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FLX00EC0290\Desktop\ARCHIVOS\"/>
    </mc:Choice>
  </mc:AlternateContent>
  <xr:revisionPtr revIDLastSave="0" documentId="13_ncr:1_{993FE7EA-0AC7-4AC1-846C-D820F9D0CECE}" xr6:coauthVersionLast="47" xr6:coauthVersionMax="47" xr10:uidLastSave="{00000000-0000-0000-0000-000000000000}"/>
  <bookViews>
    <workbookView xWindow="-120" yWindow="-120" windowWidth="20730" windowHeight="11160" tabRatio="872" firstSheet="2" activeTab="2" xr2:uid="{2ACA3F88-BC3F-4015-BA80-F8EF0A853629}"/>
  </bookViews>
  <sheets>
    <sheet name="GUIAS MOVI" sheetId="1" state="hidden" r:id="rId1"/>
    <sheet name="GUIAS CARGA-RETIRO" sheetId="5" state="hidden" r:id="rId2"/>
    <sheet name="PROCESO CLARO" sheetId="7" r:id="rId3"/>
    <sheet name="FORMATO ETIQUETA" sheetId="4" r:id="rId4"/>
    <sheet name="GUIAS CLARO" sheetId="3" r:id="rId5"/>
  </sheets>
  <externalReferences>
    <externalReference r:id="rId6"/>
    <externalReference r:id="rId7"/>
  </externalReferences>
  <definedNames>
    <definedName name="_xlnm.Print_Area" localSheetId="3">'FORMATO ETIQUETA'!$A$1:$H$27</definedName>
    <definedName name="_xlnm.Print_Area" localSheetId="1">'GUIAS CARGA-RETIRO'!$A$1:$I$58</definedName>
    <definedName name="_xlnm.Print_Area" localSheetId="4">'GUIAS CLARO'!$A$1:$I$58</definedName>
    <definedName name="_xlnm.Print_Area" localSheetId="0">'GUIAS MOVI'!$A$1:$I$58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44" i="3" l="1"/>
  <c r="B3" i="4" l="1"/>
  <c r="B5" i="4"/>
  <c r="B6" i="4"/>
  <c r="B10" i="4"/>
  <c r="B9" i="4"/>
  <c r="B7" i="4"/>
  <c r="B4" i="4"/>
  <c r="E1" i="4" l="1"/>
  <c r="C16" i="4" l="1"/>
  <c r="B13" i="4" s="1"/>
  <c r="H9" i="5" l="1"/>
  <c r="D9" i="5"/>
  <c r="H11" i="5" s="1"/>
  <c r="H9" i="3"/>
  <c r="D9" i="3"/>
  <c r="H11" i="3" s="1"/>
  <c r="H9" i="1"/>
  <c r="D9" i="1"/>
  <c r="D11" i="1" s="1"/>
  <c r="C18" i="3" l="1"/>
  <c r="C20" i="3" s="1"/>
  <c r="C23" i="3"/>
  <c r="I43" i="3"/>
  <c r="C50" i="3"/>
  <c r="H32" i="3"/>
  <c r="A43" i="3"/>
  <c r="G27" i="3"/>
  <c r="C27" i="3"/>
  <c r="C31" i="3"/>
  <c r="C29" i="3"/>
  <c r="C44" i="3"/>
  <c r="C51" i="3"/>
  <c r="C47" i="3"/>
  <c r="C25" i="3"/>
  <c r="C48" i="1"/>
  <c r="D46" i="1"/>
  <c r="G27" i="1"/>
  <c r="I43" i="1"/>
  <c r="C27" i="1"/>
  <c r="C44" i="1"/>
  <c r="C56" i="1"/>
  <c r="A43" i="1"/>
  <c r="C31" i="1"/>
  <c r="C18" i="5"/>
  <c r="H43" i="5"/>
  <c r="B46" i="5"/>
  <c r="A43" i="5"/>
  <c r="H32" i="5"/>
  <c r="C32" i="5"/>
  <c r="C29" i="5"/>
  <c r="C27" i="5"/>
  <c r="C25" i="5"/>
  <c r="H27" i="5"/>
  <c r="G27" i="5"/>
  <c r="C23" i="5"/>
  <c r="D11" i="5"/>
  <c r="D11" i="3"/>
  <c r="H11" i="1"/>
  <c r="C30" i="3" l="1"/>
  <c r="B46" i="3"/>
  <c r="C29" i="1"/>
  <c r="C30" i="1"/>
  <c r="H32" i="1"/>
  <c r="B46" i="1"/>
  <c r="C25" i="1"/>
</calcChain>
</file>

<file path=xl/sharedStrings.xml><?xml version="1.0" encoding="utf-8"?>
<sst xmlns="http://schemas.openxmlformats.org/spreadsheetml/2006/main" count="53" uniqueCount="28">
  <si>
    <t>REFERENCIA</t>
  </si>
  <si>
    <t xml:space="preserve"> </t>
  </si>
  <si>
    <t>X</t>
  </si>
  <si>
    <t>OTECEL S.A</t>
  </si>
  <si>
    <t>1791256115001</t>
  </si>
  <si>
    <t>K. ESCOLA</t>
  </si>
  <si>
    <t>Complejo San Jorge LT # 2 Entrada Llano Grande</t>
  </si>
  <si>
    <t>QUITO</t>
  </si>
  <si>
    <t>Info adi.:</t>
  </si>
  <si>
    <t xml:space="preserve">           BULTOS </t>
  </si>
  <si>
    <t>KG</t>
  </si>
  <si>
    <t>ITEMS:</t>
  </si>
  <si>
    <t xml:space="preserve">           HORA DE ENTREGA: </t>
  </si>
  <si>
    <t/>
  </si>
  <si>
    <t>Referencia:</t>
  </si>
  <si>
    <t>Pedido:</t>
  </si>
  <si>
    <t>Bultos:</t>
  </si>
  <si>
    <t>Empresa:</t>
  </si>
  <si>
    <t>Destinatario:</t>
  </si>
  <si>
    <t>Dirección:</t>
  </si>
  <si>
    <t>Ciudad:</t>
  </si>
  <si>
    <t>Servicio:</t>
  </si>
  <si>
    <t>TRANSPORTE</t>
  </si>
  <si>
    <t>GR_22_005</t>
  </si>
  <si>
    <t>412816713</t>
  </si>
  <si>
    <t xml:space="preserve">                 BULTOS </t>
  </si>
  <si>
    <t>20003033160389</t>
  </si>
  <si>
    <t>20003011367922_1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</si>
</sst>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sz val="18"/>
      <color theme="1"/>
      <name val="Times New Roman"/>
      <family val="1"/>
    </font>
    <font>
      <b/>
      <sz val="18"/>
      <color theme="1"/>
      <name val="Times New Roman"/>
      <family val="1"/>
    </font>
    <font>
      <sz val="48"/>
      <color theme="1"/>
      <name val="Times New Roman"/>
      <family val="1"/>
    </font>
    <font>
      <sz val="20"/>
      <color theme="1"/>
      <name val="Times New Roman"/>
      <family val="1"/>
    </font>
    <font>
      <sz val="22"/>
      <color theme="1"/>
      <name val="Times New Roman"/>
      <family val="1"/>
    </font>
    <font>
      <b/>
      <sz val="20"/>
      <color theme="1"/>
      <name val="Times New Roman"/>
      <family val="1"/>
    </font>
    <font>
      <sz val="26"/>
      <color theme="1"/>
      <name val="Calibri"/>
      <family val="2"/>
      <scheme val="minor"/>
    </font>
    <font>
      <sz val="72"/>
      <color theme="1"/>
      <name val="Comic Sans MS"/>
      <family val="4"/>
    </font>
    <font>
      <sz val="16"/>
      <color theme="1"/>
      <name val="Franklin Gothic Medium"/>
      <family val="2"/>
    </font>
    <font>
      <b/>
      <sz val="20"/>
      <color theme="1"/>
      <name val="Franklin Gothic Medium"/>
      <family val="2"/>
    </font>
    <font>
      <sz val="16"/>
      <color theme="1"/>
      <name val="Calibri"/>
      <family val="2"/>
      <scheme val="minor"/>
    </font>
    <font>
      <b/>
      <sz val="16"/>
      <color theme="1"/>
      <name val="Franklin Gothic Medium"/>
      <family val="2"/>
    </font>
    <font>
      <sz val="20"/>
      <color theme="1"/>
      <name val="Franklin Gothic Medium"/>
      <family val="2"/>
    </font>
    <font>
      <sz val="36"/>
      <color theme="1"/>
      <name val="Franklin Gothic Medium"/>
      <family val="2"/>
    </font>
    <font>
      <b/>
      <sz val="18"/>
      <color theme="1"/>
      <name val="Franklin Gothic Medium"/>
      <family val="2"/>
    </font>
    <font>
      <sz val="26"/>
      <color theme="1"/>
      <name val="Comic Sans MS"/>
      <family val="4"/>
    </font>
    <font>
      <sz val="14"/>
      <color theme="1"/>
      <name val="Franklin Gothic Medium"/>
      <family val="2"/>
    </font>
    <font>
      <sz val="14"/>
      <color theme="1"/>
      <name val="Calibri"/>
      <family val="2"/>
      <scheme val="minor"/>
    </font>
    <font>
      <sz val="28"/>
      <color theme="1"/>
      <name val="BarCode"/>
    </font>
    <font>
      <sz val="26"/>
      <color theme="1"/>
      <name val="Franklin Gothic Medium"/>
      <family val="2"/>
    </font>
    <font>
      <sz val="72"/>
      <color theme="1"/>
      <name val="Archon Code 39 Barcode"/>
    </font>
    <font>
      <sz val="28"/>
      <color theme="1"/>
      <name val="Franklin Gothic Medium"/>
      <family val="2"/>
    </font>
    <font>
      <sz val="18"/>
      <color theme="1"/>
      <name val="Calibri Light"/>
      <family val="2"/>
      <scheme val="major"/>
    </font>
    <font>
      <sz val="36"/>
      <color theme="1"/>
      <name val="Calibri"/>
      <family val="2"/>
      <scheme val="minor"/>
    </font>
    <font>
      <sz val="72"/>
      <color theme="1"/>
      <name val="Code 128"/>
    </font>
    <font>
      <sz val="32"/>
      <color theme="1"/>
      <name val="Comic Sans MS"/>
      <family val="4"/>
    </font>
    <font>
      <b/>
      <sz val="24"/>
      <color theme="1"/>
      <name val="Calibri"/>
      <family val="2"/>
      <scheme val="minor"/>
    </font>
    <font>
      <b/>
      <sz val="20"/>
      <color theme="0"/>
      <name val="Calibri"/>
      <family val="2"/>
      <scheme val="minor"/>
    </font>
    <font>
      <b/>
      <sz val="28"/>
      <color theme="1"/>
      <name val="Times New Roman"/>
      <family val="1"/>
    </font>
    <font>
      <sz val="26"/>
      <color theme="1"/>
      <name val="Segoe UI Black"/>
      <family val="2"/>
    </font>
    <font>
      <b/>
      <i/>
      <sz val="18"/>
      <color theme="1"/>
      <name val="Times New Roman"/>
      <family val="1"/>
    </font>
  </fonts>
  <fills count="4">
    <fill>
      <patternFill patternType="none"/>
    </fill>
    <fill>
      <patternFill patternType="gray125"/>
    </fill>
    <fill>
      <patternFill patternType="solid">
        <fgColor rgb="FFFF0000"/>
        <bgColor indexed="64"/>
      </patternFill>
    </fill>
    <fill>
      <patternFill patternType="solid">
        <fgColor theme="4"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double">
        <color indexed="64"/>
      </right>
      <top/>
      <bottom/>
      <diagonal/>
    </border>
    <border>
      <left/>
      <right style="double">
        <color indexed="64"/>
      </right>
      <top/>
      <bottom style="double">
        <color indexed="64"/>
      </bottom>
      <diagonal/>
    </border>
    <border>
      <left/>
      <right/>
      <top style="double">
        <color indexed="64"/>
      </top>
      <bottom/>
      <diagonal/>
    </border>
    <border>
      <left style="double">
        <color indexed="64"/>
      </left>
      <right/>
      <top/>
      <bottom/>
      <diagonal/>
    </border>
    <border>
      <left style="double">
        <color indexed="64"/>
      </left>
      <right/>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8">
    <xf numFmtId="0" fontId="0" fillId="0" borderId="0" xfId="0"/>
    <xf numFmtId="0" fontId="1" fillId="0" borderId="0" xfId="0" applyFont="1"/>
    <xf numFmtId="0" fontId="1" fillId="0" borderId="0" xfId="0" applyFont="1" applyAlignment="1">
      <alignment horizontal="center" vertical="center"/>
    </xf>
    <xf numFmtId="0" fontId="2" fillId="0" borderId="0" xfId="0" applyFont="1"/>
    <xf numFmtId="14" fontId="1" fillId="0" borderId="0" xfId="0" applyNumberFormat="1" applyFont="1"/>
    <xf numFmtId="0" fontId="1" fillId="0" borderId="0" xfId="0" applyFont="1" applyAlignment="1">
      <alignment horizontal="right"/>
    </xf>
    <xf numFmtId="0" fontId="1" fillId="0" borderId="0" xfId="0" applyFont="1" applyAlignment="1">
      <alignment horizontal="left"/>
    </xf>
    <xf numFmtId="0" fontId="1" fillId="0" borderId="0" xfId="0" applyFont="1" applyAlignment="1">
      <alignment vertical="top" wrapText="1"/>
    </xf>
    <xf numFmtId="0" fontId="1" fillId="0" borderId="0" xfId="0" applyFont="1" applyAlignment="1">
      <alignment vertical="top"/>
    </xf>
    <xf numFmtId="0" fontId="6" fillId="0" borderId="0" xfId="0" applyFont="1" applyAlignment="1">
      <alignment horizontal="center" vertical="center"/>
    </xf>
    <xf numFmtId="0" fontId="8" fillId="0" borderId="0" xfId="0" applyFont="1" applyAlignment="1">
      <alignment vertical="center"/>
    </xf>
    <xf numFmtId="0" fontId="9" fillId="0" borderId="0" xfId="0" applyFont="1" applyAlignment="1">
      <alignment vertical="center"/>
    </xf>
    <xf numFmtId="0" fontId="11" fillId="0" borderId="0" xfId="0" applyFont="1"/>
    <xf numFmtId="49" fontId="12" fillId="0" borderId="0" xfId="0" applyNumberFormat="1" applyFont="1"/>
    <xf numFmtId="0" fontId="9" fillId="0" borderId="0" xfId="0" applyFont="1" applyAlignment="1">
      <alignment horizontal="left" vertical="center"/>
    </xf>
    <xf numFmtId="0" fontId="13" fillId="0" borderId="0" xfId="0" applyFont="1" applyAlignment="1">
      <alignment horizontal="center" vertical="center"/>
    </xf>
    <xf numFmtId="0" fontId="9" fillId="0" borderId="0" xfId="0" applyFont="1"/>
    <xf numFmtId="0" fontId="14" fillId="0" borderId="0" xfId="0" applyFont="1"/>
    <xf numFmtId="0" fontId="7"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xf numFmtId="0" fontId="18" fillId="0" borderId="0" xfId="0" applyFont="1"/>
    <xf numFmtId="0" fontId="19" fillId="0" borderId="0" xfId="0" applyFont="1"/>
    <xf numFmtId="0" fontId="20" fillId="0" borderId="0" xfId="0" applyFont="1" applyAlignment="1">
      <alignment vertical="top" wrapText="1"/>
    </xf>
    <xf numFmtId="0" fontId="21" fillId="0" borderId="0" xfId="0" applyFont="1" applyAlignment="1">
      <alignment horizontal="left" indent="4"/>
    </xf>
    <xf numFmtId="0" fontId="22" fillId="0" borderId="0" xfId="0" applyFont="1"/>
    <xf numFmtId="0" fontId="14" fillId="0" borderId="0" xfId="0" applyFont="1" applyAlignment="1">
      <alignment horizontal="left"/>
    </xf>
    <xf numFmtId="0" fontId="24" fillId="0" borderId="0" xfId="0" applyFont="1" applyAlignment="1">
      <alignment horizontal="left"/>
    </xf>
    <xf numFmtId="0" fontId="13" fillId="0" borderId="0" xfId="0" applyFont="1"/>
    <xf numFmtId="0" fontId="25" fillId="0" borderId="0" xfId="0" applyFont="1"/>
    <xf numFmtId="0" fontId="19" fillId="0" borderId="2" xfId="0" applyFont="1" applyBorder="1"/>
    <xf numFmtId="0" fontId="18" fillId="0" borderId="3" xfId="0" applyFont="1" applyBorder="1"/>
    <xf numFmtId="0" fontId="17" fillId="0" borderId="3" xfId="0" applyFont="1" applyBorder="1"/>
    <xf numFmtId="0" fontId="19" fillId="0" borderId="3" xfId="0" applyFont="1" applyBorder="1"/>
    <xf numFmtId="0" fontId="19" fillId="0" borderId="4" xfId="0" applyFont="1" applyBorder="1"/>
    <xf numFmtId="0" fontId="7" fillId="0" borderId="3" xfId="0" applyFont="1" applyBorder="1"/>
    <xf numFmtId="0" fontId="7" fillId="0" borderId="5" xfId="0" applyFont="1" applyBorder="1"/>
    <xf numFmtId="0" fontId="9" fillId="0" borderId="6" xfId="0" applyFont="1" applyBorder="1" applyAlignment="1">
      <alignment vertical="center"/>
    </xf>
    <xf numFmtId="0" fontId="0" fillId="0" borderId="6" xfId="0" applyBorder="1"/>
    <xf numFmtId="0" fontId="19" fillId="0" borderId="6" xfId="0" applyFont="1" applyBorder="1"/>
    <xf numFmtId="0" fontId="19" fillId="0" borderId="7" xfId="0" applyFont="1" applyBorder="1"/>
    <xf numFmtId="0" fontId="7" fillId="0" borderId="8" xfId="0" applyFont="1" applyBorder="1"/>
    <xf numFmtId="49" fontId="10" fillId="0" borderId="0" xfId="0" applyNumberFormat="1" applyFont="1" applyAlignment="1" applyProtection="1">
      <alignment vertical="center"/>
      <protection locked="0"/>
    </xf>
    <xf numFmtId="0" fontId="4" fillId="0" borderId="1" xfId="0" applyFont="1" applyBorder="1" applyAlignment="1" applyProtection="1">
      <alignment horizontal="center" vertical="center"/>
      <protection locked="0"/>
    </xf>
    <xf numFmtId="0" fontId="29" fillId="0" borderId="0" xfId="0" applyFont="1" applyAlignment="1">
      <alignment vertical="center" wrapText="1"/>
    </xf>
    <xf numFmtId="0" fontId="0" fillId="0" borderId="0" xfId="0" applyAlignment="1">
      <alignment wrapText="1"/>
    </xf>
    <xf numFmtId="0" fontId="18" fillId="2" borderId="10" xfId="0" applyFont="1" applyFill="1" applyBorder="1" applyAlignment="1">
      <alignment horizontal="center" vertical="center"/>
    </xf>
    <xf numFmtId="49" fontId="18" fillId="0" borderId="0" xfId="0" applyNumberFormat="1" applyFont="1" applyAlignment="1" applyProtection="1">
      <alignment horizontal="center" vertical="center"/>
      <protection locked="0"/>
    </xf>
    <xf numFmtId="0" fontId="0" fillId="0" borderId="0" xfId="0" applyProtection="1">
      <protection locked="0"/>
    </xf>
    <xf numFmtId="0" fontId="1" fillId="0" borderId="0" xfId="0" applyFont="1" applyAlignment="1">
      <alignment horizontal="left" vertical="top" wrapText="1"/>
    </xf>
    <xf numFmtId="0" fontId="2" fillId="0" borderId="1" xfId="0" applyFont="1" applyBorder="1" applyAlignment="1">
      <alignment horizontal="center" wrapText="1"/>
    </xf>
    <xf numFmtId="2" fontId="2" fillId="0" borderId="0" xfId="0" applyNumberFormat="1" applyFont="1" applyAlignment="1">
      <alignment horizontal="center"/>
    </xf>
    <xf numFmtId="0" fontId="1" fillId="0" borderId="0" xfId="0" applyFont="1" applyAlignment="1">
      <alignment horizontal="left"/>
    </xf>
    <xf numFmtId="0" fontId="3" fillId="0" borderId="1" xfId="0" applyFont="1" applyBorder="1" applyAlignment="1">
      <alignment horizontal="center" vertical="center"/>
    </xf>
    <xf numFmtId="0" fontId="2" fillId="0" borderId="0" xfId="0" applyFont="1" applyAlignment="1">
      <alignment horizontal="right"/>
    </xf>
    <xf numFmtId="0" fontId="1" fillId="0" borderId="0" xfId="0" applyFont="1" applyAlignment="1">
      <alignment horizontal="left" wrapText="1"/>
    </xf>
    <xf numFmtId="0" fontId="1" fillId="0" borderId="0" xfId="0" applyFont="1" applyAlignment="1">
      <alignment horizontal="left" vertical="center" wrapText="1"/>
    </xf>
    <xf numFmtId="0" fontId="1" fillId="0" borderId="0" xfId="0" applyFont="1" applyAlignment="1">
      <alignment horizontal="left" vertical="top"/>
    </xf>
    <xf numFmtId="2" fontId="1" fillId="0" borderId="0" xfId="0" applyNumberFormat="1" applyFont="1" applyAlignment="1">
      <alignment horizontal="center"/>
    </xf>
    <xf numFmtId="0" fontId="5" fillId="0" borderId="0" xfId="0" applyFont="1" applyAlignment="1">
      <alignment horizontal="center" vertical="center"/>
    </xf>
    <xf numFmtId="0" fontId="1" fillId="0" borderId="0" xfId="0" applyFont="1" applyAlignment="1">
      <alignment horizontal="left" vertical="center"/>
    </xf>
    <xf numFmtId="0" fontId="28" fillId="3" borderId="11" xfId="0" applyFont="1" applyFill="1" applyBorder="1" applyAlignment="1">
      <alignment horizontal="center" vertical="center"/>
    </xf>
    <xf numFmtId="0" fontId="28" fillId="3" borderId="12" xfId="0" applyFont="1" applyFill="1" applyBorder="1" applyAlignment="1">
      <alignment horizontal="center" vertical="center"/>
    </xf>
    <xf numFmtId="0" fontId="27" fillId="0" borderId="13"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26" fillId="0" borderId="5" xfId="0" applyFont="1" applyBorder="1" applyAlignment="1">
      <alignment horizontal="center" vertical="center"/>
    </xf>
    <xf numFmtId="0" fontId="26" fillId="0" borderId="9" xfId="0" applyFont="1" applyBorder="1" applyAlignment="1">
      <alignment horizontal="center" vertical="center"/>
    </xf>
    <xf numFmtId="0" fontId="26" fillId="0" borderId="0" xfId="0" applyFont="1" applyAlignment="1">
      <alignment horizontal="center" vertical="center"/>
    </xf>
    <xf numFmtId="0" fontId="26" fillId="0" borderId="3" xfId="0" applyFont="1" applyBorder="1" applyAlignment="1">
      <alignment horizontal="center" vertical="center"/>
    </xf>
    <xf numFmtId="0" fontId="9" fillId="0" borderId="6"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23" fillId="0" borderId="0" xfId="0" applyFont="1" applyAlignment="1">
      <alignment horizontal="left" vertical="center" indent="5"/>
    </xf>
    <xf numFmtId="0" fontId="31" fillId="0" borderId="0" xfId="0" applyFont="1" applyAlignment="1">
      <alignment horizontal="left" vertical="center" wrapText="1"/>
    </xf>
    <xf numFmtId="0" fontId="30" fillId="0" borderId="0" xfId="0" applyFont="1" applyAlignment="1">
      <alignment horizontal="center" vertical="center" wrapText="1"/>
    </xf>
    <xf numFmtId="0" fontId="1" fillId="0" borderId="0" xfId="0" applyFont="1" applyAlignment="1">
      <alignment horizontal="center"/>
    </xf>
    <xf numFmtId="0" fontId="1" fillId="0" borderId="0" xfId="0" applyFont="1" applyAlignment="1">
      <alignment horizontal="right"/>
    </xf>
  </cellXfs>
  <cellStyles count="1">
    <cellStyle name="Normal" xfId="0" builtinId="0"/>
  </cellStyles>
  <dxfs count="5">
    <dxf>
      <font>
        <strike val="0"/>
        <outline val="0"/>
        <shadow val="0"/>
        <u val="none"/>
        <vertAlign val="baseline"/>
        <sz val="14"/>
        <color theme="1"/>
        <name val="Calibri"/>
        <family val="2"/>
        <scheme val="minor"/>
      </font>
      <alignment horizontal="center" vertical="center" textRotation="0" wrapText="0" indent="0" justifyLastLine="0" shrinkToFit="0" readingOrder="0"/>
      <protection locked="0" hidden="0"/>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family val="2"/>
        <scheme val="minor"/>
      </font>
      <alignment horizontal="center" vertical="center" textRotation="0" wrapText="0" indent="0" justifyLastLine="0" shrinkToFit="0" readingOrder="0"/>
      <protection locked="0" hidden="0"/>
    </dxf>
    <dxf>
      <border>
        <bottom style="medium">
          <color indexed="64"/>
        </bottom>
      </border>
    </dxf>
    <dxf>
      <font>
        <strike val="0"/>
        <outline val="0"/>
        <shadow val="0"/>
        <u val="none"/>
        <vertAlign val="baseline"/>
        <sz val="14"/>
        <color theme="1"/>
        <name val="Calibri"/>
        <family val="2"/>
        <scheme val="minor"/>
      </font>
      <fill>
        <patternFill patternType="solid">
          <fgColor indexed="64"/>
          <bgColor rgb="FFFF0000"/>
        </patternFill>
      </fill>
      <alignment horizontal="center" vertical="center" textRotation="0" wrapText="0" indent="0" justifyLastLine="0" shrinkToFit="0" readingOrder="0"/>
      <border diagonalUp="0" diagonalDown="0">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209551</xdr:colOff>
      <xdr:row>6</xdr:row>
      <xdr:rowOff>85726</xdr:rowOff>
    </xdr:from>
    <xdr:to>
      <xdr:col>2</xdr:col>
      <xdr:colOff>647700</xdr:colOff>
      <xdr:row>8</xdr:row>
      <xdr:rowOff>161926</xdr:rowOff>
    </xdr:to>
    <xdr:sp macro="[0]!IMPRESION" textlink="">
      <xdr:nvSpPr>
        <xdr:cNvPr id="3" name="Rectángulo: esquinas redondeadas 2">
          <a:extLst>
            <a:ext uri="{FF2B5EF4-FFF2-40B4-BE49-F238E27FC236}">
              <a16:creationId xmlns:a16="http://schemas.microsoft.com/office/drawing/2014/main" id="{DDC14451-BE99-BEBB-8324-D128214A08FD}"/>
            </a:ext>
          </a:extLst>
        </xdr:cNvPr>
        <xdr:cNvSpPr/>
      </xdr:nvSpPr>
      <xdr:spPr>
        <a:xfrm>
          <a:off x="2905126" y="1619251"/>
          <a:ext cx="1200149" cy="552450"/>
        </a:xfrm>
        <a:prstGeom prst="roundRect">
          <a:avLst/>
        </a:prstGeom>
        <a:solidFill>
          <a:schemeClr val="accent1"/>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IMPRIMIR ETIQUETAS	</a:t>
          </a:r>
        </a:p>
      </xdr:txBody>
    </xdr:sp>
    <xdr:clientData/>
  </xdr:twoCellAnchor>
  <xdr:twoCellAnchor>
    <xdr:from>
      <xdr:col>1</xdr:col>
      <xdr:colOff>228600</xdr:colOff>
      <xdr:row>2</xdr:row>
      <xdr:rowOff>200025</xdr:rowOff>
    </xdr:from>
    <xdr:to>
      <xdr:col>2</xdr:col>
      <xdr:colOff>657225</xdr:colOff>
      <xdr:row>5</xdr:row>
      <xdr:rowOff>57150</xdr:rowOff>
    </xdr:to>
    <xdr:sp macro="[0]!IMPRIMIRGUIA" textlink="">
      <xdr:nvSpPr>
        <xdr:cNvPr id="2" name="Rectángulo: esquinas redondeadas 1">
          <a:extLst>
            <a:ext uri="{FF2B5EF4-FFF2-40B4-BE49-F238E27FC236}">
              <a16:creationId xmlns:a16="http://schemas.microsoft.com/office/drawing/2014/main" id="{4E806DA8-84FF-4E9D-BABE-941C6FF29AE9}"/>
            </a:ext>
          </a:extLst>
        </xdr:cNvPr>
        <xdr:cNvSpPr/>
      </xdr:nvSpPr>
      <xdr:spPr>
        <a:xfrm>
          <a:off x="2924175" y="771525"/>
          <a:ext cx="1190625" cy="571500"/>
        </a:xfrm>
        <a:prstGeom prst="roundRect">
          <a:avLst/>
        </a:prstGeom>
        <a:solidFill>
          <a:schemeClr val="accent6"/>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IMPRIMIR GUIAS</a:t>
          </a:r>
        </a:p>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g</a:t>
          </a:r>
        </a:p>
      </xdr:txBody>
    </xdr:sp>
    <xdr:clientData/>
  </xdr:twoCellAnchor>
  <xdr:twoCellAnchor>
    <xdr:from>
      <xdr:col>3</xdr:col>
      <xdr:colOff>38100</xdr:colOff>
      <xdr:row>0</xdr:row>
      <xdr:rowOff>76200</xdr:rowOff>
    </xdr:from>
    <xdr:to>
      <xdr:col>4</xdr:col>
      <xdr:colOff>57150</xdr:colOff>
      <xdr:row>1</xdr:row>
      <xdr:rowOff>76200</xdr:rowOff>
    </xdr:to>
    <xdr:sp macro="[0]!DEPURAR" textlink="">
      <xdr:nvSpPr>
        <xdr:cNvPr id="5" name="Rectángulo: esquinas redondeadas 4">
          <a:extLst>
            <a:ext uri="{FF2B5EF4-FFF2-40B4-BE49-F238E27FC236}">
              <a16:creationId xmlns:a16="http://schemas.microsoft.com/office/drawing/2014/main" id="{A502021A-B8B1-4FDB-B0AA-803776EB5075}"/>
            </a:ext>
          </a:extLst>
        </xdr:cNvPr>
        <xdr:cNvSpPr/>
      </xdr:nvSpPr>
      <xdr:spPr>
        <a:xfrm>
          <a:off x="4695825" y="76200"/>
          <a:ext cx="1057275" cy="333375"/>
        </a:xfrm>
        <a:prstGeom prst="roundRect">
          <a:avLst/>
        </a:prstGeom>
        <a:solidFill>
          <a:schemeClr val="accent2">
            <a:lumMod val="40000"/>
            <a:lumOff val="60000"/>
          </a:schemeClr>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tx1"/>
              </a:solidFill>
              <a:effectLst>
                <a:outerShdw blurRad="38100" dist="19050" dir="2700000" algn="tl" rotWithShape="0">
                  <a:schemeClr val="dk1">
                    <a:alpha val="40000"/>
                  </a:schemeClr>
                </a:outerShdw>
              </a:effectLst>
              <a:latin typeface="Arial Black" panose="020B0A04020102020204" pitchFamily="34" charset="0"/>
            </a:rPr>
            <a:t>DEPURAR</a:t>
          </a:r>
        </a:p>
      </xdr:txBody>
    </xdr:sp>
    <xdr:clientData/>
  </xdr:twoCellAnchor>
  <xdr:twoCellAnchor>
    <xdr:from>
      <xdr:col>4</xdr:col>
      <xdr:colOff>180976</xdr:colOff>
      <xdr:row>0</xdr:row>
      <xdr:rowOff>57150</xdr:rowOff>
    </xdr:from>
    <xdr:to>
      <xdr:col>5</xdr:col>
      <xdr:colOff>314326</xdr:colOff>
      <xdr:row>1</xdr:row>
      <xdr:rowOff>57150</xdr:rowOff>
    </xdr:to>
    <xdr:sp macro="[0]!LIMPIAR" textlink="">
      <xdr:nvSpPr>
        <xdr:cNvPr id="6" name="Rectángulo: esquinas redondeadas 5">
          <a:extLst>
            <a:ext uri="{FF2B5EF4-FFF2-40B4-BE49-F238E27FC236}">
              <a16:creationId xmlns:a16="http://schemas.microsoft.com/office/drawing/2014/main" id="{63F143BD-3A1D-408F-9F59-A942DF491011}"/>
            </a:ext>
          </a:extLst>
        </xdr:cNvPr>
        <xdr:cNvSpPr/>
      </xdr:nvSpPr>
      <xdr:spPr>
        <a:xfrm>
          <a:off x="5876926" y="57150"/>
          <a:ext cx="895350" cy="333375"/>
        </a:xfrm>
        <a:prstGeom prst="roundRect">
          <a:avLst/>
        </a:prstGeom>
        <a:solidFill>
          <a:srgbClr val="C00000"/>
        </a:solidFill>
        <a:ln w="28575">
          <a:solidFill>
            <a:schemeClr val="tx1"/>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s-EC" sz="1100" b="0" cap="none" spc="0" baseline="0">
              <a:ln w="0"/>
              <a:solidFill>
                <a:schemeClr val="bg1"/>
              </a:solidFill>
              <a:effectLst>
                <a:outerShdw blurRad="38100" dist="19050" dir="2700000" algn="tl" rotWithShape="0">
                  <a:schemeClr val="dk1">
                    <a:alpha val="40000"/>
                  </a:schemeClr>
                </a:outerShdw>
              </a:effectLst>
              <a:latin typeface="Arial Black" panose="020B0A04020102020204" pitchFamily="34" charset="0"/>
            </a:rPr>
            <a:t>LIMPIAR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onitor%20DC%20Telef&#243;nica-Conecel%20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onitor%20DC%20Control%20de%20carga%20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OT (CSV)"/>
      <sheetName val="CONECEL"/>
      <sheetName val="TMS"/>
      <sheetName val="Descripciones"/>
      <sheetName val="Descripcion Pedido"/>
      <sheetName val="Codiciones de Campaña"/>
    </sheetNames>
    <sheetDataSet>
      <sheetData sheetId="0">
        <row r="1">
          <cell r="A1" t="str">
            <v>REFERENCIA2</v>
          </cell>
          <cell r="B1" t="str">
            <v>EMPRESA</v>
          </cell>
          <cell r="C1" t="str">
            <v>FECHA_INTERFAZ</v>
          </cell>
          <cell r="D1" t="str">
            <v>REMITENTE</v>
          </cell>
          <cell r="E1" t="str">
            <v>DIRECCION_RTTE</v>
          </cell>
          <cell r="F1" t="str">
            <v>PISO_RTTE</v>
          </cell>
          <cell r="G1" t="str">
            <v>DEPTO_RTTE</v>
          </cell>
          <cell r="H1" t="str">
            <v>CP_RTTE</v>
          </cell>
          <cell r="I1" t="str">
            <v>LOCALIDAD_RTTE</v>
          </cell>
          <cell r="J1" t="str">
            <v>PROVINCIA_RTTE</v>
          </cell>
          <cell r="K1" t="str">
            <v>DESTINATARIO</v>
          </cell>
          <cell r="L1" t="str">
            <v>DIRECCION_DEST</v>
          </cell>
          <cell r="M1" t="str">
            <v>PISO_DEST</v>
          </cell>
          <cell r="N1" t="str">
            <v>DEPTO_DEST</v>
          </cell>
          <cell r="O1" t="str">
            <v>CP_DEST</v>
          </cell>
          <cell r="P1" t="str">
            <v>LOCALIDAD_DEST</v>
          </cell>
          <cell r="Q1" t="str">
            <v>PROVINCIA_DEST</v>
          </cell>
          <cell r="R1" t="str">
            <v>NRO_REFERENCIA</v>
          </cell>
          <cell r="S1" t="str">
            <v>NRO_FACTURA</v>
          </cell>
          <cell r="T1" t="str">
            <v>VALOR_TOTAL_FACTURA</v>
          </cell>
          <cell r="U1" t="str">
            <v>MONEDA_FACTURA</v>
          </cell>
          <cell r="V1" t="str">
            <v>NRO_REMITO</v>
          </cell>
          <cell r="W1" t="str">
            <v>DNI</v>
          </cell>
          <cell r="X1" t="str">
            <v>TELEFONO_MOVIL</v>
          </cell>
          <cell r="Y1" t="str">
            <v>Telefono_FIJO</v>
          </cell>
          <cell r="Z1" t="str">
            <v>Email</v>
          </cell>
          <cell r="AA1" t="str">
            <v>FECHA_COMPRA</v>
          </cell>
          <cell r="AB1" t="str">
            <v>CODIGO_PRODUCTO</v>
          </cell>
          <cell r="AC1" t="str">
            <v>DESCRIPCION</v>
          </cell>
          <cell r="AD1" t="str">
            <v>CANTIDAD</v>
          </cell>
          <cell r="AE1" t="str">
            <v>PESO_KG</v>
          </cell>
          <cell r="AF1" t="str">
            <v>VOLUMEN_M3</v>
          </cell>
          <cell r="AG1" t="str">
            <v>OBSERVACIONES_INT</v>
          </cell>
          <cell r="AH1" t="str">
            <v>OBSERVACIONES_DESTINATARIO</v>
          </cell>
          <cell r="AI1" t="str">
            <v>OPERACION</v>
          </cell>
          <cell r="AJ1" t="str">
            <v>TIPO_SERVICIO</v>
          </cell>
          <cell r="AK1" t="str">
            <v>TS_AD</v>
          </cell>
          <cell r="AL1" t="str">
            <v>HF</v>
          </cell>
          <cell r="AM1" t="str">
            <v>HF_OBS</v>
          </cell>
          <cell r="AN1" t="str">
            <v>T_AUX_1</v>
          </cell>
          <cell r="AO1" t="str">
            <v>T_AUX_2</v>
          </cell>
          <cell r="AP1" t="str">
            <v>F_AUX_1</v>
          </cell>
          <cell r="AQ1" t="str">
            <v>F_AUX_2</v>
          </cell>
          <cell r="AR1" t="str">
            <v>CADENA_CRUCE_TMS</v>
          </cell>
          <cell r="AS1" t="str">
            <v>documento_id</v>
          </cell>
          <cell r="AT1" t="str">
            <v>STATUS</v>
          </cell>
          <cell r="AU1" t="str">
            <v>sucursal_id</v>
          </cell>
          <cell r="AV1" t="str">
            <v>Cantidad_Confirmada</v>
          </cell>
          <cell r="AW1" t="str">
            <v>transporte_id</v>
          </cell>
          <cell r="AX1" t="str">
            <v>ESTADO_TMS</v>
          </cell>
          <cell r="AY1" t="str">
            <v>DETALLE_ITEM</v>
          </cell>
          <cell r="AZ1" t="str">
            <v>ARTICULO</v>
          </cell>
          <cell r="BA1" t="str">
            <v>OBSERVACION_GR</v>
          </cell>
        </row>
        <row r="2">
          <cell r="A2" t="str">
            <v>4770599</v>
          </cell>
          <cell r="B2" t="str">
            <v>MDELIVERY</v>
          </cell>
          <cell r="C2">
            <v>44923</v>
          </cell>
          <cell r="D2" t="str">
            <v>FLEXNET ECUADOR - MDELIVERY</v>
          </cell>
          <cell r="E2" t="str">
            <v>CALLE 28 DE JUNIO S/N Y GARCIA MORENO ENTRADA LLANO GRANDE</v>
          </cell>
          <cell r="H2" t="str">
            <v>170208</v>
          </cell>
          <cell r="I2" t="str">
            <v>QUITO</v>
          </cell>
          <cell r="J2" t="str">
            <v>PICHINCHA</v>
          </cell>
          <cell r="K2" t="str">
            <v>VILLEGAS ALDAZ JOSE LUIS</v>
          </cell>
          <cell r="L2" t="str">
            <v>COTOCOLLAO  CALLE BELLAVISTA  OE4 454 CALLE  PEDRO MUNOZ</v>
          </cell>
          <cell r="O2" t="str">
            <v>170301</v>
          </cell>
          <cell r="P2" t="str">
            <v>170301</v>
          </cell>
          <cell r="Q2" t="str">
            <v>PICHINCHA_QUITO_COTOCOLLAO</v>
          </cell>
          <cell r="R2" t="str">
            <v>4770599</v>
          </cell>
          <cell r="W2" t="str">
            <v>1722262209</v>
          </cell>
          <cell r="X2" t="str">
            <v>0998397786-0998397786</v>
          </cell>
          <cell r="AA2">
            <v>44923</v>
          </cell>
          <cell r="AD2">
            <v>1</v>
          </cell>
          <cell r="AE2">
            <v>1</v>
          </cell>
          <cell r="AH2" t="str">
            <v>SECTOR LAOFELIA FRENTE A JARDIN CHIRIBOGA CASA BLANCA RAYAS VERDES 2 PISOS</v>
          </cell>
          <cell r="AI2" t="str">
            <v>DESPACHO</v>
          </cell>
          <cell r="AJ2" t="str">
            <v>Normal</v>
          </cell>
          <cell r="AL2" t="str">
            <v>NO</v>
          </cell>
          <cell r="AN2" t="str">
            <v>MOV onlinevip</v>
          </cell>
          <cell r="AO2" t="str">
            <v>CANAL ONLINE</v>
          </cell>
          <cell r="AP2">
            <v>44923</v>
          </cell>
          <cell r="AR2" t="str">
            <v>MDELIVERY_4770599</v>
          </cell>
          <cell r="AU2" t="str">
            <v>BTC</v>
          </cell>
          <cell r="AV2">
            <v>0</v>
          </cell>
          <cell r="AW2" t="str">
            <v>LOCAL</v>
          </cell>
          <cell r="AX2" t="e">
            <v>#N/A</v>
          </cell>
          <cell r="AY2" t="str">
            <v>LTE SAMSUNG A23 NEGRO: 2 und - sn. 356795950635057,356795951372841</v>
          </cell>
          <cell r="AZ2" t="str">
            <v>TERMINAL</v>
          </cell>
          <cell r="BA2" t="str">
            <v>Validar Biometrico</v>
          </cell>
        </row>
        <row r="3">
          <cell r="A3" t="str">
            <v>2022-12905</v>
          </cell>
          <cell r="B3" t="str">
            <v>MOVISTAR</v>
          </cell>
          <cell r="C3">
            <v>44922</v>
          </cell>
          <cell r="D3" t="str">
            <v>FLEXNET ECUADOR - MOVISTAR</v>
          </cell>
          <cell r="E3" t="str">
            <v>CALLE 28 DE JUNIO S/N Y GARCIA MORENO ENTRADA LLANO GRANDE</v>
          </cell>
          <cell r="H3" t="str">
            <v>170208</v>
          </cell>
          <cell r="I3" t="str">
            <v>QUITO</v>
          </cell>
          <cell r="J3" t="str">
            <v>PICHINCHA</v>
          </cell>
          <cell r="K3" t="str">
            <v>NORPHONE C.C. RIOCENTRO NORTE_PAOLA MORAN</v>
          </cell>
          <cell r="L3" t="str">
            <v>CENTRO COMERCIAL RIOCENTRO NORTE AV FRANCISCO DE ORELLANA LOCAL 10 PRIMERA PUERTA</v>
          </cell>
          <cell r="O3" t="str">
            <v>GUAYAQUIL</v>
          </cell>
          <cell r="P3" t="str">
            <v>GUAYAQUIL</v>
          </cell>
          <cell r="Q3" t="str">
            <v>GUAYAS</v>
          </cell>
          <cell r="R3" t="str">
            <v>2022-12905</v>
          </cell>
          <cell r="W3" t="str">
            <v>1091717898001</v>
          </cell>
          <cell r="X3" t="str">
            <v>998659562</v>
          </cell>
          <cell r="AA3">
            <v>44922</v>
          </cell>
          <cell r="AD3">
            <v>1</v>
          </cell>
          <cell r="AE3">
            <v>1</v>
          </cell>
          <cell r="AH3" t="str">
            <v> </v>
          </cell>
          <cell r="AI3" t="str">
            <v>DESPACHO</v>
          </cell>
          <cell r="AJ3" t="str">
            <v>Normal</v>
          </cell>
          <cell r="AL3" t="str">
            <v>NO</v>
          </cell>
          <cell r="AN3" t="str">
            <v>NORINDGUANOR9018</v>
          </cell>
          <cell r="AP3">
            <v>44922</v>
          </cell>
          <cell r="AR3" t="str">
            <v>MOVISTAR_2022-12905</v>
          </cell>
          <cell r="AS3">
            <v>324821</v>
          </cell>
          <cell r="AT3" t="str">
            <v>D40</v>
          </cell>
          <cell r="AU3" t="str">
            <v>INDIRECTO</v>
          </cell>
          <cell r="AV3">
            <v>7</v>
          </cell>
          <cell r="AX3" t="str">
            <v>ENTREGADO</v>
          </cell>
          <cell r="AY3" t="str">
            <v>LTE SAMSUNG A23 NEGRO: 2 und / LTE XIAOMI REDMI NOTE 11 AZUL: 5 und</v>
          </cell>
          <cell r="AZ3" t="str">
            <v>TERMINAL</v>
          </cell>
          <cell r="BA3" t="str">
            <v/>
          </cell>
        </row>
        <row r="4">
          <cell r="A4" t="str">
            <v>2022-12921</v>
          </cell>
          <cell r="B4" t="str">
            <v>MOVISTAR</v>
          </cell>
          <cell r="C4">
            <v>44923</v>
          </cell>
          <cell r="D4" t="str">
            <v>FLEXNET ECUADOR - MOVISTAR</v>
          </cell>
          <cell r="E4" t="str">
            <v>CALLE 28 DE JUNIO S/N Y GARCIA MORENO ENTRADA LLANO GRANDE</v>
          </cell>
          <cell r="H4" t="str">
            <v>170208</v>
          </cell>
          <cell r="I4" t="str">
            <v>QUITO</v>
          </cell>
          <cell r="J4" t="str">
            <v>PICHINCHA</v>
          </cell>
          <cell r="K4" t="str">
            <v>DELIVERY EXPRESS CUENCA_SANTIAGO IVAN PINEDA BERMEO_ALIRIO JOSE BRICEÑO</v>
          </cell>
          <cell r="L4" t="str">
            <v>AV FELIPE II LB86 Y CIRCUNVALACION SUR CC MALL DEL RIO</v>
          </cell>
          <cell r="O4" t="str">
            <v>CUENCA</v>
          </cell>
          <cell r="P4" t="str">
            <v>CUENCA</v>
          </cell>
          <cell r="Q4" t="str">
            <v>AZUAY</v>
          </cell>
          <cell r="R4" t="str">
            <v>2022-12921</v>
          </cell>
          <cell r="W4" t="str">
            <v>0</v>
          </cell>
          <cell r="X4" t="str">
            <v>987717518</v>
          </cell>
          <cell r="AA4">
            <v>44923</v>
          </cell>
          <cell r="AD4">
            <v>1</v>
          </cell>
          <cell r="AE4">
            <v>1</v>
          </cell>
          <cell r="AH4" t="str">
            <v> </v>
          </cell>
          <cell r="AI4" t="str">
            <v>DESPACHO</v>
          </cell>
          <cell r="AJ4" t="str">
            <v>Normal</v>
          </cell>
          <cell r="AL4" t="str">
            <v>NO</v>
          </cell>
          <cell r="AN4" t="str">
            <v>VU2</v>
          </cell>
          <cell r="AP4">
            <v>44923</v>
          </cell>
          <cell r="AR4" t="str">
            <v>MOVISTAR_2022-12921</v>
          </cell>
          <cell r="AS4">
            <v>325163</v>
          </cell>
          <cell r="AT4" t="str">
            <v>D40</v>
          </cell>
          <cell r="AU4" t="str">
            <v>DIRECTO</v>
          </cell>
          <cell r="AV4">
            <v>26</v>
          </cell>
          <cell r="AX4" t="str">
            <v>HABILITADO RUTEO</v>
          </cell>
          <cell r="AY4" t="str">
            <v>LTE NOKIA G21 AZUL: 4 und / LTE SAMSUNG A13 NEGRO: 3 und / LTE SAMSUNG A23 AZUL: 3 und / LTE SAMSUNG A23 NEGRO: 5 und / LTE SAMSUNG A33 5G NEGRO: 2 und / LTE SAMSUNG A53 5G NEGRO: 3 und / LTE XIAOMI REDMI NOTE 11 AZUL: 3 und / LTE XIAOMI REDMI NOTE 11S AZUL: 3 und</v>
          </cell>
          <cell r="AZ4" t="str">
            <v>TERMINAL</v>
          </cell>
          <cell r="BA4" t="str">
            <v/>
          </cell>
        </row>
        <row r="5">
          <cell r="A5" t="str">
            <v>414464863</v>
          </cell>
          <cell r="B5" t="str">
            <v>FLEXTUENTI</v>
          </cell>
          <cell r="C5">
            <v>44916</v>
          </cell>
          <cell r="D5" t="str">
            <v>FLEXNET ECUADOR - FLEXTUENTI</v>
          </cell>
          <cell r="E5" t="str">
            <v>CALLE 28 DE JUNIO S/N Y GARCIA MORENO ENTRADA LLANO GRANDE</v>
          </cell>
          <cell r="H5" t="str">
            <v>170208</v>
          </cell>
          <cell r="I5" t="str">
            <v>QUITO</v>
          </cell>
          <cell r="J5" t="str">
            <v>PICHINCHA</v>
          </cell>
          <cell r="K5" t="str">
            <v>Kimberly Mendoza</v>
          </cell>
          <cell r="L5" t="str">
            <v>BOMBOLI   AV BOMBOLI CSA 5  JOSE TIMOTEO PERALTA</v>
          </cell>
          <cell r="O5" t="str">
            <v>230204</v>
          </cell>
          <cell r="P5" t="str">
            <v>230204</v>
          </cell>
          <cell r="Q5" t="str">
            <v>SANTO DOMINGO DE LOS TSACHILAS_SANTO DOMINGO_BOMBOLI</v>
          </cell>
          <cell r="R5" t="str">
            <v>414464863</v>
          </cell>
          <cell r="W5" t="str">
            <v>2350946584</v>
          </cell>
          <cell r="X5" t="str">
            <v>0979742848-0979742848</v>
          </cell>
          <cell r="Z5" t="str">
            <v>kimberly2004garcia@gmail.com</v>
          </cell>
          <cell r="AA5">
            <v>44916</v>
          </cell>
          <cell r="AD5">
            <v>1</v>
          </cell>
          <cell r="AE5">
            <v>1</v>
          </cell>
          <cell r="AH5" t="str">
            <v>COOP CIUDAD NUEVA DIAGONAL MINI MARKET CASA COLOR CONCHO DE VINO CON BEIGE REJAS BLANCAS</v>
          </cell>
          <cell r="AI5" t="str">
            <v>DESPACHO</v>
          </cell>
          <cell r="AJ5" t="str">
            <v>Normal</v>
          </cell>
          <cell r="AL5" t="str">
            <v>NO</v>
          </cell>
          <cell r="AN5" t="str">
            <v>TUE portabilidad</v>
          </cell>
          <cell r="AO5" t="str">
            <v>CANAL ONLINE</v>
          </cell>
          <cell r="AP5">
            <v>44916</v>
          </cell>
          <cell r="AR5" t="str">
            <v>FLEXTUENTI_414464863</v>
          </cell>
          <cell r="AS5">
            <v>323507</v>
          </cell>
          <cell r="AT5" t="str">
            <v>D40</v>
          </cell>
          <cell r="AU5" t="str">
            <v>BTC</v>
          </cell>
          <cell r="AV5">
            <v>1</v>
          </cell>
          <cell r="AW5" t="str">
            <v>PROVINCIAL</v>
          </cell>
          <cell r="AX5" t="str">
            <v>ENTREGADO</v>
          </cell>
          <cell r="AY5" t="str">
            <v>HALFSIM TUENTI PREPAGO PORTABILIDAD: 1 und</v>
          </cell>
          <cell r="AZ5" t="str">
            <v>SIMCARD</v>
          </cell>
          <cell r="BA5" t="str">
            <v/>
          </cell>
        </row>
        <row r="6">
          <cell r="A6" t="str">
            <v>414466687</v>
          </cell>
          <cell r="B6" t="str">
            <v>FLEXTUENTI</v>
          </cell>
          <cell r="C6">
            <v>44916</v>
          </cell>
          <cell r="D6" t="str">
            <v>FLEXNET ECUADOR - FLEXTUENTI</v>
          </cell>
          <cell r="E6" t="str">
            <v>CALLE 28 DE JUNIO S/N Y GARCIA MORENO ENTRADA LLANO GRANDE</v>
          </cell>
          <cell r="H6" t="str">
            <v>170208</v>
          </cell>
          <cell r="I6" t="str">
            <v>QUITO</v>
          </cell>
          <cell r="J6" t="str">
            <v>PICHINCHA</v>
          </cell>
          <cell r="K6" t="str">
            <v>David Tircio</v>
          </cell>
          <cell r="L6" t="str">
            <v>TARQUI VIA A LA COSTA  MZ 916 VILLA 5  KM 23 Y MEDIO E40</v>
          </cell>
          <cell r="O6" t="str">
            <v>090109</v>
          </cell>
          <cell r="P6" t="str">
            <v>090109</v>
          </cell>
          <cell r="Q6" t="str">
            <v>GUAYAS_GUAYAQUIL_TARQUI</v>
          </cell>
          <cell r="R6" t="str">
            <v>414466687</v>
          </cell>
          <cell r="W6" t="str">
            <v>0912169794</v>
          </cell>
          <cell r="X6" t="str">
            <v>0992614638-0992614638</v>
          </cell>
          <cell r="Z6" t="str">
            <v>davidtircio@hotmail.com</v>
          </cell>
          <cell r="AA6">
            <v>44916</v>
          </cell>
          <cell r="AD6">
            <v>1</v>
          </cell>
          <cell r="AE6">
            <v>1</v>
          </cell>
          <cell r="AH6" t="str">
            <v>CDLA VALLE ALTO ETAPA LONDRES FRENTE A LA ETAPA NUEVA YORK</v>
          </cell>
          <cell r="AI6" t="str">
            <v>DESPACHO</v>
          </cell>
          <cell r="AJ6" t="str">
            <v>Normal</v>
          </cell>
          <cell r="AL6" t="str">
            <v>NO</v>
          </cell>
          <cell r="AN6" t="str">
            <v>TUE portabilidad</v>
          </cell>
          <cell r="AO6" t="str">
            <v>CANAL ONLINE</v>
          </cell>
          <cell r="AP6">
            <v>44916</v>
          </cell>
          <cell r="AR6" t="str">
            <v>FLEXTUENTI_414466687</v>
          </cell>
          <cell r="AS6">
            <v>323510</v>
          </cell>
          <cell r="AT6" t="str">
            <v>D40</v>
          </cell>
          <cell r="AU6" t="str">
            <v>BTC</v>
          </cell>
          <cell r="AV6">
            <v>1</v>
          </cell>
          <cell r="AW6" t="str">
            <v>LOCAL</v>
          </cell>
          <cell r="AX6" t="str">
            <v>ENTREGADO</v>
          </cell>
          <cell r="AY6" t="str">
            <v>HALFSIM TUENTI PREPAGO PORTABILIDAD: 1 und</v>
          </cell>
          <cell r="AZ6" t="str">
            <v>SIMCARD</v>
          </cell>
          <cell r="BA6" t="str">
            <v/>
          </cell>
        </row>
        <row r="7">
          <cell r="A7" t="str">
            <v>414466856</v>
          </cell>
          <cell r="B7" t="str">
            <v>FLEXTUENTI</v>
          </cell>
          <cell r="C7">
            <v>44916</v>
          </cell>
          <cell r="D7" t="str">
            <v>FLEXNET ECUADOR - FLEXTUENTI</v>
          </cell>
          <cell r="E7" t="str">
            <v>CALLE 28 DE JUNIO S/N Y GARCIA MORENO ENTRADA LLANO GRANDE</v>
          </cell>
          <cell r="H7" t="str">
            <v>170208</v>
          </cell>
          <cell r="I7" t="str">
            <v>QUITO</v>
          </cell>
          <cell r="J7" t="str">
            <v>PICHINCHA</v>
          </cell>
          <cell r="K7" t="str">
            <v>Jennifer Medranda</v>
          </cell>
          <cell r="L7" t="str">
            <v>CONOCOTO CALLE  GARCIA MORENO   SN  LEONIDAS PL G</v>
          </cell>
          <cell r="O7" t="str">
            <v>170801</v>
          </cell>
          <cell r="P7" t="str">
            <v>170801</v>
          </cell>
          <cell r="Q7" t="str">
            <v>PICHINCHA_QUITO_CONOCOTO</v>
          </cell>
          <cell r="R7" t="str">
            <v>414466856</v>
          </cell>
          <cell r="W7" t="str">
            <v>1313974089</v>
          </cell>
          <cell r="X7" t="str">
            <v>0990456797-0962543606</v>
          </cell>
          <cell r="Z7" t="str">
            <v>jenny17lisbeth@gmail.com</v>
          </cell>
          <cell r="AA7">
            <v>44916</v>
          </cell>
          <cell r="AD7">
            <v>1</v>
          </cell>
          <cell r="AE7">
            <v>1</v>
          </cell>
          <cell r="AH7" t="str">
            <v>SECTOR CONOCOTO ENTREGAR EN EL RESTAURANTE LA ESPERANZA  FRENTE A  NINE BY DREAM PLAZA</v>
          </cell>
          <cell r="AI7" t="str">
            <v>DESPACHO</v>
          </cell>
          <cell r="AJ7" t="str">
            <v>Normal</v>
          </cell>
          <cell r="AL7" t="str">
            <v>NO</v>
          </cell>
          <cell r="AN7" t="str">
            <v>TUE portabilidad</v>
          </cell>
          <cell r="AO7" t="str">
            <v>CANAL ONLINE</v>
          </cell>
          <cell r="AP7">
            <v>44916</v>
          </cell>
          <cell r="AR7" t="str">
            <v>FLEXTUENTI_414466856</v>
          </cell>
          <cell r="AS7">
            <v>323512</v>
          </cell>
          <cell r="AT7" t="str">
            <v>D40</v>
          </cell>
          <cell r="AU7" t="str">
            <v>BTC</v>
          </cell>
          <cell r="AV7">
            <v>1</v>
          </cell>
          <cell r="AW7" t="str">
            <v>LOCAL</v>
          </cell>
          <cell r="AX7" t="str">
            <v>ENTREGADO</v>
          </cell>
          <cell r="AY7" t="str">
            <v>HALFSIM TUENTI PREPAGO PORTABILIDAD: 1 und</v>
          </cell>
          <cell r="AZ7" t="str">
            <v>SIMCARD</v>
          </cell>
          <cell r="BA7" t="str">
            <v/>
          </cell>
        </row>
        <row r="8">
          <cell r="A8" t="str">
            <v>414468649</v>
          </cell>
          <cell r="B8" t="str">
            <v>FLEXTUENTI</v>
          </cell>
          <cell r="C8">
            <v>44916</v>
          </cell>
          <cell r="D8" t="str">
            <v>FLEXNET ECUADOR - FLEXTUENTI</v>
          </cell>
          <cell r="E8" t="str">
            <v>CALLE 28 DE JUNIO S/N Y GARCIA MORENO ENTRADA LLANO GRANDE</v>
          </cell>
          <cell r="H8" t="str">
            <v>170208</v>
          </cell>
          <cell r="I8" t="str">
            <v>QUITO</v>
          </cell>
          <cell r="J8" t="str">
            <v>PICHINCHA</v>
          </cell>
          <cell r="K8" t="str">
            <v>Rosa Angelica Vasquez Mendez</v>
          </cell>
          <cell r="L8" t="str">
            <v>OFICINA TRAMACO PORTETE</v>
          </cell>
          <cell r="O8" t="str">
            <v>GUAYAQUIL</v>
          </cell>
          <cell r="P8" t="str">
            <v>GUAYAQUIL</v>
          </cell>
          <cell r="Q8" t="str">
            <v>GUAYAS_GUAYAQUIL_</v>
          </cell>
          <cell r="R8" t="str">
            <v>414468649</v>
          </cell>
          <cell r="W8" t="str">
            <v>0951687748</v>
          </cell>
          <cell r="X8" t="str">
            <v>0961068909-0982498996</v>
          </cell>
          <cell r="Z8" t="str">
            <v>angelicavasquezm18@gmail.com</v>
          </cell>
          <cell r="AA8">
            <v>44916</v>
          </cell>
          <cell r="AD8">
            <v>1</v>
          </cell>
          <cell r="AE8">
            <v>1</v>
          </cell>
          <cell r="AH8" t="str">
            <v/>
          </cell>
          <cell r="AI8" t="str">
            <v>DESPACHO</v>
          </cell>
          <cell r="AJ8" t="str">
            <v>DERIVADO PICK UP</v>
          </cell>
          <cell r="AL8" t="str">
            <v>NO</v>
          </cell>
          <cell r="AN8" t="str">
            <v>TUE portabilidad</v>
          </cell>
          <cell r="AO8" t="str">
            <v>CANAL ONLINE</v>
          </cell>
          <cell r="AP8">
            <v>44916</v>
          </cell>
          <cell r="AR8" t="str">
            <v>FLEXTUENTI_414468649</v>
          </cell>
          <cell r="AS8">
            <v>323516</v>
          </cell>
          <cell r="AT8" t="str">
            <v>D40</v>
          </cell>
          <cell r="AU8" t="str">
            <v>BTC</v>
          </cell>
          <cell r="AV8">
            <v>1</v>
          </cell>
          <cell r="AW8" t="str">
            <v>PROVINCIAL</v>
          </cell>
          <cell r="AX8" t="str">
            <v>ENTREGADO</v>
          </cell>
          <cell r="AY8" t="str">
            <v>HALFSIM TUENTI PREPAGO PORTABILIDAD: 1 und</v>
          </cell>
          <cell r="AZ8" t="str">
            <v>SIMCARD</v>
          </cell>
          <cell r="BA8" t="str">
            <v/>
          </cell>
        </row>
        <row r="9">
          <cell r="A9" t="str">
            <v>414468678</v>
          </cell>
          <cell r="B9" t="str">
            <v>FLEXTUENTI</v>
          </cell>
          <cell r="C9">
            <v>44916</v>
          </cell>
          <cell r="D9" t="str">
            <v>FLEXNET ECUADOR - FLEXTUENTI</v>
          </cell>
          <cell r="E9" t="str">
            <v>CALLE 28 DE JUNIO S/N Y GARCIA MORENO ENTRADA LLANO GRANDE</v>
          </cell>
          <cell r="H9" t="str">
            <v>170208</v>
          </cell>
          <cell r="I9" t="str">
            <v>QUITO</v>
          </cell>
          <cell r="J9" t="str">
            <v>PICHINCHA</v>
          </cell>
          <cell r="K9" t="str">
            <v>angel Ocaña</v>
          </cell>
          <cell r="L9" t="str">
            <v>SOLANDA   CALLE   OE2Q S26 199  MORO MORO</v>
          </cell>
          <cell r="O9" t="str">
            <v>170131</v>
          </cell>
          <cell r="P9" t="str">
            <v>170131</v>
          </cell>
          <cell r="Q9" t="str">
            <v>PICHINCHA_QUITO_SOLANDA</v>
          </cell>
          <cell r="R9" t="str">
            <v>414468678</v>
          </cell>
          <cell r="W9" t="str">
            <v>0503152142</v>
          </cell>
          <cell r="X9" t="str">
            <v>0960757758-0984291687</v>
          </cell>
          <cell r="Z9" t="str">
            <v>angel_op89@hotmail.com</v>
          </cell>
          <cell r="AA9">
            <v>44916</v>
          </cell>
          <cell r="AD9">
            <v>1</v>
          </cell>
          <cell r="AE9">
            <v>1</v>
          </cell>
          <cell r="AH9" t="str">
            <v>SECTOR TURUBAMBA JUNTO CLINICA DE EMERGENCIA LOS ANGELES CASA 3 PISOS BLANCA PB IMPORT ANLEX</v>
          </cell>
          <cell r="AI9" t="str">
            <v>DESPACHO</v>
          </cell>
          <cell r="AJ9" t="str">
            <v>Normal</v>
          </cell>
          <cell r="AL9" t="str">
            <v>NO</v>
          </cell>
          <cell r="AN9" t="str">
            <v>TUE portabilidad</v>
          </cell>
          <cell r="AO9" t="str">
            <v>CANAL ONLINE</v>
          </cell>
          <cell r="AP9">
            <v>44916</v>
          </cell>
          <cell r="AR9" t="str">
            <v>FLEXTUENTI_414468678</v>
          </cell>
          <cell r="AS9">
            <v>323515</v>
          </cell>
          <cell r="AT9" t="str">
            <v>D40</v>
          </cell>
          <cell r="AU9" t="str">
            <v>BTC</v>
          </cell>
          <cell r="AV9">
            <v>1</v>
          </cell>
          <cell r="AW9" t="str">
            <v>LOCAL</v>
          </cell>
          <cell r="AX9" t="str">
            <v>ENTREGADO</v>
          </cell>
          <cell r="AY9" t="str">
            <v>HALFSIM TUENTI PREPAGO PORTABILIDAD: 1 und</v>
          </cell>
          <cell r="AZ9" t="str">
            <v>SIMCARD</v>
          </cell>
          <cell r="BA9" t="str">
            <v/>
          </cell>
        </row>
        <row r="10">
          <cell r="A10" t="str">
            <v>414468700</v>
          </cell>
          <cell r="B10" t="str">
            <v>FLEXTUENTI</v>
          </cell>
          <cell r="C10">
            <v>44916</v>
          </cell>
          <cell r="D10" t="str">
            <v>FLEXNET ECUADOR - FLEXTUENTI</v>
          </cell>
          <cell r="E10" t="str">
            <v>CALLE 28 DE JUNIO S/N Y GARCIA MORENO ENTRADA LLANO GRANDE</v>
          </cell>
          <cell r="H10" t="str">
            <v>170208</v>
          </cell>
          <cell r="I10" t="str">
            <v>QUITO</v>
          </cell>
          <cell r="J10" t="str">
            <v>PICHINCHA</v>
          </cell>
          <cell r="K10" t="str">
            <v>Carlos Ivan Matute Perez</v>
          </cell>
          <cell r="L10" t="str">
            <v>MACAS CALLE 10 DE AGOSTO  SN   AV AMAZONAS</v>
          </cell>
          <cell r="O10" t="str">
            <v>140101</v>
          </cell>
          <cell r="P10" t="str">
            <v>140101</v>
          </cell>
          <cell r="Q10" t="str">
            <v>MORONA SANTIAGO_MACAS _MACAS</v>
          </cell>
          <cell r="R10" t="str">
            <v>414468700</v>
          </cell>
          <cell r="W10" t="str">
            <v>0103483616</v>
          </cell>
          <cell r="X10" t="str">
            <v>0999152607-0999007809</v>
          </cell>
          <cell r="Z10" t="str">
            <v>charles-73@hotmail.com</v>
          </cell>
          <cell r="AA10">
            <v>44916</v>
          </cell>
          <cell r="AD10">
            <v>1</v>
          </cell>
          <cell r="AE10">
            <v>1</v>
          </cell>
          <cell r="AH10" t="str">
            <v>SECTOR CENTRO  ENTREGAR EN ELECTROFERTAS DIAGONAL A LA CASA DE LA CULTURA</v>
          </cell>
          <cell r="AI10" t="str">
            <v>DESPACHO</v>
          </cell>
          <cell r="AJ10" t="str">
            <v>Normal</v>
          </cell>
          <cell r="AL10" t="str">
            <v>NO</v>
          </cell>
          <cell r="AN10" t="str">
            <v>TUE portabilidad</v>
          </cell>
          <cell r="AO10" t="str">
            <v>CANAL ONLINE</v>
          </cell>
          <cell r="AP10">
            <v>44916</v>
          </cell>
          <cell r="AR10" t="str">
            <v>FLEXTUENTI_414468700</v>
          </cell>
          <cell r="AS10">
            <v>323517</v>
          </cell>
          <cell r="AT10" t="str">
            <v>D40</v>
          </cell>
          <cell r="AU10" t="str">
            <v>BTC</v>
          </cell>
          <cell r="AV10">
            <v>1</v>
          </cell>
          <cell r="AW10" t="str">
            <v>PROVINCIAL</v>
          </cell>
          <cell r="AX10" t="str">
            <v>ENTREGADO</v>
          </cell>
          <cell r="AY10" t="str">
            <v>HALFSIM TUENTI PREPAGO PORTABILIDAD: 1 und</v>
          </cell>
          <cell r="AZ10" t="str">
            <v>SIMCARD</v>
          </cell>
          <cell r="BA10" t="str">
            <v/>
          </cell>
        </row>
        <row r="11">
          <cell r="A11" t="str">
            <v>414468715</v>
          </cell>
          <cell r="B11" t="str">
            <v>FLEXTUENTI</v>
          </cell>
          <cell r="C11">
            <v>44916</v>
          </cell>
          <cell r="D11" t="str">
            <v>FLEXNET ECUADOR - FLEXTUENTI</v>
          </cell>
          <cell r="E11" t="str">
            <v>CALLE 28 DE JUNIO S/N Y GARCIA MORENO ENTRADA LLANO GRANDE</v>
          </cell>
          <cell r="H11" t="str">
            <v>170208</v>
          </cell>
          <cell r="I11" t="str">
            <v>QUITO</v>
          </cell>
          <cell r="J11" t="str">
            <v>PICHINCHA</v>
          </cell>
          <cell r="K11" t="str">
            <v>Carlos alfredo chavez piguave</v>
          </cell>
          <cell r="L11" t="str">
            <v>MONTECRISTI CALLE CAMILO GALLEGOS  SN  27 DE MARZO</v>
          </cell>
          <cell r="O11" t="str">
            <v>130223</v>
          </cell>
          <cell r="P11" t="str">
            <v>130223</v>
          </cell>
          <cell r="Q11" t="str">
            <v>MANABI_MONTECRISTI_MONTECRISTI</v>
          </cell>
          <cell r="R11" t="str">
            <v>414468715</v>
          </cell>
          <cell r="W11" t="str">
            <v>1309644605</v>
          </cell>
          <cell r="X11" t="str">
            <v>0963192060-0981371283</v>
          </cell>
          <cell r="Z11" t="str">
            <v>cachapigu@yahoo.es</v>
          </cell>
          <cell r="AA11">
            <v>44916</v>
          </cell>
          <cell r="AD11">
            <v>1</v>
          </cell>
          <cell r="AE11">
            <v>1</v>
          </cell>
          <cell r="AH11" t="str">
            <v>SECTOR EL TAMARINDO  EN CASA 1 PISO ENTREGAR EN LA TIENDA ARY</v>
          </cell>
          <cell r="AI11" t="str">
            <v>DESPACHO</v>
          </cell>
          <cell r="AJ11" t="str">
            <v>Normal</v>
          </cell>
          <cell r="AL11" t="str">
            <v>NO</v>
          </cell>
          <cell r="AN11" t="str">
            <v>TUE portabilidad</v>
          </cell>
          <cell r="AO11" t="str">
            <v>CANAL ONLINE</v>
          </cell>
          <cell r="AP11">
            <v>44916</v>
          </cell>
          <cell r="AR11" t="str">
            <v>FLEXTUENTI_414468715</v>
          </cell>
          <cell r="AS11">
            <v>323505</v>
          </cell>
          <cell r="AT11" t="str">
            <v>D40</v>
          </cell>
          <cell r="AU11" t="str">
            <v>BTC</v>
          </cell>
          <cell r="AV11">
            <v>1</v>
          </cell>
          <cell r="AW11" t="str">
            <v>LOCAL</v>
          </cell>
          <cell r="AX11" t="str">
            <v>ENTREGADO</v>
          </cell>
          <cell r="AY11" t="str">
            <v>HALFSIM TUENTI PREPAGO PORTABILIDAD: 1 und</v>
          </cell>
          <cell r="AZ11" t="str">
            <v>SIMCARD</v>
          </cell>
          <cell r="BA11" t="str">
            <v/>
          </cell>
        </row>
        <row r="12">
          <cell r="A12" t="str">
            <v>414468680</v>
          </cell>
          <cell r="B12" t="str">
            <v>FLEXTUENTI</v>
          </cell>
          <cell r="C12">
            <v>44916</v>
          </cell>
          <cell r="D12" t="str">
            <v>FLEXNET ECUADOR - FLEXTUENTI</v>
          </cell>
          <cell r="E12" t="str">
            <v xml:space="preserve">FERNANDO GUTIERREZ HILL VIA A DAULE KM 8 1/2 ENTRADA A COOPERATIVA JUAN MONTALVO_x000D_
</v>
          </cell>
          <cell r="H12" t="str">
            <v>090606</v>
          </cell>
          <cell r="I12" t="str">
            <v>GUAYAQUIL</v>
          </cell>
          <cell r="J12" t="str">
            <v>GUAYAS</v>
          </cell>
          <cell r="K12" t="str">
            <v>Daysi Cóndor</v>
          </cell>
          <cell r="L12" t="str">
            <v>XIMENA CALLE 47 MZ D 86 VILLA 2 AV DOMINGO COMIN</v>
          </cell>
          <cell r="O12" t="str">
            <v>090108</v>
          </cell>
          <cell r="P12" t="str">
            <v>090108</v>
          </cell>
          <cell r="Q12" t="str">
            <v>GUAYAS_GUAYAQUIL_XIMENA</v>
          </cell>
          <cell r="R12" t="str">
            <v>414468680</v>
          </cell>
          <cell r="W12" t="str">
            <v>0921956033</v>
          </cell>
          <cell r="X12" t="str">
            <v>0981070845-0964123185</v>
          </cell>
          <cell r="Z12" t="str">
            <v>daysi_a26@hotmail.com</v>
          </cell>
          <cell r="AA12">
            <v>44916</v>
          </cell>
          <cell r="AD12">
            <v>1</v>
          </cell>
          <cell r="AE12">
            <v>1</v>
          </cell>
          <cell r="AH12" t="str">
            <v>CDLA LA  PRADERA 3 CASA DE UN PISO COLOR BEIGE CON  FACHADA DE MARMOL A MEDIA CUADRA DE LA FABRIL</v>
          </cell>
          <cell r="AI12" t="str">
            <v>DESPACHO</v>
          </cell>
          <cell r="AJ12" t="str">
            <v>EXPRESS GYE</v>
          </cell>
          <cell r="AL12" t="str">
            <v>NO</v>
          </cell>
          <cell r="AN12" t="str">
            <v>TUE portabilidad</v>
          </cell>
          <cell r="AO12" t="str">
            <v>CANAL ONLINE</v>
          </cell>
          <cell r="AP12">
            <v>44916</v>
          </cell>
          <cell r="AR12" t="str">
            <v>FLEXTUENTI_414468680</v>
          </cell>
          <cell r="AS12">
            <v>323496</v>
          </cell>
          <cell r="AT12" t="str">
            <v>D40</v>
          </cell>
          <cell r="AU12" t="str">
            <v>BTC</v>
          </cell>
          <cell r="AV12">
            <v>1</v>
          </cell>
          <cell r="AW12" t="str">
            <v>LOCAL</v>
          </cell>
          <cell r="AX12" t="str">
            <v>ENTREGADO</v>
          </cell>
          <cell r="AY12" t="str">
            <v>HALFSIM TUENTI PREPAGO PORTABILIDAD: 1 und</v>
          </cell>
          <cell r="AZ12" t="str">
            <v>SIMCARD</v>
          </cell>
          <cell r="BA12" t="str">
            <v/>
          </cell>
        </row>
        <row r="13">
          <cell r="A13" t="str">
            <v>414466723</v>
          </cell>
          <cell r="B13" t="str">
            <v>FLEXTUENTI</v>
          </cell>
          <cell r="C13">
            <v>44917</v>
          </cell>
          <cell r="D13" t="str">
            <v>FLEXNET ECUADOR - FLEXTUENTI</v>
          </cell>
          <cell r="E13" t="str">
            <v>CALLE 28 DE JUNIO S/N Y GARCIA MORENO ENTRADA LLANO GRANDE</v>
          </cell>
          <cell r="H13" t="str">
            <v>170208</v>
          </cell>
          <cell r="I13" t="str">
            <v>QUITO</v>
          </cell>
          <cell r="J13" t="str">
            <v>PICHINCHA</v>
          </cell>
          <cell r="K13" t="str">
            <v>Paola Melissa Loor Loor</v>
          </cell>
          <cell r="L13" t="str">
            <v>VALENCIA   CALLE SUCRE SN VIA CHIPE</v>
          </cell>
          <cell r="O13" t="str">
            <v>120610</v>
          </cell>
          <cell r="P13" t="str">
            <v>120610</v>
          </cell>
          <cell r="Q13" t="str">
            <v>LOS RIOS_VALENCIA_VALENCIA</v>
          </cell>
          <cell r="R13" t="str">
            <v>414466723</v>
          </cell>
          <cell r="W13" t="str">
            <v>1206899674</v>
          </cell>
          <cell r="X13" t="str">
            <v>0985368155-0978740172</v>
          </cell>
          <cell r="Z13" t="str">
            <v>melissita-25@hotmail.com</v>
          </cell>
          <cell r="AA13">
            <v>44917</v>
          </cell>
          <cell r="AD13">
            <v>1</v>
          </cell>
          <cell r="AE13">
            <v>1</v>
          </cell>
          <cell r="AH13" t="str">
            <v>SECTOR CENTRO  CASA 1 PISO CON PORTON NEGRO DIAGONAL A IGLESIA EVANGELICA O A 3CASA DE TAPICERIA NAGUA</v>
          </cell>
          <cell r="AI13" t="str">
            <v>DESPACHO</v>
          </cell>
          <cell r="AJ13" t="str">
            <v>Normal</v>
          </cell>
          <cell r="AL13" t="str">
            <v>NO</v>
          </cell>
          <cell r="AN13" t="str">
            <v>TUE portabilidad</v>
          </cell>
          <cell r="AO13" t="str">
            <v>CANAL ONLINE</v>
          </cell>
          <cell r="AP13">
            <v>44917</v>
          </cell>
          <cell r="AR13" t="str">
            <v>FLEXTUENTI_414466723</v>
          </cell>
          <cell r="AS13">
            <v>323508</v>
          </cell>
          <cell r="AT13" t="str">
            <v>D40</v>
          </cell>
          <cell r="AU13" t="str">
            <v>BTC</v>
          </cell>
          <cell r="AV13">
            <v>1</v>
          </cell>
          <cell r="AW13" t="str">
            <v>PROVINCIAL</v>
          </cell>
          <cell r="AX13" t="str">
            <v>EN_TRANSITO</v>
          </cell>
          <cell r="AY13" t="str">
            <v>HALFSIM TUENTI PREPAGO PORTABILIDAD: 1 und</v>
          </cell>
          <cell r="AZ13" t="str">
            <v>SIMCARD</v>
          </cell>
          <cell r="BA13" t="str">
            <v/>
          </cell>
        </row>
        <row r="14">
          <cell r="A14" t="str">
            <v>414466891</v>
          </cell>
          <cell r="B14" t="str">
            <v>FLEXTUENTI</v>
          </cell>
          <cell r="C14">
            <v>44917</v>
          </cell>
          <cell r="D14" t="str">
            <v>FLEXNET ECUADOR - FLEXTUENTI</v>
          </cell>
          <cell r="E14" t="str">
            <v>CALLE 28 DE JUNIO S/N Y GARCIA MORENO ENTRADA LLANO GRANDE</v>
          </cell>
          <cell r="H14" t="str">
            <v>170208</v>
          </cell>
          <cell r="I14" t="str">
            <v>QUITO</v>
          </cell>
          <cell r="J14" t="str">
            <v>PICHINCHA</v>
          </cell>
          <cell r="K14" t="str">
            <v>Víctor Quilumba</v>
          </cell>
          <cell r="L14" t="str">
            <v>COTOCOLLAO CALLE OE10B   OE10B 135  ANTONIO DE REYES</v>
          </cell>
          <cell r="O14" t="str">
            <v>170528</v>
          </cell>
          <cell r="P14" t="str">
            <v>170528</v>
          </cell>
          <cell r="Q14" t="str">
            <v>PICHINCHA_QUITO_COTOCOLLAO</v>
          </cell>
          <cell r="R14" t="str">
            <v>414466891</v>
          </cell>
          <cell r="W14" t="str">
            <v>1713209011</v>
          </cell>
          <cell r="X14" t="str">
            <v>0990684101-0995018263</v>
          </cell>
          <cell r="Z14" t="str">
            <v>victorquilumba7@hotmail.com</v>
          </cell>
          <cell r="AA14">
            <v>44917</v>
          </cell>
          <cell r="AD14">
            <v>1</v>
          </cell>
          <cell r="AE14">
            <v>1</v>
          </cell>
          <cell r="AH14" t="str">
            <v>BARRIO LA PULIDA FRENTE A LAS CANCHAS DE INDOR  AGUSTO BARRERO ULTIMA  CASA VERDECON PORTON NEGRO  DE 3 PISOS</v>
          </cell>
          <cell r="AI14" t="str">
            <v>DESPACHO</v>
          </cell>
          <cell r="AJ14" t="str">
            <v>Normal</v>
          </cell>
          <cell r="AL14" t="str">
            <v>NO</v>
          </cell>
          <cell r="AN14" t="str">
            <v>TUE portabilidad</v>
          </cell>
          <cell r="AO14" t="str">
            <v>CANAL ONLINE</v>
          </cell>
          <cell r="AP14">
            <v>44917</v>
          </cell>
          <cell r="AR14" t="str">
            <v>FLEXTUENTI_414466891</v>
          </cell>
          <cell r="AS14">
            <v>323852</v>
          </cell>
          <cell r="AT14" t="str">
            <v>D40</v>
          </cell>
          <cell r="AU14" t="str">
            <v>BTC</v>
          </cell>
          <cell r="AV14">
            <v>1</v>
          </cell>
          <cell r="AW14" t="str">
            <v>LOCAL</v>
          </cell>
          <cell r="AX14" t="str">
            <v>ENTREGADO</v>
          </cell>
          <cell r="AY14" t="str">
            <v>HALFSIM TUENTI PREPAGO PORTABILIDAD: 1 und</v>
          </cell>
          <cell r="AZ14" t="str">
            <v>SIMCARD</v>
          </cell>
          <cell r="BA14" t="str">
            <v/>
          </cell>
        </row>
        <row r="15">
          <cell r="A15" t="str">
            <v>414466933</v>
          </cell>
          <cell r="B15" t="str">
            <v>FLEXTUENTI</v>
          </cell>
          <cell r="C15">
            <v>44917</v>
          </cell>
          <cell r="D15" t="str">
            <v>FLEXNET ECUADOR - FLEXTUENTI</v>
          </cell>
          <cell r="E15" t="str">
            <v>CALLE 28 DE JUNIO S/N Y GARCIA MORENO ENTRADA LLANO GRANDE</v>
          </cell>
          <cell r="H15" t="str">
            <v>170208</v>
          </cell>
          <cell r="I15" t="str">
            <v>QUITO</v>
          </cell>
          <cell r="J15" t="str">
            <v>PICHINCHA</v>
          </cell>
          <cell r="K15" t="str">
            <v>Claudia Beltrán</v>
          </cell>
          <cell r="L15" t="str">
            <v>LLANO CHICO  CALLE LUIS  HINOJOSA CASA 35  AV CARAPUNGO</v>
          </cell>
          <cell r="O15" t="str">
            <v>170209</v>
          </cell>
          <cell r="P15" t="str">
            <v>170209</v>
          </cell>
          <cell r="Q15" t="str">
            <v>PICHINCHA_QUITO_LLANO CHICO</v>
          </cell>
          <cell r="R15" t="str">
            <v>414466933</v>
          </cell>
          <cell r="W15" t="str">
            <v>1711136117</v>
          </cell>
          <cell r="X15" t="str">
            <v>0997776931-0987683642</v>
          </cell>
          <cell r="Z15" t="str">
            <v>clauzbel@hotmail.com</v>
          </cell>
          <cell r="AA15">
            <v>44917</v>
          </cell>
          <cell r="AD15">
            <v>1</v>
          </cell>
          <cell r="AE15">
            <v>1</v>
          </cell>
          <cell r="AH15" t="str">
            <v>BARRIO CORDOVA GALARZA  ENTREGAR EN CONJUNTO LAS CANELLAS  A 1 CUADRA DE LA LUBRICADORA LLANO CHICO</v>
          </cell>
          <cell r="AI15" t="str">
            <v>DESPACHO</v>
          </cell>
          <cell r="AJ15" t="str">
            <v>Normal</v>
          </cell>
          <cell r="AL15" t="str">
            <v>NO</v>
          </cell>
          <cell r="AN15" t="str">
            <v>TUE portabilidad</v>
          </cell>
          <cell r="AO15" t="str">
            <v>CANAL ONLINE</v>
          </cell>
          <cell r="AP15">
            <v>44917</v>
          </cell>
          <cell r="AR15" t="str">
            <v>FLEXTUENTI_414466933</v>
          </cell>
          <cell r="AS15">
            <v>323850</v>
          </cell>
          <cell r="AT15" t="str">
            <v>D40</v>
          </cell>
          <cell r="AU15" t="str">
            <v>BTC</v>
          </cell>
          <cell r="AV15">
            <v>1</v>
          </cell>
          <cell r="AW15" t="str">
            <v>LOCAL</v>
          </cell>
          <cell r="AX15" t="str">
            <v>ENTREGADO</v>
          </cell>
          <cell r="AY15" t="str">
            <v>HALFSIM TUENTI PREPAGO PORTABILIDAD: 1 und</v>
          </cell>
          <cell r="AZ15" t="str">
            <v>SIMCARD</v>
          </cell>
          <cell r="BA15" t="str">
            <v/>
          </cell>
        </row>
        <row r="16">
          <cell r="A16" t="str">
            <v>414466989</v>
          </cell>
          <cell r="B16" t="str">
            <v>FLEXTUENTI</v>
          </cell>
          <cell r="C16">
            <v>44917</v>
          </cell>
          <cell r="D16" t="str">
            <v>FLEXNET ECUADOR - FLEXTUENTI</v>
          </cell>
          <cell r="E16" t="str">
            <v>CALLE 28 DE JUNIO S/N Y GARCIA MORENO ENTRADA LLANO GRANDE</v>
          </cell>
          <cell r="H16" t="str">
            <v>170208</v>
          </cell>
          <cell r="I16" t="str">
            <v>QUITO</v>
          </cell>
          <cell r="J16" t="str">
            <v>PICHINCHA</v>
          </cell>
          <cell r="K16" t="str">
            <v>Maytee Correa</v>
          </cell>
          <cell r="L16" t="str">
            <v>OCHOA LEON CALLE GALO GARCIA  LOTE 2 SN</v>
          </cell>
          <cell r="O16" t="str">
            <v>070104</v>
          </cell>
          <cell r="P16" t="str">
            <v>070104</v>
          </cell>
          <cell r="Q16" t="str">
            <v>EL ORO_PASAJE_OCHOA LEON</v>
          </cell>
          <cell r="R16" t="str">
            <v>414466989</v>
          </cell>
          <cell r="W16" t="str">
            <v>0705392892</v>
          </cell>
          <cell r="X16" t="str">
            <v>0963472874-0993107407</v>
          </cell>
          <cell r="Z16" t="str">
            <v>correamaytee@gmail.com</v>
          </cell>
          <cell r="AA16">
            <v>44917</v>
          </cell>
          <cell r="AD16">
            <v>1</v>
          </cell>
          <cell r="AE16">
            <v>1</v>
          </cell>
          <cell r="AH16" t="str">
            <v>LA COOPERATIVA 13 DE MAYO A UNA CUADRA DE LA ESCUELA ROGERIO ZAMORA  CASA SIN COLOR PORTON VERDE CON CAFE DE 1 PISO  EL CLIENTE SOLICITA QUE LE LLAMEN ANTES DE HACER LA ENTREGA</v>
          </cell>
          <cell r="AI16" t="str">
            <v>DESPACHO</v>
          </cell>
          <cell r="AJ16" t="str">
            <v>Normal</v>
          </cell>
          <cell r="AL16" t="str">
            <v>NO</v>
          </cell>
          <cell r="AN16" t="str">
            <v>TUE portabilidad</v>
          </cell>
          <cell r="AO16" t="str">
            <v>CANAL ONLINE</v>
          </cell>
          <cell r="AP16">
            <v>44917</v>
          </cell>
          <cell r="AR16" t="str">
            <v>FLEXTUENTI_414466989</v>
          </cell>
          <cell r="AS16">
            <v>323854</v>
          </cell>
          <cell r="AT16" t="str">
            <v>D40</v>
          </cell>
          <cell r="AU16" t="str">
            <v>BTC</v>
          </cell>
          <cell r="AV16">
            <v>1</v>
          </cell>
          <cell r="AW16" t="str">
            <v>PROVINCIAL</v>
          </cell>
          <cell r="AX16" t="str">
            <v>ENTREGADO</v>
          </cell>
          <cell r="AY16" t="str">
            <v>HALFSIM TUENTI PREPAGO PORTABILIDAD: 1 und</v>
          </cell>
          <cell r="AZ16" t="str">
            <v>SIMCARD</v>
          </cell>
          <cell r="BA16" t="str">
            <v/>
          </cell>
        </row>
        <row r="17">
          <cell r="A17" t="str">
            <v>414466990</v>
          </cell>
          <cell r="B17" t="str">
            <v>FLEXTUENTI</v>
          </cell>
          <cell r="C17">
            <v>44917</v>
          </cell>
          <cell r="D17" t="str">
            <v>FLEXNET ECUADOR - FLEXTUENTI</v>
          </cell>
          <cell r="E17" t="str">
            <v>CALLE 28 DE JUNIO S/N Y GARCIA MORENO ENTRADA LLANO GRANDE</v>
          </cell>
          <cell r="H17" t="str">
            <v>170208</v>
          </cell>
          <cell r="I17" t="str">
            <v>QUITO</v>
          </cell>
          <cell r="J17" t="str">
            <v>PICHINCHA</v>
          </cell>
          <cell r="K17" t="str">
            <v>CECILIA RIOS</v>
          </cell>
          <cell r="L17" t="str">
            <v>CENTRO HISTORICO  CALLE  LOJA SN  VENEZUELA</v>
          </cell>
          <cell r="O17" t="str">
            <v>170405</v>
          </cell>
          <cell r="P17" t="str">
            <v>170405</v>
          </cell>
          <cell r="Q17" t="str">
            <v>PICHINCHA_QUITO_CENTRO HISTORICO</v>
          </cell>
          <cell r="R17" t="str">
            <v>414466990</v>
          </cell>
          <cell r="W17" t="str">
            <v>0910263110</v>
          </cell>
          <cell r="X17" t="str">
            <v>0985366921-0961228555</v>
          </cell>
          <cell r="Z17" t="str">
            <v>riosc@fiscalia.gob.ec</v>
          </cell>
          <cell r="AA17">
            <v>44917</v>
          </cell>
          <cell r="AD17">
            <v>1</v>
          </cell>
          <cell r="AE17">
            <v>1</v>
          </cell>
          <cell r="AH17" t="str">
            <v>SECTOR CENTRO HISTORICO ENTREGAR EN EL CENTRO DE EQUIDAD Y JUSTICIA TRES MANUELAS  AREA DE SOLUCIONES RAPIDAS   FRENTE A  LA PANADERIA Y PASTELERIA EL BUEN SABOR</v>
          </cell>
          <cell r="AI17" t="str">
            <v>DESPACHO</v>
          </cell>
          <cell r="AJ17" t="str">
            <v>Normal</v>
          </cell>
          <cell r="AL17" t="str">
            <v>NO</v>
          </cell>
          <cell r="AN17" t="str">
            <v>TUE portabilidad</v>
          </cell>
          <cell r="AO17" t="str">
            <v>CANAL ONLINE</v>
          </cell>
          <cell r="AP17">
            <v>44917</v>
          </cell>
          <cell r="AR17" t="str">
            <v>FLEXTUENTI_414466990</v>
          </cell>
          <cell r="AS17">
            <v>323847</v>
          </cell>
          <cell r="AT17" t="str">
            <v>D40</v>
          </cell>
          <cell r="AU17" t="str">
            <v>BTC</v>
          </cell>
          <cell r="AV17">
            <v>1</v>
          </cell>
          <cell r="AW17" t="str">
            <v>LOCAL</v>
          </cell>
          <cell r="AX17" t="str">
            <v>ENTREGADO</v>
          </cell>
          <cell r="AY17" t="str">
            <v>HALFSIM TUENTI PREPAGO PORTABILIDAD: 1 und</v>
          </cell>
          <cell r="AZ17" t="str">
            <v>SIMCARD</v>
          </cell>
          <cell r="BA17" t="str">
            <v/>
          </cell>
        </row>
        <row r="18">
          <cell r="A18" t="str">
            <v>414467303</v>
          </cell>
          <cell r="B18" t="str">
            <v>FLEXTUENTI</v>
          </cell>
          <cell r="C18">
            <v>44917</v>
          </cell>
          <cell r="D18" t="str">
            <v>FLEXNET ECUADOR - FLEXTUENTI</v>
          </cell>
          <cell r="E18" t="str">
            <v>CALLE 28 DE JUNIO S/N Y GARCIA MORENO ENTRADA LLANO GRANDE</v>
          </cell>
          <cell r="H18" t="str">
            <v>170208</v>
          </cell>
          <cell r="I18" t="str">
            <v>QUITO</v>
          </cell>
          <cell r="J18" t="str">
            <v>PICHINCHA</v>
          </cell>
          <cell r="K18" t="str">
            <v>Alex Stalin Narváez Lozano</v>
          </cell>
          <cell r="L18" t="str">
            <v>MALDONADO AV JUAN BERNARDO DE LEON  SN  ENTRE MORONA Y LOJA</v>
          </cell>
          <cell r="O18" t="str">
            <v>060103</v>
          </cell>
          <cell r="P18" t="str">
            <v>060103</v>
          </cell>
          <cell r="Q18" t="str">
            <v>CHIMBORAZO_RIOBAMBA_MALDONADO</v>
          </cell>
          <cell r="R18" t="str">
            <v>414467303</v>
          </cell>
          <cell r="W18" t="str">
            <v>0604941377</v>
          </cell>
          <cell r="X18" t="str">
            <v>0998107889-0983351050</v>
          </cell>
          <cell r="Z18" t="str">
            <v>mortangeluseris@gmail.com</v>
          </cell>
          <cell r="AA18">
            <v>44917</v>
          </cell>
          <cell r="AD18">
            <v>1</v>
          </cell>
          <cell r="AE18">
            <v>1</v>
          </cell>
          <cell r="AH18" t="str">
            <v>SECTOR SURESTE EN CASA DE 3 PISOS DURAZNO FRENTE A GRUAS CHIMBORAZO</v>
          </cell>
          <cell r="AI18" t="str">
            <v>DESPACHO</v>
          </cell>
          <cell r="AJ18" t="str">
            <v>Normal</v>
          </cell>
          <cell r="AL18" t="str">
            <v>NO</v>
          </cell>
          <cell r="AN18" t="str">
            <v>TUE portabilidad</v>
          </cell>
          <cell r="AO18" t="str">
            <v>CANAL ONLINE</v>
          </cell>
          <cell r="AP18">
            <v>44917</v>
          </cell>
          <cell r="AR18" t="str">
            <v>FLEXTUENTI_414467303</v>
          </cell>
          <cell r="AS18">
            <v>323851</v>
          </cell>
          <cell r="AT18" t="str">
            <v>D40</v>
          </cell>
          <cell r="AU18" t="str">
            <v>BTC</v>
          </cell>
          <cell r="AV18">
            <v>1</v>
          </cell>
          <cell r="AW18" t="str">
            <v>PROVINCIAL</v>
          </cell>
          <cell r="AX18" t="str">
            <v>ENTREGADO</v>
          </cell>
          <cell r="AY18" t="str">
            <v>HALFSIM TUENTI PREPAGO PORTABILIDAD: 1 und</v>
          </cell>
          <cell r="AZ18" t="str">
            <v>SIMCARD</v>
          </cell>
          <cell r="BA18" t="str">
            <v/>
          </cell>
        </row>
        <row r="19">
          <cell r="A19" t="str">
            <v>414468727</v>
          </cell>
          <cell r="B19" t="str">
            <v>FLEXTUENTI</v>
          </cell>
          <cell r="C19">
            <v>44917</v>
          </cell>
          <cell r="D19" t="str">
            <v>FLEXNET ECUADOR - FLEXTUENTI</v>
          </cell>
          <cell r="E19" t="str">
            <v>CALLE 28 DE JUNIO S/N Y GARCIA MORENO ENTRADA LLANO GRANDE</v>
          </cell>
          <cell r="H19" t="str">
            <v>170208</v>
          </cell>
          <cell r="I19" t="str">
            <v>QUITO</v>
          </cell>
          <cell r="J19" t="str">
            <v>PICHINCHA</v>
          </cell>
          <cell r="K19" t="str">
            <v>Liliana Crespin calis</v>
          </cell>
          <cell r="L19" t="str">
            <v>LA AURORA URB VILLA DEL REY ETAPA REINA ISABEL  MZ 19 VILLA 33  SN</v>
          </cell>
          <cell r="O19" t="str">
            <v>091910</v>
          </cell>
          <cell r="P19" t="str">
            <v>091910</v>
          </cell>
          <cell r="Q19" t="str">
            <v>GUAYAS_DAULE_LA AURORA</v>
          </cell>
          <cell r="R19" t="str">
            <v>414468727</v>
          </cell>
          <cell r="W19" t="str">
            <v>0926092123</v>
          </cell>
          <cell r="X19" t="str">
            <v>0958858408-0958858408</v>
          </cell>
          <cell r="Z19" t="str">
            <v>lcrespin2020@gmail.com</v>
          </cell>
          <cell r="AA19">
            <v>44917</v>
          </cell>
          <cell r="AD19">
            <v>1</v>
          </cell>
          <cell r="AE19">
            <v>1</v>
          </cell>
          <cell r="AH19" t="str">
            <v>URB VILLA DEL REY ETAPA REINA ISABEL  JUNTO AL COLEGIO LOS DELFINE REGISTRARSE EN GARITA S</v>
          </cell>
          <cell r="AI19" t="str">
            <v>DESPACHO</v>
          </cell>
          <cell r="AJ19" t="str">
            <v>Normal</v>
          </cell>
          <cell r="AL19" t="str">
            <v>NO</v>
          </cell>
          <cell r="AN19" t="str">
            <v>TUE portabilidad</v>
          </cell>
          <cell r="AO19" t="str">
            <v>CANAL ONLINE</v>
          </cell>
          <cell r="AP19">
            <v>44917</v>
          </cell>
          <cell r="AR19" t="str">
            <v>FLEXTUENTI_414468727</v>
          </cell>
          <cell r="AS19">
            <v>323509</v>
          </cell>
          <cell r="AT19" t="str">
            <v>D40</v>
          </cell>
          <cell r="AU19" t="str">
            <v>BTC</v>
          </cell>
          <cell r="AV19">
            <v>1</v>
          </cell>
          <cell r="AW19" t="str">
            <v>PROVINCIAL</v>
          </cell>
          <cell r="AX19" t="str">
            <v>DEVOLUCION_EN_PROCESO</v>
          </cell>
          <cell r="AY19" t="str">
            <v>HALFSIM TUENTI PREPAGO PORTABILIDAD: 1 und</v>
          </cell>
          <cell r="AZ19" t="str">
            <v>SIMCARD</v>
          </cell>
          <cell r="BA19" t="str">
            <v/>
          </cell>
        </row>
        <row r="20">
          <cell r="A20" t="str">
            <v>414468737</v>
          </cell>
          <cell r="B20" t="str">
            <v>FLEXTUENTI</v>
          </cell>
          <cell r="C20">
            <v>44917</v>
          </cell>
          <cell r="D20" t="str">
            <v>FLEXNET ECUADOR - FLEXTUENTI</v>
          </cell>
          <cell r="E20" t="str">
            <v>CALLE 28 DE JUNIO S/N Y GARCIA MORENO ENTRADA LLANO GRANDE</v>
          </cell>
          <cell r="H20" t="str">
            <v>170208</v>
          </cell>
          <cell r="I20" t="str">
            <v>QUITO</v>
          </cell>
          <cell r="J20" t="str">
            <v>PICHINCHA</v>
          </cell>
          <cell r="K20" t="str">
            <v>David Romero</v>
          </cell>
          <cell r="L20" t="str">
            <v>TARQUI CALLE 2DO PASAJE 5 NE  BLOQUE  27  AV JOSE MARIA EGAS</v>
          </cell>
          <cell r="O20" t="str">
            <v>090504</v>
          </cell>
          <cell r="P20" t="str">
            <v>090504</v>
          </cell>
          <cell r="Q20" t="str">
            <v>GUAYAS_GUAYAQUIL_TARQUI</v>
          </cell>
          <cell r="R20" t="str">
            <v>414468737</v>
          </cell>
          <cell r="W20" t="str">
            <v>0917013351</v>
          </cell>
          <cell r="X20" t="str">
            <v>0998746687-0999975295</v>
          </cell>
          <cell r="Z20" t="str">
            <v>davidromero0776@gmail.com</v>
          </cell>
          <cell r="AA20">
            <v>44917</v>
          </cell>
          <cell r="AD20">
            <v>1</v>
          </cell>
          <cell r="AE20">
            <v>1</v>
          </cell>
          <cell r="AH20" t="str">
            <v>SAUCES 4 ENTREGAR EN EL COMEDOR SN JUNTO A LA DESPENDA ARIEL FRENTE COMPLEJO DEPORTIVO BRISAS DEL RIO</v>
          </cell>
          <cell r="AI20" t="str">
            <v>DESPACHO</v>
          </cell>
          <cell r="AJ20" t="str">
            <v>Normal</v>
          </cell>
          <cell r="AL20" t="str">
            <v>NO</v>
          </cell>
          <cell r="AN20" t="str">
            <v>TUE portabilidad</v>
          </cell>
          <cell r="AO20" t="str">
            <v>CANAL ONLINE</v>
          </cell>
          <cell r="AP20">
            <v>44917</v>
          </cell>
          <cell r="AR20" t="str">
            <v>FLEXTUENTI_414468737</v>
          </cell>
          <cell r="AS20">
            <v>323849</v>
          </cell>
          <cell r="AT20" t="str">
            <v>D40</v>
          </cell>
          <cell r="AU20" t="str">
            <v>BTC</v>
          </cell>
          <cell r="AV20">
            <v>1</v>
          </cell>
          <cell r="AW20" t="str">
            <v>LOCAL</v>
          </cell>
          <cell r="AX20" t="str">
            <v>ENTREGADO</v>
          </cell>
          <cell r="AY20" t="str">
            <v>HALFSIM TUENTI PREPAGO PORTABILIDAD: 1 und</v>
          </cell>
          <cell r="AZ20" t="str">
            <v>SIMCARD</v>
          </cell>
          <cell r="BA20" t="str">
            <v/>
          </cell>
        </row>
        <row r="21">
          <cell r="A21" t="str">
            <v>414468755</v>
          </cell>
          <cell r="B21" t="str">
            <v>FLEXTUENTI</v>
          </cell>
          <cell r="C21">
            <v>44917</v>
          </cell>
          <cell r="D21" t="str">
            <v>FLEXNET ECUADOR - FLEXTUENTI</v>
          </cell>
          <cell r="E21" t="str">
            <v>CALLE 28 DE JUNIO S/N Y GARCIA MORENO ENTRADA LLANO GRANDE</v>
          </cell>
          <cell r="H21" t="str">
            <v>170208</v>
          </cell>
          <cell r="I21" t="str">
            <v>QUITO</v>
          </cell>
          <cell r="J21" t="str">
            <v>PICHINCHA</v>
          </cell>
          <cell r="K21" t="str">
            <v>Edgar Espinoza</v>
          </cell>
          <cell r="L21" t="str">
            <v>EL SAGRARIO CALLE CHILE  691 86  CUBA</v>
          </cell>
          <cell r="O21" t="str">
            <v>110101</v>
          </cell>
          <cell r="P21" t="str">
            <v>110101</v>
          </cell>
          <cell r="Q21" t="str">
            <v>LOJA_LOJA_EL SAGRARIO</v>
          </cell>
          <cell r="R21" t="str">
            <v>414468755</v>
          </cell>
          <cell r="W21" t="str">
            <v>1103403463</v>
          </cell>
          <cell r="X21" t="str">
            <v>0997883930-0994259690</v>
          </cell>
          <cell r="Z21" t="str">
            <v>setcompc@hotmail.com</v>
          </cell>
          <cell r="AA21">
            <v>44917</v>
          </cell>
          <cell r="AD21">
            <v>1</v>
          </cell>
          <cell r="AE21">
            <v>1</v>
          </cell>
          <cell r="AH21" t="str">
            <v>BARRIO EVAIDA BAJA  CASA ESQUINERA DE 1 PISO COLOR  BLANCA CON ARBOL DE AGUACATE  A 1 CUADRA DE ABENDANO CHILDREN S SCHOOL</v>
          </cell>
          <cell r="AI21" t="str">
            <v>DESPACHO</v>
          </cell>
          <cell r="AJ21" t="str">
            <v>Normal</v>
          </cell>
          <cell r="AL21" t="str">
            <v>NO</v>
          </cell>
          <cell r="AN21" t="str">
            <v>TUE portabilidad</v>
          </cell>
          <cell r="AO21" t="str">
            <v>CANAL ONLINE</v>
          </cell>
          <cell r="AP21">
            <v>44917</v>
          </cell>
          <cell r="AR21" t="str">
            <v>FLEXTUENTI_414468755</v>
          </cell>
          <cell r="AS21">
            <v>323853</v>
          </cell>
          <cell r="AT21" t="str">
            <v>D40</v>
          </cell>
          <cell r="AU21" t="str">
            <v>BTC</v>
          </cell>
          <cell r="AV21">
            <v>1</v>
          </cell>
          <cell r="AW21" t="str">
            <v>PROVINCIAL</v>
          </cell>
          <cell r="AX21" t="str">
            <v>ENTREGADO</v>
          </cell>
          <cell r="AY21" t="str">
            <v>HALFSIM TUENTI PREPAGO PORTABILIDAD: 1 und</v>
          </cell>
          <cell r="AZ21" t="str">
            <v>SIMCARD</v>
          </cell>
          <cell r="BA21" t="str">
            <v/>
          </cell>
        </row>
        <row r="22">
          <cell r="A22" t="str">
            <v>414468791</v>
          </cell>
          <cell r="B22" t="str">
            <v>FLEXTUENTI</v>
          </cell>
          <cell r="C22">
            <v>44917</v>
          </cell>
          <cell r="D22" t="str">
            <v>FLEXNET ECUADOR - FLEXTUENTI</v>
          </cell>
          <cell r="E22" t="str">
            <v>CALLE 28 DE JUNIO S/N Y GARCIA MORENO ENTRADA LLANO GRANDE</v>
          </cell>
          <cell r="H22" t="str">
            <v>170208</v>
          </cell>
          <cell r="I22" t="str">
            <v>QUITO</v>
          </cell>
          <cell r="J22" t="str">
            <v>PICHINCHA</v>
          </cell>
          <cell r="K22" t="str">
            <v>Yarot Michael Vallejo Muñoz</v>
          </cell>
          <cell r="L22" t="str">
            <v>JOSE LUIS TAMAYO AV 9  SN  CALLE 6</v>
          </cell>
          <cell r="O22" t="str">
            <v>240205</v>
          </cell>
          <cell r="P22" t="str">
            <v>240205</v>
          </cell>
          <cell r="Q22" t="str">
            <v>SANTA ELENA_SALINAS_JOSE LUIS TAMAYO</v>
          </cell>
          <cell r="R22" t="str">
            <v>414468791</v>
          </cell>
          <cell r="W22" t="str">
            <v>2450098146</v>
          </cell>
          <cell r="X22" t="str">
            <v>0988871638-0998390920</v>
          </cell>
          <cell r="Z22" t="str">
            <v>yarotvallejo2@gmail.com</v>
          </cell>
          <cell r="AA22">
            <v>44917</v>
          </cell>
          <cell r="AD22">
            <v>1</v>
          </cell>
          <cell r="AE22">
            <v>1</v>
          </cell>
          <cell r="AH22" t="str">
            <v>BARRIO CENTENARIO  CASA DE 1 PISO COLOR MORADO DIAGONAL A STUDIO DE CEJAS Y PESTANAS SANDY COBOS</v>
          </cell>
          <cell r="AI22" t="str">
            <v>DESPACHO</v>
          </cell>
          <cell r="AJ22" t="str">
            <v>Normal</v>
          </cell>
          <cell r="AL22" t="str">
            <v>NO</v>
          </cell>
          <cell r="AN22" t="str">
            <v>TUE portabilidad</v>
          </cell>
          <cell r="AO22" t="str">
            <v>CANAL ONLINE</v>
          </cell>
          <cell r="AP22">
            <v>44917</v>
          </cell>
          <cell r="AR22" t="str">
            <v>FLEXTUENTI_414468791</v>
          </cell>
          <cell r="AS22">
            <v>323848</v>
          </cell>
          <cell r="AT22" t="str">
            <v>D40</v>
          </cell>
          <cell r="AU22" t="str">
            <v>BTC</v>
          </cell>
          <cell r="AV22">
            <v>1</v>
          </cell>
          <cell r="AW22" t="str">
            <v>PROVINCIAL</v>
          </cell>
          <cell r="AX22" t="str">
            <v>INCIDENCIA</v>
          </cell>
          <cell r="AY22" t="str">
            <v>HALFSIM TUENTI PREPAGO PORTABILIDAD: 1 und</v>
          </cell>
          <cell r="AZ22" t="str">
            <v>SIMCARD</v>
          </cell>
          <cell r="BA22" t="str">
            <v/>
          </cell>
        </row>
        <row r="23">
          <cell r="A23" t="str">
            <v>414468809</v>
          </cell>
          <cell r="B23" t="str">
            <v>FLEXTUENTI</v>
          </cell>
          <cell r="C23">
            <v>44917</v>
          </cell>
          <cell r="D23" t="str">
            <v>FLEXNET ECUADOR - FLEXTUENTI</v>
          </cell>
          <cell r="E23" t="str">
            <v>CALLE 28 DE JUNIO S/N Y GARCIA MORENO ENTRADA LLANO GRANDE</v>
          </cell>
          <cell r="H23" t="str">
            <v>170208</v>
          </cell>
          <cell r="I23" t="str">
            <v>QUITO</v>
          </cell>
          <cell r="J23" t="str">
            <v>PICHINCHA</v>
          </cell>
          <cell r="K23" t="str">
            <v>Enrique Guerrero Hidalgo</v>
          </cell>
          <cell r="L23" t="str">
            <v>TARQUI  CIUDADELA GARZOTA 2  MZ 52  VILLA 14  AVENIDA 2A NE Y  CALLE 15E NE</v>
          </cell>
          <cell r="O23" t="str">
            <v>090513</v>
          </cell>
          <cell r="P23" t="str">
            <v>090513</v>
          </cell>
          <cell r="Q23" t="str">
            <v>GUAYAS_GUAYAQUIL_TARQUI</v>
          </cell>
          <cell r="R23" t="str">
            <v>414468809</v>
          </cell>
          <cell r="W23" t="str">
            <v>0910984012</v>
          </cell>
          <cell r="X23" t="str">
            <v>0999416400-0988912772</v>
          </cell>
          <cell r="Z23" t="str">
            <v>kikoguerrero@hotmail.com</v>
          </cell>
          <cell r="AA23">
            <v>44917</v>
          </cell>
          <cell r="AD23">
            <v>1</v>
          </cell>
          <cell r="AE23">
            <v>1</v>
          </cell>
          <cell r="AH23" t="str">
            <v>SECTOR NORTE ENTREGA EN CASA A 2 PISO COLOR VERDE Y BLANCO A MEDIA CUADRA DE CROSSFIT GUAYAQUIL</v>
          </cell>
          <cell r="AI23" t="str">
            <v>DESPACHO</v>
          </cell>
          <cell r="AJ23" t="str">
            <v>Normal</v>
          </cell>
          <cell r="AL23" t="str">
            <v>NO</v>
          </cell>
          <cell r="AN23" t="str">
            <v>TUE portabilidad</v>
          </cell>
          <cell r="AO23" t="str">
            <v>CANAL ONLINE</v>
          </cell>
          <cell r="AP23">
            <v>44917</v>
          </cell>
          <cell r="AR23" t="str">
            <v>FLEXTUENTI_414468809</v>
          </cell>
          <cell r="AS23">
            <v>323860</v>
          </cell>
          <cell r="AT23" t="str">
            <v>D40</v>
          </cell>
          <cell r="AU23" t="str">
            <v>BTC</v>
          </cell>
          <cell r="AV23">
            <v>1</v>
          </cell>
          <cell r="AW23" t="str">
            <v>LOCAL</v>
          </cell>
          <cell r="AX23" t="str">
            <v>ENTREGADO</v>
          </cell>
          <cell r="AY23" t="str">
            <v>HALFSIM TUENTI PREPAGO PORTABILIDAD: 1 und</v>
          </cell>
          <cell r="AZ23" t="str">
            <v>SIMCARD</v>
          </cell>
          <cell r="BA23" t="str">
            <v/>
          </cell>
        </row>
        <row r="24">
          <cell r="A24" t="str">
            <v>414468811</v>
          </cell>
          <cell r="B24" t="str">
            <v>FLEXTUENTI</v>
          </cell>
          <cell r="C24">
            <v>44917</v>
          </cell>
          <cell r="D24" t="str">
            <v>FLEXNET ECUADOR - FLEXTUENTI</v>
          </cell>
          <cell r="E24" t="str">
            <v>CALLE 28 DE JUNIO S/N Y GARCIA MORENO ENTRADA LLANO GRANDE</v>
          </cell>
          <cell r="H24" t="str">
            <v>170208</v>
          </cell>
          <cell r="I24" t="str">
            <v>QUITO</v>
          </cell>
          <cell r="J24" t="str">
            <v>PICHINCHA</v>
          </cell>
          <cell r="K24" t="str">
            <v>LUIS CARANGUI</v>
          </cell>
          <cell r="L24" t="str">
            <v>COCHAPAMBA  AV EDMUNDO CARVAJAL SN EL BOSQUE</v>
          </cell>
          <cell r="O24" t="str">
            <v>170132</v>
          </cell>
          <cell r="P24" t="str">
            <v>170132</v>
          </cell>
          <cell r="Q24" t="str">
            <v>PICHINCHA_QUITO_COCHAPAMBA</v>
          </cell>
          <cell r="R24" t="str">
            <v>414468811</v>
          </cell>
          <cell r="W24" t="str">
            <v>1714010848</v>
          </cell>
          <cell r="X24" t="str">
            <v>0987018674-0998637853</v>
          </cell>
          <cell r="Z24" t="str">
            <v>lui_ger@hotmail.com</v>
          </cell>
          <cell r="AA24">
            <v>44917</v>
          </cell>
          <cell r="AD24">
            <v>1</v>
          </cell>
          <cell r="AE24">
            <v>1</v>
          </cell>
          <cell r="AH24" t="str">
            <v>SECTOR QUITO TENNIS ENTREGA EN CENTRO COMERCIAL EL BOSQUE  LOCAL EL UNIFORME DIAGONAL A BEBE MUNDO SEGUNDA PLANTA  RECIBE ESPOSA SUSANA BURGOS</v>
          </cell>
          <cell r="AI24" t="str">
            <v>DESPACHO</v>
          </cell>
          <cell r="AJ24" t="str">
            <v>Normal</v>
          </cell>
          <cell r="AL24" t="str">
            <v>NO</v>
          </cell>
          <cell r="AN24" t="str">
            <v>TUE portabilidad</v>
          </cell>
          <cell r="AO24" t="str">
            <v>CANAL ONLINE</v>
          </cell>
          <cell r="AP24">
            <v>44917</v>
          </cell>
          <cell r="AR24" t="str">
            <v>FLEXTUENTI_414468811</v>
          </cell>
          <cell r="AS24">
            <v>323858</v>
          </cell>
          <cell r="AT24" t="str">
            <v>D40</v>
          </cell>
          <cell r="AU24" t="str">
            <v>BTC</v>
          </cell>
          <cell r="AV24">
            <v>1</v>
          </cell>
          <cell r="AW24" t="str">
            <v>LOCAL</v>
          </cell>
          <cell r="AX24" t="str">
            <v>ENTREGADO</v>
          </cell>
          <cell r="AY24" t="str">
            <v>HALFSIM TUENTI PREPAGO PORTABILIDAD: 1 und</v>
          </cell>
          <cell r="AZ24" t="str">
            <v>SIMCARD</v>
          </cell>
          <cell r="BA24" t="str">
            <v/>
          </cell>
        </row>
        <row r="25">
          <cell r="A25" t="str">
            <v>414468838</v>
          </cell>
          <cell r="B25" t="str">
            <v>FLEXTUENTI</v>
          </cell>
          <cell r="C25">
            <v>44917</v>
          </cell>
          <cell r="D25" t="str">
            <v>FLEXNET ECUADOR - FLEXTUENTI</v>
          </cell>
          <cell r="E25" t="str">
            <v>CALLE 28 DE JUNIO S/N Y GARCIA MORENO ENTRADA LLANO GRANDE</v>
          </cell>
          <cell r="H25" t="str">
            <v>170208</v>
          </cell>
          <cell r="I25" t="str">
            <v>QUITO</v>
          </cell>
          <cell r="J25" t="str">
            <v>PICHINCHA</v>
          </cell>
          <cell r="K25" t="str">
            <v>Diana Valeria Carrera Haro</v>
          </cell>
          <cell r="L25" t="str">
            <v>PIFO   AV INTEROCEANICA  SN  PASAJE MOISES MOYA</v>
          </cell>
          <cell r="O25" t="str">
            <v>170517</v>
          </cell>
          <cell r="P25" t="str">
            <v>170517</v>
          </cell>
          <cell r="Q25" t="str">
            <v>PICHINCHA_QUITO_PIFO</v>
          </cell>
          <cell r="R25" t="str">
            <v>414468838</v>
          </cell>
          <cell r="W25" t="str">
            <v>1720173614</v>
          </cell>
          <cell r="X25" t="str">
            <v>0984480438-0984480438</v>
          </cell>
          <cell r="Z25" t="str">
            <v>dleriava@gmail.com</v>
          </cell>
          <cell r="AA25">
            <v>44917</v>
          </cell>
          <cell r="AD25">
            <v>1</v>
          </cell>
          <cell r="AE25">
            <v>1</v>
          </cell>
          <cell r="AH25" t="str">
            <v>BARRIO AMAZONAS POR LA VIA PAPALLACTA CURVAR ANTES DE LLEGAR A LA GASOLINERA PRIMAX  CASA BLANCA CON TECHO ROJO PUERTA CAFE 2 PISOS  EL CLIENTE SOLICITA QUE LE LLAMEN ANTES DE LA ENTREGA</v>
          </cell>
          <cell r="AI25" t="str">
            <v>DESPACHO</v>
          </cell>
          <cell r="AJ25" t="str">
            <v>Normal</v>
          </cell>
          <cell r="AL25" t="str">
            <v>NO</v>
          </cell>
          <cell r="AN25" t="str">
            <v>TUE portabilidad</v>
          </cell>
          <cell r="AO25" t="str">
            <v>CANAL ONLINE</v>
          </cell>
          <cell r="AP25">
            <v>44917</v>
          </cell>
          <cell r="AR25" t="str">
            <v>FLEXTUENTI_414468838</v>
          </cell>
          <cell r="AS25">
            <v>323871</v>
          </cell>
          <cell r="AT25" t="str">
            <v>D40</v>
          </cell>
          <cell r="AU25" t="str">
            <v>BTC</v>
          </cell>
          <cell r="AV25">
            <v>1</v>
          </cell>
          <cell r="AW25" t="str">
            <v>LOCAL</v>
          </cell>
          <cell r="AX25" t="str">
            <v>ENTREGADO</v>
          </cell>
          <cell r="AY25" t="str">
            <v>HALFSIM TUENTI PREPAGO PORTABILIDAD: 1 und</v>
          </cell>
          <cell r="AZ25" t="str">
            <v>SIMCARD</v>
          </cell>
          <cell r="BA25" t="str">
            <v/>
          </cell>
        </row>
        <row r="26">
          <cell r="A26" t="str">
            <v>414468885</v>
          </cell>
          <cell r="B26" t="str">
            <v>FLEXTUENTI</v>
          </cell>
          <cell r="C26">
            <v>44917</v>
          </cell>
          <cell r="D26" t="str">
            <v>FLEXNET ECUADOR - FLEXTUENTI</v>
          </cell>
          <cell r="E26" t="str">
            <v>CALLE 28 DE JUNIO S/N Y GARCIA MORENO ENTRADA LLANO GRANDE</v>
          </cell>
          <cell r="H26" t="str">
            <v>170208</v>
          </cell>
          <cell r="I26" t="str">
            <v>QUITO</v>
          </cell>
          <cell r="J26" t="str">
            <v>PICHINCHA</v>
          </cell>
          <cell r="K26" t="str">
            <v>Karen Alvarez</v>
          </cell>
          <cell r="L26" t="str">
            <v>INAQUITO   AV RIO AMAZONAS SN  UNION NACIONAL DE PERIODISTAS</v>
          </cell>
          <cell r="O26" t="str">
            <v>170506</v>
          </cell>
          <cell r="P26" t="str">
            <v>170506</v>
          </cell>
          <cell r="Q26" t="str">
            <v>PICHINCHA_QUITO_INAQUITO</v>
          </cell>
          <cell r="R26" t="str">
            <v>414468885</v>
          </cell>
          <cell r="W26" t="str">
            <v>1721772471</v>
          </cell>
          <cell r="X26" t="str">
            <v>0984357240-0997762140</v>
          </cell>
          <cell r="Z26" t="str">
            <v>kmalvarez09@hotmail.com</v>
          </cell>
          <cell r="AA26">
            <v>44917</v>
          </cell>
          <cell r="AD26">
            <v>1</v>
          </cell>
          <cell r="AE26">
            <v>1</v>
          </cell>
          <cell r="AH26" t="str">
            <v>SECTOR INAQUITO   ENTREGAR EN  LA PLATAFORMA GUBERNAMENTAL BLOQUE AMARILLO SOLICITA QUE SE LE LLAME  PARA PODER SALIR</v>
          </cell>
          <cell r="AI26" t="str">
            <v>DESPACHO</v>
          </cell>
          <cell r="AJ26" t="str">
            <v>EXPRESS UIO</v>
          </cell>
          <cell r="AL26" t="str">
            <v>NO</v>
          </cell>
          <cell r="AN26" t="str">
            <v>TUE portabilidad</v>
          </cell>
          <cell r="AO26" t="str">
            <v>CANAL ONLINE</v>
          </cell>
          <cell r="AP26">
            <v>44917</v>
          </cell>
          <cell r="AR26" t="str">
            <v>FLEXTUENTI_414468885</v>
          </cell>
          <cell r="AS26">
            <v>323965</v>
          </cell>
          <cell r="AT26" t="str">
            <v>D40</v>
          </cell>
          <cell r="AU26" t="str">
            <v>BTC</v>
          </cell>
          <cell r="AV26">
            <v>1</v>
          </cell>
          <cell r="AW26" t="str">
            <v>LOCAL</v>
          </cell>
          <cell r="AX26" t="str">
            <v>ENTREGADO</v>
          </cell>
          <cell r="AY26" t="str">
            <v>HALFSIM TUENTI PREPAGO PORTABILIDAD: 1 und</v>
          </cell>
          <cell r="AZ26" t="str">
            <v>SIMCARD</v>
          </cell>
          <cell r="BA26" t="str">
            <v/>
          </cell>
        </row>
        <row r="27">
          <cell r="A27" t="str">
            <v>414470629</v>
          </cell>
          <cell r="B27" t="str">
            <v>FLEXTUENTI</v>
          </cell>
          <cell r="C27">
            <v>44917</v>
          </cell>
          <cell r="D27" t="str">
            <v>FLEXNET ECUADOR - FLEXTUENTI</v>
          </cell>
          <cell r="E27" t="str">
            <v>CALLE 28 DE JUNIO S/N Y GARCIA MORENO ENTRADA LLANO GRANDE</v>
          </cell>
          <cell r="H27" t="str">
            <v>170208</v>
          </cell>
          <cell r="I27" t="str">
            <v>QUITO</v>
          </cell>
          <cell r="J27" t="str">
            <v>PICHINCHA</v>
          </cell>
          <cell r="K27" t="str">
            <v>DARWIN JAVIER RODRIGUEZ VILLACIS</v>
          </cell>
          <cell r="L27" t="str">
            <v>SAN RAFAEL AV SAN  LUIS  728  ISLA PINZON</v>
          </cell>
          <cell r="O27" t="str">
            <v>171102</v>
          </cell>
          <cell r="P27" t="str">
            <v>171102</v>
          </cell>
          <cell r="Q27" t="str">
            <v>PICHINCHA_RUMINAHUI _SAN RAFAEL</v>
          </cell>
          <cell r="R27" t="str">
            <v>414470629</v>
          </cell>
          <cell r="W27" t="str">
            <v>1722922034</v>
          </cell>
          <cell r="X27" t="str">
            <v>0983258839-0979202250</v>
          </cell>
          <cell r="Z27" t="str">
            <v>darwinj.rv@hotmail.com</v>
          </cell>
          <cell r="AA27">
            <v>44917</v>
          </cell>
          <cell r="AD27">
            <v>1</v>
          </cell>
          <cell r="AE27">
            <v>1</v>
          </cell>
          <cell r="AH27" t="str">
            <v>SECTOR SAN RAFAEL  ENTREGAR EN EMPANADAS  CAMPO VIEJO FRENTE  A LAS MENESTRAS DEL NEGRO</v>
          </cell>
          <cell r="AI27" t="str">
            <v>DESPACHO</v>
          </cell>
          <cell r="AJ27" t="str">
            <v>Normal</v>
          </cell>
          <cell r="AL27" t="str">
            <v>NO</v>
          </cell>
          <cell r="AN27" t="str">
            <v>TUE portabilidad</v>
          </cell>
          <cell r="AO27" t="str">
            <v>CANAL ONLINE</v>
          </cell>
          <cell r="AP27">
            <v>44917</v>
          </cell>
          <cell r="AR27" t="str">
            <v>FLEXTUENTI_414470629</v>
          </cell>
          <cell r="AS27">
            <v>323859</v>
          </cell>
          <cell r="AT27" t="str">
            <v>D40</v>
          </cell>
          <cell r="AU27" t="str">
            <v>BTC</v>
          </cell>
          <cell r="AV27">
            <v>1</v>
          </cell>
          <cell r="AW27" t="str">
            <v>PROVINCIAL</v>
          </cell>
          <cell r="AX27" t="str">
            <v>ENTREGADO</v>
          </cell>
          <cell r="AY27" t="str">
            <v>HALFSIM TUENTI PREPAGO PORTABILIDAD: 1 und</v>
          </cell>
          <cell r="AZ27" t="str">
            <v>SIMCARD</v>
          </cell>
          <cell r="BA27" t="str">
            <v/>
          </cell>
        </row>
        <row r="28">
          <cell r="A28" t="str">
            <v>414470639</v>
          </cell>
          <cell r="B28" t="str">
            <v>FLEXTUENTI</v>
          </cell>
          <cell r="C28">
            <v>44917</v>
          </cell>
          <cell r="D28" t="str">
            <v>FLEXNET ECUADOR - FLEXTUENTI</v>
          </cell>
          <cell r="E28" t="str">
            <v>CALLE 28 DE JUNIO S/N Y GARCIA MORENO ENTRADA LLANO GRANDE</v>
          </cell>
          <cell r="H28" t="str">
            <v>170208</v>
          </cell>
          <cell r="I28" t="str">
            <v>QUITO</v>
          </cell>
          <cell r="J28" t="str">
            <v>PICHINCHA</v>
          </cell>
          <cell r="K28" t="str">
            <v>Alexis Davis</v>
          </cell>
          <cell r="L28" t="str">
            <v>OFICINA TRAMACO PUNTO DE ATENCION MACHALA</v>
          </cell>
          <cell r="O28" t="str">
            <v>MACHALA</v>
          </cell>
          <cell r="P28" t="str">
            <v>MACHALA</v>
          </cell>
          <cell r="Q28" t="str">
            <v>EL ORO_MACHALA_</v>
          </cell>
          <cell r="R28" t="str">
            <v>414470639</v>
          </cell>
          <cell r="W28" t="str">
            <v>0923777585</v>
          </cell>
          <cell r="X28" t="str">
            <v>0968192694-0963777572</v>
          </cell>
          <cell r="Z28" t="str">
            <v>alexinho_nego@hotmail.com</v>
          </cell>
          <cell r="AA28">
            <v>44917</v>
          </cell>
          <cell r="AD28">
            <v>1</v>
          </cell>
          <cell r="AE28">
            <v>1</v>
          </cell>
          <cell r="AH28" t="str">
            <v/>
          </cell>
          <cell r="AI28" t="str">
            <v>DESPACHO</v>
          </cell>
          <cell r="AJ28" t="str">
            <v>DERIVADO PICK UP</v>
          </cell>
          <cell r="AL28" t="str">
            <v>NO</v>
          </cell>
          <cell r="AN28" t="str">
            <v>TUE portabilidad</v>
          </cell>
          <cell r="AO28" t="str">
            <v>CANAL ONLINE</v>
          </cell>
          <cell r="AP28">
            <v>44917</v>
          </cell>
          <cell r="AR28" t="str">
            <v>FLEXTUENTI_414470639</v>
          </cell>
          <cell r="AS28">
            <v>323857</v>
          </cell>
          <cell r="AT28" t="str">
            <v>D40</v>
          </cell>
          <cell r="AU28" t="str">
            <v>BTC</v>
          </cell>
          <cell r="AV28">
            <v>1</v>
          </cell>
          <cell r="AW28" t="str">
            <v>PROVINCIAL</v>
          </cell>
          <cell r="AX28" t="str">
            <v>ENTREGADO</v>
          </cell>
          <cell r="AY28" t="str">
            <v>HALFSIM TUENTI PREPAGO PORTABILIDAD: 1 und</v>
          </cell>
          <cell r="AZ28" t="str">
            <v>SIMCARD</v>
          </cell>
          <cell r="BA28" t="str">
            <v/>
          </cell>
        </row>
        <row r="29">
          <cell r="A29" t="str">
            <v>414470688</v>
          </cell>
          <cell r="B29" t="str">
            <v>FLEXTUENTI</v>
          </cell>
          <cell r="C29">
            <v>44917</v>
          </cell>
          <cell r="D29" t="str">
            <v>FLEXNET ECUADOR - FLEXTUENTI</v>
          </cell>
          <cell r="E29" t="str">
            <v>CALLE 28 DE JUNIO S/N Y GARCIA MORENO ENTRADA LLANO GRANDE</v>
          </cell>
          <cell r="H29" t="str">
            <v>170208</v>
          </cell>
          <cell r="I29" t="str">
            <v>QUITO</v>
          </cell>
          <cell r="J29" t="str">
            <v>PICHINCHA</v>
          </cell>
          <cell r="K29" t="str">
            <v>William Mendoza</v>
          </cell>
          <cell r="L29" t="str">
            <v>SAN BARTOLO  CALLE NICOLAS DE LA PENIA  S14  259 TOMAS DE GUERRA</v>
          </cell>
          <cell r="O29" t="str">
            <v>170148</v>
          </cell>
          <cell r="P29" t="str">
            <v>170148</v>
          </cell>
          <cell r="Q29" t="str">
            <v>PICHINCHA_QUITO_SAN BARTOLO</v>
          </cell>
          <cell r="R29" t="str">
            <v>414470688</v>
          </cell>
          <cell r="W29" t="str">
            <v>1713466447</v>
          </cell>
          <cell r="X29" t="str">
            <v>0999294791-0960213567</v>
          </cell>
          <cell r="Z29" t="str">
            <v>wpmf1979@gmail.com</v>
          </cell>
          <cell r="AA29">
            <v>44917</v>
          </cell>
          <cell r="AD29">
            <v>1</v>
          </cell>
          <cell r="AE29">
            <v>1</v>
          </cell>
          <cell r="AH29" t="str">
            <v>CIUDADELA LA INTERNACIONAL EN ESQUINA CANHCA DE VOLEY JUNTO A TIENDA EN CASA 1 PISO DE BALDOSDA GRIS PUERTA BLANCA</v>
          </cell>
          <cell r="AI29" t="str">
            <v>DESPACHO</v>
          </cell>
          <cell r="AJ29" t="str">
            <v>Normal</v>
          </cell>
          <cell r="AL29" t="str">
            <v>NO</v>
          </cell>
          <cell r="AN29" t="str">
            <v>TUE portabilidad</v>
          </cell>
          <cell r="AO29" t="str">
            <v>CANAL ONLINE</v>
          </cell>
          <cell r="AP29">
            <v>44917</v>
          </cell>
          <cell r="AR29" t="str">
            <v>FLEXTUENTI_414470688</v>
          </cell>
          <cell r="AS29">
            <v>323870</v>
          </cell>
          <cell r="AT29" t="str">
            <v>D40</v>
          </cell>
          <cell r="AU29" t="str">
            <v>BTC</v>
          </cell>
          <cell r="AV29">
            <v>1</v>
          </cell>
          <cell r="AW29" t="str">
            <v>LOCAL</v>
          </cell>
          <cell r="AX29" t="str">
            <v>ENTREGADO</v>
          </cell>
          <cell r="AY29" t="str">
            <v>HALFSIM TUENTI PREPAGO PORTABILIDAD: 1 und</v>
          </cell>
          <cell r="AZ29" t="str">
            <v>SIMCARD</v>
          </cell>
          <cell r="BA29" t="str">
            <v/>
          </cell>
        </row>
        <row r="30">
          <cell r="A30" t="str">
            <v>414470755</v>
          </cell>
          <cell r="B30" t="str">
            <v>FLEXTUENTI</v>
          </cell>
          <cell r="C30">
            <v>44917</v>
          </cell>
          <cell r="D30" t="str">
            <v>FLEXNET ECUADOR - FLEXTUENTI</v>
          </cell>
          <cell r="E30" t="str">
            <v>CALLE 28 DE JUNIO S/N Y GARCIA MORENO ENTRADA LLANO GRANDE</v>
          </cell>
          <cell r="H30" t="str">
            <v>170208</v>
          </cell>
          <cell r="I30" t="str">
            <v>QUITO</v>
          </cell>
          <cell r="J30" t="str">
            <v>PICHINCHA</v>
          </cell>
          <cell r="K30" t="str">
            <v>Jandry Manuel Criollo León</v>
          </cell>
          <cell r="L30" t="str">
            <v>LOJA  CALLE JUAN MONTALVO  N707 32  SN O CALLE ANTONIO NARINO</v>
          </cell>
          <cell r="O30" t="str">
            <v>110111</v>
          </cell>
          <cell r="P30" t="str">
            <v>110111</v>
          </cell>
          <cell r="Q30" t="str">
            <v>LOJA_LOJA_LOJA</v>
          </cell>
          <cell r="R30" t="str">
            <v>414470755</v>
          </cell>
          <cell r="W30" t="str">
            <v>1105023657</v>
          </cell>
          <cell r="X30" t="str">
            <v>0987163409-0979828726</v>
          </cell>
          <cell r="Z30" t="str">
            <v>jandrycriollo15@gmail.com</v>
          </cell>
          <cell r="AA30">
            <v>44917</v>
          </cell>
          <cell r="AD30">
            <v>1</v>
          </cell>
          <cell r="AE30">
            <v>1</v>
          </cell>
          <cell r="AH30" t="str">
            <v>CDLA UNION LOJANA CASA DE 2 PISOS COLOR BLANCO HUESO CON FILOS ROSADASO A MEDIA CUADRA DEL  SUBCENTRO DE SALUD DANIEL ALVAREZ</v>
          </cell>
          <cell r="AI30" t="str">
            <v>DESPACHO</v>
          </cell>
          <cell r="AJ30" t="str">
            <v>Normal</v>
          </cell>
          <cell r="AL30" t="str">
            <v>NO</v>
          </cell>
          <cell r="AN30" t="str">
            <v>TUE portabilidad</v>
          </cell>
          <cell r="AO30" t="str">
            <v>CANAL ONLINE</v>
          </cell>
          <cell r="AP30">
            <v>44917</v>
          </cell>
          <cell r="AR30" t="str">
            <v>FLEXTUENTI_414470755</v>
          </cell>
          <cell r="AS30">
            <v>323960</v>
          </cell>
          <cell r="AT30" t="str">
            <v>D40</v>
          </cell>
          <cell r="AU30" t="str">
            <v>BTC</v>
          </cell>
          <cell r="AV30">
            <v>1</v>
          </cell>
          <cell r="AW30" t="str">
            <v>PROVINCIAL</v>
          </cell>
          <cell r="AX30" t="str">
            <v>ENTREGADO</v>
          </cell>
          <cell r="AY30" t="str">
            <v>HALFSIM TUENTI PREPAGO PORTABILIDAD: 1 und</v>
          </cell>
          <cell r="AZ30" t="str">
            <v>SIMCARD</v>
          </cell>
          <cell r="BA30" t="str">
            <v/>
          </cell>
        </row>
        <row r="31">
          <cell r="A31" t="str">
            <v>414470759</v>
          </cell>
          <cell r="B31" t="str">
            <v>FLEXTUENTI</v>
          </cell>
          <cell r="C31">
            <v>44917</v>
          </cell>
          <cell r="D31" t="str">
            <v>FLEXNET ECUADOR - FLEXTUENTI</v>
          </cell>
          <cell r="E31" t="str">
            <v>CALLE 28 DE JUNIO S/N Y GARCIA MORENO ENTRADA LLANO GRANDE</v>
          </cell>
          <cell r="H31" t="str">
            <v>170208</v>
          </cell>
          <cell r="I31" t="str">
            <v>QUITO</v>
          </cell>
          <cell r="J31" t="str">
            <v>PICHINCHA</v>
          </cell>
          <cell r="K31" t="str">
            <v>Galo Riofrio</v>
          </cell>
          <cell r="L31" t="str">
            <v>ANGEL POLIBIO CHAVES SUCRE  SN ENTRE AZUAY Y GARCIA MORENO</v>
          </cell>
          <cell r="O31" t="str">
            <v>020101</v>
          </cell>
          <cell r="P31" t="str">
            <v>020101</v>
          </cell>
          <cell r="Q31" t="str">
            <v>BOLIVAR_GUARANDA_ANGEL POLIBIO CHAVES</v>
          </cell>
          <cell r="R31" t="str">
            <v>414470759</v>
          </cell>
          <cell r="W31" t="str">
            <v>1703123883</v>
          </cell>
          <cell r="X31" t="str">
            <v>0998621364-0994976471</v>
          </cell>
          <cell r="Z31" t="str">
            <v>dicrista@gmail.com</v>
          </cell>
          <cell r="AA31">
            <v>44917</v>
          </cell>
          <cell r="AD31">
            <v>1</v>
          </cell>
          <cell r="AE31">
            <v>1</v>
          </cell>
          <cell r="AH31" t="str">
            <v>SECTOR PARQUE CENTRAL FRENTE A LA  GOBERNACION DE BOLIVAR Y AL SECAP CASA ROJA CON TOMATE  ESTA CON UN LETRERO DE OFICINA RG ARQUITECTURA  EL CLIENTE SOLICITA QUE SE LE LLAME ANTES DE HACER LA ENTREGA</v>
          </cell>
          <cell r="AI31" t="str">
            <v>DESPACHO</v>
          </cell>
          <cell r="AJ31" t="str">
            <v>Normal</v>
          </cell>
          <cell r="AL31" t="str">
            <v>NO</v>
          </cell>
          <cell r="AN31" t="str">
            <v>TUE portabilidad</v>
          </cell>
          <cell r="AO31" t="str">
            <v>CANAL ONLINE</v>
          </cell>
          <cell r="AP31">
            <v>44917</v>
          </cell>
          <cell r="AR31" t="str">
            <v>FLEXTUENTI_414470759</v>
          </cell>
          <cell r="AS31">
            <v>323872</v>
          </cell>
          <cell r="AT31" t="str">
            <v>D40</v>
          </cell>
          <cell r="AU31" t="str">
            <v>BTC</v>
          </cell>
          <cell r="AV31">
            <v>1</v>
          </cell>
          <cell r="AW31" t="str">
            <v>PROVINCIAL</v>
          </cell>
          <cell r="AX31" t="str">
            <v>ENTREGADO</v>
          </cell>
          <cell r="AY31" t="str">
            <v>HALFSIM TUENTI PREPAGO PORTABILIDAD: 1 und</v>
          </cell>
          <cell r="AZ31" t="str">
            <v>SIMCARD</v>
          </cell>
          <cell r="BA31" t="str">
            <v/>
          </cell>
        </row>
        <row r="32">
          <cell r="A32" t="str">
            <v>414470795</v>
          </cell>
          <cell r="B32" t="str">
            <v>FLEXTUENTI</v>
          </cell>
          <cell r="C32">
            <v>44917</v>
          </cell>
          <cell r="D32" t="str">
            <v>FLEXNET ECUADOR - FLEXTUENTI</v>
          </cell>
          <cell r="E32" t="str">
            <v>CALLE 28 DE JUNIO S/N Y GARCIA MORENO ENTRADA LLANO GRANDE</v>
          </cell>
          <cell r="H32" t="str">
            <v>170208</v>
          </cell>
          <cell r="I32" t="str">
            <v>QUITO</v>
          </cell>
          <cell r="J32" t="str">
            <v>PICHINCHA</v>
          </cell>
          <cell r="K32" t="str">
            <v>Victor David Paredes Segura</v>
          </cell>
          <cell r="L32" t="str">
            <v>MARISCAL SUCRE  CALLE JUAN LEON MERA  N26 220 AV FRANCISCO DE ORELLANA</v>
          </cell>
          <cell r="O32" t="str">
            <v>170518</v>
          </cell>
          <cell r="P32" t="str">
            <v>170518</v>
          </cell>
          <cell r="Q32" t="str">
            <v>PICHINCHA_QUITO_MARISCAL SUCRE</v>
          </cell>
          <cell r="R32" t="str">
            <v>414470795</v>
          </cell>
          <cell r="W32" t="str">
            <v>1804629887</v>
          </cell>
          <cell r="X32" t="str">
            <v>0958922528-0980432218</v>
          </cell>
          <cell r="Z32" t="str">
            <v>david.sb1.fono@gmail.com</v>
          </cell>
          <cell r="AA32">
            <v>44917</v>
          </cell>
          <cell r="AD32">
            <v>1</v>
          </cell>
          <cell r="AE32">
            <v>1</v>
          </cell>
          <cell r="AH32" t="str">
            <v>SECTOR LA COLON FRENTE AL HOTEL MARIOTT  ENTREGAR EN EL EDIFICO DE TRASPORTE DE OBRAS PUBLICAS EN EL ESPAC GRIS  CLIENTE SOLICITA QUE SE LE ENTREGUE EL DIA DE MAÃ?ANA</v>
          </cell>
          <cell r="AI32" t="str">
            <v>DESPACHO</v>
          </cell>
          <cell r="AJ32" t="str">
            <v>Normal</v>
          </cell>
          <cell r="AL32" t="str">
            <v>NO</v>
          </cell>
          <cell r="AN32" t="str">
            <v>TUE portabilidad</v>
          </cell>
          <cell r="AO32" t="str">
            <v>CANAL ONLINE</v>
          </cell>
          <cell r="AP32">
            <v>44917</v>
          </cell>
          <cell r="AR32" t="str">
            <v>FLEXTUENTI_414470795</v>
          </cell>
          <cell r="AS32">
            <v>323869</v>
          </cell>
          <cell r="AT32" t="str">
            <v>D40</v>
          </cell>
          <cell r="AU32" t="str">
            <v>BTC</v>
          </cell>
          <cell r="AV32">
            <v>1</v>
          </cell>
          <cell r="AW32" t="str">
            <v>LOCAL</v>
          </cell>
          <cell r="AX32" t="str">
            <v>ENTREGADO</v>
          </cell>
          <cell r="AY32" t="str">
            <v>HALFSIM TUENTI PREPAGO PORTABILIDAD: 1 und</v>
          </cell>
          <cell r="AZ32" t="str">
            <v>SIMCARD</v>
          </cell>
          <cell r="BA32" t="str">
            <v/>
          </cell>
        </row>
        <row r="33">
          <cell r="A33" t="str">
            <v>414470980</v>
          </cell>
          <cell r="B33" t="str">
            <v>FLEXTUENTI</v>
          </cell>
          <cell r="C33">
            <v>44917</v>
          </cell>
          <cell r="D33" t="str">
            <v>FLEXNET ECUADOR - FLEXTUENTI</v>
          </cell>
          <cell r="E33" t="str">
            <v>CALLE 28 DE JUNIO S/N Y GARCIA MORENO ENTRADA LLANO GRANDE</v>
          </cell>
          <cell r="H33" t="str">
            <v>170208</v>
          </cell>
          <cell r="I33" t="str">
            <v>QUITO</v>
          </cell>
          <cell r="J33" t="str">
            <v>PICHINCHA</v>
          </cell>
          <cell r="K33" t="str">
            <v>Jaime Vaca</v>
          </cell>
          <cell r="L33" t="str">
            <v>OFICINA TRAMACO PUNTO DE ATENCION SAN MARINO</v>
          </cell>
          <cell r="O33" t="str">
            <v>GUAYAQUIL</v>
          </cell>
          <cell r="P33" t="str">
            <v>GUAYAQUIL</v>
          </cell>
          <cell r="Q33" t="str">
            <v>GUAYAS_GUAYAQUIL_</v>
          </cell>
          <cell r="R33" t="str">
            <v>414470980</v>
          </cell>
          <cell r="W33" t="str">
            <v>1203509011</v>
          </cell>
          <cell r="X33" t="str">
            <v>0980767500-0984262686</v>
          </cell>
          <cell r="Z33" t="str">
            <v>michaelvaca303@gmail.com</v>
          </cell>
          <cell r="AA33">
            <v>44917</v>
          </cell>
          <cell r="AD33">
            <v>1</v>
          </cell>
          <cell r="AE33">
            <v>1</v>
          </cell>
          <cell r="AH33" t="str">
            <v/>
          </cell>
          <cell r="AI33" t="str">
            <v>DESPACHO</v>
          </cell>
          <cell r="AJ33" t="str">
            <v>DERIVADO PICK UP</v>
          </cell>
          <cell r="AL33" t="str">
            <v>NO</v>
          </cell>
          <cell r="AN33" t="str">
            <v>TUE portabilidad</v>
          </cell>
          <cell r="AO33" t="str">
            <v>CANAL ONLINE</v>
          </cell>
          <cell r="AP33">
            <v>44917</v>
          </cell>
          <cell r="AR33" t="str">
            <v>FLEXTUENTI_414470980</v>
          </cell>
          <cell r="AS33">
            <v>323964</v>
          </cell>
          <cell r="AT33" t="str">
            <v>D40</v>
          </cell>
          <cell r="AU33" t="str">
            <v>BTC</v>
          </cell>
          <cell r="AV33">
            <v>1</v>
          </cell>
          <cell r="AW33" t="str">
            <v>PROVINCIAL</v>
          </cell>
          <cell r="AX33" t="str">
            <v>ENTREGADO</v>
          </cell>
          <cell r="AY33" t="str">
            <v>HALFSIM TUENTI PREPAGO PORTABILIDAD: 1 und</v>
          </cell>
          <cell r="AZ33" t="str">
            <v>SIMCARD</v>
          </cell>
          <cell r="BA33" t="str">
            <v/>
          </cell>
        </row>
        <row r="34">
          <cell r="A34" t="str">
            <v>414470981</v>
          </cell>
          <cell r="B34" t="str">
            <v>FLEXTUENTI</v>
          </cell>
          <cell r="C34">
            <v>44917</v>
          </cell>
          <cell r="D34" t="str">
            <v>FLEXNET ECUADOR - FLEXTUENTI</v>
          </cell>
          <cell r="E34" t="str">
            <v>CALLE 28 DE JUNIO S/N Y GARCIA MORENO ENTRADA LLANO GRANDE</v>
          </cell>
          <cell r="H34" t="str">
            <v>170208</v>
          </cell>
          <cell r="I34" t="str">
            <v>QUITO</v>
          </cell>
          <cell r="J34" t="str">
            <v>PICHINCHA</v>
          </cell>
          <cell r="K34" t="str">
            <v>GUSTAVO FERNANDO ICAZA DIAZ</v>
          </cell>
          <cell r="L34" t="str">
            <v>TARQUI URBANIZACION PORTAL AL SOL  MZ 2229  VILLA 20 KM 11 PUNTO 5 VIA LA COSTA</v>
          </cell>
          <cell r="O34" t="str">
            <v>090901</v>
          </cell>
          <cell r="P34" t="str">
            <v>090901</v>
          </cell>
          <cell r="Q34" t="str">
            <v>GUAYAS_GUAYAQUIL_TARQUI</v>
          </cell>
          <cell r="R34" t="str">
            <v>414470981</v>
          </cell>
          <cell r="W34" t="str">
            <v>0906285721</v>
          </cell>
          <cell r="X34" t="str">
            <v>0969586408-0996439772</v>
          </cell>
          <cell r="Z34" t="str">
            <v>fernando-icaza@hotmail.com</v>
          </cell>
          <cell r="AA34">
            <v>44917</v>
          </cell>
          <cell r="AD34">
            <v>1</v>
          </cell>
          <cell r="AE34">
            <v>1</v>
          </cell>
          <cell r="AH34" t="str">
            <v>SECTOR VIA A LA COSTA A UNA CUADRA DE BURGER KING ANUNCIARSE EN GARITA CON MANZANA Y VILLA</v>
          </cell>
          <cell r="AI34" t="str">
            <v>DESPACHO</v>
          </cell>
          <cell r="AJ34" t="str">
            <v>Normal</v>
          </cell>
          <cell r="AL34" t="str">
            <v>NO</v>
          </cell>
          <cell r="AN34" t="str">
            <v>TUE portabilidad</v>
          </cell>
          <cell r="AO34" t="str">
            <v>CANAL ONLINE</v>
          </cell>
          <cell r="AP34">
            <v>44917</v>
          </cell>
          <cell r="AR34" t="str">
            <v>FLEXTUENTI_414470981</v>
          </cell>
          <cell r="AS34">
            <v>323855</v>
          </cell>
          <cell r="AT34" t="str">
            <v>D40</v>
          </cell>
          <cell r="AU34" t="str">
            <v>BTC</v>
          </cell>
          <cell r="AV34">
            <v>1</v>
          </cell>
          <cell r="AW34" t="str">
            <v>LOCAL</v>
          </cell>
          <cell r="AX34" t="str">
            <v>ENTREGADO</v>
          </cell>
          <cell r="AY34" t="str">
            <v>HALFSIM TUENTI PREPAGO PORTABILIDAD: 1 und</v>
          </cell>
          <cell r="AZ34" t="str">
            <v>SIMCARD</v>
          </cell>
          <cell r="BA34" t="str">
            <v/>
          </cell>
        </row>
        <row r="35">
          <cell r="A35" t="str">
            <v>414471002</v>
          </cell>
          <cell r="B35" t="str">
            <v>FLEXTUENTI</v>
          </cell>
          <cell r="C35">
            <v>44917</v>
          </cell>
          <cell r="D35" t="str">
            <v>FLEXNET ECUADOR - FLEXTUENTI</v>
          </cell>
          <cell r="E35" t="str">
            <v>CALLE 28 DE JUNIO S/N Y GARCIA MORENO ENTRADA LLANO GRANDE</v>
          </cell>
          <cell r="H35" t="str">
            <v>170208</v>
          </cell>
          <cell r="I35" t="str">
            <v>QUITO</v>
          </cell>
          <cell r="J35" t="str">
            <v>PICHINCHA</v>
          </cell>
          <cell r="K35" t="str">
            <v>veronica Chulde</v>
          </cell>
          <cell r="L35" t="str">
            <v>ITCHIMBIA AV SENIERGUES  SN  TELMO PAZ Y MINO</v>
          </cell>
          <cell r="O35" t="str">
            <v>170403</v>
          </cell>
          <cell r="P35" t="str">
            <v>170403</v>
          </cell>
          <cell r="Q35" t="str">
            <v>PICHINCHA_QUITO_ITCHIMBIA</v>
          </cell>
          <cell r="R35" t="str">
            <v>414471002</v>
          </cell>
          <cell r="W35" t="str">
            <v>1724392004</v>
          </cell>
          <cell r="X35" t="str">
            <v>0939471533-0987279666</v>
          </cell>
          <cell r="Z35" t="str">
            <v>nataliguzman691@gmail.com</v>
          </cell>
          <cell r="AA35">
            <v>44917</v>
          </cell>
          <cell r="AD35">
            <v>1</v>
          </cell>
          <cell r="AE35">
            <v>1</v>
          </cell>
          <cell r="AH35" t="str">
            <v>BARRIO EL DORADO    ENTREGAR EN INSITITUTO GEOGRAFICO MILITAR  EL CLEINTE SOLICITA QUE HASTA LAS 4 DE LA TARDE  SE LE ENTREGE EL CHIP</v>
          </cell>
          <cell r="AI35" t="str">
            <v>DESPACHO</v>
          </cell>
          <cell r="AJ35" t="str">
            <v>EXPRESS UIO</v>
          </cell>
          <cell r="AL35" t="str">
            <v>NO</v>
          </cell>
          <cell r="AN35" t="str">
            <v>TUE portabilidad</v>
          </cell>
          <cell r="AO35" t="str">
            <v>CANAL ONLINE</v>
          </cell>
          <cell r="AP35">
            <v>44917</v>
          </cell>
          <cell r="AR35" t="str">
            <v>FLEXTUENTI_414471002</v>
          </cell>
          <cell r="AS35">
            <v>323962</v>
          </cell>
          <cell r="AT35" t="str">
            <v>D40</v>
          </cell>
          <cell r="AU35" t="str">
            <v>BTC</v>
          </cell>
          <cell r="AV35">
            <v>1</v>
          </cell>
          <cell r="AW35" t="str">
            <v>LOCAL</v>
          </cell>
          <cell r="AX35" t="str">
            <v>ENTREGADO</v>
          </cell>
          <cell r="AY35" t="str">
            <v>HALFSIM TUENTI PREPAGO PORTABILIDAD: 1 und</v>
          </cell>
          <cell r="AZ35" t="str">
            <v>SIMCARD</v>
          </cell>
          <cell r="BA35" t="str">
            <v/>
          </cell>
        </row>
        <row r="36">
          <cell r="A36" t="str">
            <v>414471097</v>
          </cell>
          <cell r="B36" t="str">
            <v>FLEXTUENTI</v>
          </cell>
          <cell r="C36">
            <v>44917</v>
          </cell>
          <cell r="D36" t="str">
            <v>FLEXNET ECUADOR - FLEXTUENTI</v>
          </cell>
          <cell r="E36" t="str">
            <v>CALLE 28 DE JUNIO S/N Y GARCIA MORENO ENTRADA LLANO GRANDE</v>
          </cell>
          <cell r="H36" t="str">
            <v>170208</v>
          </cell>
          <cell r="I36" t="str">
            <v>QUITO</v>
          </cell>
          <cell r="J36" t="str">
            <v>PICHINCHA</v>
          </cell>
          <cell r="K36" t="str">
            <v>Jhonatan Garcia</v>
          </cell>
          <cell r="L36" t="str">
            <v>OFICINA TRAMACO GUARANDA</v>
          </cell>
          <cell r="O36" t="str">
            <v>GUARANDA</v>
          </cell>
          <cell r="P36" t="str">
            <v>GUARANDA</v>
          </cell>
          <cell r="Q36" t="str">
            <v>BOLIVAR_GUARANDA_</v>
          </cell>
          <cell r="R36" t="str">
            <v>414471097</v>
          </cell>
          <cell r="W36" t="str">
            <v>0202554846</v>
          </cell>
          <cell r="X36" t="str">
            <v>0978938355-0999833151</v>
          </cell>
          <cell r="Z36" t="str">
            <v>gjhonatan017@gmal.com</v>
          </cell>
          <cell r="AA36">
            <v>44917</v>
          </cell>
          <cell r="AD36">
            <v>1</v>
          </cell>
          <cell r="AE36">
            <v>1</v>
          </cell>
          <cell r="AH36" t="str">
            <v/>
          </cell>
          <cell r="AI36" t="str">
            <v>DESPACHO</v>
          </cell>
          <cell r="AJ36" t="str">
            <v>DERIVADO PICK UP</v>
          </cell>
          <cell r="AL36" t="str">
            <v>NO</v>
          </cell>
          <cell r="AN36" t="str">
            <v>TUE portabilidad</v>
          </cell>
          <cell r="AO36" t="str">
            <v>CANAL ONLINE</v>
          </cell>
          <cell r="AP36">
            <v>44917</v>
          </cell>
          <cell r="AR36" t="str">
            <v>FLEXTUENTI_414471097</v>
          </cell>
          <cell r="AS36">
            <v>323966</v>
          </cell>
          <cell r="AT36" t="str">
            <v>D40</v>
          </cell>
          <cell r="AU36" t="str">
            <v>BTC</v>
          </cell>
          <cell r="AV36">
            <v>1</v>
          </cell>
          <cell r="AW36" t="str">
            <v>PROVINCIAL</v>
          </cell>
          <cell r="AX36" t="str">
            <v>ENTREGADO</v>
          </cell>
          <cell r="AY36" t="str">
            <v>HALFSIM TUENTI PREPAGO PORTABILIDAD: 1 und</v>
          </cell>
          <cell r="AZ36" t="str">
            <v>SIMCARD</v>
          </cell>
          <cell r="BA36" t="str">
            <v/>
          </cell>
        </row>
        <row r="37">
          <cell r="A37" t="str">
            <v>414471099</v>
          </cell>
          <cell r="B37" t="str">
            <v>FLEXTUENTI</v>
          </cell>
          <cell r="C37">
            <v>44917</v>
          </cell>
          <cell r="D37" t="str">
            <v>FLEXNET ECUADOR - FLEXTUENTI</v>
          </cell>
          <cell r="E37" t="str">
            <v>CALLE 28 DE JUNIO S/N Y GARCIA MORENO ENTRADA LLANO GRANDE</v>
          </cell>
          <cell r="H37" t="str">
            <v>170208</v>
          </cell>
          <cell r="I37" t="str">
            <v>QUITO</v>
          </cell>
          <cell r="J37" t="str">
            <v>PICHINCHA</v>
          </cell>
          <cell r="K37" t="str">
            <v>Maria Vergara</v>
          </cell>
          <cell r="L37" t="str">
            <v>INAQUITO  AV 6 DE DICIEMBRE N39 66 PORTETE</v>
          </cell>
          <cell r="O37" t="str">
            <v>170102</v>
          </cell>
          <cell r="P37" t="str">
            <v>170102</v>
          </cell>
          <cell r="Q37" t="str">
            <v>PICHINCHA_QUITO_INAQUITO</v>
          </cell>
          <cell r="R37" t="str">
            <v>414471099</v>
          </cell>
          <cell r="W37" t="str">
            <v>1714866116</v>
          </cell>
          <cell r="X37" t="str">
            <v>0979074060-0998000260</v>
          </cell>
          <cell r="Z37" t="str">
            <v>maitev2617@yahoo.es</v>
          </cell>
          <cell r="AA37">
            <v>44917</v>
          </cell>
          <cell r="AD37">
            <v>1</v>
          </cell>
          <cell r="AE37">
            <v>1</v>
          </cell>
          <cell r="AH37" t="str">
            <v>SECTOR EL BATAN JUNTO AL CENTRO COMERCIAL OLIMPICO EDIFICIO UNICORNIO 1 ANUNCIARSE CON EL GUARDIA</v>
          </cell>
          <cell r="AI37" t="str">
            <v>DESPACHO</v>
          </cell>
          <cell r="AJ37" t="str">
            <v>EXPRESS UIO</v>
          </cell>
          <cell r="AL37" t="str">
            <v>NO</v>
          </cell>
          <cell r="AN37" t="str">
            <v>TUE portabilidad</v>
          </cell>
          <cell r="AO37" t="str">
            <v>CANAL ONLINE</v>
          </cell>
          <cell r="AP37">
            <v>44917</v>
          </cell>
          <cell r="AR37" t="str">
            <v>FLEXTUENTI_414471099</v>
          </cell>
          <cell r="AS37">
            <v>323959</v>
          </cell>
          <cell r="AT37" t="str">
            <v>D40</v>
          </cell>
          <cell r="AU37" t="str">
            <v>BTC</v>
          </cell>
          <cell r="AV37">
            <v>1</v>
          </cell>
          <cell r="AW37" t="str">
            <v>LOCAL</v>
          </cell>
          <cell r="AX37" t="str">
            <v>ENTREGADO</v>
          </cell>
          <cell r="AY37" t="str">
            <v>HALFSIM TUENTI PREPAGO PORTABILIDAD: 1 und</v>
          </cell>
          <cell r="AZ37" t="str">
            <v>SIMCARD</v>
          </cell>
          <cell r="BA37" t="str">
            <v/>
          </cell>
        </row>
        <row r="38">
          <cell r="A38" t="str">
            <v>414471102</v>
          </cell>
          <cell r="B38" t="str">
            <v>FLEXTUENTI</v>
          </cell>
          <cell r="C38">
            <v>44917</v>
          </cell>
          <cell r="D38" t="str">
            <v>FLEXNET ECUADOR - FLEXTUENTI</v>
          </cell>
          <cell r="E38" t="str">
            <v>CALLE 28 DE JUNIO S/N Y GARCIA MORENO ENTRADA LLANO GRANDE</v>
          </cell>
          <cell r="H38" t="str">
            <v>170208</v>
          </cell>
          <cell r="I38" t="str">
            <v>QUITO</v>
          </cell>
          <cell r="J38" t="str">
            <v>PICHINCHA</v>
          </cell>
          <cell r="K38" t="str">
            <v>Ximena Criollo</v>
          </cell>
          <cell r="L38" t="str">
            <v>LOJA  C ENRIQUEZ 707 32 JUAN MONTALVO</v>
          </cell>
          <cell r="O38" t="str">
            <v>110111</v>
          </cell>
          <cell r="P38" t="str">
            <v>110111</v>
          </cell>
          <cell r="Q38" t="str">
            <v>LOJA_LOJA_LOJA</v>
          </cell>
          <cell r="R38" t="str">
            <v>414471102</v>
          </cell>
          <cell r="W38" t="str">
            <v>1104452899</v>
          </cell>
          <cell r="X38" t="str">
            <v>0981636033-0987163409</v>
          </cell>
          <cell r="Z38" t="str">
            <v>pximecriollo@gmail.com</v>
          </cell>
          <cell r="AA38">
            <v>44917</v>
          </cell>
          <cell r="AD38">
            <v>1</v>
          </cell>
          <cell r="AE38">
            <v>1</v>
          </cell>
          <cell r="AH38" t="str">
            <v>SECTOR UNION LOJANA A MEDIA CUADRA DEL CENTRO DE SALUD DANIEL ALVAREZ CASA 2 PISOS COLOR BLANCO HUESO REJA NEGRA Y MELON</v>
          </cell>
          <cell r="AI38" t="str">
            <v>DESPACHO</v>
          </cell>
          <cell r="AJ38" t="str">
            <v>Normal</v>
          </cell>
          <cell r="AL38" t="str">
            <v>NO</v>
          </cell>
          <cell r="AN38" t="str">
            <v>TUE portabilidad</v>
          </cell>
          <cell r="AO38" t="str">
            <v>CANAL ONLINE</v>
          </cell>
          <cell r="AP38">
            <v>44917</v>
          </cell>
          <cell r="AR38" t="str">
            <v>FLEXTUENTI_414471102</v>
          </cell>
          <cell r="AS38">
            <v>323963</v>
          </cell>
          <cell r="AT38" t="str">
            <v>D40</v>
          </cell>
          <cell r="AU38" t="str">
            <v>BTC</v>
          </cell>
          <cell r="AV38">
            <v>1</v>
          </cell>
          <cell r="AW38" t="str">
            <v>PROVINCIAL</v>
          </cell>
          <cell r="AX38" t="str">
            <v>ENTREGADO</v>
          </cell>
          <cell r="AY38" t="str">
            <v>HALFSIM TUENTI PREPAGO PORTABILIDAD: 1 und</v>
          </cell>
          <cell r="AZ38" t="str">
            <v>SIMCARD</v>
          </cell>
          <cell r="BA38" t="str">
            <v/>
          </cell>
        </row>
        <row r="39">
          <cell r="A39" t="str">
            <v>414471122</v>
          </cell>
          <cell r="B39" t="str">
            <v>FLEXTUENTI</v>
          </cell>
          <cell r="C39">
            <v>44917</v>
          </cell>
          <cell r="D39" t="str">
            <v>FLEXNET ECUADOR - FLEXTUENTI</v>
          </cell>
          <cell r="E39" t="str">
            <v>CALLE 28 DE JUNIO S/N Y GARCIA MORENO ENTRADA LLANO GRANDE</v>
          </cell>
          <cell r="H39" t="str">
            <v>170208</v>
          </cell>
          <cell r="I39" t="str">
            <v>QUITO</v>
          </cell>
          <cell r="J39" t="str">
            <v>PICHINCHA</v>
          </cell>
          <cell r="K39" t="str">
            <v>Álvaro Napoleón Medina Villacres</v>
          </cell>
          <cell r="L39" t="str">
            <v>TULCAN AV ANDRES BELLO SN INGLATERRA</v>
          </cell>
          <cell r="O39" t="str">
            <v>170606</v>
          </cell>
          <cell r="P39" t="str">
            <v>170606</v>
          </cell>
          <cell r="Q39" t="str">
            <v>CARCHI_TULCAN_TULCAN</v>
          </cell>
          <cell r="R39" t="str">
            <v>414471122</v>
          </cell>
          <cell r="W39" t="str">
            <v>0401073168</v>
          </cell>
          <cell r="X39" t="str">
            <v>0401073168-0962570606</v>
          </cell>
          <cell r="Z39" t="str">
            <v>anmv812004@gmail.com</v>
          </cell>
          <cell r="AA39">
            <v>44917</v>
          </cell>
          <cell r="AD39">
            <v>1</v>
          </cell>
          <cell r="AE39">
            <v>1</v>
          </cell>
          <cell r="AH39" t="str">
            <v>SECTOR SARA ESPINDOLA A 10 METROS DEL UPC CASA 1 PISO CAFE PORTON NEGRO PANADERIA TULIPANES</v>
          </cell>
          <cell r="AI39" t="str">
            <v>DESPACHO</v>
          </cell>
          <cell r="AJ39" t="str">
            <v>Normal</v>
          </cell>
          <cell r="AL39" t="str">
            <v>NO</v>
          </cell>
          <cell r="AN39" t="str">
            <v>TUE portabilidad</v>
          </cell>
          <cell r="AO39" t="str">
            <v>CANAL ONLINE</v>
          </cell>
          <cell r="AP39">
            <v>44917</v>
          </cell>
          <cell r="AR39" t="str">
            <v>FLEXTUENTI_414471122</v>
          </cell>
          <cell r="AS39">
            <v>323961</v>
          </cell>
          <cell r="AT39" t="str">
            <v>D40</v>
          </cell>
          <cell r="AU39" t="str">
            <v>BTC</v>
          </cell>
          <cell r="AV39">
            <v>1</v>
          </cell>
          <cell r="AW39" t="str">
            <v>PROVINCIAL</v>
          </cell>
          <cell r="AX39" t="str">
            <v>ENTREGADO</v>
          </cell>
          <cell r="AY39" t="str">
            <v>HALFSIM TUENTI PREPAGO PORTABILIDAD: 1 und</v>
          </cell>
          <cell r="AZ39" t="str">
            <v>SIMCARD</v>
          </cell>
          <cell r="BA39" t="str">
            <v/>
          </cell>
        </row>
        <row r="40">
          <cell r="A40" t="str">
            <v>414471162</v>
          </cell>
          <cell r="B40" t="str">
            <v>FLEXTUENTI</v>
          </cell>
          <cell r="C40">
            <v>44917</v>
          </cell>
          <cell r="D40" t="str">
            <v>FLEXNET ECUADOR - FLEXTUENTI</v>
          </cell>
          <cell r="E40" t="str">
            <v>CALLE 28 DE JUNIO S/N Y GARCIA MORENO ENTRADA LLANO GRANDE</v>
          </cell>
          <cell r="H40" t="str">
            <v>170208</v>
          </cell>
          <cell r="I40" t="str">
            <v>QUITO</v>
          </cell>
          <cell r="J40" t="str">
            <v>PICHINCHA</v>
          </cell>
          <cell r="K40" t="str">
            <v>Eduardo Ramos</v>
          </cell>
          <cell r="L40" t="str">
            <v>EL CONDADO  MARIANO PAREDES SN N73</v>
          </cell>
          <cell r="O40" t="str">
            <v>170310</v>
          </cell>
          <cell r="P40" t="str">
            <v>170310</v>
          </cell>
          <cell r="Q40" t="str">
            <v>PICHINCHA_QUITO_EL CONDADO</v>
          </cell>
          <cell r="R40" t="str">
            <v>414471162</v>
          </cell>
          <cell r="W40" t="str">
            <v>1721443610</v>
          </cell>
          <cell r="X40" t="str">
            <v>0986215344-0983915479</v>
          </cell>
          <cell r="Z40" t="str">
            <v>edwarddj100@hotmail.com</v>
          </cell>
          <cell r="AA40">
            <v>44917</v>
          </cell>
          <cell r="AD40">
            <v>1</v>
          </cell>
          <cell r="AE40">
            <v>1</v>
          </cell>
          <cell r="AH40" t="str">
            <v>SECTOR PONCEANO ALTO JUNTO AL UPC CASA 1 PISO BLANCO PORTON NEGRO NOVICOMPU</v>
          </cell>
          <cell r="AI40" t="str">
            <v>DESPACHO</v>
          </cell>
          <cell r="AJ40" t="str">
            <v>EXPRESS UIO</v>
          </cell>
          <cell r="AL40" t="str">
            <v>NO</v>
          </cell>
          <cell r="AN40" t="str">
            <v>TUE portabilidad</v>
          </cell>
          <cell r="AO40" t="str">
            <v>CANAL ONLINE</v>
          </cell>
          <cell r="AP40">
            <v>44917</v>
          </cell>
          <cell r="AR40" t="str">
            <v>FLEXTUENTI_414471162</v>
          </cell>
          <cell r="AS40">
            <v>323973</v>
          </cell>
          <cell r="AT40" t="str">
            <v>D40</v>
          </cell>
          <cell r="AU40" t="str">
            <v>BTC</v>
          </cell>
          <cell r="AV40">
            <v>1</v>
          </cell>
          <cell r="AW40" t="str">
            <v>LOCAL</v>
          </cell>
          <cell r="AX40" t="str">
            <v>ENTREGADO</v>
          </cell>
          <cell r="AY40" t="str">
            <v>HALFSIM TUENTI PREPAGO PORTABILIDAD: 1 und</v>
          </cell>
          <cell r="AZ40" t="str">
            <v>SIMCARD</v>
          </cell>
          <cell r="BA40" t="str">
            <v/>
          </cell>
        </row>
        <row r="41">
          <cell r="A41" t="str">
            <v>414471163</v>
          </cell>
          <cell r="B41" t="str">
            <v>FLEXTUENTI</v>
          </cell>
          <cell r="C41">
            <v>44917</v>
          </cell>
          <cell r="D41" t="str">
            <v>FLEXNET ECUADOR - FLEXTUENTI</v>
          </cell>
          <cell r="E41" t="str">
            <v>CALLE 28 DE JUNIO S/N Y GARCIA MORENO ENTRADA LLANO GRANDE</v>
          </cell>
          <cell r="H41" t="str">
            <v>170208</v>
          </cell>
          <cell r="I41" t="str">
            <v>QUITO</v>
          </cell>
          <cell r="J41" t="str">
            <v>PICHINCHA</v>
          </cell>
          <cell r="K41" t="str">
            <v>Doménica Ramos</v>
          </cell>
          <cell r="L41" t="str">
            <v>TARQUI DEMETRIO AGUILERA MANZANA 723 VILLA 14 AV FRANCISCO DE ORELLA</v>
          </cell>
          <cell r="O41" t="str">
            <v>090501</v>
          </cell>
          <cell r="P41" t="str">
            <v>090501</v>
          </cell>
          <cell r="Q41" t="str">
            <v>GUAYAS_GUAYAQUIL_TARQUI</v>
          </cell>
          <cell r="R41" t="str">
            <v>414471163</v>
          </cell>
          <cell r="W41" t="str">
            <v>0956760052</v>
          </cell>
          <cell r="X41" t="str">
            <v>0978606260-0995259090</v>
          </cell>
          <cell r="Z41" t="str">
            <v>nikarr23@gmail.com</v>
          </cell>
          <cell r="AA41">
            <v>44917</v>
          </cell>
          <cell r="AD41">
            <v>1</v>
          </cell>
          <cell r="AE41">
            <v>1</v>
          </cell>
          <cell r="AH41" t="str">
            <v>CUIDADELA ALBORADA 7MA  FRENTE A LA TUTI  Y JUNTO A LA TIENDA ISRAEL CASA BEIGE DE 2 PISOS</v>
          </cell>
          <cell r="AI41" t="str">
            <v>DESPACHO</v>
          </cell>
          <cell r="AJ41" t="str">
            <v>Normal</v>
          </cell>
          <cell r="AL41" t="str">
            <v>NO</v>
          </cell>
          <cell r="AN41" t="str">
            <v>TUE portabilidad</v>
          </cell>
          <cell r="AO41" t="str">
            <v>CANAL ONLINE</v>
          </cell>
          <cell r="AP41">
            <v>44917</v>
          </cell>
          <cell r="AR41" t="str">
            <v>FLEXTUENTI_414471163</v>
          </cell>
          <cell r="AS41">
            <v>323968</v>
          </cell>
          <cell r="AT41" t="str">
            <v>D40</v>
          </cell>
          <cell r="AU41" t="str">
            <v>BTC</v>
          </cell>
          <cell r="AV41">
            <v>1</v>
          </cell>
          <cell r="AW41" t="str">
            <v>LOCAL</v>
          </cell>
          <cell r="AX41" t="str">
            <v>ENTREGADO</v>
          </cell>
          <cell r="AY41" t="str">
            <v>HALFSIM TUENTI PREPAGO PORTABILIDAD: 1 und</v>
          </cell>
          <cell r="AZ41" t="str">
            <v>SIMCARD</v>
          </cell>
          <cell r="BA41" t="str">
            <v/>
          </cell>
        </row>
        <row r="42">
          <cell r="A42" t="str">
            <v>414471168</v>
          </cell>
          <cell r="B42" t="str">
            <v>FLEXTUENTI</v>
          </cell>
          <cell r="C42">
            <v>44917</v>
          </cell>
          <cell r="D42" t="str">
            <v>FLEXNET ECUADOR - FLEXTUENTI</v>
          </cell>
          <cell r="E42" t="str">
            <v>CALLE 28 DE JUNIO S/N Y GARCIA MORENO ENTRADA LLANO GRANDE</v>
          </cell>
          <cell r="H42" t="str">
            <v>170208</v>
          </cell>
          <cell r="I42" t="str">
            <v>QUITO</v>
          </cell>
          <cell r="J42" t="str">
            <v>PICHINCHA</v>
          </cell>
          <cell r="K42" t="str">
            <v>Byron Mauricio Pontón Guajala</v>
          </cell>
          <cell r="L42" t="str">
            <v>LA PROVIDENCIA  CALLE  GRAL MANUEL  SERRANO  SN  ENTRE CALLE GUAYAS Y AV 9 DE MAYO</v>
          </cell>
          <cell r="O42" t="str">
            <v>070207</v>
          </cell>
          <cell r="P42" t="str">
            <v>070207</v>
          </cell>
          <cell r="Q42" t="str">
            <v>EL ORO_MACHALA_LA PROVIDENCIA</v>
          </cell>
          <cell r="R42" t="str">
            <v>414471168</v>
          </cell>
          <cell r="W42" t="str">
            <v>0705057370</v>
          </cell>
          <cell r="X42" t="str">
            <v>0988808818-0988808818</v>
          </cell>
          <cell r="Z42" t="str">
            <v>bymapogu@hotmail.it</v>
          </cell>
          <cell r="AA42">
            <v>44917</v>
          </cell>
          <cell r="AD42">
            <v>1</v>
          </cell>
          <cell r="AE42">
            <v>1</v>
          </cell>
          <cell r="AH42" t="str">
            <v>SECTOR  CENTRO ENTREGAR EN EL CONSULTORIO MEDICO SANTA TERESITA CASA BLANCA  TRES PISOS  FRENTE AL COMANDO DE POLICIA NACIONAL</v>
          </cell>
          <cell r="AI42" t="str">
            <v>DESPACHO</v>
          </cell>
          <cell r="AJ42" t="str">
            <v>Normal</v>
          </cell>
          <cell r="AL42" t="str">
            <v>NO</v>
          </cell>
          <cell r="AN42" t="str">
            <v>TUE portabilidad</v>
          </cell>
          <cell r="AO42" t="str">
            <v>CANAL ONLINE</v>
          </cell>
          <cell r="AP42">
            <v>44917</v>
          </cell>
          <cell r="AR42" t="str">
            <v>FLEXTUENTI_414471168</v>
          </cell>
          <cell r="AS42">
            <v>323972</v>
          </cell>
          <cell r="AT42" t="str">
            <v>D40</v>
          </cell>
          <cell r="AU42" t="str">
            <v>BTC</v>
          </cell>
          <cell r="AV42">
            <v>1</v>
          </cell>
          <cell r="AW42" t="str">
            <v>PROVINCIAL</v>
          </cell>
          <cell r="AX42" t="str">
            <v>ENTREGADO</v>
          </cell>
          <cell r="AY42" t="str">
            <v>HALFSIM TUENTI PREPAGO PORTABILIDAD: 1 und</v>
          </cell>
          <cell r="AZ42" t="str">
            <v>SIMCARD</v>
          </cell>
          <cell r="BA42" t="str">
            <v/>
          </cell>
        </row>
        <row r="43">
          <cell r="A43" t="str">
            <v>414471357</v>
          </cell>
          <cell r="B43" t="str">
            <v>FLEXTUENTI</v>
          </cell>
          <cell r="C43">
            <v>44917</v>
          </cell>
          <cell r="D43" t="str">
            <v>FLEXNET ECUADOR - FLEXTUENTI</v>
          </cell>
          <cell r="E43" t="str">
            <v>CALLE 28 DE JUNIO S/N Y GARCIA MORENO ENTRADA LLANO GRANDE</v>
          </cell>
          <cell r="H43" t="str">
            <v>170208</v>
          </cell>
          <cell r="I43" t="str">
            <v>QUITO</v>
          </cell>
          <cell r="J43" t="str">
            <v>PICHINCHA</v>
          </cell>
          <cell r="K43" t="str">
            <v>Blanca Isabel Ibarra Parra</v>
          </cell>
          <cell r="L43" t="str">
            <v>HUACHI LORETO CALLE IMBABURA  1 07 CALLE SAN CRISTOBAL</v>
          </cell>
          <cell r="O43" t="str">
            <v>180203</v>
          </cell>
          <cell r="P43" t="str">
            <v>180203</v>
          </cell>
          <cell r="Q43" t="str">
            <v>TUNGURAHUA_AMBATO_HUACHI LORETO</v>
          </cell>
          <cell r="R43" t="str">
            <v>414471357</v>
          </cell>
          <cell r="W43" t="str">
            <v>1805111174</v>
          </cell>
          <cell r="X43" t="str">
            <v>0962953977-0987367407</v>
          </cell>
          <cell r="Z43" t="str">
            <v>isabelibarra2606@gmail.com</v>
          </cell>
          <cell r="AA43">
            <v>44917</v>
          </cell>
          <cell r="AD43">
            <v>1</v>
          </cell>
          <cell r="AE43">
            <v>1</v>
          </cell>
          <cell r="AH43" t="str">
            <v>CDLA SIMON BOLIVAR DIAGONAL A LA RECTIFICADORA PATOS CAS ADE DOS PISOS COLOR AZUL CON CELESTE</v>
          </cell>
          <cell r="AI43" t="str">
            <v>DESPACHO</v>
          </cell>
          <cell r="AJ43" t="str">
            <v>Normal</v>
          </cell>
          <cell r="AL43" t="str">
            <v>NO</v>
          </cell>
          <cell r="AN43" t="str">
            <v>TUE portabilidad</v>
          </cell>
          <cell r="AO43" t="str">
            <v>CANAL ONLINE</v>
          </cell>
          <cell r="AP43">
            <v>44917</v>
          </cell>
          <cell r="AR43" t="str">
            <v>FLEXTUENTI_414471357</v>
          </cell>
          <cell r="AS43">
            <v>323970</v>
          </cell>
          <cell r="AT43" t="str">
            <v>D40</v>
          </cell>
          <cell r="AU43" t="str">
            <v>BTC</v>
          </cell>
          <cell r="AV43">
            <v>1</v>
          </cell>
          <cell r="AW43" t="str">
            <v>PROVINCIAL</v>
          </cell>
          <cell r="AX43" t="str">
            <v>ENTREGADO</v>
          </cell>
          <cell r="AY43" t="str">
            <v>HALFSIM TUENTI PREPAGO PORTABILIDAD: 1 und</v>
          </cell>
          <cell r="AZ43" t="str">
            <v>SIMCARD</v>
          </cell>
          <cell r="BA43" t="str">
            <v/>
          </cell>
        </row>
        <row r="44">
          <cell r="A44" t="str">
            <v>414471358</v>
          </cell>
          <cell r="B44" t="str">
            <v>FLEXTUENTI</v>
          </cell>
          <cell r="C44">
            <v>44917</v>
          </cell>
          <cell r="D44" t="str">
            <v>FLEXNET ECUADOR - FLEXTUENTI</v>
          </cell>
          <cell r="E44" t="str">
            <v>CALLE 28 DE JUNIO S/N Y GARCIA MORENO ENTRADA LLANO GRANDE</v>
          </cell>
          <cell r="H44" t="str">
            <v>170208</v>
          </cell>
          <cell r="I44" t="str">
            <v>QUITO</v>
          </cell>
          <cell r="J44" t="str">
            <v>PICHINCHA</v>
          </cell>
          <cell r="K44" t="str">
            <v>Mateo Miranda</v>
          </cell>
          <cell r="L44" t="str">
            <v>JIPIJAPA CALLE DE LAS MALVAS E15 122 CALLE DE LOS PERALES</v>
          </cell>
          <cell r="O44" t="str">
            <v>170503</v>
          </cell>
          <cell r="P44" t="str">
            <v>170503</v>
          </cell>
          <cell r="Q44" t="str">
            <v>PICHINCHA_QUITO_JIPIJAPA</v>
          </cell>
          <cell r="R44" t="str">
            <v>414471358</v>
          </cell>
          <cell r="W44" t="str">
            <v>1753676079</v>
          </cell>
          <cell r="X44" t="str">
            <v>0988664913-0964030392</v>
          </cell>
          <cell r="Z44" t="str">
            <v>mirandamateo038@gmail.com</v>
          </cell>
          <cell r="AA44">
            <v>44917</v>
          </cell>
          <cell r="AD44">
            <v>1</v>
          </cell>
          <cell r="AE44">
            <v>1</v>
          </cell>
          <cell r="AH44" t="str">
            <v>SECTOR MONTESERRIN  FRENTE A LA FARMACIA SANTA MARTHA EN LA PUERTA DONDE INDICA MODAS LAURITA  CASA DE TRE SPISOS COLOR BLANCO</v>
          </cell>
          <cell r="AI44" t="str">
            <v>DESPACHO</v>
          </cell>
          <cell r="AJ44" t="str">
            <v>Normal</v>
          </cell>
          <cell r="AL44" t="str">
            <v>NO</v>
          </cell>
          <cell r="AN44" t="str">
            <v>TUE portabilidad</v>
          </cell>
          <cell r="AO44" t="str">
            <v>CANAL ONLINE</v>
          </cell>
          <cell r="AP44">
            <v>44917</v>
          </cell>
          <cell r="AR44" t="str">
            <v>FLEXTUENTI_414471358</v>
          </cell>
          <cell r="AS44">
            <v>323974</v>
          </cell>
          <cell r="AT44" t="str">
            <v>D40</v>
          </cell>
          <cell r="AU44" t="str">
            <v>BTC</v>
          </cell>
          <cell r="AV44">
            <v>1</v>
          </cell>
          <cell r="AW44" t="str">
            <v>LOCAL</v>
          </cell>
          <cell r="AX44" t="str">
            <v>ENTREGADO</v>
          </cell>
          <cell r="AY44" t="str">
            <v>HALFSIM TUENTI PREPAGO PORTABILIDAD: 1 und</v>
          </cell>
          <cell r="AZ44" t="str">
            <v>SIMCARD</v>
          </cell>
          <cell r="BA44" t="str">
            <v/>
          </cell>
        </row>
        <row r="45">
          <cell r="A45" t="str">
            <v>414472703</v>
          </cell>
          <cell r="B45" t="str">
            <v>FLEXTUENTI</v>
          </cell>
          <cell r="C45">
            <v>44917</v>
          </cell>
          <cell r="D45" t="str">
            <v>FLEXNET ECUADOR - FLEXTUENTI</v>
          </cell>
          <cell r="E45" t="str">
            <v>CALLE 28 DE JUNIO S/N Y GARCIA MORENO ENTRADA LLANO GRANDE</v>
          </cell>
          <cell r="H45" t="str">
            <v>170208</v>
          </cell>
          <cell r="I45" t="str">
            <v>QUITO</v>
          </cell>
          <cell r="J45" t="str">
            <v>PICHINCHA</v>
          </cell>
          <cell r="K45" t="str">
            <v>Milton Acosta</v>
          </cell>
          <cell r="L45" t="str">
            <v>EL RECREO  CIUDADELA EL RECREO 4TA ETAPA MZ 415  VILLA 24 AV LAURICE ANTON</v>
          </cell>
          <cell r="O45" t="str">
            <v>090702</v>
          </cell>
          <cell r="P45" t="str">
            <v>090702</v>
          </cell>
          <cell r="Q45" t="str">
            <v>GUAYAS_DURAN_EL RECREO</v>
          </cell>
          <cell r="R45" t="str">
            <v>414472703</v>
          </cell>
          <cell r="W45" t="str">
            <v>0941496937</v>
          </cell>
          <cell r="X45" t="str">
            <v>0960474499-0960474501</v>
          </cell>
          <cell r="Z45" t="str">
            <v>mildrestom23@gmail.com</v>
          </cell>
          <cell r="AA45">
            <v>44917</v>
          </cell>
          <cell r="AD45">
            <v>1</v>
          </cell>
          <cell r="AE45">
            <v>1</v>
          </cell>
          <cell r="AH45" t="str">
            <v>SECTOR EL RECREO ENTREGA EN FERRETERIA COMERCIAL 2001 A UNA CUADRA DE PLAZA TIA</v>
          </cell>
          <cell r="AI45" t="str">
            <v>DESPACHO</v>
          </cell>
          <cell r="AJ45" t="str">
            <v>Normal</v>
          </cell>
          <cell r="AL45" t="str">
            <v>NO</v>
          </cell>
          <cell r="AN45" t="str">
            <v>TUE portabilidad</v>
          </cell>
          <cell r="AO45" t="str">
            <v>CANAL ONLINE</v>
          </cell>
          <cell r="AP45">
            <v>44917</v>
          </cell>
          <cell r="AR45" t="str">
            <v>FLEXTUENTI_414472703</v>
          </cell>
          <cell r="AS45">
            <v>323873</v>
          </cell>
          <cell r="AT45" t="str">
            <v>D40</v>
          </cell>
          <cell r="AU45" t="str">
            <v>BTC</v>
          </cell>
          <cell r="AV45">
            <v>1</v>
          </cell>
          <cell r="AW45" t="str">
            <v>PROVINCIAL</v>
          </cell>
          <cell r="AX45" t="str">
            <v>ENTREGADO</v>
          </cell>
          <cell r="AY45" t="str">
            <v>HALFSIM TUENTI PREPAGO PORTABILIDAD: 1 und</v>
          </cell>
          <cell r="AZ45" t="str">
            <v>SIMCARD</v>
          </cell>
          <cell r="BA45" t="str">
            <v/>
          </cell>
        </row>
        <row r="46">
          <cell r="A46" t="str">
            <v>414472713</v>
          </cell>
          <cell r="B46" t="str">
            <v>FLEXTUENTI</v>
          </cell>
          <cell r="C46">
            <v>44917</v>
          </cell>
          <cell r="D46" t="str">
            <v>FLEXNET ECUADOR - FLEXTUENTI</v>
          </cell>
          <cell r="E46" t="str">
            <v>CALLE 28 DE JUNIO S/N Y GARCIA MORENO ENTRADA LLANO GRANDE</v>
          </cell>
          <cell r="H46" t="str">
            <v>170208</v>
          </cell>
          <cell r="I46" t="str">
            <v>QUITO</v>
          </cell>
          <cell r="J46" t="str">
            <v>PICHINCHA</v>
          </cell>
          <cell r="K46" t="str">
            <v>Bryan Iza</v>
          </cell>
          <cell r="L46" t="str">
            <v>QUITUMBE  CALLE E3C  S34 100 CALLE S35</v>
          </cell>
          <cell r="O46" t="str">
            <v>170703</v>
          </cell>
          <cell r="P46" t="str">
            <v>170703</v>
          </cell>
          <cell r="Q46" t="str">
            <v>PICHINCHA_QUITO_QUITUMBE</v>
          </cell>
          <cell r="R46" t="str">
            <v>414472713</v>
          </cell>
          <cell r="W46" t="str">
            <v>1751095066</v>
          </cell>
          <cell r="X46" t="str">
            <v>0979828477-0982597060</v>
          </cell>
          <cell r="Z46" t="str">
            <v>bryan_iza99@yahoo.com</v>
          </cell>
          <cell r="AA46">
            <v>44917</v>
          </cell>
          <cell r="AD46">
            <v>1</v>
          </cell>
          <cell r="AE46">
            <v>1</v>
          </cell>
          <cell r="AH46" t="str">
            <v>BARRIO VALLES DEL SUR  A UNA CUADRA DE LAS CHANCHAS DEL VALLE DEL SUR CASA  AMARILLA CON PORTON PLOMO DE 1 PISO</v>
          </cell>
          <cell r="AI46" t="str">
            <v>DESPACHO</v>
          </cell>
          <cell r="AJ46" t="str">
            <v>Normal</v>
          </cell>
          <cell r="AL46" t="str">
            <v>NO</v>
          </cell>
          <cell r="AN46" t="str">
            <v>TUE portabilidad</v>
          </cell>
          <cell r="AO46" t="str">
            <v>CANAL ONLINE</v>
          </cell>
          <cell r="AP46">
            <v>44917</v>
          </cell>
          <cell r="AR46" t="str">
            <v>FLEXTUENTI_414472713</v>
          </cell>
          <cell r="AS46">
            <v>323877</v>
          </cell>
          <cell r="AT46" t="str">
            <v>D40</v>
          </cell>
          <cell r="AU46" t="str">
            <v>BTC</v>
          </cell>
          <cell r="AV46">
            <v>1</v>
          </cell>
          <cell r="AW46" t="str">
            <v>LOCAL</v>
          </cell>
          <cell r="AX46" t="str">
            <v>ENTREGADO</v>
          </cell>
          <cell r="AY46" t="str">
            <v>HALFSIM TUENTI PREPAGO PORTABILIDAD: 1 und</v>
          </cell>
          <cell r="AZ46" t="str">
            <v>SIMCARD</v>
          </cell>
          <cell r="BA46" t="str">
            <v/>
          </cell>
        </row>
        <row r="47">
          <cell r="A47" t="str">
            <v>414472718</v>
          </cell>
          <cell r="B47" t="str">
            <v>FLEXTUENTI</v>
          </cell>
          <cell r="C47">
            <v>44917</v>
          </cell>
          <cell r="D47" t="str">
            <v>FLEXNET ECUADOR - FLEXTUENTI</v>
          </cell>
          <cell r="E47" t="str">
            <v>CALLE 28 DE JUNIO S/N Y GARCIA MORENO ENTRADA LLANO GRANDE</v>
          </cell>
          <cell r="H47" t="str">
            <v>170208</v>
          </cell>
          <cell r="I47" t="str">
            <v>QUITO</v>
          </cell>
          <cell r="J47" t="str">
            <v>PICHINCHA</v>
          </cell>
          <cell r="K47" t="str">
            <v>Vanessa Montúfar</v>
          </cell>
          <cell r="L47" t="str">
            <v>INAQUITO CALLE EL DIA  N37 125 CALLE EL MERCURIO</v>
          </cell>
          <cell r="O47" t="str">
            <v>170505</v>
          </cell>
          <cell r="P47" t="str">
            <v>170505</v>
          </cell>
          <cell r="Q47" t="str">
            <v>PICHINCHA_QUITO_INAQUITO</v>
          </cell>
          <cell r="R47" t="str">
            <v>414472718</v>
          </cell>
          <cell r="W47" t="str">
            <v>1726360116</v>
          </cell>
          <cell r="X47" t="str">
            <v>0998464265-0979145002</v>
          </cell>
          <cell r="Z47" t="str">
            <v>vanessamontufarv@hotmail.com</v>
          </cell>
          <cell r="AA47">
            <v>44917</v>
          </cell>
          <cell r="AD47">
            <v>1</v>
          </cell>
          <cell r="AE47">
            <v>1</v>
          </cell>
          <cell r="AH47" t="str">
            <v>SECTOR EL BATAN BAJO FRENTE AL EDIFCIO FREIRE ENTREGAR  EDIFICIO CAROLOFTS BLANCO  EL C</v>
          </cell>
          <cell r="AI47" t="str">
            <v>DESPACHO</v>
          </cell>
          <cell r="AJ47" t="str">
            <v>Normal</v>
          </cell>
          <cell r="AL47" t="str">
            <v>NO</v>
          </cell>
          <cell r="AN47" t="str">
            <v>TUE portabilidad</v>
          </cell>
          <cell r="AO47" t="str">
            <v>CANAL ONLINE</v>
          </cell>
          <cell r="AP47">
            <v>44917</v>
          </cell>
          <cell r="AR47" t="str">
            <v>FLEXTUENTI_414472718</v>
          </cell>
          <cell r="AS47">
            <v>323875</v>
          </cell>
          <cell r="AT47" t="str">
            <v>D40</v>
          </cell>
          <cell r="AU47" t="str">
            <v>BTC</v>
          </cell>
          <cell r="AV47">
            <v>1</v>
          </cell>
          <cell r="AW47" t="str">
            <v>LOCAL</v>
          </cell>
          <cell r="AX47" t="str">
            <v>ENTREGADO</v>
          </cell>
          <cell r="AY47" t="str">
            <v>HALFSIM TUENTI PREPAGO PORTABILIDAD: 1 und</v>
          </cell>
          <cell r="AZ47" t="str">
            <v>SIMCARD</v>
          </cell>
          <cell r="BA47" t="str">
            <v/>
          </cell>
        </row>
        <row r="48">
          <cell r="A48" t="str">
            <v>414472724</v>
          </cell>
          <cell r="B48" t="str">
            <v>FLEXTUENTI</v>
          </cell>
          <cell r="C48">
            <v>44917</v>
          </cell>
          <cell r="D48" t="str">
            <v>FLEXNET ECUADOR - FLEXTUENTI</v>
          </cell>
          <cell r="E48" t="str">
            <v>CALLE 28 DE JUNIO S/N Y GARCIA MORENO ENTRADA LLANO GRANDE</v>
          </cell>
          <cell r="H48" t="str">
            <v>170208</v>
          </cell>
          <cell r="I48" t="str">
            <v>QUITO</v>
          </cell>
          <cell r="J48" t="str">
            <v>PICHINCHA</v>
          </cell>
          <cell r="K48" t="str">
            <v>JHOAN EDUARDO GALLEGO BRITO</v>
          </cell>
          <cell r="L48" t="str">
            <v>SAN JUAN  AV PEDRO VICENTE MALDONADO SN MORASPUNGO</v>
          </cell>
          <cell r="O48" t="str">
            <v>170111</v>
          </cell>
          <cell r="P48" t="str">
            <v>170111</v>
          </cell>
          <cell r="Q48" t="str">
            <v>PICHINCHA_QUITO_SAN JUAN</v>
          </cell>
          <cell r="R48" t="str">
            <v>414472724</v>
          </cell>
          <cell r="W48" t="str">
            <v>1761211422</v>
          </cell>
          <cell r="X48" t="str">
            <v>0995517055-0939173058</v>
          </cell>
          <cell r="Z48" t="str">
            <v>GALLEGOJHOAN95@GMAIL.COM</v>
          </cell>
          <cell r="AA48">
            <v>44917</v>
          </cell>
          <cell r="AD48">
            <v>1</v>
          </cell>
          <cell r="AE48">
            <v>1</v>
          </cell>
          <cell r="AH48" t="str">
            <v>SECTOR EL RECREO ENTREGA EN CENTRO COMERCIAL EL RECREO PLANTA ALTA ACCESO 5 FRENTE A JUAN VALDEZ LOCAL  J 61 MONEY GRAM</v>
          </cell>
          <cell r="AI48" t="str">
            <v>DESPACHO</v>
          </cell>
          <cell r="AJ48" t="str">
            <v>Normal</v>
          </cell>
          <cell r="AL48" t="str">
            <v>NO</v>
          </cell>
          <cell r="AN48" t="str">
            <v>TUE portabilidad</v>
          </cell>
          <cell r="AO48" t="str">
            <v>CANAL ONLINE</v>
          </cell>
          <cell r="AP48">
            <v>44917</v>
          </cell>
          <cell r="AR48" t="str">
            <v>FLEXTUENTI_414472724</v>
          </cell>
          <cell r="AS48">
            <v>323856</v>
          </cell>
          <cell r="AT48" t="str">
            <v>D40</v>
          </cell>
          <cell r="AU48" t="str">
            <v>BTC</v>
          </cell>
          <cell r="AV48">
            <v>1</v>
          </cell>
          <cell r="AW48" t="str">
            <v>LOCAL</v>
          </cell>
          <cell r="AX48" t="str">
            <v>ENTREGADO</v>
          </cell>
          <cell r="AY48" t="str">
            <v>HALFSIM TUENTI PREPAGO PORTABILIDAD: 1 und</v>
          </cell>
          <cell r="AZ48" t="str">
            <v>SIMCARD</v>
          </cell>
          <cell r="BA48" t="str">
            <v/>
          </cell>
        </row>
        <row r="49">
          <cell r="A49" t="str">
            <v>414472755</v>
          </cell>
          <cell r="B49" t="str">
            <v>FLEXTUENTI</v>
          </cell>
          <cell r="C49">
            <v>44917</v>
          </cell>
          <cell r="D49" t="str">
            <v>FLEXNET ECUADOR - FLEXTUENTI</v>
          </cell>
          <cell r="E49" t="str">
            <v>CALLE 28 DE JUNIO S/N Y GARCIA MORENO ENTRADA LLANO GRANDE</v>
          </cell>
          <cell r="H49" t="str">
            <v>170208</v>
          </cell>
          <cell r="I49" t="str">
            <v>QUITO</v>
          </cell>
          <cell r="J49" t="str">
            <v>PICHINCHA</v>
          </cell>
          <cell r="K49" t="str">
            <v>Byron Quezada</v>
          </cell>
          <cell r="L49" t="str">
            <v>MACHACHI CALLE BARRIGA SN  UVILLAS</v>
          </cell>
          <cell r="O49" t="str">
            <v>171111</v>
          </cell>
          <cell r="P49" t="str">
            <v>171111</v>
          </cell>
          <cell r="Q49" t="str">
            <v>PICHINCHA_MACHACHI_MACHACHI</v>
          </cell>
          <cell r="R49" t="str">
            <v>414472755</v>
          </cell>
          <cell r="W49" t="str">
            <v>0707281630</v>
          </cell>
          <cell r="X49" t="str">
            <v>0980068432-0969796345</v>
          </cell>
          <cell r="Z49" t="str">
            <v>byronqbosa@gmail.com</v>
          </cell>
          <cell r="AA49">
            <v>44917</v>
          </cell>
          <cell r="AD49">
            <v>1</v>
          </cell>
          <cell r="AE49">
            <v>1</v>
          </cell>
          <cell r="AH49" t="str">
            <v>SECTOR LA PRIMAVERA ENTREGAR EN EL RESTAURANTE PLAY COOK  JUNTO A PANADERIA Y PASTELERIA CLARIBEL</v>
          </cell>
          <cell r="AI49" t="str">
            <v>DESPACHO</v>
          </cell>
          <cell r="AJ49" t="str">
            <v>Normal</v>
          </cell>
          <cell r="AL49" t="str">
            <v>NO</v>
          </cell>
          <cell r="AN49" t="str">
            <v>TUE portabilidad</v>
          </cell>
          <cell r="AO49" t="str">
            <v>CANAL ONLINE</v>
          </cell>
          <cell r="AP49">
            <v>44917</v>
          </cell>
          <cell r="AR49" t="str">
            <v>FLEXTUENTI_414472755</v>
          </cell>
          <cell r="AS49">
            <v>323878</v>
          </cell>
          <cell r="AT49" t="str">
            <v>D40</v>
          </cell>
          <cell r="AU49" t="str">
            <v>BTC</v>
          </cell>
          <cell r="AV49">
            <v>1</v>
          </cell>
          <cell r="AW49" t="str">
            <v>PROVINCIAL</v>
          </cell>
          <cell r="AX49" t="str">
            <v>ENTREGADO</v>
          </cell>
          <cell r="AY49" t="str">
            <v>HALFSIM TUENTI PREPAGO PORTABILIDAD: 1 und</v>
          </cell>
          <cell r="AZ49" t="str">
            <v>SIMCARD</v>
          </cell>
          <cell r="BA49" t="str">
            <v/>
          </cell>
        </row>
        <row r="50">
          <cell r="A50" t="str">
            <v>414472768</v>
          </cell>
          <cell r="B50" t="str">
            <v>FLEXTUENTI</v>
          </cell>
          <cell r="C50">
            <v>44917</v>
          </cell>
          <cell r="D50" t="str">
            <v>FLEXNET ECUADOR - FLEXTUENTI</v>
          </cell>
          <cell r="E50" t="str">
            <v>CALLE 28 DE JUNIO S/N Y GARCIA MORENO ENTRADA LLANO GRANDE</v>
          </cell>
          <cell r="H50" t="str">
            <v>170208</v>
          </cell>
          <cell r="I50" t="str">
            <v>QUITO</v>
          </cell>
          <cell r="J50" t="str">
            <v>PICHINCHA</v>
          </cell>
          <cell r="K50" t="str">
            <v>RUTH CAROLINA CRUZ GAMEZ</v>
          </cell>
          <cell r="L50" t="str">
            <v>COTOCOLLAO AV DE LA PRENSA  N64  17  AURELIO ESPINOZA POLIT</v>
          </cell>
          <cell r="O50" t="str">
            <v>170301</v>
          </cell>
          <cell r="P50" t="str">
            <v>170301</v>
          </cell>
          <cell r="Q50" t="str">
            <v>PICHINCHA_QUITO_COTOCOLLAO</v>
          </cell>
          <cell r="R50" t="str">
            <v>414472768</v>
          </cell>
          <cell r="W50" t="str">
            <v>1722866033</v>
          </cell>
          <cell r="X50" t="str">
            <v>0998322078-0978866612</v>
          </cell>
          <cell r="Z50" t="str">
            <v>CRUZCAR1512@GMAIL.COM</v>
          </cell>
          <cell r="AA50">
            <v>44917</v>
          </cell>
          <cell r="AD50">
            <v>1</v>
          </cell>
          <cell r="AE50">
            <v>1</v>
          </cell>
          <cell r="AH50" t="str">
            <v>SECTOR COTOCOLLAO JUNTO COMERCIALIZADORA JARAMILLO  CASA CREMA CON CAFE DE 3 PISO</v>
          </cell>
          <cell r="AI50" t="str">
            <v>DESPACHO</v>
          </cell>
          <cell r="AJ50" t="str">
            <v>Normal</v>
          </cell>
          <cell r="AL50" t="str">
            <v>NO</v>
          </cell>
          <cell r="AN50" t="str">
            <v>TUE portabilidad</v>
          </cell>
          <cell r="AO50" t="str">
            <v>CANAL ONLINE</v>
          </cell>
          <cell r="AP50">
            <v>44917</v>
          </cell>
          <cell r="AR50" t="str">
            <v>FLEXTUENTI_414472768</v>
          </cell>
          <cell r="AS50">
            <v>323874</v>
          </cell>
          <cell r="AT50" t="str">
            <v>D40</v>
          </cell>
          <cell r="AU50" t="str">
            <v>BTC</v>
          </cell>
          <cell r="AV50">
            <v>1</v>
          </cell>
          <cell r="AW50" t="str">
            <v>LOCAL</v>
          </cell>
          <cell r="AX50" t="str">
            <v>ENTREGADO</v>
          </cell>
          <cell r="AY50" t="str">
            <v>HALFSIM TUENTI PREPAGO PORTABILIDAD: 1 und</v>
          </cell>
          <cell r="AZ50" t="str">
            <v>SIMCARD</v>
          </cell>
          <cell r="BA50" t="str">
            <v/>
          </cell>
        </row>
        <row r="51">
          <cell r="A51" t="str">
            <v>414472782</v>
          </cell>
          <cell r="B51" t="str">
            <v>FLEXTUENTI</v>
          </cell>
          <cell r="C51">
            <v>44917</v>
          </cell>
          <cell r="D51" t="str">
            <v>FLEXNET ECUADOR - FLEXTUENTI</v>
          </cell>
          <cell r="E51" t="str">
            <v>CALLE 28 DE JUNIO S/N Y GARCIA MORENO ENTRADA LLANO GRANDE</v>
          </cell>
          <cell r="H51" t="str">
            <v>170208</v>
          </cell>
          <cell r="I51" t="str">
            <v>QUITO</v>
          </cell>
          <cell r="J51" t="str">
            <v>PICHINCHA</v>
          </cell>
          <cell r="K51" t="str">
            <v>Veronica Caiza</v>
          </cell>
          <cell r="L51" t="str">
            <v>SAN JUAN  10 DE AGOSTO SN  JOSE RIOFRIO</v>
          </cell>
          <cell r="O51" t="str">
            <v>170402</v>
          </cell>
          <cell r="P51" t="str">
            <v>170402</v>
          </cell>
          <cell r="Q51" t="str">
            <v>PICHINCHA_QUITO_SAN JUAN</v>
          </cell>
          <cell r="R51" t="str">
            <v>414472782</v>
          </cell>
          <cell r="W51" t="str">
            <v>1723026256</v>
          </cell>
          <cell r="X51" t="str">
            <v>0992539683-0958931397</v>
          </cell>
          <cell r="Z51" t="str">
            <v>veroelizacg@hotmail.com</v>
          </cell>
          <cell r="AA51">
            <v>44917</v>
          </cell>
          <cell r="AD51">
            <v>1</v>
          </cell>
          <cell r="AE51">
            <v>1</v>
          </cell>
          <cell r="AH51" t="str">
            <v>SECTOR SAN JUAN JUNTO A LA HUECA DE LOS CROMOS ENTREGAR EN EL  EDIFICIO BENALZAR MIL</v>
          </cell>
          <cell r="AI51" t="str">
            <v>DESPACHO</v>
          </cell>
          <cell r="AJ51" t="str">
            <v>Normal</v>
          </cell>
          <cell r="AL51" t="str">
            <v>NO</v>
          </cell>
          <cell r="AN51" t="str">
            <v>TUE portabilidad</v>
          </cell>
          <cell r="AO51" t="str">
            <v>CANAL ONLINE</v>
          </cell>
          <cell r="AP51">
            <v>44917</v>
          </cell>
          <cell r="AR51" t="str">
            <v>FLEXTUENTI_414472782</v>
          </cell>
          <cell r="AS51">
            <v>323879</v>
          </cell>
          <cell r="AT51" t="str">
            <v>D40</v>
          </cell>
          <cell r="AU51" t="str">
            <v>BTC</v>
          </cell>
          <cell r="AV51">
            <v>1</v>
          </cell>
          <cell r="AW51" t="str">
            <v>LOCAL</v>
          </cell>
          <cell r="AX51" t="str">
            <v>INCIDENCIA</v>
          </cell>
          <cell r="AY51" t="str">
            <v>HALFSIM TUENTI PREPAGO PORTABILIDAD: 1 und</v>
          </cell>
          <cell r="AZ51" t="str">
            <v>SIMCARD</v>
          </cell>
          <cell r="BA51" t="str">
            <v/>
          </cell>
        </row>
        <row r="52">
          <cell r="A52" t="str">
            <v>414472849</v>
          </cell>
          <cell r="B52" t="str">
            <v>FLEXTUENTI</v>
          </cell>
          <cell r="C52">
            <v>44917</v>
          </cell>
          <cell r="D52" t="str">
            <v>FLEXNET ECUADOR - FLEXTUENTI</v>
          </cell>
          <cell r="E52" t="str">
            <v>CALLE 28 DE JUNIO S/N Y GARCIA MORENO ENTRADA LLANO GRANDE</v>
          </cell>
          <cell r="H52" t="str">
            <v>170208</v>
          </cell>
          <cell r="I52" t="str">
            <v>QUITO</v>
          </cell>
          <cell r="J52" t="str">
            <v>PICHINCHA</v>
          </cell>
          <cell r="K52" t="str">
            <v>Santiago Urquizo</v>
          </cell>
          <cell r="L52" t="str">
            <v>CALDERON (PI)  CALLE PARIS  LT 46  SN O CALLE N9G</v>
          </cell>
          <cell r="O52" t="str">
            <v>170202</v>
          </cell>
          <cell r="P52" t="str">
            <v>170202</v>
          </cell>
          <cell r="Q52" t="str">
            <v>PICHINCHA_QUITO_CALDERON (PI)</v>
          </cell>
          <cell r="R52" t="str">
            <v>414472849</v>
          </cell>
          <cell r="W52" t="str">
            <v>1724970270</v>
          </cell>
          <cell r="X52" t="str">
            <v>0982426400-0995276924</v>
          </cell>
          <cell r="Z52" t="str">
            <v>s.urquizo@outlook.com</v>
          </cell>
          <cell r="AA52">
            <v>44917</v>
          </cell>
          <cell r="AD52">
            <v>1</v>
          </cell>
          <cell r="AE52">
            <v>1</v>
          </cell>
          <cell r="AH52" t="str">
            <v>SECTOR MARIANITAS URB GROSS PARED AMARILLO BAJO CON PORTON AZUL  FRENTE AL PARQUE GROSS LLAMAR PARA LA ENTREGA</v>
          </cell>
          <cell r="AI52" t="str">
            <v>DESPACHO</v>
          </cell>
          <cell r="AJ52" t="str">
            <v>EXPRESS UIO</v>
          </cell>
          <cell r="AL52" t="str">
            <v>NO</v>
          </cell>
          <cell r="AN52" t="str">
            <v>TUE portabilidad</v>
          </cell>
          <cell r="AO52" t="str">
            <v>CANAL ONLINE</v>
          </cell>
          <cell r="AP52">
            <v>44917</v>
          </cell>
          <cell r="AR52" t="str">
            <v>FLEXTUENTI_414472849</v>
          </cell>
          <cell r="AS52">
            <v>323977</v>
          </cell>
          <cell r="AT52" t="str">
            <v>D40</v>
          </cell>
          <cell r="AU52" t="str">
            <v>BTC</v>
          </cell>
          <cell r="AV52">
            <v>1</v>
          </cell>
          <cell r="AW52" t="str">
            <v>LOCAL</v>
          </cell>
          <cell r="AX52" t="str">
            <v>ENTREGADO</v>
          </cell>
          <cell r="AY52" t="str">
            <v>HALFSIM TUENTI PREPAGO PORTABILIDAD: 1 und</v>
          </cell>
          <cell r="AZ52" t="str">
            <v>SIMCARD</v>
          </cell>
          <cell r="BA52" t="str">
            <v/>
          </cell>
        </row>
        <row r="53">
          <cell r="A53" t="str">
            <v>414472854</v>
          </cell>
          <cell r="B53" t="str">
            <v>FLEXTUENTI</v>
          </cell>
          <cell r="C53">
            <v>44917</v>
          </cell>
          <cell r="D53" t="str">
            <v>FLEXNET ECUADOR - FLEXTUENTI</v>
          </cell>
          <cell r="E53" t="str">
            <v>CALLE 28 DE JUNIO S/N Y GARCIA MORENO ENTRADA LLANO GRANDE</v>
          </cell>
          <cell r="H53" t="str">
            <v>170208</v>
          </cell>
          <cell r="I53" t="str">
            <v>QUITO</v>
          </cell>
          <cell r="J53" t="str">
            <v>PICHINCHA</v>
          </cell>
          <cell r="K53" t="str">
            <v>Sandy Arteaga</v>
          </cell>
          <cell r="L53" t="str">
            <v>EL CARMEN CALLE EL SAUCE  SN  CALLE LAURELES</v>
          </cell>
          <cell r="O53" t="str">
            <v>130501</v>
          </cell>
          <cell r="P53" t="str">
            <v>130501</v>
          </cell>
          <cell r="Q53" t="str">
            <v>MANABI_EL CARMEN_EL CARMEN</v>
          </cell>
          <cell r="R53" t="str">
            <v>414472854</v>
          </cell>
          <cell r="W53" t="str">
            <v>1317082574</v>
          </cell>
          <cell r="X53" t="str">
            <v>0991409106-0994043732</v>
          </cell>
          <cell r="Z53" t="str">
            <v>ran-dy10@hotmail.com</v>
          </cell>
          <cell r="AA53">
            <v>44917</v>
          </cell>
          <cell r="AD53">
            <v>1</v>
          </cell>
          <cell r="AE53">
            <v>1</v>
          </cell>
          <cell r="AH53" t="str">
            <v>BARRIO NUEVO MUNDO CASA DE 1 PISO  COLOR BLANCO CON REJAS BLANCAS  DIAGONAL A LA LICORERIA CORONA O A UNA CUADRA DE CANGREBURGER</v>
          </cell>
          <cell r="AI53" t="str">
            <v>DESPACHO</v>
          </cell>
          <cell r="AJ53" t="str">
            <v>Normal</v>
          </cell>
          <cell r="AL53" t="str">
            <v>NO</v>
          </cell>
          <cell r="AN53" t="str">
            <v>TUE portabilidad</v>
          </cell>
          <cell r="AO53" t="str">
            <v>CANAL ONLINE</v>
          </cell>
          <cell r="AP53">
            <v>44917</v>
          </cell>
          <cell r="AR53" t="str">
            <v>FLEXTUENTI_414472854</v>
          </cell>
          <cell r="AS53">
            <v>323976</v>
          </cell>
          <cell r="AT53" t="str">
            <v>D40</v>
          </cell>
          <cell r="AU53" t="str">
            <v>BTC</v>
          </cell>
          <cell r="AV53">
            <v>1</v>
          </cell>
          <cell r="AW53" t="str">
            <v>PROVINCIAL</v>
          </cell>
          <cell r="AX53" t="str">
            <v>ENTREGADO</v>
          </cell>
          <cell r="AY53" t="str">
            <v>HALFSIM TUENTI PREPAGO PORTABILIDAD: 1 und</v>
          </cell>
          <cell r="AZ53" t="str">
            <v>SIMCARD</v>
          </cell>
          <cell r="BA53" t="str">
            <v/>
          </cell>
        </row>
        <row r="54">
          <cell r="A54" t="str">
            <v>414472857</v>
          </cell>
          <cell r="B54" t="str">
            <v>FLEXTUENTI</v>
          </cell>
          <cell r="C54">
            <v>44917</v>
          </cell>
          <cell r="D54" t="str">
            <v>FLEXNET ECUADOR - FLEXTUENTI</v>
          </cell>
          <cell r="E54" t="str">
            <v>CALLE 28 DE JUNIO S/N Y GARCIA MORENO ENTRADA LLANO GRANDE</v>
          </cell>
          <cell r="H54" t="str">
            <v>170208</v>
          </cell>
          <cell r="I54" t="str">
            <v>QUITO</v>
          </cell>
          <cell r="J54" t="str">
            <v>PICHINCHA</v>
          </cell>
          <cell r="K54" t="str">
            <v>JORGE EDGAR TOMALA CAÑARTE</v>
          </cell>
          <cell r="L54" t="str">
            <v>TARQUI CALLE ACACIAS  711 ENTRE FICUS Y GUAYACANES</v>
          </cell>
          <cell r="O54" t="str">
            <v>090507</v>
          </cell>
          <cell r="P54" t="str">
            <v>090507</v>
          </cell>
          <cell r="Q54" t="str">
            <v>GUAYAS_GUAYAQUIL_TARQUI</v>
          </cell>
          <cell r="R54" t="str">
            <v>414472857</v>
          </cell>
          <cell r="W54" t="str">
            <v>0915316129</v>
          </cell>
          <cell r="X54" t="str">
            <v>0992087394-0980856955</v>
          </cell>
          <cell r="Z54" t="str">
            <v>luisbaqcas@gmail.com</v>
          </cell>
          <cell r="AA54">
            <v>44917</v>
          </cell>
          <cell r="AD54">
            <v>1</v>
          </cell>
          <cell r="AE54">
            <v>1</v>
          </cell>
          <cell r="AH54" t="str">
            <v>CDLA URDESA CENTRAL CASA AMARILLA DE UN PISO  DIAGONAL AL MINIMARKET</v>
          </cell>
          <cell r="AI54" t="str">
            <v>DESPACHO</v>
          </cell>
          <cell r="AJ54" t="str">
            <v>Normal</v>
          </cell>
          <cell r="AL54" t="str">
            <v>NO</v>
          </cell>
          <cell r="AN54" t="str">
            <v>TUE portabilidad</v>
          </cell>
          <cell r="AO54" t="str">
            <v>CANAL ONLINE</v>
          </cell>
          <cell r="AP54">
            <v>44917</v>
          </cell>
          <cell r="AR54" t="str">
            <v>FLEXTUENTI_414472857</v>
          </cell>
          <cell r="AS54">
            <v>323980</v>
          </cell>
          <cell r="AT54" t="str">
            <v>D40</v>
          </cell>
          <cell r="AU54" t="str">
            <v>BTC</v>
          </cell>
          <cell r="AV54">
            <v>1</v>
          </cell>
          <cell r="AW54" t="str">
            <v>LOCAL</v>
          </cell>
          <cell r="AX54" t="str">
            <v>ENTREGADO</v>
          </cell>
          <cell r="AY54" t="str">
            <v>HALFSIM TUENTI PREPAGO PORTABILIDAD: 1 und</v>
          </cell>
          <cell r="AZ54" t="str">
            <v>SIMCARD</v>
          </cell>
          <cell r="BA54" t="str">
            <v/>
          </cell>
        </row>
        <row r="55">
          <cell r="A55" t="str">
            <v>414472870</v>
          </cell>
          <cell r="B55" t="str">
            <v>FLEXTUENTI</v>
          </cell>
          <cell r="C55">
            <v>44917</v>
          </cell>
          <cell r="D55" t="str">
            <v>FLEXNET ECUADOR - FLEXTUENTI</v>
          </cell>
          <cell r="E55" t="str">
            <v>CALLE 28 DE JUNIO S/N Y GARCIA MORENO ENTRADA LLANO GRANDE</v>
          </cell>
          <cell r="H55" t="str">
            <v>170208</v>
          </cell>
          <cell r="I55" t="str">
            <v>QUITO</v>
          </cell>
          <cell r="J55" t="str">
            <v>PICHINCHA</v>
          </cell>
          <cell r="K55" t="str">
            <v>Angel Fabricio Mendoza Mendoza</v>
          </cell>
          <cell r="L55" t="str">
            <v>CHONE  CALLE EMILIO HIDALGO SN  CALLE  PICHINCHA</v>
          </cell>
          <cell r="O55" t="str">
            <v>130703</v>
          </cell>
          <cell r="P55" t="str">
            <v>130703</v>
          </cell>
          <cell r="Q55" t="str">
            <v>MANABI_CHONE_CHONE</v>
          </cell>
          <cell r="R55" t="str">
            <v>414472870</v>
          </cell>
          <cell r="W55" t="str">
            <v>1310111131</v>
          </cell>
          <cell r="X55" t="str">
            <v>0968981228-0990784787</v>
          </cell>
          <cell r="Z55" t="str">
            <v>angelmendoza011180@gmail.com</v>
          </cell>
          <cell r="AA55">
            <v>44917</v>
          </cell>
          <cell r="AD55">
            <v>1</v>
          </cell>
          <cell r="AE55">
            <v>1</v>
          </cell>
          <cell r="AH55" t="str">
            <v>SECTOR CENTRO CASA DE 2 PISOS SIN PINTAR CON PORTON DE MADERA CON CONTRA PUERTA METALICA  FRENTE A LA CANCHA SINTETICA EL CAMPIN O LA VUELTA DEL RESTAURANTE EL TABLONCITO</v>
          </cell>
          <cell r="AI55" t="str">
            <v>DESPACHO</v>
          </cell>
          <cell r="AJ55" t="str">
            <v>Normal</v>
          </cell>
          <cell r="AL55" t="str">
            <v>NO</v>
          </cell>
          <cell r="AN55" t="str">
            <v>TUE portabilidad</v>
          </cell>
          <cell r="AO55" t="str">
            <v>CANAL ONLINE</v>
          </cell>
          <cell r="AP55">
            <v>44917</v>
          </cell>
          <cell r="AR55" t="str">
            <v>FLEXTUENTI_414472870</v>
          </cell>
          <cell r="AS55">
            <v>323978</v>
          </cell>
          <cell r="AT55" t="str">
            <v>D40</v>
          </cell>
          <cell r="AU55" t="str">
            <v>BTC</v>
          </cell>
          <cell r="AV55">
            <v>1</v>
          </cell>
          <cell r="AW55" t="str">
            <v>PROVINCIAL</v>
          </cell>
          <cell r="AX55" t="str">
            <v>ENTREGADO</v>
          </cell>
          <cell r="AY55" t="str">
            <v>HALFSIM TUENTI PREPAGO PORTABILIDAD: 1 und</v>
          </cell>
          <cell r="AZ55" t="str">
            <v>SIMCARD</v>
          </cell>
          <cell r="BA55" t="str">
            <v/>
          </cell>
        </row>
        <row r="56">
          <cell r="A56" t="str">
            <v>WS414468816</v>
          </cell>
          <cell r="B56" t="str">
            <v>FLEXTUENTI</v>
          </cell>
          <cell r="C56">
            <v>44917</v>
          </cell>
          <cell r="D56" t="str">
            <v>FLEXNET ECUADOR - FLEXTUENTI</v>
          </cell>
          <cell r="E56" t="str">
            <v>CALLE 28 DE JUNIO S/N Y GARCIA MORENO ENTRADA LLANO GRANDE</v>
          </cell>
          <cell r="H56" t="str">
            <v>170208</v>
          </cell>
          <cell r="I56" t="str">
            <v>QUITO</v>
          </cell>
          <cell r="J56" t="str">
            <v>PICHINCHA</v>
          </cell>
          <cell r="K56" t="str">
            <v>Diogo Recalde</v>
          </cell>
          <cell r="L56" t="str">
            <v>BOMBOLI   CALLE PARIS  SN  SN O CALLE 6</v>
          </cell>
          <cell r="O56" t="str">
            <v>230108</v>
          </cell>
          <cell r="P56" t="str">
            <v>230108</v>
          </cell>
          <cell r="Q56" t="str">
            <v>SANTO DOMINGO DE LOS TSACHILAS_SANTO DOMINGO_BOMBOLI</v>
          </cell>
          <cell r="R56" t="str">
            <v>WS414468816</v>
          </cell>
          <cell r="W56" t="str">
            <v>2300044415</v>
          </cell>
          <cell r="X56" t="str">
            <v>0998146804-0998146804</v>
          </cell>
          <cell r="Z56" t="str">
            <v>ronaldorecalde28@gmail.com</v>
          </cell>
          <cell r="AA56">
            <v>44917</v>
          </cell>
          <cell r="AD56">
            <v>1</v>
          </cell>
          <cell r="AE56">
            <v>1</v>
          </cell>
          <cell r="AH56" t="str">
            <v>BARRIO 9 DE DICIEMBRE  ENTREGAR EN IMPORTADORA CASTRO  TRAS EL RECINTO FERIAL FRENTE A RESTAURANTE ADAN Y EVA</v>
          </cell>
          <cell r="AI56" t="str">
            <v>DESPACHO</v>
          </cell>
          <cell r="AJ56" t="str">
            <v>Normal</v>
          </cell>
          <cell r="AL56" t="str">
            <v>NO</v>
          </cell>
          <cell r="AN56" t="str">
            <v>TUE nuevalinea</v>
          </cell>
          <cell r="AO56" t="str">
            <v>CANAL ONLINE</v>
          </cell>
          <cell r="AP56">
            <v>44917</v>
          </cell>
          <cell r="AR56" t="str">
            <v>FLEXTUENTI_WS414468816</v>
          </cell>
          <cell r="AS56">
            <v>323975</v>
          </cell>
          <cell r="AT56" t="str">
            <v>D40</v>
          </cell>
          <cell r="AU56" t="str">
            <v>BTC</v>
          </cell>
          <cell r="AV56">
            <v>1</v>
          </cell>
          <cell r="AW56" t="str">
            <v>PROVINCIAL</v>
          </cell>
          <cell r="AX56" t="str">
            <v>ENTREGADO</v>
          </cell>
          <cell r="AY56" t="str">
            <v>HALFSIM TUENTI PREPAGO NUMERADA $7: 1 und</v>
          </cell>
          <cell r="AZ56" t="str">
            <v>SIMCARD</v>
          </cell>
          <cell r="BA56" t="str">
            <v/>
          </cell>
        </row>
        <row r="57">
          <cell r="A57" t="str">
            <v>WS414470998</v>
          </cell>
          <cell r="B57" t="str">
            <v>FLEXTUENTI</v>
          </cell>
          <cell r="C57">
            <v>44917</v>
          </cell>
          <cell r="D57" t="str">
            <v>FLEXNET ECUADOR - FLEXTUENTI</v>
          </cell>
          <cell r="E57" t="str">
            <v>CALLE 28 DE JUNIO S/N Y GARCIA MORENO ENTRADA LLANO GRANDE</v>
          </cell>
          <cell r="H57" t="str">
            <v>170208</v>
          </cell>
          <cell r="I57" t="str">
            <v>QUITO</v>
          </cell>
          <cell r="J57" t="str">
            <v>PICHINCHA</v>
          </cell>
          <cell r="K57" t="str">
            <v>raul josue grefa yumbo</v>
          </cell>
          <cell r="L57" t="str">
            <v>OFICINA TRAMACO EL TENA</v>
          </cell>
          <cell r="O57" t="str">
            <v>TENA</v>
          </cell>
          <cell r="P57" t="str">
            <v>TENA</v>
          </cell>
          <cell r="Q57" t="str">
            <v>NAPO_TENA_</v>
          </cell>
          <cell r="R57" t="str">
            <v>WS414470998</v>
          </cell>
          <cell r="S57" t="str">
            <v>COBRO DOMICILIO $5 EFECTIVO</v>
          </cell>
          <cell r="W57" t="str">
            <v>1501007288</v>
          </cell>
          <cell r="X57" t="str">
            <v>0962833528-0962833528</v>
          </cell>
          <cell r="Z57" t="str">
            <v>rauljosue1997@gmail.com</v>
          </cell>
          <cell r="AA57">
            <v>44917</v>
          </cell>
          <cell r="AD57">
            <v>1</v>
          </cell>
          <cell r="AE57">
            <v>1</v>
          </cell>
          <cell r="AH57" t="str">
            <v/>
          </cell>
          <cell r="AI57" t="str">
            <v>DESPACHO</v>
          </cell>
          <cell r="AJ57" t="str">
            <v>DERIVADO PICK UP</v>
          </cell>
          <cell r="AL57" t="str">
            <v>NO</v>
          </cell>
          <cell r="AN57" t="str">
            <v>TUE reposiciones</v>
          </cell>
          <cell r="AO57" t="str">
            <v>CANAL ONLINE</v>
          </cell>
          <cell r="AP57">
            <v>44917</v>
          </cell>
          <cell r="AR57" t="str">
            <v>FLEXTUENTI_WS414470998</v>
          </cell>
          <cell r="AS57">
            <v>323979</v>
          </cell>
          <cell r="AT57" t="str">
            <v>D40</v>
          </cell>
          <cell r="AU57" t="str">
            <v>BTC</v>
          </cell>
          <cell r="AV57">
            <v>1</v>
          </cell>
          <cell r="AW57" t="str">
            <v>PROVINCIAL</v>
          </cell>
          <cell r="AX57" t="str">
            <v>ENTREGADO</v>
          </cell>
          <cell r="AY57" t="str">
            <v>HALFSIM TUENTI PREPAGO REPOSICION: 1 und</v>
          </cell>
          <cell r="AZ57" t="str">
            <v>SIMCARD</v>
          </cell>
          <cell r="BA57" t="str">
            <v/>
          </cell>
        </row>
        <row r="58">
          <cell r="A58" t="str">
            <v>WS414470999</v>
          </cell>
          <cell r="B58" t="str">
            <v>FLEXTUENTI</v>
          </cell>
          <cell r="C58">
            <v>44917</v>
          </cell>
          <cell r="D58" t="str">
            <v>FLEXNET ECUADOR - FLEXTUENTI</v>
          </cell>
          <cell r="E58" t="str">
            <v>CALLE 28 DE JUNIO S/N Y GARCIA MORENO ENTRADA LLANO GRANDE</v>
          </cell>
          <cell r="H58" t="str">
            <v>170208</v>
          </cell>
          <cell r="I58" t="str">
            <v>QUITO</v>
          </cell>
          <cell r="J58" t="str">
            <v>PICHINCHA</v>
          </cell>
          <cell r="K58" t="str">
            <v>raul josue grefa yumbo</v>
          </cell>
          <cell r="L58" t="str">
            <v>OFICINA TRAMACO EL TENA</v>
          </cell>
          <cell r="O58" t="str">
            <v>TENA</v>
          </cell>
          <cell r="P58" t="str">
            <v>TENA</v>
          </cell>
          <cell r="Q58" t="str">
            <v>NAPO_TENA_</v>
          </cell>
          <cell r="R58" t="str">
            <v>WS414470999</v>
          </cell>
          <cell r="S58" t="str">
            <v>COBRO DOMICILIO $5 EFECTIVO</v>
          </cell>
          <cell r="W58" t="str">
            <v>1501007288</v>
          </cell>
          <cell r="X58" t="str">
            <v>0962833528-0962833528</v>
          </cell>
          <cell r="Z58" t="str">
            <v>rauljosue1997@gmail.com</v>
          </cell>
          <cell r="AA58">
            <v>44917</v>
          </cell>
          <cell r="AD58">
            <v>1</v>
          </cell>
          <cell r="AE58">
            <v>1</v>
          </cell>
          <cell r="AH58" t="str">
            <v/>
          </cell>
          <cell r="AI58" t="str">
            <v>DESPACHO</v>
          </cell>
          <cell r="AJ58" t="str">
            <v>DERIVADO PICK UP</v>
          </cell>
          <cell r="AL58" t="str">
            <v>NO</v>
          </cell>
          <cell r="AN58" t="str">
            <v>TUE reposiciones</v>
          </cell>
          <cell r="AO58" t="str">
            <v>CANAL ONLINE</v>
          </cell>
          <cell r="AP58">
            <v>44917</v>
          </cell>
          <cell r="AR58" t="str">
            <v>FLEXTUENTI_WS414470999</v>
          </cell>
          <cell r="AS58">
            <v>324261</v>
          </cell>
          <cell r="AT58" t="str">
            <v>D40</v>
          </cell>
          <cell r="AU58" t="str">
            <v>BTC</v>
          </cell>
          <cell r="AV58">
            <v>1</v>
          </cell>
          <cell r="AW58" t="str">
            <v>PROVINCIAL</v>
          </cell>
          <cell r="AX58" t="str">
            <v>INCIDENCIA</v>
          </cell>
          <cell r="AY58" t="str">
            <v>HALFSIM TUENTI PREPAGO REPOSICION: 1 und</v>
          </cell>
          <cell r="AZ58" t="str">
            <v>SIMCARD</v>
          </cell>
          <cell r="BA58" t="str">
            <v/>
          </cell>
        </row>
        <row r="59">
          <cell r="A59" t="str">
            <v>WS414472677</v>
          </cell>
          <cell r="B59" t="str">
            <v>FLEXTUENTI</v>
          </cell>
          <cell r="C59">
            <v>44917</v>
          </cell>
          <cell r="D59" t="str">
            <v>FLEXNET ECUADOR - FLEXTUENTI</v>
          </cell>
          <cell r="E59" t="str">
            <v>CALLE 28 DE JUNIO S/N Y GARCIA MORENO ENTRADA LLANO GRANDE</v>
          </cell>
          <cell r="H59" t="str">
            <v>170208</v>
          </cell>
          <cell r="I59" t="str">
            <v>QUITO</v>
          </cell>
          <cell r="J59" t="str">
            <v>PICHINCHA</v>
          </cell>
          <cell r="K59" t="str">
            <v>Paulina Rivadeneira</v>
          </cell>
          <cell r="L59" t="str">
            <v>CONOCOTO ISLA BALTRA SN  ISLA SANTA  ISABELA</v>
          </cell>
          <cell r="O59" t="str">
            <v>170803</v>
          </cell>
          <cell r="P59" t="str">
            <v>170803</v>
          </cell>
          <cell r="Q59" t="str">
            <v>PICHINCHA _QUITO_CONOCOTO</v>
          </cell>
          <cell r="R59" t="str">
            <v>WS414472677</v>
          </cell>
          <cell r="W59" t="str">
            <v>1711848018</v>
          </cell>
          <cell r="X59" t="str">
            <v>0995666181-0995666181</v>
          </cell>
          <cell r="Z59" t="str">
            <v>isa.enriquez.rivadeneira@gmail.com</v>
          </cell>
          <cell r="AA59">
            <v>44917</v>
          </cell>
          <cell r="AD59">
            <v>1</v>
          </cell>
          <cell r="AE59">
            <v>1</v>
          </cell>
          <cell r="AH59" t="str">
            <v>BARRIO SALVADOR SERGIO   A UNA CUADRA CENTRO CULTURAL EL ARCA  CASA BLANCA DE 2 PISOS  CLIENTE SOLICITA QUE LE LLAMEN ANTES DE HACER LA ENTREGA A ESTE NUMERO 024506434</v>
          </cell>
          <cell r="AI59" t="str">
            <v>DESPACHO</v>
          </cell>
          <cell r="AJ59" t="str">
            <v>Normal</v>
          </cell>
          <cell r="AL59" t="str">
            <v>NO</v>
          </cell>
          <cell r="AN59" t="str">
            <v>TUE nuevalinea</v>
          </cell>
          <cell r="AO59" t="str">
            <v>CANAL ONLINE</v>
          </cell>
          <cell r="AP59">
            <v>44917</v>
          </cell>
          <cell r="AR59" t="str">
            <v>FLEXTUENTI_WS414472677</v>
          </cell>
          <cell r="AS59">
            <v>323876</v>
          </cell>
          <cell r="AT59" t="str">
            <v>D40</v>
          </cell>
          <cell r="AU59" t="str">
            <v>BTC</v>
          </cell>
          <cell r="AV59">
            <v>1</v>
          </cell>
          <cell r="AW59" t="str">
            <v>LOCAL</v>
          </cell>
          <cell r="AX59" t="str">
            <v>ENTREGADO</v>
          </cell>
          <cell r="AY59" t="str">
            <v>HALFSIM TUENTI PREPAGO NUMERADA $7: 1 und</v>
          </cell>
          <cell r="AZ59" t="str">
            <v>SIMCARD</v>
          </cell>
          <cell r="BA59" t="str">
            <v/>
          </cell>
        </row>
        <row r="60">
          <cell r="A60" t="str">
            <v>WS414472856</v>
          </cell>
          <cell r="B60" t="str">
            <v>FLEXTUENTI</v>
          </cell>
          <cell r="C60">
            <v>44917</v>
          </cell>
          <cell r="D60" t="str">
            <v>FLEXNET ECUADOR - FLEXTUENTI</v>
          </cell>
          <cell r="E60" t="str">
            <v>CALLE 28 DE JUNIO S/N Y GARCIA MORENO ENTRADA LLANO GRANDE</v>
          </cell>
          <cell r="H60" t="str">
            <v>170208</v>
          </cell>
          <cell r="I60" t="str">
            <v>QUITO</v>
          </cell>
          <cell r="J60" t="str">
            <v>PICHINCHA</v>
          </cell>
          <cell r="K60" t="str">
            <v>Matías Guerrero</v>
          </cell>
          <cell r="L60" t="str">
            <v>PUENGASI  CALLE FRANCISCO DE VICTORIA S2 195 CALLE  CARLOS POLIT</v>
          </cell>
          <cell r="O60" t="str">
            <v>170410</v>
          </cell>
          <cell r="P60" t="str">
            <v>170410</v>
          </cell>
          <cell r="Q60" t="str">
            <v>PICHINCHA_QUITO_PUENGASI</v>
          </cell>
          <cell r="R60" t="str">
            <v>WS414472856</v>
          </cell>
          <cell r="W60" t="str">
            <v>1712295839</v>
          </cell>
          <cell r="X60" t="str">
            <v>0984415333-0984415333</v>
          </cell>
          <cell r="Z60" t="str">
            <v>mmpro.mat.1213@gmail.com</v>
          </cell>
          <cell r="AA60">
            <v>44917</v>
          </cell>
          <cell r="AD60">
            <v>1</v>
          </cell>
          <cell r="AE60">
            <v>1</v>
          </cell>
          <cell r="AH60" t="str">
            <v>SECTOR MONJAS JARDIN DEL VALLE A LA VUELTA DE LAS CABINAS INTERNET PAULITA CASA DE 3 PISOS COLOR VERDE</v>
          </cell>
          <cell r="AI60" t="str">
            <v>DESPACHO</v>
          </cell>
          <cell r="AJ60" t="str">
            <v>Normal</v>
          </cell>
          <cell r="AL60" t="str">
            <v>NO</v>
          </cell>
          <cell r="AN60" t="str">
            <v>TUE nuevalinea</v>
          </cell>
          <cell r="AO60" t="str">
            <v>CANAL ONLINE</v>
          </cell>
          <cell r="AP60">
            <v>44917</v>
          </cell>
          <cell r="AR60" t="str">
            <v>FLEXTUENTI_WS414472856</v>
          </cell>
          <cell r="AS60">
            <v>323982</v>
          </cell>
          <cell r="AT60" t="str">
            <v>D40</v>
          </cell>
          <cell r="AU60" t="str">
            <v>BTC</v>
          </cell>
          <cell r="AV60">
            <v>1</v>
          </cell>
          <cell r="AW60" t="str">
            <v>LOCAL</v>
          </cell>
          <cell r="AX60" t="str">
            <v>ENTREGADO</v>
          </cell>
          <cell r="AY60" t="str">
            <v>HALFSIM TUENTI PREPAGO NUMERADA $7: 1 und</v>
          </cell>
          <cell r="AZ60" t="str">
            <v>SIMCARD</v>
          </cell>
          <cell r="BA60" t="str">
            <v/>
          </cell>
        </row>
        <row r="61">
          <cell r="A61" t="str">
            <v>414470760</v>
          </cell>
          <cell r="B61" t="str">
            <v>FLEXTUENTI</v>
          </cell>
          <cell r="C61">
            <v>44917</v>
          </cell>
          <cell r="D61" t="str">
            <v>FLEXNET ECUADOR - FLEXTUENTI</v>
          </cell>
          <cell r="E61" t="str">
            <v xml:space="preserve">FERNANDO GUTIERREZ HILL VIA A DAULE KM 8 1/2 ENTRADA A COOPERATIVA JUAN MONTALVO_x000D_
</v>
          </cell>
          <cell r="H61" t="str">
            <v>090606</v>
          </cell>
          <cell r="I61" t="str">
            <v>GUAYAQUIL</v>
          </cell>
          <cell r="J61" t="str">
            <v>GUAYAS</v>
          </cell>
          <cell r="K61" t="str">
            <v>INGRID CASTILLO</v>
          </cell>
          <cell r="L61" t="str">
            <v>ROCAFUERTE AV MALECON SIMON BOLIVAR  SN  AV 9 DE OCTUBRE</v>
          </cell>
          <cell r="O61" t="str">
            <v>090306</v>
          </cell>
          <cell r="P61" t="str">
            <v>090306</v>
          </cell>
          <cell r="Q61" t="str">
            <v>GUAYAS_GUAYAQUIL_ROCAFUERTE</v>
          </cell>
          <cell r="R61" t="str">
            <v>414470760</v>
          </cell>
          <cell r="W61" t="str">
            <v>0918531823</v>
          </cell>
          <cell r="X61" t="str">
            <v>0993734627-0918531823</v>
          </cell>
          <cell r="Z61" t="str">
            <v>mccl61290@gmail.com</v>
          </cell>
          <cell r="AA61">
            <v>44917</v>
          </cell>
          <cell r="AD61">
            <v>1</v>
          </cell>
          <cell r="AE61">
            <v>1</v>
          </cell>
          <cell r="AH61" t="str">
            <v>SECTOR CENTRO ENTREGAR EN EL EDIFICIO CONDOMINIO LA PREVISORA DPTO SECRETARIA GENERAL  DE ADUANA PLANTA BAJA</v>
          </cell>
          <cell r="AI61" t="str">
            <v>DESPACHO</v>
          </cell>
          <cell r="AJ61" t="str">
            <v>EXPRESS GYE</v>
          </cell>
          <cell r="AL61" t="str">
            <v>NO</v>
          </cell>
          <cell r="AN61" t="str">
            <v>TUE portabilidad</v>
          </cell>
          <cell r="AO61" t="str">
            <v>CANAL ONLINE</v>
          </cell>
          <cell r="AP61">
            <v>44917</v>
          </cell>
          <cell r="AR61" t="str">
            <v>FLEXTUENTI_414470760</v>
          </cell>
          <cell r="AS61">
            <v>323958</v>
          </cell>
          <cell r="AT61" t="str">
            <v>D40</v>
          </cell>
          <cell r="AU61" t="str">
            <v>BTC</v>
          </cell>
          <cell r="AV61">
            <v>1</v>
          </cell>
          <cell r="AW61" t="str">
            <v>LOCAL</v>
          </cell>
          <cell r="AX61" t="str">
            <v>ENTREGADO</v>
          </cell>
          <cell r="AY61" t="str">
            <v>HALFSIM TUENTI PREPAGO PORTABILIDAD: 1 und</v>
          </cell>
          <cell r="AZ61" t="str">
            <v>SIMCARD</v>
          </cell>
          <cell r="BA61" t="str">
            <v/>
          </cell>
        </row>
        <row r="62">
          <cell r="A62" t="str">
            <v>414472840</v>
          </cell>
          <cell r="B62" t="str">
            <v>FLEXTUENTI</v>
          </cell>
          <cell r="C62">
            <v>44917</v>
          </cell>
          <cell r="D62" t="str">
            <v>FLEXNET ECUADOR - FLEXTUENTI</v>
          </cell>
          <cell r="E62" t="str">
            <v xml:space="preserve">FERNANDO GUTIERREZ HILL VIA A DAULE KM 8 1/2 ENTRADA A COOPERATIVA JUAN MONTALVO_x000D_
</v>
          </cell>
          <cell r="H62" t="str">
            <v>090606</v>
          </cell>
          <cell r="I62" t="str">
            <v>GUAYAQUIL</v>
          </cell>
          <cell r="J62" t="str">
            <v>GUAYAS</v>
          </cell>
          <cell r="K62" t="str">
            <v>Lisbeth Marisol Reyes Pilligua</v>
          </cell>
          <cell r="L62" t="str">
            <v>ROCA CALLE DR  VICTOR MANUEL RENDON  N920 AV  RUMICHACA</v>
          </cell>
          <cell r="O62" t="str">
            <v>090306</v>
          </cell>
          <cell r="P62" t="str">
            <v>090306</v>
          </cell>
          <cell r="Q62" t="str">
            <v>GUAYAS_GUAYAQUIL_</v>
          </cell>
          <cell r="R62" t="str">
            <v>414472840</v>
          </cell>
          <cell r="W62" t="str">
            <v>0954470670</v>
          </cell>
          <cell r="X62" t="str">
            <v>0992768169-0984914499</v>
          </cell>
          <cell r="Z62" t="str">
            <v>lisbethreyesok@gmail.com</v>
          </cell>
          <cell r="AA62">
            <v>44917</v>
          </cell>
          <cell r="AD62">
            <v>1</v>
          </cell>
          <cell r="AE62">
            <v>1</v>
          </cell>
          <cell r="AH62" t="str">
            <v>SECTOR  CENTRO ENTREGAR EN EL EDIFICIO HERNANDEZ Y ASOCIADOS FRENTE AL  HOSTAL GALAPAGOS</v>
          </cell>
          <cell r="AI62" t="str">
            <v>DESPACHO</v>
          </cell>
          <cell r="AJ62" t="str">
            <v>EXPRESS GYE</v>
          </cell>
          <cell r="AL62" t="str">
            <v>NO</v>
          </cell>
          <cell r="AN62" t="str">
            <v>TUE portabilidad</v>
          </cell>
          <cell r="AO62" t="str">
            <v>CANAL ONLINE</v>
          </cell>
          <cell r="AP62">
            <v>44917</v>
          </cell>
          <cell r="AR62" t="str">
            <v>FLEXTUENTI_414472840</v>
          </cell>
          <cell r="AS62">
            <v>323957</v>
          </cell>
          <cell r="AT62" t="str">
            <v>D40</v>
          </cell>
          <cell r="AU62" t="str">
            <v>BTC</v>
          </cell>
          <cell r="AV62">
            <v>1</v>
          </cell>
          <cell r="AW62" t="str">
            <v>LOCAL</v>
          </cell>
          <cell r="AX62" t="str">
            <v>ENTREGADO</v>
          </cell>
          <cell r="AY62" t="str">
            <v>HALFSIM TUENTI PREPAGO PORTABILIDAD: 1 und</v>
          </cell>
          <cell r="AZ62" t="str">
            <v>SIMCARD</v>
          </cell>
          <cell r="BA62" t="str">
            <v/>
          </cell>
        </row>
        <row r="63">
          <cell r="A63" t="str">
            <v>414471398</v>
          </cell>
          <cell r="B63" t="str">
            <v>FLEXTUENTI</v>
          </cell>
          <cell r="C63">
            <v>44918</v>
          </cell>
          <cell r="D63" t="str">
            <v>FLEXNET ECUADOR - FLEXTUENTI</v>
          </cell>
          <cell r="E63" t="str">
            <v>CALLE 28 DE JUNIO S/N Y GARCIA MORENO ENTRADA LLANO GRANDE</v>
          </cell>
          <cell r="H63" t="str">
            <v>170208</v>
          </cell>
          <cell r="I63" t="str">
            <v>QUITO</v>
          </cell>
          <cell r="J63" t="str">
            <v>PICHINCHA</v>
          </cell>
          <cell r="K63" t="str">
            <v>Gloria Maria Juncal Guachichullca</v>
          </cell>
          <cell r="L63" t="str">
            <v>MILAGRO CALLE AZOGUEZ LOCAL 127 128 CALLE OTTO AROSEMENA GOMEZ</v>
          </cell>
          <cell r="O63" t="str">
            <v>091701</v>
          </cell>
          <cell r="P63" t="str">
            <v>091701</v>
          </cell>
          <cell r="Q63" t="str">
            <v>GUAYAS_MILAGRO_MILAGRO</v>
          </cell>
          <cell r="R63" t="str">
            <v>414471398</v>
          </cell>
          <cell r="W63" t="str">
            <v>0906975404</v>
          </cell>
          <cell r="X63" t="str">
            <v>0986594617-0961977082</v>
          </cell>
          <cell r="Z63" t="str">
            <v>nuestrasfamilias@hotmail.com</v>
          </cell>
          <cell r="AA63">
            <v>44918</v>
          </cell>
          <cell r="AD63">
            <v>1</v>
          </cell>
          <cell r="AE63">
            <v>1</v>
          </cell>
          <cell r="AH63" t="str">
            <v>SECTOR BAHIA ENTREGA EL LOCAL BAHIA LINDO MILAGRO JUNTO A TERMINARL TERRESTRE</v>
          </cell>
          <cell r="AI63" t="str">
            <v>DESPACHO</v>
          </cell>
          <cell r="AJ63" t="str">
            <v>Normal</v>
          </cell>
          <cell r="AL63" t="str">
            <v>NO</v>
          </cell>
          <cell r="AN63" t="str">
            <v>TUE portabilidad</v>
          </cell>
          <cell r="AO63" t="str">
            <v>CANAL ONLINE</v>
          </cell>
          <cell r="AP63">
            <v>44918</v>
          </cell>
          <cell r="AR63" t="str">
            <v>FLEXTUENTI_414471398</v>
          </cell>
          <cell r="AS63">
            <v>324234</v>
          </cell>
          <cell r="AT63" t="str">
            <v>D40</v>
          </cell>
          <cell r="AU63" t="str">
            <v>BTC</v>
          </cell>
          <cell r="AV63">
            <v>1</v>
          </cell>
          <cell r="AW63" t="str">
            <v>PROVINCIAL</v>
          </cell>
          <cell r="AX63" t="str">
            <v>ENTREGADO</v>
          </cell>
          <cell r="AY63" t="str">
            <v>HALFSIM TUENTI PREPAGO PORTABILIDAD: 1 und</v>
          </cell>
          <cell r="AZ63" t="str">
            <v>SIMCARD</v>
          </cell>
          <cell r="BA63" t="str">
            <v/>
          </cell>
        </row>
        <row r="64">
          <cell r="A64" t="str">
            <v>414471400</v>
          </cell>
          <cell r="B64" t="str">
            <v>FLEXTUENTI</v>
          </cell>
          <cell r="C64">
            <v>44918</v>
          </cell>
          <cell r="D64" t="str">
            <v>FLEXNET ECUADOR - FLEXTUENTI</v>
          </cell>
          <cell r="E64" t="str">
            <v>CALLE 28 DE JUNIO S/N Y GARCIA MORENO ENTRADA LLANO GRANDE</v>
          </cell>
          <cell r="H64" t="str">
            <v>170208</v>
          </cell>
          <cell r="I64" t="str">
            <v>QUITO</v>
          </cell>
          <cell r="J64" t="str">
            <v>PICHINCHA</v>
          </cell>
          <cell r="K64" t="str">
            <v>Nadya Palacios</v>
          </cell>
          <cell r="L64" t="str">
            <v>LA MENA CALLE PUNTA ARENAS   S12 84 CALLE COPIHUE</v>
          </cell>
          <cell r="O64" t="str">
            <v>170608</v>
          </cell>
          <cell r="P64" t="str">
            <v>170608</v>
          </cell>
          <cell r="Q64" t="str">
            <v>PICHINCHA_QUITO_LA MENA</v>
          </cell>
          <cell r="R64" t="str">
            <v>414471400</v>
          </cell>
          <cell r="W64" t="str">
            <v>1719108316</v>
          </cell>
          <cell r="X64" t="str">
            <v>0998148328-0995008025</v>
          </cell>
          <cell r="Z64" t="str">
            <v>xiomarapalacios987@gmail.com</v>
          </cell>
          <cell r="AA64">
            <v>44918</v>
          </cell>
          <cell r="AD64">
            <v>1</v>
          </cell>
          <cell r="AE64">
            <v>1</v>
          </cell>
          <cell r="AH64" t="str">
            <v>BARRIO LA SANTIAGO A 2 CUADRA DE LA UNIDAD EDUCATIVA EXPERIMENTAL QUITO SUR  CASA DE 4 PISOS COLOR BLANCO</v>
          </cell>
          <cell r="AI64" t="str">
            <v>DESPACHO</v>
          </cell>
          <cell r="AJ64" t="str">
            <v>Normal</v>
          </cell>
          <cell r="AL64" t="str">
            <v>NO</v>
          </cell>
          <cell r="AN64" t="str">
            <v>TUE portabilidad</v>
          </cell>
          <cell r="AO64" t="str">
            <v>CANAL ONLINE</v>
          </cell>
          <cell r="AP64">
            <v>44918</v>
          </cell>
          <cell r="AR64" t="str">
            <v>FLEXTUENTI_414471400</v>
          </cell>
          <cell r="AS64">
            <v>323971</v>
          </cell>
          <cell r="AT64" t="str">
            <v>D40</v>
          </cell>
          <cell r="AU64" t="str">
            <v>BTC</v>
          </cell>
          <cell r="AV64">
            <v>1</v>
          </cell>
          <cell r="AW64" t="str">
            <v>LOCAL</v>
          </cell>
          <cell r="AX64" t="str">
            <v>ENTREGADO</v>
          </cell>
          <cell r="AY64" t="str">
            <v>HALFSIM TUENTI PREPAGO PORTABILIDAD: 1 und</v>
          </cell>
          <cell r="AZ64" t="str">
            <v>SIMCARD</v>
          </cell>
          <cell r="BA64" t="str">
            <v/>
          </cell>
        </row>
        <row r="65">
          <cell r="A65" t="str">
            <v>414471408</v>
          </cell>
          <cell r="B65" t="str">
            <v>FLEXTUENTI</v>
          </cell>
          <cell r="C65">
            <v>44918</v>
          </cell>
          <cell r="D65" t="str">
            <v>FLEXNET ECUADOR - FLEXTUENTI</v>
          </cell>
          <cell r="E65" t="str">
            <v>CALLE 28 DE JUNIO S/N Y GARCIA MORENO ENTRADA LLANO GRANDE</v>
          </cell>
          <cell r="H65" t="str">
            <v>170208</v>
          </cell>
          <cell r="I65" t="str">
            <v>QUITO</v>
          </cell>
          <cell r="J65" t="str">
            <v>PICHINCHA</v>
          </cell>
          <cell r="K65" t="str">
            <v>Hugo Maiquiza</v>
          </cell>
          <cell r="L65" t="str">
            <v>TURUBAMBA CALLE E3K  LT 302 CALLE S58I</v>
          </cell>
          <cell r="O65" t="str">
            <v>170704</v>
          </cell>
          <cell r="P65" t="str">
            <v>170704</v>
          </cell>
          <cell r="Q65" t="str">
            <v>PICHINCHA_QUITO_TURUBAMBA</v>
          </cell>
          <cell r="R65" t="str">
            <v>414471408</v>
          </cell>
          <cell r="W65" t="str">
            <v>1804489514</v>
          </cell>
          <cell r="X65" t="str">
            <v>0996585594-0967642024</v>
          </cell>
          <cell r="Z65" t="str">
            <v>hugo_maykee@hotmail.com</v>
          </cell>
          <cell r="AA65">
            <v>44918</v>
          </cell>
          <cell r="AD65">
            <v>1</v>
          </cell>
          <cell r="AE65">
            <v>1</v>
          </cell>
          <cell r="AH65" t="str">
            <v>BARRIO ECUADOR DEL FUTURO FRENTE AL PARQUE CASA DE UN PISO LOZA AMARILLO</v>
          </cell>
          <cell r="AI65" t="str">
            <v>DESPACHO</v>
          </cell>
          <cell r="AJ65" t="str">
            <v>Normal</v>
          </cell>
          <cell r="AL65" t="str">
            <v>NO</v>
          </cell>
          <cell r="AN65" t="str">
            <v>TUE portabilidad</v>
          </cell>
          <cell r="AO65" t="str">
            <v>CANAL ONLINE</v>
          </cell>
          <cell r="AP65">
            <v>44918</v>
          </cell>
          <cell r="AR65" t="str">
            <v>FLEXTUENTI_414471408</v>
          </cell>
          <cell r="AS65">
            <v>323969</v>
          </cell>
          <cell r="AT65" t="str">
            <v>D40</v>
          </cell>
          <cell r="AU65" t="str">
            <v>BTC</v>
          </cell>
          <cell r="AV65">
            <v>1</v>
          </cell>
          <cell r="AW65" t="str">
            <v>LOCAL</v>
          </cell>
          <cell r="AX65" t="str">
            <v>ENTREGADO</v>
          </cell>
          <cell r="AY65" t="str">
            <v>HALFSIM TUENTI PREPAGO PORTABILIDAD: 1 und</v>
          </cell>
          <cell r="AZ65" t="str">
            <v>SIMCARD</v>
          </cell>
          <cell r="BA65" t="str">
            <v/>
          </cell>
        </row>
        <row r="66">
          <cell r="A66" t="str">
            <v>414472905</v>
          </cell>
          <cell r="B66" t="str">
            <v>FLEXTUENTI</v>
          </cell>
          <cell r="C66">
            <v>44918</v>
          </cell>
          <cell r="D66" t="str">
            <v>FLEXNET ECUADOR - FLEXTUENTI</v>
          </cell>
          <cell r="E66" t="str">
            <v>CALLE 28 DE JUNIO S/N Y GARCIA MORENO ENTRADA LLANO GRANDE</v>
          </cell>
          <cell r="H66" t="str">
            <v>170208</v>
          </cell>
          <cell r="I66" t="str">
            <v>QUITO</v>
          </cell>
          <cell r="J66" t="str">
            <v>PICHINCHA</v>
          </cell>
          <cell r="K66" t="str">
            <v>Alexis Daniela Pérez Melo</v>
          </cell>
          <cell r="L66" t="str">
            <v>RIO VERDE  CALLE DR LUIS CORDERO  LOTE 11 ESCALINATA  ANASTACIA OLEA</v>
          </cell>
          <cell r="O66" t="str">
            <v>230101</v>
          </cell>
          <cell r="P66" t="str">
            <v>230101</v>
          </cell>
          <cell r="Q66" t="str">
            <v>SANTO DOMINGO DE LOS TSACHILAS_SANTO DOMINGO_RIO VERDE</v>
          </cell>
          <cell r="R66" t="str">
            <v>414472905</v>
          </cell>
          <cell r="W66" t="str">
            <v>2350238131</v>
          </cell>
          <cell r="X66" t="str">
            <v>0986713440-0990208265</v>
          </cell>
          <cell r="Z66" t="str">
            <v>danie04.perez@gmail.com</v>
          </cell>
          <cell r="AA66">
            <v>44918</v>
          </cell>
          <cell r="AD66">
            <v>1</v>
          </cell>
          <cell r="AE66">
            <v>1</v>
          </cell>
          <cell r="AH66" t="str">
            <v>SECTOR COOP CIUDAD COLORADA TRAS DEL GRUPO SCANNER CASA UN PISO COLOR CREMA</v>
          </cell>
          <cell r="AI66" t="str">
            <v>DESPACHO</v>
          </cell>
          <cell r="AJ66" t="str">
            <v>Normal</v>
          </cell>
          <cell r="AL66" t="str">
            <v>NO</v>
          </cell>
          <cell r="AN66" t="str">
            <v>TUE portabilidad</v>
          </cell>
          <cell r="AO66" t="str">
            <v>CANAL ONLINE</v>
          </cell>
          <cell r="AP66">
            <v>44918</v>
          </cell>
          <cell r="AR66" t="str">
            <v>FLEXTUENTI_414472905</v>
          </cell>
          <cell r="AS66">
            <v>324238</v>
          </cell>
          <cell r="AT66" t="str">
            <v>D40</v>
          </cell>
          <cell r="AU66" t="str">
            <v>BTC</v>
          </cell>
          <cell r="AV66">
            <v>1</v>
          </cell>
          <cell r="AW66" t="str">
            <v>PROVINCIAL</v>
          </cell>
          <cell r="AX66" t="str">
            <v>ENTREGADO</v>
          </cell>
          <cell r="AY66" t="str">
            <v>HALFSIM TUENTI PREPAGO PORTABILIDAD: 1 und</v>
          </cell>
          <cell r="AZ66" t="str">
            <v>SIMCARD</v>
          </cell>
          <cell r="BA66" t="str">
            <v/>
          </cell>
        </row>
        <row r="67">
          <cell r="A67" t="str">
            <v>414472919</v>
          </cell>
          <cell r="B67" t="str">
            <v>FLEXTUENTI</v>
          </cell>
          <cell r="C67">
            <v>44918</v>
          </cell>
          <cell r="D67" t="str">
            <v>FLEXNET ECUADOR - FLEXTUENTI</v>
          </cell>
          <cell r="E67" t="str">
            <v>CALLE 28 DE JUNIO S/N Y GARCIA MORENO ENTRADA LLANO GRANDE</v>
          </cell>
          <cell r="H67" t="str">
            <v>170208</v>
          </cell>
          <cell r="I67" t="str">
            <v>QUITO</v>
          </cell>
          <cell r="J67" t="str">
            <v>PICHINCHA</v>
          </cell>
          <cell r="K67" t="str">
            <v>Yuliana Mora Cornejo</v>
          </cell>
          <cell r="L67" t="str">
            <v>PASCUALES CALLE GENERAL LEONIDAS PLAZA MZ 181 SL 2  ENTRE CHUNCHI Y SALITRE</v>
          </cell>
          <cell r="O67" t="str">
            <v>090702</v>
          </cell>
          <cell r="P67" t="str">
            <v>090702</v>
          </cell>
          <cell r="Q67" t="str">
            <v>GUAYAS_GUAYAQUIL_PASCUALES</v>
          </cell>
          <cell r="R67" t="str">
            <v>414472919</v>
          </cell>
          <cell r="W67" t="str">
            <v>0954332318</v>
          </cell>
          <cell r="X67" t="str">
            <v>0989546409-0969329627</v>
          </cell>
          <cell r="Z67" t="str">
            <v>Yulianamora96@outlook.com</v>
          </cell>
          <cell r="AA67">
            <v>44918</v>
          </cell>
          <cell r="AD67">
            <v>1</v>
          </cell>
          <cell r="AE67">
            <v>1</v>
          </cell>
          <cell r="AH67" t="str">
            <v>CDLA LAS VEGAS  A CINCO CASAS DE LA ESTETICA CANDY MAKEUP  CASA DE 2 PISOS ENLUCIDO</v>
          </cell>
          <cell r="AI67" t="str">
            <v>DESPACHO</v>
          </cell>
          <cell r="AJ67" t="str">
            <v>Normal</v>
          </cell>
          <cell r="AL67" t="str">
            <v>NO</v>
          </cell>
          <cell r="AN67" t="str">
            <v>TUE portabilidad</v>
          </cell>
          <cell r="AO67" t="str">
            <v>CANAL ONLINE</v>
          </cell>
          <cell r="AP67">
            <v>44918</v>
          </cell>
          <cell r="AR67" t="str">
            <v>FLEXTUENTI_414472919</v>
          </cell>
          <cell r="AS67">
            <v>323981</v>
          </cell>
          <cell r="AT67" t="str">
            <v>D40</v>
          </cell>
          <cell r="AU67" t="str">
            <v>BTC</v>
          </cell>
          <cell r="AV67">
            <v>1</v>
          </cell>
          <cell r="AW67" t="str">
            <v>PROVINCIAL</v>
          </cell>
          <cell r="AX67" t="str">
            <v>ENTREGADO</v>
          </cell>
          <cell r="AY67" t="str">
            <v>HALFSIM TUENTI PREPAGO PORTABILIDAD: 1 und</v>
          </cell>
          <cell r="AZ67" t="str">
            <v>SIMCARD</v>
          </cell>
          <cell r="BA67" t="str">
            <v/>
          </cell>
        </row>
        <row r="68">
          <cell r="A68" t="str">
            <v>414472928</v>
          </cell>
          <cell r="B68" t="str">
            <v>FLEXTUENTI</v>
          </cell>
          <cell r="C68">
            <v>44918</v>
          </cell>
          <cell r="D68" t="str">
            <v>FLEXNET ECUADOR - FLEXTUENTI</v>
          </cell>
          <cell r="E68" t="str">
            <v>CALLE 28 DE JUNIO S/N Y GARCIA MORENO ENTRADA LLANO GRANDE</v>
          </cell>
          <cell r="H68" t="str">
            <v>170208</v>
          </cell>
          <cell r="I68" t="str">
            <v>QUITO</v>
          </cell>
          <cell r="J68" t="str">
            <v>PICHINCHA</v>
          </cell>
          <cell r="K68" t="str">
            <v>Roberto Pita</v>
          </cell>
          <cell r="L68" t="str">
            <v>SANTA ROSA CALLE ATAHUALPA SN  AV SEPTIMA</v>
          </cell>
          <cell r="O68" t="str">
            <v>240209</v>
          </cell>
          <cell r="P68" t="str">
            <v>240209</v>
          </cell>
          <cell r="Q68" t="str">
            <v>SANTA ELENA_SALINAS_SANTA ROSA</v>
          </cell>
          <cell r="R68" t="str">
            <v>414472928</v>
          </cell>
          <cell r="W68" t="str">
            <v>1003608492</v>
          </cell>
          <cell r="X68" t="str">
            <v>0986412889-0992987518</v>
          </cell>
          <cell r="Z68" t="str">
            <v>robertopita7@gmail.com</v>
          </cell>
          <cell r="AA68">
            <v>44918</v>
          </cell>
          <cell r="AD68">
            <v>1</v>
          </cell>
          <cell r="AE68">
            <v>1</v>
          </cell>
          <cell r="AH68" t="str">
            <v>BARRIO CHIPILPE ENTREGAR EN BASE AEREA FAE LLAMAR PARA ENTREGA</v>
          </cell>
          <cell r="AI68" t="str">
            <v>DESPACHO</v>
          </cell>
          <cell r="AJ68" t="str">
            <v>Normal</v>
          </cell>
          <cell r="AL68" t="str">
            <v>NO</v>
          </cell>
          <cell r="AN68" t="str">
            <v>TUE portabilidad</v>
          </cell>
          <cell r="AO68" t="str">
            <v>CANAL ONLINE</v>
          </cell>
          <cell r="AP68">
            <v>44918</v>
          </cell>
          <cell r="AR68" t="str">
            <v>FLEXTUENTI_414472928</v>
          </cell>
          <cell r="AS68">
            <v>324236</v>
          </cell>
          <cell r="AT68" t="str">
            <v>D40</v>
          </cell>
          <cell r="AU68" t="str">
            <v>BTC</v>
          </cell>
          <cell r="AV68">
            <v>1</v>
          </cell>
          <cell r="AW68" t="str">
            <v>PROVINCIAL</v>
          </cell>
          <cell r="AX68" t="str">
            <v>ENTREGADO</v>
          </cell>
          <cell r="AY68" t="str">
            <v>HALFSIM TUENTI PREPAGO PORTABILIDAD: 1 und</v>
          </cell>
          <cell r="AZ68" t="str">
            <v>SIMCARD</v>
          </cell>
          <cell r="BA68" t="str">
            <v/>
          </cell>
        </row>
        <row r="69">
          <cell r="A69" t="str">
            <v>414472929</v>
          </cell>
          <cell r="B69" t="str">
            <v>FLEXTUENTI</v>
          </cell>
          <cell r="C69">
            <v>44918</v>
          </cell>
          <cell r="D69" t="str">
            <v>FLEXNET ECUADOR - FLEXTUENTI</v>
          </cell>
          <cell r="E69" t="str">
            <v>CALLE 28 DE JUNIO S/N Y GARCIA MORENO ENTRADA LLANO GRANDE</v>
          </cell>
          <cell r="H69" t="str">
            <v>170208</v>
          </cell>
          <cell r="I69" t="str">
            <v>QUITO</v>
          </cell>
          <cell r="J69" t="str">
            <v>PICHINCHA</v>
          </cell>
          <cell r="K69" t="str">
            <v>Luis León</v>
          </cell>
          <cell r="L69" t="str">
            <v>XIMENA CALLE 53 A SE  MZ B SL 25  AV 11A SE</v>
          </cell>
          <cell r="O69" t="str">
            <v>090101</v>
          </cell>
          <cell r="P69" t="str">
            <v>090101</v>
          </cell>
          <cell r="Q69" t="str">
            <v>GUAYAS_GUAYAQUIL_XIMENA</v>
          </cell>
          <cell r="R69" t="str">
            <v>414472929</v>
          </cell>
          <cell r="W69" t="str">
            <v>0922618814</v>
          </cell>
          <cell r="X69" t="str">
            <v>0998946017-0982087589</v>
          </cell>
          <cell r="Z69" t="str">
            <v>lleonvelasquez@gmail.com</v>
          </cell>
          <cell r="AA69">
            <v>44918</v>
          </cell>
          <cell r="AD69">
            <v>1</v>
          </cell>
          <cell r="AE69">
            <v>1</v>
          </cell>
          <cell r="AH69" t="str">
            <v>SECTOR GUASMO CENTRAL COOP VENECIA  INGRESAR POR LA FARMACIA CRUZ AZUL  CASA DE UN  PISO COLOR BLANCA</v>
          </cell>
          <cell r="AI69" t="str">
            <v>DESPACHO</v>
          </cell>
          <cell r="AJ69" t="str">
            <v>Normal</v>
          </cell>
          <cell r="AL69" t="str">
            <v>NO</v>
          </cell>
          <cell r="AN69" t="str">
            <v>TUE portabilidad</v>
          </cell>
          <cell r="AO69" t="str">
            <v>CANAL ONLINE</v>
          </cell>
          <cell r="AP69">
            <v>44918</v>
          </cell>
          <cell r="AR69" t="str">
            <v>FLEXTUENTI_414472929</v>
          </cell>
          <cell r="AS69">
            <v>324240</v>
          </cell>
          <cell r="AT69" t="str">
            <v>D40</v>
          </cell>
          <cell r="AU69" t="str">
            <v>BTC</v>
          </cell>
          <cell r="AV69">
            <v>1</v>
          </cell>
          <cell r="AW69" t="str">
            <v>LOCAL</v>
          </cell>
          <cell r="AX69" t="str">
            <v>ENTREGADO</v>
          </cell>
          <cell r="AY69" t="str">
            <v>HALFSIM TUENTI PREPAGO PORTABILIDAD: 1 und</v>
          </cell>
          <cell r="AZ69" t="str">
            <v>SIMCARD</v>
          </cell>
          <cell r="BA69" t="str">
            <v/>
          </cell>
        </row>
        <row r="70">
          <cell r="A70" t="str">
            <v>414472946</v>
          </cell>
          <cell r="B70" t="str">
            <v>FLEXTUENTI</v>
          </cell>
          <cell r="C70">
            <v>44918</v>
          </cell>
          <cell r="D70" t="str">
            <v>FLEXNET ECUADOR - FLEXTUENTI</v>
          </cell>
          <cell r="E70" t="str">
            <v>CALLE 28 DE JUNIO S/N Y GARCIA MORENO ENTRADA LLANO GRANDE</v>
          </cell>
          <cell r="H70" t="str">
            <v>170208</v>
          </cell>
          <cell r="I70" t="str">
            <v>QUITO</v>
          </cell>
          <cell r="J70" t="str">
            <v>PICHINCHA</v>
          </cell>
          <cell r="K70" t="str">
            <v>Lorena Llerena Pincay</v>
          </cell>
          <cell r="L70" t="str">
            <v>TARQUI CALLES CORDOVA SN CALLE JULIAN CORONEL</v>
          </cell>
          <cell r="O70" t="str">
            <v>090306</v>
          </cell>
          <cell r="P70" t="str">
            <v>090306</v>
          </cell>
          <cell r="Q70" t="str">
            <v>GUAYAS_GUAYAQUIL_TARQUI</v>
          </cell>
          <cell r="R70" t="str">
            <v>414472946</v>
          </cell>
          <cell r="W70" t="str">
            <v>0919694646</v>
          </cell>
          <cell r="X70" t="str">
            <v>0983446146-0999892986</v>
          </cell>
          <cell r="Z70" t="str">
            <v>lorena.nenixita@gmail.com</v>
          </cell>
          <cell r="AA70">
            <v>44918</v>
          </cell>
          <cell r="AD70">
            <v>1</v>
          </cell>
          <cell r="AE70">
            <v>1</v>
          </cell>
          <cell r="AH70" t="str">
            <v>SECTOR LAS PENAS  ENTREGAR EN COMPANIA TEVCOL  DIAGONAL A EMERGENCIA DEL HODPITAL LUIS VERNAZA SOLICITAR INFORMACION EN GARITA</v>
          </cell>
          <cell r="AI70" t="str">
            <v>DESPACHO</v>
          </cell>
          <cell r="AJ70" t="str">
            <v>Normal</v>
          </cell>
          <cell r="AL70" t="str">
            <v>NO</v>
          </cell>
          <cell r="AN70" t="str">
            <v>TUE portabilidad</v>
          </cell>
          <cell r="AO70" t="str">
            <v>CANAL ONLINE</v>
          </cell>
          <cell r="AP70">
            <v>44918</v>
          </cell>
          <cell r="AR70" t="str">
            <v>FLEXTUENTI_414472946</v>
          </cell>
          <cell r="AS70">
            <v>323967</v>
          </cell>
          <cell r="AT70" t="str">
            <v>D40</v>
          </cell>
          <cell r="AU70" t="str">
            <v>BTC</v>
          </cell>
          <cell r="AV70">
            <v>1</v>
          </cell>
          <cell r="AW70" t="str">
            <v>LOCAL</v>
          </cell>
          <cell r="AX70" t="str">
            <v>DEVOLUCION_EN_PROCESO</v>
          </cell>
          <cell r="AY70" t="str">
            <v>HALFSIM TUENTI PREPAGO PORTABILIDAD: 1 und</v>
          </cell>
          <cell r="AZ70" t="str">
            <v>SIMCARD</v>
          </cell>
          <cell r="BA70" t="str">
            <v/>
          </cell>
        </row>
        <row r="71">
          <cell r="A71" t="str">
            <v>414472947</v>
          </cell>
          <cell r="B71" t="str">
            <v>FLEXTUENTI</v>
          </cell>
          <cell r="C71">
            <v>44918</v>
          </cell>
          <cell r="D71" t="str">
            <v>FLEXNET ECUADOR - FLEXTUENTI</v>
          </cell>
          <cell r="E71" t="str">
            <v>CALLE 28 DE JUNIO S/N Y GARCIA MORENO ENTRADA LLANO GRANDE</v>
          </cell>
          <cell r="H71" t="str">
            <v>170208</v>
          </cell>
          <cell r="I71" t="str">
            <v>QUITO</v>
          </cell>
          <cell r="J71" t="str">
            <v>PICHINCHA</v>
          </cell>
          <cell r="K71" t="str">
            <v>Daniel Ordóñez</v>
          </cell>
          <cell r="L71" t="str">
            <v>CUENCA CALLE MANUEL AGUSTIN AGUIRRE  SN AV 12 DE ABRIL</v>
          </cell>
          <cell r="O71" t="str">
            <v>010203</v>
          </cell>
          <cell r="P71" t="str">
            <v>010203</v>
          </cell>
          <cell r="Q71" t="str">
            <v>AZUAY_CUENCA_CUENCA</v>
          </cell>
          <cell r="R71" t="str">
            <v>414472947</v>
          </cell>
          <cell r="W71" t="str">
            <v>0105574826</v>
          </cell>
          <cell r="X71" t="str">
            <v>0969099060-0978894950</v>
          </cell>
          <cell r="Z71" t="str">
            <v>danny.ord2005@gmail.com</v>
          </cell>
          <cell r="AA71">
            <v>44918</v>
          </cell>
          <cell r="AD71">
            <v>1</v>
          </cell>
          <cell r="AE71">
            <v>1</v>
          </cell>
          <cell r="AH71" t="str">
            <v>SECTOR CENTRO ENTREGA EN LOCAL DE COLOR Y DISENO JUNTO A UNIVERSIDAD DE CUENCA</v>
          </cell>
          <cell r="AI71" t="str">
            <v>DESPACHO</v>
          </cell>
          <cell r="AJ71" t="str">
            <v>Normal</v>
          </cell>
          <cell r="AL71" t="str">
            <v>NO</v>
          </cell>
          <cell r="AN71" t="str">
            <v>TUE portabilidad</v>
          </cell>
          <cell r="AO71" t="str">
            <v>CANAL ONLINE</v>
          </cell>
          <cell r="AP71">
            <v>44918</v>
          </cell>
          <cell r="AR71" t="str">
            <v>FLEXTUENTI_414472947</v>
          </cell>
          <cell r="AS71">
            <v>324233</v>
          </cell>
          <cell r="AT71" t="str">
            <v>D40</v>
          </cell>
          <cell r="AU71" t="str">
            <v>BTC</v>
          </cell>
          <cell r="AV71">
            <v>1</v>
          </cell>
          <cell r="AW71" t="str">
            <v>PROVINCIAL</v>
          </cell>
          <cell r="AX71" t="str">
            <v>ENTREGADO</v>
          </cell>
          <cell r="AY71" t="str">
            <v>HALFSIM TUENTI PREPAGO PORTABILIDAD: 1 und</v>
          </cell>
          <cell r="AZ71" t="str">
            <v>SIMCARD</v>
          </cell>
          <cell r="BA71" t="str">
            <v/>
          </cell>
        </row>
        <row r="72">
          <cell r="A72" t="str">
            <v>414472953</v>
          </cell>
          <cell r="B72" t="str">
            <v>FLEXTUENTI</v>
          </cell>
          <cell r="C72">
            <v>44918</v>
          </cell>
          <cell r="D72" t="str">
            <v>FLEXNET ECUADOR - FLEXTUENTI</v>
          </cell>
          <cell r="E72" t="str">
            <v>CALLE 28 DE JUNIO S/N Y GARCIA MORENO ENTRADA LLANO GRANDE</v>
          </cell>
          <cell r="H72" t="str">
            <v>170208</v>
          </cell>
          <cell r="I72" t="str">
            <v>QUITO</v>
          </cell>
          <cell r="J72" t="str">
            <v>PICHINCHA</v>
          </cell>
          <cell r="K72" t="str">
            <v>Luis Miguel Quito asitimbay</v>
          </cell>
          <cell r="L72" t="str">
            <v>NARANJITO  CALLE OLMEDO DIAZ, 603 GENERAL GALO LATORRE</v>
          </cell>
          <cell r="O72" t="str">
            <v>091801</v>
          </cell>
          <cell r="P72" t="str">
            <v>091801</v>
          </cell>
          <cell r="Q72" t="str">
            <v>GUAYAS_NARANJITO_NARANJITO</v>
          </cell>
          <cell r="R72" t="str">
            <v>414472953</v>
          </cell>
          <cell r="W72" t="str">
            <v>0923175996</v>
          </cell>
          <cell r="X72" t="str">
            <v>0982333551-0996040063</v>
          </cell>
          <cell r="Z72" t="str">
            <v>louismichaelq7@hotmail.com</v>
          </cell>
          <cell r="AA72">
            <v>44918</v>
          </cell>
          <cell r="AD72">
            <v>1</v>
          </cell>
          <cell r="AE72">
            <v>1</v>
          </cell>
          <cell r="AH72" t="str">
            <v>CIUDADELA SAN ENRIQUE ENTREGA EN CASA 2 PISO COLOR CAFE Y ROJO A UNA CUADRA DE CENTRO DE CONVECION MEDALLON DE ORO</v>
          </cell>
          <cell r="AI72" t="str">
            <v>DESPACHO</v>
          </cell>
          <cell r="AJ72" t="str">
            <v>Normal</v>
          </cell>
          <cell r="AL72" t="str">
            <v>NO</v>
          </cell>
          <cell r="AN72" t="str">
            <v>TUE portabilidad</v>
          </cell>
          <cell r="AO72" t="str">
            <v>CANAL ONLINE</v>
          </cell>
          <cell r="AP72">
            <v>44918</v>
          </cell>
          <cell r="AR72" t="str">
            <v>FLEXTUENTI_414472953</v>
          </cell>
          <cell r="AS72">
            <v>324237</v>
          </cell>
          <cell r="AT72" t="str">
            <v>D40</v>
          </cell>
          <cell r="AU72" t="str">
            <v>BTC</v>
          </cell>
          <cell r="AV72">
            <v>1</v>
          </cell>
          <cell r="AW72" t="str">
            <v>PROVINCIAL</v>
          </cell>
          <cell r="AX72" t="str">
            <v>INCIDENCIA</v>
          </cell>
          <cell r="AY72" t="str">
            <v>HALFSIM TUENTI PREPAGO PORTABILIDAD: 1 und</v>
          </cell>
          <cell r="AZ72" t="str">
            <v>SIMCARD</v>
          </cell>
          <cell r="BA72" t="str">
            <v/>
          </cell>
        </row>
        <row r="73">
          <cell r="A73" t="str">
            <v>414472976</v>
          </cell>
          <cell r="B73" t="str">
            <v>FLEXTUENTI</v>
          </cell>
          <cell r="C73">
            <v>44918</v>
          </cell>
          <cell r="D73" t="str">
            <v>FLEXNET ECUADOR - FLEXTUENTI</v>
          </cell>
          <cell r="E73" t="str">
            <v>CALLE 28 DE JUNIO S/N Y GARCIA MORENO ENTRADA LLANO GRANDE</v>
          </cell>
          <cell r="H73" t="str">
            <v>170208</v>
          </cell>
          <cell r="I73" t="str">
            <v>QUITO</v>
          </cell>
          <cell r="J73" t="str">
            <v>PICHINCHA</v>
          </cell>
          <cell r="K73" t="str">
            <v>Xiomara Aveiga</v>
          </cell>
          <cell r="L73" t="str">
            <v>TARQUI   CALLE J6  SN PRIMERO DE ENERO</v>
          </cell>
          <cell r="O73" t="str">
            <v>130804</v>
          </cell>
          <cell r="P73" t="str">
            <v>130804</v>
          </cell>
          <cell r="Q73" t="str">
            <v>MANABI_MANTA_TARQUI</v>
          </cell>
          <cell r="R73" t="str">
            <v>414472976</v>
          </cell>
          <cell r="W73" t="str">
            <v>1316815636</v>
          </cell>
          <cell r="X73" t="str">
            <v>0979442393-0969278089</v>
          </cell>
          <cell r="Z73" t="str">
            <v>xiomaraaveiga23@gmail.com</v>
          </cell>
          <cell r="AA73">
            <v>44918</v>
          </cell>
          <cell r="AD73">
            <v>1</v>
          </cell>
          <cell r="AE73">
            <v>1</v>
          </cell>
          <cell r="AH73" t="str">
            <v>SECTOR COLINAS DEL JOCAY DIAGONAL A UNIDAD EDICATIVA  JORGE  WASHINGTON ENTREGA EN CASA 1 PISO COLOR ANARANJANDO</v>
          </cell>
          <cell r="AI73" t="str">
            <v>DESPACHO</v>
          </cell>
          <cell r="AJ73" t="str">
            <v>Normal</v>
          </cell>
          <cell r="AL73" t="str">
            <v>NO</v>
          </cell>
          <cell r="AN73" t="str">
            <v>TUE portabilidad</v>
          </cell>
          <cell r="AO73" t="str">
            <v>CANAL ONLINE</v>
          </cell>
          <cell r="AP73">
            <v>44918</v>
          </cell>
          <cell r="AR73" t="str">
            <v>FLEXTUENTI_414472976</v>
          </cell>
          <cell r="AS73">
            <v>324235</v>
          </cell>
          <cell r="AT73" t="str">
            <v>D40</v>
          </cell>
          <cell r="AU73" t="str">
            <v>BTC</v>
          </cell>
          <cell r="AV73">
            <v>1</v>
          </cell>
          <cell r="AW73" t="str">
            <v>PROVINCIAL</v>
          </cell>
          <cell r="AX73" t="str">
            <v>INCIDENCIA</v>
          </cell>
          <cell r="AY73" t="str">
            <v>HALFSIM TUENTI PREPAGO PORTABILIDAD: 1 und</v>
          </cell>
          <cell r="AZ73" t="str">
            <v>SIMCARD</v>
          </cell>
          <cell r="BA73" t="str">
            <v/>
          </cell>
        </row>
        <row r="74">
          <cell r="A74" t="str">
            <v>414473051</v>
          </cell>
          <cell r="B74" t="str">
            <v>FLEXTUENTI</v>
          </cell>
          <cell r="C74">
            <v>44918</v>
          </cell>
          <cell r="D74" t="str">
            <v>FLEXNET ECUADOR - FLEXTUENTI</v>
          </cell>
          <cell r="E74" t="str">
            <v>CALLE 28 DE JUNIO S/N Y GARCIA MORENO ENTRADA LLANO GRANDE</v>
          </cell>
          <cell r="H74" t="str">
            <v>170208</v>
          </cell>
          <cell r="I74" t="str">
            <v>QUITO</v>
          </cell>
          <cell r="J74" t="str">
            <v>PICHINCHA</v>
          </cell>
          <cell r="K74" t="str">
            <v>Antony Lara</v>
          </cell>
          <cell r="L74" t="str">
            <v>CALDERON CALLE PRAGA  SN CLIENTE VIENA</v>
          </cell>
          <cell r="O74" t="str">
            <v>170202</v>
          </cell>
          <cell r="P74" t="str">
            <v>170202</v>
          </cell>
          <cell r="Q74" t="str">
            <v>PICHINCHA_QUITO_CALDERON</v>
          </cell>
          <cell r="R74" t="str">
            <v>414473051</v>
          </cell>
          <cell r="W74" t="str">
            <v>1314659671</v>
          </cell>
          <cell r="X74" t="str">
            <v>0996389901-0996389901</v>
          </cell>
          <cell r="Z74" t="str">
            <v>laraa0381@gmail.com</v>
          </cell>
          <cell r="AA74">
            <v>44918</v>
          </cell>
          <cell r="AD74">
            <v>1</v>
          </cell>
          <cell r="AE74">
            <v>1</v>
          </cell>
          <cell r="AH74" t="str">
            <v>BARRIO ESPARANZA Y PROGRESO  FRENTE AL CONSULTORIO MEDICO CEDIMEB CASA DE UN PISO CON PUERTA VERDE</v>
          </cell>
          <cell r="AI74" t="str">
            <v>DESPACHO</v>
          </cell>
          <cell r="AJ74" t="str">
            <v>Normal</v>
          </cell>
          <cell r="AL74" t="str">
            <v>NO</v>
          </cell>
          <cell r="AN74" t="str">
            <v>TUE portabilidad</v>
          </cell>
          <cell r="AO74" t="str">
            <v>CANAL ONLINE</v>
          </cell>
          <cell r="AP74">
            <v>44918</v>
          </cell>
          <cell r="AR74" t="str">
            <v>FLEXTUENTI_414473051</v>
          </cell>
          <cell r="AS74">
            <v>324239</v>
          </cell>
          <cell r="AT74" t="str">
            <v>D40</v>
          </cell>
          <cell r="AU74" t="str">
            <v>BTC</v>
          </cell>
          <cell r="AV74">
            <v>1</v>
          </cell>
          <cell r="AW74" t="str">
            <v>LOCAL</v>
          </cell>
          <cell r="AX74" t="str">
            <v>ENTREGADO</v>
          </cell>
          <cell r="AY74" t="str">
            <v>HALFSIM TUENTI PREPAGO PORTABILIDAD: 1 und</v>
          </cell>
          <cell r="AZ74" t="str">
            <v>SIMCARD</v>
          </cell>
          <cell r="BA74" t="str">
            <v/>
          </cell>
        </row>
        <row r="75">
          <cell r="A75" t="str">
            <v>414473052</v>
          </cell>
          <cell r="B75" t="str">
            <v>FLEXTUENTI</v>
          </cell>
          <cell r="C75">
            <v>44918</v>
          </cell>
          <cell r="D75" t="str">
            <v>FLEXNET ECUADOR - FLEXTUENTI</v>
          </cell>
          <cell r="E75" t="str">
            <v>CALLE 28 DE JUNIO S/N Y GARCIA MORENO ENTRADA LLANO GRANDE</v>
          </cell>
          <cell r="H75" t="str">
            <v>170208</v>
          </cell>
          <cell r="I75" t="str">
            <v>QUITO</v>
          </cell>
          <cell r="J75" t="str">
            <v>PICHINCHA</v>
          </cell>
          <cell r="K75" t="str">
            <v>Amelia Monar</v>
          </cell>
          <cell r="L75" t="str">
            <v>ABRAHAM CALAZACON  AVENIDA  29 DE MAYO  SN SAN MIGUEL</v>
          </cell>
          <cell r="O75" t="str">
            <v>230203</v>
          </cell>
          <cell r="P75" t="str">
            <v>230203</v>
          </cell>
          <cell r="Q75" t="str">
            <v>SANTO DOMINGO DE LOS TSACHILAS_SANTO DOMINGO_ABRAHAM CALAZACON</v>
          </cell>
          <cell r="R75" t="str">
            <v>414473052</v>
          </cell>
          <cell r="W75" t="str">
            <v>1726049503</v>
          </cell>
          <cell r="X75" t="str">
            <v>0999679632-0985537778</v>
          </cell>
          <cell r="Z75" t="str">
            <v>alexitamonar@gmail.com</v>
          </cell>
          <cell r="AA75">
            <v>44918</v>
          </cell>
          <cell r="AD75">
            <v>1</v>
          </cell>
          <cell r="AE75">
            <v>1</v>
          </cell>
          <cell r="AH75" t="str">
            <v>SECTOR CENTRO ENTREGA EN LOCAL CRIMABER COLOR VERDE DE FRENTE A PROMACOFFI</v>
          </cell>
          <cell r="AI75" t="str">
            <v>DESPACHO</v>
          </cell>
          <cell r="AJ75" t="str">
            <v>Normal</v>
          </cell>
          <cell r="AL75" t="str">
            <v>NO</v>
          </cell>
          <cell r="AN75" t="str">
            <v>TUE portabilidad</v>
          </cell>
          <cell r="AO75" t="str">
            <v>CANAL ONLINE</v>
          </cell>
          <cell r="AP75">
            <v>44918</v>
          </cell>
          <cell r="AR75" t="str">
            <v>FLEXTUENTI_414473052</v>
          </cell>
          <cell r="AS75">
            <v>324242</v>
          </cell>
          <cell r="AT75" t="str">
            <v>D40</v>
          </cell>
          <cell r="AU75" t="str">
            <v>BTC</v>
          </cell>
          <cell r="AV75">
            <v>1</v>
          </cell>
          <cell r="AW75" t="str">
            <v>PROVINCIAL</v>
          </cell>
          <cell r="AX75" t="str">
            <v>ENTREGADO</v>
          </cell>
          <cell r="AY75" t="str">
            <v>HALFSIM TUENTI PREPAGO PORTABILIDAD: 1 und</v>
          </cell>
          <cell r="AZ75" t="str">
            <v>SIMCARD</v>
          </cell>
          <cell r="BA75" t="str">
            <v/>
          </cell>
        </row>
        <row r="76">
          <cell r="A76" t="str">
            <v>414473060</v>
          </cell>
          <cell r="B76" t="str">
            <v>FLEXTUENTI</v>
          </cell>
          <cell r="C76">
            <v>44918</v>
          </cell>
          <cell r="D76" t="str">
            <v>FLEXNET ECUADOR - FLEXTUENTI</v>
          </cell>
          <cell r="E76" t="str">
            <v>CALLE 28 DE JUNIO S/N Y GARCIA MORENO ENTRADA LLANO GRANDE</v>
          </cell>
          <cell r="H76" t="str">
            <v>170208</v>
          </cell>
          <cell r="I76" t="str">
            <v>QUITO</v>
          </cell>
          <cell r="J76" t="str">
            <v>PICHINCHA</v>
          </cell>
          <cell r="K76" t="str">
            <v>Geovanny Arequipa</v>
          </cell>
          <cell r="L76" t="str">
            <v>QUININDE AV QUITO SN  SEGUNDO MARINO</v>
          </cell>
          <cell r="O76" t="str">
            <v>080407</v>
          </cell>
          <cell r="P76" t="str">
            <v>080407</v>
          </cell>
          <cell r="Q76" t="str">
            <v>ESMERALDAS_QUININDE_QUININDE</v>
          </cell>
          <cell r="R76" t="str">
            <v>414473060</v>
          </cell>
          <cell r="W76" t="str">
            <v>0802877357</v>
          </cell>
          <cell r="X76" t="str">
            <v>0960053396-0960053411</v>
          </cell>
          <cell r="Z76" t="str">
            <v>geovannymiguel1985@gmail.com</v>
          </cell>
          <cell r="AA76">
            <v>44918</v>
          </cell>
          <cell r="AD76">
            <v>1</v>
          </cell>
          <cell r="AE76">
            <v>1</v>
          </cell>
          <cell r="AH76" t="str">
            <v>SECTOR LA UNION BARRIO SAN FRANCISCO JUNTO A LA VIDRIERIA TOPANTA Y  A MEDIA CUADRA DE LA ESCUELA QUITO CASA MOSTAZA CON BLANCO DE   1 PISO</v>
          </cell>
          <cell r="AI76" t="str">
            <v>DESPACHO</v>
          </cell>
          <cell r="AJ76" t="str">
            <v>Normal</v>
          </cell>
          <cell r="AL76" t="str">
            <v>NO</v>
          </cell>
          <cell r="AN76" t="str">
            <v>TUE portabilidad</v>
          </cell>
          <cell r="AO76" t="str">
            <v>CANAL ONLINE</v>
          </cell>
          <cell r="AP76">
            <v>44918</v>
          </cell>
          <cell r="AR76" t="str">
            <v>FLEXTUENTI_414473060</v>
          </cell>
          <cell r="AS76">
            <v>324246</v>
          </cell>
          <cell r="AT76" t="str">
            <v>D40</v>
          </cell>
          <cell r="AU76" t="str">
            <v>BTC</v>
          </cell>
          <cell r="AV76">
            <v>1</v>
          </cell>
          <cell r="AW76" t="str">
            <v>PROVINCIAL</v>
          </cell>
          <cell r="AX76" t="str">
            <v>EN_TRANSITO</v>
          </cell>
          <cell r="AY76" t="str">
            <v>HALFSIM TUENTI PREPAGO PORTABILIDAD: 1 und</v>
          </cell>
          <cell r="AZ76" t="str">
            <v>SIMCARD</v>
          </cell>
          <cell r="BA76" t="str">
            <v/>
          </cell>
        </row>
        <row r="77">
          <cell r="A77" t="str">
            <v>414473069</v>
          </cell>
          <cell r="B77" t="str">
            <v>FLEXTUENTI</v>
          </cell>
          <cell r="C77">
            <v>44918</v>
          </cell>
          <cell r="D77" t="str">
            <v>FLEXNET ECUADOR - FLEXTUENTI</v>
          </cell>
          <cell r="E77" t="str">
            <v>CALLE 28 DE JUNIO S/N Y GARCIA MORENO ENTRADA LLANO GRANDE</v>
          </cell>
          <cell r="H77" t="str">
            <v>170208</v>
          </cell>
          <cell r="I77" t="str">
            <v>QUITO</v>
          </cell>
          <cell r="J77" t="str">
            <v>PICHINCHA</v>
          </cell>
          <cell r="K77" t="str">
            <v>DIEGO JAVIER PINTO SANTANDER</v>
          </cell>
          <cell r="L77" t="str">
            <v>NARANJAL  AV PANAMERICANA O TRONCAL  DE LA COSTA   SN AV OLMEDO</v>
          </cell>
          <cell r="O77" t="str">
            <v>091204</v>
          </cell>
          <cell r="P77" t="str">
            <v>091204</v>
          </cell>
          <cell r="Q77" t="str">
            <v>GUAYAS_NARANJAL_NARANJAL</v>
          </cell>
          <cell r="R77" t="str">
            <v>414473069</v>
          </cell>
          <cell r="W77" t="str">
            <v>1724210800</v>
          </cell>
          <cell r="X77" t="str">
            <v>0978931237-0969885185</v>
          </cell>
          <cell r="Z77" t="str">
            <v>javidsant1@gmail.com</v>
          </cell>
          <cell r="AA77">
            <v>44918</v>
          </cell>
          <cell r="AD77">
            <v>1</v>
          </cell>
          <cell r="AE77">
            <v>1</v>
          </cell>
          <cell r="AH77" t="str">
            <v>SECTOR CENTRO A 200 METROS ANTAS DE COMISARIATO ENTREGA EN COMENADO DE POLICIA NARANJAN</v>
          </cell>
          <cell r="AI77" t="str">
            <v>DESPACHO</v>
          </cell>
          <cell r="AJ77" t="str">
            <v>Normal</v>
          </cell>
          <cell r="AL77" t="str">
            <v>NO</v>
          </cell>
          <cell r="AN77" t="str">
            <v>TUE portabilidad</v>
          </cell>
          <cell r="AO77" t="str">
            <v>CANAL ONLINE</v>
          </cell>
          <cell r="AP77">
            <v>44918</v>
          </cell>
          <cell r="AR77" t="str">
            <v>FLEXTUENTI_414473069</v>
          </cell>
          <cell r="AS77">
            <v>324579</v>
          </cell>
          <cell r="AT77" t="str">
            <v>D40</v>
          </cell>
          <cell r="AU77" t="str">
            <v>BTC</v>
          </cell>
          <cell r="AV77">
            <v>1</v>
          </cell>
          <cell r="AW77" t="str">
            <v>PROVINCIAL</v>
          </cell>
          <cell r="AX77" t="str">
            <v>ENTREGADO</v>
          </cell>
          <cell r="AY77" t="str">
            <v>HALFSIM TUENTI PREPAGO PORTABILIDAD: 1 und</v>
          </cell>
          <cell r="AZ77" t="str">
            <v>SIMCARD</v>
          </cell>
          <cell r="BA77" t="str">
            <v/>
          </cell>
        </row>
        <row r="78">
          <cell r="A78" t="str">
            <v>414473078</v>
          </cell>
          <cell r="B78" t="str">
            <v>FLEXTUENTI</v>
          </cell>
          <cell r="C78">
            <v>44918</v>
          </cell>
          <cell r="D78" t="str">
            <v>FLEXNET ECUADOR - FLEXTUENTI</v>
          </cell>
          <cell r="E78" t="str">
            <v>CALLE 28 DE JUNIO S/N Y GARCIA MORENO ENTRADA LLANO GRANDE</v>
          </cell>
          <cell r="H78" t="str">
            <v>170208</v>
          </cell>
          <cell r="I78" t="str">
            <v>QUITO</v>
          </cell>
          <cell r="J78" t="str">
            <v>PICHINCHA</v>
          </cell>
          <cell r="K78" t="str">
            <v>Nathaly Mayerlyn Vera Sánchez</v>
          </cell>
          <cell r="L78" t="str">
            <v>TARQUI  VICENTE NORENO DE LUCAS  MANZANA 502 SOLAR 27 28  NAHIM ISAIAS BARQUET</v>
          </cell>
          <cell r="O78" t="str">
            <v>090506</v>
          </cell>
          <cell r="P78" t="str">
            <v>090506</v>
          </cell>
          <cell r="Q78" t="str">
            <v>GUAYAS_GUAYAQUIL_TARQUI</v>
          </cell>
          <cell r="R78" t="str">
            <v>414473078</v>
          </cell>
          <cell r="W78" t="str">
            <v>0954275335</v>
          </cell>
          <cell r="X78" t="str">
            <v>0981205923-0993558604</v>
          </cell>
          <cell r="Z78" t="str">
            <v>nmvs89747@gmail.com</v>
          </cell>
          <cell r="AA78">
            <v>44918</v>
          </cell>
          <cell r="AD78">
            <v>1</v>
          </cell>
          <cell r="AE78">
            <v>1</v>
          </cell>
          <cell r="AH78" t="str">
            <v>CUIDADELA  KENNEDY NORTE  DIAGONAL AL HOTEL KENNEDY ENTREGAR EN EL EDIFICIO LAS FERRIER  VERDE  CON PORTON NEGRO</v>
          </cell>
          <cell r="AI78" t="str">
            <v>DESPACHO</v>
          </cell>
          <cell r="AJ78" t="str">
            <v>Normal</v>
          </cell>
          <cell r="AL78" t="str">
            <v>NO</v>
          </cell>
          <cell r="AN78" t="str">
            <v>TUE portabilidad</v>
          </cell>
          <cell r="AO78" t="str">
            <v>CANAL ONLINE</v>
          </cell>
          <cell r="AP78">
            <v>44918</v>
          </cell>
          <cell r="AR78" t="str">
            <v>FLEXTUENTI_414473078</v>
          </cell>
          <cell r="AS78">
            <v>324248</v>
          </cell>
          <cell r="AT78" t="str">
            <v>D40</v>
          </cell>
          <cell r="AU78" t="str">
            <v>BTC</v>
          </cell>
          <cell r="AV78">
            <v>1</v>
          </cell>
          <cell r="AW78" t="str">
            <v>LOCAL</v>
          </cell>
          <cell r="AX78" t="str">
            <v>ENTREGADO</v>
          </cell>
          <cell r="AY78" t="str">
            <v>HALFSIM TUENTI PREPAGO PORTABILIDAD: 1 und</v>
          </cell>
          <cell r="AZ78" t="str">
            <v>SIMCARD</v>
          </cell>
          <cell r="BA78" t="str">
            <v/>
          </cell>
        </row>
        <row r="79">
          <cell r="A79" t="str">
            <v>414473086</v>
          </cell>
          <cell r="B79" t="str">
            <v>FLEXTUENTI</v>
          </cell>
          <cell r="C79">
            <v>44918</v>
          </cell>
          <cell r="D79" t="str">
            <v>FLEXNET ECUADOR - FLEXTUENTI</v>
          </cell>
          <cell r="E79" t="str">
            <v>CALLE 28 DE JUNIO S/N Y GARCIA MORENO ENTRADA LLANO GRANDE</v>
          </cell>
          <cell r="H79" t="str">
            <v>170208</v>
          </cell>
          <cell r="I79" t="str">
            <v>QUITO</v>
          </cell>
          <cell r="J79" t="str">
            <v>PICHINCHA</v>
          </cell>
          <cell r="K79" t="str">
            <v>Tomás yobanny Llanos plaza</v>
          </cell>
          <cell r="L79" t="str">
            <v>MILAGRO CALLE GARCIA MORENO SN CALLE  ELOY ALFARO</v>
          </cell>
          <cell r="O79" t="str">
            <v>091703</v>
          </cell>
          <cell r="P79" t="str">
            <v>091703</v>
          </cell>
          <cell r="Q79" t="str">
            <v>GUAYAS_MILAGRO_MILAGRO</v>
          </cell>
          <cell r="R79" t="str">
            <v>414473086</v>
          </cell>
          <cell r="W79" t="str">
            <v>0909726937</v>
          </cell>
          <cell r="X79" t="str">
            <v>0986668893-0964202225</v>
          </cell>
          <cell r="Z79" t="str">
            <v>lilibethramirez359@gmail.com</v>
          </cell>
          <cell r="AA79">
            <v>44918</v>
          </cell>
          <cell r="AD79">
            <v>1</v>
          </cell>
          <cell r="AE79">
            <v>1</v>
          </cell>
          <cell r="AH79" t="str">
            <v>SECTOR CENTRO  ENTREGAR EN ALMACEN ORVE HOGAR  PREGUNTAR POR EL SR BYRON LLANOS</v>
          </cell>
          <cell r="AI79" t="str">
            <v>DESPACHO</v>
          </cell>
          <cell r="AJ79" t="str">
            <v>Normal</v>
          </cell>
          <cell r="AL79" t="str">
            <v>NO</v>
          </cell>
          <cell r="AN79" t="str">
            <v>TUE portabilidad</v>
          </cell>
          <cell r="AO79" t="str">
            <v>CANAL ONLINE</v>
          </cell>
          <cell r="AP79">
            <v>44918</v>
          </cell>
          <cell r="AR79" t="str">
            <v>FLEXTUENTI_414473086</v>
          </cell>
          <cell r="AS79">
            <v>324241</v>
          </cell>
          <cell r="AT79" t="str">
            <v>D40</v>
          </cell>
          <cell r="AU79" t="str">
            <v>BTC</v>
          </cell>
          <cell r="AV79">
            <v>1</v>
          </cell>
          <cell r="AW79" t="str">
            <v>PROVINCIAL</v>
          </cell>
          <cell r="AX79" t="str">
            <v>ENTREGADO</v>
          </cell>
          <cell r="AY79" t="str">
            <v>HALFSIM TUENTI PREPAGO PORTABILIDAD: 1 und</v>
          </cell>
          <cell r="AZ79" t="str">
            <v>SIMCARD</v>
          </cell>
          <cell r="BA79" t="str">
            <v/>
          </cell>
        </row>
        <row r="80">
          <cell r="A80" t="str">
            <v>414473100</v>
          </cell>
          <cell r="B80" t="str">
            <v>FLEXTUENTI</v>
          </cell>
          <cell r="C80">
            <v>44918</v>
          </cell>
          <cell r="D80" t="str">
            <v>FLEXNET ECUADOR - FLEXTUENTI</v>
          </cell>
          <cell r="E80" t="str">
            <v>CALLE 28 DE JUNIO S/N Y GARCIA MORENO ENTRADA LLANO GRANDE</v>
          </cell>
          <cell r="H80" t="str">
            <v>170208</v>
          </cell>
          <cell r="I80" t="str">
            <v>QUITO</v>
          </cell>
          <cell r="J80" t="str">
            <v>PICHINCHA</v>
          </cell>
          <cell r="K80" t="str">
            <v>aldair carabali</v>
          </cell>
          <cell r="L80" t="str">
            <v>TARQUI PLAZA DANIN SN  AV DEL PERIODISTA</v>
          </cell>
          <cell r="O80" t="str">
            <v>090510</v>
          </cell>
          <cell r="P80" t="str">
            <v>090510</v>
          </cell>
          <cell r="Q80" t="str">
            <v>GUAYAS_GUAYAQUIL_TARQUI</v>
          </cell>
          <cell r="R80" t="str">
            <v>414473100</v>
          </cell>
          <cell r="W80" t="str">
            <v>0941451015</v>
          </cell>
          <cell r="X80" t="str">
            <v>0999847741-0984110683</v>
          </cell>
          <cell r="Z80" t="str">
            <v>aldairgener@gmail.com</v>
          </cell>
          <cell r="AA80">
            <v>44918</v>
          </cell>
          <cell r="AD80">
            <v>1</v>
          </cell>
          <cell r="AE80">
            <v>1</v>
          </cell>
          <cell r="AH80" t="str">
            <v>CUIDADELA KENEDY NUEVA  JUNTO  AL RESTAURANTE TIO BOLO  ENTREGAR EN EL EDIFICIO JACEL  BLANCO CON CESLTE</v>
          </cell>
          <cell r="AI80" t="str">
            <v>DESPACHO</v>
          </cell>
          <cell r="AJ80" t="str">
            <v>Normal</v>
          </cell>
          <cell r="AL80" t="str">
            <v>NO</v>
          </cell>
          <cell r="AN80" t="str">
            <v>TUE portabilidad</v>
          </cell>
          <cell r="AO80" t="str">
            <v>CANAL ONLINE</v>
          </cell>
          <cell r="AP80">
            <v>44918</v>
          </cell>
          <cell r="AR80" t="str">
            <v>FLEXTUENTI_414473100</v>
          </cell>
          <cell r="AS80">
            <v>324245</v>
          </cell>
          <cell r="AT80" t="str">
            <v>D40</v>
          </cell>
          <cell r="AU80" t="str">
            <v>BTC</v>
          </cell>
          <cell r="AV80">
            <v>1</v>
          </cell>
          <cell r="AW80" t="str">
            <v>LOCAL</v>
          </cell>
          <cell r="AX80" t="str">
            <v>ENTREGADO</v>
          </cell>
          <cell r="AY80" t="str">
            <v>HALFSIM TUENTI PREPAGO PORTABILIDAD: 1 und</v>
          </cell>
          <cell r="AZ80" t="str">
            <v>SIMCARD</v>
          </cell>
          <cell r="BA80" t="str">
            <v/>
          </cell>
        </row>
        <row r="81">
          <cell r="A81" t="str">
            <v>414473135</v>
          </cell>
          <cell r="B81" t="str">
            <v>FLEXTUENTI</v>
          </cell>
          <cell r="C81">
            <v>44918</v>
          </cell>
          <cell r="D81" t="str">
            <v>FLEXNET ECUADOR - FLEXTUENTI</v>
          </cell>
          <cell r="E81" t="str">
            <v>CALLE 28 DE JUNIO S/N Y GARCIA MORENO ENTRADA LLANO GRANDE</v>
          </cell>
          <cell r="H81" t="str">
            <v>170208</v>
          </cell>
          <cell r="I81" t="str">
            <v>QUITO</v>
          </cell>
          <cell r="J81" t="str">
            <v>PICHINCHA</v>
          </cell>
          <cell r="K81" t="str">
            <v>Liliana Estupiñan Mazo</v>
          </cell>
          <cell r="L81" t="str">
            <v>ESMERALDAS CALLE SUCRE  SN ENTRE JUAN MONTALVO Y ROCAFUERTE</v>
          </cell>
          <cell r="O81" t="str">
            <v>080101</v>
          </cell>
          <cell r="P81" t="str">
            <v>080101</v>
          </cell>
          <cell r="Q81" t="str">
            <v>ESMERALDAS_ESMERALDAS_ESMERALDAS</v>
          </cell>
          <cell r="R81" t="str">
            <v>414473135</v>
          </cell>
          <cell r="W81" t="str">
            <v>0801869033</v>
          </cell>
          <cell r="X81" t="str">
            <v>0969516939-0969516939</v>
          </cell>
          <cell r="Z81" t="str">
            <v>liliana_estupinan@hotmail.com</v>
          </cell>
          <cell r="AA81">
            <v>44918</v>
          </cell>
          <cell r="AD81">
            <v>1</v>
          </cell>
          <cell r="AE81">
            <v>1</v>
          </cell>
          <cell r="AH81" t="str">
            <v>SECTOR CENTRO  ENTREGAR CONSORCIO SRI DIAGONAL AL DISTRITO DE EDUCACION</v>
          </cell>
          <cell r="AI81" t="str">
            <v>DESPACHO</v>
          </cell>
          <cell r="AJ81" t="str">
            <v>Normal</v>
          </cell>
          <cell r="AL81" t="str">
            <v>NO</v>
          </cell>
          <cell r="AN81" t="str">
            <v>TUE portabilidad</v>
          </cell>
          <cell r="AO81" t="str">
            <v>CANAL ONLINE</v>
          </cell>
          <cell r="AP81">
            <v>44918</v>
          </cell>
          <cell r="AR81" t="str">
            <v>FLEXTUENTI_414473135</v>
          </cell>
          <cell r="AS81">
            <v>324243</v>
          </cell>
          <cell r="AT81" t="str">
            <v>D40</v>
          </cell>
          <cell r="AU81" t="str">
            <v>BTC</v>
          </cell>
          <cell r="AV81">
            <v>1</v>
          </cell>
          <cell r="AW81" t="str">
            <v>PROVINCIAL</v>
          </cell>
          <cell r="AX81" t="str">
            <v>ENTREGADO</v>
          </cell>
          <cell r="AY81" t="str">
            <v>HALFSIM TUENTI PREPAGO PORTABILIDAD: 1 und</v>
          </cell>
          <cell r="AZ81" t="str">
            <v>SIMCARD</v>
          </cell>
          <cell r="BA81" t="str">
            <v/>
          </cell>
        </row>
        <row r="82">
          <cell r="A82" t="str">
            <v>414473137</v>
          </cell>
          <cell r="B82" t="str">
            <v>FLEXTUENTI</v>
          </cell>
          <cell r="C82">
            <v>44918</v>
          </cell>
          <cell r="D82" t="str">
            <v>FLEXNET ECUADOR - FLEXTUENTI</v>
          </cell>
          <cell r="E82" t="str">
            <v>CALLE 28 DE JUNIO S/N Y GARCIA MORENO ENTRADA LLANO GRANDE</v>
          </cell>
          <cell r="H82" t="str">
            <v>170208</v>
          </cell>
          <cell r="I82" t="str">
            <v>QUITO</v>
          </cell>
          <cell r="J82" t="str">
            <v>PICHINCHA</v>
          </cell>
          <cell r="K82" t="str">
            <v>Valeria Eugenio</v>
          </cell>
          <cell r="L82" t="str">
            <v>OFICINA TRAMACO PORTETE</v>
          </cell>
          <cell r="O82" t="str">
            <v>GUAYAQUIL</v>
          </cell>
          <cell r="P82" t="str">
            <v>GUAYAQUIL</v>
          </cell>
          <cell r="Q82" t="str">
            <v>GUAYAS_GUAYAQUIL_</v>
          </cell>
          <cell r="R82" t="str">
            <v>414473137</v>
          </cell>
          <cell r="W82" t="str">
            <v>0953536349</v>
          </cell>
          <cell r="X82" t="str">
            <v>0982123275-0961799318</v>
          </cell>
          <cell r="Z82" t="str">
            <v>v.eugenio16@hotmail.com</v>
          </cell>
          <cell r="AA82">
            <v>44918</v>
          </cell>
          <cell r="AD82">
            <v>1</v>
          </cell>
          <cell r="AE82">
            <v>1</v>
          </cell>
          <cell r="AH82" t="str">
            <v/>
          </cell>
          <cell r="AI82" t="str">
            <v>DESPACHO</v>
          </cell>
          <cell r="AJ82" t="str">
            <v>DERIVADO PICK UP</v>
          </cell>
          <cell r="AL82" t="str">
            <v>NO</v>
          </cell>
          <cell r="AN82" t="str">
            <v>TUE portabilidad</v>
          </cell>
          <cell r="AO82" t="str">
            <v>CANAL ONLINE</v>
          </cell>
          <cell r="AP82">
            <v>44918</v>
          </cell>
          <cell r="AR82" t="str">
            <v>FLEXTUENTI_414473137</v>
          </cell>
          <cell r="AS82">
            <v>324613</v>
          </cell>
          <cell r="AT82" t="str">
            <v>D40</v>
          </cell>
          <cell r="AU82" t="str">
            <v>BTC</v>
          </cell>
          <cell r="AV82">
            <v>1</v>
          </cell>
          <cell r="AW82" t="str">
            <v>PROVINCIAL</v>
          </cell>
          <cell r="AX82" t="str">
            <v>INCIDENCIA</v>
          </cell>
          <cell r="AY82" t="str">
            <v>HALFSIM TUENTI PREPAGO PORTABILIDAD: 1 und</v>
          </cell>
          <cell r="AZ82" t="str">
            <v>SIMCARD</v>
          </cell>
          <cell r="BA82" t="str">
            <v/>
          </cell>
        </row>
        <row r="83">
          <cell r="A83" t="str">
            <v>414473178</v>
          </cell>
          <cell r="B83" t="str">
            <v>FLEXTUENTI</v>
          </cell>
          <cell r="C83">
            <v>44918</v>
          </cell>
          <cell r="D83" t="str">
            <v>FLEXNET ECUADOR - FLEXTUENTI</v>
          </cell>
          <cell r="E83" t="str">
            <v>CALLE 28 DE JUNIO S/N Y GARCIA MORENO ENTRADA LLANO GRANDE</v>
          </cell>
          <cell r="H83" t="str">
            <v>170208</v>
          </cell>
          <cell r="I83" t="str">
            <v>QUITO</v>
          </cell>
          <cell r="J83" t="str">
            <v>PICHINCHA</v>
          </cell>
          <cell r="K83" t="str">
            <v>Mateo Carvajal</v>
          </cell>
          <cell r="L83" t="str">
            <v>KENNEDY  AV REAL AUDIENCIA DPTO 2A  AV LUIS G TUFINO</v>
          </cell>
          <cell r="O83" t="str">
            <v>170512</v>
          </cell>
          <cell r="P83" t="str">
            <v>170512</v>
          </cell>
          <cell r="Q83" t="str">
            <v>PICHINCHA_QUITO_KENNEDY</v>
          </cell>
          <cell r="R83" t="str">
            <v>414473178</v>
          </cell>
          <cell r="W83" t="str">
            <v>1755579925</v>
          </cell>
          <cell r="X83" t="str">
            <v>0998927735-0978735190</v>
          </cell>
          <cell r="Z83" t="str">
            <v>mateocl17@outlook.com</v>
          </cell>
          <cell r="AA83">
            <v>44918</v>
          </cell>
          <cell r="AD83">
            <v>1</v>
          </cell>
          <cell r="AE83">
            <v>1</v>
          </cell>
          <cell r="AH83" t="str">
            <v>SECTOR REAL AUDIENCIA  CASA DE 2 PISOS COLOR NARANJA BEIGE JUNTO A LAS SALCHIS DEL KIKE JAV LLAMAR PARA LA ENTREGA</v>
          </cell>
          <cell r="AI83" t="str">
            <v>DESPACHO</v>
          </cell>
          <cell r="AJ83" t="str">
            <v>EXPRESS UIO</v>
          </cell>
          <cell r="AL83" t="str">
            <v>NO</v>
          </cell>
          <cell r="AN83" t="str">
            <v>TUE portabilidad</v>
          </cell>
          <cell r="AO83" t="str">
            <v>CANAL ONLINE</v>
          </cell>
          <cell r="AP83">
            <v>44918</v>
          </cell>
          <cell r="AR83" t="str">
            <v>FLEXTUENTI_414473178</v>
          </cell>
          <cell r="AS83">
            <v>324643</v>
          </cell>
          <cell r="AT83" t="str">
            <v>D40</v>
          </cell>
          <cell r="AU83" t="str">
            <v>BTC</v>
          </cell>
          <cell r="AV83">
            <v>1</v>
          </cell>
          <cell r="AW83" t="str">
            <v>LOCAL</v>
          </cell>
          <cell r="AX83" t="str">
            <v>ENTREGADO</v>
          </cell>
          <cell r="AY83" t="str">
            <v>HALFSIM TUENTI PREPAGO PORTABILIDAD: 1 und</v>
          </cell>
          <cell r="AZ83" t="str">
            <v>SIMCARD</v>
          </cell>
          <cell r="BA83" t="str">
            <v/>
          </cell>
        </row>
        <row r="84">
          <cell r="A84" t="str">
            <v>414473179</v>
          </cell>
          <cell r="B84" t="str">
            <v>FLEXTUENTI</v>
          </cell>
          <cell r="C84">
            <v>44918</v>
          </cell>
          <cell r="D84" t="str">
            <v>FLEXNET ECUADOR - FLEXTUENTI</v>
          </cell>
          <cell r="E84" t="str">
            <v>CALLE 28 DE JUNIO S/N Y GARCIA MORENO ENTRADA LLANO GRANDE</v>
          </cell>
          <cell r="H84" t="str">
            <v>170208</v>
          </cell>
          <cell r="I84" t="str">
            <v>QUITO</v>
          </cell>
          <cell r="J84" t="str">
            <v>PICHINCHA</v>
          </cell>
          <cell r="K84" t="str">
            <v>Joel Pin</v>
          </cell>
          <cell r="L84" t="str">
            <v>TARQUI   CALLE 13 NO MNZ 13S SLR 1 AV LAS AGUAS</v>
          </cell>
          <cell r="O84" t="str">
            <v>090510</v>
          </cell>
          <cell r="P84" t="str">
            <v>090510</v>
          </cell>
          <cell r="Q84" t="str">
            <v>GUAYAS_GUAYAQUIL_TARQUI</v>
          </cell>
          <cell r="R84" t="str">
            <v>414473179</v>
          </cell>
          <cell r="W84" t="str">
            <v>0930788625</v>
          </cell>
          <cell r="X84" t="str">
            <v>0994493576-0988530077</v>
          </cell>
          <cell r="Z84" t="str">
            <v>produccion@metromedia.com.ec</v>
          </cell>
          <cell r="AA84">
            <v>44918</v>
          </cell>
          <cell r="AD84">
            <v>1</v>
          </cell>
          <cell r="AE84">
            <v>1</v>
          </cell>
          <cell r="AH84" t="str">
            <v>SECTOR URBANOR DIAGONAL A LA FEDERACION ECUATORIANA FUTBOL GALPON DE ROCAS METROMEDIA ECUADOR</v>
          </cell>
          <cell r="AI84" t="str">
            <v>DESPACHO</v>
          </cell>
          <cell r="AJ84" t="str">
            <v>Normal</v>
          </cell>
          <cell r="AL84" t="str">
            <v>NO</v>
          </cell>
          <cell r="AN84" t="str">
            <v>TUE portabilidad</v>
          </cell>
          <cell r="AO84" t="str">
            <v>CANAL ONLINE</v>
          </cell>
          <cell r="AP84">
            <v>44918</v>
          </cell>
          <cell r="AR84" t="str">
            <v>FLEXTUENTI_414473179</v>
          </cell>
          <cell r="AS84">
            <v>324610</v>
          </cell>
          <cell r="AT84" t="str">
            <v>D40</v>
          </cell>
          <cell r="AU84" t="str">
            <v>BTC</v>
          </cell>
          <cell r="AV84">
            <v>1</v>
          </cell>
          <cell r="AW84" t="str">
            <v>LOCAL</v>
          </cell>
          <cell r="AX84" t="str">
            <v>ENTREGADO</v>
          </cell>
          <cell r="AY84" t="str">
            <v>HALFSIM TUENTI PREPAGO PORTABILIDAD: 1 und</v>
          </cell>
          <cell r="AZ84" t="str">
            <v>SIMCARD</v>
          </cell>
          <cell r="BA84" t="str">
            <v/>
          </cell>
        </row>
        <row r="85">
          <cell r="A85" t="str">
            <v>414473184</v>
          </cell>
          <cell r="B85" t="str">
            <v>FLEXTUENTI</v>
          </cell>
          <cell r="C85">
            <v>44918</v>
          </cell>
          <cell r="D85" t="str">
            <v>FLEXNET ECUADOR - FLEXTUENTI</v>
          </cell>
          <cell r="E85" t="str">
            <v>CALLE 28 DE JUNIO S/N Y GARCIA MORENO ENTRADA LLANO GRANDE</v>
          </cell>
          <cell r="H85" t="str">
            <v>170208</v>
          </cell>
          <cell r="I85" t="str">
            <v>QUITO</v>
          </cell>
          <cell r="J85" t="str">
            <v>PICHINCHA</v>
          </cell>
          <cell r="K85" t="str">
            <v>Janira Jamileth Macías Bravo</v>
          </cell>
          <cell r="L85" t="str">
            <v>18 DE OCTUBRE    AV VICENTE MENDOZA  SN  CALLE  4 O  FEDERICO BRAVO BAZURTO</v>
          </cell>
          <cell r="O85" t="str">
            <v>130103</v>
          </cell>
          <cell r="P85" t="str">
            <v>130103</v>
          </cell>
          <cell r="Q85" t="str">
            <v>MANABI_PORTOVIEJO_18 DE OCTUBRE</v>
          </cell>
          <cell r="R85" t="str">
            <v>414473184</v>
          </cell>
          <cell r="W85" t="str">
            <v>1314572635</v>
          </cell>
          <cell r="X85" t="str">
            <v>0962029209-0961493740</v>
          </cell>
          <cell r="Z85" t="str">
            <v>jamilethm608@gmail.com</v>
          </cell>
          <cell r="AA85">
            <v>44918</v>
          </cell>
          <cell r="AD85">
            <v>1</v>
          </cell>
          <cell r="AE85">
            <v>1</v>
          </cell>
          <cell r="AH85" t="str">
            <v>CDLA MUNICIPAL  CASA ESQUINERA DE 3 PISOS COLOR CREMA A DOS CASAS DE MINI TIENDA RUDDY JOSE</v>
          </cell>
          <cell r="AI85" t="str">
            <v>DESPACHO</v>
          </cell>
          <cell r="AJ85" t="str">
            <v>Normal</v>
          </cell>
          <cell r="AL85" t="str">
            <v>NO</v>
          </cell>
          <cell r="AN85" t="str">
            <v>TUE portabilidad</v>
          </cell>
          <cell r="AO85" t="str">
            <v>CANAL ONLINE</v>
          </cell>
          <cell r="AP85">
            <v>44918</v>
          </cell>
          <cell r="AR85" t="str">
            <v>FLEXTUENTI_414473184</v>
          </cell>
          <cell r="AS85">
            <v>324580</v>
          </cell>
          <cell r="AT85" t="str">
            <v>D40</v>
          </cell>
          <cell r="AU85" t="str">
            <v>BTC</v>
          </cell>
          <cell r="AV85">
            <v>1</v>
          </cell>
          <cell r="AW85" t="str">
            <v>PROVINCIAL</v>
          </cell>
          <cell r="AX85" t="str">
            <v>ENTREGADO</v>
          </cell>
          <cell r="AY85" t="str">
            <v>HALFSIM TUENTI PREPAGO PORTABILIDAD: 1 und</v>
          </cell>
          <cell r="AZ85" t="str">
            <v>SIMCARD</v>
          </cell>
          <cell r="BA85" t="str">
            <v/>
          </cell>
        </row>
        <row r="86">
          <cell r="A86" t="str">
            <v>414473237</v>
          </cell>
          <cell r="B86" t="str">
            <v>FLEXTUENTI</v>
          </cell>
          <cell r="C86">
            <v>44918</v>
          </cell>
          <cell r="D86" t="str">
            <v>FLEXNET ECUADOR - FLEXTUENTI</v>
          </cell>
          <cell r="E86" t="str">
            <v>CALLE 28 DE JUNIO S/N Y GARCIA MORENO ENTRADA LLANO GRANDE</v>
          </cell>
          <cell r="H86" t="str">
            <v>170208</v>
          </cell>
          <cell r="I86" t="str">
            <v>QUITO</v>
          </cell>
          <cell r="J86" t="str">
            <v>PICHINCHA</v>
          </cell>
          <cell r="K86" t="str">
            <v>Zoila Deyanira Andrade Moreira</v>
          </cell>
          <cell r="L86" t="str">
            <v>EL CARMEN AV 3 DE JULIO   SOLAR 35  SN</v>
          </cell>
          <cell r="O86" t="str">
            <v>130501</v>
          </cell>
          <cell r="P86" t="str">
            <v>130501</v>
          </cell>
          <cell r="Q86" t="str">
            <v>MANABI_EL CARMEN_EL CARMEN</v>
          </cell>
          <cell r="R86" t="str">
            <v>414473237</v>
          </cell>
          <cell r="W86" t="str">
            <v>1310576069</v>
          </cell>
          <cell r="X86" t="str">
            <v>0984655282-0963120762</v>
          </cell>
          <cell r="Z86" t="str">
            <v>dezoiandrademoreira@gmail.com</v>
          </cell>
          <cell r="AA86">
            <v>44918</v>
          </cell>
          <cell r="AD86">
            <v>1</v>
          </cell>
          <cell r="AE86">
            <v>1</v>
          </cell>
          <cell r="AH86" t="str">
            <v>BARRIO SANTA TERESITA  DIAGONAL A LA ESCUELA 3 DE JULIO   CASA NARANJA DE 1 PISO</v>
          </cell>
          <cell r="AI86" t="str">
            <v>DESPACHO</v>
          </cell>
          <cell r="AJ86" t="str">
            <v>Normal</v>
          </cell>
          <cell r="AL86" t="str">
            <v>NO</v>
          </cell>
          <cell r="AN86" t="str">
            <v>TUE portabilidad</v>
          </cell>
          <cell r="AO86" t="str">
            <v>CANAL ONLINE</v>
          </cell>
          <cell r="AP86">
            <v>44918</v>
          </cell>
          <cell r="AR86" t="str">
            <v>FLEXTUENTI_414473237</v>
          </cell>
          <cell r="AS86">
            <v>324614</v>
          </cell>
          <cell r="AT86" t="str">
            <v>D40</v>
          </cell>
          <cell r="AU86" t="str">
            <v>BTC</v>
          </cell>
          <cell r="AV86">
            <v>1</v>
          </cell>
          <cell r="AW86" t="str">
            <v>PROVINCIAL</v>
          </cell>
          <cell r="AX86" t="str">
            <v>ENTREGADO</v>
          </cell>
          <cell r="AY86" t="str">
            <v>HALFSIM TUENTI PREPAGO PORTABILIDAD: 1 und</v>
          </cell>
          <cell r="AZ86" t="str">
            <v>SIMCARD</v>
          </cell>
          <cell r="BA86" t="str">
            <v/>
          </cell>
        </row>
        <row r="87">
          <cell r="A87" t="str">
            <v>414473281</v>
          </cell>
          <cell r="B87" t="str">
            <v>FLEXTUENTI</v>
          </cell>
          <cell r="C87">
            <v>44918</v>
          </cell>
          <cell r="D87" t="str">
            <v>FLEXNET ECUADOR - FLEXTUENTI</v>
          </cell>
          <cell r="E87" t="str">
            <v>CALLE 28 DE JUNIO S/N Y GARCIA MORENO ENTRADA LLANO GRANDE</v>
          </cell>
          <cell r="H87" t="str">
            <v>170208</v>
          </cell>
          <cell r="I87" t="str">
            <v>QUITO</v>
          </cell>
          <cell r="J87" t="str">
            <v>PICHINCHA</v>
          </cell>
          <cell r="K87" t="str">
            <v>Marcelo Lozano</v>
          </cell>
          <cell r="L87" t="str">
            <v>OFICINA TRAMACO LOJA</v>
          </cell>
          <cell r="O87" t="str">
            <v>LOJA</v>
          </cell>
          <cell r="P87" t="str">
            <v>LOJA</v>
          </cell>
          <cell r="Q87" t="str">
            <v>LOJA_LOJA_</v>
          </cell>
          <cell r="R87" t="str">
            <v>414473281</v>
          </cell>
          <cell r="W87" t="str">
            <v>1950038461</v>
          </cell>
          <cell r="X87" t="str">
            <v>0962183906-0968189262</v>
          </cell>
          <cell r="Z87" t="str">
            <v>marcelo2005lozano@gmail.com</v>
          </cell>
          <cell r="AA87">
            <v>44918</v>
          </cell>
          <cell r="AD87">
            <v>1</v>
          </cell>
          <cell r="AE87">
            <v>1</v>
          </cell>
          <cell r="AH87" t="str">
            <v/>
          </cell>
          <cell r="AI87" t="str">
            <v>DESPACHO</v>
          </cell>
          <cell r="AJ87" t="str">
            <v>DERIVADO PICK UP</v>
          </cell>
          <cell r="AL87" t="str">
            <v>NO</v>
          </cell>
          <cell r="AN87" t="str">
            <v>TUE portabilidad</v>
          </cell>
          <cell r="AO87" t="str">
            <v>CANAL ONLINE</v>
          </cell>
          <cell r="AP87">
            <v>44918</v>
          </cell>
          <cell r="AR87" t="str">
            <v>FLEXTUENTI_414473281</v>
          </cell>
          <cell r="AS87">
            <v>324582</v>
          </cell>
          <cell r="AT87" t="str">
            <v>D40</v>
          </cell>
          <cell r="AU87" t="str">
            <v>BTC</v>
          </cell>
          <cell r="AV87">
            <v>1</v>
          </cell>
          <cell r="AW87" t="str">
            <v>PROVINCIAL</v>
          </cell>
          <cell r="AX87" t="str">
            <v>INCIDENCIA</v>
          </cell>
          <cell r="AY87" t="str">
            <v>HALFSIM TUENTI PREPAGO PORTABILIDAD: 1 und</v>
          </cell>
          <cell r="AZ87" t="str">
            <v>SIMCARD</v>
          </cell>
          <cell r="BA87" t="str">
            <v/>
          </cell>
        </row>
        <row r="88">
          <cell r="A88" t="str">
            <v>414473315</v>
          </cell>
          <cell r="B88" t="str">
            <v>FLEXTUENTI</v>
          </cell>
          <cell r="C88">
            <v>44918</v>
          </cell>
          <cell r="D88" t="str">
            <v>FLEXNET ECUADOR - FLEXTUENTI</v>
          </cell>
          <cell r="E88" t="str">
            <v>CALLE 28 DE JUNIO S/N Y GARCIA MORENO ENTRADA LLANO GRANDE</v>
          </cell>
          <cell r="H88" t="str">
            <v>170208</v>
          </cell>
          <cell r="I88" t="str">
            <v>QUITO</v>
          </cell>
          <cell r="J88" t="str">
            <v>PICHINCHA</v>
          </cell>
          <cell r="K88" t="str">
            <v>Mauricio Gibilisco Gil</v>
          </cell>
          <cell r="L88" t="str">
            <v>SALINAS  LUPERCIO BAZAN MALAVU SN AV 12</v>
          </cell>
          <cell r="O88" t="str">
            <v>240209</v>
          </cell>
          <cell r="P88" t="str">
            <v>240209</v>
          </cell>
          <cell r="Q88" t="str">
            <v>SANTA ELENA_SALINAS_SALINAS</v>
          </cell>
          <cell r="R88" t="str">
            <v>414473315</v>
          </cell>
          <cell r="W88" t="str">
            <v>1760552164</v>
          </cell>
          <cell r="X88" t="str">
            <v>0980017542-0980017542</v>
          </cell>
          <cell r="Z88" t="str">
            <v>mgbakano@gmail.com</v>
          </cell>
          <cell r="AA88">
            <v>44918</v>
          </cell>
          <cell r="AD88">
            <v>1</v>
          </cell>
          <cell r="AE88">
            <v>1</v>
          </cell>
          <cell r="AH88" t="str">
            <v>SECTOR SAN FRANCISCO JUNTO A HOSTAL FAMILIA MI CASA CASA 1 PISO BLANCA CERRAMIENTO DE MADERA</v>
          </cell>
          <cell r="AI88" t="str">
            <v>DESPACHO</v>
          </cell>
          <cell r="AJ88" t="str">
            <v>Normal</v>
          </cell>
          <cell r="AL88" t="str">
            <v>NO</v>
          </cell>
          <cell r="AN88" t="str">
            <v>TUE portabilidad</v>
          </cell>
          <cell r="AO88" t="str">
            <v>CANAL ONLINE</v>
          </cell>
          <cell r="AP88">
            <v>44918</v>
          </cell>
          <cell r="AR88" t="str">
            <v>FLEXTUENTI_414473315</v>
          </cell>
          <cell r="AS88">
            <v>324551</v>
          </cell>
          <cell r="AT88" t="str">
            <v>D40</v>
          </cell>
          <cell r="AU88" t="str">
            <v>BTC</v>
          </cell>
          <cell r="AV88">
            <v>1</v>
          </cell>
          <cell r="AW88" t="str">
            <v>PROVINCIAL</v>
          </cell>
          <cell r="AX88" t="str">
            <v>ENTREGADO</v>
          </cell>
          <cell r="AY88" t="str">
            <v>HALFSIM TUENTI PREPAGO PORTABILIDAD: 1 und</v>
          </cell>
          <cell r="AZ88" t="str">
            <v>SIMCARD</v>
          </cell>
          <cell r="BA88" t="str">
            <v/>
          </cell>
        </row>
        <row r="89">
          <cell r="A89" t="str">
            <v>414473318</v>
          </cell>
          <cell r="B89" t="str">
            <v>FLEXTUENTI</v>
          </cell>
          <cell r="C89">
            <v>44918</v>
          </cell>
          <cell r="D89" t="str">
            <v>FLEXNET ECUADOR - FLEXTUENTI</v>
          </cell>
          <cell r="E89" t="str">
            <v>CALLE 28 DE JUNIO S/N Y GARCIA MORENO ENTRADA LLANO GRANDE</v>
          </cell>
          <cell r="H89" t="str">
            <v>170208</v>
          </cell>
          <cell r="I89" t="str">
            <v>QUITO</v>
          </cell>
          <cell r="J89" t="str">
            <v>PICHINCHA</v>
          </cell>
          <cell r="K89" t="str">
            <v>Javier Dueñas</v>
          </cell>
          <cell r="L89" t="str">
            <v>ROCAFUERTE   MANUEL J CALLE SN CALLE LIBERTAD</v>
          </cell>
          <cell r="O89" t="str">
            <v>080602</v>
          </cell>
          <cell r="P89" t="str">
            <v>080602</v>
          </cell>
          <cell r="Q89" t="str">
            <v>MANABI_ROCAFUERTE_ROCAFUERTE</v>
          </cell>
          <cell r="R89" t="str">
            <v>414473318</v>
          </cell>
          <cell r="W89" t="str">
            <v>1317353645</v>
          </cell>
          <cell r="X89" t="str">
            <v>0979395046-0983112902</v>
          </cell>
          <cell r="Z89" t="str">
            <v>maitte1001@gmail.com</v>
          </cell>
          <cell r="AA89">
            <v>44918</v>
          </cell>
          <cell r="AD89">
            <v>1</v>
          </cell>
          <cell r="AE89">
            <v>1</v>
          </cell>
          <cell r="AH89" t="str">
            <v>SECTOR LA ISLA A DOS CASAS DE DISTRIBUIDORA NOELIA CASA 2 PISOS CELESTE</v>
          </cell>
          <cell r="AI89" t="str">
            <v>DESPACHO</v>
          </cell>
          <cell r="AJ89" t="str">
            <v>Normal</v>
          </cell>
          <cell r="AL89" t="str">
            <v>NO</v>
          </cell>
          <cell r="AN89" t="str">
            <v>TUE portabilidad</v>
          </cell>
          <cell r="AO89" t="str">
            <v>CANAL ONLINE</v>
          </cell>
          <cell r="AP89">
            <v>44918</v>
          </cell>
          <cell r="AR89" t="str">
            <v>FLEXTUENTI_414473318</v>
          </cell>
          <cell r="AS89">
            <v>324555</v>
          </cell>
          <cell r="AT89" t="str">
            <v>D40</v>
          </cell>
          <cell r="AU89" t="str">
            <v>BTC</v>
          </cell>
          <cell r="AV89">
            <v>1</v>
          </cell>
          <cell r="AW89" t="str">
            <v>PROVINCIAL</v>
          </cell>
          <cell r="AX89" t="str">
            <v>ENTREGADO</v>
          </cell>
          <cell r="AY89" t="str">
            <v>HALFSIM TUENTI PREPAGO PORTABILIDAD: 1 und</v>
          </cell>
          <cell r="AZ89" t="str">
            <v>SIMCARD</v>
          </cell>
          <cell r="BA89" t="str">
            <v/>
          </cell>
        </row>
        <row r="90">
          <cell r="A90" t="str">
            <v>414473319</v>
          </cell>
          <cell r="B90" t="str">
            <v>FLEXTUENTI</v>
          </cell>
          <cell r="C90">
            <v>44918</v>
          </cell>
          <cell r="D90" t="str">
            <v>FLEXNET ECUADOR - FLEXTUENTI</v>
          </cell>
          <cell r="E90" t="str">
            <v>CALLE 28 DE JUNIO S/N Y GARCIA MORENO ENTRADA LLANO GRANDE</v>
          </cell>
          <cell r="H90" t="str">
            <v>170208</v>
          </cell>
          <cell r="I90" t="str">
            <v>QUITO</v>
          </cell>
          <cell r="J90" t="str">
            <v>PICHINCHA</v>
          </cell>
          <cell r="K90" t="str">
            <v>Guido Caícedo</v>
          </cell>
          <cell r="L90" t="str">
            <v>BAÃ?OS DE AGUA SANTA (TU)  CALLE PASTAZA  NSN CALLE JUAN MONTALVO</v>
          </cell>
          <cell r="O90" t="str">
            <v>180301</v>
          </cell>
          <cell r="P90" t="str">
            <v>180301</v>
          </cell>
          <cell r="Q90" t="str">
            <v>TUNGURAHUA_BAÑOS_BAÑOS DE AGUA SANTA (TU)</v>
          </cell>
          <cell r="R90" t="str">
            <v>414473319</v>
          </cell>
          <cell r="W90" t="str">
            <v>1802019859</v>
          </cell>
          <cell r="X90" t="str">
            <v>0991628585-0960429140</v>
          </cell>
          <cell r="Z90" t="str">
            <v>guidovamp@hotmail.com</v>
          </cell>
          <cell r="AA90">
            <v>44918</v>
          </cell>
          <cell r="AD90">
            <v>1</v>
          </cell>
          <cell r="AE90">
            <v>1</v>
          </cell>
          <cell r="AH90" t="str">
            <v>BARRIO OBRERO CASA DE 2 PISOS DE LADRILLO VISTO JUNTO AL HOSPITAL BASICO DE BANOS</v>
          </cell>
          <cell r="AI90" t="str">
            <v>DESPACHO</v>
          </cell>
          <cell r="AJ90" t="str">
            <v>Normal</v>
          </cell>
          <cell r="AL90" t="str">
            <v>NO</v>
          </cell>
          <cell r="AN90" t="str">
            <v>TUE portabilidad</v>
          </cell>
          <cell r="AO90" t="str">
            <v>CANAL ONLINE</v>
          </cell>
          <cell r="AP90">
            <v>44918</v>
          </cell>
          <cell r="AR90" t="str">
            <v>FLEXTUENTI_414473319</v>
          </cell>
          <cell r="AS90">
            <v>324612</v>
          </cell>
          <cell r="AT90" t="str">
            <v>D40</v>
          </cell>
          <cell r="AU90" t="str">
            <v>BTC</v>
          </cell>
          <cell r="AV90">
            <v>1</v>
          </cell>
          <cell r="AW90" t="str">
            <v>PROVINCIAL</v>
          </cell>
          <cell r="AX90" t="str">
            <v>INCIDENCIA</v>
          </cell>
          <cell r="AY90" t="str">
            <v>HALFSIM TUENTI PREPAGO PORTABILIDAD: 1 und</v>
          </cell>
          <cell r="AZ90" t="str">
            <v>SIMCARD</v>
          </cell>
          <cell r="BA90" t="str">
            <v/>
          </cell>
        </row>
        <row r="91">
          <cell r="A91" t="str">
            <v>414473320</v>
          </cell>
          <cell r="B91" t="str">
            <v>FLEXTUENTI</v>
          </cell>
          <cell r="C91">
            <v>44918</v>
          </cell>
          <cell r="D91" t="str">
            <v>FLEXNET ECUADOR - FLEXTUENTI</v>
          </cell>
          <cell r="E91" t="str">
            <v>CALLE 28 DE JUNIO S/N Y GARCIA MORENO ENTRADA LLANO GRANDE</v>
          </cell>
          <cell r="H91" t="str">
            <v>170208</v>
          </cell>
          <cell r="I91" t="str">
            <v>QUITO</v>
          </cell>
          <cell r="J91" t="str">
            <v>PICHINCHA</v>
          </cell>
          <cell r="K91" t="str">
            <v>Larissa Svistoonoff Sánchez</v>
          </cell>
          <cell r="L91" t="str">
            <v>LA MARISCAL  N22 87 AV LADRON DE GUEVARA</v>
          </cell>
          <cell r="O91" t="str">
            <v>170143</v>
          </cell>
          <cell r="P91" t="str">
            <v>170143</v>
          </cell>
          <cell r="Q91" t="str">
            <v>PICHINCHA_QUITO_LA MARISCAL</v>
          </cell>
          <cell r="R91" t="str">
            <v>414473320</v>
          </cell>
          <cell r="W91" t="str">
            <v>1708382336</v>
          </cell>
          <cell r="X91" t="str">
            <v>0987553645-0987933818</v>
          </cell>
          <cell r="Z91" t="str">
            <v>larisvisto@gmail.com</v>
          </cell>
          <cell r="AA91">
            <v>44918</v>
          </cell>
          <cell r="AD91">
            <v>1</v>
          </cell>
          <cell r="AE91">
            <v>1</v>
          </cell>
          <cell r="AH91" t="str">
            <v>SECTOR LA FLORESTA FRENTE A PACHACUTIC EDIF 3 PISOS BEIGE PB MASCOTA MODA</v>
          </cell>
          <cell r="AI91" t="str">
            <v>DESPACHO</v>
          </cell>
          <cell r="AJ91" t="str">
            <v>Normal</v>
          </cell>
          <cell r="AL91" t="str">
            <v>NO</v>
          </cell>
          <cell r="AN91" t="str">
            <v>TUE portabilidad</v>
          </cell>
          <cell r="AO91" t="str">
            <v>CANAL ONLINE</v>
          </cell>
          <cell r="AP91">
            <v>44918</v>
          </cell>
          <cell r="AR91" t="str">
            <v>FLEXTUENTI_414473320</v>
          </cell>
          <cell r="AS91">
            <v>324552</v>
          </cell>
          <cell r="AT91" t="str">
            <v>D40</v>
          </cell>
          <cell r="AU91" t="str">
            <v>BTC</v>
          </cell>
          <cell r="AV91">
            <v>1</v>
          </cell>
          <cell r="AW91" t="str">
            <v>LOCAL</v>
          </cell>
          <cell r="AX91" t="str">
            <v>ENTREGADO</v>
          </cell>
          <cell r="AY91" t="str">
            <v>HALFSIM TUENTI PREPAGO PORTABILIDAD: 1 und</v>
          </cell>
          <cell r="AZ91" t="str">
            <v>SIMCARD</v>
          </cell>
          <cell r="BA91" t="str">
            <v/>
          </cell>
        </row>
        <row r="92">
          <cell r="A92" t="str">
            <v>414473341</v>
          </cell>
          <cell r="B92" t="str">
            <v>FLEXTUENTI</v>
          </cell>
          <cell r="C92">
            <v>44918</v>
          </cell>
          <cell r="D92" t="str">
            <v>FLEXNET ECUADOR - FLEXTUENTI</v>
          </cell>
          <cell r="E92" t="str">
            <v>CALLE 28 DE JUNIO S/N Y GARCIA MORENO ENTRADA LLANO GRANDE</v>
          </cell>
          <cell r="H92" t="str">
            <v>170208</v>
          </cell>
          <cell r="I92" t="str">
            <v>QUITO</v>
          </cell>
          <cell r="J92" t="str">
            <v>PICHINCHA</v>
          </cell>
          <cell r="K92" t="str">
            <v>Madeleine Anzola</v>
          </cell>
          <cell r="L92" t="str">
            <v>MALDONADO   TARQUI 1906 MONSENOR A  ANDRADE</v>
          </cell>
          <cell r="O92" t="str">
            <v>060103</v>
          </cell>
          <cell r="P92" t="str">
            <v>060103</v>
          </cell>
          <cell r="Q92" t="str">
            <v>CHIMBORAZO_RIOBAMBA_MALDONADO</v>
          </cell>
          <cell r="R92" t="str">
            <v>414473341</v>
          </cell>
          <cell r="W92" t="str">
            <v>1760614097</v>
          </cell>
          <cell r="X92" t="str">
            <v>0984475510-0997876034</v>
          </cell>
          <cell r="Z92" t="str">
            <v>madelineanzola@gmail.com</v>
          </cell>
          <cell r="AA92">
            <v>44918</v>
          </cell>
          <cell r="AD92">
            <v>1</v>
          </cell>
          <cell r="AE92">
            <v>1</v>
          </cell>
          <cell r="AH92" t="str">
            <v>SECTOR EL ESFUERZO FRENTE AL PARQUE CASA 3 PISOS BLANCA ESQUINERA</v>
          </cell>
          <cell r="AI92" t="str">
            <v>DESPACHO</v>
          </cell>
          <cell r="AJ92" t="str">
            <v>Normal</v>
          </cell>
          <cell r="AL92" t="str">
            <v>NO</v>
          </cell>
          <cell r="AN92" t="str">
            <v>TUE portabilidad</v>
          </cell>
          <cell r="AO92" t="str">
            <v>CANAL ONLINE</v>
          </cell>
          <cell r="AP92">
            <v>44918</v>
          </cell>
          <cell r="AR92" t="str">
            <v>FLEXTUENTI_414473341</v>
          </cell>
          <cell r="AS92">
            <v>324550</v>
          </cell>
          <cell r="AT92" t="str">
            <v>D40</v>
          </cell>
          <cell r="AU92" t="str">
            <v>BTC</v>
          </cell>
          <cell r="AV92">
            <v>1</v>
          </cell>
          <cell r="AW92" t="str">
            <v>PROVINCIAL</v>
          </cell>
          <cell r="AX92" t="str">
            <v>ENTREGADO</v>
          </cell>
          <cell r="AY92" t="str">
            <v>HALFSIM TUENTI PREPAGO PORTABILIDAD: 1 und</v>
          </cell>
          <cell r="AZ92" t="str">
            <v>SIMCARD</v>
          </cell>
          <cell r="BA92" t="str">
            <v/>
          </cell>
        </row>
        <row r="93">
          <cell r="A93" t="str">
            <v>414482582</v>
          </cell>
          <cell r="B93" t="str">
            <v>FLEXTUENTI</v>
          </cell>
          <cell r="C93">
            <v>44918</v>
          </cell>
          <cell r="D93" t="str">
            <v>FLEXNET ECUADOR - FLEXTUENTI</v>
          </cell>
          <cell r="E93" t="str">
            <v>CALLE 28 DE JUNIO S/N Y GARCIA MORENO ENTRADA LLANO GRANDE</v>
          </cell>
          <cell r="H93" t="str">
            <v>170208</v>
          </cell>
          <cell r="I93" t="str">
            <v>QUITO</v>
          </cell>
          <cell r="J93" t="str">
            <v>PICHINCHA</v>
          </cell>
          <cell r="K93" t="str">
            <v>Miguel Carrillo</v>
          </cell>
          <cell r="L93" t="str">
            <v>MACHALA   AV 9 DE MAYO SN  AV 8AVA NORTE</v>
          </cell>
          <cell r="O93" t="str">
            <v>070205</v>
          </cell>
          <cell r="P93" t="str">
            <v>070205</v>
          </cell>
          <cell r="Q93" t="str">
            <v>EL ORO_MACHALA_MACHALA</v>
          </cell>
          <cell r="R93" t="str">
            <v>414482582</v>
          </cell>
          <cell r="W93" t="str">
            <v>0705817401</v>
          </cell>
          <cell r="X93" t="str">
            <v>0985006927-0999355787</v>
          </cell>
          <cell r="Z93" t="str">
            <v>miguelitoc73@gmail.com</v>
          </cell>
          <cell r="AA93">
            <v>44918</v>
          </cell>
          <cell r="AD93">
            <v>1</v>
          </cell>
          <cell r="AE93">
            <v>1</v>
          </cell>
          <cell r="AH93" t="str">
            <v>SECTOR NORTE CASA DE 2 PISOS COLOR MELON A MEDIA CUADRA DEL TALLER ELECTRICO AUTOMOTRIZ EL CHINO</v>
          </cell>
          <cell r="AI93" t="str">
            <v>DESPACHO</v>
          </cell>
          <cell r="AJ93" t="str">
            <v>Normal</v>
          </cell>
          <cell r="AL93" t="str">
            <v>NO</v>
          </cell>
          <cell r="AN93" t="str">
            <v>TUE portabilidad</v>
          </cell>
          <cell r="AO93" t="str">
            <v>CANAL ONLINE</v>
          </cell>
          <cell r="AP93">
            <v>44918</v>
          </cell>
          <cell r="AR93" t="str">
            <v>FLEXTUENTI_414482582</v>
          </cell>
          <cell r="AS93">
            <v>324624</v>
          </cell>
          <cell r="AT93" t="str">
            <v>D40</v>
          </cell>
          <cell r="AU93" t="str">
            <v>BTC</v>
          </cell>
          <cell r="AV93">
            <v>1</v>
          </cell>
          <cell r="AW93" t="str">
            <v>PROVINCIAL</v>
          </cell>
          <cell r="AX93" t="str">
            <v>INCIDENCIA</v>
          </cell>
          <cell r="AY93" t="str">
            <v>HALFSIM TUENTI PREPAGO PORTABILIDAD: 1 und</v>
          </cell>
          <cell r="AZ93" t="str">
            <v>SIMCARD</v>
          </cell>
          <cell r="BA93" t="str">
            <v/>
          </cell>
        </row>
        <row r="94">
          <cell r="A94" t="str">
            <v>414482583</v>
          </cell>
          <cell r="B94" t="str">
            <v>FLEXTUENTI</v>
          </cell>
          <cell r="C94">
            <v>44918</v>
          </cell>
          <cell r="D94" t="str">
            <v>FLEXNET ECUADOR - FLEXTUENTI</v>
          </cell>
          <cell r="E94" t="str">
            <v>CALLE 28 DE JUNIO S/N Y GARCIA MORENO ENTRADA LLANO GRANDE</v>
          </cell>
          <cell r="H94" t="str">
            <v>170208</v>
          </cell>
          <cell r="I94" t="str">
            <v>QUITO</v>
          </cell>
          <cell r="J94" t="str">
            <v>PICHINCHA</v>
          </cell>
          <cell r="K94" t="str">
            <v>Juan Francisco Torres Ponce</v>
          </cell>
          <cell r="L94" t="str">
            <v>SOLANDA CALLE JOSE ABARCA OE4 165 CALLE JOSE ALEMAN</v>
          </cell>
          <cell r="O94" t="str">
            <v>170606</v>
          </cell>
          <cell r="P94" t="str">
            <v>170606</v>
          </cell>
          <cell r="Q94" t="str">
            <v>PICHINCHA_QUITO_SOLANDA</v>
          </cell>
          <cell r="R94" t="str">
            <v>414482583</v>
          </cell>
          <cell r="W94" t="str">
            <v>1722531884</v>
          </cell>
          <cell r="X94" t="str">
            <v>0993613246-0987077462</v>
          </cell>
          <cell r="Z94" t="str">
            <v>juanftp2000@gmail.com</v>
          </cell>
          <cell r="AA94">
            <v>44918</v>
          </cell>
          <cell r="AD94">
            <v>1</v>
          </cell>
          <cell r="AE94">
            <v>1</v>
          </cell>
          <cell r="AH94" t="str">
            <v>SECTOR SOLANDA  FRENTE AL COLISEO MARIA AUGUSTO URRUTIA  CASA DE UN PISO COLOR BLANCO</v>
          </cell>
          <cell r="AI94" t="str">
            <v>DESPACHO</v>
          </cell>
          <cell r="AJ94" t="str">
            <v>Normal</v>
          </cell>
          <cell r="AL94" t="str">
            <v>NO</v>
          </cell>
          <cell r="AN94" t="str">
            <v>TUE portabilidad</v>
          </cell>
          <cell r="AO94" t="str">
            <v>CANAL ONLINE</v>
          </cell>
          <cell r="AP94">
            <v>44918</v>
          </cell>
          <cell r="AR94" t="str">
            <v>FLEXTUENTI_414482583</v>
          </cell>
          <cell r="AS94">
            <v>324250</v>
          </cell>
          <cell r="AT94" t="str">
            <v>D40</v>
          </cell>
          <cell r="AU94" t="str">
            <v>BTC</v>
          </cell>
          <cell r="AV94">
            <v>1</v>
          </cell>
          <cell r="AW94" t="str">
            <v>LOCAL</v>
          </cell>
          <cell r="AX94" t="str">
            <v>ENTREGADO</v>
          </cell>
          <cell r="AY94" t="str">
            <v>HALFSIM TUENTI PREPAGO PORTABILIDAD: 1 und</v>
          </cell>
          <cell r="AZ94" t="str">
            <v>SIMCARD</v>
          </cell>
          <cell r="BA94" t="str">
            <v/>
          </cell>
        </row>
        <row r="95">
          <cell r="A95" t="str">
            <v>414482939</v>
          </cell>
          <cell r="B95" t="str">
            <v>FLEXTUENTI</v>
          </cell>
          <cell r="C95">
            <v>44918</v>
          </cell>
          <cell r="D95" t="str">
            <v>FLEXNET ECUADOR - FLEXTUENTI</v>
          </cell>
          <cell r="E95" t="str">
            <v>CALLE 28 DE JUNIO S/N Y GARCIA MORENO ENTRADA LLANO GRANDE</v>
          </cell>
          <cell r="H95" t="str">
            <v>170208</v>
          </cell>
          <cell r="I95" t="str">
            <v>QUITO</v>
          </cell>
          <cell r="J95" t="str">
            <v>PICHINCHA</v>
          </cell>
          <cell r="K95" t="str">
            <v>MARIA EDUVIJES CHILIQUINGA PICO</v>
          </cell>
          <cell r="L95" t="str">
            <v>LOS ESTEROS AV JOSE RIVADENERIA  SN  CALLE P3</v>
          </cell>
          <cell r="O95" t="str">
            <v>130204</v>
          </cell>
          <cell r="P95" t="str">
            <v>130204</v>
          </cell>
          <cell r="Q95" t="str">
            <v>MANABI_MANTA_LOS ESTEROS</v>
          </cell>
          <cell r="R95" t="str">
            <v>414482939</v>
          </cell>
          <cell r="W95" t="str">
            <v>1306261528</v>
          </cell>
          <cell r="X95" t="str">
            <v>0999562252-0984517980</v>
          </cell>
          <cell r="Z95" t="str">
            <v>josemacias4312@gmail.com</v>
          </cell>
          <cell r="AA95">
            <v>44918</v>
          </cell>
          <cell r="AD95">
            <v>1</v>
          </cell>
          <cell r="AE95">
            <v>1</v>
          </cell>
          <cell r="AH95" t="str">
            <v>BARRIO EL PACIFICO  ATRAS DE LA CLINICA LAMS   CASA  BLANCA  DE 1  PISOS</v>
          </cell>
          <cell r="AI95" t="str">
            <v>DESPACHO</v>
          </cell>
          <cell r="AJ95" t="str">
            <v>Normal</v>
          </cell>
          <cell r="AL95" t="str">
            <v>NO</v>
          </cell>
          <cell r="AN95" t="str">
            <v>TUE portabilidad</v>
          </cell>
          <cell r="AO95" t="str">
            <v>CANAL ONLINE</v>
          </cell>
          <cell r="AP95">
            <v>44918</v>
          </cell>
          <cell r="AR95" t="str">
            <v>FLEXTUENTI_414482939</v>
          </cell>
          <cell r="AS95">
            <v>324254</v>
          </cell>
          <cell r="AT95" t="str">
            <v>D40</v>
          </cell>
          <cell r="AU95" t="str">
            <v>BTC</v>
          </cell>
          <cell r="AV95">
            <v>1</v>
          </cell>
          <cell r="AW95" t="str">
            <v>PROVINCIAL</v>
          </cell>
          <cell r="AX95" t="str">
            <v>ENTREGADO</v>
          </cell>
          <cell r="AY95" t="str">
            <v>HALFSIM TUENTI PREPAGO PORTABILIDAD: 1 und</v>
          </cell>
          <cell r="AZ95" t="str">
            <v>SIMCARD</v>
          </cell>
          <cell r="BA95" t="str">
            <v/>
          </cell>
        </row>
        <row r="96">
          <cell r="A96" t="str">
            <v>414482947</v>
          </cell>
          <cell r="B96" t="str">
            <v>FLEXTUENTI</v>
          </cell>
          <cell r="C96">
            <v>44918</v>
          </cell>
          <cell r="D96" t="str">
            <v>FLEXNET ECUADOR - FLEXTUENTI</v>
          </cell>
          <cell r="E96" t="str">
            <v>CALLE 28 DE JUNIO S/N Y GARCIA MORENO ENTRADA LLANO GRANDE</v>
          </cell>
          <cell r="H96" t="str">
            <v>170208</v>
          </cell>
          <cell r="I96" t="str">
            <v>QUITO</v>
          </cell>
          <cell r="J96" t="str">
            <v>PICHINCHA</v>
          </cell>
          <cell r="K96" t="str">
            <v>Liliana Bazan reyes</v>
          </cell>
          <cell r="L96" t="str">
            <v>LA LIBERTAD  CALLE 23 SN AVDA 5TA</v>
          </cell>
          <cell r="O96" t="str">
            <v>240350</v>
          </cell>
          <cell r="P96" t="str">
            <v>240350</v>
          </cell>
          <cell r="Q96" t="str">
            <v>SANTA ELENA_LA LIBERTAD_LA LIBERTAD</v>
          </cell>
          <cell r="R96" t="str">
            <v>414482947</v>
          </cell>
          <cell r="W96" t="str">
            <v>2400217051</v>
          </cell>
          <cell r="X96" t="str">
            <v>0994817178-0995883285</v>
          </cell>
          <cell r="Z96" t="str">
            <v>andy_liliana0622@hotmail.com</v>
          </cell>
          <cell r="AA96">
            <v>44918</v>
          </cell>
          <cell r="AD96">
            <v>1</v>
          </cell>
          <cell r="AE96">
            <v>1</v>
          </cell>
          <cell r="AH96" t="str">
            <v>SECTOR ROCAFUERTE DIAGONAL A LA COOPERATIVA JEP EN CASA ESQUINERA 2 PISO COLOR AMARILLO</v>
          </cell>
          <cell r="AI96" t="str">
            <v>DESPACHO</v>
          </cell>
          <cell r="AJ96" t="str">
            <v>Normal</v>
          </cell>
          <cell r="AL96" t="str">
            <v>NO</v>
          </cell>
          <cell r="AN96" t="str">
            <v>TUE portabilidad</v>
          </cell>
          <cell r="AO96" t="str">
            <v>CANAL ONLINE</v>
          </cell>
          <cell r="AP96">
            <v>44918</v>
          </cell>
          <cell r="AR96" t="str">
            <v>FLEXTUENTI_414482947</v>
          </cell>
          <cell r="AS96">
            <v>324244</v>
          </cell>
          <cell r="AT96" t="str">
            <v>D40</v>
          </cell>
          <cell r="AU96" t="str">
            <v>BTC</v>
          </cell>
          <cell r="AV96">
            <v>1</v>
          </cell>
          <cell r="AW96" t="str">
            <v>PROVINCIAL</v>
          </cell>
          <cell r="AX96" t="str">
            <v>ENTREGADO</v>
          </cell>
          <cell r="AY96" t="str">
            <v>HALFSIM TUENTI PREPAGO PORTABILIDAD: 1 und</v>
          </cell>
          <cell r="AZ96" t="str">
            <v>SIMCARD</v>
          </cell>
          <cell r="BA96" t="str">
            <v/>
          </cell>
        </row>
        <row r="97">
          <cell r="A97" t="str">
            <v>414482949</v>
          </cell>
          <cell r="B97" t="str">
            <v>FLEXTUENTI</v>
          </cell>
          <cell r="C97">
            <v>44918</v>
          </cell>
          <cell r="D97" t="str">
            <v>FLEXNET ECUADOR - FLEXTUENTI</v>
          </cell>
          <cell r="E97" t="str">
            <v>CALLE 28 DE JUNIO S/N Y GARCIA MORENO ENTRADA LLANO GRANDE</v>
          </cell>
          <cell r="H97" t="str">
            <v>170208</v>
          </cell>
          <cell r="I97" t="str">
            <v>QUITO</v>
          </cell>
          <cell r="J97" t="str">
            <v>PICHINCHA</v>
          </cell>
          <cell r="K97" t="str">
            <v>Juan Carlos Freire</v>
          </cell>
          <cell r="L97" t="str">
            <v>BAÃ?OS DE AGUA SANTA CALLE AMBATO  SN  LOS ARRAYANES</v>
          </cell>
          <cell r="O97" t="str">
            <v>180301</v>
          </cell>
          <cell r="P97" t="str">
            <v>180301</v>
          </cell>
          <cell r="Q97" t="str">
            <v>TUNGURAHUA_BANOS DE AGUA SANTA _BAÑOS DE AGUA SANTA</v>
          </cell>
          <cell r="R97" t="str">
            <v>414482949</v>
          </cell>
          <cell r="W97" t="str">
            <v>1803377546</v>
          </cell>
          <cell r="X97" t="str">
            <v>0998349722-0963346972</v>
          </cell>
          <cell r="Z97" t="str">
            <v>chevejk@hotmail.com</v>
          </cell>
          <cell r="AA97">
            <v>44918</v>
          </cell>
          <cell r="AD97">
            <v>1</v>
          </cell>
          <cell r="AE97">
            <v>1</v>
          </cell>
          <cell r="AH97" t="str">
            <v>SECTOR LOS PINOS  ENTREGAR EN EL SELEGUETE Y DAGOYA   CAMPAMENTO LOS PINOS</v>
          </cell>
          <cell r="AI97" t="str">
            <v>DESPACHO</v>
          </cell>
          <cell r="AJ97" t="str">
            <v>Normal</v>
          </cell>
          <cell r="AL97" t="str">
            <v>NO</v>
          </cell>
          <cell r="AN97" t="str">
            <v>TUE portabilidad</v>
          </cell>
          <cell r="AO97" t="str">
            <v>CANAL ONLINE</v>
          </cell>
          <cell r="AP97">
            <v>44918</v>
          </cell>
          <cell r="AR97" t="str">
            <v>FLEXTUENTI_414482949</v>
          </cell>
          <cell r="AS97">
            <v>324256</v>
          </cell>
          <cell r="AT97" t="str">
            <v>D40</v>
          </cell>
          <cell r="AU97" t="str">
            <v>BTC</v>
          </cell>
          <cell r="AV97">
            <v>1</v>
          </cell>
          <cell r="AW97" t="str">
            <v>PROVINCIAL</v>
          </cell>
          <cell r="AX97" t="str">
            <v>ENTREGADO</v>
          </cell>
          <cell r="AY97" t="str">
            <v>HALFSIM TUENTI PREPAGO PORTABILIDAD: 1 und</v>
          </cell>
          <cell r="AZ97" t="str">
            <v>SIMCARD</v>
          </cell>
          <cell r="BA97" t="str">
            <v/>
          </cell>
        </row>
        <row r="98">
          <cell r="A98" t="str">
            <v>414482974</v>
          </cell>
          <cell r="B98" t="str">
            <v>FLEXTUENTI</v>
          </cell>
          <cell r="C98">
            <v>44918</v>
          </cell>
          <cell r="D98" t="str">
            <v>FLEXNET ECUADOR - FLEXTUENTI</v>
          </cell>
          <cell r="E98" t="str">
            <v>CALLE 28 DE JUNIO S/N Y GARCIA MORENO ENTRADA LLANO GRANDE</v>
          </cell>
          <cell r="H98" t="str">
            <v>170208</v>
          </cell>
          <cell r="I98" t="str">
            <v>QUITO</v>
          </cell>
          <cell r="J98" t="str">
            <v>PICHINCHA</v>
          </cell>
          <cell r="K98" t="str">
            <v>JOSE MILTON MACIAS BENITEZ</v>
          </cell>
          <cell r="L98" t="str">
            <v>LOS ESTEROS  AV JOSE RIVADENERIRA  SN  CALLE P3</v>
          </cell>
          <cell r="O98" t="str">
            <v>130203</v>
          </cell>
          <cell r="P98" t="str">
            <v>130203</v>
          </cell>
          <cell r="Q98" t="str">
            <v>MANABI_MANTA_LOS ESTEROS</v>
          </cell>
          <cell r="R98" t="str">
            <v>414482974</v>
          </cell>
          <cell r="W98" t="str">
            <v>1300082946</v>
          </cell>
          <cell r="X98" t="str">
            <v>0967648652-0984217980</v>
          </cell>
          <cell r="Z98" t="str">
            <v>rodriguez-maria8260@unesum.edu.ec</v>
          </cell>
          <cell r="AA98">
            <v>44918</v>
          </cell>
          <cell r="AD98">
            <v>1</v>
          </cell>
          <cell r="AE98">
            <v>1</v>
          </cell>
          <cell r="AH98" t="str">
            <v>BARRIO EL PACIFICO A 3 CUADRAS DE LA CLINICA LAMS  CASA DE UN PISO COLOR BLANCA  NIETA MARIA JOSE RODRIGUEZ MACIAS CONFIRMA DATOS</v>
          </cell>
          <cell r="AI98" t="str">
            <v>DESPACHO</v>
          </cell>
          <cell r="AJ98" t="str">
            <v>Normal</v>
          </cell>
          <cell r="AL98" t="str">
            <v>NO</v>
          </cell>
          <cell r="AN98" t="str">
            <v>TUE portabilidad</v>
          </cell>
          <cell r="AO98" t="str">
            <v>CANAL ONLINE</v>
          </cell>
          <cell r="AP98">
            <v>44918</v>
          </cell>
          <cell r="AR98" t="str">
            <v>FLEXTUENTI_414482974</v>
          </cell>
          <cell r="AS98">
            <v>324249</v>
          </cell>
          <cell r="AT98" t="str">
            <v>D40</v>
          </cell>
          <cell r="AU98" t="str">
            <v>BTC</v>
          </cell>
          <cell r="AV98">
            <v>1</v>
          </cell>
          <cell r="AW98" t="str">
            <v>PROVINCIAL</v>
          </cell>
          <cell r="AX98" t="str">
            <v>ENTREGADO</v>
          </cell>
          <cell r="AY98" t="str">
            <v>HALFSIM TUENTI PREPAGO PORTABILIDAD: 1 und</v>
          </cell>
          <cell r="AZ98" t="str">
            <v>SIMCARD</v>
          </cell>
          <cell r="BA98" t="str">
            <v/>
          </cell>
        </row>
        <row r="99">
          <cell r="A99" t="str">
            <v>414483059</v>
          </cell>
          <cell r="B99" t="str">
            <v>FLEXTUENTI</v>
          </cell>
          <cell r="C99">
            <v>44918</v>
          </cell>
          <cell r="D99" t="str">
            <v>FLEXNET ECUADOR - FLEXTUENTI</v>
          </cell>
          <cell r="E99" t="str">
            <v>CALLE 28 DE JUNIO S/N Y GARCIA MORENO ENTRADA LLANO GRANDE</v>
          </cell>
          <cell r="H99" t="str">
            <v>170208</v>
          </cell>
          <cell r="I99" t="str">
            <v>QUITO</v>
          </cell>
          <cell r="J99" t="str">
            <v>PICHINCHA</v>
          </cell>
          <cell r="K99" t="str">
            <v>MARIA PAOLA LUNAVICTORIA PEÑAFIEL</v>
          </cell>
          <cell r="L99" t="str">
            <v>XIMENA AV HUGO CORTEZ CADENA  MZ D VILLA 20 TERCER CALLEJON 51D</v>
          </cell>
          <cell r="O99" t="str">
            <v>090107</v>
          </cell>
          <cell r="P99" t="str">
            <v>090107</v>
          </cell>
          <cell r="Q99" t="str">
            <v>GUAYAS_GUAYAQUIL_XIMENA</v>
          </cell>
          <cell r="R99" t="str">
            <v>414483059</v>
          </cell>
          <cell r="W99" t="str">
            <v>0921268819</v>
          </cell>
          <cell r="X99" t="str">
            <v>0969917567-0980856955</v>
          </cell>
          <cell r="Z99" t="str">
            <v>luisbaqcas@gmail.com</v>
          </cell>
          <cell r="AA99">
            <v>44918</v>
          </cell>
          <cell r="AD99">
            <v>1</v>
          </cell>
          <cell r="AE99">
            <v>1</v>
          </cell>
          <cell r="AH99" t="str">
            <v>SECTOR GUSMO NORTE  DIAGONAL A LA FARMACIA COMUNITARIA SAN RAFAEL JUNTO A LA LAVADORA DE AUTOS KENJI CASA DE 2 PISOS CON TERRAZA TERRACOTA  HNO DANIEL LUNAVICTORIA CONFIRMA DATOS</v>
          </cell>
          <cell r="AI99" t="str">
            <v>DESPACHO</v>
          </cell>
          <cell r="AJ99" t="str">
            <v>Normal</v>
          </cell>
          <cell r="AL99" t="str">
            <v>NO</v>
          </cell>
          <cell r="AN99" t="str">
            <v>TUE portabilidad</v>
          </cell>
          <cell r="AO99" t="str">
            <v>CANAL ONLINE</v>
          </cell>
          <cell r="AP99">
            <v>44918</v>
          </cell>
          <cell r="AR99" t="str">
            <v>FLEXTUENTI_414483059</v>
          </cell>
          <cell r="AS99">
            <v>324253</v>
          </cell>
          <cell r="AT99" t="str">
            <v>D40</v>
          </cell>
          <cell r="AU99" t="str">
            <v>BTC</v>
          </cell>
          <cell r="AV99">
            <v>1</v>
          </cell>
          <cell r="AW99" t="str">
            <v>LOCAL</v>
          </cell>
          <cell r="AX99" t="str">
            <v>ENTREGADO</v>
          </cell>
          <cell r="AY99" t="str">
            <v>HALFSIM TUENTI PREPAGO PORTABILIDAD: 1 und</v>
          </cell>
          <cell r="AZ99" t="str">
            <v>SIMCARD</v>
          </cell>
          <cell r="BA99" t="str">
            <v/>
          </cell>
        </row>
        <row r="100">
          <cell r="A100" t="str">
            <v>414483099</v>
          </cell>
          <cell r="B100" t="str">
            <v>FLEXTUENTI</v>
          </cell>
          <cell r="C100">
            <v>44918</v>
          </cell>
          <cell r="D100" t="str">
            <v>FLEXNET ECUADOR - FLEXTUENTI</v>
          </cell>
          <cell r="E100" t="str">
            <v>CALLE 28 DE JUNIO S/N Y GARCIA MORENO ENTRADA LLANO GRANDE</v>
          </cell>
          <cell r="H100" t="str">
            <v>170208</v>
          </cell>
          <cell r="I100" t="str">
            <v>QUITO</v>
          </cell>
          <cell r="J100" t="str">
            <v>PICHINCHA</v>
          </cell>
          <cell r="K100" t="str">
            <v>Lidya Mora</v>
          </cell>
          <cell r="L100" t="str">
            <v>CONOCOTO PASAJE OE4F  N10303  LUCAS TIPAN</v>
          </cell>
          <cell r="O100" t="str">
            <v>170803</v>
          </cell>
          <cell r="P100" t="str">
            <v>170803</v>
          </cell>
          <cell r="Q100" t="str">
            <v>PICHINCHA_QUITO_CONOCOTO</v>
          </cell>
          <cell r="R100" t="str">
            <v>414483099</v>
          </cell>
          <cell r="W100" t="str">
            <v>1712781168</v>
          </cell>
          <cell r="X100" t="str">
            <v>0980480494-0998737411</v>
          </cell>
          <cell r="Z100" t="str">
            <v>lidyamora75@hotmail.com</v>
          </cell>
          <cell r="AA100">
            <v>44918</v>
          </cell>
          <cell r="AD100">
            <v>1</v>
          </cell>
          <cell r="AE100">
            <v>1</v>
          </cell>
          <cell r="AH100" t="str">
            <v>SECTOR LA LIBERTAD ALTA DIAGONAL AL CONJUNTO SAN MATEO CASA  VERDE CON FRANJAS ROJAS DE 2 PISOS</v>
          </cell>
          <cell r="AI100" t="str">
            <v>DESPACHO</v>
          </cell>
          <cell r="AJ100" t="str">
            <v>Normal</v>
          </cell>
          <cell r="AL100" t="str">
            <v>NO</v>
          </cell>
          <cell r="AN100" t="str">
            <v>TUE portabilidad</v>
          </cell>
          <cell r="AO100" t="str">
            <v>CANAL ONLINE</v>
          </cell>
          <cell r="AP100">
            <v>44918</v>
          </cell>
          <cell r="AR100" t="str">
            <v>FLEXTUENTI_414483099</v>
          </cell>
          <cell r="AS100">
            <v>324251</v>
          </cell>
          <cell r="AT100" t="str">
            <v>D40</v>
          </cell>
          <cell r="AU100" t="str">
            <v>BTC</v>
          </cell>
          <cell r="AV100">
            <v>1</v>
          </cell>
          <cell r="AW100" t="str">
            <v>LOCAL</v>
          </cell>
          <cell r="AX100" t="str">
            <v>ENTREGADO</v>
          </cell>
          <cell r="AY100" t="str">
            <v>HALFSIM TUENTI PREPAGO PORTABILIDAD: 1 und</v>
          </cell>
          <cell r="AZ100" t="str">
            <v>SIMCARD</v>
          </cell>
          <cell r="BA100" t="str">
            <v/>
          </cell>
        </row>
        <row r="101">
          <cell r="A101" t="str">
            <v>414483101</v>
          </cell>
          <cell r="B101" t="str">
            <v>FLEXTUENTI</v>
          </cell>
          <cell r="C101">
            <v>44918</v>
          </cell>
          <cell r="D101" t="str">
            <v>FLEXNET ECUADOR - FLEXTUENTI</v>
          </cell>
          <cell r="E101" t="str">
            <v>CALLE 28 DE JUNIO S/N Y GARCIA MORENO ENTRADA LLANO GRANDE</v>
          </cell>
          <cell r="H101" t="str">
            <v>170208</v>
          </cell>
          <cell r="I101" t="str">
            <v>QUITO</v>
          </cell>
          <cell r="J101" t="str">
            <v>PICHINCHA</v>
          </cell>
          <cell r="K101" t="str">
            <v>Lilian Vallejo</v>
          </cell>
          <cell r="L101" t="str">
            <v>CUMBAYA CALLE  FRA ANGELICO  E6 215 TOSCANA</v>
          </cell>
          <cell r="O101" t="str">
            <v>170157</v>
          </cell>
          <cell r="P101" t="str">
            <v>170157</v>
          </cell>
          <cell r="Q101" t="str">
            <v>PICHINCHA_QUITO_CUMBAYA</v>
          </cell>
          <cell r="R101" t="str">
            <v>414483101</v>
          </cell>
          <cell r="W101" t="str">
            <v>1708620644</v>
          </cell>
          <cell r="X101" t="str">
            <v>0984435973-0990732844</v>
          </cell>
          <cell r="Z101" t="str">
            <v>vallejo_lilian@hotmail.com</v>
          </cell>
          <cell r="AA101">
            <v>44918</v>
          </cell>
          <cell r="AD101">
            <v>1</v>
          </cell>
          <cell r="AE101">
            <v>1</v>
          </cell>
          <cell r="AH101" t="str">
            <v>URBANIZACION LOS GUABOS CASA 52 ENTREGA EN CASA 2 PISO COLOR AMARILLO ATRAS DE UNIDAD EDUCATIVA PCEI EVEREST CLIENTE PIDE QUE SE LE LLAME ANTES DE LA ENTREGA</v>
          </cell>
          <cell r="AI101" t="str">
            <v>DESPACHO</v>
          </cell>
          <cell r="AJ101" t="str">
            <v>Normal</v>
          </cell>
          <cell r="AL101" t="str">
            <v>NO</v>
          </cell>
          <cell r="AN101" t="str">
            <v>TUE portabilidad</v>
          </cell>
          <cell r="AO101" t="str">
            <v>CANAL ONLINE</v>
          </cell>
          <cell r="AP101">
            <v>44918</v>
          </cell>
          <cell r="AR101" t="str">
            <v>FLEXTUENTI_414483101</v>
          </cell>
          <cell r="AS101">
            <v>324247</v>
          </cell>
          <cell r="AT101" t="str">
            <v>D40</v>
          </cell>
          <cell r="AU101" t="str">
            <v>BTC</v>
          </cell>
          <cell r="AV101">
            <v>1</v>
          </cell>
          <cell r="AW101" t="str">
            <v>LOCAL</v>
          </cell>
          <cell r="AX101" t="str">
            <v>ENTREGADO</v>
          </cell>
          <cell r="AY101" t="str">
            <v>HALFSIM TUENTI PREPAGO PORTABILIDAD: 1 und</v>
          </cell>
          <cell r="AZ101" t="str">
            <v>SIMCARD</v>
          </cell>
          <cell r="BA101" t="str">
            <v/>
          </cell>
        </row>
        <row r="102">
          <cell r="A102" t="str">
            <v>414483105</v>
          </cell>
          <cell r="B102" t="str">
            <v>FLEXTUENTI</v>
          </cell>
          <cell r="C102">
            <v>44918</v>
          </cell>
          <cell r="D102" t="str">
            <v>FLEXNET ECUADOR - FLEXTUENTI</v>
          </cell>
          <cell r="E102" t="str">
            <v>CALLE 28 DE JUNIO S/N Y GARCIA MORENO ENTRADA LLANO GRANDE</v>
          </cell>
          <cell r="H102" t="str">
            <v>170208</v>
          </cell>
          <cell r="I102" t="str">
            <v>QUITO</v>
          </cell>
          <cell r="J102" t="str">
            <v>PICHINCHA</v>
          </cell>
          <cell r="K102" t="str">
            <v>Santiago Israel Vargas Morán</v>
          </cell>
          <cell r="L102" t="str">
            <v>BELISARIO QUEVEDO CALLE BARTOLOME DE LAS CASAS  SN SOBRINO Y MANAYO</v>
          </cell>
          <cell r="O102" t="str">
            <v>170521</v>
          </cell>
          <cell r="P102" t="str">
            <v>170521</v>
          </cell>
          <cell r="Q102" t="str">
            <v>PICHINCHA_QUITO_BELISARIO QUEVEDO</v>
          </cell>
          <cell r="R102" t="str">
            <v>414483105</v>
          </cell>
          <cell r="W102" t="str">
            <v>1004449458</v>
          </cell>
          <cell r="X102" t="str">
            <v>0981232356-0978960494</v>
          </cell>
          <cell r="Z102" t="str">
            <v>santiagoisraelvargasmoran@gmail.com</v>
          </cell>
          <cell r="AA102">
            <v>44918</v>
          </cell>
          <cell r="AD102">
            <v>1</v>
          </cell>
          <cell r="AE102">
            <v>1</v>
          </cell>
          <cell r="AH102" t="str">
            <v>SECTOR LAS CASAS ENTREGA EN IGLESIA SANTO TOMAS PORTON NEGRO DIAGONALA A FRUTERIA LAS CASAS</v>
          </cell>
          <cell r="AI102" t="str">
            <v>DESPACHO</v>
          </cell>
          <cell r="AJ102" t="str">
            <v>Normal</v>
          </cell>
          <cell r="AL102" t="str">
            <v>NO</v>
          </cell>
          <cell r="AN102" t="str">
            <v>TUE portabilidad</v>
          </cell>
          <cell r="AO102" t="str">
            <v>CANAL ONLINE</v>
          </cell>
          <cell r="AP102">
            <v>44918</v>
          </cell>
          <cell r="AR102" t="str">
            <v>FLEXTUENTI_414483105</v>
          </cell>
          <cell r="AS102">
            <v>324258</v>
          </cell>
          <cell r="AT102" t="str">
            <v>D40</v>
          </cell>
          <cell r="AU102" t="str">
            <v>BTC</v>
          </cell>
          <cell r="AV102">
            <v>1</v>
          </cell>
          <cell r="AW102" t="str">
            <v>LOCAL</v>
          </cell>
          <cell r="AX102" t="str">
            <v>ENTREGADO</v>
          </cell>
          <cell r="AY102" t="str">
            <v>HALFSIM TUENTI PREPAGO PORTABILIDAD: 1 und</v>
          </cell>
          <cell r="AZ102" t="str">
            <v>SIMCARD</v>
          </cell>
          <cell r="BA102" t="str">
            <v/>
          </cell>
        </row>
        <row r="103">
          <cell r="A103" t="str">
            <v>414483167</v>
          </cell>
          <cell r="B103" t="str">
            <v>FLEXTUENTI</v>
          </cell>
          <cell r="C103">
            <v>44918</v>
          </cell>
          <cell r="D103" t="str">
            <v>FLEXNET ECUADOR - FLEXTUENTI</v>
          </cell>
          <cell r="E103" t="str">
            <v>CALLE 28 DE JUNIO S/N Y GARCIA MORENO ENTRADA LLANO GRANDE</v>
          </cell>
          <cell r="H103" t="str">
            <v>170208</v>
          </cell>
          <cell r="I103" t="str">
            <v>QUITO</v>
          </cell>
          <cell r="J103" t="str">
            <v>PICHINCHA</v>
          </cell>
          <cell r="K103" t="str">
            <v>Daysi Victoria Palacios Lopez</v>
          </cell>
          <cell r="L103" t="str">
            <v>ANDRES DE VERA CALLE AURELIO GARCIA  SN  AV DEL EJERCITO</v>
          </cell>
          <cell r="O103" t="str">
            <v>130109</v>
          </cell>
          <cell r="P103" t="str">
            <v>130109</v>
          </cell>
          <cell r="Q103" t="str">
            <v>MANABI_PORTOVIEJO_ANDRES DE VERA</v>
          </cell>
          <cell r="R103" t="str">
            <v>414483167</v>
          </cell>
          <cell r="W103" t="str">
            <v>1302541394</v>
          </cell>
          <cell r="X103" t="str">
            <v>0967890034-0998938514</v>
          </cell>
          <cell r="Z103" t="str">
            <v>cesar_01_11_91_v@hotmail.com</v>
          </cell>
          <cell r="AA103">
            <v>44918</v>
          </cell>
          <cell r="AD103">
            <v>1</v>
          </cell>
          <cell r="AE103">
            <v>1</v>
          </cell>
          <cell r="AH103" t="str">
            <v>CDLA ELOY ALFARO DIAGONAL A LA ENTRADA FRIGO EL GATO CASA DE UN PISO COLOR BLANCO CON CAFE ENTREGAR A PARTIR DE LAS 3PM</v>
          </cell>
          <cell r="AI103" t="str">
            <v>DESPACHO</v>
          </cell>
          <cell r="AJ103" t="str">
            <v>Normal</v>
          </cell>
          <cell r="AL103" t="str">
            <v>NO</v>
          </cell>
          <cell r="AN103" t="str">
            <v>TUE portabilidad</v>
          </cell>
          <cell r="AO103" t="str">
            <v>CANAL ONLINE</v>
          </cell>
          <cell r="AP103">
            <v>44918</v>
          </cell>
          <cell r="AR103" t="str">
            <v>FLEXTUENTI_414483167</v>
          </cell>
          <cell r="AS103">
            <v>324260</v>
          </cell>
          <cell r="AT103" t="str">
            <v>D40</v>
          </cell>
          <cell r="AU103" t="str">
            <v>BTC</v>
          </cell>
          <cell r="AV103">
            <v>1</v>
          </cell>
          <cell r="AW103" t="str">
            <v>PROVINCIAL</v>
          </cell>
          <cell r="AX103" t="str">
            <v>ENTREGADO</v>
          </cell>
          <cell r="AY103" t="str">
            <v>HALFSIM TUENTI PREPAGO PORTABILIDAD: 1 und</v>
          </cell>
          <cell r="AZ103" t="str">
            <v>SIMCARD</v>
          </cell>
          <cell r="BA103" t="str">
            <v/>
          </cell>
        </row>
        <row r="104">
          <cell r="A104" t="str">
            <v>414483176</v>
          </cell>
          <cell r="B104" t="str">
            <v>FLEXTUENTI</v>
          </cell>
          <cell r="C104">
            <v>44918</v>
          </cell>
          <cell r="D104" t="str">
            <v>FLEXNET ECUADOR - FLEXTUENTI</v>
          </cell>
          <cell r="E104" t="str">
            <v>CALLE 28 DE JUNIO S/N Y GARCIA MORENO ENTRADA LLANO GRANDE</v>
          </cell>
          <cell r="H104" t="str">
            <v>170208</v>
          </cell>
          <cell r="I104" t="str">
            <v>QUITO</v>
          </cell>
          <cell r="J104" t="str">
            <v>PICHINCHA</v>
          </cell>
          <cell r="K104" t="str">
            <v>Jose Eleodoro Neira Rosales</v>
          </cell>
          <cell r="L104" t="str">
            <v>SANTA ELENA CALLE CHANDUY  SN  CALLE PICHINCHA</v>
          </cell>
          <cell r="O104" t="str">
            <v>240104</v>
          </cell>
          <cell r="P104" t="str">
            <v>240104</v>
          </cell>
          <cell r="Q104" t="str">
            <v>SANTA ELENA_SANTA ELENA_SANTA ELENA</v>
          </cell>
          <cell r="R104" t="str">
            <v>414483176</v>
          </cell>
          <cell r="W104" t="str">
            <v>0909458051</v>
          </cell>
          <cell r="X104" t="str">
            <v>0989182806-0993865172</v>
          </cell>
          <cell r="Z104" t="str">
            <v>joseneirarosales@hotmail.com</v>
          </cell>
          <cell r="AA104">
            <v>44918</v>
          </cell>
          <cell r="AD104">
            <v>1</v>
          </cell>
          <cell r="AE104">
            <v>1</v>
          </cell>
          <cell r="AH104" t="str">
            <v>BARRIO 16 DE JULIO  EN LA CASA SE ENCUENTRA EL BAZAR PJ ESQUINERO A TRES CUADRAS DEL PARQUE DEL BARRIO  HIJA JOSELIN NEIRA CONFIRMA DATOS</v>
          </cell>
          <cell r="AI104" t="str">
            <v>DESPACHO</v>
          </cell>
          <cell r="AJ104" t="str">
            <v>Normal</v>
          </cell>
          <cell r="AL104" t="str">
            <v>NO</v>
          </cell>
          <cell r="AN104" t="str">
            <v>TUE portabilidad</v>
          </cell>
          <cell r="AO104" t="str">
            <v>CANAL ONLINE</v>
          </cell>
          <cell r="AP104">
            <v>44918</v>
          </cell>
          <cell r="AR104" t="str">
            <v>FLEXTUENTI_414483176</v>
          </cell>
          <cell r="AS104">
            <v>324252</v>
          </cell>
          <cell r="AT104" t="str">
            <v>D40</v>
          </cell>
          <cell r="AU104" t="str">
            <v>BTC</v>
          </cell>
          <cell r="AV104">
            <v>1</v>
          </cell>
          <cell r="AW104" t="str">
            <v>PROVINCIAL</v>
          </cell>
          <cell r="AX104" t="str">
            <v>ENTREGADO</v>
          </cell>
          <cell r="AY104" t="str">
            <v>HALFSIM TUENTI PREPAGO PORTABILIDAD: 1 und</v>
          </cell>
          <cell r="AZ104" t="str">
            <v>SIMCARD</v>
          </cell>
          <cell r="BA104" t="str">
            <v/>
          </cell>
        </row>
        <row r="105">
          <cell r="A105" t="str">
            <v>414483221</v>
          </cell>
          <cell r="B105" t="str">
            <v>FLEXTUENTI</v>
          </cell>
          <cell r="C105">
            <v>44918</v>
          </cell>
          <cell r="D105" t="str">
            <v>FLEXNET ECUADOR - FLEXTUENTI</v>
          </cell>
          <cell r="E105" t="str">
            <v>CALLE 28 DE JUNIO S/N Y GARCIA MORENO ENTRADA LLANO GRANDE</v>
          </cell>
          <cell r="H105" t="str">
            <v>170208</v>
          </cell>
          <cell r="I105" t="str">
            <v>QUITO</v>
          </cell>
          <cell r="J105" t="str">
            <v>PICHINCHA</v>
          </cell>
          <cell r="K105" t="str">
            <v>Gladys Reyes</v>
          </cell>
          <cell r="L105" t="str">
            <v>INAQUITO VONZANDES  N41 95 MARIANO ECHEVERRIA</v>
          </cell>
          <cell r="O105" t="str">
            <v>170510</v>
          </cell>
          <cell r="P105" t="str">
            <v>170510</v>
          </cell>
          <cell r="Q105" t="str">
            <v>PICHINCHA_QUITO_INAQUITO</v>
          </cell>
          <cell r="R105" t="str">
            <v>414483221</v>
          </cell>
          <cell r="W105" t="str">
            <v>1712461894</v>
          </cell>
          <cell r="X105" t="str">
            <v>0984486563-0962291203</v>
          </cell>
          <cell r="Z105" t="str">
            <v>glmireca@hotmail.com</v>
          </cell>
          <cell r="AA105">
            <v>44918</v>
          </cell>
          <cell r="AD105">
            <v>1</v>
          </cell>
          <cell r="AE105">
            <v>1</v>
          </cell>
          <cell r="AH105" t="str">
            <v>SECTOR QUITO TENIS  BAJO FRENTEA UN LOCAL  PAN YU PAN  CASA DE LADRILLO CON PORTON NEGRO 3 PISO</v>
          </cell>
          <cell r="AI105" t="str">
            <v>DESPACHO</v>
          </cell>
          <cell r="AJ105" t="str">
            <v>Normal</v>
          </cell>
          <cell r="AL105" t="str">
            <v>NO</v>
          </cell>
          <cell r="AN105" t="str">
            <v>TUE portabilidad</v>
          </cell>
          <cell r="AO105" t="str">
            <v>CANAL ONLINE</v>
          </cell>
          <cell r="AP105">
            <v>44918</v>
          </cell>
          <cell r="AR105" t="str">
            <v>FLEXTUENTI_414483221</v>
          </cell>
          <cell r="AS105">
            <v>324557</v>
          </cell>
          <cell r="AT105" t="str">
            <v>D40</v>
          </cell>
          <cell r="AU105" t="str">
            <v>BTC</v>
          </cell>
          <cell r="AV105">
            <v>1</v>
          </cell>
          <cell r="AW105" t="str">
            <v>LOCAL</v>
          </cell>
          <cell r="AX105" t="str">
            <v>ENTREGADO</v>
          </cell>
          <cell r="AY105" t="str">
            <v>HALFSIM TUENTI PREPAGO PORTABILIDAD: 1 und</v>
          </cell>
          <cell r="AZ105" t="str">
            <v>SIMCARD</v>
          </cell>
          <cell r="BA105" t="str">
            <v/>
          </cell>
        </row>
        <row r="106">
          <cell r="A106" t="str">
            <v>414483291</v>
          </cell>
          <cell r="B106" t="str">
            <v>FLEXTUENTI</v>
          </cell>
          <cell r="C106">
            <v>44918</v>
          </cell>
          <cell r="D106" t="str">
            <v>FLEXNET ECUADOR - FLEXTUENTI</v>
          </cell>
          <cell r="E106" t="str">
            <v>CALLE 28 DE JUNIO S/N Y GARCIA MORENO ENTRADA LLANO GRANDE</v>
          </cell>
          <cell r="H106" t="str">
            <v>170208</v>
          </cell>
          <cell r="I106" t="str">
            <v>QUITO</v>
          </cell>
          <cell r="J106" t="str">
            <v>PICHINCHA</v>
          </cell>
          <cell r="K106" t="str">
            <v>Josue Francisco Chávez Navarrete</v>
          </cell>
          <cell r="L106" t="str">
            <v>TOSAGUA  CALLE 24 DE MAYO SN JUAN MONTALVO</v>
          </cell>
          <cell r="O106" t="str">
            <v>131103</v>
          </cell>
          <cell r="P106" t="str">
            <v>131103</v>
          </cell>
          <cell r="Q106" t="str">
            <v>MANABI_TOSAGUA_TOSAGUA</v>
          </cell>
          <cell r="R106" t="str">
            <v>414483291</v>
          </cell>
          <cell r="W106" t="str">
            <v>1316638939</v>
          </cell>
          <cell r="X106" t="str">
            <v>0991463346-000000000</v>
          </cell>
          <cell r="Z106" t="str">
            <v>josuechavez3008@gmail.com</v>
          </cell>
          <cell r="AA106">
            <v>44918</v>
          </cell>
          <cell r="AD106">
            <v>1</v>
          </cell>
          <cell r="AE106">
            <v>1</v>
          </cell>
          <cell r="AH106" t="str">
            <v>SECTOR CENTRO FRENTE A ALMACENES TIA CASA 3 PISOS DE LADRILLO PB HELADERIA FELIX</v>
          </cell>
          <cell r="AI106" t="str">
            <v>DESPACHO</v>
          </cell>
          <cell r="AJ106" t="str">
            <v>Normal</v>
          </cell>
          <cell r="AL106" t="str">
            <v>NO</v>
          </cell>
          <cell r="AN106" t="str">
            <v>TUE portabilidad</v>
          </cell>
          <cell r="AO106" t="str">
            <v>CANAL ONLINE</v>
          </cell>
          <cell r="AP106">
            <v>44918</v>
          </cell>
          <cell r="AR106" t="str">
            <v>FLEXTUENTI_414483291</v>
          </cell>
          <cell r="AS106">
            <v>324553</v>
          </cell>
          <cell r="AT106" t="str">
            <v>D40</v>
          </cell>
          <cell r="AU106" t="str">
            <v>BTC</v>
          </cell>
          <cell r="AV106">
            <v>1</v>
          </cell>
          <cell r="AW106" t="str">
            <v>PROVINCIAL</v>
          </cell>
          <cell r="AX106" t="str">
            <v>EN_TRANSITO</v>
          </cell>
          <cell r="AY106" t="str">
            <v>HALFSIM TUENTI PREPAGO PORTABILIDAD: 1 und</v>
          </cell>
          <cell r="AZ106" t="str">
            <v>SIMCARD</v>
          </cell>
          <cell r="BA106" t="str">
            <v/>
          </cell>
        </row>
        <row r="107">
          <cell r="A107" t="str">
            <v>414483343</v>
          </cell>
          <cell r="B107" t="str">
            <v>FLEXTUENTI</v>
          </cell>
          <cell r="C107">
            <v>44918</v>
          </cell>
          <cell r="D107" t="str">
            <v>FLEXNET ECUADOR - FLEXTUENTI</v>
          </cell>
          <cell r="E107" t="str">
            <v>CALLE 28 DE JUNIO S/N Y GARCIA MORENO ENTRADA LLANO GRANDE</v>
          </cell>
          <cell r="H107" t="str">
            <v>170208</v>
          </cell>
          <cell r="I107" t="str">
            <v>QUITO</v>
          </cell>
          <cell r="J107" t="str">
            <v>PICHINCHA</v>
          </cell>
          <cell r="K107" t="str">
            <v>Bladimir Tigmasa</v>
          </cell>
          <cell r="L107" t="str">
            <v>OFICINA TRAMACO PUJILI</v>
          </cell>
          <cell r="O107" t="str">
            <v>PUJILI</v>
          </cell>
          <cell r="P107" t="str">
            <v>PUJILI</v>
          </cell>
          <cell r="Q107" t="str">
            <v>COTOPAXI_PUJILI_</v>
          </cell>
          <cell r="R107" t="str">
            <v>414483343</v>
          </cell>
          <cell r="W107" t="str">
            <v>0503200438</v>
          </cell>
          <cell r="X107" t="str">
            <v>0962178893-0962178893</v>
          </cell>
          <cell r="Z107" t="str">
            <v>btigmasa@gmail.com</v>
          </cell>
          <cell r="AA107">
            <v>44918</v>
          </cell>
          <cell r="AD107">
            <v>1</v>
          </cell>
          <cell r="AE107">
            <v>1</v>
          </cell>
          <cell r="AH107" t="str">
            <v/>
          </cell>
          <cell r="AI107" t="str">
            <v>DESPACHO</v>
          </cell>
          <cell r="AJ107" t="str">
            <v>DERIVADO PICK UP</v>
          </cell>
          <cell r="AL107" t="str">
            <v>NO</v>
          </cell>
          <cell r="AN107" t="str">
            <v>TUE portabilidad</v>
          </cell>
          <cell r="AO107" t="str">
            <v>CANAL ONLINE</v>
          </cell>
          <cell r="AP107">
            <v>44918</v>
          </cell>
          <cell r="AR107" t="str">
            <v>FLEXTUENTI_414483343</v>
          </cell>
          <cell r="AS107">
            <v>324603</v>
          </cell>
          <cell r="AT107" t="str">
            <v>D40</v>
          </cell>
          <cell r="AU107" t="str">
            <v>BTC</v>
          </cell>
          <cell r="AV107">
            <v>1</v>
          </cell>
          <cell r="AW107" t="str">
            <v>PROVINCIAL</v>
          </cell>
          <cell r="AX107" t="str">
            <v>ENTREGADO</v>
          </cell>
          <cell r="AY107" t="str">
            <v>HALFSIM TUENTI PREPAGO PORTABILIDAD: 1 und</v>
          </cell>
          <cell r="AZ107" t="str">
            <v>SIMCARD</v>
          </cell>
          <cell r="BA107" t="str">
            <v/>
          </cell>
        </row>
        <row r="108">
          <cell r="A108" t="str">
            <v>414483532</v>
          </cell>
          <cell r="B108" t="str">
            <v>FLEXTUENTI</v>
          </cell>
          <cell r="C108">
            <v>44918</v>
          </cell>
          <cell r="D108" t="str">
            <v>FLEXNET ECUADOR - FLEXTUENTI</v>
          </cell>
          <cell r="E108" t="str">
            <v>CALLE 28 DE JUNIO S/N Y GARCIA MORENO ENTRADA LLANO GRANDE</v>
          </cell>
          <cell r="H108" t="str">
            <v>170208</v>
          </cell>
          <cell r="I108" t="str">
            <v>QUITO</v>
          </cell>
          <cell r="J108" t="str">
            <v>PICHINCHA</v>
          </cell>
          <cell r="K108" t="str">
            <v>Celinda Villarreal</v>
          </cell>
          <cell r="L108" t="str">
            <v>KENNEDY  F SALAZAR N47 230 CAPITAN RAFAEL RAMOS</v>
          </cell>
          <cell r="O108" t="str">
            <v>170138</v>
          </cell>
          <cell r="P108" t="str">
            <v>170138</v>
          </cell>
          <cell r="Q108" t="str">
            <v>PICHINCHA_QUITO_KENNEDY</v>
          </cell>
          <cell r="R108" t="str">
            <v>414483532</v>
          </cell>
          <cell r="W108" t="str">
            <v>0400961538</v>
          </cell>
          <cell r="X108" t="str">
            <v>0979424670-0999501006</v>
          </cell>
          <cell r="Z108" t="str">
            <v>celivisan@yahoo.com</v>
          </cell>
          <cell r="AA108">
            <v>44918</v>
          </cell>
          <cell r="AD108">
            <v>1</v>
          </cell>
          <cell r="AE108">
            <v>1</v>
          </cell>
          <cell r="AH108" t="str">
            <v>SECTOR LA LUZ FRENTE AL SANTA MARIA CASA 1 PISO LADRILLO PORTON DE MADERA</v>
          </cell>
          <cell r="AI108" t="str">
            <v>DESPACHO</v>
          </cell>
          <cell r="AJ108" t="str">
            <v>Normal</v>
          </cell>
          <cell r="AL108" t="str">
            <v>NO</v>
          </cell>
          <cell r="AN108" t="str">
            <v>TUE portabilidad</v>
          </cell>
          <cell r="AO108" t="str">
            <v>CANAL ONLINE</v>
          </cell>
          <cell r="AP108">
            <v>44918</v>
          </cell>
          <cell r="AR108" t="str">
            <v>FLEXTUENTI_414483532</v>
          </cell>
          <cell r="AS108">
            <v>324600</v>
          </cell>
          <cell r="AT108" t="str">
            <v>D40</v>
          </cell>
          <cell r="AU108" t="str">
            <v>BTC</v>
          </cell>
          <cell r="AV108">
            <v>1</v>
          </cell>
          <cell r="AW108" t="str">
            <v>LOCAL</v>
          </cell>
          <cell r="AX108" t="str">
            <v>ENTREGADO</v>
          </cell>
          <cell r="AY108" t="str">
            <v>HALFSIM TUENTI PREPAGO PORTABILIDAD: 1 und</v>
          </cell>
          <cell r="AZ108" t="str">
            <v>SIMCARD</v>
          </cell>
          <cell r="BA108" t="str">
            <v/>
          </cell>
        </row>
        <row r="109">
          <cell r="A109" t="str">
            <v>414483587</v>
          </cell>
          <cell r="B109" t="str">
            <v>FLEXTUENTI</v>
          </cell>
          <cell r="C109">
            <v>44918</v>
          </cell>
          <cell r="D109" t="str">
            <v>FLEXNET ECUADOR - FLEXTUENTI</v>
          </cell>
          <cell r="E109" t="str">
            <v>CALLE 28 DE JUNIO S/N Y GARCIA MORENO ENTRADA LLANO GRANDE</v>
          </cell>
          <cell r="H109" t="str">
            <v>170208</v>
          </cell>
          <cell r="I109" t="str">
            <v>QUITO</v>
          </cell>
          <cell r="J109" t="str">
            <v>PICHINCHA</v>
          </cell>
          <cell r="K109" t="str">
            <v>Catrine Nieves</v>
          </cell>
          <cell r="L109" t="str">
            <v>NUEVE DE MAYO AV DE LAS  PALMERAS    SN  AV 15VA SUR</v>
          </cell>
          <cell r="O109" t="str">
            <v>070208</v>
          </cell>
          <cell r="P109" t="str">
            <v>070208</v>
          </cell>
          <cell r="Q109" t="str">
            <v>EL ORO_MACHALA_NUEVE DE MAYO</v>
          </cell>
          <cell r="R109" t="str">
            <v>414483587</v>
          </cell>
          <cell r="W109" t="str">
            <v>0702656752</v>
          </cell>
          <cell r="X109" t="str">
            <v>0939273278-0963620875</v>
          </cell>
          <cell r="Z109" t="str">
            <v>camani1972@hotmail.com</v>
          </cell>
          <cell r="AA109">
            <v>44918</v>
          </cell>
          <cell r="AD109">
            <v>1</v>
          </cell>
          <cell r="AE109">
            <v>1</v>
          </cell>
          <cell r="AH109" t="str">
            <v>SECTOR LAS BRISAS  FRENTE A RADIO LA COQUETA CASA DE 2 PISOS COLOR AMARILLO</v>
          </cell>
          <cell r="AI109" t="str">
            <v>DESPACHO</v>
          </cell>
          <cell r="AJ109" t="str">
            <v>Normal</v>
          </cell>
          <cell r="AL109" t="str">
            <v>NO</v>
          </cell>
          <cell r="AN109" t="str">
            <v>TUE portabilidad</v>
          </cell>
          <cell r="AO109" t="str">
            <v>CANAL ONLINE</v>
          </cell>
          <cell r="AP109">
            <v>44918</v>
          </cell>
          <cell r="AR109" t="str">
            <v>FLEXTUENTI_414483587</v>
          </cell>
          <cell r="AS109">
            <v>324608</v>
          </cell>
          <cell r="AT109" t="str">
            <v>D40</v>
          </cell>
          <cell r="AU109" t="str">
            <v>BTC</v>
          </cell>
          <cell r="AV109">
            <v>1</v>
          </cell>
          <cell r="AW109" t="str">
            <v>PROVINCIAL</v>
          </cell>
          <cell r="AX109" t="str">
            <v>ENTREGADO</v>
          </cell>
          <cell r="AY109" t="str">
            <v>HALFSIM TUENTI PREPAGO PORTABILIDAD: 1 und</v>
          </cell>
          <cell r="AZ109" t="str">
            <v>SIMCARD</v>
          </cell>
          <cell r="BA109" t="str">
            <v/>
          </cell>
        </row>
        <row r="110">
          <cell r="A110" t="str">
            <v>WS414471260</v>
          </cell>
          <cell r="B110" t="str">
            <v>FLEXTUENTI</v>
          </cell>
          <cell r="C110">
            <v>44918</v>
          </cell>
          <cell r="D110" t="str">
            <v>FLEXNET ECUADOR - FLEXTUENTI</v>
          </cell>
          <cell r="E110" t="str">
            <v>CALLE 28 DE JUNIO S/N Y GARCIA MORENO ENTRADA LLANO GRANDE</v>
          </cell>
          <cell r="H110" t="str">
            <v>170208</v>
          </cell>
          <cell r="I110" t="str">
            <v>QUITO</v>
          </cell>
          <cell r="J110" t="str">
            <v>PICHINCHA</v>
          </cell>
          <cell r="K110" t="str">
            <v>Francisco Ortega Huerta</v>
          </cell>
          <cell r="L110" t="str">
            <v>SAMBORONDON URBANIZACION TORRES DEL RIO  SN KILOMETRO 3 Y MEDIO VIA SAMBORONDON</v>
          </cell>
          <cell r="O110" t="str">
            <v>091650</v>
          </cell>
          <cell r="P110" t="str">
            <v>091650</v>
          </cell>
          <cell r="Q110" t="str">
            <v>GUAYAS _SAMBORONDON_SAMBORONDON</v>
          </cell>
          <cell r="R110" t="str">
            <v>WS414471260</v>
          </cell>
          <cell r="S110" t="str">
            <v>COBRO DOMICILIO $5 EFECTIVO + $3 DELIVERY</v>
          </cell>
          <cell r="W110" t="str">
            <v>0915800478</v>
          </cell>
          <cell r="X110" t="str">
            <v>0999407438-0999407438</v>
          </cell>
          <cell r="Z110" t="str">
            <v>ortegaftenor@gmail.com</v>
          </cell>
          <cell r="AA110">
            <v>44918</v>
          </cell>
          <cell r="AD110">
            <v>1</v>
          </cell>
          <cell r="AE110">
            <v>1</v>
          </cell>
          <cell r="AH110" t="str">
            <v>SECTO ENTRE RIO ANUNCIARSE EN GARITA CON EL NOMBRE DEL CLIENTE JUNTO A SOCIEDAD ESPANOLA DE BENEFICENCIA</v>
          </cell>
          <cell r="AI110" t="str">
            <v>DESPACHO</v>
          </cell>
          <cell r="AJ110" t="str">
            <v>Normal</v>
          </cell>
          <cell r="AL110" t="str">
            <v>NO</v>
          </cell>
          <cell r="AN110" t="str">
            <v>TUE reposiciones</v>
          </cell>
          <cell r="AO110" t="str">
            <v>CANAL ONLINE</v>
          </cell>
          <cell r="AP110">
            <v>44918</v>
          </cell>
          <cell r="AR110" t="str">
            <v>FLEXTUENTI_WS414471260</v>
          </cell>
          <cell r="AS110">
            <v>324257</v>
          </cell>
          <cell r="AT110" t="str">
            <v>D40</v>
          </cell>
          <cell r="AU110" t="str">
            <v>BTC</v>
          </cell>
          <cell r="AV110">
            <v>1</v>
          </cell>
          <cell r="AW110" t="str">
            <v>LOCAL</v>
          </cell>
          <cell r="AX110" t="str">
            <v>ENTREGADO</v>
          </cell>
          <cell r="AY110" t="str">
            <v>HALFSIM TUENTI PREPAGO REPOSICION: 1 und</v>
          </cell>
          <cell r="AZ110" t="str">
            <v>SIMCARD</v>
          </cell>
          <cell r="BA110" t="str">
            <v/>
          </cell>
        </row>
        <row r="111">
          <cell r="A111" t="str">
            <v>WS414472841</v>
          </cell>
          <cell r="B111" t="str">
            <v>FLEXTUENTI</v>
          </cell>
          <cell r="C111">
            <v>44918</v>
          </cell>
          <cell r="D111" t="str">
            <v>FLEXNET ECUADOR - FLEXTUENTI</v>
          </cell>
          <cell r="E111" t="str">
            <v>CALLE 28 DE JUNIO S/N Y GARCIA MORENO ENTRADA LLANO GRANDE</v>
          </cell>
          <cell r="H111" t="str">
            <v>170208</v>
          </cell>
          <cell r="I111" t="str">
            <v>QUITO</v>
          </cell>
          <cell r="J111" t="str">
            <v>PICHINCHA</v>
          </cell>
          <cell r="K111" t="str">
            <v>Matías Guerrero</v>
          </cell>
          <cell r="L111" t="str">
            <v>PUENGASI  CALLE FRANCISCO DE VICTORIA S2 195 CARLOS POLIT</v>
          </cell>
          <cell r="O111" t="str">
            <v>170410</v>
          </cell>
          <cell r="P111" t="str">
            <v>170410</v>
          </cell>
          <cell r="Q111" t="str">
            <v>PICHINCHA_QUITO_PUENGASI</v>
          </cell>
          <cell r="R111" t="str">
            <v>WS414472841</v>
          </cell>
          <cell r="W111" t="str">
            <v>1712295839</v>
          </cell>
          <cell r="X111" t="str">
            <v>02607320-0984415333</v>
          </cell>
          <cell r="Z111" t="str">
            <v>mmpro.mat.1213@gmail.com</v>
          </cell>
          <cell r="AA111">
            <v>44918</v>
          </cell>
          <cell r="AD111">
            <v>1</v>
          </cell>
          <cell r="AE111">
            <v>1</v>
          </cell>
          <cell r="AH111" t="str">
            <v>SECTOR MONJAS JARDIN DEL VALLE A LA VUELTA DE LAS CABINAS INTERNET PAULITA CASA DE 3 PISOS COLOR VERDE  SOLICITA QUE LE ENTREGUE HASTA 2:30 PM  LLAMAR  AL 0984415333</v>
          </cell>
          <cell r="AI111" t="str">
            <v>DESPACHO</v>
          </cell>
          <cell r="AJ111" t="str">
            <v>Normal</v>
          </cell>
          <cell r="AL111" t="str">
            <v>NO</v>
          </cell>
          <cell r="AN111" t="str">
            <v>TUE nuevalinea</v>
          </cell>
          <cell r="AO111" t="str">
            <v>CANAL ONLINE</v>
          </cell>
          <cell r="AP111">
            <v>44918</v>
          </cell>
          <cell r="AR111" t="str">
            <v>FLEXTUENTI_WS414472841</v>
          </cell>
          <cell r="AS111">
            <v>324576</v>
          </cell>
          <cell r="AT111" t="str">
            <v>D40</v>
          </cell>
          <cell r="AU111" t="str">
            <v>BTC</v>
          </cell>
          <cell r="AV111">
            <v>1</v>
          </cell>
          <cell r="AW111" t="str">
            <v>LOCAL</v>
          </cell>
          <cell r="AX111" t="str">
            <v>INCIDENCIA</v>
          </cell>
          <cell r="AY111" t="str">
            <v>HALFSIM TUENTI PREPAGO NUMERADA $7: 1 und</v>
          </cell>
          <cell r="AZ111" t="str">
            <v>SIMCARD</v>
          </cell>
          <cell r="BA111" t="str">
            <v/>
          </cell>
        </row>
        <row r="112">
          <cell r="A112" t="str">
            <v>WS414473039</v>
          </cell>
          <cell r="B112" t="str">
            <v>FLEXTUENTI</v>
          </cell>
          <cell r="C112">
            <v>44918</v>
          </cell>
          <cell r="D112" t="str">
            <v>FLEXNET ECUADOR - FLEXTUENTI</v>
          </cell>
          <cell r="E112" t="str">
            <v>CALLE 28 DE JUNIO S/N Y GARCIA MORENO ENTRADA LLANO GRANDE</v>
          </cell>
          <cell r="H112" t="str">
            <v>170208</v>
          </cell>
          <cell r="I112" t="str">
            <v>QUITO</v>
          </cell>
          <cell r="J112" t="str">
            <v>PICHINCHA</v>
          </cell>
          <cell r="K112" t="str">
            <v>Desiree Haun</v>
          </cell>
          <cell r="L112" t="str">
            <v>CUMBAYA  CALLE  DPTO 6 PISO 6  MIGUEL ANGEL</v>
          </cell>
          <cell r="O112" t="str">
            <v>170904</v>
          </cell>
          <cell r="P112" t="str">
            <v>170904</v>
          </cell>
          <cell r="Q112" t="str">
            <v>PICHINCHA_QUITO_CUMBAYA</v>
          </cell>
          <cell r="R112" t="str">
            <v>WS414473039</v>
          </cell>
          <cell r="W112" t="str">
            <v>1758974693</v>
          </cell>
          <cell r="X112" t="str">
            <v>0960687908-0960687908</v>
          </cell>
          <cell r="Z112" t="str">
            <v>desiree.haun@giz.de</v>
          </cell>
          <cell r="AA112">
            <v>44918</v>
          </cell>
          <cell r="AD112">
            <v>1</v>
          </cell>
          <cell r="AE112">
            <v>1</v>
          </cell>
          <cell r="AH112" t="str">
            <v>SECTOR  LA PRIMAVERA 2   ENTREGAR EN EL EDIFICIO SUNA  JUNTO AL PARQUE DE LA PRIMAVERA 2</v>
          </cell>
          <cell r="AI112" t="str">
            <v>DESPACHO</v>
          </cell>
          <cell r="AJ112" t="str">
            <v>Normal</v>
          </cell>
          <cell r="AL112" t="str">
            <v>NO</v>
          </cell>
          <cell r="AN112" t="str">
            <v>TUE nuevalinea</v>
          </cell>
          <cell r="AO112" t="str">
            <v>CANAL ONLINE</v>
          </cell>
          <cell r="AP112">
            <v>44918</v>
          </cell>
          <cell r="AR112" t="str">
            <v>FLEXTUENTI_WS414473039</v>
          </cell>
          <cell r="AS112">
            <v>324575</v>
          </cell>
          <cell r="AT112" t="str">
            <v>D40</v>
          </cell>
          <cell r="AU112" t="str">
            <v>BTC</v>
          </cell>
          <cell r="AV112">
            <v>1</v>
          </cell>
          <cell r="AW112" t="str">
            <v>LOCAL</v>
          </cell>
          <cell r="AX112" t="str">
            <v>ENTREGADO</v>
          </cell>
          <cell r="AY112" t="str">
            <v>HALFSIM TUENTI PREPAGO NUMERADA $20: 1 und</v>
          </cell>
          <cell r="AZ112" t="str">
            <v>SIMCARD</v>
          </cell>
          <cell r="BA112" t="str">
            <v/>
          </cell>
        </row>
        <row r="113">
          <cell r="A113" t="str">
            <v>WS414473240</v>
          </cell>
          <cell r="B113" t="str">
            <v>FLEXTUENTI</v>
          </cell>
          <cell r="C113">
            <v>44918</v>
          </cell>
          <cell r="D113" t="str">
            <v>FLEXNET ECUADOR - FLEXTUENTI</v>
          </cell>
          <cell r="E113" t="str">
            <v>CALLE 28 DE JUNIO S/N Y GARCIA MORENO ENTRADA LLANO GRANDE</v>
          </cell>
          <cell r="H113" t="str">
            <v>170208</v>
          </cell>
          <cell r="I113" t="str">
            <v>QUITO</v>
          </cell>
          <cell r="J113" t="str">
            <v>PICHINCHA</v>
          </cell>
          <cell r="K113" t="str">
            <v>Felipe Moncayo</v>
          </cell>
          <cell r="L113" t="str">
            <v>FEBRES CORDERO  GRAL CALICUCHIMA 4413 AVENIDA 29</v>
          </cell>
          <cell r="O113" t="str">
            <v>090412</v>
          </cell>
          <cell r="P113" t="str">
            <v>090412</v>
          </cell>
          <cell r="Q113" t="str">
            <v>GUAYAS _GUAYAQUIL_FEBRES CORDERO</v>
          </cell>
          <cell r="R113" t="str">
            <v>WS414473240</v>
          </cell>
          <cell r="W113" t="str">
            <v>0931543524</v>
          </cell>
          <cell r="X113" t="str">
            <v>0979587425-0979587425</v>
          </cell>
          <cell r="Z113" t="str">
            <v>felipenando97@gmail.com</v>
          </cell>
          <cell r="AA113">
            <v>44918</v>
          </cell>
          <cell r="AD113">
            <v>1</v>
          </cell>
          <cell r="AE113">
            <v>1</v>
          </cell>
          <cell r="AH113" t="str">
            <v>SECTOR CENTRO DIAGONAL A DESPENSA MOROCHO CASA 1 PISO VERDE CON JARDIN</v>
          </cell>
          <cell r="AI113" t="str">
            <v>DESPACHO</v>
          </cell>
          <cell r="AJ113" t="str">
            <v>Normal</v>
          </cell>
          <cell r="AL113" t="str">
            <v>NO</v>
          </cell>
          <cell r="AN113" t="str">
            <v>TUE nuevalinea</v>
          </cell>
          <cell r="AO113" t="str">
            <v>CANAL ONLINE</v>
          </cell>
          <cell r="AP113">
            <v>44918</v>
          </cell>
          <cell r="AR113" t="str">
            <v>FLEXTUENTI_WS414473240</v>
          </cell>
          <cell r="AS113">
            <v>324627</v>
          </cell>
          <cell r="AT113" t="str">
            <v>D40</v>
          </cell>
          <cell r="AU113" t="str">
            <v>BTC</v>
          </cell>
          <cell r="AV113">
            <v>1</v>
          </cell>
          <cell r="AW113" t="str">
            <v>LOCAL</v>
          </cell>
          <cell r="AX113" t="str">
            <v>ENTREGADO</v>
          </cell>
          <cell r="AY113" t="str">
            <v>HALFSIM TUENTI PREPAGO NUMERADA $10: 1 und</v>
          </cell>
          <cell r="AZ113" t="str">
            <v>SIMCARD</v>
          </cell>
          <cell r="BA113" t="str">
            <v/>
          </cell>
        </row>
        <row r="114">
          <cell r="A114" t="str">
            <v>WS414473316</v>
          </cell>
          <cell r="B114" t="str">
            <v>FLEXTUENTI</v>
          </cell>
          <cell r="C114">
            <v>44918</v>
          </cell>
          <cell r="D114" t="str">
            <v>FLEXNET ECUADOR - FLEXTUENTI</v>
          </cell>
          <cell r="E114" t="str">
            <v>CALLE 28 DE JUNIO S/N Y GARCIA MORENO ENTRADA LLANO GRANDE</v>
          </cell>
          <cell r="H114" t="str">
            <v>170208</v>
          </cell>
          <cell r="I114" t="str">
            <v>QUITO</v>
          </cell>
          <cell r="J114" t="str">
            <v>PICHINCHA</v>
          </cell>
          <cell r="K114" t="str">
            <v>Eric Adrian guerra laina</v>
          </cell>
          <cell r="L114" t="str">
            <v>CAMILO PONCE (LR) CALLE CUSTODIO SANCHEZ  SN  ENTRE CALLES BARREIRO Y RICAURTE</v>
          </cell>
          <cell r="O114" t="str">
            <v>120105</v>
          </cell>
          <cell r="P114" t="str">
            <v>120105</v>
          </cell>
          <cell r="Q114" t="str">
            <v>LOS RIOS _BABAHOYO_CAMILO PONCE (LR)</v>
          </cell>
          <cell r="R114" t="str">
            <v>WS414473316</v>
          </cell>
          <cell r="S114" t="str">
            <v>COBRO DOMICILIO $5 EFECTIVO + $3 DELIVERY</v>
          </cell>
          <cell r="W114" t="str">
            <v>1207102763</v>
          </cell>
          <cell r="X114" t="str">
            <v>0979200791-0979200791</v>
          </cell>
          <cell r="Z114" t="str">
            <v>ewichtg@gmail.com</v>
          </cell>
          <cell r="AA114">
            <v>44918</v>
          </cell>
          <cell r="AD114">
            <v>1</v>
          </cell>
          <cell r="AE114">
            <v>1</v>
          </cell>
          <cell r="AH114" t="str">
            <v>SECTOR NORTE CASA DE 3 PISOS CON VIDRIOS AZULES COLOR BEIGE CON CREMA AL LADO DERECHO A TRES CASAS DEL LOCAL RAPIDON</v>
          </cell>
          <cell r="AI114" t="str">
            <v>DESPACHO</v>
          </cell>
          <cell r="AJ114" t="str">
            <v>Normal</v>
          </cell>
          <cell r="AL114" t="str">
            <v>NO</v>
          </cell>
          <cell r="AN114" t="str">
            <v>TUE reposiciones</v>
          </cell>
          <cell r="AO114" t="str">
            <v>CANAL ONLINE</v>
          </cell>
          <cell r="AP114">
            <v>44918</v>
          </cell>
          <cell r="AR114" t="str">
            <v>FLEXTUENTI_WS414473316</v>
          </cell>
          <cell r="AS114">
            <v>324649</v>
          </cell>
          <cell r="AT114" t="str">
            <v>D40</v>
          </cell>
          <cell r="AU114" t="str">
            <v>BTC</v>
          </cell>
          <cell r="AV114">
            <v>1</v>
          </cell>
          <cell r="AW114" t="str">
            <v>PROVINCIAL</v>
          </cell>
          <cell r="AX114" t="str">
            <v>ENTREGADO</v>
          </cell>
          <cell r="AY114" t="str">
            <v>HALFSIM TUENTI PREPAGO REPOSICION: 1 und</v>
          </cell>
          <cell r="AZ114" t="str">
            <v>SIMCARD</v>
          </cell>
          <cell r="BA114" t="str">
            <v/>
          </cell>
        </row>
        <row r="115">
          <cell r="A115" t="str">
            <v>WS414482812</v>
          </cell>
          <cell r="B115" t="str">
            <v>FLEXTUENTI</v>
          </cell>
          <cell r="C115">
            <v>44918</v>
          </cell>
          <cell r="D115" t="str">
            <v>FLEXNET ECUADOR - FLEXTUENTI</v>
          </cell>
          <cell r="E115" t="str">
            <v>CALLE 28 DE JUNIO S/N Y GARCIA MORENO ENTRADA LLANO GRANDE</v>
          </cell>
          <cell r="H115" t="str">
            <v>170208</v>
          </cell>
          <cell r="I115" t="str">
            <v>QUITO</v>
          </cell>
          <cell r="J115" t="str">
            <v>PICHINCHA</v>
          </cell>
          <cell r="K115" t="str">
            <v>Cristian Javier Oviedo Perugachi</v>
          </cell>
          <cell r="L115" t="str">
            <v>SAN ANTONIO CALLE LOS LAURELES  SN CALLE ARALLANES</v>
          </cell>
          <cell r="O115" t="str">
            <v>100109</v>
          </cell>
          <cell r="P115" t="str">
            <v>100109</v>
          </cell>
          <cell r="Q115" t="str">
            <v>IMBABURA _IBARRA_SAN ANTONIO</v>
          </cell>
          <cell r="R115" t="str">
            <v>WS414482812</v>
          </cell>
          <cell r="S115" t="str">
            <v>COBRO DOMICILIO $5 EFECTIVO + $3 DELIVERY</v>
          </cell>
          <cell r="W115" t="str">
            <v>1003452032</v>
          </cell>
          <cell r="X115" t="str">
            <v>0964100598-0964100598</v>
          </cell>
          <cell r="Z115" t="str">
            <v>coviedo@gmail.com</v>
          </cell>
          <cell r="AA115">
            <v>44918</v>
          </cell>
          <cell r="AD115">
            <v>1</v>
          </cell>
          <cell r="AE115">
            <v>1</v>
          </cell>
          <cell r="AH115" t="str">
            <v>CDLA JOSE TOBAR  FRENTE A LOS JUEGOS INFANTILES  CASA DE 2 PISOS COLOR CAFE</v>
          </cell>
          <cell r="AI115" t="str">
            <v>DESPACHO</v>
          </cell>
          <cell r="AJ115" t="str">
            <v>Normal</v>
          </cell>
          <cell r="AL115" t="str">
            <v>NO</v>
          </cell>
          <cell r="AN115" t="str">
            <v>TUE reposiciones</v>
          </cell>
          <cell r="AO115" t="str">
            <v>CANAL ONLINE</v>
          </cell>
          <cell r="AP115">
            <v>44918</v>
          </cell>
          <cell r="AR115" t="str">
            <v>FLEXTUENTI_WS414482812</v>
          </cell>
          <cell r="AS115">
            <v>324259</v>
          </cell>
          <cell r="AT115" t="str">
            <v>D40</v>
          </cell>
          <cell r="AU115" t="str">
            <v>BTC</v>
          </cell>
          <cell r="AV115">
            <v>1</v>
          </cell>
          <cell r="AW115" t="str">
            <v>PROVINCIAL</v>
          </cell>
          <cell r="AX115" t="str">
            <v>ENTREGADO</v>
          </cell>
          <cell r="AY115" t="str">
            <v>HALFSIM TUENTI PREPAGO REPOSICION: 1 und</v>
          </cell>
          <cell r="AZ115" t="str">
            <v>SIMCARD</v>
          </cell>
          <cell r="BA115" t="str">
            <v/>
          </cell>
        </row>
        <row r="116">
          <cell r="A116" t="str">
            <v>WS414482823</v>
          </cell>
          <cell r="B116" t="str">
            <v>FLEXTUENTI</v>
          </cell>
          <cell r="C116">
            <v>44918</v>
          </cell>
          <cell r="D116" t="str">
            <v>FLEXNET ECUADOR - FLEXTUENTI</v>
          </cell>
          <cell r="E116" t="str">
            <v>CALLE 28 DE JUNIO S/N Y GARCIA MORENO ENTRADA LLANO GRANDE</v>
          </cell>
          <cell r="H116" t="str">
            <v>170208</v>
          </cell>
          <cell r="I116" t="str">
            <v>QUITO</v>
          </cell>
          <cell r="J116" t="str">
            <v>PICHINCHA</v>
          </cell>
          <cell r="K116" t="str">
            <v>Cristian Javier Oviedo Perugachi</v>
          </cell>
          <cell r="L116" t="str">
            <v>SAN ANTONIO CALLE LOS LAURELES  SN  ARALLANES</v>
          </cell>
          <cell r="O116" t="str">
            <v>100109</v>
          </cell>
          <cell r="P116" t="str">
            <v>100109</v>
          </cell>
          <cell r="Q116" t="str">
            <v>IMBABURA_IBARRA_SAN ANTONIO</v>
          </cell>
          <cell r="R116" t="str">
            <v>WS414482823</v>
          </cell>
          <cell r="S116" t="str">
            <v>COBRO DOMICILIO $5 EFECTIVO + $3 DELIVERY</v>
          </cell>
          <cell r="W116" t="str">
            <v>1003452032</v>
          </cell>
          <cell r="X116" t="str">
            <v>0964100598-0964100598</v>
          </cell>
          <cell r="Z116" t="str">
            <v>coviedo@emelnorte.com</v>
          </cell>
          <cell r="AA116">
            <v>44918</v>
          </cell>
          <cell r="AD116">
            <v>1</v>
          </cell>
          <cell r="AE116">
            <v>1</v>
          </cell>
          <cell r="AH116" t="str">
            <v>CDLA JOSE TOBAR  FRENTE A LOS JUEGOS INFANTILES  CASA DE 2 PISOS COLOR CAFE</v>
          </cell>
          <cell r="AI116" t="str">
            <v>DESPACHO</v>
          </cell>
          <cell r="AJ116" t="str">
            <v>Normal</v>
          </cell>
          <cell r="AL116" t="str">
            <v>NO</v>
          </cell>
          <cell r="AN116" t="str">
            <v>TUE reposiciones</v>
          </cell>
          <cell r="AO116" t="str">
            <v>CANAL ONLINE</v>
          </cell>
          <cell r="AP116">
            <v>44918</v>
          </cell>
          <cell r="AR116" t="str">
            <v>FLEXTUENTI_WS414482823</v>
          </cell>
          <cell r="AS116">
            <v>324637</v>
          </cell>
          <cell r="AT116" t="str">
            <v>D40</v>
          </cell>
          <cell r="AU116" t="str">
            <v>BTC</v>
          </cell>
          <cell r="AV116">
            <v>1</v>
          </cell>
          <cell r="AW116" t="str">
            <v>PROVINCIAL</v>
          </cell>
          <cell r="AX116" t="str">
            <v>DEVOLUCION_EN_PROCESO</v>
          </cell>
          <cell r="AY116" t="str">
            <v>HALFSIM TUENTI PREPAGO REPOSICION: 1 und</v>
          </cell>
          <cell r="AZ116" t="str">
            <v>SIMCARD</v>
          </cell>
          <cell r="BA116" t="str">
            <v/>
          </cell>
        </row>
        <row r="117">
          <cell r="A117" t="str">
            <v>WS414483057</v>
          </cell>
          <cell r="B117" t="str">
            <v>FLEXTUENTI</v>
          </cell>
          <cell r="C117">
            <v>44918</v>
          </cell>
          <cell r="D117" t="str">
            <v>FLEXNET ECUADOR - FLEXTUENTI</v>
          </cell>
          <cell r="E117" t="str">
            <v>CALLE 28 DE JUNIO S/N Y GARCIA MORENO ENTRADA LLANO GRANDE</v>
          </cell>
          <cell r="H117" t="str">
            <v>170208</v>
          </cell>
          <cell r="I117" t="str">
            <v>QUITO</v>
          </cell>
          <cell r="J117" t="str">
            <v>PICHINCHA</v>
          </cell>
          <cell r="K117" t="str">
            <v>David Alexander Yaguana Aguilar</v>
          </cell>
          <cell r="L117" t="str">
            <v>PUERTO BOLIVAR MARCER LANEADO  SN  ENTRE GUAYAS Y AYACHUCHO</v>
          </cell>
          <cell r="O117" t="str">
            <v>070205</v>
          </cell>
          <cell r="P117" t="str">
            <v>070205</v>
          </cell>
          <cell r="Q117" t="str">
            <v>EL ORO _MACHALA_PUERTO BOLIVAR</v>
          </cell>
          <cell r="R117" t="str">
            <v>WS414483057</v>
          </cell>
          <cell r="S117" t="str">
            <v>COBRO DOMICILIO $5 EFECTIVO + $3 DELIVERY</v>
          </cell>
          <cell r="W117" t="str">
            <v>0706730686</v>
          </cell>
          <cell r="X117" t="str">
            <v>0991957092-0991957092</v>
          </cell>
          <cell r="Z117" t="str">
            <v>davidmak798@gmail.com</v>
          </cell>
          <cell r="AA117">
            <v>44918</v>
          </cell>
          <cell r="AD117">
            <v>1</v>
          </cell>
          <cell r="AE117">
            <v>1</v>
          </cell>
          <cell r="AH117" t="str">
            <v>JUNTO A DON COCOROKO  ENTREGAR EN MAJOSTER TORA  CASA BLANCO CON NARANJA</v>
          </cell>
          <cell r="AI117" t="str">
            <v>DESPACHO</v>
          </cell>
          <cell r="AJ117" t="str">
            <v>Normal</v>
          </cell>
          <cell r="AL117" t="str">
            <v>NO</v>
          </cell>
          <cell r="AN117" t="str">
            <v>TUE reposiciones</v>
          </cell>
          <cell r="AO117" t="str">
            <v>CANAL ONLINE</v>
          </cell>
          <cell r="AP117">
            <v>44918</v>
          </cell>
          <cell r="AR117" t="str">
            <v>FLEXTUENTI_WS414483057</v>
          </cell>
          <cell r="AS117">
            <v>324255</v>
          </cell>
          <cell r="AT117" t="str">
            <v>D40</v>
          </cell>
          <cell r="AU117" t="str">
            <v>BTC</v>
          </cell>
          <cell r="AV117">
            <v>1</v>
          </cell>
          <cell r="AW117" t="str">
            <v>PROVINCIAL</v>
          </cell>
          <cell r="AX117" t="str">
            <v>ENTREGADO</v>
          </cell>
          <cell r="AY117" t="str">
            <v>HALFSIM TUENTI PREPAGO REPOSICION: 1 und</v>
          </cell>
          <cell r="AZ117" t="str">
            <v>SIMCARD</v>
          </cell>
          <cell r="BA117" t="str">
            <v/>
          </cell>
        </row>
        <row r="118">
          <cell r="A118" t="str">
            <v>414473425</v>
          </cell>
          <cell r="B118" t="str">
            <v>FLEXTUENTI</v>
          </cell>
          <cell r="C118">
            <v>44919</v>
          </cell>
          <cell r="D118" t="str">
            <v>FLEXNET ECUADOR - FLEXTUENTI</v>
          </cell>
          <cell r="E118" t="str">
            <v>CALLE 28 DE JUNIO S/N Y GARCIA MORENO ENTRADA LLANO GRANDE</v>
          </cell>
          <cell r="H118" t="str">
            <v>170208</v>
          </cell>
          <cell r="I118" t="str">
            <v>QUITO</v>
          </cell>
          <cell r="J118" t="str">
            <v>PICHINCHA</v>
          </cell>
          <cell r="K118" t="str">
            <v>Yanila Daza Delgado</v>
          </cell>
          <cell r="L118" t="str">
            <v>ESMERALDAS AV ELOY ALFARO SN ENTRE CALLE ROCAFUERTE Y CALLE JUAN MONTALVO</v>
          </cell>
          <cell r="O118" t="str">
            <v>080101</v>
          </cell>
          <cell r="P118" t="str">
            <v>080101</v>
          </cell>
          <cell r="Q118" t="str">
            <v>ESMERALDAS_ESMERALDAS_ESMERALDAS</v>
          </cell>
          <cell r="R118" t="str">
            <v>414473425</v>
          </cell>
          <cell r="W118" t="str">
            <v>0801956772</v>
          </cell>
          <cell r="X118" t="str">
            <v>0984856390-0963112215</v>
          </cell>
          <cell r="Z118" t="str">
            <v>dazadelgadoyanila@hotmail.com</v>
          </cell>
          <cell r="AA118">
            <v>44919</v>
          </cell>
          <cell r="AD118">
            <v>1</v>
          </cell>
          <cell r="AE118">
            <v>1</v>
          </cell>
          <cell r="AH118" t="str">
            <v>SECTOR CENTRO ENTREGA EN CASA 4 PISO COLOR BLANCO EN PLANTA BAJA TALLER JM DIAGONAL A CONSERVATORIO MUNICIPAL</v>
          </cell>
          <cell r="AI118" t="str">
            <v>DESPACHO</v>
          </cell>
          <cell r="AJ118" t="str">
            <v>Normal</v>
          </cell>
          <cell r="AL118" t="str">
            <v>NO</v>
          </cell>
          <cell r="AN118" t="str">
            <v>TUE portabilidad</v>
          </cell>
          <cell r="AO118" t="str">
            <v>CANAL ONLINE</v>
          </cell>
          <cell r="AP118">
            <v>44919</v>
          </cell>
          <cell r="AR118" t="str">
            <v>FLEXTUENTI_414473425</v>
          </cell>
          <cell r="AS118">
            <v>324616</v>
          </cell>
          <cell r="AT118" t="str">
            <v>D40</v>
          </cell>
          <cell r="AU118" t="str">
            <v>BTC</v>
          </cell>
          <cell r="AV118">
            <v>1</v>
          </cell>
          <cell r="AW118" t="str">
            <v>PROVINCIAL</v>
          </cell>
          <cell r="AX118" t="str">
            <v>INCIDENCIA</v>
          </cell>
          <cell r="AY118" t="str">
            <v>HALFSIM TUENTI PREPAGO PORTABILIDAD: 1 und</v>
          </cell>
          <cell r="AZ118" t="str">
            <v>SIMCARD</v>
          </cell>
          <cell r="BA118" t="str">
            <v/>
          </cell>
        </row>
        <row r="119">
          <cell r="A119" t="str">
            <v>414473477</v>
          </cell>
          <cell r="B119" t="str">
            <v>FLEXTUENTI</v>
          </cell>
          <cell r="C119">
            <v>44919</v>
          </cell>
          <cell r="D119" t="str">
            <v>FLEXNET ECUADOR - FLEXTUENTI</v>
          </cell>
          <cell r="E119" t="str">
            <v>CALLE 28 DE JUNIO S/N Y GARCIA MORENO ENTRADA LLANO GRANDE</v>
          </cell>
          <cell r="H119" t="str">
            <v>170208</v>
          </cell>
          <cell r="I119" t="str">
            <v>QUITO</v>
          </cell>
          <cell r="J119" t="str">
            <v>PICHINCHA</v>
          </cell>
          <cell r="K119" t="str">
            <v>Jordán José Parraga Ortiz</v>
          </cell>
          <cell r="L119" t="str">
            <v>TONSUPA VIA PRINCIPAL SN  CALLE 2</v>
          </cell>
          <cell r="O119" t="str">
            <v>080306</v>
          </cell>
          <cell r="P119" t="str">
            <v>080306</v>
          </cell>
          <cell r="Q119" t="str">
            <v>ESMERALDAS_ATACAMES_TONSUPA</v>
          </cell>
          <cell r="R119" t="str">
            <v>414473477</v>
          </cell>
          <cell r="W119" t="str">
            <v>0850028119</v>
          </cell>
          <cell r="X119" t="str">
            <v>0960438821-0960438821</v>
          </cell>
          <cell r="Z119" t="str">
            <v>gtapumba100@gmail.com</v>
          </cell>
          <cell r="AA119">
            <v>44919</v>
          </cell>
          <cell r="AD119">
            <v>1</v>
          </cell>
          <cell r="AE119">
            <v>1</v>
          </cell>
          <cell r="AH119" t="str">
            <v>SECTOR SAN CARLOS  DIAGONAL A UNA PANADERIA  PASANDO TRES CASAS A LA TIENA MARIA  CASA NARANJA DE 2 PISOS</v>
          </cell>
          <cell r="AI119" t="str">
            <v>DESPACHO</v>
          </cell>
          <cell r="AJ119" t="str">
            <v>Normal</v>
          </cell>
          <cell r="AL119" t="str">
            <v>NO</v>
          </cell>
          <cell r="AN119" t="str">
            <v>TUE portabilidad</v>
          </cell>
          <cell r="AO119" t="str">
            <v>CANAL ONLINE</v>
          </cell>
          <cell r="AP119">
            <v>44919</v>
          </cell>
          <cell r="AR119" t="str">
            <v>FLEXTUENTI_414473477</v>
          </cell>
          <cell r="AS119">
            <v>324642</v>
          </cell>
          <cell r="AT119" t="str">
            <v>D40</v>
          </cell>
          <cell r="AU119" t="str">
            <v>BTC</v>
          </cell>
          <cell r="AV119">
            <v>1</v>
          </cell>
          <cell r="AW119" t="str">
            <v>PROVINCIAL</v>
          </cell>
          <cell r="AX119" t="str">
            <v>ENTREGADO</v>
          </cell>
          <cell r="AY119" t="str">
            <v>HALFSIM TUENTI PREPAGO PORTABILIDAD: 1 und</v>
          </cell>
          <cell r="AZ119" t="str">
            <v>SIMCARD</v>
          </cell>
          <cell r="BA119" t="str">
            <v/>
          </cell>
        </row>
        <row r="120">
          <cell r="A120" t="str">
            <v>414473482</v>
          </cell>
          <cell r="B120" t="str">
            <v>FLEXTUENTI</v>
          </cell>
          <cell r="C120">
            <v>44919</v>
          </cell>
          <cell r="D120" t="str">
            <v>FLEXNET ECUADOR - FLEXTUENTI</v>
          </cell>
          <cell r="E120" t="str">
            <v>CALLE 28 DE JUNIO S/N Y GARCIA MORENO ENTRADA LLANO GRANDE</v>
          </cell>
          <cell r="H120" t="str">
            <v>170208</v>
          </cell>
          <cell r="I120" t="str">
            <v>QUITO</v>
          </cell>
          <cell r="J120" t="str">
            <v>PICHINCHA</v>
          </cell>
          <cell r="K120" t="str">
            <v>Marielena Macias</v>
          </cell>
          <cell r="L120" t="str">
            <v>TARQUI URBANIZACION VICTORIA DEL RIO  MZ 2912 VILLA 12 AV AUTOPISTA NARCIASA DE JESUS</v>
          </cell>
          <cell r="O120" t="str">
            <v>090701</v>
          </cell>
          <cell r="P120" t="str">
            <v>090701</v>
          </cell>
          <cell r="Q120" t="str">
            <v>GUAYAS_GUAYAQUIL_TARQUI</v>
          </cell>
          <cell r="R120" t="str">
            <v>414473482</v>
          </cell>
          <cell r="W120" t="str">
            <v>1204429219</v>
          </cell>
          <cell r="X120" t="str">
            <v>0978837927-0984783196</v>
          </cell>
          <cell r="Z120" t="str">
            <v>marielenamacias1@gmail.com</v>
          </cell>
          <cell r="AA120">
            <v>44919</v>
          </cell>
          <cell r="AD120">
            <v>1</v>
          </cell>
          <cell r="AE120">
            <v>1</v>
          </cell>
          <cell r="AH120" t="str">
            <v>SECTOR NORTE ANUNCIARSE EN GARITA PUERTA DE VISITANTES A DOS CUADRA DE MI COMISARIATO DE MUCHO LOTE 2</v>
          </cell>
          <cell r="AI120" t="str">
            <v>DESPACHO</v>
          </cell>
          <cell r="AJ120" t="str">
            <v>Normal</v>
          </cell>
          <cell r="AL120" t="str">
            <v>NO</v>
          </cell>
          <cell r="AN120" t="str">
            <v>TUE portabilidad</v>
          </cell>
          <cell r="AO120" t="str">
            <v>CANAL ONLINE</v>
          </cell>
          <cell r="AP120">
            <v>44919</v>
          </cell>
          <cell r="AR120" t="str">
            <v>FLEXTUENTI_414473482</v>
          </cell>
          <cell r="AS120">
            <v>324615</v>
          </cell>
          <cell r="AT120" t="str">
            <v>D40</v>
          </cell>
          <cell r="AU120" t="str">
            <v>BTC</v>
          </cell>
          <cell r="AV120">
            <v>1</v>
          </cell>
          <cell r="AW120" t="str">
            <v>LOCAL</v>
          </cell>
          <cell r="AX120" t="str">
            <v>ENTREGADO</v>
          </cell>
          <cell r="AY120" t="str">
            <v>HALFSIM TUENTI PREPAGO PORTABILIDAD: 1 und</v>
          </cell>
          <cell r="AZ120" t="str">
            <v>SIMCARD</v>
          </cell>
          <cell r="BA120" t="str">
            <v/>
          </cell>
        </row>
        <row r="121">
          <cell r="A121" t="str">
            <v>414473490</v>
          </cell>
          <cell r="B121" t="str">
            <v>FLEXTUENTI</v>
          </cell>
          <cell r="C121">
            <v>44919</v>
          </cell>
          <cell r="D121" t="str">
            <v>FLEXNET ECUADOR - FLEXTUENTI</v>
          </cell>
          <cell r="E121" t="str">
            <v>CALLE 28 DE JUNIO S/N Y GARCIA MORENO ENTRADA LLANO GRANDE</v>
          </cell>
          <cell r="H121" t="str">
            <v>170208</v>
          </cell>
          <cell r="I121" t="str">
            <v>QUITO</v>
          </cell>
          <cell r="J121" t="str">
            <v>PICHINCHA</v>
          </cell>
          <cell r="K121" t="str">
            <v>Nora Briceño</v>
          </cell>
          <cell r="L121" t="str">
            <v>COTOCOLLAO CALLE AGUA CLARA OE3  317 LAS LAGUNAS</v>
          </cell>
          <cell r="O121" t="str">
            <v>170144</v>
          </cell>
          <cell r="P121" t="str">
            <v>170144</v>
          </cell>
          <cell r="Q121" t="str">
            <v>MANABI_PICHINCHA_COTOCOLLAO</v>
          </cell>
          <cell r="R121" t="str">
            <v>414473490</v>
          </cell>
          <cell r="W121" t="str">
            <v>1711071744</v>
          </cell>
          <cell r="X121" t="str">
            <v>0983138353-0963203691</v>
          </cell>
          <cell r="Z121" t="str">
            <v>silvi199274@hotmail.com</v>
          </cell>
          <cell r="AA121">
            <v>44919</v>
          </cell>
          <cell r="AD121">
            <v>1</v>
          </cell>
          <cell r="AE121">
            <v>1</v>
          </cell>
          <cell r="AH121" t="str">
            <v>SECTOR LA OFELIA FRENTE A COLEGIO MUNICIPAL COTOCOLLAO ENTREGA EN CASA 1 PISO MURO COLOR AMARILLO Y BALDOSA</v>
          </cell>
          <cell r="AI121" t="str">
            <v>DESPACHO</v>
          </cell>
          <cell r="AJ121" t="str">
            <v>Normal</v>
          </cell>
          <cell r="AL121" t="str">
            <v>NO</v>
          </cell>
          <cell r="AN121" t="str">
            <v>TUE portabilidad</v>
          </cell>
          <cell r="AO121" t="str">
            <v>CANAL ONLINE</v>
          </cell>
          <cell r="AP121">
            <v>44919</v>
          </cell>
          <cell r="AR121" t="str">
            <v>FLEXTUENTI_414473490</v>
          </cell>
          <cell r="AS121">
            <v>324585</v>
          </cell>
          <cell r="AT121" t="str">
            <v>D40</v>
          </cell>
          <cell r="AU121" t="str">
            <v>BTC</v>
          </cell>
          <cell r="AV121">
            <v>1</v>
          </cell>
          <cell r="AW121" t="str">
            <v>LOCAL</v>
          </cell>
          <cell r="AX121" t="str">
            <v>HABILITADO RUTEO</v>
          </cell>
          <cell r="AY121" t="str">
            <v>HALFSIM TUENTI PREPAGO PORTABILIDAD: 1 und</v>
          </cell>
          <cell r="AZ121" t="str">
            <v>SIMCARD</v>
          </cell>
          <cell r="BA121" t="str">
            <v/>
          </cell>
        </row>
        <row r="122">
          <cell r="A122" t="str">
            <v>414473569</v>
          </cell>
          <cell r="B122" t="str">
            <v>FLEXTUENTI</v>
          </cell>
          <cell r="C122">
            <v>44919</v>
          </cell>
          <cell r="D122" t="str">
            <v>FLEXNET ECUADOR - FLEXTUENTI</v>
          </cell>
          <cell r="E122" t="str">
            <v>CALLE 28 DE JUNIO S/N Y GARCIA MORENO ENTRADA LLANO GRANDE</v>
          </cell>
          <cell r="H122" t="str">
            <v>170208</v>
          </cell>
          <cell r="I122" t="str">
            <v>QUITO</v>
          </cell>
          <cell r="J122" t="str">
            <v>PICHINCHA</v>
          </cell>
          <cell r="K122" t="str">
            <v>Freddy Aguilar</v>
          </cell>
          <cell r="L122" t="str">
            <v>GARCIA MORENO  CALLE CARCHI 3807 CALLE EL ORO</v>
          </cell>
          <cell r="O122" t="str">
            <v>090301</v>
          </cell>
          <cell r="P122" t="str">
            <v>090301</v>
          </cell>
          <cell r="Q122" t="str">
            <v>GUAYAS_GUAYAQUIL_GARCIA MORENO</v>
          </cell>
          <cell r="R122" t="str">
            <v>414473569</v>
          </cell>
          <cell r="W122" t="str">
            <v>0920742764</v>
          </cell>
          <cell r="X122" t="str">
            <v>0962838933-0991028117</v>
          </cell>
          <cell r="Z122" t="str">
            <v>freddyalexisaguilar1980@gmail.com</v>
          </cell>
          <cell r="AA122">
            <v>44919</v>
          </cell>
          <cell r="AD122">
            <v>1</v>
          </cell>
          <cell r="AE122">
            <v>1</v>
          </cell>
          <cell r="AH122" t="str">
            <v>SECTORE CENTRO FRENTE A LA EMPRESA MISHELL  CASA DE UN PISO COLOR CREMA</v>
          </cell>
          <cell r="AI122" t="str">
            <v>DESPACHO</v>
          </cell>
          <cell r="AJ122" t="str">
            <v>Normal</v>
          </cell>
          <cell r="AL122" t="str">
            <v>NO</v>
          </cell>
          <cell r="AN122" t="str">
            <v>TUE portabilidad</v>
          </cell>
          <cell r="AO122" t="str">
            <v>CANAL ONLINE</v>
          </cell>
          <cell r="AP122">
            <v>44919</v>
          </cell>
          <cell r="AR122" t="str">
            <v>FLEXTUENTI_414473569</v>
          </cell>
          <cell r="AS122">
            <v>324621</v>
          </cell>
          <cell r="AT122" t="str">
            <v>D40</v>
          </cell>
          <cell r="AU122" t="str">
            <v>BTC</v>
          </cell>
          <cell r="AV122">
            <v>1</v>
          </cell>
          <cell r="AW122" t="str">
            <v>LOCAL</v>
          </cell>
          <cell r="AX122" t="str">
            <v>INCIDENCIA</v>
          </cell>
          <cell r="AY122" t="str">
            <v>HALFSIM TUENTI PREPAGO PORTABILIDAD: 1 und</v>
          </cell>
          <cell r="AZ122" t="str">
            <v>SIMCARD</v>
          </cell>
          <cell r="BA122" t="str">
            <v/>
          </cell>
        </row>
        <row r="123">
          <cell r="A123" t="str">
            <v>414473632</v>
          </cell>
          <cell r="B123" t="str">
            <v>FLEXTUENTI</v>
          </cell>
          <cell r="C123">
            <v>44919</v>
          </cell>
          <cell r="D123" t="str">
            <v>FLEXNET ECUADOR - FLEXTUENTI</v>
          </cell>
          <cell r="E123" t="str">
            <v>CALLE 28 DE JUNIO S/N Y GARCIA MORENO ENTRADA LLANO GRANDE</v>
          </cell>
          <cell r="H123" t="str">
            <v>170208</v>
          </cell>
          <cell r="I123" t="str">
            <v>QUITO</v>
          </cell>
          <cell r="J123" t="str">
            <v>PICHINCHA</v>
          </cell>
          <cell r="K123" t="str">
            <v>Eliana Gualpa</v>
          </cell>
          <cell r="L123" t="str">
            <v>SANGOLQUI  CHILLANES  SN   INES  GANGOTENA</v>
          </cell>
          <cell r="O123" t="str">
            <v>171104</v>
          </cell>
          <cell r="P123" t="str">
            <v>171104</v>
          </cell>
          <cell r="Q123" t="str">
            <v>PICHINCHA_RUMIÑAHUI_SANGOLQUI</v>
          </cell>
          <cell r="R123" t="str">
            <v>414473632</v>
          </cell>
          <cell r="W123" t="str">
            <v>1722294392</v>
          </cell>
          <cell r="X123" t="str">
            <v>0999010340-0995653055</v>
          </cell>
          <cell r="Z123" t="str">
            <v>eli-gabriela12@hotmail.com</v>
          </cell>
          <cell r="AA123">
            <v>44919</v>
          </cell>
          <cell r="AD123">
            <v>1</v>
          </cell>
          <cell r="AE123">
            <v>1</v>
          </cell>
          <cell r="AH123" t="str">
            <v>SECTOR BARRIO SELVA ALEGRE DIAGONAL AL CONJUNTO PORTAL DE INCHALILLO  ENTREHAR EN FRIGOMARKET CASA VERDE DE 3 PISOS</v>
          </cell>
          <cell r="AI123" t="str">
            <v>DESPACHO</v>
          </cell>
          <cell r="AJ123" t="str">
            <v>Normal</v>
          </cell>
          <cell r="AL123" t="str">
            <v>NO</v>
          </cell>
          <cell r="AN123" t="str">
            <v>TUE portabilidad</v>
          </cell>
          <cell r="AO123" t="str">
            <v>CANAL ONLINE</v>
          </cell>
          <cell r="AP123">
            <v>44919</v>
          </cell>
          <cell r="AR123" t="str">
            <v>FLEXTUENTI_414473632</v>
          </cell>
          <cell r="AS123">
            <v>324548</v>
          </cell>
          <cell r="AT123" t="str">
            <v>D40</v>
          </cell>
          <cell r="AU123" t="str">
            <v>BTC</v>
          </cell>
          <cell r="AV123">
            <v>1</v>
          </cell>
          <cell r="AW123" t="str">
            <v>LOCAL</v>
          </cell>
          <cell r="AX123" t="str">
            <v>ENTREGADO</v>
          </cell>
          <cell r="AY123" t="str">
            <v>HALFSIM TUENTI PREPAGO PORTABILIDAD: 1 und</v>
          </cell>
          <cell r="AZ123" t="str">
            <v>SIMCARD</v>
          </cell>
          <cell r="BA123" t="str">
            <v/>
          </cell>
        </row>
        <row r="124">
          <cell r="A124" t="str">
            <v>414473633</v>
          </cell>
          <cell r="B124" t="str">
            <v>FLEXTUENTI</v>
          </cell>
          <cell r="C124">
            <v>44919</v>
          </cell>
          <cell r="D124" t="str">
            <v>FLEXNET ECUADOR - FLEXTUENTI</v>
          </cell>
          <cell r="E124" t="str">
            <v>CALLE 28 DE JUNIO S/N Y GARCIA MORENO ENTRADA LLANO GRANDE</v>
          </cell>
          <cell r="H124" t="str">
            <v>170208</v>
          </cell>
          <cell r="I124" t="str">
            <v>QUITO</v>
          </cell>
          <cell r="J124" t="str">
            <v>PICHINCHA</v>
          </cell>
          <cell r="K124" t="str">
            <v>Winter Dueñas</v>
          </cell>
          <cell r="L124" t="str">
            <v>TARQUI CALLE BENITO JUAREZ   118 GONZALO ZALDUMBIDE</v>
          </cell>
          <cell r="O124" t="str">
            <v>090510</v>
          </cell>
          <cell r="P124" t="str">
            <v>090510</v>
          </cell>
          <cell r="Q124" t="str">
            <v>GUAYAS_GUAYAQUIL_TARQUI</v>
          </cell>
          <cell r="R124" t="str">
            <v>414473633</v>
          </cell>
          <cell r="W124" t="str">
            <v>1303758641</v>
          </cell>
          <cell r="X124" t="str">
            <v>0959146318-0963307512</v>
          </cell>
          <cell r="Z124" t="str">
            <v>geo98due@live.com</v>
          </cell>
          <cell r="AA124">
            <v>44919</v>
          </cell>
          <cell r="AD124">
            <v>1</v>
          </cell>
          <cell r="AE124">
            <v>1</v>
          </cell>
          <cell r="AH124" t="str">
            <v>CIUDADELA NUEVA KENNEDY  A DOS CASAS DEL  MARCO MEDIC CASA BEIGE CON PUERTAS AMARILLAS 2 PISOS</v>
          </cell>
          <cell r="AI124" t="str">
            <v>DESPACHO</v>
          </cell>
          <cell r="AJ124" t="str">
            <v>Normal</v>
          </cell>
          <cell r="AL124" t="str">
            <v>NO</v>
          </cell>
          <cell r="AN124" t="str">
            <v>TUE portabilidad</v>
          </cell>
          <cell r="AO124" t="str">
            <v>CANAL ONLINE</v>
          </cell>
          <cell r="AP124">
            <v>44919</v>
          </cell>
          <cell r="AR124" t="str">
            <v>FLEXTUENTI_414473633</v>
          </cell>
          <cell r="AS124">
            <v>324617</v>
          </cell>
          <cell r="AT124" t="str">
            <v>D40</v>
          </cell>
          <cell r="AU124" t="str">
            <v>BTC</v>
          </cell>
          <cell r="AV124">
            <v>1</v>
          </cell>
          <cell r="AW124" t="str">
            <v>LOCAL</v>
          </cell>
          <cell r="AX124" t="str">
            <v>ENTREGADO</v>
          </cell>
          <cell r="AY124" t="str">
            <v>HALFSIM TUENTI PREPAGO PORTABILIDAD: 1 und</v>
          </cell>
          <cell r="AZ124" t="str">
            <v>SIMCARD</v>
          </cell>
          <cell r="BA124" t="str">
            <v/>
          </cell>
        </row>
        <row r="125">
          <cell r="A125" t="str">
            <v>414473650</v>
          </cell>
          <cell r="B125" t="str">
            <v>FLEXTUENTI</v>
          </cell>
          <cell r="C125">
            <v>44919</v>
          </cell>
          <cell r="D125" t="str">
            <v>FLEXNET ECUADOR - FLEXTUENTI</v>
          </cell>
          <cell r="E125" t="str">
            <v>CALLE 28 DE JUNIO S/N Y GARCIA MORENO ENTRADA LLANO GRANDE</v>
          </cell>
          <cell r="H125" t="str">
            <v>170208</v>
          </cell>
          <cell r="I125" t="str">
            <v>QUITO</v>
          </cell>
          <cell r="J125" t="str">
            <v>PICHINCHA</v>
          </cell>
          <cell r="K125" t="str">
            <v>Alexander García</v>
          </cell>
          <cell r="L125" t="str">
            <v>ANDRES DE VERA  CALLE PRIMERO DE JUNIO MZ A VILLA 35  CALLE 8</v>
          </cell>
          <cell r="O125" t="str">
            <v>130101</v>
          </cell>
          <cell r="P125" t="str">
            <v>130101</v>
          </cell>
          <cell r="Q125" t="str">
            <v>MANABI_PORTOVIEJO_ANDRES DE VERA</v>
          </cell>
          <cell r="R125" t="str">
            <v>414473650</v>
          </cell>
          <cell r="W125" t="str">
            <v>1315508158</v>
          </cell>
          <cell r="X125" t="str">
            <v>0991834063-0959954232</v>
          </cell>
          <cell r="Z125" t="str">
            <v>Xagc96@hotmail.com</v>
          </cell>
          <cell r="AA125">
            <v>44919</v>
          </cell>
          <cell r="AD125">
            <v>1</v>
          </cell>
          <cell r="AE125">
            <v>1</v>
          </cell>
          <cell r="AH125" t="str">
            <v>CDLA LOS JAZMINEZ FRENTE A LA PAPELERIA NANCY CASA DE 2 PISOS COLOR BALDOSA OSCURO</v>
          </cell>
          <cell r="AI125" t="str">
            <v>DESPACHO</v>
          </cell>
          <cell r="AJ125" t="str">
            <v>Normal</v>
          </cell>
          <cell r="AL125" t="str">
            <v>NO</v>
          </cell>
          <cell r="AN125" t="str">
            <v>TUE portabilidad</v>
          </cell>
          <cell r="AO125" t="str">
            <v>CANAL ONLINE</v>
          </cell>
          <cell r="AP125">
            <v>44919</v>
          </cell>
          <cell r="AR125" t="str">
            <v>FLEXTUENTI_414473650</v>
          </cell>
          <cell r="AS125">
            <v>324590</v>
          </cell>
          <cell r="AT125" t="str">
            <v>D40</v>
          </cell>
          <cell r="AU125" t="str">
            <v>BTC</v>
          </cell>
          <cell r="AV125">
            <v>1</v>
          </cell>
          <cell r="AW125" t="str">
            <v>PROVINCIAL</v>
          </cell>
          <cell r="AX125" t="str">
            <v>INCIDENCIA</v>
          </cell>
          <cell r="AY125" t="str">
            <v>HALFSIM TUENTI PREPAGO PORTABILIDAD: 1 und</v>
          </cell>
          <cell r="AZ125" t="str">
            <v>SIMCARD</v>
          </cell>
          <cell r="BA125" t="str">
            <v/>
          </cell>
        </row>
        <row r="126">
          <cell r="A126" t="str">
            <v>414484204</v>
          </cell>
          <cell r="B126" t="str">
            <v>FLEXTUENTI</v>
          </cell>
          <cell r="C126">
            <v>44919</v>
          </cell>
          <cell r="D126" t="str">
            <v>FLEXNET ECUADOR - FLEXTUENTI</v>
          </cell>
          <cell r="E126" t="str">
            <v>CALLE 28 DE JUNIO S/N Y GARCIA MORENO ENTRADA LLANO GRANDE</v>
          </cell>
          <cell r="H126" t="str">
            <v>170208</v>
          </cell>
          <cell r="I126" t="str">
            <v>QUITO</v>
          </cell>
          <cell r="J126" t="str">
            <v>PICHINCHA</v>
          </cell>
          <cell r="K126" t="str">
            <v>Rubén Molina</v>
          </cell>
          <cell r="L126" t="str">
            <v>COTOCOLLAO  CALLE DESTACAMENTO PANUPALI OE4  106 ENTRE CALLE CHUQUISACA DE CALLE DE LOS MOLLES</v>
          </cell>
          <cell r="O126" t="str">
            <v>170144</v>
          </cell>
          <cell r="P126" t="str">
            <v>170144</v>
          </cell>
          <cell r="Q126" t="str">
            <v>PICHINCHA_QUITO_COTOCOLLAO</v>
          </cell>
          <cell r="R126" t="str">
            <v>414484204</v>
          </cell>
          <cell r="W126" t="str">
            <v>1705581658</v>
          </cell>
          <cell r="X126" t="str">
            <v>0987562267-0984042444</v>
          </cell>
          <cell r="Z126" t="str">
            <v>r.molina2009@hotmail.com</v>
          </cell>
          <cell r="AA126">
            <v>44919</v>
          </cell>
          <cell r="AD126">
            <v>1</v>
          </cell>
          <cell r="AE126">
            <v>1</v>
          </cell>
          <cell r="AH126" t="str">
            <v>SECTOR OFELIA ENTREGA EN CASA 2 PISO COLOR BLANCO Y ROJO PLANTA BAJA A UNA CUADRA DE IGLESEA DE SAN JUAN EUDES  CLIENTE PIDE QUE SE LE LLAME ANTES DE LA ENTREGA</v>
          </cell>
          <cell r="AI126" t="str">
            <v>DESPACHO</v>
          </cell>
          <cell r="AJ126" t="str">
            <v>Normal</v>
          </cell>
          <cell r="AL126" t="str">
            <v>NO</v>
          </cell>
          <cell r="AN126" t="str">
            <v>TUE portabilidad</v>
          </cell>
          <cell r="AO126" t="str">
            <v>CANAL ONLINE</v>
          </cell>
          <cell r="AP126">
            <v>44919</v>
          </cell>
          <cell r="AR126" t="str">
            <v>FLEXTUENTI_414484204</v>
          </cell>
          <cell r="AS126">
            <v>324568</v>
          </cell>
          <cell r="AT126" t="str">
            <v>D40</v>
          </cell>
          <cell r="AU126" t="str">
            <v>BTC</v>
          </cell>
          <cell r="AV126">
            <v>1</v>
          </cell>
          <cell r="AW126" t="str">
            <v>LOCAL</v>
          </cell>
          <cell r="AX126" t="str">
            <v>ENTREGADO</v>
          </cell>
          <cell r="AY126" t="str">
            <v>HALFSIM TUENTI PREPAGO PORTABILIDAD: 1 und</v>
          </cell>
          <cell r="AZ126" t="str">
            <v>SIMCARD</v>
          </cell>
          <cell r="BA126" t="str">
            <v/>
          </cell>
        </row>
        <row r="127">
          <cell r="A127" t="str">
            <v>414484258</v>
          </cell>
          <cell r="B127" t="str">
            <v>FLEXTUENTI</v>
          </cell>
          <cell r="C127">
            <v>44919</v>
          </cell>
          <cell r="D127" t="str">
            <v>FLEXNET ECUADOR - FLEXTUENTI</v>
          </cell>
          <cell r="E127" t="str">
            <v>CALLE 28 DE JUNIO S/N Y GARCIA MORENO ENTRADA LLANO GRANDE</v>
          </cell>
          <cell r="H127" t="str">
            <v>170208</v>
          </cell>
          <cell r="I127" t="str">
            <v>QUITO</v>
          </cell>
          <cell r="J127" t="str">
            <v>PICHINCHA</v>
          </cell>
          <cell r="K127" t="str">
            <v>Joel Sebastian Ochoa Torres</v>
          </cell>
          <cell r="L127" t="str">
            <v>QUITUMBE CALLE FABIAN VAZQUEZ  S35  181 MIGUEL ANGEL CAZARES</v>
          </cell>
          <cell r="O127" t="str">
            <v>170703</v>
          </cell>
          <cell r="P127" t="str">
            <v>170703</v>
          </cell>
          <cell r="Q127" t="str">
            <v>PICHINCHA_QUITO_QUITUMBE</v>
          </cell>
          <cell r="R127" t="str">
            <v>414484258</v>
          </cell>
          <cell r="W127" t="str">
            <v>1726418427</v>
          </cell>
          <cell r="X127" t="str">
            <v>0962634203-0984292370</v>
          </cell>
          <cell r="Z127" t="str">
            <v>sebasochoa-2003@hotmail.com</v>
          </cell>
          <cell r="AA127">
            <v>44919</v>
          </cell>
          <cell r="AD127">
            <v>1</v>
          </cell>
          <cell r="AE127">
            <v>1</v>
          </cell>
          <cell r="AH127" t="str">
            <v>CIUDADELA AIMESA  JUNTO A UNA PELUQUERIA FABY  CASA BALDOZA BEIGE DE  3 PISOS</v>
          </cell>
          <cell r="AI127" t="str">
            <v>DESPACHO</v>
          </cell>
          <cell r="AJ127" t="str">
            <v>Normal</v>
          </cell>
          <cell r="AL127" t="str">
            <v>NO</v>
          </cell>
          <cell r="AN127" t="str">
            <v>TUE portabilidad</v>
          </cell>
          <cell r="AO127" t="str">
            <v>CANAL ONLINE</v>
          </cell>
          <cell r="AP127">
            <v>44919</v>
          </cell>
          <cell r="AR127" t="str">
            <v>FLEXTUENTI_414484258</v>
          </cell>
          <cell r="AS127">
            <v>324558</v>
          </cell>
          <cell r="AT127" t="str">
            <v>D40</v>
          </cell>
          <cell r="AU127" t="str">
            <v>BTC</v>
          </cell>
          <cell r="AV127">
            <v>1</v>
          </cell>
          <cell r="AW127" t="str">
            <v>LOCAL</v>
          </cell>
          <cell r="AX127" t="str">
            <v>ENTREGADO</v>
          </cell>
          <cell r="AY127" t="str">
            <v>HALFSIM TUENTI PREPAGO PORTABILIDAD: 1 und</v>
          </cell>
          <cell r="AZ127" t="str">
            <v>SIMCARD</v>
          </cell>
          <cell r="BA127" t="str">
            <v/>
          </cell>
        </row>
        <row r="128">
          <cell r="A128" t="str">
            <v>414484467</v>
          </cell>
          <cell r="B128" t="str">
            <v>FLEXTUENTI</v>
          </cell>
          <cell r="C128">
            <v>44919</v>
          </cell>
          <cell r="D128" t="str">
            <v>FLEXNET ECUADOR - FLEXTUENTI</v>
          </cell>
          <cell r="E128" t="str">
            <v>CALLE 28 DE JUNIO S/N Y GARCIA MORENO ENTRADA LLANO GRANDE</v>
          </cell>
          <cell r="H128" t="str">
            <v>170208</v>
          </cell>
          <cell r="I128" t="str">
            <v>QUITO</v>
          </cell>
          <cell r="J128" t="str">
            <v>PICHINCHA</v>
          </cell>
          <cell r="K128" t="str">
            <v>Claudia Alejandra Carrera Mariscal</v>
          </cell>
          <cell r="L128" t="str">
            <v>XIMENA  LOS ESTEROS MANZANA 9A VILLA24  2 PASAJE 1A</v>
          </cell>
          <cell r="O128" t="str">
            <v>090204</v>
          </cell>
          <cell r="P128" t="str">
            <v>090204</v>
          </cell>
          <cell r="Q128" t="str">
            <v>GUAYAS_GUAYAQUIL_XIMENA</v>
          </cell>
          <cell r="R128" t="str">
            <v>414484467</v>
          </cell>
          <cell r="W128" t="str">
            <v>0926657917</v>
          </cell>
          <cell r="X128" t="str">
            <v>0991316363-0995290763</v>
          </cell>
          <cell r="Z128" t="str">
            <v>clacarreram12@gmail.com</v>
          </cell>
          <cell r="AA128">
            <v>44919</v>
          </cell>
          <cell r="AD128">
            <v>1</v>
          </cell>
          <cell r="AE128">
            <v>1</v>
          </cell>
          <cell r="AH128" t="str">
            <v>CIUDADELA XIMENES  DIAGONAL A LA LUBRICADORA RIO JORDAN ATRAS DEL REGISTRO CIVILCASA  ESQUIENERA  BLANCA  CON TECHO AZUL  2 PISOS</v>
          </cell>
          <cell r="AI128" t="str">
            <v>DESPACHO</v>
          </cell>
          <cell r="AJ128" t="str">
            <v>Normal</v>
          </cell>
          <cell r="AL128" t="str">
            <v>NO</v>
          </cell>
          <cell r="AN128" t="str">
            <v>TUE portabilidad</v>
          </cell>
          <cell r="AO128" t="str">
            <v>CANAL ONLINE</v>
          </cell>
          <cell r="AP128">
            <v>44919</v>
          </cell>
          <cell r="AR128" t="str">
            <v>FLEXTUENTI_414484467</v>
          </cell>
          <cell r="AS128">
            <v>324619</v>
          </cell>
          <cell r="AT128" t="str">
            <v>D40</v>
          </cell>
          <cell r="AU128" t="str">
            <v>BTC</v>
          </cell>
          <cell r="AV128">
            <v>1</v>
          </cell>
          <cell r="AW128" t="str">
            <v>LOCAL</v>
          </cell>
          <cell r="AX128" t="str">
            <v>EN_TRANSITO</v>
          </cell>
          <cell r="AY128" t="str">
            <v>HALFSIM TUENTI PREPAGO PORTABILIDAD: 1 und</v>
          </cell>
          <cell r="AZ128" t="str">
            <v>SIMCARD</v>
          </cell>
          <cell r="BA128" t="str">
            <v/>
          </cell>
        </row>
        <row r="129">
          <cell r="A129" t="str">
            <v>414484513</v>
          </cell>
          <cell r="B129" t="str">
            <v>FLEXTUENTI</v>
          </cell>
          <cell r="C129">
            <v>44919</v>
          </cell>
          <cell r="D129" t="str">
            <v>FLEXNET ECUADOR - FLEXTUENTI</v>
          </cell>
          <cell r="E129" t="str">
            <v>CALLE 28 DE JUNIO S/N Y GARCIA MORENO ENTRADA LLANO GRANDE</v>
          </cell>
          <cell r="H129" t="str">
            <v>170208</v>
          </cell>
          <cell r="I129" t="str">
            <v>QUITO</v>
          </cell>
          <cell r="J129" t="str">
            <v>PICHINCHA</v>
          </cell>
          <cell r="K129" t="str">
            <v>Andres Torres</v>
          </cell>
          <cell r="L129" t="str">
            <v>BOMBOLI AV LOS COLONOS EL BUA  SN  AV LOS COLONES</v>
          </cell>
          <cell r="O129" t="str">
            <v>230202</v>
          </cell>
          <cell r="P129" t="str">
            <v>230202</v>
          </cell>
          <cell r="Q129" t="str">
            <v>SANTO DOMINGO DE LOS TSACHILAS_SANTO DOMINGO_BOMBOLI</v>
          </cell>
          <cell r="R129" t="str">
            <v>414484513</v>
          </cell>
          <cell r="W129" t="str">
            <v>2300859101</v>
          </cell>
          <cell r="X129" t="str">
            <v>0963209334-0963819420</v>
          </cell>
          <cell r="Z129" t="str">
            <v>jose390torres@gmail.com</v>
          </cell>
          <cell r="AA129">
            <v>44919</v>
          </cell>
          <cell r="AD129">
            <v>1</v>
          </cell>
          <cell r="AE129">
            <v>1</v>
          </cell>
          <cell r="AH129" t="str">
            <v>CIUDADELA LA CENTRAL  FRENTE AL HOSPIYAL SANTO DOMINGO CASA BLANCO DE 1 PISO</v>
          </cell>
          <cell r="AI129" t="str">
            <v>DESPACHO</v>
          </cell>
          <cell r="AJ129" t="str">
            <v>Normal</v>
          </cell>
          <cell r="AL129" t="str">
            <v>NO</v>
          </cell>
          <cell r="AN129" t="str">
            <v>TUE portabilidad</v>
          </cell>
          <cell r="AO129" t="str">
            <v>CANAL ONLINE</v>
          </cell>
          <cell r="AP129">
            <v>44919</v>
          </cell>
          <cell r="AR129" t="str">
            <v>FLEXTUENTI_414484513</v>
          </cell>
          <cell r="AS129">
            <v>324565</v>
          </cell>
          <cell r="AT129" t="str">
            <v>D40</v>
          </cell>
          <cell r="AU129" t="str">
            <v>BTC</v>
          </cell>
          <cell r="AV129">
            <v>1</v>
          </cell>
          <cell r="AW129" t="str">
            <v>PROVINCIAL</v>
          </cell>
          <cell r="AX129" t="str">
            <v>EN_TRANSITO</v>
          </cell>
          <cell r="AY129" t="str">
            <v>HALFSIM TUENTI PREPAGO PORTABILIDAD: 1 und</v>
          </cell>
          <cell r="AZ129" t="str">
            <v>SIMCARD</v>
          </cell>
          <cell r="BA129" t="str">
            <v/>
          </cell>
        </row>
        <row r="130">
          <cell r="A130" t="str">
            <v>414484514</v>
          </cell>
          <cell r="B130" t="str">
            <v>FLEXTUENTI</v>
          </cell>
          <cell r="C130">
            <v>44919</v>
          </cell>
          <cell r="D130" t="str">
            <v>FLEXNET ECUADOR - FLEXTUENTI</v>
          </cell>
          <cell r="E130" t="str">
            <v>CALLE 28 DE JUNIO S/N Y GARCIA MORENO ENTRADA LLANO GRANDE</v>
          </cell>
          <cell r="H130" t="str">
            <v>170208</v>
          </cell>
          <cell r="I130" t="str">
            <v>QUITO</v>
          </cell>
          <cell r="J130" t="str">
            <v>PICHINCHA</v>
          </cell>
          <cell r="K130" t="str">
            <v>Jessenia Galarza</v>
          </cell>
          <cell r="L130" t="str">
            <v>SAN JUAN  ENQRIQUE  CASA 4  HUMBERTO MOREIRA</v>
          </cell>
          <cell r="O130" t="str">
            <v>120205</v>
          </cell>
          <cell r="P130" t="str">
            <v>120205</v>
          </cell>
          <cell r="Q130" t="str">
            <v>LOS RIOS_PUEBLOVIEJO_SAN JUAN</v>
          </cell>
          <cell r="R130" t="str">
            <v>414484514</v>
          </cell>
          <cell r="W130" t="str">
            <v>1206152538</v>
          </cell>
          <cell r="X130" t="str">
            <v>0982858502-0991992866</v>
          </cell>
          <cell r="Z130" t="str">
            <v>jesigalarza1991@gmail.com</v>
          </cell>
          <cell r="AA130">
            <v>44919</v>
          </cell>
          <cell r="AD130">
            <v>1</v>
          </cell>
          <cell r="AE130">
            <v>1</v>
          </cell>
          <cell r="AH130" t="str">
            <v>SAN JUAN NUEVO  JUNTO A LA IGLESIA SAN JUAN BAUTISTA  VERRAMIENTO CAFE DE 1 PISO</v>
          </cell>
          <cell r="AI130" t="str">
            <v>DESPACHO</v>
          </cell>
          <cell r="AJ130" t="str">
            <v>Normal</v>
          </cell>
          <cell r="AL130" t="str">
            <v>NO</v>
          </cell>
          <cell r="AN130" t="str">
            <v>TUE portabilidad</v>
          </cell>
          <cell r="AO130" t="str">
            <v>CANAL ONLINE</v>
          </cell>
          <cell r="AP130">
            <v>44919</v>
          </cell>
          <cell r="AR130" t="str">
            <v>FLEXTUENTI_414484514</v>
          </cell>
          <cell r="AS130">
            <v>324599</v>
          </cell>
          <cell r="AT130" t="str">
            <v>D40</v>
          </cell>
          <cell r="AU130" t="str">
            <v>BTC</v>
          </cell>
          <cell r="AV130">
            <v>1</v>
          </cell>
          <cell r="AW130" t="str">
            <v>PROVINCIAL</v>
          </cell>
          <cell r="AX130" t="str">
            <v>ENTREGADO</v>
          </cell>
          <cell r="AY130" t="str">
            <v>HALFSIM TUENTI PREPAGO PORTABILIDAD: 1 und</v>
          </cell>
          <cell r="AZ130" t="str">
            <v>SIMCARD</v>
          </cell>
          <cell r="BA130" t="str">
            <v/>
          </cell>
        </row>
        <row r="131">
          <cell r="A131" t="str">
            <v>414484605</v>
          </cell>
          <cell r="B131" t="str">
            <v>FLEXTUENTI</v>
          </cell>
          <cell r="C131">
            <v>44919</v>
          </cell>
          <cell r="D131" t="str">
            <v>FLEXNET ECUADOR - FLEXTUENTI</v>
          </cell>
          <cell r="E131" t="str">
            <v>CALLE 28 DE JUNIO S/N Y GARCIA MORENO ENTRADA LLANO GRANDE</v>
          </cell>
          <cell r="H131" t="str">
            <v>170208</v>
          </cell>
          <cell r="I131" t="str">
            <v>QUITO</v>
          </cell>
          <cell r="J131" t="str">
            <v>PICHINCHA</v>
          </cell>
          <cell r="K131" t="str">
            <v>William Puga</v>
          </cell>
          <cell r="L131" t="str">
            <v>SAGRARIO  CALLE VIRGINIA PEREZ  SN  DR MARCO NICOLALDE</v>
          </cell>
          <cell r="O131" t="str">
            <v>100102</v>
          </cell>
          <cell r="P131" t="str">
            <v>100102</v>
          </cell>
          <cell r="Q131" t="str">
            <v>IMBABURA_IBARRA_SAGRARIO</v>
          </cell>
          <cell r="R131" t="str">
            <v>414484605</v>
          </cell>
          <cell r="W131" t="str">
            <v>0503782898</v>
          </cell>
          <cell r="X131" t="str">
            <v>0983723490-0983723490</v>
          </cell>
          <cell r="Z131" t="str">
            <v>khwpugaa@gmail.com</v>
          </cell>
          <cell r="AA131">
            <v>44919</v>
          </cell>
          <cell r="AD131">
            <v>1</v>
          </cell>
          <cell r="AE131">
            <v>1</v>
          </cell>
          <cell r="AH131" t="str">
            <v>SECTOR JARDIN DE PAZ   A DOS CUADRAS DEL CEMENTERIO JARDIN DE PAZ ENTREGAR EN EL EDIFICIO CAROLINA ROJO  CLIENTE SOLICITA QUE SE LE ENTREGUE EN LA MANANA EN EL HORARIO DE 8 A 10 DE LA MANANA</v>
          </cell>
          <cell r="AI131" t="str">
            <v>DESPACHO</v>
          </cell>
          <cell r="AJ131" t="str">
            <v>Normal</v>
          </cell>
          <cell r="AL131" t="str">
            <v>NO</v>
          </cell>
          <cell r="AN131" t="str">
            <v>TUE portabilidad</v>
          </cell>
          <cell r="AO131" t="str">
            <v>CANAL ONLINE</v>
          </cell>
          <cell r="AP131">
            <v>44919</v>
          </cell>
          <cell r="AR131" t="str">
            <v>FLEXTUENTI_414484605</v>
          </cell>
          <cell r="AS131">
            <v>324583</v>
          </cell>
          <cell r="AT131" t="str">
            <v>D40</v>
          </cell>
          <cell r="AU131" t="str">
            <v>BTC</v>
          </cell>
          <cell r="AV131">
            <v>1</v>
          </cell>
          <cell r="AW131" t="str">
            <v>PROVINCIAL</v>
          </cell>
          <cell r="AX131" t="str">
            <v>ENTREGADO</v>
          </cell>
          <cell r="AY131" t="str">
            <v>HALFSIM TUENTI PREPAGO PORTABILIDAD: 1 und</v>
          </cell>
          <cell r="AZ131" t="str">
            <v>SIMCARD</v>
          </cell>
          <cell r="BA131" t="str">
            <v/>
          </cell>
        </row>
        <row r="132">
          <cell r="A132" t="str">
            <v>WS414473642</v>
          </cell>
          <cell r="B132" t="str">
            <v>FLEXTUENTI</v>
          </cell>
          <cell r="C132">
            <v>44919</v>
          </cell>
          <cell r="D132" t="str">
            <v>FLEXNET ECUADOR - FLEXTUENTI</v>
          </cell>
          <cell r="E132" t="str">
            <v>CALLE 28 DE JUNIO S/N Y GARCIA MORENO ENTRADA LLANO GRANDE</v>
          </cell>
          <cell r="H132" t="str">
            <v>170208</v>
          </cell>
          <cell r="I132" t="str">
            <v>QUITO</v>
          </cell>
          <cell r="J132" t="str">
            <v>PICHINCHA</v>
          </cell>
          <cell r="K132" t="str">
            <v>Bryan Alejandro Colcha Flores</v>
          </cell>
          <cell r="L132" t="str">
            <v>LIZARZABURO CALLE PANAMERICANA   SN CONDOR MIRADOR</v>
          </cell>
          <cell r="O132" t="str">
            <v>060107</v>
          </cell>
          <cell r="P132" t="str">
            <v>060107</v>
          </cell>
          <cell r="Q132" t="str">
            <v>CHIMBORAZO _RIOBAMBA_LIZARZABURO</v>
          </cell>
          <cell r="R132" t="str">
            <v>WS414473642</v>
          </cell>
          <cell r="S132" t="str">
            <v>COBRO DOMICILIO $5 EFECTIVO + $3 DELIVERY</v>
          </cell>
          <cell r="W132" t="str">
            <v>0604295261</v>
          </cell>
          <cell r="X132" t="str">
            <v>0985647590-0985647590</v>
          </cell>
          <cell r="Z132" t="str">
            <v>bcolcha303@gmail.com</v>
          </cell>
          <cell r="AA132">
            <v>44919</v>
          </cell>
          <cell r="AD132">
            <v>1</v>
          </cell>
          <cell r="AE132">
            <v>1</v>
          </cell>
          <cell r="AH132" t="str">
            <v>BARRIO LAS ACACIAS  JUNTO A LA TORRE BLANCA DE CNT CASA DE DOS PISOS COLOR AMARILLO</v>
          </cell>
          <cell r="AI132" t="str">
            <v>DESPACHO</v>
          </cell>
          <cell r="AJ132" t="str">
            <v>Normal</v>
          </cell>
          <cell r="AL132" t="str">
            <v>NO</v>
          </cell>
          <cell r="AN132" t="str">
            <v>TUE reposiciones</v>
          </cell>
          <cell r="AO132" t="str">
            <v>CANAL ONLINE</v>
          </cell>
          <cell r="AP132">
            <v>44919</v>
          </cell>
          <cell r="AR132" t="str">
            <v>FLEXTUENTI_WS414473642</v>
          </cell>
          <cell r="AS132">
            <v>324574</v>
          </cell>
          <cell r="AT132" t="str">
            <v>D40</v>
          </cell>
          <cell r="AU132" t="str">
            <v>BTC</v>
          </cell>
          <cell r="AV132">
            <v>1</v>
          </cell>
          <cell r="AW132" t="str">
            <v>PROVINCIAL</v>
          </cell>
          <cell r="AX132" t="str">
            <v>ENTREGADO</v>
          </cell>
          <cell r="AY132" t="str">
            <v>HALFSIM TUENTI PREPAGO REPOSICION: 1 und</v>
          </cell>
          <cell r="AZ132" t="str">
            <v>SIMCARD</v>
          </cell>
          <cell r="BA132" t="str">
            <v/>
          </cell>
        </row>
        <row r="133">
          <cell r="A133" t="str">
            <v>414473653</v>
          </cell>
          <cell r="B133" t="str">
            <v>FLEXTUENTI</v>
          </cell>
          <cell r="C133">
            <v>44920</v>
          </cell>
          <cell r="D133" t="str">
            <v>FLEXNET ECUADOR - FLEXTUENTI</v>
          </cell>
          <cell r="E133" t="str">
            <v>CALLE 28 DE JUNIO S/N Y GARCIA MORENO ENTRADA LLANO GRANDE</v>
          </cell>
          <cell r="H133" t="str">
            <v>170208</v>
          </cell>
          <cell r="I133" t="str">
            <v>QUITO</v>
          </cell>
          <cell r="J133" t="str">
            <v>PICHINCHA</v>
          </cell>
          <cell r="K133" t="str">
            <v>Martha Paredes</v>
          </cell>
          <cell r="L133" t="str">
            <v>ZAMBIZA   AMBATO 1440 MEJIA</v>
          </cell>
          <cell r="O133" t="str">
            <v>170186</v>
          </cell>
          <cell r="P133" t="str">
            <v>170186</v>
          </cell>
          <cell r="Q133" t="str">
            <v>PICHINCHA_QUITO_ZAMBIZA</v>
          </cell>
          <cell r="R133" t="str">
            <v>414473653</v>
          </cell>
          <cell r="W133" t="str">
            <v>1714339031</v>
          </cell>
          <cell r="X133" t="str">
            <v>0995180137-0987702101</v>
          </cell>
          <cell r="Z133" t="str">
            <v>marthapa2802@hotmail.com</v>
          </cell>
          <cell r="AA133">
            <v>44920</v>
          </cell>
          <cell r="AD133">
            <v>1</v>
          </cell>
          <cell r="AE133">
            <v>1</v>
          </cell>
          <cell r="AH133" t="str">
            <v>SECTOR ZAMBIZA FRENTE A TIENDA CASA 3 PISOS DE CEMENTO CON GARAGE BLANCO</v>
          </cell>
          <cell r="AI133" t="str">
            <v>DESPACHO</v>
          </cell>
          <cell r="AJ133" t="str">
            <v>Normal</v>
          </cell>
          <cell r="AL133" t="str">
            <v>NO</v>
          </cell>
          <cell r="AN133" t="str">
            <v>TUE portabilidad</v>
          </cell>
          <cell r="AO133" t="str">
            <v>CANAL ONLINE</v>
          </cell>
          <cell r="AP133">
            <v>44920</v>
          </cell>
          <cell r="AR133" t="str">
            <v>FLEXTUENTI_414473653</v>
          </cell>
          <cell r="AS133">
            <v>324554</v>
          </cell>
          <cell r="AT133" t="str">
            <v>D40</v>
          </cell>
          <cell r="AU133" t="str">
            <v>BTC</v>
          </cell>
          <cell r="AV133">
            <v>1</v>
          </cell>
          <cell r="AW133" t="str">
            <v>LOCAL</v>
          </cell>
          <cell r="AX133" t="str">
            <v>HABILITADO RUTEO</v>
          </cell>
          <cell r="AY133" t="str">
            <v>HALFSIM TUENTI PREPAGO PORTABILIDAD: 1 und</v>
          </cell>
          <cell r="AZ133" t="str">
            <v>SIMCARD</v>
          </cell>
          <cell r="BA133" t="str">
            <v/>
          </cell>
        </row>
        <row r="134">
          <cell r="A134" t="str">
            <v>414473698</v>
          </cell>
          <cell r="B134" t="str">
            <v>FLEXTUENTI</v>
          </cell>
          <cell r="C134">
            <v>44920</v>
          </cell>
          <cell r="D134" t="str">
            <v>FLEXNET ECUADOR - FLEXTUENTI</v>
          </cell>
          <cell r="E134" t="str">
            <v>CALLE 28 DE JUNIO S/N Y GARCIA MORENO ENTRADA LLANO GRANDE</v>
          </cell>
          <cell r="H134" t="str">
            <v>170208</v>
          </cell>
          <cell r="I134" t="str">
            <v>QUITO</v>
          </cell>
          <cell r="J134" t="str">
            <v>PICHINCHA</v>
          </cell>
          <cell r="K134" t="str">
            <v>Dolores Esperanza Yaguachi Sanchez</v>
          </cell>
          <cell r="L134" t="str">
            <v>OFICINA TRAMACO PUNTO DE ATENCION SANTO DOMINGO</v>
          </cell>
          <cell r="O134" t="str">
            <v>SANTO DOMINGO</v>
          </cell>
          <cell r="P134" t="str">
            <v>SANTO DOMINGO</v>
          </cell>
          <cell r="Q134" t="str">
            <v>SANTO DOMINGO DE LOS TSACHILAS_SANTO DOMINGO_</v>
          </cell>
          <cell r="R134" t="str">
            <v>414473698</v>
          </cell>
          <cell r="W134" t="str">
            <v>1103056006</v>
          </cell>
          <cell r="X134" t="str">
            <v>0960549246-0996526908</v>
          </cell>
          <cell r="Z134" t="str">
            <v>alexis84694@gmail.com</v>
          </cell>
          <cell r="AA134">
            <v>44920</v>
          </cell>
          <cell r="AD134">
            <v>1</v>
          </cell>
          <cell r="AE134">
            <v>1</v>
          </cell>
          <cell r="AH134" t="str">
            <v/>
          </cell>
          <cell r="AI134" t="str">
            <v>DESPACHO</v>
          </cell>
          <cell r="AJ134" t="str">
            <v>DERIVADO PICK UP</v>
          </cell>
          <cell r="AL134" t="str">
            <v>NO</v>
          </cell>
          <cell r="AN134" t="str">
            <v>TUE portabilidad</v>
          </cell>
          <cell r="AO134" t="str">
            <v>CANAL ONLINE</v>
          </cell>
          <cell r="AP134">
            <v>44920</v>
          </cell>
          <cell r="AR134" t="str">
            <v>FLEXTUENTI_414473698</v>
          </cell>
          <cell r="AS134">
            <v>324549</v>
          </cell>
          <cell r="AT134" t="str">
            <v>D40</v>
          </cell>
          <cell r="AU134" t="str">
            <v>BTC</v>
          </cell>
          <cell r="AV134">
            <v>1</v>
          </cell>
          <cell r="AW134" t="str">
            <v>PROVINCIAL</v>
          </cell>
          <cell r="AX134" t="str">
            <v>INCIDENCIA</v>
          </cell>
          <cell r="AY134" t="str">
            <v>HALFSIM TUENTI PREPAGO PORTABILIDAD: 1 und</v>
          </cell>
          <cell r="AZ134" t="str">
            <v>SIMCARD</v>
          </cell>
          <cell r="BA134" t="str">
            <v/>
          </cell>
        </row>
        <row r="135">
          <cell r="A135" t="str">
            <v>414473699</v>
          </cell>
          <cell r="B135" t="str">
            <v>FLEXTUENTI</v>
          </cell>
          <cell r="C135">
            <v>44920</v>
          </cell>
          <cell r="D135" t="str">
            <v>FLEXNET ECUADOR - FLEXTUENTI</v>
          </cell>
          <cell r="E135" t="str">
            <v>CALLE 28 DE JUNIO S/N Y GARCIA MORENO ENTRADA LLANO GRANDE</v>
          </cell>
          <cell r="H135" t="str">
            <v>170208</v>
          </cell>
          <cell r="I135" t="str">
            <v>QUITO</v>
          </cell>
          <cell r="J135" t="str">
            <v>PICHINCHA</v>
          </cell>
          <cell r="K135" t="str">
            <v>Patricio Gómez</v>
          </cell>
          <cell r="L135" t="str">
            <v>JORDAN  VIA OTAVALO SELVA ALEGRE SN C 5</v>
          </cell>
          <cell r="O135" t="str">
            <v>100202</v>
          </cell>
          <cell r="P135" t="str">
            <v>100202</v>
          </cell>
          <cell r="Q135" t="str">
            <v>IMBABURA_OTAVALO_JORDAN</v>
          </cell>
          <cell r="R135" t="str">
            <v>414473699</v>
          </cell>
          <cell r="W135" t="str">
            <v>1719791236</v>
          </cell>
          <cell r="X135" t="str">
            <v>0987199377-0985687320</v>
          </cell>
          <cell r="Z135" t="str">
            <v>patitogmez224@gmail.com</v>
          </cell>
          <cell r="AA135">
            <v>44920</v>
          </cell>
          <cell r="AD135">
            <v>1</v>
          </cell>
          <cell r="AE135">
            <v>1</v>
          </cell>
          <cell r="AH135" t="str">
            <v>CDLA JACINTO COLLAHUAZA 4TA ETAPA A MEDIA CUADRA LUBRICANTES DAMIAN CASA 1 PISO CELESTE ESQUINERA</v>
          </cell>
          <cell r="AI135" t="str">
            <v>DESPACHO</v>
          </cell>
          <cell r="AJ135" t="str">
            <v>Normal</v>
          </cell>
          <cell r="AL135" t="str">
            <v>NO</v>
          </cell>
          <cell r="AN135" t="str">
            <v>TUE portabilidad</v>
          </cell>
          <cell r="AO135" t="str">
            <v>CANAL ONLINE</v>
          </cell>
          <cell r="AP135">
            <v>44920</v>
          </cell>
          <cell r="AR135" t="str">
            <v>FLEXTUENTI_414473699</v>
          </cell>
          <cell r="AS135">
            <v>324586</v>
          </cell>
          <cell r="AT135" t="str">
            <v>D40</v>
          </cell>
          <cell r="AU135" t="str">
            <v>BTC</v>
          </cell>
          <cell r="AV135">
            <v>1</v>
          </cell>
          <cell r="AW135" t="str">
            <v>PROVINCIAL</v>
          </cell>
          <cell r="AX135" t="str">
            <v>ENTREGADO</v>
          </cell>
          <cell r="AY135" t="str">
            <v>HALFSIM TUENTI PREPAGO PORTABILIDAD: 1 und</v>
          </cell>
          <cell r="AZ135" t="str">
            <v>SIMCARD</v>
          </cell>
          <cell r="BA135" t="str">
            <v/>
          </cell>
        </row>
        <row r="136">
          <cell r="A136" t="str">
            <v>414473705</v>
          </cell>
          <cell r="B136" t="str">
            <v>FLEXTUENTI</v>
          </cell>
          <cell r="C136">
            <v>44920</v>
          </cell>
          <cell r="D136" t="str">
            <v>FLEXNET ECUADOR - FLEXTUENTI</v>
          </cell>
          <cell r="E136" t="str">
            <v>CALLE 28 DE JUNIO S/N Y GARCIA MORENO ENTRADA LLANO GRANDE</v>
          </cell>
          <cell r="H136" t="str">
            <v>170208</v>
          </cell>
          <cell r="I136" t="str">
            <v>QUITO</v>
          </cell>
          <cell r="J136" t="str">
            <v>PICHINCHA</v>
          </cell>
          <cell r="K136" t="str">
            <v>Rita Zapata</v>
          </cell>
          <cell r="L136" t="str">
            <v>CALDERON  CALLE  GARCIA MORENO  N4 399 CALLE 28 DE JUNIO</v>
          </cell>
          <cell r="O136" t="str">
            <v>170133</v>
          </cell>
          <cell r="P136" t="str">
            <v>170133</v>
          </cell>
          <cell r="Q136" t="str">
            <v>PICHINCHA_QUITO_CALDERON</v>
          </cell>
          <cell r="R136" t="str">
            <v>414473705</v>
          </cell>
          <cell r="W136" t="str">
            <v>1708826472</v>
          </cell>
          <cell r="X136" t="str">
            <v>0960892220-0980433732</v>
          </cell>
          <cell r="Z136" t="str">
            <v>rzapatab@outlook.com</v>
          </cell>
          <cell r="AA136">
            <v>44920</v>
          </cell>
          <cell r="AD136">
            <v>1</v>
          </cell>
          <cell r="AE136">
            <v>1</v>
          </cell>
          <cell r="AH136" t="str">
            <v>SECTOR LLANO GRANDE ENTREGAR EN EL CONJUNTO CIUDAD ALEGRIA PASAJE EL ORO  ANUNCIARSE EN GARITA FRENTE A BODEGAS DE ROLAND Y EMPRESA KYWI</v>
          </cell>
          <cell r="AI136" t="str">
            <v>DESPACHO</v>
          </cell>
          <cell r="AJ136" t="str">
            <v>Normal</v>
          </cell>
          <cell r="AL136" t="str">
            <v>NO</v>
          </cell>
          <cell r="AN136" t="str">
            <v>TUE portabilidad</v>
          </cell>
          <cell r="AO136" t="str">
            <v>CANAL ONLINE</v>
          </cell>
          <cell r="AP136">
            <v>44920</v>
          </cell>
          <cell r="AR136" t="str">
            <v>FLEXTUENTI_414473705</v>
          </cell>
          <cell r="AS136">
            <v>324587</v>
          </cell>
          <cell r="AT136" t="str">
            <v>D40</v>
          </cell>
          <cell r="AU136" t="str">
            <v>BTC</v>
          </cell>
          <cell r="AV136">
            <v>1</v>
          </cell>
          <cell r="AW136" t="str">
            <v>LOCAL</v>
          </cell>
          <cell r="AX136" t="str">
            <v>ENTREGADO</v>
          </cell>
          <cell r="AY136" t="str">
            <v>HALFSIM TUENTI PREPAGO PORTABILIDAD: 1 und</v>
          </cell>
          <cell r="AZ136" t="str">
            <v>SIMCARD</v>
          </cell>
          <cell r="BA136" t="str">
            <v/>
          </cell>
        </row>
        <row r="137">
          <cell r="A137" t="str">
            <v>414473744</v>
          </cell>
          <cell r="B137" t="str">
            <v>FLEXTUENTI</v>
          </cell>
          <cell r="C137">
            <v>44920</v>
          </cell>
          <cell r="D137" t="str">
            <v>FLEXNET ECUADOR - FLEXTUENTI</v>
          </cell>
          <cell r="E137" t="str">
            <v>CALLE 28 DE JUNIO S/N Y GARCIA MORENO ENTRADA LLANO GRANDE</v>
          </cell>
          <cell r="H137" t="str">
            <v>170208</v>
          </cell>
          <cell r="I137" t="str">
            <v>QUITO</v>
          </cell>
          <cell r="J137" t="str">
            <v>PICHINCHA</v>
          </cell>
          <cell r="K137" t="str">
            <v>José Ponton</v>
          </cell>
          <cell r="L137" t="str">
            <v>FEBRES CORDERO  AV DEL BOMBERO SN AV 54 SO</v>
          </cell>
          <cell r="O137" t="str">
            <v>090904</v>
          </cell>
          <cell r="P137" t="str">
            <v>090904</v>
          </cell>
          <cell r="Q137" t="str">
            <v>GUAYAS_GUAYAQUIL_FEBRES CORDERO</v>
          </cell>
          <cell r="R137" t="str">
            <v>414473744</v>
          </cell>
          <cell r="W137" t="str">
            <v>0930332358</v>
          </cell>
          <cell r="X137" t="str">
            <v>0960800695-0960423623</v>
          </cell>
          <cell r="Z137" t="str">
            <v>josephpont33@gmail.com</v>
          </cell>
          <cell r="AA137">
            <v>44920</v>
          </cell>
          <cell r="AD137">
            <v>1</v>
          </cell>
          <cell r="AE137">
            <v>1</v>
          </cell>
          <cell r="AH137" t="str">
            <v>SECTOR CEIBOS JUNTO A COLINEAL CONSECIONARIO GRUPO MAVESA ANUNCIARSE EN SEGURIDAD</v>
          </cell>
          <cell r="AI137" t="str">
            <v>DESPACHO</v>
          </cell>
          <cell r="AJ137" t="str">
            <v>Normal</v>
          </cell>
          <cell r="AL137" t="str">
            <v>NO</v>
          </cell>
          <cell r="AN137" t="str">
            <v>TUE portabilidad</v>
          </cell>
          <cell r="AO137" t="str">
            <v>CANAL ONLINE</v>
          </cell>
          <cell r="AP137">
            <v>44920</v>
          </cell>
          <cell r="AR137" t="str">
            <v>FLEXTUENTI_414473744</v>
          </cell>
          <cell r="AS137">
            <v>324618</v>
          </cell>
          <cell r="AT137" t="str">
            <v>D40</v>
          </cell>
          <cell r="AU137" t="str">
            <v>BTC</v>
          </cell>
          <cell r="AV137">
            <v>1</v>
          </cell>
          <cell r="AW137" t="str">
            <v>LOCAL</v>
          </cell>
          <cell r="AX137" t="str">
            <v>ENTREGADO</v>
          </cell>
          <cell r="AY137" t="str">
            <v>HALFSIM TUENTI PREPAGO PORTABILIDAD: 1 und</v>
          </cell>
          <cell r="AZ137" t="str">
            <v>SIMCARD</v>
          </cell>
          <cell r="BA137" t="str">
            <v/>
          </cell>
        </row>
        <row r="138">
          <cell r="A138" t="str">
            <v>414473808</v>
          </cell>
          <cell r="B138" t="str">
            <v>FLEXTUENTI</v>
          </cell>
          <cell r="C138">
            <v>44920</v>
          </cell>
          <cell r="D138" t="str">
            <v>FLEXNET ECUADOR - FLEXTUENTI</v>
          </cell>
          <cell r="E138" t="str">
            <v>CALLE 28 DE JUNIO S/N Y GARCIA MORENO ENTRADA LLANO GRANDE</v>
          </cell>
          <cell r="H138" t="str">
            <v>170208</v>
          </cell>
          <cell r="I138" t="str">
            <v>QUITO</v>
          </cell>
          <cell r="J138" t="str">
            <v>PICHINCHA</v>
          </cell>
          <cell r="K138" t="str">
            <v>Jhon jairo Micolta Quiñonez</v>
          </cell>
          <cell r="L138" t="str">
            <v>EL RECREO (GY) COOP UNA SOLA FUERZA  MZ B17 SL15  SN</v>
          </cell>
          <cell r="O138" t="str">
            <v>092405</v>
          </cell>
          <cell r="P138" t="str">
            <v>092405</v>
          </cell>
          <cell r="Q138" t="str">
            <v>GUAYAS_DURAN_EL RECREO (GY)</v>
          </cell>
          <cell r="R138" t="str">
            <v>414473808</v>
          </cell>
          <cell r="W138" t="str">
            <v>0950606699</v>
          </cell>
          <cell r="X138" t="str">
            <v>0988131199-0969305306</v>
          </cell>
          <cell r="Z138" t="str">
            <v>micoltajhon489@gmail.com</v>
          </cell>
          <cell r="AA138">
            <v>44920</v>
          </cell>
          <cell r="AD138">
            <v>1</v>
          </cell>
          <cell r="AE138">
            <v>1</v>
          </cell>
          <cell r="AH138" t="str">
            <v>CDLA EL RECREO QUINTA ETAPA CASA DE 1 PISO COLOR CREMA CON PORTON BLANCO JUNTO A TAPICERIA DE DE ASIENTOS PARA CARROS  FRENTE A LAS VILLAS DEL MIDUVI</v>
          </cell>
          <cell r="AI138" t="str">
            <v>DESPACHO</v>
          </cell>
          <cell r="AJ138" t="str">
            <v>Normal</v>
          </cell>
          <cell r="AL138" t="str">
            <v>NO</v>
          </cell>
          <cell r="AN138" t="str">
            <v>TUE portabilidad</v>
          </cell>
          <cell r="AO138" t="str">
            <v>CANAL ONLINE</v>
          </cell>
          <cell r="AP138">
            <v>44920</v>
          </cell>
          <cell r="AR138" t="str">
            <v>FLEXTUENTI_414473808</v>
          </cell>
          <cell r="AS138">
            <v>324622</v>
          </cell>
          <cell r="AT138" t="str">
            <v>D40</v>
          </cell>
          <cell r="AU138" t="str">
            <v>BTC</v>
          </cell>
          <cell r="AV138">
            <v>1</v>
          </cell>
          <cell r="AW138" t="str">
            <v>PROVINCIAL</v>
          </cell>
          <cell r="AX138" t="str">
            <v>ENTREGADO</v>
          </cell>
          <cell r="AY138" t="str">
            <v>HALFSIM TUENTI PREPAGO PORTABILIDAD: 1 und</v>
          </cell>
          <cell r="AZ138" t="str">
            <v>SIMCARD</v>
          </cell>
          <cell r="BA138" t="str">
            <v/>
          </cell>
        </row>
        <row r="139">
          <cell r="A139" t="str">
            <v>414473809</v>
          </cell>
          <cell r="B139" t="str">
            <v>FLEXTUENTI</v>
          </cell>
          <cell r="C139">
            <v>44920</v>
          </cell>
          <cell r="D139" t="str">
            <v>FLEXNET ECUADOR - FLEXTUENTI</v>
          </cell>
          <cell r="E139" t="str">
            <v>CALLE 28 DE JUNIO S/N Y GARCIA MORENO ENTRADA LLANO GRANDE</v>
          </cell>
          <cell r="H139" t="str">
            <v>170208</v>
          </cell>
          <cell r="I139" t="str">
            <v>QUITO</v>
          </cell>
          <cell r="J139" t="str">
            <v>PICHINCHA</v>
          </cell>
          <cell r="K139" t="str">
            <v>Luiggi Valdiviezo</v>
          </cell>
          <cell r="L139" t="str">
            <v>TARQUI (GY) AV FRANCISCO DE ORELLANA MZ66 V51  1ER PASAJE 1 NE</v>
          </cell>
          <cell r="O139" t="str">
            <v>090502</v>
          </cell>
          <cell r="P139" t="str">
            <v>090502</v>
          </cell>
          <cell r="Q139" t="str">
            <v>GUAYAS_GUAYAQUIL_TARQUI (GY)</v>
          </cell>
          <cell r="R139" t="str">
            <v>414473809</v>
          </cell>
          <cell r="W139" t="str">
            <v>0951652577</v>
          </cell>
          <cell r="X139" t="str">
            <v>0982372585-0963206097</v>
          </cell>
          <cell r="Z139" t="str">
            <v>valdiviezoluiggi@yahoo.com</v>
          </cell>
          <cell r="AA139">
            <v>44920</v>
          </cell>
          <cell r="AD139">
            <v>1</v>
          </cell>
          <cell r="AE139">
            <v>1</v>
          </cell>
          <cell r="AH139" t="str">
            <v>SECTOR LA ORQUIDEAS CASA DE 1 PISO COLOR CELESTE UNA CUADRA ANTES DE LA LA CABANA DE MILTON POR LA ENTRADA AL JARDIN BOTANICO</v>
          </cell>
          <cell r="AI139" t="str">
            <v>DESPACHO</v>
          </cell>
          <cell r="AJ139" t="str">
            <v>Normal</v>
          </cell>
          <cell r="AL139" t="str">
            <v>NO</v>
          </cell>
          <cell r="AN139" t="str">
            <v>TUE portabilidad</v>
          </cell>
          <cell r="AO139" t="str">
            <v>CANAL ONLINE</v>
          </cell>
          <cell r="AP139">
            <v>44920</v>
          </cell>
          <cell r="AR139" t="str">
            <v>FLEXTUENTI_414473809</v>
          </cell>
          <cell r="AS139">
            <v>324620</v>
          </cell>
          <cell r="AT139" t="str">
            <v>D40</v>
          </cell>
          <cell r="AU139" t="str">
            <v>BTC</v>
          </cell>
          <cell r="AV139">
            <v>1</v>
          </cell>
          <cell r="AW139" t="str">
            <v>LOCAL</v>
          </cell>
          <cell r="AX139" t="str">
            <v>ENTREGADO</v>
          </cell>
          <cell r="AY139" t="str">
            <v>HALFSIM TUENTI PREPAGO PORTABILIDAD: 1 und</v>
          </cell>
          <cell r="AZ139" t="str">
            <v>SIMCARD</v>
          </cell>
          <cell r="BA139" t="str">
            <v/>
          </cell>
        </row>
        <row r="140">
          <cell r="A140" t="str">
            <v>414473814</v>
          </cell>
          <cell r="B140" t="str">
            <v>FLEXTUENTI</v>
          </cell>
          <cell r="C140">
            <v>44920</v>
          </cell>
          <cell r="D140" t="str">
            <v>FLEXNET ECUADOR - FLEXTUENTI</v>
          </cell>
          <cell r="E140" t="str">
            <v>CALLE 28 DE JUNIO S/N Y GARCIA MORENO ENTRADA LLANO GRANDE</v>
          </cell>
          <cell r="H140" t="str">
            <v>170208</v>
          </cell>
          <cell r="I140" t="str">
            <v>QUITO</v>
          </cell>
          <cell r="J140" t="str">
            <v>PICHINCHA</v>
          </cell>
          <cell r="K140" t="str">
            <v>Patricia Rosado</v>
          </cell>
          <cell r="L140" t="str">
            <v>ELOY ALFARO  AV JOCAY SN  AV RIO ESMERALDA</v>
          </cell>
          <cell r="O140" t="str">
            <v>130802</v>
          </cell>
          <cell r="P140" t="str">
            <v>130802</v>
          </cell>
          <cell r="Q140" t="str">
            <v>MANABI_MANTA_ELOY ALFARO</v>
          </cell>
          <cell r="R140" t="str">
            <v>414473814</v>
          </cell>
          <cell r="W140" t="str">
            <v>1350724504</v>
          </cell>
          <cell r="X140" t="str">
            <v>0998512444-0963498326</v>
          </cell>
          <cell r="Z140" t="str">
            <v>patybdp5@gmail.com</v>
          </cell>
          <cell r="AA140">
            <v>44920</v>
          </cell>
          <cell r="AD140">
            <v>1</v>
          </cell>
          <cell r="AE140">
            <v>1</v>
          </cell>
          <cell r="AH140" t="str">
            <v>SECTOR LA AURORA FRENTE AL UPC  CASA 3 PISOS BEIGE CON VERDE CON TERRAZA PB EL SUPER REGALON</v>
          </cell>
          <cell r="AI140" t="str">
            <v>DESPACHO</v>
          </cell>
          <cell r="AJ140" t="str">
            <v>Normal</v>
          </cell>
          <cell r="AL140" t="str">
            <v>NO</v>
          </cell>
          <cell r="AN140" t="str">
            <v>TUE portabilidad</v>
          </cell>
          <cell r="AO140" t="str">
            <v>CANAL ONLINE</v>
          </cell>
          <cell r="AP140">
            <v>44920</v>
          </cell>
          <cell r="AR140" t="str">
            <v>FLEXTUENTI_414473814</v>
          </cell>
          <cell r="AS140">
            <v>324588</v>
          </cell>
          <cell r="AT140" t="str">
            <v>D40</v>
          </cell>
          <cell r="AU140" t="str">
            <v>BTC</v>
          </cell>
          <cell r="AV140">
            <v>1</v>
          </cell>
          <cell r="AW140" t="str">
            <v>PROVINCIAL</v>
          </cell>
          <cell r="AX140" t="str">
            <v>ENTREGADO</v>
          </cell>
          <cell r="AY140" t="str">
            <v>HALFSIM TUENTI PREPAGO PORTABILIDAD: 1 und</v>
          </cell>
          <cell r="AZ140" t="str">
            <v>SIMCARD</v>
          </cell>
          <cell r="BA140" t="str">
            <v/>
          </cell>
        </row>
        <row r="141">
          <cell r="A141" t="str">
            <v>414473835</v>
          </cell>
          <cell r="B141" t="str">
            <v>FLEXTUENTI</v>
          </cell>
          <cell r="C141">
            <v>44920</v>
          </cell>
          <cell r="D141" t="str">
            <v>FLEXNET ECUADOR - FLEXTUENTI</v>
          </cell>
          <cell r="E141" t="str">
            <v>CALLE 28 DE JUNIO S/N Y GARCIA MORENO ENTRADA LLANO GRANDE</v>
          </cell>
          <cell r="H141" t="str">
            <v>170208</v>
          </cell>
          <cell r="I141" t="str">
            <v>QUITO</v>
          </cell>
          <cell r="J141" t="str">
            <v>PICHINCHA</v>
          </cell>
          <cell r="K141" t="str">
            <v>Alfonso Emiliano Avellan Bailon</v>
          </cell>
          <cell r="L141" t="str">
            <v>OFICINA TRAMACO CALCETA</v>
          </cell>
          <cell r="O141" t="str">
            <v>BOLIVAR</v>
          </cell>
          <cell r="P141" t="str">
            <v>BOLIVAR</v>
          </cell>
          <cell r="Q141" t="str">
            <v>MANABI_BOLIVAR_</v>
          </cell>
          <cell r="R141" t="str">
            <v>414473835</v>
          </cell>
          <cell r="W141" t="str">
            <v>1310479272</v>
          </cell>
          <cell r="X141" t="str">
            <v>0964167064-0993949407</v>
          </cell>
          <cell r="Z141" t="str">
            <v>emiliave02@gmail.com</v>
          </cell>
          <cell r="AA141">
            <v>44920</v>
          </cell>
          <cell r="AD141">
            <v>1</v>
          </cell>
          <cell r="AE141">
            <v>1</v>
          </cell>
          <cell r="AH141" t="str">
            <v/>
          </cell>
          <cell r="AI141" t="str">
            <v>DESPACHO</v>
          </cell>
          <cell r="AJ141" t="str">
            <v>DERIVADO PICK UP</v>
          </cell>
          <cell r="AL141" t="str">
            <v>NO</v>
          </cell>
          <cell r="AN141" t="str">
            <v>TUE portabilidad</v>
          </cell>
          <cell r="AO141" t="str">
            <v>CANAL ONLINE</v>
          </cell>
          <cell r="AP141">
            <v>44920</v>
          </cell>
          <cell r="AR141" t="str">
            <v>FLEXTUENTI_414473835</v>
          </cell>
          <cell r="AS141">
            <v>324646</v>
          </cell>
          <cell r="AT141" t="str">
            <v>D40</v>
          </cell>
          <cell r="AU141" t="str">
            <v>BTC</v>
          </cell>
          <cell r="AV141">
            <v>1</v>
          </cell>
          <cell r="AW141" t="str">
            <v>PROVINCIAL</v>
          </cell>
          <cell r="AX141" t="str">
            <v>ENTREGADO</v>
          </cell>
          <cell r="AY141" t="str">
            <v>HALFSIM TUENTI PREPAGO PORTABILIDAD: 1 und</v>
          </cell>
          <cell r="AZ141" t="str">
            <v>SIMCARD</v>
          </cell>
          <cell r="BA141" t="str">
            <v/>
          </cell>
        </row>
        <row r="142">
          <cell r="A142" t="str">
            <v>414484842</v>
          </cell>
          <cell r="B142" t="str">
            <v>FLEXTUENTI</v>
          </cell>
          <cell r="C142">
            <v>44920</v>
          </cell>
          <cell r="D142" t="str">
            <v>FLEXNET ECUADOR - FLEXTUENTI</v>
          </cell>
          <cell r="E142" t="str">
            <v>CALLE 28 DE JUNIO S/N Y GARCIA MORENO ENTRADA LLANO GRANDE</v>
          </cell>
          <cell r="H142" t="str">
            <v>170208</v>
          </cell>
          <cell r="I142" t="str">
            <v>QUITO</v>
          </cell>
          <cell r="J142" t="str">
            <v>PICHINCHA</v>
          </cell>
          <cell r="K142" t="str">
            <v>Amparo Raquel Martinez Armendariz</v>
          </cell>
          <cell r="L142" t="str">
            <v>JIPIJAPA   AV GASPAR DE VILLAROEL SN AV 6 DE DICIEMBRE</v>
          </cell>
          <cell r="O142" t="str">
            <v>170102</v>
          </cell>
          <cell r="P142" t="str">
            <v>170102</v>
          </cell>
          <cell r="Q142" t="str">
            <v>PICHINCHA_QUITO_JIPIJAPA</v>
          </cell>
          <cell r="R142" t="str">
            <v>414484842</v>
          </cell>
          <cell r="W142" t="str">
            <v>1717982514</v>
          </cell>
          <cell r="X142" t="str">
            <v>0963146222-0998424272</v>
          </cell>
          <cell r="Z142" t="str">
            <v>dannqmuua8809@gmail.com</v>
          </cell>
          <cell r="AA142">
            <v>44920</v>
          </cell>
          <cell r="AD142">
            <v>1</v>
          </cell>
          <cell r="AE142">
            <v>1</v>
          </cell>
          <cell r="AH142" t="str">
            <v>SECTOR EL BATAN ALTO FRENTE A SECRETARIA DE DEPORTE CONJUNTO PARQUE REAL  LLAMAR ANTES DE LA ENTREGA</v>
          </cell>
          <cell r="AI142" t="str">
            <v>DESPACHO</v>
          </cell>
          <cell r="AJ142" t="str">
            <v>Normal</v>
          </cell>
          <cell r="AL142" t="str">
            <v>NO</v>
          </cell>
          <cell r="AN142" t="str">
            <v>TUE portabilidad</v>
          </cell>
          <cell r="AO142" t="str">
            <v>CANAL ONLINE</v>
          </cell>
          <cell r="AP142">
            <v>44920</v>
          </cell>
          <cell r="AR142" t="str">
            <v>FLEXTUENTI_414484842</v>
          </cell>
          <cell r="AS142">
            <v>324597</v>
          </cell>
          <cell r="AT142" t="str">
            <v>D40</v>
          </cell>
          <cell r="AU142" t="str">
            <v>BTC</v>
          </cell>
          <cell r="AV142">
            <v>1</v>
          </cell>
          <cell r="AW142" t="str">
            <v>LOCAL</v>
          </cell>
          <cell r="AX142" t="str">
            <v>ENTREGADO</v>
          </cell>
          <cell r="AY142" t="str">
            <v>HALFSIM TUENTI PREPAGO PORTABILIDAD: 1 und</v>
          </cell>
          <cell r="AZ142" t="str">
            <v>SIMCARD</v>
          </cell>
          <cell r="BA142" t="str">
            <v/>
          </cell>
        </row>
        <row r="143">
          <cell r="A143" t="str">
            <v>414484890</v>
          </cell>
          <cell r="B143" t="str">
            <v>FLEXTUENTI</v>
          </cell>
          <cell r="C143">
            <v>44920</v>
          </cell>
          <cell r="D143" t="str">
            <v>FLEXNET ECUADOR - FLEXTUENTI</v>
          </cell>
          <cell r="E143" t="str">
            <v>CALLE 28 DE JUNIO S/N Y GARCIA MORENO ENTRADA LLANO GRANDE</v>
          </cell>
          <cell r="H143" t="str">
            <v>170208</v>
          </cell>
          <cell r="I143" t="str">
            <v>QUITO</v>
          </cell>
          <cell r="J143" t="str">
            <v>PICHINCHA</v>
          </cell>
          <cell r="K143" t="str">
            <v>Jorge Constante</v>
          </cell>
          <cell r="L143" t="str">
            <v>YANUNCAY AV FELIPE SEGUNDO SN CIRCUNVALACION SUR</v>
          </cell>
          <cell r="O143" t="str">
            <v>010205</v>
          </cell>
          <cell r="P143" t="str">
            <v>010205</v>
          </cell>
          <cell r="Q143" t="str">
            <v>AZUAY_CUENCA_YANUNCAY</v>
          </cell>
          <cell r="R143" t="str">
            <v>414484890</v>
          </cell>
          <cell r="W143" t="str">
            <v>2400064842</v>
          </cell>
          <cell r="X143" t="str">
            <v>0988169046-0939562254</v>
          </cell>
          <cell r="Z143" t="str">
            <v>jconstante9@gmail.com</v>
          </cell>
          <cell r="AA143">
            <v>44920</v>
          </cell>
          <cell r="AD143">
            <v>1</v>
          </cell>
          <cell r="AE143">
            <v>1</v>
          </cell>
          <cell r="AH143" t="str">
            <v>SECTOR MALL DEL RIO EN RESTAURANTE CASTILLO DEL RIO FRENTE A MENESTRAS</v>
          </cell>
          <cell r="AI143" t="str">
            <v>DESPACHO</v>
          </cell>
          <cell r="AJ143" t="str">
            <v>Normal</v>
          </cell>
          <cell r="AL143" t="str">
            <v>NO</v>
          </cell>
          <cell r="AN143" t="str">
            <v>TUE portabilidad</v>
          </cell>
          <cell r="AO143" t="str">
            <v>CANAL ONLINE</v>
          </cell>
          <cell r="AP143">
            <v>44920</v>
          </cell>
          <cell r="AR143" t="str">
            <v>FLEXTUENTI_414484890</v>
          </cell>
          <cell r="AS143">
            <v>324644</v>
          </cell>
          <cell r="AT143" t="str">
            <v>D40</v>
          </cell>
          <cell r="AU143" t="str">
            <v>BTC</v>
          </cell>
          <cell r="AV143">
            <v>1</v>
          </cell>
          <cell r="AW143" t="str">
            <v>PROVINCIAL</v>
          </cell>
          <cell r="AX143" t="str">
            <v>ENTREGADO</v>
          </cell>
          <cell r="AY143" t="str">
            <v>HALFSIM TUENTI PREPAGO PORTABILIDAD: 1 und</v>
          </cell>
          <cell r="AZ143" t="str">
            <v>SIMCARD</v>
          </cell>
          <cell r="BA143" t="str">
            <v/>
          </cell>
        </row>
        <row r="144">
          <cell r="A144" t="str">
            <v>414484891</v>
          </cell>
          <cell r="B144" t="str">
            <v>FLEXTUENTI</v>
          </cell>
          <cell r="C144">
            <v>44920</v>
          </cell>
          <cell r="D144" t="str">
            <v>FLEXNET ECUADOR - FLEXTUENTI</v>
          </cell>
          <cell r="E144" t="str">
            <v>CALLE 28 DE JUNIO S/N Y GARCIA MORENO ENTRADA LLANO GRANDE</v>
          </cell>
          <cell r="H144" t="str">
            <v>170208</v>
          </cell>
          <cell r="I144" t="str">
            <v>QUITO</v>
          </cell>
          <cell r="J144" t="str">
            <v>PICHINCHA</v>
          </cell>
          <cell r="K144" t="str">
            <v>Marcos Paredes</v>
          </cell>
          <cell r="L144" t="str">
            <v>COCHAPAMBA  CALLE JOAQUIN CALDERON N52 31  CALLE ANTONIO ROMAN</v>
          </cell>
          <cell r="O144" t="str">
            <v>170528</v>
          </cell>
          <cell r="P144" t="str">
            <v>170528</v>
          </cell>
          <cell r="Q144" t="str">
            <v>PICHINCHA_QUITO_COCHAPAMBA</v>
          </cell>
          <cell r="R144" t="str">
            <v>414484891</v>
          </cell>
          <cell r="W144" t="str">
            <v>1712993797</v>
          </cell>
          <cell r="X144" t="str">
            <v>0994684445-0999258262</v>
          </cell>
          <cell r="Z144" t="str">
            <v>editaz1831@gmail.com</v>
          </cell>
          <cell r="AA144">
            <v>44920</v>
          </cell>
          <cell r="AD144">
            <v>1</v>
          </cell>
          <cell r="AE144">
            <v>1</v>
          </cell>
          <cell r="AH144" t="str">
            <v>BARRIO SAN VICENTE  CASA DE 3 PISOS CON PORTON CAFE Y VENTANAS DE REJAS FACHADA DE CERAMACA  A 15 MTS DE LA VETERINARIA SAN VICENTE</v>
          </cell>
          <cell r="AI144" t="str">
            <v>DESPACHO</v>
          </cell>
          <cell r="AJ144" t="str">
            <v>Normal</v>
          </cell>
          <cell r="AL144" t="str">
            <v>NO</v>
          </cell>
          <cell r="AN144" t="str">
            <v>TUE portabilidad</v>
          </cell>
          <cell r="AO144" t="str">
            <v>CANAL ONLINE</v>
          </cell>
          <cell r="AP144">
            <v>44920</v>
          </cell>
          <cell r="AR144" t="str">
            <v>FLEXTUENTI_414484891</v>
          </cell>
          <cell r="AS144">
            <v>324570</v>
          </cell>
          <cell r="AT144" t="str">
            <v>D40</v>
          </cell>
          <cell r="AU144" t="str">
            <v>BTC</v>
          </cell>
          <cell r="AV144">
            <v>1</v>
          </cell>
          <cell r="AW144" t="str">
            <v>LOCAL</v>
          </cell>
          <cell r="AX144" t="str">
            <v>ENTREGADO</v>
          </cell>
          <cell r="AY144" t="str">
            <v>HALFSIM TUENTI PREPAGO PORTABILIDAD: 1 und</v>
          </cell>
          <cell r="AZ144" t="str">
            <v>SIMCARD</v>
          </cell>
          <cell r="BA144" t="str">
            <v/>
          </cell>
        </row>
        <row r="145">
          <cell r="A145" t="str">
            <v>414485065</v>
          </cell>
          <cell r="B145" t="str">
            <v>FLEXTUENTI</v>
          </cell>
          <cell r="C145">
            <v>44920</v>
          </cell>
          <cell r="D145" t="str">
            <v>FLEXNET ECUADOR - FLEXTUENTI</v>
          </cell>
          <cell r="E145" t="str">
            <v>CALLE 28 DE JUNIO S/N Y GARCIA MORENO ENTRADA LLANO GRANDE</v>
          </cell>
          <cell r="H145" t="str">
            <v>170208</v>
          </cell>
          <cell r="I145" t="str">
            <v>QUITO</v>
          </cell>
          <cell r="J145" t="str">
            <v>PICHINCHA</v>
          </cell>
          <cell r="K145" t="str">
            <v>Melissa Valentina Barreiro Alcívar</v>
          </cell>
          <cell r="L145" t="str">
            <v>JUNIN CALLE BENITO PINARGOTE SN  ENTRE AV 10 DE AGOSTO Y AV 8 DE NOVIEMBRE</v>
          </cell>
          <cell r="O145" t="str">
            <v>130604</v>
          </cell>
          <cell r="P145" t="str">
            <v>130604</v>
          </cell>
          <cell r="Q145" t="str">
            <v>MANABI_JUNIN_JUNIN</v>
          </cell>
          <cell r="R145" t="str">
            <v>414485065</v>
          </cell>
          <cell r="W145" t="str">
            <v>1316808508</v>
          </cell>
          <cell r="X145" t="str">
            <v>0984676683-0985800640</v>
          </cell>
          <cell r="Z145" t="str">
            <v>melivalen98@gmail.com</v>
          </cell>
          <cell r="AA145">
            <v>44920</v>
          </cell>
          <cell r="AD145">
            <v>1</v>
          </cell>
          <cell r="AE145">
            <v>1</v>
          </cell>
          <cell r="AH145" t="str">
            <v>SECTOR NORTE CASA DE 1 PISO COLOR BLANCO CON MUROS GRIS Y NEGRO A DOS CASAS DEL INFOCENTRO JUNIN</v>
          </cell>
          <cell r="AI145" t="str">
            <v>DESPACHO</v>
          </cell>
          <cell r="AJ145" t="str">
            <v>Normal</v>
          </cell>
          <cell r="AL145" t="str">
            <v>NO</v>
          </cell>
          <cell r="AN145" t="str">
            <v>TUE portabilidad</v>
          </cell>
          <cell r="AO145" t="str">
            <v>CANAL ONLINE</v>
          </cell>
          <cell r="AP145">
            <v>44920</v>
          </cell>
          <cell r="AR145" t="str">
            <v>FLEXTUENTI_414485065</v>
          </cell>
          <cell r="AS145">
            <v>324633</v>
          </cell>
          <cell r="AT145" t="str">
            <v>D40</v>
          </cell>
          <cell r="AU145" t="str">
            <v>BTC</v>
          </cell>
          <cell r="AV145">
            <v>1</v>
          </cell>
          <cell r="AW145" t="str">
            <v>PROVINCIAL</v>
          </cell>
          <cell r="AX145" t="str">
            <v>ENTREGADO</v>
          </cell>
          <cell r="AY145" t="str">
            <v>HALFSIM TUENTI PREPAGO PORTABILIDAD: 1 und</v>
          </cell>
          <cell r="AZ145" t="str">
            <v>SIMCARD</v>
          </cell>
          <cell r="BA145" t="str">
            <v/>
          </cell>
        </row>
        <row r="146">
          <cell r="A146" t="str">
            <v>414485223</v>
          </cell>
          <cell r="B146" t="str">
            <v>FLEXTUENTI</v>
          </cell>
          <cell r="C146">
            <v>44920</v>
          </cell>
          <cell r="D146" t="str">
            <v>FLEXNET ECUADOR - FLEXTUENTI</v>
          </cell>
          <cell r="E146" t="str">
            <v>CALLE 28 DE JUNIO S/N Y GARCIA MORENO ENTRADA LLANO GRANDE</v>
          </cell>
          <cell r="H146" t="str">
            <v>170208</v>
          </cell>
          <cell r="I146" t="str">
            <v>QUITO</v>
          </cell>
          <cell r="J146" t="str">
            <v>PICHINCHA</v>
          </cell>
          <cell r="K146" t="str">
            <v>Ayrton Iván Medina Tapia</v>
          </cell>
          <cell r="L146" t="str">
            <v>CAYAMBE  C SUCRE E 408 NATALIA JARRIN</v>
          </cell>
          <cell r="O146" t="str">
            <v>171002</v>
          </cell>
          <cell r="P146" t="str">
            <v>171002</v>
          </cell>
          <cell r="Q146" t="str">
            <v>PICHINCHA_CAYAMBE_CAYAMBE</v>
          </cell>
          <cell r="R146" t="str">
            <v>414485223</v>
          </cell>
          <cell r="W146" t="str">
            <v>1723970545</v>
          </cell>
          <cell r="X146" t="str">
            <v>0997564791-0983358140</v>
          </cell>
          <cell r="Z146" t="str">
            <v>ivanchometa@hotmail.com</v>
          </cell>
          <cell r="AA146">
            <v>44920</v>
          </cell>
          <cell r="AD146">
            <v>1</v>
          </cell>
          <cell r="AE146">
            <v>1</v>
          </cell>
          <cell r="AH146" t="str">
            <v>SECTOR LA ESTACION FRENTE A MECANICA IPIALES CASA 2 PISOS CREMA CON PORTON</v>
          </cell>
          <cell r="AI146" t="str">
            <v>DESPACHO</v>
          </cell>
          <cell r="AJ146" t="str">
            <v>Normal</v>
          </cell>
          <cell r="AL146" t="str">
            <v>NO</v>
          </cell>
          <cell r="AN146" t="str">
            <v>TUE portabilidad</v>
          </cell>
          <cell r="AO146" t="str">
            <v>CANAL ONLINE</v>
          </cell>
          <cell r="AP146">
            <v>44920</v>
          </cell>
          <cell r="AR146" t="str">
            <v>FLEXTUENTI_414485223</v>
          </cell>
          <cell r="AS146">
            <v>324648</v>
          </cell>
          <cell r="AT146" t="str">
            <v>D40</v>
          </cell>
          <cell r="AU146" t="str">
            <v>BTC</v>
          </cell>
          <cell r="AV146">
            <v>1</v>
          </cell>
          <cell r="AW146" t="str">
            <v>PROVINCIAL</v>
          </cell>
          <cell r="AX146" t="str">
            <v>ENTREGADO</v>
          </cell>
          <cell r="AY146" t="str">
            <v>HALFSIM TUENTI PREPAGO PORTABILIDAD: 1 und</v>
          </cell>
          <cell r="AZ146" t="str">
            <v>SIMCARD</v>
          </cell>
          <cell r="BA146" t="str">
            <v/>
          </cell>
        </row>
        <row r="147">
          <cell r="A147" t="str">
            <v>414485453</v>
          </cell>
          <cell r="B147" t="str">
            <v>FLEXTUENTI</v>
          </cell>
          <cell r="C147">
            <v>44920</v>
          </cell>
          <cell r="D147" t="str">
            <v>FLEXNET ECUADOR - FLEXTUENTI</v>
          </cell>
          <cell r="E147" t="str">
            <v>CALLE 28 DE JUNIO S/N Y GARCIA MORENO ENTRADA LLANO GRANDE</v>
          </cell>
          <cell r="H147" t="str">
            <v>170208</v>
          </cell>
          <cell r="I147" t="str">
            <v>QUITO</v>
          </cell>
          <cell r="J147" t="str">
            <v>PICHINCHA</v>
          </cell>
          <cell r="K147" t="str">
            <v>Jonathan Hernan Arias Hernandez</v>
          </cell>
          <cell r="L147" t="str">
            <v>INAQUITO AV RIO AMAZONAS PISO 8  JOSE ARIZAGA</v>
          </cell>
          <cell r="O147" t="str">
            <v>170507</v>
          </cell>
          <cell r="P147" t="str">
            <v>170507</v>
          </cell>
          <cell r="Q147" t="str">
            <v>PICHINCHA_QUITO_INAQUITO</v>
          </cell>
          <cell r="R147" t="str">
            <v>414485453</v>
          </cell>
          <cell r="W147" t="str">
            <v>1752295715</v>
          </cell>
          <cell r="X147" t="str">
            <v>0983583711-0939623142</v>
          </cell>
          <cell r="Z147" t="str">
            <v>jonathanariashernandez@gmail.com</v>
          </cell>
          <cell r="AA147">
            <v>44920</v>
          </cell>
          <cell r="AD147">
            <v>1</v>
          </cell>
          <cell r="AE147">
            <v>1</v>
          </cell>
          <cell r="AH147" t="str">
            <v>SECTOR INAQUITO  ENTREGAR EN EL EDIFICIO AMAZONAS PLAZA ENTREGAR EN LA EMPRESA GEOPEESA  JUNTO A SERVICIO ECUATORIANO DE CAPACITACION SECAP</v>
          </cell>
          <cell r="AI147" t="str">
            <v>DESPACHO</v>
          </cell>
          <cell r="AJ147" t="str">
            <v>Normal</v>
          </cell>
          <cell r="AL147" t="str">
            <v>NO</v>
          </cell>
          <cell r="AN147" t="str">
            <v>TUE portabilidad</v>
          </cell>
          <cell r="AO147" t="str">
            <v>CANAL ONLINE</v>
          </cell>
          <cell r="AP147">
            <v>44920</v>
          </cell>
          <cell r="AR147" t="str">
            <v>FLEXTUENTI_414485453</v>
          </cell>
          <cell r="AS147">
            <v>324573</v>
          </cell>
          <cell r="AT147" t="str">
            <v>D40</v>
          </cell>
          <cell r="AU147" t="str">
            <v>BTC</v>
          </cell>
          <cell r="AV147">
            <v>1</v>
          </cell>
          <cell r="AW147" t="str">
            <v>LOCAL</v>
          </cell>
          <cell r="AX147" t="str">
            <v>ENTREGADO</v>
          </cell>
          <cell r="AY147" t="str">
            <v>HALFSIM TUENTI PREPAGO PORTABILIDAD: 1 und</v>
          </cell>
          <cell r="AZ147" t="str">
            <v>SIMCARD</v>
          </cell>
          <cell r="BA147" t="str">
            <v/>
          </cell>
        </row>
        <row r="148">
          <cell r="A148" t="str">
            <v>414485549</v>
          </cell>
          <cell r="B148" t="str">
            <v>FLEXTUENTI</v>
          </cell>
          <cell r="C148">
            <v>44920</v>
          </cell>
          <cell r="D148" t="str">
            <v>FLEXNET ECUADOR - FLEXTUENTI</v>
          </cell>
          <cell r="E148" t="str">
            <v>CALLE 28 DE JUNIO S/N Y GARCIA MORENO ENTRADA LLANO GRANDE</v>
          </cell>
          <cell r="H148" t="str">
            <v>170208</v>
          </cell>
          <cell r="I148" t="str">
            <v>QUITO</v>
          </cell>
          <cell r="J148" t="str">
            <v>PICHINCHA</v>
          </cell>
          <cell r="K148" t="str">
            <v>Ciara Rodriguez</v>
          </cell>
          <cell r="L148" t="str">
            <v>LA AURORA AV LEON FEBRES CORDERO  MZ 24 V5  SN</v>
          </cell>
          <cell r="O148" t="str">
            <v>090602</v>
          </cell>
          <cell r="P148" t="str">
            <v>090602</v>
          </cell>
          <cell r="Q148" t="str">
            <v>GUAYAS_DAULE_LA AURORA</v>
          </cell>
          <cell r="R148" t="str">
            <v>414485549</v>
          </cell>
          <cell r="W148" t="str">
            <v>0930504154</v>
          </cell>
          <cell r="X148" t="str">
            <v>0968186154-0995585613</v>
          </cell>
          <cell r="Z148" t="str">
            <v>ciara.amy.rodriguez@gmail.com</v>
          </cell>
          <cell r="AA148">
            <v>44920</v>
          </cell>
          <cell r="AD148">
            <v>1</v>
          </cell>
          <cell r="AE148">
            <v>1</v>
          </cell>
          <cell r="AH148" t="str">
            <v>URB VOLARE COLOR CREMA JUNTO A LA PLAZA VOLARE A DIAGONAL A LA JOYA ANUNCIARSE CON EL GUARDIA</v>
          </cell>
          <cell r="AI148" t="str">
            <v>DESPACHO</v>
          </cell>
          <cell r="AJ148" t="str">
            <v>Normal</v>
          </cell>
          <cell r="AL148" t="str">
            <v>NO</v>
          </cell>
          <cell r="AN148" t="str">
            <v>TUE portabilidad</v>
          </cell>
          <cell r="AO148" t="str">
            <v>CANAL ONLINE</v>
          </cell>
          <cell r="AP148">
            <v>44920</v>
          </cell>
          <cell r="AR148" t="str">
            <v>FLEXTUENTI_414485549</v>
          </cell>
          <cell r="AS148">
            <v>324641</v>
          </cell>
          <cell r="AT148" t="str">
            <v>D40</v>
          </cell>
          <cell r="AU148" t="str">
            <v>BTC</v>
          </cell>
          <cell r="AV148">
            <v>1</v>
          </cell>
          <cell r="AW148" t="str">
            <v>PROVINCIAL</v>
          </cell>
          <cell r="AX148" t="str">
            <v>ENTREGADO</v>
          </cell>
          <cell r="AY148" t="str">
            <v>HALFSIM TUENTI PREPAGO PORTABILIDAD: 1 und</v>
          </cell>
          <cell r="AZ148" t="str">
            <v>SIMCARD</v>
          </cell>
          <cell r="BA148" t="str">
            <v/>
          </cell>
        </row>
        <row r="149">
          <cell r="A149" t="str">
            <v>414485550</v>
          </cell>
          <cell r="B149" t="str">
            <v>FLEXTUENTI</v>
          </cell>
          <cell r="C149">
            <v>44920</v>
          </cell>
          <cell r="D149" t="str">
            <v>FLEXNET ECUADOR - FLEXTUENTI</v>
          </cell>
          <cell r="E149" t="str">
            <v>CALLE 28 DE JUNIO S/N Y GARCIA MORENO ENTRADA LLANO GRANDE</v>
          </cell>
          <cell r="H149" t="str">
            <v>170208</v>
          </cell>
          <cell r="I149" t="str">
            <v>QUITO</v>
          </cell>
          <cell r="J149" t="str">
            <v>PICHINCHA</v>
          </cell>
          <cell r="K149" t="str">
            <v>Mariela del rocío Castro cobo</v>
          </cell>
          <cell r="L149" t="str">
            <v>COTOCOLLAO   RIGOBERTO HEREDIA OE 5188 INFANTES</v>
          </cell>
          <cell r="O149" t="str">
            <v>170103</v>
          </cell>
          <cell r="P149" t="str">
            <v>170103</v>
          </cell>
          <cell r="Q149" t="str">
            <v>PICHINCHA_QUITO_COTOCOLLAO</v>
          </cell>
          <cell r="R149" t="str">
            <v>414485550</v>
          </cell>
          <cell r="W149" t="str">
            <v>1715859391</v>
          </cell>
          <cell r="X149" t="str">
            <v>0979311535-0984134811</v>
          </cell>
          <cell r="Z149" t="str">
            <v>mary_castroc@hotmail.com</v>
          </cell>
          <cell r="AA149">
            <v>44920</v>
          </cell>
          <cell r="AD149">
            <v>1</v>
          </cell>
          <cell r="AE149">
            <v>1</v>
          </cell>
          <cell r="AH149" t="str">
            <v>SECTOR COTOCOLLAO FRENTE A RESTAURANTE ANTOJITOS LOJANOS EDIF 4 PISOS TOMATE EN EL SEGUNDO PISO</v>
          </cell>
          <cell r="AI149" t="str">
            <v>DESPACHO</v>
          </cell>
          <cell r="AJ149" t="str">
            <v>Normal</v>
          </cell>
          <cell r="AL149" t="str">
            <v>NO</v>
          </cell>
          <cell r="AN149" t="str">
            <v>TUE portabilidad</v>
          </cell>
          <cell r="AO149" t="str">
            <v>CANAL ONLINE</v>
          </cell>
          <cell r="AP149">
            <v>44920</v>
          </cell>
          <cell r="AR149" t="str">
            <v>FLEXTUENTI_414485550</v>
          </cell>
          <cell r="AS149">
            <v>324559</v>
          </cell>
          <cell r="AT149" t="str">
            <v>D40</v>
          </cell>
          <cell r="AU149" t="str">
            <v>BTC</v>
          </cell>
          <cell r="AV149">
            <v>1</v>
          </cell>
          <cell r="AW149" t="str">
            <v>LOCAL</v>
          </cell>
          <cell r="AX149" t="str">
            <v>ENTREGADO</v>
          </cell>
          <cell r="AY149" t="str">
            <v>HALFSIM TUENTI PREPAGO PORTABILIDAD: 1 und</v>
          </cell>
          <cell r="AZ149" t="str">
            <v>SIMCARD</v>
          </cell>
          <cell r="BA149" t="str">
            <v/>
          </cell>
        </row>
        <row r="150">
          <cell r="A150" t="str">
            <v>414485715</v>
          </cell>
          <cell r="B150" t="str">
            <v>FLEXTUENTI</v>
          </cell>
          <cell r="C150">
            <v>44920</v>
          </cell>
          <cell r="D150" t="str">
            <v>FLEXNET ECUADOR - FLEXTUENTI</v>
          </cell>
          <cell r="E150" t="str">
            <v>CALLE 28 DE JUNIO S/N Y GARCIA MORENO ENTRADA LLANO GRANDE</v>
          </cell>
          <cell r="H150" t="str">
            <v>170208</v>
          </cell>
          <cell r="I150" t="str">
            <v>QUITO</v>
          </cell>
          <cell r="J150" t="str">
            <v>PICHINCHA</v>
          </cell>
          <cell r="K150" t="str">
            <v>Rosa Oña</v>
          </cell>
          <cell r="L150" t="str">
            <v>INAQUITO AV 10 DE AGOSTO SN  JUAN DIGUJA</v>
          </cell>
          <cell r="O150" t="str">
            <v>170508</v>
          </cell>
          <cell r="P150" t="str">
            <v>170508</v>
          </cell>
          <cell r="Q150" t="str">
            <v>PICHINCHA_QUITO_INAQUITO</v>
          </cell>
          <cell r="R150" t="str">
            <v>414485715</v>
          </cell>
          <cell r="W150" t="str">
            <v>1707294565</v>
          </cell>
          <cell r="X150" t="str">
            <v>0969588907-0987431865</v>
          </cell>
          <cell r="Z150" t="str">
            <v>coraimaaro@gmail.com</v>
          </cell>
          <cell r="AA150">
            <v>44920</v>
          </cell>
          <cell r="AD150">
            <v>1</v>
          </cell>
          <cell r="AE150">
            <v>1</v>
          </cell>
          <cell r="AH150" t="str">
            <v>SECTOR INAQUITO  ENTREGAR EN LA CLINOCA AXXIS AREA DE EMERGANCIA  VA RECIBIR LA SRA  ANGIE RODRIGUEZ HIJA LLLAMAR  AL 0987431865</v>
          </cell>
          <cell r="AI150" t="str">
            <v>DESPACHO</v>
          </cell>
          <cell r="AJ150" t="str">
            <v>Normal</v>
          </cell>
          <cell r="AL150" t="str">
            <v>NO</v>
          </cell>
          <cell r="AN150" t="str">
            <v>TUE portabilidad</v>
          </cell>
          <cell r="AO150" t="str">
            <v>CANAL ONLINE</v>
          </cell>
          <cell r="AP150">
            <v>44920</v>
          </cell>
          <cell r="AR150" t="str">
            <v>FLEXTUENTI_414485715</v>
          </cell>
          <cell r="AS150">
            <v>324556</v>
          </cell>
          <cell r="AT150" t="str">
            <v>D40</v>
          </cell>
          <cell r="AU150" t="str">
            <v>BTC</v>
          </cell>
          <cell r="AV150">
            <v>1</v>
          </cell>
          <cell r="AW150" t="str">
            <v>LOCAL</v>
          </cell>
          <cell r="AX150" t="str">
            <v>ENTREGADO</v>
          </cell>
          <cell r="AY150" t="str">
            <v>HALFSIM TUENTI PREPAGO PORTABILIDAD: 1 und</v>
          </cell>
          <cell r="AZ150" t="str">
            <v>SIMCARD</v>
          </cell>
          <cell r="BA150" t="str">
            <v/>
          </cell>
        </row>
        <row r="151">
          <cell r="A151" t="str">
            <v>WS414473674</v>
          </cell>
          <cell r="B151" t="str">
            <v>FLEXTUENTI</v>
          </cell>
          <cell r="C151">
            <v>44920</v>
          </cell>
          <cell r="D151" t="str">
            <v>FLEXNET ECUADOR - FLEXTUENTI</v>
          </cell>
          <cell r="E151" t="str">
            <v>CALLE 28 DE JUNIO S/N Y GARCIA MORENO ENTRADA LLANO GRANDE</v>
          </cell>
          <cell r="H151" t="str">
            <v>170208</v>
          </cell>
          <cell r="I151" t="str">
            <v>QUITO</v>
          </cell>
          <cell r="J151" t="str">
            <v>PICHINCHA</v>
          </cell>
          <cell r="K151" t="str">
            <v>Amaranta Corral</v>
          </cell>
          <cell r="L151" t="str">
            <v>COCHAPAMBA  SEPTIMA TRANSVERSAL N44 38 SAN FRANCISCO DE LA PITA</v>
          </cell>
          <cell r="O151" t="str">
            <v>170132</v>
          </cell>
          <cell r="P151" t="str">
            <v>170132</v>
          </cell>
          <cell r="Q151" t="str">
            <v>PICHINCHA_QUITO_COCHAPAMBA</v>
          </cell>
          <cell r="R151" t="str">
            <v>WS414473674</v>
          </cell>
          <cell r="W151" t="str">
            <v>1712081288</v>
          </cell>
          <cell r="X151" t="str">
            <v>0998317340-0998317340</v>
          </cell>
          <cell r="Z151" t="str">
            <v>amarantacorral@gmail.com</v>
          </cell>
          <cell r="AA151">
            <v>44920</v>
          </cell>
          <cell r="AD151">
            <v>1</v>
          </cell>
          <cell r="AE151">
            <v>1</v>
          </cell>
          <cell r="AH151" t="str">
            <v>SECTOR COCHAPAMBA A 100 MTS FERRETERIA ECUA FERRI CASA 3 PISOS COLOR BEIGE PUERTAS METALICAS COLOR LADRILLO</v>
          </cell>
          <cell r="AI151" t="str">
            <v>DESPACHO</v>
          </cell>
          <cell r="AJ151" t="str">
            <v>Normal</v>
          </cell>
          <cell r="AL151" t="str">
            <v>NO</v>
          </cell>
          <cell r="AN151" t="str">
            <v>TUE nuevalinea</v>
          </cell>
          <cell r="AO151" t="str">
            <v>CANAL ONLINE</v>
          </cell>
          <cell r="AP151">
            <v>44920</v>
          </cell>
          <cell r="AR151" t="str">
            <v>FLEXTUENTI_WS414473674</v>
          </cell>
          <cell r="AS151">
            <v>324566</v>
          </cell>
          <cell r="AT151" t="str">
            <v>D40</v>
          </cell>
          <cell r="AU151" t="str">
            <v>BTC</v>
          </cell>
          <cell r="AV151">
            <v>1</v>
          </cell>
          <cell r="AW151" t="str">
            <v>LOCAL</v>
          </cell>
          <cell r="AX151" t="str">
            <v>ENTREGADO</v>
          </cell>
          <cell r="AY151" t="str">
            <v>HALFSIM TUENTI PREPAGO NUMERADA $7: 1 und</v>
          </cell>
          <cell r="AZ151" t="str">
            <v>SIMCARD</v>
          </cell>
          <cell r="BA151" t="str">
            <v/>
          </cell>
        </row>
        <row r="152">
          <cell r="A152" t="str">
            <v>414473840</v>
          </cell>
          <cell r="B152" t="str">
            <v>FLEXTUENTI</v>
          </cell>
          <cell r="C152">
            <v>44921</v>
          </cell>
          <cell r="D152" t="str">
            <v>FLEXNET ECUADOR - FLEXTUENTI</v>
          </cell>
          <cell r="E152" t="str">
            <v>CALLE 28 DE JUNIO S/N Y GARCIA MORENO ENTRADA LLANO GRANDE</v>
          </cell>
          <cell r="H152" t="str">
            <v>170208</v>
          </cell>
          <cell r="I152" t="str">
            <v>QUITO</v>
          </cell>
          <cell r="J152" t="str">
            <v>PICHINCHA</v>
          </cell>
          <cell r="K152" t="str">
            <v>Pablo Alejandro Benalcazar Salazar</v>
          </cell>
          <cell r="L152" t="str">
            <v>SAN ANTONIO (PI) CALLE E28  N163  SN</v>
          </cell>
          <cell r="O152" t="str">
            <v>170312</v>
          </cell>
          <cell r="P152" t="str">
            <v>170312</v>
          </cell>
          <cell r="Q152" t="str">
            <v>PICHINCHA_QUITO_SAN ANTONIO (PI)</v>
          </cell>
          <cell r="R152" t="str">
            <v>414473840</v>
          </cell>
          <cell r="W152" t="str">
            <v>1752629541</v>
          </cell>
          <cell r="X152" t="str">
            <v>0987565988-0992722594</v>
          </cell>
          <cell r="Z152" t="str">
            <v>pablobenal1@gmail.com</v>
          </cell>
          <cell r="AA152">
            <v>44921</v>
          </cell>
          <cell r="AD152">
            <v>1</v>
          </cell>
          <cell r="AE152">
            <v>1</v>
          </cell>
          <cell r="AH152" t="str">
            <v>SECTOR CASPIGASI URB LA MARCA JUNTO A LA EMPRESA LA ROCA SA ANUNCIARSE CON EL GUARDIA</v>
          </cell>
          <cell r="AI152" t="str">
            <v>DESPACHO</v>
          </cell>
          <cell r="AJ152" t="str">
            <v>Normal</v>
          </cell>
          <cell r="AL152" t="str">
            <v>NO</v>
          </cell>
          <cell r="AN152" t="str">
            <v>TUE portabilidad</v>
          </cell>
          <cell r="AO152" t="str">
            <v>CANAL ONLINE</v>
          </cell>
          <cell r="AP152">
            <v>44921</v>
          </cell>
          <cell r="AR152" t="str">
            <v>FLEXTUENTI_414473840</v>
          </cell>
          <cell r="AS152">
            <v>324598</v>
          </cell>
          <cell r="AT152" t="str">
            <v>D40</v>
          </cell>
          <cell r="AU152" t="str">
            <v>BTC</v>
          </cell>
          <cell r="AV152">
            <v>1</v>
          </cell>
          <cell r="AW152" t="str">
            <v>LOCAL</v>
          </cell>
          <cell r="AX152" t="str">
            <v>ENTREGADO</v>
          </cell>
          <cell r="AY152" t="str">
            <v>HALFSIM TUENTI PREPAGO PORTABILIDAD: 1 und</v>
          </cell>
          <cell r="AZ152" t="str">
            <v>SIMCARD</v>
          </cell>
          <cell r="BA152" t="str">
            <v/>
          </cell>
        </row>
        <row r="153">
          <cell r="A153" t="str">
            <v>414473842</v>
          </cell>
          <cell r="B153" t="str">
            <v>FLEXTUENTI</v>
          </cell>
          <cell r="C153">
            <v>44921</v>
          </cell>
          <cell r="D153" t="str">
            <v>FLEXNET ECUADOR - FLEXTUENTI</v>
          </cell>
          <cell r="E153" t="str">
            <v>CALLE 28 DE JUNIO S/N Y GARCIA MORENO ENTRADA LLANO GRANDE</v>
          </cell>
          <cell r="H153" t="str">
            <v>170208</v>
          </cell>
          <cell r="I153" t="str">
            <v>QUITO</v>
          </cell>
          <cell r="J153" t="str">
            <v>PICHINCHA</v>
          </cell>
          <cell r="K153" t="str">
            <v>Marcel Páez</v>
          </cell>
          <cell r="L153" t="str">
            <v>CONOCOTO AV ABDON CALDERON S4102 MIGUEL RIOFRIO</v>
          </cell>
          <cell r="O153" t="str">
            <v>170805</v>
          </cell>
          <cell r="P153" t="str">
            <v>170805</v>
          </cell>
          <cell r="Q153" t="str">
            <v>PICHINCHA_QUITO_CONOCOTO</v>
          </cell>
          <cell r="R153" t="str">
            <v>414473842</v>
          </cell>
          <cell r="W153" t="str">
            <v>1718062274</v>
          </cell>
          <cell r="X153" t="str">
            <v>0998071935-0963044862</v>
          </cell>
          <cell r="Z153" t="str">
            <v>jebus.a@hotmail.com</v>
          </cell>
          <cell r="AA153">
            <v>44921</v>
          </cell>
          <cell r="AD153">
            <v>1</v>
          </cell>
          <cell r="AE153">
            <v>1</v>
          </cell>
          <cell r="AH153" t="str">
            <v>SECTOR EL CONTROL FRENTE AL SUPERMERCADO LA FAVORITA CASA 1 PISO BLANCA CON VERDE PORTON METALICO</v>
          </cell>
          <cell r="AI153" t="str">
            <v>DESPACHO</v>
          </cell>
          <cell r="AJ153" t="str">
            <v>Normal</v>
          </cell>
          <cell r="AL153" t="str">
            <v>NO</v>
          </cell>
          <cell r="AN153" t="str">
            <v>TUE portabilidad</v>
          </cell>
          <cell r="AO153" t="str">
            <v>CANAL ONLINE</v>
          </cell>
          <cell r="AP153">
            <v>44921</v>
          </cell>
          <cell r="AR153" t="str">
            <v>FLEXTUENTI_414473842</v>
          </cell>
          <cell r="AS153">
            <v>324594</v>
          </cell>
          <cell r="AT153" t="str">
            <v>D40</v>
          </cell>
          <cell r="AU153" t="str">
            <v>BTC</v>
          </cell>
          <cell r="AV153">
            <v>1</v>
          </cell>
          <cell r="AW153" t="str">
            <v>LOCAL</v>
          </cell>
          <cell r="AX153" t="str">
            <v>ENTREGADO</v>
          </cell>
          <cell r="AY153" t="str">
            <v>HALFSIM TUENTI PREPAGO PORTABILIDAD: 1 und</v>
          </cell>
          <cell r="AZ153" t="str">
            <v>SIMCARD</v>
          </cell>
          <cell r="BA153" t="str">
            <v/>
          </cell>
        </row>
        <row r="154">
          <cell r="A154" t="str">
            <v>414473843</v>
          </cell>
          <cell r="B154" t="str">
            <v>FLEXTUENTI</v>
          </cell>
          <cell r="C154">
            <v>44921</v>
          </cell>
          <cell r="D154" t="str">
            <v>FLEXNET ECUADOR - FLEXTUENTI</v>
          </cell>
          <cell r="E154" t="str">
            <v>CALLE 28 DE JUNIO S/N Y GARCIA MORENO ENTRADA LLANO GRANDE</v>
          </cell>
          <cell r="H154" t="str">
            <v>170208</v>
          </cell>
          <cell r="I154" t="str">
            <v>QUITO</v>
          </cell>
          <cell r="J154" t="str">
            <v>PICHINCHA</v>
          </cell>
          <cell r="K154" t="str">
            <v>Liliana Figueroa</v>
          </cell>
          <cell r="L154" t="str">
            <v>SAN BARTOLO  CALLE BAZAR SN JUJAN</v>
          </cell>
          <cell r="O154" t="str">
            <v>170141</v>
          </cell>
          <cell r="P154" t="str">
            <v>170141</v>
          </cell>
          <cell r="Q154" t="str">
            <v>PICHINCHA_QUITO_SAN BARTOLO</v>
          </cell>
          <cell r="R154" t="str">
            <v>414473843</v>
          </cell>
          <cell r="W154" t="str">
            <v>1205481060</v>
          </cell>
          <cell r="X154" t="str">
            <v>0995362650-0992998482</v>
          </cell>
          <cell r="Z154" t="str">
            <v>dayanaangela64@gmail.com</v>
          </cell>
          <cell r="AA154">
            <v>44921</v>
          </cell>
          <cell r="AD154">
            <v>1</v>
          </cell>
          <cell r="AE154">
            <v>1</v>
          </cell>
          <cell r="AH154" t="str">
            <v>SECTOR ARGELIA MEDIA EN CASA ESQUINERA 3 PISO COLOR BLANCA EN PANADERIA SEVILLANA A MEDIA CUADRA MICRO MERCADO LICETH</v>
          </cell>
          <cell r="AI154" t="str">
            <v>DESPACHO</v>
          </cell>
          <cell r="AJ154" t="str">
            <v>Normal</v>
          </cell>
          <cell r="AL154" t="str">
            <v>NO</v>
          </cell>
          <cell r="AN154" t="str">
            <v>TUE portabilidad</v>
          </cell>
          <cell r="AO154" t="str">
            <v>CANAL ONLINE</v>
          </cell>
          <cell r="AP154">
            <v>44921</v>
          </cell>
          <cell r="AR154" t="str">
            <v>FLEXTUENTI_414473843</v>
          </cell>
          <cell r="AS154">
            <v>324591</v>
          </cell>
          <cell r="AT154" t="str">
            <v>D40</v>
          </cell>
          <cell r="AU154" t="str">
            <v>BTC</v>
          </cell>
          <cell r="AV154">
            <v>1</v>
          </cell>
          <cell r="AW154" t="str">
            <v>LOCAL</v>
          </cell>
          <cell r="AX154" t="str">
            <v>ENTREGADO</v>
          </cell>
          <cell r="AY154" t="str">
            <v>HALFSIM TUENTI PREPAGO PORTABILIDAD: 1 und</v>
          </cell>
          <cell r="AZ154" t="str">
            <v>SIMCARD</v>
          </cell>
          <cell r="BA154" t="str">
            <v/>
          </cell>
        </row>
        <row r="155">
          <cell r="A155" t="str">
            <v>414473892</v>
          </cell>
          <cell r="B155" t="str">
            <v>FLEXTUENTI</v>
          </cell>
          <cell r="C155">
            <v>44921</v>
          </cell>
          <cell r="D155" t="str">
            <v>FLEXNET ECUADOR - FLEXTUENTI</v>
          </cell>
          <cell r="E155" t="str">
            <v>CALLE 28 DE JUNIO S/N Y GARCIA MORENO ENTRADA LLANO GRANDE</v>
          </cell>
          <cell r="H155" t="str">
            <v>170208</v>
          </cell>
          <cell r="I155" t="str">
            <v>QUITO</v>
          </cell>
          <cell r="J155" t="str">
            <v>PICHINCHA</v>
          </cell>
          <cell r="K155" t="str">
            <v>Líder Leonardo Lucas zambrano</v>
          </cell>
          <cell r="L155" t="str">
            <v>OFICINA TRAMACO EL CARMEN</v>
          </cell>
          <cell r="O155" t="str">
            <v>EL CARMEN</v>
          </cell>
          <cell r="P155" t="str">
            <v>EL CARMEN</v>
          </cell>
          <cell r="Q155" t="str">
            <v>MANABI_EL CARMEN_</v>
          </cell>
          <cell r="R155" t="str">
            <v>414473892</v>
          </cell>
          <cell r="W155" t="str">
            <v>1307361806</v>
          </cell>
          <cell r="X155" t="str">
            <v>0981673866-0994922624</v>
          </cell>
          <cell r="Z155" t="str">
            <v>lilucas1974@gmail.com</v>
          </cell>
          <cell r="AA155">
            <v>44921</v>
          </cell>
          <cell r="AD155">
            <v>1</v>
          </cell>
          <cell r="AE155">
            <v>1</v>
          </cell>
          <cell r="AH155" t="str">
            <v/>
          </cell>
          <cell r="AI155" t="str">
            <v>DESPACHO</v>
          </cell>
          <cell r="AJ155" t="str">
            <v>DERIVADO PICK UP</v>
          </cell>
          <cell r="AL155" t="str">
            <v>NO</v>
          </cell>
          <cell r="AN155" t="str">
            <v>TUE portabilidad</v>
          </cell>
          <cell r="AO155" t="str">
            <v>CANAL ONLINE</v>
          </cell>
          <cell r="AP155">
            <v>44921</v>
          </cell>
          <cell r="AR155" t="str">
            <v>FLEXTUENTI_414473892</v>
          </cell>
          <cell r="AS155">
            <v>324611</v>
          </cell>
          <cell r="AT155" t="str">
            <v>D40</v>
          </cell>
          <cell r="AU155" t="str">
            <v>BTC</v>
          </cell>
          <cell r="AV155">
            <v>1</v>
          </cell>
          <cell r="AW155" t="str">
            <v>PROVINCIAL</v>
          </cell>
          <cell r="AX155" t="str">
            <v>EN_TRANSITO</v>
          </cell>
          <cell r="AY155" t="str">
            <v>HALFSIM TUENTI PREPAGO PORTABILIDAD: 1 und</v>
          </cell>
          <cell r="AZ155" t="str">
            <v>SIMCARD</v>
          </cell>
          <cell r="BA155" t="str">
            <v/>
          </cell>
        </row>
        <row r="156">
          <cell r="A156" t="str">
            <v>414473897</v>
          </cell>
          <cell r="B156" t="str">
            <v>FLEXTUENTI</v>
          </cell>
          <cell r="C156">
            <v>44921</v>
          </cell>
          <cell r="D156" t="str">
            <v>FLEXNET ECUADOR - FLEXTUENTI</v>
          </cell>
          <cell r="E156" t="str">
            <v>CALLE 28 DE JUNIO S/N Y GARCIA MORENO ENTRADA LLANO GRANDE</v>
          </cell>
          <cell r="H156" t="str">
            <v>170208</v>
          </cell>
          <cell r="I156" t="str">
            <v>QUITO</v>
          </cell>
          <cell r="J156" t="str">
            <v>PICHINCHA</v>
          </cell>
          <cell r="K156" t="str">
            <v>Diego Luzardo</v>
          </cell>
          <cell r="L156" t="str">
            <v>OFICINA TRAMACO MANTA PUNTO DE VENTA CENTRO</v>
          </cell>
          <cell r="O156" t="str">
            <v>MANTA</v>
          </cell>
          <cell r="P156" t="str">
            <v>MANTA</v>
          </cell>
          <cell r="Q156" t="str">
            <v>MANABI_MANTA_</v>
          </cell>
          <cell r="R156" t="str">
            <v>414473897</v>
          </cell>
          <cell r="W156" t="str">
            <v>1316949666</v>
          </cell>
          <cell r="X156" t="str">
            <v>0990870086-0985085078</v>
          </cell>
          <cell r="Z156" t="str">
            <v>diegoluzardo7@gmail.com</v>
          </cell>
          <cell r="AA156">
            <v>44921</v>
          </cell>
          <cell r="AD156">
            <v>1</v>
          </cell>
          <cell r="AE156">
            <v>1</v>
          </cell>
          <cell r="AH156" t="str">
            <v/>
          </cell>
          <cell r="AI156" t="str">
            <v>DESPACHO</v>
          </cell>
          <cell r="AJ156" t="str">
            <v>DERIVADO PICK UP</v>
          </cell>
          <cell r="AL156" t="str">
            <v>NO</v>
          </cell>
          <cell r="AN156" t="str">
            <v>TUE portabilidad</v>
          </cell>
          <cell r="AO156" t="str">
            <v>CANAL ONLINE</v>
          </cell>
          <cell r="AP156">
            <v>44921</v>
          </cell>
          <cell r="AR156" t="str">
            <v>FLEXTUENTI_414473897</v>
          </cell>
          <cell r="AS156">
            <v>324581</v>
          </cell>
          <cell r="AT156" t="str">
            <v>D40</v>
          </cell>
          <cell r="AU156" t="str">
            <v>BTC</v>
          </cell>
          <cell r="AV156">
            <v>1</v>
          </cell>
          <cell r="AW156" t="str">
            <v>PROVINCIAL</v>
          </cell>
          <cell r="AX156" t="str">
            <v>EN_TRANSITO</v>
          </cell>
          <cell r="AY156" t="str">
            <v>HALFSIM TUENTI PREPAGO PORTABILIDAD: 1 und</v>
          </cell>
          <cell r="AZ156" t="str">
            <v>SIMCARD</v>
          </cell>
          <cell r="BA156" t="str">
            <v/>
          </cell>
        </row>
        <row r="157">
          <cell r="A157" t="str">
            <v>414473915</v>
          </cell>
          <cell r="B157" t="str">
            <v>FLEXTUENTI</v>
          </cell>
          <cell r="C157">
            <v>44921</v>
          </cell>
          <cell r="D157" t="str">
            <v>FLEXNET ECUADOR - FLEXTUENTI</v>
          </cell>
          <cell r="E157" t="str">
            <v>CALLE 28 DE JUNIO S/N Y GARCIA MORENO ENTRADA LLANO GRANDE</v>
          </cell>
          <cell r="H157" t="str">
            <v>170208</v>
          </cell>
          <cell r="I157" t="str">
            <v>QUITO</v>
          </cell>
          <cell r="J157" t="str">
            <v>PICHINCHA</v>
          </cell>
          <cell r="K157" t="str">
            <v>Henry Ortega</v>
          </cell>
          <cell r="L157" t="str">
            <v>MACHALA  15AVA OESTE 102 AV GRAN COLOMBIA</v>
          </cell>
          <cell r="O157" t="str">
            <v>070102</v>
          </cell>
          <cell r="P157" t="str">
            <v>070102</v>
          </cell>
          <cell r="Q157" t="str">
            <v>EL ORO_MACHALA_MACHALA</v>
          </cell>
          <cell r="R157" t="str">
            <v>414473915</v>
          </cell>
          <cell r="W157" t="str">
            <v>0706035110</v>
          </cell>
          <cell r="X157" t="str">
            <v>0991771876-0999237178</v>
          </cell>
          <cell r="Z157" t="str">
            <v>henry230690@gmail.com</v>
          </cell>
          <cell r="AA157">
            <v>44921</v>
          </cell>
          <cell r="AD157">
            <v>1</v>
          </cell>
          <cell r="AE157">
            <v>1</v>
          </cell>
          <cell r="AH157" t="str">
            <v>BARRIO INDEPENDIENTE JUNTO A KIOSKO DON BONY CASA 1 PISO VERDE CON PATIO</v>
          </cell>
          <cell r="AI157" t="str">
            <v>DESPACHO</v>
          </cell>
          <cell r="AJ157" t="str">
            <v>Normal</v>
          </cell>
          <cell r="AL157" t="str">
            <v>NO</v>
          </cell>
          <cell r="AN157" t="str">
            <v>TUE portabilidad</v>
          </cell>
          <cell r="AO157" t="str">
            <v>CANAL ONLINE</v>
          </cell>
          <cell r="AP157">
            <v>44921</v>
          </cell>
          <cell r="AR157" t="str">
            <v>FLEXTUENTI_414473915</v>
          </cell>
          <cell r="AS157">
            <v>324593</v>
          </cell>
          <cell r="AT157" t="str">
            <v>D40</v>
          </cell>
          <cell r="AU157" t="str">
            <v>BTC</v>
          </cell>
          <cell r="AV157">
            <v>1</v>
          </cell>
          <cell r="AW157" t="str">
            <v>PROVINCIAL</v>
          </cell>
          <cell r="AX157" t="str">
            <v>INCIDENCIA</v>
          </cell>
          <cell r="AY157" t="str">
            <v>HALFSIM TUENTI PREPAGO PORTABILIDAD: 1 und</v>
          </cell>
          <cell r="AZ157" t="str">
            <v>SIMCARD</v>
          </cell>
          <cell r="BA157" t="str">
            <v/>
          </cell>
        </row>
        <row r="158">
          <cell r="A158" t="str">
            <v>414473916</v>
          </cell>
          <cell r="B158" t="str">
            <v>FLEXTUENTI</v>
          </cell>
          <cell r="C158">
            <v>44921</v>
          </cell>
          <cell r="D158" t="str">
            <v>FLEXNET ECUADOR - FLEXTUENTI</v>
          </cell>
          <cell r="E158" t="str">
            <v>CALLE 28 DE JUNIO S/N Y GARCIA MORENO ENTRADA LLANO GRANDE</v>
          </cell>
          <cell r="H158" t="str">
            <v>170208</v>
          </cell>
          <cell r="I158" t="str">
            <v>QUITO</v>
          </cell>
          <cell r="J158" t="str">
            <v>PICHINCHA</v>
          </cell>
          <cell r="K158" t="str">
            <v>Guido Sánchez</v>
          </cell>
          <cell r="L158" t="str">
            <v>TARQUI (GY)  VIA A DAULE   KM 8 Y MEDIO SN  SN</v>
          </cell>
          <cell r="O158" t="str">
            <v>090509</v>
          </cell>
          <cell r="P158" t="str">
            <v>090509</v>
          </cell>
          <cell r="Q158" t="str">
            <v>GUAYAS_GUAYAQUIL_TARQUI (GY)</v>
          </cell>
          <cell r="R158" t="str">
            <v>414473916</v>
          </cell>
          <cell r="W158" t="str">
            <v>0604553032</v>
          </cell>
          <cell r="X158" t="str">
            <v>0986648799-0960222858</v>
          </cell>
          <cell r="Z158" t="str">
            <v>guidosanchezt00@gmail.com</v>
          </cell>
          <cell r="AA158">
            <v>44921</v>
          </cell>
          <cell r="AD158">
            <v>1</v>
          </cell>
          <cell r="AE158">
            <v>1</v>
          </cell>
          <cell r="AH158" t="str">
            <v>ENTREGAR EN EL FUERTE MILITAR HUANCAVILCA PREGUNTAR EN LA PREVENCION</v>
          </cell>
          <cell r="AI158" t="str">
            <v>DESPACHO</v>
          </cell>
          <cell r="AJ158" t="str">
            <v>Normal</v>
          </cell>
          <cell r="AL158" t="str">
            <v>NO</v>
          </cell>
          <cell r="AN158" t="str">
            <v>TUE portabilidad</v>
          </cell>
          <cell r="AO158" t="str">
            <v>CANAL ONLINE</v>
          </cell>
          <cell r="AP158">
            <v>44921</v>
          </cell>
          <cell r="AR158" t="str">
            <v>FLEXTUENTI_414473916</v>
          </cell>
          <cell r="AS158">
            <v>324623</v>
          </cell>
          <cell r="AT158" t="str">
            <v>D40</v>
          </cell>
          <cell r="AU158" t="str">
            <v>BTC</v>
          </cell>
          <cell r="AV158">
            <v>1</v>
          </cell>
          <cell r="AW158" t="str">
            <v>LOCAL</v>
          </cell>
          <cell r="AX158" t="str">
            <v>ENTREGADO</v>
          </cell>
          <cell r="AY158" t="str">
            <v>HALFSIM TUENTI PREPAGO PORTABILIDAD: 1 und</v>
          </cell>
          <cell r="AZ158" t="str">
            <v>SIMCARD</v>
          </cell>
          <cell r="BA158" t="str">
            <v/>
          </cell>
        </row>
        <row r="159">
          <cell r="A159" t="str">
            <v>414473918</v>
          </cell>
          <cell r="B159" t="str">
            <v>FLEXTUENTI</v>
          </cell>
          <cell r="C159">
            <v>44921</v>
          </cell>
          <cell r="D159" t="str">
            <v>FLEXNET ECUADOR - FLEXTUENTI</v>
          </cell>
          <cell r="E159" t="str">
            <v>CALLE 28 DE JUNIO S/N Y GARCIA MORENO ENTRADA LLANO GRANDE</v>
          </cell>
          <cell r="H159" t="str">
            <v>170208</v>
          </cell>
          <cell r="I159" t="str">
            <v>QUITO</v>
          </cell>
          <cell r="J159" t="str">
            <v>PICHINCHA</v>
          </cell>
          <cell r="K159" t="str">
            <v>Dagoberto Espinosa</v>
          </cell>
          <cell r="L159" t="str">
            <v>CARCELEN AV JAIME ROLDOS AGUILERA  DEPARTAMENTO 403  FRANCISCO SANCHEZ</v>
          </cell>
          <cell r="O159" t="str">
            <v>170302</v>
          </cell>
          <cell r="P159" t="str">
            <v>170302</v>
          </cell>
          <cell r="Q159" t="str">
            <v>PICHINCHA_QUITO _CARCELEN</v>
          </cell>
          <cell r="R159" t="str">
            <v>414473918</v>
          </cell>
          <cell r="W159" t="str">
            <v>1704949823</v>
          </cell>
          <cell r="X159" t="str">
            <v>0995752824-0983550925</v>
          </cell>
          <cell r="Z159" t="str">
            <v>d.ago51@hotmail.com</v>
          </cell>
          <cell r="AA159">
            <v>44921</v>
          </cell>
          <cell r="AD159">
            <v>1</v>
          </cell>
          <cell r="AE159">
            <v>1</v>
          </cell>
          <cell r="AH159" t="str">
            <v>SECTOR CARCELEN ALTO FRENTE A ESTAR AUTO  ENTREGAR EN EL BLOQUE AGUARICO  VERDE CLARO</v>
          </cell>
          <cell r="AI159" t="str">
            <v>DESPACHO</v>
          </cell>
          <cell r="AJ159" t="str">
            <v>Normal</v>
          </cell>
          <cell r="AL159" t="str">
            <v>NO</v>
          </cell>
          <cell r="AN159" t="str">
            <v>TUE portabilidad</v>
          </cell>
          <cell r="AO159" t="str">
            <v>CANAL ONLINE</v>
          </cell>
          <cell r="AP159">
            <v>44921</v>
          </cell>
          <cell r="AR159" t="str">
            <v>FLEXTUENTI_414473918</v>
          </cell>
          <cell r="AS159">
            <v>324584</v>
          </cell>
          <cell r="AT159" t="str">
            <v>D40</v>
          </cell>
          <cell r="AU159" t="str">
            <v>BTC</v>
          </cell>
          <cell r="AV159">
            <v>1</v>
          </cell>
          <cell r="AW159" t="str">
            <v>LOCAL</v>
          </cell>
          <cell r="AX159" t="str">
            <v>ENTREGADO</v>
          </cell>
          <cell r="AY159" t="str">
            <v>HALFSIM TUENTI PREPAGO PORTABILIDAD: 1 und</v>
          </cell>
          <cell r="AZ159" t="str">
            <v>SIMCARD</v>
          </cell>
          <cell r="BA159" t="str">
            <v/>
          </cell>
        </row>
        <row r="160">
          <cell r="A160" t="str">
            <v>414473919</v>
          </cell>
          <cell r="B160" t="str">
            <v>FLEXTUENTI</v>
          </cell>
          <cell r="C160">
            <v>44921</v>
          </cell>
          <cell r="D160" t="str">
            <v>FLEXNET ECUADOR - FLEXTUENTI</v>
          </cell>
          <cell r="E160" t="str">
            <v>CALLE 28 DE JUNIO S/N Y GARCIA MORENO ENTRADA LLANO GRANDE</v>
          </cell>
          <cell r="H160" t="str">
            <v>170208</v>
          </cell>
          <cell r="I160" t="str">
            <v>QUITO</v>
          </cell>
          <cell r="J160" t="str">
            <v>PICHINCHA</v>
          </cell>
          <cell r="K160" t="str">
            <v>Luis Martinez</v>
          </cell>
          <cell r="L160" t="str">
            <v>CENTRO HISTORICO   JUAN BENIGNO VELA SN LA EXPOSICION</v>
          </cell>
          <cell r="O160" t="str">
            <v>170121</v>
          </cell>
          <cell r="P160" t="str">
            <v>170121</v>
          </cell>
          <cell r="Q160" t="str">
            <v>PICHINCHA_QUITO_CENTRO HISTORICO</v>
          </cell>
          <cell r="R160" t="str">
            <v>414473919</v>
          </cell>
          <cell r="W160" t="str">
            <v>0502665656</v>
          </cell>
          <cell r="X160" t="str">
            <v>0999235391-0963044194</v>
          </cell>
          <cell r="Z160" t="str">
            <v>lusho.martinez@gmail.com</v>
          </cell>
          <cell r="AA160">
            <v>44921</v>
          </cell>
          <cell r="AD160">
            <v>1</v>
          </cell>
          <cell r="AE160">
            <v>1</v>
          </cell>
          <cell r="AH160" t="str">
            <v>SECTOR LA RECOLETA EN COMANDANCIA GRAL DEL EJERCITO EN AREA DE TECNOLOGIA Y COMUNICACION 8VO PISO</v>
          </cell>
          <cell r="AI160" t="str">
            <v>DESPACHO</v>
          </cell>
          <cell r="AJ160" t="str">
            <v>Normal</v>
          </cell>
          <cell r="AL160" t="str">
            <v>NO</v>
          </cell>
          <cell r="AN160" t="str">
            <v>TUE portabilidad</v>
          </cell>
          <cell r="AO160" t="str">
            <v>CANAL ONLINE</v>
          </cell>
          <cell r="AP160">
            <v>44921</v>
          </cell>
          <cell r="AR160" t="str">
            <v>FLEXTUENTI_414473919</v>
          </cell>
          <cell r="AS160">
            <v>324604</v>
          </cell>
          <cell r="AT160" t="str">
            <v>D40</v>
          </cell>
          <cell r="AU160" t="str">
            <v>BTC</v>
          </cell>
          <cell r="AV160">
            <v>1</v>
          </cell>
          <cell r="AW160" t="str">
            <v>LOCAL</v>
          </cell>
          <cell r="AX160" t="str">
            <v>HABILITADO RUTEO</v>
          </cell>
          <cell r="AY160" t="str">
            <v>HALFSIM TUENTI PREPAGO PORTABILIDAD: 1 und</v>
          </cell>
          <cell r="AZ160" t="str">
            <v>SIMCARD</v>
          </cell>
          <cell r="BA160" t="str">
            <v/>
          </cell>
        </row>
        <row r="161">
          <cell r="A161" t="str">
            <v>414473920</v>
          </cell>
          <cell r="B161" t="str">
            <v>FLEXTUENTI</v>
          </cell>
          <cell r="C161">
            <v>44921</v>
          </cell>
          <cell r="D161" t="str">
            <v>FLEXNET ECUADOR - FLEXTUENTI</v>
          </cell>
          <cell r="E161" t="str">
            <v>CALLE 28 DE JUNIO S/N Y GARCIA MORENO ENTRADA LLANO GRANDE</v>
          </cell>
          <cell r="H161" t="str">
            <v>170208</v>
          </cell>
          <cell r="I161" t="str">
            <v>QUITO</v>
          </cell>
          <cell r="J161" t="str">
            <v>PICHINCHA</v>
          </cell>
          <cell r="K161" t="str">
            <v>Patricia elizabeth Herrera Ortiz</v>
          </cell>
          <cell r="L161" t="str">
            <v>CONOCOTO  CALLE  ANDRES DE SANTA CRUZ  363 MANUELA CANIZARES</v>
          </cell>
          <cell r="O161" t="str">
            <v>170803</v>
          </cell>
          <cell r="P161" t="str">
            <v>170803</v>
          </cell>
          <cell r="Q161" t="str">
            <v>PICHINCHA_QUITO_CONOCOTO</v>
          </cell>
          <cell r="R161" t="str">
            <v>414473920</v>
          </cell>
          <cell r="W161" t="str">
            <v>1721945713</v>
          </cell>
          <cell r="X161" t="str">
            <v>0969290075-0999439784</v>
          </cell>
          <cell r="Z161" t="str">
            <v>luzdaryromi@gmail.com</v>
          </cell>
          <cell r="AA161">
            <v>44921</v>
          </cell>
          <cell r="AD161">
            <v>1</v>
          </cell>
          <cell r="AE161">
            <v>1</v>
          </cell>
          <cell r="AH161" t="str">
            <v>SECTOR CONOCOTO CIUDADELA HOSPITALARIA  CASA DE 2 PISOS COLOR DURAZNO  FRENTE EL RESTAURANTE LA SAZON DE LA ABUELA</v>
          </cell>
          <cell r="AI161" t="str">
            <v>DESPACHO</v>
          </cell>
          <cell r="AJ161" t="str">
            <v>Normal</v>
          </cell>
          <cell r="AL161" t="str">
            <v>NO</v>
          </cell>
          <cell r="AN161" t="str">
            <v>TUE portabilidad</v>
          </cell>
          <cell r="AO161" t="str">
            <v>CANAL ONLINE</v>
          </cell>
          <cell r="AP161">
            <v>44921</v>
          </cell>
          <cell r="AR161" t="str">
            <v>FLEXTUENTI_414473920</v>
          </cell>
          <cell r="AS161">
            <v>324602</v>
          </cell>
          <cell r="AT161" t="str">
            <v>D40</v>
          </cell>
          <cell r="AU161" t="str">
            <v>BTC</v>
          </cell>
          <cell r="AV161">
            <v>1</v>
          </cell>
          <cell r="AW161" t="str">
            <v>LOCAL</v>
          </cell>
          <cell r="AX161" t="str">
            <v>ENTREGADO</v>
          </cell>
          <cell r="AY161" t="str">
            <v>HALFSIM TUENTI PREPAGO PORTABILIDAD: 1 und</v>
          </cell>
          <cell r="AZ161" t="str">
            <v>SIMCARD</v>
          </cell>
          <cell r="BA161" t="str">
            <v/>
          </cell>
        </row>
        <row r="162">
          <cell r="A162" t="str">
            <v>414473933</v>
          </cell>
          <cell r="B162" t="str">
            <v>FLEXTUENTI</v>
          </cell>
          <cell r="C162">
            <v>44921</v>
          </cell>
          <cell r="D162" t="str">
            <v>FLEXNET ECUADOR - FLEXTUENTI</v>
          </cell>
          <cell r="E162" t="str">
            <v>CALLE 28 DE JUNIO S/N Y GARCIA MORENO ENTRADA LLANO GRANDE</v>
          </cell>
          <cell r="H162" t="str">
            <v>170208</v>
          </cell>
          <cell r="I162" t="str">
            <v>QUITO</v>
          </cell>
          <cell r="J162" t="str">
            <v>PICHINCHA</v>
          </cell>
          <cell r="K162" t="str">
            <v>Erika cecibel Plua licoa</v>
          </cell>
          <cell r="L162" t="str">
            <v>OFICINA TRAMACO PUNTO DE ATENCION VIA DAULE</v>
          </cell>
          <cell r="O162" t="str">
            <v>GUAYAQUIL</v>
          </cell>
          <cell r="P162" t="str">
            <v>GUAYAQUIL</v>
          </cell>
          <cell r="Q162" t="str">
            <v>GUAYAS_GUAYAQUIL_</v>
          </cell>
          <cell r="R162" t="str">
            <v>414473933</v>
          </cell>
          <cell r="W162" t="str">
            <v>1316413945</v>
          </cell>
          <cell r="X162" t="str">
            <v>0986836181-0986836181</v>
          </cell>
          <cell r="Z162" t="str">
            <v>pluaerika234@gmail.com</v>
          </cell>
          <cell r="AA162">
            <v>44921</v>
          </cell>
          <cell r="AD162">
            <v>1</v>
          </cell>
          <cell r="AE162">
            <v>1</v>
          </cell>
          <cell r="AH162" t="str">
            <v/>
          </cell>
          <cell r="AI162" t="str">
            <v>DESPACHO</v>
          </cell>
          <cell r="AJ162" t="str">
            <v>DERIVADO PICK UP</v>
          </cell>
          <cell r="AL162" t="str">
            <v>NO</v>
          </cell>
          <cell r="AN162" t="str">
            <v>TUE portabilidad</v>
          </cell>
          <cell r="AO162" t="str">
            <v>CANAL ONLINE</v>
          </cell>
          <cell r="AP162">
            <v>44921</v>
          </cell>
          <cell r="AR162" t="str">
            <v>FLEXTUENTI_414473933</v>
          </cell>
          <cell r="AS162">
            <v>324629</v>
          </cell>
          <cell r="AT162" t="str">
            <v>D40</v>
          </cell>
          <cell r="AU162" t="str">
            <v>BTC</v>
          </cell>
          <cell r="AV162">
            <v>1</v>
          </cell>
          <cell r="AW162" t="str">
            <v>PROVINCIAL</v>
          </cell>
          <cell r="AX162" t="str">
            <v>INCIDENCIA</v>
          </cell>
          <cell r="AY162" t="str">
            <v>HALFSIM TUENTI PREPAGO PORTABILIDAD: 1 und</v>
          </cell>
          <cell r="AZ162" t="str">
            <v>SIMCARD</v>
          </cell>
          <cell r="BA162" t="str">
            <v/>
          </cell>
        </row>
        <row r="163">
          <cell r="A163" t="str">
            <v>414473934</v>
          </cell>
          <cell r="B163" t="str">
            <v>FLEXTUENTI</v>
          </cell>
          <cell r="C163">
            <v>44921</v>
          </cell>
          <cell r="D163" t="str">
            <v>FLEXNET ECUADOR - FLEXTUENTI</v>
          </cell>
          <cell r="E163" t="str">
            <v>CALLE 28 DE JUNIO S/N Y GARCIA MORENO ENTRADA LLANO GRANDE</v>
          </cell>
          <cell r="H163" t="str">
            <v>170208</v>
          </cell>
          <cell r="I163" t="str">
            <v>QUITO</v>
          </cell>
          <cell r="J163" t="str">
            <v>PICHINCHA</v>
          </cell>
          <cell r="K163" t="str">
            <v>Jorge Steven Orobio Vélez</v>
          </cell>
          <cell r="L163" t="str">
            <v>TARQUI  2DO CALLEJON 1 SO MNZ 440 SLR 7  JOSE DE LA CUADRA</v>
          </cell>
          <cell r="O163" t="str">
            <v>090202</v>
          </cell>
          <cell r="P163" t="str">
            <v>090202</v>
          </cell>
          <cell r="Q163" t="str">
            <v>GUAYAS_GUAYAQUIL_TARQUI</v>
          </cell>
          <cell r="R163" t="str">
            <v>414473934</v>
          </cell>
          <cell r="W163" t="str">
            <v>0950499574</v>
          </cell>
          <cell r="X163" t="str">
            <v>0985787986-0980473618</v>
          </cell>
          <cell r="Z163" t="str">
            <v>jorgeorobio150@gmail.com</v>
          </cell>
          <cell r="AA163">
            <v>44921</v>
          </cell>
          <cell r="AD163">
            <v>1</v>
          </cell>
          <cell r="AE163">
            <v>1</v>
          </cell>
          <cell r="AH163" t="str">
            <v>SECTOR COLINAS DE LA FLORIDA A DOS CUADRAS IGLESIA CAPILLA DEL SENOR DE LA JUSTICIA CASA 1 PISO SIN PINTAR REJAS AZULES</v>
          </cell>
          <cell r="AI163" t="str">
            <v>DESPACHO</v>
          </cell>
          <cell r="AJ163" t="str">
            <v>Normal</v>
          </cell>
          <cell r="AL163" t="str">
            <v>NO</v>
          </cell>
          <cell r="AN163" t="str">
            <v>TUE portabilidad</v>
          </cell>
          <cell r="AO163" t="str">
            <v>CANAL ONLINE</v>
          </cell>
          <cell r="AP163">
            <v>44921</v>
          </cell>
          <cell r="AR163" t="str">
            <v>FLEXTUENTI_414473934</v>
          </cell>
          <cell r="AS163">
            <v>324625</v>
          </cell>
          <cell r="AT163" t="str">
            <v>D40</v>
          </cell>
          <cell r="AU163" t="str">
            <v>BTC</v>
          </cell>
          <cell r="AV163">
            <v>1</v>
          </cell>
          <cell r="AW163" t="str">
            <v>LOCAL</v>
          </cell>
          <cell r="AX163" t="str">
            <v>INCIDENCIA</v>
          </cell>
          <cell r="AY163" t="str">
            <v>HALFSIM TUENTI PREPAGO PORTABILIDAD: 1 und</v>
          </cell>
          <cell r="AZ163" t="str">
            <v>SIMCARD</v>
          </cell>
          <cell r="BA163" t="str">
            <v/>
          </cell>
        </row>
        <row r="164">
          <cell r="A164" t="str">
            <v>414473947</v>
          </cell>
          <cell r="B164" t="str">
            <v>FLEXTUENTI</v>
          </cell>
          <cell r="C164">
            <v>44921</v>
          </cell>
          <cell r="D164" t="str">
            <v>FLEXNET ECUADOR - FLEXTUENTI</v>
          </cell>
          <cell r="E164" t="str">
            <v>CALLE 28 DE JUNIO S/N Y GARCIA MORENO ENTRADA LLANO GRANDE</v>
          </cell>
          <cell r="H164" t="str">
            <v>170208</v>
          </cell>
          <cell r="I164" t="str">
            <v>QUITO</v>
          </cell>
          <cell r="J164" t="str">
            <v>PICHINCHA</v>
          </cell>
          <cell r="K164" t="str">
            <v>Daysi Quelal</v>
          </cell>
          <cell r="L164" t="str">
            <v>LA ECUATORIANA  CALLE JOSE RODRIGUEZ OE10 54  ENTRE CALLES PEDRO CASTILLON Y PULINA HERNANDEZ</v>
          </cell>
          <cell r="O164" t="str">
            <v>170707</v>
          </cell>
          <cell r="P164" t="str">
            <v>170707</v>
          </cell>
          <cell r="Q164" t="str">
            <v>PICHINCHA_QUITO_LA ECUATORIANA</v>
          </cell>
          <cell r="R164" t="str">
            <v>414473947</v>
          </cell>
          <cell r="W164" t="str">
            <v>1717713067</v>
          </cell>
          <cell r="X164" t="str">
            <v>0983945848-0995370889</v>
          </cell>
          <cell r="Z164" t="str">
            <v>daysi.quelal1982@gmail.com</v>
          </cell>
          <cell r="AA164">
            <v>44921</v>
          </cell>
          <cell r="AD164">
            <v>1</v>
          </cell>
          <cell r="AE164">
            <v>1</v>
          </cell>
          <cell r="AH164" t="str">
            <v>BARRIO LA MERCED CASA DE 1 PISO SIN COLOR CON PORTON NEGRO JUNTO A LA TIENDA SN</v>
          </cell>
          <cell r="AI164" t="str">
            <v>DESPACHO</v>
          </cell>
          <cell r="AJ164" t="str">
            <v>Normal</v>
          </cell>
          <cell r="AL164" t="str">
            <v>NO</v>
          </cell>
          <cell r="AN164" t="str">
            <v>TUE portabilidad</v>
          </cell>
          <cell r="AO164" t="str">
            <v>CANAL ONLINE</v>
          </cell>
          <cell r="AP164">
            <v>44921</v>
          </cell>
          <cell r="AR164" t="str">
            <v>FLEXTUENTI_414473947</v>
          </cell>
          <cell r="AS164">
            <v>324589</v>
          </cell>
          <cell r="AT164" t="str">
            <v>D40</v>
          </cell>
          <cell r="AU164" t="str">
            <v>BTC</v>
          </cell>
          <cell r="AV164">
            <v>1</v>
          </cell>
          <cell r="AW164" t="str">
            <v>LOCAL</v>
          </cell>
          <cell r="AX164" t="str">
            <v>ENTREGADO</v>
          </cell>
          <cell r="AY164" t="str">
            <v>HALFSIM TUENTI PREPAGO PORTABILIDAD: 1 und</v>
          </cell>
          <cell r="AZ164" t="str">
            <v>SIMCARD</v>
          </cell>
          <cell r="BA164" t="str">
            <v/>
          </cell>
        </row>
        <row r="165">
          <cell r="A165" t="str">
            <v>414473949</v>
          </cell>
          <cell r="B165" t="str">
            <v>FLEXTUENTI</v>
          </cell>
          <cell r="C165">
            <v>44921</v>
          </cell>
          <cell r="D165" t="str">
            <v>FLEXNET ECUADOR - FLEXTUENTI</v>
          </cell>
          <cell r="E165" t="str">
            <v>CALLE 28 DE JUNIO S/N Y GARCIA MORENO ENTRADA LLANO GRANDE</v>
          </cell>
          <cell r="H165" t="str">
            <v>170208</v>
          </cell>
          <cell r="I165" t="str">
            <v>QUITO</v>
          </cell>
          <cell r="J165" t="str">
            <v>PICHINCHA</v>
          </cell>
          <cell r="K165" t="str">
            <v>Jair Tomalá</v>
          </cell>
          <cell r="L165" t="str">
            <v>OFICINA TRAMACO PUNTO DE ATENCION SAN MARINO</v>
          </cell>
          <cell r="O165" t="str">
            <v>GUAYAQUIL</v>
          </cell>
          <cell r="P165" t="str">
            <v>GUAYAQUIL</v>
          </cell>
          <cell r="Q165" t="str">
            <v>GUAYAS_GUAYAQUIL_</v>
          </cell>
          <cell r="R165" t="str">
            <v>414473949</v>
          </cell>
          <cell r="W165" t="str">
            <v>0956671705</v>
          </cell>
          <cell r="X165" t="str">
            <v>0983839404-0981279614</v>
          </cell>
          <cell r="Z165" t="str">
            <v>tomalajair77@gmail.com</v>
          </cell>
          <cell r="AA165">
            <v>44921</v>
          </cell>
          <cell r="AD165">
            <v>1</v>
          </cell>
          <cell r="AE165">
            <v>1</v>
          </cell>
          <cell r="AH165" t="str">
            <v/>
          </cell>
          <cell r="AI165" t="str">
            <v>DESPACHO</v>
          </cell>
          <cell r="AJ165" t="str">
            <v>DERIVADO PICK UP</v>
          </cell>
          <cell r="AL165" t="str">
            <v>NO</v>
          </cell>
          <cell r="AN165" t="str">
            <v>TUE portabilidad</v>
          </cell>
          <cell r="AO165" t="str">
            <v>CANAL ONLINE</v>
          </cell>
          <cell r="AP165">
            <v>44921</v>
          </cell>
          <cell r="AR165" t="str">
            <v>FLEXTUENTI_414473949</v>
          </cell>
          <cell r="AS165">
            <v>324626</v>
          </cell>
          <cell r="AT165" t="str">
            <v>D40</v>
          </cell>
          <cell r="AU165" t="str">
            <v>BTC</v>
          </cell>
          <cell r="AV165">
            <v>1</v>
          </cell>
          <cell r="AW165" t="str">
            <v>PROVINCIAL</v>
          </cell>
          <cell r="AX165" t="str">
            <v>INCIDENCIA</v>
          </cell>
          <cell r="AY165" t="str">
            <v>HALFSIM TUENTI PREPAGO PORTABILIDAD: 1 und</v>
          </cell>
          <cell r="AZ165" t="str">
            <v>SIMCARD</v>
          </cell>
          <cell r="BA165" t="str">
            <v/>
          </cell>
        </row>
        <row r="166">
          <cell r="A166" t="str">
            <v>414473950</v>
          </cell>
          <cell r="B166" t="str">
            <v>FLEXTUENTI</v>
          </cell>
          <cell r="C166">
            <v>44921</v>
          </cell>
          <cell r="D166" t="str">
            <v>FLEXNET ECUADOR - FLEXTUENTI</v>
          </cell>
          <cell r="E166" t="str">
            <v>CALLE 28 DE JUNIO S/N Y GARCIA MORENO ENTRADA LLANO GRANDE</v>
          </cell>
          <cell r="H166" t="str">
            <v>170208</v>
          </cell>
          <cell r="I166" t="str">
            <v>QUITO</v>
          </cell>
          <cell r="J166" t="str">
            <v>PICHINCHA</v>
          </cell>
          <cell r="K166" t="str">
            <v>Oscar Andrade</v>
          </cell>
          <cell r="L166" t="str">
            <v>SAN JUAN CALLE  TEGUCIGALPA  OE9 88 ALONSO RIQUELME</v>
          </cell>
          <cell r="O166" t="str">
            <v>170402</v>
          </cell>
          <cell r="P166" t="str">
            <v>170402</v>
          </cell>
          <cell r="Q166" t="str">
            <v>PICHINCHA_QUITO_SAN JUAN</v>
          </cell>
          <cell r="R166" t="str">
            <v>414473950</v>
          </cell>
          <cell r="W166" t="str">
            <v>1713832382</v>
          </cell>
          <cell r="X166" t="str">
            <v>0987866060-0979153474</v>
          </cell>
          <cell r="Z166" t="str">
            <v>ozcar0719@gmai.com</v>
          </cell>
          <cell r="AA166">
            <v>44921</v>
          </cell>
          <cell r="AD166">
            <v>1</v>
          </cell>
          <cell r="AE166">
            <v>1</v>
          </cell>
          <cell r="AH166" t="str">
            <v>SECTOR MIRAFLORES CASA DE 2 PISOS COLOR DURAZNO A 6 CASAS DE LA  PELUQUERIA ESPANOLA</v>
          </cell>
          <cell r="AI166" t="str">
            <v>DESPACHO</v>
          </cell>
          <cell r="AJ166" t="str">
            <v>Normal</v>
          </cell>
          <cell r="AL166" t="str">
            <v>NO</v>
          </cell>
          <cell r="AN166" t="str">
            <v>TUE portabilidad</v>
          </cell>
          <cell r="AO166" t="str">
            <v>CANAL ONLINE</v>
          </cell>
          <cell r="AP166">
            <v>44921</v>
          </cell>
          <cell r="AR166" t="str">
            <v>FLEXTUENTI_414473950</v>
          </cell>
          <cell r="AS166">
            <v>324596</v>
          </cell>
          <cell r="AT166" t="str">
            <v>D40</v>
          </cell>
          <cell r="AU166" t="str">
            <v>BTC</v>
          </cell>
          <cell r="AV166">
            <v>1</v>
          </cell>
          <cell r="AW166" t="str">
            <v>LOCAL</v>
          </cell>
          <cell r="AX166" t="str">
            <v>ENTREGADO</v>
          </cell>
          <cell r="AY166" t="str">
            <v>HALFSIM TUENTI PREPAGO PORTABILIDAD: 1 und</v>
          </cell>
          <cell r="AZ166" t="str">
            <v>SIMCARD</v>
          </cell>
          <cell r="BA166" t="str">
            <v/>
          </cell>
        </row>
        <row r="167">
          <cell r="A167" t="str">
            <v>414473987</v>
          </cell>
          <cell r="B167" t="str">
            <v>FLEXTUENTI</v>
          </cell>
          <cell r="C167">
            <v>44921</v>
          </cell>
          <cell r="D167" t="str">
            <v>FLEXNET ECUADOR - FLEXTUENTI</v>
          </cell>
          <cell r="E167" t="str">
            <v>CALLE 28 DE JUNIO S/N Y GARCIA MORENO ENTRADA LLANO GRANDE</v>
          </cell>
          <cell r="H167" t="str">
            <v>170208</v>
          </cell>
          <cell r="I167" t="str">
            <v>QUITO</v>
          </cell>
          <cell r="J167" t="str">
            <v>PICHINCHA</v>
          </cell>
          <cell r="K167" t="str">
            <v>Andrés Defáz</v>
          </cell>
          <cell r="L167" t="str">
            <v>LATACUNGA CALLE QUITO  SN  JUAN ABEL ECHEVERRIA</v>
          </cell>
          <cell r="O167" t="str">
            <v>050102</v>
          </cell>
          <cell r="P167" t="str">
            <v>050102</v>
          </cell>
          <cell r="Q167" t="str">
            <v>COTOPAXI_LATACUNGA_LATACUNGA</v>
          </cell>
          <cell r="R167" t="str">
            <v>414473987</v>
          </cell>
          <cell r="W167" t="str">
            <v>0503611576</v>
          </cell>
          <cell r="X167" t="str">
            <v>0995957024-0998127080</v>
          </cell>
          <cell r="Z167" t="str">
            <v>defaz2009@gmail.com</v>
          </cell>
          <cell r="AA167">
            <v>44921</v>
          </cell>
          <cell r="AD167">
            <v>1</v>
          </cell>
          <cell r="AE167">
            <v>1</v>
          </cell>
          <cell r="AH167" t="str">
            <v>SECTOR CENTRO JUNTO  JUNTO A LA PIZZERIA HELADERIA LA FORNACE LATACUNGA ENTREGAR EN EL GARAJE SAN PEDRO  JS  EL  CLIENTE SOLICITAN QUE SE LE ENTRGUE A PARTIR DE LA 1 DE LA TARDE</v>
          </cell>
          <cell r="AI167" t="str">
            <v>DESPACHO</v>
          </cell>
          <cell r="AJ167" t="str">
            <v>Normal</v>
          </cell>
          <cell r="AL167" t="str">
            <v>NO</v>
          </cell>
          <cell r="AN167" t="str">
            <v>TUE portabilidad</v>
          </cell>
          <cell r="AO167" t="str">
            <v>CANAL ONLINE</v>
          </cell>
          <cell r="AP167">
            <v>44921</v>
          </cell>
          <cell r="AR167" t="str">
            <v>FLEXTUENTI_414473987</v>
          </cell>
          <cell r="AS167">
            <v>324592</v>
          </cell>
          <cell r="AT167" t="str">
            <v>D40</v>
          </cell>
          <cell r="AU167" t="str">
            <v>BTC</v>
          </cell>
          <cell r="AV167">
            <v>1</v>
          </cell>
          <cell r="AW167" t="str">
            <v>PROVINCIAL</v>
          </cell>
          <cell r="AX167" t="str">
            <v>ENTREGADO</v>
          </cell>
          <cell r="AY167" t="str">
            <v>HALFSIM TUENTI PREPAGO PORTABILIDAD: 1 und</v>
          </cell>
          <cell r="AZ167" t="str">
            <v>SIMCARD</v>
          </cell>
          <cell r="BA167" t="str">
            <v/>
          </cell>
        </row>
        <row r="168">
          <cell r="A168" t="str">
            <v>414473989</v>
          </cell>
          <cell r="B168" t="str">
            <v>FLEXTUENTI</v>
          </cell>
          <cell r="C168">
            <v>44921</v>
          </cell>
          <cell r="D168" t="str">
            <v>FLEXNET ECUADOR - FLEXTUENTI</v>
          </cell>
          <cell r="E168" t="str">
            <v>CALLE 28 DE JUNIO S/N Y GARCIA MORENO ENTRADA LLANO GRANDE</v>
          </cell>
          <cell r="H168" t="str">
            <v>170208</v>
          </cell>
          <cell r="I168" t="str">
            <v>QUITO</v>
          </cell>
          <cell r="J168" t="str">
            <v>PICHINCHA</v>
          </cell>
          <cell r="K168" t="str">
            <v>Karina Santamaría</v>
          </cell>
          <cell r="L168" t="str">
            <v>GUANGOPOLO PASAJE JILIMBE SN  CALLE 2 DE AGOSTO COMUNPAMBA</v>
          </cell>
          <cell r="O168" t="str">
            <v>170807</v>
          </cell>
          <cell r="P168" t="str">
            <v>170807</v>
          </cell>
          <cell r="Q168" t="str">
            <v>PICHINCHA_QUITO_GUANGOPOLO</v>
          </cell>
          <cell r="R168" t="str">
            <v>414473989</v>
          </cell>
          <cell r="W168" t="str">
            <v>1723156269</v>
          </cell>
          <cell r="X168" t="str">
            <v>0987196821-0987139853</v>
          </cell>
          <cell r="Z168" t="str">
            <v>talasanta@gmail.com</v>
          </cell>
          <cell r="AA168">
            <v>44921</v>
          </cell>
          <cell r="AD168">
            <v>1</v>
          </cell>
          <cell r="AE168">
            <v>1</v>
          </cell>
          <cell r="AH168" t="str">
            <v>SECTOR LA TOGLLA  DEL PUENTE PEATONAL A MANO DERECHA</v>
          </cell>
          <cell r="AI168" t="str">
            <v>DESPACHO</v>
          </cell>
          <cell r="AJ168" t="str">
            <v>Normal</v>
          </cell>
          <cell r="AL168" t="str">
            <v>NO</v>
          </cell>
          <cell r="AN168" t="str">
            <v>TUE portabilidad</v>
          </cell>
          <cell r="AO168" t="str">
            <v>CANAL ONLINE</v>
          </cell>
          <cell r="AP168">
            <v>44921</v>
          </cell>
          <cell r="AR168" t="str">
            <v>FLEXTUENTI_414473989</v>
          </cell>
          <cell r="AS168">
            <v>324606</v>
          </cell>
          <cell r="AT168" t="str">
            <v>D40</v>
          </cell>
          <cell r="AU168" t="str">
            <v>BTC</v>
          </cell>
          <cell r="AV168">
            <v>1</v>
          </cell>
          <cell r="AW168" t="str">
            <v>LOCAL</v>
          </cell>
          <cell r="AX168" t="str">
            <v>EN_TRANSITO</v>
          </cell>
          <cell r="AY168" t="str">
            <v>HALFSIM TUENTI PREPAGO PORTABILIDAD: 1 und</v>
          </cell>
          <cell r="AZ168" t="str">
            <v>SIMCARD</v>
          </cell>
          <cell r="BA168" t="str">
            <v/>
          </cell>
        </row>
        <row r="169">
          <cell r="A169" t="str">
            <v>414473990</v>
          </cell>
          <cell r="B169" t="str">
            <v>FLEXTUENTI</v>
          </cell>
          <cell r="C169">
            <v>44921</v>
          </cell>
          <cell r="D169" t="str">
            <v>FLEXNET ECUADOR - FLEXTUENTI</v>
          </cell>
          <cell r="E169" t="str">
            <v>CALLE 28 DE JUNIO S/N Y GARCIA MORENO ENTRADA LLANO GRANDE</v>
          </cell>
          <cell r="H169" t="str">
            <v>170208</v>
          </cell>
          <cell r="I169" t="str">
            <v>QUITO</v>
          </cell>
          <cell r="J169" t="str">
            <v>PICHINCHA</v>
          </cell>
          <cell r="K169" t="str">
            <v>Mateo Paredes</v>
          </cell>
          <cell r="L169" t="str">
            <v>COTOCOLLAO PASAJE CHANDUY  N63 65 PASAJE FATIMA</v>
          </cell>
          <cell r="O169" t="str">
            <v>170303</v>
          </cell>
          <cell r="P169" t="str">
            <v>170303</v>
          </cell>
          <cell r="Q169" t="str">
            <v>PICHINCHA_QUITO_COTOCOLLAO</v>
          </cell>
          <cell r="R169" t="str">
            <v>414473990</v>
          </cell>
          <cell r="W169" t="str">
            <v>1726267097</v>
          </cell>
          <cell r="X169" t="str">
            <v>0990746635-0990484841</v>
          </cell>
          <cell r="Z169" t="str">
            <v>teoparedes95@gmail.com</v>
          </cell>
          <cell r="AA169">
            <v>44921</v>
          </cell>
          <cell r="AD169">
            <v>1</v>
          </cell>
          <cell r="AE169">
            <v>1</v>
          </cell>
          <cell r="AH169" t="str">
            <v>SECTOR PONCEANO ALTO EDIFICIO MONTERREAL TIMBRE 9 DIAGONAL A LA VETERINARIA SAN ALFONSO</v>
          </cell>
          <cell r="AI169" t="str">
            <v>DESPACHO</v>
          </cell>
          <cell r="AJ169" t="str">
            <v>Normal</v>
          </cell>
          <cell r="AL169" t="str">
            <v>NO</v>
          </cell>
          <cell r="AN169" t="str">
            <v>TUE portabilidad</v>
          </cell>
          <cell r="AO169" t="str">
            <v>CANAL ONLINE</v>
          </cell>
          <cell r="AP169">
            <v>44921</v>
          </cell>
          <cell r="AR169" t="str">
            <v>FLEXTUENTI_414473990</v>
          </cell>
          <cell r="AS169">
            <v>324605</v>
          </cell>
          <cell r="AT169" t="str">
            <v>D40</v>
          </cell>
          <cell r="AU169" t="str">
            <v>BTC</v>
          </cell>
          <cell r="AV169">
            <v>1</v>
          </cell>
          <cell r="AW169" t="str">
            <v>LOCAL</v>
          </cell>
          <cell r="AX169" t="str">
            <v>ENTREGADO</v>
          </cell>
          <cell r="AY169" t="str">
            <v>HALFSIM TUENTI PREPAGO PORTABILIDAD: 1 und</v>
          </cell>
          <cell r="AZ169" t="str">
            <v>SIMCARD</v>
          </cell>
          <cell r="BA169" t="str">
            <v/>
          </cell>
        </row>
        <row r="170">
          <cell r="A170" t="str">
            <v>414473991</v>
          </cell>
          <cell r="B170" t="str">
            <v>FLEXTUENTI</v>
          </cell>
          <cell r="C170">
            <v>44921</v>
          </cell>
          <cell r="D170" t="str">
            <v>FLEXNET ECUADOR - FLEXTUENTI</v>
          </cell>
          <cell r="E170" t="str">
            <v>CALLE 28 DE JUNIO S/N Y GARCIA MORENO ENTRADA LLANO GRANDE</v>
          </cell>
          <cell r="H170" t="str">
            <v>170208</v>
          </cell>
          <cell r="I170" t="str">
            <v>QUITO</v>
          </cell>
          <cell r="J170" t="str">
            <v>PICHINCHA</v>
          </cell>
          <cell r="K170" t="str">
            <v>Alexi Dolores Bravo Cedeño</v>
          </cell>
          <cell r="L170" t="str">
            <v>LOS ESTEROS CALLE UNO SN  SN</v>
          </cell>
          <cell r="O170" t="str">
            <v>130209</v>
          </cell>
          <cell r="P170" t="str">
            <v>130209</v>
          </cell>
          <cell r="Q170" t="str">
            <v>MANABI_MANTA_LOS ESTEROS</v>
          </cell>
          <cell r="R170" t="str">
            <v>414473991</v>
          </cell>
          <cell r="W170" t="str">
            <v>1308783800</v>
          </cell>
          <cell r="X170" t="str">
            <v>0984807073-0978747435</v>
          </cell>
          <cell r="Z170" t="str">
            <v>alexibravo78@gmail.com</v>
          </cell>
          <cell r="AA170">
            <v>44921</v>
          </cell>
          <cell r="AD170">
            <v>1</v>
          </cell>
          <cell r="AE170">
            <v>1</v>
          </cell>
          <cell r="AH170" t="str">
            <v>BARRIO EL PALMAR A MEDIA CUADRA DEL HOTEL SOL NACIENTE Y FRENTE A LA FARMACIA  CRUZ AZUL  CASA DE 3 PISOS CON COLUMNAS GRANDES COLOR DORADO</v>
          </cell>
          <cell r="AI170" t="str">
            <v>DESPACHO</v>
          </cell>
          <cell r="AJ170" t="str">
            <v>Normal</v>
          </cell>
          <cell r="AL170" t="str">
            <v>NO</v>
          </cell>
          <cell r="AN170" t="str">
            <v>TUE portabilidad</v>
          </cell>
          <cell r="AO170" t="str">
            <v>CANAL ONLINE</v>
          </cell>
          <cell r="AP170">
            <v>44921</v>
          </cell>
          <cell r="AR170" t="str">
            <v>FLEXTUENTI_414473991</v>
          </cell>
          <cell r="AS170">
            <v>324595</v>
          </cell>
          <cell r="AT170" t="str">
            <v>D40</v>
          </cell>
          <cell r="AU170" t="str">
            <v>BTC</v>
          </cell>
          <cell r="AV170">
            <v>1</v>
          </cell>
          <cell r="AW170" t="str">
            <v>PROVINCIAL</v>
          </cell>
          <cell r="AX170" t="str">
            <v>ENTREGADO</v>
          </cell>
          <cell r="AY170" t="str">
            <v>HALFSIM TUENTI PREPAGO PORTABILIDAD: 1 und</v>
          </cell>
          <cell r="AZ170" t="str">
            <v>SIMCARD</v>
          </cell>
          <cell r="BA170" t="str">
            <v/>
          </cell>
        </row>
        <row r="171">
          <cell r="A171" t="str">
            <v>414474001</v>
          </cell>
          <cell r="B171" t="str">
            <v>FLEXTUENTI</v>
          </cell>
          <cell r="C171">
            <v>44921</v>
          </cell>
          <cell r="D171" t="str">
            <v>FLEXNET ECUADOR - FLEXTUENTI</v>
          </cell>
          <cell r="E171" t="str">
            <v>CALLE 28 DE JUNIO S/N Y GARCIA MORENO ENTRADA LLANO GRANDE</v>
          </cell>
          <cell r="H171" t="str">
            <v>170208</v>
          </cell>
          <cell r="I171" t="str">
            <v>QUITO</v>
          </cell>
          <cell r="J171" t="str">
            <v>PICHINCHA</v>
          </cell>
          <cell r="K171" t="str">
            <v>Rodrigo Guevara</v>
          </cell>
          <cell r="L171" t="str">
            <v>CARCELEN  AV LAS PALMERA CASA 13 52 AV SIMON BOLIVAR</v>
          </cell>
          <cell r="O171" t="str">
            <v>170302</v>
          </cell>
          <cell r="P171" t="str">
            <v>170302</v>
          </cell>
          <cell r="Q171" t="str">
            <v>PICHINCHA_QUITO_CARCELEN</v>
          </cell>
          <cell r="R171" t="str">
            <v>414474001</v>
          </cell>
          <cell r="W171" t="str">
            <v>1103478762</v>
          </cell>
          <cell r="X171" t="str">
            <v>0982980448-0995565336</v>
          </cell>
          <cell r="Z171" t="str">
            <v>andrewcascano@gmail.com</v>
          </cell>
          <cell r="AA171">
            <v>44921</v>
          </cell>
          <cell r="AD171">
            <v>1</v>
          </cell>
          <cell r="AE171">
            <v>1</v>
          </cell>
          <cell r="AH171" t="str">
            <v>CARAPUNGO URB DE LOS EUCALIPTOS SOLICITAR INFORMACION EN GARITA</v>
          </cell>
          <cell r="AI171" t="str">
            <v>DESPACHO</v>
          </cell>
          <cell r="AJ171" t="str">
            <v>Normal</v>
          </cell>
          <cell r="AL171" t="str">
            <v>NO</v>
          </cell>
          <cell r="AN171" t="str">
            <v>TUE portabilidad</v>
          </cell>
          <cell r="AO171" t="str">
            <v>CANAL ONLINE</v>
          </cell>
          <cell r="AP171">
            <v>44921</v>
          </cell>
          <cell r="AR171" t="str">
            <v>FLEXTUENTI_414474001</v>
          </cell>
          <cell r="AS171">
            <v>324563</v>
          </cell>
          <cell r="AT171" t="str">
            <v>D40</v>
          </cell>
          <cell r="AU171" t="str">
            <v>BTC</v>
          </cell>
          <cell r="AV171">
            <v>1</v>
          </cell>
          <cell r="AW171" t="str">
            <v>LOCAL</v>
          </cell>
          <cell r="AX171" t="str">
            <v>ENTREGADO</v>
          </cell>
          <cell r="AY171" t="str">
            <v>HALFSIM TUENTI PREPAGO PORTABILIDAD: 1 und</v>
          </cell>
          <cell r="AZ171" t="str">
            <v>SIMCARD</v>
          </cell>
          <cell r="BA171" t="str">
            <v/>
          </cell>
        </row>
        <row r="172">
          <cell r="A172" t="str">
            <v>414474011</v>
          </cell>
          <cell r="B172" t="str">
            <v>FLEXTUENTI</v>
          </cell>
          <cell r="C172">
            <v>44921</v>
          </cell>
          <cell r="D172" t="str">
            <v>FLEXNET ECUADOR - FLEXTUENTI</v>
          </cell>
          <cell r="E172" t="str">
            <v>CALLE 28 DE JUNIO S/N Y GARCIA MORENO ENTRADA LLANO GRANDE</v>
          </cell>
          <cell r="H172" t="str">
            <v>170208</v>
          </cell>
          <cell r="I172" t="str">
            <v>QUITO</v>
          </cell>
          <cell r="J172" t="str">
            <v>PICHINCHA</v>
          </cell>
          <cell r="K172" t="str">
            <v>Luis Espinoza</v>
          </cell>
          <cell r="L172" t="str">
            <v>TARQUI AV GABRIEL ROLDOS GARCES  MANS 259 VILLA 9  7MO PASAJE 3NE</v>
          </cell>
          <cell r="O172" t="str">
            <v>090503</v>
          </cell>
          <cell r="P172" t="str">
            <v>090503</v>
          </cell>
          <cell r="Q172" t="str">
            <v>GUAYAS_GUAYAQUIL_TARQUI</v>
          </cell>
          <cell r="R172" t="str">
            <v>414474011</v>
          </cell>
          <cell r="W172" t="str">
            <v>0930018650</v>
          </cell>
          <cell r="X172" t="str">
            <v>0962180528-0996630043</v>
          </cell>
          <cell r="Z172" t="str">
            <v>luisespinozaec@hotmail.com</v>
          </cell>
          <cell r="AA172">
            <v>44921</v>
          </cell>
          <cell r="AD172">
            <v>1</v>
          </cell>
          <cell r="AE172">
            <v>1</v>
          </cell>
          <cell r="AH172" t="str">
            <v>SUSES 6 DIAGONAL A LA FARMACIA CRUZ AZUL A CINCO CASA CASA ROSADO DE 1 PISOS</v>
          </cell>
          <cell r="AI172" t="str">
            <v>DESPACHO</v>
          </cell>
          <cell r="AJ172" t="str">
            <v>Normal</v>
          </cell>
          <cell r="AL172" t="str">
            <v>NO</v>
          </cell>
          <cell r="AN172" t="str">
            <v>TUE portabilidad</v>
          </cell>
          <cell r="AO172" t="str">
            <v>CANAL ONLINE</v>
          </cell>
          <cell r="AP172">
            <v>44921</v>
          </cell>
          <cell r="AR172" t="str">
            <v>FLEXTUENTI_414474011</v>
          </cell>
          <cell r="AS172">
            <v>324630</v>
          </cell>
          <cell r="AT172" t="str">
            <v>D40</v>
          </cell>
          <cell r="AU172" t="str">
            <v>BTC</v>
          </cell>
          <cell r="AV172">
            <v>1</v>
          </cell>
          <cell r="AW172" t="str">
            <v>LOCAL</v>
          </cell>
          <cell r="AX172" t="str">
            <v>ENTREGADO</v>
          </cell>
          <cell r="AY172" t="str">
            <v>HALFSIM TUENTI PREPAGO PORTABILIDAD: 1 und</v>
          </cell>
          <cell r="AZ172" t="str">
            <v>SIMCARD</v>
          </cell>
          <cell r="BA172" t="str">
            <v/>
          </cell>
        </row>
        <row r="173">
          <cell r="A173" t="str">
            <v>414474012</v>
          </cell>
          <cell r="B173" t="str">
            <v>FLEXTUENTI</v>
          </cell>
          <cell r="C173">
            <v>44921</v>
          </cell>
          <cell r="D173" t="str">
            <v>FLEXNET ECUADOR - FLEXTUENTI</v>
          </cell>
          <cell r="E173" t="str">
            <v>CALLE 28 DE JUNIO S/N Y GARCIA MORENO ENTRADA LLANO GRANDE</v>
          </cell>
          <cell r="H173" t="str">
            <v>170208</v>
          </cell>
          <cell r="I173" t="str">
            <v>QUITO</v>
          </cell>
          <cell r="J173" t="str">
            <v>PICHINCHA</v>
          </cell>
          <cell r="K173" t="str">
            <v>Susana Perraza</v>
          </cell>
          <cell r="L173" t="str">
            <v>PUENGASI AV SIMON BOLIBAR  CASA S5 78 CALLE E15A</v>
          </cell>
          <cell r="O173" t="str">
            <v>170409</v>
          </cell>
          <cell r="P173" t="str">
            <v>170409</v>
          </cell>
          <cell r="Q173" t="str">
            <v>PICHINCHA _QUITO_PUENGASI</v>
          </cell>
          <cell r="R173" t="str">
            <v>414474012</v>
          </cell>
          <cell r="W173" t="str">
            <v>1713867867</v>
          </cell>
          <cell r="X173" t="str">
            <v>0983234577-0983234577</v>
          </cell>
          <cell r="Z173" t="str">
            <v>smargarita.5532@gmail.com</v>
          </cell>
          <cell r="AA173">
            <v>44921</v>
          </cell>
          <cell r="AD173">
            <v>1</v>
          </cell>
          <cell r="AE173">
            <v>1</v>
          </cell>
          <cell r="AH173" t="str">
            <v>BARRIO MALLAS  FRENTE A AL CUERPO DE AGENCIA METROPOLITANO DE LA LICORERIA PUNTO DE ENCUENTRO PASANDO LOS TUNELES  HACIA ARRIBA UNA CUADRA  CASA DE 3 PISOS COLOR AMARILLO</v>
          </cell>
          <cell r="AI173" t="str">
            <v>DESPACHO</v>
          </cell>
          <cell r="AJ173" t="str">
            <v>Normal</v>
          </cell>
          <cell r="AL173" t="str">
            <v>NO</v>
          </cell>
          <cell r="AN173" t="str">
            <v>TUE portabilidad</v>
          </cell>
          <cell r="AO173" t="str">
            <v>CANAL ONLINE</v>
          </cell>
          <cell r="AP173">
            <v>44921</v>
          </cell>
          <cell r="AR173" t="str">
            <v>FLEXTUENTI_414474012</v>
          </cell>
          <cell r="AS173">
            <v>324560</v>
          </cell>
          <cell r="AT173" t="str">
            <v>D40</v>
          </cell>
          <cell r="AU173" t="str">
            <v>BTC</v>
          </cell>
          <cell r="AV173">
            <v>1</v>
          </cell>
          <cell r="AW173" t="str">
            <v>LOCAL</v>
          </cell>
          <cell r="AX173" t="str">
            <v>ENTREGADO</v>
          </cell>
          <cell r="AY173" t="str">
            <v>HALFSIM TUENTI PREPAGO PORTABILIDAD: 1 und</v>
          </cell>
          <cell r="AZ173" t="str">
            <v>SIMCARD</v>
          </cell>
          <cell r="BA173" t="str">
            <v/>
          </cell>
        </row>
        <row r="174">
          <cell r="A174" t="str">
            <v>414474029</v>
          </cell>
          <cell r="B174" t="str">
            <v>FLEXTUENTI</v>
          </cell>
          <cell r="C174">
            <v>44921</v>
          </cell>
          <cell r="D174" t="str">
            <v>FLEXNET ECUADOR - FLEXTUENTI</v>
          </cell>
          <cell r="E174" t="str">
            <v>CALLE 28 DE JUNIO S/N Y GARCIA MORENO ENTRADA LLANO GRANDE</v>
          </cell>
          <cell r="H174" t="str">
            <v>170208</v>
          </cell>
          <cell r="I174" t="str">
            <v>QUITO</v>
          </cell>
          <cell r="J174" t="str">
            <v>PICHINCHA</v>
          </cell>
          <cell r="K174" t="str">
            <v>Paola Canessa</v>
          </cell>
          <cell r="L174" t="str">
            <v>LA ROCA CALLE VICTOR MANUEL RENDON 906 PISO 5 DPTO 502 CALLE RUMICHACA</v>
          </cell>
          <cell r="O174" t="str">
            <v>090306</v>
          </cell>
          <cell r="P174" t="str">
            <v>090306</v>
          </cell>
          <cell r="Q174" t="str">
            <v>GUAYAS_GUAYAQUIL_LA ROCA</v>
          </cell>
          <cell r="R174" t="str">
            <v>414474029</v>
          </cell>
          <cell r="W174" t="str">
            <v>0924198039</v>
          </cell>
          <cell r="X174" t="str">
            <v>0968603555-0992830763</v>
          </cell>
          <cell r="Z174" t="str">
            <v>miguelypaocanessa@gmail.com</v>
          </cell>
          <cell r="AA174">
            <v>44921</v>
          </cell>
          <cell r="AD174">
            <v>1</v>
          </cell>
          <cell r="AE174">
            <v>1</v>
          </cell>
          <cell r="AH174" t="str">
            <v>SECTOR CENTRO  CASA ESQUINERA DE DIEZ PISOS JUNTO AL LOCAL POLLOR RANCHEROS</v>
          </cell>
          <cell r="AI174" t="str">
            <v>DESPACHO</v>
          </cell>
          <cell r="AJ174" t="str">
            <v>Normal</v>
          </cell>
          <cell r="AL174" t="str">
            <v>NO</v>
          </cell>
          <cell r="AN174" t="str">
            <v>TUE portabilidad</v>
          </cell>
          <cell r="AO174" t="str">
            <v>CANAL ONLINE</v>
          </cell>
          <cell r="AP174">
            <v>44921</v>
          </cell>
          <cell r="AR174" t="str">
            <v>FLEXTUENTI_414474029</v>
          </cell>
          <cell r="AS174">
            <v>324628</v>
          </cell>
          <cell r="AT174" t="str">
            <v>D40</v>
          </cell>
          <cell r="AU174" t="str">
            <v>BTC</v>
          </cell>
          <cell r="AV174">
            <v>1</v>
          </cell>
          <cell r="AW174" t="str">
            <v>LOCAL</v>
          </cell>
          <cell r="AX174" t="str">
            <v>ENTREGADO</v>
          </cell>
          <cell r="AY174" t="str">
            <v>HALFSIM TUENTI PREPAGO PORTABILIDAD: 1 und</v>
          </cell>
          <cell r="AZ174" t="str">
            <v>SIMCARD</v>
          </cell>
          <cell r="BA174" t="str">
            <v/>
          </cell>
        </row>
        <row r="175">
          <cell r="A175" t="str">
            <v>414485712</v>
          </cell>
          <cell r="B175" t="str">
            <v>FLEXTUENTI</v>
          </cell>
          <cell r="C175">
            <v>44921</v>
          </cell>
          <cell r="D175" t="str">
            <v>FLEXNET ECUADOR - FLEXTUENTI</v>
          </cell>
          <cell r="E175" t="str">
            <v>CALLE 28 DE JUNIO S/N Y GARCIA MORENO ENTRADA LLANO GRANDE</v>
          </cell>
          <cell r="H175" t="str">
            <v>170208</v>
          </cell>
          <cell r="I175" t="str">
            <v>QUITO</v>
          </cell>
          <cell r="J175" t="str">
            <v>PICHINCHA</v>
          </cell>
          <cell r="K175" t="str">
            <v>Roger Javier Villanueva Balladares</v>
          </cell>
          <cell r="L175" t="str">
            <v>TARQUI  AUTOP  NARCISA DE JESUS MNZ 32  12DO CALLEJON 16 NE</v>
          </cell>
          <cell r="O175" t="str">
            <v>090503</v>
          </cell>
          <cell r="P175" t="str">
            <v>090503</v>
          </cell>
          <cell r="Q175" t="str">
            <v>GUAYAS_GUAYAQUIL_TARQUI</v>
          </cell>
          <cell r="R175" t="str">
            <v>414485712</v>
          </cell>
          <cell r="W175" t="str">
            <v>0955968433</v>
          </cell>
          <cell r="X175" t="str">
            <v>0980982647-0979129315</v>
          </cell>
          <cell r="Z175" t="str">
            <v>rogervillanuevayoyo@gmail.com</v>
          </cell>
          <cell r="AA175">
            <v>44921</v>
          </cell>
          <cell r="AD175">
            <v>1</v>
          </cell>
          <cell r="AE175">
            <v>1</v>
          </cell>
          <cell r="AH175" t="str">
            <v>SECTOR ACUARELAS DEL RIO JUNTO A IMPORTADORA ANDRADE CENTRO DE NEGOCIOS DEL RIO LOCAL 3 PET ANGELS</v>
          </cell>
          <cell r="AI175" t="str">
            <v>DESPACHO</v>
          </cell>
          <cell r="AJ175" t="str">
            <v>Normal</v>
          </cell>
          <cell r="AL175" t="str">
            <v>NO</v>
          </cell>
          <cell r="AN175" t="str">
            <v>TUE portabilidad</v>
          </cell>
          <cell r="AO175" t="str">
            <v>CANAL ONLINE</v>
          </cell>
          <cell r="AP175">
            <v>44921</v>
          </cell>
          <cell r="AR175" t="str">
            <v>FLEXTUENTI_414485712</v>
          </cell>
          <cell r="AS175">
            <v>324638</v>
          </cell>
          <cell r="AT175" t="str">
            <v>D40</v>
          </cell>
          <cell r="AU175" t="str">
            <v>BTC</v>
          </cell>
          <cell r="AV175">
            <v>1</v>
          </cell>
          <cell r="AW175" t="str">
            <v>LOCAL</v>
          </cell>
          <cell r="AX175" t="str">
            <v>ENTREGADO</v>
          </cell>
          <cell r="AY175" t="str">
            <v>HALFSIM TUENTI PREPAGO PORTABILIDAD: 1 und</v>
          </cell>
          <cell r="AZ175" t="str">
            <v>SIMCARD</v>
          </cell>
          <cell r="BA175" t="str">
            <v/>
          </cell>
        </row>
        <row r="176">
          <cell r="A176" t="str">
            <v>414485865</v>
          </cell>
          <cell r="B176" t="str">
            <v>FLEXTUENTI</v>
          </cell>
          <cell r="C176">
            <v>44921</v>
          </cell>
          <cell r="D176" t="str">
            <v>FLEXNET ECUADOR - FLEXTUENTI</v>
          </cell>
          <cell r="E176" t="str">
            <v>CALLE 28 DE JUNIO S/N Y GARCIA MORENO ENTRADA LLANO GRANDE</v>
          </cell>
          <cell r="H176" t="str">
            <v>170208</v>
          </cell>
          <cell r="I176" t="str">
            <v>QUITO</v>
          </cell>
          <cell r="J176" t="str">
            <v>PICHINCHA</v>
          </cell>
          <cell r="K176" t="str">
            <v>silvia torres piza</v>
          </cell>
          <cell r="L176" t="str">
            <v>GARCIA MORENO  ROSENDO AVILES 1520 AV DEL EJERCITO</v>
          </cell>
          <cell r="O176" t="str">
            <v>090305</v>
          </cell>
          <cell r="P176" t="str">
            <v>090305</v>
          </cell>
          <cell r="Q176" t="str">
            <v>GUAYAS_GUAYAQUIL_GARCIA MORENO</v>
          </cell>
          <cell r="R176" t="str">
            <v>414485865</v>
          </cell>
          <cell r="W176" t="str">
            <v>0908498751</v>
          </cell>
          <cell r="X176" t="str">
            <v>0995968869-0998220411</v>
          </cell>
          <cell r="Z176" t="str">
            <v>silviatorrespiza@gmail.com</v>
          </cell>
          <cell r="AA176">
            <v>44921</v>
          </cell>
          <cell r="AD176">
            <v>1</v>
          </cell>
          <cell r="AE176">
            <v>1</v>
          </cell>
          <cell r="AH176" t="str">
            <v>SECTOR CENTRO DIAGONAL A TIENDA JOEL FRENTE A LETRERO DE ZONA PRECAUCION ESCOLAR CASA 2 PISOS VERDE CON BALCON</v>
          </cell>
          <cell r="AI176" t="str">
            <v>DESPACHO</v>
          </cell>
          <cell r="AJ176" t="str">
            <v>Normal</v>
          </cell>
          <cell r="AL176" t="str">
            <v>NO</v>
          </cell>
          <cell r="AN176" t="str">
            <v>TUE portabilidad</v>
          </cell>
          <cell r="AO176" t="str">
            <v>CANAL ONLINE</v>
          </cell>
          <cell r="AP176">
            <v>44921</v>
          </cell>
          <cell r="AR176" t="str">
            <v>FLEXTUENTI_414485865</v>
          </cell>
          <cell r="AS176">
            <v>324636</v>
          </cell>
          <cell r="AT176" t="str">
            <v>D40</v>
          </cell>
          <cell r="AU176" t="str">
            <v>BTC</v>
          </cell>
          <cell r="AV176">
            <v>1</v>
          </cell>
          <cell r="AW176" t="str">
            <v>LOCAL</v>
          </cell>
          <cell r="AX176" t="str">
            <v>ENTREGADO</v>
          </cell>
          <cell r="AY176" t="str">
            <v>HALFSIM TUENTI PREPAGO PORTABILIDAD: 1 und</v>
          </cell>
          <cell r="AZ176" t="str">
            <v>SIMCARD</v>
          </cell>
          <cell r="BA176" t="str">
            <v/>
          </cell>
        </row>
        <row r="177">
          <cell r="A177" t="str">
            <v>414485912</v>
          </cell>
          <cell r="B177" t="str">
            <v>FLEXTUENTI</v>
          </cell>
          <cell r="C177">
            <v>44921</v>
          </cell>
          <cell r="D177" t="str">
            <v>FLEXNET ECUADOR - FLEXTUENTI</v>
          </cell>
          <cell r="E177" t="str">
            <v>CALLE 28 DE JUNIO S/N Y GARCIA MORENO ENTRADA LLANO GRANDE</v>
          </cell>
          <cell r="H177" t="str">
            <v>170208</v>
          </cell>
          <cell r="I177" t="str">
            <v>QUITO</v>
          </cell>
          <cell r="J177" t="str">
            <v>PICHINCHA</v>
          </cell>
          <cell r="K177" t="str">
            <v>Rosa Guanotasig</v>
          </cell>
          <cell r="L177" t="str">
            <v>GUAMANI AV  LEONIDAS DUBLES  1366 E6A</v>
          </cell>
          <cell r="O177" t="str">
            <v>170709</v>
          </cell>
          <cell r="P177" t="str">
            <v>170709</v>
          </cell>
          <cell r="Q177" t="str">
            <v>PICHINCHA_QUITO_GUAMANI</v>
          </cell>
          <cell r="R177" t="str">
            <v>414485912</v>
          </cell>
          <cell r="W177" t="str">
            <v>1722728589</v>
          </cell>
          <cell r="X177" t="str">
            <v>0987513279-0998358382</v>
          </cell>
          <cell r="Z177" t="str">
            <v>guanotasigangelica@gmail.com</v>
          </cell>
          <cell r="AA177">
            <v>44921</v>
          </cell>
          <cell r="AD177">
            <v>1</v>
          </cell>
          <cell r="AE177">
            <v>1</v>
          </cell>
          <cell r="AH177" t="str">
            <v>SECTOR CAUPICHO  CASA DE 3 PISOS COLOR LADRILLO Y PORTON VERDE INGRESANDO POR  CREDITOS LATO</v>
          </cell>
          <cell r="AI177" t="str">
            <v>DESPACHO</v>
          </cell>
          <cell r="AJ177" t="str">
            <v>Normal</v>
          </cell>
          <cell r="AL177" t="str">
            <v>NO</v>
          </cell>
          <cell r="AN177" t="str">
            <v>TUE portabilidad</v>
          </cell>
          <cell r="AO177" t="str">
            <v>CANAL ONLINE</v>
          </cell>
          <cell r="AP177">
            <v>44921</v>
          </cell>
          <cell r="AR177" t="str">
            <v>FLEXTUENTI_414485912</v>
          </cell>
          <cell r="AS177">
            <v>324562</v>
          </cell>
          <cell r="AT177" t="str">
            <v>D40</v>
          </cell>
          <cell r="AU177" t="str">
            <v>BTC</v>
          </cell>
          <cell r="AV177">
            <v>1</v>
          </cell>
          <cell r="AW177" t="str">
            <v>LOCAL</v>
          </cell>
          <cell r="AX177" t="str">
            <v>ENTREGADO</v>
          </cell>
          <cell r="AY177" t="str">
            <v>HALFSIM TUENTI PREPAGO PORTABILIDAD: 1 und</v>
          </cell>
          <cell r="AZ177" t="str">
            <v>SIMCARD</v>
          </cell>
          <cell r="BA177" t="str">
            <v/>
          </cell>
        </row>
        <row r="178">
          <cell r="A178" t="str">
            <v>414485919</v>
          </cell>
          <cell r="B178" t="str">
            <v>FLEXTUENTI</v>
          </cell>
          <cell r="C178">
            <v>44921</v>
          </cell>
          <cell r="D178" t="str">
            <v>FLEXNET ECUADOR - FLEXTUENTI</v>
          </cell>
          <cell r="E178" t="str">
            <v>CALLE 28 DE JUNIO S/N Y GARCIA MORENO ENTRADA LLANO GRANDE</v>
          </cell>
          <cell r="H178" t="str">
            <v>170208</v>
          </cell>
          <cell r="I178" t="str">
            <v>QUITO</v>
          </cell>
          <cell r="J178" t="str">
            <v>PICHINCHA</v>
          </cell>
          <cell r="K178" t="str">
            <v>Martha Isabel Gutama Guaillas</v>
          </cell>
          <cell r="L178" t="str">
            <v>BELLAVISTA (AZ) CALLE TIOPULLO SN CALLE COTACACHI</v>
          </cell>
          <cell r="O178" t="str">
            <v>010215</v>
          </cell>
          <cell r="P178" t="str">
            <v>010215</v>
          </cell>
          <cell r="Q178" t="str">
            <v>AZUAY_CUENCA_BELLAVISTA (AZ)</v>
          </cell>
          <cell r="R178" t="str">
            <v>414485919</v>
          </cell>
          <cell r="W178" t="str">
            <v>0102880481</v>
          </cell>
          <cell r="X178" t="str">
            <v>0992345001-0963950947</v>
          </cell>
          <cell r="Z178" t="str">
            <v>gmige96@gmail.com</v>
          </cell>
          <cell r="AA178">
            <v>44921</v>
          </cell>
          <cell r="AD178">
            <v>1</v>
          </cell>
          <cell r="AE178">
            <v>1</v>
          </cell>
          <cell r="AH178" t="str">
            <v>BARRIO LOS TANQUES DE AGUA CASA DE 2 PISOS COLOR CREMA CON CAFE LA ULTIMA CASA DE LA CALLE TIOPULLO O ATRAS DE LOS RESERVORIOS DE AGUA</v>
          </cell>
          <cell r="AI178" t="str">
            <v>DESPACHO</v>
          </cell>
          <cell r="AJ178" t="str">
            <v>Normal</v>
          </cell>
          <cell r="AL178" t="str">
            <v>NO</v>
          </cell>
          <cell r="AN178" t="str">
            <v>TUE portabilidad</v>
          </cell>
          <cell r="AO178" t="str">
            <v>CANAL ONLINE</v>
          </cell>
          <cell r="AP178">
            <v>44921</v>
          </cell>
          <cell r="AR178" t="str">
            <v>FLEXTUENTI_414485919</v>
          </cell>
          <cell r="AS178">
            <v>324645</v>
          </cell>
          <cell r="AT178" t="str">
            <v>D40</v>
          </cell>
          <cell r="AU178" t="str">
            <v>BTC</v>
          </cell>
          <cell r="AV178">
            <v>1</v>
          </cell>
          <cell r="AW178" t="str">
            <v>PROVINCIAL</v>
          </cell>
          <cell r="AX178" t="str">
            <v>INCIDENCIA</v>
          </cell>
          <cell r="AY178" t="str">
            <v>HALFSIM TUENTI PREPAGO PORTABILIDAD: 1 und</v>
          </cell>
          <cell r="AZ178" t="str">
            <v>SIMCARD</v>
          </cell>
          <cell r="BA178" t="str">
            <v/>
          </cell>
        </row>
        <row r="179">
          <cell r="A179" t="str">
            <v>414486020</v>
          </cell>
          <cell r="B179" t="str">
            <v>FLEXTUENTI</v>
          </cell>
          <cell r="C179">
            <v>44921</v>
          </cell>
          <cell r="D179" t="str">
            <v>FLEXNET ECUADOR - FLEXTUENTI</v>
          </cell>
          <cell r="E179" t="str">
            <v>CALLE 28 DE JUNIO S/N Y GARCIA MORENO ENTRADA LLANO GRANDE</v>
          </cell>
          <cell r="H179" t="str">
            <v>170208</v>
          </cell>
          <cell r="I179" t="str">
            <v>QUITO</v>
          </cell>
          <cell r="J179" t="str">
            <v>PICHINCHA</v>
          </cell>
          <cell r="K179" t="str">
            <v>Shirley CEVALLOs</v>
          </cell>
          <cell r="L179" t="str">
            <v>LA MAGDALENA CALLE INTI RAYMI OE11 569  CALLE COCOMAS</v>
          </cell>
          <cell r="O179" t="str">
            <v>170607</v>
          </cell>
          <cell r="P179" t="str">
            <v>170607</v>
          </cell>
          <cell r="Q179" t="str">
            <v>PICHINCHA_QUITO_LA MAGDALENA</v>
          </cell>
          <cell r="R179" t="str">
            <v>414486020</v>
          </cell>
          <cell r="W179" t="str">
            <v>1726179680</v>
          </cell>
          <cell r="X179" t="str">
            <v>0999965557-0998027371</v>
          </cell>
          <cell r="Z179" t="str">
            <v>shir-cev@outlook.com</v>
          </cell>
          <cell r="AA179">
            <v>44921</v>
          </cell>
          <cell r="AD179">
            <v>1</v>
          </cell>
          <cell r="AE179">
            <v>1</v>
          </cell>
          <cell r="AH179" t="str">
            <v>SECTOR LA MENA DOS  BARRIO REINO DE QUITO FRENTE A LA PARADA DE BUSES QUITUMBE CASA DE 3 PISOS COLOR CAFE CON POTON BLANCO UNICA CASA CON ARBOL DE CERZO</v>
          </cell>
          <cell r="AI179" t="str">
            <v>DESPACHO</v>
          </cell>
          <cell r="AJ179" t="str">
            <v>Normal</v>
          </cell>
          <cell r="AL179" t="str">
            <v>NO</v>
          </cell>
          <cell r="AN179" t="str">
            <v>TUE portabilidad</v>
          </cell>
          <cell r="AO179" t="str">
            <v>CANAL ONLINE</v>
          </cell>
          <cell r="AP179">
            <v>44921</v>
          </cell>
          <cell r="AR179" t="str">
            <v>FLEXTUENTI_414486020</v>
          </cell>
          <cell r="AS179">
            <v>324577</v>
          </cell>
          <cell r="AT179" t="str">
            <v>D40</v>
          </cell>
          <cell r="AU179" t="str">
            <v>BTC</v>
          </cell>
          <cell r="AV179">
            <v>1</v>
          </cell>
          <cell r="AW179" t="str">
            <v>LOCAL</v>
          </cell>
          <cell r="AX179" t="str">
            <v>ENTREGADO</v>
          </cell>
          <cell r="AY179" t="str">
            <v>HALFSIM TUENTI PREPAGO PORTABILIDAD: 1 und</v>
          </cell>
          <cell r="AZ179" t="str">
            <v>SIMCARD</v>
          </cell>
          <cell r="BA179" t="str">
            <v/>
          </cell>
        </row>
        <row r="180">
          <cell r="A180" t="str">
            <v>414486112</v>
          </cell>
          <cell r="B180" t="str">
            <v>FLEXTUENTI</v>
          </cell>
          <cell r="C180">
            <v>44921</v>
          </cell>
          <cell r="D180" t="str">
            <v>FLEXNET ECUADOR - FLEXTUENTI</v>
          </cell>
          <cell r="E180" t="str">
            <v>CALLE 28 DE JUNIO S/N Y GARCIA MORENO ENTRADA LLANO GRANDE</v>
          </cell>
          <cell r="H180" t="str">
            <v>170208</v>
          </cell>
          <cell r="I180" t="str">
            <v>QUITO</v>
          </cell>
          <cell r="J180" t="str">
            <v>PICHINCHA</v>
          </cell>
          <cell r="K180" t="str">
            <v>Mayerling Gomez</v>
          </cell>
          <cell r="L180" t="str">
            <v>CUMBAYA  GRAL ELOY ALFARO SN CIRCUNVALACION</v>
          </cell>
          <cell r="O180" t="str">
            <v>170157</v>
          </cell>
          <cell r="P180" t="str">
            <v>170157</v>
          </cell>
          <cell r="Q180" t="str">
            <v>PICHINCHA_QUITO_CUMBAYA</v>
          </cell>
          <cell r="R180" t="str">
            <v>414486112</v>
          </cell>
          <cell r="W180" t="str">
            <v>1707728810</v>
          </cell>
          <cell r="X180" t="str">
            <v>0939271124-0998258444</v>
          </cell>
          <cell r="Z180" t="str">
            <v>mayerling1204@gmail.com</v>
          </cell>
          <cell r="AA180">
            <v>44921</v>
          </cell>
          <cell r="AD180">
            <v>1</v>
          </cell>
          <cell r="AE180">
            <v>1</v>
          </cell>
          <cell r="AH180" t="str">
            <v>SECTOR CUMBAYA FRENTE A ESTACION DE BOMBEROS EN LA VECINDAD DE LOS CUATES</v>
          </cell>
          <cell r="AI180" t="str">
            <v>DESPACHO</v>
          </cell>
          <cell r="AJ180" t="str">
            <v>Normal</v>
          </cell>
          <cell r="AL180" t="str">
            <v>NO</v>
          </cell>
          <cell r="AN180" t="str">
            <v>TUE portabilidad</v>
          </cell>
          <cell r="AO180" t="str">
            <v>CANAL ONLINE</v>
          </cell>
          <cell r="AP180">
            <v>44921</v>
          </cell>
          <cell r="AR180" t="str">
            <v>FLEXTUENTI_414486112</v>
          </cell>
          <cell r="AS180">
            <v>324561</v>
          </cell>
          <cell r="AT180" t="str">
            <v>D40</v>
          </cell>
          <cell r="AU180" t="str">
            <v>BTC</v>
          </cell>
          <cell r="AV180">
            <v>1</v>
          </cell>
          <cell r="AW180" t="str">
            <v>LOCAL</v>
          </cell>
          <cell r="AX180" t="str">
            <v>ENTREGADO</v>
          </cell>
          <cell r="AY180" t="str">
            <v>HALFSIM TUENTI PREPAGO PORTABILIDAD: 1 und</v>
          </cell>
          <cell r="AZ180" t="str">
            <v>SIMCARD</v>
          </cell>
          <cell r="BA180" t="str">
            <v/>
          </cell>
        </row>
        <row r="181">
          <cell r="A181" t="str">
            <v>414486533</v>
          </cell>
          <cell r="B181" t="str">
            <v>FLEXTUENTI</v>
          </cell>
          <cell r="C181">
            <v>44921</v>
          </cell>
          <cell r="D181" t="str">
            <v>FLEXNET ECUADOR - FLEXTUENTI</v>
          </cell>
          <cell r="E181" t="str">
            <v>CALLE 28 DE JUNIO S/N Y GARCIA MORENO ENTRADA LLANO GRANDE</v>
          </cell>
          <cell r="H181" t="str">
            <v>170208</v>
          </cell>
          <cell r="I181" t="str">
            <v>QUITO</v>
          </cell>
          <cell r="J181" t="str">
            <v>PICHINCHA</v>
          </cell>
          <cell r="K181" t="str">
            <v>Ronald Rojas</v>
          </cell>
          <cell r="L181" t="str">
            <v>INAQUITO  JUAN JOSE DE VILLALENGUA SN AV RIO AMAZONAS</v>
          </cell>
          <cell r="O181" t="str">
            <v>170107</v>
          </cell>
          <cell r="P181" t="str">
            <v>170107</v>
          </cell>
          <cell r="Q181" t="str">
            <v>PICHINCHA_QUITO_INAQUITO</v>
          </cell>
          <cell r="R181" t="str">
            <v>414486533</v>
          </cell>
          <cell r="W181" t="str">
            <v>1760120152</v>
          </cell>
          <cell r="X181" t="str">
            <v>0994608307-0978939128</v>
          </cell>
          <cell r="Z181" t="str">
            <v>ronaldrojas94@gmail.com</v>
          </cell>
          <cell r="AA181">
            <v>44921</v>
          </cell>
          <cell r="AD181">
            <v>1</v>
          </cell>
          <cell r="AE181">
            <v>1</v>
          </cell>
          <cell r="AH181" t="str">
            <v>SECTOR NORTE ATRAS DEL BANCO DEL AUSTRO EN EL RESTAURANTE ROMPE COLCHON</v>
          </cell>
          <cell r="AI181" t="str">
            <v>DESPACHO</v>
          </cell>
          <cell r="AJ181" t="str">
            <v>Normal</v>
          </cell>
          <cell r="AL181" t="str">
            <v>NO</v>
          </cell>
          <cell r="AN181" t="str">
            <v>TUE portabilidad</v>
          </cell>
          <cell r="AO181" t="str">
            <v>CANAL ONLINE</v>
          </cell>
          <cell r="AP181">
            <v>44921</v>
          </cell>
          <cell r="AR181" t="str">
            <v>FLEXTUENTI_414486533</v>
          </cell>
          <cell r="AS181">
            <v>324571</v>
          </cell>
          <cell r="AT181" t="str">
            <v>D40</v>
          </cell>
          <cell r="AU181" t="str">
            <v>BTC</v>
          </cell>
          <cell r="AV181">
            <v>1</v>
          </cell>
          <cell r="AW181" t="str">
            <v>LOCAL</v>
          </cell>
          <cell r="AX181" t="str">
            <v>ENTREGADO</v>
          </cell>
          <cell r="AY181" t="str">
            <v>HALFSIM TUENTI PREPAGO PORTABILIDAD: 1 und</v>
          </cell>
          <cell r="AZ181" t="str">
            <v>SIMCARD</v>
          </cell>
          <cell r="BA181" t="str">
            <v/>
          </cell>
        </row>
        <row r="182">
          <cell r="A182" t="str">
            <v>414486534</v>
          </cell>
          <cell r="B182" t="str">
            <v>FLEXTUENTI</v>
          </cell>
          <cell r="C182">
            <v>44921</v>
          </cell>
          <cell r="D182" t="str">
            <v>FLEXNET ECUADOR - FLEXTUENTI</v>
          </cell>
          <cell r="E182" t="str">
            <v>CALLE 28 DE JUNIO S/N Y GARCIA MORENO ENTRADA LLANO GRANDE</v>
          </cell>
          <cell r="H182" t="str">
            <v>170208</v>
          </cell>
          <cell r="I182" t="str">
            <v>QUITO</v>
          </cell>
          <cell r="J182" t="str">
            <v>PICHINCHA</v>
          </cell>
          <cell r="K182" t="str">
            <v>Erika Margarita Silva Rosero</v>
          </cell>
          <cell r="L182" t="str">
            <v>POMASQUI CALLE GABRIEL GARCIA MORENO CASA 89  AUT MANUEL CORDOVA GALARZA</v>
          </cell>
          <cell r="O182" t="str">
            <v>170308</v>
          </cell>
          <cell r="P182" t="str">
            <v>170308</v>
          </cell>
          <cell r="Q182" t="str">
            <v>PICHINCHA_QUITO_POMASQUI</v>
          </cell>
          <cell r="R182" t="str">
            <v>414486534</v>
          </cell>
          <cell r="W182" t="str">
            <v>1715284467</v>
          </cell>
          <cell r="X182" t="str">
            <v>0982233451-0998740312</v>
          </cell>
          <cell r="Z182" t="str">
            <v>margarasilva@hotmail.com</v>
          </cell>
          <cell r="AA182">
            <v>44921</v>
          </cell>
          <cell r="AD182">
            <v>1</v>
          </cell>
          <cell r="AE182">
            <v>1</v>
          </cell>
          <cell r="AH182" t="str">
            <v>ENTREGAR EN EL CONJUNTO ALCAZAR DE BURGOS ATRAS DEL CONJUNTO CASAS DE CAMPO ANUNCIARSE CON EL GUARDIA</v>
          </cell>
          <cell r="AI182" t="str">
            <v>DESPACHO</v>
          </cell>
          <cell r="AJ182" t="str">
            <v>Normal</v>
          </cell>
          <cell r="AL182" t="str">
            <v>NO</v>
          </cell>
          <cell r="AN182" t="str">
            <v>TUE portabilidad</v>
          </cell>
          <cell r="AO182" t="str">
            <v>CANAL ONLINE</v>
          </cell>
          <cell r="AP182">
            <v>44921</v>
          </cell>
          <cell r="AR182" t="str">
            <v>FLEXTUENTI_414486534</v>
          </cell>
          <cell r="AS182">
            <v>324564</v>
          </cell>
          <cell r="AT182" t="str">
            <v>D40</v>
          </cell>
          <cell r="AU182" t="str">
            <v>BTC</v>
          </cell>
          <cell r="AV182">
            <v>1</v>
          </cell>
          <cell r="AW182" t="str">
            <v>LOCAL</v>
          </cell>
          <cell r="AX182" t="str">
            <v>ENTREGADO</v>
          </cell>
          <cell r="AY182" t="str">
            <v>HALFSIM TUENTI PREPAGO PORTABILIDAD: 1 und</v>
          </cell>
          <cell r="AZ182" t="str">
            <v>SIMCARD</v>
          </cell>
          <cell r="BA182" t="str">
            <v/>
          </cell>
        </row>
        <row r="183">
          <cell r="A183" t="str">
            <v>414486553</v>
          </cell>
          <cell r="B183" t="str">
            <v>FLEXTUENTI</v>
          </cell>
          <cell r="C183">
            <v>44921</v>
          </cell>
          <cell r="D183" t="str">
            <v>FLEXNET ECUADOR - FLEXTUENTI</v>
          </cell>
          <cell r="E183" t="str">
            <v>CALLE 28 DE JUNIO S/N Y GARCIA MORENO ENTRADA LLANO GRANDE</v>
          </cell>
          <cell r="H183" t="str">
            <v>170208</v>
          </cell>
          <cell r="I183" t="str">
            <v>QUITO</v>
          </cell>
          <cell r="J183" t="str">
            <v>PICHINCHA</v>
          </cell>
          <cell r="K183" t="str">
            <v>Erika Margarita Silva Rosero</v>
          </cell>
          <cell r="L183" t="str">
            <v>POMASQUI CALLE GABRIEL GARCIA MORENO SN AUT MANUEL CORDOVA GALARZA</v>
          </cell>
          <cell r="O183" t="str">
            <v>170308</v>
          </cell>
          <cell r="P183" t="str">
            <v>170308</v>
          </cell>
          <cell r="Q183" t="str">
            <v>PICHINCHA_QUITO_POMASQUI</v>
          </cell>
          <cell r="R183" t="str">
            <v>414486553</v>
          </cell>
          <cell r="W183" t="str">
            <v>1715284467</v>
          </cell>
          <cell r="X183" t="str">
            <v>0982233404-0998740312</v>
          </cell>
          <cell r="Z183" t="str">
            <v>margarasilva@hotmail.com</v>
          </cell>
          <cell r="AA183">
            <v>44921</v>
          </cell>
          <cell r="AD183">
            <v>1</v>
          </cell>
          <cell r="AE183">
            <v>1</v>
          </cell>
          <cell r="AH183" t="str">
            <v>SECTOR POMASQUI CONJUNTO ALCAZAR DE BURGOS CSA 89 ANUNCIARSE EN GARITA</v>
          </cell>
          <cell r="AI183" t="str">
            <v>DESPACHO</v>
          </cell>
          <cell r="AJ183" t="str">
            <v>Normal</v>
          </cell>
          <cell r="AL183" t="str">
            <v>NO</v>
          </cell>
          <cell r="AN183" t="str">
            <v>TUE portabilidad</v>
          </cell>
          <cell r="AO183" t="str">
            <v>CANAL ONLINE</v>
          </cell>
          <cell r="AP183">
            <v>44921</v>
          </cell>
          <cell r="AR183" t="str">
            <v>FLEXTUENTI_414486553</v>
          </cell>
          <cell r="AS183">
            <v>324572</v>
          </cell>
          <cell r="AT183" t="str">
            <v>D40</v>
          </cell>
          <cell r="AU183" t="str">
            <v>BTC</v>
          </cell>
          <cell r="AV183">
            <v>1</v>
          </cell>
          <cell r="AW183" t="str">
            <v>LOCAL</v>
          </cell>
          <cell r="AX183" t="str">
            <v>ENTREGADO</v>
          </cell>
          <cell r="AY183" t="str">
            <v>HALFSIM TUENTI PREPAGO PORTABILIDAD: 1 und</v>
          </cell>
          <cell r="AZ183" t="str">
            <v>SIMCARD</v>
          </cell>
          <cell r="BA183" t="str">
            <v/>
          </cell>
        </row>
        <row r="184">
          <cell r="A184" t="str">
            <v>414486567</v>
          </cell>
          <cell r="B184" t="str">
            <v>FLEXTUENTI</v>
          </cell>
          <cell r="C184">
            <v>44921</v>
          </cell>
          <cell r="D184" t="str">
            <v>FLEXNET ECUADOR - FLEXTUENTI</v>
          </cell>
          <cell r="E184" t="str">
            <v>CALLE 28 DE JUNIO S/N Y GARCIA MORENO ENTRADA LLANO GRANDE</v>
          </cell>
          <cell r="H184" t="str">
            <v>170208</v>
          </cell>
          <cell r="I184" t="str">
            <v>QUITO</v>
          </cell>
          <cell r="J184" t="str">
            <v>PICHINCHA</v>
          </cell>
          <cell r="K184" t="str">
            <v>Alba isabel Fuentes leon</v>
          </cell>
          <cell r="L184" t="str">
            <v>OFICINA TRAMACO PORTETE</v>
          </cell>
          <cell r="O184" t="str">
            <v>GUAYAQUIL</v>
          </cell>
          <cell r="P184" t="str">
            <v>GUAYAQUIL</v>
          </cell>
          <cell r="Q184" t="str">
            <v>GUAYAS_GUAYAQUIL_</v>
          </cell>
          <cell r="R184" t="str">
            <v>414486567</v>
          </cell>
          <cell r="W184" t="str">
            <v>1205497199</v>
          </cell>
          <cell r="X184" t="str">
            <v>0961648070-0996725535</v>
          </cell>
          <cell r="Z184" t="str">
            <v>josepholvera364@gmail.com</v>
          </cell>
          <cell r="AA184">
            <v>44921</v>
          </cell>
          <cell r="AD184">
            <v>1</v>
          </cell>
          <cell r="AE184">
            <v>1</v>
          </cell>
          <cell r="AH184" t="str">
            <v/>
          </cell>
          <cell r="AI184" t="str">
            <v>DESPACHO</v>
          </cell>
          <cell r="AJ184" t="str">
            <v>DERIVADO PICK UP</v>
          </cell>
          <cell r="AL184" t="str">
            <v>NO</v>
          </cell>
          <cell r="AN184" t="str">
            <v>TUE portabilidad</v>
          </cell>
          <cell r="AO184" t="str">
            <v>CANAL ONLINE</v>
          </cell>
          <cell r="AP184">
            <v>44921</v>
          </cell>
          <cell r="AR184" t="str">
            <v>FLEXTUENTI_414486567</v>
          </cell>
          <cell r="AS184">
            <v>324631</v>
          </cell>
          <cell r="AT184" t="str">
            <v>D40</v>
          </cell>
          <cell r="AU184" t="str">
            <v>BTC</v>
          </cell>
          <cell r="AV184">
            <v>1</v>
          </cell>
          <cell r="AW184" t="str">
            <v>PROVINCIAL</v>
          </cell>
          <cell r="AX184" t="str">
            <v>INCIDENCIA</v>
          </cell>
          <cell r="AY184" t="str">
            <v>HALFSIM TUENTI PREPAGO PORTABILIDAD: 1 und</v>
          </cell>
          <cell r="AZ184" t="str">
            <v>SIMCARD</v>
          </cell>
          <cell r="BA184" t="str">
            <v/>
          </cell>
        </row>
        <row r="185">
          <cell r="A185" t="str">
            <v>414486619</v>
          </cell>
          <cell r="B185" t="str">
            <v>FLEXTUENTI</v>
          </cell>
          <cell r="C185">
            <v>44921</v>
          </cell>
          <cell r="D185" t="str">
            <v>FLEXNET ECUADOR - FLEXTUENTI</v>
          </cell>
          <cell r="E185" t="str">
            <v>CALLE 28 DE JUNIO S/N Y GARCIA MORENO ENTRADA LLANO GRANDE</v>
          </cell>
          <cell r="H185" t="str">
            <v>170208</v>
          </cell>
          <cell r="I185" t="str">
            <v>QUITO</v>
          </cell>
          <cell r="J185" t="str">
            <v>PICHINCHA</v>
          </cell>
          <cell r="K185" t="str">
            <v>Monica Esmeralda Suarez Quimi</v>
          </cell>
          <cell r="L185" t="str">
            <v>FEBRES CORDERO CALLE 25  2218 NICOLAS AUGUSTO GONZALEZ</v>
          </cell>
          <cell r="O185" t="str">
            <v>090403</v>
          </cell>
          <cell r="P185" t="str">
            <v>090403</v>
          </cell>
          <cell r="Q185" t="str">
            <v>GUAYAS_GUAYAQUIL_FEBRES CORDERO</v>
          </cell>
          <cell r="R185" t="str">
            <v>414486619</v>
          </cell>
          <cell r="W185" t="str">
            <v>0909379703</v>
          </cell>
          <cell r="X185" t="str">
            <v>0961522339-0996965412</v>
          </cell>
          <cell r="Z185" t="str">
            <v>genesis30angelina@gmail.com</v>
          </cell>
          <cell r="AA185">
            <v>44921</v>
          </cell>
          <cell r="AD185">
            <v>1</v>
          </cell>
          <cell r="AE185">
            <v>1</v>
          </cell>
          <cell r="AH185" t="str">
            <v>CIUDADELA LA CHALA   JUNTO A LA PIZZERIA D LUAN CASA  CREMA DE 3 PISOS</v>
          </cell>
          <cell r="AI185" t="str">
            <v>DESPACHO</v>
          </cell>
          <cell r="AJ185" t="str">
            <v>Normal</v>
          </cell>
          <cell r="AL185" t="str">
            <v>NO</v>
          </cell>
          <cell r="AN185" t="str">
            <v>TUE portabilidad</v>
          </cell>
          <cell r="AO185" t="str">
            <v>CANAL ONLINE</v>
          </cell>
          <cell r="AP185">
            <v>44921</v>
          </cell>
          <cell r="AR185" t="str">
            <v>FLEXTUENTI_414486619</v>
          </cell>
          <cell r="AS185">
            <v>324635</v>
          </cell>
          <cell r="AT185" t="str">
            <v>D40</v>
          </cell>
          <cell r="AU185" t="str">
            <v>BTC</v>
          </cell>
          <cell r="AV185">
            <v>1</v>
          </cell>
          <cell r="AW185" t="str">
            <v>LOCAL</v>
          </cell>
          <cell r="AX185" t="str">
            <v>ENTREGADO</v>
          </cell>
          <cell r="AY185" t="str">
            <v>HALFSIM TUENTI PREPAGO PORTABILIDAD: 1 und</v>
          </cell>
          <cell r="AZ185" t="str">
            <v>SIMCARD</v>
          </cell>
          <cell r="BA185" t="str">
            <v/>
          </cell>
        </row>
        <row r="186">
          <cell r="A186" t="str">
            <v>414486658</v>
          </cell>
          <cell r="B186" t="str">
            <v>FLEXTUENTI</v>
          </cell>
          <cell r="C186">
            <v>44921</v>
          </cell>
          <cell r="D186" t="str">
            <v>FLEXNET ECUADOR - FLEXTUENTI</v>
          </cell>
          <cell r="E186" t="str">
            <v>CALLE 28 DE JUNIO S/N Y GARCIA MORENO ENTRADA LLANO GRANDE</v>
          </cell>
          <cell r="H186" t="str">
            <v>170208</v>
          </cell>
          <cell r="I186" t="str">
            <v>QUITO</v>
          </cell>
          <cell r="J186" t="str">
            <v>PICHINCHA</v>
          </cell>
          <cell r="K186" t="str">
            <v>Gerson STALIN Urco Badillo</v>
          </cell>
          <cell r="L186" t="str">
            <v>OFICINA TRAMACO AMBATO  AV CEVALLOS</v>
          </cell>
          <cell r="O186" t="str">
            <v>AMBATO</v>
          </cell>
          <cell r="P186" t="str">
            <v>AMBATO</v>
          </cell>
          <cell r="Q186" t="str">
            <v>TUNGURAHUA_AMBATO_</v>
          </cell>
          <cell r="R186" t="str">
            <v>414486658</v>
          </cell>
          <cell r="W186" t="str">
            <v>1850820778</v>
          </cell>
          <cell r="X186" t="str">
            <v>0968759760-0992132520</v>
          </cell>
          <cell r="Z186" t="str">
            <v>stalinurco@gmail.com</v>
          </cell>
          <cell r="AA186">
            <v>44921</v>
          </cell>
          <cell r="AD186">
            <v>1</v>
          </cell>
          <cell r="AE186">
            <v>1</v>
          </cell>
          <cell r="AH186" t="str">
            <v/>
          </cell>
          <cell r="AI186" t="str">
            <v>DESPACHO</v>
          </cell>
          <cell r="AJ186" t="str">
            <v>DERIVADO PICK UP</v>
          </cell>
          <cell r="AL186" t="str">
            <v>NO</v>
          </cell>
          <cell r="AN186" t="str">
            <v>TUE portabilidad</v>
          </cell>
          <cell r="AO186" t="str">
            <v>CANAL ONLINE</v>
          </cell>
          <cell r="AP186">
            <v>44921</v>
          </cell>
          <cell r="AR186" t="str">
            <v>FLEXTUENTI_414486658</v>
          </cell>
          <cell r="AS186">
            <v>324647</v>
          </cell>
          <cell r="AT186" t="str">
            <v>D40</v>
          </cell>
          <cell r="AU186" t="str">
            <v>BTC</v>
          </cell>
          <cell r="AV186">
            <v>1</v>
          </cell>
          <cell r="AW186" t="str">
            <v>PROVINCIAL</v>
          </cell>
          <cell r="AX186" t="str">
            <v>ENTREGADO</v>
          </cell>
          <cell r="AY186" t="str">
            <v>HALFSIM TUENTI PREPAGO PORTABILIDAD: 1 und</v>
          </cell>
          <cell r="AZ186" t="str">
            <v>SIMCARD</v>
          </cell>
          <cell r="BA186" t="str">
            <v/>
          </cell>
        </row>
        <row r="187">
          <cell r="A187" t="str">
            <v>414486677</v>
          </cell>
          <cell r="B187" t="str">
            <v>FLEXTUENTI</v>
          </cell>
          <cell r="C187">
            <v>44921</v>
          </cell>
          <cell r="D187" t="str">
            <v>FLEXNET ECUADOR - FLEXTUENTI</v>
          </cell>
          <cell r="E187" t="str">
            <v>CALLE 28 DE JUNIO S/N Y GARCIA MORENO ENTRADA LLANO GRANDE</v>
          </cell>
          <cell r="H187" t="str">
            <v>170208</v>
          </cell>
          <cell r="I187" t="str">
            <v>QUITO</v>
          </cell>
          <cell r="J187" t="str">
            <v>PICHINCHA</v>
          </cell>
          <cell r="K187" t="str">
            <v>Christian Guachamin</v>
          </cell>
          <cell r="L187" t="str">
            <v>PUENGASI CALLE 15 DE NOVIEMBRE E20 159 CALLE MIGUEL ANGEL ZAMBRANO</v>
          </cell>
          <cell r="O187" t="str">
            <v>170409</v>
          </cell>
          <cell r="P187" t="str">
            <v>170409</v>
          </cell>
          <cell r="Q187" t="str">
            <v>PICHINCHA_QUITO_PUENGASI</v>
          </cell>
          <cell r="R187" t="str">
            <v>414486677</v>
          </cell>
          <cell r="W187" t="str">
            <v>1725647539</v>
          </cell>
          <cell r="X187" t="str">
            <v>0999974197-0999974197</v>
          </cell>
          <cell r="Z187" t="str">
            <v>cristian.guachamin.97@gmail.com</v>
          </cell>
          <cell r="AA187">
            <v>44921</v>
          </cell>
          <cell r="AD187">
            <v>1</v>
          </cell>
          <cell r="AE187">
            <v>1</v>
          </cell>
          <cell r="AH187" t="str">
            <v>SECTOR BALCON DEL VALLE A LA ESQUINA DEL UPC CASA DE 2 PISOS COLOR MARRON</v>
          </cell>
          <cell r="AI187" t="str">
            <v>DESPACHO</v>
          </cell>
          <cell r="AJ187" t="str">
            <v>Normal</v>
          </cell>
          <cell r="AL187" t="str">
            <v>NO</v>
          </cell>
          <cell r="AN187" t="str">
            <v>TUE portabilidad</v>
          </cell>
          <cell r="AO187" t="str">
            <v>CANAL ONLINE</v>
          </cell>
          <cell r="AP187">
            <v>44921</v>
          </cell>
          <cell r="AR187" t="str">
            <v>FLEXTUENTI_414486677</v>
          </cell>
          <cell r="AS187">
            <v>324569</v>
          </cell>
          <cell r="AT187" t="str">
            <v>D40</v>
          </cell>
          <cell r="AU187" t="str">
            <v>BTC</v>
          </cell>
          <cell r="AV187">
            <v>1</v>
          </cell>
          <cell r="AW187" t="str">
            <v>LOCAL</v>
          </cell>
          <cell r="AX187" t="str">
            <v>ENTREGADO</v>
          </cell>
          <cell r="AY187" t="str">
            <v>HALFSIM TUENTI PREPAGO PORTABILIDAD: 1 und</v>
          </cell>
          <cell r="AZ187" t="str">
            <v>SIMCARD</v>
          </cell>
          <cell r="BA187" t="str">
            <v/>
          </cell>
        </row>
        <row r="188">
          <cell r="A188" t="str">
            <v>414486718</v>
          </cell>
          <cell r="B188" t="str">
            <v>FLEXTUENTI</v>
          </cell>
          <cell r="C188">
            <v>44921</v>
          </cell>
          <cell r="D188" t="str">
            <v>FLEXNET ECUADOR - FLEXTUENTI</v>
          </cell>
          <cell r="E188" t="str">
            <v>CALLE 28 DE JUNIO S/N Y GARCIA MORENO ENTRADA LLANO GRANDE</v>
          </cell>
          <cell r="H188" t="str">
            <v>170208</v>
          </cell>
          <cell r="I188" t="str">
            <v>QUITO</v>
          </cell>
          <cell r="J188" t="str">
            <v>PICHINCHA</v>
          </cell>
          <cell r="K188" t="str">
            <v>Eduardo Montenegro</v>
          </cell>
          <cell r="L188" t="str">
            <v>CENTRO HISTORICO CALLE CUENCA  N9 87  CALLE ESMERALDAS</v>
          </cell>
          <cell r="O188" t="str">
            <v>170402</v>
          </cell>
          <cell r="P188" t="str">
            <v>170402</v>
          </cell>
          <cell r="Q188" t="str">
            <v>PICHINCHA_QUITO_CENTRO HISTORICO</v>
          </cell>
          <cell r="R188" t="str">
            <v>414486718</v>
          </cell>
          <cell r="W188" t="str">
            <v>1726430331</v>
          </cell>
          <cell r="X188" t="str">
            <v>0983964476-0963657048</v>
          </cell>
          <cell r="Z188" t="str">
            <v>eduardomontenegro339@gmail.com</v>
          </cell>
          <cell r="AA188">
            <v>44921</v>
          </cell>
          <cell r="AD188">
            <v>1</v>
          </cell>
          <cell r="AE188">
            <v>1</v>
          </cell>
          <cell r="AH188" t="str">
            <v>SAN JUAN  FRENTE A AL BALCON DE LA CUENCA  CASA ROSADA DE 4 PISOS</v>
          </cell>
          <cell r="AI188" t="str">
            <v>DESPACHO</v>
          </cell>
          <cell r="AJ188" t="str">
            <v>Normal</v>
          </cell>
          <cell r="AL188" t="str">
            <v>NO</v>
          </cell>
          <cell r="AN188" t="str">
            <v>TUE portabilidad</v>
          </cell>
          <cell r="AO188" t="str">
            <v>CANAL ONLINE</v>
          </cell>
          <cell r="AP188">
            <v>44921</v>
          </cell>
          <cell r="AR188" t="str">
            <v>FLEXTUENTI_414486718</v>
          </cell>
          <cell r="AS188">
            <v>324567</v>
          </cell>
          <cell r="AT188" t="str">
            <v>D40</v>
          </cell>
          <cell r="AU188" t="str">
            <v>BTC</v>
          </cell>
          <cell r="AV188">
            <v>1</v>
          </cell>
          <cell r="AW188" t="str">
            <v>LOCAL</v>
          </cell>
          <cell r="AX188" t="str">
            <v>ENTREGADO</v>
          </cell>
          <cell r="AY188" t="str">
            <v>HALFSIM TUENTI PREPAGO PORTABILIDAD: 1 und</v>
          </cell>
          <cell r="AZ188" t="str">
            <v>SIMCARD</v>
          </cell>
          <cell r="BA188" t="str">
            <v/>
          </cell>
        </row>
        <row r="189">
          <cell r="A189" t="str">
            <v>414486719</v>
          </cell>
          <cell r="B189" t="str">
            <v>FLEXTUENTI</v>
          </cell>
          <cell r="C189">
            <v>44921</v>
          </cell>
          <cell r="D189" t="str">
            <v>FLEXNET ECUADOR - FLEXTUENTI</v>
          </cell>
          <cell r="E189" t="str">
            <v>CALLE 28 DE JUNIO S/N Y GARCIA MORENO ENTRADA LLANO GRANDE</v>
          </cell>
          <cell r="H189" t="str">
            <v>170208</v>
          </cell>
          <cell r="I189" t="str">
            <v>QUITO</v>
          </cell>
          <cell r="J189" t="str">
            <v>PICHINCHA</v>
          </cell>
          <cell r="K189" t="str">
            <v>Dennisse Bautista Mendieta</v>
          </cell>
          <cell r="L189" t="str">
            <v>LETAMENDY CALLE FRAY VACAS GALINDO VILLA 733 PETAONAL 25 SO</v>
          </cell>
          <cell r="O189" t="str">
            <v>090403</v>
          </cell>
          <cell r="P189" t="str">
            <v>090403</v>
          </cell>
          <cell r="Q189" t="str">
            <v>GUAYAS_GUAYAQUIL_LETAMENDY</v>
          </cell>
          <cell r="R189" t="str">
            <v>414486719</v>
          </cell>
          <cell r="W189" t="str">
            <v>0940185630</v>
          </cell>
          <cell r="X189" t="str">
            <v>0967784743-0995139492</v>
          </cell>
          <cell r="Z189" t="str">
            <v>dcbautistam@outlook.com</v>
          </cell>
          <cell r="AA189">
            <v>44921</v>
          </cell>
          <cell r="AD189">
            <v>1</v>
          </cell>
          <cell r="AE189">
            <v>1</v>
          </cell>
          <cell r="AH189" t="str">
            <v>CDLA LA CHALA A SEIS CASA DEL CENTRO DE DESARROYO  INFALTIL VACAS GALINDO CASA DE UN PISO COLOR MELON CON REJAS BLANCA  EN LA CASA SE ENCUENTRA UNA TIENDA SN</v>
          </cell>
          <cell r="AI189" t="str">
            <v>DESPACHO</v>
          </cell>
          <cell r="AJ189" t="str">
            <v>Normal</v>
          </cell>
          <cell r="AL189" t="str">
            <v>NO</v>
          </cell>
          <cell r="AN189" t="str">
            <v>TUE portabilidad</v>
          </cell>
          <cell r="AO189" t="str">
            <v>CANAL ONLINE</v>
          </cell>
          <cell r="AP189">
            <v>44921</v>
          </cell>
          <cell r="AR189" t="str">
            <v>FLEXTUENTI_414486719</v>
          </cell>
          <cell r="AS189">
            <v>324634</v>
          </cell>
          <cell r="AT189" t="str">
            <v>D40</v>
          </cell>
          <cell r="AU189" t="str">
            <v>BTC</v>
          </cell>
          <cell r="AV189">
            <v>1</v>
          </cell>
          <cell r="AW189" t="str">
            <v>LOCAL</v>
          </cell>
          <cell r="AX189" t="str">
            <v>ENTREGADO</v>
          </cell>
          <cell r="AY189" t="str">
            <v>HALFSIM TUENTI PREPAGO PORTABILIDAD: 1 und</v>
          </cell>
          <cell r="AZ189" t="str">
            <v>SIMCARD</v>
          </cell>
          <cell r="BA189" t="str">
            <v/>
          </cell>
        </row>
        <row r="190">
          <cell r="A190" t="str">
            <v>414486764</v>
          </cell>
          <cell r="B190" t="str">
            <v>FLEXTUENTI</v>
          </cell>
          <cell r="C190">
            <v>44921</v>
          </cell>
          <cell r="D190" t="str">
            <v>FLEXNET ECUADOR - FLEXTUENTI</v>
          </cell>
          <cell r="E190" t="str">
            <v>CALLE 28 DE JUNIO S/N Y GARCIA MORENO ENTRADA LLANO GRANDE</v>
          </cell>
          <cell r="H190" t="str">
            <v>170208</v>
          </cell>
          <cell r="I190" t="str">
            <v>QUITO</v>
          </cell>
          <cell r="J190" t="str">
            <v>PICHINCHA</v>
          </cell>
          <cell r="K190" t="str">
            <v>Wendy Mera</v>
          </cell>
          <cell r="L190" t="str">
            <v>TARQUI AV BARCELONA  BL 4 DPTO 12 SN</v>
          </cell>
          <cell r="O190" t="str">
            <v>090603</v>
          </cell>
          <cell r="P190" t="str">
            <v>090603</v>
          </cell>
          <cell r="Q190" t="str">
            <v>GUAYAS_GUAYAQUIL_TARQUI</v>
          </cell>
          <cell r="R190" t="str">
            <v>414486764</v>
          </cell>
          <cell r="W190" t="str">
            <v>0923654347</v>
          </cell>
          <cell r="X190" t="str">
            <v>0964070173-0997790806</v>
          </cell>
          <cell r="Z190" t="str">
            <v>chinitamargareth@gmail.com</v>
          </cell>
          <cell r="AA190">
            <v>44921</v>
          </cell>
          <cell r="AD190">
            <v>1</v>
          </cell>
          <cell r="AE190">
            <v>1</v>
          </cell>
          <cell r="AH190" t="str">
            <v>BLOQUES DE INFANTERIA SAN EDUARDO  JUNTO AL ESTADIO BARCELONA SOLICITAR INFORMACION AL GUARDIA</v>
          </cell>
          <cell r="AI190" t="str">
            <v>DESPACHO</v>
          </cell>
          <cell r="AJ190" t="str">
            <v>Normal</v>
          </cell>
          <cell r="AL190" t="str">
            <v>NO</v>
          </cell>
          <cell r="AN190" t="str">
            <v>TUE portabilidad</v>
          </cell>
          <cell r="AO190" t="str">
            <v>CANAL ONLINE</v>
          </cell>
          <cell r="AP190">
            <v>44921</v>
          </cell>
          <cell r="AR190" t="str">
            <v>FLEXTUENTI_414486764</v>
          </cell>
          <cell r="AS190">
            <v>324640</v>
          </cell>
          <cell r="AT190" t="str">
            <v>D40</v>
          </cell>
          <cell r="AU190" t="str">
            <v>BTC</v>
          </cell>
          <cell r="AV190">
            <v>1</v>
          </cell>
          <cell r="AW190" t="str">
            <v>LOCAL</v>
          </cell>
          <cell r="AX190" t="str">
            <v>INCIDENCIA</v>
          </cell>
          <cell r="AY190" t="str">
            <v>HALFSIM TUENTI PREPAGO PORTABILIDAD: 1 und</v>
          </cell>
          <cell r="AZ190" t="str">
            <v>SIMCARD</v>
          </cell>
          <cell r="BA190" t="str">
            <v/>
          </cell>
        </row>
        <row r="191">
          <cell r="A191" t="str">
            <v>414486766</v>
          </cell>
          <cell r="B191" t="str">
            <v>FLEXTUENTI</v>
          </cell>
          <cell r="C191">
            <v>44921</v>
          </cell>
          <cell r="D191" t="str">
            <v>FLEXNET ECUADOR - FLEXTUENTI</v>
          </cell>
          <cell r="E191" t="str">
            <v>CALLE 28 DE JUNIO S/N Y GARCIA MORENO ENTRADA LLANO GRANDE</v>
          </cell>
          <cell r="H191" t="str">
            <v>170208</v>
          </cell>
          <cell r="I191" t="str">
            <v>QUITO</v>
          </cell>
          <cell r="J191" t="str">
            <v>PICHINCHA</v>
          </cell>
          <cell r="K191" t="str">
            <v>Ruth Caicedo</v>
          </cell>
          <cell r="L191" t="str">
            <v>TARQUI  CALLE 18  MANZANA 710 VILLA10 CIUDADEL MARTHA DE  ROLDOS</v>
          </cell>
          <cell r="O191" t="str">
            <v>090601</v>
          </cell>
          <cell r="P191" t="str">
            <v>090601</v>
          </cell>
          <cell r="Q191" t="str">
            <v>GUAYAS_GUAYAQUIL_TARQUI</v>
          </cell>
          <cell r="R191" t="str">
            <v>414486766</v>
          </cell>
          <cell r="W191" t="str">
            <v>0905494217</v>
          </cell>
          <cell r="X191" t="str">
            <v>0987784510-0963738309</v>
          </cell>
          <cell r="Z191" t="str">
            <v>pedritin1@yahoo.com</v>
          </cell>
          <cell r="AA191">
            <v>44921</v>
          </cell>
          <cell r="AD191">
            <v>1</v>
          </cell>
          <cell r="AE191">
            <v>1</v>
          </cell>
          <cell r="AH191" t="str">
            <v>SECTOR MARTHA ROLDOS  A DOS PEATONES DEL PARQUE 700 Y DIAGONAL AL RESTURANTE CHIFA RUBI  CASA BLANCA CON AMARILLO DE 2 PISOS</v>
          </cell>
          <cell r="AI191" t="str">
            <v>DESPACHO</v>
          </cell>
          <cell r="AJ191" t="str">
            <v>Normal</v>
          </cell>
          <cell r="AL191" t="str">
            <v>NO</v>
          </cell>
          <cell r="AN191" t="str">
            <v>TUE portabilidad</v>
          </cell>
          <cell r="AO191" t="str">
            <v>CANAL ONLINE</v>
          </cell>
          <cell r="AP191">
            <v>44921</v>
          </cell>
          <cell r="AR191" t="str">
            <v>FLEXTUENTI_414486766</v>
          </cell>
          <cell r="AS191">
            <v>324639</v>
          </cell>
          <cell r="AT191" t="str">
            <v>D40</v>
          </cell>
          <cell r="AU191" t="str">
            <v>BTC</v>
          </cell>
          <cell r="AV191">
            <v>1</v>
          </cell>
          <cell r="AW191" t="str">
            <v>LOCAL</v>
          </cell>
          <cell r="AX191" t="str">
            <v>ENTREGADO</v>
          </cell>
          <cell r="AY191" t="str">
            <v>HALFSIM TUENTI PREPAGO PORTABILIDAD: 1 und</v>
          </cell>
          <cell r="AZ191" t="str">
            <v>SIMCARD</v>
          </cell>
          <cell r="BA191" t="str">
            <v/>
          </cell>
        </row>
        <row r="192">
          <cell r="A192" t="str">
            <v>414486831</v>
          </cell>
          <cell r="B192" t="str">
            <v>FLEXTUENTI</v>
          </cell>
          <cell r="C192">
            <v>44921</v>
          </cell>
          <cell r="D192" t="str">
            <v>FLEXNET ECUADOR - FLEXTUENTI</v>
          </cell>
          <cell r="E192" t="str">
            <v>CALLE 28 DE JUNIO S/N Y GARCIA MORENO ENTRADA LLANO GRANDE</v>
          </cell>
          <cell r="H192" t="str">
            <v>170208</v>
          </cell>
          <cell r="I192" t="str">
            <v>QUITO</v>
          </cell>
          <cell r="J192" t="str">
            <v>PICHINCHA</v>
          </cell>
          <cell r="K192" t="str">
            <v>JAIME ANDRÉS FLORES GARZÓN</v>
          </cell>
          <cell r="L192" t="str">
            <v>TARQUI AV CARLOS PLAZA DANIN  MANZANA M1 VILLA 8  Y PEDRO MENENDEZ GILBERT</v>
          </cell>
          <cell r="O192" t="str">
            <v>090505</v>
          </cell>
          <cell r="P192" t="str">
            <v>090505</v>
          </cell>
          <cell r="Q192" t="str">
            <v>GUAYAS_GUAYAQUIL_TARQUI</v>
          </cell>
          <cell r="R192" t="str">
            <v>414486831</v>
          </cell>
          <cell r="W192" t="str">
            <v>0952514636</v>
          </cell>
          <cell r="X192" t="str">
            <v>0999769638-0991994925</v>
          </cell>
          <cell r="Z192" t="str">
            <v>jf4124@gmail.com</v>
          </cell>
          <cell r="AA192">
            <v>44921</v>
          </cell>
          <cell r="AD192">
            <v>1</v>
          </cell>
          <cell r="AE192">
            <v>1</v>
          </cell>
          <cell r="AH192" t="str">
            <v>CUIDADELA  ATARAZANA DIAGONAL A LA MENESTRA DE POCHA CASA MELON DE 2 PISOS</v>
          </cell>
          <cell r="AI192" t="str">
            <v>DESPACHO</v>
          </cell>
          <cell r="AJ192" t="str">
            <v>Normal</v>
          </cell>
          <cell r="AL192" t="str">
            <v>NO</v>
          </cell>
          <cell r="AN192" t="str">
            <v>TUE portabilidad</v>
          </cell>
          <cell r="AO192" t="str">
            <v>CANAL ONLINE</v>
          </cell>
          <cell r="AP192">
            <v>44921</v>
          </cell>
          <cell r="AR192" t="str">
            <v>FLEXTUENTI_414486831</v>
          </cell>
          <cell r="AS192">
            <v>324632</v>
          </cell>
          <cell r="AT192" t="str">
            <v>D40</v>
          </cell>
          <cell r="AU192" t="str">
            <v>BTC</v>
          </cell>
          <cell r="AV192">
            <v>1</v>
          </cell>
          <cell r="AW192" t="str">
            <v>LOCAL</v>
          </cell>
          <cell r="AX192" t="str">
            <v>ENTREGADO</v>
          </cell>
          <cell r="AY192" t="str">
            <v>HALFSIM TUENTI PREPAGO PORTABILIDAD: 1 und</v>
          </cell>
          <cell r="AZ192" t="str">
            <v>SIMCARD</v>
          </cell>
          <cell r="BA192" t="str">
            <v/>
          </cell>
        </row>
        <row r="193">
          <cell r="A193" t="str">
            <v>414486839</v>
          </cell>
          <cell r="B193" t="str">
            <v>FLEXTUENTI</v>
          </cell>
          <cell r="C193">
            <v>44921</v>
          </cell>
          <cell r="D193" t="str">
            <v>FLEXNET ECUADOR - FLEXTUENTI</v>
          </cell>
          <cell r="E193" t="str">
            <v>CALLE 28 DE JUNIO S/N Y GARCIA MORENO ENTRADA LLANO GRANDE</v>
          </cell>
          <cell r="H193" t="str">
            <v>170208</v>
          </cell>
          <cell r="I193" t="str">
            <v>QUITO</v>
          </cell>
          <cell r="J193" t="str">
            <v>PICHINCHA</v>
          </cell>
          <cell r="K193" t="str">
            <v>Paul Salazar</v>
          </cell>
          <cell r="L193" t="str">
            <v>OFICINA TRAMACO OTAVALO</v>
          </cell>
          <cell r="O193" t="str">
            <v>OTAVALO</v>
          </cell>
          <cell r="P193" t="str">
            <v>OTAVALO</v>
          </cell>
          <cell r="Q193" t="str">
            <v>IMBABURA_OTAVALO_</v>
          </cell>
          <cell r="R193" t="str">
            <v>414486839</v>
          </cell>
          <cell r="W193" t="str">
            <v>1003073010</v>
          </cell>
          <cell r="X193" t="str">
            <v>0960787500-0960787500</v>
          </cell>
          <cell r="Z193" t="str">
            <v>paulcito1988@hotmail.com</v>
          </cell>
          <cell r="AA193">
            <v>44921</v>
          </cell>
          <cell r="AD193">
            <v>1</v>
          </cell>
          <cell r="AE193">
            <v>1</v>
          </cell>
          <cell r="AH193" t="str">
            <v/>
          </cell>
          <cell r="AI193" t="str">
            <v>DESPACHO</v>
          </cell>
          <cell r="AJ193" t="str">
            <v>DERIVADO PICK UP</v>
          </cell>
          <cell r="AL193" t="str">
            <v>NO</v>
          </cell>
          <cell r="AN193" t="str">
            <v>TUE portabilidad</v>
          </cell>
          <cell r="AO193" t="str">
            <v>CANAL ONLINE</v>
          </cell>
          <cell r="AP193">
            <v>44921</v>
          </cell>
          <cell r="AR193" t="str">
            <v>FLEXTUENTI_414486839</v>
          </cell>
          <cell r="AS193">
            <v>324601</v>
          </cell>
          <cell r="AT193" t="str">
            <v>D40</v>
          </cell>
          <cell r="AU193" t="str">
            <v>BTC</v>
          </cell>
          <cell r="AV193">
            <v>1</v>
          </cell>
          <cell r="AW193" t="str">
            <v>PROVINCIAL</v>
          </cell>
          <cell r="AX193" t="str">
            <v>INCIDENCIA</v>
          </cell>
          <cell r="AY193" t="str">
            <v>HALFSIM TUENTI PREPAGO PORTABILIDAD: 1 und</v>
          </cell>
          <cell r="AZ193" t="str">
            <v>SIMCARD</v>
          </cell>
          <cell r="BA193" t="str">
            <v/>
          </cell>
        </row>
        <row r="194">
          <cell r="A194" t="str">
            <v>WS414485980</v>
          </cell>
          <cell r="B194" t="str">
            <v>FLEXTUENTI</v>
          </cell>
          <cell r="C194">
            <v>44921</v>
          </cell>
          <cell r="D194" t="str">
            <v>FLEXNET ECUADOR - FLEXTUENTI</v>
          </cell>
          <cell r="E194" t="str">
            <v>CALLE 28 DE JUNIO S/N Y GARCIA MORENO ENTRADA LLANO GRANDE</v>
          </cell>
          <cell r="H194" t="str">
            <v>170208</v>
          </cell>
          <cell r="I194" t="str">
            <v>QUITO</v>
          </cell>
          <cell r="J194" t="str">
            <v>PICHINCHA</v>
          </cell>
          <cell r="K194" t="str">
            <v>Mariam Soraya Lopez Gonzalez</v>
          </cell>
          <cell r="L194" t="str">
            <v>EL CONDADO  SN  AV MACHALA</v>
          </cell>
          <cell r="O194" t="str">
            <v>170134</v>
          </cell>
          <cell r="P194" t="str">
            <v>170134</v>
          </cell>
          <cell r="Q194" t="str">
            <v>PICHINCHA_QUITO_EL CONDADO</v>
          </cell>
          <cell r="R194" t="str">
            <v>WS414485980</v>
          </cell>
          <cell r="S194" t="str">
            <v>COBRO DOMICILIO $5 EFECTIVO + $3 DELIVERY</v>
          </cell>
          <cell r="W194" t="str">
            <v>1709512253</v>
          </cell>
          <cell r="X194" t="str">
            <v>0998204659-0998204659</v>
          </cell>
          <cell r="Z194" t="str">
            <v>mariamlopez15@gmail.com</v>
          </cell>
          <cell r="AA194">
            <v>44921</v>
          </cell>
          <cell r="AD194">
            <v>1</v>
          </cell>
          <cell r="AE194">
            <v>1</v>
          </cell>
          <cell r="AH194" t="str">
            <v>SECTOR MENA DEL HIERRO CONJUNTO AKHENATON DEP 1 A TORRE 1</v>
          </cell>
          <cell r="AI194" t="str">
            <v>DESPACHO</v>
          </cell>
          <cell r="AJ194" t="str">
            <v>Normal</v>
          </cell>
          <cell r="AL194" t="str">
            <v>NO</v>
          </cell>
          <cell r="AN194" t="str">
            <v>TUE reposiciones</v>
          </cell>
          <cell r="AO194" t="str">
            <v>CANAL ONLINE</v>
          </cell>
          <cell r="AP194">
            <v>44921</v>
          </cell>
          <cell r="AR194" t="str">
            <v>FLEXTUENTI_WS414485980</v>
          </cell>
          <cell r="AS194">
            <v>324578</v>
          </cell>
          <cell r="AT194" t="str">
            <v>D40</v>
          </cell>
          <cell r="AU194" t="str">
            <v>BTC</v>
          </cell>
          <cell r="AV194">
            <v>1</v>
          </cell>
          <cell r="AW194" t="str">
            <v>LOCAL</v>
          </cell>
          <cell r="AX194" t="str">
            <v>ENTREGADO</v>
          </cell>
          <cell r="AY194" t="str">
            <v>HALFSIM TUENTI PREPAGO REPOSICION: 1 und</v>
          </cell>
          <cell r="AZ194" t="str">
            <v>SIMCARD</v>
          </cell>
          <cell r="BA194" t="str">
            <v/>
          </cell>
        </row>
        <row r="195">
          <cell r="A195" t="str">
            <v>WS414486768</v>
          </cell>
          <cell r="B195" t="str">
            <v>FLEXTUENTI</v>
          </cell>
          <cell r="C195">
            <v>44921</v>
          </cell>
          <cell r="D195" t="str">
            <v>FLEXNET ECUADOR - FLEXTUENTI</v>
          </cell>
          <cell r="E195" t="str">
            <v>CALLE 28 DE JUNIO S/N Y GARCIA MORENO ENTRADA LLANO GRANDE</v>
          </cell>
          <cell r="H195" t="str">
            <v>170208</v>
          </cell>
          <cell r="I195" t="str">
            <v>QUITO</v>
          </cell>
          <cell r="J195" t="str">
            <v>PICHINCHA</v>
          </cell>
          <cell r="K195" t="str">
            <v>Frank Maverink Condoy Jimenez</v>
          </cell>
          <cell r="L195" t="str">
            <v>LA CONCORDIA CALLE GUAYAS SN  CALLE LOJA</v>
          </cell>
          <cell r="O195" t="str">
            <v>230211</v>
          </cell>
          <cell r="P195" t="str">
            <v>230211</v>
          </cell>
          <cell r="Q195" t="str">
            <v>SANTO DOMINGO _LA CONCORDIA_LA CONCORDIA</v>
          </cell>
          <cell r="R195" t="str">
            <v>WS414486768</v>
          </cell>
          <cell r="S195" t="str">
            <v>COBRO DOMICILIO $5 EFECTIVO + $3 DELIVERY</v>
          </cell>
          <cell r="W195" t="str">
            <v>1729397644</v>
          </cell>
          <cell r="X195" t="str">
            <v>0985201272-0985201272</v>
          </cell>
          <cell r="Z195" t="str">
            <v>condoyfrankl1988@gmail.com</v>
          </cell>
          <cell r="AA195">
            <v>44921</v>
          </cell>
          <cell r="AD195">
            <v>1</v>
          </cell>
          <cell r="AE195">
            <v>1</v>
          </cell>
          <cell r="AH195" t="str">
            <v>SECTOR CENTRO ENTREGAR EN LA FERRERTERIA LA ECONOMIA</v>
          </cell>
          <cell r="AI195" t="str">
            <v>DESPACHO</v>
          </cell>
          <cell r="AJ195" t="str">
            <v>Normal</v>
          </cell>
          <cell r="AL195" t="str">
            <v>NO</v>
          </cell>
          <cell r="AN195" t="str">
            <v>TUE reposiciones</v>
          </cell>
          <cell r="AO195" t="str">
            <v>CANAL ONLINE</v>
          </cell>
          <cell r="AP195">
            <v>44921</v>
          </cell>
          <cell r="AR195" t="str">
            <v>FLEXTUENTI_WS414486768</v>
          </cell>
          <cell r="AS195">
            <v>324609</v>
          </cell>
          <cell r="AT195" t="str">
            <v>D40</v>
          </cell>
          <cell r="AU195" t="str">
            <v>BTC</v>
          </cell>
          <cell r="AV195">
            <v>1</v>
          </cell>
          <cell r="AW195" t="str">
            <v>PROVINCIAL</v>
          </cell>
          <cell r="AX195" t="str">
            <v>ENTREGADO</v>
          </cell>
          <cell r="AY195" t="str">
            <v>HALFSIM TUENTI PREPAGO REPOSICION: 1 und</v>
          </cell>
          <cell r="AZ195" t="str">
            <v>SIMCARD</v>
          </cell>
          <cell r="BA195" t="str">
            <v/>
          </cell>
        </row>
        <row r="196">
          <cell r="A196" t="str">
            <v>WS414486832</v>
          </cell>
          <cell r="B196" t="str">
            <v>FLEXTUENTI</v>
          </cell>
          <cell r="C196">
            <v>44921</v>
          </cell>
          <cell r="D196" t="str">
            <v>FLEXNET ECUADOR - FLEXTUENTI</v>
          </cell>
          <cell r="E196" t="str">
            <v>CALLE 28 DE JUNIO S/N Y GARCIA MORENO ENTRADA LLANO GRANDE</v>
          </cell>
          <cell r="H196" t="str">
            <v>170208</v>
          </cell>
          <cell r="I196" t="str">
            <v>QUITO</v>
          </cell>
          <cell r="J196" t="str">
            <v>PICHINCHA</v>
          </cell>
          <cell r="K196" t="str">
            <v>Jhon Andres Saltos Cabrera</v>
          </cell>
          <cell r="L196" t="str">
            <v>LOJA CALLE JOSE SAN MARTIN  683 76 JOSE ARTIGAS</v>
          </cell>
          <cell r="O196" t="str">
            <v>110150</v>
          </cell>
          <cell r="P196" t="str">
            <v>110150</v>
          </cell>
          <cell r="Q196" t="str">
            <v>_LOJA_LOJA</v>
          </cell>
          <cell r="R196" t="str">
            <v>WS414486832</v>
          </cell>
          <cell r="S196" t="str">
            <v>COBRO DOMICILIO $5 EFECTIVO + $3 DELIVERY</v>
          </cell>
          <cell r="W196" t="str">
            <v>1104419864</v>
          </cell>
          <cell r="X196" t="str">
            <v>0982868184-0982868184</v>
          </cell>
          <cell r="Z196" t="str">
            <v>jsaltoscabrera24122002@gmail.com</v>
          </cell>
          <cell r="AA196">
            <v>44921</v>
          </cell>
          <cell r="AD196">
            <v>1</v>
          </cell>
          <cell r="AE196">
            <v>1</v>
          </cell>
          <cell r="AH196" t="str">
            <v>CIUDADELA DANIEL ALVARES ENTREGA EN CASA 2 PISOS PUERTA NEGRA JUNTO A TIENDA DIAGONAL A  CANCHA FULL FIT BOX</v>
          </cell>
          <cell r="AI196" t="str">
            <v>DESPACHO</v>
          </cell>
          <cell r="AJ196" t="str">
            <v>Normal</v>
          </cell>
          <cell r="AL196" t="str">
            <v>NO</v>
          </cell>
          <cell r="AN196" t="str">
            <v>TUE reposiciones</v>
          </cell>
          <cell r="AO196" t="str">
            <v>CANAL ONLINE</v>
          </cell>
          <cell r="AP196">
            <v>44921</v>
          </cell>
          <cell r="AR196" t="str">
            <v>FLEXTUENTI_WS414486832</v>
          </cell>
          <cell r="AS196">
            <v>324607</v>
          </cell>
          <cell r="AT196" t="str">
            <v>D40</v>
          </cell>
          <cell r="AU196" t="str">
            <v>BTC</v>
          </cell>
          <cell r="AV196">
            <v>1</v>
          </cell>
          <cell r="AW196" t="str">
            <v>PROVINCIAL</v>
          </cell>
          <cell r="AX196" t="str">
            <v>EN_TRANSITO</v>
          </cell>
          <cell r="AY196" t="str">
            <v>HALFSIM TUENTI PREPAGO REPOSICION: 1 und</v>
          </cell>
          <cell r="AZ196" t="str">
            <v>SIMCARD</v>
          </cell>
          <cell r="BA196" t="str">
            <v/>
          </cell>
        </row>
        <row r="197">
          <cell r="A197" t="str">
            <v>414474028</v>
          </cell>
          <cell r="B197" t="str">
            <v>FLEXTUENTI</v>
          </cell>
          <cell r="C197">
            <v>44922</v>
          </cell>
          <cell r="D197" t="str">
            <v>FLEXNET ECUADOR - FLEXTUENTI</v>
          </cell>
          <cell r="E197" t="str">
            <v>CALLE 28 DE JUNIO S/N Y GARCIA MORENO ENTRADA LLANO GRANDE</v>
          </cell>
          <cell r="H197" t="str">
            <v>170208</v>
          </cell>
          <cell r="I197" t="str">
            <v>QUITO</v>
          </cell>
          <cell r="J197" t="str">
            <v>PICHINCHA</v>
          </cell>
          <cell r="K197" t="str">
            <v>Daniela Maite Bonilla Bravo</v>
          </cell>
          <cell r="L197" t="str">
            <v>LOS ESTEROS CALLE C1  SN  CALLE I</v>
          </cell>
          <cell r="O197" t="str">
            <v>130204</v>
          </cell>
          <cell r="P197" t="str">
            <v>130204</v>
          </cell>
          <cell r="Q197" t="str">
            <v>MANABI_MANTA_LOS ESTEROS</v>
          </cell>
          <cell r="R197" t="str">
            <v>414474028</v>
          </cell>
          <cell r="W197" t="str">
            <v>1351355290</v>
          </cell>
          <cell r="X197" t="str">
            <v>0969429768-0978747435</v>
          </cell>
          <cell r="Z197" t="str">
            <v>maybonillabravo2002@gmail.com</v>
          </cell>
          <cell r="AA197">
            <v>44922</v>
          </cell>
          <cell r="AD197">
            <v>1</v>
          </cell>
          <cell r="AE197">
            <v>1</v>
          </cell>
          <cell r="AH197" t="str">
            <v>SECTOR PALMAR TERCERA ETAPA CASA DE 3 PISOS COLOR MELON CALLEJON 1 A LA IZQUIERDA  A DOS CUADRAS DEL HOTEL  SOL NACIENTE</v>
          </cell>
          <cell r="AI197" t="str">
            <v>DESPACHO</v>
          </cell>
          <cell r="AJ197" t="str">
            <v>Normal</v>
          </cell>
          <cell r="AL197" t="str">
            <v>NO</v>
          </cell>
          <cell r="AN197" t="str">
            <v>TUE portabilidad</v>
          </cell>
          <cell r="AO197" t="str">
            <v>CANAL ONLINE</v>
          </cell>
          <cell r="AP197">
            <v>44922</v>
          </cell>
          <cell r="AR197" t="str">
            <v>FLEXTUENTI_414474028</v>
          </cell>
          <cell r="AS197">
            <v>324770</v>
          </cell>
          <cell r="AT197" t="str">
            <v>D40</v>
          </cell>
          <cell r="AU197" t="str">
            <v>BTC</v>
          </cell>
          <cell r="AV197">
            <v>1</v>
          </cell>
          <cell r="AW197" t="str">
            <v>PROVINCIAL</v>
          </cell>
          <cell r="AX197" t="str">
            <v>ENTREGADO</v>
          </cell>
          <cell r="AY197" t="str">
            <v>HALFSIM TUENTI PREPAGO PORTABILIDAD: 1 und</v>
          </cell>
          <cell r="AZ197" t="str">
            <v>SIMCARD</v>
          </cell>
          <cell r="BA197" t="str">
            <v/>
          </cell>
        </row>
        <row r="198">
          <cell r="A198" t="str">
            <v>414474030</v>
          </cell>
          <cell r="B198" t="str">
            <v>FLEXTUENTI</v>
          </cell>
          <cell r="C198">
            <v>44922</v>
          </cell>
          <cell r="D198" t="str">
            <v>FLEXNET ECUADOR - FLEXTUENTI</v>
          </cell>
          <cell r="E198" t="str">
            <v>CALLE 28 DE JUNIO S/N Y GARCIA MORENO ENTRADA LLANO GRANDE</v>
          </cell>
          <cell r="H198" t="str">
            <v>170208</v>
          </cell>
          <cell r="I198" t="str">
            <v>QUITO</v>
          </cell>
          <cell r="J198" t="str">
            <v>PICHINCHA</v>
          </cell>
          <cell r="K198" t="str">
            <v>Marilin Arreaga</v>
          </cell>
          <cell r="L198" t="str">
            <v>PUERTO BOLIVAR  AV BOLIVAR MADERO VARGAS CASA 202  CALLE 32AVA OESTE</v>
          </cell>
          <cell r="O198" t="str">
            <v>070210</v>
          </cell>
          <cell r="P198" t="str">
            <v>070210</v>
          </cell>
          <cell r="Q198" t="str">
            <v>EL ORO_MACHALA_PUERTO BOLIVAR</v>
          </cell>
          <cell r="R198" t="str">
            <v>414474030</v>
          </cell>
          <cell r="W198" t="str">
            <v>0705667376</v>
          </cell>
          <cell r="X198" t="str">
            <v>0968457063-0978783869</v>
          </cell>
          <cell r="Z198" t="str">
            <v>marilinarreaga@gmail.com</v>
          </cell>
          <cell r="AA198">
            <v>44922</v>
          </cell>
          <cell r="AD198">
            <v>1</v>
          </cell>
          <cell r="AE198">
            <v>1</v>
          </cell>
          <cell r="AH198" t="str">
            <v>BARRIO LA UNION CASA DE 1 PISO COLOR BEIGE CON PORTON NEGRO FRENTE AL COLEGIO SIMON BOLIVAR</v>
          </cell>
          <cell r="AI198" t="str">
            <v>DESPACHO</v>
          </cell>
          <cell r="AJ198" t="str">
            <v>Normal</v>
          </cell>
          <cell r="AL198" t="str">
            <v>NO</v>
          </cell>
          <cell r="AN198" t="str">
            <v>TUE portabilidad</v>
          </cell>
          <cell r="AO198" t="str">
            <v>CANAL ONLINE</v>
          </cell>
          <cell r="AP198">
            <v>44922</v>
          </cell>
          <cell r="AR198" t="str">
            <v>FLEXTUENTI_414474030</v>
          </cell>
          <cell r="AS198">
            <v>324768</v>
          </cell>
          <cell r="AT198" t="str">
            <v>D40</v>
          </cell>
          <cell r="AU198" t="str">
            <v>BTC</v>
          </cell>
          <cell r="AV198">
            <v>1</v>
          </cell>
          <cell r="AW198" t="str">
            <v>PROVINCIAL</v>
          </cell>
          <cell r="AX198" t="str">
            <v>ENTREGADO</v>
          </cell>
          <cell r="AY198" t="str">
            <v>HALFSIM TUENTI PREPAGO PORTABILIDAD: 1 und</v>
          </cell>
          <cell r="AZ198" t="str">
            <v>SIMCARD</v>
          </cell>
          <cell r="BA198" t="str">
            <v/>
          </cell>
        </row>
        <row r="199">
          <cell r="A199" t="str">
            <v>414486362</v>
          </cell>
          <cell r="B199" t="str">
            <v>FLEXTUENTI</v>
          </cell>
          <cell r="C199">
            <v>44922</v>
          </cell>
          <cell r="D199" t="str">
            <v>FLEXNET ECUADOR - FLEXTUENTI</v>
          </cell>
          <cell r="E199" t="str">
            <v>CALLE 28 DE JUNIO S/N Y GARCIA MORENO ENTRADA LLANO GRANDE</v>
          </cell>
          <cell r="H199" t="str">
            <v>170208</v>
          </cell>
          <cell r="I199" t="str">
            <v>QUITO</v>
          </cell>
          <cell r="J199" t="str">
            <v>PICHINCHA</v>
          </cell>
          <cell r="K199" t="str">
            <v>Jimmy John Logroño Arguello</v>
          </cell>
          <cell r="L199" t="str">
            <v>TARQUI    CDLA SAMANES 6  MNZ 955 VILLA 26 AVENIDA 1B NE</v>
          </cell>
          <cell r="O199" t="str">
            <v>090509</v>
          </cell>
          <cell r="P199" t="str">
            <v>090509</v>
          </cell>
          <cell r="Q199" t="str">
            <v>GUAYAS_GUAYAQUIL_TARQUI</v>
          </cell>
          <cell r="R199" t="str">
            <v>414486362</v>
          </cell>
          <cell r="W199" t="str">
            <v>0914079850</v>
          </cell>
          <cell r="X199" t="str">
            <v>0986011087-0963233949</v>
          </cell>
          <cell r="Z199" t="str">
            <v>jimmyjohnlogro@gmail.com</v>
          </cell>
          <cell r="AA199">
            <v>44922</v>
          </cell>
          <cell r="AD199">
            <v>1</v>
          </cell>
          <cell r="AE199">
            <v>1</v>
          </cell>
          <cell r="AH199" t="str">
            <v>SECTOR NORTE FRENTE AL COLEGIO TENIENTE HUGO ORTIZ CASA 1 PISO COLOR MELON GARAGE BLANCO</v>
          </cell>
          <cell r="AI199" t="str">
            <v>DESPACHO</v>
          </cell>
          <cell r="AJ199" t="str">
            <v>Normal</v>
          </cell>
          <cell r="AL199" t="str">
            <v>NO</v>
          </cell>
          <cell r="AN199" t="str">
            <v>TUE portabilidad</v>
          </cell>
          <cell r="AO199" t="str">
            <v>CANAL ONLINE</v>
          </cell>
          <cell r="AP199">
            <v>44922</v>
          </cell>
          <cell r="AR199" t="str">
            <v>FLEXTUENTI_414486362</v>
          </cell>
          <cell r="AS199">
            <v>324772</v>
          </cell>
          <cell r="AT199" t="str">
            <v>D40</v>
          </cell>
          <cell r="AU199" t="str">
            <v>BTC</v>
          </cell>
          <cell r="AV199">
            <v>1</v>
          </cell>
          <cell r="AW199" t="str">
            <v>LOCAL</v>
          </cell>
          <cell r="AX199" t="str">
            <v>ENTREGADO</v>
          </cell>
          <cell r="AY199" t="str">
            <v>HALFSIM TUENTI PREPAGO PORTABILIDAD: 1 und</v>
          </cell>
          <cell r="AZ199" t="str">
            <v>SIMCARD</v>
          </cell>
          <cell r="BA199" t="str">
            <v/>
          </cell>
        </row>
        <row r="200">
          <cell r="A200" t="str">
            <v>414486367</v>
          </cell>
          <cell r="B200" t="str">
            <v>FLEXTUENTI</v>
          </cell>
          <cell r="C200">
            <v>44922</v>
          </cell>
          <cell r="D200" t="str">
            <v>FLEXNET ECUADOR - FLEXTUENTI</v>
          </cell>
          <cell r="E200" t="str">
            <v>CALLE 28 DE JUNIO S/N Y GARCIA MORENO ENTRADA LLANO GRANDE</v>
          </cell>
          <cell r="H200" t="str">
            <v>170208</v>
          </cell>
          <cell r="I200" t="str">
            <v>QUITO</v>
          </cell>
          <cell r="J200" t="str">
            <v>PICHINCHA</v>
          </cell>
          <cell r="K200" t="str">
            <v>Jimmy John Logroño Arguello</v>
          </cell>
          <cell r="L200" t="str">
            <v>TARQUI    CDLA SAMANES 6  MNZ 955 VILLA 26 AVENIDA 1B NE</v>
          </cell>
          <cell r="O200" t="str">
            <v>090509</v>
          </cell>
          <cell r="P200" t="str">
            <v>090509</v>
          </cell>
          <cell r="Q200" t="str">
            <v>GUAYAS_GUAYAQUIL_TARQUI</v>
          </cell>
          <cell r="R200" t="str">
            <v>414486367</v>
          </cell>
          <cell r="W200" t="str">
            <v>0914079850</v>
          </cell>
          <cell r="X200" t="str">
            <v>0987171626-0963233949</v>
          </cell>
          <cell r="Z200" t="str">
            <v>jimmyjohnlogro@gmail.com</v>
          </cell>
          <cell r="AA200">
            <v>44922</v>
          </cell>
          <cell r="AD200">
            <v>1</v>
          </cell>
          <cell r="AE200">
            <v>1</v>
          </cell>
          <cell r="AH200" t="str">
            <v>SECTOR NORTE FRENTE AL COLEGIO TENIENTE HUGO ORTIZ CASA 1 PISO COLOR MELON GARAGE BLANCO</v>
          </cell>
          <cell r="AI200" t="str">
            <v>DESPACHO</v>
          </cell>
          <cell r="AJ200" t="str">
            <v>Normal</v>
          </cell>
          <cell r="AL200" t="str">
            <v>NO</v>
          </cell>
          <cell r="AN200" t="str">
            <v>TUE portabilidad</v>
          </cell>
          <cell r="AO200" t="str">
            <v>CANAL ONLINE</v>
          </cell>
          <cell r="AP200">
            <v>44922</v>
          </cell>
          <cell r="AR200" t="str">
            <v>FLEXTUENTI_414486367</v>
          </cell>
          <cell r="AS200">
            <v>324767</v>
          </cell>
          <cell r="AT200" t="str">
            <v>D40</v>
          </cell>
          <cell r="AU200" t="str">
            <v>BTC</v>
          </cell>
          <cell r="AV200">
            <v>1</v>
          </cell>
          <cell r="AW200" t="str">
            <v>LOCAL</v>
          </cell>
          <cell r="AX200" t="str">
            <v>EN_TRANSITO</v>
          </cell>
          <cell r="AY200" t="str">
            <v>HALFSIM TUENTI PREPAGO PORTABILIDAD: 1 und</v>
          </cell>
          <cell r="AZ200" t="str">
            <v>SIMCARD</v>
          </cell>
          <cell r="BA200" t="str">
            <v/>
          </cell>
        </row>
        <row r="201">
          <cell r="A201" t="str">
            <v>414486368</v>
          </cell>
          <cell r="B201" t="str">
            <v>FLEXTUENTI</v>
          </cell>
          <cell r="C201">
            <v>44922</v>
          </cell>
          <cell r="D201" t="str">
            <v>FLEXNET ECUADOR - FLEXTUENTI</v>
          </cell>
          <cell r="E201" t="str">
            <v>CALLE 28 DE JUNIO S/N Y GARCIA MORENO ENTRADA LLANO GRANDE</v>
          </cell>
          <cell r="H201" t="str">
            <v>170208</v>
          </cell>
          <cell r="I201" t="str">
            <v>QUITO</v>
          </cell>
          <cell r="J201" t="str">
            <v>PICHINCHA</v>
          </cell>
          <cell r="K201" t="str">
            <v>Jimmy John Logroño Arguello</v>
          </cell>
          <cell r="L201" t="str">
            <v>TARQUI    CDLA SAMANES 6  MNZ 955 VILLA 26 AVENIDA 1B NE</v>
          </cell>
          <cell r="O201" t="str">
            <v>090509</v>
          </cell>
          <cell r="P201" t="str">
            <v>090509</v>
          </cell>
          <cell r="Q201" t="str">
            <v>GUAYAS_GUAYAQUIL_TARQUI</v>
          </cell>
          <cell r="R201" t="str">
            <v>414486368</v>
          </cell>
          <cell r="W201" t="str">
            <v>0914079850</v>
          </cell>
          <cell r="X201" t="str">
            <v>0914079850-0963233949</v>
          </cell>
          <cell r="Z201" t="str">
            <v>jimmyjohnlogro@gmail.com</v>
          </cell>
          <cell r="AA201">
            <v>44922</v>
          </cell>
          <cell r="AD201">
            <v>1</v>
          </cell>
          <cell r="AE201">
            <v>1</v>
          </cell>
          <cell r="AH201" t="str">
            <v>SECTOR NORTE FRENTE AL COLEGIO TENIENTE HUGO ORTIZ CASA 1 PISO COLOR MELON GARAGE BLANCO</v>
          </cell>
          <cell r="AI201" t="str">
            <v>DESPACHO</v>
          </cell>
          <cell r="AJ201" t="str">
            <v>Normal</v>
          </cell>
          <cell r="AL201" t="str">
            <v>NO</v>
          </cell>
          <cell r="AN201" t="str">
            <v>TUE portabilidad</v>
          </cell>
          <cell r="AO201" t="str">
            <v>CANAL ONLINE</v>
          </cell>
          <cell r="AP201">
            <v>44922</v>
          </cell>
          <cell r="AR201" t="str">
            <v>FLEXTUENTI_414486368</v>
          </cell>
          <cell r="AS201">
            <v>324771</v>
          </cell>
          <cell r="AT201" t="str">
            <v>D40</v>
          </cell>
          <cell r="AU201" t="str">
            <v>BTC</v>
          </cell>
          <cell r="AV201">
            <v>1</v>
          </cell>
          <cell r="AW201" t="str">
            <v>LOCAL</v>
          </cell>
          <cell r="AX201" t="str">
            <v>ENTREGADO</v>
          </cell>
          <cell r="AY201" t="str">
            <v>HALFSIM TUENTI PREPAGO PORTABILIDAD: 1 und</v>
          </cell>
          <cell r="AZ201" t="str">
            <v>SIMCARD</v>
          </cell>
          <cell r="BA201" t="str">
            <v/>
          </cell>
        </row>
        <row r="202">
          <cell r="A202" t="str">
            <v>414486405</v>
          </cell>
          <cell r="B202" t="str">
            <v>FLEXTUENTI</v>
          </cell>
          <cell r="C202">
            <v>44922</v>
          </cell>
          <cell r="D202" t="str">
            <v>FLEXNET ECUADOR - FLEXTUENTI</v>
          </cell>
          <cell r="E202" t="str">
            <v>CALLE 28 DE JUNIO S/N Y GARCIA MORENO ENTRADA LLANO GRANDE</v>
          </cell>
          <cell r="H202" t="str">
            <v>170208</v>
          </cell>
          <cell r="I202" t="str">
            <v>QUITO</v>
          </cell>
          <cell r="J202" t="str">
            <v>PICHINCHA</v>
          </cell>
          <cell r="K202" t="str">
            <v>Maria Caridad Villavicencio Moreno</v>
          </cell>
          <cell r="L202" t="str">
            <v>GUALACEO AV CANARIS  SN  CALLE CUENCA</v>
          </cell>
          <cell r="O202" t="str">
            <v>010402</v>
          </cell>
          <cell r="P202" t="str">
            <v>010402</v>
          </cell>
          <cell r="Q202" t="str">
            <v>AZUAY_GUALACEO_GUALACEO</v>
          </cell>
          <cell r="R202" t="str">
            <v>414486405</v>
          </cell>
          <cell r="W202" t="str">
            <v>0301196507</v>
          </cell>
          <cell r="X202" t="str">
            <v>0986519519-0986519519</v>
          </cell>
          <cell r="Z202" t="str">
            <v>juanfernandajaravilla@gmail.com</v>
          </cell>
          <cell r="AA202">
            <v>44922</v>
          </cell>
          <cell r="AD202">
            <v>1</v>
          </cell>
          <cell r="AE202">
            <v>1</v>
          </cell>
          <cell r="AH202" t="str">
            <v>SECTOR GUALACEO CENTRO   CASA ESQUINERA DE 4 PISOS COLOR CREMA A MEDIA CUADRA DE FERRICONSTRUCCIONES GUALACEO</v>
          </cell>
          <cell r="AI202" t="str">
            <v>DESPACHO</v>
          </cell>
          <cell r="AJ202" t="str">
            <v>Normal</v>
          </cell>
          <cell r="AL202" t="str">
            <v>NO</v>
          </cell>
          <cell r="AN202" t="str">
            <v>TUE portabilidad</v>
          </cell>
          <cell r="AO202" t="str">
            <v>CANAL ONLINE</v>
          </cell>
          <cell r="AP202">
            <v>44922</v>
          </cell>
          <cell r="AR202" t="str">
            <v>FLEXTUENTI_414486405</v>
          </cell>
          <cell r="AS202">
            <v>324769</v>
          </cell>
          <cell r="AT202" t="str">
            <v>D40</v>
          </cell>
          <cell r="AU202" t="str">
            <v>BTC</v>
          </cell>
          <cell r="AV202">
            <v>1</v>
          </cell>
          <cell r="AW202" t="str">
            <v>PROVINCIAL</v>
          </cell>
          <cell r="AX202" t="str">
            <v>EN_TRANSITO</v>
          </cell>
          <cell r="AY202" t="str">
            <v>HALFSIM TUENTI PREPAGO PORTABILIDAD: 1 und</v>
          </cell>
          <cell r="AZ202" t="str">
            <v>SIMCARD</v>
          </cell>
          <cell r="BA202" t="str">
            <v/>
          </cell>
        </row>
        <row r="203">
          <cell r="A203" t="str">
            <v>414486426</v>
          </cell>
          <cell r="B203" t="str">
            <v>FLEXTUENTI</v>
          </cell>
          <cell r="C203">
            <v>44922</v>
          </cell>
          <cell r="D203" t="str">
            <v>FLEXNET ECUADOR - FLEXTUENTI</v>
          </cell>
          <cell r="E203" t="str">
            <v>CALLE 28 DE JUNIO S/N Y GARCIA MORENO ENTRADA LLANO GRANDE</v>
          </cell>
          <cell r="H203" t="str">
            <v>170208</v>
          </cell>
          <cell r="I203" t="str">
            <v>QUITO</v>
          </cell>
          <cell r="J203" t="str">
            <v>PICHINCHA</v>
          </cell>
          <cell r="K203" t="str">
            <v>Jimmy John Logroño Arguello</v>
          </cell>
          <cell r="L203" t="str">
            <v>TARQUI    CDLA SAMANES 6  MNZ 955 VILLA 26 AVENIDA 1B NE</v>
          </cell>
          <cell r="O203" t="str">
            <v>090509</v>
          </cell>
          <cell r="P203" t="str">
            <v>090509</v>
          </cell>
          <cell r="Q203" t="str">
            <v>GUAYAS_GUAYAQUIL_TARQUI</v>
          </cell>
          <cell r="R203" t="str">
            <v>414486426</v>
          </cell>
          <cell r="W203" t="str">
            <v>0914079850</v>
          </cell>
          <cell r="X203" t="str">
            <v>0987171555-0963233949</v>
          </cell>
          <cell r="Z203" t="str">
            <v>jimmyjohnlogro@gmail.com</v>
          </cell>
          <cell r="AA203">
            <v>44922</v>
          </cell>
          <cell r="AD203">
            <v>1</v>
          </cell>
          <cell r="AE203">
            <v>1</v>
          </cell>
          <cell r="AH203" t="str">
            <v>SECTOR NORTE FRENTE AL COLEGIO TENIENTE HUGO ORTIZ CASA 1 PISO COLOR MELON GARAGE BLANCO</v>
          </cell>
          <cell r="AI203" t="str">
            <v>DESPACHO</v>
          </cell>
          <cell r="AJ203" t="str">
            <v>Normal</v>
          </cell>
          <cell r="AL203" t="str">
            <v>NO</v>
          </cell>
          <cell r="AN203" t="str">
            <v>TUE portabilidad</v>
          </cell>
          <cell r="AO203" t="str">
            <v>CANAL ONLINE</v>
          </cell>
          <cell r="AP203">
            <v>44922</v>
          </cell>
          <cell r="AR203" t="str">
            <v>FLEXTUENTI_414486426</v>
          </cell>
          <cell r="AS203">
            <v>324773</v>
          </cell>
          <cell r="AT203" t="str">
            <v>D40</v>
          </cell>
          <cell r="AU203" t="str">
            <v>BTC</v>
          </cell>
          <cell r="AV203">
            <v>1</v>
          </cell>
          <cell r="AW203" t="str">
            <v>LOCAL</v>
          </cell>
          <cell r="AX203" t="str">
            <v>EN_TRANSITO</v>
          </cell>
          <cell r="AY203" t="str">
            <v>HALFSIM TUENTI PREPAGO PORTABILIDAD: 1 und</v>
          </cell>
          <cell r="AZ203" t="str">
            <v>SIMCARD</v>
          </cell>
          <cell r="BA203" t="str">
            <v/>
          </cell>
        </row>
        <row r="204">
          <cell r="A204" t="str">
            <v>414486931</v>
          </cell>
          <cell r="B204" t="str">
            <v>FLEXTUENTI</v>
          </cell>
          <cell r="C204">
            <v>44922</v>
          </cell>
          <cell r="D204" t="str">
            <v>FLEXNET ECUADOR - FLEXTUENTI</v>
          </cell>
          <cell r="E204" t="str">
            <v>CALLE 28 DE JUNIO S/N Y GARCIA MORENO ENTRADA LLANO GRANDE</v>
          </cell>
          <cell r="H204" t="str">
            <v>170208</v>
          </cell>
          <cell r="I204" t="str">
            <v>QUITO</v>
          </cell>
          <cell r="J204" t="str">
            <v>PICHINCHA</v>
          </cell>
          <cell r="K204" t="str">
            <v>Ariel Lopez</v>
          </cell>
          <cell r="L204" t="str">
            <v>LIZARZABURU  ALEJANDRO CARRION SN JOAQUIN GALLEGOS</v>
          </cell>
          <cell r="O204" t="str">
            <v>060107</v>
          </cell>
          <cell r="P204" t="str">
            <v>060107</v>
          </cell>
          <cell r="Q204" t="str">
            <v>CHIMBORAZO_RIOBAMBA_LIZARZABURU</v>
          </cell>
          <cell r="R204" t="str">
            <v>414486931</v>
          </cell>
          <cell r="W204" t="str">
            <v>0605844281</v>
          </cell>
          <cell r="X204" t="str">
            <v>0969017470-0979155246</v>
          </cell>
          <cell r="Z204" t="str">
            <v>anastesylopez@gmail.com</v>
          </cell>
          <cell r="AA204">
            <v>44922</v>
          </cell>
          <cell r="AD204">
            <v>1</v>
          </cell>
          <cell r="AE204">
            <v>1</v>
          </cell>
          <cell r="AH204" t="str">
            <v>SECTOR CENTRO A DOS CUADRAS DEL ECU 911 CASA 2 PISOS SIN PINTAR CON PUERTA BLANCA</v>
          </cell>
          <cell r="AI204" t="str">
            <v>DESPACHO</v>
          </cell>
          <cell r="AJ204" t="str">
            <v>Normal</v>
          </cell>
          <cell r="AL204" t="str">
            <v>NO</v>
          </cell>
          <cell r="AN204" t="str">
            <v>TUE portabilidad</v>
          </cell>
          <cell r="AO204" t="str">
            <v>CANAL ONLINE</v>
          </cell>
          <cell r="AP204">
            <v>44922</v>
          </cell>
          <cell r="AR204" t="str">
            <v>FLEXTUENTI_414486931</v>
          </cell>
          <cell r="AS204">
            <v>324766</v>
          </cell>
          <cell r="AT204" t="str">
            <v>D40</v>
          </cell>
          <cell r="AU204" t="str">
            <v>BTC</v>
          </cell>
          <cell r="AV204">
            <v>1</v>
          </cell>
          <cell r="AW204" t="str">
            <v>PROVINCIAL</v>
          </cell>
          <cell r="AX204" t="str">
            <v>ENTREGADO</v>
          </cell>
          <cell r="AY204" t="str">
            <v>HALFSIM TUENTI PREPAGO PORTABILIDAD: 1 und</v>
          </cell>
          <cell r="AZ204" t="str">
            <v>SIMCARD</v>
          </cell>
          <cell r="BA204" t="str">
            <v/>
          </cell>
        </row>
        <row r="205">
          <cell r="A205" t="str">
            <v>414487022</v>
          </cell>
          <cell r="B205" t="str">
            <v>FLEXTUENTI</v>
          </cell>
          <cell r="C205">
            <v>44922</v>
          </cell>
          <cell r="D205" t="str">
            <v>FLEXNET ECUADOR - FLEXTUENTI</v>
          </cell>
          <cell r="E205" t="str">
            <v>CALLE 28 DE JUNIO S/N Y GARCIA MORENO ENTRADA LLANO GRANDE</v>
          </cell>
          <cell r="H205" t="str">
            <v>170208</v>
          </cell>
          <cell r="I205" t="str">
            <v>QUITO</v>
          </cell>
          <cell r="J205" t="str">
            <v>PICHINCHA</v>
          </cell>
          <cell r="K205" t="str">
            <v>Manuel Tipantuña</v>
          </cell>
          <cell r="L205" t="str">
            <v>LA CONCEPCION  AV GONZALEZ SUAREZ N32 346 AV LA CORUNA</v>
          </cell>
          <cell r="O205" t="str">
            <v>170517</v>
          </cell>
          <cell r="P205" t="str">
            <v>170517</v>
          </cell>
          <cell r="Q205" t="str">
            <v>PICHINCHA_QUITO_LA CONCEPCION</v>
          </cell>
          <cell r="R205" t="str">
            <v>414487022</v>
          </cell>
          <cell r="W205" t="str">
            <v>1707087589</v>
          </cell>
          <cell r="X205" t="str">
            <v>0991466958-0995602278</v>
          </cell>
          <cell r="Z205" t="str">
            <v>diegoarman12@gmail.com</v>
          </cell>
          <cell r="AA205">
            <v>44922</v>
          </cell>
          <cell r="AD205">
            <v>1</v>
          </cell>
          <cell r="AE205">
            <v>1</v>
          </cell>
          <cell r="AH205" t="str">
            <v>SECTOR GONZALEZ SUAREZ JUNTO AL BANCO PICHINCHA  AUTO DELTA 4TO PISO EN CONSORCIO DEL PICHINCHA  ENTREGAR AL SR DIEGO TIPANTUNA</v>
          </cell>
          <cell r="AI205" t="str">
            <v>DESPACHO</v>
          </cell>
          <cell r="AJ205" t="str">
            <v>Normal</v>
          </cell>
          <cell r="AL205" t="str">
            <v>NO</v>
          </cell>
          <cell r="AN205" t="str">
            <v>TUE portabilidad</v>
          </cell>
          <cell r="AO205" t="str">
            <v>CANAL ONLINE</v>
          </cell>
          <cell r="AP205">
            <v>44922</v>
          </cell>
          <cell r="AR205" t="str">
            <v>FLEXTUENTI_414487022</v>
          </cell>
          <cell r="AS205">
            <v>324778</v>
          </cell>
          <cell r="AT205" t="str">
            <v>D40</v>
          </cell>
          <cell r="AU205" t="str">
            <v>BTC</v>
          </cell>
          <cell r="AV205">
            <v>1</v>
          </cell>
          <cell r="AW205" t="str">
            <v>LOCAL</v>
          </cell>
          <cell r="AX205" t="str">
            <v>ENTREGADO</v>
          </cell>
          <cell r="AY205" t="str">
            <v>HALFSIM TUENTI PREPAGO PORTABILIDAD: 1 und</v>
          </cell>
          <cell r="AZ205" t="str">
            <v>SIMCARD</v>
          </cell>
          <cell r="BA205" t="str">
            <v/>
          </cell>
        </row>
        <row r="206">
          <cell r="A206" t="str">
            <v>414487024</v>
          </cell>
          <cell r="B206" t="str">
            <v>FLEXTUENTI</v>
          </cell>
          <cell r="C206">
            <v>44922</v>
          </cell>
          <cell r="D206" t="str">
            <v>FLEXNET ECUADOR - FLEXTUENTI</v>
          </cell>
          <cell r="E206" t="str">
            <v>CALLE 28 DE JUNIO S/N Y GARCIA MORENO ENTRADA LLANO GRANDE</v>
          </cell>
          <cell r="H206" t="str">
            <v>170208</v>
          </cell>
          <cell r="I206" t="str">
            <v>QUITO</v>
          </cell>
          <cell r="J206" t="str">
            <v>PICHINCHA</v>
          </cell>
          <cell r="K206" t="str">
            <v>Andrés Ignacio Chaquinga López</v>
          </cell>
          <cell r="L206" t="str">
            <v>SOLANDA  AV TENIENTE HUGO ORTIZ  S22 09 FRANCISCO SOTO</v>
          </cell>
          <cell r="O206" t="str">
            <v>170131</v>
          </cell>
          <cell r="P206" t="str">
            <v>170131</v>
          </cell>
          <cell r="Q206" t="str">
            <v>PICHINCHA_QUITO_SOLANDA</v>
          </cell>
          <cell r="R206" t="str">
            <v>414487024</v>
          </cell>
          <cell r="W206" t="str">
            <v>1721558292</v>
          </cell>
          <cell r="X206" t="str">
            <v>0984753391-0983144995</v>
          </cell>
          <cell r="Z206" t="str">
            <v>driw_computer_andres@hotmail.com</v>
          </cell>
          <cell r="AA206">
            <v>44922</v>
          </cell>
          <cell r="AD206">
            <v>1</v>
          </cell>
          <cell r="AE206">
            <v>1</v>
          </cell>
          <cell r="AH206" t="str">
            <v>SECTOR SOLANA ENTREGA EN CASA 3 PISO COLOR LADRILLO PASAJE OE3 C FRENTE A PARADA DEL TROLE  MERCADO MAYORISTA  CLIENTE PIDE ENTREGA EN TRANSCURSO DE LA TARDE POR FAVOR</v>
          </cell>
          <cell r="AI206" t="str">
            <v>DESPACHO</v>
          </cell>
          <cell r="AJ206" t="str">
            <v>Normal</v>
          </cell>
          <cell r="AL206" t="str">
            <v>NO</v>
          </cell>
          <cell r="AN206" t="str">
            <v>TUE portabilidad</v>
          </cell>
          <cell r="AO206" t="str">
            <v>CANAL ONLINE</v>
          </cell>
          <cell r="AP206">
            <v>44922</v>
          </cell>
          <cell r="AR206" t="str">
            <v>FLEXTUENTI_414487024</v>
          </cell>
          <cell r="AS206">
            <v>324950</v>
          </cell>
          <cell r="AT206" t="str">
            <v>D40</v>
          </cell>
          <cell r="AU206" t="str">
            <v>BTC</v>
          </cell>
          <cell r="AV206">
            <v>1</v>
          </cell>
          <cell r="AW206" t="str">
            <v>LOCAL</v>
          </cell>
          <cell r="AX206" t="str">
            <v>HABILITADO RUTEO</v>
          </cell>
          <cell r="AY206" t="str">
            <v>HALFSIM TUENTI PREPAGO PORTABILIDAD: 1 und</v>
          </cell>
          <cell r="AZ206" t="str">
            <v>SIMCARD</v>
          </cell>
          <cell r="BA206" t="str">
            <v/>
          </cell>
        </row>
        <row r="207">
          <cell r="A207" t="str">
            <v>414487026</v>
          </cell>
          <cell r="B207" t="str">
            <v>FLEXTUENTI</v>
          </cell>
          <cell r="C207">
            <v>44922</v>
          </cell>
          <cell r="D207" t="str">
            <v>FLEXNET ECUADOR - FLEXTUENTI</v>
          </cell>
          <cell r="E207" t="str">
            <v>CALLE 28 DE JUNIO S/N Y GARCIA MORENO ENTRADA LLANO GRANDE</v>
          </cell>
          <cell r="H207" t="str">
            <v>170208</v>
          </cell>
          <cell r="I207" t="str">
            <v>QUITO</v>
          </cell>
          <cell r="J207" t="str">
            <v>PICHINCHA</v>
          </cell>
          <cell r="K207" t="str">
            <v>Nancy Calle</v>
          </cell>
          <cell r="L207" t="str">
            <v>RIO VERDE  AV JACINTO CORTEZ SN OSCAR EFREN REYES</v>
          </cell>
          <cell r="O207" t="str">
            <v>230106</v>
          </cell>
          <cell r="P207" t="str">
            <v>230106</v>
          </cell>
          <cell r="Q207" t="str">
            <v>SANTO DOMINGO DE LOS TSACHILAS_SANTO DOMINGO_RIO VERDE</v>
          </cell>
          <cell r="R207" t="str">
            <v>414487026</v>
          </cell>
          <cell r="W207" t="str">
            <v>0919618694</v>
          </cell>
          <cell r="X207" t="str">
            <v>0990148739-0983470301</v>
          </cell>
          <cell r="Z207" t="str">
            <v>natyodelay@gmail.com</v>
          </cell>
          <cell r="AA207">
            <v>44922</v>
          </cell>
          <cell r="AD207">
            <v>1</v>
          </cell>
          <cell r="AE207">
            <v>1</v>
          </cell>
          <cell r="AH207" t="str">
            <v>SECTOR SANTA MARTHA 5 FRENTE A BODEGA ALISON CASA 2 PISOS BLANCA CON LOCALES COMERCIALES PB</v>
          </cell>
          <cell r="AI207" t="str">
            <v>DESPACHO</v>
          </cell>
          <cell r="AJ207" t="str">
            <v>Normal</v>
          </cell>
          <cell r="AL207" t="str">
            <v>NO</v>
          </cell>
          <cell r="AN207" t="str">
            <v>TUE portabilidad</v>
          </cell>
          <cell r="AO207" t="str">
            <v>CANAL ONLINE</v>
          </cell>
          <cell r="AP207">
            <v>44922</v>
          </cell>
          <cell r="AR207" t="str">
            <v>FLEXTUENTI_414487026</v>
          </cell>
          <cell r="AS207">
            <v>324776</v>
          </cell>
          <cell r="AT207" t="str">
            <v>D40</v>
          </cell>
          <cell r="AU207" t="str">
            <v>BTC</v>
          </cell>
          <cell r="AV207">
            <v>1</v>
          </cell>
          <cell r="AW207" t="str">
            <v>PROVINCIAL</v>
          </cell>
          <cell r="AX207" t="str">
            <v>EN_TRANSITO</v>
          </cell>
          <cell r="AY207" t="str">
            <v>HALFSIM TUENTI PREPAGO PORTABILIDAD: 1 und</v>
          </cell>
          <cell r="AZ207" t="str">
            <v>SIMCARD</v>
          </cell>
          <cell r="BA207" t="str">
            <v/>
          </cell>
        </row>
        <row r="208">
          <cell r="A208" t="str">
            <v>414487042</v>
          </cell>
          <cell r="B208" t="str">
            <v>FLEXTUENTI</v>
          </cell>
          <cell r="C208">
            <v>44922</v>
          </cell>
          <cell r="D208" t="str">
            <v>FLEXNET ECUADOR - FLEXTUENTI</v>
          </cell>
          <cell r="E208" t="str">
            <v>CALLE 28 DE JUNIO S/N Y GARCIA MORENO ENTRADA LLANO GRANDE</v>
          </cell>
          <cell r="H208" t="str">
            <v>170208</v>
          </cell>
          <cell r="I208" t="str">
            <v>QUITO</v>
          </cell>
          <cell r="J208" t="str">
            <v>PICHINCHA</v>
          </cell>
          <cell r="K208" t="str">
            <v>Daniel Rodríguez</v>
          </cell>
          <cell r="L208" t="str">
            <v>PASCUALES (HASTA KM 16)  VIA DAULE BLOQUE 6 VILLA 9  SN</v>
          </cell>
          <cell r="O208" t="str">
            <v>090707</v>
          </cell>
          <cell r="P208" t="str">
            <v>090707</v>
          </cell>
          <cell r="Q208" t="str">
            <v>GUAYAS_GUAYAQUIL_PASCUALES (HASTA KM 16)</v>
          </cell>
          <cell r="R208" t="str">
            <v>414487042</v>
          </cell>
          <cell r="W208" t="str">
            <v>0932430911</v>
          </cell>
          <cell r="X208" t="str">
            <v>0984677367-0984581018</v>
          </cell>
          <cell r="Z208" t="str">
            <v>taurodaniel3@gmail.com</v>
          </cell>
          <cell r="AA208">
            <v>44922</v>
          </cell>
          <cell r="AD208">
            <v>1</v>
          </cell>
          <cell r="AE208">
            <v>1</v>
          </cell>
          <cell r="AH208" t="str">
            <v>SECTOR NORTE  URB BEATA MERCEDES MOLINA  JUNTO A LA URB EL PORTON DE BEATA  ANUNCIARSE EN GARITA</v>
          </cell>
          <cell r="AI208" t="str">
            <v>DESPACHO</v>
          </cell>
          <cell r="AJ208" t="str">
            <v>Normal</v>
          </cell>
          <cell r="AL208" t="str">
            <v>NO</v>
          </cell>
          <cell r="AN208" t="str">
            <v>TUE portabilidad</v>
          </cell>
          <cell r="AO208" t="str">
            <v>CANAL ONLINE</v>
          </cell>
          <cell r="AP208">
            <v>44922</v>
          </cell>
          <cell r="AR208" t="str">
            <v>FLEXTUENTI_414487042</v>
          </cell>
          <cell r="AS208">
            <v>324780</v>
          </cell>
          <cell r="AT208" t="str">
            <v>D40</v>
          </cell>
          <cell r="AU208" t="str">
            <v>BTC</v>
          </cell>
          <cell r="AV208">
            <v>1</v>
          </cell>
          <cell r="AW208" t="str">
            <v>PROVINCIAL</v>
          </cell>
          <cell r="AX208" t="str">
            <v>ENTREGADO</v>
          </cell>
          <cell r="AY208" t="str">
            <v>HALFSIM TUENTI PREPAGO PORTABILIDAD: 1 und</v>
          </cell>
          <cell r="AZ208" t="str">
            <v>SIMCARD</v>
          </cell>
          <cell r="BA208" t="str">
            <v/>
          </cell>
        </row>
        <row r="209">
          <cell r="A209" t="str">
            <v>414487043</v>
          </cell>
          <cell r="B209" t="str">
            <v>FLEXTUENTI</v>
          </cell>
          <cell r="C209">
            <v>44922</v>
          </cell>
          <cell r="D209" t="str">
            <v>FLEXNET ECUADOR - FLEXTUENTI</v>
          </cell>
          <cell r="E209" t="str">
            <v>CALLE 28 DE JUNIO S/N Y GARCIA MORENO ENTRADA LLANO GRANDE</v>
          </cell>
          <cell r="H209" t="str">
            <v>170208</v>
          </cell>
          <cell r="I209" t="str">
            <v>QUITO</v>
          </cell>
          <cell r="J209" t="str">
            <v>PICHINCHA</v>
          </cell>
          <cell r="K209" t="str">
            <v>Geovanna Andrea Montaño Murillo</v>
          </cell>
          <cell r="L209" t="str">
            <v>PASCUALES (HASTA KM 16)  CALLE  MANTA  MZ 84 SL35  CALLE 28 NO</v>
          </cell>
          <cell r="O209" t="str">
            <v>090702</v>
          </cell>
          <cell r="P209" t="str">
            <v>090702</v>
          </cell>
          <cell r="Q209" t="str">
            <v>GUAYAS_GUAYAQUIL_PASCUALES (HASTA KM 16)</v>
          </cell>
          <cell r="R209" t="str">
            <v>414487043</v>
          </cell>
          <cell r="W209" t="str">
            <v>0925888380</v>
          </cell>
          <cell r="X209" t="str">
            <v>0969664661-0994409895</v>
          </cell>
          <cell r="Z209" t="str">
            <v>emeleccm696@gmail.com</v>
          </cell>
          <cell r="AA209">
            <v>44922</v>
          </cell>
          <cell r="AD209">
            <v>1</v>
          </cell>
          <cell r="AE209">
            <v>1</v>
          </cell>
          <cell r="AH209" t="str">
            <v>COOP PIE DE LUCHA CASA DE 1 PISO COLOR BLANCO CON REJAS A DOS CUADRAS DE LA DESPENSA MURILLO</v>
          </cell>
          <cell r="AI209" t="str">
            <v>DESPACHO</v>
          </cell>
          <cell r="AJ209" t="str">
            <v>Normal</v>
          </cell>
          <cell r="AL209" t="str">
            <v>NO</v>
          </cell>
          <cell r="AN209" t="str">
            <v>TUE portabilidad</v>
          </cell>
          <cell r="AO209" t="str">
            <v>CANAL ONLINE</v>
          </cell>
          <cell r="AP209">
            <v>44922</v>
          </cell>
          <cell r="AR209" t="str">
            <v>FLEXTUENTI_414487043</v>
          </cell>
          <cell r="AS209">
            <v>324775</v>
          </cell>
          <cell r="AT209" t="str">
            <v>D40</v>
          </cell>
          <cell r="AU209" t="str">
            <v>BTC</v>
          </cell>
          <cell r="AV209">
            <v>1</v>
          </cell>
          <cell r="AW209" t="str">
            <v>PROVINCIAL</v>
          </cell>
          <cell r="AX209" t="str">
            <v>ENTREGADO</v>
          </cell>
          <cell r="AY209" t="str">
            <v>HALFSIM TUENTI PREPAGO PORTABILIDAD: 1 und</v>
          </cell>
          <cell r="AZ209" t="str">
            <v>SIMCARD</v>
          </cell>
          <cell r="BA209" t="str">
            <v/>
          </cell>
        </row>
        <row r="210">
          <cell r="A210" t="str">
            <v>414487087</v>
          </cell>
          <cell r="B210" t="str">
            <v>FLEXTUENTI</v>
          </cell>
          <cell r="C210">
            <v>44922</v>
          </cell>
          <cell r="D210" t="str">
            <v>FLEXNET ECUADOR - FLEXTUENTI</v>
          </cell>
          <cell r="E210" t="str">
            <v>CALLE 28 DE JUNIO S/N Y GARCIA MORENO ENTRADA LLANO GRANDE</v>
          </cell>
          <cell r="H210" t="str">
            <v>170208</v>
          </cell>
          <cell r="I210" t="str">
            <v>QUITO</v>
          </cell>
          <cell r="J210" t="str">
            <v>PICHINCHA</v>
          </cell>
          <cell r="K210" t="str">
            <v>Jorge luis Quiroz Mendoza</v>
          </cell>
          <cell r="L210" t="str">
            <v>COLON (MA) CALLE 16 DE OCTUBRE SN  SN O CALLE PORTOVIEJO</v>
          </cell>
          <cell r="O210" t="str">
            <v>130118</v>
          </cell>
          <cell r="P210" t="str">
            <v>130118</v>
          </cell>
          <cell r="Q210" t="str">
            <v>MANABI_PORTOVIEJO_COLON (MA)</v>
          </cell>
          <cell r="R210" t="str">
            <v>414487087</v>
          </cell>
          <cell r="W210" t="str">
            <v>1315110922</v>
          </cell>
          <cell r="X210" t="str">
            <v>0994385851-0994385851</v>
          </cell>
          <cell r="Z210" t="str">
            <v>jorgequirozmendoza04@hotmail.com</v>
          </cell>
          <cell r="AA210">
            <v>44922</v>
          </cell>
          <cell r="AD210">
            <v>1</v>
          </cell>
          <cell r="AE210">
            <v>1</v>
          </cell>
          <cell r="AH210" t="str">
            <v>BARRIO EL CADI LA CANTERA CASA DE 1 PISO COLOR MELON FRENTE AL BAZAR PIERINA O A DOS CUADRAS DE LA ESTACION GAS COLON</v>
          </cell>
          <cell r="AI210" t="str">
            <v>DESPACHO</v>
          </cell>
          <cell r="AJ210" t="str">
            <v>Normal</v>
          </cell>
          <cell r="AL210" t="str">
            <v>NO</v>
          </cell>
          <cell r="AN210" t="str">
            <v>TUE portabilidad</v>
          </cell>
          <cell r="AO210" t="str">
            <v>CANAL ONLINE</v>
          </cell>
          <cell r="AP210">
            <v>44922</v>
          </cell>
          <cell r="AR210" t="str">
            <v>FLEXTUENTI_414487087</v>
          </cell>
          <cell r="AS210">
            <v>324779</v>
          </cell>
          <cell r="AT210" t="str">
            <v>D40</v>
          </cell>
          <cell r="AU210" t="str">
            <v>BTC</v>
          </cell>
          <cell r="AV210">
            <v>1</v>
          </cell>
          <cell r="AW210" t="str">
            <v>PROVINCIAL</v>
          </cell>
          <cell r="AX210" t="str">
            <v>ENTREGADO</v>
          </cell>
          <cell r="AY210" t="str">
            <v>HALFSIM TUENTI PREPAGO PORTABILIDAD: 1 und</v>
          </cell>
          <cell r="AZ210" t="str">
            <v>SIMCARD</v>
          </cell>
          <cell r="BA210" t="str">
            <v/>
          </cell>
        </row>
        <row r="211">
          <cell r="A211" t="str">
            <v>414487153</v>
          </cell>
          <cell r="B211" t="str">
            <v>FLEXTUENTI</v>
          </cell>
          <cell r="C211">
            <v>44922</v>
          </cell>
          <cell r="D211" t="str">
            <v>FLEXNET ECUADOR - FLEXTUENTI</v>
          </cell>
          <cell r="E211" t="str">
            <v>CALLE 28 DE JUNIO S/N Y GARCIA MORENO ENTRADA LLANO GRANDE</v>
          </cell>
          <cell r="H211" t="str">
            <v>170208</v>
          </cell>
          <cell r="I211" t="str">
            <v>QUITO</v>
          </cell>
          <cell r="J211" t="str">
            <v>PICHINCHA</v>
          </cell>
          <cell r="K211" t="str">
            <v>HILLARY CALAPUCHA</v>
          </cell>
          <cell r="L211" t="str">
            <v>EL TENA AV 15 DE NOVIEMBRE SN  ENTRE CALLES MANUEL MARIA ROSALES Y EDWIN ENRIQUEZ</v>
          </cell>
          <cell r="O211" t="str">
            <v>150101</v>
          </cell>
          <cell r="P211" t="str">
            <v>150101</v>
          </cell>
          <cell r="Q211" t="str">
            <v>NAPO_TENA_EL TENA</v>
          </cell>
          <cell r="R211" t="str">
            <v>414487153</v>
          </cell>
          <cell r="W211" t="str">
            <v>1550150039</v>
          </cell>
          <cell r="X211" t="str">
            <v>0987351494-0979054176</v>
          </cell>
          <cell r="Z211" t="str">
            <v>hillarykey7@gmail.com</v>
          </cell>
          <cell r="AA211">
            <v>44922</v>
          </cell>
          <cell r="AD211">
            <v>1</v>
          </cell>
          <cell r="AE211">
            <v>1</v>
          </cell>
          <cell r="AH211" t="str">
            <v>SECTOR CENTRO ENTREGAR EN LA  CLINICA DENTAL GO DENTAL FRENTA A LA SUCURSAL TENA COCA COLA</v>
          </cell>
          <cell r="AI211" t="str">
            <v>DESPACHO</v>
          </cell>
          <cell r="AJ211" t="str">
            <v>Normal</v>
          </cell>
          <cell r="AL211" t="str">
            <v>NO</v>
          </cell>
          <cell r="AN211" t="str">
            <v>TUE portabilidad</v>
          </cell>
          <cell r="AO211" t="str">
            <v>CANAL ONLINE</v>
          </cell>
          <cell r="AP211">
            <v>44922</v>
          </cell>
          <cell r="AR211" t="str">
            <v>FLEXTUENTI_414487153</v>
          </cell>
          <cell r="AS211">
            <v>324777</v>
          </cell>
          <cell r="AT211" t="str">
            <v>D40</v>
          </cell>
          <cell r="AU211" t="str">
            <v>BTC</v>
          </cell>
          <cell r="AV211">
            <v>1</v>
          </cell>
          <cell r="AW211" t="str">
            <v>PROVINCIAL</v>
          </cell>
          <cell r="AX211" t="str">
            <v>EN_TRANSITO</v>
          </cell>
          <cell r="AY211" t="str">
            <v>HALFSIM TUENTI PREPAGO PORTABILIDAD: 1 und</v>
          </cell>
          <cell r="AZ211" t="str">
            <v>SIMCARD</v>
          </cell>
          <cell r="BA211" t="str">
            <v/>
          </cell>
        </row>
        <row r="212">
          <cell r="A212" t="str">
            <v>414487189</v>
          </cell>
          <cell r="B212" t="str">
            <v>FLEXTUENTI</v>
          </cell>
          <cell r="C212">
            <v>44922</v>
          </cell>
          <cell r="D212" t="str">
            <v>FLEXNET ECUADOR - FLEXTUENTI</v>
          </cell>
          <cell r="E212" t="str">
            <v>CALLE 28 DE JUNIO S/N Y GARCIA MORENO ENTRADA LLANO GRANDE</v>
          </cell>
          <cell r="H212" t="str">
            <v>170208</v>
          </cell>
          <cell r="I212" t="str">
            <v>QUITO</v>
          </cell>
          <cell r="J212" t="str">
            <v>PICHINCHA</v>
          </cell>
          <cell r="K212" t="str">
            <v>Juliana Valverde</v>
          </cell>
          <cell r="L212" t="str">
            <v>CONOCOTO   DIEGO IBARRA N2710 MANUELA CANIZARES</v>
          </cell>
          <cell r="O212" t="str">
            <v>170801</v>
          </cell>
          <cell r="P212" t="str">
            <v>170801</v>
          </cell>
          <cell r="Q212" t="str">
            <v>PICHINCHA_QUITO_CONOCOTO</v>
          </cell>
          <cell r="R212" t="str">
            <v>414487189</v>
          </cell>
          <cell r="W212" t="str">
            <v>1727169565</v>
          </cell>
          <cell r="X212" t="str">
            <v>0969113304-0969113304</v>
          </cell>
          <cell r="Z212" t="str">
            <v>julyvalverde2@gmail.com</v>
          </cell>
          <cell r="AA212">
            <v>44922</v>
          </cell>
          <cell r="AD212">
            <v>1</v>
          </cell>
          <cell r="AE212">
            <v>1</v>
          </cell>
          <cell r="AH212" t="str">
            <v>CDLA HOSPITALARIA FRENTE A MECANICA CASA 3 PISOS ENLUCIDADA PORTON VERDE LETRERO BURNA ALTA COSTURA</v>
          </cell>
          <cell r="AI212" t="str">
            <v>DESPACHO</v>
          </cell>
          <cell r="AJ212" t="str">
            <v>Normal</v>
          </cell>
          <cell r="AL212" t="str">
            <v>NO</v>
          </cell>
          <cell r="AN212" t="str">
            <v>TUE portabilidad</v>
          </cell>
          <cell r="AO212" t="str">
            <v>CANAL ONLINE</v>
          </cell>
          <cell r="AP212">
            <v>44922</v>
          </cell>
          <cell r="AR212" t="str">
            <v>FLEXTUENTI_414487189</v>
          </cell>
          <cell r="AS212">
            <v>324781</v>
          </cell>
          <cell r="AT212" t="str">
            <v>D40</v>
          </cell>
          <cell r="AU212" t="str">
            <v>BTC</v>
          </cell>
          <cell r="AV212">
            <v>1</v>
          </cell>
          <cell r="AW212" t="str">
            <v>LOCAL</v>
          </cell>
          <cell r="AX212" t="str">
            <v>INCIDENCIA</v>
          </cell>
          <cell r="AY212" t="str">
            <v>HALFSIM TUENTI PREPAGO PORTABILIDAD: 1 und</v>
          </cell>
          <cell r="AZ212" t="str">
            <v>SIMCARD</v>
          </cell>
          <cell r="BA212" t="str">
            <v/>
          </cell>
        </row>
        <row r="213">
          <cell r="A213" t="str">
            <v>414487190</v>
          </cell>
          <cell r="B213" t="str">
            <v>FLEXTUENTI</v>
          </cell>
          <cell r="C213">
            <v>44922</v>
          </cell>
          <cell r="D213" t="str">
            <v>FLEXNET ECUADOR - FLEXTUENTI</v>
          </cell>
          <cell r="E213" t="str">
            <v>CALLE 28 DE JUNIO S/N Y GARCIA MORENO ENTRADA LLANO GRANDE</v>
          </cell>
          <cell r="H213" t="str">
            <v>170208</v>
          </cell>
          <cell r="I213" t="str">
            <v>QUITO</v>
          </cell>
          <cell r="J213" t="str">
            <v>PICHINCHA</v>
          </cell>
          <cell r="K213" t="str">
            <v>Malena Toala</v>
          </cell>
          <cell r="L213" t="str">
            <v>OFICINA TRAMACO PUNTO DE ATENCION VIA DAULE</v>
          </cell>
          <cell r="O213" t="str">
            <v>GUAYAQUIL</v>
          </cell>
          <cell r="P213" t="str">
            <v>GUAYAQUIL</v>
          </cell>
          <cell r="Q213" t="str">
            <v>GUAYAS_GUAYAQUIL_</v>
          </cell>
          <cell r="R213" t="str">
            <v>414487190</v>
          </cell>
          <cell r="W213" t="str">
            <v>0951878248</v>
          </cell>
          <cell r="X213" t="str">
            <v>0961734013-0993213389</v>
          </cell>
          <cell r="Z213" t="str">
            <v>tmalena319@gmail.com</v>
          </cell>
          <cell r="AA213">
            <v>44922</v>
          </cell>
          <cell r="AD213">
            <v>1</v>
          </cell>
          <cell r="AE213">
            <v>1</v>
          </cell>
          <cell r="AH213" t="str">
            <v/>
          </cell>
          <cell r="AI213" t="str">
            <v>DESPACHO</v>
          </cell>
          <cell r="AJ213" t="str">
            <v>DERIVADO PICK UP</v>
          </cell>
          <cell r="AL213" t="str">
            <v>NO</v>
          </cell>
          <cell r="AN213" t="str">
            <v>TUE portabilidad</v>
          </cell>
          <cell r="AO213" t="str">
            <v>CANAL ONLINE</v>
          </cell>
          <cell r="AP213">
            <v>44922</v>
          </cell>
          <cell r="AR213" t="str">
            <v>FLEXTUENTI_414487190</v>
          </cell>
          <cell r="AS213">
            <v>324774</v>
          </cell>
          <cell r="AT213" t="str">
            <v>D40</v>
          </cell>
          <cell r="AU213" t="str">
            <v>BTC</v>
          </cell>
          <cell r="AV213">
            <v>1</v>
          </cell>
          <cell r="AW213" t="str">
            <v>PROVINCIAL</v>
          </cell>
          <cell r="AX213" t="str">
            <v>INCIDENCIA</v>
          </cell>
          <cell r="AY213" t="str">
            <v>HALFSIM TUENTI PREPAGO PORTABILIDAD: 1 und</v>
          </cell>
          <cell r="AZ213" t="str">
            <v>SIMCARD</v>
          </cell>
          <cell r="BA213" t="str">
            <v/>
          </cell>
        </row>
        <row r="214">
          <cell r="A214" t="str">
            <v>414487233</v>
          </cell>
          <cell r="B214" t="str">
            <v>FLEXTUENTI</v>
          </cell>
          <cell r="C214">
            <v>44922</v>
          </cell>
          <cell r="D214" t="str">
            <v>FLEXNET ECUADOR - FLEXTUENTI</v>
          </cell>
          <cell r="E214" t="str">
            <v>CALLE 28 DE JUNIO S/N Y GARCIA MORENO ENTRADA LLANO GRANDE</v>
          </cell>
          <cell r="H214" t="str">
            <v>170208</v>
          </cell>
          <cell r="I214" t="str">
            <v>QUITO</v>
          </cell>
          <cell r="J214" t="str">
            <v>PICHINCHA</v>
          </cell>
          <cell r="K214" t="str">
            <v>Madelein Angeliza Ponce Quiroz</v>
          </cell>
          <cell r="L214" t="str">
            <v>TARQUI CALLE 306 SN  AV 204</v>
          </cell>
          <cell r="O214" t="str">
            <v>130802</v>
          </cell>
          <cell r="P214" t="str">
            <v>130802</v>
          </cell>
          <cell r="Q214" t="str">
            <v>MANABI_MANTA_TARQUI</v>
          </cell>
          <cell r="R214" t="str">
            <v>414487233</v>
          </cell>
          <cell r="W214" t="str">
            <v>1313468322</v>
          </cell>
          <cell r="X214" t="str">
            <v>0968967664-0997017046</v>
          </cell>
          <cell r="Z214" t="str">
            <v>Madelyneponceq@gmail.com</v>
          </cell>
          <cell r="AA214">
            <v>44922</v>
          </cell>
          <cell r="AD214">
            <v>1</v>
          </cell>
          <cell r="AE214">
            <v>1</v>
          </cell>
          <cell r="AH214" t="str">
            <v>SECTOR SAN PEDRO ATRA DE PARQUE SAN PEDRO FRENTE A IGLESIA EVANGELICA CASA DE ORACION EN CASA 1 PISO COLOR BEIGE CERCO CELESTE</v>
          </cell>
          <cell r="AI214" t="str">
            <v>DESPACHO</v>
          </cell>
          <cell r="AJ214" t="str">
            <v>Normal</v>
          </cell>
          <cell r="AL214" t="str">
            <v>NO</v>
          </cell>
          <cell r="AN214" t="str">
            <v>TUE portabilidad</v>
          </cell>
          <cell r="AO214" t="str">
            <v>CANAL ONLINE</v>
          </cell>
          <cell r="AP214">
            <v>44922</v>
          </cell>
          <cell r="AR214" t="str">
            <v>FLEXTUENTI_414487233</v>
          </cell>
          <cell r="AS214">
            <v>324786</v>
          </cell>
          <cell r="AT214" t="str">
            <v>D40</v>
          </cell>
          <cell r="AU214" t="str">
            <v>BTC</v>
          </cell>
          <cell r="AV214">
            <v>1</v>
          </cell>
          <cell r="AW214" t="str">
            <v>PROVINCIAL</v>
          </cell>
          <cell r="AX214" t="str">
            <v>ENTREGADO</v>
          </cell>
          <cell r="AY214" t="str">
            <v>HALFSIM TUENTI PREPAGO PORTABILIDAD: 1 und</v>
          </cell>
          <cell r="AZ214" t="str">
            <v>SIMCARD</v>
          </cell>
          <cell r="BA214" t="str">
            <v/>
          </cell>
        </row>
        <row r="215">
          <cell r="A215" t="str">
            <v>414487241</v>
          </cell>
          <cell r="B215" t="str">
            <v>FLEXTUENTI</v>
          </cell>
          <cell r="C215">
            <v>44922</v>
          </cell>
          <cell r="D215" t="str">
            <v>FLEXNET ECUADOR - FLEXTUENTI</v>
          </cell>
          <cell r="E215" t="str">
            <v>CALLE 28 DE JUNIO S/N Y GARCIA MORENO ENTRADA LLANO GRANDE</v>
          </cell>
          <cell r="H215" t="str">
            <v>170208</v>
          </cell>
          <cell r="I215" t="str">
            <v>QUITO</v>
          </cell>
          <cell r="J215" t="str">
            <v>PICHINCHA</v>
          </cell>
          <cell r="K215" t="str">
            <v>Dayanara Chiang Wong</v>
          </cell>
          <cell r="L215" t="str">
            <v>SAN CARLOS AV 2 DE JULIO MZ 4 SL 4 CALLE  HORACIO ESTEVEZ</v>
          </cell>
          <cell r="O215" t="str">
            <v>120312</v>
          </cell>
          <cell r="P215" t="str">
            <v>120312</v>
          </cell>
          <cell r="Q215" t="str">
            <v>LOS RIOS_QUEVEDO_SAN CARLOS</v>
          </cell>
          <cell r="R215" t="str">
            <v>414487241</v>
          </cell>
          <cell r="W215" t="str">
            <v>0941476525</v>
          </cell>
          <cell r="X215" t="str">
            <v>0991670206-0991670206</v>
          </cell>
          <cell r="Z215" t="str">
            <v>dayich26@gmail.com</v>
          </cell>
          <cell r="AA215">
            <v>44922</v>
          </cell>
          <cell r="AD215">
            <v>1</v>
          </cell>
          <cell r="AE215">
            <v>1</v>
          </cell>
          <cell r="AH215" t="str">
            <v>BARRIO NARCIZA DE JESUS FRENTE A LA DICSOTEKA MRS BOUNS CASA DE UN PISO COLOR</v>
          </cell>
          <cell r="AI215" t="str">
            <v>DESPACHO</v>
          </cell>
          <cell r="AJ215" t="str">
            <v>Normal</v>
          </cell>
          <cell r="AL215" t="str">
            <v>NO</v>
          </cell>
          <cell r="AN215" t="str">
            <v>TUE portabilidad</v>
          </cell>
          <cell r="AO215" t="str">
            <v>CANAL ONLINE</v>
          </cell>
          <cell r="AP215">
            <v>44922</v>
          </cell>
          <cell r="AR215" t="str">
            <v>FLEXTUENTI_414487241</v>
          </cell>
          <cell r="AS215">
            <v>324948</v>
          </cell>
          <cell r="AT215" t="str">
            <v>D40</v>
          </cell>
          <cell r="AU215" t="str">
            <v>BTC</v>
          </cell>
          <cell r="AV215">
            <v>1</v>
          </cell>
          <cell r="AW215" t="str">
            <v>PROVINCIAL</v>
          </cell>
          <cell r="AX215" t="str">
            <v>EN_TRANSITO</v>
          </cell>
          <cell r="AY215" t="str">
            <v>HALFSIM TUENTI PREPAGO PORTABILIDAD: 1 und</v>
          </cell>
          <cell r="AZ215" t="str">
            <v>SIMCARD</v>
          </cell>
          <cell r="BA215" t="str">
            <v/>
          </cell>
        </row>
        <row r="216">
          <cell r="A216" t="str">
            <v>414487615</v>
          </cell>
          <cell r="B216" t="str">
            <v>FLEXTUENTI</v>
          </cell>
          <cell r="C216">
            <v>44922</v>
          </cell>
          <cell r="D216" t="str">
            <v>FLEXNET ECUADOR - FLEXTUENTI</v>
          </cell>
          <cell r="E216" t="str">
            <v>CALLE 28 DE JUNIO S/N Y GARCIA MORENO ENTRADA LLANO GRANDE</v>
          </cell>
          <cell r="H216" t="str">
            <v>170208</v>
          </cell>
          <cell r="I216" t="str">
            <v>QUITO</v>
          </cell>
          <cell r="J216" t="str">
            <v>PICHINCHA</v>
          </cell>
          <cell r="K216" t="str">
            <v>JUAN MIGUEL MIRABA TUAREZ</v>
          </cell>
          <cell r="L216" t="str">
            <v>ANDRES DE VERA (MA) CALLE LOS NARDOS SN  CALLE 44</v>
          </cell>
          <cell r="O216" t="str">
            <v>090702</v>
          </cell>
          <cell r="P216" t="str">
            <v>090702</v>
          </cell>
          <cell r="Q216" t="str">
            <v>MANABI_PORTOVIEJO_ANDRES DE VERA (MA)</v>
          </cell>
          <cell r="R216" t="str">
            <v>414487615</v>
          </cell>
          <cell r="W216" t="str">
            <v>1308153574</v>
          </cell>
          <cell r="X216" t="str">
            <v>0994777439-0979299790</v>
          </cell>
          <cell r="Z216" t="str">
            <v>miguelmiraba@hotmail.com</v>
          </cell>
          <cell r="AA216">
            <v>44922</v>
          </cell>
          <cell r="AD216">
            <v>1</v>
          </cell>
          <cell r="AE216">
            <v>1</v>
          </cell>
          <cell r="AH216" t="str">
            <v>SECTOR LOS ANGELES CENTRO DE ATENCION CIUDADANA PORTOVIEJO SEGUNDO PISO SRI DEVOLUCIONES</v>
          </cell>
          <cell r="AI216" t="str">
            <v>DESPACHO</v>
          </cell>
          <cell r="AJ216" t="str">
            <v>Normal</v>
          </cell>
          <cell r="AL216" t="str">
            <v>NO</v>
          </cell>
          <cell r="AN216" t="str">
            <v>TUE portabilidad</v>
          </cell>
          <cell r="AO216" t="str">
            <v>CANAL ONLINE</v>
          </cell>
          <cell r="AP216">
            <v>44922</v>
          </cell>
          <cell r="AR216" t="str">
            <v>FLEXTUENTI_414487615</v>
          </cell>
          <cell r="AS216">
            <v>324784</v>
          </cell>
          <cell r="AT216" t="str">
            <v>D40</v>
          </cell>
          <cell r="AU216" t="str">
            <v>BTC</v>
          </cell>
          <cell r="AV216">
            <v>1</v>
          </cell>
          <cell r="AW216" t="str">
            <v>PROVINCIAL</v>
          </cell>
          <cell r="AX216" t="str">
            <v>ENTREGADO</v>
          </cell>
          <cell r="AY216" t="str">
            <v>HALFSIM TUENTI PREPAGO PORTABILIDAD: 1 und</v>
          </cell>
          <cell r="AZ216" t="str">
            <v>SIMCARD</v>
          </cell>
          <cell r="BA216" t="str">
            <v/>
          </cell>
        </row>
        <row r="217">
          <cell r="A217" t="str">
            <v>414487753</v>
          </cell>
          <cell r="B217" t="str">
            <v>FLEXTUENTI</v>
          </cell>
          <cell r="C217">
            <v>44922</v>
          </cell>
          <cell r="D217" t="str">
            <v>FLEXNET ECUADOR - FLEXTUENTI</v>
          </cell>
          <cell r="E217" t="str">
            <v>CALLE 28 DE JUNIO S/N Y GARCIA MORENO ENTRADA LLANO GRANDE</v>
          </cell>
          <cell r="H217" t="str">
            <v>170208</v>
          </cell>
          <cell r="I217" t="str">
            <v>QUITO</v>
          </cell>
          <cell r="J217" t="str">
            <v>PICHINCHA</v>
          </cell>
          <cell r="K217" t="str">
            <v>Kevin Mera</v>
          </cell>
          <cell r="L217" t="str">
            <v>RUMIPAMBA AV  AMERICA N14 34    VERACRUZ</v>
          </cell>
          <cell r="O217" t="str">
            <v>170508</v>
          </cell>
          <cell r="P217" t="str">
            <v>170508</v>
          </cell>
          <cell r="Q217" t="str">
            <v>PICHINCHA_QUITO_RUMIPAMBA</v>
          </cell>
          <cell r="R217" t="str">
            <v>414487753</v>
          </cell>
          <cell r="W217" t="str">
            <v>1750253351</v>
          </cell>
          <cell r="X217" t="str">
            <v>0981847367-0967343216</v>
          </cell>
          <cell r="Z217" t="str">
            <v>kevinmerarojas@gmail.com</v>
          </cell>
          <cell r="AA217">
            <v>44922</v>
          </cell>
          <cell r="AD217">
            <v>1</v>
          </cell>
          <cell r="AE217">
            <v>1</v>
          </cell>
          <cell r="AH217" t="str">
            <v>SECTOR RUMIPAMBA ENTREGAR EN  FERRETERIA ECUAFERRI FRENTE A LA FUNERARIA DE LA PAZ</v>
          </cell>
          <cell r="AI217" t="str">
            <v>DESPACHO</v>
          </cell>
          <cell r="AJ217" t="str">
            <v>Normal</v>
          </cell>
          <cell r="AL217" t="str">
            <v>NO</v>
          </cell>
          <cell r="AN217" t="str">
            <v>TUE portabilidad</v>
          </cell>
          <cell r="AO217" t="str">
            <v>CANAL ONLINE</v>
          </cell>
          <cell r="AP217">
            <v>44922</v>
          </cell>
          <cell r="AR217" t="str">
            <v>FLEXTUENTI_414487753</v>
          </cell>
          <cell r="AS217">
            <v>324788</v>
          </cell>
          <cell r="AT217" t="str">
            <v>D40</v>
          </cell>
          <cell r="AU217" t="str">
            <v>BTC</v>
          </cell>
          <cell r="AV217">
            <v>1</v>
          </cell>
          <cell r="AW217" t="str">
            <v>LOCAL</v>
          </cell>
          <cell r="AX217" t="str">
            <v>ENTREGADO</v>
          </cell>
          <cell r="AY217" t="str">
            <v>HALFSIM TUENTI PREPAGO PORTABILIDAD: 1 und</v>
          </cell>
          <cell r="AZ217" t="str">
            <v>SIMCARD</v>
          </cell>
          <cell r="BA217" t="str">
            <v/>
          </cell>
        </row>
        <row r="218">
          <cell r="A218" t="str">
            <v>414487757</v>
          </cell>
          <cell r="B218" t="str">
            <v>FLEXTUENTI</v>
          </cell>
          <cell r="C218">
            <v>44922</v>
          </cell>
          <cell r="D218" t="str">
            <v>FLEXNET ECUADOR - FLEXTUENTI</v>
          </cell>
          <cell r="E218" t="str">
            <v>CALLE 28 DE JUNIO S/N Y GARCIA MORENO ENTRADA LLANO GRANDE</v>
          </cell>
          <cell r="H218" t="str">
            <v>170208</v>
          </cell>
          <cell r="I218" t="str">
            <v>QUITO</v>
          </cell>
          <cell r="J218" t="str">
            <v>PICHINCHA</v>
          </cell>
          <cell r="K218" t="str">
            <v>Génesis Lilibeth Aguilar Ochoa</v>
          </cell>
          <cell r="L218" t="str">
            <v>ELOY ALFARO (MA) CALLE 318  SN AV 204</v>
          </cell>
          <cell r="O218" t="str">
            <v>130201</v>
          </cell>
          <cell r="P218" t="str">
            <v>130201</v>
          </cell>
          <cell r="Q218" t="str">
            <v>MANABI_MANTA_ELOY ALFARO (MA)</v>
          </cell>
          <cell r="R218" t="str">
            <v>414487757</v>
          </cell>
          <cell r="W218" t="str">
            <v>1315992154</v>
          </cell>
          <cell r="X218" t="str">
            <v>0995287943-0963267473</v>
          </cell>
          <cell r="Z218" t="str">
            <v>genesisaguilarochoa@gmail.com</v>
          </cell>
          <cell r="AA218">
            <v>44922</v>
          </cell>
          <cell r="AD218">
            <v>1</v>
          </cell>
          <cell r="AE218">
            <v>1</v>
          </cell>
          <cell r="AH218" t="str">
            <v>BARRIO SANTA CLARA  EN CASA DE 1 PISO COLOR VERDE AGUA CON PORTON CAFE  DIAGONAL AL DEPOSITO DE MADERA PINGUINO ESQUINERO</v>
          </cell>
          <cell r="AI218" t="str">
            <v>DESPACHO</v>
          </cell>
          <cell r="AJ218" t="str">
            <v>Normal</v>
          </cell>
          <cell r="AL218" t="str">
            <v>NO</v>
          </cell>
          <cell r="AN218" t="str">
            <v>TUE portabilidad</v>
          </cell>
          <cell r="AO218" t="str">
            <v>CANAL ONLINE</v>
          </cell>
          <cell r="AP218">
            <v>44922</v>
          </cell>
          <cell r="AR218" t="str">
            <v>FLEXTUENTI_414487757</v>
          </cell>
          <cell r="AS218">
            <v>324783</v>
          </cell>
          <cell r="AT218" t="str">
            <v>D40</v>
          </cell>
          <cell r="AU218" t="str">
            <v>BTC</v>
          </cell>
          <cell r="AV218">
            <v>1</v>
          </cell>
          <cell r="AW218" t="str">
            <v>PROVINCIAL</v>
          </cell>
          <cell r="AX218" t="str">
            <v>INCIDENCIA</v>
          </cell>
          <cell r="AY218" t="str">
            <v>HALFSIM TUENTI PREPAGO PORTABILIDAD: 1 und</v>
          </cell>
          <cell r="AZ218" t="str">
            <v>SIMCARD</v>
          </cell>
          <cell r="BA218" t="str">
            <v/>
          </cell>
        </row>
        <row r="219">
          <cell r="A219" t="str">
            <v>414487761</v>
          </cell>
          <cell r="B219" t="str">
            <v>FLEXTUENTI</v>
          </cell>
          <cell r="C219">
            <v>44922</v>
          </cell>
          <cell r="D219" t="str">
            <v>FLEXNET ECUADOR - FLEXTUENTI</v>
          </cell>
          <cell r="E219" t="str">
            <v>CALLE 28 DE JUNIO S/N Y GARCIA MORENO ENTRADA LLANO GRANDE</v>
          </cell>
          <cell r="H219" t="str">
            <v>170208</v>
          </cell>
          <cell r="I219" t="str">
            <v>QUITO</v>
          </cell>
          <cell r="J219" t="str">
            <v>PICHINCHA</v>
          </cell>
          <cell r="K219" t="str">
            <v>Alex Torres</v>
          </cell>
          <cell r="L219" t="str">
            <v>MACHALA  AV SUCRE SN AYACUCHO</v>
          </cell>
          <cell r="O219" t="str">
            <v>070206</v>
          </cell>
          <cell r="P219" t="str">
            <v>070206</v>
          </cell>
          <cell r="Q219" t="str">
            <v>EL ORO_MACHALA_MACHALA</v>
          </cell>
          <cell r="R219" t="str">
            <v>414487761</v>
          </cell>
          <cell r="W219" t="str">
            <v>0706430071</v>
          </cell>
          <cell r="X219" t="str">
            <v>0983554684-0963356950</v>
          </cell>
          <cell r="Z219" t="str">
            <v>Alexgeovannyt@gmail.com</v>
          </cell>
          <cell r="AA219">
            <v>44922</v>
          </cell>
          <cell r="AD219">
            <v>1</v>
          </cell>
          <cell r="AE219">
            <v>1</v>
          </cell>
          <cell r="AH219" t="str">
            <v>SECTOR CENTRO FRENTE A PINTURAS UNIDAS EN LOCAL ORO BORDADOS</v>
          </cell>
          <cell r="AI219" t="str">
            <v>DESPACHO</v>
          </cell>
          <cell r="AJ219" t="str">
            <v>Normal</v>
          </cell>
          <cell r="AL219" t="str">
            <v>NO</v>
          </cell>
          <cell r="AN219" t="str">
            <v>TUE portabilidad</v>
          </cell>
          <cell r="AO219" t="str">
            <v>CANAL ONLINE</v>
          </cell>
          <cell r="AP219">
            <v>44922</v>
          </cell>
          <cell r="AR219" t="str">
            <v>FLEXTUENTI_414487761</v>
          </cell>
          <cell r="AS219">
            <v>324787</v>
          </cell>
          <cell r="AT219" t="str">
            <v>D40</v>
          </cell>
          <cell r="AU219" t="str">
            <v>BTC</v>
          </cell>
          <cell r="AV219">
            <v>1</v>
          </cell>
          <cell r="AW219" t="str">
            <v>PROVINCIAL</v>
          </cell>
          <cell r="AX219" t="str">
            <v>ENTREGADO</v>
          </cell>
          <cell r="AY219" t="str">
            <v>HALFSIM TUENTI PREPAGO PORTABILIDAD: 1 und</v>
          </cell>
          <cell r="AZ219" t="str">
            <v>SIMCARD</v>
          </cell>
          <cell r="BA219" t="str">
            <v/>
          </cell>
        </row>
        <row r="220">
          <cell r="A220" t="str">
            <v>414487768</v>
          </cell>
          <cell r="B220" t="str">
            <v>FLEXTUENTI</v>
          </cell>
          <cell r="C220">
            <v>44922</v>
          </cell>
          <cell r="D220" t="str">
            <v>FLEXNET ECUADOR - FLEXTUENTI</v>
          </cell>
          <cell r="E220" t="str">
            <v>CALLE 28 DE JUNIO S/N Y GARCIA MORENO ENTRADA LLANO GRANDE</v>
          </cell>
          <cell r="H220" t="str">
            <v>170208</v>
          </cell>
          <cell r="I220" t="str">
            <v>QUITO</v>
          </cell>
          <cell r="J220" t="str">
            <v>PICHINCHA</v>
          </cell>
          <cell r="K220" t="str">
            <v>wilmer culqui</v>
          </cell>
          <cell r="L220" t="str">
            <v>VENUS DEL RIO QUEVEDO AV QUITO O E 25  SN  AV MILTON REYES</v>
          </cell>
          <cell r="O220" t="str">
            <v>120302</v>
          </cell>
          <cell r="P220" t="str">
            <v>120302</v>
          </cell>
          <cell r="Q220" t="str">
            <v>LOS RIOS_QUEVEDO_VENUS DEL RIO QUEVEDO</v>
          </cell>
          <cell r="R220" t="str">
            <v>414487768</v>
          </cell>
          <cell r="W220" t="str">
            <v>1722298880</v>
          </cell>
          <cell r="X220" t="str">
            <v>0995843604-0979153196</v>
          </cell>
          <cell r="Z220" t="str">
            <v>wilmerjoseculqui@gmail.com</v>
          </cell>
          <cell r="AA220">
            <v>44922</v>
          </cell>
          <cell r="AD220">
            <v>1</v>
          </cell>
          <cell r="AE220">
            <v>1</v>
          </cell>
          <cell r="AH220" t="str">
            <v>SECTOR  BOSQUE DE  BAMBOO ENTREGAR EN EL GRUPO DE FUERZAS ESPECIALES 26 CENEPA</v>
          </cell>
          <cell r="AI220" t="str">
            <v>DESPACHO</v>
          </cell>
          <cell r="AJ220" t="str">
            <v>Normal</v>
          </cell>
          <cell r="AL220" t="str">
            <v>NO</v>
          </cell>
          <cell r="AN220" t="str">
            <v>TUE portabilidad</v>
          </cell>
          <cell r="AO220" t="str">
            <v>CANAL ONLINE</v>
          </cell>
          <cell r="AP220">
            <v>44922</v>
          </cell>
          <cell r="AR220" t="str">
            <v>FLEXTUENTI_414487768</v>
          </cell>
          <cell r="AS220">
            <v>324785</v>
          </cell>
          <cell r="AT220" t="str">
            <v>D40</v>
          </cell>
          <cell r="AU220" t="str">
            <v>BTC</v>
          </cell>
          <cell r="AV220">
            <v>1</v>
          </cell>
          <cell r="AW220" t="str">
            <v>PROVINCIAL</v>
          </cell>
          <cell r="AX220" t="str">
            <v>ENTREGADO</v>
          </cell>
          <cell r="AY220" t="str">
            <v>HALFSIM TUENTI PREPAGO PORTABILIDAD: 1 und</v>
          </cell>
          <cell r="AZ220" t="str">
            <v>SIMCARD</v>
          </cell>
          <cell r="BA220" t="str">
            <v/>
          </cell>
        </row>
        <row r="221">
          <cell r="A221" t="str">
            <v>414487829</v>
          </cell>
          <cell r="B221" t="str">
            <v>FLEXTUENTI</v>
          </cell>
          <cell r="C221">
            <v>44922</v>
          </cell>
          <cell r="D221" t="str">
            <v>FLEXNET ECUADOR - FLEXTUENTI</v>
          </cell>
          <cell r="E221" t="str">
            <v>CALLE 28 DE JUNIO S/N Y GARCIA MORENO ENTRADA LLANO GRANDE</v>
          </cell>
          <cell r="H221" t="str">
            <v>170208</v>
          </cell>
          <cell r="I221" t="str">
            <v>QUITO</v>
          </cell>
          <cell r="J221" t="str">
            <v>PICHINCHA</v>
          </cell>
          <cell r="K221" t="str">
            <v>Genesis Mosquera</v>
          </cell>
          <cell r="L221" t="str">
            <v>OFICINA TRAMACO PUNTO DE ATENCION SAN MARINO</v>
          </cell>
          <cell r="O221" t="str">
            <v>GUAYAQUIL</v>
          </cell>
          <cell r="P221" t="str">
            <v>GUAYAQUIL</v>
          </cell>
          <cell r="Q221" t="str">
            <v>GUAYAS_GUAYAQUIL_</v>
          </cell>
          <cell r="R221" t="str">
            <v>414487829</v>
          </cell>
          <cell r="W221" t="str">
            <v>0950372987</v>
          </cell>
          <cell r="X221" t="str">
            <v>0986008087-0978900062</v>
          </cell>
          <cell r="Z221" t="str">
            <v>cristinamosq1999@hotmail.com</v>
          </cell>
          <cell r="AA221">
            <v>44922</v>
          </cell>
          <cell r="AD221">
            <v>1</v>
          </cell>
          <cell r="AE221">
            <v>1</v>
          </cell>
          <cell r="AH221" t="str">
            <v/>
          </cell>
          <cell r="AI221" t="str">
            <v>DESPACHO</v>
          </cell>
          <cell r="AJ221" t="str">
            <v>DERIVADO PICK UP</v>
          </cell>
          <cell r="AL221" t="str">
            <v>NO</v>
          </cell>
          <cell r="AN221" t="str">
            <v>TUE portabilidad</v>
          </cell>
          <cell r="AO221" t="str">
            <v>CANAL ONLINE</v>
          </cell>
          <cell r="AP221">
            <v>44922</v>
          </cell>
          <cell r="AR221" t="str">
            <v>FLEXTUENTI_414487829</v>
          </cell>
          <cell r="AS221">
            <v>324789</v>
          </cell>
          <cell r="AT221" t="str">
            <v>D40</v>
          </cell>
          <cell r="AU221" t="str">
            <v>BTC</v>
          </cell>
          <cell r="AV221">
            <v>1</v>
          </cell>
          <cell r="AW221" t="str">
            <v>PROVINCIAL</v>
          </cell>
          <cell r="AX221" t="str">
            <v>INCIDENCIA</v>
          </cell>
          <cell r="AY221" t="str">
            <v>HALFSIM TUENTI PREPAGO PORTABILIDAD: 1 und</v>
          </cell>
          <cell r="AZ221" t="str">
            <v>SIMCARD</v>
          </cell>
          <cell r="BA221" t="str">
            <v/>
          </cell>
        </row>
        <row r="222">
          <cell r="A222" t="str">
            <v>414487830</v>
          </cell>
          <cell r="B222" t="str">
            <v>FLEXTUENTI</v>
          </cell>
          <cell r="C222">
            <v>44922</v>
          </cell>
          <cell r="D222" t="str">
            <v>FLEXNET ECUADOR - FLEXTUENTI</v>
          </cell>
          <cell r="E222" t="str">
            <v>CALLE 28 DE JUNIO S/N Y GARCIA MORENO ENTRADA LLANO GRANDE</v>
          </cell>
          <cell r="H222" t="str">
            <v>170208</v>
          </cell>
          <cell r="I222" t="str">
            <v>QUITO</v>
          </cell>
          <cell r="J222" t="str">
            <v>PICHINCHA</v>
          </cell>
          <cell r="K222" t="str">
            <v>KAREN YANEZ</v>
          </cell>
          <cell r="L222" t="str">
            <v>INAQUITO AV GASPAR DE VILLAROEL SN AV PARIS</v>
          </cell>
          <cell r="O222" t="str">
            <v>170513</v>
          </cell>
          <cell r="P222" t="str">
            <v>170513</v>
          </cell>
          <cell r="Q222" t="str">
            <v>PICHINCHA_QUITO_INAQUITO</v>
          </cell>
          <cell r="R222" t="str">
            <v>414487830</v>
          </cell>
          <cell r="W222" t="str">
            <v>1751372630</v>
          </cell>
          <cell r="X222" t="str">
            <v>0999004691-0995005852</v>
          </cell>
          <cell r="Z222" t="str">
            <v>karenyanez94@hotmail.com</v>
          </cell>
          <cell r="AA222">
            <v>44922</v>
          </cell>
          <cell r="AD222">
            <v>1</v>
          </cell>
          <cell r="AE222">
            <v>1</v>
          </cell>
          <cell r="AH222" t="str">
            <v>SECTOR INAQUITO FRENTE A SECRETARIA DEL DEPORTE CONJUNTO PARQUE REAL DEP 93 PISO 11</v>
          </cell>
          <cell r="AI222" t="str">
            <v>DESPACHO</v>
          </cell>
          <cell r="AJ222" t="str">
            <v>Normal</v>
          </cell>
          <cell r="AL222" t="str">
            <v>NO</v>
          </cell>
          <cell r="AN222" t="str">
            <v>TUE portabilidad</v>
          </cell>
          <cell r="AO222" t="str">
            <v>CANAL ONLINE</v>
          </cell>
          <cell r="AP222">
            <v>44922</v>
          </cell>
          <cell r="AR222" t="str">
            <v>FLEXTUENTI_414487830</v>
          </cell>
          <cell r="AS222">
            <v>324782</v>
          </cell>
          <cell r="AT222" t="str">
            <v>D40</v>
          </cell>
          <cell r="AU222" t="str">
            <v>BTC</v>
          </cell>
          <cell r="AV222">
            <v>1</v>
          </cell>
          <cell r="AW222" t="str">
            <v>LOCAL</v>
          </cell>
          <cell r="AX222" t="str">
            <v>ENTREGADO</v>
          </cell>
          <cell r="AY222" t="str">
            <v>HALFSIM TUENTI PREPAGO PORTABILIDAD: 1 und</v>
          </cell>
          <cell r="AZ222" t="str">
            <v>SIMCARD</v>
          </cell>
          <cell r="BA222" t="str">
            <v/>
          </cell>
        </row>
        <row r="223">
          <cell r="A223" t="str">
            <v>414487839</v>
          </cell>
          <cell r="B223" t="str">
            <v>FLEXTUENTI</v>
          </cell>
          <cell r="C223">
            <v>44922</v>
          </cell>
          <cell r="D223" t="str">
            <v>FLEXNET ECUADOR - FLEXTUENTI</v>
          </cell>
          <cell r="E223" t="str">
            <v>CALLE 28 DE JUNIO S/N Y GARCIA MORENO ENTRADA LLANO GRANDE</v>
          </cell>
          <cell r="H223" t="str">
            <v>170208</v>
          </cell>
          <cell r="I223" t="str">
            <v>QUITO</v>
          </cell>
          <cell r="J223" t="str">
            <v>PICHINCHA</v>
          </cell>
          <cell r="K223" t="str">
            <v>mauricio geovanny rosales medina rosales medina</v>
          </cell>
          <cell r="L223" t="str">
            <v>LATACUNGA  CALLE PANAMERICANA NORTE  SN   AV KM 12 Y MEDIO VIA QUITO</v>
          </cell>
          <cell r="O223" t="str">
            <v>050109</v>
          </cell>
          <cell r="P223" t="str">
            <v>050109</v>
          </cell>
          <cell r="Q223" t="str">
            <v>COTOPAXI_LATACUNGA_LATACUNGA</v>
          </cell>
          <cell r="R223" t="str">
            <v>414487839</v>
          </cell>
          <cell r="W223" t="str">
            <v>1802131308</v>
          </cell>
          <cell r="X223" t="str">
            <v>0987233874-0983778242</v>
          </cell>
          <cell r="Z223" t="str">
            <v>mauro_rosales@hotmail.es</v>
          </cell>
          <cell r="AA223">
            <v>44922</v>
          </cell>
          <cell r="AD223">
            <v>1</v>
          </cell>
          <cell r="AE223">
            <v>1</v>
          </cell>
          <cell r="AH223" t="str">
            <v>SECTOR VIA A QUITO  ENTREGAR EN LA BRIGADA DE FUERTE MILITAR PATRIA N9 ANUNCIARSE EN PREVENCION  SOLICITA QUE  SE LE LLAME CON 30 MEDIA HORA DE ANTICIPACION PARA PODER SALIR A RECIBIR EL  CHIP</v>
          </cell>
          <cell r="AI223" t="str">
            <v>DESPACHO</v>
          </cell>
          <cell r="AJ223" t="str">
            <v>Normal</v>
          </cell>
          <cell r="AL223" t="str">
            <v>NO</v>
          </cell>
          <cell r="AN223" t="str">
            <v>TUE portabilidad</v>
          </cell>
          <cell r="AO223" t="str">
            <v>CANAL ONLINE</v>
          </cell>
          <cell r="AP223">
            <v>44922</v>
          </cell>
          <cell r="AR223" t="str">
            <v>FLEXTUENTI_414487839</v>
          </cell>
          <cell r="AS223">
            <v>324794</v>
          </cell>
          <cell r="AT223" t="str">
            <v>D40</v>
          </cell>
          <cell r="AU223" t="str">
            <v>BTC</v>
          </cell>
          <cell r="AV223">
            <v>1</v>
          </cell>
          <cell r="AW223" t="str">
            <v>PROVINCIAL</v>
          </cell>
          <cell r="AX223" t="str">
            <v>EN_TRANSITO</v>
          </cell>
          <cell r="AY223" t="str">
            <v>HALFSIM TUENTI PREPAGO PORTABILIDAD: 1 und</v>
          </cell>
          <cell r="AZ223" t="str">
            <v>SIMCARD</v>
          </cell>
          <cell r="BA223" t="str">
            <v/>
          </cell>
        </row>
        <row r="224">
          <cell r="A224" t="str">
            <v>414487876</v>
          </cell>
          <cell r="B224" t="str">
            <v>FLEXTUENTI</v>
          </cell>
          <cell r="C224">
            <v>44922</v>
          </cell>
          <cell r="D224" t="str">
            <v>FLEXNET ECUADOR - FLEXTUENTI</v>
          </cell>
          <cell r="E224" t="str">
            <v>CALLE 28 DE JUNIO S/N Y GARCIA MORENO ENTRADA LLANO GRANDE</v>
          </cell>
          <cell r="H224" t="str">
            <v>170208</v>
          </cell>
          <cell r="I224" t="str">
            <v>QUITO</v>
          </cell>
          <cell r="J224" t="str">
            <v>PICHINCHA</v>
          </cell>
          <cell r="K224" t="str">
            <v>Raul Alberto Aguirre Orbezo</v>
          </cell>
          <cell r="L224" t="str">
            <v>LA LIBERTAD AVENIDA 21   SN CALLE 16</v>
          </cell>
          <cell r="O224" t="str">
            <v>240350</v>
          </cell>
          <cell r="P224" t="str">
            <v>240350</v>
          </cell>
          <cell r="Q224" t="str">
            <v>SANTA ELENA_LA LIBERTAD_LA LIBERTAD</v>
          </cell>
          <cell r="R224" t="str">
            <v>414487876</v>
          </cell>
          <cell r="W224" t="str">
            <v>0962991709</v>
          </cell>
          <cell r="X224" t="str">
            <v>0959455596-0968195269</v>
          </cell>
          <cell r="Z224" t="str">
            <v>jeffer_ramirez_aguayo@hotmail.com</v>
          </cell>
          <cell r="AA224">
            <v>44922</v>
          </cell>
          <cell r="AD224">
            <v>1</v>
          </cell>
          <cell r="AE224">
            <v>1</v>
          </cell>
          <cell r="AH224" t="str">
            <v>BARRIO EUGENIO ESPEJO EN ESQUINA ELECTORNICA SORIANO Y FARMACIA SALMO EN CASA 1 PISO COLOR MELON Y FILOS ANARANJADOS</v>
          </cell>
          <cell r="AI224" t="str">
            <v>DESPACHO</v>
          </cell>
          <cell r="AJ224" t="str">
            <v>Normal</v>
          </cell>
          <cell r="AL224" t="str">
            <v>NO</v>
          </cell>
          <cell r="AN224" t="str">
            <v>TUE portabilidad</v>
          </cell>
          <cell r="AO224" t="str">
            <v>CANAL ONLINE</v>
          </cell>
          <cell r="AP224">
            <v>44922</v>
          </cell>
          <cell r="AR224" t="str">
            <v>FLEXTUENTI_414487876</v>
          </cell>
          <cell r="AS224">
            <v>324952</v>
          </cell>
          <cell r="AT224" t="str">
            <v>D40</v>
          </cell>
          <cell r="AU224" t="str">
            <v>BTC</v>
          </cell>
          <cell r="AV224">
            <v>1</v>
          </cell>
          <cell r="AW224" t="str">
            <v>PROVINCIAL</v>
          </cell>
          <cell r="AX224" t="str">
            <v>EN_TRANSITO</v>
          </cell>
          <cell r="AY224" t="str">
            <v>HALFSIM TUENTI PREPAGO PORTABILIDAD: 1 und</v>
          </cell>
          <cell r="AZ224" t="str">
            <v>SIMCARD</v>
          </cell>
          <cell r="BA224" t="str">
            <v/>
          </cell>
        </row>
        <row r="225">
          <cell r="A225" t="str">
            <v>414487885</v>
          </cell>
          <cell r="B225" t="str">
            <v>FLEXTUENTI</v>
          </cell>
          <cell r="C225">
            <v>44922</v>
          </cell>
          <cell r="D225" t="str">
            <v>FLEXNET ECUADOR - FLEXTUENTI</v>
          </cell>
          <cell r="E225" t="str">
            <v>CALLE 28 DE JUNIO S/N Y GARCIA MORENO ENTRADA LLANO GRANDE</v>
          </cell>
          <cell r="H225" t="str">
            <v>170208</v>
          </cell>
          <cell r="I225" t="str">
            <v>QUITO</v>
          </cell>
          <cell r="J225" t="str">
            <v>PICHINCHA</v>
          </cell>
          <cell r="K225" t="str">
            <v>María Villacreses</v>
          </cell>
          <cell r="L225" t="str">
            <v>EL RECREO (GY) CALLE CDLA ABELL GILBERTH 3 MZ SN</v>
          </cell>
          <cell r="O225" t="str">
            <v>092409</v>
          </cell>
          <cell r="P225" t="str">
            <v>092409</v>
          </cell>
          <cell r="Q225" t="str">
            <v>GUAYAS_DURAN _EL RECREO (GY)</v>
          </cell>
          <cell r="R225" t="str">
            <v>414487885</v>
          </cell>
          <cell r="W225" t="str">
            <v>0924398761</v>
          </cell>
          <cell r="X225" t="str">
            <v>0993285748-0983236480</v>
          </cell>
          <cell r="Z225" t="str">
            <v>danielamendo262005@gmail.com</v>
          </cell>
          <cell r="AA225">
            <v>44922</v>
          </cell>
          <cell r="AD225">
            <v>1</v>
          </cell>
          <cell r="AE225">
            <v>1</v>
          </cell>
          <cell r="AH225" t="str">
            <v>SECTOR PRIMAVERA 2 SECTOR 1D CASA ESQUINERA DE 1 PISO COLOR VERDE AGUA A TRES PEATONALES DE LA ESCUELA EB FISCAL IVAN GALLEGOS DOMINGUEZ O FRENTE A COLINAS DEL VALLE</v>
          </cell>
          <cell r="AI225" t="str">
            <v>DESPACHO</v>
          </cell>
          <cell r="AJ225" t="str">
            <v>Normal</v>
          </cell>
          <cell r="AL225" t="str">
            <v>NO</v>
          </cell>
          <cell r="AN225" t="str">
            <v>TUE portabilidad</v>
          </cell>
          <cell r="AO225" t="str">
            <v>CANAL ONLINE</v>
          </cell>
          <cell r="AP225">
            <v>44922</v>
          </cell>
          <cell r="AR225" t="str">
            <v>FLEXTUENTI_414487885</v>
          </cell>
          <cell r="AS225">
            <v>324792</v>
          </cell>
          <cell r="AT225" t="str">
            <v>D40</v>
          </cell>
          <cell r="AU225" t="str">
            <v>BTC</v>
          </cell>
          <cell r="AV225">
            <v>1</v>
          </cell>
          <cell r="AW225" t="str">
            <v>PROVINCIAL</v>
          </cell>
          <cell r="AX225" t="str">
            <v>ENTREGADO</v>
          </cell>
          <cell r="AY225" t="str">
            <v>HALFSIM TUENTI PREPAGO PORTABILIDAD: 1 und</v>
          </cell>
          <cell r="AZ225" t="str">
            <v>SIMCARD</v>
          </cell>
          <cell r="BA225" t="str">
            <v/>
          </cell>
        </row>
        <row r="226">
          <cell r="A226" t="str">
            <v>414487891</v>
          </cell>
          <cell r="B226" t="str">
            <v>FLEXTUENTI</v>
          </cell>
          <cell r="C226">
            <v>44922</v>
          </cell>
          <cell r="D226" t="str">
            <v>FLEXNET ECUADOR - FLEXTUENTI</v>
          </cell>
          <cell r="E226" t="str">
            <v>CALLE 28 DE JUNIO S/N Y GARCIA MORENO ENTRADA LLANO GRANDE</v>
          </cell>
          <cell r="H226" t="str">
            <v>170208</v>
          </cell>
          <cell r="I226" t="str">
            <v>QUITO</v>
          </cell>
          <cell r="J226" t="str">
            <v>PICHINCHA</v>
          </cell>
          <cell r="K226" t="str">
            <v>Melany Nohemi Tonato Guerrero</v>
          </cell>
          <cell r="L226" t="str">
            <v>SIMON PLATA TORRES  CALLE 6 SN CALLE 4 A</v>
          </cell>
          <cell r="O226" t="str">
            <v>080118</v>
          </cell>
          <cell r="P226" t="str">
            <v>080118</v>
          </cell>
          <cell r="Q226" t="str">
            <v>ESMERALDAS_ESMERALDAS_SIMON PLATA TORRES</v>
          </cell>
          <cell r="R226" t="str">
            <v>414487891</v>
          </cell>
          <cell r="W226" t="str">
            <v>0850259383</v>
          </cell>
          <cell r="X226" t="str">
            <v>0991166571-0980970156</v>
          </cell>
          <cell r="Z226" t="str">
            <v>tonatom08@gmail.com</v>
          </cell>
          <cell r="AA226">
            <v>44922</v>
          </cell>
          <cell r="AD226">
            <v>1</v>
          </cell>
          <cell r="AE226">
            <v>1</v>
          </cell>
          <cell r="AH226" t="str">
            <v>SECTOR SANTA JULIA FRENTE A COSTURAS NANO AVILA CASA 2 PISOS DE HORMIGON VENTANAS BLANCAS</v>
          </cell>
          <cell r="AI226" t="str">
            <v>DESPACHO</v>
          </cell>
          <cell r="AJ226" t="str">
            <v>Normal</v>
          </cell>
          <cell r="AL226" t="str">
            <v>NO</v>
          </cell>
          <cell r="AN226" t="str">
            <v>TUE portabilidad</v>
          </cell>
          <cell r="AO226" t="str">
            <v>CANAL ONLINE</v>
          </cell>
          <cell r="AP226">
            <v>44922</v>
          </cell>
          <cell r="AR226" t="str">
            <v>FLEXTUENTI_414487891</v>
          </cell>
          <cell r="AS226">
            <v>324796</v>
          </cell>
          <cell r="AT226" t="str">
            <v>D40</v>
          </cell>
          <cell r="AU226" t="str">
            <v>BTC</v>
          </cell>
          <cell r="AV226">
            <v>1</v>
          </cell>
          <cell r="AW226" t="str">
            <v>PROVINCIAL</v>
          </cell>
          <cell r="AX226" t="str">
            <v>ENTREGADO</v>
          </cell>
          <cell r="AY226" t="str">
            <v>HALFSIM TUENTI PREPAGO PORTABILIDAD: 1 und</v>
          </cell>
          <cell r="AZ226" t="str">
            <v>SIMCARD</v>
          </cell>
          <cell r="BA226" t="str">
            <v/>
          </cell>
        </row>
        <row r="227">
          <cell r="A227" t="str">
            <v>414487961</v>
          </cell>
          <cell r="B227" t="str">
            <v>FLEXTUENTI</v>
          </cell>
          <cell r="C227">
            <v>44922</v>
          </cell>
          <cell r="D227" t="str">
            <v>FLEXNET ECUADOR - FLEXTUENTI</v>
          </cell>
          <cell r="E227" t="str">
            <v>CALLE 28 DE JUNIO S/N Y GARCIA MORENO ENTRADA LLANO GRANDE</v>
          </cell>
          <cell r="H227" t="str">
            <v>170208</v>
          </cell>
          <cell r="I227" t="str">
            <v>QUITO</v>
          </cell>
          <cell r="J227" t="str">
            <v>PICHINCHA</v>
          </cell>
          <cell r="K227" t="str">
            <v>Paulette Reyes Aldas</v>
          </cell>
          <cell r="L227" t="str">
            <v>OFICINA TRAMACO PORTETE</v>
          </cell>
          <cell r="O227" t="str">
            <v>GUAYAQUIL</v>
          </cell>
          <cell r="P227" t="str">
            <v>GUAYAQUIL</v>
          </cell>
          <cell r="Q227" t="str">
            <v>GUAYAS_GUAYAQUIL_</v>
          </cell>
          <cell r="R227" t="str">
            <v>414487961</v>
          </cell>
          <cell r="W227" t="str">
            <v>0917874315</v>
          </cell>
          <cell r="X227" t="str">
            <v>0969889233-0939411784</v>
          </cell>
          <cell r="Z227" t="str">
            <v>sexireyes1@gmail.com</v>
          </cell>
          <cell r="AA227">
            <v>44922</v>
          </cell>
          <cell r="AD227">
            <v>1</v>
          </cell>
          <cell r="AE227">
            <v>1</v>
          </cell>
          <cell r="AH227" t="str">
            <v/>
          </cell>
          <cell r="AI227" t="str">
            <v>DESPACHO</v>
          </cell>
          <cell r="AJ227" t="str">
            <v>DERIVADO PICK UP</v>
          </cell>
          <cell r="AL227" t="str">
            <v>NO</v>
          </cell>
          <cell r="AN227" t="str">
            <v>TUE portabilidad</v>
          </cell>
          <cell r="AO227" t="str">
            <v>CANAL ONLINE</v>
          </cell>
          <cell r="AP227">
            <v>44922</v>
          </cell>
          <cell r="AR227" t="str">
            <v>FLEXTUENTI_414487961</v>
          </cell>
          <cell r="AS227">
            <v>324978</v>
          </cell>
          <cell r="AT227" t="str">
            <v>D40</v>
          </cell>
          <cell r="AU227" t="str">
            <v>BTC</v>
          </cell>
          <cell r="AV227">
            <v>1</v>
          </cell>
          <cell r="AW227" t="str">
            <v>PROVINCIAL</v>
          </cell>
          <cell r="AX227" t="str">
            <v>EN_TRANSITO</v>
          </cell>
          <cell r="AY227" t="str">
            <v>HALFSIM TUENTI PREPAGO PORTABILIDAD: 1 und</v>
          </cell>
          <cell r="AZ227" t="str">
            <v>SIMCARD</v>
          </cell>
          <cell r="BA227" t="str">
            <v/>
          </cell>
        </row>
        <row r="228">
          <cell r="A228" t="str">
            <v>414487966</v>
          </cell>
          <cell r="B228" t="str">
            <v>FLEXTUENTI</v>
          </cell>
          <cell r="C228">
            <v>44922</v>
          </cell>
          <cell r="D228" t="str">
            <v>FLEXNET ECUADOR - FLEXTUENTI</v>
          </cell>
          <cell r="E228" t="str">
            <v>CALLE 28 DE JUNIO S/N Y GARCIA MORENO ENTRADA LLANO GRANDE</v>
          </cell>
          <cell r="H228" t="str">
            <v>170208</v>
          </cell>
          <cell r="I228" t="str">
            <v>QUITO</v>
          </cell>
          <cell r="J228" t="str">
            <v>PICHINCHA</v>
          </cell>
          <cell r="K228" t="str">
            <v>Alejandro Carrasco</v>
          </cell>
          <cell r="L228" t="str">
            <v>LA CONCEPCION  CALLE  JOAQUIN  SOTO OE5 206  CALLE PEDRO DE VILLAR</v>
          </cell>
          <cell r="O228" t="str">
            <v>170511</v>
          </cell>
          <cell r="P228" t="str">
            <v>170511</v>
          </cell>
          <cell r="Q228" t="str">
            <v>PICHINCHA_QUITO_ LA CONCEPCION</v>
          </cell>
          <cell r="R228" t="str">
            <v>414487966</v>
          </cell>
          <cell r="W228" t="str">
            <v>1717879819</v>
          </cell>
          <cell r="X228" t="str">
            <v>0979690471-0999861907</v>
          </cell>
          <cell r="Z228" t="str">
            <v>alejo19_8@hotmail.com</v>
          </cell>
          <cell r="AA228">
            <v>44922</v>
          </cell>
          <cell r="AD228">
            <v>1</v>
          </cell>
          <cell r="AE228">
            <v>1</v>
          </cell>
          <cell r="AH228" t="str">
            <v>SECTOR SAN PEDRO KLAVER  A 100 METROS DEL PARQUE INGLES CASA DE DOS PISOS COLOR CAFE</v>
          </cell>
          <cell r="AI228" t="str">
            <v>DESPACHO</v>
          </cell>
          <cell r="AJ228" t="str">
            <v>Normal</v>
          </cell>
          <cell r="AL228" t="str">
            <v>NO</v>
          </cell>
          <cell r="AN228" t="str">
            <v>TUE portabilidad</v>
          </cell>
          <cell r="AO228" t="str">
            <v>CANAL ONLINE</v>
          </cell>
          <cell r="AP228">
            <v>44922</v>
          </cell>
          <cell r="AR228" t="str">
            <v>FLEXTUENTI_414487966</v>
          </cell>
          <cell r="AS228">
            <v>324951</v>
          </cell>
          <cell r="AT228" t="str">
            <v>D40</v>
          </cell>
          <cell r="AU228" t="str">
            <v>BTC</v>
          </cell>
          <cell r="AV228">
            <v>1</v>
          </cell>
          <cell r="AW228" t="str">
            <v>LOCAL</v>
          </cell>
          <cell r="AX228" t="str">
            <v>HABILITADO RUTEO</v>
          </cell>
          <cell r="AY228" t="str">
            <v>HALFSIM TUENTI PREPAGO PORTABILIDAD: 1 und</v>
          </cell>
          <cell r="AZ228" t="str">
            <v>SIMCARD</v>
          </cell>
          <cell r="BA228" t="str">
            <v/>
          </cell>
        </row>
        <row r="229">
          <cell r="A229" t="str">
            <v>414487972</v>
          </cell>
          <cell r="B229" t="str">
            <v>FLEXTUENTI</v>
          </cell>
          <cell r="C229">
            <v>44922</v>
          </cell>
          <cell r="D229" t="str">
            <v>FLEXNET ECUADOR - FLEXTUENTI</v>
          </cell>
          <cell r="E229" t="str">
            <v>CALLE 28 DE JUNIO S/N Y GARCIA MORENO ENTRADA LLANO GRANDE</v>
          </cell>
          <cell r="H229" t="str">
            <v>170208</v>
          </cell>
          <cell r="I229" t="str">
            <v>QUITO</v>
          </cell>
          <cell r="J229" t="str">
            <v>PICHINCHA</v>
          </cell>
          <cell r="K229" t="str">
            <v>MARIA GABRIELA VITERI TAPIA</v>
          </cell>
          <cell r="L229" t="str">
            <v>MARISCAL  SUCRE  AV AMAZONAS  SN CALLE PABLO SANZ</v>
          </cell>
          <cell r="O229" t="str">
            <v>170506</v>
          </cell>
          <cell r="P229" t="str">
            <v>170506</v>
          </cell>
          <cell r="Q229" t="str">
            <v>PICHINCHA_QUITO_MARISCAL  SUCRE</v>
          </cell>
          <cell r="R229" t="str">
            <v>414487972</v>
          </cell>
          <cell r="W229" t="str">
            <v>1717200602</v>
          </cell>
          <cell r="X229" t="str">
            <v>0939984137-0995929875</v>
          </cell>
          <cell r="Z229" t="str">
            <v>maryvite_ivanm0608@hotmail.com</v>
          </cell>
          <cell r="AA229">
            <v>44922</v>
          </cell>
          <cell r="AD229">
            <v>1</v>
          </cell>
          <cell r="AE229">
            <v>1</v>
          </cell>
          <cell r="AH229" t="str">
            <v>SECTOR CAROLINA  ENTREGAR EN EL EDIFICIO DEL MINISTERIO DE EDUCACION SOLICITAR INFORMACION AL GUARDIA</v>
          </cell>
          <cell r="AI229" t="str">
            <v>DESPACHO</v>
          </cell>
          <cell r="AJ229" t="str">
            <v>Normal</v>
          </cell>
          <cell r="AL229" t="str">
            <v>NO</v>
          </cell>
          <cell r="AN229" t="str">
            <v>TUE portabilidad</v>
          </cell>
          <cell r="AO229" t="str">
            <v>CANAL ONLINE</v>
          </cell>
          <cell r="AP229">
            <v>44922</v>
          </cell>
          <cell r="AR229" t="str">
            <v>FLEXTUENTI_414487972</v>
          </cell>
          <cell r="AS229">
            <v>324949</v>
          </cell>
          <cell r="AT229" t="str">
            <v>D40</v>
          </cell>
          <cell r="AU229" t="str">
            <v>BTC</v>
          </cell>
          <cell r="AV229">
            <v>1</v>
          </cell>
          <cell r="AW229" t="str">
            <v>LOCAL</v>
          </cell>
          <cell r="AX229" t="str">
            <v>HABILITADO RUTEO</v>
          </cell>
          <cell r="AY229" t="str">
            <v>HALFSIM TUENTI PREPAGO PORTABILIDAD: 1 und</v>
          </cell>
          <cell r="AZ229" t="str">
            <v>SIMCARD</v>
          </cell>
          <cell r="BA229" t="str">
            <v/>
          </cell>
        </row>
        <row r="230">
          <cell r="A230" t="str">
            <v>414488062</v>
          </cell>
          <cell r="B230" t="str">
            <v>FLEXTUENTI</v>
          </cell>
          <cell r="C230">
            <v>44922</v>
          </cell>
          <cell r="D230" t="str">
            <v>FLEXNET ECUADOR - FLEXTUENTI</v>
          </cell>
          <cell r="E230" t="str">
            <v>CALLE 28 DE JUNIO S/N Y GARCIA MORENO ENTRADA LLANO GRANDE</v>
          </cell>
          <cell r="H230" t="str">
            <v>170208</v>
          </cell>
          <cell r="I230" t="str">
            <v>QUITO</v>
          </cell>
          <cell r="J230" t="str">
            <v>PICHINCHA</v>
          </cell>
          <cell r="K230" t="str">
            <v>Carmen Játiva</v>
          </cell>
          <cell r="L230" t="str">
            <v>COTOCOLLAO CALLE EVA ROMAN  CS 7 CALLE BERNARDO LEGARDA</v>
          </cell>
          <cell r="O230" t="str">
            <v>170304</v>
          </cell>
          <cell r="P230" t="str">
            <v>170304</v>
          </cell>
          <cell r="Q230" t="str">
            <v>PICHINCHA _QUITO_COTOCOLLAO</v>
          </cell>
          <cell r="R230" t="str">
            <v>414488062</v>
          </cell>
          <cell r="W230" t="str">
            <v>1723590152</v>
          </cell>
          <cell r="X230" t="str">
            <v>0969796378-0998707164</v>
          </cell>
          <cell r="Z230" t="str">
            <v>krmn_flk92@hotmail.com</v>
          </cell>
          <cell r="AA230">
            <v>44922</v>
          </cell>
          <cell r="AD230">
            <v>1</v>
          </cell>
          <cell r="AE230">
            <v>1</v>
          </cell>
          <cell r="AH230" t="str">
            <v>BARRIO SANTA MARIA  CONJUNTO ALTOS DE LA LEGARDA  A UNA CUADRA DE LA ALDEA LEGARDA</v>
          </cell>
          <cell r="AI230" t="str">
            <v>DESPACHO</v>
          </cell>
          <cell r="AJ230" t="str">
            <v>Normal</v>
          </cell>
          <cell r="AL230" t="str">
            <v>NO</v>
          </cell>
          <cell r="AN230" t="str">
            <v>TUE portabilidad</v>
          </cell>
          <cell r="AO230" t="str">
            <v>CANAL ONLINE</v>
          </cell>
          <cell r="AP230">
            <v>44922</v>
          </cell>
          <cell r="AR230" t="str">
            <v>FLEXTUENTI_414488062</v>
          </cell>
          <cell r="AS230">
            <v>324946</v>
          </cell>
          <cell r="AT230" t="str">
            <v>D40</v>
          </cell>
          <cell r="AU230" t="str">
            <v>BTC</v>
          </cell>
          <cell r="AV230">
            <v>1</v>
          </cell>
          <cell r="AW230" t="str">
            <v>LOCAL</v>
          </cell>
          <cell r="AX230" t="str">
            <v>HABILITADO RUTEO</v>
          </cell>
          <cell r="AY230" t="str">
            <v>HALFSIM TUENTI PREPAGO PORTABILIDAD: 1 und</v>
          </cell>
          <cell r="AZ230" t="str">
            <v>SIMCARD</v>
          </cell>
          <cell r="BA230" t="str">
            <v/>
          </cell>
        </row>
        <row r="231">
          <cell r="A231" t="str">
            <v>414488098</v>
          </cell>
          <cell r="B231" t="str">
            <v>FLEXTUENTI</v>
          </cell>
          <cell r="C231">
            <v>44922</v>
          </cell>
          <cell r="D231" t="str">
            <v>FLEXNET ECUADOR - FLEXTUENTI</v>
          </cell>
          <cell r="E231" t="str">
            <v>CALLE 28 DE JUNIO S/N Y GARCIA MORENO ENTRADA LLANO GRANDE</v>
          </cell>
          <cell r="H231" t="str">
            <v>170208</v>
          </cell>
          <cell r="I231" t="str">
            <v>QUITO</v>
          </cell>
          <cell r="J231" t="str">
            <v>PICHINCHA</v>
          </cell>
          <cell r="K231" t="str">
            <v>Bryan Estrada</v>
          </cell>
          <cell r="L231" t="str">
            <v>LOS ESTEROS CALLE   29  MANZANA C1 D1  CALLE D1</v>
          </cell>
          <cell r="O231" t="str">
            <v>130209</v>
          </cell>
          <cell r="P231" t="str">
            <v>130209</v>
          </cell>
          <cell r="Q231" t="str">
            <v>MANABI_MANTA_LOS ESTEROS</v>
          </cell>
          <cell r="R231" t="str">
            <v>414488098</v>
          </cell>
          <cell r="W231" t="str">
            <v>1313836767</v>
          </cell>
          <cell r="X231" t="str">
            <v>0959682807-0983714820</v>
          </cell>
          <cell r="Z231" t="str">
            <v>brayanestrada762@gmail.com</v>
          </cell>
          <cell r="AA231">
            <v>44922</v>
          </cell>
          <cell r="AD231">
            <v>1</v>
          </cell>
          <cell r="AE231">
            <v>1</v>
          </cell>
          <cell r="AH231" t="str">
            <v>SECTOR COSTA AZUL  A DOS CUADRAS DEL KARAOKE COSTA AZUL CASA VERDE LIMON DE 2 PISOS   CLIENTE SOLICITA QUE LE LLAMEN ANTES DE LA ENTREGA</v>
          </cell>
          <cell r="AI231" t="str">
            <v>DESPACHO</v>
          </cell>
          <cell r="AJ231" t="str">
            <v>Normal</v>
          </cell>
          <cell r="AL231" t="str">
            <v>NO</v>
          </cell>
          <cell r="AN231" t="str">
            <v>TUE portabilidad</v>
          </cell>
          <cell r="AO231" t="str">
            <v>CANAL ONLINE</v>
          </cell>
          <cell r="AP231">
            <v>44922</v>
          </cell>
          <cell r="AR231" t="str">
            <v>FLEXTUENTI_414488098</v>
          </cell>
          <cell r="AS231">
            <v>324958</v>
          </cell>
          <cell r="AT231" t="str">
            <v>D40</v>
          </cell>
          <cell r="AU231" t="str">
            <v>BTC</v>
          </cell>
          <cell r="AV231">
            <v>1</v>
          </cell>
          <cell r="AW231" t="str">
            <v>PROVINCIAL</v>
          </cell>
          <cell r="AX231" t="str">
            <v>EN_TRANSITO</v>
          </cell>
          <cell r="AY231" t="str">
            <v>HALFSIM TUENTI PREPAGO PORTABILIDAD: 1 und</v>
          </cell>
          <cell r="AZ231" t="str">
            <v>SIMCARD</v>
          </cell>
          <cell r="BA231" t="str">
            <v/>
          </cell>
        </row>
        <row r="232">
          <cell r="A232" t="str">
            <v>414488099</v>
          </cell>
          <cell r="B232" t="str">
            <v>FLEXTUENTI</v>
          </cell>
          <cell r="C232">
            <v>44922</v>
          </cell>
          <cell r="D232" t="str">
            <v>FLEXNET ECUADOR - FLEXTUENTI</v>
          </cell>
          <cell r="E232" t="str">
            <v>CALLE 28 DE JUNIO S/N Y GARCIA MORENO ENTRADA LLANO GRANDE</v>
          </cell>
          <cell r="H232" t="str">
            <v>170208</v>
          </cell>
          <cell r="I232" t="str">
            <v>QUITO</v>
          </cell>
          <cell r="J232" t="str">
            <v>PICHINCHA</v>
          </cell>
          <cell r="K232" t="str">
            <v>Manuel Vera</v>
          </cell>
          <cell r="L232" t="str">
            <v>SAN JACINTO DE BUENA FE AV 7 DE AGOSTO   SN  CALLE CHAPARRAN</v>
          </cell>
          <cell r="O232" t="str">
            <v>120602</v>
          </cell>
          <cell r="P232" t="str">
            <v>120602</v>
          </cell>
          <cell r="Q232" t="str">
            <v>LOS RIOS_BUENA FE_SAN JACINTO DE BUENA FE</v>
          </cell>
          <cell r="R232" t="str">
            <v>414488099</v>
          </cell>
          <cell r="W232" t="str">
            <v>0901779694</v>
          </cell>
          <cell r="X232" t="str">
            <v>0980005730-0980005730</v>
          </cell>
          <cell r="Z232" t="str">
            <v>carolina20zc@gmail.com</v>
          </cell>
          <cell r="AA232">
            <v>44922</v>
          </cell>
          <cell r="AD232">
            <v>1</v>
          </cell>
          <cell r="AE232">
            <v>1</v>
          </cell>
          <cell r="AH232" t="str">
            <v>NUEVA ESPERANZA  A CUATRO CUADRAS EL  COMEDOR CHAPARAN CASA EN LUCIDA CON BALCON PUERTA DE AMARILLA DE 1 PISO</v>
          </cell>
          <cell r="AI232" t="str">
            <v>DESPACHO</v>
          </cell>
          <cell r="AJ232" t="str">
            <v>Normal</v>
          </cell>
          <cell r="AL232" t="str">
            <v>NO</v>
          </cell>
          <cell r="AN232" t="str">
            <v>TUE portabilidad</v>
          </cell>
          <cell r="AO232" t="str">
            <v>CANAL ONLINE</v>
          </cell>
          <cell r="AP232">
            <v>44922</v>
          </cell>
          <cell r="AR232" t="str">
            <v>FLEXTUENTI_414488099</v>
          </cell>
          <cell r="AS232">
            <v>324980</v>
          </cell>
          <cell r="AT232" t="str">
            <v>D40</v>
          </cell>
          <cell r="AU232" t="str">
            <v>BTC</v>
          </cell>
          <cell r="AV232">
            <v>1</v>
          </cell>
          <cell r="AW232" t="str">
            <v>PROVINCIAL</v>
          </cell>
          <cell r="AX232" t="str">
            <v>EN_TRANSITO</v>
          </cell>
          <cell r="AY232" t="str">
            <v>HALFSIM TUENTI PREPAGO PORTABILIDAD: 1 und</v>
          </cell>
          <cell r="AZ232" t="str">
            <v>SIMCARD</v>
          </cell>
          <cell r="BA232" t="str">
            <v/>
          </cell>
        </row>
        <row r="233">
          <cell r="A233" t="str">
            <v>414488120</v>
          </cell>
          <cell r="B233" t="str">
            <v>FLEXTUENTI</v>
          </cell>
          <cell r="C233">
            <v>44922</v>
          </cell>
          <cell r="D233" t="str">
            <v>FLEXNET ECUADOR - FLEXTUENTI</v>
          </cell>
          <cell r="E233" t="str">
            <v>CALLE 28 DE JUNIO S/N Y GARCIA MORENO ENTRADA LLANO GRANDE</v>
          </cell>
          <cell r="H233" t="str">
            <v>170208</v>
          </cell>
          <cell r="I233" t="str">
            <v>QUITO</v>
          </cell>
          <cell r="J233" t="str">
            <v>PICHINCHA</v>
          </cell>
          <cell r="K233" t="str">
            <v>Byron eduardo Olmedo torres</v>
          </cell>
          <cell r="L233" t="str">
            <v>PINAS CALLE BOLIVAR  GARCIA MORENO  SN  GARCIA MORENO</v>
          </cell>
          <cell r="O233" t="str">
            <v>070401</v>
          </cell>
          <cell r="P233" t="str">
            <v>070401</v>
          </cell>
          <cell r="Q233" t="str">
            <v>EL ORO_PINAS_PINAS</v>
          </cell>
          <cell r="R233" t="str">
            <v>414488120</v>
          </cell>
          <cell r="W233" t="str">
            <v>0704698935</v>
          </cell>
          <cell r="X233" t="str">
            <v>0979940202-0981681020</v>
          </cell>
          <cell r="Z233" t="str">
            <v>byron_olm@hotmail.com</v>
          </cell>
          <cell r="AA233">
            <v>44922</v>
          </cell>
          <cell r="AD233">
            <v>1</v>
          </cell>
          <cell r="AE233">
            <v>1</v>
          </cell>
          <cell r="AH233" t="str">
            <v>SECTOR CENTRO ENTREGA EN MUNICIPIO DE PINAS OFICINA DE AVALUOS PLANTA BAJA FRENTE A SODA BAR POLO SUR</v>
          </cell>
          <cell r="AI233" t="str">
            <v>DESPACHO</v>
          </cell>
          <cell r="AJ233" t="str">
            <v>Normal</v>
          </cell>
          <cell r="AL233" t="str">
            <v>NO</v>
          </cell>
          <cell r="AN233" t="str">
            <v>TUE portabilidad</v>
          </cell>
          <cell r="AO233" t="str">
            <v>CANAL ONLINE</v>
          </cell>
          <cell r="AP233">
            <v>44922</v>
          </cell>
          <cell r="AR233" t="str">
            <v>FLEXTUENTI_414488120</v>
          </cell>
          <cell r="AS233">
            <v>324960</v>
          </cell>
          <cell r="AT233" t="str">
            <v>D40</v>
          </cell>
          <cell r="AU233" t="str">
            <v>BTC</v>
          </cell>
          <cell r="AV233">
            <v>1</v>
          </cell>
          <cell r="AW233" t="str">
            <v>PROVINCIAL</v>
          </cell>
          <cell r="AX233" t="str">
            <v>EN_TRANSITO</v>
          </cell>
          <cell r="AY233" t="str">
            <v>HALFSIM TUENTI PREPAGO PORTABILIDAD: 1 und</v>
          </cell>
          <cell r="AZ233" t="str">
            <v>SIMCARD</v>
          </cell>
          <cell r="BA233" t="str">
            <v/>
          </cell>
        </row>
        <row r="234">
          <cell r="A234" t="str">
            <v>414488154</v>
          </cell>
          <cell r="B234" t="str">
            <v>FLEXTUENTI</v>
          </cell>
          <cell r="C234">
            <v>44922</v>
          </cell>
          <cell r="D234" t="str">
            <v>FLEXNET ECUADOR - FLEXTUENTI</v>
          </cell>
          <cell r="E234" t="str">
            <v>CALLE 28 DE JUNIO S/N Y GARCIA MORENO ENTRADA LLANO GRANDE</v>
          </cell>
          <cell r="H234" t="str">
            <v>170208</v>
          </cell>
          <cell r="I234" t="str">
            <v>QUITO</v>
          </cell>
          <cell r="J234" t="str">
            <v>PICHINCHA</v>
          </cell>
          <cell r="K234" t="str">
            <v>Johanna Verónica Bazán Reyes</v>
          </cell>
          <cell r="L234" t="str">
            <v>LA LIBERTAD AV QUINTA  SN  CALLE 23</v>
          </cell>
          <cell r="O234" t="str">
            <v>240203</v>
          </cell>
          <cell r="P234" t="str">
            <v>240203</v>
          </cell>
          <cell r="Q234" t="str">
            <v>SANTA ELENA_LA LIBERTAD_LA LIBERTAD</v>
          </cell>
          <cell r="R234" t="str">
            <v>414488154</v>
          </cell>
          <cell r="W234" t="str">
            <v>0926672932</v>
          </cell>
          <cell r="X234" t="str">
            <v>0995883285-0994817178</v>
          </cell>
          <cell r="Z234" t="str">
            <v>jovy82941@gmail.com</v>
          </cell>
          <cell r="AA234">
            <v>44922</v>
          </cell>
          <cell r="AD234">
            <v>1</v>
          </cell>
          <cell r="AE234">
            <v>1</v>
          </cell>
          <cell r="AH234" t="str">
            <v>BARRIO ROCAFUERTE DIAGONAL A LA COOP JEP CASA DE DOS PISOS COLOR NARANJA</v>
          </cell>
          <cell r="AI234" t="str">
            <v>DESPACHO</v>
          </cell>
          <cell r="AJ234" t="str">
            <v>Normal</v>
          </cell>
          <cell r="AL234" t="str">
            <v>NO</v>
          </cell>
          <cell r="AN234" t="str">
            <v>TUE portabilidad</v>
          </cell>
          <cell r="AO234" t="str">
            <v>CANAL ONLINE</v>
          </cell>
          <cell r="AP234">
            <v>44922</v>
          </cell>
          <cell r="AR234" t="str">
            <v>FLEXTUENTI_414488154</v>
          </cell>
          <cell r="AS234">
            <v>324947</v>
          </cell>
          <cell r="AT234" t="str">
            <v>D40</v>
          </cell>
          <cell r="AU234" t="str">
            <v>BTC</v>
          </cell>
          <cell r="AV234">
            <v>1</v>
          </cell>
          <cell r="AW234" t="str">
            <v>PROVINCIAL</v>
          </cell>
          <cell r="AX234" t="str">
            <v>EN_TRANSITO</v>
          </cell>
          <cell r="AY234" t="str">
            <v>HALFSIM TUENTI PREPAGO PORTABILIDAD: 1 und</v>
          </cell>
          <cell r="AZ234" t="str">
            <v>SIMCARD</v>
          </cell>
          <cell r="BA234" t="str">
            <v/>
          </cell>
        </row>
        <row r="235">
          <cell r="A235" t="str">
            <v>414488197</v>
          </cell>
          <cell r="B235" t="str">
            <v>FLEXTUENTI</v>
          </cell>
          <cell r="C235">
            <v>44922</v>
          </cell>
          <cell r="D235" t="str">
            <v>FLEXNET ECUADOR - FLEXTUENTI</v>
          </cell>
          <cell r="E235" t="str">
            <v>CALLE 28 DE JUNIO S/N Y GARCIA MORENO ENTRADA LLANO GRANDE</v>
          </cell>
          <cell r="H235" t="str">
            <v>170208</v>
          </cell>
          <cell r="I235" t="str">
            <v>QUITO</v>
          </cell>
          <cell r="J235" t="str">
            <v>PICHINCHA</v>
          </cell>
          <cell r="K235" t="str">
            <v>Julio Venegas</v>
          </cell>
          <cell r="L235" t="str">
            <v>CARCELEN AV PANAMERICANA  SN  KILOMETRO 9 Y MEDIA</v>
          </cell>
          <cell r="O235" t="str">
            <v>170133</v>
          </cell>
          <cell r="P235" t="str">
            <v>170133</v>
          </cell>
          <cell r="Q235" t="str">
            <v>PICHINCHA_QUITO_CARCELEN</v>
          </cell>
          <cell r="R235" t="str">
            <v>414488197</v>
          </cell>
          <cell r="W235" t="str">
            <v>1707388789</v>
          </cell>
          <cell r="X235" t="str">
            <v>0968692832-0987390965</v>
          </cell>
          <cell r="Z235" t="str">
            <v>jcvb220962@gmail.com</v>
          </cell>
          <cell r="AA235">
            <v>44922</v>
          </cell>
          <cell r="AD235">
            <v>1</v>
          </cell>
          <cell r="AE235">
            <v>1</v>
          </cell>
          <cell r="AH235" t="str">
            <v>SECTOR NORTE ENTREGA EN URBANIZACION ARCOS DEL NORTE CASA 28 ANUNCIARSE EN GARITA DIAGONAL A YAMBAL</v>
          </cell>
          <cell r="AI235" t="str">
            <v>DESPACHO</v>
          </cell>
          <cell r="AJ235" t="str">
            <v>EXPRESS UIO</v>
          </cell>
          <cell r="AL235" t="str">
            <v>NO</v>
          </cell>
          <cell r="AN235" t="str">
            <v>TUE portabilidad</v>
          </cell>
          <cell r="AO235" t="str">
            <v>CANAL ONLINE</v>
          </cell>
          <cell r="AP235">
            <v>44922</v>
          </cell>
          <cell r="AR235" t="str">
            <v>FLEXTUENTI_414488197</v>
          </cell>
          <cell r="AS235">
            <v>324979</v>
          </cell>
          <cell r="AT235" t="str">
            <v>D40</v>
          </cell>
          <cell r="AU235" t="str">
            <v>BTC</v>
          </cell>
          <cell r="AV235">
            <v>1</v>
          </cell>
          <cell r="AW235" t="str">
            <v>LOCAL</v>
          </cell>
          <cell r="AX235" t="str">
            <v>ENTREGADO</v>
          </cell>
          <cell r="AY235" t="str">
            <v>HALFSIM TUENTI PREPAGO PORTABILIDAD: 1 und</v>
          </cell>
          <cell r="AZ235" t="str">
            <v>SIMCARD</v>
          </cell>
          <cell r="BA235" t="str">
            <v/>
          </cell>
        </row>
        <row r="236">
          <cell r="A236" t="str">
            <v>414488198</v>
          </cell>
          <cell r="B236" t="str">
            <v>FLEXTUENTI</v>
          </cell>
          <cell r="C236">
            <v>44922</v>
          </cell>
          <cell r="D236" t="str">
            <v>FLEXNET ECUADOR - FLEXTUENTI</v>
          </cell>
          <cell r="E236" t="str">
            <v>CALLE 28 DE JUNIO S/N Y GARCIA MORENO ENTRADA LLANO GRANDE</v>
          </cell>
          <cell r="H236" t="str">
            <v>170208</v>
          </cell>
          <cell r="I236" t="str">
            <v>QUITO</v>
          </cell>
          <cell r="J236" t="str">
            <v>PICHINCHA</v>
          </cell>
          <cell r="K236" t="str">
            <v>Luis Pozo</v>
          </cell>
          <cell r="L236" t="str">
            <v>SANGOLQUI FRANCISCO GUARDERAS  806 NICOLAS PENA</v>
          </cell>
          <cell r="O236" t="str">
            <v>171104</v>
          </cell>
          <cell r="P236" t="str">
            <v>171104</v>
          </cell>
          <cell r="Q236" t="str">
            <v>PICHINCHA_RUMIÑAHUI_SANGOLQUI</v>
          </cell>
          <cell r="R236" t="str">
            <v>414488198</v>
          </cell>
          <cell r="W236" t="str">
            <v>1717261489</v>
          </cell>
          <cell r="X236" t="str">
            <v>0987902976-0963110695</v>
          </cell>
          <cell r="Z236" t="str">
            <v>luisorly84@gmail.com</v>
          </cell>
          <cell r="AA236">
            <v>44922</v>
          </cell>
          <cell r="AD236">
            <v>1</v>
          </cell>
          <cell r="AE236">
            <v>1</v>
          </cell>
          <cell r="AH236" t="str">
            <v>BARRIO SELVA ALEGRE FRENTE AL RESTAURANTE 3 MARIAS CHANCHOS CASA TAXO CON DOS PUERTAS NEGRAS PEQUENAS DE 1 PISO</v>
          </cell>
          <cell r="AI236" t="str">
            <v>DESPACHO</v>
          </cell>
          <cell r="AJ236" t="str">
            <v>Normal</v>
          </cell>
          <cell r="AL236" t="str">
            <v>NO</v>
          </cell>
          <cell r="AN236" t="str">
            <v>TUE portabilidad</v>
          </cell>
          <cell r="AO236" t="str">
            <v>CANAL ONLINE</v>
          </cell>
          <cell r="AP236">
            <v>44922</v>
          </cell>
          <cell r="AR236" t="str">
            <v>FLEXTUENTI_414488198</v>
          </cell>
          <cell r="AS236">
            <v>324957</v>
          </cell>
          <cell r="AT236" t="str">
            <v>D40</v>
          </cell>
          <cell r="AU236" t="str">
            <v>BTC</v>
          </cell>
          <cell r="AV236">
            <v>1</v>
          </cell>
          <cell r="AW236" t="str">
            <v>LOCAL</v>
          </cell>
          <cell r="AX236" t="str">
            <v>HABILITADO RUTEO</v>
          </cell>
          <cell r="AY236" t="str">
            <v>HALFSIM TUENTI PREPAGO PORTABILIDAD: 1 und</v>
          </cell>
          <cell r="AZ236" t="str">
            <v>SIMCARD</v>
          </cell>
          <cell r="BA236" t="str">
            <v/>
          </cell>
        </row>
        <row r="237">
          <cell r="A237" t="str">
            <v>414488200</v>
          </cell>
          <cell r="B237" t="str">
            <v>FLEXTUENTI</v>
          </cell>
          <cell r="C237">
            <v>44922</v>
          </cell>
          <cell r="D237" t="str">
            <v>FLEXNET ECUADOR - FLEXTUENTI</v>
          </cell>
          <cell r="E237" t="str">
            <v>CALLE 28 DE JUNIO S/N Y GARCIA MORENO ENTRADA LLANO GRANDE</v>
          </cell>
          <cell r="H237" t="str">
            <v>170208</v>
          </cell>
          <cell r="I237" t="str">
            <v>QUITO</v>
          </cell>
          <cell r="J237" t="str">
            <v>PICHINCHA</v>
          </cell>
          <cell r="K237" t="str">
            <v>Dayana Blanc</v>
          </cell>
          <cell r="L237" t="str">
            <v>TARQUI AV EDUARDO SOLA FRANCO   MANZANA 275 SOLAR  2  SN</v>
          </cell>
          <cell r="O237" t="str">
            <v>090605</v>
          </cell>
          <cell r="P237" t="str">
            <v>090605</v>
          </cell>
          <cell r="Q237" t="str">
            <v>GUAYAS_GUAYAQUIL_TARQUI</v>
          </cell>
          <cell r="R237" t="str">
            <v>414488200</v>
          </cell>
          <cell r="W237" t="str">
            <v>0955618368</v>
          </cell>
          <cell r="X237" t="str">
            <v>0983970651-0960659652</v>
          </cell>
          <cell r="Z237" t="str">
            <v>dayanablanc16@gmail.com</v>
          </cell>
          <cell r="AA237">
            <v>44922</v>
          </cell>
          <cell r="AD237">
            <v>1</v>
          </cell>
          <cell r="AE237">
            <v>1</v>
          </cell>
          <cell r="AH237" t="str">
            <v>COOPERATIVA FRANCISCO JACOME DIAGONAL AL CENTRO DE SALUD  MATERNAL FRANCISCO JACOME CASA VERDE DE DOS PISOS</v>
          </cell>
          <cell r="AI237" t="str">
            <v>DESPACHO</v>
          </cell>
          <cell r="AJ237" t="str">
            <v>Normal</v>
          </cell>
          <cell r="AL237" t="str">
            <v>NO</v>
          </cell>
          <cell r="AN237" t="str">
            <v>TUE portabilidad</v>
          </cell>
          <cell r="AO237" t="str">
            <v>CANAL ONLINE</v>
          </cell>
          <cell r="AP237">
            <v>44922</v>
          </cell>
          <cell r="AR237" t="str">
            <v>FLEXTUENTI_414488200</v>
          </cell>
          <cell r="AS237">
            <v>324961</v>
          </cell>
          <cell r="AT237" t="str">
            <v>D40</v>
          </cell>
          <cell r="AU237" t="str">
            <v>BTC</v>
          </cell>
          <cell r="AV237">
            <v>1</v>
          </cell>
          <cell r="AW237" t="str">
            <v>LOCAL</v>
          </cell>
          <cell r="AX237" t="str">
            <v>EN_TRANSITO</v>
          </cell>
          <cell r="AY237" t="str">
            <v>HALFSIM TUENTI PREPAGO PORTABILIDAD: 1 und</v>
          </cell>
          <cell r="AZ237" t="str">
            <v>SIMCARD</v>
          </cell>
          <cell r="BA237" t="str">
            <v/>
          </cell>
        </row>
        <row r="238">
          <cell r="A238" t="str">
            <v>414488243</v>
          </cell>
          <cell r="B238" t="str">
            <v>FLEXTUENTI</v>
          </cell>
          <cell r="C238">
            <v>44922</v>
          </cell>
          <cell r="D238" t="str">
            <v>FLEXNET ECUADOR - FLEXTUENTI</v>
          </cell>
          <cell r="E238" t="str">
            <v>CALLE 28 DE JUNIO S/N Y GARCIA MORENO ENTRADA LLANO GRANDE</v>
          </cell>
          <cell r="H238" t="str">
            <v>170208</v>
          </cell>
          <cell r="I238" t="str">
            <v>QUITO</v>
          </cell>
          <cell r="J238" t="str">
            <v>PICHINCHA</v>
          </cell>
          <cell r="K238" t="str">
            <v>Gerson Gerardo Guzman garaicoa</v>
          </cell>
          <cell r="L238" t="str">
            <v>TARQUI AV BENJAMIN ROSALES  SN  SN</v>
          </cell>
          <cell r="O238" t="str">
            <v>090505</v>
          </cell>
          <cell r="P238" t="str">
            <v>090505</v>
          </cell>
          <cell r="Q238" t="str">
            <v>GUAYAS_GUAYAQUIL_TARQUI</v>
          </cell>
          <cell r="R238" t="str">
            <v>414488243</v>
          </cell>
          <cell r="W238" t="str">
            <v>0930573910</v>
          </cell>
          <cell r="X238" t="str">
            <v>0939221796-0990972144</v>
          </cell>
          <cell r="Z238" t="str">
            <v>imguzman@espol.edu.ec</v>
          </cell>
          <cell r="AA238">
            <v>44922</v>
          </cell>
          <cell r="AD238">
            <v>1</v>
          </cell>
          <cell r="AE238">
            <v>1</v>
          </cell>
          <cell r="AH238" t="str">
            <v>CUIDADELA SANTA LEONOR FRENTE AL RESTAURANTE  ODISEA BREWING ENTREGAR EN  NOVACERO  COLOR  BEIGE  CLIENTE SOLICITA QUE SE LE ENTREGUE MAXIMO HASTA LAS 4 Y MEDIA</v>
          </cell>
          <cell r="AI238" t="str">
            <v>DESPACHO</v>
          </cell>
          <cell r="AJ238" t="str">
            <v>Normal</v>
          </cell>
          <cell r="AL238" t="str">
            <v>NO</v>
          </cell>
          <cell r="AN238" t="str">
            <v>TUE portabilidad</v>
          </cell>
          <cell r="AO238" t="str">
            <v>CANAL ONLINE</v>
          </cell>
          <cell r="AP238">
            <v>44922</v>
          </cell>
          <cell r="AR238" t="str">
            <v>FLEXTUENTI_414488243</v>
          </cell>
          <cell r="AS238">
            <v>324954</v>
          </cell>
          <cell r="AT238" t="str">
            <v>D40</v>
          </cell>
          <cell r="AU238" t="str">
            <v>BTC</v>
          </cell>
          <cell r="AV238">
            <v>1</v>
          </cell>
          <cell r="AW238" t="str">
            <v>LOCAL</v>
          </cell>
          <cell r="AX238" t="str">
            <v>EN_TRANSITO</v>
          </cell>
          <cell r="AY238" t="str">
            <v>HALFSIM TUENTI PREPAGO PORTABILIDAD: 1 und</v>
          </cell>
          <cell r="AZ238" t="str">
            <v>SIMCARD</v>
          </cell>
          <cell r="BA238" t="str">
            <v/>
          </cell>
        </row>
        <row r="239">
          <cell r="A239" t="str">
            <v>414488297</v>
          </cell>
          <cell r="B239" t="str">
            <v>FLEXTUENTI</v>
          </cell>
          <cell r="C239">
            <v>44922</v>
          </cell>
          <cell r="D239" t="str">
            <v>FLEXNET ECUADOR - FLEXTUENTI</v>
          </cell>
          <cell r="E239" t="str">
            <v>CALLE 28 DE JUNIO S/N Y GARCIA MORENO ENTRADA LLANO GRANDE</v>
          </cell>
          <cell r="H239" t="str">
            <v>170208</v>
          </cell>
          <cell r="I239" t="str">
            <v>QUITO</v>
          </cell>
          <cell r="J239" t="str">
            <v>PICHINCHA</v>
          </cell>
          <cell r="K239" t="str">
            <v>Jordan Chala</v>
          </cell>
          <cell r="L239" t="str">
            <v>OFICINA TRAMACO QUITO 6 DE DICIEMBRE</v>
          </cell>
          <cell r="O239" t="str">
            <v>QUITO</v>
          </cell>
          <cell r="P239" t="str">
            <v>QUITO</v>
          </cell>
          <cell r="Q239" t="str">
            <v>PICHINCHA_QUITO_</v>
          </cell>
          <cell r="R239" t="str">
            <v>414488297</v>
          </cell>
          <cell r="W239" t="str">
            <v>1753047008</v>
          </cell>
          <cell r="X239" t="str">
            <v>0939002908-0961941256</v>
          </cell>
          <cell r="Z239" t="str">
            <v>jordandomenica134@gmail.com</v>
          </cell>
          <cell r="AA239">
            <v>44922</v>
          </cell>
          <cell r="AD239">
            <v>1</v>
          </cell>
          <cell r="AE239">
            <v>1</v>
          </cell>
          <cell r="AH239" t="str">
            <v/>
          </cell>
          <cell r="AI239" t="str">
            <v>DESPACHO</v>
          </cell>
          <cell r="AJ239" t="str">
            <v>DERIVADO PICK UP</v>
          </cell>
          <cell r="AL239" t="str">
            <v>NO</v>
          </cell>
          <cell r="AN239" t="str">
            <v>TUE portabilidad</v>
          </cell>
          <cell r="AO239" t="str">
            <v>CANAL ONLINE</v>
          </cell>
          <cell r="AP239">
            <v>44922</v>
          </cell>
          <cell r="AR239" t="str">
            <v>FLEXTUENTI_414488297</v>
          </cell>
          <cell r="AS239">
            <v>324966</v>
          </cell>
          <cell r="AT239" t="str">
            <v>D40</v>
          </cell>
          <cell r="AU239" t="str">
            <v>BTC</v>
          </cell>
          <cell r="AV239">
            <v>1</v>
          </cell>
          <cell r="AW239" t="str">
            <v>PROVINCIAL</v>
          </cell>
          <cell r="AX239" t="str">
            <v>EN_TRANSITO</v>
          </cell>
          <cell r="AY239" t="str">
            <v>HALFSIM TUENTI PREPAGO PORTABILIDAD: 1 und</v>
          </cell>
          <cell r="AZ239" t="str">
            <v>SIMCARD</v>
          </cell>
          <cell r="BA239" t="str">
            <v/>
          </cell>
        </row>
        <row r="240">
          <cell r="A240" t="str">
            <v>414488307</v>
          </cell>
          <cell r="B240" t="str">
            <v>FLEXTUENTI</v>
          </cell>
          <cell r="C240">
            <v>44922</v>
          </cell>
          <cell r="D240" t="str">
            <v>FLEXNET ECUADOR - FLEXTUENTI</v>
          </cell>
          <cell r="E240" t="str">
            <v>CALLE 28 DE JUNIO S/N Y GARCIA MORENO ENTRADA LLANO GRANDE</v>
          </cell>
          <cell r="H240" t="str">
            <v>170208</v>
          </cell>
          <cell r="I240" t="str">
            <v>QUITO</v>
          </cell>
          <cell r="J240" t="str">
            <v>PICHINCHA</v>
          </cell>
          <cell r="K240" t="str">
            <v>Jose Mantilla</v>
          </cell>
          <cell r="L240" t="str">
            <v>SAN ANTONIO AV MANUEL CORDOVA GALARZA   SN  OE4B</v>
          </cell>
          <cell r="O240" t="str">
            <v>170308</v>
          </cell>
          <cell r="P240" t="str">
            <v>170308</v>
          </cell>
          <cell r="Q240" t="str">
            <v>PICHINCHA_QUITO_SAN ANTONIO</v>
          </cell>
          <cell r="R240" t="str">
            <v>414488307</v>
          </cell>
          <cell r="W240" t="str">
            <v>1704174059</v>
          </cell>
          <cell r="X240" t="str">
            <v>0993278017-0960541364</v>
          </cell>
          <cell r="Z240" t="str">
            <v>sargentomantilla@gmail.com</v>
          </cell>
          <cell r="AA240">
            <v>44922</v>
          </cell>
          <cell r="AD240">
            <v>1</v>
          </cell>
          <cell r="AE240">
            <v>1</v>
          </cell>
          <cell r="AH240" t="str">
            <v>SECTOR LA ARCANTARILLA  FRENTE A LA FABRICA DE BLOQUES Y  DIAGONAL AL CONJUNTO VILLA ANDINA    CASA  SIN PINTAR PORTON VERDE  1 PISO</v>
          </cell>
          <cell r="AI240" t="str">
            <v>DESPACHO</v>
          </cell>
          <cell r="AJ240" t="str">
            <v>Normal</v>
          </cell>
          <cell r="AL240" t="str">
            <v>NO</v>
          </cell>
          <cell r="AN240" t="str">
            <v>TUE portabilidad</v>
          </cell>
          <cell r="AO240" t="str">
            <v>CANAL ONLINE</v>
          </cell>
          <cell r="AP240">
            <v>44922</v>
          </cell>
          <cell r="AR240" t="str">
            <v>FLEXTUENTI_414488307</v>
          </cell>
          <cell r="AS240">
            <v>324956</v>
          </cell>
          <cell r="AT240" t="str">
            <v>D40</v>
          </cell>
          <cell r="AU240" t="str">
            <v>BTC</v>
          </cell>
          <cell r="AV240">
            <v>1</v>
          </cell>
          <cell r="AW240" t="str">
            <v>LOCAL</v>
          </cell>
          <cell r="AX240" t="str">
            <v>HABILITADO RUTEO</v>
          </cell>
          <cell r="AY240" t="str">
            <v>HALFSIM TUENTI PREPAGO PORTABILIDAD: 1 und</v>
          </cell>
          <cell r="AZ240" t="str">
            <v>SIMCARD</v>
          </cell>
          <cell r="BA240" t="str">
            <v/>
          </cell>
        </row>
        <row r="241">
          <cell r="A241" t="str">
            <v>414488359</v>
          </cell>
          <cell r="B241" t="str">
            <v>FLEXTUENTI</v>
          </cell>
          <cell r="C241">
            <v>44922</v>
          </cell>
          <cell r="D241" t="str">
            <v>FLEXNET ECUADOR - FLEXTUENTI</v>
          </cell>
          <cell r="E241" t="str">
            <v>CALLE 28 DE JUNIO S/N Y GARCIA MORENO ENTRADA LLANO GRANDE</v>
          </cell>
          <cell r="H241" t="str">
            <v>170208</v>
          </cell>
          <cell r="I241" t="str">
            <v>QUITO</v>
          </cell>
          <cell r="J241" t="str">
            <v>PICHINCHA</v>
          </cell>
          <cell r="K241" t="str">
            <v>Jeniffer Mendoza</v>
          </cell>
          <cell r="L241" t="str">
            <v>QUITUMBE  AV  MARISCAR  JOSE DE SUCRE  S37 352 LA CONCORDIA</v>
          </cell>
          <cell r="O241" t="str">
            <v>170707</v>
          </cell>
          <cell r="P241" t="str">
            <v>170707</v>
          </cell>
          <cell r="Q241" t="str">
            <v>PICHINCHA_QUITO_QUITUMBE</v>
          </cell>
          <cell r="R241" t="str">
            <v>414488359</v>
          </cell>
          <cell r="W241" t="str">
            <v>1725478927</v>
          </cell>
          <cell r="X241" t="str">
            <v>0979661000-0986713524</v>
          </cell>
          <cell r="Z241" t="str">
            <v>jlma.1725478927@gmail.com</v>
          </cell>
          <cell r="AA241">
            <v>44922</v>
          </cell>
          <cell r="AD241">
            <v>1</v>
          </cell>
          <cell r="AE241">
            <v>1</v>
          </cell>
          <cell r="AH241" t="str">
            <v>SECTOR FRENTE DE LA GASOLINERA PETROECUADOR QUITUMBE   CASA BLANCA DE 3 PISOS</v>
          </cell>
          <cell r="AI241" t="str">
            <v>DESPACHO</v>
          </cell>
          <cell r="AJ241" t="str">
            <v>Normal</v>
          </cell>
          <cell r="AL241" t="str">
            <v>NO</v>
          </cell>
          <cell r="AN241" t="str">
            <v>TUE portabilidad</v>
          </cell>
          <cell r="AO241" t="str">
            <v>CANAL ONLINE</v>
          </cell>
          <cell r="AP241">
            <v>44922</v>
          </cell>
          <cell r="AR241" t="str">
            <v>FLEXTUENTI_414488359</v>
          </cell>
          <cell r="AS241">
            <v>324955</v>
          </cell>
          <cell r="AT241" t="str">
            <v>D40</v>
          </cell>
          <cell r="AU241" t="str">
            <v>BTC</v>
          </cell>
          <cell r="AV241">
            <v>1</v>
          </cell>
          <cell r="AW241" t="str">
            <v>LOCAL</v>
          </cell>
          <cell r="AX241" t="str">
            <v>HABILITADO RUTEO</v>
          </cell>
          <cell r="AY241" t="str">
            <v>HALFSIM TUENTI PREPAGO PORTABILIDAD: 1 und</v>
          </cell>
          <cell r="AZ241" t="str">
            <v>SIMCARD</v>
          </cell>
          <cell r="BA241" t="str">
            <v/>
          </cell>
        </row>
        <row r="242">
          <cell r="A242" t="str">
            <v>414488369</v>
          </cell>
          <cell r="B242" t="str">
            <v>FLEXTUENTI</v>
          </cell>
          <cell r="C242">
            <v>44922</v>
          </cell>
          <cell r="D242" t="str">
            <v>FLEXNET ECUADOR - FLEXTUENTI</v>
          </cell>
          <cell r="E242" t="str">
            <v>CALLE 28 DE JUNIO S/N Y GARCIA MORENO ENTRADA LLANO GRANDE</v>
          </cell>
          <cell r="H242" t="str">
            <v>170208</v>
          </cell>
          <cell r="I242" t="str">
            <v>QUITO</v>
          </cell>
          <cell r="J242" t="str">
            <v>PICHINCHA</v>
          </cell>
          <cell r="K242" t="str">
            <v>Roberto Espin Merelo</v>
          </cell>
          <cell r="L242" t="str">
            <v>TARQUI  VICTOR MANUEL RENDON SN  GENERAL CORDOVA</v>
          </cell>
          <cell r="O242" t="str">
            <v>090306</v>
          </cell>
          <cell r="P242" t="str">
            <v>090306</v>
          </cell>
          <cell r="Q242" t="str">
            <v>GUAYAS_GUAYAQUIL_TARQUI</v>
          </cell>
          <cell r="R242" t="str">
            <v>414488369</v>
          </cell>
          <cell r="W242" t="str">
            <v>0902375104</v>
          </cell>
          <cell r="X242" t="str">
            <v>0999952159-0999952159</v>
          </cell>
          <cell r="Z242" t="str">
            <v>geoves40@gmail.com</v>
          </cell>
          <cell r="AA242">
            <v>44922</v>
          </cell>
          <cell r="AD242">
            <v>1</v>
          </cell>
          <cell r="AE242">
            <v>1</v>
          </cell>
          <cell r="AH242" t="str">
            <v>SECTOR DIAGONAL A LA FISCALIA  NACIONAL DEL ESTAD ENTREGAR ENN EL EDIFICIO AMAZONAS   CAFE</v>
          </cell>
          <cell r="AI242" t="str">
            <v>DESPACHO</v>
          </cell>
          <cell r="AJ242" t="str">
            <v>Normal</v>
          </cell>
          <cell r="AL242" t="str">
            <v>NO</v>
          </cell>
          <cell r="AN242" t="str">
            <v>TUE portabilidad</v>
          </cell>
          <cell r="AO242" t="str">
            <v>CANAL ONLINE</v>
          </cell>
          <cell r="AP242">
            <v>44922</v>
          </cell>
          <cell r="AR242" t="str">
            <v>FLEXTUENTI_414488369</v>
          </cell>
          <cell r="AS242">
            <v>324959</v>
          </cell>
          <cell r="AT242" t="str">
            <v>D40</v>
          </cell>
          <cell r="AU242" t="str">
            <v>BTC</v>
          </cell>
          <cell r="AV242">
            <v>1</v>
          </cell>
          <cell r="AW242" t="str">
            <v>LOCAL</v>
          </cell>
          <cell r="AX242" t="str">
            <v>EN_TRANSITO</v>
          </cell>
          <cell r="AY242" t="str">
            <v>HALFSIM TUENTI PREPAGO PORTABILIDAD: 1 und</v>
          </cell>
          <cell r="AZ242" t="str">
            <v>SIMCARD</v>
          </cell>
          <cell r="BA242" t="str">
            <v/>
          </cell>
        </row>
        <row r="243">
          <cell r="A243" t="str">
            <v>414488409</v>
          </cell>
          <cell r="B243" t="str">
            <v>FLEXTUENTI</v>
          </cell>
          <cell r="C243">
            <v>44922</v>
          </cell>
          <cell r="D243" t="str">
            <v>FLEXNET ECUADOR - FLEXTUENTI</v>
          </cell>
          <cell r="E243" t="str">
            <v>CALLE 28 DE JUNIO S/N Y GARCIA MORENO ENTRADA LLANO GRANDE</v>
          </cell>
          <cell r="H243" t="str">
            <v>170208</v>
          </cell>
          <cell r="I243" t="str">
            <v>QUITO</v>
          </cell>
          <cell r="J243" t="str">
            <v>PICHINCHA</v>
          </cell>
          <cell r="K243" t="str">
            <v>Elvia Pérez</v>
          </cell>
          <cell r="L243" t="str">
            <v>SAN ANTONIO 7 TRASVESAL  SN  LOS EUCALIPTOS</v>
          </cell>
          <cell r="O243" t="str">
            <v>170303</v>
          </cell>
          <cell r="P243" t="str">
            <v>170303</v>
          </cell>
          <cell r="Q243" t="str">
            <v>PICHINCHA_QUITO_SAN ANTONIO</v>
          </cell>
          <cell r="R243" t="str">
            <v>414488409</v>
          </cell>
          <cell r="W243" t="str">
            <v>1001757143</v>
          </cell>
          <cell r="X243" t="str">
            <v>0991094872-0960971832</v>
          </cell>
          <cell r="Z243" t="str">
            <v>teresaperez_1970@hotmail.com</v>
          </cell>
          <cell r="AA243">
            <v>44922</v>
          </cell>
          <cell r="AD243">
            <v>1</v>
          </cell>
          <cell r="AE243">
            <v>1</v>
          </cell>
          <cell r="AH243" t="str">
            <v>BARRIO LAS ALCANTARILLAS  DIAGONAL A LA ESCUELA DE POLICIA ENFOMILENTREGAR EN LA EMPRESA   EMBA PREX    BLANCO DE 1 PISO</v>
          </cell>
          <cell r="AI243" t="str">
            <v>DESPACHO</v>
          </cell>
          <cell r="AJ243" t="str">
            <v>Normal</v>
          </cell>
          <cell r="AL243" t="str">
            <v>NO</v>
          </cell>
          <cell r="AN243" t="str">
            <v>TUE portabilidad</v>
          </cell>
          <cell r="AO243" t="str">
            <v>CANAL ONLINE</v>
          </cell>
          <cell r="AP243">
            <v>44922</v>
          </cell>
          <cell r="AR243" t="str">
            <v>FLEXTUENTI_414488409</v>
          </cell>
          <cell r="AS243">
            <v>324965</v>
          </cell>
          <cell r="AT243" t="str">
            <v>D40</v>
          </cell>
          <cell r="AU243" t="str">
            <v>BTC</v>
          </cell>
          <cell r="AV243">
            <v>1</v>
          </cell>
          <cell r="AW243" t="str">
            <v>LOCAL</v>
          </cell>
          <cell r="AX243" t="str">
            <v>HABILITADO RUTEO</v>
          </cell>
          <cell r="AY243" t="str">
            <v>HALFSIM TUENTI PREPAGO PORTABILIDAD: 1 und</v>
          </cell>
          <cell r="AZ243" t="str">
            <v>SIMCARD</v>
          </cell>
          <cell r="BA243" t="str">
            <v/>
          </cell>
        </row>
        <row r="244">
          <cell r="A244" t="str">
            <v>414497330</v>
          </cell>
          <cell r="B244" t="str">
            <v>FLEXTUENTI</v>
          </cell>
          <cell r="C244">
            <v>44922</v>
          </cell>
          <cell r="D244" t="str">
            <v>FLEXNET ECUADOR - FLEXTUENTI</v>
          </cell>
          <cell r="E244" t="str">
            <v>CALLE 28 DE JUNIO S/N Y GARCIA MORENO ENTRADA LLANO GRANDE</v>
          </cell>
          <cell r="H244" t="str">
            <v>170208</v>
          </cell>
          <cell r="I244" t="str">
            <v>QUITO</v>
          </cell>
          <cell r="J244" t="str">
            <v>PICHINCHA</v>
          </cell>
          <cell r="K244" t="str">
            <v>Martha Chango</v>
          </cell>
          <cell r="L244" t="str">
            <v>SAN ANTONIO 13 DE JUNIO 1742 MISION GEODESICA</v>
          </cell>
          <cell r="O244" t="str">
            <v>170311</v>
          </cell>
          <cell r="P244" t="str">
            <v>170311</v>
          </cell>
          <cell r="Q244" t="str">
            <v>PICHINCHA_QUITO_SAN ANTONIO</v>
          </cell>
          <cell r="R244" t="str">
            <v>414497330</v>
          </cell>
          <cell r="W244" t="str">
            <v>0502114721</v>
          </cell>
          <cell r="X244" t="str">
            <v>0992498475-0988113256</v>
          </cell>
          <cell r="Z244" t="str">
            <v>steven91925@hotmail.com</v>
          </cell>
          <cell r="AA244">
            <v>44922</v>
          </cell>
          <cell r="AD244">
            <v>1</v>
          </cell>
          <cell r="AE244">
            <v>1</v>
          </cell>
          <cell r="AH244" t="str">
            <v>BARRIO 13 DE JUNIO FRENTE A FERRETERIA RAMIREZ CASA 3 PISOS BLANCA PUERTAS VERDES</v>
          </cell>
          <cell r="AI244" t="str">
            <v>DESPACHO</v>
          </cell>
          <cell r="AJ244" t="str">
            <v>Normal</v>
          </cell>
          <cell r="AL244" t="str">
            <v>NO</v>
          </cell>
          <cell r="AN244" t="str">
            <v>TUE portabilidad</v>
          </cell>
          <cell r="AO244" t="str">
            <v>CANAL ONLINE</v>
          </cell>
          <cell r="AP244">
            <v>44922</v>
          </cell>
          <cell r="AR244" t="str">
            <v>FLEXTUENTI_414497330</v>
          </cell>
          <cell r="AS244">
            <v>324795</v>
          </cell>
          <cell r="AT244" t="str">
            <v>D40</v>
          </cell>
          <cell r="AU244" t="str">
            <v>BTC</v>
          </cell>
          <cell r="AV244">
            <v>1</v>
          </cell>
          <cell r="AW244" t="str">
            <v>LOCAL</v>
          </cell>
          <cell r="AX244" t="str">
            <v>ENTREGADO</v>
          </cell>
          <cell r="AY244" t="str">
            <v>HALFSIM TUENTI PREPAGO PORTABILIDAD: 1 und</v>
          </cell>
          <cell r="AZ244" t="str">
            <v>SIMCARD</v>
          </cell>
          <cell r="BA244" t="str">
            <v/>
          </cell>
        </row>
        <row r="245">
          <cell r="A245" t="str">
            <v>414497331</v>
          </cell>
          <cell r="B245" t="str">
            <v>FLEXTUENTI</v>
          </cell>
          <cell r="C245">
            <v>44922</v>
          </cell>
          <cell r="D245" t="str">
            <v>FLEXNET ECUADOR - FLEXTUENTI</v>
          </cell>
          <cell r="E245" t="str">
            <v>CALLE 28 DE JUNIO S/N Y GARCIA MORENO ENTRADA LLANO GRANDE</v>
          </cell>
          <cell r="H245" t="str">
            <v>170208</v>
          </cell>
          <cell r="I245" t="str">
            <v>QUITO</v>
          </cell>
          <cell r="J245" t="str">
            <v>PICHINCHA</v>
          </cell>
          <cell r="K245" t="str">
            <v>Yesica Correa</v>
          </cell>
          <cell r="L245" t="str">
            <v>YAGUACHI  CAMILO PONCE 504 BARBARA MARIDUENA</v>
          </cell>
          <cell r="O245" t="str">
            <v>092102</v>
          </cell>
          <cell r="P245" t="str">
            <v>092102</v>
          </cell>
          <cell r="Q245" t="str">
            <v>GUAYAS_SAN JACINTO DE YAGUACHI_YAGUACHI</v>
          </cell>
          <cell r="R245" t="str">
            <v>414497331</v>
          </cell>
          <cell r="W245" t="str">
            <v>0919850917</v>
          </cell>
          <cell r="X245" t="str">
            <v>0987098309-0995468873</v>
          </cell>
          <cell r="Z245" t="str">
            <v>yesicac81@gmail.com</v>
          </cell>
          <cell r="AA245">
            <v>44922</v>
          </cell>
          <cell r="AD245">
            <v>1</v>
          </cell>
          <cell r="AE245">
            <v>1</v>
          </cell>
          <cell r="AH245" t="str">
            <v>BARRIO LOS HUMILDES JUNTO A  SERVICIO TECNICO ESTRADA CASA 2 PISOS BEIGE CON BLOQUE PUERTA PLOMA</v>
          </cell>
          <cell r="AI245" t="str">
            <v>DESPACHO</v>
          </cell>
          <cell r="AJ245" t="str">
            <v>Normal</v>
          </cell>
          <cell r="AL245" t="str">
            <v>NO</v>
          </cell>
          <cell r="AN245" t="str">
            <v>TUE portabilidad</v>
          </cell>
          <cell r="AO245" t="str">
            <v>CANAL ONLINE</v>
          </cell>
          <cell r="AP245">
            <v>44922</v>
          </cell>
          <cell r="AR245" t="str">
            <v>FLEXTUENTI_414497331</v>
          </cell>
          <cell r="AS245">
            <v>324793</v>
          </cell>
          <cell r="AT245" t="str">
            <v>D40</v>
          </cell>
          <cell r="AU245" t="str">
            <v>BTC</v>
          </cell>
          <cell r="AV245">
            <v>1</v>
          </cell>
          <cell r="AW245" t="str">
            <v>PROVINCIAL</v>
          </cell>
          <cell r="AX245" t="str">
            <v>ENTREGADO</v>
          </cell>
          <cell r="AY245" t="str">
            <v>HALFSIM TUENTI PREPAGO PORTABILIDAD: 1 und</v>
          </cell>
          <cell r="AZ245" t="str">
            <v>SIMCARD</v>
          </cell>
          <cell r="BA245" t="str">
            <v/>
          </cell>
        </row>
        <row r="246">
          <cell r="A246" t="str">
            <v>414497360</v>
          </cell>
          <cell r="B246" t="str">
            <v>FLEXTUENTI</v>
          </cell>
          <cell r="C246">
            <v>44922</v>
          </cell>
          <cell r="D246" t="str">
            <v>FLEXNET ECUADOR - FLEXTUENTI</v>
          </cell>
          <cell r="E246" t="str">
            <v>CALLE 28 DE JUNIO S/N Y GARCIA MORENO ENTRADA LLANO GRANDE</v>
          </cell>
          <cell r="H246" t="str">
            <v>170208</v>
          </cell>
          <cell r="I246" t="str">
            <v>QUITO</v>
          </cell>
          <cell r="J246" t="str">
            <v>PICHINCHA</v>
          </cell>
          <cell r="K246" t="str">
            <v>JOSÉ DANIEL MOLINA ORDÓÑEZ</v>
          </cell>
          <cell r="L246" t="str">
            <v>OFICINA TRAMACO PORTETE</v>
          </cell>
          <cell r="O246" t="str">
            <v>GUAYAQUIL</v>
          </cell>
          <cell r="P246" t="str">
            <v>GUAYAQUIL</v>
          </cell>
          <cell r="Q246" t="str">
            <v>GUAYAS_GUAYAQUIL_</v>
          </cell>
          <cell r="R246" t="str">
            <v>414497360</v>
          </cell>
          <cell r="W246" t="str">
            <v>0926443904</v>
          </cell>
          <cell r="X246" t="str">
            <v>0981603559-0981603559</v>
          </cell>
          <cell r="Z246" t="str">
            <v>josemoor1987@gmail.com</v>
          </cell>
          <cell r="AA246">
            <v>44922</v>
          </cell>
          <cell r="AD246">
            <v>1</v>
          </cell>
          <cell r="AE246">
            <v>1</v>
          </cell>
          <cell r="AH246" t="str">
            <v/>
          </cell>
          <cell r="AI246" t="str">
            <v>DESPACHO</v>
          </cell>
          <cell r="AJ246" t="str">
            <v>DERIVADO PICK UP</v>
          </cell>
          <cell r="AL246" t="str">
            <v>NO</v>
          </cell>
          <cell r="AN246" t="str">
            <v>TUE portabilidad</v>
          </cell>
          <cell r="AO246" t="str">
            <v>CANAL ONLINE</v>
          </cell>
          <cell r="AP246">
            <v>44922</v>
          </cell>
          <cell r="AR246" t="str">
            <v>FLEXTUENTI_414497360</v>
          </cell>
          <cell r="AS246">
            <v>324797</v>
          </cell>
          <cell r="AT246" t="str">
            <v>D40</v>
          </cell>
          <cell r="AU246" t="str">
            <v>BTC</v>
          </cell>
          <cell r="AV246">
            <v>1</v>
          </cell>
          <cell r="AW246" t="str">
            <v>PROVINCIAL</v>
          </cell>
          <cell r="AX246" t="str">
            <v>INCIDENCIA</v>
          </cell>
          <cell r="AY246" t="str">
            <v>HALFSIM TUENTI PREPAGO PORTABILIDAD: 1 und</v>
          </cell>
          <cell r="AZ246" t="str">
            <v>SIMCARD</v>
          </cell>
          <cell r="BA246" t="str">
            <v/>
          </cell>
        </row>
        <row r="247">
          <cell r="A247" t="str">
            <v>414497392</v>
          </cell>
          <cell r="B247" t="str">
            <v>FLEXTUENTI</v>
          </cell>
          <cell r="C247">
            <v>44922</v>
          </cell>
          <cell r="D247" t="str">
            <v>FLEXNET ECUADOR - FLEXTUENTI</v>
          </cell>
          <cell r="E247" t="str">
            <v>CALLE 28 DE JUNIO S/N Y GARCIA MORENO ENTRADA LLANO GRANDE</v>
          </cell>
          <cell r="H247" t="str">
            <v>170208</v>
          </cell>
          <cell r="I247" t="str">
            <v>QUITO</v>
          </cell>
          <cell r="J247" t="str">
            <v>PICHINCHA</v>
          </cell>
          <cell r="K247" t="str">
            <v>Melanye Rodríguez</v>
          </cell>
          <cell r="L247" t="str">
            <v>TARQUI (MA) CALLE J1  SN  CALLE J10</v>
          </cell>
          <cell r="O247" t="str">
            <v>130202</v>
          </cell>
          <cell r="P247" t="str">
            <v>130202</v>
          </cell>
          <cell r="Q247" t="str">
            <v>MANABI_MANTA_TARQUI (MA)</v>
          </cell>
          <cell r="R247" t="str">
            <v>414497392</v>
          </cell>
          <cell r="W247" t="str">
            <v>1316289253</v>
          </cell>
          <cell r="X247" t="str">
            <v>0987278651-0979302785</v>
          </cell>
          <cell r="Z247" t="str">
            <v>mr0987878651@gmail.com</v>
          </cell>
          <cell r="AA247">
            <v>44922</v>
          </cell>
          <cell r="AD247">
            <v>1</v>
          </cell>
          <cell r="AE247">
            <v>1</v>
          </cell>
          <cell r="AH247" t="str">
            <v>BARRIO JOCAY CASA DE 1 PISO COLOR FUCSIA FRENTE AL PARQUE JOCAY</v>
          </cell>
          <cell r="AI247" t="str">
            <v>DESPACHO</v>
          </cell>
          <cell r="AJ247" t="str">
            <v>Normal</v>
          </cell>
          <cell r="AL247" t="str">
            <v>NO</v>
          </cell>
          <cell r="AN247" t="str">
            <v>TUE portabilidad</v>
          </cell>
          <cell r="AO247" t="str">
            <v>CANAL ONLINE</v>
          </cell>
          <cell r="AP247">
            <v>44922</v>
          </cell>
          <cell r="AR247" t="str">
            <v>FLEXTUENTI_414497392</v>
          </cell>
          <cell r="AS247">
            <v>324790</v>
          </cell>
          <cell r="AT247" t="str">
            <v>D40</v>
          </cell>
          <cell r="AU247" t="str">
            <v>BTC</v>
          </cell>
          <cell r="AV247">
            <v>1</v>
          </cell>
          <cell r="AW247" t="str">
            <v>PROVINCIAL</v>
          </cell>
          <cell r="AX247" t="str">
            <v>EN_TRANSITO</v>
          </cell>
          <cell r="AY247" t="str">
            <v>HALFSIM TUENTI PREPAGO PORTABILIDAD: 1 und</v>
          </cell>
          <cell r="AZ247" t="str">
            <v>SIMCARD</v>
          </cell>
          <cell r="BA247" t="str">
            <v/>
          </cell>
        </row>
        <row r="248">
          <cell r="A248" t="str">
            <v>414497420</v>
          </cell>
          <cell r="B248" t="str">
            <v>FLEXTUENTI</v>
          </cell>
          <cell r="C248">
            <v>44922</v>
          </cell>
          <cell r="D248" t="str">
            <v>FLEXNET ECUADOR - FLEXTUENTI</v>
          </cell>
          <cell r="E248" t="str">
            <v>CALLE 28 DE JUNIO S/N Y GARCIA MORENO ENTRADA LLANO GRANDE</v>
          </cell>
          <cell r="H248" t="str">
            <v>170208</v>
          </cell>
          <cell r="I248" t="str">
            <v>QUITO</v>
          </cell>
          <cell r="J248" t="str">
            <v>PICHINCHA</v>
          </cell>
          <cell r="K248" t="str">
            <v>Melva Bustamante</v>
          </cell>
          <cell r="L248" t="str">
            <v>LA MENA CALLE ECUADOR  OES20  CALLE RIO NUEVO</v>
          </cell>
          <cell r="O248" t="str">
            <v>170607</v>
          </cell>
          <cell r="P248" t="str">
            <v>170607</v>
          </cell>
          <cell r="Q248" t="str">
            <v>PICHINCHA_QUITO_LA MENA</v>
          </cell>
          <cell r="R248" t="str">
            <v>414497420</v>
          </cell>
          <cell r="W248" t="str">
            <v>1704159746</v>
          </cell>
          <cell r="X248" t="str">
            <v>0984555089-0963106595</v>
          </cell>
          <cell r="Z248" t="str">
            <v>melbust@hotmail.com</v>
          </cell>
          <cell r="AA248">
            <v>44922</v>
          </cell>
          <cell r="AD248">
            <v>1</v>
          </cell>
          <cell r="AE248">
            <v>1</v>
          </cell>
          <cell r="AH248" t="str">
            <v>BARRIO LA CDLA GATAZO CASA ESQUINERA DE 3 PISOS PARED DE BALDOSA COLOR ROSADO FRENTE AL PARQUE</v>
          </cell>
          <cell r="AI248" t="str">
            <v>DESPACHO</v>
          </cell>
          <cell r="AJ248" t="str">
            <v>Normal</v>
          </cell>
          <cell r="AL248" t="str">
            <v>NO</v>
          </cell>
          <cell r="AN248" t="str">
            <v>TUE portabilidad</v>
          </cell>
          <cell r="AO248" t="str">
            <v>CANAL ONLINE</v>
          </cell>
          <cell r="AP248">
            <v>44922</v>
          </cell>
          <cell r="AR248" t="str">
            <v>FLEXTUENTI_414497420</v>
          </cell>
          <cell r="AS248">
            <v>324802</v>
          </cell>
          <cell r="AT248" t="str">
            <v>D40</v>
          </cell>
          <cell r="AU248" t="str">
            <v>BTC</v>
          </cell>
          <cell r="AV248">
            <v>1</v>
          </cell>
          <cell r="AW248" t="str">
            <v>LOCAL</v>
          </cell>
          <cell r="AX248" t="str">
            <v>ENTREGADO</v>
          </cell>
          <cell r="AY248" t="str">
            <v>HALFSIM TUENTI PREPAGO PORTABILIDAD: 1 und</v>
          </cell>
          <cell r="AZ248" t="str">
            <v>SIMCARD</v>
          </cell>
          <cell r="BA248" t="str">
            <v/>
          </cell>
        </row>
        <row r="249">
          <cell r="A249" t="str">
            <v>414497436</v>
          </cell>
          <cell r="B249" t="str">
            <v>FLEXTUENTI</v>
          </cell>
          <cell r="C249">
            <v>44922</v>
          </cell>
          <cell r="D249" t="str">
            <v>FLEXNET ECUADOR - FLEXTUENTI</v>
          </cell>
          <cell r="E249" t="str">
            <v>CALLE 28 DE JUNIO S/N Y GARCIA MORENO ENTRADA LLANO GRANDE</v>
          </cell>
          <cell r="H249" t="str">
            <v>170208</v>
          </cell>
          <cell r="I249" t="str">
            <v>QUITO</v>
          </cell>
          <cell r="J249" t="str">
            <v>PICHINCHA</v>
          </cell>
          <cell r="K249" t="str">
            <v>Joyce lelibeth Bonilla espin</v>
          </cell>
          <cell r="L249" t="str">
            <v>OFICINA TRAMACO PORTETE</v>
          </cell>
          <cell r="O249" t="str">
            <v>GUAYAQUIL</v>
          </cell>
          <cell r="P249" t="str">
            <v>GUAYAQUIL</v>
          </cell>
          <cell r="Q249" t="str">
            <v>GUAYAS_GUAYAQUIL_</v>
          </cell>
          <cell r="R249" t="str">
            <v>414497436</v>
          </cell>
          <cell r="W249" t="str">
            <v>0952987428</v>
          </cell>
          <cell r="X249" t="str">
            <v>0962598802-0962598802</v>
          </cell>
          <cell r="Z249" t="str">
            <v>bonilla.espin1996@gmail.com</v>
          </cell>
          <cell r="AA249">
            <v>44922</v>
          </cell>
          <cell r="AD249">
            <v>1</v>
          </cell>
          <cell r="AE249">
            <v>1</v>
          </cell>
          <cell r="AH249" t="str">
            <v/>
          </cell>
          <cell r="AI249" t="str">
            <v>DESPACHO</v>
          </cell>
          <cell r="AJ249" t="str">
            <v>DERIVADO PICK UP</v>
          </cell>
          <cell r="AL249" t="str">
            <v>NO</v>
          </cell>
          <cell r="AN249" t="str">
            <v>TUE portabilidad</v>
          </cell>
          <cell r="AO249" t="str">
            <v>CANAL ONLINE</v>
          </cell>
          <cell r="AP249">
            <v>44922</v>
          </cell>
          <cell r="AR249" t="str">
            <v>FLEXTUENTI_414497436</v>
          </cell>
          <cell r="AS249">
            <v>324800</v>
          </cell>
          <cell r="AT249" t="str">
            <v>D40</v>
          </cell>
          <cell r="AU249" t="str">
            <v>BTC</v>
          </cell>
          <cell r="AV249">
            <v>1</v>
          </cell>
          <cell r="AW249" t="str">
            <v>PROVINCIAL</v>
          </cell>
          <cell r="AX249" t="str">
            <v>INCIDENCIA</v>
          </cell>
          <cell r="AY249" t="str">
            <v>HALFSIM TUENTI PREPAGO PORTABILIDAD: 1 und</v>
          </cell>
          <cell r="AZ249" t="str">
            <v>SIMCARD</v>
          </cell>
          <cell r="BA249" t="str">
            <v/>
          </cell>
        </row>
        <row r="250">
          <cell r="A250" t="str">
            <v>414497442</v>
          </cell>
          <cell r="B250" t="str">
            <v>FLEXTUENTI</v>
          </cell>
          <cell r="C250">
            <v>44922</v>
          </cell>
          <cell r="D250" t="str">
            <v>FLEXNET ECUADOR - FLEXTUENTI</v>
          </cell>
          <cell r="E250" t="str">
            <v>CALLE 28 DE JUNIO S/N Y GARCIA MORENO ENTRADA LLANO GRANDE</v>
          </cell>
          <cell r="H250" t="str">
            <v>170208</v>
          </cell>
          <cell r="I250" t="str">
            <v>QUITO</v>
          </cell>
          <cell r="J250" t="str">
            <v>PICHINCHA</v>
          </cell>
          <cell r="K250" t="str">
            <v>Marco Muñoz</v>
          </cell>
          <cell r="L250" t="str">
            <v>SAMBORONDON  AV SAMBORONDON SN  AVENUE CAPITA</v>
          </cell>
          <cell r="O250" t="str">
            <v>092301</v>
          </cell>
          <cell r="P250" t="str">
            <v>092301</v>
          </cell>
          <cell r="Q250" t="str">
            <v>GUAYAS_SAMBORONDON_SAMBORONDON</v>
          </cell>
          <cell r="R250" t="str">
            <v>414497442</v>
          </cell>
          <cell r="W250" t="str">
            <v>1315157873</v>
          </cell>
          <cell r="X250" t="str">
            <v>0996990293-0963713623</v>
          </cell>
          <cell r="Z250" t="str">
            <v>gene_estrada_arteaga20@hotmqil.com</v>
          </cell>
          <cell r="AA250">
            <v>44922</v>
          </cell>
          <cell r="AD250">
            <v>1</v>
          </cell>
          <cell r="AE250">
            <v>1</v>
          </cell>
          <cell r="AH250" t="str">
            <v>ENTREGAR EN EL HOSPITAL CLINICA KENNEDY SAMBORONDON JUNTO A BANCO PICHINCHA SAMBORONDON PLAZA LLAMAR PARA LA ENTREGA</v>
          </cell>
          <cell r="AI250" t="str">
            <v>DESPACHO</v>
          </cell>
          <cell r="AJ250" t="str">
            <v>Normal</v>
          </cell>
          <cell r="AL250" t="str">
            <v>NO</v>
          </cell>
          <cell r="AN250" t="str">
            <v>TUE portabilidad</v>
          </cell>
          <cell r="AO250" t="str">
            <v>CANAL ONLINE</v>
          </cell>
          <cell r="AP250">
            <v>44922</v>
          </cell>
          <cell r="AR250" t="str">
            <v>FLEXTUENTI_414497442</v>
          </cell>
          <cell r="AS250">
            <v>324804</v>
          </cell>
          <cell r="AT250" t="str">
            <v>D40</v>
          </cell>
          <cell r="AU250" t="str">
            <v>BTC</v>
          </cell>
          <cell r="AV250">
            <v>1</v>
          </cell>
          <cell r="AW250" t="str">
            <v>LOCAL</v>
          </cell>
          <cell r="AX250" t="str">
            <v>INCIDENCIA</v>
          </cell>
          <cell r="AY250" t="str">
            <v>HALFSIM TUENTI PREPAGO PORTABILIDAD: 1 und</v>
          </cell>
          <cell r="AZ250" t="str">
            <v>SIMCARD</v>
          </cell>
          <cell r="BA250" t="str">
            <v/>
          </cell>
        </row>
        <row r="251">
          <cell r="A251" t="str">
            <v>414497454</v>
          </cell>
          <cell r="B251" t="str">
            <v>FLEXTUENTI</v>
          </cell>
          <cell r="C251">
            <v>44922</v>
          </cell>
          <cell r="D251" t="str">
            <v>FLEXNET ECUADOR - FLEXTUENTI</v>
          </cell>
          <cell r="E251" t="str">
            <v>CALLE 28 DE JUNIO S/N Y GARCIA MORENO ENTRADA LLANO GRANDE</v>
          </cell>
          <cell r="H251" t="str">
            <v>170208</v>
          </cell>
          <cell r="I251" t="str">
            <v>QUITO</v>
          </cell>
          <cell r="J251" t="str">
            <v>PICHINCHA</v>
          </cell>
          <cell r="K251" t="str">
            <v>Susana del Rocío Bustillos caza</v>
          </cell>
          <cell r="L251" t="str">
            <v>CHILLOGALLO CALLE CRISTOBAL DE PALACIOS S18 184 CALLE JUAN BUENO</v>
          </cell>
          <cell r="O251" t="str">
            <v>170607</v>
          </cell>
          <cell r="P251" t="str">
            <v>170607</v>
          </cell>
          <cell r="Q251" t="str">
            <v>PICHINCHA_QUITO_CHILLOGALLO</v>
          </cell>
          <cell r="R251" t="str">
            <v>414497454</v>
          </cell>
          <cell r="W251" t="str">
            <v>0502049984</v>
          </cell>
          <cell r="X251" t="str">
            <v>0983590646-0983516190</v>
          </cell>
          <cell r="Z251" t="str">
            <v>jesusana7@hotmail.com</v>
          </cell>
          <cell r="AA251">
            <v>44922</v>
          </cell>
          <cell r="AD251">
            <v>1</v>
          </cell>
          <cell r="AE251">
            <v>1</v>
          </cell>
          <cell r="AH251" t="str">
            <v>SECTOR LA MENA DOS CASA DE 1 PISO COLOR DURAZNO CON PORTON NEGRO FRENTE A LAS  CANCHAS DE VOLLEY</v>
          </cell>
          <cell r="AI251" t="str">
            <v>DESPACHO</v>
          </cell>
          <cell r="AJ251" t="str">
            <v>Normal</v>
          </cell>
          <cell r="AL251" t="str">
            <v>NO</v>
          </cell>
          <cell r="AN251" t="str">
            <v>TUE portabilidad</v>
          </cell>
          <cell r="AO251" t="str">
            <v>CANAL ONLINE</v>
          </cell>
          <cell r="AP251">
            <v>44922</v>
          </cell>
          <cell r="AR251" t="str">
            <v>FLEXTUENTI_414497454</v>
          </cell>
          <cell r="AS251">
            <v>324791</v>
          </cell>
          <cell r="AT251" t="str">
            <v>D40</v>
          </cell>
          <cell r="AU251" t="str">
            <v>BTC</v>
          </cell>
          <cell r="AV251">
            <v>1</v>
          </cell>
          <cell r="AW251" t="str">
            <v>LOCAL</v>
          </cell>
          <cell r="AX251" t="str">
            <v>ENTREGADO</v>
          </cell>
          <cell r="AY251" t="str">
            <v>HALFSIM TUENTI PREPAGO PORTABILIDAD: 1 und</v>
          </cell>
          <cell r="AZ251" t="str">
            <v>SIMCARD</v>
          </cell>
          <cell r="BA251" t="str">
            <v/>
          </cell>
        </row>
        <row r="252">
          <cell r="A252" t="str">
            <v>414497503</v>
          </cell>
          <cell r="B252" t="str">
            <v>FLEXTUENTI</v>
          </cell>
          <cell r="C252">
            <v>44922</v>
          </cell>
          <cell r="D252" t="str">
            <v>FLEXNET ECUADOR - FLEXTUENTI</v>
          </cell>
          <cell r="E252" t="str">
            <v>CALLE 28 DE JUNIO S/N Y GARCIA MORENO ENTRADA LLANO GRANDE</v>
          </cell>
          <cell r="H252" t="str">
            <v>170208</v>
          </cell>
          <cell r="I252" t="str">
            <v>QUITO</v>
          </cell>
          <cell r="J252" t="str">
            <v>PICHINCHA</v>
          </cell>
          <cell r="K252" t="str">
            <v>Alejandro Zeballos</v>
          </cell>
          <cell r="L252" t="str">
            <v>SALINAS CALLE  BRASIL  SN  AV  25 DE DICIEMBRE</v>
          </cell>
          <cell r="O252" t="str">
            <v>240206</v>
          </cell>
          <cell r="P252" t="str">
            <v>240206</v>
          </cell>
          <cell r="Q252" t="str">
            <v>SANTA ELENA_SALINAS_SALINAS</v>
          </cell>
          <cell r="R252" t="str">
            <v>414497503</v>
          </cell>
          <cell r="W252" t="str">
            <v>0927727008</v>
          </cell>
          <cell r="X252" t="str">
            <v>0987236546-0987236546</v>
          </cell>
          <cell r="Z252" t="str">
            <v>azego03@icloud.com</v>
          </cell>
          <cell r="AA252">
            <v>44922</v>
          </cell>
          <cell r="AD252">
            <v>1</v>
          </cell>
          <cell r="AE252">
            <v>1</v>
          </cell>
          <cell r="AH252" t="str">
            <v>SECTOR DE LA COMISION DE TRANSITO CASA DE 1 PISOS COLOR BLANCA A 2 CASAS DE TEVCOL SALINAS</v>
          </cell>
          <cell r="AI252" t="str">
            <v>DESPACHO</v>
          </cell>
          <cell r="AJ252" t="str">
            <v>Normal</v>
          </cell>
          <cell r="AL252" t="str">
            <v>NO</v>
          </cell>
          <cell r="AN252" t="str">
            <v>TUE portabilidad</v>
          </cell>
          <cell r="AO252" t="str">
            <v>CANAL ONLINE</v>
          </cell>
          <cell r="AP252">
            <v>44922</v>
          </cell>
          <cell r="AR252" t="str">
            <v>FLEXTUENTI_414497503</v>
          </cell>
          <cell r="AS252">
            <v>324803</v>
          </cell>
          <cell r="AT252" t="str">
            <v>D40</v>
          </cell>
          <cell r="AU252" t="str">
            <v>BTC</v>
          </cell>
          <cell r="AV252">
            <v>1</v>
          </cell>
          <cell r="AW252" t="str">
            <v>PROVINCIAL</v>
          </cell>
          <cell r="AX252" t="str">
            <v>ENTREGADO</v>
          </cell>
          <cell r="AY252" t="str">
            <v>HALFSIM TUENTI PREPAGO PORTABILIDAD: 1 und</v>
          </cell>
          <cell r="AZ252" t="str">
            <v>SIMCARD</v>
          </cell>
          <cell r="BA252" t="str">
            <v/>
          </cell>
        </row>
        <row r="253">
          <cell r="A253" t="str">
            <v>414497504</v>
          </cell>
          <cell r="B253" t="str">
            <v>FLEXTUENTI</v>
          </cell>
          <cell r="C253">
            <v>44922</v>
          </cell>
          <cell r="D253" t="str">
            <v>FLEXNET ECUADOR - FLEXTUENTI</v>
          </cell>
          <cell r="E253" t="str">
            <v>CALLE 28 DE JUNIO S/N Y GARCIA MORENO ENTRADA LLANO GRANDE</v>
          </cell>
          <cell r="H253" t="str">
            <v>170208</v>
          </cell>
          <cell r="I253" t="str">
            <v>QUITO</v>
          </cell>
          <cell r="J253" t="str">
            <v>PICHINCHA</v>
          </cell>
          <cell r="K253" t="str">
            <v>Luis Paúl Jurado cruzatty</v>
          </cell>
          <cell r="L253" t="str">
            <v>LA PUNTILLA CALLE C CELESTE BLACIO DE RENDON  PUERTA 1   ALHAMBRA</v>
          </cell>
          <cell r="O253" t="str">
            <v>092301</v>
          </cell>
          <cell r="P253" t="str">
            <v>092301</v>
          </cell>
          <cell r="Q253" t="str">
            <v>GUAYAS_SAMBORONDON_LA PUNTILLA</v>
          </cell>
          <cell r="R253" t="str">
            <v>414497504</v>
          </cell>
          <cell r="W253" t="str">
            <v>0940199581</v>
          </cell>
          <cell r="X253" t="str">
            <v>0989146284-0978994915</v>
          </cell>
          <cell r="Z253" t="str">
            <v>luis1992paul@hotmail.com</v>
          </cell>
          <cell r="AA253">
            <v>44922</v>
          </cell>
          <cell r="AD253">
            <v>1</v>
          </cell>
          <cell r="AE253">
            <v>1</v>
          </cell>
          <cell r="AH253" t="str">
            <v>SECTOR  SAN SAMBORONDON PLAZO   ENTREGAR EN LA UNIVERSIDAD ESPIRITU SANTO  JUNTO A LA ESCUELA DESTACAMENTO DE PAQUISHA SOLICITA QUE LA ENTREGA SE REALICE ANTES DE  LAS 15 HORAS</v>
          </cell>
          <cell r="AI253" t="str">
            <v>DESPACHO</v>
          </cell>
          <cell r="AJ253" t="str">
            <v>Normal</v>
          </cell>
          <cell r="AL253" t="str">
            <v>NO</v>
          </cell>
          <cell r="AN253" t="str">
            <v>TUE portabilidad</v>
          </cell>
          <cell r="AO253" t="str">
            <v>CANAL ONLINE</v>
          </cell>
          <cell r="AP253">
            <v>44922</v>
          </cell>
          <cell r="AR253" t="str">
            <v>FLEXTUENTI_414497504</v>
          </cell>
          <cell r="AS253">
            <v>324801</v>
          </cell>
          <cell r="AT253" t="str">
            <v>D40</v>
          </cell>
          <cell r="AU253" t="str">
            <v>BTC</v>
          </cell>
          <cell r="AV253">
            <v>1</v>
          </cell>
          <cell r="AW253" t="str">
            <v>PROVINCIAL</v>
          </cell>
          <cell r="AX253" t="str">
            <v>ENTREGADO</v>
          </cell>
          <cell r="AY253" t="str">
            <v>HALFSIM TUENTI PREPAGO PORTABILIDAD: 1 und</v>
          </cell>
          <cell r="AZ253" t="str">
            <v>SIMCARD</v>
          </cell>
          <cell r="BA253" t="str">
            <v/>
          </cell>
        </row>
        <row r="254">
          <cell r="A254" t="str">
            <v>414497531</v>
          </cell>
          <cell r="B254" t="str">
            <v>FLEXTUENTI</v>
          </cell>
          <cell r="C254">
            <v>44922</v>
          </cell>
          <cell r="D254" t="str">
            <v>FLEXNET ECUADOR - FLEXTUENTI</v>
          </cell>
          <cell r="E254" t="str">
            <v>CALLE 28 DE JUNIO S/N Y GARCIA MORENO ENTRADA LLANO GRANDE</v>
          </cell>
          <cell r="H254" t="str">
            <v>170208</v>
          </cell>
          <cell r="I254" t="str">
            <v>QUITO</v>
          </cell>
          <cell r="J254" t="str">
            <v>PICHINCHA</v>
          </cell>
          <cell r="K254" t="str">
            <v>Stalyn Daniel Cadena Benalcazar</v>
          </cell>
          <cell r="L254" t="str">
            <v>ALOAG CALLE LUCINDA TOLEDO S2 75  CALLE 11 DE NOVIEMBRE</v>
          </cell>
          <cell r="O254" t="str">
            <v>171113</v>
          </cell>
          <cell r="P254" t="str">
            <v>171113</v>
          </cell>
          <cell r="Q254" t="str">
            <v>PICHINCHA_MACHACHI_ALOAG</v>
          </cell>
          <cell r="R254" t="str">
            <v>414497531</v>
          </cell>
          <cell r="W254" t="str">
            <v>1750024299</v>
          </cell>
          <cell r="X254" t="str">
            <v>0999862810-0980847135</v>
          </cell>
          <cell r="Z254" t="str">
            <v>dcadena239@gmail.com</v>
          </cell>
          <cell r="AA254">
            <v>44922</v>
          </cell>
          <cell r="AD254">
            <v>1</v>
          </cell>
          <cell r="AE254">
            <v>1</v>
          </cell>
          <cell r="AH254" t="str">
            <v>BARRIO ORIENTAL CASA DE 2 PISOS SIN COLOR AFUERA UNA PLATAFORMA ATRAS DE LA RESETEC FABRICA DE HIELO ALOAG</v>
          </cell>
          <cell r="AI254" t="str">
            <v>DESPACHO</v>
          </cell>
          <cell r="AJ254" t="str">
            <v>Normal</v>
          </cell>
          <cell r="AL254" t="str">
            <v>NO</v>
          </cell>
          <cell r="AN254" t="str">
            <v>TUE portabilidad</v>
          </cell>
          <cell r="AO254" t="str">
            <v>CANAL ONLINE</v>
          </cell>
          <cell r="AP254">
            <v>44922</v>
          </cell>
          <cell r="AR254" t="str">
            <v>FLEXTUENTI_414497531</v>
          </cell>
          <cell r="AS254">
            <v>324805</v>
          </cell>
          <cell r="AT254" t="str">
            <v>D40</v>
          </cell>
          <cell r="AU254" t="str">
            <v>BTC</v>
          </cell>
          <cell r="AV254">
            <v>1</v>
          </cell>
          <cell r="AW254" t="str">
            <v>PROVINCIAL</v>
          </cell>
          <cell r="AX254" t="str">
            <v>ENTREGADO</v>
          </cell>
          <cell r="AY254" t="str">
            <v>HALFSIM TUENTI PREPAGO PORTABILIDAD: 1 und</v>
          </cell>
          <cell r="AZ254" t="str">
            <v>SIMCARD</v>
          </cell>
          <cell r="BA254" t="str">
            <v/>
          </cell>
        </row>
        <row r="255">
          <cell r="A255" t="str">
            <v>414497558</v>
          </cell>
          <cell r="B255" t="str">
            <v>FLEXTUENTI</v>
          </cell>
          <cell r="C255">
            <v>44922</v>
          </cell>
          <cell r="D255" t="str">
            <v>FLEXNET ECUADOR - FLEXTUENTI</v>
          </cell>
          <cell r="E255" t="str">
            <v>CALLE 28 DE JUNIO S/N Y GARCIA MORENO ENTRADA LLANO GRANDE</v>
          </cell>
          <cell r="H255" t="str">
            <v>170208</v>
          </cell>
          <cell r="I255" t="str">
            <v>QUITO</v>
          </cell>
          <cell r="J255" t="str">
            <v>PICHINCHA</v>
          </cell>
          <cell r="K255" t="str">
            <v>Jimmy Paul Torres Vera</v>
          </cell>
          <cell r="L255" t="str">
            <v>PUENGASI   C E21B SN S4</v>
          </cell>
          <cell r="O255" t="str">
            <v>170145</v>
          </cell>
          <cell r="P255" t="str">
            <v>170145</v>
          </cell>
          <cell r="Q255" t="str">
            <v>PICHINCHA_QUITO_PUENGASI</v>
          </cell>
          <cell r="R255" t="str">
            <v>414497558</v>
          </cell>
          <cell r="W255" t="str">
            <v>1106133471</v>
          </cell>
          <cell r="X255" t="str">
            <v>0960095734-0993717737</v>
          </cell>
          <cell r="Z255" t="str">
            <v>poltorres29004@gmail.com</v>
          </cell>
          <cell r="AA255">
            <v>44922</v>
          </cell>
          <cell r="AD255">
            <v>1</v>
          </cell>
          <cell r="AE255">
            <v>1</v>
          </cell>
          <cell r="AH255" t="str">
            <v>SECTOR 14 DE DICIEMBRE A UNA CUADRA DE CASA NELLY CASA 1 PISO CELESTE PORTON VERDE</v>
          </cell>
          <cell r="AI255" t="str">
            <v>DESPACHO</v>
          </cell>
          <cell r="AJ255" t="str">
            <v>Normal</v>
          </cell>
          <cell r="AL255" t="str">
            <v>NO</v>
          </cell>
          <cell r="AN255" t="str">
            <v>TUE portabilidad</v>
          </cell>
          <cell r="AO255" t="str">
            <v>CANAL ONLINE</v>
          </cell>
          <cell r="AP255">
            <v>44922</v>
          </cell>
          <cell r="AR255" t="str">
            <v>FLEXTUENTI_414497558</v>
          </cell>
          <cell r="AS255">
            <v>324798</v>
          </cell>
          <cell r="AT255" t="str">
            <v>D40</v>
          </cell>
          <cell r="AU255" t="str">
            <v>BTC</v>
          </cell>
          <cell r="AV255">
            <v>1</v>
          </cell>
          <cell r="AW255" t="str">
            <v>LOCAL</v>
          </cell>
          <cell r="AX255" t="str">
            <v>ENTREGADO</v>
          </cell>
          <cell r="AY255" t="str">
            <v>HALFSIM TUENTI PREPAGO PORTABILIDAD: 1 und</v>
          </cell>
          <cell r="AZ255" t="str">
            <v>SIMCARD</v>
          </cell>
          <cell r="BA255" t="str">
            <v/>
          </cell>
        </row>
        <row r="256">
          <cell r="A256" t="str">
            <v>414497572</v>
          </cell>
          <cell r="B256" t="str">
            <v>FLEXTUENTI</v>
          </cell>
          <cell r="C256">
            <v>44922</v>
          </cell>
          <cell r="D256" t="str">
            <v>FLEXNET ECUADOR - FLEXTUENTI</v>
          </cell>
          <cell r="E256" t="str">
            <v>CALLE 28 DE JUNIO S/N Y GARCIA MORENO ENTRADA LLANO GRANDE</v>
          </cell>
          <cell r="H256" t="str">
            <v>170208</v>
          </cell>
          <cell r="I256" t="str">
            <v>QUITO</v>
          </cell>
          <cell r="J256" t="str">
            <v>PICHINCHA</v>
          </cell>
          <cell r="K256" t="str">
            <v>Luis Alexander Ramirez Benavides</v>
          </cell>
          <cell r="L256" t="str">
            <v>SAN GABRIEL  C ROCAFUERTE SN GARCIA MORENO</v>
          </cell>
          <cell r="O256" t="str">
            <v>040207</v>
          </cell>
          <cell r="P256" t="str">
            <v>040207</v>
          </cell>
          <cell r="Q256" t="str">
            <v>CARCHI_MONTUFAR_SAN GABRIEL</v>
          </cell>
          <cell r="R256" t="str">
            <v>414497572</v>
          </cell>
          <cell r="W256" t="str">
            <v>0401561337</v>
          </cell>
          <cell r="X256" t="str">
            <v>0979130081-0994522646</v>
          </cell>
          <cell r="Z256" t="str">
            <v>luisalexander130690@gmail.com</v>
          </cell>
          <cell r="AA256">
            <v>44922</v>
          </cell>
          <cell r="AD256">
            <v>1</v>
          </cell>
          <cell r="AE256">
            <v>1</v>
          </cell>
          <cell r="AH256" t="str">
            <v>SECTOR SAN GABRIEL ATRAS DE LA IGLESIA MATRIZ EN LA UNIDAD EDUCATIVA PABLO MUNOZ VEGA EN INSPECCION</v>
          </cell>
          <cell r="AI256" t="str">
            <v>DESPACHO</v>
          </cell>
          <cell r="AJ256" t="str">
            <v>Normal</v>
          </cell>
          <cell r="AL256" t="str">
            <v>NO</v>
          </cell>
          <cell r="AN256" t="str">
            <v>TUE portabilidad</v>
          </cell>
          <cell r="AO256" t="str">
            <v>CANAL ONLINE</v>
          </cell>
          <cell r="AP256">
            <v>44922</v>
          </cell>
          <cell r="AR256" t="str">
            <v>FLEXTUENTI_414497572</v>
          </cell>
          <cell r="AS256">
            <v>324808</v>
          </cell>
          <cell r="AT256" t="str">
            <v>D40</v>
          </cell>
          <cell r="AU256" t="str">
            <v>BTC</v>
          </cell>
          <cell r="AV256">
            <v>1</v>
          </cell>
          <cell r="AW256" t="str">
            <v>PROVINCIAL</v>
          </cell>
          <cell r="AX256" t="str">
            <v>ENTREGADO</v>
          </cell>
          <cell r="AY256" t="str">
            <v>HALFSIM TUENTI PREPAGO PORTABILIDAD: 1 und</v>
          </cell>
          <cell r="AZ256" t="str">
            <v>SIMCARD</v>
          </cell>
          <cell r="BA256" t="str">
            <v/>
          </cell>
        </row>
        <row r="257">
          <cell r="A257" t="str">
            <v>414497580</v>
          </cell>
          <cell r="B257" t="str">
            <v>FLEXTUENTI</v>
          </cell>
          <cell r="C257">
            <v>44922</v>
          </cell>
          <cell r="D257" t="str">
            <v>FLEXNET ECUADOR - FLEXTUENTI</v>
          </cell>
          <cell r="E257" t="str">
            <v>CALLE 28 DE JUNIO S/N Y GARCIA MORENO ENTRADA LLANO GRANDE</v>
          </cell>
          <cell r="H257" t="str">
            <v>170208</v>
          </cell>
          <cell r="I257" t="str">
            <v>QUITO</v>
          </cell>
          <cell r="J257" t="str">
            <v>PICHINCHA</v>
          </cell>
          <cell r="K257" t="str">
            <v>Diego Javier Cuascota Neppas</v>
          </cell>
          <cell r="L257" t="str">
            <v>JUAN MONTALVO CALLE PEDRO VICENTE MALDONADO  N262  6 DE DICIEMBRE</v>
          </cell>
          <cell r="O257" t="str">
            <v>171002</v>
          </cell>
          <cell r="P257" t="str">
            <v>171002</v>
          </cell>
          <cell r="Q257" t="str">
            <v>PICHINCHA_CAYAMBE_JUAN MONTALVO</v>
          </cell>
          <cell r="R257" t="str">
            <v>414497580</v>
          </cell>
          <cell r="W257" t="str">
            <v>1751674019</v>
          </cell>
          <cell r="X257" t="str">
            <v>0962956414-0962956414</v>
          </cell>
          <cell r="Z257" t="str">
            <v>javico408@gmail.com</v>
          </cell>
          <cell r="AA257">
            <v>44922</v>
          </cell>
          <cell r="AD257">
            <v>1</v>
          </cell>
          <cell r="AE257">
            <v>1</v>
          </cell>
          <cell r="AH257" t="str">
            <v>SECTOR LA ISLA  CASA DE 3 PISOS COLOR BLANCA  A 2 CUADRAS  DEL   CENTRO INFANTIL FRAY VICENTE SOLANO  O A MEDIA CUADRAS DE  LAS TRIPAS DE LA PLAZA</v>
          </cell>
          <cell r="AI257" t="str">
            <v>DESPACHO</v>
          </cell>
          <cell r="AJ257" t="str">
            <v>Normal</v>
          </cell>
          <cell r="AL257" t="str">
            <v>NO</v>
          </cell>
          <cell r="AN257" t="str">
            <v>TUE portabilidad</v>
          </cell>
          <cell r="AO257" t="str">
            <v>CANAL ONLINE</v>
          </cell>
          <cell r="AP257">
            <v>44922</v>
          </cell>
          <cell r="AR257" t="str">
            <v>FLEXTUENTI_414497580</v>
          </cell>
          <cell r="AS257">
            <v>324806</v>
          </cell>
          <cell r="AT257" t="str">
            <v>D40</v>
          </cell>
          <cell r="AU257" t="str">
            <v>BTC</v>
          </cell>
          <cell r="AV257">
            <v>1</v>
          </cell>
          <cell r="AW257" t="str">
            <v>PROVINCIAL</v>
          </cell>
          <cell r="AX257" t="str">
            <v>EN_TRANSITO</v>
          </cell>
          <cell r="AY257" t="str">
            <v>HALFSIM TUENTI PREPAGO PORTABILIDAD: 1 und</v>
          </cell>
          <cell r="AZ257" t="str">
            <v>SIMCARD</v>
          </cell>
          <cell r="BA257" t="str">
            <v/>
          </cell>
        </row>
        <row r="258">
          <cell r="A258" t="str">
            <v>414497581</v>
          </cell>
          <cell r="B258" t="str">
            <v>FLEXTUENTI</v>
          </cell>
          <cell r="C258">
            <v>44922</v>
          </cell>
          <cell r="D258" t="str">
            <v>FLEXNET ECUADOR - FLEXTUENTI</v>
          </cell>
          <cell r="E258" t="str">
            <v>CALLE 28 DE JUNIO S/N Y GARCIA MORENO ENTRADA LLANO GRANDE</v>
          </cell>
          <cell r="H258" t="str">
            <v>170208</v>
          </cell>
          <cell r="I258" t="str">
            <v>QUITO</v>
          </cell>
          <cell r="J258" t="str">
            <v>PICHINCHA</v>
          </cell>
          <cell r="K258" t="str">
            <v>Jose Pionce</v>
          </cell>
          <cell r="L258" t="str">
            <v>MANTA CALLE 12  N12 28 AV 26</v>
          </cell>
          <cell r="O258" t="str">
            <v>130207</v>
          </cell>
          <cell r="P258" t="str">
            <v>130207</v>
          </cell>
          <cell r="Q258" t="str">
            <v>MANABI_MANTA_MANTA</v>
          </cell>
          <cell r="R258" t="str">
            <v>414497581</v>
          </cell>
          <cell r="W258" t="str">
            <v>1316865565</v>
          </cell>
          <cell r="X258" t="str">
            <v>0988376235-0986172546</v>
          </cell>
          <cell r="Z258" t="str">
            <v>formandoremix55@hotmail.com</v>
          </cell>
          <cell r="AA258">
            <v>44922</v>
          </cell>
          <cell r="AD258">
            <v>1</v>
          </cell>
          <cell r="AE258">
            <v>1</v>
          </cell>
          <cell r="AH258" t="str">
            <v>BARRIO SAN RAFAEL CASA DE 2 PISOS COLOR BLANCO HUESO FRENTE A LA TIENDA SPORADE O A UNA CUADRA DEL PARQUE SANTA FE</v>
          </cell>
          <cell r="AI258" t="str">
            <v>DESPACHO</v>
          </cell>
          <cell r="AJ258" t="str">
            <v>Normal</v>
          </cell>
          <cell r="AL258" t="str">
            <v>NO</v>
          </cell>
          <cell r="AN258" t="str">
            <v>TUE portabilidad</v>
          </cell>
          <cell r="AO258" t="str">
            <v>CANAL ONLINE</v>
          </cell>
          <cell r="AP258">
            <v>44922</v>
          </cell>
          <cell r="AR258" t="str">
            <v>FLEXTUENTI_414497581</v>
          </cell>
          <cell r="AS258">
            <v>324810</v>
          </cell>
          <cell r="AT258" t="str">
            <v>D40</v>
          </cell>
          <cell r="AU258" t="str">
            <v>BTC</v>
          </cell>
          <cell r="AV258">
            <v>1</v>
          </cell>
          <cell r="AW258" t="str">
            <v>PROVINCIAL</v>
          </cell>
          <cell r="AX258" t="str">
            <v>EN_TRANSITO</v>
          </cell>
          <cell r="AY258" t="str">
            <v>HALFSIM TUENTI PREPAGO PORTABILIDAD: 1 und</v>
          </cell>
          <cell r="AZ258" t="str">
            <v>SIMCARD</v>
          </cell>
          <cell r="BA258" t="str">
            <v/>
          </cell>
        </row>
        <row r="259">
          <cell r="A259" t="str">
            <v>414497582</v>
          </cell>
          <cell r="B259" t="str">
            <v>FLEXTUENTI</v>
          </cell>
          <cell r="C259">
            <v>44922</v>
          </cell>
          <cell r="D259" t="str">
            <v>FLEXNET ECUADOR - FLEXTUENTI</v>
          </cell>
          <cell r="E259" t="str">
            <v>CALLE 28 DE JUNIO S/N Y GARCIA MORENO ENTRADA LLANO GRANDE</v>
          </cell>
          <cell r="H259" t="str">
            <v>170208</v>
          </cell>
          <cell r="I259" t="str">
            <v>QUITO</v>
          </cell>
          <cell r="J259" t="str">
            <v>PICHINCHA</v>
          </cell>
          <cell r="K259" t="str">
            <v>EMMA GLADYS GUAMANI SANCHEZ</v>
          </cell>
          <cell r="L259" t="str">
            <v>QUITUMBE CALLE PUMAPUNGO CASA 55  AV CONDOR NAN</v>
          </cell>
          <cell r="O259" t="str">
            <v>170702</v>
          </cell>
          <cell r="P259" t="str">
            <v>170702</v>
          </cell>
          <cell r="Q259" t="str">
            <v>PICHINCHA_QUITO_QUITUMBE</v>
          </cell>
          <cell r="R259" t="str">
            <v>414497582</v>
          </cell>
          <cell r="W259" t="str">
            <v>1707898464</v>
          </cell>
          <cell r="X259" t="str">
            <v>0998546412-0979255703</v>
          </cell>
          <cell r="Z259" t="str">
            <v>emmaguamani@yahoo.es</v>
          </cell>
          <cell r="AA259">
            <v>44922</v>
          </cell>
          <cell r="AD259">
            <v>1</v>
          </cell>
          <cell r="AE259">
            <v>1</v>
          </cell>
          <cell r="AH259" t="str">
            <v>SECTOR LAS CUADRAS  CONJUNTO SOLIDARIDAD QUITUMBE ETAPA 2 FRENTE AL TERMINAL TERRESTRE</v>
          </cell>
          <cell r="AI259" t="str">
            <v>DESPACHO</v>
          </cell>
          <cell r="AJ259" t="str">
            <v>Normal</v>
          </cell>
          <cell r="AL259" t="str">
            <v>NO</v>
          </cell>
          <cell r="AN259" t="str">
            <v>TUE portabilidad</v>
          </cell>
          <cell r="AO259" t="str">
            <v>CANAL ONLINE</v>
          </cell>
          <cell r="AP259">
            <v>44922</v>
          </cell>
          <cell r="AR259" t="str">
            <v>FLEXTUENTI_414497582</v>
          </cell>
          <cell r="AS259">
            <v>324807</v>
          </cell>
          <cell r="AT259" t="str">
            <v>D40</v>
          </cell>
          <cell r="AU259" t="str">
            <v>BTC</v>
          </cell>
          <cell r="AV259">
            <v>1</v>
          </cell>
          <cell r="AW259" t="str">
            <v>LOCAL</v>
          </cell>
          <cell r="AX259" t="str">
            <v>ENTREGADO</v>
          </cell>
          <cell r="AY259" t="str">
            <v>HALFSIM TUENTI PREPAGO PORTABILIDAD: 1 und</v>
          </cell>
          <cell r="AZ259" t="str">
            <v>SIMCARD</v>
          </cell>
          <cell r="BA259" t="str">
            <v/>
          </cell>
        </row>
        <row r="260">
          <cell r="A260" t="str">
            <v>414497612</v>
          </cell>
          <cell r="B260" t="str">
            <v>FLEXTUENTI</v>
          </cell>
          <cell r="C260">
            <v>44922</v>
          </cell>
          <cell r="D260" t="str">
            <v>FLEXNET ECUADOR - FLEXTUENTI</v>
          </cell>
          <cell r="E260" t="str">
            <v>CALLE 28 DE JUNIO S/N Y GARCIA MORENO ENTRADA LLANO GRANDE</v>
          </cell>
          <cell r="H260" t="str">
            <v>170208</v>
          </cell>
          <cell r="I260" t="str">
            <v>QUITO</v>
          </cell>
          <cell r="J260" t="str">
            <v>PICHINCHA</v>
          </cell>
          <cell r="K260" t="str">
            <v>israel vivanco</v>
          </cell>
          <cell r="L260" t="str">
            <v>GUAMANI  CALLE S60B OE2  75 AV PEDRO VICENTE MALDONADO</v>
          </cell>
          <cell r="O260" t="str">
            <v>170704</v>
          </cell>
          <cell r="P260" t="str">
            <v>170704</v>
          </cell>
          <cell r="Q260" t="str">
            <v>PICHINCHA_QUITO_GUAMANI</v>
          </cell>
          <cell r="R260" t="str">
            <v>414497612</v>
          </cell>
          <cell r="W260" t="str">
            <v>1728296128</v>
          </cell>
          <cell r="X260" t="str">
            <v>0995951431-0995951431</v>
          </cell>
          <cell r="Z260" t="str">
            <v>ssicosebas18@gmail.com</v>
          </cell>
          <cell r="AA260">
            <v>44922</v>
          </cell>
          <cell r="AD260">
            <v>1</v>
          </cell>
          <cell r="AE260">
            <v>1</v>
          </cell>
          <cell r="AH260" t="str">
            <v>SECTOR GUAMANI  CASA DE 2 PISOS COLOR  PIEL A 2 CASAS DE FERRTERIA JARAMILLO</v>
          </cell>
          <cell r="AI260" t="str">
            <v>DESPACHO</v>
          </cell>
          <cell r="AJ260" t="str">
            <v>Normal</v>
          </cell>
          <cell r="AL260" t="str">
            <v>NO</v>
          </cell>
          <cell r="AN260" t="str">
            <v>TUE portabilidad</v>
          </cell>
          <cell r="AO260" t="str">
            <v>CANAL ONLINE</v>
          </cell>
          <cell r="AP260">
            <v>44922</v>
          </cell>
          <cell r="AR260" t="str">
            <v>FLEXTUENTI_414497612</v>
          </cell>
          <cell r="AS260">
            <v>324809</v>
          </cell>
          <cell r="AT260" t="str">
            <v>D40</v>
          </cell>
          <cell r="AU260" t="str">
            <v>BTC</v>
          </cell>
          <cell r="AV260">
            <v>1</v>
          </cell>
          <cell r="AW260" t="str">
            <v>LOCAL</v>
          </cell>
          <cell r="AX260" t="str">
            <v>HABILITADO RUTEO</v>
          </cell>
          <cell r="AY260" t="str">
            <v>HALFSIM TUENTI PREPAGO PORTABILIDAD: 1 und</v>
          </cell>
          <cell r="AZ260" t="str">
            <v>SIMCARD</v>
          </cell>
          <cell r="BA260" t="str">
            <v/>
          </cell>
        </row>
        <row r="261">
          <cell r="A261" t="str">
            <v>414497615</v>
          </cell>
          <cell r="B261" t="str">
            <v>FLEXTUENTI</v>
          </cell>
          <cell r="C261">
            <v>44922</v>
          </cell>
          <cell r="D261" t="str">
            <v>FLEXNET ECUADOR - FLEXTUENTI</v>
          </cell>
          <cell r="E261" t="str">
            <v>CALLE 28 DE JUNIO S/N Y GARCIA MORENO ENTRADA LLANO GRANDE</v>
          </cell>
          <cell r="H261" t="str">
            <v>170208</v>
          </cell>
          <cell r="I261" t="str">
            <v>QUITO</v>
          </cell>
          <cell r="J261" t="str">
            <v>PICHINCHA</v>
          </cell>
          <cell r="K261" t="str">
            <v>Herber Kurt Pfeil Rosero</v>
          </cell>
          <cell r="L261" t="str">
            <v>SOLANDA  PASAJE L S 25 25 OE5B</v>
          </cell>
          <cell r="O261" t="str">
            <v>170131</v>
          </cell>
          <cell r="P261" t="str">
            <v>170131</v>
          </cell>
          <cell r="Q261" t="str">
            <v>PICHINCHA_QUITO_SOLANDA</v>
          </cell>
          <cell r="R261" t="str">
            <v>414497615</v>
          </cell>
          <cell r="W261" t="str">
            <v>1710636059</v>
          </cell>
          <cell r="X261" t="str">
            <v>0981759045-0978995607</v>
          </cell>
          <cell r="Z261" t="str">
            <v>ecuakurt@hotmail.com</v>
          </cell>
          <cell r="AA261">
            <v>44922</v>
          </cell>
          <cell r="AD261">
            <v>1</v>
          </cell>
          <cell r="AE261">
            <v>1</v>
          </cell>
          <cell r="AH261" t="str">
            <v>SECTOR LA ISLA DIAGONAL FERRETERIA MADEFER CASA 1 PISO VERDE CON GARAGE</v>
          </cell>
          <cell r="AI261" t="str">
            <v>DESPACHO</v>
          </cell>
          <cell r="AJ261" t="str">
            <v>Normal</v>
          </cell>
          <cell r="AL261" t="str">
            <v>NO</v>
          </cell>
          <cell r="AN261" t="str">
            <v>TUE portabilidad</v>
          </cell>
          <cell r="AO261" t="str">
            <v>CANAL ONLINE</v>
          </cell>
          <cell r="AP261">
            <v>44922</v>
          </cell>
          <cell r="AR261" t="str">
            <v>FLEXTUENTI_414497615</v>
          </cell>
          <cell r="AS261">
            <v>324799</v>
          </cell>
          <cell r="AT261" t="str">
            <v>D40</v>
          </cell>
          <cell r="AU261" t="str">
            <v>BTC</v>
          </cell>
          <cell r="AV261">
            <v>1</v>
          </cell>
          <cell r="AW261" t="str">
            <v>LOCAL</v>
          </cell>
          <cell r="AX261" t="str">
            <v>ENTREGADO</v>
          </cell>
          <cell r="AY261" t="str">
            <v>HALFSIM TUENTI PREPAGO PORTABILIDAD: 1 und</v>
          </cell>
          <cell r="AZ261" t="str">
            <v>SIMCARD</v>
          </cell>
          <cell r="BA261" t="str">
            <v/>
          </cell>
        </row>
        <row r="262">
          <cell r="A262" t="str">
            <v>414497625</v>
          </cell>
          <cell r="B262" t="str">
            <v>FLEXTUENTI</v>
          </cell>
          <cell r="C262">
            <v>44922</v>
          </cell>
          <cell r="D262" t="str">
            <v>FLEXNET ECUADOR - FLEXTUENTI</v>
          </cell>
          <cell r="E262" t="str">
            <v>CALLE 28 DE JUNIO S/N Y GARCIA MORENO ENTRADA LLANO GRANDE</v>
          </cell>
          <cell r="H262" t="str">
            <v>170208</v>
          </cell>
          <cell r="I262" t="str">
            <v>QUITO</v>
          </cell>
          <cell r="J262" t="str">
            <v>PICHINCHA</v>
          </cell>
          <cell r="K262" t="str">
            <v>Miguel Avila</v>
          </cell>
          <cell r="L262" t="str">
            <v>SAN FRANCISCO SANCHES Y CIFUENTES  18 91  JUAN FRANCISCO BONILLA</v>
          </cell>
          <cell r="O262" t="str">
            <v>100107</v>
          </cell>
          <cell r="P262" t="str">
            <v>100107</v>
          </cell>
          <cell r="Q262" t="str">
            <v>IMBABURA_IBARRA_SAN FRANCISCO</v>
          </cell>
          <cell r="R262" t="str">
            <v>414497625</v>
          </cell>
          <cell r="W262" t="str">
            <v>1003866082</v>
          </cell>
          <cell r="X262" t="str">
            <v>0989896901-0978699419</v>
          </cell>
          <cell r="Z262" t="str">
            <v>misueavipla14@gmail.com</v>
          </cell>
          <cell r="AA262">
            <v>44922</v>
          </cell>
          <cell r="AD262">
            <v>1</v>
          </cell>
          <cell r="AE262">
            <v>1</v>
          </cell>
          <cell r="AH262" t="str">
            <v>SECTOR YACUCALLE  JUNTO AL COSMEDICAR DISTRIBUIDOR CASA BLANCA CON BEIGE POTON NEGRO  DE 3 PISOS  CLIENTE SOLICITA QUE SE LE LLAME ANTES DE REALIZAR LA ENTREGA</v>
          </cell>
          <cell r="AI262" t="str">
            <v>DESPACHO</v>
          </cell>
          <cell r="AJ262" t="str">
            <v>Normal</v>
          </cell>
          <cell r="AL262" t="str">
            <v>NO</v>
          </cell>
          <cell r="AN262" t="str">
            <v>TUE portabilidad</v>
          </cell>
          <cell r="AO262" t="str">
            <v>CANAL ONLINE</v>
          </cell>
          <cell r="AP262">
            <v>44922</v>
          </cell>
          <cell r="AR262" t="str">
            <v>FLEXTUENTI_414497625</v>
          </cell>
          <cell r="AS262">
            <v>324969</v>
          </cell>
          <cell r="AT262" t="str">
            <v>D40</v>
          </cell>
          <cell r="AU262" t="str">
            <v>BTC</v>
          </cell>
          <cell r="AV262">
            <v>1</v>
          </cell>
          <cell r="AW262" t="str">
            <v>PROVINCIAL</v>
          </cell>
          <cell r="AX262" t="str">
            <v>EN_TRANSITO</v>
          </cell>
          <cell r="AY262" t="str">
            <v>HALFSIM TUENTI PREPAGO PORTABILIDAD: 1 und</v>
          </cell>
          <cell r="AZ262" t="str">
            <v>SIMCARD</v>
          </cell>
          <cell r="BA262" t="str">
            <v/>
          </cell>
        </row>
        <row r="263">
          <cell r="A263" t="str">
            <v>414497667</v>
          </cell>
          <cell r="B263" t="str">
            <v>FLEXTUENTI</v>
          </cell>
          <cell r="C263">
            <v>44922</v>
          </cell>
          <cell r="D263" t="str">
            <v>FLEXNET ECUADOR - FLEXTUENTI</v>
          </cell>
          <cell r="E263" t="str">
            <v>CALLE 28 DE JUNIO S/N Y GARCIA MORENO ENTRADA LLANO GRANDE</v>
          </cell>
          <cell r="H263" t="str">
            <v>170208</v>
          </cell>
          <cell r="I263" t="str">
            <v>QUITO</v>
          </cell>
          <cell r="J263" t="str">
            <v>PICHINCHA</v>
          </cell>
          <cell r="K263" t="str">
            <v>RODRIGO DAVID CORONADO ARRIETA</v>
          </cell>
          <cell r="L263" t="str">
            <v>MALDONADO CALLE CHILE SN ENTRE ROCAFUERTE Y PICHINCHA</v>
          </cell>
          <cell r="O263" t="str">
            <v>060104</v>
          </cell>
          <cell r="P263" t="str">
            <v>060104</v>
          </cell>
          <cell r="Q263" t="str">
            <v>CHIMBORAZO_RIOBAMBA_MALDONADO</v>
          </cell>
          <cell r="R263" t="str">
            <v>414497667</v>
          </cell>
          <cell r="W263" t="str">
            <v>0603569914</v>
          </cell>
          <cell r="X263" t="str">
            <v>0960999193-0958851774</v>
          </cell>
          <cell r="Z263" t="str">
            <v>david1983cjg@gmail.com</v>
          </cell>
          <cell r="AA263">
            <v>44922</v>
          </cell>
          <cell r="AD263">
            <v>1</v>
          </cell>
          <cell r="AE263">
            <v>1</v>
          </cell>
          <cell r="AH263" t="str">
            <v>BARRIO SANTA ROSA  ENTREGAR EN LA COMISARIA MUNICIPAL TERCER PISO MERCADO SANTA ROSA</v>
          </cell>
          <cell r="AI263" t="str">
            <v>DESPACHO</v>
          </cell>
          <cell r="AJ263" t="str">
            <v>Normal</v>
          </cell>
          <cell r="AL263" t="str">
            <v>NO</v>
          </cell>
          <cell r="AN263" t="str">
            <v>TUE portabilidad</v>
          </cell>
          <cell r="AO263" t="str">
            <v>CANAL ONLINE</v>
          </cell>
          <cell r="AP263">
            <v>44922</v>
          </cell>
          <cell r="AR263" t="str">
            <v>FLEXTUENTI_414497667</v>
          </cell>
          <cell r="AS263">
            <v>324962</v>
          </cell>
          <cell r="AT263" t="str">
            <v>D40</v>
          </cell>
          <cell r="AU263" t="str">
            <v>BTC</v>
          </cell>
          <cell r="AV263">
            <v>1</v>
          </cell>
          <cell r="AW263" t="str">
            <v>PROVINCIAL</v>
          </cell>
          <cell r="AX263" t="str">
            <v>EN_TRANSITO</v>
          </cell>
          <cell r="AY263" t="str">
            <v>HALFSIM TUENTI PREPAGO PORTABILIDAD: 1 und</v>
          </cell>
          <cell r="AZ263" t="str">
            <v>SIMCARD</v>
          </cell>
          <cell r="BA263" t="str">
            <v/>
          </cell>
        </row>
        <row r="264">
          <cell r="A264" t="str">
            <v>414497682</v>
          </cell>
          <cell r="B264" t="str">
            <v>FLEXTUENTI</v>
          </cell>
          <cell r="C264">
            <v>44922</v>
          </cell>
          <cell r="D264" t="str">
            <v>FLEXNET ECUADOR - FLEXTUENTI</v>
          </cell>
          <cell r="E264" t="str">
            <v>CALLE 28 DE JUNIO S/N Y GARCIA MORENO ENTRADA LLANO GRANDE</v>
          </cell>
          <cell r="H264" t="str">
            <v>170208</v>
          </cell>
          <cell r="I264" t="str">
            <v>QUITO</v>
          </cell>
          <cell r="J264" t="str">
            <v>PICHINCHA</v>
          </cell>
          <cell r="K264" t="str">
            <v>Juan Carlos Calderón</v>
          </cell>
          <cell r="L264" t="str">
            <v>KENNEDY  CALLE LOS PINOS E6 113   CALLE FRANCISCO URIBE</v>
          </cell>
          <cell r="O264" t="str">
            <v>170513</v>
          </cell>
          <cell r="P264" t="str">
            <v>170513</v>
          </cell>
          <cell r="Q264" t="str">
            <v>PICHINCHA_QUITO_PARROQUIA KENNEDY</v>
          </cell>
          <cell r="R264" t="str">
            <v>414497682</v>
          </cell>
          <cell r="W264" t="str">
            <v>1709998759</v>
          </cell>
          <cell r="X264" t="str">
            <v>0984017354-0992743782</v>
          </cell>
          <cell r="Z264" t="str">
            <v>juanserviclean@hotmail.com</v>
          </cell>
          <cell r="AA264">
            <v>44922</v>
          </cell>
          <cell r="AD264">
            <v>1</v>
          </cell>
          <cell r="AE264">
            <v>1</v>
          </cell>
          <cell r="AH264" t="str">
            <v>SECTOR KENNEDY  JUNTO A LA FLORERIA Y FRENTE A LA PANADERIA KROISAN CASA DE 3 PISOS COLOR LADRILLO</v>
          </cell>
          <cell r="AI264" t="str">
            <v>DESPACHO</v>
          </cell>
          <cell r="AJ264" t="str">
            <v>Normal</v>
          </cell>
          <cell r="AL264" t="str">
            <v>NO</v>
          </cell>
          <cell r="AN264" t="str">
            <v>TUE portabilidad</v>
          </cell>
          <cell r="AO264" t="str">
            <v>CANAL ONLINE</v>
          </cell>
          <cell r="AP264">
            <v>44922</v>
          </cell>
          <cell r="AR264" t="str">
            <v>FLEXTUENTI_414497682</v>
          </cell>
          <cell r="AS264">
            <v>324970</v>
          </cell>
          <cell r="AT264" t="str">
            <v>D40</v>
          </cell>
          <cell r="AU264" t="str">
            <v>BTC</v>
          </cell>
          <cell r="AV264">
            <v>1</v>
          </cell>
          <cell r="AW264" t="str">
            <v>LOCAL</v>
          </cell>
          <cell r="AX264" t="str">
            <v>HABILITADO RUTEO</v>
          </cell>
          <cell r="AY264" t="str">
            <v>HALFSIM TUENTI PREPAGO PORTABILIDAD: 1 und</v>
          </cell>
          <cell r="AZ264" t="str">
            <v>SIMCARD</v>
          </cell>
          <cell r="BA264" t="str">
            <v/>
          </cell>
        </row>
        <row r="265">
          <cell r="A265" t="str">
            <v>414497688</v>
          </cell>
          <cell r="B265" t="str">
            <v>FLEXTUENTI</v>
          </cell>
          <cell r="C265">
            <v>44922</v>
          </cell>
          <cell r="D265" t="str">
            <v>FLEXNET ECUADOR - FLEXTUENTI</v>
          </cell>
          <cell r="E265" t="str">
            <v>CALLE 28 DE JUNIO S/N Y GARCIA MORENO ENTRADA LLANO GRANDE</v>
          </cell>
          <cell r="H265" t="str">
            <v>170208</v>
          </cell>
          <cell r="I265" t="str">
            <v>QUITO</v>
          </cell>
          <cell r="J265" t="str">
            <v>PICHINCHA</v>
          </cell>
          <cell r="K265" t="str">
            <v>Alexander Arechua</v>
          </cell>
          <cell r="L265" t="str">
            <v>EL VECINO  AV ESPANA  907 CALLE SEVILLA</v>
          </cell>
          <cell r="O265" t="str">
            <v>010103</v>
          </cell>
          <cell r="P265" t="str">
            <v>010103</v>
          </cell>
          <cell r="Q265" t="str">
            <v>AZUAY_CUENCA_ EL VECINO</v>
          </cell>
          <cell r="R265" t="str">
            <v>414497688</v>
          </cell>
          <cell r="W265" t="str">
            <v>1204246001</v>
          </cell>
          <cell r="X265" t="str">
            <v>0960343174-0988659571</v>
          </cell>
          <cell r="Z265" t="str">
            <v>alex_arechua@hotmail.com</v>
          </cell>
          <cell r="AA265">
            <v>44922</v>
          </cell>
          <cell r="AD265">
            <v>1</v>
          </cell>
          <cell r="AE265">
            <v>1</v>
          </cell>
          <cell r="AH265" t="str">
            <v>SECTOR TERMINAL TERRESTRE   ENTREGAR EN VENTA DE MAQUINARIAS SANNY FRENTE AL CENESYT</v>
          </cell>
          <cell r="AI265" t="str">
            <v>DESPACHO</v>
          </cell>
          <cell r="AJ265" t="str">
            <v>Normal</v>
          </cell>
          <cell r="AL265" t="str">
            <v>NO</v>
          </cell>
          <cell r="AN265" t="str">
            <v>TUE portabilidad</v>
          </cell>
          <cell r="AO265" t="str">
            <v>CANAL ONLINE</v>
          </cell>
          <cell r="AP265">
            <v>44922</v>
          </cell>
          <cell r="AR265" t="str">
            <v>FLEXTUENTI_414497688</v>
          </cell>
          <cell r="AS265">
            <v>324964</v>
          </cell>
          <cell r="AT265" t="str">
            <v>D40</v>
          </cell>
          <cell r="AU265" t="str">
            <v>BTC</v>
          </cell>
          <cell r="AV265">
            <v>1</v>
          </cell>
          <cell r="AW265" t="str">
            <v>PROVINCIAL</v>
          </cell>
          <cell r="AX265" t="str">
            <v>HABILITADO RUTEO</v>
          </cell>
          <cell r="AY265" t="str">
            <v>HALFSIM TUENTI PREPAGO PORTABILIDAD: 1 und</v>
          </cell>
          <cell r="AZ265" t="str">
            <v>SIMCARD</v>
          </cell>
          <cell r="BA265" t="str">
            <v/>
          </cell>
        </row>
        <row r="266">
          <cell r="A266" t="str">
            <v>414497689</v>
          </cell>
          <cell r="B266" t="str">
            <v>FLEXTUENTI</v>
          </cell>
          <cell r="C266">
            <v>44922</v>
          </cell>
          <cell r="D266" t="str">
            <v>FLEXNET ECUADOR - FLEXTUENTI</v>
          </cell>
          <cell r="E266" t="str">
            <v>CALLE 28 DE JUNIO S/N Y GARCIA MORENO ENTRADA LLANO GRANDE</v>
          </cell>
          <cell r="H266" t="str">
            <v>170208</v>
          </cell>
          <cell r="I266" t="str">
            <v>QUITO</v>
          </cell>
          <cell r="J266" t="str">
            <v>PICHINCHA</v>
          </cell>
          <cell r="K266" t="str">
            <v>Juan Diego Villacis</v>
          </cell>
          <cell r="L266" t="str">
            <v>PIFO CALLE RIO AMANZANAS  S3 360  AV INTEROCEANICA</v>
          </cell>
          <cell r="O266" t="str">
            <v>170906</v>
          </cell>
          <cell r="P266" t="str">
            <v>170906</v>
          </cell>
          <cell r="Q266" t="str">
            <v>PICHINCHA_QUITO_PIFO</v>
          </cell>
          <cell r="R266" t="str">
            <v>414497689</v>
          </cell>
          <cell r="W266" t="str">
            <v>1714559539</v>
          </cell>
          <cell r="X266" t="str">
            <v>0956789999-0996266669</v>
          </cell>
          <cell r="Z266" t="str">
            <v>juanchov182@hotmail.com</v>
          </cell>
          <cell r="AA266">
            <v>44922</v>
          </cell>
          <cell r="AD266">
            <v>1</v>
          </cell>
          <cell r="AE266">
            <v>1</v>
          </cell>
          <cell r="AH266" t="str">
            <v>SECTOR PIFO  A UNA CUADRA ANTES DE LLEGAR AL CLUB DE ARTES MARCIALES HOPE  CASA  BLANCA TECHO COLOR VERDE DE 1  PISO Y PORTON METALICO</v>
          </cell>
          <cell r="AI266" t="str">
            <v>DESPACHO</v>
          </cell>
          <cell r="AJ266" t="str">
            <v>Normal</v>
          </cell>
          <cell r="AL266" t="str">
            <v>NO</v>
          </cell>
          <cell r="AN266" t="str">
            <v>TUE portabilidad</v>
          </cell>
          <cell r="AO266" t="str">
            <v>CANAL ONLINE</v>
          </cell>
          <cell r="AP266">
            <v>44922</v>
          </cell>
          <cell r="AR266" t="str">
            <v>FLEXTUENTI_414497689</v>
          </cell>
          <cell r="AS266">
            <v>324976</v>
          </cell>
          <cell r="AT266" t="str">
            <v>D40</v>
          </cell>
          <cell r="AU266" t="str">
            <v>BTC</v>
          </cell>
          <cell r="AV266">
            <v>1</v>
          </cell>
          <cell r="AW266" t="str">
            <v>LOCAL</v>
          </cell>
          <cell r="AX266" t="str">
            <v>HABILITADO RUTEO</v>
          </cell>
          <cell r="AY266" t="str">
            <v>HALFSIM TUENTI PREPAGO PORTABILIDAD: 1 und</v>
          </cell>
          <cell r="AZ266" t="str">
            <v>SIMCARD</v>
          </cell>
          <cell r="BA266" t="str">
            <v/>
          </cell>
        </row>
        <row r="267">
          <cell r="A267" t="str">
            <v>414497698</v>
          </cell>
          <cell r="B267" t="str">
            <v>FLEXTUENTI</v>
          </cell>
          <cell r="C267">
            <v>44922</v>
          </cell>
          <cell r="D267" t="str">
            <v>FLEXNET ECUADOR - FLEXTUENTI</v>
          </cell>
          <cell r="E267" t="str">
            <v>CALLE 28 DE JUNIO S/N Y GARCIA MORENO ENTRADA LLANO GRANDE</v>
          </cell>
          <cell r="H267" t="str">
            <v>170208</v>
          </cell>
          <cell r="I267" t="str">
            <v>QUITO</v>
          </cell>
          <cell r="J267" t="str">
            <v>PICHINCHA</v>
          </cell>
          <cell r="K267" t="str">
            <v>Jennifffer España</v>
          </cell>
          <cell r="L267" t="str">
            <v>TARQUI  CALLE PEDRO GUAL  SN  CALLE SIMON RODRIGUEZ</v>
          </cell>
          <cell r="O267" t="str">
            <v>090510</v>
          </cell>
          <cell r="P267" t="str">
            <v>090510</v>
          </cell>
          <cell r="Q267" t="str">
            <v>GUAYAS_GUAYAQUIL_TARQUI</v>
          </cell>
          <cell r="R267" t="str">
            <v>414497698</v>
          </cell>
          <cell r="W267" t="str">
            <v>0931440812</v>
          </cell>
          <cell r="X267" t="str">
            <v>0982981336-0991022234</v>
          </cell>
          <cell r="Z267" t="str">
            <v>jennye1405@gmail.com</v>
          </cell>
          <cell r="AA267">
            <v>44922</v>
          </cell>
          <cell r="AD267">
            <v>1</v>
          </cell>
          <cell r="AE267">
            <v>1</v>
          </cell>
          <cell r="AH267" t="str">
            <v>CDLA BOLIVARIANA ENTREGAR EN FUNCRISA SOLICITAR INFORMACION AL GUARDIA  ESPOSO ISAAC FAJARDA CONFIRMA DATOS</v>
          </cell>
          <cell r="AI267" t="str">
            <v>DESPACHO</v>
          </cell>
          <cell r="AJ267" t="str">
            <v>Normal</v>
          </cell>
          <cell r="AL267" t="str">
            <v>NO</v>
          </cell>
          <cell r="AN267" t="str">
            <v>TUE portabilidad</v>
          </cell>
          <cell r="AO267" t="str">
            <v>CANAL ONLINE</v>
          </cell>
          <cell r="AP267">
            <v>44922</v>
          </cell>
          <cell r="AR267" t="str">
            <v>FLEXTUENTI_414497698</v>
          </cell>
          <cell r="AS267">
            <v>324963</v>
          </cell>
          <cell r="AT267" t="str">
            <v>D40</v>
          </cell>
          <cell r="AU267" t="str">
            <v>BTC</v>
          </cell>
          <cell r="AV267">
            <v>1</v>
          </cell>
          <cell r="AW267" t="str">
            <v>LOCAL</v>
          </cell>
          <cell r="AX267" t="str">
            <v>EN_TRANSITO</v>
          </cell>
          <cell r="AY267" t="str">
            <v>HALFSIM TUENTI PREPAGO PORTABILIDAD: 1 und</v>
          </cell>
          <cell r="AZ267" t="str">
            <v>SIMCARD</v>
          </cell>
          <cell r="BA267" t="str">
            <v/>
          </cell>
        </row>
        <row r="268">
          <cell r="A268" t="str">
            <v>414497753</v>
          </cell>
          <cell r="B268" t="str">
            <v>FLEXTUENTI</v>
          </cell>
          <cell r="C268">
            <v>44922</v>
          </cell>
          <cell r="D268" t="str">
            <v>FLEXNET ECUADOR - FLEXTUENTI</v>
          </cell>
          <cell r="E268" t="str">
            <v>CALLE 28 DE JUNIO S/N Y GARCIA MORENO ENTRADA LLANO GRANDE</v>
          </cell>
          <cell r="H268" t="str">
            <v>170208</v>
          </cell>
          <cell r="I268" t="str">
            <v>QUITO</v>
          </cell>
          <cell r="J268" t="str">
            <v>PICHINCHA</v>
          </cell>
          <cell r="K268" t="str">
            <v>Diego Mendoza</v>
          </cell>
          <cell r="L268" t="str">
            <v>JARAMIJO CIUDADELA TERRA NOSTRA  SN CALLEJON Z2 Y CALLE Z12</v>
          </cell>
          <cell r="O268" t="str">
            <v>130222</v>
          </cell>
          <cell r="P268" t="str">
            <v>130222</v>
          </cell>
          <cell r="Q268" t="str">
            <v>MANABI_JARAMIJO_JARAMIJO</v>
          </cell>
          <cell r="R268" t="str">
            <v>414497753</v>
          </cell>
          <cell r="W268" t="str">
            <v>1315555423</v>
          </cell>
          <cell r="X268" t="str">
            <v>0999719201-0999719201</v>
          </cell>
          <cell r="Z268" t="str">
            <v>diegomenro2@gmail.com</v>
          </cell>
          <cell r="AA268">
            <v>44922</v>
          </cell>
          <cell r="AD268">
            <v>1</v>
          </cell>
          <cell r="AE268">
            <v>1</v>
          </cell>
          <cell r="AH268" t="str">
            <v>SECTOR MANTA  EN CASA 1 PISO  CERCO ELECTRICO NARANJAN  ATRAS DE URBANIZACIONCEIBO REAL</v>
          </cell>
          <cell r="AI268" t="str">
            <v>DESPACHO</v>
          </cell>
          <cell r="AJ268" t="str">
            <v>Normal</v>
          </cell>
          <cell r="AL268" t="str">
            <v>NO</v>
          </cell>
          <cell r="AN268" t="str">
            <v>TUE portabilidad</v>
          </cell>
          <cell r="AO268" t="str">
            <v>CANAL ONLINE</v>
          </cell>
          <cell r="AP268">
            <v>44922</v>
          </cell>
          <cell r="AR268" t="str">
            <v>FLEXTUENTI_414497753</v>
          </cell>
          <cell r="AS268">
            <v>324967</v>
          </cell>
          <cell r="AT268" t="str">
            <v>D40</v>
          </cell>
          <cell r="AU268" t="str">
            <v>BTC</v>
          </cell>
          <cell r="AV268">
            <v>1</v>
          </cell>
          <cell r="AW268" t="str">
            <v>PROVINCIAL</v>
          </cell>
          <cell r="AX268" t="str">
            <v>EN_TRANSITO</v>
          </cell>
          <cell r="AY268" t="str">
            <v>HALFSIM TUENTI PREPAGO PORTABILIDAD: 1 und</v>
          </cell>
          <cell r="AZ268" t="str">
            <v>SIMCARD</v>
          </cell>
          <cell r="BA268" t="str">
            <v/>
          </cell>
        </row>
        <row r="269">
          <cell r="A269" t="str">
            <v>414497780</v>
          </cell>
          <cell r="B269" t="str">
            <v>FLEXTUENTI</v>
          </cell>
          <cell r="C269">
            <v>44922</v>
          </cell>
          <cell r="D269" t="str">
            <v>FLEXNET ECUADOR - FLEXTUENTI</v>
          </cell>
          <cell r="E269" t="str">
            <v>CALLE 28 DE JUNIO S/N Y GARCIA MORENO ENTRADA LLANO GRANDE</v>
          </cell>
          <cell r="H269" t="str">
            <v>170208</v>
          </cell>
          <cell r="I269" t="str">
            <v>QUITO</v>
          </cell>
          <cell r="J269" t="str">
            <v>PICHINCHA</v>
          </cell>
          <cell r="K269" t="str">
            <v>José Luis Noboa Burgos</v>
          </cell>
          <cell r="L269" t="str">
            <v>TARQUI URBANIZACION BOSRQUE DE LA COSTA ETAPA ALAMEDA DEL BOSQUE  MZ 18  VILLA 27 KILOMETRO 11 VIA A LA COSTA</v>
          </cell>
          <cell r="O269" t="str">
            <v>090902</v>
          </cell>
          <cell r="P269" t="str">
            <v>090902</v>
          </cell>
          <cell r="Q269" t="str">
            <v>GUAYAS_GUAYAQUIL_TARQUI</v>
          </cell>
          <cell r="R269" t="str">
            <v>414497780</v>
          </cell>
          <cell r="W269" t="str">
            <v>0902363803</v>
          </cell>
          <cell r="X269" t="str">
            <v>0998459125-0964025247</v>
          </cell>
          <cell r="Z269" t="str">
            <v>josenoboaburgos@gmail.com</v>
          </cell>
          <cell r="AA269">
            <v>44922</v>
          </cell>
          <cell r="AD269">
            <v>1</v>
          </cell>
          <cell r="AE269">
            <v>1</v>
          </cell>
          <cell r="AH269" t="str">
            <v>SECTOR VIA ALA COSTA FRENTE A PUERTO AZUL ANUNCIARDE EN GARITA FAMILIA NOBOA</v>
          </cell>
          <cell r="AI269" t="str">
            <v>DESPACHO</v>
          </cell>
          <cell r="AJ269" t="str">
            <v>Normal</v>
          </cell>
          <cell r="AL269" t="str">
            <v>NO</v>
          </cell>
          <cell r="AN269" t="str">
            <v>TUE portabilidad</v>
          </cell>
          <cell r="AO269" t="str">
            <v>CANAL ONLINE</v>
          </cell>
          <cell r="AP269">
            <v>44922</v>
          </cell>
          <cell r="AR269" t="str">
            <v>FLEXTUENTI_414497780</v>
          </cell>
          <cell r="AS269">
            <v>324973</v>
          </cell>
          <cell r="AT269" t="str">
            <v>D40</v>
          </cell>
          <cell r="AU269" t="str">
            <v>BTC</v>
          </cell>
          <cell r="AV269">
            <v>1</v>
          </cell>
          <cell r="AW269" t="str">
            <v>LOCAL</v>
          </cell>
          <cell r="AX269" t="str">
            <v>EN_TRANSITO</v>
          </cell>
          <cell r="AY269" t="str">
            <v>HALFSIM TUENTI PREPAGO PORTABILIDAD: 1 und</v>
          </cell>
          <cell r="AZ269" t="str">
            <v>SIMCARD</v>
          </cell>
          <cell r="BA269" t="str">
            <v/>
          </cell>
        </row>
        <row r="270">
          <cell r="A270" t="str">
            <v>414497789</v>
          </cell>
          <cell r="B270" t="str">
            <v>FLEXTUENTI</v>
          </cell>
          <cell r="C270">
            <v>44922</v>
          </cell>
          <cell r="D270" t="str">
            <v>FLEXNET ECUADOR - FLEXTUENTI</v>
          </cell>
          <cell r="E270" t="str">
            <v>CALLE 28 DE JUNIO S/N Y GARCIA MORENO ENTRADA LLANO GRANDE</v>
          </cell>
          <cell r="H270" t="str">
            <v>170208</v>
          </cell>
          <cell r="I270" t="str">
            <v>QUITO</v>
          </cell>
          <cell r="J270" t="str">
            <v>PICHINCHA</v>
          </cell>
          <cell r="K270" t="str">
            <v>maria alejandra chacon robalino</v>
          </cell>
          <cell r="L270" t="str">
            <v>SAN MIGUEL  PANAMERICANA NORTE   0124 LATACUNGA</v>
          </cell>
          <cell r="O270" t="str">
            <v>050601</v>
          </cell>
          <cell r="P270" t="str">
            <v>050601</v>
          </cell>
          <cell r="Q270" t="str">
            <v>COTOPAXI_SALCEDO_SAN MIGUEL</v>
          </cell>
          <cell r="R270" t="str">
            <v>414497789</v>
          </cell>
          <cell r="W270" t="str">
            <v>0502648280</v>
          </cell>
          <cell r="X270" t="str">
            <v>0994326058-0992509316</v>
          </cell>
          <cell r="Z270" t="str">
            <v>atileja@gmail.com</v>
          </cell>
          <cell r="AA270">
            <v>44922</v>
          </cell>
          <cell r="AD270">
            <v>1</v>
          </cell>
          <cell r="AE270">
            <v>1</v>
          </cell>
          <cell r="AH270" t="str">
            <v>SECTOR NORTE  FRENTE AL HOSPITAL  YAROVI MAKUAR  DENTRO DE LA GASOLINERA PYS CASA CAFE DE DOS PISOS</v>
          </cell>
          <cell r="AI270" t="str">
            <v>DESPACHO</v>
          </cell>
          <cell r="AJ270" t="str">
            <v>Normal</v>
          </cell>
          <cell r="AL270" t="str">
            <v>NO</v>
          </cell>
          <cell r="AN270" t="str">
            <v>TUE portabilidad</v>
          </cell>
          <cell r="AO270" t="str">
            <v>CANAL ONLINE</v>
          </cell>
          <cell r="AP270">
            <v>44922</v>
          </cell>
          <cell r="AR270" t="str">
            <v>FLEXTUENTI_414497789</v>
          </cell>
          <cell r="AS270">
            <v>324974</v>
          </cell>
          <cell r="AT270" t="str">
            <v>D40</v>
          </cell>
          <cell r="AU270" t="str">
            <v>BTC</v>
          </cell>
          <cell r="AV270">
            <v>1</v>
          </cell>
          <cell r="AW270" t="str">
            <v>PROVINCIAL</v>
          </cell>
          <cell r="AX270" t="str">
            <v>EN_TRANSITO</v>
          </cell>
          <cell r="AY270" t="str">
            <v>HALFSIM TUENTI PREPAGO PORTABILIDAD: 1 und</v>
          </cell>
          <cell r="AZ270" t="str">
            <v>SIMCARD</v>
          </cell>
          <cell r="BA270" t="str">
            <v/>
          </cell>
        </row>
        <row r="271">
          <cell r="A271" t="str">
            <v>414497790</v>
          </cell>
          <cell r="B271" t="str">
            <v>FLEXTUENTI</v>
          </cell>
          <cell r="C271">
            <v>44922</v>
          </cell>
          <cell r="D271" t="str">
            <v>FLEXNET ECUADOR - FLEXTUENTI</v>
          </cell>
          <cell r="E271" t="str">
            <v>CALLE 28 DE JUNIO S/N Y GARCIA MORENO ENTRADA LLANO GRANDE</v>
          </cell>
          <cell r="H271" t="str">
            <v>170208</v>
          </cell>
          <cell r="I271" t="str">
            <v>QUITO</v>
          </cell>
          <cell r="J271" t="str">
            <v>PICHINCHA</v>
          </cell>
          <cell r="K271" t="str">
            <v>Stefany Parraga</v>
          </cell>
          <cell r="L271" t="str">
            <v>KENNEDY AV RODRIGO CHAVEZ  SN  JUAN TANCA MERENGO</v>
          </cell>
          <cell r="O271" t="str">
            <v>090507</v>
          </cell>
          <cell r="P271" t="str">
            <v>090507</v>
          </cell>
          <cell r="Q271" t="str">
            <v>GUAYAS_GUAYAQUIL_KENNEDY</v>
          </cell>
          <cell r="R271" t="str">
            <v>414497790</v>
          </cell>
          <cell r="W271" t="str">
            <v>0927286716</v>
          </cell>
          <cell r="X271" t="str">
            <v>0980836687-0967584902</v>
          </cell>
          <cell r="Z271" t="str">
            <v>nebydysabel@gmail.com</v>
          </cell>
          <cell r="AA271">
            <v>44922</v>
          </cell>
          <cell r="AD271">
            <v>1</v>
          </cell>
          <cell r="AE271">
            <v>1</v>
          </cell>
          <cell r="AH271" t="str">
            <v>URBANOR 2  JUNTO A LA CEVICHERIA  PEPE3 URDENOR  LOCAL BLANCO DE 2 PISOS</v>
          </cell>
          <cell r="AI271" t="str">
            <v>DESPACHO</v>
          </cell>
          <cell r="AJ271" t="str">
            <v>Normal</v>
          </cell>
          <cell r="AL271" t="str">
            <v>NO</v>
          </cell>
          <cell r="AN271" t="str">
            <v>TUE portabilidad</v>
          </cell>
          <cell r="AO271" t="str">
            <v>CANAL ONLINE</v>
          </cell>
          <cell r="AP271">
            <v>44922</v>
          </cell>
          <cell r="AR271" t="str">
            <v>FLEXTUENTI_414497790</v>
          </cell>
          <cell r="AS271">
            <v>324972</v>
          </cell>
          <cell r="AT271" t="str">
            <v>D40</v>
          </cell>
          <cell r="AU271" t="str">
            <v>BTC</v>
          </cell>
          <cell r="AV271">
            <v>1</v>
          </cell>
          <cell r="AW271" t="str">
            <v>LOCAL</v>
          </cell>
          <cell r="AX271" t="str">
            <v>EN_TRANSITO</v>
          </cell>
          <cell r="AY271" t="str">
            <v>HALFSIM TUENTI PREPAGO PORTABILIDAD: 1 und</v>
          </cell>
          <cell r="AZ271" t="str">
            <v>SIMCARD</v>
          </cell>
          <cell r="BA271" t="str">
            <v/>
          </cell>
        </row>
        <row r="272">
          <cell r="A272" t="str">
            <v>WS414497387</v>
          </cell>
          <cell r="B272" t="str">
            <v>FLEXTUENTI</v>
          </cell>
          <cell r="C272">
            <v>44922</v>
          </cell>
          <cell r="D272" t="str">
            <v>FLEXNET ECUADOR - FLEXTUENTI</v>
          </cell>
          <cell r="E272" t="str">
            <v>CALLE 28 DE JUNIO S/N Y GARCIA MORENO ENTRADA LLANO GRANDE</v>
          </cell>
          <cell r="H272" t="str">
            <v>170208</v>
          </cell>
          <cell r="I272" t="str">
            <v>QUITO</v>
          </cell>
          <cell r="J272" t="str">
            <v>PICHINCHA</v>
          </cell>
          <cell r="K272" t="str">
            <v>Johan Esteban Ramirez Hernandez</v>
          </cell>
          <cell r="L272" t="str">
            <v>OFICINA TRAMACO PUNTO DE ATENCION SAN MARINO</v>
          </cell>
          <cell r="O272" t="str">
            <v>GUAYAQUIL</v>
          </cell>
          <cell r="P272" t="str">
            <v>GUAYAQUIL</v>
          </cell>
          <cell r="Q272" t="str">
            <v>GUAYAS_GUAYAQUIL_</v>
          </cell>
          <cell r="R272" t="str">
            <v>WS414497387</v>
          </cell>
          <cell r="S272" t="str">
            <v>COBRO DOMICILIO $5 EFECTIVO</v>
          </cell>
          <cell r="W272" t="str">
            <v>0963057427</v>
          </cell>
          <cell r="X272" t="str">
            <v>0963312786-0963312786</v>
          </cell>
          <cell r="Z272" t="str">
            <v>estebanbepic@outlook.com</v>
          </cell>
          <cell r="AA272">
            <v>44922</v>
          </cell>
          <cell r="AD272">
            <v>1</v>
          </cell>
          <cell r="AE272">
            <v>1</v>
          </cell>
          <cell r="AH272" t="str">
            <v/>
          </cell>
          <cell r="AI272" t="str">
            <v>DESPACHO</v>
          </cell>
          <cell r="AJ272" t="str">
            <v>DERIVADO PICK UP</v>
          </cell>
          <cell r="AL272" t="str">
            <v>NO</v>
          </cell>
          <cell r="AN272" t="str">
            <v>TUE reposiciones</v>
          </cell>
          <cell r="AO272" t="str">
            <v>CANAL ONLINE</v>
          </cell>
          <cell r="AP272">
            <v>44922</v>
          </cell>
          <cell r="AR272" t="str">
            <v>FLEXTUENTI_WS414497387</v>
          </cell>
          <cell r="AU272" t="str">
            <v>BTC</v>
          </cell>
          <cell r="AV272">
            <v>0</v>
          </cell>
          <cell r="AW272" t="str">
            <v>PROVINCIAL</v>
          </cell>
          <cell r="AX272" t="e">
            <v>#N/A</v>
          </cell>
          <cell r="AY272" t="str">
            <v>HALFSIM TUENTI PREPAGO REPOSICION: 1 und</v>
          </cell>
          <cell r="AZ272" t="str">
            <v>SIMCARD</v>
          </cell>
          <cell r="BA272" t="str">
            <v/>
          </cell>
        </row>
        <row r="273">
          <cell r="A273" t="str">
            <v>WS414497703</v>
          </cell>
          <cell r="B273" t="str">
            <v>FLEXTUENTI</v>
          </cell>
          <cell r="C273">
            <v>44922</v>
          </cell>
          <cell r="D273" t="str">
            <v>FLEXNET ECUADOR - FLEXTUENTI</v>
          </cell>
          <cell r="E273" t="str">
            <v>CALLE 28 DE JUNIO S/N Y GARCIA MORENO ENTRADA LLANO GRANDE</v>
          </cell>
          <cell r="H273" t="str">
            <v>170208</v>
          </cell>
          <cell r="I273" t="str">
            <v>QUITO</v>
          </cell>
          <cell r="J273" t="str">
            <v>PICHINCHA</v>
          </cell>
          <cell r="K273" t="str">
            <v>Sarai Calle</v>
          </cell>
          <cell r="L273" t="str">
            <v>PUERTO BOLIVAR AV PICHINCHA  SN   ENTRE GENERAL CORDOVA Y OLMEDO</v>
          </cell>
          <cell r="O273" t="str">
            <v>070214</v>
          </cell>
          <cell r="P273" t="str">
            <v>070214</v>
          </cell>
          <cell r="Q273" t="str">
            <v>EL ORO_MACHALA_PUERTO BOLIVAR</v>
          </cell>
          <cell r="R273" t="str">
            <v>WS414497703</v>
          </cell>
          <cell r="W273" t="str">
            <v>0750058315</v>
          </cell>
          <cell r="X273" t="str">
            <v>0989610557-0989610557</v>
          </cell>
          <cell r="Z273" t="str">
            <v>orellanasarai830@gmail.com</v>
          </cell>
          <cell r="AA273">
            <v>44922</v>
          </cell>
          <cell r="AD273">
            <v>1</v>
          </cell>
          <cell r="AE273">
            <v>1</v>
          </cell>
          <cell r="AH273" t="str">
            <v>SECTOR OLMEDO DIAGONALA AL SUBCENTRO DE SALUD PUERTO BOLIVAR  REJAS BLANCAS PUERTA DE MADERA 1 PISO</v>
          </cell>
          <cell r="AI273" t="str">
            <v>DESPACHO</v>
          </cell>
          <cell r="AJ273" t="str">
            <v>Normal</v>
          </cell>
          <cell r="AL273" t="str">
            <v>NO</v>
          </cell>
          <cell r="AN273" t="str">
            <v>TUE nuevalinea</v>
          </cell>
          <cell r="AO273" t="str">
            <v>CANAL ONLINE</v>
          </cell>
          <cell r="AP273">
            <v>44922</v>
          </cell>
          <cell r="AR273" t="str">
            <v>FLEXTUENTI_WS414497703</v>
          </cell>
          <cell r="AS273">
            <v>324971</v>
          </cell>
          <cell r="AT273" t="str">
            <v>D40</v>
          </cell>
          <cell r="AU273" t="str">
            <v>BTC</v>
          </cell>
          <cell r="AV273">
            <v>1</v>
          </cell>
          <cell r="AW273" t="str">
            <v>PROVINCIAL</v>
          </cell>
          <cell r="AX273" t="str">
            <v>EN_TRANSITO</v>
          </cell>
          <cell r="AY273" t="str">
            <v>HALFSIM TUENTI PREPAGO NUMERADA $7: 1 und</v>
          </cell>
          <cell r="AZ273" t="str">
            <v>SIMCARD</v>
          </cell>
          <cell r="BA273" t="str">
            <v/>
          </cell>
        </row>
        <row r="274">
          <cell r="A274" t="str">
            <v>WS414497787</v>
          </cell>
          <cell r="B274" t="str">
            <v>FLEXTUENTI</v>
          </cell>
          <cell r="C274">
            <v>44922</v>
          </cell>
          <cell r="D274" t="str">
            <v>FLEXNET ECUADOR - FLEXTUENTI</v>
          </cell>
          <cell r="E274" t="str">
            <v>CALLE 28 DE JUNIO S/N Y GARCIA MORENO ENTRADA LLANO GRANDE</v>
          </cell>
          <cell r="H274" t="str">
            <v>170208</v>
          </cell>
          <cell r="I274" t="str">
            <v>QUITO</v>
          </cell>
          <cell r="J274" t="str">
            <v>PICHINCHA</v>
          </cell>
          <cell r="K274" t="str">
            <v>Roberto Fabara</v>
          </cell>
          <cell r="L274" t="str">
            <v>JIPIJAPA  DE LAS BREVAS  E864 AV EL INCA</v>
          </cell>
          <cell r="O274" t="str">
            <v>170503</v>
          </cell>
          <cell r="P274" t="str">
            <v>170503</v>
          </cell>
          <cell r="Q274" t="str">
            <v>PICHINCHA_QUITO_JIPIJAPA</v>
          </cell>
          <cell r="R274" t="str">
            <v>WS414497787</v>
          </cell>
          <cell r="W274" t="str">
            <v>1716162951</v>
          </cell>
          <cell r="X274" t="str">
            <v>0998003160-0998003160</v>
          </cell>
          <cell r="Z274" t="str">
            <v>robfabecu.22@gmail.com</v>
          </cell>
          <cell r="AA274">
            <v>44922</v>
          </cell>
          <cell r="AD274">
            <v>1</v>
          </cell>
          <cell r="AE274">
            <v>1</v>
          </cell>
          <cell r="AH274" t="str">
            <v>SECTOR EL INCA A 50 METROS DEL BANCO DEL PACIFICO  CASA BLANCA CON PORTON NEGRO DE  2 PISOS</v>
          </cell>
          <cell r="AI274" t="str">
            <v>DESPACHO</v>
          </cell>
          <cell r="AJ274" t="str">
            <v>Normal</v>
          </cell>
          <cell r="AL274" t="str">
            <v>NO</v>
          </cell>
          <cell r="AN274" t="str">
            <v>TUE nuevalinea</v>
          </cell>
          <cell r="AO274" t="str">
            <v>CANAL ONLINE</v>
          </cell>
          <cell r="AP274">
            <v>44922</v>
          </cell>
          <cell r="AR274" t="str">
            <v>FLEXTUENTI_WS414497787</v>
          </cell>
          <cell r="AS274">
            <v>324975</v>
          </cell>
          <cell r="AT274" t="str">
            <v>D40</v>
          </cell>
          <cell r="AU274" t="str">
            <v>BTC</v>
          </cell>
          <cell r="AV274">
            <v>1</v>
          </cell>
          <cell r="AW274" t="str">
            <v>LOCAL</v>
          </cell>
          <cell r="AX274" t="str">
            <v>HABILITADO RUTEO</v>
          </cell>
          <cell r="AY274" t="str">
            <v>HALFSIM TUENTI PREPAGO NUMERADA $7: 1 und</v>
          </cell>
          <cell r="AZ274" t="str">
            <v>SIMCARD</v>
          </cell>
          <cell r="BA274" t="str">
            <v/>
          </cell>
        </row>
        <row r="275">
          <cell r="A275" t="str">
            <v>414487243</v>
          </cell>
          <cell r="B275" t="str">
            <v>FLEXTUENTI</v>
          </cell>
          <cell r="C275">
            <v>44922</v>
          </cell>
          <cell r="D275" t="str">
            <v>FLEXNET ECUADOR - FLEXTUENTI</v>
          </cell>
          <cell r="E275" t="str">
            <v xml:space="preserve">FERNANDO GUTIERREZ HILL VIA A DAULE KM 8 1/2 ENTRADA A COOPERATIVA JUAN MONTALVO_x000D_
</v>
          </cell>
          <cell r="H275" t="str">
            <v>090606</v>
          </cell>
          <cell r="I275" t="str">
            <v>GUAYAQUIL</v>
          </cell>
          <cell r="J275" t="str">
            <v>GUAYAS</v>
          </cell>
          <cell r="K275" t="str">
            <v>Ana Maria Castro Altamirano</v>
          </cell>
          <cell r="L275" t="str">
            <v>XIMENA   9NO PSJE 52B SE MNZ E SLR 13 ADOLFO SIMMONDS</v>
          </cell>
          <cell r="O275" t="str">
            <v>090103</v>
          </cell>
          <cell r="P275" t="str">
            <v>090103</v>
          </cell>
          <cell r="Q275" t="str">
            <v>GUAYAS_GUAYAQUIL_XIMENA</v>
          </cell>
          <cell r="R275" t="str">
            <v>414487243</v>
          </cell>
          <cell r="W275" t="str">
            <v>0915149553</v>
          </cell>
          <cell r="X275" t="str">
            <v>0968721347-0963892315</v>
          </cell>
          <cell r="Z275" t="str">
            <v>eliasrg4l62@gmail.com</v>
          </cell>
          <cell r="AA275">
            <v>44922</v>
          </cell>
          <cell r="AD275">
            <v>1</v>
          </cell>
          <cell r="AE275">
            <v>1</v>
          </cell>
          <cell r="AH275" t="str">
            <v>SECTOR GUASMO CENTRAL COOP PRIMERO DE AGOSTO FRENTE A CASA COMUNAL  CASA 2 PISOS BLANCA Y ENLUCIDO CON PUERTA CREMA</v>
          </cell>
          <cell r="AI275" t="str">
            <v>DESPACHO</v>
          </cell>
          <cell r="AJ275" t="str">
            <v>EXPRESS GYE</v>
          </cell>
          <cell r="AL275" t="str">
            <v>NO</v>
          </cell>
          <cell r="AN275" t="str">
            <v>TUE portabilidad</v>
          </cell>
          <cell r="AO275" t="str">
            <v>CANAL ONLINE</v>
          </cell>
          <cell r="AP275">
            <v>44922</v>
          </cell>
          <cell r="AR275" t="str">
            <v>FLEXTUENTI_414487243</v>
          </cell>
          <cell r="AS275">
            <v>324941</v>
          </cell>
          <cell r="AT275" t="str">
            <v>D40</v>
          </cell>
          <cell r="AU275" t="str">
            <v>BTC</v>
          </cell>
          <cell r="AV275">
            <v>1</v>
          </cell>
          <cell r="AW275" t="str">
            <v>LOCAL</v>
          </cell>
          <cell r="AX275" t="str">
            <v>EN_TRANSITO</v>
          </cell>
          <cell r="AY275" t="str">
            <v>HALFSIM TUENTI PREPAGO PORTABILIDAD: 1 und</v>
          </cell>
          <cell r="AZ275" t="str">
            <v>SIMCARD</v>
          </cell>
          <cell r="BA275" t="str">
            <v/>
          </cell>
        </row>
        <row r="276">
          <cell r="A276" t="str">
            <v>414487834</v>
          </cell>
          <cell r="B276" t="str">
            <v>FLEXTUENTI</v>
          </cell>
          <cell r="C276">
            <v>44922</v>
          </cell>
          <cell r="D276" t="str">
            <v>FLEXNET ECUADOR - FLEXTUENTI</v>
          </cell>
          <cell r="E276" t="str">
            <v xml:space="preserve">FERNANDO GUTIERREZ HILL VIA A DAULE KM 8 1/2 ENTRADA A COOPERATIVA JUAN MONTALVO_x000D_
</v>
          </cell>
          <cell r="H276" t="str">
            <v>090606</v>
          </cell>
          <cell r="I276" t="str">
            <v>GUAYAQUIL</v>
          </cell>
          <cell r="J276" t="str">
            <v>GUAYAS</v>
          </cell>
          <cell r="K276" t="str">
            <v>Roxana Lucas</v>
          </cell>
          <cell r="L276" t="str">
            <v>TARQUI OCTAVA PEATONAL 3NE  MZ 14 SL 22 AV JOSE LUIS TAMAYO</v>
          </cell>
          <cell r="O276" t="str">
            <v>090509</v>
          </cell>
          <cell r="P276" t="str">
            <v>090509</v>
          </cell>
          <cell r="Q276" t="str">
            <v>GUAYAS_GUAYAQUIL_TARQUI</v>
          </cell>
          <cell r="R276" t="str">
            <v>414487834</v>
          </cell>
          <cell r="W276" t="str">
            <v>0950457549</v>
          </cell>
          <cell r="X276" t="str">
            <v>0998695755-0998131489</v>
          </cell>
          <cell r="Z276" t="str">
            <v>roxykela1725@gmail.com</v>
          </cell>
          <cell r="AA276">
            <v>44922</v>
          </cell>
          <cell r="AD276">
            <v>1</v>
          </cell>
          <cell r="AE276">
            <v>1</v>
          </cell>
          <cell r="AH276" t="str">
            <v>SECTOR GUAYACANES UNO INGRESAR POR MAGNO YOGOURT   ESTA LA ENTRADA PASAR EL PARQUE  Y GARITA</v>
          </cell>
          <cell r="AI276" t="str">
            <v>DESPACHO</v>
          </cell>
          <cell r="AJ276" t="str">
            <v>EXPRESS GYE</v>
          </cell>
          <cell r="AL276" t="str">
            <v>NO</v>
          </cell>
          <cell r="AN276" t="str">
            <v>TUE portabilidad</v>
          </cell>
          <cell r="AO276" t="str">
            <v>CANAL ONLINE</v>
          </cell>
          <cell r="AP276">
            <v>44922</v>
          </cell>
          <cell r="AR276" t="str">
            <v>FLEXTUENTI_414487834</v>
          </cell>
          <cell r="AS276">
            <v>324944</v>
          </cell>
          <cell r="AT276" t="str">
            <v>D40</v>
          </cell>
          <cell r="AU276" t="str">
            <v>BTC</v>
          </cell>
          <cell r="AV276">
            <v>1</v>
          </cell>
          <cell r="AW276" t="str">
            <v>LOCAL</v>
          </cell>
          <cell r="AX276" t="str">
            <v>ENTREGADO</v>
          </cell>
          <cell r="AY276" t="str">
            <v>HALFSIM TUENTI PREPAGO PORTABILIDAD: 1 und</v>
          </cell>
          <cell r="AZ276" t="str">
            <v>SIMCARD</v>
          </cell>
          <cell r="BA276" t="str">
            <v/>
          </cell>
        </row>
        <row r="277">
          <cell r="A277" t="str">
            <v>414487918</v>
          </cell>
          <cell r="B277" t="str">
            <v>FLEXTUENTI</v>
          </cell>
          <cell r="C277">
            <v>44922</v>
          </cell>
          <cell r="D277" t="str">
            <v>FLEXNET ECUADOR - FLEXTUENTI</v>
          </cell>
          <cell r="E277" t="str">
            <v xml:space="preserve">FERNANDO GUTIERREZ HILL VIA A DAULE KM 8 1/2 ENTRADA A COOPERATIVA JUAN MONTALVO_x000D_
</v>
          </cell>
          <cell r="H277" t="str">
            <v>090606</v>
          </cell>
          <cell r="I277" t="str">
            <v>GUAYAQUIL</v>
          </cell>
          <cell r="J277" t="str">
            <v>GUAYAS</v>
          </cell>
          <cell r="K277" t="str">
            <v>Dominick Alexander Melendrez Ávila</v>
          </cell>
          <cell r="L277" t="str">
            <v>TARQUI CALLE GUANO  MZ 1983 SL17 CALLE CARLOS ESTALLERAS MERINO O 19 NO</v>
          </cell>
          <cell r="O277" t="str">
            <v>090606</v>
          </cell>
          <cell r="P277" t="str">
            <v>090606</v>
          </cell>
          <cell r="Q277" t="str">
            <v>GUAYAS_GUAYAQUIL_TARQUI</v>
          </cell>
          <cell r="R277" t="str">
            <v>414487918</v>
          </cell>
          <cell r="W277" t="str">
            <v>0953515723</v>
          </cell>
          <cell r="X277" t="str">
            <v>0960603274-0987108984</v>
          </cell>
          <cell r="Z277" t="str">
            <v>dominickmelendrez1@gmail.com</v>
          </cell>
          <cell r="AA277">
            <v>44922</v>
          </cell>
          <cell r="AD277">
            <v>1</v>
          </cell>
          <cell r="AE277">
            <v>1</v>
          </cell>
          <cell r="AH277" t="str">
            <v>COOP PASTOR VERA CASA DE 1 PISO COLOR BLANCO UNICA CASA CON NACIMIENTO AFUERA A DOS CUADRAS DEL COLEGIO MUNDO AMERICA EN LA ESQUINA FARMACIA CALIFORNIA</v>
          </cell>
          <cell r="AI277" t="str">
            <v>DESPACHO</v>
          </cell>
          <cell r="AJ277" t="str">
            <v>EXPRESS GYE</v>
          </cell>
          <cell r="AL277" t="str">
            <v>NO</v>
          </cell>
          <cell r="AN277" t="str">
            <v>TUE portabilidad</v>
          </cell>
          <cell r="AO277" t="str">
            <v>CANAL ONLINE</v>
          </cell>
          <cell r="AP277">
            <v>44922</v>
          </cell>
          <cell r="AR277" t="str">
            <v>FLEXTUENTI_414487918</v>
          </cell>
          <cell r="AS277">
            <v>324943</v>
          </cell>
          <cell r="AT277" t="str">
            <v>D40</v>
          </cell>
          <cell r="AU277" t="str">
            <v>BTC</v>
          </cell>
          <cell r="AV277">
            <v>1</v>
          </cell>
          <cell r="AW277" t="str">
            <v>LOCAL</v>
          </cell>
          <cell r="AX277" t="str">
            <v>EN_TRANSITO</v>
          </cell>
          <cell r="AY277" t="str">
            <v>HALFSIM TUENTI PREPAGO PORTABILIDAD: 1 und</v>
          </cell>
          <cell r="AZ277" t="str">
            <v>SIMCARD</v>
          </cell>
          <cell r="BA277" t="str">
            <v/>
          </cell>
        </row>
        <row r="278">
          <cell r="A278" t="str">
            <v>414487922</v>
          </cell>
          <cell r="B278" t="str">
            <v>FLEXTUENTI</v>
          </cell>
          <cell r="C278">
            <v>44922</v>
          </cell>
          <cell r="D278" t="str">
            <v>FLEXNET ECUADOR - FLEXTUENTI</v>
          </cell>
          <cell r="E278" t="str">
            <v xml:space="preserve">FERNANDO GUTIERREZ HILL VIA A DAULE KM 8 1/2 ENTRADA A COOPERATIVA JUAN MONTALVO_x000D_
</v>
          </cell>
          <cell r="H278" t="str">
            <v>090606</v>
          </cell>
          <cell r="I278" t="str">
            <v>GUAYAQUIL</v>
          </cell>
          <cell r="J278" t="str">
            <v>GUAYAS</v>
          </cell>
          <cell r="K278" t="str">
            <v>Manuel Franklin Márquez Mora</v>
          </cell>
          <cell r="L278" t="str">
            <v>XIMENA  AV 5 SE O NOGUCHI 322 CALLEJON 10 SE O BENALCAZAR</v>
          </cell>
          <cell r="O278" t="str">
            <v>090314</v>
          </cell>
          <cell r="P278" t="str">
            <v>090314</v>
          </cell>
          <cell r="Q278" t="str">
            <v>GUAYAS_GUAYAQUIL_XIMENA</v>
          </cell>
          <cell r="R278" t="str">
            <v>414487922</v>
          </cell>
          <cell r="W278" t="str">
            <v>0911612042</v>
          </cell>
          <cell r="X278" t="str">
            <v>0997298690-0997298690</v>
          </cell>
          <cell r="Z278" t="str">
            <v>manuelmarquez2025@gmail.com</v>
          </cell>
          <cell r="AA278">
            <v>44922</v>
          </cell>
          <cell r="AD278">
            <v>1</v>
          </cell>
          <cell r="AE278">
            <v>1</v>
          </cell>
          <cell r="AH278" t="str">
            <v>SECTOR LA BAHIA JUNTO A VULCANIZADORA EDIF 3 PISOS PLOMO PB GABINETE LAS CHAMAS EN EL SEGUNDO PISO</v>
          </cell>
          <cell r="AI278" t="str">
            <v>DESPACHO</v>
          </cell>
          <cell r="AJ278" t="str">
            <v>EXPRESS GYE</v>
          </cell>
          <cell r="AL278" t="str">
            <v>NO</v>
          </cell>
          <cell r="AN278" t="str">
            <v>TUE portabilidad</v>
          </cell>
          <cell r="AO278" t="str">
            <v>CANAL ONLINE</v>
          </cell>
          <cell r="AP278">
            <v>44922</v>
          </cell>
          <cell r="AR278" t="str">
            <v>FLEXTUENTI_414487922</v>
          </cell>
          <cell r="AS278">
            <v>324942</v>
          </cell>
          <cell r="AT278" t="str">
            <v>D40</v>
          </cell>
          <cell r="AU278" t="str">
            <v>BTC</v>
          </cell>
          <cell r="AV278">
            <v>1</v>
          </cell>
          <cell r="AW278" t="str">
            <v>LOCAL</v>
          </cell>
          <cell r="AX278" t="str">
            <v>ENTREGADO</v>
          </cell>
          <cell r="AY278" t="str">
            <v>HALFSIM TUENTI PREPAGO PORTABILIDAD: 1 und</v>
          </cell>
          <cell r="AZ278" t="str">
            <v>SIMCARD</v>
          </cell>
          <cell r="BA278" t="str">
            <v/>
          </cell>
        </row>
        <row r="279">
          <cell r="A279" t="str">
            <v>414488031</v>
          </cell>
          <cell r="B279" t="str">
            <v>FLEXTUENTI</v>
          </cell>
          <cell r="C279">
            <v>44922</v>
          </cell>
          <cell r="D279" t="str">
            <v>FLEXNET ECUADOR - FLEXTUENTI</v>
          </cell>
          <cell r="E279" t="str">
            <v xml:space="preserve">FERNANDO GUTIERREZ HILL VIA A DAULE KM 8 1/2 ENTRADA A COOPERATIVA JUAN MONTALVO_x000D_
</v>
          </cell>
          <cell r="H279" t="str">
            <v>090606</v>
          </cell>
          <cell r="I279" t="str">
            <v>GUAYAQUIL</v>
          </cell>
          <cell r="J279" t="str">
            <v>GUAYAS</v>
          </cell>
          <cell r="K279" t="str">
            <v>JORGE K CHECA H</v>
          </cell>
          <cell r="L279" t="str">
            <v>TARQUI CALLE PADRE VICENTE SOLANO VARGAS  14 17  JOSE MASCOTE</v>
          </cell>
          <cell r="O279" t="str">
            <v>090514</v>
          </cell>
          <cell r="P279" t="str">
            <v>090514</v>
          </cell>
          <cell r="Q279" t="str">
            <v>GUAYAS_GUAYAQUIL_TARQUI</v>
          </cell>
          <cell r="R279" t="str">
            <v>414488031</v>
          </cell>
          <cell r="W279" t="str">
            <v>0910603141</v>
          </cell>
          <cell r="X279" t="str">
            <v>0960879773-0978726960</v>
          </cell>
          <cell r="Z279" t="str">
            <v>jorgechecajunior@gmail.com</v>
          </cell>
          <cell r="AA279">
            <v>44922</v>
          </cell>
          <cell r="AD279">
            <v>1</v>
          </cell>
          <cell r="AE279">
            <v>1</v>
          </cell>
          <cell r="AH279" t="str">
            <v>BARRIO ORELLANA ENTREGA EN EDIFICIO GEMELOS SEGUNDO PISO DEPARTAMENTO 5  DIAGONAL A VETERINARIA GUAYAQUIL</v>
          </cell>
          <cell r="AI279" t="str">
            <v>DESPACHO</v>
          </cell>
          <cell r="AJ279" t="str">
            <v>EXPRESS GYE</v>
          </cell>
          <cell r="AL279" t="str">
            <v>NO</v>
          </cell>
          <cell r="AN279" t="str">
            <v>TUE portabilidad</v>
          </cell>
          <cell r="AO279" t="str">
            <v>CANAL ONLINE</v>
          </cell>
          <cell r="AP279">
            <v>44922</v>
          </cell>
          <cell r="AR279" t="str">
            <v>FLEXTUENTI_414488031</v>
          </cell>
          <cell r="AS279">
            <v>324945</v>
          </cell>
          <cell r="AT279" t="str">
            <v>D40</v>
          </cell>
          <cell r="AU279" t="str">
            <v>BTC</v>
          </cell>
          <cell r="AV279">
            <v>1</v>
          </cell>
          <cell r="AW279" t="str">
            <v>LOCAL</v>
          </cell>
          <cell r="AX279" t="str">
            <v>ENTREGADO</v>
          </cell>
          <cell r="AY279" t="str">
            <v>HALFSIM TUENTI PREPAGO PORTABILIDAD: 1 und</v>
          </cell>
          <cell r="AZ279" t="str">
            <v>SIMCARD</v>
          </cell>
          <cell r="BA279" t="str">
            <v/>
          </cell>
        </row>
        <row r="280">
          <cell r="A280" t="str">
            <v>414487684</v>
          </cell>
          <cell r="B280" t="str">
            <v>FLEXTUENTI</v>
          </cell>
          <cell r="C280">
            <v>44923</v>
          </cell>
          <cell r="D280" t="str">
            <v>FLEXNET ECUADOR - FLEXTUENTI</v>
          </cell>
          <cell r="E280" t="str">
            <v>CALLE 28 DE JUNIO S/N Y GARCIA MORENO ENTRADA LLANO GRANDE</v>
          </cell>
          <cell r="H280" t="str">
            <v>170208</v>
          </cell>
          <cell r="I280" t="str">
            <v>QUITO</v>
          </cell>
          <cell r="J280" t="str">
            <v>PICHINCHA</v>
          </cell>
          <cell r="K280" t="str">
            <v>Silvana Cardenas</v>
          </cell>
          <cell r="L280" t="str">
            <v>CHILLOGALLO  CALLE TABIAZO  SN APOSTOL SIMON</v>
          </cell>
          <cell r="O280" t="str">
            <v>170607</v>
          </cell>
          <cell r="P280" t="str">
            <v>170607</v>
          </cell>
          <cell r="Q280" t="str">
            <v>PICHINCHA_QUITO_CHILLOGALLO</v>
          </cell>
          <cell r="R280" t="str">
            <v>414487684</v>
          </cell>
          <cell r="W280" t="str">
            <v>0803025410</v>
          </cell>
          <cell r="X280" t="str">
            <v>0983057320-0995267906</v>
          </cell>
          <cell r="Z280" t="str">
            <v>cardenasyomaira@yahoo.es</v>
          </cell>
          <cell r="AA280">
            <v>44923</v>
          </cell>
          <cell r="AD280">
            <v>1</v>
          </cell>
          <cell r="AE280">
            <v>1</v>
          </cell>
          <cell r="AH280" t="str">
            <v>SECTOR CRISTO REY FRENTE A PARADA DEL CORREDOR R1 CONJUNTO ESPERANZA 4 CASA 7</v>
          </cell>
          <cell r="AI280" t="str">
            <v>DESPACHO</v>
          </cell>
          <cell r="AJ280" t="str">
            <v>Normal</v>
          </cell>
          <cell r="AL280" t="str">
            <v>NO</v>
          </cell>
          <cell r="AN280" t="str">
            <v>TUE portabilidad</v>
          </cell>
          <cell r="AO280" t="str">
            <v>CANAL ONLINE</v>
          </cell>
          <cell r="AP280">
            <v>44923</v>
          </cell>
          <cell r="AR280" t="str">
            <v>FLEXTUENTI_414487684</v>
          </cell>
          <cell r="AS280">
            <v>325210</v>
          </cell>
          <cell r="AT280" t="str">
            <v>D40</v>
          </cell>
          <cell r="AU280" t="str">
            <v>BTC</v>
          </cell>
          <cell r="AV280">
            <v>1</v>
          </cell>
          <cell r="AW280" t="str">
            <v>LOCAL</v>
          </cell>
          <cell r="AX280" t="str">
            <v>HABILITADO RUTEO</v>
          </cell>
          <cell r="AY280" t="str">
            <v>HALFSIM TUENTI PREPAGO PORTABILIDAD: 1 und</v>
          </cell>
          <cell r="AZ280" t="str">
            <v>SIMCARD</v>
          </cell>
          <cell r="BA280" t="str">
            <v/>
          </cell>
        </row>
        <row r="281">
          <cell r="A281" t="str">
            <v>414488060</v>
          </cell>
          <cell r="B281" t="str">
            <v>FLEXTUENTI</v>
          </cell>
          <cell r="C281">
            <v>44923</v>
          </cell>
          <cell r="D281" t="str">
            <v>FLEXNET ECUADOR - FLEXTUENTI</v>
          </cell>
          <cell r="E281" t="str">
            <v>CALLE 28 DE JUNIO S/N Y GARCIA MORENO ENTRADA LLANO GRANDE</v>
          </cell>
          <cell r="H281" t="str">
            <v>170208</v>
          </cell>
          <cell r="I281" t="str">
            <v>QUITO</v>
          </cell>
          <cell r="J281" t="str">
            <v>PICHINCHA</v>
          </cell>
          <cell r="K281" t="str">
            <v>Diana Valeria Carrera Haro</v>
          </cell>
          <cell r="L281" t="str">
            <v>PIFO   AV INTEROCEANICA  SN  PASAJE MOISES MOYA</v>
          </cell>
          <cell r="O281" t="str">
            <v>170517</v>
          </cell>
          <cell r="P281" t="str">
            <v>170517</v>
          </cell>
          <cell r="Q281" t="str">
            <v>PICHINCHA_QUITO_PIFO</v>
          </cell>
          <cell r="R281" t="str">
            <v>414488060</v>
          </cell>
          <cell r="W281" t="str">
            <v>1720173614</v>
          </cell>
          <cell r="X281" t="str">
            <v>0984480438-0984480438</v>
          </cell>
          <cell r="Z281" t="str">
            <v>dleriava@gmail.com</v>
          </cell>
          <cell r="AA281">
            <v>44923</v>
          </cell>
          <cell r="AD281">
            <v>1</v>
          </cell>
          <cell r="AE281">
            <v>1</v>
          </cell>
          <cell r="AH281" t="str">
            <v>BARRIO AMAZONAS POR LA VIA PAPALLACTA CURVAR ANTES DE LLEGAR A LA GASOLINERA PRIMAX  CASA BLANCA CON TECHO COLOR LADRILLO  PUERTA CAFE 2 PISOS  EL CLIENTE SOLICITA QUE LE LLAMEN ANTES DE LA ENTREGA</v>
          </cell>
          <cell r="AI281" t="str">
            <v>DESPACHO</v>
          </cell>
          <cell r="AJ281" t="str">
            <v>Normal</v>
          </cell>
          <cell r="AL281" t="str">
            <v>NO</v>
          </cell>
          <cell r="AN281" t="str">
            <v>TUE portabilidad</v>
          </cell>
          <cell r="AO281" t="str">
            <v>CANAL ONLINE</v>
          </cell>
          <cell r="AP281">
            <v>44923</v>
          </cell>
          <cell r="AR281" t="str">
            <v>FLEXTUENTI_414488060</v>
          </cell>
          <cell r="AS281">
            <v>324953</v>
          </cell>
          <cell r="AT281" t="str">
            <v>D40</v>
          </cell>
          <cell r="AU281" t="str">
            <v>BTC</v>
          </cell>
          <cell r="AV281">
            <v>1</v>
          </cell>
          <cell r="AW281" t="str">
            <v>PROVINCIAL</v>
          </cell>
          <cell r="AX281" t="str">
            <v>HABILITADO RUTEO</v>
          </cell>
          <cell r="AY281" t="str">
            <v>HALFSIM TUENTI PREPAGO PORTABILIDAD: 1 und</v>
          </cell>
          <cell r="AZ281" t="str">
            <v>SIMCARD</v>
          </cell>
          <cell r="BA281" t="str">
            <v/>
          </cell>
        </row>
        <row r="282">
          <cell r="A282" t="str">
            <v>414488202</v>
          </cell>
          <cell r="B282" t="str">
            <v>FLEXTUENTI</v>
          </cell>
          <cell r="C282">
            <v>44923</v>
          </cell>
          <cell r="D282" t="str">
            <v>FLEXNET ECUADOR - FLEXTUENTI</v>
          </cell>
          <cell r="E282" t="str">
            <v>CALLE 28 DE JUNIO S/N Y GARCIA MORENO ENTRADA LLANO GRANDE</v>
          </cell>
          <cell r="H282" t="str">
            <v>170208</v>
          </cell>
          <cell r="I282" t="str">
            <v>QUITO</v>
          </cell>
          <cell r="J282" t="str">
            <v>PICHINCHA</v>
          </cell>
          <cell r="K282" t="str">
            <v>Miriam Rocío Ayala Quel</v>
          </cell>
          <cell r="L282" t="str">
            <v>LA MAGDALENA  ROSA YEIRA OE5 390 SERAPIO JAPERABI</v>
          </cell>
          <cell r="O282" t="str">
            <v>170148</v>
          </cell>
          <cell r="P282" t="str">
            <v>170148</v>
          </cell>
          <cell r="Q282" t="str">
            <v>PICHINCHA_QUITO_LA MAGDALENA</v>
          </cell>
          <cell r="R282" t="str">
            <v>414488202</v>
          </cell>
          <cell r="W282" t="str">
            <v>1724644024</v>
          </cell>
          <cell r="X282" t="str">
            <v>0979098837-0979098837</v>
          </cell>
          <cell r="Z282" t="str">
            <v>miriroci@gmail.com</v>
          </cell>
          <cell r="AA282">
            <v>44923</v>
          </cell>
          <cell r="AD282">
            <v>1</v>
          </cell>
          <cell r="AE282">
            <v>1</v>
          </cell>
          <cell r="AH282" t="str">
            <v>SECTOR BARRIONUEVO ATRAS DE CEVICHERIA DE MARIOS CASA 2 PISOS COLOR BEIGE FILOS ROJOS</v>
          </cell>
          <cell r="AI282" t="str">
            <v>DESPACHO</v>
          </cell>
          <cell r="AJ282" t="str">
            <v>Normal</v>
          </cell>
          <cell r="AL282" t="str">
            <v>NO</v>
          </cell>
          <cell r="AN282" t="str">
            <v>TUE portabilidad</v>
          </cell>
          <cell r="AO282" t="str">
            <v>CANAL ONLINE</v>
          </cell>
          <cell r="AP282">
            <v>44923</v>
          </cell>
          <cell r="AR282" t="str">
            <v>FLEXTUENTI_414488202</v>
          </cell>
          <cell r="AS282">
            <v>325208</v>
          </cell>
          <cell r="AT282" t="str">
            <v>D40</v>
          </cell>
          <cell r="AU282" t="str">
            <v>BTC</v>
          </cell>
          <cell r="AV282">
            <v>1</v>
          </cell>
          <cell r="AW282" t="str">
            <v>LOCAL</v>
          </cell>
          <cell r="AX282" t="str">
            <v>HABILITADO RUTEO</v>
          </cell>
          <cell r="AY282" t="str">
            <v>HALFSIM TUENTI PREPAGO PORTABILIDAD: 1 und</v>
          </cell>
          <cell r="AZ282" t="str">
            <v>SIMCARD</v>
          </cell>
          <cell r="BA282" t="str">
            <v/>
          </cell>
        </row>
        <row r="283">
          <cell r="A283" t="str">
            <v>414488292</v>
          </cell>
          <cell r="B283" t="str">
            <v>FLEXTUENTI</v>
          </cell>
          <cell r="C283">
            <v>44923</v>
          </cell>
          <cell r="D283" t="str">
            <v>FLEXNET ECUADOR - FLEXTUENTI</v>
          </cell>
          <cell r="E283" t="str">
            <v>CALLE 28 DE JUNIO S/N Y GARCIA MORENO ENTRADA LLANO GRANDE</v>
          </cell>
          <cell r="H283" t="str">
            <v>170208</v>
          </cell>
          <cell r="I283" t="str">
            <v>QUITO</v>
          </cell>
          <cell r="J283" t="str">
            <v>PICHINCHA</v>
          </cell>
          <cell r="K283" t="str">
            <v>Sergio Cordova</v>
          </cell>
          <cell r="L283" t="str">
            <v>EL PAN VIA GUARUMALES MENDEZ  SN  SN</v>
          </cell>
          <cell r="O283" t="str">
            <v>EL PAN</v>
          </cell>
          <cell r="P283" t="str">
            <v>EL PAN</v>
          </cell>
          <cell r="Q283" t="str">
            <v>AZUAY_EL PAN_EL PAN</v>
          </cell>
          <cell r="R283" t="str">
            <v>414488292</v>
          </cell>
          <cell r="W283" t="str">
            <v>0103491239</v>
          </cell>
          <cell r="X283" t="str">
            <v>0958961235-0958961235</v>
          </cell>
          <cell r="Z283" t="str">
            <v>anthonycristopher24@gmail.com</v>
          </cell>
          <cell r="AA283">
            <v>44923</v>
          </cell>
          <cell r="AD283">
            <v>1</v>
          </cell>
          <cell r="AE283">
            <v>1</v>
          </cell>
          <cell r="AH283" t="str">
            <v>SECTOR TURI FRENTE A LA UNIDAD EDUCATIVA EL PAN CASA  AMARILLA DE 3 PISOS</v>
          </cell>
          <cell r="AI283" t="str">
            <v>DESPACHO</v>
          </cell>
          <cell r="AJ283" t="str">
            <v>Normal</v>
          </cell>
          <cell r="AL283" t="str">
            <v>NO</v>
          </cell>
          <cell r="AN283" t="str">
            <v>TUE portabilidad</v>
          </cell>
          <cell r="AO283" t="str">
            <v>CANAL ONLINE</v>
          </cell>
          <cell r="AP283">
            <v>44923</v>
          </cell>
          <cell r="AR283" t="str">
            <v>FLEXTUENTI_414488292</v>
          </cell>
          <cell r="AU283" t="str">
            <v>BTC</v>
          </cell>
          <cell r="AV283">
            <v>0</v>
          </cell>
          <cell r="AW283" t="str">
            <v>PROVINCIAL</v>
          </cell>
          <cell r="AX283" t="e">
            <v>#N/A</v>
          </cell>
          <cell r="AY283" t="str">
            <v>HALFSIM TUENTI PREPAGO PORTABILIDAD: 1 und</v>
          </cell>
          <cell r="AZ283" t="str">
            <v>SIMCARD</v>
          </cell>
          <cell r="BA283" t="str">
            <v/>
          </cell>
        </row>
        <row r="284">
          <cell r="A284" t="str">
            <v>414488315</v>
          </cell>
          <cell r="B284" t="str">
            <v>FLEXTUENTI</v>
          </cell>
          <cell r="C284">
            <v>44923</v>
          </cell>
          <cell r="D284" t="str">
            <v>FLEXNET ECUADOR - FLEXTUENTI</v>
          </cell>
          <cell r="E284" t="str">
            <v>CALLE 28 DE JUNIO S/N Y GARCIA MORENO ENTRADA LLANO GRANDE</v>
          </cell>
          <cell r="H284" t="str">
            <v>170208</v>
          </cell>
          <cell r="I284" t="str">
            <v>QUITO</v>
          </cell>
          <cell r="J284" t="str">
            <v>PICHINCHA</v>
          </cell>
          <cell r="K284" t="str">
            <v>Rafael Santillán</v>
          </cell>
          <cell r="L284" t="str">
            <v>NAYON  CALLE LEONIDAS PROANO  E4 76  SN</v>
          </cell>
          <cell r="O284" t="str">
            <v>170530</v>
          </cell>
          <cell r="P284" t="str">
            <v>170530</v>
          </cell>
          <cell r="Q284" t="str">
            <v>PICHINCHA_QUITO_NAYON</v>
          </cell>
          <cell r="R284" t="str">
            <v>414488315</v>
          </cell>
          <cell r="W284" t="str">
            <v>1719445684</v>
          </cell>
          <cell r="X284" t="str">
            <v>0984769603-0999210047</v>
          </cell>
          <cell r="Z284" t="str">
            <v>rafaelsantillan40@gmail.com</v>
          </cell>
          <cell r="AA284">
            <v>44923</v>
          </cell>
          <cell r="AD284">
            <v>1</v>
          </cell>
          <cell r="AE284">
            <v>1</v>
          </cell>
          <cell r="AH284" t="str">
            <v>BARRIO TANDA CASA 2 PISOS COLOR BEIGE Y MURO DE PIEDRA DIAGONAL AL CONJUNTO LA CARTUJANA</v>
          </cell>
          <cell r="AI284" t="str">
            <v>DESPACHO</v>
          </cell>
          <cell r="AJ284" t="str">
            <v>Normal</v>
          </cell>
          <cell r="AL284" t="str">
            <v>NO</v>
          </cell>
          <cell r="AN284" t="str">
            <v>TUE portabilidad</v>
          </cell>
          <cell r="AO284" t="str">
            <v>CANAL ONLINE</v>
          </cell>
          <cell r="AP284">
            <v>44923</v>
          </cell>
          <cell r="AR284" t="str">
            <v>FLEXTUENTI_414488315</v>
          </cell>
          <cell r="AS284">
            <v>324968</v>
          </cell>
          <cell r="AT284" t="str">
            <v>D40</v>
          </cell>
          <cell r="AU284" t="str">
            <v>BTC</v>
          </cell>
          <cell r="AV284">
            <v>1</v>
          </cell>
          <cell r="AW284" t="str">
            <v>LOCAL</v>
          </cell>
          <cell r="AX284" t="str">
            <v>HABILITADO RUTEO</v>
          </cell>
          <cell r="AY284" t="str">
            <v>HALFSIM TUENTI PREPAGO PORTABILIDAD: 1 und</v>
          </cell>
          <cell r="AZ284" t="str">
            <v>SIMCARD</v>
          </cell>
          <cell r="BA284" t="str">
            <v/>
          </cell>
        </row>
        <row r="285">
          <cell r="A285" t="str">
            <v>414488362</v>
          </cell>
          <cell r="B285" t="str">
            <v>FLEXTUENTI</v>
          </cell>
          <cell r="C285">
            <v>44923</v>
          </cell>
          <cell r="D285" t="str">
            <v>FLEXNET ECUADOR - FLEXTUENTI</v>
          </cell>
          <cell r="E285" t="str">
            <v>CALLE 28 DE JUNIO S/N Y GARCIA MORENO ENTRADA LLANO GRANDE</v>
          </cell>
          <cell r="H285" t="str">
            <v>170208</v>
          </cell>
          <cell r="I285" t="str">
            <v>QUITO</v>
          </cell>
          <cell r="J285" t="str">
            <v>PICHINCHA</v>
          </cell>
          <cell r="K285" t="str">
            <v>silvana cardenas</v>
          </cell>
          <cell r="L285" t="str">
            <v>CHILLOGALLO  CALLE TABIAZO  SN APOSTOL SIMON</v>
          </cell>
          <cell r="O285" t="str">
            <v>170607</v>
          </cell>
          <cell r="P285" t="str">
            <v>170607</v>
          </cell>
          <cell r="Q285" t="str">
            <v>PICHINCHA_QUITO_CHILLOGALLO</v>
          </cell>
          <cell r="R285" t="str">
            <v>414488362</v>
          </cell>
          <cell r="W285" t="str">
            <v>0803025410</v>
          </cell>
          <cell r="X285" t="str">
            <v>0995267906-0983057320</v>
          </cell>
          <cell r="Z285" t="str">
            <v>cardenasyomaira@yahoo.es</v>
          </cell>
          <cell r="AA285">
            <v>44923</v>
          </cell>
          <cell r="AD285">
            <v>1</v>
          </cell>
          <cell r="AE285">
            <v>1</v>
          </cell>
          <cell r="AH285" t="str">
            <v>SECTOR CRISTO REY FRENTE A PARADA DEL CORREDOR R1 CONJUNTO ESPERANZA 4 CASA 7</v>
          </cell>
          <cell r="AI285" t="str">
            <v>DESPACHO</v>
          </cell>
          <cell r="AJ285" t="str">
            <v>Normal</v>
          </cell>
          <cell r="AL285" t="str">
            <v>NO</v>
          </cell>
          <cell r="AN285" t="str">
            <v>TUE portabilidad</v>
          </cell>
          <cell r="AO285" t="str">
            <v>CANAL ONLINE</v>
          </cell>
          <cell r="AP285">
            <v>44923</v>
          </cell>
          <cell r="AR285" t="str">
            <v>FLEXTUENTI_414488362</v>
          </cell>
          <cell r="AS285">
            <v>325212</v>
          </cell>
          <cell r="AT285" t="str">
            <v>D40</v>
          </cell>
          <cell r="AU285" t="str">
            <v>BTC</v>
          </cell>
          <cell r="AV285">
            <v>1</v>
          </cell>
          <cell r="AW285" t="str">
            <v>LOCAL</v>
          </cell>
          <cell r="AX285" t="str">
            <v>HABILITADO RUTEO</v>
          </cell>
          <cell r="AY285" t="str">
            <v>HALFSIM TUENTI PREPAGO PORTABILIDAD: 1 und</v>
          </cell>
          <cell r="AZ285" t="str">
            <v>SIMCARD</v>
          </cell>
          <cell r="BA285" t="str">
            <v/>
          </cell>
        </row>
        <row r="286">
          <cell r="A286" t="str">
            <v>414488368</v>
          </cell>
          <cell r="B286" t="str">
            <v>FLEXTUENTI</v>
          </cell>
          <cell r="C286">
            <v>44923</v>
          </cell>
          <cell r="D286" t="str">
            <v>FLEXNET ECUADOR - FLEXTUENTI</v>
          </cell>
          <cell r="E286" t="str">
            <v>CALLE 28 DE JUNIO S/N Y GARCIA MORENO ENTRADA LLANO GRANDE</v>
          </cell>
          <cell r="H286" t="str">
            <v>170208</v>
          </cell>
          <cell r="I286" t="str">
            <v>QUITO</v>
          </cell>
          <cell r="J286" t="str">
            <v>PICHINCHA</v>
          </cell>
          <cell r="K286" t="str">
            <v>silvana cardenas</v>
          </cell>
          <cell r="L286" t="str">
            <v>CHILLOGALLO  CALLE TABIAZO  SN APOSTOL SIMON</v>
          </cell>
          <cell r="O286" t="str">
            <v>170607</v>
          </cell>
          <cell r="P286" t="str">
            <v>170607</v>
          </cell>
          <cell r="Q286" t="str">
            <v>PICHINCHA_QUITO_CHILLOGALLO</v>
          </cell>
          <cell r="R286" t="str">
            <v>414488368</v>
          </cell>
          <cell r="W286" t="str">
            <v>0803025410</v>
          </cell>
          <cell r="X286" t="str">
            <v>0984615024-0983057320</v>
          </cell>
          <cell r="Z286" t="str">
            <v>cardenasyomaira@yahoo.es</v>
          </cell>
          <cell r="AA286">
            <v>44923</v>
          </cell>
          <cell r="AD286">
            <v>1</v>
          </cell>
          <cell r="AE286">
            <v>1</v>
          </cell>
          <cell r="AH286" t="str">
            <v>SECTOR CRISTO REY FRENTE A PARADA DEL CORREDOR R1 CONJUNTO ESPERANZA 4 CASA 7</v>
          </cell>
          <cell r="AI286" t="str">
            <v>DESPACHO</v>
          </cell>
          <cell r="AJ286" t="str">
            <v>Normal</v>
          </cell>
          <cell r="AL286" t="str">
            <v>NO</v>
          </cell>
          <cell r="AN286" t="str">
            <v>TUE portabilidad</v>
          </cell>
          <cell r="AO286" t="str">
            <v>CANAL ONLINE</v>
          </cell>
          <cell r="AP286">
            <v>44923</v>
          </cell>
          <cell r="AR286" t="str">
            <v>FLEXTUENTI_414488368</v>
          </cell>
          <cell r="AS286">
            <v>325205</v>
          </cell>
          <cell r="AT286" t="str">
            <v>D40</v>
          </cell>
          <cell r="AU286" t="str">
            <v>BTC</v>
          </cell>
          <cell r="AV286">
            <v>1</v>
          </cell>
          <cell r="AW286" t="str">
            <v>LOCAL</v>
          </cell>
          <cell r="AX286" t="str">
            <v>HABILITADO RUTEO</v>
          </cell>
          <cell r="AY286" t="str">
            <v>HALFSIM TUENTI PREPAGO PORTABILIDAD: 1 und</v>
          </cell>
          <cell r="AZ286" t="str">
            <v>SIMCARD</v>
          </cell>
          <cell r="BA286" t="str">
            <v/>
          </cell>
        </row>
        <row r="287">
          <cell r="A287" t="str">
            <v>414488408</v>
          </cell>
          <cell r="B287" t="str">
            <v>FLEXTUENTI</v>
          </cell>
          <cell r="C287">
            <v>44923</v>
          </cell>
          <cell r="D287" t="str">
            <v>FLEXNET ECUADOR - FLEXTUENTI</v>
          </cell>
          <cell r="E287" t="str">
            <v>CALLE 28 DE JUNIO S/N Y GARCIA MORENO ENTRADA LLANO GRANDE</v>
          </cell>
          <cell r="H287" t="str">
            <v>170208</v>
          </cell>
          <cell r="I287" t="str">
            <v>QUITO</v>
          </cell>
          <cell r="J287" t="str">
            <v>PICHINCHA</v>
          </cell>
          <cell r="K287" t="str">
            <v>Alexandra Ponce</v>
          </cell>
          <cell r="L287" t="str">
            <v>SAN BARTOLO   AV CARDENAL  DE LA TORRE  S12 96 EL CANELO</v>
          </cell>
          <cell r="O287" t="str">
            <v>170601</v>
          </cell>
          <cell r="P287" t="str">
            <v>170601</v>
          </cell>
          <cell r="Q287" t="str">
            <v>PICHINCHA_QUITO_SAN BARTOLO</v>
          </cell>
          <cell r="R287" t="str">
            <v>414488408</v>
          </cell>
          <cell r="W287" t="str">
            <v>1714904883</v>
          </cell>
          <cell r="X287" t="str">
            <v>0980651524-0980595648</v>
          </cell>
          <cell r="Z287" t="str">
            <v>aleja4-34@hotmail.com</v>
          </cell>
          <cell r="AA287">
            <v>44923</v>
          </cell>
          <cell r="AD287">
            <v>1</v>
          </cell>
          <cell r="AE287">
            <v>1</v>
          </cell>
          <cell r="AH287" t="str">
            <v>BARRIO EL CALZADO JUNTO A LA FERRETERIA CASA 4 PISOS NARANJA PLANTA BAJA HAY UN TALLER DE ARTICULOS DEPORTIVOS</v>
          </cell>
          <cell r="AI287" t="str">
            <v>DESPACHO</v>
          </cell>
          <cell r="AJ287" t="str">
            <v>Normal</v>
          </cell>
          <cell r="AL287" t="str">
            <v>NO</v>
          </cell>
          <cell r="AN287" t="str">
            <v>TUE portabilidad</v>
          </cell>
          <cell r="AO287" t="str">
            <v>CANAL ONLINE</v>
          </cell>
          <cell r="AP287">
            <v>44923</v>
          </cell>
          <cell r="AR287" t="str">
            <v>FLEXTUENTI_414488408</v>
          </cell>
          <cell r="AS287">
            <v>325209</v>
          </cell>
          <cell r="AT287" t="str">
            <v>D40</v>
          </cell>
          <cell r="AU287" t="str">
            <v>BTC</v>
          </cell>
          <cell r="AV287">
            <v>1</v>
          </cell>
          <cell r="AW287" t="str">
            <v>LOCAL</v>
          </cell>
          <cell r="AX287" t="str">
            <v>HABILITADO RUTEO</v>
          </cell>
          <cell r="AY287" t="str">
            <v>HALFSIM TUENTI PREPAGO PORTABILIDAD: 1 und</v>
          </cell>
          <cell r="AZ287" t="str">
            <v>SIMCARD</v>
          </cell>
          <cell r="BA287" t="str">
            <v/>
          </cell>
        </row>
        <row r="288">
          <cell r="A288" t="str">
            <v>414497779</v>
          </cell>
          <cell r="B288" t="str">
            <v>FLEXTUENTI</v>
          </cell>
          <cell r="C288">
            <v>44923</v>
          </cell>
          <cell r="D288" t="str">
            <v>FLEXNET ECUADOR - FLEXTUENTI</v>
          </cell>
          <cell r="E288" t="str">
            <v>CALLE 28 DE JUNIO S/N Y GARCIA MORENO ENTRADA LLANO GRANDE</v>
          </cell>
          <cell r="H288" t="str">
            <v>170208</v>
          </cell>
          <cell r="I288" t="str">
            <v>QUITO</v>
          </cell>
          <cell r="J288" t="str">
            <v>PICHINCHA</v>
          </cell>
          <cell r="K288" t="str">
            <v>Diego Carrillo</v>
          </cell>
          <cell r="L288" t="str">
            <v>SAN RAFAEL (PI)  CALLE MARIANA DE JESUS  N148  CALLE COCHA</v>
          </cell>
          <cell r="O288" t="str">
            <v>170146</v>
          </cell>
          <cell r="P288" t="str">
            <v>170146</v>
          </cell>
          <cell r="Q288" t="str">
            <v>PICHINCHA_RUMINAHUI_SAN RAFAEL (PI)</v>
          </cell>
          <cell r="R288" t="str">
            <v>414497779</v>
          </cell>
          <cell r="W288" t="str">
            <v>1710256452</v>
          </cell>
          <cell r="X288" t="str">
            <v>0998011679-0988478097</v>
          </cell>
          <cell r="Z288" t="str">
            <v>zabalafiedlerveronica@gmail.com</v>
          </cell>
          <cell r="AA288">
            <v>44923</v>
          </cell>
          <cell r="AD288">
            <v>1</v>
          </cell>
          <cell r="AE288">
            <v>1</v>
          </cell>
          <cell r="AH288" t="str">
            <v>BARRIO CAPELO CASA DE 2 PISOS COLOR AMARILLO A DOS CASAS DE LA PIZZERIA DON PRESTO</v>
          </cell>
          <cell r="AI288" t="str">
            <v>DESPACHO</v>
          </cell>
          <cell r="AJ288" t="str">
            <v>Normal</v>
          </cell>
          <cell r="AL288" t="str">
            <v>NO</v>
          </cell>
          <cell r="AN288" t="str">
            <v>TUE portabilidad</v>
          </cell>
          <cell r="AO288" t="str">
            <v>CANAL ONLINE</v>
          </cell>
          <cell r="AP288">
            <v>44923</v>
          </cell>
          <cell r="AR288" t="str">
            <v>FLEXTUENTI_414497779</v>
          </cell>
          <cell r="AS288">
            <v>325207</v>
          </cell>
          <cell r="AT288" t="str">
            <v>D40</v>
          </cell>
          <cell r="AU288" t="str">
            <v>BTC</v>
          </cell>
          <cell r="AV288">
            <v>1</v>
          </cell>
          <cell r="AW288" t="str">
            <v>PROVINCIAL</v>
          </cell>
          <cell r="AX288" t="str">
            <v>HABILITADO RUTEO</v>
          </cell>
          <cell r="AY288" t="str">
            <v>HALFSIM TUENTI PREPAGO PORTABILIDAD: 1 und</v>
          </cell>
          <cell r="AZ288" t="str">
            <v>SIMCARD</v>
          </cell>
          <cell r="BA288" t="str">
            <v/>
          </cell>
        </row>
        <row r="289">
          <cell r="A289" t="str">
            <v>414497785</v>
          </cell>
          <cell r="B289" t="str">
            <v>FLEXTUENTI</v>
          </cell>
          <cell r="C289">
            <v>44923</v>
          </cell>
          <cell r="D289" t="str">
            <v>FLEXNET ECUADOR - FLEXTUENTI</v>
          </cell>
          <cell r="E289" t="str">
            <v>CALLE 28 DE JUNIO S/N Y GARCIA MORENO ENTRADA LLANO GRANDE</v>
          </cell>
          <cell r="H289" t="str">
            <v>170208</v>
          </cell>
          <cell r="I289" t="str">
            <v>QUITO</v>
          </cell>
          <cell r="J289" t="str">
            <v>PICHINCHA</v>
          </cell>
          <cell r="K289" t="str">
            <v>Cristhian olmedo Toala lucas</v>
          </cell>
          <cell r="L289" t="str">
            <v>OFICINA TRAMACO PUNTO DE ATENCION VIA DAULE</v>
          </cell>
          <cell r="O289" t="str">
            <v>GUAYAQUIL</v>
          </cell>
          <cell r="P289" t="str">
            <v>GUAYAQUIL</v>
          </cell>
          <cell r="Q289" t="str">
            <v>GUAYAS_GUAYAQUIL_</v>
          </cell>
          <cell r="R289" t="str">
            <v>414497785</v>
          </cell>
          <cell r="W289" t="str">
            <v>0929165645</v>
          </cell>
          <cell r="X289" t="str">
            <v>0969135514-0994434676</v>
          </cell>
          <cell r="Z289" t="str">
            <v>ctoala22@gmail.com</v>
          </cell>
          <cell r="AA289">
            <v>44923</v>
          </cell>
          <cell r="AD289">
            <v>1</v>
          </cell>
          <cell r="AE289">
            <v>1</v>
          </cell>
          <cell r="AH289" t="str">
            <v/>
          </cell>
          <cell r="AI289" t="str">
            <v>DESPACHO</v>
          </cell>
          <cell r="AJ289" t="str">
            <v>DERIVADO PICK UP</v>
          </cell>
          <cell r="AL289" t="str">
            <v>NO</v>
          </cell>
          <cell r="AN289" t="str">
            <v>TUE portabilidad</v>
          </cell>
          <cell r="AO289" t="str">
            <v>CANAL ONLINE</v>
          </cell>
          <cell r="AP289">
            <v>44923</v>
          </cell>
          <cell r="AR289" t="str">
            <v>FLEXTUENTI_414497785</v>
          </cell>
          <cell r="AS289">
            <v>325211</v>
          </cell>
          <cell r="AT289" t="str">
            <v>D40</v>
          </cell>
          <cell r="AU289" t="str">
            <v>BTC</v>
          </cell>
          <cell r="AV289">
            <v>1</v>
          </cell>
          <cell r="AW289" t="str">
            <v>PROVINCIAL</v>
          </cell>
          <cell r="AX289" t="str">
            <v>EN_TRANSITO</v>
          </cell>
          <cell r="AY289" t="str">
            <v>HALFSIM TUENTI PREPAGO PORTABILIDAD: 1 und</v>
          </cell>
          <cell r="AZ289" t="str">
            <v>SIMCARD</v>
          </cell>
          <cell r="BA289" t="str">
            <v/>
          </cell>
        </row>
        <row r="290">
          <cell r="A290" t="str">
            <v>414497788</v>
          </cell>
          <cell r="B290" t="str">
            <v>FLEXTUENTI</v>
          </cell>
          <cell r="C290">
            <v>44923</v>
          </cell>
          <cell r="D290" t="str">
            <v>FLEXNET ECUADOR - FLEXTUENTI</v>
          </cell>
          <cell r="E290" t="str">
            <v>CALLE 28 DE JUNIO S/N Y GARCIA MORENO ENTRADA LLANO GRANDE</v>
          </cell>
          <cell r="H290" t="str">
            <v>170208</v>
          </cell>
          <cell r="I290" t="str">
            <v>QUITO</v>
          </cell>
          <cell r="J290" t="str">
            <v>PICHINCHA</v>
          </cell>
          <cell r="K290" t="str">
            <v>Vladimir Rodríguez</v>
          </cell>
          <cell r="L290" t="str">
            <v>OFICINA TRAMACO AMBATO  AV CEVALLOS</v>
          </cell>
          <cell r="O290" t="str">
            <v>AMBATO</v>
          </cell>
          <cell r="P290" t="str">
            <v>AMBATO</v>
          </cell>
          <cell r="Q290" t="str">
            <v>TUNGURAHUA_AMBATO_</v>
          </cell>
          <cell r="R290" t="str">
            <v>414497788</v>
          </cell>
          <cell r="W290" t="str">
            <v>1802642569</v>
          </cell>
          <cell r="X290" t="str">
            <v>0997358296-0995759731</v>
          </cell>
          <cell r="Z290" t="str">
            <v>vladyrodriguez@autlook.com</v>
          </cell>
          <cell r="AA290">
            <v>44923</v>
          </cell>
          <cell r="AD290">
            <v>1</v>
          </cell>
          <cell r="AE290">
            <v>1</v>
          </cell>
          <cell r="AH290" t="str">
            <v/>
          </cell>
          <cell r="AI290" t="str">
            <v>DESPACHO</v>
          </cell>
          <cell r="AJ290" t="str">
            <v>DERIVADO PICK UP</v>
          </cell>
          <cell r="AL290" t="str">
            <v>NO</v>
          </cell>
          <cell r="AN290" t="str">
            <v>TUE portabilidad</v>
          </cell>
          <cell r="AO290" t="str">
            <v>CANAL ONLINE</v>
          </cell>
          <cell r="AP290">
            <v>44923</v>
          </cell>
          <cell r="AR290" t="str">
            <v>FLEXTUENTI_414497788</v>
          </cell>
          <cell r="AS290">
            <v>325206</v>
          </cell>
          <cell r="AT290" t="str">
            <v>D40</v>
          </cell>
          <cell r="AU290" t="str">
            <v>BTC</v>
          </cell>
          <cell r="AV290">
            <v>1</v>
          </cell>
          <cell r="AW290" t="str">
            <v>PROVINCIAL</v>
          </cell>
          <cell r="AX290" t="str">
            <v>EN_TRANSITO</v>
          </cell>
          <cell r="AY290" t="str">
            <v>HALFSIM TUENTI PREPAGO PORTABILIDAD: 1 und</v>
          </cell>
          <cell r="AZ290" t="str">
            <v>SIMCARD</v>
          </cell>
          <cell r="BA290" t="str">
            <v/>
          </cell>
        </row>
        <row r="291">
          <cell r="A291" t="str">
            <v>414497798</v>
          </cell>
          <cell r="B291" t="str">
            <v>FLEXTUENTI</v>
          </cell>
          <cell r="C291">
            <v>44923</v>
          </cell>
          <cell r="D291" t="str">
            <v>FLEXNET ECUADOR - FLEXTUENTI</v>
          </cell>
          <cell r="E291" t="str">
            <v>CALLE 28 DE JUNIO S/N Y GARCIA MORENO ENTRADA LLANO GRANDE</v>
          </cell>
          <cell r="H291" t="str">
            <v>170208</v>
          </cell>
          <cell r="I291" t="str">
            <v>QUITO</v>
          </cell>
          <cell r="J291" t="str">
            <v>PICHINCHA</v>
          </cell>
          <cell r="K291" t="str">
            <v>Monica Soberon</v>
          </cell>
          <cell r="L291" t="str">
            <v>EL CONDADO SAN JOSE DEL CONDADO SN  AV DE LA PRENSA</v>
          </cell>
          <cell r="O291" t="str">
            <v>170144</v>
          </cell>
          <cell r="P291" t="str">
            <v>170144</v>
          </cell>
          <cell r="Q291" t="str">
            <v>PICHINCHA_QUITO_EL CONDADO</v>
          </cell>
          <cell r="R291" t="str">
            <v>414497798</v>
          </cell>
          <cell r="W291" t="str">
            <v>1711849107</v>
          </cell>
          <cell r="X291" t="str">
            <v>0984148083-0987001630</v>
          </cell>
          <cell r="Z291" t="str">
            <v>soberonmonica22@gmail.com</v>
          </cell>
          <cell r="AA291">
            <v>44923</v>
          </cell>
          <cell r="AD291">
            <v>1</v>
          </cell>
          <cell r="AE291">
            <v>1</v>
          </cell>
          <cell r="AH291" t="str">
            <v>SECTOR CONDADO JUNTO A PANADERIA CASA 3 PISOS CAFE RESTAURANTE SHAWARMA CRONOS</v>
          </cell>
          <cell r="AI291" t="str">
            <v>DESPACHO</v>
          </cell>
          <cell r="AJ291" t="str">
            <v>Normal</v>
          </cell>
          <cell r="AL291" t="str">
            <v>NO</v>
          </cell>
          <cell r="AN291" t="str">
            <v>TUE portabilidad</v>
          </cell>
          <cell r="AO291" t="str">
            <v>CANAL ONLINE</v>
          </cell>
          <cell r="AP291">
            <v>44923</v>
          </cell>
          <cell r="AR291" t="str">
            <v>FLEXTUENTI_414497798</v>
          </cell>
          <cell r="AS291">
            <v>325218</v>
          </cell>
          <cell r="AT291" t="str">
            <v>D40</v>
          </cell>
          <cell r="AU291" t="str">
            <v>BTC</v>
          </cell>
          <cell r="AV291">
            <v>1</v>
          </cell>
          <cell r="AW291" t="str">
            <v>LOCAL</v>
          </cell>
          <cell r="AX291" t="str">
            <v>HABILITADO RUTEO</v>
          </cell>
          <cell r="AY291" t="str">
            <v>HALFSIM TUENTI PREPAGO PORTABILIDAD: 1 und</v>
          </cell>
          <cell r="AZ291" t="str">
            <v>SIMCARD</v>
          </cell>
          <cell r="BA291" t="str">
            <v/>
          </cell>
        </row>
        <row r="292">
          <cell r="A292" t="str">
            <v>414497803</v>
          </cell>
          <cell r="B292" t="str">
            <v>FLEXTUENTI</v>
          </cell>
          <cell r="C292">
            <v>44923</v>
          </cell>
          <cell r="D292" t="str">
            <v>FLEXNET ECUADOR - FLEXTUENTI</v>
          </cell>
          <cell r="E292" t="str">
            <v>CALLE 28 DE JUNIO S/N Y GARCIA MORENO ENTRADA LLANO GRANDE</v>
          </cell>
          <cell r="H292" t="str">
            <v>170208</v>
          </cell>
          <cell r="I292" t="str">
            <v>QUITO</v>
          </cell>
          <cell r="J292" t="str">
            <v>PICHINCHA</v>
          </cell>
          <cell r="K292" t="str">
            <v>Ximena Coronel</v>
          </cell>
          <cell r="L292" t="str">
            <v>EL SAGRARIO (AZ) CALLE GRAN COLOMBIA  N1014  CALLE MARIANO CUEVA</v>
          </cell>
          <cell r="O292" t="str">
            <v>CUENCA</v>
          </cell>
          <cell r="P292" t="str">
            <v>CUENCA</v>
          </cell>
          <cell r="Q292" t="str">
            <v>AZUAY_CUENCA_EL SAGRARIO (AZ)</v>
          </cell>
          <cell r="R292" t="str">
            <v>414497803</v>
          </cell>
          <cell r="W292" t="str">
            <v>0150367076</v>
          </cell>
          <cell r="X292" t="str">
            <v>0967579049-0959226395</v>
          </cell>
          <cell r="Z292" t="str">
            <v>magis.coro@gmail.com</v>
          </cell>
          <cell r="AA292">
            <v>44923</v>
          </cell>
          <cell r="AD292">
            <v>1</v>
          </cell>
          <cell r="AE292">
            <v>1</v>
          </cell>
          <cell r="AH292" t="str">
            <v>SECTOR CENTRO CASA DE 3 PISOS COLOR BLANCO DIAGONAL A DELGADO TRAVEL</v>
          </cell>
          <cell r="AI292" t="str">
            <v>DESPACHO</v>
          </cell>
          <cell r="AJ292" t="str">
            <v>Normal</v>
          </cell>
          <cell r="AL292" t="str">
            <v>NO</v>
          </cell>
          <cell r="AN292" t="str">
            <v>TUE portabilidad</v>
          </cell>
          <cell r="AO292" t="str">
            <v>CANAL ONLINE</v>
          </cell>
          <cell r="AP292">
            <v>44923</v>
          </cell>
          <cell r="AR292" t="str">
            <v>FLEXTUENTI_414497803</v>
          </cell>
          <cell r="AS292">
            <v>325216</v>
          </cell>
          <cell r="AT292" t="str">
            <v>D40</v>
          </cell>
          <cell r="AU292" t="str">
            <v>BTC</v>
          </cell>
          <cell r="AV292">
            <v>1</v>
          </cell>
          <cell r="AW292" t="str">
            <v>PROVINCIAL</v>
          </cell>
          <cell r="AX292" t="str">
            <v>HABILITADO RUTEO</v>
          </cell>
          <cell r="AY292" t="str">
            <v>HALFSIM TUENTI PREPAGO PORTABILIDAD: 1 und</v>
          </cell>
          <cell r="AZ292" t="str">
            <v>SIMCARD</v>
          </cell>
          <cell r="BA292" t="str">
            <v/>
          </cell>
        </row>
        <row r="293">
          <cell r="A293" t="str">
            <v>414497805</v>
          </cell>
          <cell r="B293" t="str">
            <v>FLEXTUENTI</v>
          </cell>
          <cell r="C293">
            <v>44923</v>
          </cell>
          <cell r="D293" t="str">
            <v>FLEXNET ECUADOR - FLEXTUENTI</v>
          </cell>
          <cell r="E293" t="str">
            <v>CALLE 28 DE JUNIO S/N Y GARCIA MORENO ENTRADA LLANO GRANDE</v>
          </cell>
          <cell r="H293" t="str">
            <v>170208</v>
          </cell>
          <cell r="I293" t="str">
            <v>QUITO</v>
          </cell>
          <cell r="J293" t="str">
            <v>PICHINCHA</v>
          </cell>
          <cell r="K293" t="str">
            <v>Michelle Cecibel Nevárez Rodríguez</v>
          </cell>
          <cell r="L293" t="str">
            <v>SANTO DOMINGO DE LOS COLORADOS    VIA COMUNIDAD COLORADOS EL BUA SN TRONCAL DE LA COSTA</v>
          </cell>
          <cell r="O293" t="str">
            <v>SANTO DOMINGO</v>
          </cell>
          <cell r="P293" t="str">
            <v>SANTO DOMINGO</v>
          </cell>
          <cell r="Q293" t="str">
            <v>SANTO DOMINGO DE LOS TSACHILAS_SANTO DOMINGO_SANTO DOMINGO DE LOS COLORADOS</v>
          </cell>
          <cell r="R293" t="str">
            <v>414497805</v>
          </cell>
          <cell r="W293" t="str">
            <v>2300644578</v>
          </cell>
          <cell r="X293" t="str">
            <v>0985109744-0978860699</v>
          </cell>
          <cell r="Z293" t="str">
            <v>zmznevarez17@gmail.com</v>
          </cell>
          <cell r="AA293">
            <v>44923</v>
          </cell>
          <cell r="AD293">
            <v>1</v>
          </cell>
          <cell r="AE293">
            <v>1</v>
          </cell>
          <cell r="AH293" t="str">
            <v>SECTOR UCOM 2 FRENTE AL HOSPITAL GENERAL SANTO DOMINGO CASA DE 4 PISOS COLOR AZUL CON PORTON</v>
          </cell>
          <cell r="AI293" t="str">
            <v>DESPACHO</v>
          </cell>
          <cell r="AJ293" t="str">
            <v>Normal</v>
          </cell>
          <cell r="AL293" t="str">
            <v>NO</v>
          </cell>
          <cell r="AN293" t="str">
            <v>TUE portabilidad</v>
          </cell>
          <cell r="AO293" t="str">
            <v>CANAL ONLINE</v>
          </cell>
          <cell r="AP293">
            <v>44923</v>
          </cell>
          <cell r="AR293" t="str">
            <v>FLEXTUENTI_414497805</v>
          </cell>
          <cell r="AS293">
            <v>325220</v>
          </cell>
          <cell r="AT293" t="str">
            <v>D40</v>
          </cell>
          <cell r="AU293" t="str">
            <v>BTC</v>
          </cell>
          <cell r="AV293">
            <v>1</v>
          </cell>
          <cell r="AW293" t="str">
            <v>PROVINCIAL</v>
          </cell>
          <cell r="AX293" t="str">
            <v>EN_TRANSITO</v>
          </cell>
          <cell r="AY293" t="str">
            <v>HALFSIM TUENTI PREPAGO PORTABILIDAD: 1 und</v>
          </cell>
          <cell r="AZ293" t="str">
            <v>SIMCARD</v>
          </cell>
          <cell r="BA293" t="str">
            <v/>
          </cell>
        </row>
        <row r="294">
          <cell r="A294" t="str">
            <v>414497822</v>
          </cell>
          <cell r="B294" t="str">
            <v>FLEXTUENTI</v>
          </cell>
          <cell r="C294">
            <v>44923</v>
          </cell>
          <cell r="D294" t="str">
            <v>FLEXNET ECUADOR - FLEXTUENTI</v>
          </cell>
          <cell r="E294" t="str">
            <v>CALLE 28 DE JUNIO S/N Y GARCIA MORENO ENTRADA LLANO GRANDE</v>
          </cell>
          <cell r="H294" t="str">
            <v>170208</v>
          </cell>
          <cell r="I294" t="str">
            <v>QUITO</v>
          </cell>
          <cell r="J294" t="str">
            <v>PICHINCHA</v>
          </cell>
          <cell r="K294" t="str">
            <v>Kristian Castillo</v>
          </cell>
          <cell r="L294" t="str">
            <v>TUMBACO  BELERMO S185 CALLE GUAYAQUIL</v>
          </cell>
          <cell r="O294" t="str">
            <v>170184</v>
          </cell>
          <cell r="P294" t="str">
            <v>170184</v>
          </cell>
          <cell r="Q294" t="str">
            <v>PICHINCHA_QUITO_TUMBACO</v>
          </cell>
          <cell r="R294" t="str">
            <v>414497822</v>
          </cell>
          <cell r="W294" t="str">
            <v>1709214835</v>
          </cell>
          <cell r="X294" t="str">
            <v>0993372634-0993372752</v>
          </cell>
          <cell r="Z294" t="str">
            <v>kristian@macromotors.com</v>
          </cell>
          <cell r="AA294">
            <v>44923</v>
          </cell>
          <cell r="AD294">
            <v>1</v>
          </cell>
          <cell r="AE294">
            <v>1</v>
          </cell>
          <cell r="AH294" t="str">
            <v>SECTOR CENTRO FRENTE AL INSTITUTO ISMAC CONJUNTO BELERMO CASA 9</v>
          </cell>
          <cell r="AI294" t="str">
            <v>DESPACHO</v>
          </cell>
          <cell r="AJ294" t="str">
            <v>Normal</v>
          </cell>
          <cell r="AL294" t="str">
            <v>NO</v>
          </cell>
          <cell r="AN294" t="str">
            <v>TUE portabilidad</v>
          </cell>
          <cell r="AO294" t="str">
            <v>CANAL ONLINE</v>
          </cell>
          <cell r="AP294">
            <v>44923</v>
          </cell>
          <cell r="AR294" t="str">
            <v>FLEXTUENTI_414497822</v>
          </cell>
          <cell r="AS294">
            <v>325213</v>
          </cell>
          <cell r="AT294" t="str">
            <v>D40</v>
          </cell>
          <cell r="AU294" t="str">
            <v>BTC</v>
          </cell>
          <cell r="AV294">
            <v>1</v>
          </cell>
          <cell r="AW294" t="str">
            <v>LOCAL</v>
          </cell>
          <cell r="AX294" t="str">
            <v>HABILITADO RUTEO</v>
          </cell>
          <cell r="AY294" t="str">
            <v>HALFSIM TUENTI PREPAGO PORTABILIDAD: 1 und</v>
          </cell>
          <cell r="AZ294" t="str">
            <v>SIMCARD</v>
          </cell>
          <cell r="BA294" t="str">
            <v/>
          </cell>
        </row>
        <row r="295">
          <cell r="A295" t="str">
            <v>414497891</v>
          </cell>
          <cell r="B295" t="str">
            <v>FLEXTUENTI</v>
          </cell>
          <cell r="C295">
            <v>44923</v>
          </cell>
          <cell r="D295" t="str">
            <v>FLEXNET ECUADOR - FLEXTUENTI</v>
          </cell>
          <cell r="E295" t="str">
            <v>CALLE 28 DE JUNIO S/N Y GARCIA MORENO ENTRADA LLANO GRANDE</v>
          </cell>
          <cell r="H295" t="str">
            <v>170208</v>
          </cell>
          <cell r="I295" t="str">
            <v>QUITO</v>
          </cell>
          <cell r="J295" t="str">
            <v>PICHINCHA</v>
          </cell>
          <cell r="K295" t="str">
            <v>Mayra Quishpe</v>
          </cell>
          <cell r="L295" t="str">
            <v>COTOCOLLAO  AV LUIS TUFINO OE4 124 RIO PUTUMAYO</v>
          </cell>
          <cell r="O295" t="str">
            <v>QUITO</v>
          </cell>
          <cell r="P295" t="str">
            <v>QUITO</v>
          </cell>
          <cell r="Q295" t="str">
            <v>PICHINCHA_QUITO_COTOCOLLAO</v>
          </cell>
          <cell r="R295" t="str">
            <v>414497891</v>
          </cell>
          <cell r="W295" t="str">
            <v>1721479689</v>
          </cell>
          <cell r="X295" t="str">
            <v>0987027163-0995300973</v>
          </cell>
          <cell r="Z295" t="str">
            <v>maydriana2704@gmail.com</v>
          </cell>
          <cell r="AA295">
            <v>44923</v>
          </cell>
          <cell r="AD295">
            <v>1</v>
          </cell>
          <cell r="AE295">
            <v>1</v>
          </cell>
          <cell r="AH295" t="str">
            <v>SECTOR EL ROSARIO FRENTE ASILO DE ANCIANOS EN ESCUELA DE CONDUCCION CEVIAL   ENTREGAR A FREDDY QUISHPE</v>
          </cell>
          <cell r="AI295" t="str">
            <v>DESPACHO</v>
          </cell>
          <cell r="AJ295" t="str">
            <v>Normal</v>
          </cell>
          <cell r="AL295" t="str">
            <v>NO</v>
          </cell>
          <cell r="AN295" t="str">
            <v>TUE portabilidad</v>
          </cell>
          <cell r="AO295" t="str">
            <v>CANAL ONLINE</v>
          </cell>
          <cell r="AP295">
            <v>44923</v>
          </cell>
          <cell r="AR295" t="str">
            <v>FLEXTUENTI_414497891</v>
          </cell>
          <cell r="AS295">
            <v>325217</v>
          </cell>
          <cell r="AT295" t="str">
            <v>D40</v>
          </cell>
          <cell r="AU295" t="str">
            <v>BTC</v>
          </cell>
          <cell r="AV295">
            <v>1</v>
          </cell>
          <cell r="AW295" t="str">
            <v>LOCAL</v>
          </cell>
          <cell r="AX295" t="str">
            <v>HABILITADO RUTEO</v>
          </cell>
          <cell r="AY295" t="str">
            <v>HALFSIM TUENTI PREPAGO PORTABILIDAD: 1 und</v>
          </cell>
          <cell r="AZ295" t="str">
            <v>SIMCARD</v>
          </cell>
          <cell r="BA295" t="str">
            <v/>
          </cell>
        </row>
        <row r="296">
          <cell r="A296" t="str">
            <v>414497896</v>
          </cell>
          <cell r="B296" t="str">
            <v>FLEXTUENTI</v>
          </cell>
          <cell r="C296">
            <v>44923</v>
          </cell>
          <cell r="D296" t="str">
            <v>FLEXNET ECUADOR - FLEXTUENTI</v>
          </cell>
          <cell r="E296" t="str">
            <v>CALLE 28 DE JUNIO S/N Y GARCIA MORENO ENTRADA LLANO GRANDE</v>
          </cell>
          <cell r="H296" t="str">
            <v>170208</v>
          </cell>
          <cell r="I296" t="str">
            <v>QUITO</v>
          </cell>
          <cell r="J296" t="str">
            <v>PICHINCHA</v>
          </cell>
          <cell r="K296" t="str">
            <v>Ernesto André Drouet</v>
          </cell>
          <cell r="L296" t="str">
            <v>KENNEDY    AV ELOY ALFARO  N55 01   DE LOS PINOS</v>
          </cell>
          <cell r="O296" t="str">
            <v>170513</v>
          </cell>
          <cell r="P296" t="str">
            <v>170513</v>
          </cell>
          <cell r="Q296" t="str">
            <v>PICHINCHA_QUITO_KENNEDY</v>
          </cell>
          <cell r="R296" t="str">
            <v>414497896</v>
          </cell>
          <cell r="W296" t="str">
            <v>1725638231</v>
          </cell>
          <cell r="X296" t="str">
            <v>0995052547-0996482188</v>
          </cell>
          <cell r="Z296" t="str">
            <v>ernesto-dn@hotmail.com</v>
          </cell>
          <cell r="AA296">
            <v>44923</v>
          </cell>
          <cell r="AD296">
            <v>1</v>
          </cell>
          <cell r="AE296">
            <v>1</v>
          </cell>
          <cell r="AH296" t="str">
            <v>DIAGONAL AL HOSPITAL DE SOLCA LA ENTREGA ES EN EL EDIFICIO CEIN TERCER PISO TOCAR EL TIMBRE DEL LABORATORIO CLINICO</v>
          </cell>
          <cell r="AI296" t="str">
            <v>DESPACHO</v>
          </cell>
          <cell r="AJ296" t="str">
            <v>EXPRESS UIO</v>
          </cell>
          <cell r="AL296" t="str">
            <v>NO</v>
          </cell>
          <cell r="AN296" t="str">
            <v>TUE portabilidad</v>
          </cell>
          <cell r="AO296" t="str">
            <v>CANAL ONLINE</v>
          </cell>
          <cell r="AP296">
            <v>44923</v>
          </cell>
          <cell r="AR296" t="str">
            <v>FLEXTUENTI_414497896</v>
          </cell>
          <cell r="AU296" t="str">
            <v>BTC</v>
          </cell>
          <cell r="AV296">
            <v>0</v>
          </cell>
          <cell r="AW296" t="str">
            <v>LOCAL</v>
          </cell>
          <cell r="AX296" t="e">
            <v>#N/A</v>
          </cell>
          <cell r="AY296" t="str">
            <v>HALFSIM TUENTI PREPAGO PORTABILIDAD: 1 und</v>
          </cell>
          <cell r="AZ296" t="str">
            <v>SIMCARD</v>
          </cell>
          <cell r="BA296" t="str">
            <v/>
          </cell>
        </row>
        <row r="297">
          <cell r="A297" t="str">
            <v>414498075</v>
          </cell>
          <cell r="B297" t="str">
            <v>FLEXTUENTI</v>
          </cell>
          <cell r="C297">
            <v>44923</v>
          </cell>
          <cell r="D297" t="str">
            <v>FLEXNET ECUADOR - FLEXTUENTI</v>
          </cell>
          <cell r="E297" t="str">
            <v>CALLE 28 DE JUNIO S/N Y GARCIA MORENO ENTRADA LLANO GRANDE</v>
          </cell>
          <cell r="H297" t="str">
            <v>170208</v>
          </cell>
          <cell r="I297" t="str">
            <v>QUITO</v>
          </cell>
          <cell r="J297" t="str">
            <v>PICHINCHA</v>
          </cell>
          <cell r="K297" t="str">
            <v>Berta Del Carmen Arteaga Velez</v>
          </cell>
          <cell r="L297" t="str">
            <v>SANTO DOMINGO DE LOS COLORADOS  AV ESMERALDAS  SN  CALLE PUYO</v>
          </cell>
          <cell r="O297" t="str">
            <v>SANTO DOMINGO</v>
          </cell>
          <cell r="P297" t="str">
            <v>SANTO DOMINGO</v>
          </cell>
          <cell r="Q297" t="str">
            <v>SANTO DOMINGO DE LOS TSACHILAS_SANTO DOMINGO_SANTO DOMINGO DE LOS COLORADOS</v>
          </cell>
          <cell r="R297" t="str">
            <v>414498075</v>
          </cell>
          <cell r="W297" t="str">
            <v>1708914229</v>
          </cell>
          <cell r="X297" t="str">
            <v>0981395929-0997724326</v>
          </cell>
          <cell r="Z297" t="str">
            <v>arteaga1962berta@gmail.com</v>
          </cell>
          <cell r="AA297">
            <v>44923</v>
          </cell>
          <cell r="AD297">
            <v>1</v>
          </cell>
          <cell r="AE297">
            <v>1</v>
          </cell>
          <cell r="AH297" t="str">
            <v>LOTIZACION ZAMBRANO CASA DE 1 PISO COLOR AMARILLO ANARNAJADO CON PORTON DE FIERRO JUNTO A LA UNIDAD EDUCATIVA VEINTICUATRO DE MAYO   CLIENTE DESEA QUE LA ENTREGA SEA PARA EL DIA MARTES</v>
          </cell>
          <cell r="AI297" t="str">
            <v>DESPACHO</v>
          </cell>
          <cell r="AJ297" t="str">
            <v>Normal</v>
          </cell>
          <cell r="AL297" t="str">
            <v>NO</v>
          </cell>
          <cell r="AN297" t="str">
            <v>TUE portabilidad</v>
          </cell>
          <cell r="AO297" t="str">
            <v>CANAL ONLINE</v>
          </cell>
          <cell r="AP297">
            <v>44923</v>
          </cell>
          <cell r="AR297" t="str">
            <v>FLEXTUENTI_414498075</v>
          </cell>
          <cell r="AS297">
            <v>325219</v>
          </cell>
          <cell r="AT297" t="str">
            <v>D40</v>
          </cell>
          <cell r="AU297" t="str">
            <v>BTC</v>
          </cell>
          <cell r="AV297">
            <v>1</v>
          </cell>
          <cell r="AW297" t="str">
            <v>PROVINCIAL</v>
          </cell>
          <cell r="AX297" t="str">
            <v>EN_TRANSITO</v>
          </cell>
          <cell r="AY297" t="str">
            <v>HALFSIM TUENTI PREPAGO PORTABILIDAD: 1 und</v>
          </cell>
          <cell r="AZ297" t="str">
            <v>SIMCARD</v>
          </cell>
          <cell r="BA297" t="str">
            <v/>
          </cell>
        </row>
        <row r="298">
          <cell r="A298" t="str">
            <v>414498076</v>
          </cell>
          <cell r="B298" t="str">
            <v>FLEXTUENTI</v>
          </cell>
          <cell r="C298">
            <v>44923</v>
          </cell>
          <cell r="D298" t="str">
            <v>FLEXNET ECUADOR - FLEXTUENTI</v>
          </cell>
          <cell r="E298" t="str">
            <v>CALLE 28 DE JUNIO S/N Y GARCIA MORENO ENTRADA LLANO GRANDE</v>
          </cell>
          <cell r="H298" t="str">
            <v>170208</v>
          </cell>
          <cell r="I298" t="str">
            <v>QUITO</v>
          </cell>
          <cell r="J298" t="str">
            <v>PICHINCHA</v>
          </cell>
          <cell r="K298" t="str">
            <v>FABIAN CASA VACA</v>
          </cell>
          <cell r="L298" t="str">
            <v>PONCEANO   FERNANDO DAQUILEMA N71123 SAN JOSE DEL CONDADO</v>
          </cell>
          <cell r="O298" t="str">
            <v>QUITO</v>
          </cell>
          <cell r="P298" t="str">
            <v>QUITO</v>
          </cell>
          <cell r="Q298" t="str">
            <v>PICHINCHA_QUITO_PONCEANO</v>
          </cell>
          <cell r="R298" t="str">
            <v>414498076</v>
          </cell>
          <cell r="W298" t="str">
            <v>1707252795</v>
          </cell>
          <cell r="X298" t="str">
            <v>0987062494-0987029646</v>
          </cell>
          <cell r="Z298" t="str">
            <v>sevastianariel249@gmail.com</v>
          </cell>
          <cell r="AA298">
            <v>44923</v>
          </cell>
          <cell r="AD298">
            <v>1</v>
          </cell>
          <cell r="AE298">
            <v>1</v>
          </cell>
          <cell r="AH298" t="str">
            <v>SECTOR EL CONDADO A TRES CASAS DE CONSULTORIOS EL CONDADO CASA 1 PISO PUERTA NEGRA</v>
          </cell>
          <cell r="AI298" t="str">
            <v>DESPACHO</v>
          </cell>
          <cell r="AJ298" t="str">
            <v>Normal</v>
          </cell>
          <cell r="AL298" t="str">
            <v>NO</v>
          </cell>
          <cell r="AN298" t="str">
            <v>TUE portabilidad</v>
          </cell>
          <cell r="AO298" t="str">
            <v>CANAL ONLINE</v>
          </cell>
          <cell r="AP298">
            <v>44923</v>
          </cell>
          <cell r="AR298" t="str">
            <v>FLEXTUENTI_414498076</v>
          </cell>
          <cell r="AS298">
            <v>325214</v>
          </cell>
          <cell r="AT298" t="str">
            <v>D40</v>
          </cell>
          <cell r="AU298" t="str">
            <v>BTC</v>
          </cell>
          <cell r="AV298">
            <v>1</v>
          </cell>
          <cell r="AW298" t="str">
            <v>LOCAL</v>
          </cell>
          <cell r="AX298" t="str">
            <v>HABILITADO RUTEO</v>
          </cell>
          <cell r="AY298" t="str">
            <v>HALFSIM TUENTI PREPAGO PORTABILIDAD: 1 und</v>
          </cell>
          <cell r="AZ298" t="str">
            <v>SIMCARD</v>
          </cell>
          <cell r="BA298" t="str">
            <v/>
          </cell>
        </row>
        <row r="299">
          <cell r="A299" t="str">
            <v>414498078</v>
          </cell>
          <cell r="B299" t="str">
            <v>FLEXTUENTI</v>
          </cell>
          <cell r="C299">
            <v>44923</v>
          </cell>
          <cell r="D299" t="str">
            <v>FLEXNET ECUADOR - FLEXTUENTI</v>
          </cell>
          <cell r="E299" t="str">
            <v>CALLE 28 DE JUNIO S/N Y GARCIA MORENO ENTRADA LLANO GRANDE</v>
          </cell>
          <cell r="H299" t="str">
            <v>170208</v>
          </cell>
          <cell r="I299" t="str">
            <v>QUITO</v>
          </cell>
          <cell r="J299" t="str">
            <v>PICHINCHA</v>
          </cell>
          <cell r="K299" t="str">
            <v>Rómulo Rivera</v>
          </cell>
          <cell r="L299" t="str">
            <v>MALDONADO  AYACUCHO 1911 JUAN DE VELASCO</v>
          </cell>
          <cell r="O299" t="str">
            <v>RIOBAMBA</v>
          </cell>
          <cell r="P299" t="str">
            <v>RIOBAMBA</v>
          </cell>
          <cell r="Q299" t="str">
            <v>CHIMBORAZO_RIOBAMBA_MALDONADO</v>
          </cell>
          <cell r="R299" t="str">
            <v>414498078</v>
          </cell>
          <cell r="W299" t="str">
            <v>0600232730</v>
          </cell>
          <cell r="X299" t="str">
            <v>0961080242-0999042723</v>
          </cell>
          <cell r="Z299" t="str">
            <v>romulosebastianr@gmail.com</v>
          </cell>
          <cell r="AA299">
            <v>44923</v>
          </cell>
          <cell r="AD299">
            <v>1</v>
          </cell>
          <cell r="AE299">
            <v>1</v>
          </cell>
          <cell r="AH299" t="str">
            <v>SECTOR SAN ALFONSO DIAGONAL A PLASTICOS PICA EDIF 5 PISOS SIN PINTAR CON GARAGE LOCAL DE MANUALIDADES</v>
          </cell>
          <cell r="AI299" t="str">
            <v>DESPACHO</v>
          </cell>
          <cell r="AJ299" t="str">
            <v>Normal</v>
          </cell>
          <cell r="AL299" t="str">
            <v>NO</v>
          </cell>
          <cell r="AN299" t="str">
            <v>TUE portabilidad</v>
          </cell>
          <cell r="AO299" t="str">
            <v>CANAL ONLINE</v>
          </cell>
          <cell r="AP299">
            <v>44923</v>
          </cell>
          <cell r="AR299" t="str">
            <v>FLEXTUENTI_414498078</v>
          </cell>
          <cell r="AS299">
            <v>325226</v>
          </cell>
          <cell r="AT299" t="str">
            <v>D40</v>
          </cell>
          <cell r="AU299" t="str">
            <v>BTC</v>
          </cell>
          <cell r="AV299">
            <v>1</v>
          </cell>
          <cell r="AW299" t="str">
            <v>PROVINCIAL</v>
          </cell>
          <cell r="AX299" t="str">
            <v>EN_TRANSITO</v>
          </cell>
          <cell r="AY299" t="str">
            <v>HALFSIM TUENTI PREPAGO PORTABILIDAD: 1 und</v>
          </cell>
          <cell r="AZ299" t="str">
            <v>SIMCARD</v>
          </cell>
          <cell r="BA299" t="str">
            <v/>
          </cell>
        </row>
        <row r="300">
          <cell r="A300" t="str">
            <v>414498079</v>
          </cell>
          <cell r="B300" t="str">
            <v>FLEXTUENTI</v>
          </cell>
          <cell r="C300">
            <v>44923</v>
          </cell>
          <cell r="D300" t="str">
            <v>FLEXNET ECUADOR - FLEXTUENTI</v>
          </cell>
          <cell r="E300" t="str">
            <v>CALLE 28 DE JUNIO S/N Y GARCIA MORENO ENTRADA LLANO GRANDE</v>
          </cell>
          <cell r="H300" t="str">
            <v>170208</v>
          </cell>
          <cell r="I300" t="str">
            <v>QUITO</v>
          </cell>
          <cell r="J300" t="str">
            <v>PICHINCHA</v>
          </cell>
          <cell r="K300" t="str">
            <v>Lydia Samaniego</v>
          </cell>
          <cell r="L300" t="str">
            <v>PUEMBO  PICHINCHA 405 25 DE JULIO</v>
          </cell>
          <cell r="O300" t="str">
            <v>QUITO</v>
          </cell>
          <cell r="P300" t="str">
            <v>QUITO</v>
          </cell>
          <cell r="Q300" t="str">
            <v>PICHINCHA_QUITO_PUEMBO</v>
          </cell>
          <cell r="R300" t="str">
            <v>414498079</v>
          </cell>
          <cell r="W300" t="str">
            <v>0802311456</v>
          </cell>
          <cell r="X300" t="str">
            <v>0979963494-0985096523</v>
          </cell>
          <cell r="Z300" t="str">
            <v>samaniegolydia45@gmail.com</v>
          </cell>
          <cell r="AA300">
            <v>44923</v>
          </cell>
          <cell r="AD300">
            <v>1</v>
          </cell>
          <cell r="AE300">
            <v>1</v>
          </cell>
          <cell r="AH300" t="str">
            <v>SECTOR SANTA MARTHA JUNTO A CEVICHOCHOS PUEMBO CASA 2 PISOS ROSADA PUERTA DE MADERA</v>
          </cell>
          <cell r="AI300" t="str">
            <v>DESPACHO</v>
          </cell>
          <cell r="AJ300" t="str">
            <v>Normal</v>
          </cell>
          <cell r="AL300" t="str">
            <v>NO</v>
          </cell>
          <cell r="AN300" t="str">
            <v>TUE portabilidad</v>
          </cell>
          <cell r="AO300" t="str">
            <v>CANAL ONLINE</v>
          </cell>
          <cell r="AP300">
            <v>44923</v>
          </cell>
          <cell r="AR300" t="str">
            <v>FLEXTUENTI_414498079</v>
          </cell>
          <cell r="AU300" t="str">
            <v>BTC</v>
          </cell>
          <cell r="AV300">
            <v>0</v>
          </cell>
          <cell r="AW300" t="str">
            <v>LOCAL</v>
          </cell>
          <cell r="AX300" t="e">
            <v>#N/A</v>
          </cell>
          <cell r="AY300" t="str">
            <v>HALFSIM TUENTI PREPAGO PORTABILIDAD: 1 und</v>
          </cell>
          <cell r="AZ300" t="str">
            <v>SIMCARD</v>
          </cell>
          <cell r="BA300" t="str">
            <v/>
          </cell>
        </row>
        <row r="301">
          <cell r="A301" t="str">
            <v>414498087</v>
          </cell>
          <cell r="B301" t="str">
            <v>FLEXTUENTI</v>
          </cell>
          <cell r="C301">
            <v>44923</v>
          </cell>
          <cell r="D301" t="str">
            <v>FLEXNET ECUADOR - FLEXTUENTI</v>
          </cell>
          <cell r="E301" t="str">
            <v>CALLE 28 DE JUNIO S/N Y GARCIA MORENO ENTRADA LLANO GRANDE</v>
          </cell>
          <cell r="H301" t="str">
            <v>170208</v>
          </cell>
          <cell r="I301" t="str">
            <v>QUITO</v>
          </cell>
          <cell r="J301" t="str">
            <v>PICHINCHA</v>
          </cell>
          <cell r="K301" t="str">
            <v>Andrea Lucas</v>
          </cell>
          <cell r="L301" t="str">
            <v>ELOY ALFARO  CJ 1 MNZ 26 SLR 2 SN</v>
          </cell>
          <cell r="O301" t="str">
            <v>DURAN</v>
          </cell>
          <cell r="P301" t="str">
            <v>DURAN</v>
          </cell>
          <cell r="Q301" t="str">
            <v>GUAYAS_DURAN_ELOY ALFARO</v>
          </cell>
          <cell r="R301" t="str">
            <v>414498087</v>
          </cell>
          <cell r="W301" t="str">
            <v>0926725854</v>
          </cell>
          <cell r="X301" t="str">
            <v>0991585186-0986011636</v>
          </cell>
          <cell r="Z301" t="str">
            <v>andylucas830@gmail.com</v>
          </cell>
          <cell r="AA301">
            <v>44923</v>
          </cell>
          <cell r="AD301">
            <v>1</v>
          </cell>
          <cell r="AE301">
            <v>1</v>
          </cell>
          <cell r="AH301" t="str">
            <v>CDLA ABEL GILBERT PONTON FRENTE A GASOLINERA CLIAN CASA 1 PISO CELESTE</v>
          </cell>
          <cell r="AI301" t="str">
            <v>DESPACHO</v>
          </cell>
          <cell r="AJ301" t="str">
            <v>Normal</v>
          </cell>
          <cell r="AL301" t="str">
            <v>NO</v>
          </cell>
          <cell r="AN301" t="str">
            <v>TUE portabilidad</v>
          </cell>
          <cell r="AO301" t="str">
            <v>CANAL ONLINE</v>
          </cell>
          <cell r="AP301">
            <v>44923</v>
          </cell>
          <cell r="AR301" t="str">
            <v>FLEXTUENTI_414498087</v>
          </cell>
          <cell r="AS301">
            <v>325228</v>
          </cell>
          <cell r="AT301" t="str">
            <v>D40</v>
          </cell>
          <cell r="AU301" t="str">
            <v>BTC</v>
          </cell>
          <cell r="AV301">
            <v>1</v>
          </cell>
          <cell r="AW301" t="str">
            <v>PROVINCIAL</v>
          </cell>
          <cell r="AX301" t="str">
            <v>EN_TRANSITO</v>
          </cell>
          <cell r="AY301" t="str">
            <v>HALFSIM TUENTI PREPAGO PORTABILIDAD: 1 und</v>
          </cell>
          <cell r="AZ301" t="str">
            <v>SIMCARD</v>
          </cell>
          <cell r="BA301" t="str">
            <v/>
          </cell>
        </row>
        <row r="302">
          <cell r="A302" t="str">
            <v>414498094</v>
          </cell>
          <cell r="B302" t="str">
            <v>FLEXTUENTI</v>
          </cell>
          <cell r="C302">
            <v>44923</v>
          </cell>
          <cell r="D302" t="str">
            <v>FLEXNET ECUADOR - FLEXTUENTI</v>
          </cell>
          <cell r="E302" t="str">
            <v>CALLE 28 DE JUNIO S/N Y GARCIA MORENO ENTRADA LLANO GRANDE</v>
          </cell>
          <cell r="H302" t="str">
            <v>170208</v>
          </cell>
          <cell r="I302" t="str">
            <v>QUITO</v>
          </cell>
          <cell r="J302" t="str">
            <v>PICHINCHA</v>
          </cell>
          <cell r="K302" t="str">
            <v>María Imelda Graciela Murillo Varela</v>
          </cell>
          <cell r="L302" t="str">
            <v>EL CONDADO  CALLE OE7A   N84 75 CALLE  N84B</v>
          </cell>
          <cell r="O302" t="str">
            <v>QUITO</v>
          </cell>
          <cell r="P302" t="str">
            <v>QUITO</v>
          </cell>
          <cell r="Q302" t="str">
            <v>PICHINCHA_QUITO_EL CONDADO</v>
          </cell>
          <cell r="R302" t="str">
            <v>414498094</v>
          </cell>
          <cell r="W302" t="str">
            <v>1706834734</v>
          </cell>
          <cell r="X302" t="str">
            <v>0998021968-09984865352</v>
          </cell>
          <cell r="Z302" t="str">
            <v>gracielamurillo60@hotmail.com</v>
          </cell>
          <cell r="AA302">
            <v>44923</v>
          </cell>
          <cell r="AD302">
            <v>1</v>
          </cell>
          <cell r="AE302">
            <v>1</v>
          </cell>
          <cell r="AH302" t="str">
            <v>CDLA JAIME ROLDOS DIAGONAL A LA FRUTERIA OLGUITA  CASA DE UN PISO PORTON PLOMO</v>
          </cell>
          <cell r="AI302" t="str">
            <v>DESPACHO</v>
          </cell>
          <cell r="AJ302" t="str">
            <v>Normal</v>
          </cell>
          <cell r="AL302" t="str">
            <v>NO</v>
          </cell>
          <cell r="AN302" t="str">
            <v>TUE portabilidad</v>
          </cell>
          <cell r="AO302" t="str">
            <v>CANAL ONLINE</v>
          </cell>
          <cell r="AP302">
            <v>44923</v>
          </cell>
          <cell r="AR302" t="str">
            <v>FLEXTUENTI_414498094</v>
          </cell>
          <cell r="AU302" t="str">
            <v>BTC</v>
          </cell>
          <cell r="AV302">
            <v>0</v>
          </cell>
          <cell r="AW302" t="str">
            <v>LOCAL</v>
          </cell>
          <cell r="AX302" t="e">
            <v>#N/A</v>
          </cell>
          <cell r="AY302" t="str">
            <v>HALFSIM TUENTI PREPAGO PORTABILIDAD: 1 und</v>
          </cell>
          <cell r="AZ302" t="str">
            <v>SIMCARD</v>
          </cell>
          <cell r="BA302" t="str">
            <v/>
          </cell>
        </row>
        <row r="303">
          <cell r="A303" t="str">
            <v>414498102</v>
          </cell>
          <cell r="B303" t="str">
            <v>FLEXTUENTI</v>
          </cell>
          <cell r="C303">
            <v>44923</v>
          </cell>
          <cell r="D303" t="str">
            <v>FLEXNET ECUADOR - FLEXTUENTI</v>
          </cell>
          <cell r="E303" t="str">
            <v>CALLE 28 DE JUNIO S/N Y GARCIA MORENO ENTRADA LLANO GRANDE</v>
          </cell>
          <cell r="H303" t="str">
            <v>170208</v>
          </cell>
          <cell r="I303" t="str">
            <v>QUITO</v>
          </cell>
          <cell r="J303" t="str">
            <v>PICHINCHA</v>
          </cell>
          <cell r="K303" t="str">
            <v>Ramón orlando Robles flecher</v>
          </cell>
          <cell r="L303" t="str">
            <v>OFICINA TRAMACO EL CARMEN</v>
          </cell>
          <cell r="O303" t="str">
            <v>EL CARMEN</v>
          </cell>
          <cell r="P303" t="str">
            <v>EL CARMEN</v>
          </cell>
          <cell r="Q303" t="str">
            <v>MANABI_EL CARMEN_</v>
          </cell>
          <cell r="R303" t="str">
            <v>414498102</v>
          </cell>
          <cell r="W303" t="str">
            <v>1304435983</v>
          </cell>
          <cell r="X303" t="str">
            <v>0997651819-0993330777</v>
          </cell>
          <cell r="Z303" t="str">
            <v>ramonroblesflecher2021@gmail.com</v>
          </cell>
          <cell r="AA303">
            <v>44923</v>
          </cell>
          <cell r="AD303">
            <v>1</v>
          </cell>
          <cell r="AE303">
            <v>1</v>
          </cell>
          <cell r="AH303" t="str">
            <v/>
          </cell>
          <cell r="AI303" t="str">
            <v>DESPACHO</v>
          </cell>
          <cell r="AJ303" t="str">
            <v>DERIVADO PICK UP</v>
          </cell>
          <cell r="AL303" t="str">
            <v>NO</v>
          </cell>
          <cell r="AN303" t="str">
            <v>TUE portabilidad</v>
          </cell>
          <cell r="AO303" t="str">
            <v>CANAL ONLINE</v>
          </cell>
          <cell r="AP303">
            <v>44923</v>
          </cell>
          <cell r="AR303" t="str">
            <v>FLEXTUENTI_414498102</v>
          </cell>
          <cell r="AS303">
            <v>325221</v>
          </cell>
          <cell r="AT303" t="str">
            <v>D40</v>
          </cell>
          <cell r="AU303" t="str">
            <v>BTC</v>
          </cell>
          <cell r="AV303">
            <v>1</v>
          </cell>
          <cell r="AW303" t="str">
            <v>PROVINCIAL</v>
          </cell>
          <cell r="AX303" t="str">
            <v>EN_TRANSITO</v>
          </cell>
          <cell r="AY303" t="str">
            <v>HALFSIM TUENTI PREPAGO PORTABILIDAD: 1 und</v>
          </cell>
          <cell r="AZ303" t="str">
            <v>SIMCARD</v>
          </cell>
          <cell r="BA303" t="str">
            <v/>
          </cell>
        </row>
        <row r="304">
          <cell r="A304" t="str">
            <v>414498125</v>
          </cell>
          <cell r="B304" t="str">
            <v>FLEXTUENTI</v>
          </cell>
          <cell r="C304">
            <v>44923</v>
          </cell>
          <cell r="D304" t="str">
            <v>FLEXNET ECUADOR - FLEXTUENTI</v>
          </cell>
          <cell r="E304" t="str">
            <v>CALLE 28 DE JUNIO S/N Y GARCIA MORENO ENTRADA LLANO GRANDE</v>
          </cell>
          <cell r="H304" t="str">
            <v>170208</v>
          </cell>
          <cell r="I304" t="str">
            <v>QUITO</v>
          </cell>
          <cell r="J304" t="str">
            <v>PICHINCHA</v>
          </cell>
          <cell r="K304" t="str">
            <v>Carlos Alberto Materon Torres</v>
          </cell>
          <cell r="L304" t="str">
            <v>JIPIJAPA AV JUAN DE ASCARAY  377 DPTO F404 AV AMAZONAS</v>
          </cell>
          <cell r="O304" t="str">
            <v>QUITO</v>
          </cell>
          <cell r="P304" t="str">
            <v>QUITO</v>
          </cell>
          <cell r="Q304" t="str">
            <v>PICHINCHA_QUITO_JIPIJAPA</v>
          </cell>
          <cell r="R304" t="str">
            <v>414498125</v>
          </cell>
          <cell r="W304" t="str">
            <v>1705954301</v>
          </cell>
          <cell r="X304" t="str">
            <v>0995228909-0969014779</v>
          </cell>
          <cell r="Z304" t="str">
            <v>gianymatteron@hotmail.com</v>
          </cell>
          <cell r="AA304">
            <v>44923</v>
          </cell>
          <cell r="AD304">
            <v>1</v>
          </cell>
          <cell r="AE304">
            <v>1</v>
          </cell>
          <cell r="AH304" t="str">
            <v>SECTOR PLAZA DE TOROS CONJUNTO CIUDAD JARDIN  JUNTO A TVENTAS SOLICITAR INFORMACION AL GUARDIA  JUNTO A TVENTAS</v>
          </cell>
          <cell r="AI304" t="str">
            <v>DESPACHO</v>
          </cell>
          <cell r="AJ304" t="str">
            <v>Normal</v>
          </cell>
          <cell r="AL304" t="str">
            <v>NO</v>
          </cell>
          <cell r="AN304" t="str">
            <v>TUE portabilidad</v>
          </cell>
          <cell r="AO304" t="str">
            <v>CANAL ONLINE</v>
          </cell>
          <cell r="AP304">
            <v>44923</v>
          </cell>
          <cell r="AR304" t="str">
            <v>FLEXTUENTI_414498125</v>
          </cell>
          <cell r="AU304" t="str">
            <v>BTC</v>
          </cell>
          <cell r="AV304">
            <v>0</v>
          </cell>
          <cell r="AW304" t="str">
            <v>LOCAL</v>
          </cell>
          <cell r="AX304" t="e">
            <v>#N/A</v>
          </cell>
          <cell r="AY304" t="str">
            <v>HALFSIM TUENTI PREPAGO PORTABILIDAD: 1 und</v>
          </cell>
          <cell r="AZ304" t="str">
            <v>SIMCARD</v>
          </cell>
          <cell r="BA304" t="str">
            <v/>
          </cell>
        </row>
        <row r="305">
          <cell r="A305" t="str">
            <v>414498170</v>
          </cell>
          <cell r="B305" t="str">
            <v>FLEXTUENTI</v>
          </cell>
          <cell r="C305">
            <v>44923</v>
          </cell>
          <cell r="D305" t="str">
            <v>FLEXNET ECUADOR - FLEXTUENTI</v>
          </cell>
          <cell r="E305" t="str">
            <v>CALLE 28 DE JUNIO S/N Y GARCIA MORENO ENTRADA LLANO GRANDE</v>
          </cell>
          <cell r="H305" t="str">
            <v>170208</v>
          </cell>
          <cell r="I305" t="str">
            <v>QUITO</v>
          </cell>
          <cell r="J305" t="str">
            <v>PICHINCHA</v>
          </cell>
          <cell r="K305" t="str">
            <v>Ivan Josue Apunte Monserrate</v>
          </cell>
          <cell r="L305" t="str">
            <v>OFICINA TRAMACO PUNTO DE ATENCION SAN MARINO</v>
          </cell>
          <cell r="O305" t="str">
            <v>GUAYAQUIL</v>
          </cell>
          <cell r="P305" t="str">
            <v>GUAYAQUIL</v>
          </cell>
          <cell r="Q305" t="str">
            <v>GUAYAS_GUAYAQUIL_</v>
          </cell>
          <cell r="R305" t="str">
            <v>414498170</v>
          </cell>
          <cell r="W305" t="str">
            <v>0956993133</v>
          </cell>
          <cell r="X305" t="str">
            <v>0968579962-0968579962</v>
          </cell>
          <cell r="Z305" t="str">
            <v>ivanapunte121@gmail.com</v>
          </cell>
          <cell r="AA305">
            <v>44923</v>
          </cell>
          <cell r="AD305">
            <v>1</v>
          </cell>
          <cell r="AE305">
            <v>1</v>
          </cell>
          <cell r="AH305" t="str">
            <v/>
          </cell>
          <cell r="AI305" t="str">
            <v>DESPACHO</v>
          </cell>
          <cell r="AJ305" t="str">
            <v>DERIVADO PICK UP</v>
          </cell>
          <cell r="AL305" t="str">
            <v>NO</v>
          </cell>
          <cell r="AN305" t="str">
            <v>TUE portabilidad</v>
          </cell>
          <cell r="AO305" t="str">
            <v>CANAL ONLINE</v>
          </cell>
          <cell r="AP305">
            <v>44923</v>
          </cell>
          <cell r="AR305" t="str">
            <v>FLEXTUENTI_414498170</v>
          </cell>
          <cell r="AU305" t="str">
            <v>BTC</v>
          </cell>
          <cell r="AV305">
            <v>0</v>
          </cell>
          <cell r="AW305" t="str">
            <v>PROVINCIAL</v>
          </cell>
          <cell r="AX305" t="e">
            <v>#N/A</v>
          </cell>
          <cell r="AY305" t="str">
            <v>HALFSIM TUENTI PREPAGO PORTABILIDAD: 1 und</v>
          </cell>
          <cell r="AZ305" t="str">
            <v>SIMCARD</v>
          </cell>
          <cell r="BA305" t="str">
            <v/>
          </cell>
        </row>
        <row r="306">
          <cell r="A306" t="str">
            <v>414498196</v>
          </cell>
          <cell r="B306" t="str">
            <v>FLEXTUENTI</v>
          </cell>
          <cell r="C306">
            <v>44923</v>
          </cell>
          <cell r="D306" t="str">
            <v>FLEXNET ECUADOR - FLEXTUENTI</v>
          </cell>
          <cell r="E306" t="str">
            <v>CALLE 28 DE JUNIO S/N Y GARCIA MORENO ENTRADA LLANO GRANDE</v>
          </cell>
          <cell r="H306" t="str">
            <v>170208</v>
          </cell>
          <cell r="I306" t="str">
            <v>QUITO</v>
          </cell>
          <cell r="J306" t="str">
            <v>PICHINCHA</v>
          </cell>
          <cell r="K306" t="str">
            <v>Estefanny Geovanna Dàvila Cuenca</v>
          </cell>
          <cell r="L306" t="str">
            <v>MACHALA CALLE MARCEL LANIADO  SN CALLE  DECIMA OESTE</v>
          </cell>
          <cell r="O306" t="str">
            <v>MACHALA</v>
          </cell>
          <cell r="P306" t="str">
            <v>MACHALA</v>
          </cell>
          <cell r="Q306" t="str">
            <v>EL ORO_MACHALA_MACHALA</v>
          </cell>
          <cell r="R306" t="str">
            <v>414498196</v>
          </cell>
          <cell r="W306" t="str">
            <v>0707062980</v>
          </cell>
          <cell r="X306" t="str">
            <v>0997221443-0980006680</v>
          </cell>
          <cell r="Z306" t="str">
            <v>tefydavila@gmail.com</v>
          </cell>
          <cell r="AA306">
            <v>44923</v>
          </cell>
          <cell r="AD306">
            <v>1</v>
          </cell>
          <cell r="AE306">
            <v>1</v>
          </cell>
          <cell r="AH306" t="str">
            <v>BARRIO SAN ESTUARDO  ENTREGAR EN EL HOSPITAL CLINICA ESPERNAZA RECIBE SR. MEDARDO DAVILA</v>
          </cell>
          <cell r="AI306" t="str">
            <v>DESPACHO</v>
          </cell>
          <cell r="AJ306" t="str">
            <v>Normal</v>
          </cell>
          <cell r="AL306" t="str">
            <v>NO</v>
          </cell>
          <cell r="AN306" t="str">
            <v>TUE portabilidad</v>
          </cell>
          <cell r="AO306" t="str">
            <v>CANAL ONLINE</v>
          </cell>
          <cell r="AP306">
            <v>44923</v>
          </cell>
          <cell r="AR306" t="str">
            <v>FLEXTUENTI_414498196</v>
          </cell>
          <cell r="AU306" t="str">
            <v>BTC</v>
          </cell>
          <cell r="AV306">
            <v>0</v>
          </cell>
          <cell r="AW306" t="str">
            <v>PROVINCIAL</v>
          </cell>
          <cell r="AX306" t="e">
            <v>#N/A</v>
          </cell>
          <cell r="AY306" t="str">
            <v>HALFSIM TUENTI PREPAGO PORTABILIDAD: 1 und</v>
          </cell>
          <cell r="AZ306" t="str">
            <v>SIMCARD</v>
          </cell>
          <cell r="BA306" t="str">
            <v/>
          </cell>
        </row>
        <row r="307">
          <cell r="A307" t="str">
            <v>414498204</v>
          </cell>
          <cell r="B307" t="str">
            <v>FLEXTUENTI</v>
          </cell>
          <cell r="C307">
            <v>44923</v>
          </cell>
          <cell r="D307" t="str">
            <v>FLEXNET ECUADOR - FLEXTUENTI</v>
          </cell>
          <cell r="E307" t="str">
            <v>CALLE 28 DE JUNIO S/N Y GARCIA MORENO ENTRADA LLANO GRANDE</v>
          </cell>
          <cell r="H307" t="str">
            <v>170208</v>
          </cell>
          <cell r="I307" t="str">
            <v>QUITO</v>
          </cell>
          <cell r="J307" t="str">
            <v>PICHINCHA</v>
          </cell>
          <cell r="K307" t="str">
            <v>Kelly Varas</v>
          </cell>
          <cell r="L307" t="str">
            <v>CHONGON KM 22 VIA A LA COSTA  MZ 1126 VILLA 8 CUARTO RETORNO E40</v>
          </cell>
          <cell r="O307" t="str">
            <v>GUAYAQUIL</v>
          </cell>
          <cell r="P307" t="str">
            <v>GUAYAQUIL</v>
          </cell>
          <cell r="Q307" t="str">
            <v>GUAYAS_GUAYAQUIL_CHONGON</v>
          </cell>
          <cell r="R307" t="str">
            <v>414498204</v>
          </cell>
          <cell r="W307" t="str">
            <v>0920727096</v>
          </cell>
          <cell r="X307" t="str">
            <v>0960031798-0996152665</v>
          </cell>
          <cell r="Z307" t="str">
            <v>danielsegarrauwu@gmail.com</v>
          </cell>
          <cell r="AA307">
            <v>44923</v>
          </cell>
          <cell r="AD307">
            <v>1</v>
          </cell>
          <cell r="AE307">
            <v>1</v>
          </cell>
          <cell r="AH307" t="str">
            <v>CDLA VALLE ALTO ETAPA  PARIS A TRES CUADRAS DEL COLEGIO INTERNACIONAL SEK SOLICITAR INFORMACION EN GARITA</v>
          </cell>
          <cell r="AI307" t="str">
            <v>DESPACHO</v>
          </cell>
          <cell r="AJ307" t="str">
            <v>Normal</v>
          </cell>
          <cell r="AL307" t="str">
            <v>NO</v>
          </cell>
          <cell r="AN307" t="str">
            <v>TUE portabilidad</v>
          </cell>
          <cell r="AO307" t="str">
            <v>CANAL ONLINE</v>
          </cell>
          <cell r="AP307">
            <v>44923</v>
          </cell>
          <cell r="AR307" t="str">
            <v>FLEXTUENTI_414498204</v>
          </cell>
          <cell r="AU307" t="str">
            <v>BTC</v>
          </cell>
          <cell r="AV307">
            <v>0</v>
          </cell>
          <cell r="AW307" t="str">
            <v>LOCAL</v>
          </cell>
          <cell r="AX307" t="e">
            <v>#N/A</v>
          </cell>
          <cell r="AY307" t="str">
            <v>HALFSIM TUENTI PREPAGO PORTABILIDAD: 1 und</v>
          </cell>
          <cell r="AZ307" t="str">
            <v>SIMCARD</v>
          </cell>
          <cell r="BA307" t="str">
            <v/>
          </cell>
        </row>
        <row r="308">
          <cell r="A308" t="str">
            <v>414507415</v>
          </cell>
          <cell r="B308" t="str">
            <v>FLEXTUENTI</v>
          </cell>
          <cell r="C308">
            <v>44923</v>
          </cell>
          <cell r="D308" t="str">
            <v>FLEXNET ECUADOR - FLEXTUENTI</v>
          </cell>
          <cell r="E308" t="str">
            <v>CALLE 28 DE JUNIO S/N Y GARCIA MORENO ENTRADA LLANO GRANDE</v>
          </cell>
          <cell r="H308" t="str">
            <v>170208</v>
          </cell>
          <cell r="I308" t="str">
            <v>QUITO</v>
          </cell>
          <cell r="J308" t="str">
            <v>PICHINCHA</v>
          </cell>
          <cell r="K308" t="str">
            <v>Karen Lissette Galarza Lavayen</v>
          </cell>
          <cell r="L308" t="str">
            <v>PASCUALES CALLE   1ER  PSJE  38C NO MZ 757 SOLAR 7  C 24A N O</v>
          </cell>
          <cell r="O308" t="str">
            <v>090705</v>
          </cell>
          <cell r="P308" t="str">
            <v>090705</v>
          </cell>
          <cell r="Q308" t="str">
            <v>GUAYAS_GUAYAQUIL_PASCUALES</v>
          </cell>
          <cell r="R308" t="str">
            <v>414507415</v>
          </cell>
          <cell r="W308" t="str">
            <v>0950977256</v>
          </cell>
          <cell r="X308" t="str">
            <v>0989453428-0984483235</v>
          </cell>
          <cell r="Z308" t="str">
            <v>karenliss29@outlook.es</v>
          </cell>
          <cell r="AA308">
            <v>44923</v>
          </cell>
          <cell r="AD308">
            <v>1</v>
          </cell>
          <cell r="AE308">
            <v>1</v>
          </cell>
          <cell r="AH308" t="str">
            <v>BASTION POPULAR BLOQUE 2  CASA DE 1 PISO COLOR GRIS A 2 CUADRAS DEL TALLER DE MOTO LA TUCA</v>
          </cell>
          <cell r="AI308" t="str">
            <v>DESPACHO</v>
          </cell>
          <cell r="AJ308" t="str">
            <v>Normal</v>
          </cell>
          <cell r="AL308" t="str">
            <v>NO</v>
          </cell>
          <cell r="AN308" t="str">
            <v>TUE portabilidad</v>
          </cell>
          <cell r="AO308" t="str">
            <v>CANAL ONLINE</v>
          </cell>
          <cell r="AP308">
            <v>44923</v>
          </cell>
          <cell r="AR308" t="str">
            <v>FLEXTUENTI_414507415</v>
          </cell>
          <cell r="AS308">
            <v>325225</v>
          </cell>
          <cell r="AT308" t="str">
            <v>D40</v>
          </cell>
          <cell r="AU308" t="str">
            <v>BTC</v>
          </cell>
          <cell r="AV308">
            <v>1</v>
          </cell>
          <cell r="AW308" t="str">
            <v>PROVINCIAL</v>
          </cell>
          <cell r="AX308" t="str">
            <v>EN_TRANSITO</v>
          </cell>
          <cell r="AY308" t="str">
            <v>HALFSIM TUENTI PREPAGO PORTABILIDAD: 1 und</v>
          </cell>
          <cell r="AZ308" t="str">
            <v>SIMCARD</v>
          </cell>
          <cell r="BA308" t="str">
            <v/>
          </cell>
        </row>
        <row r="309">
          <cell r="A309" t="str">
            <v>414507741</v>
          </cell>
          <cell r="B309" t="str">
            <v>FLEXTUENTI</v>
          </cell>
          <cell r="C309">
            <v>44923</v>
          </cell>
          <cell r="D309" t="str">
            <v>FLEXNET ECUADOR - FLEXTUENTI</v>
          </cell>
          <cell r="E309" t="str">
            <v>CALLE 28 DE JUNIO S/N Y GARCIA MORENO ENTRADA LLANO GRANDE</v>
          </cell>
          <cell r="H309" t="str">
            <v>170208</v>
          </cell>
          <cell r="I309" t="str">
            <v>QUITO</v>
          </cell>
          <cell r="J309" t="str">
            <v>PICHINCHA</v>
          </cell>
          <cell r="K309" t="str">
            <v>Robinson Realpe</v>
          </cell>
          <cell r="L309" t="str">
            <v>COTOCOLLAO CALLE UNION Y PROGRESO  OE4 353 AV DIEGO VASQUEZ DE CEPEDA</v>
          </cell>
          <cell r="O309" t="str">
            <v>170144</v>
          </cell>
          <cell r="P309" t="str">
            <v>170144</v>
          </cell>
          <cell r="Q309" t="str">
            <v>PICHINCHA_QUITO_COTOCOLLAO</v>
          </cell>
          <cell r="R309" t="str">
            <v>414507741</v>
          </cell>
          <cell r="W309" t="str">
            <v>1004949317</v>
          </cell>
          <cell r="X309" t="str">
            <v>0995195914-0989805823</v>
          </cell>
          <cell r="Z309" t="str">
            <v>xale334433@gmail.com</v>
          </cell>
          <cell r="AA309">
            <v>44923</v>
          </cell>
          <cell r="AD309">
            <v>1</v>
          </cell>
          <cell r="AE309">
            <v>1</v>
          </cell>
          <cell r="AH309" t="str">
            <v>SECTOR LA OFELIA ENTREGAR EN LA UNIDAD METROPOLITANA DE SALUD NORTE EN LA PUERTA PRINCIPAL  CLIENTE DESEA QUE LA ENTREGA SEA A PARTIR DE LAS 16H00</v>
          </cell>
          <cell r="AI309" t="str">
            <v>DESPACHO</v>
          </cell>
          <cell r="AJ309" t="str">
            <v>Normal</v>
          </cell>
          <cell r="AL309" t="str">
            <v>NO</v>
          </cell>
          <cell r="AN309" t="str">
            <v>TUE portabilidad</v>
          </cell>
          <cell r="AO309" t="str">
            <v>CANAL ONLINE</v>
          </cell>
          <cell r="AP309">
            <v>44923</v>
          </cell>
          <cell r="AR309" t="str">
            <v>FLEXTUENTI_414507741</v>
          </cell>
          <cell r="AS309">
            <v>325215</v>
          </cell>
          <cell r="AT309" t="str">
            <v>D40</v>
          </cell>
          <cell r="AU309" t="str">
            <v>BTC</v>
          </cell>
          <cell r="AV309">
            <v>1</v>
          </cell>
          <cell r="AW309" t="str">
            <v>LOCAL</v>
          </cell>
          <cell r="AX309" t="str">
            <v>HABILITADO RUTEO</v>
          </cell>
          <cell r="AY309" t="str">
            <v>HALFSIM TUENTI PREPAGO PORTABILIDAD: 1 und</v>
          </cell>
          <cell r="AZ309" t="str">
            <v>SIMCARD</v>
          </cell>
          <cell r="BA309" t="str">
            <v/>
          </cell>
        </row>
        <row r="310">
          <cell r="A310" t="str">
            <v>414508039</v>
          </cell>
          <cell r="B310" t="str">
            <v>FLEXTUENTI</v>
          </cell>
          <cell r="C310">
            <v>44923</v>
          </cell>
          <cell r="D310" t="str">
            <v>FLEXNET ECUADOR - FLEXTUENTI</v>
          </cell>
          <cell r="E310" t="str">
            <v>CALLE 28 DE JUNIO S/N Y GARCIA MORENO ENTRADA LLANO GRANDE</v>
          </cell>
          <cell r="H310" t="str">
            <v>170208</v>
          </cell>
          <cell r="I310" t="str">
            <v>QUITO</v>
          </cell>
          <cell r="J310" t="str">
            <v>PICHINCHA</v>
          </cell>
          <cell r="K310" t="str">
            <v>Diego Armando Plua Perea</v>
          </cell>
          <cell r="L310" t="str">
            <v>JOSE LUIS TAMAYO (MUEY) AV 7  SN  CALLE 15</v>
          </cell>
          <cell r="O310" t="str">
            <v>240209</v>
          </cell>
          <cell r="P310" t="str">
            <v>240209</v>
          </cell>
          <cell r="Q310" t="str">
            <v>SANTA ELENA_SALINAS_JOSE LUIS TAMAYO (MUEY)</v>
          </cell>
          <cell r="R310" t="str">
            <v>414508039</v>
          </cell>
          <cell r="W310" t="str">
            <v>0920918877</v>
          </cell>
          <cell r="X310" t="str">
            <v>0991953373-0920918877</v>
          </cell>
          <cell r="Z310" t="str">
            <v>diego.armando.1991@gmail.com</v>
          </cell>
          <cell r="AA310">
            <v>44923</v>
          </cell>
          <cell r="AD310">
            <v>1</v>
          </cell>
          <cell r="AE310">
            <v>1</v>
          </cell>
          <cell r="AH310" t="str">
            <v>BARRIO 9 DE OCTUBRE CASA DE 1 PISO COLOR BLANCO A MEDIA CUADRA DEL  KARAOKE MANTARAYA</v>
          </cell>
          <cell r="AI310" t="str">
            <v>DESPACHO</v>
          </cell>
          <cell r="AJ310" t="str">
            <v>Normal</v>
          </cell>
          <cell r="AL310" t="str">
            <v>NO</v>
          </cell>
          <cell r="AN310" t="str">
            <v>TUE portabilidad</v>
          </cell>
          <cell r="AO310" t="str">
            <v>CANAL ONLINE</v>
          </cell>
          <cell r="AP310">
            <v>44923</v>
          </cell>
          <cell r="AR310" t="str">
            <v>FLEXTUENTI_414508039</v>
          </cell>
          <cell r="AS310">
            <v>325227</v>
          </cell>
          <cell r="AT310" t="str">
            <v>D40</v>
          </cell>
          <cell r="AU310" t="str">
            <v>BTC</v>
          </cell>
          <cell r="AV310">
            <v>1</v>
          </cell>
          <cell r="AW310" t="str">
            <v>PROVINCIAL</v>
          </cell>
          <cell r="AX310" t="str">
            <v>EN_TRANSITO</v>
          </cell>
          <cell r="AY310" t="str">
            <v>HALFSIM TUENTI PREPAGO PORTABILIDAD: 1 und</v>
          </cell>
          <cell r="AZ310" t="str">
            <v>SIMCARD</v>
          </cell>
          <cell r="BA310" t="str">
            <v/>
          </cell>
        </row>
        <row r="311">
          <cell r="A311" t="str">
            <v>414508178</v>
          </cell>
          <cell r="B311" t="str">
            <v>FLEXTUENTI</v>
          </cell>
          <cell r="C311">
            <v>44923</v>
          </cell>
          <cell r="D311" t="str">
            <v>FLEXNET ECUADOR - FLEXTUENTI</v>
          </cell>
          <cell r="E311" t="str">
            <v>CALLE 28 DE JUNIO S/N Y GARCIA MORENO ENTRADA LLANO GRANDE</v>
          </cell>
          <cell r="H311" t="str">
            <v>170208</v>
          </cell>
          <cell r="I311" t="str">
            <v>QUITO</v>
          </cell>
          <cell r="J311" t="str">
            <v>PICHINCHA</v>
          </cell>
          <cell r="K311" t="str">
            <v>Danilo Leon</v>
          </cell>
          <cell r="L311" t="str">
            <v>SUCRE (LO) AV BELLO HORIZONTE  N350 69  CALLE CUMANA</v>
          </cell>
          <cell r="O311" t="str">
            <v>LOJA</v>
          </cell>
          <cell r="P311" t="str">
            <v>LOJA</v>
          </cell>
          <cell r="Q311" t="str">
            <v>LOJA_LOJA_SUCRE (LO)</v>
          </cell>
          <cell r="R311" t="str">
            <v>414508178</v>
          </cell>
          <cell r="W311" t="str">
            <v>1150834537</v>
          </cell>
          <cell r="X311" t="str">
            <v>0978775400-0979339103</v>
          </cell>
          <cell r="Z311" t="str">
            <v>pilo4357@gmail.com</v>
          </cell>
          <cell r="AA311">
            <v>44923</v>
          </cell>
          <cell r="AD311">
            <v>1</v>
          </cell>
          <cell r="AE311">
            <v>1</v>
          </cell>
          <cell r="AH311" t="str">
            <v>BARRIO BORJA CASA DE 2 PISOS COLOR AMARILLO PORTON DE  MALLAS BLANCAS UNICA CASA CON PLANTAS  A UNA CUADRA DE LA MECANICA BORJA</v>
          </cell>
          <cell r="AI311" t="str">
            <v>DESPACHO</v>
          </cell>
          <cell r="AJ311" t="str">
            <v>Normal</v>
          </cell>
          <cell r="AL311" t="str">
            <v>NO</v>
          </cell>
          <cell r="AN311" t="str">
            <v>TUE portabilidad</v>
          </cell>
          <cell r="AO311" t="str">
            <v>CANAL ONLINE</v>
          </cell>
          <cell r="AP311">
            <v>44923</v>
          </cell>
          <cell r="AR311" t="str">
            <v>FLEXTUENTI_414508178</v>
          </cell>
          <cell r="AS311">
            <v>325222</v>
          </cell>
          <cell r="AT311" t="str">
            <v>D40</v>
          </cell>
          <cell r="AU311" t="str">
            <v>BTC</v>
          </cell>
          <cell r="AV311">
            <v>1</v>
          </cell>
          <cell r="AW311" t="str">
            <v>PROVINCIAL</v>
          </cell>
          <cell r="AX311" t="str">
            <v>EN_TRANSITO</v>
          </cell>
          <cell r="AY311" t="str">
            <v>HALFSIM TUENTI PREPAGO PORTABILIDAD: 1 und</v>
          </cell>
          <cell r="AZ311" t="str">
            <v>SIMCARD</v>
          </cell>
          <cell r="BA311" t="str">
            <v/>
          </cell>
        </row>
        <row r="312">
          <cell r="A312" t="str">
            <v>414508232</v>
          </cell>
          <cell r="B312" t="str">
            <v>FLEXTUENTI</v>
          </cell>
          <cell r="C312">
            <v>44923</v>
          </cell>
          <cell r="D312" t="str">
            <v>FLEXNET ECUADOR - FLEXTUENTI</v>
          </cell>
          <cell r="E312" t="str">
            <v>CALLE 28 DE JUNIO S/N Y GARCIA MORENO ENTRADA LLANO GRANDE</v>
          </cell>
          <cell r="H312" t="str">
            <v>170208</v>
          </cell>
          <cell r="I312" t="str">
            <v>QUITO</v>
          </cell>
          <cell r="J312" t="str">
            <v>PICHINCHA</v>
          </cell>
          <cell r="K312" t="str">
            <v>MARCOS SIFRIN</v>
          </cell>
          <cell r="L312" t="str">
            <v>SAN ISIDRO DEL INCA  CALLE ASUNOS N52 112 CALLE JOSE BARREIRO</v>
          </cell>
          <cell r="O312" t="str">
            <v>170402</v>
          </cell>
          <cell r="P312" t="str">
            <v>170402</v>
          </cell>
          <cell r="Q312" t="str">
            <v>PICHINCHA_QUITO_SAN ISIDRO DEL INCA</v>
          </cell>
          <cell r="R312" t="str">
            <v>414508232</v>
          </cell>
          <cell r="W312" t="str">
            <v>1707504054</v>
          </cell>
          <cell r="X312" t="str">
            <v>0999900326-0994082535</v>
          </cell>
          <cell r="Z312" t="str">
            <v>marcos.sifrin@gmail.com</v>
          </cell>
          <cell r="AA312">
            <v>44923</v>
          </cell>
          <cell r="AD312">
            <v>1</v>
          </cell>
          <cell r="AE312">
            <v>1</v>
          </cell>
          <cell r="AH312" t="str">
            <v>SECTOR JULIO MATOVELLE CASA ESQUINERA DE 2 PISOS MURO DE HIEDRA CON PROTON GRIS DIAGONAL AL EDIFICIO MAROZE</v>
          </cell>
          <cell r="AI312" t="str">
            <v>DESPACHO</v>
          </cell>
          <cell r="AJ312" t="str">
            <v>Normal</v>
          </cell>
          <cell r="AL312" t="str">
            <v>NO</v>
          </cell>
          <cell r="AN312" t="str">
            <v>TUE portabilidad</v>
          </cell>
          <cell r="AO312" t="str">
            <v>CANAL ONLINE</v>
          </cell>
          <cell r="AP312">
            <v>44923</v>
          </cell>
          <cell r="AR312" t="str">
            <v>FLEXTUENTI_414508232</v>
          </cell>
          <cell r="AS312">
            <v>325230</v>
          </cell>
          <cell r="AT312" t="str">
            <v>D40</v>
          </cell>
          <cell r="AU312" t="str">
            <v>BTC</v>
          </cell>
          <cell r="AV312">
            <v>1</v>
          </cell>
          <cell r="AW312" t="str">
            <v>LOCAL</v>
          </cell>
          <cell r="AX312" t="str">
            <v>HABILITADO RUTEO</v>
          </cell>
          <cell r="AY312" t="str">
            <v>HALFSIM TUENTI PREPAGO PORTABILIDAD: 1 und</v>
          </cell>
          <cell r="AZ312" t="str">
            <v>SIMCARD</v>
          </cell>
          <cell r="BA312" t="str">
            <v/>
          </cell>
        </row>
        <row r="313">
          <cell r="A313" t="str">
            <v>414508247</v>
          </cell>
          <cell r="B313" t="str">
            <v>FLEXTUENTI</v>
          </cell>
          <cell r="C313">
            <v>44923</v>
          </cell>
          <cell r="D313" t="str">
            <v>FLEXNET ECUADOR - FLEXTUENTI</v>
          </cell>
          <cell r="E313" t="str">
            <v>CALLE 28 DE JUNIO S/N Y GARCIA MORENO ENTRADA LLANO GRANDE</v>
          </cell>
          <cell r="H313" t="str">
            <v>170208</v>
          </cell>
          <cell r="I313" t="str">
            <v>QUITO</v>
          </cell>
          <cell r="J313" t="str">
            <v>PICHINCHA</v>
          </cell>
          <cell r="K313" t="str">
            <v>Santy Navarrete</v>
          </cell>
          <cell r="L313" t="str">
            <v>ATAHUALPA (CHISALATA) (TU)  CALLE LOS ALAMOS  SN CALLE EL PALO DE BALSA</v>
          </cell>
          <cell r="O313" t="str">
            <v>180104</v>
          </cell>
          <cell r="P313" t="str">
            <v>180104</v>
          </cell>
          <cell r="Q313" t="str">
            <v>TUNGURAHUA_AMBATO_ATAHUALPA (CHISALATA) (TU)</v>
          </cell>
          <cell r="R313" t="str">
            <v>414508247</v>
          </cell>
          <cell r="W313" t="str">
            <v>1803141082</v>
          </cell>
          <cell r="X313" t="str">
            <v>0987939523-0992793825</v>
          </cell>
          <cell r="Z313" t="str">
            <v>santygod555@gmail.com</v>
          </cell>
          <cell r="AA313">
            <v>44923</v>
          </cell>
          <cell r="AD313">
            <v>1</v>
          </cell>
          <cell r="AE313">
            <v>1</v>
          </cell>
          <cell r="AH313" t="str">
            <v>BARRIO MIRADOR DE SAN LUIS CASA DE 2 PISOS COLOR BLANCO CON FRANJAS ROJAS EN LA ESQUINA MECANICA CARLOS Y CHINA</v>
          </cell>
          <cell r="AI313" t="str">
            <v>DESPACHO</v>
          </cell>
          <cell r="AJ313" t="str">
            <v>Normal</v>
          </cell>
          <cell r="AL313" t="str">
            <v>NO</v>
          </cell>
          <cell r="AN313" t="str">
            <v>TUE portabilidad</v>
          </cell>
          <cell r="AO313" t="str">
            <v>CANAL ONLINE</v>
          </cell>
          <cell r="AP313">
            <v>44923</v>
          </cell>
          <cell r="AR313" t="str">
            <v>FLEXTUENTI_414508247</v>
          </cell>
          <cell r="AS313">
            <v>325224</v>
          </cell>
          <cell r="AT313" t="str">
            <v>D40</v>
          </cell>
          <cell r="AU313" t="str">
            <v>BTC</v>
          </cell>
          <cell r="AV313">
            <v>1</v>
          </cell>
          <cell r="AW313" t="str">
            <v>PROVINCIAL</v>
          </cell>
          <cell r="AX313" t="str">
            <v>EN_TRANSITO</v>
          </cell>
          <cell r="AY313" t="str">
            <v>HALFSIM TUENTI PREPAGO PORTABILIDAD: 1 und</v>
          </cell>
          <cell r="AZ313" t="str">
            <v>SIMCARD</v>
          </cell>
          <cell r="BA313" t="str">
            <v/>
          </cell>
        </row>
        <row r="314">
          <cell r="A314" t="str">
            <v>414508327</v>
          </cell>
          <cell r="B314" t="str">
            <v>FLEXTUENTI</v>
          </cell>
          <cell r="C314">
            <v>44923</v>
          </cell>
          <cell r="D314" t="str">
            <v>FLEXNET ECUADOR - FLEXTUENTI</v>
          </cell>
          <cell r="E314" t="str">
            <v>CALLE 28 DE JUNIO S/N Y GARCIA MORENO ENTRADA LLANO GRANDE</v>
          </cell>
          <cell r="H314" t="str">
            <v>170208</v>
          </cell>
          <cell r="I314" t="str">
            <v>QUITO</v>
          </cell>
          <cell r="J314" t="str">
            <v>PICHINCHA</v>
          </cell>
          <cell r="K314" t="str">
            <v>Anahi Naranjo</v>
          </cell>
          <cell r="L314" t="str">
            <v>PIFO CALLE FELICISIMO VEGA E2 82 PSJE 9</v>
          </cell>
          <cell r="O314" t="str">
            <v>170906</v>
          </cell>
          <cell r="P314" t="str">
            <v>170906</v>
          </cell>
          <cell r="Q314" t="str">
            <v>PICHINCHA_QUITO_PIFO</v>
          </cell>
          <cell r="R314" t="str">
            <v>414508327</v>
          </cell>
          <cell r="W314" t="str">
            <v>1751129410</v>
          </cell>
          <cell r="X314" t="str">
            <v>0995938928-0981222970</v>
          </cell>
          <cell r="Z314" t="str">
            <v>acnaranjor@hotmail.com</v>
          </cell>
          <cell r="AA314">
            <v>44923</v>
          </cell>
          <cell r="AD314">
            <v>1</v>
          </cell>
          <cell r="AE314">
            <v>1</v>
          </cell>
          <cell r="AH314" t="str">
            <v>BARRIO OLALLA  CASA CON PORTON BEIGE FRENTE A LA METALICAS CACARIN</v>
          </cell>
          <cell r="AI314" t="str">
            <v>DESPACHO</v>
          </cell>
          <cell r="AJ314" t="str">
            <v>Normal</v>
          </cell>
          <cell r="AL314" t="str">
            <v>NO</v>
          </cell>
          <cell r="AN314" t="str">
            <v>TUE portabilidad</v>
          </cell>
          <cell r="AO314" t="str">
            <v>CANAL ONLINE</v>
          </cell>
          <cell r="AP314">
            <v>44923</v>
          </cell>
          <cell r="AR314" t="str">
            <v>FLEXTUENTI_414508327</v>
          </cell>
          <cell r="AS314">
            <v>325232</v>
          </cell>
          <cell r="AT314" t="str">
            <v>D40</v>
          </cell>
          <cell r="AU314" t="str">
            <v>BTC</v>
          </cell>
          <cell r="AV314">
            <v>1</v>
          </cell>
          <cell r="AW314" t="str">
            <v>LOCAL</v>
          </cell>
          <cell r="AX314" t="str">
            <v>HABILITADO RUTEO</v>
          </cell>
          <cell r="AY314" t="str">
            <v>HALFSIM TUENTI PREPAGO PORTABILIDAD: 1 und</v>
          </cell>
          <cell r="AZ314" t="str">
            <v>SIMCARD</v>
          </cell>
          <cell r="BA314" t="str">
            <v/>
          </cell>
        </row>
        <row r="315">
          <cell r="A315" t="str">
            <v>414508364</v>
          </cell>
          <cell r="B315" t="str">
            <v>FLEXTUENTI</v>
          </cell>
          <cell r="C315">
            <v>44923</v>
          </cell>
          <cell r="D315" t="str">
            <v>FLEXNET ECUADOR - FLEXTUENTI</v>
          </cell>
          <cell r="E315" t="str">
            <v>CALLE 28 DE JUNIO S/N Y GARCIA MORENO ENTRADA LLANO GRANDE</v>
          </cell>
          <cell r="H315" t="str">
            <v>170208</v>
          </cell>
          <cell r="I315" t="str">
            <v>QUITO</v>
          </cell>
          <cell r="J315" t="str">
            <v>PICHINCHA</v>
          </cell>
          <cell r="K315" t="str">
            <v>Lizbeth Estefania Castillo</v>
          </cell>
          <cell r="L315" t="str">
            <v>QUITUMBE AV CONDOR NAN SN PUMAPUNGO</v>
          </cell>
          <cell r="O315" t="str">
            <v>QUITO</v>
          </cell>
          <cell r="P315" t="str">
            <v>QUITO</v>
          </cell>
          <cell r="Q315" t="str">
            <v>PICHINCHA_QUITO_QUITUMBE</v>
          </cell>
          <cell r="R315" t="str">
            <v>414508364</v>
          </cell>
          <cell r="W315" t="str">
            <v>0604240861</v>
          </cell>
          <cell r="X315" t="str">
            <v>0995847754-0998092178</v>
          </cell>
          <cell r="Z315" t="str">
            <v>stefania44_19@live.com</v>
          </cell>
          <cell r="AA315">
            <v>44923</v>
          </cell>
          <cell r="AD315">
            <v>1</v>
          </cell>
          <cell r="AE315">
            <v>1</v>
          </cell>
          <cell r="AH315" t="str">
            <v>SECTOR QUITUMBE FRENTE AL TERMINAL CONJUNTOS SOLIDARIDAD CONJUNTO EL JARDIN CSA 41 ANUNCIARSE EN GARITA</v>
          </cell>
          <cell r="AI315" t="str">
            <v>DESPACHO</v>
          </cell>
          <cell r="AJ315" t="str">
            <v>Normal</v>
          </cell>
          <cell r="AL315" t="str">
            <v>NO</v>
          </cell>
          <cell r="AN315" t="str">
            <v>TUE portabilidad</v>
          </cell>
          <cell r="AO315" t="str">
            <v>CANAL ONLINE</v>
          </cell>
          <cell r="AP315">
            <v>44923</v>
          </cell>
          <cell r="AR315" t="str">
            <v>FLEXTUENTI_414508364</v>
          </cell>
          <cell r="AS315">
            <v>325229</v>
          </cell>
          <cell r="AT315" t="str">
            <v>D40</v>
          </cell>
          <cell r="AU315" t="str">
            <v>BTC</v>
          </cell>
          <cell r="AV315">
            <v>1</v>
          </cell>
          <cell r="AW315" t="str">
            <v>LOCAL</v>
          </cell>
          <cell r="AX315" t="str">
            <v>HABILITADO RUTEO</v>
          </cell>
          <cell r="AY315" t="str">
            <v>HALFSIM TUENTI PREPAGO PORTABILIDAD: 1 und</v>
          </cell>
          <cell r="AZ315" t="str">
            <v>SIMCARD</v>
          </cell>
          <cell r="BA315" t="str">
            <v/>
          </cell>
        </row>
        <row r="316">
          <cell r="A316" t="str">
            <v>414508373</v>
          </cell>
          <cell r="B316" t="str">
            <v>FLEXTUENTI</v>
          </cell>
          <cell r="C316">
            <v>44923</v>
          </cell>
          <cell r="D316" t="str">
            <v>FLEXNET ECUADOR - FLEXTUENTI</v>
          </cell>
          <cell r="E316" t="str">
            <v>CALLE 28 DE JUNIO S/N Y GARCIA MORENO ENTRADA LLANO GRANDE</v>
          </cell>
          <cell r="H316" t="str">
            <v>170208</v>
          </cell>
          <cell r="I316" t="str">
            <v>QUITO</v>
          </cell>
          <cell r="J316" t="str">
            <v>PICHINCHA</v>
          </cell>
          <cell r="K316" t="str">
            <v>NICOLLE MERCEDES RIVERA PINO</v>
          </cell>
          <cell r="L316" t="str">
            <v>TARQUI (GY) AV BENJAMIN CARRION  MORA  LOCAL 15  CALLE 2DO CALLEJON 18J NO</v>
          </cell>
          <cell r="O316" t="str">
            <v>090501</v>
          </cell>
          <cell r="P316" t="str">
            <v>090501</v>
          </cell>
          <cell r="Q316" t="str">
            <v>GUAYAS_GUAYAQUIL_TARQUI (GY)</v>
          </cell>
          <cell r="R316" t="str">
            <v>414508373</v>
          </cell>
          <cell r="W316" t="str">
            <v>0943123695</v>
          </cell>
          <cell r="X316" t="str">
            <v>0979241452-0959105217</v>
          </cell>
          <cell r="Z316" t="str">
            <v>nicollerp10@outlook.com</v>
          </cell>
          <cell r="AA316">
            <v>44923</v>
          </cell>
          <cell r="AD316">
            <v>1</v>
          </cell>
          <cell r="AE316">
            <v>1</v>
          </cell>
          <cell r="AH316" t="str">
            <v>SECTOR LA ROTONDA CC LA ROTONDA ENTREGAR EN EL LOCAL DELICIAS GOURMET JUNTO A DEPRATI</v>
          </cell>
          <cell r="AI316" t="str">
            <v>DESPACHO</v>
          </cell>
          <cell r="AJ316" t="str">
            <v>Normal</v>
          </cell>
          <cell r="AL316" t="str">
            <v>NO</v>
          </cell>
          <cell r="AN316" t="str">
            <v>TUE portabilidad</v>
          </cell>
          <cell r="AO316" t="str">
            <v>CANAL ONLINE</v>
          </cell>
          <cell r="AP316">
            <v>44923</v>
          </cell>
          <cell r="AR316" t="str">
            <v>FLEXTUENTI_414508373</v>
          </cell>
          <cell r="AS316">
            <v>325233</v>
          </cell>
          <cell r="AT316" t="str">
            <v>D40</v>
          </cell>
          <cell r="AU316" t="str">
            <v>BTC</v>
          </cell>
          <cell r="AV316">
            <v>1</v>
          </cell>
          <cell r="AW316" t="str">
            <v>LOCAL</v>
          </cell>
          <cell r="AX316" t="str">
            <v>EN_TRANSITO</v>
          </cell>
          <cell r="AY316" t="str">
            <v>HALFSIM TUENTI PREPAGO PORTABILIDAD: 1 und</v>
          </cell>
          <cell r="AZ316" t="str">
            <v>SIMCARD</v>
          </cell>
          <cell r="BA316" t="str">
            <v/>
          </cell>
        </row>
        <row r="317">
          <cell r="A317" t="str">
            <v>414508377</v>
          </cell>
          <cell r="B317" t="str">
            <v>FLEXTUENTI</v>
          </cell>
          <cell r="C317">
            <v>44923</v>
          </cell>
          <cell r="D317" t="str">
            <v>FLEXNET ECUADOR - FLEXTUENTI</v>
          </cell>
          <cell r="E317" t="str">
            <v>CALLE 28 DE JUNIO S/N Y GARCIA MORENO ENTRADA LLANO GRANDE</v>
          </cell>
          <cell r="H317" t="str">
            <v>170208</v>
          </cell>
          <cell r="I317" t="str">
            <v>QUITO</v>
          </cell>
          <cell r="J317" t="str">
            <v>PICHINCHA</v>
          </cell>
          <cell r="K317" t="str">
            <v>Bertha Carrillo</v>
          </cell>
          <cell r="L317" t="str">
            <v>GONZALEZ SUAREZ (CA) CALLE SUCRE  SN  CALLE LOS ANDES</v>
          </cell>
          <cell r="O317" t="str">
            <v>040207</v>
          </cell>
          <cell r="P317" t="str">
            <v>040207</v>
          </cell>
          <cell r="Q317" t="str">
            <v>CARCHI_SAN GABRIEL (MONTUFAR)_GONZALEZ SUAREZ (CA)</v>
          </cell>
          <cell r="R317" t="str">
            <v>414508377</v>
          </cell>
          <cell r="W317" t="str">
            <v>0401024450</v>
          </cell>
          <cell r="X317" t="str">
            <v>0990853964-0990853964</v>
          </cell>
          <cell r="Z317" t="str">
            <v>diberce74@gmail.com</v>
          </cell>
          <cell r="AA317">
            <v>44923</v>
          </cell>
          <cell r="AD317">
            <v>1</v>
          </cell>
          <cell r="AE317">
            <v>1</v>
          </cell>
          <cell r="AH317" t="str">
            <v>BARRIO SAN VICENTE CASA DE 2 PISOS COLOR HABANO CON TERRACOTA A UNA CUADRA DEL BANCO PICHINCHA</v>
          </cell>
          <cell r="AI317" t="str">
            <v>DESPACHO</v>
          </cell>
          <cell r="AJ317" t="str">
            <v>Normal</v>
          </cell>
          <cell r="AL317" t="str">
            <v>NO</v>
          </cell>
          <cell r="AN317" t="str">
            <v>TUE portabilidad</v>
          </cell>
          <cell r="AO317" t="str">
            <v>CANAL ONLINE</v>
          </cell>
          <cell r="AP317">
            <v>44923</v>
          </cell>
          <cell r="AR317" t="str">
            <v>FLEXTUENTI_414508377</v>
          </cell>
          <cell r="AS317">
            <v>325223</v>
          </cell>
          <cell r="AT317" t="str">
            <v>D40</v>
          </cell>
          <cell r="AU317" t="str">
            <v>BTC</v>
          </cell>
          <cell r="AV317">
            <v>1</v>
          </cell>
          <cell r="AW317" t="str">
            <v>PROVINCIAL</v>
          </cell>
          <cell r="AX317" t="str">
            <v>EN_TRANSITO</v>
          </cell>
          <cell r="AY317" t="str">
            <v>HALFSIM TUENTI PREPAGO PORTABILIDAD: 1 und</v>
          </cell>
          <cell r="AZ317" t="str">
            <v>SIMCARD</v>
          </cell>
          <cell r="BA317" t="str">
            <v/>
          </cell>
        </row>
        <row r="318">
          <cell r="A318" t="str">
            <v>414508544</v>
          </cell>
          <cell r="B318" t="str">
            <v>FLEXTUENTI</v>
          </cell>
          <cell r="C318">
            <v>44923</v>
          </cell>
          <cell r="D318" t="str">
            <v>FLEXNET ECUADOR - FLEXTUENTI</v>
          </cell>
          <cell r="E318" t="str">
            <v>CALLE 28 DE JUNIO S/N Y GARCIA MORENO ENTRADA LLANO GRANDE</v>
          </cell>
          <cell r="H318" t="str">
            <v>170208</v>
          </cell>
          <cell r="I318" t="str">
            <v>QUITO</v>
          </cell>
          <cell r="J318" t="str">
            <v>PICHINCHA</v>
          </cell>
          <cell r="K318" t="str">
            <v>Bertha Carrillo</v>
          </cell>
          <cell r="L318" t="str">
            <v>SAN GABRIEL  LOS ANDES SN COLON</v>
          </cell>
          <cell r="O318" t="str">
            <v>SAN GABRIEL</v>
          </cell>
          <cell r="P318" t="str">
            <v>SAN GABRIEL</v>
          </cell>
          <cell r="Q318" t="str">
            <v>CARCHI_SAN GABRIEL_SAN GABRIEL</v>
          </cell>
          <cell r="R318" t="str">
            <v>414508544</v>
          </cell>
          <cell r="W318" t="str">
            <v>0401024450</v>
          </cell>
          <cell r="X318" t="str">
            <v>0992448967-0991891088</v>
          </cell>
          <cell r="Z318" t="str">
            <v>dibece74@gmail.com</v>
          </cell>
          <cell r="AA318">
            <v>44923</v>
          </cell>
          <cell r="AD318">
            <v>1</v>
          </cell>
          <cell r="AE318">
            <v>1</v>
          </cell>
          <cell r="AH318" t="str">
            <v>SECTOR SAN GABRIEL A UNA CUADRA DEL BANCO DE PICHINCHA CASA 2 PISOS VERDE LIMON CON REJAS NEGRAS</v>
          </cell>
          <cell r="AI318" t="str">
            <v>DESPACHO</v>
          </cell>
          <cell r="AJ318" t="str">
            <v>Normal</v>
          </cell>
          <cell r="AL318" t="str">
            <v>NO</v>
          </cell>
          <cell r="AN318" t="str">
            <v>TUE portabilidad</v>
          </cell>
          <cell r="AO318" t="str">
            <v>CANAL ONLINE</v>
          </cell>
          <cell r="AP318">
            <v>44923</v>
          </cell>
          <cell r="AR318" t="str">
            <v>FLEXTUENTI_414508544</v>
          </cell>
          <cell r="AS318">
            <v>325231</v>
          </cell>
          <cell r="AT318" t="str">
            <v>D40</v>
          </cell>
          <cell r="AU318" t="str">
            <v>BTC</v>
          </cell>
          <cell r="AV318">
            <v>1</v>
          </cell>
          <cell r="AW318" t="str">
            <v>PROVINCIAL</v>
          </cell>
          <cell r="AX318" t="str">
            <v>EN_TRANSITO</v>
          </cell>
          <cell r="AY318" t="str">
            <v>HALFSIM TUENTI PREPAGO PORTABILIDAD: 1 und</v>
          </cell>
          <cell r="AZ318" t="str">
            <v>SIMCARD</v>
          </cell>
          <cell r="BA318" t="str">
            <v/>
          </cell>
        </row>
        <row r="319">
          <cell r="A319" t="str">
            <v>414508607</v>
          </cell>
          <cell r="B319" t="str">
            <v>FLEXTUENTI</v>
          </cell>
          <cell r="C319">
            <v>44923</v>
          </cell>
          <cell r="D319" t="str">
            <v>FLEXNET ECUADOR - FLEXTUENTI</v>
          </cell>
          <cell r="E319" t="str">
            <v>CALLE 28 DE JUNIO S/N Y GARCIA MORENO ENTRADA LLANO GRANDE</v>
          </cell>
          <cell r="H319" t="str">
            <v>170208</v>
          </cell>
          <cell r="I319" t="str">
            <v>QUITO</v>
          </cell>
          <cell r="J319" t="str">
            <v>PICHINCHA</v>
          </cell>
          <cell r="K319" t="str">
            <v>Danny Xavier Quispe</v>
          </cell>
          <cell r="L319" t="str">
            <v>CALDERON PASAJE N17A CS N17 70 CALLE JAIME ROLDOS AGUILERA</v>
          </cell>
          <cell r="O319" t="str">
            <v>QUITO</v>
          </cell>
          <cell r="P319" t="str">
            <v>QUITO</v>
          </cell>
          <cell r="Q319" t="str">
            <v>PICHINCHA_QUITO_CALDERON</v>
          </cell>
          <cell r="R319" t="str">
            <v>414508607</v>
          </cell>
          <cell r="W319" t="str">
            <v>1716957038</v>
          </cell>
          <cell r="X319" t="str">
            <v>0992302725-0959206188</v>
          </cell>
          <cell r="Z319" t="str">
            <v>dannyxa@live.com</v>
          </cell>
          <cell r="AA319">
            <v>44923</v>
          </cell>
          <cell r="AD319">
            <v>1</v>
          </cell>
          <cell r="AE319">
            <v>1</v>
          </cell>
          <cell r="AH319" t="str">
            <v>CARAPUNGO ENTREGAR EN LA TIENDA ESQUINERA VIVERES TERESITA CASA DE 2 PISOS CON TECHO ROJO</v>
          </cell>
          <cell r="AI319" t="str">
            <v>DESPACHO</v>
          </cell>
          <cell r="AJ319" t="str">
            <v>Normal</v>
          </cell>
          <cell r="AL319" t="str">
            <v>NO</v>
          </cell>
          <cell r="AN319" t="str">
            <v>TUE portabilidad</v>
          </cell>
          <cell r="AO319" t="str">
            <v>CANAL ONLINE</v>
          </cell>
          <cell r="AP319">
            <v>44923</v>
          </cell>
          <cell r="AR319" t="str">
            <v>FLEXTUENTI_414508607</v>
          </cell>
          <cell r="AU319" t="str">
            <v>BTC</v>
          </cell>
          <cell r="AV319">
            <v>0</v>
          </cell>
          <cell r="AW319" t="str">
            <v>LOCAL</v>
          </cell>
          <cell r="AX319" t="e">
            <v>#N/A</v>
          </cell>
          <cell r="AY319" t="str">
            <v>HALFSIM TUENTI PREPAGO PORTABILIDAD: 1 und</v>
          </cell>
          <cell r="AZ319" t="str">
            <v>SIMCARD</v>
          </cell>
          <cell r="BA319" t="str">
            <v/>
          </cell>
        </row>
        <row r="320">
          <cell r="A320" t="str">
            <v>414508840</v>
          </cell>
          <cell r="B320" t="str">
            <v>FLEXTUENTI</v>
          </cell>
          <cell r="C320">
            <v>44923</v>
          </cell>
          <cell r="D320" t="str">
            <v>FLEXNET ECUADOR - FLEXTUENTI</v>
          </cell>
          <cell r="E320" t="str">
            <v>CALLE 28 DE JUNIO S/N Y GARCIA MORENO ENTRADA LLANO GRANDE</v>
          </cell>
          <cell r="H320" t="str">
            <v>170208</v>
          </cell>
          <cell r="I320" t="str">
            <v>QUITO</v>
          </cell>
          <cell r="J320" t="str">
            <v>PICHINCHA</v>
          </cell>
          <cell r="K320" t="str">
            <v>Angie Reyna</v>
          </cell>
          <cell r="L320" t="str">
            <v>VALENCIA  AV 13 DE DICIEMBRE  3320 VIA LA UNION</v>
          </cell>
          <cell r="O320" t="str">
            <v>VALENCIA</v>
          </cell>
          <cell r="P320" t="str">
            <v>VALENCIA</v>
          </cell>
          <cell r="Q320" t="str">
            <v>LOS RIOS_VALENCIA_ VALENCIA</v>
          </cell>
          <cell r="R320" t="str">
            <v>414508840</v>
          </cell>
          <cell r="W320" t="str">
            <v>0504258781</v>
          </cell>
          <cell r="X320" t="str">
            <v>0960462910-0980112651</v>
          </cell>
          <cell r="Z320" t="str">
            <v>angiereynas1994@gmail.com</v>
          </cell>
          <cell r="AA320">
            <v>44923</v>
          </cell>
          <cell r="AD320">
            <v>1</v>
          </cell>
          <cell r="AE320">
            <v>1</v>
          </cell>
          <cell r="AH320" t="str">
            <v>BARRIO SAN FRANCISCO NUMERO 2 CASA DE DOS PISOS PLANTA BAJA CON TALLER INDUSTRIAL REINA</v>
          </cell>
          <cell r="AI320" t="str">
            <v>DESPACHO</v>
          </cell>
          <cell r="AJ320" t="str">
            <v>Normal</v>
          </cell>
          <cell r="AL320" t="str">
            <v>NO</v>
          </cell>
          <cell r="AN320" t="str">
            <v>TUE portabilidad</v>
          </cell>
          <cell r="AO320" t="str">
            <v>CANAL ONLINE</v>
          </cell>
          <cell r="AP320">
            <v>44923</v>
          </cell>
          <cell r="AR320" t="str">
            <v>FLEXTUENTI_414508840</v>
          </cell>
          <cell r="AU320" t="str">
            <v>BTC</v>
          </cell>
          <cell r="AV320">
            <v>0</v>
          </cell>
          <cell r="AW320" t="str">
            <v>PROVINCIAL</v>
          </cell>
          <cell r="AX320" t="e">
            <v>#N/A</v>
          </cell>
          <cell r="AY320" t="str">
            <v>HALFSIM TUENTI PREPAGO PORTABILIDAD: 1 und</v>
          </cell>
          <cell r="AZ320" t="str">
            <v>SIMCARD</v>
          </cell>
          <cell r="BA320" t="str">
            <v/>
          </cell>
        </row>
        <row r="321">
          <cell r="A321" t="str">
            <v>414508844</v>
          </cell>
          <cell r="B321" t="str">
            <v>FLEXTUENTI</v>
          </cell>
          <cell r="C321">
            <v>44923</v>
          </cell>
          <cell r="D321" t="str">
            <v>FLEXNET ECUADOR - FLEXTUENTI</v>
          </cell>
          <cell r="E321" t="str">
            <v>CALLE 28 DE JUNIO S/N Y GARCIA MORENO ENTRADA LLANO GRANDE</v>
          </cell>
          <cell r="H321" t="str">
            <v>170208</v>
          </cell>
          <cell r="I321" t="str">
            <v>QUITO</v>
          </cell>
          <cell r="J321" t="str">
            <v>PICHINCHA</v>
          </cell>
          <cell r="K321" t="str">
            <v>Ronal Tanicuchi</v>
          </cell>
          <cell r="L321" t="str">
            <v>EL SAGRARIO CALLE MARIANO CUEVA SN CALLE ALBERTO MUNOZ VERNAZA</v>
          </cell>
          <cell r="O321" t="str">
            <v>010101</v>
          </cell>
          <cell r="P321" t="str">
            <v>010101</v>
          </cell>
          <cell r="Q321" t="str">
            <v>AZUAY_CUENCA_EL SAGRARIO</v>
          </cell>
          <cell r="R321" t="str">
            <v>414508844</v>
          </cell>
          <cell r="W321" t="str">
            <v>0401782420</v>
          </cell>
          <cell r="X321" t="str">
            <v>0986576859-0986576859</v>
          </cell>
          <cell r="Z321" t="str">
            <v>ronaldjmix21@gmail.com</v>
          </cell>
          <cell r="AA321">
            <v>44923</v>
          </cell>
          <cell r="AD321">
            <v>1</v>
          </cell>
          <cell r="AE321">
            <v>1</v>
          </cell>
          <cell r="AH321" t="str">
            <v>SECTOR LOJA ARGELIA ENTREGAR EN LA BASE MILITRAR BASE DE MOVILIZACION SUR A MEDIA CUADRA DE COSUM RESTAURANTE</v>
          </cell>
          <cell r="AI321" t="str">
            <v>DESPACHO</v>
          </cell>
          <cell r="AJ321" t="str">
            <v>Normal</v>
          </cell>
          <cell r="AL321" t="str">
            <v>NO</v>
          </cell>
          <cell r="AN321" t="str">
            <v>TUE portabilidad</v>
          </cell>
          <cell r="AO321" t="str">
            <v>CANAL ONLINE</v>
          </cell>
          <cell r="AP321">
            <v>44923</v>
          </cell>
          <cell r="AR321" t="str">
            <v>FLEXTUENTI_414508844</v>
          </cell>
          <cell r="AU321" t="str">
            <v>BTC</v>
          </cell>
          <cell r="AV321">
            <v>0</v>
          </cell>
          <cell r="AW321" t="str">
            <v>PROVINCIAL</v>
          </cell>
          <cell r="AX321" t="e">
            <v>#N/A</v>
          </cell>
          <cell r="AY321" t="str">
            <v>HALFSIM TUENTI PREPAGO PORTABILIDAD: 1 und</v>
          </cell>
          <cell r="AZ321" t="str">
            <v>SIMCARD</v>
          </cell>
          <cell r="BA321" t="str">
            <v/>
          </cell>
        </row>
        <row r="322">
          <cell r="A322" t="str">
            <v>414508845</v>
          </cell>
          <cell r="B322" t="str">
            <v>FLEXTUENTI</v>
          </cell>
          <cell r="C322">
            <v>44923</v>
          </cell>
          <cell r="D322" t="str">
            <v>FLEXNET ECUADOR - FLEXTUENTI</v>
          </cell>
          <cell r="E322" t="str">
            <v>CALLE 28 DE JUNIO S/N Y GARCIA MORENO ENTRADA LLANO GRANDE</v>
          </cell>
          <cell r="H322" t="str">
            <v>170208</v>
          </cell>
          <cell r="I322" t="str">
            <v>QUITO</v>
          </cell>
          <cell r="J322" t="str">
            <v>PICHINCHA</v>
          </cell>
          <cell r="K322" t="str">
            <v>Wendy Valeria Quel Ruiz</v>
          </cell>
          <cell r="L322" t="str">
            <v>CARANQUI RIO AMAZONAS  4 98  AV EL  RETORNO</v>
          </cell>
          <cell r="O322" t="str">
            <v>IBARRA</v>
          </cell>
          <cell r="P322" t="str">
            <v>IBARRA</v>
          </cell>
          <cell r="Q322" t="str">
            <v>IMBABURA_IBARRA_CARANQUI</v>
          </cell>
          <cell r="R322" t="str">
            <v>414508845</v>
          </cell>
          <cell r="W322" t="str">
            <v>0401260096</v>
          </cell>
          <cell r="X322" t="str">
            <v>0967610273-0991378796</v>
          </cell>
          <cell r="Z322" t="str">
            <v>agroindwq78@hotmail.com</v>
          </cell>
          <cell r="AA322">
            <v>44923</v>
          </cell>
          <cell r="AD322">
            <v>1</v>
          </cell>
          <cell r="AE322">
            <v>1</v>
          </cell>
          <cell r="AH322" t="str">
            <v>SECTOR LOS CEIBOS A UNA CUADRA DE LA PIZZA SOBERANA LOS CEIBOS CASA BLANCA CON NARANJA DE 2 PISOS</v>
          </cell>
          <cell r="AI322" t="str">
            <v>DESPACHO</v>
          </cell>
          <cell r="AJ322" t="str">
            <v>Normal</v>
          </cell>
          <cell r="AL322" t="str">
            <v>NO</v>
          </cell>
          <cell r="AN322" t="str">
            <v>TUE portabilidad</v>
          </cell>
          <cell r="AO322" t="str">
            <v>CANAL ONLINE</v>
          </cell>
          <cell r="AP322">
            <v>44923</v>
          </cell>
          <cell r="AR322" t="str">
            <v>FLEXTUENTI_414508845</v>
          </cell>
          <cell r="AU322" t="str">
            <v>BTC</v>
          </cell>
          <cell r="AV322">
            <v>0</v>
          </cell>
          <cell r="AW322" t="str">
            <v>PROVINCIAL</v>
          </cell>
          <cell r="AX322" t="e">
            <v>#N/A</v>
          </cell>
          <cell r="AY322" t="str">
            <v>HALFSIM TUENTI PREPAGO PORTABILIDAD: 1 und</v>
          </cell>
          <cell r="AZ322" t="str">
            <v>SIMCARD</v>
          </cell>
          <cell r="BA322" t="str">
            <v/>
          </cell>
        </row>
        <row r="323">
          <cell r="A323" t="str">
            <v>414508846</v>
          </cell>
          <cell r="B323" t="str">
            <v>FLEXTUENTI</v>
          </cell>
          <cell r="C323">
            <v>44923</v>
          </cell>
          <cell r="D323" t="str">
            <v>FLEXNET ECUADOR - FLEXTUENTI</v>
          </cell>
          <cell r="E323" t="str">
            <v>CALLE 28 DE JUNIO S/N Y GARCIA MORENO ENTRADA LLANO GRANDE</v>
          </cell>
          <cell r="H323" t="str">
            <v>170208</v>
          </cell>
          <cell r="I323" t="str">
            <v>QUITO</v>
          </cell>
          <cell r="J323" t="str">
            <v>PICHINCHA</v>
          </cell>
          <cell r="K323" t="str">
            <v>Maria Beatriz Pintag Sislema</v>
          </cell>
          <cell r="L323" t="str">
            <v>GUAMANI CALLE CLODOVEO CARRION  S55  CALLES FRANCISCO CAMPOS</v>
          </cell>
          <cell r="O323" t="str">
            <v>QUITO</v>
          </cell>
          <cell r="P323" t="str">
            <v>QUITO</v>
          </cell>
          <cell r="Q323" t="str">
            <v>PICHINCHA_QUITO_GUAMANI</v>
          </cell>
          <cell r="R323" t="str">
            <v>414508846</v>
          </cell>
          <cell r="W323" t="str">
            <v>1717588048</v>
          </cell>
          <cell r="X323" t="str">
            <v>0987266710-0983849204</v>
          </cell>
          <cell r="Z323" t="str">
            <v>beatrizpintag1980@gmail.com</v>
          </cell>
          <cell r="AA323">
            <v>44923</v>
          </cell>
          <cell r="AD323">
            <v>1</v>
          </cell>
          <cell r="AE323">
            <v>1</v>
          </cell>
          <cell r="AH323" t="str">
            <v>BARRIO PABLO LOZADA  A DOS CUADRAS DEL ALMACEN QUILLUPANGUI  ENTREGAR  EN LA FRUTERIA MICROMERCADO SAN ROQUE</v>
          </cell>
          <cell r="AI323" t="str">
            <v>DESPACHO</v>
          </cell>
          <cell r="AJ323" t="str">
            <v>Normal</v>
          </cell>
          <cell r="AL323" t="str">
            <v>NO</v>
          </cell>
          <cell r="AN323" t="str">
            <v>TUE portabilidad</v>
          </cell>
          <cell r="AO323" t="str">
            <v>CANAL ONLINE</v>
          </cell>
          <cell r="AP323">
            <v>44923</v>
          </cell>
          <cell r="AR323" t="str">
            <v>FLEXTUENTI_414508846</v>
          </cell>
          <cell r="AU323" t="str">
            <v>BTC</v>
          </cell>
          <cell r="AV323">
            <v>0</v>
          </cell>
          <cell r="AW323" t="str">
            <v>LOCAL</v>
          </cell>
          <cell r="AX323" t="e">
            <v>#N/A</v>
          </cell>
          <cell r="AY323" t="str">
            <v>HALFSIM TUENTI PREPAGO PORTABILIDAD: 1 und</v>
          </cell>
          <cell r="AZ323" t="str">
            <v>SIMCARD</v>
          </cell>
          <cell r="BA323" t="str">
            <v/>
          </cell>
        </row>
        <row r="324">
          <cell r="A324" t="str">
            <v>414508848</v>
          </cell>
          <cell r="B324" t="str">
            <v>FLEXTUENTI</v>
          </cell>
          <cell r="C324">
            <v>44923</v>
          </cell>
          <cell r="D324" t="str">
            <v>FLEXNET ECUADOR - FLEXTUENTI</v>
          </cell>
          <cell r="E324" t="str">
            <v>CALLE 28 DE JUNIO S/N Y GARCIA MORENO ENTRADA LLANO GRANDE</v>
          </cell>
          <cell r="H324" t="str">
            <v>170208</v>
          </cell>
          <cell r="I324" t="str">
            <v>QUITO</v>
          </cell>
          <cell r="J324" t="str">
            <v>PICHINCHA</v>
          </cell>
          <cell r="K324" t="str">
            <v>JUAN MIGUEL MIRABA TUAREZ</v>
          </cell>
          <cell r="L324" t="str">
            <v>ANDRES DE VERA  LOS NARDOS  SN  AV 15 DE ABRIL</v>
          </cell>
          <cell r="O324" t="str">
            <v>PORTOVIEJO</v>
          </cell>
          <cell r="P324" t="str">
            <v>PORTOVIEJO</v>
          </cell>
          <cell r="Q324" t="str">
            <v>MANABI_PORTOVIEJO_ANDRES DE VERA</v>
          </cell>
          <cell r="R324" t="str">
            <v>414508848</v>
          </cell>
          <cell r="W324" t="str">
            <v>1308153574</v>
          </cell>
          <cell r="X324" t="str">
            <v>0998408412-0994777439</v>
          </cell>
          <cell r="Z324" t="str">
            <v>miguelmiraba@hotmail.com</v>
          </cell>
          <cell r="AA324">
            <v>44923</v>
          </cell>
          <cell r="AD324">
            <v>1</v>
          </cell>
          <cell r="AE324">
            <v>1</v>
          </cell>
          <cell r="AH324" t="str">
            <v>SECTOR LOS ANGELES  ATRAS DEL EDIFICIO DEL 911 ENTREGAR EN EL CENTRO DE ATENCION CIUDADANA  BLANCO CON GRIS</v>
          </cell>
          <cell r="AI324" t="str">
            <v>DESPACHO</v>
          </cell>
          <cell r="AJ324" t="str">
            <v>Normal</v>
          </cell>
          <cell r="AL324" t="str">
            <v>NO</v>
          </cell>
          <cell r="AN324" t="str">
            <v>TUE portabilidad</v>
          </cell>
          <cell r="AO324" t="str">
            <v>CANAL ONLINE</v>
          </cell>
          <cell r="AP324">
            <v>44923</v>
          </cell>
          <cell r="AR324" t="str">
            <v>FLEXTUENTI_414508848</v>
          </cell>
          <cell r="AU324" t="str">
            <v>BTC</v>
          </cell>
          <cell r="AV324">
            <v>0</v>
          </cell>
          <cell r="AW324" t="str">
            <v>PROVINCIAL</v>
          </cell>
          <cell r="AX324" t="e">
            <v>#N/A</v>
          </cell>
          <cell r="AY324" t="str">
            <v>HALFSIM TUENTI PREPAGO PORTABILIDAD: 1 und</v>
          </cell>
          <cell r="AZ324" t="str">
            <v>SIMCARD</v>
          </cell>
          <cell r="BA324" t="str">
            <v/>
          </cell>
        </row>
        <row r="325">
          <cell r="A325" t="str">
            <v>414508907</v>
          </cell>
          <cell r="B325" t="str">
            <v>FLEXTUENTI</v>
          </cell>
          <cell r="C325">
            <v>44923</v>
          </cell>
          <cell r="D325" t="str">
            <v>FLEXNET ECUADOR - FLEXTUENTI</v>
          </cell>
          <cell r="E325" t="str">
            <v>CALLE 28 DE JUNIO S/N Y GARCIA MORENO ENTRADA LLANO GRANDE</v>
          </cell>
          <cell r="H325" t="str">
            <v>170208</v>
          </cell>
          <cell r="I325" t="str">
            <v>QUITO</v>
          </cell>
          <cell r="J325" t="str">
            <v>PICHINCHA</v>
          </cell>
          <cell r="K325" t="str">
            <v>Geanine Lizbeth Cando Rodríguez</v>
          </cell>
          <cell r="L325" t="str">
            <v>TULCAN  GENERAL LANDAZURY  2258 110 J J OLMEDO</v>
          </cell>
          <cell r="O325" t="str">
            <v>TULCAN</v>
          </cell>
          <cell r="P325" t="str">
            <v>TULCAN</v>
          </cell>
          <cell r="Q325" t="str">
            <v>CARCHI_TULCAN_TULCAN</v>
          </cell>
          <cell r="R325" t="str">
            <v>414508907</v>
          </cell>
          <cell r="W325" t="str">
            <v>0401502752</v>
          </cell>
          <cell r="X325" t="str">
            <v>0978640310-0978640310</v>
          </cell>
          <cell r="Z325" t="str">
            <v>geaninecando12@gmail.com</v>
          </cell>
          <cell r="AA325">
            <v>44923</v>
          </cell>
          <cell r="AD325">
            <v>1</v>
          </cell>
          <cell r="AE325">
            <v>1</v>
          </cell>
          <cell r="AH325" t="str">
            <v>BARRIO SANTIAGO 1 DIAGONAL AL BABY SPA CASA GRIS CON TOMATES CON REJAS BLANCAS DE 3 PISOS</v>
          </cell>
          <cell r="AI325" t="str">
            <v>DESPACHO</v>
          </cell>
          <cell r="AJ325" t="str">
            <v>Normal</v>
          </cell>
          <cell r="AL325" t="str">
            <v>NO</v>
          </cell>
          <cell r="AN325" t="str">
            <v>TUE reposiciones sin costo</v>
          </cell>
          <cell r="AO325" t="str">
            <v>CANAL ONLINE</v>
          </cell>
          <cell r="AP325">
            <v>44923</v>
          </cell>
          <cell r="AR325" t="str">
            <v>FLEXTUENTI_414508907</v>
          </cell>
          <cell r="AU325" t="str">
            <v>BTC</v>
          </cell>
          <cell r="AV325">
            <v>0</v>
          </cell>
          <cell r="AW325" t="str">
            <v>PROVINCIAL</v>
          </cell>
          <cell r="AX325" t="e">
            <v>#N/A</v>
          </cell>
          <cell r="AY325" t="str">
            <v>HALFSIM TUENTI PREPAGO REPOSICION SIN COSTO: 1 und</v>
          </cell>
          <cell r="AZ325" t="str">
            <v>SIMCARD</v>
          </cell>
          <cell r="BA325" t="str">
            <v/>
          </cell>
        </row>
        <row r="326">
          <cell r="A326" t="str">
            <v>TRASP22-0112</v>
          </cell>
          <cell r="B326" t="str">
            <v>FLEXTUENTI</v>
          </cell>
          <cell r="C326">
            <v>44923</v>
          </cell>
          <cell r="D326" t="str">
            <v>FLEXNET ECUADOR - FLEXTUENTI</v>
          </cell>
          <cell r="E326" t="str">
            <v>CALLE 28 DE JUNIO S/N Y GARCIA MORENO ENTRADA LLANO GRANDE</v>
          </cell>
          <cell r="H326" t="str">
            <v>170208</v>
          </cell>
          <cell r="I326" t="str">
            <v>QUITO</v>
          </cell>
          <cell r="J326" t="str">
            <v>PICHINCHA</v>
          </cell>
          <cell r="K326" t="str">
            <v/>
          </cell>
          <cell r="O326" t="str">
            <v/>
          </cell>
          <cell r="P326" t="str">
            <v/>
          </cell>
          <cell r="R326" t="str">
            <v>TRASP22-0112</v>
          </cell>
          <cell r="AA326">
            <v>44923</v>
          </cell>
          <cell r="AD326">
            <v>1</v>
          </cell>
          <cell r="AE326">
            <v>1</v>
          </cell>
          <cell r="AH326" t="str">
            <v>REGULARIZACION SEBASTIAN VASCONEZ</v>
          </cell>
          <cell r="AI326" t="str">
            <v>DESPACHO</v>
          </cell>
          <cell r="AJ326" t="str">
            <v>Normal</v>
          </cell>
          <cell r="AL326" t="str">
            <v>NO</v>
          </cell>
          <cell r="AP326">
            <v>44923</v>
          </cell>
          <cell r="AR326" t="str">
            <v>FLEXTUENTI_TRASP22-0112</v>
          </cell>
          <cell r="AU326" t="str">
            <v>TRASP</v>
          </cell>
          <cell r="AV326">
            <v>0</v>
          </cell>
          <cell r="AX326" t="e">
            <v>#N/A</v>
          </cell>
          <cell r="AY326" t="str">
            <v>HALFSIM TUENTI PREPAGO PORTABILIDAD: 1 und</v>
          </cell>
          <cell r="AZ326" t="str">
            <v>SIMCARD</v>
          </cell>
          <cell r="BA326" t="str">
            <v/>
          </cell>
        </row>
        <row r="327">
          <cell r="A327" t="str">
            <v>WS414497824</v>
          </cell>
          <cell r="B327" t="str">
            <v>FLEXTUENTI</v>
          </cell>
          <cell r="C327">
            <v>44923</v>
          </cell>
          <cell r="D327" t="str">
            <v>FLEXNET ECUADOR - FLEXTUENTI</v>
          </cell>
          <cell r="E327" t="str">
            <v>CALLE 28 DE JUNIO S/N Y GARCIA MORENO ENTRADA LLANO GRANDE</v>
          </cell>
          <cell r="H327" t="str">
            <v>170208</v>
          </cell>
          <cell r="I327" t="str">
            <v>QUITO</v>
          </cell>
          <cell r="J327" t="str">
            <v>PICHINCHA</v>
          </cell>
          <cell r="K327" t="str">
            <v>anyi jamilek cortez pincay</v>
          </cell>
          <cell r="L327" t="str">
            <v>OFICINA TRAMACO ESMERALDAS</v>
          </cell>
          <cell r="O327" t="str">
            <v>ESMERALDAS</v>
          </cell>
          <cell r="P327" t="str">
            <v>ESMERALDAS</v>
          </cell>
          <cell r="Q327" t="str">
            <v>ESMERALDAS_ESMERALDAS_</v>
          </cell>
          <cell r="R327" t="str">
            <v>WS414497824</v>
          </cell>
          <cell r="S327" t="str">
            <v>COBRO DOMICILIO $5 EFECTIVO</v>
          </cell>
          <cell r="W327" t="str">
            <v>0803995976</v>
          </cell>
          <cell r="X327" t="str">
            <v>0962746667-0962746667</v>
          </cell>
          <cell r="Z327" t="str">
            <v>anyicortezpincay@gmail.com</v>
          </cell>
          <cell r="AA327">
            <v>44923</v>
          </cell>
          <cell r="AD327">
            <v>1</v>
          </cell>
          <cell r="AE327">
            <v>1</v>
          </cell>
          <cell r="AH327" t="str">
            <v/>
          </cell>
          <cell r="AI327" t="str">
            <v>DESPACHO</v>
          </cell>
          <cell r="AJ327" t="str">
            <v>DERIVADO PICK UP</v>
          </cell>
          <cell r="AL327" t="str">
            <v>NO</v>
          </cell>
          <cell r="AN327" t="str">
            <v>TUE reposiciones</v>
          </cell>
          <cell r="AO327" t="str">
            <v>CANAL ONLINE</v>
          </cell>
          <cell r="AP327">
            <v>44923</v>
          </cell>
          <cell r="AR327" t="str">
            <v>FLEXTUENTI_WS414497824</v>
          </cell>
          <cell r="AU327" t="str">
            <v>BTC</v>
          </cell>
          <cell r="AV327">
            <v>0</v>
          </cell>
          <cell r="AW327" t="str">
            <v>PROVINCIAL</v>
          </cell>
          <cell r="AX327" t="e">
            <v>#N/A</v>
          </cell>
          <cell r="AY327" t="str">
            <v>HALFSIM TUENTI PREPAGO REPOSICION: 1 und</v>
          </cell>
          <cell r="AZ327" t="str">
            <v>SIMCARD</v>
          </cell>
          <cell r="BA327" t="str">
            <v/>
          </cell>
        </row>
        <row r="328">
          <cell r="A328" t="str">
            <v>414508632</v>
          </cell>
          <cell r="B328" t="str">
            <v>FLEXTUENTI</v>
          </cell>
          <cell r="C328">
            <v>44923</v>
          </cell>
          <cell r="D328" t="str">
            <v>FLEXNET ECUADOR - FLEXTUENTI</v>
          </cell>
          <cell r="E328" t="str">
            <v xml:space="preserve">FERNANDO GUTIERREZ HILL VIA A DAULE KM 8 1/2 ENTRADA A COOPERATIVA JUAN MONTALVO_x000D_
</v>
          </cell>
          <cell r="H328" t="str">
            <v>090606</v>
          </cell>
          <cell r="I328" t="str">
            <v>GUAYAQUIL</v>
          </cell>
          <cell r="J328" t="str">
            <v>GUAYAS</v>
          </cell>
          <cell r="K328" t="str">
            <v>Fausto Jaime</v>
          </cell>
          <cell r="L328" t="str">
            <v>TARQUI CIUDADELA URBANOR MZ 134 SOLAR 1 AV LAS AGUAS Y CALLE 13</v>
          </cell>
          <cell r="O328" t="str">
            <v>090510</v>
          </cell>
          <cell r="P328" t="str">
            <v>090510</v>
          </cell>
          <cell r="Q328" t="str">
            <v>GUAYAS_GUAYAQUIL_TARQUI</v>
          </cell>
          <cell r="R328" t="str">
            <v>414508632</v>
          </cell>
          <cell r="W328" t="str">
            <v>0916518459</v>
          </cell>
          <cell r="X328" t="str">
            <v>0994493577-0982788066</v>
          </cell>
          <cell r="Z328" t="str">
            <v>bodega@publivia.com.ec</v>
          </cell>
          <cell r="AA328">
            <v>44923</v>
          </cell>
          <cell r="AD328">
            <v>1</v>
          </cell>
          <cell r="AE328">
            <v>1</v>
          </cell>
          <cell r="AH328" t="str">
            <v>SECTOR NORTE ENTREGA EN EMPRESA METROMEDIA GALPON DE COLOR GRIS DIAGONAL A EDIFICIO DE FEDERACION ECUATORIANA DE FUTBOL CLIETE PIDE</v>
          </cell>
          <cell r="AI328" t="str">
            <v>DESPACHO</v>
          </cell>
          <cell r="AJ328" t="str">
            <v>EXPRESS GYE</v>
          </cell>
          <cell r="AL328" t="str">
            <v>NO</v>
          </cell>
          <cell r="AN328" t="str">
            <v>TUE portabilidad</v>
          </cell>
          <cell r="AO328" t="str">
            <v>CANAL ONLINE</v>
          </cell>
          <cell r="AP328">
            <v>44923</v>
          </cell>
          <cell r="AR328" t="str">
            <v>FLEXTUENTI_414508632</v>
          </cell>
          <cell r="AU328" t="str">
            <v>BTC</v>
          </cell>
          <cell r="AV328">
            <v>0</v>
          </cell>
          <cell r="AW328" t="str">
            <v>LOCAL</v>
          </cell>
          <cell r="AX328" t="e">
            <v>#N/A</v>
          </cell>
          <cell r="AY328" t="str">
            <v>HALFSIM TUENTI PREPAGO PORTABILIDAD: 1 und</v>
          </cell>
          <cell r="AZ328" t="str">
            <v>SIMCARD</v>
          </cell>
          <cell r="BA328" t="str">
            <v/>
          </cell>
        </row>
        <row r="329">
          <cell r="A329" t="str">
            <v>4732721</v>
          </cell>
          <cell r="B329" t="str">
            <v>MDELIVERY</v>
          </cell>
          <cell r="C329">
            <v>44916</v>
          </cell>
          <cell r="D329" t="str">
            <v>FLEXNET ECUADOR - MDELIVERY</v>
          </cell>
          <cell r="E329" t="str">
            <v>CALLE 28 DE JUNIO S/N Y GARCIA MORENO ENTRADA LLANO GRANDE</v>
          </cell>
          <cell r="H329" t="str">
            <v>170208</v>
          </cell>
          <cell r="I329" t="str">
            <v>QUITO</v>
          </cell>
          <cell r="J329" t="str">
            <v>PICHINCHA</v>
          </cell>
          <cell r="K329" t="str">
            <v>KARLA NOHELIA VERA CEDEÑOR</v>
          </cell>
          <cell r="L329" t="str">
            <v>ABRAHAM CALAZACON CALLE 9 SN Y CALLE A1</v>
          </cell>
          <cell r="O329" t="str">
            <v>230207</v>
          </cell>
          <cell r="P329" t="str">
            <v>230207</v>
          </cell>
          <cell r="Q329" t="str">
            <v>SANTO DOMINGO_SANTO DOMINGO_ABRAHAM CALAZACON</v>
          </cell>
          <cell r="R329" t="str">
            <v>4732721</v>
          </cell>
          <cell r="W329" t="str">
            <v>1313497842</v>
          </cell>
          <cell r="X329" t="str">
            <v>0990641819-0990641819</v>
          </cell>
          <cell r="AA329">
            <v>44916</v>
          </cell>
          <cell r="AD329">
            <v>1</v>
          </cell>
          <cell r="AE329">
            <v>1</v>
          </cell>
          <cell r="AH329" t="str">
            <v>COOP CARLOS LUIS BURNEO A 200MTRS DE CENTRO DE SALUD HOMBRO A HOMBRO A 500MTRS DEL COLEGIO KOLPING  A 4 CUADRAS DE CANCHA SINTETICA EN CASA DE 1P CON LOZA CLR NARANJA PORTON NEGRO</v>
          </cell>
          <cell r="AI329" t="str">
            <v>DESPACHO</v>
          </cell>
          <cell r="AJ329" t="str">
            <v>Normal</v>
          </cell>
          <cell r="AL329" t="str">
            <v>NO</v>
          </cell>
          <cell r="AN329" t="str">
            <v>MOV productovip</v>
          </cell>
          <cell r="AO329" t="str">
            <v>CANAL ONLINE</v>
          </cell>
          <cell r="AP329">
            <v>44916</v>
          </cell>
          <cell r="AR329" t="str">
            <v>MDELIVERY_4732721</v>
          </cell>
          <cell r="AS329">
            <v>323451</v>
          </cell>
          <cell r="AT329" t="str">
            <v>D40</v>
          </cell>
          <cell r="AU329" t="str">
            <v>BTC</v>
          </cell>
          <cell r="AV329">
            <v>2</v>
          </cell>
          <cell r="AW329" t="str">
            <v>PROVINCIAL</v>
          </cell>
          <cell r="AX329" t="str">
            <v>ENTREGADO</v>
          </cell>
          <cell r="AY329" t="str">
            <v>LTE XIAOMI REDMI NOTE 11S NEGRO: 1 und - sn. 865954063621108 / HALFSIM MOVISTAR: 1 und - sn. 8959300520560302849</v>
          </cell>
          <cell r="AZ329" t="str">
            <v>SIMCARD / TERMINAL</v>
          </cell>
          <cell r="BA329" t="str">
            <v>Validar Biometrico</v>
          </cell>
        </row>
        <row r="330">
          <cell r="A330" t="str">
            <v>4740421</v>
          </cell>
          <cell r="B330" t="str">
            <v>MDELIVERY</v>
          </cell>
          <cell r="C330">
            <v>44916</v>
          </cell>
          <cell r="D330" t="str">
            <v>FLEXNET ECUADOR - MDELIVERY</v>
          </cell>
          <cell r="E330" t="str">
            <v>CALLE 28 DE JUNIO S/N Y GARCIA MORENO ENTRADA LLANO GRANDE</v>
          </cell>
          <cell r="H330" t="str">
            <v>170208</v>
          </cell>
          <cell r="I330" t="str">
            <v>QUITO</v>
          </cell>
          <cell r="J330" t="str">
            <v>PICHINCHA</v>
          </cell>
          <cell r="K330" t="str">
            <v>Leyton Andres Peña Cordova</v>
          </cell>
          <cell r="L330" t="str">
            <v>MACHALA CALLE BUENAVISTA SN Y AV SIMON BOLIVAR</v>
          </cell>
          <cell r="O330" t="str">
            <v>070206</v>
          </cell>
          <cell r="P330" t="str">
            <v>070206</v>
          </cell>
          <cell r="Q330" t="str">
            <v>EL ORO_MACHALA_MACHALA</v>
          </cell>
          <cell r="R330" t="str">
            <v>4740421</v>
          </cell>
          <cell r="W330" t="str">
            <v>0707264305</v>
          </cell>
          <cell r="X330" t="str">
            <v>0986801286-0986801286</v>
          </cell>
          <cell r="AA330">
            <v>44916</v>
          </cell>
          <cell r="AD330">
            <v>1</v>
          </cell>
          <cell r="AE330">
            <v>1</v>
          </cell>
          <cell r="AH330" t="str">
            <v>SCTR CENTRO LOCAL DE CORTINAS CORTILANDIA VIVE EN LA PARTE DE ATRAS</v>
          </cell>
          <cell r="AI330" t="str">
            <v>DESPACHO</v>
          </cell>
          <cell r="AJ330" t="str">
            <v>Normal</v>
          </cell>
          <cell r="AL330" t="str">
            <v>NO</v>
          </cell>
          <cell r="AN330" t="str">
            <v>MOV productovip</v>
          </cell>
          <cell r="AO330" t="str">
            <v>CANAL ONLINE</v>
          </cell>
          <cell r="AP330">
            <v>44916</v>
          </cell>
          <cell r="AR330" t="str">
            <v>MDELIVERY_4740421</v>
          </cell>
          <cell r="AS330">
            <v>323418</v>
          </cell>
          <cell r="AT330" t="str">
            <v>D40</v>
          </cell>
          <cell r="AU330" t="str">
            <v>BTC</v>
          </cell>
          <cell r="AV330">
            <v>1</v>
          </cell>
          <cell r="AW330" t="str">
            <v>PROVINCIAL</v>
          </cell>
          <cell r="AX330" t="str">
            <v>ENTREGADO</v>
          </cell>
          <cell r="AY330" t="str">
            <v>HALFSIM MOVISTAR: 1 und - sn. 8959300520560305719</v>
          </cell>
          <cell r="AZ330" t="str">
            <v>SIMCARD</v>
          </cell>
          <cell r="BA330" t="str">
            <v/>
          </cell>
        </row>
        <row r="331">
          <cell r="A331" t="str">
            <v>4741058</v>
          </cell>
          <cell r="B331" t="str">
            <v>MDELIVERY</v>
          </cell>
          <cell r="C331">
            <v>44916</v>
          </cell>
          <cell r="D331" t="str">
            <v>FLEXNET ECUADOR - MDELIVERY</v>
          </cell>
          <cell r="E331" t="str">
            <v>CALLE 28 DE JUNIO S/N Y GARCIA MORENO ENTRADA LLANO GRANDE</v>
          </cell>
          <cell r="H331" t="str">
            <v>170208</v>
          </cell>
          <cell r="I331" t="str">
            <v>QUITO</v>
          </cell>
          <cell r="J331" t="str">
            <v>PICHINCHA</v>
          </cell>
          <cell r="K331" t="str">
            <v>DIANA ALEXANDRA COELLO RUBIO</v>
          </cell>
          <cell r="L331" t="str">
            <v>CHIMBACALLE CALLE GONZALO ESCUDERO  SN  Y RODRIGO JACOME</v>
          </cell>
          <cell r="O331" t="str">
            <v>170410</v>
          </cell>
          <cell r="P331" t="str">
            <v>170410</v>
          </cell>
          <cell r="Q331" t="str">
            <v>PICHINCHA_QUITO_CHIMBACALLE</v>
          </cell>
          <cell r="R331" t="str">
            <v>4741058</v>
          </cell>
          <cell r="W331" t="str">
            <v>0502857576</v>
          </cell>
          <cell r="X331" t="str">
            <v>0995938409-0995938409</v>
          </cell>
          <cell r="AA331">
            <v>44916</v>
          </cell>
          <cell r="AD331">
            <v>1</v>
          </cell>
          <cell r="AE331">
            <v>1</v>
          </cell>
          <cell r="AH331" t="str">
            <v>ORQUIDEAS A 3 CASAS DE LA ESCUELA FRANCISCO DE LAFAYETTE ENTREGA EN CASA 1P GRIS</v>
          </cell>
          <cell r="AI331" t="str">
            <v>DESPACHO</v>
          </cell>
          <cell r="AJ331" t="str">
            <v>Normal</v>
          </cell>
          <cell r="AL331" t="str">
            <v>NO</v>
          </cell>
          <cell r="AN331" t="str">
            <v>MOV onlinevip</v>
          </cell>
          <cell r="AO331" t="str">
            <v>CANAL ONLINE</v>
          </cell>
          <cell r="AP331">
            <v>44916</v>
          </cell>
          <cell r="AR331" t="str">
            <v>MDELIVERY_4741058</v>
          </cell>
          <cell r="AS331">
            <v>323413</v>
          </cell>
          <cell r="AT331" t="str">
            <v>D40</v>
          </cell>
          <cell r="AU331" t="str">
            <v>BTC</v>
          </cell>
          <cell r="AV331">
            <v>2</v>
          </cell>
          <cell r="AW331" t="str">
            <v>LOCAL</v>
          </cell>
          <cell r="AX331" t="str">
            <v>ENTREGADO</v>
          </cell>
          <cell r="AY331" t="str">
            <v>LTE SAMSUNG A23 NEGRO: 1 und - sn. 356795951787360 / HALFSIM MOVISTAR: 1 und - sn. 8959300520560304886</v>
          </cell>
          <cell r="AZ331" t="str">
            <v>SIMCARD / TERMINAL</v>
          </cell>
          <cell r="BA331" t="str">
            <v>Validar Biometrico</v>
          </cell>
        </row>
        <row r="332">
          <cell r="A332" t="str">
            <v>4742528</v>
          </cell>
          <cell r="B332" t="str">
            <v>MDELIVERY</v>
          </cell>
          <cell r="C332">
            <v>44916</v>
          </cell>
          <cell r="D332" t="str">
            <v>FLEXNET ECUADOR - MDELIVERY</v>
          </cell>
          <cell r="E332" t="str">
            <v>CALLE 28 DE JUNIO S/N Y GARCIA MORENO ENTRADA LLANO GRANDE</v>
          </cell>
          <cell r="H332" t="str">
            <v>170208</v>
          </cell>
          <cell r="I332" t="str">
            <v>QUITO</v>
          </cell>
          <cell r="J332" t="str">
            <v>PICHINCHA</v>
          </cell>
          <cell r="K332" t="str">
            <v>KATHERINE MISHELL FREIRE LUISA</v>
          </cell>
          <cell r="L332" t="str">
            <v>OFICINA TRAMACO AMBATO  AV CEVALLOS</v>
          </cell>
          <cell r="O332" t="str">
            <v>150101</v>
          </cell>
          <cell r="P332" t="str">
            <v>150101</v>
          </cell>
          <cell r="Q332" t="str">
            <v>TUNGURAHUA_AMBATO_</v>
          </cell>
          <cell r="R332" t="str">
            <v>4742528</v>
          </cell>
          <cell r="W332" t="str">
            <v>1500929094_E3333I1122</v>
          </cell>
          <cell r="X332" t="str">
            <v>0984359007-</v>
          </cell>
          <cell r="AA332">
            <v>44916</v>
          </cell>
          <cell r="AD332">
            <v>1</v>
          </cell>
          <cell r="AE332">
            <v>1</v>
          </cell>
          <cell r="AH332" t="str">
            <v>S1 ENVIADO AO</v>
          </cell>
          <cell r="AI332" t="str">
            <v>DESPACHO</v>
          </cell>
          <cell r="AJ332" t="str">
            <v>DERIVADO PICK UP</v>
          </cell>
          <cell r="AL332" t="str">
            <v>NO</v>
          </cell>
          <cell r="AN332" t="str">
            <v>MOV_tecnocom_credito_directo</v>
          </cell>
          <cell r="AO332" t="str">
            <v>CANAL ONLINE</v>
          </cell>
          <cell r="AP332">
            <v>44916</v>
          </cell>
          <cell r="AR332" t="str">
            <v>MDELIVERY_4742528</v>
          </cell>
          <cell r="AS332">
            <v>323707</v>
          </cell>
          <cell r="AT332" t="str">
            <v>D40</v>
          </cell>
          <cell r="AU332" t="str">
            <v>BTC</v>
          </cell>
          <cell r="AV332">
            <v>1</v>
          </cell>
          <cell r="AW332" t="str">
            <v>PROVINCIAL</v>
          </cell>
          <cell r="AX332" t="str">
            <v>ENTREGADO</v>
          </cell>
          <cell r="AY332" t="str">
            <v>LTE XIAOMI REDMI NOTE 11S NEGRO: 1 und - sn. 865954063540365</v>
          </cell>
          <cell r="AZ332" t="str">
            <v>TERMINAL</v>
          </cell>
          <cell r="BA332" t="str">
            <v>Validar Biometrico</v>
          </cell>
        </row>
        <row r="333">
          <cell r="A333" t="str">
            <v>4746263</v>
          </cell>
          <cell r="B333" t="str">
            <v>MDELIVERY</v>
          </cell>
          <cell r="C333">
            <v>44916</v>
          </cell>
          <cell r="D333" t="str">
            <v>FLEXNET ECUADOR - MDELIVERY</v>
          </cell>
          <cell r="E333" t="str">
            <v>CALLE 28 DE JUNIO S/N Y GARCIA MORENO ENTRADA LLANO GRANDE</v>
          </cell>
          <cell r="H333" t="str">
            <v>170208</v>
          </cell>
          <cell r="I333" t="str">
            <v>QUITO</v>
          </cell>
          <cell r="J333" t="str">
            <v>PICHINCHA</v>
          </cell>
          <cell r="K333" t="str">
            <v>ROCA QUIROZ CESAR ANTHONY</v>
          </cell>
          <cell r="L333" t="str">
            <v>MANTA AV PRIMERA  SN  ENTRE CALLE 14 Y 15</v>
          </cell>
          <cell r="O333" t="str">
            <v>130221</v>
          </cell>
          <cell r="P333" t="str">
            <v>130221</v>
          </cell>
          <cell r="Q333" t="str">
            <v>MANABI_MANTA_MANTA</v>
          </cell>
          <cell r="R333" t="str">
            <v>4746263</v>
          </cell>
          <cell r="W333" t="str">
            <v>1315738680_V1333I2222</v>
          </cell>
          <cell r="X333" t="str">
            <v>0962548072-0962548072</v>
          </cell>
          <cell r="AA333">
            <v>44916</v>
          </cell>
          <cell r="AD333">
            <v>1</v>
          </cell>
          <cell r="AE333">
            <v>1</v>
          </cell>
          <cell r="AH333" t="str">
            <v>EN CONSECIONARIO MORA COSTA TRAS DEL BANCO DE GUAYAQUIL</v>
          </cell>
          <cell r="AI333" t="str">
            <v>DESPACHO</v>
          </cell>
          <cell r="AJ333" t="str">
            <v>Normal</v>
          </cell>
          <cell r="AL333" t="str">
            <v>NO</v>
          </cell>
          <cell r="AN333" t="str">
            <v>MOV onlinevip</v>
          </cell>
          <cell r="AO333" t="str">
            <v>CANAL ONLINE</v>
          </cell>
          <cell r="AP333">
            <v>44916</v>
          </cell>
          <cell r="AR333" t="str">
            <v>MDELIVERY_4746263</v>
          </cell>
          <cell r="AS333">
            <v>323412</v>
          </cell>
          <cell r="AT333" t="str">
            <v>D40</v>
          </cell>
          <cell r="AU333" t="str">
            <v>BTC</v>
          </cell>
          <cell r="AV333">
            <v>1</v>
          </cell>
          <cell r="AW333" t="str">
            <v>PROVINCIAL</v>
          </cell>
          <cell r="AX333" t="str">
            <v>ENTREGADO</v>
          </cell>
          <cell r="AY333" t="str">
            <v>LTE SAMSUNG A13 AZUL: 1 und - sn. 352177398813121</v>
          </cell>
          <cell r="AZ333" t="str">
            <v>TERMINAL</v>
          </cell>
          <cell r="BA333" t="str">
            <v>Validar Biometrico</v>
          </cell>
        </row>
        <row r="334">
          <cell r="A334" t="str">
            <v>4748237</v>
          </cell>
          <cell r="B334" t="str">
            <v>MDELIVERY</v>
          </cell>
          <cell r="C334">
            <v>44916</v>
          </cell>
          <cell r="D334" t="str">
            <v>FLEXNET ECUADOR - MDELIVERY</v>
          </cell>
          <cell r="E334" t="str">
            <v>CALLE 28 DE JUNIO S/N Y GARCIA MORENO ENTRADA LLANO GRANDE</v>
          </cell>
          <cell r="H334" t="str">
            <v>170208</v>
          </cell>
          <cell r="I334" t="str">
            <v>QUITO</v>
          </cell>
          <cell r="J334" t="str">
            <v>PICHINCHA</v>
          </cell>
          <cell r="K334" t="str">
            <v>JESSICA VIVIANA BASTIDAS MELO</v>
          </cell>
          <cell r="L334" t="str">
            <v>NUEVA LOJA VIA A QUITO  KM 3 Y MEDIO</v>
          </cell>
          <cell r="O334" t="str">
            <v>210201</v>
          </cell>
          <cell r="P334" t="str">
            <v>210201</v>
          </cell>
          <cell r="Q334" t="str">
            <v>SUCUMBIOS _LAGO AGRIO _NUEVA LOJA</v>
          </cell>
          <cell r="R334" t="str">
            <v>4748237</v>
          </cell>
          <cell r="W334" t="str">
            <v>2150125173</v>
          </cell>
          <cell r="X334" t="str">
            <v>0989658062-0989658062</v>
          </cell>
          <cell r="AA334">
            <v>44916</v>
          </cell>
          <cell r="AD334">
            <v>1</v>
          </cell>
          <cell r="AE334">
            <v>1</v>
          </cell>
          <cell r="AH334" t="str">
            <v>BARRIO LA LIBERTAD JUNTO A MECANICA  ENTREGA EN CASA 2P BLANCA Y SIN PINTAR</v>
          </cell>
          <cell r="AI334" t="str">
            <v>DESPACHO</v>
          </cell>
          <cell r="AJ334" t="str">
            <v>Normal</v>
          </cell>
          <cell r="AL334" t="str">
            <v>NO</v>
          </cell>
          <cell r="AN334" t="str">
            <v>MOV reprocesos</v>
          </cell>
          <cell r="AO334" t="str">
            <v>CANAL ONLINE</v>
          </cell>
          <cell r="AP334">
            <v>44916</v>
          </cell>
          <cell r="AR334" t="str">
            <v>MDELIVERY_4748237</v>
          </cell>
          <cell r="AS334">
            <v>323425</v>
          </cell>
          <cell r="AT334" t="str">
            <v>D40</v>
          </cell>
          <cell r="AU334" t="str">
            <v>BTC</v>
          </cell>
          <cell r="AV334">
            <v>1</v>
          </cell>
          <cell r="AW334" t="str">
            <v>PROVINCIAL</v>
          </cell>
          <cell r="AX334" t="str">
            <v>ENTREGADO</v>
          </cell>
          <cell r="AY334" t="str">
            <v>LTE MOTO G22 NEGRO: 1 und - sn. 359694275290465</v>
          </cell>
          <cell r="AZ334" t="str">
            <v>TERMINAL</v>
          </cell>
          <cell r="BA334" t="str">
            <v>Validar Biometrico</v>
          </cell>
        </row>
        <row r="335">
          <cell r="A335" t="str">
            <v>4748323</v>
          </cell>
          <cell r="B335" t="str">
            <v>MDELIVERY</v>
          </cell>
          <cell r="C335">
            <v>44916</v>
          </cell>
          <cell r="D335" t="str">
            <v>FLEXNET ECUADOR - MDELIVERY</v>
          </cell>
          <cell r="E335" t="str">
            <v>CALLE 28 DE JUNIO S/N Y GARCIA MORENO ENTRADA LLANO GRANDE</v>
          </cell>
          <cell r="H335" t="str">
            <v>170208</v>
          </cell>
          <cell r="I335" t="str">
            <v>QUITO</v>
          </cell>
          <cell r="J335" t="str">
            <v>PICHINCHA</v>
          </cell>
          <cell r="K335" t="str">
            <v>BERMUDEZ MARTINEZ MASIEL MERCEDES</v>
          </cell>
          <cell r="L335" t="str">
            <v>5 DE AGOSTO CALLE 25 SIMON PLATA TORRES  SN  Y CALLE B</v>
          </cell>
          <cell r="O335" t="str">
            <v>080116</v>
          </cell>
          <cell r="P335" t="str">
            <v>080116</v>
          </cell>
          <cell r="Q335" t="str">
            <v>ESMERALDAS_ESMERALDAS_5 DE AGOSTO</v>
          </cell>
          <cell r="R335" t="str">
            <v>4748323</v>
          </cell>
          <cell r="W335" t="str">
            <v>0802113159</v>
          </cell>
          <cell r="X335" t="str">
            <v>0984513608-0900000000</v>
          </cell>
          <cell r="AA335">
            <v>44916</v>
          </cell>
          <cell r="AD335">
            <v>1</v>
          </cell>
          <cell r="AE335">
            <v>1</v>
          </cell>
          <cell r="AH335" t="str">
            <v>BARRIO LOS BOSQUES  DIAGONAL A IMBAUTO ENTREGA EN VILLAS DE PETROECUADOR VILLA 2 A 48  S1 ENVIADO GV</v>
          </cell>
          <cell r="AI335" t="str">
            <v>DESPACHO</v>
          </cell>
          <cell r="AJ335" t="str">
            <v>Normal</v>
          </cell>
          <cell r="AL335" t="str">
            <v>NO</v>
          </cell>
          <cell r="AN335" t="str">
            <v>MOV onlinevip</v>
          </cell>
          <cell r="AO335" t="str">
            <v>CANAL ONLINE</v>
          </cell>
          <cell r="AP335">
            <v>44916</v>
          </cell>
          <cell r="AR335" t="str">
            <v>MDELIVERY_4748323</v>
          </cell>
          <cell r="AS335">
            <v>323454</v>
          </cell>
          <cell r="AT335" t="str">
            <v>D40</v>
          </cell>
          <cell r="AU335" t="str">
            <v>BTC</v>
          </cell>
          <cell r="AV335">
            <v>2</v>
          </cell>
          <cell r="AW335" t="str">
            <v>PROVINCIAL</v>
          </cell>
          <cell r="AX335" t="str">
            <v>ENTREGADO</v>
          </cell>
          <cell r="AY335" t="str">
            <v>LTE XIAOMI REDMI 10A 64GB SILVER: 1 und - sn. 863696062542809 / LTE XIAOMI REDMI NOTE 11 AZUL: 1 und - sn. 869113065806904</v>
          </cell>
          <cell r="AZ335" t="str">
            <v>TERMINAL</v>
          </cell>
          <cell r="BA335" t="str">
            <v>Validar Biometrico</v>
          </cell>
        </row>
        <row r="336">
          <cell r="A336" t="str">
            <v>4748674</v>
          </cell>
          <cell r="B336" t="str">
            <v>MDELIVERY</v>
          </cell>
          <cell r="C336">
            <v>44916</v>
          </cell>
          <cell r="D336" t="str">
            <v>FLEXNET ECUADOR - MDELIVERY</v>
          </cell>
          <cell r="E336" t="str">
            <v>CALLE 28 DE JUNIO S/N Y GARCIA MORENO ENTRADA LLANO GRANDE</v>
          </cell>
          <cell r="H336" t="str">
            <v>170208</v>
          </cell>
          <cell r="I336" t="str">
            <v>QUITO</v>
          </cell>
          <cell r="J336" t="str">
            <v>PICHINCHA</v>
          </cell>
          <cell r="K336" t="str">
            <v>QUEVEDO CONDO MONICA SUSANA</v>
          </cell>
          <cell r="L336" t="str">
            <v>AZOGUES  CALLE BOLIVAR   408 CALLE  SERRANO</v>
          </cell>
          <cell r="O336" t="str">
            <v>030102</v>
          </cell>
          <cell r="P336" t="str">
            <v>030102</v>
          </cell>
          <cell r="Q336" t="str">
            <v>CANAR_AZOGUES_AZOGUES</v>
          </cell>
          <cell r="R336" t="str">
            <v>4748674</v>
          </cell>
          <cell r="W336" t="str">
            <v>0301277760</v>
          </cell>
          <cell r="X336" t="str">
            <v>0983938781-0981166966</v>
          </cell>
          <cell r="AA336">
            <v>44916</v>
          </cell>
          <cell r="AD336">
            <v>1</v>
          </cell>
          <cell r="AE336">
            <v>1</v>
          </cell>
          <cell r="AH336" t="str">
            <v>SECTOR CENTRAL JUNTO A LA GOBERNACION DEL CANIAR   CASA PATRIMONIAL CREMA CON CAFE 3 PISOS</v>
          </cell>
          <cell r="AI336" t="str">
            <v>DESPACHO</v>
          </cell>
          <cell r="AJ336" t="str">
            <v>Normal</v>
          </cell>
          <cell r="AL336" t="str">
            <v>NO</v>
          </cell>
          <cell r="AN336" t="str">
            <v>MOV onlinevip</v>
          </cell>
          <cell r="AO336" t="str">
            <v>CANAL ONLINE</v>
          </cell>
          <cell r="AP336">
            <v>44916</v>
          </cell>
          <cell r="AR336" t="str">
            <v>MDELIVERY_4748674</v>
          </cell>
          <cell r="AS336">
            <v>323420</v>
          </cell>
          <cell r="AT336" t="str">
            <v>D40</v>
          </cell>
          <cell r="AU336" t="str">
            <v>BTC</v>
          </cell>
          <cell r="AV336">
            <v>2</v>
          </cell>
          <cell r="AW336" t="str">
            <v>PROVINCIAL</v>
          </cell>
          <cell r="AX336" t="str">
            <v>ENTREGADO</v>
          </cell>
          <cell r="AY336" t="str">
            <v>LTE HUAWEI NOVA 8I AZUL: 1 und - sn. 862682051809251 / HALFSIM MOVISTAR: 1 und - sn. 8959300520560305875</v>
          </cell>
          <cell r="AZ336" t="str">
            <v>SIMCARD / TERMINAL</v>
          </cell>
          <cell r="BA336" t="str">
            <v>Validar Biometrico</v>
          </cell>
        </row>
        <row r="337">
          <cell r="A337" t="str">
            <v>4748775</v>
          </cell>
          <cell r="B337" t="str">
            <v>MDELIVERY</v>
          </cell>
          <cell r="C337">
            <v>44916</v>
          </cell>
          <cell r="D337" t="str">
            <v>FLEXNET ECUADOR - MDELIVERY</v>
          </cell>
          <cell r="E337" t="str">
            <v>CALLE 28 DE JUNIO S/N Y GARCIA MORENO ENTRADA LLANO GRANDE</v>
          </cell>
          <cell r="H337" t="str">
            <v>170208</v>
          </cell>
          <cell r="I337" t="str">
            <v>QUITO</v>
          </cell>
          <cell r="J337" t="str">
            <v>PICHINCHA</v>
          </cell>
          <cell r="K337" t="str">
            <v>GONZALEZ MORAN THAIRY SHAKIRA</v>
          </cell>
          <cell r="L337" t="str">
            <v>TARQUI  VIA A LA COSTA  KM 10 Y MEDIO</v>
          </cell>
          <cell r="O337" t="str">
            <v>090902</v>
          </cell>
          <cell r="P337" t="str">
            <v>090902</v>
          </cell>
          <cell r="Q337" t="str">
            <v>GUAYAS_GUAYAQUIL_TARQUI</v>
          </cell>
          <cell r="R337" t="str">
            <v>4748775</v>
          </cell>
          <cell r="W337" t="str">
            <v>0930311071</v>
          </cell>
          <cell r="X337" t="str">
            <v>0961715459-0961715459</v>
          </cell>
          <cell r="AA337">
            <v>44916</v>
          </cell>
          <cell r="AD337">
            <v>1</v>
          </cell>
          <cell r="AE337">
            <v>1</v>
          </cell>
          <cell r="AH337" t="str">
            <v>ENTREGA EN ALMACENES TIA ANUNCIARSE EN SERVICIO AL CLIENTE</v>
          </cell>
          <cell r="AI337" t="str">
            <v>DESPACHO</v>
          </cell>
          <cell r="AJ337" t="str">
            <v>Normal</v>
          </cell>
          <cell r="AL337" t="str">
            <v>NO</v>
          </cell>
          <cell r="AN337" t="str">
            <v>MOV productovip</v>
          </cell>
          <cell r="AO337" t="str">
            <v>CANAL ONLINE</v>
          </cell>
          <cell r="AP337">
            <v>44916</v>
          </cell>
          <cell r="AR337" t="str">
            <v>MDELIVERY_4748775</v>
          </cell>
          <cell r="AS337">
            <v>323466</v>
          </cell>
          <cell r="AT337" t="str">
            <v>D40</v>
          </cell>
          <cell r="AU337" t="str">
            <v>BTC</v>
          </cell>
          <cell r="AV337">
            <v>1</v>
          </cell>
          <cell r="AW337" t="str">
            <v>LOCAL</v>
          </cell>
          <cell r="AX337" t="str">
            <v>ENTREGADO</v>
          </cell>
          <cell r="AY337" t="str">
            <v>HALFSIM MOVISTAR: 1 und - sn. 8959300520560301528</v>
          </cell>
          <cell r="AZ337" t="str">
            <v>SIMCARD</v>
          </cell>
          <cell r="BA337" t="str">
            <v/>
          </cell>
        </row>
        <row r="338">
          <cell r="A338" t="str">
            <v>4749345</v>
          </cell>
          <cell r="B338" t="str">
            <v>MDELIVERY</v>
          </cell>
          <cell r="C338">
            <v>44916</v>
          </cell>
          <cell r="D338" t="str">
            <v>FLEXNET ECUADOR - MDELIVERY</v>
          </cell>
          <cell r="E338" t="str">
            <v>CALLE 28 DE JUNIO S/N Y GARCIA MORENO ENTRADA LLANO GRANDE</v>
          </cell>
          <cell r="H338" t="str">
            <v>170208</v>
          </cell>
          <cell r="I338" t="str">
            <v>QUITO</v>
          </cell>
          <cell r="J338" t="str">
            <v>PICHINCHA</v>
          </cell>
          <cell r="K338" t="str">
            <v>ZAMBRANO CAMPAÑA JESUS NOE</v>
          </cell>
          <cell r="L338" t="str">
            <v>INAQUITO  AV  AMERICA  N31  88  PASAJE SAN GABRIEL</v>
          </cell>
          <cell r="O338" t="str">
            <v>170521</v>
          </cell>
          <cell r="P338" t="str">
            <v>170521</v>
          </cell>
          <cell r="Q338" t="str">
            <v>PICHINCHA_QUITO_INAQUITO</v>
          </cell>
          <cell r="R338" t="str">
            <v>4749345</v>
          </cell>
          <cell r="W338" t="str">
            <v>0940866031</v>
          </cell>
          <cell r="X338" t="str">
            <v>0996733948-0940866031</v>
          </cell>
          <cell r="AA338">
            <v>44916</v>
          </cell>
          <cell r="AD338">
            <v>1</v>
          </cell>
          <cell r="AE338">
            <v>1</v>
          </cell>
          <cell r="AH338" t="str">
            <v>SECTOR MARIANA DE JESUS ENTREGAR EN EL HOSTAL EL FLORON  EDIFICIO ROJO 3 PISOS  REALIZAR UNA LLAMADA PREVIA 1 HORA ANTES</v>
          </cell>
          <cell r="AI338" t="str">
            <v>DESPACHO</v>
          </cell>
          <cell r="AJ338" t="str">
            <v>Normal</v>
          </cell>
          <cell r="AL338" t="str">
            <v>NO</v>
          </cell>
          <cell r="AN338" t="str">
            <v>MOV productovip</v>
          </cell>
          <cell r="AO338" t="str">
            <v>CANAL ONLINE</v>
          </cell>
          <cell r="AP338">
            <v>44916</v>
          </cell>
          <cell r="AR338" t="str">
            <v>MDELIVERY_4749345</v>
          </cell>
          <cell r="AS338">
            <v>323459</v>
          </cell>
          <cell r="AT338" t="str">
            <v>D40</v>
          </cell>
          <cell r="AU338" t="str">
            <v>BTC</v>
          </cell>
          <cell r="AV338">
            <v>1</v>
          </cell>
          <cell r="AW338" t="str">
            <v>LOCAL</v>
          </cell>
          <cell r="AX338" t="str">
            <v>ENTREGADO</v>
          </cell>
          <cell r="AY338" t="str">
            <v>HALFSIM MOVISTAR: 1 und - sn. 8959300120521871055</v>
          </cell>
          <cell r="AZ338" t="str">
            <v>SIMCARD</v>
          </cell>
          <cell r="BA338" t="str">
            <v/>
          </cell>
        </row>
        <row r="339">
          <cell r="A339" t="str">
            <v>4753389</v>
          </cell>
          <cell r="B339" t="str">
            <v>MDELIVERY</v>
          </cell>
          <cell r="C339">
            <v>44916</v>
          </cell>
          <cell r="D339" t="str">
            <v>FLEXNET ECUADOR - MDELIVERY</v>
          </cell>
          <cell r="E339" t="str">
            <v>CALLE 28 DE JUNIO S/N Y GARCIA MORENO ENTRADA LLANO GRANDE</v>
          </cell>
          <cell r="H339" t="str">
            <v>170208</v>
          </cell>
          <cell r="I339" t="str">
            <v>QUITO</v>
          </cell>
          <cell r="J339" t="str">
            <v>PICHINCHA</v>
          </cell>
          <cell r="K339" t="str">
            <v>HEREDIA VIÑAN MARIA ESTEFANIA</v>
          </cell>
          <cell r="L339" t="str">
            <v>SAN SEBASTIAN AV ORDONIEZ LASSO  25 40 CALLE DE LA HIERVA LUISA</v>
          </cell>
          <cell r="O339" t="str">
            <v>010219</v>
          </cell>
          <cell r="P339" t="str">
            <v>010219</v>
          </cell>
          <cell r="Q339" t="str">
            <v>AZUAY_CUENCA_SAN SEBASTIAN</v>
          </cell>
          <cell r="R339" t="str">
            <v>4753389</v>
          </cell>
          <cell r="W339" t="str">
            <v>0105117782</v>
          </cell>
          <cell r="X339" t="str">
            <v>0979279366-0</v>
          </cell>
          <cell r="AA339">
            <v>44916</v>
          </cell>
          <cell r="AD339">
            <v>1</v>
          </cell>
          <cell r="AE339">
            <v>1</v>
          </cell>
          <cell r="AH339" t="str">
            <v>JUNTO A LA DISTRIBUIDORA FERRO MAX ES UNA CASA CON PORTON BEIGE MADERADO TOCAR EL TIMBRE DE LA FAMILIA VANEGAS HEREDIA CASA 2  LLAMAR 1 HORA ANTES</v>
          </cell>
          <cell r="AI339" t="str">
            <v>DESPACHO</v>
          </cell>
          <cell r="AJ339" t="str">
            <v>Normal</v>
          </cell>
          <cell r="AL339" t="str">
            <v>NO</v>
          </cell>
          <cell r="AN339" t="str">
            <v>MOV onlinevip</v>
          </cell>
          <cell r="AO339" t="str">
            <v>CANAL ONLINE</v>
          </cell>
          <cell r="AP339">
            <v>44916</v>
          </cell>
          <cell r="AR339" t="str">
            <v>MDELIVERY_4753389</v>
          </cell>
          <cell r="AS339">
            <v>323421</v>
          </cell>
          <cell r="AT339" t="str">
            <v>D40</v>
          </cell>
          <cell r="AU339" t="str">
            <v>BTC</v>
          </cell>
          <cell r="AV339">
            <v>1</v>
          </cell>
          <cell r="AW339" t="str">
            <v>PROVINCIAL</v>
          </cell>
          <cell r="AX339" t="str">
            <v>ENTREGADO</v>
          </cell>
          <cell r="AY339" t="str">
            <v>LTE MOTO G22 NEGRO: 1 und - sn. 359694275287784</v>
          </cell>
          <cell r="AZ339" t="str">
            <v>TERMINAL</v>
          </cell>
          <cell r="BA339" t="str">
            <v>Validar Biometrico</v>
          </cell>
        </row>
        <row r="340">
          <cell r="A340" t="str">
            <v>4753430</v>
          </cell>
          <cell r="B340" t="str">
            <v>MDELIVERY</v>
          </cell>
          <cell r="C340">
            <v>44916</v>
          </cell>
          <cell r="D340" t="str">
            <v>FLEXNET ECUADOR - MDELIVERY</v>
          </cell>
          <cell r="E340" t="str">
            <v>CALLE 28 DE JUNIO S/N Y GARCIA MORENO ENTRADA LLANO GRANDE</v>
          </cell>
          <cell r="H340" t="str">
            <v>170208</v>
          </cell>
          <cell r="I340" t="str">
            <v>QUITO</v>
          </cell>
          <cell r="J340" t="str">
            <v>PICHINCHA</v>
          </cell>
          <cell r="K340" t="str">
            <v>IVAN ISAIAS MELENDRES BACILIO</v>
          </cell>
          <cell r="L340" t="str">
            <v>OFICINA TRAMACO PORTETE</v>
          </cell>
          <cell r="O340" t="str">
            <v>GUAYAQUIL</v>
          </cell>
          <cell r="P340" t="str">
            <v>GUAYAQUIL</v>
          </cell>
          <cell r="Q340" t="str">
            <v>GUAYAS _GUAYAQUIL_</v>
          </cell>
          <cell r="R340" t="str">
            <v>4753430</v>
          </cell>
          <cell r="W340" t="str">
            <v>0952059889_v4443v44x2</v>
          </cell>
          <cell r="X340" t="str">
            <v>0964144712-0992456148</v>
          </cell>
          <cell r="AA340">
            <v>44916</v>
          </cell>
          <cell r="AD340">
            <v>1</v>
          </cell>
          <cell r="AE340">
            <v>1</v>
          </cell>
          <cell r="AH340" t="str">
            <v/>
          </cell>
          <cell r="AI340" t="str">
            <v>DESPACHO</v>
          </cell>
          <cell r="AJ340" t="str">
            <v>DERIVADO PICK UP</v>
          </cell>
          <cell r="AL340" t="str">
            <v>NO</v>
          </cell>
          <cell r="AN340" t="str">
            <v>MOV productovip</v>
          </cell>
          <cell r="AO340" t="str">
            <v>CANAL ONLINE</v>
          </cell>
          <cell r="AP340">
            <v>44916</v>
          </cell>
          <cell r="AR340" t="str">
            <v>MDELIVERY_4753430</v>
          </cell>
          <cell r="AS340">
            <v>323423</v>
          </cell>
          <cell r="AT340" t="str">
            <v>D40</v>
          </cell>
          <cell r="AU340" t="str">
            <v>BTC</v>
          </cell>
          <cell r="AV340">
            <v>2</v>
          </cell>
          <cell r="AW340" t="str">
            <v>PROVINCIAL</v>
          </cell>
          <cell r="AX340" t="str">
            <v>ENTREGADO</v>
          </cell>
          <cell r="AY340" t="str">
            <v>LTE XIAOMI REDMI NOTE 11 AZUL: 1 und - sn. 869113065734965 / HALFSIM MOVISTAR: 1 und - sn. 8959300520560302161</v>
          </cell>
          <cell r="AZ340" t="str">
            <v>SIMCARD / TERMINAL</v>
          </cell>
          <cell r="BA340" t="str">
            <v>Validar Biometrico</v>
          </cell>
        </row>
        <row r="341">
          <cell r="A341" t="str">
            <v>4753680</v>
          </cell>
          <cell r="B341" t="str">
            <v>MDELIVERY</v>
          </cell>
          <cell r="C341">
            <v>44916</v>
          </cell>
          <cell r="D341" t="str">
            <v>FLEXNET ECUADOR - MDELIVERY</v>
          </cell>
          <cell r="E341" t="str">
            <v>CALLE 28 DE JUNIO S/N Y GARCIA MORENO ENTRADA LLANO GRANDE</v>
          </cell>
          <cell r="H341" t="str">
            <v>170208</v>
          </cell>
          <cell r="I341" t="str">
            <v>QUITO</v>
          </cell>
          <cell r="J341" t="str">
            <v>PICHINCHA</v>
          </cell>
          <cell r="K341" t="str">
            <v>AGUSTIN FAUSTO LADINES ARREAGA</v>
          </cell>
          <cell r="L341" t="str">
            <v>SAMBORONDON  URBANIZACION LAGUNA DORADA SN  AV SAMBORONDON</v>
          </cell>
          <cell r="O341" t="str">
            <v>092302</v>
          </cell>
          <cell r="P341" t="str">
            <v>092302</v>
          </cell>
          <cell r="Q341" t="str">
            <v>GUAYAS_SAMBORONDON_SAMBORONDON</v>
          </cell>
          <cell r="R341" t="str">
            <v>4753680</v>
          </cell>
          <cell r="W341" t="str">
            <v>0914628797</v>
          </cell>
          <cell r="X341" t="str">
            <v>0988954226-0988954226</v>
          </cell>
          <cell r="AA341">
            <v>44916</v>
          </cell>
          <cell r="AD341">
            <v>1</v>
          </cell>
          <cell r="AE341">
            <v>1</v>
          </cell>
          <cell r="AH341" t="str">
            <v>SECTOR FRENTE A RIO CENTRO PREGUNTAR AL SR GUARDIA CASA ARENA 1 PISO</v>
          </cell>
          <cell r="AI341" t="str">
            <v>DESPACHO</v>
          </cell>
          <cell r="AJ341" t="str">
            <v>Normal</v>
          </cell>
          <cell r="AL341" t="str">
            <v>NO</v>
          </cell>
          <cell r="AN341" t="str">
            <v>MOV onlinevip</v>
          </cell>
          <cell r="AO341" t="str">
            <v>CANAL ONLINE</v>
          </cell>
          <cell r="AP341">
            <v>44916</v>
          </cell>
          <cell r="AR341" t="str">
            <v>MDELIVERY_4753680</v>
          </cell>
          <cell r="AS341">
            <v>323471</v>
          </cell>
          <cell r="AT341" t="str">
            <v>D40</v>
          </cell>
          <cell r="AU341" t="str">
            <v>BTC</v>
          </cell>
          <cell r="AV341">
            <v>1</v>
          </cell>
          <cell r="AW341" t="str">
            <v>LOCAL</v>
          </cell>
          <cell r="AX341" t="str">
            <v>ENTREGADO</v>
          </cell>
          <cell r="AY341" t="str">
            <v>LTE REALME 9I 128GB NEGRO: 1 und - sn. 869551050382011</v>
          </cell>
          <cell r="AZ341" t="str">
            <v>TERMINAL</v>
          </cell>
          <cell r="BA341" t="str">
            <v>Validar Biometrico</v>
          </cell>
        </row>
        <row r="342">
          <cell r="A342" t="str">
            <v>4754261</v>
          </cell>
          <cell r="B342" t="str">
            <v>MDELIVERY</v>
          </cell>
          <cell r="C342">
            <v>44916</v>
          </cell>
          <cell r="D342" t="str">
            <v>FLEXNET ECUADOR - MDELIVERY</v>
          </cell>
          <cell r="E342" t="str">
            <v>CALLE 28 DE JUNIO S/N Y GARCIA MORENO ENTRADA LLANO GRANDE</v>
          </cell>
          <cell r="H342" t="str">
            <v>170208</v>
          </cell>
          <cell r="I342" t="str">
            <v>QUITO</v>
          </cell>
          <cell r="J342" t="str">
            <v>PICHINCHA</v>
          </cell>
          <cell r="K342" t="str">
            <v>MONTENEGRO PALA ANDRES ALEJANDRO</v>
          </cell>
          <cell r="L342" t="str">
            <v>OFICINA TRAMACO MILAGRO</v>
          </cell>
          <cell r="O342" t="str">
            <v>MILAGRO</v>
          </cell>
          <cell r="P342" t="str">
            <v>MILAGRO</v>
          </cell>
          <cell r="Q342" t="str">
            <v>GUAYAS_MILAGRO_</v>
          </cell>
          <cell r="R342" t="str">
            <v>4754261</v>
          </cell>
          <cell r="W342" t="str">
            <v>0927921171</v>
          </cell>
          <cell r="X342" t="str">
            <v>0960847464-0960847464</v>
          </cell>
          <cell r="AA342">
            <v>44916</v>
          </cell>
          <cell r="AD342">
            <v>1</v>
          </cell>
          <cell r="AE342">
            <v>1</v>
          </cell>
          <cell r="AH342" t="str">
            <v/>
          </cell>
          <cell r="AI342" t="str">
            <v>DESPACHO</v>
          </cell>
          <cell r="AJ342" t="str">
            <v>DERIVADO PICK UP</v>
          </cell>
          <cell r="AL342" t="str">
            <v>NO</v>
          </cell>
          <cell r="AN342" t="str">
            <v>MOV onlinevip</v>
          </cell>
          <cell r="AO342" t="str">
            <v>CANAL ONLINE</v>
          </cell>
          <cell r="AP342">
            <v>44916</v>
          </cell>
          <cell r="AR342" t="str">
            <v>MDELIVERY_4754261</v>
          </cell>
          <cell r="AS342">
            <v>323436</v>
          </cell>
          <cell r="AT342" t="str">
            <v>D40</v>
          </cell>
          <cell r="AU342" t="str">
            <v>BTC</v>
          </cell>
          <cell r="AV342">
            <v>1</v>
          </cell>
          <cell r="AW342" t="str">
            <v>PROVINCIAL</v>
          </cell>
          <cell r="AX342" t="str">
            <v>ENTREGADO</v>
          </cell>
          <cell r="AY342" t="str">
            <v>LTE SAMSUNG A23 AZUL: 1 und - sn. 356795951104483</v>
          </cell>
          <cell r="AZ342" t="str">
            <v>TERMINAL</v>
          </cell>
          <cell r="BA342" t="str">
            <v>Validar Biometrico</v>
          </cell>
        </row>
        <row r="343">
          <cell r="A343" t="str">
            <v>4754551</v>
          </cell>
          <cell r="B343" t="str">
            <v>MDELIVERY</v>
          </cell>
          <cell r="C343">
            <v>44916</v>
          </cell>
          <cell r="D343" t="str">
            <v>FLEXNET ECUADOR - MDELIVERY</v>
          </cell>
          <cell r="E343" t="str">
            <v>CALLE 28 DE JUNIO S/N Y GARCIA MORENO ENTRADA LLANO GRANDE</v>
          </cell>
          <cell r="H343" t="str">
            <v>170208</v>
          </cell>
          <cell r="I343" t="str">
            <v>QUITO</v>
          </cell>
          <cell r="J343" t="str">
            <v>PICHINCHA</v>
          </cell>
          <cell r="K343" t="str">
            <v>FERNANDO JAVIER SANCAN PIN</v>
          </cell>
          <cell r="L343" t="str">
            <v>CARBO CONCEPCION CALLE PASEO DE ESPANIA  SN CALLE 1 CALLEJON 11 NE</v>
          </cell>
          <cell r="O343" t="str">
            <v>090306</v>
          </cell>
          <cell r="P343" t="str">
            <v>090306</v>
          </cell>
          <cell r="Q343" t="str">
            <v>GUAYAS_GUAYAQUIL_CARBO CONCEPCION</v>
          </cell>
          <cell r="R343" t="str">
            <v>4754551</v>
          </cell>
          <cell r="W343" t="str">
            <v>0926669029_ E1333I1122</v>
          </cell>
          <cell r="X343" t="str">
            <v>0996935598-0984132005</v>
          </cell>
          <cell r="AA343">
            <v>44916</v>
          </cell>
          <cell r="AD343">
            <v>1</v>
          </cell>
          <cell r="AE343">
            <v>1</v>
          </cell>
          <cell r="AH343" t="str">
            <v>SECTOR PUERTO SANTA ANA ENTREGA EN OFICINAS DE PARQUEO POSITIVO ESTA JUNTO AL HOTEL WYNDHAM</v>
          </cell>
          <cell r="AI343" t="str">
            <v>DESPACHO</v>
          </cell>
          <cell r="AJ343" t="str">
            <v>Normal</v>
          </cell>
          <cell r="AL343" t="str">
            <v>NO</v>
          </cell>
          <cell r="AN343" t="str">
            <v>MOV onlinevip</v>
          </cell>
          <cell r="AO343" t="str">
            <v>CANAL ONLINE</v>
          </cell>
          <cell r="AP343">
            <v>44916</v>
          </cell>
          <cell r="AR343" t="str">
            <v>MDELIVERY_4754551</v>
          </cell>
          <cell r="AS343">
            <v>323438</v>
          </cell>
          <cell r="AT343" t="str">
            <v>D40</v>
          </cell>
          <cell r="AU343" t="str">
            <v>BTC</v>
          </cell>
          <cell r="AV343">
            <v>2</v>
          </cell>
          <cell r="AW343" t="str">
            <v>LOCAL</v>
          </cell>
          <cell r="AX343" t="str">
            <v>ENTREGADO</v>
          </cell>
          <cell r="AY343" t="str">
            <v>LTE XIAOMI REDMI NOTE 11 AZUL: 1 und - sn. 861696063050283 / HALFSIM MOVISTAR: 1 und - sn. 8959300120521873416</v>
          </cell>
          <cell r="AZ343" t="str">
            <v>SIMCARD / TERMINAL</v>
          </cell>
          <cell r="BA343" t="str">
            <v>Validar Biometrico</v>
          </cell>
        </row>
        <row r="344">
          <cell r="A344" t="str">
            <v>4754613</v>
          </cell>
          <cell r="B344" t="str">
            <v>MDELIVERY</v>
          </cell>
          <cell r="C344">
            <v>44916</v>
          </cell>
          <cell r="D344" t="str">
            <v>FLEXNET ECUADOR - MDELIVERY</v>
          </cell>
          <cell r="E344" t="str">
            <v>CALLE 28 DE JUNIO S/N Y GARCIA MORENO ENTRADA LLANO GRANDE</v>
          </cell>
          <cell r="H344" t="str">
            <v>170208</v>
          </cell>
          <cell r="I344" t="str">
            <v>QUITO</v>
          </cell>
          <cell r="J344" t="str">
            <v>PICHINCHA</v>
          </cell>
          <cell r="K344" t="str">
            <v>AARON JOSUE ALVARADO CHICAIZA</v>
          </cell>
          <cell r="L344" t="str">
            <v>MACHALA CALLE HECTOR CHICA SN  Y CIRCUNVALACION SUR</v>
          </cell>
          <cell r="O344" t="str">
            <v>070210</v>
          </cell>
          <cell r="P344" t="str">
            <v>070210</v>
          </cell>
          <cell r="Q344" t="str">
            <v>EL ORO_MACHALA_MACHALA</v>
          </cell>
          <cell r="R344" t="str">
            <v>4754613</v>
          </cell>
          <cell r="W344" t="str">
            <v>0706404464_V2343V2222</v>
          </cell>
          <cell r="X344" t="str">
            <v>0987625974-0987625974</v>
          </cell>
          <cell r="AA344">
            <v>44916</v>
          </cell>
          <cell r="AD344">
            <v>1</v>
          </cell>
          <cell r="AE344">
            <v>1</v>
          </cell>
          <cell r="AH344" t="str">
            <v>EN CASA CERRAMIENTO BLANCO PORTON DORADO GRANDE FRENTE A UN PARQUE DIAGONAL A MULTISERIVICIOS VIKKY</v>
          </cell>
          <cell r="AI344" t="str">
            <v>DESPACHO</v>
          </cell>
          <cell r="AJ344" t="str">
            <v>Normal</v>
          </cell>
          <cell r="AL344" t="str">
            <v>NO</v>
          </cell>
          <cell r="AN344" t="str">
            <v>MOV onlinevip</v>
          </cell>
          <cell r="AO344" t="str">
            <v>CANAL ONLINE</v>
          </cell>
          <cell r="AP344">
            <v>44916</v>
          </cell>
          <cell r="AR344" t="str">
            <v>MDELIVERY_4754613</v>
          </cell>
          <cell r="AS344">
            <v>323414</v>
          </cell>
          <cell r="AT344" t="str">
            <v>D40</v>
          </cell>
          <cell r="AU344" t="str">
            <v>BTC</v>
          </cell>
          <cell r="AV344">
            <v>1</v>
          </cell>
          <cell r="AW344" t="str">
            <v>PROVINCIAL</v>
          </cell>
          <cell r="AX344" t="str">
            <v>ENTREGADO</v>
          </cell>
          <cell r="AY344" t="str">
            <v>LTE SAMSUNG A33 5G NEGRO: 1 und - sn. 352429892583373</v>
          </cell>
          <cell r="AZ344" t="str">
            <v>TERMINAL</v>
          </cell>
          <cell r="BA344" t="str">
            <v>Validar Biometrico</v>
          </cell>
        </row>
        <row r="345">
          <cell r="A345" t="str">
            <v>4755896</v>
          </cell>
          <cell r="B345" t="str">
            <v>MDELIVERY</v>
          </cell>
          <cell r="C345">
            <v>44916</v>
          </cell>
          <cell r="D345" t="str">
            <v>FLEXNET ECUADOR - MDELIVERY</v>
          </cell>
          <cell r="E345" t="str">
            <v>CALLE 28 DE JUNIO S/N Y GARCIA MORENO ENTRADA LLANO GRANDE</v>
          </cell>
          <cell r="H345" t="str">
            <v>170208</v>
          </cell>
          <cell r="I345" t="str">
            <v>QUITO</v>
          </cell>
          <cell r="J345" t="str">
            <v>PICHINCHA</v>
          </cell>
          <cell r="K345" t="str">
            <v>MAYERLI JURLEY VERA VELEZ</v>
          </cell>
          <cell r="L345" t="str">
            <v>LA ECUATORIANA    CALLE P 15 A OE7  72 CALLE  ERNESTO ALBAN</v>
          </cell>
          <cell r="O345" t="str">
            <v>170707</v>
          </cell>
          <cell r="P345" t="str">
            <v>170707</v>
          </cell>
          <cell r="Q345" t="str">
            <v>PICHINCHA_QUITO_LA ECUATORIANA</v>
          </cell>
          <cell r="R345" t="str">
            <v>4755896</v>
          </cell>
          <cell r="W345" t="str">
            <v>1250540661</v>
          </cell>
          <cell r="X345" t="str">
            <v>0990011338-0990011338</v>
          </cell>
          <cell r="AA345">
            <v>44916</v>
          </cell>
          <cell r="AD345">
            <v>1</v>
          </cell>
          <cell r="AE345">
            <v>1</v>
          </cell>
          <cell r="AH345" t="str">
            <v>SECTOR PRIMICIAS DE LA CULTURA  FRENTE A LA CASA COMUNAL CASA 2 PISOS BLANCA</v>
          </cell>
          <cell r="AI345" t="str">
            <v>DESPACHO</v>
          </cell>
          <cell r="AJ345" t="str">
            <v>Normal</v>
          </cell>
          <cell r="AL345" t="str">
            <v>NO</v>
          </cell>
          <cell r="AN345" t="str">
            <v>MOV productovip</v>
          </cell>
          <cell r="AO345" t="str">
            <v>CANAL ONLINE</v>
          </cell>
          <cell r="AP345">
            <v>44916</v>
          </cell>
          <cell r="AR345" t="str">
            <v>MDELIVERY_4755896</v>
          </cell>
          <cell r="AS345">
            <v>323482</v>
          </cell>
          <cell r="AT345" t="str">
            <v>D40</v>
          </cell>
          <cell r="AU345" t="str">
            <v>BTC</v>
          </cell>
          <cell r="AV345">
            <v>2</v>
          </cell>
          <cell r="AW345" t="str">
            <v>LOCAL</v>
          </cell>
          <cell r="AX345" t="str">
            <v>ENTREGADO</v>
          </cell>
          <cell r="AY345" t="str">
            <v>LTE XIAOMI REDMI NOTE 11 AZUL: 1 und - sn. 869113065750185 / HALFSIM MOVISTAR: 1 und - sn. 8959300520560306303</v>
          </cell>
          <cell r="AZ345" t="str">
            <v>SIMCARD / TERMINAL</v>
          </cell>
          <cell r="BA345" t="str">
            <v>Validar Biometrico</v>
          </cell>
        </row>
        <row r="346">
          <cell r="A346" t="str">
            <v>4756126</v>
          </cell>
          <cell r="B346" t="str">
            <v>MDELIVERY</v>
          </cell>
          <cell r="C346">
            <v>44916</v>
          </cell>
          <cell r="D346" t="str">
            <v>FLEXNET ECUADOR - MDELIVERY</v>
          </cell>
          <cell r="E346" t="str">
            <v>CALLE 28 DE JUNIO S/N Y GARCIA MORENO ENTRADA LLANO GRANDE</v>
          </cell>
          <cell r="H346" t="str">
            <v>170208</v>
          </cell>
          <cell r="I346" t="str">
            <v>QUITO</v>
          </cell>
          <cell r="J346" t="str">
            <v>PICHINCHA</v>
          </cell>
          <cell r="K346" t="str">
            <v>GISSELA MARIBEL PINTAG TAGUA</v>
          </cell>
          <cell r="L346" t="str">
            <v>EL PUYO   AV ALBERTO ZAMBRABRANO  SN TENIENTE HUGO ORTIZ</v>
          </cell>
          <cell r="O346" t="str">
            <v>160101</v>
          </cell>
          <cell r="P346" t="str">
            <v>160101</v>
          </cell>
          <cell r="Q346" t="str">
            <v>PASTAZA_EL PUYO_EL PUYO</v>
          </cell>
          <cell r="R346" t="str">
            <v>4756126</v>
          </cell>
          <cell r="W346" t="str">
            <v>1600907222</v>
          </cell>
          <cell r="X346" t="str">
            <v>0963013955-0963013955</v>
          </cell>
          <cell r="AA346">
            <v>44916</v>
          </cell>
          <cell r="AD346">
            <v>1</v>
          </cell>
          <cell r="AE346">
            <v>1</v>
          </cell>
          <cell r="AH346" t="str">
            <v>BARRIO LA UNION  FRENTE A LA GASOLINERA LA UNION ENTREGAR EN TALLER ELECTRICO RODILA DE ZING  CASA  1 PISO</v>
          </cell>
          <cell r="AI346" t="str">
            <v>DESPACHO</v>
          </cell>
          <cell r="AJ346" t="str">
            <v>Normal</v>
          </cell>
          <cell r="AL346" t="str">
            <v>NO</v>
          </cell>
          <cell r="AN346" t="str">
            <v>MOV onlinevip</v>
          </cell>
          <cell r="AO346" t="str">
            <v>CANAL ONLINE</v>
          </cell>
          <cell r="AP346">
            <v>44916</v>
          </cell>
          <cell r="AR346" t="str">
            <v>MDELIVERY_4756126</v>
          </cell>
          <cell r="AS346">
            <v>323475</v>
          </cell>
          <cell r="AT346" t="str">
            <v>D40</v>
          </cell>
          <cell r="AU346" t="str">
            <v>BTC</v>
          </cell>
          <cell r="AV346">
            <v>1</v>
          </cell>
          <cell r="AW346" t="str">
            <v>PROVINCIAL</v>
          </cell>
          <cell r="AX346" t="str">
            <v>ENTREGADO</v>
          </cell>
          <cell r="AY346" t="str">
            <v>LTE XIAOMI REDMI NOTE 11 AZUL: 1 und - sn. 869113065799463</v>
          </cell>
          <cell r="AZ346" t="str">
            <v>TERMINAL</v>
          </cell>
          <cell r="BA346" t="str">
            <v>Validar Biometrico</v>
          </cell>
        </row>
        <row r="347">
          <cell r="A347" t="str">
            <v>4756407</v>
          </cell>
          <cell r="B347" t="str">
            <v>MDELIVERY</v>
          </cell>
          <cell r="C347">
            <v>44916</v>
          </cell>
          <cell r="D347" t="str">
            <v>FLEXNET ECUADOR - MDELIVERY</v>
          </cell>
          <cell r="E347" t="str">
            <v>CALLE 28 DE JUNIO S/N Y GARCIA MORENO ENTRADA LLANO GRANDE</v>
          </cell>
          <cell r="H347" t="str">
            <v>170208</v>
          </cell>
          <cell r="I347" t="str">
            <v>QUITO</v>
          </cell>
          <cell r="J347" t="str">
            <v>PICHINCHA</v>
          </cell>
          <cell r="K347" t="str">
            <v>GOEZ QUIÑONEZ GABRIELA MATILDE</v>
          </cell>
          <cell r="L347" t="str">
            <v>SAN LORENZO AV ARMADA NACIONAL  SN  21 DE ABRIL</v>
          </cell>
          <cell r="O347" t="str">
            <v>080501</v>
          </cell>
          <cell r="P347" t="str">
            <v>080501</v>
          </cell>
          <cell r="Q347" t="str">
            <v>ESMERALDAS_SAN LORENZO_SAN LORENZO</v>
          </cell>
          <cell r="R347" t="str">
            <v>4756407</v>
          </cell>
          <cell r="W347" t="str">
            <v>1003604319</v>
          </cell>
          <cell r="X347" t="str">
            <v>0996536815-0988119005</v>
          </cell>
          <cell r="AA347">
            <v>44916</v>
          </cell>
          <cell r="AD347">
            <v>1</v>
          </cell>
          <cell r="AE347">
            <v>1</v>
          </cell>
          <cell r="AH347" t="str">
            <v>BARRIO NUEVOS HORIZONTES A 8 CASAS DEL MIESS  ENTREGA EN CASA 1P ROJA</v>
          </cell>
          <cell r="AI347" t="str">
            <v>DESPACHO</v>
          </cell>
          <cell r="AJ347" t="str">
            <v>Normal</v>
          </cell>
          <cell r="AL347" t="str">
            <v>NO</v>
          </cell>
          <cell r="AN347" t="str">
            <v>MOV onlinevip</v>
          </cell>
          <cell r="AO347" t="str">
            <v>CANAL ONLINE</v>
          </cell>
          <cell r="AP347">
            <v>44916</v>
          </cell>
          <cell r="AR347" t="str">
            <v>MDELIVERY_4756407</v>
          </cell>
          <cell r="AS347">
            <v>323469</v>
          </cell>
          <cell r="AT347" t="str">
            <v>D40</v>
          </cell>
          <cell r="AU347" t="str">
            <v>BTC</v>
          </cell>
          <cell r="AV347">
            <v>1</v>
          </cell>
          <cell r="AW347" t="str">
            <v>PROVINCIAL</v>
          </cell>
          <cell r="AX347" t="str">
            <v>EN_TRANSITO</v>
          </cell>
          <cell r="AY347" t="str">
            <v>LTE XIAOMI REDMI 9C GRIS: 1 und - sn. 866538058736770</v>
          </cell>
          <cell r="AZ347" t="str">
            <v>TERMINAL</v>
          </cell>
          <cell r="BA347" t="str">
            <v>Validar Biometrico</v>
          </cell>
        </row>
        <row r="348">
          <cell r="A348" t="str">
            <v>4756436</v>
          </cell>
          <cell r="B348" t="str">
            <v>MDELIVERY</v>
          </cell>
          <cell r="C348">
            <v>44916</v>
          </cell>
          <cell r="D348" t="str">
            <v>FLEXNET ECUADOR - MDELIVERY</v>
          </cell>
          <cell r="E348" t="str">
            <v>CALLE 28 DE JUNIO S/N Y GARCIA MORENO ENTRADA LLANO GRANDE</v>
          </cell>
          <cell r="H348" t="str">
            <v>170208</v>
          </cell>
          <cell r="I348" t="str">
            <v>QUITO</v>
          </cell>
          <cell r="J348" t="str">
            <v>PICHINCHA</v>
          </cell>
          <cell r="K348" t="str">
            <v>AMBAR CATALINA GOMEZ TAPUY</v>
          </cell>
          <cell r="L348" t="str">
            <v>EL TENA    CALLE AUGUSTO RUEDA SN  VICTOR HUGO SAN MIGUEL</v>
          </cell>
          <cell r="O348" t="str">
            <v>150101</v>
          </cell>
          <cell r="P348" t="str">
            <v>150101</v>
          </cell>
          <cell r="Q348" t="str">
            <v>NAPO_TENA_EL TENA</v>
          </cell>
          <cell r="R348" t="str">
            <v>4756436</v>
          </cell>
          <cell r="W348" t="str">
            <v>1501246746</v>
          </cell>
          <cell r="X348" t="str">
            <v>0987287298-0995468262</v>
          </cell>
          <cell r="AA348">
            <v>44916</v>
          </cell>
          <cell r="AD348">
            <v>1</v>
          </cell>
          <cell r="AE348">
            <v>1</v>
          </cell>
          <cell r="AH348" t="str">
            <v>BARRIO PALANDA COCHA  A UNA CUADRA DE SERVIENTREGA CASA  DURAZNO 2 PISOS</v>
          </cell>
          <cell r="AI348" t="str">
            <v>DESPACHO</v>
          </cell>
          <cell r="AJ348" t="str">
            <v>Normal</v>
          </cell>
          <cell r="AL348" t="str">
            <v>NO</v>
          </cell>
          <cell r="AN348" t="str">
            <v>MOV productovip</v>
          </cell>
          <cell r="AO348" t="str">
            <v>CANAL ONLINE</v>
          </cell>
          <cell r="AP348">
            <v>44916</v>
          </cell>
          <cell r="AR348" t="str">
            <v>MDELIVERY_4756436</v>
          </cell>
          <cell r="AS348">
            <v>323473</v>
          </cell>
          <cell r="AT348" t="str">
            <v>D40</v>
          </cell>
          <cell r="AU348" t="str">
            <v>BTC</v>
          </cell>
          <cell r="AV348">
            <v>2</v>
          </cell>
          <cell r="AW348" t="str">
            <v>PROVINCIAL</v>
          </cell>
          <cell r="AX348" t="str">
            <v>ENTREGADO</v>
          </cell>
          <cell r="AY348" t="str">
            <v>LTE HONOR X7 SILVER: 1 und - sn. 869937050690455 / HALFSIM MOVISTAR: 1 und - sn. 8959300520560304316</v>
          </cell>
          <cell r="AZ348" t="str">
            <v>SIMCARD / TERMINAL</v>
          </cell>
          <cell r="BA348" t="str">
            <v>Validar Biometrico</v>
          </cell>
        </row>
        <row r="349">
          <cell r="A349" t="str">
            <v>4756834</v>
          </cell>
          <cell r="B349" t="str">
            <v>MDELIVERY</v>
          </cell>
          <cell r="C349">
            <v>44916</v>
          </cell>
          <cell r="D349" t="str">
            <v>FLEXNET ECUADOR - MDELIVERY</v>
          </cell>
          <cell r="E349" t="str">
            <v>CALLE 28 DE JUNIO S/N Y GARCIA MORENO ENTRADA LLANO GRANDE</v>
          </cell>
          <cell r="H349" t="str">
            <v>170208</v>
          </cell>
          <cell r="I349" t="str">
            <v>QUITO</v>
          </cell>
          <cell r="J349" t="str">
            <v>PICHINCHA</v>
          </cell>
          <cell r="K349" t="str">
            <v>CARLOS CIRO PINCAY ORTEGA</v>
          </cell>
          <cell r="L349" t="str">
            <v>OFICINA TRAMACO PORTETE</v>
          </cell>
          <cell r="O349" t="str">
            <v>GUAYAQUIL</v>
          </cell>
          <cell r="P349" t="str">
            <v>GUAYAQUIL</v>
          </cell>
          <cell r="Q349" t="str">
            <v>GUAYAS_GUAYAQUIL_</v>
          </cell>
          <cell r="R349" t="str">
            <v>4756834</v>
          </cell>
          <cell r="W349" t="str">
            <v>1306702836</v>
          </cell>
          <cell r="X349" t="str">
            <v>0982624909-0982624909</v>
          </cell>
          <cell r="AA349">
            <v>44916</v>
          </cell>
          <cell r="AD349">
            <v>1</v>
          </cell>
          <cell r="AE349">
            <v>1</v>
          </cell>
          <cell r="AH349" t="str">
            <v/>
          </cell>
          <cell r="AI349" t="str">
            <v>DESPACHO</v>
          </cell>
          <cell r="AJ349" t="str">
            <v>DERIVADO PICK UP</v>
          </cell>
          <cell r="AL349" t="str">
            <v>NO</v>
          </cell>
          <cell r="AN349" t="str">
            <v>MOV onlinevip</v>
          </cell>
          <cell r="AO349" t="str">
            <v>CANAL ONLINE</v>
          </cell>
          <cell r="AP349">
            <v>44916</v>
          </cell>
          <cell r="AR349" t="str">
            <v>MDELIVERY_4756834</v>
          </cell>
          <cell r="AS349">
            <v>323450</v>
          </cell>
          <cell r="AT349" t="str">
            <v>D40</v>
          </cell>
          <cell r="AU349" t="str">
            <v>BTC</v>
          </cell>
          <cell r="AV349">
            <v>1</v>
          </cell>
          <cell r="AW349" t="str">
            <v>PROVINCIAL</v>
          </cell>
          <cell r="AX349" t="str">
            <v>ENTREGADO</v>
          </cell>
          <cell r="AY349" t="str">
            <v>LTE SAMSUNG A03 AZUL: 1 und - sn. 354379557860616</v>
          </cell>
          <cell r="AZ349" t="str">
            <v>TERMINAL</v>
          </cell>
          <cell r="BA349" t="str">
            <v>Validar Biometrico</v>
          </cell>
        </row>
        <row r="350">
          <cell r="A350" t="str">
            <v>4756871</v>
          </cell>
          <cell r="B350" t="str">
            <v>MDELIVERY</v>
          </cell>
          <cell r="C350">
            <v>44916</v>
          </cell>
          <cell r="D350" t="str">
            <v>FLEXNET ECUADOR - MDELIVERY</v>
          </cell>
          <cell r="E350" t="str">
            <v>CALLE 28 DE JUNIO S/N Y GARCIA MORENO ENTRADA LLANO GRANDE</v>
          </cell>
          <cell r="H350" t="str">
            <v>170208</v>
          </cell>
          <cell r="I350" t="str">
            <v>QUITO</v>
          </cell>
          <cell r="J350" t="str">
            <v>PICHINCHA</v>
          </cell>
          <cell r="K350" t="str">
            <v>LOURDES HAYDEE LEYTON BUSTILLOS</v>
          </cell>
          <cell r="L350" t="str">
            <v>ELOY ALFARO  AV 16 DE OCTUBRE  MZ 4  SOLAR 18  CALLE  ALFONSO BENAVIDES</v>
          </cell>
          <cell r="O350" t="str">
            <v>092409</v>
          </cell>
          <cell r="P350" t="str">
            <v>092409</v>
          </cell>
          <cell r="Q350" t="str">
            <v>GUAYAS_DURAN _ELOY ALFARO</v>
          </cell>
          <cell r="R350" t="str">
            <v>4756871</v>
          </cell>
          <cell r="W350" t="str">
            <v>0917843229</v>
          </cell>
          <cell r="X350" t="str">
            <v>0963277581-0986457072</v>
          </cell>
          <cell r="AA350">
            <v>44916</v>
          </cell>
          <cell r="AD350">
            <v>1</v>
          </cell>
          <cell r="AE350">
            <v>1</v>
          </cell>
          <cell r="AH350" t="str">
            <v>SECTOR FERROVIARIA 1 ATRAS DEL HOTEL SOLOI   CASA ESQUINERA AMARILLA 2 PISOS</v>
          </cell>
          <cell r="AI350" t="str">
            <v>DESPACHO</v>
          </cell>
          <cell r="AJ350" t="str">
            <v>Normal</v>
          </cell>
          <cell r="AL350" t="str">
            <v>NO</v>
          </cell>
          <cell r="AN350" t="str">
            <v>MOV onlinevip</v>
          </cell>
          <cell r="AO350" t="str">
            <v>CANAL ONLINE</v>
          </cell>
          <cell r="AP350">
            <v>44916</v>
          </cell>
          <cell r="AR350" t="str">
            <v>MDELIVERY_4756871</v>
          </cell>
          <cell r="AS350">
            <v>323486</v>
          </cell>
          <cell r="AT350" t="str">
            <v>D40</v>
          </cell>
          <cell r="AU350" t="str">
            <v>BTC</v>
          </cell>
          <cell r="AV350">
            <v>1</v>
          </cell>
          <cell r="AW350" t="str">
            <v>PROVINCIAL</v>
          </cell>
          <cell r="AX350" t="str">
            <v>ENTREGADO</v>
          </cell>
          <cell r="AY350" t="str">
            <v>LTE XIAOMI REDMI 10A 64GB SILVER: 1 und - sn. 863696066509903</v>
          </cell>
          <cell r="AZ350" t="str">
            <v>TERMINAL</v>
          </cell>
          <cell r="BA350" t="str">
            <v>Validar Biometrico</v>
          </cell>
        </row>
        <row r="351">
          <cell r="A351" t="str">
            <v>4756941</v>
          </cell>
          <cell r="B351" t="str">
            <v>MDELIVERY</v>
          </cell>
          <cell r="C351">
            <v>44916</v>
          </cell>
          <cell r="D351" t="str">
            <v>FLEXNET ECUADOR - MDELIVERY</v>
          </cell>
          <cell r="E351" t="str">
            <v>CALLE 28 DE JUNIO S/N Y GARCIA MORENO ENTRADA LLANO GRANDE</v>
          </cell>
          <cell r="H351" t="str">
            <v>170208</v>
          </cell>
          <cell r="I351" t="str">
            <v>QUITO</v>
          </cell>
          <cell r="J351" t="str">
            <v>PICHINCHA</v>
          </cell>
          <cell r="K351" t="str">
            <v>FERNANDEZ ORBEA ALBA AMERICA</v>
          </cell>
          <cell r="L351" t="str">
            <v>SAN CAMILO CALLE ESTADOS UNIDSO  SN  Y COLOMBIA</v>
          </cell>
          <cell r="O351" t="str">
            <v>120304</v>
          </cell>
          <cell r="P351" t="str">
            <v>120304</v>
          </cell>
          <cell r="Q351" t="str">
            <v>LOS RIOS_QUEVEDO_SAN CAMILO</v>
          </cell>
          <cell r="R351" t="str">
            <v>4756941</v>
          </cell>
          <cell r="W351" t="str">
            <v>0501537971</v>
          </cell>
          <cell r="X351" t="str">
            <v>0988758765-0988758765</v>
          </cell>
          <cell r="AA351">
            <v>44916</v>
          </cell>
          <cell r="AD351">
            <v>1</v>
          </cell>
          <cell r="AE351">
            <v>1</v>
          </cell>
          <cell r="AH351" t="str">
            <v>DIAGONAL A PANADERIA AMBATO EN CASA EN CONSTRUCCION PORTON NEGRO</v>
          </cell>
          <cell r="AI351" t="str">
            <v>DESPACHO</v>
          </cell>
          <cell r="AJ351" t="str">
            <v>Normal</v>
          </cell>
          <cell r="AL351" t="str">
            <v>NO</v>
          </cell>
          <cell r="AN351" t="str">
            <v>MOV onlinevip</v>
          </cell>
          <cell r="AO351" t="str">
            <v>CANAL ONLINE</v>
          </cell>
          <cell r="AP351">
            <v>44916</v>
          </cell>
          <cell r="AR351" t="str">
            <v>MDELIVERY_4756941</v>
          </cell>
          <cell r="AS351">
            <v>323483</v>
          </cell>
          <cell r="AT351" t="str">
            <v>D40</v>
          </cell>
          <cell r="AU351" t="str">
            <v>BTC</v>
          </cell>
          <cell r="AV351">
            <v>1</v>
          </cell>
          <cell r="AW351" t="str">
            <v>PROVINCIAL</v>
          </cell>
          <cell r="AX351" t="str">
            <v>ENTREGADO</v>
          </cell>
          <cell r="AY351" t="str">
            <v>LTE MOTO G22 NEGRO: 1 und - sn. 359694275290390</v>
          </cell>
          <cell r="AZ351" t="str">
            <v>TERMINAL</v>
          </cell>
          <cell r="BA351" t="str">
            <v>Validar Biometrico</v>
          </cell>
        </row>
        <row r="352">
          <cell r="A352" t="str">
            <v>4756976</v>
          </cell>
          <cell r="B352" t="str">
            <v>MDELIVERY</v>
          </cell>
          <cell r="C352">
            <v>44916</v>
          </cell>
          <cell r="D352" t="str">
            <v>FLEXNET ECUADOR - MDELIVERY</v>
          </cell>
          <cell r="E352" t="str">
            <v>CALLE 28 DE JUNIO S/N Y GARCIA MORENO ENTRADA LLANO GRANDE</v>
          </cell>
          <cell r="H352" t="str">
            <v>170208</v>
          </cell>
          <cell r="I352" t="str">
            <v>QUITO</v>
          </cell>
          <cell r="J352" t="str">
            <v>PICHINCHA</v>
          </cell>
          <cell r="K352" t="str">
            <v>LAPO MARTINEZ LEONARDO FABIAN</v>
          </cell>
          <cell r="L352" t="str">
            <v>LA PROVIDENCIA URBANIZACION LA PRIMAVERA MZ 6  VILLA 82  Y CALLE ECUADOR</v>
          </cell>
          <cell r="O352" t="str">
            <v>070217</v>
          </cell>
          <cell r="P352" t="str">
            <v>070217</v>
          </cell>
          <cell r="Q352" t="str">
            <v>EL ORO_MACHALA_LA PROVIDENCIA</v>
          </cell>
          <cell r="R352" t="str">
            <v>4756976</v>
          </cell>
          <cell r="W352" t="str">
            <v>0706703386</v>
          </cell>
          <cell r="X352" t="str">
            <v>0995775844-0993800929</v>
          </cell>
          <cell r="AA352">
            <v>44916</v>
          </cell>
          <cell r="AD352">
            <v>1</v>
          </cell>
          <cell r="AE352">
            <v>1</v>
          </cell>
          <cell r="AH352" t="str">
            <v>JUNTO A LA TIENDA LA MACARENIA ENTREGA  CASA 2 PISOS BLANCA</v>
          </cell>
          <cell r="AI352" t="str">
            <v>DESPACHO</v>
          </cell>
          <cell r="AJ352" t="str">
            <v>Normal</v>
          </cell>
          <cell r="AL352" t="str">
            <v>NO</v>
          </cell>
          <cell r="AN352" t="str">
            <v>MOV onlinevip</v>
          </cell>
          <cell r="AO352" t="str">
            <v>CANAL ONLINE</v>
          </cell>
          <cell r="AP352">
            <v>44916</v>
          </cell>
          <cell r="AR352" t="str">
            <v>MDELIVERY_4756976</v>
          </cell>
          <cell r="AS352">
            <v>323446</v>
          </cell>
          <cell r="AT352" t="str">
            <v>D40</v>
          </cell>
          <cell r="AU352" t="str">
            <v>BTC</v>
          </cell>
          <cell r="AV352">
            <v>1</v>
          </cell>
          <cell r="AW352" t="str">
            <v>PROVINCIAL</v>
          </cell>
          <cell r="AX352" t="str">
            <v>ENTREGADO</v>
          </cell>
          <cell r="AY352" t="str">
            <v>LTE SAMSUNG A23 NEGRO: 1 und - sn. 356795950870225</v>
          </cell>
          <cell r="AZ352" t="str">
            <v>TERMINAL</v>
          </cell>
          <cell r="BA352" t="str">
            <v>Validar Biometrico</v>
          </cell>
        </row>
        <row r="353">
          <cell r="A353" t="str">
            <v>4757136</v>
          </cell>
          <cell r="B353" t="str">
            <v>MDELIVERY</v>
          </cell>
          <cell r="C353">
            <v>44916</v>
          </cell>
          <cell r="D353" t="str">
            <v>FLEXNET ECUADOR - MDELIVERY</v>
          </cell>
          <cell r="E353" t="str">
            <v>CALLE 28 DE JUNIO S/N Y GARCIA MORENO ENTRADA LLANO GRANDE</v>
          </cell>
          <cell r="H353" t="str">
            <v>170208</v>
          </cell>
          <cell r="I353" t="str">
            <v>QUITO</v>
          </cell>
          <cell r="J353" t="str">
            <v>PICHINCHA</v>
          </cell>
          <cell r="K353" t="str">
            <v>HENRY DANIEL CAIZA CHICAIZA</v>
          </cell>
          <cell r="L353" t="str">
            <v>GUAMANI     AV PEDRO VICENTE MALDONADO  SN CALLE S58</v>
          </cell>
          <cell r="O353" t="str">
            <v>170705</v>
          </cell>
          <cell r="P353" t="str">
            <v>170705</v>
          </cell>
          <cell r="Q353" t="str">
            <v>PICHINCHA_QUITO_ GUAMANI</v>
          </cell>
          <cell r="R353" t="str">
            <v>4757136</v>
          </cell>
          <cell r="W353" t="str">
            <v>1723360804</v>
          </cell>
          <cell r="X353" t="str">
            <v>0992896679-0992896679</v>
          </cell>
          <cell r="AA353">
            <v>44916</v>
          </cell>
          <cell r="AD353">
            <v>1</v>
          </cell>
          <cell r="AE353">
            <v>1</v>
          </cell>
          <cell r="AH353" t="str">
            <v>SECTOR SUR FRENTE  A LA PARADA DE LA ECOVIA  ENTREGAR EN EL INSTITUTO VIDA NUEVA  REALIZAR UNA LLAMADA PREVIA</v>
          </cell>
          <cell r="AI353" t="str">
            <v>DESPACHO</v>
          </cell>
          <cell r="AJ353" t="str">
            <v>Normal</v>
          </cell>
          <cell r="AL353" t="str">
            <v>NO</v>
          </cell>
          <cell r="AN353" t="str">
            <v>MOV onlinevip</v>
          </cell>
          <cell r="AO353" t="str">
            <v>CANAL ONLINE</v>
          </cell>
          <cell r="AP353">
            <v>44916</v>
          </cell>
          <cell r="AR353" t="str">
            <v>MDELIVERY_4757136</v>
          </cell>
          <cell r="AS353">
            <v>323481</v>
          </cell>
          <cell r="AT353" t="str">
            <v>D40</v>
          </cell>
          <cell r="AU353" t="str">
            <v>BTC</v>
          </cell>
          <cell r="AV353">
            <v>2</v>
          </cell>
          <cell r="AW353" t="str">
            <v>LOCAL</v>
          </cell>
          <cell r="AX353" t="str">
            <v>ENTREGADO</v>
          </cell>
          <cell r="AY353" t="str">
            <v>LTE HONOR X8 SILVER: 2 und - sn. 866184060682148,864331068690282</v>
          </cell>
          <cell r="AZ353" t="str">
            <v>TERMINAL</v>
          </cell>
          <cell r="BA353" t="str">
            <v>Validar Biometrico</v>
          </cell>
        </row>
        <row r="354">
          <cell r="A354" t="str">
            <v>4757147</v>
          </cell>
          <cell r="B354" t="str">
            <v>MDELIVERY</v>
          </cell>
          <cell r="C354">
            <v>44916</v>
          </cell>
          <cell r="D354" t="str">
            <v>FLEXNET ECUADOR - MDELIVERY</v>
          </cell>
          <cell r="E354" t="str">
            <v>CALLE 28 DE JUNIO S/N Y GARCIA MORENO ENTRADA LLANO GRANDE</v>
          </cell>
          <cell r="H354" t="str">
            <v>170208</v>
          </cell>
          <cell r="I354" t="str">
            <v>QUITO</v>
          </cell>
          <cell r="J354" t="str">
            <v>PICHINCHA</v>
          </cell>
          <cell r="K354" t="str">
            <v>JUAN ANDRES CAICEDO GARCES</v>
          </cell>
          <cell r="L354" t="str">
            <v>POMASQUI  CALLE VILLA MARIA  SN</v>
          </cell>
          <cell r="O354" t="str">
            <v>170308</v>
          </cell>
          <cell r="P354" t="str">
            <v>170308</v>
          </cell>
          <cell r="Q354" t="str">
            <v>PICHINCHA_QUITO_POMASQUI</v>
          </cell>
          <cell r="R354" t="str">
            <v>4757147</v>
          </cell>
          <cell r="W354" t="str">
            <v>0850846825</v>
          </cell>
          <cell r="X354" t="str">
            <v>0979005718-0000000000</v>
          </cell>
          <cell r="AA354">
            <v>44916</v>
          </cell>
          <cell r="AD354">
            <v>1</v>
          </cell>
          <cell r="AE354">
            <v>1</v>
          </cell>
          <cell r="AH354" t="str">
            <v>POMASQUI FRENTE AL CONJ PACARINA ENTREGA EN CONVENTO DE HERMANAS CONTEMPLATIVAS BUEN PASTOR</v>
          </cell>
          <cell r="AI354" t="str">
            <v>DESPACHO</v>
          </cell>
          <cell r="AJ354" t="str">
            <v>Normal</v>
          </cell>
          <cell r="AL354" t="str">
            <v>NO</v>
          </cell>
          <cell r="AN354" t="str">
            <v>MOV onlinevip</v>
          </cell>
          <cell r="AO354" t="str">
            <v>CANAL ONLINE</v>
          </cell>
          <cell r="AP354">
            <v>44916</v>
          </cell>
          <cell r="AR354" t="str">
            <v>MDELIVERY_4757147</v>
          </cell>
          <cell r="AS354">
            <v>323484</v>
          </cell>
          <cell r="AT354" t="str">
            <v>D40</v>
          </cell>
          <cell r="AU354" t="str">
            <v>BTC</v>
          </cell>
          <cell r="AV354">
            <v>1</v>
          </cell>
          <cell r="AW354" t="str">
            <v>LOCAL</v>
          </cell>
          <cell r="AX354" t="str">
            <v>ENTREGADO</v>
          </cell>
          <cell r="AY354" t="str">
            <v>LTE SAMSUNG A23 NEGRO: 1 und - sn. 356795951942528</v>
          </cell>
          <cell r="AZ354" t="str">
            <v>TERMINAL</v>
          </cell>
          <cell r="BA354" t="str">
            <v>Validar Biometrico</v>
          </cell>
        </row>
        <row r="355">
          <cell r="A355" t="str">
            <v>4757188</v>
          </cell>
          <cell r="B355" t="str">
            <v>MDELIVERY</v>
          </cell>
          <cell r="C355">
            <v>44916</v>
          </cell>
          <cell r="D355" t="str">
            <v>FLEXNET ECUADOR - MDELIVERY</v>
          </cell>
          <cell r="E355" t="str">
            <v>CALLE 28 DE JUNIO S/N Y GARCIA MORENO ENTRADA LLANO GRANDE</v>
          </cell>
          <cell r="H355" t="str">
            <v>170208</v>
          </cell>
          <cell r="I355" t="str">
            <v>QUITO</v>
          </cell>
          <cell r="J355" t="str">
            <v>PICHINCHA</v>
          </cell>
          <cell r="K355" t="str">
            <v>MOREIRA CHAVEZ ALBA MARIBEL</v>
          </cell>
          <cell r="L355" t="str">
            <v>MARISCAL AV PONTEVEDRA  N94  Y GUIPUZCOA</v>
          </cell>
          <cell r="O355" t="str">
            <v>170525</v>
          </cell>
          <cell r="P355" t="str">
            <v>170525</v>
          </cell>
          <cell r="Q355" t="str">
            <v>PICHINCHA_QUITO_MARISCAL</v>
          </cell>
          <cell r="R355" t="str">
            <v>4757188</v>
          </cell>
          <cell r="W355" t="str">
            <v>1204113714</v>
          </cell>
          <cell r="X355" t="str">
            <v>0992944878-0992944878</v>
          </cell>
          <cell r="AA355">
            <v>44916</v>
          </cell>
          <cell r="AD355">
            <v>1</v>
          </cell>
          <cell r="AE355">
            <v>1</v>
          </cell>
          <cell r="AH355" t="str">
            <v>FLORESTA JUNTO A PAPELERIA ENTREGA EN CASA AMARILLA 2P</v>
          </cell>
          <cell r="AI355" t="str">
            <v>DESPACHO</v>
          </cell>
          <cell r="AJ355" t="str">
            <v>Normal</v>
          </cell>
          <cell r="AL355" t="str">
            <v>NO</v>
          </cell>
          <cell r="AN355" t="str">
            <v>MOV onlinevip</v>
          </cell>
          <cell r="AO355" t="str">
            <v>CANAL ONLINE</v>
          </cell>
          <cell r="AP355">
            <v>44916</v>
          </cell>
          <cell r="AR355" t="str">
            <v>MDELIVERY_4757188</v>
          </cell>
          <cell r="AS355">
            <v>323480</v>
          </cell>
          <cell r="AT355" t="str">
            <v>D40</v>
          </cell>
          <cell r="AU355" t="str">
            <v>BTC</v>
          </cell>
          <cell r="AV355">
            <v>1</v>
          </cell>
          <cell r="AW355" t="str">
            <v>LOCAL</v>
          </cell>
          <cell r="AX355" t="str">
            <v>ENTREGADO</v>
          </cell>
          <cell r="AY355" t="str">
            <v>LTE SAMSUNG A23 NEGRO: 1 und - sn. 356795951982706</v>
          </cell>
          <cell r="AZ355" t="str">
            <v>TERMINAL</v>
          </cell>
          <cell r="BA355" t="str">
            <v>Validar Biometrico</v>
          </cell>
        </row>
        <row r="356">
          <cell r="A356" t="str">
            <v>4757272</v>
          </cell>
          <cell r="B356" t="str">
            <v>MDELIVERY</v>
          </cell>
          <cell r="C356">
            <v>44916</v>
          </cell>
          <cell r="D356" t="str">
            <v>FLEXNET ECUADOR - MDELIVERY</v>
          </cell>
          <cell r="E356" t="str">
            <v>CALLE 28 DE JUNIO S/N Y GARCIA MORENO ENTRADA LLANO GRANDE</v>
          </cell>
          <cell r="H356" t="str">
            <v>170208</v>
          </cell>
          <cell r="I356" t="str">
            <v>QUITO</v>
          </cell>
          <cell r="J356" t="str">
            <v>PICHINCHA</v>
          </cell>
          <cell r="K356" t="str">
            <v>CARLOS ALEXIS CHAVEZ NENGER</v>
          </cell>
          <cell r="L356" t="str">
            <v>CALDERON AV AMELIA URIGUEN   Y PEDRO CABEZAS</v>
          </cell>
          <cell r="O356" t="str">
            <v>170202</v>
          </cell>
          <cell r="P356" t="str">
            <v>170202</v>
          </cell>
          <cell r="Q356" t="str">
            <v>PICHINCHA _QUITO _CALDERON</v>
          </cell>
          <cell r="R356" t="str">
            <v>4757272</v>
          </cell>
          <cell r="W356" t="str">
            <v>1751362748</v>
          </cell>
          <cell r="X356" t="str">
            <v>0990808223-0990808223</v>
          </cell>
          <cell r="AA356">
            <v>44916</v>
          </cell>
          <cell r="AD356">
            <v>1</v>
          </cell>
          <cell r="AE356">
            <v>1</v>
          </cell>
          <cell r="AH356" t="str">
            <v>MARIANAS DE CALDERON UNA CUADRA ANTES DE LA UE MUNICIPAL CALDERON ENTREGA EN CASA 2P AZUL</v>
          </cell>
          <cell r="AI356" t="str">
            <v>DESPACHO</v>
          </cell>
          <cell r="AJ356" t="str">
            <v>Normal</v>
          </cell>
          <cell r="AL356" t="str">
            <v>NO</v>
          </cell>
          <cell r="AN356" t="str">
            <v>MOV onlinevip</v>
          </cell>
          <cell r="AO356" t="str">
            <v>CANAL ONLINE</v>
          </cell>
          <cell r="AP356">
            <v>44916</v>
          </cell>
          <cell r="AR356" t="str">
            <v>MDELIVERY_4757272</v>
          </cell>
          <cell r="AS356">
            <v>323490</v>
          </cell>
          <cell r="AT356" t="str">
            <v>D40</v>
          </cell>
          <cell r="AU356" t="str">
            <v>BTC</v>
          </cell>
          <cell r="AV356">
            <v>1</v>
          </cell>
          <cell r="AW356" t="str">
            <v>LOCAL</v>
          </cell>
          <cell r="AX356" t="str">
            <v>ENTREGADO</v>
          </cell>
          <cell r="AY356" t="str">
            <v>LTE XIAOMI REDMI NOTE 11 AZUL: 1 und - sn. 861696063010287</v>
          </cell>
          <cell r="AZ356" t="str">
            <v>TERMINAL</v>
          </cell>
          <cell r="BA356" t="str">
            <v>Validar Biometrico</v>
          </cell>
        </row>
        <row r="357">
          <cell r="A357" t="str">
            <v>4757317</v>
          </cell>
          <cell r="B357" t="str">
            <v>MDELIVERY</v>
          </cell>
          <cell r="C357">
            <v>44916</v>
          </cell>
          <cell r="D357" t="str">
            <v>FLEXNET ECUADOR - MDELIVERY</v>
          </cell>
          <cell r="E357" t="str">
            <v>CALLE 28 DE JUNIO S/N Y GARCIA MORENO ENTRADA LLANO GRANDE</v>
          </cell>
          <cell r="H357" t="str">
            <v>170208</v>
          </cell>
          <cell r="I357" t="str">
            <v>QUITO</v>
          </cell>
          <cell r="J357" t="str">
            <v>PICHINCHA</v>
          </cell>
          <cell r="K357" t="str">
            <v>BONILLA GARCIA TATIANA DEL ROCIO</v>
          </cell>
          <cell r="L357" t="str">
            <v>SAMBORONDON  CIUDAD CELESTE ETAPA CORALIA  MZ 1 CASA 12</v>
          </cell>
          <cell r="O357" t="str">
            <v>092302</v>
          </cell>
          <cell r="P357" t="str">
            <v>092302</v>
          </cell>
          <cell r="Q357" t="str">
            <v>GUAYAS_SAMBORONDON _SAMBORONDON</v>
          </cell>
          <cell r="R357" t="str">
            <v>4757317</v>
          </cell>
          <cell r="W357" t="str">
            <v>1306024710</v>
          </cell>
          <cell r="X357" t="str">
            <v>0962799691-0969029140</v>
          </cell>
          <cell r="AA357">
            <v>44916</v>
          </cell>
          <cell r="AD357">
            <v>1</v>
          </cell>
          <cell r="AE357">
            <v>1</v>
          </cell>
          <cell r="AH357" t="str">
            <v>ANUNCIARSE EN GARITA  LLAMAR A LA CLIENTE Y SE ENCUENTRA EN EL PUNTO A PARTIR DEL MEDIO DIA</v>
          </cell>
          <cell r="AI357" t="str">
            <v>DESPACHO</v>
          </cell>
          <cell r="AJ357" t="str">
            <v>Normal</v>
          </cell>
          <cell r="AL357" t="str">
            <v>NO</v>
          </cell>
          <cell r="AN357" t="str">
            <v>MOV onlinevip</v>
          </cell>
          <cell r="AO357" t="str">
            <v>CANAL ONLINE</v>
          </cell>
          <cell r="AP357">
            <v>44916</v>
          </cell>
          <cell r="AR357" t="str">
            <v>MDELIVERY_4757317</v>
          </cell>
          <cell r="AS357">
            <v>323493</v>
          </cell>
          <cell r="AT357" t="str">
            <v>D40</v>
          </cell>
          <cell r="AU357" t="str">
            <v>BTC</v>
          </cell>
          <cell r="AV357">
            <v>1</v>
          </cell>
          <cell r="AW357" t="str">
            <v>LOCAL</v>
          </cell>
          <cell r="AX357" t="str">
            <v>ENTREGADO</v>
          </cell>
          <cell r="AY357" t="str">
            <v>LTE SAMSUNG A33 5G BLANCO: 1 und - sn. 352429890874535</v>
          </cell>
          <cell r="AZ357" t="str">
            <v>TERMINAL</v>
          </cell>
          <cell r="BA357" t="str">
            <v>Validar Biometrico</v>
          </cell>
        </row>
        <row r="358">
          <cell r="A358" t="str">
            <v>4757421</v>
          </cell>
          <cell r="B358" t="str">
            <v>MDELIVERY</v>
          </cell>
          <cell r="C358">
            <v>44916</v>
          </cell>
          <cell r="D358" t="str">
            <v>FLEXNET ECUADOR - MDELIVERY</v>
          </cell>
          <cell r="E358" t="str">
            <v>CALLE 28 DE JUNIO S/N Y GARCIA MORENO ENTRADA LLANO GRANDE</v>
          </cell>
          <cell r="H358" t="str">
            <v>170208</v>
          </cell>
          <cell r="I358" t="str">
            <v>QUITO</v>
          </cell>
          <cell r="J358" t="str">
            <v>PICHINCHA</v>
          </cell>
          <cell r="K358" t="str">
            <v>DANNI JOEL GARCES LAJE</v>
          </cell>
          <cell r="L358" t="str">
            <v>LA AURORA  AV LEON FEBRES CORDERO RIVADENEYRA CIUDADELA VILLAS DEL REY  ETAPA REY ARTURO MZ 10 VILLA 50</v>
          </cell>
          <cell r="O358" t="str">
            <v>091910</v>
          </cell>
          <cell r="P358" t="str">
            <v>091910</v>
          </cell>
          <cell r="Q358" t="str">
            <v>GUAYAS_DAULE_LA AURORA</v>
          </cell>
          <cell r="R358" t="str">
            <v>4757421</v>
          </cell>
          <cell r="W358" t="str">
            <v>1204440372_V3333V2222</v>
          </cell>
          <cell r="X358" t="str">
            <v>0959044099-</v>
          </cell>
          <cell r="AA358">
            <v>44916</v>
          </cell>
          <cell r="AD358">
            <v>1</v>
          </cell>
          <cell r="AE358">
            <v>1</v>
          </cell>
          <cell r="AH358" t="str">
            <v>REGISTRARSE EN GARITA INGRESANDO POR PLAZA TIA</v>
          </cell>
          <cell r="AI358" t="str">
            <v>DESPACHO</v>
          </cell>
          <cell r="AJ358" t="str">
            <v>Normal</v>
          </cell>
          <cell r="AL358" t="str">
            <v>NO</v>
          </cell>
          <cell r="AN358" t="str">
            <v>MOV_tecnocom_credito_directo</v>
          </cell>
          <cell r="AO358" t="str">
            <v>CANAL ONLINE</v>
          </cell>
          <cell r="AP358">
            <v>44916</v>
          </cell>
          <cell r="AR358" t="str">
            <v>MDELIVERY_4757421</v>
          </cell>
          <cell r="AS358">
            <v>323489</v>
          </cell>
          <cell r="AT358" t="str">
            <v>D40</v>
          </cell>
          <cell r="AU358" t="str">
            <v>BTC</v>
          </cell>
          <cell r="AV358">
            <v>1</v>
          </cell>
          <cell r="AW358" t="str">
            <v>PROVINCIAL</v>
          </cell>
          <cell r="AX358" t="str">
            <v>ENTREGADO</v>
          </cell>
          <cell r="AY358" t="str">
            <v>LTE XIAOMI REDMI NOTE 11 AZUL: 1 und - sn. 861696063062080</v>
          </cell>
          <cell r="AZ358" t="str">
            <v>TERMINAL</v>
          </cell>
          <cell r="BA358" t="str">
            <v>Validar Biometrico</v>
          </cell>
        </row>
        <row r="359">
          <cell r="A359" t="str">
            <v>4757438</v>
          </cell>
          <cell r="B359" t="str">
            <v>MDELIVERY</v>
          </cell>
          <cell r="C359">
            <v>44916</v>
          </cell>
          <cell r="D359" t="str">
            <v>FLEXNET ECUADOR - MDELIVERY</v>
          </cell>
          <cell r="E359" t="str">
            <v>CALLE 28 DE JUNIO S/N Y GARCIA MORENO ENTRADA LLANO GRANDE</v>
          </cell>
          <cell r="H359" t="str">
            <v>170208</v>
          </cell>
          <cell r="I359" t="str">
            <v>QUITO</v>
          </cell>
          <cell r="J359" t="str">
            <v>PICHINCHA</v>
          </cell>
          <cell r="K359" t="str">
            <v>CARLOS CIRO PINCAY ORTEGA</v>
          </cell>
          <cell r="L359" t="str">
            <v>OFICINA TRAMACO PORTETE</v>
          </cell>
          <cell r="O359" t="str">
            <v>GUAYAQUIL</v>
          </cell>
          <cell r="P359" t="str">
            <v>GUAYAQUIL</v>
          </cell>
          <cell r="Q359" t="str">
            <v>GUAYAS_GUAYAQUIL_</v>
          </cell>
          <cell r="R359" t="str">
            <v>4757438</v>
          </cell>
          <cell r="W359" t="str">
            <v>1306702836</v>
          </cell>
          <cell r="X359" t="str">
            <v>0982624909-0988612827</v>
          </cell>
          <cell r="AA359">
            <v>44916</v>
          </cell>
          <cell r="AD359">
            <v>1</v>
          </cell>
          <cell r="AE359">
            <v>1</v>
          </cell>
          <cell r="AH359" t="str">
            <v/>
          </cell>
          <cell r="AI359" t="str">
            <v>DESPACHO</v>
          </cell>
          <cell r="AJ359" t="str">
            <v>DERIVADO PICK UP</v>
          </cell>
          <cell r="AL359" t="str">
            <v>NO</v>
          </cell>
          <cell r="AN359" t="str">
            <v>MOV productovip</v>
          </cell>
          <cell r="AO359" t="str">
            <v>CANAL ONLINE</v>
          </cell>
          <cell r="AP359">
            <v>44916</v>
          </cell>
          <cell r="AR359" t="str">
            <v>MDELIVERY_4757438</v>
          </cell>
          <cell r="AS359">
            <v>323448</v>
          </cell>
          <cell r="AT359" t="str">
            <v>D40</v>
          </cell>
          <cell r="AU359" t="str">
            <v>BTC</v>
          </cell>
          <cell r="AV359">
            <v>1</v>
          </cell>
          <cell r="AW359" t="str">
            <v>PROVINCIAL</v>
          </cell>
          <cell r="AX359" t="str">
            <v>INCIDENCIA</v>
          </cell>
          <cell r="AY359" t="str">
            <v>HALFSIM MOVISTAR: 1 und - sn. 8959300520560299631</v>
          </cell>
          <cell r="AZ359" t="str">
            <v>SIMCARD</v>
          </cell>
          <cell r="BA359" t="str">
            <v/>
          </cell>
        </row>
        <row r="360">
          <cell r="A360" t="str">
            <v>4757485</v>
          </cell>
          <cell r="B360" t="str">
            <v>MDELIVERY</v>
          </cell>
          <cell r="C360">
            <v>44916</v>
          </cell>
          <cell r="D360" t="str">
            <v>FLEXNET ECUADOR - MDELIVERY</v>
          </cell>
          <cell r="E360" t="str">
            <v>CALLE 28 DE JUNIO S/N Y GARCIA MORENO ENTRADA LLANO GRANDE</v>
          </cell>
          <cell r="H360" t="str">
            <v>170208</v>
          </cell>
          <cell r="I360" t="str">
            <v>QUITO</v>
          </cell>
          <cell r="J360" t="str">
            <v>PICHINCHA</v>
          </cell>
          <cell r="K360" t="str">
            <v>CLAUDIO VINICIO AGUIRRE LOZANO</v>
          </cell>
          <cell r="L360" t="str">
            <v>RUMIPAMBA  CALLE HERNANDO DE LA CRUZ  SN  Y AV ATAHUALPA</v>
          </cell>
          <cell r="O360" t="str">
            <v>170508</v>
          </cell>
          <cell r="P360" t="str">
            <v>170508</v>
          </cell>
          <cell r="Q360" t="str">
            <v>PICHINCHA_QUITO_RUMIPAMBA</v>
          </cell>
          <cell r="R360" t="str">
            <v>4757485</v>
          </cell>
          <cell r="W360" t="str">
            <v>1715061089_V3343I2242</v>
          </cell>
          <cell r="X360" t="str">
            <v>0998731926-</v>
          </cell>
          <cell r="AA360">
            <v>44916</v>
          </cell>
          <cell r="AD360">
            <v>1</v>
          </cell>
          <cell r="AE360">
            <v>1</v>
          </cell>
          <cell r="AH360" t="str">
            <v>SECTOR COLEGIO SAN GABRIEL ENTREGA EN EDF AREZZO PLAZA DPTO 404 LLAMAR AL CLIENTE</v>
          </cell>
          <cell r="AI360" t="str">
            <v>DESPACHO</v>
          </cell>
          <cell r="AJ360" t="str">
            <v>Normal</v>
          </cell>
          <cell r="AL360" t="str">
            <v>NO</v>
          </cell>
          <cell r="AN360" t="str">
            <v>MOV tecnocom</v>
          </cell>
          <cell r="AO360" t="str">
            <v>CANAL ONLINE</v>
          </cell>
          <cell r="AP360">
            <v>44916</v>
          </cell>
          <cell r="AR360" t="str">
            <v>MDELIVERY_4757485</v>
          </cell>
          <cell r="AS360">
            <v>323492</v>
          </cell>
          <cell r="AT360" t="str">
            <v>D40</v>
          </cell>
          <cell r="AU360" t="str">
            <v>BTC</v>
          </cell>
          <cell r="AV360">
            <v>1</v>
          </cell>
          <cell r="AW360" t="str">
            <v>LOCAL</v>
          </cell>
          <cell r="AX360" t="str">
            <v>ENTREGADO</v>
          </cell>
          <cell r="AY360" t="str">
            <v>LTE SAMSUNG A23 AZUL: 1 und - sn. 356795951381065</v>
          </cell>
          <cell r="AZ360" t="str">
            <v>TERMINAL</v>
          </cell>
          <cell r="BA360" t="str">
            <v>Validar Biometrico, Validar Tarjeta Credito M,</v>
          </cell>
        </row>
        <row r="361">
          <cell r="A361" t="str">
            <v>4757552</v>
          </cell>
          <cell r="B361" t="str">
            <v>MDELIVERY</v>
          </cell>
          <cell r="C361">
            <v>44916</v>
          </cell>
          <cell r="D361" t="str">
            <v>FLEXNET ECUADOR - MDELIVERY</v>
          </cell>
          <cell r="E361" t="str">
            <v>CALLE 28 DE JUNIO S/N Y GARCIA MORENO ENTRADA LLANO GRANDE</v>
          </cell>
          <cell r="H361" t="str">
            <v>170208</v>
          </cell>
          <cell r="I361" t="str">
            <v>QUITO</v>
          </cell>
          <cell r="J361" t="str">
            <v>PICHINCHA</v>
          </cell>
          <cell r="K361" t="str">
            <v>DARIO FERNANDO SALAZAR ROSERO</v>
          </cell>
          <cell r="L361" t="str">
            <v>OFICINA TRAMACO PUNTO DE ATENCION TULCAN</v>
          </cell>
          <cell r="O361" t="str">
            <v>TULCAN</v>
          </cell>
          <cell r="P361" t="str">
            <v>TULCAN</v>
          </cell>
          <cell r="Q361" t="str">
            <v>CARCHI _TULCAN _</v>
          </cell>
          <cell r="R361" t="str">
            <v>4757552</v>
          </cell>
          <cell r="W361" t="str">
            <v>0401774260</v>
          </cell>
          <cell r="X361" t="str">
            <v>0967886754-0967886754</v>
          </cell>
          <cell r="AA361">
            <v>44916</v>
          </cell>
          <cell r="AD361">
            <v>1</v>
          </cell>
          <cell r="AE361">
            <v>1</v>
          </cell>
          <cell r="AH361" t="str">
            <v/>
          </cell>
          <cell r="AI361" t="str">
            <v>DESPACHO</v>
          </cell>
          <cell r="AJ361" t="str">
            <v>DERIVADO PICK UP</v>
          </cell>
          <cell r="AL361" t="str">
            <v>NO</v>
          </cell>
          <cell r="AN361" t="str">
            <v>MOV productovip</v>
          </cell>
          <cell r="AO361" t="str">
            <v>CANAL ONLINE</v>
          </cell>
          <cell r="AP361">
            <v>44916</v>
          </cell>
          <cell r="AR361" t="str">
            <v>MDELIVERY_4757552</v>
          </cell>
          <cell r="AS361">
            <v>323488</v>
          </cell>
          <cell r="AT361" t="str">
            <v>D40</v>
          </cell>
          <cell r="AU361" t="str">
            <v>BTC</v>
          </cell>
          <cell r="AV361">
            <v>1</v>
          </cell>
          <cell r="AW361" t="str">
            <v>PROVINCIAL</v>
          </cell>
          <cell r="AX361" t="str">
            <v>INCIDENCIA</v>
          </cell>
          <cell r="AY361" t="str">
            <v>HALFSIM MOVISTAR: 1 und - sn. 8959300520560301437</v>
          </cell>
          <cell r="AZ361" t="str">
            <v>SIMCARD</v>
          </cell>
          <cell r="BA361" t="str">
            <v/>
          </cell>
        </row>
        <row r="362">
          <cell r="A362" t="str">
            <v>4757569</v>
          </cell>
          <cell r="B362" t="str">
            <v>MDELIVERY</v>
          </cell>
          <cell r="C362">
            <v>44916</v>
          </cell>
          <cell r="D362" t="str">
            <v>FLEXNET ECUADOR - MDELIVERY</v>
          </cell>
          <cell r="E362" t="str">
            <v>CALLE 28 DE JUNIO S/N Y GARCIA MORENO ENTRADA LLANO GRANDE</v>
          </cell>
          <cell r="H362" t="str">
            <v>170208</v>
          </cell>
          <cell r="I362" t="str">
            <v>QUITO</v>
          </cell>
          <cell r="J362" t="str">
            <v>PICHINCHA</v>
          </cell>
          <cell r="K362" t="str">
            <v>Paul Arcos</v>
          </cell>
          <cell r="L362" t="str">
            <v>BANOS DE AGUA SANTA AV AMAZONAS  SN  Y SANTA MARIA</v>
          </cell>
          <cell r="O362" t="str">
            <v>180301</v>
          </cell>
          <cell r="P362" t="str">
            <v>180301</v>
          </cell>
          <cell r="Q362" t="str">
            <v>TUNGURAHUA_BANOS DE AGUA SANTA_BANOS DE AGUA SANTA</v>
          </cell>
          <cell r="R362" t="str">
            <v>4757569</v>
          </cell>
          <cell r="W362" t="str">
            <v>1600683179</v>
          </cell>
          <cell r="X362" t="str">
            <v>0-0995452053</v>
          </cell>
          <cell r="AA362">
            <v>44916</v>
          </cell>
          <cell r="AD362">
            <v>1</v>
          </cell>
          <cell r="AE362">
            <v>1</v>
          </cell>
          <cell r="AH362" t="str">
            <v>BARRIO  SAN VICENTE EN CASA CREMA DE 1 PISO JUNTO A BELLA ITALIA RESTAURANTE</v>
          </cell>
          <cell r="AI362" t="str">
            <v>DESPACHO</v>
          </cell>
          <cell r="AJ362" t="str">
            <v>Normal</v>
          </cell>
          <cell r="AL362" t="str">
            <v>NO</v>
          </cell>
          <cell r="AN362" t="str">
            <v>MOV_autoporta</v>
          </cell>
          <cell r="AO362" t="str">
            <v>CANAL ONLINE</v>
          </cell>
          <cell r="AP362">
            <v>44916</v>
          </cell>
          <cell r="AR362" t="str">
            <v>MDELIVERY_4757569</v>
          </cell>
          <cell r="AS362">
            <v>323445</v>
          </cell>
          <cell r="AT362" t="str">
            <v>D40</v>
          </cell>
          <cell r="AU362" t="str">
            <v>BTC</v>
          </cell>
          <cell r="AV362">
            <v>1</v>
          </cell>
          <cell r="AW362" t="str">
            <v>PROVINCIAL</v>
          </cell>
          <cell r="AX362" t="str">
            <v>ENTREGADO</v>
          </cell>
          <cell r="AY362" t="str">
            <v>HALFSIM MOVISTAR: 1 und - sn. 8959300120521872038</v>
          </cell>
          <cell r="AZ362" t="str">
            <v>SIMCARD</v>
          </cell>
          <cell r="BA362" t="str">
            <v/>
          </cell>
        </row>
        <row r="363">
          <cell r="A363" t="str">
            <v>2478686</v>
          </cell>
          <cell r="B363" t="str">
            <v>MDELIVERY</v>
          </cell>
          <cell r="C363">
            <v>44917</v>
          </cell>
          <cell r="D363" t="str">
            <v>FLEXNET ECUADOR - MDELIVERY</v>
          </cell>
          <cell r="E363" t="str">
            <v>CALLE 28 DE JUNIO S/N Y GARCIA MORENO ENTRADA LLANO GRANDE</v>
          </cell>
          <cell r="H363" t="str">
            <v>170208</v>
          </cell>
          <cell r="I363" t="str">
            <v>QUITO</v>
          </cell>
          <cell r="J363" t="str">
            <v>PICHINCHA</v>
          </cell>
          <cell r="K363" t="str">
            <v>BYRON VLADIMIR ZAPATA CASTILLO_BYRON VLADIMIR ZAPATA CASTILLO</v>
          </cell>
          <cell r="L363" t="str">
            <v>AV ORILLAS DEL ZAMORA NRO 88 102 Y SANTIAGO DE LAS MONTANAS EDIFICIO DEL GOBIERNO ZONAL 7 EX PREDESUR</v>
          </cell>
          <cell r="O363" t="str">
            <v>LOJA</v>
          </cell>
          <cell r="P363" t="str">
            <v>LOJA</v>
          </cell>
          <cell r="Q363" t="str">
            <v>LOJA</v>
          </cell>
          <cell r="R363" t="str">
            <v>2478686</v>
          </cell>
          <cell r="W363" t="str">
            <v>1104199490001</v>
          </cell>
          <cell r="X363" t="str">
            <v>0960348591</v>
          </cell>
          <cell r="AA363">
            <v>44917</v>
          </cell>
          <cell r="AD363">
            <v>1</v>
          </cell>
          <cell r="AE363">
            <v>1</v>
          </cell>
          <cell r="AI363" t="str">
            <v>DESPACHO</v>
          </cell>
          <cell r="AJ363" t="str">
            <v>NORMAL</v>
          </cell>
          <cell r="AL363" t="str">
            <v>NO</v>
          </cell>
          <cell r="AN363" t="str">
            <v>DAS CARGO A LA CUENTA (DELIVERY)</v>
          </cell>
          <cell r="AO363" t="str">
            <v>DISTRIBUIDORES</v>
          </cell>
          <cell r="AP363">
            <v>44917</v>
          </cell>
          <cell r="AR363" t="str">
            <v>MDELIVERY_2478686</v>
          </cell>
          <cell r="AS363">
            <v>323539</v>
          </cell>
          <cell r="AT363" t="str">
            <v>D40</v>
          </cell>
          <cell r="AU363" t="str">
            <v>BTB</v>
          </cell>
          <cell r="AV363">
            <v>1</v>
          </cell>
          <cell r="AX363" t="str">
            <v>ENTREGADO</v>
          </cell>
          <cell r="AY363" t="str">
            <v>HALFSIM MOVISTAR: 1 und - sn. 8959300520560992326</v>
          </cell>
          <cell r="AZ363" t="str">
            <v>SIMCARD</v>
          </cell>
          <cell r="BA363" t="str">
            <v>EMPRESAS TITULAR AUSENTE ENTREGA CON SELLO</v>
          </cell>
        </row>
        <row r="364">
          <cell r="A364" t="str">
            <v>2478687</v>
          </cell>
          <cell r="B364" t="str">
            <v>MDELIVERY</v>
          </cell>
          <cell r="C364">
            <v>44917</v>
          </cell>
          <cell r="D364" t="str">
            <v>FLEXNET ECUADOR - MDELIVERY</v>
          </cell>
          <cell r="E364" t="str">
            <v>CALLE 28 DE JUNIO S/N Y GARCIA MORENO ENTRADA LLANO GRANDE</v>
          </cell>
          <cell r="H364" t="str">
            <v>170208</v>
          </cell>
          <cell r="I364" t="str">
            <v>QUITO</v>
          </cell>
          <cell r="J364" t="str">
            <v>PICHINCHA</v>
          </cell>
          <cell r="K364" t="str">
            <v>PAOLA FRANCO_UNIDAD EDUCATIVA PARTICULAR SAGRADOS CORAZONES DE RUMIPAMBA</v>
          </cell>
          <cell r="L364" t="str">
            <v>PICHINCHA QUITO RUMIPAMBA AV ATAHUALPA OE1 20 Y AV 10 DE AGOSTO NOTA PUEDE RECIBIR CRISTINA MARTINEZ 998236530 ADEMAS POR FAVOR DEJAR EN LA RECEPCION O EN GUARDIANIA EN CASO DE QUE LOS GESTORES AUTORIZADOS NO SE ENCUENTREN EN EL ESTABLECIMIENTO</v>
          </cell>
          <cell r="O364" t="str">
            <v>QUITO</v>
          </cell>
          <cell r="P364" t="str">
            <v>QUITO</v>
          </cell>
          <cell r="Q364" t="str">
            <v>PICHINCHA</v>
          </cell>
          <cell r="R364" t="str">
            <v>2478687</v>
          </cell>
          <cell r="W364" t="str">
            <v>1790102327001</v>
          </cell>
          <cell r="X364" t="str">
            <v>0983687369</v>
          </cell>
          <cell r="AA364">
            <v>44917</v>
          </cell>
          <cell r="AD364">
            <v>1</v>
          </cell>
          <cell r="AE364">
            <v>1</v>
          </cell>
          <cell r="AI364" t="str">
            <v>DESPACHO</v>
          </cell>
          <cell r="AJ364" t="str">
            <v>NORMAL</v>
          </cell>
          <cell r="AL364" t="str">
            <v>NO</v>
          </cell>
          <cell r="AN364" t="str">
            <v>367 EMPRESAS Y NEGOCIOS</v>
          </cell>
          <cell r="AO364" t="str">
            <v>GGCC / NEGOCIOS</v>
          </cell>
          <cell r="AP364">
            <v>44917</v>
          </cell>
          <cell r="AR364" t="str">
            <v>MDELIVERY_2478687</v>
          </cell>
          <cell r="AS364">
            <v>323543</v>
          </cell>
          <cell r="AT364" t="str">
            <v>D40</v>
          </cell>
          <cell r="AU364" t="str">
            <v>BTB</v>
          </cell>
          <cell r="AV364">
            <v>3</v>
          </cell>
          <cell r="AX364" t="str">
            <v>ENTREGADO</v>
          </cell>
          <cell r="AY364" t="str">
            <v>HALFSIM MOVISTAR: 3 und - sn. 8959300520560991906,8959300520560991922,8959300520560992953</v>
          </cell>
          <cell r="AZ364" t="str">
            <v>SIMCARD</v>
          </cell>
          <cell r="BA364" t="str">
            <v/>
          </cell>
        </row>
        <row r="365">
          <cell r="A365" t="str">
            <v>2478690</v>
          </cell>
          <cell r="B365" t="str">
            <v>MDELIVERY</v>
          </cell>
          <cell r="C365">
            <v>44917</v>
          </cell>
          <cell r="D365" t="str">
            <v>FLEXNET ECUADOR - MDELIVERY</v>
          </cell>
          <cell r="E365" t="str">
            <v>CALLE 28 DE JUNIO S/N Y GARCIA MORENO ENTRADA LLANO GRANDE</v>
          </cell>
          <cell r="H365" t="str">
            <v>170208</v>
          </cell>
          <cell r="I365" t="str">
            <v>QUITO</v>
          </cell>
          <cell r="J365" t="str">
            <v>PICHINCHA</v>
          </cell>
          <cell r="K365" t="str">
            <v>ANDRES EDUARDO ESCOBAR ORTIZ_BANCO GUAYAQUIL S A</v>
          </cell>
          <cell r="L365" t="str">
            <v>GUAYAQUIL URBANIZACION SAN FELIPE MZ 135 V 17 CASA CREMA DE PUERTAS BLANCAS FRENTE AL PARQUE</v>
          </cell>
          <cell r="O365" t="str">
            <v>GUAYAQUIL</v>
          </cell>
          <cell r="P365" t="str">
            <v>GUAYAQUIL</v>
          </cell>
          <cell r="Q365" t="str">
            <v>GUAYAS</v>
          </cell>
          <cell r="R365" t="str">
            <v>2478690</v>
          </cell>
          <cell r="W365" t="str">
            <v>0990049459001</v>
          </cell>
          <cell r="X365" t="str">
            <v>0963127931</v>
          </cell>
          <cell r="AA365">
            <v>44917</v>
          </cell>
          <cell r="AD365">
            <v>1</v>
          </cell>
          <cell r="AE365">
            <v>1</v>
          </cell>
          <cell r="AI365" t="str">
            <v>DESPACHO</v>
          </cell>
          <cell r="AJ365" t="str">
            <v>NORMAL</v>
          </cell>
          <cell r="AL365" t="str">
            <v>NO</v>
          </cell>
          <cell r="AN365" t="str">
            <v>POSVENTA GGCC Y NEGOCIOS</v>
          </cell>
          <cell r="AO365" t="str">
            <v>GGCC / NEGOCIOS</v>
          </cell>
          <cell r="AP365">
            <v>44917</v>
          </cell>
          <cell r="AR365" t="str">
            <v>MDELIVERY_2478690</v>
          </cell>
          <cell r="AS365">
            <v>323541</v>
          </cell>
          <cell r="AT365" t="str">
            <v>D40</v>
          </cell>
          <cell r="AU365" t="str">
            <v>BTB</v>
          </cell>
          <cell r="AV365">
            <v>1</v>
          </cell>
          <cell r="AX365" t="str">
            <v>ENTREGADO</v>
          </cell>
          <cell r="AY365" t="str">
            <v>HALFSIM MOVISTAR: 1 und - sn. 8959300520560992268</v>
          </cell>
          <cell r="AZ365" t="str">
            <v>SIMCARD</v>
          </cell>
          <cell r="BA365" t="str">
            <v/>
          </cell>
        </row>
        <row r="366">
          <cell r="A366" t="str">
            <v>2478691</v>
          </cell>
          <cell r="B366" t="str">
            <v>MDELIVERY</v>
          </cell>
          <cell r="C366">
            <v>44917</v>
          </cell>
          <cell r="D366" t="str">
            <v>FLEXNET ECUADOR - MDELIVERY</v>
          </cell>
          <cell r="E366" t="str">
            <v>CALLE 28 DE JUNIO S/N Y GARCIA MORENO ENTRADA LLANO GRANDE</v>
          </cell>
          <cell r="H366" t="str">
            <v>170208</v>
          </cell>
          <cell r="I366" t="str">
            <v>QUITO</v>
          </cell>
          <cell r="J366" t="str">
            <v>PICHINCHA</v>
          </cell>
          <cell r="K366" t="str">
            <v>JENNY JARA_COMPUMILLENIUM S A</v>
          </cell>
          <cell r="L366" t="str">
            <v>URDESA CENTRAL AV LAS LOMAS S N Y CALLE PRIMERA CC URDESA BLOQUE C LOCALES 5 Y 6 GUAYAQUIL ECUADOR</v>
          </cell>
          <cell r="O366" t="str">
            <v>GUAYAQUIL</v>
          </cell>
          <cell r="P366" t="str">
            <v>GUAYAQUIL</v>
          </cell>
          <cell r="Q366" t="str">
            <v>GUAYAS</v>
          </cell>
          <cell r="R366" t="str">
            <v>2478691</v>
          </cell>
          <cell r="W366" t="str">
            <v>0992106301001</v>
          </cell>
          <cell r="X366" t="str">
            <v>0994137175</v>
          </cell>
          <cell r="AA366">
            <v>44917</v>
          </cell>
          <cell r="AD366">
            <v>1</v>
          </cell>
          <cell r="AE366">
            <v>1</v>
          </cell>
          <cell r="AI366" t="str">
            <v>DESPACHO</v>
          </cell>
          <cell r="AJ366" t="str">
            <v>NORMAL</v>
          </cell>
          <cell r="AL366" t="str">
            <v>NO</v>
          </cell>
          <cell r="AN366" t="str">
            <v>367 EMPRESAS Y NEGOCIOS</v>
          </cell>
          <cell r="AO366" t="str">
            <v>GGCC / NEGOCIOS</v>
          </cell>
          <cell r="AP366">
            <v>44917</v>
          </cell>
          <cell r="AR366" t="str">
            <v>MDELIVERY_2478691</v>
          </cell>
          <cell r="AS366">
            <v>323545</v>
          </cell>
          <cell r="AT366" t="str">
            <v>D40</v>
          </cell>
          <cell r="AU366" t="str">
            <v>BTB</v>
          </cell>
          <cell r="AV366">
            <v>1</v>
          </cell>
          <cell r="AX366" t="str">
            <v>ENTREGADO</v>
          </cell>
          <cell r="AY366" t="str">
            <v>LTE IPHONE 14 PRO 256GB SILVER: 1 und - sn. 351055820350519</v>
          </cell>
          <cell r="AZ366" t="str">
            <v>TERMINAL</v>
          </cell>
          <cell r="BA366" t="str">
            <v/>
          </cell>
        </row>
        <row r="367">
          <cell r="A367" t="str">
            <v>2478692</v>
          </cell>
          <cell r="B367" t="str">
            <v>MDELIVERY</v>
          </cell>
          <cell r="C367">
            <v>44917</v>
          </cell>
          <cell r="D367" t="str">
            <v>FLEXNET ECUADOR - MDELIVERY</v>
          </cell>
          <cell r="E367" t="str">
            <v>CALLE 28 DE JUNIO S/N Y GARCIA MORENO ENTRADA LLANO GRANDE</v>
          </cell>
          <cell r="H367" t="str">
            <v>170208</v>
          </cell>
          <cell r="I367" t="str">
            <v>QUITO</v>
          </cell>
          <cell r="J367" t="str">
            <v>PICHINCHA</v>
          </cell>
          <cell r="K367" t="str">
            <v>CRISTIAN PAREDES_ DINERS CLUB DEL ECUADOR S A SOCIEDAD FINANCIERA</v>
          </cell>
          <cell r="L367" t="str">
            <v>AMAZONAS Y PEREIRA MATRIZ BANCO PICHINCHA AV PISO 7</v>
          </cell>
          <cell r="O367" t="str">
            <v>QUITO</v>
          </cell>
          <cell r="P367" t="str">
            <v>QUITO</v>
          </cell>
          <cell r="Q367" t="str">
            <v>PICHINCHA</v>
          </cell>
          <cell r="R367" t="str">
            <v>2478692</v>
          </cell>
          <cell r="W367" t="str">
            <v>1790010937001</v>
          </cell>
          <cell r="X367" t="str">
            <v>0999059226</v>
          </cell>
          <cell r="AA367">
            <v>44917</v>
          </cell>
          <cell r="AD367">
            <v>1</v>
          </cell>
          <cell r="AE367">
            <v>1</v>
          </cell>
          <cell r="AI367" t="str">
            <v>DESPACHO</v>
          </cell>
          <cell r="AJ367" t="str">
            <v>EXPRESS</v>
          </cell>
          <cell r="AL367" t="str">
            <v>NO</v>
          </cell>
          <cell r="AN367" t="str">
            <v>POSVENTA GGCC Y NEGOCIOS (EXPRESS SOLO QUITO)</v>
          </cell>
          <cell r="AO367" t="str">
            <v>GGCC / NEGOCIOS</v>
          </cell>
          <cell r="AP367">
            <v>44917</v>
          </cell>
          <cell r="AR367" t="str">
            <v>MDELIVERY_2478692</v>
          </cell>
          <cell r="AS367">
            <v>323519</v>
          </cell>
          <cell r="AT367" t="str">
            <v>D40</v>
          </cell>
          <cell r="AU367" t="str">
            <v>BTB</v>
          </cell>
          <cell r="AV367">
            <v>2</v>
          </cell>
          <cell r="AX367" t="str">
            <v>ENTREGADO</v>
          </cell>
          <cell r="AY367" t="str">
            <v>LTE SAMSUNG A13 NEGRO: 1 und - sn. 350068480715856 / HALFSIM MOVISTAR: 1 und - sn. 8959300520560992086</v>
          </cell>
          <cell r="AZ367" t="str">
            <v>SIMCARD / TERMINAL</v>
          </cell>
          <cell r="BA367" t="str">
            <v/>
          </cell>
        </row>
        <row r="368">
          <cell r="A368" t="str">
            <v>2478693</v>
          </cell>
          <cell r="B368" t="str">
            <v>MDELIVERY</v>
          </cell>
          <cell r="C368">
            <v>44917</v>
          </cell>
          <cell r="D368" t="str">
            <v>FLEXNET ECUADOR - MDELIVERY</v>
          </cell>
          <cell r="E368" t="str">
            <v>CALLE 28 DE JUNIO S/N Y GARCIA MORENO ENTRADA LLANO GRANDE</v>
          </cell>
          <cell r="H368" t="str">
            <v>170208</v>
          </cell>
          <cell r="I368" t="str">
            <v>QUITO</v>
          </cell>
          <cell r="J368" t="str">
            <v>PICHINCHA</v>
          </cell>
          <cell r="K368" t="str">
            <v>MAYRA PROANO_PECKSAMBIENTE S A</v>
          </cell>
          <cell r="L368" t="str">
            <v>CALLE BARBARA ESPARZA NO 4 Y SANTA INES CONJUNTO INDIGO GARDENS</v>
          </cell>
          <cell r="O368" t="str">
            <v>QUITO</v>
          </cell>
          <cell r="P368" t="str">
            <v>QUITO</v>
          </cell>
          <cell r="Q368" t="str">
            <v>PICHINCHA</v>
          </cell>
          <cell r="R368" t="str">
            <v>2478693</v>
          </cell>
          <cell r="W368" t="str">
            <v>1792286972001</v>
          </cell>
          <cell r="X368" t="str">
            <v>0983259873</v>
          </cell>
          <cell r="AA368">
            <v>44917</v>
          </cell>
          <cell r="AD368">
            <v>1</v>
          </cell>
          <cell r="AE368">
            <v>1</v>
          </cell>
          <cell r="AI368" t="str">
            <v>DESPACHO</v>
          </cell>
          <cell r="AJ368" t="str">
            <v>NORMAL</v>
          </cell>
          <cell r="AL368" t="str">
            <v>NO</v>
          </cell>
          <cell r="AN368" t="str">
            <v>367 EMPRESAS Y NEGOCIOS (EXPRESS SOLO QUITO)</v>
          </cell>
          <cell r="AO368" t="str">
            <v>GGCC / NEGOCIOS</v>
          </cell>
          <cell r="AP368">
            <v>44917</v>
          </cell>
          <cell r="AR368" t="str">
            <v>MDELIVERY_2478693</v>
          </cell>
          <cell r="AS368">
            <v>323538</v>
          </cell>
          <cell r="AT368" t="str">
            <v>D40</v>
          </cell>
          <cell r="AU368" t="str">
            <v>BTB</v>
          </cell>
          <cell r="AV368">
            <v>4</v>
          </cell>
          <cell r="AX368" t="str">
            <v>ENTREGADO</v>
          </cell>
          <cell r="AY368" t="str">
            <v>LTE IPHONE 14 256GB AZUL: 1 und - sn. 350654418423232 / LTE HONOR X6 NEGRO: 3 und - sn. 862800060804358,862800060803319,862800060810603</v>
          </cell>
          <cell r="AZ368" t="str">
            <v>TERMINAL</v>
          </cell>
          <cell r="BA368" t="str">
            <v/>
          </cell>
        </row>
        <row r="369">
          <cell r="A369" t="str">
            <v>2478697</v>
          </cell>
          <cell r="B369" t="str">
            <v>MDELIVERY</v>
          </cell>
          <cell r="C369">
            <v>44917</v>
          </cell>
          <cell r="D369" t="str">
            <v>FLEXNET ECUADOR - MDELIVERY</v>
          </cell>
          <cell r="E369" t="str">
            <v>CALLE 28 DE JUNIO S/N Y GARCIA MORENO ENTRADA LLANO GRANDE</v>
          </cell>
          <cell r="H369" t="str">
            <v>170208</v>
          </cell>
          <cell r="I369" t="str">
            <v>QUITO</v>
          </cell>
          <cell r="J369" t="str">
            <v>PICHINCHA</v>
          </cell>
          <cell r="K369" t="str">
            <v>MARIA FERNANDA GUERRERO ARELLANO_TIENDAS INDUSTRIALES ASOCIADAS TIA S A</v>
          </cell>
          <cell r="L369" t="str">
            <v>URB LA JOYA ETAPA GEMA MZ 19 V 15 PARROQUIA LA AURORA AV LEON FEBRES CORDERO</v>
          </cell>
          <cell r="O369" t="str">
            <v>DAULE</v>
          </cell>
          <cell r="P369" t="str">
            <v>DAULE</v>
          </cell>
          <cell r="Q369" t="str">
            <v>GUAYAS</v>
          </cell>
          <cell r="R369" t="str">
            <v>2478697</v>
          </cell>
          <cell r="W369" t="str">
            <v>0990017514001</v>
          </cell>
          <cell r="X369" t="str">
            <v>0995041083</v>
          </cell>
          <cell r="AA369">
            <v>44917</v>
          </cell>
          <cell r="AD369">
            <v>1</v>
          </cell>
          <cell r="AE369">
            <v>1</v>
          </cell>
          <cell r="AI369" t="str">
            <v>DESPACHO</v>
          </cell>
          <cell r="AJ369" t="str">
            <v>NORMAL</v>
          </cell>
          <cell r="AL369" t="str">
            <v>NO</v>
          </cell>
          <cell r="AN369" t="str">
            <v>POSVENTA GGCC Y NEGOCIOS</v>
          </cell>
          <cell r="AO369" t="str">
            <v>GGCC / NEGOCIOS</v>
          </cell>
          <cell r="AP369">
            <v>44917</v>
          </cell>
          <cell r="AR369" t="str">
            <v>MDELIVERY_2478697</v>
          </cell>
          <cell r="AS369">
            <v>323542</v>
          </cell>
          <cell r="AT369" t="str">
            <v>D40</v>
          </cell>
          <cell r="AU369" t="str">
            <v>BTB</v>
          </cell>
          <cell r="AV369">
            <v>1</v>
          </cell>
          <cell r="AX369" t="str">
            <v>ENTREGADO</v>
          </cell>
          <cell r="AY369" t="str">
            <v>LTE XIAOMI REDMI NOTE 11S AZUL: 1 und - sn. 865954061210466</v>
          </cell>
          <cell r="AZ369" t="str">
            <v>TERMINAL</v>
          </cell>
          <cell r="BA369" t="str">
            <v/>
          </cell>
        </row>
        <row r="370">
          <cell r="A370" t="str">
            <v>2478698</v>
          </cell>
          <cell r="B370" t="str">
            <v>MDELIVERY</v>
          </cell>
          <cell r="C370">
            <v>44917</v>
          </cell>
          <cell r="D370" t="str">
            <v>FLEXNET ECUADOR - MDELIVERY</v>
          </cell>
          <cell r="E370" t="str">
            <v>CALLE 28 DE JUNIO S/N Y GARCIA MORENO ENTRADA LLANO GRANDE</v>
          </cell>
          <cell r="H370" t="str">
            <v>170208</v>
          </cell>
          <cell r="I370" t="str">
            <v>QUITO</v>
          </cell>
          <cell r="J370" t="str">
            <v>PICHINCHA</v>
          </cell>
          <cell r="K370" t="str">
            <v>MARIA FERNANDA TORRES_GODDARD CATERING GROUP GUAYAQUIL S A</v>
          </cell>
          <cell r="L370" t="str">
            <v>AV DE LAS AMERICAS S N A 200 METROS AL SUR DEL TERMINAL AEROPUERTARIO JOSE JUAQUIN OLMEDO OFICINAS GODDARD GUAYAQUIL</v>
          </cell>
          <cell r="O370" t="str">
            <v>GUAYAQUIL</v>
          </cell>
          <cell r="P370" t="str">
            <v>GUAYAQUIL</v>
          </cell>
          <cell r="Q370" t="str">
            <v>GUAYAS</v>
          </cell>
          <cell r="R370" t="str">
            <v>2478698</v>
          </cell>
          <cell r="W370" t="str">
            <v>0991273085001</v>
          </cell>
          <cell r="X370" t="str">
            <v>0958941846</v>
          </cell>
          <cell r="AA370">
            <v>44917</v>
          </cell>
          <cell r="AD370">
            <v>1</v>
          </cell>
          <cell r="AE370">
            <v>1</v>
          </cell>
          <cell r="AI370" t="str">
            <v>DESPACHO</v>
          </cell>
          <cell r="AJ370" t="str">
            <v>NORMAL</v>
          </cell>
          <cell r="AL370" t="str">
            <v>NO</v>
          </cell>
          <cell r="AN370" t="str">
            <v>POSVENTA GGCC Y NEGOCIOS</v>
          </cell>
          <cell r="AO370" t="str">
            <v>GGCC / NEGOCIOS</v>
          </cell>
          <cell r="AP370">
            <v>44917</v>
          </cell>
          <cell r="AR370" t="str">
            <v>MDELIVERY_2478698</v>
          </cell>
          <cell r="AS370">
            <v>323540</v>
          </cell>
          <cell r="AT370" t="str">
            <v>D40</v>
          </cell>
          <cell r="AU370" t="str">
            <v>BTB</v>
          </cell>
          <cell r="AV370">
            <v>1</v>
          </cell>
          <cell r="AX370" t="str">
            <v>ENTREGADO</v>
          </cell>
          <cell r="AY370" t="str">
            <v>LTE MOTO G60S AZUL: 1 und - sn. 354911551715550</v>
          </cell>
          <cell r="AZ370" t="str">
            <v>TERMINAL</v>
          </cell>
          <cell r="BA370" t="str">
            <v/>
          </cell>
        </row>
        <row r="371">
          <cell r="A371" t="str">
            <v>2478699</v>
          </cell>
          <cell r="B371" t="str">
            <v>MDELIVERY</v>
          </cell>
          <cell r="C371">
            <v>44917</v>
          </cell>
          <cell r="D371" t="str">
            <v>FLEXNET ECUADOR - MDELIVERY</v>
          </cell>
          <cell r="E371" t="str">
            <v>CALLE 28 DE JUNIO S/N Y GARCIA MORENO ENTRADA LLANO GRANDE</v>
          </cell>
          <cell r="H371" t="str">
            <v>170208</v>
          </cell>
          <cell r="I371" t="str">
            <v>QUITO</v>
          </cell>
          <cell r="J371" t="str">
            <v>PICHINCHA</v>
          </cell>
          <cell r="K371" t="str">
            <v>PAOLA TORRES_CONSTRUCTORA SANTACLARA CIA LTDA</v>
          </cell>
          <cell r="L371" t="str">
            <v>AV ESPANA 9 11 Y SEVILLA OB EDIFICIO BLANCO CON FACHADA DE PIEDRA</v>
          </cell>
          <cell r="O371" t="str">
            <v>CUENCA</v>
          </cell>
          <cell r="P371" t="str">
            <v>CUENCA</v>
          </cell>
          <cell r="Q371" t="str">
            <v>AZUAY</v>
          </cell>
          <cell r="R371" t="str">
            <v>2478699</v>
          </cell>
          <cell r="W371" t="str">
            <v>0195104158001</v>
          </cell>
          <cell r="X371" t="str">
            <v>0990537805</v>
          </cell>
          <cell r="AA371">
            <v>44917</v>
          </cell>
          <cell r="AD371">
            <v>1</v>
          </cell>
          <cell r="AE371">
            <v>1</v>
          </cell>
          <cell r="AI371" t="str">
            <v>DESPACHO</v>
          </cell>
          <cell r="AJ371" t="str">
            <v>NORMAL</v>
          </cell>
          <cell r="AL371" t="str">
            <v>NO</v>
          </cell>
          <cell r="AN371" t="str">
            <v>PEDIDO EXPRESS DESDE BODEGA CUENCA</v>
          </cell>
          <cell r="AO371" t="str">
            <v>DISTRIBUIDORES</v>
          </cell>
          <cell r="AP371">
            <v>44917</v>
          </cell>
          <cell r="AR371" t="str">
            <v>MDELIVERY_2478699</v>
          </cell>
          <cell r="AS371">
            <v>323544</v>
          </cell>
          <cell r="AT371" t="str">
            <v>D40</v>
          </cell>
          <cell r="AU371" t="str">
            <v>BTB</v>
          </cell>
          <cell r="AV371">
            <v>1</v>
          </cell>
          <cell r="AX371" t="str">
            <v>ENTREGADO</v>
          </cell>
          <cell r="AY371" t="str">
            <v>HALFSIM MOVISTAR: 1 und - sn. 8959300520560991898</v>
          </cell>
          <cell r="AZ371" t="str">
            <v>SIMCARD</v>
          </cell>
          <cell r="BA371" t="str">
            <v/>
          </cell>
        </row>
        <row r="372">
          <cell r="A372" t="str">
            <v>2478700</v>
          </cell>
          <cell r="B372" t="str">
            <v>MDELIVERY</v>
          </cell>
          <cell r="C372">
            <v>44917</v>
          </cell>
          <cell r="D372" t="str">
            <v>FLEXNET ECUADOR - MDELIVERY</v>
          </cell>
          <cell r="E372" t="str">
            <v>CALLE 28 DE JUNIO S/N Y GARCIA MORENO ENTRADA LLANO GRANDE</v>
          </cell>
          <cell r="H372" t="str">
            <v>170208</v>
          </cell>
          <cell r="I372" t="str">
            <v>QUITO</v>
          </cell>
          <cell r="J372" t="str">
            <v>PICHINCHA</v>
          </cell>
          <cell r="K372" t="str">
            <v>JOHANNA RAMOS_SOCIEDAD INDUSTRIAL GANADERA ELORDENO S A</v>
          </cell>
          <cell r="L372" t="str">
            <v>AV ISABEL CATOLICA Y LUIS CORDERO EDIFICIO PUERTO DE PALOS MEZANINE PISO 3</v>
          </cell>
          <cell r="O372" t="str">
            <v>QUITO</v>
          </cell>
          <cell r="P372" t="str">
            <v>QUITO</v>
          </cell>
          <cell r="Q372" t="str">
            <v>PICHINCHA</v>
          </cell>
          <cell r="R372" t="str">
            <v>2478700</v>
          </cell>
          <cell r="W372" t="str">
            <v>1791767535001</v>
          </cell>
          <cell r="X372" t="str">
            <v>0992032845</v>
          </cell>
          <cell r="AA372">
            <v>44917</v>
          </cell>
          <cell r="AD372">
            <v>1</v>
          </cell>
          <cell r="AE372">
            <v>1</v>
          </cell>
          <cell r="AI372" t="str">
            <v>DESPACHO</v>
          </cell>
          <cell r="AJ372" t="str">
            <v>EXPRESS</v>
          </cell>
          <cell r="AL372" t="str">
            <v>NO</v>
          </cell>
          <cell r="AN372" t="str">
            <v>367 EMPRESAS Y NEGOCIOS (EXPRESS SOLO QUITO)</v>
          </cell>
          <cell r="AO372" t="str">
            <v>GGCC / NEGOCIOS</v>
          </cell>
          <cell r="AP372">
            <v>44917</v>
          </cell>
          <cell r="AR372" t="str">
            <v>MDELIVERY_2478700</v>
          </cell>
          <cell r="AS372">
            <v>323518</v>
          </cell>
          <cell r="AT372" t="str">
            <v>D40</v>
          </cell>
          <cell r="AU372" t="str">
            <v>BTB</v>
          </cell>
          <cell r="AV372">
            <v>1</v>
          </cell>
          <cell r="AX372" t="str">
            <v>ENTREGADO</v>
          </cell>
          <cell r="AY372" t="str">
            <v>LTE NOKIA C21 AZUL: 1 und - sn. 357321213141681</v>
          </cell>
          <cell r="AZ372" t="str">
            <v>TERMINAL</v>
          </cell>
          <cell r="BA372" t="str">
            <v/>
          </cell>
        </row>
        <row r="373">
          <cell r="A373" t="str">
            <v>2478701</v>
          </cell>
          <cell r="B373" t="str">
            <v>MDELIVERY</v>
          </cell>
          <cell r="C373">
            <v>44917</v>
          </cell>
          <cell r="D373" t="str">
            <v>FLEXNET ECUADOR - MDELIVERY</v>
          </cell>
          <cell r="E373" t="str">
            <v>CALLE 28 DE JUNIO S/N Y GARCIA MORENO ENTRADA LLANO GRANDE</v>
          </cell>
          <cell r="H373" t="str">
            <v>170208</v>
          </cell>
          <cell r="I373" t="str">
            <v>QUITO</v>
          </cell>
          <cell r="J373" t="str">
            <v>PICHINCHA</v>
          </cell>
          <cell r="K373" t="str">
            <v>CRISTIAN PAREDES_ BANCO PICHINCHA CA</v>
          </cell>
          <cell r="L373" t="str">
            <v>AMAZONAS Y PEREIRA MATRIZ BANCO PICHINCHA AV PISO 7</v>
          </cell>
          <cell r="O373" t="str">
            <v>QUITO</v>
          </cell>
          <cell r="P373" t="str">
            <v>QUITO</v>
          </cell>
          <cell r="Q373" t="str">
            <v>PICHINCHA</v>
          </cell>
          <cell r="R373" t="str">
            <v>2478701</v>
          </cell>
          <cell r="W373" t="str">
            <v>1790010937001</v>
          </cell>
          <cell r="X373" t="str">
            <v>0999059226</v>
          </cell>
          <cell r="AA373">
            <v>44917</v>
          </cell>
          <cell r="AD373">
            <v>1</v>
          </cell>
          <cell r="AE373">
            <v>1</v>
          </cell>
          <cell r="AI373" t="str">
            <v>DESPACHO</v>
          </cell>
          <cell r="AJ373" t="str">
            <v>NORMAL</v>
          </cell>
          <cell r="AL373" t="str">
            <v>NO</v>
          </cell>
          <cell r="AN373" t="str">
            <v>POSVENTA GGCC Y NEGOCIOS</v>
          </cell>
          <cell r="AO373" t="str">
            <v>GGCC / NEGOCIOS</v>
          </cell>
          <cell r="AP373">
            <v>44917</v>
          </cell>
          <cell r="AR373" t="str">
            <v>MDELIVERY_2478701</v>
          </cell>
          <cell r="AS373">
            <v>323547</v>
          </cell>
          <cell r="AT373" t="str">
            <v>D40</v>
          </cell>
          <cell r="AU373" t="str">
            <v>BTB</v>
          </cell>
          <cell r="AV373">
            <v>1</v>
          </cell>
          <cell r="AX373" t="str">
            <v>ENTREGADO</v>
          </cell>
          <cell r="AY373" t="str">
            <v>LTE SAMSUNG A23 NEGRO: 1 und - sn. 356795950803077</v>
          </cell>
          <cell r="AZ373" t="str">
            <v>TERMINAL</v>
          </cell>
          <cell r="BA373" t="str">
            <v/>
          </cell>
        </row>
        <row r="374">
          <cell r="A374" t="str">
            <v>2478702</v>
          </cell>
          <cell r="B374" t="str">
            <v>MDELIVERY</v>
          </cell>
          <cell r="C374">
            <v>44917</v>
          </cell>
          <cell r="D374" t="str">
            <v>FLEXNET ECUADOR - MDELIVERY</v>
          </cell>
          <cell r="E374" t="str">
            <v>CALLE 28 DE JUNIO S/N Y GARCIA MORENO ENTRADA LLANO GRANDE</v>
          </cell>
          <cell r="H374" t="str">
            <v>170208</v>
          </cell>
          <cell r="I374" t="str">
            <v>QUITO</v>
          </cell>
          <cell r="J374" t="str">
            <v>PICHINCHA</v>
          </cell>
          <cell r="K374" t="str">
            <v>GABRIELA VEGA ALEXANDRA CEPEDA_ PEREZ BUSTAMANTE Y PONCE ABOGADOS CIA LTDA</v>
          </cell>
          <cell r="L374" t="str">
            <v>AV REPUBLICA DE EL SALVADOR N36 140 Y NN UU EDIF MANSION BLANCA QUITO ECUADOR</v>
          </cell>
          <cell r="O374" t="str">
            <v>QUITO</v>
          </cell>
          <cell r="P374" t="str">
            <v>QUITO</v>
          </cell>
          <cell r="Q374" t="str">
            <v>PICHINCHA</v>
          </cell>
          <cell r="R374" t="str">
            <v>2478702</v>
          </cell>
          <cell r="W374" t="str">
            <v>1791766008001</v>
          </cell>
          <cell r="X374" t="str">
            <v>0987252070/ 0998135328</v>
          </cell>
          <cell r="AA374">
            <v>44917</v>
          </cell>
          <cell r="AD374">
            <v>1</v>
          </cell>
          <cell r="AE374">
            <v>1</v>
          </cell>
          <cell r="AI374" t="str">
            <v>DESPACHO</v>
          </cell>
          <cell r="AJ374" t="str">
            <v>NORMAL</v>
          </cell>
          <cell r="AL374" t="str">
            <v>NO</v>
          </cell>
          <cell r="AN374" t="str">
            <v>367 EMPRESAS Y NEGOCIOS</v>
          </cell>
          <cell r="AO374" t="str">
            <v>GGCC / NEGOCIOS</v>
          </cell>
          <cell r="AP374">
            <v>44917</v>
          </cell>
          <cell r="AR374" t="str">
            <v>MDELIVERY_2478702</v>
          </cell>
          <cell r="AS374">
            <v>323551</v>
          </cell>
          <cell r="AT374" t="str">
            <v>D40</v>
          </cell>
          <cell r="AU374" t="str">
            <v>BTB</v>
          </cell>
          <cell r="AV374">
            <v>1</v>
          </cell>
          <cell r="AX374" t="str">
            <v>ENTREGADO</v>
          </cell>
          <cell r="AY374" t="str">
            <v>LTE SAMSUNG A33 5G NEGRO: 1 und - sn. 352429893149950</v>
          </cell>
          <cell r="AZ374" t="str">
            <v>TERMINAL</v>
          </cell>
          <cell r="BA374" t="str">
            <v/>
          </cell>
        </row>
        <row r="375">
          <cell r="A375" t="str">
            <v>2478703_1</v>
          </cell>
          <cell r="B375" t="str">
            <v>MDELIVERY</v>
          </cell>
          <cell r="C375">
            <v>44917</v>
          </cell>
          <cell r="D375" t="str">
            <v>FLEXNET ECUADOR - MDELIVERY</v>
          </cell>
          <cell r="E375" t="str">
            <v>CALLE 28 DE JUNIO S/N Y GARCIA MORENO ENTRADA LLANO GRANDE</v>
          </cell>
          <cell r="H375" t="str">
            <v>170208</v>
          </cell>
          <cell r="I375" t="str">
            <v>QUITO</v>
          </cell>
          <cell r="J375" t="str">
            <v>PICHINCHA</v>
          </cell>
          <cell r="K375" t="str">
            <v>DIANA PATRICIA FIALLOS DIAZ_DIANA PATRICIA FIALLOS DIAZ</v>
          </cell>
          <cell r="L375" t="str">
            <v>CIUDADELA POLITECNICA CALLE BUDAPEST Y CALLE ROMA CASA DE 2 PISOS COLOR AMARILLO</v>
          </cell>
          <cell r="O375" t="str">
            <v>RIOBAMBA</v>
          </cell>
          <cell r="P375" t="str">
            <v>RIOBAMBA</v>
          </cell>
          <cell r="Q375" t="str">
            <v>CHIMBORAZO</v>
          </cell>
          <cell r="R375" t="str">
            <v>2478703_1</v>
          </cell>
          <cell r="W375" t="str">
            <v>0603606112001</v>
          </cell>
          <cell r="X375" t="str">
            <v>0980289220/0984048322</v>
          </cell>
          <cell r="AA375">
            <v>44917</v>
          </cell>
          <cell r="AD375">
            <v>1</v>
          </cell>
          <cell r="AE375">
            <v>1</v>
          </cell>
          <cell r="AI375" t="str">
            <v>DESPACHO</v>
          </cell>
          <cell r="AJ375" t="str">
            <v>NORMAL</v>
          </cell>
          <cell r="AL375" t="str">
            <v>NO</v>
          </cell>
          <cell r="AN375" t="str">
            <v>DAS CARGO A LA CUENTA (DELIVERY)</v>
          </cell>
          <cell r="AO375" t="str">
            <v>DISTRIBUIDORES</v>
          </cell>
          <cell r="AP375">
            <v>44917</v>
          </cell>
          <cell r="AR375" t="str">
            <v>MDELIVERY_2478703_1</v>
          </cell>
          <cell r="AS375">
            <v>323549</v>
          </cell>
          <cell r="AT375" t="str">
            <v>D40</v>
          </cell>
          <cell r="AU375" t="str">
            <v>BTB</v>
          </cell>
          <cell r="AV375">
            <v>1</v>
          </cell>
          <cell r="AX375" t="str">
            <v>ENTREGADO</v>
          </cell>
          <cell r="AY375" t="str">
            <v>HALFSIM MOVISTAR: 1 und - sn. 8959300520560989629</v>
          </cell>
          <cell r="AZ375" t="str">
            <v>SIMCARD</v>
          </cell>
          <cell r="BA375" t="str">
            <v>EMPRESAS TITULAR AUSENTE ENTREGA CON SELLO</v>
          </cell>
        </row>
        <row r="376">
          <cell r="A376" t="str">
            <v>2478704</v>
          </cell>
          <cell r="B376" t="str">
            <v>MDELIVERY</v>
          </cell>
          <cell r="C376">
            <v>44917</v>
          </cell>
          <cell r="D376" t="str">
            <v>FLEXNET ECUADOR - MDELIVERY</v>
          </cell>
          <cell r="E376" t="str">
            <v>CALLE 28 DE JUNIO S/N Y GARCIA MORENO ENTRADA LLANO GRANDE</v>
          </cell>
          <cell r="H376" t="str">
            <v>170208</v>
          </cell>
          <cell r="I376" t="str">
            <v>QUITO</v>
          </cell>
          <cell r="J376" t="str">
            <v>PICHINCHA</v>
          </cell>
          <cell r="K376" t="str">
            <v>HERNAN CALDERON_CENTRO DE DIAGNOSTICO CLINICO VETERINARIO ANIMALAB</v>
          </cell>
          <cell r="L376" t="str">
            <v>MACHACHI AV PABLO GAURDERAS N7 84 Y DE LOS NARDOS</v>
          </cell>
          <cell r="O376" t="str">
            <v>MEJIA</v>
          </cell>
          <cell r="P376" t="str">
            <v>MEJIA</v>
          </cell>
          <cell r="Q376" t="str">
            <v>PICHINCHA</v>
          </cell>
          <cell r="R376" t="str">
            <v>2478704</v>
          </cell>
          <cell r="W376" t="str">
            <v>1792406412001</v>
          </cell>
          <cell r="X376" t="str">
            <v>0984484385</v>
          </cell>
          <cell r="AA376">
            <v>44917</v>
          </cell>
          <cell r="AD376">
            <v>1</v>
          </cell>
          <cell r="AE376">
            <v>1</v>
          </cell>
          <cell r="AI376" t="str">
            <v>DESPACHO</v>
          </cell>
          <cell r="AJ376" t="str">
            <v>NORMAL</v>
          </cell>
          <cell r="AL376" t="str">
            <v>NO</v>
          </cell>
          <cell r="AN376" t="str">
            <v>DAS CARGO A LA CUENTA (DELIVERY)</v>
          </cell>
          <cell r="AO376" t="str">
            <v>DISTRIBUIDORES</v>
          </cell>
          <cell r="AP376">
            <v>44917</v>
          </cell>
          <cell r="AR376" t="str">
            <v>MDELIVERY_2478704</v>
          </cell>
          <cell r="AS376">
            <v>323553</v>
          </cell>
          <cell r="AT376" t="str">
            <v>D40</v>
          </cell>
          <cell r="AU376" t="str">
            <v>BTB</v>
          </cell>
          <cell r="AV376">
            <v>2</v>
          </cell>
          <cell r="AX376" t="str">
            <v>ENTREGADO</v>
          </cell>
          <cell r="AY376" t="str">
            <v>HALFSIM MOVISTAR: 2 und - sn. 8959300520560994181,8959300520560989652</v>
          </cell>
          <cell r="AZ376" t="str">
            <v>SIMCARD</v>
          </cell>
          <cell r="BA376" t="str">
            <v>EMPRESAS TITULAR AUSENTE ENTREGA CON SELLO</v>
          </cell>
        </row>
        <row r="377">
          <cell r="A377" t="str">
            <v>2478706</v>
          </cell>
          <cell r="B377" t="str">
            <v>MDELIVERY</v>
          </cell>
          <cell r="C377">
            <v>44917</v>
          </cell>
          <cell r="D377" t="str">
            <v>FLEXNET ECUADOR - MDELIVERY</v>
          </cell>
          <cell r="E377" t="str">
            <v>CALLE 28 DE JUNIO S/N Y GARCIA MORENO ENTRADA LLANO GRANDE</v>
          </cell>
          <cell r="H377" t="str">
            <v>170208</v>
          </cell>
          <cell r="I377" t="str">
            <v>QUITO</v>
          </cell>
          <cell r="J377" t="str">
            <v>PICHINCHA</v>
          </cell>
          <cell r="K377" t="str">
            <v>ARIANA POSLIGUA_DIRECCION EMPRESARIAL S A DIRECSA</v>
          </cell>
          <cell r="L377" t="str">
            <v>MANABI MONTECRISTI AV HUGO MAYO Y CALLE TRANSMARINA EN INSTALACIONES DE EUROFISH</v>
          </cell>
          <cell r="O377" t="str">
            <v>MONTECRISTI</v>
          </cell>
          <cell r="P377" t="str">
            <v>MONTECRISTI</v>
          </cell>
          <cell r="Q377" t="str">
            <v>MANABI</v>
          </cell>
          <cell r="R377" t="str">
            <v>2478706</v>
          </cell>
          <cell r="W377" t="str">
            <v>1391702434001</v>
          </cell>
          <cell r="X377" t="str">
            <v>984235685</v>
          </cell>
          <cell r="AA377">
            <v>44917</v>
          </cell>
          <cell r="AD377">
            <v>1</v>
          </cell>
          <cell r="AE377">
            <v>1</v>
          </cell>
          <cell r="AI377" t="str">
            <v>DESPACHO</v>
          </cell>
          <cell r="AJ377" t="str">
            <v>NORMAL</v>
          </cell>
          <cell r="AL377" t="str">
            <v>NO</v>
          </cell>
          <cell r="AN377" t="str">
            <v>ACTIVACIONES INGRESOS GGCC &amp; NEGOCIOS DIRECTOS</v>
          </cell>
          <cell r="AO377" t="str">
            <v>GGCC / NEGOCIOS</v>
          </cell>
          <cell r="AP377">
            <v>44917</v>
          </cell>
          <cell r="AR377" t="str">
            <v>MDELIVERY_2478706</v>
          </cell>
          <cell r="AS377">
            <v>323546</v>
          </cell>
          <cell r="AT377" t="str">
            <v>D40</v>
          </cell>
          <cell r="AU377" t="str">
            <v>BTB</v>
          </cell>
          <cell r="AV377">
            <v>4</v>
          </cell>
          <cell r="AX377" t="str">
            <v>ENTREGADO</v>
          </cell>
          <cell r="AY377" t="str">
            <v>LTE HUAWEI NOVA 9 SE NEGRO: 2 und - sn. 861965051489575,861965051482364 / HALFSIM MOVISTAR: 2 und - sn. 8959300520560989678,8959300520560989645</v>
          </cell>
          <cell r="AZ377" t="str">
            <v>SIMCARD / TERMINAL</v>
          </cell>
          <cell r="BA377" t="str">
            <v/>
          </cell>
        </row>
        <row r="378">
          <cell r="A378" t="str">
            <v>2478709</v>
          </cell>
          <cell r="B378" t="str">
            <v>MDELIVERY</v>
          </cell>
          <cell r="C378">
            <v>44917</v>
          </cell>
          <cell r="D378" t="str">
            <v>FLEXNET ECUADOR - MDELIVERY</v>
          </cell>
          <cell r="E378" t="str">
            <v>CALLE 28 DE JUNIO S/N Y GARCIA MORENO ENTRADA LLANO GRANDE</v>
          </cell>
          <cell r="H378" t="str">
            <v>170208</v>
          </cell>
          <cell r="I378" t="str">
            <v>QUITO</v>
          </cell>
          <cell r="J378" t="str">
            <v>PICHINCHA</v>
          </cell>
          <cell r="K378" t="str">
            <v>VICKY MUELA_COMITE DE EMPRESA DE LOS TRABAJADORES DE LA EMPRESA</v>
          </cell>
          <cell r="L378" t="str">
            <v>VIA AMAGUANA KM 25 EMPRESA FV</v>
          </cell>
          <cell r="O378" t="str">
            <v>QUITO</v>
          </cell>
          <cell r="P378" t="str">
            <v>QUITO</v>
          </cell>
          <cell r="Q378" t="str">
            <v>PICHINCHA</v>
          </cell>
          <cell r="R378" t="str">
            <v>2478709</v>
          </cell>
          <cell r="W378" t="str">
            <v>1791706943001</v>
          </cell>
          <cell r="X378" t="str">
            <v>0995917877</v>
          </cell>
          <cell r="AA378">
            <v>44917</v>
          </cell>
          <cell r="AD378">
            <v>1</v>
          </cell>
          <cell r="AE378">
            <v>1</v>
          </cell>
          <cell r="AI378" t="str">
            <v>DESPACHO</v>
          </cell>
          <cell r="AJ378" t="str">
            <v>NORMAL</v>
          </cell>
          <cell r="AL378" t="str">
            <v>NO</v>
          </cell>
          <cell r="AN378" t="str">
            <v>POSVENTA GGCC Y NEGOCIOS</v>
          </cell>
          <cell r="AO378" t="str">
            <v>GGCC / NEGOCIOS</v>
          </cell>
          <cell r="AP378">
            <v>44917</v>
          </cell>
          <cell r="AR378" t="str">
            <v>MDELIVERY_2478709</v>
          </cell>
          <cell r="AS378">
            <v>323550</v>
          </cell>
          <cell r="AT378" t="str">
            <v>D40</v>
          </cell>
          <cell r="AU378" t="str">
            <v>BTB</v>
          </cell>
          <cell r="AV378">
            <v>1</v>
          </cell>
          <cell r="AX378" t="str">
            <v>ENTREGADO</v>
          </cell>
          <cell r="AY378" t="str">
            <v>LTE NOKIA C21 AZUL: 1 und - sn. 357321213171183</v>
          </cell>
          <cell r="AZ378" t="str">
            <v>TERMINAL</v>
          </cell>
          <cell r="BA378" t="str">
            <v/>
          </cell>
        </row>
        <row r="379">
          <cell r="A379" t="str">
            <v>2478710</v>
          </cell>
          <cell r="B379" t="str">
            <v>MDELIVERY</v>
          </cell>
          <cell r="C379">
            <v>44917</v>
          </cell>
          <cell r="D379" t="str">
            <v>FLEXNET ECUADOR - MDELIVERY</v>
          </cell>
          <cell r="E379" t="str">
            <v>CALLE 28 DE JUNIO S/N Y GARCIA MORENO ENTRADA LLANO GRANDE</v>
          </cell>
          <cell r="H379" t="str">
            <v>170208</v>
          </cell>
          <cell r="I379" t="str">
            <v>QUITO</v>
          </cell>
          <cell r="J379" t="str">
            <v>PICHINCHA</v>
          </cell>
          <cell r="K379" t="str">
            <v>JHOANA ALEXANDRA TENESACA ARCENTALES_JOHN XAVIER MUNOZ PAUTE</v>
          </cell>
          <cell r="L379" t="str">
            <v>CENTRO DE CUENCA CALLES BOLIVAR Y BORRERO ESQUINA DIAGONAL A LA IGLESIA DE SAN ALFONSO EDIFICIO MUNICIPAL</v>
          </cell>
          <cell r="O379" t="str">
            <v>CUENCA</v>
          </cell>
          <cell r="P379" t="str">
            <v>CUENCA</v>
          </cell>
          <cell r="Q379" t="str">
            <v>AZUAY</v>
          </cell>
          <cell r="R379" t="str">
            <v>2478710</v>
          </cell>
          <cell r="W379" t="str">
            <v>0106021934001</v>
          </cell>
          <cell r="X379" t="str">
            <v>0995752342</v>
          </cell>
          <cell r="AA379">
            <v>44917</v>
          </cell>
          <cell r="AD379">
            <v>1</v>
          </cell>
          <cell r="AE379">
            <v>1</v>
          </cell>
          <cell r="AI379" t="str">
            <v>DESPACHO</v>
          </cell>
          <cell r="AJ379" t="str">
            <v>NORMAL</v>
          </cell>
          <cell r="AL379" t="str">
            <v>NO</v>
          </cell>
          <cell r="AN379" t="str">
            <v>DISTRIBUIDORES NEGOCIOS B2B</v>
          </cell>
          <cell r="AO379" t="str">
            <v>DISTRIBUIDORES</v>
          </cell>
          <cell r="AP379">
            <v>44917</v>
          </cell>
          <cell r="AR379" t="str">
            <v>MDELIVERY_2478710</v>
          </cell>
          <cell r="AS379">
            <v>323548</v>
          </cell>
          <cell r="AT379" t="str">
            <v>D40</v>
          </cell>
          <cell r="AU379" t="str">
            <v>BTB</v>
          </cell>
          <cell r="AV379">
            <v>1</v>
          </cell>
          <cell r="AX379" t="str">
            <v>INCIDENCIA</v>
          </cell>
          <cell r="AY379" t="str">
            <v>HALFSIM MOVISTAR: 1 und - sn. 8959300520560992391</v>
          </cell>
          <cell r="AZ379" t="str">
            <v>SIMCARD</v>
          </cell>
          <cell r="BA379" t="str">
            <v>EMPRESAS TITULAR AUSENTE ENTREGA CON SELLO</v>
          </cell>
        </row>
        <row r="380">
          <cell r="A380" t="str">
            <v>2478711</v>
          </cell>
          <cell r="B380" t="str">
            <v>MDELIVERY</v>
          </cell>
          <cell r="C380">
            <v>44917</v>
          </cell>
          <cell r="D380" t="str">
            <v>FLEXNET ECUADOR - MDELIVERY</v>
          </cell>
          <cell r="E380" t="str">
            <v>CALLE 28 DE JUNIO S/N Y GARCIA MORENO ENTRADA LLANO GRANDE</v>
          </cell>
          <cell r="H380" t="str">
            <v>170208</v>
          </cell>
          <cell r="I380" t="str">
            <v>QUITO</v>
          </cell>
          <cell r="J380" t="str">
            <v>PICHINCHA</v>
          </cell>
          <cell r="K380" t="str">
            <v>GERALDYNE MITA_ DULCES PASTELES Y TORTAS RADU S A</v>
          </cell>
          <cell r="L380" t="str">
            <v>ALBORADA 12 GRAN ALBOCENTRO LOCAL I8</v>
          </cell>
          <cell r="O380" t="str">
            <v>GUAYAQUIL</v>
          </cell>
          <cell r="P380" t="str">
            <v>GUAYAQUIL</v>
          </cell>
          <cell r="Q380" t="str">
            <v>GUAYAS</v>
          </cell>
          <cell r="R380" t="str">
            <v>2478711</v>
          </cell>
          <cell r="W380" t="str">
            <v>0992217936001</v>
          </cell>
          <cell r="X380" t="str">
            <v>989957771</v>
          </cell>
          <cell r="AA380">
            <v>44917</v>
          </cell>
          <cell r="AD380">
            <v>1</v>
          </cell>
          <cell r="AE380">
            <v>1</v>
          </cell>
          <cell r="AI380" t="str">
            <v>DESPACHO</v>
          </cell>
          <cell r="AJ380" t="str">
            <v>NORMAL</v>
          </cell>
          <cell r="AL380" t="str">
            <v>NO</v>
          </cell>
          <cell r="AN380" t="str">
            <v>367 EMPRESAS Y NEGOCIOS</v>
          </cell>
          <cell r="AO380" t="str">
            <v>GGCC / NEGOCIOS</v>
          </cell>
          <cell r="AP380">
            <v>44917</v>
          </cell>
          <cell r="AR380" t="str">
            <v>MDELIVERY_2478711</v>
          </cell>
          <cell r="AS380">
            <v>323552</v>
          </cell>
          <cell r="AT380" t="str">
            <v>D40</v>
          </cell>
          <cell r="AU380" t="str">
            <v>BTB</v>
          </cell>
          <cell r="AV380">
            <v>6</v>
          </cell>
          <cell r="AX380" t="str">
            <v>ENTREGADO</v>
          </cell>
          <cell r="AY380" t="str">
            <v>LTE SAMSUNG A33 5G NEGRO: 3 und - sn. 352429893113972,352429893169420,352429893166426 / LTE XIAOMI REDMI NOTE 11 AZUL: 3 und - sn. 869113065726565,869113065729262,869113065907181</v>
          </cell>
          <cell r="AZ380" t="str">
            <v>TERMINAL</v>
          </cell>
          <cell r="BA380" t="str">
            <v/>
          </cell>
        </row>
        <row r="381">
          <cell r="A381" t="str">
            <v>2478717</v>
          </cell>
          <cell r="B381" t="str">
            <v>MDELIVERY</v>
          </cell>
          <cell r="C381">
            <v>44917</v>
          </cell>
          <cell r="D381" t="str">
            <v>FLEXNET ECUADOR - MDELIVERY</v>
          </cell>
          <cell r="E381" t="str">
            <v>CALLE 28 DE JUNIO S/N Y GARCIA MORENO ENTRADA LLANO GRANDE</v>
          </cell>
          <cell r="H381" t="str">
            <v>170208</v>
          </cell>
          <cell r="I381" t="str">
            <v>QUITO</v>
          </cell>
          <cell r="J381" t="str">
            <v>PICHINCHA</v>
          </cell>
          <cell r="K381" t="str">
            <v>CRISTIAN PAREDES_ BANCO PICHINCHA CA</v>
          </cell>
          <cell r="L381" t="str">
            <v>AMAZONAS Y PEREIRA MATRIZ BANCO PICHINCHA AV PISO 7</v>
          </cell>
          <cell r="O381" t="str">
            <v>QUITO</v>
          </cell>
          <cell r="P381" t="str">
            <v>QUITO</v>
          </cell>
          <cell r="Q381" t="str">
            <v>PICHINCHA</v>
          </cell>
          <cell r="R381" t="str">
            <v>2478717</v>
          </cell>
          <cell r="W381" t="str">
            <v>1790010937001</v>
          </cell>
          <cell r="X381" t="str">
            <v>0999059226</v>
          </cell>
          <cell r="AA381">
            <v>44917</v>
          </cell>
          <cell r="AD381">
            <v>1</v>
          </cell>
          <cell r="AE381">
            <v>1</v>
          </cell>
          <cell r="AI381" t="str">
            <v>DESPACHO</v>
          </cell>
          <cell r="AJ381" t="str">
            <v>NORMAL</v>
          </cell>
          <cell r="AL381" t="str">
            <v>NO</v>
          </cell>
          <cell r="AN381" t="str">
            <v>POSVENTA GGCC Y NEGOCIOS</v>
          </cell>
          <cell r="AO381" t="str">
            <v>GGCC / NEGOCIOS</v>
          </cell>
          <cell r="AP381">
            <v>44917</v>
          </cell>
          <cell r="AR381" t="str">
            <v>MDELIVERY_2478717</v>
          </cell>
          <cell r="AS381">
            <v>323555</v>
          </cell>
          <cell r="AT381" t="str">
            <v>D40</v>
          </cell>
          <cell r="AU381" t="str">
            <v>BTB</v>
          </cell>
          <cell r="AV381">
            <v>1</v>
          </cell>
          <cell r="AX381" t="str">
            <v>ENTREGADO</v>
          </cell>
          <cell r="AY381" t="str">
            <v>LTE MOTO G22 NEGRO: 1 und - sn. 359694275283585</v>
          </cell>
          <cell r="AZ381" t="str">
            <v>TERMINAL</v>
          </cell>
          <cell r="BA381" t="str">
            <v/>
          </cell>
        </row>
        <row r="382">
          <cell r="A382" t="str">
            <v>2478718</v>
          </cell>
          <cell r="B382" t="str">
            <v>MDELIVERY</v>
          </cell>
          <cell r="C382">
            <v>44917</v>
          </cell>
          <cell r="D382" t="str">
            <v>FLEXNET ECUADOR - MDELIVERY</v>
          </cell>
          <cell r="E382" t="str">
            <v>CALLE 28 DE JUNIO S/N Y GARCIA MORENO ENTRADA LLANO GRANDE</v>
          </cell>
          <cell r="H382" t="str">
            <v>170208</v>
          </cell>
          <cell r="I382" t="str">
            <v>QUITO</v>
          </cell>
          <cell r="J382" t="str">
            <v>PICHINCHA</v>
          </cell>
          <cell r="K382" t="str">
            <v>YULEM MAUTONG JIMENEZ_COOPERATIVA DE AHORRO Y CREDITO DE TRABAJADORES AG</v>
          </cell>
          <cell r="L382" t="str">
            <v>GUAYAS GUAYAQUIL AV CARLOS JULIO AROSEMENA PUERTA 3 CENTRO COMERCIAL ALBAN BORJA GLOBAL CONSULT MEZANNINE LOCAL 40</v>
          </cell>
          <cell r="O382" t="str">
            <v>GUAYAQUIL</v>
          </cell>
          <cell r="P382" t="str">
            <v>GUAYAQUIL</v>
          </cell>
          <cell r="Q382" t="str">
            <v>GUAYAS</v>
          </cell>
          <cell r="R382" t="str">
            <v>2478718</v>
          </cell>
          <cell r="W382" t="str">
            <v>1291718317001</v>
          </cell>
          <cell r="X382" t="str">
            <v>997489848</v>
          </cell>
          <cell r="AA382">
            <v>44917</v>
          </cell>
          <cell r="AD382">
            <v>1</v>
          </cell>
          <cell r="AE382">
            <v>1</v>
          </cell>
          <cell r="AI382" t="str">
            <v>DESPACHO</v>
          </cell>
          <cell r="AJ382" t="str">
            <v>NORMAL</v>
          </cell>
          <cell r="AL382" t="str">
            <v>NO</v>
          </cell>
          <cell r="AN382" t="str">
            <v>ACTIVACIONES INGRESOS GGCC &amp; NEGOCIOS DIRECTOS</v>
          </cell>
          <cell r="AO382" t="str">
            <v>GGCC / NEGOCIOS</v>
          </cell>
          <cell r="AP382">
            <v>44917</v>
          </cell>
          <cell r="AR382" t="str">
            <v>MDELIVERY_2478718</v>
          </cell>
          <cell r="AS382">
            <v>323559</v>
          </cell>
          <cell r="AT382" t="str">
            <v>D40</v>
          </cell>
          <cell r="AU382" t="str">
            <v>BTB</v>
          </cell>
          <cell r="AV382">
            <v>6</v>
          </cell>
          <cell r="AX382" t="str">
            <v>ENTREGADO</v>
          </cell>
          <cell r="AY382" t="str">
            <v>LTE SAMSUNG A23 AZUL: 3 und - sn. 356795951179287,356795951179105,356795951179675 / HALFSIM MOVISTAR: 3 und - sn. 8959300520560989546,8959300520560989553,8959300520560989520</v>
          </cell>
          <cell r="AZ382" t="str">
            <v>SIMCARD / TERMINAL</v>
          </cell>
          <cell r="BA382" t="str">
            <v/>
          </cell>
        </row>
        <row r="383">
          <cell r="A383" t="str">
            <v>2478721</v>
          </cell>
          <cell r="B383" t="str">
            <v>MDELIVERY</v>
          </cell>
          <cell r="C383">
            <v>44917</v>
          </cell>
          <cell r="D383" t="str">
            <v>FLEXNET ECUADOR - MDELIVERY</v>
          </cell>
          <cell r="E383" t="str">
            <v>CALLE 28 DE JUNIO S/N Y GARCIA MORENO ENTRADA LLANO GRANDE</v>
          </cell>
          <cell r="H383" t="str">
            <v>170208</v>
          </cell>
          <cell r="I383" t="str">
            <v>QUITO</v>
          </cell>
          <cell r="J383" t="str">
            <v>PICHINCHA</v>
          </cell>
          <cell r="K383" t="str">
            <v>MARCO VINICIO MORA NAULA_TIENDAS INDUSTRIALES ASOCIADAS TIA S A</v>
          </cell>
          <cell r="L383" t="str">
            <v>PICHINCHA QUITO ALMACENES TIA BODEGA AV CALACALI LA INDEPENDENCIA S N JUNTO A LA BOMBA DE GASOLINA TERPEL</v>
          </cell>
          <cell r="O383" t="str">
            <v>QUITO</v>
          </cell>
          <cell r="P383" t="str">
            <v>QUITO</v>
          </cell>
          <cell r="Q383" t="str">
            <v>PICHINCHA</v>
          </cell>
          <cell r="R383" t="str">
            <v>2478721</v>
          </cell>
          <cell r="W383" t="str">
            <v>0990017514001</v>
          </cell>
          <cell r="X383" t="str">
            <v>0998561235</v>
          </cell>
          <cell r="AA383">
            <v>44917</v>
          </cell>
          <cell r="AD383">
            <v>1</v>
          </cell>
          <cell r="AE383">
            <v>1</v>
          </cell>
          <cell r="AI383" t="str">
            <v>DESPACHO</v>
          </cell>
          <cell r="AJ383" t="str">
            <v>NORMAL</v>
          </cell>
          <cell r="AL383" t="str">
            <v>NO</v>
          </cell>
          <cell r="AN383" t="str">
            <v>ACTIVACIONES INGRESOS GGCC &amp; NEGOCIOS DIRECTOS</v>
          </cell>
          <cell r="AO383" t="str">
            <v>GGCC / NEGOCIOS</v>
          </cell>
          <cell r="AP383">
            <v>44917</v>
          </cell>
          <cell r="AR383" t="str">
            <v>MDELIVERY_2478721</v>
          </cell>
          <cell r="AS383">
            <v>323557</v>
          </cell>
          <cell r="AT383" t="str">
            <v>D40</v>
          </cell>
          <cell r="AU383" t="str">
            <v>BTB</v>
          </cell>
          <cell r="AV383">
            <v>2</v>
          </cell>
          <cell r="AX383" t="str">
            <v>ENTREGADO</v>
          </cell>
          <cell r="AY383" t="str">
            <v>LTE XIAOMI REDMI NOTE 11 AZUL: 1 und - sn. 869113065871981 / HALFSIM MOVISTAR: 1 und - sn. 8959300520560990429</v>
          </cell>
          <cell r="AZ383" t="str">
            <v>SIMCARD / TERMINAL</v>
          </cell>
          <cell r="BA383" t="str">
            <v/>
          </cell>
        </row>
        <row r="384">
          <cell r="A384" t="str">
            <v>2478722</v>
          </cell>
          <cell r="B384" t="str">
            <v>MDELIVERY</v>
          </cell>
          <cell r="C384">
            <v>44917</v>
          </cell>
          <cell r="D384" t="str">
            <v>FLEXNET ECUADOR - MDELIVERY</v>
          </cell>
          <cell r="E384" t="str">
            <v>CALLE 28 DE JUNIO S/N Y GARCIA MORENO ENTRADA LLANO GRANDE</v>
          </cell>
          <cell r="H384" t="str">
            <v>170208</v>
          </cell>
          <cell r="I384" t="str">
            <v>QUITO</v>
          </cell>
          <cell r="J384" t="str">
            <v>PICHINCHA</v>
          </cell>
          <cell r="K384" t="str">
            <v>VERONICA NARVAEZ M_ASOCIACION DE PROFESORES DE LA UNIVERSIDAD DE CUEN</v>
          </cell>
          <cell r="L384" t="str">
            <v>CALLE HONORATO LOYOLA 249 Y AGUSTIN CUEVA</v>
          </cell>
          <cell r="O384" t="str">
            <v>CUENCA</v>
          </cell>
          <cell r="P384" t="str">
            <v>CUENCA</v>
          </cell>
          <cell r="Q384" t="str">
            <v>AZUAY</v>
          </cell>
          <cell r="R384" t="str">
            <v>2478722</v>
          </cell>
          <cell r="W384" t="str">
            <v>0190128652001</v>
          </cell>
          <cell r="X384" t="str">
            <v>09995553492</v>
          </cell>
          <cell r="AA384">
            <v>44917</v>
          </cell>
          <cell r="AD384">
            <v>1</v>
          </cell>
          <cell r="AE384">
            <v>1</v>
          </cell>
          <cell r="AI384" t="str">
            <v>DESPACHO</v>
          </cell>
          <cell r="AJ384" t="str">
            <v>NORMAL</v>
          </cell>
          <cell r="AL384" t="str">
            <v>NO</v>
          </cell>
          <cell r="AN384" t="str">
            <v>367 EMPRESAS Y NEGOCIOS</v>
          </cell>
          <cell r="AO384" t="str">
            <v>GGCC / NEGOCIOS</v>
          </cell>
          <cell r="AP384">
            <v>44917</v>
          </cell>
          <cell r="AR384" t="str">
            <v>MDELIVERY_2478722</v>
          </cell>
          <cell r="AS384">
            <v>323561</v>
          </cell>
          <cell r="AT384" t="str">
            <v>D40</v>
          </cell>
          <cell r="AU384" t="str">
            <v>BTB</v>
          </cell>
          <cell r="AV384">
            <v>1</v>
          </cell>
          <cell r="AX384" t="str">
            <v>ENTREGADO</v>
          </cell>
          <cell r="AY384" t="str">
            <v>LTE XIAOMI REDMI NOTE 11S AZUL: 1 und - sn. 863837056658884</v>
          </cell>
          <cell r="AZ384" t="str">
            <v>TERMINAL</v>
          </cell>
          <cell r="BA384" t="str">
            <v/>
          </cell>
        </row>
        <row r="385">
          <cell r="A385" t="str">
            <v>2478723</v>
          </cell>
          <cell r="B385" t="str">
            <v>MDELIVERY</v>
          </cell>
          <cell r="C385">
            <v>44917</v>
          </cell>
          <cell r="D385" t="str">
            <v>FLEXNET ECUADOR - MDELIVERY</v>
          </cell>
          <cell r="E385" t="str">
            <v>CALLE 28 DE JUNIO S/N Y GARCIA MORENO ENTRADA LLANO GRANDE</v>
          </cell>
          <cell r="H385" t="str">
            <v>170208</v>
          </cell>
          <cell r="I385" t="str">
            <v>QUITO</v>
          </cell>
          <cell r="J385" t="str">
            <v>PICHINCHA</v>
          </cell>
          <cell r="K385" t="str">
            <v>SOFIA ALEXANDRA BENITEZ RECALDE_ASOCIACION SOLIDARISTA PROFUTURO</v>
          </cell>
          <cell r="L385" t="str">
            <v>HOLCIM PLANTA QUITO NORTE AV MANUEL ZAMBRANO 200 Y 6 DE DICIEMBRE</v>
          </cell>
          <cell r="O385" t="str">
            <v>QUITO</v>
          </cell>
          <cell r="P385" t="str">
            <v>QUITO</v>
          </cell>
          <cell r="Q385" t="str">
            <v>PICHINCHA</v>
          </cell>
          <cell r="R385" t="str">
            <v>2478723</v>
          </cell>
          <cell r="W385" t="str">
            <v>0992424222001</v>
          </cell>
          <cell r="X385" t="str">
            <v>0987383995</v>
          </cell>
          <cell r="AA385">
            <v>44917</v>
          </cell>
          <cell r="AD385">
            <v>1</v>
          </cell>
          <cell r="AE385">
            <v>1</v>
          </cell>
          <cell r="AI385" t="str">
            <v>DESPACHO</v>
          </cell>
          <cell r="AJ385" t="str">
            <v>NORMAL</v>
          </cell>
          <cell r="AL385" t="str">
            <v>NO</v>
          </cell>
          <cell r="AN385" t="str">
            <v>367 EMPRESAS Y NEGOCIOS</v>
          </cell>
          <cell r="AO385" t="str">
            <v>GGCC / NEGOCIOS</v>
          </cell>
          <cell r="AP385">
            <v>44917</v>
          </cell>
          <cell r="AR385" t="str">
            <v>MDELIVERY_2478723</v>
          </cell>
          <cell r="AS385">
            <v>323554</v>
          </cell>
          <cell r="AT385" t="str">
            <v>D40</v>
          </cell>
          <cell r="AU385" t="str">
            <v>BTB</v>
          </cell>
          <cell r="AV385">
            <v>4</v>
          </cell>
          <cell r="AX385" t="str">
            <v>ENTREGADO</v>
          </cell>
          <cell r="AY385" t="str">
            <v>LTE SAMSUNG A53 5G AZUL: 1 und - sn. 353842197539941 / LTE SAMSUNG A53 5G NEGRO: 1 und - sn. 353842197588542 / LTE HONOR X6 SILVER: 1 und - sn. 862800060161130 / LTE XIAOMI REDMI NOTE 11S AZUL: 1 und - sn. 865954061220283</v>
          </cell>
          <cell r="AZ385" t="str">
            <v>TERMINAL</v>
          </cell>
          <cell r="BA385" t="str">
            <v/>
          </cell>
        </row>
        <row r="386">
          <cell r="A386" t="str">
            <v>2478727</v>
          </cell>
          <cell r="B386" t="str">
            <v>MDELIVERY</v>
          </cell>
          <cell r="C386">
            <v>44917</v>
          </cell>
          <cell r="D386" t="str">
            <v>FLEXNET ECUADOR - MDELIVERY</v>
          </cell>
          <cell r="E386" t="str">
            <v>CALLE 28 DE JUNIO S/N Y GARCIA MORENO ENTRADA LLANO GRANDE</v>
          </cell>
          <cell r="H386" t="str">
            <v>170208</v>
          </cell>
          <cell r="I386" t="str">
            <v>QUITO</v>
          </cell>
          <cell r="J386" t="str">
            <v>PICHINCHA</v>
          </cell>
          <cell r="K386" t="str">
            <v>ELEONORA ORTIZ ELIZABETH PROANO O SILVIA PROANO_ORIGINAL ECUADOR ORITECUA CIA LTDA</v>
          </cell>
          <cell r="L386" t="str">
            <v>AV 6 DE DICIEMBRE N32 623 Y BOSSANO EDIFICIO LIBERTY PLAZA OF 1003 1004</v>
          </cell>
          <cell r="O386" t="str">
            <v>QUITO</v>
          </cell>
          <cell r="P386" t="str">
            <v>QUITO</v>
          </cell>
          <cell r="Q386" t="str">
            <v>PICHINCHA</v>
          </cell>
          <cell r="R386" t="str">
            <v>2478727</v>
          </cell>
          <cell r="W386" t="str">
            <v>1792453003001</v>
          </cell>
          <cell r="X386" t="str">
            <v>0999700681/ 026036706</v>
          </cell>
          <cell r="AA386">
            <v>44917</v>
          </cell>
          <cell r="AD386">
            <v>1</v>
          </cell>
          <cell r="AE386">
            <v>1</v>
          </cell>
          <cell r="AI386" t="str">
            <v>DESPACHO</v>
          </cell>
          <cell r="AJ386" t="str">
            <v>EXPRESS</v>
          </cell>
          <cell r="AL386" t="str">
            <v>NO</v>
          </cell>
          <cell r="AN386" t="str">
            <v>367 EMPRESAS Y NEGOCIOS (EXPRESS SOLO QUITO)</v>
          </cell>
          <cell r="AO386" t="str">
            <v>GGCC / NEGOCIOS</v>
          </cell>
          <cell r="AP386">
            <v>44917</v>
          </cell>
          <cell r="AR386" t="str">
            <v>MDELIVERY_2478727</v>
          </cell>
          <cell r="AS386">
            <v>323525</v>
          </cell>
          <cell r="AT386" t="str">
            <v>D40</v>
          </cell>
          <cell r="AU386" t="str">
            <v>BTB</v>
          </cell>
          <cell r="AV386">
            <v>1</v>
          </cell>
          <cell r="AX386" t="str">
            <v>ENTREGADO</v>
          </cell>
          <cell r="AY386" t="str">
            <v>LTE SAMSUNG A33 5G NEGRO: 1 und - sn. 352429893149281</v>
          </cell>
          <cell r="AZ386" t="str">
            <v>TERMINAL</v>
          </cell>
          <cell r="BA386" t="str">
            <v/>
          </cell>
        </row>
        <row r="387">
          <cell r="A387" t="str">
            <v>2478728_1</v>
          </cell>
          <cell r="B387" t="str">
            <v>MDELIVERY</v>
          </cell>
          <cell r="C387">
            <v>44917</v>
          </cell>
          <cell r="D387" t="str">
            <v>FLEXNET ECUADOR - MDELIVERY</v>
          </cell>
          <cell r="E387" t="str">
            <v>CALLE 28 DE JUNIO S/N Y GARCIA MORENO ENTRADA LLANO GRANDE</v>
          </cell>
          <cell r="H387" t="str">
            <v>170208</v>
          </cell>
          <cell r="I387" t="str">
            <v>QUITO</v>
          </cell>
          <cell r="J387" t="str">
            <v>PICHINCHA</v>
          </cell>
          <cell r="K387" t="str">
            <v>JONATHAN TAPIA_COMITE DE EMPRESA DE LOS TRABAJADORES DEL DIARIO E</v>
          </cell>
          <cell r="L387" t="str">
            <v>GUAYAS GUAYAQUIL AV DOMINGO COMIN Y ERNESTO ALBAN SUR DE LA CIUDAD</v>
          </cell>
          <cell r="O387" t="str">
            <v>GUAYAQUIL</v>
          </cell>
          <cell r="P387" t="str">
            <v>GUAYAQUIL</v>
          </cell>
          <cell r="Q387" t="str">
            <v>GUAYAS</v>
          </cell>
          <cell r="R387" t="str">
            <v>2478728_1</v>
          </cell>
          <cell r="W387" t="str">
            <v>0991504079001</v>
          </cell>
          <cell r="X387" t="str">
            <v>0984907982</v>
          </cell>
          <cell r="AA387">
            <v>44917</v>
          </cell>
          <cell r="AD387">
            <v>1</v>
          </cell>
          <cell r="AE387">
            <v>1</v>
          </cell>
          <cell r="AI387" t="str">
            <v>DESPACHO</v>
          </cell>
          <cell r="AJ387" t="str">
            <v>NORMAL</v>
          </cell>
          <cell r="AL387" t="str">
            <v>NO</v>
          </cell>
          <cell r="AN387" t="str">
            <v>ACTIVACIONES INGRESOS GGCC &amp; NEGOCIOS DIRECTOS</v>
          </cell>
          <cell r="AO387" t="str">
            <v>GGCC / NEGOCIOS</v>
          </cell>
          <cell r="AP387">
            <v>44917</v>
          </cell>
          <cell r="AR387" t="str">
            <v>MDELIVERY_2478728_1</v>
          </cell>
          <cell r="AS387">
            <v>323558</v>
          </cell>
          <cell r="AT387" t="str">
            <v>D40</v>
          </cell>
          <cell r="AU387" t="str">
            <v>BTB</v>
          </cell>
          <cell r="AV387">
            <v>1</v>
          </cell>
          <cell r="AX387" t="str">
            <v>ENTREGADO</v>
          </cell>
          <cell r="AY387" t="str">
            <v>LTE SAMSUNG A53 5G AZUL: 1 und - sn. 353842197665340</v>
          </cell>
          <cell r="AZ387" t="str">
            <v>TERMINAL</v>
          </cell>
          <cell r="BA387" t="str">
            <v/>
          </cell>
        </row>
        <row r="388">
          <cell r="A388" t="str">
            <v>2478729</v>
          </cell>
          <cell r="B388" t="str">
            <v>MDELIVERY</v>
          </cell>
          <cell r="C388">
            <v>44917</v>
          </cell>
          <cell r="D388" t="str">
            <v>FLEXNET ECUADOR - MDELIVERY</v>
          </cell>
          <cell r="E388" t="str">
            <v>CALLE 28 DE JUNIO S/N Y GARCIA MORENO ENTRADA LLANO GRANDE</v>
          </cell>
          <cell r="H388" t="str">
            <v>170208</v>
          </cell>
          <cell r="I388" t="str">
            <v>QUITO</v>
          </cell>
          <cell r="J388" t="str">
            <v>PICHINCHA</v>
          </cell>
          <cell r="K388" t="str">
            <v>ELEONORA ORTIZ ELIZABETH PROANO O SILVIA PROANO_GENTIAN TRAILS THE AUTHENTIC EXPERIENCE CIA LTDA</v>
          </cell>
          <cell r="L388" t="str">
            <v>AV 6 DE DICIEMBRE N32 623 Y BOSSANO EDIFICIO LIBERTY PLAZA OF 1003 1004</v>
          </cell>
          <cell r="O388" t="str">
            <v>QUITO</v>
          </cell>
          <cell r="P388" t="str">
            <v>QUITO</v>
          </cell>
          <cell r="Q388" t="str">
            <v>PICHINCHA</v>
          </cell>
          <cell r="R388" t="str">
            <v>2478729</v>
          </cell>
          <cell r="W388" t="str">
            <v>1792032911001</v>
          </cell>
          <cell r="X388" t="str">
            <v>0999700681/ 026036706</v>
          </cell>
          <cell r="AA388">
            <v>44917</v>
          </cell>
          <cell r="AD388">
            <v>1</v>
          </cell>
          <cell r="AE388">
            <v>1</v>
          </cell>
          <cell r="AI388" t="str">
            <v>DESPACHO</v>
          </cell>
          <cell r="AJ388" t="str">
            <v>EXPRESS</v>
          </cell>
          <cell r="AL388" t="str">
            <v>NO</v>
          </cell>
          <cell r="AN388" t="str">
            <v>367 EMPRESAS Y NEGOCIOS (EXPRESS SOLO QUITO)</v>
          </cell>
          <cell r="AO388" t="str">
            <v>GGCC / NEGOCIOS</v>
          </cell>
          <cell r="AP388">
            <v>44917</v>
          </cell>
          <cell r="AR388" t="str">
            <v>MDELIVERY_2478729</v>
          </cell>
          <cell r="AS388">
            <v>323522</v>
          </cell>
          <cell r="AT388" t="str">
            <v>D40</v>
          </cell>
          <cell r="AU388" t="str">
            <v>BTB</v>
          </cell>
          <cell r="AV388">
            <v>1</v>
          </cell>
          <cell r="AX388" t="str">
            <v>ENTREGADO</v>
          </cell>
          <cell r="AY388" t="str">
            <v>LTE SAMSUNG A33 5G NEGRO: 1 und - sn. 352429893113527</v>
          </cell>
          <cell r="AZ388" t="str">
            <v>TERMINAL</v>
          </cell>
          <cell r="BA388" t="str">
            <v/>
          </cell>
        </row>
        <row r="389">
          <cell r="A389" t="str">
            <v>2478730</v>
          </cell>
          <cell r="B389" t="str">
            <v>MDELIVERY</v>
          </cell>
          <cell r="C389">
            <v>44917</v>
          </cell>
          <cell r="D389" t="str">
            <v>FLEXNET ECUADOR - MDELIVERY</v>
          </cell>
          <cell r="E389" t="str">
            <v>CALLE 28 DE JUNIO S/N Y GARCIA MORENO ENTRADA LLANO GRANDE</v>
          </cell>
          <cell r="H389" t="str">
            <v>170208</v>
          </cell>
          <cell r="I389" t="str">
            <v>QUITO</v>
          </cell>
          <cell r="J389" t="str">
            <v>PICHINCHA</v>
          </cell>
          <cell r="K389" t="str">
            <v>PATRICIO HIDALGO_ADITMAQ</v>
          </cell>
          <cell r="L389" t="str">
            <v>BYPASS DE CUMBAYA S N INGRESO SANTA LUCIA REFERENCIA “CENTRO COMERCIAL PLAZA MODENA OFIC 12 Y 13</v>
          </cell>
          <cell r="O389" t="str">
            <v>QUITO</v>
          </cell>
          <cell r="P389" t="str">
            <v>QUITO</v>
          </cell>
          <cell r="Q389" t="str">
            <v>PICHINCHA</v>
          </cell>
          <cell r="R389" t="str">
            <v>2478730</v>
          </cell>
          <cell r="W389" t="str">
            <v>1791269489001</v>
          </cell>
          <cell r="X389" t="str">
            <v>0986136800</v>
          </cell>
          <cell r="AA389">
            <v>44917</v>
          </cell>
          <cell r="AD389">
            <v>1</v>
          </cell>
          <cell r="AE389">
            <v>1</v>
          </cell>
          <cell r="AI389" t="str">
            <v>DESPACHO</v>
          </cell>
          <cell r="AJ389" t="str">
            <v>NORMAL</v>
          </cell>
          <cell r="AL389" t="str">
            <v>NO</v>
          </cell>
          <cell r="AN389" t="str">
            <v>POSVENTA GGCC Y NEGOCIOS (EXPRESS SOLO QUITO)</v>
          </cell>
          <cell r="AO389" t="str">
            <v>GGCC / NEGOCIOS</v>
          </cell>
          <cell r="AP389">
            <v>44917</v>
          </cell>
          <cell r="AR389" t="str">
            <v>MDELIVERY_2478730</v>
          </cell>
          <cell r="AS389">
            <v>323556</v>
          </cell>
          <cell r="AT389" t="str">
            <v>D40</v>
          </cell>
          <cell r="AU389" t="str">
            <v>BTB</v>
          </cell>
          <cell r="AV389">
            <v>61</v>
          </cell>
          <cell r="AX389" t="str">
            <v>ENTREGADO</v>
          </cell>
          <cell r="AY389" t="str">
            <v>HALFSIM MOVISTAR: 61 und - sn. 8959300520560992573,8959300520560992466,8959300520560992599,8959300520560992714,8959300520560992557,8959300520560992839,8959300520560992151,8959300520560992219,8959300520560992235,8959300520560992136,8959300520560991724,8959300520560992110,8959300520560992201,8959300520560991682,8959300520560992532,8959300520560992169,8959300520560992375,8959300520560991716,8959300520560992318,8959300520560992243,8959300520560993084,8959300520560991740,8959300520560991765,8959300520560992292,8959300520560992482,8959300520560992383,8959300520560992276,8959300520560992052,8959300520560992441,8959300520560992417,8959300520560992144,8959300520560991773,8959300520560992250,8959300520560992102,8959300520560992524,8959300520560991757,8959300520560992300,8959300520560992359,8959300520560992631,8959300520560992227,8959300520560991955,8959300520560992342,8959300520560992094,8959300520560992425,8959300520560992334,8959300520560991781,8959300520560992508,8959300520560992615,8959300520560992474,8959300520560992193,8959300520560991708,8959300520560992128,8959300520560992540,8959300520560992367,8959300520560992177,8959300520560991732,8959300520560992409,8959300520560992458,8959300520560992284,8959300520560992516,8959300520560992821</v>
          </cell>
          <cell r="AZ389" t="str">
            <v>SIMCARD</v>
          </cell>
          <cell r="BA389" t="str">
            <v/>
          </cell>
        </row>
        <row r="390">
          <cell r="A390" t="str">
            <v>2478791</v>
          </cell>
          <cell r="B390" t="str">
            <v>MDELIVERY</v>
          </cell>
          <cell r="C390">
            <v>44917</v>
          </cell>
          <cell r="D390" t="str">
            <v>FLEXNET ECUADOR - MDELIVERY</v>
          </cell>
          <cell r="E390" t="str">
            <v>CALLE 28 DE JUNIO S/N Y GARCIA MORENO ENTRADA LLANO GRANDE</v>
          </cell>
          <cell r="H390" t="str">
            <v>170208</v>
          </cell>
          <cell r="I390" t="str">
            <v>QUITO</v>
          </cell>
          <cell r="J390" t="str">
            <v>PICHINCHA</v>
          </cell>
          <cell r="K390" t="str">
            <v>ADRIANA TORAL_ASOCIACION DE DOCENTES EMPLEADOS Y TRAB</v>
          </cell>
          <cell r="L390" t="str">
            <v>URAPAN 1 78 Y PASEO 3 DE NOVIEMBRE LLAMAR A LA USUARIA</v>
          </cell>
          <cell r="O390" t="str">
            <v>CUENCA</v>
          </cell>
          <cell r="P390" t="str">
            <v>CUENCA</v>
          </cell>
          <cell r="Q390" t="str">
            <v>AZUAY</v>
          </cell>
          <cell r="R390" t="str">
            <v>2478791</v>
          </cell>
          <cell r="W390" t="str">
            <v>0190436578001</v>
          </cell>
          <cell r="X390" t="str">
            <v>0967247081</v>
          </cell>
          <cell r="AA390">
            <v>44917</v>
          </cell>
          <cell r="AD390">
            <v>1</v>
          </cell>
          <cell r="AE390">
            <v>1</v>
          </cell>
          <cell r="AI390" t="str">
            <v>DESPACHO</v>
          </cell>
          <cell r="AJ390" t="str">
            <v>NORMAL</v>
          </cell>
          <cell r="AL390" t="str">
            <v>NO</v>
          </cell>
          <cell r="AN390" t="str">
            <v>POSVENTA GGCC Y NEGOCIOS</v>
          </cell>
          <cell r="AO390" t="str">
            <v>GGCC / NEGOCIOS</v>
          </cell>
          <cell r="AP390">
            <v>44917</v>
          </cell>
          <cell r="AR390" t="str">
            <v>MDELIVERY_2478791</v>
          </cell>
          <cell r="AS390">
            <v>323560</v>
          </cell>
          <cell r="AT390" t="str">
            <v>D40</v>
          </cell>
          <cell r="AU390" t="str">
            <v>BTB</v>
          </cell>
          <cell r="AV390">
            <v>1</v>
          </cell>
          <cell r="AX390" t="str">
            <v>INCIDENCIA</v>
          </cell>
          <cell r="AY390" t="str">
            <v>LTE SAMSUNG A13 AZUL: 1 und - sn. 352460882851595</v>
          </cell>
          <cell r="AZ390" t="str">
            <v>TERMINAL</v>
          </cell>
          <cell r="BA390" t="str">
            <v/>
          </cell>
        </row>
        <row r="391">
          <cell r="A391" t="str">
            <v>2478792</v>
          </cell>
          <cell r="B391" t="str">
            <v>MDELIVERY</v>
          </cell>
          <cell r="C391">
            <v>44917</v>
          </cell>
          <cell r="D391" t="str">
            <v>FLEXNET ECUADOR - MDELIVERY</v>
          </cell>
          <cell r="E391" t="str">
            <v>CALLE 28 DE JUNIO S/N Y GARCIA MORENO ENTRADA LLANO GRANDE</v>
          </cell>
          <cell r="H391" t="str">
            <v>170208</v>
          </cell>
          <cell r="I391" t="str">
            <v>QUITO</v>
          </cell>
          <cell r="J391" t="str">
            <v>PICHINCHA</v>
          </cell>
          <cell r="K391" t="str">
            <v>EDISON GUACHAMIN_VISE ECUADOR CIA LTDA</v>
          </cell>
          <cell r="L391" t="str">
            <v>INGLATERRA N E3 266 Y AV AMAZONAS EDIFICIO STRATA PISO 7</v>
          </cell>
          <cell r="O391" t="str">
            <v>QUITO</v>
          </cell>
          <cell r="P391" t="str">
            <v>QUITO</v>
          </cell>
          <cell r="Q391" t="str">
            <v>PICHINCHA</v>
          </cell>
          <cell r="R391" t="str">
            <v>2478792</v>
          </cell>
          <cell r="W391" t="str">
            <v>0992251069001</v>
          </cell>
          <cell r="X391" t="str">
            <v>0987406904</v>
          </cell>
          <cell r="AA391">
            <v>44917</v>
          </cell>
          <cell r="AD391">
            <v>1</v>
          </cell>
          <cell r="AE391">
            <v>1</v>
          </cell>
          <cell r="AI391" t="str">
            <v>DESPACHO</v>
          </cell>
          <cell r="AJ391" t="str">
            <v>EXPRESS</v>
          </cell>
          <cell r="AL391" t="str">
            <v>NO</v>
          </cell>
          <cell r="AN391" t="str">
            <v>367 EMPRESAS Y NEGOCIOS (EXPRESS SOLO QUITO)</v>
          </cell>
          <cell r="AO391" t="str">
            <v>GGCC / NEGOCIOS</v>
          </cell>
          <cell r="AP391">
            <v>44917</v>
          </cell>
          <cell r="AR391" t="str">
            <v>MDELIVERY_2478792</v>
          </cell>
          <cell r="AS391">
            <v>323527</v>
          </cell>
          <cell r="AT391" t="str">
            <v>D40</v>
          </cell>
          <cell r="AU391" t="str">
            <v>BTB</v>
          </cell>
          <cell r="AV391">
            <v>2</v>
          </cell>
          <cell r="AX391" t="str">
            <v>ENTREGADO</v>
          </cell>
          <cell r="AY391" t="str">
            <v>HALFSIM MOVISTAR: 2 und - sn. 8959300520560989603,8959300520560990437</v>
          </cell>
          <cell r="AZ391" t="str">
            <v>SIMCARD</v>
          </cell>
          <cell r="BA391" t="str">
            <v/>
          </cell>
        </row>
        <row r="392">
          <cell r="A392" t="str">
            <v>2478794</v>
          </cell>
          <cell r="B392" t="str">
            <v>MDELIVERY</v>
          </cell>
          <cell r="C392">
            <v>44917</v>
          </cell>
          <cell r="D392" t="str">
            <v>FLEXNET ECUADOR - MDELIVERY</v>
          </cell>
          <cell r="E392" t="str">
            <v>CALLE 28 DE JUNIO S/N Y GARCIA MORENO ENTRADA LLANO GRANDE</v>
          </cell>
          <cell r="H392" t="str">
            <v>170208</v>
          </cell>
          <cell r="I392" t="str">
            <v>QUITO</v>
          </cell>
          <cell r="J392" t="str">
            <v>PICHINCHA</v>
          </cell>
          <cell r="K392" t="str">
            <v>EVELYN VALLADARES_MUNDOLLANTA S A S</v>
          </cell>
          <cell r="L392" t="str">
            <v>AV GRANADOS E14 398 Y ELOY ALFARO LOCAL GOODYEAR SAIT QUITO</v>
          </cell>
          <cell r="O392" t="str">
            <v>QUITO</v>
          </cell>
          <cell r="P392" t="str">
            <v>QUITO</v>
          </cell>
          <cell r="Q392" t="str">
            <v>PICHINCHA</v>
          </cell>
          <cell r="R392" t="str">
            <v>2478794</v>
          </cell>
          <cell r="W392" t="str">
            <v>1793112935001</v>
          </cell>
          <cell r="X392" t="str">
            <v>0999901441</v>
          </cell>
          <cell r="AA392">
            <v>44917</v>
          </cell>
          <cell r="AD392">
            <v>1</v>
          </cell>
          <cell r="AE392">
            <v>1</v>
          </cell>
          <cell r="AI392" t="str">
            <v>DESPACHO</v>
          </cell>
          <cell r="AJ392" t="str">
            <v>EXPRESS</v>
          </cell>
          <cell r="AL392" t="str">
            <v>NO</v>
          </cell>
          <cell r="AN392" t="str">
            <v>POSVENTA GGCC Y NEGOCIOS (EXPRESS SOLO QUITO)</v>
          </cell>
          <cell r="AO392" t="str">
            <v>GGCC / NEGOCIOS</v>
          </cell>
          <cell r="AP392">
            <v>44917</v>
          </cell>
          <cell r="AR392" t="str">
            <v>MDELIVERY_2478794</v>
          </cell>
          <cell r="AS392">
            <v>323523</v>
          </cell>
          <cell r="AT392" t="str">
            <v>D40</v>
          </cell>
          <cell r="AU392" t="str">
            <v>BTB</v>
          </cell>
          <cell r="AV392">
            <v>4</v>
          </cell>
          <cell r="AX392" t="str">
            <v>ENTREGADO</v>
          </cell>
          <cell r="AY392" t="str">
            <v>LTE XIAOMI REDMI NOTE 11S AZUL: 4 und - sn. 865954061162386,865954061246882,865954061268043,865954061246049</v>
          </cell>
          <cell r="AZ392" t="str">
            <v>TERMINAL</v>
          </cell>
          <cell r="BA392" t="str">
            <v/>
          </cell>
        </row>
        <row r="393">
          <cell r="A393" t="str">
            <v>2478798</v>
          </cell>
          <cell r="B393" t="str">
            <v>MDELIVERY</v>
          </cell>
          <cell r="C393">
            <v>44917</v>
          </cell>
          <cell r="D393" t="str">
            <v>FLEXNET ECUADOR - MDELIVERY</v>
          </cell>
          <cell r="E393" t="str">
            <v>CALLE 28 DE JUNIO S/N Y GARCIA MORENO ENTRADA LLANO GRANDE</v>
          </cell>
          <cell r="H393" t="str">
            <v>170208</v>
          </cell>
          <cell r="I393" t="str">
            <v>QUITO</v>
          </cell>
          <cell r="J393" t="str">
            <v>PICHINCHA</v>
          </cell>
          <cell r="K393" t="str">
            <v>CRISTINA PAVON_REINOSO ALMEIDA KEVIN JHOSUE</v>
          </cell>
          <cell r="L393" t="str">
            <v>TORIBIO MONTES Y DANIEL HIDALGO CASA N27 07</v>
          </cell>
          <cell r="O393" t="str">
            <v>QUITO</v>
          </cell>
          <cell r="P393" t="str">
            <v>QUITO</v>
          </cell>
          <cell r="Q393" t="str">
            <v>PICHINCHA</v>
          </cell>
          <cell r="R393" t="str">
            <v>2478798</v>
          </cell>
          <cell r="W393" t="str">
            <v>1722749452001</v>
          </cell>
          <cell r="X393" t="str">
            <v>0984746868</v>
          </cell>
          <cell r="AA393">
            <v>44917</v>
          </cell>
          <cell r="AD393">
            <v>1</v>
          </cell>
          <cell r="AE393">
            <v>1</v>
          </cell>
          <cell r="AI393" t="str">
            <v>DESPACHO</v>
          </cell>
          <cell r="AJ393" t="str">
            <v>EXPRESS</v>
          </cell>
          <cell r="AL393" t="str">
            <v>NO</v>
          </cell>
          <cell r="AN393" t="str">
            <v>PEDIDO EXPRESS SOLO QUITO (INGRESAR ANTES DE LAS 11:00 AM)</v>
          </cell>
          <cell r="AO393" t="str">
            <v>DISTRIBUIDORES</v>
          </cell>
          <cell r="AP393">
            <v>44917</v>
          </cell>
          <cell r="AR393" t="str">
            <v>MDELIVERY_2478798</v>
          </cell>
          <cell r="AS393">
            <v>323521</v>
          </cell>
          <cell r="AT393" t="str">
            <v>D40</v>
          </cell>
          <cell r="AU393" t="str">
            <v>BTB</v>
          </cell>
          <cell r="AV393">
            <v>1</v>
          </cell>
          <cell r="AX393" t="str">
            <v>ENTREGADO</v>
          </cell>
          <cell r="AY393" t="str">
            <v>HALFSIM MOVISTAR: 1 und - sn. 8959300520560990148</v>
          </cell>
          <cell r="AZ393" t="str">
            <v>SIMCARD</v>
          </cell>
          <cell r="BA393" t="str">
            <v/>
          </cell>
        </row>
        <row r="394">
          <cell r="A394" t="str">
            <v>2478799</v>
          </cell>
          <cell r="B394" t="str">
            <v>MDELIVERY</v>
          </cell>
          <cell r="C394">
            <v>44917</v>
          </cell>
          <cell r="D394" t="str">
            <v>FLEXNET ECUADOR - MDELIVERY</v>
          </cell>
          <cell r="E394" t="str">
            <v>CALLE 28 DE JUNIO S/N Y GARCIA MORENO ENTRADA LLANO GRANDE</v>
          </cell>
          <cell r="H394" t="str">
            <v>170208</v>
          </cell>
          <cell r="I394" t="str">
            <v>QUITO</v>
          </cell>
          <cell r="J394" t="str">
            <v>PICHINCHA</v>
          </cell>
          <cell r="K394" t="str">
            <v>DAVID ZAPATA_CREDI AHORRO</v>
          </cell>
          <cell r="L394" t="str">
            <v>AV PANAMERICANA SUR KM 9 1 2 EN CONFITECA GARITA 2</v>
          </cell>
          <cell r="O394" t="str">
            <v>QUITO</v>
          </cell>
          <cell r="P394" t="str">
            <v>QUITO</v>
          </cell>
          <cell r="Q394" t="str">
            <v>PICHINCHA</v>
          </cell>
          <cell r="R394" t="str">
            <v>2478799</v>
          </cell>
          <cell r="W394" t="str">
            <v>1791707427001</v>
          </cell>
          <cell r="X394" t="str">
            <v>0983307812</v>
          </cell>
          <cell r="AA394">
            <v>44917</v>
          </cell>
          <cell r="AD394">
            <v>1</v>
          </cell>
          <cell r="AE394">
            <v>1</v>
          </cell>
          <cell r="AI394" t="str">
            <v>DESPACHO</v>
          </cell>
          <cell r="AJ394" t="str">
            <v>EXPRESS</v>
          </cell>
          <cell r="AL394" t="str">
            <v>NO</v>
          </cell>
          <cell r="AN394" t="str">
            <v>367 EMPRESAS Y NEGOCIOS (EXPRESS SOLO QUITO)</v>
          </cell>
          <cell r="AO394" t="str">
            <v>GGCC / NEGOCIOS</v>
          </cell>
          <cell r="AP394">
            <v>44917</v>
          </cell>
          <cell r="AR394" t="str">
            <v>MDELIVERY_2478799</v>
          </cell>
          <cell r="AS394">
            <v>323528</v>
          </cell>
          <cell r="AT394" t="str">
            <v>D40</v>
          </cell>
          <cell r="AU394" t="str">
            <v>BTB</v>
          </cell>
          <cell r="AV394">
            <v>1</v>
          </cell>
          <cell r="AX394" t="str">
            <v>ENTREGADO</v>
          </cell>
          <cell r="AY394" t="str">
            <v>LTE SAMSUNG A23 NEGRO: 1 und - sn. 356795950837349</v>
          </cell>
          <cell r="AZ394" t="str">
            <v>TERMINAL</v>
          </cell>
          <cell r="BA394" t="str">
            <v/>
          </cell>
        </row>
        <row r="395">
          <cell r="A395" t="str">
            <v>2478800</v>
          </cell>
          <cell r="B395" t="str">
            <v>MDELIVERY</v>
          </cell>
          <cell r="C395">
            <v>44917</v>
          </cell>
          <cell r="D395" t="str">
            <v>FLEXNET ECUADOR - MDELIVERY</v>
          </cell>
          <cell r="E395" t="str">
            <v>CALLE 28 DE JUNIO S/N Y GARCIA MORENO ENTRADA LLANO GRANDE</v>
          </cell>
          <cell r="H395" t="str">
            <v>170208</v>
          </cell>
          <cell r="I395" t="str">
            <v>QUITO</v>
          </cell>
          <cell r="J395" t="str">
            <v>PICHINCHA</v>
          </cell>
          <cell r="K395" t="str">
            <v>KEVIN JOAO AGUILERA CASTRO_BANCO GUAYAQUIL S A</v>
          </cell>
          <cell r="L395" t="str">
            <v>CENTRO COMERCIAL CITY MALL AVDA FELIPE PEZO Y BENJAMIN CARRION AGENCIA CITY MALL BANCO GUAYAQUIL DE LUNES A VIERNES DE 10H00 A 16H30</v>
          </cell>
          <cell r="O395" t="str">
            <v>GUAYAQUIL</v>
          </cell>
          <cell r="P395" t="str">
            <v>GUAYAQUIL</v>
          </cell>
          <cell r="Q395" t="str">
            <v>GUAYAS</v>
          </cell>
          <cell r="R395" t="str">
            <v>2478800</v>
          </cell>
          <cell r="W395" t="str">
            <v>0990049459001</v>
          </cell>
          <cell r="X395" t="str">
            <v>0979146460</v>
          </cell>
          <cell r="AA395">
            <v>44917</v>
          </cell>
          <cell r="AD395">
            <v>1</v>
          </cell>
          <cell r="AE395">
            <v>1</v>
          </cell>
          <cell r="AI395" t="str">
            <v>DESPACHO</v>
          </cell>
          <cell r="AJ395" t="str">
            <v>NORMAL</v>
          </cell>
          <cell r="AL395" t="str">
            <v>NO</v>
          </cell>
          <cell r="AN395" t="str">
            <v>POSVENTA GGCC Y NEGOCIOS</v>
          </cell>
          <cell r="AO395" t="str">
            <v>GGCC / NEGOCIOS</v>
          </cell>
          <cell r="AP395">
            <v>44917</v>
          </cell>
          <cell r="AR395" t="str">
            <v>MDELIVERY_2478800</v>
          </cell>
          <cell r="AS395">
            <v>323563</v>
          </cell>
          <cell r="AT395" t="str">
            <v>D40</v>
          </cell>
          <cell r="AU395" t="str">
            <v>BTB</v>
          </cell>
          <cell r="AV395">
            <v>1</v>
          </cell>
          <cell r="AX395" t="str">
            <v>ENTREGADO</v>
          </cell>
          <cell r="AY395" t="str">
            <v>LTE IPHONE 14 128GB NEGRO: 1 und - sn. 359862147283766</v>
          </cell>
          <cell r="AZ395" t="str">
            <v>TERMINAL</v>
          </cell>
          <cell r="BA395" t="str">
            <v/>
          </cell>
        </row>
        <row r="396">
          <cell r="A396" t="str">
            <v>2478801</v>
          </cell>
          <cell r="B396" t="str">
            <v>MDELIVERY</v>
          </cell>
          <cell r="C396">
            <v>44917</v>
          </cell>
          <cell r="D396" t="str">
            <v>FLEXNET ECUADOR - MDELIVERY</v>
          </cell>
          <cell r="E396" t="str">
            <v>CALLE 28 DE JUNIO S/N Y GARCIA MORENO ENTRADA LLANO GRANDE</v>
          </cell>
          <cell r="H396" t="str">
            <v>170208</v>
          </cell>
          <cell r="I396" t="str">
            <v>QUITO</v>
          </cell>
          <cell r="J396" t="str">
            <v>PICHINCHA</v>
          </cell>
          <cell r="K396" t="str">
            <v>ARANA GUTIERREZ DARIO ALEXANDER_ARANA GUTIERREZ DARIO ALEXANDER</v>
          </cell>
          <cell r="L396" t="str">
            <v>DEJAR CHIP EN AGENCIA DE SAN LORENZO PUNTO DE ATENCION TRAMACO SAN LORENZO DIRECCION CALLE IMBABURA Y 24 DE MAYO TRAS EL MUNICIPIO DE SAN LORENZO</v>
          </cell>
          <cell r="O396" t="str">
            <v>SAN LORENZO</v>
          </cell>
          <cell r="P396" t="str">
            <v>SAN LORENZO</v>
          </cell>
          <cell r="Q396" t="str">
            <v>ESMERALDAS</v>
          </cell>
          <cell r="R396" t="str">
            <v>2478801</v>
          </cell>
          <cell r="W396" t="str">
            <v>1003644208001</v>
          </cell>
          <cell r="X396" t="str">
            <v>0981780544</v>
          </cell>
          <cell r="AA396">
            <v>44917</v>
          </cell>
          <cell r="AD396">
            <v>1</v>
          </cell>
          <cell r="AE396">
            <v>1</v>
          </cell>
          <cell r="AI396" t="str">
            <v>DESPACHO</v>
          </cell>
          <cell r="AJ396" t="str">
            <v>NORMAL</v>
          </cell>
          <cell r="AL396" t="str">
            <v>NO</v>
          </cell>
          <cell r="AN396" t="str">
            <v>DAS CARGO A LA CUENTA (DELIVERY)</v>
          </cell>
          <cell r="AO396" t="str">
            <v>DISTRIBUIDORES</v>
          </cell>
          <cell r="AP396">
            <v>44917</v>
          </cell>
          <cell r="AR396" t="str">
            <v>MDELIVERY_2478801</v>
          </cell>
          <cell r="AS396">
            <v>323567</v>
          </cell>
          <cell r="AT396" t="str">
            <v>D40</v>
          </cell>
          <cell r="AU396" t="str">
            <v>BTB</v>
          </cell>
          <cell r="AV396">
            <v>1</v>
          </cell>
          <cell r="AX396" t="str">
            <v>INCIDENCIA</v>
          </cell>
          <cell r="AY396" t="str">
            <v>HALFSIM MOVISTAR: 1 und - sn. 8959300520560989538</v>
          </cell>
          <cell r="AZ396" t="str">
            <v>SIMCARD</v>
          </cell>
          <cell r="BA396" t="str">
            <v>EMPRESAS TITULAR AUSENTE ENTREGA CON SELLO</v>
          </cell>
        </row>
        <row r="397">
          <cell r="A397" t="str">
            <v>2478802</v>
          </cell>
          <cell r="B397" t="str">
            <v>MDELIVERY</v>
          </cell>
          <cell r="C397">
            <v>44917</v>
          </cell>
          <cell r="D397" t="str">
            <v>FLEXNET ECUADOR - MDELIVERY</v>
          </cell>
          <cell r="E397" t="str">
            <v>CALLE 28 DE JUNIO S/N Y GARCIA MORENO ENTRADA LLANO GRANDE</v>
          </cell>
          <cell r="H397" t="str">
            <v>170208</v>
          </cell>
          <cell r="I397" t="str">
            <v>QUITO</v>
          </cell>
          <cell r="J397" t="str">
            <v>PICHINCHA</v>
          </cell>
          <cell r="K397" t="str">
            <v>KELLI VILLAMARIN LUIS TOAPANTA_COMERCIAL KYWI S A</v>
          </cell>
          <cell r="L397" t="str">
            <v>AV 10 DE AGOSTO N24 59 Y LUIS CORDERO EDIF COMERCIAL KYWI</v>
          </cell>
          <cell r="O397" t="str">
            <v>QUITO</v>
          </cell>
          <cell r="P397" t="str">
            <v>QUITO</v>
          </cell>
          <cell r="Q397" t="str">
            <v>PICHINCHA</v>
          </cell>
          <cell r="R397" t="str">
            <v>2478802</v>
          </cell>
          <cell r="W397" t="str">
            <v>1790041220001</v>
          </cell>
          <cell r="X397" t="str">
            <v>0998754352</v>
          </cell>
          <cell r="AA397">
            <v>44917</v>
          </cell>
          <cell r="AD397">
            <v>1</v>
          </cell>
          <cell r="AE397">
            <v>1</v>
          </cell>
          <cell r="AI397" t="str">
            <v>DESPACHO</v>
          </cell>
          <cell r="AJ397" t="str">
            <v>EXPRESS</v>
          </cell>
          <cell r="AL397" t="str">
            <v>NO</v>
          </cell>
          <cell r="AN397" t="str">
            <v>POSVENTA GGCC Y NEGOCIOS (EXPRESS SOLO QUITO)</v>
          </cell>
          <cell r="AO397" t="str">
            <v>GGCC / NEGOCIOS</v>
          </cell>
          <cell r="AP397">
            <v>44917</v>
          </cell>
          <cell r="AR397" t="str">
            <v>MDELIVERY_2478802</v>
          </cell>
          <cell r="AS397">
            <v>323520</v>
          </cell>
          <cell r="AT397" t="str">
            <v>D40</v>
          </cell>
          <cell r="AU397" t="str">
            <v>BTB</v>
          </cell>
          <cell r="AV397">
            <v>1</v>
          </cell>
          <cell r="AX397" t="str">
            <v>ENTREGADO</v>
          </cell>
          <cell r="AY397" t="str">
            <v>LTE SAMSUNG A13 AZUL: 1 und - sn. 352460882854581</v>
          </cell>
          <cell r="AZ397" t="str">
            <v>TERMINAL</v>
          </cell>
          <cell r="BA397" t="str">
            <v/>
          </cell>
        </row>
        <row r="398">
          <cell r="A398" t="str">
            <v>2478803</v>
          </cell>
          <cell r="B398" t="str">
            <v>MDELIVERY</v>
          </cell>
          <cell r="C398">
            <v>44917</v>
          </cell>
          <cell r="D398" t="str">
            <v>FLEXNET ECUADOR - MDELIVERY</v>
          </cell>
          <cell r="E398" t="str">
            <v>CALLE 28 DE JUNIO S/N Y GARCIA MORENO ENTRADA LLANO GRANDE</v>
          </cell>
          <cell r="H398" t="str">
            <v>170208</v>
          </cell>
          <cell r="I398" t="str">
            <v>QUITO</v>
          </cell>
          <cell r="J398" t="str">
            <v>PICHINCHA</v>
          </cell>
          <cell r="K398" t="str">
            <v>EDISON SIGUENZA_GRAIMAN CIA LTDA</v>
          </cell>
          <cell r="L398" t="str">
            <v>PARQUE INDUSTRIAL MACHANGARA PANAMERICANA NORTE CUENCA AZUAY GRAIMAN</v>
          </cell>
          <cell r="O398" t="str">
            <v>CUENCA</v>
          </cell>
          <cell r="P398" t="str">
            <v>CUENCA</v>
          </cell>
          <cell r="Q398" t="str">
            <v>AZUAY</v>
          </cell>
          <cell r="R398" t="str">
            <v>2478803</v>
          </cell>
          <cell r="W398" t="str">
            <v>0190122271001</v>
          </cell>
          <cell r="X398" t="str">
            <v>0987215822</v>
          </cell>
          <cell r="AA398">
            <v>44917</v>
          </cell>
          <cell r="AD398">
            <v>1</v>
          </cell>
          <cell r="AE398">
            <v>1</v>
          </cell>
          <cell r="AI398" t="str">
            <v>DESPACHO</v>
          </cell>
          <cell r="AJ398" t="str">
            <v>NORMAL</v>
          </cell>
          <cell r="AL398" t="str">
            <v>NO</v>
          </cell>
          <cell r="AN398" t="str">
            <v>367 EMPRESAS Y NEGOCIOS</v>
          </cell>
          <cell r="AO398" t="str">
            <v>GGCC / NEGOCIOS</v>
          </cell>
          <cell r="AP398">
            <v>44917</v>
          </cell>
          <cell r="AR398" t="str">
            <v>MDELIVERY_2478803</v>
          </cell>
          <cell r="AS398">
            <v>323565</v>
          </cell>
          <cell r="AT398" t="str">
            <v>D40</v>
          </cell>
          <cell r="AU398" t="str">
            <v>BTB</v>
          </cell>
          <cell r="AV398">
            <v>10</v>
          </cell>
          <cell r="AX398" t="str">
            <v>ENTREGADO</v>
          </cell>
          <cell r="AY398" t="str">
            <v>HALFSIM MOVISTAR: 10 und - sn. 8959300520560994439,8959300520560994447,8959300520560990130,8959300520560994421,8959300520560990106,8959300520560990114,8959300520560994413,8959300520560990080,8959300520560990098,8959300520560994397</v>
          </cell>
          <cell r="AZ398" t="str">
            <v>SIMCARD</v>
          </cell>
          <cell r="BA398" t="str">
            <v/>
          </cell>
        </row>
        <row r="399">
          <cell r="A399" t="str">
            <v>2478814</v>
          </cell>
          <cell r="B399" t="str">
            <v>MDELIVERY</v>
          </cell>
          <cell r="C399">
            <v>44917</v>
          </cell>
          <cell r="D399" t="str">
            <v>FLEXNET ECUADOR - MDELIVERY</v>
          </cell>
          <cell r="E399" t="str">
            <v>CALLE 28 DE JUNIO S/N Y GARCIA MORENO ENTRADA LLANO GRANDE</v>
          </cell>
          <cell r="H399" t="str">
            <v>170208</v>
          </cell>
          <cell r="I399" t="str">
            <v>QUITO</v>
          </cell>
          <cell r="J399" t="str">
            <v>PICHINCHA</v>
          </cell>
          <cell r="K399" t="str">
            <v>SARMIENTO PINEDA LUIS DAVID_SARMIENTO PINEDA LUIS DAVID</v>
          </cell>
          <cell r="L399" t="str">
            <v>PANAMERICANA SUR KM 8 Y MEDIO EN CERAMICA RIALTO ALADO DE PISTA DE MOTOCROSS HONDA</v>
          </cell>
          <cell r="O399" t="str">
            <v>CUENCA</v>
          </cell>
          <cell r="P399" t="str">
            <v>CUENCA</v>
          </cell>
          <cell r="Q399" t="str">
            <v>AZUAY</v>
          </cell>
          <cell r="R399" t="str">
            <v>2478814</v>
          </cell>
          <cell r="W399" t="str">
            <v>0105572184001</v>
          </cell>
          <cell r="X399" t="str">
            <v>0967369399</v>
          </cell>
          <cell r="AA399">
            <v>44917</v>
          </cell>
          <cell r="AD399">
            <v>1</v>
          </cell>
          <cell r="AE399">
            <v>1</v>
          </cell>
          <cell r="AI399" t="str">
            <v>DESPACHO</v>
          </cell>
          <cell r="AJ399" t="str">
            <v>NORMAL</v>
          </cell>
          <cell r="AL399" t="str">
            <v>NO</v>
          </cell>
          <cell r="AN399" t="str">
            <v>DAS CARGO A LA CUENTA (DELIVERY)</v>
          </cell>
          <cell r="AO399" t="str">
            <v>DISTRIBUIDORES</v>
          </cell>
          <cell r="AP399">
            <v>44917</v>
          </cell>
          <cell r="AR399" t="str">
            <v>MDELIVERY_2478814</v>
          </cell>
          <cell r="AS399">
            <v>323569</v>
          </cell>
          <cell r="AT399" t="str">
            <v>D40</v>
          </cell>
          <cell r="AU399" t="str">
            <v>BTB</v>
          </cell>
          <cell r="AV399">
            <v>1</v>
          </cell>
          <cell r="AX399" t="str">
            <v>ENTREGADO</v>
          </cell>
          <cell r="AY399" t="str">
            <v>HALFSIM MOVISTAR: 1 und - sn. 8959300520560990403</v>
          </cell>
          <cell r="AZ399" t="str">
            <v>SIMCARD</v>
          </cell>
          <cell r="BA399" t="str">
            <v>EMPRESAS TITULAR AUSENTE ENTREGA CON SELLO</v>
          </cell>
        </row>
        <row r="400">
          <cell r="A400" t="str">
            <v>2478815</v>
          </cell>
          <cell r="B400" t="str">
            <v>MDELIVERY</v>
          </cell>
          <cell r="C400">
            <v>44917</v>
          </cell>
          <cell r="D400" t="str">
            <v>FLEXNET ECUADOR - MDELIVERY</v>
          </cell>
          <cell r="E400" t="str">
            <v>CALLE 28 DE JUNIO S/N Y GARCIA MORENO ENTRADA LLANO GRANDE</v>
          </cell>
          <cell r="H400" t="str">
            <v>170208</v>
          </cell>
          <cell r="I400" t="str">
            <v>QUITO</v>
          </cell>
          <cell r="J400" t="str">
            <v>PICHINCHA</v>
          </cell>
          <cell r="K400" t="str">
            <v>CORDOVA ENDARA OLIVER JAVIER_CORDOVA ENDARA OLIVER JAVIER</v>
          </cell>
          <cell r="L400" t="str">
            <v>ATUNTAQUI CANTON ANTONIO ANTE ALFREDO BOADA Y GENERAL ENRIQUEZ FENTE A LA UNIDAD EDUCATIVA SANTA LUISA EN RESTAURANTE DONA IRENE</v>
          </cell>
          <cell r="O400" t="str">
            <v>IBARRA</v>
          </cell>
          <cell r="P400" t="str">
            <v>IBARRA</v>
          </cell>
          <cell r="Q400" t="str">
            <v>IMBABURA</v>
          </cell>
          <cell r="R400" t="str">
            <v>2478815</v>
          </cell>
          <cell r="W400" t="str">
            <v>1004043855001</v>
          </cell>
          <cell r="X400" t="str">
            <v>0986905330</v>
          </cell>
          <cell r="AA400">
            <v>44917</v>
          </cell>
          <cell r="AD400">
            <v>1</v>
          </cell>
          <cell r="AE400">
            <v>1</v>
          </cell>
          <cell r="AI400" t="str">
            <v>DESPACHO</v>
          </cell>
          <cell r="AJ400" t="str">
            <v>NORMAL</v>
          </cell>
          <cell r="AL400" t="str">
            <v>NO</v>
          </cell>
          <cell r="AN400" t="str">
            <v>DAS CARGO A LA CUENTA (DELIVERY)</v>
          </cell>
          <cell r="AO400" t="str">
            <v>DISTRIBUIDORES</v>
          </cell>
          <cell r="AP400">
            <v>44917</v>
          </cell>
          <cell r="AR400" t="str">
            <v>MDELIVERY_2478815</v>
          </cell>
          <cell r="AS400">
            <v>323562</v>
          </cell>
          <cell r="AT400" t="str">
            <v>D40</v>
          </cell>
          <cell r="AU400" t="str">
            <v>BTB</v>
          </cell>
          <cell r="AV400">
            <v>1</v>
          </cell>
          <cell r="AX400" t="str">
            <v>INCIDENCIA</v>
          </cell>
          <cell r="AY400" t="str">
            <v>HALFSIM MOVISTAR: 1 und - sn. 8959300520560990387</v>
          </cell>
          <cell r="AZ400" t="str">
            <v>SIMCARD</v>
          </cell>
          <cell r="BA400" t="str">
            <v>EMPRESAS TITULAR AUSENTE ENTREGA CON SELLO</v>
          </cell>
        </row>
        <row r="401">
          <cell r="A401" t="str">
            <v>2478816</v>
          </cell>
          <cell r="B401" t="str">
            <v>MDELIVERY</v>
          </cell>
          <cell r="C401">
            <v>44917</v>
          </cell>
          <cell r="D401" t="str">
            <v>FLEXNET ECUADOR - MDELIVERY</v>
          </cell>
          <cell r="E401" t="str">
            <v>CALLE 28 DE JUNIO S/N Y GARCIA MORENO ENTRADA LLANO GRANDE</v>
          </cell>
          <cell r="H401" t="str">
            <v>170208</v>
          </cell>
          <cell r="I401" t="str">
            <v>QUITO</v>
          </cell>
          <cell r="J401" t="str">
            <v>PICHINCHA</v>
          </cell>
          <cell r="K401" t="str">
            <v>OLGER WLADIMIR SIMBANA QUILUMBA_OLGER WLADIMIR SIMBANA QUILUMBA</v>
          </cell>
          <cell r="L401" t="str">
            <v>12 DE OCTUBRE Y CORUNA SECTOR LAS ARTIGAS EDIFICIO ARTIGAS CON VIDRIOS NEGROS ALTOS DE BANCO DEL PACIFICO</v>
          </cell>
          <cell r="O401" t="str">
            <v>QUITO</v>
          </cell>
          <cell r="P401" t="str">
            <v>QUITO</v>
          </cell>
          <cell r="Q401" t="str">
            <v>PICHINCHA</v>
          </cell>
          <cell r="R401" t="str">
            <v>2478816</v>
          </cell>
          <cell r="W401" t="str">
            <v>1723966543</v>
          </cell>
          <cell r="X401" t="str">
            <v>0968806984</v>
          </cell>
          <cell r="AA401">
            <v>44917</v>
          </cell>
          <cell r="AD401">
            <v>1</v>
          </cell>
          <cell r="AE401">
            <v>1</v>
          </cell>
          <cell r="AI401" t="str">
            <v>DESPACHO</v>
          </cell>
          <cell r="AJ401" t="str">
            <v>NORMAL</v>
          </cell>
          <cell r="AL401" t="str">
            <v>NO</v>
          </cell>
          <cell r="AN401" t="str">
            <v>DISTRIBUIDORES NEGOCIOS B2B</v>
          </cell>
          <cell r="AO401" t="str">
            <v>DISTRIBUIDORES</v>
          </cell>
          <cell r="AP401">
            <v>44917</v>
          </cell>
          <cell r="AR401" t="str">
            <v>MDELIVERY_2478816</v>
          </cell>
          <cell r="AS401">
            <v>323566</v>
          </cell>
          <cell r="AT401" t="str">
            <v>D40</v>
          </cell>
          <cell r="AU401" t="str">
            <v>BTB</v>
          </cell>
          <cell r="AV401">
            <v>1</v>
          </cell>
          <cell r="AX401" t="str">
            <v>ENTREGADO</v>
          </cell>
          <cell r="AY401" t="str">
            <v>HALFSIM MOVISTAR: 1 und - sn. 8959300520560994355</v>
          </cell>
          <cell r="AZ401" t="str">
            <v>SIMCARD</v>
          </cell>
          <cell r="BA401" t="str">
            <v>EMPRESAS TITULAR AUSENTE ENTREGA CON SELLO</v>
          </cell>
        </row>
        <row r="402">
          <cell r="A402" t="str">
            <v>2478817</v>
          </cell>
          <cell r="B402" t="str">
            <v>MDELIVERY</v>
          </cell>
          <cell r="C402">
            <v>44917</v>
          </cell>
          <cell r="D402" t="str">
            <v>FLEXNET ECUADOR - MDELIVERY</v>
          </cell>
          <cell r="E402" t="str">
            <v>CALLE 28 DE JUNIO S/N Y GARCIA MORENO ENTRADA LLANO GRANDE</v>
          </cell>
          <cell r="H402" t="str">
            <v>170208</v>
          </cell>
          <cell r="I402" t="str">
            <v>QUITO</v>
          </cell>
          <cell r="J402" t="str">
            <v>PICHINCHA</v>
          </cell>
          <cell r="K402" t="str">
            <v>GUSTAVO PERFECTO RODRIGUEZ MANZABA_GUSTAVO PERFECTO RODRIGUEZ MANZABA</v>
          </cell>
          <cell r="L402" t="str">
            <v>VIA A DAULE KM 7 Y MEDIO COOPERATIVA FRANCISCO JACOME MZ 256 SOLAR 17 REFERENCIA A LADO DE LA FARMACIA SUPER ECONOMICA POLLOS A LA BRASA DE GUS TAR</v>
          </cell>
          <cell r="O402" t="str">
            <v>GUAYAQUIL</v>
          </cell>
          <cell r="P402" t="str">
            <v>GUAYAQUIL</v>
          </cell>
          <cell r="Q402" t="str">
            <v>GUAYAS</v>
          </cell>
          <cell r="R402" t="str">
            <v>2478817</v>
          </cell>
          <cell r="W402" t="str">
            <v>0916311483001</v>
          </cell>
          <cell r="X402" t="str">
            <v>0995800548 / 0939948374</v>
          </cell>
          <cell r="AA402">
            <v>44917</v>
          </cell>
          <cell r="AD402">
            <v>1</v>
          </cell>
          <cell r="AE402">
            <v>1</v>
          </cell>
          <cell r="AI402" t="str">
            <v>DESPACHO</v>
          </cell>
          <cell r="AJ402" t="str">
            <v>NORMAL</v>
          </cell>
          <cell r="AL402" t="str">
            <v>NO</v>
          </cell>
          <cell r="AN402" t="str">
            <v>DAS CARGO A LA CUENTA (DELIVERY)</v>
          </cell>
          <cell r="AO402" t="str">
            <v>DISTRIBUIDORES</v>
          </cell>
          <cell r="AP402">
            <v>44917</v>
          </cell>
          <cell r="AR402" t="str">
            <v>MDELIVERY_2478817</v>
          </cell>
          <cell r="AS402">
            <v>323564</v>
          </cell>
          <cell r="AT402" t="str">
            <v>D40</v>
          </cell>
          <cell r="AU402" t="str">
            <v>BTB</v>
          </cell>
          <cell r="AV402">
            <v>1</v>
          </cell>
          <cell r="AX402" t="str">
            <v>ENTREGADO</v>
          </cell>
          <cell r="AY402" t="str">
            <v>HALFSIM MOVISTAR: 1 und - sn. 8959300120522676271</v>
          </cell>
          <cell r="AZ402" t="str">
            <v>SIMCARD</v>
          </cell>
          <cell r="BA402" t="str">
            <v>EMPRESAS TITULAR AUSENTE ENTREGA CON SELLO</v>
          </cell>
        </row>
        <row r="403">
          <cell r="A403" t="str">
            <v>2478818</v>
          </cell>
          <cell r="B403" t="str">
            <v>MDELIVERY</v>
          </cell>
          <cell r="C403">
            <v>44917</v>
          </cell>
          <cell r="D403" t="str">
            <v>FLEXNET ECUADOR - MDELIVERY</v>
          </cell>
          <cell r="E403" t="str">
            <v>CALLE 28 DE JUNIO S/N Y GARCIA MORENO ENTRADA LLANO GRANDE</v>
          </cell>
          <cell r="H403" t="str">
            <v>170208</v>
          </cell>
          <cell r="I403" t="str">
            <v>QUITO</v>
          </cell>
          <cell r="J403" t="str">
            <v>PICHINCHA</v>
          </cell>
          <cell r="K403" t="str">
            <v>KARINA VIMOS_ASOCIACION DE PROFESORES DE LA ESCUELA SUPERIOR PO</v>
          </cell>
          <cell r="L403" t="str">
            <v>CHIMBORAZO RIOBAMBA PANAMERICANA SUR KM 1 1 2 OFICINAS DE LA ASO N A POLITECNICA OFICINAS DE LA ASO</v>
          </cell>
          <cell r="O403" t="str">
            <v>RIOBAMBA</v>
          </cell>
          <cell r="P403" t="str">
            <v>RIOBAMBA</v>
          </cell>
          <cell r="Q403" t="str">
            <v>CHIMBORAZO</v>
          </cell>
          <cell r="R403" t="str">
            <v>2478818</v>
          </cell>
          <cell r="W403" t="str">
            <v>0691703797001</v>
          </cell>
          <cell r="X403" t="str">
            <v>0983316152</v>
          </cell>
          <cell r="AA403">
            <v>44917</v>
          </cell>
          <cell r="AD403">
            <v>1</v>
          </cell>
          <cell r="AE403">
            <v>1</v>
          </cell>
          <cell r="AI403" t="str">
            <v>DESPACHO</v>
          </cell>
          <cell r="AJ403" t="str">
            <v>NORMAL</v>
          </cell>
          <cell r="AL403" t="str">
            <v>NO</v>
          </cell>
          <cell r="AN403" t="str">
            <v>ACTIVACIONES INGRESOS GGCC &amp; NEGOCIOS DIRECTOS</v>
          </cell>
          <cell r="AO403" t="str">
            <v>GGCC / NEGOCIOS</v>
          </cell>
          <cell r="AP403">
            <v>44917</v>
          </cell>
          <cell r="AR403" t="str">
            <v>MDELIVERY_2478818</v>
          </cell>
          <cell r="AS403">
            <v>323568</v>
          </cell>
          <cell r="AT403" t="str">
            <v>D40</v>
          </cell>
          <cell r="AU403" t="str">
            <v>BTB</v>
          </cell>
          <cell r="AV403">
            <v>2</v>
          </cell>
          <cell r="AX403" t="str">
            <v>INCIDENCIA</v>
          </cell>
          <cell r="AY403" t="str">
            <v>LTE HONOR X6 SILVER: 1 und - sn. 862800060947116 / HALFSIM MOVISTAR: 1 und - sn. 8959300520560994389</v>
          </cell>
          <cell r="AZ403" t="str">
            <v>SIMCARD / TERMINAL</v>
          </cell>
          <cell r="BA403" t="str">
            <v/>
          </cell>
        </row>
        <row r="404">
          <cell r="A404" t="str">
            <v>2478819</v>
          </cell>
          <cell r="B404" t="str">
            <v>MDELIVERY</v>
          </cell>
          <cell r="C404">
            <v>44917</v>
          </cell>
          <cell r="D404" t="str">
            <v>FLEXNET ECUADOR - MDELIVERY</v>
          </cell>
          <cell r="E404" t="str">
            <v>CALLE 28 DE JUNIO S/N Y GARCIA MORENO ENTRADA LLANO GRANDE</v>
          </cell>
          <cell r="H404" t="str">
            <v>170208</v>
          </cell>
          <cell r="I404" t="str">
            <v>QUITO</v>
          </cell>
          <cell r="J404" t="str">
            <v>PICHINCHA</v>
          </cell>
          <cell r="K404" t="str">
            <v>MARIA FANNY TOAPANTA_LUIS ALFREDO PILCO ALCACIEGA</v>
          </cell>
          <cell r="L404" t="str">
            <v>CIUDAD FRANCISCO DE ORELLANA EL COCA LUGAR DE ENTREGA BARRIO 27 DE OCTUBRE AV LAS AMERCIAS PATRICIO LASCANO REFERENCIA DIAGONAL A LA JEFATURA DE TRANSITO CASA COLOR GRIS DE DOS PISOS</v>
          </cell>
          <cell r="O404" t="str">
            <v>EL COCA</v>
          </cell>
          <cell r="P404" t="str">
            <v>EL COCA</v>
          </cell>
          <cell r="Q404" t="str">
            <v>ORELLANA</v>
          </cell>
          <cell r="R404" t="str">
            <v>2478819</v>
          </cell>
          <cell r="W404" t="str">
            <v>1801441781001</v>
          </cell>
          <cell r="X404" t="str">
            <v>0993669031 / 0994755235</v>
          </cell>
          <cell r="AA404">
            <v>44917</v>
          </cell>
          <cell r="AD404">
            <v>1</v>
          </cell>
          <cell r="AE404">
            <v>1</v>
          </cell>
          <cell r="AI404" t="str">
            <v>DESPACHO</v>
          </cell>
          <cell r="AJ404" t="str">
            <v>NORMAL</v>
          </cell>
          <cell r="AL404" t="str">
            <v>NO</v>
          </cell>
          <cell r="AN404" t="str">
            <v>DAS CARGO A LA CUENTA (DELIVERY)</v>
          </cell>
          <cell r="AO404" t="str">
            <v>DISTRIBUIDORES</v>
          </cell>
          <cell r="AP404">
            <v>44917</v>
          </cell>
          <cell r="AR404" t="str">
            <v>MDELIVERY_2478819</v>
          </cell>
          <cell r="AS404">
            <v>323571</v>
          </cell>
          <cell r="AT404" t="str">
            <v>D40</v>
          </cell>
          <cell r="AU404" t="str">
            <v>BTB</v>
          </cell>
          <cell r="AV404">
            <v>1</v>
          </cell>
          <cell r="AX404" t="str">
            <v>ENTREGADO</v>
          </cell>
          <cell r="AY404" t="str">
            <v>HALFSIM MOVISTAR: 1 und - sn. 8959300120522676289</v>
          </cell>
          <cell r="AZ404" t="str">
            <v>SIMCARD</v>
          </cell>
          <cell r="BA404" t="str">
            <v>EMPRESAS TITULAR AUSENTE ENTREGA CON SELLO</v>
          </cell>
        </row>
        <row r="405">
          <cell r="A405" t="str">
            <v>2478820</v>
          </cell>
          <cell r="B405" t="str">
            <v>MDELIVERY</v>
          </cell>
          <cell r="C405">
            <v>44917</v>
          </cell>
          <cell r="D405" t="str">
            <v>FLEXNET ECUADOR - MDELIVERY</v>
          </cell>
          <cell r="E405" t="str">
            <v>CALLE 28 DE JUNIO S/N Y GARCIA MORENO ENTRADA LLANO GRANDE</v>
          </cell>
          <cell r="H405" t="str">
            <v>170208</v>
          </cell>
          <cell r="I405" t="str">
            <v>QUITO</v>
          </cell>
          <cell r="J405" t="str">
            <v>PICHINCHA</v>
          </cell>
          <cell r="K405" t="str">
            <v>SANDY VILLARUEL WENDY VILLARROEL 0962631045 _JOHNNY STEPHANO SERRANO PARRENO</v>
          </cell>
          <cell r="L405" t="str">
            <v>PICHINCHA PANECILLO GENERAL MELCHOR DEMERIZ S4298 CASA DE 2 PISOS COLOR MORADA EN LA SUBIDA DEL PANECILLO ALADO DE UNA TIENDA FRENTE A LA CASA EL ANTERIOR RETEN POLICIAL PORTON NEGRO</v>
          </cell>
          <cell r="O405" t="str">
            <v>QUITO</v>
          </cell>
          <cell r="P405" t="str">
            <v>QUITO</v>
          </cell>
          <cell r="Q405" t="str">
            <v>PICHINCHA</v>
          </cell>
          <cell r="R405" t="str">
            <v>2478820</v>
          </cell>
          <cell r="W405" t="str">
            <v>1726790817001</v>
          </cell>
          <cell r="X405" t="str">
            <v>0998391149</v>
          </cell>
          <cell r="AA405">
            <v>44917</v>
          </cell>
          <cell r="AD405">
            <v>1</v>
          </cell>
          <cell r="AE405">
            <v>1</v>
          </cell>
          <cell r="AI405" t="str">
            <v>DESPACHO</v>
          </cell>
          <cell r="AJ405" t="str">
            <v>NORMAL</v>
          </cell>
          <cell r="AL405" t="str">
            <v>NO</v>
          </cell>
          <cell r="AN405" t="str">
            <v>CC RENOVACION B2B NMTELEMARKETING</v>
          </cell>
          <cell r="AO405" t="str">
            <v>MULTICANAL B2B</v>
          </cell>
          <cell r="AP405">
            <v>44917</v>
          </cell>
          <cell r="AR405" t="str">
            <v>MDELIVERY_2478820</v>
          </cell>
          <cell r="AS405">
            <v>323575</v>
          </cell>
          <cell r="AT405" t="str">
            <v>D40</v>
          </cell>
          <cell r="AU405" t="str">
            <v>BTB</v>
          </cell>
          <cell r="AV405">
            <v>1</v>
          </cell>
          <cell r="AX405" t="str">
            <v>INCIDENCIA</v>
          </cell>
          <cell r="AY405" t="str">
            <v>LTE XIAOMI REDMI 10C 128GB GRIS: 1 und - sn. 868688062246908</v>
          </cell>
          <cell r="AZ405" t="str">
            <v>TERMINAL</v>
          </cell>
          <cell r="BA405" t="str">
            <v>Entrega con contingente (dos documentos de identidad)</v>
          </cell>
        </row>
        <row r="406">
          <cell r="A406" t="str">
            <v>2478821</v>
          </cell>
          <cell r="B406" t="str">
            <v>MDELIVERY</v>
          </cell>
          <cell r="C406">
            <v>44917</v>
          </cell>
          <cell r="D406" t="str">
            <v>FLEXNET ECUADOR - MDELIVERY</v>
          </cell>
          <cell r="E406" t="str">
            <v>CALLE 28 DE JUNIO S/N Y GARCIA MORENO ENTRADA LLANO GRANDE</v>
          </cell>
          <cell r="H406" t="str">
            <v>170208</v>
          </cell>
          <cell r="I406" t="str">
            <v>QUITO</v>
          </cell>
          <cell r="J406" t="str">
            <v>PICHINCHA</v>
          </cell>
          <cell r="K406" t="str">
            <v>JOHANA NARCISA PAEZ ARCOS_JOHANA NARCISA PAEZ ARCOS</v>
          </cell>
          <cell r="L406" t="str">
            <v>PICHINCHA PARROQUIA LA MAGDALENA SECTOR VILLAFLORA AV EL CORAZON SN E1 106 A UNA CUADRA DEL SANTA MARIA DE LA VILLAFLORA TRABAJA EN LA EMPRESA AUTOPRO CORP AREA DE ASESORA COMERCIAL</v>
          </cell>
          <cell r="O406" t="str">
            <v>QUITO</v>
          </cell>
          <cell r="P406" t="str">
            <v>QUITO</v>
          </cell>
          <cell r="Q406" t="str">
            <v>PICHINCHA</v>
          </cell>
          <cell r="R406" t="str">
            <v>2478821</v>
          </cell>
          <cell r="W406" t="str">
            <v>1724532021001</v>
          </cell>
          <cell r="X406" t="str">
            <v>0984163187</v>
          </cell>
          <cell r="AA406">
            <v>44917</v>
          </cell>
          <cell r="AD406">
            <v>1</v>
          </cell>
          <cell r="AE406">
            <v>1</v>
          </cell>
          <cell r="AI406" t="str">
            <v>DESPACHO</v>
          </cell>
          <cell r="AJ406" t="str">
            <v>EXPRESS</v>
          </cell>
          <cell r="AL406" t="str">
            <v>NO</v>
          </cell>
          <cell r="AN406" t="str">
            <v>CC RENOVACION B2B NMTELEMARKETING</v>
          </cell>
          <cell r="AO406" t="str">
            <v>MULTICANAL B2B</v>
          </cell>
          <cell r="AP406">
            <v>44917</v>
          </cell>
          <cell r="AR406" t="str">
            <v>MDELIVERY_2478821</v>
          </cell>
          <cell r="AS406">
            <v>323524</v>
          </cell>
          <cell r="AT406" t="str">
            <v>D40</v>
          </cell>
          <cell r="AU406" t="str">
            <v>BTB</v>
          </cell>
          <cell r="AV406">
            <v>1</v>
          </cell>
          <cell r="AX406" t="str">
            <v>ENTREGADO</v>
          </cell>
          <cell r="AY406" t="str">
            <v>LTE XIAOMI REDMI NOTE 11 AZUL: 1 und - sn. 869113065859101</v>
          </cell>
          <cell r="AZ406" t="str">
            <v>TERMINAL</v>
          </cell>
          <cell r="BA406" t="str">
            <v>Entrega con contingente (dos documentos de identidad)</v>
          </cell>
        </row>
        <row r="407">
          <cell r="A407" t="str">
            <v>2478822</v>
          </cell>
          <cell r="B407" t="str">
            <v>MDELIVERY</v>
          </cell>
          <cell r="C407">
            <v>44917</v>
          </cell>
          <cell r="D407" t="str">
            <v>FLEXNET ECUADOR - MDELIVERY</v>
          </cell>
          <cell r="E407" t="str">
            <v>CALLE 28 DE JUNIO S/N Y GARCIA MORENO ENTRADA LLANO GRANDE</v>
          </cell>
          <cell r="H407" t="str">
            <v>170208</v>
          </cell>
          <cell r="I407" t="str">
            <v>QUITO</v>
          </cell>
          <cell r="J407" t="str">
            <v>PICHINCHA</v>
          </cell>
          <cell r="K407" t="str">
            <v>ROBERTH ALEX MORALES PEREZ_ROBERTH ALEX MORALES PEREZ</v>
          </cell>
          <cell r="L407" t="str">
            <v>GUAYAS PARROQUIA ROCAFUERTE CENTRO MANUEL GALECIO 500 ESCOBEDO EDIFICIO DE 3 PISOS COLOR VERDE DETRAS DEL COLEGIO SAN JOSE LA SALLE</v>
          </cell>
          <cell r="O407" t="str">
            <v>GUAYAQUIL</v>
          </cell>
          <cell r="P407" t="str">
            <v>GUAYAQUIL</v>
          </cell>
          <cell r="Q407" t="str">
            <v>GUAYAS</v>
          </cell>
          <cell r="R407" t="str">
            <v>2478822</v>
          </cell>
          <cell r="W407" t="str">
            <v>0966143968001</v>
          </cell>
          <cell r="X407" t="str">
            <v>0978880120</v>
          </cell>
          <cell r="AA407">
            <v>44917</v>
          </cell>
          <cell r="AD407">
            <v>1</v>
          </cell>
          <cell r="AE407">
            <v>1</v>
          </cell>
          <cell r="AI407" t="str">
            <v>DESPACHO</v>
          </cell>
          <cell r="AJ407" t="str">
            <v>NORMAL</v>
          </cell>
          <cell r="AL407" t="str">
            <v>NO</v>
          </cell>
          <cell r="AN407" t="str">
            <v>CC RENOVACION B2B NMTELEMARKETING</v>
          </cell>
          <cell r="AO407" t="str">
            <v>MULTICANAL B2B</v>
          </cell>
          <cell r="AP407">
            <v>44917</v>
          </cell>
          <cell r="AR407" t="str">
            <v>MDELIVERY_2478822</v>
          </cell>
          <cell r="AS407">
            <v>323573</v>
          </cell>
          <cell r="AT407" t="str">
            <v>D40</v>
          </cell>
          <cell r="AU407" t="str">
            <v>BTB</v>
          </cell>
          <cell r="AV407">
            <v>1</v>
          </cell>
          <cell r="AX407" t="str">
            <v>ENTREGADO</v>
          </cell>
          <cell r="AY407" t="str">
            <v>LTE HONOR X8 AZUL: 1 und - sn. 864331065861548</v>
          </cell>
          <cell r="AZ407" t="str">
            <v>TERMINAL</v>
          </cell>
          <cell r="BA407" t="str">
            <v>Entrega con contingente (dos documentos de identidad)</v>
          </cell>
        </row>
        <row r="408">
          <cell r="A408" t="str">
            <v>2478823</v>
          </cell>
          <cell r="B408" t="str">
            <v>MDELIVERY</v>
          </cell>
          <cell r="C408">
            <v>44917</v>
          </cell>
          <cell r="D408" t="str">
            <v>FLEXNET ECUADOR - MDELIVERY</v>
          </cell>
          <cell r="E408" t="str">
            <v>CALLE 28 DE JUNIO S/N Y GARCIA MORENO ENTRADA LLANO GRANDE</v>
          </cell>
          <cell r="H408" t="str">
            <v>170208</v>
          </cell>
          <cell r="I408" t="str">
            <v>QUITO</v>
          </cell>
          <cell r="J408" t="str">
            <v>PICHINCHA</v>
          </cell>
          <cell r="K408" t="str">
            <v>PIEDAD DEL ROCIO LEON AMORES_PIEDAD DEL ROCIO LEON AMORES</v>
          </cell>
          <cell r="L408" t="str">
            <v>PICHINCHA PARROQUIA GONZALES ZUARES AV HERNESTO NOVOA CAMANO E13 73 Y AV GONZALES ZUARES REF FRENTE AL COLEGI LA INMACULADA TRABAJA EN LA CASSA DE 2 PISOS COLOR TOMATE CON VRDE</v>
          </cell>
          <cell r="O408" t="str">
            <v>QUITO</v>
          </cell>
          <cell r="P408" t="str">
            <v>QUITO</v>
          </cell>
          <cell r="Q408" t="str">
            <v>PICHINCHA</v>
          </cell>
          <cell r="R408" t="str">
            <v>2478823</v>
          </cell>
          <cell r="W408" t="str">
            <v>1707300834001</v>
          </cell>
          <cell r="X408" t="str">
            <v>0995028205</v>
          </cell>
          <cell r="AA408">
            <v>44917</v>
          </cell>
          <cell r="AD408">
            <v>1</v>
          </cell>
          <cell r="AE408">
            <v>1</v>
          </cell>
          <cell r="AI408" t="str">
            <v>DESPACHO</v>
          </cell>
          <cell r="AJ408" t="str">
            <v>EXPRESS</v>
          </cell>
          <cell r="AL408" t="str">
            <v>NO</v>
          </cell>
          <cell r="AN408" t="str">
            <v>CC RENOVACION B2B NMTELEMARKETING</v>
          </cell>
          <cell r="AO408" t="str">
            <v>MULTICANAL B2B</v>
          </cell>
          <cell r="AP408">
            <v>44917</v>
          </cell>
          <cell r="AR408" t="str">
            <v>MDELIVERY_2478823</v>
          </cell>
          <cell r="AS408">
            <v>323529</v>
          </cell>
          <cell r="AT408" t="str">
            <v>D40</v>
          </cell>
          <cell r="AU408" t="str">
            <v>BTB</v>
          </cell>
          <cell r="AV408">
            <v>1</v>
          </cell>
          <cell r="AX408" t="str">
            <v>ENTREGADO</v>
          </cell>
          <cell r="AY408" t="str">
            <v>LTE XIAOMI REDMI NOTE 11S AZUL: 1 und - sn. 863837056640288</v>
          </cell>
          <cell r="AZ408" t="str">
            <v>TERMINAL</v>
          </cell>
          <cell r="BA408" t="str">
            <v>Entrega con contingente (dos documentos de identidad)</v>
          </cell>
        </row>
        <row r="409">
          <cell r="A409" t="str">
            <v>2478824</v>
          </cell>
          <cell r="B409" t="str">
            <v>MDELIVERY</v>
          </cell>
          <cell r="C409">
            <v>44917</v>
          </cell>
          <cell r="D409" t="str">
            <v>FLEXNET ECUADOR - MDELIVERY</v>
          </cell>
          <cell r="E409" t="str">
            <v>CALLE 28 DE JUNIO S/N Y GARCIA MORENO ENTRADA LLANO GRANDE</v>
          </cell>
          <cell r="H409" t="str">
            <v>170208</v>
          </cell>
          <cell r="I409" t="str">
            <v>QUITO</v>
          </cell>
          <cell r="J409" t="str">
            <v>PICHINCHA</v>
          </cell>
          <cell r="K409" t="str">
            <v>MENESES CUCALON GERMAN EMILIO_MENESES CUCALON GERMAN EMILIO</v>
          </cell>
          <cell r="L409" t="str">
            <v>GUAYAS URDESA CEDROS 33A ENTRE SEGUNDA Y TERCERA PEATONAL CASA DE UNA PLANTA COLOR BLANCA CON REJAS NEGRAS DIAGONAL A FYBECA</v>
          </cell>
          <cell r="O409" t="str">
            <v>GUAYAQUIL</v>
          </cell>
          <cell r="P409" t="str">
            <v>GUAYAQUIL</v>
          </cell>
          <cell r="Q409" t="str">
            <v>GUAYAS</v>
          </cell>
          <cell r="R409" t="str">
            <v>2478824</v>
          </cell>
          <cell r="W409" t="str">
            <v>0917273401001</v>
          </cell>
          <cell r="X409" t="str">
            <v>0990163868</v>
          </cell>
          <cell r="AA409">
            <v>44917</v>
          </cell>
          <cell r="AD409">
            <v>1</v>
          </cell>
          <cell r="AE409">
            <v>1</v>
          </cell>
          <cell r="AI409" t="str">
            <v>DESPACHO</v>
          </cell>
          <cell r="AJ409" t="str">
            <v>NORMAL</v>
          </cell>
          <cell r="AL409" t="str">
            <v>NO</v>
          </cell>
          <cell r="AN409" t="str">
            <v>CC RENOVACION B2B NMTELEMARKETING</v>
          </cell>
          <cell r="AO409" t="str">
            <v>MULTICANAL B2B</v>
          </cell>
          <cell r="AP409">
            <v>44917</v>
          </cell>
          <cell r="AR409" t="str">
            <v>MDELIVERY_2478824</v>
          </cell>
          <cell r="AS409">
            <v>323577</v>
          </cell>
          <cell r="AT409" t="str">
            <v>D40</v>
          </cell>
          <cell r="AU409" t="str">
            <v>BTB</v>
          </cell>
          <cell r="AV409">
            <v>1</v>
          </cell>
          <cell r="AX409" t="str">
            <v>ENTREGADO</v>
          </cell>
          <cell r="AY409" t="str">
            <v>LTE IPHONE 14 PLUS 128GB NEGRO: 1 und - sn. 358070205101588</v>
          </cell>
          <cell r="AZ409" t="str">
            <v>TERMINAL</v>
          </cell>
          <cell r="BA409" t="str">
            <v>Entrega con contingente (dos documentos de identidad)</v>
          </cell>
        </row>
        <row r="410">
          <cell r="A410" t="str">
            <v>2478826</v>
          </cell>
          <cell r="B410" t="str">
            <v>MDELIVERY</v>
          </cell>
          <cell r="C410">
            <v>44917</v>
          </cell>
          <cell r="D410" t="str">
            <v>FLEXNET ECUADOR - MDELIVERY</v>
          </cell>
          <cell r="E410" t="str">
            <v>CALLE 28 DE JUNIO S/N Y GARCIA MORENO ENTRADA LLANO GRANDE</v>
          </cell>
          <cell r="H410" t="str">
            <v>170208</v>
          </cell>
          <cell r="I410" t="str">
            <v>QUITO</v>
          </cell>
          <cell r="J410" t="str">
            <v>PICHINCHA</v>
          </cell>
          <cell r="K410" t="str">
            <v>JEFFERSON VEGA FERNANDO PINZON RECEPCION_LABORATORIOS BAGO DEL ECUADOR S A</v>
          </cell>
          <cell r="L410" t="str">
            <v>AV 12 DE OCTUBRE E10 80 Y LIZARDO GARCIA EDIFICIO ALTO ARAGON P B FRENTE SUPERMAXI 12 DE OCT</v>
          </cell>
          <cell r="O410" t="str">
            <v>QUITO</v>
          </cell>
          <cell r="P410" t="str">
            <v>QUITO</v>
          </cell>
          <cell r="Q410" t="str">
            <v>PICHINCHA</v>
          </cell>
          <cell r="R410" t="str">
            <v>2478826</v>
          </cell>
          <cell r="W410" t="str">
            <v>1791224493001</v>
          </cell>
          <cell r="X410" t="str">
            <v>0993987773</v>
          </cell>
          <cell r="AA410">
            <v>44917</v>
          </cell>
          <cell r="AD410">
            <v>1</v>
          </cell>
          <cell r="AE410">
            <v>1</v>
          </cell>
          <cell r="AI410" t="str">
            <v>DESPACHO</v>
          </cell>
          <cell r="AJ410" t="str">
            <v>EXPRESS</v>
          </cell>
          <cell r="AL410" t="str">
            <v>NO</v>
          </cell>
          <cell r="AN410" t="str">
            <v>POSVENTA GGCC Y NEGOCIOS (EXPRESS SOLO QUITO)</v>
          </cell>
          <cell r="AO410" t="str">
            <v>GGCC / NEGOCIOS</v>
          </cell>
          <cell r="AP410">
            <v>44917</v>
          </cell>
          <cell r="AR410" t="str">
            <v>MDELIVERY_2478826</v>
          </cell>
          <cell r="AS410">
            <v>323530</v>
          </cell>
          <cell r="AT410" t="str">
            <v>D40</v>
          </cell>
          <cell r="AU410" t="str">
            <v>BTB</v>
          </cell>
          <cell r="AV410">
            <v>5</v>
          </cell>
          <cell r="AX410" t="str">
            <v>ENTREGADO</v>
          </cell>
          <cell r="AY410" t="str">
            <v>LTE SAMSUNG A03 CORE COBRE: 5 und - sn. 352286991461467,352286991461806,352286991461608,352286991461764,352286991461715</v>
          </cell>
          <cell r="AZ410" t="str">
            <v>TERMINAL</v>
          </cell>
          <cell r="BA410" t="str">
            <v/>
          </cell>
        </row>
        <row r="411">
          <cell r="A411" t="str">
            <v>2478831</v>
          </cell>
          <cell r="B411" t="str">
            <v>MDELIVERY</v>
          </cell>
          <cell r="C411">
            <v>44917</v>
          </cell>
          <cell r="D411" t="str">
            <v>FLEXNET ECUADOR - MDELIVERY</v>
          </cell>
          <cell r="E411" t="str">
            <v>CALLE 28 DE JUNIO S/N Y GARCIA MORENO ENTRADA LLANO GRANDE</v>
          </cell>
          <cell r="H411" t="str">
            <v>170208</v>
          </cell>
          <cell r="I411" t="str">
            <v>QUITO</v>
          </cell>
          <cell r="J411" t="str">
            <v>PICHINCHA</v>
          </cell>
          <cell r="K411" t="str">
            <v>JEAN CARLOS TENEMPAGUAY JIMBO_JEAN CARLOS TENEMPAGUAY JIMBO</v>
          </cell>
          <cell r="L411" t="str">
            <v>JARAMIJO BASE AEREA BASE NAVAL VIA MANTA JARAMIJO KM 1 2 BASE AEREA ELOY ALFARO LUGAR DE TRABAJO NOTA QUE LA ENTREGA DE SU CHIP EN EL CASO DE QUE EL NO SE ENCUENTRE SEA ENTREGADO EN LA GARITA DE LA BASE AEREA ELOY ALFARO PREVIO A LA LLAMADA</v>
          </cell>
          <cell r="O411" t="str">
            <v>JARAMIJO</v>
          </cell>
          <cell r="P411" t="str">
            <v>JARAMIJO</v>
          </cell>
          <cell r="Q411" t="str">
            <v>MANABI</v>
          </cell>
          <cell r="R411" t="str">
            <v>2478831</v>
          </cell>
          <cell r="W411" t="str">
            <v>0932218589001</v>
          </cell>
          <cell r="X411" t="str">
            <v>0997132956</v>
          </cell>
          <cell r="AA411">
            <v>44917</v>
          </cell>
          <cell r="AD411">
            <v>1</v>
          </cell>
          <cell r="AE411">
            <v>1</v>
          </cell>
          <cell r="AI411" t="str">
            <v>DESPACHO</v>
          </cell>
          <cell r="AJ411" t="str">
            <v>NORMAL</v>
          </cell>
          <cell r="AL411" t="str">
            <v>NO</v>
          </cell>
          <cell r="AN411" t="str">
            <v>DAS CARGO A LA CUENTA (DELIVERY)</v>
          </cell>
          <cell r="AO411" t="str">
            <v>DISTRIBUIDORES</v>
          </cell>
          <cell r="AP411">
            <v>44917</v>
          </cell>
          <cell r="AR411" t="str">
            <v>MDELIVERY_2478831</v>
          </cell>
          <cell r="AS411">
            <v>323570</v>
          </cell>
          <cell r="AT411" t="str">
            <v>D40</v>
          </cell>
          <cell r="AU411" t="str">
            <v>BTB</v>
          </cell>
          <cell r="AV411">
            <v>1</v>
          </cell>
          <cell r="AX411" t="str">
            <v>ENTREGADO</v>
          </cell>
          <cell r="AY411" t="str">
            <v>HALFSIM MOVISTAR: 1 und - sn. 8959300520560994371</v>
          </cell>
          <cell r="AZ411" t="str">
            <v>SIMCARD</v>
          </cell>
          <cell r="BA411" t="str">
            <v>EMPRESAS TITULAR AUSENTE ENTREGA CON SELLO</v>
          </cell>
        </row>
        <row r="412">
          <cell r="A412" t="str">
            <v>2478832</v>
          </cell>
          <cell r="B412" t="str">
            <v>MDELIVERY</v>
          </cell>
          <cell r="C412">
            <v>44917</v>
          </cell>
          <cell r="D412" t="str">
            <v>FLEXNET ECUADOR - MDELIVERY</v>
          </cell>
          <cell r="E412" t="str">
            <v>CALLE 28 DE JUNIO S/N Y GARCIA MORENO ENTRADA LLANO GRANDE</v>
          </cell>
          <cell r="H412" t="str">
            <v>170208</v>
          </cell>
          <cell r="I412" t="str">
            <v>QUITO</v>
          </cell>
          <cell r="J412" t="str">
            <v>PICHINCHA</v>
          </cell>
          <cell r="K412" t="str">
            <v>ANGELICA GALLARDO_TAMARA LILIANA LASSO VIZCAINO</v>
          </cell>
          <cell r="L412" t="str">
            <v>QUITO JOSEFINA BARBA Y AURORA DE RAMIREZ CONJUNTO ALTOS DE CAPELO CASA 2</v>
          </cell>
          <cell r="O412" t="str">
            <v>QUITO</v>
          </cell>
          <cell r="P412" t="str">
            <v>QUITO</v>
          </cell>
          <cell r="Q412" t="str">
            <v>PICHINCHA</v>
          </cell>
          <cell r="R412" t="str">
            <v>2478832</v>
          </cell>
          <cell r="W412" t="str">
            <v>1712051554001</v>
          </cell>
          <cell r="X412" t="str">
            <v>0999010520</v>
          </cell>
          <cell r="AA412">
            <v>44917</v>
          </cell>
          <cell r="AD412">
            <v>1</v>
          </cell>
          <cell r="AE412">
            <v>1</v>
          </cell>
          <cell r="AI412" t="str">
            <v>DESPACHO</v>
          </cell>
          <cell r="AJ412" t="str">
            <v>NORMAL</v>
          </cell>
          <cell r="AL412" t="str">
            <v>NO</v>
          </cell>
          <cell r="AN412" t="str">
            <v>PEDIDO EXPRESS SOLO QUITO (INGRESAR ANTES DE LAS 11:00 AM)</v>
          </cell>
          <cell r="AO412" t="str">
            <v>DISTRIBUIDORES</v>
          </cell>
          <cell r="AP412">
            <v>44917</v>
          </cell>
          <cell r="AR412" t="str">
            <v>MDELIVERY_2478832</v>
          </cell>
          <cell r="AS412">
            <v>323574</v>
          </cell>
          <cell r="AT412" t="str">
            <v>D40</v>
          </cell>
          <cell r="AU412" t="str">
            <v>BTB</v>
          </cell>
          <cell r="AV412">
            <v>1</v>
          </cell>
          <cell r="AX412" t="str">
            <v>ENTREGADO</v>
          </cell>
          <cell r="AY412" t="str">
            <v>HALFSIM MOVISTAR: 1 und - sn. 8959300520560994363</v>
          </cell>
          <cell r="AZ412" t="str">
            <v>SIMCARD</v>
          </cell>
          <cell r="BA412" t="str">
            <v/>
          </cell>
        </row>
        <row r="413">
          <cell r="A413" t="str">
            <v>2478833</v>
          </cell>
          <cell r="B413" t="str">
            <v>MDELIVERY</v>
          </cell>
          <cell r="C413">
            <v>44917</v>
          </cell>
          <cell r="D413" t="str">
            <v>FLEXNET ECUADOR - MDELIVERY</v>
          </cell>
          <cell r="E413" t="str">
            <v>CALLE 28 DE JUNIO S/N Y GARCIA MORENO ENTRADA LLANO GRANDE</v>
          </cell>
          <cell r="H413" t="str">
            <v>170208</v>
          </cell>
          <cell r="I413" t="str">
            <v>QUITO</v>
          </cell>
          <cell r="J413" t="str">
            <v>PICHINCHA</v>
          </cell>
          <cell r="K413" t="str">
            <v>JEFFERSON VEGA FERNANDO PINZON RECEPCION_LABORATORIOS BAGO DEL ECUADOR S A</v>
          </cell>
          <cell r="L413" t="str">
            <v>AV 12 DE OCTUBRE E10 80 Y LIZARDO GARCIA EDIFICIO ALTO ARAGON P B FRENTE SUPERMAXI 12 DE OCT</v>
          </cell>
          <cell r="O413" t="str">
            <v>QUITO</v>
          </cell>
          <cell r="P413" t="str">
            <v>QUITO</v>
          </cell>
          <cell r="Q413" t="str">
            <v>PICHINCHA</v>
          </cell>
          <cell r="R413" t="str">
            <v>2478833</v>
          </cell>
          <cell r="W413" t="str">
            <v>1791224493001</v>
          </cell>
          <cell r="X413" t="str">
            <v>0993987773</v>
          </cell>
          <cell r="AA413">
            <v>44917</v>
          </cell>
          <cell r="AD413">
            <v>1</v>
          </cell>
          <cell r="AE413">
            <v>1</v>
          </cell>
          <cell r="AI413" t="str">
            <v>DESPACHO</v>
          </cell>
          <cell r="AJ413" t="str">
            <v>EXPRESS</v>
          </cell>
          <cell r="AL413" t="str">
            <v>NO</v>
          </cell>
          <cell r="AN413" t="str">
            <v>POSVENTA GGCC Y NEGOCIOS (EXPRESS SOLO QUITO)</v>
          </cell>
          <cell r="AO413" t="str">
            <v>GGCC / NEGOCIOS</v>
          </cell>
          <cell r="AP413">
            <v>44917</v>
          </cell>
          <cell r="AR413" t="str">
            <v>MDELIVERY_2478833</v>
          </cell>
          <cell r="AS413">
            <v>323526</v>
          </cell>
          <cell r="AT413" t="str">
            <v>D40</v>
          </cell>
          <cell r="AU413" t="str">
            <v>BTB</v>
          </cell>
          <cell r="AV413">
            <v>5</v>
          </cell>
          <cell r="AX413" t="str">
            <v>ENTREGADO</v>
          </cell>
          <cell r="AY413" t="str">
            <v>LTE SAMSUNG A03 CORE COBRE: 5 und - sn. 352286991461822,352286991461590,352286991461525,352286991461509,352286991461814</v>
          </cell>
          <cell r="AZ413" t="str">
            <v>TERMINAL</v>
          </cell>
          <cell r="BA413" t="str">
            <v/>
          </cell>
        </row>
        <row r="414">
          <cell r="A414" t="str">
            <v>2478838</v>
          </cell>
          <cell r="B414" t="str">
            <v>MDELIVERY</v>
          </cell>
          <cell r="C414">
            <v>44917</v>
          </cell>
          <cell r="D414" t="str">
            <v>FLEXNET ECUADOR - MDELIVERY</v>
          </cell>
          <cell r="E414" t="str">
            <v>CALLE 28 DE JUNIO S/N Y GARCIA MORENO ENTRADA LLANO GRANDE</v>
          </cell>
          <cell r="H414" t="str">
            <v>170208</v>
          </cell>
          <cell r="I414" t="str">
            <v>QUITO</v>
          </cell>
          <cell r="J414" t="str">
            <v>PICHINCHA</v>
          </cell>
          <cell r="K414" t="str">
            <v>JORGE ANTONIO CRUZ VELIZ_JORGE ANTONIO CRUZ VELIZ</v>
          </cell>
          <cell r="L414" t="str">
            <v>NORTE DE GUAYAQUIL FLORIDA NORTE MANZANA 3 48 VILLA 8 REFERENCIA A LADO DE UNIDAD DE VIGILANCIA COMUNITARIA DE LA POLICIA NACIONAL CASA COLOR MELON DE UN PISO CON REJAS BLANCAS</v>
          </cell>
          <cell r="O414" t="str">
            <v>GUAYAQUIL</v>
          </cell>
          <cell r="P414" t="str">
            <v>GUAYAQUIL</v>
          </cell>
          <cell r="Q414" t="str">
            <v>GUAYAS</v>
          </cell>
          <cell r="R414" t="str">
            <v>2478838</v>
          </cell>
          <cell r="W414" t="str">
            <v>0923278543001</v>
          </cell>
          <cell r="X414" t="str">
            <v>0997026203</v>
          </cell>
          <cell r="AA414">
            <v>44917</v>
          </cell>
          <cell r="AD414">
            <v>1</v>
          </cell>
          <cell r="AE414">
            <v>1</v>
          </cell>
          <cell r="AI414" t="str">
            <v>DESPACHO</v>
          </cell>
          <cell r="AJ414" t="str">
            <v>NORMAL</v>
          </cell>
          <cell r="AL414" t="str">
            <v>NO</v>
          </cell>
          <cell r="AN414" t="str">
            <v>DAS CARGO A LA CUENTA (DELIVERY)</v>
          </cell>
          <cell r="AO414" t="str">
            <v>DISTRIBUIDORES</v>
          </cell>
          <cell r="AP414">
            <v>44917</v>
          </cell>
          <cell r="AR414" t="str">
            <v>MDELIVERY_2478838</v>
          </cell>
          <cell r="AS414">
            <v>323572</v>
          </cell>
          <cell r="AT414" t="str">
            <v>D40</v>
          </cell>
          <cell r="AU414" t="str">
            <v>BTB</v>
          </cell>
          <cell r="AV414">
            <v>1</v>
          </cell>
          <cell r="AX414" t="str">
            <v>ENTREGADO</v>
          </cell>
          <cell r="AY414" t="str">
            <v>HALFSIM MOVISTAR: 1 und - sn. 8959300520560992185</v>
          </cell>
          <cell r="AZ414" t="str">
            <v>SIMCARD</v>
          </cell>
          <cell r="BA414" t="str">
            <v>EMPRESAS TITULAR AUSENTE ENTREGA CON SELLO</v>
          </cell>
        </row>
        <row r="415">
          <cell r="A415" t="str">
            <v>2478839</v>
          </cell>
          <cell r="B415" t="str">
            <v>MDELIVERY</v>
          </cell>
          <cell r="C415">
            <v>44917</v>
          </cell>
          <cell r="D415" t="str">
            <v>FLEXNET ECUADOR - MDELIVERY</v>
          </cell>
          <cell r="E415" t="str">
            <v>CALLE 28 DE JUNIO S/N Y GARCIA MORENO ENTRADA LLANO GRANDE</v>
          </cell>
          <cell r="H415" t="str">
            <v>170208</v>
          </cell>
          <cell r="I415" t="str">
            <v>QUITO</v>
          </cell>
          <cell r="J415" t="str">
            <v>PICHINCHA</v>
          </cell>
          <cell r="K415" t="str">
            <v>MARJORIE CHAMBA_COMITE DE EMPRESA DE LOS TRABAJADORES DE CONTECON</v>
          </cell>
          <cell r="L415" t="str">
            <v>GUAYAS GUAYAQUIL VIA PUERTO MARITIMO N A AV 25 DE JULIO COMITE DE EMPRESA DE LOS TRABAJADORES DE CONTECON</v>
          </cell>
          <cell r="O415" t="str">
            <v>GUAYAQUIL</v>
          </cell>
          <cell r="P415" t="str">
            <v>GUAYAQUIL</v>
          </cell>
          <cell r="Q415" t="str">
            <v>GUAYAS</v>
          </cell>
          <cell r="R415" t="str">
            <v>2478839</v>
          </cell>
          <cell r="W415" t="str">
            <v>0992602600001</v>
          </cell>
          <cell r="X415" t="str">
            <v>0967699350</v>
          </cell>
          <cell r="AA415">
            <v>44917</v>
          </cell>
          <cell r="AD415">
            <v>1</v>
          </cell>
          <cell r="AE415">
            <v>1</v>
          </cell>
          <cell r="AI415" t="str">
            <v>DESPACHO</v>
          </cell>
          <cell r="AJ415" t="str">
            <v>NORMAL</v>
          </cell>
          <cell r="AL415" t="str">
            <v>NO</v>
          </cell>
          <cell r="AN415" t="str">
            <v>ACTIVACIONES INGRESOS GGCC &amp; NEGOCIOS DIRECTOS</v>
          </cell>
          <cell r="AO415" t="str">
            <v>GGCC / NEGOCIOS</v>
          </cell>
          <cell r="AP415">
            <v>44917</v>
          </cell>
          <cell r="AR415" t="str">
            <v>MDELIVERY_2478839</v>
          </cell>
          <cell r="AS415">
            <v>323576</v>
          </cell>
          <cell r="AT415" t="str">
            <v>D40</v>
          </cell>
          <cell r="AU415" t="str">
            <v>BTB</v>
          </cell>
          <cell r="AV415">
            <v>2</v>
          </cell>
          <cell r="AX415" t="str">
            <v>ENTREGADO</v>
          </cell>
          <cell r="AY415" t="str">
            <v>LTE XIAOMI REDMI NOTE 11 AZUL: 1 und - sn. 869113065909088 / HALFSIM MOVISTAR: 1 und - sn. 8959300520560994330</v>
          </cell>
          <cell r="AZ415" t="str">
            <v>SIMCARD / TERMINAL</v>
          </cell>
          <cell r="BA415" t="str">
            <v/>
          </cell>
        </row>
        <row r="416">
          <cell r="A416" t="str">
            <v>2478840</v>
          </cell>
          <cell r="B416" t="str">
            <v>MDELIVERY</v>
          </cell>
          <cell r="C416">
            <v>44917</v>
          </cell>
          <cell r="D416" t="str">
            <v>FLEXNET ECUADOR - MDELIVERY</v>
          </cell>
          <cell r="E416" t="str">
            <v>CALLE 28 DE JUNIO S/N Y GARCIA MORENO ENTRADA LLANO GRANDE</v>
          </cell>
          <cell r="H416" t="str">
            <v>170208</v>
          </cell>
          <cell r="I416" t="str">
            <v>QUITO</v>
          </cell>
          <cell r="J416" t="str">
            <v>PICHINCHA</v>
          </cell>
          <cell r="K416" t="str">
            <v>CRISTINA ANDRADE_CARMEN ANDREA ANDRADE ALBAN</v>
          </cell>
          <cell r="L416" t="str">
            <v>RIOBAMBA CALLE VILLARROEL Y ESPANA EN EL POLLO EJECUTIVO</v>
          </cell>
          <cell r="O416" t="str">
            <v>RIOBAMBA</v>
          </cell>
          <cell r="P416" t="str">
            <v>RIOBAMBA</v>
          </cell>
          <cell r="Q416" t="str">
            <v>CHIMBORAZO</v>
          </cell>
          <cell r="R416" t="str">
            <v>2478840</v>
          </cell>
          <cell r="W416" t="str">
            <v>0603239252001</v>
          </cell>
          <cell r="X416" t="str">
            <v>0983419470</v>
          </cell>
          <cell r="AA416">
            <v>44917</v>
          </cell>
          <cell r="AD416">
            <v>1</v>
          </cell>
          <cell r="AE416">
            <v>1</v>
          </cell>
          <cell r="AI416" t="str">
            <v>DESPACHO</v>
          </cell>
          <cell r="AJ416" t="str">
            <v>NORMAL</v>
          </cell>
          <cell r="AL416" t="str">
            <v>NO</v>
          </cell>
          <cell r="AN416" t="str">
            <v>DAS CARGO A LA CUENTA (DELIVERY)</v>
          </cell>
          <cell r="AO416" t="str">
            <v>DISTRIBUIDORES</v>
          </cell>
          <cell r="AP416">
            <v>44917</v>
          </cell>
          <cell r="AR416" t="str">
            <v>MDELIVERY_2478840</v>
          </cell>
          <cell r="AS416">
            <v>323578</v>
          </cell>
          <cell r="AT416" t="str">
            <v>D40</v>
          </cell>
          <cell r="AU416" t="str">
            <v>BTB</v>
          </cell>
          <cell r="AV416">
            <v>1</v>
          </cell>
          <cell r="AX416" t="str">
            <v>ENTREGADO</v>
          </cell>
          <cell r="AY416" t="str">
            <v>HALFSIM MOVISTAR: 1 und - sn. 8959300520560994348</v>
          </cell>
          <cell r="AZ416" t="str">
            <v>SIMCARD</v>
          </cell>
          <cell r="BA416" t="str">
            <v>EMPRESAS TITULAR AUSENTE ENTREGA CON SELLO</v>
          </cell>
        </row>
        <row r="417">
          <cell r="A417" t="str">
            <v>2478843</v>
          </cell>
          <cell r="B417" t="str">
            <v>MDELIVERY</v>
          </cell>
          <cell r="C417">
            <v>44917</v>
          </cell>
          <cell r="D417" t="str">
            <v>FLEXNET ECUADOR - MDELIVERY</v>
          </cell>
          <cell r="E417" t="str">
            <v>CALLE 28 DE JUNIO S/N Y GARCIA MORENO ENTRADA LLANO GRANDE</v>
          </cell>
          <cell r="H417" t="str">
            <v>170208</v>
          </cell>
          <cell r="I417" t="str">
            <v>QUITO</v>
          </cell>
          <cell r="J417" t="str">
            <v>PICHINCHA</v>
          </cell>
          <cell r="K417" t="str">
            <v>MAGDA GAMARRA_ARVIEDO</v>
          </cell>
          <cell r="L417" t="str">
            <v>URDESA CIRCUNVALACION SUR 306 Y TODOS LOS SANTOS ALOHA M</v>
          </cell>
          <cell r="O417" t="str">
            <v>GUAYAQUIL</v>
          </cell>
          <cell r="P417" t="str">
            <v>GUAYAQUIL</v>
          </cell>
          <cell r="Q417" t="str">
            <v>GUAYAS</v>
          </cell>
          <cell r="R417" t="str">
            <v>2478843</v>
          </cell>
          <cell r="W417" t="str">
            <v>0993188298001</v>
          </cell>
          <cell r="X417" t="str">
            <v>0992598352</v>
          </cell>
          <cell r="AA417">
            <v>44917</v>
          </cell>
          <cell r="AD417">
            <v>1</v>
          </cell>
          <cell r="AE417">
            <v>1</v>
          </cell>
          <cell r="AI417" t="str">
            <v>DESPACHO</v>
          </cell>
          <cell r="AJ417" t="str">
            <v>NORMAL</v>
          </cell>
          <cell r="AL417" t="str">
            <v>NO</v>
          </cell>
          <cell r="AN417" t="str">
            <v>POSVENTA GGCC Y NEGOCIOS</v>
          </cell>
          <cell r="AO417" t="str">
            <v>GGCC / NEGOCIOS</v>
          </cell>
          <cell r="AP417">
            <v>44917</v>
          </cell>
          <cell r="AR417" t="str">
            <v>MDELIVERY_2478843</v>
          </cell>
          <cell r="AS417">
            <v>323579</v>
          </cell>
          <cell r="AT417" t="str">
            <v>D40</v>
          </cell>
          <cell r="AU417" t="str">
            <v>BTB</v>
          </cell>
          <cell r="AV417">
            <v>1</v>
          </cell>
          <cell r="AX417" t="str">
            <v>INCIDENCIA</v>
          </cell>
          <cell r="AY417" t="str">
            <v>LTE XIAOMI 12T PRO NEGRO: 1 und - sn. 869678060185868</v>
          </cell>
          <cell r="AZ417" t="str">
            <v>TERMINAL</v>
          </cell>
          <cell r="BA417" t="str">
            <v/>
          </cell>
        </row>
        <row r="418">
          <cell r="A418" t="str">
            <v>2478844</v>
          </cell>
          <cell r="B418" t="str">
            <v>MDELIVERY</v>
          </cell>
          <cell r="C418">
            <v>44917</v>
          </cell>
          <cell r="D418" t="str">
            <v>FLEXNET ECUADOR - MDELIVERY</v>
          </cell>
          <cell r="E418" t="str">
            <v>CALLE 28 DE JUNIO S/N Y GARCIA MORENO ENTRADA LLANO GRANDE</v>
          </cell>
          <cell r="H418" t="str">
            <v>170208</v>
          </cell>
          <cell r="I418" t="str">
            <v>QUITO</v>
          </cell>
          <cell r="J418" t="str">
            <v>PICHINCHA</v>
          </cell>
          <cell r="K418" t="str">
            <v>SILVANA PERALTA Y O VALERIA PERALTA_CARPINTERIA Y TAPICERIA INTERNACIONAL CTIN CIA LT</v>
          </cell>
          <cell r="L418" t="str">
            <v>CORNELIO VINTIMILLA 2 56 Y CARLOS TOSI EN CARPINTERIA FRENTE A CARTOPEL CUENCA AZUAY</v>
          </cell>
          <cell r="O418" t="str">
            <v>CUENCA</v>
          </cell>
          <cell r="P418" t="str">
            <v>CUENCA</v>
          </cell>
          <cell r="Q418" t="str">
            <v>AZUAY</v>
          </cell>
          <cell r="R418" t="str">
            <v>2478844</v>
          </cell>
          <cell r="W418" t="str">
            <v>0190166570001</v>
          </cell>
          <cell r="X418" t="str">
            <v>0983786893</v>
          </cell>
          <cell r="AA418">
            <v>44917</v>
          </cell>
          <cell r="AD418">
            <v>1</v>
          </cell>
          <cell r="AE418">
            <v>1</v>
          </cell>
          <cell r="AI418" t="str">
            <v>DESPACHO</v>
          </cell>
          <cell r="AJ418" t="str">
            <v>NORMAL</v>
          </cell>
          <cell r="AL418" t="str">
            <v>NO</v>
          </cell>
          <cell r="AN418" t="str">
            <v>367 EMPRESAS Y NEGOCIOS</v>
          </cell>
          <cell r="AO418" t="str">
            <v>GGCC / NEGOCIOS</v>
          </cell>
          <cell r="AP418">
            <v>44917</v>
          </cell>
          <cell r="AR418" t="str">
            <v>MDELIVERY_2478844</v>
          </cell>
          <cell r="AS418">
            <v>323677</v>
          </cell>
          <cell r="AT418" t="str">
            <v>D40</v>
          </cell>
          <cell r="AU418" t="str">
            <v>BTB</v>
          </cell>
          <cell r="AV418">
            <v>1</v>
          </cell>
          <cell r="AX418" t="str">
            <v>ENTREGADO</v>
          </cell>
          <cell r="AY418" t="str">
            <v>LTE SAMSUNG A33 5G NEGRO: 1 und - sn. 352429893166558</v>
          </cell>
          <cell r="AZ418" t="str">
            <v>TERMINAL</v>
          </cell>
          <cell r="BA418" t="str">
            <v/>
          </cell>
        </row>
        <row r="419">
          <cell r="A419" t="str">
            <v>2478845</v>
          </cell>
          <cell r="B419" t="str">
            <v>MDELIVERY</v>
          </cell>
          <cell r="C419">
            <v>44917</v>
          </cell>
          <cell r="D419" t="str">
            <v>FLEXNET ECUADOR - MDELIVERY</v>
          </cell>
          <cell r="E419" t="str">
            <v>CALLE 28 DE JUNIO S/N Y GARCIA MORENO ENTRADA LLANO GRANDE</v>
          </cell>
          <cell r="H419" t="str">
            <v>170208</v>
          </cell>
          <cell r="I419" t="str">
            <v>QUITO</v>
          </cell>
          <cell r="J419" t="str">
            <v>PICHINCHA</v>
          </cell>
          <cell r="K419" t="str">
            <v>ALEX DANIEL MOLINA ALCIVAR_MARIO ANDRES AGUILAR NUNEZ</v>
          </cell>
          <cell r="L419" t="str">
            <v>KRONOS COMUNICACIONES CALLE BAQUERIZO MORENO Y AV LOS CHASQUIS CASA COLOR BEICH 3P JUNTO A LAVANDERIA MARY TERE</v>
          </cell>
          <cell r="O419" t="str">
            <v>AMBATO</v>
          </cell>
          <cell r="P419" t="str">
            <v>AMBATO</v>
          </cell>
          <cell r="Q419" t="str">
            <v>TUNGURAHUA</v>
          </cell>
          <cell r="R419" t="str">
            <v>2478845</v>
          </cell>
          <cell r="W419" t="str">
            <v>1715918627001</v>
          </cell>
          <cell r="X419" t="str">
            <v>0992928133</v>
          </cell>
          <cell r="AA419">
            <v>44917</v>
          </cell>
          <cell r="AD419">
            <v>1</v>
          </cell>
          <cell r="AE419">
            <v>1</v>
          </cell>
          <cell r="AI419" t="str">
            <v>DESPACHO</v>
          </cell>
          <cell r="AJ419" t="str">
            <v>NORMAL</v>
          </cell>
          <cell r="AL419" t="str">
            <v>NO</v>
          </cell>
          <cell r="AN419" t="str">
            <v>DAS CARGO A LA CUENTA (DELIVERY)</v>
          </cell>
          <cell r="AO419" t="str">
            <v>DISTRIBUIDORES</v>
          </cell>
          <cell r="AP419">
            <v>44917</v>
          </cell>
          <cell r="AR419" t="str">
            <v>MDELIVERY_2478845</v>
          </cell>
          <cell r="AS419">
            <v>323672</v>
          </cell>
          <cell r="AT419" t="str">
            <v>D40</v>
          </cell>
          <cell r="AU419" t="str">
            <v>BTB</v>
          </cell>
          <cell r="AV419">
            <v>1</v>
          </cell>
          <cell r="AX419" t="str">
            <v>ENTREGADO</v>
          </cell>
          <cell r="AY419" t="str">
            <v>ESIM MOVISTAR_ESIM EVOUCHERS CODE QR: 1 und - sn. 8959300120525780708</v>
          </cell>
          <cell r="AZ419" t="str">
            <v>SIMCARD</v>
          </cell>
          <cell r="BA419" t="str">
            <v>EMPRESAS TITULAR AUSENTE ENTREGA CON SELLO</v>
          </cell>
        </row>
        <row r="420">
          <cell r="A420" t="str">
            <v>2478846</v>
          </cell>
          <cell r="B420" t="str">
            <v>MDELIVERY</v>
          </cell>
          <cell r="C420">
            <v>44917</v>
          </cell>
          <cell r="D420" t="str">
            <v>FLEXNET ECUADOR - MDELIVERY</v>
          </cell>
          <cell r="E420" t="str">
            <v>CALLE 28 DE JUNIO S/N Y GARCIA MORENO ENTRADA LLANO GRANDE</v>
          </cell>
          <cell r="H420" t="str">
            <v>170208</v>
          </cell>
          <cell r="I420" t="str">
            <v>QUITO</v>
          </cell>
          <cell r="J420" t="str">
            <v>PICHINCHA</v>
          </cell>
          <cell r="K420" t="str">
            <v>ALEJANDRO JOSE DAZA OCHOA_GEOPETSA SERVICIOS PETROLEROS S A</v>
          </cell>
          <cell r="L420" t="str">
            <v>AV AMAZONAS N39 123 Y JOSE ARIZAGA EDIF AMAZONAS PLAZA OF 61 GEOPETSA</v>
          </cell>
          <cell r="O420" t="str">
            <v>QUITO</v>
          </cell>
          <cell r="P420" t="str">
            <v>QUITO</v>
          </cell>
          <cell r="Q420" t="str">
            <v>PICHINCHA</v>
          </cell>
          <cell r="R420" t="str">
            <v>2478846</v>
          </cell>
          <cell r="W420" t="str">
            <v>1791338243001</v>
          </cell>
          <cell r="X420" t="str">
            <v>0997989574</v>
          </cell>
          <cell r="AA420">
            <v>44917</v>
          </cell>
          <cell r="AD420">
            <v>1</v>
          </cell>
          <cell r="AE420">
            <v>1</v>
          </cell>
          <cell r="AI420" t="str">
            <v>DESPACHO</v>
          </cell>
          <cell r="AJ420" t="str">
            <v>EXPRESS</v>
          </cell>
          <cell r="AL420" t="str">
            <v>NO</v>
          </cell>
          <cell r="AN420" t="str">
            <v>PEDIDO EXPRESS SOLO QUITO (INGRESAR ANTES DE LAS 11:00 AM)</v>
          </cell>
          <cell r="AO420" t="str">
            <v>DISTRIBUIDORES</v>
          </cell>
          <cell r="AP420">
            <v>44917</v>
          </cell>
          <cell r="AR420" t="str">
            <v>MDELIVERY_2478846</v>
          </cell>
          <cell r="AS420">
            <v>323658</v>
          </cell>
          <cell r="AT420" t="str">
            <v>D40</v>
          </cell>
          <cell r="AU420" t="str">
            <v>BTB</v>
          </cell>
          <cell r="AV420">
            <v>1</v>
          </cell>
          <cell r="AX420" t="str">
            <v>ENTREGADO</v>
          </cell>
          <cell r="AY420" t="str">
            <v>ESIM MOVISTAR_ESIM EVOUCHERS CODE QR: 1 und - sn. 8959300120525768448</v>
          </cell>
          <cell r="AZ420" t="str">
            <v>SIMCARD</v>
          </cell>
          <cell r="BA420" t="str">
            <v/>
          </cell>
        </row>
        <row r="421">
          <cell r="A421" t="str">
            <v>2478847</v>
          </cell>
          <cell r="B421" t="str">
            <v>MDELIVERY</v>
          </cell>
          <cell r="C421">
            <v>44917</v>
          </cell>
          <cell r="D421" t="str">
            <v>FLEXNET ECUADOR - MDELIVERY</v>
          </cell>
          <cell r="E421" t="str">
            <v>CALLE 28 DE JUNIO S/N Y GARCIA MORENO ENTRADA LLANO GRANDE</v>
          </cell>
          <cell r="H421" t="str">
            <v>170208</v>
          </cell>
          <cell r="I421" t="str">
            <v>QUITO</v>
          </cell>
          <cell r="J421" t="str">
            <v>PICHINCHA</v>
          </cell>
          <cell r="K421" t="str">
            <v>CRISTINA PAVON_GARCIA MARIA ORFELINA</v>
          </cell>
          <cell r="L421" t="str">
            <v>TORIBIO MONTES Y DANIEL HIDALGO CASA N27 07</v>
          </cell>
          <cell r="O421" t="str">
            <v>QUITO</v>
          </cell>
          <cell r="P421" t="str">
            <v>QUITO</v>
          </cell>
          <cell r="Q421" t="str">
            <v>PICHINCHA</v>
          </cell>
          <cell r="R421" t="str">
            <v>2478847</v>
          </cell>
          <cell r="W421" t="str">
            <v>1704855202001</v>
          </cell>
          <cell r="X421" t="str">
            <v>0984746868</v>
          </cell>
          <cell r="AA421">
            <v>44917</v>
          </cell>
          <cell r="AD421">
            <v>1</v>
          </cell>
          <cell r="AE421">
            <v>1</v>
          </cell>
          <cell r="AI421" t="str">
            <v>DESPACHO</v>
          </cell>
          <cell r="AJ421" t="str">
            <v>EXPRESS</v>
          </cell>
          <cell r="AL421" t="str">
            <v>NO</v>
          </cell>
          <cell r="AN421" t="str">
            <v>PEDIDO EXPRESS SOLO QUITO (INGRESAR ANTES DE LAS 11:00 AM)</v>
          </cell>
          <cell r="AO421" t="str">
            <v>DISTRIBUIDORES</v>
          </cell>
          <cell r="AP421">
            <v>44917</v>
          </cell>
          <cell r="AR421" t="str">
            <v>MDELIVERY_2478847</v>
          </cell>
          <cell r="AS421">
            <v>323662</v>
          </cell>
          <cell r="AT421" t="str">
            <v>D40</v>
          </cell>
          <cell r="AU421" t="str">
            <v>BTB</v>
          </cell>
          <cell r="AV421">
            <v>2</v>
          </cell>
          <cell r="AX421" t="str">
            <v>ENTREGADO</v>
          </cell>
          <cell r="AY421" t="str">
            <v>HALFSIM MOVISTAR: 2 und - sn. 8959300520560990122,8959300520560994405</v>
          </cell>
          <cell r="AZ421" t="str">
            <v>SIMCARD</v>
          </cell>
          <cell r="BA421" t="str">
            <v/>
          </cell>
        </row>
        <row r="422">
          <cell r="A422" t="str">
            <v>2478849</v>
          </cell>
          <cell r="B422" t="str">
            <v>MDELIVERY</v>
          </cell>
          <cell r="C422">
            <v>44917</v>
          </cell>
          <cell r="D422" t="str">
            <v>FLEXNET ECUADOR - MDELIVERY</v>
          </cell>
          <cell r="E422" t="str">
            <v>CALLE 28 DE JUNIO S/N Y GARCIA MORENO ENTRADA LLANO GRANDE</v>
          </cell>
          <cell r="H422" t="str">
            <v>170208</v>
          </cell>
          <cell r="I422" t="str">
            <v>QUITO</v>
          </cell>
          <cell r="J422" t="str">
            <v>PICHINCHA</v>
          </cell>
          <cell r="K422" t="str">
            <v>ERIKA ORTEGA_ASOCIACION DE EMPLEADOS PUBLICOS DE ETAPA EP</v>
          </cell>
          <cell r="L422" t="str">
            <v>BENIGNO MALO 5 46 Y CALLE LARGA REF EN EL PARQUEADERO 2 PISO EN ETAP</v>
          </cell>
          <cell r="O422" t="str">
            <v>CUENCA</v>
          </cell>
          <cell r="P422" t="str">
            <v>CUENCA</v>
          </cell>
          <cell r="Q422" t="str">
            <v>AZUAY</v>
          </cell>
          <cell r="R422" t="str">
            <v>2478849</v>
          </cell>
          <cell r="W422" t="str">
            <v>0190313905001</v>
          </cell>
          <cell r="X422" t="str">
            <v>0959798138</v>
          </cell>
          <cell r="AA422">
            <v>44917</v>
          </cell>
          <cell r="AD422">
            <v>1</v>
          </cell>
          <cell r="AE422">
            <v>1</v>
          </cell>
          <cell r="AI422" t="str">
            <v>DESPACHO</v>
          </cell>
          <cell r="AJ422" t="str">
            <v>NORMAL</v>
          </cell>
          <cell r="AL422" t="str">
            <v>NO</v>
          </cell>
          <cell r="AN422" t="str">
            <v>POSVENTA GGCC Y NEGOCIOS</v>
          </cell>
          <cell r="AO422" t="str">
            <v>GGCC / NEGOCIOS</v>
          </cell>
          <cell r="AP422">
            <v>44917</v>
          </cell>
          <cell r="AR422" t="str">
            <v>MDELIVERY_2478849</v>
          </cell>
          <cell r="AS422">
            <v>323676</v>
          </cell>
          <cell r="AT422" t="str">
            <v>D40</v>
          </cell>
          <cell r="AU422" t="str">
            <v>BTB</v>
          </cell>
          <cell r="AV422">
            <v>1</v>
          </cell>
          <cell r="AX422" t="str">
            <v>ENTREGADO</v>
          </cell>
          <cell r="AY422" t="str">
            <v>LTE SAMSUNG A23 NEGRO: 1 und - sn. 356795951219588</v>
          </cell>
          <cell r="AZ422" t="str">
            <v>TERMINAL</v>
          </cell>
          <cell r="BA422" t="str">
            <v/>
          </cell>
        </row>
        <row r="423">
          <cell r="A423" t="str">
            <v>2478850_1</v>
          </cell>
          <cell r="B423" t="str">
            <v>MDELIVERY</v>
          </cell>
          <cell r="C423">
            <v>44917</v>
          </cell>
          <cell r="D423" t="str">
            <v>FLEXNET ECUADOR - MDELIVERY</v>
          </cell>
          <cell r="E423" t="str">
            <v>CALLE 28 DE JUNIO S/N Y GARCIA MORENO ENTRADA LLANO GRANDE</v>
          </cell>
          <cell r="H423" t="str">
            <v>170208</v>
          </cell>
          <cell r="I423" t="str">
            <v>QUITO</v>
          </cell>
          <cell r="J423" t="str">
            <v>PICHINCHA</v>
          </cell>
          <cell r="K423" t="str">
            <v>REALWEB S A _ REALWEB S A</v>
          </cell>
          <cell r="L423" t="str">
            <v>CIUDAD QUITO CALLES LA PINTA E6 58 Y REINA VICTORIA EDIFICIO STANTON PLAZA PISO 5</v>
          </cell>
          <cell r="O423" t="str">
            <v>QUITO</v>
          </cell>
          <cell r="P423" t="str">
            <v>QUITO</v>
          </cell>
          <cell r="Q423" t="str">
            <v>PICHINCHA</v>
          </cell>
          <cell r="R423" t="str">
            <v>2478850_1</v>
          </cell>
          <cell r="W423" t="str">
            <v>1792213495001</v>
          </cell>
          <cell r="X423" t="str">
            <v>958902246</v>
          </cell>
          <cell r="AA423">
            <v>44917</v>
          </cell>
          <cell r="AD423">
            <v>1</v>
          </cell>
          <cell r="AE423">
            <v>1</v>
          </cell>
          <cell r="AI423" t="str">
            <v>DESPACHO</v>
          </cell>
          <cell r="AJ423" t="str">
            <v>NORMAL</v>
          </cell>
          <cell r="AL423" t="str">
            <v>NO</v>
          </cell>
          <cell r="AN423" t="str">
            <v>PEDIDO EXPRESS SOLO QUITO (INGRESAR ANTES DE LAS 11:00 AM)</v>
          </cell>
          <cell r="AO423" t="str">
            <v>DISTRIBUIDORES</v>
          </cell>
          <cell r="AP423">
            <v>44917</v>
          </cell>
          <cell r="AR423" t="str">
            <v>MDELIVERY_2478850_1</v>
          </cell>
          <cell r="AS423">
            <v>323674</v>
          </cell>
          <cell r="AT423" t="str">
            <v>D40</v>
          </cell>
          <cell r="AU423" t="str">
            <v>BTB</v>
          </cell>
          <cell r="AV423">
            <v>1</v>
          </cell>
          <cell r="AX423" t="str">
            <v>ENTREGADO</v>
          </cell>
          <cell r="AY423" t="str">
            <v>HALFSIM MOVISTAR: 1 und - sn. 8959300520560935986</v>
          </cell>
          <cell r="AZ423" t="str">
            <v>SIMCARD</v>
          </cell>
          <cell r="BA423" t="str">
            <v/>
          </cell>
        </row>
        <row r="424">
          <cell r="A424" t="str">
            <v>2478851</v>
          </cell>
          <cell r="B424" t="str">
            <v>MDELIVERY</v>
          </cell>
          <cell r="C424">
            <v>44917</v>
          </cell>
          <cell r="D424" t="str">
            <v>FLEXNET ECUADOR - MDELIVERY</v>
          </cell>
          <cell r="E424" t="str">
            <v>CALLE 28 DE JUNIO S/N Y GARCIA MORENO ENTRADA LLANO GRANDE</v>
          </cell>
          <cell r="H424" t="str">
            <v>170208</v>
          </cell>
          <cell r="I424" t="str">
            <v>QUITO</v>
          </cell>
          <cell r="J424" t="str">
            <v>PICHINCHA</v>
          </cell>
          <cell r="K424" t="str">
            <v>JAIME JOSE MARIN PEREZ_ JAIME JOSE MARIN PEREZ</v>
          </cell>
          <cell r="L424" t="str">
            <v>VOZ ANDES N42 74 Y MARIANAO ECHEVERRIA</v>
          </cell>
          <cell r="O424" t="str">
            <v>QUITO</v>
          </cell>
          <cell r="P424" t="str">
            <v>QUITO</v>
          </cell>
          <cell r="Q424" t="str">
            <v>PICHINCHA</v>
          </cell>
          <cell r="R424" t="str">
            <v>2478851</v>
          </cell>
          <cell r="W424" t="str">
            <v>1760552206001</v>
          </cell>
          <cell r="X424" t="str">
            <v>0995508662</v>
          </cell>
          <cell r="AA424">
            <v>44917</v>
          </cell>
          <cell r="AD424">
            <v>1</v>
          </cell>
          <cell r="AE424">
            <v>1</v>
          </cell>
          <cell r="AI424" t="str">
            <v>DESPACHO</v>
          </cell>
          <cell r="AJ424" t="str">
            <v>EXPRESS</v>
          </cell>
          <cell r="AL424" t="str">
            <v>NO</v>
          </cell>
          <cell r="AN424" t="str">
            <v>PEDIDO EXPRESS SOLO QUITO (INGRESAR ANTES DE LAS 11:00 AM)</v>
          </cell>
          <cell r="AO424" t="str">
            <v>DISTRIBUIDORES</v>
          </cell>
          <cell r="AP424">
            <v>44917</v>
          </cell>
          <cell r="AR424" t="str">
            <v>MDELIVERY_2478851</v>
          </cell>
          <cell r="AS424">
            <v>323659</v>
          </cell>
          <cell r="AT424" t="str">
            <v>D40</v>
          </cell>
          <cell r="AU424" t="str">
            <v>BTB</v>
          </cell>
          <cell r="AV424">
            <v>1</v>
          </cell>
          <cell r="AX424" t="str">
            <v>ENTREGADO</v>
          </cell>
          <cell r="AY424" t="str">
            <v>HALFSIM MOVISTAR: 1 und - sn. 8959300520560993142</v>
          </cell>
          <cell r="AZ424" t="str">
            <v>SIMCARD</v>
          </cell>
          <cell r="BA424" t="str">
            <v/>
          </cell>
        </row>
        <row r="425">
          <cell r="A425" t="str">
            <v>2478852</v>
          </cell>
          <cell r="B425" t="str">
            <v>MDELIVERY</v>
          </cell>
          <cell r="C425">
            <v>44917</v>
          </cell>
          <cell r="D425" t="str">
            <v>FLEXNET ECUADOR - MDELIVERY</v>
          </cell>
          <cell r="E425" t="str">
            <v>CALLE 28 DE JUNIO S/N Y GARCIA MORENO ENTRADA LLANO GRANDE</v>
          </cell>
          <cell r="H425" t="str">
            <v>170208</v>
          </cell>
          <cell r="I425" t="str">
            <v>QUITO</v>
          </cell>
          <cell r="J425" t="str">
            <v>PICHINCHA</v>
          </cell>
          <cell r="K425" t="str">
            <v>ANA RODRIGUEZ_ERNST Y YOUNG ECUADOR E Y Y CIA LTDA</v>
          </cell>
          <cell r="L425" t="str">
            <v>INGLATERRA E3 266 Y AMAZONAS EDF STRATTA PISO 11 OFICINAS EY</v>
          </cell>
          <cell r="O425" t="str">
            <v>QUITO</v>
          </cell>
          <cell r="P425" t="str">
            <v>QUITO</v>
          </cell>
          <cell r="Q425" t="str">
            <v>PICHINCHA</v>
          </cell>
          <cell r="R425" t="str">
            <v>2478852</v>
          </cell>
          <cell r="W425" t="str">
            <v>1791815378001</v>
          </cell>
          <cell r="X425" t="str">
            <v>0998577070</v>
          </cell>
          <cell r="AA425">
            <v>44917</v>
          </cell>
          <cell r="AD425">
            <v>1</v>
          </cell>
          <cell r="AE425">
            <v>1</v>
          </cell>
          <cell r="AI425" t="str">
            <v>DESPACHO</v>
          </cell>
          <cell r="AJ425" t="str">
            <v>EXPRESS</v>
          </cell>
          <cell r="AL425" t="str">
            <v>NO</v>
          </cell>
          <cell r="AN425" t="str">
            <v>367 EMPRESAS Y NEGOCIOS (EXPRESS SOLO QUITO)</v>
          </cell>
          <cell r="AO425" t="str">
            <v>GGCC / NEGOCIOS</v>
          </cell>
          <cell r="AP425">
            <v>44917</v>
          </cell>
          <cell r="AR425" t="str">
            <v>MDELIVERY_2478852</v>
          </cell>
          <cell r="AS425">
            <v>323663</v>
          </cell>
          <cell r="AT425" t="str">
            <v>D40</v>
          </cell>
          <cell r="AU425" t="str">
            <v>BTB</v>
          </cell>
          <cell r="AV425">
            <v>2</v>
          </cell>
          <cell r="AX425" t="str">
            <v>ENTREGADO</v>
          </cell>
          <cell r="AY425" t="str">
            <v>LTE SAMSUNG A53 5G NEGRO: 2 und - sn. 353842197630138,353842197627431</v>
          </cell>
          <cell r="AZ425" t="str">
            <v>TERMINAL</v>
          </cell>
          <cell r="BA425" t="str">
            <v/>
          </cell>
        </row>
        <row r="426">
          <cell r="A426" t="str">
            <v>2478854</v>
          </cell>
          <cell r="B426" t="str">
            <v>MDELIVERY</v>
          </cell>
          <cell r="C426">
            <v>44917</v>
          </cell>
          <cell r="D426" t="str">
            <v>FLEXNET ECUADOR - MDELIVERY</v>
          </cell>
          <cell r="E426" t="str">
            <v>CALLE 28 DE JUNIO S/N Y GARCIA MORENO ENTRADA LLANO GRANDE</v>
          </cell>
          <cell r="H426" t="str">
            <v>170208</v>
          </cell>
          <cell r="I426" t="str">
            <v>QUITO</v>
          </cell>
          <cell r="J426" t="str">
            <v>PICHINCHA</v>
          </cell>
          <cell r="K426" t="str">
            <v>EDGAR ARELLANO_ALIMENTOS YUPI S A</v>
          </cell>
          <cell r="L426" t="str">
            <v>GUAYAS GUAYAQUIL KM 10 5 VIA DAULE PARQUE INDUSTRIAL INMACONSA KM 10 5 VIA DAULE PARQUE INDUSTRIAL INMACONSA</v>
          </cell>
          <cell r="O426" t="str">
            <v>GUAYAQUIL</v>
          </cell>
          <cell r="P426" t="str">
            <v>GUAYAQUIL</v>
          </cell>
          <cell r="Q426" t="str">
            <v>GUAYAS</v>
          </cell>
          <cell r="R426" t="str">
            <v>2478854</v>
          </cell>
          <cell r="W426" t="str">
            <v>1791895843001</v>
          </cell>
          <cell r="X426" t="str">
            <v>967157475</v>
          </cell>
          <cell r="AA426">
            <v>44917</v>
          </cell>
          <cell r="AD426">
            <v>1</v>
          </cell>
          <cell r="AE426">
            <v>1</v>
          </cell>
          <cell r="AH426" t="str">
            <v/>
          </cell>
          <cell r="AI426" t="str">
            <v>DESPACHO</v>
          </cell>
          <cell r="AJ426" t="str">
            <v>NORMAL</v>
          </cell>
          <cell r="AL426" t="str">
            <v>NO</v>
          </cell>
          <cell r="AN426" t="str">
            <v>ACTIVACIONES INGRESOS GGCC &amp; NEGOCIOS DIRECTOS</v>
          </cell>
          <cell r="AO426" t="str">
            <v>GGCC / NEGOCIOS</v>
          </cell>
          <cell r="AP426">
            <v>44917</v>
          </cell>
          <cell r="AR426" t="str">
            <v>MDELIVERY_2478854</v>
          </cell>
          <cell r="AS426">
            <v>323709</v>
          </cell>
          <cell r="AT426" t="str">
            <v>D40</v>
          </cell>
          <cell r="AU426" t="str">
            <v>BTB</v>
          </cell>
          <cell r="AV426">
            <v>4</v>
          </cell>
          <cell r="AX426" t="str">
            <v>ENTREGADO</v>
          </cell>
          <cell r="AY426" t="str">
            <v>LTE SAMSUNG A03 CORE NEGRO: 2 und - sn. 352286991375238,352286991374454 / HALFSIM MOVISTAR: 2 und - sn. 8959300520560931423,8959300520560931522</v>
          </cell>
          <cell r="AZ426" t="str">
            <v>SIMCARD / TERMINAL</v>
          </cell>
          <cell r="BA426" t="str">
            <v/>
          </cell>
        </row>
        <row r="427">
          <cell r="A427" t="str">
            <v>2478856</v>
          </cell>
          <cell r="B427" t="str">
            <v>MDELIVERY</v>
          </cell>
          <cell r="C427">
            <v>44917</v>
          </cell>
          <cell r="D427" t="str">
            <v>FLEXNET ECUADOR - MDELIVERY</v>
          </cell>
          <cell r="E427" t="str">
            <v>CALLE 28 DE JUNIO S/N Y GARCIA MORENO ENTRADA LLANO GRANDE</v>
          </cell>
          <cell r="H427" t="str">
            <v>170208</v>
          </cell>
          <cell r="I427" t="str">
            <v>QUITO</v>
          </cell>
          <cell r="J427" t="str">
            <v>PICHINCHA</v>
          </cell>
          <cell r="K427" t="str">
            <v>KARLA ISABEL DEL VALLE SOLORZANO_KARLA ISABEL DEL VALLE SOLORZANO</v>
          </cell>
          <cell r="L427" t="str">
            <v>REDONDEL DE LOS SANTOS AVENIDA 5 DE JUNIO Y PASO LATERAL EN LA GASOLINERA PRIMAX OFICINAS ADMINISTRATIVAS</v>
          </cell>
          <cell r="O427" t="str">
            <v>PORTOVIEJO</v>
          </cell>
          <cell r="P427" t="str">
            <v>PORTOVIEJO</v>
          </cell>
          <cell r="Q427" t="str">
            <v>MANABI</v>
          </cell>
          <cell r="R427" t="str">
            <v>2478856</v>
          </cell>
          <cell r="W427" t="str">
            <v>1312017997001</v>
          </cell>
          <cell r="X427" t="str">
            <v>988982767</v>
          </cell>
          <cell r="AA427">
            <v>44917</v>
          </cell>
          <cell r="AD427">
            <v>1</v>
          </cell>
          <cell r="AE427">
            <v>1</v>
          </cell>
          <cell r="AI427" t="str">
            <v>DESPACHO</v>
          </cell>
          <cell r="AJ427" t="str">
            <v>NORMAL</v>
          </cell>
          <cell r="AL427" t="str">
            <v>NO</v>
          </cell>
          <cell r="AN427" t="str">
            <v>DISTRIBUIDORES NEGOCIOS B2B</v>
          </cell>
          <cell r="AO427" t="str">
            <v>DISTRIBUIDORES</v>
          </cell>
          <cell r="AP427">
            <v>44917</v>
          </cell>
          <cell r="AR427" t="str">
            <v>MDELIVERY_2478856</v>
          </cell>
          <cell r="AS427">
            <v>323671</v>
          </cell>
          <cell r="AT427" t="str">
            <v>D40</v>
          </cell>
          <cell r="AU427" t="str">
            <v>BTB</v>
          </cell>
          <cell r="AV427">
            <v>1</v>
          </cell>
          <cell r="AX427" t="str">
            <v>ENTREGADO</v>
          </cell>
          <cell r="AY427" t="str">
            <v>HALFSIM MOVISTAR: 1 und - sn. 8959300520560992748</v>
          </cell>
          <cell r="AZ427" t="str">
            <v>SIMCARD</v>
          </cell>
          <cell r="BA427" t="str">
            <v>EMPRESAS TITULAR AUSENTE ENTREGA CON SELLO</v>
          </cell>
        </row>
        <row r="428">
          <cell r="A428" t="str">
            <v>2478857</v>
          </cell>
          <cell r="B428" t="str">
            <v>MDELIVERY</v>
          </cell>
          <cell r="C428">
            <v>44917</v>
          </cell>
          <cell r="D428" t="str">
            <v>FLEXNET ECUADOR - MDELIVERY</v>
          </cell>
          <cell r="E428" t="str">
            <v>CALLE 28 DE JUNIO S/N Y GARCIA MORENO ENTRADA LLANO GRANDE</v>
          </cell>
          <cell r="H428" t="str">
            <v>170208</v>
          </cell>
          <cell r="I428" t="str">
            <v>QUITO</v>
          </cell>
          <cell r="J428" t="str">
            <v>PICHINCHA</v>
          </cell>
          <cell r="K428" t="str">
            <v>ARACELY SOLEDAD LOAIZA RAMIEZ_ASOCIACION DE SERVIDORES DEL BANCO DEL ESTADO ASOB</v>
          </cell>
          <cell r="L428" t="str">
            <v>AV AMAZONAS Y UNION DE PERIODISTAS PLATAFORMA GUBERNAMENTAL FINANCIERA BDE PISO 7 BLOQUE MORADO</v>
          </cell>
          <cell r="O428" t="str">
            <v>QUITO</v>
          </cell>
          <cell r="P428" t="str">
            <v>QUITO</v>
          </cell>
          <cell r="Q428" t="str">
            <v>PICHINCHA</v>
          </cell>
          <cell r="R428" t="str">
            <v>2478857</v>
          </cell>
          <cell r="W428" t="str">
            <v>1791716175001</v>
          </cell>
          <cell r="X428" t="str">
            <v>0983345199</v>
          </cell>
          <cell r="AA428">
            <v>44917</v>
          </cell>
          <cell r="AD428">
            <v>1</v>
          </cell>
          <cell r="AE428">
            <v>1</v>
          </cell>
          <cell r="AI428" t="str">
            <v>DESPACHO</v>
          </cell>
          <cell r="AJ428" t="str">
            <v>EXPRESS</v>
          </cell>
          <cell r="AL428" t="str">
            <v>NO</v>
          </cell>
          <cell r="AN428" t="str">
            <v>POSVENTA GGCC Y NEGOCIOS (EXPRESS SOLO QUITO)</v>
          </cell>
          <cell r="AO428" t="str">
            <v>GGCC / NEGOCIOS</v>
          </cell>
          <cell r="AP428">
            <v>44917</v>
          </cell>
          <cell r="AR428" t="str">
            <v>MDELIVERY_2478857</v>
          </cell>
          <cell r="AS428">
            <v>323664</v>
          </cell>
          <cell r="AT428" t="str">
            <v>D40</v>
          </cell>
          <cell r="AU428" t="str">
            <v>BTB</v>
          </cell>
          <cell r="AV428">
            <v>10</v>
          </cell>
          <cell r="AX428" t="str">
            <v>ENTREGADO</v>
          </cell>
          <cell r="AY428" t="str">
            <v>HALFSIM MOVISTAR: 10 und - sn. 8959300520560994298,8959300520560994272,8959300520560994322,8959300520560994470,8959300520560994496,8959300520560994488,8959300520560994306,8959300520560994280,8959300520560994462,8959300520560994454</v>
          </cell>
          <cell r="AZ428" t="str">
            <v>SIMCARD</v>
          </cell>
          <cell r="BA428" t="str">
            <v/>
          </cell>
        </row>
        <row r="429">
          <cell r="A429" t="str">
            <v>2478867</v>
          </cell>
          <cell r="B429" t="str">
            <v>MDELIVERY</v>
          </cell>
          <cell r="C429">
            <v>44917</v>
          </cell>
          <cell r="D429" t="str">
            <v>FLEXNET ECUADOR - MDELIVERY</v>
          </cell>
          <cell r="E429" t="str">
            <v>CALLE 28 DE JUNIO S/N Y GARCIA MORENO ENTRADA LLANO GRANDE</v>
          </cell>
          <cell r="H429" t="str">
            <v>170208</v>
          </cell>
          <cell r="I429" t="str">
            <v>QUITO</v>
          </cell>
          <cell r="J429" t="str">
            <v>PICHINCHA</v>
          </cell>
          <cell r="K429" t="str">
            <v>PAMELA VILLAMARIN_DEPORTRAUMA CIA LTDA</v>
          </cell>
          <cell r="L429" t="str">
            <v>AV MARIANA DE JESUS OE7 02 Y NUNO DE VALDERRAMA EDIFICIO CITYMED PISO 5 OFICINA 511</v>
          </cell>
          <cell r="O429" t="str">
            <v>QUITO</v>
          </cell>
          <cell r="P429" t="str">
            <v>QUITO</v>
          </cell>
          <cell r="Q429" t="str">
            <v>PICHINCHA</v>
          </cell>
          <cell r="R429" t="str">
            <v>2478867</v>
          </cell>
          <cell r="W429" t="str">
            <v>1792488850001</v>
          </cell>
          <cell r="X429" t="str">
            <v>0998814001</v>
          </cell>
          <cell r="AA429">
            <v>44917</v>
          </cell>
          <cell r="AD429">
            <v>1</v>
          </cell>
          <cell r="AE429">
            <v>1</v>
          </cell>
          <cell r="AI429" t="str">
            <v>DESPACHO</v>
          </cell>
          <cell r="AJ429" t="str">
            <v>EXPRESS</v>
          </cell>
          <cell r="AL429" t="str">
            <v>NO</v>
          </cell>
          <cell r="AN429" t="str">
            <v>PEDIDO EXPRESS SOLO QUITO (INGRESAR ANTES DE LAS 11:00 AM)</v>
          </cell>
          <cell r="AO429" t="str">
            <v>DISTRIBUIDORES</v>
          </cell>
          <cell r="AP429">
            <v>44917</v>
          </cell>
          <cell r="AR429" t="str">
            <v>MDELIVERY_2478867</v>
          </cell>
          <cell r="AS429">
            <v>323666</v>
          </cell>
          <cell r="AT429" t="str">
            <v>D40</v>
          </cell>
          <cell r="AU429" t="str">
            <v>BTB</v>
          </cell>
          <cell r="AV429">
            <v>1</v>
          </cell>
          <cell r="AX429" t="str">
            <v>ENTREGADO</v>
          </cell>
          <cell r="AY429" t="str">
            <v>ESIM MOVISTAR_ESIM EVOUCHERS CODE QR: 1 und - sn. 8959300120525768414</v>
          </cell>
          <cell r="AZ429" t="str">
            <v>SIMCARD</v>
          </cell>
          <cell r="BA429" t="str">
            <v/>
          </cell>
        </row>
        <row r="430">
          <cell r="A430" t="str">
            <v>2478868</v>
          </cell>
          <cell r="B430" t="str">
            <v>MDELIVERY</v>
          </cell>
          <cell r="C430">
            <v>44917</v>
          </cell>
          <cell r="D430" t="str">
            <v>FLEXNET ECUADOR - MDELIVERY</v>
          </cell>
          <cell r="E430" t="str">
            <v>CALLE 28 DE JUNIO S/N Y GARCIA MORENO ENTRADA LLANO GRANDE</v>
          </cell>
          <cell r="H430" t="str">
            <v>170208</v>
          </cell>
          <cell r="I430" t="str">
            <v>QUITO</v>
          </cell>
          <cell r="J430" t="str">
            <v>PICHINCHA</v>
          </cell>
          <cell r="K430" t="str">
            <v>PAUL PINTO_PAUL SANTIAGO PINTO BAEZ</v>
          </cell>
          <cell r="L430" t="str">
            <v>CALLE MARIA DUCHICELA S9 115 Y QUITUS SECTOR LA MAGDALENA EDIFICIO SAUNA PARAISO</v>
          </cell>
          <cell r="O430" t="str">
            <v>QUITO</v>
          </cell>
          <cell r="P430" t="str">
            <v>QUITO</v>
          </cell>
          <cell r="Q430" t="str">
            <v>PICHINCHA</v>
          </cell>
          <cell r="R430" t="str">
            <v>2478868</v>
          </cell>
          <cell r="W430" t="str">
            <v>1711537751001</v>
          </cell>
          <cell r="X430" t="str">
            <v>0995869913</v>
          </cell>
          <cell r="AA430">
            <v>44917</v>
          </cell>
          <cell r="AD430">
            <v>1</v>
          </cell>
          <cell r="AE430">
            <v>1</v>
          </cell>
          <cell r="AI430" t="str">
            <v>DESPACHO</v>
          </cell>
          <cell r="AJ430" t="str">
            <v>EXPRESS</v>
          </cell>
          <cell r="AL430" t="str">
            <v>NO</v>
          </cell>
          <cell r="AN430" t="str">
            <v>PEDIDO EXPRESS SOLO QUITO (INGRESAR ANTES DE LAS 11:00 AM)</v>
          </cell>
          <cell r="AO430" t="str">
            <v>DISTRIBUIDORES</v>
          </cell>
          <cell r="AP430">
            <v>44917</v>
          </cell>
          <cell r="AR430" t="str">
            <v>MDELIVERY_2478868</v>
          </cell>
          <cell r="AS430">
            <v>323657</v>
          </cell>
          <cell r="AT430" t="str">
            <v>D40</v>
          </cell>
          <cell r="AU430" t="str">
            <v>BTB</v>
          </cell>
          <cell r="AV430">
            <v>1</v>
          </cell>
          <cell r="AX430" t="str">
            <v>ENTREGADO</v>
          </cell>
          <cell r="AY430" t="str">
            <v>ESIM MOVISTAR_ESIM EVOUCHERS CODE QR: 1 und - sn. 8959300120525775542</v>
          </cell>
          <cell r="AZ430" t="str">
            <v>SIMCARD</v>
          </cell>
          <cell r="BA430" t="str">
            <v/>
          </cell>
        </row>
        <row r="431">
          <cell r="A431" t="str">
            <v>2478869</v>
          </cell>
          <cell r="B431" t="str">
            <v>MDELIVERY</v>
          </cell>
          <cell r="C431">
            <v>44917</v>
          </cell>
          <cell r="D431" t="str">
            <v>FLEXNET ECUADOR - MDELIVERY</v>
          </cell>
          <cell r="E431" t="str">
            <v>CALLE 28 DE JUNIO S/N Y GARCIA MORENO ENTRADA LLANO GRANDE</v>
          </cell>
          <cell r="H431" t="str">
            <v>170208</v>
          </cell>
          <cell r="I431" t="str">
            <v>QUITO</v>
          </cell>
          <cell r="J431" t="str">
            <v>PICHINCHA</v>
          </cell>
          <cell r="K431" t="str">
            <v>EDY RODRIGO ARMIJOS LIMA_EDY RODRIGO ARMIJOS LIMA</v>
          </cell>
          <cell r="L431" t="str">
            <v>JUAN MURILLO Y SAN GREGORIO CENTRO COMERCIAL QUITUS LOCAL 307</v>
          </cell>
          <cell r="O431" t="str">
            <v>QUITO</v>
          </cell>
          <cell r="P431" t="str">
            <v>QUITO</v>
          </cell>
          <cell r="Q431" t="str">
            <v>PICHINCHA</v>
          </cell>
          <cell r="R431" t="str">
            <v>2478869</v>
          </cell>
          <cell r="W431" t="str">
            <v>1714884705001</v>
          </cell>
          <cell r="X431" t="str">
            <v>0981851497</v>
          </cell>
          <cell r="AA431">
            <v>44917</v>
          </cell>
          <cell r="AD431">
            <v>1</v>
          </cell>
          <cell r="AE431">
            <v>1</v>
          </cell>
          <cell r="AI431" t="str">
            <v>DESPACHO</v>
          </cell>
          <cell r="AJ431" t="str">
            <v>EXPRESS</v>
          </cell>
          <cell r="AL431" t="str">
            <v>NO</v>
          </cell>
          <cell r="AN431" t="str">
            <v>PEDIDO EXPRESS SOLO QUITO (INGRESAR ANTES DE LAS 11:00 AM)</v>
          </cell>
          <cell r="AO431" t="str">
            <v>DISTRIBUIDORES</v>
          </cell>
          <cell r="AP431">
            <v>44917</v>
          </cell>
          <cell r="AR431" t="str">
            <v>MDELIVERY_2478869</v>
          </cell>
          <cell r="AS431">
            <v>323661</v>
          </cell>
          <cell r="AT431" t="str">
            <v>D40</v>
          </cell>
          <cell r="AU431" t="str">
            <v>BTB</v>
          </cell>
          <cell r="AV431">
            <v>1</v>
          </cell>
          <cell r="AX431" t="str">
            <v>ENTREGADO</v>
          </cell>
          <cell r="AY431" t="str">
            <v>ESIM MOVISTAR_ESIM EVOUCHERS CODE QR: 1 und - sn. 8959300120525768661</v>
          </cell>
          <cell r="AZ431" t="str">
            <v>SIMCARD</v>
          </cell>
          <cell r="BA431" t="str">
            <v/>
          </cell>
        </row>
        <row r="432">
          <cell r="A432" t="str">
            <v>2478870</v>
          </cell>
          <cell r="B432" t="str">
            <v>MDELIVERY</v>
          </cell>
          <cell r="C432">
            <v>44917</v>
          </cell>
          <cell r="D432" t="str">
            <v>FLEXNET ECUADOR - MDELIVERY</v>
          </cell>
          <cell r="E432" t="str">
            <v>CALLE 28 DE JUNIO S/N Y GARCIA MORENO ENTRADA LLANO GRANDE</v>
          </cell>
          <cell r="H432" t="str">
            <v>170208</v>
          </cell>
          <cell r="I432" t="str">
            <v>QUITO</v>
          </cell>
          <cell r="J432" t="str">
            <v>PICHINCHA</v>
          </cell>
          <cell r="K432" t="str">
            <v>MANTILLA HORMAZA ANGEL ANDRES_MANTILLA HORMAZA ANGEL ANDRES</v>
          </cell>
          <cell r="L432" t="str">
            <v>NORTE CIUDADELA PAJARO AZUL MNZ D8 VILLA 8 CASA DE 1 PISOCONSTRUCCION DE CERAMICA COLOR CREMA FILOS AMARILLOS PUERTA BLANACA REF DIAGONAL A LA IGLESIA PADRE ETERNO</v>
          </cell>
          <cell r="O432" t="str">
            <v>GUAYAQUIL</v>
          </cell>
          <cell r="P432" t="str">
            <v>GUAYAQUIL</v>
          </cell>
          <cell r="Q432" t="str">
            <v>GUAYAS</v>
          </cell>
          <cell r="R432" t="str">
            <v>2478870</v>
          </cell>
          <cell r="W432" t="str">
            <v>0925381311001</v>
          </cell>
          <cell r="X432" t="str">
            <v>0986570566/0967357598</v>
          </cell>
          <cell r="AA432">
            <v>44917</v>
          </cell>
          <cell r="AD432">
            <v>1</v>
          </cell>
          <cell r="AE432">
            <v>1</v>
          </cell>
          <cell r="AI432" t="str">
            <v>DESPACHO</v>
          </cell>
          <cell r="AJ432" t="str">
            <v>NORMAL</v>
          </cell>
          <cell r="AL432" t="str">
            <v>NO</v>
          </cell>
          <cell r="AN432" t="str">
            <v>PEDIDO EXPRESS DESDE BODEGA GUAYAQUIL</v>
          </cell>
          <cell r="AO432" t="str">
            <v>DISTRIBUIDORES</v>
          </cell>
          <cell r="AP432">
            <v>44917</v>
          </cell>
          <cell r="AR432" t="str">
            <v>MDELIVERY_2478870</v>
          </cell>
          <cell r="AS432">
            <v>323675</v>
          </cell>
          <cell r="AT432" t="str">
            <v>D40</v>
          </cell>
          <cell r="AU432" t="str">
            <v>BTB</v>
          </cell>
          <cell r="AV432">
            <v>1</v>
          </cell>
          <cell r="AX432" t="str">
            <v>ENTREGADO</v>
          </cell>
          <cell r="AY432" t="str">
            <v>HALFSIM MOVISTAR: 1 und - sn. 8959300520560989587</v>
          </cell>
          <cell r="AZ432" t="str">
            <v>SIMCARD</v>
          </cell>
          <cell r="BA432" t="str">
            <v/>
          </cell>
        </row>
        <row r="433">
          <cell r="A433" t="str">
            <v>2478871</v>
          </cell>
          <cell r="B433" t="str">
            <v>MDELIVERY</v>
          </cell>
          <cell r="C433">
            <v>44917</v>
          </cell>
          <cell r="D433" t="str">
            <v>FLEXNET ECUADOR - MDELIVERY</v>
          </cell>
          <cell r="E433" t="str">
            <v>CALLE 28 DE JUNIO S/N Y GARCIA MORENO ENTRADA LLANO GRANDE</v>
          </cell>
          <cell r="H433" t="str">
            <v>170208</v>
          </cell>
          <cell r="I433" t="str">
            <v>QUITO</v>
          </cell>
          <cell r="J433" t="str">
            <v>PICHINCHA</v>
          </cell>
          <cell r="K433" t="str">
            <v>FIDENCIO VIDAL CORDOVA DUARTE O MELANY MARCILLO_FIDENCIO VIDAL CORDOVA DUARTE</v>
          </cell>
          <cell r="L433" t="str">
            <v>PARROQUIA BORBON ENTRANDO AL BARRIO EL LUMBER CALLE S N CASA QUE SE ENCUENTRA EN UNA BAJADA CASA COLOR BLANCO CON ROSADO LA CASA TIENE ESCALERAS</v>
          </cell>
          <cell r="O433" t="str">
            <v>ESMERALDAS</v>
          </cell>
          <cell r="P433" t="str">
            <v>ESMERALDAS</v>
          </cell>
          <cell r="Q433" t="str">
            <v>ESMERALDAS</v>
          </cell>
          <cell r="R433" t="str">
            <v>2478871</v>
          </cell>
          <cell r="W433" t="str">
            <v>0804485548001</v>
          </cell>
          <cell r="X433" t="str">
            <v>0981485301/0991944213</v>
          </cell>
          <cell r="AA433">
            <v>44917</v>
          </cell>
          <cell r="AD433">
            <v>1</v>
          </cell>
          <cell r="AE433">
            <v>1</v>
          </cell>
          <cell r="AI433" t="str">
            <v>DESPACHO</v>
          </cell>
          <cell r="AJ433" t="str">
            <v>NORMAL</v>
          </cell>
          <cell r="AL433" t="str">
            <v>NO</v>
          </cell>
          <cell r="AN433" t="str">
            <v>CC RENOVACION B2B NMTELEMARKETING (EXPRESS SOLO QUITO)</v>
          </cell>
          <cell r="AO433" t="str">
            <v>MULTICANAL B2B</v>
          </cell>
          <cell r="AP433">
            <v>44917</v>
          </cell>
          <cell r="AR433" t="str">
            <v>MDELIVERY_2478871</v>
          </cell>
          <cell r="AS433">
            <v>323673</v>
          </cell>
          <cell r="AT433" t="str">
            <v>D40</v>
          </cell>
          <cell r="AU433" t="str">
            <v>BTB</v>
          </cell>
          <cell r="AV433">
            <v>1</v>
          </cell>
          <cell r="AX433" t="str">
            <v>EN_TRANSITO</v>
          </cell>
          <cell r="AY433" t="str">
            <v>LTE SAMSUNG A23 NEGRO: 1 und - sn. 356795950797659</v>
          </cell>
          <cell r="AZ433" t="str">
            <v>TERMINAL</v>
          </cell>
          <cell r="BA433" t="str">
            <v>Entrega con contingente (dos documentos de identidad)</v>
          </cell>
        </row>
        <row r="434">
          <cell r="A434" t="str">
            <v>2478872</v>
          </cell>
          <cell r="B434" t="str">
            <v>MDELIVERY</v>
          </cell>
          <cell r="C434">
            <v>44917</v>
          </cell>
          <cell r="D434" t="str">
            <v>FLEXNET ECUADOR - MDELIVERY</v>
          </cell>
          <cell r="E434" t="str">
            <v>CALLE 28 DE JUNIO S/N Y GARCIA MORENO ENTRADA LLANO GRANDE</v>
          </cell>
          <cell r="H434" t="str">
            <v>170208</v>
          </cell>
          <cell r="I434" t="str">
            <v>QUITO</v>
          </cell>
          <cell r="J434" t="str">
            <v>PICHINCHA</v>
          </cell>
          <cell r="K434" t="str">
            <v>VERONICA NOBOA_FLORES VERDES S A FLORDES</v>
          </cell>
          <cell r="L434" t="str">
            <v>RETIRA AGENCIA TRAMACO VARGAS OE2 36 Y MORALES</v>
          </cell>
          <cell r="O434" t="str">
            <v>CAYAMBE</v>
          </cell>
          <cell r="P434" t="str">
            <v>CAYAMBE</v>
          </cell>
          <cell r="Q434" t="str">
            <v>PICHINCHA</v>
          </cell>
          <cell r="R434" t="str">
            <v>2478872</v>
          </cell>
          <cell r="W434" t="str">
            <v>1791435419001</v>
          </cell>
          <cell r="X434" t="str">
            <v>0999457397</v>
          </cell>
          <cell r="AA434">
            <v>44917</v>
          </cell>
          <cell r="AD434">
            <v>1</v>
          </cell>
          <cell r="AE434">
            <v>1</v>
          </cell>
          <cell r="AI434" t="str">
            <v>DESPACHO</v>
          </cell>
          <cell r="AJ434" t="str">
            <v>NORMAL</v>
          </cell>
          <cell r="AL434" t="str">
            <v>NO</v>
          </cell>
          <cell r="AN434" t="str">
            <v>CC RENOVACION B2B NMTELEMARKETING (EXPRESS SOLO QUITO)</v>
          </cell>
          <cell r="AO434" t="str">
            <v>MULTICANAL B2B</v>
          </cell>
          <cell r="AP434">
            <v>44917</v>
          </cell>
          <cell r="AR434" t="str">
            <v>MDELIVERY_2478872</v>
          </cell>
          <cell r="AS434">
            <v>323685</v>
          </cell>
          <cell r="AT434" t="str">
            <v>D40</v>
          </cell>
          <cell r="AU434" t="str">
            <v>BTB</v>
          </cell>
          <cell r="AV434">
            <v>1</v>
          </cell>
          <cell r="AX434" t="str">
            <v>INCIDENCIA</v>
          </cell>
          <cell r="AY434" t="str">
            <v>LTE HUAWEI NOVA 9 SE NEGRO: 1 und - sn. 861965051450643</v>
          </cell>
          <cell r="AZ434" t="str">
            <v>TERMINAL</v>
          </cell>
          <cell r="BA434" t="str">
            <v>Entrega con contingente (dos documentos de identidad)</v>
          </cell>
        </row>
        <row r="435">
          <cell r="A435" t="str">
            <v>2478873</v>
          </cell>
          <cell r="B435" t="str">
            <v>MDELIVERY</v>
          </cell>
          <cell r="C435">
            <v>44917</v>
          </cell>
          <cell r="D435" t="str">
            <v>FLEXNET ECUADOR - MDELIVERY</v>
          </cell>
          <cell r="E435" t="str">
            <v>CALLE 28 DE JUNIO S/N Y GARCIA MORENO ENTRADA LLANO GRANDE</v>
          </cell>
          <cell r="H435" t="str">
            <v>170208</v>
          </cell>
          <cell r="I435" t="str">
            <v>QUITO</v>
          </cell>
          <cell r="J435" t="str">
            <v>PICHINCHA</v>
          </cell>
          <cell r="K435" t="str">
            <v>MARTHA MARIA LOPEZ SUAREZ_FARMACIA BRAVO LOPEZ BRALOZ CIA LTDA</v>
          </cell>
          <cell r="L435" t="str">
            <v>LUIS RIOS RODRIGUEZ 11 74 Y LUIS SALAZAR BRAVO FARMARCIA SANTA MARTHA</v>
          </cell>
          <cell r="O435" t="str">
            <v>GUALACEO</v>
          </cell>
          <cell r="P435" t="str">
            <v>GUALACEO</v>
          </cell>
          <cell r="Q435" t="str">
            <v>AZUAY</v>
          </cell>
          <cell r="R435" t="str">
            <v>2478873</v>
          </cell>
          <cell r="W435" t="str">
            <v>0190354695001</v>
          </cell>
          <cell r="X435" t="str">
            <v>0958853274</v>
          </cell>
          <cell r="AA435">
            <v>44917</v>
          </cell>
          <cell r="AD435">
            <v>1</v>
          </cell>
          <cell r="AE435">
            <v>1</v>
          </cell>
          <cell r="AI435" t="str">
            <v>DESPACHO</v>
          </cell>
          <cell r="AJ435" t="str">
            <v>NORMAL</v>
          </cell>
          <cell r="AL435" t="str">
            <v>NO</v>
          </cell>
          <cell r="AN435" t="str">
            <v>CC RENOVACION B2B NMTELEMARKETING (EXPRESS SOLO QUITO)</v>
          </cell>
          <cell r="AO435" t="str">
            <v>MULTICANAL B2B</v>
          </cell>
          <cell r="AP435">
            <v>44917</v>
          </cell>
          <cell r="AR435" t="str">
            <v>MDELIVERY_2478873</v>
          </cell>
          <cell r="AS435">
            <v>323680</v>
          </cell>
          <cell r="AT435" t="str">
            <v>D40</v>
          </cell>
          <cell r="AU435" t="str">
            <v>BTB</v>
          </cell>
          <cell r="AV435">
            <v>12</v>
          </cell>
          <cell r="AX435" t="str">
            <v>ENTREGADO</v>
          </cell>
          <cell r="AY435" t="str">
            <v>LTE SAMSUNG A23 NEGRO: 12 und - sn. 356795950870811,356795950865837,356795950865258,356795950836093,356795951171268,356795951216717,356795951219091,356795951169593,356795951169718,356795951218713,356795951219026,356795951219307</v>
          </cell>
          <cell r="AZ435" t="str">
            <v>TERMINAL</v>
          </cell>
          <cell r="BA435" t="str">
            <v>Entrega con contingente (dos documentos de identidad)</v>
          </cell>
        </row>
        <row r="436">
          <cell r="A436" t="str">
            <v>2478885</v>
          </cell>
          <cell r="B436" t="str">
            <v>MDELIVERY</v>
          </cell>
          <cell r="C436">
            <v>44917</v>
          </cell>
          <cell r="D436" t="str">
            <v>FLEXNET ECUADOR - MDELIVERY</v>
          </cell>
          <cell r="E436" t="str">
            <v>CALLE 28 DE JUNIO S/N Y GARCIA MORENO ENTRADA LLANO GRANDE</v>
          </cell>
          <cell r="H436" t="str">
            <v>170208</v>
          </cell>
          <cell r="I436" t="str">
            <v>QUITO</v>
          </cell>
          <cell r="J436" t="str">
            <v>PICHINCHA</v>
          </cell>
          <cell r="K436" t="str">
            <v>KERLY JOMAIRA VALLE NEGRETE_KERLY JOMAIRA VALLE NEGRETE</v>
          </cell>
          <cell r="L436" t="str">
            <v>MARISCAL SUCRE CALLE SIMON BOLIVAR Y VENECIA OFICINA 12 DE SEPTIEMBRE</v>
          </cell>
          <cell r="O436" t="str">
            <v>MILAGRO</v>
          </cell>
          <cell r="P436" t="str">
            <v>MILAGRO</v>
          </cell>
          <cell r="Q436" t="str">
            <v>GUAYAS</v>
          </cell>
          <cell r="R436" t="str">
            <v>2478885</v>
          </cell>
          <cell r="W436" t="str">
            <v>0940326630001</v>
          </cell>
          <cell r="X436" t="str">
            <v>0968865808/0983934941</v>
          </cell>
          <cell r="AA436">
            <v>44917</v>
          </cell>
          <cell r="AD436">
            <v>1</v>
          </cell>
          <cell r="AE436">
            <v>1</v>
          </cell>
          <cell r="AI436" t="str">
            <v>DESPACHO</v>
          </cell>
          <cell r="AJ436" t="str">
            <v>NORMAL</v>
          </cell>
          <cell r="AL436" t="str">
            <v>NO</v>
          </cell>
          <cell r="AN436" t="str">
            <v>CC RENOVACION B2B NMTELEMARKETING (EXPRESS SOLO QUITO)</v>
          </cell>
          <cell r="AO436" t="str">
            <v>MULTICANAL B2B</v>
          </cell>
          <cell r="AP436">
            <v>44917</v>
          </cell>
          <cell r="AR436" t="str">
            <v>MDELIVERY_2478885</v>
          </cell>
          <cell r="AS436">
            <v>323684</v>
          </cell>
          <cell r="AT436" t="str">
            <v>D40</v>
          </cell>
          <cell r="AU436" t="str">
            <v>BTB</v>
          </cell>
          <cell r="AV436">
            <v>1</v>
          </cell>
          <cell r="AX436" t="str">
            <v>INCIDENCIA</v>
          </cell>
          <cell r="AY436" t="str">
            <v>LTE SAMSUNG A23 NEGRO: 1 und - sn. 356795950864533</v>
          </cell>
          <cell r="AZ436" t="str">
            <v>TERMINAL</v>
          </cell>
          <cell r="BA436" t="str">
            <v>Entrega con contingente (dos documentos de identidad)</v>
          </cell>
        </row>
        <row r="437">
          <cell r="A437" t="str">
            <v>2478886</v>
          </cell>
          <cell r="B437" t="str">
            <v>MDELIVERY</v>
          </cell>
          <cell r="C437">
            <v>44917</v>
          </cell>
          <cell r="D437" t="str">
            <v>FLEXNET ECUADOR - MDELIVERY</v>
          </cell>
          <cell r="E437" t="str">
            <v>CALLE 28 DE JUNIO S/N Y GARCIA MORENO ENTRADA LLANO GRANDE</v>
          </cell>
          <cell r="H437" t="str">
            <v>170208</v>
          </cell>
          <cell r="I437" t="str">
            <v>QUITO</v>
          </cell>
          <cell r="J437" t="str">
            <v>PICHINCHA</v>
          </cell>
          <cell r="K437" t="str">
            <v>MAXIMILIANO FABRICIO CAJAMARCA RAMIREZ O NARCISA CHAVEZ_MAXIMILIANO FABRICIO CAJAMARCA RAMIREZ</v>
          </cell>
          <cell r="L437" t="str">
            <v>GUAYAQUIL AV ALCEDO Y ESMERALDAS LOCAL PASE Y QUEDESE DIAGONAL AL RESTAURANTE CLARITA HASTA LAS 4PM ENTREGAR</v>
          </cell>
          <cell r="O437" t="str">
            <v>GUAYAQUIL</v>
          </cell>
          <cell r="P437" t="str">
            <v>GUAYAQUIL</v>
          </cell>
          <cell r="Q437" t="str">
            <v>GUAYAS</v>
          </cell>
          <cell r="R437" t="str">
            <v>2478886</v>
          </cell>
          <cell r="W437" t="str">
            <v>0915859227001</v>
          </cell>
          <cell r="X437" t="str">
            <v>0968670685/00999654181</v>
          </cell>
          <cell r="AA437">
            <v>44917</v>
          </cell>
          <cell r="AD437">
            <v>1</v>
          </cell>
          <cell r="AE437">
            <v>1</v>
          </cell>
          <cell r="AI437" t="str">
            <v>DESPACHO</v>
          </cell>
          <cell r="AJ437" t="str">
            <v>NORMAL</v>
          </cell>
          <cell r="AL437" t="str">
            <v>NO</v>
          </cell>
          <cell r="AN437" t="str">
            <v>CC RENOVACION B2B NMTELEMARKETING (EXPRESS SOLO QUITO)</v>
          </cell>
          <cell r="AO437" t="str">
            <v>MULTICANAL B2B</v>
          </cell>
          <cell r="AP437">
            <v>44917</v>
          </cell>
          <cell r="AR437" t="str">
            <v>MDELIVERY_2478886</v>
          </cell>
          <cell r="AS437">
            <v>323682</v>
          </cell>
          <cell r="AT437" t="str">
            <v>D40</v>
          </cell>
          <cell r="AU437" t="str">
            <v>BTB</v>
          </cell>
          <cell r="AV437">
            <v>1</v>
          </cell>
          <cell r="AX437" t="str">
            <v>ENTREGADO</v>
          </cell>
          <cell r="AY437" t="str">
            <v>LTE HONOR X6 SILVER: 1 und - sn. 862800060162658</v>
          </cell>
          <cell r="AZ437" t="str">
            <v>TERMINAL</v>
          </cell>
          <cell r="BA437" t="str">
            <v>Entrega con contingente (dos documentos de identidad)</v>
          </cell>
        </row>
        <row r="438">
          <cell r="A438" t="str">
            <v>2478887</v>
          </cell>
          <cell r="B438" t="str">
            <v>MDELIVERY</v>
          </cell>
          <cell r="C438">
            <v>44917</v>
          </cell>
          <cell r="D438" t="str">
            <v>FLEXNET ECUADOR - MDELIVERY</v>
          </cell>
          <cell r="E438" t="str">
            <v>CALLE 28 DE JUNIO S/N Y GARCIA MORENO ENTRADA LLANO GRANDE</v>
          </cell>
          <cell r="H438" t="str">
            <v>170208</v>
          </cell>
          <cell r="I438" t="str">
            <v>QUITO</v>
          </cell>
          <cell r="J438" t="str">
            <v>PICHINCHA</v>
          </cell>
          <cell r="K438" t="str">
            <v>JOANA DOLORES SOLORZANO PIANDA_JOANA DOLORES SOLORZANO PIANDA</v>
          </cell>
          <cell r="L438" t="str">
            <v>COOPERATIVA LOS LAURELES MZ 754 SL20 CASA DE 2 PISO COLOR MELON</v>
          </cell>
          <cell r="O438" t="str">
            <v>GUAYAQUIL</v>
          </cell>
          <cell r="P438" t="str">
            <v>GUAYAQUIL</v>
          </cell>
          <cell r="Q438" t="str">
            <v>GUAYAS</v>
          </cell>
          <cell r="R438" t="str">
            <v>2478887</v>
          </cell>
          <cell r="W438" t="str">
            <v>0924751464001</v>
          </cell>
          <cell r="X438" t="str">
            <v>0962376063</v>
          </cell>
          <cell r="AA438">
            <v>44917</v>
          </cell>
          <cell r="AD438">
            <v>1</v>
          </cell>
          <cell r="AE438">
            <v>1</v>
          </cell>
          <cell r="AI438" t="str">
            <v>DESPACHO</v>
          </cell>
          <cell r="AJ438" t="str">
            <v>NORMAL</v>
          </cell>
          <cell r="AL438" t="str">
            <v>NO</v>
          </cell>
          <cell r="AN438" t="str">
            <v>CC RENOVACION B2B NMTELEMARKETING (EXPRESS SOLO QUITO)</v>
          </cell>
          <cell r="AO438" t="str">
            <v>MULTICANAL B2B</v>
          </cell>
          <cell r="AP438">
            <v>44917</v>
          </cell>
          <cell r="AR438" t="str">
            <v>MDELIVERY_2478887</v>
          </cell>
          <cell r="AS438">
            <v>323678</v>
          </cell>
          <cell r="AT438" t="str">
            <v>D40</v>
          </cell>
          <cell r="AU438" t="str">
            <v>BTB</v>
          </cell>
          <cell r="AV438">
            <v>1</v>
          </cell>
          <cell r="AX438" t="str">
            <v>EN_TRANSITO</v>
          </cell>
          <cell r="AY438" t="str">
            <v>LTE SAMSUNG A33 5G NEGRO: 1 und - sn. 352429893150214</v>
          </cell>
          <cell r="AZ438" t="str">
            <v>TERMINAL</v>
          </cell>
          <cell r="BA438" t="str">
            <v>Entrega con contingente (dos documentos de identidad)</v>
          </cell>
        </row>
        <row r="439">
          <cell r="A439" t="str">
            <v>2478888</v>
          </cell>
          <cell r="B439" t="str">
            <v>MDELIVERY</v>
          </cell>
          <cell r="C439">
            <v>44917</v>
          </cell>
          <cell r="D439" t="str">
            <v>FLEXNET ECUADOR - MDELIVERY</v>
          </cell>
          <cell r="E439" t="str">
            <v>CALLE 28 DE JUNIO S/N Y GARCIA MORENO ENTRADA LLANO GRANDE</v>
          </cell>
          <cell r="H439" t="str">
            <v>170208</v>
          </cell>
          <cell r="I439" t="str">
            <v>QUITO</v>
          </cell>
          <cell r="J439" t="str">
            <v>PICHINCHA</v>
          </cell>
          <cell r="K439" t="str">
            <v>DENISSE ALEXANDRA ESPINOZA DIAZ O SANDRA ESPINOZA_DENISSE ALEXANDRA ESPINOZA DIAZ</v>
          </cell>
          <cell r="L439" t="str">
            <v>CAMAL METROPOLITADO CALLE SARGENTO SEGUNDO ADOLFO FLORES Y S49A CASA OE6 23 DE DOS PISOS CON BALDOSA</v>
          </cell>
          <cell r="O439" t="str">
            <v>QUITO</v>
          </cell>
          <cell r="P439" t="str">
            <v>QUITO</v>
          </cell>
          <cell r="Q439" t="str">
            <v>PICHINCHA</v>
          </cell>
          <cell r="R439" t="str">
            <v>2478888</v>
          </cell>
          <cell r="W439" t="str">
            <v>1719308049001</v>
          </cell>
          <cell r="X439" t="str">
            <v>0998509607/023000778</v>
          </cell>
          <cell r="AA439">
            <v>44917</v>
          </cell>
          <cell r="AD439">
            <v>1</v>
          </cell>
          <cell r="AE439">
            <v>1</v>
          </cell>
          <cell r="AI439" t="str">
            <v>DESPACHO</v>
          </cell>
          <cell r="AJ439" t="str">
            <v>NORMAL</v>
          </cell>
          <cell r="AL439" t="str">
            <v>NO</v>
          </cell>
          <cell r="AN439" t="str">
            <v>CC RENOVACION B2B NMTELEMARKETING (EXPRESS SOLO QUITO)</v>
          </cell>
          <cell r="AO439" t="str">
            <v>MULTICANAL B2B</v>
          </cell>
          <cell r="AP439">
            <v>44917</v>
          </cell>
          <cell r="AR439" t="str">
            <v>MDELIVERY_2478888</v>
          </cell>
          <cell r="AS439">
            <v>323679</v>
          </cell>
          <cell r="AT439" t="str">
            <v>D40</v>
          </cell>
          <cell r="AU439" t="str">
            <v>BTB</v>
          </cell>
          <cell r="AV439">
            <v>1</v>
          </cell>
          <cell r="AX439" t="str">
            <v>ENTREGADO</v>
          </cell>
          <cell r="AY439" t="str">
            <v>LTE SAMSUNG A23 AZUL: 1 und - sn. 356795951179915</v>
          </cell>
          <cell r="AZ439" t="str">
            <v>TERMINAL</v>
          </cell>
          <cell r="BA439" t="str">
            <v>Entrega con contingente (dos documentos de identidad)</v>
          </cell>
        </row>
        <row r="440">
          <cell r="A440" t="str">
            <v>2478889</v>
          </cell>
          <cell r="B440" t="str">
            <v>MDELIVERY</v>
          </cell>
          <cell r="C440">
            <v>44917</v>
          </cell>
          <cell r="D440" t="str">
            <v>FLEXNET ECUADOR - MDELIVERY</v>
          </cell>
          <cell r="E440" t="str">
            <v>CALLE 28 DE JUNIO S/N Y GARCIA MORENO ENTRADA LLANO GRANDE</v>
          </cell>
          <cell r="H440" t="str">
            <v>170208</v>
          </cell>
          <cell r="I440" t="str">
            <v>QUITO</v>
          </cell>
          <cell r="J440" t="str">
            <v>PICHINCHA</v>
          </cell>
          <cell r="K440" t="str">
            <v>MONTUFAR PAREDES JOSE ALFREDO O MIGUEL ANDRADE_ALIECONSULTORES CIA LTDA</v>
          </cell>
          <cell r="L440" t="str">
            <v>CASA NO 68 EN LA CALLE BARCELONA Y CORDOVA UBICADA EN EL SECTOR DE CUMBAYA LUMBISI CONJUNTO HABITACIONAL LIMONAR 1</v>
          </cell>
          <cell r="O440" t="str">
            <v>QUITO</v>
          </cell>
          <cell r="P440" t="str">
            <v>QUITO</v>
          </cell>
          <cell r="Q440" t="str">
            <v>PICHINCHA</v>
          </cell>
          <cell r="R440" t="str">
            <v>2478889</v>
          </cell>
          <cell r="W440" t="str">
            <v>1792992885001</v>
          </cell>
          <cell r="X440" t="str">
            <v>0997608156</v>
          </cell>
          <cell r="AA440">
            <v>44917</v>
          </cell>
          <cell r="AD440">
            <v>1</v>
          </cell>
          <cell r="AE440">
            <v>1</v>
          </cell>
          <cell r="AI440" t="str">
            <v>DESPACHO</v>
          </cell>
          <cell r="AJ440" t="str">
            <v>NORMAL</v>
          </cell>
          <cell r="AL440" t="str">
            <v>NO</v>
          </cell>
          <cell r="AN440" t="str">
            <v>CC RENOVACION B2B NMTELEMARKETING (EXPRESS SOLO QUITO)</v>
          </cell>
          <cell r="AO440" t="str">
            <v>MULTICANAL B2B</v>
          </cell>
          <cell r="AP440">
            <v>44917</v>
          </cell>
          <cell r="AR440" t="str">
            <v>MDELIVERY_2478889</v>
          </cell>
          <cell r="AS440">
            <v>323683</v>
          </cell>
          <cell r="AT440" t="str">
            <v>D40</v>
          </cell>
          <cell r="AU440" t="str">
            <v>BTB</v>
          </cell>
          <cell r="AV440">
            <v>1</v>
          </cell>
          <cell r="AX440" t="str">
            <v>ENTREGADO</v>
          </cell>
          <cell r="AY440" t="str">
            <v>LTE IPHONE 14 PLUS 128GB NEGRO: 1 und - sn. 350979735455090</v>
          </cell>
          <cell r="AZ440" t="str">
            <v>TERMINAL</v>
          </cell>
          <cell r="BA440" t="str">
            <v>Entrega con contingente (dos documentos de identidad)</v>
          </cell>
        </row>
        <row r="441">
          <cell r="A441" t="str">
            <v>2478890_1</v>
          </cell>
          <cell r="B441" t="str">
            <v>MDELIVERY</v>
          </cell>
          <cell r="C441">
            <v>44917</v>
          </cell>
          <cell r="D441" t="str">
            <v>FLEXNET ECUADOR - MDELIVERY</v>
          </cell>
          <cell r="E441" t="str">
            <v>CALLE 28 DE JUNIO S/N Y GARCIA MORENO ENTRADA LLANO GRANDE</v>
          </cell>
          <cell r="H441" t="str">
            <v>170208</v>
          </cell>
          <cell r="I441" t="str">
            <v>QUITO</v>
          </cell>
          <cell r="J441" t="str">
            <v>PICHINCHA</v>
          </cell>
          <cell r="K441" t="str">
            <v>PABLO GABRIEL VILLACRES GUERRA_PABLO GABRIEL VILLACRES GUERRA</v>
          </cell>
          <cell r="L441" t="str">
            <v>HERNAN GONZALES OE11 68 Y GABRIEL CONTRERAS CASA DE UN PISO COLO TAXO VISITAR EL VIERNES</v>
          </cell>
          <cell r="O441" t="str">
            <v>QUITO</v>
          </cell>
          <cell r="P441" t="str">
            <v>QUITO</v>
          </cell>
          <cell r="Q441" t="str">
            <v>PICHINCHA</v>
          </cell>
          <cell r="R441" t="str">
            <v>2478890_1</v>
          </cell>
          <cell r="W441" t="str">
            <v>1717167181001</v>
          </cell>
          <cell r="X441" t="str">
            <v>0996193580</v>
          </cell>
          <cell r="AA441">
            <v>44917</v>
          </cell>
          <cell r="AD441">
            <v>1</v>
          </cell>
          <cell r="AE441">
            <v>1</v>
          </cell>
          <cell r="AI441" t="str">
            <v>DESPACHO</v>
          </cell>
          <cell r="AJ441" t="str">
            <v>NORMAL</v>
          </cell>
          <cell r="AL441" t="str">
            <v>NO</v>
          </cell>
          <cell r="AN441" t="str">
            <v>CC RENOVACION B2B NMTELEMARKETING (EXPRESS SOLO QUITO)</v>
          </cell>
          <cell r="AO441" t="str">
            <v>MULTICANAL B2B</v>
          </cell>
          <cell r="AP441">
            <v>44917</v>
          </cell>
          <cell r="AR441" t="str">
            <v>MDELIVERY_2478890_1</v>
          </cell>
          <cell r="AS441">
            <v>323681</v>
          </cell>
          <cell r="AT441" t="str">
            <v>D40</v>
          </cell>
          <cell r="AU441" t="str">
            <v>BTB</v>
          </cell>
          <cell r="AV441">
            <v>1</v>
          </cell>
          <cell r="AX441" t="str">
            <v>ENTREGADO</v>
          </cell>
          <cell r="AY441" t="str">
            <v>LTE XIAOMI REDMI NOTE 11S AZUL: 1 und - sn. 863837056646962</v>
          </cell>
          <cell r="AZ441" t="str">
            <v>TERMINAL</v>
          </cell>
          <cell r="BA441" t="str">
            <v>Entrega con contingente (dos documentos de identidad)</v>
          </cell>
        </row>
        <row r="442">
          <cell r="A442" t="str">
            <v>2478891</v>
          </cell>
          <cell r="B442" t="str">
            <v>MDELIVERY</v>
          </cell>
          <cell r="C442">
            <v>44917</v>
          </cell>
          <cell r="D442" t="str">
            <v>FLEXNET ECUADOR - MDELIVERY</v>
          </cell>
          <cell r="E442" t="str">
            <v>CALLE 28 DE JUNIO S/N Y GARCIA MORENO ENTRADA LLANO GRANDE</v>
          </cell>
          <cell r="H442" t="str">
            <v>170208</v>
          </cell>
          <cell r="I442" t="str">
            <v>QUITO</v>
          </cell>
          <cell r="J442" t="str">
            <v>PICHINCHA</v>
          </cell>
          <cell r="K442" t="str">
            <v>DANILO ARELLANO BENALCAZAR_DESTINY CLUBDMC TRAVEL S A</v>
          </cell>
          <cell r="L442" t="str">
            <v>QUITO AV FRANCISCO DE ORELLANA E3 07 Y 10 DE AGOSTO EDIFICIO TORRE ORELLANA PISO 2 OFICINA 23</v>
          </cell>
          <cell r="O442" t="str">
            <v>QUITO</v>
          </cell>
          <cell r="P442" t="str">
            <v>QUITO</v>
          </cell>
          <cell r="Q442" t="str">
            <v>PICHINCHA</v>
          </cell>
          <cell r="R442" t="str">
            <v>2478891</v>
          </cell>
          <cell r="W442" t="str">
            <v>1793191284001</v>
          </cell>
          <cell r="X442" t="str">
            <v>0983202994</v>
          </cell>
          <cell r="AA442">
            <v>44917</v>
          </cell>
          <cell r="AD442">
            <v>1</v>
          </cell>
          <cell r="AE442">
            <v>1</v>
          </cell>
          <cell r="AI442" t="str">
            <v>DESPACHO</v>
          </cell>
          <cell r="AJ442" t="str">
            <v>EXPRESS</v>
          </cell>
          <cell r="AL442" t="str">
            <v>NO</v>
          </cell>
          <cell r="AN442" t="str">
            <v>CC RENOVACION B2B NMTELEMARKETING (EXPRESS SOLO QUITO)</v>
          </cell>
          <cell r="AO442" t="str">
            <v>MULTICANAL B2B</v>
          </cell>
          <cell r="AP442">
            <v>44917</v>
          </cell>
          <cell r="AR442" t="str">
            <v>MDELIVERY_2478891</v>
          </cell>
          <cell r="AS442">
            <v>323656</v>
          </cell>
          <cell r="AT442" t="str">
            <v>D40</v>
          </cell>
          <cell r="AU442" t="str">
            <v>BTB</v>
          </cell>
          <cell r="AV442">
            <v>1</v>
          </cell>
          <cell r="AX442" t="str">
            <v>ENTREGADO</v>
          </cell>
          <cell r="AY442" t="str">
            <v>LTE IPHONE 14 PRO 256GB NEGRO: 1 und - sn. 356901456813897</v>
          </cell>
          <cell r="AZ442" t="str">
            <v>TERMINAL</v>
          </cell>
          <cell r="BA442" t="str">
            <v>Entrega con contingente (dos documentos de identidad)</v>
          </cell>
        </row>
        <row r="443">
          <cell r="A443" t="str">
            <v>2478892</v>
          </cell>
          <cell r="B443" t="str">
            <v>MDELIVERY</v>
          </cell>
          <cell r="C443">
            <v>44917</v>
          </cell>
          <cell r="D443" t="str">
            <v>FLEXNET ECUADOR - MDELIVERY</v>
          </cell>
          <cell r="E443" t="str">
            <v>CALLE 28 DE JUNIO S/N Y GARCIA MORENO ENTRADA LLANO GRANDE</v>
          </cell>
          <cell r="H443" t="str">
            <v>170208</v>
          </cell>
          <cell r="I443" t="str">
            <v>QUITO</v>
          </cell>
          <cell r="J443" t="str">
            <v>PICHINCHA</v>
          </cell>
          <cell r="K443" t="str">
            <v>MIGUEL ENRIQUE VELASQUEZ LEMA O JOFFRE VERA O ANDRES GUZMAN_MIGUEL ENRIQUE VELASQUEZ LEMA</v>
          </cell>
          <cell r="L443" t="str">
            <v>AV GUASMO SECTOR PATRIA NUEVA CASA DE DOS PISOS COLOR VERDE TRES CALLES ATRAS DEL COLEGIO CATALINA CADENAS DIAGONAL A LA TIENDA</v>
          </cell>
          <cell r="O443" t="str">
            <v>EL TRIUNFO</v>
          </cell>
          <cell r="P443" t="str">
            <v>EL TRIUNFO</v>
          </cell>
          <cell r="Q443" t="str">
            <v>GUAYAS</v>
          </cell>
          <cell r="R443" t="str">
            <v>2478892</v>
          </cell>
          <cell r="W443" t="str">
            <v>1726507039001</v>
          </cell>
          <cell r="X443" t="str">
            <v>0980404417/0963115788</v>
          </cell>
          <cell r="AA443">
            <v>44917</v>
          </cell>
          <cell r="AD443">
            <v>1</v>
          </cell>
          <cell r="AE443">
            <v>1</v>
          </cell>
          <cell r="AI443" t="str">
            <v>DESPACHO</v>
          </cell>
          <cell r="AJ443" t="str">
            <v>NORMAL</v>
          </cell>
          <cell r="AL443" t="str">
            <v>NO</v>
          </cell>
          <cell r="AN443" t="str">
            <v>CC RENOVACION B2B NMTELEMARKETING (EXPRESS SOLO QUITO)</v>
          </cell>
          <cell r="AO443" t="str">
            <v>MULTICANAL B2B</v>
          </cell>
          <cell r="AP443">
            <v>44917</v>
          </cell>
          <cell r="AR443" t="str">
            <v>MDELIVERY_2478892</v>
          </cell>
          <cell r="AS443">
            <v>323693</v>
          </cell>
          <cell r="AT443" t="str">
            <v>D40</v>
          </cell>
          <cell r="AU443" t="str">
            <v>BTB</v>
          </cell>
          <cell r="AV443">
            <v>1</v>
          </cell>
          <cell r="AX443" t="str">
            <v>ENTREGADO</v>
          </cell>
          <cell r="AY443" t="str">
            <v>LTE XIAOMI REDMI NOTE 11 AZUL: 1 und - sn. 869113065918386</v>
          </cell>
          <cell r="AZ443" t="str">
            <v>TERMINAL</v>
          </cell>
          <cell r="BA443" t="str">
            <v>Entrega con contingente (dos documentos de identidad)</v>
          </cell>
        </row>
        <row r="444">
          <cell r="A444" t="str">
            <v>2478893</v>
          </cell>
          <cell r="B444" t="str">
            <v>MDELIVERY</v>
          </cell>
          <cell r="C444">
            <v>44917</v>
          </cell>
          <cell r="D444" t="str">
            <v>FLEXNET ECUADOR - MDELIVERY</v>
          </cell>
          <cell r="E444" t="str">
            <v>CALLE 28 DE JUNIO S/N Y GARCIA MORENO ENTRADA LLANO GRANDE</v>
          </cell>
          <cell r="H444" t="str">
            <v>170208</v>
          </cell>
          <cell r="I444" t="str">
            <v>QUITO</v>
          </cell>
          <cell r="J444" t="str">
            <v>PICHINCHA</v>
          </cell>
          <cell r="K444" t="str">
            <v>CAMACHO AREVALO CARLOS DANIEL_CAMACHO AREVALO CARLOS DANIEL</v>
          </cell>
          <cell r="L444" t="str">
            <v>CENTRO SECTOR SAN VICENTE PACIFICO GORDILLO Y JUAN MONTALVO CASA 2 PISOS COLOR MELON REF DE LA ESQUINA A 2 CASAS EN LA SIGUIENTE CUADRA QUEDA UNA ESCUELA COLOEGIO CIUDAD VENTANA</v>
          </cell>
          <cell r="O444" t="str">
            <v>VENTANAS</v>
          </cell>
          <cell r="P444" t="str">
            <v>VENTANAS</v>
          </cell>
          <cell r="Q444" t="str">
            <v>LOS RIOS</v>
          </cell>
          <cell r="R444" t="str">
            <v>2478893</v>
          </cell>
          <cell r="W444" t="str">
            <v>1207600311001</v>
          </cell>
          <cell r="X444" t="str">
            <v>0997431116</v>
          </cell>
          <cell r="AA444">
            <v>44917</v>
          </cell>
          <cell r="AD444">
            <v>1</v>
          </cell>
          <cell r="AE444">
            <v>1</v>
          </cell>
          <cell r="AI444" t="str">
            <v>DESPACHO</v>
          </cell>
          <cell r="AJ444" t="str">
            <v>NORMAL</v>
          </cell>
          <cell r="AL444" t="str">
            <v>NO</v>
          </cell>
          <cell r="AN444" t="str">
            <v>CC RENOVACION B2B NMTELEMARKETING (EXPRESS SOLO QUITO)</v>
          </cell>
          <cell r="AO444" t="str">
            <v>MULTICANAL B2B</v>
          </cell>
          <cell r="AP444">
            <v>44917</v>
          </cell>
          <cell r="AR444" t="str">
            <v>MDELIVERY_2478893</v>
          </cell>
          <cell r="AS444">
            <v>323688</v>
          </cell>
          <cell r="AT444" t="str">
            <v>D40</v>
          </cell>
          <cell r="AU444" t="str">
            <v>BTB</v>
          </cell>
          <cell r="AV444">
            <v>1</v>
          </cell>
          <cell r="AX444" t="str">
            <v>ENTREGADO</v>
          </cell>
          <cell r="AY444" t="str">
            <v>LTE XIAOMI REDMI NOTE 11 AZUL: 1 und - sn. 869113065921703</v>
          </cell>
          <cell r="AZ444" t="str">
            <v>TERMINAL</v>
          </cell>
          <cell r="BA444" t="str">
            <v>Entrega con contingente (dos documentos de identidad)</v>
          </cell>
        </row>
        <row r="445">
          <cell r="A445" t="str">
            <v>2478894</v>
          </cell>
          <cell r="B445" t="str">
            <v>MDELIVERY</v>
          </cell>
          <cell r="C445">
            <v>44917</v>
          </cell>
          <cell r="D445" t="str">
            <v>FLEXNET ECUADOR - MDELIVERY</v>
          </cell>
          <cell r="E445" t="str">
            <v>CALLE 28 DE JUNIO S/N Y GARCIA MORENO ENTRADA LLANO GRANDE</v>
          </cell>
          <cell r="H445" t="str">
            <v>170208</v>
          </cell>
          <cell r="I445" t="str">
            <v>QUITO</v>
          </cell>
          <cell r="J445" t="str">
            <v>PICHINCHA</v>
          </cell>
          <cell r="K445" t="str">
            <v>HUGO MENDOZA OLVERA O GIOVANNA LINDAO_ASOCIACION POLITECNICOS DE LA ESCUELA POLITECNICA DEL LITORAL</v>
          </cell>
          <cell r="L445" t="str">
            <v>KM 30 5 VIA PERIMETRAL CAMPUS GUSTAVO GALINDO ESPOL ATP EDIFICIO DE TECNOLOGIA 3B</v>
          </cell>
          <cell r="O445" t="str">
            <v>GUAYAQUIL</v>
          </cell>
          <cell r="P445" t="str">
            <v>GUAYAQUIL</v>
          </cell>
          <cell r="Q445" t="str">
            <v>GUAYAS</v>
          </cell>
          <cell r="R445" t="str">
            <v>2478894</v>
          </cell>
          <cell r="W445" t="str">
            <v>0991394850001</v>
          </cell>
          <cell r="X445" t="str">
            <v>00979575547</v>
          </cell>
          <cell r="AA445">
            <v>44917</v>
          </cell>
          <cell r="AD445">
            <v>1</v>
          </cell>
          <cell r="AE445">
            <v>1</v>
          </cell>
          <cell r="AI445" t="str">
            <v>DESPACHO</v>
          </cell>
          <cell r="AJ445" t="str">
            <v>NORMAL</v>
          </cell>
          <cell r="AL445" t="str">
            <v>NO</v>
          </cell>
          <cell r="AN445" t="str">
            <v>CC RENOVACION B2B NMTELEMARKETING (EXPRESS SOLO QUITO)</v>
          </cell>
          <cell r="AO445" t="str">
            <v>MULTICANAL B2B</v>
          </cell>
          <cell r="AP445">
            <v>44917</v>
          </cell>
          <cell r="AR445" t="str">
            <v>MDELIVERY_2478894</v>
          </cell>
          <cell r="AS445">
            <v>323692</v>
          </cell>
          <cell r="AT445" t="str">
            <v>D40</v>
          </cell>
          <cell r="AU445" t="str">
            <v>BTB</v>
          </cell>
          <cell r="AV445">
            <v>1</v>
          </cell>
          <cell r="AX445" t="str">
            <v>ENTREGADO</v>
          </cell>
          <cell r="AY445" t="str">
            <v>LTE SAMSUNG A23 NEGRO: 1 und - sn. 356795951216394</v>
          </cell>
          <cell r="AZ445" t="str">
            <v>TERMINAL</v>
          </cell>
          <cell r="BA445" t="str">
            <v>Entrega con contingente (dos documentos de identidad)</v>
          </cell>
        </row>
        <row r="446">
          <cell r="A446" t="str">
            <v>2478895</v>
          </cell>
          <cell r="B446" t="str">
            <v>MDELIVERY</v>
          </cell>
          <cell r="C446">
            <v>44917</v>
          </cell>
          <cell r="D446" t="str">
            <v>FLEXNET ECUADOR - MDELIVERY</v>
          </cell>
          <cell r="E446" t="str">
            <v>CALLE 28 DE JUNIO S/N Y GARCIA MORENO ENTRADA LLANO GRANDE</v>
          </cell>
          <cell r="H446" t="str">
            <v>170208</v>
          </cell>
          <cell r="I446" t="str">
            <v>QUITO</v>
          </cell>
          <cell r="J446" t="str">
            <v>PICHINCHA</v>
          </cell>
          <cell r="K446" t="str">
            <v>MERCEDES IVANOVA DIAZ MONTANO_MERCEDES IVANOVA DIAZ MONTANO</v>
          </cell>
          <cell r="L446" t="str">
            <v>RETIRA AGENCIA TRAMACO AVE DR HONORATO VASQUEZ O AVE LAS CASUARINAS MZ 5 SL 1 QUINQUELAS KM 10 5 VIA DAULE</v>
          </cell>
          <cell r="O446" t="str">
            <v>GUAYAQUIL</v>
          </cell>
          <cell r="P446" t="str">
            <v>GUAYAQUIL</v>
          </cell>
          <cell r="Q446" t="str">
            <v>GUAYAS</v>
          </cell>
          <cell r="R446" t="str">
            <v>2478895</v>
          </cell>
          <cell r="W446" t="str">
            <v>0803029727001</v>
          </cell>
          <cell r="X446" t="str">
            <v>0960205923/0987761940</v>
          </cell>
          <cell r="AA446">
            <v>44917</v>
          </cell>
          <cell r="AD446">
            <v>1</v>
          </cell>
          <cell r="AE446">
            <v>1</v>
          </cell>
          <cell r="AI446" t="str">
            <v>DESPACHO</v>
          </cell>
          <cell r="AJ446" t="str">
            <v>NORMAL</v>
          </cell>
          <cell r="AL446" t="str">
            <v>NO</v>
          </cell>
          <cell r="AN446" t="str">
            <v>CC RENOVACION B2B NMTELEMARKETING (EXPRESS SOLO QUITO)</v>
          </cell>
          <cell r="AO446" t="str">
            <v>MULTICANAL B2B</v>
          </cell>
          <cell r="AP446">
            <v>44917</v>
          </cell>
          <cell r="AR446" t="str">
            <v>MDELIVERY_2478895</v>
          </cell>
          <cell r="AS446">
            <v>323690</v>
          </cell>
          <cell r="AT446" t="str">
            <v>D40</v>
          </cell>
          <cell r="AU446" t="str">
            <v>BTB</v>
          </cell>
          <cell r="AV446">
            <v>1</v>
          </cell>
          <cell r="AX446" t="str">
            <v>ENTREGADO</v>
          </cell>
          <cell r="AY446" t="str">
            <v>LTE SAMSUNG A23 AZUL: 1 und - sn. 356795951179964</v>
          </cell>
          <cell r="AZ446" t="str">
            <v>TERMINAL</v>
          </cell>
          <cell r="BA446" t="str">
            <v>Entrega con contingente (dos documentos de identidad)</v>
          </cell>
        </row>
        <row r="447">
          <cell r="A447" t="str">
            <v>2478896</v>
          </cell>
          <cell r="B447" t="str">
            <v>MDELIVERY</v>
          </cell>
          <cell r="C447">
            <v>44917</v>
          </cell>
          <cell r="D447" t="str">
            <v>FLEXNET ECUADOR - MDELIVERY</v>
          </cell>
          <cell r="E447" t="str">
            <v>CALLE 28 DE JUNIO S/N Y GARCIA MORENO ENTRADA LLANO GRANDE</v>
          </cell>
          <cell r="H447" t="str">
            <v>170208</v>
          </cell>
          <cell r="I447" t="str">
            <v>QUITO</v>
          </cell>
          <cell r="J447" t="str">
            <v>PICHINCHA</v>
          </cell>
          <cell r="K447" t="str">
            <v>PEREZ LASCANO KORINA BELEN_ PEREZ LASCANO KORINA BELEN</v>
          </cell>
          <cell r="L447" t="str">
            <v>GUAYAQUIL AVDA FRANCISCO DE ORELLANA CC MALL DEL RIO PB LOCAL MOVISTAR ENTREGA A STALIN ZANBRANO CEDENO</v>
          </cell>
          <cell r="O447" t="str">
            <v>GUAYAQUIL</v>
          </cell>
          <cell r="P447" t="str">
            <v>GUAYAQUIL</v>
          </cell>
          <cell r="Q447" t="str">
            <v>GUAYAS</v>
          </cell>
          <cell r="R447" t="str">
            <v>2478896</v>
          </cell>
          <cell r="W447" t="str">
            <v>0950316950001</v>
          </cell>
          <cell r="X447" t="str">
            <v>0984967577</v>
          </cell>
          <cell r="AA447">
            <v>44917</v>
          </cell>
          <cell r="AD447">
            <v>1</v>
          </cell>
          <cell r="AE447">
            <v>1</v>
          </cell>
          <cell r="AI447" t="str">
            <v>DESPACHO</v>
          </cell>
          <cell r="AJ447" t="str">
            <v>NORMAL</v>
          </cell>
          <cell r="AL447" t="str">
            <v>NO</v>
          </cell>
          <cell r="AN447" t="str">
            <v>CC RENOVACION B2B NMTELEMARKETING (EXPRESS SOLO QUITO)</v>
          </cell>
          <cell r="AO447" t="str">
            <v>MULTICANAL B2B</v>
          </cell>
          <cell r="AP447">
            <v>44917</v>
          </cell>
          <cell r="AR447" t="str">
            <v>MDELIVERY_2478896</v>
          </cell>
          <cell r="AS447">
            <v>323686</v>
          </cell>
          <cell r="AT447" t="str">
            <v>D40</v>
          </cell>
          <cell r="AU447" t="str">
            <v>BTB</v>
          </cell>
          <cell r="AV447">
            <v>1</v>
          </cell>
          <cell r="AX447" t="str">
            <v>ENTREGADO</v>
          </cell>
          <cell r="AY447" t="str">
            <v>LTE SAMSUNG A13 NEGRO: 1 und - sn. 350068480718348</v>
          </cell>
          <cell r="AZ447" t="str">
            <v>TERMINAL</v>
          </cell>
          <cell r="BA447" t="str">
            <v>Entrega con contingente (dos documentos de identidad)</v>
          </cell>
        </row>
        <row r="448">
          <cell r="A448" t="str">
            <v>2478897</v>
          </cell>
          <cell r="B448" t="str">
            <v>MDELIVERY</v>
          </cell>
          <cell r="C448">
            <v>44917</v>
          </cell>
          <cell r="D448" t="str">
            <v>FLEXNET ECUADOR - MDELIVERY</v>
          </cell>
          <cell r="E448" t="str">
            <v>CALLE 28 DE JUNIO S/N Y GARCIA MORENO ENTRADA LLANO GRANDE</v>
          </cell>
          <cell r="H448" t="str">
            <v>170208</v>
          </cell>
          <cell r="I448" t="str">
            <v>QUITO</v>
          </cell>
          <cell r="J448" t="str">
            <v>PICHINCHA</v>
          </cell>
          <cell r="K448" t="str">
            <v>JANETH BORJA_TRANSCARMOL S A</v>
          </cell>
          <cell r="L448" t="str">
            <v>AV FRANCISCO DE ORELLANA Y MANUEL GOMEZ CDLA VILLA ESPANA ETAPA MADRID MZ 2223 VL 16</v>
          </cell>
          <cell r="O448" t="str">
            <v>GUAYAQUIL</v>
          </cell>
          <cell r="P448" t="str">
            <v>GUAYAQUIL</v>
          </cell>
          <cell r="Q448" t="str">
            <v>GUAYAS</v>
          </cell>
          <cell r="R448" t="str">
            <v>2478897</v>
          </cell>
          <cell r="W448" t="str">
            <v>0992106840001</v>
          </cell>
          <cell r="X448" t="str">
            <v>0999642000</v>
          </cell>
          <cell r="AA448">
            <v>44917</v>
          </cell>
          <cell r="AD448">
            <v>1</v>
          </cell>
          <cell r="AE448">
            <v>1</v>
          </cell>
          <cell r="AI448" t="str">
            <v>DESPACHO</v>
          </cell>
          <cell r="AJ448" t="str">
            <v>NORMAL</v>
          </cell>
          <cell r="AL448" t="str">
            <v>NO</v>
          </cell>
          <cell r="AN448" t="str">
            <v>CC RENOVACION B2B NMTELEMARKETING (EXPRESS SOLO QUITO)</v>
          </cell>
          <cell r="AO448" t="str">
            <v>MULTICANAL B2B</v>
          </cell>
          <cell r="AP448">
            <v>44917</v>
          </cell>
          <cell r="AR448" t="str">
            <v>MDELIVERY_2478897</v>
          </cell>
          <cell r="AS448">
            <v>323687</v>
          </cell>
          <cell r="AT448" t="str">
            <v>D40</v>
          </cell>
          <cell r="AU448" t="str">
            <v>BTB</v>
          </cell>
          <cell r="AV448">
            <v>5</v>
          </cell>
          <cell r="AX448" t="str">
            <v>ENTREGADO</v>
          </cell>
          <cell r="AY448" t="str">
            <v>LTE HONOR X6 SILVER: 5 und - sn. 862800061035085,862800060961141,862800061028544,862800061010534,862800060162583</v>
          </cell>
          <cell r="AZ448" t="str">
            <v>TERMINAL</v>
          </cell>
          <cell r="BA448" t="str">
            <v>Entrega con contingente (dos documentos de identidad)</v>
          </cell>
        </row>
        <row r="449">
          <cell r="A449" t="str">
            <v>2478902</v>
          </cell>
          <cell r="B449" t="str">
            <v>MDELIVERY</v>
          </cell>
          <cell r="C449">
            <v>44917</v>
          </cell>
          <cell r="D449" t="str">
            <v>FLEXNET ECUADOR - MDELIVERY</v>
          </cell>
          <cell r="E449" t="str">
            <v>CALLE 28 DE JUNIO S/N Y GARCIA MORENO ENTRADA LLANO GRANDE</v>
          </cell>
          <cell r="H449" t="str">
            <v>170208</v>
          </cell>
          <cell r="I449" t="str">
            <v>QUITO</v>
          </cell>
          <cell r="J449" t="str">
            <v>PICHINCHA</v>
          </cell>
          <cell r="K449" t="str">
            <v>LAAZ MENDOZA CESAR ALEXANDER_LAAZ MENDOZA CESAR ALEXANDER</v>
          </cell>
          <cell r="L449" t="str">
            <v>CANTON MILAGRO PARROQUIA ROBERTO ASTUDILLO RCTO VENECIA CENTRAL CALLE SIN NOMBRE COMUNICARSE CON EL CLIENTE ANTES DE IR A DEJAR</v>
          </cell>
          <cell r="O449" t="str">
            <v>MILAGRO</v>
          </cell>
          <cell r="P449" t="str">
            <v>MILAGRO</v>
          </cell>
          <cell r="Q449" t="str">
            <v>GUAYAS</v>
          </cell>
          <cell r="R449" t="str">
            <v>2478902</v>
          </cell>
          <cell r="W449" t="str">
            <v>1204157869001</v>
          </cell>
          <cell r="X449" t="str">
            <v>0994703152</v>
          </cell>
          <cell r="AA449">
            <v>44917</v>
          </cell>
          <cell r="AD449">
            <v>1</v>
          </cell>
          <cell r="AE449">
            <v>1</v>
          </cell>
          <cell r="AI449" t="str">
            <v>DESPACHO</v>
          </cell>
          <cell r="AJ449" t="str">
            <v>NORMAL</v>
          </cell>
          <cell r="AL449" t="str">
            <v>NO</v>
          </cell>
          <cell r="AN449" t="str">
            <v>PEDIDO EXPRESS DESDE BODEGA GUAYAQUIL</v>
          </cell>
          <cell r="AO449" t="str">
            <v>DISTRIBUIDORES</v>
          </cell>
          <cell r="AP449">
            <v>44917</v>
          </cell>
          <cell r="AR449" t="str">
            <v>MDELIVERY_2478902</v>
          </cell>
          <cell r="AS449">
            <v>323691</v>
          </cell>
          <cell r="AT449" t="str">
            <v>D40</v>
          </cell>
          <cell r="AU449" t="str">
            <v>BTB</v>
          </cell>
          <cell r="AV449">
            <v>1</v>
          </cell>
          <cell r="AX449" t="str">
            <v>ENTREGADO</v>
          </cell>
          <cell r="AY449" t="str">
            <v>HALFSIM MOVISTAR: 1 und - sn. 8959300520560989595</v>
          </cell>
          <cell r="AZ449" t="str">
            <v>SIMCARD</v>
          </cell>
          <cell r="BA449" t="str">
            <v/>
          </cell>
        </row>
        <row r="450">
          <cell r="A450" t="str">
            <v>2478903</v>
          </cell>
          <cell r="B450" t="str">
            <v>MDELIVERY</v>
          </cell>
          <cell r="C450">
            <v>44917</v>
          </cell>
          <cell r="D450" t="str">
            <v>FLEXNET ECUADOR - MDELIVERY</v>
          </cell>
          <cell r="E450" t="str">
            <v>CALLE 28 DE JUNIO S/N Y GARCIA MORENO ENTRADA LLANO GRANDE</v>
          </cell>
          <cell r="H450" t="str">
            <v>170208</v>
          </cell>
          <cell r="I450" t="str">
            <v>QUITO</v>
          </cell>
          <cell r="J450" t="str">
            <v>PICHINCHA</v>
          </cell>
          <cell r="K450" t="str">
            <v>DAYANA ALMENABA_NATIONALTIRE EXPERTS S A</v>
          </cell>
          <cell r="L450" t="str">
            <v>SANTO DOMINGO DE LOS TSACHILAS VIA QUEVEDO KM 2 Y MEDIO Y PUERTO ILA EMPRESA GENERAL TIRE</v>
          </cell>
          <cell r="O450" t="str">
            <v>SANTO DOMINGO</v>
          </cell>
          <cell r="P450" t="str">
            <v>SANTO DOMINGO</v>
          </cell>
          <cell r="Q450" t="str">
            <v>SANTO DOMINGO</v>
          </cell>
          <cell r="R450" t="str">
            <v>2478903</v>
          </cell>
          <cell r="W450" t="str">
            <v>1790202321001</v>
          </cell>
          <cell r="X450" t="str">
            <v>0969492827</v>
          </cell>
          <cell r="AA450">
            <v>44917</v>
          </cell>
          <cell r="AD450">
            <v>1</v>
          </cell>
          <cell r="AE450">
            <v>1</v>
          </cell>
          <cell r="AI450" t="str">
            <v>DESPACHO</v>
          </cell>
          <cell r="AJ450" t="str">
            <v>NORMAL</v>
          </cell>
          <cell r="AL450" t="str">
            <v>NO</v>
          </cell>
          <cell r="AN450" t="str">
            <v>367 EMPRESAS Y NEGOCIOS</v>
          </cell>
          <cell r="AO450" t="str">
            <v>GGCC / NEGOCIOS</v>
          </cell>
          <cell r="AP450">
            <v>44917</v>
          </cell>
          <cell r="AR450" t="str">
            <v>MDELIVERY_2478903</v>
          </cell>
          <cell r="AS450">
            <v>323689</v>
          </cell>
          <cell r="AT450" t="str">
            <v>D40</v>
          </cell>
          <cell r="AU450" t="str">
            <v>BTB</v>
          </cell>
          <cell r="AV450">
            <v>1</v>
          </cell>
          <cell r="AX450" t="str">
            <v>ENTREGADO</v>
          </cell>
          <cell r="AY450" t="str">
            <v>LTE SAMSUNG S22 5G ULTRA NEGRO: 1 und - sn. 351338913195854</v>
          </cell>
          <cell r="AZ450" t="str">
            <v>TERMINAL</v>
          </cell>
          <cell r="BA450" t="str">
            <v/>
          </cell>
        </row>
        <row r="451">
          <cell r="A451" t="str">
            <v>2478904</v>
          </cell>
          <cell r="B451" t="str">
            <v>MDELIVERY</v>
          </cell>
          <cell r="C451">
            <v>44917</v>
          </cell>
          <cell r="D451" t="str">
            <v>FLEXNET ECUADOR - MDELIVERY</v>
          </cell>
          <cell r="E451" t="str">
            <v>CALLE 28 DE JUNIO S/N Y GARCIA MORENO ENTRADA LLANO GRANDE</v>
          </cell>
          <cell r="H451" t="str">
            <v>170208</v>
          </cell>
          <cell r="I451" t="str">
            <v>QUITO</v>
          </cell>
          <cell r="J451" t="str">
            <v>PICHINCHA</v>
          </cell>
          <cell r="K451" t="str">
            <v>MERCEDES FEIJOO_ASOCIACION DE EMPLEADOS DEL INSTITUTO NACIONAL Y CENSOS REGIONAL DEL SUR</v>
          </cell>
          <cell r="L451" t="str">
            <v>AV MEXICO S N Y UNIDAD NACIONAL EX CREA</v>
          </cell>
          <cell r="O451" t="str">
            <v>CUENCA</v>
          </cell>
          <cell r="P451" t="str">
            <v>CUENCA</v>
          </cell>
          <cell r="Q451" t="str">
            <v>AZUAY</v>
          </cell>
          <cell r="R451" t="str">
            <v>2478904</v>
          </cell>
          <cell r="W451" t="str">
            <v>0190146278001</v>
          </cell>
          <cell r="X451" t="str">
            <v>0984674319</v>
          </cell>
          <cell r="AA451">
            <v>44917</v>
          </cell>
          <cell r="AD451">
            <v>1</v>
          </cell>
          <cell r="AE451">
            <v>1</v>
          </cell>
          <cell r="AI451" t="str">
            <v>DESPACHO</v>
          </cell>
          <cell r="AJ451" t="str">
            <v>NORMAL</v>
          </cell>
          <cell r="AL451" t="str">
            <v>NO</v>
          </cell>
          <cell r="AN451" t="str">
            <v>367 EMPRESAS Y NEGOCIOS</v>
          </cell>
          <cell r="AO451" t="str">
            <v>GGCC / NEGOCIOS</v>
          </cell>
          <cell r="AP451">
            <v>44917</v>
          </cell>
          <cell r="AR451" t="str">
            <v>MDELIVERY_2478904</v>
          </cell>
          <cell r="AS451">
            <v>323701</v>
          </cell>
          <cell r="AT451" t="str">
            <v>D40</v>
          </cell>
          <cell r="AU451" t="str">
            <v>BTB</v>
          </cell>
          <cell r="AV451">
            <v>2</v>
          </cell>
          <cell r="AX451" t="str">
            <v>ENTREGADO</v>
          </cell>
          <cell r="AY451" t="str">
            <v>LTE SAMSUNG A03 CORE COBRE: 1 und - sn. 352286991462275 / LTE SAMSUNG A23 NEGRO: 1 und - sn. 356795951218333</v>
          </cell>
          <cell r="AZ451" t="str">
            <v>TERMINAL</v>
          </cell>
          <cell r="BA451" t="str">
            <v/>
          </cell>
        </row>
        <row r="452">
          <cell r="A452" t="str">
            <v>2478906</v>
          </cell>
          <cell r="B452" t="str">
            <v>MDELIVERY</v>
          </cell>
          <cell r="C452">
            <v>44917</v>
          </cell>
          <cell r="D452" t="str">
            <v>FLEXNET ECUADOR - MDELIVERY</v>
          </cell>
          <cell r="E452" t="str">
            <v>CALLE 28 DE JUNIO S/N Y GARCIA MORENO ENTRADA LLANO GRANDE</v>
          </cell>
          <cell r="H452" t="str">
            <v>170208</v>
          </cell>
          <cell r="I452" t="str">
            <v>QUITO</v>
          </cell>
          <cell r="J452" t="str">
            <v>PICHINCHA</v>
          </cell>
          <cell r="K452" t="str">
            <v>TERESA TERAN_QUIFATEX S A</v>
          </cell>
          <cell r="L452" t="str">
            <v>BERNARDO DE LEGARDA Y 7MA TRANSVERSAL CASA N61 51</v>
          </cell>
          <cell r="O452" t="str">
            <v>QUITO</v>
          </cell>
          <cell r="P452" t="str">
            <v>QUITO</v>
          </cell>
          <cell r="Q452" t="str">
            <v>PICHINCHA</v>
          </cell>
          <cell r="R452" t="str">
            <v>2478906</v>
          </cell>
          <cell r="W452" t="str">
            <v>1790371506001</v>
          </cell>
          <cell r="X452" t="str">
            <v>0992838913</v>
          </cell>
          <cell r="AA452">
            <v>44917</v>
          </cell>
          <cell r="AD452">
            <v>1</v>
          </cell>
          <cell r="AE452">
            <v>1</v>
          </cell>
          <cell r="AI452" t="str">
            <v>DESPACHO</v>
          </cell>
          <cell r="AJ452" t="str">
            <v>EXPRESS</v>
          </cell>
          <cell r="AL452" t="str">
            <v>NO</v>
          </cell>
          <cell r="AN452" t="str">
            <v>POSVENTA GGCC Y NEGOCIOS (EXPRESS SOLO QUITO)</v>
          </cell>
          <cell r="AO452" t="str">
            <v>GGCC / NEGOCIOS</v>
          </cell>
          <cell r="AP452">
            <v>44917</v>
          </cell>
          <cell r="AR452" t="str">
            <v>MDELIVERY_2478906</v>
          </cell>
          <cell r="AS452">
            <v>323667</v>
          </cell>
          <cell r="AT452" t="str">
            <v>D40</v>
          </cell>
          <cell r="AU452" t="str">
            <v>BTB</v>
          </cell>
          <cell r="AV452">
            <v>1</v>
          </cell>
          <cell r="AX452" t="str">
            <v>ENTREGADO</v>
          </cell>
          <cell r="AY452" t="str">
            <v>LISTOPACK NOKIA 6300: 1 und - sn. 356948110113826</v>
          </cell>
          <cell r="AZ452" t="str">
            <v>TERMINAL</v>
          </cell>
          <cell r="BA452" t="str">
            <v/>
          </cell>
        </row>
        <row r="453">
          <cell r="A453" t="str">
            <v>2478907</v>
          </cell>
          <cell r="B453" t="str">
            <v>MDELIVERY</v>
          </cell>
          <cell r="C453">
            <v>44917</v>
          </cell>
          <cell r="D453" t="str">
            <v>FLEXNET ECUADOR - MDELIVERY</v>
          </cell>
          <cell r="E453" t="str">
            <v>CALLE 28 DE JUNIO S/N Y GARCIA MORENO ENTRADA LLANO GRANDE</v>
          </cell>
          <cell r="H453" t="str">
            <v>170208</v>
          </cell>
          <cell r="I453" t="str">
            <v>QUITO</v>
          </cell>
          <cell r="J453" t="str">
            <v>PICHINCHA</v>
          </cell>
          <cell r="K453" t="str">
            <v>MARITZA RODRIGUEZ_CLYAN SERVICES WORLD S A</v>
          </cell>
          <cell r="L453" t="str">
            <v>AV NACIONES UNIDAS E230 Y NUNEZ DE VELA EDIFICIO METROPOLITAN PISO 11 OFICINA 1113</v>
          </cell>
          <cell r="O453" t="str">
            <v>QUITO</v>
          </cell>
          <cell r="P453" t="str">
            <v>QUITO</v>
          </cell>
          <cell r="Q453" t="str">
            <v>PICHINCHA</v>
          </cell>
          <cell r="R453" t="str">
            <v>2478907</v>
          </cell>
          <cell r="W453" t="str">
            <v>1791871472001</v>
          </cell>
          <cell r="X453" t="str">
            <v>0995051485</v>
          </cell>
          <cell r="AA453">
            <v>44917</v>
          </cell>
          <cell r="AD453">
            <v>1</v>
          </cell>
          <cell r="AE453">
            <v>1</v>
          </cell>
          <cell r="AI453" t="str">
            <v>DESPACHO</v>
          </cell>
          <cell r="AJ453" t="str">
            <v>EXPRESS</v>
          </cell>
          <cell r="AL453" t="str">
            <v>NO</v>
          </cell>
          <cell r="AN453" t="str">
            <v>367 EMPRESAS Y NEGOCIOS (EXPRESS SOLO QUITO)</v>
          </cell>
          <cell r="AO453" t="str">
            <v>GGCC / NEGOCIOS</v>
          </cell>
          <cell r="AP453">
            <v>44917</v>
          </cell>
          <cell r="AR453" t="str">
            <v>MDELIVERY_2478907</v>
          </cell>
          <cell r="AS453">
            <v>323668</v>
          </cell>
          <cell r="AT453" t="str">
            <v>D40</v>
          </cell>
          <cell r="AU453" t="str">
            <v>BTB</v>
          </cell>
          <cell r="AV453">
            <v>1</v>
          </cell>
          <cell r="AX453" t="str">
            <v>ENTREGADO</v>
          </cell>
          <cell r="AY453" t="str">
            <v>LTE XIAOMI POCO X3 PRO 256GB NEGRO: 1 und - sn. 860793050235620</v>
          </cell>
          <cell r="AZ453" t="str">
            <v>TERMINAL</v>
          </cell>
          <cell r="BA453" t="str">
            <v/>
          </cell>
        </row>
        <row r="454">
          <cell r="A454" t="str">
            <v>2478910</v>
          </cell>
          <cell r="B454" t="str">
            <v>MDELIVERY</v>
          </cell>
          <cell r="C454">
            <v>44917</v>
          </cell>
          <cell r="D454" t="str">
            <v>FLEXNET ECUADOR - MDELIVERY</v>
          </cell>
          <cell r="E454" t="str">
            <v>CALLE 28 DE JUNIO S/N Y GARCIA MORENO ENTRADA LLANO GRANDE</v>
          </cell>
          <cell r="H454" t="str">
            <v>170208</v>
          </cell>
          <cell r="I454" t="str">
            <v>QUITO</v>
          </cell>
          <cell r="J454" t="str">
            <v>PICHINCHA</v>
          </cell>
          <cell r="K454" t="str">
            <v>ZULLY VERONICA MACIAS VILLALVA 0990314823_ZULLY VERONICA MACIAS VILLALVA</v>
          </cell>
          <cell r="L454" t="str">
            <v>GUAYAS LA GARZOTA AV DE LAS AMERICAS AV HERMANO MIGUEL AUTOHYUN CONCESIONARIO DE AUTOS ESQUINA FRENTE AL AEROPLAZA GUAYAQUIL FRENTE A TRANSPORTES DEL ECUADOR</v>
          </cell>
          <cell r="O454" t="str">
            <v>GUAYAQUIL</v>
          </cell>
          <cell r="P454" t="str">
            <v>GUAYAQUIL</v>
          </cell>
          <cell r="Q454" t="str">
            <v>GUAYAS</v>
          </cell>
          <cell r="R454" t="str">
            <v>2478910</v>
          </cell>
          <cell r="W454" t="str">
            <v>0926041195001</v>
          </cell>
          <cell r="X454" t="str">
            <v>0984001974</v>
          </cell>
          <cell r="AA454">
            <v>44917</v>
          </cell>
          <cell r="AD454">
            <v>1</v>
          </cell>
          <cell r="AE454">
            <v>1</v>
          </cell>
          <cell r="AI454" t="str">
            <v>DESPACHO</v>
          </cell>
          <cell r="AJ454" t="str">
            <v>NORMAL</v>
          </cell>
          <cell r="AL454" t="str">
            <v>NO</v>
          </cell>
          <cell r="AN454" t="str">
            <v>CC RENOVACION B2B NMTELEMARKETING</v>
          </cell>
          <cell r="AO454" t="str">
            <v>MULTICANAL B2B</v>
          </cell>
          <cell r="AP454">
            <v>44917</v>
          </cell>
          <cell r="AR454" t="str">
            <v>MDELIVERY_2478910</v>
          </cell>
          <cell r="AS454">
            <v>323696</v>
          </cell>
          <cell r="AT454" t="str">
            <v>D40</v>
          </cell>
          <cell r="AU454" t="str">
            <v>BTB</v>
          </cell>
          <cell r="AV454">
            <v>1</v>
          </cell>
          <cell r="AX454" t="str">
            <v>ENTREGADO</v>
          </cell>
          <cell r="AY454" t="str">
            <v>LTE IPHONE 11 64GB NEGRO: 1 und - sn. 356656421567081</v>
          </cell>
          <cell r="AZ454" t="str">
            <v>TERMINAL</v>
          </cell>
          <cell r="BA454" t="str">
            <v>Entrega con contingente (dos documentos de identidad)</v>
          </cell>
        </row>
        <row r="455">
          <cell r="A455" t="str">
            <v>2478911</v>
          </cell>
          <cell r="B455" t="str">
            <v>MDELIVERY</v>
          </cell>
          <cell r="C455">
            <v>44917</v>
          </cell>
          <cell r="D455" t="str">
            <v>FLEXNET ECUADOR - MDELIVERY</v>
          </cell>
          <cell r="E455" t="str">
            <v>CALLE 28 DE JUNIO S/N Y GARCIA MORENO ENTRADA LLANO GRANDE</v>
          </cell>
          <cell r="H455" t="str">
            <v>170208</v>
          </cell>
          <cell r="I455" t="str">
            <v>QUITO</v>
          </cell>
          <cell r="J455" t="str">
            <v>PICHINCHA</v>
          </cell>
          <cell r="K455" t="str">
            <v>PEDRO XAVIER CASTILLO TUMBACO_PEDRO XAVIER CASTILLO TUMBACO</v>
          </cell>
          <cell r="L455" t="str">
            <v>GUAYAS CIUDADELA SANTA LEONOR AV BENJAMIN ROSALES AL LADO DE DEMACO CERRAMIENDO DE VIDRIO</v>
          </cell>
          <cell r="O455" t="str">
            <v>GUAYAQUIL</v>
          </cell>
          <cell r="P455" t="str">
            <v>GUAYAQUIL</v>
          </cell>
          <cell r="Q455" t="str">
            <v>GUAYAS</v>
          </cell>
          <cell r="R455" t="str">
            <v>2478911</v>
          </cell>
          <cell r="W455" t="str">
            <v>0921090213001</v>
          </cell>
          <cell r="X455" t="str">
            <v>0995388282</v>
          </cell>
          <cell r="AA455">
            <v>44917</v>
          </cell>
          <cell r="AD455">
            <v>1</v>
          </cell>
          <cell r="AE455">
            <v>1</v>
          </cell>
          <cell r="AI455" t="str">
            <v>DESPACHO</v>
          </cell>
          <cell r="AJ455" t="str">
            <v>NORMAL</v>
          </cell>
          <cell r="AL455" t="str">
            <v>NO</v>
          </cell>
          <cell r="AN455" t="str">
            <v>CC RENOVACION B2B NMTELEMARKETING</v>
          </cell>
          <cell r="AO455" t="str">
            <v>MULTICANAL B2B</v>
          </cell>
          <cell r="AP455">
            <v>44917</v>
          </cell>
          <cell r="AR455" t="str">
            <v>MDELIVERY_2478911</v>
          </cell>
          <cell r="AS455">
            <v>323700</v>
          </cell>
          <cell r="AT455" t="str">
            <v>D40</v>
          </cell>
          <cell r="AU455" t="str">
            <v>BTB</v>
          </cell>
          <cell r="AV455">
            <v>1</v>
          </cell>
          <cell r="AX455" t="str">
            <v>ENTREGADO</v>
          </cell>
          <cell r="AY455" t="str">
            <v>LTE XIAOMI REDMI NOTE 11 AZUL: 1 und - sn. 869113065940620</v>
          </cell>
          <cell r="AZ455" t="str">
            <v>TERMINAL</v>
          </cell>
          <cell r="BA455" t="str">
            <v>Entrega con contingente (dos documentos de identidad)</v>
          </cell>
        </row>
        <row r="456">
          <cell r="A456" t="str">
            <v>2478912</v>
          </cell>
          <cell r="B456" t="str">
            <v>MDELIVERY</v>
          </cell>
          <cell r="C456">
            <v>44917</v>
          </cell>
          <cell r="D456" t="str">
            <v>FLEXNET ECUADOR - MDELIVERY</v>
          </cell>
          <cell r="E456" t="str">
            <v>CALLE 28 DE JUNIO S/N Y GARCIA MORENO ENTRADA LLANO GRANDE</v>
          </cell>
          <cell r="H456" t="str">
            <v>170208</v>
          </cell>
          <cell r="I456" t="str">
            <v>QUITO</v>
          </cell>
          <cell r="J456" t="str">
            <v>PICHINCHA</v>
          </cell>
          <cell r="K456" t="str">
            <v>DANIEL GEOVANNI SABANDO CAGUA_DANIEL GEOVANNI SABANDO CAGUA</v>
          </cell>
          <cell r="L456" t="str">
            <v>BARRIO SAN JOSA CANGAGUA CALLE RAFAEL ARCANGEL SUBIDA LA ROLDOS CASA DE COLOR VACA CON PORTON BLANCO DE 2 PISOS ENTREGAR MARIA CAGUA A 2 CUADRAS DE LA ESCUELA ESCUELA LUIS TUFINO</v>
          </cell>
          <cell r="O456" t="str">
            <v>QUITO</v>
          </cell>
          <cell r="P456" t="str">
            <v>QUITO</v>
          </cell>
          <cell r="Q456" t="str">
            <v>PICHINCHA</v>
          </cell>
          <cell r="R456" t="str">
            <v>2478912</v>
          </cell>
          <cell r="W456" t="str">
            <v>1755100946001</v>
          </cell>
          <cell r="X456" t="str">
            <v>0969240540</v>
          </cell>
          <cell r="AA456">
            <v>44917</v>
          </cell>
          <cell r="AD456">
            <v>1</v>
          </cell>
          <cell r="AE456">
            <v>1</v>
          </cell>
          <cell r="AI456" t="str">
            <v>DESPACHO</v>
          </cell>
          <cell r="AJ456" t="str">
            <v>NORMAL</v>
          </cell>
          <cell r="AL456" t="str">
            <v>NO</v>
          </cell>
          <cell r="AN456" t="str">
            <v>DAS CARGO A LA CUENTA (DELIVERY)</v>
          </cell>
          <cell r="AO456" t="str">
            <v>DISTRIBUIDORES</v>
          </cell>
          <cell r="AP456">
            <v>44917</v>
          </cell>
          <cell r="AR456" t="str">
            <v>MDELIVERY_2478912</v>
          </cell>
          <cell r="AS456">
            <v>323698</v>
          </cell>
          <cell r="AT456" t="str">
            <v>D40</v>
          </cell>
          <cell r="AU456" t="str">
            <v>BTB</v>
          </cell>
          <cell r="AV456">
            <v>1</v>
          </cell>
          <cell r="AX456" t="str">
            <v>ENTREGADO</v>
          </cell>
          <cell r="AY456" t="str">
            <v>HALFSIM MOVISTAR: 1 und - sn. 8959300120521948234</v>
          </cell>
          <cell r="AZ456" t="str">
            <v>SIMCARD</v>
          </cell>
          <cell r="BA456" t="str">
            <v>EMPRESAS TITULAR AUSENTE ENTREGA CON SELLO</v>
          </cell>
        </row>
        <row r="457">
          <cell r="A457" t="str">
            <v>2478913</v>
          </cell>
          <cell r="B457" t="str">
            <v>MDELIVERY</v>
          </cell>
          <cell r="C457">
            <v>44917</v>
          </cell>
          <cell r="D457" t="str">
            <v>FLEXNET ECUADOR - MDELIVERY</v>
          </cell>
          <cell r="E457" t="str">
            <v>CALLE 28 DE JUNIO S/N Y GARCIA MORENO ENTRADA LLANO GRANDE</v>
          </cell>
          <cell r="H457" t="str">
            <v>170208</v>
          </cell>
          <cell r="I457" t="str">
            <v>QUITO</v>
          </cell>
          <cell r="J457" t="str">
            <v>PICHINCHA</v>
          </cell>
          <cell r="K457" t="str">
            <v>JONATHAN JOEL PENAFIEL CORTEZ_JONATHAN JOEL PENAFIEL CORTEZ</v>
          </cell>
          <cell r="L457" t="str">
            <v>VIRGEN DE FATIMA CALLE 12 DE OCTUBRE Y 10 DE ENERO CASA DE CEMENTO DE UN PISO ESQ HAY UNA LAVADORA DE CARRO A LA TERCERA CASA REFERENCIAS POR LA BAJADA DE LA CLANICA TOLONGO ENTRANDO A MANO IZQUIERDA ESTA LA CASA ENTREGAR ROSMERY BETANCOURT</v>
          </cell>
          <cell r="O457" t="str">
            <v>SAN JACINTO DE YAGUACHI</v>
          </cell>
          <cell r="P457" t="str">
            <v>SAN JACINTO DE YAGUACHI</v>
          </cell>
          <cell r="Q457" t="str">
            <v>GUAYAS</v>
          </cell>
          <cell r="R457" t="str">
            <v>2478913</v>
          </cell>
          <cell r="W457" t="str">
            <v>0958147738001</v>
          </cell>
          <cell r="X457" t="str">
            <v>0969240540</v>
          </cell>
          <cell r="AA457">
            <v>44917</v>
          </cell>
          <cell r="AD457">
            <v>1</v>
          </cell>
          <cell r="AE457">
            <v>1</v>
          </cell>
          <cell r="AI457" t="str">
            <v>DESPACHO</v>
          </cell>
          <cell r="AJ457" t="str">
            <v>NORMAL</v>
          </cell>
          <cell r="AL457" t="str">
            <v>NO</v>
          </cell>
          <cell r="AN457" t="str">
            <v>DAS CARGO A LA CUENTA (DELIVERY)</v>
          </cell>
          <cell r="AO457" t="str">
            <v>DISTRIBUIDORES</v>
          </cell>
          <cell r="AP457">
            <v>44917</v>
          </cell>
          <cell r="AR457" t="str">
            <v>MDELIVERY_2478913</v>
          </cell>
          <cell r="AS457">
            <v>323694</v>
          </cell>
          <cell r="AT457" t="str">
            <v>D40</v>
          </cell>
          <cell r="AU457" t="str">
            <v>BTB</v>
          </cell>
          <cell r="AV457">
            <v>1</v>
          </cell>
          <cell r="AX457" t="str">
            <v>ENTREGADO</v>
          </cell>
          <cell r="AY457" t="str">
            <v>HALFSIM MOVISTAR: 1 und - sn. 8959300120521948242</v>
          </cell>
          <cell r="AZ457" t="str">
            <v>SIMCARD</v>
          </cell>
          <cell r="BA457" t="str">
            <v>EMPRESAS TITULAR AUSENTE ENTREGA CON SELLO</v>
          </cell>
        </row>
        <row r="458">
          <cell r="A458" t="str">
            <v>2478914</v>
          </cell>
          <cell r="B458" t="str">
            <v>MDELIVERY</v>
          </cell>
          <cell r="C458">
            <v>44917</v>
          </cell>
          <cell r="D458" t="str">
            <v>FLEXNET ECUADOR - MDELIVERY</v>
          </cell>
          <cell r="E458" t="str">
            <v>CALLE 28 DE JUNIO S/N Y GARCIA MORENO ENTRADA LLANO GRANDE</v>
          </cell>
          <cell r="H458" t="str">
            <v>170208</v>
          </cell>
          <cell r="I458" t="str">
            <v>QUITO</v>
          </cell>
          <cell r="J458" t="str">
            <v>PICHINCHA</v>
          </cell>
          <cell r="K458" t="str">
            <v>VILFO OCTAVIO ZAMBRANO BRAVO_VILFO OCTAVIO ZAMBRANO BRAVO</v>
          </cell>
          <cell r="L458" t="str">
            <v>CIUDAD DE SANTO DOMINGO LOS ROSALES 4 ETAPA EN LA URBANIZACION VALLE DE BOMBOLI CASA 156</v>
          </cell>
          <cell r="O458" t="str">
            <v>SANTO DOMINGO</v>
          </cell>
          <cell r="P458" t="str">
            <v>SANTO DOMINGO</v>
          </cell>
          <cell r="Q458" t="str">
            <v>SANTO DOMINGO</v>
          </cell>
          <cell r="R458" t="str">
            <v>2478914</v>
          </cell>
          <cell r="W458" t="str">
            <v>1305039040001</v>
          </cell>
          <cell r="X458" t="str">
            <v>0997433036/0997432102</v>
          </cell>
          <cell r="AA458">
            <v>44917</v>
          </cell>
          <cell r="AD458">
            <v>1</v>
          </cell>
          <cell r="AE458">
            <v>1</v>
          </cell>
          <cell r="AI458" t="str">
            <v>DESPACHO</v>
          </cell>
          <cell r="AJ458" t="str">
            <v>NORMAL</v>
          </cell>
          <cell r="AL458" t="str">
            <v>NO</v>
          </cell>
          <cell r="AN458" t="str">
            <v>DAS CARGO A LA CUENTA (DELIVERY)</v>
          </cell>
          <cell r="AO458" t="str">
            <v>DISTRIBUIDORES</v>
          </cell>
          <cell r="AP458">
            <v>44917</v>
          </cell>
          <cell r="AR458" t="str">
            <v>MDELIVERY_2478914</v>
          </cell>
          <cell r="AS458">
            <v>323695</v>
          </cell>
          <cell r="AT458" t="str">
            <v>D40</v>
          </cell>
          <cell r="AU458" t="str">
            <v>BTB</v>
          </cell>
          <cell r="AV458">
            <v>1</v>
          </cell>
          <cell r="AX458" t="str">
            <v>INCIDENCIA</v>
          </cell>
          <cell r="AY458" t="str">
            <v>HALFSIM MOVISTAR: 1 und - sn. 8959300520560989637</v>
          </cell>
          <cell r="AZ458" t="str">
            <v>SIMCARD</v>
          </cell>
          <cell r="BA458" t="str">
            <v>EMPRESAS TITULAR AUSENTE ENTREGA CON SELLO</v>
          </cell>
        </row>
        <row r="459">
          <cell r="A459" t="str">
            <v>2478915</v>
          </cell>
          <cell r="B459" t="str">
            <v>MDELIVERY</v>
          </cell>
          <cell r="C459">
            <v>44917</v>
          </cell>
          <cell r="D459" t="str">
            <v>FLEXNET ECUADOR - MDELIVERY</v>
          </cell>
          <cell r="E459" t="str">
            <v>CALLE 28 DE JUNIO S/N Y GARCIA MORENO ENTRADA LLANO GRANDE</v>
          </cell>
          <cell r="H459" t="str">
            <v>170208</v>
          </cell>
          <cell r="I459" t="str">
            <v>QUITO</v>
          </cell>
          <cell r="J459" t="str">
            <v>PICHINCHA</v>
          </cell>
          <cell r="K459" t="str">
            <v>PAOLA ESPINOSA_REPLACEMENT SERVICES REPSERV S A</v>
          </cell>
          <cell r="L459" t="str">
            <v>CATALINA ALDAZ N34 155 Y AV ELOY ALFARO EDF CATALINA PLAZA OFICINA 405 CUARTO PISO OFICINA DE AUTOXAUTO</v>
          </cell>
          <cell r="O459" t="str">
            <v>QUITO</v>
          </cell>
          <cell r="P459" t="str">
            <v>QUITO</v>
          </cell>
          <cell r="Q459" t="str">
            <v>PICHINCHA</v>
          </cell>
          <cell r="R459" t="str">
            <v>2478915</v>
          </cell>
          <cell r="W459" t="str">
            <v>1791973232001</v>
          </cell>
          <cell r="X459" t="str">
            <v>0958879564</v>
          </cell>
          <cell r="AA459">
            <v>44917</v>
          </cell>
          <cell r="AD459">
            <v>1</v>
          </cell>
          <cell r="AE459">
            <v>1</v>
          </cell>
          <cell r="AI459" t="str">
            <v>DESPACHO</v>
          </cell>
          <cell r="AJ459" t="str">
            <v>EXPRESS</v>
          </cell>
          <cell r="AL459" t="str">
            <v>NO</v>
          </cell>
          <cell r="AN459" t="str">
            <v>367 EMPRESAS Y NEGOCIOS (EXPRESS SOLO QUITO)</v>
          </cell>
          <cell r="AO459" t="str">
            <v>GGCC / NEGOCIOS</v>
          </cell>
          <cell r="AP459">
            <v>44917</v>
          </cell>
          <cell r="AR459" t="str">
            <v>MDELIVERY_2478915</v>
          </cell>
          <cell r="AS459">
            <v>323660</v>
          </cell>
          <cell r="AT459" t="str">
            <v>D40</v>
          </cell>
          <cell r="AU459" t="str">
            <v>BTB</v>
          </cell>
          <cell r="AV459">
            <v>1</v>
          </cell>
          <cell r="AX459" t="str">
            <v>ENTREGADO</v>
          </cell>
          <cell r="AY459" t="str">
            <v>LTE XIAOMI REDMI NOTE 11S AZUL: 1 und - sn. 863837056648604</v>
          </cell>
          <cell r="AZ459" t="str">
            <v>TERMINAL</v>
          </cell>
          <cell r="BA459" t="str">
            <v/>
          </cell>
        </row>
        <row r="460">
          <cell r="A460" t="str">
            <v>2478916</v>
          </cell>
          <cell r="B460" t="str">
            <v>MDELIVERY</v>
          </cell>
          <cell r="C460">
            <v>44917</v>
          </cell>
          <cell r="D460" t="str">
            <v>FLEXNET ECUADOR - MDELIVERY</v>
          </cell>
          <cell r="E460" t="str">
            <v>CALLE 28 DE JUNIO S/N Y GARCIA MORENO ENTRADA LLANO GRANDE</v>
          </cell>
          <cell r="H460" t="str">
            <v>170208</v>
          </cell>
          <cell r="I460" t="str">
            <v>QUITO</v>
          </cell>
          <cell r="J460" t="str">
            <v>PICHINCHA</v>
          </cell>
          <cell r="K460" t="str">
            <v>ROXANA FLORES_CLUB SOCIAL CULTURAL CANAL 2 TV</v>
          </cell>
          <cell r="L460" t="str">
            <v>BOYACA Y MANUEL GALECIO</v>
          </cell>
          <cell r="O460" t="str">
            <v>GUAYAQUIL</v>
          </cell>
          <cell r="P460" t="str">
            <v>GUAYAQUIL</v>
          </cell>
          <cell r="Q460" t="str">
            <v>GUAYAS</v>
          </cell>
          <cell r="R460" t="str">
            <v>2478916</v>
          </cell>
          <cell r="W460" t="str">
            <v>0991397027001</v>
          </cell>
          <cell r="X460" t="str">
            <v>0995734734</v>
          </cell>
          <cell r="AA460">
            <v>44917</v>
          </cell>
          <cell r="AD460">
            <v>1</v>
          </cell>
          <cell r="AE460">
            <v>1</v>
          </cell>
          <cell r="AI460" t="str">
            <v>DESPACHO</v>
          </cell>
          <cell r="AJ460" t="str">
            <v>NORMAL</v>
          </cell>
          <cell r="AL460" t="str">
            <v>NO</v>
          </cell>
          <cell r="AN460" t="str">
            <v>367 EMPRESAS Y NEGOCIOS</v>
          </cell>
          <cell r="AO460" t="str">
            <v>GGCC / NEGOCIOS</v>
          </cell>
          <cell r="AP460">
            <v>44917</v>
          </cell>
          <cell r="AR460" t="str">
            <v>MDELIVERY_2478916</v>
          </cell>
          <cell r="AS460">
            <v>323699</v>
          </cell>
          <cell r="AT460" t="str">
            <v>D40</v>
          </cell>
          <cell r="AU460" t="str">
            <v>BTB</v>
          </cell>
          <cell r="AV460">
            <v>1</v>
          </cell>
          <cell r="AX460" t="str">
            <v>ENTREGADO</v>
          </cell>
          <cell r="AY460" t="str">
            <v>LTE SAMSUNG A53 5G NEGRO: 1 und - sn. 353842197628165</v>
          </cell>
          <cell r="AZ460" t="str">
            <v>TERMINAL</v>
          </cell>
          <cell r="BA460" t="str">
            <v/>
          </cell>
        </row>
        <row r="461">
          <cell r="A461" t="str">
            <v>2478917</v>
          </cell>
          <cell r="B461" t="str">
            <v>MDELIVERY</v>
          </cell>
          <cell r="C461">
            <v>44917</v>
          </cell>
          <cell r="D461" t="str">
            <v>FLEXNET ECUADOR - MDELIVERY</v>
          </cell>
          <cell r="E461" t="str">
            <v>CALLE 28 DE JUNIO S/N Y GARCIA MORENO ENTRADA LLANO GRANDE</v>
          </cell>
          <cell r="H461" t="str">
            <v>170208</v>
          </cell>
          <cell r="I461" t="str">
            <v>QUITO</v>
          </cell>
          <cell r="J461" t="str">
            <v>PICHINCHA</v>
          </cell>
          <cell r="K461" t="str">
            <v>SANTIAGO SAAVEDRA_LABORATORIOS INDUSTRIALES FARMACEUTICOS ECUATORIAN</v>
          </cell>
          <cell r="L461" t="str">
            <v>AV DE LA PRENSA OE2 22 ESQUINA Y CALLE JUAN GALARZA EDIFICIO LABORATORIOS LIFE</v>
          </cell>
          <cell r="O461" t="str">
            <v>QUITO</v>
          </cell>
          <cell r="P461" t="str">
            <v>QUITO</v>
          </cell>
          <cell r="Q461" t="str">
            <v>PICHINCHA</v>
          </cell>
          <cell r="R461" t="str">
            <v>2478917</v>
          </cell>
          <cell r="W461" t="str">
            <v>1790013502001</v>
          </cell>
          <cell r="X461" t="str">
            <v>998608154</v>
          </cell>
          <cell r="AA461">
            <v>44917</v>
          </cell>
          <cell r="AD461">
            <v>1</v>
          </cell>
          <cell r="AE461">
            <v>1</v>
          </cell>
          <cell r="AI461" t="str">
            <v>DESPACHO</v>
          </cell>
          <cell r="AJ461" t="str">
            <v>EXPRESS</v>
          </cell>
          <cell r="AL461" t="str">
            <v>NO</v>
          </cell>
          <cell r="AN461" t="str">
            <v>POSVENTA GGCC Y NEGOCIOS (EXPRESS SOLO QUITO)</v>
          </cell>
          <cell r="AO461" t="str">
            <v>GGCC / NEGOCIOS</v>
          </cell>
          <cell r="AP461">
            <v>44917</v>
          </cell>
          <cell r="AR461" t="str">
            <v>MDELIVERY_2478917</v>
          </cell>
          <cell r="AS461">
            <v>323669</v>
          </cell>
          <cell r="AT461" t="str">
            <v>D40</v>
          </cell>
          <cell r="AU461" t="str">
            <v>BTB</v>
          </cell>
          <cell r="AV461">
            <v>5</v>
          </cell>
          <cell r="AX461" t="str">
            <v>ENTREGADO</v>
          </cell>
          <cell r="AY461" t="str">
            <v>IPHONE 14 PRO GOLD 128GB: 5 und - sn. 354256832112452,357442880493153,351083730722049,351083730697795,357442882933156</v>
          </cell>
          <cell r="AZ461" t="str">
            <v>TERMINAL</v>
          </cell>
          <cell r="BA461" t="str">
            <v/>
          </cell>
        </row>
        <row r="462">
          <cell r="A462" t="str">
            <v>2478922_1</v>
          </cell>
          <cell r="B462" t="str">
            <v>MDELIVERY</v>
          </cell>
          <cell r="C462">
            <v>44917</v>
          </cell>
          <cell r="D462" t="str">
            <v>FLEXNET ECUADOR - MDELIVERY</v>
          </cell>
          <cell r="E462" t="str">
            <v>CALLE 28 DE JUNIO S/N Y GARCIA MORENO ENTRADA LLANO GRANDE</v>
          </cell>
          <cell r="H462" t="str">
            <v>170208</v>
          </cell>
          <cell r="I462" t="str">
            <v>QUITO</v>
          </cell>
          <cell r="J462" t="str">
            <v>PICHINCHA</v>
          </cell>
          <cell r="K462" t="str">
            <v>KARINA TERESA ESTRELLA LUZURIAGA_KARINA TERESA ESTRELLA LUZURIAGA</v>
          </cell>
          <cell r="L462" t="str">
            <v>AV ITALIA Y MARIANA DE JESUS EDIFICIO MARIANA DE JESUS</v>
          </cell>
          <cell r="O462" t="str">
            <v>QUITO</v>
          </cell>
          <cell r="P462" t="str">
            <v>QUITO</v>
          </cell>
          <cell r="Q462" t="str">
            <v>PICHINCHA</v>
          </cell>
          <cell r="R462" t="str">
            <v>2478922_1</v>
          </cell>
          <cell r="W462" t="str">
            <v>1718346578</v>
          </cell>
          <cell r="X462" t="str">
            <v>0963149474</v>
          </cell>
          <cell r="AA462">
            <v>44917</v>
          </cell>
          <cell r="AD462">
            <v>1</v>
          </cell>
          <cell r="AE462">
            <v>1</v>
          </cell>
          <cell r="AI462" t="str">
            <v>DESPACHO</v>
          </cell>
          <cell r="AJ462" t="str">
            <v>EXPRESS</v>
          </cell>
          <cell r="AL462" t="str">
            <v>NO</v>
          </cell>
          <cell r="AN462" t="str">
            <v>PEDIDO EXPRESS SOLO QUITO (INGRESAR ANTES DE LAS 11:00 AM)</v>
          </cell>
          <cell r="AO462" t="str">
            <v>DISTRIBUIDORES</v>
          </cell>
          <cell r="AP462">
            <v>44917</v>
          </cell>
          <cell r="AR462" t="str">
            <v>MDELIVERY_2478922_1</v>
          </cell>
          <cell r="AS462">
            <v>323665</v>
          </cell>
          <cell r="AT462" t="str">
            <v>D40</v>
          </cell>
          <cell r="AU462" t="str">
            <v>BTB</v>
          </cell>
          <cell r="AV462">
            <v>1</v>
          </cell>
          <cell r="AX462" t="str">
            <v>ENTREGADO</v>
          </cell>
          <cell r="AY462" t="str">
            <v>HALFSIM MOVISTAR: 1 und - sn. 8959300520560989579</v>
          </cell>
          <cell r="AZ462" t="str">
            <v>SIMCARD</v>
          </cell>
          <cell r="BA462" t="str">
            <v/>
          </cell>
        </row>
        <row r="463">
          <cell r="A463" t="str">
            <v>2478923</v>
          </cell>
          <cell r="B463" t="str">
            <v>MDELIVERY</v>
          </cell>
          <cell r="C463">
            <v>44917</v>
          </cell>
          <cell r="D463" t="str">
            <v>FLEXNET ECUADOR - MDELIVERY</v>
          </cell>
          <cell r="E463" t="str">
            <v>CALLE 28 DE JUNIO S/N Y GARCIA MORENO ENTRADA LLANO GRANDE</v>
          </cell>
          <cell r="H463" t="str">
            <v>170208</v>
          </cell>
          <cell r="I463" t="str">
            <v>QUITO</v>
          </cell>
          <cell r="J463" t="str">
            <v>PICHINCHA</v>
          </cell>
          <cell r="K463" t="str">
            <v>CARLOS HERRERA_ASOCIACION DE EMPLEADOS Y TRABAJADORES OMNIBUS B B</v>
          </cell>
          <cell r="L463" t="str">
            <v>CALLE S4D E21 139 Y CALLE E21B JUNTO A LA AV SIMON BOLIVAR ANTES DE LLEGAR AL PEAJE DE BAJAR A SAN RARAFEL COOP 14 DE DICIEMBRE</v>
          </cell>
          <cell r="O463" t="str">
            <v>QUITO</v>
          </cell>
          <cell r="P463" t="str">
            <v>QUITO</v>
          </cell>
          <cell r="Q463" t="str">
            <v>PICHINCHA</v>
          </cell>
          <cell r="R463" t="str">
            <v>2478923</v>
          </cell>
          <cell r="W463" t="str">
            <v>1791791185001</v>
          </cell>
          <cell r="X463" t="str">
            <v>0995898677/958986773</v>
          </cell>
          <cell r="AA463">
            <v>44917</v>
          </cell>
          <cell r="AD463">
            <v>1</v>
          </cell>
          <cell r="AE463">
            <v>1</v>
          </cell>
          <cell r="AI463" t="str">
            <v>DESPACHO</v>
          </cell>
          <cell r="AJ463" t="str">
            <v>NORMAL</v>
          </cell>
          <cell r="AL463" t="str">
            <v>NO</v>
          </cell>
          <cell r="AN463" t="str">
            <v>367 EMPRESAS Y NEGOCIOS</v>
          </cell>
          <cell r="AO463" t="str">
            <v>GGCC / NEGOCIOS</v>
          </cell>
          <cell r="AP463">
            <v>44917</v>
          </cell>
          <cell r="AR463" t="str">
            <v>MDELIVERY_2478923</v>
          </cell>
          <cell r="AS463">
            <v>323697</v>
          </cell>
          <cell r="AT463" t="str">
            <v>D40</v>
          </cell>
          <cell r="AU463" t="str">
            <v>BTB</v>
          </cell>
          <cell r="AV463">
            <v>1</v>
          </cell>
          <cell r="AX463" t="str">
            <v>ENTREGADO</v>
          </cell>
          <cell r="AY463" t="str">
            <v>LTE NOKIA G21 AZUL: 1 und - sn. 355108340320383</v>
          </cell>
          <cell r="AZ463" t="str">
            <v>TERMINAL</v>
          </cell>
          <cell r="BA463" t="str">
            <v/>
          </cell>
        </row>
        <row r="464">
          <cell r="A464" t="str">
            <v>2478924</v>
          </cell>
          <cell r="B464" t="str">
            <v>MDELIVERY</v>
          </cell>
          <cell r="C464">
            <v>44917</v>
          </cell>
          <cell r="D464" t="str">
            <v>FLEXNET ECUADOR - MDELIVERY</v>
          </cell>
          <cell r="E464" t="str">
            <v>CALLE 28 DE JUNIO S/N Y GARCIA MORENO ENTRADA LLANO GRANDE</v>
          </cell>
          <cell r="H464" t="str">
            <v>170208</v>
          </cell>
          <cell r="I464" t="str">
            <v>QUITO</v>
          </cell>
          <cell r="J464" t="str">
            <v>PICHINCHA</v>
          </cell>
          <cell r="K464" t="str">
            <v>DAVID ELIECER ESPIN DONOSO_DAVID ELIECER ESPIN DONOSO</v>
          </cell>
          <cell r="L464" t="str">
            <v>MACHACHI CALLE PRINCIPAL PEREZ PAREJA CALLE SECUNDARIA RAFAEL ARROBA N DE CASA 04 19 FRENTE A LAVADORA DE CARROS TED MONKE</v>
          </cell>
          <cell r="O464" t="str">
            <v>QUITO</v>
          </cell>
          <cell r="P464" t="str">
            <v>QUITO</v>
          </cell>
          <cell r="Q464" t="str">
            <v>PICHINCHA</v>
          </cell>
          <cell r="R464" t="str">
            <v>2478924</v>
          </cell>
          <cell r="W464" t="str">
            <v>1719696997001</v>
          </cell>
          <cell r="X464" t="str">
            <v>0984656049</v>
          </cell>
          <cell r="AA464">
            <v>44917</v>
          </cell>
          <cell r="AD464">
            <v>1</v>
          </cell>
          <cell r="AE464">
            <v>1</v>
          </cell>
          <cell r="AI464" t="str">
            <v>DESPACHO</v>
          </cell>
          <cell r="AJ464" t="str">
            <v>NORMAL</v>
          </cell>
          <cell r="AL464" t="str">
            <v>NO</v>
          </cell>
          <cell r="AN464" t="str">
            <v>PEDIDO EXPRESS SOLO QUITO (INGRESAR ANTES DE LAS 11:00 AM)</v>
          </cell>
          <cell r="AO464" t="str">
            <v>DISTRIBUIDORES</v>
          </cell>
          <cell r="AP464">
            <v>44917</v>
          </cell>
          <cell r="AR464" t="str">
            <v>MDELIVERY_2478924</v>
          </cell>
          <cell r="AS464">
            <v>323703</v>
          </cell>
          <cell r="AT464" t="str">
            <v>D40</v>
          </cell>
          <cell r="AU464" t="str">
            <v>BTB</v>
          </cell>
          <cell r="AV464">
            <v>1</v>
          </cell>
          <cell r="AX464" t="str">
            <v>INCIDENCIA</v>
          </cell>
          <cell r="AY464" t="str">
            <v>HALFSIM MOVISTAR: 1 und - sn. 8959300520560932371</v>
          </cell>
          <cell r="AZ464" t="str">
            <v>SIMCARD</v>
          </cell>
          <cell r="BA464" t="str">
            <v/>
          </cell>
        </row>
        <row r="465">
          <cell r="A465" t="str">
            <v>2478925</v>
          </cell>
          <cell r="B465" t="str">
            <v>MDELIVERY</v>
          </cell>
          <cell r="C465">
            <v>44917</v>
          </cell>
          <cell r="D465" t="str">
            <v>FLEXNET ECUADOR - MDELIVERY</v>
          </cell>
          <cell r="E465" t="str">
            <v>CALLE 28 DE JUNIO S/N Y GARCIA MORENO ENTRADA LLANO GRANDE</v>
          </cell>
          <cell r="H465" t="str">
            <v>170208</v>
          </cell>
          <cell r="I465" t="str">
            <v>QUITO</v>
          </cell>
          <cell r="J465" t="str">
            <v>PICHINCHA</v>
          </cell>
          <cell r="K465" t="str">
            <v>SORAYDA PAREDES O DANNY CISNEROS_ASOCIACION COLEGIO AMERICANO DE GUAYAQUIL</v>
          </cell>
          <cell r="L465" t="str">
            <v>AV JUAN TANCA MARENGO KM 4 5 Y AV ING GOMEZ GAULT</v>
          </cell>
          <cell r="O465" t="str">
            <v>GUAYAQUIL</v>
          </cell>
          <cell r="P465" t="str">
            <v>GUAYAQUIL</v>
          </cell>
          <cell r="Q465" t="str">
            <v>GUAYAS</v>
          </cell>
          <cell r="R465" t="str">
            <v>2478925</v>
          </cell>
          <cell r="W465" t="str">
            <v>0990067236001</v>
          </cell>
          <cell r="X465" t="str">
            <v>0979438584</v>
          </cell>
          <cell r="AA465">
            <v>44917</v>
          </cell>
          <cell r="AD465">
            <v>1</v>
          </cell>
          <cell r="AE465">
            <v>1</v>
          </cell>
          <cell r="AI465" t="str">
            <v>DESPACHO</v>
          </cell>
          <cell r="AJ465" t="str">
            <v>NORMAL</v>
          </cell>
          <cell r="AL465" t="str">
            <v>NO</v>
          </cell>
          <cell r="AN465" t="str">
            <v>CC RENOVACION B2B NMTELEMARKETING (EXPRESS SOLO QUITO)</v>
          </cell>
          <cell r="AO465" t="str">
            <v>MULTICANAL B2B</v>
          </cell>
          <cell r="AP465">
            <v>44917</v>
          </cell>
          <cell r="AR465" t="str">
            <v>MDELIVERY_2478925</v>
          </cell>
          <cell r="AS465">
            <v>323702</v>
          </cell>
          <cell r="AT465" t="str">
            <v>D40</v>
          </cell>
          <cell r="AU465" t="str">
            <v>BTB</v>
          </cell>
          <cell r="AV465">
            <v>5</v>
          </cell>
          <cell r="AX465" t="str">
            <v>ENTREGADO</v>
          </cell>
          <cell r="AY465" t="str">
            <v>LTE SAMSUNG A13 NEGRO: 1 und - sn. 350068480715849 / LTE SAMSUNG A33 5G NEGRO: 1 und - sn. 352429893171160 / LTE SAMSUNG A23 NEGRO: 3 und - sn. 356795951217004,356795951168298,356795951218366</v>
          </cell>
          <cell r="AZ465" t="str">
            <v>TERMINAL</v>
          </cell>
          <cell r="BA465" t="str">
            <v>Entrega con contingente (dos documentos de identidad)</v>
          </cell>
        </row>
        <row r="466">
          <cell r="A466" t="str">
            <v>2478930</v>
          </cell>
          <cell r="B466" t="str">
            <v>MDELIVERY</v>
          </cell>
          <cell r="C466">
            <v>44917</v>
          </cell>
          <cell r="D466" t="str">
            <v>FLEXNET ECUADOR - MDELIVERY</v>
          </cell>
          <cell r="E466" t="str">
            <v>CALLE 28 DE JUNIO S/N Y GARCIA MORENO ENTRADA LLANO GRANDE</v>
          </cell>
          <cell r="H466" t="str">
            <v>170208</v>
          </cell>
          <cell r="I466" t="str">
            <v>QUITO</v>
          </cell>
          <cell r="J466" t="str">
            <v>PICHINCHA</v>
          </cell>
          <cell r="K466" t="str">
            <v>MAYRA CONGO_PERTRALY S A</v>
          </cell>
          <cell r="L466" t="str">
            <v>CORREDOR ALPACHACA EDIFICIO TERMINAL DE CARGA INTERNACIONAL LOCAL 4 EMPRESA PERTRALY S A AEROPUERTO INTERNACIONAL MARISCAL SUCRE TABABELA ECUADOR</v>
          </cell>
          <cell r="O466" t="str">
            <v>QUITO</v>
          </cell>
          <cell r="P466" t="str">
            <v>QUITO</v>
          </cell>
          <cell r="Q466" t="str">
            <v>PICHINCHA</v>
          </cell>
          <cell r="R466" t="str">
            <v>2478930</v>
          </cell>
          <cell r="W466" t="str">
            <v>1791807820001</v>
          </cell>
          <cell r="X466" t="str">
            <v>0988157338</v>
          </cell>
          <cell r="AA466">
            <v>44917</v>
          </cell>
          <cell r="AD466">
            <v>1</v>
          </cell>
          <cell r="AE466">
            <v>1</v>
          </cell>
          <cell r="AI466" t="str">
            <v>DESPACHO</v>
          </cell>
          <cell r="AJ466" t="str">
            <v>NORMAL</v>
          </cell>
          <cell r="AL466" t="str">
            <v>NO</v>
          </cell>
          <cell r="AN466" t="str">
            <v>367 EMPRESAS Y NEGOCIOS</v>
          </cell>
          <cell r="AO466" t="str">
            <v>GGCC / NEGOCIOS</v>
          </cell>
          <cell r="AP466">
            <v>44917</v>
          </cell>
          <cell r="AR466" t="str">
            <v>MDELIVERY_2478930</v>
          </cell>
          <cell r="AS466">
            <v>323704</v>
          </cell>
          <cell r="AT466" t="str">
            <v>D40</v>
          </cell>
          <cell r="AU466" t="str">
            <v>BTB</v>
          </cell>
          <cell r="AV466">
            <v>5</v>
          </cell>
          <cell r="AX466" t="str">
            <v>ENTREGADO</v>
          </cell>
          <cell r="AY466" t="str">
            <v>HALFSIM MOVISTAR: 5 und - sn. 8959300520560993522,8959300520560993704,8959300520560993530,8959300520560993555,8959300520560993712</v>
          </cell>
          <cell r="AZ466" t="str">
            <v>SIMCARD</v>
          </cell>
          <cell r="BA466" t="str">
            <v/>
          </cell>
        </row>
        <row r="467">
          <cell r="A467" t="str">
            <v>2478935</v>
          </cell>
          <cell r="B467" t="str">
            <v>MDELIVERY</v>
          </cell>
          <cell r="C467">
            <v>44917</v>
          </cell>
          <cell r="D467" t="str">
            <v>FLEXNET ECUADOR - MDELIVERY</v>
          </cell>
          <cell r="E467" t="str">
            <v>CALLE 28 DE JUNIO S/N Y GARCIA MORENO ENTRADA LLANO GRANDE</v>
          </cell>
          <cell r="H467" t="str">
            <v>170208</v>
          </cell>
          <cell r="I467" t="str">
            <v>QUITO</v>
          </cell>
          <cell r="J467" t="str">
            <v>PICHINCHA</v>
          </cell>
          <cell r="K467" t="str">
            <v>MELVIN SAENZ_QUIFATEX S A</v>
          </cell>
          <cell r="L467" t="str">
            <v>LIBERTADOR OE5 317 Y EUGENIO MORENO SECTOR COTOCOLLAO CASA DE DOS PISOS COLOR PLOMO</v>
          </cell>
          <cell r="O467" t="str">
            <v>QUITO</v>
          </cell>
          <cell r="P467" t="str">
            <v>QUITO</v>
          </cell>
          <cell r="Q467" t="str">
            <v>PICHINCHA</v>
          </cell>
          <cell r="R467" t="str">
            <v>2478935</v>
          </cell>
          <cell r="W467" t="str">
            <v>1790371506001</v>
          </cell>
          <cell r="X467" t="str">
            <v>0992504573</v>
          </cell>
          <cell r="AA467">
            <v>44917</v>
          </cell>
          <cell r="AD467">
            <v>1</v>
          </cell>
          <cell r="AE467">
            <v>1</v>
          </cell>
          <cell r="AI467" t="str">
            <v>DESPACHO</v>
          </cell>
          <cell r="AJ467" t="str">
            <v>NORMAL</v>
          </cell>
          <cell r="AL467" t="str">
            <v>NO</v>
          </cell>
          <cell r="AN467" t="str">
            <v>POSVENTA GGCC Y NEGOCIOS (EXPRESS SOLO QUITO)</v>
          </cell>
          <cell r="AO467" t="str">
            <v>GGCC / NEGOCIOS</v>
          </cell>
          <cell r="AP467">
            <v>44917</v>
          </cell>
          <cell r="AR467" t="str">
            <v>MDELIVERY_2478935</v>
          </cell>
          <cell r="AS467">
            <v>323885</v>
          </cell>
          <cell r="AT467" t="str">
            <v>D40</v>
          </cell>
          <cell r="AU467" t="str">
            <v>BTB</v>
          </cell>
          <cell r="AV467">
            <v>1</v>
          </cell>
          <cell r="AX467" t="str">
            <v>ENTREGADO</v>
          </cell>
          <cell r="AY467" t="str">
            <v>LTE REALME C21Y AZUL: 1 und - sn. 860256053204779</v>
          </cell>
          <cell r="AZ467" t="str">
            <v>TERMINAL</v>
          </cell>
          <cell r="BA467" t="str">
            <v/>
          </cell>
        </row>
        <row r="468">
          <cell r="A468" t="str">
            <v>2478936</v>
          </cell>
          <cell r="B468" t="str">
            <v>MDELIVERY</v>
          </cell>
          <cell r="C468">
            <v>44917</v>
          </cell>
          <cell r="D468" t="str">
            <v>FLEXNET ECUADOR - MDELIVERY</v>
          </cell>
          <cell r="E468" t="str">
            <v>CALLE 28 DE JUNIO S/N Y GARCIA MORENO ENTRADA LLANO GRANDE</v>
          </cell>
          <cell r="H468" t="str">
            <v>170208</v>
          </cell>
          <cell r="I468" t="str">
            <v>QUITO</v>
          </cell>
          <cell r="J468" t="str">
            <v>PICHINCHA</v>
          </cell>
          <cell r="K468" t="str">
            <v>PATRICIA LUNA_URBANO EXPRESS S A RAPIEXX</v>
          </cell>
          <cell r="L468" t="str">
            <v>PICHINCHA QUITO DE LAS AZUCENAS N44 131 GRANADOS URBANO</v>
          </cell>
          <cell r="O468" t="str">
            <v>QUITO</v>
          </cell>
          <cell r="P468" t="str">
            <v>QUITO</v>
          </cell>
          <cell r="Q468" t="str">
            <v>PICHINCHA</v>
          </cell>
          <cell r="R468" t="str">
            <v>2478936</v>
          </cell>
          <cell r="W468" t="str">
            <v>1791312813001</v>
          </cell>
          <cell r="X468" t="str">
            <v>992526528</v>
          </cell>
          <cell r="AA468">
            <v>44917</v>
          </cell>
          <cell r="AD468">
            <v>1</v>
          </cell>
          <cell r="AE468">
            <v>1</v>
          </cell>
          <cell r="AI468" t="str">
            <v>DESPACHO</v>
          </cell>
          <cell r="AJ468" t="str">
            <v>NORMAL</v>
          </cell>
          <cell r="AL468" t="str">
            <v>NO</v>
          </cell>
          <cell r="AN468" t="str">
            <v>ACTIVACIONES INGRESOS GGCC &amp; NEGOCIOS DIRECTOS</v>
          </cell>
          <cell r="AO468" t="str">
            <v>GGCC / NEGOCIOS</v>
          </cell>
          <cell r="AP468">
            <v>44917</v>
          </cell>
          <cell r="AR468" t="str">
            <v>MDELIVERY_2478936</v>
          </cell>
          <cell r="AS468">
            <v>323883</v>
          </cell>
          <cell r="AT468" t="str">
            <v>D40</v>
          </cell>
          <cell r="AU468" t="str">
            <v>BTB</v>
          </cell>
          <cell r="AV468">
            <v>20</v>
          </cell>
          <cell r="AX468" t="str">
            <v>ENTREGADO</v>
          </cell>
          <cell r="AY468" t="str">
            <v>HALFSIM MOVISTAR: 20 und - sn. 8959300520560994199,8959300520560994264,8959300520560994173,8959300520560990155,8959300520560994215,8959300520560994223,8959300520560994231,8959300520560989686,8959300520560989702,8959300520560994249,8959300520560989504,8959300520560989694,8959300520560990171,8959300520560990445,8959300520560994165,8959300520560994140,8959300520560994157,8959300520560992961,8959300520560994256,8959300520560994207</v>
          </cell>
          <cell r="AZ468" t="str">
            <v>SIMCARD</v>
          </cell>
          <cell r="BA468" t="str">
            <v/>
          </cell>
        </row>
        <row r="469">
          <cell r="A469" t="str">
            <v>2478956_1</v>
          </cell>
          <cell r="B469" t="str">
            <v>MDELIVERY</v>
          </cell>
          <cell r="C469">
            <v>44917</v>
          </cell>
          <cell r="D469" t="str">
            <v>FLEXNET ECUADOR - MDELIVERY</v>
          </cell>
          <cell r="E469" t="str">
            <v>CALLE 28 DE JUNIO S/N Y GARCIA MORENO ENTRADA LLANO GRANDE</v>
          </cell>
          <cell r="H469" t="str">
            <v>170208</v>
          </cell>
          <cell r="I469" t="str">
            <v>QUITO</v>
          </cell>
          <cell r="J469" t="str">
            <v>PICHINCHA</v>
          </cell>
          <cell r="K469" t="str">
            <v>MARIELA ARMAS_COMITE DE EMPRESAS DE TRABAJADORES DE ELECTROCABLE</v>
          </cell>
          <cell r="L469" t="str">
            <v>KM 11 5 VIA A DAULE GUAYAQUIL ECUADOR</v>
          </cell>
          <cell r="O469" t="str">
            <v>GUAYAQUIL</v>
          </cell>
          <cell r="P469" t="str">
            <v>GUAYAQUIL</v>
          </cell>
          <cell r="Q469" t="str">
            <v>GUAYAS</v>
          </cell>
          <cell r="R469" t="str">
            <v>2478956_1</v>
          </cell>
          <cell r="W469" t="str">
            <v>0991359168001</v>
          </cell>
          <cell r="X469" t="str">
            <v>981036942</v>
          </cell>
          <cell r="AA469">
            <v>44917</v>
          </cell>
          <cell r="AD469">
            <v>1</v>
          </cell>
          <cell r="AE469">
            <v>1</v>
          </cell>
          <cell r="AI469" t="str">
            <v>DESPACHO</v>
          </cell>
          <cell r="AJ469" t="str">
            <v>NORMAL</v>
          </cell>
          <cell r="AL469" t="str">
            <v>NO</v>
          </cell>
          <cell r="AN469" t="str">
            <v>POSVENTA GGCC Y NEGOCIOS</v>
          </cell>
          <cell r="AO469" t="str">
            <v>GGCC / NEGOCIOS</v>
          </cell>
          <cell r="AP469">
            <v>44917</v>
          </cell>
          <cell r="AR469" t="str">
            <v>MDELIVERY_2478956_1</v>
          </cell>
          <cell r="AS469">
            <v>323887</v>
          </cell>
          <cell r="AT469" t="str">
            <v>D40</v>
          </cell>
          <cell r="AU469" t="str">
            <v>BTB</v>
          </cell>
          <cell r="AV469">
            <v>1</v>
          </cell>
          <cell r="AX469" t="str">
            <v>ENTREGADO</v>
          </cell>
          <cell r="AY469" t="str">
            <v>LTE SAMSUNG A23 NEGRO: 1 und - sn. 356795951220917</v>
          </cell>
          <cell r="AZ469" t="str">
            <v>TERMINAL</v>
          </cell>
          <cell r="BA469" t="str">
            <v/>
          </cell>
        </row>
        <row r="470">
          <cell r="A470" t="str">
            <v>2478957</v>
          </cell>
          <cell r="B470" t="str">
            <v>MDELIVERY</v>
          </cell>
          <cell r="C470">
            <v>44917</v>
          </cell>
          <cell r="D470" t="str">
            <v>FLEXNET ECUADOR - MDELIVERY</v>
          </cell>
          <cell r="E470" t="str">
            <v>CALLE 28 DE JUNIO S/N Y GARCIA MORENO ENTRADA LLANO GRANDE</v>
          </cell>
          <cell r="H470" t="str">
            <v>170208</v>
          </cell>
          <cell r="I470" t="str">
            <v>QUITO</v>
          </cell>
          <cell r="J470" t="str">
            <v>PICHINCHA</v>
          </cell>
          <cell r="K470" t="str">
            <v>LISBETH FREIRE_MEDIANET S A</v>
          </cell>
          <cell r="L470" t="str">
            <v>AV CIRCUNVALACION ENTRE TODOS LOS SANTOS Y UNICA CDLA URDESA MZ 8 SOLAR 2</v>
          </cell>
          <cell r="O470" t="str">
            <v>GUAYAQUIL</v>
          </cell>
          <cell r="P470" t="str">
            <v>GUAYAQUIL</v>
          </cell>
          <cell r="Q470" t="str">
            <v>GUAYAS</v>
          </cell>
          <cell r="R470" t="str">
            <v>2478957</v>
          </cell>
          <cell r="W470" t="str">
            <v>0992294566001</v>
          </cell>
          <cell r="X470" t="str">
            <v>0994409821</v>
          </cell>
          <cell r="AA470">
            <v>44917</v>
          </cell>
          <cell r="AD470">
            <v>1</v>
          </cell>
          <cell r="AE470">
            <v>1</v>
          </cell>
          <cell r="AI470" t="str">
            <v>DESPACHO</v>
          </cell>
          <cell r="AJ470" t="str">
            <v>NORMAL</v>
          </cell>
          <cell r="AL470" t="str">
            <v>NO</v>
          </cell>
          <cell r="AN470" t="str">
            <v>367 EMPRESAS Y NEGOCIOS</v>
          </cell>
          <cell r="AO470" t="str">
            <v>GGCC / NEGOCIOS</v>
          </cell>
          <cell r="AP470">
            <v>44917</v>
          </cell>
          <cell r="AR470" t="str">
            <v>MDELIVERY_2478957</v>
          </cell>
          <cell r="AS470">
            <v>323880</v>
          </cell>
          <cell r="AT470" t="str">
            <v>D40</v>
          </cell>
          <cell r="AU470" t="str">
            <v>BTB</v>
          </cell>
          <cell r="AV470">
            <v>1</v>
          </cell>
          <cell r="AX470" t="str">
            <v>ENTREGADO</v>
          </cell>
          <cell r="AY470" t="str">
            <v>LTE SAMSUNG A33 5G NEGRO: 1 und - sn. 352429893120225</v>
          </cell>
          <cell r="AZ470" t="str">
            <v>TERMINAL</v>
          </cell>
          <cell r="BA470" t="str">
            <v/>
          </cell>
        </row>
        <row r="471">
          <cell r="A471" t="str">
            <v>2478958</v>
          </cell>
          <cell r="B471" t="str">
            <v>MDELIVERY</v>
          </cell>
          <cell r="C471">
            <v>44917</v>
          </cell>
          <cell r="D471" t="str">
            <v>FLEXNET ECUADOR - MDELIVERY</v>
          </cell>
          <cell r="E471" t="str">
            <v>CALLE 28 DE JUNIO S/N Y GARCIA MORENO ENTRADA LLANO GRANDE</v>
          </cell>
          <cell r="H471" t="str">
            <v>170208</v>
          </cell>
          <cell r="I471" t="str">
            <v>QUITO</v>
          </cell>
          <cell r="J471" t="str">
            <v>PICHINCHA</v>
          </cell>
          <cell r="K471" t="str">
            <v>PACO ESCALANTE CARLOS ESCALANTE_CARLOS BRYAN ESCALANTE CHILIQUINGA</v>
          </cell>
          <cell r="L471" t="str">
            <v>COLINAS DEL NORTE CALLE PERIMETRAL DERECHA OE614 Y CALLE B 25 QUITO PICHINCHA</v>
          </cell>
          <cell r="O471" t="str">
            <v>QUITO</v>
          </cell>
          <cell r="P471" t="str">
            <v>QUITO</v>
          </cell>
          <cell r="Q471" t="str">
            <v>PICHINCHA</v>
          </cell>
          <cell r="R471" t="str">
            <v>2478958</v>
          </cell>
          <cell r="W471" t="str">
            <v>1722908587001</v>
          </cell>
          <cell r="X471" t="str">
            <v>0990629180</v>
          </cell>
          <cell r="AA471">
            <v>44917</v>
          </cell>
          <cell r="AD471">
            <v>1</v>
          </cell>
          <cell r="AE471">
            <v>1</v>
          </cell>
          <cell r="AI471" t="str">
            <v>DESPACHO</v>
          </cell>
          <cell r="AJ471" t="str">
            <v>NORMAL</v>
          </cell>
          <cell r="AL471" t="str">
            <v>NO</v>
          </cell>
          <cell r="AN471" t="str">
            <v>367 EMPRESAS Y NEGOCIOS (EXPRESS SOLO QUITO)</v>
          </cell>
          <cell r="AO471" t="str">
            <v>GGCC / NEGOCIOS</v>
          </cell>
          <cell r="AP471">
            <v>44917</v>
          </cell>
          <cell r="AR471" t="str">
            <v>MDELIVERY_2478958</v>
          </cell>
          <cell r="AS471">
            <v>323884</v>
          </cell>
          <cell r="AT471" t="str">
            <v>D40</v>
          </cell>
          <cell r="AU471" t="str">
            <v>BTB</v>
          </cell>
          <cell r="AV471">
            <v>1</v>
          </cell>
          <cell r="AX471" t="str">
            <v>ENTREGADO</v>
          </cell>
          <cell r="AY471" t="str">
            <v>HALFSIM MOVISTAR: 1 und - sn. 8959300520560993688</v>
          </cell>
          <cell r="AZ471" t="str">
            <v>SIMCARD</v>
          </cell>
          <cell r="BA471" t="str">
            <v/>
          </cell>
        </row>
        <row r="472">
          <cell r="A472" t="str">
            <v>2478961_1</v>
          </cell>
          <cell r="B472" t="str">
            <v>MDELIVERY</v>
          </cell>
          <cell r="C472">
            <v>44917</v>
          </cell>
          <cell r="D472" t="str">
            <v>FLEXNET ECUADOR - MDELIVERY</v>
          </cell>
          <cell r="E472" t="str">
            <v>CALLE 28 DE JUNIO S/N Y GARCIA MORENO ENTRADA LLANO GRANDE</v>
          </cell>
          <cell r="H472" t="str">
            <v>170208</v>
          </cell>
          <cell r="I472" t="str">
            <v>QUITO</v>
          </cell>
          <cell r="J472" t="str">
            <v>PICHINCHA</v>
          </cell>
          <cell r="K472" t="str">
            <v>LORENA WASHIMA Y O MARCO ORELLANA_PASAMANERIA S A</v>
          </cell>
          <cell r="L472" t="str">
            <v>AZUAY CUENCA HUAYNA CAPAC 197 Y PIO BRAVO EN PASAMANERIA CUENCA AZUAY</v>
          </cell>
          <cell r="O472" t="str">
            <v>CUENCA</v>
          </cell>
          <cell r="P472" t="str">
            <v>CUENCA</v>
          </cell>
          <cell r="Q472" t="str">
            <v>AZUAY</v>
          </cell>
          <cell r="R472" t="str">
            <v>2478961_1</v>
          </cell>
          <cell r="W472" t="str">
            <v>0190003299001</v>
          </cell>
          <cell r="X472" t="str">
            <v>0999989406</v>
          </cell>
          <cell r="AA472">
            <v>44917</v>
          </cell>
          <cell r="AD472">
            <v>1</v>
          </cell>
          <cell r="AE472">
            <v>1</v>
          </cell>
          <cell r="AI472" t="str">
            <v>DESPACHO</v>
          </cell>
          <cell r="AJ472" t="str">
            <v>NORMAL</v>
          </cell>
          <cell r="AL472" t="str">
            <v>NO</v>
          </cell>
          <cell r="AN472" t="str">
            <v>ACTIVACIONES B2B PORTABILIDADES SOLO SIMCARD</v>
          </cell>
          <cell r="AO472" t="str">
            <v>GGCC / NEGOCIOS</v>
          </cell>
          <cell r="AP472">
            <v>44917</v>
          </cell>
          <cell r="AR472" t="str">
            <v>MDELIVERY_2478961_1</v>
          </cell>
          <cell r="AS472">
            <v>323882</v>
          </cell>
          <cell r="AT472" t="str">
            <v>D40</v>
          </cell>
          <cell r="AU472" t="str">
            <v>BTB</v>
          </cell>
          <cell r="AV472">
            <v>1</v>
          </cell>
          <cell r="AX472" t="str">
            <v>ENTREGADO</v>
          </cell>
          <cell r="AY472" t="str">
            <v>HALFSIM MOVISTAR: 1 und - sn. 8959300520560931712</v>
          </cell>
          <cell r="AZ472" t="str">
            <v>SIMCARD</v>
          </cell>
          <cell r="BA472" t="str">
            <v/>
          </cell>
        </row>
        <row r="473">
          <cell r="A473" t="str">
            <v>2478962</v>
          </cell>
          <cell r="B473" t="str">
            <v>MDELIVERY</v>
          </cell>
          <cell r="C473">
            <v>44917</v>
          </cell>
          <cell r="D473" t="str">
            <v>FLEXNET ECUADOR - MDELIVERY</v>
          </cell>
          <cell r="E473" t="str">
            <v>CALLE 28 DE JUNIO S/N Y GARCIA MORENO ENTRADA LLANO GRANDE</v>
          </cell>
          <cell r="H473" t="str">
            <v>170208</v>
          </cell>
          <cell r="I473" t="str">
            <v>QUITO</v>
          </cell>
          <cell r="J473" t="str">
            <v>PICHINCHA</v>
          </cell>
          <cell r="K473" t="str">
            <v>JUSTINE SANCHEZ_ABCALSA S A</v>
          </cell>
          <cell r="L473" t="str">
            <v>MEDARDO ANGEL SILVA 13 Y PANAMA Y CHILE ELOY ALFARO</v>
          </cell>
          <cell r="O473" t="str">
            <v>GUAYAQUIL</v>
          </cell>
          <cell r="P473" t="str">
            <v>GUAYAQUIL</v>
          </cell>
          <cell r="Q473" t="str">
            <v>GUAYAS</v>
          </cell>
          <cell r="R473" t="str">
            <v>2478962</v>
          </cell>
          <cell r="W473" t="str">
            <v>1791845323001</v>
          </cell>
          <cell r="X473" t="str">
            <v>0989184231</v>
          </cell>
          <cell r="AA473">
            <v>44917</v>
          </cell>
          <cell r="AD473">
            <v>1</v>
          </cell>
          <cell r="AE473">
            <v>1</v>
          </cell>
          <cell r="AI473" t="str">
            <v>DESPACHO</v>
          </cell>
          <cell r="AJ473" t="str">
            <v>NORMAL</v>
          </cell>
          <cell r="AL473" t="str">
            <v>NO</v>
          </cell>
          <cell r="AN473" t="str">
            <v>367 EMPRESAS Y NEGOCIOS</v>
          </cell>
          <cell r="AO473" t="str">
            <v>GGCC / NEGOCIOS</v>
          </cell>
          <cell r="AP473">
            <v>44917</v>
          </cell>
          <cell r="AR473" t="str">
            <v>MDELIVERY_2478962</v>
          </cell>
          <cell r="AS473">
            <v>323886</v>
          </cell>
          <cell r="AT473" t="str">
            <v>D40</v>
          </cell>
          <cell r="AU473" t="str">
            <v>BTB</v>
          </cell>
          <cell r="AV473">
            <v>1</v>
          </cell>
          <cell r="AX473" t="str">
            <v>ENTREGADO</v>
          </cell>
          <cell r="AY473" t="str">
            <v>LTE XIAOMI REDMI NOTE 11 AZUL: 1 und - sn. 869113065773401</v>
          </cell>
          <cell r="AZ473" t="str">
            <v>TERMINAL</v>
          </cell>
          <cell r="BA473" t="str">
            <v/>
          </cell>
        </row>
        <row r="474">
          <cell r="A474" t="str">
            <v>2478963</v>
          </cell>
          <cell r="B474" t="str">
            <v>MDELIVERY</v>
          </cell>
          <cell r="C474">
            <v>44917</v>
          </cell>
          <cell r="D474" t="str">
            <v>FLEXNET ECUADOR - MDELIVERY</v>
          </cell>
          <cell r="E474" t="str">
            <v>CALLE 28 DE JUNIO S/N Y GARCIA MORENO ENTRADA LLANO GRANDE</v>
          </cell>
          <cell r="H474" t="str">
            <v>170208</v>
          </cell>
          <cell r="I474" t="str">
            <v>QUITO</v>
          </cell>
          <cell r="J474" t="str">
            <v>PICHINCHA</v>
          </cell>
          <cell r="K474" t="str">
            <v>MARYLIN GUEVARA RODRIGO SAMUEZA_ COOPERATIVA DE AHORRO Y CREDITO UNIVERSIDAD CATOLI</v>
          </cell>
          <cell r="L474" t="str">
            <v>QUITO 12 DE OCTUBRE Y VEINTIMILLA COOPERATIVA DE LA PUCE</v>
          </cell>
          <cell r="O474" t="str">
            <v>QUITO</v>
          </cell>
          <cell r="P474" t="str">
            <v>QUITO</v>
          </cell>
          <cell r="Q474" t="str">
            <v>PICHINCHA</v>
          </cell>
          <cell r="R474" t="str">
            <v>2478963</v>
          </cell>
          <cell r="W474" t="str">
            <v>1791708288001</v>
          </cell>
          <cell r="X474" t="str">
            <v>0999046572</v>
          </cell>
          <cell r="AA474">
            <v>44917</v>
          </cell>
          <cell r="AD474">
            <v>1</v>
          </cell>
          <cell r="AE474">
            <v>1</v>
          </cell>
          <cell r="AI474" t="str">
            <v>DESPACHO</v>
          </cell>
          <cell r="AJ474" t="str">
            <v>NORMAL</v>
          </cell>
          <cell r="AL474" t="str">
            <v>NO</v>
          </cell>
          <cell r="AN474" t="str">
            <v>POSVENTA GGCC Y NEGOCIOS (EXPRESS SOLO QUITO)</v>
          </cell>
          <cell r="AO474" t="str">
            <v>GGCC / NEGOCIOS</v>
          </cell>
          <cell r="AP474">
            <v>44917</v>
          </cell>
          <cell r="AR474" t="str">
            <v>MDELIVERY_2478963</v>
          </cell>
          <cell r="AS474">
            <v>323881</v>
          </cell>
          <cell r="AT474" t="str">
            <v>D40</v>
          </cell>
          <cell r="AU474" t="str">
            <v>BTB</v>
          </cell>
          <cell r="AV474">
            <v>1</v>
          </cell>
          <cell r="AX474" t="str">
            <v>ENTREGADO</v>
          </cell>
          <cell r="AY474" t="str">
            <v>LTE SAMSUNG A23 AZUL: 1 und - sn. 356795951104939</v>
          </cell>
          <cell r="AZ474" t="str">
            <v>TERMINAL</v>
          </cell>
          <cell r="BA474" t="str">
            <v/>
          </cell>
        </row>
        <row r="475">
          <cell r="A475" t="str">
            <v>2478964</v>
          </cell>
          <cell r="B475" t="str">
            <v>MDELIVERY</v>
          </cell>
          <cell r="C475">
            <v>44917</v>
          </cell>
          <cell r="D475" t="str">
            <v>FLEXNET ECUADOR - MDELIVERY</v>
          </cell>
          <cell r="E475" t="str">
            <v>CALLE 28 DE JUNIO S/N Y GARCIA MORENO ENTRADA LLANO GRANDE</v>
          </cell>
          <cell r="H475" t="str">
            <v>170208</v>
          </cell>
          <cell r="I475" t="str">
            <v>QUITO</v>
          </cell>
          <cell r="J475" t="str">
            <v>PICHINCHA</v>
          </cell>
          <cell r="K475" t="str">
            <v>GUSTAVO CHANGO_GUSTAVO XAVIER CHANGO ANDRANGO</v>
          </cell>
          <cell r="L475" t="str">
            <v>QUITO NARIZ DEL DIABLO S11 271 Y JORGE ALZAMORA CASA DE 5 PISOS DE BALDOZA GRIS Y VIDRIOS JUNTO AL RETEN POLICIAL DE LA FERROVIAL ALTA</v>
          </cell>
          <cell r="O475" t="str">
            <v>QUITO</v>
          </cell>
          <cell r="P475" t="str">
            <v>QUITO</v>
          </cell>
          <cell r="Q475" t="str">
            <v>PICHINCHA</v>
          </cell>
          <cell r="R475" t="str">
            <v>2478964</v>
          </cell>
          <cell r="W475" t="str">
            <v>1720241106001</v>
          </cell>
          <cell r="X475" t="str">
            <v>0999266148</v>
          </cell>
          <cell r="AA475">
            <v>44917</v>
          </cell>
          <cell r="AD475">
            <v>1</v>
          </cell>
          <cell r="AE475">
            <v>1</v>
          </cell>
          <cell r="AI475" t="str">
            <v>DESPACHO</v>
          </cell>
          <cell r="AJ475" t="str">
            <v>NORMAL</v>
          </cell>
          <cell r="AL475" t="str">
            <v>NO</v>
          </cell>
          <cell r="AN475" t="str">
            <v>DAS CARGO A LA CUENTA (DELIVERY)</v>
          </cell>
          <cell r="AO475" t="str">
            <v>DISTRIBUIDORES</v>
          </cell>
          <cell r="AP475">
            <v>44917</v>
          </cell>
          <cell r="AR475" t="str">
            <v>MDELIVERY_2478964</v>
          </cell>
          <cell r="AS475">
            <v>323893</v>
          </cell>
          <cell r="AT475" t="str">
            <v>D40</v>
          </cell>
          <cell r="AU475" t="str">
            <v>BTB</v>
          </cell>
          <cell r="AV475">
            <v>1</v>
          </cell>
          <cell r="AX475" t="str">
            <v>ENTREGADO</v>
          </cell>
          <cell r="AY475" t="str">
            <v>HALFSIM MOVISTAR: 1 und - sn. 8959300520560993662</v>
          </cell>
          <cell r="AZ475" t="str">
            <v>SIMCARD</v>
          </cell>
          <cell r="BA475" t="str">
            <v>EMPRESAS TITULAR AUSENTE ENTREGA CON SELLO</v>
          </cell>
        </row>
        <row r="476">
          <cell r="A476" t="str">
            <v>2478965</v>
          </cell>
          <cell r="B476" t="str">
            <v>MDELIVERY</v>
          </cell>
          <cell r="C476">
            <v>44917</v>
          </cell>
          <cell r="D476" t="str">
            <v>FLEXNET ECUADOR - MDELIVERY</v>
          </cell>
          <cell r="E476" t="str">
            <v>CALLE 28 DE JUNIO S/N Y GARCIA MORENO ENTRADA LLANO GRANDE</v>
          </cell>
          <cell r="H476" t="str">
            <v>170208</v>
          </cell>
          <cell r="I476" t="str">
            <v>QUITO</v>
          </cell>
          <cell r="J476" t="str">
            <v>PICHINCHA</v>
          </cell>
          <cell r="K476" t="str">
            <v>FABIAN IDROBO_CONSERVATION INTERNATIONAL FOUNDATION</v>
          </cell>
          <cell r="L476" t="str">
            <v>PICHINCHA QUITO CATALINA ALDAZ N34 181 Y PORTUGAL CONSERVACION</v>
          </cell>
          <cell r="O476" t="str">
            <v>QUITO</v>
          </cell>
          <cell r="P476" t="str">
            <v>QUITO</v>
          </cell>
          <cell r="Q476" t="str">
            <v>PICHINCHA</v>
          </cell>
          <cell r="R476" t="str">
            <v>2478965</v>
          </cell>
          <cell r="W476" t="str">
            <v>1791786254001</v>
          </cell>
          <cell r="X476" t="str">
            <v>963080695</v>
          </cell>
          <cell r="AA476">
            <v>44917</v>
          </cell>
          <cell r="AD476">
            <v>1</v>
          </cell>
          <cell r="AE476">
            <v>1</v>
          </cell>
          <cell r="AI476" t="str">
            <v>DESPACHO</v>
          </cell>
          <cell r="AJ476" t="str">
            <v>NORMAL</v>
          </cell>
          <cell r="AL476" t="str">
            <v>NO</v>
          </cell>
          <cell r="AN476" t="str">
            <v>ACTIVACIONES INGRESOS GGCC &amp; NEGOCIOS DIRECTOS</v>
          </cell>
          <cell r="AO476" t="str">
            <v>GGCC / NEGOCIOS</v>
          </cell>
          <cell r="AP476">
            <v>44917</v>
          </cell>
          <cell r="AR476" t="str">
            <v>MDELIVERY_2478965</v>
          </cell>
          <cell r="AS476">
            <v>323891</v>
          </cell>
          <cell r="AT476" t="str">
            <v>D40</v>
          </cell>
          <cell r="AU476" t="str">
            <v>BTB</v>
          </cell>
          <cell r="AV476">
            <v>1</v>
          </cell>
          <cell r="AX476" t="str">
            <v>ENTREGADO</v>
          </cell>
          <cell r="AY476" t="str">
            <v>HALFSIM MOVISTAR: 1 und - sn. 8959300520560993647</v>
          </cell>
          <cell r="AZ476" t="str">
            <v>SIMCARD</v>
          </cell>
          <cell r="BA476" t="str">
            <v/>
          </cell>
        </row>
        <row r="477">
          <cell r="A477" t="str">
            <v>2478966</v>
          </cell>
          <cell r="B477" t="str">
            <v>MDELIVERY</v>
          </cell>
          <cell r="C477">
            <v>44917</v>
          </cell>
          <cell r="D477" t="str">
            <v>FLEXNET ECUADOR - MDELIVERY</v>
          </cell>
          <cell r="E477" t="str">
            <v>CALLE 28 DE JUNIO S/N Y GARCIA MORENO ENTRADA LLANO GRANDE</v>
          </cell>
          <cell r="H477" t="str">
            <v>170208</v>
          </cell>
          <cell r="I477" t="str">
            <v>QUITO</v>
          </cell>
          <cell r="J477" t="str">
            <v>PICHINCHA</v>
          </cell>
          <cell r="K477" t="str">
            <v>DARWIN FERNANDO TENELEMA CHANGO_DARWIN FERNANDO TENELEMA CHANGO</v>
          </cell>
          <cell r="L477" t="str">
            <v>AVENIDA JOSE MONCADA Y LEONOR ROLDAN EN COMERCIAL TENELEMA</v>
          </cell>
          <cell r="O477" t="str">
            <v>ARENILLAS</v>
          </cell>
          <cell r="P477" t="str">
            <v>ARENILLAS</v>
          </cell>
          <cell r="Q477" t="str">
            <v>EL ORO</v>
          </cell>
          <cell r="R477" t="str">
            <v>2478966</v>
          </cell>
          <cell r="W477" t="str">
            <v>0702806696001</v>
          </cell>
          <cell r="X477" t="str">
            <v>0985717876/0985717876</v>
          </cell>
          <cell r="AA477">
            <v>44917</v>
          </cell>
          <cell r="AD477">
            <v>1</v>
          </cell>
          <cell r="AE477">
            <v>1</v>
          </cell>
          <cell r="AI477" t="str">
            <v>DESPACHO</v>
          </cell>
          <cell r="AJ477" t="str">
            <v>NORMAL</v>
          </cell>
          <cell r="AL477" t="str">
            <v>NO</v>
          </cell>
          <cell r="AN477" t="str">
            <v>DAS CARGO A LA CUENTA (DELIVERY)</v>
          </cell>
          <cell r="AO477" t="str">
            <v>DISTRIBUIDORES</v>
          </cell>
          <cell r="AP477">
            <v>44917</v>
          </cell>
          <cell r="AR477" t="str">
            <v>MDELIVERY_2478966</v>
          </cell>
          <cell r="AS477">
            <v>323895</v>
          </cell>
          <cell r="AT477" t="str">
            <v>D40</v>
          </cell>
          <cell r="AU477" t="str">
            <v>BTB</v>
          </cell>
          <cell r="AV477">
            <v>1</v>
          </cell>
          <cell r="AX477" t="str">
            <v>ENTREGADO</v>
          </cell>
          <cell r="AY477" t="str">
            <v>HALFSIM MOVISTAR: 1 und - sn. 8959300520560989561</v>
          </cell>
          <cell r="AZ477" t="str">
            <v>SIMCARD</v>
          </cell>
          <cell r="BA477" t="str">
            <v>EMPRESAS TITULAR AUSENTE ENTREGA CON SELLO</v>
          </cell>
        </row>
        <row r="478">
          <cell r="A478" t="str">
            <v>2478967</v>
          </cell>
          <cell r="B478" t="str">
            <v>MDELIVERY</v>
          </cell>
          <cell r="C478">
            <v>44917</v>
          </cell>
          <cell r="D478" t="str">
            <v>FLEXNET ECUADOR - MDELIVERY</v>
          </cell>
          <cell r="E478" t="str">
            <v>CALLE 28 DE JUNIO S/N Y GARCIA MORENO ENTRADA LLANO GRANDE</v>
          </cell>
          <cell r="H478" t="str">
            <v>170208</v>
          </cell>
          <cell r="I478" t="str">
            <v>QUITO</v>
          </cell>
          <cell r="J478" t="str">
            <v>PICHINCHA</v>
          </cell>
          <cell r="K478" t="str">
            <v>HELLEN GABRIELA LEON VINCES_HELLEN GABRIELA LEON VINCES</v>
          </cell>
          <cell r="L478" t="str">
            <v>AV ISIDRO AYORA CDLA ALBONOR MZ 6 VILLA 17 REFERENCIA DIAGONAL A LA AVICOLA FERNANDEZ</v>
          </cell>
          <cell r="O478" t="str">
            <v>GUAYAQUIL</v>
          </cell>
          <cell r="P478" t="str">
            <v>GUAYAQUIL</v>
          </cell>
          <cell r="Q478" t="str">
            <v>GUAYAS</v>
          </cell>
          <cell r="R478" t="str">
            <v>2478967</v>
          </cell>
          <cell r="W478" t="str">
            <v>0923231104001</v>
          </cell>
          <cell r="X478" t="str">
            <v>0986653773</v>
          </cell>
          <cell r="AA478">
            <v>44917</v>
          </cell>
          <cell r="AD478">
            <v>1</v>
          </cell>
          <cell r="AE478">
            <v>1</v>
          </cell>
          <cell r="AI478" t="str">
            <v>DESPACHO</v>
          </cell>
          <cell r="AJ478" t="str">
            <v>NORMAL</v>
          </cell>
          <cell r="AL478" t="str">
            <v>NO</v>
          </cell>
          <cell r="AN478" t="str">
            <v>DAS CARGO A LA CUENTA (DELIVERY)</v>
          </cell>
          <cell r="AO478" t="str">
            <v>DISTRIBUIDORES</v>
          </cell>
          <cell r="AP478">
            <v>44917</v>
          </cell>
          <cell r="AR478" t="str">
            <v>MDELIVERY_2478967</v>
          </cell>
          <cell r="AS478">
            <v>323888</v>
          </cell>
          <cell r="AT478" t="str">
            <v>D40</v>
          </cell>
          <cell r="AU478" t="str">
            <v>BTB</v>
          </cell>
          <cell r="AV478">
            <v>1</v>
          </cell>
          <cell r="AX478" t="str">
            <v>ENTREGADO</v>
          </cell>
          <cell r="AY478" t="str">
            <v>HALFSIM MOVISTAR: 1 und - sn. 8959300120522676297</v>
          </cell>
          <cell r="AZ478" t="str">
            <v>SIMCARD</v>
          </cell>
          <cell r="BA478" t="str">
            <v>EMPRESAS TITULAR AUSENTE ENTREGA CON SELLO</v>
          </cell>
        </row>
        <row r="479">
          <cell r="A479" t="str">
            <v>2478968</v>
          </cell>
          <cell r="B479" t="str">
            <v>MDELIVERY</v>
          </cell>
          <cell r="C479">
            <v>44917</v>
          </cell>
          <cell r="D479" t="str">
            <v>FLEXNET ECUADOR - MDELIVERY</v>
          </cell>
          <cell r="E479" t="str">
            <v>CALLE 28 DE JUNIO S/N Y GARCIA MORENO ENTRADA LLANO GRANDE</v>
          </cell>
          <cell r="H479" t="str">
            <v>170208</v>
          </cell>
          <cell r="I479" t="str">
            <v>QUITO</v>
          </cell>
          <cell r="J479" t="str">
            <v>PICHINCHA</v>
          </cell>
          <cell r="K479" t="str">
            <v>GONZALO HERNAN FIALLOS NUNEZ_GONZALO HERNAN FIALLOS NUNEZ</v>
          </cell>
          <cell r="L479" t="str">
            <v>TUNGURAHUA BANOS DE AGUA SANTA CALLE OSCAR EFREN REYES S N Y ORIENTE DENTAL LASER ESQUINA SEGUNDO PISO REFERENCIA A DOS CUADRASDEL TERMINAL TERRESTE</v>
          </cell>
          <cell r="O479" t="str">
            <v>BAÑOS DE AGUA SANTA</v>
          </cell>
          <cell r="P479" t="str">
            <v>BAÑOS DE AGUA SANTA</v>
          </cell>
          <cell r="Q479" t="str">
            <v>TUNGURAHUA</v>
          </cell>
          <cell r="R479" t="str">
            <v>2478968</v>
          </cell>
          <cell r="W479" t="str">
            <v>1600235038001</v>
          </cell>
          <cell r="X479" t="str">
            <v>0986862480</v>
          </cell>
          <cell r="AA479">
            <v>44917</v>
          </cell>
          <cell r="AD479">
            <v>1</v>
          </cell>
          <cell r="AE479">
            <v>1</v>
          </cell>
          <cell r="AI479" t="str">
            <v>DESPACHO</v>
          </cell>
          <cell r="AJ479" t="str">
            <v>NORMAL</v>
          </cell>
          <cell r="AL479" t="str">
            <v>NO</v>
          </cell>
          <cell r="AN479" t="str">
            <v>DAS CARGO A LA CUENTA (DELIVERY)</v>
          </cell>
          <cell r="AO479" t="str">
            <v>DISTRIBUIDORES</v>
          </cell>
          <cell r="AP479">
            <v>44917</v>
          </cell>
          <cell r="AR479" t="str">
            <v>MDELIVERY_2478968</v>
          </cell>
          <cell r="AS479">
            <v>323892</v>
          </cell>
          <cell r="AT479" t="str">
            <v>D40</v>
          </cell>
          <cell r="AU479" t="str">
            <v>BTB</v>
          </cell>
          <cell r="AV479">
            <v>1</v>
          </cell>
          <cell r="AX479" t="str">
            <v>ENTREGADO</v>
          </cell>
          <cell r="AY479" t="str">
            <v>HALFSIM MOVISTAR: 1 und - sn. 8959300120522676305</v>
          </cell>
          <cell r="AZ479" t="str">
            <v>SIMCARD</v>
          </cell>
          <cell r="BA479" t="str">
            <v>EMPRESAS TITULAR AUSENTE ENTREGA CON SELLO</v>
          </cell>
        </row>
        <row r="480">
          <cell r="A480" t="str">
            <v>2478969</v>
          </cell>
          <cell r="B480" t="str">
            <v>MDELIVERY</v>
          </cell>
          <cell r="C480">
            <v>44917</v>
          </cell>
          <cell r="D480" t="str">
            <v>FLEXNET ECUADOR - MDELIVERY</v>
          </cell>
          <cell r="E480" t="str">
            <v>CALLE 28 DE JUNIO S/N Y GARCIA MORENO ENTRADA LLANO GRANDE</v>
          </cell>
          <cell r="H480" t="str">
            <v>170208</v>
          </cell>
          <cell r="I480" t="str">
            <v>QUITO</v>
          </cell>
          <cell r="J480" t="str">
            <v>PICHINCHA</v>
          </cell>
          <cell r="K480" t="str">
            <v>VERONICA BAUTISTA_JOSE LIZANDRO OLMEDO TRIVINO</v>
          </cell>
          <cell r="L480" t="str">
            <v>BRISAS DEL COLORADO DIAGONAL AL HOSPITAL SALUDESA VIA ESMERALDA REFERENCIA CASA COLOR GRIS DE DOS PISOS CERAMICA EN LA VEREDA TELEFONOS DE CONTACTO 0961310626 VERONICA BAUTISTA LLAMAR POR WHATSAPP</v>
          </cell>
          <cell r="O480" t="str">
            <v>SANTO DOMINGO</v>
          </cell>
          <cell r="P480" t="str">
            <v>SANTO DOMINGO</v>
          </cell>
          <cell r="Q480" t="str">
            <v>SANTO DOMINGO</v>
          </cell>
          <cell r="R480" t="str">
            <v>2478969</v>
          </cell>
          <cell r="W480" t="str">
            <v>1715091938001</v>
          </cell>
          <cell r="X480" t="str">
            <v>0961310626 / 0961375493</v>
          </cell>
          <cell r="AA480">
            <v>44917</v>
          </cell>
          <cell r="AD480">
            <v>1</v>
          </cell>
          <cell r="AE480">
            <v>1</v>
          </cell>
          <cell r="AI480" t="str">
            <v>DESPACHO</v>
          </cell>
          <cell r="AJ480" t="str">
            <v>NORMAL</v>
          </cell>
          <cell r="AL480" t="str">
            <v>NO</v>
          </cell>
          <cell r="AN480" t="str">
            <v>DAS CARGO A LA CUENTA (DELIVERY)</v>
          </cell>
          <cell r="AO480" t="str">
            <v>DISTRIBUIDORES</v>
          </cell>
          <cell r="AP480">
            <v>44917</v>
          </cell>
          <cell r="AR480" t="str">
            <v>MDELIVERY_2478969</v>
          </cell>
          <cell r="AS480">
            <v>323890</v>
          </cell>
          <cell r="AT480" t="str">
            <v>D40</v>
          </cell>
          <cell r="AU480" t="str">
            <v>BTB</v>
          </cell>
          <cell r="AV480">
            <v>1</v>
          </cell>
          <cell r="AX480" t="str">
            <v>INCIDENCIA</v>
          </cell>
          <cell r="AY480" t="str">
            <v>HALFSIM MOVISTAR: 1 und - sn. 8959300120522676313</v>
          </cell>
          <cell r="AZ480" t="str">
            <v>SIMCARD</v>
          </cell>
          <cell r="BA480" t="str">
            <v>EMPRESAS TITULAR AUSENTE ENTREGA CON SELLO</v>
          </cell>
        </row>
        <row r="481">
          <cell r="A481" t="str">
            <v>2478970</v>
          </cell>
          <cell r="B481" t="str">
            <v>MDELIVERY</v>
          </cell>
          <cell r="C481">
            <v>44917</v>
          </cell>
          <cell r="D481" t="str">
            <v>FLEXNET ECUADOR - MDELIVERY</v>
          </cell>
          <cell r="E481" t="str">
            <v>CALLE 28 DE JUNIO S/N Y GARCIA MORENO ENTRADA LLANO GRANDE</v>
          </cell>
          <cell r="H481" t="str">
            <v>170208</v>
          </cell>
          <cell r="I481" t="str">
            <v>QUITO</v>
          </cell>
          <cell r="J481" t="str">
            <v>PICHINCHA</v>
          </cell>
          <cell r="K481" t="str">
            <v>AUGUSTO ABRAHAM TULCANAZO CORREA_AUGUSTO ABRAHAM TULCANAZO CORREA</v>
          </cell>
          <cell r="L481" t="str">
            <v>HERNANDO DE QUIROZ S9 81 Y ANA PAREDES DE ALFARO</v>
          </cell>
          <cell r="O481" t="str">
            <v>QUITO</v>
          </cell>
          <cell r="P481" t="str">
            <v>QUITO</v>
          </cell>
          <cell r="Q481" t="str">
            <v>PICHINCHA</v>
          </cell>
          <cell r="R481" t="str">
            <v>2478970</v>
          </cell>
          <cell r="W481" t="str">
            <v>1714036561001</v>
          </cell>
          <cell r="X481" t="str">
            <v>0984042500</v>
          </cell>
          <cell r="AA481">
            <v>44917</v>
          </cell>
          <cell r="AD481">
            <v>1</v>
          </cell>
          <cell r="AE481">
            <v>1</v>
          </cell>
          <cell r="AI481" t="str">
            <v>DESPACHO</v>
          </cell>
          <cell r="AJ481" t="str">
            <v>NORMAL</v>
          </cell>
          <cell r="AL481" t="str">
            <v>NO</v>
          </cell>
          <cell r="AN481" t="str">
            <v>DAS CARGO A LA CUENTA (DELIVERY)</v>
          </cell>
          <cell r="AO481" t="str">
            <v>DISTRIBUIDORES</v>
          </cell>
          <cell r="AP481">
            <v>44917</v>
          </cell>
          <cell r="AR481" t="str">
            <v>MDELIVERY_2478970</v>
          </cell>
          <cell r="AS481">
            <v>323894</v>
          </cell>
          <cell r="AT481" t="str">
            <v>D40</v>
          </cell>
          <cell r="AU481" t="str">
            <v>BTB</v>
          </cell>
          <cell r="AV481">
            <v>1</v>
          </cell>
          <cell r="AX481" t="str">
            <v>ENTREGADO</v>
          </cell>
          <cell r="AY481" t="str">
            <v>HALFSIM MOVISTAR: 1 und - sn. 8959300120522676321</v>
          </cell>
          <cell r="AZ481" t="str">
            <v>SIMCARD</v>
          </cell>
          <cell r="BA481" t="str">
            <v>EMPRESAS TITULAR AUSENTE ENTREGA CON SELLO</v>
          </cell>
        </row>
        <row r="482">
          <cell r="A482" t="str">
            <v>2478971</v>
          </cell>
          <cell r="B482" t="str">
            <v>MDELIVERY</v>
          </cell>
          <cell r="C482">
            <v>44917</v>
          </cell>
          <cell r="D482" t="str">
            <v>FLEXNET ECUADOR - MDELIVERY</v>
          </cell>
          <cell r="E482" t="str">
            <v>CALLE 28 DE JUNIO S/N Y GARCIA MORENO ENTRADA LLANO GRANDE</v>
          </cell>
          <cell r="H482" t="str">
            <v>170208</v>
          </cell>
          <cell r="I482" t="str">
            <v>QUITO</v>
          </cell>
          <cell r="J482" t="str">
            <v>PICHINCHA</v>
          </cell>
          <cell r="K482" t="str">
            <v>AUGUSTO ABRAHAM TULCANAZO CORREA_AUGUSTO ABRAHAM TULCANAZO CORREA</v>
          </cell>
          <cell r="L482" t="str">
            <v>DR EMILIO ROMERO Y AV BENJAMIN CARRION EDIFICIO ESQ LABRA QUE LABRA EMPANADAS ALBORADA 6TA ETAPA MZ 601 VILLA 1 PISO 1 OFICINA</v>
          </cell>
          <cell r="O482" t="str">
            <v>GUAYAQUIL</v>
          </cell>
          <cell r="P482" t="str">
            <v>GUAYAQUIL</v>
          </cell>
          <cell r="Q482" t="str">
            <v>GUAYAS</v>
          </cell>
          <cell r="R482" t="str">
            <v>2478971</v>
          </cell>
          <cell r="W482" t="str">
            <v>1714036561001</v>
          </cell>
          <cell r="X482" t="str">
            <v>0983454026</v>
          </cell>
          <cell r="AA482">
            <v>44917</v>
          </cell>
          <cell r="AD482">
            <v>1</v>
          </cell>
          <cell r="AE482">
            <v>1</v>
          </cell>
          <cell r="AI482" t="str">
            <v>DESPACHO</v>
          </cell>
          <cell r="AJ482" t="str">
            <v>NORMAL</v>
          </cell>
          <cell r="AL482" t="str">
            <v>NO</v>
          </cell>
          <cell r="AN482" t="str">
            <v>DAS CARGO A LA CUENTA (DELIVERY)</v>
          </cell>
          <cell r="AO482" t="str">
            <v>DISTRIBUIDORES</v>
          </cell>
          <cell r="AP482">
            <v>44917</v>
          </cell>
          <cell r="AR482" t="str">
            <v>MDELIVERY_2478971</v>
          </cell>
          <cell r="AS482">
            <v>323889</v>
          </cell>
          <cell r="AT482" t="str">
            <v>D40</v>
          </cell>
          <cell r="AU482" t="str">
            <v>BTB</v>
          </cell>
          <cell r="AV482">
            <v>5</v>
          </cell>
          <cell r="AX482" t="str">
            <v>ENTREGADO</v>
          </cell>
          <cell r="AY482" t="str">
            <v>HALFSIM MOVISTAR: 6 und - sn. 8959300120522676339,8959300120522676347,8959300120522676354,8959300120522676362,8959300120522676370,8959300120522676388</v>
          </cell>
          <cell r="AZ482" t="str">
            <v>SIMCARD</v>
          </cell>
          <cell r="BA482" t="str">
            <v>EMPRESAS TITULAR AUSENTE ENTREGA CON SELLO</v>
          </cell>
        </row>
        <row r="483">
          <cell r="A483" t="str">
            <v>2478977</v>
          </cell>
          <cell r="B483" t="str">
            <v>MDELIVERY</v>
          </cell>
          <cell r="C483">
            <v>44917</v>
          </cell>
          <cell r="D483" t="str">
            <v>FLEXNET ECUADOR - MDELIVERY</v>
          </cell>
          <cell r="E483" t="str">
            <v>CALLE 28 DE JUNIO S/N Y GARCIA MORENO ENTRADA LLANO GRANDE</v>
          </cell>
          <cell r="H483" t="str">
            <v>170208</v>
          </cell>
          <cell r="I483" t="str">
            <v>QUITO</v>
          </cell>
          <cell r="J483" t="str">
            <v>PICHINCHA</v>
          </cell>
          <cell r="K483" t="str">
            <v>CRISTINA PAVON_ALAVA ZAMORA BRYAN FRANKLIN</v>
          </cell>
          <cell r="L483" t="str">
            <v>TORIBIO MONTES Y DANIEL HIDALGO CASA N27 07</v>
          </cell>
          <cell r="O483" t="str">
            <v>QUITO</v>
          </cell>
          <cell r="P483" t="str">
            <v>QUITO</v>
          </cell>
          <cell r="Q483" t="str">
            <v>PICHINCHA</v>
          </cell>
          <cell r="R483" t="str">
            <v>2478977</v>
          </cell>
          <cell r="W483" t="str">
            <v>0918654385001</v>
          </cell>
          <cell r="X483" t="str">
            <v>0984746868</v>
          </cell>
          <cell r="AA483">
            <v>44917</v>
          </cell>
          <cell r="AD483">
            <v>1</v>
          </cell>
          <cell r="AE483">
            <v>1</v>
          </cell>
          <cell r="AI483" t="str">
            <v>DESPACHO</v>
          </cell>
          <cell r="AJ483" t="str">
            <v>NORMAL</v>
          </cell>
          <cell r="AL483" t="str">
            <v>NO</v>
          </cell>
          <cell r="AN483" t="str">
            <v>PEDIDO EXPRESS SOLO QUITO (INGRESAR ANTES DE LAS 11:00 AM)</v>
          </cell>
          <cell r="AO483" t="str">
            <v>DISTRIBUIDORES</v>
          </cell>
          <cell r="AP483">
            <v>44917</v>
          </cell>
          <cell r="AR483" t="str">
            <v>MDELIVERY_2478977</v>
          </cell>
          <cell r="AS483">
            <v>323901</v>
          </cell>
          <cell r="AT483" t="str">
            <v>D40</v>
          </cell>
          <cell r="AU483" t="str">
            <v>BTB</v>
          </cell>
          <cell r="AV483">
            <v>1</v>
          </cell>
          <cell r="AX483" t="str">
            <v>ENTREGADO</v>
          </cell>
          <cell r="AY483" t="str">
            <v>HALFSIM MOVISTAR: 1 und - sn. 8959300520560993696</v>
          </cell>
          <cell r="AZ483" t="str">
            <v>SIMCARD</v>
          </cell>
          <cell r="BA483" t="str">
            <v/>
          </cell>
        </row>
        <row r="484">
          <cell r="A484" t="str">
            <v>2478978</v>
          </cell>
          <cell r="B484" t="str">
            <v>MDELIVERY</v>
          </cell>
          <cell r="C484">
            <v>44917</v>
          </cell>
          <cell r="D484" t="str">
            <v>FLEXNET ECUADOR - MDELIVERY</v>
          </cell>
          <cell r="E484" t="str">
            <v>CALLE 28 DE JUNIO S/N Y GARCIA MORENO ENTRADA LLANO GRANDE</v>
          </cell>
          <cell r="H484" t="str">
            <v>170208</v>
          </cell>
          <cell r="I484" t="str">
            <v>QUITO</v>
          </cell>
          <cell r="J484" t="str">
            <v>PICHINCHA</v>
          </cell>
          <cell r="K484" t="str">
            <v>CRISTINA PAVON_YAGUAL ORTIZ JOSE ALBERTO</v>
          </cell>
          <cell r="L484" t="str">
            <v>TORIBIO MONTES Y DANIEL HIDALGO CASA N27 07</v>
          </cell>
          <cell r="O484" t="str">
            <v>QUITO</v>
          </cell>
          <cell r="P484" t="str">
            <v>QUITO</v>
          </cell>
          <cell r="Q484" t="str">
            <v>PICHINCHA</v>
          </cell>
          <cell r="R484" t="str">
            <v>2478978</v>
          </cell>
          <cell r="W484" t="str">
            <v>0922208723001</v>
          </cell>
          <cell r="X484" t="str">
            <v>0984746868</v>
          </cell>
          <cell r="AA484">
            <v>44917</v>
          </cell>
          <cell r="AD484">
            <v>1</v>
          </cell>
          <cell r="AE484">
            <v>1</v>
          </cell>
          <cell r="AI484" t="str">
            <v>DESPACHO</v>
          </cell>
          <cell r="AJ484" t="str">
            <v>NORMAL</v>
          </cell>
          <cell r="AL484" t="str">
            <v>NO</v>
          </cell>
          <cell r="AN484" t="str">
            <v>PEDIDO EXPRESS SOLO QUITO (INGRESAR ANTES DE LAS 11:00 AM)</v>
          </cell>
          <cell r="AO484" t="str">
            <v>DISTRIBUIDORES</v>
          </cell>
          <cell r="AP484">
            <v>44917</v>
          </cell>
          <cell r="AR484" t="str">
            <v>MDELIVERY_2478978</v>
          </cell>
          <cell r="AS484">
            <v>323899</v>
          </cell>
          <cell r="AT484" t="str">
            <v>D40</v>
          </cell>
          <cell r="AU484" t="str">
            <v>BTB</v>
          </cell>
          <cell r="AV484">
            <v>1</v>
          </cell>
          <cell r="AX484" t="str">
            <v>ENTREGADO</v>
          </cell>
          <cell r="AY484" t="str">
            <v>HALFSIM MOVISTAR: 1 und - sn. 8959300520560993654</v>
          </cell>
          <cell r="AZ484" t="str">
            <v>SIMCARD</v>
          </cell>
          <cell r="BA484" t="str">
            <v/>
          </cell>
        </row>
        <row r="485">
          <cell r="A485" t="str">
            <v>2478979</v>
          </cell>
          <cell r="B485" t="str">
            <v>MDELIVERY</v>
          </cell>
          <cell r="C485">
            <v>44917</v>
          </cell>
          <cell r="D485" t="str">
            <v>FLEXNET ECUADOR - MDELIVERY</v>
          </cell>
          <cell r="E485" t="str">
            <v>CALLE 28 DE JUNIO S/N Y GARCIA MORENO ENTRADA LLANO GRANDE</v>
          </cell>
          <cell r="H485" t="str">
            <v>170208</v>
          </cell>
          <cell r="I485" t="str">
            <v>QUITO</v>
          </cell>
          <cell r="J485" t="str">
            <v>PICHINCHA</v>
          </cell>
          <cell r="K485" t="str">
            <v>CHRISTIAN ALEJANDRO JACOME PARRENO NORMA ROCIO NACIMBA NACIMBA_CHRISTIAN ALEJANDRO JACOME PARRENO</v>
          </cell>
          <cell r="L485" t="str">
            <v>PICHINCHA RIO COCA AV 6 DE DICIEMBRE AV RIO COCA HACIA EL SUR DEL SANTA MARIA EN LA NORSEGUROS FRENTE SUPER FRENOS CASA BLANCA CON ADUCUONAL 0995800494</v>
          </cell>
          <cell r="O485" t="str">
            <v>QUITO</v>
          </cell>
          <cell r="P485" t="str">
            <v>QUITO</v>
          </cell>
          <cell r="Q485" t="str">
            <v>PICHINCHA</v>
          </cell>
          <cell r="R485" t="str">
            <v>2478979</v>
          </cell>
          <cell r="W485" t="str">
            <v>1715755433001</v>
          </cell>
          <cell r="X485" t="str">
            <v>0985566758</v>
          </cell>
          <cell r="AA485">
            <v>44917</v>
          </cell>
          <cell r="AD485">
            <v>1</v>
          </cell>
          <cell r="AE485">
            <v>1</v>
          </cell>
          <cell r="AI485" t="str">
            <v>DESPACHO</v>
          </cell>
          <cell r="AJ485" t="str">
            <v>NORMAL</v>
          </cell>
          <cell r="AL485" t="str">
            <v>NO</v>
          </cell>
          <cell r="AN485" t="str">
            <v>CC RENOVACION B2B NMTELEMARKETING</v>
          </cell>
          <cell r="AO485" t="str">
            <v>MULTICANAL B2B</v>
          </cell>
          <cell r="AP485">
            <v>44917</v>
          </cell>
          <cell r="AR485" t="str">
            <v>MDELIVERY_2478979</v>
          </cell>
          <cell r="AS485">
            <v>323903</v>
          </cell>
          <cell r="AT485" t="str">
            <v>D40</v>
          </cell>
          <cell r="AU485" t="str">
            <v>BTB</v>
          </cell>
          <cell r="AV485">
            <v>1</v>
          </cell>
          <cell r="AX485" t="str">
            <v>ENTREGADO</v>
          </cell>
          <cell r="AY485" t="str">
            <v>LTE XIAOMI REDMI NOTE 11S AZUL: 1 und - sn. 863837056590723</v>
          </cell>
          <cell r="AZ485" t="str">
            <v>TERMINAL</v>
          </cell>
          <cell r="BA485" t="str">
            <v>Entrega con contingente (dos documentos de identidad)</v>
          </cell>
        </row>
        <row r="486">
          <cell r="A486" t="str">
            <v>2478980</v>
          </cell>
          <cell r="B486" t="str">
            <v>MDELIVERY</v>
          </cell>
          <cell r="C486">
            <v>44917</v>
          </cell>
          <cell r="D486" t="str">
            <v>FLEXNET ECUADOR - MDELIVERY</v>
          </cell>
          <cell r="E486" t="str">
            <v>CALLE 28 DE JUNIO S/N Y GARCIA MORENO ENTRADA LLANO GRANDE</v>
          </cell>
          <cell r="H486" t="str">
            <v>170208</v>
          </cell>
          <cell r="I486" t="str">
            <v>QUITO</v>
          </cell>
          <cell r="J486" t="str">
            <v>PICHINCHA</v>
          </cell>
          <cell r="K486" t="str">
            <v>RENE VINUEZA_PURUHAFERRET CIA LTDA</v>
          </cell>
          <cell r="L486" t="str">
            <v>CALLE ACCESO 5 S4 514 Y CALLE ZAMORA SECTOR REDONDEL DE ALANGASI</v>
          </cell>
          <cell r="O486" t="str">
            <v>QUITO</v>
          </cell>
          <cell r="P486" t="str">
            <v>QUITO</v>
          </cell>
          <cell r="Q486" t="str">
            <v>PICHINCHA</v>
          </cell>
          <cell r="R486" t="str">
            <v>2478980</v>
          </cell>
          <cell r="W486" t="str">
            <v>1792207266001</v>
          </cell>
          <cell r="X486" t="str">
            <v>0999777215</v>
          </cell>
          <cell r="AA486">
            <v>44917</v>
          </cell>
          <cell r="AD486">
            <v>1</v>
          </cell>
          <cell r="AE486">
            <v>1</v>
          </cell>
          <cell r="AI486" t="str">
            <v>DESPACHO</v>
          </cell>
          <cell r="AJ486" t="str">
            <v>NORMAL</v>
          </cell>
          <cell r="AL486" t="str">
            <v>NO</v>
          </cell>
          <cell r="AN486" t="str">
            <v>367 EMPRESAS Y NEGOCIOS (EXPRESS SOLO QUITO)</v>
          </cell>
          <cell r="AO486" t="str">
            <v>GGCC / NEGOCIOS</v>
          </cell>
          <cell r="AP486">
            <v>44917</v>
          </cell>
          <cell r="AR486" t="str">
            <v>MDELIVERY_2478980</v>
          </cell>
          <cell r="AS486">
            <v>323896</v>
          </cell>
          <cell r="AT486" t="str">
            <v>D40</v>
          </cell>
          <cell r="AU486" t="str">
            <v>BTB</v>
          </cell>
          <cell r="AV486">
            <v>2</v>
          </cell>
          <cell r="AX486" t="str">
            <v>ENTREGADO</v>
          </cell>
          <cell r="AY486" t="str">
            <v>LTE HONOR X8 SILVER: 2 und - sn. 866184060681405,866184060680100</v>
          </cell>
          <cell r="AZ486" t="str">
            <v>TERMINAL</v>
          </cell>
          <cell r="BA486" t="str">
            <v/>
          </cell>
        </row>
        <row r="487">
          <cell r="A487" t="str">
            <v>2478983</v>
          </cell>
          <cell r="B487" t="str">
            <v>MDELIVERY</v>
          </cell>
          <cell r="C487">
            <v>44917</v>
          </cell>
          <cell r="D487" t="str">
            <v>FLEXNET ECUADOR - MDELIVERY</v>
          </cell>
          <cell r="E487" t="str">
            <v>CALLE 28 DE JUNIO S/N Y GARCIA MORENO ENTRADA LLANO GRANDE</v>
          </cell>
          <cell r="H487" t="str">
            <v>170208</v>
          </cell>
          <cell r="I487" t="str">
            <v>QUITO</v>
          </cell>
          <cell r="J487" t="str">
            <v>PICHINCHA</v>
          </cell>
          <cell r="K487" t="str">
            <v>DEYANIRA TORRES HARO_BANCO GUAYAQUIL S A</v>
          </cell>
          <cell r="L487" t="str">
            <v>MATRIZ DEL BANCO GUAYAQUIL P ICAZA Y PICHINCHA</v>
          </cell>
          <cell r="O487" t="str">
            <v>GUAYAQUIL</v>
          </cell>
          <cell r="P487" t="str">
            <v>GUAYAQUIL</v>
          </cell>
          <cell r="Q487" t="str">
            <v>GUAYAS</v>
          </cell>
          <cell r="R487" t="str">
            <v>2478983</v>
          </cell>
          <cell r="W487" t="str">
            <v>0990049459001</v>
          </cell>
          <cell r="X487" t="str">
            <v>0987943846</v>
          </cell>
          <cell r="AA487">
            <v>44917</v>
          </cell>
          <cell r="AD487">
            <v>1</v>
          </cell>
          <cell r="AE487">
            <v>1</v>
          </cell>
          <cell r="AI487" t="str">
            <v>DESPACHO</v>
          </cell>
          <cell r="AJ487" t="str">
            <v>NORMAL</v>
          </cell>
          <cell r="AL487" t="str">
            <v>NO</v>
          </cell>
          <cell r="AN487" t="str">
            <v>POSVENTA GGCC Y NEGOCIOS</v>
          </cell>
          <cell r="AO487" t="str">
            <v>GGCC / NEGOCIOS</v>
          </cell>
          <cell r="AP487">
            <v>44917</v>
          </cell>
          <cell r="AR487" t="str">
            <v>MDELIVERY_2478983</v>
          </cell>
          <cell r="AS487">
            <v>323900</v>
          </cell>
          <cell r="AT487" t="str">
            <v>D40</v>
          </cell>
          <cell r="AU487" t="str">
            <v>BTB</v>
          </cell>
          <cell r="AV487">
            <v>1</v>
          </cell>
          <cell r="AX487" t="str">
            <v>ENTREGADO</v>
          </cell>
          <cell r="AY487" t="str">
            <v>LTE IPHONE 14 256GB NEGRO: 1 und - sn. 353514356056740</v>
          </cell>
          <cell r="AZ487" t="str">
            <v>TERMINAL</v>
          </cell>
          <cell r="BA487" t="str">
            <v/>
          </cell>
        </row>
        <row r="488">
          <cell r="A488" t="str">
            <v>2478984</v>
          </cell>
          <cell r="B488" t="str">
            <v>MDELIVERY</v>
          </cell>
          <cell r="C488">
            <v>44917</v>
          </cell>
          <cell r="D488" t="str">
            <v>FLEXNET ECUADOR - MDELIVERY</v>
          </cell>
          <cell r="E488" t="str">
            <v>CALLE 28 DE JUNIO S/N Y GARCIA MORENO ENTRADA LLANO GRANDE</v>
          </cell>
          <cell r="H488" t="str">
            <v>170208</v>
          </cell>
          <cell r="I488" t="str">
            <v>QUITO</v>
          </cell>
          <cell r="J488" t="str">
            <v>PICHINCHA</v>
          </cell>
          <cell r="K488" t="str">
            <v>PITA TERAN JULIO BLADIMIR_PITA TERAN JULIO BLADIMIR</v>
          </cell>
          <cell r="L488" t="str">
            <v>PARROQUIA ATUNTAQUI AVENIDA JULIO MIGUEL AGUINAGA 14 07 Y ABDON CALDERON ESQUINA FRENTE AL UPC EN ATUNTAQUI</v>
          </cell>
          <cell r="O488" t="str">
            <v>IBARRA</v>
          </cell>
          <cell r="P488" t="str">
            <v>IBARRA</v>
          </cell>
          <cell r="Q488" t="str">
            <v>IMBABURA</v>
          </cell>
          <cell r="R488" t="str">
            <v>2478984</v>
          </cell>
          <cell r="W488" t="str">
            <v>1002944666001</v>
          </cell>
          <cell r="X488" t="str">
            <v>0995102224</v>
          </cell>
          <cell r="AA488">
            <v>44917</v>
          </cell>
          <cell r="AD488">
            <v>1</v>
          </cell>
          <cell r="AE488">
            <v>1</v>
          </cell>
          <cell r="AI488" t="str">
            <v>DESPACHO</v>
          </cell>
          <cell r="AJ488" t="str">
            <v>NORMAL</v>
          </cell>
          <cell r="AL488" t="str">
            <v>NO</v>
          </cell>
          <cell r="AN488" t="str">
            <v>DAS CARGO A LA CUENTA (DELIVERY)</v>
          </cell>
          <cell r="AO488" t="str">
            <v>DISTRIBUIDORES</v>
          </cell>
          <cell r="AP488">
            <v>44917</v>
          </cell>
          <cell r="AR488" t="str">
            <v>MDELIVERY_2478984</v>
          </cell>
          <cell r="AS488">
            <v>323898</v>
          </cell>
          <cell r="AT488" t="str">
            <v>D40</v>
          </cell>
          <cell r="AU488" t="str">
            <v>BTB</v>
          </cell>
          <cell r="AV488">
            <v>1</v>
          </cell>
          <cell r="AX488" t="str">
            <v>EN_TRANSITO</v>
          </cell>
          <cell r="AY488" t="str">
            <v>HALFSIM MOVISTAR: 1 und - sn. 8959300520560993639</v>
          </cell>
          <cell r="AZ488" t="str">
            <v>SIMCARD</v>
          </cell>
          <cell r="BA488" t="str">
            <v>EMPRESAS TITULAR AUSENTE ENTREGA CON SELLO</v>
          </cell>
        </row>
        <row r="489">
          <cell r="A489" t="str">
            <v>2478985_1</v>
          </cell>
          <cell r="B489" t="str">
            <v>MDELIVERY</v>
          </cell>
          <cell r="C489">
            <v>44917</v>
          </cell>
          <cell r="D489" t="str">
            <v>FLEXNET ECUADOR - MDELIVERY</v>
          </cell>
          <cell r="E489" t="str">
            <v>CALLE 28 DE JUNIO S/N Y GARCIA MORENO ENTRADA LLANO GRANDE</v>
          </cell>
          <cell r="H489" t="str">
            <v>170208</v>
          </cell>
          <cell r="I489" t="str">
            <v>QUITO</v>
          </cell>
          <cell r="J489" t="str">
            <v>PICHINCHA</v>
          </cell>
          <cell r="K489" t="str">
            <v>CESAR FELIPE MORENO TORRES_CESAR FELIPE MORENO TORRES</v>
          </cell>
          <cell r="L489" t="str">
            <v>AUTOP NARCISA DE JESUS LOS VERGELES MANZANA 22 SOLAR 4 MECANICAM</v>
          </cell>
          <cell r="O489" t="str">
            <v>GUAYAQUIL</v>
          </cell>
          <cell r="P489" t="str">
            <v>GUAYAQUIL</v>
          </cell>
          <cell r="Q489" t="str">
            <v>GUAYAS</v>
          </cell>
          <cell r="R489" t="str">
            <v>2478985_1</v>
          </cell>
          <cell r="W489" t="str">
            <v>0911746949001</v>
          </cell>
          <cell r="X489" t="str">
            <v>0991254839</v>
          </cell>
          <cell r="AA489">
            <v>44917</v>
          </cell>
          <cell r="AD489">
            <v>1</v>
          </cell>
          <cell r="AE489">
            <v>1</v>
          </cell>
          <cell r="AI489" t="str">
            <v>DESPACHO</v>
          </cell>
          <cell r="AJ489" t="str">
            <v>NORMAL</v>
          </cell>
          <cell r="AL489" t="str">
            <v>NO</v>
          </cell>
          <cell r="AN489" t="str">
            <v>PEDIDO EXPRESS DESDE BODEGA GUAYAQUIL</v>
          </cell>
          <cell r="AO489" t="str">
            <v>DISTRIBUIDORES</v>
          </cell>
          <cell r="AP489">
            <v>44917</v>
          </cell>
          <cell r="AR489" t="str">
            <v>MDELIVERY_2478985_1</v>
          </cell>
          <cell r="AS489">
            <v>323902</v>
          </cell>
          <cell r="AT489" t="str">
            <v>D40</v>
          </cell>
          <cell r="AU489" t="str">
            <v>BTB</v>
          </cell>
          <cell r="AV489">
            <v>1</v>
          </cell>
          <cell r="AX489" t="str">
            <v>ENTREGADO</v>
          </cell>
          <cell r="AY489" t="str">
            <v>HALFSIM MOVISTAR: 1 und - sn. 8959300520560993621</v>
          </cell>
          <cell r="AZ489" t="str">
            <v>SIMCARD</v>
          </cell>
          <cell r="BA489" t="str">
            <v/>
          </cell>
        </row>
        <row r="490">
          <cell r="A490" t="str">
            <v>2478986</v>
          </cell>
          <cell r="B490" t="str">
            <v>MDELIVERY</v>
          </cell>
          <cell r="C490">
            <v>44917</v>
          </cell>
          <cell r="D490" t="str">
            <v>FLEXNET ECUADOR - MDELIVERY</v>
          </cell>
          <cell r="E490" t="str">
            <v>CALLE 28 DE JUNIO S/N Y GARCIA MORENO ENTRADA LLANO GRANDE</v>
          </cell>
          <cell r="H490" t="str">
            <v>170208</v>
          </cell>
          <cell r="I490" t="str">
            <v>QUITO</v>
          </cell>
          <cell r="J490" t="str">
            <v>PICHINCHA</v>
          </cell>
          <cell r="K490" t="str">
            <v>YOLANDA RODRIGUEZ CARLOS GONZALO EGAS_COOPERATIVA DE AHORRO Y CREDITO POLITECNICA LTDA</v>
          </cell>
          <cell r="L490" t="str">
            <v>AV 12 DE OCTUBRE Y CORDERO EDIFICIO PUERTO DE PALOS DEPARTAMENTO 5</v>
          </cell>
          <cell r="O490" t="str">
            <v>QUITO</v>
          </cell>
          <cell r="P490" t="str">
            <v>QUITO</v>
          </cell>
          <cell r="Q490" t="str">
            <v>PICHINCHA</v>
          </cell>
          <cell r="R490" t="str">
            <v>2478986</v>
          </cell>
          <cell r="W490" t="str">
            <v>1790641392001</v>
          </cell>
          <cell r="X490" t="str">
            <v>995670696</v>
          </cell>
          <cell r="AA490">
            <v>44917</v>
          </cell>
          <cell r="AD490">
            <v>1</v>
          </cell>
          <cell r="AE490">
            <v>1</v>
          </cell>
          <cell r="AI490" t="str">
            <v>DESPACHO</v>
          </cell>
          <cell r="AJ490" t="str">
            <v>NORMAL</v>
          </cell>
          <cell r="AL490" t="str">
            <v>NO</v>
          </cell>
          <cell r="AN490" t="str">
            <v>POSVENTA GGCC Y NEGOCIOS (EXPRESS SOLO QUITO)</v>
          </cell>
          <cell r="AO490" t="str">
            <v>GGCC / NEGOCIOS</v>
          </cell>
          <cell r="AP490">
            <v>44917</v>
          </cell>
          <cell r="AR490" t="str">
            <v>MDELIVERY_2478986</v>
          </cell>
          <cell r="AS490">
            <v>323897</v>
          </cell>
          <cell r="AT490" t="str">
            <v>D40</v>
          </cell>
          <cell r="AU490" t="str">
            <v>BTB</v>
          </cell>
          <cell r="AV490">
            <v>1</v>
          </cell>
          <cell r="AX490" t="str">
            <v>ENTREGADO</v>
          </cell>
          <cell r="AY490" t="str">
            <v>LTE XIAOMI 12T PRO SILVER: 1 und - sn. 869678061947563</v>
          </cell>
          <cell r="AZ490" t="str">
            <v>TERMINAL</v>
          </cell>
          <cell r="BA490" t="str">
            <v/>
          </cell>
        </row>
        <row r="491">
          <cell r="A491" t="str">
            <v>2478987</v>
          </cell>
          <cell r="B491" t="str">
            <v>MDELIVERY</v>
          </cell>
          <cell r="C491">
            <v>44917</v>
          </cell>
          <cell r="D491" t="str">
            <v>FLEXNET ECUADOR - MDELIVERY</v>
          </cell>
          <cell r="E491" t="str">
            <v>CALLE 28 DE JUNIO S/N Y GARCIA MORENO ENTRADA LLANO GRANDE</v>
          </cell>
          <cell r="H491" t="str">
            <v>170208</v>
          </cell>
          <cell r="I491" t="str">
            <v>QUITO</v>
          </cell>
          <cell r="J491" t="str">
            <v>PICHINCHA</v>
          </cell>
          <cell r="K491" t="str">
            <v>CRISTIAN PAREDES_BANCO PICHINCHA CA</v>
          </cell>
          <cell r="L491" t="str">
            <v>AMAZONAS Y PEREIRA MATRIZ BANCO PICHINCHA AV PISO 7</v>
          </cell>
          <cell r="O491" t="str">
            <v>QUITO</v>
          </cell>
          <cell r="P491" t="str">
            <v>QUITO</v>
          </cell>
          <cell r="Q491" t="str">
            <v>PICHINCHA</v>
          </cell>
          <cell r="R491" t="str">
            <v>2478987</v>
          </cell>
          <cell r="W491" t="str">
            <v>1790010937001</v>
          </cell>
          <cell r="X491" t="str">
            <v>0999059226</v>
          </cell>
          <cell r="AA491">
            <v>44917</v>
          </cell>
          <cell r="AD491">
            <v>1</v>
          </cell>
          <cell r="AE491">
            <v>1</v>
          </cell>
          <cell r="AI491" t="str">
            <v>DESPACHO</v>
          </cell>
          <cell r="AJ491" t="str">
            <v>NORMAL</v>
          </cell>
          <cell r="AL491" t="str">
            <v>NO</v>
          </cell>
          <cell r="AN491" t="str">
            <v>POSVENTA GGCC Y NEGOCIOS</v>
          </cell>
          <cell r="AO491" t="str">
            <v>GGCC / NEGOCIOS</v>
          </cell>
          <cell r="AP491">
            <v>44917</v>
          </cell>
          <cell r="AR491" t="str">
            <v>MDELIVERY_2478987</v>
          </cell>
          <cell r="AS491">
            <v>323909</v>
          </cell>
          <cell r="AT491" t="str">
            <v>D40</v>
          </cell>
          <cell r="AU491" t="str">
            <v>BTB</v>
          </cell>
          <cell r="AV491">
            <v>1</v>
          </cell>
          <cell r="AX491" t="str">
            <v>ENTREGADO</v>
          </cell>
          <cell r="AY491" t="str">
            <v>LTE SAMSUNG A33 5G AZUL: 1 und - sn. 352429893054267</v>
          </cell>
          <cell r="AZ491" t="str">
            <v>TERMINAL</v>
          </cell>
          <cell r="BA491" t="str">
            <v/>
          </cell>
        </row>
        <row r="492">
          <cell r="A492" t="str">
            <v>2478988</v>
          </cell>
          <cell r="B492" t="str">
            <v>MDELIVERY</v>
          </cell>
          <cell r="C492">
            <v>44917</v>
          </cell>
          <cell r="D492" t="str">
            <v>FLEXNET ECUADOR - MDELIVERY</v>
          </cell>
          <cell r="E492" t="str">
            <v>CALLE 28 DE JUNIO S/N Y GARCIA MORENO ENTRADA LLANO GRANDE</v>
          </cell>
          <cell r="H492" t="str">
            <v>170208</v>
          </cell>
          <cell r="I492" t="str">
            <v>QUITO</v>
          </cell>
          <cell r="J492" t="str">
            <v>PICHINCHA</v>
          </cell>
          <cell r="K492" t="str">
            <v>WILSON ANDRES BELTRAN ALBAN_WILSON ANDRES BELTRAN ALBAN</v>
          </cell>
          <cell r="L492" t="str">
            <v>AMBATO CALLE JOAQUIN LALAMA ENTRE SUCRE Y SIMON BOLIVAR EDIFICIO COORPORATIVO OSCUS FRENTE AL COLEGIO BOLIVAR SUCURSAL 01</v>
          </cell>
          <cell r="O492" t="str">
            <v>AMBATO</v>
          </cell>
          <cell r="P492" t="str">
            <v>AMBATO</v>
          </cell>
          <cell r="Q492" t="str">
            <v>TUNGURAHUA</v>
          </cell>
          <cell r="R492" t="str">
            <v>2478988</v>
          </cell>
          <cell r="W492" t="str">
            <v>1803542487001</v>
          </cell>
          <cell r="X492" t="str">
            <v>0992581188</v>
          </cell>
          <cell r="AA492">
            <v>44917</v>
          </cell>
          <cell r="AD492">
            <v>1</v>
          </cell>
          <cell r="AE492">
            <v>1</v>
          </cell>
          <cell r="AI492" t="str">
            <v>DESPACHO</v>
          </cell>
          <cell r="AJ492" t="str">
            <v>NORMAL</v>
          </cell>
          <cell r="AL492" t="str">
            <v>NO</v>
          </cell>
          <cell r="AN492" t="str">
            <v>DAS CARGO A LA CUENTA (DELIVERY)</v>
          </cell>
          <cell r="AO492" t="str">
            <v>DISTRIBUIDORES</v>
          </cell>
          <cell r="AP492">
            <v>44917</v>
          </cell>
          <cell r="AR492" t="str">
            <v>MDELIVERY_2478988</v>
          </cell>
          <cell r="AS492">
            <v>323907</v>
          </cell>
          <cell r="AT492" t="str">
            <v>D40</v>
          </cell>
          <cell r="AU492" t="str">
            <v>BTB</v>
          </cell>
          <cell r="AV492">
            <v>1</v>
          </cell>
          <cell r="AX492" t="str">
            <v>ENTREGADO</v>
          </cell>
          <cell r="AY492" t="str">
            <v>HALFSIM MOVISTAR: 1 und - sn. 8959300520560990072</v>
          </cell>
          <cell r="AZ492" t="str">
            <v>SIMCARD</v>
          </cell>
          <cell r="BA492" t="str">
            <v>EMPRESAS TITULAR AUSENTE ENTREGA CON SELLO</v>
          </cell>
        </row>
        <row r="493">
          <cell r="A493" t="str">
            <v>2478989</v>
          </cell>
          <cell r="B493" t="str">
            <v>MDELIVERY</v>
          </cell>
          <cell r="C493">
            <v>44917</v>
          </cell>
          <cell r="D493" t="str">
            <v>FLEXNET ECUADOR - MDELIVERY</v>
          </cell>
          <cell r="E493" t="str">
            <v>CALLE 28 DE JUNIO S/N Y GARCIA MORENO ENTRADA LLANO GRANDE</v>
          </cell>
          <cell r="H493" t="str">
            <v>170208</v>
          </cell>
          <cell r="I493" t="str">
            <v>QUITO</v>
          </cell>
          <cell r="J493" t="str">
            <v>PICHINCHA</v>
          </cell>
          <cell r="K493" t="str">
            <v>ANGEL ALFREDO SABANDO GILER_ANGEL ALFREDO SABANDO GILER</v>
          </cell>
          <cell r="L493" t="str">
            <v>PQA KENNEDY SECT COLLA LOMA DIR CALLE DE LOS GUAYACANES Y N6O ENTREGAR EN AUTOKAR JNT A CANCHA DE TIERRA</v>
          </cell>
          <cell r="O493" t="str">
            <v>QUITO</v>
          </cell>
          <cell r="P493" t="str">
            <v>QUITO</v>
          </cell>
          <cell r="Q493" t="str">
            <v>PICHINCHA</v>
          </cell>
          <cell r="R493" t="str">
            <v>2478989</v>
          </cell>
          <cell r="W493" t="str">
            <v>1718942665001</v>
          </cell>
          <cell r="X493" t="str">
            <v>0958709385/0987764896</v>
          </cell>
          <cell r="AA493">
            <v>44917</v>
          </cell>
          <cell r="AD493">
            <v>1</v>
          </cell>
          <cell r="AE493">
            <v>1</v>
          </cell>
          <cell r="AI493" t="str">
            <v>DESPACHO</v>
          </cell>
          <cell r="AJ493" t="str">
            <v>NORMAL</v>
          </cell>
          <cell r="AL493" t="str">
            <v>NO</v>
          </cell>
          <cell r="AN493" t="str">
            <v>DAS CARGO A LA CUENTA (DELIVERY)</v>
          </cell>
          <cell r="AO493" t="str">
            <v>DISTRIBUIDORES</v>
          </cell>
          <cell r="AP493">
            <v>44917</v>
          </cell>
          <cell r="AR493" t="str">
            <v>MDELIVERY_2478989</v>
          </cell>
          <cell r="AS493">
            <v>323911</v>
          </cell>
          <cell r="AT493" t="str">
            <v>D40</v>
          </cell>
          <cell r="AU493" t="str">
            <v>BTB</v>
          </cell>
          <cell r="AV493">
            <v>2</v>
          </cell>
          <cell r="AX493" t="str">
            <v>ENTREGADO</v>
          </cell>
          <cell r="AY493" t="str">
            <v>HALFSIM MOVISTAR: 2 und - sn. 8959300520560990056,8959300520560989850</v>
          </cell>
          <cell r="AZ493" t="str">
            <v>SIMCARD</v>
          </cell>
          <cell r="BA493" t="str">
            <v>EMPRESAS TITULAR AUSENTE ENTREGA CON SELLO</v>
          </cell>
        </row>
        <row r="494">
          <cell r="A494" t="str">
            <v>2478991</v>
          </cell>
          <cell r="B494" t="str">
            <v>MDELIVERY</v>
          </cell>
          <cell r="C494">
            <v>44917</v>
          </cell>
          <cell r="D494" t="str">
            <v>FLEXNET ECUADOR - MDELIVERY</v>
          </cell>
          <cell r="E494" t="str">
            <v>CALLE 28 DE JUNIO S/N Y GARCIA MORENO ENTRADA LLANO GRANDE</v>
          </cell>
          <cell r="H494" t="str">
            <v>170208</v>
          </cell>
          <cell r="I494" t="str">
            <v>QUITO</v>
          </cell>
          <cell r="J494" t="str">
            <v>PICHINCHA</v>
          </cell>
          <cell r="K494" t="str">
            <v>FRANCISCO RODRIGUEZ CARMEN TORRES ANDREA ESCOBAR_ASOCIACION DE FUNCIONARIOS DEL SERVICIO DE RENTAS</v>
          </cell>
          <cell r="L494" t="str">
            <v>QUITO QUITO PICHINCHA REGION SIERRA AV AMAZONAS 477 ENTRE ROBLES Y ROCA MEZANINE DEJE EN EL RECEPCION ECUADOR A LADO DE LA IGLESIA DE SANTA TERESITA</v>
          </cell>
          <cell r="O494" t="str">
            <v>QUITO</v>
          </cell>
          <cell r="P494" t="str">
            <v>QUITO</v>
          </cell>
          <cell r="Q494" t="str">
            <v>PICHINCHA</v>
          </cell>
          <cell r="R494" t="str">
            <v>2478991</v>
          </cell>
          <cell r="W494" t="str">
            <v>1792102588001</v>
          </cell>
          <cell r="X494" t="str">
            <v>0986252032 / 0995894483</v>
          </cell>
          <cell r="AA494">
            <v>44917</v>
          </cell>
          <cell r="AD494">
            <v>1</v>
          </cell>
          <cell r="AE494">
            <v>1</v>
          </cell>
          <cell r="AI494" t="str">
            <v>DESPACHO</v>
          </cell>
          <cell r="AJ494" t="str">
            <v>NORMAL</v>
          </cell>
          <cell r="AL494" t="str">
            <v>NO</v>
          </cell>
          <cell r="AN494" t="str">
            <v>POSVENTA GGCC Y NEGOCIOS</v>
          </cell>
          <cell r="AO494" t="str">
            <v>GGCC / NEGOCIOS</v>
          </cell>
          <cell r="AP494">
            <v>44917</v>
          </cell>
          <cell r="AR494" t="str">
            <v>MDELIVERY_2478991</v>
          </cell>
          <cell r="AS494">
            <v>323904</v>
          </cell>
          <cell r="AT494" t="str">
            <v>D40</v>
          </cell>
          <cell r="AU494" t="str">
            <v>BTB</v>
          </cell>
          <cell r="AV494">
            <v>2</v>
          </cell>
          <cell r="AX494" t="str">
            <v>ENTREGADO</v>
          </cell>
          <cell r="AY494" t="str">
            <v>LTE SAMSUNG A23 NEGRO: 1 und - sn. 356795951216089 / LTE XIAOMI REDMI NOTE 11S AZUL: 1 und - sn. 865954062638863</v>
          </cell>
          <cell r="AZ494" t="str">
            <v>TERMINAL</v>
          </cell>
          <cell r="BA494" t="str">
            <v/>
          </cell>
        </row>
        <row r="495">
          <cell r="A495" t="str">
            <v>2478993</v>
          </cell>
          <cell r="B495" t="str">
            <v>MDELIVERY</v>
          </cell>
          <cell r="C495">
            <v>44917</v>
          </cell>
          <cell r="D495" t="str">
            <v>FLEXNET ECUADOR - MDELIVERY</v>
          </cell>
          <cell r="E495" t="str">
            <v>CALLE 28 DE JUNIO S/N Y GARCIA MORENO ENTRADA LLANO GRANDE</v>
          </cell>
          <cell r="H495" t="str">
            <v>170208</v>
          </cell>
          <cell r="I495" t="str">
            <v>QUITO</v>
          </cell>
          <cell r="J495" t="str">
            <v>PICHINCHA</v>
          </cell>
          <cell r="K495" t="str">
            <v>CRISTINA PAVON_FLORES ANRANGO BYRON ALEJANDRO</v>
          </cell>
          <cell r="L495" t="str">
            <v>TORIBIO MONTES Y DANIEL HIDALGO CASA N27 07</v>
          </cell>
          <cell r="O495" t="str">
            <v>QUITO</v>
          </cell>
          <cell r="P495" t="str">
            <v>QUITO</v>
          </cell>
          <cell r="Q495" t="str">
            <v>PICHINCHA</v>
          </cell>
          <cell r="R495" t="str">
            <v>2478993</v>
          </cell>
          <cell r="W495" t="str">
            <v>1721501532001</v>
          </cell>
          <cell r="X495" t="str">
            <v>0984746868</v>
          </cell>
          <cell r="AA495">
            <v>44917</v>
          </cell>
          <cell r="AD495">
            <v>1</v>
          </cell>
          <cell r="AE495">
            <v>1</v>
          </cell>
          <cell r="AI495" t="str">
            <v>DESPACHO</v>
          </cell>
          <cell r="AJ495" t="str">
            <v>NORMAL</v>
          </cell>
          <cell r="AL495" t="str">
            <v>NO</v>
          </cell>
          <cell r="AN495" t="str">
            <v>PEDIDO EXPRESS SOLO QUITO (INGRESAR ANTES DE LAS 11:00 AM)</v>
          </cell>
          <cell r="AO495" t="str">
            <v>DISTRIBUIDORES</v>
          </cell>
          <cell r="AP495">
            <v>44917</v>
          </cell>
          <cell r="AR495" t="str">
            <v>MDELIVERY_2478993</v>
          </cell>
          <cell r="AS495">
            <v>323908</v>
          </cell>
          <cell r="AT495" t="str">
            <v>D40</v>
          </cell>
          <cell r="AU495" t="str">
            <v>BTB</v>
          </cell>
          <cell r="AV495">
            <v>1</v>
          </cell>
          <cell r="AX495" t="str">
            <v>ENTREGADO</v>
          </cell>
          <cell r="AY495" t="str">
            <v>HALFSIM MOVISTAR: 1 und - sn. 8959300520560989843</v>
          </cell>
          <cell r="AZ495" t="str">
            <v>SIMCARD</v>
          </cell>
          <cell r="BA495" t="str">
            <v/>
          </cell>
        </row>
        <row r="496">
          <cell r="A496" t="str">
            <v>2478994</v>
          </cell>
          <cell r="B496" t="str">
            <v>MDELIVERY</v>
          </cell>
          <cell r="C496">
            <v>44917</v>
          </cell>
          <cell r="D496" t="str">
            <v>FLEXNET ECUADOR - MDELIVERY</v>
          </cell>
          <cell r="E496" t="str">
            <v>CALLE 28 DE JUNIO S/N Y GARCIA MORENO ENTRADA LLANO GRANDE</v>
          </cell>
          <cell r="H496" t="str">
            <v>170208</v>
          </cell>
          <cell r="I496" t="str">
            <v>QUITO</v>
          </cell>
          <cell r="J496" t="str">
            <v>PICHINCHA</v>
          </cell>
          <cell r="K496" t="str">
            <v>MARIA EUGENIA AYALA_TRECX S A</v>
          </cell>
          <cell r="L496" t="str">
            <v>RUMIHURCO OE4 365 Y PEDRO FREIRE EN PINTULAC</v>
          </cell>
          <cell r="O496" t="str">
            <v>QUITO</v>
          </cell>
          <cell r="P496" t="str">
            <v>QUITO</v>
          </cell>
          <cell r="Q496" t="str">
            <v>PICHINCHA</v>
          </cell>
          <cell r="R496" t="str">
            <v>2478994</v>
          </cell>
          <cell r="W496" t="str">
            <v>1791812484001</v>
          </cell>
          <cell r="X496" t="str">
            <v>0996294594</v>
          </cell>
          <cell r="AA496">
            <v>44917</v>
          </cell>
          <cell r="AD496">
            <v>1</v>
          </cell>
          <cell r="AE496">
            <v>1</v>
          </cell>
          <cell r="AI496" t="str">
            <v>DESPACHO</v>
          </cell>
          <cell r="AJ496" t="str">
            <v>NORMAL</v>
          </cell>
          <cell r="AL496" t="str">
            <v>NO</v>
          </cell>
          <cell r="AN496" t="str">
            <v>367 EMPRESAS Y NEGOCIOS</v>
          </cell>
          <cell r="AO496" t="str">
            <v>GGCC / NEGOCIOS</v>
          </cell>
          <cell r="AP496">
            <v>44917</v>
          </cell>
          <cell r="AR496" t="str">
            <v>MDELIVERY_2478994</v>
          </cell>
          <cell r="AS496">
            <v>323906</v>
          </cell>
          <cell r="AT496" t="str">
            <v>D40</v>
          </cell>
          <cell r="AU496" t="str">
            <v>BTB</v>
          </cell>
          <cell r="AV496">
            <v>1</v>
          </cell>
          <cell r="AX496" t="str">
            <v>ENTREGADO</v>
          </cell>
          <cell r="AY496" t="str">
            <v>LTE IPHONE 14 256GB NEGRO: 1 und - sn. 353514355079545</v>
          </cell>
          <cell r="AZ496" t="str">
            <v>TERMINAL</v>
          </cell>
          <cell r="BA496" t="str">
            <v/>
          </cell>
        </row>
        <row r="497">
          <cell r="A497" t="str">
            <v>2478997</v>
          </cell>
          <cell r="B497" t="str">
            <v>MDELIVERY</v>
          </cell>
          <cell r="C497">
            <v>44917</v>
          </cell>
          <cell r="D497" t="str">
            <v>FLEXNET ECUADOR - MDELIVERY</v>
          </cell>
          <cell r="E497" t="str">
            <v>CALLE 28 DE JUNIO S/N Y GARCIA MORENO ENTRADA LLANO GRANDE</v>
          </cell>
          <cell r="H497" t="str">
            <v>170208</v>
          </cell>
          <cell r="I497" t="str">
            <v>QUITO</v>
          </cell>
          <cell r="J497" t="str">
            <v>PICHINCHA</v>
          </cell>
          <cell r="K497" t="str">
            <v>USMA PALOMINO STEVEN HUMBERTO_USMA PALOMINO STEVEN HUMBERTO</v>
          </cell>
          <cell r="L497" t="str">
            <v>STR FEBRES CORDERO CLL 22 ENTRE GRAL CALICUCHIMA Y PEDRO VICENTE MALDNADO SN A LADO DE LA RECICLADORA ALMETALES</v>
          </cell>
          <cell r="O497" t="str">
            <v>GUAYAQUIL</v>
          </cell>
          <cell r="P497" t="str">
            <v>GUAYAQUIL</v>
          </cell>
          <cell r="Q497" t="str">
            <v>GUAYAS</v>
          </cell>
          <cell r="R497" t="str">
            <v>2478997</v>
          </cell>
          <cell r="W497" t="str">
            <v>0963168596001</v>
          </cell>
          <cell r="X497" t="str">
            <v>0960573584/0984124701</v>
          </cell>
          <cell r="AA497">
            <v>44917</v>
          </cell>
          <cell r="AD497">
            <v>1</v>
          </cell>
          <cell r="AE497">
            <v>1</v>
          </cell>
          <cell r="AI497" t="str">
            <v>DESPACHO</v>
          </cell>
          <cell r="AJ497" t="str">
            <v>NORMAL</v>
          </cell>
          <cell r="AL497" t="str">
            <v>NO</v>
          </cell>
          <cell r="AN497" t="str">
            <v>DAS CARGO A LA CUENTA (DELIVERY)</v>
          </cell>
          <cell r="AO497" t="str">
            <v>DISTRIBUIDORES</v>
          </cell>
          <cell r="AP497">
            <v>44917</v>
          </cell>
          <cell r="AR497" t="str">
            <v>MDELIVERY_2478997</v>
          </cell>
          <cell r="AS497">
            <v>323910</v>
          </cell>
          <cell r="AT497" t="str">
            <v>D40</v>
          </cell>
          <cell r="AU497" t="str">
            <v>BTB</v>
          </cell>
          <cell r="AV497">
            <v>1</v>
          </cell>
          <cell r="AX497" t="str">
            <v>ENTREGADO</v>
          </cell>
          <cell r="AY497" t="str">
            <v>HALFSIM MOVISTAR: 1 und - sn. 8959300520560989819</v>
          </cell>
          <cell r="AZ497" t="str">
            <v>SIMCARD</v>
          </cell>
          <cell r="BA497" t="str">
            <v>EMPRESAS TITULAR AUSENTE ENTREGA CON SELLO</v>
          </cell>
        </row>
        <row r="498">
          <cell r="A498" t="str">
            <v>2478999</v>
          </cell>
          <cell r="B498" t="str">
            <v>MDELIVERY</v>
          </cell>
          <cell r="C498">
            <v>44917</v>
          </cell>
          <cell r="D498" t="str">
            <v>FLEXNET ECUADOR - MDELIVERY</v>
          </cell>
          <cell r="E498" t="str">
            <v>CALLE 28 DE JUNIO S/N Y GARCIA MORENO ENTRADA LLANO GRANDE</v>
          </cell>
          <cell r="H498" t="str">
            <v>170208</v>
          </cell>
          <cell r="I498" t="str">
            <v>QUITO</v>
          </cell>
          <cell r="J498" t="str">
            <v>PICHINCHA</v>
          </cell>
          <cell r="K498" t="str">
            <v>LUIS FERNANDO PABON GARCES_LUIS FERNANDO PABON GARCES</v>
          </cell>
          <cell r="L498" t="str">
            <v>PQA EL SAGRARIO CALLE ERNESTO PROANO 1 112 Y 17 DE JULIO CONJUNTO LOS ARRAYANES CASA 3 2 PISOS PORTON VERDE ANUNCIARSE EN GARITA</v>
          </cell>
          <cell r="O498" t="str">
            <v>IBARRA</v>
          </cell>
          <cell r="P498" t="str">
            <v>IBARRA</v>
          </cell>
          <cell r="Q498" t="str">
            <v>IMBABURA</v>
          </cell>
          <cell r="R498" t="str">
            <v>2478999</v>
          </cell>
          <cell r="W498" t="str">
            <v>1001928892001</v>
          </cell>
          <cell r="X498" t="str">
            <v>0996571391/0984840215/0982082752</v>
          </cell>
          <cell r="AA498">
            <v>44917</v>
          </cell>
          <cell r="AD498">
            <v>1</v>
          </cell>
          <cell r="AE498">
            <v>1</v>
          </cell>
          <cell r="AI498" t="str">
            <v>DESPACHO</v>
          </cell>
          <cell r="AJ498" t="str">
            <v>NORMAL</v>
          </cell>
          <cell r="AL498" t="str">
            <v>NO</v>
          </cell>
          <cell r="AN498" t="str">
            <v>DAS CARGO A LA CUENTA (DELIVERY)</v>
          </cell>
          <cell r="AO498" t="str">
            <v>DISTRIBUIDORES</v>
          </cell>
          <cell r="AP498">
            <v>44917</v>
          </cell>
          <cell r="AR498" t="str">
            <v>MDELIVERY_2478999</v>
          </cell>
          <cell r="AS498">
            <v>323905</v>
          </cell>
          <cell r="AT498" t="str">
            <v>D40</v>
          </cell>
          <cell r="AU498" t="str">
            <v>BTB</v>
          </cell>
          <cell r="AV498">
            <v>1</v>
          </cell>
          <cell r="AX498" t="str">
            <v>ENTREGADO</v>
          </cell>
          <cell r="AY498" t="str">
            <v>HALFSIM MOVISTAR: 1 und - sn. 8959300520560989827</v>
          </cell>
          <cell r="AZ498" t="str">
            <v>SIMCARD</v>
          </cell>
          <cell r="BA498" t="str">
            <v>EMPRESAS TITULAR AUSENTE ENTREGA CON SELLO</v>
          </cell>
        </row>
        <row r="499">
          <cell r="A499" t="str">
            <v>2479000</v>
          </cell>
          <cell r="B499" t="str">
            <v>MDELIVERY</v>
          </cell>
          <cell r="C499">
            <v>44917</v>
          </cell>
          <cell r="D499" t="str">
            <v>FLEXNET ECUADOR - MDELIVERY</v>
          </cell>
          <cell r="E499" t="str">
            <v>CALLE 28 DE JUNIO S/N Y GARCIA MORENO ENTRADA LLANO GRANDE</v>
          </cell>
          <cell r="H499" t="str">
            <v>170208</v>
          </cell>
          <cell r="I499" t="str">
            <v>QUITO</v>
          </cell>
          <cell r="J499" t="str">
            <v>PICHINCHA</v>
          </cell>
          <cell r="K499" t="str">
            <v>MARIA EUGENIA AYALA_TRECX S A</v>
          </cell>
          <cell r="L499" t="str">
            <v>PICHINCHA QUITO RUMIHURCO OE4 365 Y PEDRO FREIRE EN PINTULAC</v>
          </cell>
          <cell r="O499" t="str">
            <v>QUITO</v>
          </cell>
          <cell r="P499" t="str">
            <v>QUITO</v>
          </cell>
          <cell r="Q499" t="str">
            <v>PICHINCHA</v>
          </cell>
          <cell r="R499" t="str">
            <v>2479000</v>
          </cell>
          <cell r="W499" t="str">
            <v>1791812484001</v>
          </cell>
          <cell r="X499" t="str">
            <v>996294594</v>
          </cell>
          <cell r="AA499">
            <v>44917</v>
          </cell>
          <cell r="AD499">
            <v>1</v>
          </cell>
          <cell r="AE499">
            <v>1</v>
          </cell>
          <cell r="AI499" t="str">
            <v>DESPACHO</v>
          </cell>
          <cell r="AJ499" t="str">
            <v>NORMAL</v>
          </cell>
          <cell r="AL499" t="str">
            <v>NO</v>
          </cell>
          <cell r="AN499" t="str">
            <v>ACTIVACIONES INGRESOS GGCC &amp; NEGOCIOS DIRECTOS (EXPRESS SOLO QUITO)</v>
          </cell>
          <cell r="AO499" t="str">
            <v>GGCC / NEGOCIOS</v>
          </cell>
          <cell r="AP499">
            <v>44917</v>
          </cell>
          <cell r="AR499" t="str">
            <v>MDELIVERY_2479000</v>
          </cell>
          <cell r="AS499">
            <v>323917</v>
          </cell>
          <cell r="AT499" t="str">
            <v>D40</v>
          </cell>
          <cell r="AU499" t="str">
            <v>BTB</v>
          </cell>
          <cell r="AV499">
            <v>2</v>
          </cell>
          <cell r="AX499" t="str">
            <v>ENTREGADO</v>
          </cell>
          <cell r="AY499" t="str">
            <v>LTE SAMSUNG A23 NEGRO: 1 und - sn. 356795951217673 / HALFSIM MOVISTAR: 1 und - sn. 8959300520560989835</v>
          </cell>
          <cell r="AZ499" t="str">
            <v>SIMCARD / TERMINAL</v>
          </cell>
          <cell r="BA499" t="str">
            <v/>
          </cell>
        </row>
        <row r="500">
          <cell r="A500" t="str">
            <v>2479001</v>
          </cell>
          <cell r="B500" t="str">
            <v>MDELIVERY</v>
          </cell>
          <cell r="C500">
            <v>44917</v>
          </cell>
          <cell r="D500" t="str">
            <v>FLEXNET ECUADOR - MDELIVERY</v>
          </cell>
          <cell r="E500" t="str">
            <v>CALLE 28 DE JUNIO S/N Y GARCIA MORENO ENTRADA LLANO GRANDE</v>
          </cell>
          <cell r="H500" t="str">
            <v>170208</v>
          </cell>
          <cell r="I500" t="str">
            <v>QUITO</v>
          </cell>
          <cell r="J500" t="str">
            <v>PICHINCHA</v>
          </cell>
          <cell r="K500" t="str">
            <v>VIVIANA AGUICENTINELA_SOSAUTOCENTRE S A S</v>
          </cell>
          <cell r="L500" t="str">
            <v>FRAY ANTONIO DE MARCHENA Y AV AMERICA SOBRE LOS CAJEROS DEL BANCO PICHINCHA EDIFICO FENIX PISO 1</v>
          </cell>
          <cell r="O500" t="str">
            <v>QUITO</v>
          </cell>
          <cell r="P500" t="str">
            <v>QUITO</v>
          </cell>
          <cell r="Q500" t="str">
            <v>PICHINCHA</v>
          </cell>
          <cell r="R500" t="str">
            <v>2479001</v>
          </cell>
          <cell r="W500" t="str">
            <v>1793193849001</v>
          </cell>
          <cell r="X500" t="str">
            <v>0969194139</v>
          </cell>
          <cell r="AA500">
            <v>44917</v>
          </cell>
          <cell r="AD500">
            <v>1</v>
          </cell>
          <cell r="AE500">
            <v>1</v>
          </cell>
          <cell r="AI500" t="str">
            <v>DESPACHO</v>
          </cell>
          <cell r="AJ500" t="str">
            <v>NORMAL</v>
          </cell>
          <cell r="AL500" t="str">
            <v>NO</v>
          </cell>
          <cell r="AN500" t="str">
            <v>PEDIDO EXPRESS SOLO QUITO (INGRESAR ANTES DE LAS 11:00 AM)</v>
          </cell>
          <cell r="AO500" t="str">
            <v>DISTRIBUIDORES</v>
          </cell>
          <cell r="AP500">
            <v>44917</v>
          </cell>
          <cell r="AR500" t="str">
            <v>MDELIVERY_2479001</v>
          </cell>
          <cell r="AS500">
            <v>323915</v>
          </cell>
          <cell r="AT500" t="str">
            <v>D40</v>
          </cell>
          <cell r="AU500" t="str">
            <v>BTB</v>
          </cell>
          <cell r="AV500">
            <v>10</v>
          </cell>
          <cell r="AX500" t="str">
            <v>ENTREGADO</v>
          </cell>
          <cell r="AY500" t="str">
            <v>HALFSIM MOVISTAR: 10 und - sn. 8959300520560990031,8959300520560990049,8959300520560990015,8959300520560990023,8959300520560989793,8959300520560989801,8959300520560989785,8959300520560989777,8959300520560989991,8959300520560990007</v>
          </cell>
          <cell r="AZ500" t="str">
            <v>SIMCARD</v>
          </cell>
          <cell r="BA500" t="str">
            <v/>
          </cell>
        </row>
        <row r="501">
          <cell r="A501" t="str">
            <v>2479011</v>
          </cell>
          <cell r="B501" t="str">
            <v>MDELIVERY</v>
          </cell>
          <cell r="C501">
            <v>44917</v>
          </cell>
          <cell r="D501" t="str">
            <v>FLEXNET ECUADOR - MDELIVERY</v>
          </cell>
          <cell r="E501" t="str">
            <v>CALLE 28 DE JUNIO S/N Y GARCIA MORENO ENTRADA LLANO GRANDE</v>
          </cell>
          <cell r="H501" t="str">
            <v>170208</v>
          </cell>
          <cell r="I501" t="str">
            <v>QUITO</v>
          </cell>
          <cell r="J501" t="str">
            <v>PICHINCHA</v>
          </cell>
          <cell r="K501" t="str">
            <v>PAULINA LARA_VITA ALIMENTOS C A</v>
          </cell>
          <cell r="L501" t="str">
            <v>CALLE PEDRO PINTO Y VIA NAPO SECTOR LULUNCOTO</v>
          </cell>
          <cell r="O501" t="str">
            <v>QUITO</v>
          </cell>
          <cell r="P501" t="str">
            <v>QUITO</v>
          </cell>
          <cell r="Q501" t="str">
            <v>PICHINCHA</v>
          </cell>
          <cell r="R501" t="str">
            <v>2479011</v>
          </cell>
          <cell r="W501" t="str">
            <v>1790050564001</v>
          </cell>
          <cell r="X501" t="str">
            <v>0998756080</v>
          </cell>
          <cell r="AA501">
            <v>44917</v>
          </cell>
          <cell r="AD501">
            <v>1</v>
          </cell>
          <cell r="AE501">
            <v>1</v>
          </cell>
          <cell r="AI501" t="str">
            <v>DESPACHO</v>
          </cell>
          <cell r="AJ501" t="str">
            <v>NORMAL</v>
          </cell>
          <cell r="AL501" t="str">
            <v>NO</v>
          </cell>
          <cell r="AN501" t="str">
            <v>POSVENTA GGCC Y NEGOCIOS</v>
          </cell>
          <cell r="AO501" t="str">
            <v>GGCC / NEGOCIOS</v>
          </cell>
          <cell r="AP501">
            <v>44917</v>
          </cell>
          <cell r="AR501" t="str">
            <v>MDELIVERY_2479011</v>
          </cell>
          <cell r="AS501">
            <v>323919</v>
          </cell>
          <cell r="AT501" t="str">
            <v>D40</v>
          </cell>
          <cell r="AU501" t="str">
            <v>BTB</v>
          </cell>
          <cell r="AV501">
            <v>1</v>
          </cell>
          <cell r="AX501" t="str">
            <v>ENTREGADO</v>
          </cell>
          <cell r="AY501" t="str">
            <v>LTE SAMSUNG A13 AZUL: 1 und - sn. 352460882779200</v>
          </cell>
          <cell r="AZ501" t="str">
            <v>TERMINAL</v>
          </cell>
          <cell r="BA501" t="str">
            <v/>
          </cell>
        </row>
        <row r="502">
          <cell r="A502" t="str">
            <v>2479012</v>
          </cell>
          <cell r="B502" t="str">
            <v>MDELIVERY</v>
          </cell>
          <cell r="C502">
            <v>44917</v>
          </cell>
          <cell r="D502" t="str">
            <v>FLEXNET ECUADOR - MDELIVERY</v>
          </cell>
          <cell r="E502" t="str">
            <v>CALLE 28 DE JUNIO S/N Y GARCIA MORENO ENTRADA LLANO GRANDE</v>
          </cell>
          <cell r="H502" t="str">
            <v>170208</v>
          </cell>
          <cell r="I502" t="str">
            <v>QUITO</v>
          </cell>
          <cell r="J502" t="str">
            <v>PICHINCHA</v>
          </cell>
          <cell r="K502" t="str">
            <v>FAUSTO STANLY GONZALEZ JIMENEZ_FAUSTO STANLY GONZALEZ JIMENEZ</v>
          </cell>
          <cell r="L502" t="str">
            <v>PQA XIMENA CIUDADELA LAS ACACIAS MZ C1 VILLA 14 REF DEL LADO DE LA CALLE LOS RIOS HACER INTERSECCION CON LA CALLE JOSE VICENTE TRUJILLO 1 VILLA COLOR BLANCO ESQUINERA</v>
          </cell>
          <cell r="O502" t="str">
            <v>GUAYAQUIL</v>
          </cell>
          <cell r="P502" t="str">
            <v>GUAYAQUIL</v>
          </cell>
          <cell r="Q502" t="str">
            <v>GUAYAS</v>
          </cell>
          <cell r="R502" t="str">
            <v>2479012</v>
          </cell>
          <cell r="W502" t="str">
            <v>0911843118001</v>
          </cell>
          <cell r="X502" t="str">
            <v>0990499981</v>
          </cell>
          <cell r="AA502">
            <v>44917</v>
          </cell>
          <cell r="AD502">
            <v>1</v>
          </cell>
          <cell r="AE502">
            <v>1</v>
          </cell>
          <cell r="AI502" t="str">
            <v>DESPACHO</v>
          </cell>
          <cell r="AJ502" t="str">
            <v>NORMAL</v>
          </cell>
          <cell r="AL502" t="str">
            <v>NO</v>
          </cell>
          <cell r="AN502" t="str">
            <v>DAS CARGO A LA CUENTA (DELIVERY)</v>
          </cell>
          <cell r="AO502" t="str">
            <v>DISTRIBUIDORES</v>
          </cell>
          <cell r="AP502">
            <v>44917</v>
          </cell>
          <cell r="AR502" t="str">
            <v>MDELIVERY_2479012</v>
          </cell>
          <cell r="AS502">
            <v>323912</v>
          </cell>
          <cell r="AT502" t="str">
            <v>D40</v>
          </cell>
          <cell r="AU502" t="str">
            <v>BTB</v>
          </cell>
          <cell r="AV502">
            <v>1</v>
          </cell>
          <cell r="AX502" t="str">
            <v>INCIDENCIA</v>
          </cell>
          <cell r="AY502" t="str">
            <v>HALFSIM MOVISTAR: 1 und - sn. 8959300520560993803</v>
          </cell>
          <cell r="AZ502" t="str">
            <v>SIMCARD</v>
          </cell>
          <cell r="BA502" t="str">
            <v>EMPRESAS TITULAR AUSENTE ENTREGA CON SELLO</v>
          </cell>
        </row>
        <row r="503">
          <cell r="A503" t="str">
            <v>2479013</v>
          </cell>
          <cell r="B503" t="str">
            <v>MDELIVERY</v>
          </cell>
          <cell r="C503">
            <v>44917</v>
          </cell>
          <cell r="D503" t="str">
            <v>FLEXNET ECUADOR - MDELIVERY</v>
          </cell>
          <cell r="E503" t="str">
            <v>CALLE 28 DE JUNIO S/N Y GARCIA MORENO ENTRADA LLANO GRANDE</v>
          </cell>
          <cell r="H503" t="str">
            <v>170208</v>
          </cell>
          <cell r="I503" t="str">
            <v>QUITO</v>
          </cell>
          <cell r="J503" t="str">
            <v>PICHINCHA</v>
          </cell>
          <cell r="K503" t="str">
            <v>VERONICA TECA_COMITE DE EMPRESA DE TRABAJADORES DE LA EMPRESA EL</v>
          </cell>
          <cell r="L503" t="str">
            <v>IMBABURA IBARRA EUSEBIO BORRERO E11 253 CHICA NARVAEZ EMELNORTE</v>
          </cell>
          <cell r="O503" t="str">
            <v>IBARRA</v>
          </cell>
          <cell r="P503" t="str">
            <v>IBARRA</v>
          </cell>
          <cell r="Q503" t="str">
            <v>IMBABURA</v>
          </cell>
          <cell r="R503" t="str">
            <v>2479013</v>
          </cell>
          <cell r="W503" t="str">
            <v>1091721070001</v>
          </cell>
          <cell r="X503" t="str">
            <v>0994868754</v>
          </cell>
          <cell r="AA503">
            <v>44917</v>
          </cell>
          <cell r="AD503">
            <v>1</v>
          </cell>
          <cell r="AE503">
            <v>1</v>
          </cell>
          <cell r="AI503" t="str">
            <v>DESPACHO</v>
          </cell>
          <cell r="AJ503" t="str">
            <v>NORMAL</v>
          </cell>
          <cell r="AL503" t="str">
            <v>NO</v>
          </cell>
          <cell r="AN503" t="str">
            <v>ACTIVACIONES INGRESOS GGCC &amp; NEGOCIOS DIRECTOS</v>
          </cell>
          <cell r="AO503" t="str">
            <v>GGCC / NEGOCIOS</v>
          </cell>
          <cell r="AP503">
            <v>44917</v>
          </cell>
          <cell r="AR503" t="str">
            <v>MDELIVERY_2479013</v>
          </cell>
          <cell r="AS503">
            <v>323916</v>
          </cell>
          <cell r="AT503" t="str">
            <v>D40</v>
          </cell>
          <cell r="AU503" t="str">
            <v>BTB</v>
          </cell>
          <cell r="AV503">
            <v>2</v>
          </cell>
          <cell r="AX503" t="str">
            <v>ENTREGADO</v>
          </cell>
          <cell r="AY503" t="str">
            <v>LTE XIAOMI REDMI NOTE 11S AZUL: 1 und - sn. 865954062620523 / HALFSIM MOVISTAR: 1 und - sn. 8959300520560993779</v>
          </cell>
          <cell r="AZ503" t="str">
            <v>SIMCARD / TERMINAL</v>
          </cell>
          <cell r="BA503" t="str">
            <v/>
          </cell>
        </row>
        <row r="504">
          <cell r="A504" t="str">
            <v>2479014</v>
          </cell>
          <cell r="B504" t="str">
            <v>MDELIVERY</v>
          </cell>
          <cell r="C504">
            <v>44917</v>
          </cell>
          <cell r="D504" t="str">
            <v>FLEXNET ECUADOR - MDELIVERY</v>
          </cell>
          <cell r="E504" t="str">
            <v>CALLE 28 DE JUNIO S/N Y GARCIA MORENO ENTRADA LLANO GRANDE</v>
          </cell>
          <cell r="H504" t="str">
            <v>170208</v>
          </cell>
          <cell r="I504" t="str">
            <v>QUITO</v>
          </cell>
          <cell r="J504" t="str">
            <v>PICHINCHA</v>
          </cell>
          <cell r="K504" t="str">
            <v>VIVERO VASCONEZ LEONCIO BOLIVAR_DELTA PLASTIC CA</v>
          </cell>
          <cell r="L504" t="str">
            <v>GUAYAQUIL MAPASINGUE OESTE AV SEXTA 305 Y CALLE TERCERA ENTRANDO POR SUPER EXITO</v>
          </cell>
          <cell r="O504" t="str">
            <v>GUAYAQUIL</v>
          </cell>
          <cell r="P504" t="str">
            <v>GUAYAQUIL</v>
          </cell>
          <cell r="Q504" t="str">
            <v>GUAYAS</v>
          </cell>
          <cell r="R504" t="str">
            <v>2479014</v>
          </cell>
          <cell r="W504" t="str">
            <v>0990019606001</v>
          </cell>
          <cell r="X504" t="str">
            <v>0999482077/042015217/042014053</v>
          </cell>
          <cell r="AA504">
            <v>44917</v>
          </cell>
          <cell r="AD504">
            <v>1</v>
          </cell>
          <cell r="AE504">
            <v>1</v>
          </cell>
          <cell r="AI504" t="str">
            <v>DESPACHO</v>
          </cell>
          <cell r="AJ504" t="str">
            <v>NORMAL</v>
          </cell>
          <cell r="AL504" t="str">
            <v>NO</v>
          </cell>
          <cell r="AN504" t="str">
            <v>CC RENOVACION B2B NMTELEMARKETING (EXPRESS SOLO QUITO)</v>
          </cell>
          <cell r="AO504" t="str">
            <v>MULTICANAL B2B</v>
          </cell>
          <cell r="AP504">
            <v>44917</v>
          </cell>
          <cell r="AR504" t="str">
            <v>MDELIVERY_2479014</v>
          </cell>
          <cell r="AS504">
            <v>323914</v>
          </cell>
          <cell r="AT504" t="str">
            <v>D40</v>
          </cell>
          <cell r="AU504" t="str">
            <v>BTB</v>
          </cell>
          <cell r="AV504">
            <v>4</v>
          </cell>
          <cell r="AX504" t="str">
            <v>ENTREGADO</v>
          </cell>
          <cell r="AY504" t="str">
            <v>LTE SAMSUNG A03 CORE NEGRO: 2 und - sn. 352286991374462,352286991375154 / LTE NOKIA C21 AZUL: 1 und - sn. 357321213161085 / LTE XIAOMI REDMI NOTE 11 AZUL: 1 und - sn. 869113065885023</v>
          </cell>
          <cell r="AZ504" t="str">
            <v>TERMINAL</v>
          </cell>
          <cell r="BA504" t="str">
            <v>Entrega con contingente (dos documentos de identidad)</v>
          </cell>
        </row>
        <row r="505">
          <cell r="A505" t="str">
            <v>2479018</v>
          </cell>
          <cell r="B505" t="str">
            <v>MDELIVERY</v>
          </cell>
          <cell r="C505">
            <v>44917</v>
          </cell>
          <cell r="D505" t="str">
            <v>FLEXNET ECUADOR - MDELIVERY</v>
          </cell>
          <cell r="E505" t="str">
            <v>CALLE 28 DE JUNIO S/N Y GARCIA MORENO ENTRADA LLANO GRANDE</v>
          </cell>
          <cell r="H505" t="str">
            <v>170208</v>
          </cell>
          <cell r="I505" t="str">
            <v>QUITO</v>
          </cell>
          <cell r="J505" t="str">
            <v>PICHINCHA</v>
          </cell>
          <cell r="K505" t="str">
            <v>JOSE RAMON MALAVE FIGUEROA O GISELLA GONZALEZ_JOSE RAMON MALAVE FIGUEROA</v>
          </cell>
          <cell r="L505" t="str">
            <v>BARRIO ELOY ALFARO PARROQUIA ATAHUALPA AVE GUAYAQUIL Y GILBERTO QUIMI SOL 1 MZ 67 501 DIAGONAL A UNA PANADERIA HA LADO DE LA CASA HAY UNA TIENDA</v>
          </cell>
          <cell r="O505" t="str">
            <v>SANTA ELENA</v>
          </cell>
          <cell r="P505" t="str">
            <v>SANTA ELENA</v>
          </cell>
          <cell r="Q505" t="str">
            <v>SANTA ELENA</v>
          </cell>
          <cell r="R505" t="str">
            <v>2479018</v>
          </cell>
          <cell r="W505" t="str">
            <v>2400205833001</v>
          </cell>
          <cell r="X505" t="str">
            <v>0982823801/0998776830</v>
          </cell>
          <cell r="AA505">
            <v>44917</v>
          </cell>
          <cell r="AD505">
            <v>1</v>
          </cell>
          <cell r="AE505">
            <v>1</v>
          </cell>
          <cell r="AI505" t="str">
            <v>DESPACHO</v>
          </cell>
          <cell r="AJ505" t="str">
            <v>NORMAL</v>
          </cell>
          <cell r="AL505" t="str">
            <v>NO</v>
          </cell>
          <cell r="AN505" t="str">
            <v>CC RENOVACION B2B NMTELEMARKETING (EXPRESS SOLO QUITO)</v>
          </cell>
          <cell r="AO505" t="str">
            <v>MULTICANAL B2B</v>
          </cell>
          <cell r="AP505">
            <v>44917</v>
          </cell>
          <cell r="AR505" t="str">
            <v>MDELIVERY_2479018</v>
          </cell>
          <cell r="AS505">
            <v>323918</v>
          </cell>
          <cell r="AT505" t="str">
            <v>D40</v>
          </cell>
          <cell r="AU505" t="str">
            <v>BTB</v>
          </cell>
          <cell r="AV505">
            <v>1</v>
          </cell>
          <cell r="AX505" t="str">
            <v>INCIDENCIA</v>
          </cell>
          <cell r="AY505" t="str">
            <v>LTE XIAOMI REDMI NOTE 11 AZUL: 1 und - sn. 869113065732944</v>
          </cell>
          <cell r="AZ505" t="str">
            <v>TERMINAL</v>
          </cell>
          <cell r="BA505" t="str">
            <v>Entrega con contingente (dos documentos de identidad)</v>
          </cell>
        </row>
        <row r="506">
          <cell r="A506" t="str">
            <v>2479019</v>
          </cell>
          <cell r="B506" t="str">
            <v>MDELIVERY</v>
          </cell>
          <cell r="C506">
            <v>44917</v>
          </cell>
          <cell r="D506" t="str">
            <v>FLEXNET ECUADOR - MDELIVERY</v>
          </cell>
          <cell r="E506" t="str">
            <v>CALLE 28 DE JUNIO S/N Y GARCIA MORENO ENTRADA LLANO GRANDE</v>
          </cell>
          <cell r="H506" t="str">
            <v>170208</v>
          </cell>
          <cell r="I506" t="str">
            <v>QUITO</v>
          </cell>
          <cell r="J506" t="str">
            <v>PICHINCHA</v>
          </cell>
          <cell r="K506" t="str">
            <v>VICTOR MANUEL CHAVEZ ALVARADO_VICTOR MANUEL CHAVEZ ALVARADO</v>
          </cell>
          <cell r="L506" t="str">
            <v>GARCIA MORENO Y ROBERTO ASTUDILLO EDIFICIO DE COLOR BLANCO Y VERDE</v>
          </cell>
          <cell r="O506" t="str">
            <v>MILAGRO</v>
          </cell>
          <cell r="P506" t="str">
            <v>MILAGRO</v>
          </cell>
          <cell r="Q506" t="str">
            <v>GUAYAS</v>
          </cell>
          <cell r="R506" t="str">
            <v>2479019</v>
          </cell>
          <cell r="W506" t="str">
            <v>0915037527001</v>
          </cell>
          <cell r="X506" t="str">
            <v>0959226502/0969995610</v>
          </cell>
          <cell r="AA506">
            <v>44917</v>
          </cell>
          <cell r="AD506">
            <v>1</v>
          </cell>
          <cell r="AE506">
            <v>1</v>
          </cell>
          <cell r="AI506" t="str">
            <v>DESPACHO</v>
          </cell>
          <cell r="AJ506" t="str">
            <v>NORMAL</v>
          </cell>
          <cell r="AL506" t="str">
            <v>NO</v>
          </cell>
          <cell r="AN506" t="str">
            <v>CC RENOVACION B2B NMTELEMARKETING (EXPRESS SOLO QUITO)</v>
          </cell>
          <cell r="AO506" t="str">
            <v>MULTICANAL B2B</v>
          </cell>
          <cell r="AP506">
            <v>44917</v>
          </cell>
          <cell r="AR506" t="str">
            <v>MDELIVERY_2479019</v>
          </cell>
          <cell r="AS506">
            <v>323913</v>
          </cell>
          <cell r="AT506" t="str">
            <v>D40</v>
          </cell>
          <cell r="AU506" t="str">
            <v>BTB</v>
          </cell>
          <cell r="AV506">
            <v>1</v>
          </cell>
          <cell r="AX506" t="str">
            <v>ENTREGADO</v>
          </cell>
          <cell r="AY506" t="str">
            <v>LTE SAMSUNG A23 NEGRO: 1 und - sn. 356795951218960</v>
          </cell>
          <cell r="AZ506" t="str">
            <v>TERMINAL</v>
          </cell>
          <cell r="BA506" t="str">
            <v>Entrega con contingente (dos documentos de identidad)</v>
          </cell>
        </row>
        <row r="507">
          <cell r="A507" t="str">
            <v>2479020</v>
          </cell>
          <cell r="B507" t="str">
            <v>MDELIVERY</v>
          </cell>
          <cell r="C507">
            <v>44917</v>
          </cell>
          <cell r="D507" t="str">
            <v>FLEXNET ECUADOR - MDELIVERY</v>
          </cell>
          <cell r="E507" t="str">
            <v>CALLE 28 DE JUNIO S/N Y GARCIA MORENO ENTRADA LLANO GRANDE</v>
          </cell>
          <cell r="H507" t="str">
            <v>170208</v>
          </cell>
          <cell r="I507" t="str">
            <v>QUITO</v>
          </cell>
          <cell r="J507" t="str">
            <v>PICHINCHA</v>
          </cell>
          <cell r="K507" t="str">
            <v>MUNOZ CANO RAFAEL ELIAS_MUNOZ CANO RAFAEL ELIAS</v>
          </cell>
          <cell r="L507" t="str">
            <v>SAN PATRICO DE PUENGASI CALLE S 58 Y E14 ESQUINA CASSA DE 3 PISOS ESTA PINTADO DE COCA COLA CON UNA TIENDA LLAMAR PARA COORDINAR LA ENTREGA</v>
          </cell>
          <cell r="O507" t="str">
            <v>QUITO</v>
          </cell>
          <cell r="P507" t="str">
            <v>QUITO</v>
          </cell>
          <cell r="Q507" t="str">
            <v>PICHINCHA</v>
          </cell>
          <cell r="R507" t="str">
            <v>2479020</v>
          </cell>
          <cell r="W507" t="str">
            <v>1204315467001</v>
          </cell>
          <cell r="X507" t="str">
            <v>0988363963</v>
          </cell>
          <cell r="AA507">
            <v>44917</v>
          </cell>
          <cell r="AD507">
            <v>1</v>
          </cell>
          <cell r="AE507">
            <v>1</v>
          </cell>
          <cell r="AI507" t="str">
            <v>DESPACHO</v>
          </cell>
          <cell r="AJ507" t="str">
            <v>NORMAL</v>
          </cell>
          <cell r="AL507" t="str">
            <v>NO</v>
          </cell>
          <cell r="AN507" t="str">
            <v>CC RENOVACION B2B NMTELEMARKETING (EXPRESS SOLO QUITO)</v>
          </cell>
          <cell r="AO507" t="str">
            <v>MULTICANAL B2B</v>
          </cell>
          <cell r="AP507">
            <v>44917</v>
          </cell>
          <cell r="AR507" t="str">
            <v>MDELIVERY_2479020</v>
          </cell>
          <cell r="AS507">
            <v>323921</v>
          </cell>
          <cell r="AT507" t="str">
            <v>D40</v>
          </cell>
          <cell r="AU507" t="str">
            <v>BTB</v>
          </cell>
          <cell r="AV507">
            <v>1</v>
          </cell>
          <cell r="AX507" t="str">
            <v>ENTREGADO</v>
          </cell>
          <cell r="AY507" t="str">
            <v>LTE SAMSUNG A13 NEGRO: 1 und - sn. 350068480719098</v>
          </cell>
          <cell r="AZ507" t="str">
            <v>TERMINAL</v>
          </cell>
          <cell r="BA507" t="str">
            <v>Entrega con contingente (dos documentos de identidad)</v>
          </cell>
        </row>
        <row r="508">
          <cell r="A508" t="str">
            <v>2479021</v>
          </cell>
          <cell r="B508" t="str">
            <v>MDELIVERY</v>
          </cell>
          <cell r="C508">
            <v>44917</v>
          </cell>
          <cell r="D508" t="str">
            <v>FLEXNET ECUADOR - MDELIVERY</v>
          </cell>
          <cell r="E508" t="str">
            <v>CALLE 28 DE JUNIO S/N Y GARCIA MORENO ENTRADA LLANO GRANDE</v>
          </cell>
          <cell r="H508" t="str">
            <v>170208</v>
          </cell>
          <cell r="I508" t="str">
            <v>QUITO</v>
          </cell>
          <cell r="J508" t="str">
            <v>PICHINCHA</v>
          </cell>
          <cell r="K508" t="str">
            <v>MEJIA SANTOS MARIA FERNANDA_CHANARAL S A</v>
          </cell>
          <cell r="L508" t="str">
            <v>AV PEDRO V MALDONADO S23175 Y S Y QUIMIAG</v>
          </cell>
          <cell r="O508" t="str">
            <v>QUITO</v>
          </cell>
          <cell r="P508" t="str">
            <v>QUITO</v>
          </cell>
          <cell r="Q508" t="str">
            <v>PICHINCHA</v>
          </cell>
          <cell r="R508" t="str">
            <v>2479021</v>
          </cell>
          <cell r="W508" t="str">
            <v>1792416868001</v>
          </cell>
          <cell r="X508" t="str">
            <v>0997955695</v>
          </cell>
          <cell r="AA508">
            <v>44917</v>
          </cell>
          <cell r="AD508">
            <v>1</v>
          </cell>
          <cell r="AE508">
            <v>1</v>
          </cell>
          <cell r="AI508" t="str">
            <v>DESPACHO</v>
          </cell>
          <cell r="AJ508" t="str">
            <v>NORMAL</v>
          </cell>
          <cell r="AL508" t="str">
            <v>NO</v>
          </cell>
          <cell r="AN508" t="str">
            <v>CC RENOVACION B2B NMTELEMARKETING (EXPRESS SOLO QUITO)</v>
          </cell>
          <cell r="AO508" t="str">
            <v>MULTICANAL B2B</v>
          </cell>
          <cell r="AP508">
            <v>44917</v>
          </cell>
          <cell r="AR508" t="str">
            <v>MDELIVERY_2479021</v>
          </cell>
          <cell r="AS508">
            <v>323922</v>
          </cell>
          <cell r="AT508" t="str">
            <v>D40</v>
          </cell>
          <cell r="AU508" t="str">
            <v>BTB</v>
          </cell>
          <cell r="AV508">
            <v>1</v>
          </cell>
          <cell r="AX508" t="str">
            <v>INCIDENCIA</v>
          </cell>
          <cell r="AY508" t="str">
            <v>LTE XIAOMI 12T PRO NEGRO: 1 und - sn. 869678061050046</v>
          </cell>
          <cell r="AZ508" t="str">
            <v>TERMINAL</v>
          </cell>
          <cell r="BA508" t="str">
            <v>Entrega con contingente (dos documentos de identidad)</v>
          </cell>
        </row>
        <row r="509">
          <cell r="A509" t="str">
            <v>2479022</v>
          </cell>
          <cell r="B509" t="str">
            <v>MDELIVERY</v>
          </cell>
          <cell r="C509">
            <v>44917</v>
          </cell>
          <cell r="D509" t="str">
            <v>FLEXNET ECUADOR - MDELIVERY</v>
          </cell>
          <cell r="E509" t="str">
            <v>CALLE 28 DE JUNIO S/N Y GARCIA MORENO ENTRADA LLANO GRANDE</v>
          </cell>
          <cell r="H509" t="str">
            <v>170208</v>
          </cell>
          <cell r="I509" t="str">
            <v>QUITO</v>
          </cell>
          <cell r="J509" t="str">
            <v>PICHINCHA</v>
          </cell>
          <cell r="K509" t="str">
            <v>MARIA JOSE SALDANA MEDINA O NARCISA TAPAY_PRODUCTOS BETOVEN CIA LTDA</v>
          </cell>
          <cell r="L509" t="str">
            <v>GUADALAJARA S N Y CIRCUNVALACION SUR JUNTO A COLEGIO LATINOAMERICANO</v>
          </cell>
          <cell r="O509" t="str">
            <v>CUENCA</v>
          </cell>
          <cell r="P509" t="str">
            <v>CUENCA</v>
          </cell>
          <cell r="Q509" t="str">
            <v>AZUAY</v>
          </cell>
          <cell r="R509" t="str">
            <v>2479022</v>
          </cell>
          <cell r="W509" t="str">
            <v>0190358054001</v>
          </cell>
          <cell r="X509" t="str">
            <v>0998433718</v>
          </cell>
          <cell r="AA509">
            <v>44917</v>
          </cell>
          <cell r="AD509">
            <v>1</v>
          </cell>
          <cell r="AE509">
            <v>1</v>
          </cell>
          <cell r="AI509" t="str">
            <v>DESPACHO</v>
          </cell>
          <cell r="AJ509" t="str">
            <v>NORMAL</v>
          </cell>
          <cell r="AL509" t="str">
            <v>NO</v>
          </cell>
          <cell r="AN509" t="str">
            <v>CC RENOVACION B2B NMTELEMARKETING (EXPRESS SOLO QUITO)</v>
          </cell>
          <cell r="AO509" t="str">
            <v>MULTICANAL B2B</v>
          </cell>
          <cell r="AP509">
            <v>44917</v>
          </cell>
          <cell r="AR509" t="str">
            <v>MDELIVERY_2479022</v>
          </cell>
          <cell r="AS509">
            <v>323923</v>
          </cell>
          <cell r="AT509" t="str">
            <v>D40</v>
          </cell>
          <cell r="AU509" t="str">
            <v>BTB</v>
          </cell>
          <cell r="AV509">
            <v>1</v>
          </cell>
          <cell r="AX509" t="str">
            <v>ENTREGADO</v>
          </cell>
          <cell r="AY509" t="str">
            <v>LTE SAMSUNG A23 NEGRO: 1 und - sn. 356795951218200</v>
          </cell>
          <cell r="AZ509" t="str">
            <v>TERMINAL</v>
          </cell>
          <cell r="BA509" t="str">
            <v>Entrega con contingente (dos documentos de identidad)</v>
          </cell>
        </row>
        <row r="510">
          <cell r="A510" t="str">
            <v>2479023</v>
          </cell>
          <cell r="B510" t="str">
            <v>MDELIVERY</v>
          </cell>
          <cell r="C510">
            <v>44917</v>
          </cell>
          <cell r="D510" t="str">
            <v>FLEXNET ECUADOR - MDELIVERY</v>
          </cell>
          <cell r="E510" t="str">
            <v>CALLE 28 DE JUNIO S/N Y GARCIA MORENO ENTRADA LLANO GRANDE</v>
          </cell>
          <cell r="H510" t="str">
            <v>170208</v>
          </cell>
          <cell r="I510" t="str">
            <v>QUITO</v>
          </cell>
          <cell r="J510" t="str">
            <v>PICHINCHA</v>
          </cell>
          <cell r="K510" t="str">
            <v>CESAR OCTAVIO RAMIREZ GARCIA_CESAR OCTAVIO RAMIREZ GARCIA</v>
          </cell>
          <cell r="L510" t="str">
            <v>SANGOLQUI CALLE AMBATO Y CUENCA CONJUNTO HORIZONTES CASA 2</v>
          </cell>
          <cell r="O510" t="str">
            <v>RUMIÑAHUI</v>
          </cell>
          <cell r="P510" t="str">
            <v>RUMIÑAHUI</v>
          </cell>
          <cell r="Q510" t="str">
            <v>PICHINCHA</v>
          </cell>
          <cell r="R510" t="str">
            <v>2479023</v>
          </cell>
          <cell r="W510" t="str">
            <v>1714284930001</v>
          </cell>
          <cell r="X510" t="str">
            <v>0999946846/0985304196</v>
          </cell>
          <cell r="AA510">
            <v>44917</v>
          </cell>
          <cell r="AD510">
            <v>1</v>
          </cell>
          <cell r="AE510">
            <v>1</v>
          </cell>
          <cell r="AI510" t="str">
            <v>DESPACHO</v>
          </cell>
          <cell r="AJ510" t="str">
            <v>NORMAL</v>
          </cell>
          <cell r="AL510" t="str">
            <v>NO</v>
          </cell>
          <cell r="AN510" t="str">
            <v>DAS CARGO A LA CUENTA (DELIVERY)</v>
          </cell>
          <cell r="AO510" t="str">
            <v>DISTRIBUIDORES</v>
          </cell>
          <cell r="AP510">
            <v>44917</v>
          </cell>
          <cell r="AR510" t="str">
            <v>MDELIVERY_2479023</v>
          </cell>
          <cell r="AS510">
            <v>323920</v>
          </cell>
          <cell r="AT510" t="str">
            <v>D40</v>
          </cell>
          <cell r="AU510" t="str">
            <v>BTB</v>
          </cell>
          <cell r="AV510">
            <v>1</v>
          </cell>
          <cell r="AX510" t="str">
            <v>ENTREGADO</v>
          </cell>
          <cell r="AY510" t="str">
            <v>HALFSIM MOVISTAR: 1 und - sn. 8959300520560994132</v>
          </cell>
          <cell r="AZ510" t="str">
            <v>SIMCARD</v>
          </cell>
          <cell r="BA510" t="str">
            <v>EMPRESAS TITULAR AUSENTE ENTREGA CON SELLO</v>
          </cell>
        </row>
        <row r="511">
          <cell r="A511" t="str">
            <v>2479060</v>
          </cell>
          <cell r="B511" t="str">
            <v>MDELIVERY</v>
          </cell>
          <cell r="C511">
            <v>44917</v>
          </cell>
          <cell r="D511" t="str">
            <v>FLEXNET ECUADOR - MDELIVERY</v>
          </cell>
          <cell r="E511" t="str">
            <v>CALLE 28 DE JUNIO S/N Y GARCIA MORENO ENTRADA LLANO GRANDE</v>
          </cell>
          <cell r="H511" t="str">
            <v>170208</v>
          </cell>
          <cell r="I511" t="str">
            <v>QUITO</v>
          </cell>
          <cell r="J511" t="str">
            <v>PICHINCHA</v>
          </cell>
          <cell r="K511" t="str">
            <v>JOSE TAYUPANTA_HALLIBURTON LATIN AMERICA S R L</v>
          </cell>
          <cell r="L511" t="str">
            <v>AV AMAZONAS Y VILLALENGUA EDICIO EUROCENTER PISO 8</v>
          </cell>
          <cell r="O511" t="str">
            <v>QUITO</v>
          </cell>
          <cell r="P511" t="str">
            <v>QUITO</v>
          </cell>
          <cell r="Q511" t="str">
            <v>PICHINCHA</v>
          </cell>
          <cell r="R511" t="str">
            <v>2479060</v>
          </cell>
          <cell r="W511" t="str">
            <v>1790528782001</v>
          </cell>
          <cell r="X511" t="str">
            <v>0997586414</v>
          </cell>
          <cell r="AA511">
            <v>44917</v>
          </cell>
          <cell r="AD511">
            <v>1</v>
          </cell>
          <cell r="AE511">
            <v>1</v>
          </cell>
          <cell r="AI511" t="str">
            <v>DESPACHO</v>
          </cell>
          <cell r="AJ511" t="str">
            <v>EXPRESS</v>
          </cell>
          <cell r="AL511" t="str">
            <v>NO</v>
          </cell>
          <cell r="AN511" t="str">
            <v>POSVENTA GGCC Y NEGOCIOS (EXPRESS SOLO QUITO)</v>
          </cell>
          <cell r="AO511" t="str">
            <v>GGCC / NEGOCIOS</v>
          </cell>
          <cell r="AP511">
            <v>44917</v>
          </cell>
          <cell r="AR511" t="str">
            <v>MDELIVERY_2479060</v>
          </cell>
          <cell r="AS511">
            <v>323931</v>
          </cell>
          <cell r="AT511" t="str">
            <v>D40</v>
          </cell>
          <cell r="AU511" t="str">
            <v>BTB</v>
          </cell>
          <cell r="AV511">
            <v>3</v>
          </cell>
          <cell r="AX511" t="str">
            <v>ENTREGADO</v>
          </cell>
          <cell r="AY511" t="str">
            <v>LTE IPHONE 11 64GB NEGRO: 3 und - sn. 356656421740548,356656421771105,356656421758029</v>
          </cell>
          <cell r="AZ511" t="str">
            <v>TERMINAL</v>
          </cell>
          <cell r="BA511" t="str">
            <v/>
          </cell>
        </row>
        <row r="512">
          <cell r="A512" t="str">
            <v>4688232</v>
          </cell>
          <cell r="B512" t="str">
            <v>MDELIVERY</v>
          </cell>
          <cell r="C512">
            <v>44917</v>
          </cell>
          <cell r="D512" t="str">
            <v>FLEXNET ECUADOR - MDELIVERY</v>
          </cell>
          <cell r="E512" t="str">
            <v>CALLE 28 DE JUNIO S/N Y GARCIA MORENO ENTRADA LLANO GRANDE</v>
          </cell>
          <cell r="H512" t="str">
            <v>170208</v>
          </cell>
          <cell r="I512" t="str">
            <v>QUITO</v>
          </cell>
          <cell r="J512" t="str">
            <v>PICHINCHA</v>
          </cell>
          <cell r="K512" t="str">
            <v>MARIELA DEL PILAR MORALES ROSERO</v>
          </cell>
          <cell r="L512" t="str">
            <v>EL INCA CALLE ROSALES  N46 60  Y GARDENIAS</v>
          </cell>
          <cell r="O512" t="str">
            <v>170503</v>
          </cell>
          <cell r="P512" t="str">
            <v>170503</v>
          </cell>
          <cell r="Q512" t="str">
            <v>PICHINCHA_QUITO_EL INCA</v>
          </cell>
          <cell r="R512" t="str">
            <v>4688232</v>
          </cell>
          <cell r="W512" t="str">
            <v>1712020153</v>
          </cell>
          <cell r="X512" t="str">
            <v>0939315682-0980637804</v>
          </cell>
          <cell r="AA512">
            <v>44917</v>
          </cell>
          <cell r="AD512">
            <v>1</v>
          </cell>
          <cell r="AE512">
            <v>1</v>
          </cell>
          <cell r="AH512" t="str">
            <v>EN CASA BLANCA PORTON CAFE DE MADERA A UNA CDRA COLEGIO MARISTA</v>
          </cell>
          <cell r="AI512" t="str">
            <v>DESPACHO</v>
          </cell>
          <cell r="AJ512" t="str">
            <v>Normal</v>
          </cell>
          <cell r="AL512" t="str">
            <v>NO</v>
          </cell>
          <cell r="AN512" t="str">
            <v>MOV productovip</v>
          </cell>
          <cell r="AO512" t="str">
            <v>CANAL ONLINE</v>
          </cell>
          <cell r="AP512">
            <v>44917</v>
          </cell>
          <cell r="AR512" t="str">
            <v>MDELIVERY_4688232</v>
          </cell>
          <cell r="AS512">
            <v>324016</v>
          </cell>
          <cell r="AT512" t="str">
            <v>D40</v>
          </cell>
          <cell r="AU512" t="str">
            <v>BTC</v>
          </cell>
          <cell r="AV512">
            <v>1</v>
          </cell>
          <cell r="AW512" t="str">
            <v>LOCAL</v>
          </cell>
          <cell r="AX512" t="str">
            <v>ENTREGADO</v>
          </cell>
          <cell r="AY512" t="str">
            <v>HALFSIM MOVISTAR: 1 und - sn. 8959300520560304282</v>
          </cell>
          <cell r="AZ512" t="str">
            <v>SIMCARD</v>
          </cell>
          <cell r="BA512" t="str">
            <v/>
          </cell>
        </row>
        <row r="513">
          <cell r="A513" t="str">
            <v>4704798</v>
          </cell>
          <cell r="B513" t="str">
            <v>MDELIVERY</v>
          </cell>
          <cell r="C513">
            <v>44917</v>
          </cell>
          <cell r="D513" t="str">
            <v>FLEXNET ECUADOR - MDELIVERY</v>
          </cell>
          <cell r="E513" t="str">
            <v>CALLE 28 DE JUNIO S/N Y GARCIA MORENO ENTRADA LLANO GRANDE</v>
          </cell>
          <cell r="H513" t="str">
            <v>170208</v>
          </cell>
          <cell r="I513" t="str">
            <v>QUITO</v>
          </cell>
          <cell r="J513" t="str">
            <v>PICHINCHA</v>
          </cell>
          <cell r="K513" t="str">
            <v>MANUEL RENE ANZULES VASQUEZ</v>
          </cell>
          <cell r="L513" t="str">
            <v>OFICINA TRAMACO PUNTO DE ATENCION SAN MARINO</v>
          </cell>
          <cell r="O513" t="str">
            <v>GUAYAQUIL</v>
          </cell>
          <cell r="P513" t="str">
            <v>GUAYAQUIL</v>
          </cell>
          <cell r="Q513" t="str">
            <v>GUAYAS_GUAYAQUIL_</v>
          </cell>
          <cell r="R513" t="str">
            <v>4704798</v>
          </cell>
          <cell r="W513" t="str">
            <v>0913523718_V4344V4242</v>
          </cell>
          <cell r="X513" t="str">
            <v>0998164372-0913523718</v>
          </cell>
          <cell r="AA513">
            <v>44917</v>
          </cell>
          <cell r="AD513">
            <v>1</v>
          </cell>
          <cell r="AE513">
            <v>1</v>
          </cell>
          <cell r="AH513" t="str">
            <v/>
          </cell>
          <cell r="AI513" t="str">
            <v>DESPACHO</v>
          </cell>
          <cell r="AJ513" t="str">
            <v>DERIVADO PICK UP</v>
          </cell>
          <cell r="AL513" t="str">
            <v>NO</v>
          </cell>
          <cell r="AN513" t="str">
            <v>MOV tecnocom</v>
          </cell>
          <cell r="AO513" t="str">
            <v>CANAL ONLINE</v>
          </cell>
          <cell r="AP513">
            <v>44917</v>
          </cell>
          <cell r="AR513" t="str">
            <v>MDELIVERY_4704798</v>
          </cell>
          <cell r="AS513">
            <v>323987</v>
          </cell>
          <cell r="AT513" t="str">
            <v>D40</v>
          </cell>
          <cell r="AU513" t="str">
            <v>BTC</v>
          </cell>
          <cell r="AV513">
            <v>1</v>
          </cell>
          <cell r="AW513" t="str">
            <v>PROVINCIAL</v>
          </cell>
          <cell r="AX513" t="str">
            <v>ENTREGADO</v>
          </cell>
          <cell r="AY513" t="str">
            <v>LTE SAMSUNG Z FOLD 3 5G NEGRO: 1 und - sn. 353249144867518</v>
          </cell>
          <cell r="AZ513" t="str">
            <v>TERMINAL</v>
          </cell>
          <cell r="BA513" t="str">
            <v>Validar Biometrico, Validar Tarjeta Credito M,</v>
          </cell>
        </row>
        <row r="514">
          <cell r="A514" t="str">
            <v>4729635</v>
          </cell>
          <cell r="B514" t="str">
            <v>MDELIVERY</v>
          </cell>
          <cell r="C514">
            <v>44917</v>
          </cell>
          <cell r="D514" t="str">
            <v>FLEXNET ECUADOR - MDELIVERY</v>
          </cell>
          <cell r="E514" t="str">
            <v>CALLE 28 DE JUNIO S/N Y GARCIA MORENO ENTRADA LLANO GRANDE</v>
          </cell>
          <cell r="H514" t="str">
            <v>170208</v>
          </cell>
          <cell r="I514" t="str">
            <v>QUITO</v>
          </cell>
          <cell r="J514" t="str">
            <v>PICHINCHA</v>
          </cell>
          <cell r="K514" t="str">
            <v>VERA ENCALADA VERONICA MARGARITA</v>
          </cell>
          <cell r="L514" t="str">
            <v>OFICINA TRAMACO PUNTO DE ATENCION MACHALA</v>
          </cell>
          <cell r="O514" t="str">
            <v>MACHALA</v>
          </cell>
          <cell r="P514" t="str">
            <v>MACHALA</v>
          </cell>
          <cell r="Q514" t="str">
            <v>EL ORO_MACHALA_</v>
          </cell>
          <cell r="R514" t="str">
            <v>4729635</v>
          </cell>
          <cell r="W514" t="str">
            <v>0705505915</v>
          </cell>
          <cell r="X514" t="str">
            <v>0998560465-0998560465</v>
          </cell>
          <cell r="AA514">
            <v>44917</v>
          </cell>
          <cell r="AD514">
            <v>1</v>
          </cell>
          <cell r="AE514">
            <v>1</v>
          </cell>
          <cell r="AH514" t="str">
            <v/>
          </cell>
          <cell r="AI514" t="str">
            <v>DESPACHO</v>
          </cell>
          <cell r="AJ514" t="str">
            <v>DERIVADO PICK UP</v>
          </cell>
          <cell r="AL514" t="str">
            <v>NO</v>
          </cell>
          <cell r="AN514" t="str">
            <v>MOV onlinevip</v>
          </cell>
          <cell r="AO514" t="str">
            <v>CANAL ONLINE</v>
          </cell>
          <cell r="AP514">
            <v>44917</v>
          </cell>
          <cell r="AR514" t="str">
            <v>MDELIVERY_4729635</v>
          </cell>
          <cell r="AS514">
            <v>323765</v>
          </cell>
          <cell r="AT514" t="str">
            <v>D40</v>
          </cell>
          <cell r="AU514" t="str">
            <v>BTC</v>
          </cell>
          <cell r="AV514">
            <v>1</v>
          </cell>
          <cell r="AW514" t="str">
            <v>PROVINCIAL</v>
          </cell>
          <cell r="AX514" t="str">
            <v>ENTREGADO</v>
          </cell>
          <cell r="AY514" t="str">
            <v>LTE XIAOMI REDMI NOTE 11 AZUL: 1 und - sn. 861696062995348</v>
          </cell>
          <cell r="AZ514" t="str">
            <v>TERMINAL</v>
          </cell>
          <cell r="BA514" t="str">
            <v>Validar Biometrico</v>
          </cell>
        </row>
        <row r="515">
          <cell r="A515" t="str">
            <v>4732967</v>
          </cell>
          <cell r="B515" t="str">
            <v>MDELIVERY</v>
          </cell>
          <cell r="C515">
            <v>44917</v>
          </cell>
          <cell r="D515" t="str">
            <v>FLEXNET ECUADOR - MDELIVERY</v>
          </cell>
          <cell r="E515" t="str">
            <v>CALLE 28 DE JUNIO S/N Y GARCIA MORENO ENTRADA LLANO GRANDE</v>
          </cell>
          <cell r="H515" t="str">
            <v>170208</v>
          </cell>
          <cell r="I515" t="str">
            <v>QUITO</v>
          </cell>
          <cell r="J515" t="str">
            <v>PICHINCHA</v>
          </cell>
          <cell r="K515" t="str">
            <v>CARRANZA LOOR ANDREA ELIZABETH</v>
          </cell>
          <cell r="L515" t="str">
            <v>OFICINA TRAMACO VIA QUEVEDO</v>
          </cell>
          <cell r="O515" t="str">
            <v>SANTO DOMINGO</v>
          </cell>
          <cell r="P515" t="str">
            <v>SANTO DOMINGO</v>
          </cell>
          <cell r="Q515" t="str">
            <v>SANTO DOMINGO_SANTO DOMINGO_</v>
          </cell>
          <cell r="R515" t="str">
            <v>4732967</v>
          </cell>
          <cell r="W515" t="str">
            <v>1314133636</v>
          </cell>
          <cell r="X515" t="str">
            <v>0980758316-0980758316</v>
          </cell>
          <cell r="AA515">
            <v>44917</v>
          </cell>
          <cell r="AD515">
            <v>1</v>
          </cell>
          <cell r="AE515">
            <v>1</v>
          </cell>
          <cell r="AH515" t="str">
            <v/>
          </cell>
          <cell r="AI515" t="str">
            <v>DESPACHO</v>
          </cell>
          <cell r="AJ515" t="str">
            <v>DERIVADO PICK UP</v>
          </cell>
          <cell r="AL515" t="str">
            <v>NO</v>
          </cell>
          <cell r="AN515" t="str">
            <v>MOV onlinevip</v>
          </cell>
          <cell r="AO515" t="str">
            <v>CANAL ONLINE</v>
          </cell>
          <cell r="AP515">
            <v>44917</v>
          </cell>
          <cell r="AR515" t="str">
            <v>MDELIVERY_4732967</v>
          </cell>
          <cell r="AS515">
            <v>323758</v>
          </cell>
          <cell r="AT515" t="str">
            <v>D40</v>
          </cell>
          <cell r="AU515" t="str">
            <v>BTC</v>
          </cell>
          <cell r="AV515">
            <v>2</v>
          </cell>
          <cell r="AW515" t="str">
            <v>PROVINCIAL</v>
          </cell>
          <cell r="AX515" t="str">
            <v>ENTREGADO</v>
          </cell>
          <cell r="AY515" t="str">
            <v>LTE HONOR X8 SILVER: 1 und - sn. 866184060680662 / HALFSIM MOVISTAR: 1 und - sn. 8959300520560304241</v>
          </cell>
          <cell r="AZ515" t="str">
            <v>SIMCARD / TERMINAL</v>
          </cell>
          <cell r="BA515" t="str">
            <v>Validar Biometrico</v>
          </cell>
        </row>
        <row r="516">
          <cell r="A516" t="str">
            <v>4734979</v>
          </cell>
          <cell r="B516" t="str">
            <v>MDELIVERY</v>
          </cell>
          <cell r="C516">
            <v>44917</v>
          </cell>
          <cell r="D516" t="str">
            <v>FLEXNET ECUADOR - MDELIVERY</v>
          </cell>
          <cell r="E516" t="str">
            <v>CALLE 28 DE JUNIO S/N Y GARCIA MORENO ENTRADA LLANO GRANDE</v>
          </cell>
          <cell r="H516" t="str">
            <v>170208</v>
          </cell>
          <cell r="I516" t="str">
            <v>QUITO</v>
          </cell>
          <cell r="J516" t="str">
            <v>PICHINCHA</v>
          </cell>
          <cell r="K516" t="str">
            <v>PALADINES MEDINA CARLOS MANUEL</v>
          </cell>
          <cell r="L516" t="str">
            <v>HUAQUILLAS CALLE PRIMERA DE MAYO  SN  Y 10 DE AGOSTO</v>
          </cell>
          <cell r="O516" t="str">
            <v>070501</v>
          </cell>
          <cell r="P516" t="str">
            <v>070501</v>
          </cell>
          <cell r="Q516" t="str">
            <v>EL ORO_HUAQUILLAS_HUAQUILLAS</v>
          </cell>
          <cell r="R516" t="str">
            <v>4734979</v>
          </cell>
          <cell r="W516" t="str">
            <v>0705038719</v>
          </cell>
          <cell r="X516" t="str">
            <v>0958720713-0958720713</v>
          </cell>
          <cell r="AA516">
            <v>44917</v>
          </cell>
          <cell r="AD516">
            <v>1</v>
          </cell>
          <cell r="AE516">
            <v>1</v>
          </cell>
          <cell r="AH516" t="str">
            <v>EN IMPRENTA QUIS GRAF DIAGONAL AL MUNICIPIO</v>
          </cell>
          <cell r="AI516" t="str">
            <v>DESPACHO</v>
          </cell>
          <cell r="AJ516" t="str">
            <v>Normal</v>
          </cell>
          <cell r="AL516" t="str">
            <v>NO</v>
          </cell>
          <cell r="AN516" t="str">
            <v>MOV onlinevip</v>
          </cell>
          <cell r="AO516" t="str">
            <v>CANAL ONLINE</v>
          </cell>
          <cell r="AP516">
            <v>44917</v>
          </cell>
          <cell r="AR516" t="str">
            <v>MDELIVERY_4734979</v>
          </cell>
          <cell r="AS516">
            <v>323762</v>
          </cell>
          <cell r="AT516" t="str">
            <v>D40</v>
          </cell>
          <cell r="AU516" t="str">
            <v>BTC</v>
          </cell>
          <cell r="AV516">
            <v>1</v>
          </cell>
          <cell r="AW516" t="str">
            <v>PROVINCIAL</v>
          </cell>
          <cell r="AX516" t="str">
            <v>ENTREGADO</v>
          </cell>
          <cell r="AY516" t="str">
            <v>LTE IPHONE 11 64GB NEGRO: 1 und - sn. 356656421692020</v>
          </cell>
          <cell r="AZ516" t="str">
            <v>TERMINAL</v>
          </cell>
          <cell r="BA516" t="str">
            <v>Validar Biometrico</v>
          </cell>
        </row>
        <row r="517">
          <cell r="A517" t="str">
            <v>4735930</v>
          </cell>
          <cell r="B517" t="str">
            <v>MDELIVERY</v>
          </cell>
          <cell r="C517">
            <v>44917</v>
          </cell>
          <cell r="D517" t="str">
            <v>FLEXNET ECUADOR - MDELIVERY</v>
          </cell>
          <cell r="E517" t="str">
            <v>CALLE 28 DE JUNIO S/N Y GARCIA MORENO ENTRADA LLANO GRANDE</v>
          </cell>
          <cell r="H517" t="str">
            <v>170208</v>
          </cell>
          <cell r="I517" t="str">
            <v>QUITO</v>
          </cell>
          <cell r="J517" t="str">
            <v>PICHINCHA</v>
          </cell>
          <cell r="K517" t="str">
            <v>BARRERA ESCALANTE FREDDY NICOLAS</v>
          </cell>
          <cell r="L517" t="str">
            <v>SANGOLQUI  CALLE H Y  SN FELIX GRANJA</v>
          </cell>
          <cell r="O517" t="str">
            <v>171102</v>
          </cell>
          <cell r="P517" t="str">
            <v>171102</v>
          </cell>
          <cell r="Q517" t="str">
            <v>PICHINCHA_RUMINAHUI_SANGOLQUI</v>
          </cell>
          <cell r="R517" t="str">
            <v>4735930</v>
          </cell>
          <cell r="W517" t="str">
            <v>0703633297</v>
          </cell>
          <cell r="X517" t="str">
            <v>0995609706-0</v>
          </cell>
          <cell r="AA517">
            <v>44917</v>
          </cell>
          <cell r="AD517">
            <v>1</v>
          </cell>
          <cell r="AE517">
            <v>1</v>
          </cell>
          <cell r="AH517" t="str">
            <v>SECTOR SAN NICOLAS A 2 CUADRAS DE LA FABRICA DANEC CASA VERDE 2 PISOS</v>
          </cell>
          <cell r="AI517" t="str">
            <v>DESPACHO</v>
          </cell>
          <cell r="AJ517" t="str">
            <v>Normal</v>
          </cell>
          <cell r="AL517" t="str">
            <v>NO</v>
          </cell>
          <cell r="AN517" t="str">
            <v>MOV onlinevip</v>
          </cell>
          <cell r="AO517" t="str">
            <v>CANAL ONLINE</v>
          </cell>
          <cell r="AP517">
            <v>44917</v>
          </cell>
          <cell r="AR517" t="str">
            <v>MDELIVERY_4735930</v>
          </cell>
          <cell r="AS517">
            <v>324026</v>
          </cell>
          <cell r="AT517" t="str">
            <v>D40</v>
          </cell>
          <cell r="AU517" t="str">
            <v>BTC</v>
          </cell>
          <cell r="AV517">
            <v>1</v>
          </cell>
          <cell r="AW517" t="str">
            <v>LOCAL</v>
          </cell>
          <cell r="AX517" t="str">
            <v>ENTREGADO</v>
          </cell>
          <cell r="AY517" t="str">
            <v>LTE XIAOMI REDMI NOTE 11 AZUL: 1 und - sn. 869113065775307</v>
          </cell>
          <cell r="AZ517" t="str">
            <v>TERMINAL</v>
          </cell>
          <cell r="BA517" t="str">
            <v>Validar Biometrico</v>
          </cell>
        </row>
        <row r="518">
          <cell r="A518" t="str">
            <v>4742694</v>
          </cell>
          <cell r="B518" t="str">
            <v>MDELIVERY</v>
          </cell>
          <cell r="C518">
            <v>44917</v>
          </cell>
          <cell r="D518" t="str">
            <v>FLEXNET ECUADOR - MDELIVERY</v>
          </cell>
          <cell r="E518" t="str">
            <v>CALLE 28 DE JUNIO S/N Y GARCIA MORENO ENTRADA LLANO GRANDE</v>
          </cell>
          <cell r="H518" t="str">
            <v>170208</v>
          </cell>
          <cell r="I518" t="str">
            <v>QUITO</v>
          </cell>
          <cell r="J518" t="str">
            <v>PICHINCHA</v>
          </cell>
          <cell r="K518" t="str">
            <v>ADRIANA MARITZA BALLADARES CARDENAS</v>
          </cell>
          <cell r="L518" t="str">
            <v>CELIANO MONGE  AV LOS CHASQUIS  SN  Y VICTOR HUGO</v>
          </cell>
          <cell r="O518" t="str">
            <v>180207</v>
          </cell>
          <cell r="P518" t="str">
            <v>180207</v>
          </cell>
          <cell r="Q518" t="str">
            <v>TUNGURAHUA_AMBATO_CELIANO MONGE</v>
          </cell>
          <cell r="R518" t="str">
            <v>4742694</v>
          </cell>
          <cell r="W518" t="str">
            <v>1803226420</v>
          </cell>
          <cell r="X518" t="str">
            <v>0995317746-0995317746</v>
          </cell>
          <cell r="AA518">
            <v>44917</v>
          </cell>
          <cell r="AD518">
            <v>1</v>
          </cell>
          <cell r="AE518">
            <v>1</v>
          </cell>
          <cell r="AH518" t="str">
            <v>DIAGONAL AL COLEGIO LA SALLE SOBRE LA NOTARIA 9NA ENTREGA EN OFC ESTUDIO JURIDICO BALLADARES</v>
          </cell>
          <cell r="AI518" t="str">
            <v>DESPACHO</v>
          </cell>
          <cell r="AJ518" t="str">
            <v>Normal</v>
          </cell>
          <cell r="AL518" t="str">
            <v>NO</v>
          </cell>
          <cell r="AN518" t="str">
            <v>MOV onlinevip</v>
          </cell>
          <cell r="AO518" t="str">
            <v>CANAL ONLINE</v>
          </cell>
          <cell r="AP518">
            <v>44917</v>
          </cell>
          <cell r="AR518" t="str">
            <v>MDELIVERY_4742694</v>
          </cell>
          <cell r="AS518">
            <v>323760</v>
          </cell>
          <cell r="AT518" t="str">
            <v>D40</v>
          </cell>
          <cell r="AU518" t="str">
            <v>BTC</v>
          </cell>
          <cell r="AV518">
            <v>2</v>
          </cell>
          <cell r="AW518" t="str">
            <v>PROVINCIAL</v>
          </cell>
          <cell r="AX518" t="str">
            <v>ENTREGADO</v>
          </cell>
          <cell r="AY518" t="str">
            <v>LTE XIAOMI REDMI NOTE 11 AZUL: 1 und - sn. 861696063063427 / HALFSIM MOVISTAR: 1 und - sn. 8959300520560301056</v>
          </cell>
          <cell r="AZ518" t="str">
            <v>SIMCARD / TERMINAL</v>
          </cell>
          <cell r="BA518" t="str">
            <v>Validar Biometrico</v>
          </cell>
        </row>
        <row r="519">
          <cell r="A519" t="str">
            <v>4742781</v>
          </cell>
          <cell r="B519" t="str">
            <v>MDELIVERY</v>
          </cell>
          <cell r="C519">
            <v>44917</v>
          </cell>
          <cell r="D519" t="str">
            <v>FLEXNET ECUADOR - MDELIVERY</v>
          </cell>
          <cell r="E519" t="str">
            <v>CALLE 28 DE JUNIO S/N Y GARCIA MORENO ENTRADA LLANO GRANDE</v>
          </cell>
          <cell r="H519" t="str">
            <v>170208</v>
          </cell>
          <cell r="I519" t="str">
            <v>QUITO</v>
          </cell>
          <cell r="J519" t="str">
            <v>PICHINCHA</v>
          </cell>
          <cell r="K519" t="str">
            <v>CRISTIAN PAUL TORRES SALTOS</v>
          </cell>
          <cell r="L519" t="str">
            <v>OFICINA TRAMACO VIA QUEVEDO</v>
          </cell>
          <cell r="O519" t="str">
            <v>QUEVEDO</v>
          </cell>
          <cell r="P519" t="str">
            <v>QUEVEDO</v>
          </cell>
          <cell r="Q519" t="str">
            <v>LOS RIOS_QUEVEDO _</v>
          </cell>
          <cell r="R519" t="str">
            <v>4742781</v>
          </cell>
          <cell r="W519" t="str">
            <v>2350260325_V4344v4444</v>
          </cell>
          <cell r="X519" t="str">
            <v>0969003438-</v>
          </cell>
          <cell r="AA519">
            <v>44917</v>
          </cell>
          <cell r="AD519">
            <v>1</v>
          </cell>
          <cell r="AE519">
            <v>1</v>
          </cell>
          <cell r="AH519" t="str">
            <v>S1 ENVIADO</v>
          </cell>
          <cell r="AI519" t="str">
            <v>DESPACHO</v>
          </cell>
          <cell r="AJ519" t="str">
            <v>DERIVADO PICK UP</v>
          </cell>
          <cell r="AL519" t="str">
            <v>NO</v>
          </cell>
          <cell r="AN519" t="str">
            <v>MOV_tecnocom_credito_directo</v>
          </cell>
          <cell r="AO519" t="str">
            <v>CANAL ONLINE</v>
          </cell>
          <cell r="AP519">
            <v>44917</v>
          </cell>
          <cell r="AR519" t="str">
            <v>MDELIVERY_4742781</v>
          </cell>
          <cell r="AS519">
            <v>323984</v>
          </cell>
          <cell r="AT519" t="str">
            <v>D40</v>
          </cell>
          <cell r="AU519" t="str">
            <v>BTC</v>
          </cell>
          <cell r="AV519">
            <v>1</v>
          </cell>
          <cell r="AW519" t="str">
            <v>PROVINCIAL</v>
          </cell>
          <cell r="AX519" t="str">
            <v>INCIDENCIA</v>
          </cell>
          <cell r="AY519" t="str">
            <v>LTE TCL 20 SE NEGRO: 1 und - sn. 356932920359027</v>
          </cell>
          <cell r="AZ519" t="str">
            <v>TERMINAL</v>
          </cell>
          <cell r="BA519" t="str">
            <v>Validar Biometrico</v>
          </cell>
        </row>
        <row r="520">
          <cell r="A520" t="str">
            <v>4742965</v>
          </cell>
          <cell r="B520" t="str">
            <v>MDELIVERY</v>
          </cell>
          <cell r="C520">
            <v>44917</v>
          </cell>
          <cell r="D520" t="str">
            <v>FLEXNET ECUADOR - MDELIVERY</v>
          </cell>
          <cell r="E520" t="str">
            <v>CALLE 28 DE JUNIO S/N Y GARCIA MORENO ENTRADA LLANO GRANDE</v>
          </cell>
          <cell r="H520" t="str">
            <v>170208</v>
          </cell>
          <cell r="I520" t="str">
            <v>QUITO</v>
          </cell>
          <cell r="J520" t="str">
            <v>PICHINCHA</v>
          </cell>
          <cell r="K520" t="str">
            <v>CHRISTIAN DAVID MURILLO FLORES</v>
          </cell>
          <cell r="L520" t="str">
            <v>XIMENA CIUDADELA MARIUXI FEBRES CORDERO  MZ 70 SL 18</v>
          </cell>
          <cell r="O520" t="str">
            <v>090204</v>
          </cell>
          <cell r="P520" t="str">
            <v>090204</v>
          </cell>
          <cell r="Q520" t="str">
            <v>GUAYAS_GUAYAQUIL_XIMENA</v>
          </cell>
          <cell r="R520" t="str">
            <v>4742965</v>
          </cell>
          <cell r="W520" t="str">
            <v>0922322128</v>
          </cell>
          <cell r="X520" t="str">
            <v>0990878687-0982050847</v>
          </cell>
          <cell r="AA520">
            <v>44917</v>
          </cell>
          <cell r="AD520">
            <v>1</v>
          </cell>
          <cell r="AE520">
            <v>1</v>
          </cell>
          <cell r="AH520" t="str">
            <v>GUASMO SUR FRENTE DEL HOSPITAL DEL SUR DEL GUAMO  ENTRANDO POR LA FUNERARIA CAMBA UNA CASA BEIGH CON AMARILLO DE 2 PISOS PUERTA ENROLLABLES  NO PERMITE ENVIAR S1</v>
          </cell>
          <cell r="AI520" t="str">
            <v>DESPACHO</v>
          </cell>
          <cell r="AJ520" t="str">
            <v>Normal</v>
          </cell>
          <cell r="AL520" t="str">
            <v>NO</v>
          </cell>
          <cell r="AN520" t="str">
            <v>MOV reprocesos</v>
          </cell>
          <cell r="AO520" t="str">
            <v>CANAL ONLINE</v>
          </cell>
          <cell r="AP520">
            <v>44917</v>
          </cell>
          <cell r="AR520" t="str">
            <v>MDELIVERY_4742965</v>
          </cell>
          <cell r="AS520">
            <v>323764</v>
          </cell>
          <cell r="AT520" t="str">
            <v>D40</v>
          </cell>
          <cell r="AU520" t="str">
            <v>BTC</v>
          </cell>
          <cell r="AV520">
            <v>1</v>
          </cell>
          <cell r="AW520" t="str">
            <v>LOCAL</v>
          </cell>
          <cell r="AX520" t="str">
            <v>EN_TRANSITO</v>
          </cell>
          <cell r="AY520" t="str">
            <v>HALFSIM MOVISTAR: 1 und - sn. 8959300120521875312</v>
          </cell>
          <cell r="AZ520" t="str">
            <v>SIMCARD</v>
          </cell>
          <cell r="BA520" t="str">
            <v/>
          </cell>
        </row>
        <row r="521">
          <cell r="A521" t="str">
            <v>4743095</v>
          </cell>
          <cell r="B521" t="str">
            <v>MDELIVERY</v>
          </cell>
          <cell r="C521">
            <v>44917</v>
          </cell>
          <cell r="D521" t="str">
            <v>FLEXNET ECUADOR - MDELIVERY</v>
          </cell>
          <cell r="E521" t="str">
            <v>CALLE 28 DE JUNIO S/N Y GARCIA MORENO ENTRADA LLANO GRANDE</v>
          </cell>
          <cell r="H521" t="str">
            <v>170208</v>
          </cell>
          <cell r="I521" t="str">
            <v>QUITO</v>
          </cell>
          <cell r="J521" t="str">
            <v>PICHINCHA</v>
          </cell>
          <cell r="K521" t="str">
            <v>Wilson Fernando Flores Barzallo</v>
          </cell>
          <cell r="L521" t="str">
            <v>MACHALA AV ARIZAGA SN CALLE BOLIVAR</v>
          </cell>
          <cell r="O521" t="str">
            <v>070201</v>
          </cell>
          <cell r="P521" t="str">
            <v>070201</v>
          </cell>
          <cell r="Q521" t="str">
            <v>EL ORO_MACHALA_MACHALA</v>
          </cell>
          <cell r="R521" t="str">
            <v>4743095</v>
          </cell>
          <cell r="W521" t="str">
            <v>0704273283_E3333I1122</v>
          </cell>
          <cell r="X521" t="str">
            <v>0962802804-</v>
          </cell>
          <cell r="AA521">
            <v>44917</v>
          </cell>
          <cell r="AD521">
            <v>1</v>
          </cell>
          <cell r="AE521">
            <v>1</v>
          </cell>
          <cell r="AH521" t="str">
            <v>SECTOR DEL REDONDEL BOLIVAR MADERO VARGAS ENTREGA EN EL ECU911 EN EL AREA DE VIDEO VIGILANCIA CLIENTE SE ENCUENTRA HASTA LAS 14H00</v>
          </cell>
          <cell r="AI521" t="str">
            <v>DESPACHO</v>
          </cell>
          <cell r="AJ521" t="str">
            <v>Normal</v>
          </cell>
          <cell r="AL521" t="str">
            <v>NO</v>
          </cell>
          <cell r="AN521" t="str">
            <v>MOV_tecnocom_credito_directo</v>
          </cell>
          <cell r="AO521" t="str">
            <v>CANAL ONLINE</v>
          </cell>
          <cell r="AP521">
            <v>44917</v>
          </cell>
          <cell r="AR521" t="str">
            <v>MDELIVERY_4743095</v>
          </cell>
          <cell r="AS521">
            <v>323759</v>
          </cell>
          <cell r="AT521" t="str">
            <v>D40</v>
          </cell>
          <cell r="AU521" t="str">
            <v>BTC</v>
          </cell>
          <cell r="AV521">
            <v>1</v>
          </cell>
          <cell r="AW521" t="str">
            <v>PROVINCIAL</v>
          </cell>
          <cell r="AX521" t="str">
            <v>ENTREGADO</v>
          </cell>
          <cell r="AY521" t="str">
            <v>LTE IPHONE 11 64GB NEGRO: 1 und - sn. 350537092744728</v>
          </cell>
          <cell r="AZ521" t="str">
            <v>TERMINAL</v>
          </cell>
          <cell r="BA521" t="str">
            <v>Validar Biometrico</v>
          </cell>
        </row>
        <row r="522">
          <cell r="A522" t="str">
            <v>4743629</v>
          </cell>
          <cell r="B522" t="str">
            <v>MDELIVERY</v>
          </cell>
          <cell r="C522">
            <v>44917</v>
          </cell>
          <cell r="D522" t="str">
            <v>FLEXNET ECUADOR - MDELIVERY</v>
          </cell>
          <cell r="E522" t="str">
            <v>CALLE 28 DE JUNIO S/N Y GARCIA MORENO ENTRADA LLANO GRANDE</v>
          </cell>
          <cell r="H522" t="str">
            <v>170208</v>
          </cell>
          <cell r="I522" t="str">
            <v>QUITO</v>
          </cell>
          <cell r="J522" t="str">
            <v>PICHINCHA</v>
          </cell>
          <cell r="K522" t="str">
            <v>MARIA ALEXANDRA MACIAS FAJARDO</v>
          </cell>
          <cell r="L522" t="str">
            <v>COOP GUAYAS Y QUIL 2  MZ 20 SL 2</v>
          </cell>
          <cell r="O522" t="str">
            <v>090105</v>
          </cell>
          <cell r="P522" t="str">
            <v>090105</v>
          </cell>
          <cell r="Q522" t="str">
            <v>GUAYAS_GUAYAQUIL_TARQUI</v>
          </cell>
          <cell r="R522" t="str">
            <v>4743629</v>
          </cell>
          <cell r="W522" t="str">
            <v>0917488108_ E3333I2222</v>
          </cell>
          <cell r="X522" t="str">
            <v>0959460921-0962561536</v>
          </cell>
          <cell r="AA522">
            <v>44917</v>
          </cell>
          <cell r="AD522">
            <v>1</v>
          </cell>
          <cell r="AE522">
            <v>1</v>
          </cell>
          <cell r="AH522" t="str">
            <v>GUASMO SUR EN CASA DE 1 PISO BLANCA A 2 CDRS DE LA ESCUELA CANAL DE JAMBELI S1 ENVIAOD MS</v>
          </cell>
          <cell r="AI522" t="str">
            <v>DESPACHO</v>
          </cell>
          <cell r="AJ522" t="str">
            <v>Normal</v>
          </cell>
          <cell r="AL522" t="str">
            <v>NO</v>
          </cell>
          <cell r="AN522" t="str">
            <v>MOV productovip</v>
          </cell>
          <cell r="AO522" t="str">
            <v>CANAL ONLINE</v>
          </cell>
          <cell r="AP522">
            <v>44917</v>
          </cell>
          <cell r="AR522" t="str">
            <v>MDELIVERY_4743629</v>
          </cell>
          <cell r="AS522">
            <v>323763</v>
          </cell>
          <cell r="AT522" t="str">
            <v>D40</v>
          </cell>
          <cell r="AU522" t="str">
            <v>BTC</v>
          </cell>
          <cell r="AV522">
            <v>2</v>
          </cell>
          <cell r="AW522" t="str">
            <v>LOCAL</v>
          </cell>
          <cell r="AX522" t="str">
            <v>ENTREGADO</v>
          </cell>
          <cell r="AY522" t="str">
            <v>LTE SAMSUNG A23 NEGRO: 1 und - sn. 356795951902258 / HALFSIM MOVISTAR: 1 und - sn. 8959300120521871253</v>
          </cell>
          <cell r="AZ522" t="str">
            <v>SIMCARD / TERMINAL</v>
          </cell>
          <cell r="BA522" t="str">
            <v>Validar Biometrico</v>
          </cell>
        </row>
        <row r="523">
          <cell r="A523" t="str">
            <v>4743653</v>
          </cell>
          <cell r="B523" t="str">
            <v>MDELIVERY</v>
          </cell>
          <cell r="C523">
            <v>44917</v>
          </cell>
          <cell r="D523" t="str">
            <v>FLEXNET ECUADOR - MDELIVERY</v>
          </cell>
          <cell r="E523" t="str">
            <v>CALLE 28 DE JUNIO S/N Y GARCIA MORENO ENTRADA LLANO GRANDE</v>
          </cell>
          <cell r="H523" t="str">
            <v>170208</v>
          </cell>
          <cell r="I523" t="str">
            <v>QUITO</v>
          </cell>
          <cell r="J523" t="str">
            <v>PICHINCHA</v>
          </cell>
          <cell r="K523" t="str">
            <v>QUIROZ PLAZA CARMEN SOCORRO</v>
          </cell>
          <cell r="L523" t="str">
            <v>ELOY ALFARO CDLA LOS HELECHOS SCTR 5 MZ N1 VILLA 2</v>
          </cell>
          <cell r="O523" t="str">
            <v>092408</v>
          </cell>
          <cell r="P523" t="str">
            <v>092408</v>
          </cell>
          <cell r="Q523" t="str">
            <v>GUAYAS_DURAN_ELOY ALFARO</v>
          </cell>
          <cell r="R523" t="str">
            <v>4743653</v>
          </cell>
          <cell r="W523" t="str">
            <v>1306099126</v>
          </cell>
          <cell r="X523" t="str">
            <v>0992956215-0992956215</v>
          </cell>
          <cell r="AA523">
            <v>44917</v>
          </cell>
          <cell r="AD523">
            <v>1</v>
          </cell>
          <cell r="AE523">
            <v>1</v>
          </cell>
          <cell r="AH523" t="str">
            <v>DIAGONAL A ARENERA EL GATO EN CALLE DOBLE VIA EN CASA BEIGE DE 1P MALLA BLANCA</v>
          </cell>
          <cell r="AI523" t="str">
            <v>DESPACHO</v>
          </cell>
          <cell r="AJ523" t="str">
            <v>Normal</v>
          </cell>
          <cell r="AL523" t="str">
            <v>NO</v>
          </cell>
          <cell r="AN523" t="str">
            <v>MOV onlinevip</v>
          </cell>
          <cell r="AO523" t="str">
            <v>CANAL ONLINE</v>
          </cell>
          <cell r="AP523">
            <v>44917</v>
          </cell>
          <cell r="AR523" t="str">
            <v>MDELIVERY_4743653</v>
          </cell>
          <cell r="AS523">
            <v>323761</v>
          </cell>
          <cell r="AT523" t="str">
            <v>D40</v>
          </cell>
          <cell r="AU523" t="str">
            <v>BTC</v>
          </cell>
          <cell r="AV523">
            <v>1</v>
          </cell>
          <cell r="AW523" t="str">
            <v>PROVINCIAL</v>
          </cell>
          <cell r="AX523" t="str">
            <v>ENTREGADO</v>
          </cell>
          <cell r="AY523" t="str">
            <v>LTE SAMSUNG A03 AZUL: 1 und - sn. 354379556100717</v>
          </cell>
          <cell r="AZ523" t="str">
            <v>TERMINAL</v>
          </cell>
          <cell r="BA523" t="str">
            <v>Validar Biometrico</v>
          </cell>
        </row>
        <row r="524">
          <cell r="A524" t="str">
            <v>4745299</v>
          </cell>
          <cell r="B524" t="str">
            <v>MDELIVERY</v>
          </cell>
          <cell r="C524">
            <v>44917</v>
          </cell>
          <cell r="D524" t="str">
            <v>FLEXNET ECUADOR - MDELIVERY</v>
          </cell>
          <cell r="E524" t="str">
            <v>CALLE 28 DE JUNIO S/N Y GARCIA MORENO ENTRADA LLANO GRANDE</v>
          </cell>
          <cell r="H524" t="str">
            <v>170208</v>
          </cell>
          <cell r="I524" t="str">
            <v>QUITO</v>
          </cell>
          <cell r="J524" t="str">
            <v>PICHINCHA</v>
          </cell>
          <cell r="K524" t="str">
            <v>VALERIA SHANNEE QUINDE MACHADO</v>
          </cell>
          <cell r="L524" t="str">
            <v>YANUNCAY CALLE JOSE ORTEGA Y GASSET SN AV FELIPE II</v>
          </cell>
          <cell r="O524" t="str">
            <v>010205</v>
          </cell>
          <cell r="P524" t="str">
            <v>010205</v>
          </cell>
          <cell r="Q524" t="str">
            <v>AZUAY_CUENCA_YANUNCAY</v>
          </cell>
          <cell r="R524" t="str">
            <v>4745299</v>
          </cell>
          <cell r="W524" t="str">
            <v>0152311577</v>
          </cell>
          <cell r="X524" t="str">
            <v>0978833515-0992991850</v>
          </cell>
          <cell r="AA524">
            <v>44917</v>
          </cell>
          <cell r="AD524">
            <v>1</v>
          </cell>
          <cell r="AE524">
            <v>1</v>
          </cell>
          <cell r="AH524" t="str">
            <v>SECTOR YANUNCAY ES UNA CASA 1 PISOS ESQUINERA COLOR BLANCA Y CREMA LLAMAR 1 HORA ANTES ENTREGA DESDE LA 13H30</v>
          </cell>
          <cell r="AI524" t="str">
            <v>DESPACHO</v>
          </cell>
          <cell r="AJ524" t="str">
            <v>Normal</v>
          </cell>
          <cell r="AL524" t="str">
            <v>NO</v>
          </cell>
          <cell r="AN524" t="str">
            <v>MOV onlinevip</v>
          </cell>
          <cell r="AO524" t="str">
            <v>CANAL ONLINE</v>
          </cell>
          <cell r="AP524">
            <v>44917</v>
          </cell>
          <cell r="AR524" t="str">
            <v>MDELIVERY_4745299</v>
          </cell>
          <cell r="AS524">
            <v>323773</v>
          </cell>
          <cell r="AT524" t="str">
            <v>D40</v>
          </cell>
          <cell r="AU524" t="str">
            <v>BTC</v>
          </cell>
          <cell r="AV524">
            <v>1</v>
          </cell>
          <cell r="AW524" t="str">
            <v>PROVINCIAL</v>
          </cell>
          <cell r="AX524" t="str">
            <v>ENTREGADO</v>
          </cell>
          <cell r="AY524" t="str">
            <v>LTE SAMSUNG A13 NEGRO: 1 und - sn. 350068480547465</v>
          </cell>
          <cell r="AZ524" t="str">
            <v>TERMINAL</v>
          </cell>
          <cell r="BA524" t="str">
            <v>Validar Biometrico</v>
          </cell>
        </row>
        <row r="525">
          <cell r="A525" t="str">
            <v>4748131</v>
          </cell>
          <cell r="B525" t="str">
            <v>MDELIVERY</v>
          </cell>
          <cell r="C525">
            <v>44917</v>
          </cell>
          <cell r="D525" t="str">
            <v>FLEXNET ECUADOR - MDELIVERY</v>
          </cell>
          <cell r="E525" t="str">
            <v>CALLE 28 DE JUNIO S/N Y GARCIA MORENO ENTRADA LLANO GRANDE</v>
          </cell>
          <cell r="H525" t="str">
            <v>170208</v>
          </cell>
          <cell r="I525" t="str">
            <v>QUITO</v>
          </cell>
          <cell r="J525" t="str">
            <v>PICHINCHA</v>
          </cell>
          <cell r="K525" t="str">
            <v>SERVIO MAURICIO ACOSTA MALDONADO</v>
          </cell>
          <cell r="L525" t="str">
            <v>JIPIJAPA CALLE MANUEL GUZMAN  N39 50  Y AV ELOY ALFARO</v>
          </cell>
          <cell r="O525" t="str">
            <v>170504</v>
          </cell>
          <cell r="P525" t="str">
            <v>170504</v>
          </cell>
          <cell r="Q525" t="str">
            <v>PICHINCHA _QUITO _JIPIJAPA</v>
          </cell>
          <cell r="R525" t="str">
            <v>4748131</v>
          </cell>
          <cell r="W525" t="str">
            <v>1702106822_e3333i2222</v>
          </cell>
          <cell r="X525" t="str">
            <v>0990622791-022439158</v>
          </cell>
          <cell r="AA525">
            <v>44917</v>
          </cell>
          <cell r="AD525">
            <v>1</v>
          </cell>
          <cell r="AE525">
            <v>1</v>
          </cell>
          <cell r="AH525" t="str">
            <v>EN CASA BLANCA TIPO ESPANOLIA TECHO DE TEJAS CERCA PARQUE CHILE FRENTE A LA CASETA DEL GUARDIA</v>
          </cell>
          <cell r="AI525" t="str">
            <v>DESPACHO</v>
          </cell>
          <cell r="AJ525" t="str">
            <v>Normal</v>
          </cell>
          <cell r="AL525" t="str">
            <v>NO</v>
          </cell>
          <cell r="AN525" t="str">
            <v>MOV onlinevip</v>
          </cell>
          <cell r="AO525" t="str">
            <v>CANAL ONLINE</v>
          </cell>
          <cell r="AP525">
            <v>44917</v>
          </cell>
          <cell r="AR525" t="str">
            <v>MDELIVERY_4748131</v>
          </cell>
          <cell r="AS525">
            <v>324040</v>
          </cell>
          <cell r="AT525" t="str">
            <v>D40</v>
          </cell>
          <cell r="AU525" t="str">
            <v>BTC</v>
          </cell>
          <cell r="AV525">
            <v>2</v>
          </cell>
          <cell r="AW525" t="str">
            <v>LOCAL</v>
          </cell>
          <cell r="AX525" t="str">
            <v>ENTREGADO</v>
          </cell>
          <cell r="AY525" t="str">
            <v>LTE IPHONE 11 64GB NEGRO: 1 und - sn. 356656421840348 / HALFSIM MOVISTAR: 1 und - sn. 8959300520560301965</v>
          </cell>
          <cell r="AZ525" t="str">
            <v>SIMCARD / TERMINAL</v>
          </cell>
          <cell r="BA525" t="str">
            <v>Validar Biometrico</v>
          </cell>
        </row>
        <row r="526">
          <cell r="A526" t="str">
            <v>4748412</v>
          </cell>
          <cell r="B526" t="str">
            <v>MDELIVERY</v>
          </cell>
          <cell r="C526">
            <v>44917</v>
          </cell>
          <cell r="D526" t="str">
            <v>FLEXNET ECUADOR - MDELIVERY</v>
          </cell>
          <cell r="E526" t="str">
            <v>CALLE 28 DE JUNIO S/N Y GARCIA MORENO ENTRADA LLANO GRANDE</v>
          </cell>
          <cell r="H526" t="str">
            <v>170208</v>
          </cell>
          <cell r="I526" t="str">
            <v>QUITO</v>
          </cell>
          <cell r="J526" t="str">
            <v>PICHINCHA</v>
          </cell>
          <cell r="K526" t="str">
            <v>SORNOZA BAQUEZEA GIORYI AUGUSTO</v>
          </cell>
          <cell r="L526" t="str">
            <v>SAN LORENZO DE JIPIJAPA  CALLE MACARA SN E IMBABURA</v>
          </cell>
          <cell r="O526" t="str">
            <v>130301</v>
          </cell>
          <cell r="P526" t="str">
            <v>130301</v>
          </cell>
          <cell r="Q526" t="str">
            <v>MANABI_JIPIJAPA_SAN LORENZO DE JIPIJAPA</v>
          </cell>
          <cell r="R526" t="str">
            <v>4748412</v>
          </cell>
          <cell r="W526" t="str">
            <v>1300032701</v>
          </cell>
          <cell r="X526" t="str">
            <v>0999050090-0</v>
          </cell>
          <cell r="AA526">
            <v>44917</v>
          </cell>
          <cell r="AD526">
            <v>1</v>
          </cell>
          <cell r="AE526">
            <v>1</v>
          </cell>
          <cell r="AH526" t="str">
            <v>AL FRENTE DE CASA QUE TIENE UN NICHO EN CASA DE 2P BEIGE CON AMARILLO</v>
          </cell>
          <cell r="AI526" t="str">
            <v>DESPACHO</v>
          </cell>
          <cell r="AJ526" t="str">
            <v>Normal</v>
          </cell>
          <cell r="AL526" t="str">
            <v>NO</v>
          </cell>
          <cell r="AN526" t="str">
            <v>MOV onlinevip</v>
          </cell>
          <cell r="AO526" t="str">
            <v>CANAL ONLINE</v>
          </cell>
          <cell r="AP526">
            <v>44917</v>
          </cell>
          <cell r="AR526" t="str">
            <v>MDELIVERY_4748412</v>
          </cell>
          <cell r="AS526">
            <v>323768</v>
          </cell>
          <cell r="AT526" t="str">
            <v>D40</v>
          </cell>
          <cell r="AU526" t="str">
            <v>BTC</v>
          </cell>
          <cell r="AV526">
            <v>1</v>
          </cell>
          <cell r="AW526" t="str">
            <v>PROVINCIAL</v>
          </cell>
          <cell r="AX526" t="str">
            <v>ENTREGADO</v>
          </cell>
          <cell r="AY526" t="str">
            <v>LTE XIAOMI REDMI NOTE 11 AZUL: 1 und - sn. 869113065634306</v>
          </cell>
          <cell r="AZ526" t="str">
            <v>TERMINAL</v>
          </cell>
          <cell r="BA526" t="str">
            <v>Validar Biometrico</v>
          </cell>
        </row>
        <row r="527">
          <cell r="A527" t="str">
            <v>4748764</v>
          </cell>
          <cell r="B527" t="str">
            <v>MDELIVERY</v>
          </cell>
          <cell r="C527">
            <v>44917</v>
          </cell>
          <cell r="D527" t="str">
            <v>FLEXNET ECUADOR - MDELIVERY</v>
          </cell>
          <cell r="E527" t="str">
            <v>CALLE 28 DE JUNIO S/N Y GARCIA MORENO ENTRADA LLANO GRANDE</v>
          </cell>
          <cell r="H527" t="str">
            <v>170208</v>
          </cell>
          <cell r="I527" t="str">
            <v>QUITO</v>
          </cell>
          <cell r="J527" t="str">
            <v>PICHINCHA</v>
          </cell>
          <cell r="K527" t="str">
            <v>VANESSA LISSETTE LOZANO RIVERA</v>
          </cell>
          <cell r="L527" t="str">
            <v>OFICINA TRAMACO PORTETE</v>
          </cell>
          <cell r="O527" t="str">
            <v>GUAYAQUIL</v>
          </cell>
          <cell r="P527" t="str">
            <v>GUAYAQUIL</v>
          </cell>
          <cell r="Q527" t="str">
            <v>GUAYAS_GUAYAQUIL_</v>
          </cell>
          <cell r="R527" t="str">
            <v>4748764</v>
          </cell>
          <cell r="W527" t="str">
            <v>0958074932</v>
          </cell>
          <cell r="X527" t="str">
            <v>0958617479-0958617479</v>
          </cell>
          <cell r="AA527">
            <v>44917</v>
          </cell>
          <cell r="AD527">
            <v>1</v>
          </cell>
          <cell r="AE527">
            <v>1</v>
          </cell>
          <cell r="AH527" t="str">
            <v/>
          </cell>
          <cell r="AI527" t="str">
            <v>DESPACHO</v>
          </cell>
          <cell r="AJ527" t="str">
            <v>DERIVADO PICK UP</v>
          </cell>
          <cell r="AL527" t="str">
            <v>NO</v>
          </cell>
          <cell r="AN527" t="str">
            <v>MOV onlinevip</v>
          </cell>
          <cell r="AO527" t="str">
            <v>CANAL ONLINE</v>
          </cell>
          <cell r="AP527">
            <v>44917</v>
          </cell>
          <cell r="AR527" t="str">
            <v>MDELIVERY_4748764</v>
          </cell>
          <cell r="AS527">
            <v>323772</v>
          </cell>
          <cell r="AT527" t="str">
            <v>D40</v>
          </cell>
          <cell r="AU527" t="str">
            <v>BTC</v>
          </cell>
          <cell r="AV527">
            <v>1</v>
          </cell>
          <cell r="AW527" t="str">
            <v>PROVINCIAL</v>
          </cell>
          <cell r="AX527" t="str">
            <v>ENTREGADO</v>
          </cell>
          <cell r="AY527" t="str">
            <v>LTE XIAOMI REDMI NOTE 11S AZUL: 1 und - sn. 863837058872061</v>
          </cell>
          <cell r="AZ527" t="str">
            <v>TERMINAL</v>
          </cell>
          <cell r="BA527" t="str">
            <v>Validar Biometrico</v>
          </cell>
        </row>
        <row r="528">
          <cell r="A528" t="str">
            <v>4749055</v>
          </cell>
          <cell r="B528" t="str">
            <v>MDELIVERY</v>
          </cell>
          <cell r="C528">
            <v>44917</v>
          </cell>
          <cell r="D528" t="str">
            <v>FLEXNET ECUADOR - MDELIVERY</v>
          </cell>
          <cell r="E528" t="str">
            <v>CALLE 28 DE JUNIO S/N Y GARCIA MORENO ENTRADA LLANO GRANDE</v>
          </cell>
          <cell r="H528" t="str">
            <v>170208</v>
          </cell>
          <cell r="I528" t="str">
            <v>QUITO</v>
          </cell>
          <cell r="J528" t="str">
            <v>PICHINCHA</v>
          </cell>
          <cell r="K528" t="str">
            <v>DANIELA ROCIO CRESPIN TRIVIÑO</v>
          </cell>
          <cell r="L528" t="str">
            <v>TARQUI COOP 7 DE JULIO AV GRL FLAVIO ALFARO DELGADO MZ 1443 SL19 Y 6TO PSJE 43NO</v>
          </cell>
          <cell r="O528" t="str">
            <v>090605</v>
          </cell>
          <cell r="P528" t="str">
            <v>090605</v>
          </cell>
          <cell r="Q528" t="str">
            <v>GUAYAS_GUAYAQUIL_TARQUI</v>
          </cell>
          <cell r="R528" t="str">
            <v>4749055</v>
          </cell>
          <cell r="W528" t="str">
            <v>0953797818</v>
          </cell>
          <cell r="X528" t="str">
            <v>0983950909-0993911820</v>
          </cell>
          <cell r="AA528">
            <v>44917</v>
          </cell>
          <cell r="AD528">
            <v>1</v>
          </cell>
          <cell r="AE528">
            <v>1</v>
          </cell>
          <cell r="AH528" t="str">
            <v>SCTR LA PROSPERINA A LADO DE COLEGIO CAMILO PONCE EN CASA DE 2P CON PUERTAS DE GARAGE NEGRAS EN 1ER PISO HAY PANADERIA LLAMAR CON ANTICIPACION</v>
          </cell>
          <cell r="AI528" t="str">
            <v>DESPACHO</v>
          </cell>
          <cell r="AJ528" t="str">
            <v>Normal</v>
          </cell>
          <cell r="AL528" t="str">
            <v>NO</v>
          </cell>
          <cell r="AN528" t="str">
            <v>MOV productovip</v>
          </cell>
          <cell r="AO528" t="str">
            <v>CANAL ONLINE</v>
          </cell>
          <cell r="AP528">
            <v>44917</v>
          </cell>
          <cell r="AR528" t="str">
            <v>MDELIVERY_4749055</v>
          </cell>
          <cell r="AS528">
            <v>324035</v>
          </cell>
          <cell r="AT528" t="str">
            <v>D40</v>
          </cell>
          <cell r="AU528" t="str">
            <v>BTC</v>
          </cell>
          <cell r="AV528">
            <v>2</v>
          </cell>
          <cell r="AW528" t="str">
            <v>LOCAL</v>
          </cell>
          <cell r="AX528" t="str">
            <v>ENTREGADO</v>
          </cell>
          <cell r="AY528" t="str">
            <v>LTE XIAOMI REDMI NOTE 11 AZUL: 1 und - sn. 861696063079266 / HALFSIM MOVISTAR: 1 und - sn. 8959300120521871899</v>
          </cell>
          <cell r="AZ528" t="str">
            <v>SIMCARD / TERMINAL</v>
          </cell>
          <cell r="BA528" t="str">
            <v>Validar Biometrico</v>
          </cell>
        </row>
        <row r="529">
          <cell r="A529" t="str">
            <v>4749557</v>
          </cell>
          <cell r="B529" t="str">
            <v>MDELIVERY</v>
          </cell>
          <cell r="C529">
            <v>44917</v>
          </cell>
          <cell r="D529" t="str">
            <v>FLEXNET ECUADOR - MDELIVERY</v>
          </cell>
          <cell r="E529" t="str">
            <v>CALLE 28 DE JUNIO S/N Y GARCIA MORENO ENTRADA LLANO GRANDE</v>
          </cell>
          <cell r="H529" t="str">
            <v>170208</v>
          </cell>
          <cell r="I529" t="str">
            <v>QUITO</v>
          </cell>
          <cell r="J529" t="str">
            <v>PICHINCHA</v>
          </cell>
          <cell r="K529" t="str">
            <v>SANCAN PONCE GIOMAR JENNY</v>
          </cell>
          <cell r="L529" t="str">
            <v>CALLE AV GUILLERMO PAREJA ROLANDO SN Y AGUSTIN FREIRE ICAZA</v>
          </cell>
          <cell r="O529" t="str">
            <v>090505</v>
          </cell>
          <cell r="P529" t="str">
            <v>090505</v>
          </cell>
          <cell r="Q529" t="str">
            <v>GUAYAS_GUAYAQUIL_TARQUI</v>
          </cell>
          <cell r="R529" t="str">
            <v>4749557</v>
          </cell>
          <cell r="W529" t="str">
            <v>0926780644</v>
          </cell>
          <cell r="X529" t="str">
            <v>0968720679-0969793204</v>
          </cell>
          <cell r="AA529">
            <v>44917</v>
          </cell>
          <cell r="AD529">
            <v>1</v>
          </cell>
          <cell r="AE529">
            <v>1</v>
          </cell>
          <cell r="AH529" t="str">
            <v>TRABAJA EN GARZO CENTRO EN LOCAL CLINICA DE TU ROPA POR EL PARQUEADERO DE ATRAS</v>
          </cell>
          <cell r="AI529" t="str">
            <v>DESPACHO</v>
          </cell>
          <cell r="AJ529" t="str">
            <v>Normal</v>
          </cell>
          <cell r="AL529" t="str">
            <v>NO</v>
          </cell>
          <cell r="AN529" t="str">
            <v>MOV onlinevip</v>
          </cell>
          <cell r="AO529" t="str">
            <v>CANAL ONLINE</v>
          </cell>
          <cell r="AP529">
            <v>44917</v>
          </cell>
          <cell r="AR529" t="str">
            <v>MDELIVERY_4749557</v>
          </cell>
          <cell r="AS529">
            <v>323989</v>
          </cell>
          <cell r="AT529" t="str">
            <v>D40</v>
          </cell>
          <cell r="AU529" t="str">
            <v>BTC</v>
          </cell>
          <cell r="AV529">
            <v>1</v>
          </cell>
          <cell r="AW529" t="str">
            <v>LOCAL</v>
          </cell>
          <cell r="AX529" t="str">
            <v>ENTREGADO</v>
          </cell>
          <cell r="AY529" t="str">
            <v>LTE SAMSUNG A03 AZUL: 1 und - sn. 354379556098275</v>
          </cell>
          <cell r="AZ529" t="str">
            <v>TERMINAL</v>
          </cell>
          <cell r="BA529" t="str">
            <v>Validar Biometrico</v>
          </cell>
        </row>
        <row r="530">
          <cell r="A530" t="str">
            <v>4749785</v>
          </cell>
          <cell r="B530" t="str">
            <v>MDELIVERY</v>
          </cell>
          <cell r="C530">
            <v>44917</v>
          </cell>
          <cell r="D530" t="str">
            <v>FLEXNET ECUADOR - MDELIVERY</v>
          </cell>
          <cell r="E530" t="str">
            <v>CALLE 28 DE JUNIO S/N Y GARCIA MORENO ENTRADA LLANO GRANDE</v>
          </cell>
          <cell r="H530" t="str">
            <v>170208</v>
          </cell>
          <cell r="I530" t="str">
            <v>QUITO</v>
          </cell>
          <cell r="J530" t="str">
            <v>PICHINCHA</v>
          </cell>
          <cell r="K530" t="str">
            <v>BOHORQUEZ IDROVO NICKOLE JOSHLY</v>
          </cell>
          <cell r="L530" t="str">
            <v>TARQUI CDLA SAUCES 6 MZ 325 VILLA 12</v>
          </cell>
          <cell r="O530" t="str">
            <v>090603</v>
          </cell>
          <cell r="P530" t="str">
            <v>090603</v>
          </cell>
          <cell r="Q530" t="str">
            <v>GUAYAS_GUAYAQUIL_TARQUI</v>
          </cell>
          <cell r="R530" t="str">
            <v>4749785</v>
          </cell>
          <cell r="W530" t="str">
            <v>0930606546</v>
          </cell>
          <cell r="X530" t="str">
            <v>0963823013-0969435408</v>
          </cell>
          <cell r="AA530">
            <v>44917</v>
          </cell>
          <cell r="AD530">
            <v>1</v>
          </cell>
          <cell r="AE530">
            <v>1</v>
          </cell>
          <cell r="AH530" t="str">
            <v>ES UNA CASA 3 PISOS COLOR BLANCA ESTA FRENTE A LA CANCHA DE SAUCES 6</v>
          </cell>
          <cell r="AI530" t="str">
            <v>DESPACHO</v>
          </cell>
          <cell r="AJ530" t="str">
            <v>Normal</v>
          </cell>
          <cell r="AL530" t="str">
            <v>NO</v>
          </cell>
          <cell r="AN530" t="str">
            <v>MOV onlinevip</v>
          </cell>
          <cell r="AO530" t="str">
            <v>CANAL ONLINE</v>
          </cell>
          <cell r="AP530">
            <v>44917</v>
          </cell>
          <cell r="AR530" t="str">
            <v>MDELIVERY_4749785</v>
          </cell>
          <cell r="AS530">
            <v>323767</v>
          </cell>
          <cell r="AT530" t="str">
            <v>D40</v>
          </cell>
          <cell r="AU530" t="str">
            <v>BTC</v>
          </cell>
          <cell r="AV530">
            <v>1</v>
          </cell>
          <cell r="AW530" t="str">
            <v>LOCAL</v>
          </cell>
          <cell r="AX530" t="str">
            <v>ENTREGADO</v>
          </cell>
          <cell r="AY530" t="str">
            <v>LTE SAMSUNG A23 AZUL: 1 und - sn. 356795951106074</v>
          </cell>
          <cell r="AZ530" t="str">
            <v>TERMINAL</v>
          </cell>
          <cell r="BA530" t="str">
            <v>Validar Biometrico</v>
          </cell>
        </row>
        <row r="531">
          <cell r="A531" t="str">
            <v>4750232</v>
          </cell>
          <cell r="B531" t="str">
            <v>MDELIVERY</v>
          </cell>
          <cell r="C531">
            <v>44917</v>
          </cell>
          <cell r="D531" t="str">
            <v>FLEXNET ECUADOR - MDELIVERY</v>
          </cell>
          <cell r="E531" t="str">
            <v>CALLE 28 DE JUNIO S/N Y GARCIA MORENO ENTRADA LLANO GRANDE</v>
          </cell>
          <cell r="H531" t="str">
            <v>170208</v>
          </cell>
          <cell r="I531" t="str">
            <v>QUITO</v>
          </cell>
          <cell r="J531" t="str">
            <v>PICHINCHA</v>
          </cell>
          <cell r="K531" t="str">
            <v>CALVACHI LUJE CARLOS ANDRES</v>
          </cell>
          <cell r="L531" t="str">
            <v>GUAMANI CALLE S64D  LOTE 21  Y E3</v>
          </cell>
          <cell r="O531" t="str">
            <v>170704</v>
          </cell>
          <cell r="P531" t="str">
            <v>170704</v>
          </cell>
          <cell r="Q531" t="str">
            <v>PICHINCHA_QUITO_GUAMANI</v>
          </cell>
          <cell r="R531" t="str">
            <v>4750232</v>
          </cell>
          <cell r="W531" t="str">
            <v>1726628272</v>
          </cell>
          <cell r="X531" t="str">
            <v>0983999625-0983999625</v>
          </cell>
          <cell r="AA531">
            <v>44917</v>
          </cell>
          <cell r="AD531">
            <v>1</v>
          </cell>
          <cell r="AE531">
            <v>1</v>
          </cell>
          <cell r="AH531" t="str">
            <v>EN CASA DE 1 PISO PORTON NEGRO JUNTO A UNA TIENDA</v>
          </cell>
          <cell r="AI531" t="str">
            <v>DESPACHO</v>
          </cell>
          <cell r="AJ531" t="str">
            <v>Normal</v>
          </cell>
          <cell r="AL531" t="str">
            <v>NO</v>
          </cell>
          <cell r="AN531" t="str">
            <v>MOV onlinevip</v>
          </cell>
          <cell r="AO531" t="str">
            <v>CANAL ONLINE</v>
          </cell>
          <cell r="AP531">
            <v>44917</v>
          </cell>
          <cell r="AR531" t="str">
            <v>MDELIVERY_4750232</v>
          </cell>
          <cell r="AS531">
            <v>323771</v>
          </cell>
          <cell r="AT531" t="str">
            <v>D40</v>
          </cell>
          <cell r="AU531" t="str">
            <v>BTC</v>
          </cell>
          <cell r="AV531">
            <v>1</v>
          </cell>
          <cell r="AW531" t="str">
            <v>LOCAL</v>
          </cell>
          <cell r="AX531" t="str">
            <v>ENTREGADO</v>
          </cell>
          <cell r="AY531" t="str">
            <v>LTE IPHONE 11 64GB NEGRO: 1 und - sn. 356656421960179</v>
          </cell>
          <cell r="AZ531" t="str">
            <v>TERMINAL</v>
          </cell>
          <cell r="BA531" t="str">
            <v>Validar Biometrico</v>
          </cell>
        </row>
        <row r="532">
          <cell r="A532" t="str">
            <v>4750926</v>
          </cell>
          <cell r="B532" t="str">
            <v>MDELIVERY</v>
          </cell>
          <cell r="C532">
            <v>44917</v>
          </cell>
          <cell r="D532" t="str">
            <v>FLEXNET ECUADOR - MDELIVERY</v>
          </cell>
          <cell r="E532" t="str">
            <v>CALLE 28 DE JUNIO S/N Y GARCIA MORENO ENTRADA LLANO GRANDE</v>
          </cell>
          <cell r="H532" t="str">
            <v>170208</v>
          </cell>
          <cell r="I532" t="str">
            <v>QUITO</v>
          </cell>
          <cell r="J532" t="str">
            <v>PICHINCHA</v>
          </cell>
          <cell r="K532" t="str">
            <v>CONDOY VERA JEFFERSON</v>
          </cell>
          <cell r="L532" t="str">
            <v>MACHALA AV ARIZAGA SN CALLE SEGUNDA DIAGONAL O CALLE MACHALA ALAMOR</v>
          </cell>
          <cell r="O532" t="str">
            <v>070207</v>
          </cell>
          <cell r="P532" t="str">
            <v>070207</v>
          </cell>
          <cell r="Q532" t="str">
            <v>EL ORO_MACHALA_MACHALA</v>
          </cell>
          <cell r="R532" t="str">
            <v>4750926</v>
          </cell>
          <cell r="W532" t="str">
            <v>0705309730</v>
          </cell>
          <cell r="X532" t="str">
            <v>0983466713-0983466713</v>
          </cell>
          <cell r="AA532">
            <v>44917</v>
          </cell>
          <cell r="AD532">
            <v>1</v>
          </cell>
          <cell r="AE532">
            <v>1</v>
          </cell>
          <cell r="AH532" t="str">
            <v>SECTOR CENTRO DIAGONAL AL COLEGIO ELOY ALFARO ENTREGA EN ENVASADORA DE AGUA EVANS LLAMAR 1 HORA ANTES</v>
          </cell>
          <cell r="AI532" t="str">
            <v>DESPACHO</v>
          </cell>
          <cell r="AJ532" t="str">
            <v>Normal</v>
          </cell>
          <cell r="AL532" t="str">
            <v>NO</v>
          </cell>
          <cell r="AN532" t="str">
            <v>MOV onlinevip</v>
          </cell>
          <cell r="AO532" t="str">
            <v>CANAL ONLINE</v>
          </cell>
          <cell r="AP532">
            <v>44917</v>
          </cell>
          <cell r="AR532" t="str">
            <v>MDELIVERY_4750926</v>
          </cell>
          <cell r="AS532">
            <v>323769</v>
          </cell>
          <cell r="AT532" t="str">
            <v>D40</v>
          </cell>
          <cell r="AU532" t="str">
            <v>BTC</v>
          </cell>
          <cell r="AV532">
            <v>1</v>
          </cell>
          <cell r="AW532" t="str">
            <v>PROVINCIAL</v>
          </cell>
          <cell r="AX532" t="str">
            <v>ENTREGADO</v>
          </cell>
          <cell r="AY532" t="str">
            <v>LTE XIAOMI REDMI NOTE 11S AZUL: 1 und - sn. 865954061267987</v>
          </cell>
          <cell r="AZ532" t="str">
            <v>TERMINAL</v>
          </cell>
          <cell r="BA532" t="str">
            <v>Validar Biometrico</v>
          </cell>
        </row>
        <row r="533">
          <cell r="A533" t="str">
            <v>4752101</v>
          </cell>
          <cell r="B533" t="str">
            <v>MDELIVERY</v>
          </cell>
          <cell r="C533">
            <v>44917</v>
          </cell>
          <cell r="D533" t="str">
            <v>FLEXNET ECUADOR - MDELIVERY</v>
          </cell>
          <cell r="E533" t="str">
            <v>CALLE 28 DE JUNIO S/N Y GARCIA MORENO ENTRADA LLANO GRANDE</v>
          </cell>
          <cell r="H533" t="str">
            <v>170208</v>
          </cell>
          <cell r="I533" t="str">
            <v>QUITO</v>
          </cell>
          <cell r="J533" t="str">
            <v>PICHINCHA</v>
          </cell>
          <cell r="K533" t="str">
            <v>GLORIA STEFFANNIE ANGULO RODRIGUEZ</v>
          </cell>
          <cell r="L533" t="str">
            <v>OFICINA TRAMACO PUNTO DE ATENCION SAN MARINO</v>
          </cell>
          <cell r="O533" t="str">
            <v>GUAYAQUIL</v>
          </cell>
          <cell r="P533" t="str">
            <v>GUAYAQUIL</v>
          </cell>
          <cell r="Q533" t="str">
            <v>GUAYAS_GUAYAQUIL_</v>
          </cell>
          <cell r="R533" t="str">
            <v>4752101</v>
          </cell>
          <cell r="W533" t="str">
            <v>0916460843</v>
          </cell>
          <cell r="X533" t="str">
            <v>0999269866-0960198713</v>
          </cell>
          <cell r="AA533">
            <v>44917</v>
          </cell>
          <cell r="AD533">
            <v>1</v>
          </cell>
          <cell r="AE533">
            <v>1</v>
          </cell>
          <cell r="AH533" t="str">
            <v/>
          </cell>
          <cell r="AI533" t="str">
            <v>DESPACHO</v>
          </cell>
          <cell r="AJ533" t="str">
            <v>DERIVADO PICK UP</v>
          </cell>
          <cell r="AL533" t="str">
            <v>NO</v>
          </cell>
          <cell r="AN533" t="str">
            <v>MOV onlinevip</v>
          </cell>
          <cell r="AO533" t="str">
            <v>CANAL ONLINE</v>
          </cell>
          <cell r="AP533">
            <v>44917</v>
          </cell>
          <cell r="AR533" t="str">
            <v>MDELIVERY_4752101</v>
          </cell>
          <cell r="AS533">
            <v>323781</v>
          </cell>
          <cell r="AT533" t="str">
            <v>D40</v>
          </cell>
          <cell r="AU533" t="str">
            <v>BTC</v>
          </cell>
          <cell r="AV533">
            <v>1</v>
          </cell>
          <cell r="AW533" t="str">
            <v>PROVINCIAL</v>
          </cell>
          <cell r="AX533" t="str">
            <v>ENTREGADO</v>
          </cell>
          <cell r="AY533" t="str">
            <v>LTE HONOR X8 SILVER: 1 und - sn. 866184060679375</v>
          </cell>
          <cell r="AZ533" t="str">
            <v>TERMINAL</v>
          </cell>
          <cell r="BA533" t="str">
            <v>Validar Biometrico</v>
          </cell>
        </row>
        <row r="534">
          <cell r="A534" t="str">
            <v>4752675</v>
          </cell>
          <cell r="B534" t="str">
            <v>MDELIVERY</v>
          </cell>
          <cell r="C534">
            <v>44917</v>
          </cell>
          <cell r="D534" t="str">
            <v>FLEXNET ECUADOR - MDELIVERY</v>
          </cell>
          <cell r="E534" t="str">
            <v>CALLE 28 DE JUNIO S/N Y GARCIA MORENO ENTRADA LLANO GRANDE</v>
          </cell>
          <cell r="H534" t="str">
            <v>170208</v>
          </cell>
          <cell r="I534" t="str">
            <v>QUITO</v>
          </cell>
          <cell r="J534" t="str">
            <v>PICHINCHA</v>
          </cell>
          <cell r="K534" t="str">
            <v>FERNANDO DANILO DIAZ LUNA</v>
          </cell>
          <cell r="L534" t="str">
            <v>POSORJA AV NATIVIDAD FLORES  SN CALLE I</v>
          </cell>
          <cell r="O534" t="str">
            <v>091001</v>
          </cell>
          <cell r="P534" t="str">
            <v>091001</v>
          </cell>
          <cell r="Q534" t="str">
            <v>GUAYAS_GUAYAQUIL_POSORJA</v>
          </cell>
          <cell r="R534" t="str">
            <v>4752675</v>
          </cell>
          <cell r="W534" t="str">
            <v>0919041764</v>
          </cell>
          <cell r="X534" t="str">
            <v>0981295856-0981295856</v>
          </cell>
          <cell r="AA534">
            <v>44917</v>
          </cell>
          <cell r="AD534">
            <v>1</v>
          </cell>
          <cell r="AE534">
            <v>1</v>
          </cell>
          <cell r="AH534" t="str">
            <v>SECTOR DEL MULLE DE POSORJA ENTREGA EN EL MUELLO FORTIDEX HAY QUE LLAMAR AL TITULAR</v>
          </cell>
          <cell r="AI534" t="str">
            <v>DESPACHO</v>
          </cell>
          <cell r="AJ534" t="str">
            <v>Normal</v>
          </cell>
          <cell r="AL534" t="str">
            <v>NO</v>
          </cell>
          <cell r="AN534" t="str">
            <v>MOV productovip</v>
          </cell>
          <cell r="AO534" t="str">
            <v>CANAL ONLINE</v>
          </cell>
          <cell r="AP534">
            <v>44917</v>
          </cell>
          <cell r="AR534" t="str">
            <v>MDELIVERY_4752675</v>
          </cell>
          <cell r="AS534">
            <v>323766</v>
          </cell>
          <cell r="AT534" t="str">
            <v>D40</v>
          </cell>
          <cell r="AU534" t="str">
            <v>BTC</v>
          </cell>
          <cell r="AV534">
            <v>1</v>
          </cell>
          <cell r="AW534" t="str">
            <v>PROVINCIAL</v>
          </cell>
          <cell r="AX534" t="str">
            <v>ENTREGADO</v>
          </cell>
          <cell r="AY534" t="str">
            <v>HALFSIM MOVISTAR: 1 und - sn. 8959300520559465342</v>
          </cell>
          <cell r="AZ534" t="str">
            <v>SIMCARD</v>
          </cell>
          <cell r="BA534" t="str">
            <v/>
          </cell>
        </row>
        <row r="535">
          <cell r="A535" t="str">
            <v>4753666</v>
          </cell>
          <cell r="B535" t="str">
            <v>MDELIVERY</v>
          </cell>
          <cell r="C535">
            <v>44917</v>
          </cell>
          <cell r="D535" t="str">
            <v>FLEXNET ECUADOR - MDELIVERY</v>
          </cell>
          <cell r="E535" t="str">
            <v>CALLE 28 DE JUNIO S/N Y GARCIA MORENO ENTRADA LLANO GRANDE</v>
          </cell>
          <cell r="H535" t="str">
            <v>170208</v>
          </cell>
          <cell r="I535" t="str">
            <v>QUITO</v>
          </cell>
          <cell r="J535" t="str">
            <v>PICHINCHA</v>
          </cell>
          <cell r="K535" t="str">
            <v>INGRID ARACELLY MOROCHO CEVALLOS</v>
          </cell>
          <cell r="L535" t="str">
            <v>LA AURORA VILLA CLUB ETAPA HERMES  MZ 2 VILLA 27</v>
          </cell>
          <cell r="O535" t="str">
            <v>091910</v>
          </cell>
          <cell r="P535" t="str">
            <v>091910</v>
          </cell>
          <cell r="Q535" t="str">
            <v>GUAYAS_DAULE_LA AURORA</v>
          </cell>
          <cell r="R535" t="str">
            <v>4753666</v>
          </cell>
          <cell r="W535" t="str">
            <v>0924369630_E3333V2222</v>
          </cell>
          <cell r="X535" t="str">
            <v>0969415491-</v>
          </cell>
          <cell r="AA535">
            <v>44917</v>
          </cell>
          <cell r="AD535">
            <v>1</v>
          </cell>
          <cell r="AE535">
            <v>1</v>
          </cell>
          <cell r="AH535" t="str">
            <v>ANUNCIARSE EN GARITA POR FAMILIA CABRERAR MOROCHO INGRESANDO POR FYBECA  S1 ENVIADO MS</v>
          </cell>
          <cell r="AI535" t="str">
            <v>DESPACHO</v>
          </cell>
          <cell r="AJ535" t="str">
            <v>Normal</v>
          </cell>
          <cell r="AL535" t="str">
            <v>NO</v>
          </cell>
          <cell r="AN535" t="str">
            <v>MOV_tecnocom_credito_directo</v>
          </cell>
          <cell r="AO535" t="str">
            <v>CANAL ONLINE</v>
          </cell>
          <cell r="AP535">
            <v>44917</v>
          </cell>
          <cell r="AR535" t="str">
            <v>MDELIVERY_4753666</v>
          </cell>
          <cell r="AS535">
            <v>323991</v>
          </cell>
          <cell r="AT535" t="str">
            <v>D40</v>
          </cell>
          <cell r="AU535" t="str">
            <v>BTC</v>
          </cell>
          <cell r="AV535">
            <v>1</v>
          </cell>
          <cell r="AW535" t="str">
            <v>PROVINCIAL</v>
          </cell>
          <cell r="AX535" t="str">
            <v>INCIDENCIA</v>
          </cell>
          <cell r="AY535" t="str">
            <v>LTE HONOR X8 AZUL: 1 und - sn. 866184062427716</v>
          </cell>
          <cell r="AZ535" t="str">
            <v>TERMINAL</v>
          </cell>
          <cell r="BA535" t="str">
            <v>Validar Biometrico</v>
          </cell>
        </row>
        <row r="536">
          <cell r="A536" t="str">
            <v>4753722</v>
          </cell>
          <cell r="B536" t="str">
            <v>MDELIVERY</v>
          </cell>
          <cell r="C536">
            <v>44917</v>
          </cell>
          <cell r="D536" t="str">
            <v>FLEXNET ECUADOR - MDELIVERY</v>
          </cell>
          <cell r="E536" t="str">
            <v>CALLE 28 DE JUNIO S/N Y GARCIA MORENO ENTRADA LLANO GRANDE</v>
          </cell>
          <cell r="H536" t="str">
            <v>170208</v>
          </cell>
          <cell r="I536" t="str">
            <v>QUITO</v>
          </cell>
          <cell r="J536" t="str">
            <v>PICHINCHA</v>
          </cell>
          <cell r="K536" t="str">
            <v>WILSON ANASTACIO DELGADO VERA</v>
          </cell>
          <cell r="L536" t="str">
            <v>OFICINA TRAMACO ESMERALDAS</v>
          </cell>
          <cell r="O536" t="str">
            <v>ESMERALDAS</v>
          </cell>
          <cell r="P536" t="str">
            <v>ESMERALDAS</v>
          </cell>
          <cell r="Q536" t="str">
            <v>ESMERALDAS_ESMERALDAS_</v>
          </cell>
          <cell r="R536" t="str">
            <v>4753722</v>
          </cell>
          <cell r="W536" t="str">
            <v>0803148204_ V3343V4242</v>
          </cell>
          <cell r="X536" t="str">
            <v>0960731370-0959783384</v>
          </cell>
          <cell r="AA536">
            <v>44917</v>
          </cell>
          <cell r="AD536">
            <v>1</v>
          </cell>
          <cell r="AE536">
            <v>1</v>
          </cell>
          <cell r="AH536" t="str">
            <v>S1 ENVIADO AO</v>
          </cell>
          <cell r="AI536" t="str">
            <v>DESPACHO</v>
          </cell>
          <cell r="AJ536" t="str">
            <v>DERIVADO PICK UP</v>
          </cell>
          <cell r="AL536" t="str">
            <v>NO</v>
          </cell>
          <cell r="AN536" t="str">
            <v>MOV onlinevip</v>
          </cell>
          <cell r="AO536" t="str">
            <v>CANAL ONLINE</v>
          </cell>
          <cell r="AP536">
            <v>44917</v>
          </cell>
          <cell r="AR536" t="str">
            <v>MDELIVERY_4753722</v>
          </cell>
          <cell r="AS536">
            <v>323770</v>
          </cell>
          <cell r="AT536" t="str">
            <v>D40</v>
          </cell>
          <cell r="AU536" t="str">
            <v>BTC</v>
          </cell>
          <cell r="AV536">
            <v>1</v>
          </cell>
          <cell r="AW536" t="str">
            <v>PROVINCIAL</v>
          </cell>
          <cell r="AX536" t="str">
            <v>INCIDENCIA</v>
          </cell>
          <cell r="AY536" t="str">
            <v>LTE REALME C21Y AZUL: 1 und - sn. 860256053320039</v>
          </cell>
          <cell r="AZ536" t="str">
            <v>TERMINAL</v>
          </cell>
          <cell r="BA536" t="str">
            <v>Validar Biometrico</v>
          </cell>
        </row>
        <row r="537">
          <cell r="A537" t="str">
            <v>4753790</v>
          </cell>
          <cell r="B537" t="str">
            <v>MDELIVERY</v>
          </cell>
          <cell r="C537">
            <v>44917</v>
          </cell>
          <cell r="D537" t="str">
            <v>FLEXNET ECUADOR - MDELIVERY</v>
          </cell>
          <cell r="E537" t="str">
            <v>CALLE 28 DE JUNIO S/N Y GARCIA MORENO ENTRADA LLANO GRANDE</v>
          </cell>
          <cell r="H537" t="str">
            <v>170208</v>
          </cell>
          <cell r="I537" t="str">
            <v>QUITO</v>
          </cell>
          <cell r="J537" t="str">
            <v>PICHINCHA</v>
          </cell>
          <cell r="K537" t="str">
            <v>ROSA DEL CARMEN LOPEZ RAMOS</v>
          </cell>
          <cell r="L537" t="str">
            <v>TURUBAMBA CALLE E5C MZ 51 LOTE 32 CALLE E5B</v>
          </cell>
          <cell r="O537" t="str">
            <v>170703</v>
          </cell>
          <cell r="P537" t="str">
            <v>170703</v>
          </cell>
          <cell r="Q537" t="str">
            <v>PICHINCHA_QUITO_TURUBAMBA</v>
          </cell>
          <cell r="R537" t="str">
            <v>4753790</v>
          </cell>
          <cell r="W537" t="str">
            <v>1801457506</v>
          </cell>
          <cell r="X537" t="str">
            <v>0988584356-0988584356</v>
          </cell>
          <cell r="AA537">
            <v>44917</v>
          </cell>
          <cell r="AD537">
            <v>1</v>
          </cell>
          <cell r="AE537">
            <v>1</v>
          </cell>
          <cell r="AH537" t="str">
            <v>BARRIO TREBOLES DEL SUR ES UNA CASA 3 PISOS SIN PINTAR CON PROTECCIONES DE COLOR VERDE HAY QUE LLAMAR A LA TITULAR</v>
          </cell>
          <cell r="AI537" t="str">
            <v>DESPACHO</v>
          </cell>
          <cell r="AJ537" t="str">
            <v>Normal</v>
          </cell>
          <cell r="AL537" t="str">
            <v>NO</v>
          </cell>
          <cell r="AN537" t="str">
            <v>MOV productovip</v>
          </cell>
          <cell r="AO537" t="str">
            <v>CANAL ONLINE</v>
          </cell>
          <cell r="AP537">
            <v>44917</v>
          </cell>
          <cell r="AR537" t="str">
            <v>MDELIVERY_4753790</v>
          </cell>
          <cell r="AS537">
            <v>323776</v>
          </cell>
          <cell r="AT537" t="str">
            <v>D40</v>
          </cell>
          <cell r="AU537" t="str">
            <v>BTC</v>
          </cell>
          <cell r="AV537">
            <v>1</v>
          </cell>
          <cell r="AW537" t="str">
            <v>LOCAL</v>
          </cell>
          <cell r="AX537" t="str">
            <v>ENTREGADO</v>
          </cell>
          <cell r="AY537" t="str">
            <v>HALFSIM MOVISTAR: 1 und - sn. 8959300520560303557</v>
          </cell>
          <cell r="AZ537" t="str">
            <v>SIMCARD</v>
          </cell>
          <cell r="BA537" t="str">
            <v/>
          </cell>
        </row>
        <row r="538">
          <cell r="A538" t="str">
            <v>4754113</v>
          </cell>
          <cell r="B538" t="str">
            <v>MDELIVERY</v>
          </cell>
          <cell r="C538">
            <v>44917</v>
          </cell>
          <cell r="D538" t="str">
            <v>FLEXNET ECUADOR - MDELIVERY</v>
          </cell>
          <cell r="E538" t="str">
            <v>CALLE 28 DE JUNIO S/N Y GARCIA MORENO ENTRADA LLANO GRANDE</v>
          </cell>
          <cell r="H538" t="str">
            <v>170208</v>
          </cell>
          <cell r="I538" t="str">
            <v>QUITO</v>
          </cell>
          <cell r="J538" t="str">
            <v>PICHINCHA</v>
          </cell>
          <cell r="K538" t="str">
            <v>BRYAN ANTONIO CABRERA ZAMORA</v>
          </cell>
          <cell r="L538" t="str">
            <v>MACHALA CALLE ARIZAGA  SN  Y 25 DE JUNIO</v>
          </cell>
          <cell r="O538" t="str">
            <v>070212</v>
          </cell>
          <cell r="P538" t="str">
            <v>070212</v>
          </cell>
          <cell r="Q538" t="str">
            <v>EL ORO_MACHALA_MACHALA</v>
          </cell>
          <cell r="R538" t="str">
            <v>4754113</v>
          </cell>
          <cell r="W538" t="str">
            <v>0706674173_V3333V1222</v>
          </cell>
          <cell r="X538" t="str">
            <v>0981052780-</v>
          </cell>
          <cell r="AA538">
            <v>44917</v>
          </cell>
          <cell r="AD538">
            <v>1</v>
          </cell>
          <cell r="AE538">
            <v>1</v>
          </cell>
          <cell r="AH538" t="str">
            <v>CIUDADELA LAS BRISAS OFICINAS DE COOP URSESA  S1 ENVIADO MS</v>
          </cell>
          <cell r="AI538" t="str">
            <v>DESPACHO</v>
          </cell>
          <cell r="AJ538" t="str">
            <v>Normal</v>
          </cell>
          <cell r="AL538" t="str">
            <v>NO</v>
          </cell>
          <cell r="AN538" t="str">
            <v>MOV_tecnocom_credito_directo</v>
          </cell>
          <cell r="AO538" t="str">
            <v>CANAL ONLINE</v>
          </cell>
          <cell r="AP538">
            <v>44917</v>
          </cell>
          <cell r="AR538" t="str">
            <v>MDELIVERY_4754113</v>
          </cell>
          <cell r="AS538">
            <v>324039</v>
          </cell>
          <cell r="AT538" t="str">
            <v>D40</v>
          </cell>
          <cell r="AU538" t="str">
            <v>BTC</v>
          </cell>
          <cell r="AV538">
            <v>1</v>
          </cell>
          <cell r="AW538" t="str">
            <v>PROVINCIAL</v>
          </cell>
          <cell r="AX538" t="str">
            <v>ENTREGADO</v>
          </cell>
          <cell r="AY538" t="str">
            <v>LTE XIAOMI REDMI NOTE 11S AZUL: 1 und - sn. 865954061211266</v>
          </cell>
          <cell r="AZ538" t="str">
            <v>TERMINAL</v>
          </cell>
          <cell r="BA538" t="str">
            <v>Validar Biometrico</v>
          </cell>
        </row>
        <row r="539">
          <cell r="A539" t="str">
            <v>4754246</v>
          </cell>
          <cell r="B539" t="str">
            <v>MDELIVERY</v>
          </cell>
          <cell r="C539">
            <v>44917</v>
          </cell>
          <cell r="D539" t="str">
            <v>FLEXNET ECUADOR - MDELIVERY</v>
          </cell>
          <cell r="E539" t="str">
            <v>CALLE 28 DE JUNIO S/N Y GARCIA MORENO ENTRADA LLANO GRANDE</v>
          </cell>
          <cell r="H539" t="str">
            <v>170208</v>
          </cell>
          <cell r="I539" t="str">
            <v>QUITO</v>
          </cell>
          <cell r="J539" t="str">
            <v>PICHINCHA</v>
          </cell>
          <cell r="K539" t="str">
            <v>TELLO MARIDUENA JONATHAN ISAAC</v>
          </cell>
          <cell r="L539" t="str">
            <v>PUERTO AYORA CALLE ISLAS DUNCAN   SN  E ISLA SANTIAGO</v>
          </cell>
          <cell r="O539" t="str">
            <v>200102</v>
          </cell>
          <cell r="P539" t="str">
            <v>200102</v>
          </cell>
          <cell r="Q539" t="str">
            <v>GALAPAGOS_SANTA CRUZ_PUERTO AYORA</v>
          </cell>
          <cell r="R539" t="str">
            <v>4754246</v>
          </cell>
          <cell r="W539" t="str">
            <v>0950090621</v>
          </cell>
          <cell r="X539" t="str">
            <v>0978806475-0978806475</v>
          </cell>
          <cell r="AA539">
            <v>44917</v>
          </cell>
          <cell r="AD539">
            <v>1</v>
          </cell>
          <cell r="AE539">
            <v>1</v>
          </cell>
          <cell r="AH539" t="str">
            <v>PUERTO AYORA FRENTE A TIENDA BUNDIA ENTREGA EN CASA CELESTE 2P</v>
          </cell>
          <cell r="AI539" t="str">
            <v>DESPACHO</v>
          </cell>
          <cell r="AJ539" t="str">
            <v>Normal</v>
          </cell>
          <cell r="AL539" t="str">
            <v>NO</v>
          </cell>
          <cell r="AN539" t="str">
            <v>MOV productovip</v>
          </cell>
          <cell r="AO539" t="str">
            <v>CANAL ONLINE</v>
          </cell>
          <cell r="AP539">
            <v>44917</v>
          </cell>
          <cell r="AR539" t="str">
            <v>MDELIVERY_4754246</v>
          </cell>
          <cell r="AS539">
            <v>323780</v>
          </cell>
          <cell r="AT539" t="str">
            <v>D40</v>
          </cell>
          <cell r="AU539" t="str">
            <v>BTC</v>
          </cell>
          <cell r="AV539">
            <v>1</v>
          </cell>
          <cell r="AW539" t="str">
            <v>PROVINCIAL</v>
          </cell>
          <cell r="AX539" t="str">
            <v>INCIDENCIA</v>
          </cell>
          <cell r="AY539" t="str">
            <v>HALFSIM MOVISTAR: 1 und - sn. 8959300520560301809</v>
          </cell>
          <cell r="AZ539" t="str">
            <v>SIMCARD</v>
          </cell>
          <cell r="BA539" t="str">
            <v/>
          </cell>
        </row>
        <row r="540">
          <cell r="A540" t="str">
            <v>4754396</v>
          </cell>
          <cell r="B540" t="str">
            <v>MDELIVERY</v>
          </cell>
          <cell r="C540">
            <v>44917</v>
          </cell>
          <cell r="D540" t="str">
            <v>FLEXNET ECUADOR - MDELIVERY</v>
          </cell>
          <cell r="E540" t="str">
            <v>CALLE 28 DE JUNIO S/N Y GARCIA MORENO ENTRADA LLANO GRANDE</v>
          </cell>
          <cell r="H540" t="str">
            <v>170208</v>
          </cell>
          <cell r="I540" t="str">
            <v>QUITO</v>
          </cell>
          <cell r="J540" t="str">
            <v>PICHINCHA</v>
          </cell>
          <cell r="K540" t="str">
            <v>NOVILLO BRITO YESSENIA ELIZABETH</v>
          </cell>
          <cell r="L540" t="str">
            <v>MONAY CALLE VARGAS VILA  SN  Y ROMULO GALLEGOS</v>
          </cell>
          <cell r="O540" t="str">
            <v>010209</v>
          </cell>
          <cell r="P540" t="str">
            <v>010209</v>
          </cell>
          <cell r="Q540" t="str">
            <v>AZUAY_CUENCA_MONAY</v>
          </cell>
          <cell r="R540" t="str">
            <v>4754396</v>
          </cell>
          <cell r="W540" t="str">
            <v>0106548522</v>
          </cell>
          <cell r="X540" t="str">
            <v>0995691576-0995691576</v>
          </cell>
          <cell r="AA540">
            <v>44917</v>
          </cell>
          <cell r="AD540">
            <v>1</v>
          </cell>
          <cell r="AE540">
            <v>1</v>
          </cell>
          <cell r="AH540" t="str">
            <v>BARRIO EL CISNE DIAGONAL AL PARQUE ENTREGA EN CASA BEIGE  2P PORTON</v>
          </cell>
          <cell r="AI540" t="str">
            <v>DESPACHO</v>
          </cell>
          <cell r="AJ540" t="str">
            <v>Normal</v>
          </cell>
          <cell r="AL540" t="str">
            <v>NO</v>
          </cell>
          <cell r="AN540" t="str">
            <v>MOV onlinevip</v>
          </cell>
          <cell r="AO540" t="str">
            <v>CANAL ONLINE</v>
          </cell>
          <cell r="AP540">
            <v>44917</v>
          </cell>
          <cell r="AR540" t="str">
            <v>MDELIVERY_4754396</v>
          </cell>
          <cell r="AS540">
            <v>323775</v>
          </cell>
          <cell r="AT540" t="str">
            <v>D40</v>
          </cell>
          <cell r="AU540" t="str">
            <v>BTC</v>
          </cell>
          <cell r="AV540">
            <v>1</v>
          </cell>
          <cell r="AW540" t="str">
            <v>PROVINCIAL</v>
          </cell>
          <cell r="AX540" t="str">
            <v>ENTREGADO</v>
          </cell>
          <cell r="AY540" t="str">
            <v>LTE IPHONE 11 64GB NEGRO: 1 und - sn. 356656421691154</v>
          </cell>
          <cell r="AZ540" t="str">
            <v>TERMINAL</v>
          </cell>
          <cell r="BA540" t="str">
            <v>Validar Biometrico</v>
          </cell>
        </row>
        <row r="541">
          <cell r="A541" t="str">
            <v>4754492</v>
          </cell>
          <cell r="B541" t="str">
            <v>MDELIVERY</v>
          </cell>
          <cell r="C541">
            <v>44917</v>
          </cell>
          <cell r="D541" t="str">
            <v>FLEXNET ECUADOR - MDELIVERY</v>
          </cell>
          <cell r="E541" t="str">
            <v>CALLE 28 DE JUNIO S/N Y GARCIA MORENO ENTRADA LLANO GRANDE</v>
          </cell>
          <cell r="H541" t="str">
            <v>170208</v>
          </cell>
          <cell r="I541" t="str">
            <v>QUITO</v>
          </cell>
          <cell r="J541" t="str">
            <v>PICHINCHA</v>
          </cell>
          <cell r="K541" t="str">
            <v>JANDRY JAIR MERCHAN LOPEZ</v>
          </cell>
          <cell r="L541" t="str">
            <v>OFICINA TRAMACO PUNTO DE ATENCION VIA DAULE</v>
          </cell>
          <cell r="O541" t="str">
            <v>GUAYAQUIL</v>
          </cell>
          <cell r="P541" t="str">
            <v>GUAYAQUIL</v>
          </cell>
          <cell r="Q541" t="str">
            <v>GUAYAS_GUAYAQUIL_</v>
          </cell>
          <cell r="R541" t="str">
            <v>4754492</v>
          </cell>
          <cell r="W541" t="str">
            <v>0943468132</v>
          </cell>
          <cell r="X541" t="str">
            <v>0992376415-0992376415</v>
          </cell>
          <cell r="AA541">
            <v>44917</v>
          </cell>
          <cell r="AD541">
            <v>1</v>
          </cell>
          <cell r="AE541">
            <v>1</v>
          </cell>
          <cell r="AH541" t="str">
            <v>TIENE CHIP Y EQUIPO S1 ENVIADO MS</v>
          </cell>
          <cell r="AI541" t="str">
            <v>DESPACHO</v>
          </cell>
          <cell r="AJ541" t="str">
            <v>DERIVADO PICK UP</v>
          </cell>
          <cell r="AL541" t="str">
            <v>NO</v>
          </cell>
          <cell r="AN541" t="str">
            <v>MOV reprocesos</v>
          </cell>
          <cell r="AO541" t="str">
            <v>CANAL ONLINE</v>
          </cell>
          <cell r="AP541">
            <v>44917</v>
          </cell>
          <cell r="AR541" t="str">
            <v>MDELIVERY_4754492</v>
          </cell>
          <cell r="AS541">
            <v>323779</v>
          </cell>
          <cell r="AT541" t="str">
            <v>D40</v>
          </cell>
          <cell r="AU541" t="str">
            <v>BTC</v>
          </cell>
          <cell r="AV541">
            <v>1</v>
          </cell>
          <cell r="AW541" t="str">
            <v>PROVINCIAL</v>
          </cell>
          <cell r="AX541" t="str">
            <v>ENTREGADO</v>
          </cell>
          <cell r="AY541" t="str">
            <v>LTE XIAOMI REDMI NOTE 11 AZUL: 1 und - sn. 869113065807829</v>
          </cell>
          <cell r="AZ541" t="str">
            <v>TERMINAL</v>
          </cell>
          <cell r="BA541" t="str">
            <v>Validar Biometrico</v>
          </cell>
        </row>
        <row r="542">
          <cell r="A542" t="str">
            <v>4754514</v>
          </cell>
          <cell r="B542" t="str">
            <v>MDELIVERY</v>
          </cell>
          <cell r="C542">
            <v>44917</v>
          </cell>
          <cell r="D542" t="str">
            <v>FLEXNET ECUADOR - MDELIVERY</v>
          </cell>
          <cell r="E542" t="str">
            <v>CALLE 28 DE JUNIO S/N Y GARCIA MORENO ENTRADA LLANO GRANDE</v>
          </cell>
          <cell r="H542" t="str">
            <v>170208</v>
          </cell>
          <cell r="I542" t="str">
            <v>QUITO</v>
          </cell>
          <cell r="J542" t="str">
            <v>PICHINCHA</v>
          </cell>
          <cell r="K542" t="str">
            <v>PEÑALOZA FLORES JOFFRE MAURICIO</v>
          </cell>
          <cell r="L542" t="str">
            <v>HUACHI LORETO   AV CHIMBORAZO   SN AV QUIS QUIS</v>
          </cell>
          <cell r="O542" t="str">
            <v>180202</v>
          </cell>
          <cell r="P542" t="str">
            <v>180202</v>
          </cell>
          <cell r="Q542" t="str">
            <v>TUNGURAHUA_AMBATO_HUACHI LORETO</v>
          </cell>
          <cell r="R542" t="str">
            <v>4754514</v>
          </cell>
          <cell r="W542" t="str">
            <v>1804890364</v>
          </cell>
          <cell r="X542" t="str">
            <v>0998552632-0998552632</v>
          </cell>
          <cell r="AA542">
            <v>44917</v>
          </cell>
          <cell r="AD542">
            <v>1</v>
          </cell>
          <cell r="AE542">
            <v>1</v>
          </cell>
          <cell r="AH542" t="str">
            <v>SECTOR PADRES JOSEFINOS BARRIO  BELLAVISTA   A 10 METROS DE LA TORRE DEL RELOJ CASA 2 PISOS CREMA Y VERDE</v>
          </cell>
          <cell r="AI542" t="str">
            <v>DESPACHO</v>
          </cell>
          <cell r="AJ542" t="str">
            <v>Normal</v>
          </cell>
          <cell r="AL542" t="str">
            <v>NO</v>
          </cell>
          <cell r="AN542" t="str">
            <v>MOV onlinevip</v>
          </cell>
          <cell r="AO542" t="str">
            <v>CANAL ONLINE</v>
          </cell>
          <cell r="AP542">
            <v>44917</v>
          </cell>
          <cell r="AR542" t="str">
            <v>MDELIVERY_4754514</v>
          </cell>
          <cell r="AS542">
            <v>323777</v>
          </cell>
          <cell r="AT542" t="str">
            <v>D40</v>
          </cell>
          <cell r="AU542" t="str">
            <v>BTC</v>
          </cell>
          <cell r="AV542">
            <v>1</v>
          </cell>
          <cell r="AW542" t="str">
            <v>PROVINCIAL</v>
          </cell>
          <cell r="AX542" t="str">
            <v>ENTREGADO</v>
          </cell>
          <cell r="AY542" t="str">
            <v>LTE SAMSUNG A53 5G NEGRO: 1 und - sn. 353842197568809</v>
          </cell>
          <cell r="AZ542" t="str">
            <v>TERMINAL</v>
          </cell>
          <cell r="BA542" t="str">
            <v>Validar Biometrico</v>
          </cell>
        </row>
        <row r="543">
          <cell r="A543" t="str">
            <v>4754573</v>
          </cell>
          <cell r="B543" t="str">
            <v>MDELIVERY</v>
          </cell>
          <cell r="C543">
            <v>44917</v>
          </cell>
          <cell r="D543" t="str">
            <v>FLEXNET ECUADOR - MDELIVERY</v>
          </cell>
          <cell r="E543" t="str">
            <v>CALLE 28 DE JUNIO S/N Y GARCIA MORENO ENTRADA LLANO GRANDE</v>
          </cell>
          <cell r="H543" t="str">
            <v>170208</v>
          </cell>
          <cell r="I543" t="str">
            <v>QUITO</v>
          </cell>
          <cell r="J543" t="str">
            <v>PICHINCHA</v>
          </cell>
          <cell r="K543" t="str">
            <v>JANDRY JAIR MERCHAN LOPEZ</v>
          </cell>
          <cell r="L543" t="str">
            <v>OFICINA TRAMACO PUNTO DE ATENCION VIA DAULE</v>
          </cell>
          <cell r="O543" t="str">
            <v>GUAYAQUIL</v>
          </cell>
          <cell r="P543" t="str">
            <v>GUAYAQUIL</v>
          </cell>
          <cell r="Q543" t="str">
            <v>GUAYAS_GUAYAQUIL_</v>
          </cell>
          <cell r="R543" t="str">
            <v>4754573</v>
          </cell>
          <cell r="W543" t="str">
            <v>0943468132</v>
          </cell>
          <cell r="X543" t="str">
            <v>0992376415-0992376415</v>
          </cell>
          <cell r="AA543">
            <v>44917</v>
          </cell>
          <cell r="AD543">
            <v>1</v>
          </cell>
          <cell r="AE543">
            <v>1</v>
          </cell>
          <cell r="AH543" t="str">
            <v/>
          </cell>
          <cell r="AI543" t="str">
            <v>DESPACHO</v>
          </cell>
          <cell r="AJ543" t="str">
            <v>DERIVADO PICK UP</v>
          </cell>
          <cell r="AL543" t="str">
            <v>NO</v>
          </cell>
          <cell r="AN543" t="str">
            <v>MOV reprocesos</v>
          </cell>
          <cell r="AO543" t="str">
            <v>CANAL ONLINE</v>
          </cell>
          <cell r="AP543">
            <v>44917</v>
          </cell>
          <cell r="AR543" t="str">
            <v>MDELIVERY_4754573</v>
          </cell>
          <cell r="AS543">
            <v>323789</v>
          </cell>
          <cell r="AT543" t="str">
            <v>D40</v>
          </cell>
          <cell r="AU543" t="str">
            <v>BTC</v>
          </cell>
          <cell r="AV543">
            <v>1</v>
          </cell>
          <cell r="AW543" t="str">
            <v>PROVINCIAL</v>
          </cell>
          <cell r="AX543" t="str">
            <v>INCIDENCIA</v>
          </cell>
          <cell r="AY543" t="str">
            <v>HALFSIM MOVISTAR: 1 und - sn. 8959300520560301577</v>
          </cell>
          <cell r="AZ543" t="str">
            <v>SIMCARD</v>
          </cell>
          <cell r="BA543" t="str">
            <v/>
          </cell>
        </row>
        <row r="544">
          <cell r="A544" t="str">
            <v>4754892</v>
          </cell>
          <cell r="B544" t="str">
            <v>MDELIVERY</v>
          </cell>
          <cell r="C544">
            <v>44917</v>
          </cell>
          <cell r="D544" t="str">
            <v>FLEXNET ECUADOR - MDELIVERY</v>
          </cell>
          <cell r="E544" t="str">
            <v>CALLE 28 DE JUNIO S/N Y GARCIA MORENO ENTRADA LLANO GRANDE</v>
          </cell>
          <cell r="H544" t="str">
            <v>170208</v>
          </cell>
          <cell r="I544" t="str">
            <v>QUITO</v>
          </cell>
          <cell r="J544" t="str">
            <v>PICHINCHA</v>
          </cell>
          <cell r="K544" t="str">
            <v>Emilio Jose Irua Muñoz</v>
          </cell>
          <cell r="L544" t="str">
            <v>CALDERON   CALLE NEW YORK  LOTE 123 CALLE EL DORAL</v>
          </cell>
          <cell r="O544" t="str">
            <v>170204</v>
          </cell>
          <cell r="P544" t="str">
            <v>170204</v>
          </cell>
          <cell r="Q544" t="str">
            <v>PICHINCHA_QUITO_CALDERON</v>
          </cell>
          <cell r="R544" t="str">
            <v>4754892</v>
          </cell>
          <cell r="W544" t="str">
            <v>1719128983_V3333I1222</v>
          </cell>
          <cell r="X544" t="str">
            <v>0998263289-</v>
          </cell>
          <cell r="AA544">
            <v>44917</v>
          </cell>
          <cell r="AD544">
            <v>1</v>
          </cell>
          <cell r="AE544">
            <v>1</v>
          </cell>
          <cell r="AH544" t="str">
            <v>SECTOR LA MORENITA BARRIO CARAPUNGO FRENTE AL ASERRADERO DE LENIA  CASA ESQUINERA 4 PISOS COLOR NARANJA</v>
          </cell>
          <cell r="AI544" t="str">
            <v>DESPACHO</v>
          </cell>
          <cell r="AJ544" t="str">
            <v>Normal</v>
          </cell>
          <cell r="AL544" t="str">
            <v>NO</v>
          </cell>
          <cell r="AN544" t="str">
            <v>MOV_tecnocom_credito_directo</v>
          </cell>
          <cell r="AO544" t="str">
            <v>CANAL ONLINE</v>
          </cell>
          <cell r="AP544">
            <v>44917</v>
          </cell>
          <cell r="AR544" t="str">
            <v>MDELIVERY_4754892</v>
          </cell>
          <cell r="AS544">
            <v>323774</v>
          </cell>
          <cell r="AT544" t="str">
            <v>D40</v>
          </cell>
          <cell r="AU544" t="str">
            <v>BTC</v>
          </cell>
          <cell r="AV544">
            <v>1</v>
          </cell>
          <cell r="AW544" t="str">
            <v>LOCAL</v>
          </cell>
          <cell r="AX544" t="str">
            <v>ENTREGADO</v>
          </cell>
          <cell r="AY544" t="str">
            <v>LTE MOTO G22 NEGRO: 1 und - sn. 359694275289822</v>
          </cell>
          <cell r="AZ544" t="str">
            <v>TERMINAL</v>
          </cell>
          <cell r="BA544" t="str">
            <v>Validar Biometrico</v>
          </cell>
        </row>
        <row r="545">
          <cell r="A545" t="str">
            <v>4754914</v>
          </cell>
          <cell r="B545" t="str">
            <v>MDELIVERY</v>
          </cell>
          <cell r="C545">
            <v>44917</v>
          </cell>
          <cell r="D545" t="str">
            <v>FLEXNET ECUADOR - MDELIVERY</v>
          </cell>
          <cell r="E545" t="str">
            <v>CALLE 28 DE JUNIO S/N Y GARCIA MORENO ENTRADA LLANO GRANDE</v>
          </cell>
          <cell r="H545" t="str">
            <v>170208</v>
          </cell>
          <cell r="I545" t="str">
            <v>QUITO</v>
          </cell>
          <cell r="J545" t="str">
            <v>PICHINCHA</v>
          </cell>
          <cell r="K545" t="str">
            <v>Fredy Alejandro Velasco Castañeda</v>
          </cell>
          <cell r="L545" t="str">
            <v>NAYON CALLE JOAQUIN LALAMA SN Y LEONIDAS PROANIO</v>
          </cell>
          <cell r="O545" t="str">
            <v>170530</v>
          </cell>
          <cell r="P545" t="str">
            <v>170530</v>
          </cell>
          <cell r="Q545" t="str">
            <v>PICHINCHA_QUITO_NAYON</v>
          </cell>
          <cell r="R545" t="str">
            <v>4754914</v>
          </cell>
          <cell r="W545" t="str">
            <v>1719925917_E3333I2222</v>
          </cell>
          <cell r="X545" t="str">
            <v>0984478603-</v>
          </cell>
          <cell r="AA545">
            <v>44917</v>
          </cell>
          <cell r="AD545">
            <v>1</v>
          </cell>
          <cell r="AE545">
            <v>1</v>
          </cell>
          <cell r="AH545" t="str">
            <v>URB TERRAZAS DE TANDA CASA 21 ENTRE EL RANCHO SAN FRANCISCO Y NAYON</v>
          </cell>
          <cell r="AI545" t="str">
            <v>DESPACHO</v>
          </cell>
          <cell r="AJ545" t="str">
            <v>Normal</v>
          </cell>
          <cell r="AL545" t="str">
            <v>NO</v>
          </cell>
          <cell r="AN545" t="str">
            <v>MOV tecnocom</v>
          </cell>
          <cell r="AO545" t="str">
            <v>CANAL ONLINE</v>
          </cell>
          <cell r="AP545">
            <v>44917</v>
          </cell>
          <cell r="AR545" t="str">
            <v>MDELIVERY_4754914</v>
          </cell>
          <cell r="AS545">
            <v>323778</v>
          </cell>
          <cell r="AT545" t="str">
            <v>D40</v>
          </cell>
          <cell r="AU545" t="str">
            <v>BTC</v>
          </cell>
          <cell r="AV545">
            <v>1</v>
          </cell>
          <cell r="AW545" t="str">
            <v>LOCAL</v>
          </cell>
          <cell r="AX545" t="str">
            <v>ENTREGADO</v>
          </cell>
          <cell r="AY545" t="str">
            <v>LTE XIAOMI REDMI NOTE 11S NEGRO: 1 und - sn. 865954062939923</v>
          </cell>
          <cell r="AZ545" t="str">
            <v>TERMINAL</v>
          </cell>
          <cell r="BA545" t="str">
            <v>Validar Biometrico, Validar Tarjeta Credito M,</v>
          </cell>
        </row>
        <row r="546">
          <cell r="A546" t="str">
            <v>4755686</v>
          </cell>
          <cell r="B546" t="str">
            <v>MDELIVERY</v>
          </cell>
          <cell r="C546">
            <v>44917</v>
          </cell>
          <cell r="D546" t="str">
            <v>FLEXNET ECUADOR - MDELIVERY</v>
          </cell>
          <cell r="E546" t="str">
            <v>CALLE 28 DE JUNIO S/N Y GARCIA MORENO ENTRADA LLANO GRANDE</v>
          </cell>
          <cell r="H546" t="str">
            <v>170208</v>
          </cell>
          <cell r="I546" t="str">
            <v>QUITO</v>
          </cell>
          <cell r="J546" t="str">
            <v>PICHINCHA</v>
          </cell>
          <cell r="K546" t="str">
            <v>LOOR ESPINOZA VERONICA ELIZABETH</v>
          </cell>
          <cell r="L546" t="str">
            <v>CAYAMBE  CALLE ROSALIA ARTEAGA  SN  Y CONSUELO BENAVIDES</v>
          </cell>
          <cell r="O546" t="str">
            <v>171003</v>
          </cell>
          <cell r="P546" t="str">
            <v>171003</v>
          </cell>
          <cell r="Q546" t="str">
            <v>PICHINCHA_CAYAMBE_CAYAMBE</v>
          </cell>
          <cell r="R546" t="str">
            <v>4755686</v>
          </cell>
          <cell r="W546" t="str">
            <v>1752153880</v>
          </cell>
          <cell r="X546" t="str">
            <v>0967253805-0991242045</v>
          </cell>
          <cell r="AA546">
            <v>44917</v>
          </cell>
          <cell r="AD546">
            <v>1</v>
          </cell>
          <cell r="AE546">
            <v>1</v>
          </cell>
          <cell r="AH546" t="str">
            <v>A 20 MTS DE TIENDA ENTREGA EN CASA CELESTE PORTON NEGRO</v>
          </cell>
          <cell r="AI546" t="str">
            <v>DESPACHO</v>
          </cell>
          <cell r="AJ546" t="str">
            <v>Normal</v>
          </cell>
          <cell r="AL546" t="str">
            <v>NO</v>
          </cell>
          <cell r="AN546" t="str">
            <v>MOV productovip</v>
          </cell>
          <cell r="AO546" t="str">
            <v>CANAL ONLINE</v>
          </cell>
          <cell r="AP546">
            <v>44917</v>
          </cell>
          <cell r="AR546" t="str">
            <v>MDELIVERY_4755686</v>
          </cell>
          <cell r="AS546">
            <v>323784</v>
          </cell>
          <cell r="AT546" t="str">
            <v>D40</v>
          </cell>
          <cell r="AU546" t="str">
            <v>BTC</v>
          </cell>
          <cell r="AV546">
            <v>1</v>
          </cell>
          <cell r="AW546" t="str">
            <v>PROVINCIAL</v>
          </cell>
          <cell r="AX546" t="str">
            <v>ENTREGADO</v>
          </cell>
          <cell r="AY546" t="str">
            <v>HALFSIM MOVISTAR: 1 und - sn. 8959300520560303680</v>
          </cell>
          <cell r="AZ546" t="str">
            <v>SIMCARD</v>
          </cell>
          <cell r="BA546" t="str">
            <v/>
          </cell>
        </row>
        <row r="547">
          <cell r="A547" t="str">
            <v>4756414</v>
          </cell>
          <cell r="B547" t="str">
            <v>MDELIVERY</v>
          </cell>
          <cell r="C547">
            <v>44917</v>
          </cell>
          <cell r="D547" t="str">
            <v>FLEXNET ECUADOR - MDELIVERY</v>
          </cell>
          <cell r="E547" t="str">
            <v>CALLE 28 DE JUNIO S/N Y GARCIA MORENO ENTRADA LLANO GRANDE</v>
          </cell>
          <cell r="H547" t="str">
            <v>170208</v>
          </cell>
          <cell r="I547" t="str">
            <v>QUITO</v>
          </cell>
          <cell r="J547" t="str">
            <v>PICHINCHA</v>
          </cell>
          <cell r="K547" t="str">
            <v>JORGE MARIANO MEZA QUINTERO</v>
          </cell>
          <cell r="L547" t="str">
            <v>5 DE AGOSTO AV REFINERIA  SN CALLE CARLOS CONCHA</v>
          </cell>
          <cell r="O547" t="str">
            <v>080113</v>
          </cell>
          <cell r="P547" t="str">
            <v>080113</v>
          </cell>
          <cell r="Q547" t="str">
            <v>ESMERALDAS_ESMERALDAS_5 DE AGOSTO</v>
          </cell>
          <cell r="R547" t="str">
            <v>4756414</v>
          </cell>
          <cell r="W547" t="str">
            <v>0802649673</v>
          </cell>
          <cell r="X547" t="str">
            <v>0992470789-00000000000</v>
          </cell>
          <cell r="AA547">
            <v>44917</v>
          </cell>
          <cell r="AD547">
            <v>1</v>
          </cell>
          <cell r="AE547">
            <v>1</v>
          </cell>
          <cell r="AH547" t="str">
            <v>SECTOR REDONDEL DE CODESA JUNTO A GAS PETROLIUM ENTREGA EN LA LAVANDERIA SUAVE FRAGANCIA</v>
          </cell>
          <cell r="AI547" t="str">
            <v>DESPACHO</v>
          </cell>
          <cell r="AJ547" t="str">
            <v>Normal</v>
          </cell>
          <cell r="AL547" t="str">
            <v>NO</v>
          </cell>
          <cell r="AN547" t="str">
            <v>MOV onlinevip</v>
          </cell>
          <cell r="AO547" t="str">
            <v>CANAL ONLINE</v>
          </cell>
          <cell r="AP547">
            <v>44917</v>
          </cell>
          <cell r="AR547" t="str">
            <v>MDELIVERY_4756414</v>
          </cell>
          <cell r="AS547">
            <v>323988</v>
          </cell>
          <cell r="AT547" t="str">
            <v>D40</v>
          </cell>
          <cell r="AU547" t="str">
            <v>BTC</v>
          </cell>
          <cell r="AV547">
            <v>1</v>
          </cell>
          <cell r="AW547" t="str">
            <v>PROVINCIAL</v>
          </cell>
          <cell r="AX547" t="str">
            <v>ENTREGADO</v>
          </cell>
          <cell r="AY547" t="str">
            <v>LTE NOKIA C2 2E AZUL: 1 und - sn. 353906800013725</v>
          </cell>
          <cell r="AZ547" t="str">
            <v>TERMINAL</v>
          </cell>
          <cell r="BA547" t="str">
            <v>Validar Biometrico</v>
          </cell>
        </row>
        <row r="548">
          <cell r="A548" t="str">
            <v>4756579</v>
          </cell>
          <cell r="B548" t="str">
            <v>MDELIVERY</v>
          </cell>
          <cell r="C548">
            <v>44917</v>
          </cell>
          <cell r="D548" t="str">
            <v>FLEXNET ECUADOR - MDELIVERY</v>
          </cell>
          <cell r="E548" t="str">
            <v>CALLE 28 DE JUNIO S/N Y GARCIA MORENO ENTRADA LLANO GRANDE</v>
          </cell>
          <cell r="H548" t="str">
            <v>170208</v>
          </cell>
          <cell r="I548" t="str">
            <v>QUITO</v>
          </cell>
          <cell r="J548" t="str">
            <v>PICHINCHA</v>
          </cell>
          <cell r="K548" t="str">
            <v>RUIZ SANCHEZ ERIKA LISBETH</v>
          </cell>
          <cell r="L548" t="str">
            <v>CALDERON  CALLE  JOSE GUACHAMIN LOTE 32 CALLE MARTIN JIMERO</v>
          </cell>
          <cell r="O548" t="str">
            <v>170208</v>
          </cell>
          <cell r="P548" t="str">
            <v>170208</v>
          </cell>
          <cell r="Q548" t="str">
            <v>PICHINCHA_QUITO_CALDERON</v>
          </cell>
          <cell r="R548" t="str">
            <v>4756579</v>
          </cell>
          <cell r="W548" t="str">
            <v>1724471287</v>
          </cell>
          <cell r="X548" t="str">
            <v>0984842355-0984842355</v>
          </cell>
          <cell r="AA548">
            <v>44917</v>
          </cell>
          <cell r="AD548">
            <v>1</v>
          </cell>
          <cell r="AE548">
            <v>1</v>
          </cell>
          <cell r="AH548" t="str">
            <v>SECTOR JARDINES DEL CARMEN LLANO GRANDE PLANTA BAJA TIENDA VIVERES TIENDA DEL BARRIO CASA BLANCA 3 PISOS S1 ENVIADO AO</v>
          </cell>
          <cell r="AI548" t="str">
            <v>DESPACHO</v>
          </cell>
          <cell r="AJ548" t="str">
            <v>Normal</v>
          </cell>
          <cell r="AL548" t="str">
            <v>NO</v>
          </cell>
          <cell r="AN548" t="str">
            <v>MOV onlinevip</v>
          </cell>
          <cell r="AO548" t="str">
            <v>CANAL ONLINE</v>
          </cell>
          <cell r="AP548">
            <v>44917</v>
          </cell>
          <cell r="AR548" t="str">
            <v>MDELIVERY_4756579</v>
          </cell>
          <cell r="AS548">
            <v>323986</v>
          </cell>
          <cell r="AT548" t="str">
            <v>D40</v>
          </cell>
          <cell r="AU548" t="str">
            <v>BTC</v>
          </cell>
          <cell r="AV548">
            <v>1</v>
          </cell>
          <cell r="AW548" t="str">
            <v>LOCAL</v>
          </cell>
          <cell r="AX548" t="str">
            <v>ENTREGADO</v>
          </cell>
          <cell r="AY548" t="str">
            <v>LTE REALME C11 AZUL: 1 und - sn. 864322056136396</v>
          </cell>
          <cell r="AZ548" t="str">
            <v>TERMINAL</v>
          </cell>
          <cell r="BA548" t="str">
            <v>Validar Biometrico</v>
          </cell>
        </row>
        <row r="549">
          <cell r="A549" t="str">
            <v>4756777</v>
          </cell>
          <cell r="B549" t="str">
            <v>MDELIVERY</v>
          </cell>
          <cell r="C549">
            <v>44917</v>
          </cell>
          <cell r="D549" t="str">
            <v>FLEXNET ECUADOR - MDELIVERY</v>
          </cell>
          <cell r="E549" t="str">
            <v>CALLE 28 DE JUNIO S/N Y GARCIA MORENO ENTRADA LLANO GRANDE</v>
          </cell>
          <cell r="H549" t="str">
            <v>170208</v>
          </cell>
          <cell r="I549" t="str">
            <v>QUITO</v>
          </cell>
          <cell r="J549" t="str">
            <v>PICHINCHA</v>
          </cell>
          <cell r="K549" t="str">
            <v>MARTHA STEFANY ZAMORA ALAY</v>
          </cell>
          <cell r="L549" t="str">
            <v>OFICINA TRAMACO PORTOVIEJO</v>
          </cell>
          <cell r="O549" t="str">
            <v>PORTOVIEJO</v>
          </cell>
          <cell r="P549" t="str">
            <v>PORTOVIEJO</v>
          </cell>
          <cell r="Q549" t="str">
            <v>MANABI_PORTOVIEJO_</v>
          </cell>
          <cell r="R549" t="str">
            <v>4756777</v>
          </cell>
          <cell r="W549" t="str">
            <v>1315632636_E3333I1222</v>
          </cell>
          <cell r="X549" t="str">
            <v>0984233498-</v>
          </cell>
          <cell r="AA549">
            <v>44917</v>
          </cell>
          <cell r="AD549">
            <v>1</v>
          </cell>
          <cell r="AE549">
            <v>1</v>
          </cell>
          <cell r="AH549" t="str">
            <v/>
          </cell>
          <cell r="AI549" t="str">
            <v>DESPACHO</v>
          </cell>
          <cell r="AJ549" t="str">
            <v>DERIVADO PICK UP</v>
          </cell>
          <cell r="AL549" t="str">
            <v>NO</v>
          </cell>
          <cell r="AN549" t="str">
            <v>MOV_tecnocom_credito_directo</v>
          </cell>
          <cell r="AO549" t="str">
            <v>CANAL ONLINE</v>
          </cell>
          <cell r="AP549">
            <v>44917</v>
          </cell>
          <cell r="AR549" t="str">
            <v>MDELIVERY_4756777</v>
          </cell>
          <cell r="AS549">
            <v>323783</v>
          </cell>
          <cell r="AT549" t="str">
            <v>D40</v>
          </cell>
          <cell r="AU549" t="str">
            <v>BTC</v>
          </cell>
          <cell r="AV549">
            <v>1</v>
          </cell>
          <cell r="AW549" t="str">
            <v>PROVINCIAL</v>
          </cell>
          <cell r="AX549" t="str">
            <v>ENTREGADO</v>
          </cell>
          <cell r="AY549" t="str">
            <v>LTE XIAOMI REDMI NOTE 11 AZUL: 1 und - sn. 861696063075827</v>
          </cell>
          <cell r="AZ549" t="str">
            <v>TERMINAL</v>
          </cell>
          <cell r="BA549" t="str">
            <v>Validar Biometrico</v>
          </cell>
        </row>
        <row r="550">
          <cell r="A550" t="str">
            <v>4756783</v>
          </cell>
          <cell r="B550" t="str">
            <v>MDELIVERY</v>
          </cell>
          <cell r="C550">
            <v>44917</v>
          </cell>
          <cell r="D550" t="str">
            <v>FLEXNET ECUADOR - MDELIVERY</v>
          </cell>
          <cell r="E550" t="str">
            <v>CALLE 28 DE JUNIO S/N Y GARCIA MORENO ENTRADA LLANO GRANDE</v>
          </cell>
          <cell r="H550" t="str">
            <v>170208</v>
          </cell>
          <cell r="I550" t="str">
            <v>QUITO</v>
          </cell>
          <cell r="J550" t="str">
            <v>PICHINCHA</v>
          </cell>
          <cell r="K550" t="str">
            <v>JHONNY PAUL GUALOTO OBANDO</v>
          </cell>
          <cell r="L550" t="str">
            <v>CHILLOGALLO CALLE S33A OE13D 211 Y CALLE OE13D</v>
          </cell>
          <cell r="O550" t="str">
            <v>170708</v>
          </cell>
          <cell r="P550" t="str">
            <v>170708</v>
          </cell>
          <cell r="Q550" t="str">
            <v>PICHINCHA_QUITO_CHILLOGALLO</v>
          </cell>
          <cell r="R550" t="str">
            <v>4756783</v>
          </cell>
          <cell r="W550" t="str">
            <v>1752900629_V4343V4242</v>
          </cell>
          <cell r="X550" t="str">
            <v>0994371246-0994371246</v>
          </cell>
          <cell r="AA550">
            <v>44917</v>
          </cell>
          <cell r="AD550">
            <v>1</v>
          </cell>
          <cell r="AE550">
            <v>1</v>
          </cell>
          <cell r="AH550" t="str">
            <v>SAN LUIS DE CHILLOGALLO ATRAS DE IGLESIA EN CASA DE 1P CELESTE CON 2 PUERTAS VERDES S1 ENVIADO SE</v>
          </cell>
          <cell r="AI550" t="str">
            <v>DESPACHO</v>
          </cell>
          <cell r="AJ550" t="str">
            <v>Normal</v>
          </cell>
          <cell r="AL550" t="str">
            <v>NO</v>
          </cell>
          <cell r="AN550" t="str">
            <v>MOV productovip</v>
          </cell>
          <cell r="AO550" t="str">
            <v>CANAL ONLINE</v>
          </cell>
          <cell r="AP550">
            <v>44917</v>
          </cell>
          <cell r="AR550" t="str">
            <v>MDELIVERY_4756783</v>
          </cell>
          <cell r="AS550">
            <v>323787</v>
          </cell>
          <cell r="AT550" t="str">
            <v>D40</v>
          </cell>
          <cell r="AU550" t="str">
            <v>BTC</v>
          </cell>
          <cell r="AV550">
            <v>1</v>
          </cell>
          <cell r="AW550" t="str">
            <v>LOCAL</v>
          </cell>
          <cell r="AX550" t="str">
            <v>ENTREGADO</v>
          </cell>
          <cell r="AY550" t="str">
            <v>HALFSIM MOVISTAR: 1 und - sn. 8959300520560303565</v>
          </cell>
          <cell r="AZ550" t="str">
            <v>SIMCARD</v>
          </cell>
          <cell r="BA550" t="str">
            <v/>
          </cell>
        </row>
        <row r="551">
          <cell r="A551" t="str">
            <v>4757012</v>
          </cell>
          <cell r="B551" t="str">
            <v>MDELIVERY</v>
          </cell>
          <cell r="C551">
            <v>44917</v>
          </cell>
          <cell r="D551" t="str">
            <v>FLEXNET ECUADOR - MDELIVERY</v>
          </cell>
          <cell r="E551" t="str">
            <v>CALLE 28 DE JUNIO S/N Y GARCIA MORENO ENTRADA LLANO GRANDE</v>
          </cell>
          <cell r="H551" t="str">
            <v>170208</v>
          </cell>
          <cell r="I551" t="str">
            <v>QUITO</v>
          </cell>
          <cell r="J551" t="str">
            <v>PICHINCHA</v>
          </cell>
          <cell r="K551" t="str">
            <v>LUIS ALFONSO SABANDO GILER</v>
          </cell>
          <cell r="L551" t="str">
            <v>EL CARMEN VIA A CHONE KM 38 CALLE SALUSTIO GILER</v>
          </cell>
          <cell r="O551" t="str">
            <v>130503</v>
          </cell>
          <cell r="P551" t="str">
            <v>130503</v>
          </cell>
          <cell r="Q551" t="str">
            <v>MANABI_EL CARMEN_EL CARMEN</v>
          </cell>
          <cell r="R551" t="str">
            <v>4757012</v>
          </cell>
          <cell r="W551" t="str">
            <v>1313579235_V3342E3344</v>
          </cell>
          <cell r="X551" t="str">
            <v>0995140449-</v>
          </cell>
          <cell r="AA551">
            <v>44917</v>
          </cell>
          <cell r="AD551">
            <v>1</v>
          </cell>
          <cell r="AE551">
            <v>1</v>
          </cell>
          <cell r="AH551" t="str">
            <v>FRENTE A ESCUELA CARLOS VELEZ VERDUGA ES UNA CASA 1 PISO DE MADERA CERRAMIENTO DE LATA HAY QUE LLAMAR AL TITULAR</v>
          </cell>
          <cell r="AI551" t="str">
            <v>DESPACHO</v>
          </cell>
          <cell r="AJ551" t="str">
            <v>Normal</v>
          </cell>
          <cell r="AL551" t="str">
            <v>NO</v>
          </cell>
          <cell r="AN551" t="str">
            <v>MOV_tecnocom_credito_directo</v>
          </cell>
          <cell r="AO551" t="str">
            <v>CANAL ONLINE</v>
          </cell>
          <cell r="AP551">
            <v>44917</v>
          </cell>
          <cell r="AR551" t="str">
            <v>MDELIVERY_4757012</v>
          </cell>
          <cell r="AS551">
            <v>323785</v>
          </cell>
          <cell r="AT551" t="str">
            <v>D40</v>
          </cell>
          <cell r="AU551" t="str">
            <v>BTC</v>
          </cell>
          <cell r="AV551">
            <v>1</v>
          </cell>
          <cell r="AW551" t="str">
            <v>PROVINCIAL</v>
          </cell>
          <cell r="AX551" t="str">
            <v>DEVOLUCION_EN_PROCESO</v>
          </cell>
          <cell r="AY551" t="str">
            <v>LTE SAMSUNG A03 AZUL: 1 und - sn. 354379557858859</v>
          </cell>
          <cell r="AZ551" t="str">
            <v>TERMINAL</v>
          </cell>
          <cell r="BA551" t="str">
            <v>Validar Biometrico</v>
          </cell>
        </row>
        <row r="552">
          <cell r="A552" t="str">
            <v>4757152</v>
          </cell>
          <cell r="B552" t="str">
            <v>MDELIVERY</v>
          </cell>
          <cell r="C552">
            <v>44917</v>
          </cell>
          <cell r="D552" t="str">
            <v>FLEXNET ECUADOR - MDELIVERY</v>
          </cell>
          <cell r="E552" t="str">
            <v>CALLE 28 DE JUNIO S/N Y GARCIA MORENO ENTRADA LLANO GRANDE</v>
          </cell>
          <cell r="H552" t="str">
            <v>170208</v>
          </cell>
          <cell r="I552" t="str">
            <v>QUITO</v>
          </cell>
          <cell r="J552" t="str">
            <v>PICHINCHA</v>
          </cell>
          <cell r="K552" t="str">
            <v>BERNARDO DAVID TOVAR RODRIGUEZ</v>
          </cell>
          <cell r="L552" t="str">
            <v>COCHAPAMBA  CALLE ANTONIO ROMAN  175  Y MARIANO HURTADO</v>
          </cell>
          <cell r="O552" t="str">
            <v>170528</v>
          </cell>
          <cell r="P552" t="str">
            <v>170528</v>
          </cell>
          <cell r="Q552" t="str">
            <v>PICHINCHA_QUITO_COCHAPAMBA</v>
          </cell>
          <cell r="R552" t="str">
            <v>4757152</v>
          </cell>
          <cell r="W552" t="str">
            <v>1760055424</v>
          </cell>
          <cell r="X552" t="str">
            <v>0987660557-0984177604</v>
          </cell>
          <cell r="AA552">
            <v>44917</v>
          </cell>
          <cell r="AD552">
            <v>1</v>
          </cell>
          <cell r="AE552">
            <v>1</v>
          </cell>
          <cell r="AH552" t="str">
            <v>SAN FERNANDO ENTREGA EN GALPON GELATO MIX PARED BLANCA PORTON NEGRO</v>
          </cell>
          <cell r="AI552" t="str">
            <v>DESPACHO</v>
          </cell>
          <cell r="AJ552" t="str">
            <v>Normal</v>
          </cell>
          <cell r="AL552" t="str">
            <v>NO</v>
          </cell>
          <cell r="AN552" t="str">
            <v>MOV onlinevip</v>
          </cell>
          <cell r="AO552" t="str">
            <v>CANAL ONLINE</v>
          </cell>
          <cell r="AP552">
            <v>44917</v>
          </cell>
          <cell r="AR552" t="str">
            <v>MDELIVERY_4757152</v>
          </cell>
          <cell r="AS552">
            <v>323797</v>
          </cell>
          <cell r="AT552" t="str">
            <v>D40</v>
          </cell>
          <cell r="AU552" t="str">
            <v>BTC</v>
          </cell>
          <cell r="AV552">
            <v>1</v>
          </cell>
          <cell r="AW552" t="str">
            <v>LOCAL</v>
          </cell>
          <cell r="AX552" t="str">
            <v>ENTREGADO</v>
          </cell>
          <cell r="AY552" t="str">
            <v>LTE SAMSUNG S21 FE GRIS: 1 und - sn. 352755852503054</v>
          </cell>
          <cell r="AZ552" t="str">
            <v>TERMINAL</v>
          </cell>
          <cell r="BA552" t="str">
            <v>Validar Biometrico</v>
          </cell>
        </row>
        <row r="553">
          <cell r="A553" t="str">
            <v>4757232</v>
          </cell>
          <cell r="B553" t="str">
            <v>MDELIVERY</v>
          </cell>
          <cell r="C553">
            <v>44917</v>
          </cell>
          <cell r="D553" t="str">
            <v>FLEXNET ECUADOR - MDELIVERY</v>
          </cell>
          <cell r="E553" t="str">
            <v>CALLE 28 DE JUNIO S/N Y GARCIA MORENO ENTRADA LLANO GRANDE</v>
          </cell>
          <cell r="H553" t="str">
            <v>170208</v>
          </cell>
          <cell r="I553" t="str">
            <v>QUITO</v>
          </cell>
          <cell r="J553" t="str">
            <v>PICHINCHA</v>
          </cell>
          <cell r="K553" t="str">
            <v>JUAN FRANCISCO MAZA RUIZ</v>
          </cell>
          <cell r="L553" t="str">
            <v>OFICINA TRAMACO PUNTO DE ATENCION MATRIZ</v>
          </cell>
          <cell r="O553" t="str">
            <v>QUITO</v>
          </cell>
          <cell r="P553" t="str">
            <v>QUITO</v>
          </cell>
          <cell r="Q553" t="str">
            <v>PICHINCHA _QUITO_</v>
          </cell>
          <cell r="R553" t="str">
            <v>4757232</v>
          </cell>
          <cell r="W553" t="str">
            <v>1723835151</v>
          </cell>
          <cell r="X553" t="str">
            <v>0987445070-0987445070</v>
          </cell>
          <cell r="AA553">
            <v>44917</v>
          </cell>
          <cell r="AD553">
            <v>1</v>
          </cell>
          <cell r="AE553">
            <v>1</v>
          </cell>
          <cell r="AH553" t="str">
            <v>S1 ENVIAODE MS</v>
          </cell>
          <cell r="AI553" t="str">
            <v>DESPACHO</v>
          </cell>
          <cell r="AJ553" t="str">
            <v>DERIVADO PICK UP</v>
          </cell>
          <cell r="AL553" t="str">
            <v>NO</v>
          </cell>
          <cell r="AN553" t="str">
            <v>MOV onlinevip</v>
          </cell>
          <cell r="AO553" t="str">
            <v>CANAL ONLINE</v>
          </cell>
          <cell r="AP553">
            <v>44917</v>
          </cell>
          <cell r="AR553" t="str">
            <v>MDELIVERY_4757232</v>
          </cell>
          <cell r="AS553">
            <v>323478</v>
          </cell>
          <cell r="AT553" t="str">
            <v>D40</v>
          </cell>
          <cell r="AU553" t="str">
            <v>BTC</v>
          </cell>
          <cell r="AV553">
            <v>2</v>
          </cell>
          <cell r="AW553" t="str">
            <v>PROVINCIAL</v>
          </cell>
          <cell r="AX553" t="str">
            <v>ENTREGADO</v>
          </cell>
          <cell r="AY553" t="str">
            <v>LTE SAMSUNG A23 NEGRO: 2 und - sn. 356795951751846,356795951904874</v>
          </cell>
          <cell r="AZ553" t="str">
            <v>TERMINAL</v>
          </cell>
          <cell r="BA553" t="str">
            <v>Validar Biometrico</v>
          </cell>
        </row>
        <row r="554">
          <cell r="A554" t="str">
            <v>4757278</v>
          </cell>
          <cell r="B554" t="str">
            <v>MDELIVERY</v>
          </cell>
          <cell r="C554">
            <v>44917</v>
          </cell>
          <cell r="D554" t="str">
            <v>FLEXNET ECUADOR - MDELIVERY</v>
          </cell>
          <cell r="E554" t="str">
            <v>CALLE 28 DE JUNIO S/N Y GARCIA MORENO ENTRADA LLANO GRANDE</v>
          </cell>
          <cell r="H554" t="str">
            <v>170208</v>
          </cell>
          <cell r="I554" t="str">
            <v>QUITO</v>
          </cell>
          <cell r="J554" t="str">
            <v>PICHINCHA</v>
          </cell>
          <cell r="K554" t="str">
            <v>HEREDIA SOLORZANO MARIA AUXILIADORA</v>
          </cell>
          <cell r="L554" t="str">
            <v>OFICINA TRAMACO TOSAGUA</v>
          </cell>
          <cell r="O554" t="str">
            <v>TOSAGUA</v>
          </cell>
          <cell r="P554" t="str">
            <v>TOSAGUA</v>
          </cell>
          <cell r="Q554" t="str">
            <v>MANABI_TOSAGUA_</v>
          </cell>
          <cell r="R554" t="str">
            <v>4757278</v>
          </cell>
          <cell r="W554" t="str">
            <v>1311446619_V3333V2122</v>
          </cell>
          <cell r="X554" t="str">
            <v>0996744480-0996744480</v>
          </cell>
          <cell r="AA554">
            <v>44917</v>
          </cell>
          <cell r="AD554">
            <v>1</v>
          </cell>
          <cell r="AE554">
            <v>1</v>
          </cell>
          <cell r="AH554" t="str">
            <v/>
          </cell>
          <cell r="AI554" t="str">
            <v>DESPACHO</v>
          </cell>
          <cell r="AJ554" t="str">
            <v>DERIVADO PICK UP</v>
          </cell>
          <cell r="AL554" t="str">
            <v>NO</v>
          </cell>
          <cell r="AN554" t="str">
            <v>MOV productovip</v>
          </cell>
          <cell r="AO554" t="str">
            <v>CANAL ONLINE</v>
          </cell>
          <cell r="AP554">
            <v>44917</v>
          </cell>
          <cell r="AR554" t="str">
            <v>MDELIVERY_4757278</v>
          </cell>
          <cell r="AS554">
            <v>323782</v>
          </cell>
          <cell r="AT554" t="str">
            <v>D40</v>
          </cell>
          <cell r="AU554" t="str">
            <v>BTC</v>
          </cell>
          <cell r="AV554">
            <v>1</v>
          </cell>
          <cell r="AW554" t="str">
            <v>PROVINCIAL</v>
          </cell>
          <cell r="AX554" t="str">
            <v>ENTREGADO</v>
          </cell>
          <cell r="AY554" t="str">
            <v>HALFSIM MOVISTAR: 1 und - sn. 8959300520560306006</v>
          </cell>
          <cell r="AZ554" t="str">
            <v>SIMCARD</v>
          </cell>
          <cell r="BA554" t="str">
            <v/>
          </cell>
        </row>
        <row r="555">
          <cell r="A555" t="str">
            <v>4757318</v>
          </cell>
          <cell r="B555" t="str">
            <v>MDELIVERY</v>
          </cell>
          <cell r="C555">
            <v>44917</v>
          </cell>
          <cell r="D555" t="str">
            <v>FLEXNET ECUADOR - MDELIVERY</v>
          </cell>
          <cell r="E555" t="str">
            <v>CALLE 28 DE JUNIO S/N Y GARCIA MORENO ENTRADA LLANO GRANDE</v>
          </cell>
          <cell r="H555" t="str">
            <v>170208</v>
          </cell>
          <cell r="I555" t="str">
            <v>QUITO</v>
          </cell>
          <cell r="J555" t="str">
            <v>PICHINCHA</v>
          </cell>
          <cell r="K555" t="str">
            <v>TATIANA PAOLA VASQUEZ MONCAYO</v>
          </cell>
          <cell r="L555" t="str">
            <v>KENNEDY   AV 6 DE DICIEMBRE  303 CALLE  DE LOS PINOS</v>
          </cell>
          <cell r="O555" t="str">
            <v>170502</v>
          </cell>
          <cell r="P555" t="str">
            <v>170502</v>
          </cell>
          <cell r="Q555" t="str">
            <v>PICHINCHA_QUITO_KENNEDY</v>
          </cell>
          <cell r="R555" t="str">
            <v>4757318</v>
          </cell>
          <cell r="W555" t="str">
            <v>1716863913_E3333V2222</v>
          </cell>
          <cell r="X555" t="str">
            <v>0984634555-</v>
          </cell>
          <cell r="AA555">
            <v>44917</v>
          </cell>
          <cell r="AD555">
            <v>1</v>
          </cell>
          <cell r="AE555">
            <v>1</v>
          </cell>
          <cell r="AH555" t="str">
            <v>SECTOR LA KENNEDY CONDOMINIOS JUNTO AL CUARTEL MILITAR AGRUCOMGE DOS TORRES BLANCAS ESQUINEROS  S1 ENVIADO AO</v>
          </cell>
          <cell r="AI555" t="str">
            <v>DESPACHO</v>
          </cell>
          <cell r="AJ555" t="str">
            <v>Normal</v>
          </cell>
          <cell r="AL555" t="str">
            <v>NO</v>
          </cell>
          <cell r="AN555" t="str">
            <v>MOV_tecnocom_credito_directo</v>
          </cell>
          <cell r="AO555" t="str">
            <v>CANAL ONLINE</v>
          </cell>
          <cell r="AP555">
            <v>44917</v>
          </cell>
          <cell r="AR555" t="str">
            <v>MDELIVERY_4757318</v>
          </cell>
          <cell r="AS555">
            <v>323786</v>
          </cell>
          <cell r="AT555" t="str">
            <v>D40</v>
          </cell>
          <cell r="AU555" t="str">
            <v>BTC</v>
          </cell>
          <cell r="AV555">
            <v>1</v>
          </cell>
          <cell r="AW555" t="str">
            <v>LOCAL</v>
          </cell>
          <cell r="AX555" t="str">
            <v>DEVOLUCION_EN_PROCESO</v>
          </cell>
          <cell r="AY555" t="str">
            <v>LTE SAMSUNG A23 BLANCO: 1 und - sn. 353568691482235</v>
          </cell>
          <cell r="AZ555" t="str">
            <v>TERMINAL</v>
          </cell>
          <cell r="BA555" t="str">
            <v>Validar Biometrico</v>
          </cell>
        </row>
        <row r="556">
          <cell r="A556" t="str">
            <v>4757344</v>
          </cell>
          <cell r="B556" t="str">
            <v>MDELIVERY</v>
          </cell>
          <cell r="C556">
            <v>44917</v>
          </cell>
          <cell r="D556" t="str">
            <v>FLEXNET ECUADOR - MDELIVERY</v>
          </cell>
          <cell r="E556" t="str">
            <v>CALLE 28 DE JUNIO S/N Y GARCIA MORENO ENTRADA LLANO GRANDE</v>
          </cell>
          <cell r="H556" t="str">
            <v>170208</v>
          </cell>
          <cell r="I556" t="str">
            <v>QUITO</v>
          </cell>
          <cell r="J556" t="str">
            <v>PICHINCHA</v>
          </cell>
          <cell r="K556" t="str">
            <v>DARIO MAURICIO SOLANO MOYA</v>
          </cell>
          <cell r="L556" t="str">
            <v>OFICINA TRAMACO BABAHOYO</v>
          </cell>
          <cell r="O556" t="str">
            <v>BABAHOYO</v>
          </cell>
          <cell r="P556" t="str">
            <v>BABAHOYO</v>
          </cell>
          <cell r="Q556" t="str">
            <v>LOS RIOS_BABAHOYO_</v>
          </cell>
          <cell r="R556" t="str">
            <v>4757344</v>
          </cell>
          <cell r="W556" t="str">
            <v>1206757575_V3343V2242</v>
          </cell>
          <cell r="X556" t="str">
            <v>0960187453-0980080906</v>
          </cell>
          <cell r="AA556">
            <v>44917</v>
          </cell>
          <cell r="AD556">
            <v>1</v>
          </cell>
          <cell r="AE556">
            <v>1</v>
          </cell>
          <cell r="AH556" t="str">
            <v>S1 ENVIADO SE</v>
          </cell>
          <cell r="AI556" t="str">
            <v>DESPACHO</v>
          </cell>
          <cell r="AJ556" t="str">
            <v>DERIVADO PICK UP</v>
          </cell>
          <cell r="AL556" t="str">
            <v>NO</v>
          </cell>
          <cell r="AN556" t="str">
            <v>MOV reprocesos</v>
          </cell>
          <cell r="AO556" t="str">
            <v>CANAL ONLINE</v>
          </cell>
          <cell r="AP556">
            <v>44917</v>
          </cell>
          <cell r="AR556" t="str">
            <v>MDELIVERY_4757344</v>
          </cell>
          <cell r="AS556">
            <v>323792</v>
          </cell>
          <cell r="AT556" t="str">
            <v>D40</v>
          </cell>
          <cell r="AU556" t="str">
            <v>BTC</v>
          </cell>
          <cell r="AV556">
            <v>1</v>
          </cell>
          <cell r="AW556" t="str">
            <v>PROVINCIAL</v>
          </cell>
          <cell r="AX556" t="str">
            <v>INCIDENCIA</v>
          </cell>
          <cell r="AY556" t="str">
            <v>HALFSIM MOVISTAR: 1 und - sn. 8959300120521873424</v>
          </cell>
          <cell r="AZ556" t="str">
            <v>SIMCARD</v>
          </cell>
          <cell r="BA556" t="str">
            <v/>
          </cell>
        </row>
        <row r="557">
          <cell r="A557" t="str">
            <v>4757357</v>
          </cell>
          <cell r="B557" t="str">
            <v>MDELIVERY</v>
          </cell>
          <cell r="C557">
            <v>44917</v>
          </cell>
          <cell r="D557" t="str">
            <v>FLEXNET ECUADOR - MDELIVERY</v>
          </cell>
          <cell r="E557" t="str">
            <v>CALLE 28 DE JUNIO S/N Y GARCIA MORENO ENTRADA LLANO GRANDE</v>
          </cell>
          <cell r="H557" t="str">
            <v>170208</v>
          </cell>
          <cell r="I557" t="str">
            <v>QUITO</v>
          </cell>
          <cell r="J557" t="str">
            <v>PICHINCHA</v>
          </cell>
          <cell r="K557" t="str">
            <v>LUIS GERMANICO SASIG TIPANTUÑA</v>
          </cell>
          <cell r="L557" t="str">
            <v>OFICINA TRAMACO MACHACHI</v>
          </cell>
          <cell r="O557" t="str">
            <v>MEJIA</v>
          </cell>
          <cell r="P557" t="str">
            <v>MEJIA</v>
          </cell>
          <cell r="Q557" t="str">
            <v>PICHINCHA_MEJIA_</v>
          </cell>
          <cell r="R557" t="str">
            <v>4757357</v>
          </cell>
          <cell r="W557" t="str">
            <v>0503359390_I3333E1222</v>
          </cell>
          <cell r="X557" t="str">
            <v>0996289638-</v>
          </cell>
          <cell r="AA557">
            <v>44917</v>
          </cell>
          <cell r="AD557">
            <v>1</v>
          </cell>
          <cell r="AE557">
            <v>1</v>
          </cell>
          <cell r="AH557" t="str">
            <v/>
          </cell>
          <cell r="AI557" t="str">
            <v>DESPACHO</v>
          </cell>
          <cell r="AJ557" t="str">
            <v>DERIVADO PICK UP</v>
          </cell>
          <cell r="AL557" t="str">
            <v>NO</v>
          </cell>
          <cell r="AN557" t="str">
            <v>MOV tecnocom</v>
          </cell>
          <cell r="AO557" t="str">
            <v>CANAL ONLINE</v>
          </cell>
          <cell r="AP557">
            <v>44917</v>
          </cell>
          <cell r="AR557" t="str">
            <v>MDELIVERY_4757357</v>
          </cell>
          <cell r="AS557">
            <v>323788</v>
          </cell>
          <cell r="AT557" t="str">
            <v>D40</v>
          </cell>
          <cell r="AU557" t="str">
            <v>BTC</v>
          </cell>
          <cell r="AV557">
            <v>1</v>
          </cell>
          <cell r="AW557" t="str">
            <v>PROVINCIAL</v>
          </cell>
          <cell r="AX557" t="str">
            <v>INCIDENCIA</v>
          </cell>
          <cell r="AY557" t="str">
            <v>LTE XIAOMI REDMI NOTE 11 AZUL: 1 und - sn. 869113065746589</v>
          </cell>
          <cell r="AZ557" t="str">
            <v>TERMINAL</v>
          </cell>
          <cell r="BA557" t="str">
            <v>Validar Biometrico, Validar Tarjeta Credito M,</v>
          </cell>
        </row>
        <row r="558">
          <cell r="A558" t="str">
            <v>4757373</v>
          </cell>
          <cell r="B558" t="str">
            <v>MDELIVERY</v>
          </cell>
          <cell r="C558">
            <v>44917</v>
          </cell>
          <cell r="D558" t="str">
            <v>FLEXNET ECUADOR - MDELIVERY</v>
          </cell>
          <cell r="E558" t="str">
            <v>CALLE 28 DE JUNIO S/N Y GARCIA MORENO ENTRADA LLANO GRANDE</v>
          </cell>
          <cell r="H558" t="str">
            <v>170208</v>
          </cell>
          <cell r="I558" t="str">
            <v>QUITO</v>
          </cell>
          <cell r="J558" t="str">
            <v>PICHINCHA</v>
          </cell>
          <cell r="K558" t="str">
            <v>LUCIO BAQUE ANA KARINA</v>
          </cell>
          <cell r="L558" t="str">
            <v>JIPIJAPA CALLE A O CALLE ZOILA CARBOS SN CALLE WALTER SAVALA</v>
          </cell>
          <cell r="O558" t="str">
            <v>130304</v>
          </cell>
          <cell r="P558" t="str">
            <v>130304</v>
          </cell>
          <cell r="Q558" t="str">
            <v>MANABI_JIPIJAPA_JIPIJAPA</v>
          </cell>
          <cell r="R558" t="str">
            <v>4757373</v>
          </cell>
          <cell r="W558" t="str">
            <v>1308596707</v>
          </cell>
          <cell r="X558" t="str">
            <v>0988691765-0988691765</v>
          </cell>
          <cell r="AA558">
            <v>44917</v>
          </cell>
          <cell r="AD558">
            <v>1</v>
          </cell>
          <cell r="AE558">
            <v>1</v>
          </cell>
          <cell r="AH558" t="str">
            <v>CDLA LA PRADERA ATRAS DE LA CARCEL PUBLICA DIAGONAL AL BAR RUSTICO ES UNA CASA 1 PISO COLOR NARANJA</v>
          </cell>
          <cell r="AI558" t="str">
            <v>DESPACHO</v>
          </cell>
          <cell r="AJ558" t="str">
            <v>Normal</v>
          </cell>
          <cell r="AL558" t="str">
            <v>NO</v>
          </cell>
          <cell r="AN558" t="str">
            <v>MOV onlinevip</v>
          </cell>
          <cell r="AO558" t="str">
            <v>CANAL ONLINE</v>
          </cell>
          <cell r="AP558">
            <v>44917</v>
          </cell>
          <cell r="AR558" t="str">
            <v>MDELIVERY_4757373</v>
          </cell>
          <cell r="AS558">
            <v>323791</v>
          </cell>
          <cell r="AT558" t="str">
            <v>D40</v>
          </cell>
          <cell r="AU558" t="str">
            <v>BTC</v>
          </cell>
          <cell r="AV558">
            <v>1</v>
          </cell>
          <cell r="AW558" t="str">
            <v>PROVINCIAL</v>
          </cell>
          <cell r="AX558" t="str">
            <v>ENTREGADO</v>
          </cell>
          <cell r="AY558" t="str">
            <v>LTE REALME GT MASTER EDITION AZUL: 1 und - sn. 867239051583710</v>
          </cell>
          <cell r="AZ558" t="str">
            <v>TERMINAL</v>
          </cell>
          <cell r="BA558" t="str">
            <v>Validar Biometrico</v>
          </cell>
        </row>
        <row r="559">
          <cell r="A559" t="str">
            <v>4757400</v>
          </cell>
          <cell r="B559" t="str">
            <v>MDELIVERY</v>
          </cell>
          <cell r="C559">
            <v>44917</v>
          </cell>
          <cell r="D559" t="str">
            <v>FLEXNET ECUADOR - MDELIVERY</v>
          </cell>
          <cell r="E559" t="str">
            <v>CALLE 28 DE JUNIO S/N Y GARCIA MORENO ENTRADA LLANO GRANDE</v>
          </cell>
          <cell r="H559" t="str">
            <v>170208</v>
          </cell>
          <cell r="I559" t="str">
            <v>QUITO</v>
          </cell>
          <cell r="J559" t="str">
            <v>PICHINCHA</v>
          </cell>
          <cell r="K559" t="str">
            <v>RAMIREZ DIEGO MARCEL DIAZ GRANADOS</v>
          </cell>
          <cell r="L559" t="str">
            <v>CUMBAYA  CALLE MADRID   E4 16   CASA 34 CALLE ALBACETE</v>
          </cell>
          <cell r="O559" t="str">
            <v>170904</v>
          </cell>
          <cell r="P559" t="str">
            <v>170904</v>
          </cell>
          <cell r="Q559" t="str">
            <v>PICHINCHA_QUITO_CUMBAYA</v>
          </cell>
          <cell r="R559" t="str">
            <v>4757400</v>
          </cell>
          <cell r="W559" t="str">
            <v>1757410467_E3334V2222</v>
          </cell>
          <cell r="X559" t="str">
            <v>0986130166-</v>
          </cell>
          <cell r="AA559">
            <v>44917</v>
          </cell>
          <cell r="AD559">
            <v>1</v>
          </cell>
          <cell r="AE559">
            <v>1</v>
          </cell>
          <cell r="AH559" t="str">
            <v>SECTOR VIA LUMBISIS  FRENTE A MAXIFRUTAS CONJUNTO TAIS PREGUNTAR AL SR GUARDIA  REALIZAR UNA LLAMDA PREVIA CON 1 HORA DE ANTICIPACION</v>
          </cell>
          <cell r="AI559" t="str">
            <v>DESPACHO</v>
          </cell>
          <cell r="AJ559" t="str">
            <v>Normal</v>
          </cell>
          <cell r="AL559" t="str">
            <v>NO</v>
          </cell>
          <cell r="AN559" t="str">
            <v>MOV tecnocom</v>
          </cell>
          <cell r="AO559" t="str">
            <v>CANAL ONLINE</v>
          </cell>
          <cell r="AP559">
            <v>44917</v>
          </cell>
          <cell r="AR559" t="str">
            <v>MDELIVERY_4757400</v>
          </cell>
          <cell r="AS559">
            <v>323795</v>
          </cell>
          <cell r="AT559" t="str">
            <v>D40</v>
          </cell>
          <cell r="AU559" t="str">
            <v>BTC</v>
          </cell>
          <cell r="AV559">
            <v>1</v>
          </cell>
          <cell r="AW559" t="str">
            <v>LOCAL</v>
          </cell>
          <cell r="AX559" t="str">
            <v>ENTREGADO</v>
          </cell>
          <cell r="AY559" t="str">
            <v>AIR APPLE AIRPODS 3ER GEN: 1 und - sn. 139999372441292</v>
          </cell>
          <cell r="AZ559" t="str">
            <v>ACCESORIO</v>
          </cell>
          <cell r="BA559" t="str">
            <v>Validar Biometrico, Validar Tarjeta Credito M,</v>
          </cell>
        </row>
        <row r="560">
          <cell r="A560" t="str">
            <v>4757408</v>
          </cell>
          <cell r="B560" t="str">
            <v>MDELIVERY</v>
          </cell>
          <cell r="C560">
            <v>44917</v>
          </cell>
          <cell r="D560" t="str">
            <v>FLEXNET ECUADOR - MDELIVERY</v>
          </cell>
          <cell r="E560" t="str">
            <v>CALLE 28 DE JUNIO S/N Y GARCIA MORENO ENTRADA LLANO GRANDE</v>
          </cell>
          <cell r="H560" t="str">
            <v>170208</v>
          </cell>
          <cell r="I560" t="str">
            <v>QUITO</v>
          </cell>
          <cell r="J560" t="str">
            <v>PICHINCHA</v>
          </cell>
          <cell r="K560" t="str">
            <v>DIEGO PAUL SINCHE MOROCHO</v>
          </cell>
          <cell r="L560" t="str">
            <v>TURUBAMBA CALLE E4J  SN CALLE S50</v>
          </cell>
          <cell r="O560" t="str">
            <v>170709</v>
          </cell>
          <cell r="P560" t="str">
            <v>170709</v>
          </cell>
          <cell r="Q560" t="str">
            <v>PICHINCHA_QUITO_TURUBAMBA</v>
          </cell>
          <cell r="R560" t="str">
            <v>4757408</v>
          </cell>
          <cell r="W560" t="str">
            <v>1722385513</v>
          </cell>
          <cell r="X560" t="str">
            <v>0992805962-0992805962</v>
          </cell>
          <cell r="AA560">
            <v>44917</v>
          </cell>
          <cell r="AD560">
            <v>1</v>
          </cell>
          <cell r="AE560">
            <v>1</v>
          </cell>
          <cell r="AH560" t="str">
            <v>SECTOR BEATERIO SAN BLAS ES UNA CASA 3 PISOS COLOR NARANJA CON BLANCO ESTA A 2 CUADRAS DEL PARQUE LINEAL DE CAUPICHO</v>
          </cell>
          <cell r="AI560" t="str">
            <v>DESPACHO</v>
          </cell>
          <cell r="AJ560" t="str">
            <v>Normal</v>
          </cell>
          <cell r="AL560" t="str">
            <v>NO</v>
          </cell>
          <cell r="AN560" t="str">
            <v>MOV onlinevip</v>
          </cell>
          <cell r="AO560" t="str">
            <v>CANAL ONLINE</v>
          </cell>
          <cell r="AP560">
            <v>44917</v>
          </cell>
          <cell r="AR560" t="str">
            <v>MDELIVERY_4757408</v>
          </cell>
          <cell r="AS560">
            <v>323793</v>
          </cell>
          <cell r="AT560" t="str">
            <v>D40</v>
          </cell>
          <cell r="AU560" t="str">
            <v>BTC</v>
          </cell>
          <cell r="AV560">
            <v>1</v>
          </cell>
          <cell r="AW560" t="str">
            <v>LOCAL</v>
          </cell>
          <cell r="AX560" t="str">
            <v>ENTREGADO</v>
          </cell>
          <cell r="AY560" t="str">
            <v>LTE XIAOMI REDMI 9C GRIS: 1 und - sn. 866538059210072</v>
          </cell>
          <cell r="AZ560" t="str">
            <v>TERMINAL</v>
          </cell>
          <cell r="BA560" t="str">
            <v>Validar Biometrico</v>
          </cell>
        </row>
        <row r="561">
          <cell r="A561" t="str">
            <v>4757435</v>
          </cell>
          <cell r="B561" t="str">
            <v>MDELIVERY</v>
          </cell>
          <cell r="C561">
            <v>44917</v>
          </cell>
          <cell r="D561" t="str">
            <v>FLEXNET ECUADOR - MDELIVERY</v>
          </cell>
          <cell r="E561" t="str">
            <v>CALLE 28 DE JUNIO S/N Y GARCIA MORENO ENTRADA LLANO GRANDE</v>
          </cell>
          <cell r="H561" t="str">
            <v>170208</v>
          </cell>
          <cell r="I561" t="str">
            <v>QUITO</v>
          </cell>
          <cell r="J561" t="str">
            <v>PICHINCHA</v>
          </cell>
          <cell r="K561" t="str">
            <v>TONNY MANUEL ESPINOZA LETURNEUR</v>
          </cell>
          <cell r="L561" t="str">
            <v>ROCA CALLE RUMICHACA  SN  Y VELEZ</v>
          </cell>
          <cell r="O561" t="str">
            <v>090307</v>
          </cell>
          <cell r="P561" t="str">
            <v>090307</v>
          </cell>
          <cell r="Q561" t="str">
            <v>GUAYAS_GUAYAQUIL_ROCA</v>
          </cell>
          <cell r="R561" t="str">
            <v>4757435</v>
          </cell>
          <cell r="W561" t="str">
            <v>0917743239001</v>
          </cell>
          <cell r="X561" t="str">
            <v>0992903405-0992903405</v>
          </cell>
          <cell r="AA561">
            <v>44917</v>
          </cell>
          <cell r="AD561">
            <v>1</v>
          </cell>
          <cell r="AE561">
            <v>1</v>
          </cell>
          <cell r="AH561" t="str">
            <v>EN FERRETERIA ANITA FRENTE A UN CHIPA</v>
          </cell>
          <cell r="AI561" t="str">
            <v>DESPACHO</v>
          </cell>
          <cell r="AJ561" t="str">
            <v>Normal</v>
          </cell>
          <cell r="AL561" t="str">
            <v>NO</v>
          </cell>
          <cell r="AN561" t="str">
            <v>MOV productovip</v>
          </cell>
          <cell r="AO561" t="str">
            <v>CANAL ONLINE</v>
          </cell>
          <cell r="AP561">
            <v>44917</v>
          </cell>
          <cell r="AR561" t="str">
            <v>MDELIVERY_4757435</v>
          </cell>
          <cell r="AS561">
            <v>323805</v>
          </cell>
          <cell r="AT561" t="str">
            <v>D40</v>
          </cell>
          <cell r="AU561" t="str">
            <v>BTC</v>
          </cell>
          <cell r="AV561">
            <v>2</v>
          </cell>
          <cell r="AW561" t="str">
            <v>LOCAL</v>
          </cell>
          <cell r="AX561" t="str">
            <v>ENTREGADO</v>
          </cell>
          <cell r="AY561" t="str">
            <v>LTE SAMSUNG A33 5G BLANCO: 1 und - sn. 352429890946275 / HALFSIM MOVISTAR: 1 und - sn. 8959300520560305883</v>
          </cell>
          <cell r="AZ561" t="str">
            <v>SIMCARD / TERMINAL</v>
          </cell>
          <cell r="BA561" t="str">
            <v>Validar Biometrico</v>
          </cell>
        </row>
        <row r="562">
          <cell r="A562" t="str">
            <v>4757440</v>
          </cell>
          <cell r="B562" t="str">
            <v>MDELIVERY</v>
          </cell>
          <cell r="C562">
            <v>44917</v>
          </cell>
          <cell r="D562" t="str">
            <v>FLEXNET ECUADOR - MDELIVERY</v>
          </cell>
          <cell r="E562" t="str">
            <v>CALLE 28 DE JUNIO S/N Y GARCIA MORENO ENTRADA LLANO GRANDE</v>
          </cell>
          <cell r="H562" t="str">
            <v>170208</v>
          </cell>
          <cell r="I562" t="str">
            <v>QUITO</v>
          </cell>
          <cell r="J562" t="str">
            <v>PICHINCHA</v>
          </cell>
          <cell r="K562" t="str">
            <v>JOSE ANTONIO PROAÑO MURILLO</v>
          </cell>
          <cell r="L562" t="str">
            <v>OFICINA TRAMACO PORTETE</v>
          </cell>
          <cell r="O562" t="str">
            <v>GUAYAQUIL</v>
          </cell>
          <cell r="P562" t="str">
            <v>GUAYAQUIL</v>
          </cell>
          <cell r="Q562" t="str">
            <v>GUAYAS_GUAYAQUIL_</v>
          </cell>
          <cell r="R562" t="str">
            <v>4757440</v>
          </cell>
          <cell r="W562" t="str">
            <v>1316415148</v>
          </cell>
          <cell r="X562" t="str">
            <v>0982314229-0982314229</v>
          </cell>
          <cell r="AA562">
            <v>44917</v>
          </cell>
          <cell r="AD562">
            <v>1</v>
          </cell>
          <cell r="AE562">
            <v>1</v>
          </cell>
          <cell r="AH562" t="str">
            <v/>
          </cell>
          <cell r="AI562" t="str">
            <v>DESPACHO</v>
          </cell>
          <cell r="AJ562" t="str">
            <v>DERIVADO PICK UP</v>
          </cell>
          <cell r="AL562" t="str">
            <v>NO</v>
          </cell>
          <cell r="AN562" t="str">
            <v>MOV productovip</v>
          </cell>
          <cell r="AO562" t="str">
            <v>CANAL ONLINE</v>
          </cell>
          <cell r="AP562">
            <v>44917</v>
          </cell>
          <cell r="AR562" t="str">
            <v>MDELIVERY_4757440</v>
          </cell>
          <cell r="AS562">
            <v>323790</v>
          </cell>
          <cell r="AT562" t="str">
            <v>D40</v>
          </cell>
          <cell r="AU562" t="str">
            <v>BTC</v>
          </cell>
          <cell r="AV562">
            <v>1</v>
          </cell>
          <cell r="AW562" t="str">
            <v>PROVINCIAL</v>
          </cell>
          <cell r="AX562" t="str">
            <v>INCIDENCIA</v>
          </cell>
          <cell r="AY562" t="str">
            <v>HALFSIM MOVISTAR: 1 und - sn. 8959300120521876286</v>
          </cell>
          <cell r="AZ562" t="str">
            <v>SIMCARD</v>
          </cell>
          <cell r="BA562" t="str">
            <v/>
          </cell>
        </row>
        <row r="563">
          <cell r="A563" t="str">
            <v>4757597</v>
          </cell>
          <cell r="B563" t="str">
            <v>MDELIVERY</v>
          </cell>
          <cell r="C563">
            <v>44917</v>
          </cell>
          <cell r="D563" t="str">
            <v>FLEXNET ECUADOR - MDELIVERY</v>
          </cell>
          <cell r="E563" t="str">
            <v>CALLE 28 DE JUNIO S/N Y GARCIA MORENO ENTRADA LLANO GRANDE</v>
          </cell>
          <cell r="H563" t="str">
            <v>170208</v>
          </cell>
          <cell r="I563" t="str">
            <v>QUITO</v>
          </cell>
          <cell r="J563" t="str">
            <v>PICHINCHA</v>
          </cell>
          <cell r="K563" t="str">
            <v>JOEL ANTONIO GELVEZ VERA</v>
          </cell>
          <cell r="L563" t="str">
            <v>TARQUI VILLA BONITA  CUARTA ETAPA MZ 5044 VILLA 3</v>
          </cell>
          <cell r="O563" t="str">
            <v>090707</v>
          </cell>
          <cell r="P563" t="str">
            <v>090707</v>
          </cell>
          <cell r="Q563" t="str">
            <v>GUAYAS_GUAYAQUIL_TARQUI</v>
          </cell>
          <cell r="R563" t="str">
            <v>4757597</v>
          </cell>
          <cell r="W563" t="str">
            <v>0963874920</v>
          </cell>
          <cell r="X563" t="str">
            <v>0989245149-0989245149</v>
          </cell>
          <cell r="AA563">
            <v>44917</v>
          </cell>
          <cell r="AD563">
            <v>1</v>
          </cell>
          <cell r="AE563">
            <v>1</v>
          </cell>
          <cell r="AH563" t="str">
            <v>TRAS DE CARBO MILENIOS EN CASA DE 2 PLANTAS BEIGH</v>
          </cell>
          <cell r="AI563" t="str">
            <v>DESPACHO</v>
          </cell>
          <cell r="AJ563" t="str">
            <v>Normal</v>
          </cell>
          <cell r="AL563" t="str">
            <v>NO</v>
          </cell>
          <cell r="AN563" t="str">
            <v>MOV productovip</v>
          </cell>
          <cell r="AO563" t="str">
            <v>CANAL ONLINE</v>
          </cell>
          <cell r="AP563">
            <v>44917</v>
          </cell>
          <cell r="AR563" t="str">
            <v>MDELIVERY_4757597</v>
          </cell>
          <cell r="AS563">
            <v>323794</v>
          </cell>
          <cell r="AT563" t="str">
            <v>D40</v>
          </cell>
          <cell r="AU563" t="str">
            <v>BTC</v>
          </cell>
          <cell r="AV563">
            <v>2</v>
          </cell>
          <cell r="AW563" t="str">
            <v>LOCAL</v>
          </cell>
          <cell r="AX563" t="str">
            <v>ENTREGADO</v>
          </cell>
          <cell r="AY563" t="str">
            <v>LTE NOKIA G21 AZUL: 1 und - sn. 355108340302373 / HALFSIM MOVISTAR: 1 und - sn. 8959300520560305420</v>
          </cell>
          <cell r="AZ563" t="str">
            <v>SIMCARD / TERMINAL</v>
          </cell>
          <cell r="BA563" t="str">
            <v>Validar Biometrico</v>
          </cell>
        </row>
        <row r="564">
          <cell r="A564" t="str">
            <v>4757615</v>
          </cell>
          <cell r="B564" t="str">
            <v>MDELIVERY</v>
          </cell>
          <cell r="C564">
            <v>44917</v>
          </cell>
          <cell r="D564" t="str">
            <v>FLEXNET ECUADOR - MDELIVERY</v>
          </cell>
          <cell r="E564" t="str">
            <v>CALLE 28 DE JUNIO S/N Y GARCIA MORENO ENTRADA LLANO GRANDE</v>
          </cell>
          <cell r="H564" t="str">
            <v>170208</v>
          </cell>
          <cell r="I564" t="str">
            <v>QUITO</v>
          </cell>
          <cell r="J564" t="str">
            <v>PICHINCHA</v>
          </cell>
          <cell r="K564" t="str">
            <v>CELIA NAILYN BERMELLO MORALES</v>
          </cell>
          <cell r="L564" t="str">
            <v>LEONIDAS PROANIO AV VICTOR VELIZ MACIAS SN CALLEJON JAIME ESTRADA</v>
          </cell>
          <cell r="O564" t="str">
            <v>130217</v>
          </cell>
          <cell r="P564" t="str">
            <v>130217</v>
          </cell>
          <cell r="Q564" t="str">
            <v>MANABI_MONTECRISTI_LEONIDAS PROANIO</v>
          </cell>
          <cell r="R564" t="str">
            <v>4757615</v>
          </cell>
          <cell r="W564" t="str">
            <v>1351659501_I1133I1222</v>
          </cell>
          <cell r="X564" t="str">
            <v>0988772150-0988775420</v>
          </cell>
          <cell r="AA564">
            <v>44917</v>
          </cell>
          <cell r="AD564">
            <v>1</v>
          </cell>
          <cell r="AE564">
            <v>1</v>
          </cell>
          <cell r="AH564" t="str">
            <v>SECTOR LEONIDAS PROANIO FRENTE A LIBRERIA MI POTRITA ES UNA CASA 1 PISO SIN PINTAR CERRAMIENTO DE CANIA</v>
          </cell>
          <cell r="AI564" t="str">
            <v>DESPACHO</v>
          </cell>
          <cell r="AJ564" t="str">
            <v>Normal</v>
          </cell>
          <cell r="AL564" t="str">
            <v>NO</v>
          </cell>
          <cell r="AN564" t="str">
            <v>MOV productovip</v>
          </cell>
          <cell r="AO564" t="str">
            <v>CANAL ONLINE</v>
          </cell>
          <cell r="AP564">
            <v>44917</v>
          </cell>
          <cell r="AR564" t="str">
            <v>MDELIVERY_4757615</v>
          </cell>
          <cell r="AS564">
            <v>324037</v>
          </cell>
          <cell r="AT564" t="str">
            <v>D40</v>
          </cell>
          <cell r="AU564" t="str">
            <v>BTC</v>
          </cell>
          <cell r="AV564">
            <v>2</v>
          </cell>
          <cell r="AW564" t="str">
            <v>PROVINCIAL</v>
          </cell>
          <cell r="AX564" t="str">
            <v>ENTREGADO</v>
          </cell>
          <cell r="AY564" t="str">
            <v>LTE XIAOMI REDMI 10A 64GB SILVER: 1 und - sn. 863696066793242 / HALFSIM MOVISTAR: 1 und - sn. 8959300520560302351</v>
          </cell>
          <cell r="AZ564" t="str">
            <v>SIMCARD / TERMINAL</v>
          </cell>
          <cell r="BA564" t="str">
            <v>Validar Biometrico</v>
          </cell>
        </row>
        <row r="565">
          <cell r="A565" t="str">
            <v>4757652</v>
          </cell>
          <cell r="B565" t="str">
            <v>MDELIVERY</v>
          </cell>
          <cell r="C565">
            <v>44917</v>
          </cell>
          <cell r="D565" t="str">
            <v>FLEXNET ECUADOR - MDELIVERY</v>
          </cell>
          <cell r="E565" t="str">
            <v>CALLE 28 DE JUNIO S/N Y GARCIA MORENO ENTRADA LLANO GRANDE</v>
          </cell>
          <cell r="H565" t="str">
            <v>170208</v>
          </cell>
          <cell r="I565" t="str">
            <v>QUITO</v>
          </cell>
          <cell r="J565" t="str">
            <v>PICHINCHA</v>
          </cell>
          <cell r="K565" t="str">
            <v>DARIO JAVIER SAMANIEGO VALLE</v>
          </cell>
          <cell r="L565" t="str">
            <v>OFICINA TRAMACO EL COCA</v>
          </cell>
          <cell r="O565" t="str">
            <v>EL COCA</v>
          </cell>
          <cell r="P565" t="str">
            <v>EL COCA</v>
          </cell>
          <cell r="Q565" t="str">
            <v>ORELLANA_EL COCA_</v>
          </cell>
          <cell r="R565" t="str">
            <v>4757652</v>
          </cell>
          <cell r="W565" t="str">
            <v>1725014284_E3333V2244</v>
          </cell>
          <cell r="X565" t="str">
            <v>0995794953-</v>
          </cell>
          <cell r="AA565">
            <v>44917</v>
          </cell>
          <cell r="AD565">
            <v>1</v>
          </cell>
          <cell r="AE565">
            <v>1</v>
          </cell>
          <cell r="AH565" t="str">
            <v/>
          </cell>
          <cell r="AI565" t="str">
            <v>DESPACHO</v>
          </cell>
          <cell r="AJ565" t="str">
            <v>DERIVADO PICK UP</v>
          </cell>
          <cell r="AL565" t="str">
            <v>NO</v>
          </cell>
          <cell r="AN565" t="str">
            <v>MOV_tecnocom_credito_directo</v>
          </cell>
          <cell r="AO565" t="str">
            <v>CANAL ONLINE</v>
          </cell>
          <cell r="AP565">
            <v>44917</v>
          </cell>
          <cell r="AR565" t="str">
            <v>MDELIVERY_4757652</v>
          </cell>
          <cell r="AS565">
            <v>323800</v>
          </cell>
          <cell r="AT565" t="str">
            <v>D40</v>
          </cell>
          <cell r="AU565" t="str">
            <v>BTC</v>
          </cell>
          <cell r="AV565">
            <v>1</v>
          </cell>
          <cell r="AW565" t="str">
            <v>PROVINCIAL</v>
          </cell>
          <cell r="AX565" t="str">
            <v>ENTREGADO</v>
          </cell>
          <cell r="AY565" t="str">
            <v>LTE IPHONE 11 64GB NEGRO: 1 und - sn. 356656421998310</v>
          </cell>
          <cell r="AZ565" t="str">
            <v>TERMINAL</v>
          </cell>
          <cell r="BA565" t="str">
            <v>Validar Biometrico</v>
          </cell>
        </row>
        <row r="566">
          <cell r="A566" t="str">
            <v>4757656</v>
          </cell>
          <cell r="B566" t="str">
            <v>MDELIVERY</v>
          </cell>
          <cell r="C566">
            <v>44917</v>
          </cell>
          <cell r="D566" t="str">
            <v>FLEXNET ECUADOR - MDELIVERY</v>
          </cell>
          <cell r="E566" t="str">
            <v>CALLE 28 DE JUNIO S/N Y GARCIA MORENO ENTRADA LLANO GRANDE</v>
          </cell>
          <cell r="H566" t="str">
            <v>170208</v>
          </cell>
          <cell r="I566" t="str">
            <v>QUITO</v>
          </cell>
          <cell r="J566" t="str">
            <v>PICHINCHA</v>
          </cell>
          <cell r="K566" t="str">
            <v>MARTINEZ ASCENCIO CARMEN JOHANNA</v>
          </cell>
          <cell r="L566" t="str">
            <v>TARQUI AV LEOPOLDO CARRERA  SN AV DEL BOMBERO</v>
          </cell>
          <cell r="O566" t="str">
            <v>090902</v>
          </cell>
          <cell r="P566" t="str">
            <v>090902</v>
          </cell>
          <cell r="Q566" t="str">
            <v>GUAYAS_GUAYAQUIL_TARQUI</v>
          </cell>
          <cell r="R566" t="str">
            <v>4757656</v>
          </cell>
          <cell r="W566" t="str">
            <v>0927290650_ V3333I2222</v>
          </cell>
          <cell r="X566" t="str">
            <v>0995730559-0000000000</v>
          </cell>
          <cell r="AA566">
            <v>44917</v>
          </cell>
          <cell r="AD566">
            <v>1</v>
          </cell>
          <cell r="AE566">
            <v>1</v>
          </cell>
          <cell r="AH566" t="str">
            <v>SECTOR CEIBOS DIAGONAL A HOSPITAL IESS CEIBOS ENTREGA EN EL MCDONALS CEIBOS ES UN LOCAL ESQUINERO</v>
          </cell>
          <cell r="AI566" t="str">
            <v>DESPACHO</v>
          </cell>
          <cell r="AJ566" t="str">
            <v>Normal</v>
          </cell>
          <cell r="AL566" t="str">
            <v>NO</v>
          </cell>
          <cell r="AN566" t="str">
            <v>MOV onlinevip</v>
          </cell>
          <cell r="AO566" t="str">
            <v>CANAL ONLINE</v>
          </cell>
          <cell r="AP566">
            <v>44917</v>
          </cell>
          <cell r="AR566" t="str">
            <v>MDELIVERY_4757656</v>
          </cell>
          <cell r="AS566">
            <v>323796</v>
          </cell>
          <cell r="AT566" t="str">
            <v>D40</v>
          </cell>
          <cell r="AU566" t="str">
            <v>BTC</v>
          </cell>
          <cell r="AV566">
            <v>1</v>
          </cell>
          <cell r="AW566" t="str">
            <v>LOCAL</v>
          </cell>
          <cell r="AX566" t="str">
            <v>ENTREGADO</v>
          </cell>
          <cell r="AY566" t="str">
            <v>LTE XIAOMI REDMI NOTE 11 AZUL: 1 und - sn. 861696063046844</v>
          </cell>
          <cell r="AZ566" t="str">
            <v>TERMINAL</v>
          </cell>
          <cell r="BA566" t="str">
            <v>Validar Biometrico</v>
          </cell>
        </row>
        <row r="567">
          <cell r="A567" t="str">
            <v>4757694</v>
          </cell>
          <cell r="B567" t="str">
            <v>MDELIVERY</v>
          </cell>
          <cell r="C567">
            <v>44917</v>
          </cell>
          <cell r="D567" t="str">
            <v>FLEXNET ECUADOR - MDELIVERY</v>
          </cell>
          <cell r="E567" t="str">
            <v>CALLE 28 DE JUNIO S/N Y GARCIA MORENO ENTRADA LLANO GRANDE</v>
          </cell>
          <cell r="H567" t="str">
            <v>170208</v>
          </cell>
          <cell r="I567" t="str">
            <v>QUITO</v>
          </cell>
          <cell r="J567" t="str">
            <v>PICHINCHA</v>
          </cell>
          <cell r="K567" t="str">
            <v>GLADIS YADIRA ESPINOZA HIDALGO</v>
          </cell>
          <cell r="L567" t="str">
            <v>LOJA CALLE TENIENTE MAXIMILIANO  24 19  Y NICOLAS GARCIA</v>
          </cell>
          <cell r="O567" t="str">
            <v>110101</v>
          </cell>
          <cell r="P567" t="str">
            <v>110101</v>
          </cell>
          <cell r="Q567" t="str">
            <v>LOJA_LOJA_LOJA</v>
          </cell>
          <cell r="R567" t="str">
            <v>4757694</v>
          </cell>
          <cell r="W567" t="str">
            <v>1103402580001</v>
          </cell>
          <cell r="X567" t="str">
            <v>0987235909-0987235909</v>
          </cell>
          <cell r="AA567">
            <v>44917</v>
          </cell>
          <cell r="AD567">
            <v>1</v>
          </cell>
          <cell r="AE567">
            <v>1</v>
          </cell>
          <cell r="AH567" t="str">
            <v>EN CASA BALNCA TERMINADO DE PIEDRA PUERTA DE MADERA JUNTO AL GIMNACIO ESCULTURA</v>
          </cell>
          <cell r="AI567" t="str">
            <v>DESPACHO</v>
          </cell>
          <cell r="AJ567" t="str">
            <v>Normal</v>
          </cell>
          <cell r="AL567" t="str">
            <v>NO</v>
          </cell>
          <cell r="AN567" t="str">
            <v>MOV productovip</v>
          </cell>
          <cell r="AO567" t="str">
            <v>CANAL ONLINE</v>
          </cell>
          <cell r="AP567">
            <v>44917</v>
          </cell>
          <cell r="AR567" t="str">
            <v>MDELIVERY_4757694</v>
          </cell>
          <cell r="AS567">
            <v>323985</v>
          </cell>
          <cell r="AT567" t="str">
            <v>D40</v>
          </cell>
          <cell r="AU567" t="str">
            <v>BTC</v>
          </cell>
          <cell r="AV567">
            <v>1</v>
          </cell>
          <cell r="AW567" t="str">
            <v>PROVINCIAL</v>
          </cell>
          <cell r="AX567" t="str">
            <v>ENTREGADO</v>
          </cell>
          <cell r="AY567" t="str">
            <v>HALFSIM MOVISTAR: 1 und - sn. 8959300520560305461</v>
          </cell>
          <cell r="AZ567" t="str">
            <v>SIMCARD</v>
          </cell>
          <cell r="BA567" t="str">
            <v/>
          </cell>
        </row>
        <row r="568">
          <cell r="A568" t="str">
            <v>4757720</v>
          </cell>
          <cell r="B568" t="str">
            <v>MDELIVERY</v>
          </cell>
          <cell r="C568">
            <v>44917</v>
          </cell>
          <cell r="D568" t="str">
            <v>FLEXNET ECUADOR - MDELIVERY</v>
          </cell>
          <cell r="E568" t="str">
            <v>CALLE 28 DE JUNIO S/N Y GARCIA MORENO ENTRADA LLANO GRANDE</v>
          </cell>
          <cell r="H568" t="str">
            <v>170208</v>
          </cell>
          <cell r="I568" t="str">
            <v>QUITO</v>
          </cell>
          <cell r="J568" t="str">
            <v>PICHINCHA</v>
          </cell>
          <cell r="K568" t="str">
            <v>TOSCANO SANDOVAL JUANA FERNANDA</v>
          </cell>
          <cell r="L568" t="str">
            <v>SALCEDO CALLE BELISARIO QUEVEDO SN CALLE INGRESO AL CLUB 10 DE AGOSTO</v>
          </cell>
          <cell r="O568" t="str">
            <v>050601</v>
          </cell>
          <cell r="P568" t="str">
            <v>050601</v>
          </cell>
          <cell r="Q568" t="str">
            <v>COTOPAXI_SALCEDO_SALCEDO</v>
          </cell>
          <cell r="R568" t="str">
            <v>4757720</v>
          </cell>
          <cell r="W568" t="str">
            <v>0503116121_ E1333I1222</v>
          </cell>
          <cell r="X568" t="str">
            <v>0983133177-0000000000</v>
          </cell>
          <cell r="AA568">
            <v>44917</v>
          </cell>
          <cell r="AD568">
            <v>1</v>
          </cell>
          <cell r="AE568">
            <v>1</v>
          </cell>
          <cell r="AH568" t="str">
            <v>SECTOR DEL TERMINAL TERRESTRE ENTREGA CENTRO DE SALUB SALCEDO TIPO B HAY QUE LLAMAR A LA TITULAR O ANUNCIARSE CON EL GUARADIA ENTREGA HASTA LAS 16H30</v>
          </cell>
          <cell r="AI568" t="str">
            <v>DESPACHO</v>
          </cell>
          <cell r="AJ568" t="str">
            <v>Normal</v>
          </cell>
          <cell r="AL568" t="str">
            <v>NO</v>
          </cell>
          <cell r="AN568" t="str">
            <v>MOV onlinevip</v>
          </cell>
          <cell r="AO568" t="str">
            <v>CANAL ONLINE</v>
          </cell>
          <cell r="AP568">
            <v>44917</v>
          </cell>
          <cell r="AR568" t="str">
            <v>MDELIVERY_4757720</v>
          </cell>
          <cell r="AS568">
            <v>323799</v>
          </cell>
          <cell r="AT568" t="str">
            <v>D40</v>
          </cell>
          <cell r="AU568" t="str">
            <v>BTC</v>
          </cell>
          <cell r="AV568">
            <v>1</v>
          </cell>
          <cell r="AW568" t="str">
            <v>PROVINCIAL</v>
          </cell>
          <cell r="AX568" t="str">
            <v>ENTREGADO</v>
          </cell>
          <cell r="AY568" t="str">
            <v>LTE IPHONE 11 64GB NEGRO: 1 und - sn. 356656421510255</v>
          </cell>
          <cell r="AZ568" t="str">
            <v>TERMINAL</v>
          </cell>
          <cell r="BA568" t="str">
            <v>Validar Biometrico</v>
          </cell>
        </row>
        <row r="569">
          <cell r="A569" t="str">
            <v>4757732</v>
          </cell>
          <cell r="B569" t="str">
            <v>MDELIVERY</v>
          </cell>
          <cell r="C569">
            <v>44917</v>
          </cell>
          <cell r="D569" t="str">
            <v>FLEXNET ECUADOR - MDELIVERY</v>
          </cell>
          <cell r="E569" t="str">
            <v>CALLE 28 DE JUNIO S/N Y GARCIA MORENO ENTRADA LLANO GRANDE</v>
          </cell>
          <cell r="H569" t="str">
            <v>170208</v>
          </cell>
          <cell r="I569" t="str">
            <v>QUITO</v>
          </cell>
          <cell r="J569" t="str">
            <v>PICHINCHA</v>
          </cell>
          <cell r="K569" t="str">
            <v>MABEL DAMARYS MONSERRATE LOPEZ</v>
          </cell>
          <cell r="L569" t="str">
            <v>URDANETA CALLE VELEZ  207 CALLE TUNGURAHUA</v>
          </cell>
          <cell r="O569" t="str">
            <v>090303</v>
          </cell>
          <cell r="P569" t="str">
            <v>090303</v>
          </cell>
          <cell r="Q569" t="str">
            <v>GUAYAS_GUAYAQUIL_URDANETA</v>
          </cell>
          <cell r="R569" t="str">
            <v>4757732</v>
          </cell>
          <cell r="W569" t="str">
            <v>0952937050</v>
          </cell>
          <cell r="X569" t="str">
            <v>0962717712-0963383088</v>
          </cell>
          <cell r="AA569">
            <v>44917</v>
          </cell>
          <cell r="AD569">
            <v>1</v>
          </cell>
          <cell r="AE569">
            <v>1</v>
          </cell>
          <cell r="AH569" t="str">
            <v>BARRIO GARAY DIAGONAL AL CONSULADO ESPANIOL ENTREGA EN EL LOCAL CYBER VIAJERO</v>
          </cell>
          <cell r="AI569" t="str">
            <v>DESPACHO</v>
          </cell>
          <cell r="AJ569" t="str">
            <v>Normal</v>
          </cell>
          <cell r="AL569" t="str">
            <v>NO</v>
          </cell>
          <cell r="AN569" t="str">
            <v>MOV onlinevip</v>
          </cell>
          <cell r="AO569" t="str">
            <v>CANAL ONLINE</v>
          </cell>
          <cell r="AP569">
            <v>44917</v>
          </cell>
          <cell r="AR569" t="str">
            <v>MDELIVERY_4757732</v>
          </cell>
          <cell r="AS569">
            <v>323803</v>
          </cell>
          <cell r="AT569" t="str">
            <v>D40</v>
          </cell>
          <cell r="AU569" t="str">
            <v>BTC</v>
          </cell>
          <cell r="AV569">
            <v>1</v>
          </cell>
          <cell r="AW569" t="str">
            <v>LOCAL</v>
          </cell>
          <cell r="AX569" t="str">
            <v>ENTREGADO</v>
          </cell>
          <cell r="AY569" t="str">
            <v>LTE IPHONE 11 64GB NEGRO: 1 und - sn. 356656421834606</v>
          </cell>
          <cell r="AZ569" t="str">
            <v>TERMINAL</v>
          </cell>
          <cell r="BA569" t="str">
            <v>Validar Biometrico</v>
          </cell>
        </row>
        <row r="570">
          <cell r="A570" t="str">
            <v>4757892</v>
          </cell>
          <cell r="B570" t="str">
            <v>MDELIVERY</v>
          </cell>
          <cell r="C570">
            <v>44917</v>
          </cell>
          <cell r="D570" t="str">
            <v>FLEXNET ECUADOR - MDELIVERY</v>
          </cell>
          <cell r="E570" t="str">
            <v>CALLE 28 DE JUNIO S/N Y GARCIA MORENO ENTRADA LLANO GRANDE</v>
          </cell>
          <cell r="H570" t="str">
            <v>170208</v>
          </cell>
          <cell r="I570" t="str">
            <v>QUITO</v>
          </cell>
          <cell r="J570" t="str">
            <v>PICHINCHA</v>
          </cell>
          <cell r="K570" t="str">
            <v>MARIA ELENA CALDERON REINA</v>
          </cell>
          <cell r="L570" t="str">
            <v>OFICINA TRAMACO PORTETE</v>
          </cell>
          <cell r="O570" t="str">
            <v>GUAYAQUIL</v>
          </cell>
          <cell r="P570" t="str">
            <v>GUAYAQUIL</v>
          </cell>
          <cell r="Q570" t="str">
            <v>GUAYAS_GUAYAQUIL_</v>
          </cell>
          <cell r="R570" t="str">
            <v>4757892</v>
          </cell>
          <cell r="W570" t="str">
            <v>0909959900_v3333v1222</v>
          </cell>
          <cell r="X570" t="str">
            <v>0959664164-0959664164</v>
          </cell>
          <cell r="AA570">
            <v>44917</v>
          </cell>
          <cell r="AD570">
            <v>1</v>
          </cell>
          <cell r="AE570">
            <v>1</v>
          </cell>
          <cell r="AH570" t="str">
            <v/>
          </cell>
          <cell r="AI570" t="str">
            <v>DESPACHO</v>
          </cell>
          <cell r="AJ570" t="str">
            <v>DERIVADO PICK UP</v>
          </cell>
          <cell r="AL570" t="str">
            <v>NO</v>
          </cell>
          <cell r="AN570" t="str">
            <v>MOV productovip</v>
          </cell>
          <cell r="AO570" t="str">
            <v>CANAL ONLINE</v>
          </cell>
          <cell r="AP570">
            <v>44917</v>
          </cell>
          <cell r="AR570" t="str">
            <v>MDELIVERY_4757892</v>
          </cell>
          <cell r="AS570">
            <v>323997</v>
          </cell>
          <cell r="AT570" t="str">
            <v>D40</v>
          </cell>
          <cell r="AU570" t="str">
            <v>BTC</v>
          </cell>
          <cell r="AV570">
            <v>2</v>
          </cell>
          <cell r="AW570" t="str">
            <v>PROVINCIAL</v>
          </cell>
          <cell r="AX570" t="str">
            <v>INCIDENCIA</v>
          </cell>
          <cell r="AY570" t="str">
            <v>LTE HONOR X7 AZUL: 1 und - sn. 869937050489791 / HALFSIM MOVISTAR: 1 und - sn. 8959300520560305545</v>
          </cell>
          <cell r="AZ570" t="str">
            <v>SIMCARD / TERMINAL</v>
          </cell>
          <cell r="BA570" t="str">
            <v>Validar Biometrico</v>
          </cell>
        </row>
        <row r="571">
          <cell r="A571" t="str">
            <v>4757992</v>
          </cell>
          <cell r="B571" t="str">
            <v>MDELIVERY</v>
          </cell>
          <cell r="C571">
            <v>44917</v>
          </cell>
          <cell r="D571" t="str">
            <v>FLEXNET ECUADOR - MDELIVERY</v>
          </cell>
          <cell r="E571" t="str">
            <v>CALLE 28 DE JUNIO S/N Y GARCIA MORENO ENTRADA LLANO GRANDE</v>
          </cell>
          <cell r="H571" t="str">
            <v>170208</v>
          </cell>
          <cell r="I571" t="str">
            <v>QUITO</v>
          </cell>
          <cell r="J571" t="str">
            <v>PICHINCHA</v>
          </cell>
          <cell r="K571" t="str">
            <v>BETY MARIA ALARCON GUAMAN</v>
          </cell>
          <cell r="L571" t="str">
            <v>OFICINA TRAMACO MACHACHI</v>
          </cell>
          <cell r="O571" t="str">
            <v>MEJIA</v>
          </cell>
          <cell r="P571" t="str">
            <v>MEJIA</v>
          </cell>
          <cell r="Q571" t="str">
            <v>PICHINCHA_MEJIA_</v>
          </cell>
          <cell r="R571" t="str">
            <v>4757992</v>
          </cell>
          <cell r="W571" t="str">
            <v>1715375372</v>
          </cell>
          <cell r="X571" t="str">
            <v>0992774369-0992774369</v>
          </cell>
          <cell r="AA571">
            <v>44917</v>
          </cell>
          <cell r="AD571">
            <v>1</v>
          </cell>
          <cell r="AE571">
            <v>1</v>
          </cell>
          <cell r="AH571" t="str">
            <v/>
          </cell>
          <cell r="AI571" t="str">
            <v>DESPACHO</v>
          </cell>
          <cell r="AJ571" t="str">
            <v>DERIVADO PICK UP</v>
          </cell>
          <cell r="AL571" t="str">
            <v>NO</v>
          </cell>
          <cell r="AN571" t="str">
            <v>MOV ONLINEVIP</v>
          </cell>
          <cell r="AO571" t="str">
            <v>CANAL ONLINE</v>
          </cell>
          <cell r="AP571">
            <v>44917</v>
          </cell>
          <cell r="AR571" t="str">
            <v>MDELIVERY_4757992</v>
          </cell>
          <cell r="AS571">
            <v>324936</v>
          </cell>
          <cell r="AT571" t="str">
            <v>D40</v>
          </cell>
          <cell r="AU571" t="str">
            <v>BTC</v>
          </cell>
          <cell r="AV571">
            <v>1</v>
          </cell>
          <cell r="AW571" t="str">
            <v>PROVINCIAL</v>
          </cell>
          <cell r="AX571" t="str">
            <v>INCIDENCIA</v>
          </cell>
          <cell r="AY571" t="str">
            <v>LTE HONOR 50 256GB CRISTAL GLACIAR: 1 und - sn. 862558063594521</v>
          </cell>
          <cell r="AZ571" t="str">
            <v>TERMINAL</v>
          </cell>
          <cell r="BA571" t="str">
            <v>Validar Biometrico</v>
          </cell>
        </row>
        <row r="572">
          <cell r="A572" t="str">
            <v>4758041</v>
          </cell>
          <cell r="B572" t="str">
            <v>MDELIVERY</v>
          </cell>
          <cell r="C572">
            <v>44917</v>
          </cell>
          <cell r="D572" t="str">
            <v>FLEXNET ECUADOR - MDELIVERY</v>
          </cell>
          <cell r="E572" t="str">
            <v>CALLE 28 DE JUNIO S/N Y GARCIA MORENO ENTRADA LLANO GRANDE</v>
          </cell>
          <cell r="H572" t="str">
            <v>170208</v>
          </cell>
          <cell r="I572" t="str">
            <v>QUITO</v>
          </cell>
          <cell r="J572" t="str">
            <v>PICHINCHA</v>
          </cell>
          <cell r="K572" t="str">
            <v>LUIS ANTONIO PERALTA MORAN</v>
          </cell>
          <cell r="L572" t="str">
            <v>XIMENA CDLA ESTEROS POPULARES MZ 733 VILLA 11</v>
          </cell>
          <cell r="O572" t="str">
            <v>090204</v>
          </cell>
          <cell r="P572" t="str">
            <v>090204</v>
          </cell>
          <cell r="Q572" t="str">
            <v>GUAYAS_GUAYAQUIL_XIMENA</v>
          </cell>
          <cell r="R572" t="str">
            <v>4758041</v>
          </cell>
          <cell r="W572" t="str">
            <v>0941098667_V1343I1122</v>
          </cell>
          <cell r="X572" t="str">
            <v>0987959475-</v>
          </cell>
          <cell r="AA572">
            <v>44917</v>
          </cell>
          <cell r="AD572">
            <v>1</v>
          </cell>
          <cell r="AE572">
            <v>1</v>
          </cell>
          <cell r="AH572" t="str">
            <v>JUNTO A LA ESCUELA BLANCA GILBERT ENTREGA EN CASA 1 PISO COLOR TURQUESA</v>
          </cell>
          <cell r="AI572" t="str">
            <v>DESPACHO</v>
          </cell>
          <cell r="AJ572" t="str">
            <v>Normal</v>
          </cell>
          <cell r="AL572" t="str">
            <v>NO</v>
          </cell>
          <cell r="AN572" t="str">
            <v>MOV_tecnocom_credito_directo</v>
          </cell>
          <cell r="AO572" t="str">
            <v>CANAL ONLINE</v>
          </cell>
          <cell r="AP572">
            <v>44917</v>
          </cell>
          <cell r="AR572" t="str">
            <v>MDELIVERY_4758041</v>
          </cell>
          <cell r="AS572">
            <v>323813</v>
          </cell>
          <cell r="AT572" t="str">
            <v>D40</v>
          </cell>
          <cell r="AU572" t="str">
            <v>BTC</v>
          </cell>
          <cell r="AV572">
            <v>1</v>
          </cell>
          <cell r="AW572" t="str">
            <v>LOCAL</v>
          </cell>
          <cell r="AX572" t="str">
            <v>ENTREGADO</v>
          </cell>
          <cell r="AY572" t="str">
            <v>LTE XIAOMI REDMI NOTE 11 AZUL: 1 und - sn. 861696063047644</v>
          </cell>
          <cell r="AZ572" t="str">
            <v>TERMINAL</v>
          </cell>
          <cell r="BA572" t="str">
            <v>Validar Biometrico</v>
          </cell>
        </row>
        <row r="573">
          <cell r="A573" t="str">
            <v>4758046</v>
          </cell>
          <cell r="B573" t="str">
            <v>MDELIVERY</v>
          </cell>
          <cell r="C573">
            <v>44917</v>
          </cell>
          <cell r="D573" t="str">
            <v>FLEXNET ECUADOR - MDELIVERY</v>
          </cell>
          <cell r="E573" t="str">
            <v>CALLE 28 DE JUNIO S/N Y GARCIA MORENO ENTRADA LLANO GRANDE</v>
          </cell>
          <cell r="H573" t="str">
            <v>170208</v>
          </cell>
          <cell r="I573" t="str">
            <v>QUITO</v>
          </cell>
          <cell r="J573" t="str">
            <v>PICHINCHA</v>
          </cell>
          <cell r="K573" t="str">
            <v>STALYN DARIO GUAYTA VILLALOBOS</v>
          </cell>
          <cell r="L573" t="str">
            <v>MACHACHI CALLE RAFAEL ARROBA SN Y RAFAEL PEREZ PAREJA</v>
          </cell>
          <cell r="O573" t="str">
            <v>171111</v>
          </cell>
          <cell r="P573" t="str">
            <v>171111</v>
          </cell>
          <cell r="Q573" t="str">
            <v>PICHINCHA_MEJIA_MACHACHI</v>
          </cell>
          <cell r="R573" t="str">
            <v>4758046</v>
          </cell>
          <cell r="W573" t="str">
            <v>0804583961_ v3333v2222</v>
          </cell>
          <cell r="X573" t="str">
            <v>0998458209-0998458209</v>
          </cell>
          <cell r="AA573">
            <v>44917</v>
          </cell>
          <cell r="AD573">
            <v>1</v>
          </cell>
          <cell r="AE573">
            <v>1</v>
          </cell>
          <cell r="AH573" t="str">
            <v>TRABAJA EN LAVADORA DE CARROS TED MONKEY</v>
          </cell>
          <cell r="AI573" t="str">
            <v>DESPACHO</v>
          </cell>
          <cell r="AJ573" t="str">
            <v>Normal</v>
          </cell>
          <cell r="AL573" t="str">
            <v>NO</v>
          </cell>
          <cell r="AN573" t="str">
            <v>MOV onlinevip</v>
          </cell>
          <cell r="AO573" t="str">
            <v>CANAL ONLINE</v>
          </cell>
          <cell r="AP573">
            <v>44917</v>
          </cell>
          <cell r="AR573" t="str">
            <v>MDELIVERY_4758046</v>
          </cell>
          <cell r="AS573">
            <v>324030</v>
          </cell>
          <cell r="AT573" t="str">
            <v>D40</v>
          </cell>
          <cell r="AU573" t="str">
            <v>BTC</v>
          </cell>
          <cell r="AV573">
            <v>1</v>
          </cell>
          <cell r="AW573" t="str">
            <v>PROVINCIAL</v>
          </cell>
          <cell r="AX573" t="str">
            <v>INCIDENCIA</v>
          </cell>
          <cell r="AY573" t="str">
            <v>LTE SAMSUNG A13 AZUL: 1 und - sn. 350068480693707</v>
          </cell>
          <cell r="AZ573" t="str">
            <v>TERMINAL</v>
          </cell>
          <cell r="BA573" t="str">
            <v>Validar Biometrico</v>
          </cell>
        </row>
        <row r="574">
          <cell r="A574" t="str">
            <v>4758059</v>
          </cell>
          <cell r="B574" t="str">
            <v>MDELIVERY</v>
          </cell>
          <cell r="C574">
            <v>44917</v>
          </cell>
          <cell r="D574" t="str">
            <v>FLEXNET ECUADOR - MDELIVERY</v>
          </cell>
          <cell r="E574" t="str">
            <v>CALLE 28 DE JUNIO S/N Y GARCIA MORENO ENTRADA LLANO GRANDE</v>
          </cell>
          <cell r="H574" t="str">
            <v>170208</v>
          </cell>
          <cell r="I574" t="str">
            <v>QUITO</v>
          </cell>
          <cell r="J574" t="str">
            <v>PICHINCHA</v>
          </cell>
          <cell r="K574" t="str">
            <v>DIEGO ANCELMO GANCINO ORTEGA</v>
          </cell>
          <cell r="L574" t="str">
            <v>CONOCOTO CALLE LIZARDO GARCIA N10 632 Y EMILIO ANTONIO ESTRADA CARMONA</v>
          </cell>
          <cell r="O574" t="str">
            <v>170806</v>
          </cell>
          <cell r="P574" t="str">
            <v>170806</v>
          </cell>
          <cell r="Q574" t="str">
            <v>PICHINCHA_QUITO_CONOCOTO</v>
          </cell>
          <cell r="R574" t="str">
            <v>4758059</v>
          </cell>
          <cell r="W574" t="str">
            <v>1716307481</v>
          </cell>
          <cell r="X574" t="str">
            <v>0987139939-0987139939</v>
          </cell>
          <cell r="AA574">
            <v>44917</v>
          </cell>
          <cell r="AD574">
            <v>1</v>
          </cell>
          <cell r="AE574">
            <v>1</v>
          </cell>
          <cell r="AH574" t="str">
            <v>BRR MONSERRAT EN CASA DE CERRAMIENTO CON MALLAS FRENTE A FARMACIA  LLAMAR CON ANTICIPACION</v>
          </cell>
          <cell r="AI574" t="str">
            <v>DESPACHO</v>
          </cell>
          <cell r="AJ574" t="str">
            <v>Normal</v>
          </cell>
          <cell r="AL574" t="str">
            <v>NO</v>
          </cell>
          <cell r="AN574" t="str">
            <v>MOV onlinevip</v>
          </cell>
          <cell r="AO574" t="str">
            <v>CANAL ONLINE</v>
          </cell>
          <cell r="AP574">
            <v>44917</v>
          </cell>
          <cell r="AR574" t="str">
            <v>MDELIVERY_4758059</v>
          </cell>
          <cell r="AS574">
            <v>323802</v>
          </cell>
          <cell r="AT574" t="str">
            <v>D40</v>
          </cell>
          <cell r="AU574" t="str">
            <v>BTC</v>
          </cell>
          <cell r="AV574">
            <v>1</v>
          </cell>
          <cell r="AW574" t="str">
            <v>LOCAL</v>
          </cell>
          <cell r="AX574" t="str">
            <v>DEVOLUCION_EN_PROCESO</v>
          </cell>
          <cell r="AY574" t="str">
            <v>LTE SAMSUNG A03 AZUL: 1 und - sn. 354379556007532</v>
          </cell>
          <cell r="AZ574" t="str">
            <v>TERMINAL</v>
          </cell>
          <cell r="BA574" t="str">
            <v>Validar Biometrico</v>
          </cell>
        </row>
        <row r="575">
          <cell r="A575" t="str">
            <v>4758081</v>
          </cell>
          <cell r="B575" t="str">
            <v>MDELIVERY</v>
          </cell>
          <cell r="C575">
            <v>44917</v>
          </cell>
          <cell r="D575" t="str">
            <v>FLEXNET ECUADOR - MDELIVERY</v>
          </cell>
          <cell r="E575" t="str">
            <v>CALLE 28 DE JUNIO S/N Y GARCIA MORENO ENTRADA LLANO GRANDE</v>
          </cell>
          <cell r="H575" t="str">
            <v>170208</v>
          </cell>
          <cell r="I575" t="str">
            <v>QUITO</v>
          </cell>
          <cell r="J575" t="str">
            <v>PICHINCHA</v>
          </cell>
          <cell r="K575" t="str">
            <v>MICHELLE KAREN LAPO ALDEAN</v>
          </cell>
          <cell r="L575" t="str">
            <v>TARQUI AV LUIS PLAZA DANIN SN AV FRANCISCO DE ORELLANA</v>
          </cell>
          <cell r="O575" t="str">
            <v>090506</v>
          </cell>
          <cell r="P575" t="str">
            <v>090506</v>
          </cell>
          <cell r="Q575" t="str">
            <v>GUAYAS_GUAYAQUIL_TARQUI</v>
          </cell>
          <cell r="R575" t="str">
            <v>4758081</v>
          </cell>
          <cell r="W575" t="str">
            <v>0925792640_V3333I2222</v>
          </cell>
          <cell r="X575" t="str">
            <v>0969269439-</v>
          </cell>
          <cell r="AA575">
            <v>44917</v>
          </cell>
          <cell r="AD575">
            <v>1</v>
          </cell>
          <cell r="AE575">
            <v>1</v>
          </cell>
          <cell r="AH575" t="str">
            <v>SECTOR KENNEDY FRENTE AL POLICENTRO ENTREGA EN EL CC PLAZA QUIL EN EL  LOCAL 49</v>
          </cell>
          <cell r="AI575" t="str">
            <v>DESPACHO</v>
          </cell>
          <cell r="AJ575" t="str">
            <v>Normal</v>
          </cell>
          <cell r="AL575" t="str">
            <v>NO</v>
          </cell>
          <cell r="AN575" t="str">
            <v>MOV_tecnocom_credito_directo</v>
          </cell>
          <cell r="AO575" t="str">
            <v>CANAL ONLINE</v>
          </cell>
          <cell r="AP575">
            <v>44917</v>
          </cell>
          <cell r="AR575" t="str">
            <v>MDELIVERY_4758081</v>
          </cell>
          <cell r="AS575">
            <v>323808</v>
          </cell>
          <cell r="AT575" t="str">
            <v>D40</v>
          </cell>
          <cell r="AU575" t="str">
            <v>BTC</v>
          </cell>
          <cell r="AV575">
            <v>1</v>
          </cell>
          <cell r="AW575" t="str">
            <v>LOCAL</v>
          </cell>
          <cell r="AX575" t="str">
            <v>ENTREGADO</v>
          </cell>
          <cell r="AY575" t="str">
            <v>LTE IPHONE 11 64GB NEGRO: 1 und - sn. 356656422423953</v>
          </cell>
          <cell r="AZ575" t="str">
            <v>TERMINAL</v>
          </cell>
          <cell r="BA575" t="str">
            <v>Validar Biometrico</v>
          </cell>
        </row>
        <row r="576">
          <cell r="A576" t="str">
            <v>4758094</v>
          </cell>
          <cell r="B576" t="str">
            <v>MDELIVERY</v>
          </cell>
          <cell r="C576">
            <v>44917</v>
          </cell>
          <cell r="D576" t="str">
            <v>FLEXNET ECUADOR - MDELIVERY</v>
          </cell>
          <cell r="E576" t="str">
            <v>CALLE 28 DE JUNIO S/N Y GARCIA MORENO ENTRADA LLANO GRANDE</v>
          </cell>
          <cell r="H576" t="str">
            <v>170208</v>
          </cell>
          <cell r="I576" t="str">
            <v>QUITO</v>
          </cell>
          <cell r="J576" t="str">
            <v>PICHINCHA</v>
          </cell>
          <cell r="K576" t="str">
            <v>Ivonne Alexandra Díaz Tipán</v>
          </cell>
          <cell r="L576" t="str">
            <v>TUMBACO CALLE SEGUNDO CHIMBORAZO   SN CALLE NOVENA TRANSVERSAL</v>
          </cell>
          <cell r="O576" t="str">
            <v>170903</v>
          </cell>
          <cell r="P576" t="str">
            <v>170903</v>
          </cell>
          <cell r="Q576" t="str">
            <v>PICHINCHA_QUITO_TUMBACO</v>
          </cell>
          <cell r="R576" t="str">
            <v>4758094</v>
          </cell>
          <cell r="W576" t="str">
            <v>1720222676_E3333I1222</v>
          </cell>
          <cell r="X576" t="str">
            <v>0984661738-</v>
          </cell>
          <cell r="AA576">
            <v>44917</v>
          </cell>
          <cell r="AD576">
            <v>1</v>
          </cell>
          <cell r="AE576">
            <v>1</v>
          </cell>
          <cell r="AH576" t="str">
            <v>SECTOR TUMBACO ESTA JUNTO AL CONJUNTO YACU ENTREGA EN EL CONJUNTO VALHALA HAY QUE LLAMAR A LA TITULAR</v>
          </cell>
          <cell r="AI576" t="str">
            <v>DESPACHO</v>
          </cell>
          <cell r="AJ576" t="str">
            <v>Normal</v>
          </cell>
          <cell r="AL576" t="str">
            <v>NO</v>
          </cell>
          <cell r="AN576" t="str">
            <v>MOV_tecnocom_credito_directo</v>
          </cell>
          <cell r="AO576" t="str">
            <v>CANAL ONLINE</v>
          </cell>
          <cell r="AP576">
            <v>44917</v>
          </cell>
          <cell r="AR576" t="str">
            <v>MDELIVERY_4758094</v>
          </cell>
          <cell r="AS576">
            <v>323804</v>
          </cell>
          <cell r="AT576" t="str">
            <v>D40</v>
          </cell>
          <cell r="AU576" t="str">
            <v>BTC</v>
          </cell>
          <cell r="AV576">
            <v>1</v>
          </cell>
          <cell r="AW576" t="str">
            <v>LOCAL</v>
          </cell>
          <cell r="AX576" t="str">
            <v>ENTREGADO</v>
          </cell>
          <cell r="AY576" t="str">
            <v>LTE SAMSUNG A33 5G AZUL: 1 und - sn. 352429893663174</v>
          </cell>
          <cell r="AZ576" t="str">
            <v>TERMINAL</v>
          </cell>
          <cell r="BA576" t="str">
            <v>Validar Biometrico</v>
          </cell>
        </row>
        <row r="577">
          <cell r="A577" t="str">
            <v>4758258</v>
          </cell>
          <cell r="B577" t="str">
            <v>MDELIVERY</v>
          </cell>
          <cell r="C577">
            <v>44917</v>
          </cell>
          <cell r="D577" t="str">
            <v>FLEXNET ECUADOR - MDELIVERY</v>
          </cell>
          <cell r="E577" t="str">
            <v>CALLE 28 DE JUNIO S/N Y GARCIA MORENO ENTRADA LLANO GRANDE</v>
          </cell>
          <cell r="H577" t="str">
            <v>170208</v>
          </cell>
          <cell r="I577" t="str">
            <v>QUITO</v>
          </cell>
          <cell r="J577" t="str">
            <v>PICHINCHA</v>
          </cell>
          <cell r="K577" t="str">
            <v>Carmen Isabel Villalta Torres</v>
          </cell>
          <cell r="L577" t="str">
            <v>LOJA AV REINALDO ESPINOSA SN CALLE 2</v>
          </cell>
          <cell r="O577" t="str">
            <v>110111</v>
          </cell>
          <cell r="P577" t="str">
            <v>110111</v>
          </cell>
          <cell r="Q577" t="str">
            <v>LOJA_LOJA_LOJA</v>
          </cell>
          <cell r="R577" t="str">
            <v>4758258</v>
          </cell>
          <cell r="W577" t="str">
            <v>2300412208_E1333l1222</v>
          </cell>
          <cell r="X577" t="str">
            <v>0998686578-</v>
          </cell>
          <cell r="AA577">
            <v>44917</v>
          </cell>
          <cell r="AD577">
            <v>1</v>
          </cell>
          <cell r="AE577">
            <v>1</v>
          </cell>
          <cell r="AH577" t="str">
            <v>SECTOR LA ARGELIA FRENTE A LA UNIVERSIDAD NACIONAL DE LOJA  ES UN EDIFICIO 5 PISOS COLOR CAFE</v>
          </cell>
          <cell r="AI577" t="str">
            <v>DESPACHO</v>
          </cell>
          <cell r="AJ577" t="str">
            <v>Normal</v>
          </cell>
          <cell r="AL577" t="str">
            <v>NO</v>
          </cell>
          <cell r="AN577" t="str">
            <v>MOV tecnocom</v>
          </cell>
          <cell r="AO577" t="str">
            <v>CANAL ONLINE</v>
          </cell>
          <cell r="AP577">
            <v>44917</v>
          </cell>
          <cell r="AR577" t="str">
            <v>MDELIVERY_4758258</v>
          </cell>
          <cell r="AS577">
            <v>323807</v>
          </cell>
          <cell r="AT577" t="str">
            <v>D40</v>
          </cell>
          <cell r="AU577" t="str">
            <v>BTC</v>
          </cell>
          <cell r="AV577">
            <v>1</v>
          </cell>
          <cell r="AW577" t="str">
            <v>PROVINCIAL</v>
          </cell>
          <cell r="AX577" t="str">
            <v>ENTREGADO</v>
          </cell>
          <cell r="AY577" t="str">
            <v>LTE HUAWEI NOVA Y70 NEGRO: 1 und - sn. 866887052375527</v>
          </cell>
          <cell r="AZ577" t="str">
            <v>TERMINAL</v>
          </cell>
          <cell r="BA577" t="str">
            <v>Validar Biometrico, Validar Tarjeta Credito M,</v>
          </cell>
        </row>
        <row r="578">
          <cell r="A578" t="str">
            <v>4758306</v>
          </cell>
          <cell r="B578" t="str">
            <v>MDELIVERY</v>
          </cell>
          <cell r="C578">
            <v>44917</v>
          </cell>
          <cell r="D578" t="str">
            <v>FLEXNET ECUADOR - MDELIVERY</v>
          </cell>
          <cell r="E578" t="str">
            <v>CALLE 28 DE JUNIO S/N Y GARCIA MORENO ENTRADA LLANO GRANDE</v>
          </cell>
          <cell r="H578" t="str">
            <v>170208</v>
          </cell>
          <cell r="I578" t="str">
            <v>QUITO</v>
          </cell>
          <cell r="J578" t="str">
            <v>PICHINCHA</v>
          </cell>
          <cell r="K578" t="str">
            <v>ALEXANDER WAGNER VELASCO BAQUE</v>
          </cell>
          <cell r="L578" t="str">
            <v>ESMERALDAS CALLE JUAN MONTALVO SN ENTRE BOLIVAR Y MALECON</v>
          </cell>
          <cell r="O578" t="str">
            <v>080104</v>
          </cell>
          <cell r="P578" t="str">
            <v>080104</v>
          </cell>
          <cell r="Q578" t="str">
            <v>ESMERALDAS_ESMERALDAS_ESMERALDAS</v>
          </cell>
          <cell r="R578" t="str">
            <v>4758306</v>
          </cell>
          <cell r="W578" t="str">
            <v>0803028794_V3343V3222</v>
          </cell>
          <cell r="X578" t="str">
            <v>0984132180-</v>
          </cell>
          <cell r="AA578">
            <v>44917</v>
          </cell>
          <cell r="AD578">
            <v>1</v>
          </cell>
          <cell r="AE578">
            <v>1</v>
          </cell>
          <cell r="AH578" t="str">
            <v>BRR CENTRO DE LA CIUDAD FRENTE A PLAZA CIVICA EN MUNICIPIO ESMERALDAS 2DO PISO DPTO DE PLANIFICACION</v>
          </cell>
          <cell r="AI578" t="str">
            <v>DESPACHO</v>
          </cell>
          <cell r="AJ578" t="str">
            <v>Normal</v>
          </cell>
          <cell r="AL578" t="str">
            <v>NO</v>
          </cell>
          <cell r="AN578" t="str">
            <v>MOV tecnocom</v>
          </cell>
          <cell r="AO578" t="str">
            <v>CANAL ONLINE</v>
          </cell>
          <cell r="AP578">
            <v>44917</v>
          </cell>
          <cell r="AR578" t="str">
            <v>MDELIVERY_4758306</v>
          </cell>
          <cell r="AS578">
            <v>323811</v>
          </cell>
          <cell r="AT578" t="str">
            <v>D40</v>
          </cell>
          <cell r="AU578" t="str">
            <v>BTC</v>
          </cell>
          <cell r="AV578">
            <v>1</v>
          </cell>
          <cell r="AW578" t="str">
            <v>PROVINCIAL</v>
          </cell>
          <cell r="AX578" t="str">
            <v>ENTREGADO</v>
          </cell>
          <cell r="AY578" t="str">
            <v>AIR APPLE AIRPODS 3ER GEN: 1 und - sn. 139999372442068</v>
          </cell>
          <cell r="AZ578" t="str">
            <v>ACCESORIO</v>
          </cell>
          <cell r="BA578" t="str">
            <v>Validar Biometrico, Validar Tarjeta Credito M,</v>
          </cell>
        </row>
        <row r="579">
          <cell r="A579" t="str">
            <v>4758348</v>
          </cell>
          <cell r="B579" t="str">
            <v>MDELIVERY</v>
          </cell>
          <cell r="C579">
            <v>44917</v>
          </cell>
          <cell r="D579" t="str">
            <v>FLEXNET ECUADOR - MDELIVERY</v>
          </cell>
          <cell r="E579" t="str">
            <v>CALLE 28 DE JUNIO S/N Y GARCIA MORENO ENTRADA LLANO GRANDE</v>
          </cell>
          <cell r="H579" t="str">
            <v>170208</v>
          </cell>
          <cell r="I579" t="str">
            <v>QUITO</v>
          </cell>
          <cell r="J579" t="str">
            <v>PICHINCHA</v>
          </cell>
          <cell r="K579" t="str">
            <v>GUANANGA PAUTE ROBERTO ANTONIO</v>
          </cell>
          <cell r="L579" t="str">
            <v>SAN ISIDRO DEL INCA CALLE E14B PASAJE 2 N49H SN CALLE DE LOS OLIVOS</v>
          </cell>
          <cell r="O579" t="str">
            <v>170515</v>
          </cell>
          <cell r="P579" t="str">
            <v>170515</v>
          </cell>
          <cell r="Q579" t="str">
            <v>PICHINCHA_QUITO_SAN ISIDRO DEL INCA</v>
          </cell>
          <cell r="R579" t="str">
            <v>4758348</v>
          </cell>
          <cell r="W579" t="str">
            <v>1716129935</v>
          </cell>
          <cell r="X579" t="str">
            <v>0988469695-0994202857</v>
          </cell>
          <cell r="AA579">
            <v>44917</v>
          </cell>
          <cell r="AD579">
            <v>1</v>
          </cell>
          <cell r="AE579">
            <v>1</v>
          </cell>
          <cell r="AH579" t="str">
            <v>SECTOR SAN ISIDRO DEL INCA ESTA 10M DE LA TIENDA LAS GRADAS ES UNA CASA 2 PISO BLACA FILOS ROJOS</v>
          </cell>
          <cell r="AI579" t="str">
            <v>DESPACHO</v>
          </cell>
          <cell r="AJ579" t="str">
            <v>Normal</v>
          </cell>
          <cell r="AL579" t="str">
            <v>NO</v>
          </cell>
          <cell r="AN579" t="str">
            <v>MOV productovip</v>
          </cell>
          <cell r="AO579" t="str">
            <v>CANAL ONLINE</v>
          </cell>
          <cell r="AP579">
            <v>44917</v>
          </cell>
          <cell r="AR579" t="str">
            <v>MDELIVERY_4758348</v>
          </cell>
          <cell r="AS579">
            <v>323992</v>
          </cell>
          <cell r="AT579" t="str">
            <v>D40</v>
          </cell>
          <cell r="AU579" t="str">
            <v>BTC</v>
          </cell>
          <cell r="AV579">
            <v>1</v>
          </cell>
          <cell r="AW579" t="str">
            <v>LOCAL</v>
          </cell>
          <cell r="AX579" t="str">
            <v>ENTREGADO</v>
          </cell>
          <cell r="AY579" t="str">
            <v>HALFSIM MOVISTAR: 1 und - sn. 8959300520560301536</v>
          </cell>
          <cell r="AZ579" t="str">
            <v>SIMCARD</v>
          </cell>
          <cell r="BA579" t="str">
            <v/>
          </cell>
        </row>
        <row r="580">
          <cell r="A580" t="str">
            <v>4758373</v>
          </cell>
          <cell r="B580" t="str">
            <v>MDELIVERY</v>
          </cell>
          <cell r="C580">
            <v>44917</v>
          </cell>
          <cell r="D580" t="str">
            <v>FLEXNET ECUADOR - MDELIVERY</v>
          </cell>
          <cell r="E580" t="str">
            <v>CALLE 28 DE JUNIO S/N Y GARCIA MORENO ENTRADA LLANO GRANDE</v>
          </cell>
          <cell r="H580" t="str">
            <v>170208</v>
          </cell>
          <cell r="I580" t="str">
            <v>QUITO</v>
          </cell>
          <cell r="J580" t="str">
            <v>PICHINCHA</v>
          </cell>
          <cell r="K580" t="str">
            <v>EDISON ALEJANDRO MOREIRA GARCIA</v>
          </cell>
          <cell r="L580" t="str">
            <v>XIMENA COOP PACO ONIATE  2 MZ 3183 SOLAR 5</v>
          </cell>
          <cell r="O580" t="str">
            <v>090204</v>
          </cell>
          <cell r="P580" t="str">
            <v>090204</v>
          </cell>
          <cell r="Q580" t="str">
            <v>GUAYAS_GUAYAQUIL_XIMENA</v>
          </cell>
          <cell r="R580" t="str">
            <v>4758373</v>
          </cell>
          <cell r="W580" t="str">
            <v>0923235972_A1133A1122</v>
          </cell>
          <cell r="X580" t="str">
            <v>0979329369-</v>
          </cell>
          <cell r="AA580">
            <v>44917</v>
          </cell>
          <cell r="AD580">
            <v>1</v>
          </cell>
          <cell r="AE580">
            <v>1</v>
          </cell>
          <cell r="AH580" t="str">
            <v>SECTOR FERTISA ES UNA CASA 2 PISOS COLOR ARENA ESCALERA DE CEMENTO POR FUERA Y BALCON DE ALUMINIO BLANCO  ENTREGA HASTA LA 13H00</v>
          </cell>
          <cell r="AI580" t="str">
            <v>DESPACHO</v>
          </cell>
          <cell r="AJ580" t="str">
            <v>Normal</v>
          </cell>
          <cell r="AL580" t="str">
            <v>NO</v>
          </cell>
          <cell r="AN580" t="str">
            <v>MOV_tecnocom_credito_directo</v>
          </cell>
          <cell r="AO580" t="str">
            <v>CANAL ONLINE</v>
          </cell>
          <cell r="AP580">
            <v>44917</v>
          </cell>
          <cell r="AR580" t="str">
            <v>MDELIVERY_4758373</v>
          </cell>
          <cell r="AS580">
            <v>323801</v>
          </cell>
          <cell r="AT580" t="str">
            <v>D40</v>
          </cell>
          <cell r="AU580" t="str">
            <v>BTC</v>
          </cell>
          <cell r="AV580">
            <v>1</v>
          </cell>
          <cell r="AW580" t="str">
            <v>LOCAL</v>
          </cell>
          <cell r="AX580" t="str">
            <v>EN_TRANSITO</v>
          </cell>
          <cell r="AY580" t="str">
            <v>LTE XIAOMI REDMI NOTE 11 AZUL: 1 und - sn. 869113065730286</v>
          </cell>
          <cell r="AZ580" t="str">
            <v>TERMINAL</v>
          </cell>
          <cell r="BA580" t="str">
            <v>Validar Biometrico</v>
          </cell>
        </row>
        <row r="581">
          <cell r="A581" t="str">
            <v>4758401</v>
          </cell>
          <cell r="B581" t="str">
            <v>MDELIVERY</v>
          </cell>
          <cell r="C581">
            <v>44917</v>
          </cell>
          <cell r="D581" t="str">
            <v>FLEXNET ECUADOR - MDELIVERY</v>
          </cell>
          <cell r="E581" t="str">
            <v>CALLE 28 DE JUNIO S/N Y GARCIA MORENO ENTRADA LLANO GRANDE</v>
          </cell>
          <cell r="H581" t="str">
            <v>170208</v>
          </cell>
          <cell r="I581" t="str">
            <v>QUITO</v>
          </cell>
          <cell r="J581" t="str">
            <v>PICHINCHA</v>
          </cell>
          <cell r="K581" t="str">
            <v>JORDAN ISRAEL CHILA MENDEZ</v>
          </cell>
          <cell r="L581" t="str">
            <v>OFICINA TRAMACO IBARRA</v>
          </cell>
          <cell r="O581" t="str">
            <v>IBARRA</v>
          </cell>
          <cell r="P581" t="str">
            <v>IBARRA</v>
          </cell>
          <cell r="Q581" t="str">
            <v>IMBABURA_IBARRA_</v>
          </cell>
          <cell r="R581" t="str">
            <v>4758401</v>
          </cell>
          <cell r="W581" t="str">
            <v>1004238596</v>
          </cell>
          <cell r="X581" t="str">
            <v>0999478651-0999478651</v>
          </cell>
          <cell r="AA581">
            <v>44917</v>
          </cell>
          <cell r="AD581">
            <v>1</v>
          </cell>
          <cell r="AE581">
            <v>1</v>
          </cell>
          <cell r="AH581" t="str">
            <v/>
          </cell>
          <cell r="AI581" t="str">
            <v>DESPACHO</v>
          </cell>
          <cell r="AJ581" t="str">
            <v>DERIVADO PICK UP</v>
          </cell>
          <cell r="AL581" t="str">
            <v>NO</v>
          </cell>
          <cell r="AN581" t="str">
            <v>MOV onlinevip</v>
          </cell>
          <cell r="AO581" t="str">
            <v>CANAL ONLINE</v>
          </cell>
          <cell r="AP581">
            <v>44917</v>
          </cell>
          <cell r="AR581" t="str">
            <v>MDELIVERY_4758401</v>
          </cell>
          <cell r="AS581">
            <v>324036</v>
          </cell>
          <cell r="AT581" t="str">
            <v>D40</v>
          </cell>
          <cell r="AU581" t="str">
            <v>BTC</v>
          </cell>
          <cell r="AV581">
            <v>1</v>
          </cell>
          <cell r="AW581" t="str">
            <v>PROVINCIAL</v>
          </cell>
          <cell r="AX581" t="str">
            <v>ENTREGADO</v>
          </cell>
          <cell r="AY581" t="str">
            <v>LTE XIAOMI REDMI NOTE 11 AZUL: 1 und - sn. 861696063043668</v>
          </cell>
          <cell r="AZ581" t="str">
            <v>TERMINAL</v>
          </cell>
          <cell r="BA581" t="str">
            <v>Validar Biometrico</v>
          </cell>
        </row>
        <row r="582">
          <cell r="A582" t="str">
            <v>4758420</v>
          </cell>
          <cell r="B582" t="str">
            <v>MDELIVERY</v>
          </cell>
          <cell r="C582">
            <v>44917</v>
          </cell>
          <cell r="D582" t="str">
            <v>FLEXNET ECUADOR - MDELIVERY</v>
          </cell>
          <cell r="E582" t="str">
            <v>CALLE 28 DE JUNIO S/N Y GARCIA MORENO ENTRADA LLANO GRANDE</v>
          </cell>
          <cell r="H582" t="str">
            <v>170208</v>
          </cell>
          <cell r="I582" t="str">
            <v>QUITO</v>
          </cell>
          <cell r="J582" t="str">
            <v>PICHINCHA</v>
          </cell>
          <cell r="K582" t="str">
            <v>FERNANDO ISAAC VITERI AGUILAR</v>
          </cell>
          <cell r="L582" t="str">
            <v>TARQUI AV FRANCISCO DE ORELLANA MZ 1021 LOCAL 4</v>
          </cell>
          <cell r="O582" t="str">
            <v>090704</v>
          </cell>
          <cell r="P582" t="str">
            <v>090704</v>
          </cell>
          <cell r="Q582" t="str">
            <v>GUAYAS_GUAYAQUIL_TARQUI</v>
          </cell>
          <cell r="R582" t="str">
            <v>4758420</v>
          </cell>
          <cell r="W582" t="str">
            <v>1309687562</v>
          </cell>
          <cell r="X582" t="str">
            <v>0979430950-00000000000</v>
          </cell>
          <cell r="AA582">
            <v>44917</v>
          </cell>
          <cell r="AD582">
            <v>1</v>
          </cell>
          <cell r="AE582">
            <v>1</v>
          </cell>
          <cell r="AH582" t="str">
            <v>CDLA LAS ORQUIDEAS DIAGONAL A DISENSA ENTREGA EN LOCAL ZONA FIT BEBIDAS ENERGETICAS LLAMAR 1 HORA ANTES SI NO CONTESTA CONTACTARSE VIA WHATSAPP</v>
          </cell>
          <cell r="AI582" t="str">
            <v>DESPACHO</v>
          </cell>
          <cell r="AJ582" t="str">
            <v>Normal</v>
          </cell>
          <cell r="AL582" t="str">
            <v>NO</v>
          </cell>
          <cell r="AN582" t="str">
            <v>MOV onlinevip</v>
          </cell>
          <cell r="AO582" t="str">
            <v>CANAL ONLINE</v>
          </cell>
          <cell r="AP582">
            <v>44917</v>
          </cell>
          <cell r="AR582" t="str">
            <v>MDELIVERY_4758420</v>
          </cell>
          <cell r="AS582">
            <v>323994</v>
          </cell>
          <cell r="AT582" t="str">
            <v>D40</v>
          </cell>
          <cell r="AU582" t="str">
            <v>BTC</v>
          </cell>
          <cell r="AV582">
            <v>1</v>
          </cell>
          <cell r="AW582" t="str">
            <v>LOCAL</v>
          </cell>
          <cell r="AX582" t="str">
            <v>ENTREGADO</v>
          </cell>
          <cell r="AY582" t="str">
            <v>LTE HUAWEI NOVA 8I AZUL: 1 und - sn. 862682051807032</v>
          </cell>
          <cell r="AZ582" t="str">
            <v>TERMINAL</v>
          </cell>
          <cell r="BA582" t="str">
            <v>Validar Biometrico</v>
          </cell>
        </row>
        <row r="583">
          <cell r="A583" t="str">
            <v>4758421</v>
          </cell>
          <cell r="B583" t="str">
            <v>MDELIVERY</v>
          </cell>
          <cell r="C583">
            <v>44917</v>
          </cell>
          <cell r="D583" t="str">
            <v>FLEXNET ECUADOR - MDELIVERY</v>
          </cell>
          <cell r="E583" t="str">
            <v>CALLE 28 DE JUNIO S/N Y GARCIA MORENO ENTRADA LLANO GRANDE</v>
          </cell>
          <cell r="H583" t="str">
            <v>170208</v>
          </cell>
          <cell r="I583" t="str">
            <v>QUITO</v>
          </cell>
          <cell r="J583" t="str">
            <v>PICHINCHA</v>
          </cell>
          <cell r="K583" t="str">
            <v>Martin Alex Landivar Mena</v>
          </cell>
          <cell r="L583" t="str">
            <v>XIMENA AV LA MARINA CALLE P SN Y CALLE J</v>
          </cell>
          <cell r="O583" t="str">
            <v>090205</v>
          </cell>
          <cell r="P583" t="str">
            <v>090205</v>
          </cell>
          <cell r="Q583" t="str">
            <v>GUAYAS_GUAYAQUIL_XIMENA</v>
          </cell>
          <cell r="R583" t="str">
            <v>4758421</v>
          </cell>
          <cell r="W583" t="str">
            <v>0914021282_E3333I2222</v>
          </cell>
          <cell r="X583" t="str">
            <v>0993482076-</v>
          </cell>
          <cell r="AA583">
            <v>44917</v>
          </cell>
          <cell r="AD583">
            <v>1</v>
          </cell>
          <cell r="AE583">
            <v>1</v>
          </cell>
          <cell r="AH583" t="str">
            <v>GUSMO SUR TRABAJA EN EL PUERTO MARITIMO ZONA BANCARIA JTO A POLICIA ANTINARCOTICOS</v>
          </cell>
          <cell r="AI583" t="str">
            <v>DESPACHO</v>
          </cell>
          <cell r="AJ583" t="str">
            <v>Normal</v>
          </cell>
          <cell r="AL583" t="str">
            <v>NO</v>
          </cell>
          <cell r="AN583" t="str">
            <v>MOV tecnocom</v>
          </cell>
          <cell r="AO583" t="str">
            <v>CANAL ONLINE</v>
          </cell>
          <cell r="AP583">
            <v>44917</v>
          </cell>
          <cell r="AR583" t="str">
            <v>MDELIVERY_4758421</v>
          </cell>
          <cell r="AS583">
            <v>323815</v>
          </cell>
          <cell r="AT583" t="str">
            <v>D40</v>
          </cell>
          <cell r="AU583" t="str">
            <v>BTC</v>
          </cell>
          <cell r="AV583">
            <v>1</v>
          </cell>
          <cell r="AW583" t="str">
            <v>LOCAL</v>
          </cell>
          <cell r="AX583" t="str">
            <v>ENTREGADO</v>
          </cell>
          <cell r="AY583" t="str">
            <v>LTE XIAOMI REDMI NOTE 11 AZUL: 1 und - sn. 869113065760705</v>
          </cell>
          <cell r="AZ583" t="str">
            <v>TERMINAL</v>
          </cell>
          <cell r="BA583" t="str">
            <v>Validar Biometrico, Validar Tarjeta Credito M,</v>
          </cell>
        </row>
        <row r="584">
          <cell r="A584" t="str">
            <v>4758468</v>
          </cell>
          <cell r="B584" t="str">
            <v>MDELIVERY</v>
          </cell>
          <cell r="C584">
            <v>44917</v>
          </cell>
          <cell r="D584" t="str">
            <v>FLEXNET ECUADOR - MDELIVERY</v>
          </cell>
          <cell r="E584" t="str">
            <v>CALLE 28 DE JUNIO S/N Y GARCIA MORENO ENTRADA LLANO GRANDE</v>
          </cell>
          <cell r="H584" t="str">
            <v>170208</v>
          </cell>
          <cell r="I584" t="str">
            <v>QUITO</v>
          </cell>
          <cell r="J584" t="str">
            <v>PICHINCHA</v>
          </cell>
          <cell r="K584" t="str">
            <v>LUIS MARCELO SORNOZA ZAMBRANO</v>
          </cell>
          <cell r="L584" t="str">
            <v>MARISCAL SUCRE   CALLE DIEGO DE ALMAGRO E8 20 CALLE BELLO HORIZONTE</v>
          </cell>
          <cell r="O584" t="str">
            <v>170518</v>
          </cell>
          <cell r="P584" t="str">
            <v>170518</v>
          </cell>
          <cell r="Q584" t="str">
            <v>PICHINCHA_QUITO_MARISCAL SUCRE</v>
          </cell>
          <cell r="R584" t="str">
            <v>4758468</v>
          </cell>
          <cell r="W584" t="str">
            <v>1726916511_E3333i1222</v>
          </cell>
          <cell r="X584" t="str">
            <v>0984694765-</v>
          </cell>
          <cell r="AA584">
            <v>44917</v>
          </cell>
          <cell r="AD584">
            <v>1</v>
          </cell>
          <cell r="AE584">
            <v>1</v>
          </cell>
          <cell r="AH584" t="str">
            <v>SECTOR LA PRADERA LOCAL  CASA HONDA MOTOS</v>
          </cell>
          <cell r="AI584" t="str">
            <v>DESPACHO</v>
          </cell>
          <cell r="AJ584" t="str">
            <v>Normal</v>
          </cell>
          <cell r="AL584" t="str">
            <v>NO</v>
          </cell>
          <cell r="AN584" t="str">
            <v>MOV_tecnocom_credito_directo</v>
          </cell>
          <cell r="AO584" t="str">
            <v>CANAL ONLINE</v>
          </cell>
          <cell r="AP584">
            <v>44917</v>
          </cell>
          <cell r="AR584" t="str">
            <v>MDELIVERY_4758468</v>
          </cell>
          <cell r="AS584">
            <v>323798</v>
          </cell>
          <cell r="AT584" t="str">
            <v>D40</v>
          </cell>
          <cell r="AU584" t="str">
            <v>BTC</v>
          </cell>
          <cell r="AV584">
            <v>1</v>
          </cell>
          <cell r="AW584" t="str">
            <v>LOCAL</v>
          </cell>
          <cell r="AX584" t="str">
            <v>ENTREGADO</v>
          </cell>
          <cell r="AY584" t="str">
            <v>LTE NOKIA G21 AZUL: 1 und - sn. 355108340305004</v>
          </cell>
          <cell r="AZ584" t="str">
            <v>TERMINAL</v>
          </cell>
          <cell r="BA584" t="str">
            <v>Validar Biometrico</v>
          </cell>
        </row>
        <row r="585">
          <cell r="A585" t="str">
            <v>4758487</v>
          </cell>
          <cell r="B585" t="str">
            <v>MDELIVERY</v>
          </cell>
          <cell r="C585">
            <v>44917</v>
          </cell>
          <cell r="D585" t="str">
            <v>FLEXNET ECUADOR - MDELIVERY</v>
          </cell>
          <cell r="E585" t="str">
            <v>CALLE 28 DE JUNIO S/N Y GARCIA MORENO ENTRADA LLANO GRANDE</v>
          </cell>
          <cell r="H585" t="str">
            <v>170208</v>
          </cell>
          <cell r="I585" t="str">
            <v>QUITO</v>
          </cell>
          <cell r="J585" t="str">
            <v>PICHINCHA</v>
          </cell>
          <cell r="K585" t="str">
            <v>MUÑOZ GUEVARA PABLO VINICIO</v>
          </cell>
          <cell r="L585" t="str">
            <v>GONZALEZ SUAREZ  CALLE LOS ANDES  SN CALLE JOSE B AUZ</v>
          </cell>
          <cell r="O585" t="str">
            <v>040207</v>
          </cell>
          <cell r="P585" t="str">
            <v>040207</v>
          </cell>
          <cell r="Q585" t="str">
            <v>CARCHI_SAN GABRIEL MONTUFAR_GONZALEZ SUAREZ</v>
          </cell>
          <cell r="R585" t="str">
            <v>4758487</v>
          </cell>
          <cell r="W585" t="str">
            <v>0401998125</v>
          </cell>
          <cell r="X585" t="str">
            <v>0961683297-0961683297</v>
          </cell>
          <cell r="AA585">
            <v>44917</v>
          </cell>
          <cell r="AD585">
            <v>1</v>
          </cell>
          <cell r="AE585">
            <v>1</v>
          </cell>
          <cell r="AH585" t="str">
            <v>SECTOR PLAZA AMAZONAS FRENTE A LAS CANCHAS LOS CHANCHITOS  ENTREGAR EN EL CDI JUDITH NAVARRETE</v>
          </cell>
          <cell r="AI585" t="str">
            <v>DESPACHO</v>
          </cell>
          <cell r="AJ585" t="str">
            <v>Normal</v>
          </cell>
          <cell r="AL585" t="str">
            <v>NO</v>
          </cell>
          <cell r="AN585" t="str">
            <v>MOV onlinevip</v>
          </cell>
          <cell r="AO585" t="str">
            <v>CANAL ONLINE</v>
          </cell>
          <cell r="AP585">
            <v>44917</v>
          </cell>
          <cell r="AR585" t="str">
            <v>MDELIVERY_4758487</v>
          </cell>
          <cell r="AS585">
            <v>323990</v>
          </cell>
          <cell r="AT585" t="str">
            <v>D40</v>
          </cell>
          <cell r="AU585" t="str">
            <v>BTC</v>
          </cell>
          <cell r="AV585">
            <v>2</v>
          </cell>
          <cell r="AW585" t="str">
            <v>PROVINCIAL</v>
          </cell>
          <cell r="AX585" t="str">
            <v>ENTREGADO</v>
          </cell>
          <cell r="AY585" t="str">
            <v>LTE NOKIA G21 AZUL: 1 und - sn. 355108340310855 / HALFSIM MOVISTAR: 1 und - sn. 8959300520560303268</v>
          </cell>
          <cell r="AZ585" t="str">
            <v>SIMCARD / TERMINAL</v>
          </cell>
          <cell r="BA585" t="str">
            <v>Validar Biometrico</v>
          </cell>
        </row>
        <row r="586">
          <cell r="A586" t="str">
            <v>4758498</v>
          </cell>
          <cell r="B586" t="str">
            <v>MDELIVERY</v>
          </cell>
          <cell r="C586">
            <v>44917</v>
          </cell>
          <cell r="D586" t="str">
            <v>FLEXNET ECUADOR - MDELIVERY</v>
          </cell>
          <cell r="E586" t="str">
            <v>CALLE 28 DE JUNIO S/N Y GARCIA MORENO ENTRADA LLANO GRANDE</v>
          </cell>
          <cell r="H586" t="str">
            <v>170208</v>
          </cell>
          <cell r="I586" t="str">
            <v>QUITO</v>
          </cell>
          <cell r="J586" t="str">
            <v>PICHINCHA</v>
          </cell>
          <cell r="K586" t="str">
            <v>ANGEL ANDRES GUERRERO LASSO</v>
          </cell>
          <cell r="L586" t="str">
            <v>OFICINA TRAMACO VIA QUEVEDO</v>
          </cell>
          <cell r="O586" t="str">
            <v>SANTO DOMINGO</v>
          </cell>
          <cell r="P586" t="str">
            <v>SANTO DOMINGO</v>
          </cell>
          <cell r="Q586" t="str">
            <v>SANTO DOMINGO_SANTO DOMINGO_</v>
          </cell>
          <cell r="R586" t="str">
            <v>4758498</v>
          </cell>
          <cell r="W586" t="str">
            <v>2350524027</v>
          </cell>
          <cell r="X586" t="str">
            <v>0989476292-0989476292</v>
          </cell>
          <cell r="AA586">
            <v>44917</v>
          </cell>
          <cell r="AD586">
            <v>1</v>
          </cell>
          <cell r="AE586">
            <v>1</v>
          </cell>
          <cell r="AH586" t="str">
            <v/>
          </cell>
          <cell r="AI586" t="str">
            <v>DESPACHO</v>
          </cell>
          <cell r="AJ586" t="str">
            <v>DERIVADO PICK UP</v>
          </cell>
          <cell r="AL586" t="str">
            <v>NO</v>
          </cell>
          <cell r="AN586" t="str">
            <v>MOV onlinevip</v>
          </cell>
          <cell r="AO586" t="str">
            <v>CANAL ONLINE</v>
          </cell>
          <cell r="AP586">
            <v>44917</v>
          </cell>
          <cell r="AR586" t="str">
            <v>MDELIVERY_4758498</v>
          </cell>
          <cell r="AS586">
            <v>324044</v>
          </cell>
          <cell r="AT586" t="str">
            <v>D40</v>
          </cell>
          <cell r="AU586" t="str">
            <v>BTC</v>
          </cell>
          <cell r="AV586">
            <v>1</v>
          </cell>
          <cell r="AW586" t="str">
            <v>PROVINCIAL</v>
          </cell>
          <cell r="AX586" t="str">
            <v>ENTREGADO</v>
          </cell>
          <cell r="AY586" t="str">
            <v>LTE IPHONE 11 64GB NEGRO: 1 und - sn. 356656421537134</v>
          </cell>
          <cell r="AZ586" t="str">
            <v>TERMINAL</v>
          </cell>
          <cell r="BA586" t="str">
            <v>Validar Biometrico</v>
          </cell>
        </row>
        <row r="587">
          <cell r="A587" t="str">
            <v>4758519</v>
          </cell>
          <cell r="B587" t="str">
            <v>MDELIVERY</v>
          </cell>
          <cell r="C587">
            <v>44917</v>
          </cell>
          <cell r="D587" t="str">
            <v>FLEXNET ECUADOR - MDELIVERY</v>
          </cell>
          <cell r="E587" t="str">
            <v>CALLE 28 DE JUNIO S/N Y GARCIA MORENO ENTRADA LLANO GRANDE</v>
          </cell>
          <cell r="H587" t="str">
            <v>170208</v>
          </cell>
          <cell r="I587" t="str">
            <v>QUITO</v>
          </cell>
          <cell r="J587" t="str">
            <v>PICHINCHA</v>
          </cell>
          <cell r="K587" t="str">
            <v>PATRICIA DE LOS ANGELES QUEL VILLACIS</v>
          </cell>
          <cell r="L587" t="str">
            <v>OFICINA TRAMACO PUNTO DE ATENCION SAN MARINO</v>
          </cell>
          <cell r="O587" t="str">
            <v>GUAYAQUIL</v>
          </cell>
          <cell r="P587" t="str">
            <v>GUAYAQUIL</v>
          </cell>
          <cell r="Q587" t="str">
            <v>GUAYAS _GUAYAQUIL _</v>
          </cell>
          <cell r="R587" t="str">
            <v>4758519</v>
          </cell>
          <cell r="W587" t="str">
            <v>0503235905_V4443v4444</v>
          </cell>
          <cell r="X587" t="str">
            <v>0983754448-</v>
          </cell>
          <cell r="AA587">
            <v>44917</v>
          </cell>
          <cell r="AD587">
            <v>1</v>
          </cell>
          <cell r="AE587">
            <v>1</v>
          </cell>
          <cell r="AH587" t="str">
            <v/>
          </cell>
          <cell r="AI587" t="str">
            <v>DESPACHO</v>
          </cell>
          <cell r="AJ587" t="str">
            <v>DERIVADO PICK UP</v>
          </cell>
          <cell r="AL587" t="str">
            <v>NO</v>
          </cell>
          <cell r="AN587" t="str">
            <v>MOV_tecnocom_credito_directo</v>
          </cell>
          <cell r="AO587" t="str">
            <v>CANAL ONLINE</v>
          </cell>
          <cell r="AP587">
            <v>44917</v>
          </cell>
          <cell r="AR587" t="str">
            <v>MDELIVERY_4758519</v>
          </cell>
          <cell r="AS587">
            <v>324041</v>
          </cell>
          <cell r="AT587" t="str">
            <v>D40</v>
          </cell>
          <cell r="AU587" t="str">
            <v>BTC</v>
          </cell>
          <cell r="AV587">
            <v>1</v>
          </cell>
          <cell r="AW587" t="str">
            <v>PROVINCIAL</v>
          </cell>
          <cell r="AX587" t="str">
            <v>INCIDENCIA</v>
          </cell>
          <cell r="AY587" t="str">
            <v>LTE XIAOMI REDMI NOTE 11S AZUL: 1 und - sn. 865954061234466</v>
          </cell>
          <cell r="AZ587" t="str">
            <v>TERMINAL</v>
          </cell>
          <cell r="BA587" t="str">
            <v>Validar Biometrico</v>
          </cell>
        </row>
        <row r="588">
          <cell r="A588" t="str">
            <v>4758520</v>
          </cell>
          <cell r="B588" t="str">
            <v>MDELIVERY</v>
          </cell>
          <cell r="C588">
            <v>44917</v>
          </cell>
          <cell r="D588" t="str">
            <v>FLEXNET ECUADOR - MDELIVERY</v>
          </cell>
          <cell r="E588" t="str">
            <v>CALLE 28 DE JUNIO S/N Y GARCIA MORENO ENTRADA LLANO GRANDE</v>
          </cell>
          <cell r="H588" t="str">
            <v>170208</v>
          </cell>
          <cell r="I588" t="str">
            <v>QUITO</v>
          </cell>
          <cell r="J588" t="str">
            <v>PICHINCHA</v>
          </cell>
          <cell r="K588" t="str">
            <v>HEASSEL LEONELA MORA TORRES</v>
          </cell>
          <cell r="L588" t="str">
            <v>TARQUI  SAMANES 1 MZ 123  VILLA 9 AV FRANCISCO RIZO</v>
          </cell>
          <cell r="O588" t="str">
            <v>090509</v>
          </cell>
          <cell r="P588" t="str">
            <v>090509</v>
          </cell>
          <cell r="Q588" t="str">
            <v>GUAYAS_GUAYAQUIL_TARQUI</v>
          </cell>
          <cell r="R588" t="str">
            <v>4758520</v>
          </cell>
          <cell r="W588" t="str">
            <v>0951700376</v>
          </cell>
          <cell r="X588" t="str">
            <v>0987532401-0998249554</v>
          </cell>
          <cell r="AA588">
            <v>44917</v>
          </cell>
          <cell r="AD588">
            <v>1</v>
          </cell>
          <cell r="AE588">
            <v>1</v>
          </cell>
          <cell r="AH588" t="str">
            <v>SECTOR NORTE FRENTE A LA UNIDAD DUCATIVA LA COLMENA CASA COLOR MAMEY 2 PISOS CONJUNTO RESIDENCIAL OMEGA</v>
          </cell>
          <cell r="AI588" t="str">
            <v>DESPACHO</v>
          </cell>
          <cell r="AJ588" t="str">
            <v>Normal</v>
          </cell>
          <cell r="AL588" t="str">
            <v>NO</v>
          </cell>
          <cell r="AN588" t="str">
            <v>MOV onlinevip</v>
          </cell>
          <cell r="AO588" t="str">
            <v>CANAL ONLINE</v>
          </cell>
          <cell r="AP588">
            <v>44917</v>
          </cell>
          <cell r="AR588" t="str">
            <v>MDELIVERY_4758520</v>
          </cell>
          <cell r="AS588">
            <v>323806</v>
          </cell>
          <cell r="AT588" t="str">
            <v>D40</v>
          </cell>
          <cell r="AU588" t="str">
            <v>BTC</v>
          </cell>
          <cell r="AV588">
            <v>2</v>
          </cell>
          <cell r="AW588" t="str">
            <v>LOCAL</v>
          </cell>
          <cell r="AX588" t="str">
            <v>ENTREGADO</v>
          </cell>
          <cell r="AY588" t="str">
            <v>AIR APPLE AIRPODS 3ER GEN: 1 und - sn. 139999372442456 / HALFSIM MOVISTAR: 1 und - sn. 8959300120521872970</v>
          </cell>
          <cell r="AZ588" t="str">
            <v>ACCESORIO / SIMCARD</v>
          </cell>
          <cell r="BA588" t="str">
            <v/>
          </cell>
        </row>
        <row r="589">
          <cell r="A589" t="str">
            <v>4758572</v>
          </cell>
          <cell r="B589" t="str">
            <v>MDELIVERY</v>
          </cell>
          <cell r="C589">
            <v>44917</v>
          </cell>
          <cell r="D589" t="str">
            <v>FLEXNET ECUADOR - MDELIVERY</v>
          </cell>
          <cell r="E589" t="str">
            <v>CALLE 28 DE JUNIO S/N Y GARCIA MORENO ENTRADA LLANO GRANDE</v>
          </cell>
          <cell r="H589" t="str">
            <v>170208</v>
          </cell>
          <cell r="I589" t="str">
            <v>QUITO</v>
          </cell>
          <cell r="J589" t="str">
            <v>PICHINCHA</v>
          </cell>
          <cell r="K589" t="str">
            <v>ENCALADA LOJA CESAR GERARDO</v>
          </cell>
          <cell r="L589" t="str">
            <v>SAN BLAS CALLE GRAN COLOMBIA 243 ENTRE TOMAS ORDONEZ Y MANUEL VEGA</v>
          </cell>
          <cell r="O589" t="str">
            <v>010101</v>
          </cell>
          <cell r="P589" t="str">
            <v>010101</v>
          </cell>
          <cell r="Q589" t="str">
            <v>AZUAY_CUENCA_SAN BLAS</v>
          </cell>
          <cell r="R589" t="str">
            <v>4758572</v>
          </cell>
          <cell r="W589" t="str">
            <v>0101801348</v>
          </cell>
          <cell r="X589" t="str">
            <v>0988556888-0988556888</v>
          </cell>
          <cell r="AA589">
            <v>44917</v>
          </cell>
          <cell r="AD589">
            <v>1</v>
          </cell>
          <cell r="AE589">
            <v>1</v>
          </cell>
          <cell r="AH589" t="str">
            <v>EN CASA DE 2 PISOS CAFE  NECESITA URGENTE SI PUEDE SE MANIANA VIERNES</v>
          </cell>
          <cell r="AI589" t="str">
            <v>DESPACHO</v>
          </cell>
          <cell r="AJ589" t="str">
            <v>Normal</v>
          </cell>
          <cell r="AL589" t="str">
            <v>NO</v>
          </cell>
          <cell r="AN589" t="str">
            <v>MOV onlinevip</v>
          </cell>
          <cell r="AO589" t="str">
            <v>CANAL ONLINE</v>
          </cell>
          <cell r="AP589">
            <v>44917</v>
          </cell>
          <cell r="AR589" t="str">
            <v>MDELIVERY_4758572</v>
          </cell>
          <cell r="AS589">
            <v>323812</v>
          </cell>
          <cell r="AT589" t="str">
            <v>D40</v>
          </cell>
          <cell r="AU589" t="str">
            <v>BTC</v>
          </cell>
          <cell r="AV589">
            <v>1</v>
          </cell>
          <cell r="AW589" t="str">
            <v>PROVINCIAL</v>
          </cell>
          <cell r="AX589" t="str">
            <v>ENTREGADO</v>
          </cell>
          <cell r="AY589" t="str">
            <v>WIFI LENOVO YOGA SMART TAB: 1 und - sn. 139999372433901</v>
          </cell>
          <cell r="AZ589" t="str">
            <v>TERMINAL</v>
          </cell>
          <cell r="BA589" t="str">
            <v>Validar Biometrico</v>
          </cell>
        </row>
        <row r="590">
          <cell r="A590" t="str">
            <v>4758573</v>
          </cell>
          <cell r="B590" t="str">
            <v>MDELIVERY</v>
          </cell>
          <cell r="C590">
            <v>44917</v>
          </cell>
          <cell r="D590" t="str">
            <v>FLEXNET ECUADOR - MDELIVERY</v>
          </cell>
          <cell r="E590" t="str">
            <v>CALLE 28 DE JUNIO S/N Y GARCIA MORENO ENTRADA LLANO GRANDE</v>
          </cell>
          <cell r="H590" t="str">
            <v>170208</v>
          </cell>
          <cell r="I590" t="str">
            <v>QUITO</v>
          </cell>
          <cell r="J590" t="str">
            <v>PICHINCHA</v>
          </cell>
          <cell r="K590" t="str">
            <v>MARIA JOSE PINARGOTTY VERA</v>
          </cell>
          <cell r="L590" t="str">
            <v>CALLE OLMEDO ENTRE RUALES Y AMERICA  SN ENTRE LA CALLE AMERICA Y LA CALLE RAMOS IDUARTE</v>
          </cell>
          <cell r="O590" t="str">
            <v>130105</v>
          </cell>
          <cell r="P590" t="str">
            <v>130105</v>
          </cell>
          <cell r="Q590" t="str">
            <v>MANABI_PORTOVIEJO_18  DE OCTUBRE</v>
          </cell>
          <cell r="R590" t="str">
            <v>4758573</v>
          </cell>
          <cell r="W590" t="str">
            <v>1310595523</v>
          </cell>
          <cell r="X590" t="str">
            <v>0992713360-0992713360</v>
          </cell>
          <cell r="AA590">
            <v>44917</v>
          </cell>
          <cell r="AD590">
            <v>1</v>
          </cell>
          <cell r="AE590">
            <v>1</v>
          </cell>
          <cell r="AH590" t="str">
            <v>BARRIO SAN PABLO  DIAGONAL A PICANTERIA LAURITA  ENTREGAR FERRETERIA EDZACE</v>
          </cell>
          <cell r="AI590" t="str">
            <v>DESPACHO</v>
          </cell>
          <cell r="AJ590" t="str">
            <v>Normal</v>
          </cell>
          <cell r="AL590" t="str">
            <v>NO</v>
          </cell>
          <cell r="AN590" t="str">
            <v>MOV onlinevip</v>
          </cell>
          <cell r="AO590" t="str">
            <v>CANAL ONLINE</v>
          </cell>
          <cell r="AP590">
            <v>44917</v>
          </cell>
          <cell r="AR590" t="str">
            <v>MDELIVERY_4758573</v>
          </cell>
          <cell r="AS590">
            <v>323810</v>
          </cell>
          <cell r="AT590" t="str">
            <v>D40</v>
          </cell>
          <cell r="AU590" t="str">
            <v>BTC</v>
          </cell>
          <cell r="AV590">
            <v>1</v>
          </cell>
          <cell r="AW590" t="str">
            <v>PROVINCIAL</v>
          </cell>
          <cell r="AX590" t="str">
            <v>ENTREGADO</v>
          </cell>
          <cell r="AY590" t="str">
            <v>LTE IPHONE 11 64GB NEGRO: 1 und - sn. 356656421783795</v>
          </cell>
          <cell r="AZ590" t="str">
            <v>TERMINAL</v>
          </cell>
          <cell r="BA590" t="str">
            <v>Validar Biometrico</v>
          </cell>
        </row>
        <row r="591">
          <cell r="A591" t="str">
            <v>4758584</v>
          </cell>
          <cell r="B591" t="str">
            <v>MDELIVERY</v>
          </cell>
          <cell r="C591">
            <v>44917</v>
          </cell>
          <cell r="D591" t="str">
            <v>FLEXNET ECUADOR - MDELIVERY</v>
          </cell>
          <cell r="E591" t="str">
            <v>CALLE 28 DE JUNIO S/N Y GARCIA MORENO ENTRADA LLANO GRANDE</v>
          </cell>
          <cell r="H591" t="str">
            <v>170208</v>
          </cell>
          <cell r="I591" t="str">
            <v>QUITO</v>
          </cell>
          <cell r="J591" t="str">
            <v>PICHINCHA</v>
          </cell>
          <cell r="K591" t="str">
            <v>LHAIZ MARCELA CHILAN RIVERA</v>
          </cell>
          <cell r="L591" t="str">
            <v>LA AURORA   CDLA GRANATE  LA JOYA  MZ 18   TORRES 18O3  DEP 103</v>
          </cell>
          <cell r="O591" t="str">
            <v>091905</v>
          </cell>
          <cell r="P591" t="str">
            <v>091905</v>
          </cell>
          <cell r="Q591" t="str">
            <v>GUAYAS_DAULE _LA AURORA</v>
          </cell>
          <cell r="R591" t="str">
            <v>4758584</v>
          </cell>
          <cell r="W591" t="str">
            <v>0953817715_E3333V2241</v>
          </cell>
          <cell r="X591" t="str">
            <v>0981088092-</v>
          </cell>
          <cell r="AA591">
            <v>44917</v>
          </cell>
          <cell r="AD591">
            <v>1</v>
          </cell>
          <cell r="AE591">
            <v>1</v>
          </cell>
          <cell r="AH591" t="str">
            <v>SECTOR PLAZA TIA  DIAGONAL A AGUAMARINA LA JOYA PREGUNTAR AL SR GUARDIA TOCAR EL TIMBRE 103</v>
          </cell>
          <cell r="AI591" t="str">
            <v>DESPACHO</v>
          </cell>
          <cell r="AJ591" t="str">
            <v>Normal</v>
          </cell>
          <cell r="AL591" t="str">
            <v>NO</v>
          </cell>
          <cell r="AN591" t="str">
            <v>MOV tecnocom</v>
          </cell>
          <cell r="AO591" t="str">
            <v>CANAL ONLINE</v>
          </cell>
          <cell r="AP591">
            <v>44917</v>
          </cell>
          <cell r="AR591" t="str">
            <v>MDELIVERY_4758584</v>
          </cell>
          <cell r="AS591">
            <v>323814</v>
          </cell>
          <cell r="AT591" t="str">
            <v>D40</v>
          </cell>
          <cell r="AU591" t="str">
            <v>BTC</v>
          </cell>
          <cell r="AV591">
            <v>2</v>
          </cell>
          <cell r="AW591" t="str">
            <v>PROVINCIAL</v>
          </cell>
          <cell r="AX591" t="str">
            <v>ENTREGADO</v>
          </cell>
          <cell r="AY591" t="str">
            <v>AIR APPLE AIRPODS 3ER GEN: 1 und - sn. 139999372441847 / LTE IPHONE 14 256GB AZUL: 1 und - sn. 350654418386009</v>
          </cell>
          <cell r="AZ591" t="str">
            <v>ACCESORIO / TERMINAL</v>
          </cell>
          <cell r="BA591" t="str">
            <v>Validar Biometrico, Validar Tarjeta Credito M,</v>
          </cell>
        </row>
        <row r="592">
          <cell r="A592" t="str">
            <v>4758613</v>
          </cell>
          <cell r="B592" t="str">
            <v>MDELIVERY</v>
          </cell>
          <cell r="C592">
            <v>44917</v>
          </cell>
          <cell r="D592" t="str">
            <v>FLEXNET ECUADOR - MDELIVERY</v>
          </cell>
          <cell r="E592" t="str">
            <v>CALLE 28 DE JUNIO S/N Y GARCIA MORENO ENTRADA LLANO GRANDE</v>
          </cell>
          <cell r="H592" t="str">
            <v>170208</v>
          </cell>
          <cell r="I592" t="str">
            <v>QUITO</v>
          </cell>
          <cell r="J592" t="str">
            <v>PICHINCHA</v>
          </cell>
          <cell r="K592" t="str">
            <v>BAEZ AGAMA VERONICA PATRICIA</v>
          </cell>
          <cell r="L592" t="str">
            <v>IZAMBA CALLE  ABEL BARONA CASA1 CALLE  NEPTALI SANCHO</v>
          </cell>
          <cell r="O592" t="str">
            <v>180110</v>
          </cell>
          <cell r="P592" t="str">
            <v>180110</v>
          </cell>
          <cell r="Q592" t="str">
            <v>TUNGURAHUA_AMBATO_IZAMBA</v>
          </cell>
          <cell r="R592" t="str">
            <v>4758613</v>
          </cell>
          <cell r="W592" t="str">
            <v>0502253289</v>
          </cell>
          <cell r="X592" t="str">
            <v>0958807362-0958807362</v>
          </cell>
          <cell r="AA592">
            <v>44917</v>
          </cell>
          <cell r="AD592">
            <v>1</v>
          </cell>
          <cell r="AE592">
            <v>1</v>
          </cell>
          <cell r="AH592" t="str">
            <v>SECTOR IZAMBA  FRENTE AL CONJUNTO PINAR DOS ENTREGAR EN EL CONJUNTO ZAIR REALIZAR UNA LLAMADA</v>
          </cell>
          <cell r="AI592" t="str">
            <v>DESPACHO</v>
          </cell>
          <cell r="AJ592" t="str">
            <v>Normal</v>
          </cell>
          <cell r="AL592" t="str">
            <v>NO</v>
          </cell>
          <cell r="AN592" t="str">
            <v>MOV onlinevip</v>
          </cell>
          <cell r="AO592" t="str">
            <v>CANAL ONLINE</v>
          </cell>
          <cell r="AP592">
            <v>44917</v>
          </cell>
          <cell r="AR592" t="str">
            <v>MDELIVERY_4758613</v>
          </cell>
          <cell r="AS592">
            <v>324003</v>
          </cell>
          <cell r="AT592" t="str">
            <v>D40</v>
          </cell>
          <cell r="AU592" t="str">
            <v>BTC</v>
          </cell>
          <cell r="AV592">
            <v>2</v>
          </cell>
          <cell r="AW592" t="str">
            <v>PROVINCIAL</v>
          </cell>
          <cell r="AX592" t="str">
            <v>ENTREGADO</v>
          </cell>
          <cell r="AY592" t="str">
            <v>LTE XIAOMI REDMI NOTE 11 AZUL: 2 und - sn. 861696063012606,861696063073442</v>
          </cell>
          <cell r="AZ592" t="str">
            <v>TERMINAL</v>
          </cell>
          <cell r="BA592" t="str">
            <v>Validar Biometrico</v>
          </cell>
        </row>
        <row r="593">
          <cell r="A593" t="str">
            <v>4758620</v>
          </cell>
          <cell r="B593" t="str">
            <v>MDELIVERY</v>
          </cell>
          <cell r="C593">
            <v>44917</v>
          </cell>
          <cell r="D593" t="str">
            <v>FLEXNET ECUADOR - MDELIVERY</v>
          </cell>
          <cell r="E593" t="str">
            <v>CALLE 28 DE JUNIO S/N Y GARCIA MORENO ENTRADA LLANO GRANDE</v>
          </cell>
          <cell r="H593" t="str">
            <v>170208</v>
          </cell>
          <cell r="I593" t="str">
            <v>QUITO</v>
          </cell>
          <cell r="J593" t="str">
            <v>PICHINCHA</v>
          </cell>
          <cell r="K593" t="str">
            <v>ARCOS VILLAFUERTE CRISTIAN MARCELO</v>
          </cell>
          <cell r="L593" t="str">
            <v>IGNACIO FLORES  CALLE AYACUCHO MZ 2  CASA 19  PRIMERA ETAPA  CALLE   EMILIO SANDOVAL</v>
          </cell>
          <cell r="O593" t="str">
            <v>050101</v>
          </cell>
          <cell r="P593" t="str">
            <v>050101</v>
          </cell>
          <cell r="Q593" t="str">
            <v>COTOPAXI_LATACUNGA_IGNACIO FLORES</v>
          </cell>
          <cell r="R593" t="str">
            <v>4758620</v>
          </cell>
          <cell r="W593" t="str">
            <v>0501997795</v>
          </cell>
          <cell r="X593" t="str">
            <v>0993392910-0999222665</v>
          </cell>
          <cell r="AA593">
            <v>44917</v>
          </cell>
          <cell r="AD593">
            <v>1</v>
          </cell>
          <cell r="AE593">
            <v>1</v>
          </cell>
          <cell r="AH593" t="str">
            <v>URBANIZACION SAN CARLOS  ATRAS DEL COLEGIO JEAN PIAGET CASA 19 PREGUNTAR AL SR GUARDIA</v>
          </cell>
          <cell r="AI593" t="str">
            <v>DESPACHO</v>
          </cell>
          <cell r="AJ593" t="str">
            <v>Normal</v>
          </cell>
          <cell r="AL593" t="str">
            <v>NO</v>
          </cell>
          <cell r="AN593" t="str">
            <v>MOV onlinevip</v>
          </cell>
          <cell r="AO593" t="str">
            <v>CANAL ONLINE</v>
          </cell>
          <cell r="AP593">
            <v>44917</v>
          </cell>
          <cell r="AR593" t="str">
            <v>MDELIVERY_4758620</v>
          </cell>
          <cell r="AS593">
            <v>323816</v>
          </cell>
          <cell r="AT593" t="str">
            <v>D40</v>
          </cell>
          <cell r="AU593" t="str">
            <v>BTC</v>
          </cell>
          <cell r="AV593">
            <v>1</v>
          </cell>
          <cell r="AW593" t="str">
            <v>PROVINCIAL</v>
          </cell>
          <cell r="AX593" t="str">
            <v>ENTREGADO</v>
          </cell>
          <cell r="AY593" t="str">
            <v>LTE HUAWEI NOVA 9 SE NEGRO: 1 und - sn. 861965051488668</v>
          </cell>
          <cell r="AZ593" t="str">
            <v>TERMINAL</v>
          </cell>
          <cell r="BA593" t="str">
            <v>Validar Biometrico</v>
          </cell>
        </row>
        <row r="594">
          <cell r="A594" t="str">
            <v>4758643</v>
          </cell>
          <cell r="B594" t="str">
            <v>MDELIVERY</v>
          </cell>
          <cell r="C594">
            <v>44917</v>
          </cell>
          <cell r="D594" t="str">
            <v>FLEXNET ECUADOR - MDELIVERY</v>
          </cell>
          <cell r="E594" t="str">
            <v>CALLE 28 DE JUNIO S/N Y GARCIA MORENO ENTRADA LLANO GRANDE</v>
          </cell>
          <cell r="H594" t="str">
            <v>170208</v>
          </cell>
          <cell r="I594" t="str">
            <v>QUITO</v>
          </cell>
          <cell r="J594" t="str">
            <v>PICHINCHA</v>
          </cell>
          <cell r="K594" t="str">
            <v>CARLOS ENRIQUE MARQUINEZ CEVALLOS</v>
          </cell>
          <cell r="L594" t="str">
            <v>MANTA CALLE J1  SN  Y J12</v>
          </cell>
          <cell r="O594" t="str">
            <v>130202</v>
          </cell>
          <cell r="P594" t="str">
            <v>130202</v>
          </cell>
          <cell r="Q594" t="str">
            <v>MANABI_MANTA_MANTA</v>
          </cell>
          <cell r="R594" t="str">
            <v>4758643</v>
          </cell>
          <cell r="W594" t="str">
            <v>1308395175_V2344v2222</v>
          </cell>
          <cell r="X594" t="str">
            <v>0998003333-</v>
          </cell>
          <cell r="AA594">
            <v>44917</v>
          </cell>
          <cell r="AD594">
            <v>1</v>
          </cell>
          <cell r="AE594">
            <v>1</v>
          </cell>
          <cell r="AH594" t="str">
            <v>EN CASA BLANCA DE 3 PLANTAS UBICAR EN PLANTA BAJA FRENTE A BARBERIA WELLINTAO</v>
          </cell>
          <cell r="AI594" t="str">
            <v>DESPACHO</v>
          </cell>
          <cell r="AJ594" t="str">
            <v>Normal</v>
          </cell>
          <cell r="AL594" t="str">
            <v>NO</v>
          </cell>
          <cell r="AN594" t="str">
            <v>MOV_tecnocom_credito_directo</v>
          </cell>
          <cell r="AO594" t="str">
            <v>CANAL ONLINE</v>
          </cell>
          <cell r="AP594">
            <v>44917</v>
          </cell>
          <cell r="AR594" t="str">
            <v>MDELIVERY_4758643</v>
          </cell>
          <cell r="AS594">
            <v>324043</v>
          </cell>
          <cell r="AT594" t="str">
            <v>D40</v>
          </cell>
          <cell r="AU594" t="str">
            <v>BTC</v>
          </cell>
          <cell r="AV594">
            <v>1</v>
          </cell>
          <cell r="AW594" t="str">
            <v>PROVINCIAL</v>
          </cell>
          <cell r="AX594" t="str">
            <v>ENTREGADO</v>
          </cell>
          <cell r="AY594" t="str">
            <v>LTE HONOR X8 SILVER: 1 und - sn. 864331068690472</v>
          </cell>
          <cell r="AZ594" t="str">
            <v>TERMINAL</v>
          </cell>
          <cell r="BA594" t="str">
            <v>Validar Biometrico</v>
          </cell>
        </row>
        <row r="595">
          <cell r="A595" t="str">
            <v>4758655</v>
          </cell>
          <cell r="B595" t="str">
            <v>MDELIVERY</v>
          </cell>
          <cell r="C595">
            <v>44917</v>
          </cell>
          <cell r="D595" t="str">
            <v>FLEXNET ECUADOR - MDELIVERY</v>
          </cell>
          <cell r="E595" t="str">
            <v>CALLE 28 DE JUNIO S/N Y GARCIA MORENO ENTRADA LLANO GRANDE</v>
          </cell>
          <cell r="H595" t="str">
            <v>170208</v>
          </cell>
          <cell r="I595" t="str">
            <v>QUITO</v>
          </cell>
          <cell r="J595" t="str">
            <v>PICHINCHA</v>
          </cell>
          <cell r="K595" t="str">
            <v>Nelson Alberto Tenempaguay Mocha</v>
          </cell>
          <cell r="L595" t="str">
            <v>SHUSHUFINDI CALLE JUAN MONTALVO 033 CALLE ORELLANA</v>
          </cell>
          <cell r="O595" t="str">
            <v>210401</v>
          </cell>
          <cell r="P595" t="str">
            <v>210401</v>
          </cell>
          <cell r="Q595" t="str">
            <v>SUCUMBIOS_SHUSHUFINDI_SHUSHUFINDI</v>
          </cell>
          <cell r="R595" t="str">
            <v>4758655</v>
          </cell>
          <cell r="W595" t="str">
            <v>2100391586_V2443V4442</v>
          </cell>
          <cell r="X595" t="str">
            <v>0984510551-</v>
          </cell>
          <cell r="AA595">
            <v>44917</v>
          </cell>
          <cell r="AD595">
            <v>1</v>
          </cell>
          <cell r="AE595">
            <v>1</v>
          </cell>
          <cell r="AH595" t="str">
            <v>JUNTO A ALMACEN MUNDY HOGAR ES UNA CASA 2 PISOS COLOR MOSTAZA CON CAOBA HAY QUE LLAMAR AL TITULAR LLAMAR 1 HORA ANTES</v>
          </cell>
          <cell r="AI595" t="str">
            <v>DESPACHO</v>
          </cell>
          <cell r="AJ595" t="str">
            <v>Normal</v>
          </cell>
          <cell r="AL595" t="str">
            <v>NO</v>
          </cell>
          <cell r="AN595" t="str">
            <v>MOV_tecnocom_credito_directo</v>
          </cell>
          <cell r="AO595" t="str">
            <v>CANAL ONLINE</v>
          </cell>
          <cell r="AP595">
            <v>44917</v>
          </cell>
          <cell r="AR595" t="str">
            <v>MDELIVERY_4758655</v>
          </cell>
          <cell r="AS595">
            <v>323809</v>
          </cell>
          <cell r="AT595" t="str">
            <v>D40</v>
          </cell>
          <cell r="AU595" t="str">
            <v>BTC</v>
          </cell>
          <cell r="AV595">
            <v>1</v>
          </cell>
          <cell r="AW595" t="str">
            <v>PROVINCIAL</v>
          </cell>
          <cell r="AX595" t="str">
            <v>ENTREGADO</v>
          </cell>
          <cell r="AY595" t="str">
            <v>LTE TCL 20 SE NEGRO: 1 und - sn. 356932920354689</v>
          </cell>
          <cell r="AZ595" t="str">
            <v>TERMINAL</v>
          </cell>
          <cell r="BA595" t="str">
            <v>Validar Biometrico</v>
          </cell>
        </row>
        <row r="596">
          <cell r="A596" t="str">
            <v>4758721</v>
          </cell>
          <cell r="B596" t="str">
            <v>MDELIVERY</v>
          </cell>
          <cell r="C596">
            <v>44917</v>
          </cell>
          <cell r="D596" t="str">
            <v>FLEXNET ECUADOR - MDELIVERY</v>
          </cell>
          <cell r="E596" t="str">
            <v>CALLE 28 DE JUNIO S/N Y GARCIA MORENO ENTRADA LLANO GRANDE</v>
          </cell>
          <cell r="H596" t="str">
            <v>170208</v>
          </cell>
          <cell r="I596" t="str">
            <v>QUITO</v>
          </cell>
          <cell r="J596" t="str">
            <v>PICHINCHA</v>
          </cell>
          <cell r="K596" t="str">
            <v>JUAN CARLOS ALMEIDA OÑATE</v>
          </cell>
          <cell r="L596" t="str">
            <v>CELIANO MONGE CALLE CHAQUITINTA AMBATO  SN CALLE LOS COLORADOS</v>
          </cell>
          <cell r="O596" t="str">
            <v>180102</v>
          </cell>
          <cell r="P596" t="str">
            <v>180102</v>
          </cell>
          <cell r="Q596" t="str">
            <v>TUNGURAHUA_AMBATO_CELIANO MONGE</v>
          </cell>
          <cell r="R596" t="str">
            <v>4758721</v>
          </cell>
          <cell r="W596" t="str">
            <v>1804159562_V43X3I4222</v>
          </cell>
          <cell r="X596" t="str">
            <v>0983501951-</v>
          </cell>
          <cell r="AA596">
            <v>44917</v>
          </cell>
          <cell r="AD596">
            <v>1</v>
          </cell>
          <cell r="AE596">
            <v>1</v>
          </cell>
          <cell r="AH596" t="str">
            <v>SECTOR LA PRADERA A UNA CUADRA Y MEDIA DEL CNT SUR FRENTE AL PARQUE MISAEL ACOSTA ES UNA CASA 2 PISOS COLOR BLANCA CON ROJO</v>
          </cell>
          <cell r="AI596" t="str">
            <v>DESPACHO</v>
          </cell>
          <cell r="AJ596" t="str">
            <v>Normal</v>
          </cell>
          <cell r="AL596" t="str">
            <v>NO</v>
          </cell>
          <cell r="AN596" t="str">
            <v>MOV tecnocom</v>
          </cell>
          <cell r="AO596" t="str">
            <v>CANAL ONLINE</v>
          </cell>
          <cell r="AP596">
            <v>44917</v>
          </cell>
          <cell r="AR596" t="str">
            <v>MDELIVERY_4758721</v>
          </cell>
          <cell r="AS596">
            <v>323817</v>
          </cell>
          <cell r="AT596" t="str">
            <v>D40</v>
          </cell>
          <cell r="AU596" t="str">
            <v>BTC</v>
          </cell>
          <cell r="AV596">
            <v>1</v>
          </cell>
          <cell r="AW596" t="str">
            <v>PROVINCIAL</v>
          </cell>
          <cell r="AX596" t="str">
            <v>ENTREGADO</v>
          </cell>
          <cell r="AY596" t="str">
            <v>LTE XIAOMI REDMI NOTE 11 AZUL: 1 und - sn. 869113065711468</v>
          </cell>
          <cell r="AZ596" t="str">
            <v>TERMINAL</v>
          </cell>
          <cell r="BA596" t="str">
            <v>Validar Biometrico, Validar Tarjeta Credito M,</v>
          </cell>
        </row>
        <row r="597">
          <cell r="A597" t="str">
            <v>4758788</v>
          </cell>
          <cell r="B597" t="str">
            <v>MDELIVERY</v>
          </cell>
          <cell r="C597">
            <v>44917</v>
          </cell>
          <cell r="D597" t="str">
            <v>FLEXNET ECUADOR - MDELIVERY</v>
          </cell>
          <cell r="E597" t="str">
            <v>CALLE 28 DE JUNIO S/N Y GARCIA MORENO ENTRADA LLANO GRANDE</v>
          </cell>
          <cell r="H597" t="str">
            <v>170208</v>
          </cell>
          <cell r="I597" t="str">
            <v>QUITO</v>
          </cell>
          <cell r="J597" t="str">
            <v>PICHINCHA</v>
          </cell>
          <cell r="K597" t="str">
            <v>EDUARDO STALIN NAZATE GUERRERO</v>
          </cell>
          <cell r="L597" t="str">
            <v>CONOCOTO CALLE ANTONIO BORRERO  SN  Y INCA ROCA</v>
          </cell>
          <cell r="O597" t="str">
            <v>170805</v>
          </cell>
          <cell r="P597" t="str">
            <v>170805</v>
          </cell>
          <cell r="Q597" t="str">
            <v>PICHINCHA_QUITO_CONOCOTO</v>
          </cell>
          <cell r="R597" t="str">
            <v>4758788</v>
          </cell>
          <cell r="W597" t="str">
            <v>1721760724_E3343I2242</v>
          </cell>
          <cell r="X597" t="str">
            <v>0958624246-</v>
          </cell>
          <cell r="AA597">
            <v>44917</v>
          </cell>
          <cell r="AD597">
            <v>1</v>
          </cell>
          <cell r="AE597">
            <v>1</v>
          </cell>
          <cell r="AH597" t="str">
            <v>EN CONJUNTO RINCON DE LAS PLAZAS BLOQUE 1 PISO DE DPT 3B ESTA ENTRE 2 CONJUNTO</v>
          </cell>
          <cell r="AI597" t="str">
            <v>DESPACHO</v>
          </cell>
          <cell r="AJ597" t="str">
            <v>Normal</v>
          </cell>
          <cell r="AL597" t="str">
            <v>NO</v>
          </cell>
          <cell r="AN597" t="str">
            <v>MOV_tecnocom_credito_directo</v>
          </cell>
          <cell r="AO597" t="str">
            <v>CANAL ONLINE</v>
          </cell>
          <cell r="AP597">
            <v>44917</v>
          </cell>
          <cell r="AR597" t="str">
            <v>MDELIVERY_4758788</v>
          </cell>
          <cell r="AS597">
            <v>324034</v>
          </cell>
          <cell r="AT597" t="str">
            <v>D40</v>
          </cell>
          <cell r="AU597" t="str">
            <v>BTC</v>
          </cell>
          <cell r="AV597">
            <v>1</v>
          </cell>
          <cell r="AW597" t="str">
            <v>LOCAL</v>
          </cell>
          <cell r="AX597" t="str">
            <v>ENTREGADO</v>
          </cell>
          <cell r="AY597" t="str">
            <v>LTE IPHONE 11 64GB NEGRO: 1 und - sn. 356656421851196</v>
          </cell>
          <cell r="AZ597" t="str">
            <v>TERMINAL</v>
          </cell>
          <cell r="BA597" t="str">
            <v>Validar Biometrico</v>
          </cell>
        </row>
        <row r="598">
          <cell r="A598" t="str">
            <v>4758821</v>
          </cell>
          <cell r="B598" t="str">
            <v>MDELIVERY</v>
          </cell>
          <cell r="C598">
            <v>44917</v>
          </cell>
          <cell r="D598" t="str">
            <v>FLEXNET ECUADOR - MDELIVERY</v>
          </cell>
          <cell r="E598" t="str">
            <v>CALLE 28 DE JUNIO S/N Y GARCIA MORENO ENTRADA LLANO GRANDE</v>
          </cell>
          <cell r="H598" t="str">
            <v>170208</v>
          </cell>
          <cell r="I598" t="str">
            <v>QUITO</v>
          </cell>
          <cell r="J598" t="str">
            <v>PICHINCHA</v>
          </cell>
          <cell r="K598" t="str">
            <v>Andrés Oswaldo Allauca Caicedo</v>
          </cell>
          <cell r="L598" t="str">
            <v>EL COCA  AV 9 DE OCTUBRE   Y ENRIQUE CASTILLO</v>
          </cell>
          <cell r="O598" t="str">
            <v>220201</v>
          </cell>
          <cell r="P598" t="str">
            <v>220201</v>
          </cell>
          <cell r="Q598" t="str">
            <v>ORELLANA_ORELLANA_EL COCA</v>
          </cell>
          <cell r="R598" t="str">
            <v>4758821</v>
          </cell>
          <cell r="W598" t="str">
            <v>2200049423_V3343V2242</v>
          </cell>
          <cell r="X598" t="str">
            <v>0983376613-</v>
          </cell>
          <cell r="AA598">
            <v>44917</v>
          </cell>
          <cell r="AD598">
            <v>1</v>
          </cell>
          <cell r="AE598">
            <v>1</v>
          </cell>
          <cell r="AH598" t="str">
            <v>EN LOCAL SPACE CELL JUNTO A VETERINARIA GRANJAS MASCOTAS</v>
          </cell>
          <cell r="AI598" t="str">
            <v>DESPACHO</v>
          </cell>
          <cell r="AJ598" t="str">
            <v>DERIVADO PICK UP</v>
          </cell>
          <cell r="AL598" t="str">
            <v>NO</v>
          </cell>
          <cell r="AN598" t="str">
            <v>MOV_tecnocom_credito_directo</v>
          </cell>
          <cell r="AO598" t="str">
            <v>CANAL ONLINE</v>
          </cell>
          <cell r="AP598">
            <v>44917</v>
          </cell>
          <cell r="AR598" t="str">
            <v>MDELIVERY_4758821</v>
          </cell>
          <cell r="AS598">
            <v>324038</v>
          </cell>
          <cell r="AT598" t="str">
            <v>D40</v>
          </cell>
          <cell r="AU598" t="str">
            <v>BTC</v>
          </cell>
          <cell r="AV598">
            <v>1</v>
          </cell>
          <cell r="AW598" t="str">
            <v>PROVINCIAL</v>
          </cell>
          <cell r="AX598" t="str">
            <v>ENTREGADO</v>
          </cell>
          <cell r="AY598" t="str">
            <v>LTE IPHONE 11 64GB NEGRO: 1 und - sn. 356656421825414</v>
          </cell>
          <cell r="AZ598" t="str">
            <v>TERMINAL</v>
          </cell>
          <cell r="BA598" t="str">
            <v>Validar Biometrico</v>
          </cell>
        </row>
        <row r="599">
          <cell r="A599" t="str">
            <v>4758852</v>
          </cell>
          <cell r="B599" t="str">
            <v>MDELIVERY</v>
          </cell>
          <cell r="C599">
            <v>44917</v>
          </cell>
          <cell r="D599" t="str">
            <v>FLEXNET ECUADOR - MDELIVERY</v>
          </cell>
          <cell r="E599" t="str">
            <v>CALLE 28 DE JUNIO S/N Y GARCIA MORENO ENTRADA LLANO GRANDE</v>
          </cell>
          <cell r="H599" t="str">
            <v>170208</v>
          </cell>
          <cell r="I599" t="str">
            <v>QUITO</v>
          </cell>
          <cell r="J599" t="str">
            <v>PICHINCHA</v>
          </cell>
          <cell r="K599" t="str">
            <v>CHILLAGANA PICOASI LUPE CECILIA</v>
          </cell>
          <cell r="L599" t="str">
            <v>FERROVIARIA CALLE ADRIAN NAVARRO  S11 46  Y PUNA</v>
          </cell>
          <cell r="O599" t="str">
            <v>170604</v>
          </cell>
          <cell r="P599" t="str">
            <v>170604</v>
          </cell>
          <cell r="Q599" t="str">
            <v>PICHINCHA_QUITO_FERROVIARIA</v>
          </cell>
          <cell r="R599" t="str">
            <v>4758852</v>
          </cell>
          <cell r="W599" t="str">
            <v>1702786979_V3333V2222</v>
          </cell>
          <cell r="X599" t="str">
            <v>0987053530-0984928458</v>
          </cell>
          <cell r="AA599">
            <v>44917</v>
          </cell>
          <cell r="AD599">
            <v>1</v>
          </cell>
          <cell r="AE599">
            <v>1</v>
          </cell>
          <cell r="AH599" t="str">
            <v>EN CASA ROSADA FILOS CLAROS PUERTA NEGRA FRENTE UNA PELUQUERIA Y COOP DE TAXIS TRAN AMIGOS</v>
          </cell>
          <cell r="AI599" t="str">
            <v>DESPACHO</v>
          </cell>
          <cell r="AJ599" t="str">
            <v>Normal</v>
          </cell>
          <cell r="AL599" t="str">
            <v>NO</v>
          </cell>
          <cell r="AN599" t="str">
            <v>MOV onlinevip</v>
          </cell>
          <cell r="AO599" t="str">
            <v>CANAL ONLINE</v>
          </cell>
          <cell r="AP599">
            <v>44917</v>
          </cell>
          <cell r="AR599" t="str">
            <v>MDELIVERY_4758852</v>
          </cell>
          <cell r="AS599">
            <v>324042</v>
          </cell>
          <cell r="AT599" t="str">
            <v>D40</v>
          </cell>
          <cell r="AU599" t="str">
            <v>BTC</v>
          </cell>
          <cell r="AV599">
            <v>2</v>
          </cell>
          <cell r="AW599" t="str">
            <v>LOCAL</v>
          </cell>
          <cell r="AX599" t="str">
            <v>ENTREGADO</v>
          </cell>
          <cell r="AY599" t="str">
            <v>LTE XIAOMI REDMI 10A 64GB SILVER: 2 und - sn. 863696066451924,863696066466369</v>
          </cell>
          <cell r="AZ599" t="str">
            <v>TERMINAL</v>
          </cell>
          <cell r="BA599" t="str">
            <v>Validar Biometrico</v>
          </cell>
        </row>
        <row r="600">
          <cell r="A600" t="str">
            <v>4758859</v>
          </cell>
          <cell r="B600" t="str">
            <v>MDELIVERY</v>
          </cell>
          <cell r="C600">
            <v>44917</v>
          </cell>
          <cell r="D600" t="str">
            <v>FLEXNET ECUADOR - MDELIVERY</v>
          </cell>
          <cell r="E600" t="str">
            <v>CALLE 28 DE JUNIO S/N Y GARCIA MORENO ENTRADA LLANO GRANDE</v>
          </cell>
          <cell r="H600" t="str">
            <v>170208</v>
          </cell>
          <cell r="I600" t="str">
            <v>QUITO</v>
          </cell>
          <cell r="J600" t="str">
            <v>PICHINCHA</v>
          </cell>
          <cell r="K600" t="str">
            <v>KERLY JAMILETH GRACIA CASTRO</v>
          </cell>
          <cell r="L600" t="str">
            <v>CENTRO HISTORICO  CALLE  ANTONIO ELIZALDE   SN CALLE GRAN COLOMBIA</v>
          </cell>
          <cell r="O600" t="str">
            <v>170403</v>
          </cell>
          <cell r="P600" t="str">
            <v>170403</v>
          </cell>
          <cell r="Q600" t="str">
            <v>PICHINCHA_QUITO_CENTRO HISTORICO</v>
          </cell>
          <cell r="R600" t="str">
            <v>4758859</v>
          </cell>
          <cell r="W600" t="str">
            <v>0803452606</v>
          </cell>
          <cell r="X600" t="str">
            <v>0997199816-00000000000</v>
          </cell>
          <cell r="AA600">
            <v>44917</v>
          </cell>
          <cell r="AD600">
            <v>1</v>
          </cell>
          <cell r="AE600">
            <v>1</v>
          </cell>
          <cell r="AH600" t="str">
            <v>SECTOR LA ALAMEDA FRENTE A LA CRUZ ROJA  CASA COLOR PIEL 2 PISOS  REALIZAR UNA LLAMADA PREVIA</v>
          </cell>
          <cell r="AI600" t="str">
            <v>DESPACHO</v>
          </cell>
          <cell r="AJ600" t="str">
            <v>Normal</v>
          </cell>
          <cell r="AL600" t="str">
            <v>NO</v>
          </cell>
          <cell r="AN600" t="str">
            <v>MOV productovip</v>
          </cell>
          <cell r="AO600" t="str">
            <v>CANAL ONLINE</v>
          </cell>
          <cell r="AP600">
            <v>44917</v>
          </cell>
          <cell r="AR600" t="str">
            <v>MDELIVERY_4758859</v>
          </cell>
          <cell r="AS600">
            <v>324011</v>
          </cell>
          <cell r="AT600" t="str">
            <v>D40</v>
          </cell>
          <cell r="AU600" t="str">
            <v>BTC</v>
          </cell>
          <cell r="AV600">
            <v>2</v>
          </cell>
          <cell r="AW600" t="str">
            <v>LOCAL</v>
          </cell>
          <cell r="AX600" t="str">
            <v>EN_TRANSITO</v>
          </cell>
          <cell r="AY600" t="str">
            <v>LTE SAMSUNG A13 NEGRO: 1 und - sn. 350068480541088 / HALFSIM MOVISTAR: 1 und - sn. 8959300120521875155</v>
          </cell>
          <cell r="AZ600" t="str">
            <v>SIMCARD / TERMINAL</v>
          </cell>
          <cell r="BA600" t="str">
            <v>Validar Biometrico</v>
          </cell>
        </row>
        <row r="601">
          <cell r="A601" t="str">
            <v>4758968</v>
          </cell>
          <cell r="B601" t="str">
            <v>MDELIVERY</v>
          </cell>
          <cell r="C601">
            <v>44917</v>
          </cell>
          <cell r="D601" t="str">
            <v>FLEXNET ECUADOR - MDELIVERY</v>
          </cell>
          <cell r="E601" t="str">
            <v>CALLE 28 DE JUNIO S/N Y GARCIA MORENO ENTRADA LLANO GRANDE</v>
          </cell>
          <cell r="H601" t="str">
            <v>170208</v>
          </cell>
          <cell r="I601" t="str">
            <v>QUITO</v>
          </cell>
          <cell r="J601" t="str">
            <v>PICHINCHA</v>
          </cell>
          <cell r="K601" t="str">
            <v>JULIO ENRIQUE RODRIGUEZ MOYA</v>
          </cell>
          <cell r="L601" t="str">
            <v>TARQUI  GARZOTA 2  MZ 69  VILLA 8 Y 9   CALLE GUILLERMO PAREJA</v>
          </cell>
          <cell r="O601" t="str">
            <v>090505</v>
          </cell>
          <cell r="P601" t="str">
            <v>090505</v>
          </cell>
          <cell r="Q601" t="str">
            <v>GUAYAS_GUAYAQUIL_TARQUI</v>
          </cell>
          <cell r="R601" t="str">
            <v>4758968</v>
          </cell>
          <cell r="W601" t="str">
            <v>0925533564</v>
          </cell>
          <cell r="X601" t="str">
            <v>0988940384-0983960244</v>
          </cell>
          <cell r="AA601">
            <v>44917</v>
          </cell>
          <cell r="AD601">
            <v>1</v>
          </cell>
          <cell r="AE601">
            <v>1</v>
          </cell>
          <cell r="AH601" t="str">
            <v>SECTOR NORTE ATRAS DE LA EMPRESA ELECTRICA CASA GRIS BLANCO 2 PISOS</v>
          </cell>
          <cell r="AI601" t="str">
            <v>DESPACHO</v>
          </cell>
          <cell r="AJ601" t="str">
            <v>Normal</v>
          </cell>
          <cell r="AL601" t="str">
            <v>NO</v>
          </cell>
          <cell r="AN601" t="str">
            <v>MOV productovip</v>
          </cell>
          <cell r="AO601" t="str">
            <v>CANAL ONLINE</v>
          </cell>
          <cell r="AP601">
            <v>44917</v>
          </cell>
          <cell r="AR601" t="str">
            <v>MDELIVERY_4758968</v>
          </cell>
          <cell r="AS601">
            <v>323999</v>
          </cell>
          <cell r="AT601" t="str">
            <v>D40</v>
          </cell>
          <cell r="AU601" t="str">
            <v>BTC</v>
          </cell>
          <cell r="AV601">
            <v>1</v>
          </cell>
          <cell r="AW601" t="str">
            <v>LOCAL</v>
          </cell>
          <cell r="AX601" t="str">
            <v>ENTREGADO</v>
          </cell>
          <cell r="AY601" t="str">
            <v>HALFSIM MOVISTAR: 1 und - sn. 8959300120521872244</v>
          </cell>
          <cell r="AZ601" t="str">
            <v>SIMCARD</v>
          </cell>
          <cell r="BA601" t="str">
            <v/>
          </cell>
        </row>
        <row r="602">
          <cell r="A602" t="str">
            <v>4758973</v>
          </cell>
          <cell r="B602" t="str">
            <v>MDELIVERY</v>
          </cell>
          <cell r="C602">
            <v>44917</v>
          </cell>
          <cell r="D602" t="str">
            <v>FLEXNET ECUADOR - MDELIVERY</v>
          </cell>
          <cell r="E602" t="str">
            <v>CALLE 28 DE JUNIO S/N Y GARCIA MORENO ENTRADA LLANO GRANDE</v>
          </cell>
          <cell r="H602" t="str">
            <v>170208</v>
          </cell>
          <cell r="I602" t="str">
            <v>QUITO</v>
          </cell>
          <cell r="J602" t="str">
            <v>PICHINCHA</v>
          </cell>
          <cell r="K602" t="str">
            <v>SANCHEZ COELLO JONATHAN EDUARDO</v>
          </cell>
          <cell r="L602" t="str">
            <v>SAGRARIO    AV EUGENIO ESPEJO   SN CALLE JUANA DE LA CRUZ</v>
          </cell>
          <cell r="O602" t="str">
            <v>100101</v>
          </cell>
          <cell r="P602" t="str">
            <v>100101</v>
          </cell>
          <cell r="Q602" t="str">
            <v>IMBABURA_IBARRA_SAGRARIO</v>
          </cell>
          <cell r="R602" t="str">
            <v>4758973</v>
          </cell>
          <cell r="W602" t="str">
            <v>1003027750</v>
          </cell>
          <cell r="X602" t="str">
            <v>0960587557-0960587557</v>
          </cell>
          <cell r="AA602">
            <v>44917</v>
          </cell>
          <cell r="AD602">
            <v>1</v>
          </cell>
          <cell r="AE602">
            <v>1</v>
          </cell>
          <cell r="AH602" t="str">
            <v>SECTOR 10 DE AGOSTO JUNTO ALA FERRRETERIA ENTREGAR EN SUR MOTOR RECTICADORA</v>
          </cell>
          <cell r="AI602" t="str">
            <v>DESPACHO</v>
          </cell>
          <cell r="AJ602" t="str">
            <v>Normal</v>
          </cell>
          <cell r="AL602" t="str">
            <v>NO</v>
          </cell>
          <cell r="AN602" t="str">
            <v>MOV onlinevip</v>
          </cell>
          <cell r="AO602" t="str">
            <v>CANAL ONLINE</v>
          </cell>
          <cell r="AP602">
            <v>44917</v>
          </cell>
          <cell r="AR602" t="str">
            <v>MDELIVERY_4758973</v>
          </cell>
          <cell r="AS602">
            <v>324000</v>
          </cell>
          <cell r="AT602" t="str">
            <v>D40</v>
          </cell>
          <cell r="AU602" t="str">
            <v>BTC</v>
          </cell>
          <cell r="AV602">
            <v>1</v>
          </cell>
          <cell r="AW602" t="str">
            <v>PROVINCIAL</v>
          </cell>
          <cell r="AX602" t="str">
            <v>ENTREGADO</v>
          </cell>
          <cell r="AY602" t="str">
            <v>LTE SAMSUNG A33 5G NEGRO: 1 und - sn. 352429892575122</v>
          </cell>
          <cell r="AZ602" t="str">
            <v>TERMINAL</v>
          </cell>
          <cell r="BA602" t="str">
            <v>Validar Biometrico</v>
          </cell>
        </row>
        <row r="603">
          <cell r="A603" t="str">
            <v>4759011</v>
          </cell>
          <cell r="B603" t="str">
            <v>MDELIVERY</v>
          </cell>
          <cell r="C603">
            <v>44917</v>
          </cell>
          <cell r="D603" t="str">
            <v>FLEXNET ECUADOR - MDELIVERY</v>
          </cell>
          <cell r="E603" t="str">
            <v>CALLE 28 DE JUNIO S/N Y GARCIA MORENO ENTRADA LLANO GRANDE</v>
          </cell>
          <cell r="H603" t="str">
            <v>170208</v>
          </cell>
          <cell r="I603" t="str">
            <v>QUITO</v>
          </cell>
          <cell r="J603" t="str">
            <v>PICHINCHA</v>
          </cell>
          <cell r="K603" t="str">
            <v>ALBERTO JOSE CAMARGO CANDA</v>
          </cell>
          <cell r="L603" t="str">
            <v>PASCUALES BASTION POPULAR BLOQUE 3 MZ 655 SL 14</v>
          </cell>
          <cell r="O603" t="str">
            <v>090705</v>
          </cell>
          <cell r="P603" t="str">
            <v>090705</v>
          </cell>
          <cell r="Q603" t="str">
            <v>GUAYAS_GUAYAQUIL_PASCUALES</v>
          </cell>
          <cell r="R603" t="str">
            <v>4759011</v>
          </cell>
          <cell r="W603" t="str">
            <v>0966155541</v>
          </cell>
          <cell r="X603" t="str">
            <v>0979053054-0979053054</v>
          </cell>
          <cell r="AA603">
            <v>44917</v>
          </cell>
          <cell r="AD603">
            <v>1</v>
          </cell>
          <cell r="AE603">
            <v>1</v>
          </cell>
          <cell r="AH603" t="str">
            <v>A 3 CUADRAS DEL MERCADO MUNICIPAL EN CASA ESQUINERA AMARILLA DE 1P TIENE EQUIPO Y CHIP</v>
          </cell>
          <cell r="AI603" t="str">
            <v>DESPACHO</v>
          </cell>
          <cell r="AJ603" t="str">
            <v>Normal</v>
          </cell>
          <cell r="AL603" t="str">
            <v>NO</v>
          </cell>
          <cell r="AN603" t="str">
            <v>MOV onlinevip</v>
          </cell>
          <cell r="AO603" t="str">
            <v>CANAL ONLINE</v>
          </cell>
          <cell r="AP603">
            <v>44917</v>
          </cell>
          <cell r="AR603" t="str">
            <v>MDELIVERY_4759011</v>
          </cell>
          <cell r="AS603">
            <v>323996</v>
          </cell>
          <cell r="AT603" t="str">
            <v>D40</v>
          </cell>
          <cell r="AU603" t="str">
            <v>BTC</v>
          </cell>
          <cell r="AV603">
            <v>1</v>
          </cell>
          <cell r="AW603" t="str">
            <v>PROVINCIAL</v>
          </cell>
          <cell r="AX603" t="str">
            <v>ENTREGADO</v>
          </cell>
          <cell r="AY603" t="str">
            <v>LTE XIAOMI REDMI NOTE 11 AZUL: 1 und - sn. 869113065772403</v>
          </cell>
          <cell r="AZ603" t="str">
            <v>TERMINAL</v>
          </cell>
          <cell r="BA603" t="str">
            <v>Validar Biometrico</v>
          </cell>
        </row>
        <row r="604">
          <cell r="A604" t="str">
            <v>4759014</v>
          </cell>
          <cell r="B604" t="str">
            <v>MDELIVERY</v>
          </cell>
          <cell r="C604">
            <v>44917</v>
          </cell>
          <cell r="D604" t="str">
            <v>FLEXNET ECUADOR - MDELIVERY</v>
          </cell>
          <cell r="E604" t="str">
            <v>CALLE 28 DE JUNIO S/N Y GARCIA MORENO ENTRADA LLANO GRANDE</v>
          </cell>
          <cell r="H604" t="str">
            <v>170208</v>
          </cell>
          <cell r="I604" t="str">
            <v>QUITO</v>
          </cell>
          <cell r="J604" t="str">
            <v>PICHINCHA</v>
          </cell>
          <cell r="K604" t="str">
            <v>WILLINTON ALBERTO VELEZ MOLINA</v>
          </cell>
          <cell r="L604" t="str">
            <v>TARQUI VIA A DAULE KM 5 Y MEDIO</v>
          </cell>
          <cell r="O604" t="str">
            <v>090601</v>
          </cell>
          <cell r="P604" t="str">
            <v>090601</v>
          </cell>
          <cell r="Q604" t="str">
            <v>GUAYAS_GUAYAQUIL_TARQUI</v>
          </cell>
          <cell r="R604" t="str">
            <v>4759014</v>
          </cell>
          <cell r="W604" t="str">
            <v>1310478522</v>
          </cell>
          <cell r="X604" t="str">
            <v>0969781835-0969781835</v>
          </cell>
          <cell r="AA604">
            <v>44917</v>
          </cell>
          <cell r="AD604">
            <v>1</v>
          </cell>
          <cell r="AE604">
            <v>1</v>
          </cell>
          <cell r="AH604" t="str">
            <v>MAPASINGUE ESTE TRABAJA EN EMPRESA EMBUTIDOS JURIS SIGMA ES CHOFER</v>
          </cell>
          <cell r="AI604" t="str">
            <v>DESPACHO</v>
          </cell>
          <cell r="AJ604" t="str">
            <v>Normal</v>
          </cell>
          <cell r="AL604" t="str">
            <v>NO</v>
          </cell>
          <cell r="AN604" t="str">
            <v>MOV productovip</v>
          </cell>
          <cell r="AO604" t="str">
            <v>CANAL ONLINE</v>
          </cell>
          <cell r="AP604">
            <v>44917</v>
          </cell>
          <cell r="AR604" t="str">
            <v>MDELIVERY_4759014</v>
          </cell>
          <cell r="AS604">
            <v>324002</v>
          </cell>
          <cell r="AT604" t="str">
            <v>D40</v>
          </cell>
          <cell r="AU604" t="str">
            <v>BTC</v>
          </cell>
          <cell r="AV604">
            <v>1</v>
          </cell>
          <cell r="AW604" t="str">
            <v>LOCAL</v>
          </cell>
          <cell r="AX604" t="str">
            <v>ENTREGADO</v>
          </cell>
          <cell r="AY604" t="str">
            <v>HALFSIM MOVISTAR: 1 und - sn. 8959300120521871139</v>
          </cell>
          <cell r="AZ604" t="str">
            <v>SIMCARD</v>
          </cell>
          <cell r="BA604" t="str">
            <v/>
          </cell>
        </row>
        <row r="605">
          <cell r="A605" t="str">
            <v>4759015</v>
          </cell>
          <cell r="B605" t="str">
            <v>MDELIVERY</v>
          </cell>
          <cell r="C605">
            <v>44917</v>
          </cell>
          <cell r="D605" t="str">
            <v>FLEXNET ECUADOR - MDELIVERY</v>
          </cell>
          <cell r="E605" t="str">
            <v>CALLE 28 DE JUNIO S/N Y GARCIA MORENO ENTRADA LLANO GRANDE</v>
          </cell>
          <cell r="H605" t="str">
            <v>170208</v>
          </cell>
          <cell r="I605" t="str">
            <v>QUITO</v>
          </cell>
          <cell r="J605" t="str">
            <v>PICHINCHA</v>
          </cell>
          <cell r="K605" t="str">
            <v>DIEGO MAURICIO CAÑADAS RIVADENEIRA</v>
          </cell>
          <cell r="L605" t="str">
            <v>CONOCOTO CALLE PRINCESA TOA  N4 26  CALLE CALICUCHIMA</v>
          </cell>
          <cell r="O605" t="str">
            <v>170802</v>
          </cell>
          <cell r="P605" t="str">
            <v>170802</v>
          </cell>
          <cell r="Q605" t="str">
            <v>PICHINCHA_QUITO_CONOCOTO</v>
          </cell>
          <cell r="R605" t="str">
            <v>4759015</v>
          </cell>
          <cell r="W605" t="str">
            <v>1716725799</v>
          </cell>
          <cell r="X605" t="str">
            <v>0994206934-0994206934</v>
          </cell>
          <cell r="AA605">
            <v>44917</v>
          </cell>
          <cell r="AD605">
            <v>1</v>
          </cell>
          <cell r="AE605">
            <v>1</v>
          </cell>
          <cell r="AH605" t="str">
            <v>BARRIO 6 DE DICIEMBRE A DOS CUADRAS DE LA GASOLINERA PETROCOMERCIAL CASA BLANCA 2 PISOS</v>
          </cell>
          <cell r="AI605" t="str">
            <v>DESPACHO</v>
          </cell>
          <cell r="AJ605" t="str">
            <v>Normal</v>
          </cell>
          <cell r="AL605" t="str">
            <v>NO</v>
          </cell>
          <cell r="AN605" t="str">
            <v>MOV productovip</v>
          </cell>
          <cell r="AO605" t="str">
            <v>CANAL ONLINE</v>
          </cell>
          <cell r="AP605">
            <v>44917</v>
          </cell>
          <cell r="AR605" t="str">
            <v>MDELIVERY_4759015</v>
          </cell>
          <cell r="AS605">
            <v>323998</v>
          </cell>
          <cell r="AT605" t="str">
            <v>D40</v>
          </cell>
          <cell r="AU605" t="str">
            <v>BTC</v>
          </cell>
          <cell r="AV605">
            <v>2</v>
          </cell>
          <cell r="AW605" t="str">
            <v>LOCAL</v>
          </cell>
          <cell r="AX605" t="str">
            <v>ENTREGADO</v>
          </cell>
          <cell r="AY605" t="str">
            <v>HALFSIM MOVISTAR: 2 und - sn. 8959300520560305800,8959300520560299573</v>
          </cell>
          <cell r="AZ605" t="str">
            <v>SIMCARD</v>
          </cell>
          <cell r="BA605" t="str">
            <v/>
          </cell>
        </row>
        <row r="606">
          <cell r="A606" t="str">
            <v>4759023</v>
          </cell>
          <cell r="B606" t="str">
            <v>MDELIVERY</v>
          </cell>
          <cell r="C606">
            <v>44917</v>
          </cell>
          <cell r="D606" t="str">
            <v>FLEXNET ECUADOR - MDELIVERY</v>
          </cell>
          <cell r="E606" t="str">
            <v>CALLE 28 DE JUNIO S/N Y GARCIA MORENO ENTRADA LLANO GRANDE</v>
          </cell>
          <cell r="H606" t="str">
            <v>170208</v>
          </cell>
          <cell r="I606" t="str">
            <v>QUITO</v>
          </cell>
          <cell r="J606" t="str">
            <v>PICHINCHA</v>
          </cell>
          <cell r="K606" t="str">
            <v>JULIO ENRIQUE RODRIGUEZ MOYA</v>
          </cell>
          <cell r="L606" t="str">
            <v>TARQUI AV FRANCISCO DE ORELLANA  SN</v>
          </cell>
          <cell r="O606" t="str">
            <v>090302</v>
          </cell>
          <cell r="P606" t="str">
            <v>090302</v>
          </cell>
          <cell r="Q606" t="str">
            <v>GUAYAS_GUAYAQUIL_TARQUI</v>
          </cell>
          <cell r="R606" t="str">
            <v>4759023</v>
          </cell>
          <cell r="W606" t="str">
            <v>0925533564</v>
          </cell>
          <cell r="X606" t="str">
            <v>0988940384-0983960244</v>
          </cell>
          <cell r="AA606">
            <v>44917</v>
          </cell>
          <cell r="AD606">
            <v>1</v>
          </cell>
          <cell r="AE606">
            <v>1</v>
          </cell>
          <cell r="AH606" t="str">
            <v>EDIFICIO WALL TRADE CENTER PISO 6  OFICINAS SRI REGISTARSE CON EL GUARDIA PREGUNTAR POR KATERINE SARMIENTO</v>
          </cell>
          <cell r="AI606" t="str">
            <v>DESPACHO</v>
          </cell>
          <cell r="AJ606" t="str">
            <v>Normal</v>
          </cell>
          <cell r="AL606" t="str">
            <v>NO</v>
          </cell>
          <cell r="AN606" t="str">
            <v>MOV productovip</v>
          </cell>
          <cell r="AO606" t="str">
            <v>CANAL ONLINE</v>
          </cell>
          <cell r="AP606">
            <v>44917</v>
          </cell>
          <cell r="AR606" t="str">
            <v>MDELIVERY_4759023</v>
          </cell>
          <cell r="AS606">
            <v>323993</v>
          </cell>
          <cell r="AT606" t="str">
            <v>D40</v>
          </cell>
          <cell r="AU606" t="str">
            <v>BTC</v>
          </cell>
          <cell r="AV606">
            <v>1</v>
          </cell>
          <cell r="AW606" t="str">
            <v>LOCAL</v>
          </cell>
          <cell r="AX606" t="str">
            <v>ENTREGADO</v>
          </cell>
          <cell r="AY606" t="str">
            <v>HALFSIM MOVISTAR: 1 und - sn. 8959300520560305776</v>
          </cell>
          <cell r="AZ606" t="str">
            <v>SIMCARD</v>
          </cell>
          <cell r="BA606" t="str">
            <v/>
          </cell>
        </row>
        <row r="607">
          <cell r="A607" t="str">
            <v>4759027</v>
          </cell>
          <cell r="B607" t="str">
            <v>MDELIVERY</v>
          </cell>
          <cell r="C607">
            <v>44917</v>
          </cell>
          <cell r="D607" t="str">
            <v>FLEXNET ECUADOR - MDELIVERY</v>
          </cell>
          <cell r="E607" t="str">
            <v>CALLE 28 DE JUNIO S/N Y GARCIA MORENO ENTRADA LLANO GRANDE</v>
          </cell>
          <cell r="H607" t="str">
            <v>170208</v>
          </cell>
          <cell r="I607" t="str">
            <v>QUITO</v>
          </cell>
          <cell r="J607" t="str">
            <v>PICHINCHA</v>
          </cell>
          <cell r="K607" t="str">
            <v>Betty Elena Arriaga Baidal</v>
          </cell>
          <cell r="L607" t="str">
            <v>XIMENA CDLA 9 DE OCTUBRE  MZ 58 VILLA 812</v>
          </cell>
          <cell r="O607" t="str">
            <v>090108</v>
          </cell>
          <cell r="P607" t="str">
            <v>090108</v>
          </cell>
          <cell r="Q607" t="str">
            <v>GUAYAS_GUAYAQUIL_XIMENA</v>
          </cell>
          <cell r="R607" t="str">
            <v>4759027</v>
          </cell>
          <cell r="W607" t="str">
            <v>0905911566_E3333i2242</v>
          </cell>
          <cell r="X607" t="str">
            <v>0998833922-</v>
          </cell>
          <cell r="AA607">
            <v>44917</v>
          </cell>
          <cell r="AD607">
            <v>1</v>
          </cell>
          <cell r="AE607">
            <v>1</v>
          </cell>
          <cell r="AH607" t="str">
            <v>JUNTO A EDF LADRILLO ECUASCREEN ENTREGA EN CASA 1P AZUL ESQUINERA</v>
          </cell>
          <cell r="AI607" t="str">
            <v>DESPACHO</v>
          </cell>
          <cell r="AJ607" t="str">
            <v>Normal</v>
          </cell>
          <cell r="AL607" t="str">
            <v>NO</v>
          </cell>
          <cell r="AN607" t="str">
            <v>MOV_tecnocom_credito_directo</v>
          </cell>
          <cell r="AO607" t="str">
            <v>CANAL ONLINE</v>
          </cell>
          <cell r="AP607">
            <v>44917</v>
          </cell>
          <cell r="AR607" t="str">
            <v>MDELIVERY_4759027</v>
          </cell>
          <cell r="AS607">
            <v>324005</v>
          </cell>
          <cell r="AT607" t="str">
            <v>D40</v>
          </cell>
          <cell r="AU607" t="str">
            <v>BTC</v>
          </cell>
          <cell r="AV607">
            <v>1</v>
          </cell>
          <cell r="AW607" t="str">
            <v>LOCAL</v>
          </cell>
          <cell r="AX607" t="str">
            <v>ENTREGADO</v>
          </cell>
          <cell r="AY607" t="str">
            <v>LTE IPHONE 11 64GB NEGRO: 1 und - sn. 350537092993044</v>
          </cell>
          <cell r="AZ607" t="str">
            <v>TERMINAL</v>
          </cell>
          <cell r="BA607" t="str">
            <v>Validar Biometrico</v>
          </cell>
        </row>
        <row r="608">
          <cell r="A608" t="str">
            <v>4759040</v>
          </cell>
          <cell r="B608" t="str">
            <v>MDELIVERY</v>
          </cell>
          <cell r="C608">
            <v>44917</v>
          </cell>
          <cell r="D608" t="str">
            <v>FLEXNET ECUADOR - MDELIVERY</v>
          </cell>
          <cell r="E608" t="str">
            <v>CALLE 28 DE JUNIO S/N Y GARCIA MORENO ENTRADA LLANO GRANDE</v>
          </cell>
          <cell r="H608" t="str">
            <v>170208</v>
          </cell>
          <cell r="I608" t="str">
            <v>QUITO</v>
          </cell>
          <cell r="J608" t="str">
            <v>PICHINCHA</v>
          </cell>
          <cell r="K608" t="str">
            <v>MONTAÑO BONE KRISTY ANNABELLE</v>
          </cell>
          <cell r="L608" t="str">
            <v>5 DE AGOSTO    CALLE ECUADOR  SN CALLE URUGUAY</v>
          </cell>
          <cell r="O608" t="str">
            <v>080110</v>
          </cell>
          <cell r="P608" t="str">
            <v>080110</v>
          </cell>
          <cell r="Q608" t="str">
            <v>ESMERALDAS_ESMERALDAS_5 DE AGOSTO</v>
          </cell>
          <cell r="R608" t="str">
            <v>4759040</v>
          </cell>
          <cell r="W608" t="str">
            <v>0928109073</v>
          </cell>
          <cell r="X608" t="str">
            <v>0994260394-0994260394</v>
          </cell>
          <cell r="AA608">
            <v>44917</v>
          </cell>
          <cell r="AD608">
            <v>1</v>
          </cell>
          <cell r="AE608">
            <v>1</v>
          </cell>
          <cell r="AH608" t="str">
            <v>SECTOR AIRE LIBRE BARRIO LAS AMERICAS ATRAS DEL COLEGIO GRAN BRETANIA CASA AZUL PUERTAS GRANDES 2 PISOS</v>
          </cell>
          <cell r="AI608" t="str">
            <v>DESPACHO</v>
          </cell>
          <cell r="AJ608" t="str">
            <v>Normal</v>
          </cell>
          <cell r="AL608" t="str">
            <v>NO</v>
          </cell>
          <cell r="AN608" t="str">
            <v>MOV productovip</v>
          </cell>
          <cell r="AO608" t="str">
            <v>CANAL ONLINE</v>
          </cell>
          <cell r="AP608">
            <v>44917</v>
          </cell>
          <cell r="AR608" t="str">
            <v>MDELIVERY_4759040</v>
          </cell>
          <cell r="AS608">
            <v>324017</v>
          </cell>
          <cell r="AT608" t="str">
            <v>D40</v>
          </cell>
          <cell r="AU608" t="str">
            <v>BTC</v>
          </cell>
          <cell r="AV608">
            <v>1</v>
          </cell>
          <cell r="AW608" t="str">
            <v>PROVINCIAL</v>
          </cell>
          <cell r="AX608" t="str">
            <v>ENTREGADO</v>
          </cell>
          <cell r="AY608" t="str">
            <v>HALFSIM MOVISTAR: 1 und - sn. 8959300520560300009</v>
          </cell>
          <cell r="AZ608" t="str">
            <v>SIMCARD</v>
          </cell>
          <cell r="BA608" t="str">
            <v/>
          </cell>
        </row>
        <row r="609">
          <cell r="A609" t="str">
            <v>4759057</v>
          </cell>
          <cell r="B609" t="str">
            <v>MDELIVERY</v>
          </cell>
          <cell r="C609">
            <v>44917</v>
          </cell>
          <cell r="D609" t="str">
            <v>FLEXNET ECUADOR - MDELIVERY</v>
          </cell>
          <cell r="E609" t="str">
            <v>CALLE 28 DE JUNIO S/N Y GARCIA MORENO ENTRADA LLANO GRANDE</v>
          </cell>
          <cell r="H609" t="str">
            <v>170208</v>
          </cell>
          <cell r="I609" t="str">
            <v>QUITO</v>
          </cell>
          <cell r="J609" t="str">
            <v>PICHINCHA</v>
          </cell>
          <cell r="K609" t="str">
            <v>ALBERTO JOSE CAMARGO CANDA</v>
          </cell>
          <cell r="L609" t="str">
            <v>PASCUALES BASTION POPULAR BLOQUE 3 MZ 655 SL 14</v>
          </cell>
          <cell r="O609" t="str">
            <v>090705</v>
          </cell>
          <cell r="P609" t="str">
            <v>090705</v>
          </cell>
          <cell r="Q609" t="str">
            <v>GUAYAS_GUAYAQUIL_PASCUALES</v>
          </cell>
          <cell r="R609" t="str">
            <v>4759057</v>
          </cell>
          <cell r="W609" t="str">
            <v>0966155541</v>
          </cell>
          <cell r="X609" t="str">
            <v>0979053054-0979053054</v>
          </cell>
          <cell r="AA609">
            <v>44917</v>
          </cell>
          <cell r="AD609">
            <v>1</v>
          </cell>
          <cell r="AE609">
            <v>1</v>
          </cell>
          <cell r="AH609" t="str">
            <v>A 3 CUADRAS DEL MERCADO MUNICIPAL EN CASA ESQUINERA AMARILLA DE 1P TIENE EQUIPO Y CHIP</v>
          </cell>
          <cell r="AI609" t="str">
            <v>DESPACHO</v>
          </cell>
          <cell r="AJ609" t="str">
            <v>Normal</v>
          </cell>
          <cell r="AL609" t="str">
            <v>NO</v>
          </cell>
          <cell r="AN609" t="str">
            <v>MOV productovip</v>
          </cell>
          <cell r="AO609" t="str">
            <v>CANAL ONLINE</v>
          </cell>
          <cell r="AP609">
            <v>44917</v>
          </cell>
          <cell r="AR609" t="str">
            <v>MDELIVERY_4759057</v>
          </cell>
          <cell r="AS609">
            <v>324007</v>
          </cell>
          <cell r="AT609" t="str">
            <v>D40</v>
          </cell>
          <cell r="AU609" t="str">
            <v>BTC</v>
          </cell>
          <cell r="AV609">
            <v>1</v>
          </cell>
          <cell r="AW609" t="str">
            <v>PROVINCIAL</v>
          </cell>
          <cell r="AX609" t="str">
            <v>ENTREGADO</v>
          </cell>
          <cell r="AY609" t="str">
            <v>HALFSIM MOVISTAR: 1 und - sn. 8959300120521875403</v>
          </cell>
          <cell r="AZ609" t="str">
            <v>SIMCARD</v>
          </cell>
          <cell r="BA609" t="str">
            <v/>
          </cell>
        </row>
        <row r="610">
          <cell r="A610" t="str">
            <v>4759060</v>
          </cell>
          <cell r="B610" t="str">
            <v>MDELIVERY</v>
          </cell>
          <cell r="C610">
            <v>44917</v>
          </cell>
          <cell r="D610" t="str">
            <v>FLEXNET ECUADOR - MDELIVERY</v>
          </cell>
          <cell r="E610" t="str">
            <v>CALLE 28 DE JUNIO S/N Y GARCIA MORENO ENTRADA LLANO GRANDE</v>
          </cell>
          <cell r="H610" t="str">
            <v>170208</v>
          </cell>
          <cell r="I610" t="str">
            <v>QUITO</v>
          </cell>
          <cell r="J610" t="str">
            <v>PICHINCHA</v>
          </cell>
          <cell r="K610" t="str">
            <v>MIGUEL ANGEL PONCE VALVERDE</v>
          </cell>
          <cell r="L610" t="str">
            <v>GARCIA MORENO CALLE BABAHOYO  2728A Y CUENCA</v>
          </cell>
          <cell r="O610" t="str">
            <v>090302</v>
          </cell>
          <cell r="P610" t="str">
            <v>090302</v>
          </cell>
          <cell r="Q610" t="str">
            <v>GUAYAS_GUAYAQUIL_GARCIA MORENO</v>
          </cell>
          <cell r="R610" t="str">
            <v>4759060</v>
          </cell>
          <cell r="W610" t="str">
            <v>0915167381_E1333V2222</v>
          </cell>
          <cell r="X610" t="str">
            <v>0987176296-</v>
          </cell>
          <cell r="AA610">
            <v>44917</v>
          </cell>
          <cell r="AD610">
            <v>1</v>
          </cell>
          <cell r="AE610">
            <v>1</v>
          </cell>
          <cell r="AH610" t="str">
            <v>A MEDIA CUADRA DEL SALON DE REL REINO DE LOS TESTIGOS DE JEHOVA ENTREGA EN CASA CELESTE 1P</v>
          </cell>
          <cell r="AI610" t="str">
            <v>DESPACHO</v>
          </cell>
          <cell r="AJ610" t="str">
            <v>Normal</v>
          </cell>
          <cell r="AL610" t="str">
            <v>NO</v>
          </cell>
          <cell r="AN610" t="str">
            <v>MOV_tecnocom_credito_directo</v>
          </cell>
          <cell r="AO610" t="str">
            <v>CANAL ONLINE</v>
          </cell>
          <cell r="AP610">
            <v>44917</v>
          </cell>
          <cell r="AR610" t="str">
            <v>MDELIVERY_4759060</v>
          </cell>
          <cell r="AS610">
            <v>324008</v>
          </cell>
          <cell r="AT610" t="str">
            <v>D40</v>
          </cell>
          <cell r="AU610" t="str">
            <v>BTC</v>
          </cell>
          <cell r="AV610">
            <v>1</v>
          </cell>
          <cell r="AW610" t="str">
            <v>LOCAL</v>
          </cell>
          <cell r="AX610" t="str">
            <v>ENTREGADO</v>
          </cell>
          <cell r="AY610" t="str">
            <v>LTE HONOR X7 SILVER: 1 und - sn. 869937050688137</v>
          </cell>
          <cell r="AZ610" t="str">
            <v>TERMINAL</v>
          </cell>
          <cell r="BA610" t="str">
            <v>Validar Biometrico</v>
          </cell>
        </row>
        <row r="611">
          <cell r="A611" t="str">
            <v>4759075</v>
          </cell>
          <cell r="B611" t="str">
            <v>MDELIVERY</v>
          </cell>
          <cell r="C611">
            <v>44917</v>
          </cell>
          <cell r="D611" t="str">
            <v>FLEXNET ECUADOR - MDELIVERY</v>
          </cell>
          <cell r="E611" t="str">
            <v>CALLE 28 DE JUNIO S/N Y GARCIA MORENO ENTRADA LLANO GRANDE</v>
          </cell>
          <cell r="H611" t="str">
            <v>170208</v>
          </cell>
          <cell r="I611" t="str">
            <v>QUITO</v>
          </cell>
          <cell r="J611" t="str">
            <v>PICHINCHA</v>
          </cell>
          <cell r="K611" t="str">
            <v>DIEGO BENJAMIN BERMEO MALDONADO</v>
          </cell>
          <cell r="L611" t="str">
            <v>JIPIJAPA  AV RIO AMAZONAS  N4288  Y AV TOMAS DE BERLANGA</v>
          </cell>
          <cell r="O611" t="str">
            <v>170501</v>
          </cell>
          <cell r="P611" t="str">
            <v>170501</v>
          </cell>
          <cell r="Q611" t="str">
            <v>PICHINCHA_QUITO_JIPIJAPA</v>
          </cell>
          <cell r="R611" t="str">
            <v>4759075</v>
          </cell>
          <cell r="W611" t="str">
            <v>1721534491_V2344V3424</v>
          </cell>
          <cell r="X611" t="str">
            <v>0983876877-</v>
          </cell>
          <cell r="AA611">
            <v>44917</v>
          </cell>
          <cell r="AD611">
            <v>1</v>
          </cell>
          <cell r="AE611">
            <v>1</v>
          </cell>
          <cell r="AH611" t="str">
            <v>PLAZA DE TOROS ENTREGA EN EDF METRORED FYBECA PLAZA DE TOROS PISO 3 ANUNCIARSE EN RECEPCION</v>
          </cell>
          <cell r="AI611" t="str">
            <v>DESPACHO</v>
          </cell>
          <cell r="AJ611" t="str">
            <v>Normal</v>
          </cell>
          <cell r="AL611" t="str">
            <v>NO</v>
          </cell>
          <cell r="AN611" t="str">
            <v>MOV_tecnocom_credito_directo</v>
          </cell>
          <cell r="AO611" t="str">
            <v>CANAL ONLINE</v>
          </cell>
          <cell r="AP611">
            <v>44917</v>
          </cell>
          <cell r="AR611" t="str">
            <v>MDELIVERY_4759075</v>
          </cell>
          <cell r="AS611">
            <v>324004</v>
          </cell>
          <cell r="AT611" t="str">
            <v>D40</v>
          </cell>
          <cell r="AU611" t="str">
            <v>BTC</v>
          </cell>
          <cell r="AV611">
            <v>1</v>
          </cell>
          <cell r="AW611" t="str">
            <v>LOCAL</v>
          </cell>
          <cell r="AX611" t="str">
            <v>INCIDENCIA</v>
          </cell>
          <cell r="AY611" t="str">
            <v>LTE SAMSUNG A53 5G NEGRO: 1 und - sn. 353842194803555</v>
          </cell>
          <cell r="AZ611" t="str">
            <v>TERMINAL</v>
          </cell>
          <cell r="BA611" t="str">
            <v>Validar Biometrico</v>
          </cell>
        </row>
        <row r="612">
          <cell r="A612" t="str">
            <v>4759104</v>
          </cell>
          <cell r="B612" t="str">
            <v>MDELIVERY</v>
          </cell>
          <cell r="C612">
            <v>44917</v>
          </cell>
          <cell r="D612" t="str">
            <v>FLEXNET ECUADOR - MDELIVERY</v>
          </cell>
          <cell r="E612" t="str">
            <v>CALLE 28 DE JUNIO S/N Y GARCIA MORENO ENTRADA LLANO GRANDE</v>
          </cell>
          <cell r="H612" t="str">
            <v>170208</v>
          </cell>
          <cell r="I612" t="str">
            <v>QUITO</v>
          </cell>
          <cell r="J612" t="str">
            <v>PICHINCHA</v>
          </cell>
          <cell r="K612" t="str">
            <v>EDUARDO DAVID LAGOS RAMIA</v>
          </cell>
          <cell r="L612" t="str">
            <v>TARQUI URB MIRADOR DEL NORTE  MZ 40 VILLA 28</v>
          </cell>
          <cell r="O612" t="str">
            <v>090606</v>
          </cell>
          <cell r="P612" t="str">
            <v>090606</v>
          </cell>
          <cell r="Q612" t="str">
            <v>GUAYAS_GUAYAQUIL_TARQUI</v>
          </cell>
          <cell r="R612" t="str">
            <v>4759104</v>
          </cell>
          <cell r="W612" t="str">
            <v>1307206423_V3333I3222</v>
          </cell>
          <cell r="X612" t="str">
            <v>0958932280-</v>
          </cell>
          <cell r="AA612">
            <v>44917</v>
          </cell>
          <cell r="AD612">
            <v>1</v>
          </cell>
          <cell r="AE612">
            <v>1</v>
          </cell>
          <cell r="AH612" t="str">
            <v>TARQUI URB MIRADOR DEL NORTE DIAGONAL AL CAMPUS LA SALLE ENTREGA EN CASA 2P BEIGE PUERTA NEGRA</v>
          </cell>
          <cell r="AI612" t="str">
            <v>DESPACHO</v>
          </cell>
          <cell r="AJ612" t="str">
            <v>Normal</v>
          </cell>
          <cell r="AL612" t="str">
            <v>NO</v>
          </cell>
          <cell r="AN612" t="str">
            <v>MOV_tecnocom_credito_directo</v>
          </cell>
          <cell r="AO612" t="str">
            <v>CANAL ONLINE</v>
          </cell>
          <cell r="AP612">
            <v>44917</v>
          </cell>
          <cell r="AR612" t="str">
            <v>MDELIVERY_4759104</v>
          </cell>
          <cell r="AS612">
            <v>324010</v>
          </cell>
          <cell r="AT612" t="str">
            <v>D40</v>
          </cell>
          <cell r="AU612" t="str">
            <v>BTC</v>
          </cell>
          <cell r="AV612">
            <v>1</v>
          </cell>
          <cell r="AW612" t="str">
            <v>LOCAL</v>
          </cell>
          <cell r="AX612" t="str">
            <v>ENTREGADO</v>
          </cell>
          <cell r="AY612" t="str">
            <v>LTE SAMSUNG A53 5G AZUL: 1 und - sn. 353881481246797</v>
          </cell>
          <cell r="AZ612" t="str">
            <v>TERMINAL</v>
          </cell>
          <cell r="BA612" t="str">
            <v>Validar Biometrico</v>
          </cell>
        </row>
        <row r="613">
          <cell r="A613" t="str">
            <v>4759132</v>
          </cell>
          <cell r="B613" t="str">
            <v>MDELIVERY</v>
          </cell>
          <cell r="C613">
            <v>44917</v>
          </cell>
          <cell r="D613" t="str">
            <v>FLEXNET ECUADOR - MDELIVERY</v>
          </cell>
          <cell r="E613" t="str">
            <v>CALLE 28 DE JUNIO S/N Y GARCIA MORENO ENTRADA LLANO GRANDE</v>
          </cell>
          <cell r="H613" t="str">
            <v>170208</v>
          </cell>
          <cell r="I613" t="str">
            <v>QUITO</v>
          </cell>
          <cell r="J613" t="str">
            <v>PICHINCHA</v>
          </cell>
          <cell r="K613" t="str">
            <v>ANAMILE CECILIA LAJE BALON</v>
          </cell>
          <cell r="L613" t="str">
            <v>TARQUI COOP LADRILLERA  MZ 1355 BLOQUE 22  SL 6</v>
          </cell>
          <cell r="O613" t="str">
            <v>090204</v>
          </cell>
          <cell r="P613" t="str">
            <v>090204</v>
          </cell>
          <cell r="Q613" t="str">
            <v>GUAYAS_GUAYAQUIL_TARQUI</v>
          </cell>
          <cell r="R613" t="str">
            <v>4759132</v>
          </cell>
          <cell r="W613" t="str">
            <v>0930186853_E3333I2224</v>
          </cell>
          <cell r="X613" t="str">
            <v>0979434847-</v>
          </cell>
          <cell r="AA613">
            <v>44917</v>
          </cell>
          <cell r="AD613">
            <v>1</v>
          </cell>
          <cell r="AE613">
            <v>1</v>
          </cell>
          <cell r="AH613" t="str">
            <v>INGRESANDO POR EL KM 13 DE LA VIA DAULE DIAGONAL A LA AVICOLA FERNANDEZ EN CASA BLANCA CON FILOS LILAS</v>
          </cell>
          <cell r="AI613" t="str">
            <v>DESPACHO</v>
          </cell>
          <cell r="AJ613" t="str">
            <v>Normal</v>
          </cell>
          <cell r="AL613" t="str">
            <v>NO</v>
          </cell>
          <cell r="AN613" t="str">
            <v>MOV_tecnocom_credito_directo</v>
          </cell>
          <cell r="AO613" t="str">
            <v>CANAL ONLINE</v>
          </cell>
          <cell r="AP613">
            <v>44917</v>
          </cell>
          <cell r="AR613" t="str">
            <v>MDELIVERY_4759132</v>
          </cell>
          <cell r="AS613">
            <v>324006</v>
          </cell>
          <cell r="AT613" t="str">
            <v>D40</v>
          </cell>
          <cell r="AU613" t="str">
            <v>BTC</v>
          </cell>
          <cell r="AV613">
            <v>1</v>
          </cell>
          <cell r="AW613" t="str">
            <v>LOCAL</v>
          </cell>
          <cell r="AX613" t="str">
            <v>INCIDENCIA</v>
          </cell>
          <cell r="AY613" t="str">
            <v>LTE HONOR X8 SILVER: 1 und - sn. 866184060682924</v>
          </cell>
          <cell r="AZ613" t="str">
            <v>TERMINAL</v>
          </cell>
          <cell r="BA613" t="str">
            <v>Validar Biometrico</v>
          </cell>
        </row>
        <row r="614">
          <cell r="A614" t="str">
            <v>4759149</v>
          </cell>
          <cell r="B614" t="str">
            <v>MDELIVERY</v>
          </cell>
          <cell r="C614">
            <v>44917</v>
          </cell>
          <cell r="D614" t="str">
            <v>FLEXNET ECUADOR - MDELIVERY</v>
          </cell>
          <cell r="E614" t="str">
            <v>CALLE 28 DE JUNIO S/N Y GARCIA MORENO ENTRADA LLANO GRANDE</v>
          </cell>
          <cell r="H614" t="str">
            <v>170208</v>
          </cell>
          <cell r="I614" t="str">
            <v>QUITO</v>
          </cell>
          <cell r="J614" t="str">
            <v>PICHINCHA</v>
          </cell>
          <cell r="K614" t="str">
            <v>MARIANA ELIZABETH ACOSTA PERE</v>
          </cell>
          <cell r="L614" t="str">
            <v>CARCELEN CALLE FRANCISCO DEL CAMPO  OE3 352  Y JAIME ROLDOS</v>
          </cell>
          <cell r="O614" t="str">
            <v>170302</v>
          </cell>
          <cell r="P614" t="str">
            <v>170302</v>
          </cell>
          <cell r="Q614" t="str">
            <v>PICHINCHA_QUITO_CARCELEN</v>
          </cell>
          <cell r="R614" t="str">
            <v>4759149</v>
          </cell>
          <cell r="W614" t="str">
            <v>1706640966</v>
          </cell>
          <cell r="X614" t="str">
            <v>0995681707-0995681707</v>
          </cell>
          <cell r="AA614">
            <v>44917</v>
          </cell>
          <cell r="AD614">
            <v>1</v>
          </cell>
          <cell r="AE614">
            <v>1</v>
          </cell>
          <cell r="AH614" t="str">
            <v>FRENTE A MEGA CARNES EN CASA AMARILLA MINIMARKET VIKINGO</v>
          </cell>
          <cell r="AI614" t="str">
            <v>DESPACHO</v>
          </cell>
          <cell r="AJ614" t="str">
            <v>Normal</v>
          </cell>
          <cell r="AL614" t="str">
            <v>NO</v>
          </cell>
          <cell r="AN614" t="str">
            <v>MOV onlinevip</v>
          </cell>
          <cell r="AO614" t="str">
            <v>CANAL ONLINE</v>
          </cell>
          <cell r="AP614">
            <v>44917</v>
          </cell>
          <cell r="AR614" t="str">
            <v>MDELIVERY_4759149</v>
          </cell>
          <cell r="AS614">
            <v>324001</v>
          </cell>
          <cell r="AT614" t="str">
            <v>D40</v>
          </cell>
          <cell r="AU614" t="str">
            <v>BTC</v>
          </cell>
          <cell r="AV614">
            <v>1</v>
          </cell>
          <cell r="AW614" t="str">
            <v>LOCAL</v>
          </cell>
          <cell r="AX614" t="str">
            <v>ENTREGADO</v>
          </cell>
          <cell r="AY614" t="str">
            <v>LTE SAMSUNG A23 NEGRO: 1 und - sn. 356795951787691</v>
          </cell>
          <cell r="AZ614" t="str">
            <v>TERMINAL</v>
          </cell>
          <cell r="BA614" t="str">
            <v>Validar Biometrico</v>
          </cell>
        </row>
        <row r="615">
          <cell r="A615" t="str">
            <v>4759269</v>
          </cell>
          <cell r="B615" t="str">
            <v>MDELIVERY</v>
          </cell>
          <cell r="C615">
            <v>44917</v>
          </cell>
          <cell r="D615" t="str">
            <v>FLEXNET ECUADOR - MDELIVERY</v>
          </cell>
          <cell r="E615" t="str">
            <v>CALLE 28 DE JUNIO S/N Y GARCIA MORENO ENTRADA LLANO GRANDE</v>
          </cell>
          <cell r="H615" t="str">
            <v>170208</v>
          </cell>
          <cell r="I615" t="str">
            <v>QUITO</v>
          </cell>
          <cell r="J615" t="str">
            <v>PICHINCHA</v>
          </cell>
          <cell r="K615" t="str">
            <v>YANET CELEDONIA MACIAS YEPEZ</v>
          </cell>
          <cell r="L615" t="str">
            <v>BABAHOYO  CALLE FLORES  SN  Y TERCERA PEATONAL</v>
          </cell>
          <cell r="O615" t="str">
            <v>120105</v>
          </cell>
          <cell r="P615" t="str">
            <v>120105</v>
          </cell>
          <cell r="Q615" t="str">
            <v>LOS RIOS_BABAHOYO_BABAHOYO</v>
          </cell>
          <cell r="R615" t="str">
            <v>4759269</v>
          </cell>
          <cell r="W615" t="str">
            <v>1200946513</v>
          </cell>
          <cell r="X615" t="str">
            <v>0981004064-0987437801</v>
          </cell>
          <cell r="AA615">
            <v>44917</v>
          </cell>
          <cell r="AD615">
            <v>1</v>
          </cell>
          <cell r="AE615">
            <v>1</v>
          </cell>
          <cell r="AH615" t="str">
            <v>BARRIO FLORES A 3 CASAS DE CENTRO DE CAPACITACION POLICIAL  ENTREGA EN CASA 1P CAFE CON CREMA</v>
          </cell>
          <cell r="AI615" t="str">
            <v>DESPACHO</v>
          </cell>
          <cell r="AJ615" t="str">
            <v>Normal</v>
          </cell>
          <cell r="AL615" t="str">
            <v>NO</v>
          </cell>
          <cell r="AN615" t="str">
            <v>MOV onlinevip</v>
          </cell>
          <cell r="AO615" t="str">
            <v>CANAL ONLINE</v>
          </cell>
          <cell r="AP615">
            <v>44917</v>
          </cell>
          <cell r="AR615" t="str">
            <v>MDELIVERY_4759269</v>
          </cell>
          <cell r="AS615">
            <v>324009</v>
          </cell>
          <cell r="AT615" t="str">
            <v>D40</v>
          </cell>
          <cell r="AU615" t="str">
            <v>BTC</v>
          </cell>
          <cell r="AV615">
            <v>1</v>
          </cell>
          <cell r="AW615" t="str">
            <v>PROVINCIAL</v>
          </cell>
          <cell r="AX615" t="str">
            <v>ENTREGADO</v>
          </cell>
          <cell r="AY615" t="str">
            <v>LTE XIAOMI REDMI NOTE 11 AZUL: 1 und - sn. 869113065642283</v>
          </cell>
          <cell r="AZ615" t="str">
            <v>TERMINAL</v>
          </cell>
          <cell r="BA615" t="str">
            <v>Validar Biometrico</v>
          </cell>
        </row>
        <row r="616">
          <cell r="A616" t="str">
            <v>4759281</v>
          </cell>
          <cell r="B616" t="str">
            <v>MDELIVERY</v>
          </cell>
          <cell r="C616">
            <v>44917</v>
          </cell>
          <cell r="D616" t="str">
            <v>FLEXNET ECUADOR - MDELIVERY</v>
          </cell>
          <cell r="E616" t="str">
            <v>CALLE 28 DE JUNIO S/N Y GARCIA MORENO ENTRADA LLANO GRANDE</v>
          </cell>
          <cell r="H616" t="str">
            <v>170208</v>
          </cell>
          <cell r="I616" t="str">
            <v>QUITO</v>
          </cell>
          <cell r="J616" t="str">
            <v>PICHINCHA</v>
          </cell>
          <cell r="K616" t="str">
            <v>TANYA YARITZA HURTADO LOOR</v>
          </cell>
          <cell r="L616" t="str">
            <v>LETAMENDI CALLE F  MZ 219  Y 5 DE JUNIO</v>
          </cell>
          <cell r="O616" t="str">
            <v>090603</v>
          </cell>
          <cell r="P616" t="str">
            <v>090603</v>
          </cell>
          <cell r="Q616" t="str">
            <v>GUAYAS_GUAYAQUIL_LETAMENDI</v>
          </cell>
          <cell r="R616" t="str">
            <v>4759281</v>
          </cell>
          <cell r="W616" t="str">
            <v>0931580492_V4343i2442</v>
          </cell>
          <cell r="X616" t="str">
            <v>0988835341-</v>
          </cell>
          <cell r="AA616">
            <v>44917</v>
          </cell>
          <cell r="AD616">
            <v>1</v>
          </cell>
          <cell r="AE616">
            <v>1</v>
          </cell>
          <cell r="AH616" t="str">
            <v>EN LA ESQ CAPILLA ESQUINERA SANTIAGO APOSTOL DIAGONAL AL DISPENSARIO CASA TURQUEZA DE 3 PISOS CON 2 BALCONES</v>
          </cell>
          <cell r="AI616" t="str">
            <v>DESPACHO</v>
          </cell>
          <cell r="AJ616" t="str">
            <v>Normal</v>
          </cell>
          <cell r="AL616" t="str">
            <v>NO</v>
          </cell>
          <cell r="AN616" t="str">
            <v>MOV_tecnocom_credito_directo</v>
          </cell>
          <cell r="AO616" t="str">
            <v>CANAL ONLINE</v>
          </cell>
          <cell r="AP616">
            <v>44917</v>
          </cell>
          <cell r="AR616" t="str">
            <v>MDELIVERY_4759281</v>
          </cell>
          <cell r="AS616">
            <v>324019</v>
          </cell>
          <cell r="AT616" t="str">
            <v>D40</v>
          </cell>
          <cell r="AU616" t="str">
            <v>BTC</v>
          </cell>
          <cell r="AV616">
            <v>1</v>
          </cell>
          <cell r="AW616" t="str">
            <v>LOCAL</v>
          </cell>
          <cell r="AX616" t="str">
            <v>ENTREGADO</v>
          </cell>
          <cell r="AY616" t="str">
            <v>LTE XIAOMI REDMI NOTE 11 AZUL: 1 und - sn. 869113065908965</v>
          </cell>
          <cell r="AZ616" t="str">
            <v>TERMINAL</v>
          </cell>
          <cell r="BA616" t="str">
            <v>Validar Biometrico</v>
          </cell>
        </row>
        <row r="617">
          <cell r="A617" t="str">
            <v>4759667</v>
          </cell>
          <cell r="B617" t="str">
            <v>MDELIVERY</v>
          </cell>
          <cell r="C617">
            <v>44917</v>
          </cell>
          <cell r="D617" t="str">
            <v>FLEXNET ECUADOR - MDELIVERY</v>
          </cell>
          <cell r="E617" t="str">
            <v>CALLE 28 DE JUNIO S/N Y GARCIA MORENO ENTRADA LLANO GRANDE</v>
          </cell>
          <cell r="H617" t="str">
            <v>170208</v>
          </cell>
          <cell r="I617" t="str">
            <v>QUITO</v>
          </cell>
          <cell r="J617" t="str">
            <v>PICHINCHA</v>
          </cell>
          <cell r="K617" t="str">
            <v>Patricia del Carmen Gutirrez Gavilanez</v>
          </cell>
          <cell r="L617" t="str">
            <v>EL INCA AV DE LOS GUAYACANES  N52 230  Y AVIGIRAS</v>
          </cell>
          <cell r="O617" t="str">
            <v>170514</v>
          </cell>
          <cell r="P617" t="str">
            <v>170514</v>
          </cell>
          <cell r="Q617" t="str">
            <v>PICHINCHA_QUITO_EL INCA</v>
          </cell>
          <cell r="R617" t="str">
            <v>4759667</v>
          </cell>
          <cell r="W617" t="str">
            <v>0200863165</v>
          </cell>
          <cell r="X617" t="str">
            <v>0-0984346008</v>
          </cell>
          <cell r="AA617">
            <v>44917</v>
          </cell>
          <cell r="AD617">
            <v>1</v>
          </cell>
          <cell r="AE617">
            <v>1</v>
          </cell>
          <cell r="AH617" t="str">
            <v>ATRAS DE LA EMBAJADA DE ESTADOS UNIDOS ENTREGA EN CONJ COLINAS DE AMAGASI CASA 59</v>
          </cell>
          <cell r="AI617" t="str">
            <v>DESPACHO</v>
          </cell>
          <cell r="AJ617" t="str">
            <v>Normal</v>
          </cell>
          <cell r="AL617" t="str">
            <v>NO</v>
          </cell>
          <cell r="AN617" t="str">
            <v>MOV_autoporta</v>
          </cell>
          <cell r="AO617" t="str">
            <v>CANAL ONLINE</v>
          </cell>
          <cell r="AP617">
            <v>44917</v>
          </cell>
          <cell r="AR617" t="str">
            <v>MDELIVERY_4759667</v>
          </cell>
          <cell r="AS617">
            <v>324015</v>
          </cell>
          <cell r="AT617" t="str">
            <v>D40</v>
          </cell>
          <cell r="AU617" t="str">
            <v>BTC</v>
          </cell>
          <cell r="AV617">
            <v>1</v>
          </cell>
          <cell r="AW617" t="str">
            <v>LOCAL</v>
          </cell>
          <cell r="AX617" t="str">
            <v>ENTREGADO</v>
          </cell>
          <cell r="AY617" t="str">
            <v>HALFSIM MOVISTAR: 1 und - sn. 8959300520560303367</v>
          </cell>
          <cell r="AZ617" t="str">
            <v>SIMCARD</v>
          </cell>
          <cell r="BA617" t="str">
            <v/>
          </cell>
        </row>
        <row r="618">
          <cell r="A618" t="str">
            <v>4759817</v>
          </cell>
          <cell r="B618" t="str">
            <v>MDELIVERY</v>
          </cell>
          <cell r="C618">
            <v>44917</v>
          </cell>
          <cell r="D618" t="str">
            <v>FLEXNET ECUADOR - MDELIVERY</v>
          </cell>
          <cell r="E618" t="str">
            <v>CALLE 28 DE JUNIO S/N Y GARCIA MORENO ENTRADA LLANO GRANDE</v>
          </cell>
          <cell r="H618" t="str">
            <v>170208</v>
          </cell>
          <cell r="I618" t="str">
            <v>QUITO</v>
          </cell>
          <cell r="J618" t="str">
            <v>PICHINCHA</v>
          </cell>
          <cell r="K618" t="str">
            <v>ROBINSON WLADIMIR TOAPANTA PILA</v>
          </cell>
          <cell r="L618" t="str">
            <v>OFICINA TRAMACO QUITO QUITUMBE</v>
          </cell>
          <cell r="O618" t="str">
            <v>QUITO</v>
          </cell>
          <cell r="P618" t="str">
            <v>QUITO</v>
          </cell>
          <cell r="Q618" t="str">
            <v>PICHINCHA_QUITO_</v>
          </cell>
          <cell r="R618" t="str">
            <v>4759817</v>
          </cell>
          <cell r="W618" t="str">
            <v>0503993925_V4343V4242</v>
          </cell>
          <cell r="X618" t="str">
            <v>0992923452-</v>
          </cell>
          <cell r="AA618">
            <v>44917</v>
          </cell>
          <cell r="AD618">
            <v>1</v>
          </cell>
          <cell r="AE618">
            <v>1</v>
          </cell>
          <cell r="AH618" t="str">
            <v/>
          </cell>
          <cell r="AI618" t="str">
            <v>DESPACHO</v>
          </cell>
          <cell r="AJ618" t="str">
            <v>DERIVADO PICK UP</v>
          </cell>
          <cell r="AL618" t="str">
            <v>NO</v>
          </cell>
          <cell r="AN618" t="str">
            <v>MOV_tecnocom_credito_directo</v>
          </cell>
          <cell r="AO618" t="str">
            <v>CANAL ONLINE</v>
          </cell>
          <cell r="AP618">
            <v>44917</v>
          </cell>
          <cell r="AR618" t="str">
            <v>MDELIVERY_4759817</v>
          </cell>
          <cell r="AS618">
            <v>324028</v>
          </cell>
          <cell r="AT618" t="str">
            <v>D40</v>
          </cell>
          <cell r="AU618" t="str">
            <v>BTC</v>
          </cell>
          <cell r="AV618">
            <v>1</v>
          </cell>
          <cell r="AW618" t="str">
            <v>PROVINCIAL</v>
          </cell>
          <cell r="AX618" t="str">
            <v>ENTREGADO</v>
          </cell>
          <cell r="AY618" t="str">
            <v>LTE IPHONE 11 64GB NEGRO: 1 und - sn. 350537092687828</v>
          </cell>
          <cell r="AZ618" t="str">
            <v>TERMINAL</v>
          </cell>
          <cell r="BA618" t="str">
            <v>Validar Biometrico</v>
          </cell>
        </row>
        <row r="619">
          <cell r="A619" t="str">
            <v>4759896</v>
          </cell>
          <cell r="B619" t="str">
            <v>MDELIVERY</v>
          </cell>
          <cell r="C619">
            <v>44917</v>
          </cell>
          <cell r="D619" t="str">
            <v>FLEXNET ECUADOR - MDELIVERY</v>
          </cell>
          <cell r="E619" t="str">
            <v>CALLE 28 DE JUNIO S/N Y GARCIA MORENO ENTRADA LLANO GRANDE</v>
          </cell>
          <cell r="H619" t="str">
            <v>170208</v>
          </cell>
          <cell r="I619" t="str">
            <v>QUITO</v>
          </cell>
          <cell r="J619" t="str">
            <v>PICHINCHA</v>
          </cell>
          <cell r="K619" t="str">
            <v>VILLAMAR CABAL MIGUEL ANGEL</v>
          </cell>
          <cell r="L619" t="str">
            <v>MONTECRISTI CALLE 6 DE MARZO  SN  Y CALLE F</v>
          </cell>
          <cell r="O619" t="str">
            <v>130217</v>
          </cell>
          <cell r="P619" t="str">
            <v>130217</v>
          </cell>
          <cell r="Q619" t="str">
            <v>MANABI_MONTECRISTI_MONTECRISTI</v>
          </cell>
          <cell r="R619" t="str">
            <v>4759896</v>
          </cell>
          <cell r="W619" t="str">
            <v>1311437097</v>
          </cell>
          <cell r="X619" t="str">
            <v>0958950508-0958950508</v>
          </cell>
          <cell r="AA619">
            <v>44917</v>
          </cell>
          <cell r="AD619">
            <v>1</v>
          </cell>
          <cell r="AE619">
            <v>1</v>
          </cell>
          <cell r="AH619" t="str">
            <v>LEONIDAS PROANIO DIAGONAL A FABRICA MADIPACIF ENTREGA EN CASA ESQUINERA LADRILLO 1P</v>
          </cell>
          <cell r="AI619" t="str">
            <v>DESPACHO</v>
          </cell>
          <cell r="AJ619" t="str">
            <v>Normal</v>
          </cell>
          <cell r="AL619" t="str">
            <v>NO</v>
          </cell>
          <cell r="AN619" t="str">
            <v>MOV onlinevip</v>
          </cell>
          <cell r="AO619" t="str">
            <v>CANAL ONLINE</v>
          </cell>
          <cell r="AP619">
            <v>44917</v>
          </cell>
          <cell r="AR619" t="str">
            <v>MDELIVERY_4759896</v>
          </cell>
          <cell r="AS619">
            <v>324012</v>
          </cell>
          <cell r="AT619" t="str">
            <v>D40</v>
          </cell>
          <cell r="AU619" t="str">
            <v>BTC</v>
          </cell>
          <cell r="AV619">
            <v>1</v>
          </cell>
          <cell r="AW619" t="str">
            <v>PROVINCIAL</v>
          </cell>
          <cell r="AX619" t="str">
            <v>ENTREGADO</v>
          </cell>
          <cell r="AY619" t="str">
            <v>LTE SAMSUNG A53 5G NEGRO: 1 und - sn. 353842194799597</v>
          </cell>
          <cell r="AZ619" t="str">
            <v>TERMINAL</v>
          </cell>
          <cell r="BA619" t="str">
            <v>Validar Biometrico</v>
          </cell>
        </row>
        <row r="620">
          <cell r="A620" t="str">
            <v>4759958</v>
          </cell>
          <cell r="B620" t="str">
            <v>MDELIVERY</v>
          </cell>
          <cell r="C620">
            <v>44917</v>
          </cell>
          <cell r="D620" t="str">
            <v>FLEXNET ECUADOR - MDELIVERY</v>
          </cell>
          <cell r="E620" t="str">
            <v>CALLE 28 DE JUNIO S/N Y GARCIA MORENO ENTRADA LLANO GRANDE</v>
          </cell>
          <cell r="H620" t="str">
            <v>170208</v>
          </cell>
          <cell r="I620" t="str">
            <v>QUITO</v>
          </cell>
          <cell r="J620" t="str">
            <v>PICHINCHA</v>
          </cell>
          <cell r="K620" t="str">
            <v>Lidya Pilar Shuguli Cndor</v>
          </cell>
          <cell r="L620" t="str">
            <v>EL INCA AV DE LAS CONGONAS  N50112  Y FRUTILLAS</v>
          </cell>
          <cell r="O620" t="str">
            <v>170502</v>
          </cell>
          <cell r="P620" t="str">
            <v>170502</v>
          </cell>
          <cell r="Q620" t="str">
            <v>PICHINCHA_QUITO_EL INCA</v>
          </cell>
          <cell r="R620" t="str">
            <v>4759958</v>
          </cell>
          <cell r="W620" t="str">
            <v>1715579213</v>
          </cell>
          <cell r="X620" t="str">
            <v>0-0979274819</v>
          </cell>
          <cell r="AA620">
            <v>44917</v>
          </cell>
          <cell r="AD620">
            <v>1</v>
          </cell>
          <cell r="AE620">
            <v>1</v>
          </cell>
          <cell r="AH620" t="str">
            <v>EL INCA A 2 CUADRAS DEL COLEGIO LOS SHIRYS ENTREGA EN CASA CERRAMIENTO PORTN GRIS</v>
          </cell>
          <cell r="AI620" t="str">
            <v>DESPACHO</v>
          </cell>
          <cell r="AJ620" t="str">
            <v>Normal</v>
          </cell>
          <cell r="AL620" t="str">
            <v>NO</v>
          </cell>
          <cell r="AN620" t="str">
            <v>MOV_autoporta</v>
          </cell>
          <cell r="AO620" t="str">
            <v>CANAL ONLINE</v>
          </cell>
          <cell r="AP620">
            <v>44917</v>
          </cell>
          <cell r="AR620" t="str">
            <v>MDELIVERY_4759958</v>
          </cell>
          <cell r="AS620">
            <v>324032</v>
          </cell>
          <cell r="AT620" t="str">
            <v>D40</v>
          </cell>
          <cell r="AU620" t="str">
            <v>BTC</v>
          </cell>
          <cell r="AV620">
            <v>1</v>
          </cell>
          <cell r="AW620" t="str">
            <v>LOCAL</v>
          </cell>
          <cell r="AX620" t="str">
            <v>ENTREGADO</v>
          </cell>
          <cell r="AY620" t="str">
            <v>HALFSIM MOVISTAR: 1 und - sn. 8959300520560306410</v>
          </cell>
          <cell r="AZ620" t="str">
            <v>SIMCARD</v>
          </cell>
          <cell r="BA620" t="str">
            <v/>
          </cell>
        </row>
        <row r="621">
          <cell r="A621" t="str">
            <v>4760019</v>
          </cell>
          <cell r="B621" t="str">
            <v>MDELIVERY</v>
          </cell>
          <cell r="C621">
            <v>44917</v>
          </cell>
          <cell r="D621" t="str">
            <v>FLEXNET ECUADOR - MDELIVERY</v>
          </cell>
          <cell r="E621" t="str">
            <v>CALLE 28 DE JUNIO S/N Y GARCIA MORENO ENTRADA LLANO GRANDE</v>
          </cell>
          <cell r="H621" t="str">
            <v>170208</v>
          </cell>
          <cell r="I621" t="str">
            <v>QUITO</v>
          </cell>
          <cell r="J621" t="str">
            <v>PICHINCHA</v>
          </cell>
          <cell r="K621" t="str">
            <v>JARAMILLO SARMIENTO NAYELI ALEXANDRA</v>
          </cell>
          <cell r="L621" t="str">
            <v>OFICINA TRAMACO LOJA</v>
          </cell>
          <cell r="O621" t="str">
            <v>LOJA</v>
          </cell>
          <cell r="P621" t="str">
            <v>LOJA</v>
          </cell>
          <cell r="Q621" t="str">
            <v>LOJA_LOJA_</v>
          </cell>
          <cell r="R621" t="str">
            <v>4760019</v>
          </cell>
          <cell r="W621" t="str">
            <v>1150393880</v>
          </cell>
          <cell r="X621" t="str">
            <v>0969052623-0988418955</v>
          </cell>
          <cell r="AA621">
            <v>44917</v>
          </cell>
          <cell r="AD621">
            <v>1</v>
          </cell>
          <cell r="AE621">
            <v>1</v>
          </cell>
          <cell r="AH621" t="str">
            <v/>
          </cell>
          <cell r="AI621" t="str">
            <v>DESPACHO</v>
          </cell>
          <cell r="AJ621" t="str">
            <v>DERIVADO PICK UP</v>
          </cell>
          <cell r="AL621" t="str">
            <v>NO</v>
          </cell>
          <cell r="AN621" t="str">
            <v>MOV onlinevip</v>
          </cell>
          <cell r="AO621" t="str">
            <v>CANAL ONLINE</v>
          </cell>
          <cell r="AP621">
            <v>44917</v>
          </cell>
          <cell r="AR621" t="str">
            <v>MDELIVERY_4760019</v>
          </cell>
          <cell r="AS621">
            <v>324027</v>
          </cell>
          <cell r="AT621" t="str">
            <v>D40</v>
          </cell>
          <cell r="AU621" t="str">
            <v>BTC</v>
          </cell>
          <cell r="AV621">
            <v>1</v>
          </cell>
          <cell r="AW621" t="str">
            <v>PROVINCIAL</v>
          </cell>
          <cell r="AX621" t="str">
            <v>ENTREGADO</v>
          </cell>
          <cell r="AY621" t="str">
            <v>LTE SAMSUNG A53 5G NEGRO: 1 und - sn. 353842194888044</v>
          </cell>
          <cell r="AZ621" t="str">
            <v>TERMINAL</v>
          </cell>
          <cell r="BA621" t="str">
            <v>Validar Biometrico</v>
          </cell>
        </row>
        <row r="622">
          <cell r="A622" t="str">
            <v>4760028</v>
          </cell>
          <cell r="B622" t="str">
            <v>MDELIVERY</v>
          </cell>
          <cell r="C622">
            <v>44917</v>
          </cell>
          <cell r="D622" t="str">
            <v>FLEXNET ECUADOR - MDELIVERY</v>
          </cell>
          <cell r="E622" t="str">
            <v>CALLE 28 DE JUNIO S/N Y GARCIA MORENO ENTRADA LLANO GRANDE</v>
          </cell>
          <cell r="H622" t="str">
            <v>170208</v>
          </cell>
          <cell r="I622" t="str">
            <v>QUITO</v>
          </cell>
          <cell r="J622" t="str">
            <v>PICHINCHA</v>
          </cell>
          <cell r="K622" t="str">
            <v>RODDY FABRICIO BRAVO BRAVO</v>
          </cell>
          <cell r="L622" t="str">
            <v>LOS ESTEROS  AV 4 DE NOVIEMBRE  SN  Y CALLE 102</v>
          </cell>
          <cell r="O622" t="str">
            <v>130203</v>
          </cell>
          <cell r="P622" t="str">
            <v>130203</v>
          </cell>
          <cell r="Q622" t="str">
            <v>MANABI_MANTA_LOS ESTEROS</v>
          </cell>
          <cell r="R622" t="str">
            <v>4760028</v>
          </cell>
          <cell r="W622" t="str">
            <v>1313277368_E3343I2242</v>
          </cell>
          <cell r="X622" t="str">
            <v>0979032902-</v>
          </cell>
          <cell r="AA622">
            <v>44917</v>
          </cell>
          <cell r="AD622">
            <v>1</v>
          </cell>
          <cell r="AE622">
            <v>1</v>
          </cell>
          <cell r="AH622" t="str">
            <v>TARQUI ENTREGA EN GRAN AKI ANUNCIARSE EN SERVICIO AL CLIENTE</v>
          </cell>
          <cell r="AI622" t="str">
            <v>DESPACHO</v>
          </cell>
          <cell r="AJ622" t="str">
            <v>Normal</v>
          </cell>
          <cell r="AL622" t="str">
            <v>NO</v>
          </cell>
          <cell r="AN622" t="str">
            <v>MOV_tecnocom_credito_directo</v>
          </cell>
          <cell r="AO622" t="str">
            <v>CANAL ONLINE</v>
          </cell>
          <cell r="AP622">
            <v>44917</v>
          </cell>
          <cell r="AR622" t="str">
            <v>MDELIVERY_4760028</v>
          </cell>
          <cell r="AS622">
            <v>324031</v>
          </cell>
          <cell r="AT622" t="str">
            <v>D40</v>
          </cell>
          <cell r="AU622" t="str">
            <v>BTC</v>
          </cell>
          <cell r="AV622">
            <v>1</v>
          </cell>
          <cell r="AW622" t="str">
            <v>PROVINCIAL</v>
          </cell>
          <cell r="AX622" t="str">
            <v>ENTREGADO</v>
          </cell>
          <cell r="AY622" t="str">
            <v>LTE NOKIA C20 AZUL: 1 und - sn. 357321211265607</v>
          </cell>
          <cell r="AZ622" t="str">
            <v>TERMINAL</v>
          </cell>
          <cell r="BA622" t="str">
            <v>Validar Biometrico</v>
          </cell>
        </row>
        <row r="623">
          <cell r="A623" t="str">
            <v>4760226</v>
          </cell>
          <cell r="B623" t="str">
            <v>MDELIVERY</v>
          </cell>
          <cell r="C623">
            <v>44917</v>
          </cell>
          <cell r="D623" t="str">
            <v>FLEXNET ECUADOR - MDELIVERY</v>
          </cell>
          <cell r="E623" t="str">
            <v>CALLE 28 DE JUNIO S/N Y GARCIA MORENO ENTRADA LLANO GRANDE</v>
          </cell>
          <cell r="H623" t="str">
            <v>170208</v>
          </cell>
          <cell r="I623" t="str">
            <v>QUITO</v>
          </cell>
          <cell r="J623" t="str">
            <v>PICHINCHA</v>
          </cell>
          <cell r="K623" t="str">
            <v>GUSTAVO PATRICIO ORDOÑEZ MONTERO</v>
          </cell>
          <cell r="L623" t="str">
            <v>XIMENA CALLE JOSE MARIA SAENZ LA FLORESTA 1  MZ 3 VILLA 21  Y PADILLA</v>
          </cell>
          <cell r="O623" t="str">
            <v>090102</v>
          </cell>
          <cell r="P623" t="str">
            <v>090102</v>
          </cell>
          <cell r="Q623" t="str">
            <v>GUAYAS_GUAYAQUIL_XIMENA</v>
          </cell>
          <cell r="R623" t="str">
            <v>4760226</v>
          </cell>
          <cell r="W623" t="str">
            <v>0950270660_E2333A2222</v>
          </cell>
          <cell r="X623" t="str">
            <v>0998200407-</v>
          </cell>
          <cell r="AA623">
            <v>44917</v>
          </cell>
          <cell r="AD623">
            <v>1</v>
          </cell>
          <cell r="AE623">
            <v>1</v>
          </cell>
          <cell r="AH623" t="str">
            <v>TRAS DE LA FARMACIA LA FLORESTA EN CASA DE 2 PISOS CERRAMIENTO BLANCO  PIDE LA ENTREGA LO MAS PRONTO POSIBLE</v>
          </cell>
          <cell r="AI623" t="str">
            <v>DESPACHO</v>
          </cell>
          <cell r="AJ623" t="str">
            <v>Normal</v>
          </cell>
          <cell r="AL623" t="str">
            <v>NO</v>
          </cell>
          <cell r="AN623" t="str">
            <v>MOV_tecnocom_credito_directo</v>
          </cell>
          <cell r="AO623" t="str">
            <v>CANAL ONLINE</v>
          </cell>
          <cell r="AP623">
            <v>44917</v>
          </cell>
          <cell r="AR623" t="str">
            <v>MDELIVERY_4760226</v>
          </cell>
          <cell r="AS623">
            <v>324013</v>
          </cell>
          <cell r="AT623" t="str">
            <v>D40</v>
          </cell>
          <cell r="AU623" t="str">
            <v>BTC</v>
          </cell>
          <cell r="AV623">
            <v>1</v>
          </cell>
          <cell r="AW623" t="str">
            <v>LOCAL</v>
          </cell>
          <cell r="AX623" t="str">
            <v>ENTREGADO</v>
          </cell>
          <cell r="AY623" t="str">
            <v>LTE XIAOMI REDMI 10C 128GB GRIS: 1 und - sn. 868688062335768</v>
          </cell>
          <cell r="AZ623" t="str">
            <v>TERMINAL</v>
          </cell>
          <cell r="BA623" t="str">
            <v>Validar Biometrico</v>
          </cell>
        </row>
        <row r="624">
          <cell r="A624" t="str">
            <v>4760252</v>
          </cell>
          <cell r="B624" t="str">
            <v>MDELIVERY</v>
          </cell>
          <cell r="C624">
            <v>44917</v>
          </cell>
          <cell r="D624" t="str">
            <v>FLEXNET ECUADOR - MDELIVERY</v>
          </cell>
          <cell r="E624" t="str">
            <v>CALLE 28 DE JUNIO S/N Y GARCIA MORENO ENTRADA LLANO GRANDE</v>
          </cell>
          <cell r="H624" t="str">
            <v>170208</v>
          </cell>
          <cell r="I624" t="str">
            <v>QUITO</v>
          </cell>
          <cell r="J624" t="str">
            <v>PICHINCHA</v>
          </cell>
          <cell r="K624" t="str">
            <v>MARIA BELEN VEGA SIERRA</v>
          </cell>
          <cell r="L624" t="str">
            <v>COTOCOLLAO  CALLE JUAN DOMINGO  N64106 Y JOSE H FIGUEROA</v>
          </cell>
          <cell r="O624" t="str">
            <v>170301</v>
          </cell>
          <cell r="P624" t="str">
            <v>170301</v>
          </cell>
          <cell r="Q624" t="str">
            <v>PICHINCHA_QUITO_COTOCOLLAO</v>
          </cell>
          <cell r="R624" t="str">
            <v>4760252</v>
          </cell>
          <cell r="W624" t="str">
            <v>1713108908_V3333V3222</v>
          </cell>
          <cell r="X624" t="str">
            <v>0992749590-0984631748</v>
          </cell>
          <cell r="AA624">
            <v>44917</v>
          </cell>
          <cell r="AD624">
            <v>1</v>
          </cell>
          <cell r="AE624">
            <v>1</v>
          </cell>
          <cell r="AH624" t="str">
            <v>COTOCOLLAO 3 CUADRAS ARRIBA DE LA IGLESIA DEL DIVINO NINNIO ENTREGA EN CASA 2P BEIGE PERSONA QUE CONTESTA INDICA OTRO NUMERO DE CONTACTO 0992749590</v>
          </cell>
          <cell r="AI624" t="str">
            <v>DESPACHO</v>
          </cell>
          <cell r="AJ624" t="str">
            <v>Normal</v>
          </cell>
          <cell r="AL624" t="str">
            <v>NO</v>
          </cell>
          <cell r="AN624" t="str">
            <v>MOV tecnocom</v>
          </cell>
          <cell r="AO624" t="str">
            <v>CANAL ONLINE</v>
          </cell>
          <cell r="AP624">
            <v>44917</v>
          </cell>
          <cell r="AR624" t="str">
            <v>MDELIVERY_4760252</v>
          </cell>
          <cell r="AS624">
            <v>324020</v>
          </cell>
          <cell r="AT624" t="str">
            <v>D40</v>
          </cell>
          <cell r="AU624" t="str">
            <v>BTC</v>
          </cell>
          <cell r="AV624">
            <v>1</v>
          </cell>
          <cell r="AW624" t="str">
            <v>LOCAL</v>
          </cell>
          <cell r="AX624" t="str">
            <v>ENTREGADO</v>
          </cell>
          <cell r="AY624" t="str">
            <v>AIR APPLE AIRPODS 3ER GEN: 1 und - sn. 139999372442019</v>
          </cell>
          <cell r="AZ624" t="str">
            <v>ACCESORIO</v>
          </cell>
          <cell r="BA624" t="str">
            <v>Validar Biometrico, Validar Tarjeta Credito M,</v>
          </cell>
        </row>
        <row r="625">
          <cell r="A625" t="str">
            <v>4760344</v>
          </cell>
          <cell r="B625" t="str">
            <v>MDELIVERY</v>
          </cell>
          <cell r="C625">
            <v>44917</v>
          </cell>
          <cell r="D625" t="str">
            <v>FLEXNET ECUADOR - MDELIVERY</v>
          </cell>
          <cell r="E625" t="str">
            <v>CALLE 28 DE JUNIO S/N Y GARCIA MORENO ENTRADA LLANO GRANDE</v>
          </cell>
          <cell r="H625" t="str">
            <v>170208</v>
          </cell>
          <cell r="I625" t="str">
            <v>QUITO</v>
          </cell>
          <cell r="J625" t="str">
            <v>PICHINCHA</v>
          </cell>
          <cell r="K625" t="str">
            <v>EDINSON FERNANDO BEJARANO CARDENAS</v>
          </cell>
          <cell r="L625" t="str">
            <v>MACHALA CALLEJON BUENAVISTA  118  Y CIRCUNVALACION NORTE</v>
          </cell>
          <cell r="O625" t="str">
            <v>070211</v>
          </cell>
          <cell r="P625" t="str">
            <v>070211</v>
          </cell>
          <cell r="Q625" t="str">
            <v>EL ORO_MACHALA_MACHALA</v>
          </cell>
          <cell r="R625" t="str">
            <v>4760344</v>
          </cell>
          <cell r="W625" t="str">
            <v>0706404621_V4444V2242</v>
          </cell>
          <cell r="X625" t="str">
            <v>0995188596-</v>
          </cell>
          <cell r="AA625">
            <v>44917</v>
          </cell>
          <cell r="AD625">
            <v>1</v>
          </cell>
          <cell r="AE625">
            <v>1</v>
          </cell>
          <cell r="AH625" t="str">
            <v>EN CASA  CON PUERTA DE ZING JUNTO DE LA IGLESIA VIRGEN DEL CARMEN</v>
          </cell>
          <cell r="AI625" t="str">
            <v>DESPACHO</v>
          </cell>
          <cell r="AJ625" t="str">
            <v>Normal</v>
          </cell>
          <cell r="AL625" t="str">
            <v>NO</v>
          </cell>
          <cell r="AN625" t="str">
            <v>MOV_tecnocom_credito_directo</v>
          </cell>
          <cell r="AO625" t="str">
            <v>CANAL ONLINE</v>
          </cell>
          <cell r="AP625">
            <v>44917</v>
          </cell>
          <cell r="AR625" t="str">
            <v>MDELIVERY_4760344</v>
          </cell>
          <cell r="AS625">
            <v>324018</v>
          </cell>
          <cell r="AT625" t="str">
            <v>D40</v>
          </cell>
          <cell r="AU625" t="str">
            <v>BTC</v>
          </cell>
          <cell r="AV625">
            <v>1</v>
          </cell>
          <cell r="AW625" t="str">
            <v>PROVINCIAL</v>
          </cell>
          <cell r="AX625" t="str">
            <v>INCIDENCIA</v>
          </cell>
          <cell r="AY625" t="str">
            <v>LTE SAMSUNG A33 5G NEGRO: 1 und - sn. 352429892563151</v>
          </cell>
          <cell r="AZ625" t="str">
            <v>TERMINAL</v>
          </cell>
          <cell r="BA625" t="str">
            <v>Validar Biometrico</v>
          </cell>
        </row>
        <row r="626">
          <cell r="A626" t="str">
            <v>TK-7465</v>
          </cell>
          <cell r="B626" t="str">
            <v>MDELIVERY</v>
          </cell>
          <cell r="C626">
            <v>44917</v>
          </cell>
          <cell r="D626" t="str">
            <v>FLEXNET ECUADOR - MDELIVERY</v>
          </cell>
          <cell r="E626" t="str">
            <v>CALLE 28 DE JUNIO S/N Y GARCIA MORENO ENTRADA LLANO GRANDE</v>
          </cell>
          <cell r="H626" t="str">
            <v>170208</v>
          </cell>
          <cell r="I626" t="str">
            <v>QUITO</v>
          </cell>
          <cell r="J626" t="str">
            <v>PICHINCHA</v>
          </cell>
          <cell r="K626" t="str">
            <v>OTECEL</v>
          </cell>
          <cell r="L626" t="str">
            <v>AVDA SIMÓN BOLIVAR Y VIA NAYON CONJUNTO CORPORATIVO EKOPARK TORRE 3 TELEFONICA</v>
          </cell>
          <cell r="O626" t="str">
            <v>QUITO</v>
          </cell>
          <cell r="P626" t="str">
            <v>QUITO</v>
          </cell>
          <cell r="Q626" t="str">
            <v>PICHINCHA</v>
          </cell>
          <cell r="R626" t="str">
            <v>TK-7465</v>
          </cell>
          <cell r="W626" t="str">
            <v/>
          </cell>
          <cell r="X626" t="str">
            <v>098299225</v>
          </cell>
          <cell r="AA626">
            <v>44917</v>
          </cell>
          <cell r="AD626">
            <v>1</v>
          </cell>
          <cell r="AE626">
            <v>1</v>
          </cell>
          <cell r="AH626" t="str">
            <v/>
          </cell>
          <cell r="AI626" t="str">
            <v>DESPACHO</v>
          </cell>
          <cell r="AJ626" t="str">
            <v>Normal</v>
          </cell>
          <cell r="AL626" t="str">
            <v>NO</v>
          </cell>
          <cell r="AN626" t="str">
            <v/>
          </cell>
          <cell r="AO626" t="str">
            <v>CANAL ONLINE</v>
          </cell>
          <cell r="AP626">
            <v>44917</v>
          </cell>
          <cell r="AR626" t="str">
            <v>MDELIVERY_TK-7465</v>
          </cell>
          <cell r="AS626">
            <v>323945</v>
          </cell>
          <cell r="AT626" t="str">
            <v>D40</v>
          </cell>
          <cell r="AU626" t="str">
            <v>BTC</v>
          </cell>
          <cell r="AV626">
            <v>2</v>
          </cell>
          <cell r="AX626" t="str">
            <v>ENTREGADO</v>
          </cell>
          <cell r="AY626" t="str">
            <v>ESIM MOVISTAR_ESIM EVOUCHERS CODE QR: 2 und - sn. 8959300120525774420,8959300120525780666</v>
          </cell>
          <cell r="AZ626" t="str">
            <v>SIMCARD</v>
          </cell>
          <cell r="BA626" t="str">
            <v/>
          </cell>
        </row>
        <row r="627">
          <cell r="A627" t="str">
            <v>TK-7466</v>
          </cell>
          <cell r="B627" t="str">
            <v>MDELIVERY</v>
          </cell>
          <cell r="C627">
            <v>44917</v>
          </cell>
          <cell r="D627" t="str">
            <v>FLEXNET ECUADOR - MDELIVERY</v>
          </cell>
          <cell r="E627" t="str">
            <v>CALLE 28 DE JUNIO S/N Y GARCIA MORENO ENTRADA LLANO GRANDE</v>
          </cell>
          <cell r="H627" t="str">
            <v>170208</v>
          </cell>
          <cell r="I627" t="str">
            <v>QUITO</v>
          </cell>
          <cell r="J627" t="str">
            <v>PICHINCHA</v>
          </cell>
          <cell r="K627" t="str">
            <v>OTECEL</v>
          </cell>
          <cell r="L627" t="str">
            <v>AVDA SIMÓN BOLIVAR Y VIA NAYON CONJUNTO CORPORATIVO EKOPARK TORRE 3 TELEFONICA</v>
          </cell>
          <cell r="O627" t="str">
            <v>QUITO</v>
          </cell>
          <cell r="P627" t="str">
            <v>QUITO</v>
          </cell>
          <cell r="Q627" t="str">
            <v>PICHINCHA</v>
          </cell>
          <cell r="R627" t="str">
            <v>TK-7466</v>
          </cell>
          <cell r="W627" t="str">
            <v/>
          </cell>
          <cell r="X627" t="str">
            <v>098299225</v>
          </cell>
          <cell r="AA627">
            <v>44917</v>
          </cell>
          <cell r="AD627">
            <v>1</v>
          </cell>
          <cell r="AE627">
            <v>1</v>
          </cell>
          <cell r="AH627" t="str">
            <v/>
          </cell>
          <cell r="AI627" t="str">
            <v>DESPACHO</v>
          </cell>
          <cell r="AJ627" t="str">
            <v>Normal</v>
          </cell>
          <cell r="AL627" t="str">
            <v>NO</v>
          </cell>
          <cell r="AN627" t="str">
            <v/>
          </cell>
          <cell r="AO627" t="str">
            <v>CANAL ONLINE</v>
          </cell>
          <cell r="AP627">
            <v>44917</v>
          </cell>
          <cell r="AR627" t="str">
            <v>MDELIVERY_TK-7466</v>
          </cell>
          <cell r="AS627">
            <v>323943</v>
          </cell>
          <cell r="AT627" t="str">
            <v>D40</v>
          </cell>
          <cell r="AU627" t="str">
            <v>BTC</v>
          </cell>
          <cell r="AV627">
            <v>1</v>
          </cell>
          <cell r="AX627" t="str">
            <v>ENTREGADO</v>
          </cell>
          <cell r="AY627" t="str">
            <v>ESIM MOVISTAR_ESIM EVOUCHERS CODE QR: 1 und - sn. 8959300120525768380</v>
          </cell>
          <cell r="AZ627" t="str">
            <v>SIMCARD</v>
          </cell>
          <cell r="BA627" t="str">
            <v/>
          </cell>
        </row>
        <row r="628">
          <cell r="A628" t="str">
            <v>TK-7467</v>
          </cell>
          <cell r="B628" t="str">
            <v>MDELIVERY</v>
          </cell>
          <cell r="C628">
            <v>44917</v>
          </cell>
          <cell r="D628" t="str">
            <v>FLEXNET ECUADOR - MDELIVERY</v>
          </cell>
          <cell r="E628" t="str">
            <v>CALLE 28 DE JUNIO S/N Y GARCIA MORENO ENTRADA LLANO GRANDE</v>
          </cell>
          <cell r="H628" t="str">
            <v>170208</v>
          </cell>
          <cell r="I628" t="str">
            <v>QUITO</v>
          </cell>
          <cell r="J628" t="str">
            <v>PICHINCHA</v>
          </cell>
          <cell r="K628" t="str">
            <v>OTECEL</v>
          </cell>
          <cell r="L628" t="str">
            <v>AVDA SIMÓN BOLIVAR Y VIA NAYON CONJUNTO CORPORATIVO EKOPARK TORRE 3 TELEFONICA</v>
          </cell>
          <cell r="O628" t="str">
            <v>QUITO</v>
          </cell>
          <cell r="P628" t="str">
            <v>QUITO</v>
          </cell>
          <cell r="Q628" t="str">
            <v>PICHINCHA</v>
          </cell>
          <cell r="R628" t="str">
            <v>TK-7467</v>
          </cell>
          <cell r="W628" t="str">
            <v/>
          </cell>
          <cell r="X628" t="str">
            <v>098299225</v>
          </cell>
          <cell r="AA628">
            <v>44917</v>
          </cell>
          <cell r="AD628">
            <v>1</v>
          </cell>
          <cell r="AE628">
            <v>1</v>
          </cell>
          <cell r="AH628" t="str">
            <v/>
          </cell>
          <cell r="AI628" t="str">
            <v>DESPACHO</v>
          </cell>
          <cell r="AJ628" t="str">
            <v>Normal</v>
          </cell>
          <cell r="AL628" t="str">
            <v>NO</v>
          </cell>
          <cell r="AN628" t="str">
            <v/>
          </cell>
          <cell r="AO628" t="str">
            <v>CANAL ONLINE</v>
          </cell>
          <cell r="AP628">
            <v>44917</v>
          </cell>
          <cell r="AR628" t="str">
            <v>MDELIVERY_TK-7467</v>
          </cell>
          <cell r="AS628">
            <v>323947</v>
          </cell>
          <cell r="AT628" t="str">
            <v>D40</v>
          </cell>
          <cell r="AU628" t="str">
            <v>BTC</v>
          </cell>
          <cell r="AV628">
            <v>1</v>
          </cell>
          <cell r="AX628" t="str">
            <v>ENTREGADO</v>
          </cell>
          <cell r="AY628" t="str">
            <v>ESIM MOVISTAR_ESIM EVOUCHERS CODE QR: 1 und - sn. 8959300120525768406</v>
          </cell>
          <cell r="AZ628" t="str">
            <v>SIMCARD</v>
          </cell>
          <cell r="BA628" t="str">
            <v/>
          </cell>
        </row>
        <row r="629">
          <cell r="A629" t="str">
            <v>TK-7469</v>
          </cell>
          <cell r="B629" t="str">
            <v>MDELIVERY</v>
          </cell>
          <cell r="C629">
            <v>44917</v>
          </cell>
          <cell r="D629" t="str">
            <v>FLEXNET ECUADOR - MDELIVERY</v>
          </cell>
          <cell r="E629" t="str">
            <v>CALLE 28 DE JUNIO S/N Y GARCIA MORENO ENTRADA LLANO GRANDE</v>
          </cell>
          <cell r="H629" t="str">
            <v>170208</v>
          </cell>
          <cell r="I629" t="str">
            <v>QUITO</v>
          </cell>
          <cell r="J629" t="str">
            <v>PICHINCHA</v>
          </cell>
          <cell r="K629" t="str">
            <v>OTECEL</v>
          </cell>
          <cell r="L629" t="str">
            <v>AVDA SIMÓN BOLIVAR Y VIA NAYON CONJUNTO CORPORATIVO EKOPARK TORRE 3 TELEFONICA</v>
          </cell>
          <cell r="O629" t="str">
            <v>QUITO</v>
          </cell>
          <cell r="P629" t="str">
            <v>QUITO</v>
          </cell>
          <cell r="Q629" t="str">
            <v>PICHINCHA</v>
          </cell>
          <cell r="R629" t="str">
            <v>TK-7469</v>
          </cell>
          <cell r="W629" t="str">
            <v/>
          </cell>
          <cell r="X629" t="str">
            <v>098299225</v>
          </cell>
          <cell r="AA629">
            <v>44917</v>
          </cell>
          <cell r="AD629">
            <v>1</v>
          </cell>
          <cell r="AE629">
            <v>1</v>
          </cell>
          <cell r="AH629" t="str">
            <v/>
          </cell>
          <cell r="AI629" t="str">
            <v>DESPACHO</v>
          </cell>
          <cell r="AJ629" t="str">
            <v>Normal</v>
          </cell>
          <cell r="AL629" t="str">
            <v>NO</v>
          </cell>
          <cell r="AN629" t="str">
            <v/>
          </cell>
          <cell r="AO629" t="str">
            <v>CANAL ONLINE</v>
          </cell>
          <cell r="AP629">
            <v>44917</v>
          </cell>
          <cell r="AR629" t="str">
            <v>MDELIVERY_TK-7469</v>
          </cell>
          <cell r="AS629">
            <v>323940</v>
          </cell>
          <cell r="AT629" t="str">
            <v>D40</v>
          </cell>
          <cell r="AU629" t="str">
            <v>BTC</v>
          </cell>
          <cell r="AV629">
            <v>1</v>
          </cell>
          <cell r="AX629" t="str">
            <v>ENTREGADO</v>
          </cell>
          <cell r="AY629" t="str">
            <v>ESIM MOVISTAR_ESIM EVOUCHERS CODE QR: 1 und - sn. 8959300120525768653</v>
          </cell>
          <cell r="AZ629" t="str">
            <v>SIMCARD</v>
          </cell>
          <cell r="BA629" t="str">
            <v/>
          </cell>
        </row>
        <row r="630">
          <cell r="A630" t="str">
            <v>TK-7470</v>
          </cell>
          <cell r="B630" t="str">
            <v>MDELIVERY</v>
          </cell>
          <cell r="C630">
            <v>44917</v>
          </cell>
          <cell r="D630" t="str">
            <v>FLEXNET ECUADOR - MDELIVERY</v>
          </cell>
          <cell r="E630" t="str">
            <v>CALLE 28 DE JUNIO S/N Y GARCIA MORENO ENTRADA LLANO GRANDE</v>
          </cell>
          <cell r="H630" t="str">
            <v>170208</v>
          </cell>
          <cell r="I630" t="str">
            <v>QUITO</v>
          </cell>
          <cell r="J630" t="str">
            <v>PICHINCHA</v>
          </cell>
          <cell r="K630" t="str">
            <v>OTECEL</v>
          </cell>
          <cell r="L630" t="str">
            <v>AVDA SIMÓN BOLIVAR Y VIA NAYON CONJUNTO CORPORATIVO EKOPARK TORRE 3 TELEFONICA</v>
          </cell>
          <cell r="O630" t="str">
            <v>QUITO</v>
          </cell>
          <cell r="P630" t="str">
            <v>QUITO</v>
          </cell>
          <cell r="Q630" t="str">
            <v>PICHINCHA</v>
          </cell>
          <cell r="R630" t="str">
            <v>TK-7470</v>
          </cell>
          <cell r="W630" t="str">
            <v/>
          </cell>
          <cell r="X630" t="str">
            <v>098299225</v>
          </cell>
          <cell r="AA630">
            <v>44917</v>
          </cell>
          <cell r="AD630">
            <v>1</v>
          </cell>
          <cell r="AE630">
            <v>1</v>
          </cell>
          <cell r="AH630" t="str">
            <v/>
          </cell>
          <cell r="AI630" t="str">
            <v>DESPACHO</v>
          </cell>
          <cell r="AJ630" t="str">
            <v>Normal</v>
          </cell>
          <cell r="AL630" t="str">
            <v>NO</v>
          </cell>
          <cell r="AN630" t="str">
            <v/>
          </cell>
          <cell r="AO630" t="str">
            <v>CANAL ONLINE</v>
          </cell>
          <cell r="AP630">
            <v>44917</v>
          </cell>
          <cell r="AR630" t="str">
            <v>MDELIVERY_TK-7470</v>
          </cell>
          <cell r="AS630">
            <v>323944</v>
          </cell>
          <cell r="AT630" t="str">
            <v>D40</v>
          </cell>
          <cell r="AU630" t="str">
            <v>BTC</v>
          </cell>
          <cell r="AV630">
            <v>1</v>
          </cell>
          <cell r="AX630" t="str">
            <v>ENTREGADO</v>
          </cell>
          <cell r="AY630" t="str">
            <v>ESIM MOVISTAR_ESIM EVOUCHERS CODE QR: 1 und - sn. 8959300120525768422</v>
          </cell>
          <cell r="AZ630" t="str">
            <v>SIMCARD</v>
          </cell>
          <cell r="BA630" t="str">
            <v/>
          </cell>
        </row>
        <row r="631">
          <cell r="A631" t="str">
            <v>TK-7471</v>
          </cell>
          <cell r="B631" t="str">
            <v>MDELIVERY</v>
          </cell>
          <cell r="C631">
            <v>44917</v>
          </cell>
          <cell r="D631" t="str">
            <v>FLEXNET ECUADOR - MDELIVERY</v>
          </cell>
          <cell r="E631" t="str">
            <v>CALLE 28 DE JUNIO S/N Y GARCIA MORENO ENTRADA LLANO GRANDE</v>
          </cell>
          <cell r="H631" t="str">
            <v>170208</v>
          </cell>
          <cell r="I631" t="str">
            <v>QUITO</v>
          </cell>
          <cell r="J631" t="str">
            <v>PICHINCHA</v>
          </cell>
          <cell r="K631" t="str">
            <v>OTECEL</v>
          </cell>
          <cell r="L631" t="str">
            <v>AVDA SIMÓN BOLIVAR Y VIA NAYON CONJUNTO CORPORATIVO EKOPARK TORRE 3 TELEFONICA</v>
          </cell>
          <cell r="O631" t="str">
            <v>QUITO</v>
          </cell>
          <cell r="P631" t="str">
            <v>QUITO</v>
          </cell>
          <cell r="Q631" t="str">
            <v>PICHINCHA</v>
          </cell>
          <cell r="R631" t="str">
            <v>TK-7471</v>
          </cell>
          <cell r="W631" t="str">
            <v/>
          </cell>
          <cell r="X631" t="str">
            <v>098299225</v>
          </cell>
          <cell r="AA631">
            <v>44917</v>
          </cell>
          <cell r="AD631">
            <v>1</v>
          </cell>
          <cell r="AE631">
            <v>1</v>
          </cell>
          <cell r="AH631" t="str">
            <v/>
          </cell>
          <cell r="AI631" t="str">
            <v>DESPACHO</v>
          </cell>
          <cell r="AJ631" t="str">
            <v>Normal</v>
          </cell>
          <cell r="AL631" t="str">
            <v>NO</v>
          </cell>
          <cell r="AN631" t="str">
            <v/>
          </cell>
          <cell r="AO631" t="str">
            <v>CANAL ONLINE</v>
          </cell>
          <cell r="AP631">
            <v>44917</v>
          </cell>
          <cell r="AR631" t="str">
            <v>MDELIVERY_TK-7471</v>
          </cell>
          <cell r="AS631">
            <v>323942</v>
          </cell>
          <cell r="AT631" t="str">
            <v>D40</v>
          </cell>
          <cell r="AU631" t="str">
            <v>BTC</v>
          </cell>
          <cell r="AV631">
            <v>1</v>
          </cell>
          <cell r="AX631" t="str">
            <v>ENTREGADO</v>
          </cell>
          <cell r="AY631" t="str">
            <v>ESIM MOVISTAR_ESIM EVOUCHERS CODE QR: 1 und - sn. 8959300120525768646</v>
          </cell>
          <cell r="AZ631" t="str">
            <v>SIMCARD</v>
          </cell>
          <cell r="BA631" t="str">
            <v/>
          </cell>
        </row>
        <row r="632">
          <cell r="A632" t="str">
            <v>TK-7472</v>
          </cell>
          <cell r="B632" t="str">
            <v>MDELIVERY</v>
          </cell>
          <cell r="C632">
            <v>44917</v>
          </cell>
          <cell r="D632" t="str">
            <v>FLEXNET ECUADOR - MDELIVERY</v>
          </cell>
          <cell r="E632" t="str">
            <v>CALLE 28 DE JUNIO S/N Y GARCIA MORENO ENTRADA LLANO GRANDE</v>
          </cell>
          <cell r="H632" t="str">
            <v>170208</v>
          </cell>
          <cell r="I632" t="str">
            <v>QUITO</v>
          </cell>
          <cell r="J632" t="str">
            <v>PICHINCHA</v>
          </cell>
          <cell r="K632" t="str">
            <v>OTECEL</v>
          </cell>
          <cell r="L632" t="str">
            <v>AVDA SIMÓN BOLIVAR Y VIA NAYON CONJUNTO CORPORATIVO EKOPARK TORRE 3 TELEFONICA</v>
          </cell>
          <cell r="O632" t="str">
            <v>QUITO</v>
          </cell>
          <cell r="P632" t="str">
            <v>QUITO</v>
          </cell>
          <cell r="Q632" t="str">
            <v>PICHINCHA</v>
          </cell>
          <cell r="R632" t="str">
            <v>TK-7472</v>
          </cell>
          <cell r="W632" t="str">
            <v/>
          </cell>
          <cell r="X632" t="str">
            <v>098299225</v>
          </cell>
          <cell r="AA632">
            <v>44917</v>
          </cell>
          <cell r="AD632">
            <v>1</v>
          </cell>
          <cell r="AE632">
            <v>1</v>
          </cell>
          <cell r="AH632" t="str">
            <v/>
          </cell>
          <cell r="AI632" t="str">
            <v>DESPACHO</v>
          </cell>
          <cell r="AJ632" t="str">
            <v>Normal</v>
          </cell>
          <cell r="AL632" t="str">
            <v>NO</v>
          </cell>
          <cell r="AN632" t="str">
            <v/>
          </cell>
          <cell r="AO632" t="str">
            <v>CANAL ONLINE</v>
          </cell>
          <cell r="AP632">
            <v>44917</v>
          </cell>
          <cell r="AR632" t="str">
            <v>MDELIVERY_TK-7472</v>
          </cell>
          <cell r="AS632">
            <v>323946</v>
          </cell>
          <cell r="AT632" t="str">
            <v>D40</v>
          </cell>
          <cell r="AU632" t="str">
            <v>BTC</v>
          </cell>
          <cell r="AV632">
            <v>1</v>
          </cell>
          <cell r="AX632" t="str">
            <v>ENTREGADO</v>
          </cell>
          <cell r="AY632" t="str">
            <v>ESIM MOVISTAR_ESIM EVOUCHERS CODE QR: 1 und - sn. 8959300120525768539</v>
          </cell>
          <cell r="AZ632" t="str">
            <v>SIMCARD</v>
          </cell>
          <cell r="BA632" t="str">
            <v/>
          </cell>
        </row>
        <row r="633">
          <cell r="A633" t="str">
            <v>TK-7473</v>
          </cell>
          <cell r="B633" t="str">
            <v>MDELIVERY</v>
          </cell>
          <cell r="C633">
            <v>44917</v>
          </cell>
          <cell r="D633" t="str">
            <v>FLEXNET ECUADOR - MDELIVERY</v>
          </cell>
          <cell r="E633" t="str">
            <v>CALLE 28 DE JUNIO S/N Y GARCIA MORENO ENTRADA LLANO GRANDE</v>
          </cell>
          <cell r="H633" t="str">
            <v>170208</v>
          </cell>
          <cell r="I633" t="str">
            <v>QUITO</v>
          </cell>
          <cell r="J633" t="str">
            <v>PICHINCHA</v>
          </cell>
          <cell r="K633" t="str">
            <v>OTECEL</v>
          </cell>
          <cell r="L633" t="str">
            <v>AVDA SIMÓN BOLIVAR Y VIA NAYON CONJUNTO CORPORATIVO EKOPARK TORRE 3 TELEFONICA</v>
          </cell>
          <cell r="O633" t="str">
            <v>QUITO</v>
          </cell>
          <cell r="P633" t="str">
            <v>QUITO</v>
          </cell>
          <cell r="Q633" t="str">
            <v>PICHINCHA</v>
          </cell>
          <cell r="R633" t="str">
            <v>TK-7473</v>
          </cell>
          <cell r="W633" t="str">
            <v/>
          </cell>
          <cell r="X633" t="str">
            <v>098299225</v>
          </cell>
          <cell r="AA633">
            <v>44917</v>
          </cell>
          <cell r="AD633">
            <v>1</v>
          </cell>
          <cell r="AE633">
            <v>1</v>
          </cell>
          <cell r="AH633" t="str">
            <v/>
          </cell>
          <cell r="AI633" t="str">
            <v>DESPACHO</v>
          </cell>
          <cell r="AJ633" t="str">
            <v>Normal</v>
          </cell>
          <cell r="AL633" t="str">
            <v>NO</v>
          </cell>
          <cell r="AN633" t="str">
            <v/>
          </cell>
          <cell r="AO633" t="str">
            <v>CANAL ONLINE</v>
          </cell>
          <cell r="AP633">
            <v>44917</v>
          </cell>
          <cell r="AR633" t="str">
            <v>MDELIVERY_TK-7473</v>
          </cell>
          <cell r="AS633">
            <v>323941</v>
          </cell>
          <cell r="AT633" t="str">
            <v>D40</v>
          </cell>
          <cell r="AU633" t="str">
            <v>BTC</v>
          </cell>
          <cell r="AV633">
            <v>1</v>
          </cell>
          <cell r="AX633" t="str">
            <v>ENTREGADO</v>
          </cell>
          <cell r="AY633" t="str">
            <v>ESIM MOVISTAR_ESIM EVOUCHERS CODE QR: 1 und - sn. 8959300120525768562</v>
          </cell>
          <cell r="AZ633" t="str">
            <v>SIMCARD</v>
          </cell>
          <cell r="BA633" t="str">
            <v/>
          </cell>
        </row>
        <row r="634">
          <cell r="A634" t="str">
            <v>TK-7474</v>
          </cell>
          <cell r="B634" t="str">
            <v>MDELIVERY</v>
          </cell>
          <cell r="C634">
            <v>44917</v>
          </cell>
          <cell r="D634" t="str">
            <v>FLEXNET ECUADOR - MDELIVERY</v>
          </cell>
          <cell r="E634" t="str">
            <v>CALLE 28 DE JUNIO S/N Y GARCIA MORENO ENTRADA LLANO GRANDE</v>
          </cell>
          <cell r="H634" t="str">
            <v>170208</v>
          </cell>
          <cell r="I634" t="str">
            <v>QUITO</v>
          </cell>
          <cell r="J634" t="str">
            <v>PICHINCHA</v>
          </cell>
          <cell r="K634" t="str">
            <v>OTECEL</v>
          </cell>
          <cell r="L634" t="str">
            <v>AVDA SIMÓN BOLIVAR Y VIA NAYON CONJUNTO CORPORATIVO EKOPARK TORRE 3 TELEFONICA</v>
          </cell>
          <cell r="O634" t="str">
            <v>QUITO</v>
          </cell>
          <cell r="P634" t="str">
            <v>QUITO</v>
          </cell>
          <cell r="Q634" t="str">
            <v>PICHINCHA</v>
          </cell>
          <cell r="R634" t="str">
            <v>TK-7474</v>
          </cell>
          <cell r="W634" t="str">
            <v/>
          </cell>
          <cell r="X634" t="str">
            <v>098299225</v>
          </cell>
          <cell r="AA634">
            <v>44917</v>
          </cell>
          <cell r="AD634">
            <v>1</v>
          </cell>
          <cell r="AE634">
            <v>1</v>
          </cell>
          <cell r="AH634" t="str">
            <v/>
          </cell>
          <cell r="AI634" t="str">
            <v>DESPACHO</v>
          </cell>
          <cell r="AJ634" t="str">
            <v>Normal</v>
          </cell>
          <cell r="AL634" t="str">
            <v>NO</v>
          </cell>
          <cell r="AN634" t="str">
            <v/>
          </cell>
          <cell r="AO634" t="str">
            <v>CANAL ONLINE</v>
          </cell>
          <cell r="AP634">
            <v>44917</v>
          </cell>
          <cell r="AR634" t="str">
            <v>MDELIVERY_TK-7474</v>
          </cell>
          <cell r="AS634">
            <v>323949</v>
          </cell>
          <cell r="AT634" t="str">
            <v>D40</v>
          </cell>
          <cell r="AU634" t="str">
            <v>BTC</v>
          </cell>
          <cell r="AV634">
            <v>1</v>
          </cell>
          <cell r="AX634" t="str">
            <v>ENTREGADO</v>
          </cell>
          <cell r="AY634" t="str">
            <v>ESIM MOVISTAR_ESIM EVOUCHERS CODE QR: 1 und - sn. 8959300120525768521</v>
          </cell>
          <cell r="AZ634" t="str">
            <v>SIMCARD</v>
          </cell>
          <cell r="BA634" t="str">
            <v/>
          </cell>
        </row>
        <row r="635">
          <cell r="A635" t="str">
            <v>TK-7475</v>
          </cell>
          <cell r="B635" t="str">
            <v>MDELIVERY</v>
          </cell>
          <cell r="C635">
            <v>44917</v>
          </cell>
          <cell r="D635" t="str">
            <v>FLEXNET ECUADOR - MDELIVERY</v>
          </cell>
          <cell r="E635" t="str">
            <v>CALLE 28 DE JUNIO S/N Y GARCIA MORENO ENTRADA LLANO GRANDE</v>
          </cell>
          <cell r="H635" t="str">
            <v>170208</v>
          </cell>
          <cell r="I635" t="str">
            <v>QUITO</v>
          </cell>
          <cell r="J635" t="str">
            <v>PICHINCHA</v>
          </cell>
          <cell r="K635" t="str">
            <v>OTECEL</v>
          </cell>
          <cell r="L635" t="str">
            <v>AVDA SIMÓN BOLIVAR Y VIA NAYON CONJUNTO CORPORATIVO EKOPARK TORRE 3 TELEFONICA</v>
          </cell>
          <cell r="O635" t="str">
            <v>QUITO</v>
          </cell>
          <cell r="P635" t="str">
            <v>QUITO</v>
          </cell>
          <cell r="Q635" t="str">
            <v>PICHINCHA</v>
          </cell>
          <cell r="R635" t="str">
            <v>TK-7475</v>
          </cell>
          <cell r="W635" t="str">
            <v/>
          </cell>
          <cell r="X635" t="str">
            <v>098299225</v>
          </cell>
          <cell r="AA635">
            <v>44917</v>
          </cell>
          <cell r="AD635">
            <v>1</v>
          </cell>
          <cell r="AE635">
            <v>1</v>
          </cell>
          <cell r="AH635" t="str">
            <v/>
          </cell>
          <cell r="AI635" t="str">
            <v>DESPACHO</v>
          </cell>
          <cell r="AJ635" t="str">
            <v>Normal</v>
          </cell>
          <cell r="AL635" t="str">
            <v>NO</v>
          </cell>
          <cell r="AN635" t="str">
            <v/>
          </cell>
          <cell r="AO635" t="str">
            <v>CANAL ONLINE</v>
          </cell>
          <cell r="AP635">
            <v>44917</v>
          </cell>
          <cell r="AR635" t="str">
            <v>MDELIVERY_TK-7475</v>
          </cell>
          <cell r="AS635">
            <v>323951</v>
          </cell>
          <cell r="AT635" t="str">
            <v>D40</v>
          </cell>
          <cell r="AU635" t="str">
            <v>BTC</v>
          </cell>
          <cell r="AV635">
            <v>1</v>
          </cell>
          <cell r="AX635" t="str">
            <v>ENTREGADO</v>
          </cell>
          <cell r="AY635" t="str">
            <v>ESIM MOVISTAR_ESIM EVOUCHERS CODE QR: 1 und - sn. 8959300120525774685</v>
          </cell>
          <cell r="AZ635" t="str">
            <v>SIMCARD</v>
          </cell>
          <cell r="BA635" t="str">
            <v/>
          </cell>
        </row>
        <row r="636">
          <cell r="A636" t="str">
            <v>TK-7476</v>
          </cell>
          <cell r="B636" t="str">
            <v>MDELIVERY</v>
          </cell>
          <cell r="C636">
            <v>44917</v>
          </cell>
          <cell r="D636" t="str">
            <v>FLEXNET ECUADOR - MDELIVERY</v>
          </cell>
          <cell r="E636" t="str">
            <v>CALLE 28 DE JUNIO S/N Y GARCIA MORENO ENTRADA LLANO GRANDE</v>
          </cell>
          <cell r="H636" t="str">
            <v>170208</v>
          </cell>
          <cell r="I636" t="str">
            <v>QUITO</v>
          </cell>
          <cell r="J636" t="str">
            <v>PICHINCHA</v>
          </cell>
          <cell r="K636" t="str">
            <v>OTECEL</v>
          </cell>
          <cell r="L636" t="str">
            <v>AVDA SIMÓN BOLIVAR Y VIA NAYON CONJUNTO CORPORATIVO EKOPARK TORRE 3 TELEFONICA</v>
          </cell>
          <cell r="O636" t="str">
            <v>QUITO</v>
          </cell>
          <cell r="P636" t="str">
            <v>QUITO</v>
          </cell>
          <cell r="Q636" t="str">
            <v>PICHINCHA</v>
          </cell>
          <cell r="R636" t="str">
            <v>TK-7476</v>
          </cell>
          <cell r="W636" t="str">
            <v/>
          </cell>
          <cell r="X636" t="str">
            <v>098299225</v>
          </cell>
          <cell r="AA636">
            <v>44917</v>
          </cell>
          <cell r="AD636">
            <v>1</v>
          </cell>
          <cell r="AE636">
            <v>1</v>
          </cell>
          <cell r="AH636" t="str">
            <v/>
          </cell>
          <cell r="AI636" t="str">
            <v>DESPACHO</v>
          </cell>
          <cell r="AJ636" t="str">
            <v>Normal</v>
          </cell>
          <cell r="AL636" t="str">
            <v>NO</v>
          </cell>
          <cell r="AN636" t="str">
            <v/>
          </cell>
          <cell r="AO636" t="str">
            <v>CANAL ONLINE</v>
          </cell>
          <cell r="AP636">
            <v>44917</v>
          </cell>
          <cell r="AR636" t="str">
            <v>MDELIVERY_TK-7476</v>
          </cell>
          <cell r="AS636">
            <v>323952</v>
          </cell>
          <cell r="AT636" t="str">
            <v>D40</v>
          </cell>
          <cell r="AU636" t="str">
            <v>BTC</v>
          </cell>
          <cell r="AV636">
            <v>1</v>
          </cell>
          <cell r="AX636" t="str">
            <v>ENTREGADO</v>
          </cell>
          <cell r="AY636" t="str">
            <v>ESIM MOVISTAR_ESIM EVOUCHERS CODE QR: 1 und - sn. 8959300120525768547</v>
          </cell>
          <cell r="AZ636" t="str">
            <v>SIMCARD</v>
          </cell>
          <cell r="BA636" t="str">
            <v/>
          </cell>
        </row>
        <row r="637">
          <cell r="A637" t="str">
            <v>TK-7477</v>
          </cell>
          <cell r="B637" t="str">
            <v>MDELIVERY</v>
          </cell>
          <cell r="C637">
            <v>44917</v>
          </cell>
          <cell r="D637" t="str">
            <v>FLEXNET ECUADOR - MDELIVERY</v>
          </cell>
          <cell r="E637" t="str">
            <v>CALLE 28 DE JUNIO S/N Y GARCIA MORENO ENTRADA LLANO GRANDE</v>
          </cell>
          <cell r="H637" t="str">
            <v>170208</v>
          </cell>
          <cell r="I637" t="str">
            <v>QUITO</v>
          </cell>
          <cell r="J637" t="str">
            <v>PICHINCHA</v>
          </cell>
          <cell r="K637" t="str">
            <v>OTECEL</v>
          </cell>
          <cell r="L637" t="str">
            <v>AVDA SIMÓN BOLIVAR Y VIA NAYON CONJUNTO CORPORATIVO EKOPARK TORRE 3 TELEFONICA</v>
          </cell>
          <cell r="O637" t="str">
            <v>QUITO</v>
          </cell>
          <cell r="P637" t="str">
            <v>QUITO</v>
          </cell>
          <cell r="Q637" t="str">
            <v>PICHINCHA</v>
          </cell>
          <cell r="R637" t="str">
            <v>TK-7477</v>
          </cell>
          <cell r="W637" t="str">
            <v/>
          </cell>
          <cell r="X637" t="str">
            <v>098299225</v>
          </cell>
          <cell r="AA637">
            <v>44917</v>
          </cell>
          <cell r="AD637">
            <v>1</v>
          </cell>
          <cell r="AE637">
            <v>1</v>
          </cell>
          <cell r="AH637" t="str">
            <v/>
          </cell>
          <cell r="AI637" t="str">
            <v>DESPACHO</v>
          </cell>
          <cell r="AJ637" t="str">
            <v>Normal</v>
          </cell>
          <cell r="AL637" t="str">
            <v>NO</v>
          </cell>
          <cell r="AN637" t="str">
            <v/>
          </cell>
          <cell r="AO637" t="str">
            <v>CANAL ONLINE</v>
          </cell>
          <cell r="AP637">
            <v>44917</v>
          </cell>
          <cell r="AR637" t="str">
            <v>MDELIVERY_TK-7477</v>
          </cell>
          <cell r="AS637">
            <v>323948</v>
          </cell>
          <cell r="AT637" t="str">
            <v>D40</v>
          </cell>
          <cell r="AU637" t="str">
            <v>BTC</v>
          </cell>
          <cell r="AV637">
            <v>1</v>
          </cell>
          <cell r="AX637" t="str">
            <v>ENTREGADO</v>
          </cell>
          <cell r="AY637" t="str">
            <v>ESIM MOVISTAR_ESIM EVOUCHERS CODE QR: 1 und - sn. 8959300120525774669</v>
          </cell>
          <cell r="AZ637" t="str">
            <v>SIMCARD</v>
          </cell>
          <cell r="BA637" t="str">
            <v/>
          </cell>
        </row>
        <row r="638">
          <cell r="A638" t="str">
            <v>TK-7480</v>
          </cell>
          <cell r="B638" t="str">
            <v>MDELIVERY</v>
          </cell>
          <cell r="C638">
            <v>44917</v>
          </cell>
          <cell r="D638" t="str">
            <v>FLEXNET ECUADOR - MDELIVERY</v>
          </cell>
          <cell r="E638" t="str">
            <v>CALLE 28 DE JUNIO S/N Y GARCIA MORENO ENTRADA LLANO GRANDE</v>
          </cell>
          <cell r="H638" t="str">
            <v>170208</v>
          </cell>
          <cell r="I638" t="str">
            <v>QUITO</v>
          </cell>
          <cell r="J638" t="str">
            <v>PICHINCHA</v>
          </cell>
          <cell r="K638" t="str">
            <v>OTECEL</v>
          </cell>
          <cell r="L638" t="str">
            <v>AVDA SIMÓN BOLIVAR Y VIA NAYON CONJUNTO CORPORATIVO EKOPARK TORRE 3 TELEFONICA</v>
          </cell>
          <cell r="O638" t="str">
            <v>QUITO</v>
          </cell>
          <cell r="P638" t="str">
            <v>QUITO</v>
          </cell>
          <cell r="Q638" t="str">
            <v>PICHINCHA</v>
          </cell>
          <cell r="R638" t="str">
            <v>TK-7480</v>
          </cell>
          <cell r="W638" t="str">
            <v/>
          </cell>
          <cell r="X638" t="str">
            <v>098299225</v>
          </cell>
          <cell r="AA638">
            <v>44917</v>
          </cell>
          <cell r="AD638">
            <v>1</v>
          </cell>
          <cell r="AE638">
            <v>1</v>
          </cell>
          <cell r="AH638" t="str">
            <v/>
          </cell>
          <cell r="AI638" t="str">
            <v>DESPACHO</v>
          </cell>
          <cell r="AJ638" t="str">
            <v>Normal</v>
          </cell>
          <cell r="AL638" t="str">
            <v>NO</v>
          </cell>
          <cell r="AN638" t="str">
            <v/>
          </cell>
          <cell r="AO638" t="str">
            <v>CANAL ONLINE</v>
          </cell>
          <cell r="AP638">
            <v>44917</v>
          </cell>
          <cell r="AR638" t="str">
            <v>MDELIVERY_TK-7480</v>
          </cell>
          <cell r="AS638">
            <v>323950</v>
          </cell>
          <cell r="AT638" t="str">
            <v>D40</v>
          </cell>
          <cell r="AU638" t="str">
            <v>BTC</v>
          </cell>
          <cell r="AV638">
            <v>1</v>
          </cell>
          <cell r="AX638" t="str">
            <v>ENTREGADO</v>
          </cell>
          <cell r="AY638" t="str">
            <v>ESIM MOVISTAR_ESIM EVOUCHERS CODE QR: 1 und - sn. 8959300120525775260</v>
          </cell>
          <cell r="AZ638" t="str">
            <v>SIMCARD</v>
          </cell>
          <cell r="BA638" t="str">
            <v/>
          </cell>
        </row>
        <row r="639">
          <cell r="A639" t="str">
            <v>2479024</v>
          </cell>
          <cell r="B639" t="str">
            <v>MDELIVERY</v>
          </cell>
          <cell r="C639">
            <v>44918</v>
          </cell>
          <cell r="D639" t="str">
            <v>FLEXNET ECUADOR - MDELIVERY</v>
          </cell>
          <cell r="E639" t="str">
            <v>CALLE 28 DE JUNIO S/N Y GARCIA MORENO ENTRADA LLANO GRANDE</v>
          </cell>
          <cell r="H639" t="str">
            <v>170208</v>
          </cell>
          <cell r="I639" t="str">
            <v>QUITO</v>
          </cell>
          <cell r="J639" t="str">
            <v>PICHINCHA</v>
          </cell>
          <cell r="K639" t="str">
            <v>CHRISTIAN CAGUA VASQUEZ_COSCO SHIPPING LINES ECUADOR CIA LTDA</v>
          </cell>
          <cell r="L639" t="str">
            <v>GUAYAS GUAYAQUIL EDIFICIO THE POINT PISO 10 EDIFICIO THE POINT OFICINA 1005 A 1008</v>
          </cell>
          <cell r="O639" t="str">
            <v>GUAYAQUIL</v>
          </cell>
          <cell r="P639" t="str">
            <v>GUAYAQUIL</v>
          </cell>
          <cell r="Q639" t="str">
            <v>GUAYAS</v>
          </cell>
          <cell r="R639" t="str">
            <v>2479024</v>
          </cell>
          <cell r="W639" t="str">
            <v>0993306126001</v>
          </cell>
          <cell r="X639" t="str">
            <v>0980753312</v>
          </cell>
          <cell r="AA639">
            <v>44918</v>
          </cell>
          <cell r="AD639">
            <v>1</v>
          </cell>
          <cell r="AE639">
            <v>1</v>
          </cell>
          <cell r="AI639" t="str">
            <v>DESPACHO</v>
          </cell>
          <cell r="AJ639" t="str">
            <v>NORMAL</v>
          </cell>
          <cell r="AL639" t="str">
            <v>NO</v>
          </cell>
          <cell r="AN639" t="str">
            <v>ACTIVACIONES INGRESOS GGCC &amp; NEGOCIOS DIRECTOS</v>
          </cell>
          <cell r="AO639" t="str">
            <v>GGCC / NEGOCIOS</v>
          </cell>
          <cell r="AP639">
            <v>44918</v>
          </cell>
          <cell r="AR639" t="str">
            <v>MDELIVERY_2479024</v>
          </cell>
          <cell r="AS639">
            <v>324051</v>
          </cell>
          <cell r="AT639" t="str">
            <v>D40</v>
          </cell>
          <cell r="AU639" t="str">
            <v>BTB</v>
          </cell>
          <cell r="AV639">
            <v>4</v>
          </cell>
          <cell r="AX639" t="str">
            <v>ENTREGADO</v>
          </cell>
          <cell r="AY639" t="str">
            <v>LTE SAMSUNG A13 AZUL: 2 und - sn. 350068480695512,350068480695884 / HALFSIM MOVISTAR: 2 und - sn. 8959300520560993753,8959300520560993761</v>
          </cell>
          <cell r="AZ639" t="str">
            <v>SIMCARD / TERMINAL</v>
          </cell>
          <cell r="BA639" t="str">
            <v/>
          </cell>
        </row>
        <row r="640">
          <cell r="A640" t="str">
            <v>2479026</v>
          </cell>
          <cell r="B640" t="str">
            <v>MDELIVERY</v>
          </cell>
          <cell r="C640">
            <v>44918</v>
          </cell>
          <cell r="D640" t="str">
            <v>FLEXNET ECUADOR - MDELIVERY</v>
          </cell>
          <cell r="E640" t="str">
            <v>CALLE 28 DE JUNIO S/N Y GARCIA MORENO ENTRADA LLANO GRANDE</v>
          </cell>
          <cell r="H640" t="str">
            <v>170208</v>
          </cell>
          <cell r="I640" t="str">
            <v>QUITO</v>
          </cell>
          <cell r="J640" t="str">
            <v>PICHINCHA</v>
          </cell>
          <cell r="K640" t="str">
            <v>MARIA FERNANDA CEDENO BASURTO_MARIA FERNANDA CEDENO BASURTO</v>
          </cell>
          <cell r="L640" t="str">
            <v>PQA BOMBOLI AV 29 DE MAYO Y TULCAN EN LA ESTETICA NEW YORK REFERENCIA FRENTE AL TIA</v>
          </cell>
          <cell r="O640" t="str">
            <v>SANTO DOMINGO</v>
          </cell>
          <cell r="P640" t="str">
            <v>SANTO DOMINGO</v>
          </cell>
          <cell r="Q640" t="str">
            <v>SANTO DOMINGO</v>
          </cell>
          <cell r="R640" t="str">
            <v>2479026</v>
          </cell>
          <cell r="W640" t="str">
            <v>1722094883001</v>
          </cell>
          <cell r="X640" t="str">
            <v>0990697878/0962568272</v>
          </cell>
          <cell r="AA640">
            <v>44918</v>
          </cell>
          <cell r="AD640">
            <v>1</v>
          </cell>
          <cell r="AE640">
            <v>1</v>
          </cell>
          <cell r="AI640" t="str">
            <v>DESPACHO</v>
          </cell>
          <cell r="AJ640" t="str">
            <v>NORMAL</v>
          </cell>
          <cell r="AL640" t="str">
            <v>NO</v>
          </cell>
          <cell r="AN640" t="str">
            <v>DAS CARGO A LA CUENTA (DELIVERY)</v>
          </cell>
          <cell r="AO640" t="str">
            <v>DISTRIBUIDORES</v>
          </cell>
          <cell r="AP640">
            <v>44918</v>
          </cell>
          <cell r="AR640" t="str">
            <v>MDELIVERY_2479026</v>
          </cell>
          <cell r="AS640">
            <v>324046</v>
          </cell>
          <cell r="AT640" t="str">
            <v>D40</v>
          </cell>
          <cell r="AU640" t="str">
            <v>BTB</v>
          </cell>
          <cell r="AV640">
            <v>1</v>
          </cell>
          <cell r="AX640" t="str">
            <v>INCIDENCIA</v>
          </cell>
          <cell r="AY640" t="str">
            <v>HALFSIM MOVISTAR: 1 und - sn. 8959300520560993613</v>
          </cell>
          <cell r="AZ640" t="str">
            <v>SIMCARD</v>
          </cell>
          <cell r="BA640" t="str">
            <v>EMPRESAS TITULAR AUSENTE ENTREGA CON SELLO</v>
          </cell>
        </row>
        <row r="641">
          <cell r="A641" t="str">
            <v>2479027</v>
          </cell>
          <cell r="B641" t="str">
            <v>MDELIVERY</v>
          </cell>
          <cell r="C641">
            <v>44918</v>
          </cell>
          <cell r="D641" t="str">
            <v>FLEXNET ECUADOR - MDELIVERY</v>
          </cell>
          <cell r="E641" t="str">
            <v>CALLE 28 DE JUNIO S/N Y GARCIA MORENO ENTRADA LLANO GRANDE</v>
          </cell>
          <cell r="H641" t="str">
            <v>170208</v>
          </cell>
          <cell r="I641" t="str">
            <v>QUITO</v>
          </cell>
          <cell r="J641" t="str">
            <v>PICHINCHA</v>
          </cell>
          <cell r="K641" t="str">
            <v>NICOLE BENITEZ_GROWFLOWERS PRODUCCIONES S A</v>
          </cell>
          <cell r="L641" t="str">
            <v>PICHINCHA QUITO CALLE D N S2 265 Y AV DEL ESTABLO BARRIO SANTA LUCIA ALTA SECTOR CUMBAYA REFERENCIA DETRAS DEL SITE CENTER</v>
          </cell>
          <cell r="O641" t="str">
            <v>QUITO</v>
          </cell>
          <cell r="P641" t="str">
            <v>QUITO</v>
          </cell>
          <cell r="Q641" t="str">
            <v>PICHINCHA</v>
          </cell>
          <cell r="R641" t="str">
            <v>2479027</v>
          </cell>
          <cell r="W641" t="str">
            <v>1792224217001</v>
          </cell>
          <cell r="X641" t="str">
            <v>984000015</v>
          </cell>
          <cell r="AA641">
            <v>44918</v>
          </cell>
          <cell r="AD641">
            <v>1</v>
          </cell>
          <cell r="AE641">
            <v>1</v>
          </cell>
          <cell r="AI641" t="str">
            <v>DESPACHO</v>
          </cell>
          <cell r="AJ641" t="str">
            <v>NORMAL</v>
          </cell>
          <cell r="AL641" t="str">
            <v>NO</v>
          </cell>
          <cell r="AN641" t="str">
            <v>ACTIVACIONES INGRESOS GGCC &amp; NEGOCIOS DIRECTOS (EXPRESS SOLO QUITO)</v>
          </cell>
          <cell r="AO641" t="str">
            <v>GGCC / NEGOCIOS</v>
          </cell>
          <cell r="AP641">
            <v>44918</v>
          </cell>
          <cell r="AR641" t="str">
            <v>MDELIVERY_2479027</v>
          </cell>
          <cell r="AS641">
            <v>324050</v>
          </cell>
          <cell r="AT641" t="str">
            <v>D40</v>
          </cell>
          <cell r="AU641" t="str">
            <v>BTB</v>
          </cell>
          <cell r="AV641">
            <v>2</v>
          </cell>
          <cell r="AX641" t="str">
            <v>ENTREGADO</v>
          </cell>
          <cell r="AY641" t="str">
            <v>LTE SAMSUNG A13 NEGRO: 1 und - sn. 350068480717589 / HALFSIM MOVISTAR: 1 und - sn. 8959300520560993589</v>
          </cell>
          <cell r="AZ641" t="str">
            <v>SIMCARD / TERMINAL</v>
          </cell>
          <cell r="BA641" t="str">
            <v/>
          </cell>
        </row>
        <row r="642">
          <cell r="A642" t="str">
            <v>2479028</v>
          </cell>
          <cell r="B642" t="str">
            <v>MDELIVERY</v>
          </cell>
          <cell r="C642">
            <v>44918</v>
          </cell>
          <cell r="D642" t="str">
            <v>FLEXNET ECUADOR - MDELIVERY</v>
          </cell>
          <cell r="E642" t="str">
            <v>CALLE 28 DE JUNIO S/N Y GARCIA MORENO ENTRADA LLANO GRANDE</v>
          </cell>
          <cell r="H642" t="str">
            <v>170208</v>
          </cell>
          <cell r="I642" t="str">
            <v>QUITO</v>
          </cell>
          <cell r="J642" t="str">
            <v>PICHINCHA</v>
          </cell>
          <cell r="K642" t="str">
            <v>TANYA RUANO GESTORA_SWISSOIL DEL ECUADOR S A SWISSOIL</v>
          </cell>
          <cell r="L642" t="str">
            <v>GUAYAS GUAYAQUIL CIUDADELA NUEVE DE OCTUBRE CALLEJON NOVENO ENTRE AV DOMINGO COMIN Y LA RIA GUAYAQUIL ECUADOR</v>
          </cell>
          <cell r="O642" t="str">
            <v>GUAYAQUIL</v>
          </cell>
          <cell r="P642" t="str">
            <v>GUAYAQUIL</v>
          </cell>
          <cell r="Q642" t="str">
            <v>GUAYAS</v>
          </cell>
          <cell r="R642" t="str">
            <v>2479028</v>
          </cell>
          <cell r="W642" t="str">
            <v>0992634839001</v>
          </cell>
          <cell r="X642" t="str">
            <v>0994629431</v>
          </cell>
          <cell r="AA642">
            <v>44918</v>
          </cell>
          <cell r="AD642">
            <v>1</v>
          </cell>
          <cell r="AE642">
            <v>1</v>
          </cell>
          <cell r="AI642" t="str">
            <v>DESPACHO</v>
          </cell>
          <cell r="AJ642" t="str">
            <v>NORMAL</v>
          </cell>
          <cell r="AL642" t="str">
            <v>NO</v>
          </cell>
          <cell r="AN642" t="str">
            <v>ACTIVACIONES INGRESOS GGCC &amp; NEGOCIOS DIRECTOS</v>
          </cell>
          <cell r="AO642" t="str">
            <v>GGCC / NEGOCIOS</v>
          </cell>
          <cell r="AP642">
            <v>44918</v>
          </cell>
          <cell r="AR642" t="str">
            <v>MDELIVERY_2479028</v>
          </cell>
          <cell r="AS642">
            <v>324048</v>
          </cell>
          <cell r="AT642" t="str">
            <v>D40</v>
          </cell>
          <cell r="AU642" t="str">
            <v>BTB</v>
          </cell>
          <cell r="AV642">
            <v>53</v>
          </cell>
          <cell r="AX642" t="str">
            <v>ENTREGADO</v>
          </cell>
          <cell r="AY642" t="str">
            <v>LTE SAMSUNG A13 AZUL: 1 und - sn. 350068480695728 / LTE SAMSUNG A03 CORE NEGRO: 3 und - sn. 352286991373571,352286991373753,352286991373761 / LTE SAMSUNG S21 FE VERDE: 1 und - sn. 352755852599516 / LTE SAMSUNG A53 5G AZUL: 2 und - sn. 353842195021223,353842194941363 / LTE MOTO G60S AZUL: 1 und - sn. 354911551803653 / LTE NOKIA G21 AZUL: 4 und - sn. 355108340315912,355108340303785,355108340316241,355108340299850 / LTE XIAOMI 12 LITE NEGRO: 3 und - sn. 861267062011500,861267062029403,861267062046449 / LTE HUAWEI NOVA 9 SE NEGRO: 1 und - sn. 861965051482091 / LTE HONOR X8 AZUL: 2 und - sn. 864331069311607,864331069311540 / LTE XIAOMI REDMI NOTE 11 AZUL: 6 und - sn. 869113065723521,869113065730203,869113065742885,869113065745722,869113065751324,869113065787807 / HALFSIM MOVISTAR: 29 und - sn. 8959300520560990346,8959300520560990361,8959300520560990353,8959300520560990379,8959300520560990395,8959300120519191540,8959300120519191557,8959300120519191615,8959300120519191623,8959300120519191565,8959300120519191573,8959300120519191581,8959300120519191599,8959300120519191664,8959300120519191672,8959300120519191680,8959300120519191656,8959300120519191631,8959300120519191649,8959300120519191607,8959300120519191698,8959300120519191706,8959300120519191714,8959300120519191722,8959300120519191730,8959300120519191748,8959300120519191755,8959300120519191763,8959300120519191771</v>
          </cell>
          <cell r="AZ642" t="str">
            <v>SIMCARD / TERMINAL</v>
          </cell>
          <cell r="BA642" t="str">
            <v/>
          </cell>
        </row>
        <row r="643">
          <cell r="A643" t="str">
            <v>2479057</v>
          </cell>
          <cell r="B643" t="str">
            <v>MDELIVERY</v>
          </cell>
          <cell r="C643">
            <v>44918</v>
          </cell>
          <cell r="D643" t="str">
            <v>FLEXNET ECUADOR - MDELIVERY</v>
          </cell>
          <cell r="E643" t="str">
            <v>CALLE 28 DE JUNIO S/N Y GARCIA MORENO ENTRADA LLANO GRANDE</v>
          </cell>
          <cell r="H643" t="str">
            <v>170208</v>
          </cell>
          <cell r="I643" t="str">
            <v>QUITO</v>
          </cell>
          <cell r="J643" t="str">
            <v>PICHINCHA</v>
          </cell>
          <cell r="K643" t="str">
            <v>SILVANA REYES_COTZUL S A</v>
          </cell>
          <cell r="L643" t="str">
            <v>GUAYAS GUAYAQUIL RUMICHACA 820 Y 9 DE OCTUBRE GUAYAQUIL</v>
          </cell>
          <cell r="O643" t="str">
            <v>GUAYAQUIL</v>
          </cell>
          <cell r="P643" t="str">
            <v>GUAYAQUIL</v>
          </cell>
          <cell r="Q643" t="str">
            <v>GUAYAS</v>
          </cell>
          <cell r="R643" t="str">
            <v>2479057</v>
          </cell>
          <cell r="W643" t="str">
            <v>0992146036001</v>
          </cell>
          <cell r="X643" t="str">
            <v>0981262767</v>
          </cell>
          <cell r="AA643">
            <v>44918</v>
          </cell>
          <cell r="AD643">
            <v>1</v>
          </cell>
          <cell r="AE643">
            <v>1</v>
          </cell>
          <cell r="AI643" t="str">
            <v>DESPACHO</v>
          </cell>
          <cell r="AJ643" t="str">
            <v>NORMAL</v>
          </cell>
          <cell r="AL643" t="str">
            <v>NO</v>
          </cell>
          <cell r="AN643" t="str">
            <v>ACTIVACIONES INGRESOS GGCC &amp; NEGOCIOS DIRECTOS</v>
          </cell>
          <cell r="AO643" t="str">
            <v>GGCC / NEGOCIOS</v>
          </cell>
          <cell r="AP643">
            <v>44918</v>
          </cell>
          <cell r="AR643" t="str">
            <v>MDELIVERY_2479057</v>
          </cell>
          <cell r="AS643">
            <v>324052</v>
          </cell>
          <cell r="AT643" t="str">
            <v>D40</v>
          </cell>
          <cell r="AU643" t="str">
            <v>BTB</v>
          </cell>
          <cell r="AV643">
            <v>2</v>
          </cell>
          <cell r="AX643" t="str">
            <v>ENTREGADO</v>
          </cell>
          <cell r="AY643" t="str">
            <v>LTE SAMSUNG A53 5G AZUL: 1 und - sn. 353842197669268 / HALFSIM MOVISTAR: 1 und - sn. 8959300520560993563</v>
          </cell>
          <cell r="AZ643" t="str">
            <v>SIMCARD / TERMINAL</v>
          </cell>
          <cell r="BA643" t="str">
            <v/>
          </cell>
        </row>
        <row r="644">
          <cell r="A644" t="str">
            <v>2479058</v>
          </cell>
          <cell r="B644" t="str">
            <v>MDELIVERY</v>
          </cell>
          <cell r="C644">
            <v>44918</v>
          </cell>
          <cell r="D644" t="str">
            <v>FLEXNET ECUADOR - MDELIVERY</v>
          </cell>
          <cell r="E644" t="str">
            <v>CALLE 28 DE JUNIO S/N Y GARCIA MORENO ENTRADA LLANO GRANDE</v>
          </cell>
          <cell r="H644" t="str">
            <v>170208</v>
          </cell>
          <cell r="I644" t="str">
            <v>QUITO</v>
          </cell>
          <cell r="J644" t="str">
            <v>PICHINCHA</v>
          </cell>
          <cell r="K644" t="str">
            <v>CRISTIAN PAREDES_ DINERS CLUB DEL ECUADOR S A SOCIEDAD FINANCIERA</v>
          </cell>
          <cell r="L644" t="str">
            <v>AMAZONAS Y PEREIRA MATRIZ BANCO PICHINCHA AV PISO 7</v>
          </cell>
          <cell r="O644" t="str">
            <v>QUITO</v>
          </cell>
          <cell r="P644" t="str">
            <v>QUITO</v>
          </cell>
          <cell r="Q644" t="str">
            <v>PICHINCHA</v>
          </cell>
          <cell r="R644" t="str">
            <v>2479058</v>
          </cell>
          <cell r="W644" t="str">
            <v>1790010937001</v>
          </cell>
          <cell r="X644" t="str">
            <v>0999059226</v>
          </cell>
          <cell r="AA644">
            <v>44918</v>
          </cell>
          <cell r="AD644">
            <v>1</v>
          </cell>
          <cell r="AE644">
            <v>1</v>
          </cell>
          <cell r="AI644" t="str">
            <v>DESPACHO</v>
          </cell>
          <cell r="AJ644" t="str">
            <v>NORMAL</v>
          </cell>
          <cell r="AL644" t="str">
            <v>NO</v>
          </cell>
          <cell r="AN644" t="str">
            <v>POSVENTA GGCC Y NEGOCIOS</v>
          </cell>
          <cell r="AO644" t="str">
            <v>GGCC / NEGOCIOS</v>
          </cell>
          <cell r="AP644">
            <v>44918</v>
          </cell>
          <cell r="AR644" t="str">
            <v>MDELIVERY_2479058</v>
          </cell>
          <cell r="AS644">
            <v>324045</v>
          </cell>
          <cell r="AT644" t="str">
            <v>D40</v>
          </cell>
          <cell r="AU644" t="str">
            <v>BTB</v>
          </cell>
          <cell r="AV644">
            <v>1</v>
          </cell>
          <cell r="AX644" t="str">
            <v>ENTREGADO</v>
          </cell>
          <cell r="AY644" t="str">
            <v>LTE SAMSUNG A13 NEGRO: 1 und - sn. 350068480714495</v>
          </cell>
          <cell r="AZ644" t="str">
            <v>TERMINAL</v>
          </cell>
          <cell r="BA644" t="str">
            <v/>
          </cell>
        </row>
        <row r="645">
          <cell r="A645" t="str">
            <v>2479059</v>
          </cell>
          <cell r="B645" t="str">
            <v>MDELIVERY</v>
          </cell>
          <cell r="C645">
            <v>44918</v>
          </cell>
          <cell r="D645" t="str">
            <v>FLEXNET ECUADOR - MDELIVERY</v>
          </cell>
          <cell r="E645" t="str">
            <v>CALLE 28 DE JUNIO S/N Y GARCIA MORENO ENTRADA LLANO GRANDE</v>
          </cell>
          <cell r="H645" t="str">
            <v>170208</v>
          </cell>
          <cell r="I645" t="str">
            <v>QUITO</v>
          </cell>
          <cell r="J645" t="str">
            <v>PICHINCHA</v>
          </cell>
          <cell r="K645" t="str">
            <v>VIVIANA ALVAREZ_COOPERATIVA DE AHORRO Y CREDITO ALFONSO JARAMILLO</v>
          </cell>
          <cell r="L645" t="str">
            <v>GRAN COLOMBIA Y MANZANEROS EN EL EDIFICIO ANDALUCIA PLAZA EN LA COOP CAJA</v>
          </cell>
          <cell r="O645" t="str">
            <v>CUENCA</v>
          </cell>
          <cell r="P645" t="str">
            <v>CUENCA</v>
          </cell>
          <cell r="Q645" t="str">
            <v>AZUAY</v>
          </cell>
          <cell r="R645" t="str">
            <v>2479059</v>
          </cell>
          <cell r="W645" t="str">
            <v>0190087603001</v>
          </cell>
          <cell r="X645" t="str">
            <v>0979035055</v>
          </cell>
          <cell r="AA645">
            <v>44918</v>
          </cell>
          <cell r="AD645">
            <v>1</v>
          </cell>
          <cell r="AE645">
            <v>1</v>
          </cell>
          <cell r="AI645" t="str">
            <v>DESPACHO</v>
          </cell>
          <cell r="AJ645" t="str">
            <v>NORMAL</v>
          </cell>
          <cell r="AL645" t="str">
            <v>NO</v>
          </cell>
          <cell r="AN645" t="str">
            <v>POSVENTA GGCC Y NEGOCIOS</v>
          </cell>
          <cell r="AO645" t="str">
            <v>GGCC / NEGOCIOS</v>
          </cell>
          <cell r="AP645">
            <v>44918</v>
          </cell>
          <cell r="AR645" t="str">
            <v>MDELIVERY_2479059</v>
          </cell>
          <cell r="AS645">
            <v>324049</v>
          </cell>
          <cell r="AT645" t="str">
            <v>D40</v>
          </cell>
          <cell r="AU645" t="str">
            <v>BTB</v>
          </cell>
          <cell r="AV645">
            <v>1</v>
          </cell>
          <cell r="AX645" t="str">
            <v>ENTREGADO</v>
          </cell>
          <cell r="AY645" t="str">
            <v>HALFSIM MOVISTAR: 1 und - sn. 8959300520560993571</v>
          </cell>
          <cell r="AZ645" t="str">
            <v>SIMCARD</v>
          </cell>
          <cell r="BA645" t="str">
            <v/>
          </cell>
        </row>
        <row r="646">
          <cell r="A646" t="str">
            <v>2479063</v>
          </cell>
          <cell r="B646" t="str">
            <v>MDELIVERY</v>
          </cell>
          <cell r="C646">
            <v>44918</v>
          </cell>
          <cell r="D646" t="str">
            <v>FLEXNET ECUADOR - MDELIVERY</v>
          </cell>
          <cell r="E646" t="str">
            <v>CALLE 28 DE JUNIO S/N Y GARCIA MORENO ENTRADA LLANO GRANDE</v>
          </cell>
          <cell r="H646" t="str">
            <v>170208</v>
          </cell>
          <cell r="I646" t="str">
            <v>QUITO</v>
          </cell>
          <cell r="J646" t="str">
            <v>PICHINCHA</v>
          </cell>
          <cell r="K646" t="str">
            <v>LILIA BURGASI_ASOCIACION DE SERVIDORES DE LA EMPRESA PUBLICA MET</v>
          </cell>
          <cell r="L646" t="str">
            <v>OFICINA ASEPMAPS CALLE RUMANIA N31B Y POLONIA QUITO</v>
          </cell>
          <cell r="O646" t="str">
            <v>QUITO</v>
          </cell>
          <cell r="P646" t="str">
            <v>QUITO</v>
          </cell>
          <cell r="Q646" t="str">
            <v>PICHINCHA</v>
          </cell>
          <cell r="R646" t="str">
            <v>2479063</v>
          </cell>
          <cell r="W646" t="str">
            <v>1791834410001</v>
          </cell>
          <cell r="X646" t="str">
            <v>0984497387</v>
          </cell>
          <cell r="AA646">
            <v>44918</v>
          </cell>
          <cell r="AD646">
            <v>1</v>
          </cell>
          <cell r="AE646">
            <v>1</v>
          </cell>
          <cell r="AI646" t="str">
            <v>DESPACHO</v>
          </cell>
          <cell r="AJ646" t="str">
            <v>EXPRESS</v>
          </cell>
          <cell r="AL646" t="str">
            <v>NO</v>
          </cell>
          <cell r="AN646" t="str">
            <v>367 EMPRESAS Y NEGOCIOS (EXPRESS SOLO QUITO)</v>
          </cell>
          <cell r="AO646" t="str">
            <v>GGCC / NEGOCIOS</v>
          </cell>
          <cell r="AP646">
            <v>44918</v>
          </cell>
          <cell r="AR646" t="str">
            <v>MDELIVERY_2479063</v>
          </cell>
          <cell r="AS646">
            <v>324047</v>
          </cell>
          <cell r="AT646" t="str">
            <v>D40</v>
          </cell>
          <cell r="AU646" t="str">
            <v>BTB</v>
          </cell>
          <cell r="AV646">
            <v>1</v>
          </cell>
          <cell r="AX646" t="str">
            <v>ENTREGADO</v>
          </cell>
          <cell r="AY646" t="str">
            <v>LTE XIAOMI REDMI NOTE 11 AZUL: 1 und - sn. 869113065792088</v>
          </cell>
          <cell r="AZ646" t="str">
            <v>TERMINAL</v>
          </cell>
          <cell r="BA646" t="str">
            <v/>
          </cell>
        </row>
        <row r="647">
          <cell r="A647" t="str">
            <v>2479064</v>
          </cell>
          <cell r="B647" t="str">
            <v>MDELIVERY</v>
          </cell>
          <cell r="C647">
            <v>44918</v>
          </cell>
          <cell r="D647" t="str">
            <v>FLEXNET ECUADOR - MDELIVERY</v>
          </cell>
          <cell r="E647" t="str">
            <v>CALLE 28 DE JUNIO S/N Y GARCIA MORENO ENTRADA LLANO GRANDE</v>
          </cell>
          <cell r="H647" t="str">
            <v>170208</v>
          </cell>
          <cell r="I647" t="str">
            <v>QUITO</v>
          </cell>
          <cell r="J647" t="str">
            <v>PICHINCHA</v>
          </cell>
          <cell r="K647" t="str">
            <v>GABRIELA VEGA ALEXANDRA CEPEDA_ PEREZ BUSTAMANTE Y PONCE ABOGADOS CIA LTDA</v>
          </cell>
          <cell r="L647" t="str">
            <v>AV REPUBLICA DE EL SALVADOR N36 140 Y NN UU EDIF MANSION BLANCA QUITO ECUADOR</v>
          </cell>
          <cell r="O647" t="str">
            <v>QUITO</v>
          </cell>
          <cell r="P647" t="str">
            <v>QUITO</v>
          </cell>
          <cell r="Q647" t="str">
            <v>PICHINCHA</v>
          </cell>
          <cell r="R647" t="str">
            <v>2479064</v>
          </cell>
          <cell r="W647" t="str">
            <v>1791766008001</v>
          </cell>
          <cell r="X647" t="str">
            <v>0987252070/ 0998135328</v>
          </cell>
          <cell r="AA647">
            <v>44918</v>
          </cell>
          <cell r="AD647">
            <v>1</v>
          </cell>
          <cell r="AE647">
            <v>1</v>
          </cell>
          <cell r="AI647" t="str">
            <v>DESPACHO</v>
          </cell>
          <cell r="AJ647" t="str">
            <v>EXPRESS</v>
          </cell>
          <cell r="AL647" t="str">
            <v>NO</v>
          </cell>
          <cell r="AN647" t="str">
            <v>367 EMPRESAS Y NEGOCIOS (EXPRESS SOLO QUITO)</v>
          </cell>
          <cell r="AO647" t="str">
            <v>GGCC / NEGOCIOS</v>
          </cell>
          <cell r="AP647">
            <v>44918</v>
          </cell>
          <cell r="AR647" t="str">
            <v>MDELIVERY_2479064</v>
          </cell>
          <cell r="AS647">
            <v>324059</v>
          </cell>
          <cell r="AT647" t="str">
            <v>D40</v>
          </cell>
          <cell r="AU647" t="str">
            <v>BTB</v>
          </cell>
          <cell r="AV647">
            <v>1</v>
          </cell>
          <cell r="AX647" t="str">
            <v>ENTREGADO</v>
          </cell>
          <cell r="AY647" t="str">
            <v>LTE SAMSUNG A33 5G NEGRO: 1 und - sn. 352429893218904</v>
          </cell>
          <cell r="AZ647" t="str">
            <v>TERMINAL</v>
          </cell>
          <cell r="BA647" t="str">
            <v/>
          </cell>
        </row>
        <row r="648">
          <cell r="A648" t="str">
            <v>2479065</v>
          </cell>
          <cell r="B648" t="str">
            <v>MDELIVERY</v>
          </cell>
          <cell r="C648">
            <v>44918</v>
          </cell>
          <cell r="D648" t="str">
            <v>FLEXNET ECUADOR - MDELIVERY</v>
          </cell>
          <cell r="E648" t="str">
            <v>CALLE 28 DE JUNIO S/N Y GARCIA MORENO ENTRADA LLANO GRANDE</v>
          </cell>
          <cell r="H648" t="str">
            <v>170208</v>
          </cell>
          <cell r="I648" t="str">
            <v>QUITO</v>
          </cell>
          <cell r="J648" t="str">
            <v>PICHINCHA</v>
          </cell>
          <cell r="K648" t="str">
            <v>JOSE ALEJANDRO MANZABA PANEZO_OMAR DAVID TERAN MAZA</v>
          </cell>
          <cell r="L648" t="str">
            <v>VIA A BELEN LADO DE LA QUINTA DE PACO DEJAR EN EL VIVERO CUBAVIVEROS PERSONA A RECIBIR EL CHIP JOSE ALEJANDRO MANZABA PANEZO CI 0850633223 CONTACTO 0995299955 0992532184</v>
          </cell>
          <cell r="O648" t="str">
            <v>LA CONCORDIA</v>
          </cell>
          <cell r="P648" t="str">
            <v>LA CONCORDIA</v>
          </cell>
          <cell r="Q648" t="str">
            <v>SANTO DOMINGO</v>
          </cell>
          <cell r="R648" t="str">
            <v>2479065</v>
          </cell>
          <cell r="W648" t="str">
            <v>1717395667001</v>
          </cell>
          <cell r="X648" t="str">
            <v>0995299955</v>
          </cell>
          <cell r="AA648">
            <v>44918</v>
          </cell>
          <cell r="AD648">
            <v>1</v>
          </cell>
          <cell r="AE648">
            <v>1</v>
          </cell>
          <cell r="AI648" t="str">
            <v>DESPACHO</v>
          </cell>
          <cell r="AJ648" t="str">
            <v>NORMAL</v>
          </cell>
          <cell r="AL648" t="str">
            <v>NO</v>
          </cell>
          <cell r="AN648" t="str">
            <v>DAS CARGO A LA CUENTA (DELIVERY)</v>
          </cell>
          <cell r="AO648" t="str">
            <v>DISTRIBUIDORES</v>
          </cell>
          <cell r="AP648">
            <v>44918</v>
          </cell>
          <cell r="AR648" t="str">
            <v>MDELIVERY_2479065</v>
          </cell>
          <cell r="AS648">
            <v>324054</v>
          </cell>
          <cell r="AT648" t="str">
            <v>D40</v>
          </cell>
          <cell r="AU648" t="str">
            <v>BTB</v>
          </cell>
          <cell r="AV648">
            <v>1</v>
          </cell>
          <cell r="AX648" t="str">
            <v>INCIDENCIA</v>
          </cell>
          <cell r="AY648" t="str">
            <v>HALFSIM MOVISTAR: 1 und - sn. 8959300520560993548</v>
          </cell>
          <cell r="AZ648" t="str">
            <v>SIMCARD</v>
          </cell>
          <cell r="BA648" t="str">
            <v>EMPRESAS TITULAR AUSENTE ENTREGA CON SELLO</v>
          </cell>
        </row>
        <row r="649">
          <cell r="A649" t="str">
            <v>2479066</v>
          </cell>
          <cell r="B649" t="str">
            <v>MDELIVERY</v>
          </cell>
          <cell r="C649">
            <v>44918</v>
          </cell>
          <cell r="D649" t="str">
            <v>FLEXNET ECUADOR - MDELIVERY</v>
          </cell>
          <cell r="E649" t="str">
            <v>CALLE 28 DE JUNIO S/N Y GARCIA MORENO ENTRADA LLANO GRANDE</v>
          </cell>
          <cell r="H649" t="str">
            <v>170208</v>
          </cell>
          <cell r="I649" t="str">
            <v>QUITO</v>
          </cell>
          <cell r="J649" t="str">
            <v>PICHINCHA</v>
          </cell>
          <cell r="K649" t="str">
            <v>DURAN TAMBACO MARIA JOSE NINA TUMBACO_DURAN TAMBACO MARIA JOSE</v>
          </cell>
          <cell r="L649" t="str">
            <v>LA FLORIDA JORGE ERAZO N52 114 E INGAPIRCA CASA PORTON NEGRO DELANTE DE UN ARBOL</v>
          </cell>
          <cell r="O649" t="str">
            <v>QUITO</v>
          </cell>
          <cell r="P649" t="str">
            <v>QUITO</v>
          </cell>
          <cell r="Q649" t="str">
            <v>PICHINCHA</v>
          </cell>
          <cell r="R649" t="str">
            <v>2479066</v>
          </cell>
          <cell r="W649" t="str">
            <v>1714827662</v>
          </cell>
          <cell r="X649" t="str">
            <v>0984358591</v>
          </cell>
          <cell r="AA649">
            <v>44918</v>
          </cell>
          <cell r="AD649">
            <v>1</v>
          </cell>
          <cell r="AE649">
            <v>1</v>
          </cell>
          <cell r="AI649" t="str">
            <v>DESPACHO</v>
          </cell>
          <cell r="AJ649" t="str">
            <v>EXPRESS</v>
          </cell>
          <cell r="AL649" t="str">
            <v>NO</v>
          </cell>
          <cell r="AN649" t="str">
            <v>POSVENTA GGCC Y NEGOCIOS (EXPRESS SOLO QUITO)</v>
          </cell>
          <cell r="AO649" t="str">
            <v>GGCC / NEGOCIOS</v>
          </cell>
          <cell r="AP649">
            <v>44918</v>
          </cell>
          <cell r="AR649" t="str">
            <v>MDELIVERY_2479066</v>
          </cell>
          <cell r="AS649">
            <v>324058</v>
          </cell>
          <cell r="AT649" t="str">
            <v>D40</v>
          </cell>
          <cell r="AU649" t="str">
            <v>BTB</v>
          </cell>
          <cell r="AV649">
            <v>1</v>
          </cell>
          <cell r="AX649" t="str">
            <v>ENTREGADO</v>
          </cell>
          <cell r="AY649" t="str">
            <v>LTE SAMSUNG A13 NEGRO: 1 und - sn. 350068480715237</v>
          </cell>
          <cell r="AZ649" t="str">
            <v>TERMINAL</v>
          </cell>
          <cell r="BA649" t="str">
            <v/>
          </cell>
        </row>
        <row r="650">
          <cell r="A650" t="str">
            <v>2479067</v>
          </cell>
          <cell r="B650" t="str">
            <v>MDELIVERY</v>
          </cell>
          <cell r="C650">
            <v>44918</v>
          </cell>
          <cell r="D650" t="str">
            <v>FLEXNET ECUADOR - MDELIVERY</v>
          </cell>
          <cell r="E650" t="str">
            <v>CALLE 28 DE JUNIO S/N Y GARCIA MORENO ENTRADA LLANO GRANDE</v>
          </cell>
          <cell r="H650" t="str">
            <v>170208</v>
          </cell>
          <cell r="I650" t="str">
            <v>QUITO</v>
          </cell>
          <cell r="J650" t="str">
            <v>PICHINCHA</v>
          </cell>
          <cell r="K650" t="str">
            <v>MARIA CRISTINA GARCIA CHIMBO_ASOCIACION DE EMPLEADOS DE LA SUPERINTENDENCIA DE COMPANIAS</v>
          </cell>
          <cell r="L650" t="str">
            <v>VICENTE RAMON ROCA 660 Y AV AMAZONAS CASA INSTITUCIONAL 2DO PISO SUPERINTENDENCIA DE COMPANIAS</v>
          </cell>
          <cell r="O650" t="str">
            <v>QUITO</v>
          </cell>
          <cell r="P650" t="str">
            <v>QUITO</v>
          </cell>
          <cell r="Q650" t="str">
            <v>PICHINCHA</v>
          </cell>
          <cell r="R650" t="str">
            <v>2479067</v>
          </cell>
          <cell r="W650" t="str">
            <v>1791129512001</v>
          </cell>
          <cell r="X650" t="str">
            <v>0995484990</v>
          </cell>
          <cell r="AA650">
            <v>44918</v>
          </cell>
          <cell r="AD650">
            <v>1</v>
          </cell>
          <cell r="AE650">
            <v>1</v>
          </cell>
          <cell r="AI650" t="str">
            <v>DESPACHO</v>
          </cell>
          <cell r="AJ650" t="str">
            <v>EXPRESS</v>
          </cell>
          <cell r="AL650" t="str">
            <v>NO</v>
          </cell>
          <cell r="AN650" t="str">
            <v>POSVENTA GGCC Y NEGOCIOS (EXPRESS SOLO QUITO)</v>
          </cell>
          <cell r="AO650" t="str">
            <v>GGCC / NEGOCIOS</v>
          </cell>
          <cell r="AP650">
            <v>44918</v>
          </cell>
          <cell r="AR650" t="str">
            <v>MDELIVERY_2479067</v>
          </cell>
          <cell r="AS650">
            <v>324056</v>
          </cell>
          <cell r="AT650" t="str">
            <v>D40</v>
          </cell>
          <cell r="AU650" t="str">
            <v>BTB</v>
          </cell>
          <cell r="AV650">
            <v>1</v>
          </cell>
          <cell r="AX650" t="str">
            <v>ENTREGADO</v>
          </cell>
          <cell r="AY650" t="str">
            <v>LTE SAMSUNG A13 NEGRO: 1 und - sn. 350068480715807</v>
          </cell>
          <cell r="AZ650" t="str">
            <v>TERMINAL</v>
          </cell>
          <cell r="BA650" t="str">
            <v/>
          </cell>
        </row>
        <row r="651">
          <cell r="A651" t="str">
            <v>2479068</v>
          </cell>
          <cell r="B651" t="str">
            <v>MDELIVERY</v>
          </cell>
          <cell r="C651">
            <v>44918</v>
          </cell>
          <cell r="D651" t="str">
            <v>FLEXNET ECUADOR - MDELIVERY</v>
          </cell>
          <cell r="E651" t="str">
            <v>CALLE 28 DE JUNIO S/N Y GARCIA MORENO ENTRADA LLANO GRANDE</v>
          </cell>
          <cell r="H651" t="str">
            <v>170208</v>
          </cell>
          <cell r="I651" t="str">
            <v>QUITO</v>
          </cell>
          <cell r="J651" t="str">
            <v>PICHINCHA</v>
          </cell>
          <cell r="K651" t="str">
            <v>CRISTIAN PAREDES_ BANCO PICHINCHA CA</v>
          </cell>
          <cell r="L651" t="str">
            <v>AMAZONAS Y PEREIRA MATRIZ BANCO PICHINCHA AV PISO 7</v>
          </cell>
          <cell r="O651" t="str">
            <v>QUITO</v>
          </cell>
          <cell r="P651" t="str">
            <v>QUITO</v>
          </cell>
          <cell r="Q651" t="str">
            <v>PICHINCHA</v>
          </cell>
          <cell r="R651" t="str">
            <v>2479068</v>
          </cell>
          <cell r="W651" t="str">
            <v>1790010937001</v>
          </cell>
          <cell r="X651" t="str">
            <v>0999059226</v>
          </cell>
          <cell r="AA651">
            <v>44918</v>
          </cell>
          <cell r="AD651">
            <v>1</v>
          </cell>
          <cell r="AE651">
            <v>1</v>
          </cell>
          <cell r="AI651" t="str">
            <v>DESPACHO</v>
          </cell>
          <cell r="AJ651" t="str">
            <v>EXPRESS</v>
          </cell>
          <cell r="AL651" t="str">
            <v>NO</v>
          </cell>
          <cell r="AN651" t="str">
            <v>POSVENTA GGCC Y NEGOCIOS (EXPRESS SOLO QUITO)</v>
          </cell>
          <cell r="AO651" t="str">
            <v>GGCC / NEGOCIOS</v>
          </cell>
          <cell r="AP651">
            <v>44918</v>
          </cell>
          <cell r="AR651" t="str">
            <v>MDELIVERY_2479068</v>
          </cell>
          <cell r="AS651">
            <v>324060</v>
          </cell>
          <cell r="AT651" t="str">
            <v>D40</v>
          </cell>
          <cell r="AU651" t="str">
            <v>BTB</v>
          </cell>
          <cell r="AV651">
            <v>4</v>
          </cell>
          <cell r="AX651" t="str">
            <v>ENTREGADO</v>
          </cell>
          <cell r="AY651" t="str">
            <v>LTE SAMSUNG A23 NEGRO: 4 und - sn. 356795951219687,356795951168678,356795951165559,356795951216584</v>
          </cell>
          <cell r="AZ651" t="str">
            <v>TERMINAL</v>
          </cell>
          <cell r="BA651" t="str">
            <v/>
          </cell>
        </row>
        <row r="652">
          <cell r="A652" t="str">
            <v>2479072</v>
          </cell>
          <cell r="B652" t="str">
            <v>MDELIVERY</v>
          </cell>
          <cell r="C652">
            <v>44918</v>
          </cell>
          <cell r="D652" t="str">
            <v>FLEXNET ECUADOR - MDELIVERY</v>
          </cell>
          <cell r="E652" t="str">
            <v>CALLE 28 DE JUNIO S/N Y GARCIA MORENO ENTRADA LLANO GRANDE</v>
          </cell>
          <cell r="H652" t="str">
            <v>170208</v>
          </cell>
          <cell r="I652" t="str">
            <v>QUITO</v>
          </cell>
          <cell r="J652" t="str">
            <v>PICHINCHA</v>
          </cell>
          <cell r="K652" t="str">
            <v>CARLOS ANTONIO INTRIAGO MANRIQUE_CARLOS ANTONIO INTRIAGO MANRIQUE</v>
          </cell>
          <cell r="L652" t="str">
            <v>CALLE RIO GUIPI Y CESAR D AVILA ANDRADE EN LA CIUDAD BELLAVISTA ATRAS DE LA IGLESIA ESPIRITU SANTO FAMILIA TUTIBEN</v>
          </cell>
          <cell r="O652" t="str">
            <v>MILAGRO</v>
          </cell>
          <cell r="P652" t="str">
            <v>MILAGRO</v>
          </cell>
          <cell r="Q652" t="str">
            <v>GUAYAS</v>
          </cell>
          <cell r="R652" t="str">
            <v>2479072</v>
          </cell>
          <cell r="W652" t="str">
            <v>0925719155001</v>
          </cell>
          <cell r="X652" t="str">
            <v>0996417529</v>
          </cell>
          <cell r="AA652">
            <v>44918</v>
          </cell>
          <cell r="AD652">
            <v>1</v>
          </cell>
          <cell r="AE652">
            <v>1</v>
          </cell>
          <cell r="AI652" t="str">
            <v>DESPACHO</v>
          </cell>
          <cell r="AJ652" t="str">
            <v>NORMAL</v>
          </cell>
          <cell r="AL652" t="str">
            <v>NO</v>
          </cell>
          <cell r="AN652" t="str">
            <v>DAS CARGO A LA CUENTA (DELIVERY)</v>
          </cell>
          <cell r="AO652" t="str">
            <v>DISTRIBUIDORES</v>
          </cell>
          <cell r="AP652">
            <v>44918</v>
          </cell>
          <cell r="AR652" t="str">
            <v>MDELIVERY_2479072</v>
          </cell>
          <cell r="AS652">
            <v>324053</v>
          </cell>
          <cell r="AT652" t="str">
            <v>D40</v>
          </cell>
          <cell r="AU652" t="str">
            <v>BTB</v>
          </cell>
          <cell r="AV652">
            <v>1</v>
          </cell>
          <cell r="AX652" t="str">
            <v>ENTREGADO</v>
          </cell>
          <cell r="AY652" t="str">
            <v>HALFSIM MOVISTAR: 1 und - sn. 8959300520560993399</v>
          </cell>
          <cell r="AZ652" t="str">
            <v>SIMCARD</v>
          </cell>
          <cell r="BA652" t="str">
            <v>EMPRESAS TITULAR AUSENTE ENTREGA CON SELLO</v>
          </cell>
        </row>
        <row r="653">
          <cell r="A653" t="str">
            <v>2479073</v>
          </cell>
          <cell r="B653" t="str">
            <v>MDELIVERY</v>
          </cell>
          <cell r="C653">
            <v>44918</v>
          </cell>
          <cell r="D653" t="str">
            <v>FLEXNET ECUADOR - MDELIVERY</v>
          </cell>
          <cell r="E653" t="str">
            <v>CALLE 28 DE JUNIO S/N Y GARCIA MORENO ENTRADA LLANO GRANDE</v>
          </cell>
          <cell r="H653" t="str">
            <v>170208</v>
          </cell>
          <cell r="I653" t="str">
            <v>QUITO</v>
          </cell>
          <cell r="J653" t="str">
            <v>PICHINCHA</v>
          </cell>
          <cell r="K653" t="str">
            <v>JENIFER VILLACIS_ASOCIACION SOLIDARISTA PROFUTURO</v>
          </cell>
          <cell r="L653" t="str">
            <v>AV JOSE RODRIGUEZ BONIN Y AV BARCELONA PLANTA SAN EDUARDO HOLCIM ECUADOR PLANTA BAJA</v>
          </cell>
          <cell r="O653" t="str">
            <v>GUAYAQUIL</v>
          </cell>
          <cell r="P653" t="str">
            <v>GUAYAQUIL</v>
          </cell>
          <cell r="Q653" t="str">
            <v>GUAYAS</v>
          </cell>
          <cell r="R653" t="str">
            <v>2479073</v>
          </cell>
          <cell r="W653" t="str">
            <v>0992424222001</v>
          </cell>
          <cell r="X653" t="str">
            <v>0987932799</v>
          </cell>
          <cell r="AA653">
            <v>44918</v>
          </cell>
          <cell r="AD653">
            <v>1</v>
          </cell>
          <cell r="AE653">
            <v>1</v>
          </cell>
          <cell r="AI653" t="str">
            <v>DESPACHO</v>
          </cell>
          <cell r="AJ653" t="str">
            <v>NORMAL</v>
          </cell>
          <cell r="AL653" t="str">
            <v>NO</v>
          </cell>
          <cell r="AN653" t="str">
            <v>367 EMPRESAS Y NEGOCIOS</v>
          </cell>
          <cell r="AO653" t="str">
            <v>GGCC / NEGOCIOS</v>
          </cell>
          <cell r="AP653">
            <v>44918</v>
          </cell>
          <cell r="AR653" t="str">
            <v>MDELIVERY_2479073</v>
          </cell>
          <cell r="AS653">
            <v>324057</v>
          </cell>
          <cell r="AT653" t="str">
            <v>D40</v>
          </cell>
          <cell r="AU653" t="str">
            <v>BTB</v>
          </cell>
          <cell r="AV653">
            <v>1</v>
          </cell>
          <cell r="AX653" t="str">
            <v>ENTREGADO</v>
          </cell>
          <cell r="AY653" t="str">
            <v>LTE SAMSUNG A53 5G NEGRO: 1 und - sn. 353842197626169</v>
          </cell>
          <cell r="AZ653" t="str">
            <v>TERMINAL</v>
          </cell>
          <cell r="BA653" t="str">
            <v/>
          </cell>
        </row>
        <row r="654">
          <cell r="A654" t="str">
            <v>2479074</v>
          </cell>
          <cell r="B654" t="str">
            <v>MDELIVERY</v>
          </cell>
          <cell r="C654">
            <v>44918</v>
          </cell>
          <cell r="D654" t="str">
            <v>FLEXNET ECUADOR - MDELIVERY</v>
          </cell>
          <cell r="E654" t="str">
            <v>CALLE 28 DE JUNIO S/N Y GARCIA MORENO ENTRADA LLANO GRANDE</v>
          </cell>
          <cell r="H654" t="str">
            <v>170208</v>
          </cell>
          <cell r="I654" t="str">
            <v>QUITO</v>
          </cell>
          <cell r="J654" t="str">
            <v>PICHINCHA</v>
          </cell>
          <cell r="K654" t="str">
            <v>CECILIA AMOROSO_ BANCO PICHINCHA CA</v>
          </cell>
          <cell r="L654" t="str">
            <v>AV GONZALES SUAREZ Y CORUNA EDIF AUTODELTA PISO 5</v>
          </cell>
          <cell r="O654" t="str">
            <v>QUITO</v>
          </cell>
          <cell r="P654" t="str">
            <v>QUITO</v>
          </cell>
          <cell r="Q654" t="str">
            <v>PICHINCHA</v>
          </cell>
          <cell r="R654" t="str">
            <v>2479074</v>
          </cell>
          <cell r="W654" t="str">
            <v>1790010937001</v>
          </cell>
          <cell r="X654" t="str">
            <v>0987458089</v>
          </cell>
          <cell r="AA654">
            <v>44918</v>
          </cell>
          <cell r="AD654">
            <v>1</v>
          </cell>
          <cell r="AE654">
            <v>1</v>
          </cell>
          <cell r="AI654" t="str">
            <v>DESPACHO</v>
          </cell>
          <cell r="AJ654" t="str">
            <v>EXPRESS</v>
          </cell>
          <cell r="AL654" t="str">
            <v>NO</v>
          </cell>
          <cell r="AN654" t="str">
            <v>POSVENTA GGCC Y NEGOCIOS (EXPRESS SOLO QUITO)</v>
          </cell>
          <cell r="AO654" t="str">
            <v>GGCC / NEGOCIOS</v>
          </cell>
          <cell r="AP654">
            <v>44918</v>
          </cell>
          <cell r="AR654" t="str">
            <v>MDELIVERY_2479074</v>
          </cell>
          <cell r="AS654">
            <v>324055</v>
          </cell>
          <cell r="AT654" t="str">
            <v>D40</v>
          </cell>
          <cell r="AU654" t="str">
            <v>BTB</v>
          </cell>
          <cell r="AV654">
            <v>1</v>
          </cell>
          <cell r="AX654" t="str">
            <v>ENTREGADO</v>
          </cell>
          <cell r="AY654" t="str">
            <v>LTE SAMSUNG A23 NEGRO: 1 und - sn. 356795951219661</v>
          </cell>
          <cell r="AZ654" t="str">
            <v>TERMINAL</v>
          </cell>
          <cell r="BA654" t="str">
            <v/>
          </cell>
        </row>
        <row r="655">
          <cell r="A655" t="str">
            <v>2479075</v>
          </cell>
          <cell r="B655" t="str">
            <v>MDELIVERY</v>
          </cell>
          <cell r="C655">
            <v>44918</v>
          </cell>
          <cell r="D655" t="str">
            <v>FLEXNET ECUADOR - MDELIVERY</v>
          </cell>
          <cell r="E655" t="str">
            <v>CALLE 28 DE JUNIO S/N Y GARCIA MORENO ENTRADA LLANO GRANDE</v>
          </cell>
          <cell r="H655" t="str">
            <v>170208</v>
          </cell>
          <cell r="I655" t="str">
            <v>QUITO</v>
          </cell>
          <cell r="J655" t="str">
            <v>PICHINCHA</v>
          </cell>
          <cell r="K655" t="str">
            <v>PAUL MOSQUERA_ELECTRO GENERADORA DEL AUSTRO ELECAUSTRO S A</v>
          </cell>
          <cell r="L655" t="str">
            <v>AV 12 DE ABRIL Y JOSE PERALTA EDIFICIO PASEO DEL PUENTE 3ER PISO EN ELECAUSTRO</v>
          </cell>
          <cell r="O655" t="str">
            <v>CUENCA</v>
          </cell>
          <cell r="P655" t="str">
            <v>CUENCA</v>
          </cell>
          <cell r="Q655" t="str">
            <v>AZUAY</v>
          </cell>
          <cell r="R655" t="str">
            <v>2479075</v>
          </cell>
          <cell r="W655" t="str">
            <v>0190167453001</v>
          </cell>
          <cell r="X655" t="str">
            <v>0995719548</v>
          </cell>
          <cell r="AA655">
            <v>44918</v>
          </cell>
          <cell r="AD655">
            <v>1</v>
          </cell>
          <cell r="AE655">
            <v>1</v>
          </cell>
          <cell r="AI655" t="str">
            <v>DESPACHO</v>
          </cell>
          <cell r="AJ655" t="str">
            <v>NORMAL</v>
          </cell>
          <cell r="AL655" t="str">
            <v>NO</v>
          </cell>
          <cell r="AN655" t="str">
            <v>POSVENTA GGCC Y NEGOCIOS</v>
          </cell>
          <cell r="AO655" t="str">
            <v>GGCC / NEGOCIOS</v>
          </cell>
          <cell r="AP655">
            <v>44918</v>
          </cell>
          <cell r="AR655" t="str">
            <v>MDELIVERY_2479075</v>
          </cell>
          <cell r="AS655">
            <v>324067</v>
          </cell>
          <cell r="AT655" t="str">
            <v>D40</v>
          </cell>
          <cell r="AU655" t="str">
            <v>BTB</v>
          </cell>
          <cell r="AV655">
            <v>1</v>
          </cell>
          <cell r="AX655" t="str">
            <v>ENTREGADO</v>
          </cell>
          <cell r="AY655" t="str">
            <v>HALFSIM MOVISTAR: 1 und - sn. 8959300520560993480</v>
          </cell>
          <cell r="AZ655" t="str">
            <v>SIMCARD</v>
          </cell>
          <cell r="BA655" t="str">
            <v/>
          </cell>
        </row>
        <row r="656">
          <cell r="A656" t="str">
            <v>2479076</v>
          </cell>
          <cell r="B656" t="str">
            <v>MDELIVERY</v>
          </cell>
          <cell r="C656">
            <v>44918</v>
          </cell>
          <cell r="D656" t="str">
            <v>FLEXNET ECUADOR - MDELIVERY</v>
          </cell>
          <cell r="E656" t="str">
            <v>CALLE 28 DE JUNIO S/N Y GARCIA MORENO ENTRADA LLANO GRANDE</v>
          </cell>
          <cell r="H656" t="str">
            <v>170208</v>
          </cell>
          <cell r="I656" t="str">
            <v>QUITO</v>
          </cell>
          <cell r="J656" t="str">
            <v>PICHINCHA</v>
          </cell>
          <cell r="K656" t="str">
            <v>GENNY CARMONA_CASSFRI S A</v>
          </cell>
          <cell r="L656" t="str">
            <v>GUAYAS GUAYAQUIL AV JUAN TANCA MARENGO CDLA URDENOR 2 0 SOLAR 17 MANZANA 226 A LADO DE JARDIN GARABATOS DEL COLEGIO ESPIRITU SANTO</v>
          </cell>
          <cell r="O656" t="str">
            <v>GUAYAQUIL</v>
          </cell>
          <cell r="P656" t="str">
            <v>GUAYAQUIL</v>
          </cell>
          <cell r="Q656" t="str">
            <v>GUAYAS</v>
          </cell>
          <cell r="R656" t="str">
            <v>2479076</v>
          </cell>
          <cell r="W656" t="str">
            <v>0993253383001</v>
          </cell>
          <cell r="X656" t="str">
            <v>0962624656</v>
          </cell>
          <cell r="AA656">
            <v>44918</v>
          </cell>
          <cell r="AD656">
            <v>1</v>
          </cell>
          <cell r="AE656">
            <v>1</v>
          </cell>
          <cell r="AI656" t="str">
            <v>DESPACHO</v>
          </cell>
          <cell r="AJ656" t="str">
            <v>NORMAL</v>
          </cell>
          <cell r="AL656" t="str">
            <v>NO</v>
          </cell>
          <cell r="AN656" t="str">
            <v>ACTIVACIONES INGRESOS GGCC &amp; NEGOCIOS DIRECTOS</v>
          </cell>
          <cell r="AO656" t="str">
            <v>GGCC / NEGOCIOS</v>
          </cell>
          <cell r="AP656">
            <v>44918</v>
          </cell>
          <cell r="AR656" t="str">
            <v>MDELIVERY_2479076</v>
          </cell>
          <cell r="AS656">
            <v>324062</v>
          </cell>
          <cell r="AT656" t="str">
            <v>D40</v>
          </cell>
          <cell r="AU656" t="str">
            <v>BTB</v>
          </cell>
          <cell r="AV656">
            <v>1</v>
          </cell>
          <cell r="AX656" t="str">
            <v>ENTREGADO</v>
          </cell>
          <cell r="AY656" t="str">
            <v>HALFSIM MOVISTAR: 1 und - sn. 8959300520560993464</v>
          </cell>
          <cell r="AZ656" t="str">
            <v>SIMCARD</v>
          </cell>
          <cell r="BA656" t="str">
            <v/>
          </cell>
        </row>
        <row r="657">
          <cell r="A657" t="str">
            <v>2479077</v>
          </cell>
          <cell r="B657" t="str">
            <v>MDELIVERY</v>
          </cell>
          <cell r="C657">
            <v>44918</v>
          </cell>
          <cell r="D657" t="str">
            <v>FLEXNET ECUADOR - MDELIVERY</v>
          </cell>
          <cell r="E657" t="str">
            <v>CALLE 28 DE JUNIO S/N Y GARCIA MORENO ENTRADA LLANO GRANDE</v>
          </cell>
          <cell r="H657" t="str">
            <v>170208</v>
          </cell>
          <cell r="I657" t="str">
            <v>QUITO</v>
          </cell>
          <cell r="J657" t="str">
            <v>PICHINCHA</v>
          </cell>
          <cell r="K657" t="str">
            <v>PATRICIA LUNA_URBANO EXPRESS S A RAPIEXX</v>
          </cell>
          <cell r="L657" t="str">
            <v>AZUCENAS N44 131 Y GRANADOS REDONDEL CICLISTA</v>
          </cell>
          <cell r="O657" t="str">
            <v>QUITO</v>
          </cell>
          <cell r="P657" t="str">
            <v>QUITO</v>
          </cell>
          <cell r="Q657" t="str">
            <v>PICHINCHA</v>
          </cell>
          <cell r="R657" t="str">
            <v>2479077</v>
          </cell>
          <cell r="W657" t="str">
            <v>1791312813001</v>
          </cell>
          <cell r="X657" t="str">
            <v>0992526528</v>
          </cell>
          <cell r="AA657">
            <v>44918</v>
          </cell>
          <cell r="AD657">
            <v>1</v>
          </cell>
          <cell r="AE657">
            <v>1</v>
          </cell>
          <cell r="AI657" t="str">
            <v>DESPACHO</v>
          </cell>
          <cell r="AJ657" t="str">
            <v>EXPRESS</v>
          </cell>
          <cell r="AL657" t="str">
            <v>NO</v>
          </cell>
          <cell r="AN657" t="str">
            <v>POSVENTA GGCC Y NEGOCIOS (EXPRESS SOLO QUITO)</v>
          </cell>
          <cell r="AO657" t="str">
            <v>GGCC / NEGOCIOS</v>
          </cell>
          <cell r="AP657">
            <v>44918</v>
          </cell>
          <cell r="AR657" t="str">
            <v>MDELIVERY_2479077</v>
          </cell>
          <cell r="AS657">
            <v>324066</v>
          </cell>
          <cell r="AT657" t="str">
            <v>D40</v>
          </cell>
          <cell r="AU657" t="str">
            <v>BTB</v>
          </cell>
          <cell r="AV657">
            <v>1</v>
          </cell>
          <cell r="AX657" t="str">
            <v>ENTREGADO</v>
          </cell>
          <cell r="AY657" t="str">
            <v>LTE SAMSUNG A13 NEGRO: 1 und - sn. 350068480715799</v>
          </cell>
          <cell r="AZ657" t="str">
            <v>TERMINAL</v>
          </cell>
          <cell r="BA657" t="str">
            <v/>
          </cell>
        </row>
        <row r="658">
          <cell r="A658" t="str">
            <v>2479078</v>
          </cell>
          <cell r="B658" t="str">
            <v>MDELIVERY</v>
          </cell>
          <cell r="C658">
            <v>44918</v>
          </cell>
          <cell r="D658" t="str">
            <v>FLEXNET ECUADOR - MDELIVERY</v>
          </cell>
          <cell r="E658" t="str">
            <v>CALLE 28 DE JUNIO S/N Y GARCIA MORENO ENTRADA LLANO GRANDE</v>
          </cell>
          <cell r="H658" t="str">
            <v>170208</v>
          </cell>
          <cell r="I658" t="str">
            <v>QUITO</v>
          </cell>
          <cell r="J658" t="str">
            <v>PICHINCHA</v>
          </cell>
          <cell r="K658" t="str">
            <v>RAUL FERNANDO CALLE OCHOA_RAUL FERNANDO CALLE OCHOA</v>
          </cell>
          <cell r="L658" t="str">
            <v>AV RICARDO DURAN Y PEDRO BAWGUER POR LA BOMBA DEL CONTROL SUR</v>
          </cell>
          <cell r="O658" t="str">
            <v>CUENCA</v>
          </cell>
          <cell r="P658" t="str">
            <v>CUENCA</v>
          </cell>
          <cell r="Q658" t="str">
            <v>AZUAY</v>
          </cell>
          <cell r="R658" t="str">
            <v>2479078</v>
          </cell>
          <cell r="W658" t="str">
            <v>0107555310001</v>
          </cell>
          <cell r="X658" t="str">
            <v>0998515597</v>
          </cell>
          <cell r="AA658">
            <v>44918</v>
          </cell>
          <cell r="AD658">
            <v>1</v>
          </cell>
          <cell r="AE658">
            <v>1</v>
          </cell>
          <cell r="AI658" t="str">
            <v>DESPACHO</v>
          </cell>
          <cell r="AJ658" t="str">
            <v>NORMAL</v>
          </cell>
          <cell r="AL658" t="str">
            <v>NO</v>
          </cell>
          <cell r="AN658" t="str">
            <v>DAS CARGO A LA CUENTA (DELIVERY)</v>
          </cell>
          <cell r="AO658" t="str">
            <v>DISTRIBUIDORES</v>
          </cell>
          <cell r="AP658">
            <v>44918</v>
          </cell>
          <cell r="AR658" t="str">
            <v>MDELIVERY_2479078</v>
          </cell>
          <cell r="AS658">
            <v>324064</v>
          </cell>
          <cell r="AT658" t="str">
            <v>D40</v>
          </cell>
          <cell r="AU658" t="str">
            <v>BTB</v>
          </cell>
          <cell r="AV658">
            <v>1</v>
          </cell>
          <cell r="AX658" t="str">
            <v>ENTREGADO</v>
          </cell>
          <cell r="AY658" t="str">
            <v>HALFSIM MOVISTAR: 1 und - sn. 8959300520560993415</v>
          </cell>
          <cell r="AZ658" t="str">
            <v>SIMCARD</v>
          </cell>
          <cell r="BA658" t="str">
            <v>EMPRESAS TITULAR AUSENTE ENTREGA CON SELLO</v>
          </cell>
        </row>
        <row r="659">
          <cell r="A659" t="str">
            <v>2479079</v>
          </cell>
          <cell r="B659" t="str">
            <v>MDELIVERY</v>
          </cell>
          <cell r="C659">
            <v>44918</v>
          </cell>
          <cell r="D659" t="str">
            <v>FLEXNET ECUADOR - MDELIVERY</v>
          </cell>
          <cell r="E659" t="str">
            <v>CALLE 28 DE JUNIO S/N Y GARCIA MORENO ENTRADA LLANO GRANDE</v>
          </cell>
          <cell r="H659" t="str">
            <v>170208</v>
          </cell>
          <cell r="I659" t="str">
            <v>QUITO</v>
          </cell>
          <cell r="J659" t="str">
            <v>PICHINCHA</v>
          </cell>
          <cell r="K659" t="str">
            <v>JENNIFFER VILLACIS_ASOCIACION SOLIDARISTA PROFUTURO</v>
          </cell>
          <cell r="L659" t="str">
            <v>GUAYAS GUAYAQUIL AV JOSE RODRIGUEZ BONIN Y AV BARCELONA PLANTA SAN EDUARDO HOLCIM ECUADOR PLANTA BAJA</v>
          </cell>
          <cell r="O659" t="str">
            <v>GUAYAQUIL</v>
          </cell>
          <cell r="P659" t="str">
            <v>GUAYAQUIL</v>
          </cell>
          <cell r="Q659" t="str">
            <v>GUAYAS</v>
          </cell>
          <cell r="R659" t="str">
            <v>2479079</v>
          </cell>
          <cell r="W659" t="str">
            <v>0992424222001</v>
          </cell>
          <cell r="X659" t="str">
            <v>0989547209</v>
          </cell>
          <cell r="AA659">
            <v>44918</v>
          </cell>
          <cell r="AD659">
            <v>1</v>
          </cell>
          <cell r="AE659">
            <v>1</v>
          </cell>
          <cell r="AI659" t="str">
            <v>DESPACHO</v>
          </cell>
          <cell r="AJ659" t="str">
            <v>NORMAL</v>
          </cell>
          <cell r="AL659" t="str">
            <v>NO</v>
          </cell>
          <cell r="AN659" t="str">
            <v>ACTIVACIONES INGRESOS GGCC &amp; NEGOCIOS DIRECTOS</v>
          </cell>
          <cell r="AO659" t="str">
            <v>GGCC / NEGOCIOS</v>
          </cell>
          <cell r="AP659">
            <v>44918</v>
          </cell>
          <cell r="AR659" t="str">
            <v>MDELIVERY_2479079</v>
          </cell>
          <cell r="AS659">
            <v>324068</v>
          </cell>
          <cell r="AT659" t="str">
            <v>D40</v>
          </cell>
          <cell r="AU659" t="str">
            <v>BTB</v>
          </cell>
          <cell r="AV659">
            <v>2</v>
          </cell>
          <cell r="AX659" t="str">
            <v>ENTREGADO</v>
          </cell>
          <cell r="AY659" t="str">
            <v>LTE SAMSUNG A53 5G NEGRO: 1 und - sn. 353842197588385 / HALFSIM MOVISTAR: 1 und - sn. 8959300520560993514</v>
          </cell>
          <cell r="AZ659" t="str">
            <v>SIMCARD / TERMINAL</v>
          </cell>
          <cell r="BA659" t="str">
            <v/>
          </cell>
        </row>
        <row r="660">
          <cell r="A660" t="str">
            <v>2479080</v>
          </cell>
          <cell r="B660" t="str">
            <v>MDELIVERY</v>
          </cell>
          <cell r="C660">
            <v>44918</v>
          </cell>
          <cell r="D660" t="str">
            <v>FLEXNET ECUADOR - MDELIVERY</v>
          </cell>
          <cell r="E660" t="str">
            <v>CALLE 28 DE JUNIO S/N Y GARCIA MORENO ENTRADA LLANO GRANDE</v>
          </cell>
          <cell r="H660" t="str">
            <v>170208</v>
          </cell>
          <cell r="I660" t="str">
            <v>QUITO</v>
          </cell>
          <cell r="J660" t="str">
            <v>PICHINCHA</v>
          </cell>
          <cell r="K660" t="str">
            <v>DORIS LOOR_SUPERDEPORTE S A</v>
          </cell>
          <cell r="L660" t="str">
            <v>6 DE DICIEMBRE Y NACIONES UNIDAS C C QUICENTRO SHOPPING LOCAL UNDER ARMOUR</v>
          </cell>
          <cell r="O660" t="str">
            <v>QUITO</v>
          </cell>
          <cell r="P660" t="str">
            <v>QUITO</v>
          </cell>
          <cell r="Q660" t="str">
            <v>PICHINCHA</v>
          </cell>
          <cell r="R660" t="str">
            <v>2479080</v>
          </cell>
          <cell r="W660" t="str">
            <v>1791413237001</v>
          </cell>
          <cell r="X660" t="str">
            <v>995186121</v>
          </cell>
          <cell r="AA660">
            <v>44918</v>
          </cell>
          <cell r="AD660">
            <v>1</v>
          </cell>
          <cell r="AE660">
            <v>1</v>
          </cell>
          <cell r="AI660" t="str">
            <v>DESPACHO</v>
          </cell>
          <cell r="AJ660" t="str">
            <v>NORMAL</v>
          </cell>
          <cell r="AL660" t="str">
            <v>NO</v>
          </cell>
          <cell r="AN660" t="str">
            <v>POSVENTA GGCC Y NEGOCIOS</v>
          </cell>
          <cell r="AO660" t="str">
            <v>GGCC / NEGOCIOS</v>
          </cell>
          <cell r="AP660">
            <v>44918</v>
          </cell>
          <cell r="AR660" t="str">
            <v>MDELIVERY_2479080</v>
          </cell>
          <cell r="AS660">
            <v>324061</v>
          </cell>
          <cell r="AT660" t="str">
            <v>D40</v>
          </cell>
          <cell r="AU660" t="str">
            <v>BTB</v>
          </cell>
          <cell r="AV660">
            <v>1</v>
          </cell>
          <cell r="AX660" t="str">
            <v>ENTREGADO</v>
          </cell>
          <cell r="AY660" t="str">
            <v>LTE SAMSUNG A03 CORE NEGRO: 1 und - sn. 352286991374579</v>
          </cell>
          <cell r="AZ660" t="str">
            <v>TERMINAL</v>
          </cell>
          <cell r="BA660" t="str">
            <v/>
          </cell>
        </row>
        <row r="661">
          <cell r="A661" t="str">
            <v>2479081</v>
          </cell>
          <cell r="B661" t="str">
            <v>MDELIVERY</v>
          </cell>
          <cell r="C661">
            <v>44918</v>
          </cell>
          <cell r="D661" t="str">
            <v>FLEXNET ECUADOR - MDELIVERY</v>
          </cell>
          <cell r="E661" t="str">
            <v>CALLE 28 DE JUNIO S/N Y GARCIA MORENO ENTRADA LLANO GRANDE</v>
          </cell>
          <cell r="H661" t="str">
            <v>170208</v>
          </cell>
          <cell r="I661" t="str">
            <v>QUITO</v>
          </cell>
          <cell r="J661" t="str">
            <v>PICHINCHA</v>
          </cell>
          <cell r="K661" t="str">
            <v>ADRIANA GAON ANDRES HERRERA_WORKFORCE S A</v>
          </cell>
          <cell r="L661" t="str">
            <v>PICHINCHA QUITO CATALINA DE ALDAZ N34168 Y PORTUGAL EDIFICIO LA RECOLETA OFICINA 106</v>
          </cell>
          <cell r="O661" t="str">
            <v>QUITO</v>
          </cell>
          <cell r="P661" t="str">
            <v>QUITO</v>
          </cell>
          <cell r="Q661" t="str">
            <v>PICHINCHA</v>
          </cell>
          <cell r="R661" t="str">
            <v>2479081</v>
          </cell>
          <cell r="W661" t="str">
            <v>1791978188001</v>
          </cell>
          <cell r="X661" t="str">
            <v>0984116840</v>
          </cell>
          <cell r="AA661">
            <v>44918</v>
          </cell>
          <cell r="AD661">
            <v>1</v>
          </cell>
          <cell r="AE661">
            <v>1</v>
          </cell>
          <cell r="AI661" t="str">
            <v>DESPACHO</v>
          </cell>
          <cell r="AJ661" t="str">
            <v>NORMAL</v>
          </cell>
          <cell r="AL661" t="str">
            <v>NO</v>
          </cell>
          <cell r="AN661" t="str">
            <v>ACTIVACIONES INGRESOS GGCC &amp; NEGOCIOS DIRECTOS</v>
          </cell>
          <cell r="AO661" t="str">
            <v>GGCC / NEGOCIOS</v>
          </cell>
          <cell r="AP661">
            <v>44918</v>
          </cell>
          <cell r="AR661" t="str">
            <v>MDELIVERY_2479081</v>
          </cell>
          <cell r="AS661">
            <v>324065</v>
          </cell>
          <cell r="AT661" t="str">
            <v>D40</v>
          </cell>
          <cell r="AU661" t="str">
            <v>BTB</v>
          </cell>
          <cell r="AV661">
            <v>4</v>
          </cell>
          <cell r="AX661" t="str">
            <v>ENTREGADO</v>
          </cell>
          <cell r="AY661" t="str">
            <v>LTE SAMSUNG A03 CORE COBRE: 2 und - sn. 352286991462952,352286991463216 / HALFSIM MOVISTAR: 2 und - sn. 8959300520560993597,8959300520560993316</v>
          </cell>
          <cell r="AZ661" t="str">
            <v>SIMCARD / TERMINAL</v>
          </cell>
          <cell r="BA661" t="str">
            <v/>
          </cell>
        </row>
        <row r="662">
          <cell r="A662" t="str">
            <v>2479083</v>
          </cell>
          <cell r="B662" t="str">
            <v>MDELIVERY</v>
          </cell>
          <cell r="C662">
            <v>44918</v>
          </cell>
          <cell r="D662" t="str">
            <v>FLEXNET ECUADOR - MDELIVERY</v>
          </cell>
          <cell r="E662" t="str">
            <v>CALLE 28 DE JUNIO S/N Y GARCIA MORENO ENTRADA LLANO GRANDE</v>
          </cell>
          <cell r="H662" t="str">
            <v>170208</v>
          </cell>
          <cell r="I662" t="str">
            <v>QUITO</v>
          </cell>
          <cell r="J662" t="str">
            <v>PICHINCHA</v>
          </cell>
          <cell r="K662" t="str">
            <v>ERNESTO APOLINARIO FLORES_LUBRICANTES Y LACAS C LTDA LUBRILACA</v>
          </cell>
          <cell r="L662" t="str">
            <v>AV JUAN TANCA MARENGO KM 4 5 S N DOS CUADRAS ATRAS DE LA COCA COLA EDIFICIO LUBRILACA</v>
          </cell>
          <cell r="O662" t="str">
            <v>GUAYAQUIL</v>
          </cell>
          <cell r="P662" t="str">
            <v>GUAYAQUIL</v>
          </cell>
          <cell r="Q662" t="str">
            <v>GUAYAS</v>
          </cell>
          <cell r="R662" t="str">
            <v>2479083</v>
          </cell>
          <cell r="W662" t="str">
            <v>0990133174001</v>
          </cell>
          <cell r="X662" t="str">
            <v>0984361656</v>
          </cell>
          <cell r="AA662">
            <v>44918</v>
          </cell>
          <cell r="AD662">
            <v>1</v>
          </cell>
          <cell r="AE662">
            <v>1</v>
          </cell>
          <cell r="AI662" t="str">
            <v>DESPACHO</v>
          </cell>
          <cell r="AJ662" t="str">
            <v>NORMAL</v>
          </cell>
          <cell r="AL662" t="str">
            <v>NO</v>
          </cell>
          <cell r="AN662" t="str">
            <v>367 EMPRESAS Y NEGOCIOS</v>
          </cell>
          <cell r="AO662" t="str">
            <v>GGCC / NEGOCIOS</v>
          </cell>
          <cell r="AP662">
            <v>44918</v>
          </cell>
          <cell r="AR662" t="str">
            <v>MDELIVERY_2479083</v>
          </cell>
          <cell r="AS662">
            <v>324063</v>
          </cell>
          <cell r="AT662" t="str">
            <v>D40</v>
          </cell>
          <cell r="AU662" t="str">
            <v>BTB</v>
          </cell>
          <cell r="AV662">
            <v>1</v>
          </cell>
          <cell r="AX662" t="str">
            <v>ENTREGADO</v>
          </cell>
          <cell r="AY662" t="str">
            <v>LTE SAMSUNG A23 AZUL: 1 und - sn. 356795951179436</v>
          </cell>
          <cell r="AZ662" t="str">
            <v>TERMINAL</v>
          </cell>
          <cell r="BA662" t="str">
            <v/>
          </cell>
        </row>
        <row r="663">
          <cell r="A663" t="str">
            <v>2479084</v>
          </cell>
          <cell r="B663" t="str">
            <v>MDELIVERY</v>
          </cell>
          <cell r="C663">
            <v>44918</v>
          </cell>
          <cell r="D663" t="str">
            <v>FLEXNET ECUADOR - MDELIVERY</v>
          </cell>
          <cell r="E663" t="str">
            <v>CALLE 28 DE JUNIO S/N Y GARCIA MORENO ENTRADA LLANO GRANDE</v>
          </cell>
          <cell r="H663" t="str">
            <v>170208</v>
          </cell>
          <cell r="I663" t="str">
            <v>QUITO</v>
          </cell>
          <cell r="J663" t="str">
            <v>PICHINCHA</v>
          </cell>
          <cell r="K663" t="str">
            <v>MARIA JOSE RIVADENEIRA_REPLACEMENT SERVICES REPSERV S A</v>
          </cell>
          <cell r="L663" t="str">
            <v>CATALINA ALDAZ N34 155 Y AV ELOY ALFARO EDF CATALINA PLAZA OFICINA 405 CUARTO PISO</v>
          </cell>
          <cell r="O663" t="str">
            <v>QUITO</v>
          </cell>
          <cell r="P663" t="str">
            <v>QUITO</v>
          </cell>
          <cell r="Q663" t="str">
            <v>PICHINCHA</v>
          </cell>
          <cell r="R663" t="str">
            <v>2479084</v>
          </cell>
          <cell r="W663" t="str">
            <v>1791973232001</v>
          </cell>
          <cell r="X663" t="str">
            <v>0995327062</v>
          </cell>
          <cell r="AA663">
            <v>44918</v>
          </cell>
          <cell r="AD663">
            <v>1</v>
          </cell>
          <cell r="AE663">
            <v>1</v>
          </cell>
          <cell r="AI663" t="str">
            <v>DESPACHO</v>
          </cell>
          <cell r="AJ663" t="str">
            <v>EXPRESS</v>
          </cell>
          <cell r="AL663" t="str">
            <v>NO</v>
          </cell>
          <cell r="AN663" t="str">
            <v>367 EMPRESAS Y NEGOCIOS (EXPRESS SOLO QUITO)</v>
          </cell>
          <cell r="AO663" t="str">
            <v>GGCC / NEGOCIOS</v>
          </cell>
          <cell r="AP663">
            <v>44918</v>
          </cell>
          <cell r="AR663" t="str">
            <v>MDELIVERY_2479084</v>
          </cell>
          <cell r="AS663">
            <v>324075</v>
          </cell>
          <cell r="AT663" t="str">
            <v>D40</v>
          </cell>
          <cell r="AU663" t="str">
            <v>BTB</v>
          </cell>
          <cell r="AV663">
            <v>1</v>
          </cell>
          <cell r="AX663" t="str">
            <v>ENTREGADO</v>
          </cell>
          <cell r="AY663" t="str">
            <v>HALFSIM MOVISTAR: 1 und - sn. 8959300520560993332</v>
          </cell>
          <cell r="AZ663" t="str">
            <v>SIMCARD</v>
          </cell>
          <cell r="BA663" t="str">
            <v/>
          </cell>
        </row>
        <row r="664">
          <cell r="A664" t="str">
            <v>2479085</v>
          </cell>
          <cell r="B664" t="str">
            <v>MDELIVERY</v>
          </cell>
          <cell r="C664">
            <v>44918</v>
          </cell>
          <cell r="D664" t="str">
            <v>FLEXNET ECUADOR - MDELIVERY</v>
          </cell>
          <cell r="E664" t="str">
            <v>CALLE 28 DE JUNIO S/N Y GARCIA MORENO ENTRADA LLANO GRANDE</v>
          </cell>
          <cell r="H664" t="str">
            <v>170208</v>
          </cell>
          <cell r="I664" t="str">
            <v>QUITO</v>
          </cell>
          <cell r="J664" t="str">
            <v>PICHINCHA</v>
          </cell>
          <cell r="K664" t="str">
            <v>MERCEDES ALDAZ_UNIDAD EDUCATIVA PARTICULAR DE AMERICA MARIA A CARRILLO DE MATA M</v>
          </cell>
          <cell r="L664" t="str">
            <v>FRANCISCO BARBA OE5 28 Y GENERAL MECOCHEA SECTOR LOS DOS PUENTES DETRAS DE LA PARADA DEL CORREDOR DE LOS DOS PUENTES SENTIDO SUR NORTE</v>
          </cell>
          <cell r="O664" t="str">
            <v>QUITO</v>
          </cell>
          <cell r="P664" t="str">
            <v>QUITO</v>
          </cell>
          <cell r="Q664" t="str">
            <v>PICHINCHA</v>
          </cell>
          <cell r="R664" t="str">
            <v>2479085</v>
          </cell>
          <cell r="W664" t="str">
            <v>1792419077001</v>
          </cell>
          <cell r="X664" t="str">
            <v>0998105490</v>
          </cell>
          <cell r="AA664">
            <v>44918</v>
          </cell>
          <cell r="AD664">
            <v>1</v>
          </cell>
          <cell r="AE664">
            <v>1</v>
          </cell>
          <cell r="AI664" t="str">
            <v>DESPACHO</v>
          </cell>
          <cell r="AJ664" t="str">
            <v>EXPRESS</v>
          </cell>
          <cell r="AL664" t="str">
            <v>NO</v>
          </cell>
          <cell r="AN664" t="str">
            <v>367 EMPRESAS Y NEGOCIOS (EXPRESS SOLO QUITO)</v>
          </cell>
          <cell r="AO664" t="str">
            <v>GGCC / NEGOCIOS</v>
          </cell>
          <cell r="AP664">
            <v>44918</v>
          </cell>
          <cell r="AR664" t="str">
            <v>MDELIVERY_2479085</v>
          </cell>
          <cell r="AS664">
            <v>324070</v>
          </cell>
          <cell r="AT664" t="str">
            <v>D40</v>
          </cell>
          <cell r="AU664" t="str">
            <v>BTB</v>
          </cell>
          <cell r="AV664">
            <v>1</v>
          </cell>
          <cell r="AX664" t="str">
            <v>ENTREGADO</v>
          </cell>
          <cell r="AY664" t="str">
            <v>LTE REALME 9I 128GB NEGRO: 1 und - sn. 869551050380015</v>
          </cell>
          <cell r="AZ664" t="str">
            <v>TERMINAL</v>
          </cell>
          <cell r="BA664" t="str">
            <v/>
          </cell>
        </row>
        <row r="665">
          <cell r="A665" t="str">
            <v>2479086</v>
          </cell>
          <cell r="B665" t="str">
            <v>MDELIVERY</v>
          </cell>
          <cell r="C665">
            <v>44918</v>
          </cell>
          <cell r="D665" t="str">
            <v>FLEXNET ECUADOR - MDELIVERY</v>
          </cell>
          <cell r="E665" t="str">
            <v>CALLE 28 DE JUNIO S/N Y GARCIA MORENO ENTRADA LLANO GRANDE</v>
          </cell>
          <cell r="H665" t="str">
            <v>170208</v>
          </cell>
          <cell r="I665" t="str">
            <v>QUITO</v>
          </cell>
          <cell r="J665" t="str">
            <v>PICHINCHA</v>
          </cell>
          <cell r="K665" t="str">
            <v>JONATHAN CUEVA_QUIFATEX S A</v>
          </cell>
          <cell r="L665" t="str">
            <v>PANAMERICANA NORTE KM 14 5 ENTRE PASAJE CEPEDA Y CALLE LEONIDAS PROANO CALDERON LLAMAR AL CLIENTE PARA QUE SALGA A RECIBIR LOS EQUIPOS</v>
          </cell>
          <cell r="O665" t="str">
            <v>QUITO</v>
          </cell>
          <cell r="P665" t="str">
            <v>QUITO</v>
          </cell>
          <cell r="Q665" t="str">
            <v>PICHINCHA</v>
          </cell>
          <cell r="R665" t="str">
            <v>2479086</v>
          </cell>
          <cell r="W665" t="str">
            <v>1790371506001</v>
          </cell>
          <cell r="X665" t="str">
            <v>0961871819</v>
          </cell>
          <cell r="AA665">
            <v>44918</v>
          </cell>
          <cell r="AD665">
            <v>1</v>
          </cell>
          <cell r="AE665">
            <v>1</v>
          </cell>
          <cell r="AI665" t="str">
            <v>DESPACHO</v>
          </cell>
          <cell r="AJ665" t="str">
            <v>EXPRESS</v>
          </cell>
          <cell r="AL665" t="str">
            <v>NO</v>
          </cell>
          <cell r="AN665" t="str">
            <v>POSVENTA GGCC Y NEGOCIOS (EXPRESS SOLO QUITO)</v>
          </cell>
          <cell r="AO665" t="str">
            <v>GGCC / NEGOCIOS</v>
          </cell>
          <cell r="AP665">
            <v>44918</v>
          </cell>
          <cell r="AR665" t="str">
            <v>MDELIVERY_2479086</v>
          </cell>
          <cell r="AS665">
            <v>324074</v>
          </cell>
          <cell r="AT665" t="str">
            <v>D40</v>
          </cell>
          <cell r="AU665" t="str">
            <v>BTB</v>
          </cell>
          <cell r="AV665">
            <v>2</v>
          </cell>
          <cell r="AX665" t="str">
            <v>ENTREGADO</v>
          </cell>
          <cell r="AY665" t="str">
            <v>LTE REALME C21Y AZUL: 2 und - sn. 860256053293319,860256053074313</v>
          </cell>
          <cell r="AZ665" t="str">
            <v>TERMINAL</v>
          </cell>
          <cell r="BA665" t="str">
            <v/>
          </cell>
        </row>
        <row r="666">
          <cell r="A666" t="str">
            <v>2479088</v>
          </cell>
          <cell r="B666" t="str">
            <v>MDELIVERY</v>
          </cell>
          <cell r="C666">
            <v>44918</v>
          </cell>
          <cell r="D666" t="str">
            <v>FLEXNET ECUADOR - MDELIVERY</v>
          </cell>
          <cell r="E666" t="str">
            <v>CALLE 28 DE JUNIO S/N Y GARCIA MORENO ENTRADA LLANO GRANDE</v>
          </cell>
          <cell r="H666" t="str">
            <v>170208</v>
          </cell>
          <cell r="I666" t="str">
            <v>QUITO</v>
          </cell>
          <cell r="J666" t="str">
            <v>PICHINCHA</v>
          </cell>
          <cell r="K666" t="str">
            <v>GINA CECIBEL ZAMBRANO ZAMORA_AMERICAN AIRLINES INC</v>
          </cell>
          <cell r="L666" t="str">
            <v>AEROPUERTO MARISCAL SUCRE TERMINAL DE PASAJEROS TERCER PISO OFICINAS AMERICAN AIRLINES</v>
          </cell>
          <cell r="O666" t="str">
            <v>QUITO</v>
          </cell>
          <cell r="P666" t="str">
            <v>QUITO</v>
          </cell>
          <cell r="Q666" t="str">
            <v>PICHINCHA</v>
          </cell>
          <cell r="R666" t="str">
            <v>2479088</v>
          </cell>
          <cell r="W666" t="str">
            <v>1791012240001</v>
          </cell>
          <cell r="X666" t="str">
            <v>0967468622</v>
          </cell>
          <cell r="AA666">
            <v>44918</v>
          </cell>
          <cell r="AD666">
            <v>1</v>
          </cell>
          <cell r="AE666">
            <v>1</v>
          </cell>
          <cell r="AI666" t="str">
            <v>DESPACHO</v>
          </cell>
          <cell r="AJ666" t="str">
            <v>NORMAL</v>
          </cell>
          <cell r="AL666" t="str">
            <v>NO</v>
          </cell>
          <cell r="AN666" t="str">
            <v>367 EMPRESAS Y NEGOCIOS (EXPRESS SOLO QUITO)</v>
          </cell>
          <cell r="AO666" t="str">
            <v>GGCC / NEGOCIOS</v>
          </cell>
          <cell r="AP666">
            <v>44918</v>
          </cell>
          <cell r="AR666" t="str">
            <v>MDELIVERY_2479088</v>
          </cell>
          <cell r="AS666">
            <v>324072</v>
          </cell>
          <cell r="AT666" t="str">
            <v>D40</v>
          </cell>
          <cell r="AU666" t="str">
            <v>BTB</v>
          </cell>
          <cell r="AV666">
            <v>1</v>
          </cell>
          <cell r="AX666" t="str">
            <v>ENTREGADO</v>
          </cell>
          <cell r="AY666" t="str">
            <v>LTE IPHONE 14 256GB NEGRO: 1 und - sn. 353514355083695</v>
          </cell>
          <cell r="AZ666" t="str">
            <v>TERMINAL</v>
          </cell>
          <cell r="BA666" t="str">
            <v/>
          </cell>
        </row>
        <row r="667">
          <cell r="A667" t="str">
            <v>2479089</v>
          </cell>
          <cell r="B667" t="str">
            <v>MDELIVERY</v>
          </cell>
          <cell r="C667">
            <v>44918</v>
          </cell>
          <cell r="D667" t="str">
            <v>FLEXNET ECUADOR - MDELIVERY</v>
          </cell>
          <cell r="E667" t="str">
            <v>CALLE 28 DE JUNIO S/N Y GARCIA MORENO ENTRADA LLANO GRANDE</v>
          </cell>
          <cell r="H667" t="str">
            <v>170208</v>
          </cell>
          <cell r="I667" t="str">
            <v>QUITO</v>
          </cell>
          <cell r="J667" t="str">
            <v>PICHINCHA</v>
          </cell>
          <cell r="K667" t="str">
            <v>FREIRE VILLAVICENCIO ANDRES GUSTAVO_ FREIRE VILLAVICENCIO ANDRES GUSTAVO</v>
          </cell>
          <cell r="L667" t="str">
            <v>CALLE ENRIQUE GUERRERO Y AV GALO PLAZA BODEGAS LUVI 6 OE 1 05</v>
          </cell>
          <cell r="O667" t="str">
            <v>QUITO</v>
          </cell>
          <cell r="P667" t="str">
            <v>QUITO</v>
          </cell>
          <cell r="Q667" t="str">
            <v>PICHINCHA</v>
          </cell>
          <cell r="R667" t="str">
            <v>2479089</v>
          </cell>
          <cell r="W667" t="str">
            <v>0102420395001</v>
          </cell>
          <cell r="X667" t="str">
            <v>0983546262</v>
          </cell>
          <cell r="AA667">
            <v>44918</v>
          </cell>
          <cell r="AD667">
            <v>1</v>
          </cell>
          <cell r="AE667">
            <v>1</v>
          </cell>
          <cell r="AI667" t="str">
            <v>DESPACHO</v>
          </cell>
          <cell r="AJ667" t="str">
            <v>EXPRESS</v>
          </cell>
          <cell r="AL667" t="str">
            <v>NO</v>
          </cell>
          <cell r="AN667" t="str">
            <v>PEDIDO EXPRESS SOLO QUITO (INGRESAR ANTES DE LAS 11:00 AM)</v>
          </cell>
          <cell r="AO667" t="str">
            <v>DISTRIBUIDORES</v>
          </cell>
          <cell r="AP667">
            <v>44918</v>
          </cell>
          <cell r="AR667" t="str">
            <v>MDELIVERY_2479089</v>
          </cell>
          <cell r="AS667">
            <v>324076</v>
          </cell>
          <cell r="AT667" t="str">
            <v>D40</v>
          </cell>
          <cell r="AU667" t="str">
            <v>BTB</v>
          </cell>
          <cell r="AV667">
            <v>1</v>
          </cell>
          <cell r="AX667" t="str">
            <v>INCIDENCIA</v>
          </cell>
          <cell r="AY667" t="str">
            <v>HALFSIM MOVISTAR: 1 und - sn. 8959300520560993498</v>
          </cell>
          <cell r="AZ667" t="str">
            <v>SIMCARD</v>
          </cell>
          <cell r="BA667" t="str">
            <v/>
          </cell>
        </row>
        <row r="668">
          <cell r="A668" t="str">
            <v>2479090</v>
          </cell>
          <cell r="B668" t="str">
            <v>MDELIVERY</v>
          </cell>
          <cell r="C668">
            <v>44918</v>
          </cell>
          <cell r="D668" t="str">
            <v>FLEXNET ECUADOR - MDELIVERY</v>
          </cell>
          <cell r="E668" t="str">
            <v>CALLE 28 DE JUNIO S/N Y GARCIA MORENO ENTRADA LLANO GRANDE</v>
          </cell>
          <cell r="H668" t="str">
            <v>170208</v>
          </cell>
          <cell r="I668" t="str">
            <v>QUITO</v>
          </cell>
          <cell r="J668" t="str">
            <v>PICHINCHA</v>
          </cell>
          <cell r="K668" t="str">
            <v>ADIEL EDEN LYONS MIRABAL_ ADIEL EDEN LYONS MIRABAL</v>
          </cell>
          <cell r="L668" t="str">
            <v>CHECOSLOVAQUIA Y SUIZA EDIFICIO EVELIZA PLAZA LYONS FITNESS GYM</v>
          </cell>
          <cell r="O668" t="str">
            <v>QUITO</v>
          </cell>
          <cell r="P668" t="str">
            <v>QUITO</v>
          </cell>
          <cell r="Q668" t="str">
            <v>PICHINCHA</v>
          </cell>
          <cell r="R668" t="str">
            <v>2479090</v>
          </cell>
          <cell r="W668" t="str">
            <v>1760124733001</v>
          </cell>
          <cell r="X668" t="str">
            <v>978761525</v>
          </cell>
          <cell r="AA668">
            <v>44918</v>
          </cell>
          <cell r="AD668">
            <v>1</v>
          </cell>
          <cell r="AE668">
            <v>1</v>
          </cell>
          <cell r="AI668" t="str">
            <v>DESPACHO</v>
          </cell>
          <cell r="AJ668" t="str">
            <v>EXPRESS</v>
          </cell>
          <cell r="AL668" t="str">
            <v>NO</v>
          </cell>
          <cell r="AN668" t="str">
            <v>PEDIDO EXPRESS SOLO QUITO (INGRESAR ANTES DE LAS 11:00 AM)</v>
          </cell>
          <cell r="AO668" t="str">
            <v>DISTRIBUIDORES</v>
          </cell>
          <cell r="AP668">
            <v>44918</v>
          </cell>
          <cell r="AR668" t="str">
            <v>MDELIVERY_2479090</v>
          </cell>
          <cell r="AS668">
            <v>324069</v>
          </cell>
          <cell r="AT668" t="str">
            <v>D40</v>
          </cell>
          <cell r="AU668" t="str">
            <v>BTB</v>
          </cell>
          <cell r="AV668">
            <v>1</v>
          </cell>
          <cell r="AX668" t="str">
            <v>ENTREGADO</v>
          </cell>
          <cell r="AY668" t="str">
            <v>HALFSIM MOVISTAR: 1 und - sn. 8959300520560993787</v>
          </cell>
          <cell r="AZ668" t="str">
            <v>SIMCARD</v>
          </cell>
          <cell r="BA668" t="str">
            <v/>
          </cell>
        </row>
        <row r="669">
          <cell r="A669" t="str">
            <v>2479091</v>
          </cell>
          <cell r="B669" t="str">
            <v>MDELIVERY</v>
          </cell>
          <cell r="C669">
            <v>44918</v>
          </cell>
          <cell r="D669" t="str">
            <v>FLEXNET ECUADOR - MDELIVERY</v>
          </cell>
          <cell r="E669" t="str">
            <v>CALLE 28 DE JUNIO S/N Y GARCIA MORENO ENTRADA LLANO GRANDE</v>
          </cell>
          <cell r="H669" t="str">
            <v>170208</v>
          </cell>
          <cell r="I669" t="str">
            <v>QUITO</v>
          </cell>
          <cell r="J669" t="str">
            <v>PICHINCHA</v>
          </cell>
          <cell r="K669" t="str">
            <v>DEIYIBERTH PAOLA VILLALOBOS HERNANDEZ_ DEIYIBERTH PAOLA VILLALOBOS HERNANDEZ</v>
          </cell>
          <cell r="L669" t="str">
            <v>AV DE LA PRENSA Y RAMON CHIRIBOGA CONJUNTO LOYOLA FRENTE AL CENTRO EDUCATIVO BENEDETTI</v>
          </cell>
          <cell r="O669" t="str">
            <v>QUITO</v>
          </cell>
          <cell r="P669" t="str">
            <v>QUITO</v>
          </cell>
          <cell r="Q669" t="str">
            <v>PICHINCHA</v>
          </cell>
          <cell r="R669" t="str">
            <v>2479091</v>
          </cell>
          <cell r="W669" t="str">
            <v>1759349804001</v>
          </cell>
          <cell r="X669" t="str">
            <v>0981771458</v>
          </cell>
          <cell r="AA669">
            <v>44918</v>
          </cell>
          <cell r="AD669">
            <v>1</v>
          </cell>
          <cell r="AE669">
            <v>1</v>
          </cell>
          <cell r="AI669" t="str">
            <v>DESPACHO</v>
          </cell>
          <cell r="AJ669" t="str">
            <v>EXPRESS</v>
          </cell>
          <cell r="AL669" t="str">
            <v>NO</v>
          </cell>
          <cell r="AN669" t="str">
            <v>PEDIDO EXPRESS SOLO QUITO (INGRESAR ANTES DE LAS 11:00 AM)</v>
          </cell>
          <cell r="AO669" t="str">
            <v>DISTRIBUIDORES</v>
          </cell>
          <cell r="AP669">
            <v>44918</v>
          </cell>
          <cell r="AR669" t="str">
            <v>MDELIVERY_2479091</v>
          </cell>
          <cell r="AS669">
            <v>324073</v>
          </cell>
          <cell r="AT669" t="str">
            <v>D40</v>
          </cell>
          <cell r="AU669" t="str">
            <v>BTB</v>
          </cell>
          <cell r="AV669">
            <v>1</v>
          </cell>
          <cell r="AX669" t="str">
            <v>INCIDENCIA</v>
          </cell>
          <cell r="AY669" t="str">
            <v>HALFSIM MOVISTAR: 1 und - sn. 8959300520560993605</v>
          </cell>
          <cell r="AZ669" t="str">
            <v>SIMCARD</v>
          </cell>
          <cell r="BA669" t="str">
            <v/>
          </cell>
        </row>
        <row r="670">
          <cell r="A670" t="str">
            <v>2479092</v>
          </cell>
          <cell r="B670" t="str">
            <v>MDELIVERY</v>
          </cell>
          <cell r="C670">
            <v>44918</v>
          </cell>
          <cell r="D670" t="str">
            <v>FLEXNET ECUADOR - MDELIVERY</v>
          </cell>
          <cell r="E670" t="str">
            <v>CALLE 28 DE JUNIO S/N Y GARCIA MORENO ENTRADA LLANO GRANDE</v>
          </cell>
          <cell r="H670" t="str">
            <v>170208</v>
          </cell>
          <cell r="I670" t="str">
            <v>QUITO</v>
          </cell>
          <cell r="J670" t="str">
            <v>PICHINCHA</v>
          </cell>
          <cell r="K670" t="str">
            <v>MARISOL ALDAZ_UNIDAD EDUCATIVA PARTICULAR DE AMERICA MARIA A CARRILLO DE MATA M</v>
          </cell>
          <cell r="L670" t="str">
            <v>AV EL INCA E6 69 Y FRANCISCO DE IZAZAGA COLEGIO DE AMERICA QUITO 1701 QUITO 17 PICHINCHA HORARIO DE ENTREGA DE 8 00 A 12 00 MEDIO DIA</v>
          </cell>
          <cell r="O670" t="str">
            <v>QUITO</v>
          </cell>
          <cell r="P670" t="str">
            <v>QUITO</v>
          </cell>
          <cell r="Q670" t="str">
            <v>PICHINCHA</v>
          </cell>
          <cell r="R670" t="str">
            <v>2479092</v>
          </cell>
          <cell r="W670" t="str">
            <v>1792419077001</v>
          </cell>
          <cell r="X670" t="str">
            <v>0984795181</v>
          </cell>
          <cell r="AA670">
            <v>44918</v>
          </cell>
          <cell r="AD670">
            <v>1</v>
          </cell>
          <cell r="AE670">
            <v>1</v>
          </cell>
          <cell r="AI670" t="str">
            <v>DESPACHO</v>
          </cell>
          <cell r="AJ670" t="str">
            <v>NORMAL</v>
          </cell>
          <cell r="AL670" t="str">
            <v>NO</v>
          </cell>
          <cell r="AN670" t="str">
            <v>367 EMPRESAS Y NEGOCIOS</v>
          </cell>
          <cell r="AO670" t="str">
            <v>GGCC / NEGOCIOS</v>
          </cell>
          <cell r="AP670">
            <v>44918</v>
          </cell>
          <cell r="AR670" t="str">
            <v>MDELIVERY_2479092</v>
          </cell>
          <cell r="AS670">
            <v>324071</v>
          </cell>
          <cell r="AT670" t="str">
            <v>D40</v>
          </cell>
          <cell r="AU670" t="str">
            <v>BTB</v>
          </cell>
          <cell r="AV670">
            <v>1</v>
          </cell>
          <cell r="AX670" t="str">
            <v>ENTREGADO</v>
          </cell>
          <cell r="AY670" t="str">
            <v>LTE SAMSUNG A03 CORE COBRE: 1 und - sn. 352286991462689</v>
          </cell>
          <cell r="AZ670" t="str">
            <v>TERMINAL</v>
          </cell>
          <cell r="BA670" t="str">
            <v/>
          </cell>
        </row>
        <row r="671">
          <cell r="A671" t="str">
            <v>2479093</v>
          </cell>
          <cell r="B671" t="str">
            <v>MDELIVERY</v>
          </cell>
          <cell r="C671">
            <v>44918</v>
          </cell>
          <cell r="D671" t="str">
            <v>FLEXNET ECUADOR - MDELIVERY</v>
          </cell>
          <cell r="E671" t="str">
            <v>CALLE 28 DE JUNIO S/N Y GARCIA MORENO ENTRADA LLANO GRANDE</v>
          </cell>
          <cell r="H671" t="str">
            <v>170208</v>
          </cell>
          <cell r="I671" t="str">
            <v>QUITO</v>
          </cell>
          <cell r="J671" t="str">
            <v>PICHINCHA</v>
          </cell>
          <cell r="K671" t="str">
            <v>ANA MARIA LOOR_PRODUCTOS METALURGICOS S A PROMESA</v>
          </cell>
          <cell r="L671" t="str">
            <v>GUAYAS GUAYAQUIL KM 5 5 N A VIA A DAULE GUAYAQUIL</v>
          </cell>
          <cell r="O671" t="str">
            <v>GUAYAQUIL</v>
          </cell>
          <cell r="P671" t="str">
            <v>GUAYAQUIL</v>
          </cell>
          <cell r="Q671" t="str">
            <v>GUAYAS</v>
          </cell>
          <cell r="R671" t="str">
            <v>2479093</v>
          </cell>
          <cell r="W671" t="str">
            <v>0990008167001</v>
          </cell>
          <cell r="X671" t="str">
            <v>962604291</v>
          </cell>
          <cell r="AA671">
            <v>44918</v>
          </cell>
          <cell r="AD671">
            <v>1</v>
          </cell>
          <cell r="AE671">
            <v>1</v>
          </cell>
          <cell r="AI671" t="str">
            <v>DESPACHO</v>
          </cell>
          <cell r="AJ671" t="str">
            <v>NORMAL</v>
          </cell>
          <cell r="AL671" t="str">
            <v>NO</v>
          </cell>
          <cell r="AN671" t="str">
            <v>ACTIVACIONES INGRESOS GGCC &amp; NEGOCIOS DIRECTOS</v>
          </cell>
          <cell r="AO671" t="str">
            <v>GGCC / NEGOCIOS</v>
          </cell>
          <cell r="AP671">
            <v>44918</v>
          </cell>
          <cell r="AR671" t="str">
            <v>MDELIVERY_2479093</v>
          </cell>
          <cell r="AS671">
            <v>324077</v>
          </cell>
          <cell r="AT671" t="str">
            <v>D40</v>
          </cell>
          <cell r="AU671" t="str">
            <v>BTB</v>
          </cell>
          <cell r="AV671">
            <v>2</v>
          </cell>
          <cell r="AX671" t="str">
            <v>ENTREGADO</v>
          </cell>
          <cell r="AY671" t="str">
            <v>LTE SAMSUNG A03 CORE COBRE: 1 und - sn. 352286991462242 / HALFSIM MOVISTAR: 1 und - sn. 8959300520560990676</v>
          </cell>
          <cell r="AZ671" t="str">
            <v>SIMCARD / TERMINAL</v>
          </cell>
          <cell r="BA671" t="str">
            <v/>
          </cell>
        </row>
        <row r="672">
          <cell r="A672" t="str">
            <v>2479094</v>
          </cell>
          <cell r="B672" t="str">
            <v>MDELIVERY</v>
          </cell>
          <cell r="C672">
            <v>44918</v>
          </cell>
          <cell r="D672" t="str">
            <v>FLEXNET ECUADOR - MDELIVERY</v>
          </cell>
          <cell r="E672" t="str">
            <v>CALLE 28 DE JUNIO S/N Y GARCIA MORENO ENTRADA LLANO GRANDE</v>
          </cell>
          <cell r="H672" t="str">
            <v>170208</v>
          </cell>
          <cell r="I672" t="str">
            <v>QUITO</v>
          </cell>
          <cell r="J672" t="str">
            <v>PICHINCHA</v>
          </cell>
          <cell r="K672" t="str">
            <v>CECILIA BASTIDAS KEVIN CARRION_BANCO INTERNACIONAL S A</v>
          </cell>
          <cell r="L672" t="str">
            <v>PATRIA Y 9 DE OCTUBRE MATRIZ BANCO INTERNACIONAL AREA DE CORRESPONDENCIA</v>
          </cell>
          <cell r="O672" t="str">
            <v>QUITO</v>
          </cell>
          <cell r="P672" t="str">
            <v>QUITO</v>
          </cell>
          <cell r="Q672" t="str">
            <v>PICHINCHA</v>
          </cell>
          <cell r="R672" t="str">
            <v>2479094</v>
          </cell>
          <cell r="W672" t="str">
            <v>1790098354001</v>
          </cell>
          <cell r="X672" t="str">
            <v>0987069659</v>
          </cell>
          <cell r="AA672">
            <v>44918</v>
          </cell>
          <cell r="AD672">
            <v>1</v>
          </cell>
          <cell r="AE672">
            <v>1</v>
          </cell>
          <cell r="AI672" t="str">
            <v>DESPACHO</v>
          </cell>
          <cell r="AJ672" t="str">
            <v>EXPRESS</v>
          </cell>
          <cell r="AL672" t="str">
            <v>NO</v>
          </cell>
          <cell r="AN672" t="str">
            <v>POSVENTA GGCC Y NEGOCIOS (EXPRESS SOLO QUITO)</v>
          </cell>
          <cell r="AO672" t="str">
            <v>GGCC / NEGOCIOS</v>
          </cell>
          <cell r="AP672">
            <v>44918</v>
          </cell>
          <cell r="AR672" t="str">
            <v>MDELIVERY_2479094</v>
          </cell>
          <cell r="AS672">
            <v>324078</v>
          </cell>
          <cell r="AT672" t="str">
            <v>D40</v>
          </cell>
          <cell r="AU672" t="str">
            <v>BTB</v>
          </cell>
          <cell r="AV672">
            <v>1</v>
          </cell>
          <cell r="AX672" t="str">
            <v>ENTREGADO</v>
          </cell>
          <cell r="AY672" t="str">
            <v>HALFSIM MOVISTAR: 1 und - sn. 8959300520560990684</v>
          </cell>
          <cell r="AZ672" t="str">
            <v>SIMCARD</v>
          </cell>
          <cell r="BA672" t="str">
            <v/>
          </cell>
        </row>
        <row r="673">
          <cell r="A673" t="str">
            <v>2479095</v>
          </cell>
          <cell r="B673" t="str">
            <v>MDELIVERY</v>
          </cell>
          <cell r="C673">
            <v>44918</v>
          </cell>
          <cell r="D673" t="str">
            <v>FLEXNET ECUADOR - MDELIVERY</v>
          </cell>
          <cell r="E673" t="str">
            <v>CALLE 28 DE JUNIO S/N Y GARCIA MORENO ENTRADA LLANO GRANDE</v>
          </cell>
          <cell r="H673" t="str">
            <v>170208</v>
          </cell>
          <cell r="I673" t="str">
            <v>QUITO</v>
          </cell>
          <cell r="J673" t="str">
            <v>PICHINCHA</v>
          </cell>
          <cell r="K673" t="str">
            <v>IVONNE PAUCAR_BINARIA SISTEMAS S A</v>
          </cell>
          <cell r="L673" t="str">
            <v>PICHINCHA QUITO AV 12 DE OCTUBRE N24 437 Y LUIS CORDERO EDIFICIO PUERTO DE PALOS PLANTA BAJA</v>
          </cell>
          <cell r="O673" t="str">
            <v>QUITO</v>
          </cell>
          <cell r="P673" t="str">
            <v>QUITO</v>
          </cell>
          <cell r="Q673" t="str">
            <v>PICHINCHA</v>
          </cell>
          <cell r="R673" t="str">
            <v>2479095</v>
          </cell>
          <cell r="W673" t="str">
            <v>1790394182001</v>
          </cell>
          <cell r="X673" t="str">
            <v>998259042</v>
          </cell>
          <cell r="AA673">
            <v>44918</v>
          </cell>
          <cell r="AD673">
            <v>1</v>
          </cell>
          <cell r="AE673">
            <v>1</v>
          </cell>
          <cell r="AI673" t="str">
            <v>DESPACHO</v>
          </cell>
          <cell r="AJ673" t="str">
            <v>EXPRESS</v>
          </cell>
          <cell r="AL673" t="str">
            <v>NO</v>
          </cell>
          <cell r="AN673" t="str">
            <v>ACTIVACIONES INGRESOS GGCC &amp; NEGOCIOS DIRECTOS (EXPRESS SOLO QUITO)</v>
          </cell>
          <cell r="AO673" t="str">
            <v>GGCC / NEGOCIOS</v>
          </cell>
          <cell r="AP673">
            <v>44918</v>
          </cell>
          <cell r="AR673" t="str">
            <v>MDELIVERY_2479095</v>
          </cell>
          <cell r="AS673">
            <v>324080</v>
          </cell>
          <cell r="AT673" t="str">
            <v>D40</v>
          </cell>
          <cell r="AU673" t="str">
            <v>BTB</v>
          </cell>
          <cell r="AV673">
            <v>3</v>
          </cell>
          <cell r="AX673" t="str">
            <v>ENTREGADO</v>
          </cell>
          <cell r="AY673" t="str">
            <v>HALFSIM MOVISTAR: 3 und - sn. 8959300520560993365,8959300520560990692,8959300520560993324</v>
          </cell>
          <cell r="AZ673" t="str">
            <v>SIMCARD</v>
          </cell>
          <cell r="BA673" t="str">
            <v/>
          </cell>
        </row>
        <row r="674">
          <cell r="A674" t="str">
            <v>2479098</v>
          </cell>
          <cell r="B674" t="str">
            <v>MDELIVERY</v>
          </cell>
          <cell r="C674">
            <v>44918</v>
          </cell>
          <cell r="D674" t="str">
            <v>FLEXNET ECUADOR - MDELIVERY</v>
          </cell>
          <cell r="E674" t="str">
            <v>CALLE 28 DE JUNIO S/N Y GARCIA MORENO ENTRADA LLANO GRANDE</v>
          </cell>
          <cell r="H674" t="str">
            <v>170208</v>
          </cell>
          <cell r="I674" t="str">
            <v>QUITO</v>
          </cell>
          <cell r="J674" t="str">
            <v>PICHINCHA</v>
          </cell>
          <cell r="K674" t="str">
            <v>JENNIFFER VILLACIS_ ASOCIACION SOLIDARISTA PROFUTURO</v>
          </cell>
          <cell r="L674" t="str">
            <v>AV JOSE RODRIGUEZ BONIN Y AV BARCELONA PLANTA SAN EDUARDO HOLCIM ECUADOR PLANTA BAJA GUAYAQUIL ECUADOR</v>
          </cell>
          <cell r="O674" t="str">
            <v>GUAYAQUIL</v>
          </cell>
          <cell r="P674" t="str">
            <v>GUAYAQUIL</v>
          </cell>
          <cell r="Q674" t="str">
            <v>GUAYAS</v>
          </cell>
          <cell r="R674" t="str">
            <v>2479098</v>
          </cell>
          <cell r="W674" t="str">
            <v>0992424222001</v>
          </cell>
          <cell r="X674" t="str">
            <v>987932799</v>
          </cell>
          <cell r="AA674">
            <v>44918</v>
          </cell>
          <cell r="AD674">
            <v>1</v>
          </cell>
          <cell r="AE674">
            <v>1</v>
          </cell>
          <cell r="AI674" t="str">
            <v>DESPACHO</v>
          </cell>
          <cell r="AJ674" t="str">
            <v>NORMAL</v>
          </cell>
          <cell r="AL674" t="str">
            <v>NO</v>
          </cell>
          <cell r="AN674" t="str">
            <v>367 EMPRESAS Y NEGOCIOS</v>
          </cell>
          <cell r="AO674" t="str">
            <v>GGCC / NEGOCIOS</v>
          </cell>
          <cell r="AP674">
            <v>44918</v>
          </cell>
          <cell r="AR674" t="str">
            <v>MDELIVERY_2479098</v>
          </cell>
          <cell r="AS674">
            <v>324079</v>
          </cell>
          <cell r="AT674" t="str">
            <v>D40</v>
          </cell>
          <cell r="AU674" t="str">
            <v>BTB</v>
          </cell>
          <cell r="AV674">
            <v>1</v>
          </cell>
          <cell r="AX674" t="str">
            <v>ENTREGADO</v>
          </cell>
          <cell r="AY674" t="str">
            <v>LTE SAMSUNG A53 5G AZUL: 1 und - sn. 353842197666371</v>
          </cell>
          <cell r="AZ674" t="str">
            <v>TERMINAL</v>
          </cell>
          <cell r="BA674" t="str">
            <v/>
          </cell>
        </row>
        <row r="675">
          <cell r="A675" t="str">
            <v>2479099</v>
          </cell>
          <cell r="B675" t="str">
            <v>MDELIVERY</v>
          </cell>
          <cell r="C675">
            <v>44918</v>
          </cell>
          <cell r="D675" t="str">
            <v>FLEXNET ECUADOR - MDELIVERY</v>
          </cell>
          <cell r="E675" t="str">
            <v>CALLE 28 DE JUNIO S/N Y GARCIA MORENO ENTRADA LLANO GRANDE</v>
          </cell>
          <cell r="H675" t="str">
            <v>170208</v>
          </cell>
          <cell r="I675" t="str">
            <v>QUITO</v>
          </cell>
          <cell r="J675" t="str">
            <v>PICHINCHA</v>
          </cell>
          <cell r="K675" t="str">
            <v>LUIS MEDINA_LUIS FERNANDO MEDINA ORTIZ</v>
          </cell>
          <cell r="L675" t="str">
            <v>TRANSITO AMAGUANA Y TAMBO CONJUNTO RUTAS DEL SOL DIAGONAL A LA BOMBA DE RUMICUCHO</v>
          </cell>
          <cell r="O675" t="str">
            <v>QUITO</v>
          </cell>
          <cell r="P675" t="str">
            <v>QUITO</v>
          </cell>
          <cell r="Q675" t="str">
            <v>PICHINCHA</v>
          </cell>
          <cell r="R675" t="str">
            <v>2479099</v>
          </cell>
          <cell r="W675" t="str">
            <v>1723681043001</v>
          </cell>
          <cell r="X675" t="str">
            <v>0983042252</v>
          </cell>
          <cell r="AA675">
            <v>44918</v>
          </cell>
          <cell r="AD675">
            <v>1</v>
          </cell>
          <cell r="AE675">
            <v>1</v>
          </cell>
          <cell r="AI675" t="str">
            <v>DESPACHO</v>
          </cell>
          <cell r="AJ675" t="str">
            <v>NORMAL</v>
          </cell>
          <cell r="AL675" t="str">
            <v>NO</v>
          </cell>
          <cell r="AN675" t="str">
            <v>367 EMPRESAS Y NEGOCIOS</v>
          </cell>
          <cell r="AO675" t="str">
            <v>GGCC / NEGOCIOS</v>
          </cell>
          <cell r="AP675">
            <v>44918</v>
          </cell>
          <cell r="AR675" t="str">
            <v>MDELIVERY_2479099</v>
          </cell>
          <cell r="AS675">
            <v>324081</v>
          </cell>
          <cell r="AT675" t="str">
            <v>D40</v>
          </cell>
          <cell r="AU675" t="str">
            <v>BTB</v>
          </cell>
          <cell r="AV675">
            <v>1</v>
          </cell>
          <cell r="AX675" t="str">
            <v>ENTREGADO</v>
          </cell>
          <cell r="AY675" t="str">
            <v>HALFSIM MOVISTAR: 1 und - sn. 8959300520560990650</v>
          </cell>
          <cell r="AZ675" t="str">
            <v>SIMCARD</v>
          </cell>
          <cell r="BA675" t="str">
            <v/>
          </cell>
        </row>
        <row r="676">
          <cell r="A676" t="str">
            <v>2479100</v>
          </cell>
          <cell r="B676" t="str">
            <v>MDELIVERY</v>
          </cell>
          <cell r="C676">
            <v>44918</v>
          </cell>
          <cell r="D676" t="str">
            <v>FLEXNET ECUADOR - MDELIVERY</v>
          </cell>
          <cell r="E676" t="str">
            <v>CALLE 28 DE JUNIO S/N Y GARCIA MORENO ENTRADA LLANO GRANDE</v>
          </cell>
          <cell r="H676" t="str">
            <v>170208</v>
          </cell>
          <cell r="I676" t="str">
            <v>QUITO</v>
          </cell>
          <cell r="J676" t="str">
            <v>PICHINCHA</v>
          </cell>
          <cell r="K676" t="str">
            <v>CEPEDA SANCHEZ PAULO FRANCISCO_CEPEDA SANCHEZ PAULO FRANCISCO</v>
          </cell>
          <cell r="L676" t="str">
            <v>ANCONCITO BARRIO 5 DE JUNIO CALLE 5 Y CALLE R DIAGONAL A LA ESCUELA VIRGINIA REYES GONZALEZ CASA EN CONSTRUCCION DE CEMENTO JUSTO EN TIENDA A UNA CUADRA Y MEDIA DE LOCALES EN CONSTRUCCION EN VIA PRINCIPAL</v>
          </cell>
          <cell r="O676" t="str">
            <v>SALINAS</v>
          </cell>
          <cell r="P676" t="str">
            <v>SALINAS</v>
          </cell>
          <cell r="Q676" t="str">
            <v>SANTA ELENA</v>
          </cell>
          <cell r="R676" t="str">
            <v>2479100</v>
          </cell>
          <cell r="W676" t="str">
            <v>1204843724001</v>
          </cell>
          <cell r="X676" t="str">
            <v>0980941768</v>
          </cell>
          <cell r="AA676">
            <v>44918</v>
          </cell>
          <cell r="AD676">
            <v>1</v>
          </cell>
          <cell r="AE676">
            <v>1</v>
          </cell>
          <cell r="AI676" t="str">
            <v>DESPACHO</v>
          </cell>
          <cell r="AJ676" t="str">
            <v>NORMAL</v>
          </cell>
          <cell r="AL676" t="str">
            <v>NO</v>
          </cell>
          <cell r="AN676" t="str">
            <v>DAS CARGO A LA CUENTA (DELIVERY)</v>
          </cell>
          <cell r="AO676" t="str">
            <v>DISTRIBUIDORES</v>
          </cell>
          <cell r="AP676">
            <v>44918</v>
          </cell>
          <cell r="AR676" t="str">
            <v>MDELIVERY_2479100</v>
          </cell>
          <cell r="AS676">
            <v>324084</v>
          </cell>
          <cell r="AT676" t="str">
            <v>D40</v>
          </cell>
          <cell r="AU676" t="str">
            <v>BTB</v>
          </cell>
          <cell r="AV676">
            <v>1</v>
          </cell>
          <cell r="AX676" t="str">
            <v>EN_TRANSITO</v>
          </cell>
          <cell r="AY676" t="str">
            <v>HALFSIM MOVISTAR: 1 und - sn. 8959300520560990635</v>
          </cell>
          <cell r="AZ676" t="str">
            <v>SIMCARD</v>
          </cell>
          <cell r="BA676" t="str">
            <v>EMPRESAS TITULAR AUSENTE ENTREGA CON SELLO</v>
          </cell>
        </row>
        <row r="677">
          <cell r="A677" t="str">
            <v>2479101</v>
          </cell>
          <cell r="B677" t="str">
            <v>MDELIVERY</v>
          </cell>
          <cell r="C677">
            <v>44918</v>
          </cell>
          <cell r="D677" t="str">
            <v>FLEXNET ECUADOR - MDELIVERY</v>
          </cell>
          <cell r="E677" t="str">
            <v>CALLE 28 DE JUNIO S/N Y GARCIA MORENO ENTRADA LLANO GRANDE</v>
          </cell>
          <cell r="H677" t="str">
            <v>170208</v>
          </cell>
          <cell r="I677" t="str">
            <v>QUITO</v>
          </cell>
          <cell r="J677" t="str">
            <v>PICHINCHA</v>
          </cell>
          <cell r="K677" t="str">
            <v>PATINO PONCE CRISTIAN VINICIO_PATINO PONCE CRISTIAN VINICIO</v>
          </cell>
          <cell r="L677" t="str">
            <v>CLL BOLIVAR Y TARQUI CENTRO DE SALUD OCUPACIONAL MUNICIPAL FRENTE A LA IGLESIA DEL CENACULO</v>
          </cell>
          <cell r="O677" t="str">
            <v>CUENCA</v>
          </cell>
          <cell r="P677" t="str">
            <v>CUENCA</v>
          </cell>
          <cell r="Q677" t="str">
            <v>AZUAY</v>
          </cell>
          <cell r="R677" t="str">
            <v>2479101</v>
          </cell>
          <cell r="W677" t="str">
            <v>0102826922001</v>
          </cell>
          <cell r="X677" t="str">
            <v>0968565345/0984439635</v>
          </cell>
          <cell r="AA677">
            <v>44918</v>
          </cell>
          <cell r="AD677">
            <v>1</v>
          </cell>
          <cell r="AE677">
            <v>1</v>
          </cell>
          <cell r="AI677" t="str">
            <v>DESPACHO</v>
          </cell>
          <cell r="AJ677" t="str">
            <v>NORMAL</v>
          </cell>
          <cell r="AL677" t="str">
            <v>NO</v>
          </cell>
          <cell r="AN677" t="str">
            <v>DAS CARGO A LA CUENTA (DELIVERY)</v>
          </cell>
          <cell r="AO677" t="str">
            <v>DISTRIBUIDORES</v>
          </cell>
          <cell r="AP677">
            <v>44918</v>
          </cell>
          <cell r="AR677" t="str">
            <v>MDELIVERY_2479101</v>
          </cell>
          <cell r="AS677">
            <v>324088</v>
          </cell>
          <cell r="AT677" t="str">
            <v>D40</v>
          </cell>
          <cell r="AU677" t="str">
            <v>BTB</v>
          </cell>
          <cell r="AV677">
            <v>1</v>
          </cell>
          <cell r="AX677" t="str">
            <v>ENTREGADO</v>
          </cell>
          <cell r="AY677" t="str">
            <v>HALFSIM MOVISTAR: 1 und - sn. 8959300520560990700</v>
          </cell>
          <cell r="AZ677" t="str">
            <v>SIMCARD</v>
          </cell>
          <cell r="BA677" t="str">
            <v>EMPRESAS TITULAR AUSENTE ENTREGA CON SELLO</v>
          </cell>
        </row>
        <row r="678">
          <cell r="A678" t="str">
            <v>2479102</v>
          </cell>
          <cell r="B678" t="str">
            <v>MDELIVERY</v>
          </cell>
          <cell r="C678">
            <v>44918</v>
          </cell>
          <cell r="D678" t="str">
            <v>FLEXNET ECUADOR - MDELIVERY</v>
          </cell>
          <cell r="E678" t="str">
            <v>CALLE 28 DE JUNIO S/N Y GARCIA MORENO ENTRADA LLANO GRANDE</v>
          </cell>
          <cell r="H678" t="str">
            <v>170208</v>
          </cell>
          <cell r="I678" t="str">
            <v>QUITO</v>
          </cell>
          <cell r="J678" t="str">
            <v>PICHINCHA</v>
          </cell>
          <cell r="K678" t="str">
            <v>MARICELA HIDALGO_ORGANIZACION VICTOR HUGO CAICEDO C LTDA</v>
          </cell>
          <cell r="L678" t="str">
            <v>CALLE LUIS A MARTINEZ 0410 Y VICENTE ROCAFUERTE</v>
          </cell>
          <cell r="O678" t="str">
            <v>AMBATO</v>
          </cell>
          <cell r="P678" t="str">
            <v>AMBATO</v>
          </cell>
          <cell r="Q678" t="str">
            <v>TUNGURAHUA</v>
          </cell>
          <cell r="R678" t="str">
            <v>2479102</v>
          </cell>
          <cell r="W678" t="str">
            <v>1890064813001</v>
          </cell>
          <cell r="X678" t="str">
            <v>0999206753</v>
          </cell>
          <cell r="AA678">
            <v>44918</v>
          </cell>
          <cell r="AD678">
            <v>1</v>
          </cell>
          <cell r="AE678">
            <v>1</v>
          </cell>
          <cell r="AI678" t="str">
            <v>DESPACHO</v>
          </cell>
          <cell r="AJ678" t="str">
            <v>NORMAL</v>
          </cell>
          <cell r="AL678" t="str">
            <v>NO</v>
          </cell>
          <cell r="AN678" t="str">
            <v>POSVENTA GGCC Y NEGOCIOS</v>
          </cell>
          <cell r="AO678" t="str">
            <v>GGCC / NEGOCIOS</v>
          </cell>
          <cell r="AP678">
            <v>44918</v>
          </cell>
          <cell r="AR678" t="str">
            <v>MDELIVERY_2479102</v>
          </cell>
          <cell r="AS678">
            <v>324083</v>
          </cell>
          <cell r="AT678" t="str">
            <v>D40</v>
          </cell>
          <cell r="AU678" t="str">
            <v>BTB</v>
          </cell>
          <cell r="AV678">
            <v>1</v>
          </cell>
          <cell r="AX678" t="str">
            <v>ENTREGADO</v>
          </cell>
          <cell r="AY678" t="str">
            <v>LTE SAMSUNG A53 5G NEGRO: 1 und - sn. 353842197644253</v>
          </cell>
          <cell r="AZ678" t="str">
            <v>TERMINAL</v>
          </cell>
          <cell r="BA678" t="str">
            <v/>
          </cell>
        </row>
        <row r="679">
          <cell r="A679" t="str">
            <v>2479103</v>
          </cell>
          <cell r="B679" t="str">
            <v>MDELIVERY</v>
          </cell>
          <cell r="C679">
            <v>44918</v>
          </cell>
          <cell r="D679" t="str">
            <v>FLEXNET ECUADOR - MDELIVERY</v>
          </cell>
          <cell r="E679" t="str">
            <v>CALLE 28 DE JUNIO S/N Y GARCIA MORENO ENTRADA LLANO GRANDE</v>
          </cell>
          <cell r="H679" t="str">
            <v>170208</v>
          </cell>
          <cell r="I679" t="str">
            <v>QUITO</v>
          </cell>
          <cell r="J679" t="str">
            <v>PICHINCHA</v>
          </cell>
          <cell r="K679" t="str">
            <v>ROMMER PINTO O JESUS CRESPO_COMERCIALIZADORA TRAMA COLOR MULTITEXTIL CIA LTDA</v>
          </cell>
          <cell r="L679" t="str">
            <v>CALLE NEPTALY GODOY Y GEOVANNY CALLES CENTRO COMERCIAL NOGAL PLAZA LOCAL TEXTILES COTOPAXI CARAPUNGO PB CARAPUNGO QUITO ECUADOR</v>
          </cell>
          <cell r="O679" t="str">
            <v>QUITO</v>
          </cell>
          <cell r="P679" t="str">
            <v>QUITO</v>
          </cell>
          <cell r="Q679" t="str">
            <v>PICHINCHA</v>
          </cell>
          <cell r="R679" t="str">
            <v>2479103</v>
          </cell>
          <cell r="W679" t="str">
            <v>1792613396001</v>
          </cell>
          <cell r="X679" t="str">
            <v>0998446838</v>
          </cell>
          <cell r="AA679">
            <v>44918</v>
          </cell>
          <cell r="AD679">
            <v>1</v>
          </cell>
          <cell r="AE679">
            <v>1</v>
          </cell>
          <cell r="AI679" t="str">
            <v>DESPACHO</v>
          </cell>
          <cell r="AJ679" t="str">
            <v>EXPRESS</v>
          </cell>
          <cell r="AL679" t="str">
            <v>NO</v>
          </cell>
          <cell r="AN679" t="str">
            <v>367 EMPRESAS Y NEGOCIOS (EXPRESS SOLO QUITO)</v>
          </cell>
          <cell r="AO679" t="str">
            <v>GGCC / NEGOCIOS</v>
          </cell>
          <cell r="AP679">
            <v>44918</v>
          </cell>
          <cell r="AR679" t="str">
            <v>MDELIVERY_2479103</v>
          </cell>
          <cell r="AS679">
            <v>324087</v>
          </cell>
          <cell r="AT679" t="str">
            <v>D40</v>
          </cell>
          <cell r="AU679" t="str">
            <v>BTB</v>
          </cell>
          <cell r="AV679">
            <v>2</v>
          </cell>
          <cell r="AX679" t="str">
            <v>ENTREGADO</v>
          </cell>
          <cell r="AY679" t="str">
            <v>LTE NOKIA G21 AZUL: 2 und - sn. 355108340311911,355108340313958</v>
          </cell>
          <cell r="AZ679" t="str">
            <v>TERMINAL</v>
          </cell>
          <cell r="BA679" t="str">
            <v/>
          </cell>
        </row>
        <row r="680">
          <cell r="A680" t="str">
            <v>2479105</v>
          </cell>
          <cell r="B680" t="str">
            <v>MDELIVERY</v>
          </cell>
          <cell r="C680">
            <v>44918</v>
          </cell>
          <cell r="D680" t="str">
            <v>FLEXNET ECUADOR - MDELIVERY</v>
          </cell>
          <cell r="E680" t="str">
            <v>CALLE 28 DE JUNIO S/N Y GARCIA MORENO ENTRADA LLANO GRANDE</v>
          </cell>
          <cell r="H680" t="str">
            <v>170208</v>
          </cell>
          <cell r="I680" t="str">
            <v>QUITO</v>
          </cell>
          <cell r="J680" t="str">
            <v>PICHINCHA</v>
          </cell>
          <cell r="K680" t="str">
            <v>ROMMER PINTO O JESUS CRESPO_TEXTILES COTOPAXI XPOTEXTIL CIA LTDA</v>
          </cell>
          <cell r="L680" t="str">
            <v>CALLE NEPTALY GODOY Y GEOVANNY CALLES CENTRO COMERCIAL NOGAL PLAZA LOCAL TEXTILES COTOPAXI CARAPUNGO PB CARAPUNGO QUITO ECUADOR</v>
          </cell>
          <cell r="O680" t="str">
            <v>QUITO</v>
          </cell>
          <cell r="P680" t="str">
            <v>QUITO</v>
          </cell>
          <cell r="Q680" t="str">
            <v>PICHINCHA</v>
          </cell>
          <cell r="R680" t="str">
            <v>2479105</v>
          </cell>
          <cell r="W680" t="str">
            <v>0591731785001</v>
          </cell>
          <cell r="X680" t="str">
            <v>0998446838</v>
          </cell>
          <cell r="AA680">
            <v>44918</v>
          </cell>
          <cell r="AD680">
            <v>1</v>
          </cell>
          <cell r="AE680">
            <v>1</v>
          </cell>
          <cell r="AI680" t="str">
            <v>DESPACHO</v>
          </cell>
          <cell r="AJ680" t="str">
            <v>EXPRESS</v>
          </cell>
          <cell r="AL680" t="str">
            <v>NO</v>
          </cell>
          <cell r="AN680" t="str">
            <v>367 EMPRESAS Y NEGOCIOS (EXPRESS SOLO QUITO)</v>
          </cell>
          <cell r="AO680" t="str">
            <v>GGCC / NEGOCIOS</v>
          </cell>
          <cell r="AP680">
            <v>44918</v>
          </cell>
          <cell r="AR680" t="str">
            <v>MDELIVERY_2479105</v>
          </cell>
          <cell r="AS680">
            <v>324085</v>
          </cell>
          <cell r="AT680" t="str">
            <v>D40</v>
          </cell>
          <cell r="AU680" t="str">
            <v>BTB</v>
          </cell>
          <cell r="AV680">
            <v>2</v>
          </cell>
          <cell r="AX680" t="str">
            <v>ENTREGADO</v>
          </cell>
          <cell r="AY680" t="str">
            <v>LTE NOKIA G21 AZUL: 2 und - sn. 355108340303462,355108340303900</v>
          </cell>
          <cell r="AZ680" t="str">
            <v>TERMINAL</v>
          </cell>
          <cell r="BA680" t="str">
            <v/>
          </cell>
        </row>
        <row r="681">
          <cell r="A681" t="str">
            <v>2479107_1</v>
          </cell>
          <cell r="B681" t="str">
            <v>MDELIVERY</v>
          </cell>
          <cell r="C681">
            <v>44918</v>
          </cell>
          <cell r="D681" t="str">
            <v>FLEXNET ECUADOR - MDELIVERY</v>
          </cell>
          <cell r="E681" t="str">
            <v>CALLE 28 DE JUNIO S/N Y GARCIA MORENO ENTRADA LLANO GRANDE</v>
          </cell>
          <cell r="H681" t="str">
            <v>170208</v>
          </cell>
          <cell r="I681" t="str">
            <v>QUITO</v>
          </cell>
          <cell r="J681" t="str">
            <v>PICHINCHA</v>
          </cell>
          <cell r="K681" t="str">
            <v>ELIZABETH RENDON_ ECU ITALCOL S A</v>
          </cell>
          <cell r="L681" t="str">
            <v>CALLE 117 S N Y AV 113 Y AV 114 MANTA ECUADOR</v>
          </cell>
          <cell r="O681" t="str">
            <v>MANTA</v>
          </cell>
          <cell r="P681" t="str">
            <v>MANTA</v>
          </cell>
          <cell r="Q681" t="str">
            <v>MANABI</v>
          </cell>
          <cell r="R681" t="str">
            <v>2479107_1</v>
          </cell>
          <cell r="W681" t="str">
            <v>1391858930001</v>
          </cell>
          <cell r="X681" t="str">
            <v>0958739635</v>
          </cell>
          <cell r="AA681">
            <v>44918</v>
          </cell>
          <cell r="AD681">
            <v>1</v>
          </cell>
          <cell r="AE681">
            <v>1</v>
          </cell>
          <cell r="AI681" t="str">
            <v>DESPACHO</v>
          </cell>
          <cell r="AJ681" t="str">
            <v>NORMAL</v>
          </cell>
          <cell r="AL681" t="str">
            <v>NO</v>
          </cell>
          <cell r="AN681" t="str">
            <v>367 EMPRESAS Y NEGOCIOS</v>
          </cell>
          <cell r="AO681" t="str">
            <v>GGCC / NEGOCIOS</v>
          </cell>
          <cell r="AP681">
            <v>44918</v>
          </cell>
          <cell r="AR681" t="str">
            <v>MDELIVERY_2479107_1</v>
          </cell>
          <cell r="AS681">
            <v>324089</v>
          </cell>
          <cell r="AT681" t="str">
            <v>D40</v>
          </cell>
          <cell r="AU681" t="str">
            <v>BTB</v>
          </cell>
          <cell r="AV681">
            <v>1</v>
          </cell>
          <cell r="AX681" t="str">
            <v>ENTREGADO</v>
          </cell>
          <cell r="AY681" t="str">
            <v>LTE MOTO G22 NEGRO: 1 und - sn. 359694275283791</v>
          </cell>
          <cell r="AZ681" t="str">
            <v>TERMINAL</v>
          </cell>
          <cell r="BA681" t="str">
            <v/>
          </cell>
        </row>
        <row r="682">
          <cell r="A682" t="str">
            <v>2479108</v>
          </cell>
          <cell r="B682" t="str">
            <v>MDELIVERY</v>
          </cell>
          <cell r="C682">
            <v>44918</v>
          </cell>
          <cell r="D682" t="str">
            <v>FLEXNET ECUADOR - MDELIVERY</v>
          </cell>
          <cell r="E682" t="str">
            <v>CALLE 28 DE JUNIO S/N Y GARCIA MORENO ENTRADA LLANO GRANDE</v>
          </cell>
          <cell r="H682" t="str">
            <v>170208</v>
          </cell>
          <cell r="I682" t="str">
            <v>QUITO</v>
          </cell>
          <cell r="J682" t="str">
            <v>PICHINCHA</v>
          </cell>
          <cell r="K682" t="str">
            <v>VALERIA NICOLA_ASOCIACION DE EXPORTADORES DE BANANO DEL ECUADOR A</v>
          </cell>
          <cell r="L682" t="str">
            <v>ALBORADA 4TA ETAPA MZ DP VILLA 9 CALLE PRINCIPAL JOSE MARIA EGAS</v>
          </cell>
          <cell r="O682" t="str">
            <v>GUAYAQUIL</v>
          </cell>
          <cell r="P682" t="str">
            <v>GUAYAQUIL</v>
          </cell>
          <cell r="Q682" t="str">
            <v>GUAYAS</v>
          </cell>
          <cell r="R682" t="str">
            <v>2479108</v>
          </cell>
          <cell r="W682" t="str">
            <v>0991506683001</v>
          </cell>
          <cell r="X682" t="str">
            <v>0998179278</v>
          </cell>
          <cell r="AA682">
            <v>44918</v>
          </cell>
          <cell r="AD682">
            <v>1</v>
          </cell>
          <cell r="AE682">
            <v>1</v>
          </cell>
          <cell r="AI682" t="str">
            <v>DESPACHO</v>
          </cell>
          <cell r="AJ682" t="str">
            <v>NORMAL</v>
          </cell>
          <cell r="AL682" t="str">
            <v>NO</v>
          </cell>
          <cell r="AN682" t="str">
            <v>DISTRIBUIDORES NEGOCIOS B2B</v>
          </cell>
          <cell r="AO682" t="str">
            <v>DISTRIBUIDORES</v>
          </cell>
          <cell r="AP682">
            <v>44918</v>
          </cell>
          <cell r="AR682" t="str">
            <v>MDELIVERY_2479108</v>
          </cell>
          <cell r="AS682">
            <v>324082</v>
          </cell>
          <cell r="AT682" t="str">
            <v>D40</v>
          </cell>
          <cell r="AU682" t="str">
            <v>BTB</v>
          </cell>
          <cell r="AV682">
            <v>1</v>
          </cell>
          <cell r="AX682" t="str">
            <v>ENTREGADO</v>
          </cell>
          <cell r="AY682" t="str">
            <v>LTE XIAOMI REDMI NOTE 11S AZUL: 1 und - sn. 865954061264349</v>
          </cell>
          <cell r="AZ682" t="str">
            <v>TERMINAL</v>
          </cell>
          <cell r="BA682" t="str">
            <v>Validar Biometrico</v>
          </cell>
        </row>
        <row r="683">
          <cell r="A683" t="str">
            <v>2479109</v>
          </cell>
          <cell r="B683" t="str">
            <v>MDELIVERY</v>
          </cell>
          <cell r="C683">
            <v>44918</v>
          </cell>
          <cell r="D683" t="str">
            <v>FLEXNET ECUADOR - MDELIVERY</v>
          </cell>
          <cell r="E683" t="str">
            <v>CALLE 28 DE JUNIO S/N Y GARCIA MORENO ENTRADA LLANO GRANDE</v>
          </cell>
          <cell r="H683" t="str">
            <v>170208</v>
          </cell>
          <cell r="I683" t="str">
            <v>QUITO</v>
          </cell>
          <cell r="J683" t="str">
            <v>PICHINCHA</v>
          </cell>
          <cell r="K683" t="str">
            <v>MARIA DOLORES CARDENAS_TECNICENTRO DEL AUSTRO S A TEDASA</v>
          </cell>
          <cell r="L683" t="str">
            <v>PANAMERICANA NORTE Y ENTRADA A MILCHICHIG EN TEDASA MILCHICHIG</v>
          </cell>
          <cell r="O683" t="str">
            <v>CUENCA</v>
          </cell>
          <cell r="P683" t="str">
            <v>CUENCA</v>
          </cell>
          <cell r="Q683" t="str">
            <v>AZUAY</v>
          </cell>
          <cell r="R683" t="str">
            <v>2479109</v>
          </cell>
          <cell r="W683" t="str">
            <v>0190061884001</v>
          </cell>
          <cell r="X683" t="str">
            <v>995916488</v>
          </cell>
          <cell r="AA683">
            <v>44918</v>
          </cell>
          <cell r="AD683">
            <v>1</v>
          </cell>
          <cell r="AE683">
            <v>1</v>
          </cell>
          <cell r="AI683" t="str">
            <v>DESPACHO</v>
          </cell>
          <cell r="AJ683" t="str">
            <v>NORMAL</v>
          </cell>
          <cell r="AL683" t="str">
            <v>NO</v>
          </cell>
          <cell r="AN683" t="str">
            <v>POSVENTA GGCC Y NEGOCIOS</v>
          </cell>
          <cell r="AO683" t="str">
            <v>GGCC / NEGOCIOS</v>
          </cell>
          <cell r="AP683">
            <v>44918</v>
          </cell>
          <cell r="AR683" t="str">
            <v>MDELIVERY_2479109</v>
          </cell>
          <cell r="AS683">
            <v>324086</v>
          </cell>
          <cell r="AT683" t="str">
            <v>D40</v>
          </cell>
          <cell r="AU683" t="str">
            <v>BTB</v>
          </cell>
          <cell r="AV683">
            <v>1</v>
          </cell>
          <cell r="AX683" t="str">
            <v>ENTREGADO</v>
          </cell>
          <cell r="AY683" t="str">
            <v>LTE SAMSUNG A03 NEGRO: 1 und - sn. 351084958317553</v>
          </cell>
          <cell r="AZ683" t="str">
            <v>TERMINAL</v>
          </cell>
          <cell r="BA683" t="str">
            <v/>
          </cell>
        </row>
        <row r="684">
          <cell r="A684" t="str">
            <v>2479110</v>
          </cell>
          <cell r="B684" t="str">
            <v>MDELIVERY</v>
          </cell>
          <cell r="C684">
            <v>44918</v>
          </cell>
          <cell r="D684" t="str">
            <v>FLEXNET ECUADOR - MDELIVERY</v>
          </cell>
          <cell r="E684" t="str">
            <v>CALLE 28 DE JUNIO S/N Y GARCIA MORENO ENTRADA LLANO GRANDE</v>
          </cell>
          <cell r="H684" t="str">
            <v>170208</v>
          </cell>
          <cell r="I684" t="str">
            <v>QUITO</v>
          </cell>
          <cell r="J684" t="str">
            <v>PICHINCHA</v>
          </cell>
          <cell r="K684" t="str">
            <v>ANGIE ZULAY TREJO FUENTES_ANGIE ZULAY TREJO FUENTES</v>
          </cell>
          <cell r="L684" t="str">
            <v>GUAYAQUIL BARRIO LOS VERGELES POR LA AUTOPISTA CALLE 23A NE Y 1 PASAJE 6 NE JUNTO A COLCHONES ECUADOR COORDENADAS 2 0888283 79 8944151</v>
          </cell>
          <cell r="O684" t="str">
            <v>GUAYAQUIL</v>
          </cell>
          <cell r="P684" t="str">
            <v>GUAYAQUIL</v>
          </cell>
          <cell r="Q684" t="str">
            <v>GUAYAS</v>
          </cell>
          <cell r="R684" t="str">
            <v>2479110</v>
          </cell>
          <cell r="W684" t="str">
            <v>0943552216001</v>
          </cell>
          <cell r="X684" t="str">
            <v>0982428786</v>
          </cell>
          <cell r="AA684">
            <v>44918</v>
          </cell>
          <cell r="AD684">
            <v>1</v>
          </cell>
          <cell r="AE684">
            <v>1</v>
          </cell>
          <cell r="AI684" t="str">
            <v>DESPACHO</v>
          </cell>
          <cell r="AJ684" t="str">
            <v>NORMAL</v>
          </cell>
          <cell r="AL684" t="str">
            <v>NO</v>
          </cell>
          <cell r="AN684" t="str">
            <v>DAS CARGO A LA CUENTA (DELIVERY)</v>
          </cell>
          <cell r="AO684" t="str">
            <v>DISTRIBUIDORES</v>
          </cell>
          <cell r="AP684">
            <v>44918</v>
          </cell>
          <cell r="AR684" t="str">
            <v>MDELIVERY_2479110</v>
          </cell>
          <cell r="AS684">
            <v>324092</v>
          </cell>
          <cell r="AT684" t="str">
            <v>D40</v>
          </cell>
          <cell r="AU684" t="str">
            <v>BTB</v>
          </cell>
          <cell r="AV684">
            <v>1</v>
          </cell>
          <cell r="AX684" t="str">
            <v>ENTREGADO</v>
          </cell>
          <cell r="AY684" t="str">
            <v>HALFSIM MOVISTAR: 1 und - sn. 8959300520560990668</v>
          </cell>
          <cell r="AZ684" t="str">
            <v>SIMCARD</v>
          </cell>
          <cell r="BA684" t="str">
            <v>EMPRESAS TITULAR AUSENTE ENTREGA CON SELLO</v>
          </cell>
        </row>
        <row r="685">
          <cell r="A685" t="str">
            <v>2479111</v>
          </cell>
          <cell r="B685" t="str">
            <v>MDELIVERY</v>
          </cell>
          <cell r="C685">
            <v>44918</v>
          </cell>
          <cell r="D685" t="str">
            <v>FLEXNET ECUADOR - MDELIVERY</v>
          </cell>
          <cell r="E685" t="str">
            <v>CALLE 28 DE JUNIO S/N Y GARCIA MORENO ENTRADA LLANO GRANDE</v>
          </cell>
          <cell r="H685" t="str">
            <v>170208</v>
          </cell>
          <cell r="I685" t="str">
            <v>QUITO</v>
          </cell>
          <cell r="J685" t="str">
            <v>PICHINCHA</v>
          </cell>
          <cell r="K685" t="str">
            <v>BURGOS JESUS DEL CONSUELO VICTOR LOPEZ_BURGOS ZAMBRANO JESUS DEL CONSUELO</v>
          </cell>
          <cell r="L685" t="str">
            <v>FLAVIO ALFARO CALLES AVENIDA LUIS NAVEDA Y CARLOS ALBERTO ARAY REFERENCIA DIAGONAL AL BAN ECUADOR FRENTE AL HOTEL MIRABELLA CASA 3ER PISO PARTE DE ABAJO ESTA LA FUNERARIA SAN JOSE</v>
          </cell>
          <cell r="O685" t="str">
            <v>FLAVIO ALFARO</v>
          </cell>
          <cell r="P685" t="str">
            <v>FLAVIO ALFARO</v>
          </cell>
          <cell r="Q685" t="str">
            <v>MANABI</v>
          </cell>
          <cell r="R685" t="str">
            <v>2479111</v>
          </cell>
          <cell r="W685" t="str">
            <v>1302788441001</v>
          </cell>
          <cell r="X685" t="str">
            <v>0997290524/0980577999</v>
          </cell>
          <cell r="AA685">
            <v>44918</v>
          </cell>
          <cell r="AD685">
            <v>1</v>
          </cell>
          <cell r="AE685">
            <v>1</v>
          </cell>
          <cell r="AI685" t="str">
            <v>DESPACHO</v>
          </cell>
          <cell r="AJ685" t="str">
            <v>NORMAL</v>
          </cell>
          <cell r="AL685" t="str">
            <v>NO</v>
          </cell>
          <cell r="AN685" t="str">
            <v>DAS CARGO A LA CUENTA (DELIVERY)</v>
          </cell>
          <cell r="AO685" t="str">
            <v>DISTRIBUIDORES</v>
          </cell>
          <cell r="AP685">
            <v>44918</v>
          </cell>
          <cell r="AR685" t="str">
            <v>MDELIVERY_2479111</v>
          </cell>
          <cell r="AS685">
            <v>324096</v>
          </cell>
          <cell r="AT685" t="str">
            <v>D40</v>
          </cell>
          <cell r="AU685" t="str">
            <v>BTB</v>
          </cell>
          <cell r="AV685">
            <v>1</v>
          </cell>
          <cell r="AX685" t="str">
            <v>ENTREGADO</v>
          </cell>
          <cell r="AY685" t="str">
            <v>HALFSIM MOVISTAR: 1 und - sn. 8959300520560990627</v>
          </cell>
          <cell r="AZ685" t="str">
            <v>SIMCARD</v>
          </cell>
          <cell r="BA685" t="str">
            <v>EMPRESAS TITULAR AUSENTE ENTREGA CON SELLO</v>
          </cell>
        </row>
        <row r="686">
          <cell r="A686" t="str">
            <v>2479114</v>
          </cell>
          <cell r="B686" t="str">
            <v>MDELIVERY</v>
          </cell>
          <cell r="C686">
            <v>44918</v>
          </cell>
          <cell r="D686" t="str">
            <v>FLEXNET ECUADOR - MDELIVERY</v>
          </cell>
          <cell r="E686" t="str">
            <v>CALLE 28 DE JUNIO S/N Y GARCIA MORENO ENTRADA LLANO GRANDE</v>
          </cell>
          <cell r="H686" t="str">
            <v>170208</v>
          </cell>
          <cell r="I686" t="str">
            <v>QUITO</v>
          </cell>
          <cell r="J686" t="str">
            <v>PICHINCHA</v>
          </cell>
          <cell r="K686" t="str">
            <v>PATRICIA ARGUELLO_CENDIAVIA CENTRO MEDICO DE ESPECIALIDADES Y DE DIA</v>
          </cell>
          <cell r="L686" t="str">
            <v>AV 6 DE DICIEMBRE N40 34 Y GASPAR DE VILLARAEL QUITO 17051</v>
          </cell>
          <cell r="O686" t="str">
            <v>QUITO</v>
          </cell>
          <cell r="P686" t="str">
            <v>QUITO</v>
          </cell>
          <cell r="Q686" t="str">
            <v>PICHINCHA</v>
          </cell>
          <cell r="R686" t="str">
            <v>2479114</v>
          </cell>
          <cell r="W686" t="str">
            <v>1792423279001</v>
          </cell>
          <cell r="X686" t="str">
            <v>0998655470</v>
          </cell>
          <cell r="AA686">
            <v>44918</v>
          </cell>
          <cell r="AD686">
            <v>1</v>
          </cell>
          <cell r="AE686">
            <v>1</v>
          </cell>
          <cell r="AI686" t="str">
            <v>DESPACHO</v>
          </cell>
          <cell r="AJ686" t="str">
            <v>EXPRESS</v>
          </cell>
          <cell r="AL686" t="str">
            <v>NO</v>
          </cell>
          <cell r="AN686" t="str">
            <v>367 EMPRESAS Y NEGOCIOS (EXPRESS SOLO QUITO)</v>
          </cell>
          <cell r="AO686" t="str">
            <v>GGCC / NEGOCIOS</v>
          </cell>
          <cell r="AP686">
            <v>44918</v>
          </cell>
          <cell r="AR686" t="str">
            <v>MDELIVERY_2479114</v>
          </cell>
          <cell r="AS686">
            <v>324095</v>
          </cell>
          <cell r="AT686" t="str">
            <v>D40</v>
          </cell>
          <cell r="AU686" t="str">
            <v>BTB</v>
          </cell>
          <cell r="AV686">
            <v>1</v>
          </cell>
          <cell r="AX686" t="str">
            <v>ENTREGADO</v>
          </cell>
          <cell r="AY686" t="str">
            <v>LTE SAMSUNG A03 CORE COBRE: 1 und - sn. 352286991462200</v>
          </cell>
          <cell r="AZ686" t="str">
            <v>TERMINAL</v>
          </cell>
          <cell r="BA686" t="str">
            <v/>
          </cell>
        </row>
        <row r="687">
          <cell r="A687" t="str">
            <v>2479116</v>
          </cell>
          <cell r="B687" t="str">
            <v>MDELIVERY</v>
          </cell>
          <cell r="C687">
            <v>44918</v>
          </cell>
          <cell r="D687" t="str">
            <v>FLEXNET ECUADOR - MDELIVERY</v>
          </cell>
          <cell r="E687" t="str">
            <v>CALLE 28 DE JUNIO S/N Y GARCIA MORENO ENTRADA LLANO GRANDE</v>
          </cell>
          <cell r="H687" t="str">
            <v>170208</v>
          </cell>
          <cell r="I687" t="str">
            <v>QUITO</v>
          </cell>
          <cell r="J687" t="str">
            <v>PICHINCHA</v>
          </cell>
          <cell r="K687" t="str">
            <v>CARLINA CONTRERAS_ASISTENCIA TECNICA BSH INTERSERVICE BSHSERVICE S A</v>
          </cell>
          <cell r="L687" t="str">
            <v>KM 10 VIA A DAULE A LA ALTURA DEL COLEGIO LEONIDAS GARCIA CALLE MIRTUS E HIGUERILLAS ESQUINA REFERENCIA GALPONES BLANCOS PUERTA AZULES ESTACION DE LA LINEA 6</v>
          </cell>
          <cell r="O687" t="str">
            <v>GUAYAQUIL</v>
          </cell>
          <cell r="P687" t="str">
            <v>GUAYAQUIL</v>
          </cell>
          <cell r="Q687" t="str">
            <v>GUAYAS</v>
          </cell>
          <cell r="R687" t="str">
            <v>2479116</v>
          </cell>
          <cell r="W687" t="str">
            <v>0992894008001</v>
          </cell>
          <cell r="X687" t="str">
            <v>0995173056</v>
          </cell>
          <cell r="AA687">
            <v>44918</v>
          </cell>
          <cell r="AD687">
            <v>1</v>
          </cell>
          <cell r="AE687">
            <v>1</v>
          </cell>
          <cell r="AI687" t="str">
            <v>DESPACHO</v>
          </cell>
          <cell r="AJ687" t="str">
            <v>NORMAL</v>
          </cell>
          <cell r="AL687" t="str">
            <v>NO</v>
          </cell>
          <cell r="AN687" t="str">
            <v>POSVENTA GGCC Y NEGOCIOS</v>
          </cell>
          <cell r="AO687" t="str">
            <v>GGCC / NEGOCIOS</v>
          </cell>
          <cell r="AP687">
            <v>44918</v>
          </cell>
          <cell r="AR687" t="str">
            <v>MDELIVERY_2479116</v>
          </cell>
          <cell r="AS687">
            <v>324093</v>
          </cell>
          <cell r="AT687" t="str">
            <v>D40</v>
          </cell>
          <cell r="AU687" t="str">
            <v>BTB</v>
          </cell>
          <cell r="AV687">
            <v>1</v>
          </cell>
          <cell r="AX687" t="str">
            <v>ENTREGADO</v>
          </cell>
          <cell r="AY687" t="str">
            <v>LTE SAMSUNG Z FOLD 4 NEGRO: 1 und - sn. 352908911015509</v>
          </cell>
          <cell r="AZ687" t="str">
            <v>TERMINAL</v>
          </cell>
          <cell r="BA687" t="str">
            <v/>
          </cell>
        </row>
        <row r="688">
          <cell r="A688" t="str">
            <v>2479117</v>
          </cell>
          <cell r="B688" t="str">
            <v>MDELIVERY</v>
          </cell>
          <cell r="C688">
            <v>44918</v>
          </cell>
          <cell r="D688" t="str">
            <v>FLEXNET ECUADOR - MDELIVERY</v>
          </cell>
          <cell r="E688" t="str">
            <v>CALLE 28 DE JUNIO S/N Y GARCIA MORENO ENTRADA LLANO GRANDE</v>
          </cell>
          <cell r="H688" t="str">
            <v>170208</v>
          </cell>
          <cell r="I688" t="str">
            <v>QUITO</v>
          </cell>
          <cell r="J688" t="str">
            <v>PICHINCHA</v>
          </cell>
          <cell r="K688" t="str">
            <v>MARIA CRISTINA GARCIA CHIMBO_ASOCIACION DE EMPLEADOS DE LA SUPERINTENDENCIA DE COMPANIAS</v>
          </cell>
          <cell r="L688" t="str">
            <v>VICENTE RAMON ROCA 660 Y AV AMAZONAS CASA INSTITUCIONAL 2DO PISO SUPERINTENDENCIA DE COMPANIAS</v>
          </cell>
          <cell r="O688" t="str">
            <v>QUITO</v>
          </cell>
          <cell r="P688" t="str">
            <v>QUITO</v>
          </cell>
          <cell r="Q688" t="str">
            <v>PICHINCHA</v>
          </cell>
          <cell r="R688" t="str">
            <v>2479117</v>
          </cell>
          <cell r="W688" t="str">
            <v>1791129512001</v>
          </cell>
          <cell r="X688" t="str">
            <v>0995484990</v>
          </cell>
          <cell r="AA688">
            <v>44918</v>
          </cell>
          <cell r="AD688">
            <v>1</v>
          </cell>
          <cell r="AE688">
            <v>1</v>
          </cell>
          <cell r="AI688" t="str">
            <v>DESPACHO</v>
          </cell>
          <cell r="AJ688" t="str">
            <v>EXPRESS</v>
          </cell>
          <cell r="AL688" t="str">
            <v>NO</v>
          </cell>
          <cell r="AN688" t="str">
            <v>POSVENTA GGCC Y NEGOCIOS (EXPRESS SOLO QUITO)</v>
          </cell>
          <cell r="AO688" t="str">
            <v>GGCC / NEGOCIOS</v>
          </cell>
          <cell r="AP688">
            <v>44918</v>
          </cell>
          <cell r="AR688" t="str">
            <v>MDELIVERY_2479117</v>
          </cell>
          <cell r="AS688">
            <v>324097</v>
          </cell>
          <cell r="AT688" t="str">
            <v>D40</v>
          </cell>
          <cell r="AU688" t="str">
            <v>BTB</v>
          </cell>
          <cell r="AV688">
            <v>1</v>
          </cell>
          <cell r="AX688" t="str">
            <v>ENTREGADO</v>
          </cell>
          <cell r="AY688" t="str">
            <v>LTE HONOR X8 NEGRO: 1 und - sn. 866184061561036</v>
          </cell>
          <cell r="AZ688" t="str">
            <v>TERMINAL</v>
          </cell>
          <cell r="BA688" t="str">
            <v/>
          </cell>
        </row>
        <row r="689">
          <cell r="A689" t="str">
            <v>2479118</v>
          </cell>
          <cell r="B689" t="str">
            <v>MDELIVERY</v>
          </cell>
          <cell r="C689">
            <v>44918</v>
          </cell>
          <cell r="D689" t="str">
            <v>FLEXNET ECUADOR - MDELIVERY</v>
          </cell>
          <cell r="E689" t="str">
            <v>CALLE 28 DE JUNIO S/N Y GARCIA MORENO ENTRADA LLANO GRANDE</v>
          </cell>
          <cell r="H689" t="str">
            <v>170208</v>
          </cell>
          <cell r="I689" t="str">
            <v>QUITO</v>
          </cell>
          <cell r="J689" t="str">
            <v>PICHINCHA</v>
          </cell>
          <cell r="K689" t="str">
            <v>PIERRE DAVILA_DASANPLAST S A</v>
          </cell>
          <cell r="L689" t="str">
            <v>CDLA SANTA ADRIANA SOLAR 8 E INTERSECCION AV J T MARENGO</v>
          </cell>
          <cell r="O689" t="str">
            <v>GUAYAQUIL</v>
          </cell>
          <cell r="P689" t="str">
            <v>GUAYAQUIL</v>
          </cell>
          <cell r="Q689" t="str">
            <v>GUAYAS</v>
          </cell>
          <cell r="R689" t="str">
            <v>2479118</v>
          </cell>
          <cell r="W689" t="str">
            <v>0993138649001</v>
          </cell>
          <cell r="X689" t="str">
            <v>0958946607</v>
          </cell>
          <cell r="AA689">
            <v>44918</v>
          </cell>
          <cell r="AD689">
            <v>1</v>
          </cell>
          <cell r="AE689">
            <v>1</v>
          </cell>
          <cell r="AI689" t="str">
            <v>DESPACHO</v>
          </cell>
          <cell r="AJ689" t="str">
            <v>NORMAL</v>
          </cell>
          <cell r="AL689" t="str">
            <v>NO</v>
          </cell>
          <cell r="AN689" t="str">
            <v>367 EMPRESAS Y NEGOCIOS</v>
          </cell>
          <cell r="AO689" t="str">
            <v>GGCC / NEGOCIOS</v>
          </cell>
          <cell r="AP689">
            <v>44918</v>
          </cell>
          <cell r="AR689" t="str">
            <v>MDELIVERY_2479118</v>
          </cell>
          <cell r="AS689">
            <v>324090</v>
          </cell>
          <cell r="AT689" t="str">
            <v>D40</v>
          </cell>
          <cell r="AU689" t="str">
            <v>BTB</v>
          </cell>
          <cell r="AV689">
            <v>1</v>
          </cell>
          <cell r="AX689" t="str">
            <v>ENTREGADO</v>
          </cell>
          <cell r="AY689" t="str">
            <v>HALFSIM MOVISTAR: 1 und - sn. 8959300520560990619</v>
          </cell>
          <cell r="AZ689" t="str">
            <v>SIMCARD</v>
          </cell>
          <cell r="BA689" t="str">
            <v/>
          </cell>
        </row>
        <row r="690">
          <cell r="A690" t="str">
            <v>2479119</v>
          </cell>
          <cell r="B690" t="str">
            <v>MDELIVERY</v>
          </cell>
          <cell r="C690">
            <v>44918</v>
          </cell>
          <cell r="D690" t="str">
            <v>FLEXNET ECUADOR - MDELIVERY</v>
          </cell>
          <cell r="E690" t="str">
            <v>CALLE 28 DE JUNIO S/N Y GARCIA MORENO ENTRADA LLANO GRANDE</v>
          </cell>
          <cell r="H690" t="str">
            <v>170208</v>
          </cell>
          <cell r="I690" t="str">
            <v>QUITO</v>
          </cell>
          <cell r="J690" t="str">
            <v>PICHINCHA</v>
          </cell>
          <cell r="K690" t="str">
            <v>LIZA DEL ROCIO MACIA_MACOMON S A</v>
          </cell>
          <cell r="L690" t="str">
            <v>CDLA 12 DE NOVIEMBRE MZ W SL1 GUAYAS DURAN</v>
          </cell>
          <cell r="O690" t="str">
            <v>DURAN</v>
          </cell>
          <cell r="P690" t="str">
            <v>DURAN</v>
          </cell>
          <cell r="Q690" t="str">
            <v>GUAYAS</v>
          </cell>
          <cell r="R690" t="str">
            <v>2479119</v>
          </cell>
          <cell r="W690" t="str">
            <v>0992537205001</v>
          </cell>
          <cell r="X690" t="str">
            <v>0985099413</v>
          </cell>
          <cell r="AA690">
            <v>44918</v>
          </cell>
          <cell r="AD690">
            <v>1</v>
          </cell>
          <cell r="AE690">
            <v>1</v>
          </cell>
          <cell r="AI690" t="str">
            <v>DESPACHO</v>
          </cell>
          <cell r="AJ690" t="str">
            <v>NORMAL</v>
          </cell>
          <cell r="AL690" t="str">
            <v>NO</v>
          </cell>
          <cell r="AN690" t="str">
            <v>367 EMPRESAS Y NEGOCIOS</v>
          </cell>
          <cell r="AO690" t="str">
            <v>GGCC / NEGOCIOS</v>
          </cell>
          <cell r="AP690">
            <v>44918</v>
          </cell>
          <cell r="AR690" t="str">
            <v>MDELIVERY_2479119</v>
          </cell>
          <cell r="AS690">
            <v>324094</v>
          </cell>
          <cell r="AT690" t="str">
            <v>D40</v>
          </cell>
          <cell r="AU690" t="str">
            <v>BTB</v>
          </cell>
          <cell r="AV690">
            <v>2</v>
          </cell>
          <cell r="AX690" t="str">
            <v>ENTREGADO</v>
          </cell>
          <cell r="AY690" t="str">
            <v>HALFSIM MOVISTAR: 2 und - sn. 8959300520560990601,8959300520560994025</v>
          </cell>
          <cell r="AZ690" t="str">
            <v>SIMCARD</v>
          </cell>
          <cell r="BA690" t="str">
            <v/>
          </cell>
        </row>
        <row r="691">
          <cell r="A691" t="str">
            <v>2479121</v>
          </cell>
          <cell r="B691" t="str">
            <v>MDELIVERY</v>
          </cell>
          <cell r="C691">
            <v>44918</v>
          </cell>
          <cell r="D691" t="str">
            <v>FLEXNET ECUADOR - MDELIVERY</v>
          </cell>
          <cell r="E691" t="str">
            <v>CALLE 28 DE JUNIO S/N Y GARCIA MORENO ENTRADA LLANO GRANDE</v>
          </cell>
          <cell r="H691" t="str">
            <v>170208</v>
          </cell>
          <cell r="I691" t="str">
            <v>QUITO</v>
          </cell>
          <cell r="J691" t="str">
            <v>PICHINCHA</v>
          </cell>
          <cell r="K691" t="str">
            <v>GABRIELA QUEZADA_ASOCIACION DE EMPLEADOS DE PETROAMAZONAS EP</v>
          </cell>
          <cell r="L691" t="str">
            <v>PICHINCHA QUITO PICHINCHA QUITO LA NINA E9 64 Y AV 6 DE DICIEMBRE EDIFICIO SAN FRANCISCO PLAZA PISO 2 ALADO BANCO INTERNACIONAL</v>
          </cell>
          <cell r="O691" t="str">
            <v>QUITO</v>
          </cell>
          <cell r="P691" t="str">
            <v>QUITO</v>
          </cell>
          <cell r="Q691" t="str">
            <v>PICHINCHA</v>
          </cell>
          <cell r="R691" t="str">
            <v>2479121</v>
          </cell>
          <cell r="W691" t="str">
            <v>1792376041001</v>
          </cell>
          <cell r="X691" t="str">
            <v>0969055964</v>
          </cell>
          <cell r="AA691">
            <v>44918</v>
          </cell>
          <cell r="AD691">
            <v>1</v>
          </cell>
          <cell r="AE691">
            <v>1</v>
          </cell>
          <cell r="AI691" t="str">
            <v>DESPACHO</v>
          </cell>
          <cell r="AJ691" t="str">
            <v>EXPRESS</v>
          </cell>
          <cell r="AL691" t="str">
            <v>NO</v>
          </cell>
          <cell r="AN691" t="str">
            <v>ACTIVACIONES INGRESOS GGCC &amp; NEGOCIOS DIRECTOS (EXPRESS SOLO QUITO)</v>
          </cell>
          <cell r="AO691" t="str">
            <v>GGCC / NEGOCIOS</v>
          </cell>
          <cell r="AP691">
            <v>44918</v>
          </cell>
          <cell r="AR691" t="str">
            <v>MDELIVERY_2479121</v>
          </cell>
          <cell r="AS691">
            <v>324100</v>
          </cell>
          <cell r="AT691" t="str">
            <v>D40</v>
          </cell>
          <cell r="AU691" t="str">
            <v>BTB</v>
          </cell>
          <cell r="AV691">
            <v>2</v>
          </cell>
          <cell r="AX691" t="str">
            <v>ENTREGADO</v>
          </cell>
          <cell r="AY691" t="str">
            <v>LTE SAMSUNG A53 5G AZUL: 1 und - sn. 353842197673872 / HALFSIM MOVISTAR: 1 und - sn. 8959300520560990577</v>
          </cell>
          <cell r="AZ691" t="str">
            <v>SIMCARD / TERMINAL</v>
          </cell>
          <cell r="BA691" t="str">
            <v/>
          </cell>
        </row>
        <row r="692">
          <cell r="A692" t="str">
            <v>2479122</v>
          </cell>
          <cell r="B692" t="str">
            <v>MDELIVERY</v>
          </cell>
          <cell r="C692">
            <v>44918</v>
          </cell>
          <cell r="D692" t="str">
            <v>FLEXNET ECUADOR - MDELIVERY</v>
          </cell>
          <cell r="E692" t="str">
            <v>CALLE 28 DE JUNIO S/N Y GARCIA MORENO ENTRADA LLANO GRANDE</v>
          </cell>
          <cell r="H692" t="str">
            <v>170208</v>
          </cell>
          <cell r="I692" t="str">
            <v>QUITO</v>
          </cell>
          <cell r="J692" t="str">
            <v>PICHINCHA</v>
          </cell>
          <cell r="K692" t="str">
            <v>LIWINGTON JAVIER CASTRO ANCHUNDIA_LIWINGTON JAVIER CASTRO ANCHUNDIA</v>
          </cell>
          <cell r="L692" t="str">
            <v>GUAYAS RETIRO AGENCIA TRAMACO AV DR HONORATO VASQUEZ O AVE LAS CASUARINAS Y QUINQUELLAS KM 10 5 VIA A DAULE EN LA LOTIZACION INDUSTRIAL INMACONSA MANZANA 5 SOLAR 1</v>
          </cell>
          <cell r="O692" t="str">
            <v>GUAYAQUIL</v>
          </cell>
          <cell r="P692" t="str">
            <v>GUAYAQUIL</v>
          </cell>
          <cell r="Q692" t="str">
            <v>GUAYAS</v>
          </cell>
          <cell r="R692" t="str">
            <v>2479122</v>
          </cell>
          <cell r="W692" t="str">
            <v>0928775147001</v>
          </cell>
          <cell r="X692" t="str">
            <v>0961928628</v>
          </cell>
          <cell r="AA692">
            <v>44918</v>
          </cell>
          <cell r="AD692">
            <v>1</v>
          </cell>
          <cell r="AE692">
            <v>1</v>
          </cell>
          <cell r="AI692" t="str">
            <v>DESPACHO</v>
          </cell>
          <cell r="AJ692" t="str">
            <v>DERIVADO PICK UP</v>
          </cell>
          <cell r="AL692" t="str">
            <v>NO</v>
          </cell>
          <cell r="AN692" t="str">
            <v>CC RENOVACION B2B NMTELEMARKETING</v>
          </cell>
          <cell r="AO692" t="str">
            <v>MULTICANAL B2B</v>
          </cell>
          <cell r="AP692">
            <v>44918</v>
          </cell>
          <cell r="AR692" t="str">
            <v>MDELIVERY_2479122</v>
          </cell>
          <cell r="AS692">
            <v>324104</v>
          </cell>
          <cell r="AT692" t="str">
            <v>D40</v>
          </cell>
          <cell r="AU692" t="str">
            <v>BTB</v>
          </cell>
          <cell r="AV692">
            <v>1</v>
          </cell>
          <cell r="AX692" t="str">
            <v>INCIDENCIA</v>
          </cell>
          <cell r="AY692" t="str">
            <v>LTE SAMSUNG A23 NEGRO: 1 und - sn. 356795951370811</v>
          </cell>
          <cell r="AZ692" t="str">
            <v>TERMINAL</v>
          </cell>
          <cell r="BA692" t="str">
            <v>Entrega con contingente (dos documentos de identidad)</v>
          </cell>
        </row>
        <row r="693">
          <cell r="A693" t="str">
            <v>2479123</v>
          </cell>
          <cell r="B693" t="str">
            <v>MDELIVERY</v>
          </cell>
          <cell r="C693">
            <v>44918</v>
          </cell>
          <cell r="D693" t="str">
            <v>FLEXNET ECUADOR - MDELIVERY</v>
          </cell>
          <cell r="E693" t="str">
            <v>CALLE 28 DE JUNIO S/N Y GARCIA MORENO ENTRADA LLANO GRANDE</v>
          </cell>
          <cell r="H693" t="str">
            <v>170208</v>
          </cell>
          <cell r="I693" t="str">
            <v>QUITO</v>
          </cell>
          <cell r="J693" t="str">
            <v>PICHINCHA</v>
          </cell>
          <cell r="K693" t="str">
            <v>PAMELA DAYANA GREFA TORRES_PAMELA DAYANA GREFA TORRES</v>
          </cell>
          <cell r="L693" t="str">
            <v>PICHINCHA CHILLOGALLO S33G VICTOR GIMENEZ CASA DE 3 PISOS COLOR CELESTE EN EL PRIMER PISO DE LA CASA UNA TIENDA LETRERO DE PILSENER CON ALFRENTE DE VIVERES LICORES MARIA</v>
          </cell>
          <cell r="O693" t="str">
            <v>QUITO</v>
          </cell>
          <cell r="P693" t="str">
            <v>QUITO</v>
          </cell>
          <cell r="Q693" t="str">
            <v>PICHINCHA</v>
          </cell>
          <cell r="R693" t="str">
            <v>2479123</v>
          </cell>
          <cell r="W693" t="str">
            <v>1753195468001</v>
          </cell>
          <cell r="X693" t="str">
            <v>0960889904</v>
          </cell>
          <cell r="AA693">
            <v>44918</v>
          </cell>
          <cell r="AD693">
            <v>1</v>
          </cell>
          <cell r="AE693">
            <v>1</v>
          </cell>
          <cell r="AI693" t="str">
            <v>DESPACHO</v>
          </cell>
          <cell r="AJ693" t="str">
            <v>NORMAL</v>
          </cell>
          <cell r="AL693" t="str">
            <v>NO</v>
          </cell>
          <cell r="AN693" t="str">
            <v>CC RENOVACION B2B NMTELEMARKETING</v>
          </cell>
          <cell r="AO693" t="str">
            <v>MULTICANAL B2B</v>
          </cell>
          <cell r="AP693">
            <v>44918</v>
          </cell>
          <cell r="AR693" t="str">
            <v>MDELIVERY_2479123</v>
          </cell>
          <cell r="AS693">
            <v>324091</v>
          </cell>
          <cell r="AT693" t="str">
            <v>D40</v>
          </cell>
          <cell r="AU693" t="str">
            <v>BTB</v>
          </cell>
          <cell r="AV693">
            <v>1</v>
          </cell>
          <cell r="AX693" t="str">
            <v>ENTREGADO</v>
          </cell>
          <cell r="AY693" t="str">
            <v>LTE SAMSUNG A53 5G AZUL: 1 und - sn. 353842197680455</v>
          </cell>
          <cell r="AZ693" t="str">
            <v>TERMINAL</v>
          </cell>
          <cell r="BA693" t="str">
            <v>Entrega con contingente (dos documentos de identidad)</v>
          </cell>
        </row>
        <row r="694">
          <cell r="A694" t="str">
            <v>2479124</v>
          </cell>
          <cell r="B694" t="str">
            <v>MDELIVERY</v>
          </cell>
          <cell r="C694">
            <v>44918</v>
          </cell>
          <cell r="D694" t="str">
            <v>FLEXNET ECUADOR - MDELIVERY</v>
          </cell>
          <cell r="E694" t="str">
            <v>CALLE 28 DE JUNIO S/N Y GARCIA MORENO ENTRADA LLANO GRANDE</v>
          </cell>
          <cell r="H694" t="str">
            <v>170208</v>
          </cell>
          <cell r="I694" t="str">
            <v>QUITO</v>
          </cell>
          <cell r="J694" t="str">
            <v>PICHINCHA</v>
          </cell>
          <cell r="K694" t="str">
            <v>DOUGLAS BETHOVEN AVILA GALARZA_DOUGLAS BETHOVEN AVILA GALARZA</v>
          </cell>
          <cell r="L694" t="str">
            <v>GUAYAS RETIRO AGENCIA TRAMACO PORTETE PORTETE 2500 Y TUNGURAHUA RETIRO AGENCIA TRAMACO PORTETE</v>
          </cell>
          <cell r="O694" t="str">
            <v>GUAYAQUIL</v>
          </cell>
          <cell r="P694" t="str">
            <v>GUAYAQUIL</v>
          </cell>
          <cell r="Q694" t="str">
            <v>GUAYAS</v>
          </cell>
          <cell r="R694" t="str">
            <v>2479124</v>
          </cell>
          <cell r="W694" t="str">
            <v>0918518572001</v>
          </cell>
          <cell r="X694" t="str">
            <v>0989218582</v>
          </cell>
          <cell r="AA694">
            <v>44918</v>
          </cell>
          <cell r="AD694">
            <v>1</v>
          </cell>
          <cell r="AE694">
            <v>1</v>
          </cell>
          <cell r="AI694" t="str">
            <v>DESPACHO</v>
          </cell>
          <cell r="AJ694" t="str">
            <v>DERIVADO PICK UP</v>
          </cell>
          <cell r="AL694" t="str">
            <v>NO</v>
          </cell>
          <cell r="AN694" t="str">
            <v>CC RENOVACION B2B NMTELEMARKETING</v>
          </cell>
          <cell r="AO694" t="str">
            <v>MULTICANAL B2B</v>
          </cell>
          <cell r="AP694">
            <v>44918</v>
          </cell>
          <cell r="AR694" t="str">
            <v>MDELIVERY_2479124</v>
          </cell>
          <cell r="AS694">
            <v>324099</v>
          </cell>
          <cell r="AT694" t="str">
            <v>D40</v>
          </cell>
          <cell r="AU694" t="str">
            <v>BTB</v>
          </cell>
          <cell r="AV694">
            <v>1</v>
          </cell>
          <cell r="AX694" t="str">
            <v>ENTREGADO</v>
          </cell>
          <cell r="AY694" t="str">
            <v>LTE XIAOMI REDMI NOTE 11S AZUL: 1 und - sn. 865954062635943</v>
          </cell>
          <cell r="AZ694" t="str">
            <v>TERMINAL</v>
          </cell>
          <cell r="BA694" t="str">
            <v>Entrega con contingente (dos documentos de identidad)</v>
          </cell>
        </row>
        <row r="695">
          <cell r="A695" t="str">
            <v>2479125</v>
          </cell>
          <cell r="B695" t="str">
            <v>MDELIVERY</v>
          </cell>
          <cell r="C695">
            <v>44918</v>
          </cell>
          <cell r="D695" t="str">
            <v>FLEXNET ECUADOR - MDELIVERY</v>
          </cell>
          <cell r="E695" t="str">
            <v>CALLE 28 DE JUNIO S/N Y GARCIA MORENO ENTRADA LLANO GRANDE</v>
          </cell>
          <cell r="H695" t="str">
            <v>170208</v>
          </cell>
          <cell r="I695" t="str">
            <v>QUITO</v>
          </cell>
          <cell r="J695" t="str">
            <v>PICHINCHA</v>
          </cell>
          <cell r="K695" t="str">
            <v>CANDIDA MERCEDES MINDIOLA BENITES_CANDIDA MERCEDES MINDIOLA BENITES</v>
          </cell>
          <cell r="L695" t="str">
            <v>LOS RIOS PARROQUIA VENUS DEL RIO QUEVEDO ESCUELA CARLOS FINLAY A UNA CUADRA DEL CUERPO DE BOMBEROS COMUNICARSE CON LA SRA ANTES DE AL LUGAR</v>
          </cell>
          <cell r="O695" t="str">
            <v>QUEVEDO</v>
          </cell>
          <cell r="P695" t="str">
            <v>QUEVEDO</v>
          </cell>
          <cell r="Q695" t="str">
            <v>LOS RÍOS</v>
          </cell>
          <cell r="R695" t="str">
            <v>2479125</v>
          </cell>
          <cell r="W695" t="str">
            <v>1714376256001</v>
          </cell>
          <cell r="X695" t="str">
            <v>0992272809</v>
          </cell>
          <cell r="AA695">
            <v>44918</v>
          </cell>
          <cell r="AD695">
            <v>1</v>
          </cell>
          <cell r="AE695">
            <v>1</v>
          </cell>
          <cell r="AI695" t="str">
            <v>DESPACHO</v>
          </cell>
          <cell r="AJ695" t="str">
            <v>NORMAL</v>
          </cell>
          <cell r="AL695" t="str">
            <v>NO</v>
          </cell>
          <cell r="AN695" t="str">
            <v>CC RENOVACION B2B NMTELEMARKETING</v>
          </cell>
          <cell r="AO695" t="str">
            <v>MULTICANAL B2B</v>
          </cell>
          <cell r="AP695">
            <v>44918</v>
          </cell>
          <cell r="AR695" t="str">
            <v>MDELIVERY_2479125</v>
          </cell>
          <cell r="AS695">
            <v>324101</v>
          </cell>
          <cell r="AT695" t="str">
            <v>D40</v>
          </cell>
          <cell r="AU695" t="str">
            <v>BTB</v>
          </cell>
          <cell r="AV695">
            <v>1</v>
          </cell>
          <cell r="AX695" t="str">
            <v>ENTREGADO</v>
          </cell>
          <cell r="AY695" t="str">
            <v>LTE SAMSUNG A33 5G AZUL: 1 und - sn. 352429893056684</v>
          </cell>
          <cell r="AZ695" t="str">
            <v>TERMINAL</v>
          </cell>
          <cell r="BA695" t="str">
            <v>Entrega con contingente (dos documentos de identidad)</v>
          </cell>
        </row>
        <row r="696">
          <cell r="A696" t="str">
            <v>2479126</v>
          </cell>
          <cell r="B696" t="str">
            <v>MDELIVERY</v>
          </cell>
          <cell r="C696">
            <v>44918</v>
          </cell>
          <cell r="D696" t="str">
            <v>FLEXNET ECUADOR - MDELIVERY</v>
          </cell>
          <cell r="E696" t="str">
            <v>CALLE 28 DE JUNIO S/N Y GARCIA MORENO ENTRADA LLANO GRANDE</v>
          </cell>
          <cell r="H696" t="str">
            <v>170208</v>
          </cell>
          <cell r="I696" t="str">
            <v>QUITO</v>
          </cell>
          <cell r="J696" t="str">
            <v>PICHINCHA</v>
          </cell>
          <cell r="K696" t="str">
            <v>ANGEL FERNANDO RODRIGUEZ_ANGEL FERNANDO RODRIGUEZ</v>
          </cell>
          <cell r="L696" t="str">
            <v>PICHINCHA PARROQUIA SOLANDA SECTOR SANTA RITA CALLE LA CUSUBAMBA OE4 290 CALLE APUELA TRABAJA EN EL LOCAL DE ALMCEN DE PLASTAICOS REF DIAGONAL A ALMACENES TIA Y FRENTE ALA COOP 17 CUMANDA</v>
          </cell>
          <cell r="O696" t="str">
            <v>QUITO</v>
          </cell>
          <cell r="P696" t="str">
            <v>QUITO</v>
          </cell>
          <cell r="Q696" t="str">
            <v>PICHINCHA</v>
          </cell>
          <cell r="R696" t="str">
            <v>2479126</v>
          </cell>
          <cell r="W696" t="str">
            <v>1600079626001</v>
          </cell>
          <cell r="X696" t="str">
            <v>0981381313</v>
          </cell>
          <cell r="AA696">
            <v>44918</v>
          </cell>
          <cell r="AD696">
            <v>1</v>
          </cell>
          <cell r="AE696">
            <v>1</v>
          </cell>
          <cell r="AI696" t="str">
            <v>DESPACHO</v>
          </cell>
          <cell r="AJ696" t="str">
            <v>EXPRESS</v>
          </cell>
          <cell r="AL696" t="str">
            <v>NO</v>
          </cell>
          <cell r="AN696" t="str">
            <v>CC RENOVACION B2B NMTELEMARKETING</v>
          </cell>
          <cell r="AO696" t="str">
            <v>MULTICANAL B2B</v>
          </cell>
          <cell r="AP696">
            <v>44918</v>
          </cell>
          <cell r="AR696" t="str">
            <v>MDELIVERY_2479126</v>
          </cell>
          <cell r="AS696">
            <v>324103</v>
          </cell>
          <cell r="AT696" t="str">
            <v>D40</v>
          </cell>
          <cell r="AU696" t="str">
            <v>BTB</v>
          </cell>
          <cell r="AV696">
            <v>1</v>
          </cell>
          <cell r="AX696" t="str">
            <v>ENTREGADO</v>
          </cell>
          <cell r="AY696" t="str">
            <v>LTE SAMSUNG A13 AZUL: 1 und - sn. 350068480692998</v>
          </cell>
          <cell r="AZ696" t="str">
            <v>TERMINAL</v>
          </cell>
          <cell r="BA696" t="str">
            <v>Entrega con contingente (dos documentos de identidad)</v>
          </cell>
        </row>
        <row r="697">
          <cell r="A697" t="str">
            <v>2479127</v>
          </cell>
          <cell r="B697" t="str">
            <v>MDELIVERY</v>
          </cell>
          <cell r="C697">
            <v>44918</v>
          </cell>
          <cell r="D697" t="str">
            <v>FLEXNET ECUADOR - MDELIVERY</v>
          </cell>
          <cell r="E697" t="str">
            <v>CALLE 28 DE JUNIO S/N Y GARCIA MORENO ENTRADA LLANO GRANDE</v>
          </cell>
          <cell r="H697" t="str">
            <v>170208</v>
          </cell>
          <cell r="I697" t="str">
            <v>QUITO</v>
          </cell>
          <cell r="J697" t="str">
            <v>PICHINCHA</v>
          </cell>
          <cell r="K697" t="str">
            <v>MARCO BLADIMIR ACOSTA MIRANDA_MARCO BLADIMIR ACOSTA MIRANDA</v>
          </cell>
          <cell r="L697" t="str">
            <v>SANTO DOMINGO DE LOS TSACHILAS RETIRO AGENCIA TRAMACO SANTO DOMINGO AV RIO YAMBOYA ENTRE AV GEORGETOWN Y AV QUITO DETRAS DE LA GASOLINERA ZAMAVIS RETIRO AGENCIA TRAMACO SANTO DOMINGO</v>
          </cell>
          <cell r="O697" t="str">
            <v>SANTO DOMINGO</v>
          </cell>
          <cell r="P697" t="str">
            <v>SANTO DOMINGO</v>
          </cell>
          <cell r="Q697" t="str">
            <v>SANTO DOMINGO</v>
          </cell>
          <cell r="R697" t="str">
            <v>2479127</v>
          </cell>
          <cell r="W697" t="str">
            <v>1724334808001</v>
          </cell>
          <cell r="X697" t="str">
            <v>0987047123</v>
          </cell>
          <cell r="AA697">
            <v>44918</v>
          </cell>
          <cell r="AD697">
            <v>1</v>
          </cell>
          <cell r="AE697">
            <v>1</v>
          </cell>
          <cell r="AI697" t="str">
            <v>DESPACHO</v>
          </cell>
          <cell r="AJ697" t="str">
            <v>DERIVADO PICK UP</v>
          </cell>
          <cell r="AL697" t="str">
            <v>NO</v>
          </cell>
          <cell r="AN697" t="str">
            <v>CC RENOVACION B2B NMTELEMARKETING</v>
          </cell>
          <cell r="AO697" t="str">
            <v>MULTICANAL B2B</v>
          </cell>
          <cell r="AP697">
            <v>44918</v>
          </cell>
          <cell r="AR697" t="str">
            <v>MDELIVERY_2479127</v>
          </cell>
          <cell r="AS697">
            <v>324098</v>
          </cell>
          <cell r="AT697" t="str">
            <v>D40</v>
          </cell>
          <cell r="AU697" t="str">
            <v>BTB</v>
          </cell>
          <cell r="AV697">
            <v>1</v>
          </cell>
          <cell r="AX697" t="str">
            <v>ENTREGADO</v>
          </cell>
          <cell r="AY697" t="str">
            <v>LTE SAMSUNG A53 5G NEGRO: 1 und - sn. 353842197624016</v>
          </cell>
          <cell r="AZ697" t="str">
            <v>TERMINAL</v>
          </cell>
          <cell r="BA697" t="str">
            <v>Entrega con contingente (dos documentos de identidad)</v>
          </cell>
        </row>
        <row r="698">
          <cell r="A698" t="str">
            <v>2479128</v>
          </cell>
          <cell r="B698" t="str">
            <v>MDELIVERY</v>
          </cell>
          <cell r="C698">
            <v>44918</v>
          </cell>
          <cell r="D698" t="str">
            <v>FLEXNET ECUADOR - MDELIVERY</v>
          </cell>
          <cell r="E698" t="str">
            <v>CALLE 28 DE JUNIO S/N Y GARCIA MORENO ENTRADA LLANO GRANDE</v>
          </cell>
          <cell r="H698" t="str">
            <v>170208</v>
          </cell>
          <cell r="I698" t="str">
            <v>QUITO</v>
          </cell>
          <cell r="J698" t="str">
            <v>PICHINCHA</v>
          </cell>
          <cell r="K698" t="str">
            <v>MARLON IVAN TACO JAYA_MARLON IVAN TACO JAYA</v>
          </cell>
          <cell r="L698" t="str">
            <v>ESMERALDAS SECTOR CODEZA CARRERA ESMERALDAS BATALLON INFANTERIA MOTORIZADA NUMERO 13 AL FRENTE DEL PUENTE DESVINEL DIAGONAL A LA POLICIA COO 0 933389 79 662702</v>
          </cell>
          <cell r="O698" t="str">
            <v>ESMERALDAS</v>
          </cell>
          <cell r="P698" t="str">
            <v>ESMERALDAS</v>
          </cell>
          <cell r="Q698" t="str">
            <v>ESMERALDAS</v>
          </cell>
          <cell r="R698" t="str">
            <v>2479128</v>
          </cell>
          <cell r="W698" t="str">
            <v>0503015752001</v>
          </cell>
          <cell r="X698" t="str">
            <v>0986062345</v>
          </cell>
          <cell r="AA698">
            <v>44918</v>
          </cell>
          <cell r="AD698">
            <v>1</v>
          </cell>
          <cell r="AE698">
            <v>1</v>
          </cell>
          <cell r="AI698" t="str">
            <v>DESPACHO</v>
          </cell>
          <cell r="AJ698" t="str">
            <v>NORMAL</v>
          </cell>
          <cell r="AL698" t="str">
            <v>NO</v>
          </cell>
          <cell r="AN698" t="str">
            <v>CC RENOVACION B2B NMTELEMARKETING</v>
          </cell>
          <cell r="AO698" t="str">
            <v>MULTICANAL B2B</v>
          </cell>
          <cell r="AP698">
            <v>44918</v>
          </cell>
          <cell r="AR698" t="str">
            <v>MDELIVERY_2479128</v>
          </cell>
          <cell r="AS698">
            <v>324102</v>
          </cell>
          <cell r="AT698" t="str">
            <v>D40</v>
          </cell>
          <cell r="AU698" t="str">
            <v>BTB</v>
          </cell>
          <cell r="AV698">
            <v>1</v>
          </cell>
          <cell r="AX698" t="str">
            <v>ENTREGADO</v>
          </cell>
          <cell r="AY698" t="str">
            <v>LTE XIAOMI REDMI NOTE 11S AZUL: 1 und - sn. 865954061319580</v>
          </cell>
          <cell r="AZ698" t="str">
            <v>TERMINAL</v>
          </cell>
          <cell r="BA698" t="str">
            <v>Entrega con contingente (dos documentos de identidad)</v>
          </cell>
        </row>
        <row r="699">
          <cell r="A699" t="str">
            <v>2479129</v>
          </cell>
          <cell r="B699" t="str">
            <v>MDELIVERY</v>
          </cell>
          <cell r="C699">
            <v>44918</v>
          </cell>
          <cell r="D699" t="str">
            <v>FLEXNET ECUADOR - MDELIVERY</v>
          </cell>
          <cell r="E699" t="str">
            <v>CALLE 28 DE JUNIO S/N Y GARCIA MORENO ENTRADA LLANO GRANDE</v>
          </cell>
          <cell r="H699" t="str">
            <v>170208</v>
          </cell>
          <cell r="I699" t="str">
            <v>QUITO</v>
          </cell>
          <cell r="J699" t="str">
            <v>PICHINCHA</v>
          </cell>
          <cell r="K699" t="str">
            <v>LUZ MARIA LOPEZ_JOSE GUILLERMO LOPEZ ZAMBRANO</v>
          </cell>
          <cell r="L699" t="str">
            <v>GUAYAS FEBRES CORDERO 37 1206 EL ORO CASA ESQUINERA DOS PISOS COLOR BLANCO ESTA EL PARE DIAGONAL A UNA TIENDA ESQUINERA</v>
          </cell>
          <cell r="O699" t="str">
            <v>GUAYAQUIL</v>
          </cell>
          <cell r="P699" t="str">
            <v>GUAYAQUIL</v>
          </cell>
          <cell r="Q699" t="str">
            <v>GUAYAS</v>
          </cell>
          <cell r="R699" t="str">
            <v>2479129</v>
          </cell>
          <cell r="W699" t="str">
            <v>0904953205001</v>
          </cell>
          <cell r="X699" t="str">
            <v>0960140351</v>
          </cell>
          <cell r="AA699">
            <v>44918</v>
          </cell>
          <cell r="AD699">
            <v>1</v>
          </cell>
          <cell r="AE699">
            <v>1</v>
          </cell>
          <cell r="AI699" t="str">
            <v>DESPACHO</v>
          </cell>
          <cell r="AJ699" t="str">
            <v>NORMAL</v>
          </cell>
          <cell r="AL699" t="str">
            <v>NO</v>
          </cell>
          <cell r="AN699" t="str">
            <v>CC RENOVACION B2B NMTELEMARKETING</v>
          </cell>
          <cell r="AO699" t="str">
            <v>MULTICANAL B2B</v>
          </cell>
          <cell r="AP699">
            <v>44918</v>
          </cell>
          <cell r="AR699" t="str">
            <v>MDELIVERY_2479129</v>
          </cell>
          <cell r="AS699">
            <v>324105</v>
          </cell>
          <cell r="AT699" t="str">
            <v>D40</v>
          </cell>
          <cell r="AU699" t="str">
            <v>BTB</v>
          </cell>
          <cell r="AV699">
            <v>1</v>
          </cell>
          <cell r="AX699" t="str">
            <v>ENTREGADO</v>
          </cell>
          <cell r="AY699" t="str">
            <v>LTE SAMSUNG A13 NEGRO: 1 und - sn. 350068480714701</v>
          </cell>
          <cell r="AZ699" t="str">
            <v>TERMINAL</v>
          </cell>
          <cell r="BA699" t="str">
            <v>Entrega con contingente (dos documentos de identidad)</v>
          </cell>
        </row>
        <row r="700">
          <cell r="A700" t="str">
            <v>2479130</v>
          </cell>
          <cell r="B700" t="str">
            <v>MDELIVERY</v>
          </cell>
          <cell r="C700">
            <v>44918</v>
          </cell>
          <cell r="D700" t="str">
            <v>FLEXNET ECUADOR - MDELIVERY</v>
          </cell>
          <cell r="E700" t="str">
            <v>CALLE 28 DE JUNIO S/N Y GARCIA MORENO ENTRADA LLANO GRANDE</v>
          </cell>
          <cell r="H700" t="str">
            <v>170208</v>
          </cell>
          <cell r="I700" t="str">
            <v>QUITO</v>
          </cell>
          <cell r="J700" t="str">
            <v>PICHINCHA</v>
          </cell>
          <cell r="K700" t="str">
            <v>ALEXANDRA CACAO_INDUSTRIAL Y COMERCIAL TRILEX C A</v>
          </cell>
          <cell r="L700" t="str">
            <v>GUAYAS GUAYAQUIL EUCALIPTOS VIA A DAULE KM 8 5 VIA A DAULE DIAGONAL AL 5TO GUAYAS</v>
          </cell>
          <cell r="O700" t="str">
            <v>GUAYAQUIL</v>
          </cell>
          <cell r="P700" t="str">
            <v>GUAYAQUIL</v>
          </cell>
          <cell r="Q700" t="str">
            <v>GUAYAS</v>
          </cell>
          <cell r="R700" t="str">
            <v>2479130</v>
          </cell>
          <cell r="W700" t="str">
            <v>0990013160001</v>
          </cell>
          <cell r="X700" t="str">
            <v>996856719</v>
          </cell>
          <cell r="AA700">
            <v>44918</v>
          </cell>
          <cell r="AD700">
            <v>1</v>
          </cell>
          <cell r="AE700">
            <v>1</v>
          </cell>
          <cell r="AI700" t="str">
            <v>DESPACHO</v>
          </cell>
          <cell r="AJ700" t="str">
            <v>NORMAL</v>
          </cell>
          <cell r="AL700" t="str">
            <v>NO</v>
          </cell>
          <cell r="AN700" t="str">
            <v>ACTIVACIONES INGRESOS GGCC &amp; NEGOCIOS DIRECTOS</v>
          </cell>
          <cell r="AO700" t="str">
            <v>GGCC / NEGOCIOS</v>
          </cell>
          <cell r="AP700">
            <v>44918</v>
          </cell>
          <cell r="AR700" t="str">
            <v>MDELIVERY_2479130</v>
          </cell>
          <cell r="AS700">
            <v>324106</v>
          </cell>
          <cell r="AT700" t="str">
            <v>D40</v>
          </cell>
          <cell r="AU700" t="str">
            <v>BTB</v>
          </cell>
          <cell r="AV700">
            <v>1</v>
          </cell>
          <cell r="AX700" t="str">
            <v>ENTREGADO</v>
          </cell>
          <cell r="AY700" t="str">
            <v>HALFSIM MOVISTAR: 1 und - sn. 8959300520560994314</v>
          </cell>
          <cell r="AZ700" t="str">
            <v>SIMCARD</v>
          </cell>
          <cell r="BA700" t="str">
            <v/>
          </cell>
        </row>
        <row r="701">
          <cell r="A701" t="str">
            <v>2479131</v>
          </cell>
          <cell r="B701" t="str">
            <v>MDELIVERY</v>
          </cell>
          <cell r="C701">
            <v>44918</v>
          </cell>
          <cell r="D701" t="str">
            <v>FLEXNET ECUADOR - MDELIVERY</v>
          </cell>
          <cell r="E701" t="str">
            <v>CALLE 28 DE JUNIO S/N Y GARCIA MORENO ENTRADA LLANO GRANDE</v>
          </cell>
          <cell r="H701" t="str">
            <v>170208</v>
          </cell>
          <cell r="I701" t="str">
            <v>QUITO</v>
          </cell>
          <cell r="J701" t="str">
            <v>PICHINCHA</v>
          </cell>
          <cell r="K701" t="str">
            <v>PIEDAD MOREIRA SOLIS_JOHN RYCHARD LORENTZEN GUERRERO</v>
          </cell>
          <cell r="L701" t="str">
            <v>CDLA GUAYACANES MZ 237 S 1 A DOS CUADRAS DEL COLEGIO ALBOHISPANO MANZANA FRENTE AL COLEGIO CASA ESQUINERA COLOR AMARILLO DE DOS PLANTAS CON TERRAZA JUNTO A CERRAMIENTO DE CALLE COLOR VERDE</v>
          </cell>
          <cell r="O701" t="str">
            <v>GUAYAQUIL</v>
          </cell>
          <cell r="P701" t="str">
            <v>GUAYAQUIL</v>
          </cell>
          <cell r="Q701" t="str">
            <v>GUAYAS</v>
          </cell>
          <cell r="R701" t="str">
            <v>2479131</v>
          </cell>
          <cell r="W701" t="str">
            <v>0907587562001</v>
          </cell>
          <cell r="X701" t="str">
            <v>0983598315</v>
          </cell>
          <cell r="AA701">
            <v>44918</v>
          </cell>
          <cell r="AD701">
            <v>1</v>
          </cell>
          <cell r="AE701">
            <v>1</v>
          </cell>
          <cell r="AI701" t="str">
            <v>DESPACHO</v>
          </cell>
          <cell r="AJ701" t="str">
            <v>NORMAL</v>
          </cell>
          <cell r="AL701" t="str">
            <v>NO</v>
          </cell>
          <cell r="AN701" t="str">
            <v>POSVENTA GGCC Y NEGOCIOS</v>
          </cell>
          <cell r="AO701" t="str">
            <v>GGCC / NEGOCIOS</v>
          </cell>
          <cell r="AP701">
            <v>44918</v>
          </cell>
          <cell r="AR701" t="str">
            <v>MDELIVERY_2479131</v>
          </cell>
          <cell r="AS701">
            <v>324109</v>
          </cell>
          <cell r="AT701" t="str">
            <v>D40</v>
          </cell>
          <cell r="AU701" t="str">
            <v>BTB</v>
          </cell>
          <cell r="AV701">
            <v>4</v>
          </cell>
          <cell r="AX701" t="str">
            <v>ENTREGADO</v>
          </cell>
          <cell r="AY701" t="str">
            <v>LTE MOTO G22 NEGRO: 4 und - sn. 359694275290762,359694275290481,359694275290523,359694275284575</v>
          </cell>
          <cell r="AZ701" t="str">
            <v>TERMINAL</v>
          </cell>
          <cell r="BA701" t="str">
            <v/>
          </cell>
        </row>
        <row r="702">
          <cell r="A702" t="str">
            <v>2479135</v>
          </cell>
          <cell r="B702" t="str">
            <v>MDELIVERY</v>
          </cell>
          <cell r="C702">
            <v>44918</v>
          </cell>
          <cell r="D702" t="str">
            <v>FLEXNET ECUADOR - MDELIVERY</v>
          </cell>
          <cell r="E702" t="str">
            <v>CALLE 28 DE JUNIO S/N Y GARCIA MORENO ENTRADA LLANO GRANDE</v>
          </cell>
          <cell r="H702" t="str">
            <v>170208</v>
          </cell>
          <cell r="I702" t="str">
            <v>QUITO</v>
          </cell>
          <cell r="J702" t="str">
            <v>PICHINCHA</v>
          </cell>
          <cell r="K702" t="str">
            <v>MELANIE MENDONZA_ASOCIACION DE TRABAJADORES DE CNEL CORPORACION NAC</v>
          </cell>
          <cell r="L702" t="str">
            <v>GUAYAS GUAYAQUIL BASTION POPULAR BLOQUE 10 A MANZANA 1201 VILLA 8 DE UNA SOLA PLANTA COLOR MELON FRENTE A UNA IGLESIA REMONTE DE FE HAY TRES PALMERAS GRANDES</v>
          </cell>
          <cell r="O702" t="str">
            <v>GUAYAQUIL</v>
          </cell>
          <cell r="P702" t="str">
            <v>GUAYAQUIL</v>
          </cell>
          <cell r="Q702" t="str">
            <v>GUAYAS</v>
          </cell>
          <cell r="R702" t="str">
            <v>2479135</v>
          </cell>
          <cell r="W702" t="str">
            <v>0991393307001</v>
          </cell>
          <cell r="X702" t="str">
            <v>984750060</v>
          </cell>
          <cell r="AA702">
            <v>44918</v>
          </cell>
          <cell r="AD702">
            <v>1</v>
          </cell>
          <cell r="AE702">
            <v>1</v>
          </cell>
          <cell r="AI702" t="str">
            <v>DESPACHO</v>
          </cell>
          <cell r="AJ702" t="str">
            <v>NORMAL</v>
          </cell>
          <cell r="AL702" t="str">
            <v>NO</v>
          </cell>
          <cell r="AN702" t="str">
            <v>ACTIVACIONES INGRESOS GGCC &amp; NEGOCIOS DIRECTOS</v>
          </cell>
          <cell r="AO702" t="str">
            <v>GGCC / NEGOCIOS</v>
          </cell>
          <cell r="AP702">
            <v>44918</v>
          </cell>
          <cell r="AR702" t="str">
            <v>MDELIVERY_2479135</v>
          </cell>
          <cell r="AS702">
            <v>324113</v>
          </cell>
          <cell r="AT702" t="str">
            <v>D40</v>
          </cell>
          <cell r="AU702" t="str">
            <v>BTB</v>
          </cell>
          <cell r="AV702">
            <v>2</v>
          </cell>
          <cell r="AX702" t="str">
            <v>ENTREGADO</v>
          </cell>
          <cell r="AY702" t="str">
            <v>LTE XIAOMI REDMI NOTE 11S AZUL: 1 und - sn. 865954061250280 / HALFSIM MOVISTAR: 1 und - sn. 8959300520560990551</v>
          </cell>
          <cell r="AZ702" t="str">
            <v>SIMCARD / TERMINAL</v>
          </cell>
          <cell r="BA702" t="str">
            <v/>
          </cell>
        </row>
        <row r="703">
          <cell r="A703" t="str">
            <v>2479136</v>
          </cell>
          <cell r="B703" t="str">
            <v>MDELIVERY</v>
          </cell>
          <cell r="C703">
            <v>44918</v>
          </cell>
          <cell r="D703" t="str">
            <v>FLEXNET ECUADOR - MDELIVERY</v>
          </cell>
          <cell r="E703" t="str">
            <v>CALLE 28 DE JUNIO S/N Y GARCIA MORENO ENTRADA LLANO GRANDE</v>
          </cell>
          <cell r="H703" t="str">
            <v>170208</v>
          </cell>
          <cell r="I703" t="str">
            <v>QUITO</v>
          </cell>
          <cell r="J703" t="str">
            <v>PICHINCHA</v>
          </cell>
          <cell r="K703" t="str">
            <v>REINALDO CEVALLOS_ASOCIACION DE FUNCIONARIOS Y EMPLEADOS DEL MINISTE</v>
          </cell>
          <cell r="L703" t="str">
            <v>GUAYAS GUAYAQUIL ANTEPARA PLANTA BAJA SUSTANCIADOR 12 AV 9 DE OCTUBRE FISCALIA MONTECRISTI</v>
          </cell>
          <cell r="O703" t="str">
            <v>GUAYAQUIL</v>
          </cell>
          <cell r="P703" t="str">
            <v>GUAYAQUIL</v>
          </cell>
          <cell r="Q703" t="str">
            <v>GUAYAS</v>
          </cell>
          <cell r="R703" t="str">
            <v>2479136</v>
          </cell>
          <cell r="W703" t="str">
            <v>0992262575001</v>
          </cell>
          <cell r="X703" t="str">
            <v>0989817537</v>
          </cell>
          <cell r="AA703">
            <v>44918</v>
          </cell>
          <cell r="AD703">
            <v>1</v>
          </cell>
          <cell r="AE703">
            <v>1</v>
          </cell>
          <cell r="AI703" t="str">
            <v>DESPACHO</v>
          </cell>
          <cell r="AJ703" t="str">
            <v>NORMAL</v>
          </cell>
          <cell r="AL703" t="str">
            <v>NO</v>
          </cell>
          <cell r="AN703" t="str">
            <v>ACTIVACIONES INGRESOS GGCC &amp; NEGOCIOS DIRECTOS</v>
          </cell>
          <cell r="AO703" t="str">
            <v>GGCC / NEGOCIOS</v>
          </cell>
          <cell r="AP703">
            <v>44918</v>
          </cell>
          <cell r="AR703" t="str">
            <v>MDELIVERY_2479136</v>
          </cell>
          <cell r="AS703">
            <v>324108</v>
          </cell>
          <cell r="AT703" t="str">
            <v>D40</v>
          </cell>
          <cell r="AU703" t="str">
            <v>BTB</v>
          </cell>
          <cell r="AV703">
            <v>2</v>
          </cell>
          <cell r="AX703" t="str">
            <v>ENTREGADO</v>
          </cell>
          <cell r="AY703" t="str">
            <v>LTE NOKIA G21 AZUL: 1 und - sn. 355108340315219 / HALFSIM MOVISTAR: 1 und - sn. 8959300520560990569</v>
          </cell>
          <cell r="AZ703" t="str">
            <v>SIMCARD / TERMINAL</v>
          </cell>
          <cell r="BA703" t="str">
            <v/>
          </cell>
        </row>
        <row r="704">
          <cell r="A704" t="str">
            <v>2479137</v>
          </cell>
          <cell r="B704" t="str">
            <v>MDELIVERY</v>
          </cell>
          <cell r="C704">
            <v>44918</v>
          </cell>
          <cell r="D704" t="str">
            <v>FLEXNET ECUADOR - MDELIVERY</v>
          </cell>
          <cell r="E704" t="str">
            <v>CALLE 28 DE JUNIO S/N Y GARCIA MORENO ENTRADA LLANO GRANDE</v>
          </cell>
          <cell r="H704" t="str">
            <v>170208</v>
          </cell>
          <cell r="I704" t="str">
            <v>QUITO</v>
          </cell>
          <cell r="J704" t="str">
            <v>PICHINCHA</v>
          </cell>
          <cell r="K704" t="str">
            <v>FELIPE ANDRES DIRANI DE LA TORRE_FELIPE ANDRES DIRANI DE LA TORRE</v>
          </cell>
          <cell r="L704" t="str">
            <v>CLIENTE RETIRA BODEGAS FLEXNET 10 30</v>
          </cell>
          <cell r="O704" t="str">
            <v>QUITO</v>
          </cell>
          <cell r="P704" t="str">
            <v>QUITO</v>
          </cell>
          <cell r="Q704" t="str">
            <v>PICHINCHA</v>
          </cell>
          <cell r="R704" t="str">
            <v>2479137</v>
          </cell>
          <cell r="W704" t="str">
            <v>1708763600001</v>
          </cell>
          <cell r="X704" t="str">
            <v>0999833512</v>
          </cell>
          <cell r="AA704">
            <v>44918</v>
          </cell>
          <cell r="AD704">
            <v>1</v>
          </cell>
          <cell r="AE704">
            <v>1</v>
          </cell>
          <cell r="AI704" t="str">
            <v>DESPACHO</v>
          </cell>
          <cell r="AJ704" t="str">
            <v>NORMAL</v>
          </cell>
          <cell r="AL704" t="str">
            <v>NO</v>
          </cell>
          <cell r="AN704" t="str">
            <v>POSVENTA GGCC Y NEGOCIOS (EXPRESS SOLO QUITO)</v>
          </cell>
          <cell r="AO704" t="str">
            <v>GGCC / NEGOCIOS</v>
          </cell>
          <cell r="AP704">
            <v>44918</v>
          </cell>
          <cell r="AR704" t="str">
            <v>MDELIVERY_2479137</v>
          </cell>
          <cell r="AS704">
            <v>324112</v>
          </cell>
          <cell r="AT704" t="str">
            <v>D40</v>
          </cell>
          <cell r="AU704" t="str">
            <v>BTB</v>
          </cell>
          <cell r="AV704">
            <v>1</v>
          </cell>
          <cell r="AX704" t="str">
            <v>RETIRO_X_CLIENTE</v>
          </cell>
          <cell r="AY704" t="str">
            <v>LTE SAMSUNG S22 5G ULTRA NEGRO: 1 und - sn. 351338913213228</v>
          </cell>
          <cell r="AZ704" t="str">
            <v>TERMINAL</v>
          </cell>
          <cell r="BA704" t="str">
            <v/>
          </cell>
        </row>
        <row r="705">
          <cell r="A705" t="str">
            <v>2479138</v>
          </cell>
          <cell r="B705" t="str">
            <v>MDELIVERY</v>
          </cell>
          <cell r="C705">
            <v>44918</v>
          </cell>
          <cell r="D705" t="str">
            <v>FLEXNET ECUADOR - MDELIVERY</v>
          </cell>
          <cell r="E705" t="str">
            <v>CALLE 28 DE JUNIO S/N Y GARCIA MORENO ENTRADA LLANO GRANDE</v>
          </cell>
          <cell r="H705" t="str">
            <v>170208</v>
          </cell>
          <cell r="I705" t="str">
            <v>QUITO</v>
          </cell>
          <cell r="J705" t="str">
            <v>PICHINCHA</v>
          </cell>
          <cell r="K705" t="str">
            <v>FERNANDO VALENCIA_ASOCIACION DE TRABAJADORES DE ERCO</v>
          </cell>
          <cell r="L705" t="str">
            <v>AZUAY CUENCA PANAMERICANA NORTE KM 2 8 S N PARQUE INDUSTRIAL ERCO</v>
          </cell>
          <cell r="O705" t="str">
            <v>CUENCA</v>
          </cell>
          <cell r="P705" t="str">
            <v>CUENCA</v>
          </cell>
          <cell r="Q705" t="str">
            <v>AZUAY</v>
          </cell>
          <cell r="R705" t="str">
            <v>2479138</v>
          </cell>
          <cell r="W705" t="str">
            <v>0190341194001</v>
          </cell>
          <cell r="X705" t="str">
            <v>0995140681</v>
          </cell>
          <cell r="AA705">
            <v>44918</v>
          </cell>
          <cell r="AD705">
            <v>1</v>
          </cell>
          <cell r="AE705">
            <v>1</v>
          </cell>
          <cell r="AI705" t="str">
            <v>DESPACHO</v>
          </cell>
          <cell r="AJ705" t="str">
            <v>NORMAL</v>
          </cell>
          <cell r="AL705" t="str">
            <v>NO</v>
          </cell>
          <cell r="AN705" t="str">
            <v>ACTIVACIONES INGRESOS GGCC &amp; NEGOCIOS DIRECTOS</v>
          </cell>
          <cell r="AO705" t="str">
            <v>GGCC / NEGOCIOS</v>
          </cell>
          <cell r="AP705">
            <v>44918</v>
          </cell>
          <cell r="AR705" t="str">
            <v>MDELIVERY_2479138</v>
          </cell>
          <cell r="AS705">
            <v>324110</v>
          </cell>
          <cell r="AT705" t="str">
            <v>D40</v>
          </cell>
          <cell r="AU705" t="str">
            <v>BTB</v>
          </cell>
          <cell r="AV705">
            <v>2</v>
          </cell>
          <cell r="AX705" t="str">
            <v>ENTREGADO</v>
          </cell>
          <cell r="AY705" t="str">
            <v>LTE SAMSUNG A33 5G NEGRO: 1 und - sn. 352429893258710 / HALFSIM MOVISTAR: 1 und - sn. 8959300520560990833</v>
          </cell>
          <cell r="AZ705" t="str">
            <v>SIMCARD / TERMINAL</v>
          </cell>
          <cell r="BA705" t="str">
            <v/>
          </cell>
        </row>
        <row r="706">
          <cell r="A706" t="str">
            <v>2479139</v>
          </cell>
          <cell r="B706" t="str">
            <v>MDELIVERY</v>
          </cell>
          <cell r="C706">
            <v>44918</v>
          </cell>
          <cell r="D706" t="str">
            <v>FLEXNET ECUADOR - MDELIVERY</v>
          </cell>
          <cell r="E706" t="str">
            <v>CALLE 28 DE JUNIO S/N Y GARCIA MORENO ENTRADA LLANO GRANDE</v>
          </cell>
          <cell r="H706" t="str">
            <v>170208</v>
          </cell>
          <cell r="I706" t="str">
            <v>QUITO</v>
          </cell>
          <cell r="J706" t="str">
            <v>PICHINCHA</v>
          </cell>
          <cell r="K706" t="str">
            <v>MARTHA GUERRERO_CLUB DE EMPLEADOS POLITECNICOS DE CHIMBORAZO</v>
          </cell>
          <cell r="L706" t="str">
            <v>PANAMERICANA SUR KM 1 1 2 DPTO DE PLANIFICACION ESPOCH CHIMBORAZO</v>
          </cell>
          <cell r="O706" t="str">
            <v>RIOBAMBA</v>
          </cell>
          <cell r="P706" t="str">
            <v>RIOBAMBA</v>
          </cell>
          <cell r="Q706" t="str">
            <v>CHIMBORAZO</v>
          </cell>
          <cell r="R706" t="str">
            <v>2479139</v>
          </cell>
          <cell r="W706" t="str">
            <v>0691712370001</v>
          </cell>
          <cell r="X706" t="str">
            <v>983300536</v>
          </cell>
          <cell r="AA706">
            <v>44918</v>
          </cell>
          <cell r="AD706">
            <v>1</v>
          </cell>
          <cell r="AE706">
            <v>1</v>
          </cell>
          <cell r="AI706" t="str">
            <v>DESPACHO</v>
          </cell>
          <cell r="AJ706" t="str">
            <v>NORMAL</v>
          </cell>
          <cell r="AL706" t="str">
            <v>NO</v>
          </cell>
          <cell r="AN706" t="str">
            <v>POSVENTA GGCC Y NEGOCIOS</v>
          </cell>
          <cell r="AO706" t="str">
            <v>GGCC / NEGOCIOS</v>
          </cell>
          <cell r="AP706">
            <v>44918</v>
          </cell>
          <cell r="AR706" t="str">
            <v>MDELIVERY_2479139</v>
          </cell>
          <cell r="AS706">
            <v>324114</v>
          </cell>
          <cell r="AT706" t="str">
            <v>D40</v>
          </cell>
          <cell r="AU706" t="str">
            <v>BTB</v>
          </cell>
          <cell r="AV706">
            <v>2</v>
          </cell>
          <cell r="AX706" t="str">
            <v>ENTREGADO</v>
          </cell>
          <cell r="AY706" t="str">
            <v>LTE SAMSUNG A23 AZUL: 1 und - sn. 356795951180780 / LTE HUAWEI NOVA Y70 NEGRO: 1 und - sn. 866887052404228</v>
          </cell>
          <cell r="AZ706" t="str">
            <v>TERMINAL</v>
          </cell>
          <cell r="BA706" t="str">
            <v/>
          </cell>
        </row>
        <row r="707">
          <cell r="A707" t="str">
            <v>2479141</v>
          </cell>
          <cell r="B707" t="str">
            <v>MDELIVERY</v>
          </cell>
          <cell r="C707">
            <v>44918</v>
          </cell>
          <cell r="D707" t="str">
            <v>FLEXNET ECUADOR - MDELIVERY</v>
          </cell>
          <cell r="E707" t="str">
            <v>CALLE 28 DE JUNIO S/N Y GARCIA MORENO ENTRADA LLANO GRANDE</v>
          </cell>
          <cell r="H707" t="str">
            <v>170208</v>
          </cell>
          <cell r="I707" t="str">
            <v>QUITO</v>
          </cell>
          <cell r="J707" t="str">
            <v>PICHINCHA</v>
          </cell>
          <cell r="K707" t="str">
            <v>PAMELA LLANES_SINDICATO UNICO DE TRABAJADORES DEL HOSPITAL ENRIQ</v>
          </cell>
          <cell r="L707" t="str">
            <v>HOSPITAL ENRIQUE GARCES AV CHILIBULO S N Y ENRIQUE GARCES</v>
          </cell>
          <cell r="O707" t="str">
            <v>QUITO</v>
          </cell>
          <cell r="P707" t="str">
            <v>QUITO</v>
          </cell>
          <cell r="Q707" t="str">
            <v>PICHINCHA</v>
          </cell>
          <cell r="R707" t="str">
            <v>2479141</v>
          </cell>
          <cell r="W707" t="str">
            <v>1791700732001</v>
          </cell>
          <cell r="X707" t="str">
            <v>0985793061</v>
          </cell>
          <cell r="AA707">
            <v>44918</v>
          </cell>
          <cell r="AD707">
            <v>1</v>
          </cell>
          <cell r="AE707">
            <v>1</v>
          </cell>
          <cell r="AI707" t="str">
            <v>DESPACHO</v>
          </cell>
          <cell r="AJ707" t="str">
            <v>NORMAL</v>
          </cell>
          <cell r="AL707" t="str">
            <v>NO</v>
          </cell>
          <cell r="AN707" t="str">
            <v>POSVENTA GGCC Y NEGOCIOS (EXPRESS SOLO QUITO)</v>
          </cell>
          <cell r="AO707" t="str">
            <v>GGCC / NEGOCIOS</v>
          </cell>
          <cell r="AP707">
            <v>44918</v>
          </cell>
          <cell r="AR707" t="str">
            <v>MDELIVERY_2479141</v>
          </cell>
          <cell r="AS707">
            <v>324107</v>
          </cell>
          <cell r="AT707" t="str">
            <v>D40</v>
          </cell>
          <cell r="AU707" t="str">
            <v>BTB</v>
          </cell>
          <cell r="AV707">
            <v>1</v>
          </cell>
          <cell r="AX707" t="str">
            <v>ENTREGADO</v>
          </cell>
          <cell r="AY707" t="str">
            <v>LTE SAMSUNG A03 CORE COBRE: 1 und - sn. 352286991462226</v>
          </cell>
          <cell r="AZ707" t="str">
            <v>TERMINAL</v>
          </cell>
          <cell r="BA707" t="str">
            <v/>
          </cell>
        </row>
        <row r="708">
          <cell r="A708" t="str">
            <v>2479142</v>
          </cell>
          <cell r="B708" t="str">
            <v>MDELIVERY</v>
          </cell>
          <cell r="C708">
            <v>44918</v>
          </cell>
          <cell r="D708" t="str">
            <v>FLEXNET ECUADOR - MDELIVERY</v>
          </cell>
          <cell r="E708" t="str">
            <v>CALLE 28 DE JUNIO S/N Y GARCIA MORENO ENTRADA LLANO GRANDE</v>
          </cell>
          <cell r="H708" t="str">
            <v>170208</v>
          </cell>
          <cell r="I708" t="str">
            <v>QUITO</v>
          </cell>
          <cell r="J708" t="str">
            <v>PICHINCHA</v>
          </cell>
          <cell r="K708" t="str">
            <v>ALVAREZ VILLALVA MANUEL ALFONSO O PAABLO PAZMINO O ANDRES PEREZ_ECUAPECAS S A</v>
          </cell>
          <cell r="L708" t="str">
            <v>GOMEZ RENDON 3918 ENTRE CALLE 16 AVA Y CALLE 17 AVA IMPORTADORA ECUAPECAS</v>
          </cell>
          <cell r="O708" t="str">
            <v>GUAYAQUIL</v>
          </cell>
          <cell r="P708" t="str">
            <v>GUAYAQUIL</v>
          </cell>
          <cell r="Q708" t="str">
            <v>GUAYAS</v>
          </cell>
          <cell r="R708" t="str">
            <v>2479142</v>
          </cell>
          <cell r="W708" t="str">
            <v>0992213078001</v>
          </cell>
          <cell r="X708" t="str">
            <v>0969875866</v>
          </cell>
          <cell r="AA708">
            <v>44918</v>
          </cell>
          <cell r="AD708">
            <v>1</v>
          </cell>
          <cell r="AE708">
            <v>1</v>
          </cell>
          <cell r="AI708" t="str">
            <v>DESPACHO</v>
          </cell>
          <cell r="AJ708" t="str">
            <v>NORMAL</v>
          </cell>
          <cell r="AL708" t="str">
            <v>NO</v>
          </cell>
          <cell r="AN708" t="str">
            <v>CC RENOVACION B2B NMTELEMARKETING (EXPRESS SOLO QUITO)</v>
          </cell>
          <cell r="AO708" t="str">
            <v>MULTICANAL B2B</v>
          </cell>
          <cell r="AP708">
            <v>44918</v>
          </cell>
          <cell r="AR708" t="str">
            <v>MDELIVERY_2479142</v>
          </cell>
          <cell r="AS708">
            <v>324111</v>
          </cell>
          <cell r="AT708" t="str">
            <v>D40</v>
          </cell>
          <cell r="AU708" t="str">
            <v>BTB</v>
          </cell>
          <cell r="AV708">
            <v>2</v>
          </cell>
          <cell r="AX708" t="str">
            <v>INCIDENCIA</v>
          </cell>
          <cell r="AY708" t="str">
            <v>LTE SAMSUNG A03 CORE COBRE: 2 und - sn. 352286991462531,352286991463190</v>
          </cell>
          <cell r="AZ708" t="str">
            <v>TERMINAL</v>
          </cell>
          <cell r="BA708" t="str">
            <v>Entrega con contingente (dos documentos de identidad)</v>
          </cell>
        </row>
        <row r="709">
          <cell r="A709" t="str">
            <v>2479144</v>
          </cell>
          <cell r="B709" t="str">
            <v>MDELIVERY</v>
          </cell>
          <cell r="C709">
            <v>44918</v>
          </cell>
          <cell r="D709" t="str">
            <v>FLEXNET ECUADOR - MDELIVERY</v>
          </cell>
          <cell r="E709" t="str">
            <v>CALLE 28 DE JUNIO S/N Y GARCIA MORENO ENTRADA LLANO GRANDE</v>
          </cell>
          <cell r="H709" t="str">
            <v>170208</v>
          </cell>
          <cell r="I709" t="str">
            <v>QUITO</v>
          </cell>
          <cell r="J709" t="str">
            <v>PICHINCHA</v>
          </cell>
          <cell r="K709" t="str">
            <v>SAM MIGUEL USTAVO GRANJA PALMERA_SAM MIGUEL GUSTAVO GRANJA PALMERA</v>
          </cell>
          <cell r="L709" t="str">
            <v>ISABELA CATOLICA Y FRANCISCO ORELLANA EDIFICIO BLANCO PISO 2 DPTO 5 ENTREGAR A MIRIAM PALMERA REFERENCIAS FRENTE AL CENTRO DE SALUD IBERIA</v>
          </cell>
          <cell r="O709" t="str">
            <v>CUENCA</v>
          </cell>
          <cell r="P709" t="str">
            <v>CUENCA</v>
          </cell>
          <cell r="Q709" t="str">
            <v>AZUAY</v>
          </cell>
          <cell r="R709" t="str">
            <v>2479144</v>
          </cell>
          <cell r="W709" t="str">
            <v>0152045407001</v>
          </cell>
          <cell r="X709" t="str">
            <v>0992653143/0983800509</v>
          </cell>
          <cell r="AA709">
            <v>44918</v>
          </cell>
          <cell r="AD709">
            <v>1</v>
          </cell>
          <cell r="AE709">
            <v>1</v>
          </cell>
          <cell r="AI709" t="str">
            <v>DESPACHO</v>
          </cell>
          <cell r="AJ709" t="str">
            <v>NORMAL</v>
          </cell>
          <cell r="AL709" t="str">
            <v>NO</v>
          </cell>
          <cell r="AN709" t="str">
            <v>CC RENOVACION B2B NMTELEMARKETING (EXPRESS SOLO QUITO)</v>
          </cell>
          <cell r="AO709" t="str">
            <v>MULTICANAL B2B</v>
          </cell>
          <cell r="AP709">
            <v>44918</v>
          </cell>
          <cell r="AR709" t="str">
            <v>MDELIVERY_2479144</v>
          </cell>
          <cell r="AS709">
            <v>324117</v>
          </cell>
          <cell r="AT709" t="str">
            <v>D40</v>
          </cell>
          <cell r="AU709" t="str">
            <v>BTB</v>
          </cell>
          <cell r="AV709">
            <v>1</v>
          </cell>
          <cell r="AX709" t="str">
            <v>ENTREGADO</v>
          </cell>
          <cell r="AY709" t="str">
            <v>LTE XIAOMI REDMI NOTE 11S AZUL: 1 und - sn. 865954061272441</v>
          </cell>
          <cell r="AZ709" t="str">
            <v>TERMINAL</v>
          </cell>
          <cell r="BA709" t="str">
            <v>Entrega con contingente (dos documentos de identidad)</v>
          </cell>
        </row>
        <row r="710">
          <cell r="A710" t="str">
            <v>2479145</v>
          </cell>
          <cell r="B710" t="str">
            <v>MDELIVERY</v>
          </cell>
          <cell r="C710">
            <v>44918</v>
          </cell>
          <cell r="D710" t="str">
            <v>FLEXNET ECUADOR - MDELIVERY</v>
          </cell>
          <cell r="E710" t="str">
            <v>CALLE 28 DE JUNIO S/N Y GARCIA MORENO ENTRADA LLANO GRANDE</v>
          </cell>
          <cell r="H710" t="str">
            <v>170208</v>
          </cell>
          <cell r="I710" t="str">
            <v>QUITO</v>
          </cell>
          <cell r="J710" t="str">
            <v>PICHINCHA</v>
          </cell>
          <cell r="K710" t="str">
            <v>JEREMY GUSTAVO RODRIGUEZ GONZABAY_JEREMY GUSTAVO RODRIGUEZ GONZABAY</v>
          </cell>
          <cell r="L710" t="str">
            <v>OLON BARRIO 5 DE AGOSTO CALLE OTHMAR STAELLY Y 11 DE MARZO CASA DE COLOR TURQUESA DE UNA PLANTA DIAGONAL A LA TIENDA SOL Y LUNA</v>
          </cell>
          <cell r="O710" t="str">
            <v>SANTA ELENA</v>
          </cell>
          <cell r="P710" t="str">
            <v>SANTA ELENA</v>
          </cell>
          <cell r="Q710" t="str">
            <v>SANTA ELENA</v>
          </cell>
          <cell r="R710" t="str">
            <v>2479145</v>
          </cell>
          <cell r="W710" t="str">
            <v>2450266966001</v>
          </cell>
          <cell r="X710" t="str">
            <v>0990661992</v>
          </cell>
          <cell r="AA710">
            <v>44918</v>
          </cell>
          <cell r="AD710">
            <v>1</v>
          </cell>
          <cell r="AE710">
            <v>1</v>
          </cell>
          <cell r="AI710" t="str">
            <v>DESPACHO</v>
          </cell>
          <cell r="AJ710" t="str">
            <v>NORMAL</v>
          </cell>
          <cell r="AL710" t="str">
            <v>NO</v>
          </cell>
          <cell r="AN710" t="str">
            <v>CC RENOVACION B2B NMTELEMARKETING (EXPRESS SOLO QUITO)</v>
          </cell>
          <cell r="AO710" t="str">
            <v>MULTICANAL B2B</v>
          </cell>
          <cell r="AP710">
            <v>44918</v>
          </cell>
          <cell r="AR710" t="str">
            <v>MDELIVERY_2479145</v>
          </cell>
          <cell r="AS710">
            <v>324121</v>
          </cell>
          <cell r="AT710" t="str">
            <v>D40</v>
          </cell>
          <cell r="AU710" t="str">
            <v>BTB</v>
          </cell>
          <cell r="AV710">
            <v>1</v>
          </cell>
          <cell r="AX710" t="str">
            <v>ENTREGADO</v>
          </cell>
          <cell r="AY710" t="str">
            <v>LTE XIAOMI REDMI NOTE 11S AZUL: 1 und - sn. 863837054611208</v>
          </cell>
          <cell r="AZ710" t="str">
            <v>TERMINAL</v>
          </cell>
          <cell r="BA710" t="str">
            <v>Entrega con contingente (dos documentos de identidad)</v>
          </cell>
        </row>
        <row r="711">
          <cell r="A711" t="str">
            <v>2479146</v>
          </cell>
          <cell r="B711" t="str">
            <v>MDELIVERY</v>
          </cell>
          <cell r="C711">
            <v>44918</v>
          </cell>
          <cell r="D711" t="str">
            <v>FLEXNET ECUADOR - MDELIVERY</v>
          </cell>
          <cell r="E711" t="str">
            <v>CALLE 28 DE JUNIO S/N Y GARCIA MORENO ENTRADA LLANO GRANDE</v>
          </cell>
          <cell r="H711" t="str">
            <v>170208</v>
          </cell>
          <cell r="I711" t="str">
            <v>QUITO</v>
          </cell>
          <cell r="J711" t="str">
            <v>PICHINCHA</v>
          </cell>
          <cell r="K711" t="str">
            <v>MELANIE RAQUEL MUNOZ ARECHUA_MELANIE RAQUEL MUNOZ ARECHUA</v>
          </cell>
          <cell r="L711" t="str">
            <v>FORTIN BLOQUE 10 MZ 1555 SL 17 CASA DE 1 PISO CON REJAS DIAGONAL AL MERCADO CASUARINA</v>
          </cell>
          <cell r="O711" t="str">
            <v>GUAYAQUIL</v>
          </cell>
          <cell r="P711" t="str">
            <v>GUAYAQUIL</v>
          </cell>
          <cell r="Q711" t="str">
            <v>GUAYAS</v>
          </cell>
          <cell r="R711" t="str">
            <v>2479146</v>
          </cell>
          <cell r="W711" t="str">
            <v>0958598864001</v>
          </cell>
          <cell r="X711" t="str">
            <v>0960727712</v>
          </cell>
          <cell r="AA711">
            <v>44918</v>
          </cell>
          <cell r="AD711">
            <v>1</v>
          </cell>
          <cell r="AE711">
            <v>1</v>
          </cell>
          <cell r="AI711" t="str">
            <v>DESPACHO</v>
          </cell>
          <cell r="AJ711" t="str">
            <v>NORMAL</v>
          </cell>
          <cell r="AL711" t="str">
            <v>NO</v>
          </cell>
          <cell r="AN711" t="str">
            <v>CC RENOVACION B2B NMTELEMARKETING (EXPRESS SOLO QUITO)</v>
          </cell>
          <cell r="AO711" t="str">
            <v>MULTICANAL B2B</v>
          </cell>
          <cell r="AP711">
            <v>44918</v>
          </cell>
          <cell r="AR711" t="str">
            <v>MDELIVERY_2479146</v>
          </cell>
          <cell r="AS711">
            <v>324116</v>
          </cell>
          <cell r="AT711" t="str">
            <v>D40</v>
          </cell>
          <cell r="AU711" t="str">
            <v>BTB</v>
          </cell>
          <cell r="AV711">
            <v>1</v>
          </cell>
          <cell r="AX711" t="str">
            <v>EN_TRANSITO</v>
          </cell>
          <cell r="AY711" t="str">
            <v>LTE XIAOMI REDMI NOTE 11S AZUL: 1 und - sn. 863837054510467</v>
          </cell>
          <cell r="AZ711" t="str">
            <v>TERMINAL</v>
          </cell>
          <cell r="BA711" t="str">
            <v>Entrega con contingente (dos documentos de identidad)</v>
          </cell>
        </row>
        <row r="712">
          <cell r="A712" t="str">
            <v>2479147</v>
          </cell>
          <cell r="B712" t="str">
            <v>MDELIVERY</v>
          </cell>
          <cell r="C712">
            <v>44918</v>
          </cell>
          <cell r="D712" t="str">
            <v>FLEXNET ECUADOR - MDELIVERY</v>
          </cell>
          <cell r="E712" t="str">
            <v>CALLE 28 DE JUNIO S/N Y GARCIA MORENO ENTRADA LLANO GRANDE</v>
          </cell>
          <cell r="H712" t="str">
            <v>170208</v>
          </cell>
          <cell r="I712" t="str">
            <v>QUITO</v>
          </cell>
          <cell r="J712" t="str">
            <v>PICHINCHA</v>
          </cell>
          <cell r="K712" t="str">
            <v>ARTEMIA LEONOR QUIMI RODRIGUEZ O JAMIL AVILA QUIMI_ARTEMIA LEONOR QUIMI RODRIGUEZ</v>
          </cell>
          <cell r="L712" t="str">
            <v>CIUDADELA SANTA MONICA CALLEJON 52 SO MZ1568 VL 30 CASA DE DOS PISOS COLOR VERDES</v>
          </cell>
          <cell r="O712" t="str">
            <v>GUAYAQUIL</v>
          </cell>
          <cell r="P712" t="str">
            <v>GUAYAQUIL</v>
          </cell>
          <cell r="Q712" t="str">
            <v>GUAYAS</v>
          </cell>
          <cell r="R712" t="str">
            <v>2479147</v>
          </cell>
          <cell r="W712" t="str">
            <v>0918917030001</v>
          </cell>
          <cell r="X712" t="str">
            <v>00964109528</v>
          </cell>
          <cell r="AA712">
            <v>44918</v>
          </cell>
          <cell r="AD712">
            <v>1</v>
          </cell>
          <cell r="AE712">
            <v>1</v>
          </cell>
          <cell r="AI712" t="str">
            <v>DESPACHO</v>
          </cell>
          <cell r="AJ712" t="str">
            <v>NORMAL</v>
          </cell>
          <cell r="AL712" t="str">
            <v>NO</v>
          </cell>
          <cell r="AN712" t="str">
            <v>CC RENOVACION B2B NMTELEMARKETING (EXPRESS SOLO QUITO)</v>
          </cell>
          <cell r="AO712" t="str">
            <v>MULTICANAL B2B</v>
          </cell>
          <cell r="AP712">
            <v>44918</v>
          </cell>
          <cell r="AR712" t="str">
            <v>MDELIVERY_2479147</v>
          </cell>
          <cell r="AS712">
            <v>324120</v>
          </cell>
          <cell r="AT712" t="str">
            <v>D40</v>
          </cell>
          <cell r="AU712" t="str">
            <v>BTB</v>
          </cell>
          <cell r="AV712">
            <v>1</v>
          </cell>
          <cell r="AX712" t="str">
            <v>ENTREGADO</v>
          </cell>
          <cell r="AY712" t="str">
            <v>LTE XIAOMI REDMI NOTE 11 AZUL: 1 und - sn. 869113065786320</v>
          </cell>
          <cell r="AZ712" t="str">
            <v>TERMINAL</v>
          </cell>
          <cell r="BA712" t="str">
            <v>Entrega con contingente (dos documentos de identidad)</v>
          </cell>
        </row>
        <row r="713">
          <cell r="A713" t="str">
            <v>2479148</v>
          </cell>
          <cell r="B713" t="str">
            <v>MDELIVERY</v>
          </cell>
          <cell r="C713">
            <v>44918</v>
          </cell>
          <cell r="D713" t="str">
            <v>FLEXNET ECUADOR - MDELIVERY</v>
          </cell>
          <cell r="E713" t="str">
            <v>CALLE 28 DE JUNIO S/N Y GARCIA MORENO ENTRADA LLANO GRANDE</v>
          </cell>
          <cell r="H713" t="str">
            <v>170208</v>
          </cell>
          <cell r="I713" t="str">
            <v>QUITO</v>
          </cell>
          <cell r="J713" t="str">
            <v>PICHINCHA</v>
          </cell>
          <cell r="K713" t="str">
            <v>DANNA LUCIA TARIRA CASTRO_DANNA LUCIA TARIRA CASTRO</v>
          </cell>
          <cell r="L713" t="str">
            <v>LOT LA PALMIRA MZ 28 SL 10 GUSTAVO CAMPI Y CALLE S N</v>
          </cell>
          <cell r="O713" t="str">
            <v>QUEVEDO</v>
          </cell>
          <cell r="P713" t="str">
            <v>QUEVEDO</v>
          </cell>
          <cell r="Q713" t="str">
            <v>LOS RIOS</v>
          </cell>
          <cell r="R713" t="str">
            <v>2479148</v>
          </cell>
          <cell r="W713" t="str">
            <v>1250801170001</v>
          </cell>
          <cell r="X713" t="str">
            <v>0985014475</v>
          </cell>
          <cell r="AA713">
            <v>44918</v>
          </cell>
          <cell r="AD713">
            <v>1</v>
          </cell>
          <cell r="AE713">
            <v>1</v>
          </cell>
          <cell r="AI713" t="str">
            <v>DESPACHO</v>
          </cell>
          <cell r="AJ713" t="str">
            <v>NORMAL</v>
          </cell>
          <cell r="AL713" t="str">
            <v>NO</v>
          </cell>
          <cell r="AN713" t="str">
            <v>CC RENOVACION B2B NMTELEMARKETING (EXPRESS SOLO QUITO)</v>
          </cell>
          <cell r="AO713" t="str">
            <v>MULTICANAL B2B</v>
          </cell>
          <cell r="AP713">
            <v>44918</v>
          </cell>
          <cell r="AR713" t="str">
            <v>MDELIVERY_2479148</v>
          </cell>
          <cell r="AS713">
            <v>324118</v>
          </cell>
          <cell r="AT713" t="str">
            <v>D40</v>
          </cell>
          <cell r="AU713" t="str">
            <v>BTB</v>
          </cell>
          <cell r="AV713">
            <v>2</v>
          </cell>
          <cell r="AX713" t="str">
            <v>ENTREGADO</v>
          </cell>
          <cell r="AY713" t="str">
            <v>LTE HONOR X6 SILVER: 2 und - sn. 862800061009486,862800061019618</v>
          </cell>
          <cell r="AZ713" t="str">
            <v>TERMINAL</v>
          </cell>
          <cell r="BA713" t="str">
            <v>Entrega con contingente (dos documentos de identidad)</v>
          </cell>
        </row>
        <row r="714">
          <cell r="A714" t="str">
            <v>2479150</v>
          </cell>
          <cell r="B714" t="str">
            <v>MDELIVERY</v>
          </cell>
          <cell r="C714">
            <v>44918</v>
          </cell>
          <cell r="D714" t="str">
            <v>FLEXNET ECUADOR - MDELIVERY</v>
          </cell>
          <cell r="E714" t="str">
            <v>CALLE 28 DE JUNIO S/N Y GARCIA MORENO ENTRADA LLANO GRANDE</v>
          </cell>
          <cell r="H714" t="str">
            <v>170208</v>
          </cell>
          <cell r="I714" t="str">
            <v>QUITO</v>
          </cell>
          <cell r="J714" t="str">
            <v>PICHINCHA</v>
          </cell>
          <cell r="K714" t="str">
            <v>KEVIN PAUL MANOTOA TUAPANTA_KEVIN PAUL MANOTOA TUAPANTA</v>
          </cell>
          <cell r="L714" t="str">
            <v>RETIRA AGENCIA TRAMACO RIO PAYAMINO S N Y RIO MISAHUALLI TRAS QUITO MOTORS</v>
          </cell>
          <cell r="O714" t="str">
            <v>AMBATO</v>
          </cell>
          <cell r="P714" t="str">
            <v>AMBATO</v>
          </cell>
          <cell r="Q714" t="str">
            <v>TUNGURAHUA</v>
          </cell>
          <cell r="R714" t="str">
            <v>2479150</v>
          </cell>
          <cell r="W714" t="str">
            <v>1805190004001</v>
          </cell>
          <cell r="X714" t="str">
            <v>0998031795</v>
          </cell>
          <cell r="AA714">
            <v>44918</v>
          </cell>
          <cell r="AD714">
            <v>1</v>
          </cell>
          <cell r="AE714">
            <v>1</v>
          </cell>
          <cell r="AI714" t="str">
            <v>DESPACHO</v>
          </cell>
          <cell r="AJ714" t="str">
            <v>DERIVADO PICK UP</v>
          </cell>
          <cell r="AL714" t="str">
            <v>NO</v>
          </cell>
          <cell r="AN714" t="str">
            <v>CC RENOVACION B2B NMTELEMARKETING (EXPRESS SOLO QUITO)</v>
          </cell>
          <cell r="AO714" t="str">
            <v>MULTICANAL B2B</v>
          </cell>
          <cell r="AP714">
            <v>44918</v>
          </cell>
          <cell r="AR714" t="str">
            <v>MDELIVERY_2479150</v>
          </cell>
          <cell r="AS714">
            <v>324122</v>
          </cell>
          <cell r="AT714" t="str">
            <v>D40</v>
          </cell>
          <cell r="AU714" t="str">
            <v>BTB</v>
          </cell>
          <cell r="AV714">
            <v>1</v>
          </cell>
          <cell r="AX714" t="str">
            <v>ENTREGADO</v>
          </cell>
          <cell r="AY714" t="str">
            <v>LTE XIAOMI REDMI NOTE 11S AZUL: 1 und - sn. 865954061267284</v>
          </cell>
          <cell r="AZ714" t="str">
            <v>TERMINAL</v>
          </cell>
          <cell r="BA714" t="str">
            <v>Entrega con contingente (dos documentos de identidad)</v>
          </cell>
        </row>
        <row r="715">
          <cell r="A715" t="str">
            <v>2479151</v>
          </cell>
          <cell r="B715" t="str">
            <v>MDELIVERY</v>
          </cell>
          <cell r="C715">
            <v>44918</v>
          </cell>
          <cell r="D715" t="str">
            <v>FLEXNET ECUADOR - MDELIVERY</v>
          </cell>
          <cell r="E715" t="str">
            <v>CALLE 28 DE JUNIO S/N Y GARCIA MORENO ENTRADA LLANO GRANDE</v>
          </cell>
          <cell r="H715" t="str">
            <v>170208</v>
          </cell>
          <cell r="I715" t="str">
            <v>QUITO</v>
          </cell>
          <cell r="J715" t="str">
            <v>PICHINCHA</v>
          </cell>
          <cell r="K715" t="str">
            <v>DEL CARMEN PEREZ SARAI O MIRIAM PEREZ_DEL CARMEN PEREZ SARAI</v>
          </cell>
          <cell r="L715" t="str">
            <v>SAMANES 7 MZ 22 08 VILLA 20 CASA DE DOS PISOS BLANCA HUESO</v>
          </cell>
          <cell r="O715" t="str">
            <v>GUAYAQUIL</v>
          </cell>
          <cell r="P715" t="str">
            <v>GUAYAQUIL</v>
          </cell>
          <cell r="Q715" t="str">
            <v>GUAYAS</v>
          </cell>
          <cell r="R715" t="str">
            <v>2479151</v>
          </cell>
          <cell r="W715" t="str">
            <v>0962440897001</v>
          </cell>
          <cell r="X715" t="str">
            <v>0969771240</v>
          </cell>
          <cell r="AA715">
            <v>44918</v>
          </cell>
          <cell r="AD715">
            <v>1</v>
          </cell>
          <cell r="AE715">
            <v>1</v>
          </cell>
          <cell r="AI715" t="str">
            <v>DESPACHO</v>
          </cell>
          <cell r="AJ715" t="str">
            <v>NORMAL</v>
          </cell>
          <cell r="AL715" t="str">
            <v>NO</v>
          </cell>
          <cell r="AN715" t="str">
            <v>CC RENOVACION B2B NMTELEMARKETING (EXPRESS SOLO QUITO)</v>
          </cell>
          <cell r="AO715" t="str">
            <v>MULTICANAL B2B</v>
          </cell>
          <cell r="AP715">
            <v>44918</v>
          </cell>
          <cell r="AR715" t="str">
            <v>MDELIVERY_2479151</v>
          </cell>
          <cell r="AS715">
            <v>324115</v>
          </cell>
          <cell r="AT715" t="str">
            <v>D40</v>
          </cell>
          <cell r="AU715" t="str">
            <v>BTB</v>
          </cell>
          <cell r="AV715">
            <v>1</v>
          </cell>
          <cell r="AX715" t="str">
            <v>ENTREGADO</v>
          </cell>
          <cell r="AY715" t="str">
            <v>LTE XIAOMI REDMI NOTE 11 AZUL: 1 und - sn. 869113065731284</v>
          </cell>
          <cell r="AZ715" t="str">
            <v>TERMINAL</v>
          </cell>
          <cell r="BA715" t="str">
            <v>Entrega con contingente (dos documentos de identidad)</v>
          </cell>
        </row>
        <row r="716">
          <cell r="A716" t="str">
            <v>2479152</v>
          </cell>
          <cell r="B716" t="str">
            <v>MDELIVERY</v>
          </cell>
          <cell r="C716">
            <v>44918</v>
          </cell>
          <cell r="D716" t="str">
            <v>FLEXNET ECUADOR - MDELIVERY</v>
          </cell>
          <cell r="E716" t="str">
            <v>CALLE 28 DE JUNIO S/N Y GARCIA MORENO ENTRADA LLANO GRANDE</v>
          </cell>
          <cell r="H716" t="str">
            <v>170208</v>
          </cell>
          <cell r="I716" t="str">
            <v>QUITO</v>
          </cell>
          <cell r="J716" t="str">
            <v>PICHINCHA</v>
          </cell>
          <cell r="K716" t="str">
            <v>FRANCISCO CORAL_ MULTICOMERCIO Y DISTRIBUIDORA MOLINA Y ORTEGA MMO CIA LTDA</v>
          </cell>
          <cell r="L716" t="str">
            <v>CESAR VILLACRES OE9 18 Y CALLEJON S N A 100 MTS DE LA AV OCCIDENTAL EDF DIDACTICOS ORTEL</v>
          </cell>
          <cell r="O716" t="str">
            <v>QUITO</v>
          </cell>
          <cell r="P716" t="str">
            <v>QUITO</v>
          </cell>
          <cell r="Q716" t="str">
            <v>PICHINCHA</v>
          </cell>
          <cell r="R716" t="str">
            <v>2479152</v>
          </cell>
          <cell r="W716" t="str">
            <v>1792858194001</v>
          </cell>
          <cell r="X716" t="str">
            <v>0992829626</v>
          </cell>
          <cell r="AA716">
            <v>44918</v>
          </cell>
          <cell r="AD716">
            <v>1</v>
          </cell>
          <cell r="AE716">
            <v>1</v>
          </cell>
          <cell r="AI716" t="str">
            <v>DESPACHO</v>
          </cell>
          <cell r="AJ716" t="str">
            <v>EXPRESS</v>
          </cell>
          <cell r="AL716" t="str">
            <v>NO</v>
          </cell>
          <cell r="AN716" t="str">
            <v>CC RENOVACION B2B NMTELEMARKETING (EXPRESS SOLO QUITO)</v>
          </cell>
          <cell r="AO716" t="str">
            <v>MULTICANAL B2B</v>
          </cell>
          <cell r="AP716">
            <v>44918</v>
          </cell>
          <cell r="AR716" t="str">
            <v>MDELIVERY_2479152</v>
          </cell>
          <cell r="AS716">
            <v>324119</v>
          </cell>
          <cell r="AT716" t="str">
            <v>D40</v>
          </cell>
          <cell r="AU716" t="str">
            <v>BTB</v>
          </cell>
          <cell r="AV716">
            <v>2</v>
          </cell>
          <cell r="AX716" t="str">
            <v>ENTREGADO</v>
          </cell>
          <cell r="AY716" t="str">
            <v>LTE SAMSUNG A23 NEGRO: 2 und - sn. 356795951301089,356795951374425</v>
          </cell>
          <cell r="AZ716" t="str">
            <v>TERMINAL</v>
          </cell>
          <cell r="BA716" t="str">
            <v>Entrega con contingente (dos documentos de identidad)</v>
          </cell>
        </row>
        <row r="717">
          <cell r="A717" t="str">
            <v>2479154</v>
          </cell>
          <cell r="B717" t="str">
            <v>MDELIVERY</v>
          </cell>
          <cell r="C717">
            <v>44918</v>
          </cell>
          <cell r="D717" t="str">
            <v>FLEXNET ECUADOR - MDELIVERY</v>
          </cell>
          <cell r="E717" t="str">
            <v>CALLE 28 DE JUNIO S/N Y GARCIA MORENO ENTRADA LLANO GRANDE</v>
          </cell>
          <cell r="H717" t="str">
            <v>170208</v>
          </cell>
          <cell r="I717" t="str">
            <v>QUITO</v>
          </cell>
          <cell r="J717" t="str">
            <v>PICHINCHA</v>
          </cell>
          <cell r="K717" t="str">
            <v>LISETH PINCAY O ING CARLOS SAN LUCAS_PESCADOS Y MARISCOS DEL PACIFICO SA PESMARPAC</v>
          </cell>
          <cell r="L717" t="str">
            <v>JARAMIJO VIA A MANTA ROCAFUERTE KM 6 1 2 PASANDO ALMOTRIZ ENTRANDO POR ISIMARE Y FRENTE A CONSERVAS JOSEMAR</v>
          </cell>
          <cell r="O717" t="str">
            <v>JARAMIJO</v>
          </cell>
          <cell r="P717" t="str">
            <v>JARAMIJO</v>
          </cell>
          <cell r="Q717" t="str">
            <v>MANABI</v>
          </cell>
          <cell r="R717" t="str">
            <v>2479154</v>
          </cell>
          <cell r="W717" t="str">
            <v>1391791097001</v>
          </cell>
          <cell r="X717" t="str">
            <v>0984812884</v>
          </cell>
          <cell r="AA717">
            <v>44918</v>
          </cell>
          <cell r="AD717">
            <v>1</v>
          </cell>
          <cell r="AE717">
            <v>1</v>
          </cell>
          <cell r="AI717" t="str">
            <v>DESPACHO</v>
          </cell>
          <cell r="AJ717" t="str">
            <v>NORMAL</v>
          </cell>
          <cell r="AL717" t="str">
            <v>NO</v>
          </cell>
          <cell r="AN717" t="str">
            <v>CC RENOVACION B2B NMTELEMARKETING (EXPRESS SOLO QUITO)</v>
          </cell>
          <cell r="AO717" t="str">
            <v>MULTICANAL B2B</v>
          </cell>
          <cell r="AP717">
            <v>44918</v>
          </cell>
          <cell r="AR717" t="str">
            <v>MDELIVERY_2479154</v>
          </cell>
          <cell r="AS717">
            <v>324125</v>
          </cell>
          <cell r="AT717" t="str">
            <v>D40</v>
          </cell>
          <cell r="AU717" t="str">
            <v>BTB</v>
          </cell>
          <cell r="AV717">
            <v>1</v>
          </cell>
          <cell r="AX717" t="str">
            <v>ENTREGADO</v>
          </cell>
          <cell r="AY717" t="str">
            <v>LTE SAMSUNG A03 AZUL: 1 und - sn. 354379556098960</v>
          </cell>
          <cell r="AZ717" t="str">
            <v>TERMINAL</v>
          </cell>
          <cell r="BA717" t="str">
            <v>Entrega con contingente (dos documentos de identidad)</v>
          </cell>
        </row>
        <row r="718">
          <cell r="A718" t="str">
            <v>2479155</v>
          </cell>
          <cell r="B718" t="str">
            <v>MDELIVERY</v>
          </cell>
          <cell r="C718">
            <v>44918</v>
          </cell>
          <cell r="D718" t="str">
            <v>FLEXNET ECUADOR - MDELIVERY</v>
          </cell>
          <cell r="E718" t="str">
            <v>CALLE 28 DE JUNIO S/N Y GARCIA MORENO ENTRADA LLANO GRANDE</v>
          </cell>
          <cell r="H718" t="str">
            <v>170208</v>
          </cell>
          <cell r="I718" t="str">
            <v>QUITO</v>
          </cell>
          <cell r="J718" t="str">
            <v>PICHINCHA</v>
          </cell>
          <cell r="K718" t="str">
            <v>MARIA DEL CARMEN MESTANZA SANTELICES_MARIA DEL CARMEN MESTANZA SANTELICES</v>
          </cell>
          <cell r="L718" t="str">
            <v>RETIRO EN AGENCIA TRAMACO PORTETE 2500 Y TUNGURAHUA</v>
          </cell>
          <cell r="O718" t="str">
            <v>GUAYAQUIL</v>
          </cell>
          <cell r="P718" t="str">
            <v>GUAYAQUIL</v>
          </cell>
          <cell r="Q718" t="str">
            <v>GUAYAS</v>
          </cell>
          <cell r="R718" t="str">
            <v>2479155</v>
          </cell>
          <cell r="W718" t="str">
            <v>0922046388001</v>
          </cell>
          <cell r="X718" t="str">
            <v>0968074061</v>
          </cell>
          <cell r="AA718">
            <v>44918</v>
          </cell>
          <cell r="AD718">
            <v>1</v>
          </cell>
          <cell r="AE718">
            <v>1</v>
          </cell>
          <cell r="AI718" t="str">
            <v>DESPACHO</v>
          </cell>
          <cell r="AJ718" t="str">
            <v>DERIVADO PICK UP</v>
          </cell>
          <cell r="AL718" t="str">
            <v>NO</v>
          </cell>
          <cell r="AN718" t="str">
            <v>DISTRIBUIDORES NEGOCIOS B2B</v>
          </cell>
          <cell r="AO718" t="str">
            <v>DISTRIBUIDORES</v>
          </cell>
          <cell r="AP718">
            <v>44918</v>
          </cell>
          <cell r="AR718" t="str">
            <v>MDELIVERY_2479155</v>
          </cell>
          <cell r="AS718">
            <v>324129</v>
          </cell>
          <cell r="AT718" t="str">
            <v>D40</v>
          </cell>
          <cell r="AU718" t="str">
            <v>BTB</v>
          </cell>
          <cell r="AV718">
            <v>1</v>
          </cell>
          <cell r="AX718" t="str">
            <v>ENTREGADO</v>
          </cell>
          <cell r="AY718" t="str">
            <v>LTE SAMSUNG A23 AZUL: 1 und - sn. 356795951178859</v>
          </cell>
          <cell r="AZ718" t="str">
            <v>TERMINAL</v>
          </cell>
          <cell r="BA718" t="str">
            <v>Validar Biometrico</v>
          </cell>
        </row>
        <row r="719">
          <cell r="A719" t="str">
            <v>2479156</v>
          </cell>
          <cell r="B719" t="str">
            <v>MDELIVERY</v>
          </cell>
          <cell r="C719">
            <v>44918</v>
          </cell>
          <cell r="D719" t="str">
            <v>FLEXNET ECUADOR - MDELIVERY</v>
          </cell>
          <cell r="E719" t="str">
            <v>CALLE 28 DE JUNIO S/N Y GARCIA MORENO ENTRADA LLANO GRANDE</v>
          </cell>
          <cell r="H719" t="str">
            <v>170208</v>
          </cell>
          <cell r="I719" t="str">
            <v>QUITO</v>
          </cell>
          <cell r="J719" t="str">
            <v>PICHINCHA</v>
          </cell>
          <cell r="K719" t="str">
            <v>ROSSANA BASURTO_SINDICATO UNICO DE OBREROS MUNICIPALES DEL CANTON</v>
          </cell>
          <cell r="L719" t="str">
            <v>CALLE BOLIVAR Y PRIMERO DE MAYO DIAGONAL AL PARQUE CENTRAL OFICINA DE LA COMISARIA MUNICIPAL</v>
          </cell>
          <cell r="O719" t="str">
            <v>TOSAGUA</v>
          </cell>
          <cell r="P719" t="str">
            <v>TOSAGUA</v>
          </cell>
          <cell r="Q719" t="str">
            <v>MANABI</v>
          </cell>
          <cell r="R719" t="str">
            <v>2479156</v>
          </cell>
          <cell r="W719" t="str">
            <v>1391742452001</v>
          </cell>
          <cell r="X719" t="str">
            <v>0958876527</v>
          </cell>
          <cell r="AA719">
            <v>44918</v>
          </cell>
          <cell r="AD719">
            <v>1</v>
          </cell>
          <cell r="AE719">
            <v>1</v>
          </cell>
          <cell r="AI719" t="str">
            <v>DESPACHO</v>
          </cell>
          <cell r="AJ719" t="str">
            <v>NORMAL</v>
          </cell>
          <cell r="AL719" t="str">
            <v>NO</v>
          </cell>
          <cell r="AN719" t="str">
            <v>367 EMPRESAS Y NEGOCIOS</v>
          </cell>
          <cell r="AO719" t="str">
            <v>GGCC / NEGOCIOS</v>
          </cell>
          <cell r="AP719">
            <v>44918</v>
          </cell>
          <cell r="AR719" t="str">
            <v>MDELIVERY_2479156</v>
          </cell>
          <cell r="AS719">
            <v>324124</v>
          </cell>
          <cell r="AT719" t="str">
            <v>D40</v>
          </cell>
          <cell r="AU719" t="str">
            <v>BTB</v>
          </cell>
          <cell r="AV719">
            <v>1</v>
          </cell>
          <cell r="AX719" t="str">
            <v>ENTREGADO</v>
          </cell>
          <cell r="AY719" t="str">
            <v>LTE MOTO G22 NEGRO: 1 und - sn. 359694275290770</v>
          </cell>
          <cell r="AZ719" t="str">
            <v>TERMINAL</v>
          </cell>
          <cell r="BA719" t="str">
            <v/>
          </cell>
        </row>
        <row r="720">
          <cell r="A720" t="str">
            <v>2479157</v>
          </cell>
          <cell r="B720" t="str">
            <v>MDELIVERY</v>
          </cell>
          <cell r="C720">
            <v>44918</v>
          </cell>
          <cell r="D720" t="str">
            <v>FLEXNET ECUADOR - MDELIVERY</v>
          </cell>
          <cell r="E720" t="str">
            <v>CALLE 28 DE JUNIO S/N Y GARCIA MORENO ENTRADA LLANO GRANDE</v>
          </cell>
          <cell r="H720" t="str">
            <v>170208</v>
          </cell>
          <cell r="I720" t="str">
            <v>QUITO</v>
          </cell>
          <cell r="J720" t="str">
            <v>PICHINCHA</v>
          </cell>
          <cell r="K720" t="str">
            <v>EDIXON JOSE SIMANCAS FERNANDEZ_ LUIS ALFONSO VACA AIZAGA</v>
          </cell>
          <cell r="L720" t="str">
            <v>CALLE HUNGRIA Y RUMANIA DETRAS DE LA TABLITA DEL TARTARO LOCAL ESQUINERO DERLIS NAKARY ESTUDIO</v>
          </cell>
          <cell r="O720" t="str">
            <v>QUITO</v>
          </cell>
          <cell r="P720" t="str">
            <v>QUITO</v>
          </cell>
          <cell r="Q720" t="str">
            <v>PICHINCHA</v>
          </cell>
          <cell r="R720" t="str">
            <v>2479157</v>
          </cell>
          <cell r="W720" t="str">
            <v>1715132237001</v>
          </cell>
          <cell r="X720" t="str">
            <v>0992519175</v>
          </cell>
          <cell r="AA720">
            <v>44918</v>
          </cell>
          <cell r="AD720">
            <v>1</v>
          </cell>
          <cell r="AE720">
            <v>1</v>
          </cell>
          <cell r="AI720" t="str">
            <v>DESPACHO</v>
          </cell>
          <cell r="AJ720" t="str">
            <v>EXPRESS</v>
          </cell>
          <cell r="AL720" t="str">
            <v>NO</v>
          </cell>
          <cell r="AN720" t="str">
            <v>PEDIDO EXPRESS SOLO QUITO (INGRESAR ANTES DE LAS 11:00 AM)</v>
          </cell>
          <cell r="AO720" t="str">
            <v>DISTRIBUIDORES</v>
          </cell>
          <cell r="AP720">
            <v>44918</v>
          </cell>
          <cell r="AR720" t="str">
            <v>MDELIVERY_2479157</v>
          </cell>
          <cell r="AS720">
            <v>324128</v>
          </cell>
          <cell r="AT720" t="str">
            <v>D40</v>
          </cell>
          <cell r="AU720" t="str">
            <v>BTB</v>
          </cell>
          <cell r="AV720">
            <v>4</v>
          </cell>
          <cell r="AX720" t="str">
            <v>ENTREGADO</v>
          </cell>
          <cell r="AY720" t="str">
            <v>HALFSIM MOVISTAR: 4 und - sn. 8959300520560990817,8959300520560994058,8959300520560990791,8959300520560993449</v>
          </cell>
          <cell r="AZ720" t="str">
            <v>SIMCARD</v>
          </cell>
          <cell r="BA720" t="str">
            <v/>
          </cell>
        </row>
        <row r="721">
          <cell r="A721" t="str">
            <v>2479161</v>
          </cell>
          <cell r="B721" t="str">
            <v>MDELIVERY</v>
          </cell>
          <cell r="C721">
            <v>44918</v>
          </cell>
          <cell r="D721" t="str">
            <v>FLEXNET ECUADOR - MDELIVERY</v>
          </cell>
          <cell r="E721" t="str">
            <v>CALLE 28 DE JUNIO S/N Y GARCIA MORENO ENTRADA LLANO GRANDE</v>
          </cell>
          <cell r="H721" t="str">
            <v>170208</v>
          </cell>
          <cell r="I721" t="str">
            <v>QUITO</v>
          </cell>
          <cell r="J721" t="str">
            <v>PICHINCHA</v>
          </cell>
          <cell r="K721" t="str">
            <v>ERIC MERCADO O PEDRO ILLESCAS_SANTO JAVIER INDIO ORTIZ</v>
          </cell>
          <cell r="L721" t="str">
            <v>CIUDADELA 9 DE OCTUBRE CALLE TERCERA VILLA 306 Y AVENIDA TERCERA SUR DE LA CIUDAD CASA DE 2 PISOS CON REJAS BLANCAS</v>
          </cell>
          <cell r="O721" t="str">
            <v>GUAYAQUIL</v>
          </cell>
          <cell r="P721" t="str">
            <v>GUAYAQUIL</v>
          </cell>
          <cell r="Q721" t="str">
            <v>GUAYAS</v>
          </cell>
          <cell r="R721" t="str">
            <v>2479161</v>
          </cell>
          <cell r="W721" t="str">
            <v>0922108139001</v>
          </cell>
          <cell r="X721" t="str">
            <v>0995801473</v>
          </cell>
          <cell r="AA721">
            <v>44918</v>
          </cell>
          <cell r="AD721">
            <v>1</v>
          </cell>
          <cell r="AE721">
            <v>1</v>
          </cell>
          <cell r="AI721" t="str">
            <v>DESPACHO</v>
          </cell>
          <cell r="AJ721" t="str">
            <v>NORMAL</v>
          </cell>
          <cell r="AL721" t="str">
            <v>NO</v>
          </cell>
          <cell r="AN721" t="str">
            <v>DAS CARGO A LA CUENTA (DELIVERY)</v>
          </cell>
          <cell r="AO721" t="str">
            <v>DISTRIBUIDORES</v>
          </cell>
          <cell r="AP721">
            <v>44918</v>
          </cell>
          <cell r="AR721" t="str">
            <v>MDELIVERY_2479161</v>
          </cell>
          <cell r="AS721">
            <v>324126</v>
          </cell>
          <cell r="AT721" t="str">
            <v>D40</v>
          </cell>
          <cell r="AU721" t="str">
            <v>BTB</v>
          </cell>
          <cell r="AV721">
            <v>1</v>
          </cell>
          <cell r="AX721" t="str">
            <v>ENTREGADO</v>
          </cell>
          <cell r="AY721" t="str">
            <v>HALFSIM MOVISTAR: 1 und - sn. 8959300120521955486</v>
          </cell>
          <cell r="AZ721" t="str">
            <v>SIMCARD</v>
          </cell>
          <cell r="BA721" t="str">
            <v>EMPRESAS TITULAR AUSENTE ENTREGA CON SELLO</v>
          </cell>
        </row>
        <row r="722">
          <cell r="A722" t="str">
            <v>2479162</v>
          </cell>
          <cell r="B722" t="str">
            <v>MDELIVERY</v>
          </cell>
          <cell r="C722">
            <v>44918</v>
          </cell>
          <cell r="D722" t="str">
            <v>FLEXNET ECUADOR - MDELIVERY</v>
          </cell>
          <cell r="E722" t="str">
            <v>CALLE 28 DE JUNIO S/N Y GARCIA MORENO ENTRADA LLANO GRANDE</v>
          </cell>
          <cell r="H722" t="str">
            <v>170208</v>
          </cell>
          <cell r="I722" t="str">
            <v>QUITO</v>
          </cell>
          <cell r="J722" t="str">
            <v>PICHINCHA</v>
          </cell>
          <cell r="K722" t="str">
            <v>ERIC MERCADO O PEDRO ILLESCAS_BERNARDO DARIO RONDA TOAPANTA</v>
          </cell>
          <cell r="L722" t="str">
            <v>CIUDADELA 9 DE OCTUBRE CALLE TERCERA VILLA 306 Y AVENIDA TERCERA SUR DE LA CIUDAD CASA DE 2 PISOS CON REJAS BLANCAS</v>
          </cell>
          <cell r="O722" t="str">
            <v>GUAYAQUIL</v>
          </cell>
          <cell r="P722" t="str">
            <v>GUAYAQUIL</v>
          </cell>
          <cell r="Q722" t="str">
            <v>GUAYAS</v>
          </cell>
          <cell r="R722" t="str">
            <v>2479162</v>
          </cell>
          <cell r="W722" t="str">
            <v>0503759276001</v>
          </cell>
          <cell r="X722" t="str">
            <v>0995801473</v>
          </cell>
          <cell r="AA722">
            <v>44918</v>
          </cell>
          <cell r="AD722">
            <v>1</v>
          </cell>
          <cell r="AE722">
            <v>1</v>
          </cell>
          <cell r="AI722" t="str">
            <v>DESPACHO</v>
          </cell>
          <cell r="AJ722" t="str">
            <v>NORMAL</v>
          </cell>
          <cell r="AL722" t="str">
            <v>NO</v>
          </cell>
          <cell r="AN722" t="str">
            <v>DAS CARGO A LA CUENTA (DELIVERY)</v>
          </cell>
          <cell r="AO722" t="str">
            <v>DISTRIBUIDORES</v>
          </cell>
          <cell r="AP722">
            <v>44918</v>
          </cell>
          <cell r="AR722" t="str">
            <v>MDELIVERY_2479162</v>
          </cell>
          <cell r="AS722">
            <v>324130</v>
          </cell>
          <cell r="AT722" t="str">
            <v>D40</v>
          </cell>
          <cell r="AU722" t="str">
            <v>BTB</v>
          </cell>
          <cell r="AV722">
            <v>1</v>
          </cell>
          <cell r="AX722" t="str">
            <v>ENTREGADO</v>
          </cell>
          <cell r="AY722" t="str">
            <v>HALFSIM MOVISTAR: 1 und - sn. 8959300120521942864</v>
          </cell>
          <cell r="AZ722" t="str">
            <v>SIMCARD</v>
          </cell>
          <cell r="BA722" t="str">
            <v>EMPRESAS TITULAR AUSENTE ENTREGA CON SELLO</v>
          </cell>
        </row>
        <row r="723">
          <cell r="A723" t="str">
            <v>2479163</v>
          </cell>
          <cell r="B723" t="str">
            <v>MDELIVERY</v>
          </cell>
          <cell r="C723">
            <v>44918</v>
          </cell>
          <cell r="D723" t="str">
            <v>FLEXNET ECUADOR - MDELIVERY</v>
          </cell>
          <cell r="E723" t="str">
            <v>CALLE 28 DE JUNIO S/N Y GARCIA MORENO ENTRADA LLANO GRANDE</v>
          </cell>
          <cell r="H723" t="str">
            <v>170208</v>
          </cell>
          <cell r="I723" t="str">
            <v>QUITO</v>
          </cell>
          <cell r="J723" t="str">
            <v>PICHINCHA</v>
          </cell>
          <cell r="K723" t="str">
            <v>ERIC MERCADO O PEDRO ILLESCAS_ANGELICA BRIGGITH ORTIZ LLERENA</v>
          </cell>
          <cell r="L723" t="str">
            <v>CIUDADELA 9 DE OCTUBRE CALLE TERCERA VILLA 306 Y AVENIDA TERCERA SUR DE LA CIUDAD CASA DE 2 PISOS CON REJAS BLANCAS</v>
          </cell>
          <cell r="O723" t="str">
            <v>GUAYAQUIL</v>
          </cell>
          <cell r="P723" t="str">
            <v>GUAYAQUIL</v>
          </cell>
          <cell r="Q723" t="str">
            <v>GUAYAS</v>
          </cell>
          <cell r="R723" t="str">
            <v>2479163</v>
          </cell>
          <cell r="W723" t="str">
            <v>0924309719001</v>
          </cell>
          <cell r="X723" t="str">
            <v>0995801473</v>
          </cell>
          <cell r="AA723">
            <v>44918</v>
          </cell>
          <cell r="AD723">
            <v>1</v>
          </cell>
          <cell r="AE723">
            <v>1</v>
          </cell>
          <cell r="AI723" t="str">
            <v>DESPACHO</v>
          </cell>
          <cell r="AJ723" t="str">
            <v>NORMAL</v>
          </cell>
          <cell r="AL723" t="str">
            <v>NO</v>
          </cell>
          <cell r="AN723" t="str">
            <v>DAS CARGO A LA CUENTA (DELIVERY)</v>
          </cell>
          <cell r="AO723" t="str">
            <v>DISTRIBUIDORES</v>
          </cell>
          <cell r="AP723">
            <v>44918</v>
          </cell>
          <cell r="AR723" t="str">
            <v>MDELIVERY_2479163</v>
          </cell>
          <cell r="AS723">
            <v>324123</v>
          </cell>
          <cell r="AT723" t="str">
            <v>D40</v>
          </cell>
          <cell r="AU723" t="str">
            <v>BTB</v>
          </cell>
          <cell r="AV723">
            <v>1</v>
          </cell>
          <cell r="AX723" t="str">
            <v>ENTREGADO</v>
          </cell>
          <cell r="AY723" t="str">
            <v>HALFSIM MOVISTAR: 1 und - sn. 8959300120521942898</v>
          </cell>
          <cell r="AZ723" t="str">
            <v>SIMCARD</v>
          </cell>
          <cell r="BA723" t="str">
            <v>EMPRESAS TITULAR AUSENTE ENTREGA CON SELLO</v>
          </cell>
        </row>
        <row r="724">
          <cell r="A724" t="str">
            <v>2479164</v>
          </cell>
          <cell r="B724" t="str">
            <v>MDELIVERY</v>
          </cell>
          <cell r="C724">
            <v>44918</v>
          </cell>
          <cell r="D724" t="str">
            <v>FLEXNET ECUADOR - MDELIVERY</v>
          </cell>
          <cell r="E724" t="str">
            <v>CALLE 28 DE JUNIO S/N Y GARCIA MORENO ENTRADA LLANO GRANDE</v>
          </cell>
          <cell r="H724" t="str">
            <v>170208</v>
          </cell>
          <cell r="I724" t="str">
            <v>QUITO</v>
          </cell>
          <cell r="J724" t="str">
            <v>PICHINCHA</v>
          </cell>
          <cell r="K724" t="str">
            <v>ERIC MERCADO O PEDRO ILLESCAS_EVELIN GRACE RIVERA GOOTTMAN</v>
          </cell>
          <cell r="L724" t="str">
            <v>CIUDADELA 9 DE OCTUBRE CALLE TERCERA VILLA 306 Y AVENIDA TERCERA SUR DE LA CIUDAD CASA DE 2 PISOS CON REJAS BLANCAS</v>
          </cell>
          <cell r="O724" t="str">
            <v>GUAYAQUIL</v>
          </cell>
          <cell r="P724" t="str">
            <v>GUAYAQUIL</v>
          </cell>
          <cell r="Q724" t="str">
            <v>GUAYAS</v>
          </cell>
          <cell r="R724" t="str">
            <v>2479164</v>
          </cell>
          <cell r="W724" t="str">
            <v>0924495484001</v>
          </cell>
          <cell r="X724" t="str">
            <v>0995801473</v>
          </cell>
          <cell r="AA724">
            <v>44918</v>
          </cell>
          <cell r="AD724">
            <v>1</v>
          </cell>
          <cell r="AE724">
            <v>1</v>
          </cell>
          <cell r="AI724" t="str">
            <v>DESPACHO</v>
          </cell>
          <cell r="AJ724" t="str">
            <v>NORMAL</v>
          </cell>
          <cell r="AL724" t="str">
            <v>NO</v>
          </cell>
          <cell r="AN724" t="str">
            <v>DAS CARGO A LA CUENTA (DELIVERY)</v>
          </cell>
          <cell r="AO724" t="str">
            <v>DISTRIBUIDORES</v>
          </cell>
          <cell r="AP724">
            <v>44918</v>
          </cell>
          <cell r="AR724" t="str">
            <v>MDELIVERY_2479164</v>
          </cell>
          <cell r="AS724">
            <v>324127</v>
          </cell>
          <cell r="AT724" t="str">
            <v>D40</v>
          </cell>
          <cell r="AU724" t="str">
            <v>BTB</v>
          </cell>
          <cell r="AV724">
            <v>1</v>
          </cell>
          <cell r="AX724" t="str">
            <v>ENTREGADO</v>
          </cell>
          <cell r="AY724" t="str">
            <v>HALFSIM MOVISTAR: 1 und - sn. 8959300120521942906</v>
          </cell>
          <cell r="AZ724" t="str">
            <v>SIMCARD</v>
          </cell>
          <cell r="BA724" t="str">
            <v>EMPRESAS TITULAR AUSENTE ENTREGA CON SELLO</v>
          </cell>
        </row>
        <row r="725">
          <cell r="A725" t="str">
            <v>2479165</v>
          </cell>
          <cell r="B725" t="str">
            <v>MDELIVERY</v>
          </cell>
          <cell r="C725">
            <v>44918</v>
          </cell>
          <cell r="D725" t="str">
            <v>FLEXNET ECUADOR - MDELIVERY</v>
          </cell>
          <cell r="E725" t="str">
            <v>CALLE 28 DE JUNIO S/N Y GARCIA MORENO ENTRADA LLANO GRANDE</v>
          </cell>
          <cell r="H725" t="str">
            <v>170208</v>
          </cell>
          <cell r="I725" t="str">
            <v>QUITO</v>
          </cell>
          <cell r="J725" t="str">
            <v>PICHINCHA</v>
          </cell>
          <cell r="K725" t="str">
            <v>ERIC MERCADO O PEDRO ILLESCAS_GAVINO BLADIMIR INLAGO INLAGO</v>
          </cell>
          <cell r="L725" t="str">
            <v>CIUDADELA 9 DE OCTUBRE CALLE TERCERA VILLA 306 Y AVENIDA TERCERA SUR DE LA CIUDAD CASA DE 2 PISOS CON REJAS BLANCAS</v>
          </cell>
          <cell r="O725" t="str">
            <v>GUAYAQUIL</v>
          </cell>
          <cell r="P725" t="str">
            <v>GUAYAQUIL</v>
          </cell>
          <cell r="Q725" t="str">
            <v>GUAYAS</v>
          </cell>
          <cell r="R725" t="str">
            <v>2479165</v>
          </cell>
          <cell r="W725" t="str">
            <v>1004966063001</v>
          </cell>
          <cell r="X725" t="str">
            <v>0995801473</v>
          </cell>
          <cell r="AA725">
            <v>44918</v>
          </cell>
          <cell r="AD725">
            <v>1</v>
          </cell>
          <cell r="AE725">
            <v>1</v>
          </cell>
          <cell r="AI725" t="str">
            <v>DESPACHO</v>
          </cell>
          <cell r="AJ725" t="str">
            <v>NORMAL</v>
          </cell>
          <cell r="AL725" t="str">
            <v>NO</v>
          </cell>
          <cell r="AN725" t="str">
            <v>DAS CARGO A LA CUENTA (DELIVERY)</v>
          </cell>
          <cell r="AO725" t="str">
            <v>DISTRIBUIDORES</v>
          </cell>
          <cell r="AP725">
            <v>44918</v>
          </cell>
          <cell r="AR725" t="str">
            <v>MDELIVERY_2479165</v>
          </cell>
          <cell r="AS725">
            <v>324131</v>
          </cell>
          <cell r="AT725" t="str">
            <v>D40</v>
          </cell>
          <cell r="AU725" t="str">
            <v>BTB</v>
          </cell>
          <cell r="AV725">
            <v>1</v>
          </cell>
          <cell r="AX725" t="str">
            <v>ENTREGADO</v>
          </cell>
          <cell r="AY725" t="str">
            <v>HALFSIM MOVISTAR: 1 und - sn. 8959300120521949075</v>
          </cell>
          <cell r="AZ725" t="str">
            <v>SIMCARD</v>
          </cell>
          <cell r="BA725" t="str">
            <v>EMPRESAS TITULAR AUSENTE ENTREGA CON SELLO</v>
          </cell>
        </row>
        <row r="726">
          <cell r="A726" t="str">
            <v>2479166</v>
          </cell>
          <cell r="B726" t="str">
            <v>MDELIVERY</v>
          </cell>
          <cell r="C726">
            <v>44918</v>
          </cell>
          <cell r="D726" t="str">
            <v>FLEXNET ECUADOR - MDELIVERY</v>
          </cell>
          <cell r="E726" t="str">
            <v>CALLE 28 DE JUNIO S/N Y GARCIA MORENO ENTRADA LLANO GRANDE</v>
          </cell>
          <cell r="H726" t="str">
            <v>170208</v>
          </cell>
          <cell r="I726" t="str">
            <v>QUITO</v>
          </cell>
          <cell r="J726" t="str">
            <v>PICHINCHA</v>
          </cell>
          <cell r="K726" t="str">
            <v>ISIDRO MACARIO MENDOZA MACIAS_ISIDRO MACARIO MENDOZA MACIAS</v>
          </cell>
          <cell r="L726" t="str">
            <v>AV 108 CALLE 121 REDONDEL EL PARAISO ALMACEN EL BODEGON EN MANTA</v>
          </cell>
          <cell r="O726" t="str">
            <v>MANTA</v>
          </cell>
          <cell r="P726" t="str">
            <v>MANTA</v>
          </cell>
          <cell r="Q726" t="str">
            <v>MANABI</v>
          </cell>
          <cell r="R726" t="str">
            <v>2479166</v>
          </cell>
          <cell r="W726" t="str">
            <v>1304697277001</v>
          </cell>
          <cell r="X726" t="str">
            <v>0999124228</v>
          </cell>
          <cell r="AA726">
            <v>44918</v>
          </cell>
          <cell r="AD726">
            <v>1</v>
          </cell>
          <cell r="AE726">
            <v>1</v>
          </cell>
          <cell r="AI726" t="str">
            <v>DESPACHO</v>
          </cell>
          <cell r="AJ726" t="str">
            <v>NORMAL</v>
          </cell>
          <cell r="AL726" t="str">
            <v>NO</v>
          </cell>
          <cell r="AN726" t="str">
            <v>DAS CARGO A LA CUENTA (DELIVERY)</v>
          </cell>
          <cell r="AO726" t="str">
            <v>DISTRIBUIDORES</v>
          </cell>
          <cell r="AP726">
            <v>44918</v>
          </cell>
          <cell r="AR726" t="str">
            <v>MDELIVERY_2479166</v>
          </cell>
          <cell r="AS726">
            <v>324133</v>
          </cell>
          <cell r="AT726" t="str">
            <v>D40</v>
          </cell>
          <cell r="AU726" t="str">
            <v>BTB</v>
          </cell>
          <cell r="AV726">
            <v>1</v>
          </cell>
          <cell r="AX726" t="str">
            <v>ENTREGADO</v>
          </cell>
          <cell r="AY726" t="str">
            <v>HALFSIM MOVISTAR: 1 und - sn. 8959300120521942856</v>
          </cell>
          <cell r="AZ726" t="str">
            <v>SIMCARD</v>
          </cell>
          <cell r="BA726" t="str">
            <v>EMPRESAS TITULAR AUSENTE ENTREGA CON SELLO</v>
          </cell>
        </row>
        <row r="727">
          <cell r="A727" t="str">
            <v>2479167</v>
          </cell>
          <cell r="B727" t="str">
            <v>MDELIVERY</v>
          </cell>
          <cell r="C727">
            <v>44918</v>
          </cell>
          <cell r="D727" t="str">
            <v>FLEXNET ECUADOR - MDELIVERY</v>
          </cell>
          <cell r="E727" t="str">
            <v>CALLE 28 DE JUNIO S/N Y GARCIA MORENO ENTRADA LLANO GRANDE</v>
          </cell>
          <cell r="H727" t="str">
            <v>170208</v>
          </cell>
          <cell r="I727" t="str">
            <v>QUITO</v>
          </cell>
          <cell r="J727" t="str">
            <v>PICHINCHA</v>
          </cell>
          <cell r="K727" t="str">
            <v>NANCY SAIDI LARA BENAVIDES_NANCY SAIDI LARA BENAVIDES</v>
          </cell>
          <cell r="L727" t="str">
            <v>CALLE 2 DE JULIO DIAGONAL AL GAD PARROQUIAL</v>
          </cell>
          <cell r="O727" t="str">
            <v>QUEVEDO</v>
          </cell>
          <cell r="P727" t="str">
            <v>QUEVEDO</v>
          </cell>
          <cell r="Q727" t="str">
            <v>LOS RIOS</v>
          </cell>
          <cell r="R727" t="str">
            <v>2479167</v>
          </cell>
          <cell r="W727" t="str">
            <v>1250986286001</v>
          </cell>
          <cell r="X727" t="str">
            <v>0989369807</v>
          </cell>
          <cell r="AA727">
            <v>44918</v>
          </cell>
          <cell r="AD727">
            <v>1</v>
          </cell>
          <cell r="AE727">
            <v>1</v>
          </cell>
          <cell r="AI727" t="str">
            <v>DESPACHO</v>
          </cell>
          <cell r="AJ727" t="str">
            <v>NORMAL</v>
          </cell>
          <cell r="AL727" t="str">
            <v>NO</v>
          </cell>
          <cell r="AN727" t="str">
            <v>DAS CARGO A LA CUENTA (DELIVERY)</v>
          </cell>
          <cell r="AO727" t="str">
            <v>DISTRIBUIDORES</v>
          </cell>
          <cell r="AP727">
            <v>44918</v>
          </cell>
          <cell r="AR727" t="str">
            <v>MDELIVERY_2479167</v>
          </cell>
          <cell r="AS727">
            <v>324132</v>
          </cell>
          <cell r="AT727" t="str">
            <v>D40</v>
          </cell>
          <cell r="AU727" t="str">
            <v>BTB</v>
          </cell>
          <cell r="AV727">
            <v>1</v>
          </cell>
          <cell r="AX727" t="str">
            <v>ENTREGADO</v>
          </cell>
          <cell r="AY727" t="str">
            <v>HALFSIM MOVISTAR: 1 und - sn. 8959300120521942880</v>
          </cell>
          <cell r="AZ727" t="str">
            <v>SIMCARD</v>
          </cell>
          <cell r="BA727" t="str">
            <v>EMPRESAS TITULAR AUSENTE ENTREGA CON SELLO</v>
          </cell>
        </row>
        <row r="728">
          <cell r="A728" t="str">
            <v>2479168</v>
          </cell>
          <cell r="B728" t="str">
            <v>MDELIVERY</v>
          </cell>
          <cell r="C728">
            <v>44918</v>
          </cell>
          <cell r="D728" t="str">
            <v>FLEXNET ECUADOR - MDELIVERY</v>
          </cell>
          <cell r="E728" t="str">
            <v>CALLE 28 DE JUNIO S/N Y GARCIA MORENO ENTRADA LLANO GRANDE</v>
          </cell>
          <cell r="H728" t="str">
            <v>170208</v>
          </cell>
          <cell r="I728" t="str">
            <v>QUITO</v>
          </cell>
          <cell r="J728" t="str">
            <v>PICHINCHA</v>
          </cell>
          <cell r="K728" t="str">
            <v>ERIC MERCADO O PEDRO ILLESCAS_GEOVANNY JAVIER CENTENO TADAY</v>
          </cell>
          <cell r="L728" t="str">
            <v>CIUDADELA 9 DE OCTUBRE CALLE TERCERA VILLA 306 Y AVENIDA TERCERA SUR DE LA CIUDAD CASA DE 2 PISOS CON REJAS BLANCAS</v>
          </cell>
          <cell r="O728" t="str">
            <v>GUAYAQUIL</v>
          </cell>
          <cell r="P728" t="str">
            <v>GUAYAQUIL</v>
          </cell>
          <cell r="Q728" t="str">
            <v>GUAYAS</v>
          </cell>
          <cell r="R728" t="str">
            <v>2479168</v>
          </cell>
          <cell r="W728" t="str">
            <v>2100409545001</v>
          </cell>
          <cell r="X728" t="str">
            <v>0995801473</v>
          </cell>
          <cell r="AA728">
            <v>44918</v>
          </cell>
          <cell r="AD728">
            <v>1</v>
          </cell>
          <cell r="AE728">
            <v>1</v>
          </cell>
          <cell r="AI728" t="str">
            <v>DESPACHO</v>
          </cell>
          <cell r="AJ728" t="str">
            <v>NORMAL</v>
          </cell>
          <cell r="AL728" t="str">
            <v>NO</v>
          </cell>
          <cell r="AN728" t="str">
            <v>DAS CARGO A LA CUENTA (DELIVERY)</v>
          </cell>
          <cell r="AO728" t="str">
            <v>DISTRIBUIDORES</v>
          </cell>
          <cell r="AP728">
            <v>44918</v>
          </cell>
          <cell r="AR728" t="str">
            <v>MDELIVERY_2479168</v>
          </cell>
          <cell r="AS728">
            <v>324134</v>
          </cell>
          <cell r="AT728" t="str">
            <v>D40</v>
          </cell>
          <cell r="AU728" t="str">
            <v>BTB</v>
          </cell>
          <cell r="AV728">
            <v>1</v>
          </cell>
          <cell r="AX728" t="str">
            <v>ENTREGADO</v>
          </cell>
          <cell r="AY728" t="str">
            <v>HALFSIM MOVISTAR: 1 und - sn. 8959300120521942872</v>
          </cell>
          <cell r="AZ728" t="str">
            <v>SIMCARD</v>
          </cell>
          <cell r="BA728" t="str">
            <v>EMPRESAS TITULAR AUSENTE ENTREGA CON SELLO</v>
          </cell>
        </row>
        <row r="729">
          <cell r="A729" t="str">
            <v>2479170</v>
          </cell>
          <cell r="B729" t="str">
            <v>MDELIVERY</v>
          </cell>
          <cell r="C729">
            <v>44918</v>
          </cell>
          <cell r="D729" t="str">
            <v>FLEXNET ECUADOR - MDELIVERY</v>
          </cell>
          <cell r="E729" t="str">
            <v>CALLE 28 DE JUNIO S/N Y GARCIA MORENO ENTRADA LLANO GRANDE</v>
          </cell>
          <cell r="H729" t="str">
            <v>170208</v>
          </cell>
          <cell r="I729" t="str">
            <v>QUITO</v>
          </cell>
          <cell r="J729" t="str">
            <v>PICHINCHA</v>
          </cell>
          <cell r="K729" t="str">
            <v>ANDREA SORAYA GALARZA CHIRIBOGA_ANDREA SORAYA GALARZA CHIRIBOGA</v>
          </cell>
          <cell r="L729" t="str">
            <v>ALBORADA 8VA ETAPA MZ 806 VILLA 10</v>
          </cell>
          <cell r="O729" t="str">
            <v>GUAYAQUIL</v>
          </cell>
          <cell r="P729" t="str">
            <v>GUAYAQUIL</v>
          </cell>
          <cell r="Q729" t="str">
            <v>GUAYAS</v>
          </cell>
          <cell r="R729" t="str">
            <v>2479170</v>
          </cell>
          <cell r="W729" t="str">
            <v>1716815814001</v>
          </cell>
          <cell r="X729" t="str">
            <v>0995027742</v>
          </cell>
          <cell r="AA729">
            <v>44918</v>
          </cell>
          <cell r="AD729">
            <v>1</v>
          </cell>
          <cell r="AE729">
            <v>1</v>
          </cell>
          <cell r="AI729" t="str">
            <v>DESPACHO</v>
          </cell>
          <cell r="AJ729" t="str">
            <v>NORMAL</v>
          </cell>
          <cell r="AL729" t="str">
            <v>NO</v>
          </cell>
          <cell r="AN729" t="str">
            <v>DAS CARGO A LA CUENTA (DELIVERY)</v>
          </cell>
          <cell r="AO729" t="str">
            <v>DISTRIBUIDORES</v>
          </cell>
          <cell r="AP729">
            <v>44918</v>
          </cell>
          <cell r="AR729" t="str">
            <v>MDELIVERY_2479170</v>
          </cell>
          <cell r="AS729">
            <v>324173</v>
          </cell>
          <cell r="AT729" t="str">
            <v>D40</v>
          </cell>
          <cell r="AU729" t="str">
            <v>BTB</v>
          </cell>
          <cell r="AV729">
            <v>1</v>
          </cell>
          <cell r="AX729" t="str">
            <v>ENTREGADO</v>
          </cell>
          <cell r="AY729" t="str">
            <v>HALFSIM MOVISTAR: 1 und - sn. 8959300520560935895</v>
          </cell>
          <cell r="AZ729" t="str">
            <v>SIMCARD</v>
          </cell>
          <cell r="BA729" t="str">
            <v>EMPRESAS TITULAR AUSENTE ENTREGA CON SELLO</v>
          </cell>
        </row>
        <row r="730">
          <cell r="A730" t="str">
            <v>2479171</v>
          </cell>
          <cell r="B730" t="str">
            <v>MDELIVERY</v>
          </cell>
          <cell r="C730">
            <v>44918</v>
          </cell>
          <cell r="D730" t="str">
            <v>FLEXNET ECUADOR - MDELIVERY</v>
          </cell>
          <cell r="E730" t="str">
            <v>CALLE 28 DE JUNIO S/N Y GARCIA MORENO ENTRADA LLANO GRANDE</v>
          </cell>
          <cell r="H730" t="str">
            <v>170208</v>
          </cell>
          <cell r="I730" t="str">
            <v>QUITO</v>
          </cell>
          <cell r="J730" t="str">
            <v>PICHINCHA</v>
          </cell>
          <cell r="K730" t="str">
            <v>WAGNER TULCANAZA_INMOBILIARIA INTERNACIONAL CORBAL CIA  LTDA</v>
          </cell>
          <cell r="L730" t="str">
            <v>INAQUITO   AV  NACIONES UNIDAS 234 Y SANCHEZ DE AVILA</v>
          </cell>
          <cell r="O730" t="str">
            <v>QUITO</v>
          </cell>
          <cell r="P730" t="str">
            <v>QUITO</v>
          </cell>
          <cell r="Q730" t="str">
            <v>PICHINCHA</v>
          </cell>
          <cell r="R730" t="str">
            <v>2479171</v>
          </cell>
          <cell r="W730" t="str">
            <v>1790577325001</v>
          </cell>
          <cell r="X730" t="str">
            <v>0987981254</v>
          </cell>
          <cell r="AA730">
            <v>44918</v>
          </cell>
          <cell r="AD730">
            <v>1</v>
          </cell>
          <cell r="AE730">
            <v>1</v>
          </cell>
          <cell r="AI730" t="str">
            <v>DESPACHO</v>
          </cell>
          <cell r="AJ730" t="str">
            <v>EXPRESS</v>
          </cell>
          <cell r="AL730" t="str">
            <v>NO</v>
          </cell>
          <cell r="AN730" t="str">
            <v>367 EMPRESAS Y NEGOCIOS (EXPRESS SOLO QUITO)</v>
          </cell>
          <cell r="AO730" t="str">
            <v>GGCC / NEGOCIOS</v>
          </cell>
          <cell r="AP730">
            <v>44918</v>
          </cell>
          <cell r="AR730" t="str">
            <v>MDELIVERY_2479171</v>
          </cell>
          <cell r="AS730">
            <v>324161</v>
          </cell>
          <cell r="AT730" t="str">
            <v>D40</v>
          </cell>
          <cell r="AU730" t="str">
            <v>BTB</v>
          </cell>
          <cell r="AV730">
            <v>1</v>
          </cell>
          <cell r="AX730" t="str">
            <v>ENTREGADO</v>
          </cell>
          <cell r="AY730" t="str">
            <v>HALFSIM MOVISTAR: 1 und - sn. 8959300520560935887</v>
          </cell>
          <cell r="AZ730" t="str">
            <v>SIMCARD</v>
          </cell>
          <cell r="BA730" t="str">
            <v/>
          </cell>
        </row>
        <row r="731">
          <cell r="A731" t="str">
            <v>2479172</v>
          </cell>
          <cell r="B731" t="str">
            <v>MDELIVERY</v>
          </cell>
          <cell r="C731">
            <v>44918</v>
          </cell>
          <cell r="D731" t="str">
            <v>FLEXNET ECUADOR - MDELIVERY</v>
          </cell>
          <cell r="E731" t="str">
            <v>CALLE 28 DE JUNIO S/N Y GARCIA MORENO ENTRADA LLANO GRANDE</v>
          </cell>
          <cell r="H731" t="str">
            <v>170208</v>
          </cell>
          <cell r="I731" t="str">
            <v>QUITO</v>
          </cell>
          <cell r="J731" t="str">
            <v>PICHINCHA</v>
          </cell>
          <cell r="K731" t="str">
            <v>ALEJANDRO CRESPO CEDENO_BANCO GUAYAQUIL S A</v>
          </cell>
          <cell r="L731" t="str">
            <v>GUAYAS  GUAYAQUIL  PICHINCHA 105      Y FRANCISCO DE PAULA YCAZA  BANCO GUAYAQUIL</v>
          </cell>
          <cell r="O731" t="str">
            <v>GUAYAQUIL</v>
          </cell>
          <cell r="P731" t="str">
            <v>GUAYAQUIL</v>
          </cell>
          <cell r="Q731" t="str">
            <v>GUAYAS</v>
          </cell>
          <cell r="R731" t="str">
            <v>2479172</v>
          </cell>
          <cell r="W731" t="str">
            <v>0990049459001</v>
          </cell>
          <cell r="X731" t="str">
            <v>0980023404</v>
          </cell>
          <cell r="AA731">
            <v>44918</v>
          </cell>
          <cell r="AD731">
            <v>1</v>
          </cell>
          <cell r="AE731">
            <v>1</v>
          </cell>
          <cell r="AI731" t="str">
            <v>DESPACHO</v>
          </cell>
          <cell r="AJ731" t="str">
            <v>NORMAL</v>
          </cell>
          <cell r="AL731" t="str">
            <v>NO</v>
          </cell>
          <cell r="AN731" t="str">
            <v>ACTIVACIONES INGRESOS GGCC &amp; NEGOCIOS DIRECTOS</v>
          </cell>
          <cell r="AO731" t="str">
            <v>GGCC / NEGOCIOS</v>
          </cell>
          <cell r="AP731">
            <v>44918</v>
          </cell>
          <cell r="AR731" t="str">
            <v>MDELIVERY_2479172</v>
          </cell>
          <cell r="AS731">
            <v>324171</v>
          </cell>
          <cell r="AT731" t="str">
            <v>D40</v>
          </cell>
          <cell r="AU731" t="str">
            <v>BTB</v>
          </cell>
          <cell r="AV731">
            <v>1</v>
          </cell>
          <cell r="AX731" t="str">
            <v>ENTREGADO</v>
          </cell>
          <cell r="AY731" t="str">
            <v>LTE XIAOMI REDMI NOTE 11 AZUL: 1 und - sn. 869113065902661</v>
          </cell>
          <cell r="AZ731" t="str">
            <v>TERMINAL</v>
          </cell>
          <cell r="BA731" t="str">
            <v/>
          </cell>
        </row>
        <row r="732">
          <cell r="A732" t="str">
            <v>2479173</v>
          </cell>
          <cell r="B732" t="str">
            <v>MDELIVERY</v>
          </cell>
          <cell r="C732">
            <v>44918</v>
          </cell>
          <cell r="D732" t="str">
            <v>FLEXNET ECUADOR - MDELIVERY</v>
          </cell>
          <cell r="E732" t="str">
            <v>CALLE 28 DE JUNIO S/N Y GARCIA MORENO ENTRADA LLANO GRANDE</v>
          </cell>
          <cell r="H732" t="str">
            <v>170208</v>
          </cell>
          <cell r="I732" t="str">
            <v>QUITO</v>
          </cell>
          <cell r="J732" t="str">
            <v>PICHINCHA</v>
          </cell>
          <cell r="K732" t="str">
            <v>ERIKA ORTEGA_ASOCIACION DE EMPLEADOS PUBLICOS DE ETAPA EP</v>
          </cell>
          <cell r="L732" t="str">
            <v>AZUAY  CUENCA  BENIGNO MALO  5 46  Y CALLE LARGA  REF  EN EL PARQUEADERO 2 PISO EN ETAP</v>
          </cell>
          <cell r="O732" t="str">
            <v>CUENCA</v>
          </cell>
          <cell r="P732" t="str">
            <v>CUENCA</v>
          </cell>
          <cell r="Q732" t="str">
            <v>AZUAY</v>
          </cell>
          <cell r="R732" t="str">
            <v>2479173</v>
          </cell>
          <cell r="W732" t="str">
            <v>0190313905001</v>
          </cell>
          <cell r="X732" t="str">
            <v>0959798138</v>
          </cell>
          <cell r="AA732">
            <v>44918</v>
          </cell>
          <cell r="AD732">
            <v>1</v>
          </cell>
          <cell r="AE732">
            <v>1</v>
          </cell>
          <cell r="AI732" t="str">
            <v>DESPACHO</v>
          </cell>
          <cell r="AJ732" t="str">
            <v>NORMAL</v>
          </cell>
          <cell r="AL732" t="str">
            <v>NO</v>
          </cell>
          <cell r="AN732" t="str">
            <v>ACTIVACIONES INGRESOS GGCC &amp; NEGOCIOS DIRECTOS</v>
          </cell>
          <cell r="AO732" t="str">
            <v>GGCC / NEGOCIOS</v>
          </cell>
          <cell r="AP732">
            <v>44918</v>
          </cell>
          <cell r="AR732" t="str">
            <v>MDELIVERY_2479173</v>
          </cell>
          <cell r="AS732">
            <v>324175</v>
          </cell>
          <cell r="AT732" t="str">
            <v>D40</v>
          </cell>
          <cell r="AU732" t="str">
            <v>BTB</v>
          </cell>
          <cell r="AV732">
            <v>2</v>
          </cell>
          <cell r="AX732" t="str">
            <v>ENTREGADO</v>
          </cell>
          <cell r="AY732" t="str">
            <v>LTE XIAOMI REDMI NOTE 11 AZUL: 1 und - sn. 869113065786783 / HALFSIM MOVISTAR: 1 und - sn. 8959300520560993431</v>
          </cell>
          <cell r="AZ732" t="str">
            <v>SIMCARD / TERMINAL</v>
          </cell>
          <cell r="BA732" t="str">
            <v/>
          </cell>
        </row>
        <row r="733">
          <cell r="A733" t="str">
            <v>2479174</v>
          </cell>
          <cell r="B733" t="str">
            <v>MDELIVERY</v>
          </cell>
          <cell r="C733">
            <v>44918</v>
          </cell>
          <cell r="D733" t="str">
            <v>FLEXNET ECUADOR - MDELIVERY</v>
          </cell>
          <cell r="E733" t="str">
            <v>CALLE 28 DE JUNIO S/N Y GARCIA MORENO ENTRADA LLANO GRANDE</v>
          </cell>
          <cell r="H733" t="str">
            <v>170208</v>
          </cell>
          <cell r="I733" t="str">
            <v>QUITO</v>
          </cell>
          <cell r="J733" t="str">
            <v>PICHINCHA</v>
          </cell>
          <cell r="K733" t="str">
            <v>ADRIAN ESTUARDO VITERI LUGO_ADRIAN ESTUARDO VITERI LUGO</v>
          </cell>
          <cell r="L733" t="str">
            <v>CANTON MERA AV  LUIS A MARTINEZ Y GARCIA MORENO CASA DE 2 PISOS  ALADO DE LA FERRETERIA CAJAMARCA</v>
          </cell>
          <cell r="O733" t="str">
            <v>MERA</v>
          </cell>
          <cell r="P733" t="str">
            <v>MERA</v>
          </cell>
          <cell r="Q733" t="str">
            <v>PASTAZA</v>
          </cell>
          <cell r="R733" t="str">
            <v>2479174</v>
          </cell>
          <cell r="W733" t="str">
            <v>1600571606001</v>
          </cell>
          <cell r="X733" t="str">
            <v>0984782102</v>
          </cell>
          <cell r="AA733">
            <v>44918</v>
          </cell>
          <cell r="AD733">
            <v>1</v>
          </cell>
          <cell r="AE733">
            <v>1</v>
          </cell>
          <cell r="AI733" t="str">
            <v>DESPACHO</v>
          </cell>
          <cell r="AJ733" t="str">
            <v>NORMAL</v>
          </cell>
          <cell r="AL733" t="str">
            <v>NO</v>
          </cell>
          <cell r="AN733" t="str">
            <v>DAS CARGO A LA CUENTA (DELIVERY)</v>
          </cell>
          <cell r="AO733" t="str">
            <v>DISTRIBUIDORES</v>
          </cell>
          <cell r="AP733">
            <v>44918</v>
          </cell>
          <cell r="AR733" t="str">
            <v>MDELIVERY_2479174</v>
          </cell>
          <cell r="AS733">
            <v>324168</v>
          </cell>
          <cell r="AT733" t="str">
            <v>D40</v>
          </cell>
          <cell r="AU733" t="str">
            <v>BTB</v>
          </cell>
          <cell r="AV733">
            <v>1</v>
          </cell>
          <cell r="AX733" t="str">
            <v>EN_TRANSITO</v>
          </cell>
          <cell r="AY733" t="str">
            <v>HALFSIM MOVISTAR: 1 und - sn. 8959300520560994066</v>
          </cell>
          <cell r="AZ733" t="str">
            <v>SIMCARD</v>
          </cell>
          <cell r="BA733" t="str">
            <v>EMPRESAS TITULAR AUSENTE ENTREGA CON SELLO</v>
          </cell>
        </row>
        <row r="734">
          <cell r="A734" t="str">
            <v>2479175</v>
          </cell>
          <cell r="B734" t="str">
            <v>MDELIVERY</v>
          </cell>
          <cell r="C734">
            <v>44918</v>
          </cell>
          <cell r="D734" t="str">
            <v>FLEXNET ECUADOR - MDELIVERY</v>
          </cell>
          <cell r="E734" t="str">
            <v>CALLE 28 DE JUNIO S/N Y GARCIA MORENO ENTRADA LLANO GRANDE</v>
          </cell>
          <cell r="H734" t="str">
            <v>170208</v>
          </cell>
          <cell r="I734" t="str">
            <v>QUITO</v>
          </cell>
          <cell r="J734" t="str">
            <v>PICHINCHA</v>
          </cell>
          <cell r="K734" t="str">
            <v>CRISTIAN PUCHA_CESAR DAVID DOMINGUEZ AGUILAR</v>
          </cell>
          <cell r="L734" t="str">
            <v>JOSE PERALTA Y JAVIER EGUIGURE TALLER ESQ MULTIMARCA TRAS LA ESTACION DEL RECREO</v>
          </cell>
          <cell r="O734" t="str">
            <v>QUITO</v>
          </cell>
          <cell r="P734" t="str">
            <v>QUITO</v>
          </cell>
          <cell r="Q734" t="str">
            <v>PICHINCHA</v>
          </cell>
          <cell r="R734" t="str">
            <v>2479175</v>
          </cell>
          <cell r="W734" t="str">
            <v>1723876262</v>
          </cell>
          <cell r="X734" t="str">
            <v>0995677196</v>
          </cell>
          <cell r="AA734">
            <v>44918</v>
          </cell>
          <cell r="AD734">
            <v>1</v>
          </cell>
          <cell r="AE734">
            <v>1</v>
          </cell>
          <cell r="AI734" t="str">
            <v>DESPACHO</v>
          </cell>
          <cell r="AJ734" t="str">
            <v>NORMAL</v>
          </cell>
          <cell r="AL734" t="str">
            <v>NO</v>
          </cell>
          <cell r="AN734" t="str">
            <v>DAS CARGO A LA CUENTA (DELIVERY)</v>
          </cell>
          <cell r="AO734" t="str">
            <v>DISTRIBUIDORES</v>
          </cell>
          <cell r="AP734">
            <v>44918</v>
          </cell>
          <cell r="AR734" t="str">
            <v>MDELIVERY_2479175</v>
          </cell>
          <cell r="AS734">
            <v>324172</v>
          </cell>
          <cell r="AT734" t="str">
            <v>D40</v>
          </cell>
          <cell r="AU734" t="str">
            <v>BTB</v>
          </cell>
          <cell r="AV734">
            <v>1</v>
          </cell>
          <cell r="AX734" t="str">
            <v>ENTREGADO</v>
          </cell>
          <cell r="AY734" t="str">
            <v>HALFSIM MOVISTAR: 1 und - sn. 8959300520560990825</v>
          </cell>
          <cell r="AZ734" t="str">
            <v>SIMCARD</v>
          </cell>
          <cell r="BA734" t="str">
            <v>EMPRESAS TITULAR AUSENTE ENTREGA CON SELLO</v>
          </cell>
        </row>
        <row r="735">
          <cell r="A735" t="str">
            <v>2479176</v>
          </cell>
          <cell r="B735" t="str">
            <v>MDELIVERY</v>
          </cell>
          <cell r="C735">
            <v>44918</v>
          </cell>
          <cell r="D735" t="str">
            <v>FLEXNET ECUADOR - MDELIVERY</v>
          </cell>
          <cell r="E735" t="str">
            <v>CALLE 28 DE JUNIO S/N Y GARCIA MORENO ENTRADA LLANO GRANDE</v>
          </cell>
          <cell r="H735" t="str">
            <v>170208</v>
          </cell>
          <cell r="I735" t="str">
            <v>QUITO</v>
          </cell>
          <cell r="J735" t="str">
            <v>PICHINCHA</v>
          </cell>
          <cell r="K735" t="str">
            <v>MARTHA TAMAYO_ASOCIACION DE EMPLEADOS DEL BANCO DEL PICHINCHA SU</v>
          </cell>
          <cell r="L735" t="str">
            <v>GUAYAS  GUAYAQUIL  AV FCO DE ORELLANA  Y JUSTIN CORNEJO  PISO 5  GUAYAQUIL</v>
          </cell>
          <cell r="O735" t="str">
            <v>GUAYAQUIL</v>
          </cell>
          <cell r="P735" t="str">
            <v>GUAYAQUIL</v>
          </cell>
          <cell r="Q735" t="str">
            <v>GUAYAS</v>
          </cell>
          <cell r="R735" t="str">
            <v>2479176</v>
          </cell>
          <cell r="W735" t="str">
            <v>0992117699001</v>
          </cell>
          <cell r="X735" t="str">
            <v>0994166161</v>
          </cell>
          <cell r="AA735">
            <v>44918</v>
          </cell>
          <cell r="AD735">
            <v>1</v>
          </cell>
          <cell r="AE735">
            <v>1</v>
          </cell>
          <cell r="AI735" t="str">
            <v>DESPACHO</v>
          </cell>
          <cell r="AJ735" t="str">
            <v>NORMAL</v>
          </cell>
          <cell r="AL735" t="str">
            <v>NO</v>
          </cell>
          <cell r="AN735" t="str">
            <v>ACTIVACIONES INGRESOS GGCC &amp; NEGOCIOS DIRECTOS</v>
          </cell>
          <cell r="AO735" t="str">
            <v>GGCC / NEGOCIOS</v>
          </cell>
          <cell r="AP735">
            <v>44918</v>
          </cell>
          <cell r="AR735" t="str">
            <v>MDELIVERY_2479176</v>
          </cell>
          <cell r="AS735">
            <v>324170</v>
          </cell>
          <cell r="AT735" t="str">
            <v>D40</v>
          </cell>
          <cell r="AU735" t="str">
            <v>BTB</v>
          </cell>
          <cell r="AV735">
            <v>1</v>
          </cell>
          <cell r="AX735" t="str">
            <v>ENTREGADO</v>
          </cell>
          <cell r="AY735" t="str">
            <v>LTE IPHONE 14 128GB AZUL: 1 und - sn. 353514357546046</v>
          </cell>
          <cell r="AZ735" t="str">
            <v>TERMINAL</v>
          </cell>
          <cell r="BA735" t="str">
            <v/>
          </cell>
        </row>
        <row r="736">
          <cell r="A736" t="str">
            <v>2479177</v>
          </cell>
          <cell r="B736" t="str">
            <v>MDELIVERY</v>
          </cell>
          <cell r="C736">
            <v>44918</v>
          </cell>
          <cell r="D736" t="str">
            <v>FLEXNET ECUADOR - MDELIVERY</v>
          </cell>
          <cell r="E736" t="str">
            <v>CALLE 28 DE JUNIO S/N Y GARCIA MORENO ENTRADA LLANO GRANDE</v>
          </cell>
          <cell r="H736" t="str">
            <v>170208</v>
          </cell>
          <cell r="I736" t="str">
            <v>QUITO</v>
          </cell>
          <cell r="J736" t="str">
            <v>PICHINCHA</v>
          </cell>
          <cell r="K736" t="str">
            <v>CHAMBA MASACHE CONSUELO PAOLA_CHAMBA MASACHE CONSUELO PAOLA</v>
          </cell>
          <cell r="L736" t="str">
            <v>CANTON SANTA ROSA  CALLE COLON Y JULIO BETANCUTR CLINICA PONTON  DEJAR EN LA RECEPCION A NOMBRE DE LA SENORIRA   CHAMBA MASACHE CONSUELO PAOLA</v>
          </cell>
          <cell r="O736" t="str">
            <v>MACHALA</v>
          </cell>
          <cell r="P736" t="str">
            <v>MACHALA</v>
          </cell>
          <cell r="Q736" t="str">
            <v>EL ORO</v>
          </cell>
          <cell r="R736" t="str">
            <v>2479177</v>
          </cell>
          <cell r="W736" t="str">
            <v>0704759935001</v>
          </cell>
          <cell r="X736" t="str">
            <v>0987240841</v>
          </cell>
          <cell r="AA736">
            <v>44918</v>
          </cell>
          <cell r="AD736">
            <v>1</v>
          </cell>
          <cell r="AE736">
            <v>1</v>
          </cell>
          <cell r="AI736" t="str">
            <v>DESPACHO</v>
          </cell>
          <cell r="AJ736" t="str">
            <v>NORMAL</v>
          </cell>
          <cell r="AL736" t="str">
            <v>NO</v>
          </cell>
          <cell r="AN736" t="str">
            <v>DAS CARGO A LA CUENTA (DELIVERY)</v>
          </cell>
          <cell r="AO736" t="str">
            <v>DISTRIBUIDORES</v>
          </cell>
          <cell r="AP736">
            <v>44918</v>
          </cell>
          <cell r="AR736" t="str">
            <v>MDELIVERY_2479177</v>
          </cell>
          <cell r="AS736">
            <v>324174</v>
          </cell>
          <cell r="AT736" t="str">
            <v>D40</v>
          </cell>
          <cell r="AU736" t="str">
            <v>BTB</v>
          </cell>
          <cell r="AV736">
            <v>1</v>
          </cell>
          <cell r="AX736" t="str">
            <v>ENTREGADO</v>
          </cell>
          <cell r="AY736" t="str">
            <v>HALFSIM MOVISTAR: 1 und - sn. 8959300520560994017</v>
          </cell>
          <cell r="AZ736" t="str">
            <v>SIMCARD</v>
          </cell>
          <cell r="BA736" t="str">
            <v>EMPRESAS TITULAR AUSENTE ENTREGA CON SELLO</v>
          </cell>
        </row>
        <row r="737">
          <cell r="A737" t="str">
            <v>2479178</v>
          </cell>
          <cell r="B737" t="str">
            <v>MDELIVERY</v>
          </cell>
          <cell r="C737">
            <v>44918</v>
          </cell>
          <cell r="D737" t="str">
            <v>FLEXNET ECUADOR - MDELIVERY</v>
          </cell>
          <cell r="E737" t="str">
            <v>CALLE 28 DE JUNIO S/N Y GARCIA MORENO ENTRADA LLANO GRANDE</v>
          </cell>
          <cell r="H737" t="str">
            <v>170208</v>
          </cell>
          <cell r="I737" t="str">
            <v>QUITO</v>
          </cell>
          <cell r="J737" t="str">
            <v>PICHINCHA</v>
          </cell>
          <cell r="K737" t="str">
            <v>MARTHA TAMAYO_ASOCIACION DE EMPLEADOS DEL BANCO DEL PICHINCHA SU</v>
          </cell>
          <cell r="L737" t="str">
            <v>GUAYAS  GUAYAQUIL  AV FCO DE ORELLANA  Y JUSTIN CORNEJO  PISO 5  GUAYAQUIL</v>
          </cell>
          <cell r="O737" t="str">
            <v>GUAYAQUIL</v>
          </cell>
          <cell r="P737" t="str">
            <v>GUAYAQUIL</v>
          </cell>
          <cell r="Q737" t="str">
            <v>GUAYAS</v>
          </cell>
          <cell r="R737" t="str">
            <v>2479178</v>
          </cell>
          <cell r="W737" t="str">
            <v>0992117699001</v>
          </cell>
          <cell r="X737" t="str">
            <v>0994166161</v>
          </cell>
          <cell r="AA737">
            <v>44918</v>
          </cell>
          <cell r="AD737">
            <v>1</v>
          </cell>
          <cell r="AE737">
            <v>1</v>
          </cell>
          <cell r="AI737" t="str">
            <v>DESPACHO</v>
          </cell>
          <cell r="AJ737" t="str">
            <v>NORMAL</v>
          </cell>
          <cell r="AL737" t="str">
            <v>NO</v>
          </cell>
          <cell r="AN737" t="str">
            <v>ACTIVACIONES INGRESOS GGCC &amp; NEGOCIOS DIRECTOS</v>
          </cell>
          <cell r="AO737" t="str">
            <v>GGCC / NEGOCIOS</v>
          </cell>
          <cell r="AP737">
            <v>44918</v>
          </cell>
          <cell r="AR737" t="str">
            <v>MDELIVERY_2479178</v>
          </cell>
          <cell r="AS737">
            <v>324169</v>
          </cell>
          <cell r="AT737" t="str">
            <v>D40</v>
          </cell>
          <cell r="AU737" t="str">
            <v>BTB</v>
          </cell>
          <cell r="AV737">
            <v>2</v>
          </cell>
          <cell r="AX737" t="str">
            <v>ENTREGADO</v>
          </cell>
          <cell r="AY737" t="str">
            <v>LTE IPHONE 14 128GB AZUL: 2 und - sn. 353514357272189,353514357072357</v>
          </cell>
          <cell r="AZ737" t="str">
            <v>TERMINAL</v>
          </cell>
          <cell r="BA737" t="str">
            <v/>
          </cell>
        </row>
        <row r="738">
          <cell r="A738" t="str">
            <v>2479180</v>
          </cell>
          <cell r="B738" t="str">
            <v>MDELIVERY</v>
          </cell>
          <cell r="C738">
            <v>44918</v>
          </cell>
          <cell r="D738" t="str">
            <v>FLEXNET ECUADOR - MDELIVERY</v>
          </cell>
          <cell r="E738" t="str">
            <v>CALLE 28 DE JUNIO S/N Y GARCIA MORENO ENTRADA LLANO GRANDE</v>
          </cell>
          <cell r="H738" t="str">
            <v>170208</v>
          </cell>
          <cell r="I738" t="str">
            <v>QUITO</v>
          </cell>
          <cell r="J738" t="str">
            <v>PICHINCHA</v>
          </cell>
          <cell r="K738" t="str">
            <v>MARIA CRISTINA GARCIA CHIMBO_ASOCIACION DE EMPLEADOS DE LA SUPERINTENDENCIA DE COMPANIAS</v>
          </cell>
          <cell r="L738" t="str">
            <v>VICENTE RAMON ROCA 660 Y AV AMAZONAS CASA INSTITUCIONAL 2DO PISO SUPERINTENDENCIA DE COMPANIAS</v>
          </cell>
          <cell r="O738" t="str">
            <v>QUITO</v>
          </cell>
          <cell r="P738" t="str">
            <v>QUITO</v>
          </cell>
          <cell r="Q738" t="str">
            <v>PICHINCHA</v>
          </cell>
          <cell r="R738" t="str">
            <v>2479180</v>
          </cell>
          <cell r="W738" t="str">
            <v>1791129512001</v>
          </cell>
          <cell r="X738" t="str">
            <v>0995484990</v>
          </cell>
          <cell r="AA738">
            <v>44918</v>
          </cell>
          <cell r="AD738">
            <v>1</v>
          </cell>
          <cell r="AE738">
            <v>1</v>
          </cell>
          <cell r="AI738" t="str">
            <v>DESPACHO</v>
          </cell>
          <cell r="AJ738" t="str">
            <v>EXPRESS</v>
          </cell>
          <cell r="AL738" t="str">
            <v>NO</v>
          </cell>
          <cell r="AN738" t="str">
            <v>POSVENTA GGCC Y NEGOCIOS (EXPRESS SOLO QUITO)</v>
          </cell>
          <cell r="AO738" t="str">
            <v>GGCC / NEGOCIOS</v>
          </cell>
          <cell r="AP738">
            <v>44918</v>
          </cell>
          <cell r="AR738" t="str">
            <v>MDELIVERY_2479180</v>
          </cell>
          <cell r="AS738">
            <v>324164</v>
          </cell>
          <cell r="AT738" t="str">
            <v>D40</v>
          </cell>
          <cell r="AU738" t="str">
            <v>BTB</v>
          </cell>
          <cell r="AV738">
            <v>2</v>
          </cell>
          <cell r="AX738" t="str">
            <v>ENTREGADO</v>
          </cell>
          <cell r="AY738" t="str">
            <v>LTE XIAOMI REDMI NOTE 11 AZUL: 2 und - sn. 869113065747421,869113065695109</v>
          </cell>
          <cell r="AZ738" t="str">
            <v>TERMINAL</v>
          </cell>
          <cell r="BA738" t="str">
            <v/>
          </cell>
        </row>
        <row r="739">
          <cell r="A739" t="str">
            <v>2479182</v>
          </cell>
          <cell r="B739" t="str">
            <v>MDELIVERY</v>
          </cell>
          <cell r="C739">
            <v>44918</v>
          </cell>
          <cell r="D739" t="str">
            <v>FLEXNET ECUADOR - MDELIVERY</v>
          </cell>
          <cell r="E739" t="str">
            <v>CALLE 28 DE JUNIO S/N Y GARCIA MORENO ENTRADA LLANO GRANDE</v>
          </cell>
          <cell r="H739" t="str">
            <v>170208</v>
          </cell>
          <cell r="I739" t="str">
            <v>QUITO</v>
          </cell>
          <cell r="J739" t="str">
            <v>PICHINCHA</v>
          </cell>
          <cell r="K739" t="str">
            <v>GISSELA ELIZABETH MANTILLA GOMEZ_GISSELA ELIZABETH MANTILLA GOMEZ</v>
          </cell>
          <cell r="L739" t="str">
            <v>SECTOR CHILLOGALLO RIO SUNO S28 142 Y DIONISIO MEJIA</v>
          </cell>
          <cell r="O739" t="str">
            <v>QUITO</v>
          </cell>
          <cell r="P739" t="str">
            <v>QUITO</v>
          </cell>
          <cell r="Q739" t="str">
            <v>PICHINCHA</v>
          </cell>
          <cell r="R739" t="str">
            <v>2479182</v>
          </cell>
          <cell r="W739" t="str">
            <v>1716145121001</v>
          </cell>
          <cell r="X739" t="str">
            <v>0998917127</v>
          </cell>
          <cell r="AA739">
            <v>44918</v>
          </cell>
          <cell r="AD739">
            <v>1</v>
          </cell>
          <cell r="AE739">
            <v>1</v>
          </cell>
          <cell r="AI739" t="str">
            <v>DESPACHO</v>
          </cell>
          <cell r="AJ739" t="str">
            <v>NORMAL</v>
          </cell>
          <cell r="AL739" t="str">
            <v>NO</v>
          </cell>
          <cell r="AN739" t="str">
            <v>PEDIDO EXPRESS SOLO QUITO (INGRESAR ANTES DE LAS 11:00 AM)</v>
          </cell>
          <cell r="AO739" t="str">
            <v>DISTRIBUIDORES</v>
          </cell>
          <cell r="AP739">
            <v>44918</v>
          </cell>
          <cell r="AR739" t="str">
            <v>MDELIVERY_2479182</v>
          </cell>
          <cell r="AS739">
            <v>324181</v>
          </cell>
          <cell r="AT739" t="str">
            <v>D40</v>
          </cell>
          <cell r="AU739" t="str">
            <v>BTB</v>
          </cell>
          <cell r="AV739">
            <v>3</v>
          </cell>
          <cell r="AX739" t="str">
            <v>ENTREGADO</v>
          </cell>
          <cell r="AY739" t="str">
            <v>HALFSIM MOVISTAR: 3 und - sn. 8959300520560993423,8959300520560994041,8959300520560993993</v>
          </cell>
          <cell r="AZ739" t="str">
            <v>SIMCARD</v>
          </cell>
          <cell r="BA739" t="str">
            <v/>
          </cell>
        </row>
        <row r="740">
          <cell r="A740" t="str">
            <v>2479185</v>
          </cell>
          <cell r="B740" t="str">
            <v>MDELIVERY</v>
          </cell>
          <cell r="C740">
            <v>44918</v>
          </cell>
          <cell r="D740" t="str">
            <v>FLEXNET ECUADOR - MDELIVERY</v>
          </cell>
          <cell r="E740" t="str">
            <v>CALLE 28 DE JUNIO S/N Y GARCIA MORENO ENTRADA LLANO GRANDE</v>
          </cell>
          <cell r="H740" t="str">
            <v>170208</v>
          </cell>
          <cell r="I740" t="str">
            <v>QUITO</v>
          </cell>
          <cell r="J740" t="str">
            <v>PICHINCHA</v>
          </cell>
          <cell r="K740" t="str">
            <v>MARIA ALCIVAR_ANGEL SALOMON CHAVEZ MOLINA</v>
          </cell>
          <cell r="L740" t="str">
            <v>EUGENIO ESPEJO Y CARCHI EN LA ESQUINA ALADO DEL RESTAURANTE EL BACAN DEL GUAYAS</v>
          </cell>
          <cell r="O740" t="str">
            <v>LA CONCORDIA</v>
          </cell>
          <cell r="P740" t="str">
            <v>LA CONCORDIA</v>
          </cell>
          <cell r="Q740" t="str">
            <v>SANTO DOMINGO</v>
          </cell>
          <cell r="R740" t="str">
            <v>2479185</v>
          </cell>
          <cell r="W740" t="str">
            <v>1716588528001</v>
          </cell>
          <cell r="X740" t="str">
            <v>0988679605</v>
          </cell>
          <cell r="AA740">
            <v>44918</v>
          </cell>
          <cell r="AD740">
            <v>1</v>
          </cell>
          <cell r="AE740">
            <v>1</v>
          </cell>
          <cell r="AI740" t="str">
            <v>DESPACHO</v>
          </cell>
          <cell r="AJ740" t="str">
            <v>NORMAL</v>
          </cell>
          <cell r="AL740" t="str">
            <v>NO</v>
          </cell>
          <cell r="AN740" t="str">
            <v>DAS CARGO A LA CUENTA (DELIVERY)</v>
          </cell>
          <cell r="AO740" t="str">
            <v>DISTRIBUIDORES</v>
          </cell>
          <cell r="AP740">
            <v>44918</v>
          </cell>
          <cell r="AR740" t="str">
            <v>MDELIVERY_2479185</v>
          </cell>
          <cell r="AS740">
            <v>324179</v>
          </cell>
          <cell r="AT740" t="str">
            <v>D40</v>
          </cell>
          <cell r="AU740" t="str">
            <v>BTB</v>
          </cell>
          <cell r="AV740">
            <v>1</v>
          </cell>
          <cell r="AX740" t="str">
            <v>ENTREGADO</v>
          </cell>
          <cell r="AY740" t="str">
            <v>HALFSIM MOVISTAR: 1 und - sn. 8959300520560993670</v>
          </cell>
          <cell r="AZ740" t="str">
            <v>SIMCARD</v>
          </cell>
          <cell r="BA740" t="str">
            <v>EMPRESAS TITULAR AUSENTE ENTREGA CON SELLO</v>
          </cell>
        </row>
        <row r="741">
          <cell r="A741" t="str">
            <v>2479186</v>
          </cell>
          <cell r="B741" t="str">
            <v>MDELIVERY</v>
          </cell>
          <cell r="C741">
            <v>44918</v>
          </cell>
          <cell r="D741" t="str">
            <v>FLEXNET ECUADOR - MDELIVERY</v>
          </cell>
          <cell r="E741" t="str">
            <v>CALLE 28 DE JUNIO S/N Y GARCIA MORENO ENTRADA LLANO GRANDE</v>
          </cell>
          <cell r="H741" t="str">
            <v>170208</v>
          </cell>
          <cell r="I741" t="str">
            <v>QUITO</v>
          </cell>
          <cell r="J741" t="str">
            <v>PICHINCHA</v>
          </cell>
          <cell r="K741" t="str">
            <v>MARGARITA PANTA_CALERO SANGINEZ BOLIVAR EMILIO</v>
          </cell>
          <cell r="L741" t="str">
            <v>PROVIDENCIA SUROESTE SECTOR CHISA ENTRE 6TA Y 7MA SUROESTE CASA 1 PISO COLOR ROJO ES UNA TIENDA REF  AL FRENTE DE LA PANADERIA ELOY COMERCIAL SAN FELIPE  CEVICHERIA CARMITA</v>
          </cell>
          <cell r="O741" t="str">
            <v>MACHALA</v>
          </cell>
          <cell r="P741" t="str">
            <v>MACHALA</v>
          </cell>
          <cell r="Q741" t="str">
            <v>EL ORO</v>
          </cell>
          <cell r="R741" t="str">
            <v>2479186</v>
          </cell>
          <cell r="W741" t="str">
            <v>0703444901001</v>
          </cell>
          <cell r="X741" t="str">
            <v>0979799115/0998787852</v>
          </cell>
          <cell r="AA741">
            <v>44918</v>
          </cell>
          <cell r="AD741">
            <v>1</v>
          </cell>
          <cell r="AE741">
            <v>1</v>
          </cell>
          <cell r="AI741" t="str">
            <v>DESPACHO</v>
          </cell>
          <cell r="AJ741" t="str">
            <v>NORMAL</v>
          </cell>
          <cell r="AL741" t="str">
            <v>NO</v>
          </cell>
          <cell r="AN741" t="str">
            <v>DAS CARGO A LA CUENTA (DELIVERY)</v>
          </cell>
          <cell r="AO741" t="str">
            <v>DISTRIBUIDORES</v>
          </cell>
          <cell r="AP741">
            <v>44918</v>
          </cell>
          <cell r="AR741" t="str">
            <v>MDELIVERY_2479186</v>
          </cell>
          <cell r="AS741">
            <v>324183</v>
          </cell>
          <cell r="AT741" t="str">
            <v>D40</v>
          </cell>
          <cell r="AU741" t="str">
            <v>BTB</v>
          </cell>
          <cell r="AV741">
            <v>1</v>
          </cell>
          <cell r="AX741" t="str">
            <v>ENTREGADO</v>
          </cell>
          <cell r="AY741" t="str">
            <v>HALFSIM MOVISTAR: 1 und - sn. 8959300520560993977</v>
          </cell>
          <cell r="AZ741" t="str">
            <v>SIMCARD</v>
          </cell>
          <cell r="BA741" t="str">
            <v>EMPRESAS TITULAR AUSENTE ENTREGA CON SELLO</v>
          </cell>
        </row>
        <row r="742">
          <cell r="A742" t="str">
            <v>2479187</v>
          </cell>
          <cell r="B742" t="str">
            <v>MDELIVERY</v>
          </cell>
          <cell r="C742">
            <v>44918</v>
          </cell>
          <cell r="D742" t="str">
            <v>FLEXNET ECUADOR - MDELIVERY</v>
          </cell>
          <cell r="E742" t="str">
            <v>CALLE 28 DE JUNIO S/N Y GARCIA MORENO ENTRADA LLANO GRANDE</v>
          </cell>
          <cell r="H742" t="str">
            <v>170208</v>
          </cell>
          <cell r="I742" t="str">
            <v>QUITO</v>
          </cell>
          <cell r="J742" t="str">
            <v>PICHINCHA</v>
          </cell>
          <cell r="K742" t="str">
            <v>FABIAN IDROBO_CONSERVATION INTERNATIONAL FOUNDATION</v>
          </cell>
          <cell r="L742" t="str">
            <v>CATALINA ALDAZ N34 181 Y PORTUGAL EDIFICIO TITANIUM II  CUARTO PISO OFICINA 402 PICHINCHA  QUITO</v>
          </cell>
          <cell r="O742" t="str">
            <v>QUITO</v>
          </cell>
          <cell r="P742" t="str">
            <v>QUITO</v>
          </cell>
          <cell r="Q742" t="str">
            <v>PICHINCHA</v>
          </cell>
          <cell r="R742" t="str">
            <v>2479187</v>
          </cell>
          <cell r="W742" t="str">
            <v>1791786254001</v>
          </cell>
          <cell r="X742" t="str">
            <v>0963080695</v>
          </cell>
          <cell r="AA742">
            <v>44918</v>
          </cell>
          <cell r="AD742">
            <v>1</v>
          </cell>
          <cell r="AE742">
            <v>1</v>
          </cell>
          <cell r="AI742" t="str">
            <v>DESPACHO</v>
          </cell>
          <cell r="AJ742" t="str">
            <v>NORMAL</v>
          </cell>
          <cell r="AL742" t="str">
            <v>NO</v>
          </cell>
          <cell r="AN742" t="str">
            <v>367 EMPRESAS Y NEGOCIOS</v>
          </cell>
          <cell r="AO742" t="str">
            <v>GGCC / NEGOCIOS</v>
          </cell>
          <cell r="AP742">
            <v>44918</v>
          </cell>
          <cell r="AR742" t="str">
            <v>MDELIVERY_2479187</v>
          </cell>
          <cell r="AS742">
            <v>324176</v>
          </cell>
          <cell r="AT742" t="str">
            <v>D40</v>
          </cell>
          <cell r="AU742" t="str">
            <v>BTB</v>
          </cell>
          <cell r="AV742">
            <v>12</v>
          </cell>
          <cell r="AX742" t="str">
            <v>ENTREGADO</v>
          </cell>
          <cell r="AY742" t="str">
            <v>LTE SAMSUNG A13 NEGRO: 3 und - sn. 350068480714628,350068480714578,350068480714511 / LTE SAMSUNG A03 NEGRO: 1 und - sn. 351084958319211 / LTE SAMSUNG A23 NEGRO: 8 und - sn. 356795951375463,356795951370944,356795950836481,356795951174346,356795951336150,356795951296271,356795951175806,356795950945605</v>
          </cell>
          <cell r="AZ742" t="str">
            <v>TERMINAL</v>
          </cell>
          <cell r="BA742" t="str">
            <v/>
          </cell>
        </row>
        <row r="743">
          <cell r="A743" t="str">
            <v>2479199</v>
          </cell>
          <cell r="B743" t="str">
            <v>MDELIVERY</v>
          </cell>
          <cell r="C743">
            <v>44918</v>
          </cell>
          <cell r="D743" t="str">
            <v>FLEXNET ECUADOR - MDELIVERY</v>
          </cell>
          <cell r="E743" t="str">
            <v>CALLE 28 DE JUNIO S/N Y GARCIA MORENO ENTRADA LLANO GRANDE</v>
          </cell>
          <cell r="H743" t="str">
            <v>170208</v>
          </cell>
          <cell r="I743" t="str">
            <v>QUITO</v>
          </cell>
          <cell r="J743" t="str">
            <v>PICHINCHA</v>
          </cell>
          <cell r="K743" t="str">
            <v>FREDDY PAREDES_CAJAMARCA PROTECTIVE SERVICES C  LTDA  CAJAPROTSERV</v>
          </cell>
          <cell r="L743" t="str">
            <v>GUAYAS  GUAYAQUIL  LOMAS DE URDESA  GUAYACANES  399 Y  LA QUINTA</v>
          </cell>
          <cell r="O743" t="str">
            <v>GUAYAQUIL</v>
          </cell>
          <cell r="P743" t="str">
            <v>GUAYAQUIL</v>
          </cell>
          <cell r="Q743" t="str">
            <v>GUAYAS</v>
          </cell>
          <cell r="R743" t="str">
            <v>2479199</v>
          </cell>
          <cell r="W743" t="str">
            <v>0992810572001</v>
          </cell>
          <cell r="X743" t="str">
            <v>958915690</v>
          </cell>
          <cell r="AA743">
            <v>44918</v>
          </cell>
          <cell r="AD743">
            <v>1</v>
          </cell>
          <cell r="AE743">
            <v>1</v>
          </cell>
          <cell r="AI743" t="str">
            <v>DESPACHO</v>
          </cell>
          <cell r="AJ743" t="str">
            <v>NORMAL</v>
          </cell>
          <cell r="AL743" t="str">
            <v>NO</v>
          </cell>
          <cell r="AN743" t="str">
            <v>ACTIVACIONES INGRESOS GGCC &amp; NEGOCIOS DIRECTOS</v>
          </cell>
          <cell r="AO743" t="str">
            <v>GGCC / NEGOCIOS</v>
          </cell>
          <cell r="AP743">
            <v>44918</v>
          </cell>
          <cell r="AR743" t="str">
            <v>MDELIVERY_2479199</v>
          </cell>
          <cell r="AS743">
            <v>324180</v>
          </cell>
          <cell r="AT743" t="str">
            <v>D40</v>
          </cell>
          <cell r="AU743" t="str">
            <v>BTB</v>
          </cell>
          <cell r="AV743">
            <v>55</v>
          </cell>
          <cell r="AX743" t="str">
            <v>ENTREGADO</v>
          </cell>
          <cell r="AY743" t="str">
            <v>HALFSIM MOVISTAR: 55 und - sn. 8959300520560990205,8959300520560990189,8959300520560990163,8959300520560993936,8959300520560989975,8959300520560990288,8959300520560994108,8959300520560990262,8959300520560993837,8959300520560993928,8959300520560993894,8959300520560989967,8959300520560993944,8959300520560993720,8959300520560993738,8959300520560993969,8959300520560990254,8959300520560989751,8959300520560989744,8959300520560989918,8959300520560989710,8959300520560989512,8959300520560989942,8959300520560989769,8959300520560993860,8959300520560989900,8959300520560993886,8959300520560993811,8959300520560990296,8959300520560989983,8959300520560989926,8959300520560989959,8959300520560994090,8959300520560993829,8959300520560989736,8959300520560994124,8959300520560993845,8959300520560993910,8959300520560994074,8959300520560993795,8959300520560990213,8959300520560993878,8959300520560990221,8959300520560990247,8959300520560989934,8959300520560990197,8959300520560989728,8959300520560994116,8959300520560993902,8959300520560993852,8959300520560994082,8959300520560993746,8959300520560989892,8959300520560990239,8959300520560990270</v>
          </cell>
          <cell r="AZ743" t="str">
            <v>SIMCARD</v>
          </cell>
          <cell r="BA743" t="str">
            <v/>
          </cell>
        </row>
        <row r="744">
          <cell r="A744" t="str">
            <v>2479254</v>
          </cell>
          <cell r="B744" t="str">
            <v>MDELIVERY</v>
          </cell>
          <cell r="C744">
            <v>44918</v>
          </cell>
          <cell r="D744" t="str">
            <v>FLEXNET ECUADOR - MDELIVERY</v>
          </cell>
          <cell r="E744" t="str">
            <v>CALLE 28 DE JUNIO S/N Y GARCIA MORENO ENTRADA LLANO GRANDE</v>
          </cell>
          <cell r="H744" t="str">
            <v>170208</v>
          </cell>
          <cell r="I744" t="str">
            <v>QUITO</v>
          </cell>
          <cell r="J744" t="str">
            <v>PICHINCHA</v>
          </cell>
          <cell r="K744" t="str">
            <v>ARACELY CHAVEZ_CALISTO MERINO ISIDRO</v>
          </cell>
          <cell r="L744" t="str">
            <v>BARBARA ESPARZA LOTE 8 Y VIA A PILLAGUA  CONJUNTO INDIGO GARDENS OF 2</v>
          </cell>
          <cell r="O744" t="str">
            <v>QUITO</v>
          </cell>
          <cell r="P744" t="str">
            <v>QUITO</v>
          </cell>
          <cell r="Q744" t="str">
            <v>PICHINCHA</v>
          </cell>
          <cell r="R744" t="str">
            <v>2479254</v>
          </cell>
          <cell r="W744" t="str">
            <v>1707264964001</v>
          </cell>
          <cell r="X744" t="str">
            <v>0987038558</v>
          </cell>
          <cell r="AA744">
            <v>44918</v>
          </cell>
          <cell r="AD744">
            <v>1</v>
          </cell>
          <cell r="AE744">
            <v>1</v>
          </cell>
          <cell r="AI744" t="str">
            <v>DESPACHO</v>
          </cell>
          <cell r="AJ744" t="str">
            <v>NORMAL</v>
          </cell>
          <cell r="AL744" t="str">
            <v>NO</v>
          </cell>
          <cell r="AN744" t="str">
            <v>367 EMPRESAS Y NEGOCIOS (EXPRESS SOLO QUITO)</v>
          </cell>
          <cell r="AO744" t="str">
            <v>GGCC / NEGOCIOS</v>
          </cell>
          <cell r="AP744">
            <v>44918</v>
          </cell>
          <cell r="AR744" t="str">
            <v>MDELIVERY_2479254</v>
          </cell>
          <cell r="AS744">
            <v>324178</v>
          </cell>
          <cell r="AT744" t="str">
            <v>D40</v>
          </cell>
          <cell r="AU744" t="str">
            <v>BTB</v>
          </cell>
          <cell r="AV744">
            <v>1</v>
          </cell>
          <cell r="AX744" t="str">
            <v>ENTREGADO</v>
          </cell>
          <cell r="AY744" t="str">
            <v>HALFSIM MOVISTAR: 1 und - sn. 8959300520560993985</v>
          </cell>
          <cell r="AZ744" t="str">
            <v>SIMCARD</v>
          </cell>
          <cell r="BA744" t="str">
            <v/>
          </cell>
        </row>
        <row r="745">
          <cell r="A745" t="str">
            <v>2479255</v>
          </cell>
          <cell r="B745" t="str">
            <v>MDELIVERY</v>
          </cell>
          <cell r="C745">
            <v>44918</v>
          </cell>
          <cell r="D745" t="str">
            <v>FLEXNET ECUADOR - MDELIVERY</v>
          </cell>
          <cell r="E745" t="str">
            <v>CALLE 28 DE JUNIO S/N Y GARCIA MORENO ENTRADA LLANO GRANDE</v>
          </cell>
          <cell r="H745" t="str">
            <v>170208</v>
          </cell>
          <cell r="I745" t="str">
            <v>QUITO</v>
          </cell>
          <cell r="J745" t="str">
            <v>PICHINCHA</v>
          </cell>
          <cell r="K745" t="str">
            <v>JORGE VARGAS_CRISTIAN ALFREDO YEPEZ MEDRANDA</v>
          </cell>
          <cell r="L745" t="str">
            <v>ENTRANDO POR LA DIOGENES PAREDES A 100 METROS  EDIFICIO CON NUMERO 30 EN LA PARTE DE ARRIBA  CONJUNTOS LA LUZ</v>
          </cell>
          <cell r="O745" t="str">
            <v>QUITO</v>
          </cell>
          <cell r="P745" t="str">
            <v>QUITO</v>
          </cell>
          <cell r="Q745" t="str">
            <v>PICHINCHA</v>
          </cell>
          <cell r="R745" t="str">
            <v>2479255</v>
          </cell>
          <cell r="W745" t="str">
            <v>1753622925001</v>
          </cell>
          <cell r="X745" t="str">
            <v>0989938255</v>
          </cell>
          <cell r="AA745">
            <v>44918</v>
          </cell>
          <cell r="AD745">
            <v>1</v>
          </cell>
          <cell r="AE745">
            <v>1</v>
          </cell>
          <cell r="AI745" t="str">
            <v>DESPACHO</v>
          </cell>
          <cell r="AJ745" t="str">
            <v>EXPRESS</v>
          </cell>
          <cell r="AL745" t="str">
            <v>NO</v>
          </cell>
          <cell r="AN745" t="str">
            <v>PEDIDO EXPRESS SOLO QUITO (INGRESAR ANTES DE LAS 11:00 AM)</v>
          </cell>
          <cell r="AO745" t="str">
            <v>DISTRIBUIDORES</v>
          </cell>
          <cell r="AP745">
            <v>44918</v>
          </cell>
          <cell r="AR745" t="str">
            <v>MDELIVERY_2479255</v>
          </cell>
          <cell r="AS745">
            <v>324159</v>
          </cell>
          <cell r="AT745" t="str">
            <v>D40</v>
          </cell>
          <cell r="AU745" t="str">
            <v>BTB</v>
          </cell>
          <cell r="AV745">
            <v>1</v>
          </cell>
          <cell r="AX745" t="str">
            <v>ENTREGADO</v>
          </cell>
          <cell r="AY745" t="str">
            <v>ESIM MOVISTAR_ESIM EVOUCHERS CODE QR: 1 und - sn. 8959300120525774941</v>
          </cell>
          <cell r="AZ745" t="str">
            <v>SIMCARD</v>
          </cell>
          <cell r="BA745" t="str">
            <v/>
          </cell>
        </row>
        <row r="746">
          <cell r="A746" t="str">
            <v>2479256</v>
          </cell>
          <cell r="B746" t="str">
            <v>MDELIVERY</v>
          </cell>
          <cell r="C746">
            <v>44918</v>
          </cell>
          <cell r="D746" t="str">
            <v>FLEXNET ECUADOR - MDELIVERY</v>
          </cell>
          <cell r="E746" t="str">
            <v>CALLE 28 DE JUNIO S/N Y GARCIA MORENO ENTRADA LLANO GRANDE</v>
          </cell>
          <cell r="H746" t="str">
            <v>170208</v>
          </cell>
          <cell r="I746" t="str">
            <v>QUITO</v>
          </cell>
          <cell r="J746" t="str">
            <v>PICHINCHA</v>
          </cell>
          <cell r="K746" t="str">
            <v>WILLIAM CORREDOR_CORREDOR  Y  CORREDOR CONSTRUCTORES CO Y CO CIA LTDA</v>
          </cell>
          <cell r="L746" t="str">
            <v>AV  RIO AMAZONAS N47 25  QUITO 170512  REFERENCIA DIAGONAL AL TERMINAL LABRADOR</v>
          </cell>
          <cell r="O746" t="str">
            <v>QUITO</v>
          </cell>
          <cell r="P746" t="str">
            <v>QUITO</v>
          </cell>
          <cell r="Q746" t="str">
            <v>PICHINCHA</v>
          </cell>
          <cell r="R746" t="str">
            <v>2479256</v>
          </cell>
          <cell r="W746" t="str">
            <v>1793079105001</v>
          </cell>
          <cell r="X746" t="str">
            <v>0999721840</v>
          </cell>
          <cell r="AA746">
            <v>44918</v>
          </cell>
          <cell r="AD746">
            <v>1</v>
          </cell>
          <cell r="AE746">
            <v>1</v>
          </cell>
          <cell r="AI746" t="str">
            <v>DESPACHO</v>
          </cell>
          <cell r="AJ746" t="str">
            <v>EXPRESS</v>
          </cell>
          <cell r="AL746" t="str">
            <v>NO</v>
          </cell>
          <cell r="AN746" t="str">
            <v>PEDIDO EXPRESS SOLO QUITO (INGRESAR ANTES DE LAS 11:00 AM)</v>
          </cell>
          <cell r="AO746" t="str">
            <v>DISTRIBUIDORES</v>
          </cell>
          <cell r="AP746">
            <v>44918</v>
          </cell>
          <cell r="AR746" t="str">
            <v>MDELIVERY_2479256</v>
          </cell>
          <cell r="AS746">
            <v>324165</v>
          </cell>
          <cell r="AT746" t="str">
            <v>D40</v>
          </cell>
          <cell r="AU746" t="str">
            <v>BTB</v>
          </cell>
          <cell r="AV746">
            <v>1</v>
          </cell>
          <cell r="AX746" t="str">
            <v>INCIDENCIA</v>
          </cell>
          <cell r="AY746" t="str">
            <v>ESIM MOVISTAR_ESIM EVOUCHERS CODE QR: 1 und - sn. 8959300120525775062</v>
          </cell>
          <cell r="AZ746" t="str">
            <v>SIMCARD</v>
          </cell>
          <cell r="BA746" t="str">
            <v/>
          </cell>
        </row>
        <row r="747">
          <cell r="A747" t="str">
            <v>2479257</v>
          </cell>
          <cell r="B747" t="str">
            <v>MDELIVERY</v>
          </cell>
          <cell r="C747">
            <v>44918</v>
          </cell>
          <cell r="D747" t="str">
            <v>FLEXNET ECUADOR - MDELIVERY</v>
          </cell>
          <cell r="E747" t="str">
            <v>CALLE 28 DE JUNIO S/N Y GARCIA MORENO ENTRADA LLANO GRANDE</v>
          </cell>
          <cell r="H747" t="str">
            <v>170208</v>
          </cell>
          <cell r="I747" t="str">
            <v>QUITO</v>
          </cell>
          <cell r="J747" t="str">
            <v>PICHINCHA</v>
          </cell>
          <cell r="K747" t="str">
            <v>ANDREA GUERRON_PAPIZZEC S A</v>
          </cell>
          <cell r="L747" t="str">
            <v>INAQUITO   PASAJE LOS NARANJOS E10 56 Y AV  6 DE DICIEMBRE   REF  PAPA JOHNS</v>
          </cell>
          <cell r="O747" t="str">
            <v>QUITO</v>
          </cell>
          <cell r="P747" t="str">
            <v>QUITO</v>
          </cell>
          <cell r="Q747" t="str">
            <v>PICHINCHA</v>
          </cell>
          <cell r="R747" t="str">
            <v>2479257</v>
          </cell>
          <cell r="W747" t="str">
            <v>1791957342001</v>
          </cell>
          <cell r="X747" t="str">
            <v>0984890867</v>
          </cell>
          <cell r="AA747">
            <v>44918</v>
          </cell>
          <cell r="AD747">
            <v>1</v>
          </cell>
          <cell r="AE747">
            <v>1</v>
          </cell>
          <cell r="AI747" t="str">
            <v>DESPACHO</v>
          </cell>
          <cell r="AJ747" t="str">
            <v>EXPRESS</v>
          </cell>
          <cell r="AL747" t="str">
            <v>NO</v>
          </cell>
          <cell r="AN747" t="str">
            <v>367 EMPRESAS Y NEGOCIOS (EXPRESS SOLO QUITO)</v>
          </cell>
          <cell r="AO747" t="str">
            <v>GGCC / NEGOCIOS</v>
          </cell>
          <cell r="AP747">
            <v>44918</v>
          </cell>
          <cell r="AR747" t="str">
            <v>MDELIVERY_2479257</v>
          </cell>
          <cell r="AS747">
            <v>324160</v>
          </cell>
          <cell r="AT747" t="str">
            <v>D40</v>
          </cell>
          <cell r="AU747" t="str">
            <v>BTB</v>
          </cell>
          <cell r="AV747">
            <v>1</v>
          </cell>
          <cell r="AX747" t="str">
            <v>ENTREGADO</v>
          </cell>
          <cell r="AY747" t="str">
            <v>LTE SAMSUNG Z FLIP 4 GRIS: 1 und - sn. 358975993316307</v>
          </cell>
          <cell r="AZ747" t="str">
            <v>TERMINAL</v>
          </cell>
          <cell r="BA747" t="str">
            <v/>
          </cell>
        </row>
        <row r="748">
          <cell r="A748" t="str">
            <v>2479258</v>
          </cell>
          <cell r="B748" t="str">
            <v>MDELIVERY</v>
          </cell>
          <cell r="C748">
            <v>44918</v>
          </cell>
          <cell r="D748" t="str">
            <v>FLEXNET ECUADOR - MDELIVERY</v>
          </cell>
          <cell r="E748" t="str">
            <v>CALLE 28 DE JUNIO S/N Y GARCIA MORENO ENTRADA LLANO GRANDE</v>
          </cell>
          <cell r="H748" t="str">
            <v>170208</v>
          </cell>
          <cell r="I748" t="str">
            <v>QUITO</v>
          </cell>
          <cell r="J748" t="str">
            <v>PICHINCHA</v>
          </cell>
          <cell r="K748" t="str">
            <v>HANS CESAR VERGARA MOGOLLON_MAS COBRANZAS S  A</v>
          </cell>
          <cell r="L748" t="str">
            <v>EDIFICIO TORRES DE LA MERCED  CORDOBA Y VICTOR MANUEL RENDON  OFI 17  PREGUNTAR EN RECEPCION POR EL SENOR HANS CESAR VERGARA MOGOLLON</v>
          </cell>
          <cell r="O748" t="str">
            <v>GUAYAQUIL</v>
          </cell>
          <cell r="P748" t="str">
            <v>GUAYAQUIL</v>
          </cell>
          <cell r="Q748" t="str">
            <v>GUAYAS</v>
          </cell>
          <cell r="R748" t="str">
            <v>2479258</v>
          </cell>
          <cell r="W748" t="str">
            <v>0993014982001</v>
          </cell>
          <cell r="X748" t="str">
            <v>0983329781</v>
          </cell>
          <cell r="AA748">
            <v>44918</v>
          </cell>
          <cell r="AD748">
            <v>1</v>
          </cell>
          <cell r="AE748">
            <v>1</v>
          </cell>
          <cell r="AI748" t="str">
            <v>DESPACHO</v>
          </cell>
          <cell r="AJ748" t="str">
            <v>NORMAL</v>
          </cell>
          <cell r="AL748" t="str">
            <v>NO</v>
          </cell>
          <cell r="AN748" t="str">
            <v>DISTRIBUIDORES NEGOCIOS B2B</v>
          </cell>
          <cell r="AO748" t="str">
            <v>DISTRIBUIDORES</v>
          </cell>
          <cell r="AP748">
            <v>44918</v>
          </cell>
          <cell r="AR748" t="str">
            <v>MDELIVERY_2479258</v>
          </cell>
          <cell r="AS748">
            <v>324182</v>
          </cell>
          <cell r="AT748" t="str">
            <v>D40</v>
          </cell>
          <cell r="AU748" t="str">
            <v>BTB</v>
          </cell>
          <cell r="AV748">
            <v>1</v>
          </cell>
          <cell r="AX748" t="str">
            <v>ENTREGADO</v>
          </cell>
          <cell r="AY748" t="str">
            <v>LTE IPHONE 14 256GB NEGRO: 1 und - sn. 353514355060149</v>
          </cell>
          <cell r="AZ748" t="str">
            <v>TERMINAL</v>
          </cell>
          <cell r="BA748" t="str">
            <v>Validar Biometrico</v>
          </cell>
        </row>
        <row r="749">
          <cell r="A749" t="str">
            <v>2479259</v>
          </cell>
          <cell r="B749" t="str">
            <v>MDELIVERY</v>
          </cell>
          <cell r="C749">
            <v>44918</v>
          </cell>
          <cell r="D749" t="str">
            <v>FLEXNET ECUADOR - MDELIVERY</v>
          </cell>
          <cell r="E749" t="str">
            <v>CALLE 28 DE JUNIO S/N Y GARCIA MORENO ENTRADA LLANO GRANDE</v>
          </cell>
          <cell r="H749" t="str">
            <v>170208</v>
          </cell>
          <cell r="I749" t="str">
            <v>QUITO</v>
          </cell>
          <cell r="J749" t="str">
            <v>PICHINCHA</v>
          </cell>
          <cell r="K749" t="str">
            <v>DAVID LIMA_ELEBUS BUSINESS CIA LTDA</v>
          </cell>
          <cell r="L749" t="str">
            <v>CALLE G N326 Y HUAYNA CAPAC  SANTA MONICA  CONOCOTO</v>
          </cell>
          <cell r="O749" t="str">
            <v>QUITO</v>
          </cell>
          <cell r="P749" t="str">
            <v>QUITO</v>
          </cell>
          <cell r="Q749" t="str">
            <v>PICHINCHA</v>
          </cell>
          <cell r="R749" t="str">
            <v>2479259</v>
          </cell>
          <cell r="W749" t="str">
            <v>1793065198001</v>
          </cell>
          <cell r="X749" t="str">
            <v>0979364106</v>
          </cell>
          <cell r="AA749">
            <v>44918</v>
          </cell>
          <cell r="AD749">
            <v>1</v>
          </cell>
          <cell r="AE749">
            <v>1</v>
          </cell>
          <cell r="AI749" t="str">
            <v>DESPACHO</v>
          </cell>
          <cell r="AJ749" t="str">
            <v>NORMAL</v>
          </cell>
          <cell r="AL749" t="str">
            <v>NO</v>
          </cell>
          <cell r="AN749" t="str">
            <v>PEDIDO EXPRESS SOLO QUITO (INGRESAR ANTES DE LAS 11:00 AM)</v>
          </cell>
          <cell r="AO749" t="str">
            <v>DISTRIBUIDORES</v>
          </cell>
          <cell r="AP749">
            <v>44918</v>
          </cell>
          <cell r="AR749" t="str">
            <v>MDELIVERY_2479259</v>
          </cell>
          <cell r="AS749">
            <v>324177</v>
          </cell>
          <cell r="AT749" t="str">
            <v>D40</v>
          </cell>
          <cell r="AU749" t="str">
            <v>BTB</v>
          </cell>
          <cell r="AV749">
            <v>1</v>
          </cell>
          <cell r="AX749" t="str">
            <v>ENTREGADO</v>
          </cell>
          <cell r="AY749" t="str">
            <v>HALFSIM MOVISTAR: 1 und - sn. 8959300520560990783</v>
          </cell>
          <cell r="AZ749" t="str">
            <v>SIMCARD</v>
          </cell>
          <cell r="BA749" t="str">
            <v/>
          </cell>
        </row>
        <row r="750">
          <cell r="A750" t="str">
            <v>2479260</v>
          </cell>
          <cell r="B750" t="str">
            <v>MDELIVERY</v>
          </cell>
          <cell r="C750">
            <v>44918</v>
          </cell>
          <cell r="D750" t="str">
            <v>FLEXNET ECUADOR - MDELIVERY</v>
          </cell>
          <cell r="E750" t="str">
            <v>CALLE 28 DE JUNIO S/N Y GARCIA MORENO ENTRADA LLANO GRANDE</v>
          </cell>
          <cell r="H750" t="str">
            <v>170208</v>
          </cell>
          <cell r="I750" t="str">
            <v>QUITO</v>
          </cell>
          <cell r="J750" t="str">
            <v>PICHINCHA</v>
          </cell>
          <cell r="K750" t="str">
            <v>EDIXON JOSE SIMANCAS FERNANDEZ_ LUIS ALFONSO VACA AIZAGA</v>
          </cell>
          <cell r="L750" t="str">
            <v>CALLE HUNGRIA Y RUMANIA  DETRAS DE LA TABLITA DEL TARTARO  LOCAL ESQUINERO DERLIS NAKARY ESTUDIO</v>
          </cell>
          <cell r="O750" t="str">
            <v>QUITO</v>
          </cell>
          <cell r="P750" t="str">
            <v>QUITO</v>
          </cell>
          <cell r="Q750" t="str">
            <v>PICHINCHA</v>
          </cell>
          <cell r="R750" t="str">
            <v>2479260</v>
          </cell>
          <cell r="W750" t="str">
            <v>1715132237001</v>
          </cell>
          <cell r="X750" t="str">
            <v>0992519175</v>
          </cell>
          <cell r="AA750">
            <v>44918</v>
          </cell>
          <cell r="AD750">
            <v>1</v>
          </cell>
          <cell r="AE750">
            <v>1</v>
          </cell>
          <cell r="AI750" t="str">
            <v>DESPACHO</v>
          </cell>
          <cell r="AJ750" t="str">
            <v>EXPRESS</v>
          </cell>
          <cell r="AL750" t="str">
            <v>NO</v>
          </cell>
          <cell r="AN750" t="str">
            <v>PEDIDO EXPRESS SOLO QUITO (INGRESAR ANTES DE LAS 11:00 AM)</v>
          </cell>
          <cell r="AO750" t="str">
            <v>DISTRIBUIDORES</v>
          </cell>
          <cell r="AP750">
            <v>44918</v>
          </cell>
          <cell r="AR750" t="str">
            <v>MDELIVERY_2479260</v>
          </cell>
          <cell r="AS750">
            <v>324158</v>
          </cell>
          <cell r="AT750" t="str">
            <v>D40</v>
          </cell>
          <cell r="AU750" t="str">
            <v>BTB</v>
          </cell>
          <cell r="AV750">
            <v>4</v>
          </cell>
          <cell r="AX750" t="str">
            <v>ENTREGADO</v>
          </cell>
          <cell r="AY750" t="str">
            <v>HALFSIM MOVISTAR: 4 und - sn. 8959300520560990734,8959300520560990536,8959300520560990726,8959300520560990544</v>
          </cell>
          <cell r="AZ750" t="str">
            <v>SIMCARD</v>
          </cell>
          <cell r="BA750" t="str">
            <v/>
          </cell>
        </row>
        <row r="751">
          <cell r="A751" t="str">
            <v>2479264</v>
          </cell>
          <cell r="B751" t="str">
            <v>MDELIVERY</v>
          </cell>
          <cell r="C751">
            <v>44918</v>
          </cell>
          <cell r="D751" t="str">
            <v>FLEXNET ECUADOR - MDELIVERY</v>
          </cell>
          <cell r="E751" t="str">
            <v>CALLE 28 DE JUNIO S/N Y GARCIA MORENO ENTRADA LLANO GRANDE</v>
          </cell>
          <cell r="H751" t="str">
            <v>170208</v>
          </cell>
          <cell r="I751" t="str">
            <v>QUITO</v>
          </cell>
          <cell r="J751" t="str">
            <v>PICHINCHA</v>
          </cell>
          <cell r="K751" t="str">
            <v>ANDREA ELIZABETH CARATE MINO_PRODUCTOS INNOVADORES PROALMEX CIA  LTDA</v>
          </cell>
          <cell r="L751" t="str">
            <v>AZUAY  CUENCA  JULIO TENORIO LASSO  S N  AV 24 DE MAYO  PRODUCTOS INNOVADORES PROALMEX CIA  LTDA</v>
          </cell>
          <cell r="O751" t="str">
            <v>CUENCA</v>
          </cell>
          <cell r="P751" t="str">
            <v>CUENCA</v>
          </cell>
          <cell r="Q751" t="str">
            <v>AZUAY</v>
          </cell>
          <cell r="R751" t="str">
            <v>2479264</v>
          </cell>
          <cell r="W751" t="str">
            <v>0190393712001</v>
          </cell>
          <cell r="X751" t="str">
            <v>0983379017</v>
          </cell>
          <cell r="AA751">
            <v>44918</v>
          </cell>
          <cell r="AD751">
            <v>1</v>
          </cell>
          <cell r="AE751">
            <v>1</v>
          </cell>
          <cell r="AI751" t="str">
            <v>DESPACHO</v>
          </cell>
          <cell r="AJ751" t="str">
            <v>NORMAL</v>
          </cell>
          <cell r="AL751" t="str">
            <v>NO</v>
          </cell>
          <cell r="AN751" t="str">
            <v>ACTIVACIONES B2B PORTABILIDADES SOLO SIMCARD</v>
          </cell>
          <cell r="AO751" t="str">
            <v>GGCC / NEGOCIOS</v>
          </cell>
          <cell r="AP751">
            <v>44918</v>
          </cell>
          <cell r="AR751" t="str">
            <v>MDELIVERY_2479264</v>
          </cell>
          <cell r="AS751">
            <v>324184</v>
          </cell>
          <cell r="AT751" t="str">
            <v>D40</v>
          </cell>
          <cell r="AU751" t="str">
            <v>BTB</v>
          </cell>
          <cell r="AV751">
            <v>2</v>
          </cell>
          <cell r="AX751" t="str">
            <v>ENTREGADO</v>
          </cell>
          <cell r="AY751" t="str">
            <v>HALFSIM MOVISTAR: 2 und - sn. 8959300520560990510,8959300520560990759</v>
          </cell>
          <cell r="AZ751" t="str">
            <v>SIMCARD</v>
          </cell>
          <cell r="BA751" t="str">
            <v/>
          </cell>
        </row>
        <row r="752">
          <cell r="A752" t="str">
            <v>2479266</v>
          </cell>
          <cell r="B752" t="str">
            <v>MDELIVERY</v>
          </cell>
          <cell r="C752">
            <v>44918</v>
          </cell>
          <cell r="D752" t="str">
            <v>FLEXNET ECUADOR - MDELIVERY</v>
          </cell>
          <cell r="E752" t="str">
            <v>CALLE 28 DE JUNIO S/N Y GARCIA MORENO ENTRADA LLANO GRANDE</v>
          </cell>
          <cell r="H752" t="str">
            <v>170208</v>
          </cell>
          <cell r="I752" t="str">
            <v>QUITO</v>
          </cell>
          <cell r="J752" t="str">
            <v>PICHINCHA</v>
          </cell>
          <cell r="K752" t="str">
            <v>SANTIAGO FABRICIO VALENCIA ESPINOSA_SANTIAGO FABRICIO VALENCIA ESPINOSA</v>
          </cell>
          <cell r="L752" t="str">
            <v>URBANIZACION MONJAS JARDIN DEL VALLE  CALLE CARLOS POLIT E20 181 Y ALFONSO MORA  CASA DE COLOR VERDE DE 4 PISOS  REFERENCIA EN LA CASA FUNCIONA UNA CERRAJERIA</v>
          </cell>
          <cell r="O752" t="str">
            <v>QUITO</v>
          </cell>
          <cell r="P752" t="str">
            <v>QUITO</v>
          </cell>
          <cell r="Q752" t="str">
            <v>PICHINCHA</v>
          </cell>
          <cell r="R752" t="str">
            <v>2479266</v>
          </cell>
          <cell r="W752" t="str">
            <v>1717720591001</v>
          </cell>
          <cell r="X752" t="str">
            <v>0998495971</v>
          </cell>
          <cell r="AA752">
            <v>44918</v>
          </cell>
          <cell r="AD752">
            <v>1</v>
          </cell>
          <cell r="AE752">
            <v>1</v>
          </cell>
          <cell r="AI752" t="str">
            <v>DESPACHO</v>
          </cell>
          <cell r="AJ752" t="str">
            <v>NORMAL</v>
          </cell>
          <cell r="AL752" t="str">
            <v>NO</v>
          </cell>
          <cell r="AN752" t="str">
            <v>DAS CARGO A LA CUENTA (DELIVERY)</v>
          </cell>
          <cell r="AO752" t="str">
            <v>DISTRIBUIDORES</v>
          </cell>
          <cell r="AP752">
            <v>44918</v>
          </cell>
          <cell r="AR752" t="str">
            <v>MDELIVERY_2479266</v>
          </cell>
          <cell r="AS752">
            <v>324185</v>
          </cell>
          <cell r="AT752" t="str">
            <v>D40</v>
          </cell>
          <cell r="AU752" t="str">
            <v>BTB</v>
          </cell>
          <cell r="AV752">
            <v>1</v>
          </cell>
          <cell r="AX752" t="str">
            <v>ENTREGADO</v>
          </cell>
          <cell r="AY752" t="str">
            <v>HALFSIM MOVISTAR: 1 und - sn. 8959300520560992763</v>
          </cell>
          <cell r="AZ752" t="str">
            <v>SIMCARD</v>
          </cell>
          <cell r="BA752" t="str">
            <v>EMPRESAS TITULAR AUSENTE ENTREGA CON SELLO</v>
          </cell>
        </row>
        <row r="753">
          <cell r="A753" t="str">
            <v>2479267</v>
          </cell>
          <cell r="B753" t="str">
            <v>MDELIVERY</v>
          </cell>
          <cell r="C753">
            <v>44918</v>
          </cell>
          <cell r="D753" t="str">
            <v>FLEXNET ECUADOR - MDELIVERY</v>
          </cell>
          <cell r="E753" t="str">
            <v>CALLE 28 DE JUNIO S/N Y GARCIA MORENO ENTRADA LLANO GRANDE</v>
          </cell>
          <cell r="H753" t="str">
            <v>170208</v>
          </cell>
          <cell r="I753" t="str">
            <v>QUITO</v>
          </cell>
          <cell r="J753" t="str">
            <v>PICHINCHA</v>
          </cell>
          <cell r="K753" t="str">
            <v>GABRIELA TUAREZ_ PICHINCHA SISTEMAS ACOVI CA</v>
          </cell>
          <cell r="L753" t="str">
            <v>BOGOTA OE 1 33 Y AV  10 DE AGOSTO PRIMER PISO</v>
          </cell>
          <cell r="O753" t="str">
            <v>QUITO</v>
          </cell>
          <cell r="P753" t="str">
            <v>QUITO</v>
          </cell>
          <cell r="Q753" t="str">
            <v>PICHINCHA</v>
          </cell>
          <cell r="R753" t="str">
            <v>2479267</v>
          </cell>
          <cell r="W753" t="str">
            <v>1790010937001</v>
          </cell>
          <cell r="X753" t="str">
            <v>0962799300</v>
          </cell>
          <cell r="AA753">
            <v>44918</v>
          </cell>
          <cell r="AD753">
            <v>1</v>
          </cell>
          <cell r="AE753">
            <v>1</v>
          </cell>
          <cell r="AI753" t="str">
            <v>DESPACHO</v>
          </cell>
          <cell r="AJ753" t="str">
            <v>EXPRESS</v>
          </cell>
          <cell r="AL753" t="str">
            <v>NO</v>
          </cell>
          <cell r="AN753" t="str">
            <v>POSVENTA GGCC Y NEGOCIOS (EXPRESS SOLO QUITO)</v>
          </cell>
          <cell r="AO753" t="str">
            <v>GGCC / NEGOCIOS</v>
          </cell>
          <cell r="AP753">
            <v>44918</v>
          </cell>
          <cell r="AR753" t="str">
            <v>MDELIVERY_2479267</v>
          </cell>
          <cell r="AS753">
            <v>324163</v>
          </cell>
          <cell r="AT753" t="str">
            <v>D40</v>
          </cell>
          <cell r="AU753" t="str">
            <v>BTB</v>
          </cell>
          <cell r="AV753">
            <v>4</v>
          </cell>
          <cell r="AX753" t="str">
            <v>ENTREGADO</v>
          </cell>
          <cell r="AY753" t="str">
            <v>LTE SAMSUNG S21 FE VERDE: 1 und - sn. 352755852512618 / LTE SAMSUNG A53 5G NEGRO: 1 und - sn. 353842197645201 / HALFSIM MOVISTAR: 2 und - sn. 8959300520560993951,8959300520560993407</v>
          </cell>
          <cell r="AZ753" t="str">
            <v>SIMCARD / TERMINAL</v>
          </cell>
          <cell r="BA753" t="str">
            <v/>
          </cell>
        </row>
        <row r="754">
          <cell r="A754" t="str">
            <v>2479270</v>
          </cell>
          <cell r="B754" t="str">
            <v>MDELIVERY</v>
          </cell>
          <cell r="C754">
            <v>44918</v>
          </cell>
          <cell r="D754" t="str">
            <v>FLEXNET ECUADOR - MDELIVERY</v>
          </cell>
          <cell r="E754" t="str">
            <v>CALLE 28 DE JUNIO S/N Y GARCIA MORENO ENTRADA LLANO GRANDE</v>
          </cell>
          <cell r="H754" t="str">
            <v>170208</v>
          </cell>
          <cell r="I754" t="str">
            <v>QUITO</v>
          </cell>
          <cell r="J754" t="str">
            <v>PICHINCHA</v>
          </cell>
          <cell r="K754" t="str">
            <v>DENNIS DAVID SISALEMA VITERI_DENNIS DAVID SISALEMA VITERI</v>
          </cell>
          <cell r="L754" t="str">
            <v>GONZALO GUEVERA Y BARCELONA SECTOR LA FLORESTA FRENTE A LA CALLE BARCELONA VIVERES CRUZ  0 12 47 1  S 78 28 59 6  W</v>
          </cell>
          <cell r="O754" t="str">
            <v>QUITO</v>
          </cell>
          <cell r="P754" t="str">
            <v>QUITO</v>
          </cell>
          <cell r="Q754" t="str">
            <v>PICHINCHA</v>
          </cell>
          <cell r="R754" t="str">
            <v>2479270</v>
          </cell>
          <cell r="W754" t="str">
            <v>1722528088001</v>
          </cell>
          <cell r="X754" t="str">
            <v>0995144535</v>
          </cell>
          <cell r="AA754">
            <v>44918</v>
          </cell>
          <cell r="AD754">
            <v>1</v>
          </cell>
          <cell r="AE754">
            <v>1</v>
          </cell>
          <cell r="AI754" t="str">
            <v>DESPACHO</v>
          </cell>
          <cell r="AJ754" t="str">
            <v>EXPRESS</v>
          </cell>
          <cell r="AL754" t="str">
            <v>NO</v>
          </cell>
          <cell r="AN754" t="str">
            <v>PEDIDO EXPRESS SOLO QUITO (INGRESAR ANTES DE LAS 11:00 AM)</v>
          </cell>
          <cell r="AO754" t="str">
            <v>DISTRIBUIDORES</v>
          </cell>
          <cell r="AP754">
            <v>44918</v>
          </cell>
          <cell r="AR754" t="str">
            <v>MDELIVERY_2479270</v>
          </cell>
          <cell r="AS754">
            <v>324166</v>
          </cell>
          <cell r="AT754" t="str">
            <v>D40</v>
          </cell>
          <cell r="AU754" t="str">
            <v>BTB</v>
          </cell>
          <cell r="AV754">
            <v>1</v>
          </cell>
          <cell r="AX754" t="str">
            <v>ENTREGADO</v>
          </cell>
          <cell r="AY754" t="str">
            <v>HALFSIM MOVISTAR: 1 und - sn. 8959300520560990767</v>
          </cell>
          <cell r="AZ754" t="str">
            <v>SIMCARD</v>
          </cell>
          <cell r="BA754" t="str">
            <v/>
          </cell>
        </row>
        <row r="755">
          <cell r="A755" t="str">
            <v>2479271</v>
          </cell>
          <cell r="B755" t="str">
            <v>MDELIVERY</v>
          </cell>
          <cell r="C755">
            <v>44918</v>
          </cell>
          <cell r="D755" t="str">
            <v>FLEXNET ECUADOR - MDELIVERY</v>
          </cell>
          <cell r="E755" t="str">
            <v>CALLE 28 DE JUNIO S/N Y GARCIA MORENO ENTRADA LLANO GRANDE</v>
          </cell>
          <cell r="H755" t="str">
            <v>170208</v>
          </cell>
          <cell r="I755" t="str">
            <v>QUITO</v>
          </cell>
          <cell r="J755" t="str">
            <v>PICHINCHA</v>
          </cell>
          <cell r="K755" t="str">
            <v>WALTER EFRAIN NAVARRO RUBIO_BANCO DE LA PRODUCION S A  PRODUBANCO</v>
          </cell>
          <cell r="L755" t="str">
            <v>CENTRO CORPORATIVO EKOPARK  TORRE 1 AV  SIMON BOLIVAR Y VIA A NAYON</v>
          </cell>
          <cell r="O755" t="str">
            <v>QUITO</v>
          </cell>
          <cell r="P755" t="str">
            <v>QUITO</v>
          </cell>
          <cell r="Q755" t="str">
            <v>PICHINCHA</v>
          </cell>
          <cell r="R755" t="str">
            <v>2479271</v>
          </cell>
          <cell r="W755" t="str">
            <v>1790368718001</v>
          </cell>
          <cell r="X755" t="str">
            <v>0979036974</v>
          </cell>
          <cell r="AA755">
            <v>44918</v>
          </cell>
          <cell r="AD755">
            <v>1</v>
          </cell>
          <cell r="AE755">
            <v>1</v>
          </cell>
          <cell r="AI755" t="str">
            <v>DESPACHO</v>
          </cell>
          <cell r="AJ755" t="str">
            <v>EXPRESS</v>
          </cell>
          <cell r="AL755" t="str">
            <v>NO</v>
          </cell>
          <cell r="AN755" t="str">
            <v>POSVENTA GGCC Y NEGOCIOS (EXPRESS SOLO QUITO)</v>
          </cell>
          <cell r="AO755" t="str">
            <v>GGCC / NEGOCIOS</v>
          </cell>
          <cell r="AP755">
            <v>44918</v>
          </cell>
          <cell r="AR755" t="str">
            <v>MDELIVERY_2479271</v>
          </cell>
          <cell r="AS755">
            <v>324162</v>
          </cell>
          <cell r="AT755" t="str">
            <v>D40</v>
          </cell>
          <cell r="AU755" t="str">
            <v>BTB</v>
          </cell>
          <cell r="AV755">
            <v>1</v>
          </cell>
          <cell r="AX755" t="str">
            <v>ENTREGADO</v>
          </cell>
          <cell r="AY755" t="str">
            <v>LTE SAMSUNG A13 NEGRO: 1 und - sn. 350068480715898</v>
          </cell>
          <cell r="AZ755" t="str">
            <v>TERMINAL</v>
          </cell>
          <cell r="BA755" t="str">
            <v/>
          </cell>
        </row>
        <row r="756">
          <cell r="A756" t="str">
            <v>2479272</v>
          </cell>
          <cell r="B756" t="str">
            <v>MDELIVERY</v>
          </cell>
          <cell r="C756">
            <v>44918</v>
          </cell>
          <cell r="D756" t="str">
            <v>FLEXNET ECUADOR - MDELIVERY</v>
          </cell>
          <cell r="E756" t="str">
            <v>CALLE 28 DE JUNIO S/N Y GARCIA MORENO ENTRADA LLANO GRANDE</v>
          </cell>
          <cell r="H756" t="str">
            <v>170208</v>
          </cell>
          <cell r="I756" t="str">
            <v>QUITO</v>
          </cell>
          <cell r="J756" t="str">
            <v>PICHINCHA</v>
          </cell>
          <cell r="K756" t="str">
            <v>JOSE LUIS QUINTANILLA LOMBEIDA_JOSE LUIS QUINTANILLA LOMBEIDA</v>
          </cell>
          <cell r="L756" t="str">
            <v>VIA ESMERALDAS COMPLEJO TURISTICO HOSTELERIA MADISON FRENTE A LA URB RINCON DEL PACIFICO</v>
          </cell>
          <cell r="O756" t="str">
            <v>SAN LORENZO</v>
          </cell>
          <cell r="P756" t="str">
            <v>SAN LORENZO</v>
          </cell>
          <cell r="Q756" t="str">
            <v>ESMERALDAS</v>
          </cell>
          <cell r="R756" t="str">
            <v>2479272</v>
          </cell>
          <cell r="W756" t="str">
            <v>0201816626001</v>
          </cell>
          <cell r="X756" t="str">
            <v>0961069355</v>
          </cell>
          <cell r="AA756">
            <v>44918</v>
          </cell>
          <cell r="AD756">
            <v>1</v>
          </cell>
          <cell r="AE756">
            <v>1</v>
          </cell>
          <cell r="AI756" t="str">
            <v>DESPACHO</v>
          </cell>
          <cell r="AJ756" t="str">
            <v>NORMAL</v>
          </cell>
          <cell r="AL756" t="str">
            <v>NO</v>
          </cell>
          <cell r="AN756" t="str">
            <v>DAS CARGO A LA CUENTA (DELIVERY)</v>
          </cell>
          <cell r="AO756" t="str">
            <v>DISTRIBUIDORES</v>
          </cell>
          <cell r="AP756">
            <v>44918</v>
          </cell>
          <cell r="AR756" t="str">
            <v>MDELIVERY_2479272</v>
          </cell>
          <cell r="AS756">
            <v>324266</v>
          </cell>
          <cell r="AT756" t="str">
            <v>D40</v>
          </cell>
          <cell r="AU756" t="str">
            <v>BTB</v>
          </cell>
          <cell r="AV756">
            <v>1</v>
          </cell>
          <cell r="AX756" t="str">
            <v>INCIDENCIA</v>
          </cell>
          <cell r="AY756" t="str">
            <v>HALFSIM MOVISTAR: 1 und - sn. 8959300520560990718</v>
          </cell>
          <cell r="AZ756" t="str">
            <v>SIMCARD</v>
          </cell>
          <cell r="BA756" t="str">
            <v>EMPRESAS TITULAR AUSENTE ENTREGA CON SELLO</v>
          </cell>
        </row>
        <row r="757">
          <cell r="A757" t="str">
            <v>2479273</v>
          </cell>
          <cell r="B757" t="str">
            <v>MDELIVERY</v>
          </cell>
          <cell r="C757">
            <v>44918</v>
          </cell>
          <cell r="D757" t="str">
            <v>FLEXNET ECUADOR - MDELIVERY</v>
          </cell>
          <cell r="E757" t="str">
            <v>CALLE 28 DE JUNIO S/N Y GARCIA MORENO ENTRADA LLANO GRANDE</v>
          </cell>
          <cell r="H757" t="str">
            <v>170208</v>
          </cell>
          <cell r="I757" t="str">
            <v>QUITO</v>
          </cell>
          <cell r="J757" t="str">
            <v>PICHINCHA</v>
          </cell>
          <cell r="K757" t="str">
            <v>MILTON PERALTA_ASOCIACION DE EMPLEADOS DE LA PRESIDENCIA DE LA RE</v>
          </cell>
          <cell r="L757" t="str">
            <v>CENTRO HISTORICO MENALCASA 678 ENTRE CHILE Y ESPEJO POR EDIFICIO LA UNION</v>
          </cell>
          <cell r="O757" t="str">
            <v>QUITO</v>
          </cell>
          <cell r="P757" t="str">
            <v>QUITO</v>
          </cell>
          <cell r="Q757" t="str">
            <v>PICHINCHA</v>
          </cell>
          <cell r="R757" t="str">
            <v>2479273</v>
          </cell>
          <cell r="W757" t="str">
            <v>1791966236001</v>
          </cell>
          <cell r="X757" t="str">
            <v>0984483202</v>
          </cell>
          <cell r="AA757">
            <v>44918</v>
          </cell>
          <cell r="AD757">
            <v>1</v>
          </cell>
          <cell r="AE757">
            <v>1</v>
          </cell>
          <cell r="AI757" t="str">
            <v>DESPACHO</v>
          </cell>
          <cell r="AJ757" t="str">
            <v>NORMAL</v>
          </cell>
          <cell r="AL757" t="str">
            <v>NO</v>
          </cell>
          <cell r="AN757" t="str">
            <v>367 EMPRESAS Y NEGOCIOS</v>
          </cell>
          <cell r="AO757" t="str">
            <v>GGCC / NEGOCIOS</v>
          </cell>
          <cell r="AP757">
            <v>44918</v>
          </cell>
          <cell r="AR757" t="str">
            <v>MDELIVERY_2479273</v>
          </cell>
          <cell r="AS757">
            <v>324270</v>
          </cell>
          <cell r="AT757" t="str">
            <v>D40</v>
          </cell>
          <cell r="AU757" t="str">
            <v>BTB</v>
          </cell>
          <cell r="AV757">
            <v>1</v>
          </cell>
          <cell r="AX757" t="str">
            <v>ENTREGADO</v>
          </cell>
          <cell r="AY757" t="str">
            <v>HALFSIM MOVISTAR: 1 und - sn. 8959300520560993357</v>
          </cell>
          <cell r="AZ757" t="str">
            <v>SIMCARD</v>
          </cell>
          <cell r="BA757" t="str">
            <v/>
          </cell>
        </row>
        <row r="758">
          <cell r="A758" t="str">
            <v>2479274</v>
          </cell>
          <cell r="B758" t="str">
            <v>MDELIVERY</v>
          </cell>
          <cell r="C758">
            <v>44918</v>
          </cell>
          <cell r="D758" t="str">
            <v>FLEXNET ECUADOR - MDELIVERY</v>
          </cell>
          <cell r="E758" t="str">
            <v>CALLE 28 DE JUNIO S/N Y GARCIA MORENO ENTRADA LLANO GRANDE</v>
          </cell>
          <cell r="H758" t="str">
            <v>170208</v>
          </cell>
          <cell r="I758" t="str">
            <v>QUITO</v>
          </cell>
          <cell r="J758" t="str">
            <v>PICHINCHA</v>
          </cell>
          <cell r="K758" t="str">
            <v>PATRICIA LUNA_URBANO EXPRESS S A RAPIEXX</v>
          </cell>
          <cell r="L758" t="str">
            <v>DE LAS AZUCENAS N44 131 Y DE LOS GRANADOS</v>
          </cell>
          <cell r="O758" t="str">
            <v>QUITO</v>
          </cell>
          <cell r="P758" t="str">
            <v>QUITO</v>
          </cell>
          <cell r="Q758" t="str">
            <v>PICHINCHA</v>
          </cell>
          <cell r="R758" t="str">
            <v>2479274</v>
          </cell>
          <cell r="W758" t="str">
            <v>1791312813001</v>
          </cell>
          <cell r="X758" t="str">
            <v>0992526528</v>
          </cell>
          <cell r="AA758">
            <v>44918</v>
          </cell>
          <cell r="AD758">
            <v>1</v>
          </cell>
          <cell r="AE758">
            <v>1</v>
          </cell>
          <cell r="AI758" t="str">
            <v>DESPACHO</v>
          </cell>
          <cell r="AJ758" t="str">
            <v>NORMAL</v>
          </cell>
          <cell r="AL758" t="str">
            <v>NO</v>
          </cell>
          <cell r="AN758" t="str">
            <v>367 EMPRESAS Y NEGOCIOS</v>
          </cell>
          <cell r="AO758" t="str">
            <v>GGCC / NEGOCIOS</v>
          </cell>
          <cell r="AP758">
            <v>44918</v>
          </cell>
          <cell r="AR758" t="str">
            <v>MDELIVERY_2479274</v>
          </cell>
          <cell r="AS758">
            <v>324265</v>
          </cell>
          <cell r="AT758" t="str">
            <v>D40</v>
          </cell>
          <cell r="AU758" t="str">
            <v>BTB</v>
          </cell>
          <cell r="AV758">
            <v>1</v>
          </cell>
          <cell r="AX758" t="str">
            <v>ENTREGADO</v>
          </cell>
          <cell r="AY758" t="str">
            <v>LTE SAMSUNG A13 NEGRO: 1 und - sn. 350068480717597</v>
          </cell>
          <cell r="AZ758" t="str">
            <v>TERMINAL</v>
          </cell>
          <cell r="BA758" t="str">
            <v/>
          </cell>
        </row>
        <row r="759">
          <cell r="A759" t="str">
            <v>2479275</v>
          </cell>
          <cell r="B759" t="str">
            <v>MDELIVERY</v>
          </cell>
          <cell r="C759">
            <v>44918</v>
          </cell>
          <cell r="D759" t="str">
            <v>FLEXNET ECUADOR - MDELIVERY</v>
          </cell>
          <cell r="E759" t="str">
            <v>CALLE 28 DE JUNIO S/N Y GARCIA MORENO ENTRADA LLANO GRANDE</v>
          </cell>
          <cell r="H759" t="str">
            <v>170208</v>
          </cell>
          <cell r="I759" t="str">
            <v>QUITO</v>
          </cell>
          <cell r="J759" t="str">
            <v>PICHINCHA</v>
          </cell>
          <cell r="K759" t="str">
            <v>DAYAN LUNA CRISTINA SANCHEZ_PRIME LABORATORIO PRILAB S A</v>
          </cell>
          <cell r="L759" t="str">
            <v>GUAYAS GUAYAQUIL VIA A DAULE KM 10 5 PARQUE INDUSTRIAL INMACONSA EUCALIPTO ENTRE CEDROS Y TECA</v>
          </cell>
          <cell r="O759" t="str">
            <v>GUAYAQUIL</v>
          </cell>
          <cell r="P759" t="str">
            <v>GUAYAQUIL</v>
          </cell>
          <cell r="Q759" t="str">
            <v>GUAYAS</v>
          </cell>
          <cell r="R759" t="str">
            <v>2479275</v>
          </cell>
          <cell r="W759" t="str">
            <v>0991316043001</v>
          </cell>
          <cell r="X759" t="str">
            <v>0993129491</v>
          </cell>
          <cell r="AA759">
            <v>44918</v>
          </cell>
          <cell r="AD759">
            <v>1</v>
          </cell>
          <cell r="AE759">
            <v>1</v>
          </cell>
          <cell r="AI759" t="str">
            <v>DESPACHO</v>
          </cell>
          <cell r="AJ759" t="str">
            <v>NORMAL</v>
          </cell>
          <cell r="AL759" t="str">
            <v>NO</v>
          </cell>
          <cell r="AN759" t="str">
            <v>ACTIVACIONES INGRESOS GGCC &amp; NEGOCIOS DIRECTOS</v>
          </cell>
          <cell r="AO759" t="str">
            <v>GGCC / NEGOCIOS</v>
          </cell>
          <cell r="AP759">
            <v>44918</v>
          </cell>
          <cell r="AR759" t="str">
            <v>MDELIVERY_2479275</v>
          </cell>
          <cell r="AS759">
            <v>324269</v>
          </cell>
          <cell r="AT759" t="str">
            <v>D40</v>
          </cell>
          <cell r="AU759" t="str">
            <v>BTB</v>
          </cell>
          <cell r="AV759">
            <v>2</v>
          </cell>
          <cell r="AX759" t="str">
            <v>ENTREGADO</v>
          </cell>
          <cell r="AY759" t="str">
            <v>LTE HUAWEI NOVA 9 SE NEGRO: 1 und - sn. 861965051481796 / HALFSIM MOVISTAR: 1 und - sn. 8959300520560990528</v>
          </cell>
          <cell r="AZ759" t="str">
            <v>SIMCARD / TERMINAL</v>
          </cell>
          <cell r="BA759" t="str">
            <v/>
          </cell>
        </row>
        <row r="760">
          <cell r="A760" t="str">
            <v>2479276</v>
          </cell>
          <cell r="B760" t="str">
            <v>MDELIVERY</v>
          </cell>
          <cell r="C760">
            <v>44918</v>
          </cell>
          <cell r="D760" t="str">
            <v>FLEXNET ECUADOR - MDELIVERY</v>
          </cell>
          <cell r="E760" t="str">
            <v>CALLE 28 DE JUNIO S/N Y GARCIA MORENO ENTRADA LLANO GRANDE</v>
          </cell>
          <cell r="H760" t="str">
            <v>170208</v>
          </cell>
          <cell r="I760" t="str">
            <v>QUITO</v>
          </cell>
          <cell r="J760" t="str">
            <v>PICHINCHA</v>
          </cell>
          <cell r="K760" t="str">
            <v>GABRIELA TUAREZ_ PICHINCHA SISTEMAS ACOVI CA</v>
          </cell>
          <cell r="L760" t="str">
            <v>BOGOTA OE 1 33 Y AV  10 DE AGOSTO PRIMER PISO</v>
          </cell>
          <cell r="O760" t="str">
            <v>QUITO</v>
          </cell>
          <cell r="P760" t="str">
            <v>QUITO</v>
          </cell>
          <cell r="Q760" t="str">
            <v>PICHINCHA</v>
          </cell>
          <cell r="R760" t="str">
            <v>2479276</v>
          </cell>
          <cell r="W760" t="str">
            <v>1790010937001</v>
          </cell>
          <cell r="X760" t="str">
            <v>0962799300</v>
          </cell>
          <cell r="AA760">
            <v>44918</v>
          </cell>
          <cell r="AD760">
            <v>1</v>
          </cell>
          <cell r="AE760">
            <v>1</v>
          </cell>
          <cell r="AI760" t="str">
            <v>DESPACHO</v>
          </cell>
          <cell r="AJ760" t="str">
            <v>PREMIUM</v>
          </cell>
          <cell r="AL760" t="str">
            <v>NO</v>
          </cell>
          <cell r="AN760" t="str">
            <v>POSVENTA GGCC Y NEGOCIOS (EXPRESS SOLO QUITO)</v>
          </cell>
          <cell r="AO760" t="str">
            <v>GGCC / NEGOCIOS</v>
          </cell>
          <cell r="AP760">
            <v>44918</v>
          </cell>
          <cell r="AR760" t="str">
            <v>MDELIVERY_2479276</v>
          </cell>
          <cell r="AS760">
            <v>324187</v>
          </cell>
          <cell r="AT760" t="str">
            <v>D40</v>
          </cell>
          <cell r="AU760" t="str">
            <v>BTB</v>
          </cell>
          <cell r="AV760">
            <v>1</v>
          </cell>
          <cell r="AX760" t="str">
            <v>ENTREGADO</v>
          </cell>
          <cell r="AY760" t="str">
            <v>IPHONE 14 PRO GOLD 128GB: 1 und - sn. 357442880039824</v>
          </cell>
          <cell r="AZ760" t="str">
            <v>TERMINAL</v>
          </cell>
          <cell r="BA760" t="str">
            <v/>
          </cell>
        </row>
        <row r="761">
          <cell r="A761" t="str">
            <v>2479279</v>
          </cell>
          <cell r="B761" t="str">
            <v>MDELIVERY</v>
          </cell>
          <cell r="C761">
            <v>44918</v>
          </cell>
          <cell r="D761" t="str">
            <v>FLEXNET ECUADOR - MDELIVERY</v>
          </cell>
          <cell r="E761" t="str">
            <v>CALLE 28 DE JUNIO S/N Y GARCIA MORENO ENTRADA LLANO GRANDE</v>
          </cell>
          <cell r="H761" t="str">
            <v>170208</v>
          </cell>
          <cell r="I761" t="str">
            <v>QUITO</v>
          </cell>
          <cell r="J761" t="str">
            <v>PICHINCHA</v>
          </cell>
          <cell r="K761" t="str">
            <v>CRISTINA PAVON_ZAMBRANO ZAMBRANO JUAN CARLOS</v>
          </cell>
          <cell r="L761" t="str">
            <v>AV TORIBIO MONTES Y DANIEL HIDALGO N27 07</v>
          </cell>
          <cell r="O761" t="str">
            <v>QUITO</v>
          </cell>
          <cell r="P761" t="str">
            <v>QUITO</v>
          </cell>
          <cell r="Q761" t="str">
            <v>PICHINCHA</v>
          </cell>
          <cell r="R761" t="str">
            <v>2479279</v>
          </cell>
          <cell r="W761" t="str">
            <v>1714113915001</v>
          </cell>
          <cell r="X761" t="str">
            <v>0984746868</v>
          </cell>
          <cell r="AA761">
            <v>44918</v>
          </cell>
          <cell r="AD761">
            <v>1</v>
          </cell>
          <cell r="AE761">
            <v>1</v>
          </cell>
          <cell r="AI761" t="str">
            <v>DESPACHO</v>
          </cell>
          <cell r="AJ761" t="str">
            <v>NORMAL</v>
          </cell>
          <cell r="AL761" t="str">
            <v>NO</v>
          </cell>
          <cell r="AN761" t="str">
            <v>PEDIDO EXPRESS SOLO QUITO (INGRESAR ANTES DE LAS 11:00 AM)</v>
          </cell>
          <cell r="AO761" t="str">
            <v>DISTRIBUIDORES</v>
          </cell>
          <cell r="AP761">
            <v>44918</v>
          </cell>
          <cell r="AR761" t="str">
            <v>MDELIVERY_2479279</v>
          </cell>
          <cell r="AS761">
            <v>324267</v>
          </cell>
          <cell r="AT761" t="str">
            <v>D40</v>
          </cell>
          <cell r="AU761" t="str">
            <v>BTB</v>
          </cell>
          <cell r="AV761">
            <v>1</v>
          </cell>
          <cell r="AX761" t="str">
            <v>ENTREGADO</v>
          </cell>
          <cell r="AY761" t="str">
            <v>HALFSIM MOVISTAR: 1 und - sn. 8959300520560990494</v>
          </cell>
          <cell r="AZ761" t="str">
            <v>SIMCARD</v>
          </cell>
          <cell r="BA761" t="str">
            <v/>
          </cell>
        </row>
        <row r="762">
          <cell r="A762" t="str">
            <v>2479280</v>
          </cell>
          <cell r="B762" t="str">
            <v>MDELIVERY</v>
          </cell>
          <cell r="C762">
            <v>44918</v>
          </cell>
          <cell r="D762" t="str">
            <v>FLEXNET ECUADOR - MDELIVERY</v>
          </cell>
          <cell r="E762" t="str">
            <v>CALLE 28 DE JUNIO S/N Y GARCIA MORENO ENTRADA LLANO GRANDE</v>
          </cell>
          <cell r="H762" t="str">
            <v>170208</v>
          </cell>
          <cell r="I762" t="str">
            <v>QUITO</v>
          </cell>
          <cell r="J762" t="str">
            <v>PICHINCHA</v>
          </cell>
          <cell r="K762" t="str">
            <v>DEJAR EN LA GARITA DEL GUARDIA_DARWIN LEONARDO YEPEZ BERNARDINO</v>
          </cell>
          <cell r="L762" t="str">
            <v>PROCARSA DURAN KILOMETRO SEIS Y MEDIO VIA DURAN TAMBO DEJAR EN GARITA</v>
          </cell>
          <cell r="O762" t="str">
            <v>DURAN</v>
          </cell>
          <cell r="P762" t="str">
            <v>DURAN</v>
          </cell>
          <cell r="Q762" t="str">
            <v>GUAYAS</v>
          </cell>
          <cell r="R762" t="str">
            <v>2479280</v>
          </cell>
          <cell r="W762" t="str">
            <v>0922056791001</v>
          </cell>
          <cell r="X762" t="str">
            <v>0979469448</v>
          </cell>
          <cell r="AA762">
            <v>44918</v>
          </cell>
          <cell r="AD762">
            <v>1</v>
          </cell>
          <cell r="AE762">
            <v>1</v>
          </cell>
          <cell r="AI762" t="str">
            <v>DESPACHO</v>
          </cell>
          <cell r="AJ762" t="str">
            <v>NORMAL</v>
          </cell>
          <cell r="AL762" t="str">
            <v>NO</v>
          </cell>
          <cell r="AN762" t="str">
            <v>DAS CARGO A LA CUENTA (DELIVERY)</v>
          </cell>
          <cell r="AO762" t="str">
            <v>DISTRIBUIDORES</v>
          </cell>
          <cell r="AP762">
            <v>44918</v>
          </cell>
          <cell r="AR762" t="str">
            <v>MDELIVERY_2479280</v>
          </cell>
          <cell r="AS762">
            <v>324271</v>
          </cell>
          <cell r="AT762" t="str">
            <v>D40</v>
          </cell>
          <cell r="AU762" t="str">
            <v>BTB</v>
          </cell>
          <cell r="AV762">
            <v>1</v>
          </cell>
          <cell r="AX762" t="str">
            <v>ENTREGADO</v>
          </cell>
          <cell r="AY762" t="str">
            <v>HALFSIM MOVISTAR: 1 und - sn. 8959300520560990502</v>
          </cell>
          <cell r="AZ762" t="str">
            <v>SIMCARD</v>
          </cell>
          <cell r="BA762" t="str">
            <v>EMPRESAS TITULAR AUSENTE ENTREGA CON SELLO</v>
          </cell>
        </row>
        <row r="763">
          <cell r="A763" t="str">
            <v>2479281</v>
          </cell>
          <cell r="B763" t="str">
            <v>MDELIVERY</v>
          </cell>
          <cell r="C763">
            <v>44918</v>
          </cell>
          <cell r="D763" t="str">
            <v>FLEXNET ECUADOR - MDELIVERY</v>
          </cell>
          <cell r="E763" t="str">
            <v>CALLE 28 DE JUNIO S/N Y GARCIA MORENO ENTRADA LLANO GRANDE</v>
          </cell>
          <cell r="H763" t="str">
            <v>170208</v>
          </cell>
          <cell r="I763" t="str">
            <v>QUITO</v>
          </cell>
          <cell r="J763" t="str">
            <v>PICHINCHA</v>
          </cell>
          <cell r="K763" t="str">
            <v>SUAREZ SUAREZ CARLOS RODOLFO_SUAREZ SUAREZ CARLOS RODOLFO</v>
          </cell>
          <cell r="L763" t="str">
            <v>ENTREGA EN EL TRABAJO CENTRO COMERCIAL RACAR DIRECCION CAM A SAN PEDRO DEL CEBOLLAR EN EL AREA DE MECANICA EN RACARD EN LA BODEGA 64</v>
          </cell>
          <cell r="O763" t="str">
            <v>CUENCA</v>
          </cell>
          <cell r="P763" t="str">
            <v>CUENCA</v>
          </cell>
          <cell r="Q763" t="str">
            <v>AZUAY</v>
          </cell>
          <cell r="R763" t="str">
            <v>2479281</v>
          </cell>
          <cell r="W763" t="str">
            <v>0704868736001</v>
          </cell>
          <cell r="X763" t="str">
            <v>0985696955</v>
          </cell>
          <cell r="AA763">
            <v>44918</v>
          </cell>
          <cell r="AD763">
            <v>1</v>
          </cell>
          <cell r="AE763">
            <v>1</v>
          </cell>
          <cell r="AI763" t="str">
            <v>DESPACHO</v>
          </cell>
          <cell r="AJ763" t="str">
            <v>NORMAL</v>
          </cell>
          <cell r="AL763" t="str">
            <v>NO</v>
          </cell>
          <cell r="AN763" t="str">
            <v>DAS CARGO A LA CUENTA (DELIVERY)</v>
          </cell>
          <cell r="AO763" t="str">
            <v>DISTRIBUIDORES</v>
          </cell>
          <cell r="AP763">
            <v>44918</v>
          </cell>
          <cell r="AR763" t="str">
            <v>MDELIVERY_2479281</v>
          </cell>
          <cell r="AS763">
            <v>324264</v>
          </cell>
          <cell r="AT763" t="str">
            <v>D40</v>
          </cell>
          <cell r="AU763" t="str">
            <v>BTB</v>
          </cell>
          <cell r="AV763">
            <v>1</v>
          </cell>
          <cell r="AX763" t="str">
            <v>INCIDENCIA</v>
          </cell>
          <cell r="AY763" t="str">
            <v>HALFSIM MOVISTAR: 1 und - sn. 8959300520560991625</v>
          </cell>
          <cell r="AZ763" t="str">
            <v>SIMCARD</v>
          </cell>
          <cell r="BA763" t="str">
            <v>EMPRESAS TITULAR AUSENTE ENTREGA CON SELLO</v>
          </cell>
        </row>
        <row r="764">
          <cell r="A764" t="str">
            <v>2479282_1</v>
          </cell>
          <cell r="B764" t="str">
            <v>MDELIVERY</v>
          </cell>
          <cell r="C764">
            <v>44918</v>
          </cell>
          <cell r="D764" t="str">
            <v>FLEXNET ECUADOR - MDELIVERY</v>
          </cell>
          <cell r="E764" t="str">
            <v>CALLE 28 DE JUNIO S/N Y GARCIA MORENO ENTRADA LLANO GRANDE</v>
          </cell>
          <cell r="H764" t="str">
            <v>170208</v>
          </cell>
          <cell r="I764" t="str">
            <v>QUITO</v>
          </cell>
          <cell r="J764" t="str">
            <v>PICHINCHA</v>
          </cell>
          <cell r="K764" t="str">
            <v>DIEGO DEL SALTO_PROCESADORA NACIONAL DE ALIMENTOS C A PRONACA</v>
          </cell>
          <cell r="L764" t="str">
            <v>PICHINCHA QUITO AV DE LOS NARANJOS S N AV GRANADOS EDIFICIO INVERNA</v>
          </cell>
          <cell r="O764" t="str">
            <v>QUITO</v>
          </cell>
          <cell r="P764" t="str">
            <v>QUITO</v>
          </cell>
          <cell r="Q764" t="str">
            <v>PICHINCHA</v>
          </cell>
          <cell r="R764" t="str">
            <v>2479282_1</v>
          </cell>
          <cell r="W764" t="str">
            <v>1790319857001</v>
          </cell>
          <cell r="X764" t="str">
            <v>0984920464</v>
          </cell>
          <cell r="AA764">
            <v>44918</v>
          </cell>
          <cell r="AD764">
            <v>1</v>
          </cell>
          <cell r="AE764">
            <v>1</v>
          </cell>
          <cell r="AI764" t="str">
            <v>DESPACHO</v>
          </cell>
          <cell r="AJ764" t="str">
            <v>NORMAL</v>
          </cell>
          <cell r="AL764" t="str">
            <v>NO</v>
          </cell>
          <cell r="AN764" t="str">
            <v>ACTIVACIONES INGRESOS GGCC &amp; NEGOCIOS DIRECTOS (EXPRESS SOLO QUITO)</v>
          </cell>
          <cell r="AO764" t="str">
            <v>GGCC / NEGOCIOS</v>
          </cell>
          <cell r="AP764">
            <v>44918</v>
          </cell>
          <cell r="AR764" t="str">
            <v>MDELIVERY_2479282_1</v>
          </cell>
          <cell r="AS764">
            <v>324268</v>
          </cell>
          <cell r="AT764" t="str">
            <v>D40</v>
          </cell>
          <cell r="AU764" t="str">
            <v>BTB</v>
          </cell>
          <cell r="AV764">
            <v>50</v>
          </cell>
          <cell r="AX764" t="str">
            <v>ENTREGADO</v>
          </cell>
          <cell r="AY764" t="str">
            <v>HALFSIM M2M 2FF LTE: 50 und - sn. 8959300120514491473,8959300120514491077,8959300120514490848,8959300120514491457,8959300120514490855,8959300120514490798,8959300120514491051,8959300120514490806,8959300120514496449,8959300120514496316,8959300120514490368,8959300120514491036,8959300120514496530,8959300120514496423,8959300120514490830,8959300120514496548,8959300120514496332,8959300120514491440,8959300120514490350,8959300120514491085,8959300120514491044,8959300120514490947,8959300120514496324,8959300120514491432,8959300120514490384,8959300120514496571,8959300120514491416,8959300120514491127,8959300120514496415,8959300120514490343,8959300120514490939,8959300120514496555,8959300120514496563,8959300120514491093,8959300120514491069,8959300120514490863,8959300120514496340,8959300120514491119,8959300120514491465,8959300120514491101,8959300120514496431,8959300120514490376,8959300120514490822,8959300120514496357,8959300120514496407,8959300120514490335,8959300120514495086,8959300120514496365,8959300120514491424,8959300120514490814</v>
          </cell>
          <cell r="AZ764" t="str">
            <v>SIMCARD</v>
          </cell>
          <cell r="BA764" t="str">
            <v/>
          </cell>
        </row>
        <row r="765">
          <cell r="A765" t="str">
            <v>2479332</v>
          </cell>
          <cell r="B765" t="str">
            <v>MDELIVERY</v>
          </cell>
          <cell r="C765">
            <v>44918</v>
          </cell>
          <cell r="D765" t="str">
            <v>FLEXNET ECUADOR - MDELIVERY</v>
          </cell>
          <cell r="E765" t="str">
            <v>CALLE 28 DE JUNIO S/N Y GARCIA MORENO ENTRADA LLANO GRANDE</v>
          </cell>
          <cell r="H765" t="str">
            <v>170208</v>
          </cell>
          <cell r="I765" t="str">
            <v>QUITO</v>
          </cell>
          <cell r="J765" t="str">
            <v>PICHINCHA</v>
          </cell>
          <cell r="K765" t="str">
            <v>VANESA GUERRA_CONSULTORA FINANVIEW S A</v>
          </cell>
          <cell r="L765" t="str">
            <v>MARISCAL SUCRE AV 12 DE OCTUBRE N26 97 Y LINCOLN</v>
          </cell>
          <cell r="O765" t="str">
            <v>QUITO</v>
          </cell>
          <cell r="P765" t="str">
            <v>QUITO</v>
          </cell>
          <cell r="Q765" t="str">
            <v>PICHINCHA</v>
          </cell>
          <cell r="R765" t="str">
            <v>2479332</v>
          </cell>
          <cell r="W765" t="str">
            <v>1792522919001</v>
          </cell>
          <cell r="X765" t="str">
            <v>0969818487</v>
          </cell>
          <cell r="AA765">
            <v>44918</v>
          </cell>
          <cell r="AD765">
            <v>1</v>
          </cell>
          <cell r="AE765">
            <v>1</v>
          </cell>
          <cell r="AI765" t="str">
            <v>DESPACHO</v>
          </cell>
          <cell r="AJ765" t="str">
            <v>NORMAL</v>
          </cell>
          <cell r="AL765" t="str">
            <v>NO</v>
          </cell>
          <cell r="AN765" t="str">
            <v>367 EMPRESAS Y NEGOCIOS</v>
          </cell>
          <cell r="AO765" t="str">
            <v>GGCC / NEGOCIOS</v>
          </cell>
          <cell r="AP765">
            <v>44918</v>
          </cell>
          <cell r="AR765" t="str">
            <v>MDELIVERY_2479332</v>
          </cell>
          <cell r="AS765">
            <v>324274</v>
          </cell>
          <cell r="AT765" t="str">
            <v>D40</v>
          </cell>
          <cell r="AU765" t="str">
            <v>BTB</v>
          </cell>
          <cell r="AV765">
            <v>14</v>
          </cell>
          <cell r="AX765" t="str">
            <v>ENTREGADO</v>
          </cell>
          <cell r="AY765" t="str">
            <v>LTE SAMSUNG A23 AZUL: 14 und - sn. 356795951447700,356795951447825,356795951448187,356795951448575,356795951450035,356795951450084,356795951180962,356795951450530,356795951450571,356795951450886,356795951451488,356795951451520,356795951452593,356795951451413</v>
          </cell>
          <cell r="AZ765" t="str">
            <v>TERMINAL</v>
          </cell>
          <cell r="BA765" t="str">
            <v/>
          </cell>
        </row>
        <row r="766">
          <cell r="A766" t="str">
            <v>2479346</v>
          </cell>
          <cell r="B766" t="str">
            <v>MDELIVERY</v>
          </cell>
          <cell r="C766">
            <v>44918</v>
          </cell>
          <cell r="D766" t="str">
            <v>FLEXNET ECUADOR - MDELIVERY</v>
          </cell>
          <cell r="E766" t="str">
            <v>CALLE 28 DE JUNIO S/N Y GARCIA MORENO ENTRADA LLANO GRANDE</v>
          </cell>
          <cell r="H766" t="str">
            <v>170208</v>
          </cell>
          <cell r="I766" t="str">
            <v>QUITO</v>
          </cell>
          <cell r="J766" t="str">
            <v>PICHINCHA</v>
          </cell>
          <cell r="K766" t="str">
            <v>DANNY TORRES_DANNY MICHEL TORRES BANGUERA</v>
          </cell>
          <cell r="L766" t="str">
            <v>GUAYAQUIL AVENIDA DOMINGO COMIN COOPERATIVA 7 LAGOS FRENTE A LA PARADA DE LA METROVIA DEL GUASMO CENTRAL CASA ESQUINERA DE DOS PLANTA COLOR BLANCA PLANTA BAJA TIENDA MAS AHORRO</v>
          </cell>
          <cell r="O766" t="str">
            <v>GUAYAQUIL</v>
          </cell>
          <cell r="P766" t="str">
            <v>GUAYAQUIL</v>
          </cell>
          <cell r="Q766" t="str">
            <v>GUAYAS</v>
          </cell>
          <cell r="R766" t="str">
            <v>2479346</v>
          </cell>
          <cell r="W766" t="str">
            <v>0920295409001</v>
          </cell>
          <cell r="X766" t="str">
            <v>0967289147/0982842871</v>
          </cell>
          <cell r="AA766">
            <v>44918</v>
          </cell>
          <cell r="AD766">
            <v>1</v>
          </cell>
          <cell r="AE766">
            <v>1</v>
          </cell>
          <cell r="AI766" t="str">
            <v>DESPACHO</v>
          </cell>
          <cell r="AJ766" t="str">
            <v>NORMAL</v>
          </cell>
          <cell r="AL766" t="str">
            <v>NO</v>
          </cell>
          <cell r="AN766" t="str">
            <v>DAS CARGO A LA CUENTA (DELIVERY)</v>
          </cell>
          <cell r="AO766" t="str">
            <v>DISTRIBUIDORES</v>
          </cell>
          <cell r="AP766">
            <v>44918</v>
          </cell>
          <cell r="AR766" t="str">
            <v>MDELIVERY_2479346</v>
          </cell>
          <cell r="AS766">
            <v>324278</v>
          </cell>
          <cell r="AT766" t="str">
            <v>D40</v>
          </cell>
          <cell r="AU766" t="str">
            <v>BTB</v>
          </cell>
          <cell r="AV766">
            <v>1</v>
          </cell>
          <cell r="AX766" t="str">
            <v>ENTREGADO</v>
          </cell>
          <cell r="AY766" t="str">
            <v>HALFSIM MOVISTAR: 1 und - sn. 8959300520560990742</v>
          </cell>
          <cell r="AZ766" t="str">
            <v>SIMCARD</v>
          </cell>
          <cell r="BA766" t="str">
            <v>EMPRESAS TITULAR AUSENTE ENTREGA CON SELLO</v>
          </cell>
        </row>
        <row r="767">
          <cell r="A767" t="str">
            <v>2479347</v>
          </cell>
          <cell r="B767" t="str">
            <v>MDELIVERY</v>
          </cell>
          <cell r="C767">
            <v>44918</v>
          </cell>
          <cell r="D767" t="str">
            <v>FLEXNET ECUADOR - MDELIVERY</v>
          </cell>
          <cell r="E767" t="str">
            <v>CALLE 28 DE JUNIO S/N Y GARCIA MORENO ENTRADA LLANO GRANDE</v>
          </cell>
          <cell r="H767" t="str">
            <v>170208</v>
          </cell>
          <cell r="I767" t="str">
            <v>QUITO</v>
          </cell>
          <cell r="J767" t="str">
            <v>PICHINCHA</v>
          </cell>
          <cell r="K767" t="str">
            <v>ELVIS CEVALLOS MARIA REVILLA_ELVIS ANTONIO CEVALLOS REVILLA</v>
          </cell>
          <cell r="L767" t="str">
            <v>CIUDAD ESMERALDAS JUAN MONTALVO Y SUCRE ESQUINA LOCAL DE BORDADOS LOGOSHOP ESQUINERO</v>
          </cell>
          <cell r="O767" t="str">
            <v>ESMERALDAS</v>
          </cell>
          <cell r="P767" t="str">
            <v>ESMERALDAS</v>
          </cell>
          <cell r="Q767" t="str">
            <v>ESMERALDAS</v>
          </cell>
          <cell r="R767" t="str">
            <v>2479347</v>
          </cell>
          <cell r="W767" t="str">
            <v>1004407985001</v>
          </cell>
          <cell r="X767" t="str">
            <v>0997656098</v>
          </cell>
          <cell r="AA767">
            <v>44918</v>
          </cell>
          <cell r="AD767">
            <v>1</v>
          </cell>
          <cell r="AE767">
            <v>1</v>
          </cell>
          <cell r="AI767" t="str">
            <v>DESPACHO</v>
          </cell>
          <cell r="AJ767" t="str">
            <v>NORMAL</v>
          </cell>
          <cell r="AL767" t="str">
            <v>NO</v>
          </cell>
          <cell r="AN767" t="str">
            <v>DAS CARGO A LA CUENTA (DELIVERY)</v>
          </cell>
          <cell r="AO767" t="str">
            <v>DISTRIBUIDORES</v>
          </cell>
          <cell r="AP767">
            <v>44918</v>
          </cell>
          <cell r="AR767" t="str">
            <v>MDELIVERY_2479347</v>
          </cell>
          <cell r="AS767">
            <v>324273</v>
          </cell>
          <cell r="AT767" t="str">
            <v>D40</v>
          </cell>
          <cell r="AU767" t="str">
            <v>BTB</v>
          </cell>
          <cell r="AV767">
            <v>1</v>
          </cell>
          <cell r="AX767" t="str">
            <v>ENTREGADO</v>
          </cell>
          <cell r="AY767" t="str">
            <v>HALFSIM MOVISTAR: 1 und - sn. 8959300520560991260</v>
          </cell>
          <cell r="AZ767" t="str">
            <v>SIMCARD</v>
          </cell>
          <cell r="BA767" t="str">
            <v>EMPRESAS TITULAR AUSENTE ENTREGA CON SELLO</v>
          </cell>
        </row>
        <row r="768">
          <cell r="A768" t="str">
            <v>2479348</v>
          </cell>
          <cell r="B768" t="str">
            <v>MDELIVERY</v>
          </cell>
          <cell r="C768">
            <v>44918</v>
          </cell>
          <cell r="D768" t="str">
            <v>FLEXNET ECUADOR - MDELIVERY</v>
          </cell>
          <cell r="E768" t="str">
            <v>CALLE 28 DE JUNIO S/N Y GARCIA MORENO ENTRADA LLANO GRANDE</v>
          </cell>
          <cell r="H768" t="str">
            <v>170208</v>
          </cell>
          <cell r="I768" t="str">
            <v>QUITO</v>
          </cell>
          <cell r="J768" t="str">
            <v>PICHINCHA</v>
          </cell>
          <cell r="K768" t="str">
            <v>TANYA RUANO_SWISSOIL DEL ECUADOR S A SWISSOIL</v>
          </cell>
          <cell r="L768" t="str">
            <v>CALLEJON NOVENO S N ENTRE AV DOMINGO COMIN Y LA RIA</v>
          </cell>
          <cell r="O768" t="str">
            <v>GUAYAQUIL</v>
          </cell>
          <cell r="P768" t="str">
            <v>GUAYAQUIL</v>
          </cell>
          <cell r="Q768" t="str">
            <v>GUAYAS</v>
          </cell>
          <cell r="R768" t="str">
            <v>2479348</v>
          </cell>
          <cell r="W768" t="str">
            <v>0992634839001</v>
          </cell>
          <cell r="X768" t="str">
            <v>0994629431</v>
          </cell>
          <cell r="AA768">
            <v>44918</v>
          </cell>
          <cell r="AD768">
            <v>1</v>
          </cell>
          <cell r="AE768">
            <v>1</v>
          </cell>
          <cell r="AI768" t="str">
            <v>DESPACHO</v>
          </cell>
          <cell r="AJ768" t="str">
            <v>NORMAL</v>
          </cell>
          <cell r="AL768" t="str">
            <v>NO</v>
          </cell>
          <cell r="AN768" t="str">
            <v>367 EMPRESAS Y NEGOCIOS</v>
          </cell>
          <cell r="AO768" t="str">
            <v>GGCC / NEGOCIOS</v>
          </cell>
          <cell r="AP768">
            <v>44918</v>
          </cell>
          <cell r="AR768" t="str">
            <v>MDELIVERY_2479348</v>
          </cell>
          <cell r="AS768">
            <v>324277</v>
          </cell>
          <cell r="AT768" t="str">
            <v>D40</v>
          </cell>
          <cell r="AU768" t="str">
            <v>BTB</v>
          </cell>
          <cell r="AV768">
            <v>3</v>
          </cell>
          <cell r="AX768" t="str">
            <v>ENTREGADO</v>
          </cell>
          <cell r="AY768" t="str">
            <v>LTE SAMSUNG A53 5G AZUL: 1 und - sn. 353842197682865 / LTE XIAOMI 12T PRO NEGRO: 2 und - sn. 869678063792645,869678063818200</v>
          </cell>
          <cell r="AZ768" t="str">
            <v>TERMINAL</v>
          </cell>
          <cell r="BA768" t="str">
            <v/>
          </cell>
        </row>
        <row r="769">
          <cell r="A769" t="str">
            <v>2479351</v>
          </cell>
          <cell r="B769" t="str">
            <v>MDELIVERY</v>
          </cell>
          <cell r="C769">
            <v>44918</v>
          </cell>
          <cell r="D769" t="str">
            <v>FLEXNET ECUADOR - MDELIVERY</v>
          </cell>
          <cell r="E769" t="str">
            <v>CALLE 28 DE JUNIO S/N Y GARCIA MORENO ENTRADA LLANO GRANDE</v>
          </cell>
          <cell r="H769" t="str">
            <v>170208</v>
          </cell>
          <cell r="I769" t="str">
            <v>QUITO</v>
          </cell>
          <cell r="J769" t="str">
            <v>PICHINCHA</v>
          </cell>
          <cell r="K769" t="str">
            <v>EVELYN MARGARITA JIMENEZ QUISPE_EVELYN MARGARITA JIMENEZ QUISPE</v>
          </cell>
          <cell r="L769" t="str">
            <v>DR EMILIO ROMERO Y AV BENJAMIN CARRION EDIFICIO ESQ LABRA QUE LABRA EMPANADAS ALBORADA 6TA ETAPA MZ 601 VILLA 1 PISO 1 OFICINA</v>
          </cell>
          <cell r="O769" t="str">
            <v>GUAYAQUIL</v>
          </cell>
          <cell r="P769" t="str">
            <v>GUAYAQUIL</v>
          </cell>
          <cell r="Q769" t="str">
            <v>GUAYAS</v>
          </cell>
          <cell r="R769" t="str">
            <v>2479351</v>
          </cell>
          <cell r="W769" t="str">
            <v>1715203202001</v>
          </cell>
          <cell r="X769" t="str">
            <v>0983454026</v>
          </cell>
          <cell r="AA769">
            <v>44918</v>
          </cell>
          <cell r="AD769">
            <v>1</v>
          </cell>
          <cell r="AE769">
            <v>1</v>
          </cell>
          <cell r="AI769" t="str">
            <v>DESPACHO</v>
          </cell>
          <cell r="AJ769" t="str">
            <v>NORMAL</v>
          </cell>
          <cell r="AL769" t="str">
            <v>NO</v>
          </cell>
          <cell r="AN769" t="str">
            <v>DAS CARGO A LA CUENTA (DELIVERY)</v>
          </cell>
          <cell r="AO769" t="str">
            <v>DISTRIBUIDORES</v>
          </cell>
          <cell r="AP769">
            <v>44918</v>
          </cell>
          <cell r="AR769" t="str">
            <v>MDELIVERY_2479351</v>
          </cell>
          <cell r="AS769">
            <v>324275</v>
          </cell>
          <cell r="AT769" t="str">
            <v>D40</v>
          </cell>
          <cell r="AU769" t="str">
            <v>BTB</v>
          </cell>
          <cell r="AV769">
            <v>1</v>
          </cell>
          <cell r="AX769" t="str">
            <v>ENTREGADO</v>
          </cell>
          <cell r="AY769" t="str">
            <v>HALFSIM MOVISTAR: 1 und - sn. 8959300120522676396</v>
          </cell>
          <cell r="AZ769" t="str">
            <v>SIMCARD</v>
          </cell>
          <cell r="BA769" t="str">
            <v>EMPRESAS TITULAR AUSENTE ENTREGA CON SELLO</v>
          </cell>
        </row>
        <row r="770">
          <cell r="A770" t="str">
            <v>2479352</v>
          </cell>
          <cell r="B770" t="str">
            <v>MDELIVERY</v>
          </cell>
          <cell r="C770">
            <v>44918</v>
          </cell>
          <cell r="D770" t="str">
            <v>FLEXNET ECUADOR - MDELIVERY</v>
          </cell>
          <cell r="E770" t="str">
            <v>CALLE 28 DE JUNIO S/N Y GARCIA MORENO ENTRADA LLANO GRANDE</v>
          </cell>
          <cell r="H770" t="str">
            <v>170208</v>
          </cell>
          <cell r="I770" t="str">
            <v>QUITO</v>
          </cell>
          <cell r="J770" t="str">
            <v>PICHINCHA</v>
          </cell>
          <cell r="K770" t="str">
            <v>JULIO BLADIMIR PITA TERAN_JULIO BLADIMIR PITA TERAN</v>
          </cell>
          <cell r="L770" t="str">
            <v>AVENIDA JULIO MIGUEL AGUINAGA 14 07 Y ABDON CALDERON ESQUINA REFERENCIA FRENTE AL UPC DE ATUNTAQUI</v>
          </cell>
          <cell r="O770" t="str">
            <v>ANTONIO ANTE (ATUNTAQUI)</v>
          </cell>
          <cell r="P770" t="str">
            <v>ANTONIO ANTE (ATUNTAQUI)</v>
          </cell>
          <cell r="Q770" t="str">
            <v>IMBABURA</v>
          </cell>
          <cell r="R770" t="str">
            <v>2479352</v>
          </cell>
          <cell r="W770" t="str">
            <v>1002944666001</v>
          </cell>
          <cell r="X770" t="str">
            <v>0995102224</v>
          </cell>
          <cell r="AA770">
            <v>44918</v>
          </cell>
          <cell r="AD770">
            <v>1</v>
          </cell>
          <cell r="AE770">
            <v>1</v>
          </cell>
          <cell r="AI770" t="str">
            <v>DESPACHO</v>
          </cell>
          <cell r="AJ770" t="str">
            <v>NORMAL</v>
          </cell>
          <cell r="AL770" t="str">
            <v>NO</v>
          </cell>
          <cell r="AN770" t="str">
            <v>DAS CARGO A LA CUENTA (DELIVERY)</v>
          </cell>
          <cell r="AO770" t="str">
            <v>DISTRIBUIDORES</v>
          </cell>
          <cell r="AP770">
            <v>44918</v>
          </cell>
          <cell r="AR770" t="str">
            <v>MDELIVERY_2479352</v>
          </cell>
          <cell r="AS770">
            <v>324279</v>
          </cell>
          <cell r="AT770" t="str">
            <v>D40</v>
          </cell>
          <cell r="AU770" t="str">
            <v>BTB</v>
          </cell>
          <cell r="AV770">
            <v>1</v>
          </cell>
          <cell r="AX770" t="str">
            <v>ENTREGADO</v>
          </cell>
          <cell r="AY770" t="str">
            <v>HALFSIM MOVISTAR: 1 und - sn. 8959300120522676404</v>
          </cell>
          <cell r="AZ770" t="str">
            <v>SIMCARD</v>
          </cell>
          <cell r="BA770" t="str">
            <v>EMPRESAS TITULAR AUSENTE ENTREGA CON SELLO</v>
          </cell>
        </row>
        <row r="771">
          <cell r="A771" t="str">
            <v>2479353</v>
          </cell>
          <cell r="B771" t="str">
            <v>MDELIVERY</v>
          </cell>
          <cell r="C771">
            <v>44918</v>
          </cell>
          <cell r="D771" t="str">
            <v>FLEXNET ECUADOR - MDELIVERY</v>
          </cell>
          <cell r="E771" t="str">
            <v>CALLE 28 DE JUNIO S/N Y GARCIA MORENO ENTRADA LLANO GRANDE</v>
          </cell>
          <cell r="H771" t="str">
            <v>170208</v>
          </cell>
          <cell r="I771" t="str">
            <v>QUITO</v>
          </cell>
          <cell r="J771" t="str">
            <v>PICHINCHA</v>
          </cell>
          <cell r="K771" t="str">
            <v>RUBEN DARIO IBARRA PORTILLA_RUBEN DARIO IBARRA PORTILLA</v>
          </cell>
          <cell r="L771" t="str">
            <v>AV MARTHA BUCARAM Y CALLE 3 SECTOR CIUDADELA IBARRA REFERENCIA EN LA VETERINARIA BARBERDOG FRENTE A UNA CANCHA DE FUTBOL</v>
          </cell>
          <cell r="O771" t="str">
            <v>QUITO</v>
          </cell>
          <cell r="P771" t="str">
            <v>QUITO</v>
          </cell>
          <cell r="Q771" t="str">
            <v>PICHINCHA</v>
          </cell>
          <cell r="R771" t="str">
            <v>2479353</v>
          </cell>
          <cell r="W771" t="str">
            <v>1725695876001</v>
          </cell>
          <cell r="X771" t="str">
            <v>0961275335</v>
          </cell>
          <cell r="AA771">
            <v>44918</v>
          </cell>
          <cell r="AD771">
            <v>1</v>
          </cell>
          <cell r="AE771">
            <v>1</v>
          </cell>
          <cell r="AI771" t="str">
            <v>DESPACHO</v>
          </cell>
          <cell r="AJ771" t="str">
            <v>NORMAL</v>
          </cell>
          <cell r="AL771" t="str">
            <v>NO</v>
          </cell>
          <cell r="AN771" t="str">
            <v>DAS CARGO A LA CUENTA (DELIVERY)</v>
          </cell>
          <cell r="AO771" t="str">
            <v>DISTRIBUIDORES</v>
          </cell>
          <cell r="AP771">
            <v>44918</v>
          </cell>
          <cell r="AR771" t="str">
            <v>MDELIVERY_2479353</v>
          </cell>
          <cell r="AS771">
            <v>324272</v>
          </cell>
          <cell r="AT771" t="str">
            <v>D40</v>
          </cell>
          <cell r="AU771" t="str">
            <v>BTB</v>
          </cell>
          <cell r="AV771">
            <v>1</v>
          </cell>
          <cell r="AX771" t="str">
            <v>ENTREGADO</v>
          </cell>
          <cell r="AY771" t="str">
            <v>HALFSIM MOVISTAR: 1 und - sn. 8959300120522676412</v>
          </cell>
          <cell r="AZ771" t="str">
            <v>SIMCARD</v>
          </cell>
          <cell r="BA771" t="str">
            <v>EMPRESAS TITULAR AUSENTE ENTREGA CON SELLO</v>
          </cell>
        </row>
        <row r="772">
          <cell r="A772" t="str">
            <v>2479354</v>
          </cell>
          <cell r="B772" t="str">
            <v>MDELIVERY</v>
          </cell>
          <cell r="C772">
            <v>44918</v>
          </cell>
          <cell r="D772" t="str">
            <v>FLEXNET ECUADOR - MDELIVERY</v>
          </cell>
          <cell r="E772" t="str">
            <v>CALLE 28 DE JUNIO S/N Y GARCIA MORENO ENTRADA LLANO GRANDE</v>
          </cell>
          <cell r="H772" t="str">
            <v>170208</v>
          </cell>
          <cell r="I772" t="str">
            <v>QUITO</v>
          </cell>
          <cell r="J772" t="str">
            <v>PICHINCHA</v>
          </cell>
          <cell r="K772" t="str">
            <v>LUIS GERARDO DIAZ SIGCHA_LUIS GERARDO DIAZ SIGCHA</v>
          </cell>
          <cell r="L772" t="str">
            <v>ENVIAR CHIP RETIRO EN OFICINA DE TRAMACO MANUEL NAJAS OE1 346 JOAQUIN MANCHENO</v>
          </cell>
          <cell r="O772" t="str">
            <v>QUITO</v>
          </cell>
          <cell r="P772" t="str">
            <v>QUITO</v>
          </cell>
          <cell r="Q772" t="str">
            <v>PICHINCHA</v>
          </cell>
          <cell r="R772" t="str">
            <v>2479354</v>
          </cell>
          <cell r="W772" t="str">
            <v>1712110269001</v>
          </cell>
          <cell r="X772" t="str">
            <v>0984109423</v>
          </cell>
          <cell r="AA772">
            <v>44918</v>
          </cell>
          <cell r="AD772">
            <v>1</v>
          </cell>
          <cell r="AE772">
            <v>1</v>
          </cell>
          <cell r="AI772" t="str">
            <v>DESPACHO</v>
          </cell>
          <cell r="AJ772" t="str">
            <v>NORMAL</v>
          </cell>
          <cell r="AL772" t="str">
            <v>NO</v>
          </cell>
          <cell r="AN772" t="str">
            <v>DAS CARGO A LA CUENTA (DELIVERY)</v>
          </cell>
          <cell r="AO772" t="str">
            <v>DISTRIBUIDORES</v>
          </cell>
          <cell r="AP772">
            <v>44918</v>
          </cell>
          <cell r="AR772" t="str">
            <v>MDELIVERY_2479354</v>
          </cell>
          <cell r="AS772">
            <v>324276</v>
          </cell>
          <cell r="AT772" t="str">
            <v>D40</v>
          </cell>
          <cell r="AU772" t="str">
            <v>BTB</v>
          </cell>
          <cell r="AV772">
            <v>1</v>
          </cell>
          <cell r="AX772" t="str">
            <v>ENTREGADO</v>
          </cell>
          <cell r="AY772" t="str">
            <v>HALFSIM MOVISTAR: 1 und - sn. 8959300120522676420</v>
          </cell>
          <cell r="AZ772" t="str">
            <v>SIMCARD</v>
          </cell>
          <cell r="BA772" t="str">
            <v>EMPRESAS TITULAR AUSENTE ENTREGA CON SELLO</v>
          </cell>
        </row>
        <row r="773">
          <cell r="A773" t="str">
            <v>2479355</v>
          </cell>
          <cell r="B773" t="str">
            <v>MDELIVERY</v>
          </cell>
          <cell r="C773">
            <v>44918</v>
          </cell>
          <cell r="D773" t="str">
            <v>FLEXNET ECUADOR - MDELIVERY</v>
          </cell>
          <cell r="E773" t="str">
            <v>CALLE 28 DE JUNIO S/N Y GARCIA MORENO ENTRADA LLANO GRANDE</v>
          </cell>
          <cell r="H773" t="str">
            <v>170208</v>
          </cell>
          <cell r="I773" t="str">
            <v>QUITO</v>
          </cell>
          <cell r="J773" t="str">
            <v>PICHINCHA</v>
          </cell>
          <cell r="K773" t="str">
            <v>SYLVIA BALLAS_TECNIAROMAS S A AROMAS TECNICOS</v>
          </cell>
          <cell r="L773" t="str">
            <v>NIETO POLO N28 53 Y SELVA ALEGRE</v>
          </cell>
          <cell r="O773" t="str">
            <v>QUITO</v>
          </cell>
          <cell r="P773" t="str">
            <v>QUITO</v>
          </cell>
          <cell r="Q773" t="str">
            <v>PICHINCHA</v>
          </cell>
          <cell r="R773" t="str">
            <v>2479355</v>
          </cell>
          <cell r="W773" t="str">
            <v>1791753372001</v>
          </cell>
          <cell r="X773" t="str">
            <v>0984697634 / 0986163402</v>
          </cell>
          <cell r="AA773">
            <v>44918</v>
          </cell>
          <cell r="AD773">
            <v>1</v>
          </cell>
          <cell r="AE773">
            <v>1</v>
          </cell>
          <cell r="AI773" t="str">
            <v>DESPACHO</v>
          </cell>
          <cell r="AJ773" t="str">
            <v>NORMAL</v>
          </cell>
          <cell r="AL773" t="str">
            <v>NO</v>
          </cell>
          <cell r="AN773" t="str">
            <v>367 EMPRESAS Y NEGOCIOS</v>
          </cell>
          <cell r="AO773" t="str">
            <v>GGCC / NEGOCIOS</v>
          </cell>
          <cell r="AP773">
            <v>44918</v>
          </cell>
          <cell r="AR773" t="str">
            <v>MDELIVERY_2479355</v>
          </cell>
          <cell r="AS773">
            <v>324282</v>
          </cell>
          <cell r="AT773" t="str">
            <v>D40</v>
          </cell>
          <cell r="AU773" t="str">
            <v>BTB</v>
          </cell>
          <cell r="AV773">
            <v>1</v>
          </cell>
          <cell r="AX773" t="str">
            <v>ENTREGADO</v>
          </cell>
          <cell r="AY773" t="str">
            <v>LTE SAMSUNG A23 NEGRO: 1 und - sn. 356795951175244</v>
          </cell>
          <cell r="AZ773" t="str">
            <v>TERMINAL</v>
          </cell>
          <cell r="BA773" t="str">
            <v/>
          </cell>
        </row>
        <row r="774">
          <cell r="A774" t="str">
            <v>2479356</v>
          </cell>
          <cell r="B774" t="str">
            <v>MDELIVERY</v>
          </cell>
          <cell r="C774">
            <v>44918</v>
          </cell>
          <cell r="D774" t="str">
            <v>FLEXNET ECUADOR - MDELIVERY</v>
          </cell>
          <cell r="E774" t="str">
            <v>CALLE 28 DE JUNIO S/N Y GARCIA MORENO ENTRADA LLANO GRANDE</v>
          </cell>
          <cell r="H774" t="str">
            <v>170208</v>
          </cell>
          <cell r="I774" t="str">
            <v>QUITO</v>
          </cell>
          <cell r="J774" t="str">
            <v>PICHINCHA</v>
          </cell>
          <cell r="K774" t="str">
            <v>PAOLA ARIAS_SYNERGY RE SA INTERMEDIARIOS DE REASEGUROS</v>
          </cell>
          <cell r="L774" t="str">
            <v>PICHINCHA QUITO AV SHYRIS N34 152 HOLANDA EDIFICIO SHYRIS CENTER PISO 4</v>
          </cell>
          <cell r="O774" t="str">
            <v>QUITO</v>
          </cell>
          <cell r="P774" t="str">
            <v>QUITO</v>
          </cell>
          <cell r="Q774" t="str">
            <v>PICHINCHA</v>
          </cell>
          <cell r="R774" t="str">
            <v>2479356</v>
          </cell>
          <cell r="W774" t="str">
            <v>1792381169001</v>
          </cell>
          <cell r="X774" t="str">
            <v>992520588</v>
          </cell>
          <cell r="AA774">
            <v>44918</v>
          </cell>
          <cell r="AD774">
            <v>1</v>
          </cell>
          <cell r="AE774">
            <v>1</v>
          </cell>
          <cell r="AI774" t="str">
            <v>DESPACHO</v>
          </cell>
          <cell r="AJ774" t="str">
            <v>NORMAL</v>
          </cell>
          <cell r="AL774" t="str">
            <v>NO</v>
          </cell>
          <cell r="AN774" t="str">
            <v>ACTIVACIONES INGRESOS GGCC &amp; NEGOCIOS DIRECTOS</v>
          </cell>
          <cell r="AO774" t="str">
            <v>GGCC / NEGOCIOS</v>
          </cell>
          <cell r="AP774">
            <v>44918</v>
          </cell>
          <cell r="AR774" t="str">
            <v>MDELIVERY_2479356</v>
          </cell>
          <cell r="AS774">
            <v>324286</v>
          </cell>
          <cell r="AT774" t="str">
            <v>D40</v>
          </cell>
          <cell r="AU774" t="str">
            <v>BTB</v>
          </cell>
          <cell r="AV774">
            <v>1</v>
          </cell>
          <cell r="AX774" t="str">
            <v>ENTREGADO</v>
          </cell>
          <cell r="AY774" t="str">
            <v>HALFSIM MOVISTAR: 1 und - sn. 8959300520560991336</v>
          </cell>
          <cell r="AZ774" t="str">
            <v>SIMCARD</v>
          </cell>
          <cell r="BA774" t="str">
            <v/>
          </cell>
        </row>
        <row r="775">
          <cell r="A775" t="str">
            <v>2479357</v>
          </cell>
          <cell r="B775" t="str">
            <v>MDELIVERY</v>
          </cell>
          <cell r="C775">
            <v>44918</v>
          </cell>
          <cell r="D775" t="str">
            <v>FLEXNET ECUADOR - MDELIVERY</v>
          </cell>
          <cell r="E775" t="str">
            <v>CALLE 28 DE JUNIO S/N Y GARCIA MORENO ENTRADA LLANO GRANDE</v>
          </cell>
          <cell r="H775" t="str">
            <v>170208</v>
          </cell>
          <cell r="I775" t="str">
            <v>QUITO</v>
          </cell>
          <cell r="J775" t="str">
            <v>PICHINCHA</v>
          </cell>
          <cell r="K775" t="str">
            <v>EDGAR RUFINO LOJAN BUSTAMANTE_EDGAR RUFINO LOJAN BUSTAMANTE</v>
          </cell>
          <cell r="L775" t="str">
            <v>MACHALA CIUDADELA DEL BOSQUE SECTOR 5 EN LA CALLE ALEJANDRO CASTRO Y CALLE 13 DIAGONAL AL EXSUBCENTRO DE SALUD ES UNA VILLA CON LETRERO DE PROXIMA PARADA COLOR MOSTAZA JUNTO A LA TIENDA DEL BOSQUE</v>
          </cell>
          <cell r="O775" t="str">
            <v>MACHALA</v>
          </cell>
          <cell r="P775" t="str">
            <v>MACHALA</v>
          </cell>
          <cell r="Q775" t="str">
            <v>EL ORO</v>
          </cell>
          <cell r="R775" t="str">
            <v>2479357</v>
          </cell>
          <cell r="W775" t="str">
            <v>0701101982001</v>
          </cell>
          <cell r="X775" t="str">
            <v>0989513740/0987933496</v>
          </cell>
          <cell r="AA775">
            <v>44918</v>
          </cell>
          <cell r="AD775">
            <v>1</v>
          </cell>
          <cell r="AE775">
            <v>1</v>
          </cell>
          <cell r="AI775" t="str">
            <v>DESPACHO</v>
          </cell>
          <cell r="AJ775" t="str">
            <v>NORMAL</v>
          </cell>
          <cell r="AL775" t="str">
            <v>NO</v>
          </cell>
          <cell r="AN775" t="str">
            <v>DAS CARGO A LA CUENTA (DELIVERY)</v>
          </cell>
          <cell r="AO775" t="str">
            <v>DISTRIBUIDORES</v>
          </cell>
          <cell r="AP775">
            <v>44918</v>
          </cell>
          <cell r="AR775" t="str">
            <v>MDELIVERY_2479357</v>
          </cell>
          <cell r="AS775">
            <v>324281</v>
          </cell>
          <cell r="AT775" t="str">
            <v>D40</v>
          </cell>
          <cell r="AU775" t="str">
            <v>BTB</v>
          </cell>
          <cell r="AV775">
            <v>1</v>
          </cell>
          <cell r="AX775" t="str">
            <v>INCIDENCIA</v>
          </cell>
          <cell r="AY775" t="str">
            <v>HALFSIM MOVISTAR: 1 und - sn. 8959300520560994009</v>
          </cell>
          <cell r="AZ775" t="str">
            <v>SIMCARD</v>
          </cell>
          <cell r="BA775" t="str">
            <v>EMPRESAS TITULAR AUSENTE ENTREGA CON SELLO</v>
          </cell>
        </row>
        <row r="776">
          <cell r="A776" t="str">
            <v>2479358</v>
          </cell>
          <cell r="B776" t="str">
            <v>MDELIVERY</v>
          </cell>
          <cell r="C776">
            <v>44918</v>
          </cell>
          <cell r="D776" t="str">
            <v>FLEXNET ECUADOR - MDELIVERY</v>
          </cell>
          <cell r="E776" t="str">
            <v>CALLE 28 DE JUNIO S/N Y GARCIA MORENO ENTRADA LLANO GRANDE</v>
          </cell>
          <cell r="H776" t="str">
            <v>170208</v>
          </cell>
          <cell r="I776" t="str">
            <v>QUITO</v>
          </cell>
          <cell r="J776" t="str">
            <v>PICHINCHA</v>
          </cell>
          <cell r="K776" t="str">
            <v>OSCAR ARMANDO REYES PALACIOS_OSCAR ARMANDO REYES PALACIOS</v>
          </cell>
          <cell r="L776" t="str">
            <v>GUAYAQUIL SUR QUINCEABA Y FRANCISCO SEGURA EN EL PRIMER CALLEJON ATRAS DE LA IGLESIA DE LOS MORMONES CASA 2 PISOS COLOR CORAL</v>
          </cell>
          <cell r="O776" t="str">
            <v>GUAYAQUIL</v>
          </cell>
          <cell r="P776" t="str">
            <v>GUAYAQUIL</v>
          </cell>
          <cell r="Q776" t="str">
            <v>GUAYAS</v>
          </cell>
          <cell r="R776" t="str">
            <v>2479358</v>
          </cell>
          <cell r="W776" t="str">
            <v>0925264053001</v>
          </cell>
          <cell r="X776" t="str">
            <v>0999674400/0939020152</v>
          </cell>
          <cell r="AA776">
            <v>44918</v>
          </cell>
          <cell r="AD776">
            <v>1</v>
          </cell>
          <cell r="AE776">
            <v>1</v>
          </cell>
          <cell r="AI776" t="str">
            <v>DESPACHO</v>
          </cell>
          <cell r="AJ776" t="str">
            <v>NORMAL</v>
          </cell>
          <cell r="AL776" t="str">
            <v>NO</v>
          </cell>
          <cell r="AN776" t="str">
            <v>DAS CARGO A LA CUENTA (DELIVERY)</v>
          </cell>
          <cell r="AO776" t="str">
            <v>DISTRIBUIDORES</v>
          </cell>
          <cell r="AP776">
            <v>44918</v>
          </cell>
          <cell r="AR776" t="str">
            <v>MDELIVERY_2479358</v>
          </cell>
          <cell r="AS776">
            <v>324285</v>
          </cell>
          <cell r="AT776" t="str">
            <v>D40</v>
          </cell>
          <cell r="AU776" t="str">
            <v>BTB</v>
          </cell>
          <cell r="AV776">
            <v>1</v>
          </cell>
          <cell r="AX776" t="str">
            <v>ENTREGADO</v>
          </cell>
          <cell r="AY776" t="str">
            <v>HALFSIM MOVISTAR: 1 und - sn. 8959300520560990775</v>
          </cell>
          <cell r="AZ776" t="str">
            <v>SIMCARD</v>
          </cell>
          <cell r="BA776" t="str">
            <v>EMPRESAS TITULAR AUSENTE ENTREGA CON SELLO</v>
          </cell>
        </row>
        <row r="777">
          <cell r="A777" t="str">
            <v>2479359</v>
          </cell>
          <cell r="B777" t="str">
            <v>MDELIVERY</v>
          </cell>
          <cell r="C777">
            <v>44918</v>
          </cell>
          <cell r="D777" t="str">
            <v>FLEXNET ECUADOR - MDELIVERY</v>
          </cell>
          <cell r="E777" t="str">
            <v>CALLE 28 DE JUNIO S/N Y GARCIA MORENO ENTRADA LLANO GRANDE</v>
          </cell>
          <cell r="H777" t="str">
            <v>170208</v>
          </cell>
          <cell r="I777" t="str">
            <v>QUITO</v>
          </cell>
          <cell r="J777" t="str">
            <v>PICHINCHA</v>
          </cell>
          <cell r="K777" t="str">
            <v>BARZALLO ASTUDILLO PAOLA ALEXANDRA_BARZALLO ASTUDILLO PAOLA ALEXANDRA</v>
          </cell>
          <cell r="L777" t="str">
            <v>PARROQUIA GUAYNAPAC AVENIDA PAUCARBAMBA 4 114 A 30 METROS ANTES DE LA CLINICA PAUCARBAMBA REALIZAR LA ENTREGA EN EL LOCAL “SALUD AUDITVA PLANTA BAJA LETRERO VERDE</v>
          </cell>
          <cell r="O777" t="str">
            <v>CUENCA</v>
          </cell>
          <cell r="P777" t="str">
            <v>CUENCA</v>
          </cell>
          <cell r="Q777" t="str">
            <v>AZUAY</v>
          </cell>
          <cell r="R777" t="str">
            <v>2479359</v>
          </cell>
          <cell r="W777" t="str">
            <v>0105762983001</v>
          </cell>
          <cell r="X777" t="str">
            <v>0997565828/0963036147</v>
          </cell>
          <cell r="AA777">
            <v>44918</v>
          </cell>
          <cell r="AD777">
            <v>1</v>
          </cell>
          <cell r="AE777">
            <v>1</v>
          </cell>
          <cell r="AI777" t="str">
            <v>DESPACHO</v>
          </cell>
          <cell r="AJ777" t="str">
            <v>NORMAL</v>
          </cell>
          <cell r="AL777" t="str">
            <v>NO</v>
          </cell>
          <cell r="AN777" t="str">
            <v>DAS CARGO A LA CUENTA (DELIVERY)</v>
          </cell>
          <cell r="AO777" t="str">
            <v>DISTRIBUIDORES</v>
          </cell>
          <cell r="AP777">
            <v>44918</v>
          </cell>
          <cell r="AR777" t="str">
            <v>MDELIVERY_2479359</v>
          </cell>
          <cell r="AS777">
            <v>324283</v>
          </cell>
          <cell r="AT777" t="str">
            <v>D40</v>
          </cell>
          <cell r="AU777" t="str">
            <v>BTB</v>
          </cell>
          <cell r="AV777">
            <v>1</v>
          </cell>
          <cell r="AX777" t="str">
            <v>ENTREGADO</v>
          </cell>
          <cell r="AY777" t="str">
            <v>HALFSIM MOVISTAR: 1 und - sn. 8959300520560991294</v>
          </cell>
          <cell r="AZ777" t="str">
            <v>SIMCARD</v>
          </cell>
          <cell r="BA777" t="str">
            <v>EMPRESAS TITULAR AUSENTE ENTREGA CON SELLO</v>
          </cell>
        </row>
        <row r="778">
          <cell r="A778" t="str">
            <v>2479360</v>
          </cell>
          <cell r="B778" t="str">
            <v>MDELIVERY</v>
          </cell>
          <cell r="C778">
            <v>44918</v>
          </cell>
          <cell r="D778" t="str">
            <v>FLEXNET ECUADOR - MDELIVERY</v>
          </cell>
          <cell r="E778" t="str">
            <v>CALLE 28 DE JUNIO S/N Y GARCIA MORENO ENTRADA LLANO GRANDE</v>
          </cell>
          <cell r="H778" t="str">
            <v>170208</v>
          </cell>
          <cell r="I778" t="str">
            <v>QUITO</v>
          </cell>
          <cell r="J778" t="str">
            <v>PICHINCHA</v>
          </cell>
          <cell r="K778" t="str">
            <v>DIANA CAMUENDO WILSON VACAS_ASOCIACION DE EMPLEADOS DE LA FUNCION LEGISLATIVA</v>
          </cell>
          <cell r="L778" t="str">
            <v>CALLE LUIS SAA N14 122 Y PIEDRAHITA DIAGONAL A LA ENTRADA DE LA ASAMBLEA NACIONAL FRENTE A LA GUARDERIA CAROLINA TERAN</v>
          </cell>
          <cell r="O778" t="str">
            <v>QUITO</v>
          </cell>
          <cell r="P778" t="str">
            <v>QUITO</v>
          </cell>
          <cell r="Q778" t="str">
            <v>PICHINCHA</v>
          </cell>
          <cell r="R778" t="str">
            <v>2479360</v>
          </cell>
          <cell r="W778" t="str">
            <v>1791342100001</v>
          </cell>
          <cell r="X778" t="str">
            <v>0998783840 / 0988090241</v>
          </cell>
          <cell r="AA778">
            <v>44918</v>
          </cell>
          <cell r="AD778">
            <v>1</v>
          </cell>
          <cell r="AE778">
            <v>1</v>
          </cell>
          <cell r="AI778" t="str">
            <v>DESPACHO</v>
          </cell>
          <cell r="AJ778" t="str">
            <v>NORMAL</v>
          </cell>
          <cell r="AL778" t="str">
            <v>NO</v>
          </cell>
          <cell r="AN778" t="str">
            <v>367 EMPRESAS Y NEGOCIOS</v>
          </cell>
          <cell r="AO778" t="str">
            <v>GGCC / NEGOCIOS</v>
          </cell>
          <cell r="AP778">
            <v>44918</v>
          </cell>
          <cell r="AR778" t="str">
            <v>MDELIVERY_2479360</v>
          </cell>
          <cell r="AS778">
            <v>324287</v>
          </cell>
          <cell r="AT778" t="str">
            <v>D40</v>
          </cell>
          <cell r="AU778" t="str">
            <v>BTB</v>
          </cell>
          <cell r="AV778">
            <v>1</v>
          </cell>
          <cell r="AX778" t="str">
            <v>DEVOLUCION_EN_PROCESO</v>
          </cell>
          <cell r="AY778" t="str">
            <v>LTE HONOR X7 AZUL: 1 und - sn. 869937050523243</v>
          </cell>
          <cell r="AZ778" t="str">
            <v>TERMINAL</v>
          </cell>
          <cell r="BA778" t="str">
            <v/>
          </cell>
        </row>
        <row r="779">
          <cell r="A779" t="str">
            <v>2479361</v>
          </cell>
          <cell r="B779" t="str">
            <v>MDELIVERY</v>
          </cell>
          <cell r="C779">
            <v>44918</v>
          </cell>
          <cell r="D779" t="str">
            <v>FLEXNET ECUADOR - MDELIVERY</v>
          </cell>
          <cell r="E779" t="str">
            <v>CALLE 28 DE JUNIO S/N Y GARCIA MORENO ENTRADA LLANO GRANDE</v>
          </cell>
          <cell r="H779" t="str">
            <v>170208</v>
          </cell>
          <cell r="I779" t="str">
            <v>QUITO</v>
          </cell>
          <cell r="J779" t="str">
            <v>PICHINCHA</v>
          </cell>
          <cell r="K779" t="str">
            <v>TANYA RUANO_ SWISSOIL DEL ECUADOR S A SWISSOIL</v>
          </cell>
          <cell r="L779" t="str">
            <v>CIUDADELA NUEVE DE OCTUBRE CALLEJON NOVENO ENTRE AV DOMINGO COMIN Y LA RIA GUAYAQUIL</v>
          </cell>
          <cell r="O779" t="str">
            <v>GUAYAQUIL</v>
          </cell>
          <cell r="P779" t="str">
            <v>GUAYAQUIL</v>
          </cell>
          <cell r="Q779" t="str">
            <v>GUAYAS</v>
          </cell>
          <cell r="R779" t="str">
            <v>2479361</v>
          </cell>
          <cell r="W779" t="str">
            <v>0992634839001</v>
          </cell>
          <cell r="X779" t="str">
            <v>994629431</v>
          </cell>
          <cell r="AA779">
            <v>44918</v>
          </cell>
          <cell r="AD779">
            <v>1</v>
          </cell>
          <cell r="AE779">
            <v>1</v>
          </cell>
          <cell r="AI779" t="str">
            <v>DESPACHO</v>
          </cell>
          <cell r="AJ779" t="str">
            <v>NORMAL</v>
          </cell>
          <cell r="AL779" t="str">
            <v>NO</v>
          </cell>
          <cell r="AN779" t="str">
            <v>367 EMPRESAS Y NEGOCIOS</v>
          </cell>
          <cell r="AO779" t="str">
            <v>GGCC / NEGOCIOS</v>
          </cell>
          <cell r="AP779">
            <v>44918</v>
          </cell>
          <cell r="AR779" t="str">
            <v>MDELIVERY_2479361</v>
          </cell>
          <cell r="AS779">
            <v>324280</v>
          </cell>
          <cell r="AT779" t="str">
            <v>D40</v>
          </cell>
          <cell r="AU779" t="str">
            <v>BTB</v>
          </cell>
          <cell r="AV779">
            <v>1</v>
          </cell>
          <cell r="AX779" t="str">
            <v>ENTREGADO</v>
          </cell>
          <cell r="AY779" t="str">
            <v>LTE NOKIA G21 AZUL: 1 und - sn. 355108340391764</v>
          </cell>
          <cell r="AZ779" t="str">
            <v>TERMINAL</v>
          </cell>
          <cell r="BA779" t="str">
            <v/>
          </cell>
        </row>
        <row r="780">
          <cell r="A780" t="str">
            <v>2479362</v>
          </cell>
          <cell r="B780" t="str">
            <v>MDELIVERY</v>
          </cell>
          <cell r="C780">
            <v>44918</v>
          </cell>
          <cell r="D780" t="str">
            <v>FLEXNET ECUADOR - MDELIVERY</v>
          </cell>
          <cell r="E780" t="str">
            <v>CALLE 28 DE JUNIO S/N Y GARCIA MORENO ENTRADA LLANO GRANDE</v>
          </cell>
          <cell r="H780" t="str">
            <v>170208</v>
          </cell>
          <cell r="I780" t="str">
            <v>QUITO</v>
          </cell>
          <cell r="J780" t="str">
            <v>PICHINCHA</v>
          </cell>
          <cell r="K780" t="str">
            <v>COSTALES TERAN LUIS EDUARDO_COSTALES TERAN LUIS EDUARDO</v>
          </cell>
          <cell r="L780" t="str">
            <v>CUMBAYA CALLE MAQUIAVELO 633 Y AV SIENA BARRIO LA PRIMAVERA CONJUNTO DOMINIQUE CASA 1 REF JUNTO A LA FERRETERIA TRUJILLO</v>
          </cell>
          <cell r="O780" t="str">
            <v>QUITO</v>
          </cell>
          <cell r="P780" t="str">
            <v>QUITO</v>
          </cell>
          <cell r="Q780" t="str">
            <v>PICHINCHA</v>
          </cell>
          <cell r="R780" t="str">
            <v>2479362</v>
          </cell>
          <cell r="W780" t="str">
            <v>0600777148001</v>
          </cell>
          <cell r="X780" t="str">
            <v>0981856299</v>
          </cell>
          <cell r="AA780">
            <v>44918</v>
          </cell>
          <cell r="AD780">
            <v>1</v>
          </cell>
          <cell r="AE780">
            <v>1</v>
          </cell>
          <cell r="AI780" t="str">
            <v>DESPACHO</v>
          </cell>
          <cell r="AJ780" t="str">
            <v>NORMAL</v>
          </cell>
          <cell r="AL780" t="str">
            <v>NO</v>
          </cell>
          <cell r="AN780" t="str">
            <v>DAS CARGO A LA CUENTA (DELIVERY)</v>
          </cell>
          <cell r="AO780" t="str">
            <v>DISTRIBUIDORES</v>
          </cell>
          <cell r="AP780">
            <v>44918</v>
          </cell>
          <cell r="AR780" t="str">
            <v>MDELIVERY_2479362</v>
          </cell>
          <cell r="AS780">
            <v>324284</v>
          </cell>
          <cell r="AT780" t="str">
            <v>D40</v>
          </cell>
          <cell r="AU780" t="str">
            <v>BTB</v>
          </cell>
          <cell r="AV780">
            <v>1</v>
          </cell>
          <cell r="AX780" t="str">
            <v>ENTREGADO</v>
          </cell>
          <cell r="AY780" t="str">
            <v>HALFSIM MOVISTAR: 1 und - sn. 8959300520560991310</v>
          </cell>
          <cell r="AZ780" t="str">
            <v>SIMCARD</v>
          </cell>
          <cell r="BA780" t="str">
            <v>EMPRESAS TITULAR AUSENTE ENTREGA CON SELLO</v>
          </cell>
        </row>
        <row r="781">
          <cell r="A781" t="str">
            <v>2479363</v>
          </cell>
          <cell r="B781" t="str">
            <v>MDELIVERY</v>
          </cell>
          <cell r="C781">
            <v>44918</v>
          </cell>
          <cell r="D781" t="str">
            <v>FLEXNET ECUADOR - MDELIVERY</v>
          </cell>
          <cell r="E781" t="str">
            <v>CALLE 28 DE JUNIO S/N Y GARCIA MORENO ENTRADA LLANO GRANDE</v>
          </cell>
          <cell r="H781" t="str">
            <v>170208</v>
          </cell>
          <cell r="I781" t="str">
            <v>QUITO</v>
          </cell>
          <cell r="J781" t="str">
            <v>PICHINCHA</v>
          </cell>
          <cell r="K781" t="str">
            <v>LUIS HUMBERTO LAZO QUICHIMBO_LUIS HUMBERTO LAZO QUICHIMBO</v>
          </cell>
          <cell r="L781" t="str">
            <v>AVENIDA 43 NO DR RAFAEL MIGUEL COLUMBUS GUAYAQUIL</v>
          </cell>
          <cell r="O781" t="str">
            <v>GUAYAQUIL</v>
          </cell>
          <cell r="P781" t="str">
            <v>GUAYAQUIL</v>
          </cell>
          <cell r="Q781" t="str">
            <v>GUAYAS</v>
          </cell>
          <cell r="R781" t="str">
            <v>2479363</v>
          </cell>
          <cell r="W781" t="str">
            <v>0917047151001</v>
          </cell>
          <cell r="X781" t="str">
            <v>0962626203</v>
          </cell>
          <cell r="AA781">
            <v>44918</v>
          </cell>
          <cell r="AD781">
            <v>1</v>
          </cell>
          <cell r="AE781">
            <v>1</v>
          </cell>
          <cell r="AI781" t="str">
            <v>DESPACHO</v>
          </cell>
          <cell r="AJ781" t="str">
            <v>NORMAL</v>
          </cell>
          <cell r="AL781" t="str">
            <v>NO</v>
          </cell>
          <cell r="AN781" t="str">
            <v>DAS CARGO A LA CUENTA (DELIVERY)</v>
          </cell>
          <cell r="AO781" t="str">
            <v>DISTRIBUIDORES</v>
          </cell>
          <cell r="AP781">
            <v>44918</v>
          </cell>
          <cell r="AR781" t="str">
            <v>MDELIVERY_2479363</v>
          </cell>
          <cell r="AS781">
            <v>324288</v>
          </cell>
          <cell r="AT781" t="str">
            <v>D40</v>
          </cell>
          <cell r="AU781" t="str">
            <v>BTB</v>
          </cell>
          <cell r="AV781">
            <v>1</v>
          </cell>
          <cell r="AX781" t="str">
            <v>INCIDENCIA</v>
          </cell>
          <cell r="AY781" t="str">
            <v>HALFSIM MOVISTAR: 1 und - sn. 8959300520560991278</v>
          </cell>
          <cell r="AZ781" t="str">
            <v>SIMCARD</v>
          </cell>
          <cell r="BA781" t="str">
            <v>EMPRESAS TITULAR AUSENTE ENTREGA CON SELLO</v>
          </cell>
        </row>
        <row r="782">
          <cell r="A782" t="str">
            <v>2479364</v>
          </cell>
          <cell r="B782" t="str">
            <v>MDELIVERY</v>
          </cell>
          <cell r="C782">
            <v>44918</v>
          </cell>
          <cell r="D782" t="str">
            <v>FLEXNET ECUADOR - MDELIVERY</v>
          </cell>
          <cell r="E782" t="str">
            <v>CALLE 28 DE JUNIO S/N Y GARCIA MORENO ENTRADA LLANO GRANDE</v>
          </cell>
          <cell r="H782" t="str">
            <v>170208</v>
          </cell>
          <cell r="I782" t="str">
            <v>QUITO</v>
          </cell>
          <cell r="J782" t="str">
            <v>PICHINCHA</v>
          </cell>
          <cell r="K782" t="str">
            <v>JUAN RAMIREZ_ROYALTEX S A</v>
          </cell>
          <cell r="L782" t="str">
            <v>PICHINCHA QUITO PANAMERICANA NORTE KM 7 1 2 Y ANTONIO BASANTES ESQ FABRICA LEE</v>
          </cell>
          <cell r="O782" t="str">
            <v>QUITO</v>
          </cell>
          <cell r="P782" t="str">
            <v>QUITO</v>
          </cell>
          <cell r="Q782" t="str">
            <v>PICHINCHA</v>
          </cell>
          <cell r="R782" t="str">
            <v>2479364</v>
          </cell>
          <cell r="W782" t="str">
            <v>1790994708001</v>
          </cell>
          <cell r="X782" t="str">
            <v>0987153674</v>
          </cell>
          <cell r="AA782">
            <v>44918</v>
          </cell>
          <cell r="AD782">
            <v>1</v>
          </cell>
          <cell r="AE782">
            <v>1</v>
          </cell>
          <cell r="AI782" t="str">
            <v>DESPACHO</v>
          </cell>
          <cell r="AJ782" t="str">
            <v>NORMAL</v>
          </cell>
          <cell r="AL782" t="str">
            <v>NO</v>
          </cell>
          <cell r="AN782" t="str">
            <v>ACTIVACIONES INGRESOS GGCC &amp; NEGOCIOS DIRECTOS</v>
          </cell>
          <cell r="AO782" t="str">
            <v>GGCC / NEGOCIOS</v>
          </cell>
          <cell r="AP782">
            <v>44918</v>
          </cell>
          <cell r="AR782" t="str">
            <v>MDELIVERY_2479364</v>
          </cell>
          <cell r="AS782">
            <v>324290</v>
          </cell>
          <cell r="AT782" t="str">
            <v>D40</v>
          </cell>
          <cell r="AU782" t="str">
            <v>BTB</v>
          </cell>
          <cell r="AV782">
            <v>2</v>
          </cell>
          <cell r="AX782" t="str">
            <v>ENTREGADO</v>
          </cell>
          <cell r="AY782" t="str">
            <v>LTE SAMSUNG TAB A7 LITE (T225): 1 und - sn. 359638227610528 / HALFSIM MOVISTAR: 1 und - sn. 8959300120519191334</v>
          </cell>
          <cell r="AZ782" t="str">
            <v>SIMCARD / TABLET</v>
          </cell>
          <cell r="BA782" t="str">
            <v/>
          </cell>
        </row>
        <row r="783">
          <cell r="A783" t="str">
            <v>2479365</v>
          </cell>
          <cell r="B783" t="str">
            <v>MDELIVERY</v>
          </cell>
          <cell r="C783">
            <v>44918</v>
          </cell>
          <cell r="D783" t="str">
            <v>FLEXNET ECUADOR - MDELIVERY</v>
          </cell>
          <cell r="E783" t="str">
            <v>CALLE 28 DE JUNIO S/N Y GARCIA MORENO ENTRADA LLANO GRANDE</v>
          </cell>
          <cell r="H783" t="str">
            <v>170208</v>
          </cell>
          <cell r="I783" t="str">
            <v>QUITO</v>
          </cell>
          <cell r="J783" t="str">
            <v>PICHINCHA</v>
          </cell>
          <cell r="K783" t="str">
            <v>TANYA RUANO_SWISSOIL DEL ECUADOR S A SWISSOIL</v>
          </cell>
          <cell r="L783" t="str">
            <v>CALLEJON NOVENO S N ENTRE AV DOMINGO COMIN Y LA RIA</v>
          </cell>
          <cell r="O783" t="str">
            <v>GUAYAQUIL</v>
          </cell>
          <cell r="P783" t="str">
            <v>GUAYAQUIL</v>
          </cell>
          <cell r="Q783" t="str">
            <v>GUAYAS</v>
          </cell>
          <cell r="R783" t="str">
            <v>2479365</v>
          </cell>
          <cell r="W783" t="str">
            <v>0992634839001</v>
          </cell>
          <cell r="X783" t="str">
            <v>0994629431</v>
          </cell>
          <cell r="AA783">
            <v>44918</v>
          </cell>
          <cell r="AD783">
            <v>1</v>
          </cell>
          <cell r="AE783">
            <v>1</v>
          </cell>
          <cell r="AI783" t="str">
            <v>DESPACHO</v>
          </cell>
          <cell r="AJ783" t="str">
            <v>NORMAL</v>
          </cell>
          <cell r="AL783" t="str">
            <v>NO</v>
          </cell>
          <cell r="AN783" t="str">
            <v>POSVENTA GGCC Y NEGOCIOS</v>
          </cell>
          <cell r="AO783" t="str">
            <v>GGCC / NEGOCIOS</v>
          </cell>
          <cell r="AP783">
            <v>44918</v>
          </cell>
          <cell r="AR783" t="str">
            <v>MDELIVERY_2479365</v>
          </cell>
          <cell r="AS783">
            <v>324289</v>
          </cell>
          <cell r="AT783" t="str">
            <v>D40</v>
          </cell>
          <cell r="AU783" t="str">
            <v>BTB</v>
          </cell>
          <cell r="AV783">
            <v>101</v>
          </cell>
          <cell r="AX783" t="str">
            <v>ENTREGADO</v>
          </cell>
          <cell r="AY783" t="str">
            <v>LTE SAMSUNG A03 CORE NEGRO: 7 und - sn. 352286991373951,352286991373969,352286991374041,352286991374165,352286991374603,352286991375204,352286991375287 / LTE IPHONE 14 128GB AZUL: 1 und - sn. 353514356846629 / LTE SAMSUNG A23 AZUL: 14 und - sn. 353568691444748,353568691450182,353568694192724,356795951052443,356795951140305,356795951156046,356795951157275,356795951157390,356795951178610,356795951179774,356795951181697,356795951181952,356795951183248,356795951180673 / LTE SAMSUNG A53 5G AZUL: 29 und - sn. 353842197665464,353842197665761,353842197665779,353842197666355,353842197668724,353842197668930,353842197669235,353842197669342,353842197669458,353842197669565,353842197669607,353842197669680,353842197669755,353842197673765,353842197679341,353842197679432,353842197680398,353842197680661,353842197680901,353842197680919,353842197681503,353842197681545,353842197683020,353842197692401,353842197664533,353842197679572,353842197680620,353842197682279,353842197682832 / LTE IPHONE 14 PRO MAX 256GB NEGRO: 1 und - sn. 356266769218709 / LTE IPHONE 14 PRO 256GB NEGRO: 4 und - sn. 358168385085587,354542509050855,358168383457689,354542509369255 / LTE IPHONE 14 256GB AZUL: 3 und - sn. 358330275927621,358330276049995,358330276971552 / LTE SAMSUNG Z FLIP 4 GRIS: 1 und - sn. 358975993492199 / LTE XIAOMI 12 LITE NEGRO: 4 und - sn. 861267062040061,861267062057305,861267062062909,861267062020584 / LTE HONOR X6 AZUL: 3 und - sn. 862800060875416,862800060877008,862800060900057 / LTE XIAOMI REDMI NOTE 11S AZUL: 13 und - sn. 865954061413185,865954061247724,865954061182061,865954061232221,865954061243640,865954061250363,865954061379345,865954061383222,865954061384063,865954061384865,865954061393825,865954061402048,863837056582902 / LTE HONOR X8 SILVER: 4 und - sn. 866184060681280,866184060682643,866184060684334,866184060679797 / LTE REALME GT MASTER EDITION AZUL: 1 und - sn. 867239051584114 / LTE XIAOMI REDMI NOTE 11 AZUL: 15 und - sn. 869113065818289,869113065849524,869113065904741,869113065906340,869113065907389,869113065909120,869113065917388,869113065923287,869113065926546,869113065929789,869113065934060,869113065934888,869113065936602,869113065937188,869113065786262 / LTE HONOR X7 AZUL: 1 und - sn. 869937050526063</v>
          </cell>
          <cell r="AZ783" t="str">
            <v>TERMINAL</v>
          </cell>
          <cell r="BA783" t="str">
            <v/>
          </cell>
        </row>
        <row r="784">
          <cell r="A784" t="str">
            <v>4471655_1</v>
          </cell>
          <cell r="B784" t="str">
            <v>MDELIVERY</v>
          </cell>
          <cell r="C784">
            <v>44918</v>
          </cell>
          <cell r="D784" t="str">
            <v>FLEXNET ECUADOR - MDELIVERY</v>
          </cell>
          <cell r="E784" t="str">
            <v>CALLE 28 DE JUNIO S/N Y GARCIA MORENO ENTRADA LLANO GRANDE</v>
          </cell>
          <cell r="H784" t="str">
            <v>170208</v>
          </cell>
          <cell r="I784" t="str">
            <v>QUITO</v>
          </cell>
          <cell r="J784" t="str">
            <v>PICHINCHA</v>
          </cell>
          <cell r="K784" t="str">
            <v>LEONEL ARMANDO FIGUEROA CASTRO</v>
          </cell>
          <cell r="L784" t="str">
            <v>OFICINA TRAMACO PUNTO DE ATENCION VIA DAULE - -</v>
          </cell>
          <cell r="O784" t="str">
            <v>GUAYAQUIL</v>
          </cell>
          <cell r="P784" t="str">
            <v>GUAYAQUIL</v>
          </cell>
          <cell r="Q784" t="str">
            <v>GUAYAS</v>
          </cell>
          <cell r="R784" t="str">
            <v>4471655_1</v>
          </cell>
          <cell r="W784" t="str">
            <v>953435641</v>
          </cell>
          <cell r="X784" t="str">
            <v>960848841</v>
          </cell>
          <cell r="AA784">
            <v>44918</v>
          </cell>
          <cell r="AD784">
            <v>1</v>
          </cell>
          <cell r="AE784">
            <v>1</v>
          </cell>
          <cell r="AH784" t="str">
            <v>DERIVADO PICK UP AUDÌFONO BLUETOOTH FURY</v>
          </cell>
          <cell r="AI784" t="str">
            <v>DESPACHO</v>
          </cell>
          <cell r="AJ784" t="str">
            <v>Normal</v>
          </cell>
          <cell r="AL784" t="str">
            <v>NO</v>
          </cell>
          <cell r="AO784" t="str">
            <v>CANAL ONLINE</v>
          </cell>
          <cell r="AP784">
            <v>44918</v>
          </cell>
          <cell r="AR784" t="str">
            <v>MDELIVERY_4471655_1</v>
          </cell>
          <cell r="AS784">
            <v>324224</v>
          </cell>
          <cell r="AT784" t="str">
            <v>D40</v>
          </cell>
          <cell r="AU784" t="str">
            <v>BTC</v>
          </cell>
          <cell r="AV784">
            <v>2</v>
          </cell>
          <cell r="AX784" t="str">
            <v>INCIDENCIA</v>
          </cell>
          <cell r="AY784" t="str">
            <v>HEADPHONESWIRELESS KLIPXTREME FURY: 1 und - sn. / LTE SAMSUNG A13 AZUL: 1 und - sn. 352177399185800</v>
          </cell>
          <cell r="AZ784" t="str">
            <v>ACCESORIO / TERMINAL</v>
          </cell>
          <cell r="BA784" t="str">
            <v>Validar Biometrico</v>
          </cell>
        </row>
        <row r="785">
          <cell r="A785" t="str">
            <v>4599311_1</v>
          </cell>
          <cell r="B785" t="str">
            <v>MDELIVERY</v>
          </cell>
          <cell r="C785">
            <v>44918</v>
          </cell>
          <cell r="D785" t="str">
            <v>FLEXNET ECUADOR - MDELIVERY</v>
          </cell>
          <cell r="E785" t="str">
            <v>CALLE 28 DE JUNIO S/N Y GARCIA MORENO ENTRADA LLANO GRANDE</v>
          </cell>
          <cell r="H785" t="str">
            <v>170208</v>
          </cell>
          <cell r="I785" t="str">
            <v>QUITO</v>
          </cell>
          <cell r="J785" t="str">
            <v>PICHINCHA</v>
          </cell>
          <cell r="K785" t="str">
            <v>MORALES BRIONES KASANDRA DIOSELINA</v>
          </cell>
          <cell r="L785" t="str">
            <v>OFICINA TRAMACO PUNTO DE ATENCION VIA DAULE - -</v>
          </cell>
          <cell r="O785" t="str">
            <v>GUAYAQUIL</v>
          </cell>
          <cell r="P785" t="str">
            <v>GUAYAQUIL</v>
          </cell>
          <cell r="Q785" t="str">
            <v>GUAYAS</v>
          </cell>
          <cell r="R785" t="str">
            <v>4599311_1</v>
          </cell>
          <cell r="W785" t="str">
            <v>942041658</v>
          </cell>
          <cell r="X785" t="str">
            <v>963393293</v>
          </cell>
          <cell r="AA785">
            <v>44918</v>
          </cell>
          <cell r="AD785">
            <v>1</v>
          </cell>
          <cell r="AE785">
            <v>1</v>
          </cell>
          <cell r="AH785" t="str">
            <v>DERIVADO PICK UP AUDÌFONO BLUETOOTH FURY</v>
          </cell>
          <cell r="AI785" t="str">
            <v>DESPACHO</v>
          </cell>
          <cell r="AJ785" t="str">
            <v>Normal</v>
          </cell>
          <cell r="AL785" t="str">
            <v>NO</v>
          </cell>
          <cell r="AO785" t="str">
            <v>CANAL ONLINE</v>
          </cell>
          <cell r="AP785">
            <v>44918</v>
          </cell>
          <cell r="AR785" t="str">
            <v>MDELIVERY_4599311_1</v>
          </cell>
          <cell r="AS785">
            <v>324220</v>
          </cell>
          <cell r="AT785" t="str">
            <v>D40</v>
          </cell>
          <cell r="AU785" t="str">
            <v>BTC</v>
          </cell>
          <cell r="AV785">
            <v>2</v>
          </cell>
          <cell r="AX785" t="str">
            <v>INCIDENCIA</v>
          </cell>
          <cell r="AY785" t="str">
            <v>HEADPHONESWIRELESS KLIPXTREME FURY: 1 und - sn. / LTE XIAOMI REDMI NOTE 11 AZUL: 1 und - sn. 861631067500108</v>
          </cell>
          <cell r="AZ785" t="str">
            <v>ACCESORIO / TERMINAL</v>
          </cell>
          <cell r="BA785" t="str">
            <v>Validar Biometrico</v>
          </cell>
        </row>
        <row r="786">
          <cell r="A786" t="str">
            <v>4609734_1</v>
          </cell>
          <cell r="B786" t="str">
            <v>MDELIVERY</v>
          </cell>
          <cell r="C786">
            <v>44918</v>
          </cell>
          <cell r="D786" t="str">
            <v>FLEXNET ECUADOR - MDELIVERY</v>
          </cell>
          <cell r="E786" t="str">
            <v>CALLE 28 DE JUNIO S/N Y GARCIA MORENO ENTRADA LLANO GRANDE</v>
          </cell>
          <cell r="H786" t="str">
            <v>170208</v>
          </cell>
          <cell r="I786" t="str">
            <v>QUITO</v>
          </cell>
          <cell r="J786" t="str">
            <v>PICHINCHA</v>
          </cell>
          <cell r="K786" t="str">
            <v>ANGEL LEANDRO DE LA CRUZ MACIAS</v>
          </cell>
          <cell r="L786" t="str">
            <v>LOS ANGELES VIA A LA CATORCE SN VIA QUEVEDO SECTOR CENTRO FRENTE A OFICINAS DE FLOTA BOLIVAR ENTREGA EN VIVERES SONIA HAY QUE LLAMAR AL TITULAR</v>
          </cell>
          <cell r="O786" t="str">
            <v>QUEVEDO</v>
          </cell>
          <cell r="P786" t="str">
            <v>QUEVEDO</v>
          </cell>
          <cell r="Q786" t="str">
            <v>LOS RIOS</v>
          </cell>
          <cell r="R786" t="str">
            <v>4609734_1</v>
          </cell>
          <cell r="W786" t="str">
            <v>1251003966</v>
          </cell>
          <cell r="X786" t="str">
            <v>985484727</v>
          </cell>
          <cell r="AA786">
            <v>44918</v>
          </cell>
          <cell r="AD786">
            <v>1</v>
          </cell>
          <cell r="AE786">
            <v>1</v>
          </cell>
          <cell r="AH786" t="str">
            <v>SECTOR CENTRO FRENTE A OFICINAS DE FLOTA BOLIVAR ENTREGA EN VIVERES SONIA HAY QUE LLAMAR AL TITULAR  AGENDADO AUDÌFONO BLUETOOTH FURY</v>
          </cell>
          <cell r="AI786" t="str">
            <v>DESPACHO</v>
          </cell>
          <cell r="AJ786" t="str">
            <v>Normal</v>
          </cell>
          <cell r="AL786" t="str">
            <v>NO</v>
          </cell>
          <cell r="AO786" t="str">
            <v>CANAL ONLINE</v>
          </cell>
          <cell r="AP786">
            <v>44918</v>
          </cell>
          <cell r="AR786" t="str">
            <v>MDELIVERY_4609734_1</v>
          </cell>
          <cell r="AS786">
            <v>324219</v>
          </cell>
          <cell r="AT786" t="str">
            <v>D40</v>
          </cell>
          <cell r="AU786" t="str">
            <v>BTC</v>
          </cell>
          <cell r="AV786">
            <v>2</v>
          </cell>
          <cell r="AX786" t="str">
            <v>INCIDENCIA</v>
          </cell>
          <cell r="AY786" t="str">
            <v>HEADPHONESWIRELESS KLIPXTREME FURY: 1 und - sn. / LTE XIAOMI REDMI 10A 64GB SILVER: 1 und - sn. 863696062612388</v>
          </cell>
          <cell r="AZ786" t="str">
            <v>ACCESORIO / TERMINAL</v>
          </cell>
          <cell r="BA786" t="str">
            <v>Validar Biometrico</v>
          </cell>
        </row>
        <row r="787">
          <cell r="A787" t="str">
            <v>4624993_1</v>
          </cell>
          <cell r="B787" t="str">
            <v>MDELIVERY</v>
          </cell>
          <cell r="C787">
            <v>44918</v>
          </cell>
          <cell r="D787" t="str">
            <v>FLEXNET ECUADOR - MDELIVERY</v>
          </cell>
          <cell r="E787" t="str">
            <v>CALLE 28 DE JUNIO S/N Y GARCIA MORENO ENTRADA LLANO GRANDE</v>
          </cell>
          <cell r="H787" t="str">
            <v>170208</v>
          </cell>
          <cell r="I787" t="str">
            <v>QUITO</v>
          </cell>
          <cell r="J787" t="str">
            <v>PICHINCHA</v>
          </cell>
          <cell r="K787" t="str">
            <v>BENITO IGNACIO URINA ARANA</v>
          </cell>
          <cell r="L787" t="str">
            <v>OFICINA TRAMACO PUNTO DE ATENCION VIA DAULE</v>
          </cell>
          <cell r="O787" t="str">
            <v>GUAYAQUIL</v>
          </cell>
          <cell r="P787" t="str">
            <v>GUAYAQUIL</v>
          </cell>
          <cell r="Q787" t="str">
            <v>GUAYAS</v>
          </cell>
          <cell r="R787" t="str">
            <v>4624993_1</v>
          </cell>
          <cell r="W787" t="str">
            <v>916836711</v>
          </cell>
          <cell r="X787" t="str">
            <v>980782284</v>
          </cell>
          <cell r="AA787">
            <v>44918</v>
          </cell>
          <cell r="AD787">
            <v>1</v>
          </cell>
          <cell r="AE787">
            <v>1</v>
          </cell>
          <cell r="AH787" t="str">
            <v>DERIVADO PICK UP TV BOX</v>
          </cell>
          <cell r="AI787" t="str">
            <v>DESPACHO</v>
          </cell>
          <cell r="AJ787" t="str">
            <v>Normal</v>
          </cell>
          <cell r="AL787" t="str">
            <v>NO</v>
          </cell>
          <cell r="AO787" t="str">
            <v>CANAL ONLINE</v>
          </cell>
          <cell r="AP787">
            <v>44918</v>
          </cell>
          <cell r="AR787" t="str">
            <v>MDELIVERY_4624993_1</v>
          </cell>
          <cell r="AS787">
            <v>324222</v>
          </cell>
          <cell r="AT787" t="str">
            <v>D40</v>
          </cell>
          <cell r="AU787" t="str">
            <v>BTC</v>
          </cell>
          <cell r="AV787">
            <v>2</v>
          </cell>
          <cell r="AX787" t="str">
            <v>ENTREGADO</v>
          </cell>
          <cell r="AY787" t="str">
            <v>AMP ANDROID TV BOX: 1 und - sn. 020120010400101 / LTE SAMSUNG A53 5G AZUL: 1 und - sn. 353881482125347</v>
          </cell>
          <cell r="AZ787" t="str">
            <v>ACCESORIO / TERMINAL</v>
          </cell>
          <cell r="BA787" t="str">
            <v>Validar Biometrico</v>
          </cell>
        </row>
        <row r="788">
          <cell r="A788" t="str">
            <v>4634654_1</v>
          </cell>
          <cell r="B788" t="str">
            <v>MDELIVERY</v>
          </cell>
          <cell r="C788">
            <v>44918</v>
          </cell>
          <cell r="D788" t="str">
            <v>FLEXNET ECUADOR - MDELIVERY</v>
          </cell>
          <cell r="E788" t="str">
            <v>CALLE 28 DE JUNIO S/N Y GARCIA MORENO ENTRADA LLANO GRANDE</v>
          </cell>
          <cell r="H788" t="str">
            <v>170208</v>
          </cell>
          <cell r="I788" t="str">
            <v>QUITO</v>
          </cell>
          <cell r="J788" t="str">
            <v>PICHINCHA</v>
          </cell>
          <cell r="K788" t="str">
            <v>MAMALLACTA ALVARADO ELVIA CLEMENTINA</v>
          </cell>
          <cell r="L788" t="str">
            <v>OFICINA TRAMACO EL COCA - -</v>
          </cell>
          <cell r="O788" t="str">
            <v>EL COCA</v>
          </cell>
          <cell r="P788" t="str">
            <v>EL COCA</v>
          </cell>
          <cell r="Q788" t="str">
            <v>ORELLANA</v>
          </cell>
          <cell r="R788" t="str">
            <v>4634654_1</v>
          </cell>
          <cell r="W788" t="str">
            <v>1500443583</v>
          </cell>
          <cell r="X788" t="str">
            <v>999243674</v>
          </cell>
          <cell r="AA788">
            <v>44918</v>
          </cell>
          <cell r="AD788">
            <v>1</v>
          </cell>
          <cell r="AE788">
            <v>1</v>
          </cell>
          <cell r="AH788" t="str">
            <v>DERIVADO PICK UP AUDÌFONO BLUETOOTH FURY</v>
          </cell>
          <cell r="AI788" t="str">
            <v>DESPACHO</v>
          </cell>
          <cell r="AJ788" t="str">
            <v>Normal</v>
          </cell>
          <cell r="AL788" t="str">
            <v>NO</v>
          </cell>
          <cell r="AO788" t="str">
            <v>CANAL ONLINE</v>
          </cell>
          <cell r="AP788">
            <v>44918</v>
          </cell>
          <cell r="AR788" t="str">
            <v>MDELIVERY_4634654_1</v>
          </cell>
          <cell r="AS788">
            <v>324221</v>
          </cell>
          <cell r="AT788" t="str">
            <v>D40</v>
          </cell>
          <cell r="AU788" t="str">
            <v>BTC</v>
          </cell>
          <cell r="AV788">
            <v>2</v>
          </cell>
          <cell r="AX788" t="str">
            <v>ENTREGADO</v>
          </cell>
          <cell r="AY788" t="str">
            <v>HEADPHONESWIRELESS KLIPXTREME FURY: 1 und - sn. / LTE XIAOMI REDMI NOTE 11S NEGRO: 1 und - sn. 865954060773043</v>
          </cell>
          <cell r="AZ788" t="str">
            <v>ACCESORIO / TERMINAL</v>
          </cell>
          <cell r="BA788" t="str">
            <v>Validar Biometrico</v>
          </cell>
        </row>
        <row r="789">
          <cell r="A789" t="str">
            <v>4643949_1</v>
          </cell>
          <cell r="B789" t="str">
            <v>MDELIVERY</v>
          </cell>
          <cell r="C789">
            <v>44918</v>
          </cell>
          <cell r="D789" t="str">
            <v>FLEXNET ECUADOR - MDELIVERY</v>
          </cell>
          <cell r="E789" t="str">
            <v>CALLE 28 DE JUNIO S/N Y GARCIA MORENO ENTRADA LLANO GRANDE</v>
          </cell>
          <cell r="H789" t="str">
            <v>170208</v>
          </cell>
          <cell r="I789" t="str">
            <v>QUITO</v>
          </cell>
          <cell r="J789" t="str">
            <v>PICHINCHA</v>
          </cell>
          <cell r="K789" t="str">
            <v>TROYA SZABO MONICA VICTORIA</v>
          </cell>
          <cell r="L789" t="str">
            <v>OFICINA TRAMACO QUITO SHYRIS - -</v>
          </cell>
          <cell r="O789" t="str">
            <v>QUITO</v>
          </cell>
          <cell r="P789" t="str">
            <v>QUITO</v>
          </cell>
          <cell r="Q789" t="str">
            <v>PICHINCHA</v>
          </cell>
          <cell r="R789" t="str">
            <v>4643949_1</v>
          </cell>
          <cell r="W789" t="str">
            <v>1716026719</v>
          </cell>
          <cell r="X789" t="str">
            <v>964032065</v>
          </cell>
          <cell r="AA789">
            <v>44918</v>
          </cell>
          <cell r="AD789">
            <v>1</v>
          </cell>
          <cell r="AE789">
            <v>1</v>
          </cell>
          <cell r="AH789" t="str">
            <v>DERIVADO PICK UP AUDÌFONO BLUETOOTH FURY</v>
          </cell>
          <cell r="AI789" t="str">
            <v>DESPACHO</v>
          </cell>
          <cell r="AJ789" t="str">
            <v>Normal</v>
          </cell>
          <cell r="AL789" t="str">
            <v>NO</v>
          </cell>
          <cell r="AO789" t="str">
            <v>CANAL ONLINE</v>
          </cell>
          <cell r="AP789">
            <v>44918</v>
          </cell>
          <cell r="AR789" t="str">
            <v>MDELIVERY_4643949_1</v>
          </cell>
          <cell r="AS789">
            <v>324223</v>
          </cell>
          <cell r="AT789" t="str">
            <v>D40</v>
          </cell>
          <cell r="AU789" t="str">
            <v>BTC</v>
          </cell>
          <cell r="AV789">
            <v>2</v>
          </cell>
          <cell r="AX789" t="str">
            <v>ENTREGADO</v>
          </cell>
          <cell r="AY789" t="str">
            <v>HEADPHONESWIRELESS KLIPXTREME FURY: 1 und - sn. / LTE XIAOMI REDMI NOTE 11S NEGRO: 1 und - sn. 865954062566742</v>
          </cell>
          <cell r="AZ789" t="str">
            <v>ACCESORIO / TERMINAL</v>
          </cell>
          <cell r="BA789" t="str">
            <v>Validar Biometrico</v>
          </cell>
        </row>
        <row r="790">
          <cell r="A790" t="str">
            <v>4711047</v>
          </cell>
          <cell r="B790" t="str">
            <v>MDELIVERY</v>
          </cell>
          <cell r="C790">
            <v>44918</v>
          </cell>
          <cell r="D790" t="str">
            <v>FLEXNET ECUADOR - MDELIVERY</v>
          </cell>
          <cell r="E790" t="str">
            <v>CALLE 28 DE JUNIO S/N Y GARCIA MORENO ENTRADA LLANO GRANDE</v>
          </cell>
          <cell r="H790" t="str">
            <v>170208</v>
          </cell>
          <cell r="I790" t="str">
            <v>QUITO</v>
          </cell>
          <cell r="J790" t="str">
            <v>PICHINCHA</v>
          </cell>
          <cell r="K790" t="str">
            <v>CHIMBO YUMBO SAMUEL FABIAN</v>
          </cell>
          <cell r="L790" t="str">
            <v>OFICINA TRAMACO EL TENA</v>
          </cell>
          <cell r="O790" t="str">
            <v>TENA</v>
          </cell>
          <cell r="P790" t="str">
            <v>TENA</v>
          </cell>
          <cell r="Q790" t="str">
            <v>NAPO_TENA_</v>
          </cell>
          <cell r="R790" t="str">
            <v>4711047</v>
          </cell>
          <cell r="W790" t="str">
            <v>1500754450</v>
          </cell>
          <cell r="X790" t="str">
            <v>0962883789-0962883789</v>
          </cell>
          <cell r="AA790">
            <v>44918</v>
          </cell>
          <cell r="AD790">
            <v>1</v>
          </cell>
          <cell r="AE790">
            <v>1</v>
          </cell>
          <cell r="AH790" t="str">
            <v>EL CLIENTE VIVE EN UNA COMUNA</v>
          </cell>
          <cell r="AI790" t="str">
            <v>DESPACHO</v>
          </cell>
          <cell r="AJ790" t="str">
            <v>DERIVADO PICK UP</v>
          </cell>
          <cell r="AL790" t="str">
            <v>NO</v>
          </cell>
          <cell r="AN790" t="str">
            <v>MOV onlinevip</v>
          </cell>
          <cell r="AO790" t="str">
            <v>CANAL ONLINE</v>
          </cell>
          <cell r="AP790">
            <v>44918</v>
          </cell>
          <cell r="AR790" t="str">
            <v>MDELIVERY_4711047</v>
          </cell>
          <cell r="AS790">
            <v>324543</v>
          </cell>
          <cell r="AT790" t="str">
            <v>D40</v>
          </cell>
          <cell r="AU790" t="str">
            <v>BTC</v>
          </cell>
          <cell r="AV790">
            <v>1</v>
          </cell>
          <cell r="AW790" t="str">
            <v>PROVINCIAL</v>
          </cell>
          <cell r="AX790" t="str">
            <v>EN_TRANSITO</v>
          </cell>
          <cell r="AY790" t="str">
            <v>LTE SAMSUNG A23 NEGRO: 1 und - sn. 356795951942445</v>
          </cell>
          <cell r="AZ790" t="str">
            <v>TERMINAL</v>
          </cell>
          <cell r="BA790" t="str">
            <v>Validar Biometrico</v>
          </cell>
        </row>
        <row r="791">
          <cell r="A791" t="str">
            <v>4711085</v>
          </cell>
          <cell r="B791" t="str">
            <v>MDELIVERY</v>
          </cell>
          <cell r="C791">
            <v>44918</v>
          </cell>
          <cell r="D791" t="str">
            <v>FLEXNET ECUADOR - MDELIVERY</v>
          </cell>
          <cell r="E791" t="str">
            <v>CALLE 28 DE JUNIO S/N Y GARCIA MORENO ENTRADA LLANO GRANDE</v>
          </cell>
          <cell r="H791" t="str">
            <v>170208</v>
          </cell>
          <cell r="I791" t="str">
            <v>QUITO</v>
          </cell>
          <cell r="J791" t="str">
            <v>PICHINCHA</v>
          </cell>
          <cell r="K791" t="str">
            <v>VINCES CASTRO MILTON GUILLERMO</v>
          </cell>
          <cell r="L791" t="str">
            <v>BOLIVAR SAGRARIO CALLE AYACUCHO  SN  ENTRE QUITO Y PEDRO MONCAYO</v>
          </cell>
          <cell r="O791" t="str">
            <v>090303</v>
          </cell>
          <cell r="P791" t="str">
            <v>090303</v>
          </cell>
          <cell r="Q791" t="str">
            <v>GUAYAS_GUAYAQUIL_BOLIVAR SAGRARIO</v>
          </cell>
          <cell r="R791" t="str">
            <v>4711085</v>
          </cell>
          <cell r="W791" t="str">
            <v>0941501223</v>
          </cell>
          <cell r="X791" t="str">
            <v>0992897175-0992897175</v>
          </cell>
          <cell r="AA791">
            <v>44918</v>
          </cell>
          <cell r="AD791">
            <v>1</v>
          </cell>
          <cell r="AE791">
            <v>1</v>
          </cell>
          <cell r="AH791" t="str">
            <v>LOCAL COMERCIAL DAVID DIAGONAL A CLINICA BOLIVARIANA  S1 ENVIADO SE</v>
          </cell>
          <cell r="AI791" t="str">
            <v>DESPACHO</v>
          </cell>
          <cell r="AJ791" t="str">
            <v>Normal</v>
          </cell>
          <cell r="AL791" t="str">
            <v>NO</v>
          </cell>
          <cell r="AN791" t="str">
            <v>MOV reprocesos</v>
          </cell>
          <cell r="AO791" t="str">
            <v>CANAL ONLINE</v>
          </cell>
          <cell r="AP791">
            <v>44918</v>
          </cell>
          <cell r="AR791" t="str">
            <v>MDELIVERY_4711085</v>
          </cell>
          <cell r="AS791">
            <v>324348</v>
          </cell>
          <cell r="AT791" t="str">
            <v>D40</v>
          </cell>
          <cell r="AU791" t="str">
            <v>BTC</v>
          </cell>
          <cell r="AV791">
            <v>1</v>
          </cell>
          <cell r="AW791" t="str">
            <v>LOCAL</v>
          </cell>
          <cell r="AX791" t="str">
            <v>ENTREGADO</v>
          </cell>
          <cell r="AY791" t="str">
            <v>LTE SAMSUNG A23 NEGRO: 1 und - sn. 356795951214951</v>
          </cell>
          <cell r="AZ791" t="str">
            <v>TERMINAL</v>
          </cell>
          <cell r="BA791" t="str">
            <v>Validar Biometrico</v>
          </cell>
        </row>
        <row r="792">
          <cell r="A792" t="str">
            <v>4742175</v>
          </cell>
          <cell r="B792" t="str">
            <v>MDELIVERY</v>
          </cell>
          <cell r="C792">
            <v>44918</v>
          </cell>
          <cell r="D792" t="str">
            <v>FLEXNET ECUADOR - MDELIVERY</v>
          </cell>
          <cell r="E792" t="str">
            <v>CALLE 28 DE JUNIO S/N Y GARCIA MORENO ENTRADA LLANO GRANDE</v>
          </cell>
          <cell r="H792" t="str">
            <v>170208</v>
          </cell>
          <cell r="I792" t="str">
            <v>QUITO</v>
          </cell>
          <cell r="J792" t="str">
            <v>PICHINCHA</v>
          </cell>
          <cell r="K792" t="str">
            <v>VILLACRES SORNOZA DELIA DEL CARMEN</v>
          </cell>
          <cell r="L792" t="str">
            <v>PASCUALES    AV  29 NO GUSTAVO NOBOA BEJARANO  SN AV CAMILO PONCE ENRIQUEZ</v>
          </cell>
          <cell r="O792" t="str">
            <v>090804</v>
          </cell>
          <cell r="P792" t="str">
            <v>090804</v>
          </cell>
          <cell r="Q792" t="str">
            <v>GUAYAS_GUAYAQUIL_PASCUALES</v>
          </cell>
          <cell r="R792" t="str">
            <v>4742175</v>
          </cell>
          <cell r="W792" t="str">
            <v>0919517607</v>
          </cell>
          <cell r="X792" t="str">
            <v>0998068155-0998068155</v>
          </cell>
          <cell r="AA792">
            <v>44918</v>
          </cell>
          <cell r="AD792">
            <v>1</v>
          </cell>
          <cell r="AE792">
            <v>1</v>
          </cell>
          <cell r="AH792" t="str">
            <v>SECTOR FRENTE A FERMAGRI ENTREGAR EN EL LOCAL DE EMPANADAS LA CASERITA  CARPA COLOR VERDE ROJO Y BLANCA</v>
          </cell>
          <cell r="AI792" t="str">
            <v>DESPACHO</v>
          </cell>
          <cell r="AJ792" t="str">
            <v>Normal</v>
          </cell>
          <cell r="AL792" t="str">
            <v>NO</v>
          </cell>
          <cell r="AN792" t="str">
            <v>MOV onlinevip</v>
          </cell>
          <cell r="AO792" t="str">
            <v>CANAL ONLINE</v>
          </cell>
          <cell r="AP792">
            <v>44918</v>
          </cell>
          <cell r="AR792" t="str">
            <v>MDELIVERY_4742175</v>
          </cell>
          <cell r="AS792">
            <v>324355</v>
          </cell>
          <cell r="AT792" t="str">
            <v>D40</v>
          </cell>
          <cell r="AU792" t="str">
            <v>BTC</v>
          </cell>
          <cell r="AV792">
            <v>1</v>
          </cell>
          <cell r="AW792" t="str">
            <v>PROVINCIAL</v>
          </cell>
          <cell r="AX792" t="str">
            <v>ENTREGADO</v>
          </cell>
          <cell r="AY792" t="str">
            <v>LTE SAMSUNG A23 BLANCO: 1 und - sn. 353568691493588</v>
          </cell>
          <cell r="AZ792" t="str">
            <v>TERMINAL</v>
          </cell>
          <cell r="BA792" t="str">
            <v>Validar Biometrico</v>
          </cell>
        </row>
        <row r="793">
          <cell r="A793" t="str">
            <v>4742503</v>
          </cell>
          <cell r="B793" t="str">
            <v>MDELIVERY</v>
          </cell>
          <cell r="C793">
            <v>44918</v>
          </cell>
          <cell r="D793" t="str">
            <v>FLEXNET ECUADOR - MDELIVERY</v>
          </cell>
          <cell r="E793" t="str">
            <v>CALLE 28 DE JUNIO S/N Y GARCIA MORENO ENTRADA LLANO GRANDE</v>
          </cell>
          <cell r="H793" t="str">
            <v>170208</v>
          </cell>
          <cell r="I793" t="str">
            <v>QUITO</v>
          </cell>
          <cell r="J793" t="str">
            <v>PICHINCHA</v>
          </cell>
          <cell r="K793" t="str">
            <v>KENYA GISELLE REYNA CAICEDO</v>
          </cell>
          <cell r="L793" t="str">
            <v>DAULE AV 9 DE OCTUBRE  SN   Y ALFREDO BAQUERIZO MORENO</v>
          </cell>
          <cell r="O793" t="str">
            <v>091901</v>
          </cell>
          <cell r="P793" t="str">
            <v>091901</v>
          </cell>
          <cell r="Q793" t="str">
            <v>GUAYAS_DAULE_DAULE</v>
          </cell>
          <cell r="R793" t="str">
            <v>4742503</v>
          </cell>
          <cell r="W793" t="str">
            <v>0925485187</v>
          </cell>
          <cell r="X793" t="str">
            <v>0963096620-0963096620</v>
          </cell>
          <cell r="AA793">
            <v>44918</v>
          </cell>
          <cell r="AD793">
            <v>1</v>
          </cell>
          <cell r="AE793">
            <v>1</v>
          </cell>
          <cell r="AH793" t="str">
            <v>EL RECUERDO A 5 CASAS DE HOSPITAL GRAL DE DAULE ENTREGA EN CNEL EP PB ANUNCIARSE CON GUARDIA</v>
          </cell>
          <cell r="AI793" t="str">
            <v>DESPACHO</v>
          </cell>
          <cell r="AJ793" t="str">
            <v>Normal</v>
          </cell>
          <cell r="AL793" t="str">
            <v>NO</v>
          </cell>
          <cell r="AN793" t="str">
            <v>MOV onlinevip</v>
          </cell>
          <cell r="AO793" t="str">
            <v>CANAL ONLINE</v>
          </cell>
          <cell r="AP793">
            <v>44918</v>
          </cell>
          <cell r="AR793" t="str">
            <v>MDELIVERY_4742503</v>
          </cell>
          <cell r="AS793">
            <v>324349</v>
          </cell>
          <cell r="AT793" t="str">
            <v>D40</v>
          </cell>
          <cell r="AU793" t="str">
            <v>BTC</v>
          </cell>
          <cell r="AV793">
            <v>2</v>
          </cell>
          <cell r="AW793" t="str">
            <v>PROVINCIAL</v>
          </cell>
          <cell r="AX793" t="str">
            <v>EN_TRANSITO</v>
          </cell>
          <cell r="AY793" t="str">
            <v>LTE IPHONE 11 64GB NEGRO: 1 und - sn. 356656421720839 / HALFSIM MOVISTAR: 1 und - sn. 8959300120521876591</v>
          </cell>
          <cell r="AZ793" t="str">
            <v>SIMCARD / TERMINAL</v>
          </cell>
          <cell r="BA793" t="str">
            <v>Validar Biometrico</v>
          </cell>
        </row>
        <row r="794">
          <cell r="A794" t="str">
            <v>4743356</v>
          </cell>
          <cell r="B794" t="str">
            <v>MDELIVERY</v>
          </cell>
          <cell r="C794">
            <v>44918</v>
          </cell>
          <cell r="D794" t="str">
            <v>FLEXNET ECUADOR - MDELIVERY</v>
          </cell>
          <cell r="E794" t="str">
            <v>CALLE 28 DE JUNIO S/N Y GARCIA MORENO ENTRADA LLANO GRANDE</v>
          </cell>
          <cell r="H794" t="str">
            <v>170208</v>
          </cell>
          <cell r="I794" t="str">
            <v>QUITO</v>
          </cell>
          <cell r="J794" t="str">
            <v>PICHINCHA</v>
          </cell>
          <cell r="K794" t="str">
            <v>LABANDA  REYES   TIFANNI SABRINA</v>
          </cell>
          <cell r="L794" t="str">
            <v>URDANETA CALLE LETAMENDI SN AV RUMICAHACA</v>
          </cell>
          <cell r="O794" t="str">
            <v>090308</v>
          </cell>
          <cell r="P794" t="str">
            <v>090308</v>
          </cell>
          <cell r="Q794" t="str">
            <v>GUAYAS_GUAYAQUIL_URDANETA</v>
          </cell>
          <cell r="R794" t="str">
            <v>4743356</v>
          </cell>
          <cell r="W794" t="str">
            <v>0943587972_ V4443V4442</v>
          </cell>
          <cell r="X794" t="str">
            <v>0991072100-0991072100</v>
          </cell>
          <cell r="AA794">
            <v>44918</v>
          </cell>
          <cell r="AD794">
            <v>1</v>
          </cell>
          <cell r="AE794">
            <v>1</v>
          </cell>
          <cell r="AH794" t="str">
            <v>SECTOR CENTRO FRENTE A LABORATORIO APROFE ENTREGA EN EL LOCAL DE ELABORACION DE MUNIECOS ES UNA CASA ESQUINERA</v>
          </cell>
          <cell r="AI794" t="str">
            <v>DESPACHO</v>
          </cell>
          <cell r="AJ794" t="str">
            <v>Normal</v>
          </cell>
          <cell r="AL794" t="str">
            <v>NO</v>
          </cell>
          <cell r="AN794" t="str">
            <v>MOV reprocesos</v>
          </cell>
          <cell r="AO794" t="str">
            <v>CANAL ONLINE</v>
          </cell>
          <cell r="AP794">
            <v>44918</v>
          </cell>
          <cell r="AR794" t="str">
            <v>MDELIVERY_4743356</v>
          </cell>
          <cell r="AS794">
            <v>324359</v>
          </cell>
          <cell r="AT794" t="str">
            <v>D40</v>
          </cell>
          <cell r="AU794" t="str">
            <v>BTC</v>
          </cell>
          <cell r="AV794">
            <v>1</v>
          </cell>
          <cell r="AW794" t="str">
            <v>LOCAL</v>
          </cell>
          <cell r="AX794" t="str">
            <v>ENTREGADO</v>
          </cell>
          <cell r="AY794" t="str">
            <v>HALFSIM MOVISTAR: 1 und - sn. 8959300520560306279</v>
          </cell>
          <cell r="AZ794" t="str">
            <v>SIMCARD</v>
          </cell>
          <cell r="BA794" t="str">
            <v/>
          </cell>
        </row>
        <row r="795">
          <cell r="A795" t="str">
            <v>4743545</v>
          </cell>
          <cell r="B795" t="str">
            <v>MDELIVERY</v>
          </cell>
          <cell r="C795">
            <v>44918</v>
          </cell>
          <cell r="D795" t="str">
            <v>FLEXNET ECUADOR - MDELIVERY</v>
          </cell>
          <cell r="E795" t="str">
            <v>CALLE 28 DE JUNIO S/N Y GARCIA MORENO ENTRADA LLANO GRANDE</v>
          </cell>
          <cell r="H795" t="str">
            <v>170208</v>
          </cell>
          <cell r="I795" t="str">
            <v>QUITO</v>
          </cell>
          <cell r="J795" t="str">
            <v>PICHINCHA</v>
          </cell>
          <cell r="K795" t="str">
            <v>GUTIERREZ RODRIGUEZ CELINO RAMON</v>
          </cell>
          <cell r="L795" t="str">
            <v>OFICINA TRAMACO MILAGRO</v>
          </cell>
          <cell r="O795" t="str">
            <v>MILAGRO</v>
          </cell>
          <cell r="P795" t="str">
            <v>MILAGRO</v>
          </cell>
          <cell r="Q795" t="str">
            <v>GUAYAS_MILAGRO_</v>
          </cell>
          <cell r="R795" t="str">
            <v>4743545</v>
          </cell>
          <cell r="W795" t="str">
            <v>0920946183_E4344I3222</v>
          </cell>
          <cell r="X795" t="str">
            <v>0985715307-0985715307</v>
          </cell>
          <cell r="AA795">
            <v>44918</v>
          </cell>
          <cell r="AD795">
            <v>1</v>
          </cell>
          <cell r="AE795">
            <v>1</v>
          </cell>
          <cell r="AH795" t="str">
            <v/>
          </cell>
          <cell r="AI795" t="str">
            <v>DESPACHO</v>
          </cell>
          <cell r="AJ795" t="str">
            <v>DERIVADO PICK UP</v>
          </cell>
          <cell r="AL795" t="str">
            <v>NO</v>
          </cell>
          <cell r="AN795" t="str">
            <v>MOV reprocesos</v>
          </cell>
          <cell r="AO795" t="str">
            <v>CANAL ONLINE</v>
          </cell>
          <cell r="AP795">
            <v>44918</v>
          </cell>
          <cell r="AR795" t="str">
            <v>MDELIVERY_4743545</v>
          </cell>
          <cell r="AS795">
            <v>324195</v>
          </cell>
          <cell r="AT795" t="str">
            <v>D40</v>
          </cell>
          <cell r="AU795" t="str">
            <v>BTC</v>
          </cell>
          <cell r="AV795">
            <v>1</v>
          </cell>
          <cell r="AW795" t="str">
            <v>PROVINCIAL</v>
          </cell>
          <cell r="AX795" t="str">
            <v>INCIDENCIA</v>
          </cell>
          <cell r="AY795" t="str">
            <v>LTE NOKIA G21 AZUL: 1 und - sn. 355108340301722</v>
          </cell>
          <cell r="AZ795" t="str">
            <v>TERMINAL</v>
          </cell>
          <cell r="BA795" t="str">
            <v>Validar Biometrico</v>
          </cell>
        </row>
        <row r="796">
          <cell r="A796" t="str">
            <v>4749158</v>
          </cell>
          <cell r="B796" t="str">
            <v>MDELIVERY</v>
          </cell>
          <cell r="C796">
            <v>44918</v>
          </cell>
          <cell r="D796" t="str">
            <v>FLEXNET ECUADOR - MDELIVERY</v>
          </cell>
          <cell r="E796" t="str">
            <v>CALLE 28 DE JUNIO S/N Y GARCIA MORENO ENTRADA LLANO GRANDE</v>
          </cell>
          <cell r="H796" t="str">
            <v>170208</v>
          </cell>
          <cell r="I796" t="str">
            <v>QUITO</v>
          </cell>
          <cell r="J796" t="str">
            <v>PICHINCHA</v>
          </cell>
          <cell r="K796" t="str">
            <v>VICTOR ARTURO RAMON SAGAL</v>
          </cell>
          <cell r="L796" t="str">
            <v>OFICINA TRAMACO CUENCA CENTRO</v>
          </cell>
          <cell r="O796" t="str">
            <v>CUENCA</v>
          </cell>
          <cell r="P796" t="str">
            <v>CUENCA</v>
          </cell>
          <cell r="Q796" t="str">
            <v>AZUAY_CUENCA _</v>
          </cell>
          <cell r="R796" t="str">
            <v>4749158</v>
          </cell>
          <cell r="W796" t="str">
            <v>0706060100</v>
          </cell>
          <cell r="X796" t="str">
            <v>0967978892-0967978892</v>
          </cell>
          <cell r="AA796">
            <v>44918</v>
          </cell>
          <cell r="AD796">
            <v>1</v>
          </cell>
          <cell r="AE796">
            <v>1</v>
          </cell>
          <cell r="AH796" t="str">
            <v>NO CONOCE EL NOMBRE DE LAS CALLES NO TIENE A QUIEN CONSULTAR PREFIERE QUE LE ENVIEN A UNA OFICINA TRAMACO</v>
          </cell>
          <cell r="AI796" t="str">
            <v>DESPACHO</v>
          </cell>
          <cell r="AJ796" t="str">
            <v>DERIVADO PICK UP</v>
          </cell>
          <cell r="AL796" t="str">
            <v>NO</v>
          </cell>
          <cell r="AN796" t="str">
            <v>MOV reprocesos</v>
          </cell>
          <cell r="AO796" t="str">
            <v>CANAL ONLINE</v>
          </cell>
          <cell r="AP796">
            <v>44918</v>
          </cell>
          <cell r="AR796" t="str">
            <v>MDELIVERY_4749158</v>
          </cell>
          <cell r="AS796">
            <v>324334</v>
          </cell>
          <cell r="AT796" t="str">
            <v>D40</v>
          </cell>
          <cell r="AU796" t="str">
            <v>BTC</v>
          </cell>
          <cell r="AV796">
            <v>1</v>
          </cell>
          <cell r="AW796" t="str">
            <v>PROVINCIAL</v>
          </cell>
          <cell r="AX796" t="str">
            <v>INCIDENCIA</v>
          </cell>
          <cell r="AY796" t="str">
            <v>HALFSIM MOVISTAR: 1 und - sn. 8959300520560302187</v>
          </cell>
          <cell r="AZ796" t="str">
            <v>SIMCARD</v>
          </cell>
          <cell r="BA796" t="str">
            <v/>
          </cell>
        </row>
        <row r="797">
          <cell r="A797" t="str">
            <v>4749744</v>
          </cell>
          <cell r="B797" t="str">
            <v>MDELIVERY</v>
          </cell>
          <cell r="C797">
            <v>44918</v>
          </cell>
          <cell r="D797" t="str">
            <v>FLEXNET ECUADOR - MDELIVERY</v>
          </cell>
          <cell r="E797" t="str">
            <v>CALLE 28 DE JUNIO S/N Y GARCIA MORENO ENTRADA LLANO GRANDE</v>
          </cell>
          <cell r="H797" t="str">
            <v>170208</v>
          </cell>
          <cell r="I797" t="str">
            <v>QUITO</v>
          </cell>
          <cell r="J797" t="str">
            <v>PICHINCHA</v>
          </cell>
          <cell r="K797" t="str">
            <v>JEANNETH ALEXANDRA GUACHAMIN SALAZAR</v>
          </cell>
          <cell r="L797" t="str">
            <v>MARISCAL SUCRE CALLE YANEZ PINZON  N25 70 AV COLON</v>
          </cell>
          <cell r="O797" t="str">
            <v>170522</v>
          </cell>
          <cell r="P797" t="str">
            <v>170522</v>
          </cell>
          <cell r="Q797" t="str">
            <v>PICHINCHA_QUITO_MARISCAL SUCRE</v>
          </cell>
          <cell r="R797" t="str">
            <v>4749744</v>
          </cell>
          <cell r="W797" t="str">
            <v>1723503189</v>
          </cell>
          <cell r="X797" t="str">
            <v>0984817638-0984817638</v>
          </cell>
          <cell r="AA797">
            <v>44918</v>
          </cell>
          <cell r="AD797">
            <v>1</v>
          </cell>
          <cell r="AE797">
            <v>1</v>
          </cell>
          <cell r="AH797" t="str">
            <v>SECTOR HOSPITAL BACA ORTIZ ENTREGA EN EL EDIFICIO CRYOM EN EL 4TO PISO HAY QUE LLAMAR A LA TITULAR ENTREGA DESDE EL MARTES</v>
          </cell>
          <cell r="AI797" t="str">
            <v>DESPACHO</v>
          </cell>
          <cell r="AJ797" t="str">
            <v>Normal</v>
          </cell>
          <cell r="AL797" t="str">
            <v>NO</v>
          </cell>
          <cell r="AN797" t="str">
            <v>MOV onlinevip</v>
          </cell>
          <cell r="AO797" t="str">
            <v>CANAL ONLINE</v>
          </cell>
          <cell r="AP797">
            <v>44918</v>
          </cell>
          <cell r="AR797" t="str">
            <v>MDELIVERY_4749744</v>
          </cell>
          <cell r="AS797">
            <v>324464</v>
          </cell>
          <cell r="AT797" t="str">
            <v>D40</v>
          </cell>
          <cell r="AU797" t="str">
            <v>BTC</v>
          </cell>
          <cell r="AV797">
            <v>2</v>
          </cell>
          <cell r="AW797" t="str">
            <v>LOCAL</v>
          </cell>
          <cell r="AX797" t="str">
            <v>ENTREGADO</v>
          </cell>
          <cell r="AY797" t="str">
            <v>LTE HUAWEI NOVA Y70 NEGRO: 1 und - sn. 866887052399501 / HALFSIM MOVISTAR: 1 und - sn. 8959300520560303540</v>
          </cell>
          <cell r="AZ797" t="str">
            <v>SIMCARD / TERMINAL</v>
          </cell>
          <cell r="BA797" t="str">
            <v>Validar Biometrico</v>
          </cell>
        </row>
        <row r="798">
          <cell r="A798" t="str">
            <v>4752780</v>
          </cell>
          <cell r="B798" t="str">
            <v>MDELIVERY</v>
          </cell>
          <cell r="C798">
            <v>44918</v>
          </cell>
          <cell r="D798" t="str">
            <v>FLEXNET ECUADOR - MDELIVERY</v>
          </cell>
          <cell r="E798" t="str">
            <v>CALLE 28 DE JUNIO S/N Y GARCIA MORENO ENTRADA LLANO GRANDE</v>
          </cell>
          <cell r="H798" t="str">
            <v>170208</v>
          </cell>
          <cell r="I798" t="str">
            <v>QUITO</v>
          </cell>
          <cell r="J798" t="str">
            <v>PICHINCHA</v>
          </cell>
          <cell r="K798" t="str">
            <v>HOMERO AGUSTIN MACIAS SOLORZANO</v>
          </cell>
          <cell r="L798" t="str">
            <v>LA MAGDALENA AV 5 DE JUNIO SN AV RODRIGO DE CHAVEZ</v>
          </cell>
          <cell r="O798" t="str">
            <v>170602</v>
          </cell>
          <cell r="P798" t="str">
            <v>170602</v>
          </cell>
          <cell r="Q798" t="str">
            <v>PICHINCHA_QUITO_LA MAGDALENA</v>
          </cell>
          <cell r="R798" t="str">
            <v>4752780</v>
          </cell>
          <cell r="W798" t="str">
            <v>1310206519</v>
          </cell>
          <cell r="X798" t="str">
            <v>0997018740-0997018740</v>
          </cell>
          <cell r="AA798">
            <v>44918</v>
          </cell>
          <cell r="AD798">
            <v>1</v>
          </cell>
          <cell r="AE798">
            <v>1</v>
          </cell>
          <cell r="AH798" t="str">
            <v>SECTOR LA MAGDALENA ENTREGA EN LA ESTACION DEL METRO LA MAGDALENA EN LA PARADA DEL SAN CRISTOBAL HAY QUE LLAMAR AL TITULAR ESTA FRENTE AL CORAL DE PREFERENCIA ENTREGA DESDE LAS 12H00</v>
          </cell>
          <cell r="AI798" t="str">
            <v>DESPACHO</v>
          </cell>
          <cell r="AJ798" t="str">
            <v>Normal</v>
          </cell>
          <cell r="AL798" t="str">
            <v>NO</v>
          </cell>
          <cell r="AN798" t="str">
            <v>MOV onlinevip</v>
          </cell>
          <cell r="AO798" t="str">
            <v>CANAL ONLINE</v>
          </cell>
          <cell r="AP798">
            <v>44918</v>
          </cell>
          <cell r="AR798" t="str">
            <v>MDELIVERY_4752780</v>
          </cell>
          <cell r="AS798">
            <v>323995</v>
          </cell>
          <cell r="AT798" t="str">
            <v>D40</v>
          </cell>
          <cell r="AU798" t="str">
            <v>BTC</v>
          </cell>
          <cell r="AV798">
            <v>1</v>
          </cell>
          <cell r="AW798" t="str">
            <v>LOCAL</v>
          </cell>
          <cell r="AX798" t="str">
            <v>ENTREGADO</v>
          </cell>
          <cell r="AY798" t="str">
            <v>LTE SAMSUNG A03 AZUL: 1 und - sn. 354379557859717</v>
          </cell>
          <cell r="AZ798" t="str">
            <v>TERMINAL</v>
          </cell>
          <cell r="BA798" t="str">
            <v>Validar Biometrico</v>
          </cell>
        </row>
        <row r="799">
          <cell r="A799" t="str">
            <v>4753616</v>
          </cell>
          <cell r="B799" t="str">
            <v>MDELIVERY</v>
          </cell>
          <cell r="C799">
            <v>44918</v>
          </cell>
          <cell r="D799" t="str">
            <v>FLEXNET ECUADOR - MDELIVERY</v>
          </cell>
          <cell r="E799" t="str">
            <v>CALLE 28 DE JUNIO S/N Y GARCIA MORENO ENTRADA LLANO GRANDE</v>
          </cell>
          <cell r="H799" t="str">
            <v>170208</v>
          </cell>
          <cell r="I799" t="str">
            <v>QUITO</v>
          </cell>
          <cell r="J799" t="str">
            <v>PICHINCHA</v>
          </cell>
          <cell r="K799" t="str">
            <v>JUAN MANUEL VANEGAS GOMEZ</v>
          </cell>
          <cell r="L799" t="str">
            <v>SAN SEBASTIAN   AV DE LAS  AMERICAS    SN CAMINO DEL TEJAR</v>
          </cell>
          <cell r="O799" t="str">
            <v>010215</v>
          </cell>
          <cell r="P799" t="str">
            <v>010215</v>
          </cell>
          <cell r="Q799" t="str">
            <v>AZUAY_CUENCA_SAN SEBASTIAN</v>
          </cell>
          <cell r="R799" t="str">
            <v>4753616</v>
          </cell>
          <cell r="W799" t="str">
            <v>0102310729</v>
          </cell>
          <cell r="X799" t="str">
            <v>0999960333-0999960333</v>
          </cell>
          <cell r="AA799">
            <v>44918</v>
          </cell>
          <cell r="AD799">
            <v>1</v>
          </cell>
          <cell r="AE799">
            <v>1</v>
          </cell>
          <cell r="AH799" t="str">
            <v>SECTOR  LAS AMERICAS ENTREGAR EN EL SUPERMAXI LOCAL 28 TRAVESURAS S1 ENVIADO</v>
          </cell>
          <cell r="AI799" t="str">
            <v>DESPACHO</v>
          </cell>
          <cell r="AJ799" t="str">
            <v>Normal</v>
          </cell>
          <cell r="AL799" t="str">
            <v>NO</v>
          </cell>
          <cell r="AN799" t="str">
            <v>MOV onlinevip</v>
          </cell>
          <cell r="AO799" t="str">
            <v>CANAL ONLINE</v>
          </cell>
          <cell r="AP799">
            <v>44918</v>
          </cell>
          <cell r="AR799" t="str">
            <v>MDELIVERY_4753616</v>
          </cell>
          <cell r="AS799">
            <v>324932</v>
          </cell>
          <cell r="AT799" t="str">
            <v>D40</v>
          </cell>
          <cell r="AU799" t="str">
            <v>BTC</v>
          </cell>
          <cell r="AV799">
            <v>2</v>
          </cell>
          <cell r="AW799" t="str">
            <v>PROVINCIAL</v>
          </cell>
          <cell r="AX799" t="str">
            <v>ENTREGADO</v>
          </cell>
          <cell r="AY799" t="str">
            <v>LTE SAMSUNG A53 5G NEGRO: 1 und - sn. 353842194250997 / HALFSIM MOVISTAR: 1 und - sn. 8959300120521875197</v>
          </cell>
          <cell r="AZ799" t="str">
            <v>SIMCARD / TERMINAL</v>
          </cell>
          <cell r="BA799" t="str">
            <v>Validar Biometrico</v>
          </cell>
        </row>
        <row r="800">
          <cell r="A800" t="str">
            <v>4753992</v>
          </cell>
          <cell r="B800" t="str">
            <v>MDELIVERY</v>
          </cell>
          <cell r="C800">
            <v>44918</v>
          </cell>
          <cell r="D800" t="str">
            <v>FLEXNET ECUADOR - MDELIVERY</v>
          </cell>
          <cell r="E800" t="str">
            <v>CALLE 28 DE JUNIO S/N Y GARCIA MORENO ENTRADA LLANO GRANDE</v>
          </cell>
          <cell r="H800" t="str">
            <v>170208</v>
          </cell>
          <cell r="I800" t="str">
            <v>QUITO</v>
          </cell>
          <cell r="J800" t="str">
            <v>PICHINCHA</v>
          </cell>
          <cell r="K800" t="str">
            <v>JORGE ALFONSO SISA AJITIMBAY</v>
          </cell>
          <cell r="L800" t="str">
            <v>OFICINA TRAMACO PUNTO DE ATENCION MATRIZ</v>
          </cell>
          <cell r="O800" t="str">
            <v>QUITO</v>
          </cell>
          <cell r="P800" t="str">
            <v>QUITO</v>
          </cell>
          <cell r="Q800" t="str">
            <v>PICHINCHA_QUITO_</v>
          </cell>
          <cell r="R800" t="str">
            <v>4753992</v>
          </cell>
          <cell r="W800" t="str">
            <v>1718929795</v>
          </cell>
          <cell r="X800" t="str">
            <v>0995462234-0900000000</v>
          </cell>
          <cell r="AA800">
            <v>44918</v>
          </cell>
          <cell r="AD800">
            <v>1</v>
          </cell>
          <cell r="AE800">
            <v>1</v>
          </cell>
          <cell r="AH800" t="str">
            <v/>
          </cell>
          <cell r="AI800" t="str">
            <v>DESPACHO</v>
          </cell>
          <cell r="AJ800" t="str">
            <v>DERIVADO PICK UP</v>
          </cell>
          <cell r="AL800" t="str">
            <v>NO</v>
          </cell>
          <cell r="AN800" t="str">
            <v>MOV onlinevip</v>
          </cell>
          <cell r="AO800" t="str">
            <v>CANAL ONLINE</v>
          </cell>
          <cell r="AP800">
            <v>44918</v>
          </cell>
          <cell r="AR800" t="str">
            <v>MDELIVERY_4753992</v>
          </cell>
          <cell r="AS800">
            <v>324459</v>
          </cell>
          <cell r="AT800" t="str">
            <v>D40</v>
          </cell>
          <cell r="AU800" t="str">
            <v>BTC</v>
          </cell>
          <cell r="AV800">
            <v>1</v>
          </cell>
          <cell r="AW800" t="str">
            <v>PROVINCIAL</v>
          </cell>
          <cell r="AX800" t="str">
            <v>INCIDENCIA</v>
          </cell>
          <cell r="AY800" t="str">
            <v>LTE HUAWEI NOVA Y70 NEGRO: 1 und - sn. 866887052403261</v>
          </cell>
          <cell r="AZ800" t="str">
            <v>TERMINAL</v>
          </cell>
          <cell r="BA800" t="str">
            <v>Validar Biometrico</v>
          </cell>
        </row>
        <row r="801">
          <cell r="A801" t="str">
            <v>4755590</v>
          </cell>
          <cell r="B801" t="str">
            <v>MDELIVERY</v>
          </cell>
          <cell r="C801">
            <v>44918</v>
          </cell>
          <cell r="D801" t="str">
            <v>FLEXNET ECUADOR - MDELIVERY</v>
          </cell>
          <cell r="E801" t="str">
            <v>CALLE 28 DE JUNIO S/N Y GARCIA MORENO ENTRADA LLANO GRANDE</v>
          </cell>
          <cell r="H801" t="str">
            <v>170208</v>
          </cell>
          <cell r="I801" t="str">
            <v>QUITO</v>
          </cell>
          <cell r="J801" t="str">
            <v>PICHINCHA</v>
          </cell>
          <cell r="K801" t="str">
            <v>EUGENIO IVAN QUINTANA CEDEÑO</v>
          </cell>
          <cell r="L801" t="str">
            <v>LOS ESTEROS CALLE 110 SN AV MALECON TARQUI</v>
          </cell>
          <cell r="O801" t="str">
            <v>130203</v>
          </cell>
          <cell r="P801" t="str">
            <v>130203</v>
          </cell>
          <cell r="Q801" t="str">
            <v>MANABI_MANTA_LOS ESTEROS</v>
          </cell>
          <cell r="R801" t="str">
            <v>4755590</v>
          </cell>
          <cell r="W801" t="str">
            <v>1308053113_E3333I2242</v>
          </cell>
          <cell r="X801" t="str">
            <v>0999460189-0981063343</v>
          </cell>
          <cell r="AA801">
            <v>44918</v>
          </cell>
          <cell r="AD801">
            <v>1</v>
          </cell>
          <cell r="AE801">
            <v>1</v>
          </cell>
          <cell r="AH801" t="str">
            <v>SECTOR PLAYITA MIA EN LA ESQUINA ESTA LA PICANTERIA EL MARINO ES UNA CASA 2 PISOS COLOR UVA</v>
          </cell>
          <cell r="AI801" t="str">
            <v>DESPACHO</v>
          </cell>
          <cell r="AJ801" t="str">
            <v>Normal</v>
          </cell>
          <cell r="AL801" t="str">
            <v>NO</v>
          </cell>
          <cell r="AN801" t="str">
            <v>MOV onlinevip</v>
          </cell>
          <cell r="AO801" t="str">
            <v>CANAL ONLINE</v>
          </cell>
          <cell r="AP801">
            <v>44918</v>
          </cell>
          <cell r="AR801" t="str">
            <v>MDELIVERY_4755590</v>
          </cell>
          <cell r="AS801">
            <v>324197</v>
          </cell>
          <cell r="AT801" t="str">
            <v>D40</v>
          </cell>
          <cell r="AU801" t="str">
            <v>BTC</v>
          </cell>
          <cell r="AV801">
            <v>1</v>
          </cell>
          <cell r="AW801" t="str">
            <v>PROVINCIAL</v>
          </cell>
          <cell r="AX801" t="str">
            <v>ENTREGADO</v>
          </cell>
          <cell r="AY801" t="str">
            <v>LTE XIAOMI REDMI 10C 128GB GRIS: 1 und - sn. 868688062348746</v>
          </cell>
          <cell r="AZ801" t="str">
            <v>TERMINAL</v>
          </cell>
          <cell r="BA801" t="str">
            <v>Validar Biometrico</v>
          </cell>
        </row>
        <row r="802">
          <cell r="A802" t="str">
            <v>4756320</v>
          </cell>
          <cell r="B802" t="str">
            <v>MDELIVERY</v>
          </cell>
          <cell r="C802">
            <v>44918</v>
          </cell>
          <cell r="D802" t="str">
            <v>FLEXNET ECUADOR - MDELIVERY</v>
          </cell>
          <cell r="E802" t="str">
            <v>CALLE 28 DE JUNIO S/N Y GARCIA MORENO ENTRADA LLANO GRANDE</v>
          </cell>
          <cell r="H802" t="str">
            <v>170208</v>
          </cell>
          <cell r="I802" t="str">
            <v>QUITO</v>
          </cell>
          <cell r="J802" t="str">
            <v>PICHINCHA</v>
          </cell>
          <cell r="K802" t="str">
            <v>JHONATAN LENIN CASA CAIZA</v>
          </cell>
          <cell r="L802" t="str">
            <v>TANICUCHI CALLE VISTA HERMOSA SN  VIA SAQUISILI TANICUHI</v>
          </cell>
          <cell r="O802" t="str">
            <v>050112</v>
          </cell>
          <cell r="P802" t="str">
            <v>050112</v>
          </cell>
          <cell r="Q802" t="str">
            <v>COTOPAXI_LATACUNGA_TANICUCHI</v>
          </cell>
          <cell r="R802" t="str">
            <v>4756320</v>
          </cell>
          <cell r="W802" t="str">
            <v>0550523385</v>
          </cell>
          <cell r="X802" t="str">
            <v>0987433938-0987433938</v>
          </cell>
          <cell r="AA802">
            <v>44918</v>
          </cell>
          <cell r="AD802">
            <v>1</v>
          </cell>
          <cell r="AE802">
            <v>1</v>
          </cell>
          <cell r="AH802" t="str">
            <v>BARRIO SAN PEDRO ES UNA CASA COLOR GRIS CON CERRAMIENTO DE BLOQUE Y ENREDADERAS EN LA PARTE SUPERIOR TIENE 2 LOCALES COLOR AMARILLO TECHO DE ZINC</v>
          </cell>
          <cell r="AI802" t="str">
            <v>DESPACHO</v>
          </cell>
          <cell r="AJ802" t="str">
            <v>Normal</v>
          </cell>
          <cell r="AL802" t="str">
            <v>NO</v>
          </cell>
          <cell r="AN802" t="str">
            <v>MOV reprocesos</v>
          </cell>
          <cell r="AO802" t="str">
            <v>CANAL ONLINE</v>
          </cell>
          <cell r="AP802">
            <v>44918</v>
          </cell>
          <cell r="AR802" t="str">
            <v>MDELIVERY_4756320</v>
          </cell>
          <cell r="AS802">
            <v>324190</v>
          </cell>
          <cell r="AT802" t="str">
            <v>D40</v>
          </cell>
          <cell r="AU802" t="str">
            <v>BTC</v>
          </cell>
          <cell r="AV802">
            <v>1</v>
          </cell>
          <cell r="AW802" t="str">
            <v>PROVINCIAL</v>
          </cell>
          <cell r="AX802" t="str">
            <v>ENTREGADO</v>
          </cell>
          <cell r="AY802" t="str">
            <v>LTE IPHONE 11 64GB NEGRO: 1 und - sn. 356656421574004</v>
          </cell>
          <cell r="AZ802" t="str">
            <v>TERMINAL</v>
          </cell>
          <cell r="BA802" t="str">
            <v>Validar Biometrico</v>
          </cell>
        </row>
        <row r="803">
          <cell r="A803" t="str">
            <v>4756722</v>
          </cell>
          <cell r="B803" t="str">
            <v>MDELIVERY</v>
          </cell>
          <cell r="C803">
            <v>44918</v>
          </cell>
          <cell r="D803" t="str">
            <v>FLEXNET ECUADOR - MDELIVERY</v>
          </cell>
          <cell r="E803" t="str">
            <v>CALLE 28 DE JUNIO S/N Y GARCIA MORENO ENTRADA LLANO GRANDE</v>
          </cell>
          <cell r="H803" t="str">
            <v>170208</v>
          </cell>
          <cell r="I803" t="str">
            <v>QUITO</v>
          </cell>
          <cell r="J803" t="str">
            <v>PICHINCHA</v>
          </cell>
          <cell r="K803" t="str">
            <v>CHICAIZA FARINANGO KATERINE ELIZABETH</v>
          </cell>
          <cell r="L803" t="str">
            <v>MARISCAL SUCRE CALLE JORGE WASHINGTON SN AV AMAZONAS</v>
          </cell>
          <cell r="O803" t="str">
            <v>170526</v>
          </cell>
          <cell r="P803" t="str">
            <v>170526</v>
          </cell>
          <cell r="Q803" t="str">
            <v>PICHINCHA_QUITO_MARISCAL SUCRE</v>
          </cell>
          <cell r="R803" t="str">
            <v>4756722</v>
          </cell>
          <cell r="W803" t="str">
            <v>1720624046_V4343I2242</v>
          </cell>
          <cell r="X803" t="str">
            <v>0987008340-0987008340</v>
          </cell>
          <cell r="AA803">
            <v>44918</v>
          </cell>
          <cell r="AD803">
            <v>1</v>
          </cell>
          <cell r="AE803">
            <v>1</v>
          </cell>
          <cell r="AH803" t="str">
            <v>SECTOR LA MARISCAL FRENTE AL CC ESPIRAL ENTRRGA EN EL EDIFICIO DE LA SECRETARIA SALUD 4TO PISO HAY QUE LLAMAR A LA TITULAR ENTREGA DESDE EL MARTES</v>
          </cell>
          <cell r="AI803" t="str">
            <v>DESPACHO</v>
          </cell>
          <cell r="AJ803" t="str">
            <v>Normal</v>
          </cell>
          <cell r="AL803" t="str">
            <v>NO</v>
          </cell>
          <cell r="AN803" t="str">
            <v>MOV onlinevip</v>
          </cell>
          <cell r="AO803" t="str">
            <v>CANAL ONLINE</v>
          </cell>
          <cell r="AP803">
            <v>44918</v>
          </cell>
          <cell r="AR803" t="str">
            <v>MDELIVERY_4756722</v>
          </cell>
          <cell r="AS803">
            <v>324463</v>
          </cell>
          <cell r="AT803" t="str">
            <v>D40</v>
          </cell>
          <cell r="AU803" t="str">
            <v>BTC</v>
          </cell>
          <cell r="AV803">
            <v>1</v>
          </cell>
          <cell r="AW803" t="str">
            <v>LOCAL</v>
          </cell>
          <cell r="AX803" t="str">
            <v>ENTREGADO</v>
          </cell>
          <cell r="AY803" t="str">
            <v>LTE IPHONE 11 64GB NEGRO: 1 und - sn. 356656421977793</v>
          </cell>
          <cell r="AZ803" t="str">
            <v>TERMINAL</v>
          </cell>
          <cell r="BA803" t="str">
            <v>Validar Biometrico</v>
          </cell>
        </row>
        <row r="804">
          <cell r="A804" t="str">
            <v>4757341</v>
          </cell>
          <cell r="B804" t="str">
            <v>MDELIVERY</v>
          </cell>
          <cell r="C804">
            <v>44918</v>
          </cell>
          <cell r="D804" t="str">
            <v>FLEXNET ECUADOR - MDELIVERY</v>
          </cell>
          <cell r="E804" t="str">
            <v>CALLE 28 DE JUNIO S/N Y GARCIA MORENO ENTRADA LLANO GRANDE</v>
          </cell>
          <cell r="H804" t="str">
            <v>170208</v>
          </cell>
          <cell r="I804" t="str">
            <v>QUITO</v>
          </cell>
          <cell r="J804" t="str">
            <v>PICHINCHA</v>
          </cell>
          <cell r="K804" t="str">
            <v>CHILCAÑAN GRANDA JIMENA ESTEFANIA</v>
          </cell>
          <cell r="L804" t="str">
            <v>TUMBACO  AV OSWALDO WALLASAMIN  SN  Y MANUELA GARAICOA</v>
          </cell>
          <cell r="O804" t="str">
            <v>170902</v>
          </cell>
          <cell r="P804" t="str">
            <v>170902</v>
          </cell>
          <cell r="Q804" t="str">
            <v>PICHINCHA_QUITO_TUMBACO</v>
          </cell>
          <cell r="R804" t="str">
            <v>4757341</v>
          </cell>
          <cell r="W804" t="str">
            <v>1754288932</v>
          </cell>
          <cell r="X804" t="str">
            <v>0939103178-0988031865</v>
          </cell>
          <cell r="AA804">
            <v>44918</v>
          </cell>
          <cell r="AD804">
            <v>1</v>
          </cell>
          <cell r="AE804">
            <v>1</v>
          </cell>
          <cell r="AH804" t="str">
            <v>SECTOR EL ARENAL ENTREGA EN PELUQUERIA ARMONY</v>
          </cell>
          <cell r="AI804" t="str">
            <v>DESPACHO</v>
          </cell>
          <cell r="AJ804" t="str">
            <v>Normal</v>
          </cell>
          <cell r="AL804" t="str">
            <v>NO</v>
          </cell>
          <cell r="AN804" t="str">
            <v>MOV productovip</v>
          </cell>
          <cell r="AO804" t="str">
            <v>CANAL ONLINE</v>
          </cell>
          <cell r="AP804">
            <v>44918</v>
          </cell>
          <cell r="AR804" t="str">
            <v>MDELIVERY_4757341</v>
          </cell>
          <cell r="AS804">
            <v>324194</v>
          </cell>
          <cell r="AT804" t="str">
            <v>D40</v>
          </cell>
          <cell r="AU804" t="str">
            <v>BTC</v>
          </cell>
          <cell r="AV804">
            <v>2</v>
          </cell>
          <cell r="AW804" t="str">
            <v>LOCAL</v>
          </cell>
          <cell r="AX804" t="str">
            <v>ENTREGADO</v>
          </cell>
          <cell r="AY804" t="str">
            <v>LTE SAMSUNG A23 AZUL: 1 und - sn. 356795951102537 / HALFSIM MOVISTAR: 1 und - sn. 8959300520560305248</v>
          </cell>
          <cell r="AZ804" t="str">
            <v>SIMCARD / TERMINAL</v>
          </cell>
          <cell r="BA804" t="str">
            <v>Validar Biometrico</v>
          </cell>
        </row>
        <row r="805">
          <cell r="A805" t="str">
            <v>4757456</v>
          </cell>
          <cell r="B805" t="str">
            <v>MDELIVERY</v>
          </cell>
          <cell r="C805">
            <v>44918</v>
          </cell>
          <cell r="D805" t="str">
            <v>FLEXNET ECUADOR - MDELIVERY</v>
          </cell>
          <cell r="E805" t="str">
            <v>CALLE 28 DE JUNIO S/N Y GARCIA MORENO ENTRADA LLANO GRANDE</v>
          </cell>
          <cell r="H805" t="str">
            <v>170208</v>
          </cell>
          <cell r="I805" t="str">
            <v>QUITO</v>
          </cell>
          <cell r="J805" t="str">
            <v>PICHINCHA</v>
          </cell>
          <cell r="K805" t="str">
            <v>CRISTIAN CAMILO CUYABAZO BRIONES</v>
          </cell>
          <cell r="L805" t="str">
            <v>SAN BARTOLO AV MALDONADO  SN</v>
          </cell>
          <cell r="O805" t="str">
            <v>170601</v>
          </cell>
          <cell r="P805" t="str">
            <v>170601</v>
          </cell>
          <cell r="Q805" t="str">
            <v>PICHINCHA_QUITO_SAN BARTOLO</v>
          </cell>
          <cell r="R805" t="str">
            <v>4757456</v>
          </cell>
          <cell r="W805" t="str">
            <v>1204729477_V1333V2222</v>
          </cell>
          <cell r="X805" t="str">
            <v>0987269377-</v>
          </cell>
          <cell r="AA805">
            <v>44918</v>
          </cell>
          <cell r="AD805">
            <v>1</v>
          </cell>
          <cell r="AE805">
            <v>1</v>
          </cell>
          <cell r="AH805" t="str">
            <v>EL RECREO ENTREGA DENTRO DE CC EL RECREO LOCAL J 48 AGENCIA MARKETING VIP</v>
          </cell>
          <cell r="AI805" t="str">
            <v>DESPACHO</v>
          </cell>
          <cell r="AJ805" t="str">
            <v>Normal</v>
          </cell>
          <cell r="AL805" t="str">
            <v>NO</v>
          </cell>
          <cell r="AN805" t="str">
            <v>MOV_tecnocom_credito_directo</v>
          </cell>
          <cell r="AO805" t="str">
            <v>CANAL ONLINE</v>
          </cell>
          <cell r="AP805">
            <v>44918</v>
          </cell>
          <cell r="AR805" t="str">
            <v>MDELIVERY_4757456</v>
          </cell>
          <cell r="AS805">
            <v>324466</v>
          </cell>
          <cell r="AT805" t="str">
            <v>D40</v>
          </cell>
          <cell r="AU805" t="str">
            <v>BTC</v>
          </cell>
          <cell r="AV805">
            <v>1</v>
          </cell>
          <cell r="AW805" t="str">
            <v>LOCAL</v>
          </cell>
          <cell r="AX805" t="str">
            <v>ENTREGADO</v>
          </cell>
          <cell r="AY805" t="str">
            <v>LTE XIAOMI REDMI NOTE 11 AZUL: 1 und - sn. 861696063006269</v>
          </cell>
          <cell r="AZ805" t="str">
            <v>TERMINAL</v>
          </cell>
          <cell r="BA805" t="str">
            <v>Validar Biometrico</v>
          </cell>
        </row>
        <row r="806">
          <cell r="A806" t="str">
            <v>4757648</v>
          </cell>
          <cell r="B806" t="str">
            <v>MDELIVERY</v>
          </cell>
          <cell r="C806">
            <v>44918</v>
          </cell>
          <cell r="D806" t="str">
            <v>FLEXNET ECUADOR - MDELIVERY</v>
          </cell>
          <cell r="E806" t="str">
            <v>CALLE 28 DE JUNIO S/N Y GARCIA MORENO ENTRADA LLANO GRANDE</v>
          </cell>
          <cell r="H806" t="str">
            <v>170208</v>
          </cell>
          <cell r="I806" t="str">
            <v>QUITO</v>
          </cell>
          <cell r="J806" t="str">
            <v>PICHINCHA</v>
          </cell>
          <cell r="K806" t="str">
            <v>JHONATAN EDGAR LLUGCHA PILAPANTA</v>
          </cell>
          <cell r="L806" t="str">
            <v>CHIMBACALLE  AV MALDONADO  KM 10 Y MEDIO  Y LAS ARCADIAS</v>
          </cell>
          <cell r="O806" t="str">
            <v>170701</v>
          </cell>
          <cell r="P806" t="str">
            <v>170701</v>
          </cell>
          <cell r="Q806" t="str">
            <v>PICHINCHA _QUITO _CHIMBACALLE</v>
          </cell>
          <cell r="R806" t="str">
            <v>4757648</v>
          </cell>
          <cell r="W806" t="str">
            <v>1722517529</v>
          </cell>
          <cell r="X806" t="str">
            <v>0983136152-0987826982</v>
          </cell>
          <cell r="AA806">
            <v>44918</v>
          </cell>
          <cell r="AD806">
            <v>1</v>
          </cell>
          <cell r="AE806">
            <v>1</v>
          </cell>
          <cell r="AH806" t="str">
            <v>SECTOR EL CONDE DIAGONAL AL STA MARIA ENTREGA EN AUTOREPUESTOS PICHINCHA</v>
          </cell>
          <cell r="AI806" t="str">
            <v>DESPACHO</v>
          </cell>
          <cell r="AJ806" t="str">
            <v>Normal</v>
          </cell>
          <cell r="AL806" t="str">
            <v>NO</v>
          </cell>
          <cell r="AN806" t="str">
            <v>MOV onlinevip</v>
          </cell>
          <cell r="AO806" t="str">
            <v>CANAL ONLINE</v>
          </cell>
          <cell r="AP806">
            <v>44918</v>
          </cell>
          <cell r="AR806" t="str">
            <v>MDELIVERY_4757648</v>
          </cell>
          <cell r="AS806">
            <v>324137</v>
          </cell>
          <cell r="AT806" t="str">
            <v>D40</v>
          </cell>
          <cell r="AU806" t="str">
            <v>BTC</v>
          </cell>
          <cell r="AV806">
            <v>1</v>
          </cell>
          <cell r="AW806" t="str">
            <v>LOCAL</v>
          </cell>
          <cell r="AX806" t="str">
            <v>ENTREGADO</v>
          </cell>
          <cell r="AY806" t="str">
            <v>LTE SAMSUNG A23 NEGRO: 1 und - sn. 356795950836572</v>
          </cell>
          <cell r="AZ806" t="str">
            <v>TERMINAL</v>
          </cell>
          <cell r="BA806" t="str">
            <v>Validar Biometrico</v>
          </cell>
        </row>
        <row r="807">
          <cell r="A807" t="str">
            <v>4757867</v>
          </cell>
          <cell r="B807" t="str">
            <v>MDELIVERY</v>
          </cell>
          <cell r="C807">
            <v>44918</v>
          </cell>
          <cell r="D807" t="str">
            <v>FLEXNET ECUADOR - MDELIVERY</v>
          </cell>
          <cell r="E807" t="str">
            <v>CALLE 28 DE JUNIO S/N Y GARCIA MORENO ENTRADA LLANO GRANDE</v>
          </cell>
          <cell r="H807" t="str">
            <v>170208</v>
          </cell>
          <cell r="I807" t="str">
            <v>QUITO</v>
          </cell>
          <cell r="J807" t="str">
            <v>PICHINCHA</v>
          </cell>
          <cell r="K807" t="str">
            <v>PUCHA GUAYASACA ANGEL SERAFIN</v>
          </cell>
          <cell r="L807" t="str">
            <v>SANGOLQUI  CALLE 10 DE DICIEMBRE  SN  Y AV CHILLANES</v>
          </cell>
          <cell r="O807" t="str">
            <v>171104</v>
          </cell>
          <cell r="P807" t="str">
            <v>171104</v>
          </cell>
          <cell r="Q807" t="str">
            <v>PICHINCHA_RUMINAHUI _SANGOLQUI</v>
          </cell>
          <cell r="R807" t="str">
            <v>4757867</v>
          </cell>
          <cell r="W807" t="str">
            <v>0703171793</v>
          </cell>
          <cell r="X807" t="str">
            <v>0999056406-0900000000</v>
          </cell>
          <cell r="AA807">
            <v>44918</v>
          </cell>
          <cell r="AD807">
            <v>1</v>
          </cell>
          <cell r="AE807">
            <v>1</v>
          </cell>
          <cell r="AH807" t="str">
            <v>EN CASA DE 3 PISOS FILOS TOMATES EN CASA PORTON NEGRO REJAS METALICAS</v>
          </cell>
          <cell r="AI807" t="str">
            <v>DESPACHO</v>
          </cell>
          <cell r="AJ807" t="str">
            <v>Normal</v>
          </cell>
          <cell r="AL807" t="str">
            <v>NO</v>
          </cell>
          <cell r="AN807" t="str">
            <v>MOV onlinevip</v>
          </cell>
          <cell r="AO807" t="str">
            <v>CANAL ONLINE</v>
          </cell>
          <cell r="AP807">
            <v>44918</v>
          </cell>
          <cell r="AR807" t="str">
            <v>MDELIVERY_4757867</v>
          </cell>
          <cell r="AS807">
            <v>324139</v>
          </cell>
          <cell r="AT807" t="str">
            <v>D40</v>
          </cell>
          <cell r="AU807" t="str">
            <v>BTC</v>
          </cell>
          <cell r="AV807">
            <v>1</v>
          </cell>
          <cell r="AW807" t="str">
            <v>LOCAL</v>
          </cell>
          <cell r="AX807" t="str">
            <v>ENTREGADO</v>
          </cell>
          <cell r="AY807" t="str">
            <v>LTE SAMSUNG A23 NEGRO: 1 und - sn. 356795951903272</v>
          </cell>
          <cell r="AZ807" t="str">
            <v>TERMINAL</v>
          </cell>
          <cell r="BA807" t="str">
            <v>Validar Biometrico</v>
          </cell>
        </row>
        <row r="808">
          <cell r="A808" t="str">
            <v>4757996</v>
          </cell>
          <cell r="B808" t="str">
            <v>MDELIVERY</v>
          </cell>
          <cell r="C808">
            <v>44918</v>
          </cell>
          <cell r="D808" t="str">
            <v>FLEXNET ECUADOR - MDELIVERY</v>
          </cell>
          <cell r="E808" t="str">
            <v>CALLE 28 DE JUNIO S/N Y GARCIA MORENO ENTRADA LLANO GRANDE</v>
          </cell>
          <cell r="H808" t="str">
            <v>170208</v>
          </cell>
          <cell r="I808" t="str">
            <v>QUITO</v>
          </cell>
          <cell r="J808" t="str">
            <v>PICHINCHA</v>
          </cell>
          <cell r="K808" t="str">
            <v>LLOACANA USHCO LUIS GUSTAVO</v>
          </cell>
          <cell r="L808" t="str">
            <v>SAN ISIDRO DEL INCA CALLE DE LOS GUAYABOS LOTE 7 CALLE DE LAS FARSALIAS</v>
          </cell>
          <cell r="O808" t="str">
            <v>170514</v>
          </cell>
          <cell r="P808" t="str">
            <v>170514</v>
          </cell>
          <cell r="Q808" t="str">
            <v>PICHINCHA_QUITO_SAN ISIDRO DEL INCA</v>
          </cell>
          <cell r="R808" t="str">
            <v>4757996</v>
          </cell>
          <cell r="W808" t="str">
            <v>1720146198</v>
          </cell>
          <cell r="X808" t="str">
            <v>0987756291-0987620322</v>
          </cell>
          <cell r="AA808">
            <v>44918</v>
          </cell>
          <cell r="AD808">
            <v>1</v>
          </cell>
          <cell r="AE808">
            <v>1</v>
          </cell>
          <cell r="AH808" t="str">
            <v>SECTOR SAN ISIDRO DEL INCA ENTREGA EN EMPRESA DUPLEX SALIENDO DEL PARQUEADERO DEL COLEGIO LETOR ENTREGA DESDE EL MARTES</v>
          </cell>
          <cell r="AI808" t="str">
            <v>DESPACHO</v>
          </cell>
          <cell r="AJ808" t="str">
            <v>Normal</v>
          </cell>
          <cell r="AL808" t="str">
            <v>NO</v>
          </cell>
          <cell r="AN808" t="str">
            <v>MOV onlinevip</v>
          </cell>
          <cell r="AO808" t="str">
            <v>CANAL ONLINE</v>
          </cell>
          <cell r="AP808">
            <v>44918</v>
          </cell>
          <cell r="AR808" t="str">
            <v>MDELIVERY_4757996</v>
          </cell>
          <cell r="AS808">
            <v>324460</v>
          </cell>
          <cell r="AT808" t="str">
            <v>D40</v>
          </cell>
          <cell r="AU808" t="str">
            <v>BTC</v>
          </cell>
          <cell r="AV808">
            <v>1</v>
          </cell>
          <cell r="AW808" t="str">
            <v>LOCAL</v>
          </cell>
          <cell r="AX808" t="str">
            <v>ENTREGADO</v>
          </cell>
          <cell r="AY808" t="str">
            <v>LTE SAMSUNG A13 NEGRO: 1 und - sn. 350068480547291</v>
          </cell>
          <cell r="AZ808" t="str">
            <v>TERMINAL</v>
          </cell>
          <cell r="BA808" t="str">
            <v>Validar Biometrico</v>
          </cell>
        </row>
        <row r="809">
          <cell r="A809" t="str">
            <v>4758366</v>
          </cell>
          <cell r="B809" t="str">
            <v>MDELIVERY</v>
          </cell>
          <cell r="C809">
            <v>44918</v>
          </cell>
          <cell r="D809" t="str">
            <v>FLEXNET ECUADOR - MDELIVERY</v>
          </cell>
          <cell r="E809" t="str">
            <v>CALLE 28 DE JUNIO S/N Y GARCIA MORENO ENTRADA LLANO GRANDE</v>
          </cell>
          <cell r="H809" t="str">
            <v>170208</v>
          </cell>
          <cell r="I809" t="str">
            <v>QUITO</v>
          </cell>
          <cell r="J809" t="str">
            <v>PICHINCHA</v>
          </cell>
          <cell r="K809" t="str">
            <v>LUCY TANIA RIVERA ARAUJO</v>
          </cell>
          <cell r="L809" t="str">
            <v>EL TRIUNFO AV BARCELONA O CALLE 24 SN CALLE P1</v>
          </cell>
          <cell r="O809" t="str">
            <v>091603</v>
          </cell>
          <cell r="P809" t="str">
            <v>091603</v>
          </cell>
          <cell r="Q809" t="str">
            <v>GUAYAS_EL TRIUNFO_EL TRIUNFO</v>
          </cell>
          <cell r="R809" t="str">
            <v>4758366</v>
          </cell>
          <cell r="W809" t="str">
            <v>0703818963_A1333A1111</v>
          </cell>
          <cell r="X809" t="str">
            <v>0982691283-0982691283</v>
          </cell>
          <cell r="AA809">
            <v>44918</v>
          </cell>
          <cell r="AD809">
            <v>1</v>
          </cell>
          <cell r="AE809">
            <v>1</v>
          </cell>
          <cell r="AH809" t="str">
            <v>CDLA LA CARMENLA DIAGONAL A TIENDA CONDORITO A MEDIA CUADRA DE LA ESCUELA 25 DE AGOSTO ES UNA CASA 1 PISOS ROJO S1 ENVIADO AO</v>
          </cell>
          <cell r="AI809" t="str">
            <v>DESPACHO</v>
          </cell>
          <cell r="AJ809" t="str">
            <v>Normal</v>
          </cell>
          <cell r="AL809" t="str">
            <v>NO</v>
          </cell>
          <cell r="AN809" t="str">
            <v>MOV reprocesos</v>
          </cell>
          <cell r="AO809" t="str">
            <v>CANAL ONLINE</v>
          </cell>
          <cell r="AP809">
            <v>44918</v>
          </cell>
          <cell r="AR809" t="str">
            <v>MDELIVERY_4758366</v>
          </cell>
          <cell r="AS809">
            <v>324196</v>
          </cell>
          <cell r="AT809" t="str">
            <v>D40</v>
          </cell>
          <cell r="AU809" t="str">
            <v>BTC</v>
          </cell>
          <cell r="AV809">
            <v>1</v>
          </cell>
          <cell r="AW809" t="str">
            <v>PROVINCIAL</v>
          </cell>
          <cell r="AX809" t="str">
            <v>ENTREGADO</v>
          </cell>
          <cell r="AY809" t="str">
            <v>HALFSIM MOVISTAR: 1 und - sn. 8959300520560302799</v>
          </cell>
          <cell r="AZ809" t="str">
            <v>SIMCARD</v>
          </cell>
          <cell r="BA809" t="str">
            <v/>
          </cell>
        </row>
        <row r="810">
          <cell r="A810" t="str">
            <v>4758462</v>
          </cell>
          <cell r="B810" t="str">
            <v>MDELIVERY</v>
          </cell>
          <cell r="C810">
            <v>44918</v>
          </cell>
          <cell r="D810" t="str">
            <v>FLEXNET ECUADOR - MDELIVERY</v>
          </cell>
          <cell r="E810" t="str">
            <v>CALLE 28 DE JUNIO S/N Y GARCIA MORENO ENTRADA LLANO GRANDE</v>
          </cell>
          <cell r="H810" t="str">
            <v>170208</v>
          </cell>
          <cell r="I810" t="str">
            <v>QUITO</v>
          </cell>
          <cell r="J810" t="str">
            <v>PICHINCHA</v>
          </cell>
          <cell r="K810" t="str">
            <v>JOSE RAFAEL SEQUERA PINTO</v>
          </cell>
          <cell r="L810" t="str">
            <v>COCHAPAMBA   CALLE ANTONIO ROMAN  25  52 CALLE MARIANO HURTADO</v>
          </cell>
          <cell r="O810" t="str">
            <v>170528</v>
          </cell>
          <cell r="P810" t="str">
            <v>170528</v>
          </cell>
          <cell r="Q810" t="str">
            <v>PICHINCHA_QUITO_COCHAPAMBA</v>
          </cell>
          <cell r="R810" t="str">
            <v>4758462</v>
          </cell>
          <cell r="W810" t="str">
            <v>1759594532</v>
          </cell>
          <cell r="X810" t="str">
            <v>0984275461-0984275461</v>
          </cell>
          <cell r="AA810">
            <v>44918</v>
          </cell>
          <cell r="AD810">
            <v>1</v>
          </cell>
          <cell r="AE810">
            <v>1</v>
          </cell>
          <cell r="AH810" t="str">
            <v>SECTOR SAN FERNANDO  CASA ESQUINERA BLANCA 3 PISOS</v>
          </cell>
          <cell r="AI810" t="str">
            <v>DESPACHO</v>
          </cell>
          <cell r="AJ810" t="str">
            <v>Normal</v>
          </cell>
          <cell r="AL810" t="str">
            <v>NO</v>
          </cell>
          <cell r="AN810" t="str">
            <v>MOV onlinevip</v>
          </cell>
          <cell r="AO810" t="str">
            <v>CANAL ONLINE</v>
          </cell>
          <cell r="AP810">
            <v>44918</v>
          </cell>
          <cell r="AR810" t="str">
            <v>MDELIVERY_4758462</v>
          </cell>
          <cell r="AS810">
            <v>324471</v>
          </cell>
          <cell r="AT810" t="str">
            <v>D40</v>
          </cell>
          <cell r="AU810" t="str">
            <v>BTC</v>
          </cell>
          <cell r="AV810">
            <v>1</v>
          </cell>
          <cell r="AW810" t="str">
            <v>LOCAL</v>
          </cell>
          <cell r="AX810" t="str">
            <v>ENTREGADO</v>
          </cell>
          <cell r="AY810" t="str">
            <v>LTE IPHONE 11 64GB NEGRO: 1 und - sn. 356656421889519</v>
          </cell>
          <cell r="AZ810" t="str">
            <v>TERMINAL</v>
          </cell>
          <cell r="BA810" t="str">
            <v>Validar Biometrico</v>
          </cell>
        </row>
        <row r="811">
          <cell r="A811" t="str">
            <v>4758589</v>
          </cell>
          <cell r="B811" t="str">
            <v>MDELIVERY</v>
          </cell>
          <cell r="C811">
            <v>44918</v>
          </cell>
          <cell r="D811" t="str">
            <v>FLEXNET ECUADOR - MDELIVERY</v>
          </cell>
          <cell r="E811" t="str">
            <v>CALLE 28 DE JUNIO S/N Y GARCIA MORENO ENTRADA LLANO GRANDE</v>
          </cell>
          <cell r="H811" t="str">
            <v>170208</v>
          </cell>
          <cell r="I811" t="str">
            <v>QUITO</v>
          </cell>
          <cell r="J811" t="str">
            <v>PICHINCHA</v>
          </cell>
          <cell r="K811" t="str">
            <v>SILVIA MARIA BENITES CAICEDO</v>
          </cell>
          <cell r="L811" t="str">
            <v>TARQUI CDLA ALBORADA 12 ETAPA MZ 24 VILLA 7</v>
          </cell>
          <cell r="O811" t="str">
            <v>090501</v>
          </cell>
          <cell r="P811" t="str">
            <v>090501</v>
          </cell>
          <cell r="Q811" t="str">
            <v>GUAYAS_GUAYAQUIL_TARQUI</v>
          </cell>
          <cell r="R811" t="str">
            <v>4758589</v>
          </cell>
          <cell r="W811" t="str">
            <v>0909530263_E1333I1222</v>
          </cell>
          <cell r="X811" t="str">
            <v>0979930553-0979930553</v>
          </cell>
          <cell r="AA811">
            <v>44918</v>
          </cell>
          <cell r="AD811">
            <v>1</v>
          </cell>
          <cell r="AE811">
            <v>1</v>
          </cell>
          <cell r="AH811" t="str">
            <v>EN LA ESQUINA ESTA EL LOCAL COCOCHO ES UNA CASA 1 PISO COLOR CREMA PORTON GRIS</v>
          </cell>
          <cell r="AI811" t="str">
            <v>DESPACHO</v>
          </cell>
          <cell r="AJ811" t="str">
            <v>Normal</v>
          </cell>
          <cell r="AL811" t="str">
            <v>NO</v>
          </cell>
          <cell r="AN811" t="str">
            <v>MOV onlinevip</v>
          </cell>
          <cell r="AO811" t="str">
            <v>CANAL ONLINE</v>
          </cell>
          <cell r="AP811">
            <v>44918</v>
          </cell>
          <cell r="AR811" t="str">
            <v>MDELIVERY_4758589</v>
          </cell>
          <cell r="AS811">
            <v>324369</v>
          </cell>
          <cell r="AT811" t="str">
            <v>D40</v>
          </cell>
          <cell r="AU811" t="str">
            <v>BTC</v>
          </cell>
          <cell r="AV811">
            <v>1</v>
          </cell>
          <cell r="AW811" t="str">
            <v>LOCAL</v>
          </cell>
          <cell r="AX811" t="str">
            <v>ENTREGADO</v>
          </cell>
          <cell r="AY811" t="str">
            <v>LTE XIAOMI REDMI NOTE 11 AZUL: 1 und - sn. 861696063014404</v>
          </cell>
          <cell r="AZ811" t="str">
            <v>TERMINAL</v>
          </cell>
          <cell r="BA811" t="str">
            <v>Validar Biometrico</v>
          </cell>
        </row>
        <row r="812">
          <cell r="A812" t="str">
            <v>4758640</v>
          </cell>
          <cell r="B812" t="str">
            <v>MDELIVERY</v>
          </cell>
          <cell r="C812">
            <v>44918</v>
          </cell>
          <cell r="D812" t="str">
            <v>FLEXNET ECUADOR - MDELIVERY</v>
          </cell>
          <cell r="E812" t="str">
            <v>CALLE 28 DE JUNIO S/N Y GARCIA MORENO ENTRADA LLANO GRANDE</v>
          </cell>
          <cell r="H812" t="str">
            <v>170208</v>
          </cell>
          <cell r="I812" t="str">
            <v>QUITO</v>
          </cell>
          <cell r="J812" t="str">
            <v>PICHINCHA</v>
          </cell>
          <cell r="K812" t="str">
            <v>YENNER YOHAN ACOSTA OLIVARES</v>
          </cell>
          <cell r="L812" t="str">
            <v>TARQUI  BASTION POPULAR BLOQUE 3 MZ 4615  SOLAR 3 AV CAMILO PONCE ENRIQUEZ</v>
          </cell>
          <cell r="O812" t="str">
            <v>090705</v>
          </cell>
          <cell r="P812" t="str">
            <v>090705</v>
          </cell>
          <cell r="Q812" t="str">
            <v>GUAYAS_GUAYAQUIL_TARQUI</v>
          </cell>
          <cell r="R812" t="str">
            <v>4758640</v>
          </cell>
          <cell r="W812" t="str">
            <v>0963939285</v>
          </cell>
          <cell r="X812" t="str">
            <v>0958794006-0958794006</v>
          </cell>
          <cell r="AA812">
            <v>44918</v>
          </cell>
          <cell r="AD812">
            <v>1</v>
          </cell>
          <cell r="AE812">
            <v>1</v>
          </cell>
          <cell r="AH812" t="str">
            <v>SECTOR NORTE FRENTE CONSULTORIO MEDICO PAQUITA SANCHEZ  CASA SALMON 5 PISOS</v>
          </cell>
          <cell r="AI812" t="str">
            <v>DESPACHO</v>
          </cell>
          <cell r="AJ812" t="str">
            <v>Normal</v>
          </cell>
          <cell r="AL812" t="str">
            <v>NO</v>
          </cell>
          <cell r="AN812" t="str">
            <v>MOV onlinevip</v>
          </cell>
          <cell r="AO812" t="str">
            <v>CANAL ONLINE</v>
          </cell>
          <cell r="AP812">
            <v>44918</v>
          </cell>
          <cell r="AR812" t="str">
            <v>MDELIVERY_4758640</v>
          </cell>
          <cell r="AS812">
            <v>324191</v>
          </cell>
          <cell r="AT812" t="str">
            <v>D40</v>
          </cell>
          <cell r="AU812" t="str">
            <v>BTC</v>
          </cell>
          <cell r="AV812">
            <v>1</v>
          </cell>
          <cell r="AW812" t="str">
            <v>LOCAL</v>
          </cell>
          <cell r="AX812" t="str">
            <v>ENTREGADO</v>
          </cell>
          <cell r="AY812" t="str">
            <v>LTE SAMSUNG A23 AZUL: 1 und - sn. 356795951106009</v>
          </cell>
          <cell r="AZ812" t="str">
            <v>TERMINAL</v>
          </cell>
          <cell r="BA812" t="str">
            <v>Validar Biometrico</v>
          </cell>
        </row>
        <row r="813">
          <cell r="A813" t="str">
            <v>4758695</v>
          </cell>
          <cell r="B813" t="str">
            <v>MDELIVERY</v>
          </cell>
          <cell r="C813">
            <v>44918</v>
          </cell>
          <cell r="D813" t="str">
            <v>FLEXNET ECUADOR - MDELIVERY</v>
          </cell>
          <cell r="E813" t="str">
            <v>CALLE 28 DE JUNIO S/N Y GARCIA MORENO ENTRADA LLANO GRANDE</v>
          </cell>
          <cell r="H813" t="str">
            <v>170208</v>
          </cell>
          <cell r="I813" t="str">
            <v>QUITO</v>
          </cell>
          <cell r="J813" t="str">
            <v>PICHINCHA</v>
          </cell>
          <cell r="K813" t="str">
            <v>ANGEL CUSTODIO BUSTAMANTE PARRA</v>
          </cell>
          <cell r="L813" t="str">
            <v>TARQUI BASTION POPULAR BLOQUE 3 MZ 4615 SL 3</v>
          </cell>
          <cell r="O813" t="str">
            <v>090705</v>
          </cell>
          <cell r="P813" t="str">
            <v>090705</v>
          </cell>
          <cell r="Q813" t="str">
            <v>GUAYAS_GUAYAQUIL_TARQUI</v>
          </cell>
          <cell r="R813" t="str">
            <v>4758695</v>
          </cell>
          <cell r="W813" t="str">
            <v>0966174088</v>
          </cell>
          <cell r="X813" t="str">
            <v>0961424067-0961424067</v>
          </cell>
          <cell r="AA813">
            <v>44918</v>
          </cell>
          <cell r="AD813">
            <v>1</v>
          </cell>
          <cell r="AE813">
            <v>1</v>
          </cell>
          <cell r="AH813" t="str">
            <v>ENTREGA EN PANADERIA EXPRESS EL VENEZONALO FRENTEA  CONSULTORIO PEDIATRICO DE LA DRA PAQUITA</v>
          </cell>
          <cell r="AI813" t="str">
            <v>DESPACHO</v>
          </cell>
          <cell r="AJ813" t="str">
            <v>Normal</v>
          </cell>
          <cell r="AL813" t="str">
            <v>NO</v>
          </cell>
          <cell r="AN813" t="str">
            <v>MOV onlinevip</v>
          </cell>
          <cell r="AO813" t="str">
            <v>CANAL ONLINE</v>
          </cell>
          <cell r="AP813">
            <v>44918</v>
          </cell>
          <cell r="AR813" t="str">
            <v>MDELIVERY_4758695</v>
          </cell>
          <cell r="AS813">
            <v>324136</v>
          </cell>
          <cell r="AT813" t="str">
            <v>D40</v>
          </cell>
          <cell r="AU813" t="str">
            <v>BTC</v>
          </cell>
          <cell r="AV813">
            <v>1</v>
          </cell>
          <cell r="AW813" t="str">
            <v>LOCAL</v>
          </cell>
          <cell r="AX813" t="str">
            <v>ENTREGADO</v>
          </cell>
          <cell r="AY813" t="str">
            <v>LTE SAMSUNG A13 AZUL: 1 und - sn. 352177399175637</v>
          </cell>
          <cell r="AZ813" t="str">
            <v>TERMINAL</v>
          </cell>
          <cell r="BA813" t="str">
            <v>Validar Biometrico</v>
          </cell>
        </row>
        <row r="814">
          <cell r="A814" t="str">
            <v>4758705</v>
          </cell>
          <cell r="B814" t="str">
            <v>MDELIVERY</v>
          </cell>
          <cell r="C814">
            <v>44918</v>
          </cell>
          <cell r="D814" t="str">
            <v>FLEXNET ECUADOR - MDELIVERY</v>
          </cell>
          <cell r="E814" t="str">
            <v>CALLE 28 DE JUNIO S/N Y GARCIA MORENO ENTRADA LLANO GRANDE</v>
          </cell>
          <cell r="H814" t="str">
            <v>170208</v>
          </cell>
          <cell r="I814" t="str">
            <v>QUITO</v>
          </cell>
          <cell r="J814" t="str">
            <v>PICHINCHA</v>
          </cell>
          <cell r="K814" t="str">
            <v>ROCIO DEL CARMEN CHANDI QUINALUISA</v>
          </cell>
          <cell r="L814" t="str">
            <v>COTOCOLLAO   CALLE  LOS GIRASOLES   OE4  29 CALLE PEDRO MUNOZ</v>
          </cell>
          <cell r="O814" t="str">
            <v>170301</v>
          </cell>
          <cell r="P814" t="str">
            <v>170301</v>
          </cell>
          <cell r="Q814" t="str">
            <v>PICHINCHA_QUITO_COTOCOLLAO</v>
          </cell>
          <cell r="R814" t="str">
            <v>4758705</v>
          </cell>
          <cell r="W814" t="str">
            <v>1711319903_V4433V3222</v>
          </cell>
          <cell r="X814" t="str">
            <v>0984275672-</v>
          </cell>
          <cell r="AA814">
            <v>44918</v>
          </cell>
          <cell r="AD814">
            <v>1</v>
          </cell>
          <cell r="AE814">
            <v>1</v>
          </cell>
          <cell r="AH814" t="str">
            <v>BARRIO COTOCOLLAO A UNA CUADRA  DEL PUNTO PAGO DEL BANCO DE PICHINCHA CASA TOMATE PORTON NEGRO DE PISOS EL CLIENTE YA SE CONTACTO CON UN ASESOR PARA REALIZAR EL CAMBIO DE MODELO DE CELULAR S22 ULTRA SAMSUN</v>
          </cell>
          <cell r="AI814" t="str">
            <v>DESPACHO</v>
          </cell>
          <cell r="AJ814" t="str">
            <v>Normal</v>
          </cell>
          <cell r="AL814" t="str">
            <v>NO</v>
          </cell>
          <cell r="AN814" t="str">
            <v>MOV_tecnocom_credito_directo</v>
          </cell>
          <cell r="AO814" t="str">
            <v>CANAL ONLINE</v>
          </cell>
          <cell r="AP814">
            <v>44918</v>
          </cell>
          <cell r="AR814" t="str">
            <v>MDELIVERY_4758705</v>
          </cell>
          <cell r="AS814">
            <v>324203</v>
          </cell>
          <cell r="AT814" t="str">
            <v>D40</v>
          </cell>
          <cell r="AU814" t="str">
            <v>BTC</v>
          </cell>
          <cell r="AV814">
            <v>1</v>
          </cell>
          <cell r="AW814" t="str">
            <v>LOCAL</v>
          </cell>
          <cell r="AX814" t="str">
            <v>DEVUELTO</v>
          </cell>
          <cell r="AY814" t="str">
            <v>LTE SAMSUNG A53 5G NEGRO: 1 und - sn. 353842193677570</v>
          </cell>
          <cell r="AZ814" t="str">
            <v>TERMINAL</v>
          </cell>
          <cell r="BA814" t="str">
            <v>Validar Biometrico</v>
          </cell>
        </row>
        <row r="815">
          <cell r="A815" t="str">
            <v>4758730</v>
          </cell>
          <cell r="B815" t="str">
            <v>MDELIVERY</v>
          </cell>
          <cell r="C815">
            <v>44918</v>
          </cell>
          <cell r="D815" t="str">
            <v>FLEXNET ECUADOR - MDELIVERY</v>
          </cell>
          <cell r="E815" t="str">
            <v>CALLE 28 DE JUNIO S/N Y GARCIA MORENO ENTRADA LLANO GRANDE</v>
          </cell>
          <cell r="H815" t="str">
            <v>170208</v>
          </cell>
          <cell r="I815" t="str">
            <v>QUITO</v>
          </cell>
          <cell r="J815" t="str">
            <v>PICHINCHA</v>
          </cell>
          <cell r="K815" t="str">
            <v>ANGEL CUSTODIO BUSTAMANTE PARRA</v>
          </cell>
          <cell r="L815" t="str">
            <v>TARQUI CALLE BASTION POPULAR BLOQUE 3  MZ 4615  SOLAR 3</v>
          </cell>
          <cell r="O815" t="str">
            <v>090705</v>
          </cell>
          <cell r="P815" t="str">
            <v>090705</v>
          </cell>
          <cell r="Q815" t="str">
            <v>GUAYAS_GUAYAQUIL_TARQUI</v>
          </cell>
          <cell r="R815" t="str">
            <v>4758730</v>
          </cell>
          <cell r="W815" t="str">
            <v>0966174088</v>
          </cell>
          <cell r="X815" t="str">
            <v>0961424067-0961424067</v>
          </cell>
          <cell r="AA815">
            <v>44918</v>
          </cell>
          <cell r="AD815">
            <v>1</v>
          </cell>
          <cell r="AE815">
            <v>1</v>
          </cell>
          <cell r="AH815" t="str">
            <v>FRENTE AL CONSULTORIO PEDIATRICO PAQUITA ENTREGA EN PANADERIA 3 VENEZOLANOS</v>
          </cell>
          <cell r="AI815" t="str">
            <v>DESPACHO</v>
          </cell>
          <cell r="AJ815" t="str">
            <v>Normal</v>
          </cell>
          <cell r="AL815" t="str">
            <v>NO</v>
          </cell>
          <cell r="AN815" t="str">
            <v>MOV productovip</v>
          </cell>
          <cell r="AO815" t="str">
            <v>CANAL ONLINE</v>
          </cell>
          <cell r="AP815">
            <v>44918</v>
          </cell>
          <cell r="AR815" t="str">
            <v>MDELIVERY_4758730</v>
          </cell>
          <cell r="AS815">
            <v>324138</v>
          </cell>
          <cell r="AT815" t="str">
            <v>D40</v>
          </cell>
          <cell r="AU815" t="str">
            <v>BTC</v>
          </cell>
          <cell r="AV815">
            <v>1</v>
          </cell>
          <cell r="AW815" t="str">
            <v>LOCAL</v>
          </cell>
          <cell r="AX815" t="str">
            <v>ENTREGADO</v>
          </cell>
          <cell r="AY815" t="str">
            <v>HALFSIM MOVISTAR: 1 und - sn. 8959300520560304779</v>
          </cell>
          <cell r="AZ815" t="str">
            <v>SIMCARD</v>
          </cell>
          <cell r="BA815" t="str">
            <v/>
          </cell>
        </row>
        <row r="816">
          <cell r="A816" t="str">
            <v>4758733</v>
          </cell>
          <cell r="B816" t="str">
            <v>MDELIVERY</v>
          </cell>
          <cell r="C816">
            <v>44918</v>
          </cell>
          <cell r="D816" t="str">
            <v>FLEXNET ECUADOR - MDELIVERY</v>
          </cell>
          <cell r="E816" t="str">
            <v>CALLE 28 DE JUNIO S/N Y GARCIA MORENO ENTRADA LLANO GRANDE</v>
          </cell>
          <cell r="H816" t="str">
            <v>170208</v>
          </cell>
          <cell r="I816" t="str">
            <v>QUITO</v>
          </cell>
          <cell r="J816" t="str">
            <v>PICHINCHA</v>
          </cell>
          <cell r="K816" t="str">
            <v>YENNER YOHAN ACOSTA OLIVARES</v>
          </cell>
          <cell r="L816" t="str">
            <v>TARQUI  BASTION POPULAR BLOQUE 3 MZ 4615  SOLAR 3 AV CAMILO PONCE ENRIQUEZ</v>
          </cell>
          <cell r="O816" t="str">
            <v>090705</v>
          </cell>
          <cell r="P816" t="str">
            <v>090705</v>
          </cell>
          <cell r="Q816" t="str">
            <v>GUAYAS_GUAYAQUIL_TARQUI</v>
          </cell>
          <cell r="R816" t="str">
            <v>4758733</v>
          </cell>
          <cell r="W816" t="str">
            <v>0958794006</v>
          </cell>
          <cell r="X816" t="str">
            <v>0958794006-0958794006</v>
          </cell>
          <cell r="AA816">
            <v>44918</v>
          </cell>
          <cell r="AD816">
            <v>1</v>
          </cell>
          <cell r="AE816">
            <v>1</v>
          </cell>
          <cell r="AH816" t="str">
            <v>SECTOR NORTE FRENTE CONSULTORIO MEDICO PAQUITA SANCHEZ  CASA SALMON 5 PISOS TIENE EQUIPO Y CHIP REALIZAR UNA LLAMADA PREVIA</v>
          </cell>
          <cell r="AI816" t="str">
            <v>DESPACHO</v>
          </cell>
          <cell r="AJ816" t="str">
            <v>Normal</v>
          </cell>
          <cell r="AL816" t="str">
            <v>NO</v>
          </cell>
          <cell r="AN816" t="str">
            <v>MOV productovip</v>
          </cell>
          <cell r="AO816" t="str">
            <v>CANAL ONLINE</v>
          </cell>
          <cell r="AP816">
            <v>44918</v>
          </cell>
          <cell r="AR816" t="str">
            <v>MDELIVERY_4758733</v>
          </cell>
          <cell r="AS816">
            <v>324193</v>
          </cell>
          <cell r="AT816" t="str">
            <v>D40</v>
          </cell>
          <cell r="AU816" t="str">
            <v>BTC</v>
          </cell>
          <cell r="AV816">
            <v>1</v>
          </cell>
          <cell r="AW816" t="str">
            <v>LOCAL</v>
          </cell>
          <cell r="AX816" t="str">
            <v>ENTREGADO</v>
          </cell>
          <cell r="AY816" t="str">
            <v>HALFSIM MOVISTAR: 1 und - sn. 8959300520560304258</v>
          </cell>
          <cell r="AZ816" t="str">
            <v>SIMCARD</v>
          </cell>
          <cell r="BA816" t="str">
            <v/>
          </cell>
        </row>
        <row r="817">
          <cell r="A817" t="str">
            <v>4758745</v>
          </cell>
          <cell r="B817" t="str">
            <v>MDELIVERY</v>
          </cell>
          <cell r="C817">
            <v>44918</v>
          </cell>
          <cell r="D817" t="str">
            <v>FLEXNET ECUADOR - MDELIVERY</v>
          </cell>
          <cell r="E817" t="str">
            <v>CALLE 28 DE JUNIO S/N Y GARCIA MORENO ENTRADA LLANO GRANDE</v>
          </cell>
          <cell r="H817" t="str">
            <v>170208</v>
          </cell>
          <cell r="I817" t="str">
            <v>QUITO</v>
          </cell>
          <cell r="J817" t="str">
            <v>PICHINCHA</v>
          </cell>
          <cell r="K817" t="str">
            <v>GABRIELA CAROLINA ANDRADE TENEZACA</v>
          </cell>
          <cell r="L817" t="str">
            <v>AZOGUES CALLE CARMEN SERRANO  SN  15 DE NOVIEMBRE</v>
          </cell>
          <cell r="O817" t="str">
            <v>030102</v>
          </cell>
          <cell r="P817" t="str">
            <v>030102</v>
          </cell>
          <cell r="Q817" t="str">
            <v>CANIAR_AZOGUES _AZOGUES</v>
          </cell>
          <cell r="R817" t="str">
            <v>4758745</v>
          </cell>
          <cell r="W817" t="str">
            <v>0302474317</v>
          </cell>
          <cell r="X817" t="str">
            <v>0984468980-0995482427</v>
          </cell>
          <cell r="AA817">
            <v>44918</v>
          </cell>
          <cell r="AD817">
            <v>1</v>
          </cell>
          <cell r="AE817">
            <v>1</v>
          </cell>
          <cell r="AH817" t="str">
            <v>UCHUPUCUN  JUNTO A PANADERIA LA FAMILIA  ENTREGA EN CASA 1P AMARILLA</v>
          </cell>
          <cell r="AI817" t="str">
            <v>DESPACHO</v>
          </cell>
          <cell r="AJ817" t="str">
            <v>Normal</v>
          </cell>
          <cell r="AL817" t="str">
            <v>NO</v>
          </cell>
          <cell r="AN817" t="str">
            <v>MOV onlinevip</v>
          </cell>
          <cell r="AO817" t="str">
            <v>CANAL ONLINE</v>
          </cell>
          <cell r="AP817">
            <v>44918</v>
          </cell>
          <cell r="AR817" t="str">
            <v>MDELIVERY_4758745</v>
          </cell>
          <cell r="AS817">
            <v>324205</v>
          </cell>
          <cell r="AT817" t="str">
            <v>D40</v>
          </cell>
          <cell r="AU817" t="str">
            <v>BTC</v>
          </cell>
          <cell r="AV817">
            <v>1</v>
          </cell>
          <cell r="AW817" t="str">
            <v>PROVINCIAL</v>
          </cell>
          <cell r="AX817" t="str">
            <v>ENTREGADO</v>
          </cell>
          <cell r="AY817" t="str">
            <v>LTE XIAOMI REDMI NOTE 11 AZUL: 1 und - sn. 861696063044724</v>
          </cell>
          <cell r="AZ817" t="str">
            <v>TERMINAL</v>
          </cell>
          <cell r="BA817" t="str">
            <v>Validar Biometrico</v>
          </cell>
        </row>
        <row r="818">
          <cell r="A818" t="str">
            <v>4758759</v>
          </cell>
          <cell r="B818" t="str">
            <v>MDELIVERY</v>
          </cell>
          <cell r="C818">
            <v>44918</v>
          </cell>
          <cell r="D818" t="str">
            <v>FLEXNET ECUADOR - MDELIVERY</v>
          </cell>
          <cell r="E818" t="str">
            <v>CALLE 28 DE JUNIO S/N Y GARCIA MORENO ENTRADA LLANO GRANDE</v>
          </cell>
          <cell r="H818" t="str">
            <v>170208</v>
          </cell>
          <cell r="I818" t="str">
            <v>QUITO</v>
          </cell>
          <cell r="J818" t="str">
            <v>PICHINCHA</v>
          </cell>
          <cell r="K818" t="str">
            <v>MIGUEL ANGEL ZHUNE CORTEZ</v>
          </cell>
          <cell r="L818" t="str">
            <v>OFICINA TRAMACO PUNTO DE ATENCION SAN MARINO</v>
          </cell>
          <cell r="O818" t="str">
            <v>GUAYAQUIL</v>
          </cell>
          <cell r="P818" t="str">
            <v>GUAYAQUIL</v>
          </cell>
          <cell r="Q818" t="str">
            <v>GUAYAS_GUAYAQUIL_</v>
          </cell>
          <cell r="R818" t="str">
            <v>4758759</v>
          </cell>
          <cell r="W818" t="str">
            <v>0910863893_E1333I1222</v>
          </cell>
          <cell r="X818" t="str">
            <v>0958637484-</v>
          </cell>
          <cell r="AA818">
            <v>44918</v>
          </cell>
          <cell r="AD818">
            <v>1</v>
          </cell>
          <cell r="AE818">
            <v>1</v>
          </cell>
          <cell r="AH818" t="str">
            <v>NO TIENE UN LUGAR FIJO DE TRABAJO</v>
          </cell>
          <cell r="AI818" t="str">
            <v>DESPACHO</v>
          </cell>
          <cell r="AJ818" t="str">
            <v>DERIVADO PICK UP</v>
          </cell>
          <cell r="AL818" t="str">
            <v>NO</v>
          </cell>
          <cell r="AN818" t="str">
            <v>MOV_tecnocom_credito_directo</v>
          </cell>
          <cell r="AO818" t="str">
            <v>CANAL ONLINE</v>
          </cell>
          <cell r="AP818">
            <v>44918</v>
          </cell>
          <cell r="AR818" t="str">
            <v>MDELIVERY_4758759</v>
          </cell>
          <cell r="AS818">
            <v>324198</v>
          </cell>
          <cell r="AT818" t="str">
            <v>D40</v>
          </cell>
          <cell r="AU818" t="str">
            <v>BTC</v>
          </cell>
          <cell r="AV818">
            <v>1</v>
          </cell>
          <cell r="AW818" t="str">
            <v>PROVINCIAL</v>
          </cell>
          <cell r="AX818" t="str">
            <v>ENTREGADO</v>
          </cell>
          <cell r="AY818" t="str">
            <v>LTE IPHONE 11 64GB NEGRO: 1 und - sn. 356656421882993</v>
          </cell>
          <cell r="AZ818" t="str">
            <v>TERMINAL</v>
          </cell>
          <cell r="BA818" t="str">
            <v>Validar Biometrico</v>
          </cell>
        </row>
        <row r="819">
          <cell r="A819" t="str">
            <v>4758797</v>
          </cell>
          <cell r="B819" t="str">
            <v>MDELIVERY</v>
          </cell>
          <cell r="C819">
            <v>44918</v>
          </cell>
          <cell r="D819" t="str">
            <v>FLEXNET ECUADOR - MDELIVERY</v>
          </cell>
          <cell r="E819" t="str">
            <v>CALLE 28 DE JUNIO S/N Y GARCIA MORENO ENTRADA LLANO GRANDE</v>
          </cell>
          <cell r="H819" t="str">
            <v>170208</v>
          </cell>
          <cell r="I819" t="str">
            <v>QUITO</v>
          </cell>
          <cell r="J819" t="str">
            <v>PICHINCHA</v>
          </cell>
          <cell r="K819" t="str">
            <v>MOREIRA MARTINEZ GIOVANNA MERCEDES</v>
          </cell>
          <cell r="L819" t="str">
            <v>SAMBORONDON VIA SAMBORONDON CALLE FERNAN SANCHEZ KM 1 Y MEDIO  Y AV LOS ARCOS</v>
          </cell>
          <cell r="O819" t="str">
            <v>092301</v>
          </cell>
          <cell r="P819" t="str">
            <v>092301</v>
          </cell>
          <cell r="Q819" t="str">
            <v>GUAYAS_SAMBORONDON_SAMBORONDON</v>
          </cell>
          <cell r="R819" t="str">
            <v>4758797</v>
          </cell>
          <cell r="W819" t="str">
            <v>0924298052</v>
          </cell>
          <cell r="X819" t="str">
            <v>0983101498-00000000000</v>
          </cell>
          <cell r="AA819">
            <v>44918</v>
          </cell>
          <cell r="AD819">
            <v>1</v>
          </cell>
          <cell r="AE819">
            <v>1</v>
          </cell>
          <cell r="AH819" t="str">
            <v>TRABAJA EN EDIFICIO SAMBORONDON BUSSINES CENTER LOCAL LA4  CEVICHERIA GUAYACA S1 ENVIADO AO</v>
          </cell>
          <cell r="AI819" t="str">
            <v>DESPACHO</v>
          </cell>
          <cell r="AJ819" t="str">
            <v>Normal</v>
          </cell>
          <cell r="AL819" t="str">
            <v>NO</v>
          </cell>
          <cell r="AN819" t="str">
            <v>MOV onlinevip</v>
          </cell>
          <cell r="AO819" t="str">
            <v>CANAL ONLINE</v>
          </cell>
          <cell r="AP819">
            <v>44918</v>
          </cell>
          <cell r="AR819" t="str">
            <v>MDELIVERY_4758797</v>
          </cell>
          <cell r="AS819">
            <v>324512</v>
          </cell>
          <cell r="AT819" t="str">
            <v>D40</v>
          </cell>
          <cell r="AU819" t="str">
            <v>BTC</v>
          </cell>
          <cell r="AV819">
            <v>1</v>
          </cell>
          <cell r="AW819" t="str">
            <v>LOCAL</v>
          </cell>
          <cell r="AX819" t="str">
            <v>ENTREGADO</v>
          </cell>
          <cell r="AY819" t="str">
            <v>LTE NOKIA G21 AZUL: 1 und - sn. 355108340095456</v>
          </cell>
          <cell r="AZ819" t="str">
            <v>TERMINAL</v>
          </cell>
          <cell r="BA819" t="str">
            <v>Validar Biometrico</v>
          </cell>
        </row>
        <row r="820">
          <cell r="A820" t="str">
            <v>4758806</v>
          </cell>
          <cell r="B820" t="str">
            <v>MDELIVERY</v>
          </cell>
          <cell r="C820">
            <v>44918</v>
          </cell>
          <cell r="D820" t="str">
            <v>FLEXNET ECUADOR - MDELIVERY</v>
          </cell>
          <cell r="E820" t="str">
            <v>CALLE 28 DE JUNIO S/N Y GARCIA MORENO ENTRADA LLANO GRANDE</v>
          </cell>
          <cell r="H820" t="str">
            <v>170208</v>
          </cell>
          <cell r="I820" t="str">
            <v>QUITO</v>
          </cell>
          <cell r="J820" t="str">
            <v>PICHINCHA</v>
          </cell>
          <cell r="K820" t="str">
            <v>GRACE ESTEFANIA CHICAIZA TIRADO</v>
          </cell>
          <cell r="L820" t="str">
            <v>CALDERON DE LOS ARRIEROS  SN  Y DE LOS QUINDES</v>
          </cell>
          <cell r="O820" t="str">
            <v>170202</v>
          </cell>
          <cell r="P820" t="str">
            <v>170202</v>
          </cell>
          <cell r="Q820" t="str">
            <v>PICHINCHA_QUITO_CALDERON</v>
          </cell>
          <cell r="R820" t="str">
            <v>4758806</v>
          </cell>
          <cell r="W820" t="str">
            <v>1724520695_ V3443V4222</v>
          </cell>
          <cell r="X820" t="str">
            <v>0995391739-0987392359</v>
          </cell>
          <cell r="AA820">
            <v>44918</v>
          </cell>
          <cell r="AD820">
            <v>1</v>
          </cell>
          <cell r="AE820">
            <v>1</v>
          </cell>
          <cell r="AH820" t="str">
            <v>BARRIO ZABALA EN CONJUNTO VALENCIANA 3 LLAMAR CUANDO ESTEN FUERA DIAGONAL AL CONJUNTO SENDEROS DEL QUINDE  PIDE ANTICIPEN LA ENTREGA</v>
          </cell>
          <cell r="AI820" t="str">
            <v>DESPACHO</v>
          </cell>
          <cell r="AJ820" t="str">
            <v>Normal</v>
          </cell>
          <cell r="AL820" t="str">
            <v>NO</v>
          </cell>
          <cell r="AN820" t="str">
            <v>MOV onlinevip</v>
          </cell>
          <cell r="AO820" t="str">
            <v>CANAL ONLINE</v>
          </cell>
          <cell r="AP820">
            <v>44918</v>
          </cell>
          <cell r="AR820" t="str">
            <v>MDELIVERY_4758806</v>
          </cell>
          <cell r="AS820">
            <v>324462</v>
          </cell>
          <cell r="AT820" t="str">
            <v>D40</v>
          </cell>
          <cell r="AU820" t="str">
            <v>BTC</v>
          </cell>
          <cell r="AV820">
            <v>1</v>
          </cell>
          <cell r="AW820" t="str">
            <v>LOCAL</v>
          </cell>
          <cell r="AX820" t="str">
            <v>ENTREGADO</v>
          </cell>
          <cell r="AY820" t="str">
            <v>LTE XIAOMI REDMI NOTE 11S AZUL: 1 und - sn. 865954061309987</v>
          </cell>
          <cell r="AZ820" t="str">
            <v>TERMINAL</v>
          </cell>
          <cell r="BA820" t="str">
            <v>Validar Biometrico</v>
          </cell>
        </row>
        <row r="821">
          <cell r="A821" t="str">
            <v>4759073</v>
          </cell>
          <cell r="B821" t="str">
            <v>MDELIVERY</v>
          </cell>
          <cell r="C821">
            <v>44918</v>
          </cell>
          <cell r="D821" t="str">
            <v>FLEXNET ECUADOR - MDELIVERY</v>
          </cell>
          <cell r="E821" t="str">
            <v>CALLE 28 DE JUNIO S/N Y GARCIA MORENO ENTRADA LLANO GRANDE</v>
          </cell>
          <cell r="H821" t="str">
            <v>170208</v>
          </cell>
          <cell r="I821" t="str">
            <v>QUITO</v>
          </cell>
          <cell r="J821" t="str">
            <v>PICHINCHA</v>
          </cell>
          <cell r="K821" t="str">
            <v>Juan Alcides Solano Gómez</v>
          </cell>
          <cell r="L821" t="str">
            <v>QUITUMBE CALLE AV RUMICHACA NAN SN Y S41 PSJE A</v>
          </cell>
          <cell r="O821" t="str">
            <v>170701</v>
          </cell>
          <cell r="P821" t="str">
            <v>170701</v>
          </cell>
          <cell r="Q821" t="str">
            <v>PICHINCHA_QUITO_QUITUMBE</v>
          </cell>
          <cell r="R821" t="str">
            <v>4759073</v>
          </cell>
          <cell r="W821" t="str">
            <v>1710459692_v4333v2222</v>
          </cell>
          <cell r="X821" t="str">
            <v>0998909221-</v>
          </cell>
          <cell r="AA821">
            <v>44918</v>
          </cell>
          <cell r="AD821">
            <v>1</v>
          </cell>
          <cell r="AE821">
            <v>1</v>
          </cell>
          <cell r="AH821" t="str">
            <v>EN CONJUNTO JARDNES DE NINA LLACTA CASA 38 1 CUADRA ATRAS DEL TERMINAL TERRESTRE QUITUMBE TRAS ESTACION DEL METRO QUITUMBE Y DEL SUPERMERCADO SANTA MARIA LLAMAR CON ANTICIPACION</v>
          </cell>
          <cell r="AI821" t="str">
            <v>DESPACHO</v>
          </cell>
          <cell r="AJ821" t="str">
            <v>Normal</v>
          </cell>
          <cell r="AL821" t="str">
            <v>NO</v>
          </cell>
          <cell r="AN821" t="str">
            <v>MOV tecnocom</v>
          </cell>
          <cell r="AO821" t="str">
            <v>CANAL ONLINE</v>
          </cell>
          <cell r="AP821">
            <v>44918</v>
          </cell>
          <cell r="AR821" t="str">
            <v>MDELIVERY_4759073</v>
          </cell>
          <cell r="AS821">
            <v>324141</v>
          </cell>
          <cell r="AT821" t="str">
            <v>D40</v>
          </cell>
          <cell r="AU821" t="str">
            <v>BTC</v>
          </cell>
          <cell r="AV821">
            <v>1</v>
          </cell>
          <cell r="AW821" t="str">
            <v>LOCAL</v>
          </cell>
          <cell r="AX821" t="str">
            <v>ENTREGADO</v>
          </cell>
          <cell r="AY821" t="str">
            <v>LTE HUAWEI NOVA 9 SE NEGRO: 1 und - sn. 861965051468744</v>
          </cell>
          <cell r="AZ821" t="str">
            <v>TERMINAL</v>
          </cell>
          <cell r="BA821" t="str">
            <v>Validar Biometrico, Validar Tarjeta Credito M,</v>
          </cell>
        </row>
        <row r="822">
          <cell r="A822" t="str">
            <v>4759076</v>
          </cell>
          <cell r="B822" t="str">
            <v>MDELIVERY</v>
          </cell>
          <cell r="C822">
            <v>44918</v>
          </cell>
          <cell r="D822" t="str">
            <v>FLEXNET ECUADOR - MDELIVERY</v>
          </cell>
          <cell r="E822" t="str">
            <v>CALLE 28 DE JUNIO S/N Y GARCIA MORENO ENTRADA LLANO GRANDE</v>
          </cell>
          <cell r="H822" t="str">
            <v>170208</v>
          </cell>
          <cell r="I822" t="str">
            <v>QUITO</v>
          </cell>
          <cell r="J822" t="str">
            <v>PICHINCHA</v>
          </cell>
          <cell r="K822" t="str">
            <v>KLEIVER JAVIER ARTEAGA PARRA</v>
          </cell>
          <cell r="L822" t="str">
            <v>JOSE LUIS TAMAYO  VIA PUNTA CARNERO   SN</v>
          </cell>
          <cell r="O822" t="str">
            <v>240202</v>
          </cell>
          <cell r="P822" t="str">
            <v>240202</v>
          </cell>
          <cell r="Q822" t="str">
            <v>SANTA ELENA_LIBERTAD_JOSE LUIS TAMAYO</v>
          </cell>
          <cell r="R822" t="str">
            <v>4759076</v>
          </cell>
          <cell r="W822" t="str">
            <v>2451511592</v>
          </cell>
          <cell r="X822" t="str">
            <v>0963910670-0963375579</v>
          </cell>
          <cell r="AA822">
            <v>44918</v>
          </cell>
          <cell r="AD822">
            <v>1</v>
          </cell>
          <cell r="AE822">
            <v>1</v>
          </cell>
          <cell r="AH822" t="str">
            <v>BARRIO EL PARAISO DIAGONAL A LA CLINICA GARCIA ENTREGA EN CASA 3P BLANCA</v>
          </cell>
          <cell r="AI822" t="str">
            <v>DESPACHO</v>
          </cell>
          <cell r="AJ822" t="str">
            <v>Normal</v>
          </cell>
          <cell r="AL822" t="str">
            <v>NO</v>
          </cell>
          <cell r="AN822" t="str">
            <v>MOV productovip</v>
          </cell>
          <cell r="AO822" t="str">
            <v>CANAL ONLINE</v>
          </cell>
          <cell r="AP822">
            <v>44918</v>
          </cell>
          <cell r="AR822" t="str">
            <v>MDELIVERY_4759076</v>
          </cell>
          <cell r="AS822">
            <v>324202</v>
          </cell>
          <cell r="AT822" t="str">
            <v>D40</v>
          </cell>
          <cell r="AU822" t="str">
            <v>BTC</v>
          </cell>
          <cell r="AV822">
            <v>2</v>
          </cell>
          <cell r="AW822" t="str">
            <v>PROVINCIAL</v>
          </cell>
          <cell r="AX822" t="str">
            <v>ENTREGADO</v>
          </cell>
          <cell r="AY822" t="str">
            <v>LTE XIAOMI REDMI NOTE 11 AZUL: 1 und - sn. 861696063033628 / HALFSIM MOVISTAR: 1 und - sn. 8959300520560299862</v>
          </cell>
          <cell r="AZ822" t="str">
            <v>SIMCARD / TERMINAL</v>
          </cell>
          <cell r="BA822" t="str">
            <v>Validar Biometrico</v>
          </cell>
        </row>
        <row r="823">
          <cell r="A823" t="str">
            <v>4759109</v>
          </cell>
          <cell r="B823" t="str">
            <v>MDELIVERY</v>
          </cell>
          <cell r="C823">
            <v>44918</v>
          </cell>
          <cell r="D823" t="str">
            <v>FLEXNET ECUADOR - MDELIVERY</v>
          </cell>
          <cell r="E823" t="str">
            <v>CALLE 28 DE JUNIO S/N Y GARCIA MORENO ENTRADA LLANO GRANDE</v>
          </cell>
          <cell r="H823" t="str">
            <v>170208</v>
          </cell>
          <cell r="I823" t="str">
            <v>QUITO</v>
          </cell>
          <cell r="J823" t="str">
            <v>PICHINCHA</v>
          </cell>
          <cell r="K823" t="str">
            <v>NICOLAS ALEJANDRO VEGA CISNEROS</v>
          </cell>
          <cell r="L823" t="str">
            <v>CALDERON CALLE VANCOUVER  OE1 89 AV CACHA</v>
          </cell>
          <cell r="O823" t="str">
            <v>170201</v>
          </cell>
          <cell r="P823" t="str">
            <v>170201</v>
          </cell>
          <cell r="Q823" t="str">
            <v>PICHINCHA_QUITO_CALDERON</v>
          </cell>
          <cell r="R823" t="str">
            <v>4759109</v>
          </cell>
          <cell r="W823" t="str">
            <v>1722318712_V3343I2242</v>
          </cell>
          <cell r="X823" t="str">
            <v>0979268300-</v>
          </cell>
          <cell r="AA823">
            <v>44918</v>
          </cell>
          <cell r="AD823">
            <v>1</v>
          </cell>
          <cell r="AE823">
            <v>1</v>
          </cell>
          <cell r="AH823" t="str">
            <v>SECTOR CALDERON ESTA JUNTO AL CONJUNTO ANDREA MARIA ES UNA CASA COLOR AMARILLA DE DOS PISOS</v>
          </cell>
          <cell r="AI823" t="str">
            <v>DESPACHO</v>
          </cell>
          <cell r="AJ823" t="str">
            <v>Normal</v>
          </cell>
          <cell r="AL823" t="str">
            <v>NO</v>
          </cell>
          <cell r="AN823" t="str">
            <v>MOV tecnocom</v>
          </cell>
          <cell r="AO823" t="str">
            <v>CANAL ONLINE</v>
          </cell>
          <cell r="AP823">
            <v>44918</v>
          </cell>
          <cell r="AR823" t="str">
            <v>MDELIVERY_4759109</v>
          </cell>
          <cell r="AS823">
            <v>324192</v>
          </cell>
          <cell r="AT823" t="str">
            <v>D40</v>
          </cell>
          <cell r="AU823" t="str">
            <v>BTC</v>
          </cell>
          <cell r="AV823">
            <v>1</v>
          </cell>
          <cell r="AW823" t="str">
            <v>LOCAL</v>
          </cell>
          <cell r="AX823" t="str">
            <v>ENTREGADO</v>
          </cell>
          <cell r="AY823" t="str">
            <v>AIR APPLE AIRPODS 3ER GEN: 1 und - sn. 139999372442092</v>
          </cell>
          <cell r="AZ823" t="str">
            <v>ACCESORIO</v>
          </cell>
          <cell r="BA823" t="str">
            <v>Validar Biometrico, Validar Tarjeta Credito M,</v>
          </cell>
        </row>
        <row r="824">
          <cell r="A824" t="str">
            <v>4759121</v>
          </cell>
          <cell r="B824" t="str">
            <v>MDELIVERY</v>
          </cell>
          <cell r="C824">
            <v>44918</v>
          </cell>
          <cell r="D824" t="str">
            <v>FLEXNET ECUADOR - MDELIVERY</v>
          </cell>
          <cell r="E824" t="str">
            <v>CALLE 28 DE JUNIO S/N Y GARCIA MORENO ENTRADA LLANO GRANDE</v>
          </cell>
          <cell r="H824" t="str">
            <v>170208</v>
          </cell>
          <cell r="I824" t="str">
            <v>QUITO</v>
          </cell>
          <cell r="J824" t="str">
            <v>PICHINCHA</v>
          </cell>
          <cell r="K824" t="str">
            <v>EDWIN LLAMOCCA PANTA</v>
          </cell>
          <cell r="L824" t="str">
            <v>BELLAVISTA AV DE LAS AMERICAS  SN CALLE TURUHUAYCO</v>
          </cell>
          <cell r="O824" t="str">
            <v>010102</v>
          </cell>
          <cell r="P824" t="str">
            <v>010102</v>
          </cell>
          <cell r="Q824" t="str">
            <v>AZUAY_CUENCA_BELLAVISTA</v>
          </cell>
          <cell r="R824" t="str">
            <v>4759121</v>
          </cell>
          <cell r="W824" t="str">
            <v>0952838704_v2333v3222</v>
          </cell>
          <cell r="X824" t="str">
            <v>0987875429-</v>
          </cell>
          <cell r="AA824">
            <v>44918</v>
          </cell>
          <cell r="AD824">
            <v>1</v>
          </cell>
          <cell r="AE824">
            <v>1</v>
          </cell>
          <cell r="AH824" t="str">
            <v>ES UNA CASA ESQUINERA ES UNA CASA 2 PISOS JUNTO A LUBRICADORA PONCE</v>
          </cell>
          <cell r="AI824" t="str">
            <v>DESPACHO</v>
          </cell>
          <cell r="AJ824" t="str">
            <v>Normal</v>
          </cell>
          <cell r="AL824" t="str">
            <v>NO</v>
          </cell>
          <cell r="AN824" t="str">
            <v>MOV_tecnocom_credito_directo</v>
          </cell>
          <cell r="AO824" t="str">
            <v>CANAL ONLINE</v>
          </cell>
          <cell r="AP824">
            <v>44918</v>
          </cell>
          <cell r="AR824" t="str">
            <v>MDELIVERY_4759121</v>
          </cell>
          <cell r="AS824">
            <v>324135</v>
          </cell>
          <cell r="AT824" t="str">
            <v>D40</v>
          </cell>
          <cell r="AU824" t="str">
            <v>BTC</v>
          </cell>
          <cell r="AV824">
            <v>1</v>
          </cell>
          <cell r="AW824" t="str">
            <v>PROVINCIAL</v>
          </cell>
          <cell r="AX824" t="str">
            <v>ENTREGADO</v>
          </cell>
          <cell r="AY824" t="str">
            <v>LTE SAMSUNG A53 5G NEGRO: 1 und - sn. 353881481284152</v>
          </cell>
          <cell r="AZ824" t="str">
            <v>TERMINAL</v>
          </cell>
          <cell r="BA824" t="str">
            <v>Validar Biometrico</v>
          </cell>
        </row>
        <row r="825">
          <cell r="A825" t="str">
            <v>4759128</v>
          </cell>
          <cell r="B825" t="str">
            <v>MDELIVERY</v>
          </cell>
          <cell r="C825">
            <v>44918</v>
          </cell>
          <cell r="D825" t="str">
            <v>FLEXNET ECUADOR - MDELIVERY</v>
          </cell>
          <cell r="E825" t="str">
            <v>CALLE 28 DE JUNIO S/N Y GARCIA MORENO ENTRADA LLANO GRANDE</v>
          </cell>
          <cell r="H825" t="str">
            <v>170208</v>
          </cell>
          <cell r="I825" t="str">
            <v>QUITO</v>
          </cell>
          <cell r="J825" t="str">
            <v>PICHINCHA</v>
          </cell>
          <cell r="K825" t="str">
            <v>EMILIA ELENA SALTOS QUIMI</v>
          </cell>
          <cell r="L825" t="str">
            <v>TARQUI AV JUAN TANCA MARENGO  KM</v>
          </cell>
          <cell r="O825" t="str">
            <v>090507</v>
          </cell>
          <cell r="P825" t="str">
            <v>090507</v>
          </cell>
          <cell r="Q825" t="str">
            <v>GUAYAS_GUAYAQUIL_TARQUI</v>
          </cell>
          <cell r="R825" t="str">
            <v>4759128</v>
          </cell>
          <cell r="W825" t="str">
            <v>0932031859</v>
          </cell>
          <cell r="X825" t="str">
            <v>0998561437-0978729139</v>
          </cell>
          <cell r="AA825">
            <v>44918</v>
          </cell>
          <cell r="AD825">
            <v>1</v>
          </cell>
          <cell r="AE825">
            <v>1</v>
          </cell>
          <cell r="AH825" t="str">
            <v>EN EDIFICIO LUBRILACA PLANTA BAJA</v>
          </cell>
          <cell r="AI825" t="str">
            <v>DESPACHO</v>
          </cell>
          <cell r="AJ825" t="str">
            <v>Normal</v>
          </cell>
          <cell r="AL825" t="str">
            <v>NO</v>
          </cell>
          <cell r="AN825" t="str">
            <v>MOV productovip</v>
          </cell>
          <cell r="AO825" t="str">
            <v>CANAL ONLINE</v>
          </cell>
          <cell r="AP825">
            <v>44918</v>
          </cell>
          <cell r="AR825" t="str">
            <v>MDELIVERY_4759128</v>
          </cell>
          <cell r="AS825">
            <v>324144</v>
          </cell>
          <cell r="AT825" t="str">
            <v>D40</v>
          </cell>
          <cell r="AU825" t="str">
            <v>BTC</v>
          </cell>
          <cell r="AV825">
            <v>1</v>
          </cell>
          <cell r="AW825" t="str">
            <v>LOCAL</v>
          </cell>
          <cell r="AX825" t="str">
            <v>ENTREGADO</v>
          </cell>
          <cell r="AY825" t="str">
            <v>HALFSIM MOVISTAR: 1 und - sn. 8959300520560305271</v>
          </cell>
          <cell r="AZ825" t="str">
            <v>SIMCARD</v>
          </cell>
          <cell r="BA825" t="str">
            <v/>
          </cell>
        </row>
        <row r="826">
          <cell r="A826" t="str">
            <v>4759145</v>
          </cell>
          <cell r="B826" t="str">
            <v>MDELIVERY</v>
          </cell>
          <cell r="C826">
            <v>44918</v>
          </cell>
          <cell r="D826" t="str">
            <v>FLEXNET ECUADOR - MDELIVERY</v>
          </cell>
          <cell r="E826" t="str">
            <v>CALLE 28 DE JUNIO S/N Y GARCIA MORENO ENTRADA LLANO GRANDE</v>
          </cell>
          <cell r="H826" t="str">
            <v>170208</v>
          </cell>
          <cell r="I826" t="str">
            <v>QUITO</v>
          </cell>
          <cell r="J826" t="str">
            <v>PICHINCHA</v>
          </cell>
          <cell r="K826" t="str">
            <v>LUIS FERNANDO MESIAS BRIONES</v>
          </cell>
          <cell r="L826" t="str">
            <v>TARQUI SAUCES 1  MZ C4 VILLA 27</v>
          </cell>
          <cell r="O826" t="str">
            <v>090502</v>
          </cell>
          <cell r="P826" t="str">
            <v>090502</v>
          </cell>
          <cell r="Q826" t="str">
            <v>GUAYAS_GUAYAQUIL_TARQUI</v>
          </cell>
          <cell r="R826" t="str">
            <v>4759145</v>
          </cell>
          <cell r="W826" t="str">
            <v>0930008255</v>
          </cell>
          <cell r="X826" t="str">
            <v>0989493494-0939611450</v>
          </cell>
          <cell r="AA826">
            <v>44918</v>
          </cell>
          <cell r="AD826">
            <v>1</v>
          </cell>
          <cell r="AE826">
            <v>1</v>
          </cell>
          <cell r="AH826" t="str">
            <v>EN CASA GRIS INGRESANDO POR EL PARQUE DE LA AV JOSE MARIA RAURA  PIDE LE ANTICIPEN LA ENTREGA PIDE ENTREGA URGENTE</v>
          </cell>
          <cell r="AI826" t="str">
            <v>DESPACHO</v>
          </cell>
          <cell r="AJ826" t="str">
            <v>Normal</v>
          </cell>
          <cell r="AL826" t="str">
            <v>NO</v>
          </cell>
          <cell r="AN826" t="str">
            <v>MOV onlinevip</v>
          </cell>
          <cell r="AO826" t="str">
            <v>CANAL ONLINE</v>
          </cell>
          <cell r="AP826">
            <v>44918</v>
          </cell>
          <cell r="AR826" t="str">
            <v>MDELIVERY_4759145</v>
          </cell>
          <cell r="AS826">
            <v>324204</v>
          </cell>
          <cell r="AT826" t="str">
            <v>D40</v>
          </cell>
          <cell r="AU826" t="str">
            <v>BTC</v>
          </cell>
          <cell r="AV826">
            <v>1</v>
          </cell>
          <cell r="AW826" t="str">
            <v>LOCAL</v>
          </cell>
          <cell r="AX826" t="str">
            <v>ENTREGADO</v>
          </cell>
          <cell r="AY826" t="str">
            <v>LTE SAMSUNG A13 NEGRO: 1 und - sn. 350068480544165</v>
          </cell>
          <cell r="AZ826" t="str">
            <v>TERMINAL</v>
          </cell>
          <cell r="BA826" t="str">
            <v>Validar Biometrico</v>
          </cell>
        </row>
        <row r="827">
          <cell r="A827" t="str">
            <v>4759198</v>
          </cell>
          <cell r="B827" t="str">
            <v>MDELIVERY</v>
          </cell>
          <cell r="C827">
            <v>44918</v>
          </cell>
          <cell r="D827" t="str">
            <v>FLEXNET ECUADOR - MDELIVERY</v>
          </cell>
          <cell r="E827" t="str">
            <v>CALLE 28 DE JUNIO S/N Y GARCIA MORENO ENTRADA LLANO GRANDE</v>
          </cell>
          <cell r="H827" t="str">
            <v>170208</v>
          </cell>
          <cell r="I827" t="str">
            <v>QUITO</v>
          </cell>
          <cell r="J827" t="str">
            <v>PICHINCHA</v>
          </cell>
          <cell r="K827" t="str">
            <v>LIZ DAYANNA CUAICAL SANGUÑA</v>
          </cell>
          <cell r="L827" t="str">
            <v>QUITUMBE  AV QUITUMBE NAN SN  Y MORAN VALVERDE</v>
          </cell>
          <cell r="O827" t="str">
            <v>170702</v>
          </cell>
          <cell r="P827" t="str">
            <v>170702</v>
          </cell>
          <cell r="Q827" t="str">
            <v>PICHINCHA_QUITO_QUITUMBE</v>
          </cell>
          <cell r="R827" t="str">
            <v>4759198</v>
          </cell>
          <cell r="W827" t="str">
            <v>1728803147</v>
          </cell>
          <cell r="X827" t="str">
            <v>0999703166-0999703166</v>
          </cell>
          <cell r="AA827">
            <v>44918</v>
          </cell>
          <cell r="AD827">
            <v>1</v>
          </cell>
          <cell r="AE827">
            <v>1</v>
          </cell>
          <cell r="AH827" t="str">
            <v>ENTREGA EN CC QUICENTRO SUR EN SUBSUELO LOCAL S1 005 BIKES</v>
          </cell>
          <cell r="AI827" t="str">
            <v>DESPACHO</v>
          </cell>
          <cell r="AJ827" t="str">
            <v>Normal</v>
          </cell>
          <cell r="AL827" t="str">
            <v>NO</v>
          </cell>
          <cell r="AN827" t="str">
            <v>MOV productovip</v>
          </cell>
          <cell r="AO827" t="str">
            <v>CANAL ONLINE</v>
          </cell>
          <cell r="AP827">
            <v>44918</v>
          </cell>
          <cell r="AR827" t="str">
            <v>MDELIVERY_4759198</v>
          </cell>
          <cell r="AS827">
            <v>324468</v>
          </cell>
          <cell r="AT827" t="str">
            <v>D40</v>
          </cell>
          <cell r="AU827" t="str">
            <v>BTC</v>
          </cell>
          <cell r="AV827">
            <v>1</v>
          </cell>
          <cell r="AW827" t="str">
            <v>LOCAL</v>
          </cell>
          <cell r="AX827" t="str">
            <v>ENTREGADO</v>
          </cell>
          <cell r="AY827" t="str">
            <v>HALFSIM MOVISTAR: 1 und - sn. 8959300120521876450</v>
          </cell>
          <cell r="AZ827" t="str">
            <v>SIMCARD</v>
          </cell>
          <cell r="BA827" t="str">
            <v/>
          </cell>
        </row>
        <row r="828">
          <cell r="A828" t="str">
            <v>4759266</v>
          </cell>
          <cell r="B828" t="str">
            <v>MDELIVERY</v>
          </cell>
          <cell r="C828">
            <v>44918</v>
          </cell>
          <cell r="D828" t="str">
            <v>FLEXNET ECUADOR - MDELIVERY</v>
          </cell>
          <cell r="E828" t="str">
            <v>CALLE 28 DE JUNIO S/N Y GARCIA MORENO ENTRADA LLANO GRANDE</v>
          </cell>
          <cell r="H828" t="str">
            <v>170208</v>
          </cell>
          <cell r="I828" t="str">
            <v>QUITO</v>
          </cell>
          <cell r="J828" t="str">
            <v>PICHINCHA</v>
          </cell>
          <cell r="K828" t="str">
            <v>MIGUEL ANGEL FERRIN LOOR</v>
          </cell>
          <cell r="L828" t="str">
            <v>EL CARMEN AV LA ESPERANZA  SN Y RIO AMAZONAS</v>
          </cell>
          <cell r="O828" t="str">
            <v>130501</v>
          </cell>
          <cell r="P828" t="str">
            <v>130501</v>
          </cell>
          <cell r="Q828" t="str">
            <v>MANABI _EL CARMEN_EL CARMEN</v>
          </cell>
          <cell r="R828" t="str">
            <v>4759266</v>
          </cell>
          <cell r="W828" t="str">
            <v>1308008711</v>
          </cell>
          <cell r="X828" t="str">
            <v>0990635130-0990635130</v>
          </cell>
          <cell r="AA828">
            <v>44918</v>
          </cell>
          <cell r="AD828">
            <v>1</v>
          </cell>
          <cell r="AE828">
            <v>1</v>
          </cell>
          <cell r="AH828" t="str">
            <v>LOTIZACION SILVA INGRESO POR LUBRICADORA BRAVO A 200MTS DE EMPACADORA NOBOA ENTREGA EN VILLA CAFE ESQUINERA</v>
          </cell>
          <cell r="AI828" t="str">
            <v>DESPACHO</v>
          </cell>
          <cell r="AJ828" t="str">
            <v>Normal</v>
          </cell>
          <cell r="AL828" t="str">
            <v>NO</v>
          </cell>
          <cell r="AN828" t="str">
            <v>MOV onlinevip</v>
          </cell>
          <cell r="AO828" t="str">
            <v>CANAL ONLINE</v>
          </cell>
          <cell r="AP828">
            <v>44918</v>
          </cell>
          <cell r="AR828" t="str">
            <v>MDELIVERY_4759266</v>
          </cell>
          <cell r="AS828">
            <v>324322</v>
          </cell>
          <cell r="AT828" t="str">
            <v>D40</v>
          </cell>
          <cell r="AU828" t="str">
            <v>BTC</v>
          </cell>
          <cell r="AV828">
            <v>1</v>
          </cell>
          <cell r="AW828" t="str">
            <v>PROVINCIAL</v>
          </cell>
          <cell r="AX828" t="str">
            <v>ENTREGADO</v>
          </cell>
          <cell r="AY828" t="str">
            <v>LTE XIAOMI REDMI NOTE 11S AZUL: 1 und - sn. 865954061155141</v>
          </cell>
          <cell r="AZ828" t="str">
            <v>TERMINAL</v>
          </cell>
          <cell r="BA828" t="str">
            <v>Validar Biometrico</v>
          </cell>
        </row>
        <row r="829">
          <cell r="A829" t="str">
            <v>4759286</v>
          </cell>
          <cell r="B829" t="str">
            <v>MDELIVERY</v>
          </cell>
          <cell r="C829">
            <v>44918</v>
          </cell>
          <cell r="D829" t="str">
            <v>FLEXNET ECUADOR - MDELIVERY</v>
          </cell>
          <cell r="E829" t="str">
            <v>CALLE 28 DE JUNIO S/N Y GARCIA MORENO ENTRADA LLANO GRANDE</v>
          </cell>
          <cell r="H829" t="str">
            <v>170208</v>
          </cell>
          <cell r="I829" t="str">
            <v>QUITO</v>
          </cell>
          <cell r="J829" t="str">
            <v>PICHINCHA</v>
          </cell>
          <cell r="K829" t="str">
            <v>JOHANNA ELIZABETH PINCAY CHANCAY</v>
          </cell>
          <cell r="L829" t="str">
            <v>OFICINA TRAMACO JIPIJAPA</v>
          </cell>
          <cell r="O829" t="str">
            <v>JIPIJAPA</v>
          </cell>
          <cell r="P829" t="str">
            <v>JIPIJAPA</v>
          </cell>
          <cell r="Q829" t="str">
            <v>MANABI_JIPIJAPA_</v>
          </cell>
          <cell r="R829" t="str">
            <v>4759286</v>
          </cell>
          <cell r="W829" t="str">
            <v>1313209239</v>
          </cell>
          <cell r="X829" t="str">
            <v>0997382294-0997382294</v>
          </cell>
          <cell r="AA829">
            <v>44918</v>
          </cell>
          <cell r="AD829">
            <v>1</v>
          </cell>
          <cell r="AE829">
            <v>1</v>
          </cell>
          <cell r="AH829" t="str">
            <v/>
          </cell>
          <cell r="AI829" t="str">
            <v>DESPACHO</v>
          </cell>
          <cell r="AJ829" t="str">
            <v>DERIVADO PICK UP</v>
          </cell>
          <cell r="AL829" t="str">
            <v>NO</v>
          </cell>
          <cell r="AN829" t="str">
            <v>MOV onlinevip</v>
          </cell>
          <cell r="AO829" t="str">
            <v>CANAL ONLINE</v>
          </cell>
          <cell r="AP829">
            <v>44918</v>
          </cell>
          <cell r="AR829" t="str">
            <v>MDELIVERY_4759286</v>
          </cell>
          <cell r="AS829">
            <v>324413</v>
          </cell>
          <cell r="AT829" t="str">
            <v>D40</v>
          </cell>
          <cell r="AU829" t="str">
            <v>BTC</v>
          </cell>
          <cell r="AV829">
            <v>1</v>
          </cell>
          <cell r="AW829" t="str">
            <v>PROVINCIAL</v>
          </cell>
          <cell r="AX829" t="str">
            <v>EN_TRANSITO</v>
          </cell>
          <cell r="AY829" t="str">
            <v>LTE IPHONE 11 64GB NEGRO: 1 und - sn. 356656421568246</v>
          </cell>
          <cell r="AZ829" t="str">
            <v>TERMINAL</v>
          </cell>
          <cell r="BA829" t="str">
            <v>Validar Biometrico</v>
          </cell>
        </row>
        <row r="830">
          <cell r="A830" t="str">
            <v>4759368</v>
          </cell>
          <cell r="B830" t="str">
            <v>MDELIVERY</v>
          </cell>
          <cell r="C830">
            <v>44918</v>
          </cell>
          <cell r="D830" t="str">
            <v>FLEXNET ECUADOR - MDELIVERY</v>
          </cell>
          <cell r="E830" t="str">
            <v>CALLE 28 DE JUNIO S/N Y GARCIA MORENO ENTRADA LLANO GRANDE</v>
          </cell>
          <cell r="H830" t="str">
            <v>170208</v>
          </cell>
          <cell r="I830" t="str">
            <v>QUITO</v>
          </cell>
          <cell r="J830" t="str">
            <v>PICHINCHA</v>
          </cell>
          <cell r="K830" t="str">
            <v>JOFFRE LEONARDO MEDINA CORDOVA</v>
          </cell>
          <cell r="L830" t="str">
            <v>GARCIA MORENO  CALLE LOS RIOS  303 Y VENEZUELA</v>
          </cell>
          <cell r="O830" t="str">
            <v>090301</v>
          </cell>
          <cell r="P830" t="str">
            <v>090301</v>
          </cell>
          <cell r="Q830" t="str">
            <v>GUAYAS_GUAYAQUIL_GARCIA MORENO</v>
          </cell>
          <cell r="R830" t="str">
            <v>4759368</v>
          </cell>
          <cell r="W830" t="str">
            <v>0912605243001</v>
          </cell>
          <cell r="X830" t="str">
            <v>0962683413-0962683413</v>
          </cell>
          <cell r="AA830">
            <v>44918</v>
          </cell>
          <cell r="AD830">
            <v>1</v>
          </cell>
          <cell r="AE830">
            <v>1</v>
          </cell>
          <cell r="AH830" t="str">
            <v>CENTRO FRENTE A CHIFA MUNDO ENTREGA EN CASA CREMA CON AZUL 3P</v>
          </cell>
          <cell r="AI830" t="str">
            <v>DESPACHO</v>
          </cell>
          <cell r="AJ830" t="str">
            <v>Normal</v>
          </cell>
          <cell r="AL830" t="str">
            <v>NO</v>
          </cell>
          <cell r="AN830" t="str">
            <v>MOV productovip</v>
          </cell>
          <cell r="AO830" t="str">
            <v>CANAL ONLINE</v>
          </cell>
          <cell r="AP830">
            <v>44918</v>
          </cell>
          <cell r="AR830" t="str">
            <v>MDELIVERY_4759368</v>
          </cell>
          <cell r="AS830">
            <v>324143</v>
          </cell>
          <cell r="AT830" t="str">
            <v>D40</v>
          </cell>
          <cell r="AU830" t="str">
            <v>BTC</v>
          </cell>
          <cell r="AV830">
            <v>2</v>
          </cell>
          <cell r="AW830" t="str">
            <v>LOCAL</v>
          </cell>
          <cell r="AX830" t="str">
            <v>ENTREGADO</v>
          </cell>
          <cell r="AY830" t="str">
            <v>LTE HONOR X8 AZUL: 1 und - sn. 864331069297715 / HALFSIM MOVISTAR: 1 und - sn. 8959300520560305305</v>
          </cell>
          <cell r="AZ830" t="str">
            <v>SIMCARD / TERMINAL</v>
          </cell>
          <cell r="BA830" t="str">
            <v>Validar Biometrico</v>
          </cell>
        </row>
        <row r="831">
          <cell r="A831" t="str">
            <v>4759661</v>
          </cell>
          <cell r="B831" t="str">
            <v>MDELIVERY</v>
          </cell>
          <cell r="C831">
            <v>44918</v>
          </cell>
          <cell r="D831" t="str">
            <v>FLEXNET ECUADOR - MDELIVERY</v>
          </cell>
          <cell r="E831" t="str">
            <v>CALLE 28 DE JUNIO S/N Y GARCIA MORENO ENTRADA LLANO GRANDE</v>
          </cell>
          <cell r="H831" t="str">
            <v>170208</v>
          </cell>
          <cell r="I831" t="str">
            <v>QUITO</v>
          </cell>
          <cell r="J831" t="str">
            <v>PICHINCHA</v>
          </cell>
          <cell r="K831" t="str">
            <v>JESUS ROLANDO ALVAREZ PAREDES</v>
          </cell>
          <cell r="L831" t="str">
            <v>GUAYLLABAMBA CALLE OLIMPICA LOTE 115 VIA EL QUINCHE GUAYLLABAMBA</v>
          </cell>
          <cell r="O831" t="str">
            <v>170206</v>
          </cell>
          <cell r="P831" t="str">
            <v>170206</v>
          </cell>
          <cell r="Q831" t="str">
            <v>PICHINCHA_QUITO_GUAYLLABAMBA</v>
          </cell>
          <cell r="R831" t="str">
            <v>4759661</v>
          </cell>
          <cell r="W831" t="str">
            <v>1712437878</v>
          </cell>
          <cell r="X831" t="str">
            <v>0983726432-0983726432</v>
          </cell>
          <cell r="AA831">
            <v>44918</v>
          </cell>
          <cell r="AD831">
            <v>1</v>
          </cell>
          <cell r="AE831">
            <v>1</v>
          </cell>
          <cell r="AH831" t="str">
            <v>SECTOR GUAYLLABAMBA ESTA FRENTE AL CONJUNTO PRIVADO MURU Y A 20 M DE LA CAPILLA DEL DIVINO NINIO ES UNA CASA 1 PISO TECHO DE ETERNIT COLOR VERDE CERRAMIENTO DE FLORES</v>
          </cell>
          <cell r="AI831" t="str">
            <v>DESPACHO</v>
          </cell>
          <cell r="AJ831" t="str">
            <v>Normal</v>
          </cell>
          <cell r="AL831" t="str">
            <v>NO</v>
          </cell>
          <cell r="AN831" t="str">
            <v>MOV onlinevip</v>
          </cell>
          <cell r="AO831" t="str">
            <v>CANAL ONLINE</v>
          </cell>
          <cell r="AP831">
            <v>44918</v>
          </cell>
          <cell r="AR831" t="str">
            <v>MDELIVERY_4759661</v>
          </cell>
          <cell r="AS831">
            <v>324472</v>
          </cell>
          <cell r="AT831" t="str">
            <v>D40</v>
          </cell>
          <cell r="AU831" t="str">
            <v>BTC</v>
          </cell>
          <cell r="AV831">
            <v>1</v>
          </cell>
          <cell r="AW831" t="str">
            <v>PROVINCIAL</v>
          </cell>
          <cell r="AX831" t="str">
            <v>ENTREGADO</v>
          </cell>
          <cell r="AY831" t="str">
            <v>LTE SAMSUNG A03 CORE COBRE: 1 und - sn. 352286990938317</v>
          </cell>
          <cell r="AZ831" t="str">
            <v>TERMINAL</v>
          </cell>
          <cell r="BA831" t="str">
            <v>Validar Biometrico</v>
          </cell>
        </row>
        <row r="832">
          <cell r="A832" t="str">
            <v>4759687</v>
          </cell>
          <cell r="B832" t="str">
            <v>MDELIVERY</v>
          </cell>
          <cell r="C832">
            <v>44918</v>
          </cell>
          <cell r="D832" t="str">
            <v>FLEXNET ECUADOR - MDELIVERY</v>
          </cell>
          <cell r="E832" t="str">
            <v>CALLE 28 DE JUNIO S/N Y GARCIA MORENO ENTRADA LLANO GRANDE</v>
          </cell>
          <cell r="H832" t="str">
            <v>170208</v>
          </cell>
          <cell r="I832" t="str">
            <v>QUITO</v>
          </cell>
          <cell r="J832" t="str">
            <v>PICHINCHA</v>
          </cell>
          <cell r="K832" t="str">
            <v>FLORES RUANO ALVARO MANUEL</v>
          </cell>
          <cell r="L832" t="str">
            <v>OFICINA TRAMACO IBARRA</v>
          </cell>
          <cell r="O832" t="str">
            <v>IBARRA</v>
          </cell>
          <cell r="P832" t="str">
            <v>IBARRA</v>
          </cell>
          <cell r="Q832" t="str">
            <v>IMBABURA_IBARRA_</v>
          </cell>
          <cell r="R832" t="str">
            <v>4759687</v>
          </cell>
          <cell r="W832" t="str">
            <v>1001584067</v>
          </cell>
          <cell r="X832" t="str">
            <v>0987580155-0987580155</v>
          </cell>
          <cell r="AA832">
            <v>44918</v>
          </cell>
          <cell r="AD832">
            <v>1</v>
          </cell>
          <cell r="AE832">
            <v>1</v>
          </cell>
          <cell r="AH832" t="str">
            <v/>
          </cell>
          <cell r="AI832" t="str">
            <v>DESPACHO</v>
          </cell>
          <cell r="AJ832" t="str">
            <v>DERIVADO PICK UP</v>
          </cell>
          <cell r="AL832" t="str">
            <v>NO</v>
          </cell>
          <cell r="AN832" t="str">
            <v>MOV onlinevip</v>
          </cell>
          <cell r="AO832" t="str">
            <v>CANAL ONLINE</v>
          </cell>
          <cell r="AP832">
            <v>44918</v>
          </cell>
          <cell r="AR832" t="str">
            <v>MDELIVERY_4759687</v>
          </cell>
          <cell r="AS832">
            <v>324199</v>
          </cell>
          <cell r="AT832" t="str">
            <v>D40</v>
          </cell>
          <cell r="AU832" t="str">
            <v>BTC</v>
          </cell>
          <cell r="AV832">
            <v>1</v>
          </cell>
          <cell r="AW832" t="str">
            <v>PROVINCIAL</v>
          </cell>
          <cell r="AX832" t="str">
            <v>ENTREGADO</v>
          </cell>
          <cell r="AY832" t="str">
            <v>LTE XIAOMI REDMI NOTE 11S AZUL: 1 und - sn. 865954061363505</v>
          </cell>
          <cell r="AZ832" t="str">
            <v>TERMINAL</v>
          </cell>
          <cell r="BA832" t="str">
            <v>Validar Biometrico</v>
          </cell>
        </row>
        <row r="833">
          <cell r="A833" t="str">
            <v>4759805</v>
          </cell>
          <cell r="B833" t="str">
            <v>MDELIVERY</v>
          </cell>
          <cell r="C833">
            <v>44918</v>
          </cell>
          <cell r="D833" t="str">
            <v>FLEXNET ECUADOR - MDELIVERY</v>
          </cell>
          <cell r="E833" t="str">
            <v>CALLE 28 DE JUNIO S/N Y GARCIA MORENO ENTRADA LLANO GRANDE</v>
          </cell>
          <cell r="H833" t="str">
            <v>170208</v>
          </cell>
          <cell r="I833" t="str">
            <v>QUITO</v>
          </cell>
          <cell r="J833" t="str">
            <v>PICHINCHA</v>
          </cell>
          <cell r="K833" t="str">
            <v>ISAAC MANUEL OBANDO GUAMAN</v>
          </cell>
          <cell r="L833" t="str">
            <v>TURUBAMBA  AV SIMON BOLIVAR KM 7 Y MEDIO  SN</v>
          </cell>
          <cell r="O833" t="str">
            <v>170712</v>
          </cell>
          <cell r="P833" t="str">
            <v>170712</v>
          </cell>
          <cell r="Q833" t="str">
            <v>PICHINCHA_QUITO_TURUBAMBA</v>
          </cell>
          <cell r="R833" t="str">
            <v>4759805</v>
          </cell>
          <cell r="W833" t="str">
            <v>1719515270_V4443V4242</v>
          </cell>
          <cell r="X833" t="str">
            <v>0983761644-</v>
          </cell>
          <cell r="AA833">
            <v>44918</v>
          </cell>
          <cell r="AD833">
            <v>1</v>
          </cell>
          <cell r="AE833">
            <v>1</v>
          </cell>
          <cell r="AH833" t="str">
            <v>SECTOR DEL TROJE JUNTO AL PARQUE METROPOLITANO DEL SUR ENTREGAR EN EL CMAPOSANTO MONTE OLIVO SUR DEPARTAMENTO DE CONTABILIDAD</v>
          </cell>
          <cell r="AI833" t="str">
            <v>DESPACHO</v>
          </cell>
          <cell r="AJ833" t="str">
            <v>Normal</v>
          </cell>
          <cell r="AL833" t="str">
            <v>NO</v>
          </cell>
          <cell r="AN833" t="str">
            <v>MOV_tecnocom_credito_directo</v>
          </cell>
          <cell r="AO833" t="str">
            <v>CANAL ONLINE</v>
          </cell>
          <cell r="AP833">
            <v>44918</v>
          </cell>
          <cell r="AR833" t="str">
            <v>MDELIVERY_4759805</v>
          </cell>
          <cell r="AS833">
            <v>324211</v>
          </cell>
          <cell r="AT833" t="str">
            <v>D40</v>
          </cell>
          <cell r="AU833" t="str">
            <v>BTC</v>
          </cell>
          <cell r="AV833">
            <v>1</v>
          </cell>
          <cell r="AW833" t="str">
            <v>LOCAL</v>
          </cell>
          <cell r="AX833" t="str">
            <v>ENTREGADO</v>
          </cell>
          <cell r="AY833" t="str">
            <v>LTE XIAOMI REDMI NOTE 11 AZUL: 1 und - sn. 869113065718729</v>
          </cell>
          <cell r="AZ833" t="str">
            <v>TERMINAL</v>
          </cell>
          <cell r="BA833" t="str">
            <v>Validar Biometrico</v>
          </cell>
        </row>
        <row r="834">
          <cell r="A834" t="str">
            <v>4760018</v>
          </cell>
          <cell r="B834" t="str">
            <v>MDELIVERY</v>
          </cell>
          <cell r="C834">
            <v>44918</v>
          </cell>
          <cell r="D834" t="str">
            <v>FLEXNET ECUADOR - MDELIVERY</v>
          </cell>
          <cell r="E834" t="str">
            <v>CALLE 28 DE JUNIO S/N Y GARCIA MORENO ENTRADA LLANO GRANDE</v>
          </cell>
          <cell r="H834" t="str">
            <v>170208</v>
          </cell>
          <cell r="I834" t="str">
            <v>QUITO</v>
          </cell>
          <cell r="J834" t="str">
            <v>PICHINCHA</v>
          </cell>
          <cell r="K834" t="str">
            <v>RAMON ANTONIO CEDEÑO BRAVO</v>
          </cell>
          <cell r="L834" t="str">
            <v>OFICINA TRAMACO VIA QUEVEDO</v>
          </cell>
          <cell r="O834" t="str">
            <v>SANTO DOMINGO</v>
          </cell>
          <cell r="P834" t="str">
            <v>SANTO DOMINGO</v>
          </cell>
          <cell r="Q834" t="str">
            <v>SANTO DOMINGO_SANTO DOMINGO_</v>
          </cell>
          <cell r="R834" t="str">
            <v>4760018</v>
          </cell>
          <cell r="W834" t="str">
            <v>1721506812</v>
          </cell>
          <cell r="X834" t="str">
            <v>0982933434-0982933434</v>
          </cell>
          <cell r="AA834">
            <v>44918</v>
          </cell>
          <cell r="AD834">
            <v>1</v>
          </cell>
          <cell r="AE834">
            <v>1</v>
          </cell>
          <cell r="AH834" t="str">
            <v/>
          </cell>
          <cell r="AI834" t="str">
            <v>DESPACHO</v>
          </cell>
          <cell r="AJ834" t="str">
            <v>DERIVADO PICK UP</v>
          </cell>
          <cell r="AL834" t="str">
            <v>NO</v>
          </cell>
          <cell r="AN834" t="str">
            <v>MOV productovip</v>
          </cell>
          <cell r="AO834" t="str">
            <v>CANAL ONLINE</v>
          </cell>
          <cell r="AP834">
            <v>44918</v>
          </cell>
          <cell r="AR834" t="str">
            <v>MDELIVERY_4760018</v>
          </cell>
          <cell r="AS834">
            <v>324539</v>
          </cell>
          <cell r="AT834" t="str">
            <v>D40</v>
          </cell>
          <cell r="AU834" t="str">
            <v>BTC</v>
          </cell>
          <cell r="AV834">
            <v>2</v>
          </cell>
          <cell r="AW834" t="str">
            <v>PROVINCIAL</v>
          </cell>
          <cell r="AX834" t="str">
            <v>ENTREGADO</v>
          </cell>
          <cell r="AY834" t="str">
            <v>LTE XIAOMI REDMI NOTE 11S AZUL: 1 und - sn. 865954061192300 / HALFSIM MOVISTAR: 1 und - sn. 8959300520560299813</v>
          </cell>
          <cell r="AZ834" t="str">
            <v>SIMCARD / TERMINAL</v>
          </cell>
          <cell r="BA834" t="str">
            <v>Validar Biometrico</v>
          </cell>
        </row>
        <row r="835">
          <cell r="A835" t="str">
            <v>4760078</v>
          </cell>
          <cell r="B835" t="str">
            <v>MDELIVERY</v>
          </cell>
          <cell r="C835">
            <v>44918</v>
          </cell>
          <cell r="D835" t="str">
            <v>FLEXNET ECUADOR - MDELIVERY</v>
          </cell>
          <cell r="E835" t="str">
            <v>CALLE 28 DE JUNIO S/N Y GARCIA MORENO ENTRADA LLANO GRANDE</v>
          </cell>
          <cell r="H835" t="str">
            <v>170208</v>
          </cell>
          <cell r="I835" t="str">
            <v>QUITO</v>
          </cell>
          <cell r="J835" t="str">
            <v>PICHINCHA</v>
          </cell>
          <cell r="K835" t="str">
            <v>CESAR PAUL FLORES NARVAEZ</v>
          </cell>
          <cell r="L835" t="str">
            <v>OFICINA TRAMACO QUITO ESPIRAL</v>
          </cell>
          <cell r="O835" t="str">
            <v>QUITO</v>
          </cell>
          <cell r="P835" t="str">
            <v>QUITO</v>
          </cell>
          <cell r="Q835" t="str">
            <v>PICHINCHA_QUITO_</v>
          </cell>
          <cell r="R835" t="str">
            <v>4760078</v>
          </cell>
          <cell r="W835" t="str">
            <v>1714742051_E1333I1222</v>
          </cell>
          <cell r="X835" t="str">
            <v>0979117001-</v>
          </cell>
          <cell r="AA835">
            <v>44918</v>
          </cell>
          <cell r="AD835">
            <v>1</v>
          </cell>
          <cell r="AE835">
            <v>1</v>
          </cell>
          <cell r="AH835" t="str">
            <v/>
          </cell>
          <cell r="AI835" t="str">
            <v>DESPACHO</v>
          </cell>
          <cell r="AJ835" t="str">
            <v>DERIVADO PICK UP</v>
          </cell>
          <cell r="AL835" t="str">
            <v>NO</v>
          </cell>
          <cell r="AN835" t="str">
            <v>MOV_tecnocom_credito_directo</v>
          </cell>
          <cell r="AO835" t="str">
            <v>CANAL ONLINE</v>
          </cell>
          <cell r="AP835">
            <v>44918</v>
          </cell>
          <cell r="AR835" t="str">
            <v>MDELIVERY_4760078</v>
          </cell>
          <cell r="AS835">
            <v>324201</v>
          </cell>
          <cell r="AT835" t="str">
            <v>D40</v>
          </cell>
          <cell r="AU835" t="str">
            <v>BTC</v>
          </cell>
          <cell r="AV835">
            <v>1</v>
          </cell>
          <cell r="AW835" t="str">
            <v>PROVINCIAL</v>
          </cell>
          <cell r="AX835" t="str">
            <v>INCIDENCIA</v>
          </cell>
          <cell r="AY835" t="str">
            <v>LTE HONOR X7 AZUL: 1 und - sn. 869937052009860</v>
          </cell>
          <cell r="AZ835" t="str">
            <v>TERMINAL</v>
          </cell>
          <cell r="BA835" t="str">
            <v>Validar Biometrico</v>
          </cell>
        </row>
        <row r="836">
          <cell r="A836" t="str">
            <v>4760105</v>
          </cell>
          <cell r="B836" t="str">
            <v>MDELIVERY</v>
          </cell>
          <cell r="C836">
            <v>44918</v>
          </cell>
          <cell r="D836" t="str">
            <v>FLEXNET ECUADOR - MDELIVERY</v>
          </cell>
          <cell r="E836" t="str">
            <v>CALLE 28 DE JUNIO S/N Y GARCIA MORENO ENTRADA LLANO GRANDE</v>
          </cell>
          <cell r="H836" t="str">
            <v>170208</v>
          </cell>
          <cell r="I836" t="str">
            <v>QUITO</v>
          </cell>
          <cell r="J836" t="str">
            <v>PICHINCHA</v>
          </cell>
          <cell r="K836" t="str">
            <v>SAUL ABRAHAM SANGUCHO HERRERA</v>
          </cell>
          <cell r="L836" t="str">
            <v>BOLIVAR SAGRARIO CALLE GREGORIO ESCOBEDO 215 Y LUIS URDANETA Y FARIA</v>
          </cell>
          <cell r="O836" t="str">
            <v>090306</v>
          </cell>
          <cell r="P836" t="str">
            <v>090306</v>
          </cell>
          <cell r="Q836" t="str">
            <v>GUAYAS_GUAYAQUIL_BOLIVAR SAGRARIO</v>
          </cell>
          <cell r="R836" t="str">
            <v>4760105</v>
          </cell>
          <cell r="W836" t="str">
            <v>0950492181</v>
          </cell>
          <cell r="X836" t="str">
            <v>0962390460-0962390460</v>
          </cell>
          <cell r="AA836">
            <v>44918</v>
          </cell>
          <cell r="AD836">
            <v>1</v>
          </cell>
          <cell r="AE836">
            <v>1</v>
          </cell>
          <cell r="AH836" t="str">
            <v>SCTR CENTRO EN ESQUINA HAY BANCO DEL BARRIO ENTREGA EN CASA AMARILLA CON CONCHO DE VINO DE 2 PISOS</v>
          </cell>
          <cell r="AI836" t="str">
            <v>DESPACHO</v>
          </cell>
          <cell r="AJ836" t="str">
            <v>Normal</v>
          </cell>
          <cell r="AL836" t="str">
            <v>NO</v>
          </cell>
          <cell r="AN836" t="str">
            <v>MOV productovip</v>
          </cell>
          <cell r="AO836" t="str">
            <v>CANAL ONLINE</v>
          </cell>
          <cell r="AP836">
            <v>44918</v>
          </cell>
          <cell r="AR836" t="str">
            <v>MDELIVERY_4760105</v>
          </cell>
          <cell r="AS836">
            <v>324364</v>
          </cell>
          <cell r="AT836" t="str">
            <v>D40</v>
          </cell>
          <cell r="AU836" t="str">
            <v>BTC</v>
          </cell>
          <cell r="AV836">
            <v>2</v>
          </cell>
          <cell r="AW836" t="str">
            <v>LOCAL</v>
          </cell>
          <cell r="AX836" t="str">
            <v>ENTREGADO</v>
          </cell>
          <cell r="AY836" t="str">
            <v>LTE XIAOMI REDMI NOTE 11 AZUL: 1 und - sn. 869113069604461 / HALFSIM MOVISTAR: 1 und - sn. 8959300520560300629</v>
          </cell>
          <cell r="AZ836" t="str">
            <v>SIMCARD / TERMINAL</v>
          </cell>
          <cell r="BA836" t="str">
            <v>Validar Biometrico</v>
          </cell>
        </row>
        <row r="837">
          <cell r="A837" t="str">
            <v>4760193</v>
          </cell>
          <cell r="B837" t="str">
            <v>MDELIVERY</v>
          </cell>
          <cell r="C837">
            <v>44918</v>
          </cell>
          <cell r="D837" t="str">
            <v>FLEXNET ECUADOR - MDELIVERY</v>
          </cell>
          <cell r="E837" t="str">
            <v>CALLE 28 DE JUNIO S/N Y GARCIA MORENO ENTRADA LLANO GRANDE</v>
          </cell>
          <cell r="H837" t="str">
            <v>170208</v>
          </cell>
          <cell r="I837" t="str">
            <v>QUITO</v>
          </cell>
          <cell r="J837" t="str">
            <v>PICHINCHA</v>
          </cell>
          <cell r="K837" t="str">
            <v>MERO CHANCAY VICTOR ELIECER</v>
          </cell>
          <cell r="L837" t="str">
            <v>OFICINA TRAMACO PUNTO DE ATENCION VIA DAULE</v>
          </cell>
          <cell r="O837" t="str">
            <v>GUAYAQUIL</v>
          </cell>
          <cell r="P837" t="str">
            <v>GUAYAQUIL</v>
          </cell>
          <cell r="Q837" t="str">
            <v>GUAYAS_GUAYAQUIL_</v>
          </cell>
          <cell r="R837" t="str">
            <v>4760193</v>
          </cell>
          <cell r="W837" t="str">
            <v>1307919322</v>
          </cell>
          <cell r="X837" t="str">
            <v>0994252302-0994252302</v>
          </cell>
          <cell r="AA837">
            <v>44918</v>
          </cell>
          <cell r="AD837">
            <v>1</v>
          </cell>
          <cell r="AE837">
            <v>1</v>
          </cell>
          <cell r="AH837" t="str">
            <v>S1 ENVIADO</v>
          </cell>
          <cell r="AI837" t="str">
            <v>DESPACHO</v>
          </cell>
          <cell r="AJ837" t="str">
            <v>DERIVADO PICK UP</v>
          </cell>
          <cell r="AL837" t="str">
            <v>NO</v>
          </cell>
          <cell r="AN837" t="str">
            <v>MOV onlinevip</v>
          </cell>
          <cell r="AO837" t="str">
            <v>CANAL ONLINE</v>
          </cell>
          <cell r="AP837">
            <v>44918</v>
          </cell>
          <cell r="AR837" t="str">
            <v>MDELIVERY_4760193</v>
          </cell>
          <cell r="AS837">
            <v>324368</v>
          </cell>
          <cell r="AT837" t="str">
            <v>D40</v>
          </cell>
          <cell r="AU837" t="str">
            <v>BTC</v>
          </cell>
          <cell r="AV837">
            <v>1</v>
          </cell>
          <cell r="AW837" t="str">
            <v>PROVINCIAL</v>
          </cell>
          <cell r="AX837" t="str">
            <v>EN_TRANSITO</v>
          </cell>
          <cell r="AY837" t="str">
            <v>LTE MOTO G22 NEGRO: 1 und - sn. 359694275286257</v>
          </cell>
          <cell r="AZ837" t="str">
            <v>TERMINAL</v>
          </cell>
          <cell r="BA837" t="str">
            <v>Validar Biometrico</v>
          </cell>
        </row>
        <row r="838">
          <cell r="A838" t="str">
            <v>4760262</v>
          </cell>
          <cell r="B838" t="str">
            <v>MDELIVERY</v>
          </cell>
          <cell r="C838">
            <v>44918</v>
          </cell>
          <cell r="D838" t="str">
            <v>FLEXNET ECUADOR - MDELIVERY</v>
          </cell>
          <cell r="E838" t="str">
            <v>CALLE 28 DE JUNIO S/N Y GARCIA MORENO ENTRADA LLANO GRANDE</v>
          </cell>
          <cell r="H838" t="str">
            <v>170208</v>
          </cell>
          <cell r="I838" t="str">
            <v>QUITO</v>
          </cell>
          <cell r="J838" t="str">
            <v>PICHINCHA</v>
          </cell>
          <cell r="K838" t="str">
            <v>MACIAS FAJARDO MARIA ALEXANDRA</v>
          </cell>
          <cell r="L838" t="str">
            <v>XIMENA COOP GUAYAS Y QUIL 2 MZ 8 SOLAR 32</v>
          </cell>
          <cell r="O838" t="str">
            <v>090105</v>
          </cell>
          <cell r="P838" t="str">
            <v>090105</v>
          </cell>
          <cell r="Q838" t="str">
            <v>GUAYAS_GUAYAQUIL_XIMENA</v>
          </cell>
          <cell r="R838" t="str">
            <v>4760262</v>
          </cell>
          <cell r="W838" t="str">
            <v>0917488108</v>
          </cell>
          <cell r="X838" t="str">
            <v>0962561536-0962561536</v>
          </cell>
          <cell r="AA838">
            <v>44918</v>
          </cell>
          <cell r="AD838">
            <v>1</v>
          </cell>
          <cell r="AE838">
            <v>1</v>
          </cell>
          <cell r="AH838" t="str">
            <v>SECTOR GUASMO SUR ES UNA CASA 2 PISOS COLOR CREMA HAY QUE LLAMAR A LA TITULAR DIAGONAL A LA LINEA  DE BUS 155 28</v>
          </cell>
          <cell r="AI838" t="str">
            <v>DESPACHO</v>
          </cell>
          <cell r="AJ838" t="str">
            <v>Normal</v>
          </cell>
          <cell r="AL838" t="str">
            <v>NO</v>
          </cell>
          <cell r="AN838" t="str">
            <v>MOV onlinevip</v>
          </cell>
          <cell r="AO838" t="str">
            <v>CANAL ONLINE</v>
          </cell>
          <cell r="AP838">
            <v>44918</v>
          </cell>
          <cell r="AR838" t="str">
            <v>MDELIVERY_4760262</v>
          </cell>
          <cell r="AS838">
            <v>324366</v>
          </cell>
          <cell r="AT838" t="str">
            <v>D40</v>
          </cell>
          <cell r="AU838" t="str">
            <v>BTC</v>
          </cell>
          <cell r="AV838">
            <v>1</v>
          </cell>
          <cell r="AW838" t="str">
            <v>LOCAL</v>
          </cell>
          <cell r="AX838" t="str">
            <v>EN_TRANSITO</v>
          </cell>
          <cell r="AY838" t="str">
            <v>LTE SAMSUNG A13 AZUL: 1 und - sn. 350068480521965</v>
          </cell>
          <cell r="AZ838" t="str">
            <v>TERMINAL</v>
          </cell>
          <cell r="BA838" t="str">
            <v>Validar Biometrico</v>
          </cell>
        </row>
        <row r="839">
          <cell r="A839" t="str">
            <v>4760299</v>
          </cell>
          <cell r="B839" t="str">
            <v>MDELIVERY</v>
          </cell>
          <cell r="C839">
            <v>44918</v>
          </cell>
          <cell r="D839" t="str">
            <v>FLEXNET ECUADOR - MDELIVERY</v>
          </cell>
          <cell r="E839" t="str">
            <v>CALLE 28 DE JUNIO S/N Y GARCIA MORENO ENTRADA LLANO GRANDE</v>
          </cell>
          <cell r="H839" t="str">
            <v>170208</v>
          </cell>
          <cell r="I839" t="str">
            <v>QUITO</v>
          </cell>
          <cell r="J839" t="str">
            <v>PICHINCHA</v>
          </cell>
          <cell r="K839" t="str">
            <v>RONALD ALEXANDER VELIZ IBARRA</v>
          </cell>
          <cell r="L839" t="str">
            <v>SAN CAMILO VIA A BABAHOYO    ENTRE JUAN MONTALVO Y HONDURAS</v>
          </cell>
          <cell r="O839" t="str">
            <v>120304</v>
          </cell>
          <cell r="P839" t="str">
            <v>120304</v>
          </cell>
          <cell r="Q839" t="str">
            <v>LOS RIOS _QUEVEDO_SAN CAMILO</v>
          </cell>
          <cell r="R839" t="str">
            <v>4760299</v>
          </cell>
          <cell r="W839" t="str">
            <v>1205387366_v4343i4242</v>
          </cell>
          <cell r="X839" t="str">
            <v>0984252259-0939358072</v>
          </cell>
          <cell r="AA839">
            <v>44918</v>
          </cell>
          <cell r="AD839">
            <v>1</v>
          </cell>
          <cell r="AE839">
            <v>1</v>
          </cell>
          <cell r="AH839" t="str">
            <v>SUIT SOLIND ATENCIION AL CLIENTE JUNTO A TORNO AVILES</v>
          </cell>
          <cell r="AI839" t="str">
            <v>DESPACHO</v>
          </cell>
          <cell r="AJ839" t="str">
            <v>Normal</v>
          </cell>
          <cell r="AL839" t="str">
            <v>NO</v>
          </cell>
          <cell r="AN839" t="str">
            <v>MOV onlinevip</v>
          </cell>
          <cell r="AO839" t="str">
            <v>CANAL ONLINE</v>
          </cell>
          <cell r="AP839">
            <v>44918</v>
          </cell>
          <cell r="AR839" t="str">
            <v>MDELIVERY_4760299</v>
          </cell>
          <cell r="AS839">
            <v>324212</v>
          </cell>
          <cell r="AT839" t="str">
            <v>D40</v>
          </cell>
          <cell r="AU839" t="str">
            <v>BTC</v>
          </cell>
          <cell r="AV839">
            <v>1</v>
          </cell>
          <cell r="AW839" t="str">
            <v>PROVINCIAL</v>
          </cell>
          <cell r="AX839" t="str">
            <v>ENTREGADO</v>
          </cell>
          <cell r="AY839" t="str">
            <v>LTE IPHONE 11 64GB NEGRO: 1 und - sn. 356656421812644</v>
          </cell>
          <cell r="AZ839" t="str">
            <v>TERMINAL</v>
          </cell>
          <cell r="BA839" t="str">
            <v>Validar Biometrico</v>
          </cell>
        </row>
        <row r="840">
          <cell r="A840" t="str">
            <v>4760318</v>
          </cell>
          <cell r="B840" t="str">
            <v>MDELIVERY</v>
          </cell>
          <cell r="C840">
            <v>44918</v>
          </cell>
          <cell r="D840" t="str">
            <v>FLEXNET ECUADOR - MDELIVERY</v>
          </cell>
          <cell r="E840" t="str">
            <v>CALLE 28 DE JUNIO S/N Y GARCIA MORENO ENTRADA LLANO GRANDE</v>
          </cell>
          <cell r="H840" t="str">
            <v>170208</v>
          </cell>
          <cell r="I840" t="str">
            <v>QUITO</v>
          </cell>
          <cell r="J840" t="str">
            <v>PICHINCHA</v>
          </cell>
          <cell r="K840" t="str">
            <v>LAURA KARINA GUERRERO PORTILLA</v>
          </cell>
          <cell r="L840" t="str">
            <v>SAN ISIDRO DEL INCA   AV  6 DE DICIEMBRE   N49  92  DE LAS CUCARDAS</v>
          </cell>
          <cell r="O840" t="str">
            <v>170502</v>
          </cell>
          <cell r="P840" t="str">
            <v>170502</v>
          </cell>
          <cell r="Q840" t="str">
            <v>PICHINCHA_QUITO_SAN ISIDRO DEL INCA</v>
          </cell>
          <cell r="R840" t="str">
            <v>4760318</v>
          </cell>
          <cell r="W840" t="str">
            <v>1714988449_E3333V1222</v>
          </cell>
          <cell r="X840" t="str">
            <v>0995806167-</v>
          </cell>
          <cell r="AA840">
            <v>44918</v>
          </cell>
          <cell r="AD840">
            <v>1</v>
          </cell>
          <cell r="AE840">
            <v>1</v>
          </cell>
          <cell r="AH840" t="str">
            <v>SECTOR EL INCA  JUNTO AL RESTAURANTE MENESTRAS DEL NEGRO ENTREGAR EN SERVIMETAL</v>
          </cell>
          <cell r="AI840" t="str">
            <v>DESPACHO</v>
          </cell>
          <cell r="AJ840" t="str">
            <v>Normal</v>
          </cell>
          <cell r="AL840" t="str">
            <v>NO</v>
          </cell>
          <cell r="AN840" t="str">
            <v>MOV_tecnocom_credito_directo</v>
          </cell>
          <cell r="AO840" t="str">
            <v>CANAL ONLINE</v>
          </cell>
          <cell r="AP840">
            <v>44918</v>
          </cell>
          <cell r="AR840" t="str">
            <v>MDELIVERY_4760318</v>
          </cell>
          <cell r="AS840">
            <v>324206</v>
          </cell>
          <cell r="AT840" t="str">
            <v>D40</v>
          </cell>
          <cell r="AU840" t="str">
            <v>BTC</v>
          </cell>
          <cell r="AV840">
            <v>1</v>
          </cell>
          <cell r="AW840" t="str">
            <v>LOCAL</v>
          </cell>
          <cell r="AX840" t="str">
            <v>ENTREGADO</v>
          </cell>
          <cell r="AY840" t="str">
            <v>LTE REALME C21Y NEGRO: 1 und - sn. 860256054717019</v>
          </cell>
          <cell r="AZ840" t="str">
            <v>TERMINAL</v>
          </cell>
          <cell r="BA840" t="str">
            <v>Validar Biometrico</v>
          </cell>
        </row>
        <row r="841">
          <cell r="A841" t="str">
            <v>4760331</v>
          </cell>
          <cell r="B841" t="str">
            <v>MDELIVERY</v>
          </cell>
          <cell r="C841">
            <v>44918</v>
          </cell>
          <cell r="D841" t="str">
            <v>FLEXNET ECUADOR - MDELIVERY</v>
          </cell>
          <cell r="E841" t="str">
            <v>CALLE 28 DE JUNIO S/N Y GARCIA MORENO ENTRADA LLANO GRANDE</v>
          </cell>
          <cell r="H841" t="str">
            <v>170208</v>
          </cell>
          <cell r="I841" t="str">
            <v>QUITO</v>
          </cell>
          <cell r="J841" t="str">
            <v>PICHINCHA</v>
          </cell>
          <cell r="K841" t="str">
            <v>FRANCIS ANTHONY CHAVEZ ARIAS</v>
          </cell>
          <cell r="L841" t="str">
            <v>SAN CAMILO CALLE OCTAVA 711 ENTRE CALLE H Y G</v>
          </cell>
          <cell r="O841" t="str">
            <v>120310</v>
          </cell>
          <cell r="P841" t="str">
            <v>120310</v>
          </cell>
          <cell r="Q841" t="str">
            <v>LOS RIOS_QUEVEDO_SAN CAMILO</v>
          </cell>
          <cell r="R841" t="str">
            <v>4760331</v>
          </cell>
          <cell r="W841" t="str">
            <v>1250229612</v>
          </cell>
          <cell r="X841" t="str">
            <v>0968023687-0968023687</v>
          </cell>
          <cell r="AA841">
            <v>44918</v>
          </cell>
          <cell r="AD841">
            <v>1</v>
          </cell>
          <cell r="AE841">
            <v>1</v>
          </cell>
          <cell r="AH841" t="str">
            <v>A 1 CUADRA DEL REGISTRO CIVIL A 1 CUADRA DE LA JUDICATURA EN CASA DE 1P TEJADO TIPO CHINO MARRON JTO A BARRACA EL KALLAO</v>
          </cell>
          <cell r="AI841" t="str">
            <v>DESPACHO</v>
          </cell>
          <cell r="AJ841" t="str">
            <v>Normal</v>
          </cell>
          <cell r="AL841" t="str">
            <v>NO</v>
          </cell>
          <cell r="AN841" t="str">
            <v>MOV onlinevip</v>
          </cell>
          <cell r="AO841" t="str">
            <v>CANAL ONLINE</v>
          </cell>
          <cell r="AP841">
            <v>44918</v>
          </cell>
          <cell r="AR841" t="str">
            <v>MDELIVERY_4760331</v>
          </cell>
          <cell r="AS841">
            <v>324439</v>
          </cell>
          <cell r="AT841" t="str">
            <v>D40</v>
          </cell>
          <cell r="AU841" t="str">
            <v>BTC</v>
          </cell>
          <cell r="AV841">
            <v>1</v>
          </cell>
          <cell r="AW841" t="str">
            <v>PROVINCIAL</v>
          </cell>
          <cell r="AX841" t="str">
            <v>ENTREGADO</v>
          </cell>
          <cell r="AY841" t="str">
            <v>LTE XIAOMI REDMI 10A 64GB SILVER: 1 und - sn. 863696066428682</v>
          </cell>
          <cell r="AZ841" t="str">
            <v>TERMINAL</v>
          </cell>
          <cell r="BA841" t="str">
            <v>Validar Biometrico</v>
          </cell>
        </row>
        <row r="842">
          <cell r="A842" t="str">
            <v>4760335</v>
          </cell>
          <cell r="B842" t="str">
            <v>MDELIVERY</v>
          </cell>
          <cell r="C842">
            <v>44918</v>
          </cell>
          <cell r="D842" t="str">
            <v>FLEXNET ECUADOR - MDELIVERY</v>
          </cell>
          <cell r="E842" t="str">
            <v>CALLE 28 DE JUNIO S/N Y GARCIA MORENO ENTRADA LLANO GRANDE</v>
          </cell>
          <cell r="H842" t="str">
            <v>170208</v>
          </cell>
          <cell r="I842" t="str">
            <v>QUITO</v>
          </cell>
          <cell r="J842" t="str">
            <v>PICHINCHA</v>
          </cell>
          <cell r="K842" t="str">
            <v>REASCOS OCORO ALDO RENATO</v>
          </cell>
          <cell r="L842" t="str">
            <v>SAN LORENZO CALLE 29 DE ABRIL SN CALLE JOSE GARCES</v>
          </cell>
          <cell r="O842" t="str">
            <v>080501</v>
          </cell>
          <cell r="P842" t="str">
            <v>080501</v>
          </cell>
          <cell r="Q842" t="str">
            <v>ESMERALDAS_SAN LORENZO_SAN LORENZO</v>
          </cell>
          <cell r="R842" t="str">
            <v>4760335</v>
          </cell>
          <cell r="W842" t="str">
            <v>0802628073</v>
          </cell>
          <cell r="X842" t="str">
            <v>0998852037-0900000000</v>
          </cell>
          <cell r="AA842">
            <v>44918</v>
          </cell>
          <cell r="AD842">
            <v>1</v>
          </cell>
          <cell r="AE842">
            <v>1</v>
          </cell>
          <cell r="AH842" t="str">
            <v>BARRIO NUEVOS HORIZONTES DIAGONAL A CDD SAN ANTONIO ES UNA CASA 2 PISOS COLOR CAFE</v>
          </cell>
          <cell r="AI842" t="str">
            <v>DESPACHO</v>
          </cell>
          <cell r="AJ842" t="str">
            <v>Normal</v>
          </cell>
          <cell r="AL842" t="str">
            <v>NO</v>
          </cell>
          <cell r="AN842" t="str">
            <v>MOV onlinevip</v>
          </cell>
          <cell r="AO842" t="str">
            <v>CANAL ONLINE</v>
          </cell>
          <cell r="AP842">
            <v>44918</v>
          </cell>
          <cell r="AR842" t="str">
            <v>MDELIVERY_4760335</v>
          </cell>
          <cell r="AS842">
            <v>324511</v>
          </cell>
          <cell r="AT842" t="str">
            <v>D40</v>
          </cell>
          <cell r="AU842" t="str">
            <v>BTC</v>
          </cell>
          <cell r="AV842">
            <v>1</v>
          </cell>
          <cell r="AW842" t="str">
            <v>PROVINCIAL</v>
          </cell>
          <cell r="AX842" t="str">
            <v>EN_TRANSITO</v>
          </cell>
          <cell r="AY842" t="str">
            <v>LTE XIAOMI REDMI NOTE 11S AZUL: 1 und - sn. 865954062627502</v>
          </cell>
          <cell r="AZ842" t="str">
            <v>TERMINAL</v>
          </cell>
          <cell r="BA842" t="str">
            <v>Validar Biometrico</v>
          </cell>
        </row>
        <row r="843">
          <cell r="A843" t="str">
            <v>4760349</v>
          </cell>
          <cell r="B843" t="str">
            <v>MDELIVERY</v>
          </cell>
          <cell r="C843">
            <v>44918</v>
          </cell>
          <cell r="D843" t="str">
            <v>FLEXNET ECUADOR - MDELIVERY</v>
          </cell>
          <cell r="E843" t="str">
            <v>CALLE 28 DE JUNIO S/N Y GARCIA MORENO ENTRADA LLANO GRANDE</v>
          </cell>
          <cell r="H843" t="str">
            <v>170208</v>
          </cell>
          <cell r="I843" t="str">
            <v>QUITO</v>
          </cell>
          <cell r="J843" t="str">
            <v>PICHINCHA</v>
          </cell>
          <cell r="K843" t="str">
            <v>BRYAN EDUARDO TAIPE ANASI</v>
          </cell>
          <cell r="L843" t="str">
            <v>EL INCA CALLE DE LAS ANONAS E1141 Y DE LOS NARDOS</v>
          </cell>
          <cell r="O843" t="str">
            <v>170514</v>
          </cell>
          <cell r="P843" t="str">
            <v>170514</v>
          </cell>
          <cell r="Q843" t="str">
            <v>PICHINCHA_QUITO_EL INCA</v>
          </cell>
          <cell r="R843" t="str">
            <v>4760349</v>
          </cell>
          <cell r="W843" t="str">
            <v>1720471489_V4344I4444</v>
          </cell>
          <cell r="X843" t="str">
            <v>0982310757-</v>
          </cell>
          <cell r="AA843">
            <v>44918</v>
          </cell>
          <cell r="AD843">
            <v>1</v>
          </cell>
          <cell r="AE843">
            <v>1</v>
          </cell>
          <cell r="AH843" t="str">
            <v>SAN ISIDRO DEL INCA EMPRESA TRANSMADRID CASA 4 PISOS LADRILLO VISTO A LADO DE TALLERRES HYUNDAI</v>
          </cell>
          <cell r="AI843" t="str">
            <v>DESPACHO</v>
          </cell>
          <cell r="AJ843" t="str">
            <v>Normal</v>
          </cell>
          <cell r="AL843" t="str">
            <v>NO</v>
          </cell>
          <cell r="AN843" t="str">
            <v>MOV tecnocom</v>
          </cell>
          <cell r="AO843" t="str">
            <v>CANAL ONLINE</v>
          </cell>
          <cell r="AP843">
            <v>44918</v>
          </cell>
          <cell r="AR843" t="str">
            <v>MDELIVERY_4760349</v>
          </cell>
          <cell r="AS843">
            <v>324210</v>
          </cell>
          <cell r="AT843" t="str">
            <v>D40</v>
          </cell>
          <cell r="AU843" t="str">
            <v>BTC</v>
          </cell>
          <cell r="AV843">
            <v>1</v>
          </cell>
          <cell r="AW843" t="str">
            <v>LOCAL</v>
          </cell>
          <cell r="AX843" t="str">
            <v>ENTREGADO</v>
          </cell>
          <cell r="AY843" t="str">
            <v>LTE XIAOMI REDMI NOTE 11 AZUL: 1 und - sn. 861696063041985</v>
          </cell>
          <cell r="AZ843" t="str">
            <v>TERMINAL</v>
          </cell>
          <cell r="BA843" t="str">
            <v>Validar Biometrico, Validar Tarjeta Credito M,</v>
          </cell>
        </row>
        <row r="844">
          <cell r="A844" t="str">
            <v>4760351</v>
          </cell>
          <cell r="B844" t="str">
            <v>MDELIVERY</v>
          </cell>
          <cell r="C844">
            <v>44918</v>
          </cell>
          <cell r="D844" t="str">
            <v>FLEXNET ECUADOR - MDELIVERY</v>
          </cell>
          <cell r="E844" t="str">
            <v>CALLE 28 DE JUNIO S/N Y GARCIA MORENO ENTRADA LLANO GRANDE</v>
          </cell>
          <cell r="H844" t="str">
            <v>170208</v>
          </cell>
          <cell r="I844" t="str">
            <v>QUITO</v>
          </cell>
          <cell r="J844" t="str">
            <v>PICHINCHA</v>
          </cell>
          <cell r="K844" t="str">
            <v>Lexisley Del Carmen Perez Beleno</v>
          </cell>
          <cell r="L844" t="str">
            <v>INIAQUITO CALLE JAPON SN CALLE AGUSTIN GUERRERO</v>
          </cell>
          <cell r="O844" t="str">
            <v>170506</v>
          </cell>
          <cell r="P844" t="str">
            <v>170506</v>
          </cell>
          <cell r="Q844" t="str">
            <v>PICHINCHA_QUITO_ INIAQUITO</v>
          </cell>
          <cell r="R844" t="str">
            <v>4760351</v>
          </cell>
          <cell r="W844" t="str">
            <v>1760700888</v>
          </cell>
          <cell r="X844" t="str">
            <v>0968499588-0968499588</v>
          </cell>
          <cell r="AA844">
            <v>44918</v>
          </cell>
          <cell r="AD844">
            <v>1</v>
          </cell>
          <cell r="AE844">
            <v>1</v>
          </cell>
          <cell r="AH844" t="str">
            <v>SECTOR INIAQUITO ENTREGA EN EDIFICIO ZAIGEN OFICINA MUNIOZ GUERRA Y ROBLES PISO 13 HAY QUE LLAMAR A LA TITULAR ENTREGA DESDE EL MARTES</v>
          </cell>
          <cell r="AI844" t="str">
            <v>DESPACHO</v>
          </cell>
          <cell r="AJ844" t="str">
            <v>Normal</v>
          </cell>
          <cell r="AL844" t="str">
            <v>NO</v>
          </cell>
          <cell r="AN844" t="str">
            <v>MOV_autoporta</v>
          </cell>
          <cell r="AO844" t="str">
            <v>CANAL ONLINE</v>
          </cell>
          <cell r="AP844">
            <v>44918</v>
          </cell>
          <cell r="AR844" t="str">
            <v>MDELIVERY_4760351</v>
          </cell>
          <cell r="AS844">
            <v>324200</v>
          </cell>
          <cell r="AT844" t="str">
            <v>D40</v>
          </cell>
          <cell r="AU844" t="str">
            <v>BTC</v>
          </cell>
          <cell r="AV844">
            <v>1</v>
          </cell>
          <cell r="AW844" t="str">
            <v>LOCAL</v>
          </cell>
          <cell r="AX844" t="str">
            <v>ENTREGADO</v>
          </cell>
          <cell r="AY844" t="str">
            <v>HALFSIM MOVISTAR: 1 und - sn. 8959300520560304795</v>
          </cell>
          <cell r="AZ844" t="str">
            <v>SIMCARD</v>
          </cell>
          <cell r="BA844" t="str">
            <v/>
          </cell>
        </row>
        <row r="845">
          <cell r="A845" t="str">
            <v>4760353</v>
          </cell>
          <cell r="B845" t="str">
            <v>MDELIVERY</v>
          </cell>
          <cell r="C845">
            <v>44918</v>
          </cell>
          <cell r="D845" t="str">
            <v>FLEXNET ECUADOR - MDELIVERY</v>
          </cell>
          <cell r="E845" t="str">
            <v>CALLE 28 DE JUNIO S/N Y GARCIA MORENO ENTRADA LLANO GRANDE</v>
          </cell>
          <cell r="H845" t="str">
            <v>170208</v>
          </cell>
          <cell r="I845" t="str">
            <v>QUITO</v>
          </cell>
          <cell r="J845" t="str">
            <v>PICHINCHA</v>
          </cell>
          <cell r="K845" t="str">
            <v>PAREJA COELLO JOHAN ANDRES</v>
          </cell>
          <cell r="L845" t="str">
            <v>TARQUI  CDLA LAS ORQUIDEAS  MZ 1035  VILLA 32</v>
          </cell>
          <cell r="O845" t="str">
            <v>090601</v>
          </cell>
          <cell r="P845" t="str">
            <v>090601</v>
          </cell>
          <cell r="Q845" t="str">
            <v>GUAYAS_GUAYAQUIL_TARQUI</v>
          </cell>
          <cell r="R845" t="str">
            <v>4760353</v>
          </cell>
          <cell r="W845" t="str">
            <v>1313196915</v>
          </cell>
          <cell r="X845" t="str">
            <v>0960290691-0960290691</v>
          </cell>
          <cell r="AA845">
            <v>44918</v>
          </cell>
          <cell r="AD845">
            <v>1</v>
          </cell>
          <cell r="AE845">
            <v>1</v>
          </cell>
          <cell r="AH845" t="str">
            <v>SECTOR NORTE CASA 2 PISOS COLOR CAFE Y PLOMO  REALIZAR UNA LLAMADA PREVIA CON 1 HORA DE ANTICIPACION</v>
          </cell>
          <cell r="AI845" t="str">
            <v>DESPACHO</v>
          </cell>
          <cell r="AJ845" t="str">
            <v>Normal</v>
          </cell>
          <cell r="AL845" t="str">
            <v>NO</v>
          </cell>
          <cell r="AN845" t="str">
            <v>MOV onlinevip</v>
          </cell>
          <cell r="AO845" t="str">
            <v>CANAL ONLINE</v>
          </cell>
          <cell r="AP845">
            <v>44918</v>
          </cell>
          <cell r="AR845" t="str">
            <v>MDELIVERY_4760353</v>
          </cell>
          <cell r="AS845">
            <v>324208</v>
          </cell>
          <cell r="AT845" t="str">
            <v>D40</v>
          </cell>
          <cell r="AU845" t="str">
            <v>BTC</v>
          </cell>
          <cell r="AV845">
            <v>1</v>
          </cell>
          <cell r="AW845" t="str">
            <v>LOCAL</v>
          </cell>
          <cell r="AX845" t="str">
            <v>ENTREGADO</v>
          </cell>
          <cell r="AY845" t="str">
            <v>LTE XIAOMI REDMI NOTE 11 AZUL: 1 und - sn. 861696063044088</v>
          </cell>
          <cell r="AZ845" t="str">
            <v>TERMINAL</v>
          </cell>
          <cell r="BA845" t="str">
            <v>Validar Biometrico</v>
          </cell>
        </row>
        <row r="846">
          <cell r="A846" t="str">
            <v>4760409</v>
          </cell>
          <cell r="B846" t="str">
            <v>MDELIVERY</v>
          </cell>
          <cell r="C846">
            <v>44918</v>
          </cell>
          <cell r="D846" t="str">
            <v>FLEXNET ECUADOR - MDELIVERY</v>
          </cell>
          <cell r="E846" t="str">
            <v>CALLE 28 DE JUNIO S/N Y GARCIA MORENO ENTRADA LLANO GRANDE</v>
          </cell>
          <cell r="H846" t="str">
            <v>170208</v>
          </cell>
          <cell r="I846" t="str">
            <v>QUITO</v>
          </cell>
          <cell r="J846" t="str">
            <v>PICHINCHA</v>
          </cell>
          <cell r="K846" t="str">
            <v>EVELYN PAMELA SEGARRA MORENO</v>
          </cell>
          <cell r="L846" t="str">
            <v>CONOCOTO CALLE DEL AMOR E7 50 Y AV JOSE DE LA CUADRA</v>
          </cell>
          <cell r="O846" t="str">
            <v>170803</v>
          </cell>
          <cell r="P846" t="str">
            <v>170803</v>
          </cell>
          <cell r="Q846" t="str">
            <v>PICHINCHA_QUITO_CONOCOTO</v>
          </cell>
          <cell r="R846" t="str">
            <v>4760409</v>
          </cell>
          <cell r="W846" t="str">
            <v>1711696698_V3333I2212</v>
          </cell>
          <cell r="X846" t="str">
            <v>0983356046-</v>
          </cell>
          <cell r="AA846">
            <v>44918</v>
          </cell>
          <cell r="AD846">
            <v>1</v>
          </cell>
          <cell r="AE846">
            <v>1</v>
          </cell>
          <cell r="AH846" t="str">
            <v>UNA CUADRA ANTES DEL RESERVORIO DE GUANGOPOLO CASA DE MURO DE PIEDRA Y PUERTAS DE MADERA</v>
          </cell>
          <cell r="AI846" t="str">
            <v>DESPACHO</v>
          </cell>
          <cell r="AJ846" t="str">
            <v>Normal</v>
          </cell>
          <cell r="AL846" t="str">
            <v>NO</v>
          </cell>
          <cell r="AN846" t="str">
            <v>MOV tecnocom</v>
          </cell>
          <cell r="AO846" t="str">
            <v>CANAL ONLINE</v>
          </cell>
          <cell r="AP846">
            <v>44918</v>
          </cell>
          <cell r="AR846" t="str">
            <v>MDELIVERY_4760409</v>
          </cell>
          <cell r="AS846">
            <v>324470</v>
          </cell>
          <cell r="AT846" t="str">
            <v>D40</v>
          </cell>
          <cell r="AU846" t="str">
            <v>BTC</v>
          </cell>
          <cell r="AV846">
            <v>1</v>
          </cell>
          <cell r="AW846" t="str">
            <v>LOCAL</v>
          </cell>
          <cell r="AX846" t="str">
            <v>ENTREGADO</v>
          </cell>
          <cell r="AY846" t="str">
            <v>LTE XIAOMI REDMI NOTE 11 AZUL: 1 und - sn. 869113065810724</v>
          </cell>
          <cell r="AZ846" t="str">
            <v>TERMINAL</v>
          </cell>
          <cell r="BA846" t="str">
            <v>Validar Biometrico, Validar Tarjeta Credito M,</v>
          </cell>
        </row>
        <row r="847">
          <cell r="A847" t="str">
            <v>4760456</v>
          </cell>
          <cell r="B847" t="str">
            <v>MDELIVERY</v>
          </cell>
          <cell r="C847">
            <v>44918</v>
          </cell>
          <cell r="D847" t="str">
            <v>FLEXNET ECUADOR - MDELIVERY</v>
          </cell>
          <cell r="E847" t="str">
            <v>CALLE 28 DE JUNIO S/N Y GARCIA MORENO ENTRADA LLANO GRANDE</v>
          </cell>
          <cell r="H847" t="str">
            <v>170208</v>
          </cell>
          <cell r="I847" t="str">
            <v>QUITO</v>
          </cell>
          <cell r="J847" t="str">
            <v>PICHINCHA</v>
          </cell>
          <cell r="K847" t="str">
            <v>GRACIA HERNANDEZ ANGELA AZUCENA</v>
          </cell>
          <cell r="L847" t="str">
            <v>XIMENA COOP 12 DE SEPTIEMBRE MZ F VILLA 6</v>
          </cell>
          <cell r="O847" t="str">
            <v>090203</v>
          </cell>
          <cell r="P847" t="str">
            <v>090203</v>
          </cell>
          <cell r="Q847" t="str">
            <v>GUAYAS_GUAYAQUIL_XIMENA</v>
          </cell>
          <cell r="R847" t="str">
            <v>4760456</v>
          </cell>
          <cell r="W847" t="str">
            <v>0924356777</v>
          </cell>
          <cell r="X847" t="str">
            <v>0990078749-0988163684</v>
          </cell>
          <cell r="AA847">
            <v>44918</v>
          </cell>
          <cell r="AD847">
            <v>1</v>
          </cell>
          <cell r="AE847">
            <v>1</v>
          </cell>
          <cell r="AH847" t="str">
            <v>SECTOR GUASMO CENTRAL DIAGONAL IGLESIA CENTRO DE ADORACION FAMILIAR ES UNA 3 PISOS ESQUINERA COLOR BEIGE Y BLANCA</v>
          </cell>
          <cell r="AI847" t="str">
            <v>DESPACHO</v>
          </cell>
          <cell r="AJ847" t="str">
            <v>Normal</v>
          </cell>
          <cell r="AL847" t="str">
            <v>NO</v>
          </cell>
          <cell r="AN847" t="str">
            <v>MOV onlinevip</v>
          </cell>
          <cell r="AO847" t="str">
            <v>CANAL ONLINE</v>
          </cell>
          <cell r="AP847">
            <v>44918</v>
          </cell>
          <cell r="AR847" t="str">
            <v>MDELIVERY_4760456</v>
          </cell>
          <cell r="AS847">
            <v>324376</v>
          </cell>
          <cell r="AT847" t="str">
            <v>D40</v>
          </cell>
          <cell r="AU847" t="str">
            <v>BTC</v>
          </cell>
          <cell r="AV847">
            <v>1</v>
          </cell>
          <cell r="AW847" t="str">
            <v>LOCAL</v>
          </cell>
          <cell r="AX847" t="str">
            <v>EN_TRANSITO</v>
          </cell>
          <cell r="AY847" t="str">
            <v>LTE HONOR X7 SILVER: 1 und - sn. 869937050692345</v>
          </cell>
          <cell r="AZ847" t="str">
            <v>TERMINAL</v>
          </cell>
          <cell r="BA847" t="str">
            <v>Validar Biometrico</v>
          </cell>
        </row>
        <row r="848">
          <cell r="A848" t="str">
            <v>4760500</v>
          </cell>
          <cell r="B848" t="str">
            <v>MDELIVERY</v>
          </cell>
          <cell r="C848">
            <v>44918</v>
          </cell>
          <cell r="D848" t="str">
            <v>FLEXNET ECUADOR - MDELIVERY</v>
          </cell>
          <cell r="E848" t="str">
            <v>CALLE 28 DE JUNIO S/N Y GARCIA MORENO ENTRADA LLANO GRANDE</v>
          </cell>
          <cell r="H848" t="str">
            <v>170208</v>
          </cell>
          <cell r="I848" t="str">
            <v>QUITO</v>
          </cell>
          <cell r="J848" t="str">
            <v>PICHINCHA</v>
          </cell>
          <cell r="K848" t="str">
            <v>RICHARD ANDRE MORA SANCHEZ</v>
          </cell>
          <cell r="L848" t="str">
            <v>CONOCOTO CALLE GONZALEZ SUAREZ  DEP 208 B  CALLE LA DELICIA</v>
          </cell>
          <cell r="O848" t="str">
            <v>170801</v>
          </cell>
          <cell r="P848" t="str">
            <v>170801</v>
          </cell>
          <cell r="Q848" t="str">
            <v>PICHINCHA_QUITO_CONOCOTO</v>
          </cell>
          <cell r="R848" t="str">
            <v>4760500</v>
          </cell>
          <cell r="W848" t="str">
            <v>0750153140_V4443V4422</v>
          </cell>
          <cell r="X848" t="str">
            <v>0992772842-</v>
          </cell>
          <cell r="AA848">
            <v>44918</v>
          </cell>
          <cell r="AD848">
            <v>1</v>
          </cell>
          <cell r="AE848">
            <v>1</v>
          </cell>
          <cell r="AH848" t="str">
            <v>SECTOR LA BOCA TOMA  JUNTO AL CONJUNTO BOREAL CONJUNTO VALLE ANDALUZ PREGUNTAR AL SR GUARDIA</v>
          </cell>
          <cell r="AI848" t="str">
            <v>DESPACHO</v>
          </cell>
          <cell r="AJ848" t="str">
            <v>Normal</v>
          </cell>
          <cell r="AL848" t="str">
            <v>NO</v>
          </cell>
          <cell r="AN848" t="str">
            <v>MOV tecnocom</v>
          </cell>
          <cell r="AO848" t="str">
            <v>CANAL ONLINE</v>
          </cell>
          <cell r="AP848">
            <v>44918</v>
          </cell>
          <cell r="AR848" t="str">
            <v>MDELIVERY_4760500</v>
          </cell>
          <cell r="AS848">
            <v>324207</v>
          </cell>
          <cell r="AT848" t="str">
            <v>D40</v>
          </cell>
          <cell r="AU848" t="str">
            <v>BTC</v>
          </cell>
          <cell r="AV848">
            <v>1</v>
          </cell>
          <cell r="AW848" t="str">
            <v>LOCAL</v>
          </cell>
          <cell r="AX848" t="str">
            <v>ENTREGADO</v>
          </cell>
          <cell r="AY848" t="str">
            <v>AIR APPLE AIRPODS 3ER GEN: 1 und - sn. 139999372440468</v>
          </cell>
          <cell r="AZ848" t="str">
            <v>ACCESORIO</v>
          </cell>
          <cell r="BA848" t="str">
            <v>Validar Biometrico, Validar Tarjeta Credito M,</v>
          </cell>
        </row>
        <row r="849">
          <cell r="A849" t="str">
            <v>4760539</v>
          </cell>
          <cell r="B849" t="str">
            <v>MDELIVERY</v>
          </cell>
          <cell r="C849">
            <v>44918</v>
          </cell>
          <cell r="D849" t="str">
            <v>FLEXNET ECUADOR - MDELIVERY</v>
          </cell>
          <cell r="E849" t="str">
            <v>CALLE 28 DE JUNIO S/N Y GARCIA MORENO ENTRADA LLANO GRANDE</v>
          </cell>
          <cell r="H849" t="str">
            <v>170208</v>
          </cell>
          <cell r="I849" t="str">
            <v>QUITO</v>
          </cell>
          <cell r="J849" t="str">
            <v>PICHINCHA</v>
          </cell>
          <cell r="K849" t="str">
            <v>AYMARA PASTRANO WILSON FABIAN</v>
          </cell>
          <cell r="L849" t="str">
            <v>OFICINA TRAMACO MACHACHI</v>
          </cell>
          <cell r="O849" t="str">
            <v>MEJIA</v>
          </cell>
          <cell r="P849" t="str">
            <v>MEJIA</v>
          </cell>
          <cell r="Q849" t="str">
            <v>PICHINCHA_MEJIA_</v>
          </cell>
          <cell r="R849" t="str">
            <v>4760539</v>
          </cell>
          <cell r="W849" t="str">
            <v>1709544744</v>
          </cell>
          <cell r="X849" t="str">
            <v>0958645334-0958645334</v>
          </cell>
          <cell r="AA849">
            <v>44918</v>
          </cell>
          <cell r="AD849">
            <v>1</v>
          </cell>
          <cell r="AE849">
            <v>1</v>
          </cell>
          <cell r="AH849" t="str">
            <v/>
          </cell>
          <cell r="AI849" t="str">
            <v>DESPACHO</v>
          </cell>
          <cell r="AJ849" t="str">
            <v>DERIVADO PICK UP</v>
          </cell>
          <cell r="AL849" t="str">
            <v>NO</v>
          </cell>
          <cell r="AN849" t="str">
            <v>MOV onlinevip</v>
          </cell>
          <cell r="AO849" t="str">
            <v>CANAL ONLINE</v>
          </cell>
          <cell r="AP849">
            <v>44918</v>
          </cell>
          <cell r="AR849" t="str">
            <v>MDELIVERY_4760539</v>
          </cell>
          <cell r="AS849">
            <v>324438</v>
          </cell>
          <cell r="AT849" t="str">
            <v>D40</v>
          </cell>
          <cell r="AU849" t="str">
            <v>BTC</v>
          </cell>
          <cell r="AV849">
            <v>1</v>
          </cell>
          <cell r="AW849" t="str">
            <v>PROVINCIAL</v>
          </cell>
          <cell r="AX849" t="str">
            <v>INCIDENCIA</v>
          </cell>
          <cell r="AY849" t="str">
            <v>LTE IPHONE 11 64GB NEGRO: 1 und - sn. 356656422007327</v>
          </cell>
          <cell r="AZ849" t="str">
            <v>TERMINAL</v>
          </cell>
          <cell r="BA849" t="str">
            <v>Validar Biometrico</v>
          </cell>
        </row>
        <row r="850">
          <cell r="A850" t="str">
            <v>4760544</v>
          </cell>
          <cell r="B850" t="str">
            <v>MDELIVERY</v>
          </cell>
          <cell r="C850">
            <v>44918</v>
          </cell>
          <cell r="D850" t="str">
            <v>FLEXNET ECUADOR - MDELIVERY</v>
          </cell>
          <cell r="E850" t="str">
            <v>CALLE 28 DE JUNIO S/N Y GARCIA MORENO ENTRADA LLANO GRANDE</v>
          </cell>
          <cell r="H850" t="str">
            <v>170208</v>
          </cell>
          <cell r="I850" t="str">
            <v>QUITO</v>
          </cell>
          <cell r="J850" t="str">
            <v>PICHINCHA</v>
          </cell>
          <cell r="K850" t="str">
            <v>ANDREA DEL CISNE ENCALADA ESPINOZA</v>
          </cell>
          <cell r="L850" t="str">
            <v>YANUNCAY CALLE CARLOS ARIZAGA TORAL  SN  Y TARQUINO CORDERO</v>
          </cell>
          <cell r="O850" t="str">
            <v>010206</v>
          </cell>
          <cell r="P850" t="str">
            <v>010206</v>
          </cell>
          <cell r="Q850" t="str">
            <v>AZUAY_CUENCA_YANUNCAY</v>
          </cell>
          <cell r="R850" t="str">
            <v>4760544</v>
          </cell>
          <cell r="W850" t="str">
            <v>1104252802_E3343V2242</v>
          </cell>
          <cell r="X850" t="str">
            <v>0962909323-</v>
          </cell>
          <cell r="AA850">
            <v>44918</v>
          </cell>
          <cell r="AD850">
            <v>1</v>
          </cell>
          <cell r="AE850">
            <v>1</v>
          </cell>
          <cell r="AH850" t="str">
            <v>BARRIO MISICATA ENTREGA EN EMPRESE DE MOVILIDAD EP LLAMAR A LA CLIENTE  S1 ENVIADO SE</v>
          </cell>
          <cell r="AI850" t="str">
            <v>DESPACHO</v>
          </cell>
          <cell r="AJ850" t="str">
            <v>Normal</v>
          </cell>
          <cell r="AL850" t="str">
            <v>NO</v>
          </cell>
          <cell r="AN850" t="str">
            <v>MOV_tecnocom_credito_directo</v>
          </cell>
          <cell r="AO850" t="str">
            <v>CANAL ONLINE</v>
          </cell>
          <cell r="AP850">
            <v>44918</v>
          </cell>
          <cell r="AR850" t="str">
            <v>MDELIVERY_4760544</v>
          </cell>
          <cell r="AS850">
            <v>324323</v>
          </cell>
          <cell r="AT850" t="str">
            <v>D40</v>
          </cell>
          <cell r="AU850" t="str">
            <v>BTC</v>
          </cell>
          <cell r="AV850">
            <v>1</v>
          </cell>
          <cell r="AW850" t="str">
            <v>PROVINCIAL</v>
          </cell>
          <cell r="AX850" t="str">
            <v>ENTREGADO</v>
          </cell>
          <cell r="AY850" t="str">
            <v>LTE XIAOMI REDMI NOTE 11 AZUL: 1 und - sn. 869113064557268</v>
          </cell>
          <cell r="AZ850" t="str">
            <v>TERMINAL</v>
          </cell>
          <cell r="BA850" t="str">
            <v>Validar Biometrico</v>
          </cell>
        </row>
        <row r="851">
          <cell r="A851" t="str">
            <v>4760638</v>
          </cell>
          <cell r="B851" t="str">
            <v>MDELIVERY</v>
          </cell>
          <cell r="C851">
            <v>44918</v>
          </cell>
          <cell r="D851" t="str">
            <v>FLEXNET ECUADOR - MDELIVERY</v>
          </cell>
          <cell r="E851" t="str">
            <v>CALLE 28 DE JUNIO S/N Y GARCIA MORENO ENTRADA LLANO GRANDE</v>
          </cell>
          <cell r="H851" t="str">
            <v>170208</v>
          </cell>
          <cell r="I851" t="str">
            <v>QUITO</v>
          </cell>
          <cell r="J851" t="str">
            <v>PICHINCHA</v>
          </cell>
          <cell r="K851" t="str">
            <v>SONIA ISABEL MOROCHO MASACO</v>
          </cell>
          <cell r="L851" t="str">
            <v>PUYO AV 9 DE OCTUBRE SN CALLE FRANCISCO DE ORELLANA</v>
          </cell>
          <cell r="O851" t="str">
            <v>160101</v>
          </cell>
          <cell r="P851" t="str">
            <v>160101</v>
          </cell>
          <cell r="Q851" t="str">
            <v>PASTAZA_PUYO_PUYO</v>
          </cell>
          <cell r="R851" t="str">
            <v>4760638</v>
          </cell>
          <cell r="W851" t="str">
            <v>1724367097_E4343I3222</v>
          </cell>
          <cell r="X851" t="str">
            <v>0989348789-</v>
          </cell>
          <cell r="AA851">
            <v>44918</v>
          </cell>
          <cell r="AD851">
            <v>1</v>
          </cell>
          <cell r="AE851">
            <v>1</v>
          </cell>
          <cell r="AH851" t="str">
            <v>ENTREGA EN EL EDIFICIO CASTRO OFICINA 201 ESTA  FRENTE A UNIANDES</v>
          </cell>
          <cell r="AI851" t="str">
            <v>DESPACHO</v>
          </cell>
          <cell r="AJ851" t="str">
            <v>Normal</v>
          </cell>
          <cell r="AL851" t="str">
            <v>NO</v>
          </cell>
          <cell r="AN851" t="str">
            <v>MOV tecnocom</v>
          </cell>
          <cell r="AO851" t="str">
            <v>CANAL ONLINE</v>
          </cell>
          <cell r="AP851">
            <v>44918</v>
          </cell>
          <cell r="AR851" t="str">
            <v>MDELIVERY_4760638</v>
          </cell>
          <cell r="AS851">
            <v>324014</v>
          </cell>
          <cell r="AT851" t="str">
            <v>D40</v>
          </cell>
          <cell r="AU851" t="str">
            <v>BTC</v>
          </cell>
          <cell r="AV851">
            <v>1</v>
          </cell>
          <cell r="AW851" t="str">
            <v>PROVINCIAL</v>
          </cell>
          <cell r="AX851" t="str">
            <v>ENTREGADO</v>
          </cell>
          <cell r="AY851" t="str">
            <v>LTE XIAOMI REDMI NOTE 11 AZUL: 1 und - sn. 869113065794761</v>
          </cell>
          <cell r="AZ851" t="str">
            <v>TERMINAL</v>
          </cell>
          <cell r="BA851" t="str">
            <v>Validar Biometrico, Validar Tarjeta Credito M,</v>
          </cell>
        </row>
        <row r="852">
          <cell r="A852" t="str">
            <v>4760702</v>
          </cell>
          <cell r="B852" t="str">
            <v>MDELIVERY</v>
          </cell>
          <cell r="C852">
            <v>44918</v>
          </cell>
          <cell r="D852" t="str">
            <v>FLEXNET ECUADOR - MDELIVERY</v>
          </cell>
          <cell r="E852" t="str">
            <v>CALLE 28 DE JUNIO S/N Y GARCIA MORENO ENTRADA LLANO GRANDE</v>
          </cell>
          <cell r="H852" t="str">
            <v>170208</v>
          </cell>
          <cell r="I852" t="str">
            <v>QUITO</v>
          </cell>
          <cell r="J852" t="str">
            <v>PICHINCHA</v>
          </cell>
          <cell r="K852" t="str">
            <v>VACA CASTILLO DANIELA NICOLE</v>
          </cell>
          <cell r="L852" t="str">
            <v>ATACAMES CALLE JUAN MONTALVO SN CALLE MALECON LUIS VARGAS TORRES</v>
          </cell>
          <cell r="O852" t="str">
            <v>080305</v>
          </cell>
          <cell r="P852" t="str">
            <v>080305</v>
          </cell>
          <cell r="Q852" t="str">
            <v>ESMERALDAS_ATACAMES_ATACAMES</v>
          </cell>
          <cell r="R852" t="str">
            <v>4760702</v>
          </cell>
          <cell r="W852" t="str">
            <v>2300829674</v>
          </cell>
          <cell r="X852" t="str">
            <v>0968038404-0968038404</v>
          </cell>
          <cell r="AA852">
            <v>44918</v>
          </cell>
          <cell r="AD852">
            <v>1</v>
          </cell>
          <cell r="AE852">
            <v>1</v>
          </cell>
          <cell r="AH852" t="str">
            <v>SECTOR MALECON FRENTE A TRANS ESMERALDAS ES UNA CASA 2 PISOS REJAS NEGRAS</v>
          </cell>
          <cell r="AI852" t="str">
            <v>DESPACHO</v>
          </cell>
          <cell r="AJ852" t="str">
            <v>Normal</v>
          </cell>
          <cell r="AL852" t="str">
            <v>NO</v>
          </cell>
          <cell r="AN852" t="str">
            <v>MOV productovip</v>
          </cell>
          <cell r="AO852" t="str">
            <v>CANAL ONLINE</v>
          </cell>
          <cell r="AP852">
            <v>44918</v>
          </cell>
          <cell r="AR852" t="str">
            <v>MDELIVERY_4760702</v>
          </cell>
          <cell r="AS852">
            <v>324327</v>
          </cell>
          <cell r="AT852" t="str">
            <v>D40</v>
          </cell>
          <cell r="AU852" t="str">
            <v>BTC</v>
          </cell>
          <cell r="AV852">
            <v>1</v>
          </cell>
          <cell r="AW852" t="str">
            <v>PROVINCIAL</v>
          </cell>
          <cell r="AX852" t="str">
            <v>ENTREGADO</v>
          </cell>
          <cell r="AY852" t="str">
            <v>HALFSIM MOVISTAR: 1 und - sn. 8959300520560301197</v>
          </cell>
          <cell r="AZ852" t="str">
            <v>SIMCARD</v>
          </cell>
          <cell r="BA852" t="str">
            <v/>
          </cell>
        </row>
        <row r="853">
          <cell r="A853" t="str">
            <v>4760774</v>
          </cell>
          <cell r="B853" t="str">
            <v>MDELIVERY</v>
          </cell>
          <cell r="C853">
            <v>44918</v>
          </cell>
          <cell r="D853" t="str">
            <v>FLEXNET ECUADOR - MDELIVERY</v>
          </cell>
          <cell r="E853" t="str">
            <v>CALLE 28 DE JUNIO S/N Y GARCIA MORENO ENTRADA LLANO GRANDE</v>
          </cell>
          <cell r="H853" t="str">
            <v>170208</v>
          </cell>
          <cell r="I853" t="str">
            <v>QUITO</v>
          </cell>
          <cell r="J853" t="str">
            <v>PICHINCHA</v>
          </cell>
          <cell r="K853" t="str">
            <v>Catherine Paola Adriano Orozco</v>
          </cell>
          <cell r="L853" t="str">
            <v>LA MATRIZ CALLE COLON SN CALLE TIXI</v>
          </cell>
          <cell r="O853" t="str">
            <v>060501</v>
          </cell>
          <cell r="P853" t="str">
            <v>060501</v>
          </cell>
          <cell r="Q853" t="str">
            <v>CHIMBORAZO_GUANO_LA MATRIZ</v>
          </cell>
          <cell r="R853" t="str">
            <v>4760774</v>
          </cell>
          <cell r="W853" t="str">
            <v>0604847632_E3333I1222</v>
          </cell>
          <cell r="X853" t="str">
            <v>0987329287-</v>
          </cell>
          <cell r="AA853">
            <v>44918</v>
          </cell>
          <cell r="AD853">
            <v>1</v>
          </cell>
          <cell r="AE853">
            <v>1</v>
          </cell>
          <cell r="AH853" t="str">
            <v>SECTOR CEMENTERIO BARRIO LA DOLOROSA ESTA A MEDIA CUADRA DE LA VIRGEN DEL CEMENTERIO ENTREGA EN UN GARAGE BLANCO DE MADERA HAY QUE LLAMAR A LA TITULAR</v>
          </cell>
          <cell r="AI853" t="str">
            <v>DESPACHO</v>
          </cell>
          <cell r="AJ853" t="str">
            <v>Normal</v>
          </cell>
          <cell r="AL853" t="str">
            <v>NO</v>
          </cell>
          <cell r="AN853" t="str">
            <v>MOV_tecnocom_credito_directo</v>
          </cell>
          <cell r="AO853" t="str">
            <v>CANAL ONLINE</v>
          </cell>
          <cell r="AP853">
            <v>44918</v>
          </cell>
          <cell r="AR853" t="str">
            <v>MDELIVERY_4760774</v>
          </cell>
          <cell r="AS853">
            <v>324029</v>
          </cell>
          <cell r="AT853" t="str">
            <v>D40</v>
          </cell>
          <cell r="AU853" t="str">
            <v>BTC</v>
          </cell>
          <cell r="AV853">
            <v>1</v>
          </cell>
          <cell r="AW853" t="str">
            <v>PROVINCIAL</v>
          </cell>
          <cell r="AX853" t="str">
            <v>ENTREGADO</v>
          </cell>
          <cell r="AY853" t="str">
            <v>LTE IPHONE 11 64GB NEGRO: 1 und - sn. 356656421920108</v>
          </cell>
          <cell r="AZ853" t="str">
            <v>TERMINAL</v>
          </cell>
          <cell r="BA853" t="str">
            <v>Validar Biometrico</v>
          </cell>
        </row>
        <row r="854">
          <cell r="A854" t="str">
            <v>4760777</v>
          </cell>
          <cell r="B854" t="str">
            <v>MDELIVERY</v>
          </cell>
          <cell r="C854">
            <v>44918</v>
          </cell>
          <cell r="D854" t="str">
            <v>FLEXNET ECUADOR - MDELIVERY</v>
          </cell>
          <cell r="E854" t="str">
            <v>CALLE 28 DE JUNIO S/N Y GARCIA MORENO ENTRADA LLANO GRANDE</v>
          </cell>
          <cell r="H854" t="str">
            <v>170208</v>
          </cell>
          <cell r="I854" t="str">
            <v>QUITO</v>
          </cell>
          <cell r="J854" t="str">
            <v>PICHINCHA</v>
          </cell>
          <cell r="K854" t="str">
            <v>JOHNNY ALFREDO VALENCIA SEVILLANO</v>
          </cell>
          <cell r="L854" t="str">
            <v>MARISCAL SUCRE CALLE JUAN RODRIGUEZ  SN AV 6 DE DICIEMBRE</v>
          </cell>
          <cell r="O854" t="str">
            <v>170524</v>
          </cell>
          <cell r="P854" t="str">
            <v>170524</v>
          </cell>
          <cell r="Q854" t="str">
            <v>PICHINCHA_QUITO_MARISCAL SUCRE</v>
          </cell>
          <cell r="R854" t="str">
            <v>4760777</v>
          </cell>
          <cell r="W854" t="str">
            <v>0805390887_V1353V4122</v>
          </cell>
          <cell r="X854" t="str">
            <v>0998825915-</v>
          </cell>
          <cell r="AA854">
            <v>44918</v>
          </cell>
          <cell r="AD854">
            <v>1</v>
          </cell>
          <cell r="AE854">
            <v>1</v>
          </cell>
          <cell r="AH854" t="str">
            <v>SECTOR MARISCAL SUCRE ESTA A 1 CUADRA DEL COLEGIO MANUELA CANIZARES ENTREGA EN HOTEL SWEET DREAM ANUNCIARSE EN RECEPCION</v>
          </cell>
          <cell r="AI854" t="str">
            <v>DESPACHO</v>
          </cell>
          <cell r="AJ854" t="str">
            <v>Normal</v>
          </cell>
          <cell r="AL854" t="str">
            <v>NO</v>
          </cell>
          <cell r="AN854" t="str">
            <v>MOV tecnocom</v>
          </cell>
          <cell r="AO854" t="str">
            <v>CANAL ONLINE</v>
          </cell>
          <cell r="AP854">
            <v>44918</v>
          </cell>
          <cell r="AR854" t="str">
            <v>MDELIVERY_4760777</v>
          </cell>
          <cell r="AS854">
            <v>324033</v>
          </cell>
          <cell r="AT854" t="str">
            <v>D40</v>
          </cell>
          <cell r="AU854" t="str">
            <v>BTC</v>
          </cell>
          <cell r="AV854">
            <v>1</v>
          </cell>
          <cell r="AW854" t="str">
            <v>LOCAL</v>
          </cell>
          <cell r="AX854" t="str">
            <v>ENTREGADO</v>
          </cell>
          <cell r="AY854" t="str">
            <v>LTE IPHONE 14 128GB NEGRO: 1 und - sn. 359862148697840</v>
          </cell>
          <cell r="AZ854" t="str">
            <v>TERMINAL</v>
          </cell>
          <cell r="BA854" t="str">
            <v>Validar Biometrico, Validar Tarjeta Credito M,</v>
          </cell>
        </row>
        <row r="855">
          <cell r="A855" t="str">
            <v>4760837</v>
          </cell>
          <cell r="B855" t="str">
            <v>MDELIVERY</v>
          </cell>
          <cell r="C855">
            <v>44918</v>
          </cell>
          <cell r="D855" t="str">
            <v>FLEXNET ECUADOR - MDELIVERY</v>
          </cell>
          <cell r="E855" t="str">
            <v>CALLE 28 DE JUNIO S/N Y GARCIA MORENO ENTRADA LLANO GRANDE</v>
          </cell>
          <cell r="H855" t="str">
            <v>170208</v>
          </cell>
          <cell r="I855" t="str">
            <v>QUITO</v>
          </cell>
          <cell r="J855" t="str">
            <v>PICHINCHA</v>
          </cell>
          <cell r="K855" t="str">
            <v>CABRERA PARRA FAUSTO MARCELO</v>
          </cell>
          <cell r="L855" t="str">
            <v>OFICINA TRAMACO QUITO CUMBAYA</v>
          </cell>
          <cell r="O855" t="str">
            <v>QUITO</v>
          </cell>
          <cell r="P855" t="str">
            <v>QUITO</v>
          </cell>
          <cell r="Q855" t="str">
            <v>PICHINCHA_QUITO_</v>
          </cell>
          <cell r="R855" t="str">
            <v>4760837</v>
          </cell>
          <cell r="W855" t="str">
            <v>0103150603</v>
          </cell>
          <cell r="X855" t="str">
            <v>0984765502-0984765502</v>
          </cell>
          <cell r="AA855">
            <v>44918</v>
          </cell>
          <cell r="AD855">
            <v>1</v>
          </cell>
          <cell r="AE855">
            <v>1</v>
          </cell>
          <cell r="AH855" t="str">
            <v/>
          </cell>
          <cell r="AI855" t="str">
            <v>DESPACHO</v>
          </cell>
          <cell r="AJ855" t="str">
            <v>DERIVADO PICK UP</v>
          </cell>
          <cell r="AL855" t="str">
            <v>NO</v>
          </cell>
          <cell r="AN855" t="str">
            <v>MOV onlinevip</v>
          </cell>
          <cell r="AO855" t="str">
            <v>CANAL ONLINE</v>
          </cell>
          <cell r="AP855">
            <v>44918</v>
          </cell>
          <cell r="AR855" t="str">
            <v>MDELIVERY_4760837</v>
          </cell>
          <cell r="AS855">
            <v>324473</v>
          </cell>
          <cell r="AT855" t="str">
            <v>D40</v>
          </cell>
          <cell r="AU855" t="str">
            <v>BTC</v>
          </cell>
          <cell r="AV855">
            <v>1</v>
          </cell>
          <cell r="AW855" t="str">
            <v>PROVINCIAL</v>
          </cell>
          <cell r="AX855" t="str">
            <v>EN_TRANSITO</v>
          </cell>
          <cell r="AY855" t="str">
            <v>LTE NOKIA G21 AZUL: 1 und - sn. 355108340302027</v>
          </cell>
          <cell r="AZ855" t="str">
            <v>TERMINAL</v>
          </cell>
          <cell r="BA855" t="str">
            <v>Validar Biometrico</v>
          </cell>
        </row>
        <row r="856">
          <cell r="A856" t="str">
            <v>4760893</v>
          </cell>
          <cell r="B856" t="str">
            <v>MDELIVERY</v>
          </cell>
          <cell r="C856">
            <v>44918</v>
          </cell>
          <cell r="D856" t="str">
            <v>FLEXNET ECUADOR - MDELIVERY</v>
          </cell>
          <cell r="E856" t="str">
            <v>CALLE 28 DE JUNIO S/N Y GARCIA MORENO ENTRADA LLANO GRANDE</v>
          </cell>
          <cell r="H856" t="str">
            <v>170208</v>
          </cell>
          <cell r="I856" t="str">
            <v>QUITO</v>
          </cell>
          <cell r="J856" t="str">
            <v>PICHINCHA</v>
          </cell>
          <cell r="K856" t="str">
            <v>JORGE EDUARDO RUIZ CASTRO</v>
          </cell>
          <cell r="L856" t="str">
            <v>TARQUI CDLA SAMANES IV  MZ 408 VILLA 9</v>
          </cell>
          <cell r="O856" t="str">
            <v>090509</v>
          </cell>
          <cell r="P856" t="str">
            <v>090509</v>
          </cell>
          <cell r="Q856" t="str">
            <v>GUAYAS_GUAYAQUIL_TARQUI</v>
          </cell>
          <cell r="R856" t="str">
            <v>4760893</v>
          </cell>
          <cell r="W856" t="str">
            <v>0901859975_E4344I4444</v>
          </cell>
          <cell r="X856" t="str">
            <v>0998662473-</v>
          </cell>
          <cell r="AA856">
            <v>44918</v>
          </cell>
          <cell r="AD856">
            <v>1</v>
          </cell>
          <cell r="AE856">
            <v>1</v>
          </cell>
          <cell r="AH856" t="str">
            <v>DETRAS DE TIA DE LA AV ISIDRO AYORA ES UNA CASA 1 PISO COLOR MELON PUERTAS BLANCAS LLAMAR 1 HORA ANTES</v>
          </cell>
          <cell r="AI856" t="str">
            <v>DESPACHO</v>
          </cell>
          <cell r="AJ856" t="str">
            <v>Normal</v>
          </cell>
          <cell r="AL856" t="str">
            <v>NO</v>
          </cell>
          <cell r="AN856" t="str">
            <v>MOV_tecnocom_credito_directo</v>
          </cell>
          <cell r="AO856" t="str">
            <v>CANAL ONLINE</v>
          </cell>
          <cell r="AP856">
            <v>44918</v>
          </cell>
          <cell r="AR856" t="str">
            <v>MDELIVERY_4760893</v>
          </cell>
          <cell r="AS856">
            <v>324213</v>
          </cell>
          <cell r="AT856" t="str">
            <v>D40</v>
          </cell>
          <cell r="AU856" t="str">
            <v>BTC</v>
          </cell>
          <cell r="AV856">
            <v>1</v>
          </cell>
          <cell r="AW856" t="str">
            <v>LOCAL</v>
          </cell>
          <cell r="AX856" t="str">
            <v>ENTREGADO</v>
          </cell>
          <cell r="AY856" t="str">
            <v>LTE HONOR X8 SILVER: 1 und - sn. 864331068693013</v>
          </cell>
          <cell r="AZ856" t="str">
            <v>TERMINAL</v>
          </cell>
          <cell r="BA856" t="str">
            <v>Validar Biometrico</v>
          </cell>
        </row>
        <row r="857">
          <cell r="A857" t="str">
            <v>4760964</v>
          </cell>
          <cell r="B857" t="str">
            <v>MDELIVERY</v>
          </cell>
          <cell r="C857">
            <v>44918</v>
          </cell>
          <cell r="D857" t="str">
            <v>FLEXNET ECUADOR - MDELIVERY</v>
          </cell>
          <cell r="E857" t="str">
            <v>CALLE 28 DE JUNIO S/N Y GARCIA MORENO ENTRADA LLANO GRANDE</v>
          </cell>
          <cell r="H857" t="str">
            <v>170208</v>
          </cell>
          <cell r="I857" t="str">
            <v>QUITO</v>
          </cell>
          <cell r="J857" t="str">
            <v>PICHINCHA</v>
          </cell>
          <cell r="K857" t="str">
            <v>VENUS MARILIN INTRIAGO CEDEÑO</v>
          </cell>
          <cell r="L857" t="str">
            <v>QUITUMBE CALLE  OE2 MZ A CASA 15 CALLE TERESA TIPANTA</v>
          </cell>
          <cell r="O857" t="str">
            <v>170701</v>
          </cell>
          <cell r="P857" t="str">
            <v>170701</v>
          </cell>
          <cell r="Q857" t="str">
            <v>PICHINCHA_QUITO_QUITUMBE</v>
          </cell>
          <cell r="R857" t="str">
            <v>4760964</v>
          </cell>
          <cell r="W857" t="str">
            <v>1306158609_V3444V2222</v>
          </cell>
          <cell r="X857" t="str">
            <v>0995985078-</v>
          </cell>
          <cell r="AA857">
            <v>44918</v>
          </cell>
          <cell r="AD857">
            <v>1</v>
          </cell>
          <cell r="AE857">
            <v>1</v>
          </cell>
          <cell r="AH857" t="str">
            <v>SECTOR LA ARCADIA ES UNA CASA VERDE 2 PISOS COLOR CAFE HAY QUE LLAMAR A LA TITULAR</v>
          </cell>
          <cell r="AI857" t="str">
            <v>DESPACHO</v>
          </cell>
          <cell r="AJ857" t="str">
            <v>Normal</v>
          </cell>
          <cell r="AL857" t="str">
            <v>NO</v>
          </cell>
          <cell r="AN857" t="str">
            <v>MOV_tecnocom_credito_directo</v>
          </cell>
          <cell r="AO857" t="str">
            <v>CANAL ONLINE</v>
          </cell>
          <cell r="AP857">
            <v>44918</v>
          </cell>
          <cell r="AR857" t="str">
            <v>MDELIVERY_4760964</v>
          </cell>
          <cell r="AS857">
            <v>324142</v>
          </cell>
          <cell r="AT857" t="str">
            <v>D40</v>
          </cell>
          <cell r="AU857" t="str">
            <v>BTC</v>
          </cell>
          <cell r="AV857">
            <v>1</v>
          </cell>
          <cell r="AW857" t="str">
            <v>LOCAL</v>
          </cell>
          <cell r="AX857" t="str">
            <v>ENTREGADO</v>
          </cell>
          <cell r="AY857" t="str">
            <v>LTE HONOR X8 SILVER: 1 und - sn. 866184060680241</v>
          </cell>
          <cell r="AZ857" t="str">
            <v>TERMINAL</v>
          </cell>
          <cell r="BA857" t="str">
            <v>Validar Biometrico</v>
          </cell>
        </row>
        <row r="858">
          <cell r="A858" t="str">
            <v>4761013</v>
          </cell>
          <cell r="B858" t="str">
            <v>MDELIVERY</v>
          </cell>
          <cell r="C858">
            <v>44918</v>
          </cell>
          <cell r="D858" t="str">
            <v>FLEXNET ECUADOR - MDELIVERY</v>
          </cell>
          <cell r="E858" t="str">
            <v>CALLE 28 DE JUNIO S/N Y GARCIA MORENO ENTRADA LLANO GRANDE</v>
          </cell>
          <cell r="H858" t="str">
            <v>170208</v>
          </cell>
          <cell r="I858" t="str">
            <v>QUITO</v>
          </cell>
          <cell r="J858" t="str">
            <v>PICHINCHA</v>
          </cell>
          <cell r="K858" t="str">
            <v>BAGNER ADONIS MURILLO PALACIOS</v>
          </cell>
          <cell r="L858" t="str">
            <v>OFICINA TRAMACO EL CARMEN</v>
          </cell>
          <cell r="O858" t="str">
            <v>EL CARMEN</v>
          </cell>
          <cell r="P858" t="str">
            <v>EL CARMEN</v>
          </cell>
          <cell r="Q858" t="str">
            <v>MANABI_EL CARMEN_</v>
          </cell>
          <cell r="R858" t="str">
            <v>4761013</v>
          </cell>
          <cell r="W858" t="str">
            <v>2300668353_E3344V3444</v>
          </cell>
          <cell r="X858" t="str">
            <v>0980746820-0980746820</v>
          </cell>
          <cell r="AA858">
            <v>44918</v>
          </cell>
          <cell r="AD858">
            <v>1</v>
          </cell>
          <cell r="AE858">
            <v>1</v>
          </cell>
          <cell r="AH858" t="str">
            <v/>
          </cell>
          <cell r="AI858" t="str">
            <v>DESPACHO</v>
          </cell>
          <cell r="AJ858" t="str">
            <v>DERIVADO PICK UP</v>
          </cell>
          <cell r="AL858" t="str">
            <v>NO</v>
          </cell>
          <cell r="AN858" t="str">
            <v>MOV productovip</v>
          </cell>
          <cell r="AO858" t="str">
            <v>CANAL ONLINE</v>
          </cell>
          <cell r="AP858">
            <v>44918</v>
          </cell>
          <cell r="AR858" t="str">
            <v>MDELIVERY_4761013</v>
          </cell>
          <cell r="AS858">
            <v>324209</v>
          </cell>
          <cell r="AT858" t="str">
            <v>D40</v>
          </cell>
          <cell r="AU858" t="str">
            <v>BTC</v>
          </cell>
          <cell r="AV858">
            <v>1</v>
          </cell>
          <cell r="AW858" t="str">
            <v>PROVINCIAL</v>
          </cell>
          <cell r="AX858" t="str">
            <v>INCIDENCIA</v>
          </cell>
          <cell r="AY858" t="str">
            <v>HALFSIM MOVISTAR: 1 und - sn. 8959300520560301999</v>
          </cell>
          <cell r="AZ858" t="str">
            <v>SIMCARD</v>
          </cell>
          <cell r="BA858" t="str">
            <v/>
          </cell>
        </row>
        <row r="859">
          <cell r="A859" t="str">
            <v>4761179</v>
          </cell>
          <cell r="B859" t="str">
            <v>MDELIVERY</v>
          </cell>
          <cell r="C859">
            <v>44918</v>
          </cell>
          <cell r="D859" t="str">
            <v>FLEXNET ECUADOR - MDELIVERY</v>
          </cell>
          <cell r="E859" t="str">
            <v>CALLE 28 DE JUNIO S/N Y GARCIA MORENO ENTRADA LLANO GRANDE</v>
          </cell>
          <cell r="H859" t="str">
            <v>170208</v>
          </cell>
          <cell r="I859" t="str">
            <v>QUITO</v>
          </cell>
          <cell r="J859" t="str">
            <v>PICHINCHA</v>
          </cell>
          <cell r="K859" t="str">
            <v>CHRISTIAN ANDRES MEZA CIFUENTES</v>
          </cell>
          <cell r="L859" t="str">
            <v>COTOCOLLAO AV LA FLORIDA OE 110 CALLE JOSE LEAL</v>
          </cell>
          <cell r="O859" t="str">
            <v>170511</v>
          </cell>
          <cell r="P859" t="str">
            <v>170511</v>
          </cell>
          <cell r="Q859" t="str">
            <v>PICHINCHA_QUITO_COTOCOLLAO</v>
          </cell>
          <cell r="R859" t="str">
            <v>4761179</v>
          </cell>
          <cell r="W859" t="str">
            <v>1710018530_V4444v4444</v>
          </cell>
          <cell r="X859" t="str">
            <v>0987922400-</v>
          </cell>
          <cell r="AA859">
            <v>44918</v>
          </cell>
          <cell r="AD859">
            <v>1</v>
          </cell>
          <cell r="AE859">
            <v>1</v>
          </cell>
          <cell r="AH859" t="str">
            <v>SECTOR LA FLORIDA FRENTE A POLLOS DE LA KENNEDY</v>
          </cell>
          <cell r="AI859" t="str">
            <v>DESPACHO</v>
          </cell>
          <cell r="AJ859" t="str">
            <v>Normal</v>
          </cell>
          <cell r="AL859" t="str">
            <v>NO</v>
          </cell>
          <cell r="AN859" t="str">
            <v>MOV tecnocom</v>
          </cell>
          <cell r="AO859" t="str">
            <v>CANAL ONLINE</v>
          </cell>
          <cell r="AP859">
            <v>44918</v>
          </cell>
          <cell r="AR859" t="str">
            <v>MDELIVERY_4761179</v>
          </cell>
          <cell r="AS859">
            <v>324140</v>
          </cell>
          <cell r="AT859" t="str">
            <v>D40</v>
          </cell>
          <cell r="AU859" t="str">
            <v>BTC</v>
          </cell>
          <cell r="AV859">
            <v>1</v>
          </cell>
          <cell r="AW859" t="str">
            <v>LOCAL</v>
          </cell>
          <cell r="AX859" t="str">
            <v>INCIDENCIA</v>
          </cell>
          <cell r="AY859" t="str">
            <v>AIR APPLE AIRPODS 3ER GEN: 1 und - sn. 139999372442431</v>
          </cell>
          <cell r="AZ859" t="str">
            <v>ACCESORIO</v>
          </cell>
          <cell r="BA859" t="str">
            <v>Validar Biometrico, Validar Tarjeta Credito M,</v>
          </cell>
        </row>
        <row r="860">
          <cell r="A860" t="str">
            <v>4761437</v>
          </cell>
          <cell r="B860" t="str">
            <v>MDELIVERY</v>
          </cell>
          <cell r="C860">
            <v>44918</v>
          </cell>
          <cell r="D860" t="str">
            <v>FLEXNET ECUADOR - MDELIVERY</v>
          </cell>
          <cell r="E860" t="str">
            <v>CALLE 28 DE JUNIO S/N Y GARCIA MORENO ENTRADA LLANO GRANDE</v>
          </cell>
          <cell r="H860" t="str">
            <v>170208</v>
          </cell>
          <cell r="I860" t="str">
            <v>QUITO</v>
          </cell>
          <cell r="J860" t="str">
            <v>PICHINCHA</v>
          </cell>
          <cell r="K860" t="str">
            <v>ANDREA ESTEFANIA MUÑOZ ENRIQUEZ</v>
          </cell>
          <cell r="L860" t="str">
            <v>CALDERON  CALLE CASAPICARA  N6  285 CALLE DE LOS EUCALIPTOS</v>
          </cell>
          <cell r="O860" t="str">
            <v>170203</v>
          </cell>
          <cell r="P860" t="str">
            <v>170203</v>
          </cell>
          <cell r="Q860" t="str">
            <v>PICHINCHA_QUITO_CALDERON</v>
          </cell>
          <cell r="R860" t="str">
            <v>4761437</v>
          </cell>
          <cell r="W860" t="str">
            <v>1720216827_V1333V3422</v>
          </cell>
          <cell r="X860" t="str">
            <v>0987857590-</v>
          </cell>
          <cell r="AA860">
            <v>44918</v>
          </cell>
          <cell r="AD860">
            <v>1</v>
          </cell>
          <cell r="AE860">
            <v>1</v>
          </cell>
          <cell r="AH860" t="str">
            <v>SECTOR CALDERON DETRAS DE LA REVISION TECNICA VEHICULAR   CONJUNTO CASALES BUENAVENTURA ETAPA 1PREGUNTAR AL SR GUARDIA</v>
          </cell>
          <cell r="AI860" t="str">
            <v>DESPACHO</v>
          </cell>
          <cell r="AJ860" t="str">
            <v>Normal</v>
          </cell>
          <cell r="AL860" t="str">
            <v>NO</v>
          </cell>
          <cell r="AN860" t="str">
            <v>MOV_tecnocom_credito_directo</v>
          </cell>
          <cell r="AO860" t="str">
            <v>CANAL ONLINE</v>
          </cell>
          <cell r="AP860">
            <v>44918</v>
          </cell>
          <cell r="AR860" t="str">
            <v>MDELIVERY_4761437</v>
          </cell>
          <cell r="AS860">
            <v>324483</v>
          </cell>
          <cell r="AT860" t="str">
            <v>D40</v>
          </cell>
          <cell r="AU860" t="str">
            <v>BTC</v>
          </cell>
          <cell r="AV860">
            <v>1</v>
          </cell>
          <cell r="AW860" t="str">
            <v>LOCAL</v>
          </cell>
          <cell r="AX860" t="str">
            <v>ENTREGADO</v>
          </cell>
          <cell r="AY860" t="str">
            <v>LTE XIAOMI REDMI NOTE 11 AZUL: 1 und - sn. 869113065791866</v>
          </cell>
          <cell r="AZ860" t="str">
            <v>TERMINAL</v>
          </cell>
          <cell r="BA860" t="str">
            <v>Validar Biometrico</v>
          </cell>
        </row>
        <row r="861">
          <cell r="A861" t="str">
            <v>4761550</v>
          </cell>
          <cell r="B861" t="str">
            <v>MDELIVERY</v>
          </cell>
          <cell r="C861">
            <v>44918</v>
          </cell>
          <cell r="D861" t="str">
            <v>FLEXNET ECUADOR - MDELIVERY</v>
          </cell>
          <cell r="E861" t="str">
            <v>CALLE 28 DE JUNIO S/N Y GARCIA MORENO ENTRADA LLANO GRANDE</v>
          </cell>
          <cell r="H861" t="str">
            <v>170208</v>
          </cell>
          <cell r="I861" t="str">
            <v>QUITO</v>
          </cell>
          <cell r="J861" t="str">
            <v>PICHINCHA</v>
          </cell>
          <cell r="K861" t="str">
            <v>JEFFERSON YAMIL YEPEZ MORAN</v>
          </cell>
          <cell r="L861" t="str">
            <v>VINCES CALLE 10 DE AGOSTO SN Y 24 DE MAYO</v>
          </cell>
          <cell r="O861" t="str">
            <v>120504</v>
          </cell>
          <cell r="P861" t="str">
            <v>120504</v>
          </cell>
          <cell r="Q861" t="str">
            <v>LOS RIOS_VINCES_VINCES</v>
          </cell>
          <cell r="R861" t="str">
            <v>4761550</v>
          </cell>
          <cell r="W861" t="str">
            <v>1207367077_V4344V4444</v>
          </cell>
          <cell r="X861" t="str">
            <v>0968715185-0968715185</v>
          </cell>
          <cell r="AA861">
            <v>44918</v>
          </cell>
          <cell r="AD861">
            <v>1</v>
          </cell>
          <cell r="AE861">
            <v>1</v>
          </cell>
          <cell r="AH861" t="str">
            <v>CDLA LA ROLDOS EN LOCAL COMERCIAL COERIEGO SA DIAGONAL A GASOLINERA EL PIBE</v>
          </cell>
          <cell r="AI861" t="str">
            <v>DESPACHO</v>
          </cell>
          <cell r="AJ861" t="str">
            <v>Normal</v>
          </cell>
          <cell r="AL861" t="str">
            <v>NO</v>
          </cell>
          <cell r="AN861" t="str">
            <v>MOV productovip</v>
          </cell>
          <cell r="AO861" t="str">
            <v>CANAL ONLINE</v>
          </cell>
          <cell r="AP861">
            <v>44918</v>
          </cell>
          <cell r="AR861" t="str">
            <v>MDELIVERY_4761550</v>
          </cell>
          <cell r="AS861">
            <v>324214</v>
          </cell>
          <cell r="AT861" t="str">
            <v>D40</v>
          </cell>
          <cell r="AU861" t="str">
            <v>BTC</v>
          </cell>
          <cell r="AV861">
            <v>1</v>
          </cell>
          <cell r="AW861" t="str">
            <v>PROVINCIAL</v>
          </cell>
          <cell r="AX861" t="str">
            <v>INCIDENCIA</v>
          </cell>
          <cell r="AY861" t="str">
            <v>HALFSIM MOVISTAR: 1 und - sn. 8959300120521876229</v>
          </cell>
          <cell r="AZ861" t="str">
            <v>SIMCARD</v>
          </cell>
          <cell r="BA861" t="str">
            <v/>
          </cell>
        </row>
        <row r="862">
          <cell r="A862" t="str">
            <v>4761752</v>
          </cell>
          <cell r="B862" t="str">
            <v>MDELIVERY</v>
          </cell>
          <cell r="C862">
            <v>44918</v>
          </cell>
          <cell r="D862" t="str">
            <v>FLEXNET ECUADOR - MDELIVERY</v>
          </cell>
          <cell r="E862" t="str">
            <v>CALLE 28 DE JUNIO S/N Y GARCIA MORENO ENTRADA LLANO GRANDE</v>
          </cell>
          <cell r="H862" t="str">
            <v>170208</v>
          </cell>
          <cell r="I862" t="str">
            <v>QUITO</v>
          </cell>
          <cell r="J862" t="str">
            <v>PICHINCHA</v>
          </cell>
          <cell r="K862" t="str">
            <v>RAMIREZ PIANDA PEDRO FERNANDO</v>
          </cell>
          <cell r="L862" t="str">
            <v>OFICINA TRAMACO PUNTO DE ATENCION VIA DAULE</v>
          </cell>
          <cell r="O862" t="str">
            <v>GUAYAQUIL</v>
          </cell>
          <cell r="P862" t="str">
            <v>GUAYAQUIL</v>
          </cell>
          <cell r="Q862" t="str">
            <v>GUAYAS_GUAYAQUIL_</v>
          </cell>
          <cell r="R862" t="str">
            <v>4761752</v>
          </cell>
          <cell r="W862" t="str">
            <v>0920779063</v>
          </cell>
          <cell r="X862" t="str">
            <v>0981045128-0981045128</v>
          </cell>
          <cell r="AA862">
            <v>44918</v>
          </cell>
          <cell r="AD862">
            <v>1</v>
          </cell>
          <cell r="AE862">
            <v>1</v>
          </cell>
          <cell r="AH862" t="str">
            <v/>
          </cell>
          <cell r="AI862" t="str">
            <v>DESPACHO</v>
          </cell>
          <cell r="AJ862" t="str">
            <v>DERIVADO PICK UP</v>
          </cell>
          <cell r="AL862" t="str">
            <v>NO</v>
          </cell>
          <cell r="AN862" t="str">
            <v>MOV productovip</v>
          </cell>
          <cell r="AO862" t="str">
            <v>CANAL ONLINE</v>
          </cell>
          <cell r="AP862">
            <v>44918</v>
          </cell>
          <cell r="AR862" t="str">
            <v>MDELIVERY_4761752</v>
          </cell>
          <cell r="AS862">
            <v>324377</v>
          </cell>
          <cell r="AT862" t="str">
            <v>D40</v>
          </cell>
          <cell r="AU862" t="str">
            <v>BTC</v>
          </cell>
          <cell r="AV862">
            <v>1</v>
          </cell>
          <cell r="AW862" t="str">
            <v>PROVINCIAL</v>
          </cell>
          <cell r="AX862" t="str">
            <v>INCIDENCIA</v>
          </cell>
          <cell r="AY862" t="str">
            <v>HALFSIM MOVISTAR: 1 und - sn. 8959300520560300041</v>
          </cell>
          <cell r="AZ862" t="str">
            <v>SIMCARD</v>
          </cell>
          <cell r="BA862" t="str">
            <v/>
          </cell>
        </row>
        <row r="863">
          <cell r="A863" t="str">
            <v>4761976</v>
          </cell>
          <cell r="B863" t="str">
            <v>MDELIVERY</v>
          </cell>
          <cell r="C863">
            <v>44918</v>
          </cell>
          <cell r="D863" t="str">
            <v>FLEXNET ECUADOR - MDELIVERY</v>
          </cell>
          <cell r="E863" t="str">
            <v>CALLE 28 DE JUNIO S/N Y GARCIA MORENO ENTRADA LLANO GRANDE</v>
          </cell>
          <cell r="H863" t="str">
            <v>170208</v>
          </cell>
          <cell r="I863" t="str">
            <v>QUITO</v>
          </cell>
          <cell r="J863" t="str">
            <v>PICHINCHA</v>
          </cell>
          <cell r="K863" t="str">
            <v>CORDOVA ALBARRAN MARIA DEL CARMEN</v>
          </cell>
          <cell r="L863" t="str">
            <v>CALDERON CALLE CACHA N9 186 LOTE 55 2 Y ELIAS GODOY</v>
          </cell>
          <cell r="O863" t="str">
            <v>170201</v>
          </cell>
          <cell r="P863" t="str">
            <v>170201</v>
          </cell>
          <cell r="Q863" t="str">
            <v>PICHINCHA_QUITO_CALDERON</v>
          </cell>
          <cell r="R863" t="str">
            <v>4761976</v>
          </cell>
          <cell r="W863" t="str">
            <v>1709243446</v>
          </cell>
          <cell r="X863" t="str">
            <v>0991353935-0991353935</v>
          </cell>
          <cell r="AA863">
            <v>44918</v>
          </cell>
          <cell r="AD863">
            <v>1</v>
          </cell>
          <cell r="AE863">
            <v>1</v>
          </cell>
          <cell r="AH863" t="str">
            <v>FRENTE AL CONJUNTO CATALINA ENTREGA EN LICORERIA A LADO DE BAILES BAMBU LLAMAR CON ANTICIPACION</v>
          </cell>
          <cell r="AI863" t="str">
            <v>DESPACHO</v>
          </cell>
          <cell r="AJ863" t="str">
            <v>Normal</v>
          </cell>
          <cell r="AL863" t="str">
            <v>NO</v>
          </cell>
          <cell r="AN863" t="str">
            <v>MOV onlinevip</v>
          </cell>
          <cell r="AO863" t="str">
            <v>CANAL ONLINE</v>
          </cell>
          <cell r="AP863">
            <v>44918</v>
          </cell>
          <cell r="AR863" t="str">
            <v>MDELIVERY_4761976</v>
          </cell>
          <cell r="AS863">
            <v>324479</v>
          </cell>
          <cell r="AT863" t="str">
            <v>D40</v>
          </cell>
          <cell r="AU863" t="str">
            <v>BTC</v>
          </cell>
          <cell r="AV863">
            <v>1</v>
          </cell>
          <cell r="AW863" t="str">
            <v>LOCAL</v>
          </cell>
          <cell r="AX863" t="str">
            <v>HABILITADO RUTEO</v>
          </cell>
          <cell r="AY863" t="str">
            <v>LTE XIAOMI REDMI NOTE 11 AZUL: 1 und - sn. 869113065720402</v>
          </cell>
          <cell r="AZ863" t="str">
            <v>TERMINAL</v>
          </cell>
          <cell r="BA863" t="str">
            <v>Validar Biometrico</v>
          </cell>
        </row>
        <row r="864">
          <cell r="A864" t="str">
            <v>4762294</v>
          </cell>
          <cell r="B864" t="str">
            <v>MDELIVERY</v>
          </cell>
          <cell r="C864">
            <v>44918</v>
          </cell>
          <cell r="D864" t="str">
            <v>FLEXNET ECUADOR - MDELIVERY</v>
          </cell>
          <cell r="E864" t="str">
            <v>CALLE 28 DE JUNIO S/N Y GARCIA MORENO ENTRADA LLANO GRANDE</v>
          </cell>
          <cell r="H864" t="str">
            <v>170208</v>
          </cell>
          <cell r="I864" t="str">
            <v>QUITO</v>
          </cell>
          <cell r="J864" t="str">
            <v>PICHINCHA</v>
          </cell>
          <cell r="K864" t="str">
            <v>DANIEL JESUS MORA CHILA</v>
          </cell>
          <cell r="L864" t="str">
            <v>INAQUITO  CALLE JOSE ARIZAGA N39B Y AV RIO AMAZONAS</v>
          </cell>
          <cell r="O864" t="str">
            <v>170507</v>
          </cell>
          <cell r="P864" t="str">
            <v>170507</v>
          </cell>
          <cell r="Q864" t="str">
            <v>PICHINCHA_QUITO_INAQUITO</v>
          </cell>
          <cell r="R864" t="str">
            <v>4762294</v>
          </cell>
          <cell r="W864" t="str">
            <v>1721263125_V2443V4442</v>
          </cell>
          <cell r="X864" t="str">
            <v>0984727211-</v>
          </cell>
          <cell r="AA864">
            <v>44918</v>
          </cell>
          <cell r="AD864">
            <v>1</v>
          </cell>
          <cell r="AE864">
            <v>1</v>
          </cell>
          <cell r="AH864" t="str">
            <v>INAQUITO FRENTE AL POLLO STAV ENTREGA EN EDF JOCAY PISO 2 EN GIMNASIO CINETICA</v>
          </cell>
          <cell r="AI864" t="str">
            <v>DESPACHO</v>
          </cell>
          <cell r="AJ864" t="str">
            <v>Normal</v>
          </cell>
          <cell r="AL864" t="str">
            <v>NO</v>
          </cell>
          <cell r="AN864" t="str">
            <v>MOV_tecnocom_credito_directo</v>
          </cell>
          <cell r="AO864" t="str">
            <v>CANAL ONLINE</v>
          </cell>
          <cell r="AP864">
            <v>44918</v>
          </cell>
          <cell r="AR864" t="str">
            <v>MDELIVERY_4762294</v>
          </cell>
          <cell r="AS864">
            <v>324484</v>
          </cell>
          <cell r="AT864" t="str">
            <v>D40</v>
          </cell>
          <cell r="AU864" t="str">
            <v>BTC</v>
          </cell>
          <cell r="AV864">
            <v>1</v>
          </cell>
          <cell r="AW864" t="str">
            <v>LOCAL</v>
          </cell>
          <cell r="AX864" t="str">
            <v>ENTREGADO</v>
          </cell>
          <cell r="AY864" t="str">
            <v>LTE IPHONE 11 64GB NEGRO: 1 und - sn. 350537092539474</v>
          </cell>
          <cell r="AZ864" t="str">
            <v>TERMINAL</v>
          </cell>
          <cell r="BA864" t="str">
            <v>Validar Biometrico</v>
          </cell>
        </row>
        <row r="865">
          <cell r="A865" t="str">
            <v>4762551</v>
          </cell>
          <cell r="B865" t="str">
            <v>MDELIVERY</v>
          </cell>
          <cell r="C865">
            <v>44918</v>
          </cell>
          <cell r="D865" t="str">
            <v>FLEXNET ECUADOR - MDELIVERY</v>
          </cell>
          <cell r="E865" t="str">
            <v>CALLE 28 DE JUNIO S/N Y GARCIA MORENO ENTRADA LLANO GRANDE</v>
          </cell>
          <cell r="H865" t="str">
            <v>170208</v>
          </cell>
          <cell r="I865" t="str">
            <v>QUITO</v>
          </cell>
          <cell r="J865" t="str">
            <v>PICHINCHA</v>
          </cell>
          <cell r="K865" t="str">
            <v>SOLEDISPA CHOEZ GREGORIO JUVENAL</v>
          </cell>
          <cell r="L865" t="str">
            <v>MANTA  AV 7  SN CALLE 20</v>
          </cell>
          <cell r="O865" t="str">
            <v>130214</v>
          </cell>
          <cell r="P865" t="str">
            <v>130214</v>
          </cell>
          <cell r="Q865" t="str">
            <v>MANABI_MANTA_MANTA</v>
          </cell>
          <cell r="R865" t="str">
            <v>4762551</v>
          </cell>
          <cell r="W865" t="str">
            <v>1309299871</v>
          </cell>
          <cell r="X865" t="str">
            <v>0983884845-0983884845</v>
          </cell>
          <cell r="AA865">
            <v>44918</v>
          </cell>
          <cell r="AD865">
            <v>1</v>
          </cell>
          <cell r="AE865">
            <v>1</v>
          </cell>
          <cell r="AH865" t="str">
            <v>SECTOR MALECON BARRIO CORDOVA  ATRAS DEL MUSEO CENTRO CULTURAL MANTA ENTREGAR EN EL HOTEL BALANDRA</v>
          </cell>
          <cell r="AI865" t="str">
            <v>DESPACHO</v>
          </cell>
          <cell r="AJ865" t="str">
            <v>Normal</v>
          </cell>
          <cell r="AL865" t="str">
            <v>NO</v>
          </cell>
          <cell r="AN865" t="str">
            <v>MOV onlinevip</v>
          </cell>
          <cell r="AO865" t="str">
            <v>CANAL ONLINE</v>
          </cell>
          <cell r="AP865">
            <v>44918</v>
          </cell>
          <cell r="AR865" t="str">
            <v>MDELIVERY_4762551</v>
          </cell>
          <cell r="AS865">
            <v>324421</v>
          </cell>
          <cell r="AT865" t="str">
            <v>D40</v>
          </cell>
          <cell r="AU865" t="str">
            <v>BTC</v>
          </cell>
          <cell r="AV865">
            <v>1</v>
          </cell>
          <cell r="AW865" t="str">
            <v>PROVINCIAL</v>
          </cell>
          <cell r="AX865" t="str">
            <v>ENTREGADO</v>
          </cell>
          <cell r="AY865" t="str">
            <v>LTE XIAOMI REDMI NOTE 11 AZUL: 1 und - sn. 869113065806748</v>
          </cell>
          <cell r="AZ865" t="str">
            <v>TERMINAL</v>
          </cell>
          <cell r="BA865" t="str">
            <v>Validar Biometrico</v>
          </cell>
        </row>
        <row r="866">
          <cell r="A866" t="str">
            <v>4762842</v>
          </cell>
          <cell r="B866" t="str">
            <v>MDELIVERY</v>
          </cell>
          <cell r="C866">
            <v>44918</v>
          </cell>
          <cell r="D866" t="str">
            <v>FLEXNET ECUADOR - MDELIVERY</v>
          </cell>
          <cell r="E866" t="str">
            <v>CALLE 28 DE JUNIO S/N Y GARCIA MORENO ENTRADA LLANO GRANDE</v>
          </cell>
          <cell r="H866" t="str">
            <v>170208</v>
          </cell>
          <cell r="I866" t="str">
            <v>QUITO</v>
          </cell>
          <cell r="J866" t="str">
            <v>PICHINCHA</v>
          </cell>
          <cell r="K866" t="str">
            <v>RODRIGUEZ CAICEDO ANABEL GABRIELA</v>
          </cell>
          <cell r="L866" t="str">
            <v>TARQUI 4TO CJON 11 NE  SN  Y TERCER PSJE 5 NE</v>
          </cell>
          <cell r="O866" t="str">
            <v>090703</v>
          </cell>
          <cell r="P866" t="str">
            <v>090703</v>
          </cell>
          <cell r="Q866" t="str">
            <v>GUAYAS_GUAYAQUIL_TARQUI</v>
          </cell>
          <cell r="R866" t="str">
            <v>4762842</v>
          </cell>
          <cell r="W866" t="str">
            <v>0941291718</v>
          </cell>
          <cell r="X866" t="str">
            <v>0980849605-0980849605</v>
          </cell>
          <cell r="AA866">
            <v>44918</v>
          </cell>
          <cell r="AD866">
            <v>1</v>
          </cell>
          <cell r="AE866">
            <v>1</v>
          </cell>
          <cell r="AH866" t="str">
            <v>ATARAZANA DIAGONAL A SOLCA CLIENTE FRENTE A EDF EN CONSTRUCCION TRABAJA EN EL CALLEJON  LLAMAR A LA CLIENTE</v>
          </cell>
          <cell r="AI866" t="str">
            <v>DESPACHO</v>
          </cell>
          <cell r="AJ866" t="str">
            <v>Normal</v>
          </cell>
          <cell r="AL866" t="str">
            <v>NO</v>
          </cell>
          <cell r="AN866" t="str">
            <v>MOV onlinevip</v>
          </cell>
          <cell r="AO866" t="str">
            <v>CANAL ONLINE</v>
          </cell>
          <cell r="AP866">
            <v>44918</v>
          </cell>
          <cell r="AR866" t="str">
            <v>MDELIVERY_4762842</v>
          </cell>
          <cell r="AS866">
            <v>324385</v>
          </cell>
          <cell r="AT866" t="str">
            <v>D40</v>
          </cell>
          <cell r="AU866" t="str">
            <v>BTC</v>
          </cell>
          <cell r="AV866">
            <v>1</v>
          </cell>
          <cell r="AW866" t="str">
            <v>LOCAL</v>
          </cell>
          <cell r="AX866" t="str">
            <v>INCIDENCIA</v>
          </cell>
          <cell r="AY866" t="str">
            <v>LTE SAMSUNG A23 NEGRO: 1 und - sn. 356795951903538</v>
          </cell>
          <cell r="AZ866" t="str">
            <v>TERMINAL</v>
          </cell>
          <cell r="BA866" t="str">
            <v>Validar Biometrico</v>
          </cell>
        </row>
        <row r="867">
          <cell r="A867" t="str">
            <v>4762925</v>
          </cell>
          <cell r="B867" t="str">
            <v>MDELIVERY</v>
          </cell>
          <cell r="C867">
            <v>44918</v>
          </cell>
          <cell r="D867" t="str">
            <v>FLEXNET ECUADOR - MDELIVERY</v>
          </cell>
          <cell r="E867" t="str">
            <v>CALLE 28 DE JUNIO S/N Y GARCIA MORENO ENTRADA LLANO GRANDE</v>
          </cell>
          <cell r="H867" t="str">
            <v>170208</v>
          </cell>
          <cell r="I867" t="str">
            <v>QUITO</v>
          </cell>
          <cell r="J867" t="str">
            <v>PICHINCHA</v>
          </cell>
          <cell r="K867" t="str">
            <v>María Catalina Martinez Izurieta</v>
          </cell>
          <cell r="L867" t="str">
            <v>OFICINA TRAMACO SAN RAFAEL</v>
          </cell>
          <cell r="O867" t="str">
            <v>QUITO</v>
          </cell>
          <cell r="P867" t="str">
            <v>QUITO</v>
          </cell>
          <cell r="Q867" t="str">
            <v>PICHINCHA_QUITO_</v>
          </cell>
          <cell r="R867" t="str">
            <v>4762925</v>
          </cell>
          <cell r="W867" t="str">
            <v>1710130574_V4344V4242</v>
          </cell>
          <cell r="X867" t="str">
            <v>0994645974-</v>
          </cell>
          <cell r="AA867">
            <v>44918</v>
          </cell>
          <cell r="AD867">
            <v>1</v>
          </cell>
          <cell r="AE867">
            <v>1</v>
          </cell>
          <cell r="AH867" t="str">
            <v/>
          </cell>
          <cell r="AI867" t="str">
            <v>DESPACHO</v>
          </cell>
          <cell r="AJ867" t="str">
            <v>Normal</v>
          </cell>
          <cell r="AL867" t="str">
            <v>NO</v>
          </cell>
          <cell r="AN867" t="str">
            <v>MOV tecnocom</v>
          </cell>
          <cell r="AO867" t="str">
            <v>CANAL ONLINE</v>
          </cell>
          <cell r="AP867">
            <v>44918</v>
          </cell>
          <cell r="AR867" t="str">
            <v>MDELIVERY_4762925</v>
          </cell>
          <cell r="AS867">
            <v>324480</v>
          </cell>
          <cell r="AT867" t="str">
            <v>D40</v>
          </cell>
          <cell r="AU867" t="str">
            <v>BTC</v>
          </cell>
          <cell r="AV867">
            <v>1</v>
          </cell>
          <cell r="AW867" t="str">
            <v>PROVINCIAL</v>
          </cell>
          <cell r="AX867" t="str">
            <v>INCIDENCIA</v>
          </cell>
          <cell r="AY867" t="str">
            <v>LTE XIAOMI REDMI NOTE 11 AZUL: 1 und - sn. 869113065781644</v>
          </cell>
          <cell r="AZ867" t="str">
            <v>TERMINAL</v>
          </cell>
          <cell r="BA867" t="str">
            <v>Validar Biometrico, Validar Tarjeta Credito M,</v>
          </cell>
        </row>
        <row r="868">
          <cell r="A868" t="str">
            <v>4762937</v>
          </cell>
          <cell r="B868" t="str">
            <v>MDELIVERY</v>
          </cell>
          <cell r="C868">
            <v>44918</v>
          </cell>
          <cell r="D868" t="str">
            <v>FLEXNET ECUADOR - MDELIVERY</v>
          </cell>
          <cell r="E868" t="str">
            <v>CALLE 28 DE JUNIO S/N Y GARCIA MORENO ENTRADA LLANO GRANDE</v>
          </cell>
          <cell r="H868" t="str">
            <v>170208</v>
          </cell>
          <cell r="I868" t="str">
            <v>QUITO</v>
          </cell>
          <cell r="J868" t="str">
            <v>PICHINCHA</v>
          </cell>
          <cell r="K868" t="str">
            <v>TITO DAVID YUMBO TANGUILA</v>
          </cell>
          <cell r="L868" t="str">
            <v>IZAMBA AV NASSAU SN AV RODRIGO PACHANO LALAMA</v>
          </cell>
          <cell r="O868" t="str">
            <v>180105</v>
          </cell>
          <cell r="P868" t="str">
            <v>180105</v>
          </cell>
          <cell r="Q868" t="str">
            <v>TUNGURAHUA_AMBATO_IZAMBA</v>
          </cell>
          <cell r="R868" t="str">
            <v>4762937</v>
          </cell>
          <cell r="W868" t="str">
            <v>1500788201_  V4343I4442</v>
          </cell>
          <cell r="X868" t="str">
            <v>0995486344-0995486344</v>
          </cell>
          <cell r="AA868">
            <v>44918</v>
          </cell>
          <cell r="AD868">
            <v>1</v>
          </cell>
          <cell r="AE868">
            <v>1</v>
          </cell>
          <cell r="AH868" t="str">
            <v>BARRIO LA VICTORIA  ES UNA CASA COLOR GRIS DE DOS PISOS ENTREGA A 2DO PISO EN LA PRIMERA PLANTA ESTA LUBRIMECANICA FREIRE</v>
          </cell>
          <cell r="AI868" t="str">
            <v>DESPACHO</v>
          </cell>
          <cell r="AJ868" t="str">
            <v>Normal</v>
          </cell>
          <cell r="AL868" t="str">
            <v>NO</v>
          </cell>
          <cell r="AN868" t="str">
            <v>MOV onlinevip</v>
          </cell>
          <cell r="AO868" t="str">
            <v>CANAL ONLINE</v>
          </cell>
          <cell r="AP868">
            <v>44918</v>
          </cell>
          <cell r="AR868" t="str">
            <v>MDELIVERY_4762937</v>
          </cell>
          <cell r="AS868">
            <v>324325</v>
          </cell>
          <cell r="AT868" t="str">
            <v>D40</v>
          </cell>
          <cell r="AU868" t="str">
            <v>BTC</v>
          </cell>
          <cell r="AV868">
            <v>1</v>
          </cell>
          <cell r="AW868" t="str">
            <v>PROVINCIAL</v>
          </cell>
          <cell r="AX868" t="str">
            <v>ENTREGADO</v>
          </cell>
          <cell r="AY868" t="str">
            <v>LTE NOKIA G21 AZUL: 1 und - sn. 355108340369463</v>
          </cell>
          <cell r="AZ868" t="str">
            <v>TERMINAL</v>
          </cell>
          <cell r="BA868" t="str">
            <v>Validar Biometrico</v>
          </cell>
        </row>
        <row r="869">
          <cell r="A869" t="str">
            <v>4763015</v>
          </cell>
          <cell r="B869" t="str">
            <v>MDELIVERY</v>
          </cell>
          <cell r="C869">
            <v>44918</v>
          </cell>
          <cell r="D869" t="str">
            <v>FLEXNET ECUADOR - MDELIVERY</v>
          </cell>
          <cell r="E869" t="str">
            <v>CALLE 28 DE JUNIO S/N Y GARCIA MORENO ENTRADA LLANO GRANDE</v>
          </cell>
          <cell r="H869" t="str">
            <v>170208</v>
          </cell>
          <cell r="I869" t="str">
            <v>QUITO</v>
          </cell>
          <cell r="J869" t="str">
            <v>PICHINCHA</v>
          </cell>
          <cell r="K869" t="str">
            <v>Ayrton Lavayen</v>
          </cell>
          <cell r="L869" t="str">
            <v>ELOY ALFARO BRISAS DE PROCARSA  MZ 11 SOLAR 17</v>
          </cell>
          <cell r="O869" t="str">
            <v>092407</v>
          </cell>
          <cell r="P869" t="str">
            <v>092407</v>
          </cell>
          <cell r="Q869" t="str">
            <v>GUAYAS_DURAN_ELOY ALFARO</v>
          </cell>
          <cell r="R869" t="str">
            <v>4763015</v>
          </cell>
          <cell r="W869" t="str">
            <v>0952500833</v>
          </cell>
          <cell r="X869" t="str">
            <v>0-0963206929</v>
          </cell>
          <cell r="AA869">
            <v>44918</v>
          </cell>
          <cell r="AD869">
            <v>1</v>
          </cell>
          <cell r="AE869">
            <v>1</v>
          </cell>
          <cell r="AH869" t="str">
            <v>DIAGONAL A PARQUE ENTREGA EN ESQUINERA BEIGE</v>
          </cell>
          <cell r="AI869" t="str">
            <v>DESPACHO</v>
          </cell>
          <cell r="AJ869" t="str">
            <v>Normal</v>
          </cell>
          <cell r="AL869" t="str">
            <v>NO</v>
          </cell>
          <cell r="AN869" t="str">
            <v>MOV_autoporta</v>
          </cell>
          <cell r="AO869" t="str">
            <v>CANAL ONLINE</v>
          </cell>
          <cell r="AP869">
            <v>44918</v>
          </cell>
          <cell r="AR869" t="str">
            <v>MDELIVERY_4763015</v>
          </cell>
          <cell r="AS869">
            <v>324339</v>
          </cell>
          <cell r="AT869" t="str">
            <v>D40</v>
          </cell>
          <cell r="AU869" t="str">
            <v>BTC</v>
          </cell>
          <cell r="AV869">
            <v>1</v>
          </cell>
          <cell r="AW869" t="str">
            <v>PROVINCIAL</v>
          </cell>
          <cell r="AX869" t="str">
            <v>ENTREGADO</v>
          </cell>
          <cell r="AY869" t="str">
            <v>HALFSIM MOVISTAR: 1 und - sn. 8959300520560300785</v>
          </cell>
          <cell r="AZ869" t="str">
            <v>SIMCARD</v>
          </cell>
          <cell r="BA869" t="str">
            <v/>
          </cell>
        </row>
        <row r="870">
          <cell r="A870" t="str">
            <v>4763562</v>
          </cell>
          <cell r="B870" t="str">
            <v>MDELIVERY</v>
          </cell>
          <cell r="C870">
            <v>44918</v>
          </cell>
          <cell r="D870" t="str">
            <v>FLEXNET ECUADOR - MDELIVERY</v>
          </cell>
          <cell r="E870" t="str">
            <v>CALLE 28 DE JUNIO S/N Y GARCIA MORENO ENTRADA LLANO GRANDE</v>
          </cell>
          <cell r="H870" t="str">
            <v>170208</v>
          </cell>
          <cell r="I870" t="str">
            <v>QUITO</v>
          </cell>
          <cell r="J870" t="str">
            <v>PICHINCHA</v>
          </cell>
          <cell r="K870" t="str">
            <v>FREDDY JAVIER GREN CORTES</v>
          </cell>
          <cell r="L870" t="str">
            <v>OFICINA TRAMACO ESMERALDAS</v>
          </cell>
          <cell r="O870" t="str">
            <v>ESMERALDAS</v>
          </cell>
          <cell r="P870" t="str">
            <v>ESMERALDAS</v>
          </cell>
          <cell r="Q870" t="str">
            <v>ESMERALDAS_ESMERALDAS_</v>
          </cell>
          <cell r="R870" t="str">
            <v>4763562</v>
          </cell>
          <cell r="W870" t="str">
            <v>0850032988</v>
          </cell>
          <cell r="X870" t="str">
            <v>0984551272-0000000000</v>
          </cell>
          <cell r="AA870">
            <v>44918</v>
          </cell>
          <cell r="AD870">
            <v>1</v>
          </cell>
          <cell r="AE870">
            <v>1</v>
          </cell>
          <cell r="AH870" t="str">
            <v/>
          </cell>
          <cell r="AI870" t="str">
            <v>DESPACHO</v>
          </cell>
          <cell r="AJ870" t="str">
            <v>DERIVADO PICK UP</v>
          </cell>
          <cell r="AL870" t="str">
            <v>NO</v>
          </cell>
          <cell r="AN870" t="str">
            <v>MOV onlinevip</v>
          </cell>
          <cell r="AO870" t="str">
            <v>CANAL ONLINE</v>
          </cell>
          <cell r="AP870">
            <v>44918</v>
          </cell>
          <cell r="AR870" t="str">
            <v>MDELIVERY_4763562</v>
          </cell>
          <cell r="AS870">
            <v>324324</v>
          </cell>
          <cell r="AT870" t="str">
            <v>D40</v>
          </cell>
          <cell r="AU870" t="str">
            <v>BTC</v>
          </cell>
          <cell r="AV870">
            <v>1</v>
          </cell>
          <cell r="AW870" t="str">
            <v>PROVINCIAL</v>
          </cell>
          <cell r="AX870" t="str">
            <v>ENTREGADO</v>
          </cell>
          <cell r="AY870" t="str">
            <v>LTE SAMSUNG A53 5G NEGRO: 1 und - sn. 353842197645532</v>
          </cell>
          <cell r="AZ870" t="str">
            <v>TERMINAL</v>
          </cell>
          <cell r="BA870" t="str">
            <v>Validar Biometrico</v>
          </cell>
        </row>
        <row r="871">
          <cell r="A871" t="str">
            <v>4763680</v>
          </cell>
          <cell r="B871" t="str">
            <v>MDELIVERY</v>
          </cell>
          <cell r="C871">
            <v>44918</v>
          </cell>
          <cell r="D871" t="str">
            <v>FLEXNET ECUADOR - MDELIVERY</v>
          </cell>
          <cell r="E871" t="str">
            <v>CALLE 28 DE JUNIO S/N Y GARCIA MORENO ENTRADA LLANO GRANDE</v>
          </cell>
          <cell r="H871" t="str">
            <v>170208</v>
          </cell>
          <cell r="I871" t="str">
            <v>QUITO</v>
          </cell>
          <cell r="J871" t="str">
            <v>PICHINCHA</v>
          </cell>
          <cell r="K871" t="str">
            <v>CARLA LORENA MACIAS CARPIO</v>
          </cell>
          <cell r="L871" t="str">
            <v>EL COCA  CALLE MORETAL  SN</v>
          </cell>
          <cell r="O871" t="str">
            <v>220202</v>
          </cell>
          <cell r="P871" t="str">
            <v>220202</v>
          </cell>
          <cell r="Q871" t="str">
            <v>ORELLANA _EL COCA_EL COCA</v>
          </cell>
          <cell r="R871" t="str">
            <v>4763680</v>
          </cell>
          <cell r="W871" t="str">
            <v>2100191937</v>
          </cell>
          <cell r="X871" t="str">
            <v>0982577338-0982577338</v>
          </cell>
          <cell r="AA871">
            <v>44918</v>
          </cell>
          <cell r="AD871">
            <v>1</v>
          </cell>
          <cell r="AE871">
            <v>1</v>
          </cell>
          <cell r="AH871" t="str">
            <v>SECTOR EL MORETAL  JUNTO A LAS PISCINAS DEL  PAUKER  PUERTA DE METAL GRANDE CONCHA DE VINO</v>
          </cell>
          <cell r="AI871" t="str">
            <v>DESPACHO</v>
          </cell>
          <cell r="AJ871" t="str">
            <v>Normal</v>
          </cell>
          <cell r="AL871" t="str">
            <v>NO</v>
          </cell>
          <cell r="AN871" t="str">
            <v>MOV onlinevip</v>
          </cell>
          <cell r="AO871" t="str">
            <v>CANAL ONLINE</v>
          </cell>
          <cell r="AP871">
            <v>44918</v>
          </cell>
          <cell r="AR871" t="str">
            <v>MDELIVERY_4763680</v>
          </cell>
          <cell r="AS871">
            <v>324330</v>
          </cell>
          <cell r="AT871" t="str">
            <v>D40</v>
          </cell>
          <cell r="AU871" t="str">
            <v>BTC</v>
          </cell>
          <cell r="AV871">
            <v>1</v>
          </cell>
          <cell r="AW871" t="str">
            <v>PROVINCIAL</v>
          </cell>
          <cell r="AX871" t="str">
            <v>ENTREGADO</v>
          </cell>
          <cell r="AY871" t="str">
            <v>LTE XIAOMI REDMI NOTE 11S AZUL: 1 und - sn. 865954062627064</v>
          </cell>
          <cell r="AZ871" t="str">
            <v>TERMINAL</v>
          </cell>
          <cell r="BA871" t="str">
            <v>Validar Biometrico</v>
          </cell>
        </row>
        <row r="872">
          <cell r="A872" t="str">
            <v>4763696</v>
          </cell>
          <cell r="B872" t="str">
            <v>MDELIVERY</v>
          </cell>
          <cell r="C872">
            <v>44918</v>
          </cell>
          <cell r="D872" t="str">
            <v>FLEXNET ECUADOR - MDELIVERY</v>
          </cell>
          <cell r="E872" t="str">
            <v>CALLE 28 DE JUNIO S/N Y GARCIA MORENO ENTRADA LLANO GRANDE</v>
          </cell>
          <cell r="H872" t="str">
            <v>170208</v>
          </cell>
          <cell r="I872" t="str">
            <v>QUITO</v>
          </cell>
          <cell r="J872" t="str">
            <v>PICHINCHA</v>
          </cell>
          <cell r="K872" t="str">
            <v>BERTHA MARGARITA ARANA CHILA</v>
          </cell>
          <cell r="L872" t="str">
            <v>TARQUI CDLA COLINAS DEL SOL  MZ 2000 VILLA 2</v>
          </cell>
          <cell r="O872" t="str">
            <v>090706</v>
          </cell>
          <cell r="P872" t="str">
            <v>090706</v>
          </cell>
          <cell r="Q872" t="str">
            <v>GUAYAS_GUAYAQUIL_TARQUI</v>
          </cell>
          <cell r="R872" t="str">
            <v>4763696</v>
          </cell>
          <cell r="W872" t="str">
            <v>0917348336</v>
          </cell>
          <cell r="X872" t="str">
            <v>0958715057-0958715057</v>
          </cell>
          <cell r="AA872">
            <v>44918</v>
          </cell>
          <cell r="AD872">
            <v>1</v>
          </cell>
          <cell r="AE872">
            <v>1</v>
          </cell>
          <cell r="AH872" t="str">
            <v>ATRAS DE HIPERMARKET VIA DAULE ANUNCIARSE EN GARITA FLIA ARANA VALENCIA</v>
          </cell>
          <cell r="AI872" t="str">
            <v>DESPACHO</v>
          </cell>
          <cell r="AJ872" t="str">
            <v>Normal</v>
          </cell>
          <cell r="AL872" t="str">
            <v>NO</v>
          </cell>
          <cell r="AN872" t="str">
            <v>MOV onlinevip</v>
          </cell>
          <cell r="AO872" t="str">
            <v>CANAL ONLINE</v>
          </cell>
          <cell r="AP872">
            <v>44918</v>
          </cell>
          <cell r="AR872" t="str">
            <v>MDELIVERY_4763696</v>
          </cell>
          <cell r="AS872">
            <v>324370</v>
          </cell>
          <cell r="AT872" t="str">
            <v>D40</v>
          </cell>
          <cell r="AU872" t="str">
            <v>BTC</v>
          </cell>
          <cell r="AV872">
            <v>1</v>
          </cell>
          <cell r="AW872" t="str">
            <v>LOCAL</v>
          </cell>
          <cell r="AX872" t="str">
            <v>ENTREGADO</v>
          </cell>
          <cell r="AY872" t="str">
            <v>LTE HONOR X8 SILVER: 1 und - sn. 864331068689607</v>
          </cell>
          <cell r="AZ872" t="str">
            <v>TERMINAL</v>
          </cell>
          <cell r="BA872" t="str">
            <v>Validar Biometrico</v>
          </cell>
        </row>
        <row r="873">
          <cell r="A873" t="str">
            <v>4763920</v>
          </cell>
          <cell r="B873" t="str">
            <v>MDELIVERY</v>
          </cell>
          <cell r="C873">
            <v>44918</v>
          </cell>
          <cell r="D873" t="str">
            <v>FLEXNET ECUADOR - MDELIVERY</v>
          </cell>
          <cell r="E873" t="str">
            <v>CALLE 28 DE JUNIO S/N Y GARCIA MORENO ENTRADA LLANO GRANDE</v>
          </cell>
          <cell r="H873" t="str">
            <v>170208</v>
          </cell>
          <cell r="I873" t="str">
            <v>QUITO</v>
          </cell>
          <cell r="J873" t="str">
            <v>PICHINCHA</v>
          </cell>
          <cell r="K873" t="str">
            <v>DANYA DENNISE DIAZ CORRAL</v>
          </cell>
          <cell r="L873" t="str">
            <v>TARQUI CDLA EL PARAISO  MZ C VILLA 61</v>
          </cell>
          <cell r="O873" t="str">
            <v>090603</v>
          </cell>
          <cell r="P873" t="str">
            <v>090603</v>
          </cell>
          <cell r="Q873" t="str">
            <v>GUAYAS_GUAYAQUIL_TARQUI</v>
          </cell>
          <cell r="R873" t="str">
            <v>4763920</v>
          </cell>
          <cell r="W873" t="str">
            <v>0925925620_E1331I1111</v>
          </cell>
          <cell r="X873" t="str">
            <v>0983111079-</v>
          </cell>
          <cell r="AA873">
            <v>44918</v>
          </cell>
          <cell r="AD873">
            <v>1</v>
          </cell>
          <cell r="AE873">
            <v>1</v>
          </cell>
          <cell r="AH873" t="str">
            <v>JUNTO AL ANTIGUO COLEGIO PALESTRA ENTREGA  EN CASA ESQUINERA GRIS REJAS BLANCAS</v>
          </cell>
          <cell r="AI873" t="str">
            <v>DESPACHO</v>
          </cell>
          <cell r="AJ873" t="str">
            <v>Normal</v>
          </cell>
          <cell r="AL873" t="str">
            <v>NO</v>
          </cell>
          <cell r="AN873" t="str">
            <v>MOV_tecnocom_credito_directo</v>
          </cell>
          <cell r="AO873" t="str">
            <v>CANAL ONLINE</v>
          </cell>
          <cell r="AP873">
            <v>44918</v>
          </cell>
          <cell r="AR873" t="str">
            <v>MDELIVERY_4763920</v>
          </cell>
          <cell r="AS873">
            <v>324388</v>
          </cell>
          <cell r="AT873" t="str">
            <v>D40</v>
          </cell>
          <cell r="AU873" t="str">
            <v>BTC</v>
          </cell>
          <cell r="AV873">
            <v>1</v>
          </cell>
          <cell r="AW873" t="str">
            <v>LOCAL</v>
          </cell>
          <cell r="AX873" t="str">
            <v>INCIDENCIA</v>
          </cell>
          <cell r="AY873" t="str">
            <v>LTE SAMSUNG A53 5G NEGRO: 1 und - sn. 353842194803605</v>
          </cell>
          <cell r="AZ873" t="str">
            <v>TERMINAL</v>
          </cell>
          <cell r="BA873" t="str">
            <v>Validar Biometrico</v>
          </cell>
        </row>
        <row r="874">
          <cell r="A874" t="str">
            <v>4763923</v>
          </cell>
          <cell r="B874" t="str">
            <v>MDELIVERY</v>
          </cell>
          <cell r="C874">
            <v>44918</v>
          </cell>
          <cell r="D874" t="str">
            <v>FLEXNET ECUADOR - MDELIVERY</v>
          </cell>
          <cell r="E874" t="str">
            <v>CALLE 28 DE JUNIO S/N Y GARCIA MORENO ENTRADA LLANO GRANDE</v>
          </cell>
          <cell r="H874" t="str">
            <v>170208</v>
          </cell>
          <cell r="I874" t="str">
            <v>QUITO</v>
          </cell>
          <cell r="J874" t="str">
            <v>PICHINCHA</v>
          </cell>
          <cell r="K874" t="str">
            <v>MARIA TERESA VELEZ PAREDES</v>
          </cell>
          <cell r="L874" t="str">
            <v>TARQUI AV CENTRAL  112 A  ENTRE CALLE PRIEMRA Y CALLE 2DA</v>
          </cell>
          <cell r="O874" t="str">
            <v>090603</v>
          </cell>
          <cell r="P874" t="str">
            <v>090603</v>
          </cell>
          <cell r="Q874" t="str">
            <v>GUAYAS_GUAYAQUIL_TARQUI</v>
          </cell>
          <cell r="R874" t="str">
            <v>4763923</v>
          </cell>
          <cell r="W874" t="str">
            <v>0904995107_E2333I2222</v>
          </cell>
          <cell r="X874" t="str">
            <v>0979033146-0979033146</v>
          </cell>
          <cell r="AA874">
            <v>44918</v>
          </cell>
          <cell r="AD874">
            <v>1</v>
          </cell>
          <cell r="AE874">
            <v>1</v>
          </cell>
          <cell r="AH874" t="str">
            <v>CIUDADELA MIRAFLORES EN VILLA BLANCA PUERTAS NEGRAS CON BALCONES FRENTE A MINIMARKET JUANITO</v>
          </cell>
          <cell r="AI874" t="str">
            <v>DESPACHO</v>
          </cell>
          <cell r="AJ874" t="str">
            <v>Normal</v>
          </cell>
          <cell r="AL874" t="str">
            <v>NO</v>
          </cell>
          <cell r="AN874" t="str">
            <v>MOV onlinevip</v>
          </cell>
          <cell r="AO874" t="str">
            <v>CANAL ONLINE</v>
          </cell>
          <cell r="AP874">
            <v>44918</v>
          </cell>
          <cell r="AR874" t="str">
            <v>MDELIVERY_4763923</v>
          </cell>
          <cell r="AS874">
            <v>324382</v>
          </cell>
          <cell r="AT874" t="str">
            <v>D40</v>
          </cell>
          <cell r="AU874" t="str">
            <v>BTC</v>
          </cell>
          <cell r="AV874">
            <v>1</v>
          </cell>
          <cell r="AW874" t="str">
            <v>LOCAL</v>
          </cell>
          <cell r="AX874" t="str">
            <v>ENTREGADO</v>
          </cell>
          <cell r="AY874" t="str">
            <v>LTE XIAOMI REDMI NOTE 11 AZUL: 1 und - sn. 869113065787401</v>
          </cell>
          <cell r="AZ874" t="str">
            <v>TERMINAL</v>
          </cell>
          <cell r="BA874" t="str">
            <v>Validar Biometrico</v>
          </cell>
        </row>
        <row r="875">
          <cell r="A875" t="str">
            <v>4764254</v>
          </cell>
          <cell r="B875" t="str">
            <v>MDELIVERY</v>
          </cell>
          <cell r="C875">
            <v>44918</v>
          </cell>
          <cell r="D875" t="str">
            <v>FLEXNET ECUADOR - MDELIVERY</v>
          </cell>
          <cell r="E875" t="str">
            <v>CALLE 28 DE JUNIO S/N Y GARCIA MORENO ENTRADA LLANO GRANDE</v>
          </cell>
          <cell r="H875" t="str">
            <v>170208</v>
          </cell>
          <cell r="I875" t="str">
            <v>QUITO</v>
          </cell>
          <cell r="J875" t="str">
            <v>PICHINCHA</v>
          </cell>
          <cell r="K875" t="str">
            <v>PAREJA COELLO JOHAN ANDRES</v>
          </cell>
          <cell r="L875" t="str">
            <v>TARQUI  CDLA LAS ORQUIDEAS  MZ 1035 VILLA 32</v>
          </cell>
          <cell r="O875" t="str">
            <v>090704</v>
          </cell>
          <cell r="P875" t="str">
            <v>090704</v>
          </cell>
          <cell r="Q875" t="str">
            <v>GUAYAS_GUAYAQUIL_TARQUI</v>
          </cell>
          <cell r="R875" t="str">
            <v>4764254</v>
          </cell>
          <cell r="W875" t="str">
            <v>1313196915</v>
          </cell>
          <cell r="X875" t="str">
            <v>0960290691-0960290691</v>
          </cell>
          <cell r="AA875">
            <v>44918</v>
          </cell>
          <cell r="AD875">
            <v>1</v>
          </cell>
          <cell r="AE875">
            <v>1</v>
          </cell>
          <cell r="AH875" t="str">
            <v>DIAGONAL A LA ESCUELA DE DANZA ADRIANA YEPEZ ENTREGA EN CASA 2P BEIGE PB</v>
          </cell>
          <cell r="AI875" t="str">
            <v>DESPACHO</v>
          </cell>
          <cell r="AJ875" t="str">
            <v>Normal</v>
          </cell>
          <cell r="AL875" t="str">
            <v>NO</v>
          </cell>
          <cell r="AN875" t="str">
            <v>MOV onlinevip</v>
          </cell>
          <cell r="AO875" t="str">
            <v>CANAL ONLINE</v>
          </cell>
          <cell r="AP875">
            <v>44918</v>
          </cell>
          <cell r="AR875" t="str">
            <v>MDELIVERY_4764254</v>
          </cell>
          <cell r="AS875">
            <v>324378</v>
          </cell>
          <cell r="AT875" t="str">
            <v>D40</v>
          </cell>
          <cell r="AU875" t="str">
            <v>BTC</v>
          </cell>
          <cell r="AV875">
            <v>1</v>
          </cell>
          <cell r="AW875" t="str">
            <v>LOCAL</v>
          </cell>
          <cell r="AX875" t="str">
            <v>ENTREGADO</v>
          </cell>
          <cell r="AY875" t="str">
            <v>LTE HONOR X8 NEGRO: 1 und - sn. 866184061563594</v>
          </cell>
          <cell r="AZ875" t="str">
            <v>TERMINAL</v>
          </cell>
          <cell r="BA875" t="str">
            <v>Validar Biometrico</v>
          </cell>
        </row>
        <row r="876">
          <cell r="A876" t="str">
            <v>4764275</v>
          </cell>
          <cell r="B876" t="str">
            <v>MDELIVERY</v>
          </cell>
          <cell r="C876">
            <v>44918</v>
          </cell>
          <cell r="D876" t="str">
            <v>FLEXNET ECUADOR - MDELIVERY</v>
          </cell>
          <cell r="E876" t="str">
            <v>CALLE 28 DE JUNIO S/N Y GARCIA MORENO ENTRADA LLANO GRANDE</v>
          </cell>
          <cell r="H876" t="str">
            <v>170208</v>
          </cell>
          <cell r="I876" t="str">
            <v>QUITO</v>
          </cell>
          <cell r="J876" t="str">
            <v>PICHINCHA</v>
          </cell>
          <cell r="K876" t="str">
            <v>ORLIN ENRIQUE MONTIEL MARIN</v>
          </cell>
          <cell r="L876" t="str">
            <v>CUMBAYA  CALLE DE LOS JAZMINES  SN  Y MIGUEL ANGEL</v>
          </cell>
          <cell r="O876" t="str">
            <v>170904</v>
          </cell>
          <cell r="P876" t="str">
            <v>170904</v>
          </cell>
          <cell r="Q876" t="str">
            <v>PICHINCHA_QUITO _CUMBAYA</v>
          </cell>
          <cell r="R876" t="str">
            <v>4764275</v>
          </cell>
          <cell r="W876" t="str">
            <v>1757691306_E3333i2222</v>
          </cell>
          <cell r="X876" t="str">
            <v>0958940223-</v>
          </cell>
          <cell r="AA876">
            <v>44918</v>
          </cell>
          <cell r="AD876">
            <v>1</v>
          </cell>
          <cell r="AE876">
            <v>1</v>
          </cell>
          <cell r="AH876" t="str">
            <v>LA PRIMAVERA 2  ENTREGA EN CONJ DIAMOND VILLAGE CASA 5</v>
          </cell>
          <cell r="AI876" t="str">
            <v>DESPACHO</v>
          </cell>
          <cell r="AJ876" t="str">
            <v>Normal</v>
          </cell>
          <cell r="AL876" t="str">
            <v>NO</v>
          </cell>
          <cell r="AN876" t="str">
            <v>MOV tecnocom</v>
          </cell>
          <cell r="AO876" t="str">
            <v>CANAL ONLINE</v>
          </cell>
          <cell r="AP876">
            <v>44918</v>
          </cell>
          <cell r="AR876" t="str">
            <v>MDELIVERY_4764275</v>
          </cell>
          <cell r="AS876">
            <v>324440</v>
          </cell>
          <cell r="AT876" t="str">
            <v>D40</v>
          </cell>
          <cell r="AU876" t="str">
            <v>BTC</v>
          </cell>
          <cell r="AV876">
            <v>1</v>
          </cell>
          <cell r="AW876" t="str">
            <v>LOCAL</v>
          </cell>
          <cell r="AX876" t="str">
            <v>ENTREGADO</v>
          </cell>
          <cell r="AY876" t="str">
            <v>LTE IPHONE 13 PRO 256GB NEGRO: 1 und - sn. 350302398775292</v>
          </cell>
          <cell r="AZ876" t="str">
            <v>TERMINAL</v>
          </cell>
          <cell r="BA876" t="str">
            <v>Validar Biometrico, Validar Tarjeta Credito M,</v>
          </cell>
        </row>
        <row r="877">
          <cell r="A877" t="str">
            <v>4764340</v>
          </cell>
          <cell r="B877" t="str">
            <v>MDELIVERY</v>
          </cell>
          <cell r="C877">
            <v>44918</v>
          </cell>
          <cell r="D877" t="str">
            <v>FLEXNET ECUADOR - MDELIVERY</v>
          </cell>
          <cell r="E877" t="str">
            <v>CALLE 28 DE JUNIO S/N Y GARCIA MORENO ENTRADA LLANO GRANDE</v>
          </cell>
          <cell r="H877" t="str">
            <v>170208</v>
          </cell>
          <cell r="I877" t="str">
            <v>QUITO</v>
          </cell>
          <cell r="J877" t="str">
            <v>PICHINCHA</v>
          </cell>
          <cell r="K877" t="str">
            <v>JESUS ALEXANDRA ZAMBRANO CUADROS</v>
          </cell>
          <cell r="L877" t="str">
            <v>CHONE  CALLE PICHINCHA  150 CALLE ROCAFUERTE</v>
          </cell>
          <cell r="O877" t="str">
            <v>130703</v>
          </cell>
          <cell r="P877" t="str">
            <v>130703</v>
          </cell>
          <cell r="Q877" t="str">
            <v>MANABI_CHONE_CHONE</v>
          </cell>
          <cell r="R877" t="str">
            <v>4764340</v>
          </cell>
          <cell r="W877" t="str">
            <v>1303167124</v>
          </cell>
          <cell r="X877" t="str">
            <v>0988836593-0980505504</v>
          </cell>
          <cell r="AA877">
            <v>44918</v>
          </cell>
          <cell r="AD877">
            <v>1</v>
          </cell>
          <cell r="AE877">
            <v>1</v>
          </cell>
          <cell r="AH877" t="str">
            <v>JUNTO A BANCO DE GUAYAQUIL ENTREGA EN  FARMACIA SAN GREGORIO</v>
          </cell>
          <cell r="AI877" t="str">
            <v>DESPACHO</v>
          </cell>
          <cell r="AJ877" t="str">
            <v>Normal</v>
          </cell>
          <cell r="AL877" t="str">
            <v>NO</v>
          </cell>
          <cell r="AN877" t="str">
            <v>MOV onlinevip</v>
          </cell>
          <cell r="AO877" t="str">
            <v>CANAL ONLINE</v>
          </cell>
          <cell r="AP877">
            <v>44918</v>
          </cell>
          <cell r="AR877" t="str">
            <v>MDELIVERY_4764340</v>
          </cell>
          <cell r="AS877">
            <v>324343</v>
          </cell>
          <cell r="AT877" t="str">
            <v>D40</v>
          </cell>
          <cell r="AU877" t="str">
            <v>BTC</v>
          </cell>
          <cell r="AV877">
            <v>1</v>
          </cell>
          <cell r="AW877" t="str">
            <v>PROVINCIAL</v>
          </cell>
          <cell r="AX877" t="str">
            <v>ENTREGADO</v>
          </cell>
          <cell r="AY877" t="str">
            <v>LTE IPHONE 14 PRO 128GB NEGRO: 1 und - sn. 357588207485049</v>
          </cell>
          <cell r="AZ877" t="str">
            <v>TERMINAL</v>
          </cell>
          <cell r="BA877" t="str">
            <v>Validar Biometrico</v>
          </cell>
        </row>
        <row r="878">
          <cell r="A878" t="str">
            <v>4764347</v>
          </cell>
          <cell r="B878" t="str">
            <v>MDELIVERY</v>
          </cell>
          <cell r="C878">
            <v>44918</v>
          </cell>
          <cell r="D878" t="str">
            <v>FLEXNET ECUADOR - MDELIVERY</v>
          </cell>
          <cell r="E878" t="str">
            <v>CALLE 28 DE JUNIO S/N Y GARCIA MORENO ENTRADA LLANO GRANDE</v>
          </cell>
          <cell r="H878" t="str">
            <v>170208</v>
          </cell>
          <cell r="I878" t="str">
            <v>QUITO</v>
          </cell>
          <cell r="J878" t="str">
            <v>PICHINCHA</v>
          </cell>
          <cell r="K878" t="str">
            <v>MORAN MUÑOZ ANDRES ROBERTO</v>
          </cell>
          <cell r="L878" t="str">
            <v>LA AURORA LA JOYA ETAPA GEMA  MZ 15 VILLA 9</v>
          </cell>
          <cell r="O878" t="str">
            <v>091910</v>
          </cell>
          <cell r="P878" t="str">
            <v>091910</v>
          </cell>
          <cell r="Q878" t="str">
            <v>GUAYAS_DAULE_LA AURORA</v>
          </cell>
          <cell r="R878" t="str">
            <v>4764347</v>
          </cell>
          <cell r="W878" t="str">
            <v>0923965552_E3333I2242</v>
          </cell>
          <cell r="X878" t="str">
            <v>0995309147-0995309147</v>
          </cell>
          <cell r="AA878">
            <v>44918</v>
          </cell>
          <cell r="AD878">
            <v>1</v>
          </cell>
          <cell r="AE878">
            <v>1</v>
          </cell>
          <cell r="AH878" t="str">
            <v>REGISTRASE EN GARITA</v>
          </cell>
          <cell r="AI878" t="str">
            <v>DESPACHO</v>
          </cell>
          <cell r="AJ878" t="str">
            <v>Normal</v>
          </cell>
          <cell r="AL878" t="str">
            <v>NO</v>
          </cell>
          <cell r="AN878" t="str">
            <v>MOV onlinevip</v>
          </cell>
          <cell r="AO878" t="str">
            <v>CANAL ONLINE</v>
          </cell>
          <cell r="AP878">
            <v>44918</v>
          </cell>
          <cell r="AR878" t="str">
            <v>MDELIVERY_4764347</v>
          </cell>
          <cell r="AS878">
            <v>324320</v>
          </cell>
          <cell r="AT878" t="str">
            <v>D40</v>
          </cell>
          <cell r="AU878" t="str">
            <v>BTC</v>
          </cell>
          <cell r="AV878">
            <v>1</v>
          </cell>
          <cell r="AW878" t="str">
            <v>PROVINCIAL</v>
          </cell>
          <cell r="AX878" t="str">
            <v>ENTREGADO</v>
          </cell>
          <cell r="AY878" t="str">
            <v>LTE IPHONE 11 64GB NEGRO: 1 und - sn. 356656421899963</v>
          </cell>
          <cell r="AZ878" t="str">
            <v>TERMINAL</v>
          </cell>
          <cell r="BA878" t="str">
            <v>Validar Biometrico</v>
          </cell>
        </row>
        <row r="879">
          <cell r="A879" t="str">
            <v>4764352</v>
          </cell>
          <cell r="B879" t="str">
            <v>MDELIVERY</v>
          </cell>
          <cell r="C879">
            <v>44918</v>
          </cell>
          <cell r="D879" t="str">
            <v>FLEXNET ECUADOR - MDELIVERY</v>
          </cell>
          <cell r="E879" t="str">
            <v>CALLE 28 DE JUNIO S/N Y GARCIA MORENO ENTRADA LLANO GRANDE</v>
          </cell>
          <cell r="H879" t="str">
            <v>170208</v>
          </cell>
          <cell r="I879" t="str">
            <v>QUITO</v>
          </cell>
          <cell r="J879" t="str">
            <v>PICHINCHA</v>
          </cell>
          <cell r="K879" t="str">
            <v>JEFFERSON ANDRES VASQUEZ CAIZA</v>
          </cell>
          <cell r="L879" t="str">
            <v>HUAQUILLAS  CALLE A  SN  Y CALLE 7</v>
          </cell>
          <cell r="O879" t="str">
            <v>070501</v>
          </cell>
          <cell r="P879" t="str">
            <v>070501</v>
          </cell>
          <cell r="Q879" t="str">
            <v>EL ORO_HUAQUILLAS_HUAQUILLAS</v>
          </cell>
          <cell r="R879" t="str">
            <v>4764352</v>
          </cell>
          <cell r="W879" t="str">
            <v>1724810088_V4443v4444</v>
          </cell>
          <cell r="X879" t="str">
            <v>0984581787-</v>
          </cell>
          <cell r="AA879">
            <v>44918</v>
          </cell>
          <cell r="AD879">
            <v>1</v>
          </cell>
          <cell r="AE879">
            <v>1</v>
          </cell>
          <cell r="AH879" t="str">
            <v>EN CASA DE 1 PISO ESQUINERA CON TIENDA VIVERES KIMBERLY  Y CERCO DE CANIA A 3 CDRS DEL CENTRO DE MATRICULACION VEHICULAR</v>
          </cell>
          <cell r="AI879" t="str">
            <v>DESPACHO</v>
          </cell>
          <cell r="AJ879" t="str">
            <v>Normal</v>
          </cell>
          <cell r="AL879" t="str">
            <v>NO</v>
          </cell>
          <cell r="AN879" t="str">
            <v>MOV_tecnocom_credito_directo</v>
          </cell>
          <cell r="AO879" t="str">
            <v>CANAL ONLINE</v>
          </cell>
          <cell r="AP879">
            <v>44918</v>
          </cell>
          <cell r="AR879" t="str">
            <v>MDELIVERY_4764352</v>
          </cell>
          <cell r="AS879">
            <v>324417</v>
          </cell>
          <cell r="AT879" t="str">
            <v>D40</v>
          </cell>
          <cell r="AU879" t="str">
            <v>BTC</v>
          </cell>
          <cell r="AV879">
            <v>1</v>
          </cell>
          <cell r="AW879" t="str">
            <v>PROVINCIAL</v>
          </cell>
          <cell r="AX879" t="str">
            <v>ENTREGADO</v>
          </cell>
          <cell r="AY879" t="str">
            <v>LTE XIAOMI 11 LITE 5G NE NEGRO: 1 und - sn. 863090064281469</v>
          </cell>
          <cell r="AZ879" t="str">
            <v>TERMINAL</v>
          </cell>
          <cell r="BA879" t="str">
            <v>Validar Biometrico</v>
          </cell>
        </row>
        <row r="880">
          <cell r="A880" t="str">
            <v>4764363</v>
          </cell>
          <cell r="B880" t="str">
            <v>MDELIVERY</v>
          </cell>
          <cell r="C880">
            <v>44918</v>
          </cell>
          <cell r="D880" t="str">
            <v>FLEXNET ECUADOR - MDELIVERY</v>
          </cell>
          <cell r="E880" t="str">
            <v>CALLE 28 DE JUNIO S/N Y GARCIA MORENO ENTRADA LLANO GRANDE</v>
          </cell>
          <cell r="H880" t="str">
            <v>170208</v>
          </cell>
          <cell r="I880" t="str">
            <v>QUITO</v>
          </cell>
          <cell r="J880" t="str">
            <v>PICHINCHA</v>
          </cell>
          <cell r="K880" t="str">
            <v>FAJARDO LOPEZ CARMEN AMANDA</v>
          </cell>
          <cell r="L880" t="str">
            <v>SOLANDA AV SOLANDA  S2561  Y PSJE 2 OE3F</v>
          </cell>
          <cell r="O880" t="str">
            <v>170606</v>
          </cell>
          <cell r="P880" t="str">
            <v>170606</v>
          </cell>
          <cell r="Q880" t="str">
            <v>PICHINCHA_QUITO_SOLANDA</v>
          </cell>
          <cell r="R880" t="str">
            <v>4764363</v>
          </cell>
          <cell r="W880" t="str">
            <v>0704897743</v>
          </cell>
          <cell r="X880" t="str">
            <v>0995722327-0995722327</v>
          </cell>
          <cell r="AA880">
            <v>44918</v>
          </cell>
          <cell r="AD880">
            <v>1</v>
          </cell>
          <cell r="AE880">
            <v>1</v>
          </cell>
          <cell r="AH880" t="str">
            <v>SOLANDA A MEDIA CUADRA DEL CENTRO MEDICO BAMED ENTREGA EN CASA 3P LADRILLO VISTO</v>
          </cell>
          <cell r="AI880" t="str">
            <v>DESPACHO</v>
          </cell>
          <cell r="AJ880" t="str">
            <v>Normal</v>
          </cell>
          <cell r="AL880" t="str">
            <v>NO</v>
          </cell>
          <cell r="AN880" t="str">
            <v>MOV onlinevip</v>
          </cell>
          <cell r="AO880" t="str">
            <v>CANAL ONLINE</v>
          </cell>
          <cell r="AP880">
            <v>44918</v>
          </cell>
          <cell r="AR880" t="str">
            <v>MDELIVERY_4764363</v>
          </cell>
          <cell r="AS880">
            <v>324469</v>
          </cell>
          <cell r="AT880" t="str">
            <v>D40</v>
          </cell>
          <cell r="AU880" t="str">
            <v>BTC</v>
          </cell>
          <cell r="AV880">
            <v>1</v>
          </cell>
          <cell r="AW880" t="str">
            <v>LOCAL</v>
          </cell>
          <cell r="AX880" t="str">
            <v>ENTREGADO</v>
          </cell>
          <cell r="AY880" t="str">
            <v>LTE SAMSUNG A33 5G NEGRO: 1 und - sn. 352429892573697</v>
          </cell>
          <cell r="AZ880" t="str">
            <v>TERMINAL</v>
          </cell>
          <cell r="BA880" t="str">
            <v>Validar Biometrico</v>
          </cell>
        </row>
        <row r="881">
          <cell r="A881" t="str">
            <v>4764382</v>
          </cell>
          <cell r="B881" t="str">
            <v>MDELIVERY</v>
          </cell>
          <cell r="C881">
            <v>44918</v>
          </cell>
          <cell r="D881" t="str">
            <v>FLEXNET ECUADOR - MDELIVERY</v>
          </cell>
          <cell r="E881" t="str">
            <v>CALLE 28 DE JUNIO S/N Y GARCIA MORENO ENTRADA LLANO GRANDE</v>
          </cell>
          <cell r="H881" t="str">
            <v>170208</v>
          </cell>
          <cell r="I881" t="str">
            <v>QUITO</v>
          </cell>
          <cell r="J881" t="str">
            <v>PICHINCHA</v>
          </cell>
          <cell r="K881" t="str">
            <v>JONATHAN JAVIER VASQUEZ CALERO</v>
          </cell>
          <cell r="L881" t="str">
            <v>JIPIJAPA CALLE  E17B   E 17 05 Y MARIANO CALVACHE</v>
          </cell>
          <cell r="O881" t="str">
            <v>170516</v>
          </cell>
          <cell r="P881" t="str">
            <v>170516</v>
          </cell>
          <cell r="Q881" t="str">
            <v>PICHINCHA_QUITO_JIPIJAPA</v>
          </cell>
          <cell r="R881" t="str">
            <v>4764382</v>
          </cell>
          <cell r="W881" t="str">
            <v>1722772694_V1333V1222</v>
          </cell>
          <cell r="X881" t="str">
            <v>0999769192-</v>
          </cell>
          <cell r="AA881">
            <v>44918</v>
          </cell>
          <cell r="AD881">
            <v>1</v>
          </cell>
          <cell r="AE881">
            <v>1</v>
          </cell>
          <cell r="AH881" t="str">
            <v>BALCONES DE BELLAVISTA EN CASA DE PUERTA BLANCA</v>
          </cell>
          <cell r="AI881" t="str">
            <v>DESPACHO</v>
          </cell>
          <cell r="AJ881" t="str">
            <v>Normal</v>
          </cell>
          <cell r="AL881" t="str">
            <v>NO</v>
          </cell>
          <cell r="AN881" t="str">
            <v>MOV_tecnocom_credito_directo</v>
          </cell>
          <cell r="AO881" t="str">
            <v>CANAL ONLINE</v>
          </cell>
          <cell r="AP881">
            <v>44918</v>
          </cell>
          <cell r="AR881" t="str">
            <v>MDELIVERY_4764382</v>
          </cell>
          <cell r="AS881">
            <v>324491</v>
          </cell>
          <cell r="AT881" t="str">
            <v>D40</v>
          </cell>
          <cell r="AU881" t="str">
            <v>BTC</v>
          </cell>
          <cell r="AV881">
            <v>1</v>
          </cell>
          <cell r="AW881" t="str">
            <v>LOCAL</v>
          </cell>
          <cell r="AX881" t="str">
            <v>HABILITADO RUTEO</v>
          </cell>
          <cell r="AY881" t="str">
            <v>LTE SAMSUNG A53 5G NEGRO: 1 und - sn. 353842197630369</v>
          </cell>
          <cell r="AZ881" t="str">
            <v>TERMINAL</v>
          </cell>
          <cell r="BA881" t="str">
            <v>Validar Biometrico</v>
          </cell>
        </row>
        <row r="882">
          <cell r="A882" t="str">
            <v>4764426</v>
          </cell>
          <cell r="B882" t="str">
            <v>MDELIVERY</v>
          </cell>
          <cell r="C882">
            <v>44918</v>
          </cell>
          <cell r="D882" t="str">
            <v>FLEXNET ECUADOR - MDELIVERY</v>
          </cell>
          <cell r="E882" t="str">
            <v>CALLE 28 DE JUNIO S/N Y GARCIA MORENO ENTRADA LLANO GRANDE</v>
          </cell>
          <cell r="H882" t="str">
            <v>170208</v>
          </cell>
          <cell r="I882" t="str">
            <v>QUITO</v>
          </cell>
          <cell r="J882" t="str">
            <v>PICHINCHA</v>
          </cell>
          <cell r="K882" t="str">
            <v>MARIA BELEN ANDRADE CORTEZ</v>
          </cell>
          <cell r="L882" t="str">
            <v>LA MAGDALENA CALLE MAXIMILIANO RODRIGUEZ  OE2 683  Y GALO MOLINA</v>
          </cell>
          <cell r="O882" t="str">
            <v>170601</v>
          </cell>
          <cell r="P882" t="str">
            <v>170601</v>
          </cell>
          <cell r="Q882" t="str">
            <v>PICHINCHA_QUITO_LA MAGDALENA</v>
          </cell>
          <cell r="R882" t="str">
            <v>4764426</v>
          </cell>
          <cell r="W882" t="str">
            <v>1720876943_E3333I2222</v>
          </cell>
          <cell r="X882" t="str">
            <v>0997020625-</v>
          </cell>
          <cell r="AA882">
            <v>44918</v>
          </cell>
          <cell r="AD882">
            <v>1</v>
          </cell>
          <cell r="AE882">
            <v>1</v>
          </cell>
          <cell r="AH882" t="str">
            <v>TRAS LOS BOMBEROS DE LA AV ATAHUALPA EN CASA DE 3 PISOS AMARILLA</v>
          </cell>
          <cell r="AI882" t="str">
            <v>DESPACHO</v>
          </cell>
          <cell r="AJ882" t="str">
            <v>Normal</v>
          </cell>
          <cell r="AL882" t="str">
            <v>NO</v>
          </cell>
          <cell r="AN882" t="str">
            <v>MOV_tecnocom_credito_directo</v>
          </cell>
          <cell r="AO882" t="str">
            <v>CANAL ONLINE</v>
          </cell>
          <cell r="AP882">
            <v>44918</v>
          </cell>
          <cell r="AR882" t="str">
            <v>MDELIVERY_4764426</v>
          </cell>
          <cell r="AS882">
            <v>324487</v>
          </cell>
          <cell r="AT882" t="str">
            <v>D40</v>
          </cell>
          <cell r="AU882" t="str">
            <v>BTC</v>
          </cell>
          <cell r="AV882">
            <v>1</v>
          </cell>
          <cell r="AW882" t="str">
            <v>LOCAL</v>
          </cell>
          <cell r="AX882" t="str">
            <v>HABILITADO RUTEO</v>
          </cell>
          <cell r="AY882" t="str">
            <v>LTE REALME C21Y NEGRO: 1 und - sn. 860256054695991</v>
          </cell>
          <cell r="AZ882" t="str">
            <v>TERMINAL</v>
          </cell>
          <cell r="BA882" t="str">
            <v>Validar Biometrico</v>
          </cell>
        </row>
        <row r="883">
          <cell r="A883" t="str">
            <v>4764539</v>
          </cell>
          <cell r="B883" t="str">
            <v>MDELIVERY</v>
          </cell>
          <cell r="C883">
            <v>44918</v>
          </cell>
          <cell r="D883" t="str">
            <v>FLEXNET ECUADOR - MDELIVERY</v>
          </cell>
          <cell r="E883" t="str">
            <v>CALLE 28 DE JUNIO S/N Y GARCIA MORENO ENTRADA LLANO GRANDE</v>
          </cell>
          <cell r="H883" t="str">
            <v>170208</v>
          </cell>
          <cell r="I883" t="str">
            <v>QUITO</v>
          </cell>
          <cell r="J883" t="str">
            <v>PICHINCHA</v>
          </cell>
          <cell r="K883" t="str">
            <v>PATRICIO SEBASTIAN MOLINA MONGE</v>
          </cell>
          <cell r="L883" t="str">
            <v>CUMBAYA CALLE FRANCISCO DE ORELLANA  SN  Y CHIMBORAZO</v>
          </cell>
          <cell r="O883" t="str">
            <v>170901</v>
          </cell>
          <cell r="P883" t="str">
            <v>170901</v>
          </cell>
          <cell r="Q883" t="str">
            <v>PICHINCHA _QUITO _CUMBAYA</v>
          </cell>
          <cell r="R883" t="str">
            <v>4764539</v>
          </cell>
          <cell r="W883" t="str">
            <v>1712563566</v>
          </cell>
          <cell r="X883" t="str">
            <v>0984545378-0998377099</v>
          </cell>
          <cell r="AA883">
            <v>44918</v>
          </cell>
          <cell r="AD883">
            <v>1</v>
          </cell>
          <cell r="AE883">
            <v>1</v>
          </cell>
          <cell r="AH883" t="str">
            <v>CUMBAYA 2 CUADRAS ABAJO DE LA USFQ ENTREGA EN LOCAL SECURITY FILMS LLAMAR AL CLIENTE  LLAMAR PREVIA ENTREGA</v>
          </cell>
          <cell r="AI883" t="str">
            <v>DESPACHO</v>
          </cell>
          <cell r="AJ883" t="str">
            <v>Normal</v>
          </cell>
          <cell r="AL883" t="str">
            <v>NO</v>
          </cell>
          <cell r="AN883" t="str">
            <v>MOV onlinevip</v>
          </cell>
          <cell r="AO883" t="str">
            <v>CANAL ONLINE</v>
          </cell>
          <cell r="AP883">
            <v>44918</v>
          </cell>
          <cell r="AR883" t="str">
            <v>MDELIVERY_4764539</v>
          </cell>
          <cell r="AS883">
            <v>324448</v>
          </cell>
          <cell r="AT883" t="str">
            <v>D40</v>
          </cell>
          <cell r="AU883" t="str">
            <v>BTC</v>
          </cell>
          <cell r="AV883">
            <v>1</v>
          </cell>
          <cell r="AW883" t="str">
            <v>LOCAL</v>
          </cell>
          <cell r="AX883" t="str">
            <v>HABILITADO RUTEO</v>
          </cell>
          <cell r="AY883" t="str">
            <v>LTE SAMSUNG A23 NEGRO: 1 und - sn. 356795951904379</v>
          </cell>
          <cell r="AZ883" t="str">
            <v>TERMINAL</v>
          </cell>
          <cell r="BA883" t="str">
            <v>Validar Biometrico</v>
          </cell>
        </row>
        <row r="884">
          <cell r="A884" t="str">
            <v>TK-7481</v>
          </cell>
          <cell r="B884" t="str">
            <v>MDELIVERY</v>
          </cell>
          <cell r="C884">
            <v>44918</v>
          </cell>
          <cell r="D884" t="str">
            <v>FLEXNET ECUADOR - MDELIVERY</v>
          </cell>
          <cell r="E884" t="str">
            <v>CALLE 28 DE JUNIO S/N Y GARCIA MORENO ENTRADA LLANO GRANDE</v>
          </cell>
          <cell r="H884" t="str">
            <v>170208</v>
          </cell>
          <cell r="I884" t="str">
            <v>QUITO</v>
          </cell>
          <cell r="J884" t="str">
            <v>PICHINCHA</v>
          </cell>
          <cell r="K884" t="str">
            <v>OTECEL</v>
          </cell>
          <cell r="L884" t="str">
            <v>AVDA SIMÓN BOLIVAR Y VIA NAYON CONJUNTO CORPORATIVO EKOPARK TORRE 3 TELEFONICA</v>
          </cell>
          <cell r="O884" t="str">
            <v>QUITO</v>
          </cell>
          <cell r="P884" t="str">
            <v>QUITO</v>
          </cell>
          <cell r="Q884" t="str">
            <v>PICHINCHA</v>
          </cell>
          <cell r="R884" t="str">
            <v>TK-7481</v>
          </cell>
          <cell r="W884" t="str">
            <v/>
          </cell>
          <cell r="X884" t="str">
            <v>098299225</v>
          </cell>
          <cell r="AA884">
            <v>44918</v>
          </cell>
          <cell r="AD884">
            <v>1</v>
          </cell>
          <cell r="AE884">
            <v>1</v>
          </cell>
          <cell r="AH884" t="str">
            <v/>
          </cell>
          <cell r="AI884" t="str">
            <v>DESPACHO</v>
          </cell>
          <cell r="AJ884" t="str">
            <v>Normal</v>
          </cell>
          <cell r="AL884" t="str">
            <v>NO</v>
          </cell>
          <cell r="AN884" t="str">
            <v/>
          </cell>
          <cell r="AO884" t="str">
            <v>CANAL ONLINE</v>
          </cell>
          <cell r="AP884">
            <v>44918</v>
          </cell>
          <cell r="AR884" t="str">
            <v>MDELIVERY_TK-7481</v>
          </cell>
          <cell r="AS884">
            <v>324299</v>
          </cell>
          <cell r="AT884" t="str">
            <v>D40</v>
          </cell>
          <cell r="AU884" t="str">
            <v>BTC</v>
          </cell>
          <cell r="AV884">
            <v>1</v>
          </cell>
          <cell r="AX884" t="str">
            <v>ENTREGADO</v>
          </cell>
          <cell r="AY884" t="str">
            <v>ESIM MOVISTAR_ESIM EVOUCHERS CODE QR: 1 und - sn. 8959300120525755064</v>
          </cell>
          <cell r="AZ884" t="str">
            <v>SIMCARD</v>
          </cell>
          <cell r="BA884" t="str">
            <v/>
          </cell>
        </row>
        <row r="885">
          <cell r="A885" t="str">
            <v>TK-7482</v>
          </cell>
          <cell r="B885" t="str">
            <v>MDELIVERY</v>
          </cell>
          <cell r="C885">
            <v>44918</v>
          </cell>
          <cell r="D885" t="str">
            <v>FLEXNET ECUADOR - MDELIVERY</v>
          </cell>
          <cell r="E885" t="str">
            <v>CALLE 28 DE JUNIO S/N Y GARCIA MORENO ENTRADA LLANO GRANDE</v>
          </cell>
          <cell r="H885" t="str">
            <v>170208</v>
          </cell>
          <cell r="I885" t="str">
            <v>QUITO</v>
          </cell>
          <cell r="J885" t="str">
            <v>PICHINCHA</v>
          </cell>
          <cell r="K885" t="str">
            <v>OTECEL</v>
          </cell>
          <cell r="L885" t="str">
            <v>AVDA SIMÓN BOLIVAR Y VIA NAYON CONJUNTO CORPORATIVO EKOPARK TORRE 3 TELEFONICA</v>
          </cell>
          <cell r="O885" t="str">
            <v>QUITO</v>
          </cell>
          <cell r="P885" t="str">
            <v>QUITO</v>
          </cell>
          <cell r="Q885" t="str">
            <v>PICHINCHA</v>
          </cell>
          <cell r="R885" t="str">
            <v>TK-7482</v>
          </cell>
          <cell r="W885" t="str">
            <v/>
          </cell>
          <cell r="X885" t="str">
            <v>098299225</v>
          </cell>
          <cell r="AA885">
            <v>44918</v>
          </cell>
          <cell r="AD885">
            <v>1</v>
          </cell>
          <cell r="AE885">
            <v>1</v>
          </cell>
          <cell r="AH885" t="str">
            <v/>
          </cell>
          <cell r="AI885" t="str">
            <v>DESPACHO</v>
          </cell>
          <cell r="AJ885" t="str">
            <v>Normal</v>
          </cell>
          <cell r="AL885" t="str">
            <v>NO</v>
          </cell>
          <cell r="AN885" t="str">
            <v/>
          </cell>
          <cell r="AO885" t="str">
            <v>CANAL ONLINE</v>
          </cell>
          <cell r="AP885">
            <v>44918</v>
          </cell>
          <cell r="AR885" t="str">
            <v>MDELIVERY_TK-7482</v>
          </cell>
          <cell r="AS885">
            <v>324297</v>
          </cell>
          <cell r="AT885" t="str">
            <v>D40</v>
          </cell>
          <cell r="AU885" t="str">
            <v>BTC</v>
          </cell>
          <cell r="AV885">
            <v>1</v>
          </cell>
          <cell r="AX885" t="str">
            <v>ENTREGADO</v>
          </cell>
          <cell r="AY885" t="str">
            <v>ESIM MOVISTAR_ESIM EVOUCHERS CODE QR: 1 und - sn. 8959300120525754638</v>
          </cell>
          <cell r="AZ885" t="str">
            <v>SIMCARD</v>
          </cell>
          <cell r="BA885" t="str">
            <v/>
          </cell>
        </row>
        <row r="886">
          <cell r="A886" t="str">
            <v>TK-7485</v>
          </cell>
          <cell r="B886" t="str">
            <v>MDELIVERY</v>
          </cell>
          <cell r="C886">
            <v>44918</v>
          </cell>
          <cell r="D886" t="str">
            <v>FLEXNET ECUADOR - MDELIVERY</v>
          </cell>
          <cell r="E886" t="str">
            <v>CALLE 28 DE JUNIO S/N Y GARCIA MORENO ENTRADA LLANO GRANDE</v>
          </cell>
          <cell r="H886" t="str">
            <v>170208</v>
          </cell>
          <cell r="I886" t="str">
            <v>QUITO</v>
          </cell>
          <cell r="J886" t="str">
            <v>PICHINCHA</v>
          </cell>
          <cell r="K886" t="str">
            <v>OTECEL</v>
          </cell>
          <cell r="L886" t="str">
            <v>AVDA SIMÓN BOLIVAR Y VIA NAYON CONJUNTO CORPORATIVO EKOPARK TORRE 3 TELEFONICA</v>
          </cell>
          <cell r="O886" t="str">
            <v>QUITO</v>
          </cell>
          <cell r="P886" t="str">
            <v>QUITO</v>
          </cell>
          <cell r="Q886" t="str">
            <v>PICHINCHA</v>
          </cell>
          <cell r="R886" t="str">
            <v>TK-7485</v>
          </cell>
          <cell r="W886" t="str">
            <v/>
          </cell>
          <cell r="X886" t="str">
            <v>098299225</v>
          </cell>
          <cell r="AA886">
            <v>44918</v>
          </cell>
          <cell r="AD886">
            <v>1</v>
          </cell>
          <cell r="AE886">
            <v>1</v>
          </cell>
          <cell r="AH886" t="str">
            <v/>
          </cell>
          <cell r="AI886" t="str">
            <v>DESPACHO</v>
          </cell>
          <cell r="AJ886" t="str">
            <v>Normal</v>
          </cell>
          <cell r="AL886" t="str">
            <v>NO</v>
          </cell>
          <cell r="AN886" t="str">
            <v/>
          </cell>
          <cell r="AO886" t="str">
            <v>CANAL ONLINE</v>
          </cell>
          <cell r="AP886">
            <v>44918</v>
          </cell>
          <cell r="AR886" t="str">
            <v>MDELIVERY_TK-7485</v>
          </cell>
          <cell r="AS886">
            <v>324301</v>
          </cell>
          <cell r="AT886" t="str">
            <v>D40</v>
          </cell>
          <cell r="AU886" t="str">
            <v>BTC</v>
          </cell>
          <cell r="AV886">
            <v>1</v>
          </cell>
          <cell r="AX886" t="str">
            <v>ENTREGADO</v>
          </cell>
          <cell r="AY886" t="str">
            <v>ESIM MOVISTAR_ESIM EVOUCHERS CODE QR: 1 und - sn. 8959300120525774446</v>
          </cell>
          <cell r="AZ886" t="str">
            <v>SIMCARD</v>
          </cell>
          <cell r="BA886" t="str">
            <v/>
          </cell>
        </row>
        <row r="887">
          <cell r="A887" t="str">
            <v>TK-7486</v>
          </cell>
          <cell r="B887" t="str">
            <v>MDELIVERY</v>
          </cell>
          <cell r="C887">
            <v>44918</v>
          </cell>
          <cell r="D887" t="str">
            <v>FLEXNET ECUADOR - MDELIVERY</v>
          </cell>
          <cell r="E887" t="str">
            <v>CALLE 28 DE JUNIO S/N Y GARCIA MORENO ENTRADA LLANO GRANDE</v>
          </cell>
          <cell r="H887" t="str">
            <v>170208</v>
          </cell>
          <cell r="I887" t="str">
            <v>QUITO</v>
          </cell>
          <cell r="J887" t="str">
            <v>PICHINCHA</v>
          </cell>
          <cell r="K887" t="str">
            <v>OTECEL</v>
          </cell>
          <cell r="L887" t="str">
            <v>AVDA SIMÓN BOLIVAR Y VIA NAYON CONJUNTO CORPORATIVO EKOPARK TORRE 3 TELEFONICA</v>
          </cell>
          <cell r="O887" t="str">
            <v>QUITO</v>
          </cell>
          <cell r="P887" t="str">
            <v>QUITO</v>
          </cell>
          <cell r="Q887" t="str">
            <v>PICHINCHA</v>
          </cell>
          <cell r="R887" t="str">
            <v>TK-7486</v>
          </cell>
          <cell r="W887" t="str">
            <v/>
          </cell>
          <cell r="X887" t="str">
            <v>098299225</v>
          </cell>
          <cell r="AA887">
            <v>44918</v>
          </cell>
          <cell r="AD887">
            <v>1</v>
          </cell>
          <cell r="AE887">
            <v>1</v>
          </cell>
          <cell r="AH887" t="str">
            <v/>
          </cell>
          <cell r="AI887" t="str">
            <v>DESPACHO</v>
          </cell>
          <cell r="AJ887" t="str">
            <v>Normal</v>
          </cell>
          <cell r="AL887" t="str">
            <v>NO</v>
          </cell>
          <cell r="AN887" t="str">
            <v/>
          </cell>
          <cell r="AO887" t="str">
            <v>CANAL ONLINE</v>
          </cell>
          <cell r="AP887">
            <v>44918</v>
          </cell>
          <cell r="AR887" t="str">
            <v>MDELIVERY_TK-7486</v>
          </cell>
          <cell r="AS887">
            <v>324294</v>
          </cell>
          <cell r="AT887" t="str">
            <v>D40</v>
          </cell>
          <cell r="AU887" t="str">
            <v>BTC</v>
          </cell>
          <cell r="AV887">
            <v>1</v>
          </cell>
          <cell r="AX887" t="str">
            <v>ENTREGADO</v>
          </cell>
          <cell r="AY887" t="str">
            <v>ESIM MOVISTAR_ESIM EVOUCHERS CODE QR: 1 und - sn. 8959300120525775351</v>
          </cell>
          <cell r="AZ887" t="str">
            <v>SIMCARD</v>
          </cell>
          <cell r="BA887" t="str">
            <v/>
          </cell>
        </row>
        <row r="888">
          <cell r="A888" t="str">
            <v>TK-7487</v>
          </cell>
          <cell r="B888" t="str">
            <v>MDELIVERY</v>
          </cell>
          <cell r="C888">
            <v>44918</v>
          </cell>
          <cell r="D888" t="str">
            <v>FLEXNET ECUADOR - MDELIVERY</v>
          </cell>
          <cell r="E888" t="str">
            <v>CALLE 28 DE JUNIO S/N Y GARCIA MORENO ENTRADA LLANO GRANDE</v>
          </cell>
          <cell r="H888" t="str">
            <v>170208</v>
          </cell>
          <cell r="I888" t="str">
            <v>QUITO</v>
          </cell>
          <cell r="J888" t="str">
            <v>PICHINCHA</v>
          </cell>
          <cell r="K888" t="str">
            <v>OTECEL</v>
          </cell>
          <cell r="L888" t="str">
            <v>AVDA SIMÓN BOLIVAR Y VIA NAYON CONJUNTO CORPORATIVO EKOPARK TORRE 3 TELEFONICA</v>
          </cell>
          <cell r="O888" t="str">
            <v>QUITO</v>
          </cell>
          <cell r="P888" t="str">
            <v>QUITO</v>
          </cell>
          <cell r="Q888" t="str">
            <v>PICHINCHA</v>
          </cell>
          <cell r="R888" t="str">
            <v>TK-7487</v>
          </cell>
          <cell r="W888" t="str">
            <v/>
          </cell>
          <cell r="X888" t="str">
            <v>098299225</v>
          </cell>
          <cell r="AA888">
            <v>44918</v>
          </cell>
          <cell r="AD888">
            <v>1</v>
          </cell>
          <cell r="AE888">
            <v>1</v>
          </cell>
          <cell r="AH888" t="str">
            <v/>
          </cell>
          <cell r="AI888" t="str">
            <v>DESPACHO</v>
          </cell>
          <cell r="AJ888" t="str">
            <v>Normal</v>
          </cell>
          <cell r="AL888" t="str">
            <v>NO</v>
          </cell>
          <cell r="AN888" t="str">
            <v/>
          </cell>
          <cell r="AO888" t="str">
            <v>CANAL ONLINE</v>
          </cell>
          <cell r="AP888">
            <v>44918</v>
          </cell>
          <cell r="AR888" t="str">
            <v>MDELIVERY_TK-7487</v>
          </cell>
          <cell r="AS888">
            <v>324298</v>
          </cell>
          <cell r="AT888" t="str">
            <v>D40</v>
          </cell>
          <cell r="AU888" t="str">
            <v>BTC</v>
          </cell>
          <cell r="AV888">
            <v>1</v>
          </cell>
          <cell r="AX888" t="str">
            <v>ENTREGADO</v>
          </cell>
          <cell r="AY888" t="str">
            <v>ESIM MOVISTAR_ESIM EVOUCHERS CODE QR: 1 und - sn. 8959300120525777704</v>
          </cell>
          <cell r="AZ888" t="str">
            <v>SIMCARD</v>
          </cell>
          <cell r="BA888" t="str">
            <v/>
          </cell>
        </row>
        <row r="889">
          <cell r="A889" t="str">
            <v>TK-7488</v>
          </cell>
          <cell r="B889" t="str">
            <v>MDELIVERY</v>
          </cell>
          <cell r="C889">
            <v>44918</v>
          </cell>
          <cell r="D889" t="str">
            <v>FLEXNET ECUADOR - MDELIVERY</v>
          </cell>
          <cell r="E889" t="str">
            <v>CALLE 28 DE JUNIO S/N Y GARCIA MORENO ENTRADA LLANO GRANDE</v>
          </cell>
          <cell r="H889" t="str">
            <v>170208</v>
          </cell>
          <cell r="I889" t="str">
            <v>QUITO</v>
          </cell>
          <cell r="J889" t="str">
            <v>PICHINCHA</v>
          </cell>
          <cell r="K889" t="str">
            <v>OTECEL</v>
          </cell>
          <cell r="L889" t="str">
            <v>AVDA SIMÓN BOLIVAR Y VIA NAYON CONJUNTO CORPORATIVO EKOPARK TORRE 3 TELEFONICA</v>
          </cell>
          <cell r="O889" t="str">
            <v>QUITO</v>
          </cell>
          <cell r="P889" t="str">
            <v>QUITO</v>
          </cell>
          <cell r="Q889" t="str">
            <v>PICHINCHA</v>
          </cell>
          <cell r="R889" t="str">
            <v>TK-7488</v>
          </cell>
          <cell r="W889" t="str">
            <v/>
          </cell>
          <cell r="X889" t="str">
            <v>098299225</v>
          </cell>
          <cell r="AA889">
            <v>44918</v>
          </cell>
          <cell r="AD889">
            <v>1</v>
          </cell>
          <cell r="AE889">
            <v>1</v>
          </cell>
          <cell r="AH889" t="str">
            <v/>
          </cell>
          <cell r="AI889" t="str">
            <v>DESPACHO</v>
          </cell>
          <cell r="AJ889" t="str">
            <v>Normal</v>
          </cell>
          <cell r="AL889" t="str">
            <v>NO</v>
          </cell>
          <cell r="AN889" t="str">
            <v/>
          </cell>
          <cell r="AO889" t="str">
            <v>CANAL ONLINE</v>
          </cell>
          <cell r="AP889">
            <v>44918</v>
          </cell>
          <cell r="AR889" t="str">
            <v>MDELIVERY_TK-7488</v>
          </cell>
          <cell r="AS889">
            <v>324296</v>
          </cell>
          <cell r="AT889" t="str">
            <v>D40</v>
          </cell>
          <cell r="AU889" t="str">
            <v>BTC</v>
          </cell>
          <cell r="AV889">
            <v>1</v>
          </cell>
          <cell r="AX889" t="str">
            <v>ENTREGADO</v>
          </cell>
          <cell r="AY889" t="str">
            <v>ESIM MOVISTAR_ESIM EVOUCHERS CODE QR: 1 und - sn. 8959300120525775047</v>
          </cell>
          <cell r="AZ889" t="str">
            <v>SIMCARD</v>
          </cell>
          <cell r="BA889" t="str">
            <v/>
          </cell>
        </row>
        <row r="890">
          <cell r="A890" t="str">
            <v>TK-7489</v>
          </cell>
          <cell r="B890" t="str">
            <v>MDELIVERY</v>
          </cell>
          <cell r="C890">
            <v>44918</v>
          </cell>
          <cell r="D890" t="str">
            <v>FLEXNET ECUADOR - MDELIVERY</v>
          </cell>
          <cell r="E890" t="str">
            <v>CALLE 28 DE JUNIO S/N Y GARCIA MORENO ENTRADA LLANO GRANDE</v>
          </cell>
          <cell r="H890" t="str">
            <v>170208</v>
          </cell>
          <cell r="I890" t="str">
            <v>QUITO</v>
          </cell>
          <cell r="J890" t="str">
            <v>PICHINCHA</v>
          </cell>
          <cell r="K890" t="str">
            <v>OTECEL</v>
          </cell>
          <cell r="L890" t="str">
            <v>AVDA SIMÓN BOLIVAR Y VIA NAYON CONJUNTO CORPORATIVO EKOPARK TORRE 3 TELEFONICA</v>
          </cell>
          <cell r="O890" t="str">
            <v>QUITO</v>
          </cell>
          <cell r="P890" t="str">
            <v>QUITO</v>
          </cell>
          <cell r="Q890" t="str">
            <v>PICHINCHA</v>
          </cell>
          <cell r="R890" t="str">
            <v>TK-7489</v>
          </cell>
          <cell r="W890" t="str">
            <v/>
          </cell>
          <cell r="X890" t="str">
            <v>098299225</v>
          </cell>
          <cell r="AA890">
            <v>44918</v>
          </cell>
          <cell r="AD890">
            <v>1</v>
          </cell>
          <cell r="AE890">
            <v>1</v>
          </cell>
          <cell r="AH890" t="str">
            <v/>
          </cell>
          <cell r="AI890" t="str">
            <v>DESPACHO</v>
          </cell>
          <cell r="AJ890" t="str">
            <v>Normal</v>
          </cell>
          <cell r="AL890" t="str">
            <v>NO</v>
          </cell>
          <cell r="AN890" t="str">
            <v/>
          </cell>
          <cell r="AO890" t="str">
            <v>CANAL ONLINE</v>
          </cell>
          <cell r="AP890">
            <v>44918</v>
          </cell>
          <cell r="AR890" t="str">
            <v>MDELIVERY_TK-7489</v>
          </cell>
          <cell r="AS890">
            <v>324300</v>
          </cell>
          <cell r="AT890" t="str">
            <v>D40</v>
          </cell>
          <cell r="AU890" t="str">
            <v>BTC</v>
          </cell>
          <cell r="AV890">
            <v>1</v>
          </cell>
          <cell r="AX890" t="str">
            <v>ENTREGADO</v>
          </cell>
          <cell r="AY890" t="str">
            <v>ESIM MOVISTAR_ESIM EVOUCHERS CODE QR: 1 und - sn. 8959300120525777753</v>
          </cell>
          <cell r="AZ890" t="str">
            <v>SIMCARD</v>
          </cell>
          <cell r="BA890" t="str">
            <v/>
          </cell>
        </row>
        <row r="891">
          <cell r="A891" t="str">
            <v>TK-7490</v>
          </cell>
          <cell r="B891" t="str">
            <v>MDELIVERY</v>
          </cell>
          <cell r="C891">
            <v>44918</v>
          </cell>
          <cell r="D891" t="str">
            <v>FLEXNET ECUADOR - MDELIVERY</v>
          </cell>
          <cell r="E891" t="str">
            <v>CALLE 28 DE JUNIO S/N Y GARCIA MORENO ENTRADA LLANO GRANDE</v>
          </cell>
          <cell r="H891" t="str">
            <v>170208</v>
          </cell>
          <cell r="I891" t="str">
            <v>QUITO</v>
          </cell>
          <cell r="J891" t="str">
            <v>PICHINCHA</v>
          </cell>
          <cell r="K891" t="str">
            <v>OTECEL</v>
          </cell>
          <cell r="L891" t="str">
            <v>AVDA SIMÓN BOLIVAR Y VIA NAYON CONJUNTO CORPORATIVO EKOPARK TORRE 3 TELEFONICA</v>
          </cell>
          <cell r="O891" t="str">
            <v>QUITO</v>
          </cell>
          <cell r="P891" t="str">
            <v>QUITO</v>
          </cell>
          <cell r="Q891" t="str">
            <v>PICHINCHA</v>
          </cell>
          <cell r="R891" t="str">
            <v>TK-7490</v>
          </cell>
          <cell r="W891" t="str">
            <v/>
          </cell>
          <cell r="X891" t="str">
            <v>098299225</v>
          </cell>
          <cell r="AA891">
            <v>44918</v>
          </cell>
          <cell r="AD891">
            <v>1</v>
          </cell>
          <cell r="AE891">
            <v>1</v>
          </cell>
          <cell r="AH891" t="str">
            <v/>
          </cell>
          <cell r="AI891" t="str">
            <v>DESPACHO</v>
          </cell>
          <cell r="AJ891" t="str">
            <v>Normal</v>
          </cell>
          <cell r="AL891" t="str">
            <v>NO</v>
          </cell>
          <cell r="AN891" t="str">
            <v/>
          </cell>
          <cell r="AO891" t="str">
            <v>CANAL ONLINE</v>
          </cell>
          <cell r="AP891">
            <v>44918</v>
          </cell>
          <cell r="AR891" t="str">
            <v>MDELIVERY_TK-7490</v>
          </cell>
          <cell r="AS891">
            <v>324295</v>
          </cell>
          <cell r="AT891" t="str">
            <v>D40</v>
          </cell>
          <cell r="AU891" t="str">
            <v>BTC</v>
          </cell>
          <cell r="AV891">
            <v>1</v>
          </cell>
          <cell r="AX891" t="str">
            <v>ENTREGADO</v>
          </cell>
          <cell r="AY891" t="str">
            <v>ESIM MOVISTAR_ESIM EVOUCHERS CODE QR: 1 und - sn. 8959300120525768307</v>
          </cell>
          <cell r="AZ891" t="str">
            <v>SIMCARD</v>
          </cell>
          <cell r="BA891" t="str">
            <v/>
          </cell>
        </row>
        <row r="892">
          <cell r="A892" t="str">
            <v>TK-7491</v>
          </cell>
          <cell r="B892" t="str">
            <v>MDELIVERY</v>
          </cell>
          <cell r="C892">
            <v>44918</v>
          </cell>
          <cell r="D892" t="str">
            <v>FLEXNET ECUADOR - MDELIVERY</v>
          </cell>
          <cell r="E892" t="str">
            <v>CALLE 28 DE JUNIO S/N Y GARCIA MORENO ENTRADA LLANO GRANDE</v>
          </cell>
          <cell r="H892" t="str">
            <v>170208</v>
          </cell>
          <cell r="I892" t="str">
            <v>QUITO</v>
          </cell>
          <cell r="J892" t="str">
            <v>PICHINCHA</v>
          </cell>
          <cell r="K892" t="str">
            <v>OTECEL</v>
          </cell>
          <cell r="L892" t="str">
            <v>AVDA SIMÓN BOLIVAR Y VIA NAYON CONJUNTO CORPORATIVO EKOPARK TORRE 3 TELEFONICA</v>
          </cell>
          <cell r="O892" t="str">
            <v>QUITO</v>
          </cell>
          <cell r="P892" t="str">
            <v>QUITO</v>
          </cell>
          <cell r="Q892" t="str">
            <v>PICHINCHA</v>
          </cell>
          <cell r="R892" t="str">
            <v>TK-7491</v>
          </cell>
          <cell r="W892" t="str">
            <v/>
          </cell>
          <cell r="X892" t="str">
            <v>098299225</v>
          </cell>
          <cell r="AA892">
            <v>44918</v>
          </cell>
          <cell r="AD892">
            <v>1</v>
          </cell>
          <cell r="AE892">
            <v>1</v>
          </cell>
          <cell r="AH892" t="str">
            <v/>
          </cell>
          <cell r="AI892" t="str">
            <v>DESPACHO</v>
          </cell>
          <cell r="AJ892" t="str">
            <v>Normal</v>
          </cell>
          <cell r="AL892" t="str">
            <v>NO</v>
          </cell>
          <cell r="AN892" t="str">
            <v/>
          </cell>
          <cell r="AO892" t="str">
            <v>CANAL ONLINE</v>
          </cell>
          <cell r="AP892">
            <v>44918</v>
          </cell>
          <cell r="AR892" t="str">
            <v>MDELIVERY_TK-7491</v>
          </cell>
          <cell r="AS892">
            <v>324307</v>
          </cell>
          <cell r="AT892" t="str">
            <v>D40</v>
          </cell>
          <cell r="AU892" t="str">
            <v>BTC</v>
          </cell>
          <cell r="AV892">
            <v>1</v>
          </cell>
          <cell r="AX892" t="str">
            <v>ENTREGADO</v>
          </cell>
          <cell r="AY892" t="str">
            <v>ESIM MOVISTAR_ESIM EVOUCHERS CODE QR: 1 und - sn. 8959300120525774925</v>
          </cell>
          <cell r="AZ892" t="str">
            <v>SIMCARD</v>
          </cell>
          <cell r="BA892" t="str">
            <v/>
          </cell>
        </row>
        <row r="893">
          <cell r="A893" t="str">
            <v>TK-7492</v>
          </cell>
          <cell r="B893" t="str">
            <v>MDELIVERY</v>
          </cell>
          <cell r="C893">
            <v>44918</v>
          </cell>
          <cell r="D893" t="str">
            <v>FLEXNET ECUADOR - MDELIVERY</v>
          </cell>
          <cell r="E893" t="str">
            <v>CALLE 28 DE JUNIO S/N Y GARCIA MORENO ENTRADA LLANO GRANDE</v>
          </cell>
          <cell r="H893" t="str">
            <v>170208</v>
          </cell>
          <cell r="I893" t="str">
            <v>QUITO</v>
          </cell>
          <cell r="J893" t="str">
            <v>PICHINCHA</v>
          </cell>
          <cell r="K893" t="str">
            <v>OTECEL</v>
          </cell>
          <cell r="L893" t="str">
            <v>AVDA SIMÓN BOLIVAR Y VIA NAYON CONJUNTO CORPORATIVO EKOPARK TORRE 3 TELEFONICA</v>
          </cell>
          <cell r="O893" t="str">
            <v>QUITO</v>
          </cell>
          <cell r="P893" t="str">
            <v>QUITO</v>
          </cell>
          <cell r="Q893" t="str">
            <v>PICHINCHA</v>
          </cell>
          <cell r="R893" t="str">
            <v>TK-7492</v>
          </cell>
          <cell r="W893" t="str">
            <v/>
          </cell>
          <cell r="X893" t="str">
            <v>098299225</v>
          </cell>
          <cell r="AA893">
            <v>44918</v>
          </cell>
          <cell r="AD893">
            <v>1</v>
          </cell>
          <cell r="AE893">
            <v>1</v>
          </cell>
          <cell r="AH893" t="str">
            <v/>
          </cell>
          <cell r="AI893" t="str">
            <v>DESPACHO</v>
          </cell>
          <cell r="AJ893" t="str">
            <v>Normal</v>
          </cell>
          <cell r="AL893" t="str">
            <v>NO</v>
          </cell>
          <cell r="AN893" t="str">
            <v/>
          </cell>
          <cell r="AO893" t="str">
            <v>CANAL ONLINE</v>
          </cell>
          <cell r="AP893">
            <v>44918</v>
          </cell>
          <cell r="AR893" t="str">
            <v>MDELIVERY_TK-7492</v>
          </cell>
          <cell r="AS893">
            <v>324305</v>
          </cell>
          <cell r="AT893" t="str">
            <v>D40</v>
          </cell>
          <cell r="AU893" t="str">
            <v>BTC</v>
          </cell>
          <cell r="AV893">
            <v>1</v>
          </cell>
          <cell r="AX893" t="str">
            <v>ENTREGADO</v>
          </cell>
          <cell r="AY893" t="str">
            <v>ESIM MOVISTAR_ESIM EVOUCHERS CODE QR: 1 und - sn. 8959300120525775427</v>
          </cell>
          <cell r="AZ893" t="str">
            <v>SIMCARD</v>
          </cell>
          <cell r="BA893" t="str">
            <v/>
          </cell>
        </row>
        <row r="894">
          <cell r="A894" t="str">
            <v>TK-7493</v>
          </cell>
          <cell r="B894" t="str">
            <v>MDELIVERY</v>
          </cell>
          <cell r="C894">
            <v>44918</v>
          </cell>
          <cell r="D894" t="str">
            <v>FLEXNET ECUADOR - MDELIVERY</v>
          </cell>
          <cell r="E894" t="str">
            <v>CALLE 28 DE JUNIO S/N Y GARCIA MORENO ENTRADA LLANO GRANDE</v>
          </cell>
          <cell r="H894" t="str">
            <v>170208</v>
          </cell>
          <cell r="I894" t="str">
            <v>QUITO</v>
          </cell>
          <cell r="J894" t="str">
            <v>PICHINCHA</v>
          </cell>
          <cell r="K894" t="str">
            <v>OTECEL</v>
          </cell>
          <cell r="L894" t="str">
            <v>AVDA SIMÓN BOLIVAR Y VIA NAYON CONJUNTO CORPORATIVO EKOPARK TORRE 3 TELEFONICA</v>
          </cell>
          <cell r="O894" t="str">
            <v>QUITO</v>
          </cell>
          <cell r="P894" t="str">
            <v>QUITO</v>
          </cell>
          <cell r="Q894" t="str">
            <v>PICHINCHA</v>
          </cell>
          <cell r="R894" t="str">
            <v>TK-7493</v>
          </cell>
          <cell r="W894" t="str">
            <v/>
          </cell>
          <cell r="X894" t="str">
            <v>098299225</v>
          </cell>
          <cell r="AA894">
            <v>44918</v>
          </cell>
          <cell r="AD894">
            <v>1</v>
          </cell>
          <cell r="AE894">
            <v>1</v>
          </cell>
          <cell r="AH894" t="str">
            <v/>
          </cell>
          <cell r="AI894" t="str">
            <v>DESPACHO</v>
          </cell>
          <cell r="AJ894" t="str">
            <v>Normal</v>
          </cell>
          <cell r="AL894" t="str">
            <v>NO</v>
          </cell>
          <cell r="AN894" t="str">
            <v/>
          </cell>
          <cell r="AO894" t="str">
            <v>CANAL ONLINE</v>
          </cell>
          <cell r="AP894">
            <v>44918</v>
          </cell>
          <cell r="AR894" t="str">
            <v>MDELIVERY_TK-7493</v>
          </cell>
          <cell r="AS894">
            <v>324309</v>
          </cell>
          <cell r="AT894" t="str">
            <v>D40</v>
          </cell>
          <cell r="AU894" t="str">
            <v>BTC</v>
          </cell>
          <cell r="AV894">
            <v>1</v>
          </cell>
          <cell r="AX894" t="str">
            <v>ENTREGADO</v>
          </cell>
          <cell r="AY894" t="str">
            <v>ESIM MOVISTAR_ESIM EVOUCHERS CODE QR: 1 und - sn. 8959300120525774826</v>
          </cell>
          <cell r="AZ894" t="str">
            <v>SIMCARD</v>
          </cell>
          <cell r="BA894" t="str">
            <v/>
          </cell>
        </row>
        <row r="895">
          <cell r="A895" t="str">
            <v>TK-7494</v>
          </cell>
          <cell r="B895" t="str">
            <v>MDELIVERY</v>
          </cell>
          <cell r="C895">
            <v>44918</v>
          </cell>
          <cell r="D895" t="str">
            <v>FLEXNET ECUADOR - MDELIVERY</v>
          </cell>
          <cell r="E895" t="str">
            <v>CALLE 28 DE JUNIO S/N Y GARCIA MORENO ENTRADA LLANO GRANDE</v>
          </cell>
          <cell r="H895" t="str">
            <v>170208</v>
          </cell>
          <cell r="I895" t="str">
            <v>QUITO</v>
          </cell>
          <cell r="J895" t="str">
            <v>PICHINCHA</v>
          </cell>
          <cell r="K895" t="str">
            <v>OTECEL</v>
          </cell>
          <cell r="L895" t="str">
            <v>AVDA SIMÓN BOLIVAR Y VIA NAYON CONJUNTO CORPORATIVO EKOPARK TORRE 3 TELEFONICA</v>
          </cell>
          <cell r="O895" t="str">
            <v>QUITO</v>
          </cell>
          <cell r="P895" t="str">
            <v>QUITO</v>
          </cell>
          <cell r="Q895" t="str">
            <v>PICHINCHA</v>
          </cell>
          <cell r="R895" t="str">
            <v>TK-7494</v>
          </cell>
          <cell r="W895" t="str">
            <v/>
          </cell>
          <cell r="X895" t="str">
            <v>098299225</v>
          </cell>
          <cell r="AA895">
            <v>44918</v>
          </cell>
          <cell r="AD895">
            <v>1</v>
          </cell>
          <cell r="AE895">
            <v>1</v>
          </cell>
          <cell r="AH895" t="str">
            <v/>
          </cell>
          <cell r="AI895" t="str">
            <v>DESPACHO</v>
          </cell>
          <cell r="AJ895" t="str">
            <v>Normal</v>
          </cell>
          <cell r="AL895" t="str">
            <v>NO</v>
          </cell>
          <cell r="AN895" t="str">
            <v/>
          </cell>
          <cell r="AO895" t="str">
            <v>CANAL ONLINE</v>
          </cell>
          <cell r="AP895">
            <v>44918</v>
          </cell>
          <cell r="AR895" t="str">
            <v>MDELIVERY_TK-7494</v>
          </cell>
          <cell r="AS895">
            <v>324302</v>
          </cell>
          <cell r="AT895" t="str">
            <v>D40</v>
          </cell>
          <cell r="AU895" t="str">
            <v>BTC</v>
          </cell>
          <cell r="AV895">
            <v>1</v>
          </cell>
          <cell r="AX895" t="str">
            <v>ENTREGADO</v>
          </cell>
          <cell r="AY895" t="str">
            <v>ESIM MOVISTAR_ESIM EVOUCHERS CODE QR: 1 und - sn. 8959300120525775484</v>
          </cell>
          <cell r="AZ895" t="str">
            <v>SIMCARD</v>
          </cell>
          <cell r="BA895" t="str">
            <v/>
          </cell>
        </row>
        <row r="896">
          <cell r="A896" t="str">
            <v>TK-7495</v>
          </cell>
          <cell r="B896" t="str">
            <v>MDELIVERY</v>
          </cell>
          <cell r="C896">
            <v>44918</v>
          </cell>
          <cell r="D896" t="str">
            <v>FLEXNET ECUADOR - MDELIVERY</v>
          </cell>
          <cell r="E896" t="str">
            <v>CALLE 28 DE JUNIO S/N Y GARCIA MORENO ENTRADA LLANO GRANDE</v>
          </cell>
          <cell r="H896" t="str">
            <v>170208</v>
          </cell>
          <cell r="I896" t="str">
            <v>QUITO</v>
          </cell>
          <cell r="J896" t="str">
            <v>PICHINCHA</v>
          </cell>
          <cell r="K896" t="str">
            <v>OTECEL</v>
          </cell>
          <cell r="L896" t="str">
            <v>AVDA SIMÓN BOLIVAR Y VIA NAYON CONJUNTO CORPORATIVO EKOPARK TORRE 3 TELEFONICA</v>
          </cell>
          <cell r="O896" t="str">
            <v>QUITO</v>
          </cell>
          <cell r="P896" t="str">
            <v>QUITO</v>
          </cell>
          <cell r="Q896" t="str">
            <v>PICHINCHA</v>
          </cell>
          <cell r="R896" t="str">
            <v>TK-7495</v>
          </cell>
          <cell r="W896" t="str">
            <v/>
          </cell>
          <cell r="X896" t="str">
            <v>098299225</v>
          </cell>
          <cell r="AA896">
            <v>44918</v>
          </cell>
          <cell r="AD896">
            <v>1</v>
          </cell>
          <cell r="AE896">
            <v>1</v>
          </cell>
          <cell r="AH896" t="str">
            <v/>
          </cell>
          <cell r="AI896" t="str">
            <v>DESPACHO</v>
          </cell>
          <cell r="AJ896" t="str">
            <v>Normal</v>
          </cell>
          <cell r="AL896" t="str">
            <v>NO</v>
          </cell>
          <cell r="AN896" t="str">
            <v/>
          </cell>
          <cell r="AO896" t="str">
            <v>CANAL ONLINE</v>
          </cell>
          <cell r="AP896">
            <v>44918</v>
          </cell>
          <cell r="AR896" t="str">
            <v>MDELIVERY_TK-7495</v>
          </cell>
          <cell r="AS896">
            <v>324306</v>
          </cell>
          <cell r="AT896" t="str">
            <v>D40</v>
          </cell>
          <cell r="AU896" t="str">
            <v>BTC</v>
          </cell>
          <cell r="AV896">
            <v>1</v>
          </cell>
          <cell r="AX896" t="str">
            <v>ENTREGADO</v>
          </cell>
          <cell r="AY896" t="str">
            <v>ESIM MOVISTAR_ESIM EVOUCHERS CODE QR: 1 und - sn. 8959300120525778421</v>
          </cell>
          <cell r="AZ896" t="str">
            <v>SIMCARD</v>
          </cell>
          <cell r="BA896" t="str">
            <v/>
          </cell>
        </row>
        <row r="897">
          <cell r="A897" t="str">
            <v>TK-7496</v>
          </cell>
          <cell r="B897" t="str">
            <v>MDELIVERY</v>
          </cell>
          <cell r="C897">
            <v>44918</v>
          </cell>
          <cell r="D897" t="str">
            <v>FLEXNET ECUADOR - MDELIVERY</v>
          </cell>
          <cell r="E897" t="str">
            <v>CALLE 28 DE JUNIO S/N Y GARCIA MORENO ENTRADA LLANO GRANDE</v>
          </cell>
          <cell r="H897" t="str">
            <v>170208</v>
          </cell>
          <cell r="I897" t="str">
            <v>QUITO</v>
          </cell>
          <cell r="J897" t="str">
            <v>PICHINCHA</v>
          </cell>
          <cell r="K897" t="str">
            <v>OTECEL</v>
          </cell>
          <cell r="L897" t="str">
            <v>AVDA SIMÓN BOLIVAR Y VIA NAYON CONJUNTO CORPORATIVO EKOPARK TORRE 3 TELEFONICA</v>
          </cell>
          <cell r="O897" t="str">
            <v>QUITO</v>
          </cell>
          <cell r="P897" t="str">
            <v>QUITO</v>
          </cell>
          <cell r="Q897" t="str">
            <v>PICHINCHA</v>
          </cell>
          <cell r="R897" t="str">
            <v>TK-7496</v>
          </cell>
          <cell r="W897" t="str">
            <v/>
          </cell>
          <cell r="X897" t="str">
            <v>098299225</v>
          </cell>
          <cell r="AA897">
            <v>44918</v>
          </cell>
          <cell r="AD897">
            <v>1</v>
          </cell>
          <cell r="AE897">
            <v>1</v>
          </cell>
          <cell r="AH897" t="str">
            <v/>
          </cell>
          <cell r="AI897" t="str">
            <v>DESPACHO</v>
          </cell>
          <cell r="AJ897" t="str">
            <v>Normal</v>
          </cell>
          <cell r="AL897" t="str">
            <v>NO</v>
          </cell>
          <cell r="AN897" t="str">
            <v/>
          </cell>
          <cell r="AO897" t="str">
            <v>CANAL ONLINE</v>
          </cell>
          <cell r="AP897">
            <v>44918</v>
          </cell>
          <cell r="AR897" t="str">
            <v>MDELIVERY_TK-7496</v>
          </cell>
          <cell r="AS897">
            <v>324304</v>
          </cell>
          <cell r="AT897" t="str">
            <v>D40</v>
          </cell>
          <cell r="AU897" t="str">
            <v>BTC</v>
          </cell>
          <cell r="AV897">
            <v>1</v>
          </cell>
          <cell r="AX897" t="str">
            <v>ENTREGADO</v>
          </cell>
          <cell r="AY897" t="str">
            <v>ESIM MOVISTAR_ESIM EVOUCHERS CODE QR: 1 und - sn. 8959300120525777993</v>
          </cell>
          <cell r="AZ897" t="str">
            <v>SIMCARD</v>
          </cell>
          <cell r="BA897" t="str">
            <v/>
          </cell>
        </row>
        <row r="898">
          <cell r="A898" t="str">
            <v>TK-7497</v>
          </cell>
          <cell r="B898" t="str">
            <v>MDELIVERY</v>
          </cell>
          <cell r="C898">
            <v>44918</v>
          </cell>
          <cell r="D898" t="str">
            <v>FLEXNET ECUADOR - MDELIVERY</v>
          </cell>
          <cell r="E898" t="str">
            <v>CALLE 28 DE JUNIO S/N Y GARCIA MORENO ENTRADA LLANO GRANDE</v>
          </cell>
          <cell r="H898" t="str">
            <v>170208</v>
          </cell>
          <cell r="I898" t="str">
            <v>QUITO</v>
          </cell>
          <cell r="J898" t="str">
            <v>PICHINCHA</v>
          </cell>
          <cell r="K898" t="str">
            <v>OTECEL</v>
          </cell>
          <cell r="L898" t="str">
            <v>AVDA SIMÓN BOLIVAR Y VIA NAYON CONJUNTO CORPORATIVO EKOPARK TORRE 3 TELEFONICA</v>
          </cell>
          <cell r="O898" t="str">
            <v>QUITO</v>
          </cell>
          <cell r="P898" t="str">
            <v>QUITO</v>
          </cell>
          <cell r="Q898" t="str">
            <v>PICHINCHA</v>
          </cell>
          <cell r="R898" t="str">
            <v>TK-7497</v>
          </cell>
          <cell r="W898" t="str">
            <v/>
          </cell>
          <cell r="X898" t="str">
            <v>098299225</v>
          </cell>
          <cell r="AA898">
            <v>44918</v>
          </cell>
          <cell r="AD898">
            <v>1</v>
          </cell>
          <cell r="AE898">
            <v>1</v>
          </cell>
          <cell r="AH898" t="str">
            <v/>
          </cell>
          <cell r="AI898" t="str">
            <v>DESPACHO</v>
          </cell>
          <cell r="AJ898" t="str">
            <v>Normal</v>
          </cell>
          <cell r="AL898" t="str">
            <v>NO</v>
          </cell>
          <cell r="AN898" t="str">
            <v/>
          </cell>
          <cell r="AO898" t="str">
            <v>CANAL ONLINE</v>
          </cell>
          <cell r="AP898">
            <v>44918</v>
          </cell>
          <cell r="AR898" t="str">
            <v>MDELIVERY_TK-7497</v>
          </cell>
          <cell r="AS898">
            <v>324308</v>
          </cell>
          <cell r="AT898" t="str">
            <v>D40</v>
          </cell>
          <cell r="AU898" t="str">
            <v>BTC</v>
          </cell>
          <cell r="AV898">
            <v>1</v>
          </cell>
          <cell r="AX898" t="str">
            <v>ENTREGADO</v>
          </cell>
          <cell r="AY898" t="str">
            <v>ESIM MOVISTAR_ESIM EVOUCHERS CODE QR: 1 und - sn. 8959300120525778363</v>
          </cell>
          <cell r="AZ898" t="str">
            <v>SIMCARD</v>
          </cell>
          <cell r="BA898" t="str">
            <v/>
          </cell>
        </row>
        <row r="899">
          <cell r="A899" t="str">
            <v>TK-7498</v>
          </cell>
          <cell r="B899" t="str">
            <v>MDELIVERY</v>
          </cell>
          <cell r="C899">
            <v>44918</v>
          </cell>
          <cell r="D899" t="str">
            <v>FLEXNET ECUADOR - MDELIVERY</v>
          </cell>
          <cell r="E899" t="str">
            <v>CALLE 28 DE JUNIO S/N Y GARCIA MORENO ENTRADA LLANO GRANDE</v>
          </cell>
          <cell r="H899" t="str">
            <v>170208</v>
          </cell>
          <cell r="I899" t="str">
            <v>QUITO</v>
          </cell>
          <cell r="J899" t="str">
            <v>PICHINCHA</v>
          </cell>
          <cell r="K899" t="str">
            <v>OTECEL</v>
          </cell>
          <cell r="L899" t="str">
            <v>AVDA SIMÓN BOLIVAR Y VIA NAYON CONJUNTO CORPORATIVO EKOPARK TORRE 3 TELEFONICA</v>
          </cell>
          <cell r="O899" t="str">
            <v>QUITO</v>
          </cell>
          <cell r="P899" t="str">
            <v>QUITO</v>
          </cell>
          <cell r="Q899" t="str">
            <v>PICHINCHA</v>
          </cell>
          <cell r="R899" t="str">
            <v>TK-7498</v>
          </cell>
          <cell r="W899" t="str">
            <v/>
          </cell>
          <cell r="X899" t="str">
            <v>098299225</v>
          </cell>
          <cell r="AA899">
            <v>44918</v>
          </cell>
          <cell r="AD899">
            <v>1</v>
          </cell>
          <cell r="AE899">
            <v>1</v>
          </cell>
          <cell r="AH899" t="str">
            <v/>
          </cell>
          <cell r="AI899" t="str">
            <v>DESPACHO</v>
          </cell>
          <cell r="AJ899" t="str">
            <v>Normal</v>
          </cell>
          <cell r="AL899" t="str">
            <v>NO</v>
          </cell>
          <cell r="AN899" t="str">
            <v/>
          </cell>
          <cell r="AO899" t="str">
            <v>CANAL ONLINE</v>
          </cell>
          <cell r="AP899">
            <v>44918</v>
          </cell>
          <cell r="AR899" t="str">
            <v>MDELIVERY_TK-7498</v>
          </cell>
          <cell r="AS899">
            <v>324303</v>
          </cell>
          <cell r="AT899" t="str">
            <v>D40</v>
          </cell>
          <cell r="AU899" t="str">
            <v>BTC</v>
          </cell>
          <cell r="AV899">
            <v>1</v>
          </cell>
          <cell r="AX899" t="str">
            <v>ENTREGADO</v>
          </cell>
          <cell r="AY899" t="str">
            <v>ESIM MOVISTAR_ESIM EVOUCHERS CODE QR: 1 und - sn. 8959300120525771889</v>
          </cell>
          <cell r="AZ899" t="str">
            <v>SIMCARD</v>
          </cell>
          <cell r="BA899" t="str">
            <v/>
          </cell>
        </row>
        <row r="900">
          <cell r="A900" t="str">
            <v>TK-7499</v>
          </cell>
          <cell r="B900" t="str">
            <v>MDELIVERY</v>
          </cell>
          <cell r="C900">
            <v>44918</v>
          </cell>
          <cell r="D900" t="str">
            <v>FLEXNET ECUADOR - MDELIVERY</v>
          </cell>
          <cell r="E900" t="str">
            <v>CALLE 28 DE JUNIO S/N Y GARCIA MORENO ENTRADA LLANO GRANDE</v>
          </cell>
          <cell r="H900" t="str">
            <v>170208</v>
          </cell>
          <cell r="I900" t="str">
            <v>QUITO</v>
          </cell>
          <cell r="J900" t="str">
            <v>PICHINCHA</v>
          </cell>
          <cell r="K900" t="str">
            <v>OTECEL</v>
          </cell>
          <cell r="L900" t="str">
            <v>AVDA SIMÓN BOLIVAR Y VIA NAYON CONJUNTO CORPORATIVO EKOPARK TORRE 3 TELEFONICA</v>
          </cell>
          <cell r="O900" t="str">
            <v>QUITO</v>
          </cell>
          <cell r="P900" t="str">
            <v>QUITO</v>
          </cell>
          <cell r="Q900" t="str">
            <v>PICHINCHA</v>
          </cell>
          <cell r="R900" t="str">
            <v>TK-7499</v>
          </cell>
          <cell r="W900" t="str">
            <v/>
          </cell>
          <cell r="X900" t="str">
            <v>098299225</v>
          </cell>
          <cell r="AA900">
            <v>44918</v>
          </cell>
          <cell r="AD900">
            <v>1</v>
          </cell>
          <cell r="AE900">
            <v>1</v>
          </cell>
          <cell r="AH900" t="str">
            <v/>
          </cell>
          <cell r="AI900" t="str">
            <v>DESPACHO</v>
          </cell>
          <cell r="AJ900" t="str">
            <v>Normal</v>
          </cell>
          <cell r="AL900" t="str">
            <v>NO</v>
          </cell>
          <cell r="AN900" t="str">
            <v/>
          </cell>
          <cell r="AO900" t="str">
            <v>CANAL ONLINE</v>
          </cell>
          <cell r="AP900">
            <v>44918</v>
          </cell>
          <cell r="AR900" t="str">
            <v>MDELIVERY_TK-7499</v>
          </cell>
          <cell r="AS900">
            <v>324311</v>
          </cell>
          <cell r="AT900" t="str">
            <v>D40</v>
          </cell>
          <cell r="AU900" t="str">
            <v>BTC</v>
          </cell>
          <cell r="AV900">
            <v>1</v>
          </cell>
          <cell r="AX900" t="str">
            <v>ENTREGADO</v>
          </cell>
          <cell r="AY900" t="str">
            <v>ESIM MOVISTAR_ESIM EVOUCHERS CODE QR: 1 und - sn. 8959300120525771541</v>
          </cell>
          <cell r="AZ900" t="str">
            <v>SIMCARD</v>
          </cell>
          <cell r="BA900" t="str">
            <v/>
          </cell>
        </row>
        <row r="901">
          <cell r="A901" t="str">
            <v>TK-7500</v>
          </cell>
          <cell r="B901" t="str">
            <v>MDELIVERY</v>
          </cell>
          <cell r="C901">
            <v>44918</v>
          </cell>
          <cell r="D901" t="str">
            <v>FLEXNET ECUADOR - MDELIVERY</v>
          </cell>
          <cell r="E901" t="str">
            <v>CALLE 28 DE JUNIO S/N Y GARCIA MORENO ENTRADA LLANO GRANDE</v>
          </cell>
          <cell r="H901" t="str">
            <v>170208</v>
          </cell>
          <cell r="I901" t="str">
            <v>QUITO</v>
          </cell>
          <cell r="J901" t="str">
            <v>PICHINCHA</v>
          </cell>
          <cell r="K901" t="str">
            <v>OTECEL</v>
          </cell>
          <cell r="L901" t="str">
            <v>AVDA SIMÓN BOLIVAR Y VIA NAYON CONJUNTO CORPORATIVO EKOPARK TORRE 3 TELEFONICA</v>
          </cell>
          <cell r="O901" t="str">
            <v>QUITO</v>
          </cell>
          <cell r="P901" t="str">
            <v>QUITO</v>
          </cell>
          <cell r="Q901" t="str">
            <v>PICHINCHA</v>
          </cell>
          <cell r="R901" t="str">
            <v>TK-7500</v>
          </cell>
          <cell r="W901" t="str">
            <v/>
          </cell>
          <cell r="X901" t="str">
            <v>098299225</v>
          </cell>
          <cell r="AA901">
            <v>44918</v>
          </cell>
          <cell r="AD901">
            <v>1</v>
          </cell>
          <cell r="AE901">
            <v>1</v>
          </cell>
          <cell r="AH901" t="str">
            <v/>
          </cell>
          <cell r="AI901" t="str">
            <v>DESPACHO</v>
          </cell>
          <cell r="AJ901" t="str">
            <v>Normal</v>
          </cell>
          <cell r="AL901" t="str">
            <v>NO</v>
          </cell>
          <cell r="AN901" t="str">
            <v/>
          </cell>
          <cell r="AO901" t="str">
            <v>CANAL ONLINE</v>
          </cell>
          <cell r="AP901">
            <v>44918</v>
          </cell>
          <cell r="AR901" t="str">
            <v>MDELIVERY_TK-7500</v>
          </cell>
          <cell r="AS901">
            <v>324313</v>
          </cell>
          <cell r="AT901" t="str">
            <v>D40</v>
          </cell>
          <cell r="AU901" t="str">
            <v>BTC</v>
          </cell>
          <cell r="AV901">
            <v>1</v>
          </cell>
          <cell r="AX901" t="str">
            <v>ENTREGADO</v>
          </cell>
          <cell r="AY901" t="str">
            <v>ESIM MOVISTAR_ESIM EVOUCHERS CODE QR: 1 und - sn. 8959300120525771525</v>
          </cell>
          <cell r="AZ901" t="str">
            <v>SIMCARD</v>
          </cell>
          <cell r="BA901" t="str">
            <v/>
          </cell>
        </row>
        <row r="902">
          <cell r="A902" t="str">
            <v>TK-7501</v>
          </cell>
          <cell r="B902" t="str">
            <v>MDELIVERY</v>
          </cell>
          <cell r="C902">
            <v>44918</v>
          </cell>
          <cell r="D902" t="str">
            <v>FLEXNET ECUADOR - MDELIVERY</v>
          </cell>
          <cell r="E902" t="str">
            <v>CALLE 28 DE JUNIO S/N Y GARCIA MORENO ENTRADA LLANO GRANDE</v>
          </cell>
          <cell r="H902" t="str">
            <v>170208</v>
          </cell>
          <cell r="I902" t="str">
            <v>QUITO</v>
          </cell>
          <cell r="J902" t="str">
            <v>PICHINCHA</v>
          </cell>
          <cell r="K902" t="str">
            <v>OTECEL</v>
          </cell>
          <cell r="L902" t="str">
            <v>AVDA SIMÓN BOLIVAR Y VIA NAYON CONJUNTO CORPORATIVO EKOPARK TORRE 3 TELEFONICA</v>
          </cell>
          <cell r="O902" t="str">
            <v>QUITO</v>
          </cell>
          <cell r="P902" t="str">
            <v>QUITO</v>
          </cell>
          <cell r="Q902" t="str">
            <v>PICHINCHA</v>
          </cell>
          <cell r="R902" t="str">
            <v>TK-7501</v>
          </cell>
          <cell r="W902" t="str">
            <v/>
          </cell>
          <cell r="X902" t="str">
            <v>098299225</v>
          </cell>
          <cell r="AA902">
            <v>44918</v>
          </cell>
          <cell r="AD902">
            <v>1</v>
          </cell>
          <cell r="AE902">
            <v>1</v>
          </cell>
          <cell r="AH902" t="str">
            <v/>
          </cell>
          <cell r="AI902" t="str">
            <v>DESPACHO</v>
          </cell>
          <cell r="AJ902" t="str">
            <v>Normal</v>
          </cell>
          <cell r="AL902" t="str">
            <v>NO</v>
          </cell>
          <cell r="AN902" t="str">
            <v/>
          </cell>
          <cell r="AO902" t="str">
            <v>CANAL ONLINE</v>
          </cell>
          <cell r="AP902">
            <v>44918</v>
          </cell>
          <cell r="AR902" t="str">
            <v>MDELIVERY_TK-7501</v>
          </cell>
          <cell r="AS902">
            <v>324315</v>
          </cell>
          <cell r="AT902" t="str">
            <v>D40</v>
          </cell>
          <cell r="AU902" t="str">
            <v>BTC</v>
          </cell>
          <cell r="AV902">
            <v>1</v>
          </cell>
          <cell r="AX902" t="str">
            <v>ENTREGADO</v>
          </cell>
          <cell r="AY902" t="str">
            <v>ESIM MOVISTAR_ESIM EVOUCHERS CODE QR: 1 und - sn. 8959300120525778181</v>
          </cell>
          <cell r="AZ902" t="str">
            <v>SIMCARD</v>
          </cell>
          <cell r="BA902" t="str">
            <v/>
          </cell>
        </row>
        <row r="903">
          <cell r="A903" t="str">
            <v>TK-7502</v>
          </cell>
          <cell r="B903" t="str">
            <v>MDELIVERY</v>
          </cell>
          <cell r="C903">
            <v>44918</v>
          </cell>
          <cell r="D903" t="str">
            <v>FLEXNET ECUADOR - MDELIVERY</v>
          </cell>
          <cell r="E903" t="str">
            <v>CALLE 28 DE JUNIO S/N Y GARCIA MORENO ENTRADA LLANO GRANDE</v>
          </cell>
          <cell r="H903" t="str">
            <v>170208</v>
          </cell>
          <cell r="I903" t="str">
            <v>QUITO</v>
          </cell>
          <cell r="J903" t="str">
            <v>PICHINCHA</v>
          </cell>
          <cell r="K903" t="str">
            <v>OTECEL</v>
          </cell>
          <cell r="L903" t="str">
            <v>AVDA SIMÓN BOLIVAR Y VIA NAYON CONJUNTO CORPORATIVO EKOPARK TORRE 3 TELEFONICA</v>
          </cell>
          <cell r="O903" t="str">
            <v>QUITO</v>
          </cell>
          <cell r="P903" t="str">
            <v>QUITO</v>
          </cell>
          <cell r="Q903" t="str">
            <v>PICHINCHA</v>
          </cell>
          <cell r="R903" t="str">
            <v>TK-7502</v>
          </cell>
          <cell r="W903" t="str">
            <v/>
          </cell>
          <cell r="X903" t="str">
            <v>098299225</v>
          </cell>
          <cell r="AA903">
            <v>44918</v>
          </cell>
          <cell r="AD903">
            <v>1</v>
          </cell>
          <cell r="AE903">
            <v>1</v>
          </cell>
          <cell r="AH903" t="str">
            <v/>
          </cell>
          <cell r="AI903" t="str">
            <v>DESPACHO</v>
          </cell>
          <cell r="AJ903" t="str">
            <v>Normal</v>
          </cell>
          <cell r="AL903" t="str">
            <v>NO</v>
          </cell>
          <cell r="AN903" t="str">
            <v/>
          </cell>
          <cell r="AO903" t="str">
            <v>CANAL ONLINE</v>
          </cell>
          <cell r="AP903">
            <v>44918</v>
          </cell>
          <cell r="AR903" t="str">
            <v>MDELIVERY_TK-7502</v>
          </cell>
          <cell r="AS903">
            <v>324310</v>
          </cell>
          <cell r="AT903" t="str">
            <v>D40</v>
          </cell>
          <cell r="AU903" t="str">
            <v>BTC</v>
          </cell>
          <cell r="AV903">
            <v>1</v>
          </cell>
          <cell r="AX903" t="str">
            <v>ENTREGADO</v>
          </cell>
          <cell r="AY903" t="str">
            <v>ESIM MOVISTAR_ESIM EVOUCHERS CODE QR: 1 und - sn. 8959300120525778306</v>
          </cell>
          <cell r="AZ903" t="str">
            <v>SIMCARD</v>
          </cell>
          <cell r="BA903" t="str">
            <v/>
          </cell>
        </row>
        <row r="904">
          <cell r="A904" t="str">
            <v>TK-7503</v>
          </cell>
          <cell r="B904" t="str">
            <v>MDELIVERY</v>
          </cell>
          <cell r="C904">
            <v>44918</v>
          </cell>
          <cell r="D904" t="str">
            <v>FLEXNET ECUADOR - MDELIVERY</v>
          </cell>
          <cell r="E904" t="str">
            <v>CALLE 28 DE JUNIO S/N Y GARCIA MORENO ENTRADA LLANO GRANDE</v>
          </cell>
          <cell r="H904" t="str">
            <v>170208</v>
          </cell>
          <cell r="I904" t="str">
            <v>QUITO</v>
          </cell>
          <cell r="J904" t="str">
            <v>PICHINCHA</v>
          </cell>
          <cell r="K904" t="str">
            <v>OTECEL</v>
          </cell>
          <cell r="L904" t="str">
            <v>AVDA SIMÓN BOLIVAR Y VIA NAYON CONJUNTO CORPORATIVO EKOPARK TORRE 3 TELEFONICA</v>
          </cell>
          <cell r="O904" t="str">
            <v>QUITO</v>
          </cell>
          <cell r="P904" t="str">
            <v>QUITO</v>
          </cell>
          <cell r="Q904" t="str">
            <v>PICHINCHA</v>
          </cell>
          <cell r="R904" t="str">
            <v>TK-7503</v>
          </cell>
          <cell r="W904" t="str">
            <v/>
          </cell>
          <cell r="X904" t="str">
            <v>098299225</v>
          </cell>
          <cell r="AA904">
            <v>44918</v>
          </cell>
          <cell r="AD904">
            <v>1</v>
          </cell>
          <cell r="AE904">
            <v>1</v>
          </cell>
          <cell r="AH904" t="str">
            <v/>
          </cell>
          <cell r="AI904" t="str">
            <v>DESPACHO</v>
          </cell>
          <cell r="AJ904" t="str">
            <v>Normal</v>
          </cell>
          <cell r="AL904" t="str">
            <v>NO</v>
          </cell>
          <cell r="AN904" t="str">
            <v/>
          </cell>
          <cell r="AO904" t="str">
            <v>CANAL ONLINE</v>
          </cell>
          <cell r="AP904">
            <v>44918</v>
          </cell>
          <cell r="AR904" t="str">
            <v>MDELIVERY_TK-7503</v>
          </cell>
          <cell r="AS904">
            <v>324314</v>
          </cell>
          <cell r="AT904" t="str">
            <v>D40</v>
          </cell>
          <cell r="AU904" t="str">
            <v>BTC</v>
          </cell>
          <cell r="AV904">
            <v>1</v>
          </cell>
          <cell r="AX904" t="str">
            <v>ENTREGADO</v>
          </cell>
          <cell r="AY904" t="str">
            <v>ESIM MOVISTAR_ESIM EVOUCHERS CODE QR: 1 und - sn. 8959300120525778264</v>
          </cell>
          <cell r="AZ904" t="str">
            <v>SIMCARD</v>
          </cell>
          <cell r="BA904" t="str">
            <v/>
          </cell>
        </row>
        <row r="905">
          <cell r="A905" t="str">
            <v>TK-7504</v>
          </cell>
          <cell r="B905" t="str">
            <v>MDELIVERY</v>
          </cell>
          <cell r="C905">
            <v>44918</v>
          </cell>
          <cell r="D905" t="str">
            <v>FLEXNET ECUADOR - MDELIVERY</v>
          </cell>
          <cell r="E905" t="str">
            <v>CALLE 28 DE JUNIO S/N Y GARCIA MORENO ENTRADA LLANO GRANDE</v>
          </cell>
          <cell r="H905" t="str">
            <v>170208</v>
          </cell>
          <cell r="I905" t="str">
            <v>QUITO</v>
          </cell>
          <cell r="J905" t="str">
            <v>PICHINCHA</v>
          </cell>
          <cell r="K905" t="str">
            <v>OTECEL</v>
          </cell>
          <cell r="L905" t="str">
            <v>AVDA SIMÓN BOLIVAR Y VIA NAYON CONJUNTO CORPORATIVO EKOPARK TORRE 3 TELEFONICA</v>
          </cell>
          <cell r="O905" t="str">
            <v>QUITO</v>
          </cell>
          <cell r="P905" t="str">
            <v>QUITO</v>
          </cell>
          <cell r="Q905" t="str">
            <v>PICHINCHA</v>
          </cell>
          <cell r="R905" t="str">
            <v>TK-7504</v>
          </cell>
          <cell r="W905" t="str">
            <v/>
          </cell>
          <cell r="X905" t="str">
            <v>098299225</v>
          </cell>
          <cell r="AA905">
            <v>44918</v>
          </cell>
          <cell r="AD905">
            <v>1</v>
          </cell>
          <cell r="AE905">
            <v>1</v>
          </cell>
          <cell r="AH905" t="str">
            <v/>
          </cell>
          <cell r="AI905" t="str">
            <v>DESPACHO</v>
          </cell>
          <cell r="AJ905" t="str">
            <v>Normal</v>
          </cell>
          <cell r="AL905" t="str">
            <v>NO</v>
          </cell>
          <cell r="AN905" t="str">
            <v/>
          </cell>
          <cell r="AO905" t="str">
            <v>CANAL ONLINE</v>
          </cell>
          <cell r="AP905">
            <v>44918</v>
          </cell>
          <cell r="AR905" t="str">
            <v>MDELIVERY_TK-7504</v>
          </cell>
          <cell r="AS905">
            <v>324312</v>
          </cell>
          <cell r="AT905" t="str">
            <v>D40</v>
          </cell>
          <cell r="AU905" t="str">
            <v>BTC</v>
          </cell>
          <cell r="AV905">
            <v>1</v>
          </cell>
          <cell r="AX905" t="str">
            <v>ENTREGADO</v>
          </cell>
          <cell r="AY905" t="str">
            <v>ESIM MOVISTAR_ESIM EVOUCHERS CODE QR: 1 und - sn. 8959300120525778231</v>
          </cell>
          <cell r="AZ905" t="str">
            <v>SIMCARD</v>
          </cell>
          <cell r="BA905" t="str">
            <v/>
          </cell>
        </row>
        <row r="906">
          <cell r="A906" t="str">
            <v>TK-7505</v>
          </cell>
          <cell r="B906" t="str">
            <v>MDELIVERY</v>
          </cell>
          <cell r="C906">
            <v>44918</v>
          </cell>
          <cell r="D906" t="str">
            <v>FLEXNET ECUADOR - MDELIVERY</v>
          </cell>
          <cell r="E906" t="str">
            <v>CALLE 28 DE JUNIO S/N Y GARCIA MORENO ENTRADA LLANO GRANDE</v>
          </cell>
          <cell r="H906" t="str">
            <v>170208</v>
          </cell>
          <cell r="I906" t="str">
            <v>QUITO</v>
          </cell>
          <cell r="J906" t="str">
            <v>PICHINCHA</v>
          </cell>
          <cell r="K906" t="str">
            <v>OTECEL</v>
          </cell>
          <cell r="L906" t="str">
            <v>AVDA SIMÓN BOLIVAR Y VIA NAYON CONJUNTO CORPORATIVO EKOPARK TORRE 3 TELEFONICA</v>
          </cell>
          <cell r="O906" t="str">
            <v>QUITO</v>
          </cell>
          <cell r="P906" t="str">
            <v>QUITO</v>
          </cell>
          <cell r="Q906" t="str">
            <v>PICHINCHA</v>
          </cell>
          <cell r="R906" t="str">
            <v>TK-7505</v>
          </cell>
          <cell r="W906" t="str">
            <v/>
          </cell>
          <cell r="X906" t="str">
            <v>098299225</v>
          </cell>
          <cell r="AA906">
            <v>44918</v>
          </cell>
          <cell r="AD906">
            <v>1</v>
          </cell>
          <cell r="AE906">
            <v>1</v>
          </cell>
          <cell r="AH906" t="str">
            <v/>
          </cell>
          <cell r="AI906" t="str">
            <v>DESPACHO</v>
          </cell>
          <cell r="AJ906" t="str">
            <v>Normal</v>
          </cell>
          <cell r="AL906" t="str">
            <v>NO</v>
          </cell>
          <cell r="AN906" t="str">
            <v/>
          </cell>
          <cell r="AO906" t="str">
            <v>CANAL ONLINE</v>
          </cell>
          <cell r="AP906">
            <v>44918</v>
          </cell>
          <cell r="AR906" t="str">
            <v>MDELIVERY_TK-7505</v>
          </cell>
          <cell r="AS906">
            <v>324316</v>
          </cell>
          <cell r="AT906" t="str">
            <v>D40</v>
          </cell>
          <cell r="AU906" t="str">
            <v>BTC</v>
          </cell>
          <cell r="AV906">
            <v>1</v>
          </cell>
          <cell r="AX906" t="str">
            <v>ENTREGADO</v>
          </cell>
          <cell r="AY906" t="str">
            <v>ESIM MOVISTAR_ESIM EVOUCHERS CODE QR: 1 und - sn. 8959300120525778389</v>
          </cell>
          <cell r="AZ906" t="str">
            <v>SIMCARD</v>
          </cell>
          <cell r="BA906" t="str">
            <v/>
          </cell>
        </row>
        <row r="907">
          <cell r="A907" t="str">
            <v>4695378</v>
          </cell>
          <cell r="B907" t="str">
            <v>MDELIVERY</v>
          </cell>
          <cell r="C907">
            <v>44919</v>
          </cell>
          <cell r="D907" t="str">
            <v>FLEXNET ECUADOR - MDELIVERY</v>
          </cell>
          <cell r="E907" t="str">
            <v>CALLE 28 DE JUNIO S/N Y GARCIA MORENO ENTRADA LLANO GRANDE</v>
          </cell>
          <cell r="H907" t="str">
            <v>170208</v>
          </cell>
          <cell r="I907" t="str">
            <v>QUITO</v>
          </cell>
          <cell r="J907" t="str">
            <v>PICHINCHA</v>
          </cell>
          <cell r="K907" t="str">
            <v>BENEDITA AMERICA TOALA HOLGUIN</v>
          </cell>
          <cell r="L907" t="str">
            <v>SALINAS AV 25 DE DICIEMBRE  SN CALLE 54</v>
          </cell>
          <cell r="O907" t="str">
            <v>240206</v>
          </cell>
          <cell r="P907" t="str">
            <v>240206</v>
          </cell>
          <cell r="Q907" t="str">
            <v>SANTA ELENA_SALINAS_SALINAS</v>
          </cell>
          <cell r="R907" t="str">
            <v>4695378</v>
          </cell>
          <cell r="W907" t="str">
            <v>0916134828 _E3333I2222</v>
          </cell>
          <cell r="X907" t="str">
            <v>0979896967-0979896967</v>
          </cell>
          <cell r="AA907">
            <v>44919</v>
          </cell>
          <cell r="AD907">
            <v>1</v>
          </cell>
          <cell r="AE907">
            <v>1</v>
          </cell>
          <cell r="AH907" t="str">
            <v>BRR 31 DE MAYO  FRENTE AL PARQUE CASA BLANCA 2 PISOS</v>
          </cell>
          <cell r="AI907" t="str">
            <v>DESPACHO</v>
          </cell>
          <cell r="AJ907" t="str">
            <v>Normal</v>
          </cell>
          <cell r="AL907" t="str">
            <v>NO</v>
          </cell>
          <cell r="AN907" t="str">
            <v>MOV productovip</v>
          </cell>
          <cell r="AO907" t="str">
            <v>CANAL ONLINE</v>
          </cell>
          <cell r="AP907">
            <v>44919</v>
          </cell>
          <cell r="AR907" t="str">
            <v>MDELIVERY_4695378</v>
          </cell>
          <cell r="AS907">
            <v>324524</v>
          </cell>
          <cell r="AT907" t="str">
            <v>D40</v>
          </cell>
          <cell r="AU907" t="str">
            <v>BTC</v>
          </cell>
          <cell r="AV907">
            <v>1</v>
          </cell>
          <cell r="AW907" t="str">
            <v>PROVINCIAL</v>
          </cell>
          <cell r="AX907" t="str">
            <v>ENTREGADO</v>
          </cell>
          <cell r="AY907" t="str">
            <v>HALFSIM MOVISTAR: 1 und - sn. 8959300120521875825</v>
          </cell>
          <cell r="AZ907" t="str">
            <v>SIMCARD</v>
          </cell>
          <cell r="BA907" t="str">
            <v/>
          </cell>
        </row>
        <row r="908">
          <cell r="A908" t="str">
            <v>4710858</v>
          </cell>
          <cell r="B908" t="str">
            <v>MDELIVERY</v>
          </cell>
          <cell r="C908">
            <v>44919</v>
          </cell>
          <cell r="D908" t="str">
            <v>FLEXNET ECUADOR - MDELIVERY</v>
          </cell>
          <cell r="E908" t="str">
            <v>CALLE 28 DE JUNIO S/N Y GARCIA MORENO ENTRADA LLANO GRANDE</v>
          </cell>
          <cell r="H908" t="str">
            <v>170208</v>
          </cell>
          <cell r="I908" t="str">
            <v>QUITO</v>
          </cell>
          <cell r="J908" t="str">
            <v>PICHINCHA</v>
          </cell>
          <cell r="K908" t="str">
            <v>WILLIAM FABIAN LOZADA PERERO</v>
          </cell>
          <cell r="L908" t="str">
            <v>JOSE LUIS TAMAYO AV 9  SN ENTRE CALLE 7 Y CALLE 8</v>
          </cell>
          <cell r="O908" t="str">
            <v>240207</v>
          </cell>
          <cell r="P908" t="str">
            <v>240207</v>
          </cell>
          <cell r="Q908" t="str">
            <v>SANTA ELENA_SALINAS_JOSE LUIS TAMAYO</v>
          </cell>
          <cell r="R908" t="str">
            <v>4710858</v>
          </cell>
          <cell r="W908" t="str">
            <v>2400200016</v>
          </cell>
          <cell r="X908" t="str">
            <v>0967954951-0967954951</v>
          </cell>
          <cell r="AA908">
            <v>44919</v>
          </cell>
          <cell r="AD908">
            <v>1</v>
          </cell>
          <cell r="AE908">
            <v>1</v>
          </cell>
          <cell r="AH908" t="str">
            <v>BARRIO 6 DE JUNIOES UNA CASA 1 PISO MELON CON CERCO DE CANIA HAY QUE LLAMAR AL TITULAR</v>
          </cell>
          <cell r="AI908" t="str">
            <v>DESPACHO</v>
          </cell>
          <cell r="AJ908" t="str">
            <v>Normal</v>
          </cell>
          <cell r="AL908" t="str">
            <v>NO</v>
          </cell>
          <cell r="AN908" t="str">
            <v>MOV onlinevip</v>
          </cell>
          <cell r="AO908" t="str">
            <v>CANAL ONLINE</v>
          </cell>
          <cell r="AP908">
            <v>44919</v>
          </cell>
          <cell r="AR908" t="str">
            <v>MDELIVERY_4710858</v>
          </cell>
          <cell r="AS908">
            <v>324523</v>
          </cell>
          <cell r="AT908" t="str">
            <v>D40</v>
          </cell>
          <cell r="AU908" t="str">
            <v>BTC</v>
          </cell>
          <cell r="AV908">
            <v>1</v>
          </cell>
          <cell r="AW908" t="str">
            <v>PROVINCIAL</v>
          </cell>
          <cell r="AX908" t="str">
            <v>ENTREGADO</v>
          </cell>
          <cell r="AY908" t="str">
            <v>LTE IPHONE 11 64GB NEGRO: 1 und - sn. 356656421985796</v>
          </cell>
          <cell r="AZ908" t="str">
            <v>TERMINAL</v>
          </cell>
          <cell r="BA908" t="str">
            <v>Validar Biometrico</v>
          </cell>
        </row>
        <row r="909">
          <cell r="A909" t="str">
            <v>4743294</v>
          </cell>
          <cell r="B909" t="str">
            <v>MDELIVERY</v>
          </cell>
          <cell r="C909">
            <v>44919</v>
          </cell>
          <cell r="D909" t="str">
            <v>FLEXNET ECUADOR - MDELIVERY</v>
          </cell>
          <cell r="E909" t="str">
            <v>CALLE 28 DE JUNIO S/N Y GARCIA MORENO ENTRADA LLANO GRANDE</v>
          </cell>
          <cell r="H909" t="str">
            <v>170208</v>
          </cell>
          <cell r="I909" t="str">
            <v>QUITO</v>
          </cell>
          <cell r="J909" t="str">
            <v>PICHINCHA</v>
          </cell>
          <cell r="K909" t="str">
            <v>EDDY PAUL SIERRA PAEZ</v>
          </cell>
          <cell r="L909" t="str">
            <v>CALDERON CALLE MOJANDA N15 170 Y RUMINAHUI</v>
          </cell>
          <cell r="O909" t="str">
            <v>170204</v>
          </cell>
          <cell r="P909" t="str">
            <v>170204</v>
          </cell>
          <cell r="Q909" t="str">
            <v>PICHINCHA_QUITO_CALDERON</v>
          </cell>
          <cell r="R909" t="str">
            <v>4743294</v>
          </cell>
          <cell r="W909" t="str">
            <v>1713510392</v>
          </cell>
          <cell r="X909" t="str">
            <v>0962897938-0983116811</v>
          </cell>
          <cell r="AA909">
            <v>44919</v>
          </cell>
          <cell r="AD909">
            <v>1</v>
          </cell>
          <cell r="AE909">
            <v>1</v>
          </cell>
          <cell r="AH909" t="str">
            <v>A 2 CUADRAS DEL MERCADO FRENTE A PARQUE INFANTIL EN CASA DE 2P BLANCA CON CONCHO DE VINO</v>
          </cell>
          <cell r="AI909" t="str">
            <v>DESPACHO</v>
          </cell>
          <cell r="AJ909" t="str">
            <v>Normal</v>
          </cell>
          <cell r="AL909" t="str">
            <v>NO</v>
          </cell>
          <cell r="AN909" t="str">
            <v>MOV onlinevip</v>
          </cell>
          <cell r="AO909" t="str">
            <v>CANAL ONLINE</v>
          </cell>
          <cell r="AP909">
            <v>44919</v>
          </cell>
          <cell r="AR909" t="str">
            <v>MDELIVERY_4743294</v>
          </cell>
          <cell r="AS909">
            <v>324458</v>
          </cell>
          <cell r="AT909" t="str">
            <v>D40</v>
          </cell>
          <cell r="AU909" t="str">
            <v>BTC</v>
          </cell>
          <cell r="AV909">
            <v>1</v>
          </cell>
          <cell r="AW909" t="str">
            <v>LOCAL</v>
          </cell>
          <cell r="AX909" t="str">
            <v>ENTREGADO</v>
          </cell>
          <cell r="AY909" t="str">
            <v>LTE XIAOMI REDMI NOTE 11 AZUL: 1 und - sn. 861696063025368</v>
          </cell>
          <cell r="AZ909" t="str">
            <v>TERMINAL</v>
          </cell>
          <cell r="BA909" t="str">
            <v>Validar Biometrico</v>
          </cell>
        </row>
        <row r="910">
          <cell r="A910" t="str">
            <v>4752309</v>
          </cell>
          <cell r="B910" t="str">
            <v>MDELIVERY</v>
          </cell>
          <cell r="C910">
            <v>44919</v>
          </cell>
          <cell r="D910" t="str">
            <v>FLEXNET ECUADOR - MDELIVERY</v>
          </cell>
          <cell r="E910" t="str">
            <v>CALLE 28 DE JUNIO S/N Y GARCIA MORENO ENTRADA LLANO GRANDE</v>
          </cell>
          <cell r="H910" t="str">
            <v>170208</v>
          </cell>
          <cell r="I910" t="str">
            <v>QUITO</v>
          </cell>
          <cell r="J910" t="str">
            <v>PICHINCHA</v>
          </cell>
          <cell r="K910" t="str">
            <v>GUACHALA ESCANTA JESSICA ALEXANDRA</v>
          </cell>
          <cell r="L910" t="str">
            <v>TUMBACO AV OSWALDO GUAYASAMIN  SN</v>
          </cell>
          <cell r="O910" t="str">
            <v>170903</v>
          </cell>
          <cell r="P910" t="str">
            <v>170903</v>
          </cell>
          <cell r="Q910" t="str">
            <v>PICHINCHA_QUITO_TUMBACO</v>
          </cell>
          <cell r="R910" t="str">
            <v>4752309</v>
          </cell>
          <cell r="W910" t="str">
            <v>1724768237</v>
          </cell>
          <cell r="X910" t="str">
            <v>0962855665-0962855665</v>
          </cell>
          <cell r="AA910">
            <v>44919</v>
          </cell>
          <cell r="AD910">
            <v>1</v>
          </cell>
          <cell r="AE910">
            <v>1</v>
          </cell>
          <cell r="AH910" t="str">
            <v>TUMBACO JUNTO A HOME VEGA ENTREGA EN SPA PURE BEAUTY LLAMAR A LA CLIENTE</v>
          </cell>
          <cell r="AI910" t="str">
            <v>DESPACHO</v>
          </cell>
          <cell r="AJ910" t="str">
            <v>Normal</v>
          </cell>
          <cell r="AL910" t="str">
            <v>NO</v>
          </cell>
          <cell r="AN910" t="str">
            <v>MOV onlinevip</v>
          </cell>
          <cell r="AO910" t="str">
            <v>CANAL ONLINE</v>
          </cell>
          <cell r="AP910">
            <v>44919</v>
          </cell>
          <cell r="AR910" t="str">
            <v>MDELIVERY_4752309</v>
          </cell>
          <cell r="AS910">
            <v>324457</v>
          </cell>
          <cell r="AT910" t="str">
            <v>D40</v>
          </cell>
          <cell r="AU910" t="str">
            <v>BTC</v>
          </cell>
          <cell r="AV910">
            <v>1</v>
          </cell>
          <cell r="AW910" t="str">
            <v>LOCAL</v>
          </cell>
          <cell r="AX910" t="str">
            <v>ENTREGADO</v>
          </cell>
          <cell r="AY910" t="str">
            <v>LTE IPHONE 11 64GB NEGRO: 1 und - sn. 356656421711184</v>
          </cell>
          <cell r="AZ910" t="str">
            <v>TERMINAL</v>
          </cell>
          <cell r="BA910" t="str">
            <v>Validar Biometrico</v>
          </cell>
        </row>
        <row r="911">
          <cell r="A911" t="str">
            <v>4752728</v>
          </cell>
          <cell r="B911" t="str">
            <v>MDELIVERY</v>
          </cell>
          <cell r="C911">
            <v>44919</v>
          </cell>
          <cell r="D911" t="str">
            <v>FLEXNET ECUADOR - MDELIVERY</v>
          </cell>
          <cell r="E911" t="str">
            <v>CALLE 28 DE JUNIO S/N Y GARCIA MORENO ENTRADA LLANO GRANDE</v>
          </cell>
          <cell r="H911" t="str">
            <v>170208</v>
          </cell>
          <cell r="I911" t="str">
            <v>QUITO</v>
          </cell>
          <cell r="J911" t="str">
            <v>PICHINCHA</v>
          </cell>
          <cell r="K911" t="str">
            <v>PALMA PARREÑO DANNY DANIEL</v>
          </cell>
          <cell r="L911" t="str">
            <v>TARQUI CDLA ROSALES 2  MZ 650 SOLAR 18</v>
          </cell>
          <cell r="O911" t="str">
            <v>090607</v>
          </cell>
          <cell r="P911" t="str">
            <v>090607</v>
          </cell>
          <cell r="Q911" t="str">
            <v>GUAYAS_GUAYAQUIL_TARQUI</v>
          </cell>
          <cell r="R911" t="str">
            <v>4752728</v>
          </cell>
          <cell r="W911" t="str">
            <v>0917484321</v>
          </cell>
          <cell r="X911" t="str">
            <v>0963015838-01251923</v>
          </cell>
          <cell r="AA911">
            <v>44919</v>
          </cell>
          <cell r="AD911">
            <v>1</v>
          </cell>
          <cell r="AE911">
            <v>1</v>
          </cell>
          <cell r="AH911" t="str">
            <v>A 30 MTS DE DISENSA ENTREGA EN CAFETERIA MANABA LLAMAR AL CLIENTE  CLIENTE SE ENCUENTRA EN EL PUNTO A PARTIR DE LAS 2PM LLAMAR PREVIA ENTREGA</v>
          </cell>
          <cell r="AI911" t="str">
            <v>DESPACHO</v>
          </cell>
          <cell r="AJ911" t="str">
            <v>Normal</v>
          </cell>
          <cell r="AL911" t="str">
            <v>NO</v>
          </cell>
          <cell r="AN911" t="str">
            <v>MOV onlinevip</v>
          </cell>
          <cell r="AO911" t="str">
            <v>CANAL ONLINE</v>
          </cell>
          <cell r="AP911">
            <v>44919</v>
          </cell>
          <cell r="AR911" t="str">
            <v>MDELIVERY_4752728</v>
          </cell>
          <cell r="AS911">
            <v>324381</v>
          </cell>
          <cell r="AT911" t="str">
            <v>D40</v>
          </cell>
          <cell r="AU911" t="str">
            <v>BTC</v>
          </cell>
          <cell r="AV911">
            <v>1</v>
          </cell>
          <cell r="AW911" t="str">
            <v>LOCAL</v>
          </cell>
          <cell r="AX911" t="str">
            <v>INCIDENCIA</v>
          </cell>
          <cell r="AY911" t="str">
            <v>LTE XIAOMI REDMI 10A 64GB SILVER: 1 und - sn. 863696066392680</v>
          </cell>
          <cell r="AZ911" t="str">
            <v>TERMINAL</v>
          </cell>
          <cell r="BA911" t="str">
            <v>Validar Biometrico</v>
          </cell>
        </row>
        <row r="912">
          <cell r="A912" t="str">
            <v>4759808</v>
          </cell>
          <cell r="B912" t="str">
            <v>MDELIVERY</v>
          </cell>
          <cell r="C912">
            <v>44919</v>
          </cell>
          <cell r="D912" t="str">
            <v>FLEXNET ECUADOR - MDELIVERY</v>
          </cell>
          <cell r="E912" t="str">
            <v>CALLE 28 DE JUNIO S/N Y GARCIA MORENO ENTRADA LLANO GRANDE</v>
          </cell>
          <cell r="H912" t="str">
            <v>170208</v>
          </cell>
          <cell r="I912" t="str">
            <v>QUITO</v>
          </cell>
          <cell r="J912" t="str">
            <v>PICHINCHA</v>
          </cell>
          <cell r="K912" t="str">
            <v>PIHUAVE SILVA LUIS ALFREDO</v>
          </cell>
          <cell r="L912" t="str">
            <v>OFICINA TRAMACO PUNTO DE ATENCION VIA DAULE</v>
          </cell>
          <cell r="O912" t="str">
            <v>GUAYAQUIL</v>
          </cell>
          <cell r="P912" t="str">
            <v>GUAYAQUIL</v>
          </cell>
          <cell r="Q912" t="str">
            <v>GUAYAS_GUAYAQUIL_</v>
          </cell>
          <cell r="R912" t="str">
            <v>4759808</v>
          </cell>
          <cell r="W912" t="str">
            <v>0923808778</v>
          </cell>
          <cell r="X912" t="str">
            <v>0990629825-0990629825</v>
          </cell>
          <cell r="AA912">
            <v>44919</v>
          </cell>
          <cell r="AD912">
            <v>1</v>
          </cell>
          <cell r="AE912">
            <v>1</v>
          </cell>
          <cell r="AH912" t="str">
            <v/>
          </cell>
          <cell r="AI912" t="str">
            <v>DESPACHO</v>
          </cell>
          <cell r="AJ912" t="str">
            <v>DERIVADO PICK UP</v>
          </cell>
          <cell r="AL912" t="str">
            <v>NO</v>
          </cell>
          <cell r="AN912" t="str">
            <v>MOV onlinevip</v>
          </cell>
          <cell r="AO912" t="str">
            <v>CANAL ONLINE</v>
          </cell>
          <cell r="AP912">
            <v>44919</v>
          </cell>
          <cell r="AR912" t="str">
            <v>MDELIVERY_4759808</v>
          </cell>
          <cell r="AS912">
            <v>324367</v>
          </cell>
          <cell r="AT912" t="str">
            <v>D40</v>
          </cell>
          <cell r="AU912" t="str">
            <v>BTC</v>
          </cell>
          <cell r="AV912">
            <v>1</v>
          </cell>
          <cell r="AW912" t="str">
            <v>PROVINCIAL</v>
          </cell>
          <cell r="AX912" t="str">
            <v>EN_TRANSITO</v>
          </cell>
          <cell r="AY912" t="str">
            <v>LTE HONOR X8 SILVER: 1 und - sn. 864331068688625</v>
          </cell>
          <cell r="AZ912" t="str">
            <v>TERMINAL</v>
          </cell>
          <cell r="BA912" t="str">
            <v>Validar Biometrico</v>
          </cell>
        </row>
        <row r="913">
          <cell r="A913" t="str">
            <v>4760281</v>
          </cell>
          <cell r="B913" t="str">
            <v>MDELIVERY</v>
          </cell>
          <cell r="C913">
            <v>44919</v>
          </cell>
          <cell r="D913" t="str">
            <v>FLEXNET ECUADOR - MDELIVERY</v>
          </cell>
          <cell r="E913" t="str">
            <v>CALLE 28 DE JUNIO S/N Y GARCIA MORENO ENTRADA LLANO GRANDE</v>
          </cell>
          <cell r="H913" t="str">
            <v>170208</v>
          </cell>
          <cell r="I913" t="str">
            <v>QUITO</v>
          </cell>
          <cell r="J913" t="str">
            <v>PICHINCHA</v>
          </cell>
          <cell r="K913" t="str">
            <v>SUAREZ SIGCHO HUMBERTO GREGORIO</v>
          </cell>
          <cell r="L913" t="str">
            <v>CUMBAYA PSJE SAN JUAN  N120  Y CALLE HNO MIGUEL</v>
          </cell>
          <cell r="O913" t="str">
            <v>170901</v>
          </cell>
          <cell r="P913" t="str">
            <v>170901</v>
          </cell>
          <cell r="Q913" t="str">
            <v>PICHINCHA_QUITO_CUMBAYA</v>
          </cell>
          <cell r="R913" t="str">
            <v>4760281</v>
          </cell>
          <cell r="W913" t="str">
            <v>1710108463</v>
          </cell>
          <cell r="X913" t="str">
            <v>0998643312-0998643312</v>
          </cell>
          <cell r="AA913">
            <v>44919</v>
          </cell>
          <cell r="AD913">
            <v>1</v>
          </cell>
          <cell r="AE913">
            <v>1</v>
          </cell>
          <cell r="AH913" t="str">
            <v>FRENTE AL CONJ BOCHERINI ENTREGA EN CASA PORTON GRIS 1P LLAMAR AL CLIENTE  LLAMAR PREVIA ENTREGA</v>
          </cell>
          <cell r="AI913" t="str">
            <v>DESPACHO</v>
          </cell>
          <cell r="AJ913" t="str">
            <v>Normal</v>
          </cell>
          <cell r="AL913" t="str">
            <v>NO</v>
          </cell>
          <cell r="AN913" t="str">
            <v>MOV onlinevip</v>
          </cell>
          <cell r="AO913" t="str">
            <v>CANAL ONLINE</v>
          </cell>
          <cell r="AP913">
            <v>44919</v>
          </cell>
          <cell r="AR913" t="str">
            <v>MDELIVERY_4760281</v>
          </cell>
          <cell r="AS913">
            <v>324475</v>
          </cell>
          <cell r="AT913" t="str">
            <v>D40</v>
          </cell>
          <cell r="AU913" t="str">
            <v>BTC</v>
          </cell>
          <cell r="AV913">
            <v>1</v>
          </cell>
          <cell r="AW913" t="str">
            <v>LOCAL</v>
          </cell>
          <cell r="AX913" t="str">
            <v>HABILITADO RUTEO</v>
          </cell>
          <cell r="AY913" t="str">
            <v>LTE NOKIA G21 AZUL: 1 und - sn. 355108340318155</v>
          </cell>
          <cell r="AZ913" t="str">
            <v>TERMINAL</v>
          </cell>
          <cell r="BA913" t="str">
            <v>Validar Biometrico</v>
          </cell>
        </row>
        <row r="914">
          <cell r="A914" t="str">
            <v>4760333</v>
          </cell>
          <cell r="B914" t="str">
            <v>MDELIVERY</v>
          </cell>
          <cell r="C914">
            <v>44919</v>
          </cell>
          <cell r="D914" t="str">
            <v>FLEXNET ECUADOR - MDELIVERY</v>
          </cell>
          <cell r="E914" t="str">
            <v>CALLE 28 DE JUNIO S/N Y GARCIA MORENO ENTRADA LLANO GRANDE</v>
          </cell>
          <cell r="H914" t="str">
            <v>170208</v>
          </cell>
          <cell r="I914" t="str">
            <v>QUITO</v>
          </cell>
          <cell r="J914" t="str">
            <v>PICHINCHA</v>
          </cell>
          <cell r="K914" t="str">
            <v>PARADA CANTOS DANNY DANIEL</v>
          </cell>
          <cell r="L914" t="str">
            <v>TARQUI  SAMANES 6  MZ 9 73 SOLAR 18</v>
          </cell>
          <cell r="O914" t="str">
            <v>090509</v>
          </cell>
          <cell r="P914" t="str">
            <v>090509</v>
          </cell>
          <cell r="Q914" t="str">
            <v>GUAYAS_GUAYAQUIL_TARQUI</v>
          </cell>
          <cell r="R914" t="str">
            <v>4760333</v>
          </cell>
          <cell r="W914" t="str">
            <v>0915254627</v>
          </cell>
          <cell r="X914" t="str">
            <v>0999814783-0999814783</v>
          </cell>
          <cell r="AA914">
            <v>44919</v>
          </cell>
          <cell r="AD914">
            <v>1</v>
          </cell>
          <cell r="AE914">
            <v>1</v>
          </cell>
          <cell r="AH914" t="str">
            <v>JUNTO A PARQUE SAMANES ENTREGA EN CASA 3P BLANCA</v>
          </cell>
          <cell r="AI914" t="str">
            <v>DESPACHO</v>
          </cell>
          <cell r="AJ914" t="str">
            <v>Normal</v>
          </cell>
          <cell r="AL914" t="str">
            <v>NO</v>
          </cell>
          <cell r="AN914" t="str">
            <v>MOV onlinevip</v>
          </cell>
          <cell r="AO914" t="str">
            <v>CANAL ONLINE</v>
          </cell>
          <cell r="AP914">
            <v>44919</v>
          </cell>
          <cell r="AR914" t="str">
            <v>MDELIVERY_4760333</v>
          </cell>
          <cell r="AS914">
            <v>324375</v>
          </cell>
          <cell r="AT914" t="str">
            <v>D40</v>
          </cell>
          <cell r="AU914" t="str">
            <v>BTC</v>
          </cell>
          <cell r="AV914">
            <v>1</v>
          </cell>
          <cell r="AW914" t="str">
            <v>LOCAL</v>
          </cell>
          <cell r="AX914" t="str">
            <v>ENTREGADO</v>
          </cell>
          <cell r="AY914" t="str">
            <v>LTE SAMSUNG S20 FE 5G VERDE: 1 und - sn. 355180120284527</v>
          </cell>
          <cell r="AZ914" t="str">
            <v>TERMINAL</v>
          </cell>
          <cell r="BA914" t="str">
            <v>Validar Biometrico</v>
          </cell>
        </row>
        <row r="915">
          <cell r="A915" t="str">
            <v>4760473</v>
          </cell>
          <cell r="B915" t="str">
            <v>MDELIVERY</v>
          </cell>
          <cell r="C915">
            <v>44919</v>
          </cell>
          <cell r="D915" t="str">
            <v>FLEXNET ECUADOR - MDELIVERY</v>
          </cell>
          <cell r="E915" t="str">
            <v>CALLE 28 DE JUNIO S/N Y GARCIA MORENO ENTRADA LLANO GRANDE</v>
          </cell>
          <cell r="H915" t="str">
            <v>170208</v>
          </cell>
          <cell r="I915" t="str">
            <v>QUITO</v>
          </cell>
          <cell r="J915" t="str">
            <v>PICHINCHA</v>
          </cell>
          <cell r="K915" t="str">
            <v>EDISON RAMIRO SAMANIEGO LAYEDRA</v>
          </cell>
          <cell r="L915" t="str">
            <v>OFICINA TRAMACO IBARRA</v>
          </cell>
          <cell r="O915" t="str">
            <v>IBARRA</v>
          </cell>
          <cell r="P915" t="str">
            <v>IBARRA</v>
          </cell>
          <cell r="Q915" t="str">
            <v>IMBABURA_IBARRA_</v>
          </cell>
          <cell r="R915" t="str">
            <v>4760473</v>
          </cell>
          <cell r="W915" t="str">
            <v>0603517012_V3333v4442</v>
          </cell>
          <cell r="X915" t="str">
            <v>0998985121-</v>
          </cell>
          <cell r="AA915">
            <v>44919</v>
          </cell>
          <cell r="AD915">
            <v>1</v>
          </cell>
          <cell r="AE915">
            <v>1</v>
          </cell>
          <cell r="AH915" t="str">
            <v>S1 ENVIADO SE</v>
          </cell>
          <cell r="AI915" t="str">
            <v>DESPACHO</v>
          </cell>
          <cell r="AJ915" t="str">
            <v>DERIVADO PICK UP</v>
          </cell>
          <cell r="AL915" t="str">
            <v>NO</v>
          </cell>
          <cell r="AN915" t="str">
            <v>MOV tecnocom</v>
          </cell>
          <cell r="AO915" t="str">
            <v>CANAL ONLINE</v>
          </cell>
          <cell r="AP915">
            <v>44919</v>
          </cell>
          <cell r="AR915" t="str">
            <v>MDELIVERY_4760473</v>
          </cell>
          <cell r="AS915">
            <v>324406</v>
          </cell>
          <cell r="AT915" t="str">
            <v>D40</v>
          </cell>
          <cell r="AU915" t="str">
            <v>BTC</v>
          </cell>
          <cell r="AV915">
            <v>1</v>
          </cell>
          <cell r="AW915" t="str">
            <v>PROVINCIAL</v>
          </cell>
          <cell r="AX915" t="str">
            <v>INCIDENCIA</v>
          </cell>
          <cell r="AY915" t="str">
            <v>LTE XIAOMI REDMI NOTE 11S AZUL: 1 und - sn. 863837058748188</v>
          </cell>
          <cell r="AZ915" t="str">
            <v>TERMINAL</v>
          </cell>
          <cell r="BA915" t="str">
            <v>Validar Biometrico, Validar Tarjeta Credito M,</v>
          </cell>
        </row>
        <row r="916">
          <cell r="A916" t="str">
            <v>4760496</v>
          </cell>
          <cell r="B916" t="str">
            <v>MDELIVERY</v>
          </cell>
          <cell r="C916">
            <v>44919</v>
          </cell>
          <cell r="D916" t="str">
            <v>FLEXNET ECUADOR - MDELIVERY</v>
          </cell>
          <cell r="E916" t="str">
            <v>CALLE 28 DE JUNIO S/N Y GARCIA MORENO ENTRADA LLANO GRANDE</v>
          </cell>
          <cell r="H916" t="str">
            <v>170208</v>
          </cell>
          <cell r="I916" t="str">
            <v>QUITO</v>
          </cell>
          <cell r="J916" t="str">
            <v>PICHINCHA</v>
          </cell>
          <cell r="K916" t="str">
            <v>LIDER TRAJANO CERNA PROAÑO</v>
          </cell>
          <cell r="L916" t="str">
            <v>TUMBACO CALLE MANUELA DE GARAICOA  E7 253</v>
          </cell>
          <cell r="O916" t="str">
            <v>170902</v>
          </cell>
          <cell r="P916" t="str">
            <v>170902</v>
          </cell>
          <cell r="Q916" t="str">
            <v>PICHINCHA_QUITO_TUMBACO</v>
          </cell>
          <cell r="R916" t="str">
            <v>4760496</v>
          </cell>
          <cell r="W916" t="str">
            <v>0501974091</v>
          </cell>
          <cell r="X916" t="str">
            <v>0979257221-0979257221</v>
          </cell>
          <cell r="AA916">
            <v>44919</v>
          </cell>
          <cell r="AD916">
            <v>1</v>
          </cell>
          <cell r="AE916">
            <v>1</v>
          </cell>
          <cell r="AH916" t="str">
            <v>SECTOR EL ARENAL EN CASA GRIS DE 3 PISOS TECNI AUTO</v>
          </cell>
          <cell r="AI916" t="str">
            <v>DESPACHO</v>
          </cell>
          <cell r="AJ916" t="str">
            <v>Normal</v>
          </cell>
          <cell r="AL916" t="str">
            <v>NO</v>
          </cell>
          <cell r="AN916" t="str">
            <v>MOV onlinevip</v>
          </cell>
          <cell r="AO916" t="str">
            <v>CANAL ONLINE</v>
          </cell>
          <cell r="AP916">
            <v>44919</v>
          </cell>
          <cell r="AR916" t="str">
            <v>MDELIVERY_4760496</v>
          </cell>
          <cell r="AS916">
            <v>324476</v>
          </cell>
          <cell r="AT916" t="str">
            <v>D40</v>
          </cell>
          <cell r="AU916" t="str">
            <v>BTC</v>
          </cell>
          <cell r="AV916">
            <v>1</v>
          </cell>
          <cell r="AW916" t="str">
            <v>LOCAL</v>
          </cell>
          <cell r="AX916" t="str">
            <v>ENTREGADO</v>
          </cell>
          <cell r="AY916" t="str">
            <v>LTE HONOR X8 SILVER: 1 und - sn. 866184060682601</v>
          </cell>
          <cell r="AZ916" t="str">
            <v>TERMINAL</v>
          </cell>
          <cell r="BA916" t="str">
            <v>Validar Biometrico</v>
          </cell>
        </row>
        <row r="917">
          <cell r="A917" t="str">
            <v>4761084</v>
          </cell>
          <cell r="B917" t="str">
            <v>MDELIVERY</v>
          </cell>
          <cell r="C917">
            <v>44919</v>
          </cell>
          <cell r="D917" t="str">
            <v>FLEXNET ECUADOR - MDELIVERY</v>
          </cell>
          <cell r="E917" t="str">
            <v>CALLE 28 DE JUNIO S/N Y GARCIA MORENO ENTRADA LLANO GRANDE</v>
          </cell>
          <cell r="H917" t="str">
            <v>170208</v>
          </cell>
          <cell r="I917" t="str">
            <v>QUITO</v>
          </cell>
          <cell r="J917" t="str">
            <v>PICHINCHA</v>
          </cell>
          <cell r="K917" t="str">
            <v>TUPIZA SILVA MARIANO ALEXANDER</v>
          </cell>
          <cell r="L917" t="str">
            <v>GUAMANI CALLE E7 MZ 3 S38 50  CALLE S38</v>
          </cell>
          <cell r="O917" t="str">
            <v>170703</v>
          </cell>
          <cell r="P917" t="str">
            <v>170703</v>
          </cell>
          <cell r="Q917" t="str">
            <v>PICHINCHA_QUITO_GUAMANI</v>
          </cell>
          <cell r="R917" t="str">
            <v>4761084</v>
          </cell>
          <cell r="W917" t="str">
            <v>1725615924</v>
          </cell>
          <cell r="X917" t="str">
            <v>0987456315-0987456315</v>
          </cell>
          <cell r="AA917">
            <v>44919</v>
          </cell>
          <cell r="AD917">
            <v>1</v>
          </cell>
          <cell r="AE917">
            <v>1</v>
          </cell>
          <cell r="AH917" t="str">
            <v>SECTOR BEATEREO ALTO BARRIO PROMEJORAS ESTA A 1 CUADRA DE LA CASA BARRIAL BEATEREO ALTO ES UNA CASA 1 PISO SIN PINTAR DE BLOQUE Y ZINC S1 ENVIADO SE</v>
          </cell>
          <cell r="AI917" t="str">
            <v>DESPACHO</v>
          </cell>
          <cell r="AJ917" t="str">
            <v>Normal</v>
          </cell>
          <cell r="AL917" t="str">
            <v>NO</v>
          </cell>
          <cell r="AN917" t="str">
            <v>MOV onlinevip</v>
          </cell>
          <cell r="AO917" t="str">
            <v>CANAL ONLINE</v>
          </cell>
          <cell r="AP917">
            <v>44919</v>
          </cell>
          <cell r="AR917" t="str">
            <v>MDELIVERY_4761084</v>
          </cell>
          <cell r="AS917">
            <v>324461</v>
          </cell>
          <cell r="AT917" t="str">
            <v>D40</v>
          </cell>
          <cell r="AU917" t="str">
            <v>BTC</v>
          </cell>
          <cell r="AV917">
            <v>2</v>
          </cell>
          <cell r="AW917" t="str">
            <v>LOCAL</v>
          </cell>
          <cell r="AX917" t="str">
            <v>ENTREGADO</v>
          </cell>
          <cell r="AY917" t="str">
            <v>LTE NOKIA G21 AZUL: 1 und - sn. 355108340317033 / HALFSIM MOVISTAR: 1 und - sn. 8959300520560303839</v>
          </cell>
          <cell r="AZ917" t="str">
            <v>SIMCARD / TERMINAL</v>
          </cell>
          <cell r="BA917" t="str">
            <v>Validar Biometrico</v>
          </cell>
        </row>
        <row r="918">
          <cell r="A918" t="str">
            <v>4761228</v>
          </cell>
          <cell r="B918" t="str">
            <v>MDELIVERY</v>
          </cell>
          <cell r="C918">
            <v>44919</v>
          </cell>
          <cell r="D918" t="str">
            <v>FLEXNET ECUADOR - MDELIVERY</v>
          </cell>
          <cell r="E918" t="str">
            <v>CALLE 28 DE JUNIO S/N Y GARCIA MORENO ENTRADA LLANO GRANDE</v>
          </cell>
          <cell r="H918" t="str">
            <v>170208</v>
          </cell>
          <cell r="I918" t="str">
            <v>QUITO</v>
          </cell>
          <cell r="J918" t="str">
            <v>PICHINCHA</v>
          </cell>
          <cell r="K918" t="str">
            <v>GALLEGOS SURIAGA DENNIS JAVIER</v>
          </cell>
          <cell r="L918" t="str">
            <v>OFICINA TRAMACO IBARRA</v>
          </cell>
          <cell r="O918" t="str">
            <v>IBARRA</v>
          </cell>
          <cell r="P918" t="str">
            <v>IBARRA</v>
          </cell>
          <cell r="Q918" t="str">
            <v>IMBABURA_IBARRA_</v>
          </cell>
          <cell r="R918" t="str">
            <v>4761228</v>
          </cell>
          <cell r="W918" t="str">
            <v>1003766019</v>
          </cell>
          <cell r="X918" t="str">
            <v>0990182625-0990182625</v>
          </cell>
          <cell r="AA918">
            <v>44919</v>
          </cell>
          <cell r="AD918">
            <v>1</v>
          </cell>
          <cell r="AE918">
            <v>1</v>
          </cell>
          <cell r="AH918" t="str">
            <v/>
          </cell>
          <cell r="AI918" t="str">
            <v>DESPACHO</v>
          </cell>
          <cell r="AJ918" t="str">
            <v>DERIVADO PICK UP</v>
          </cell>
          <cell r="AL918" t="str">
            <v>NO</v>
          </cell>
          <cell r="AN918" t="str">
            <v>MOV onlinevip</v>
          </cell>
          <cell r="AO918" t="str">
            <v>CANAL ONLINE</v>
          </cell>
          <cell r="AP918">
            <v>44919</v>
          </cell>
          <cell r="AR918" t="str">
            <v>MDELIVERY_4761228</v>
          </cell>
          <cell r="AS918">
            <v>324409</v>
          </cell>
          <cell r="AT918" t="str">
            <v>D40</v>
          </cell>
          <cell r="AU918" t="str">
            <v>BTC</v>
          </cell>
          <cell r="AV918">
            <v>1</v>
          </cell>
          <cell r="AW918" t="str">
            <v>PROVINCIAL</v>
          </cell>
          <cell r="AX918" t="str">
            <v>ENTREGADO</v>
          </cell>
          <cell r="AY918" t="str">
            <v>LTE IPHONE 11 64GB NEGRO: 1 und - sn. 356656422224807</v>
          </cell>
          <cell r="AZ918" t="str">
            <v>TERMINAL</v>
          </cell>
          <cell r="BA918" t="str">
            <v>Validar Biometrico</v>
          </cell>
        </row>
        <row r="919">
          <cell r="A919" t="str">
            <v>4761475</v>
          </cell>
          <cell r="B919" t="str">
            <v>MDELIVERY</v>
          </cell>
          <cell r="C919">
            <v>44919</v>
          </cell>
          <cell r="D919" t="str">
            <v>FLEXNET ECUADOR - MDELIVERY</v>
          </cell>
          <cell r="E919" t="str">
            <v>CALLE 28 DE JUNIO S/N Y GARCIA MORENO ENTRADA LLANO GRANDE</v>
          </cell>
          <cell r="H919" t="str">
            <v>170208</v>
          </cell>
          <cell r="I919" t="str">
            <v>QUITO</v>
          </cell>
          <cell r="J919" t="str">
            <v>PICHINCHA</v>
          </cell>
          <cell r="K919" t="str">
            <v>COBEÑA LOOR ANA KAREN</v>
          </cell>
          <cell r="L919" t="str">
            <v>COLON AV PORTOVIEJO  SN  Y 26 DE ENERO</v>
          </cell>
          <cell r="O919" t="str">
            <v>130106</v>
          </cell>
          <cell r="P919" t="str">
            <v>130106</v>
          </cell>
          <cell r="Q919" t="str">
            <v>MANABI_PORTOVIEJO_COLON</v>
          </cell>
          <cell r="R919" t="str">
            <v>4761475</v>
          </cell>
          <cell r="W919" t="str">
            <v>1311458952</v>
          </cell>
          <cell r="X919" t="str">
            <v>0986883666-0986883666</v>
          </cell>
          <cell r="AA919">
            <v>44919</v>
          </cell>
          <cell r="AD919">
            <v>1</v>
          </cell>
          <cell r="AE919">
            <v>1</v>
          </cell>
          <cell r="AH919" t="str">
            <v>CDLA NUEVO PARAISO ENTREGA EN CASA ESQUINERA 2P BLANCA CON OCRE  S1 ENVIADO SE</v>
          </cell>
          <cell r="AI919" t="str">
            <v>DESPACHO</v>
          </cell>
          <cell r="AJ919" t="str">
            <v>Normal</v>
          </cell>
          <cell r="AL919" t="str">
            <v>NO</v>
          </cell>
          <cell r="AN919" t="str">
            <v>MOV onlinevip</v>
          </cell>
          <cell r="AO919" t="str">
            <v>CANAL ONLINE</v>
          </cell>
          <cell r="AP919">
            <v>44919</v>
          </cell>
          <cell r="AR919" t="str">
            <v>MDELIVERY_4761475</v>
          </cell>
          <cell r="AS919">
            <v>324436</v>
          </cell>
          <cell r="AT919" t="str">
            <v>D40</v>
          </cell>
          <cell r="AU919" t="str">
            <v>BTC</v>
          </cell>
          <cell r="AV919">
            <v>2</v>
          </cell>
          <cell r="AW919" t="str">
            <v>PROVINCIAL</v>
          </cell>
          <cell r="AX919" t="str">
            <v>ENTREGADO</v>
          </cell>
          <cell r="AY919" t="str">
            <v>LTE NOKIA G21 AZUL: 1 und - sn. 355108340302266 / HALFSIM MOVISTAR: 1 und - sn. 8959300520560299698</v>
          </cell>
          <cell r="AZ919" t="str">
            <v>SIMCARD / TERMINAL</v>
          </cell>
          <cell r="BA919" t="str">
            <v>Validar Biometrico</v>
          </cell>
        </row>
        <row r="920">
          <cell r="A920" t="str">
            <v>4762288</v>
          </cell>
          <cell r="B920" t="str">
            <v>MDELIVERY</v>
          </cell>
          <cell r="C920">
            <v>44919</v>
          </cell>
          <cell r="D920" t="str">
            <v>FLEXNET ECUADOR - MDELIVERY</v>
          </cell>
          <cell r="E920" t="str">
            <v>CALLE 28 DE JUNIO S/N Y GARCIA MORENO ENTRADA LLANO GRANDE</v>
          </cell>
          <cell r="H920" t="str">
            <v>170208</v>
          </cell>
          <cell r="I920" t="str">
            <v>QUITO</v>
          </cell>
          <cell r="J920" t="str">
            <v>PICHINCHA</v>
          </cell>
          <cell r="K920" t="str">
            <v>JUAN CARLOS QUISHPE CACERES</v>
          </cell>
          <cell r="L920" t="str">
            <v>OFICINA TRAMACO QUITO QUITUMBE</v>
          </cell>
          <cell r="O920" t="str">
            <v>QUITO</v>
          </cell>
          <cell r="P920" t="str">
            <v>QUITO</v>
          </cell>
          <cell r="Q920" t="str">
            <v>PICHINCHA_QUITO_</v>
          </cell>
          <cell r="R920" t="str">
            <v>4762288</v>
          </cell>
          <cell r="W920" t="str">
            <v>1003900170_V3343V4442</v>
          </cell>
          <cell r="X920" t="str">
            <v>0983009555-0983009555</v>
          </cell>
          <cell r="AA920">
            <v>44919</v>
          </cell>
          <cell r="AD920">
            <v>1</v>
          </cell>
          <cell r="AE920">
            <v>1</v>
          </cell>
          <cell r="AH920" t="str">
            <v/>
          </cell>
          <cell r="AI920" t="str">
            <v>DESPACHO</v>
          </cell>
          <cell r="AJ920" t="str">
            <v>DERIVADO PICK UP</v>
          </cell>
          <cell r="AL920" t="str">
            <v>NO</v>
          </cell>
          <cell r="AN920" t="str">
            <v>MOV reprocesos</v>
          </cell>
          <cell r="AO920" t="str">
            <v>CANAL ONLINE</v>
          </cell>
          <cell r="AP920">
            <v>44919</v>
          </cell>
          <cell r="AR920" t="str">
            <v>MDELIVERY_4762288</v>
          </cell>
          <cell r="AS920">
            <v>324478</v>
          </cell>
          <cell r="AT920" t="str">
            <v>D40</v>
          </cell>
          <cell r="AU920" t="str">
            <v>BTC</v>
          </cell>
          <cell r="AV920">
            <v>1</v>
          </cell>
          <cell r="AW920" t="str">
            <v>PROVINCIAL</v>
          </cell>
          <cell r="AX920" t="str">
            <v>ENTREGADO</v>
          </cell>
          <cell r="AY920" t="str">
            <v>LTE HONOR X8 AZUL: 1 und - sn. 866184062419903</v>
          </cell>
          <cell r="AZ920" t="str">
            <v>TERMINAL</v>
          </cell>
          <cell r="BA920" t="str">
            <v>Validar Biometrico</v>
          </cell>
        </row>
        <row r="921">
          <cell r="A921" t="str">
            <v>4762533</v>
          </cell>
          <cell r="B921" t="str">
            <v>MDELIVERY</v>
          </cell>
          <cell r="C921">
            <v>44919</v>
          </cell>
          <cell r="D921" t="str">
            <v>FLEXNET ECUADOR - MDELIVERY</v>
          </cell>
          <cell r="E921" t="str">
            <v>CALLE 28 DE JUNIO S/N Y GARCIA MORENO ENTRADA LLANO GRANDE</v>
          </cell>
          <cell r="H921" t="str">
            <v>170208</v>
          </cell>
          <cell r="I921" t="str">
            <v>QUITO</v>
          </cell>
          <cell r="J921" t="str">
            <v>PICHINCHA</v>
          </cell>
          <cell r="K921" t="str">
            <v>JHON JAIRO ESTRADA MOLINA</v>
          </cell>
          <cell r="L921" t="str">
            <v>OFICINA TRAMACO PUNTO DE ATENCION SAN MARINO</v>
          </cell>
          <cell r="O921" t="str">
            <v>GUAYAQUIL</v>
          </cell>
          <cell r="P921" t="str">
            <v>GUAYAQUIL</v>
          </cell>
          <cell r="Q921" t="str">
            <v>GUAYAS_GUAYAQUIL _</v>
          </cell>
          <cell r="R921" t="str">
            <v>4762533</v>
          </cell>
          <cell r="W921" t="str">
            <v>1207640697</v>
          </cell>
          <cell r="X921" t="str">
            <v>0998067390-0998067390</v>
          </cell>
          <cell r="AA921">
            <v>44919</v>
          </cell>
          <cell r="AD921">
            <v>1</v>
          </cell>
          <cell r="AE921">
            <v>1</v>
          </cell>
          <cell r="AH921" t="str">
            <v/>
          </cell>
          <cell r="AI921" t="str">
            <v>DESPACHO</v>
          </cell>
          <cell r="AJ921" t="str">
            <v>DERIVADO PICK UP</v>
          </cell>
          <cell r="AL921" t="str">
            <v>NO</v>
          </cell>
          <cell r="AN921" t="str">
            <v>MOV onlinevip</v>
          </cell>
          <cell r="AO921" t="str">
            <v>CANAL ONLINE</v>
          </cell>
          <cell r="AP921">
            <v>44919</v>
          </cell>
          <cell r="AR921" t="str">
            <v>MDELIVERY_4762533</v>
          </cell>
          <cell r="AS921">
            <v>324331</v>
          </cell>
          <cell r="AT921" t="str">
            <v>D40</v>
          </cell>
          <cell r="AU921" t="str">
            <v>BTC</v>
          </cell>
          <cell r="AV921">
            <v>1</v>
          </cell>
          <cell r="AW921" t="str">
            <v>PROVINCIAL</v>
          </cell>
          <cell r="AX921" t="str">
            <v>ENTREGADO</v>
          </cell>
          <cell r="AY921" t="str">
            <v>LTE HUAWEI NOVA 9 SE NEGRO: 1 und - sn. 861965051491183</v>
          </cell>
          <cell r="AZ921" t="str">
            <v>TERMINAL</v>
          </cell>
          <cell r="BA921" t="str">
            <v>Validar Biometrico</v>
          </cell>
        </row>
        <row r="922">
          <cell r="A922" t="str">
            <v>4762699</v>
          </cell>
          <cell r="B922" t="str">
            <v>MDELIVERY</v>
          </cell>
          <cell r="C922">
            <v>44919</v>
          </cell>
          <cell r="D922" t="str">
            <v>FLEXNET ECUADOR - MDELIVERY</v>
          </cell>
          <cell r="E922" t="str">
            <v>CALLE 28 DE JUNIO S/N Y GARCIA MORENO ENTRADA LLANO GRANDE</v>
          </cell>
          <cell r="H922" t="str">
            <v>170208</v>
          </cell>
          <cell r="I922" t="str">
            <v>QUITO</v>
          </cell>
          <cell r="J922" t="str">
            <v>PICHINCHA</v>
          </cell>
          <cell r="K922" t="str">
            <v>JENNIFER ALEXANDRA CEDEÑO WILSONH Cédula: 0952404085</v>
          </cell>
          <cell r="L922" t="str">
            <v>OFICINA TRAMACO PUNTO DE ATENCION SAN MARINO</v>
          </cell>
          <cell r="O922" t="str">
            <v>GUAYAQUIL</v>
          </cell>
          <cell r="P922" t="str">
            <v>GUAYAQUIL</v>
          </cell>
          <cell r="Q922" t="str">
            <v>GUAYAS_GUAYAQUIL_</v>
          </cell>
          <cell r="R922" t="str">
            <v>4762699</v>
          </cell>
          <cell r="W922" t="str">
            <v>0952404085</v>
          </cell>
          <cell r="X922" t="str">
            <v>0960701955-0960701955</v>
          </cell>
          <cell r="AA922">
            <v>44919</v>
          </cell>
          <cell r="AD922">
            <v>1</v>
          </cell>
          <cell r="AE922">
            <v>1</v>
          </cell>
          <cell r="AH922" t="str">
            <v/>
          </cell>
          <cell r="AI922" t="str">
            <v>DESPACHO</v>
          </cell>
          <cell r="AJ922" t="str">
            <v>DERIVADO PICK UP</v>
          </cell>
          <cell r="AL922" t="str">
            <v>NO</v>
          </cell>
          <cell r="AN922" t="str">
            <v>MOV productovip</v>
          </cell>
          <cell r="AO922" t="str">
            <v>CANAL ONLINE</v>
          </cell>
          <cell r="AP922">
            <v>44919</v>
          </cell>
          <cell r="AR922" t="str">
            <v>MDELIVERY_4762699</v>
          </cell>
          <cell r="AS922">
            <v>324373</v>
          </cell>
          <cell r="AT922" t="str">
            <v>D40</v>
          </cell>
          <cell r="AU922" t="str">
            <v>BTC</v>
          </cell>
          <cell r="AV922">
            <v>2</v>
          </cell>
          <cell r="AW922" t="str">
            <v>PROVINCIAL</v>
          </cell>
          <cell r="AX922" t="str">
            <v>ENTREGADO</v>
          </cell>
          <cell r="AY922" t="str">
            <v>LTE SAMSUNG A23 AZUL: 1 und - sn. 356795951100689 / HALFSIM MOVISTAR: 1 und - sn. 8959300520560299755</v>
          </cell>
          <cell r="AZ922" t="str">
            <v>SIMCARD / TERMINAL</v>
          </cell>
          <cell r="BA922" t="str">
            <v>Validar Biometrico</v>
          </cell>
        </row>
        <row r="923">
          <cell r="A923" t="str">
            <v>4763462</v>
          </cell>
          <cell r="B923" t="str">
            <v>MDELIVERY</v>
          </cell>
          <cell r="C923">
            <v>44919</v>
          </cell>
          <cell r="D923" t="str">
            <v>FLEXNET ECUADOR - MDELIVERY</v>
          </cell>
          <cell r="E923" t="str">
            <v>CALLE 28 DE JUNIO S/N Y GARCIA MORENO ENTRADA LLANO GRANDE</v>
          </cell>
          <cell r="H923" t="str">
            <v>170208</v>
          </cell>
          <cell r="I923" t="str">
            <v>QUITO</v>
          </cell>
          <cell r="J923" t="str">
            <v>PICHINCHA</v>
          </cell>
          <cell r="K923" t="str">
            <v>EDISON GERMAN ALVARADO PAUCAR</v>
          </cell>
          <cell r="L923" t="str">
            <v>OFICINA TRAMACO PORTETE</v>
          </cell>
          <cell r="O923" t="str">
            <v>GUAYAQUIL</v>
          </cell>
          <cell r="P923" t="str">
            <v>GUAYAQUIL</v>
          </cell>
          <cell r="Q923" t="str">
            <v>GUAYAS_GUAYAQUIL_</v>
          </cell>
          <cell r="R923" t="str">
            <v>4763462</v>
          </cell>
          <cell r="W923" t="str">
            <v>0602347825</v>
          </cell>
          <cell r="X923" t="str">
            <v>0982979519-0982979519</v>
          </cell>
          <cell r="AA923">
            <v>44919</v>
          </cell>
          <cell r="AD923">
            <v>1</v>
          </cell>
          <cell r="AE923">
            <v>1</v>
          </cell>
          <cell r="AH923" t="str">
            <v/>
          </cell>
          <cell r="AI923" t="str">
            <v>DESPACHO</v>
          </cell>
          <cell r="AJ923" t="str">
            <v>DERIVADO PICK UP</v>
          </cell>
          <cell r="AL923" t="str">
            <v>NO</v>
          </cell>
          <cell r="AN923" t="str">
            <v>MOV onlinevip</v>
          </cell>
          <cell r="AO923" t="str">
            <v>CANAL ONLINE</v>
          </cell>
          <cell r="AP923">
            <v>44919</v>
          </cell>
          <cell r="AR923" t="str">
            <v>MDELIVERY_4763462</v>
          </cell>
          <cell r="AS923">
            <v>324374</v>
          </cell>
          <cell r="AT923" t="str">
            <v>D40</v>
          </cell>
          <cell r="AU923" t="str">
            <v>BTC</v>
          </cell>
          <cell r="AV923">
            <v>1</v>
          </cell>
          <cell r="AW923" t="str">
            <v>PROVINCIAL</v>
          </cell>
          <cell r="AX923" t="str">
            <v>EN_TRANSITO</v>
          </cell>
          <cell r="AY923" t="str">
            <v>LTE SAMSUNG A03 AZUL: 1 und - sn. 354379556102010</v>
          </cell>
          <cell r="AZ923" t="str">
            <v>TERMINAL</v>
          </cell>
          <cell r="BA923" t="str">
            <v>Validar Biometrico</v>
          </cell>
        </row>
        <row r="924">
          <cell r="A924" t="str">
            <v>4763687</v>
          </cell>
          <cell r="B924" t="str">
            <v>MDELIVERY</v>
          </cell>
          <cell r="C924">
            <v>44919</v>
          </cell>
          <cell r="D924" t="str">
            <v>FLEXNET ECUADOR - MDELIVERY</v>
          </cell>
          <cell r="E924" t="str">
            <v>CALLE 28 DE JUNIO S/N Y GARCIA MORENO ENTRADA LLANO GRANDE</v>
          </cell>
          <cell r="H924" t="str">
            <v>170208</v>
          </cell>
          <cell r="I924" t="str">
            <v>QUITO</v>
          </cell>
          <cell r="J924" t="str">
            <v>PICHINCHA</v>
          </cell>
          <cell r="K924" t="str">
            <v>JAVIER EDUARDO MONTALVO CEVALLOS</v>
          </cell>
          <cell r="L924" t="str">
            <v>LUIS TELLO  CALLE 13 DE ABRIL  SN  ENTRE VERGELES Y VERSALLES</v>
          </cell>
          <cell r="O924" t="str">
            <v>080117</v>
          </cell>
          <cell r="P924" t="str">
            <v>080117</v>
          </cell>
          <cell r="Q924" t="str">
            <v>ESMERALDAS_ESMERALDAS_LUIS TELLO</v>
          </cell>
          <cell r="R924" t="str">
            <v>4763687</v>
          </cell>
          <cell r="W924" t="str">
            <v>0804304004</v>
          </cell>
          <cell r="X924" t="str">
            <v>0979111182-0989627257</v>
          </cell>
          <cell r="AA924">
            <v>44919</v>
          </cell>
          <cell r="AD924">
            <v>1</v>
          </cell>
          <cell r="AE924">
            <v>1</v>
          </cell>
          <cell r="AH924" t="str">
            <v>BARRIO 24 DE MAYO UNA CUADRA ANTES DE LA ESCUELA DANIEL COMBONI ENTREGA EN CASA 2P BLANCA  S1 ENVIADO MS</v>
          </cell>
          <cell r="AI924" t="str">
            <v>DESPACHO</v>
          </cell>
          <cell r="AJ924" t="str">
            <v>Normal</v>
          </cell>
          <cell r="AL924" t="str">
            <v>NO</v>
          </cell>
          <cell r="AN924" t="str">
            <v>MOV onlinevip</v>
          </cell>
          <cell r="AO924" t="str">
            <v>CANAL ONLINE</v>
          </cell>
          <cell r="AP924">
            <v>44919</v>
          </cell>
          <cell r="AR924" t="str">
            <v>MDELIVERY_4763687</v>
          </cell>
          <cell r="AS924">
            <v>324326</v>
          </cell>
          <cell r="AT924" t="str">
            <v>D40</v>
          </cell>
          <cell r="AU924" t="str">
            <v>BTC</v>
          </cell>
          <cell r="AV924">
            <v>1</v>
          </cell>
          <cell r="AW924" t="str">
            <v>PROVINCIAL</v>
          </cell>
          <cell r="AX924" t="str">
            <v>ENTREGADO</v>
          </cell>
          <cell r="AY924" t="str">
            <v>LTE XIAOMI REDMI NOTE 11S AZUL: 1 und - sn. 865954061300747</v>
          </cell>
          <cell r="AZ924" t="str">
            <v>TERMINAL</v>
          </cell>
          <cell r="BA924" t="str">
            <v>Validar Biometrico</v>
          </cell>
        </row>
        <row r="925">
          <cell r="A925" t="str">
            <v>4763859</v>
          </cell>
          <cell r="B925" t="str">
            <v>MDELIVERY</v>
          </cell>
          <cell r="C925">
            <v>44919</v>
          </cell>
          <cell r="D925" t="str">
            <v>FLEXNET ECUADOR - MDELIVERY</v>
          </cell>
          <cell r="E925" t="str">
            <v>CALLE 28 DE JUNIO S/N Y GARCIA MORENO ENTRADA LLANO GRANDE</v>
          </cell>
          <cell r="H925" t="str">
            <v>170208</v>
          </cell>
          <cell r="I925" t="str">
            <v>QUITO</v>
          </cell>
          <cell r="J925" t="str">
            <v>PICHINCHA</v>
          </cell>
          <cell r="K925" t="str">
            <v>FRANCO MORALES EVELYN ODALIS</v>
          </cell>
          <cell r="L925" t="str">
            <v>OFICINA TRAMACO LA LIBERTAD</v>
          </cell>
          <cell r="O925" t="str">
            <v>LA LIBERTAD</v>
          </cell>
          <cell r="P925" t="str">
            <v>LA LIBERTAD</v>
          </cell>
          <cell r="Q925" t="str">
            <v>SANTA ELENA_LA LIBERTAD_</v>
          </cell>
          <cell r="R925" t="str">
            <v>4763859</v>
          </cell>
          <cell r="W925" t="str">
            <v>2450096405</v>
          </cell>
          <cell r="X925" t="str">
            <v>0995602591-0963349644</v>
          </cell>
          <cell r="AA925">
            <v>44919</v>
          </cell>
          <cell r="AD925">
            <v>1</v>
          </cell>
          <cell r="AE925">
            <v>1</v>
          </cell>
          <cell r="AH925" t="str">
            <v/>
          </cell>
          <cell r="AI925" t="str">
            <v>DESPACHO</v>
          </cell>
          <cell r="AJ925" t="str">
            <v>DERIVADO PICK UP</v>
          </cell>
          <cell r="AL925" t="str">
            <v>NO</v>
          </cell>
          <cell r="AN925" t="str">
            <v>MOV onlinevip</v>
          </cell>
          <cell r="AO925" t="str">
            <v>CANAL ONLINE</v>
          </cell>
          <cell r="AP925">
            <v>44919</v>
          </cell>
          <cell r="AR925" t="str">
            <v>MDELIVERY_4763859</v>
          </cell>
          <cell r="AS925">
            <v>324410</v>
          </cell>
          <cell r="AT925" t="str">
            <v>D40</v>
          </cell>
          <cell r="AU925" t="str">
            <v>BTC</v>
          </cell>
          <cell r="AV925">
            <v>1</v>
          </cell>
          <cell r="AW925" t="str">
            <v>PROVINCIAL</v>
          </cell>
          <cell r="AX925" t="str">
            <v>EN_TRANSITO</v>
          </cell>
          <cell r="AY925" t="str">
            <v>LTE XIAOMI REDMI NOTE 11 AZUL: 1 und - sn. 869113060666840</v>
          </cell>
          <cell r="AZ925" t="str">
            <v>TERMINAL</v>
          </cell>
          <cell r="BA925" t="str">
            <v>Validar Biometrico</v>
          </cell>
        </row>
        <row r="926">
          <cell r="A926" t="str">
            <v>4763881</v>
          </cell>
          <cell r="B926" t="str">
            <v>MDELIVERY</v>
          </cell>
          <cell r="C926">
            <v>44919</v>
          </cell>
          <cell r="D926" t="str">
            <v>FLEXNET ECUADOR - MDELIVERY</v>
          </cell>
          <cell r="E926" t="str">
            <v>CALLE 28 DE JUNIO S/N Y GARCIA MORENO ENTRADA LLANO GRANDE</v>
          </cell>
          <cell r="H926" t="str">
            <v>170208</v>
          </cell>
          <cell r="I926" t="str">
            <v>QUITO</v>
          </cell>
          <cell r="J926" t="str">
            <v>PICHINCHA</v>
          </cell>
          <cell r="K926" t="str">
            <v>MENDOZA BARBERAN RINA DE JESUS</v>
          </cell>
          <cell r="L926" t="str">
            <v>MONTECRISTI CALLE B  SN  Y AV 4TA</v>
          </cell>
          <cell r="O926" t="str">
            <v>130219</v>
          </cell>
          <cell r="P926" t="str">
            <v>130219</v>
          </cell>
          <cell r="Q926" t="str">
            <v>MANABI_MONTECRISTI_MONTECRISTI</v>
          </cell>
          <cell r="R926" t="str">
            <v>4763881</v>
          </cell>
          <cell r="W926" t="str">
            <v>1304471889</v>
          </cell>
          <cell r="X926" t="str">
            <v>0987384120-0989532156</v>
          </cell>
          <cell r="AA926">
            <v>44919</v>
          </cell>
          <cell r="AD926">
            <v>1</v>
          </cell>
          <cell r="AE926">
            <v>1</v>
          </cell>
          <cell r="AH926" t="str">
            <v>CIUDADELA MONTERREY TRAS DE LA EMPRESA BILBOSA CASA CON PORTONES GRIS</v>
          </cell>
          <cell r="AI926" t="str">
            <v>DESPACHO</v>
          </cell>
          <cell r="AJ926" t="str">
            <v>Normal</v>
          </cell>
          <cell r="AL926" t="str">
            <v>NO</v>
          </cell>
          <cell r="AN926" t="str">
            <v>MOV productovip</v>
          </cell>
          <cell r="AO926" t="str">
            <v>CANAL ONLINE</v>
          </cell>
          <cell r="AP926">
            <v>44919</v>
          </cell>
          <cell r="AR926" t="str">
            <v>MDELIVERY_4763881</v>
          </cell>
          <cell r="AS926">
            <v>324447</v>
          </cell>
          <cell r="AT926" t="str">
            <v>D40</v>
          </cell>
          <cell r="AU926" t="str">
            <v>BTC</v>
          </cell>
          <cell r="AV926">
            <v>2</v>
          </cell>
          <cell r="AW926" t="str">
            <v>PROVINCIAL</v>
          </cell>
          <cell r="AX926" t="str">
            <v>ENTREGADO</v>
          </cell>
          <cell r="AY926" t="str">
            <v>HALFSIM MOVISTAR: 2 und - sn. 8959300120521873036,8959300120521874364</v>
          </cell>
          <cell r="AZ926" t="str">
            <v>SIMCARD</v>
          </cell>
          <cell r="BA926" t="str">
            <v/>
          </cell>
        </row>
        <row r="927">
          <cell r="A927" t="str">
            <v>4763894</v>
          </cell>
          <cell r="B927" t="str">
            <v>MDELIVERY</v>
          </cell>
          <cell r="C927">
            <v>44919</v>
          </cell>
          <cell r="D927" t="str">
            <v>FLEXNET ECUADOR - MDELIVERY</v>
          </cell>
          <cell r="E927" t="str">
            <v>CALLE 28 DE JUNIO S/N Y GARCIA MORENO ENTRADA LLANO GRANDE</v>
          </cell>
          <cell r="H927" t="str">
            <v>170208</v>
          </cell>
          <cell r="I927" t="str">
            <v>QUITO</v>
          </cell>
          <cell r="J927" t="str">
            <v>PICHINCHA</v>
          </cell>
          <cell r="K927" t="str">
            <v>MENDOZA BARBERAN RINA DE JESUS</v>
          </cell>
          <cell r="L927" t="str">
            <v>MONTECRISTI CALLE B SN Y AV 4TA</v>
          </cell>
          <cell r="O927" t="str">
            <v>130219</v>
          </cell>
          <cell r="P927" t="str">
            <v>130219</v>
          </cell>
          <cell r="Q927" t="str">
            <v>MANABI_MONTECRISTI_MONTECRISTI</v>
          </cell>
          <cell r="R927" t="str">
            <v>4763894</v>
          </cell>
          <cell r="W927" t="str">
            <v>1304471889001_E1333I1122</v>
          </cell>
          <cell r="X927" t="str">
            <v>0987384120-0989532156</v>
          </cell>
          <cell r="AA927">
            <v>44919</v>
          </cell>
          <cell r="AD927">
            <v>1</v>
          </cell>
          <cell r="AE927">
            <v>1</v>
          </cell>
          <cell r="AH927" t="str">
            <v>CIUDADELA MONTERREY TRAS DE LA EMPRESA BILBOSA CASA CON PORTONES GRIS</v>
          </cell>
          <cell r="AI927" t="str">
            <v>DESPACHO</v>
          </cell>
          <cell r="AJ927" t="str">
            <v>Normal</v>
          </cell>
          <cell r="AL927" t="str">
            <v>NO</v>
          </cell>
          <cell r="AN927" t="str">
            <v>MOV onlinevip</v>
          </cell>
          <cell r="AO927" t="str">
            <v>CANAL ONLINE</v>
          </cell>
          <cell r="AP927">
            <v>44919</v>
          </cell>
          <cell r="AR927" t="str">
            <v>MDELIVERY_4763894</v>
          </cell>
          <cell r="AS927">
            <v>324444</v>
          </cell>
          <cell r="AT927" t="str">
            <v>D40</v>
          </cell>
          <cell r="AU927" t="str">
            <v>BTC</v>
          </cell>
          <cell r="AV927">
            <v>1</v>
          </cell>
          <cell r="AW927" t="str">
            <v>PROVINCIAL</v>
          </cell>
          <cell r="AX927" t="str">
            <v>ENTREGADO</v>
          </cell>
          <cell r="AY927" t="str">
            <v>LTE XIAOMI REDMI NOTE 11 AZUL: 1 und - sn. 869113065761927</v>
          </cell>
          <cell r="AZ927" t="str">
            <v>TERMINAL</v>
          </cell>
          <cell r="BA927" t="str">
            <v>Validar Biometrico</v>
          </cell>
        </row>
        <row r="928">
          <cell r="A928" t="str">
            <v>4764259</v>
          </cell>
          <cell r="B928" t="str">
            <v>MDELIVERY</v>
          </cell>
          <cell r="C928">
            <v>44919</v>
          </cell>
          <cell r="D928" t="str">
            <v>FLEXNET ECUADOR - MDELIVERY</v>
          </cell>
          <cell r="E928" t="str">
            <v>CALLE 28 DE JUNIO S/N Y GARCIA MORENO ENTRADA LLANO GRANDE</v>
          </cell>
          <cell r="H928" t="str">
            <v>170208</v>
          </cell>
          <cell r="I928" t="str">
            <v>QUITO</v>
          </cell>
          <cell r="J928" t="str">
            <v>PICHINCHA</v>
          </cell>
          <cell r="K928" t="str">
            <v>YANEZ VACA HEYDI SOLANGE</v>
          </cell>
          <cell r="L928" t="str">
            <v>XIMENA URB GIRASOLES  MZ 116 VILLA 13  AV RODRIGUEZ BONIN</v>
          </cell>
          <cell r="O928" t="str">
            <v>090603</v>
          </cell>
          <cell r="P928" t="str">
            <v>090603</v>
          </cell>
          <cell r="Q928" t="str">
            <v>GUAYAS_GUAYAQUIL_XIMENA</v>
          </cell>
          <cell r="R928" t="str">
            <v>4764259</v>
          </cell>
          <cell r="W928" t="str">
            <v>0940627763</v>
          </cell>
          <cell r="X928" t="str">
            <v>0991385472-0991385472</v>
          </cell>
          <cell r="AA928">
            <v>44919</v>
          </cell>
          <cell r="AD928">
            <v>1</v>
          </cell>
          <cell r="AE928">
            <v>1</v>
          </cell>
          <cell r="AH928" t="str">
            <v>JUNTO A LA PJ ENTREGA EN CASA ESQUINERA 3P AMARILLA CON CAFE</v>
          </cell>
          <cell r="AI928" t="str">
            <v>DESPACHO</v>
          </cell>
          <cell r="AJ928" t="str">
            <v>Normal</v>
          </cell>
          <cell r="AL928" t="str">
            <v>NO</v>
          </cell>
          <cell r="AN928" t="str">
            <v>MOV onlinevip</v>
          </cell>
          <cell r="AO928" t="str">
            <v>CANAL ONLINE</v>
          </cell>
          <cell r="AP928">
            <v>44919</v>
          </cell>
          <cell r="AR928" t="str">
            <v>MDELIVERY_4764259</v>
          </cell>
          <cell r="AS928">
            <v>324371</v>
          </cell>
          <cell r="AT928" t="str">
            <v>D40</v>
          </cell>
          <cell r="AU928" t="str">
            <v>BTC</v>
          </cell>
          <cell r="AV928">
            <v>1</v>
          </cell>
          <cell r="AW928" t="str">
            <v>LOCAL</v>
          </cell>
          <cell r="AX928" t="str">
            <v>ENTREGADO</v>
          </cell>
          <cell r="AY928" t="str">
            <v>LTE XIAOMI REDMI NOTE 11S AZUL: 1 und - sn. 865954061209583</v>
          </cell>
          <cell r="AZ928" t="str">
            <v>TERMINAL</v>
          </cell>
          <cell r="BA928" t="str">
            <v>Validar Biometrico</v>
          </cell>
        </row>
        <row r="929">
          <cell r="A929" t="str">
            <v>4764397</v>
          </cell>
          <cell r="B929" t="str">
            <v>MDELIVERY</v>
          </cell>
          <cell r="C929">
            <v>44919</v>
          </cell>
          <cell r="D929" t="str">
            <v>FLEXNET ECUADOR - MDELIVERY</v>
          </cell>
          <cell r="E929" t="str">
            <v>CALLE 28 DE JUNIO S/N Y GARCIA MORENO ENTRADA LLANO GRANDE</v>
          </cell>
          <cell r="H929" t="str">
            <v>170208</v>
          </cell>
          <cell r="I929" t="str">
            <v>QUITO</v>
          </cell>
          <cell r="J929" t="str">
            <v>PICHINCHA</v>
          </cell>
          <cell r="K929" t="str">
            <v>APOLO ROLAN CASTRO ARROBA</v>
          </cell>
          <cell r="L929" t="str">
            <v>SANTA ROSA    CALLE GARCIA MORENO  SN ELOY ALFARO</v>
          </cell>
          <cell r="O929" t="str">
            <v>180212</v>
          </cell>
          <cell r="P929" t="str">
            <v>180212</v>
          </cell>
          <cell r="Q929" t="str">
            <v>TUNGURAHUA_AMBATO_SANTA ROSA</v>
          </cell>
          <cell r="R929" t="str">
            <v>4764397</v>
          </cell>
          <cell r="W929" t="str">
            <v>1802332583_V3443V4442</v>
          </cell>
          <cell r="X929" t="str">
            <v>0983518819-</v>
          </cell>
          <cell r="AA929">
            <v>44919</v>
          </cell>
          <cell r="AD929">
            <v>1</v>
          </cell>
          <cell r="AE929">
            <v>1</v>
          </cell>
          <cell r="AH929" t="str">
            <v>BARRIO CENTRAL JUNTO A LA IGLESIA DE LA PARROQUIA ENTREGAR EN EL FRIGIRIFICO TODO REY EDIFICIO ROJO DE VIDRIO  REALIZAR UNA LLAMADA PREVIA</v>
          </cell>
          <cell r="AI929" t="str">
            <v>DESPACHO</v>
          </cell>
          <cell r="AJ929" t="str">
            <v>Normal</v>
          </cell>
          <cell r="AL929" t="str">
            <v>NO</v>
          </cell>
          <cell r="AN929" t="str">
            <v>MOV_tecnocom_credito_directo</v>
          </cell>
          <cell r="AO929" t="str">
            <v>CANAL ONLINE</v>
          </cell>
          <cell r="AP929">
            <v>44919</v>
          </cell>
          <cell r="AR929" t="str">
            <v>MDELIVERY_4764397</v>
          </cell>
          <cell r="AS929">
            <v>324333</v>
          </cell>
          <cell r="AT929" t="str">
            <v>D40</v>
          </cell>
          <cell r="AU929" t="str">
            <v>BTC</v>
          </cell>
          <cell r="AV929">
            <v>1</v>
          </cell>
          <cell r="AW929" t="str">
            <v>PROVINCIAL</v>
          </cell>
          <cell r="AX929" t="str">
            <v>ENTREGADO</v>
          </cell>
          <cell r="AY929" t="str">
            <v>LTE HUAWEI NOVA Y70 NEGRO: 1 und - sn. 866887052398107</v>
          </cell>
          <cell r="AZ929" t="str">
            <v>TERMINAL</v>
          </cell>
          <cell r="BA929" t="str">
            <v>Validar Biometrico</v>
          </cell>
        </row>
        <row r="930">
          <cell r="A930" t="str">
            <v>4764408</v>
          </cell>
          <cell r="B930" t="str">
            <v>MDELIVERY</v>
          </cell>
          <cell r="C930">
            <v>44919</v>
          </cell>
          <cell r="D930" t="str">
            <v>FLEXNET ECUADOR - MDELIVERY</v>
          </cell>
          <cell r="E930" t="str">
            <v>CALLE 28 DE JUNIO S/N Y GARCIA MORENO ENTRADA LLANO GRANDE</v>
          </cell>
          <cell r="H930" t="str">
            <v>170208</v>
          </cell>
          <cell r="I930" t="str">
            <v>QUITO</v>
          </cell>
          <cell r="J930" t="str">
            <v>PICHINCHA</v>
          </cell>
          <cell r="K930" t="str">
            <v>VICTOR ESTALIN CAGUA CEDILLO</v>
          </cell>
          <cell r="L930" t="str">
            <v>BOLIVAR CALLE CAPITAN NAJERA SN CALLE PIO MONTUFAR</v>
          </cell>
          <cell r="O930" t="str">
            <v>090308</v>
          </cell>
          <cell r="P930" t="str">
            <v>090308</v>
          </cell>
          <cell r="Q930" t="str">
            <v>GUAYAS_GUAYAQUIL_BOLIVAR</v>
          </cell>
          <cell r="R930" t="str">
            <v>4764408</v>
          </cell>
          <cell r="W930" t="str">
            <v>0927592410</v>
          </cell>
          <cell r="X930" t="str">
            <v>0997172552-0997172552</v>
          </cell>
          <cell r="AA930">
            <v>44919</v>
          </cell>
          <cell r="AD930">
            <v>1</v>
          </cell>
          <cell r="AE930">
            <v>1</v>
          </cell>
          <cell r="AH930" t="str">
            <v>SECTOR CENTRO JUNTO AL TALLER DON GATO ES UNA CASA ESQUINERA 2 PISOS COLOR BLANCA</v>
          </cell>
          <cell r="AI930" t="str">
            <v>DESPACHO</v>
          </cell>
          <cell r="AJ930" t="str">
            <v>Normal</v>
          </cell>
          <cell r="AL930" t="str">
            <v>NO</v>
          </cell>
          <cell r="AN930" t="str">
            <v>MOV productovip</v>
          </cell>
          <cell r="AO930" t="str">
            <v>CANAL ONLINE</v>
          </cell>
          <cell r="AP930">
            <v>44919</v>
          </cell>
          <cell r="AR930" t="str">
            <v>MDELIVERY_4764408</v>
          </cell>
          <cell r="AS930">
            <v>324392</v>
          </cell>
          <cell r="AT930" t="str">
            <v>D40</v>
          </cell>
          <cell r="AU930" t="str">
            <v>BTC</v>
          </cell>
          <cell r="AV930">
            <v>2</v>
          </cell>
          <cell r="AW930" t="str">
            <v>LOCAL</v>
          </cell>
          <cell r="AX930" t="str">
            <v>ENTREGADO</v>
          </cell>
          <cell r="AY930" t="str">
            <v>LTE SAMSUNG A13 NEGRO: 1 und - sn. 350068480715377 / HALFSIM MOVISTAR: 1 und - sn. 8959300520560303219</v>
          </cell>
          <cell r="AZ930" t="str">
            <v>SIMCARD / TERMINAL</v>
          </cell>
          <cell r="BA930" t="str">
            <v>Validar Biometrico</v>
          </cell>
        </row>
        <row r="931">
          <cell r="A931" t="str">
            <v>4764473</v>
          </cell>
          <cell r="B931" t="str">
            <v>MDELIVERY</v>
          </cell>
          <cell r="C931">
            <v>44919</v>
          </cell>
          <cell r="D931" t="str">
            <v>FLEXNET ECUADOR - MDELIVERY</v>
          </cell>
          <cell r="E931" t="str">
            <v>CALLE 28 DE JUNIO S/N Y GARCIA MORENO ENTRADA LLANO GRANDE</v>
          </cell>
          <cell r="H931" t="str">
            <v>170208</v>
          </cell>
          <cell r="I931" t="str">
            <v>QUITO</v>
          </cell>
          <cell r="J931" t="str">
            <v>PICHINCHA</v>
          </cell>
          <cell r="K931" t="str">
            <v>ANTONIO CARPINELLI .</v>
          </cell>
          <cell r="L931" t="str">
            <v>ALANGASI     AV ANTONIO JOSE DE SUCRE  CASA S2  09 CALLE  ITALIA</v>
          </cell>
          <cell r="O931" t="str">
            <v>170808</v>
          </cell>
          <cell r="P931" t="str">
            <v>170808</v>
          </cell>
          <cell r="Q931" t="str">
            <v>PICHINCHA_QUITO_ALANGASI</v>
          </cell>
          <cell r="R931" t="str">
            <v>4764473</v>
          </cell>
          <cell r="W931" t="str">
            <v>1758296816_V3414I4244</v>
          </cell>
          <cell r="X931" t="str">
            <v>0994159113-</v>
          </cell>
          <cell r="AA931">
            <v>44919</v>
          </cell>
          <cell r="AD931">
            <v>1</v>
          </cell>
          <cell r="AE931">
            <v>1</v>
          </cell>
          <cell r="AH931" t="str">
            <v>SECTOR URBANIZACION FERRARA  PREGUNTAR AL SR GUARDIA  S1 ENVIADO SE</v>
          </cell>
          <cell r="AI931" t="str">
            <v>DESPACHO</v>
          </cell>
          <cell r="AJ931" t="str">
            <v>Normal</v>
          </cell>
          <cell r="AL931" t="str">
            <v>NO</v>
          </cell>
          <cell r="AN931" t="str">
            <v>MOV_tecnocom_credito_directo</v>
          </cell>
          <cell r="AO931" t="str">
            <v>CANAL ONLINE</v>
          </cell>
          <cell r="AP931">
            <v>44919</v>
          </cell>
          <cell r="AR931" t="str">
            <v>MDELIVERY_4764473</v>
          </cell>
          <cell r="AS931">
            <v>324486</v>
          </cell>
          <cell r="AT931" t="str">
            <v>D40</v>
          </cell>
          <cell r="AU931" t="str">
            <v>BTC</v>
          </cell>
          <cell r="AV931">
            <v>1</v>
          </cell>
          <cell r="AW931" t="str">
            <v>LOCAL</v>
          </cell>
          <cell r="AX931" t="str">
            <v>ENTREGADO</v>
          </cell>
          <cell r="AY931" t="str">
            <v>LTE XIAOMI REDMI NOTE 11 AZUL: 1 und - sn. 869113065780729</v>
          </cell>
          <cell r="AZ931" t="str">
            <v>TERMINAL</v>
          </cell>
          <cell r="BA931" t="str">
            <v>Validar Biometrico</v>
          </cell>
        </row>
        <row r="932">
          <cell r="A932" t="str">
            <v>4764497</v>
          </cell>
          <cell r="B932" t="str">
            <v>MDELIVERY</v>
          </cell>
          <cell r="C932">
            <v>44919</v>
          </cell>
          <cell r="D932" t="str">
            <v>FLEXNET ECUADOR - MDELIVERY</v>
          </cell>
          <cell r="E932" t="str">
            <v>CALLE 28 DE JUNIO S/N Y GARCIA MORENO ENTRADA LLANO GRANDE</v>
          </cell>
          <cell r="H932" t="str">
            <v>170208</v>
          </cell>
          <cell r="I932" t="str">
            <v>QUITO</v>
          </cell>
          <cell r="J932" t="str">
            <v>PICHINCHA</v>
          </cell>
          <cell r="K932" t="str">
            <v>IRMA JANETH BURGOS POZO</v>
          </cell>
          <cell r="L932" t="str">
            <v>CHIMBACALLE CALLE GUARE S7 97 AV BOBONAZA</v>
          </cell>
          <cell r="O932" t="str">
            <v>170603</v>
          </cell>
          <cell r="P932" t="str">
            <v>170603</v>
          </cell>
          <cell r="Q932" t="str">
            <v>PICHINCHA_QUITO_CHIMBACALLE</v>
          </cell>
          <cell r="R932" t="str">
            <v>4764497</v>
          </cell>
          <cell r="W932" t="str">
            <v>1002280236_V1343V1122</v>
          </cell>
          <cell r="X932" t="str">
            <v>0998126117-</v>
          </cell>
          <cell r="AA932">
            <v>44919</v>
          </cell>
          <cell r="AD932">
            <v>1</v>
          </cell>
          <cell r="AE932">
            <v>1</v>
          </cell>
          <cell r="AH932" t="str">
            <v>FRENTE A LA CASA COMUNAL DE LA JARAMILLO ARTEAGA ES UNA CASA CON PORTON NEGRO S1 ENVIADO</v>
          </cell>
          <cell r="AI932" t="str">
            <v>DESPACHO</v>
          </cell>
          <cell r="AJ932" t="str">
            <v>Normal</v>
          </cell>
          <cell r="AL932" t="str">
            <v>NO</v>
          </cell>
          <cell r="AN932" t="str">
            <v>MOV_tecnocom_credito_directo</v>
          </cell>
          <cell r="AO932" t="str">
            <v>CANAL ONLINE</v>
          </cell>
          <cell r="AP932">
            <v>44919</v>
          </cell>
          <cell r="AR932" t="str">
            <v>MDELIVERY_4764497</v>
          </cell>
          <cell r="AS932">
            <v>324492</v>
          </cell>
          <cell r="AT932" t="str">
            <v>D40</v>
          </cell>
          <cell r="AU932" t="str">
            <v>BTC</v>
          </cell>
          <cell r="AV932">
            <v>1</v>
          </cell>
          <cell r="AW932" t="str">
            <v>LOCAL</v>
          </cell>
          <cell r="AX932" t="str">
            <v>ENTREGADO</v>
          </cell>
          <cell r="AY932" t="str">
            <v>LTE NOKIA G21 AZUL: 1 und - sn. 355108340303405</v>
          </cell>
          <cell r="AZ932" t="str">
            <v>TERMINAL</v>
          </cell>
          <cell r="BA932" t="str">
            <v>Validar Biometrico</v>
          </cell>
        </row>
        <row r="933">
          <cell r="A933" t="str">
            <v>4764589</v>
          </cell>
          <cell r="B933" t="str">
            <v>MDELIVERY</v>
          </cell>
          <cell r="C933">
            <v>44919</v>
          </cell>
          <cell r="D933" t="str">
            <v>FLEXNET ECUADOR - MDELIVERY</v>
          </cell>
          <cell r="E933" t="str">
            <v>CALLE 28 DE JUNIO S/N Y GARCIA MORENO ENTRADA LLANO GRANDE</v>
          </cell>
          <cell r="H933" t="str">
            <v>170208</v>
          </cell>
          <cell r="I933" t="str">
            <v>QUITO</v>
          </cell>
          <cell r="J933" t="str">
            <v>PICHINCHA</v>
          </cell>
          <cell r="K933" t="str">
            <v>YTALO JOSE RICCIARDI JIMENEZ</v>
          </cell>
          <cell r="L933" t="str">
            <v>JIPIJAPA CALLE DE LAS GUINDAS  124 CALLE JULIO ARELLANO</v>
          </cell>
          <cell r="O933" t="str">
            <v>170503</v>
          </cell>
          <cell r="P933" t="str">
            <v>170503</v>
          </cell>
          <cell r="Q933" t="str">
            <v>PICHINCHA_QUITO_JIPIJAPA</v>
          </cell>
          <cell r="R933" t="str">
            <v>4764589</v>
          </cell>
          <cell r="W933" t="str">
            <v>1759341793_V1333I3222</v>
          </cell>
          <cell r="X933" t="str">
            <v>0995353274-</v>
          </cell>
          <cell r="AA933">
            <v>44919</v>
          </cell>
          <cell r="AD933">
            <v>1</v>
          </cell>
          <cell r="AE933">
            <v>1</v>
          </cell>
          <cell r="AH933" t="str">
            <v>SECTOR MONTESERRIN DETRAS DEL COLEGIO FISCAL RAUL ANDRADE ENTEGRA EN EDIFICIO 3 PISOS COLOR CHAMPAGNE CON FRANJAS VIOLETAS EN PLANTA BAJA HAY UNA PIZZERIA HAY QUE LLAMAR AL TITULAR</v>
          </cell>
          <cell r="AI933" t="str">
            <v>DESPACHO</v>
          </cell>
          <cell r="AJ933" t="str">
            <v>Normal</v>
          </cell>
          <cell r="AL933" t="str">
            <v>NO</v>
          </cell>
          <cell r="AN933" t="str">
            <v>MOV_tecnocom_credito_directo</v>
          </cell>
          <cell r="AO933" t="str">
            <v>CANAL ONLINE</v>
          </cell>
          <cell r="AP933">
            <v>44919</v>
          </cell>
          <cell r="AR933" t="str">
            <v>MDELIVERY_4764589</v>
          </cell>
          <cell r="AS933">
            <v>324488</v>
          </cell>
          <cell r="AT933" t="str">
            <v>D40</v>
          </cell>
          <cell r="AU933" t="str">
            <v>BTC</v>
          </cell>
          <cell r="AV933">
            <v>1</v>
          </cell>
          <cell r="AW933" t="str">
            <v>LOCAL</v>
          </cell>
          <cell r="AX933" t="str">
            <v>DEVOLUCION_EN_PROCESO</v>
          </cell>
          <cell r="AY933" t="str">
            <v>LTE SAMSUNG A23 NEGRO: 1 und - sn. 356795951970925</v>
          </cell>
          <cell r="AZ933" t="str">
            <v>TERMINAL</v>
          </cell>
          <cell r="BA933" t="str">
            <v>Validar Biometrico</v>
          </cell>
        </row>
        <row r="934">
          <cell r="A934" t="str">
            <v>4764600</v>
          </cell>
          <cell r="B934" t="str">
            <v>MDELIVERY</v>
          </cell>
          <cell r="C934">
            <v>44919</v>
          </cell>
          <cell r="D934" t="str">
            <v>FLEXNET ECUADOR - MDELIVERY</v>
          </cell>
          <cell r="E934" t="str">
            <v>CALLE 28 DE JUNIO S/N Y GARCIA MORENO ENTRADA LLANO GRANDE</v>
          </cell>
          <cell r="H934" t="str">
            <v>170208</v>
          </cell>
          <cell r="I934" t="str">
            <v>QUITO</v>
          </cell>
          <cell r="J934" t="str">
            <v>PICHINCHA</v>
          </cell>
          <cell r="K934" t="str">
            <v>GONZALO EDUARDO MENDOZA DEL CASTILLO</v>
          </cell>
          <cell r="L934" t="str">
            <v>CONOCOTO PASAJE ALMEIDA  N2 22  Y CALLE ABDON CALDERON</v>
          </cell>
          <cell r="O934" t="str">
            <v>170801</v>
          </cell>
          <cell r="P934" t="str">
            <v>170801</v>
          </cell>
          <cell r="Q934" t="str">
            <v>PICHINCHA_QUITO_CONOCOTO</v>
          </cell>
          <cell r="R934" t="str">
            <v>4764600</v>
          </cell>
          <cell r="W934" t="str">
            <v>1717496143</v>
          </cell>
          <cell r="X934" t="str">
            <v>0958843372-0958843372</v>
          </cell>
          <cell r="AA934">
            <v>44919</v>
          </cell>
          <cell r="AD934">
            <v>1</v>
          </cell>
          <cell r="AE934">
            <v>1</v>
          </cell>
          <cell r="AH934" t="str">
            <v>DIAGONAL AL COLEGIO THOMAS JEFFERSON EN UNA CASA ANTIGUA GRANDE QUE DICE VILLA JOSEFINA</v>
          </cell>
          <cell r="AI934" t="str">
            <v>DESPACHO</v>
          </cell>
          <cell r="AJ934" t="str">
            <v>Normal</v>
          </cell>
          <cell r="AL934" t="str">
            <v>NO</v>
          </cell>
          <cell r="AN934" t="str">
            <v>MOV onlinevip</v>
          </cell>
          <cell r="AO934" t="str">
            <v>CANAL ONLINE</v>
          </cell>
          <cell r="AP934">
            <v>44919</v>
          </cell>
          <cell r="AR934" t="str">
            <v>MDELIVERY_4764600</v>
          </cell>
          <cell r="AS934">
            <v>324481</v>
          </cell>
          <cell r="AT934" t="str">
            <v>D40</v>
          </cell>
          <cell r="AU934" t="str">
            <v>BTC</v>
          </cell>
          <cell r="AV934">
            <v>1</v>
          </cell>
          <cell r="AW934" t="str">
            <v>LOCAL</v>
          </cell>
          <cell r="AX934" t="str">
            <v>ENTREGADO</v>
          </cell>
          <cell r="AY934" t="str">
            <v>LTE IPHONE 11 64GB NEGRO: 1 und - sn. 356656421630533</v>
          </cell>
          <cell r="AZ934" t="str">
            <v>TERMINAL</v>
          </cell>
          <cell r="BA934" t="str">
            <v>Validar Biometrico</v>
          </cell>
        </row>
        <row r="935">
          <cell r="A935" t="str">
            <v>4764687</v>
          </cell>
          <cell r="B935" t="str">
            <v>MDELIVERY</v>
          </cell>
          <cell r="C935">
            <v>44919</v>
          </cell>
          <cell r="D935" t="str">
            <v>FLEXNET ECUADOR - MDELIVERY</v>
          </cell>
          <cell r="E935" t="str">
            <v>CALLE 28 DE JUNIO S/N Y GARCIA MORENO ENTRADA LLANO GRANDE</v>
          </cell>
          <cell r="H935" t="str">
            <v>170208</v>
          </cell>
          <cell r="I935" t="str">
            <v>QUITO</v>
          </cell>
          <cell r="J935" t="str">
            <v>PICHINCHA</v>
          </cell>
          <cell r="K935" t="str">
            <v>JORGE LUIS CORZO ZHUNE</v>
          </cell>
          <cell r="L935" t="str">
            <v>9 DE OCTUBRE CALLE RIOBAMBA  126 CALLE JULIAN CORONEL</v>
          </cell>
          <cell r="O935" t="str">
            <v>090306</v>
          </cell>
          <cell r="P935" t="str">
            <v>090306</v>
          </cell>
          <cell r="Q935" t="str">
            <v>GUAYAS_GUAYAQUIL_9 DE OCTUBRE</v>
          </cell>
          <cell r="R935" t="str">
            <v>4764687</v>
          </cell>
          <cell r="W935" t="str">
            <v>0920578481_v4344v2444</v>
          </cell>
          <cell r="X935" t="str">
            <v>0992907671-</v>
          </cell>
          <cell r="AA935">
            <v>44919</v>
          </cell>
          <cell r="AD935">
            <v>1</v>
          </cell>
          <cell r="AE935">
            <v>1</v>
          </cell>
          <cell r="AH935" t="str">
            <v>SECTOR CENTRO ESTA A MEDIA CUADRA DEL CEMENTERIO GENERAL ENTREGA EN EL EDIFICIO 3 PISOS COLOR AZUL TIENE MALLAS EN LA PARTE INFERIOR HAY QUE LLAMAR AL TITULAR  LLAMAR 1 HORA ANTES DE LA ENTREGA</v>
          </cell>
          <cell r="AI935" t="str">
            <v>DESPACHO</v>
          </cell>
          <cell r="AJ935" t="str">
            <v>Normal</v>
          </cell>
          <cell r="AL935" t="str">
            <v>NO</v>
          </cell>
          <cell r="AN935" t="str">
            <v>MOV_tecnocom_credito_directo</v>
          </cell>
          <cell r="AO935" t="str">
            <v>CANAL ONLINE</v>
          </cell>
          <cell r="AP935">
            <v>44919</v>
          </cell>
          <cell r="AR935" t="str">
            <v>MDELIVERY_4764687</v>
          </cell>
          <cell r="AS935">
            <v>324386</v>
          </cell>
          <cell r="AT935" t="str">
            <v>D40</v>
          </cell>
          <cell r="AU935" t="str">
            <v>BTC</v>
          </cell>
          <cell r="AV935">
            <v>1</v>
          </cell>
          <cell r="AW935" t="str">
            <v>LOCAL</v>
          </cell>
          <cell r="AX935" t="str">
            <v>ENTREGADO</v>
          </cell>
          <cell r="AY935" t="str">
            <v>LTE SAMSUNG A53 5G NEGRO: 1 und - sn. 353842194251391</v>
          </cell>
          <cell r="AZ935" t="str">
            <v>TERMINAL</v>
          </cell>
          <cell r="BA935" t="str">
            <v>Validar Biometrico</v>
          </cell>
        </row>
        <row r="936">
          <cell r="A936" t="str">
            <v>4764691</v>
          </cell>
          <cell r="B936" t="str">
            <v>MDELIVERY</v>
          </cell>
          <cell r="C936">
            <v>44919</v>
          </cell>
          <cell r="D936" t="str">
            <v>FLEXNET ECUADOR - MDELIVERY</v>
          </cell>
          <cell r="E936" t="str">
            <v>CALLE 28 DE JUNIO S/N Y GARCIA MORENO ENTRADA LLANO GRANDE</v>
          </cell>
          <cell r="H936" t="str">
            <v>170208</v>
          </cell>
          <cell r="I936" t="str">
            <v>QUITO</v>
          </cell>
          <cell r="J936" t="str">
            <v>PICHINCHA</v>
          </cell>
          <cell r="K936" t="str">
            <v>VICTORIA FERNANDA OROZCO SALAS</v>
          </cell>
          <cell r="L936" t="str">
            <v>SAN BARTOLO  AV TNTE HUGO ORTIZ  S13 254  Y DIEGO VACA DE LA VEGA</v>
          </cell>
          <cell r="O936" t="str">
            <v>170601</v>
          </cell>
          <cell r="P936" t="str">
            <v>170601</v>
          </cell>
          <cell r="Q936" t="str">
            <v>PICHINCHA_QUITO_SAN BARTOLO</v>
          </cell>
          <cell r="R936" t="str">
            <v>4764691</v>
          </cell>
          <cell r="W936" t="str">
            <v>1722164066</v>
          </cell>
          <cell r="X936" t="str">
            <v>0995962178-0995962178</v>
          </cell>
          <cell r="AA936">
            <v>44919</v>
          </cell>
          <cell r="AD936">
            <v>1</v>
          </cell>
          <cell r="AE936">
            <v>1</v>
          </cell>
          <cell r="AH936" t="str">
            <v>QUITO SUR DIAGONAL A LA PARADA TROLE QUITO SUR  JUNTO A FARMARED ENTREGA EN CASA 1P ROJO</v>
          </cell>
          <cell r="AI936" t="str">
            <v>DESPACHO</v>
          </cell>
          <cell r="AJ936" t="str">
            <v>Normal</v>
          </cell>
          <cell r="AL936" t="str">
            <v>NO</v>
          </cell>
          <cell r="AN936" t="str">
            <v>MOV onlinevip</v>
          </cell>
          <cell r="AO936" t="str">
            <v>CANAL ONLINE</v>
          </cell>
          <cell r="AP936">
            <v>44919</v>
          </cell>
          <cell r="AR936" t="str">
            <v>MDELIVERY_4764691</v>
          </cell>
          <cell r="AS936">
            <v>324497</v>
          </cell>
          <cell r="AT936" t="str">
            <v>D40</v>
          </cell>
          <cell r="AU936" t="str">
            <v>BTC</v>
          </cell>
          <cell r="AV936">
            <v>1</v>
          </cell>
          <cell r="AW936" t="str">
            <v>LOCAL</v>
          </cell>
          <cell r="AX936" t="str">
            <v>HABILITADO RUTEO</v>
          </cell>
          <cell r="AY936" t="str">
            <v>LTE SAMSUNG A13 NEGRO: 1 und - sn. 350068480715773</v>
          </cell>
          <cell r="AZ936" t="str">
            <v>TERMINAL</v>
          </cell>
          <cell r="BA936" t="str">
            <v>Validar Biometrico</v>
          </cell>
        </row>
        <row r="937">
          <cell r="A937" t="str">
            <v>4764695</v>
          </cell>
          <cell r="B937" t="str">
            <v>MDELIVERY</v>
          </cell>
          <cell r="C937">
            <v>44919</v>
          </cell>
          <cell r="D937" t="str">
            <v>FLEXNET ECUADOR - MDELIVERY</v>
          </cell>
          <cell r="E937" t="str">
            <v>CALLE 28 DE JUNIO S/N Y GARCIA MORENO ENTRADA LLANO GRANDE</v>
          </cell>
          <cell r="H937" t="str">
            <v>170208</v>
          </cell>
          <cell r="I937" t="str">
            <v>QUITO</v>
          </cell>
          <cell r="J937" t="str">
            <v>PICHINCHA</v>
          </cell>
          <cell r="K937" t="str">
            <v>JIMMY ROBERTO QUINTEROS TOBAR</v>
          </cell>
          <cell r="L937" t="str">
            <v>OFICINA TRAMACO QUITO ATAHUALPA</v>
          </cell>
          <cell r="O937" t="str">
            <v>QUITO</v>
          </cell>
          <cell r="P937" t="str">
            <v>QUITO</v>
          </cell>
          <cell r="Q937" t="str">
            <v>PICHINCHA_QUITO_</v>
          </cell>
          <cell r="R937" t="str">
            <v>4764695</v>
          </cell>
          <cell r="W937" t="str">
            <v>1003144167_V4443V4442</v>
          </cell>
          <cell r="X937" t="str">
            <v>0987064132-</v>
          </cell>
          <cell r="AA937">
            <v>44919</v>
          </cell>
          <cell r="AD937">
            <v>1</v>
          </cell>
          <cell r="AE937">
            <v>1</v>
          </cell>
          <cell r="AH937" t="str">
            <v/>
          </cell>
          <cell r="AI937" t="str">
            <v>DESPACHO</v>
          </cell>
          <cell r="AJ937" t="str">
            <v>DERIVADO PICK UP</v>
          </cell>
          <cell r="AL937" t="str">
            <v>NO</v>
          </cell>
          <cell r="AN937" t="str">
            <v>MOV tecnocom</v>
          </cell>
          <cell r="AO937" t="str">
            <v>CANAL ONLINE</v>
          </cell>
          <cell r="AP937">
            <v>44919</v>
          </cell>
          <cell r="AR937" t="str">
            <v>MDELIVERY_4764695</v>
          </cell>
          <cell r="AS937">
            <v>324495</v>
          </cell>
          <cell r="AT937" t="str">
            <v>D40</v>
          </cell>
          <cell r="AU937" t="str">
            <v>BTC</v>
          </cell>
          <cell r="AV937">
            <v>1</v>
          </cell>
          <cell r="AW937" t="str">
            <v>PROVINCIAL</v>
          </cell>
          <cell r="AX937" t="str">
            <v>INCIDENCIA</v>
          </cell>
          <cell r="AY937" t="str">
            <v>LTE TCL 20 SE NEGRO: 1 und - sn. 356932920353210</v>
          </cell>
          <cell r="AZ937" t="str">
            <v>TERMINAL</v>
          </cell>
          <cell r="BA937" t="str">
            <v>Validar Biometrico, Validar Tarjeta Credito M,</v>
          </cell>
        </row>
        <row r="938">
          <cell r="A938" t="str">
            <v>4764741</v>
          </cell>
          <cell r="B938" t="str">
            <v>MDELIVERY</v>
          </cell>
          <cell r="C938">
            <v>44919</v>
          </cell>
          <cell r="D938" t="str">
            <v>FLEXNET ECUADOR - MDELIVERY</v>
          </cell>
          <cell r="E938" t="str">
            <v>CALLE 28 DE JUNIO S/N Y GARCIA MORENO ENTRADA LLANO GRANDE</v>
          </cell>
          <cell r="H938" t="str">
            <v>170208</v>
          </cell>
          <cell r="I938" t="str">
            <v>QUITO</v>
          </cell>
          <cell r="J938" t="str">
            <v>PICHINCHA</v>
          </cell>
          <cell r="K938" t="str">
            <v>EDWIN VINICIO QUEZADA MOROCHO</v>
          </cell>
          <cell r="L938" t="str">
            <v>OFICINA TRAMACO QUITO QUITUMBE</v>
          </cell>
          <cell r="O938" t="str">
            <v>QUITO</v>
          </cell>
          <cell r="P938" t="str">
            <v>QUITO</v>
          </cell>
          <cell r="Q938" t="str">
            <v>PICHINCHA_QUITO_</v>
          </cell>
          <cell r="R938" t="str">
            <v>4764741</v>
          </cell>
          <cell r="W938" t="str">
            <v>1715830699_V4333V4222</v>
          </cell>
          <cell r="X938" t="str">
            <v>0968777307-</v>
          </cell>
          <cell r="AA938">
            <v>44919</v>
          </cell>
          <cell r="AD938">
            <v>1</v>
          </cell>
          <cell r="AE938">
            <v>1</v>
          </cell>
          <cell r="AH938" t="str">
            <v/>
          </cell>
          <cell r="AI938" t="str">
            <v>DESPACHO</v>
          </cell>
          <cell r="AJ938" t="str">
            <v>DERIVADO PICK UP</v>
          </cell>
          <cell r="AL938" t="str">
            <v>NO</v>
          </cell>
          <cell r="AN938" t="str">
            <v>MOV_tecnocom_credito_directo</v>
          </cell>
          <cell r="AO938" t="str">
            <v>CANAL ONLINE</v>
          </cell>
          <cell r="AP938">
            <v>44919</v>
          </cell>
          <cell r="AR938" t="str">
            <v>MDELIVERY_4764741</v>
          </cell>
          <cell r="AS938">
            <v>324498</v>
          </cell>
          <cell r="AT938" t="str">
            <v>D40</v>
          </cell>
          <cell r="AU938" t="str">
            <v>BTC</v>
          </cell>
          <cell r="AV938">
            <v>1</v>
          </cell>
          <cell r="AW938" t="str">
            <v>PROVINCIAL</v>
          </cell>
          <cell r="AX938" t="str">
            <v>ENTREGADO</v>
          </cell>
          <cell r="AY938" t="str">
            <v>LTE SAMSUNG A23 AZUL: 1 und - sn. 356795951106371</v>
          </cell>
          <cell r="AZ938" t="str">
            <v>TERMINAL</v>
          </cell>
          <cell r="BA938" t="str">
            <v>Validar Biometrico</v>
          </cell>
        </row>
        <row r="939">
          <cell r="A939" t="str">
            <v>4764755</v>
          </cell>
          <cell r="B939" t="str">
            <v>MDELIVERY</v>
          </cell>
          <cell r="C939">
            <v>44919</v>
          </cell>
          <cell r="D939" t="str">
            <v>FLEXNET ECUADOR - MDELIVERY</v>
          </cell>
          <cell r="E939" t="str">
            <v>CALLE 28 DE JUNIO S/N Y GARCIA MORENO ENTRADA LLANO GRANDE</v>
          </cell>
          <cell r="H939" t="str">
            <v>170208</v>
          </cell>
          <cell r="I939" t="str">
            <v>QUITO</v>
          </cell>
          <cell r="J939" t="str">
            <v>PICHINCHA</v>
          </cell>
          <cell r="K939" t="str">
            <v>ALAVA ZAMBRANO VIVIANA JOSEFINA</v>
          </cell>
          <cell r="L939" t="str">
            <v>BOMBOLI   CALLE DE LAS MERCEDES  SN  CALLE 18</v>
          </cell>
          <cell r="O939" t="str">
            <v>230205</v>
          </cell>
          <cell r="P939" t="str">
            <v>230205</v>
          </cell>
          <cell r="Q939" t="str">
            <v>SANTO DOMINGO_SANTO DOMINGO_BOMBOLI</v>
          </cell>
          <cell r="R939" t="str">
            <v>4764755</v>
          </cell>
          <cell r="W939" t="str">
            <v>0704750371</v>
          </cell>
          <cell r="X939" t="str">
            <v>0998955058-0998955058</v>
          </cell>
          <cell r="AA939">
            <v>44919</v>
          </cell>
          <cell r="AD939">
            <v>1</v>
          </cell>
          <cell r="AE939">
            <v>1</v>
          </cell>
          <cell r="AH939" t="str">
            <v>COOP CHE GUEVARA  A UNA CUADRA DE LAS FERNANDO BOTERO OFICINAS SECTOR 2 DIAGONAL AL COLISEO CASA 2 PISOS BLANCA</v>
          </cell>
          <cell r="AI939" t="str">
            <v>DESPACHO</v>
          </cell>
          <cell r="AJ939" t="str">
            <v>Normal</v>
          </cell>
          <cell r="AL939" t="str">
            <v>NO</v>
          </cell>
          <cell r="AN939" t="str">
            <v>MOV onlinevip</v>
          </cell>
          <cell r="AO939" t="str">
            <v>CANAL ONLINE</v>
          </cell>
          <cell r="AP939">
            <v>44919</v>
          </cell>
          <cell r="AR939" t="str">
            <v>MDELIVERY_4764755</v>
          </cell>
          <cell r="AS939">
            <v>324541</v>
          </cell>
          <cell r="AT939" t="str">
            <v>D40</v>
          </cell>
          <cell r="AU939" t="str">
            <v>BTC</v>
          </cell>
          <cell r="AV939">
            <v>1</v>
          </cell>
          <cell r="AW939" t="str">
            <v>PROVINCIAL</v>
          </cell>
          <cell r="AX939" t="str">
            <v>EN_TRANSITO</v>
          </cell>
          <cell r="AY939" t="str">
            <v>LTE SAMSUNG A53 5G NEGRO: 1 und - sn. 353842194901664</v>
          </cell>
          <cell r="AZ939" t="str">
            <v>TERMINAL</v>
          </cell>
          <cell r="BA939" t="str">
            <v>Validar Biometrico</v>
          </cell>
        </row>
        <row r="940">
          <cell r="A940" t="str">
            <v>4764777</v>
          </cell>
          <cell r="B940" t="str">
            <v>MDELIVERY</v>
          </cell>
          <cell r="C940">
            <v>44919</v>
          </cell>
          <cell r="D940" t="str">
            <v>FLEXNET ECUADOR - MDELIVERY</v>
          </cell>
          <cell r="E940" t="str">
            <v>CALLE 28 DE JUNIO S/N Y GARCIA MORENO ENTRADA LLANO GRANDE</v>
          </cell>
          <cell r="H940" t="str">
            <v>170208</v>
          </cell>
          <cell r="I940" t="str">
            <v>QUITO</v>
          </cell>
          <cell r="J940" t="str">
            <v>PICHINCHA</v>
          </cell>
          <cell r="K940" t="str">
            <v>CARRERA SEVILLA DANIELA MICHELLE</v>
          </cell>
          <cell r="L940" t="str">
            <v>SAGRARIO CALLE PASQUEL MONGE  SN  Y LUIS FELIPE BORJA</v>
          </cell>
          <cell r="O940" t="str">
            <v>100104</v>
          </cell>
          <cell r="P940" t="str">
            <v>100104</v>
          </cell>
          <cell r="Q940" t="str">
            <v>IMBABURA_IBARRA_SAGRARIO</v>
          </cell>
          <cell r="R940" t="str">
            <v>4764777</v>
          </cell>
          <cell r="W940" t="str">
            <v>1003057286</v>
          </cell>
          <cell r="X940" t="str">
            <v>0997111337-0997111337</v>
          </cell>
          <cell r="AA940">
            <v>44919</v>
          </cell>
          <cell r="AD940">
            <v>1</v>
          </cell>
          <cell r="AE940">
            <v>1</v>
          </cell>
          <cell r="AH940" t="str">
            <v>CDLA DEL CHOFER FRENTE A TIENDA LOJA ENTREGA EN CASA 2P VINO  S1 ENVIADO</v>
          </cell>
          <cell r="AI940" t="str">
            <v>DESPACHO</v>
          </cell>
          <cell r="AJ940" t="str">
            <v>Normal</v>
          </cell>
          <cell r="AL940" t="str">
            <v>NO</v>
          </cell>
          <cell r="AN940" t="str">
            <v>MOV onlinevip</v>
          </cell>
          <cell r="AO940" t="str">
            <v>CANAL ONLINE</v>
          </cell>
          <cell r="AP940">
            <v>44919</v>
          </cell>
          <cell r="AR940" t="str">
            <v>MDELIVERY_4764777</v>
          </cell>
          <cell r="AS940">
            <v>324411</v>
          </cell>
          <cell r="AT940" t="str">
            <v>D40</v>
          </cell>
          <cell r="AU940" t="str">
            <v>BTC</v>
          </cell>
          <cell r="AV940">
            <v>1</v>
          </cell>
          <cell r="AW940" t="str">
            <v>PROVINCIAL</v>
          </cell>
          <cell r="AX940" t="str">
            <v>ENTREGADO</v>
          </cell>
          <cell r="AY940" t="str">
            <v>LTE XIAOMI REDMI NOTE 11S AZUL: 1 und - sn. 865954061180362</v>
          </cell>
          <cell r="AZ940" t="str">
            <v>TERMINAL</v>
          </cell>
          <cell r="BA940" t="str">
            <v>Validar Biometrico</v>
          </cell>
        </row>
        <row r="941">
          <cell r="A941" t="str">
            <v>4764779</v>
          </cell>
          <cell r="B941" t="str">
            <v>MDELIVERY</v>
          </cell>
          <cell r="C941">
            <v>44919</v>
          </cell>
          <cell r="D941" t="str">
            <v>FLEXNET ECUADOR - MDELIVERY</v>
          </cell>
          <cell r="E941" t="str">
            <v>CALLE 28 DE JUNIO S/N Y GARCIA MORENO ENTRADA LLANO GRANDE</v>
          </cell>
          <cell r="H941" t="str">
            <v>170208</v>
          </cell>
          <cell r="I941" t="str">
            <v>QUITO</v>
          </cell>
          <cell r="J941" t="str">
            <v>PICHINCHA</v>
          </cell>
          <cell r="K941" t="str">
            <v>RONALD RICHARD GARCIA SIMBALA</v>
          </cell>
          <cell r="L941" t="str">
            <v>XIMENA   AV 25 DE JULIO  BLOQUE 6  APARTAMENTO 202 AV LOS ESTEROS</v>
          </cell>
          <cell r="O941" t="str">
            <v>090204</v>
          </cell>
          <cell r="P941" t="str">
            <v>090204</v>
          </cell>
          <cell r="Q941" t="str">
            <v>GUAYAS_GUAYAQUIL_XIMENA</v>
          </cell>
          <cell r="R941" t="str">
            <v>4764779</v>
          </cell>
          <cell r="W941" t="str">
            <v>0923047021_V44X4V4444</v>
          </cell>
          <cell r="X941" t="str">
            <v>0979228752-</v>
          </cell>
          <cell r="AA941">
            <v>44919</v>
          </cell>
          <cell r="AD941">
            <v>1</v>
          </cell>
          <cell r="AE941">
            <v>1</v>
          </cell>
          <cell r="AH941" t="str">
            <v>SECTORR LAS ACACIAS FRENTE AL  RESTAURANTE COCOCHO BURGUER CASA  CONCHA DE VINO CON CREMA</v>
          </cell>
          <cell r="AI941" t="str">
            <v>DESPACHO</v>
          </cell>
          <cell r="AJ941" t="str">
            <v>Normal</v>
          </cell>
          <cell r="AL941" t="str">
            <v>NO</v>
          </cell>
          <cell r="AN941" t="str">
            <v>MOV_tecnocom_credito_directo</v>
          </cell>
          <cell r="AO941" t="str">
            <v>CANAL ONLINE</v>
          </cell>
          <cell r="AP941">
            <v>44919</v>
          </cell>
          <cell r="AR941" t="str">
            <v>MDELIVERY_4764779</v>
          </cell>
          <cell r="AS941">
            <v>324396</v>
          </cell>
          <cell r="AT941" t="str">
            <v>D40</v>
          </cell>
          <cell r="AU941" t="str">
            <v>BTC</v>
          </cell>
          <cell r="AV941">
            <v>1</v>
          </cell>
          <cell r="AW941" t="str">
            <v>LOCAL</v>
          </cell>
          <cell r="AX941" t="str">
            <v>ENTREGADO</v>
          </cell>
          <cell r="AY941" t="str">
            <v>LTE SAMSUNG A53 5G NEGRO: 1 und - sn. 353842194251045</v>
          </cell>
          <cell r="AZ941" t="str">
            <v>TERMINAL</v>
          </cell>
          <cell r="BA941" t="str">
            <v>Validar Biometrico</v>
          </cell>
        </row>
        <row r="942">
          <cell r="A942" t="str">
            <v>4764836</v>
          </cell>
          <cell r="B942" t="str">
            <v>MDELIVERY</v>
          </cell>
          <cell r="C942">
            <v>44919</v>
          </cell>
          <cell r="D942" t="str">
            <v>FLEXNET ECUADOR - MDELIVERY</v>
          </cell>
          <cell r="E942" t="str">
            <v>CALLE 28 DE JUNIO S/N Y GARCIA MORENO ENTRADA LLANO GRANDE</v>
          </cell>
          <cell r="H942" t="str">
            <v>170208</v>
          </cell>
          <cell r="I942" t="str">
            <v>QUITO</v>
          </cell>
          <cell r="J942" t="str">
            <v>PICHINCHA</v>
          </cell>
          <cell r="K942" t="str">
            <v>PINZA DUARTE DENNIS ANDY</v>
          </cell>
          <cell r="L942" t="str">
            <v>OFICINA TRAMACO PORTETE</v>
          </cell>
          <cell r="O942" t="str">
            <v>GUAYAQUIL</v>
          </cell>
          <cell r="P942" t="str">
            <v>GUAYAQUIL</v>
          </cell>
          <cell r="Q942" t="str">
            <v>GUAYAS_GUAYAQUIL_</v>
          </cell>
          <cell r="R942" t="str">
            <v>4764836</v>
          </cell>
          <cell r="W942" t="str">
            <v>0951463223</v>
          </cell>
          <cell r="X942" t="str">
            <v>0979189272-0979189272</v>
          </cell>
          <cell r="AA942">
            <v>44919</v>
          </cell>
          <cell r="AD942">
            <v>1</v>
          </cell>
          <cell r="AE942">
            <v>1</v>
          </cell>
          <cell r="AH942" t="str">
            <v>LA CLIENTE TRABAJA EN RUTAS Y NO PUEDE RECIBIR EN LA CASA NI EN EL TRABAJO</v>
          </cell>
          <cell r="AI942" t="str">
            <v>DESPACHO</v>
          </cell>
          <cell r="AJ942" t="str">
            <v>DERIVADO PICK UP</v>
          </cell>
          <cell r="AL942" t="str">
            <v>NO</v>
          </cell>
          <cell r="AN942" t="str">
            <v>MOV onlinevip</v>
          </cell>
          <cell r="AO942" t="str">
            <v>CANAL ONLINE</v>
          </cell>
          <cell r="AP942">
            <v>44919</v>
          </cell>
          <cell r="AR942" t="str">
            <v>MDELIVERY_4764836</v>
          </cell>
          <cell r="AS942">
            <v>324398</v>
          </cell>
          <cell r="AT942" t="str">
            <v>D40</v>
          </cell>
          <cell r="AU942" t="str">
            <v>BTC</v>
          </cell>
          <cell r="AV942">
            <v>1</v>
          </cell>
          <cell r="AW942" t="str">
            <v>PROVINCIAL</v>
          </cell>
          <cell r="AX942" t="str">
            <v>ENTREGADO</v>
          </cell>
          <cell r="AY942" t="str">
            <v>LTE XIAOMI REDMI NOTE 11S AZUL: 1 und - sn. 863837054593182</v>
          </cell>
          <cell r="AZ942" t="str">
            <v>TERMINAL</v>
          </cell>
          <cell r="BA942" t="str">
            <v>Validar Biometrico</v>
          </cell>
        </row>
        <row r="943">
          <cell r="A943" t="str">
            <v>4764844</v>
          </cell>
          <cell r="B943" t="str">
            <v>MDELIVERY</v>
          </cell>
          <cell r="C943">
            <v>44919</v>
          </cell>
          <cell r="D943" t="str">
            <v>FLEXNET ECUADOR - MDELIVERY</v>
          </cell>
          <cell r="E943" t="str">
            <v>CALLE 28 DE JUNIO S/N Y GARCIA MORENO ENTRADA LLANO GRANDE</v>
          </cell>
          <cell r="H943" t="str">
            <v>170208</v>
          </cell>
          <cell r="I943" t="str">
            <v>QUITO</v>
          </cell>
          <cell r="J943" t="str">
            <v>PICHINCHA</v>
          </cell>
          <cell r="K943" t="str">
            <v>JORGE LUIS VERA MOREIRA</v>
          </cell>
          <cell r="L943" t="str">
            <v>LA MATRIZ AV ATAHUALPA SN AV QUIS QUIS</v>
          </cell>
          <cell r="O943" t="str">
            <v>180202</v>
          </cell>
          <cell r="P943" t="str">
            <v>180202</v>
          </cell>
          <cell r="Q943" t="str">
            <v>TUNGURAHUA_AMBATO_LA MATRIZ</v>
          </cell>
          <cell r="R943" t="str">
            <v>4764844</v>
          </cell>
          <cell r="W943" t="str">
            <v>1804684338_V4344E4244</v>
          </cell>
          <cell r="X943" t="str">
            <v>0998904203-</v>
          </cell>
          <cell r="AA943">
            <v>44919</v>
          </cell>
          <cell r="AD943">
            <v>1</v>
          </cell>
          <cell r="AE943">
            <v>1</v>
          </cell>
          <cell r="AH943" t="str">
            <v>SECTOR DEL ESTADIO JUNTO A PIZZERIA ROMANA ES UNA CASA 2 PISOS COLOR BEIGE CON LETRERO DE PARGO ROJO</v>
          </cell>
          <cell r="AI943" t="str">
            <v>DESPACHO</v>
          </cell>
          <cell r="AJ943" t="str">
            <v>Normal</v>
          </cell>
          <cell r="AL943" t="str">
            <v>NO</v>
          </cell>
          <cell r="AN943" t="str">
            <v>MOV_tecnocom_credito_directo</v>
          </cell>
          <cell r="AO943" t="str">
            <v>CANAL ONLINE</v>
          </cell>
          <cell r="AP943">
            <v>44919</v>
          </cell>
          <cell r="AR943" t="str">
            <v>MDELIVERY_4764844</v>
          </cell>
          <cell r="AS943">
            <v>324332</v>
          </cell>
          <cell r="AT943" t="str">
            <v>D40</v>
          </cell>
          <cell r="AU943" t="str">
            <v>BTC</v>
          </cell>
          <cell r="AV943">
            <v>1</v>
          </cell>
          <cell r="AW943" t="str">
            <v>PROVINCIAL</v>
          </cell>
          <cell r="AX943" t="str">
            <v>ENTREGADO</v>
          </cell>
          <cell r="AY943" t="str">
            <v>LTE REALME GT MASTER EDITION AZUL: 1 und - sn. 867239051585897</v>
          </cell>
          <cell r="AZ943" t="str">
            <v>TERMINAL</v>
          </cell>
          <cell r="BA943" t="str">
            <v>Validar Biometrico</v>
          </cell>
        </row>
        <row r="944">
          <cell r="A944" t="str">
            <v>4764915</v>
          </cell>
          <cell r="B944" t="str">
            <v>MDELIVERY</v>
          </cell>
          <cell r="C944">
            <v>44919</v>
          </cell>
          <cell r="D944" t="str">
            <v>FLEXNET ECUADOR - MDELIVERY</v>
          </cell>
          <cell r="E944" t="str">
            <v>CALLE 28 DE JUNIO S/N Y GARCIA MORENO ENTRADA LLANO GRANDE</v>
          </cell>
          <cell r="H944" t="str">
            <v>170208</v>
          </cell>
          <cell r="I944" t="str">
            <v>QUITO</v>
          </cell>
          <cell r="J944" t="str">
            <v>PICHINCHA</v>
          </cell>
          <cell r="K944" t="str">
            <v>GARCIA MOREIRA LUIS MIGUEL</v>
          </cell>
          <cell r="L944" t="str">
            <v>OFICINA TRAMACO MANTA CENTRO DE DISTRIBUCION</v>
          </cell>
          <cell r="O944" t="str">
            <v>MANTA</v>
          </cell>
          <cell r="P944" t="str">
            <v>MANTA</v>
          </cell>
          <cell r="Q944" t="str">
            <v>MANABI_MANTA_</v>
          </cell>
          <cell r="R944" t="str">
            <v>4764915</v>
          </cell>
          <cell r="W944" t="str">
            <v>1312930843</v>
          </cell>
          <cell r="X944" t="str">
            <v>0984304805-0984304805</v>
          </cell>
          <cell r="AA944">
            <v>44919</v>
          </cell>
          <cell r="AD944">
            <v>1</v>
          </cell>
          <cell r="AE944">
            <v>1</v>
          </cell>
          <cell r="AH944" t="str">
            <v/>
          </cell>
          <cell r="AI944" t="str">
            <v>DESPACHO</v>
          </cell>
          <cell r="AJ944" t="str">
            <v>DERIVADO PICK UP</v>
          </cell>
          <cell r="AL944" t="str">
            <v>NO</v>
          </cell>
          <cell r="AN944" t="str">
            <v>MOV onlinevip</v>
          </cell>
          <cell r="AO944" t="str">
            <v>CANAL ONLINE</v>
          </cell>
          <cell r="AP944">
            <v>44919</v>
          </cell>
          <cell r="AR944" t="str">
            <v>MDELIVERY_4764915</v>
          </cell>
          <cell r="AS944">
            <v>324425</v>
          </cell>
          <cell r="AT944" t="str">
            <v>D40</v>
          </cell>
          <cell r="AU944" t="str">
            <v>BTC</v>
          </cell>
          <cell r="AV944">
            <v>1</v>
          </cell>
          <cell r="AW944" t="str">
            <v>PROVINCIAL</v>
          </cell>
          <cell r="AX944" t="str">
            <v>EN_TRANSITO</v>
          </cell>
          <cell r="AY944" t="str">
            <v>LTE IPHONE 11 64GB NEGRO: 1 und - sn. 356656421887489</v>
          </cell>
          <cell r="AZ944" t="str">
            <v>TERMINAL</v>
          </cell>
          <cell r="BA944" t="str">
            <v>Validar Biometrico</v>
          </cell>
        </row>
        <row r="945">
          <cell r="A945" t="str">
            <v>4764946</v>
          </cell>
          <cell r="B945" t="str">
            <v>MDELIVERY</v>
          </cell>
          <cell r="C945">
            <v>44919</v>
          </cell>
          <cell r="D945" t="str">
            <v>FLEXNET ECUADOR - MDELIVERY</v>
          </cell>
          <cell r="E945" t="str">
            <v>CALLE 28 DE JUNIO S/N Y GARCIA MORENO ENTRADA LLANO GRANDE</v>
          </cell>
          <cell r="H945" t="str">
            <v>170208</v>
          </cell>
          <cell r="I945" t="str">
            <v>QUITO</v>
          </cell>
          <cell r="J945" t="str">
            <v>PICHINCHA</v>
          </cell>
          <cell r="K945" t="str">
            <v>JOSE IGNACIO PALOMEQUE VERA</v>
          </cell>
          <cell r="L945" t="str">
            <v>OFICINA TRAMACO PORTOVIEJO</v>
          </cell>
          <cell r="O945" t="str">
            <v>PORTOVIEJO</v>
          </cell>
          <cell r="P945" t="str">
            <v>PORTOVIEJO</v>
          </cell>
          <cell r="Q945" t="str">
            <v>MANABI_PORTOVIEJO_</v>
          </cell>
          <cell r="R945" t="str">
            <v>4764946</v>
          </cell>
          <cell r="W945" t="str">
            <v>1311749970_V3343v1242</v>
          </cell>
          <cell r="X945" t="str">
            <v>0987628496-</v>
          </cell>
          <cell r="AA945">
            <v>44919</v>
          </cell>
          <cell r="AD945">
            <v>1</v>
          </cell>
          <cell r="AE945">
            <v>1</v>
          </cell>
          <cell r="AH945" t="str">
            <v/>
          </cell>
          <cell r="AI945" t="str">
            <v>DESPACHO</v>
          </cell>
          <cell r="AJ945" t="str">
            <v>DERIVADO PICK UP</v>
          </cell>
          <cell r="AL945" t="str">
            <v>NO</v>
          </cell>
          <cell r="AN945" t="str">
            <v>MOV_tecnocom_credito_directo</v>
          </cell>
          <cell r="AO945" t="str">
            <v>CANAL ONLINE</v>
          </cell>
          <cell r="AP945">
            <v>44919</v>
          </cell>
          <cell r="AR945" t="str">
            <v>MDELIVERY_4764946</v>
          </cell>
          <cell r="AS945">
            <v>324452</v>
          </cell>
          <cell r="AT945" t="str">
            <v>D40</v>
          </cell>
          <cell r="AU945" t="str">
            <v>BTC</v>
          </cell>
          <cell r="AV945">
            <v>1</v>
          </cell>
          <cell r="AW945" t="str">
            <v>PROVINCIAL</v>
          </cell>
          <cell r="AX945" t="str">
            <v>EN_TRANSITO</v>
          </cell>
          <cell r="AY945" t="str">
            <v>LTE IPHONE 11 64GB NEGRO: 1 und - sn. 356656421557850</v>
          </cell>
          <cell r="AZ945" t="str">
            <v>TERMINAL</v>
          </cell>
          <cell r="BA945" t="str">
            <v>Validar Biometrico</v>
          </cell>
        </row>
        <row r="946">
          <cell r="A946" t="str">
            <v>4764953</v>
          </cell>
          <cell r="B946" t="str">
            <v>MDELIVERY</v>
          </cell>
          <cell r="C946">
            <v>44919</v>
          </cell>
          <cell r="D946" t="str">
            <v>FLEXNET ECUADOR - MDELIVERY</v>
          </cell>
          <cell r="E946" t="str">
            <v>CALLE 28 DE JUNIO S/N Y GARCIA MORENO ENTRADA LLANO GRANDE</v>
          </cell>
          <cell r="H946" t="str">
            <v>170208</v>
          </cell>
          <cell r="I946" t="str">
            <v>QUITO</v>
          </cell>
          <cell r="J946" t="str">
            <v>PICHINCHA</v>
          </cell>
          <cell r="K946" t="str">
            <v>CARLOS ARMANDO JUELA GUALLPA</v>
          </cell>
          <cell r="L946" t="str">
            <v>OFICINA TRAMACO CUENCA QUINTA CHICA</v>
          </cell>
          <cell r="O946" t="str">
            <v>CUENCA</v>
          </cell>
          <cell r="P946" t="str">
            <v>CUENCA</v>
          </cell>
          <cell r="Q946" t="str">
            <v>AZUAY_CUENCA_</v>
          </cell>
          <cell r="R946" t="str">
            <v>4764953</v>
          </cell>
          <cell r="W946" t="str">
            <v>0106353550_V2243v2242</v>
          </cell>
          <cell r="X946" t="str">
            <v>0999983026-</v>
          </cell>
          <cell r="AA946">
            <v>44919</v>
          </cell>
          <cell r="AD946">
            <v>1</v>
          </cell>
          <cell r="AE946">
            <v>1</v>
          </cell>
          <cell r="AH946" t="str">
            <v/>
          </cell>
          <cell r="AI946" t="str">
            <v>DESPACHO</v>
          </cell>
          <cell r="AJ946" t="str">
            <v>DERIVADO PICK UP</v>
          </cell>
          <cell r="AL946" t="str">
            <v>NO</v>
          </cell>
          <cell r="AN946" t="str">
            <v>MOV_tecnocom_credito_directo</v>
          </cell>
          <cell r="AO946" t="str">
            <v>CANAL ONLINE</v>
          </cell>
          <cell r="AP946">
            <v>44919</v>
          </cell>
          <cell r="AR946" t="str">
            <v>MDELIVERY_4764953</v>
          </cell>
          <cell r="AS946">
            <v>324329</v>
          </cell>
          <cell r="AT946" t="str">
            <v>D40</v>
          </cell>
          <cell r="AU946" t="str">
            <v>BTC</v>
          </cell>
          <cell r="AV946">
            <v>1</v>
          </cell>
          <cell r="AW946" t="str">
            <v>PROVINCIAL</v>
          </cell>
          <cell r="AX946" t="str">
            <v>ENTREGADO</v>
          </cell>
          <cell r="AY946" t="str">
            <v>LTE SAMSUNG A23 AZUL: 1 und - sn. 356795951444590</v>
          </cell>
          <cell r="AZ946" t="str">
            <v>TERMINAL</v>
          </cell>
          <cell r="BA946" t="str">
            <v>Validar Biometrico</v>
          </cell>
        </row>
        <row r="947">
          <cell r="A947" t="str">
            <v>4764995</v>
          </cell>
          <cell r="B947" t="str">
            <v>MDELIVERY</v>
          </cell>
          <cell r="C947">
            <v>44919</v>
          </cell>
          <cell r="D947" t="str">
            <v>FLEXNET ECUADOR - MDELIVERY</v>
          </cell>
          <cell r="E947" t="str">
            <v>CALLE 28 DE JUNIO S/N Y GARCIA MORENO ENTRADA LLANO GRANDE</v>
          </cell>
          <cell r="H947" t="str">
            <v>170208</v>
          </cell>
          <cell r="I947" t="str">
            <v>QUITO</v>
          </cell>
          <cell r="J947" t="str">
            <v>PICHINCHA</v>
          </cell>
          <cell r="K947" t="str">
            <v>KATHERINE ANDREA JIMENEZ BAQUERIZO</v>
          </cell>
          <cell r="L947" t="str">
            <v>XIMENA CDLA MORAN VALVERDE MZ E10 VILLA 13</v>
          </cell>
          <cell r="O947" t="str">
            <v>090203</v>
          </cell>
          <cell r="P947" t="str">
            <v>090203</v>
          </cell>
          <cell r="Q947" t="str">
            <v>GUAYAS_GUAYAQUIL_XIMENA</v>
          </cell>
          <cell r="R947" t="str">
            <v>4764995</v>
          </cell>
          <cell r="W947" t="str">
            <v>0927189688_V1343V1222</v>
          </cell>
          <cell r="X947" t="str">
            <v>0995878839-</v>
          </cell>
          <cell r="AA947">
            <v>44919</v>
          </cell>
          <cell r="AD947">
            <v>1</v>
          </cell>
          <cell r="AE947">
            <v>1</v>
          </cell>
          <cell r="AH947" t="str">
            <v>ESTA A MEDIA CUADRA DEL LA PUERTA DE EMERGENCIAS DEL HOSPITAL MALDONA ES UNA CASA 2 PISOS COLOR DURAZNO REJAS BLANCAS</v>
          </cell>
          <cell r="AI947" t="str">
            <v>DESPACHO</v>
          </cell>
          <cell r="AJ947" t="str">
            <v>Normal</v>
          </cell>
          <cell r="AL947" t="str">
            <v>NO</v>
          </cell>
          <cell r="AN947" t="str">
            <v>MOV tecnocom</v>
          </cell>
          <cell r="AO947" t="str">
            <v>CANAL ONLINE</v>
          </cell>
          <cell r="AP947">
            <v>44919</v>
          </cell>
          <cell r="AR947" t="str">
            <v>MDELIVERY_4764995</v>
          </cell>
          <cell r="AS947">
            <v>324391</v>
          </cell>
          <cell r="AT947" t="str">
            <v>D40</v>
          </cell>
          <cell r="AU947" t="str">
            <v>BTC</v>
          </cell>
          <cell r="AV947">
            <v>1</v>
          </cell>
          <cell r="AW947" t="str">
            <v>LOCAL</v>
          </cell>
          <cell r="AX947" t="str">
            <v>INCIDENCIA</v>
          </cell>
          <cell r="AY947" t="str">
            <v>LTE SAMSUNG A13 AZUL: 1 und - sn. 352177398809178</v>
          </cell>
          <cell r="AZ947" t="str">
            <v>TERMINAL</v>
          </cell>
          <cell r="BA947" t="str">
            <v>Validar Biometrico, Validar Tarjeta Credito M,</v>
          </cell>
        </row>
        <row r="948">
          <cell r="A948" t="str">
            <v>4765046</v>
          </cell>
          <cell r="B948" t="str">
            <v>MDELIVERY</v>
          </cell>
          <cell r="C948">
            <v>44919</v>
          </cell>
          <cell r="D948" t="str">
            <v>FLEXNET ECUADOR - MDELIVERY</v>
          </cell>
          <cell r="E948" t="str">
            <v>CALLE 28 DE JUNIO S/N Y GARCIA MORENO ENTRADA LLANO GRANDE</v>
          </cell>
          <cell r="H948" t="str">
            <v>170208</v>
          </cell>
          <cell r="I948" t="str">
            <v>QUITO</v>
          </cell>
          <cell r="J948" t="str">
            <v>PICHINCHA</v>
          </cell>
          <cell r="K948" t="str">
            <v>Javier Vicente Barba Moncada</v>
          </cell>
          <cell r="L948" t="str">
            <v>COTOCOLLAO CALLE GUALAQUIZA OE4 197 AV DIEGO VASQUEZ DE CEPEDA</v>
          </cell>
          <cell r="O948" t="str">
            <v>170303</v>
          </cell>
          <cell r="P948" t="str">
            <v>170303</v>
          </cell>
          <cell r="Q948" t="str">
            <v>PICHINCHA_QUITO_COTOCOLLAO</v>
          </cell>
          <cell r="R948" t="str">
            <v>4765046</v>
          </cell>
          <cell r="W948" t="str">
            <v>1722254032_V4433V4422</v>
          </cell>
          <cell r="X948" t="str">
            <v>0988994272-</v>
          </cell>
          <cell r="AA948">
            <v>44919</v>
          </cell>
          <cell r="AD948">
            <v>1</v>
          </cell>
          <cell r="AE948">
            <v>1</v>
          </cell>
          <cell r="AH948" t="str">
            <v>BARRIO EL ROSARIO ENTREGA EN EL CONJUNTO LOS REYES EN LA CASA 55 LLAMAR AL TITULAR O ANUNCIARSE CON EL GUARDIA LLAMAR CON ANTICIPACION</v>
          </cell>
          <cell r="AI948" t="str">
            <v>DESPACHO</v>
          </cell>
          <cell r="AJ948" t="str">
            <v>Normal</v>
          </cell>
          <cell r="AL948" t="str">
            <v>NO</v>
          </cell>
          <cell r="AN948" t="str">
            <v>MOV tecnocom</v>
          </cell>
          <cell r="AO948" t="str">
            <v>CANAL ONLINE</v>
          </cell>
          <cell r="AP948">
            <v>44919</v>
          </cell>
          <cell r="AR948" t="str">
            <v>MDELIVERY_4765046</v>
          </cell>
          <cell r="AS948">
            <v>324500</v>
          </cell>
          <cell r="AT948" t="str">
            <v>D40</v>
          </cell>
          <cell r="AU948" t="str">
            <v>BTC</v>
          </cell>
          <cell r="AV948">
            <v>1</v>
          </cell>
          <cell r="AW948" t="str">
            <v>LOCAL</v>
          </cell>
          <cell r="AX948" t="str">
            <v>ENTREGADO</v>
          </cell>
          <cell r="AY948" t="str">
            <v>AIR APPLE AIRPODS 3ER GEN: 1 und - sn. 139999372441334</v>
          </cell>
          <cell r="AZ948" t="str">
            <v>ACCESORIO</v>
          </cell>
          <cell r="BA948" t="str">
            <v>Validar Biometrico, Validar Tarjeta Credito M,</v>
          </cell>
        </row>
        <row r="949">
          <cell r="A949" t="str">
            <v>4765142</v>
          </cell>
          <cell r="B949" t="str">
            <v>MDELIVERY</v>
          </cell>
          <cell r="C949">
            <v>44919</v>
          </cell>
          <cell r="D949" t="str">
            <v>FLEXNET ECUADOR - MDELIVERY</v>
          </cell>
          <cell r="E949" t="str">
            <v>CALLE 28 DE JUNIO S/N Y GARCIA MORENO ENTRADA LLANO GRANDE</v>
          </cell>
          <cell r="H949" t="str">
            <v>170208</v>
          </cell>
          <cell r="I949" t="str">
            <v>QUITO</v>
          </cell>
          <cell r="J949" t="str">
            <v>PICHINCHA</v>
          </cell>
          <cell r="K949" t="str">
            <v>PATRICIA MARIBEL SEGURA MARTINEZ</v>
          </cell>
          <cell r="L949" t="str">
            <v>EL CONDADO CALLE JOSE MARIA GUERRERO  N70 254  Y PEDRO DE IBARRA</v>
          </cell>
          <cell r="O949" t="str">
            <v>170301</v>
          </cell>
          <cell r="P949" t="str">
            <v>170301</v>
          </cell>
          <cell r="Q949" t="str">
            <v>PICHINCHA_QUITO_EL CONDADO</v>
          </cell>
          <cell r="R949" t="str">
            <v>4765142</v>
          </cell>
          <cell r="W949" t="str">
            <v>1716183353_V4343V2242</v>
          </cell>
          <cell r="X949" t="str">
            <v>0987111677-</v>
          </cell>
          <cell r="AA949">
            <v>44919</v>
          </cell>
          <cell r="AD949">
            <v>1</v>
          </cell>
          <cell r="AE949">
            <v>1</v>
          </cell>
          <cell r="AH949" t="str">
            <v>EL CONDADO 2 CUADRAS ANTES DE LA PANADERIA SAN CARLOS   ENTREGA EN CASA 2P BLANCA CERRAMIENTO VERDE</v>
          </cell>
          <cell r="AI949" t="str">
            <v>DESPACHO</v>
          </cell>
          <cell r="AJ949" t="str">
            <v>Normal</v>
          </cell>
          <cell r="AL949" t="str">
            <v>NO</v>
          </cell>
          <cell r="AN949" t="str">
            <v>MOV_tecnocom_credito_directo</v>
          </cell>
          <cell r="AO949" t="str">
            <v>CANAL ONLINE</v>
          </cell>
          <cell r="AP949">
            <v>44919</v>
          </cell>
          <cell r="AR949" t="str">
            <v>MDELIVERY_4765142</v>
          </cell>
          <cell r="AS949">
            <v>324496</v>
          </cell>
          <cell r="AT949" t="str">
            <v>D40</v>
          </cell>
          <cell r="AU949" t="str">
            <v>BTC</v>
          </cell>
          <cell r="AV949">
            <v>1</v>
          </cell>
          <cell r="AW949" t="str">
            <v>LOCAL</v>
          </cell>
          <cell r="AX949" t="str">
            <v>ENTREGADO</v>
          </cell>
          <cell r="AY949" t="str">
            <v>LTE SAMSUNG A23 AZUL: 1 und - sn. 356795951104798</v>
          </cell>
          <cell r="AZ949" t="str">
            <v>TERMINAL</v>
          </cell>
          <cell r="BA949" t="str">
            <v>Validar Biometrico</v>
          </cell>
        </row>
        <row r="950">
          <cell r="A950" t="str">
            <v>4765151</v>
          </cell>
          <cell r="B950" t="str">
            <v>MDELIVERY</v>
          </cell>
          <cell r="C950">
            <v>44919</v>
          </cell>
          <cell r="D950" t="str">
            <v>FLEXNET ECUADOR - MDELIVERY</v>
          </cell>
          <cell r="E950" t="str">
            <v>CALLE 28 DE JUNIO S/N Y GARCIA MORENO ENTRADA LLANO GRANDE</v>
          </cell>
          <cell r="H950" t="str">
            <v>170208</v>
          </cell>
          <cell r="I950" t="str">
            <v>QUITO</v>
          </cell>
          <cell r="J950" t="str">
            <v>PICHINCHA</v>
          </cell>
          <cell r="K950" t="str">
            <v>NATALIA LIZBETH GORDON MARIÑO</v>
          </cell>
          <cell r="L950" t="str">
            <v>LA MATRIZ AV ATAHUALPA SN ENTRE AV SHYRIS Y AV QUIS QUIS</v>
          </cell>
          <cell r="O950" t="str">
            <v>180202</v>
          </cell>
          <cell r="P950" t="str">
            <v>180202</v>
          </cell>
          <cell r="Q950" t="str">
            <v>TUNGURAGUA_AMBATO_LA MATRIZ</v>
          </cell>
          <cell r="R950" t="str">
            <v>4765151</v>
          </cell>
          <cell r="W950" t="str">
            <v>1802673226_ V4344I4242</v>
          </cell>
          <cell r="X950" t="str">
            <v>0996168830-0996168830</v>
          </cell>
          <cell r="AA950">
            <v>44919</v>
          </cell>
          <cell r="AD950">
            <v>1</v>
          </cell>
          <cell r="AE950">
            <v>1</v>
          </cell>
          <cell r="AH950" t="str">
            <v>BARRIO SAN ANTONIO ESTA ATRAS DEL COLEGIO BOLIVAR ES UNA CASA 2 PISOS COLOR BEIGE PUERTA NEGRA DE METAL</v>
          </cell>
          <cell r="AI950" t="str">
            <v>DESPACHO</v>
          </cell>
          <cell r="AJ950" t="str">
            <v>Normal</v>
          </cell>
          <cell r="AL950" t="str">
            <v>NO</v>
          </cell>
          <cell r="AN950" t="str">
            <v>MOV productovip</v>
          </cell>
          <cell r="AO950" t="str">
            <v>CANAL ONLINE</v>
          </cell>
          <cell r="AP950">
            <v>44919</v>
          </cell>
          <cell r="AR950" t="str">
            <v>MDELIVERY_4765151</v>
          </cell>
          <cell r="AS950">
            <v>324336</v>
          </cell>
          <cell r="AT950" t="str">
            <v>D40</v>
          </cell>
          <cell r="AU950" t="str">
            <v>BTC</v>
          </cell>
          <cell r="AV950">
            <v>1</v>
          </cell>
          <cell r="AW950" t="str">
            <v>PROVINCIAL</v>
          </cell>
          <cell r="AX950" t="str">
            <v>ENTREGADO</v>
          </cell>
          <cell r="AY950" t="str">
            <v>HALFSIM MOVISTAR: 1 und - sn. 8959300520560300231</v>
          </cell>
          <cell r="AZ950" t="str">
            <v>SIMCARD</v>
          </cell>
          <cell r="BA950" t="str">
            <v/>
          </cell>
        </row>
        <row r="951">
          <cell r="A951" t="str">
            <v>4765213</v>
          </cell>
          <cell r="B951" t="str">
            <v>MDELIVERY</v>
          </cell>
          <cell r="C951">
            <v>44919</v>
          </cell>
          <cell r="D951" t="str">
            <v>FLEXNET ECUADOR - MDELIVERY</v>
          </cell>
          <cell r="E951" t="str">
            <v>CALLE 28 DE JUNIO S/N Y GARCIA MORENO ENTRADA LLANO GRANDE</v>
          </cell>
          <cell r="H951" t="str">
            <v>170208</v>
          </cell>
          <cell r="I951" t="str">
            <v>QUITO</v>
          </cell>
          <cell r="J951" t="str">
            <v>PICHINCHA</v>
          </cell>
          <cell r="K951" t="str">
            <v>DOLORES DEL ROCIO ANDRADE MEDINA</v>
          </cell>
          <cell r="L951" t="str">
            <v>OFICINA TRAMACO PORTETE</v>
          </cell>
          <cell r="O951" t="str">
            <v>GUAYAQUIL</v>
          </cell>
          <cell r="P951" t="str">
            <v>GUAYAQUIL</v>
          </cell>
          <cell r="Q951" t="str">
            <v>GUAYAS_GUAYAQUIL_</v>
          </cell>
          <cell r="R951" t="str">
            <v>4765213</v>
          </cell>
          <cell r="W951" t="str">
            <v>0925687410</v>
          </cell>
          <cell r="X951" t="str">
            <v>0958931566-00000000000</v>
          </cell>
          <cell r="AA951">
            <v>44919</v>
          </cell>
          <cell r="AD951">
            <v>1</v>
          </cell>
          <cell r="AE951">
            <v>1</v>
          </cell>
          <cell r="AH951" t="str">
            <v/>
          </cell>
          <cell r="AI951" t="str">
            <v>DESPACHO</v>
          </cell>
          <cell r="AJ951" t="str">
            <v>DERIVADO PICK UP</v>
          </cell>
          <cell r="AL951" t="str">
            <v>NO</v>
          </cell>
          <cell r="AN951" t="str">
            <v>MOV onlinevip</v>
          </cell>
          <cell r="AO951" t="str">
            <v>CANAL ONLINE</v>
          </cell>
          <cell r="AP951">
            <v>44919</v>
          </cell>
          <cell r="AR951" t="str">
            <v>MDELIVERY_4765213</v>
          </cell>
          <cell r="AS951">
            <v>324400</v>
          </cell>
          <cell r="AT951" t="str">
            <v>D40</v>
          </cell>
          <cell r="AU951" t="str">
            <v>BTC</v>
          </cell>
          <cell r="AV951">
            <v>1</v>
          </cell>
          <cell r="AW951" t="str">
            <v>PROVINCIAL</v>
          </cell>
          <cell r="AX951" t="str">
            <v>DEVOLUCION_EN_PROCESO</v>
          </cell>
          <cell r="AY951" t="str">
            <v>LTE SAMSUNG A23 NEGRO: 1 und - sn. 356795950836200</v>
          </cell>
          <cell r="AZ951" t="str">
            <v>TERMINAL</v>
          </cell>
          <cell r="BA951" t="str">
            <v>Validar Biometrico</v>
          </cell>
        </row>
        <row r="952">
          <cell r="A952" t="str">
            <v>4765229</v>
          </cell>
          <cell r="B952" t="str">
            <v>MDELIVERY</v>
          </cell>
          <cell r="C952">
            <v>44919</v>
          </cell>
          <cell r="D952" t="str">
            <v>FLEXNET ECUADOR - MDELIVERY</v>
          </cell>
          <cell r="E952" t="str">
            <v>CALLE 28 DE JUNIO S/N Y GARCIA MORENO ENTRADA LLANO GRANDE</v>
          </cell>
          <cell r="H952" t="str">
            <v>170208</v>
          </cell>
          <cell r="I952" t="str">
            <v>QUITO</v>
          </cell>
          <cell r="J952" t="str">
            <v>PICHINCHA</v>
          </cell>
          <cell r="K952" t="str">
            <v>SANCHEZ VALDEZ TALIA ANABEL</v>
          </cell>
          <cell r="L952" t="str">
            <v>CALDERON  CALLE F LOTE 68  AV DANIEL PUEBLA</v>
          </cell>
          <cell r="O952" t="str">
            <v>170201</v>
          </cell>
          <cell r="P952" t="str">
            <v>170201</v>
          </cell>
          <cell r="Q952" t="str">
            <v>PICHINCHA_QUITO_CALDERON</v>
          </cell>
          <cell r="R952" t="str">
            <v>4765229</v>
          </cell>
          <cell r="W952" t="str">
            <v>1105105751</v>
          </cell>
          <cell r="X952" t="str">
            <v>0967021622-0980962364</v>
          </cell>
          <cell r="AA952">
            <v>44919</v>
          </cell>
          <cell r="AD952">
            <v>1</v>
          </cell>
          <cell r="AE952">
            <v>1</v>
          </cell>
          <cell r="AH952" t="str">
            <v>SECTOR SAN JUAN DE CALDERON DIAGONAL A LA ESCUELA ING JUAN SUAREZ CHACON CASA 4 PISOS NARANJA  S1 ENVIADO GV  REALIZAR UNA LLAMADA PREVIA</v>
          </cell>
          <cell r="AI952" t="str">
            <v>DESPACHO</v>
          </cell>
          <cell r="AJ952" t="str">
            <v>Normal</v>
          </cell>
          <cell r="AL952" t="str">
            <v>NO</v>
          </cell>
          <cell r="AN952" t="str">
            <v>MOV onlinevip</v>
          </cell>
          <cell r="AO952" t="str">
            <v>CANAL ONLINE</v>
          </cell>
          <cell r="AP952">
            <v>44919</v>
          </cell>
          <cell r="AR952" t="str">
            <v>MDELIVERY_4765229</v>
          </cell>
          <cell r="AS952">
            <v>324489</v>
          </cell>
          <cell r="AT952" t="str">
            <v>D40</v>
          </cell>
          <cell r="AU952" t="str">
            <v>BTC</v>
          </cell>
          <cell r="AV952">
            <v>1</v>
          </cell>
          <cell r="AW952" t="str">
            <v>LOCAL</v>
          </cell>
          <cell r="AX952" t="str">
            <v>ENTREGADO</v>
          </cell>
          <cell r="AY952" t="str">
            <v>LTE SAMSUNG A53 5G AZUL: 1 und - sn. 353881481248314</v>
          </cell>
          <cell r="AZ952" t="str">
            <v>TERMINAL</v>
          </cell>
          <cell r="BA952" t="str">
            <v>Validar Biometrico</v>
          </cell>
        </row>
        <row r="953">
          <cell r="A953" t="str">
            <v>4765232</v>
          </cell>
          <cell r="B953" t="str">
            <v>MDELIVERY</v>
          </cell>
          <cell r="C953">
            <v>44919</v>
          </cell>
          <cell r="D953" t="str">
            <v>FLEXNET ECUADOR - MDELIVERY</v>
          </cell>
          <cell r="E953" t="str">
            <v>CALLE 28 DE JUNIO S/N Y GARCIA MORENO ENTRADA LLANO GRANDE</v>
          </cell>
          <cell r="H953" t="str">
            <v>170208</v>
          </cell>
          <cell r="I953" t="str">
            <v>QUITO</v>
          </cell>
          <cell r="J953" t="str">
            <v>PICHINCHA</v>
          </cell>
          <cell r="K953" t="str">
            <v>PARDO SOTO LILIANA SOLEDAD</v>
          </cell>
          <cell r="L953" t="str">
            <v>MACHANGARA  CALLE AMSTERDAM SN  Y PARIS</v>
          </cell>
          <cell r="O953" t="str">
            <v>010109</v>
          </cell>
          <cell r="P953" t="str">
            <v>010109</v>
          </cell>
          <cell r="Q953" t="str">
            <v>AZUAY_CUENCA_MACHANGARA</v>
          </cell>
          <cell r="R953" t="str">
            <v>4765232</v>
          </cell>
          <cell r="W953" t="str">
            <v>1103539720</v>
          </cell>
          <cell r="X953" t="str">
            <v>0984105350-0984105350</v>
          </cell>
          <cell r="AA953">
            <v>44919</v>
          </cell>
          <cell r="AD953">
            <v>1</v>
          </cell>
          <cell r="AE953">
            <v>1</v>
          </cell>
          <cell r="AH953" t="str">
            <v>SECTOR MUJERES DE PIERDA ENTREGA EN CASA PORTON CAFE 3P CAFE  S1 ENVIADO</v>
          </cell>
          <cell r="AI953" t="str">
            <v>DESPACHO</v>
          </cell>
          <cell r="AJ953" t="str">
            <v>Normal</v>
          </cell>
          <cell r="AL953" t="str">
            <v>NO</v>
          </cell>
          <cell r="AN953" t="str">
            <v>MOV onlinevip</v>
          </cell>
          <cell r="AO953" t="str">
            <v>CANAL ONLINE</v>
          </cell>
          <cell r="AP953">
            <v>44919</v>
          </cell>
          <cell r="AR953" t="str">
            <v>MDELIVERY_4765232</v>
          </cell>
          <cell r="AS953">
            <v>324337</v>
          </cell>
          <cell r="AT953" t="str">
            <v>D40</v>
          </cell>
          <cell r="AU953" t="str">
            <v>BTC</v>
          </cell>
          <cell r="AV953">
            <v>1</v>
          </cell>
          <cell r="AW953" t="str">
            <v>PROVINCIAL</v>
          </cell>
          <cell r="AX953" t="str">
            <v>INCIDENCIA</v>
          </cell>
          <cell r="AY953" t="str">
            <v>LTE XIAOMI REDMI NOTE 11 AZUL: 1 und - sn. 869113065778681</v>
          </cell>
          <cell r="AZ953" t="str">
            <v>TERMINAL</v>
          </cell>
          <cell r="BA953" t="str">
            <v>Validar Biometrico</v>
          </cell>
        </row>
        <row r="954">
          <cell r="A954" t="str">
            <v>4765240</v>
          </cell>
          <cell r="B954" t="str">
            <v>MDELIVERY</v>
          </cell>
          <cell r="C954">
            <v>44919</v>
          </cell>
          <cell r="D954" t="str">
            <v>FLEXNET ECUADOR - MDELIVERY</v>
          </cell>
          <cell r="E954" t="str">
            <v>CALLE 28 DE JUNIO S/N Y GARCIA MORENO ENTRADA LLANO GRANDE</v>
          </cell>
          <cell r="H954" t="str">
            <v>170208</v>
          </cell>
          <cell r="I954" t="str">
            <v>QUITO</v>
          </cell>
          <cell r="J954" t="str">
            <v>PICHINCHA</v>
          </cell>
          <cell r="K954" t="str">
            <v>VELEZ VELEZ ARTURO RONALDO</v>
          </cell>
          <cell r="L954" t="str">
            <v>LIBERTAD AV E  SN  ENTRE CALLE 16 Y 17</v>
          </cell>
          <cell r="O954" t="str">
            <v>240203</v>
          </cell>
          <cell r="P954" t="str">
            <v>240203</v>
          </cell>
          <cell r="Q954" t="str">
            <v>SANTA ELENA _LA LIBERTAD _LIBERTAD</v>
          </cell>
          <cell r="R954" t="str">
            <v>4765240</v>
          </cell>
          <cell r="W954" t="str">
            <v>0955710801</v>
          </cell>
          <cell r="X954" t="str">
            <v>0958756386-0958756386</v>
          </cell>
          <cell r="AA954">
            <v>44919</v>
          </cell>
          <cell r="AD954">
            <v>1</v>
          </cell>
          <cell r="AE954">
            <v>1</v>
          </cell>
          <cell r="AH954" t="str">
            <v>KENNEDY JUNTO A LOS GIGANTES DEL PACIFICO ENTREGA EN CASA 3P EVENTOS GISSELA  LLAMAR PREVIA ENTREGA</v>
          </cell>
          <cell r="AI954" t="str">
            <v>DESPACHO</v>
          </cell>
          <cell r="AJ954" t="str">
            <v>Normal</v>
          </cell>
          <cell r="AL954" t="str">
            <v>NO</v>
          </cell>
          <cell r="AN954" t="str">
            <v>MOV onlinevip</v>
          </cell>
          <cell r="AO954" t="str">
            <v>CANAL ONLINE</v>
          </cell>
          <cell r="AP954">
            <v>44919</v>
          </cell>
          <cell r="AR954" t="str">
            <v>MDELIVERY_4765240</v>
          </cell>
          <cell r="AS954">
            <v>324419</v>
          </cell>
          <cell r="AT954" t="str">
            <v>D40</v>
          </cell>
          <cell r="AU954" t="str">
            <v>BTC</v>
          </cell>
          <cell r="AV954">
            <v>1</v>
          </cell>
          <cell r="AW954" t="str">
            <v>PROVINCIAL</v>
          </cell>
          <cell r="AX954" t="str">
            <v>EN_TRANSITO</v>
          </cell>
          <cell r="AY954" t="str">
            <v>LTE XIAOMI REDMI NOTE 11 AZUL: 1 und - sn. 869113069598945</v>
          </cell>
          <cell r="AZ954" t="str">
            <v>TERMINAL</v>
          </cell>
          <cell r="BA954" t="str">
            <v>Validar Biometrico</v>
          </cell>
        </row>
        <row r="955">
          <cell r="A955" t="str">
            <v>4765253</v>
          </cell>
          <cell r="B955" t="str">
            <v>MDELIVERY</v>
          </cell>
          <cell r="C955">
            <v>44919</v>
          </cell>
          <cell r="D955" t="str">
            <v>FLEXNET ECUADOR - MDELIVERY</v>
          </cell>
          <cell r="E955" t="str">
            <v>CALLE 28 DE JUNIO S/N Y GARCIA MORENO ENTRADA LLANO GRANDE</v>
          </cell>
          <cell r="H955" t="str">
            <v>170208</v>
          </cell>
          <cell r="I955" t="str">
            <v>QUITO</v>
          </cell>
          <cell r="J955" t="str">
            <v>PICHINCHA</v>
          </cell>
          <cell r="K955" t="str">
            <v>GUAMAN JIMBO DIEGO FERNANDO</v>
          </cell>
          <cell r="L955" t="str">
            <v>RICAURTE   CALLE CORDILLERA DEL CONDOR  SN  CALLE SEGUNDO CHIMBORAZO</v>
          </cell>
          <cell r="O955" t="str">
            <v>010109</v>
          </cell>
          <cell r="P955" t="str">
            <v>010109</v>
          </cell>
          <cell r="Q955" t="str">
            <v>AZUAY_CUENCA_RICAURTE</v>
          </cell>
          <cell r="R955" t="str">
            <v>4765253</v>
          </cell>
          <cell r="W955" t="str">
            <v>0107249559</v>
          </cell>
          <cell r="X955" t="str">
            <v>0959545684-0959545684</v>
          </cell>
          <cell r="AA955">
            <v>44919</v>
          </cell>
          <cell r="AD955">
            <v>1</v>
          </cell>
          <cell r="AE955">
            <v>1</v>
          </cell>
          <cell r="AH955" t="str">
            <v>SECTOR SAN FRANCISCO ENTREGAR EN LA EMPRESA  TALLER METALCRIS EDIFICIO 4 PISOS GRIS  REALIZAR UNA LLAMADA CON 1 HORA DE ANTICIPACION</v>
          </cell>
          <cell r="AI955" t="str">
            <v>DESPACHO</v>
          </cell>
          <cell r="AJ955" t="str">
            <v>Normal</v>
          </cell>
          <cell r="AL955" t="str">
            <v>NO</v>
          </cell>
          <cell r="AN955" t="str">
            <v>MOV onlinevip</v>
          </cell>
          <cell r="AO955" t="str">
            <v>CANAL ONLINE</v>
          </cell>
          <cell r="AP955">
            <v>44919</v>
          </cell>
          <cell r="AR955" t="str">
            <v>MDELIVERY_4765253</v>
          </cell>
          <cell r="AS955">
            <v>324351</v>
          </cell>
          <cell r="AT955" t="str">
            <v>D40</v>
          </cell>
          <cell r="AU955" t="str">
            <v>BTC</v>
          </cell>
          <cell r="AV955">
            <v>1</v>
          </cell>
          <cell r="AW955" t="str">
            <v>PROVINCIAL</v>
          </cell>
          <cell r="AX955" t="str">
            <v>ENTREGADO</v>
          </cell>
          <cell r="AY955" t="str">
            <v>LTE IPHONE 11 64GB NEGRO: 1 und - sn. 356656421602136</v>
          </cell>
          <cell r="AZ955" t="str">
            <v>TERMINAL</v>
          </cell>
          <cell r="BA955" t="str">
            <v>Validar Biometrico</v>
          </cell>
        </row>
        <row r="956">
          <cell r="A956" t="str">
            <v>4765258</v>
          </cell>
          <cell r="B956" t="str">
            <v>MDELIVERY</v>
          </cell>
          <cell r="C956">
            <v>44919</v>
          </cell>
          <cell r="D956" t="str">
            <v>FLEXNET ECUADOR - MDELIVERY</v>
          </cell>
          <cell r="E956" t="str">
            <v>CALLE 28 DE JUNIO S/N Y GARCIA MORENO ENTRADA LLANO GRANDE</v>
          </cell>
          <cell r="H956" t="str">
            <v>170208</v>
          </cell>
          <cell r="I956" t="str">
            <v>QUITO</v>
          </cell>
          <cell r="J956" t="str">
            <v>PICHINCHA</v>
          </cell>
          <cell r="K956" t="str">
            <v>DANNY GABRIEL PALMA CHUMO</v>
          </cell>
          <cell r="L956" t="str">
            <v>ANDRES DE VERA   CALLE 1 DE ENERO    SN CALLE LOS ROSALES</v>
          </cell>
          <cell r="O956" t="str">
            <v>130107</v>
          </cell>
          <cell r="P956" t="str">
            <v>130107</v>
          </cell>
          <cell r="Q956" t="str">
            <v>MANABI_PORTOVIEJO_ANDRES DE VERA</v>
          </cell>
          <cell r="R956" t="str">
            <v>4765258</v>
          </cell>
          <cell r="W956" t="str">
            <v>1312899634</v>
          </cell>
          <cell r="X956" t="str">
            <v>0964157465-0964157465</v>
          </cell>
          <cell r="AA956">
            <v>44919</v>
          </cell>
          <cell r="AD956">
            <v>1</v>
          </cell>
          <cell r="AE956">
            <v>1</v>
          </cell>
          <cell r="AH956" t="str">
            <v>SECTOR EL FLORON  A UNA CUADRA DEL UPC CASA COLOR PIEL 1 PISO</v>
          </cell>
          <cell r="AI956" t="str">
            <v>DESPACHO</v>
          </cell>
          <cell r="AJ956" t="str">
            <v>Normal</v>
          </cell>
          <cell r="AL956" t="str">
            <v>NO</v>
          </cell>
          <cell r="AN956" t="str">
            <v>MOV productovip</v>
          </cell>
          <cell r="AO956" t="str">
            <v>CANAL ONLINE</v>
          </cell>
          <cell r="AP956">
            <v>44919</v>
          </cell>
          <cell r="AR956" t="str">
            <v>MDELIVERY_4765258</v>
          </cell>
          <cell r="AS956">
            <v>324435</v>
          </cell>
          <cell r="AT956" t="str">
            <v>D40</v>
          </cell>
          <cell r="AU956" t="str">
            <v>BTC</v>
          </cell>
          <cell r="AV956">
            <v>2</v>
          </cell>
          <cell r="AW956" t="str">
            <v>PROVINCIAL</v>
          </cell>
          <cell r="AX956" t="str">
            <v>ENTREGADO</v>
          </cell>
          <cell r="AY956" t="str">
            <v>LTE XIAOMI REDMI NOTE 11S AZUL: 1 und - sn. 863837054678744 / HALFSIM MOVISTAR: 1 und - sn. 8959300120518924727</v>
          </cell>
          <cell r="AZ956" t="str">
            <v>SIMCARD / TERMINAL</v>
          </cell>
          <cell r="BA956" t="str">
            <v>Validar Biometrico</v>
          </cell>
        </row>
        <row r="957">
          <cell r="A957" t="str">
            <v>4765298</v>
          </cell>
          <cell r="B957" t="str">
            <v>MDELIVERY</v>
          </cell>
          <cell r="C957">
            <v>44919</v>
          </cell>
          <cell r="D957" t="str">
            <v>FLEXNET ECUADOR - MDELIVERY</v>
          </cell>
          <cell r="E957" t="str">
            <v>CALLE 28 DE JUNIO S/N Y GARCIA MORENO ENTRADA LLANO GRANDE</v>
          </cell>
          <cell r="H957" t="str">
            <v>170208</v>
          </cell>
          <cell r="I957" t="str">
            <v>QUITO</v>
          </cell>
          <cell r="J957" t="str">
            <v>PICHINCHA</v>
          </cell>
          <cell r="K957" t="str">
            <v>TOALA REYES VICENTE GABRIEL</v>
          </cell>
          <cell r="L957" t="str">
            <v>LA PUNTILLA VIA A SAMBORONDON  KM 8</v>
          </cell>
          <cell r="O957" t="str">
            <v>092302</v>
          </cell>
          <cell r="P957" t="str">
            <v>092302</v>
          </cell>
          <cell r="Q957" t="str">
            <v>GUAYAS_SAMBORONDON _LA PUNTILLA</v>
          </cell>
          <cell r="R957" t="str">
            <v>4765298</v>
          </cell>
          <cell r="W957" t="str">
            <v>1309656096</v>
          </cell>
          <cell r="X957" t="str">
            <v>0998542628-0998542628</v>
          </cell>
          <cell r="AA957">
            <v>44919</v>
          </cell>
          <cell r="AD957">
            <v>1</v>
          </cell>
          <cell r="AE957">
            <v>1</v>
          </cell>
          <cell r="AH957" t="str">
            <v>ENTREGA EN LA URB RIVERA DEL BATAN EN EL AREA DE JARDINERIA LIMPIEZA PREGUNTAR AL GUARDIA POR EL TITULAR ESTA JUNTO A BUSESTACION LAGOS EL BATAN</v>
          </cell>
          <cell r="AI957" t="str">
            <v>DESPACHO</v>
          </cell>
          <cell r="AJ957" t="str">
            <v>Normal</v>
          </cell>
          <cell r="AL957" t="str">
            <v>NO</v>
          </cell>
          <cell r="AN957" t="str">
            <v>MOV onlinevip</v>
          </cell>
          <cell r="AO957" t="str">
            <v>CANAL ONLINE</v>
          </cell>
          <cell r="AP957">
            <v>44919</v>
          </cell>
          <cell r="AR957" t="str">
            <v>MDELIVERY_4765298</v>
          </cell>
          <cell r="AS957">
            <v>324510</v>
          </cell>
          <cell r="AT957" t="str">
            <v>D40</v>
          </cell>
          <cell r="AU957" t="str">
            <v>BTC</v>
          </cell>
          <cell r="AV957">
            <v>1</v>
          </cell>
          <cell r="AW957" t="str">
            <v>PROVINCIAL</v>
          </cell>
          <cell r="AX957" t="str">
            <v>ENTREGADO</v>
          </cell>
          <cell r="AY957" t="str">
            <v>LTE XIAOMI REDMI NOTE 11 AZUL: 1 und - sn. 861696063048188</v>
          </cell>
          <cell r="AZ957" t="str">
            <v>TERMINAL</v>
          </cell>
          <cell r="BA957" t="str">
            <v>Validar Biometrico</v>
          </cell>
        </row>
        <row r="958">
          <cell r="A958" t="str">
            <v>4765322</v>
          </cell>
          <cell r="B958" t="str">
            <v>MDELIVERY</v>
          </cell>
          <cell r="C958">
            <v>44919</v>
          </cell>
          <cell r="D958" t="str">
            <v>FLEXNET ECUADOR - MDELIVERY</v>
          </cell>
          <cell r="E958" t="str">
            <v>CALLE 28 DE JUNIO S/N Y GARCIA MORENO ENTRADA LLANO GRANDE</v>
          </cell>
          <cell r="H958" t="str">
            <v>170208</v>
          </cell>
          <cell r="I958" t="str">
            <v>QUITO</v>
          </cell>
          <cell r="J958" t="str">
            <v>PICHINCHA</v>
          </cell>
          <cell r="K958" t="str">
            <v>GUSTAVO ALBERTO ARBOLEDA TORRES</v>
          </cell>
          <cell r="L958" t="str">
            <v>QUININDE CALLE VICTOR VILLEGAS SN ENTRE 5 DE AGOSTO Y  3 DE JULIO</v>
          </cell>
          <cell r="O958" t="str">
            <v>080401</v>
          </cell>
          <cell r="P958" t="str">
            <v>080401</v>
          </cell>
          <cell r="Q958" t="str">
            <v>ESMERALDAS_QUININDE_QUININDE</v>
          </cell>
          <cell r="R958" t="str">
            <v>4765322</v>
          </cell>
          <cell r="W958" t="str">
            <v>0802031336_V4444V4444</v>
          </cell>
          <cell r="X958" t="str">
            <v>0999935800-</v>
          </cell>
          <cell r="AA958">
            <v>44919</v>
          </cell>
          <cell r="AD958">
            <v>1</v>
          </cell>
          <cell r="AE958">
            <v>1</v>
          </cell>
          <cell r="AH958" t="str">
            <v>ENTREGA EN EL CONSULTORIO MEDICO GINESALUD ESTA JUNTO DEL SINDICATO DE CHOFERES</v>
          </cell>
          <cell r="AI958" t="str">
            <v>DESPACHO</v>
          </cell>
          <cell r="AJ958" t="str">
            <v>Normal</v>
          </cell>
          <cell r="AL958" t="str">
            <v>NO</v>
          </cell>
          <cell r="AN958" t="str">
            <v>MOV tecnocom</v>
          </cell>
          <cell r="AO958" t="str">
            <v>CANAL ONLINE</v>
          </cell>
          <cell r="AP958">
            <v>44919</v>
          </cell>
          <cell r="AR958" t="str">
            <v>MDELIVERY_4765322</v>
          </cell>
          <cell r="AS958">
            <v>324445</v>
          </cell>
          <cell r="AT958" t="str">
            <v>D40</v>
          </cell>
          <cell r="AU958" t="str">
            <v>BTC</v>
          </cell>
          <cell r="AV958">
            <v>2</v>
          </cell>
          <cell r="AW958" t="str">
            <v>PROVINCIAL</v>
          </cell>
          <cell r="AX958" t="str">
            <v>ENTREGADO</v>
          </cell>
          <cell r="AY958" t="str">
            <v>AIR APPLE AIRPODS 3ER GEN: 1 und - sn. 139999372442381 / LTE IPHONE 14 PLUS 128GB NEGRO: 1 und - sn. 358070205227037</v>
          </cell>
          <cell r="AZ958" t="str">
            <v>ACCESORIO / TERMINAL</v>
          </cell>
          <cell r="BA958" t="str">
            <v>Validar Biometrico, Validar Tarjeta Credito M,</v>
          </cell>
        </row>
        <row r="959">
          <cell r="A959" t="str">
            <v>4765354</v>
          </cell>
          <cell r="B959" t="str">
            <v>MDELIVERY</v>
          </cell>
          <cell r="C959">
            <v>44919</v>
          </cell>
          <cell r="D959" t="str">
            <v>FLEXNET ECUADOR - MDELIVERY</v>
          </cell>
          <cell r="E959" t="str">
            <v>CALLE 28 DE JUNIO S/N Y GARCIA MORENO ENTRADA LLANO GRANDE</v>
          </cell>
          <cell r="H959" t="str">
            <v>170208</v>
          </cell>
          <cell r="I959" t="str">
            <v>QUITO</v>
          </cell>
          <cell r="J959" t="str">
            <v>PICHINCHA</v>
          </cell>
          <cell r="K959" t="str">
            <v>CARLOS EDUARDO NAVARRO OCANDO</v>
          </cell>
          <cell r="L959" t="str">
            <v>CALDERON CALLE CAPULIES  SN  ENTRE ATAHUALPA Y VENCEDORES</v>
          </cell>
          <cell r="O959" t="str">
            <v>170203</v>
          </cell>
          <cell r="P959" t="str">
            <v>170203</v>
          </cell>
          <cell r="Q959" t="str">
            <v>PICHINCHA_QUITO_CALDERON</v>
          </cell>
          <cell r="R959" t="str">
            <v>4765354</v>
          </cell>
          <cell r="W959" t="str">
            <v>1759715004</v>
          </cell>
          <cell r="X959" t="str">
            <v>0958948942-0983111846</v>
          </cell>
          <cell r="AA959">
            <v>44919</v>
          </cell>
          <cell r="AD959">
            <v>1</v>
          </cell>
          <cell r="AE959">
            <v>1</v>
          </cell>
          <cell r="AH959" t="str">
            <v>CALDERON DETRAS DE CEMENTERIO PARQUE DE LOS RECUERDOS CALDERON  ENTREGA EN CONJ CAPULIES CASA 4</v>
          </cell>
          <cell r="AI959" t="str">
            <v>DESPACHO</v>
          </cell>
          <cell r="AJ959" t="str">
            <v>Normal</v>
          </cell>
          <cell r="AL959" t="str">
            <v>NO</v>
          </cell>
          <cell r="AN959" t="str">
            <v>MOV onlinevip</v>
          </cell>
          <cell r="AO959" t="str">
            <v>CANAL ONLINE</v>
          </cell>
          <cell r="AP959">
            <v>44919</v>
          </cell>
          <cell r="AR959" t="str">
            <v>MDELIVERY_4765354</v>
          </cell>
          <cell r="AS959">
            <v>324499</v>
          </cell>
          <cell r="AT959" t="str">
            <v>D40</v>
          </cell>
          <cell r="AU959" t="str">
            <v>BTC</v>
          </cell>
          <cell r="AV959">
            <v>1</v>
          </cell>
          <cell r="AW959" t="str">
            <v>LOCAL</v>
          </cell>
          <cell r="AX959" t="str">
            <v>ENTREGADO</v>
          </cell>
          <cell r="AY959" t="str">
            <v>LTE XIAOMI REDMI NOTE 11S AZUL: 1 und - sn. 865954062638087</v>
          </cell>
          <cell r="AZ959" t="str">
            <v>TERMINAL</v>
          </cell>
          <cell r="BA959" t="str">
            <v>Validar Biometrico</v>
          </cell>
        </row>
        <row r="960">
          <cell r="A960" t="str">
            <v>4765358</v>
          </cell>
          <cell r="B960" t="str">
            <v>MDELIVERY</v>
          </cell>
          <cell r="C960">
            <v>44919</v>
          </cell>
          <cell r="D960" t="str">
            <v>FLEXNET ECUADOR - MDELIVERY</v>
          </cell>
          <cell r="E960" t="str">
            <v>CALLE 28 DE JUNIO S/N Y GARCIA MORENO ENTRADA LLANO GRANDE</v>
          </cell>
          <cell r="H960" t="str">
            <v>170208</v>
          </cell>
          <cell r="I960" t="str">
            <v>QUITO</v>
          </cell>
          <cell r="J960" t="str">
            <v>PICHINCHA</v>
          </cell>
          <cell r="K960" t="str">
            <v>LUIS FREDDY PALLASCO TIGSE</v>
          </cell>
          <cell r="L960" t="str">
            <v>SAQUISILI  CALLE MARISCAL SUCRE  SN CALLE CENTINA VIEJA</v>
          </cell>
          <cell r="O960" t="str">
            <v>050409</v>
          </cell>
          <cell r="P960" t="str">
            <v>050409</v>
          </cell>
          <cell r="Q960" t="str">
            <v>COTOPAXI_SAQUISILI_SAQUISILI</v>
          </cell>
          <cell r="R960" t="str">
            <v>4765358</v>
          </cell>
          <cell r="W960" t="str">
            <v>0503270175</v>
          </cell>
          <cell r="X960" t="str">
            <v>0988103466-0988103466</v>
          </cell>
          <cell r="AA960">
            <v>44919</v>
          </cell>
          <cell r="AD960">
            <v>1</v>
          </cell>
          <cell r="AE960">
            <v>1</v>
          </cell>
          <cell r="AH960" t="str">
            <v>SECTOR BARRIO SALACALLE  A UNA CUADRA DE LA ESCUELA PICHINCHA FRENTE AL GRUPO MUSICAL BANDA ORQUESTA LOS FURIOSOS CASA 2 PISOS CELESTE  ENTREGAR HASTA LAS 12 DEL DIA RALIZAR UNA LLAMADA PREVIA</v>
          </cell>
          <cell r="AI960" t="str">
            <v>DESPACHO</v>
          </cell>
          <cell r="AJ960" t="str">
            <v>Normal</v>
          </cell>
          <cell r="AL960" t="str">
            <v>NO</v>
          </cell>
          <cell r="AN960" t="str">
            <v>MOV onlinevip</v>
          </cell>
          <cell r="AO960" t="str">
            <v>CANAL ONLINE</v>
          </cell>
          <cell r="AP960">
            <v>44919</v>
          </cell>
          <cell r="AR960" t="str">
            <v>MDELIVERY_4765358</v>
          </cell>
          <cell r="AS960">
            <v>324545</v>
          </cell>
          <cell r="AT960" t="str">
            <v>D40</v>
          </cell>
          <cell r="AU960" t="str">
            <v>BTC</v>
          </cell>
          <cell r="AV960">
            <v>1</v>
          </cell>
          <cell r="AW960" t="str">
            <v>PROVINCIAL</v>
          </cell>
          <cell r="AX960" t="str">
            <v>EN_TRANSITO</v>
          </cell>
          <cell r="AY960" t="str">
            <v>LTE IPHONE 11 64GB NEGRO: 1 und - sn. 356656421835116</v>
          </cell>
          <cell r="AZ960" t="str">
            <v>TERMINAL</v>
          </cell>
          <cell r="BA960" t="str">
            <v>Validar Biometrico</v>
          </cell>
        </row>
        <row r="961">
          <cell r="A961" t="str">
            <v>4765430</v>
          </cell>
          <cell r="B961" t="str">
            <v>MDELIVERY</v>
          </cell>
          <cell r="C961">
            <v>44919</v>
          </cell>
          <cell r="D961" t="str">
            <v>FLEXNET ECUADOR - MDELIVERY</v>
          </cell>
          <cell r="E961" t="str">
            <v>CALLE 28 DE JUNIO S/N Y GARCIA MORENO ENTRADA LLANO GRANDE</v>
          </cell>
          <cell r="H961" t="str">
            <v>170208</v>
          </cell>
          <cell r="I961" t="str">
            <v>QUITO</v>
          </cell>
          <cell r="J961" t="str">
            <v>PICHINCHA</v>
          </cell>
          <cell r="K961" t="str">
            <v>WILMER SAMUEL BAQUERIZO MEDINA</v>
          </cell>
          <cell r="L961" t="str">
            <v>ROCA  AV 9 DE OCTUBRE  SN  Y BOYACA</v>
          </cell>
          <cell r="O961" t="str">
            <v>090306</v>
          </cell>
          <cell r="P961" t="str">
            <v>090306</v>
          </cell>
          <cell r="Q961" t="str">
            <v>GUAYAS_GUAYAQUIL_ROCA</v>
          </cell>
          <cell r="R961" t="str">
            <v>4765430</v>
          </cell>
          <cell r="W961" t="str">
            <v>0952593630001</v>
          </cell>
          <cell r="X961" t="str">
            <v>0959501600-0959501600</v>
          </cell>
          <cell r="AA961">
            <v>44919</v>
          </cell>
          <cell r="AD961">
            <v>1</v>
          </cell>
          <cell r="AE961">
            <v>1</v>
          </cell>
          <cell r="AH961" t="str">
            <v>FRENTE A COMANDATO ENTREGA EN EDF CREDITOS ECONOMICOS PB LLAMAR AL CLIENTE</v>
          </cell>
          <cell r="AI961" t="str">
            <v>DESPACHO</v>
          </cell>
          <cell r="AJ961" t="str">
            <v>Normal</v>
          </cell>
          <cell r="AL961" t="str">
            <v>NO</v>
          </cell>
          <cell r="AN961" t="str">
            <v>MOV productovip</v>
          </cell>
          <cell r="AO961" t="str">
            <v>CANAL ONLINE</v>
          </cell>
          <cell r="AP961">
            <v>44919</v>
          </cell>
          <cell r="AR961" t="str">
            <v>MDELIVERY_4765430</v>
          </cell>
          <cell r="AS961">
            <v>324399</v>
          </cell>
          <cell r="AT961" t="str">
            <v>D40</v>
          </cell>
          <cell r="AU961" t="str">
            <v>BTC</v>
          </cell>
          <cell r="AV961">
            <v>2</v>
          </cell>
          <cell r="AW961" t="str">
            <v>LOCAL</v>
          </cell>
          <cell r="AX961" t="str">
            <v>ENTREGADO</v>
          </cell>
          <cell r="AY961" t="str">
            <v>LTE XIAOMI REDMI NOTE 11 AZUL: 1 und - sn. 869113065726144 / HALFSIM MOVISTAR: 1 und - sn. 8959300520560301205</v>
          </cell>
          <cell r="AZ961" t="str">
            <v>SIMCARD / TERMINAL</v>
          </cell>
          <cell r="BA961" t="str">
            <v>Validar Biometrico</v>
          </cell>
        </row>
        <row r="962">
          <cell r="A962" t="str">
            <v>4765435</v>
          </cell>
          <cell r="B962" t="str">
            <v>MDELIVERY</v>
          </cell>
          <cell r="C962">
            <v>44919</v>
          </cell>
          <cell r="D962" t="str">
            <v>FLEXNET ECUADOR - MDELIVERY</v>
          </cell>
          <cell r="E962" t="str">
            <v>CALLE 28 DE JUNIO S/N Y GARCIA MORENO ENTRADA LLANO GRANDE</v>
          </cell>
          <cell r="H962" t="str">
            <v>170208</v>
          </cell>
          <cell r="I962" t="str">
            <v>QUITO</v>
          </cell>
          <cell r="J962" t="str">
            <v>PICHINCHA</v>
          </cell>
          <cell r="K962" t="str">
            <v>CARLOS JOHN CHUCHUCA AGUILAR</v>
          </cell>
          <cell r="L962" t="str">
            <v>PASAJE AV GRAL GALLARDO  SN</v>
          </cell>
          <cell r="O962" t="str">
            <v>070104</v>
          </cell>
          <cell r="P962" t="str">
            <v>070104</v>
          </cell>
          <cell r="Q962" t="str">
            <v>EL ORO_PASAJE_PASAJE</v>
          </cell>
          <cell r="R962" t="str">
            <v>4765435</v>
          </cell>
          <cell r="W962" t="str">
            <v>0702692427_V4333v3222</v>
          </cell>
          <cell r="X962" t="str">
            <v>0995787629-</v>
          </cell>
          <cell r="AA962">
            <v>44919</v>
          </cell>
          <cell r="AD962">
            <v>1</v>
          </cell>
          <cell r="AE962">
            <v>1</v>
          </cell>
          <cell r="AH962" t="str">
            <v>JUNTO A SUPER AKI ENTREGA EN URB ZHARA EN CASA 2P BLANCA CON MADERA</v>
          </cell>
          <cell r="AI962" t="str">
            <v>DESPACHO</v>
          </cell>
          <cell r="AJ962" t="str">
            <v>Normal</v>
          </cell>
          <cell r="AL962" t="str">
            <v>NO</v>
          </cell>
          <cell r="AN962" t="str">
            <v>MOV tecnocom</v>
          </cell>
          <cell r="AO962" t="str">
            <v>CANAL ONLINE</v>
          </cell>
          <cell r="AP962">
            <v>44919</v>
          </cell>
          <cell r="AR962" t="str">
            <v>MDELIVERY_4765435</v>
          </cell>
          <cell r="AS962">
            <v>324446</v>
          </cell>
          <cell r="AT962" t="str">
            <v>D40</v>
          </cell>
          <cell r="AU962" t="str">
            <v>BTC</v>
          </cell>
          <cell r="AV962">
            <v>2</v>
          </cell>
          <cell r="AW962" t="str">
            <v>PROVINCIAL</v>
          </cell>
          <cell r="AX962" t="str">
            <v>ENTREGADO</v>
          </cell>
          <cell r="AY962" t="str">
            <v>AIR APPLE AIRPODS 3ER GEN: 1 und - sn. 139999372442696 / LTE IPHONE 14 128GB AZUL: 1 und - sn. 350654417261203</v>
          </cell>
          <cell r="AZ962" t="str">
            <v>ACCESORIO / TERMINAL</v>
          </cell>
          <cell r="BA962" t="str">
            <v>Validar Biometrico, Validar Tarjeta Credito M,</v>
          </cell>
        </row>
        <row r="963">
          <cell r="A963" t="str">
            <v>4765499</v>
          </cell>
          <cell r="B963" t="str">
            <v>MDELIVERY</v>
          </cell>
          <cell r="C963">
            <v>44919</v>
          </cell>
          <cell r="D963" t="str">
            <v>FLEXNET ECUADOR - MDELIVERY</v>
          </cell>
          <cell r="E963" t="str">
            <v>CALLE 28 DE JUNIO S/N Y GARCIA MORENO ENTRADA LLANO GRANDE</v>
          </cell>
          <cell r="H963" t="str">
            <v>170208</v>
          </cell>
          <cell r="I963" t="str">
            <v>QUITO</v>
          </cell>
          <cell r="J963" t="str">
            <v>PICHINCHA</v>
          </cell>
          <cell r="K963" t="str">
            <v>JIMMY OSCAR CANDO GRIJALBA</v>
          </cell>
          <cell r="L963" t="str">
            <v>GUAMANI  CALLE OE5G  S5609 S56A</v>
          </cell>
          <cell r="O963" t="str">
            <v>170705</v>
          </cell>
          <cell r="P963" t="str">
            <v>170705</v>
          </cell>
          <cell r="Q963" t="str">
            <v>PICHINCHA_QUITO_GUAMANI</v>
          </cell>
          <cell r="R963" t="str">
            <v>4765499</v>
          </cell>
          <cell r="W963" t="str">
            <v>1726424508_V4444v4444</v>
          </cell>
          <cell r="X963" t="str">
            <v>0984896907-</v>
          </cell>
          <cell r="AA963">
            <v>44919</v>
          </cell>
          <cell r="AD963">
            <v>1</v>
          </cell>
          <cell r="AE963">
            <v>1</v>
          </cell>
          <cell r="AH963" t="str">
            <v>BARRIO SAN FERNANDO DE GUAMANI FRENTE AL COLEGIO OSWALDO LOMBEIDA ENTREGA EN CASA 1P VERDE PORTOPN VERDE</v>
          </cell>
          <cell r="AI963" t="str">
            <v>DESPACHO</v>
          </cell>
          <cell r="AJ963" t="str">
            <v>Normal</v>
          </cell>
          <cell r="AL963" t="str">
            <v>NO</v>
          </cell>
          <cell r="AN963" t="str">
            <v>MOV_tecnocom_credito_directo</v>
          </cell>
          <cell r="AO963" t="str">
            <v>CANAL ONLINE</v>
          </cell>
          <cell r="AP963">
            <v>44919</v>
          </cell>
          <cell r="AR963" t="str">
            <v>MDELIVERY_4765499</v>
          </cell>
          <cell r="AS963">
            <v>324504</v>
          </cell>
          <cell r="AT963" t="str">
            <v>D40</v>
          </cell>
          <cell r="AU963" t="str">
            <v>BTC</v>
          </cell>
          <cell r="AV963">
            <v>1</v>
          </cell>
          <cell r="AW963" t="str">
            <v>LOCAL</v>
          </cell>
          <cell r="AX963" t="str">
            <v>ENTREGADO</v>
          </cell>
          <cell r="AY963" t="str">
            <v>LTE NOKIA G21 AZUL: 1 und - sn. 355108340299272</v>
          </cell>
          <cell r="AZ963" t="str">
            <v>TERMINAL</v>
          </cell>
          <cell r="BA963" t="str">
            <v>Validar Biometrico</v>
          </cell>
        </row>
        <row r="964">
          <cell r="A964" t="str">
            <v>4765524</v>
          </cell>
          <cell r="B964" t="str">
            <v>MDELIVERY</v>
          </cell>
          <cell r="C964">
            <v>44919</v>
          </cell>
          <cell r="D964" t="str">
            <v>FLEXNET ECUADOR - MDELIVERY</v>
          </cell>
          <cell r="E964" t="str">
            <v>CALLE 28 DE JUNIO S/N Y GARCIA MORENO ENTRADA LLANO GRANDE</v>
          </cell>
          <cell r="H964" t="str">
            <v>170208</v>
          </cell>
          <cell r="I964" t="str">
            <v>QUITO</v>
          </cell>
          <cell r="J964" t="str">
            <v>PICHINCHA</v>
          </cell>
          <cell r="K964" t="str">
            <v>BERMEO PUCHA MARITZA ROCIO</v>
          </cell>
          <cell r="L964" t="str">
            <v>SAN ANTONIO CALLE DE LOS ROSALES  SN CALLE DE LOS CHOLANES</v>
          </cell>
          <cell r="O964" t="str">
            <v>170312</v>
          </cell>
          <cell r="P964" t="str">
            <v>170312</v>
          </cell>
          <cell r="Q964" t="str">
            <v>PICHINCHA_QUITO_SAN ANTONIO</v>
          </cell>
          <cell r="R964" t="str">
            <v>4765524</v>
          </cell>
          <cell r="W964" t="str">
            <v>1726353905</v>
          </cell>
          <cell r="X964" t="str">
            <v>0983637563-0983637563</v>
          </cell>
          <cell r="AA964">
            <v>44919</v>
          </cell>
          <cell r="AD964">
            <v>1</v>
          </cell>
          <cell r="AE964">
            <v>1</v>
          </cell>
          <cell r="AH964" t="str">
            <v>FRENTE AL CLUB DE LA POLICIA PUCARA ES UNA CASA 1 PISO COLOR CEMENTO PUERTA NEGRA INGRESANDO POR LA AV CORDOVA GALARZA</v>
          </cell>
          <cell r="AI964" t="str">
            <v>DESPACHO</v>
          </cell>
          <cell r="AJ964" t="str">
            <v>Normal</v>
          </cell>
          <cell r="AL964" t="str">
            <v>NO</v>
          </cell>
          <cell r="AN964" t="str">
            <v>MOV onlinevip</v>
          </cell>
          <cell r="AO964" t="str">
            <v>CANAL ONLINE</v>
          </cell>
          <cell r="AP964">
            <v>44919</v>
          </cell>
          <cell r="AR964" t="str">
            <v>MDELIVERY_4765524</v>
          </cell>
          <cell r="AS964">
            <v>324494</v>
          </cell>
          <cell r="AT964" t="str">
            <v>D40</v>
          </cell>
          <cell r="AU964" t="str">
            <v>BTC</v>
          </cell>
          <cell r="AV964">
            <v>1</v>
          </cell>
          <cell r="AW964" t="str">
            <v>LOCAL</v>
          </cell>
          <cell r="AX964" t="str">
            <v>ENTREGADO</v>
          </cell>
          <cell r="AY964" t="str">
            <v>LTE NOKIA G21 AZUL: 1 und - sn. 355108340305111</v>
          </cell>
          <cell r="AZ964" t="str">
            <v>TERMINAL</v>
          </cell>
          <cell r="BA964" t="str">
            <v>Validar Biometrico</v>
          </cell>
        </row>
        <row r="965">
          <cell r="A965" t="str">
            <v>4765590</v>
          </cell>
          <cell r="B965" t="str">
            <v>MDELIVERY</v>
          </cell>
          <cell r="C965">
            <v>44919</v>
          </cell>
          <cell r="D965" t="str">
            <v>FLEXNET ECUADOR - MDELIVERY</v>
          </cell>
          <cell r="E965" t="str">
            <v>CALLE 28 DE JUNIO S/N Y GARCIA MORENO ENTRADA LLANO GRANDE</v>
          </cell>
          <cell r="H965" t="str">
            <v>170208</v>
          </cell>
          <cell r="I965" t="str">
            <v>QUITO</v>
          </cell>
          <cell r="J965" t="str">
            <v>PICHINCHA</v>
          </cell>
          <cell r="K965" t="str">
            <v>JOHNNY IVAN ANCHUNDIA LUCAS</v>
          </cell>
          <cell r="L965" t="str">
            <v>ELOY ALFARO CDLA LOS HELECHOS MZ Z5 SOLAR 12</v>
          </cell>
          <cell r="O965" t="str">
            <v>092408</v>
          </cell>
          <cell r="P965" t="str">
            <v>092408</v>
          </cell>
          <cell r="Q965" t="str">
            <v>GUAYAS_DURAN_ELOY ALFARO</v>
          </cell>
          <cell r="R965" t="str">
            <v>4765590</v>
          </cell>
          <cell r="W965" t="str">
            <v>0916660103_E3323i2222</v>
          </cell>
          <cell r="X965" t="str">
            <v>0984905106-</v>
          </cell>
          <cell r="AA965">
            <v>44919</v>
          </cell>
          <cell r="AD965">
            <v>1</v>
          </cell>
          <cell r="AE965">
            <v>1</v>
          </cell>
          <cell r="AH965" t="str">
            <v>ES UNA CASA 1 PISO DE BLOQUE PUERTA COLOR BLANCA ESTA A 1 CUADRA DEL ESCUELA ISLA SANTAY</v>
          </cell>
          <cell r="AI965" t="str">
            <v>DESPACHO</v>
          </cell>
          <cell r="AJ965" t="str">
            <v>Normal</v>
          </cell>
          <cell r="AL965" t="str">
            <v>NO</v>
          </cell>
          <cell r="AN965" t="str">
            <v>MOV_tecnocom_credito_directo</v>
          </cell>
          <cell r="AO965" t="str">
            <v>CANAL ONLINE</v>
          </cell>
          <cell r="AP965">
            <v>44919</v>
          </cell>
          <cell r="AR965" t="str">
            <v>MDELIVERY_4765590</v>
          </cell>
          <cell r="AS965">
            <v>324354</v>
          </cell>
          <cell r="AT965" t="str">
            <v>D40</v>
          </cell>
          <cell r="AU965" t="str">
            <v>BTC</v>
          </cell>
          <cell r="AV965">
            <v>1</v>
          </cell>
          <cell r="AW965" t="str">
            <v>PROVINCIAL</v>
          </cell>
          <cell r="AX965" t="str">
            <v>ENTREGADO</v>
          </cell>
          <cell r="AY965" t="str">
            <v>LTE XIAOMI REDMI NOTE 11 AZUL: 1 und - sn. 861696063069903</v>
          </cell>
          <cell r="AZ965" t="str">
            <v>TERMINAL</v>
          </cell>
          <cell r="BA965" t="str">
            <v>Validar Biometrico</v>
          </cell>
        </row>
        <row r="966">
          <cell r="A966" t="str">
            <v>4765641</v>
          </cell>
          <cell r="B966" t="str">
            <v>MDELIVERY</v>
          </cell>
          <cell r="C966">
            <v>44919</v>
          </cell>
          <cell r="D966" t="str">
            <v>FLEXNET ECUADOR - MDELIVERY</v>
          </cell>
          <cell r="E966" t="str">
            <v>CALLE 28 DE JUNIO S/N Y GARCIA MORENO ENTRADA LLANO GRANDE</v>
          </cell>
          <cell r="H966" t="str">
            <v>170208</v>
          </cell>
          <cell r="I966" t="str">
            <v>QUITO</v>
          </cell>
          <cell r="J966" t="str">
            <v>PICHINCHA</v>
          </cell>
          <cell r="K966" t="str">
            <v>TERESA MARIA TIPAN FLORIZA</v>
          </cell>
          <cell r="L966" t="str">
            <v>INAQUITO  CALLE AUSTRIA  N80 406 CALLE  IRLANDA</v>
          </cell>
          <cell r="O966" t="str">
            <v>170505</v>
          </cell>
          <cell r="P966" t="str">
            <v>170505</v>
          </cell>
          <cell r="Q966" t="str">
            <v>PICHINCHA_QUITO_INAQUITO</v>
          </cell>
          <cell r="R966" t="str">
            <v>4765641</v>
          </cell>
          <cell r="W966" t="str">
            <v>1708829427_E3343V2441</v>
          </cell>
          <cell r="X966" t="str">
            <v>0963089559-</v>
          </cell>
          <cell r="AA966">
            <v>44919</v>
          </cell>
          <cell r="AD966">
            <v>1</v>
          </cell>
          <cell r="AE966">
            <v>1</v>
          </cell>
          <cell r="AH966" t="str">
            <v>SECTOR LA CAROLINA DIAGONAL AL COLEGIO BENALCAZAR ENTREGAR EN LA CHOCOLATERIA CACAO YANCANA  ENTREGAR A EN EL HORARIO DE 9 A 15H00</v>
          </cell>
          <cell r="AI966" t="str">
            <v>DESPACHO</v>
          </cell>
          <cell r="AJ966" t="str">
            <v>Normal</v>
          </cell>
          <cell r="AL966" t="str">
            <v>NO</v>
          </cell>
          <cell r="AN966" t="str">
            <v>MOV_tecnocom_credito_directo</v>
          </cell>
          <cell r="AO966" t="str">
            <v>CANAL ONLINE</v>
          </cell>
          <cell r="AP966">
            <v>44919</v>
          </cell>
          <cell r="AR966" t="str">
            <v>MDELIVERY_4765641</v>
          </cell>
          <cell r="AS966">
            <v>324503</v>
          </cell>
          <cell r="AT966" t="str">
            <v>D40</v>
          </cell>
          <cell r="AU966" t="str">
            <v>BTC</v>
          </cell>
          <cell r="AV966">
            <v>1</v>
          </cell>
          <cell r="AW966" t="str">
            <v>LOCAL</v>
          </cell>
          <cell r="AX966" t="str">
            <v>ENTREGADO</v>
          </cell>
          <cell r="AY966" t="str">
            <v>LTE IPHONE 11 64GB NEGRO: 1 und - sn. 356656421968529</v>
          </cell>
          <cell r="AZ966" t="str">
            <v>TERMINAL</v>
          </cell>
          <cell r="BA966" t="str">
            <v>Validar Biometrico</v>
          </cell>
        </row>
        <row r="967">
          <cell r="A967" t="str">
            <v>4765674</v>
          </cell>
          <cell r="B967" t="str">
            <v>MDELIVERY</v>
          </cell>
          <cell r="C967">
            <v>44919</v>
          </cell>
          <cell r="D967" t="str">
            <v>FLEXNET ECUADOR - MDELIVERY</v>
          </cell>
          <cell r="E967" t="str">
            <v>CALLE 28 DE JUNIO S/N Y GARCIA MORENO ENTRADA LLANO GRANDE</v>
          </cell>
          <cell r="H967" t="str">
            <v>170208</v>
          </cell>
          <cell r="I967" t="str">
            <v>QUITO</v>
          </cell>
          <cell r="J967" t="str">
            <v>PICHINCHA</v>
          </cell>
          <cell r="K967" t="str">
            <v>EMMANUEL IGNACIO ONOFA DE LA CRUZ</v>
          </cell>
          <cell r="L967" t="str">
            <v>SANGOLQUI   CALLE ANTONIO CHECA N 388 CALLE  FRANCISCO GUARDERAS</v>
          </cell>
          <cell r="O967" t="str">
            <v>171104</v>
          </cell>
          <cell r="P967" t="str">
            <v>171104</v>
          </cell>
          <cell r="Q967" t="str">
            <v>PICHINCHA_RUMINAHUI_SANGOLQUI</v>
          </cell>
          <cell r="R967" t="str">
            <v>4765674</v>
          </cell>
          <cell r="W967" t="str">
            <v>1718057431_v4444v4442</v>
          </cell>
          <cell r="X967" t="str">
            <v>0969049333-</v>
          </cell>
          <cell r="AA967">
            <v>44919</v>
          </cell>
          <cell r="AD967">
            <v>1</v>
          </cell>
          <cell r="AE967">
            <v>1</v>
          </cell>
          <cell r="AH967" t="str">
            <v>BARRIO SELVA ALEGRE FRENTE A LOS CHILLOS CASA 1 PISO DURAZNO PUERTA NEGRA DE MALLA GRANDE   REALIZAR UNA LLAMADA PREVIA</v>
          </cell>
          <cell r="AI967" t="str">
            <v>DESPACHO</v>
          </cell>
          <cell r="AJ967" t="str">
            <v>Normal</v>
          </cell>
          <cell r="AL967" t="str">
            <v>NO</v>
          </cell>
          <cell r="AN967" t="str">
            <v>MOV tecnocom</v>
          </cell>
          <cell r="AO967" t="str">
            <v>CANAL ONLINE</v>
          </cell>
          <cell r="AP967">
            <v>44919</v>
          </cell>
          <cell r="AR967" t="str">
            <v>MDELIVERY_4765674</v>
          </cell>
          <cell r="AS967">
            <v>324520</v>
          </cell>
          <cell r="AT967" t="str">
            <v>D40</v>
          </cell>
          <cell r="AU967" t="str">
            <v>BTC</v>
          </cell>
          <cell r="AV967">
            <v>1</v>
          </cell>
          <cell r="AW967" t="str">
            <v>LOCAL</v>
          </cell>
          <cell r="AX967" t="str">
            <v>ENTREGADO</v>
          </cell>
          <cell r="AY967" t="str">
            <v>AIR APPLE AIRPODS 3ER GEN: 1 und - sn. 139999372442548</v>
          </cell>
          <cell r="AZ967" t="str">
            <v>ACCESORIO</v>
          </cell>
          <cell r="BA967" t="str">
            <v>Validar Biometrico, Validar Tarjeta Credito M,</v>
          </cell>
        </row>
        <row r="968">
          <cell r="A968" t="str">
            <v>4740069</v>
          </cell>
          <cell r="B968" t="str">
            <v>MDELIVERY</v>
          </cell>
          <cell r="C968">
            <v>44920</v>
          </cell>
          <cell r="D968" t="str">
            <v>FLEXNET ECUADOR - MDELIVERY</v>
          </cell>
          <cell r="E968" t="str">
            <v>CALLE 28 DE JUNIO S/N Y GARCIA MORENO ENTRADA LLANO GRANDE</v>
          </cell>
          <cell r="H968" t="str">
            <v>170208</v>
          </cell>
          <cell r="I968" t="str">
            <v>QUITO</v>
          </cell>
          <cell r="J968" t="str">
            <v>PICHINCHA</v>
          </cell>
          <cell r="K968" t="str">
            <v>CRISTIAN CAMILO GUAPACHA GALLEGO</v>
          </cell>
          <cell r="L968" t="str">
            <v>SANTA ELENA CALLE GUILLERMO ORDONEZ  SN  FELIX SARMIENTO Y AURELIO LAINEZ</v>
          </cell>
          <cell r="O968" t="str">
            <v>240104</v>
          </cell>
          <cell r="P968" t="str">
            <v>240104</v>
          </cell>
          <cell r="Q968" t="str">
            <v>SANTA ELENA_SANTA ELENA_SANTA ELENA</v>
          </cell>
          <cell r="R968" t="str">
            <v>4740069</v>
          </cell>
          <cell r="W968" t="str">
            <v>0965090665_V2333V3222</v>
          </cell>
          <cell r="X968" t="str">
            <v>0960278736-0960278736</v>
          </cell>
          <cell r="AA968">
            <v>44920</v>
          </cell>
          <cell r="AD968">
            <v>1</v>
          </cell>
          <cell r="AE968">
            <v>1</v>
          </cell>
          <cell r="AH968" t="str">
            <v>EN CASA DE 1 PISO BLANCA CON FILOS ROJOS JUNTO A UN LOCAL DE ROPA</v>
          </cell>
          <cell r="AI968" t="str">
            <v>DESPACHO</v>
          </cell>
          <cell r="AJ968" t="str">
            <v>Normal</v>
          </cell>
          <cell r="AL968" t="str">
            <v>NO</v>
          </cell>
          <cell r="AN968" t="str">
            <v>MOV productovip</v>
          </cell>
          <cell r="AO968" t="str">
            <v>CANAL ONLINE</v>
          </cell>
          <cell r="AP968">
            <v>44920</v>
          </cell>
          <cell r="AR968" t="str">
            <v>MDELIVERY_4740069</v>
          </cell>
          <cell r="AS968">
            <v>324537</v>
          </cell>
          <cell r="AT968" t="str">
            <v>D40</v>
          </cell>
          <cell r="AU968" t="str">
            <v>BTC</v>
          </cell>
          <cell r="AV968">
            <v>1</v>
          </cell>
          <cell r="AW968" t="str">
            <v>PROVINCIAL</v>
          </cell>
          <cell r="AX968" t="str">
            <v>EN_TRANSITO</v>
          </cell>
          <cell r="AY968" t="str">
            <v>HALFSIM MOVISTAR: 1 und - sn. 8959300520560300082</v>
          </cell>
          <cell r="AZ968" t="str">
            <v>SIMCARD</v>
          </cell>
          <cell r="BA968" t="str">
            <v/>
          </cell>
        </row>
        <row r="969">
          <cell r="A969" t="str">
            <v>4745560</v>
          </cell>
          <cell r="B969" t="str">
            <v>MDELIVERY</v>
          </cell>
          <cell r="C969">
            <v>44920</v>
          </cell>
          <cell r="D969" t="str">
            <v>FLEXNET ECUADOR - MDELIVERY</v>
          </cell>
          <cell r="E969" t="str">
            <v>CALLE 28 DE JUNIO S/N Y GARCIA MORENO ENTRADA LLANO GRANDE</v>
          </cell>
          <cell r="H969" t="str">
            <v>170208</v>
          </cell>
          <cell r="I969" t="str">
            <v>QUITO</v>
          </cell>
          <cell r="J969" t="str">
            <v>PICHINCHA</v>
          </cell>
          <cell r="K969" t="str">
            <v>MORA MONCADA LEONARDO MIGUEL</v>
          </cell>
          <cell r="L969" t="str">
            <v>OFICINA TRAMACO QUEVEDO</v>
          </cell>
          <cell r="O969" t="str">
            <v>QUEVEDO</v>
          </cell>
          <cell r="P969" t="str">
            <v>QUEVEDO</v>
          </cell>
          <cell r="Q969" t="str">
            <v>LOS RIOS_QUEVEDO_</v>
          </cell>
          <cell r="R969" t="str">
            <v>4745560</v>
          </cell>
          <cell r="W969" t="str">
            <v>0503411795</v>
          </cell>
          <cell r="X969" t="str">
            <v>0987456824-0987456824</v>
          </cell>
          <cell r="AA969">
            <v>44920</v>
          </cell>
          <cell r="AD969">
            <v>1</v>
          </cell>
          <cell r="AE969">
            <v>1</v>
          </cell>
          <cell r="AH969" t="str">
            <v/>
          </cell>
          <cell r="AI969" t="str">
            <v>DESPACHO</v>
          </cell>
          <cell r="AJ969" t="str">
            <v>DERIVADO PICK UP</v>
          </cell>
          <cell r="AL969" t="str">
            <v>NO</v>
          </cell>
          <cell r="AN969" t="str">
            <v>MOV onlinevip</v>
          </cell>
          <cell r="AO969" t="str">
            <v>CANAL ONLINE</v>
          </cell>
          <cell r="AP969">
            <v>44920</v>
          </cell>
          <cell r="AR969" t="str">
            <v>MDELIVERY_4745560</v>
          </cell>
          <cell r="AS969">
            <v>324450</v>
          </cell>
          <cell r="AT969" t="str">
            <v>D40</v>
          </cell>
          <cell r="AU969" t="str">
            <v>BTC</v>
          </cell>
          <cell r="AV969">
            <v>1</v>
          </cell>
          <cell r="AW969" t="str">
            <v>PROVINCIAL</v>
          </cell>
          <cell r="AX969" t="str">
            <v>EN_TRANSITO</v>
          </cell>
          <cell r="AY969" t="str">
            <v>LTE HUAWEI Y60 NEGRO: 1 und - sn. 868924052619444</v>
          </cell>
          <cell r="AZ969" t="str">
            <v>TERMINAL</v>
          </cell>
          <cell r="BA969" t="str">
            <v>Validar Biometrico</v>
          </cell>
        </row>
        <row r="970">
          <cell r="A970" t="str">
            <v>4753647</v>
          </cell>
          <cell r="B970" t="str">
            <v>MDELIVERY</v>
          </cell>
          <cell r="C970">
            <v>44920</v>
          </cell>
          <cell r="D970" t="str">
            <v>FLEXNET ECUADOR - MDELIVERY</v>
          </cell>
          <cell r="E970" t="str">
            <v>CALLE 28 DE JUNIO S/N Y GARCIA MORENO ENTRADA LLANO GRANDE</v>
          </cell>
          <cell r="H970" t="str">
            <v>170208</v>
          </cell>
          <cell r="I970" t="str">
            <v>QUITO</v>
          </cell>
          <cell r="J970" t="str">
            <v>PICHINCHA</v>
          </cell>
          <cell r="K970" t="str">
            <v>ANDREA PAULINA LEON CALLE</v>
          </cell>
          <cell r="L970" t="str">
            <v>AMBATO AV EL CONDOR  SN</v>
          </cell>
          <cell r="O970" t="str">
            <v>180206</v>
          </cell>
          <cell r="P970" t="str">
            <v>180206</v>
          </cell>
          <cell r="Q970" t="str">
            <v>TUNGURAHUA_AMBATO_AMBATO</v>
          </cell>
          <cell r="R970" t="str">
            <v>4753647</v>
          </cell>
          <cell r="W970" t="str">
            <v>1803859816</v>
          </cell>
          <cell r="X970" t="str">
            <v>0958735110-0958735110</v>
          </cell>
          <cell r="AA970">
            <v>44920</v>
          </cell>
          <cell r="AD970">
            <v>1</v>
          </cell>
          <cell r="AE970">
            <v>1</v>
          </cell>
          <cell r="AH970" t="str">
            <v>FRENTE AL MERCADO MAYORISTA EN CAUCHO SIERRA ATENCION AL CLIENTE</v>
          </cell>
          <cell r="AI970" t="str">
            <v>DESPACHO</v>
          </cell>
          <cell r="AJ970" t="str">
            <v>Normal</v>
          </cell>
          <cell r="AL970" t="str">
            <v>NO</v>
          </cell>
          <cell r="AN970" t="str">
            <v>MOV onlinevip</v>
          </cell>
          <cell r="AO970" t="str">
            <v>CANAL ONLINE</v>
          </cell>
          <cell r="AP970">
            <v>44920</v>
          </cell>
          <cell r="AR970" t="str">
            <v>MDELIVERY_4753647</v>
          </cell>
          <cell r="AS970">
            <v>324328</v>
          </cell>
          <cell r="AT970" t="str">
            <v>D40</v>
          </cell>
          <cell r="AU970" t="str">
            <v>BTC</v>
          </cell>
          <cell r="AV970">
            <v>1</v>
          </cell>
          <cell r="AW970" t="str">
            <v>PROVINCIAL</v>
          </cell>
          <cell r="AX970" t="str">
            <v>ENTREGADO</v>
          </cell>
          <cell r="AY970" t="str">
            <v>LTE XIAOMI REDMI NOTE 11 AZUL: 1 und - sn. 861696063074705</v>
          </cell>
          <cell r="AZ970" t="str">
            <v>TERMINAL</v>
          </cell>
          <cell r="BA970" t="str">
            <v>Validar Biometrico</v>
          </cell>
        </row>
        <row r="971">
          <cell r="A971" t="str">
            <v>4753931</v>
          </cell>
          <cell r="B971" t="str">
            <v>MDELIVERY</v>
          </cell>
          <cell r="C971">
            <v>44920</v>
          </cell>
          <cell r="D971" t="str">
            <v>FLEXNET ECUADOR - MDELIVERY</v>
          </cell>
          <cell r="E971" t="str">
            <v>CALLE 28 DE JUNIO S/N Y GARCIA MORENO ENTRADA LLANO GRANDE</v>
          </cell>
          <cell r="H971" t="str">
            <v>170208</v>
          </cell>
          <cell r="I971" t="str">
            <v>QUITO</v>
          </cell>
          <cell r="J971" t="str">
            <v>PICHINCHA</v>
          </cell>
          <cell r="K971" t="str">
            <v>CONSUELO ALEXANDRA PALACIOS MENDEZ</v>
          </cell>
          <cell r="L971" t="str">
            <v>ELOY ALFARO CALLE ESMERALDAS  SN CALLE CUENCA</v>
          </cell>
          <cell r="O971" t="str">
            <v>092410</v>
          </cell>
          <cell r="P971" t="str">
            <v>092410</v>
          </cell>
          <cell r="Q971" t="str">
            <v>GUAYAS_DURAN_ELOY ALFARO</v>
          </cell>
          <cell r="R971" t="str">
            <v>4753931</v>
          </cell>
          <cell r="W971" t="str">
            <v>0920726353_e4343i4242</v>
          </cell>
          <cell r="X971" t="str">
            <v>0983353116-0963486729</v>
          </cell>
          <cell r="AA971">
            <v>44920</v>
          </cell>
          <cell r="AD971">
            <v>1</v>
          </cell>
          <cell r="AE971">
            <v>1</v>
          </cell>
          <cell r="AH971" t="str">
            <v>SECTOR CENTRO JUNTO AL GRAN AKI Y A DESPENSA ANITA DIAGONAL A FARMACIA CRUZ AZUL ENTREGA EN EL EDIFICIO CREMA PORTON CAFE HAY QUE LLAMAR A LA TITULAR LLAMAR AL 0990587316 EL DIA DE LA ENTREGA</v>
          </cell>
          <cell r="AI971" t="str">
            <v>DESPACHO</v>
          </cell>
          <cell r="AJ971" t="str">
            <v>Normal</v>
          </cell>
          <cell r="AL971" t="str">
            <v>NO</v>
          </cell>
          <cell r="AN971" t="str">
            <v>MOV onlinevip</v>
          </cell>
          <cell r="AO971" t="str">
            <v>CANAL ONLINE</v>
          </cell>
          <cell r="AP971">
            <v>44920</v>
          </cell>
          <cell r="AR971" t="str">
            <v>MDELIVERY_4753931</v>
          </cell>
          <cell r="AS971">
            <v>324350</v>
          </cell>
          <cell r="AT971" t="str">
            <v>D40</v>
          </cell>
          <cell r="AU971" t="str">
            <v>BTC</v>
          </cell>
          <cell r="AV971">
            <v>1</v>
          </cell>
          <cell r="AW971" t="str">
            <v>PROVINCIAL</v>
          </cell>
          <cell r="AX971" t="str">
            <v>ENTREGADO</v>
          </cell>
          <cell r="AY971" t="str">
            <v>LTE XIAOMI REDMI NOTE 11 AZUL: 1 und - sn. 869113065808025</v>
          </cell>
          <cell r="AZ971" t="str">
            <v>TERMINAL</v>
          </cell>
          <cell r="BA971" t="str">
            <v>Validar Biometrico</v>
          </cell>
        </row>
        <row r="972">
          <cell r="A972" t="str">
            <v>4760527</v>
          </cell>
          <cell r="B972" t="str">
            <v>MDELIVERY</v>
          </cell>
          <cell r="C972">
            <v>44920</v>
          </cell>
          <cell r="D972" t="str">
            <v>FLEXNET ECUADOR - MDELIVERY</v>
          </cell>
          <cell r="E972" t="str">
            <v>CALLE 28 DE JUNIO S/N Y GARCIA MORENO ENTRADA LLANO GRANDE</v>
          </cell>
          <cell r="H972" t="str">
            <v>170208</v>
          </cell>
          <cell r="I972" t="str">
            <v>QUITO</v>
          </cell>
          <cell r="J972" t="str">
            <v>PICHINCHA</v>
          </cell>
          <cell r="K972" t="str">
            <v>YHANETH CATALINA CEDEÑO MEDINA</v>
          </cell>
          <cell r="L972" t="str">
            <v>ROCAFURTE CALLE JOSE JOAQUIN DE OLMEDO  SN  Y JOSE SEFERINO DELGADO</v>
          </cell>
          <cell r="O972" t="str">
            <v>131201</v>
          </cell>
          <cell r="P972" t="str">
            <v>131201</v>
          </cell>
          <cell r="Q972" t="str">
            <v>MANABI_ROCAFUERTE_ROCAFUERTE</v>
          </cell>
          <cell r="R972" t="str">
            <v>4760527</v>
          </cell>
          <cell r="W972" t="str">
            <v>1308096153_E3333V3242</v>
          </cell>
          <cell r="X972" t="str">
            <v>0984110281-0987681485</v>
          </cell>
          <cell r="AA972">
            <v>44920</v>
          </cell>
          <cell r="AD972">
            <v>1</v>
          </cell>
          <cell r="AE972">
            <v>1</v>
          </cell>
          <cell r="AH972" t="str">
            <v>EN CASA DE 2 PISOS BEIGH CON REJAS ANARANJADAS DIGONAL AL MERCADO NUEVO FRENTE A UN CONSULTORIO PEDIATRICO  LLAMAR AL NUMERO  0987681485 S1 ENVIADO MS</v>
          </cell>
          <cell r="AI972" t="str">
            <v>DESPACHO</v>
          </cell>
          <cell r="AJ972" t="str">
            <v>AGENDADO S1</v>
          </cell>
          <cell r="AL972" t="str">
            <v>NO</v>
          </cell>
          <cell r="AN972" t="str">
            <v>MOV tecnocom</v>
          </cell>
          <cell r="AO972" t="str">
            <v>CANAL ONLINE</v>
          </cell>
          <cell r="AP972">
            <v>44920</v>
          </cell>
          <cell r="AR972" t="str">
            <v>MDELIVERY_4760527</v>
          </cell>
          <cell r="AS972">
            <v>324509</v>
          </cell>
          <cell r="AT972" t="str">
            <v>D40</v>
          </cell>
          <cell r="AU972" t="str">
            <v>BTC</v>
          </cell>
          <cell r="AV972">
            <v>1</v>
          </cell>
          <cell r="AW972" t="str">
            <v>PROVINCIAL</v>
          </cell>
          <cell r="AX972" t="str">
            <v>ENTREGADO</v>
          </cell>
          <cell r="AY972" t="str">
            <v>AIR APPLE AIRPODS 3ER GEN: 1 und - sn. 139999372442043</v>
          </cell>
          <cell r="AZ972" t="str">
            <v>ACCESORIO</v>
          </cell>
          <cell r="BA972" t="str">
            <v>Validar Biometrico, Validar Tarjeta Credito M,</v>
          </cell>
        </row>
        <row r="973">
          <cell r="A973" t="str">
            <v>4761318</v>
          </cell>
          <cell r="B973" t="str">
            <v>MDELIVERY</v>
          </cell>
          <cell r="C973">
            <v>44920</v>
          </cell>
          <cell r="D973" t="str">
            <v>FLEXNET ECUADOR - MDELIVERY</v>
          </cell>
          <cell r="E973" t="str">
            <v>CALLE 28 DE JUNIO S/N Y GARCIA MORENO ENTRADA LLANO GRANDE</v>
          </cell>
          <cell r="H973" t="str">
            <v>170208</v>
          </cell>
          <cell r="I973" t="str">
            <v>QUITO</v>
          </cell>
          <cell r="J973" t="str">
            <v>PICHINCHA</v>
          </cell>
          <cell r="K973" t="str">
            <v>PEDRO BOLIVAR ALVARADO AGUINDA</v>
          </cell>
          <cell r="L973" t="str">
            <v>OFICINA TRAMACO EL PUYO</v>
          </cell>
          <cell r="O973" t="str">
            <v>PUYO</v>
          </cell>
          <cell r="P973" t="str">
            <v>PUYO</v>
          </cell>
          <cell r="Q973" t="str">
            <v>PASTAZA_PUYO _</v>
          </cell>
          <cell r="R973" t="str">
            <v>4761318</v>
          </cell>
          <cell r="W973" t="str">
            <v>1600350233</v>
          </cell>
          <cell r="X973" t="str">
            <v>0981953775-0981953775</v>
          </cell>
          <cell r="AA973">
            <v>44920</v>
          </cell>
          <cell r="AD973">
            <v>1</v>
          </cell>
          <cell r="AE973">
            <v>1</v>
          </cell>
          <cell r="AH973" t="str">
            <v>S1 ENVIADO SE</v>
          </cell>
          <cell r="AI973" t="str">
            <v>DESPACHO</v>
          </cell>
          <cell r="AJ973" t="str">
            <v>DERIVADO PICK UP</v>
          </cell>
          <cell r="AL973" t="str">
            <v>NO</v>
          </cell>
          <cell r="AN973" t="str">
            <v>MOV reprocesos</v>
          </cell>
          <cell r="AO973" t="str">
            <v>CANAL ONLINE</v>
          </cell>
          <cell r="AP973">
            <v>44920</v>
          </cell>
          <cell r="AR973" t="str">
            <v>MDELIVERY_4761318</v>
          </cell>
          <cell r="AS973">
            <v>324437</v>
          </cell>
          <cell r="AT973" t="str">
            <v>D40</v>
          </cell>
          <cell r="AU973" t="str">
            <v>BTC</v>
          </cell>
          <cell r="AV973">
            <v>1</v>
          </cell>
          <cell r="AW973" t="str">
            <v>PROVINCIAL</v>
          </cell>
          <cell r="AX973" t="str">
            <v>EN_TRANSITO</v>
          </cell>
          <cell r="AY973" t="str">
            <v>LTE NOKIA G10 AZUL: 1 und - sn. 358742571306518</v>
          </cell>
          <cell r="AZ973" t="str">
            <v>TERMINAL</v>
          </cell>
          <cell r="BA973" t="str">
            <v>Validar Biometrico</v>
          </cell>
        </row>
        <row r="974">
          <cell r="A974" t="str">
            <v>4761674</v>
          </cell>
          <cell r="B974" t="str">
            <v>MDELIVERY</v>
          </cell>
          <cell r="C974">
            <v>44920</v>
          </cell>
          <cell r="D974" t="str">
            <v>FLEXNET ECUADOR - MDELIVERY</v>
          </cell>
          <cell r="E974" t="str">
            <v>CALLE 28 DE JUNIO S/N Y GARCIA MORENO ENTRADA LLANO GRANDE</v>
          </cell>
          <cell r="H974" t="str">
            <v>170208</v>
          </cell>
          <cell r="I974" t="str">
            <v>QUITO</v>
          </cell>
          <cell r="J974" t="str">
            <v>PICHINCHA</v>
          </cell>
          <cell r="K974" t="str">
            <v>FARINANGO PLACENCIA JOSE BLADIMIR</v>
          </cell>
          <cell r="L974" t="str">
            <v>EL SAGRARIO CALLE GABRIELA MISTRAL SN CALLE ALFONSO ALMEIDA</v>
          </cell>
          <cell r="O974" t="str">
            <v>100106</v>
          </cell>
          <cell r="P974" t="str">
            <v>100106</v>
          </cell>
          <cell r="Q974" t="str">
            <v>IMBABURA_IBARRA_EL SAGRARIO</v>
          </cell>
          <cell r="R974" t="str">
            <v>4761674</v>
          </cell>
          <cell r="W974" t="str">
            <v>1003894340</v>
          </cell>
          <cell r="X974" t="str">
            <v>0987808745-0987808745</v>
          </cell>
          <cell r="AA974">
            <v>44920</v>
          </cell>
          <cell r="AD974">
            <v>1</v>
          </cell>
          <cell r="AE974">
            <v>1</v>
          </cell>
          <cell r="AH974" t="str">
            <v>JUNTO AL TERMINAL TERRESTRE DE IBARRA ENTREGA EN EL TALLE LAVADORA AJAVI HAY QUE LLAMAR AL TITULAR</v>
          </cell>
          <cell r="AI974" t="str">
            <v>DESPACHO</v>
          </cell>
          <cell r="AJ974" t="str">
            <v>Normal</v>
          </cell>
          <cell r="AL974" t="str">
            <v>NO</v>
          </cell>
          <cell r="AN974" t="str">
            <v>MOV onlinevip</v>
          </cell>
          <cell r="AO974" t="str">
            <v>CANAL ONLINE</v>
          </cell>
          <cell r="AP974">
            <v>44920</v>
          </cell>
          <cell r="AR974" t="str">
            <v>MDELIVERY_4761674</v>
          </cell>
          <cell r="AS974">
            <v>324408</v>
          </cell>
          <cell r="AT974" t="str">
            <v>D40</v>
          </cell>
          <cell r="AU974" t="str">
            <v>BTC</v>
          </cell>
          <cell r="AV974">
            <v>1</v>
          </cell>
          <cell r="AW974" t="str">
            <v>PROVINCIAL</v>
          </cell>
          <cell r="AX974" t="str">
            <v>ENTREGADO</v>
          </cell>
          <cell r="AY974" t="str">
            <v>LTE XIAOMI REDMI NOTE 11 AZUL: 1 und - sn. 869113065600463</v>
          </cell>
          <cell r="AZ974" t="str">
            <v>TERMINAL</v>
          </cell>
          <cell r="BA974" t="str">
            <v>Validar Biometrico</v>
          </cell>
        </row>
        <row r="975">
          <cell r="A975" t="str">
            <v>4761726</v>
          </cell>
          <cell r="B975" t="str">
            <v>MDELIVERY</v>
          </cell>
          <cell r="C975">
            <v>44920</v>
          </cell>
          <cell r="D975" t="str">
            <v>FLEXNET ECUADOR - MDELIVERY</v>
          </cell>
          <cell r="E975" t="str">
            <v>CALLE 28 DE JUNIO S/N Y GARCIA MORENO ENTRADA LLANO GRANDE</v>
          </cell>
          <cell r="H975" t="str">
            <v>170208</v>
          </cell>
          <cell r="I975" t="str">
            <v>QUITO</v>
          </cell>
          <cell r="J975" t="str">
            <v>PICHINCHA</v>
          </cell>
          <cell r="K975" t="str">
            <v>CESAR AUGUSTO PILA MISE</v>
          </cell>
          <cell r="L975" t="str">
            <v>TARQUI  CDLA BRISAS DEL RIO  MZ D12 VILLA 17</v>
          </cell>
          <cell r="O975" t="str">
            <v>090504</v>
          </cell>
          <cell r="P975" t="str">
            <v>090504</v>
          </cell>
          <cell r="Q975" t="str">
            <v>GUAYAS_GUAYAQUIL_TARQUI</v>
          </cell>
          <cell r="R975" t="str">
            <v>4761726</v>
          </cell>
          <cell r="W975" t="str">
            <v>0502052533</v>
          </cell>
          <cell r="X975" t="str">
            <v>0979574275-0979574275</v>
          </cell>
          <cell r="AA975">
            <v>44920</v>
          </cell>
          <cell r="AD975">
            <v>1</v>
          </cell>
          <cell r="AE975">
            <v>1</v>
          </cell>
          <cell r="AH975" t="str">
            <v>ENTREGA EN COMERCIAL TRON S A  DISENSA  A 2 CUADRAS DE ACADEMIA NAVAL</v>
          </cell>
          <cell r="AI975" t="str">
            <v>DESPACHO</v>
          </cell>
          <cell r="AJ975" t="str">
            <v>Normal</v>
          </cell>
          <cell r="AL975" t="str">
            <v>NO</v>
          </cell>
          <cell r="AN975" t="str">
            <v>MOV onlinevip</v>
          </cell>
          <cell r="AO975" t="str">
            <v>CANAL ONLINE</v>
          </cell>
          <cell r="AP975">
            <v>44920</v>
          </cell>
          <cell r="AR975" t="str">
            <v>MDELIVERY_4761726</v>
          </cell>
          <cell r="AS975">
            <v>324365</v>
          </cell>
          <cell r="AT975" t="str">
            <v>D40</v>
          </cell>
          <cell r="AU975" t="str">
            <v>BTC</v>
          </cell>
          <cell r="AV975">
            <v>1</v>
          </cell>
          <cell r="AW975" t="str">
            <v>LOCAL</v>
          </cell>
          <cell r="AX975" t="str">
            <v>ENTREGADO</v>
          </cell>
          <cell r="AY975" t="str">
            <v>LTE XIAOMI REDMI NOTE 11 AZUL: 1 und - sn. 869113065798127</v>
          </cell>
          <cell r="AZ975" t="str">
            <v>TERMINAL</v>
          </cell>
          <cell r="BA975" t="str">
            <v>Validar Biometrico</v>
          </cell>
        </row>
        <row r="976">
          <cell r="A976" t="str">
            <v>4762683</v>
          </cell>
          <cell r="B976" t="str">
            <v>MDELIVERY</v>
          </cell>
          <cell r="C976">
            <v>44920</v>
          </cell>
          <cell r="D976" t="str">
            <v>FLEXNET ECUADOR - MDELIVERY</v>
          </cell>
          <cell r="E976" t="str">
            <v>CALLE 28 DE JUNIO S/N Y GARCIA MORENO ENTRADA LLANO GRANDE</v>
          </cell>
          <cell r="H976" t="str">
            <v>170208</v>
          </cell>
          <cell r="I976" t="str">
            <v>QUITO</v>
          </cell>
          <cell r="J976" t="str">
            <v>PICHINCHA</v>
          </cell>
          <cell r="K976" t="str">
            <v>BRAULIO OMAR VARGAS VARGAS</v>
          </cell>
          <cell r="L976" t="str">
            <v>LETAMENDI CALLE AV OTAVALO 2728 Y FRANCISCO SEGURA CANO</v>
          </cell>
          <cell r="O976" t="str">
            <v>090305</v>
          </cell>
          <cell r="P976" t="str">
            <v>090305</v>
          </cell>
          <cell r="Q976" t="str">
            <v>GUAYAS_GUAYAQUIL_LETAMENDI</v>
          </cell>
          <cell r="R976" t="str">
            <v>4762683</v>
          </cell>
          <cell r="W976" t="str">
            <v>0907498224</v>
          </cell>
          <cell r="X976" t="str">
            <v>0943086276-0943086276</v>
          </cell>
          <cell r="AA976">
            <v>44920</v>
          </cell>
          <cell r="AD976">
            <v>1</v>
          </cell>
          <cell r="AE976">
            <v>1</v>
          </cell>
          <cell r="AH976" t="str">
            <v>SCTR LA CHALA A 2 CUADRAS DE LA IGLESIA VIRGEN DE GUADALUPE EN CASA DE 1P PORTON BLANCO</v>
          </cell>
          <cell r="AI976" t="str">
            <v>DESPACHO</v>
          </cell>
          <cell r="AJ976" t="str">
            <v>Normal</v>
          </cell>
          <cell r="AL976" t="str">
            <v>NO</v>
          </cell>
          <cell r="AN976" t="str">
            <v>MOV onlinevip</v>
          </cell>
          <cell r="AO976" t="str">
            <v>CANAL ONLINE</v>
          </cell>
          <cell r="AP976">
            <v>44920</v>
          </cell>
          <cell r="AR976" t="str">
            <v>MDELIVERY_4762683</v>
          </cell>
          <cell r="AS976">
            <v>324383</v>
          </cell>
          <cell r="AT976" t="str">
            <v>D40</v>
          </cell>
          <cell r="AU976" t="str">
            <v>BTC</v>
          </cell>
          <cell r="AV976">
            <v>2</v>
          </cell>
          <cell r="AW976" t="str">
            <v>LOCAL</v>
          </cell>
          <cell r="AX976" t="str">
            <v>INCIDENCIA</v>
          </cell>
          <cell r="AY976" t="str">
            <v>LTE XIAOMI REDMI NOTE 11 AZUL: 1 und - sn. 864048061542100 / HALFSIM MOVISTAR: 1 und - sn. 8959300120521877094</v>
          </cell>
          <cell r="AZ976" t="str">
            <v>SIMCARD / TERMINAL</v>
          </cell>
          <cell r="BA976" t="str">
            <v>Validar Biometrico</v>
          </cell>
        </row>
        <row r="977">
          <cell r="A977" t="str">
            <v>4763875</v>
          </cell>
          <cell r="B977" t="str">
            <v>MDELIVERY</v>
          </cell>
          <cell r="C977">
            <v>44920</v>
          </cell>
          <cell r="D977" t="str">
            <v>FLEXNET ECUADOR - MDELIVERY</v>
          </cell>
          <cell r="E977" t="str">
            <v>CALLE 28 DE JUNIO S/N Y GARCIA MORENO ENTRADA LLANO GRANDE</v>
          </cell>
          <cell r="H977" t="str">
            <v>170208</v>
          </cell>
          <cell r="I977" t="str">
            <v>QUITO</v>
          </cell>
          <cell r="J977" t="str">
            <v>PICHINCHA</v>
          </cell>
          <cell r="K977" t="str">
            <v>MORETA GAMARRA OSCAR FRANCISCO</v>
          </cell>
          <cell r="L977" t="str">
            <v>VENTANAS  CALLE SUCRE  SN  Y QUITO</v>
          </cell>
          <cell r="O977" t="str">
            <v>120406</v>
          </cell>
          <cell r="P977" t="str">
            <v>120406</v>
          </cell>
          <cell r="Q977" t="str">
            <v>LOS RIOS_VENTANAS_VENTANAS</v>
          </cell>
          <cell r="R977" t="str">
            <v>4763875</v>
          </cell>
          <cell r="W977" t="str">
            <v>1205840778</v>
          </cell>
          <cell r="X977" t="str">
            <v>0996318546-0996318546</v>
          </cell>
          <cell r="AA977">
            <v>44920</v>
          </cell>
          <cell r="AD977">
            <v>1</v>
          </cell>
          <cell r="AE977">
            <v>1</v>
          </cell>
          <cell r="AH977" t="str">
            <v>BARRIO SAN VICENTE A 6 CASAS DE PANADERIA MI PAN ENTREGA EN CASA 1P CREMA  S1 ENVIADO</v>
          </cell>
          <cell r="AI977" t="str">
            <v>DESPACHO</v>
          </cell>
          <cell r="AJ977" t="str">
            <v>Normal</v>
          </cell>
          <cell r="AL977" t="str">
            <v>NO</v>
          </cell>
          <cell r="AN977" t="str">
            <v>MOV reprocesos</v>
          </cell>
          <cell r="AO977" t="str">
            <v>CANAL ONLINE</v>
          </cell>
          <cell r="AP977">
            <v>44920</v>
          </cell>
          <cell r="AR977" t="str">
            <v>MDELIVERY_4763875</v>
          </cell>
          <cell r="AS977">
            <v>324933</v>
          </cell>
          <cell r="AT977" t="str">
            <v>D40</v>
          </cell>
          <cell r="AU977" t="str">
            <v>BTC</v>
          </cell>
          <cell r="AV977">
            <v>1</v>
          </cell>
          <cell r="AW977" t="str">
            <v>PROVINCIAL</v>
          </cell>
          <cell r="AX977" t="str">
            <v>ENTREGADO</v>
          </cell>
          <cell r="AY977" t="str">
            <v>LTE XIAOMI REDMI NOTE 11S AZUL: 1 und - sn. 863837057603566</v>
          </cell>
          <cell r="AZ977" t="str">
            <v>TERMINAL</v>
          </cell>
          <cell r="BA977" t="str">
            <v>Validar Biometrico</v>
          </cell>
        </row>
        <row r="978">
          <cell r="A978" t="str">
            <v>4764437</v>
          </cell>
          <cell r="B978" t="str">
            <v>MDELIVERY</v>
          </cell>
          <cell r="C978">
            <v>44920</v>
          </cell>
          <cell r="D978" t="str">
            <v>FLEXNET ECUADOR - MDELIVERY</v>
          </cell>
          <cell r="E978" t="str">
            <v>CALLE 28 DE JUNIO S/N Y GARCIA MORENO ENTRADA LLANO GRANDE</v>
          </cell>
          <cell r="H978" t="str">
            <v>170208</v>
          </cell>
          <cell r="I978" t="str">
            <v>QUITO</v>
          </cell>
          <cell r="J978" t="str">
            <v>PICHINCHA</v>
          </cell>
          <cell r="K978" t="str">
            <v>BARZALLO MORALES ANDREA NATHALY</v>
          </cell>
          <cell r="L978" t="str">
            <v>COTOCOLLAO CALLE RIOBAMBA  N55 47  Y EMPERADOR CARLOS 5TO</v>
          </cell>
          <cell r="O978" t="str">
            <v>170511</v>
          </cell>
          <cell r="P978" t="str">
            <v>170511</v>
          </cell>
          <cell r="Q978" t="str">
            <v>PICHINCHA_QUITO_COTOCOLLAO</v>
          </cell>
          <cell r="R978" t="str">
            <v>4764437</v>
          </cell>
          <cell r="W978" t="str">
            <v>1722719638_V3343I2242</v>
          </cell>
          <cell r="X978" t="str">
            <v>0995016107-0995016107</v>
          </cell>
          <cell r="AA978">
            <v>44920</v>
          </cell>
          <cell r="AD978">
            <v>1</v>
          </cell>
          <cell r="AE978">
            <v>1</v>
          </cell>
          <cell r="AH978" t="str">
            <v>EN CASA VERDE PORTONES NEGROS FRENTE A UNA PROPIEDAD EN VENTA  PIDE LE ANTICIPEN LA ENTREGA</v>
          </cell>
          <cell r="AI978" t="str">
            <v>DESPACHO</v>
          </cell>
          <cell r="AJ978" t="str">
            <v>Normal</v>
          </cell>
          <cell r="AL978" t="str">
            <v>NO</v>
          </cell>
          <cell r="AN978" t="str">
            <v>MOV onlinevip</v>
          </cell>
          <cell r="AO978" t="str">
            <v>CANAL ONLINE</v>
          </cell>
          <cell r="AP978">
            <v>44920</v>
          </cell>
          <cell r="AR978" t="str">
            <v>MDELIVERY_4764437</v>
          </cell>
          <cell r="AS978">
            <v>324490</v>
          </cell>
          <cell r="AT978" t="str">
            <v>D40</v>
          </cell>
          <cell r="AU978" t="str">
            <v>BTC</v>
          </cell>
          <cell r="AV978">
            <v>1</v>
          </cell>
          <cell r="AW978" t="str">
            <v>LOCAL</v>
          </cell>
          <cell r="AX978" t="str">
            <v>ENTREGADO</v>
          </cell>
          <cell r="AY978" t="str">
            <v>LTE XIAOMI REDMI NOTE 11 AZUL: 1 und - sn. 869113065760028</v>
          </cell>
          <cell r="AZ978" t="str">
            <v>TERMINAL</v>
          </cell>
          <cell r="BA978" t="str">
            <v>Validar Biometrico</v>
          </cell>
        </row>
        <row r="979">
          <cell r="A979" t="str">
            <v>4764642</v>
          </cell>
          <cell r="B979" t="str">
            <v>MDELIVERY</v>
          </cell>
          <cell r="C979">
            <v>44920</v>
          </cell>
          <cell r="D979" t="str">
            <v>FLEXNET ECUADOR - MDELIVERY</v>
          </cell>
          <cell r="E979" t="str">
            <v>CALLE 28 DE JUNIO S/N Y GARCIA MORENO ENTRADA LLANO GRANDE</v>
          </cell>
          <cell r="H979" t="str">
            <v>170208</v>
          </cell>
          <cell r="I979" t="str">
            <v>QUITO</v>
          </cell>
          <cell r="J979" t="str">
            <v>PICHINCHA</v>
          </cell>
          <cell r="K979" t="str">
            <v>LEONARDO ANDRES LANDAZURI GALLEGOS</v>
          </cell>
          <cell r="L979" t="str">
            <v>CARCELEN N91   SN CALLE E7A</v>
          </cell>
          <cell r="O979" t="str">
            <v>170302</v>
          </cell>
          <cell r="P979" t="str">
            <v>170302</v>
          </cell>
          <cell r="Q979" t="str">
            <v>PICHINCHA_QUITO_CARCELEN</v>
          </cell>
          <cell r="R979" t="str">
            <v>4764642</v>
          </cell>
          <cell r="W979" t="str">
            <v>1723668867</v>
          </cell>
          <cell r="X979" t="str">
            <v>0963171577-0963171577</v>
          </cell>
          <cell r="AA979">
            <v>44920</v>
          </cell>
          <cell r="AD979">
            <v>1</v>
          </cell>
          <cell r="AE979">
            <v>1</v>
          </cell>
          <cell r="AH979" t="str">
            <v>CARCELEN BAJO  A UNA CUADRA DE LA ESCUELA ATANASIO VITERI PLANTA BAJA LOS ENCEBOLLADOS DE LAS PALMAS CASA BEIGE 8 PISOS</v>
          </cell>
          <cell r="AI979" t="str">
            <v>DESPACHO</v>
          </cell>
          <cell r="AJ979" t="str">
            <v>Normal</v>
          </cell>
          <cell r="AL979" t="str">
            <v>NO</v>
          </cell>
          <cell r="AN979" t="str">
            <v>MOV productovip</v>
          </cell>
          <cell r="AO979" t="str">
            <v>CANAL ONLINE</v>
          </cell>
          <cell r="AP979">
            <v>44920</v>
          </cell>
          <cell r="AR979" t="str">
            <v>MDELIVERY_4764642</v>
          </cell>
          <cell r="AS979">
            <v>324477</v>
          </cell>
          <cell r="AT979" t="str">
            <v>D40</v>
          </cell>
          <cell r="AU979" t="str">
            <v>BTC</v>
          </cell>
          <cell r="AV979">
            <v>1</v>
          </cell>
          <cell r="AW979" t="str">
            <v>LOCAL</v>
          </cell>
          <cell r="AX979" t="str">
            <v>ENTREGADO</v>
          </cell>
          <cell r="AY979" t="str">
            <v>HALFSIM MOVISTAR: 1 und - sn. 8959300520560305974</v>
          </cell>
          <cell r="AZ979" t="str">
            <v>SIMCARD</v>
          </cell>
          <cell r="BA979" t="str">
            <v/>
          </cell>
        </row>
        <row r="980">
          <cell r="A980" t="str">
            <v>4764662</v>
          </cell>
          <cell r="B980" t="str">
            <v>MDELIVERY</v>
          </cell>
          <cell r="C980">
            <v>44920</v>
          </cell>
          <cell r="D980" t="str">
            <v>FLEXNET ECUADOR - MDELIVERY</v>
          </cell>
          <cell r="E980" t="str">
            <v>CALLE 28 DE JUNIO S/N Y GARCIA MORENO ENTRADA LLANO GRANDE</v>
          </cell>
          <cell r="H980" t="str">
            <v>170208</v>
          </cell>
          <cell r="I980" t="str">
            <v>QUITO</v>
          </cell>
          <cell r="J980" t="str">
            <v>PICHINCHA</v>
          </cell>
          <cell r="K980" t="str">
            <v>CALDERON QUIMIS LIZBETH MARINA</v>
          </cell>
          <cell r="L980" t="str">
            <v>OFICINA TRAMACO PORTETE</v>
          </cell>
          <cell r="O980" t="str">
            <v>GUAYAQUIL</v>
          </cell>
          <cell r="P980" t="str">
            <v>GUAYAQUIL</v>
          </cell>
          <cell r="Q980" t="str">
            <v>GUAYAS_GUAYAQUIL_</v>
          </cell>
          <cell r="R980" t="str">
            <v>4764662</v>
          </cell>
          <cell r="W980" t="str">
            <v>0925876997</v>
          </cell>
          <cell r="X980" t="str">
            <v>0958602246-0958602246</v>
          </cell>
          <cell r="AA980">
            <v>44920</v>
          </cell>
          <cell r="AD980">
            <v>1</v>
          </cell>
          <cell r="AE980">
            <v>1</v>
          </cell>
          <cell r="AH980" t="str">
            <v>S1 ENVIADO SE NO HAY COBERTURA DE ENTREGA EN SU DOMICILIO</v>
          </cell>
          <cell r="AI980" t="str">
            <v>DESPACHO</v>
          </cell>
          <cell r="AJ980" t="str">
            <v>DERIVADO PICK UP</v>
          </cell>
          <cell r="AL980" t="str">
            <v>NO</v>
          </cell>
          <cell r="AN980" t="str">
            <v>MOV onlinevip</v>
          </cell>
          <cell r="AO980" t="str">
            <v>CANAL ONLINE</v>
          </cell>
          <cell r="AP980">
            <v>44920</v>
          </cell>
          <cell r="AR980" t="str">
            <v>MDELIVERY_4764662</v>
          </cell>
          <cell r="AS980">
            <v>324390</v>
          </cell>
          <cell r="AT980" t="str">
            <v>D40</v>
          </cell>
          <cell r="AU980" t="str">
            <v>BTC</v>
          </cell>
          <cell r="AV980">
            <v>1</v>
          </cell>
          <cell r="AW980" t="str">
            <v>PROVINCIAL</v>
          </cell>
          <cell r="AX980" t="str">
            <v>EN_TRANSITO</v>
          </cell>
          <cell r="AY980" t="str">
            <v>LTE HUAWEI NOVA Y70 NEGRO: 1 und - sn. 866887052396804</v>
          </cell>
          <cell r="AZ980" t="str">
            <v>TERMINAL</v>
          </cell>
          <cell r="BA980" t="str">
            <v>Validar Biometrico</v>
          </cell>
        </row>
        <row r="981">
          <cell r="A981" t="str">
            <v>4765366</v>
          </cell>
          <cell r="B981" t="str">
            <v>MDELIVERY</v>
          </cell>
          <cell r="C981">
            <v>44920</v>
          </cell>
          <cell r="D981" t="str">
            <v>FLEXNET ECUADOR - MDELIVERY</v>
          </cell>
          <cell r="E981" t="str">
            <v>CALLE 28 DE JUNIO S/N Y GARCIA MORENO ENTRADA LLANO GRANDE</v>
          </cell>
          <cell r="H981" t="str">
            <v>170208</v>
          </cell>
          <cell r="I981" t="str">
            <v>QUITO</v>
          </cell>
          <cell r="J981" t="str">
            <v>PICHINCHA</v>
          </cell>
          <cell r="K981" t="str">
            <v>MEDINA ESPINOZA TATIANA MAGDALENA</v>
          </cell>
          <cell r="L981" t="str">
            <v>MACHALA AV ARIZAGA  SN CALLE BABAHOYO</v>
          </cell>
          <cell r="O981" t="str">
            <v>070213</v>
          </cell>
          <cell r="P981" t="str">
            <v>070213</v>
          </cell>
          <cell r="Q981" t="str">
            <v>EL ORO_MACHALA_MACHALA</v>
          </cell>
          <cell r="R981" t="str">
            <v>4765366</v>
          </cell>
          <cell r="W981" t="str">
            <v>0704692342</v>
          </cell>
          <cell r="X981" t="str">
            <v>0968576454-0968576454</v>
          </cell>
          <cell r="AA981">
            <v>44920</v>
          </cell>
          <cell r="AD981">
            <v>1</v>
          </cell>
          <cell r="AE981">
            <v>1</v>
          </cell>
          <cell r="AH981" t="str">
            <v>SECTOR DEL CEMENTERIO ESTA A 1 CUADRA ATRAS DE LA FARMACIA MIA ES UNA CASA 3 PISOS COLOR BEIGE PUERTA ENROLLABLE</v>
          </cell>
          <cell r="AI981" t="str">
            <v>DESPACHO</v>
          </cell>
          <cell r="AJ981" t="str">
            <v>Normal</v>
          </cell>
          <cell r="AL981" t="str">
            <v>NO</v>
          </cell>
          <cell r="AN981" t="str">
            <v>MOV onlinevip</v>
          </cell>
          <cell r="AO981" t="str">
            <v>CANAL ONLINE</v>
          </cell>
          <cell r="AP981">
            <v>44920</v>
          </cell>
          <cell r="AR981" t="str">
            <v>MDELIVERY_4765366</v>
          </cell>
          <cell r="AS981">
            <v>324412</v>
          </cell>
          <cell r="AT981" t="str">
            <v>D40</v>
          </cell>
          <cell r="AU981" t="str">
            <v>BTC</v>
          </cell>
          <cell r="AV981">
            <v>1</v>
          </cell>
          <cell r="AW981" t="str">
            <v>PROVINCIAL</v>
          </cell>
          <cell r="AX981" t="str">
            <v>ENTREGADO</v>
          </cell>
          <cell r="AY981" t="str">
            <v>LTE XIAOMI REDMI NOTE 11S AZUL: 1 und - sn. 865954062611720</v>
          </cell>
          <cell r="AZ981" t="str">
            <v>TERMINAL</v>
          </cell>
          <cell r="BA981" t="str">
            <v>Validar Biometrico</v>
          </cell>
        </row>
        <row r="982">
          <cell r="A982" t="str">
            <v>4765408</v>
          </cell>
          <cell r="B982" t="str">
            <v>MDELIVERY</v>
          </cell>
          <cell r="C982">
            <v>44920</v>
          </cell>
          <cell r="D982" t="str">
            <v>FLEXNET ECUADOR - MDELIVERY</v>
          </cell>
          <cell r="E982" t="str">
            <v>CALLE 28 DE JUNIO S/N Y GARCIA MORENO ENTRADA LLANO GRANDE</v>
          </cell>
          <cell r="H982" t="str">
            <v>170208</v>
          </cell>
          <cell r="I982" t="str">
            <v>QUITO</v>
          </cell>
          <cell r="J982" t="str">
            <v>PICHINCHA</v>
          </cell>
          <cell r="K982" t="str">
            <v>ISRAEL FERNANDO VASQUEZ ARIAS</v>
          </cell>
          <cell r="L982" t="str">
            <v>XIMEAN AV 6 DE MARZO  SN  Y RAFAEL GARCIA GOYENA</v>
          </cell>
          <cell r="O982" t="str">
            <v>090109</v>
          </cell>
          <cell r="P982" t="str">
            <v>090109</v>
          </cell>
          <cell r="Q982" t="str">
            <v>GUAYAS_GUAYAQUIL_XIMENA</v>
          </cell>
          <cell r="R982" t="str">
            <v>4765408</v>
          </cell>
          <cell r="W982" t="str">
            <v>0917815334_V4343v2222</v>
          </cell>
          <cell r="X982" t="str">
            <v>0960920584-</v>
          </cell>
          <cell r="AA982">
            <v>44920</v>
          </cell>
          <cell r="AD982">
            <v>1</v>
          </cell>
          <cell r="AE982">
            <v>1</v>
          </cell>
          <cell r="AH982" t="str">
            <v>ALMACEN ESTUARDO SANCHEZ ESQUINERO ATENCION AL CLIENTE</v>
          </cell>
          <cell r="AI982" t="str">
            <v>DESPACHO</v>
          </cell>
          <cell r="AJ982" t="str">
            <v>Normal</v>
          </cell>
          <cell r="AL982" t="str">
            <v>NO</v>
          </cell>
          <cell r="AN982" t="str">
            <v>MOV_tecnocom_credito_directo</v>
          </cell>
          <cell r="AO982" t="str">
            <v>CANAL ONLINE</v>
          </cell>
          <cell r="AP982">
            <v>44920</v>
          </cell>
          <cell r="AR982" t="str">
            <v>MDELIVERY_4765408</v>
          </cell>
          <cell r="AS982">
            <v>324379</v>
          </cell>
          <cell r="AT982" t="str">
            <v>D40</v>
          </cell>
          <cell r="AU982" t="str">
            <v>BTC</v>
          </cell>
          <cell r="AV982">
            <v>1</v>
          </cell>
          <cell r="AW982" t="str">
            <v>LOCAL</v>
          </cell>
          <cell r="AX982" t="str">
            <v>ENTREGADO</v>
          </cell>
          <cell r="AY982" t="str">
            <v>LTE REALME 9I 128GB NEGRO: 1 und - sn. 869551050379199</v>
          </cell>
          <cell r="AZ982" t="str">
            <v>TERMINAL</v>
          </cell>
          <cell r="BA982" t="str">
            <v>Validar Biometrico</v>
          </cell>
        </row>
        <row r="983">
          <cell r="A983" t="str">
            <v>4765536</v>
          </cell>
          <cell r="B983" t="str">
            <v>MDELIVERY</v>
          </cell>
          <cell r="C983">
            <v>44920</v>
          </cell>
          <cell r="D983" t="str">
            <v>FLEXNET ECUADOR - MDELIVERY</v>
          </cell>
          <cell r="E983" t="str">
            <v>CALLE 28 DE JUNIO S/N Y GARCIA MORENO ENTRADA LLANO GRANDE</v>
          </cell>
          <cell r="H983" t="str">
            <v>170208</v>
          </cell>
          <cell r="I983" t="str">
            <v>QUITO</v>
          </cell>
          <cell r="J983" t="str">
            <v>PICHINCHA</v>
          </cell>
          <cell r="K983" t="str">
            <v>DAYANA IVANA ROSAS RUIZ</v>
          </cell>
          <cell r="L983" t="str">
            <v>FEBRES CORDERO     AV COLOMBIA  N 4919 AV 35 SO</v>
          </cell>
          <cell r="O983" t="str">
            <v>090403</v>
          </cell>
          <cell r="P983" t="str">
            <v>090403</v>
          </cell>
          <cell r="Q983" t="str">
            <v>GUAYAS_GUAYAQUIL_FEBRES CORDERO</v>
          </cell>
          <cell r="R983" t="str">
            <v>4765536</v>
          </cell>
          <cell r="W983" t="str">
            <v>0952338697</v>
          </cell>
          <cell r="X983" t="str">
            <v>0961765696-0961765696</v>
          </cell>
          <cell r="AA983">
            <v>44920</v>
          </cell>
          <cell r="AD983">
            <v>1</v>
          </cell>
          <cell r="AE983">
            <v>1</v>
          </cell>
          <cell r="AH983" t="str">
            <v>SECTOR PORTETE A UNA CUADRA DEL UPC DE LA CHALA CASA BEIGE Y BLANCO 2 PISOS PLANTA BAJA UNA TIENDA ELSITA</v>
          </cell>
          <cell r="AI983" t="str">
            <v>DESPACHO</v>
          </cell>
          <cell r="AJ983" t="str">
            <v>Normal</v>
          </cell>
          <cell r="AL983" t="str">
            <v>NO</v>
          </cell>
          <cell r="AN983" t="str">
            <v>MOV onlinevip</v>
          </cell>
          <cell r="AO983" t="str">
            <v>CANAL ONLINE</v>
          </cell>
          <cell r="AP983">
            <v>44920</v>
          </cell>
          <cell r="AR983" t="str">
            <v>MDELIVERY_4765536</v>
          </cell>
          <cell r="AS983">
            <v>324404</v>
          </cell>
          <cell r="AT983" t="str">
            <v>D40</v>
          </cell>
          <cell r="AU983" t="str">
            <v>BTC</v>
          </cell>
          <cell r="AV983">
            <v>1</v>
          </cell>
          <cell r="AW983" t="str">
            <v>LOCAL</v>
          </cell>
          <cell r="AX983" t="str">
            <v>ENTREGADO</v>
          </cell>
          <cell r="AY983" t="str">
            <v>LTE XIAOMI REDMI NOTE 11 AZUL: 1 und - sn. 869113065780869</v>
          </cell>
          <cell r="AZ983" t="str">
            <v>TERMINAL</v>
          </cell>
          <cell r="BA983" t="str">
            <v>Validar Biometrico</v>
          </cell>
        </row>
        <row r="984">
          <cell r="A984" t="str">
            <v>4765561</v>
          </cell>
          <cell r="B984" t="str">
            <v>MDELIVERY</v>
          </cell>
          <cell r="C984">
            <v>44920</v>
          </cell>
          <cell r="D984" t="str">
            <v>FLEXNET ECUADOR - MDELIVERY</v>
          </cell>
          <cell r="E984" t="str">
            <v>CALLE 28 DE JUNIO S/N Y GARCIA MORENO ENTRADA LLANO GRANDE</v>
          </cell>
          <cell r="H984" t="str">
            <v>170208</v>
          </cell>
          <cell r="I984" t="str">
            <v>QUITO</v>
          </cell>
          <cell r="J984" t="str">
            <v>PICHINCHA</v>
          </cell>
          <cell r="K984" t="str">
            <v>FREDY ROBERTO JARAMILLO ORDOÑEZ</v>
          </cell>
          <cell r="L984" t="str">
            <v>SAN MIGUEL DE IBARRA  AV MARINO ACOSTA  23 30  Y LUIS FELIPE BORJA</v>
          </cell>
          <cell r="O984" t="str">
            <v>100102</v>
          </cell>
          <cell r="P984" t="str">
            <v>100102</v>
          </cell>
          <cell r="Q984" t="str">
            <v>IMBABURA_IBARRA_SAN MIGUEL DE IBARRA</v>
          </cell>
          <cell r="R984" t="str">
            <v>4765561</v>
          </cell>
          <cell r="W984" t="str">
            <v>1102931472_E2344I2222</v>
          </cell>
          <cell r="X984" t="str">
            <v>0995496378-</v>
          </cell>
          <cell r="AA984">
            <v>44920</v>
          </cell>
          <cell r="AD984">
            <v>1</v>
          </cell>
          <cell r="AE984">
            <v>1</v>
          </cell>
          <cell r="AH984" t="str">
            <v>EN CASA GRANDE CREMA FUNCIONA AHI MISMO EL NEGOCIO EL SR FRENTE AL PARQUE EL EGIDO DE IBARRA</v>
          </cell>
          <cell r="AI984" t="str">
            <v>DESPACHO</v>
          </cell>
          <cell r="AJ984" t="str">
            <v>Normal</v>
          </cell>
          <cell r="AL984" t="str">
            <v>NO</v>
          </cell>
          <cell r="AN984" t="str">
            <v>MOV_tecnocom_credito_directo</v>
          </cell>
          <cell r="AO984" t="str">
            <v>CANAL ONLINE</v>
          </cell>
          <cell r="AP984">
            <v>44920</v>
          </cell>
          <cell r="AR984" t="str">
            <v>MDELIVERY_4765561</v>
          </cell>
          <cell r="AS984">
            <v>324429</v>
          </cell>
          <cell r="AT984" t="str">
            <v>D40</v>
          </cell>
          <cell r="AU984" t="str">
            <v>BTC</v>
          </cell>
          <cell r="AV984">
            <v>1</v>
          </cell>
          <cell r="AW984" t="str">
            <v>PROVINCIAL</v>
          </cell>
          <cell r="AX984" t="str">
            <v>ENTREGADO</v>
          </cell>
          <cell r="AY984" t="str">
            <v>LTE SAMSUNG A13 NEGRO: 1 und - sn. 350068480541369</v>
          </cell>
          <cell r="AZ984" t="str">
            <v>TERMINAL</v>
          </cell>
          <cell r="BA984" t="str">
            <v>Validar Biometrico</v>
          </cell>
        </row>
        <row r="985">
          <cell r="A985" t="str">
            <v>4765690</v>
          </cell>
          <cell r="B985" t="str">
            <v>MDELIVERY</v>
          </cell>
          <cell r="C985">
            <v>44920</v>
          </cell>
          <cell r="D985" t="str">
            <v>FLEXNET ECUADOR - MDELIVERY</v>
          </cell>
          <cell r="E985" t="str">
            <v>CALLE 28 DE JUNIO S/N Y GARCIA MORENO ENTRADA LLANO GRANDE</v>
          </cell>
          <cell r="H985" t="str">
            <v>170208</v>
          </cell>
          <cell r="I985" t="str">
            <v>QUITO</v>
          </cell>
          <cell r="J985" t="str">
            <v>PICHINCHA</v>
          </cell>
          <cell r="K985" t="str">
            <v>JUAN JAVIER PACHECO CHAVEZ</v>
          </cell>
          <cell r="L985" t="str">
            <v>TARQUI SAMANES 7 MZ 32 33 VILLA 7</v>
          </cell>
          <cell r="O985" t="str">
            <v>090607</v>
          </cell>
          <cell r="P985" t="str">
            <v>090607</v>
          </cell>
          <cell r="Q985" t="str">
            <v>GUAYAS_GUAYAQUIL_TARQUI</v>
          </cell>
          <cell r="R985" t="str">
            <v>4765690</v>
          </cell>
          <cell r="W985" t="str">
            <v>0932032220</v>
          </cell>
          <cell r="X985" t="str">
            <v>0978930910-0900000000</v>
          </cell>
          <cell r="AA985">
            <v>44920</v>
          </cell>
          <cell r="AD985">
            <v>1</v>
          </cell>
          <cell r="AE985">
            <v>1</v>
          </cell>
          <cell r="AH985" t="str">
            <v>EN CASA DE 2 PISOS VINO FRENTE A BAZAR NICOLE JUNTO A UN LOTE VALDIO</v>
          </cell>
          <cell r="AI985" t="str">
            <v>DESPACHO</v>
          </cell>
          <cell r="AJ985" t="str">
            <v>Normal</v>
          </cell>
          <cell r="AL985" t="str">
            <v>NO</v>
          </cell>
          <cell r="AN985" t="str">
            <v>MOV productovip</v>
          </cell>
          <cell r="AO985" t="str">
            <v>CANAL ONLINE</v>
          </cell>
          <cell r="AP985">
            <v>44920</v>
          </cell>
          <cell r="AR985" t="str">
            <v>MDELIVERY_4765690</v>
          </cell>
          <cell r="AS985">
            <v>324401</v>
          </cell>
          <cell r="AT985" t="str">
            <v>D40</v>
          </cell>
          <cell r="AU985" t="str">
            <v>BTC</v>
          </cell>
          <cell r="AV985">
            <v>2</v>
          </cell>
          <cell r="AW985" t="str">
            <v>LOCAL</v>
          </cell>
          <cell r="AX985" t="str">
            <v>ENTREGADO</v>
          </cell>
          <cell r="AY985" t="str">
            <v>LTE SAMSUNG A13 NEGRO: 1 und - sn. 350068480719163 / HALFSIM MOVISTAR: 1 und - sn. 8959300520560302245</v>
          </cell>
          <cell r="AZ985" t="str">
            <v>SIMCARD / TERMINAL</v>
          </cell>
          <cell r="BA985" t="str">
            <v>Validar Biometrico</v>
          </cell>
        </row>
        <row r="986">
          <cell r="A986" t="str">
            <v>4765716</v>
          </cell>
          <cell r="B986" t="str">
            <v>MDELIVERY</v>
          </cell>
          <cell r="C986">
            <v>44920</v>
          </cell>
          <cell r="D986" t="str">
            <v>FLEXNET ECUADOR - MDELIVERY</v>
          </cell>
          <cell r="E986" t="str">
            <v>CALLE 28 DE JUNIO S/N Y GARCIA MORENO ENTRADA LLANO GRANDE</v>
          </cell>
          <cell r="H986" t="str">
            <v>170208</v>
          </cell>
          <cell r="I986" t="str">
            <v>QUITO</v>
          </cell>
          <cell r="J986" t="str">
            <v>PICHINCHA</v>
          </cell>
          <cell r="K986" t="str">
            <v>JOSE ARMANDO MONTAÑO GREFA</v>
          </cell>
          <cell r="L986" t="str">
            <v>LA MATRIZ CALLE LOPEZ DE AYALA  N W05 30  Y BLANSCO IBANEZ</v>
          </cell>
          <cell r="O986" t="str">
            <v>180101</v>
          </cell>
          <cell r="P986" t="str">
            <v>180101</v>
          </cell>
          <cell r="Q986" t="str">
            <v>TUNGURAHUA_AMBATO_LA MATRIZ</v>
          </cell>
          <cell r="R986" t="str">
            <v>4765716</v>
          </cell>
          <cell r="W986" t="str">
            <v>1850209626</v>
          </cell>
          <cell r="X986" t="str">
            <v>0981517433-0981517433</v>
          </cell>
          <cell r="AA986">
            <v>44920</v>
          </cell>
          <cell r="AD986">
            <v>1</v>
          </cell>
          <cell r="AE986">
            <v>1</v>
          </cell>
          <cell r="AH986" t="str">
            <v>EN FACHADA CELESTE CLIP LIGH SECURITY</v>
          </cell>
          <cell r="AI986" t="str">
            <v>DESPACHO</v>
          </cell>
          <cell r="AJ986" t="str">
            <v>Normal</v>
          </cell>
          <cell r="AL986" t="str">
            <v>NO</v>
          </cell>
          <cell r="AN986" t="str">
            <v>MOV onlinevip</v>
          </cell>
          <cell r="AO986" t="str">
            <v>CANAL ONLINE</v>
          </cell>
          <cell r="AP986">
            <v>44920</v>
          </cell>
          <cell r="AR986" t="str">
            <v>MDELIVERY_4765716</v>
          </cell>
          <cell r="AS986">
            <v>324345</v>
          </cell>
          <cell r="AT986" t="str">
            <v>D40</v>
          </cell>
          <cell r="AU986" t="str">
            <v>BTC</v>
          </cell>
          <cell r="AV986">
            <v>1</v>
          </cell>
          <cell r="AW986" t="str">
            <v>PROVINCIAL</v>
          </cell>
          <cell r="AX986" t="str">
            <v>ENTREGADO</v>
          </cell>
          <cell r="AY986" t="str">
            <v>LTE XIAOMI REDMI NOTE 11 AZUL: 1 und - sn. 861696063017365</v>
          </cell>
          <cell r="AZ986" t="str">
            <v>TERMINAL</v>
          </cell>
          <cell r="BA986" t="str">
            <v>Validar Biometrico</v>
          </cell>
        </row>
        <row r="987">
          <cell r="A987" t="str">
            <v>4765729</v>
          </cell>
          <cell r="B987" t="str">
            <v>MDELIVERY</v>
          </cell>
          <cell r="C987">
            <v>44920</v>
          </cell>
          <cell r="D987" t="str">
            <v>FLEXNET ECUADOR - MDELIVERY</v>
          </cell>
          <cell r="E987" t="str">
            <v>CALLE 28 DE JUNIO S/N Y GARCIA MORENO ENTRADA LLANO GRANDE</v>
          </cell>
          <cell r="H987" t="str">
            <v>170208</v>
          </cell>
          <cell r="I987" t="str">
            <v>QUITO</v>
          </cell>
          <cell r="J987" t="str">
            <v>PICHINCHA</v>
          </cell>
          <cell r="K987" t="str">
            <v>JOAO FABIAN ZALDUMBIDE FREIRE</v>
          </cell>
          <cell r="L987" t="str">
            <v>LA CONCEPCION CAP RAFAEL CUERVO  N50 219  Y TENIENTE HOMERO SALAS</v>
          </cell>
          <cell r="O987" t="str">
            <v>170511</v>
          </cell>
          <cell r="P987" t="str">
            <v>170511</v>
          </cell>
          <cell r="Q987" t="str">
            <v>PICHINCHA_QUITO_LA CONCEPCION</v>
          </cell>
          <cell r="R987" t="str">
            <v>4765729</v>
          </cell>
          <cell r="W987" t="str">
            <v>1710854561_V3344v2242</v>
          </cell>
          <cell r="X987" t="str">
            <v>0987431166-</v>
          </cell>
          <cell r="AA987">
            <v>44920</v>
          </cell>
          <cell r="AD987">
            <v>1</v>
          </cell>
          <cell r="AE987">
            <v>1</v>
          </cell>
          <cell r="AH987" t="str">
            <v>EN CONJUNTO NORTE SOL CASA 18 TIMBRAR O LLAMAR CUANDO ESTEN FUERA TRAS DEL CC BICENTENARIO</v>
          </cell>
          <cell r="AI987" t="str">
            <v>DESPACHO</v>
          </cell>
          <cell r="AJ987" t="str">
            <v>Normal</v>
          </cell>
          <cell r="AL987" t="str">
            <v>NO</v>
          </cell>
          <cell r="AN987" t="str">
            <v>MOV_tecnocom_credito_directo</v>
          </cell>
          <cell r="AO987" t="str">
            <v>CANAL ONLINE</v>
          </cell>
          <cell r="AP987">
            <v>44920</v>
          </cell>
          <cell r="AR987" t="str">
            <v>MDELIVERY_4765729</v>
          </cell>
          <cell r="AS987">
            <v>324493</v>
          </cell>
          <cell r="AT987" t="str">
            <v>D40</v>
          </cell>
          <cell r="AU987" t="str">
            <v>BTC</v>
          </cell>
          <cell r="AV987">
            <v>1</v>
          </cell>
          <cell r="AW987" t="str">
            <v>LOCAL</v>
          </cell>
          <cell r="AX987" t="str">
            <v>ENTREGADO</v>
          </cell>
          <cell r="AY987" t="str">
            <v>LTE IPHONE 11 64GB NEGRO: 1 und - sn. 356656421802306</v>
          </cell>
          <cell r="AZ987" t="str">
            <v>TERMINAL</v>
          </cell>
          <cell r="BA987" t="str">
            <v>Validar Biometrico</v>
          </cell>
        </row>
        <row r="988">
          <cell r="A988" t="str">
            <v>4765815</v>
          </cell>
          <cell r="B988" t="str">
            <v>MDELIVERY</v>
          </cell>
          <cell r="C988">
            <v>44920</v>
          </cell>
          <cell r="D988" t="str">
            <v>FLEXNET ECUADOR - MDELIVERY</v>
          </cell>
          <cell r="E988" t="str">
            <v>CALLE 28 DE JUNIO S/N Y GARCIA MORENO ENTRADA LLANO GRANDE</v>
          </cell>
          <cell r="H988" t="str">
            <v>170208</v>
          </cell>
          <cell r="I988" t="str">
            <v>QUITO</v>
          </cell>
          <cell r="J988" t="str">
            <v>PICHINCHA</v>
          </cell>
          <cell r="K988" t="str">
            <v>MARIO ANDRES VEINTIMILLA CRESPO</v>
          </cell>
          <cell r="L988" t="str">
            <v>XIMENA CIUDADELA FRAGATA  MZ 11 VILLA 21</v>
          </cell>
          <cell r="O988" t="str">
            <v>090204</v>
          </cell>
          <cell r="P988" t="str">
            <v>090204</v>
          </cell>
          <cell r="Q988" t="str">
            <v>GUAYAS_GUAYAQUIL_XIMENA</v>
          </cell>
          <cell r="R988" t="str">
            <v>4765815</v>
          </cell>
          <cell r="W988" t="str">
            <v>0915586648_E3333I2242</v>
          </cell>
          <cell r="X988" t="str">
            <v>0958982301-</v>
          </cell>
          <cell r="AA988">
            <v>44920</v>
          </cell>
          <cell r="AD988">
            <v>1</v>
          </cell>
          <cell r="AE988">
            <v>1</v>
          </cell>
          <cell r="AH988" t="str">
            <v>EN CASA GRANDE OCUPA 2 SOLARES DE 2 PISOS PORTON BLANCO GRANDE EN LA ESQ LA IGLESIA DE LA FRAGATA CIUDADELA FRENTE A LOS ESTEROS</v>
          </cell>
          <cell r="AI988" t="str">
            <v>DESPACHO</v>
          </cell>
          <cell r="AJ988" t="str">
            <v>Normal</v>
          </cell>
          <cell r="AL988" t="str">
            <v>NO</v>
          </cell>
          <cell r="AN988" t="str">
            <v>MOV_tecnocom_credito_directo</v>
          </cell>
          <cell r="AO988" t="str">
            <v>CANAL ONLINE</v>
          </cell>
          <cell r="AP988">
            <v>44920</v>
          </cell>
          <cell r="AR988" t="str">
            <v>MDELIVERY_4765815</v>
          </cell>
          <cell r="AS988">
            <v>324405</v>
          </cell>
          <cell r="AT988" t="str">
            <v>D40</v>
          </cell>
          <cell r="AU988" t="str">
            <v>BTC</v>
          </cell>
          <cell r="AV988">
            <v>1</v>
          </cell>
          <cell r="AW988" t="str">
            <v>LOCAL</v>
          </cell>
          <cell r="AX988" t="str">
            <v>EN_TRANSITO</v>
          </cell>
          <cell r="AY988" t="str">
            <v>LTE SAMSUNG A53 5G AZUL: 1 und - sn. 353842195016793</v>
          </cell>
          <cell r="AZ988" t="str">
            <v>TERMINAL</v>
          </cell>
          <cell r="BA988" t="str">
            <v>Validar Biometrico</v>
          </cell>
        </row>
        <row r="989">
          <cell r="A989" t="str">
            <v>4765855</v>
          </cell>
          <cell r="B989" t="str">
            <v>MDELIVERY</v>
          </cell>
          <cell r="C989">
            <v>44920</v>
          </cell>
          <cell r="D989" t="str">
            <v>FLEXNET ECUADOR - MDELIVERY</v>
          </cell>
          <cell r="E989" t="str">
            <v>CALLE 28 DE JUNIO S/N Y GARCIA MORENO ENTRADA LLANO GRANDE</v>
          </cell>
          <cell r="H989" t="str">
            <v>170208</v>
          </cell>
          <cell r="I989" t="str">
            <v>QUITO</v>
          </cell>
          <cell r="J989" t="str">
            <v>PICHINCHA</v>
          </cell>
          <cell r="K989" t="str">
            <v>GRETA ESMERALDA CEREZO MORENO</v>
          </cell>
          <cell r="L989" t="str">
            <v>NARANJAL  CALLE HIGUERON  SN  ENTRE SAMAN Y ROBLES</v>
          </cell>
          <cell r="O989" t="str">
            <v>091201</v>
          </cell>
          <cell r="P989" t="str">
            <v>091201</v>
          </cell>
          <cell r="Q989" t="str">
            <v>GUAYAS_NARANJAL _NARANJAL</v>
          </cell>
          <cell r="R989" t="str">
            <v>4765855</v>
          </cell>
          <cell r="W989" t="str">
            <v>0918915893</v>
          </cell>
          <cell r="X989" t="str">
            <v>0983933210-0983933210</v>
          </cell>
          <cell r="AA989">
            <v>44920</v>
          </cell>
          <cell r="AD989">
            <v>1</v>
          </cell>
          <cell r="AE989">
            <v>1</v>
          </cell>
          <cell r="AH989" t="str">
            <v>BARRIO EL BATAN DIAGONAL A LA CANCHA DEL BATAN EN LOS ALTOS DEL CENTRO CIRSITANO CLEROMA</v>
          </cell>
          <cell r="AI989" t="str">
            <v>DESPACHO</v>
          </cell>
          <cell r="AJ989" t="str">
            <v>Normal</v>
          </cell>
          <cell r="AL989" t="str">
            <v>NO</v>
          </cell>
          <cell r="AN989" t="str">
            <v>MOV onlinevip</v>
          </cell>
          <cell r="AO989" t="str">
            <v>CANAL ONLINE</v>
          </cell>
          <cell r="AP989">
            <v>44920</v>
          </cell>
          <cell r="AR989" t="str">
            <v>MDELIVERY_4765855</v>
          </cell>
          <cell r="AS989">
            <v>324454</v>
          </cell>
          <cell r="AT989" t="str">
            <v>D40</v>
          </cell>
          <cell r="AU989" t="str">
            <v>BTC</v>
          </cell>
          <cell r="AV989">
            <v>1</v>
          </cell>
          <cell r="AW989" t="str">
            <v>PROVINCIAL</v>
          </cell>
          <cell r="AX989" t="str">
            <v>ENTREGADO</v>
          </cell>
          <cell r="AY989" t="str">
            <v>LTE XIAOMI REDMI 10C 128GB GRIS: 1 und - sn. 868688062414225</v>
          </cell>
          <cell r="AZ989" t="str">
            <v>TERMINAL</v>
          </cell>
          <cell r="BA989" t="str">
            <v>Validar Biometrico</v>
          </cell>
        </row>
        <row r="990">
          <cell r="A990" t="str">
            <v>4765918</v>
          </cell>
          <cell r="B990" t="str">
            <v>MDELIVERY</v>
          </cell>
          <cell r="C990">
            <v>44920</v>
          </cell>
          <cell r="D990" t="str">
            <v>FLEXNET ECUADOR - MDELIVERY</v>
          </cell>
          <cell r="E990" t="str">
            <v>CALLE 28 DE JUNIO S/N Y GARCIA MORENO ENTRADA LLANO GRANDE</v>
          </cell>
          <cell r="H990" t="str">
            <v>170208</v>
          </cell>
          <cell r="I990" t="str">
            <v>QUITO</v>
          </cell>
          <cell r="J990" t="str">
            <v>PICHINCHA</v>
          </cell>
          <cell r="K990" t="str">
            <v>WILLIAM ARMANDO CRESPIN TIXE</v>
          </cell>
          <cell r="L990" t="str">
            <v>OFICINA TRAMACO PORTETE</v>
          </cell>
          <cell r="O990" t="str">
            <v>GUAYAQUIL</v>
          </cell>
          <cell r="P990" t="str">
            <v>GUAYAQUIL</v>
          </cell>
          <cell r="Q990" t="str">
            <v>GUAYAS_GUAYAQUIL_</v>
          </cell>
          <cell r="R990" t="str">
            <v>4765918</v>
          </cell>
          <cell r="W990" t="str">
            <v>0923623136</v>
          </cell>
          <cell r="X990" t="str">
            <v>0995194024-0900000000</v>
          </cell>
          <cell r="AA990">
            <v>44920</v>
          </cell>
          <cell r="AD990">
            <v>1</v>
          </cell>
          <cell r="AE990">
            <v>1</v>
          </cell>
          <cell r="AH990" t="str">
            <v/>
          </cell>
          <cell r="AI990" t="str">
            <v>DESPACHO</v>
          </cell>
          <cell r="AJ990" t="str">
            <v>DERIVADO PICK UP</v>
          </cell>
          <cell r="AL990" t="str">
            <v>NO</v>
          </cell>
          <cell r="AN990" t="str">
            <v>MOV onlinevip</v>
          </cell>
          <cell r="AO990" t="str">
            <v>CANAL ONLINE</v>
          </cell>
          <cell r="AP990">
            <v>44920</v>
          </cell>
          <cell r="AR990" t="str">
            <v>MDELIVERY_4765918</v>
          </cell>
          <cell r="AS990">
            <v>324387</v>
          </cell>
          <cell r="AT990" t="str">
            <v>D40</v>
          </cell>
          <cell r="AU990" t="str">
            <v>BTC</v>
          </cell>
          <cell r="AV990">
            <v>1</v>
          </cell>
          <cell r="AW990" t="str">
            <v>PROVINCIAL</v>
          </cell>
          <cell r="AX990" t="str">
            <v>EN_TRANSITO</v>
          </cell>
          <cell r="AY990" t="str">
            <v>LTE XIAOMI REDMI NOTE 11 AZUL: 1 und - sn. 869113065755929</v>
          </cell>
          <cell r="AZ990" t="str">
            <v>TERMINAL</v>
          </cell>
          <cell r="BA990" t="str">
            <v>Validar Biometrico</v>
          </cell>
        </row>
        <row r="991">
          <cell r="A991" t="str">
            <v>4765955</v>
          </cell>
          <cell r="B991" t="str">
            <v>MDELIVERY</v>
          </cell>
          <cell r="C991">
            <v>44920</v>
          </cell>
          <cell r="D991" t="str">
            <v>FLEXNET ECUADOR - MDELIVERY</v>
          </cell>
          <cell r="E991" t="str">
            <v>CALLE 28 DE JUNIO S/N Y GARCIA MORENO ENTRADA LLANO GRANDE</v>
          </cell>
          <cell r="H991" t="str">
            <v>170208</v>
          </cell>
          <cell r="I991" t="str">
            <v>QUITO</v>
          </cell>
          <cell r="J991" t="str">
            <v>PICHINCHA</v>
          </cell>
          <cell r="K991" t="str">
            <v>KLEBER GEOVANNY MOLINA FLORES</v>
          </cell>
          <cell r="L991" t="str">
            <v>OFICINA TRAMACO QUITO LA MERCED</v>
          </cell>
          <cell r="O991" t="str">
            <v>QUITO</v>
          </cell>
          <cell r="P991" t="str">
            <v>QUITO</v>
          </cell>
          <cell r="Q991" t="str">
            <v>PICHINCHA_QUITO_</v>
          </cell>
          <cell r="R991" t="str">
            <v>4765955</v>
          </cell>
          <cell r="W991" t="str">
            <v>1717358145</v>
          </cell>
          <cell r="X991" t="str">
            <v>0999785055-0999785055</v>
          </cell>
          <cell r="AA991">
            <v>44920</v>
          </cell>
          <cell r="AD991">
            <v>1</v>
          </cell>
          <cell r="AE991">
            <v>1</v>
          </cell>
          <cell r="AH991" t="str">
            <v/>
          </cell>
          <cell r="AI991" t="str">
            <v>DESPACHO</v>
          </cell>
          <cell r="AJ991" t="str">
            <v>DERIVADO PICK UP</v>
          </cell>
          <cell r="AL991" t="str">
            <v>NO</v>
          </cell>
          <cell r="AN991" t="str">
            <v>MOV onlinevip</v>
          </cell>
          <cell r="AO991" t="str">
            <v>CANAL ONLINE</v>
          </cell>
          <cell r="AP991">
            <v>44920</v>
          </cell>
          <cell r="AR991" t="str">
            <v>MDELIVERY_4765955</v>
          </cell>
          <cell r="AS991">
            <v>324501</v>
          </cell>
          <cell r="AT991" t="str">
            <v>D40</v>
          </cell>
          <cell r="AU991" t="str">
            <v>BTC</v>
          </cell>
          <cell r="AV991">
            <v>1</v>
          </cell>
          <cell r="AW991" t="str">
            <v>PROVINCIAL</v>
          </cell>
          <cell r="AX991" t="str">
            <v>ENTREGADO</v>
          </cell>
          <cell r="AY991" t="str">
            <v>LTE MOTO G60S AZUL: 1 und - sn. 354911551773096</v>
          </cell>
          <cell r="AZ991" t="str">
            <v>TERMINAL</v>
          </cell>
          <cell r="BA991" t="str">
            <v>Validar Biometrico</v>
          </cell>
        </row>
        <row r="992">
          <cell r="A992" t="str">
            <v>4766015</v>
          </cell>
          <cell r="B992" t="str">
            <v>MDELIVERY</v>
          </cell>
          <cell r="C992">
            <v>44920</v>
          </cell>
          <cell r="D992" t="str">
            <v>FLEXNET ECUADOR - MDELIVERY</v>
          </cell>
          <cell r="E992" t="str">
            <v>CALLE 28 DE JUNIO S/N Y GARCIA MORENO ENTRADA LLANO GRANDE</v>
          </cell>
          <cell r="H992" t="str">
            <v>170208</v>
          </cell>
          <cell r="I992" t="str">
            <v>QUITO</v>
          </cell>
          <cell r="J992" t="str">
            <v>PICHINCHA</v>
          </cell>
          <cell r="K992" t="str">
            <v>CRISTO MANUEL CASTILLO CEDEÑO</v>
          </cell>
          <cell r="L992" t="str">
            <v>RIO VERDE VIA QUEVEDO KM 4 Y MEDIO</v>
          </cell>
          <cell r="O992" t="str">
            <v>230112</v>
          </cell>
          <cell r="P992" t="str">
            <v>230112</v>
          </cell>
          <cell r="Q992" t="str">
            <v>SANTO DOMINGO_SANTO DOMINGO_RIO VERDE</v>
          </cell>
          <cell r="R992" t="str">
            <v>4766015</v>
          </cell>
          <cell r="W992" t="str">
            <v>1305831099_V2344v4242</v>
          </cell>
          <cell r="X992" t="str">
            <v>0961624395-0989261719</v>
          </cell>
          <cell r="AA992">
            <v>44920</v>
          </cell>
          <cell r="AD992">
            <v>1</v>
          </cell>
          <cell r="AE992">
            <v>1</v>
          </cell>
          <cell r="AH992" t="str">
            <v>CDLA LOS GIRASOLES SCTR 3 TRAS DE LA  DESPENSA CARLITA EN CASA DE CLR CAFE  S1 ENVIADO AO</v>
          </cell>
          <cell r="AI992" t="str">
            <v>DESPACHO</v>
          </cell>
          <cell r="AJ992" t="str">
            <v>Normal</v>
          </cell>
          <cell r="AL992" t="str">
            <v>NO</v>
          </cell>
          <cell r="AN992" t="str">
            <v>MOV_tecnocom_credito_directo</v>
          </cell>
          <cell r="AO992" t="str">
            <v>CANAL ONLINE</v>
          </cell>
          <cell r="AP992">
            <v>44920</v>
          </cell>
          <cell r="AR992" t="str">
            <v>MDELIVERY_4766015</v>
          </cell>
          <cell r="AS992">
            <v>324538</v>
          </cell>
          <cell r="AT992" t="str">
            <v>D40</v>
          </cell>
          <cell r="AU992" t="str">
            <v>BTC</v>
          </cell>
          <cell r="AV992">
            <v>1</v>
          </cell>
          <cell r="AW992" t="str">
            <v>PROVINCIAL</v>
          </cell>
          <cell r="AX992" t="str">
            <v>ENTREGADO</v>
          </cell>
          <cell r="AY992" t="str">
            <v>LTE MOTO G22 NEGRO: 1 und - sn. 359694275283106</v>
          </cell>
          <cell r="AZ992" t="str">
            <v>TERMINAL</v>
          </cell>
          <cell r="BA992" t="str">
            <v>Validar Biometrico</v>
          </cell>
        </row>
        <row r="993">
          <cell r="A993" t="str">
            <v>4766414</v>
          </cell>
          <cell r="B993" t="str">
            <v>MDELIVERY</v>
          </cell>
          <cell r="C993">
            <v>44920</v>
          </cell>
          <cell r="D993" t="str">
            <v>FLEXNET ECUADOR - MDELIVERY</v>
          </cell>
          <cell r="E993" t="str">
            <v>CALLE 28 DE JUNIO S/N Y GARCIA MORENO ENTRADA LLANO GRANDE</v>
          </cell>
          <cell r="H993" t="str">
            <v>170208</v>
          </cell>
          <cell r="I993" t="str">
            <v>QUITO</v>
          </cell>
          <cell r="J993" t="str">
            <v>PICHINCHA</v>
          </cell>
          <cell r="K993" t="str">
            <v>DIEGO ARMANDO CUEVA PINCHA</v>
          </cell>
          <cell r="L993" t="str">
            <v>OFICINA TRAMACO PUNTO DE ATENCION MATRIZ</v>
          </cell>
          <cell r="O993" t="str">
            <v>QUITO</v>
          </cell>
          <cell r="P993" t="str">
            <v>QUITO</v>
          </cell>
          <cell r="Q993" t="str">
            <v>PICHINCHA_QUITO_</v>
          </cell>
          <cell r="R993" t="str">
            <v>4766414</v>
          </cell>
          <cell r="W993" t="str">
            <v>1717735607</v>
          </cell>
          <cell r="X993" t="str">
            <v>0958910842-0999778319</v>
          </cell>
          <cell r="AA993">
            <v>44920</v>
          </cell>
          <cell r="AD993">
            <v>1</v>
          </cell>
          <cell r="AE993">
            <v>1</v>
          </cell>
          <cell r="AH993" t="str">
            <v/>
          </cell>
          <cell r="AI993" t="str">
            <v>DESPACHO</v>
          </cell>
          <cell r="AJ993" t="str">
            <v>DERIVADO PICK UP</v>
          </cell>
          <cell r="AL993" t="str">
            <v>NO</v>
          </cell>
          <cell r="AN993" t="str">
            <v>MOV onlinevip</v>
          </cell>
          <cell r="AO993" t="str">
            <v>CANAL ONLINE</v>
          </cell>
          <cell r="AP993">
            <v>44920</v>
          </cell>
          <cell r="AR993" t="str">
            <v>MDELIVERY_4766414</v>
          </cell>
          <cell r="AS993">
            <v>324519</v>
          </cell>
          <cell r="AT993" t="str">
            <v>D40</v>
          </cell>
          <cell r="AU993" t="str">
            <v>BTC</v>
          </cell>
          <cell r="AV993">
            <v>1</v>
          </cell>
          <cell r="AW993" t="str">
            <v>PROVINCIAL</v>
          </cell>
          <cell r="AX993" t="str">
            <v>ENTREGADO</v>
          </cell>
          <cell r="AY993" t="str">
            <v>LTE IPHONE 11 64GB NEGRO: 1 und - sn. 350537092620241</v>
          </cell>
          <cell r="AZ993" t="str">
            <v>TERMINAL</v>
          </cell>
          <cell r="BA993" t="str">
            <v>Validar Biometrico</v>
          </cell>
        </row>
        <row r="994">
          <cell r="A994" t="str">
            <v>4766627</v>
          </cell>
          <cell r="B994" t="str">
            <v>MDELIVERY</v>
          </cell>
          <cell r="C994">
            <v>44920</v>
          </cell>
          <cell r="D994" t="str">
            <v>FLEXNET ECUADOR - MDELIVERY</v>
          </cell>
          <cell r="E994" t="str">
            <v>CALLE 28 DE JUNIO S/N Y GARCIA MORENO ENTRADA LLANO GRANDE</v>
          </cell>
          <cell r="H994" t="str">
            <v>170208</v>
          </cell>
          <cell r="I994" t="str">
            <v>QUITO</v>
          </cell>
          <cell r="J994" t="str">
            <v>PICHINCHA</v>
          </cell>
          <cell r="K994" t="str">
            <v>JESSICA CARMEN ELIZALDE JIMENEZ</v>
          </cell>
          <cell r="L994" t="str">
            <v>GUAMANI CALLE LEONIDAS DUBLES S152 52 Y E3H</v>
          </cell>
          <cell r="O994" t="str">
            <v>170704</v>
          </cell>
          <cell r="P994" t="str">
            <v>170704</v>
          </cell>
          <cell r="Q994" t="str">
            <v>PICHINCHA_QUITO_GUAMANI</v>
          </cell>
          <cell r="R994" t="str">
            <v>4766627</v>
          </cell>
          <cell r="W994" t="str">
            <v>1717830820_V3342I3222</v>
          </cell>
          <cell r="X994" t="str">
            <v>0999765200-</v>
          </cell>
          <cell r="AA994">
            <v>44920</v>
          </cell>
          <cell r="AD994">
            <v>1</v>
          </cell>
          <cell r="AE994">
            <v>1</v>
          </cell>
          <cell r="AH994" t="str">
            <v>CAUPICHO EN ESQUINA HAY RESTAURANTE PAJARO ROJO ENTREGA EN CASA DE 2P AMARILLA</v>
          </cell>
          <cell r="AI994" t="str">
            <v>DESPACHO</v>
          </cell>
          <cell r="AJ994" t="str">
            <v>Normal</v>
          </cell>
          <cell r="AL994" t="str">
            <v>NO</v>
          </cell>
          <cell r="AN994" t="str">
            <v>MOV_tecnocom_credito_directo</v>
          </cell>
          <cell r="AO994" t="str">
            <v>CANAL ONLINE</v>
          </cell>
          <cell r="AP994">
            <v>44920</v>
          </cell>
          <cell r="AR994" t="str">
            <v>MDELIVERY_4766627</v>
          </cell>
          <cell r="AS994">
            <v>324517</v>
          </cell>
          <cell r="AT994" t="str">
            <v>D40</v>
          </cell>
          <cell r="AU994" t="str">
            <v>BTC</v>
          </cell>
          <cell r="AV994">
            <v>1</v>
          </cell>
          <cell r="AW994" t="str">
            <v>LOCAL</v>
          </cell>
          <cell r="AX994" t="str">
            <v>CANCELADO</v>
          </cell>
          <cell r="AY994" t="str">
            <v>LTE HONOR X8 SILVER: 1 und - sn. 866184060682544</v>
          </cell>
          <cell r="AZ994" t="str">
            <v>TERMINAL</v>
          </cell>
          <cell r="BA994" t="str">
            <v>Validar Biometrico</v>
          </cell>
        </row>
        <row r="995">
          <cell r="A995" t="str">
            <v>4766680</v>
          </cell>
          <cell r="B995" t="str">
            <v>MDELIVERY</v>
          </cell>
          <cell r="C995">
            <v>44920</v>
          </cell>
          <cell r="D995" t="str">
            <v>FLEXNET ECUADOR - MDELIVERY</v>
          </cell>
          <cell r="E995" t="str">
            <v>CALLE 28 DE JUNIO S/N Y GARCIA MORENO ENTRADA LLANO GRANDE</v>
          </cell>
          <cell r="H995" t="str">
            <v>170208</v>
          </cell>
          <cell r="I995" t="str">
            <v>QUITO</v>
          </cell>
          <cell r="J995" t="str">
            <v>PICHINCHA</v>
          </cell>
          <cell r="K995" t="str">
            <v>Dayrli Geoconda Muñoz Laborde</v>
          </cell>
          <cell r="L995" t="str">
            <v>TARQUI URDENOR 2  MZ 0220 SL 13</v>
          </cell>
          <cell r="O995" t="str">
            <v>090507</v>
          </cell>
          <cell r="P995" t="str">
            <v>090507</v>
          </cell>
          <cell r="Q995" t="str">
            <v>GUAYAS_GUAYAQUIL_TARQUI</v>
          </cell>
          <cell r="R995" t="str">
            <v>4766680</v>
          </cell>
          <cell r="W995" t="str">
            <v>1206849141_A1133I1122</v>
          </cell>
          <cell r="X995" t="str">
            <v>0987864037-</v>
          </cell>
          <cell r="AA995">
            <v>44920</v>
          </cell>
          <cell r="AD995">
            <v>1</v>
          </cell>
          <cell r="AE995">
            <v>1</v>
          </cell>
          <cell r="AH995" t="str">
            <v>EN EDIFICIO ESQUINERO COLOR AMARILLO ESQUINERO CON UNA PELUQUERIA LLAMAR CUANDO ESTEN FUERA  TRAS DE LAS ANTENAS DE TV CABLE  PIDE LE ANTICIPEN LA ENTREGA</v>
          </cell>
          <cell r="AI995" t="str">
            <v>DESPACHO</v>
          </cell>
          <cell r="AJ995" t="str">
            <v>Normal</v>
          </cell>
          <cell r="AL995" t="str">
            <v>NO</v>
          </cell>
          <cell r="AN995" t="str">
            <v>MOV_tecnocom_credito_directo</v>
          </cell>
          <cell r="AO995" t="str">
            <v>CANAL ONLINE</v>
          </cell>
          <cell r="AP995">
            <v>44920</v>
          </cell>
          <cell r="AR995" t="str">
            <v>MDELIVERY_4766680</v>
          </cell>
          <cell r="AS995">
            <v>324403</v>
          </cell>
          <cell r="AT995" t="str">
            <v>D40</v>
          </cell>
          <cell r="AU995" t="str">
            <v>BTC</v>
          </cell>
          <cell r="AV995">
            <v>1</v>
          </cell>
          <cell r="AW995" t="str">
            <v>LOCAL</v>
          </cell>
          <cell r="AX995" t="str">
            <v>ENTREGADO</v>
          </cell>
          <cell r="AY995" t="str">
            <v>LTE IPHONE 11 64GB NEGRO: 1 und - sn. 356656421869883</v>
          </cell>
          <cell r="AZ995" t="str">
            <v>TERMINAL</v>
          </cell>
          <cell r="BA995" t="str">
            <v>Validar Biometrico</v>
          </cell>
        </row>
        <row r="996">
          <cell r="A996" t="str">
            <v>4766733</v>
          </cell>
          <cell r="B996" t="str">
            <v>MDELIVERY</v>
          </cell>
          <cell r="C996">
            <v>44920</v>
          </cell>
          <cell r="D996" t="str">
            <v>FLEXNET ECUADOR - MDELIVERY</v>
          </cell>
          <cell r="E996" t="str">
            <v>CALLE 28 DE JUNIO S/N Y GARCIA MORENO ENTRADA LLANO GRANDE</v>
          </cell>
          <cell r="H996" t="str">
            <v>170208</v>
          </cell>
          <cell r="I996" t="str">
            <v>QUITO</v>
          </cell>
          <cell r="J996" t="str">
            <v>PICHINCHA</v>
          </cell>
          <cell r="K996" t="str">
            <v>ROBERT ISMAEL QUIMIS MONTALVAN</v>
          </cell>
          <cell r="L996" t="str">
            <v>BOLIVAR CALLE TUNGURAHUA  SN  Y VENEZUELA</v>
          </cell>
          <cell r="O996" t="str">
            <v>090301</v>
          </cell>
          <cell r="P996" t="str">
            <v>090301</v>
          </cell>
          <cell r="Q996" t="str">
            <v>GUAYAS_GUAYAQUIL_BOLIVAR</v>
          </cell>
          <cell r="R996" t="str">
            <v>4766733</v>
          </cell>
          <cell r="W996" t="str">
            <v>0915523203</v>
          </cell>
          <cell r="X996" t="str">
            <v>0995055692-00000000000</v>
          </cell>
          <cell r="AA996">
            <v>44920</v>
          </cell>
          <cell r="AD996">
            <v>1</v>
          </cell>
          <cell r="AE996">
            <v>1</v>
          </cell>
          <cell r="AH996" t="str">
            <v>EN CASA DE 2 PLANTAS BEIGH DIAGONAL  A LA CRUZ AZUL ESQUINERA</v>
          </cell>
          <cell r="AI996" t="str">
            <v>DESPACHO</v>
          </cell>
          <cell r="AJ996" t="str">
            <v>Normal</v>
          </cell>
          <cell r="AL996" t="str">
            <v>NO</v>
          </cell>
          <cell r="AN996" t="str">
            <v>MOV onlinevip</v>
          </cell>
          <cell r="AO996" t="str">
            <v>CANAL ONLINE</v>
          </cell>
          <cell r="AP996">
            <v>44920</v>
          </cell>
          <cell r="AR996" t="str">
            <v>MDELIVERY_4766733</v>
          </cell>
          <cell r="AS996">
            <v>324415</v>
          </cell>
          <cell r="AT996" t="str">
            <v>D40</v>
          </cell>
          <cell r="AU996" t="str">
            <v>BTC</v>
          </cell>
          <cell r="AV996">
            <v>1</v>
          </cell>
          <cell r="AW996" t="str">
            <v>LOCAL</v>
          </cell>
          <cell r="AX996" t="str">
            <v>ENTREGADO</v>
          </cell>
          <cell r="AY996" t="str">
            <v>LTE NOKIA G21 AZUL: 1 und - sn. 355108340307380</v>
          </cell>
          <cell r="AZ996" t="str">
            <v>TERMINAL</v>
          </cell>
          <cell r="BA996" t="str">
            <v>Validar Biometrico</v>
          </cell>
        </row>
        <row r="997">
          <cell r="A997" t="str">
            <v>4603193</v>
          </cell>
          <cell r="B997" t="str">
            <v>MDELIVERY</v>
          </cell>
          <cell r="C997">
            <v>44921</v>
          </cell>
          <cell r="D997" t="str">
            <v>FLEXNET ECUADOR - MDELIVERY</v>
          </cell>
          <cell r="E997" t="str">
            <v>CALLE 28 DE JUNIO S/N Y GARCIA MORENO ENTRADA LLANO GRANDE</v>
          </cell>
          <cell r="H997" t="str">
            <v>170208</v>
          </cell>
          <cell r="I997" t="str">
            <v>QUITO</v>
          </cell>
          <cell r="J997" t="str">
            <v>PICHINCHA</v>
          </cell>
          <cell r="K997" t="str">
            <v>WILSON ALEXANDER ALBACURA SOSA</v>
          </cell>
          <cell r="L997" t="str">
            <v>OFICINA TRAMACO QUITO QUITUMBE</v>
          </cell>
          <cell r="O997" t="str">
            <v>QUITO</v>
          </cell>
          <cell r="P997" t="str">
            <v>QUITO</v>
          </cell>
          <cell r="Q997" t="str">
            <v>PICHINCHA_QUITO_</v>
          </cell>
          <cell r="R997" t="str">
            <v>4603193</v>
          </cell>
          <cell r="W997" t="str">
            <v>1726018748_V4443I4442</v>
          </cell>
          <cell r="X997" t="str">
            <v>0983707966-</v>
          </cell>
          <cell r="AA997">
            <v>44921</v>
          </cell>
          <cell r="AD997">
            <v>1</v>
          </cell>
          <cell r="AE997">
            <v>1</v>
          </cell>
          <cell r="AH997" t="str">
            <v/>
          </cell>
          <cell r="AI997" t="str">
            <v>DESPACHO</v>
          </cell>
          <cell r="AJ997" t="str">
            <v>DERIVADO PICK UP</v>
          </cell>
          <cell r="AL997" t="str">
            <v>NO</v>
          </cell>
          <cell r="AN997" t="str">
            <v>MOV_tecnocom_credito_directo</v>
          </cell>
          <cell r="AO997" t="str">
            <v>CANAL ONLINE</v>
          </cell>
          <cell r="AP997">
            <v>44921</v>
          </cell>
          <cell r="AR997" t="str">
            <v>MDELIVERY_4603193</v>
          </cell>
          <cell r="AS997">
            <v>324441</v>
          </cell>
          <cell r="AT997" t="str">
            <v>D40</v>
          </cell>
          <cell r="AU997" t="str">
            <v>BTC</v>
          </cell>
          <cell r="AV997">
            <v>1</v>
          </cell>
          <cell r="AW997" t="str">
            <v>PROVINCIAL</v>
          </cell>
          <cell r="AX997" t="str">
            <v>INCIDENCIA</v>
          </cell>
          <cell r="AY997" t="str">
            <v>LTE XIAOMI 11 LITE 5G NE NEGRO: 1 und - sn. 863090064292763</v>
          </cell>
          <cell r="AZ997" t="str">
            <v>TERMINAL</v>
          </cell>
          <cell r="BA997" t="str">
            <v>Validar Biometrico</v>
          </cell>
        </row>
        <row r="998">
          <cell r="A998" t="str">
            <v>4739818</v>
          </cell>
          <cell r="B998" t="str">
            <v>MDELIVERY</v>
          </cell>
          <cell r="C998">
            <v>44921</v>
          </cell>
          <cell r="D998" t="str">
            <v>FLEXNET ECUADOR - MDELIVERY</v>
          </cell>
          <cell r="E998" t="str">
            <v>CALLE 28 DE JUNIO S/N Y GARCIA MORENO ENTRADA LLANO GRANDE</v>
          </cell>
          <cell r="H998" t="str">
            <v>170208</v>
          </cell>
          <cell r="I998" t="str">
            <v>QUITO</v>
          </cell>
          <cell r="J998" t="str">
            <v>PICHINCHA</v>
          </cell>
          <cell r="K998" t="str">
            <v>DELGADO MOREIRA CARLOS EMILIO</v>
          </cell>
          <cell r="L998" t="str">
            <v>LOS ESTEROS CALLE P17  SN  VILLAS DEL SEGURO</v>
          </cell>
          <cell r="O998" t="str">
            <v>130210</v>
          </cell>
          <cell r="P998" t="str">
            <v>130210</v>
          </cell>
          <cell r="Q998" t="str">
            <v>MANABI_MANTA_LOS ESTEROS</v>
          </cell>
          <cell r="R998" t="str">
            <v>4739818</v>
          </cell>
          <cell r="W998" t="str">
            <v>1315329803</v>
          </cell>
          <cell r="X998" t="str">
            <v>0992685893-0992685893</v>
          </cell>
          <cell r="AA998">
            <v>44921</v>
          </cell>
          <cell r="AD998">
            <v>1</v>
          </cell>
          <cell r="AE998">
            <v>1</v>
          </cell>
          <cell r="AH998" t="str">
            <v>CDLA LAS ORQUIDEAS FRENTE AL CLUB ATLETICO LA PRADERA ENTREGA EN CASA MIDUVI BLANCA</v>
          </cell>
          <cell r="AI998" t="str">
            <v>DESPACHO</v>
          </cell>
          <cell r="AJ998" t="str">
            <v>Normal</v>
          </cell>
          <cell r="AL998" t="str">
            <v>NO</v>
          </cell>
          <cell r="AN998" t="str">
            <v>MOV onlinevip</v>
          </cell>
          <cell r="AO998" t="str">
            <v>CANAL ONLINE</v>
          </cell>
          <cell r="AP998">
            <v>44921</v>
          </cell>
          <cell r="AR998" t="str">
            <v>MDELIVERY_4739818</v>
          </cell>
          <cell r="AS998">
            <v>324434</v>
          </cell>
          <cell r="AT998" t="str">
            <v>D40</v>
          </cell>
          <cell r="AU998" t="str">
            <v>BTC</v>
          </cell>
          <cell r="AV998">
            <v>1</v>
          </cell>
          <cell r="AW998" t="str">
            <v>PROVINCIAL</v>
          </cell>
          <cell r="AX998" t="str">
            <v>ENTREGADO</v>
          </cell>
          <cell r="AY998" t="str">
            <v>LTE XIAOMI REDMI NOTE 11S AZUL: 1 und - sn. 865954061255164</v>
          </cell>
          <cell r="AZ998" t="str">
            <v>TERMINAL</v>
          </cell>
          <cell r="BA998" t="str">
            <v>Validar Biometrico</v>
          </cell>
        </row>
        <row r="999">
          <cell r="A999" t="str">
            <v>4756610</v>
          </cell>
          <cell r="B999" t="str">
            <v>MDELIVERY</v>
          </cell>
          <cell r="C999">
            <v>44921</v>
          </cell>
          <cell r="D999" t="str">
            <v>FLEXNET ECUADOR - MDELIVERY</v>
          </cell>
          <cell r="E999" t="str">
            <v>CALLE 28 DE JUNIO S/N Y GARCIA MORENO ENTRADA LLANO GRANDE</v>
          </cell>
          <cell r="H999" t="str">
            <v>170208</v>
          </cell>
          <cell r="I999" t="str">
            <v>QUITO</v>
          </cell>
          <cell r="J999" t="str">
            <v>PICHINCHA</v>
          </cell>
          <cell r="K999" t="str">
            <v>LUIS GONZALO GUAIRACAJA GUAMAN</v>
          </cell>
          <cell r="L999" t="str">
            <v>PUYO CALLE LATACUNGA SN ENTRE TUNGURAHUA Y COTOPAXI</v>
          </cell>
          <cell r="O999" t="str">
            <v>160101</v>
          </cell>
          <cell r="P999" t="str">
            <v>160101</v>
          </cell>
          <cell r="Q999" t="str">
            <v>PASTAZA_PUYO_PUYO</v>
          </cell>
          <cell r="R999" t="str">
            <v>4756610</v>
          </cell>
          <cell r="W999" t="str">
            <v>0603154436</v>
          </cell>
          <cell r="X999" t="str">
            <v>0992975626-0992975626</v>
          </cell>
          <cell r="AA999">
            <v>44921</v>
          </cell>
          <cell r="AD999">
            <v>1</v>
          </cell>
          <cell r="AE999">
            <v>1</v>
          </cell>
          <cell r="AH999" t="str">
            <v>CDLA DEL CHOFER ES UNA CASA 2 PISOS COLOR BLANCA CON PORTONES BLANCOS</v>
          </cell>
          <cell r="AI999" t="str">
            <v>DESPACHO</v>
          </cell>
          <cell r="AJ999" t="str">
            <v>Normal</v>
          </cell>
          <cell r="AL999" t="str">
            <v>NO</v>
          </cell>
          <cell r="AN999" t="str">
            <v>MOV productovip</v>
          </cell>
          <cell r="AO999" t="str">
            <v>CANAL ONLINE</v>
          </cell>
          <cell r="AP999">
            <v>44921</v>
          </cell>
          <cell r="AR999" t="str">
            <v>MDELIVERY_4756610</v>
          </cell>
          <cell r="AS999">
            <v>324456</v>
          </cell>
          <cell r="AT999" t="str">
            <v>D40</v>
          </cell>
          <cell r="AU999" t="str">
            <v>BTC</v>
          </cell>
          <cell r="AV999">
            <v>1</v>
          </cell>
          <cell r="AW999" t="str">
            <v>PROVINCIAL</v>
          </cell>
          <cell r="AX999" t="str">
            <v>EN_TRANSITO</v>
          </cell>
          <cell r="AY999" t="str">
            <v>HALFSIM MOVISTAR: 1 und - sn. 8959300120521875494</v>
          </cell>
          <cell r="AZ999" t="str">
            <v>SIMCARD</v>
          </cell>
          <cell r="BA999" t="str">
            <v/>
          </cell>
        </row>
        <row r="1000">
          <cell r="A1000" t="str">
            <v>4758410</v>
          </cell>
          <cell r="B1000" t="str">
            <v>MDELIVERY</v>
          </cell>
          <cell r="C1000">
            <v>44921</v>
          </cell>
          <cell r="D1000" t="str">
            <v>FLEXNET ECUADOR - MDELIVERY</v>
          </cell>
          <cell r="E1000" t="str">
            <v>CALLE 28 DE JUNIO S/N Y GARCIA MORENO ENTRADA LLANO GRANDE</v>
          </cell>
          <cell r="H1000" t="str">
            <v>170208</v>
          </cell>
          <cell r="I1000" t="str">
            <v>QUITO</v>
          </cell>
          <cell r="J1000" t="str">
            <v>PICHINCHA</v>
          </cell>
          <cell r="K1000" t="str">
            <v>ORTIZ BAUTISTA BRYAN HUMBERTO</v>
          </cell>
          <cell r="L1000" t="str">
            <v>INAQUITO   CALLE NACIONES UNIDAS SN AV AMAZONAS</v>
          </cell>
          <cell r="O1000" t="str">
            <v>170506</v>
          </cell>
          <cell r="P1000" t="str">
            <v>170506</v>
          </cell>
          <cell r="Q1000" t="str">
            <v>PICHINCHA_QUITO_INAQUITO</v>
          </cell>
          <cell r="R1000" t="str">
            <v>4758410</v>
          </cell>
          <cell r="W1000" t="str">
            <v>0803860840</v>
          </cell>
          <cell r="X1000" t="str">
            <v>0994929854-0994929854</v>
          </cell>
          <cell r="AA1000">
            <v>44921</v>
          </cell>
          <cell r="AD1000">
            <v>1</v>
          </cell>
          <cell r="AE1000">
            <v>1</v>
          </cell>
          <cell r="AH1000" t="str">
            <v>SECTOR LA CAROLINA ENTREGAR EN EL CCI JUNTO A LOS PARQUEADEROS EN EL KFC  PLANTA BAJA</v>
          </cell>
          <cell r="AI1000" t="str">
            <v>DESPACHO</v>
          </cell>
          <cell r="AJ1000" t="str">
            <v>Normal</v>
          </cell>
          <cell r="AL1000" t="str">
            <v>NO</v>
          </cell>
          <cell r="AN1000" t="str">
            <v>MOV onlinevip</v>
          </cell>
          <cell r="AO1000" t="str">
            <v>CANAL ONLINE</v>
          </cell>
          <cell r="AP1000">
            <v>44921</v>
          </cell>
          <cell r="AR1000" t="str">
            <v>MDELIVERY_4758410</v>
          </cell>
          <cell r="AS1000">
            <v>324467</v>
          </cell>
          <cell r="AT1000" t="str">
            <v>D40</v>
          </cell>
          <cell r="AU1000" t="str">
            <v>BTC</v>
          </cell>
          <cell r="AV1000">
            <v>1</v>
          </cell>
          <cell r="AW1000" t="str">
            <v>LOCAL</v>
          </cell>
          <cell r="AX1000" t="str">
            <v>HABILITADO RUTEO</v>
          </cell>
          <cell r="AY1000" t="str">
            <v>LTE IPHONE 11 64GB NEGRO: 1 und - sn. 356656421996520</v>
          </cell>
          <cell r="AZ1000" t="str">
            <v>TERMINAL</v>
          </cell>
          <cell r="BA1000" t="str">
            <v>Validar Biometrico</v>
          </cell>
        </row>
        <row r="1001">
          <cell r="A1001" t="str">
            <v>4759841</v>
          </cell>
          <cell r="B1001" t="str">
            <v>MDELIVERY</v>
          </cell>
          <cell r="C1001">
            <v>44921</v>
          </cell>
          <cell r="D1001" t="str">
            <v>FLEXNET ECUADOR - MDELIVERY</v>
          </cell>
          <cell r="E1001" t="str">
            <v>CALLE 28 DE JUNIO S/N Y GARCIA MORENO ENTRADA LLANO GRANDE</v>
          </cell>
          <cell r="H1001" t="str">
            <v>170208</v>
          </cell>
          <cell r="I1001" t="str">
            <v>QUITO</v>
          </cell>
          <cell r="J1001" t="str">
            <v>PICHINCHA</v>
          </cell>
          <cell r="K1001" t="str">
            <v>NATTACHA MARIVEL BAYAS LLANGA</v>
          </cell>
          <cell r="L1001" t="str">
            <v>INIAQUITO AV REPUBLICA DE EL SALVADOR N34 183 CALLE SUIZA</v>
          </cell>
          <cell r="O1001" t="str">
            <v>170505</v>
          </cell>
          <cell r="P1001" t="str">
            <v>170505</v>
          </cell>
          <cell r="Q1001" t="str">
            <v>PICHINCHA_QUITO_INIAQUITO</v>
          </cell>
          <cell r="R1001" t="str">
            <v>4759841</v>
          </cell>
          <cell r="W1001" t="str">
            <v>1710615293</v>
          </cell>
          <cell r="X1001" t="str">
            <v>0996135372-0996135372</v>
          </cell>
          <cell r="AA1001">
            <v>44921</v>
          </cell>
          <cell r="AD1001">
            <v>1</v>
          </cell>
          <cell r="AE1001">
            <v>1</v>
          </cell>
          <cell r="AH1001" t="str">
            <v>SECTOR LA CAROLINA ENTREGA EN EL MINISTERIO DEL TRABAJO EN EL 1ER PISO ANUNCIARSE CON EL GUARDIA O LLAMAR A LA TITULAR</v>
          </cell>
          <cell r="AI1001" t="str">
            <v>DESPACHO</v>
          </cell>
          <cell r="AJ1001" t="str">
            <v>Normal</v>
          </cell>
          <cell r="AL1001" t="str">
            <v>NO</v>
          </cell>
          <cell r="AN1001" t="str">
            <v>MOV onlinevip</v>
          </cell>
          <cell r="AO1001" t="str">
            <v>CANAL ONLINE</v>
          </cell>
          <cell r="AP1001">
            <v>44921</v>
          </cell>
          <cell r="AR1001" t="str">
            <v>MDELIVERY_4759841</v>
          </cell>
          <cell r="AS1001">
            <v>324465</v>
          </cell>
          <cell r="AT1001" t="str">
            <v>D40</v>
          </cell>
          <cell r="AU1001" t="str">
            <v>BTC</v>
          </cell>
          <cell r="AV1001">
            <v>2</v>
          </cell>
          <cell r="AW1001" t="str">
            <v>LOCAL</v>
          </cell>
          <cell r="AX1001" t="str">
            <v>ENTREGADO</v>
          </cell>
          <cell r="AY1001" t="str">
            <v>LTE TCL 20 SE NEGRO: 1 und - sn. 356932920356940 / HALFSIM MOVISTAR: 1 und - sn. 8959300520560301650</v>
          </cell>
          <cell r="AZ1001" t="str">
            <v>SIMCARD / TERMINAL</v>
          </cell>
          <cell r="BA1001" t="str">
            <v>Validar Biometrico</v>
          </cell>
        </row>
        <row r="1002">
          <cell r="A1002" t="str">
            <v>4760346</v>
          </cell>
          <cell r="B1002" t="str">
            <v>MDELIVERY</v>
          </cell>
          <cell r="C1002">
            <v>44921</v>
          </cell>
          <cell r="D1002" t="str">
            <v>FLEXNET ECUADOR - MDELIVERY</v>
          </cell>
          <cell r="E1002" t="str">
            <v>CALLE 28 DE JUNIO S/N Y GARCIA MORENO ENTRADA LLANO GRANDE</v>
          </cell>
          <cell r="H1002" t="str">
            <v>170208</v>
          </cell>
          <cell r="I1002" t="str">
            <v>QUITO</v>
          </cell>
          <cell r="J1002" t="str">
            <v>PICHINCHA</v>
          </cell>
          <cell r="K1002" t="str">
            <v>MEDINA FUENTES MARIA ALEXANDRA</v>
          </cell>
          <cell r="L1002" t="str">
            <v>KENNEDY CALLE GUALAQUIZA   N59 59 AV LUIS G TUFINIO</v>
          </cell>
          <cell r="O1002" t="str">
            <v>170512</v>
          </cell>
          <cell r="P1002" t="str">
            <v>170512</v>
          </cell>
          <cell r="Q1002" t="str">
            <v>PICHINCHA_QUITO_KENNEDY</v>
          </cell>
          <cell r="R1002" t="str">
            <v>4760346</v>
          </cell>
          <cell r="W1002" t="str">
            <v>1708340201</v>
          </cell>
          <cell r="X1002" t="str">
            <v>0987536980-0987536980</v>
          </cell>
          <cell r="AA1002">
            <v>44921</v>
          </cell>
          <cell r="AD1002">
            <v>1</v>
          </cell>
          <cell r="AE1002">
            <v>1</v>
          </cell>
          <cell r="AH1002" t="str">
            <v>SECTOR LA RUMINIAHUI JUNTO A LOCAL PET SHOP ES UNA CASA 2 PISOS COLOR AMARILLO CON 3 PORTONES NEGROS</v>
          </cell>
          <cell r="AI1002" t="str">
            <v>DESPACHO</v>
          </cell>
          <cell r="AJ1002" t="str">
            <v>Normal</v>
          </cell>
          <cell r="AL1002" t="str">
            <v>NO</v>
          </cell>
          <cell r="AN1002" t="str">
            <v>MOV onlinevip</v>
          </cell>
          <cell r="AO1002" t="str">
            <v>CANAL ONLINE</v>
          </cell>
          <cell r="AP1002">
            <v>44921</v>
          </cell>
          <cell r="AR1002" t="str">
            <v>MDELIVERY_4760346</v>
          </cell>
          <cell r="AS1002">
            <v>324474</v>
          </cell>
          <cell r="AT1002" t="str">
            <v>D40</v>
          </cell>
          <cell r="AU1002" t="str">
            <v>BTC</v>
          </cell>
          <cell r="AV1002">
            <v>1</v>
          </cell>
          <cell r="AW1002" t="str">
            <v>LOCAL</v>
          </cell>
          <cell r="AX1002" t="str">
            <v>HABILITADO RUTEO</v>
          </cell>
          <cell r="AY1002" t="str">
            <v>LTE XIAOMI REDMI NOTE 11 AZUL: 1 und - sn. 869113065800303</v>
          </cell>
          <cell r="AZ1002" t="str">
            <v>TERMINAL</v>
          </cell>
          <cell r="BA1002" t="str">
            <v>Validar Biometrico</v>
          </cell>
        </row>
        <row r="1003">
          <cell r="A1003" t="str">
            <v>4761262</v>
          </cell>
          <cell r="B1003" t="str">
            <v>MDELIVERY</v>
          </cell>
          <cell r="C1003">
            <v>44921</v>
          </cell>
          <cell r="D1003" t="str">
            <v>FLEXNET ECUADOR - MDELIVERY</v>
          </cell>
          <cell r="E1003" t="str">
            <v>CALLE 28 DE JUNIO S/N Y GARCIA MORENO ENTRADA LLANO GRANDE</v>
          </cell>
          <cell r="H1003" t="str">
            <v>170208</v>
          </cell>
          <cell r="I1003" t="str">
            <v>QUITO</v>
          </cell>
          <cell r="J1003" t="str">
            <v>PICHINCHA</v>
          </cell>
          <cell r="K1003" t="str">
            <v>CHEME SALAZAR RAUL FERNANDO</v>
          </cell>
          <cell r="L1003" t="str">
            <v>TARQUI VIA A DAULE KM 11 Y MEDIO</v>
          </cell>
          <cell r="O1003" t="str">
            <v>090706</v>
          </cell>
          <cell r="P1003" t="str">
            <v>090706</v>
          </cell>
          <cell r="Q1003" t="str">
            <v>GUAYAS_GUAYAQUIL_TARQUI</v>
          </cell>
          <cell r="R1003" t="str">
            <v>4761262</v>
          </cell>
          <cell r="W1003" t="str">
            <v>0803109461_V4343V3422</v>
          </cell>
          <cell r="X1003" t="str">
            <v>0962789237-0962789237</v>
          </cell>
          <cell r="AA1003">
            <v>44921</v>
          </cell>
          <cell r="AD1003">
            <v>1</v>
          </cell>
          <cell r="AE1003">
            <v>1</v>
          </cell>
          <cell r="AH1003" t="str">
            <v>SECTOR INDUSTRIAL EL SAUCE ENTREGA EN LA EMPRESA PLASTICOS EL LITORAL HAY QUE LLAMAR AL TITULAR</v>
          </cell>
          <cell r="AI1003" t="str">
            <v>DESPACHO</v>
          </cell>
          <cell r="AJ1003" t="str">
            <v>Normal</v>
          </cell>
          <cell r="AL1003" t="str">
            <v>NO</v>
          </cell>
          <cell r="AN1003" t="str">
            <v>MOV productovip</v>
          </cell>
          <cell r="AO1003" t="str">
            <v>CANAL ONLINE</v>
          </cell>
          <cell r="AP1003">
            <v>44921</v>
          </cell>
          <cell r="AR1003" t="str">
            <v>MDELIVERY_4761262</v>
          </cell>
          <cell r="AS1003">
            <v>324384</v>
          </cell>
          <cell r="AT1003" t="str">
            <v>D40</v>
          </cell>
          <cell r="AU1003" t="str">
            <v>BTC</v>
          </cell>
          <cell r="AV1003">
            <v>1</v>
          </cell>
          <cell r="AW1003" t="str">
            <v>LOCAL</v>
          </cell>
          <cell r="AX1003" t="str">
            <v>ENTREGADO</v>
          </cell>
          <cell r="AY1003" t="str">
            <v>HALFSIM MOVISTAR: 1 und - sn. 8959300520560302062</v>
          </cell>
          <cell r="AZ1003" t="str">
            <v>SIMCARD</v>
          </cell>
          <cell r="BA1003" t="str">
            <v/>
          </cell>
        </row>
        <row r="1004">
          <cell r="A1004" t="str">
            <v>4762256</v>
          </cell>
          <cell r="B1004" t="str">
            <v>MDELIVERY</v>
          </cell>
          <cell r="C1004">
            <v>44921</v>
          </cell>
          <cell r="D1004" t="str">
            <v>FLEXNET ECUADOR - MDELIVERY</v>
          </cell>
          <cell r="E1004" t="str">
            <v>CALLE 28 DE JUNIO S/N Y GARCIA MORENO ENTRADA LLANO GRANDE</v>
          </cell>
          <cell r="H1004" t="str">
            <v>170208</v>
          </cell>
          <cell r="I1004" t="str">
            <v>QUITO</v>
          </cell>
          <cell r="J1004" t="str">
            <v>PICHINCHA</v>
          </cell>
          <cell r="K1004" t="str">
            <v>JHAILIANNY ELENA CAMACHO UZCATEGUI</v>
          </cell>
          <cell r="L1004" t="str">
            <v>LA MARISCAL AV  LUIS CORDERO    SN  Y  REINA VICTORIA</v>
          </cell>
          <cell r="O1004" t="str">
            <v>170524</v>
          </cell>
          <cell r="P1004" t="str">
            <v>170524</v>
          </cell>
          <cell r="Q1004" t="str">
            <v>PICHINCHA_QUITO_LA MARISCAL</v>
          </cell>
          <cell r="R1004" t="str">
            <v>4762256</v>
          </cell>
          <cell r="W1004" t="str">
            <v>0964904957</v>
          </cell>
          <cell r="X1004" t="str">
            <v>0978885102-0987892652</v>
          </cell>
          <cell r="AA1004">
            <v>44921</v>
          </cell>
          <cell r="AD1004">
            <v>1</v>
          </cell>
          <cell r="AE1004">
            <v>1</v>
          </cell>
          <cell r="AH1004" t="str">
            <v>EDIFICIO VALDIVIA PISO 5 APARTAMENTO 506 REGISTRARSE CON EL GUARDIA</v>
          </cell>
          <cell r="AI1004" t="str">
            <v>DESPACHO</v>
          </cell>
          <cell r="AJ1004" t="str">
            <v>Normal</v>
          </cell>
          <cell r="AL1004" t="str">
            <v>NO</v>
          </cell>
          <cell r="AN1004" t="str">
            <v>MOV onlinevip</v>
          </cell>
          <cell r="AO1004" t="str">
            <v>CANAL ONLINE</v>
          </cell>
          <cell r="AP1004">
            <v>44921</v>
          </cell>
          <cell r="AR1004" t="str">
            <v>MDELIVERY_4762256</v>
          </cell>
          <cell r="AS1004">
            <v>324482</v>
          </cell>
          <cell r="AT1004" t="str">
            <v>D40</v>
          </cell>
          <cell r="AU1004" t="str">
            <v>BTC</v>
          </cell>
          <cell r="AV1004">
            <v>1</v>
          </cell>
          <cell r="AW1004" t="str">
            <v>LOCAL</v>
          </cell>
          <cell r="AX1004" t="str">
            <v>ENTREGADO</v>
          </cell>
          <cell r="AY1004" t="str">
            <v>LTE XIAOMI REDMI NOTE 11 AZUL: 1 und - sn. 861696063069820</v>
          </cell>
          <cell r="AZ1004" t="str">
            <v>TERMINAL</v>
          </cell>
          <cell r="BA1004" t="str">
            <v>Validar Biometrico</v>
          </cell>
        </row>
        <row r="1005">
          <cell r="A1005" t="str">
            <v>4762853</v>
          </cell>
          <cell r="B1005" t="str">
            <v>MDELIVERY</v>
          </cell>
          <cell r="C1005">
            <v>44921</v>
          </cell>
          <cell r="D1005" t="str">
            <v>FLEXNET ECUADOR - MDELIVERY</v>
          </cell>
          <cell r="E1005" t="str">
            <v>CALLE 28 DE JUNIO S/N Y GARCIA MORENO ENTRADA LLANO GRANDE</v>
          </cell>
          <cell r="H1005" t="str">
            <v>170208</v>
          </cell>
          <cell r="I1005" t="str">
            <v>QUITO</v>
          </cell>
          <cell r="J1005" t="str">
            <v>PICHINCHA</v>
          </cell>
          <cell r="K1005" t="str">
            <v>MALDONADO VARGAS ALEX DANIEL</v>
          </cell>
          <cell r="L1005" t="str">
            <v>OFICINA TRAMACO PUNTO DE ATENCION VIA DAULE</v>
          </cell>
          <cell r="O1005" t="str">
            <v>GUAYAQUIL</v>
          </cell>
          <cell r="P1005" t="str">
            <v>GUAYAQUIL</v>
          </cell>
          <cell r="Q1005" t="str">
            <v>GUAYAS_GUAYAQUIL_</v>
          </cell>
          <cell r="R1005" t="str">
            <v>4762853</v>
          </cell>
          <cell r="W1005" t="str">
            <v>0927023697</v>
          </cell>
          <cell r="X1005" t="str">
            <v>0983791356-0983791356</v>
          </cell>
          <cell r="AA1005">
            <v>44921</v>
          </cell>
          <cell r="AD1005">
            <v>1</v>
          </cell>
          <cell r="AE1005">
            <v>1</v>
          </cell>
          <cell r="AH1005" t="str">
            <v/>
          </cell>
          <cell r="AI1005" t="str">
            <v>DESPACHO</v>
          </cell>
          <cell r="AJ1005" t="str">
            <v>DERIVADO PICK UP</v>
          </cell>
          <cell r="AL1005" t="str">
            <v>NO</v>
          </cell>
          <cell r="AN1005" t="str">
            <v>MOV onlinevip</v>
          </cell>
          <cell r="AO1005" t="str">
            <v>CANAL ONLINE</v>
          </cell>
          <cell r="AP1005">
            <v>44921</v>
          </cell>
          <cell r="AR1005" t="str">
            <v>MDELIVERY_4762853</v>
          </cell>
          <cell r="AS1005">
            <v>324372</v>
          </cell>
          <cell r="AT1005" t="str">
            <v>D40</v>
          </cell>
          <cell r="AU1005" t="str">
            <v>BTC</v>
          </cell>
          <cell r="AV1005">
            <v>1</v>
          </cell>
          <cell r="AW1005" t="str">
            <v>PROVINCIAL</v>
          </cell>
          <cell r="AX1005" t="str">
            <v>EN_TRANSITO</v>
          </cell>
          <cell r="AY1005" t="str">
            <v>LTE NOKIA G21 AZUL: 1 und - sn. 355108340297540</v>
          </cell>
          <cell r="AZ1005" t="str">
            <v>TERMINAL</v>
          </cell>
          <cell r="BA1005" t="str">
            <v>Validar Biometrico</v>
          </cell>
        </row>
        <row r="1006">
          <cell r="A1006" t="str">
            <v>4763114</v>
          </cell>
          <cell r="B1006" t="str">
            <v>MDELIVERY</v>
          </cell>
          <cell r="C1006">
            <v>44921</v>
          </cell>
          <cell r="D1006" t="str">
            <v>FLEXNET ECUADOR - MDELIVERY</v>
          </cell>
          <cell r="E1006" t="str">
            <v>CALLE 28 DE JUNIO S/N Y GARCIA MORENO ENTRADA LLANO GRANDE</v>
          </cell>
          <cell r="H1006" t="str">
            <v>170208</v>
          </cell>
          <cell r="I1006" t="str">
            <v>QUITO</v>
          </cell>
          <cell r="J1006" t="str">
            <v>PICHINCHA</v>
          </cell>
          <cell r="K1006" t="str">
            <v>TAMARA JULISSA VASQUEZ PEÑAFIEL</v>
          </cell>
          <cell r="L1006" t="str">
            <v>VUELTA LARGA CALLE CUARTA SN AV A</v>
          </cell>
          <cell r="O1006" t="str">
            <v>080118</v>
          </cell>
          <cell r="P1006" t="str">
            <v>080118</v>
          </cell>
          <cell r="Q1006" t="str">
            <v>ESMERALDAS_ESMERALDAS_VUELTA LARGA</v>
          </cell>
          <cell r="R1006" t="str">
            <v>4763114</v>
          </cell>
          <cell r="W1006" t="str">
            <v>1727945709</v>
          </cell>
          <cell r="X1006" t="str">
            <v>0939087688-0939087688</v>
          </cell>
          <cell r="AA1006">
            <v>44921</v>
          </cell>
          <cell r="AD1006">
            <v>1</v>
          </cell>
          <cell r="AE1006">
            <v>1</v>
          </cell>
          <cell r="AH1006" t="str">
            <v>SECTOR VUELTA LARGA ATRAS DE LA PISCINA DON VINI ES UNA CASA DE CANIA DE 1 PISO PINTADA DE COLOR AZUL</v>
          </cell>
          <cell r="AI1006" t="str">
            <v>DESPACHO</v>
          </cell>
          <cell r="AJ1006" t="str">
            <v>Normal</v>
          </cell>
          <cell r="AL1006" t="str">
            <v>NO</v>
          </cell>
          <cell r="AN1006" t="str">
            <v>MOV productovip</v>
          </cell>
          <cell r="AO1006" t="str">
            <v>CANAL ONLINE</v>
          </cell>
          <cell r="AP1006">
            <v>44921</v>
          </cell>
          <cell r="AR1006" t="str">
            <v>MDELIVERY_4763114</v>
          </cell>
          <cell r="AS1006">
            <v>324335</v>
          </cell>
          <cell r="AT1006" t="str">
            <v>D40</v>
          </cell>
          <cell r="AU1006" t="str">
            <v>BTC</v>
          </cell>
          <cell r="AV1006">
            <v>3</v>
          </cell>
          <cell r="AW1006" t="str">
            <v>PROVINCIAL</v>
          </cell>
          <cell r="AX1006" t="str">
            <v>ENTREGADO</v>
          </cell>
          <cell r="AY1006" t="str">
            <v>LTE SAMSUNG A03 AZUL: 1 und - sn. 354379556010841 / LTE NOKIA G21 AZUL: 1 und - sn. 355108340297771 / HALFSIM MOVISTAR: 1 und - sn. 8959300520560303078</v>
          </cell>
          <cell r="AZ1006" t="str">
            <v>SIMCARD / TERMINAL</v>
          </cell>
          <cell r="BA1006" t="str">
            <v>Validar Biometrico</v>
          </cell>
        </row>
        <row r="1007">
          <cell r="A1007" t="str">
            <v>4763704</v>
          </cell>
          <cell r="B1007" t="str">
            <v>MDELIVERY</v>
          </cell>
          <cell r="C1007">
            <v>44921</v>
          </cell>
          <cell r="D1007" t="str">
            <v>FLEXNET ECUADOR - MDELIVERY</v>
          </cell>
          <cell r="E1007" t="str">
            <v>CALLE 28 DE JUNIO S/N Y GARCIA MORENO ENTRADA LLANO GRANDE</v>
          </cell>
          <cell r="H1007" t="str">
            <v>170208</v>
          </cell>
          <cell r="I1007" t="str">
            <v>QUITO</v>
          </cell>
          <cell r="J1007" t="str">
            <v>PICHINCHA</v>
          </cell>
          <cell r="K1007" t="str">
            <v>LUIS ALBERTO MEDINA CASTRO</v>
          </cell>
          <cell r="L1007" t="str">
            <v>OFICINA TRAMACO PUNTO DE ATENCION VIA DAULE</v>
          </cell>
          <cell r="O1007" t="str">
            <v>GUAYAQUIL</v>
          </cell>
          <cell r="P1007" t="str">
            <v>GUAYAQUIL</v>
          </cell>
          <cell r="Q1007" t="str">
            <v>GUAYAS _GUAYAQUIL_</v>
          </cell>
          <cell r="R1007" t="str">
            <v>4763704</v>
          </cell>
          <cell r="W1007" t="str">
            <v>0706075215</v>
          </cell>
          <cell r="X1007" t="str">
            <v>0963352331-0968194350</v>
          </cell>
          <cell r="AA1007">
            <v>44921</v>
          </cell>
          <cell r="AD1007">
            <v>1</v>
          </cell>
          <cell r="AE1007">
            <v>1</v>
          </cell>
          <cell r="AH1007" t="str">
            <v>S1 ENVIADO SE</v>
          </cell>
          <cell r="AI1007" t="str">
            <v>DESPACHO</v>
          </cell>
          <cell r="AJ1007" t="str">
            <v>DERIVADO PICK UP</v>
          </cell>
          <cell r="AL1007" t="str">
            <v>NO</v>
          </cell>
          <cell r="AN1007" t="str">
            <v>MOV reprocesos</v>
          </cell>
          <cell r="AO1007" t="str">
            <v>CANAL ONLINE</v>
          </cell>
          <cell r="AP1007">
            <v>44921</v>
          </cell>
          <cell r="AR1007" t="str">
            <v>MDELIVERY_4763704</v>
          </cell>
          <cell r="AS1007">
            <v>324363</v>
          </cell>
          <cell r="AT1007" t="str">
            <v>D40</v>
          </cell>
          <cell r="AU1007" t="str">
            <v>BTC</v>
          </cell>
          <cell r="AV1007">
            <v>2</v>
          </cell>
          <cell r="AW1007" t="str">
            <v>PROVINCIAL</v>
          </cell>
          <cell r="AX1007" t="str">
            <v>EN_TRANSITO</v>
          </cell>
          <cell r="AY1007" t="str">
            <v>LTE XIAOMI REDMI NOTE 11 AZUL: 1 und - sn. 869113065756364 / HALFSIM MOVISTAR: 1 und - sn. 8959300520560305727</v>
          </cell>
          <cell r="AZ1007" t="str">
            <v>SIMCARD / TERMINAL</v>
          </cell>
          <cell r="BA1007" t="str">
            <v>Validar Biometrico</v>
          </cell>
        </row>
        <row r="1008">
          <cell r="A1008" t="str">
            <v>4764387</v>
          </cell>
          <cell r="B1008" t="str">
            <v>MDELIVERY</v>
          </cell>
          <cell r="C1008">
            <v>44921</v>
          </cell>
          <cell r="D1008" t="str">
            <v>FLEXNET ECUADOR - MDELIVERY</v>
          </cell>
          <cell r="E1008" t="str">
            <v>CALLE 28 DE JUNIO S/N Y GARCIA MORENO ENTRADA LLANO GRANDE</v>
          </cell>
          <cell r="H1008" t="str">
            <v>170208</v>
          </cell>
          <cell r="I1008" t="str">
            <v>QUITO</v>
          </cell>
          <cell r="J1008" t="str">
            <v>PICHINCHA</v>
          </cell>
          <cell r="K1008" t="str">
            <v>SCARLETH ANAIS ORTIZ GARCIA</v>
          </cell>
          <cell r="L1008" t="str">
            <v>OFICINA TRAMACO AMBATO AV CEVALLOS</v>
          </cell>
          <cell r="O1008" t="str">
            <v>AMBATO</v>
          </cell>
          <cell r="P1008" t="str">
            <v>AMBATO</v>
          </cell>
          <cell r="Q1008" t="str">
            <v>TUNGURAHUA_AMBATO_</v>
          </cell>
          <cell r="R1008" t="str">
            <v>4764387</v>
          </cell>
          <cell r="W1008" t="str">
            <v>0850038944_V4444V4444</v>
          </cell>
          <cell r="X1008" t="str">
            <v>0992555450-0988083757</v>
          </cell>
          <cell r="AA1008">
            <v>44921</v>
          </cell>
          <cell r="AD1008">
            <v>1</v>
          </cell>
          <cell r="AE1008">
            <v>1</v>
          </cell>
          <cell r="AH1008" t="str">
            <v/>
          </cell>
          <cell r="AI1008" t="str">
            <v>DESPACHO</v>
          </cell>
          <cell r="AJ1008" t="str">
            <v>DERIVADO PICK UP</v>
          </cell>
          <cell r="AL1008" t="str">
            <v>NO</v>
          </cell>
          <cell r="AN1008" t="str">
            <v>MOV onlinevip</v>
          </cell>
          <cell r="AO1008" t="str">
            <v>CANAL ONLINE</v>
          </cell>
          <cell r="AP1008">
            <v>44921</v>
          </cell>
          <cell r="AR1008" t="str">
            <v>MDELIVERY_4764387</v>
          </cell>
          <cell r="AS1008">
            <v>324321</v>
          </cell>
          <cell r="AT1008" t="str">
            <v>D40</v>
          </cell>
          <cell r="AU1008" t="str">
            <v>BTC</v>
          </cell>
          <cell r="AV1008">
            <v>2</v>
          </cell>
          <cell r="AW1008" t="str">
            <v>PROVINCIAL</v>
          </cell>
          <cell r="AX1008" t="str">
            <v>ENTREGADO</v>
          </cell>
          <cell r="AY1008" t="str">
            <v>LTE IPHONE 14 PLUS 128GB NEGRO: 1 und - sn. 350979735020910 / HALFSIM MOVISTAR: 1 und - sn. 8959300520560305966</v>
          </cell>
          <cell r="AZ1008" t="str">
            <v>SIMCARD / TERMINAL</v>
          </cell>
          <cell r="BA1008" t="str">
            <v>Validar Biometrico</v>
          </cell>
        </row>
        <row r="1009">
          <cell r="A1009" t="str">
            <v>4764407</v>
          </cell>
          <cell r="B1009" t="str">
            <v>MDELIVERY</v>
          </cell>
          <cell r="C1009">
            <v>44921</v>
          </cell>
          <cell r="D1009" t="str">
            <v>FLEXNET ECUADOR - MDELIVERY</v>
          </cell>
          <cell r="E1009" t="str">
            <v>CALLE 28 DE JUNIO S/N Y GARCIA MORENO ENTRADA LLANO GRANDE</v>
          </cell>
          <cell r="H1009" t="str">
            <v>170208</v>
          </cell>
          <cell r="I1009" t="str">
            <v>QUITO</v>
          </cell>
          <cell r="J1009" t="str">
            <v>PICHINCHA</v>
          </cell>
          <cell r="K1009" t="str">
            <v>GALO SALOMON COLOMA CAMPAÑA</v>
          </cell>
          <cell r="L1009" t="str">
            <v>LA AURORA CALLE VIA ASMBORONDON SN</v>
          </cell>
          <cell r="O1009" t="str">
            <v>091910</v>
          </cell>
          <cell r="P1009" t="str">
            <v>091910</v>
          </cell>
          <cell r="Q1009" t="str">
            <v>GUAYAS_DAULE_LA AURORA</v>
          </cell>
          <cell r="R1009" t="str">
            <v>4764407</v>
          </cell>
          <cell r="W1009" t="str">
            <v>0924348501_ I1111E1111</v>
          </cell>
          <cell r="X1009" t="str">
            <v>0978761013-0984193420</v>
          </cell>
          <cell r="AA1009">
            <v>44921</v>
          </cell>
          <cell r="AD1009">
            <v>1</v>
          </cell>
          <cell r="AE1009">
            <v>1</v>
          </cell>
          <cell r="AH1009" t="str">
            <v>DIAGONAL AL CC EL DORADO EN EDIF PLATINUM 1 PISO 8 OFICINA 805 S1 ENVIADO AO</v>
          </cell>
          <cell r="AI1009" t="str">
            <v>DESPACHO</v>
          </cell>
          <cell r="AJ1009" t="str">
            <v>Normal</v>
          </cell>
          <cell r="AL1009" t="str">
            <v>NO</v>
          </cell>
          <cell r="AN1009" t="str">
            <v>MOV productovip</v>
          </cell>
          <cell r="AO1009" t="str">
            <v>CANAL ONLINE</v>
          </cell>
          <cell r="AP1009">
            <v>44921</v>
          </cell>
          <cell r="AR1009" t="str">
            <v>MDELIVERY_4764407</v>
          </cell>
          <cell r="AS1009">
            <v>324347</v>
          </cell>
          <cell r="AT1009" t="str">
            <v>D40</v>
          </cell>
          <cell r="AU1009" t="str">
            <v>BTC</v>
          </cell>
          <cell r="AV1009">
            <v>1</v>
          </cell>
          <cell r="AW1009" t="str">
            <v>PROVINCIAL</v>
          </cell>
          <cell r="AX1009" t="str">
            <v>EN_TRANSITO</v>
          </cell>
          <cell r="AY1009" t="str">
            <v>HALFSIM MOVISTAR: 1 und - sn. 8959300520560304100</v>
          </cell>
          <cell r="AZ1009" t="str">
            <v>SIMCARD</v>
          </cell>
          <cell r="BA1009" t="str">
            <v/>
          </cell>
        </row>
        <row r="1010">
          <cell r="A1010" t="str">
            <v>4765123</v>
          </cell>
          <cell r="B1010" t="str">
            <v>MDELIVERY</v>
          </cell>
          <cell r="C1010">
            <v>44921</v>
          </cell>
          <cell r="D1010" t="str">
            <v>FLEXNET ECUADOR - MDELIVERY</v>
          </cell>
          <cell r="E1010" t="str">
            <v>CALLE 28 DE JUNIO S/N Y GARCIA MORENO ENTRADA LLANO GRANDE</v>
          </cell>
          <cell r="H1010" t="str">
            <v>170208</v>
          </cell>
          <cell r="I1010" t="str">
            <v>QUITO</v>
          </cell>
          <cell r="J1010" t="str">
            <v>PICHINCHA</v>
          </cell>
          <cell r="K1010" t="str">
            <v>JOSE VITERBO REZABALA GARCIA Cédula: 1305478370</v>
          </cell>
          <cell r="L1010" t="str">
            <v>OFICINA TRAMACO MANTA PUNTO DE VENTA CENTRO</v>
          </cell>
          <cell r="O1010" t="str">
            <v>MANTA</v>
          </cell>
          <cell r="P1010" t="str">
            <v>MANTA</v>
          </cell>
          <cell r="Q1010" t="str">
            <v>MANABI_MANTA_</v>
          </cell>
          <cell r="R1010" t="str">
            <v>4765123</v>
          </cell>
          <cell r="W1010" t="str">
            <v>1305478370</v>
          </cell>
          <cell r="X1010" t="str">
            <v>0980382607-0980382607</v>
          </cell>
          <cell r="AA1010">
            <v>44921</v>
          </cell>
          <cell r="AD1010">
            <v>1</v>
          </cell>
          <cell r="AE1010">
            <v>1</v>
          </cell>
          <cell r="AH1010" t="str">
            <v/>
          </cell>
          <cell r="AI1010" t="str">
            <v>DESPACHO</v>
          </cell>
          <cell r="AJ1010" t="str">
            <v>DERIVADO PICK UP</v>
          </cell>
          <cell r="AL1010" t="str">
            <v>NO</v>
          </cell>
          <cell r="AN1010" t="str">
            <v>MOV productovip</v>
          </cell>
          <cell r="AO1010" t="str">
            <v>CANAL ONLINE</v>
          </cell>
          <cell r="AP1010">
            <v>44921</v>
          </cell>
          <cell r="AR1010" t="str">
            <v>MDELIVERY_4765123</v>
          </cell>
          <cell r="AS1010">
            <v>324418</v>
          </cell>
          <cell r="AT1010" t="str">
            <v>D40</v>
          </cell>
          <cell r="AU1010" t="str">
            <v>BTC</v>
          </cell>
          <cell r="AV1010">
            <v>1</v>
          </cell>
          <cell r="AW1010" t="str">
            <v>PROVINCIAL</v>
          </cell>
          <cell r="AX1010" t="str">
            <v>EN_TRANSITO</v>
          </cell>
          <cell r="AY1010" t="str">
            <v>HALFSIM MOVISTAR: 1 und - sn. 8959300520560299789</v>
          </cell>
          <cell r="AZ1010" t="str">
            <v>SIMCARD</v>
          </cell>
          <cell r="BA1010" t="str">
            <v/>
          </cell>
        </row>
        <row r="1011">
          <cell r="A1011" t="str">
            <v>4765237</v>
          </cell>
          <cell r="B1011" t="str">
            <v>MDELIVERY</v>
          </cell>
          <cell r="C1011">
            <v>44921</v>
          </cell>
          <cell r="D1011" t="str">
            <v>FLEXNET ECUADOR - MDELIVERY</v>
          </cell>
          <cell r="E1011" t="str">
            <v>CALLE 28 DE JUNIO S/N Y GARCIA MORENO ENTRADA LLANO GRANDE</v>
          </cell>
          <cell r="H1011" t="str">
            <v>170208</v>
          </cell>
          <cell r="I1011" t="str">
            <v>QUITO</v>
          </cell>
          <cell r="J1011" t="str">
            <v>PICHINCHA</v>
          </cell>
          <cell r="K1011" t="str">
            <v>FREDDY ANTONNIO RODRIGUEZ</v>
          </cell>
          <cell r="L1011" t="str">
            <v>NUEVA LOJA CALLE VENEZUELA SN Y CONDOR MIRADOR</v>
          </cell>
          <cell r="O1011" t="str">
            <v>210201</v>
          </cell>
          <cell r="P1011" t="str">
            <v>210201</v>
          </cell>
          <cell r="Q1011" t="str">
            <v>SUCUMBIOS_LAGO AGRIO_NUEVA LOJA</v>
          </cell>
          <cell r="R1011" t="str">
            <v>4765237</v>
          </cell>
          <cell r="W1011" t="str">
            <v>190350125</v>
          </cell>
          <cell r="X1011" t="str">
            <v>0964000291-0964000291</v>
          </cell>
          <cell r="AA1011">
            <v>44921</v>
          </cell>
          <cell r="AD1011">
            <v>1</v>
          </cell>
          <cell r="AE1011">
            <v>1</v>
          </cell>
          <cell r="AH1011" t="str">
            <v>BRR ORO NEGRO A CUADRA Y MEDIA DE FERRETERIA ROMAN HERMANOS EN CASA ESQUINERA DE 3 PISOS</v>
          </cell>
          <cell r="AI1011" t="str">
            <v>DESPACHO</v>
          </cell>
          <cell r="AJ1011" t="str">
            <v>Normal</v>
          </cell>
          <cell r="AL1011" t="str">
            <v>NO</v>
          </cell>
          <cell r="AN1011" t="str">
            <v>MOV productovip</v>
          </cell>
          <cell r="AO1011" t="str">
            <v>CANAL ONLINE</v>
          </cell>
          <cell r="AP1011">
            <v>44921</v>
          </cell>
          <cell r="AR1011" t="str">
            <v>MDELIVERY_4765237</v>
          </cell>
          <cell r="AS1011">
            <v>324407</v>
          </cell>
          <cell r="AT1011" t="str">
            <v>D40</v>
          </cell>
          <cell r="AU1011" t="str">
            <v>BTC</v>
          </cell>
          <cell r="AV1011">
            <v>1</v>
          </cell>
          <cell r="AW1011" t="str">
            <v>PROVINCIAL</v>
          </cell>
          <cell r="AX1011" t="str">
            <v>ENTREGADO</v>
          </cell>
          <cell r="AY1011" t="str">
            <v>HALFSIM MOVISTAR: 1 und - sn. 8959300520560300058</v>
          </cell>
          <cell r="AZ1011" t="str">
            <v>SIMCARD</v>
          </cell>
          <cell r="BA1011" t="str">
            <v/>
          </cell>
        </row>
        <row r="1012">
          <cell r="A1012" t="str">
            <v>4765384</v>
          </cell>
          <cell r="B1012" t="str">
            <v>MDELIVERY</v>
          </cell>
          <cell r="C1012">
            <v>44921</v>
          </cell>
          <cell r="D1012" t="str">
            <v>FLEXNET ECUADOR - MDELIVERY</v>
          </cell>
          <cell r="E1012" t="str">
            <v>CALLE 28 DE JUNIO S/N Y GARCIA MORENO ENTRADA LLANO GRANDE</v>
          </cell>
          <cell r="H1012" t="str">
            <v>170208</v>
          </cell>
          <cell r="I1012" t="str">
            <v>QUITO</v>
          </cell>
          <cell r="J1012" t="str">
            <v>PICHINCHA</v>
          </cell>
          <cell r="K1012" t="str">
            <v>MORENO MORA PAOLA AMARILIZ</v>
          </cell>
          <cell r="L1012" t="str">
            <v>TARQUI CALLE 3ER PSJE 5 NE SN</v>
          </cell>
          <cell r="O1012" t="str">
            <v>090505</v>
          </cell>
          <cell r="P1012" t="str">
            <v>090505</v>
          </cell>
          <cell r="Q1012" t="str">
            <v>GUAYAS_GUAYAQUIL_TARQUI</v>
          </cell>
          <cell r="R1012" t="str">
            <v>4765384</v>
          </cell>
          <cell r="W1012" t="str">
            <v>0919320861001</v>
          </cell>
          <cell r="X1012" t="str">
            <v>0998205658-0998205658</v>
          </cell>
          <cell r="AA1012">
            <v>44921</v>
          </cell>
          <cell r="AD1012">
            <v>1</v>
          </cell>
          <cell r="AE1012">
            <v>1</v>
          </cell>
          <cell r="AH1012" t="str">
            <v>PUERTO SANTA ANA A LADO DEL EDIF THE POINT TRABAJA EN EDIF EMPORIUM PISO 11 OFI 11 03</v>
          </cell>
          <cell r="AI1012" t="str">
            <v>DESPACHO</v>
          </cell>
          <cell r="AJ1012" t="str">
            <v>Normal</v>
          </cell>
          <cell r="AL1012" t="str">
            <v>NO</v>
          </cell>
          <cell r="AN1012" t="str">
            <v>MOV onlinevip</v>
          </cell>
          <cell r="AO1012" t="str">
            <v>CANAL ONLINE</v>
          </cell>
          <cell r="AP1012">
            <v>44921</v>
          </cell>
          <cell r="AR1012" t="str">
            <v>MDELIVERY_4765384</v>
          </cell>
          <cell r="AS1012">
            <v>324394</v>
          </cell>
          <cell r="AT1012" t="str">
            <v>D40</v>
          </cell>
          <cell r="AU1012" t="str">
            <v>BTC</v>
          </cell>
          <cell r="AV1012">
            <v>1</v>
          </cell>
          <cell r="AW1012" t="str">
            <v>LOCAL</v>
          </cell>
          <cell r="AX1012" t="str">
            <v>ENTREGADO</v>
          </cell>
          <cell r="AY1012" t="str">
            <v>LTE IPHONE 11 64GB NEGRO: 1 und - sn. 356656421512822</v>
          </cell>
          <cell r="AZ1012" t="str">
            <v>TERMINAL</v>
          </cell>
          <cell r="BA1012" t="str">
            <v>Validar Biometrico</v>
          </cell>
        </row>
        <row r="1013">
          <cell r="A1013" t="str">
            <v>4765684</v>
          </cell>
          <cell r="B1013" t="str">
            <v>MDELIVERY</v>
          </cell>
          <cell r="C1013">
            <v>44921</v>
          </cell>
          <cell r="D1013" t="str">
            <v>FLEXNET ECUADOR - MDELIVERY</v>
          </cell>
          <cell r="E1013" t="str">
            <v>CALLE 28 DE JUNIO S/N Y GARCIA MORENO ENTRADA LLANO GRANDE</v>
          </cell>
          <cell r="H1013" t="str">
            <v>170208</v>
          </cell>
          <cell r="I1013" t="str">
            <v>QUITO</v>
          </cell>
          <cell r="J1013" t="str">
            <v>PICHINCHA</v>
          </cell>
          <cell r="K1013" t="str">
            <v>CACERES VASCO JOSHUA ANDRES</v>
          </cell>
          <cell r="L1013" t="str">
            <v>SIMON PLATA TORRES  AV KENNEDY  SN</v>
          </cell>
          <cell r="O1013" t="str">
            <v>080108</v>
          </cell>
          <cell r="P1013" t="str">
            <v>080108</v>
          </cell>
          <cell r="Q1013" t="str">
            <v>ESMERALDAS_ESMERALDAS_SIMON PLATA TORRES</v>
          </cell>
          <cell r="R1013" t="str">
            <v>4765684</v>
          </cell>
          <cell r="W1013" t="str">
            <v>0803841287</v>
          </cell>
          <cell r="X1013" t="str">
            <v>0999814047-0999814047</v>
          </cell>
          <cell r="AA1013">
            <v>44921</v>
          </cell>
          <cell r="AD1013">
            <v>1</v>
          </cell>
          <cell r="AE1013">
            <v>1</v>
          </cell>
          <cell r="AH1013" t="str">
            <v>MALECON LAS PALMAS ENTREGA EN FLOPEC AREA DE DOCUMENTACION LLAMAR AL CLIENTE</v>
          </cell>
          <cell r="AI1013" t="str">
            <v>DESPACHO</v>
          </cell>
          <cell r="AJ1013" t="str">
            <v>Normal</v>
          </cell>
          <cell r="AL1013" t="str">
            <v>NO</v>
          </cell>
          <cell r="AN1013" t="str">
            <v>MOV onlinevip</v>
          </cell>
          <cell r="AO1013" t="str">
            <v>CANAL ONLINE</v>
          </cell>
          <cell r="AP1013">
            <v>44921</v>
          </cell>
          <cell r="AR1013" t="str">
            <v>MDELIVERY_4765684</v>
          </cell>
          <cell r="AS1013">
            <v>324340</v>
          </cell>
          <cell r="AT1013" t="str">
            <v>D40</v>
          </cell>
          <cell r="AU1013" t="str">
            <v>BTC</v>
          </cell>
          <cell r="AV1013">
            <v>4</v>
          </cell>
          <cell r="AW1013" t="str">
            <v>PROVINCIAL</v>
          </cell>
          <cell r="AX1013" t="str">
            <v>ENTREGADO</v>
          </cell>
          <cell r="AY1013" t="str">
            <v>LTE SAMSUNG A53 5G NEGRO: 2 und - sn. 353881482120371,353881481321772 / HALFSIM MOVISTAR: 2 und - sn. 8959300520560306212,8959300520560306428</v>
          </cell>
          <cell r="AZ1013" t="str">
            <v>SIMCARD / TERMINAL</v>
          </cell>
          <cell r="BA1013" t="str">
            <v>Validar Biometrico</v>
          </cell>
        </row>
        <row r="1014">
          <cell r="A1014" t="str">
            <v>4765691</v>
          </cell>
          <cell r="B1014" t="str">
            <v>MDELIVERY</v>
          </cell>
          <cell r="C1014">
            <v>44921</v>
          </cell>
          <cell r="D1014" t="str">
            <v>FLEXNET ECUADOR - MDELIVERY</v>
          </cell>
          <cell r="E1014" t="str">
            <v>CALLE 28 DE JUNIO S/N Y GARCIA MORENO ENTRADA LLANO GRANDE</v>
          </cell>
          <cell r="H1014" t="str">
            <v>170208</v>
          </cell>
          <cell r="I1014" t="str">
            <v>QUITO</v>
          </cell>
          <cell r="J1014" t="str">
            <v>PICHINCHA</v>
          </cell>
          <cell r="K1014" t="str">
            <v>CHOEZ PARRALES LUIS HERNAN</v>
          </cell>
          <cell r="L1014" t="str">
            <v>PASCUALES VIA PERIMETRAL  SN</v>
          </cell>
          <cell r="O1014" t="str">
            <v>090808</v>
          </cell>
          <cell r="P1014" t="str">
            <v>090808</v>
          </cell>
          <cell r="Q1014" t="str">
            <v>GUAYAS_GUAYAQUIL_PASCUALES</v>
          </cell>
          <cell r="R1014" t="str">
            <v>4765691</v>
          </cell>
          <cell r="W1014" t="str">
            <v>1312674391</v>
          </cell>
          <cell r="X1014" t="str">
            <v>0989551286-0960025725</v>
          </cell>
          <cell r="AA1014">
            <v>44921</v>
          </cell>
          <cell r="AD1014">
            <v>1</v>
          </cell>
          <cell r="AE1014">
            <v>1</v>
          </cell>
          <cell r="AH1014" t="str">
            <v>SECTOR PASCUALES EMPRESA CRIDESA PREGUNTAR EN LA GARITA DEL GUARDIA  REALIZAR UNA LLAMADA PREVIA</v>
          </cell>
          <cell r="AI1014" t="str">
            <v>DESPACHO</v>
          </cell>
          <cell r="AJ1014" t="str">
            <v>Normal</v>
          </cell>
          <cell r="AL1014" t="str">
            <v>NO</v>
          </cell>
          <cell r="AN1014" t="str">
            <v>MOV productovip</v>
          </cell>
          <cell r="AO1014" t="str">
            <v>CANAL ONLINE</v>
          </cell>
          <cell r="AP1014">
            <v>44921</v>
          </cell>
          <cell r="AR1014" t="str">
            <v>MDELIVERY_4765691</v>
          </cell>
          <cell r="AS1014">
            <v>324389</v>
          </cell>
          <cell r="AT1014" t="str">
            <v>D40</v>
          </cell>
          <cell r="AU1014" t="str">
            <v>BTC</v>
          </cell>
          <cell r="AV1014">
            <v>2</v>
          </cell>
          <cell r="AW1014" t="str">
            <v>PROVINCIAL</v>
          </cell>
          <cell r="AX1014" t="str">
            <v>ENTREGADO</v>
          </cell>
          <cell r="AY1014" t="str">
            <v>LTE SAMSUNG A53 5G NEGRO: 1 und - sn. 353881482102619 / HALFSIM MOVISTAR: 1 und - sn. 8959300520560304506</v>
          </cell>
          <cell r="AZ1014" t="str">
            <v>SIMCARD / TERMINAL</v>
          </cell>
          <cell r="BA1014" t="str">
            <v>Validar Biometrico</v>
          </cell>
        </row>
        <row r="1015">
          <cell r="A1015" t="str">
            <v>4765746</v>
          </cell>
          <cell r="B1015" t="str">
            <v>MDELIVERY</v>
          </cell>
          <cell r="C1015">
            <v>44921</v>
          </cell>
          <cell r="D1015" t="str">
            <v>FLEXNET ECUADOR - MDELIVERY</v>
          </cell>
          <cell r="E1015" t="str">
            <v>CALLE 28 DE JUNIO S/N Y GARCIA MORENO ENTRADA LLANO GRANDE</v>
          </cell>
          <cell r="H1015" t="str">
            <v>170208</v>
          </cell>
          <cell r="I1015" t="str">
            <v>QUITO</v>
          </cell>
          <cell r="J1015" t="str">
            <v>PICHINCHA</v>
          </cell>
          <cell r="K1015" t="str">
            <v>SANGUCHO MORA JENNY YOLANDA</v>
          </cell>
          <cell r="L1015" t="str">
            <v>JIPIJAPA CALLE AMAPOLAS  SN  Y CLAVELES</v>
          </cell>
          <cell r="O1015" t="str">
            <v>170503</v>
          </cell>
          <cell r="P1015" t="str">
            <v>170503</v>
          </cell>
          <cell r="Q1015" t="str">
            <v>PICHINCHA_QUITO_JIPIJAPA</v>
          </cell>
          <cell r="R1015" t="str">
            <v>4765746</v>
          </cell>
          <cell r="W1015" t="str">
            <v>1713525317</v>
          </cell>
          <cell r="X1015" t="str">
            <v>0984102666-0984102666</v>
          </cell>
          <cell r="AA1015">
            <v>44921</v>
          </cell>
          <cell r="AD1015">
            <v>1</v>
          </cell>
          <cell r="AE1015">
            <v>1</v>
          </cell>
          <cell r="AH1015" t="str">
            <v>SECTOR MONTESERRIN EDIFICIO ESCALINI DPT 2 TIMBRAR EN LA ESQ FARMACIA MEDI CYTI</v>
          </cell>
          <cell r="AI1015" t="str">
            <v>DESPACHO</v>
          </cell>
          <cell r="AJ1015" t="str">
            <v>Normal</v>
          </cell>
          <cell r="AL1015" t="str">
            <v>NO</v>
          </cell>
          <cell r="AN1015" t="str">
            <v>MOV onlinevip</v>
          </cell>
          <cell r="AO1015" t="str">
            <v>CANAL ONLINE</v>
          </cell>
          <cell r="AP1015">
            <v>44921</v>
          </cell>
          <cell r="AR1015" t="str">
            <v>MDELIVERY_4765746</v>
          </cell>
          <cell r="AS1015">
            <v>324485</v>
          </cell>
          <cell r="AT1015" t="str">
            <v>D40</v>
          </cell>
          <cell r="AU1015" t="str">
            <v>BTC</v>
          </cell>
          <cell r="AV1015">
            <v>2</v>
          </cell>
          <cell r="AW1015" t="str">
            <v>LOCAL</v>
          </cell>
          <cell r="AX1015" t="str">
            <v>ENTREGADO</v>
          </cell>
          <cell r="AY1015" t="str">
            <v>LTE XIAOMI REDMI NOTE 11 AZUL: 2 und - sn. 869113065774300,869113065680747</v>
          </cell>
          <cell r="AZ1015" t="str">
            <v>TERMINAL</v>
          </cell>
          <cell r="BA1015" t="str">
            <v>Validar Biometrico</v>
          </cell>
        </row>
        <row r="1016">
          <cell r="A1016" t="str">
            <v>4765895</v>
          </cell>
          <cell r="B1016" t="str">
            <v>MDELIVERY</v>
          </cell>
          <cell r="C1016">
            <v>44921</v>
          </cell>
          <cell r="D1016" t="str">
            <v>FLEXNET ECUADOR - MDELIVERY</v>
          </cell>
          <cell r="E1016" t="str">
            <v>CALLE 28 DE JUNIO S/N Y GARCIA MORENO ENTRADA LLANO GRANDE</v>
          </cell>
          <cell r="H1016" t="str">
            <v>170208</v>
          </cell>
          <cell r="I1016" t="str">
            <v>QUITO</v>
          </cell>
          <cell r="J1016" t="str">
            <v>PICHINCHA</v>
          </cell>
          <cell r="K1016" t="str">
            <v>CORREA JIBAJA ALEXIS GABRIEL</v>
          </cell>
          <cell r="L1016" t="str">
            <v>FEBRES CORDERO CALLE SAN MARTIN 4217 ENTRE CALLE 16 Y CALLE 17</v>
          </cell>
          <cell r="O1016" t="str">
            <v>090402</v>
          </cell>
          <cell r="P1016" t="str">
            <v>090402</v>
          </cell>
          <cell r="Q1016" t="str">
            <v>GUAYAS_GUAYAQUIL_FEBRES CORDERO</v>
          </cell>
          <cell r="R1016" t="str">
            <v>4765895</v>
          </cell>
          <cell r="W1016" t="str">
            <v>0926689159</v>
          </cell>
          <cell r="X1016" t="str">
            <v>0982017352-0982017352</v>
          </cell>
          <cell r="AA1016">
            <v>44921</v>
          </cell>
          <cell r="AD1016">
            <v>1</v>
          </cell>
          <cell r="AE1016">
            <v>1</v>
          </cell>
          <cell r="AH1016" t="str">
            <v>SECTOR FEBRES CORDERO JUNTO A LA IGLESIA EVANGELICA ES UNA CASA 1 PISO COLOR NARANJA  S1 ENVIADO AO</v>
          </cell>
          <cell r="AI1016" t="str">
            <v>DESPACHO</v>
          </cell>
          <cell r="AJ1016" t="str">
            <v>Normal</v>
          </cell>
          <cell r="AL1016" t="str">
            <v>NO</v>
          </cell>
          <cell r="AN1016" t="str">
            <v>MOV reprocesos</v>
          </cell>
          <cell r="AO1016" t="str">
            <v>CANAL ONLINE</v>
          </cell>
          <cell r="AP1016">
            <v>44921</v>
          </cell>
          <cell r="AR1016" t="str">
            <v>MDELIVERY_4765895</v>
          </cell>
          <cell r="AS1016">
            <v>324402</v>
          </cell>
          <cell r="AT1016" t="str">
            <v>D40</v>
          </cell>
          <cell r="AU1016" t="str">
            <v>BTC</v>
          </cell>
          <cell r="AV1016">
            <v>1</v>
          </cell>
          <cell r="AW1016" t="str">
            <v>LOCAL</v>
          </cell>
          <cell r="AX1016" t="str">
            <v>ENTREGADO</v>
          </cell>
          <cell r="AY1016" t="str">
            <v>LTE NOKIA G10 AZUL: 1 und - sn. 358742571203582</v>
          </cell>
          <cell r="AZ1016" t="str">
            <v>TERMINAL</v>
          </cell>
          <cell r="BA1016" t="str">
            <v>Validar Biometrico</v>
          </cell>
        </row>
        <row r="1017">
          <cell r="A1017" t="str">
            <v>4766244</v>
          </cell>
          <cell r="B1017" t="str">
            <v>MDELIVERY</v>
          </cell>
          <cell r="C1017">
            <v>44921</v>
          </cell>
          <cell r="D1017" t="str">
            <v>FLEXNET ECUADOR - MDELIVERY</v>
          </cell>
          <cell r="E1017" t="str">
            <v>CALLE 28 DE JUNIO S/N Y GARCIA MORENO ENTRADA LLANO GRANDE</v>
          </cell>
          <cell r="H1017" t="str">
            <v>170208</v>
          </cell>
          <cell r="I1017" t="str">
            <v>QUITO</v>
          </cell>
          <cell r="J1017" t="str">
            <v>PICHINCHA</v>
          </cell>
          <cell r="K1017" t="str">
            <v>MYRIAN CONSUELO GRANDA VINUEZA</v>
          </cell>
          <cell r="L1017" t="str">
            <v>SAN JOSE DE AYORA  AV PICHINCHA  329 Y ZAMORA</v>
          </cell>
          <cell r="O1017" t="str">
            <v>171002</v>
          </cell>
          <cell r="P1017" t="str">
            <v>171002</v>
          </cell>
          <cell r="Q1017" t="str">
            <v>PICHINCHA_CAYAMBE_SAN JOSE DE AYORA</v>
          </cell>
          <cell r="R1017" t="str">
            <v>4766244</v>
          </cell>
          <cell r="W1017" t="str">
            <v>1724405442_V3343V4242</v>
          </cell>
          <cell r="X1017" t="str">
            <v>0998356824-</v>
          </cell>
          <cell r="AA1017">
            <v>44921</v>
          </cell>
          <cell r="AD1017">
            <v>1</v>
          </cell>
          <cell r="AE1017">
            <v>1</v>
          </cell>
          <cell r="AH1017" t="str">
            <v>BARRIO RESIDENCIAL A UNA CASA DE LA PELOTA NACIONAL ENTREGA EN CASA 2P TAXO LLAMAR A LA CLIENTE</v>
          </cell>
          <cell r="AI1017" t="str">
            <v>DESPACHO</v>
          </cell>
          <cell r="AJ1017" t="str">
            <v>Normal</v>
          </cell>
          <cell r="AL1017" t="str">
            <v>NO</v>
          </cell>
          <cell r="AN1017" t="str">
            <v>MOV_tecnocom_credito_directo</v>
          </cell>
          <cell r="AO1017" t="str">
            <v>CANAL ONLINE</v>
          </cell>
          <cell r="AP1017">
            <v>44921</v>
          </cell>
          <cell r="AR1017" t="str">
            <v>MDELIVERY_4766244</v>
          </cell>
          <cell r="AS1017">
            <v>324341</v>
          </cell>
          <cell r="AT1017" t="str">
            <v>D40</v>
          </cell>
          <cell r="AU1017" t="str">
            <v>BTC</v>
          </cell>
          <cell r="AV1017">
            <v>1</v>
          </cell>
          <cell r="AW1017" t="str">
            <v>PROVINCIAL</v>
          </cell>
          <cell r="AX1017" t="str">
            <v>ENTREGADO</v>
          </cell>
          <cell r="AY1017" t="str">
            <v>LTE XIAOMI REDMI NOTE 11 AZUL: 1 und - sn. 861696063050705</v>
          </cell>
          <cell r="AZ1017" t="str">
            <v>TERMINAL</v>
          </cell>
          <cell r="BA1017" t="str">
            <v>Validar Biometrico</v>
          </cell>
        </row>
        <row r="1018">
          <cell r="A1018" t="str">
            <v>4766293</v>
          </cell>
          <cell r="B1018" t="str">
            <v>MDELIVERY</v>
          </cell>
          <cell r="C1018">
            <v>44921</v>
          </cell>
          <cell r="D1018" t="str">
            <v>FLEXNET ECUADOR - MDELIVERY</v>
          </cell>
          <cell r="E1018" t="str">
            <v>CALLE 28 DE JUNIO S/N Y GARCIA MORENO ENTRADA LLANO GRANDE</v>
          </cell>
          <cell r="H1018" t="str">
            <v>170208</v>
          </cell>
          <cell r="I1018" t="str">
            <v>QUITO</v>
          </cell>
          <cell r="J1018" t="str">
            <v>PICHINCHA</v>
          </cell>
          <cell r="K1018" t="str">
            <v>MARLON DAVID BAQUE ROJAS</v>
          </cell>
          <cell r="L1018" t="str">
            <v>OFICINA TRAMACO PUNTO DE ATENCION VIA DAULE</v>
          </cell>
          <cell r="O1018" t="str">
            <v>GUAYAQUIL</v>
          </cell>
          <cell r="P1018" t="str">
            <v>GUAYAQUIL</v>
          </cell>
          <cell r="Q1018" t="str">
            <v>GUAYAS_GUAYAQUIL_</v>
          </cell>
          <cell r="R1018" t="str">
            <v>4766293</v>
          </cell>
          <cell r="W1018" t="str">
            <v>0919860411_V4433V2442</v>
          </cell>
          <cell r="X1018" t="str">
            <v>0984346925-0984178761</v>
          </cell>
          <cell r="AA1018">
            <v>44921</v>
          </cell>
          <cell r="AD1018">
            <v>1</v>
          </cell>
          <cell r="AE1018">
            <v>1</v>
          </cell>
          <cell r="AH1018" t="str">
            <v>0984346925 NUMERO DEL CLIENTE</v>
          </cell>
          <cell r="AI1018" t="str">
            <v>DESPACHO</v>
          </cell>
          <cell r="AJ1018" t="str">
            <v>DERIVADO PICK UP</v>
          </cell>
          <cell r="AL1018" t="str">
            <v>NO</v>
          </cell>
          <cell r="AN1018" t="str">
            <v>MOV tecnocom</v>
          </cell>
          <cell r="AO1018" t="str">
            <v>CANAL ONLINE</v>
          </cell>
          <cell r="AP1018">
            <v>44921</v>
          </cell>
          <cell r="AR1018" t="str">
            <v>MDELIVERY_4766293</v>
          </cell>
          <cell r="AS1018">
            <v>324393</v>
          </cell>
          <cell r="AT1018" t="str">
            <v>D40</v>
          </cell>
          <cell r="AU1018" t="str">
            <v>BTC</v>
          </cell>
          <cell r="AV1018">
            <v>1</v>
          </cell>
          <cell r="AW1018" t="str">
            <v>PROVINCIAL</v>
          </cell>
          <cell r="AX1018" t="str">
            <v>EN_TRANSITO</v>
          </cell>
          <cell r="AY1018" t="str">
            <v>LTE XIAOMI REDMI NOTE 11 AZUL: 1 und - sn. 869113065810468</v>
          </cell>
          <cell r="AZ1018" t="str">
            <v>TERMINAL</v>
          </cell>
          <cell r="BA1018" t="str">
            <v>Validar Biometrico, Validar Tarjeta Credito M,</v>
          </cell>
        </row>
        <row r="1019">
          <cell r="A1019" t="str">
            <v>4766305</v>
          </cell>
          <cell r="B1019" t="str">
            <v>MDELIVERY</v>
          </cell>
          <cell r="C1019">
            <v>44921</v>
          </cell>
          <cell r="D1019" t="str">
            <v>FLEXNET ECUADOR - MDELIVERY</v>
          </cell>
          <cell r="E1019" t="str">
            <v>CALLE 28 DE JUNIO S/N Y GARCIA MORENO ENTRADA LLANO GRANDE</v>
          </cell>
          <cell r="H1019" t="str">
            <v>170208</v>
          </cell>
          <cell r="I1019" t="str">
            <v>QUITO</v>
          </cell>
          <cell r="J1019" t="str">
            <v>PICHINCHA</v>
          </cell>
          <cell r="K1019" t="str">
            <v>MARIA JOSE MORALES NARANJO</v>
          </cell>
          <cell r="L1019" t="str">
            <v>TARQUI AV PASEO DEL PARQUE BLOQUE 5</v>
          </cell>
          <cell r="O1019" t="str">
            <v>090509</v>
          </cell>
          <cell r="P1019" t="str">
            <v>090509</v>
          </cell>
          <cell r="Q1019" t="str">
            <v>GUAYAS_GUAYAQUIL_TARQUI</v>
          </cell>
          <cell r="R1019" t="str">
            <v>4766305</v>
          </cell>
          <cell r="W1019" t="str">
            <v>0924162746_V2343I2222</v>
          </cell>
          <cell r="X1019" t="str">
            <v>0983838321-</v>
          </cell>
          <cell r="AA1019">
            <v>44921</v>
          </cell>
          <cell r="AD1019">
            <v>1</v>
          </cell>
          <cell r="AE1019">
            <v>1</v>
          </cell>
          <cell r="AH1019" t="str">
            <v>SECTOR PARQUE SAMANES ENTREGA LAS OFICINAS DE ARCSA ANUNCIARSE CON EL GUARDIA PREGUNTAR POR LA ABG MARIA JOSE MORALES S1 ENVIADO</v>
          </cell>
          <cell r="AI1019" t="str">
            <v>DESPACHO</v>
          </cell>
          <cell r="AJ1019" t="str">
            <v>Normal</v>
          </cell>
          <cell r="AL1019" t="str">
            <v>NO</v>
          </cell>
          <cell r="AN1019" t="str">
            <v>MOV_tecnocom_credito_directo</v>
          </cell>
          <cell r="AO1019" t="str">
            <v>CANAL ONLINE</v>
          </cell>
          <cell r="AP1019">
            <v>44921</v>
          </cell>
          <cell r="AR1019" t="str">
            <v>MDELIVERY_4766305</v>
          </cell>
          <cell r="AS1019">
            <v>324380</v>
          </cell>
          <cell r="AT1019" t="str">
            <v>D40</v>
          </cell>
          <cell r="AU1019" t="str">
            <v>BTC</v>
          </cell>
          <cell r="AV1019">
            <v>1</v>
          </cell>
          <cell r="AW1019" t="str">
            <v>LOCAL</v>
          </cell>
          <cell r="AX1019" t="str">
            <v>ENTREGADO</v>
          </cell>
          <cell r="AY1019" t="str">
            <v>LTE IPHONE 11 64GB NEGRO: 1 und - sn. 350537092858155</v>
          </cell>
          <cell r="AZ1019" t="str">
            <v>TERMINAL</v>
          </cell>
          <cell r="BA1019" t="str">
            <v>Validar Biometrico</v>
          </cell>
        </row>
        <row r="1020">
          <cell r="A1020" t="str">
            <v>4766323</v>
          </cell>
          <cell r="B1020" t="str">
            <v>MDELIVERY</v>
          </cell>
          <cell r="C1020">
            <v>44921</v>
          </cell>
          <cell r="D1020" t="str">
            <v>FLEXNET ECUADOR - MDELIVERY</v>
          </cell>
          <cell r="E1020" t="str">
            <v>CALLE 28 DE JUNIO S/N Y GARCIA MORENO ENTRADA LLANO GRANDE</v>
          </cell>
          <cell r="H1020" t="str">
            <v>170208</v>
          </cell>
          <cell r="I1020" t="str">
            <v>QUITO</v>
          </cell>
          <cell r="J1020" t="str">
            <v>PICHINCHA</v>
          </cell>
          <cell r="K1020" t="str">
            <v>ANA MARIA SANCHEZ ALMEIDA</v>
          </cell>
          <cell r="L1020" t="str">
            <v>INAQUITO CALLE ALEXANDER VON HUMBOLDT  N31 11   Y LA CORUNIA</v>
          </cell>
          <cell r="O1020" t="str">
            <v>170517</v>
          </cell>
          <cell r="P1020" t="str">
            <v>170517</v>
          </cell>
          <cell r="Q1020" t="str">
            <v>PICHINCHA_QUITO_INAQUITO</v>
          </cell>
          <cell r="R1020" t="str">
            <v>4766323</v>
          </cell>
          <cell r="W1020" t="str">
            <v>1721213930</v>
          </cell>
          <cell r="X1020" t="str">
            <v>0992824516-0992824516</v>
          </cell>
          <cell r="AA1020">
            <v>44921</v>
          </cell>
          <cell r="AD1020">
            <v>1</v>
          </cell>
          <cell r="AE1020">
            <v>1</v>
          </cell>
          <cell r="AH1020" t="str">
            <v>LA CORUNIA ENTREGA EN GUARDERIA GUABA TREE LLAMAR A LA CLIENTE  LLAMAR PREVIA ENTREGA</v>
          </cell>
          <cell r="AI1020" t="str">
            <v>DESPACHO</v>
          </cell>
          <cell r="AJ1020" t="str">
            <v>Normal</v>
          </cell>
          <cell r="AL1020" t="str">
            <v>NO</v>
          </cell>
          <cell r="AN1020" t="str">
            <v>MOV onlinevip</v>
          </cell>
          <cell r="AO1020" t="str">
            <v>CANAL ONLINE</v>
          </cell>
          <cell r="AP1020">
            <v>44921</v>
          </cell>
          <cell r="AR1020" t="str">
            <v>MDELIVERY_4766323</v>
          </cell>
          <cell r="AS1020">
            <v>324505</v>
          </cell>
          <cell r="AT1020" t="str">
            <v>D40</v>
          </cell>
          <cell r="AU1020" t="str">
            <v>BTC</v>
          </cell>
          <cell r="AV1020">
            <v>1</v>
          </cell>
          <cell r="AW1020" t="str">
            <v>LOCAL</v>
          </cell>
          <cell r="AX1020" t="str">
            <v>ENTREGADO</v>
          </cell>
          <cell r="AY1020" t="str">
            <v>LTE XIAOMI REDMI 10A 64GB SILVER: 1 und - sn. 863696062603148</v>
          </cell>
          <cell r="AZ1020" t="str">
            <v>TERMINAL</v>
          </cell>
          <cell r="BA1020" t="str">
            <v>Validar Biometrico</v>
          </cell>
        </row>
        <row r="1021">
          <cell r="A1021" t="str">
            <v>4766327</v>
          </cell>
          <cell r="B1021" t="str">
            <v>MDELIVERY</v>
          </cell>
          <cell r="C1021">
            <v>44921</v>
          </cell>
          <cell r="D1021" t="str">
            <v>FLEXNET ECUADOR - MDELIVERY</v>
          </cell>
          <cell r="E1021" t="str">
            <v>CALLE 28 DE JUNIO S/N Y GARCIA MORENO ENTRADA LLANO GRANDE</v>
          </cell>
          <cell r="H1021" t="str">
            <v>170208</v>
          </cell>
          <cell r="I1021" t="str">
            <v>QUITO</v>
          </cell>
          <cell r="J1021" t="str">
            <v>PICHINCHA</v>
          </cell>
          <cell r="K1021" t="str">
            <v>NATALIA PAULINA RUIZ GALARZA</v>
          </cell>
          <cell r="L1021" t="str">
            <v>ATOCHA  FICOA CALLE AV LOS GUAYTAMBOS SN Y JUAN MONTALVO</v>
          </cell>
          <cell r="O1021" t="str">
            <v>180108</v>
          </cell>
          <cell r="P1021" t="str">
            <v>180108</v>
          </cell>
          <cell r="Q1021" t="str">
            <v>TUNGURAHUA_AMBATO_ATOCHA  FICOA</v>
          </cell>
          <cell r="R1021" t="str">
            <v>4766327</v>
          </cell>
          <cell r="W1021" t="str">
            <v>1804429031_E1133a1122</v>
          </cell>
          <cell r="X1021" t="str">
            <v>0998771073-</v>
          </cell>
          <cell r="AA1021">
            <v>44921</v>
          </cell>
          <cell r="AD1021">
            <v>1</v>
          </cell>
          <cell r="AE1021">
            <v>1</v>
          </cell>
          <cell r="AH1021" t="str">
            <v>JTO A SERVIENTREGA TRABAJA EN BROKER DE SEGUROS CONFIA</v>
          </cell>
          <cell r="AI1021" t="str">
            <v>DESPACHO</v>
          </cell>
          <cell r="AJ1021" t="str">
            <v>Normal</v>
          </cell>
          <cell r="AL1021" t="str">
            <v>NO</v>
          </cell>
          <cell r="AN1021" t="str">
            <v>MOV tecnocom</v>
          </cell>
          <cell r="AO1021" t="str">
            <v>CANAL ONLINE</v>
          </cell>
          <cell r="AP1021">
            <v>44921</v>
          </cell>
          <cell r="AR1021" t="str">
            <v>MDELIVERY_4766327</v>
          </cell>
          <cell r="AS1021">
            <v>324344</v>
          </cell>
          <cell r="AT1021" t="str">
            <v>D40</v>
          </cell>
          <cell r="AU1021" t="str">
            <v>BTC</v>
          </cell>
          <cell r="AV1021">
            <v>1</v>
          </cell>
          <cell r="AW1021" t="str">
            <v>PROVINCIAL</v>
          </cell>
          <cell r="AX1021" t="str">
            <v>INCIDENCIA</v>
          </cell>
          <cell r="AY1021" t="str">
            <v>LTE HUAWEI NOVA 9 SE NEGRO: 1 und - sn. 861965051480756</v>
          </cell>
          <cell r="AZ1021" t="str">
            <v>TERMINAL</v>
          </cell>
          <cell r="BA1021" t="str">
            <v>Validar Biometrico, Validar Tarjeta Credito M,</v>
          </cell>
        </row>
        <row r="1022">
          <cell r="A1022" t="str">
            <v>4766381</v>
          </cell>
          <cell r="B1022" t="str">
            <v>MDELIVERY</v>
          </cell>
          <cell r="C1022">
            <v>44921</v>
          </cell>
          <cell r="D1022" t="str">
            <v>FLEXNET ECUADOR - MDELIVERY</v>
          </cell>
          <cell r="E1022" t="str">
            <v>CALLE 28 DE JUNIO S/N Y GARCIA MORENO ENTRADA LLANO GRANDE</v>
          </cell>
          <cell r="H1022" t="str">
            <v>170208</v>
          </cell>
          <cell r="I1022" t="str">
            <v>QUITO</v>
          </cell>
          <cell r="J1022" t="str">
            <v>PICHINCHA</v>
          </cell>
          <cell r="K1022" t="str">
            <v>JOAQUIN XAVIER CAMPAÑA VALENZUELA</v>
          </cell>
          <cell r="L1022" t="str">
            <v>SOLANDA CALLE SANTA ELENA  OE10 175  Y BETTY PAREDES</v>
          </cell>
          <cell r="O1022" t="str">
            <v>170607</v>
          </cell>
          <cell r="P1022" t="str">
            <v>170607</v>
          </cell>
          <cell r="Q1022" t="str">
            <v>PICHINCHA_QUITO_SOLANDA</v>
          </cell>
          <cell r="R1022" t="str">
            <v>4766381</v>
          </cell>
          <cell r="W1022" t="str">
            <v>1727364679_E2333I1222</v>
          </cell>
          <cell r="X1022" t="str">
            <v>0987194952-</v>
          </cell>
          <cell r="AA1022">
            <v>44921</v>
          </cell>
          <cell r="AD1022">
            <v>1</v>
          </cell>
          <cell r="AE1022">
            <v>1</v>
          </cell>
          <cell r="AH1022" t="str">
            <v>DIAGONAL CENTRO DE SAUD SANTA BARBARA EN CASA BLANCA DE  3 PISOS</v>
          </cell>
          <cell r="AI1022" t="str">
            <v>DESPACHO</v>
          </cell>
          <cell r="AJ1022" t="str">
            <v>Normal</v>
          </cell>
          <cell r="AL1022" t="str">
            <v>NO</v>
          </cell>
          <cell r="AN1022" t="str">
            <v>MOV tecnocom</v>
          </cell>
          <cell r="AO1022" t="str">
            <v>CANAL ONLINE</v>
          </cell>
          <cell r="AP1022">
            <v>44921</v>
          </cell>
          <cell r="AR1022" t="str">
            <v>MDELIVERY_4766381</v>
          </cell>
          <cell r="AS1022">
            <v>324502</v>
          </cell>
          <cell r="AT1022" t="str">
            <v>D40</v>
          </cell>
          <cell r="AU1022" t="str">
            <v>BTC</v>
          </cell>
          <cell r="AV1022">
            <v>1</v>
          </cell>
          <cell r="AW1022" t="str">
            <v>LOCAL</v>
          </cell>
          <cell r="AX1022" t="str">
            <v>ENTREGADO</v>
          </cell>
          <cell r="AY1022" t="str">
            <v>LTE IPHONE 11 64GB NEGRO: 1 und - sn. 356656421740159</v>
          </cell>
          <cell r="AZ1022" t="str">
            <v>TERMINAL</v>
          </cell>
          <cell r="BA1022" t="str">
            <v>Validar Biometrico, Validar Tarjeta Credito M,</v>
          </cell>
        </row>
        <row r="1023">
          <cell r="A1023" t="str">
            <v>4766425</v>
          </cell>
          <cell r="B1023" t="str">
            <v>MDELIVERY</v>
          </cell>
          <cell r="C1023">
            <v>44921</v>
          </cell>
          <cell r="D1023" t="str">
            <v>FLEXNET ECUADOR - MDELIVERY</v>
          </cell>
          <cell r="E1023" t="str">
            <v>CALLE 28 DE JUNIO S/N Y GARCIA MORENO ENTRADA LLANO GRANDE</v>
          </cell>
          <cell r="H1023" t="str">
            <v>170208</v>
          </cell>
          <cell r="I1023" t="str">
            <v>QUITO</v>
          </cell>
          <cell r="J1023" t="str">
            <v>PICHINCHA</v>
          </cell>
          <cell r="K1023" t="str">
            <v>PEPITA SUSANA COBOS ECHEVERRIA</v>
          </cell>
          <cell r="L1023" t="str">
            <v>COTACACHI CALLE MODESTO PENIAHERRERA  1246 CALLE BOLIVAR</v>
          </cell>
          <cell r="O1023" t="str">
            <v>100301</v>
          </cell>
          <cell r="P1023" t="str">
            <v>100301</v>
          </cell>
          <cell r="Q1023" t="str">
            <v>IMBABURA_COTACACHI_COTACACHI</v>
          </cell>
          <cell r="R1023" t="str">
            <v>4766425</v>
          </cell>
          <cell r="W1023" t="str">
            <v>1000272474_V4344V4444</v>
          </cell>
          <cell r="X1023" t="str">
            <v>0995606538-</v>
          </cell>
          <cell r="AA1023">
            <v>44921</v>
          </cell>
          <cell r="AD1023">
            <v>1</v>
          </cell>
          <cell r="AE1023">
            <v>1</v>
          </cell>
          <cell r="AH1023" t="str">
            <v>SECTOR CENTRO DIAGONAL A LA IGLESIA MATRIZ ES UNA CASA COLONIAL COLOR BEIGE DE DOS PISOS CON DOS BALCONES EN EL PRIMER PISO S1 ENVIADO SE</v>
          </cell>
          <cell r="AI1023" t="str">
            <v>DESPACHO</v>
          </cell>
          <cell r="AJ1023" t="str">
            <v>AGENDADO S1</v>
          </cell>
          <cell r="AL1023" t="str">
            <v>NO</v>
          </cell>
          <cell r="AN1023" t="str">
            <v>MOV_tecnocom_credito_directo</v>
          </cell>
          <cell r="AO1023" t="str">
            <v>CANAL ONLINE</v>
          </cell>
          <cell r="AP1023">
            <v>44921</v>
          </cell>
          <cell r="AR1023" t="str">
            <v>MDELIVERY_4766425</v>
          </cell>
          <cell r="AS1023">
            <v>324353</v>
          </cell>
          <cell r="AT1023" t="str">
            <v>D40</v>
          </cell>
          <cell r="AU1023" t="str">
            <v>BTC</v>
          </cell>
          <cell r="AV1023">
            <v>1</v>
          </cell>
          <cell r="AW1023" t="str">
            <v>PROVINCIAL</v>
          </cell>
          <cell r="AX1023" t="str">
            <v>INCIDENCIA</v>
          </cell>
          <cell r="AY1023" t="str">
            <v>LTE MOTO G22 NEGRO: 1 und - sn. 359694275285291</v>
          </cell>
          <cell r="AZ1023" t="str">
            <v>TERMINAL</v>
          </cell>
          <cell r="BA1023" t="str">
            <v>Validar Biometrico</v>
          </cell>
        </row>
        <row r="1024">
          <cell r="A1024" t="str">
            <v>4766432</v>
          </cell>
          <cell r="B1024" t="str">
            <v>MDELIVERY</v>
          </cell>
          <cell r="C1024">
            <v>44921</v>
          </cell>
          <cell r="D1024" t="str">
            <v>FLEXNET ECUADOR - MDELIVERY</v>
          </cell>
          <cell r="E1024" t="str">
            <v>CALLE 28 DE JUNIO S/N Y GARCIA MORENO ENTRADA LLANO GRANDE</v>
          </cell>
          <cell r="H1024" t="str">
            <v>170208</v>
          </cell>
          <cell r="I1024" t="str">
            <v>QUITO</v>
          </cell>
          <cell r="J1024" t="str">
            <v>PICHINCHA</v>
          </cell>
          <cell r="K1024" t="str">
            <v>MARIA GABRIELA RENJIFO MENDOZA</v>
          </cell>
          <cell r="L1024" t="str">
            <v>EL COLORADO  VIA A MANTA KILOMETRO 7 Y MEDIO</v>
          </cell>
          <cell r="O1024" t="str">
            <v>130219</v>
          </cell>
          <cell r="P1024" t="str">
            <v>130219</v>
          </cell>
          <cell r="Q1024" t="str">
            <v>MANABI_MONTECRISTI_EL COLORADO</v>
          </cell>
          <cell r="R1024" t="str">
            <v>4766432</v>
          </cell>
          <cell r="W1024" t="str">
            <v>1309094926_E4333V2222</v>
          </cell>
          <cell r="X1024" t="str">
            <v>0979598439-</v>
          </cell>
          <cell r="AA1024">
            <v>44921</v>
          </cell>
          <cell r="AD1024">
            <v>1</v>
          </cell>
          <cell r="AE1024">
            <v>1</v>
          </cell>
          <cell r="AH1024" t="str">
            <v>FRENTE A LA MUEBLERIA MENDOZA EN LA EMPRESA DISMUNDI SA AREA CONTABLE PLANTA BAJA IDENTIFICARSE EN SEGURIDAD</v>
          </cell>
          <cell r="AI1024" t="str">
            <v>DESPACHO</v>
          </cell>
          <cell r="AJ1024" t="str">
            <v>Normal</v>
          </cell>
          <cell r="AL1024" t="str">
            <v>NO</v>
          </cell>
          <cell r="AN1024" t="str">
            <v>MOV_tecnocom_credito_directo</v>
          </cell>
          <cell r="AO1024" t="str">
            <v>CANAL ONLINE</v>
          </cell>
          <cell r="AP1024">
            <v>44921</v>
          </cell>
          <cell r="AR1024" t="str">
            <v>MDELIVERY_4766432</v>
          </cell>
          <cell r="AS1024">
            <v>324449</v>
          </cell>
          <cell r="AT1024" t="str">
            <v>D40</v>
          </cell>
          <cell r="AU1024" t="str">
            <v>BTC</v>
          </cell>
          <cell r="AV1024">
            <v>1</v>
          </cell>
          <cell r="AW1024" t="str">
            <v>PROVINCIAL</v>
          </cell>
          <cell r="AX1024" t="str">
            <v>ENTREGADO</v>
          </cell>
          <cell r="AY1024" t="str">
            <v>LTE HONOR X7 SILVER: 1 und - sn. 869937054503399</v>
          </cell>
          <cell r="AZ1024" t="str">
            <v>TERMINAL</v>
          </cell>
          <cell r="BA1024" t="str">
            <v>Validar Biometrico</v>
          </cell>
        </row>
        <row r="1025">
          <cell r="A1025" t="str">
            <v>4766446</v>
          </cell>
          <cell r="B1025" t="str">
            <v>MDELIVERY</v>
          </cell>
          <cell r="C1025">
            <v>44921</v>
          </cell>
          <cell r="D1025" t="str">
            <v>FLEXNET ECUADOR - MDELIVERY</v>
          </cell>
          <cell r="E1025" t="str">
            <v>CALLE 28 DE JUNIO S/N Y GARCIA MORENO ENTRADA LLANO GRANDE</v>
          </cell>
          <cell r="H1025" t="str">
            <v>170208</v>
          </cell>
          <cell r="I1025" t="str">
            <v>QUITO</v>
          </cell>
          <cell r="J1025" t="str">
            <v>PICHINCHA</v>
          </cell>
          <cell r="K1025" t="str">
            <v>VICTOR ALFREDO PANTOJA MERA</v>
          </cell>
          <cell r="L1025" t="str">
            <v>ATOCHA FICOA  VIRGEN DEL SOL  SN  Y ELEGIAS</v>
          </cell>
          <cell r="O1025" t="str">
            <v>180108</v>
          </cell>
          <cell r="P1025" t="str">
            <v>180108</v>
          </cell>
          <cell r="Q1025" t="str">
            <v>TUNGURAHUA_AMBATO_ATOCHA FICOA</v>
          </cell>
          <cell r="R1025" t="str">
            <v>4766446</v>
          </cell>
          <cell r="W1025" t="str">
            <v>1802730711_V2443V4222</v>
          </cell>
          <cell r="X1025" t="str">
            <v>0987504308-</v>
          </cell>
          <cell r="AA1025">
            <v>44921</v>
          </cell>
          <cell r="AD1025">
            <v>1</v>
          </cell>
          <cell r="AE1025">
            <v>1</v>
          </cell>
          <cell r="AH1025" t="str">
            <v>EN CASA DE 2 PISOS BALDOSA CAFE ARRIBA BLANCA A MEDIA CDRA DEL PARQUE CENTRAL DE ATOCHA</v>
          </cell>
          <cell r="AI1025" t="str">
            <v>DESPACHO</v>
          </cell>
          <cell r="AJ1025" t="str">
            <v>Normal</v>
          </cell>
          <cell r="AL1025" t="str">
            <v>NO</v>
          </cell>
          <cell r="AN1025" t="str">
            <v>MOV_tecnocom_credito_directo</v>
          </cell>
          <cell r="AO1025" t="str">
            <v>CANAL ONLINE</v>
          </cell>
          <cell r="AP1025">
            <v>44921</v>
          </cell>
          <cell r="AR1025" t="str">
            <v>MDELIVERY_4766446</v>
          </cell>
          <cell r="AS1025">
            <v>324358</v>
          </cell>
          <cell r="AT1025" t="str">
            <v>D40</v>
          </cell>
          <cell r="AU1025" t="str">
            <v>BTC</v>
          </cell>
          <cell r="AV1025">
            <v>1</v>
          </cell>
          <cell r="AW1025" t="str">
            <v>PROVINCIAL</v>
          </cell>
          <cell r="AX1025" t="str">
            <v>INCIDENCIA</v>
          </cell>
          <cell r="AY1025" t="str">
            <v>LTE REALME 9I 128GB NEGRO: 1 und - sn. 869551050308917</v>
          </cell>
          <cell r="AZ1025" t="str">
            <v>TERMINAL</v>
          </cell>
          <cell r="BA1025" t="str">
            <v>Validar Biometrico</v>
          </cell>
        </row>
        <row r="1026">
          <cell r="A1026" t="str">
            <v>4766456</v>
          </cell>
          <cell r="B1026" t="str">
            <v>MDELIVERY</v>
          </cell>
          <cell r="C1026">
            <v>44921</v>
          </cell>
          <cell r="D1026" t="str">
            <v>FLEXNET ECUADOR - MDELIVERY</v>
          </cell>
          <cell r="E1026" t="str">
            <v>CALLE 28 DE JUNIO S/N Y GARCIA MORENO ENTRADA LLANO GRANDE</v>
          </cell>
          <cell r="H1026" t="str">
            <v>170208</v>
          </cell>
          <cell r="I1026" t="str">
            <v>QUITO</v>
          </cell>
          <cell r="J1026" t="str">
            <v>PICHINCHA</v>
          </cell>
          <cell r="K1026" t="str">
            <v>EDWIN DANIEL ROBLES MACIAS</v>
          </cell>
          <cell r="L1026" t="str">
            <v>EL CARMEN AV CHONE  SN  Y STA ANA</v>
          </cell>
          <cell r="O1026" t="str">
            <v>130503</v>
          </cell>
          <cell r="P1026" t="str">
            <v>130503</v>
          </cell>
          <cell r="Q1026" t="str">
            <v>MANABI_EL CARMEN _EL CARMEN</v>
          </cell>
          <cell r="R1026" t="str">
            <v>4766456</v>
          </cell>
          <cell r="W1026" t="str">
            <v>1314122480</v>
          </cell>
          <cell r="X1026" t="str">
            <v>0969879315-0969879315</v>
          </cell>
          <cell r="AA1026">
            <v>44921</v>
          </cell>
          <cell r="AD1026">
            <v>1</v>
          </cell>
          <cell r="AE1026">
            <v>1</v>
          </cell>
          <cell r="AH1026" t="str">
            <v>CENTRO BARRIO STA MARIANITA JUNTO A PUBLISERI ENTREGA EN CASA 3P CELESTE</v>
          </cell>
          <cell r="AI1026" t="str">
            <v>DESPACHO</v>
          </cell>
          <cell r="AJ1026" t="str">
            <v>Normal</v>
          </cell>
          <cell r="AL1026" t="str">
            <v>NO</v>
          </cell>
          <cell r="AN1026" t="str">
            <v>MOV onlinevip</v>
          </cell>
          <cell r="AO1026" t="str">
            <v>CANAL ONLINE</v>
          </cell>
          <cell r="AP1026">
            <v>44921</v>
          </cell>
          <cell r="AR1026" t="str">
            <v>MDELIVERY_4766456</v>
          </cell>
          <cell r="AS1026">
            <v>324356</v>
          </cell>
          <cell r="AT1026" t="str">
            <v>D40</v>
          </cell>
          <cell r="AU1026" t="str">
            <v>BTC</v>
          </cell>
          <cell r="AV1026">
            <v>1</v>
          </cell>
          <cell r="AW1026" t="str">
            <v>PROVINCIAL</v>
          </cell>
          <cell r="AX1026" t="str">
            <v>ENTREGADO</v>
          </cell>
          <cell r="AY1026" t="str">
            <v>LTE SAMSUNG A03 AZUL: 1 und - sn. 354379556010676</v>
          </cell>
          <cell r="AZ1026" t="str">
            <v>TERMINAL</v>
          </cell>
          <cell r="BA1026" t="str">
            <v>Validar Biometrico</v>
          </cell>
        </row>
        <row r="1027">
          <cell r="A1027" t="str">
            <v>4766492</v>
          </cell>
          <cell r="B1027" t="str">
            <v>MDELIVERY</v>
          </cell>
          <cell r="C1027">
            <v>44921</v>
          </cell>
          <cell r="D1027" t="str">
            <v>FLEXNET ECUADOR - MDELIVERY</v>
          </cell>
          <cell r="E1027" t="str">
            <v>CALLE 28 DE JUNIO S/N Y GARCIA MORENO ENTRADA LLANO GRANDE</v>
          </cell>
          <cell r="H1027" t="str">
            <v>170208</v>
          </cell>
          <cell r="I1027" t="str">
            <v>QUITO</v>
          </cell>
          <cell r="J1027" t="str">
            <v>PICHINCHA</v>
          </cell>
          <cell r="K1027" t="str">
            <v>JOEL ALEJANDRO ERAZO VINCES</v>
          </cell>
          <cell r="L1027" t="str">
            <v>LA JOYA DE LOS SACHAS AV 12 FEBRERO  SN  Y MISION CPUCHINA</v>
          </cell>
          <cell r="O1027" t="str">
            <v>220101</v>
          </cell>
          <cell r="P1027" t="str">
            <v>220101</v>
          </cell>
          <cell r="Q1027" t="str">
            <v>ORELLANA_LA JOYA DE LOS SACHAS_LA JOYA DE LOS SACHAS</v>
          </cell>
          <cell r="R1027" t="str">
            <v>4766492</v>
          </cell>
          <cell r="W1027" t="str">
            <v>2250303654_E1333A1222</v>
          </cell>
          <cell r="X1027" t="str">
            <v>0995370866-</v>
          </cell>
          <cell r="AA1027">
            <v>44921</v>
          </cell>
          <cell r="AD1027">
            <v>1</v>
          </cell>
          <cell r="AE1027">
            <v>1</v>
          </cell>
          <cell r="AH1027" t="str">
            <v>EN NONEYGRAM POVEDA GROUP FRENTE AL ASADERO ANDREITA</v>
          </cell>
          <cell r="AI1027" t="str">
            <v>DESPACHO</v>
          </cell>
          <cell r="AJ1027" t="str">
            <v>Normal</v>
          </cell>
          <cell r="AL1027" t="str">
            <v>NO</v>
          </cell>
          <cell r="AN1027" t="str">
            <v>MOV tecnocom</v>
          </cell>
          <cell r="AO1027" t="str">
            <v>CANAL ONLINE</v>
          </cell>
          <cell r="AP1027">
            <v>44921</v>
          </cell>
          <cell r="AR1027" t="str">
            <v>MDELIVERY_4766492</v>
          </cell>
          <cell r="AS1027">
            <v>324416</v>
          </cell>
          <cell r="AT1027" t="str">
            <v>D40</v>
          </cell>
          <cell r="AU1027" t="str">
            <v>BTC</v>
          </cell>
          <cell r="AV1027">
            <v>1</v>
          </cell>
          <cell r="AW1027" t="str">
            <v>PROVINCIAL</v>
          </cell>
          <cell r="AX1027" t="str">
            <v>EN_TRANSITO</v>
          </cell>
          <cell r="AY1027" t="str">
            <v>LTE IPHONE 11 64GB NEGRO: 1 und - sn. 356656421854547</v>
          </cell>
          <cell r="AZ1027" t="str">
            <v>TERMINAL</v>
          </cell>
          <cell r="BA1027" t="str">
            <v>Validar Biometrico, Validar Tarjeta Credito M,</v>
          </cell>
        </row>
        <row r="1028">
          <cell r="A1028" t="str">
            <v>4766532</v>
          </cell>
          <cell r="B1028" t="str">
            <v>MDELIVERY</v>
          </cell>
          <cell r="C1028">
            <v>44921</v>
          </cell>
          <cell r="D1028" t="str">
            <v>FLEXNET ECUADOR - MDELIVERY</v>
          </cell>
          <cell r="E1028" t="str">
            <v>CALLE 28 DE JUNIO S/N Y GARCIA MORENO ENTRADA LLANO GRANDE</v>
          </cell>
          <cell r="H1028" t="str">
            <v>170208</v>
          </cell>
          <cell r="I1028" t="str">
            <v>QUITO</v>
          </cell>
          <cell r="J1028" t="str">
            <v>PICHINCHA</v>
          </cell>
          <cell r="K1028" t="str">
            <v>LUIS ENRIQUE VERA RIVAS</v>
          </cell>
          <cell r="L1028" t="str">
            <v>XIMENA FLORESTA 2  MZ 146 VILLA 21</v>
          </cell>
          <cell r="O1028" t="str">
            <v>090107</v>
          </cell>
          <cell r="P1028" t="str">
            <v>090107</v>
          </cell>
          <cell r="Q1028" t="str">
            <v>GUAYAS_GUAYAQUIL_XIMENA</v>
          </cell>
          <cell r="R1028" t="str">
            <v>4766532</v>
          </cell>
          <cell r="W1028" t="str">
            <v>0922388756_E1343V2242</v>
          </cell>
          <cell r="X1028" t="str">
            <v>0983089392-</v>
          </cell>
          <cell r="AA1028">
            <v>44921</v>
          </cell>
          <cell r="AD1028">
            <v>1</v>
          </cell>
          <cell r="AE1028">
            <v>1</v>
          </cell>
          <cell r="AH1028" t="str">
            <v>EN CASA DE 2 PISOS BEIGH REJAS BLANCAS TRAS DE LA IGLESIA SAN EDUARDO</v>
          </cell>
          <cell r="AI1028" t="str">
            <v>DESPACHO</v>
          </cell>
          <cell r="AJ1028" t="str">
            <v>Normal</v>
          </cell>
          <cell r="AL1028" t="str">
            <v>NO</v>
          </cell>
          <cell r="AN1028" t="str">
            <v>MOV_tecnocom_credito_directo</v>
          </cell>
          <cell r="AO1028" t="str">
            <v>CANAL ONLINE</v>
          </cell>
          <cell r="AP1028">
            <v>44921</v>
          </cell>
          <cell r="AR1028" t="str">
            <v>MDELIVERY_4766532</v>
          </cell>
          <cell r="AS1028">
            <v>324397</v>
          </cell>
          <cell r="AT1028" t="str">
            <v>D40</v>
          </cell>
          <cell r="AU1028" t="str">
            <v>BTC</v>
          </cell>
          <cell r="AV1028">
            <v>1</v>
          </cell>
          <cell r="AW1028" t="str">
            <v>LOCAL</v>
          </cell>
          <cell r="AX1028" t="str">
            <v>EN_TRANSITO</v>
          </cell>
          <cell r="AY1028" t="str">
            <v>LTE SAMSUNG A53 5G NEGRO: 1 und - sn. 353842197645045</v>
          </cell>
          <cell r="AZ1028" t="str">
            <v>TERMINAL</v>
          </cell>
          <cell r="BA1028" t="str">
            <v>Validar Biometrico</v>
          </cell>
        </row>
        <row r="1029">
          <cell r="A1029" t="str">
            <v>4766601</v>
          </cell>
          <cell r="B1029" t="str">
            <v>MDELIVERY</v>
          </cell>
          <cell r="C1029">
            <v>44921</v>
          </cell>
          <cell r="D1029" t="str">
            <v>FLEXNET ECUADOR - MDELIVERY</v>
          </cell>
          <cell r="E1029" t="str">
            <v>CALLE 28 DE JUNIO S/N Y GARCIA MORENO ENTRADA LLANO GRANDE</v>
          </cell>
          <cell r="H1029" t="str">
            <v>170208</v>
          </cell>
          <cell r="I1029" t="str">
            <v>QUITO</v>
          </cell>
          <cell r="J1029" t="str">
            <v>PICHINCHA</v>
          </cell>
          <cell r="K1029" t="str">
            <v>MELANY LISBETH FARIAS TORRES</v>
          </cell>
          <cell r="L1029" t="str">
            <v>MILAGRO CALLE GABRIEL GARCIA MORENO SN Y 12 DE FEBRERO</v>
          </cell>
          <cell r="O1029" t="str">
            <v>091703</v>
          </cell>
          <cell r="P1029" t="str">
            <v>091703</v>
          </cell>
          <cell r="Q1029" t="str">
            <v>GUAYAS_MILAGRO_MILAGRO</v>
          </cell>
          <cell r="R1029" t="str">
            <v>4766601</v>
          </cell>
          <cell r="W1029" t="str">
            <v>0928982404</v>
          </cell>
          <cell r="X1029" t="str">
            <v>0961741253-0961741253</v>
          </cell>
          <cell r="AA1029">
            <v>44921</v>
          </cell>
          <cell r="AD1029">
            <v>1</v>
          </cell>
          <cell r="AE1029">
            <v>1</v>
          </cell>
          <cell r="AH1029" t="str">
            <v>TRABAJA EN LA CASA DEL BEBE FRENTE AL TIA</v>
          </cell>
          <cell r="AI1029" t="str">
            <v>DESPACHO</v>
          </cell>
          <cell r="AJ1029" t="str">
            <v>Normal</v>
          </cell>
          <cell r="AL1029" t="str">
            <v>NO</v>
          </cell>
          <cell r="AN1029" t="str">
            <v>MOV productovip</v>
          </cell>
          <cell r="AO1029" t="str">
            <v>CANAL ONLINE</v>
          </cell>
          <cell r="AP1029">
            <v>44921</v>
          </cell>
          <cell r="AR1029" t="str">
            <v>MDELIVERY_4766601</v>
          </cell>
          <cell r="AS1029">
            <v>324451</v>
          </cell>
          <cell r="AT1029" t="str">
            <v>D40</v>
          </cell>
          <cell r="AU1029" t="str">
            <v>BTC</v>
          </cell>
          <cell r="AV1029">
            <v>1</v>
          </cell>
          <cell r="AW1029" t="str">
            <v>PROVINCIAL</v>
          </cell>
          <cell r="AX1029" t="str">
            <v>ENTREGADO</v>
          </cell>
          <cell r="AY1029" t="str">
            <v>HALFSIM MOVISTAR: 1 und - sn. 8959300120521873523</v>
          </cell>
          <cell r="AZ1029" t="str">
            <v>SIMCARD</v>
          </cell>
          <cell r="BA1029" t="str">
            <v/>
          </cell>
        </row>
        <row r="1030">
          <cell r="A1030" t="str">
            <v>4766623</v>
          </cell>
          <cell r="B1030" t="str">
            <v>MDELIVERY</v>
          </cell>
          <cell r="C1030">
            <v>44921</v>
          </cell>
          <cell r="D1030" t="str">
            <v>FLEXNET ECUADOR - MDELIVERY</v>
          </cell>
          <cell r="E1030" t="str">
            <v>CALLE 28 DE JUNIO S/N Y GARCIA MORENO ENTRADA LLANO GRANDE</v>
          </cell>
          <cell r="H1030" t="str">
            <v>170208</v>
          </cell>
          <cell r="I1030" t="str">
            <v>QUITO</v>
          </cell>
          <cell r="J1030" t="str">
            <v>PICHINCHA</v>
          </cell>
          <cell r="K1030" t="str">
            <v>DAVID OMAR MORENO PUGA</v>
          </cell>
          <cell r="L1030" t="str">
            <v>MILAGRO CALLE GARCIA MORENO  SN   Y ROBERTO ASTUDILLO</v>
          </cell>
          <cell r="O1030" t="str">
            <v>091702</v>
          </cell>
          <cell r="P1030" t="str">
            <v>091702</v>
          </cell>
          <cell r="Q1030" t="str">
            <v>GUAYAS_MILAGRO_MILAGRO</v>
          </cell>
          <cell r="R1030" t="str">
            <v>4766623</v>
          </cell>
          <cell r="W1030" t="str">
            <v>0925716243_V4444I4422</v>
          </cell>
          <cell r="X1030" t="str">
            <v>0985850205-</v>
          </cell>
          <cell r="AA1030">
            <v>44921</v>
          </cell>
          <cell r="AD1030">
            <v>1</v>
          </cell>
          <cell r="AE1030">
            <v>1</v>
          </cell>
          <cell r="AH1030" t="str">
            <v>COMPANIA AZUCARE VALDEZ SA LLAMAR C UANDO ESTEN FUERA</v>
          </cell>
          <cell r="AI1030" t="str">
            <v>DESPACHO</v>
          </cell>
          <cell r="AJ1030" t="str">
            <v>Normal</v>
          </cell>
          <cell r="AL1030" t="str">
            <v>NO</v>
          </cell>
          <cell r="AN1030" t="str">
            <v>MOV tecnocom</v>
          </cell>
          <cell r="AO1030" t="str">
            <v>CANAL ONLINE</v>
          </cell>
          <cell r="AP1030">
            <v>44921</v>
          </cell>
          <cell r="AR1030" t="str">
            <v>MDELIVERY_4766623</v>
          </cell>
          <cell r="AS1030">
            <v>324455</v>
          </cell>
          <cell r="AT1030" t="str">
            <v>D40</v>
          </cell>
          <cell r="AU1030" t="str">
            <v>BTC</v>
          </cell>
          <cell r="AV1030">
            <v>1</v>
          </cell>
          <cell r="AW1030" t="str">
            <v>PROVINCIAL</v>
          </cell>
          <cell r="AX1030" t="str">
            <v>ENTREGADO</v>
          </cell>
          <cell r="AY1030" t="str">
            <v>AIR APPLE AIRPODS 3ER GEN: 1 und - sn. 139999372442035</v>
          </cell>
          <cell r="AZ1030" t="str">
            <v>ACCESORIO</v>
          </cell>
          <cell r="BA1030" t="str">
            <v>Validar Biometrico, Validar Tarjeta Credito M,</v>
          </cell>
        </row>
        <row r="1031">
          <cell r="A1031" t="str">
            <v>4766628</v>
          </cell>
          <cell r="B1031" t="str">
            <v>MDELIVERY</v>
          </cell>
          <cell r="C1031">
            <v>44921</v>
          </cell>
          <cell r="D1031" t="str">
            <v>FLEXNET ECUADOR - MDELIVERY</v>
          </cell>
          <cell r="E1031" t="str">
            <v>CALLE 28 DE JUNIO S/N Y GARCIA MORENO ENTRADA LLANO GRANDE</v>
          </cell>
          <cell r="H1031" t="str">
            <v>170208</v>
          </cell>
          <cell r="I1031" t="str">
            <v>QUITO</v>
          </cell>
          <cell r="J1031" t="str">
            <v>PICHINCHA</v>
          </cell>
          <cell r="K1031" t="str">
            <v>MARIA JOSE CARLOSAMA SANCHEZ</v>
          </cell>
          <cell r="L1031" t="str">
            <v>SAN JOSE CALLE BOLIVAR 1614 Y RICAURTE</v>
          </cell>
          <cell r="O1031" t="str">
            <v>040207</v>
          </cell>
          <cell r="P1031" t="str">
            <v>040207</v>
          </cell>
          <cell r="Q1031" t="str">
            <v>CARCHI_SAN GABRIEL MONTUFAR_SAN JOSE</v>
          </cell>
          <cell r="R1031" t="str">
            <v>4766628</v>
          </cell>
          <cell r="W1031" t="str">
            <v>0401131131_V4343V4242</v>
          </cell>
          <cell r="X1031" t="str">
            <v>0998899296-0998899296</v>
          </cell>
          <cell r="AA1031">
            <v>44921</v>
          </cell>
          <cell r="AD1031">
            <v>1</v>
          </cell>
          <cell r="AE1031">
            <v>1</v>
          </cell>
          <cell r="AH1031" t="str">
            <v>EN FLORISTERIA ANTOGIO A LADO DE FARMACIA JESUS LLAMAR CON ANTICIPACION</v>
          </cell>
          <cell r="AI1031" t="str">
            <v>DESPACHO</v>
          </cell>
          <cell r="AJ1031" t="str">
            <v>Normal</v>
          </cell>
          <cell r="AL1031" t="str">
            <v>NO</v>
          </cell>
          <cell r="AN1031" t="str">
            <v>MOV onlinevip</v>
          </cell>
          <cell r="AO1031" t="str">
            <v>CANAL ONLINE</v>
          </cell>
          <cell r="AP1031">
            <v>44921</v>
          </cell>
          <cell r="AR1031" t="str">
            <v>MDELIVERY_4766628</v>
          </cell>
          <cell r="AS1031">
            <v>324513</v>
          </cell>
          <cell r="AT1031" t="str">
            <v>D40</v>
          </cell>
          <cell r="AU1031" t="str">
            <v>BTC</v>
          </cell>
          <cell r="AV1031">
            <v>1</v>
          </cell>
          <cell r="AW1031" t="str">
            <v>PROVINCIAL</v>
          </cell>
          <cell r="AX1031" t="str">
            <v>ENTREGADO</v>
          </cell>
          <cell r="AY1031" t="str">
            <v>LTE XIAOMI REDMI NOTE 11 AZUL: 1 und - sn. 861696063075728</v>
          </cell>
          <cell r="AZ1031" t="str">
            <v>TERMINAL</v>
          </cell>
          <cell r="BA1031" t="str">
            <v>Validar Biometrico</v>
          </cell>
        </row>
        <row r="1032">
          <cell r="A1032" t="str">
            <v>4766638</v>
          </cell>
          <cell r="B1032" t="str">
            <v>MDELIVERY</v>
          </cell>
          <cell r="C1032">
            <v>44921</v>
          </cell>
          <cell r="D1032" t="str">
            <v>FLEXNET ECUADOR - MDELIVERY</v>
          </cell>
          <cell r="E1032" t="str">
            <v>CALLE 28 DE JUNIO S/N Y GARCIA MORENO ENTRADA LLANO GRANDE</v>
          </cell>
          <cell r="H1032" t="str">
            <v>170208</v>
          </cell>
          <cell r="I1032" t="str">
            <v>QUITO</v>
          </cell>
          <cell r="J1032" t="str">
            <v>PICHINCHA</v>
          </cell>
          <cell r="K1032" t="str">
            <v>KARLA BELEN RIVERA MARTINEZ</v>
          </cell>
          <cell r="L1032" t="str">
            <v>TUMBACO CALLE VICTOR DE SAN MIGUEL  E3 152 Y NORBERTO SALAZAR</v>
          </cell>
          <cell r="O1032" t="str">
            <v>170902</v>
          </cell>
          <cell r="P1032" t="str">
            <v>170902</v>
          </cell>
          <cell r="Q1032" t="str">
            <v>PICHINCHA_QUITO_TUMBACO</v>
          </cell>
          <cell r="R1032" t="str">
            <v>4766638</v>
          </cell>
          <cell r="W1032" t="str">
            <v>1721290656</v>
          </cell>
          <cell r="X1032" t="str">
            <v>0992626687-0992626687</v>
          </cell>
          <cell r="AA1032">
            <v>44921</v>
          </cell>
          <cell r="AD1032">
            <v>1</v>
          </cell>
          <cell r="AE1032">
            <v>1</v>
          </cell>
          <cell r="AH1032" t="str">
            <v>SCTR SANTA ROSA FRENTE A URB VALLE Y MADERA A 300MTRS PASANDO EL CEMENTERIO EN CASA PARED BLANCA PUERTAS METALICAS NEGRAS</v>
          </cell>
          <cell r="AI1032" t="str">
            <v>DESPACHO</v>
          </cell>
          <cell r="AJ1032" t="str">
            <v>Normal</v>
          </cell>
          <cell r="AL1032" t="str">
            <v>NO</v>
          </cell>
          <cell r="AN1032" t="str">
            <v>MOV onlinevip</v>
          </cell>
          <cell r="AO1032" t="str">
            <v>CANAL ONLINE</v>
          </cell>
          <cell r="AP1032">
            <v>44921</v>
          </cell>
          <cell r="AR1032" t="str">
            <v>MDELIVERY_4766638</v>
          </cell>
          <cell r="AS1032">
            <v>324506</v>
          </cell>
          <cell r="AT1032" t="str">
            <v>D40</v>
          </cell>
          <cell r="AU1032" t="str">
            <v>BTC</v>
          </cell>
          <cell r="AV1032">
            <v>1</v>
          </cell>
          <cell r="AW1032" t="str">
            <v>LOCAL</v>
          </cell>
          <cell r="AX1032" t="str">
            <v>ENTREGADO</v>
          </cell>
          <cell r="AY1032" t="str">
            <v>LTE NOKIA G21 AZUL: 1 und - sn. 355108340302365</v>
          </cell>
          <cell r="AZ1032" t="str">
            <v>TERMINAL</v>
          </cell>
          <cell r="BA1032" t="str">
            <v>Validar Biometrico</v>
          </cell>
        </row>
        <row r="1033">
          <cell r="A1033" t="str">
            <v>4766665</v>
          </cell>
          <cell r="B1033" t="str">
            <v>MDELIVERY</v>
          </cell>
          <cell r="C1033">
            <v>44921</v>
          </cell>
          <cell r="D1033" t="str">
            <v>FLEXNET ECUADOR - MDELIVERY</v>
          </cell>
          <cell r="E1033" t="str">
            <v>CALLE 28 DE JUNIO S/N Y GARCIA MORENO ENTRADA LLANO GRANDE</v>
          </cell>
          <cell r="H1033" t="str">
            <v>170208</v>
          </cell>
          <cell r="I1033" t="str">
            <v>QUITO</v>
          </cell>
          <cell r="J1033" t="str">
            <v>PICHINCHA</v>
          </cell>
          <cell r="K1033" t="str">
            <v>JOSE ALBERTO PINCAY LOPEZ</v>
          </cell>
          <cell r="L1033" t="str">
            <v>OFICINA TRAMACO PORTETE</v>
          </cell>
          <cell r="O1033" t="str">
            <v>GUAYAQUIL</v>
          </cell>
          <cell r="P1033" t="str">
            <v>GUAYAQUIL</v>
          </cell>
          <cell r="Q1033" t="str">
            <v>GUAYAS_GUAYAQUIL_</v>
          </cell>
          <cell r="R1033" t="str">
            <v>4766665</v>
          </cell>
          <cell r="W1033" t="str">
            <v>0943534347</v>
          </cell>
          <cell r="X1033" t="str">
            <v>0992468470-0986243113</v>
          </cell>
          <cell r="AA1033">
            <v>44921</v>
          </cell>
          <cell r="AD1033">
            <v>1</v>
          </cell>
          <cell r="AE1033">
            <v>1</v>
          </cell>
          <cell r="AH1033" t="str">
            <v/>
          </cell>
          <cell r="AI1033" t="str">
            <v>DESPACHO</v>
          </cell>
          <cell r="AJ1033" t="str">
            <v>DERIVADO PICK UP</v>
          </cell>
          <cell r="AL1033" t="str">
            <v>NO</v>
          </cell>
          <cell r="AN1033" t="str">
            <v>MOV productovip</v>
          </cell>
          <cell r="AO1033" t="str">
            <v>CANAL ONLINE</v>
          </cell>
          <cell r="AP1033">
            <v>44921</v>
          </cell>
          <cell r="AR1033" t="str">
            <v>MDELIVERY_4766665</v>
          </cell>
          <cell r="AS1033">
            <v>324395</v>
          </cell>
          <cell r="AT1033" t="str">
            <v>D40</v>
          </cell>
          <cell r="AU1033" t="str">
            <v>BTC</v>
          </cell>
          <cell r="AV1033">
            <v>1</v>
          </cell>
          <cell r="AW1033" t="str">
            <v>PROVINCIAL</v>
          </cell>
          <cell r="AX1033" t="str">
            <v>INCIDENCIA</v>
          </cell>
          <cell r="AY1033" t="str">
            <v>HALFSIM MOVISTAR: 1 und - sn. 8959300120521876724</v>
          </cell>
          <cell r="AZ1033" t="str">
            <v>SIMCARD</v>
          </cell>
          <cell r="BA1033" t="str">
            <v/>
          </cell>
        </row>
        <row r="1034">
          <cell r="A1034" t="str">
            <v>4766699</v>
          </cell>
          <cell r="B1034" t="str">
            <v>MDELIVERY</v>
          </cell>
          <cell r="C1034">
            <v>44921</v>
          </cell>
          <cell r="D1034" t="str">
            <v>FLEXNET ECUADOR - MDELIVERY</v>
          </cell>
          <cell r="E1034" t="str">
            <v>CALLE 28 DE JUNIO S/N Y GARCIA MORENO ENTRADA LLANO GRANDE</v>
          </cell>
          <cell r="H1034" t="str">
            <v>170208</v>
          </cell>
          <cell r="I1034" t="str">
            <v>QUITO</v>
          </cell>
          <cell r="J1034" t="str">
            <v>PICHINCHA</v>
          </cell>
          <cell r="K1034" t="str">
            <v>MARQUEZ FIGUEROA HEYDI NICOLLE</v>
          </cell>
          <cell r="L1034" t="str">
            <v>QUITUMBE CALLE E2F SN  S45A</v>
          </cell>
          <cell r="O1034" t="str">
            <v>170703</v>
          </cell>
          <cell r="P1034" t="str">
            <v>170703</v>
          </cell>
          <cell r="Q1034" t="str">
            <v>PICHINCHA_QUITO_QUITUMBE</v>
          </cell>
          <cell r="R1034" t="str">
            <v>4766699</v>
          </cell>
          <cell r="W1034" t="str">
            <v>0950943803</v>
          </cell>
          <cell r="X1034" t="str">
            <v>0960564151-0960564151</v>
          </cell>
          <cell r="AA1034">
            <v>44921</v>
          </cell>
          <cell r="AD1034">
            <v>1</v>
          </cell>
          <cell r="AE1034">
            <v>1</v>
          </cell>
          <cell r="AH1034" t="str">
            <v>FRENTE AL CONJ GRAN BERTANIA ENTREGA EN CONJ GIRASOLES 3 PANADERIA DELICIAS DE AMBATO</v>
          </cell>
          <cell r="AI1034" t="str">
            <v>DESPACHO</v>
          </cell>
          <cell r="AJ1034" t="str">
            <v>Normal</v>
          </cell>
          <cell r="AL1034" t="str">
            <v>NO</v>
          </cell>
          <cell r="AN1034" t="str">
            <v>MOV productovip</v>
          </cell>
          <cell r="AO1034" t="str">
            <v>CANAL ONLINE</v>
          </cell>
          <cell r="AP1034">
            <v>44921</v>
          </cell>
          <cell r="AR1034" t="str">
            <v>MDELIVERY_4766699</v>
          </cell>
          <cell r="AS1034">
            <v>324518</v>
          </cell>
          <cell r="AT1034" t="str">
            <v>D40</v>
          </cell>
          <cell r="AU1034" t="str">
            <v>BTC</v>
          </cell>
          <cell r="AV1034">
            <v>1</v>
          </cell>
          <cell r="AW1034" t="str">
            <v>LOCAL</v>
          </cell>
          <cell r="AX1034" t="str">
            <v>HABILITADO RUTEO</v>
          </cell>
          <cell r="AY1034" t="str">
            <v>HALFSIM MOVISTAR: 1 und - sn. 8959300520560304340</v>
          </cell>
          <cell r="AZ1034" t="str">
            <v>SIMCARD</v>
          </cell>
          <cell r="BA1034" t="str">
            <v/>
          </cell>
        </row>
        <row r="1035">
          <cell r="A1035" t="str">
            <v>4766700</v>
          </cell>
          <cell r="B1035" t="str">
            <v>MDELIVERY</v>
          </cell>
          <cell r="C1035">
            <v>44921</v>
          </cell>
          <cell r="D1035" t="str">
            <v>FLEXNET ECUADOR - MDELIVERY</v>
          </cell>
          <cell r="E1035" t="str">
            <v>CALLE 28 DE JUNIO S/N Y GARCIA MORENO ENTRADA LLANO GRANDE</v>
          </cell>
          <cell r="H1035" t="str">
            <v>170208</v>
          </cell>
          <cell r="I1035" t="str">
            <v>QUITO</v>
          </cell>
          <cell r="J1035" t="str">
            <v>PICHINCHA</v>
          </cell>
          <cell r="K1035" t="str">
            <v>DIEGO ALBERTO CELI VERA</v>
          </cell>
          <cell r="L1035" t="str">
            <v>OFICINA TRAMACO QUININDE</v>
          </cell>
          <cell r="O1035" t="str">
            <v>QUININDE</v>
          </cell>
          <cell r="P1035" t="str">
            <v>QUININDE</v>
          </cell>
          <cell r="Q1035" t="str">
            <v>ESMERALDAS_QUININDE_</v>
          </cell>
          <cell r="R1035" t="str">
            <v>4766700</v>
          </cell>
          <cell r="W1035" t="str">
            <v>2300385099</v>
          </cell>
          <cell r="X1035" t="str">
            <v>0999251852-0000000000</v>
          </cell>
          <cell r="AA1035">
            <v>44921</v>
          </cell>
          <cell r="AD1035">
            <v>1</v>
          </cell>
          <cell r="AE1035">
            <v>1</v>
          </cell>
          <cell r="AH1035" t="str">
            <v/>
          </cell>
          <cell r="AI1035" t="str">
            <v>DESPACHO</v>
          </cell>
          <cell r="AJ1035" t="str">
            <v>DERIVADO PICK UP</v>
          </cell>
          <cell r="AL1035" t="str">
            <v>NO</v>
          </cell>
          <cell r="AN1035" t="str">
            <v>MOV productovip</v>
          </cell>
          <cell r="AO1035" t="str">
            <v>CANAL ONLINE</v>
          </cell>
          <cell r="AP1035">
            <v>44921</v>
          </cell>
          <cell r="AR1035" t="str">
            <v>MDELIVERY_4766700</v>
          </cell>
          <cell r="AS1035">
            <v>324443</v>
          </cell>
          <cell r="AT1035" t="str">
            <v>D40</v>
          </cell>
          <cell r="AU1035" t="str">
            <v>BTC</v>
          </cell>
          <cell r="AV1035">
            <v>2</v>
          </cell>
          <cell r="AW1035" t="str">
            <v>PROVINCIAL</v>
          </cell>
          <cell r="AX1035" t="str">
            <v>EN_TRANSITO</v>
          </cell>
          <cell r="AY1035" t="str">
            <v>LTE XIAOMI REDMI NOTE 11 AZUL: 1 und - sn. 869113065747561 / HALFSIM MOVISTAR: 1 und - sn. 8959300520560301072</v>
          </cell>
          <cell r="AZ1035" t="str">
            <v>SIMCARD / TERMINAL</v>
          </cell>
          <cell r="BA1035" t="str">
            <v>Validar Biometrico</v>
          </cell>
        </row>
        <row r="1036">
          <cell r="A1036" t="str">
            <v>4766712</v>
          </cell>
          <cell r="B1036" t="str">
            <v>MDELIVERY</v>
          </cell>
          <cell r="C1036">
            <v>44921</v>
          </cell>
          <cell r="D1036" t="str">
            <v>FLEXNET ECUADOR - MDELIVERY</v>
          </cell>
          <cell r="E1036" t="str">
            <v>CALLE 28 DE JUNIO S/N Y GARCIA MORENO ENTRADA LLANO GRANDE</v>
          </cell>
          <cell r="H1036" t="str">
            <v>170208</v>
          </cell>
          <cell r="I1036" t="str">
            <v>QUITO</v>
          </cell>
          <cell r="J1036" t="str">
            <v>PICHINCHA</v>
          </cell>
          <cell r="K1036" t="str">
            <v>JESSENIA KATHERINE BANEGAS ROJAS</v>
          </cell>
          <cell r="L1036" t="str">
            <v>SHUSHUFINDI AV UNIDAD NACIONAL  SN  Y POLICIA NACIONAL</v>
          </cell>
          <cell r="O1036" t="str">
            <v>210401</v>
          </cell>
          <cell r="P1036" t="str">
            <v>210401</v>
          </cell>
          <cell r="Q1036" t="str">
            <v>SUCUMBIOS_SHUSHUFINDI_SHUSHUFINDI</v>
          </cell>
          <cell r="R1036" t="str">
            <v>4766712</v>
          </cell>
          <cell r="W1036" t="str">
            <v>1207531763_V1113A1112</v>
          </cell>
          <cell r="X1036" t="str">
            <v>0985211940-</v>
          </cell>
          <cell r="AA1036">
            <v>44921</v>
          </cell>
          <cell r="AD1036">
            <v>1</v>
          </cell>
          <cell r="AE1036">
            <v>1</v>
          </cell>
          <cell r="AH1036" t="str">
            <v>EN BANCO INTERNACIONAL AREA DE CAJAS</v>
          </cell>
          <cell r="AI1036" t="str">
            <v>DESPACHO</v>
          </cell>
          <cell r="AJ1036" t="str">
            <v>Normal</v>
          </cell>
          <cell r="AL1036" t="str">
            <v>NO</v>
          </cell>
          <cell r="AN1036" t="str">
            <v>MOV tecnocom</v>
          </cell>
          <cell r="AO1036" t="str">
            <v>CANAL ONLINE</v>
          </cell>
          <cell r="AP1036">
            <v>44921</v>
          </cell>
          <cell r="AR1036" t="str">
            <v>MDELIVERY_4766712</v>
          </cell>
          <cell r="AS1036">
            <v>324542</v>
          </cell>
          <cell r="AT1036" t="str">
            <v>D40</v>
          </cell>
          <cell r="AU1036" t="str">
            <v>BTC</v>
          </cell>
          <cell r="AV1036">
            <v>1</v>
          </cell>
          <cell r="AW1036" t="str">
            <v>PROVINCIAL</v>
          </cell>
          <cell r="AX1036" t="str">
            <v>ENTREGADO</v>
          </cell>
          <cell r="AY1036" t="str">
            <v>LTE SAMSUNG S20 FE 5G VERDE: 1 und - sn. 355180120651428</v>
          </cell>
          <cell r="AZ1036" t="str">
            <v>TERMINAL</v>
          </cell>
          <cell r="BA1036" t="str">
            <v>Validar Biometrico, Validar Tarjeta Credito M,</v>
          </cell>
        </row>
        <row r="1037">
          <cell r="A1037" t="str">
            <v>4766792</v>
          </cell>
          <cell r="B1037" t="str">
            <v>MDELIVERY</v>
          </cell>
          <cell r="C1037">
            <v>44921</v>
          </cell>
          <cell r="D1037" t="str">
            <v>FLEXNET ECUADOR - MDELIVERY</v>
          </cell>
          <cell r="E1037" t="str">
            <v>CALLE 28 DE JUNIO S/N Y GARCIA MORENO ENTRADA LLANO GRANDE</v>
          </cell>
          <cell r="H1037" t="str">
            <v>170208</v>
          </cell>
          <cell r="I1037" t="str">
            <v>QUITO</v>
          </cell>
          <cell r="J1037" t="str">
            <v>PICHINCHA</v>
          </cell>
          <cell r="K1037" t="str">
            <v>ALEXANDRA GABRIELA DELGADO MUÑOZ</v>
          </cell>
          <cell r="L1037" t="str">
            <v>SAN MIGUEL DE LOS BANCOS CALLE LOS ANTURIOS  SN  Y GUAYACANES</v>
          </cell>
          <cell r="O1037" t="str">
            <v>171202</v>
          </cell>
          <cell r="P1037" t="str">
            <v>171202</v>
          </cell>
          <cell r="Q1037" t="str">
            <v>PICHINCHA_SAN MIGUEL DE LOS BANCOS_SAN MIGUEL DE LOS BANCOS</v>
          </cell>
          <cell r="R1037" t="str">
            <v>4766792</v>
          </cell>
          <cell r="W1037" t="str">
            <v>1720458874_E3343l1222</v>
          </cell>
          <cell r="X1037" t="str">
            <v>0982363284-</v>
          </cell>
          <cell r="AA1037">
            <v>44921</v>
          </cell>
          <cell r="AD1037">
            <v>1</v>
          </cell>
          <cell r="AE1037">
            <v>1</v>
          </cell>
          <cell r="AH1037" t="str">
            <v>BARRIO BELLAVISTA FRENTE A LA CASA COMUNAL ENTREGA EN CASA 1P SIN PINTAR</v>
          </cell>
          <cell r="AI1037" t="str">
            <v>DESPACHO</v>
          </cell>
          <cell r="AJ1037" t="str">
            <v>Normal</v>
          </cell>
          <cell r="AL1037" t="str">
            <v>NO</v>
          </cell>
          <cell r="AN1037" t="str">
            <v>MOV tecnocom</v>
          </cell>
          <cell r="AO1037" t="str">
            <v>CANAL ONLINE</v>
          </cell>
          <cell r="AP1037">
            <v>44921</v>
          </cell>
          <cell r="AR1037" t="str">
            <v>MDELIVERY_4766792</v>
          </cell>
          <cell r="AS1037">
            <v>324528</v>
          </cell>
          <cell r="AT1037" t="str">
            <v>D40</v>
          </cell>
          <cell r="AU1037" t="str">
            <v>BTC</v>
          </cell>
          <cell r="AV1037">
            <v>1</v>
          </cell>
          <cell r="AW1037" t="str">
            <v>PROVINCIAL</v>
          </cell>
          <cell r="AX1037" t="str">
            <v>EN_TRANSITO</v>
          </cell>
          <cell r="AY1037" t="str">
            <v>LTE NOKIA G10 AZUL: 1 und - sn. 358742570954128</v>
          </cell>
          <cell r="AZ1037" t="str">
            <v>TERMINAL</v>
          </cell>
          <cell r="BA1037" t="str">
            <v>Validar Biometrico, Validar Tarjeta Credito M,</v>
          </cell>
        </row>
        <row r="1038">
          <cell r="A1038" t="str">
            <v>4766825</v>
          </cell>
          <cell r="B1038" t="str">
            <v>MDELIVERY</v>
          </cell>
          <cell r="C1038">
            <v>44921</v>
          </cell>
          <cell r="D1038" t="str">
            <v>FLEXNET ECUADOR - MDELIVERY</v>
          </cell>
          <cell r="E1038" t="str">
            <v>CALLE 28 DE JUNIO S/N Y GARCIA MORENO ENTRADA LLANO GRANDE</v>
          </cell>
          <cell r="H1038" t="str">
            <v>170208</v>
          </cell>
          <cell r="I1038" t="str">
            <v>QUITO</v>
          </cell>
          <cell r="J1038" t="str">
            <v>PICHINCHA</v>
          </cell>
          <cell r="K1038" t="str">
            <v>CARLOS OLIDER LUZARDO QUINTERO</v>
          </cell>
          <cell r="L1038" t="str">
            <v>FEBRES CORDERO CALLE 11  113 ENTRE PORTETE Y VENEZUELA</v>
          </cell>
          <cell r="O1038" t="str">
            <v>090401</v>
          </cell>
          <cell r="P1038" t="str">
            <v>090401</v>
          </cell>
          <cell r="Q1038" t="str">
            <v>GUAYAS_GUAYAQUIL_FEBRES CORDERO</v>
          </cell>
          <cell r="R1038" t="str">
            <v>4766825</v>
          </cell>
          <cell r="W1038" t="str">
            <v>0916295983</v>
          </cell>
          <cell r="X1038" t="str">
            <v>0985706846-0900000000</v>
          </cell>
          <cell r="AA1038">
            <v>44921</v>
          </cell>
          <cell r="AD1038">
            <v>1</v>
          </cell>
          <cell r="AE1038">
            <v>1</v>
          </cell>
          <cell r="AH1038" t="str">
            <v>SUR OESTE A MEDIA CUADRA DE MADERERA CARLITOS ENTREGA EN CASA 1P TOMATE</v>
          </cell>
          <cell r="AI1038" t="str">
            <v>DESPACHO</v>
          </cell>
          <cell r="AJ1038" t="str">
            <v>Normal</v>
          </cell>
          <cell r="AL1038" t="str">
            <v>NO</v>
          </cell>
          <cell r="AN1038" t="str">
            <v>MOV onlinevip</v>
          </cell>
          <cell r="AO1038" t="str">
            <v>CANAL ONLINE</v>
          </cell>
          <cell r="AP1038">
            <v>44921</v>
          </cell>
          <cell r="AR1038" t="str">
            <v>MDELIVERY_4766825</v>
          </cell>
          <cell r="AS1038">
            <v>324431</v>
          </cell>
          <cell r="AT1038" t="str">
            <v>D40</v>
          </cell>
          <cell r="AU1038" t="str">
            <v>BTC</v>
          </cell>
          <cell r="AV1038">
            <v>1</v>
          </cell>
          <cell r="AW1038" t="str">
            <v>LOCAL</v>
          </cell>
          <cell r="AX1038" t="str">
            <v>ENTREGADO</v>
          </cell>
          <cell r="AY1038" t="str">
            <v>LTE IPHONE 11 64GB NEGRO: 1 und - sn. 356656421637595</v>
          </cell>
          <cell r="AZ1038" t="str">
            <v>TERMINAL</v>
          </cell>
          <cell r="BA1038" t="str">
            <v>Validar Biometrico</v>
          </cell>
        </row>
        <row r="1039">
          <cell r="A1039" t="str">
            <v>4766845</v>
          </cell>
          <cell r="B1039" t="str">
            <v>MDELIVERY</v>
          </cell>
          <cell r="C1039">
            <v>44921</v>
          </cell>
          <cell r="D1039" t="str">
            <v>FLEXNET ECUADOR - MDELIVERY</v>
          </cell>
          <cell r="E1039" t="str">
            <v>CALLE 28 DE JUNIO S/N Y GARCIA MORENO ENTRADA LLANO GRANDE</v>
          </cell>
          <cell r="H1039" t="str">
            <v>170208</v>
          </cell>
          <cell r="I1039" t="str">
            <v>QUITO</v>
          </cell>
          <cell r="J1039" t="str">
            <v>PICHINCHA</v>
          </cell>
          <cell r="K1039" t="str">
            <v>CRUZ MACIAS JOSE GABRIEL</v>
          </cell>
          <cell r="L1039" t="str">
            <v>POSORJA AV JUAN DE URQUIZA  SN  ENTRE REGIDOR TREJO Y AV JAMBELI</v>
          </cell>
          <cell r="O1039" t="str">
            <v>091001</v>
          </cell>
          <cell r="P1039" t="str">
            <v>091001</v>
          </cell>
          <cell r="Q1039" t="str">
            <v>GUAYAS_GUAYAQUIL_POSORJA</v>
          </cell>
          <cell r="R1039" t="str">
            <v>4766845</v>
          </cell>
          <cell r="W1039" t="str">
            <v>0918461930</v>
          </cell>
          <cell r="X1039" t="str">
            <v>0994214873-097452641</v>
          </cell>
          <cell r="AA1039">
            <v>44921</v>
          </cell>
          <cell r="AD1039">
            <v>1</v>
          </cell>
          <cell r="AE1039">
            <v>1</v>
          </cell>
          <cell r="AH1039" t="str">
            <v>BARRIO SAN FRANCISCO A 1 CUADRA Y MEDIA DEL PARQUE DE LA MADRE ENTREGA  VILLA DURAZNO  LLAMAR AL CLIENTE</v>
          </cell>
          <cell r="AI1039" t="str">
            <v>DESPACHO</v>
          </cell>
          <cell r="AJ1039" t="str">
            <v>Normal</v>
          </cell>
          <cell r="AL1039" t="str">
            <v>NO</v>
          </cell>
          <cell r="AN1039" t="str">
            <v>MOV onlinevip</v>
          </cell>
          <cell r="AO1039" t="str">
            <v>CANAL ONLINE</v>
          </cell>
          <cell r="AP1039">
            <v>44921</v>
          </cell>
          <cell r="AR1039" t="str">
            <v>MDELIVERY_4766845</v>
          </cell>
          <cell r="AS1039">
            <v>324432</v>
          </cell>
          <cell r="AT1039" t="str">
            <v>D40</v>
          </cell>
          <cell r="AU1039" t="str">
            <v>BTC</v>
          </cell>
          <cell r="AV1039">
            <v>1</v>
          </cell>
          <cell r="AW1039" t="str">
            <v>PROVINCIAL</v>
          </cell>
          <cell r="AX1039" t="str">
            <v>EN_TRANSITO</v>
          </cell>
          <cell r="AY1039" t="str">
            <v>LTE SAMSUNG A53 5G NEGRO: 1 und - sn. 353842195066269</v>
          </cell>
          <cell r="AZ1039" t="str">
            <v>TERMINAL</v>
          </cell>
          <cell r="BA1039" t="str">
            <v>Validar Biometrico</v>
          </cell>
        </row>
        <row r="1040">
          <cell r="A1040" t="str">
            <v>4766846</v>
          </cell>
          <cell r="B1040" t="str">
            <v>MDELIVERY</v>
          </cell>
          <cell r="C1040">
            <v>44921</v>
          </cell>
          <cell r="D1040" t="str">
            <v>FLEXNET ECUADOR - MDELIVERY</v>
          </cell>
          <cell r="E1040" t="str">
            <v>CALLE 28 DE JUNIO S/N Y GARCIA MORENO ENTRADA LLANO GRANDE</v>
          </cell>
          <cell r="H1040" t="str">
            <v>170208</v>
          </cell>
          <cell r="I1040" t="str">
            <v>QUITO</v>
          </cell>
          <cell r="J1040" t="str">
            <v>PICHINCHA</v>
          </cell>
          <cell r="K1040" t="str">
            <v>MICHAEL ADRIAN MACIAS MEZA</v>
          </cell>
          <cell r="L1040" t="str">
            <v>OFICINA TRAMACO VIA QUEVEDO</v>
          </cell>
          <cell r="O1040" t="str">
            <v>SANTO DOMINGO</v>
          </cell>
          <cell r="P1040" t="str">
            <v>SANTO DOMINGO</v>
          </cell>
          <cell r="Q1040" t="str">
            <v>SANTO DOMINGO_SANTO DOMINGO_</v>
          </cell>
          <cell r="R1040" t="str">
            <v>4766846</v>
          </cell>
          <cell r="W1040" t="str">
            <v>2300582091</v>
          </cell>
          <cell r="X1040" t="str">
            <v>0990262916-0990262916</v>
          </cell>
          <cell r="AA1040">
            <v>44921</v>
          </cell>
          <cell r="AD1040">
            <v>1</v>
          </cell>
          <cell r="AE1040">
            <v>1</v>
          </cell>
          <cell r="AH1040" t="str">
            <v/>
          </cell>
          <cell r="AI1040" t="str">
            <v>DESPACHO</v>
          </cell>
          <cell r="AJ1040" t="str">
            <v>DERIVADO PICK UP</v>
          </cell>
          <cell r="AL1040" t="str">
            <v>NO</v>
          </cell>
          <cell r="AN1040" t="str">
            <v>MOV productovip</v>
          </cell>
          <cell r="AO1040" t="str">
            <v>CANAL ONLINE</v>
          </cell>
          <cell r="AP1040">
            <v>44921</v>
          </cell>
          <cell r="AR1040" t="str">
            <v>MDELIVERY_4766846</v>
          </cell>
          <cell r="AS1040">
            <v>324540</v>
          </cell>
          <cell r="AT1040" t="str">
            <v>D40</v>
          </cell>
          <cell r="AU1040" t="str">
            <v>BTC</v>
          </cell>
          <cell r="AV1040">
            <v>2</v>
          </cell>
          <cell r="AW1040" t="str">
            <v>PROVINCIAL</v>
          </cell>
          <cell r="AX1040" t="str">
            <v>EN_TRANSITO</v>
          </cell>
          <cell r="AY1040" t="str">
            <v>LTE SAMSUNG A13 NEGRO: 1 und - sn. 350068480541799 / HALFSIM MOVISTAR: 1 und - sn. 8959300520560302310</v>
          </cell>
          <cell r="AZ1040" t="str">
            <v>SIMCARD / TERMINAL</v>
          </cell>
          <cell r="BA1040" t="str">
            <v>Validar Biometrico</v>
          </cell>
        </row>
        <row r="1041">
          <cell r="A1041" t="str">
            <v>4766960</v>
          </cell>
          <cell r="B1041" t="str">
            <v>MDELIVERY</v>
          </cell>
          <cell r="C1041">
            <v>44921</v>
          </cell>
          <cell r="D1041" t="str">
            <v>FLEXNET ECUADOR - MDELIVERY</v>
          </cell>
          <cell r="E1041" t="str">
            <v>CALLE 28 DE JUNIO S/N Y GARCIA MORENO ENTRADA LLANO GRANDE</v>
          </cell>
          <cell r="H1041" t="str">
            <v>170208</v>
          </cell>
          <cell r="I1041" t="str">
            <v>QUITO</v>
          </cell>
          <cell r="J1041" t="str">
            <v>PICHINCHA</v>
          </cell>
          <cell r="K1041" t="str">
            <v>EDISON PATRICIO RECALDE CUZCO</v>
          </cell>
          <cell r="L1041" t="str">
            <v>CALDERON CALLE MARIA JOSEFA RIOFRIO  E4 219  JOSEFINA BARBA</v>
          </cell>
          <cell r="O1041" t="str">
            <v>170204</v>
          </cell>
          <cell r="P1041" t="str">
            <v>170204</v>
          </cell>
          <cell r="Q1041" t="str">
            <v>PICHINCHA_QUITO_CALDERON</v>
          </cell>
          <cell r="R1041" t="str">
            <v>4766960</v>
          </cell>
          <cell r="W1041" t="str">
            <v>0401710082</v>
          </cell>
          <cell r="X1041" t="str">
            <v>0-0984845454</v>
          </cell>
          <cell r="AA1041">
            <v>44921</v>
          </cell>
          <cell r="AD1041">
            <v>1</v>
          </cell>
          <cell r="AE1041">
            <v>1</v>
          </cell>
          <cell r="AH1041" t="str">
            <v>CASA ANARANJADA A 20 NTRS DE LA GUARDERIA LUZ Y VIDA</v>
          </cell>
          <cell r="AI1041" t="str">
            <v>DESPACHO</v>
          </cell>
          <cell r="AJ1041" t="str">
            <v>Normal</v>
          </cell>
          <cell r="AL1041" t="str">
            <v>NO</v>
          </cell>
          <cell r="AN1041" t="str">
            <v>MOV_autoporta</v>
          </cell>
          <cell r="AO1041" t="str">
            <v>CANAL ONLINE</v>
          </cell>
          <cell r="AP1041">
            <v>44921</v>
          </cell>
          <cell r="AR1041" t="str">
            <v>MDELIVERY_4766960</v>
          </cell>
          <cell r="AS1041">
            <v>324527</v>
          </cell>
          <cell r="AT1041" t="str">
            <v>D40</v>
          </cell>
          <cell r="AU1041" t="str">
            <v>BTC</v>
          </cell>
          <cell r="AV1041">
            <v>1</v>
          </cell>
          <cell r="AW1041" t="str">
            <v>LOCAL</v>
          </cell>
          <cell r="AX1041" t="str">
            <v>INCIDENCIA</v>
          </cell>
          <cell r="AY1041" t="str">
            <v>HALFSIM MOVISTAR: 1 und - sn. 8959300520560303987</v>
          </cell>
          <cell r="AZ1041" t="str">
            <v>SIMCARD</v>
          </cell>
          <cell r="BA1041" t="str">
            <v/>
          </cell>
        </row>
        <row r="1042">
          <cell r="A1042" t="str">
            <v>4767075</v>
          </cell>
          <cell r="B1042" t="str">
            <v>MDELIVERY</v>
          </cell>
          <cell r="C1042">
            <v>44921</v>
          </cell>
          <cell r="D1042" t="str">
            <v>FLEXNET ECUADOR - MDELIVERY</v>
          </cell>
          <cell r="E1042" t="str">
            <v>CALLE 28 DE JUNIO S/N Y GARCIA MORENO ENTRADA LLANO GRANDE</v>
          </cell>
          <cell r="H1042" t="str">
            <v>170208</v>
          </cell>
          <cell r="I1042" t="str">
            <v>QUITO</v>
          </cell>
          <cell r="J1042" t="str">
            <v>PICHINCHA</v>
          </cell>
          <cell r="K1042" t="str">
            <v>LUIS MIGUEL CUENCA DIAZ</v>
          </cell>
          <cell r="L1042" t="str">
            <v>OFICINA TRAMACO EL TENA</v>
          </cell>
          <cell r="O1042" t="str">
            <v>TENA</v>
          </cell>
          <cell r="P1042" t="str">
            <v>TENA</v>
          </cell>
          <cell r="Q1042" t="str">
            <v>NAPO_TENA_</v>
          </cell>
          <cell r="R1042" t="str">
            <v>4767075</v>
          </cell>
          <cell r="W1042" t="str">
            <v>1500877772_V2444V3242</v>
          </cell>
          <cell r="X1042" t="str">
            <v>0961471815-</v>
          </cell>
          <cell r="AA1042">
            <v>44921</v>
          </cell>
          <cell r="AD1042">
            <v>1</v>
          </cell>
          <cell r="AE1042">
            <v>1</v>
          </cell>
          <cell r="AH1042" t="str">
            <v>S1 ENVIADO SE</v>
          </cell>
          <cell r="AI1042" t="str">
            <v>DESPACHO</v>
          </cell>
          <cell r="AJ1042" t="str">
            <v>DERIVADO PICK UP</v>
          </cell>
          <cell r="AL1042" t="str">
            <v>NO</v>
          </cell>
          <cell r="AN1042" t="str">
            <v>MOV tecnocom</v>
          </cell>
          <cell r="AO1042" t="str">
            <v>CANAL ONLINE</v>
          </cell>
          <cell r="AP1042">
            <v>44921</v>
          </cell>
          <cell r="AR1042" t="str">
            <v>MDELIVERY_4767075</v>
          </cell>
          <cell r="AS1042">
            <v>324544</v>
          </cell>
          <cell r="AT1042" t="str">
            <v>D40</v>
          </cell>
          <cell r="AU1042" t="str">
            <v>BTC</v>
          </cell>
          <cell r="AV1042">
            <v>1</v>
          </cell>
          <cell r="AW1042" t="str">
            <v>PROVINCIAL</v>
          </cell>
          <cell r="AX1042" t="str">
            <v>EN_TRANSITO</v>
          </cell>
          <cell r="AY1042" t="str">
            <v>LTE XIAOMI REDMI NOTE 11 AZUL: 1 und - sn. 869113065709181</v>
          </cell>
          <cell r="AZ1042" t="str">
            <v>TERMINAL</v>
          </cell>
          <cell r="BA1042" t="str">
            <v>Validar Biometrico, Validar Tarjeta Credito M,</v>
          </cell>
        </row>
        <row r="1043">
          <cell r="A1043" t="str">
            <v>4767076</v>
          </cell>
          <cell r="B1043" t="str">
            <v>MDELIVERY</v>
          </cell>
          <cell r="C1043">
            <v>44921</v>
          </cell>
          <cell r="D1043" t="str">
            <v>FLEXNET ECUADOR - MDELIVERY</v>
          </cell>
          <cell r="E1043" t="str">
            <v>CALLE 28 DE JUNIO S/N Y GARCIA MORENO ENTRADA LLANO GRANDE</v>
          </cell>
          <cell r="H1043" t="str">
            <v>170208</v>
          </cell>
          <cell r="I1043" t="str">
            <v>QUITO</v>
          </cell>
          <cell r="J1043" t="str">
            <v>PICHINCHA</v>
          </cell>
          <cell r="K1043" t="str">
            <v>MARIO ROSENDO PLUAS ROSERO</v>
          </cell>
          <cell r="L1043" t="str">
            <v>TARQUI VIA PERIMETRAL   64  Y DR MARCEL LANIADO DE WIND</v>
          </cell>
          <cell r="O1043" t="str">
            <v>090706</v>
          </cell>
          <cell r="P1043" t="str">
            <v>090706</v>
          </cell>
          <cell r="Q1043" t="str">
            <v>GUAYAS_GUAYAQUIL_TARQUI</v>
          </cell>
          <cell r="R1043" t="str">
            <v>4767076</v>
          </cell>
          <cell r="W1043" t="str">
            <v>0920401650_V3x34i1142</v>
          </cell>
          <cell r="X1043" t="str">
            <v>0983344329-</v>
          </cell>
          <cell r="AA1043">
            <v>44921</v>
          </cell>
          <cell r="AD1043">
            <v>1</v>
          </cell>
          <cell r="AE1043">
            <v>1</v>
          </cell>
          <cell r="AH1043" t="str">
            <v>PAIO ATCOTRANS FRENTE AL HOSPITAL UNIVERSITARIO  PIDE LE ANTICIPEN LA ENTREGA</v>
          </cell>
          <cell r="AI1043" t="str">
            <v>DESPACHO</v>
          </cell>
          <cell r="AJ1043" t="str">
            <v>Normal</v>
          </cell>
          <cell r="AL1043" t="str">
            <v>NO</v>
          </cell>
          <cell r="AN1043" t="str">
            <v>MOV_tecnocom_credito_directo</v>
          </cell>
          <cell r="AO1043" t="str">
            <v>CANAL ONLINE</v>
          </cell>
          <cell r="AP1043">
            <v>44921</v>
          </cell>
          <cell r="AR1043" t="str">
            <v>MDELIVERY_4767076</v>
          </cell>
          <cell r="AS1043">
            <v>324420</v>
          </cell>
          <cell r="AT1043" t="str">
            <v>D40</v>
          </cell>
          <cell r="AU1043" t="str">
            <v>BTC</v>
          </cell>
          <cell r="AV1043">
            <v>1</v>
          </cell>
          <cell r="AW1043" t="str">
            <v>LOCAL</v>
          </cell>
          <cell r="AX1043" t="str">
            <v>EN_TRANSITO</v>
          </cell>
          <cell r="AY1043" t="str">
            <v>LTE XIAOMI REDMI NOTE 11 AZUL: 1 und - sn. 869113065722028</v>
          </cell>
          <cell r="AZ1043" t="str">
            <v>TERMINAL</v>
          </cell>
          <cell r="BA1043" t="str">
            <v>Validar Biometrico</v>
          </cell>
        </row>
        <row r="1044">
          <cell r="A1044" t="str">
            <v>4767085</v>
          </cell>
          <cell r="B1044" t="str">
            <v>MDELIVERY</v>
          </cell>
          <cell r="C1044">
            <v>44921</v>
          </cell>
          <cell r="D1044" t="str">
            <v>FLEXNET ECUADOR - MDELIVERY</v>
          </cell>
          <cell r="E1044" t="str">
            <v>CALLE 28 DE JUNIO S/N Y GARCIA MORENO ENTRADA LLANO GRANDE</v>
          </cell>
          <cell r="H1044" t="str">
            <v>170208</v>
          </cell>
          <cell r="I1044" t="str">
            <v>QUITO</v>
          </cell>
          <cell r="J1044" t="str">
            <v>PICHINCHA</v>
          </cell>
          <cell r="K1044" t="str">
            <v>FATIMA DE LOURDES MENDEZ SANCHEZ</v>
          </cell>
          <cell r="L1044" t="str">
            <v>OFICINA TRAMACO MILAGRO</v>
          </cell>
          <cell r="O1044" t="str">
            <v>MILAGRO</v>
          </cell>
          <cell r="P1044" t="str">
            <v>MILAGRO</v>
          </cell>
          <cell r="Q1044" t="str">
            <v>GUAYAS_MILAGRO_</v>
          </cell>
          <cell r="R1044" t="str">
            <v>4767085</v>
          </cell>
          <cell r="W1044" t="str">
            <v>0920896909</v>
          </cell>
          <cell r="X1044" t="str">
            <v>0988644410-0983912227</v>
          </cell>
          <cell r="AA1044">
            <v>44921</v>
          </cell>
          <cell r="AD1044">
            <v>1</v>
          </cell>
          <cell r="AE1044">
            <v>1</v>
          </cell>
          <cell r="AH1044" t="str">
            <v/>
          </cell>
          <cell r="AI1044" t="str">
            <v>DESPACHO</v>
          </cell>
          <cell r="AJ1044" t="str">
            <v>DERIVADO PICK UP</v>
          </cell>
          <cell r="AL1044" t="str">
            <v>NO</v>
          </cell>
          <cell r="AN1044" t="str">
            <v>MOV onlinevip</v>
          </cell>
          <cell r="AO1044" t="str">
            <v>CANAL ONLINE</v>
          </cell>
          <cell r="AP1044">
            <v>44921</v>
          </cell>
          <cell r="AR1044" t="str">
            <v>MDELIVERY_4767085</v>
          </cell>
          <cell r="AS1044">
            <v>324442</v>
          </cell>
          <cell r="AT1044" t="str">
            <v>D40</v>
          </cell>
          <cell r="AU1044" t="str">
            <v>BTC</v>
          </cell>
          <cell r="AV1044">
            <v>1</v>
          </cell>
          <cell r="AW1044" t="str">
            <v>PROVINCIAL</v>
          </cell>
          <cell r="AX1044" t="str">
            <v>EN_TRANSITO</v>
          </cell>
          <cell r="AY1044" t="str">
            <v>LTE HUAWEI NOVA Y70 NEGRO: 1 und - sn. 866887052390989</v>
          </cell>
          <cell r="AZ1044" t="str">
            <v>TERMINAL</v>
          </cell>
          <cell r="BA1044" t="str">
            <v>Validar Biometrico</v>
          </cell>
        </row>
        <row r="1045">
          <cell r="A1045" t="str">
            <v>4767096</v>
          </cell>
          <cell r="B1045" t="str">
            <v>MDELIVERY</v>
          </cell>
          <cell r="C1045">
            <v>44921</v>
          </cell>
          <cell r="D1045" t="str">
            <v>FLEXNET ECUADOR - MDELIVERY</v>
          </cell>
          <cell r="E1045" t="str">
            <v>CALLE 28 DE JUNIO S/N Y GARCIA MORENO ENTRADA LLANO GRANDE</v>
          </cell>
          <cell r="H1045" t="str">
            <v>170208</v>
          </cell>
          <cell r="I1045" t="str">
            <v>QUITO</v>
          </cell>
          <cell r="J1045" t="str">
            <v>PICHINCHA</v>
          </cell>
          <cell r="K1045" t="str">
            <v>LUCIANO MARCELO GARCIA BRAVO</v>
          </cell>
          <cell r="L1045" t="str">
            <v>PASCUALES COOP ASAAD BUCARAM  MZ 279 SOLAR 12</v>
          </cell>
          <cell r="O1045" t="str">
            <v>090702</v>
          </cell>
          <cell r="P1045" t="str">
            <v>090702</v>
          </cell>
          <cell r="Q1045" t="str">
            <v>GUAYAS_GUAYAQUIL_PASCUALES</v>
          </cell>
          <cell r="R1045" t="str">
            <v>4767096</v>
          </cell>
          <cell r="W1045" t="str">
            <v>1311264129</v>
          </cell>
          <cell r="X1045" t="str">
            <v>0980788924-0900000000</v>
          </cell>
          <cell r="AA1045">
            <v>44921</v>
          </cell>
          <cell r="AD1045">
            <v>1</v>
          </cell>
          <cell r="AE1045">
            <v>1</v>
          </cell>
          <cell r="AH1045" t="str">
            <v>A 4 CUADRAS DE LA IGLESIA MARIA MADRE DE LOS HUERFANOS ENTREGA EN CASA 1P BLANCA</v>
          </cell>
          <cell r="AI1045" t="str">
            <v>DESPACHO</v>
          </cell>
          <cell r="AJ1045" t="str">
            <v>Normal</v>
          </cell>
          <cell r="AL1045" t="str">
            <v>NO</v>
          </cell>
          <cell r="AN1045" t="str">
            <v>MOV onlinevip</v>
          </cell>
          <cell r="AO1045" t="str">
            <v>CANAL ONLINE</v>
          </cell>
          <cell r="AP1045">
            <v>44921</v>
          </cell>
          <cell r="AR1045" t="str">
            <v>MDELIVERY_4767096</v>
          </cell>
          <cell r="AS1045">
            <v>324427</v>
          </cell>
          <cell r="AT1045" t="str">
            <v>D40</v>
          </cell>
          <cell r="AU1045" t="str">
            <v>BTC</v>
          </cell>
          <cell r="AV1045">
            <v>1</v>
          </cell>
          <cell r="AW1045" t="str">
            <v>PROVINCIAL</v>
          </cell>
          <cell r="AX1045" t="str">
            <v>ENTREGADO</v>
          </cell>
          <cell r="AY1045" t="str">
            <v>LTE NOKIA G21 AZUL: 1 und - sn. 355108340301334</v>
          </cell>
          <cell r="AZ1045" t="str">
            <v>TERMINAL</v>
          </cell>
          <cell r="BA1045" t="str">
            <v>Validar Biometrico</v>
          </cell>
        </row>
        <row r="1046">
          <cell r="A1046" t="str">
            <v>4767130</v>
          </cell>
          <cell r="B1046" t="str">
            <v>MDELIVERY</v>
          </cell>
          <cell r="C1046">
            <v>44921</v>
          </cell>
          <cell r="D1046" t="str">
            <v>FLEXNET ECUADOR - MDELIVERY</v>
          </cell>
          <cell r="E1046" t="str">
            <v>CALLE 28 DE JUNIO S/N Y GARCIA MORENO ENTRADA LLANO GRANDE</v>
          </cell>
          <cell r="H1046" t="str">
            <v>170208</v>
          </cell>
          <cell r="I1046" t="str">
            <v>QUITO</v>
          </cell>
          <cell r="J1046" t="str">
            <v>PICHINCHA</v>
          </cell>
          <cell r="K1046" t="str">
            <v>HIDALGO REVELO LUIS RAFAEL</v>
          </cell>
          <cell r="L1046" t="str">
            <v>OFICINA TRAMACO PUNTO DE ATENCION MATRIZ</v>
          </cell>
          <cell r="O1046" t="str">
            <v>QUITO</v>
          </cell>
          <cell r="P1046" t="str">
            <v>QUITO</v>
          </cell>
          <cell r="Q1046" t="str">
            <v>PICHINCHA_QUITO_</v>
          </cell>
          <cell r="R1046" t="str">
            <v>4767130</v>
          </cell>
          <cell r="W1046" t="str">
            <v>1708973928</v>
          </cell>
          <cell r="X1046" t="str">
            <v>0996839556-0994267339</v>
          </cell>
          <cell r="AA1046">
            <v>44921</v>
          </cell>
          <cell r="AD1046">
            <v>1</v>
          </cell>
          <cell r="AE1046">
            <v>1</v>
          </cell>
          <cell r="AH1046" t="str">
            <v/>
          </cell>
          <cell r="AI1046" t="str">
            <v>DESPACHO</v>
          </cell>
          <cell r="AJ1046" t="str">
            <v>DERIVADO PICK UP</v>
          </cell>
          <cell r="AL1046" t="str">
            <v>NO</v>
          </cell>
          <cell r="AN1046" t="str">
            <v>MOV onlinevip</v>
          </cell>
          <cell r="AO1046" t="str">
            <v>CANAL ONLINE</v>
          </cell>
          <cell r="AP1046">
            <v>44921</v>
          </cell>
          <cell r="AR1046" t="str">
            <v>MDELIVERY_4767130</v>
          </cell>
          <cell r="AS1046">
            <v>324521</v>
          </cell>
          <cell r="AT1046" t="str">
            <v>D40</v>
          </cell>
          <cell r="AU1046" t="str">
            <v>BTC</v>
          </cell>
          <cell r="AV1046">
            <v>1</v>
          </cell>
          <cell r="AW1046" t="str">
            <v>PROVINCIAL</v>
          </cell>
          <cell r="AX1046" t="str">
            <v>ENTREGADO</v>
          </cell>
          <cell r="AY1046" t="str">
            <v>LTE XIAOMI REDMI NOTE 11 AZUL: 1 und - sn. 869113065774581</v>
          </cell>
          <cell r="AZ1046" t="str">
            <v>TERMINAL</v>
          </cell>
          <cell r="BA1046" t="str">
            <v>Validar Biometrico</v>
          </cell>
        </row>
        <row r="1047">
          <cell r="A1047" t="str">
            <v>4767211</v>
          </cell>
          <cell r="B1047" t="str">
            <v>MDELIVERY</v>
          </cell>
          <cell r="C1047">
            <v>44921</v>
          </cell>
          <cell r="D1047" t="str">
            <v>FLEXNET ECUADOR - MDELIVERY</v>
          </cell>
          <cell r="E1047" t="str">
            <v>CALLE 28 DE JUNIO S/N Y GARCIA MORENO ENTRADA LLANO GRANDE</v>
          </cell>
          <cell r="H1047" t="str">
            <v>170208</v>
          </cell>
          <cell r="I1047" t="str">
            <v>QUITO</v>
          </cell>
          <cell r="J1047" t="str">
            <v>PICHINCHA</v>
          </cell>
          <cell r="K1047" t="str">
            <v>ALEX WLADIMIR MONTENEGRO FARINANGO</v>
          </cell>
          <cell r="L1047" t="str">
            <v>CAYAMBE AV PANAMERICANA NORTE  KM 1</v>
          </cell>
          <cell r="O1047" t="str">
            <v>171001</v>
          </cell>
          <cell r="P1047" t="str">
            <v>171001</v>
          </cell>
          <cell r="Q1047" t="str">
            <v>PICHINCHA_CAYAMBE_CAYAMBE</v>
          </cell>
          <cell r="R1047" t="str">
            <v>4767211</v>
          </cell>
          <cell r="W1047" t="str">
            <v>1725227662_V1333V2242</v>
          </cell>
          <cell r="X1047" t="str">
            <v>0995204595-</v>
          </cell>
          <cell r="AA1047">
            <v>44921</v>
          </cell>
          <cell r="AD1047">
            <v>1</v>
          </cell>
          <cell r="AE1047">
            <v>1</v>
          </cell>
          <cell r="AH1047" t="str">
            <v>EN LOCAL RETOS DEPORTES Y AVENTURAS ENTRE  DULASCS Y FRITADAS ROSITA</v>
          </cell>
          <cell r="AI1047" t="str">
            <v>DESPACHO</v>
          </cell>
          <cell r="AJ1047" t="str">
            <v>Normal</v>
          </cell>
          <cell r="AL1047" t="str">
            <v>NO</v>
          </cell>
          <cell r="AN1047" t="str">
            <v>MOV tecnocom</v>
          </cell>
          <cell r="AO1047" t="str">
            <v>CANAL ONLINE</v>
          </cell>
          <cell r="AP1047">
            <v>44921</v>
          </cell>
          <cell r="AR1047" t="str">
            <v>MDELIVERY_4767211</v>
          </cell>
          <cell r="AS1047">
            <v>324361</v>
          </cell>
          <cell r="AT1047" t="str">
            <v>D40</v>
          </cell>
          <cell r="AU1047" t="str">
            <v>BTC</v>
          </cell>
          <cell r="AV1047">
            <v>4</v>
          </cell>
          <cell r="AW1047" t="str">
            <v>PROVINCIAL</v>
          </cell>
          <cell r="AX1047" t="str">
            <v>INCIDENCIA</v>
          </cell>
          <cell r="AY1047" t="str">
            <v>AIR APPLE AIRPODS 3ER GEN: 1 und - sn. 139999372441706 / LTE IPHONE 14 128GB AZUL: 1 und - sn. 353514357141723 / HALFSIM MOVISTAR: 2 und - sn. 8959300520560304357,8959300120521876740</v>
          </cell>
          <cell r="AZ1047" t="str">
            <v>ACCESORIO / SIMCARD / TERMINAL</v>
          </cell>
          <cell r="BA1047" t="str">
            <v/>
          </cell>
        </row>
        <row r="1048">
          <cell r="A1048" t="str">
            <v>4767394</v>
          </cell>
          <cell r="B1048" t="str">
            <v>MDELIVERY</v>
          </cell>
          <cell r="C1048">
            <v>44921</v>
          </cell>
          <cell r="D1048" t="str">
            <v>FLEXNET ECUADOR - MDELIVERY</v>
          </cell>
          <cell r="E1048" t="str">
            <v>CALLE 28 DE JUNIO S/N Y GARCIA MORENO ENTRADA LLANO GRANDE</v>
          </cell>
          <cell r="H1048" t="str">
            <v>170208</v>
          </cell>
          <cell r="I1048" t="str">
            <v>QUITO</v>
          </cell>
          <cell r="J1048" t="str">
            <v>PICHINCHA</v>
          </cell>
          <cell r="K1048" t="str">
            <v>SUAREZ LEON CANDY EVELYN</v>
          </cell>
          <cell r="L1048" t="str">
            <v>TARQUI AV BENJAMIN CARRION  SN  Y JORGE JARA GRAU</v>
          </cell>
          <cell r="O1048" t="str">
            <v>090602</v>
          </cell>
          <cell r="P1048" t="str">
            <v>090602</v>
          </cell>
          <cell r="Q1048" t="str">
            <v>GUAYAS_GUAYAQUIL_TARQUI</v>
          </cell>
          <cell r="R1048" t="str">
            <v>4767394</v>
          </cell>
          <cell r="W1048" t="str">
            <v>0926030297</v>
          </cell>
          <cell r="X1048" t="str">
            <v>0984437510-0</v>
          </cell>
          <cell r="AA1048">
            <v>44921</v>
          </cell>
          <cell r="AD1048">
            <v>1</v>
          </cell>
          <cell r="AE1048">
            <v>1</v>
          </cell>
          <cell r="AH1048" t="str">
            <v>CITY MALL EN OPTICA GMO</v>
          </cell>
          <cell r="AI1048" t="str">
            <v>DESPACHO</v>
          </cell>
          <cell r="AJ1048" t="str">
            <v>Normal</v>
          </cell>
          <cell r="AL1048" t="str">
            <v>NO</v>
          </cell>
          <cell r="AN1048" t="str">
            <v>MOV onlinevip</v>
          </cell>
          <cell r="AO1048" t="str">
            <v>CANAL ONLINE</v>
          </cell>
          <cell r="AP1048">
            <v>44921</v>
          </cell>
          <cell r="AR1048" t="str">
            <v>MDELIVERY_4767394</v>
          </cell>
          <cell r="AS1048">
            <v>324433</v>
          </cell>
          <cell r="AT1048" t="str">
            <v>D40</v>
          </cell>
          <cell r="AU1048" t="str">
            <v>BTC</v>
          </cell>
          <cell r="AV1048">
            <v>1</v>
          </cell>
          <cell r="AW1048" t="str">
            <v>LOCAL</v>
          </cell>
          <cell r="AX1048" t="str">
            <v>ENTREGADO</v>
          </cell>
          <cell r="AY1048" t="str">
            <v>LTE XIAOMI REDMI NOTE 11 AZUL: 1 und - sn. 861696063004900</v>
          </cell>
          <cell r="AZ1048" t="str">
            <v>TERMINAL</v>
          </cell>
          <cell r="BA1048" t="str">
            <v>Validar Biometrico</v>
          </cell>
        </row>
        <row r="1049">
          <cell r="A1049" t="str">
            <v>4767425</v>
          </cell>
          <cell r="B1049" t="str">
            <v>MDELIVERY</v>
          </cell>
          <cell r="C1049">
            <v>44921</v>
          </cell>
          <cell r="D1049" t="str">
            <v>FLEXNET ECUADOR - MDELIVERY</v>
          </cell>
          <cell r="E1049" t="str">
            <v>CALLE 28 DE JUNIO S/N Y GARCIA MORENO ENTRADA LLANO GRANDE</v>
          </cell>
          <cell r="H1049" t="str">
            <v>170208</v>
          </cell>
          <cell r="I1049" t="str">
            <v>QUITO</v>
          </cell>
          <cell r="J1049" t="str">
            <v>PICHINCHA</v>
          </cell>
          <cell r="K1049" t="str">
            <v>EDUARDO ESTALIN NARANJO USAMAG</v>
          </cell>
          <cell r="L1049" t="str">
            <v>TARQUI AV JUAN TANCA MARENGO  SN</v>
          </cell>
          <cell r="O1049" t="str">
            <v>090507</v>
          </cell>
          <cell r="P1049" t="str">
            <v>090507</v>
          </cell>
          <cell r="Q1049" t="str">
            <v>GUAYAS_GUAYAQUIL_TARQUI</v>
          </cell>
          <cell r="R1049" t="str">
            <v>4767425</v>
          </cell>
          <cell r="W1049" t="str">
            <v>1718894007_V4443I4242</v>
          </cell>
          <cell r="X1049" t="str">
            <v>0963309874-</v>
          </cell>
          <cell r="AA1049">
            <v>44921</v>
          </cell>
          <cell r="AD1049">
            <v>1</v>
          </cell>
          <cell r="AE1049">
            <v>1</v>
          </cell>
          <cell r="AH1049" t="str">
            <v>EN LA COCA COLA LLAMAR CUANDO ESTEN FUERA</v>
          </cell>
          <cell r="AI1049" t="str">
            <v>DESPACHO</v>
          </cell>
          <cell r="AJ1049" t="str">
            <v>Normal</v>
          </cell>
          <cell r="AL1049" t="str">
            <v>NO</v>
          </cell>
          <cell r="AN1049" t="str">
            <v>MOV_tecnocom_credito_directo</v>
          </cell>
          <cell r="AO1049" t="str">
            <v>CANAL ONLINE</v>
          </cell>
          <cell r="AP1049">
            <v>44921</v>
          </cell>
          <cell r="AR1049" t="str">
            <v>MDELIVERY_4767425</v>
          </cell>
          <cell r="AS1049">
            <v>324414</v>
          </cell>
          <cell r="AT1049" t="str">
            <v>D40</v>
          </cell>
          <cell r="AU1049" t="str">
            <v>BTC</v>
          </cell>
          <cell r="AV1049">
            <v>1</v>
          </cell>
          <cell r="AW1049" t="str">
            <v>LOCAL</v>
          </cell>
          <cell r="AX1049" t="str">
            <v>INCIDENCIA</v>
          </cell>
          <cell r="AY1049" t="str">
            <v>LTE XIAOMI REDMI 10C 128GB GRIS: 1 und - sn. 868688062421162</v>
          </cell>
          <cell r="AZ1049" t="str">
            <v>TERMINAL</v>
          </cell>
          <cell r="BA1049" t="str">
            <v>Validar Biometrico</v>
          </cell>
        </row>
        <row r="1050">
          <cell r="A1050" t="str">
            <v>4767467</v>
          </cell>
          <cell r="B1050" t="str">
            <v>MDELIVERY</v>
          </cell>
          <cell r="C1050">
            <v>44921</v>
          </cell>
          <cell r="D1050" t="str">
            <v>FLEXNET ECUADOR - MDELIVERY</v>
          </cell>
          <cell r="E1050" t="str">
            <v>CALLE 28 DE JUNIO S/N Y GARCIA MORENO ENTRADA LLANO GRANDE</v>
          </cell>
          <cell r="H1050" t="str">
            <v>170208</v>
          </cell>
          <cell r="I1050" t="str">
            <v>QUITO</v>
          </cell>
          <cell r="J1050" t="str">
            <v>PICHINCHA</v>
          </cell>
          <cell r="K1050" t="str">
            <v>Bélgica Alexandra Zambrano Romero</v>
          </cell>
          <cell r="L1050" t="str">
            <v>RIOBAMBA AV DANUEL LEON BOJA  SN  ENTRE BRASIL Y RURGUAY</v>
          </cell>
          <cell r="O1050" t="str">
            <v>060104</v>
          </cell>
          <cell r="P1050" t="str">
            <v>060104</v>
          </cell>
          <cell r="Q1050" t="str">
            <v>CHIMBORAZO_RIOBAMBA_RIOBAMBA</v>
          </cell>
          <cell r="R1050" t="str">
            <v>4767467</v>
          </cell>
          <cell r="W1050" t="str">
            <v>1716836208_V4444v3333</v>
          </cell>
          <cell r="X1050" t="str">
            <v>0988608454-</v>
          </cell>
          <cell r="AA1050">
            <v>44921</v>
          </cell>
          <cell r="AD1050">
            <v>1</v>
          </cell>
          <cell r="AE1050">
            <v>1</v>
          </cell>
          <cell r="AH1050" t="str">
            <v>EN RESTAURANTE RAYUELA FRENTE A LA ESCUELA LARREA</v>
          </cell>
          <cell r="AI1050" t="str">
            <v>DESPACHO</v>
          </cell>
          <cell r="AJ1050" t="str">
            <v>Normal</v>
          </cell>
          <cell r="AL1050" t="str">
            <v>NO</v>
          </cell>
          <cell r="AN1050" t="str">
            <v>MOV_tecnocom_credito_directo</v>
          </cell>
          <cell r="AO1050" t="str">
            <v>CANAL ONLINE</v>
          </cell>
          <cell r="AP1050">
            <v>44921</v>
          </cell>
          <cell r="AR1050" t="str">
            <v>MDELIVERY_4767467</v>
          </cell>
          <cell r="AS1050">
            <v>324514</v>
          </cell>
          <cell r="AT1050" t="str">
            <v>D40</v>
          </cell>
          <cell r="AU1050" t="str">
            <v>BTC</v>
          </cell>
          <cell r="AV1050">
            <v>1</v>
          </cell>
          <cell r="AW1050" t="str">
            <v>PROVINCIAL</v>
          </cell>
          <cell r="AX1050" t="str">
            <v>ENTREGADO</v>
          </cell>
          <cell r="AY1050" t="str">
            <v>LTE XIAOMI REDMI NOTE 11 AZUL: 1 und - sn. 869113065668445</v>
          </cell>
          <cell r="AZ1050" t="str">
            <v>TERMINAL</v>
          </cell>
          <cell r="BA1050" t="str">
            <v>Validar Biometrico</v>
          </cell>
        </row>
        <row r="1051">
          <cell r="A1051" t="str">
            <v>4767546</v>
          </cell>
          <cell r="B1051" t="str">
            <v>MDELIVERY</v>
          </cell>
          <cell r="C1051">
            <v>44921</v>
          </cell>
          <cell r="D1051" t="str">
            <v>FLEXNET ECUADOR - MDELIVERY</v>
          </cell>
          <cell r="E1051" t="str">
            <v>CALLE 28 DE JUNIO S/N Y GARCIA MORENO ENTRADA LLANO GRANDE</v>
          </cell>
          <cell r="H1051" t="str">
            <v>170208</v>
          </cell>
          <cell r="I1051" t="str">
            <v>QUITO</v>
          </cell>
          <cell r="J1051" t="str">
            <v>PICHINCHA</v>
          </cell>
          <cell r="K1051" t="str">
            <v>SELENA NICOLE VARELA PARRAGA</v>
          </cell>
          <cell r="L1051" t="str">
            <v>OFICINA TRAMACO EL EMPALME</v>
          </cell>
          <cell r="O1051" t="str">
            <v>EL EMPALME</v>
          </cell>
          <cell r="P1051" t="str">
            <v>EL EMPALME</v>
          </cell>
          <cell r="Q1051" t="str">
            <v>GUAYAS_EL EMPALME _</v>
          </cell>
          <cell r="R1051" t="str">
            <v>4767546</v>
          </cell>
          <cell r="W1051" t="str">
            <v>1314560820</v>
          </cell>
          <cell r="X1051" t="str">
            <v>0985908425-0985908425</v>
          </cell>
          <cell r="AA1051">
            <v>44921</v>
          </cell>
          <cell r="AD1051">
            <v>1</v>
          </cell>
          <cell r="AE1051">
            <v>1</v>
          </cell>
          <cell r="AH1051" t="str">
            <v/>
          </cell>
          <cell r="AI1051" t="str">
            <v>DESPACHO</v>
          </cell>
          <cell r="AJ1051" t="str">
            <v>DERIVADO PICK UP</v>
          </cell>
          <cell r="AL1051" t="str">
            <v>NO</v>
          </cell>
          <cell r="AN1051" t="str">
            <v>MOV productovip</v>
          </cell>
          <cell r="AO1051" t="str">
            <v>CANAL ONLINE</v>
          </cell>
          <cell r="AP1051">
            <v>44921</v>
          </cell>
          <cell r="AR1051" t="str">
            <v>MDELIVERY_4767546</v>
          </cell>
          <cell r="AS1051">
            <v>324342</v>
          </cell>
          <cell r="AT1051" t="str">
            <v>D40</v>
          </cell>
          <cell r="AU1051" t="str">
            <v>BTC</v>
          </cell>
          <cell r="AV1051">
            <v>2</v>
          </cell>
          <cell r="AW1051" t="str">
            <v>PROVINCIAL</v>
          </cell>
          <cell r="AX1051" t="str">
            <v>EN_TRANSITO</v>
          </cell>
          <cell r="AY1051" t="str">
            <v>LTE XIAOMI REDMI NOTE 11 AZUL: 1 und - sn. 869113065801087 / HALFSIM MOVISTAR: 1 und - sn. 8959300520560305909</v>
          </cell>
          <cell r="AZ1051" t="str">
            <v>SIMCARD / TERMINAL</v>
          </cell>
          <cell r="BA1051" t="str">
            <v>Validar Biometrico</v>
          </cell>
        </row>
        <row r="1052">
          <cell r="A1052" t="str">
            <v>4767628</v>
          </cell>
          <cell r="B1052" t="str">
            <v>MDELIVERY</v>
          </cell>
          <cell r="C1052">
            <v>44921</v>
          </cell>
          <cell r="D1052" t="str">
            <v>FLEXNET ECUADOR - MDELIVERY</v>
          </cell>
          <cell r="E1052" t="str">
            <v>CALLE 28 DE JUNIO S/N Y GARCIA MORENO ENTRADA LLANO GRANDE</v>
          </cell>
          <cell r="H1052" t="str">
            <v>170208</v>
          </cell>
          <cell r="I1052" t="str">
            <v>QUITO</v>
          </cell>
          <cell r="J1052" t="str">
            <v>PICHINCHA</v>
          </cell>
          <cell r="K1052" t="str">
            <v>ROSA ISABEL JIMENEZ JIMENEZ</v>
          </cell>
          <cell r="L1052" t="str">
            <v>VENTANAS CALLE ROCAFUERTE  SN  ENTRE PACIFICO GORDILLO Y 10 DE AGOSTO</v>
          </cell>
          <cell r="O1052" t="str">
            <v>120406</v>
          </cell>
          <cell r="P1052" t="str">
            <v>120406</v>
          </cell>
          <cell r="Q1052" t="str">
            <v>LOS RIOS_VENTANAS_VENTANAS</v>
          </cell>
          <cell r="R1052" t="str">
            <v>4767628</v>
          </cell>
          <cell r="W1052" t="str">
            <v>1205851346_ V4343V1122</v>
          </cell>
          <cell r="X1052" t="str">
            <v>0968721957-0968721957</v>
          </cell>
          <cell r="AA1052">
            <v>44921</v>
          </cell>
          <cell r="AD1052">
            <v>1</v>
          </cell>
          <cell r="AE1052">
            <v>1</v>
          </cell>
          <cell r="AH1052" t="str">
            <v>LAS MALVINAS JUNTO A UNA IGLESIA  DE TESTIGOS DE JEHOVA  EN CASA DE 1 PISO  ROSADO</v>
          </cell>
          <cell r="AI1052" t="str">
            <v>DESPACHO</v>
          </cell>
          <cell r="AJ1052" t="str">
            <v>Normal</v>
          </cell>
          <cell r="AL1052" t="str">
            <v>NO</v>
          </cell>
          <cell r="AN1052" t="str">
            <v>MOV productovip</v>
          </cell>
          <cell r="AO1052" t="str">
            <v>CANAL ONLINE</v>
          </cell>
          <cell r="AP1052">
            <v>44921</v>
          </cell>
          <cell r="AR1052" t="str">
            <v>MDELIVERY_4767628</v>
          </cell>
          <cell r="AS1052">
            <v>324546</v>
          </cell>
          <cell r="AT1052" t="str">
            <v>D40</v>
          </cell>
          <cell r="AU1052" t="str">
            <v>BTC</v>
          </cell>
          <cell r="AV1052">
            <v>1</v>
          </cell>
          <cell r="AW1052" t="str">
            <v>PROVINCIAL</v>
          </cell>
          <cell r="AX1052" t="str">
            <v>INCIDENCIA</v>
          </cell>
          <cell r="AY1052" t="str">
            <v>HALFSIM MOVISTAR: 1 und - sn. 8959300120521871196</v>
          </cell>
          <cell r="AZ1052" t="str">
            <v>SIMCARD</v>
          </cell>
          <cell r="BA1052" t="str">
            <v/>
          </cell>
        </row>
        <row r="1053">
          <cell r="A1053" t="str">
            <v>4767632</v>
          </cell>
          <cell r="B1053" t="str">
            <v>MDELIVERY</v>
          </cell>
          <cell r="C1053">
            <v>44921</v>
          </cell>
          <cell r="D1053" t="str">
            <v>FLEXNET ECUADOR - MDELIVERY</v>
          </cell>
          <cell r="E1053" t="str">
            <v>CALLE 28 DE JUNIO S/N Y GARCIA MORENO ENTRADA LLANO GRANDE</v>
          </cell>
          <cell r="H1053" t="str">
            <v>170208</v>
          </cell>
          <cell r="I1053" t="str">
            <v>QUITO</v>
          </cell>
          <cell r="J1053" t="str">
            <v>PICHINCHA</v>
          </cell>
          <cell r="K1053" t="str">
            <v>Joselin Nicoll Balladares Salazar</v>
          </cell>
          <cell r="L1053" t="str">
            <v>SANTA ROSA AV JOFFRE LIMA  SN  CALLE K</v>
          </cell>
          <cell r="O1053" t="str">
            <v>070603</v>
          </cell>
          <cell r="P1053" t="str">
            <v>070603</v>
          </cell>
          <cell r="Q1053" t="str">
            <v>EL ORO_SANTA ROSA_SANTA ROSA</v>
          </cell>
          <cell r="R1053" t="str">
            <v>4767632</v>
          </cell>
          <cell r="W1053" t="str">
            <v>0706592193_E4343V4244</v>
          </cell>
          <cell r="X1053" t="str">
            <v>0999855253-</v>
          </cell>
          <cell r="AA1053">
            <v>44921</v>
          </cell>
          <cell r="AD1053">
            <v>1</v>
          </cell>
          <cell r="AE1053">
            <v>1</v>
          </cell>
          <cell r="AH1053" t="str">
            <v>FRENTE AL CUARTEL QUITUMBE JUNTO A COOP EL ORO ES UNA CASA ESQUINERA 2 PISO COLOR CREMA S1 ENVIADO SE</v>
          </cell>
          <cell r="AI1053" t="str">
            <v>DESPACHO</v>
          </cell>
          <cell r="AJ1053" t="str">
            <v>Normal</v>
          </cell>
          <cell r="AL1053" t="str">
            <v>NO</v>
          </cell>
          <cell r="AN1053" t="str">
            <v>MOV_tecnocom_credito_directo</v>
          </cell>
          <cell r="AO1053" t="str">
            <v>CANAL ONLINE</v>
          </cell>
          <cell r="AP1053">
            <v>44921</v>
          </cell>
          <cell r="AR1053" t="str">
            <v>MDELIVERY_4767632</v>
          </cell>
          <cell r="AS1053">
            <v>324508</v>
          </cell>
          <cell r="AT1053" t="str">
            <v>D40</v>
          </cell>
          <cell r="AU1053" t="str">
            <v>BTC</v>
          </cell>
          <cell r="AV1053">
            <v>1</v>
          </cell>
          <cell r="AW1053" t="str">
            <v>PROVINCIAL</v>
          </cell>
          <cell r="AX1053" t="str">
            <v>ENTREGADO</v>
          </cell>
          <cell r="AY1053" t="str">
            <v>LTE IPHONE 11 64GB NEGRO: 1 und - sn. 356656422137116</v>
          </cell>
          <cell r="AZ1053" t="str">
            <v>TERMINAL</v>
          </cell>
          <cell r="BA1053" t="str">
            <v>Validar Biometrico</v>
          </cell>
        </row>
        <row r="1054">
          <cell r="A1054" t="str">
            <v>4767646</v>
          </cell>
          <cell r="B1054" t="str">
            <v>MDELIVERY</v>
          </cell>
          <cell r="C1054">
            <v>44921</v>
          </cell>
          <cell r="D1054" t="str">
            <v>FLEXNET ECUADOR - MDELIVERY</v>
          </cell>
          <cell r="E1054" t="str">
            <v>CALLE 28 DE JUNIO S/N Y GARCIA MORENO ENTRADA LLANO GRANDE</v>
          </cell>
          <cell r="H1054" t="str">
            <v>170208</v>
          </cell>
          <cell r="I1054" t="str">
            <v>QUITO</v>
          </cell>
          <cell r="J1054" t="str">
            <v>PICHINCHA</v>
          </cell>
          <cell r="K1054" t="str">
            <v>Erikc Lenin Garrido Hurtado</v>
          </cell>
          <cell r="L1054" t="str">
            <v>TACHINA CALLE PASO LATERAL AL AEROPUERTO  SN  Y VIA AL TIGRE</v>
          </cell>
          <cell r="O1054" t="str">
            <v>080109</v>
          </cell>
          <cell r="P1054" t="str">
            <v>080109</v>
          </cell>
          <cell r="Q1054" t="str">
            <v>ESMERALDAS_ESMERALDAS_TACHINA</v>
          </cell>
          <cell r="R1054" t="str">
            <v>4767646</v>
          </cell>
          <cell r="W1054" t="str">
            <v>0802395475_A1133A1112</v>
          </cell>
          <cell r="X1054" t="str">
            <v>0996570664-</v>
          </cell>
          <cell r="AA1054">
            <v>44921</v>
          </cell>
          <cell r="AD1054">
            <v>1</v>
          </cell>
          <cell r="AE1054">
            <v>1</v>
          </cell>
          <cell r="AH1054" t="str">
            <v>ENTREGA EN URB VILLAS DE ALTAMONTE CASA E16 LLAMAR AL CLIENTE</v>
          </cell>
          <cell r="AI1054" t="str">
            <v>DESPACHO</v>
          </cell>
          <cell r="AJ1054" t="str">
            <v>Normal</v>
          </cell>
          <cell r="AL1054" t="str">
            <v>NO</v>
          </cell>
          <cell r="AN1054" t="str">
            <v>MOV tecnocom</v>
          </cell>
          <cell r="AO1054" t="str">
            <v>CANAL ONLINE</v>
          </cell>
          <cell r="AP1054">
            <v>44921</v>
          </cell>
          <cell r="AR1054" t="str">
            <v>MDELIVERY_4767646</v>
          </cell>
          <cell r="AS1054">
            <v>324360</v>
          </cell>
          <cell r="AT1054" t="str">
            <v>D40</v>
          </cell>
          <cell r="AU1054" t="str">
            <v>BTC</v>
          </cell>
          <cell r="AV1054">
            <v>1</v>
          </cell>
          <cell r="AW1054" t="str">
            <v>PROVINCIAL</v>
          </cell>
          <cell r="AX1054" t="str">
            <v>EN_TRANSITO</v>
          </cell>
          <cell r="AY1054" t="str">
            <v>LTE IPHONE 13 PRO 256GB NEGRO: 1 und - sn. 350302398383154</v>
          </cell>
          <cell r="AZ1054" t="str">
            <v>TERMINAL</v>
          </cell>
          <cell r="BA1054" t="str">
            <v>Validar Biometrico, Validar Tarjeta Credito M,</v>
          </cell>
        </row>
        <row r="1055">
          <cell r="A1055" t="str">
            <v>4767672</v>
          </cell>
          <cell r="B1055" t="str">
            <v>MDELIVERY</v>
          </cell>
          <cell r="C1055">
            <v>44921</v>
          </cell>
          <cell r="D1055" t="str">
            <v>FLEXNET ECUADOR - MDELIVERY</v>
          </cell>
          <cell r="E1055" t="str">
            <v>CALLE 28 DE JUNIO S/N Y GARCIA MORENO ENTRADA LLANO GRANDE</v>
          </cell>
          <cell r="H1055" t="str">
            <v>170208</v>
          </cell>
          <cell r="I1055" t="str">
            <v>QUITO</v>
          </cell>
          <cell r="J1055" t="str">
            <v>PICHINCHA</v>
          </cell>
          <cell r="K1055" t="str">
            <v>KLEBER ANDRES MIRABA TOMALA</v>
          </cell>
          <cell r="L1055" t="str">
            <v>COLONCHE  RUTA DEL SPONDYLUS SN AV 16 DE JULIO</v>
          </cell>
          <cell r="O1055" t="str">
            <v>240109</v>
          </cell>
          <cell r="P1055" t="str">
            <v>240109</v>
          </cell>
          <cell r="Q1055" t="str">
            <v>SANTA ELENA_SANTA ELENA_COLONCHE</v>
          </cell>
          <cell r="R1055" t="str">
            <v>4767672</v>
          </cell>
          <cell r="W1055" t="str">
            <v>0921580320</v>
          </cell>
          <cell r="X1055" t="str">
            <v>0959527521-0989657961</v>
          </cell>
          <cell r="AA1055">
            <v>44921</v>
          </cell>
          <cell r="AD1055">
            <v>1</v>
          </cell>
          <cell r="AE1055">
            <v>1</v>
          </cell>
          <cell r="AH1055" t="str">
            <v>SECTOR EL PALMAR FRENTE A LA FABRICA DE HIELO CASA PLOMO 1 PISO CERRAMIENTO DE CANIA</v>
          </cell>
          <cell r="AI1055" t="str">
            <v>DESPACHO</v>
          </cell>
          <cell r="AJ1055" t="str">
            <v>Normal</v>
          </cell>
          <cell r="AL1055" t="str">
            <v>NO</v>
          </cell>
          <cell r="AN1055" t="str">
            <v>MOV productovip</v>
          </cell>
          <cell r="AO1055" t="str">
            <v>CANAL ONLINE</v>
          </cell>
          <cell r="AP1055">
            <v>44921</v>
          </cell>
          <cell r="AR1055" t="str">
            <v>MDELIVERY_4767672</v>
          </cell>
          <cell r="AS1055">
            <v>324532</v>
          </cell>
          <cell r="AT1055" t="str">
            <v>D40</v>
          </cell>
          <cell r="AU1055" t="str">
            <v>BTC</v>
          </cell>
          <cell r="AV1055">
            <v>1</v>
          </cell>
          <cell r="AW1055" t="str">
            <v>PROVINCIAL</v>
          </cell>
          <cell r="AX1055" t="str">
            <v>EN_TRANSITO</v>
          </cell>
          <cell r="AY1055" t="str">
            <v>HALFSIM MOVISTAR: 1 und - sn. 8959300520560303292</v>
          </cell>
          <cell r="AZ1055" t="str">
            <v>SIMCARD</v>
          </cell>
          <cell r="BA1055" t="str">
            <v/>
          </cell>
        </row>
        <row r="1056">
          <cell r="A1056" t="str">
            <v>4767687</v>
          </cell>
          <cell r="B1056" t="str">
            <v>MDELIVERY</v>
          </cell>
          <cell r="C1056">
            <v>44921</v>
          </cell>
          <cell r="D1056" t="str">
            <v>FLEXNET ECUADOR - MDELIVERY</v>
          </cell>
          <cell r="E1056" t="str">
            <v>CALLE 28 DE JUNIO S/N Y GARCIA MORENO ENTRADA LLANO GRANDE</v>
          </cell>
          <cell r="H1056" t="str">
            <v>170208</v>
          </cell>
          <cell r="I1056" t="str">
            <v>QUITO</v>
          </cell>
          <cell r="J1056" t="str">
            <v>PICHINCHA</v>
          </cell>
          <cell r="K1056" t="str">
            <v>FRANCISCO XAVIER VASCONEZ JARAMILLO</v>
          </cell>
          <cell r="L1056" t="str">
            <v>COCHAPAMBA  CALLE MARIANO HURTADO  N51 98  Y ANTONIO ROMAN</v>
          </cell>
          <cell r="O1056" t="str">
            <v>170528</v>
          </cell>
          <cell r="P1056" t="str">
            <v>170528</v>
          </cell>
          <cell r="Q1056" t="str">
            <v>PICHINCHA_QUITO_COCHAPAMBA</v>
          </cell>
          <cell r="R1056" t="str">
            <v>4767687</v>
          </cell>
          <cell r="W1056" t="str">
            <v>1802258283_V3343V2222</v>
          </cell>
          <cell r="X1056" t="str">
            <v>0992657931-</v>
          </cell>
          <cell r="AA1056">
            <v>44921</v>
          </cell>
          <cell r="AD1056">
            <v>1</v>
          </cell>
          <cell r="AE1056">
            <v>1</v>
          </cell>
          <cell r="AH1056" t="str">
            <v>SAN FERNANDO ENTREGA EN CONJ CUMBRES IX CASA 3 LLAMAR AL CLIENTE</v>
          </cell>
          <cell r="AI1056" t="str">
            <v>DESPACHO</v>
          </cell>
          <cell r="AJ1056" t="str">
            <v>Normal</v>
          </cell>
          <cell r="AL1056" t="str">
            <v>NO</v>
          </cell>
          <cell r="AN1056" t="str">
            <v>MOV tecnocom</v>
          </cell>
          <cell r="AO1056" t="str">
            <v>CANAL ONLINE</v>
          </cell>
          <cell r="AP1056">
            <v>44921</v>
          </cell>
          <cell r="AR1056" t="str">
            <v>MDELIVERY_4767687</v>
          </cell>
          <cell r="AS1056">
            <v>324507</v>
          </cell>
          <cell r="AT1056" t="str">
            <v>D40</v>
          </cell>
          <cell r="AU1056" t="str">
            <v>BTC</v>
          </cell>
          <cell r="AV1056">
            <v>4</v>
          </cell>
          <cell r="AW1056" t="str">
            <v>LOCAL</v>
          </cell>
          <cell r="AX1056" t="str">
            <v>ENTREGADO</v>
          </cell>
          <cell r="AY1056" t="str">
            <v>AIR APPLE AIRPODS 3ER GEN: 1 und - sn. 139999372442688 / LTE IPHONE 14 256GB AZUL: 1 und - sn. 350654419089172 / HALFSIM MOVISTAR: 2 und - sn. 8959300520560299839,8959300120521871295</v>
          </cell>
          <cell r="AZ1056" t="str">
            <v>ACCESORIO / SIMCARD / TERMINAL</v>
          </cell>
          <cell r="BA1056" t="str">
            <v/>
          </cell>
        </row>
        <row r="1057">
          <cell r="A1057" t="str">
            <v>4767707</v>
          </cell>
          <cell r="B1057" t="str">
            <v>MDELIVERY</v>
          </cell>
          <cell r="C1057">
            <v>44921</v>
          </cell>
          <cell r="D1057" t="str">
            <v>FLEXNET ECUADOR - MDELIVERY</v>
          </cell>
          <cell r="E1057" t="str">
            <v>CALLE 28 DE JUNIO S/N Y GARCIA MORENO ENTRADA LLANO GRANDE</v>
          </cell>
          <cell r="H1057" t="str">
            <v>170208</v>
          </cell>
          <cell r="I1057" t="str">
            <v>QUITO</v>
          </cell>
          <cell r="J1057" t="str">
            <v>PICHINCHA</v>
          </cell>
          <cell r="K1057" t="str">
            <v>Marco David Zaldumbide Aguirre</v>
          </cell>
          <cell r="L1057" t="str">
            <v>SANGOLQUI CALLE GARCIA MORENO 645  Y GUAYAQUIL</v>
          </cell>
          <cell r="O1057" t="str">
            <v>RUMINAHUI</v>
          </cell>
          <cell r="P1057" t="str">
            <v>RUMINAHUI</v>
          </cell>
          <cell r="Q1057" t="str">
            <v>PICHINCHA_RUMINAHUI_SANGOLQUI</v>
          </cell>
          <cell r="R1057" t="str">
            <v>4767707</v>
          </cell>
          <cell r="W1057" t="str">
            <v>1717825309_?4443I4444</v>
          </cell>
          <cell r="X1057" t="str">
            <v>0998676685-</v>
          </cell>
          <cell r="AA1057">
            <v>44921</v>
          </cell>
          <cell r="AD1057">
            <v>1</v>
          </cell>
          <cell r="AE1057">
            <v>1</v>
          </cell>
          <cell r="AH1057" t="str">
            <v>171103 LLAMAR PREVIA ENTREGA</v>
          </cell>
          <cell r="AI1057" t="str">
            <v>DESPACHO</v>
          </cell>
          <cell r="AJ1057" t="str">
            <v>Normal</v>
          </cell>
          <cell r="AL1057" t="str">
            <v>NO</v>
          </cell>
          <cell r="AN1057" t="str">
            <v>MOV tecnocom</v>
          </cell>
          <cell r="AO1057" t="str">
            <v>CANAL ONLINE</v>
          </cell>
          <cell r="AP1057">
            <v>44921</v>
          </cell>
          <cell r="AR1057" t="str">
            <v>MDELIVERY_4767707</v>
          </cell>
          <cell r="AS1057">
            <v>324531</v>
          </cell>
          <cell r="AT1057" t="str">
            <v>D40</v>
          </cell>
          <cell r="AU1057" t="str">
            <v>BTC</v>
          </cell>
          <cell r="AV1057">
            <v>1</v>
          </cell>
          <cell r="AW1057" t="str">
            <v>LOCAL</v>
          </cell>
          <cell r="AX1057" t="str">
            <v>HABILITADO RUTEO</v>
          </cell>
          <cell r="AY1057" t="str">
            <v>LTE HUAWEI E5576-508 MIFI: 1 und - sn. 866688042697339</v>
          </cell>
          <cell r="AZ1057" t="str">
            <v>TERMINAL</v>
          </cell>
          <cell r="BA1057" t="str">
            <v>Validar Biometrico, Validar Tarjeta Credito M,</v>
          </cell>
        </row>
        <row r="1058">
          <cell r="A1058" t="str">
            <v>4767715</v>
          </cell>
          <cell r="B1058" t="str">
            <v>MDELIVERY</v>
          </cell>
          <cell r="C1058">
            <v>44921</v>
          </cell>
          <cell r="D1058" t="str">
            <v>FLEXNET ECUADOR - MDELIVERY</v>
          </cell>
          <cell r="E1058" t="str">
            <v>CALLE 28 DE JUNIO S/N Y GARCIA MORENO ENTRADA LLANO GRANDE</v>
          </cell>
          <cell r="H1058" t="str">
            <v>170208</v>
          </cell>
          <cell r="I1058" t="str">
            <v>QUITO</v>
          </cell>
          <cell r="J1058" t="str">
            <v>PICHINCHA</v>
          </cell>
          <cell r="K1058" t="str">
            <v>GUAJAN CUSHCAGUA WITHMAN DAVID</v>
          </cell>
          <cell r="L1058" t="str">
            <v>COTACACHI CALLE BOLIVAR  SN CALLE 10 DE AGOSTO</v>
          </cell>
          <cell r="O1058" t="str">
            <v>100301</v>
          </cell>
          <cell r="P1058" t="str">
            <v>100301</v>
          </cell>
          <cell r="Q1058" t="str">
            <v>IMBABURA_COTACACHI_COTACACHI</v>
          </cell>
          <cell r="R1058" t="str">
            <v>4767715</v>
          </cell>
          <cell r="W1058" t="str">
            <v>1004498851</v>
          </cell>
          <cell r="X1058" t="str">
            <v>0992083788-0991343887</v>
          </cell>
          <cell r="AA1058">
            <v>44921</v>
          </cell>
          <cell r="AD1058">
            <v>1</v>
          </cell>
          <cell r="AE1058">
            <v>1</v>
          </cell>
          <cell r="AH1058" t="str">
            <v>SECTOR CENTRO ES UNA CASA DE 1 PISO COLOR BLANCA HAY UNA LA CABINA DE TELEFONO HAY QUE LLAMAR AL TITULAR LLAMAR 1 HORA ANTES</v>
          </cell>
          <cell r="AI1058" t="str">
            <v>DESPACHO</v>
          </cell>
          <cell r="AJ1058" t="str">
            <v>Normal</v>
          </cell>
          <cell r="AL1058" t="str">
            <v>NO</v>
          </cell>
          <cell r="AN1058" t="str">
            <v>MOV onlinevip</v>
          </cell>
          <cell r="AO1058" t="str">
            <v>CANAL ONLINE</v>
          </cell>
          <cell r="AP1058">
            <v>44921</v>
          </cell>
          <cell r="AR1058" t="str">
            <v>MDELIVERY_4767715</v>
          </cell>
          <cell r="AS1058">
            <v>324338</v>
          </cell>
          <cell r="AT1058" t="str">
            <v>D40</v>
          </cell>
          <cell r="AU1058" t="str">
            <v>BTC</v>
          </cell>
          <cell r="AV1058">
            <v>1</v>
          </cell>
          <cell r="AW1058" t="str">
            <v>PROVINCIAL</v>
          </cell>
          <cell r="AX1058" t="str">
            <v>INCIDENCIA</v>
          </cell>
          <cell r="AY1058" t="str">
            <v>LTE XIAOMI REDMI NOTE 11 AZUL: 1 und - sn. 861696063043700</v>
          </cell>
          <cell r="AZ1058" t="str">
            <v>TERMINAL</v>
          </cell>
          <cell r="BA1058" t="str">
            <v>Validar Biometrico</v>
          </cell>
        </row>
        <row r="1059">
          <cell r="A1059" t="str">
            <v>4767722</v>
          </cell>
          <cell r="B1059" t="str">
            <v>MDELIVERY</v>
          </cell>
          <cell r="C1059">
            <v>44921</v>
          </cell>
          <cell r="D1059" t="str">
            <v>FLEXNET ECUADOR - MDELIVERY</v>
          </cell>
          <cell r="E1059" t="str">
            <v>CALLE 28 DE JUNIO S/N Y GARCIA MORENO ENTRADA LLANO GRANDE</v>
          </cell>
          <cell r="H1059" t="str">
            <v>170208</v>
          </cell>
          <cell r="I1059" t="str">
            <v>QUITO</v>
          </cell>
          <cell r="J1059" t="str">
            <v>PICHINCHA</v>
          </cell>
          <cell r="K1059" t="str">
            <v>Edwin Patricio Pombosa Junez</v>
          </cell>
          <cell r="L1059" t="str">
            <v>MALDONADO CALLE DOS LOTE 2 AV ANTONIO JOSE DE SUCRE</v>
          </cell>
          <cell r="O1059" t="str">
            <v>060108</v>
          </cell>
          <cell r="P1059" t="str">
            <v>060108</v>
          </cell>
          <cell r="Q1059" t="str">
            <v>CHIMBORAZO_RIOBAMBA_MALDONADO</v>
          </cell>
          <cell r="R1059" t="str">
            <v>4767722</v>
          </cell>
          <cell r="W1059" t="str">
            <v>0602042731_E1121I1132</v>
          </cell>
          <cell r="X1059" t="str">
            <v>0992821306-</v>
          </cell>
          <cell r="AA1059">
            <v>44921</v>
          </cell>
          <cell r="AD1059">
            <v>1</v>
          </cell>
          <cell r="AE1059">
            <v>1</v>
          </cell>
          <cell r="AH1059" t="str">
            <v>SECTOR SAN ANTONIO DE LAS ABRAS ESTA JUNTO AL CONJUNTO SUENIOS DORADOS ES UNA CASA CAFE CON CREMA DE TRES PISOS CON PUERTAS CAFES LLAMAR 1 HORA ANTES</v>
          </cell>
          <cell r="AI1059" t="str">
            <v>DESPACHO</v>
          </cell>
          <cell r="AJ1059" t="str">
            <v>Normal</v>
          </cell>
          <cell r="AL1059" t="str">
            <v>NO</v>
          </cell>
          <cell r="AN1059" t="str">
            <v>MOV tecnocom</v>
          </cell>
          <cell r="AO1059" t="str">
            <v>CANAL ONLINE</v>
          </cell>
          <cell r="AP1059">
            <v>44921</v>
          </cell>
          <cell r="AR1059" t="str">
            <v>MDELIVERY_4767722</v>
          </cell>
          <cell r="AS1059">
            <v>324525</v>
          </cell>
          <cell r="AT1059" t="str">
            <v>D40</v>
          </cell>
          <cell r="AU1059" t="str">
            <v>BTC</v>
          </cell>
          <cell r="AV1059">
            <v>1</v>
          </cell>
          <cell r="AW1059" t="str">
            <v>PROVINCIAL</v>
          </cell>
          <cell r="AX1059" t="str">
            <v>ENTREGADO</v>
          </cell>
          <cell r="AY1059" t="str">
            <v>LTE IPHONE 11 64GB NEGRO: 1 und - sn. 356656421698803</v>
          </cell>
          <cell r="AZ1059" t="str">
            <v>TERMINAL</v>
          </cell>
          <cell r="BA1059" t="str">
            <v>Validar Biometrico, Validar Tarjeta Credito M,</v>
          </cell>
        </row>
        <row r="1060">
          <cell r="A1060" t="str">
            <v>4767728</v>
          </cell>
          <cell r="B1060" t="str">
            <v>MDELIVERY</v>
          </cell>
          <cell r="C1060">
            <v>44921</v>
          </cell>
          <cell r="D1060" t="str">
            <v>FLEXNET ECUADOR - MDELIVERY</v>
          </cell>
          <cell r="E1060" t="str">
            <v>CALLE 28 DE JUNIO S/N Y GARCIA MORENO ENTRADA LLANO GRANDE</v>
          </cell>
          <cell r="H1060" t="str">
            <v>170208</v>
          </cell>
          <cell r="I1060" t="str">
            <v>QUITO</v>
          </cell>
          <cell r="J1060" t="str">
            <v>PICHINCHA</v>
          </cell>
          <cell r="K1060" t="str">
            <v>Marco David Zaldumbide Aguirre</v>
          </cell>
          <cell r="L1060" t="str">
            <v>SANGOLQUI CALLE GARCIA MORENO 6 45 Y GUAYAQUIL</v>
          </cell>
          <cell r="O1060" t="str">
            <v>171103</v>
          </cell>
          <cell r="P1060" t="str">
            <v>171103</v>
          </cell>
          <cell r="Q1060" t="str">
            <v>PICHINCHA_RUMINAHUI_SANGOLQUI</v>
          </cell>
          <cell r="R1060" t="str">
            <v>4767728</v>
          </cell>
          <cell r="W1060" t="str">
            <v>1717825309_?4443I4444</v>
          </cell>
          <cell r="X1060" t="str">
            <v>0998676685-</v>
          </cell>
          <cell r="AA1060">
            <v>44921</v>
          </cell>
          <cell r="AD1060">
            <v>1</v>
          </cell>
          <cell r="AE1060">
            <v>1</v>
          </cell>
          <cell r="AH1060" t="str">
            <v>EN CASA CLR TOMATE DE 1 PISO</v>
          </cell>
          <cell r="AI1060" t="str">
            <v>DESPACHO</v>
          </cell>
          <cell r="AJ1060" t="str">
            <v>Normal</v>
          </cell>
          <cell r="AL1060" t="str">
            <v>NO</v>
          </cell>
          <cell r="AN1060" t="str">
            <v>MOV tecnocom</v>
          </cell>
          <cell r="AO1060" t="str">
            <v>CANAL ONLINE</v>
          </cell>
          <cell r="AP1060">
            <v>44921</v>
          </cell>
          <cell r="AR1060" t="str">
            <v>MDELIVERY_4767728</v>
          </cell>
          <cell r="AS1060">
            <v>324529</v>
          </cell>
          <cell r="AT1060" t="str">
            <v>D40</v>
          </cell>
          <cell r="AU1060" t="str">
            <v>BTC</v>
          </cell>
          <cell r="AV1060">
            <v>1</v>
          </cell>
          <cell r="AW1060" t="str">
            <v>LOCAL</v>
          </cell>
          <cell r="AX1060" t="str">
            <v>HABILITADO RUTEO</v>
          </cell>
          <cell r="AY1060" t="str">
            <v>LTE HUAWEI E5576-508 MIFI: 1 und - sn. 866688042697495</v>
          </cell>
          <cell r="AZ1060" t="str">
            <v>TERMINAL</v>
          </cell>
          <cell r="BA1060" t="str">
            <v>Validar Biometrico, Validar Tarjeta Credito M,</v>
          </cell>
        </row>
        <row r="1061">
          <cell r="A1061" t="str">
            <v>4767753</v>
          </cell>
          <cell r="B1061" t="str">
            <v>MDELIVERY</v>
          </cell>
          <cell r="C1061">
            <v>44921</v>
          </cell>
          <cell r="D1061" t="str">
            <v>FLEXNET ECUADOR - MDELIVERY</v>
          </cell>
          <cell r="E1061" t="str">
            <v>CALLE 28 DE JUNIO S/N Y GARCIA MORENO ENTRADA LLANO GRANDE</v>
          </cell>
          <cell r="H1061" t="str">
            <v>170208</v>
          </cell>
          <cell r="I1061" t="str">
            <v>QUITO</v>
          </cell>
          <cell r="J1061" t="str">
            <v>PICHINCHA</v>
          </cell>
          <cell r="K1061" t="str">
            <v>CRISTHIAN SANTIAGO JIMENEZ MINDIOLAZA</v>
          </cell>
          <cell r="L1061" t="str">
            <v>SANTA LUCIA CALLE MANUEL ARMAS PALLO SN CALLE FRANKLIN DEFAZ</v>
          </cell>
          <cell r="O1061" t="str">
            <v>091908</v>
          </cell>
          <cell r="P1061" t="str">
            <v>091908</v>
          </cell>
          <cell r="Q1061" t="str">
            <v>GUAYAS_SANTA LUCIA_SANTA LUCIA</v>
          </cell>
          <cell r="R1061" t="str">
            <v>4767753</v>
          </cell>
          <cell r="W1061" t="str">
            <v>0942597162</v>
          </cell>
          <cell r="X1061" t="str">
            <v>0997407423-0978750233</v>
          </cell>
          <cell r="AA1061">
            <v>44921</v>
          </cell>
          <cell r="AD1061">
            <v>1</v>
          </cell>
          <cell r="AE1061">
            <v>1</v>
          </cell>
          <cell r="AH1061" t="str">
            <v>SECTOR PATRIA LIBRE FRENTE A LA ESCUELA ENRIQUE LOPEZ LASCANO  ES UNA CASA 1 PISO SIN PINTAR PUERTA COLOR NEGRO HAY QUE LLAMAR AL TITULAR INGRESANDO POR LA COMISION DE TRANSITO</v>
          </cell>
          <cell r="AI1061" t="str">
            <v>DESPACHO</v>
          </cell>
          <cell r="AJ1061" t="str">
            <v>Normal</v>
          </cell>
          <cell r="AL1061" t="str">
            <v>NO</v>
          </cell>
          <cell r="AN1061" t="str">
            <v>MOV productovip</v>
          </cell>
          <cell r="AO1061" t="str">
            <v>CANAL ONLINE</v>
          </cell>
          <cell r="AP1061">
            <v>44921</v>
          </cell>
          <cell r="AR1061" t="str">
            <v>MDELIVERY_4767753</v>
          </cell>
          <cell r="AS1061">
            <v>324522</v>
          </cell>
          <cell r="AT1061" t="str">
            <v>D40</v>
          </cell>
          <cell r="AU1061" t="str">
            <v>BTC</v>
          </cell>
          <cell r="AV1061">
            <v>2</v>
          </cell>
          <cell r="AW1061" t="str">
            <v>PROVINCIAL</v>
          </cell>
          <cell r="AX1061" t="str">
            <v>EN_TRANSITO</v>
          </cell>
          <cell r="AY1061" t="str">
            <v>LTE XIAOMI REDMI NOTE 11 AZUL: 1 und - sn. 869113065776941 / HALFSIM MOVISTAR: 1 und - sn. 8959300120521876799</v>
          </cell>
          <cell r="AZ1061" t="str">
            <v>SIMCARD / TERMINAL</v>
          </cell>
          <cell r="BA1061" t="str">
            <v>Validar Biometrico</v>
          </cell>
        </row>
        <row r="1062">
          <cell r="A1062" t="str">
            <v>4767781</v>
          </cell>
          <cell r="B1062" t="str">
            <v>MDELIVERY</v>
          </cell>
          <cell r="C1062">
            <v>44921</v>
          </cell>
          <cell r="D1062" t="str">
            <v>FLEXNET ECUADOR - MDELIVERY</v>
          </cell>
          <cell r="E1062" t="str">
            <v>CALLE 28 DE JUNIO S/N Y GARCIA MORENO ENTRADA LLANO GRANDE</v>
          </cell>
          <cell r="H1062" t="str">
            <v>170208</v>
          </cell>
          <cell r="I1062" t="str">
            <v>QUITO</v>
          </cell>
          <cell r="J1062" t="str">
            <v>PICHINCHA</v>
          </cell>
          <cell r="K1062" t="str">
            <v>Adriana de las Mercedes Molina Marin</v>
          </cell>
          <cell r="L1062" t="str">
            <v>CALDERON  CALLE PUNIN N2  240  CALLE 9 DE AGOSTO</v>
          </cell>
          <cell r="O1062" t="str">
            <v>170203</v>
          </cell>
          <cell r="P1062" t="str">
            <v>170203</v>
          </cell>
          <cell r="Q1062" t="str">
            <v>PICHINCHA_QUITO_CALDERON</v>
          </cell>
          <cell r="R1062" t="str">
            <v>4767781</v>
          </cell>
          <cell r="W1062" t="str">
            <v>1711060192_V3343I2242</v>
          </cell>
          <cell r="X1062" t="str">
            <v>0984592081-</v>
          </cell>
          <cell r="AA1062">
            <v>44921</v>
          </cell>
          <cell r="AD1062">
            <v>1</v>
          </cell>
          <cell r="AE1062">
            <v>1</v>
          </cell>
          <cell r="AH1062" t="str">
            <v>SECTOR AGUIRRE  A UNA CUADRA HACIA ARRIBA DEL BANCO DEL PICHINCHA CASA COLOR LADRILLO 3 PISOS</v>
          </cell>
          <cell r="AI1062" t="str">
            <v>DESPACHO</v>
          </cell>
          <cell r="AJ1062" t="str">
            <v>Normal</v>
          </cell>
          <cell r="AL1062" t="str">
            <v>NO</v>
          </cell>
          <cell r="AN1062" t="str">
            <v>MOV_tecnocom_credito_directo</v>
          </cell>
          <cell r="AO1062" t="str">
            <v>CANAL ONLINE</v>
          </cell>
          <cell r="AP1062">
            <v>44921</v>
          </cell>
          <cell r="AR1062" t="str">
            <v>MDELIVERY_4767781</v>
          </cell>
          <cell r="AS1062">
            <v>324526</v>
          </cell>
          <cell r="AT1062" t="str">
            <v>D40</v>
          </cell>
          <cell r="AU1062" t="str">
            <v>BTC</v>
          </cell>
          <cell r="AV1062">
            <v>1</v>
          </cell>
          <cell r="AW1062" t="str">
            <v>LOCAL</v>
          </cell>
          <cell r="AX1062" t="str">
            <v>ENTREGADO</v>
          </cell>
          <cell r="AY1062" t="str">
            <v>LTE SAMSUNG A03 AZUL: 1 und - sn. 354379556098069</v>
          </cell>
          <cell r="AZ1062" t="str">
            <v>TERMINAL</v>
          </cell>
          <cell r="BA1062" t="str">
            <v>Validar Biometrico</v>
          </cell>
        </row>
        <row r="1063">
          <cell r="A1063" t="str">
            <v>4767786</v>
          </cell>
          <cell r="B1063" t="str">
            <v>MDELIVERY</v>
          </cell>
          <cell r="C1063">
            <v>44921</v>
          </cell>
          <cell r="D1063" t="str">
            <v>FLEXNET ECUADOR - MDELIVERY</v>
          </cell>
          <cell r="E1063" t="str">
            <v>CALLE 28 DE JUNIO S/N Y GARCIA MORENO ENTRADA LLANO GRANDE</v>
          </cell>
          <cell r="H1063" t="str">
            <v>170208</v>
          </cell>
          <cell r="I1063" t="str">
            <v>QUITO</v>
          </cell>
          <cell r="J1063" t="str">
            <v>PICHINCHA</v>
          </cell>
          <cell r="K1063" t="str">
            <v>VIVIANA MARIBEL MORETA SALAZAR</v>
          </cell>
          <cell r="L1063" t="str">
            <v>HUACHI LORETO    AV BARCELONA  CALLEJON 02  24  CALLE MADRID</v>
          </cell>
          <cell r="O1063" t="str">
            <v>180101</v>
          </cell>
          <cell r="P1063" t="str">
            <v>180101</v>
          </cell>
          <cell r="Q1063" t="str">
            <v>TUNGURAHUA_AMBATO_HUACHI LORETO</v>
          </cell>
          <cell r="R1063" t="str">
            <v>4767786</v>
          </cell>
          <cell r="W1063" t="str">
            <v>1803468584_V2443V3442</v>
          </cell>
          <cell r="X1063" t="str">
            <v>0983135873-</v>
          </cell>
          <cell r="AA1063">
            <v>44921</v>
          </cell>
          <cell r="AD1063">
            <v>1</v>
          </cell>
          <cell r="AE1063">
            <v>1</v>
          </cell>
          <cell r="AH1063" t="str">
            <v>SECTOR CDLA ESPANIA A UNA CUADRA DEL MERCADO SUR CASA COLOR  CONCHA DE VINO Y CREMA 3 PISOS REALIZAR UNA LLAMADA PREVIA</v>
          </cell>
          <cell r="AI1063" t="str">
            <v>DESPACHO</v>
          </cell>
          <cell r="AJ1063" t="str">
            <v>Normal</v>
          </cell>
          <cell r="AL1063" t="str">
            <v>NO</v>
          </cell>
          <cell r="AN1063" t="str">
            <v>MOV_tecnocom_credito_directo</v>
          </cell>
          <cell r="AO1063" t="str">
            <v>CANAL ONLINE</v>
          </cell>
          <cell r="AP1063">
            <v>44921</v>
          </cell>
          <cell r="AR1063" t="str">
            <v>MDELIVERY_4767786</v>
          </cell>
          <cell r="AS1063">
            <v>324362</v>
          </cell>
          <cell r="AT1063" t="str">
            <v>D40</v>
          </cell>
          <cell r="AU1063" t="str">
            <v>BTC</v>
          </cell>
          <cell r="AV1063">
            <v>1</v>
          </cell>
          <cell r="AW1063" t="str">
            <v>PROVINCIAL</v>
          </cell>
          <cell r="AX1063" t="str">
            <v>ENTREGADO</v>
          </cell>
          <cell r="AY1063" t="str">
            <v>LTE SAMSUNG A53 5G AZUL: 1 und - sn. 353842194762413</v>
          </cell>
          <cell r="AZ1063" t="str">
            <v>TERMINAL</v>
          </cell>
          <cell r="BA1063" t="str">
            <v>Validar Biometrico</v>
          </cell>
        </row>
        <row r="1064">
          <cell r="A1064" t="str">
            <v>4767810</v>
          </cell>
          <cell r="B1064" t="str">
            <v>MDELIVERY</v>
          </cell>
          <cell r="C1064">
            <v>44921</v>
          </cell>
          <cell r="D1064" t="str">
            <v>FLEXNET ECUADOR - MDELIVERY</v>
          </cell>
          <cell r="E1064" t="str">
            <v>CALLE 28 DE JUNIO S/N Y GARCIA MORENO ENTRADA LLANO GRANDE</v>
          </cell>
          <cell r="H1064" t="str">
            <v>170208</v>
          </cell>
          <cell r="I1064" t="str">
            <v>QUITO</v>
          </cell>
          <cell r="J1064" t="str">
            <v>PICHINCHA</v>
          </cell>
          <cell r="K1064" t="str">
            <v>JAIRO WASHINGTON BAÑOS PARRA</v>
          </cell>
          <cell r="L1064" t="str">
            <v>URDANETA CALLE DR FRANCISCO DE MARCOS Y CRESPO 2503 Y AV TUNGURAHUA</v>
          </cell>
          <cell r="O1064" t="str">
            <v>090303</v>
          </cell>
          <cell r="P1064" t="str">
            <v>090303</v>
          </cell>
          <cell r="Q1064" t="str">
            <v>GUAYAS_GUAYAQUIL_URDANETA</v>
          </cell>
          <cell r="R1064" t="str">
            <v>4767810</v>
          </cell>
          <cell r="W1064" t="str">
            <v>0926588278_V4444v4442</v>
          </cell>
          <cell r="X1064" t="str">
            <v>0939448300-</v>
          </cell>
          <cell r="AA1064">
            <v>44921</v>
          </cell>
          <cell r="AD1064">
            <v>1</v>
          </cell>
          <cell r="AE1064">
            <v>1</v>
          </cell>
          <cell r="AH1064" t="str">
            <v>SCTR SUR FRENTE A FARMACIA EL DESCUENTO EN CASA ESQUINERA DE 2 PISOS</v>
          </cell>
          <cell r="AI1064" t="str">
            <v>DESPACHO</v>
          </cell>
          <cell r="AJ1064" t="str">
            <v>Normal</v>
          </cell>
          <cell r="AL1064" t="str">
            <v>NO</v>
          </cell>
          <cell r="AN1064" t="str">
            <v>MOV_tecnocom_credito_directo</v>
          </cell>
          <cell r="AO1064" t="str">
            <v>CANAL ONLINE</v>
          </cell>
          <cell r="AP1064">
            <v>44921</v>
          </cell>
          <cell r="AR1064" t="str">
            <v>MDELIVERY_4767810</v>
          </cell>
          <cell r="AS1064">
            <v>324424</v>
          </cell>
          <cell r="AT1064" t="str">
            <v>D40</v>
          </cell>
          <cell r="AU1064" t="str">
            <v>BTC</v>
          </cell>
          <cell r="AV1064">
            <v>1</v>
          </cell>
          <cell r="AW1064" t="str">
            <v>LOCAL</v>
          </cell>
          <cell r="AX1064" t="str">
            <v>ENTREGADO</v>
          </cell>
          <cell r="AY1064" t="str">
            <v>LTE IPHONE 11 64GB NEGRO: 1 und - sn. 356656422110766</v>
          </cell>
          <cell r="AZ1064" t="str">
            <v>TERMINAL</v>
          </cell>
          <cell r="BA1064" t="str">
            <v>Validar Biometrico</v>
          </cell>
        </row>
        <row r="1065">
          <cell r="A1065" t="str">
            <v>4767813</v>
          </cell>
          <cell r="B1065" t="str">
            <v>MDELIVERY</v>
          </cell>
          <cell r="C1065">
            <v>44921</v>
          </cell>
          <cell r="D1065" t="str">
            <v>FLEXNET ECUADOR - MDELIVERY</v>
          </cell>
          <cell r="E1065" t="str">
            <v>CALLE 28 DE JUNIO S/N Y GARCIA MORENO ENTRADA LLANO GRANDE</v>
          </cell>
          <cell r="H1065" t="str">
            <v>170208</v>
          </cell>
          <cell r="I1065" t="str">
            <v>QUITO</v>
          </cell>
          <cell r="J1065" t="str">
            <v>PICHINCHA</v>
          </cell>
          <cell r="K1065" t="str">
            <v>ANA ALEJANDRA ROSAS GARCIA</v>
          </cell>
          <cell r="L1065" t="str">
            <v>BARTOLEME RUIZ CALLE HOMERO LOPEZ  SN CALLE ELOY ALFARO</v>
          </cell>
          <cell r="O1065" t="str">
            <v>080102</v>
          </cell>
          <cell r="P1065" t="str">
            <v>080102</v>
          </cell>
          <cell r="Q1065" t="str">
            <v>ESMERALDAS_ESMERALDAS_BARTOLEME RUIZ</v>
          </cell>
          <cell r="R1065" t="str">
            <v>4767813</v>
          </cell>
          <cell r="W1065" t="str">
            <v>0802298992_E3333I2222</v>
          </cell>
          <cell r="X1065" t="str">
            <v>0988227916-</v>
          </cell>
          <cell r="AA1065">
            <v>44921</v>
          </cell>
          <cell r="AD1065">
            <v>1</v>
          </cell>
          <cell r="AE1065">
            <v>1</v>
          </cell>
          <cell r="AH1065" t="str">
            <v>DIAGONAL A LA COOP TAXIS SU AMIGO ES UNA CASA 3 PISOS COLOR VERDE TIENE UN BALCON BLANCO Y CERRAMIENTO CON 3 PORTONES BLANCOS</v>
          </cell>
          <cell r="AI1065" t="str">
            <v>DESPACHO</v>
          </cell>
          <cell r="AJ1065" t="str">
            <v>Normal</v>
          </cell>
          <cell r="AL1065" t="str">
            <v>NO</v>
          </cell>
          <cell r="AN1065" t="str">
            <v>MOV tecnocom</v>
          </cell>
          <cell r="AO1065" t="str">
            <v>CANAL ONLINE</v>
          </cell>
          <cell r="AP1065">
            <v>44921</v>
          </cell>
          <cell r="AR1065" t="str">
            <v>MDELIVERY_4767813</v>
          </cell>
          <cell r="AS1065">
            <v>324352</v>
          </cell>
          <cell r="AT1065" t="str">
            <v>D40</v>
          </cell>
          <cell r="AU1065" t="str">
            <v>BTC</v>
          </cell>
          <cell r="AV1065">
            <v>1</v>
          </cell>
          <cell r="AW1065" t="str">
            <v>PROVINCIAL</v>
          </cell>
          <cell r="AX1065" t="str">
            <v>ENTREGADO</v>
          </cell>
          <cell r="AY1065" t="str">
            <v>LTE IPHONE 11 64GB NEGRO: 1 und - sn. 356656421713099</v>
          </cell>
          <cell r="AZ1065" t="str">
            <v>TERMINAL</v>
          </cell>
          <cell r="BA1065" t="str">
            <v>Validar Biometrico, Validar Tarjeta Credito M,</v>
          </cell>
        </row>
        <row r="1066">
          <cell r="A1066" t="str">
            <v>4767819</v>
          </cell>
          <cell r="B1066" t="str">
            <v>MDELIVERY</v>
          </cell>
          <cell r="C1066">
            <v>44921</v>
          </cell>
          <cell r="D1066" t="str">
            <v>FLEXNET ECUADOR - MDELIVERY</v>
          </cell>
          <cell r="E1066" t="str">
            <v>CALLE 28 DE JUNIO S/N Y GARCIA MORENO ENTRADA LLANO GRANDE</v>
          </cell>
          <cell r="H1066" t="str">
            <v>170208</v>
          </cell>
          <cell r="I1066" t="str">
            <v>QUITO</v>
          </cell>
          <cell r="J1066" t="str">
            <v>PICHINCHA</v>
          </cell>
          <cell r="K1066" t="str">
            <v>EDUARDO LUIS BANCHON RODRIGUEZ</v>
          </cell>
          <cell r="L1066" t="str">
            <v>ISIDRO AYORA  AV JUAN MONTALVO  SN VIA ALEGRIA</v>
          </cell>
          <cell r="O1066" t="str">
            <v>091404</v>
          </cell>
          <cell r="P1066" t="str">
            <v>091404</v>
          </cell>
          <cell r="Q1066" t="str">
            <v>GUAYAS_ISIDRO AYORA_ISIDRO AYORA</v>
          </cell>
          <cell r="R1066" t="str">
            <v>4767819</v>
          </cell>
          <cell r="W1066" t="str">
            <v>0924616113_V3333V2242</v>
          </cell>
          <cell r="X1066" t="str">
            <v>0979746428-</v>
          </cell>
          <cell r="AA1066">
            <v>44921</v>
          </cell>
          <cell r="AD1066">
            <v>1</v>
          </cell>
          <cell r="AE1066">
            <v>1</v>
          </cell>
          <cell r="AH1066" t="str">
            <v>BARRIO VICENTE ROCAFUERTE DIAGONAL AL  UPC DEL ISIDRO AYORA CASA SIN PINTAR 2 PISOS</v>
          </cell>
          <cell r="AI1066" t="str">
            <v>DESPACHO</v>
          </cell>
          <cell r="AJ1066" t="str">
            <v>Normal</v>
          </cell>
          <cell r="AL1066" t="str">
            <v>NO</v>
          </cell>
          <cell r="AN1066" t="str">
            <v>MOV_tecnocom_credito_directo</v>
          </cell>
          <cell r="AO1066" t="str">
            <v>CANAL ONLINE</v>
          </cell>
          <cell r="AP1066">
            <v>44921</v>
          </cell>
          <cell r="AR1066" t="str">
            <v>MDELIVERY_4767819</v>
          </cell>
          <cell r="AS1066">
            <v>324423</v>
          </cell>
          <cell r="AT1066" t="str">
            <v>D40</v>
          </cell>
          <cell r="AU1066" t="str">
            <v>BTC</v>
          </cell>
          <cell r="AV1066">
            <v>1</v>
          </cell>
          <cell r="AW1066" t="str">
            <v>PROVINCIAL</v>
          </cell>
          <cell r="AX1066" t="str">
            <v>EN_TRANSITO</v>
          </cell>
          <cell r="AY1066" t="str">
            <v>LTE HONOR X6 SILVER: 1 und - sn. 862800061032306</v>
          </cell>
          <cell r="AZ1066" t="str">
            <v>TERMINAL</v>
          </cell>
          <cell r="BA1066" t="str">
            <v>Validar Biometrico</v>
          </cell>
        </row>
        <row r="1067">
          <cell r="A1067" t="str">
            <v>4767872</v>
          </cell>
          <cell r="B1067" t="str">
            <v>MDELIVERY</v>
          </cell>
          <cell r="C1067">
            <v>44921</v>
          </cell>
          <cell r="D1067" t="str">
            <v>FLEXNET ECUADOR - MDELIVERY</v>
          </cell>
          <cell r="E1067" t="str">
            <v>CALLE 28 DE JUNIO S/N Y GARCIA MORENO ENTRADA LLANO GRANDE</v>
          </cell>
          <cell r="H1067" t="str">
            <v>170208</v>
          </cell>
          <cell r="I1067" t="str">
            <v>QUITO</v>
          </cell>
          <cell r="J1067" t="str">
            <v>PICHINCHA</v>
          </cell>
          <cell r="K1067" t="str">
            <v>MARCELO ANTONIO DELGADO BALDERRAMO</v>
          </cell>
          <cell r="L1067" t="str">
            <v>OFICINA TRAMACO CHONE</v>
          </cell>
          <cell r="O1067" t="str">
            <v>CHONE</v>
          </cell>
          <cell r="P1067" t="str">
            <v>CHONE</v>
          </cell>
          <cell r="Q1067" t="str">
            <v>MANABI_CHONE_</v>
          </cell>
          <cell r="R1067" t="str">
            <v>4767872</v>
          </cell>
          <cell r="W1067" t="str">
            <v>1313864843_V3444V4444</v>
          </cell>
          <cell r="X1067" t="str">
            <v>0985029781-0000000000</v>
          </cell>
          <cell r="AA1067">
            <v>44921</v>
          </cell>
          <cell r="AD1067">
            <v>1</v>
          </cell>
          <cell r="AE1067">
            <v>1</v>
          </cell>
          <cell r="AH1067" t="str">
            <v/>
          </cell>
          <cell r="AI1067" t="str">
            <v>DESPACHO</v>
          </cell>
          <cell r="AJ1067" t="str">
            <v>DERIVADO PICK UP</v>
          </cell>
          <cell r="AL1067" t="str">
            <v>NO</v>
          </cell>
          <cell r="AN1067" t="str">
            <v>MOV productovip</v>
          </cell>
          <cell r="AO1067" t="str">
            <v>CANAL ONLINE</v>
          </cell>
          <cell r="AP1067">
            <v>44921</v>
          </cell>
          <cell r="AR1067" t="str">
            <v>MDELIVERY_4767872</v>
          </cell>
          <cell r="AS1067">
            <v>324346</v>
          </cell>
          <cell r="AT1067" t="str">
            <v>D40</v>
          </cell>
          <cell r="AU1067" t="str">
            <v>BTC</v>
          </cell>
          <cell r="AV1067">
            <v>1</v>
          </cell>
          <cell r="AW1067" t="str">
            <v>PROVINCIAL</v>
          </cell>
          <cell r="AX1067" t="str">
            <v>EN_TRANSITO</v>
          </cell>
          <cell r="AY1067" t="str">
            <v>HALFSIM MOVISTAR: 1 und - sn. 8959300520560301791</v>
          </cell>
          <cell r="AZ1067" t="str">
            <v>SIMCARD</v>
          </cell>
          <cell r="BA1067" t="str">
            <v/>
          </cell>
        </row>
        <row r="1068">
          <cell r="A1068" t="str">
            <v>4767882</v>
          </cell>
          <cell r="B1068" t="str">
            <v>MDELIVERY</v>
          </cell>
          <cell r="C1068">
            <v>44921</v>
          </cell>
          <cell r="D1068" t="str">
            <v>FLEXNET ECUADOR - MDELIVERY</v>
          </cell>
          <cell r="E1068" t="str">
            <v>CALLE 28 DE JUNIO S/N Y GARCIA MORENO ENTRADA LLANO GRANDE</v>
          </cell>
          <cell r="H1068" t="str">
            <v>170208</v>
          </cell>
          <cell r="I1068" t="str">
            <v>QUITO</v>
          </cell>
          <cell r="J1068" t="str">
            <v>PICHINCHA</v>
          </cell>
          <cell r="K1068" t="str">
            <v>Geomayra Maritza Vivar Cassola</v>
          </cell>
          <cell r="L1068" t="str">
            <v>LA AURORA URBANIZACION LA RIOJA   MZ 1 VILLA 13 AV LEON FEBRES CORDERO RIBADENEYRA</v>
          </cell>
          <cell r="O1068" t="str">
            <v>091910</v>
          </cell>
          <cell r="P1068" t="str">
            <v>091910</v>
          </cell>
          <cell r="Q1068" t="str">
            <v>GUAYAS_DAULE_LA AURORA</v>
          </cell>
          <cell r="R1068" t="str">
            <v>4767882</v>
          </cell>
          <cell r="W1068" t="str">
            <v>0924369911_v2343v1142</v>
          </cell>
          <cell r="X1068" t="str">
            <v>0993325828-</v>
          </cell>
          <cell r="AA1068">
            <v>44921</v>
          </cell>
          <cell r="AD1068">
            <v>1</v>
          </cell>
          <cell r="AE1068">
            <v>1</v>
          </cell>
          <cell r="AH1068" t="str">
            <v>SECTOR ETAPA ASTURIAS  PREGUNTAR EN LA GARITA SEL SR GUARDIA</v>
          </cell>
          <cell r="AI1068" t="str">
            <v>DESPACHO</v>
          </cell>
          <cell r="AJ1068" t="str">
            <v>Normal</v>
          </cell>
          <cell r="AL1068" t="str">
            <v>NO</v>
          </cell>
          <cell r="AN1068" t="str">
            <v>MOV tecnocom</v>
          </cell>
          <cell r="AO1068" t="str">
            <v>CANAL ONLINE</v>
          </cell>
          <cell r="AP1068">
            <v>44921</v>
          </cell>
          <cell r="AR1068" t="str">
            <v>MDELIVERY_4767882</v>
          </cell>
          <cell r="AS1068">
            <v>324357</v>
          </cell>
          <cell r="AT1068" t="str">
            <v>D40</v>
          </cell>
          <cell r="AU1068" t="str">
            <v>BTC</v>
          </cell>
          <cell r="AV1068">
            <v>1</v>
          </cell>
          <cell r="AW1068" t="str">
            <v>PROVINCIAL</v>
          </cell>
          <cell r="AX1068" t="str">
            <v>EN_TRANSITO</v>
          </cell>
          <cell r="AY1068" t="str">
            <v>LTE SAMSUNG S22 5G ULTRA NEGRO: 1 und - sn. 351338912736450</v>
          </cell>
          <cell r="AZ1068" t="str">
            <v>TERMINAL</v>
          </cell>
          <cell r="BA1068" t="str">
            <v>Validar Biometrico, Validar Tarjeta Credito M,</v>
          </cell>
        </row>
        <row r="1069">
          <cell r="A1069" t="str">
            <v>4767895</v>
          </cell>
          <cell r="B1069" t="str">
            <v>MDELIVERY</v>
          </cell>
          <cell r="C1069">
            <v>44921</v>
          </cell>
          <cell r="D1069" t="str">
            <v>FLEXNET ECUADOR - MDELIVERY</v>
          </cell>
          <cell r="E1069" t="str">
            <v>CALLE 28 DE JUNIO S/N Y GARCIA MORENO ENTRADA LLANO GRANDE</v>
          </cell>
          <cell r="H1069" t="str">
            <v>170208</v>
          </cell>
          <cell r="I1069" t="str">
            <v>QUITO</v>
          </cell>
          <cell r="J1069" t="str">
            <v>PICHINCHA</v>
          </cell>
          <cell r="K1069" t="str">
            <v>INGRID LISBETH PONCE LOOR</v>
          </cell>
          <cell r="L1069" t="str">
            <v>OFICINA TRAMACO QUININDE</v>
          </cell>
          <cell r="O1069" t="str">
            <v>QUININDE</v>
          </cell>
          <cell r="P1069" t="str">
            <v>QUININDE</v>
          </cell>
          <cell r="Q1069" t="str">
            <v>ESMERALDAS_QUININDE_</v>
          </cell>
          <cell r="R1069" t="str">
            <v>4767895</v>
          </cell>
          <cell r="W1069" t="str">
            <v>1729843654_ V4343V4242</v>
          </cell>
          <cell r="X1069" t="str">
            <v>0979469629-0979469629</v>
          </cell>
          <cell r="AA1069">
            <v>44921</v>
          </cell>
          <cell r="AD1069">
            <v>1</v>
          </cell>
          <cell r="AE1069">
            <v>1</v>
          </cell>
          <cell r="AH1069" t="str">
            <v/>
          </cell>
          <cell r="AI1069" t="str">
            <v>DESPACHO</v>
          </cell>
          <cell r="AJ1069" t="str">
            <v>DERIVADO PICK UP</v>
          </cell>
          <cell r="AL1069" t="str">
            <v>NO</v>
          </cell>
          <cell r="AN1069" t="str">
            <v>MOV onlinevip</v>
          </cell>
          <cell r="AO1069" t="str">
            <v>CANAL ONLINE</v>
          </cell>
          <cell r="AP1069">
            <v>44921</v>
          </cell>
          <cell r="AR1069" t="str">
            <v>MDELIVERY_4767895</v>
          </cell>
          <cell r="AS1069">
            <v>324453</v>
          </cell>
          <cell r="AT1069" t="str">
            <v>D40</v>
          </cell>
          <cell r="AU1069" t="str">
            <v>BTC</v>
          </cell>
          <cell r="AV1069">
            <v>1</v>
          </cell>
          <cell r="AW1069" t="str">
            <v>PROVINCIAL</v>
          </cell>
          <cell r="AX1069" t="str">
            <v>EN_TRANSITO</v>
          </cell>
          <cell r="AY1069" t="str">
            <v>LTE XIAOMI REDMI NOTE 11 AZUL: 1 und - sn. 869113065779663</v>
          </cell>
          <cell r="AZ1069" t="str">
            <v>TERMINAL</v>
          </cell>
          <cell r="BA1069" t="str">
            <v>Validar Biometrico</v>
          </cell>
        </row>
        <row r="1070">
          <cell r="A1070" t="str">
            <v>4767941</v>
          </cell>
          <cell r="B1070" t="str">
            <v>MDELIVERY</v>
          </cell>
          <cell r="C1070">
            <v>44921</v>
          </cell>
          <cell r="D1070" t="str">
            <v>FLEXNET ECUADOR - MDELIVERY</v>
          </cell>
          <cell r="E1070" t="str">
            <v>CALLE 28 DE JUNIO S/N Y GARCIA MORENO ENTRADA LLANO GRANDE</v>
          </cell>
          <cell r="H1070" t="str">
            <v>170208</v>
          </cell>
          <cell r="I1070" t="str">
            <v>QUITO</v>
          </cell>
          <cell r="J1070" t="str">
            <v>PICHINCHA</v>
          </cell>
          <cell r="K1070" t="str">
            <v>RUTH SUSANA VELEZ MORALES</v>
          </cell>
          <cell r="L1070" t="str">
            <v>INAQUITO   AV PAUL RIVET  OE11  08 AV 6 DE DICIEMBRE</v>
          </cell>
          <cell r="O1070" t="str">
            <v>170518</v>
          </cell>
          <cell r="P1070" t="str">
            <v>170518</v>
          </cell>
          <cell r="Q1070" t="str">
            <v>PICHINCHA_QUITO_INAQUITO</v>
          </cell>
          <cell r="R1070" t="str">
            <v>4767941</v>
          </cell>
          <cell r="W1070" t="str">
            <v>1705156550_V4443v4442</v>
          </cell>
          <cell r="X1070" t="str">
            <v>0991422321-</v>
          </cell>
          <cell r="AA1070">
            <v>44921</v>
          </cell>
          <cell r="AD1070">
            <v>1</v>
          </cell>
          <cell r="AE1070">
            <v>1</v>
          </cell>
          <cell r="AH1070" t="str">
            <v>SECTOR LA PAZ FRENTE A LA EMBAJADA DE URUGUAY EDIFICIO ABANO 11 PISOS</v>
          </cell>
          <cell r="AI1070" t="str">
            <v>DESPACHO</v>
          </cell>
          <cell r="AJ1070" t="str">
            <v>Normal</v>
          </cell>
          <cell r="AL1070" t="str">
            <v>NO</v>
          </cell>
          <cell r="AN1070" t="str">
            <v>MOV_tecnocom_credito_directo</v>
          </cell>
          <cell r="AO1070" t="str">
            <v>CANAL ONLINE</v>
          </cell>
          <cell r="AP1070">
            <v>44921</v>
          </cell>
          <cell r="AR1070" t="str">
            <v>MDELIVERY_4767941</v>
          </cell>
          <cell r="AS1070">
            <v>324516</v>
          </cell>
          <cell r="AT1070" t="str">
            <v>D40</v>
          </cell>
          <cell r="AU1070" t="str">
            <v>BTC</v>
          </cell>
          <cell r="AV1070">
            <v>1</v>
          </cell>
          <cell r="AW1070" t="str">
            <v>LOCAL</v>
          </cell>
          <cell r="AX1070" t="str">
            <v>ENTREGADO</v>
          </cell>
          <cell r="AY1070" t="str">
            <v>LTE IPHONE 11 64GB NEGRO: 1 und - sn. 356656421899294</v>
          </cell>
          <cell r="AZ1070" t="str">
            <v>TERMINAL</v>
          </cell>
          <cell r="BA1070" t="str">
            <v>Validar Biometrico</v>
          </cell>
        </row>
        <row r="1071">
          <cell r="A1071" t="str">
            <v>4767944</v>
          </cell>
          <cell r="B1071" t="str">
            <v>MDELIVERY</v>
          </cell>
          <cell r="C1071">
            <v>44921</v>
          </cell>
          <cell r="D1071" t="str">
            <v>FLEXNET ECUADOR - MDELIVERY</v>
          </cell>
          <cell r="E1071" t="str">
            <v>CALLE 28 DE JUNIO S/N Y GARCIA MORENO ENTRADA LLANO GRANDE</v>
          </cell>
          <cell r="H1071" t="str">
            <v>170208</v>
          </cell>
          <cell r="I1071" t="str">
            <v>QUITO</v>
          </cell>
          <cell r="J1071" t="str">
            <v>PICHINCHA</v>
          </cell>
          <cell r="K1071" t="str">
            <v>FRANKLIN MAURICIO MORALES ANDRANGO</v>
          </cell>
          <cell r="L1071" t="str">
            <v>CALDERON CALLE PIO XII E10 108 CALLE GUSTAVO ORCES</v>
          </cell>
          <cell r="O1071" t="str">
            <v>170220</v>
          </cell>
          <cell r="P1071" t="str">
            <v>170220</v>
          </cell>
          <cell r="Q1071" t="str">
            <v>PICHINCHA_QUITO_CALDERON</v>
          </cell>
          <cell r="R1071" t="str">
            <v>4767944</v>
          </cell>
          <cell r="W1071" t="str">
            <v>1309957643</v>
          </cell>
          <cell r="X1071" t="str">
            <v>0995454890-00000000000</v>
          </cell>
          <cell r="AA1071">
            <v>44921</v>
          </cell>
          <cell r="AD1071">
            <v>1</v>
          </cell>
          <cell r="AE1071">
            <v>1</v>
          </cell>
          <cell r="AH1071" t="str">
            <v>SECTOR SAN JUAN DE CALDERON ES UNA CASA 1 PISOS CERRAMIENTO BLANCO PORTON NEGRO FRENTE AL PARQUE DE SAN JUAN</v>
          </cell>
          <cell r="AI1071" t="str">
            <v>DESPACHO</v>
          </cell>
          <cell r="AJ1071" t="str">
            <v>Normal</v>
          </cell>
          <cell r="AL1071" t="str">
            <v>NO</v>
          </cell>
          <cell r="AN1071" t="str">
            <v>MOV onlinevip</v>
          </cell>
          <cell r="AO1071" t="str">
            <v>CANAL ONLINE</v>
          </cell>
          <cell r="AP1071">
            <v>44921</v>
          </cell>
          <cell r="AR1071" t="str">
            <v>MDELIVERY_4767944</v>
          </cell>
          <cell r="AS1071">
            <v>324534</v>
          </cell>
          <cell r="AT1071" t="str">
            <v>D40</v>
          </cell>
          <cell r="AU1071" t="str">
            <v>BTC</v>
          </cell>
          <cell r="AV1071">
            <v>2</v>
          </cell>
          <cell r="AW1071" t="str">
            <v>LOCAL</v>
          </cell>
          <cell r="AX1071" t="str">
            <v>ENTREGADO</v>
          </cell>
          <cell r="AY1071" t="str">
            <v>LTE XIAOMI 11 LITE 5G NE NEGRO: 2 und - sn. 867739058862298,863090062764409</v>
          </cell>
          <cell r="AZ1071" t="str">
            <v>TERMINAL</v>
          </cell>
          <cell r="BA1071" t="str">
            <v>Validar Biometrico</v>
          </cell>
        </row>
        <row r="1072">
          <cell r="A1072" t="str">
            <v>4767997</v>
          </cell>
          <cell r="B1072" t="str">
            <v>MDELIVERY</v>
          </cell>
          <cell r="C1072">
            <v>44921</v>
          </cell>
          <cell r="D1072" t="str">
            <v>FLEXNET ECUADOR - MDELIVERY</v>
          </cell>
          <cell r="E1072" t="str">
            <v>CALLE 28 DE JUNIO S/N Y GARCIA MORENO ENTRADA LLANO GRANDE</v>
          </cell>
          <cell r="H1072" t="str">
            <v>170208</v>
          </cell>
          <cell r="I1072" t="str">
            <v>QUITO</v>
          </cell>
          <cell r="J1072" t="str">
            <v>PICHINCHA</v>
          </cell>
          <cell r="K1072" t="str">
            <v>MANUEL RAMON ALCIVAR LEON</v>
          </cell>
          <cell r="L1072" t="str">
            <v>OFICINA TRAMACO PORTETE</v>
          </cell>
          <cell r="O1072" t="str">
            <v>GUAYAQUIL</v>
          </cell>
          <cell r="P1072" t="str">
            <v>GUAYAQUIL</v>
          </cell>
          <cell r="Q1072" t="str">
            <v>GUAYAS_GUAYAQUIL_</v>
          </cell>
          <cell r="R1072" t="str">
            <v>4767997</v>
          </cell>
          <cell r="W1072" t="str">
            <v>0909118127_v4443v4442</v>
          </cell>
          <cell r="X1072" t="str">
            <v>0996112788-0996112788</v>
          </cell>
          <cell r="AA1072">
            <v>44921</v>
          </cell>
          <cell r="AD1072">
            <v>1</v>
          </cell>
          <cell r="AE1072">
            <v>1</v>
          </cell>
          <cell r="AH1072" t="str">
            <v/>
          </cell>
          <cell r="AI1072" t="str">
            <v>DESPACHO</v>
          </cell>
          <cell r="AJ1072" t="str">
            <v>DERIVADO PICK UP</v>
          </cell>
          <cell r="AL1072" t="str">
            <v>NO</v>
          </cell>
          <cell r="AN1072" t="str">
            <v>MOV productovip</v>
          </cell>
          <cell r="AO1072" t="str">
            <v>CANAL ONLINE</v>
          </cell>
          <cell r="AP1072">
            <v>44921</v>
          </cell>
          <cell r="AR1072" t="str">
            <v>MDELIVERY_4767997</v>
          </cell>
          <cell r="AS1072">
            <v>324422</v>
          </cell>
          <cell r="AT1072" t="str">
            <v>D40</v>
          </cell>
          <cell r="AU1072" t="str">
            <v>BTC</v>
          </cell>
          <cell r="AV1072">
            <v>2</v>
          </cell>
          <cell r="AW1072" t="str">
            <v>PROVINCIAL</v>
          </cell>
          <cell r="AX1072" t="str">
            <v>EN_TRANSITO</v>
          </cell>
          <cell r="AY1072" t="str">
            <v>LTE XIAOMI REDMI NOTE 11S AZUL: 1 und - sn. 865954061398469 / HALFSIM MOVISTAR: 1 und - sn. 8959300520560300694</v>
          </cell>
          <cell r="AZ1072" t="str">
            <v>SIMCARD / TERMINAL</v>
          </cell>
          <cell r="BA1072" t="str">
            <v>Validar Biometrico</v>
          </cell>
        </row>
        <row r="1073">
          <cell r="A1073" t="str">
            <v>4768034</v>
          </cell>
          <cell r="B1073" t="str">
            <v>MDELIVERY</v>
          </cell>
          <cell r="C1073">
            <v>44921</v>
          </cell>
          <cell r="D1073" t="str">
            <v>FLEXNET ECUADOR - MDELIVERY</v>
          </cell>
          <cell r="E1073" t="str">
            <v>CALLE 28 DE JUNIO S/N Y GARCIA MORENO ENTRADA LLANO GRANDE</v>
          </cell>
          <cell r="H1073" t="str">
            <v>170208</v>
          </cell>
          <cell r="I1073" t="str">
            <v>QUITO</v>
          </cell>
          <cell r="J1073" t="str">
            <v>PICHINCHA</v>
          </cell>
          <cell r="K1073" t="str">
            <v>PEDRO CARLOS VELASCO RUGEL</v>
          </cell>
          <cell r="L1073" t="str">
            <v>YAGUACHI   CDLA LOS ALMENDROS   CALLE 11 SN  CALLE Q</v>
          </cell>
          <cell r="O1073" t="str">
            <v>092102</v>
          </cell>
          <cell r="P1073" t="str">
            <v>092102</v>
          </cell>
          <cell r="Q1073" t="str">
            <v>GUAYAS_SAN JACINTO DE YAGUACHI_YAGUACHI</v>
          </cell>
          <cell r="R1073" t="str">
            <v>4768034</v>
          </cell>
          <cell r="W1073" t="str">
            <v>0957344203</v>
          </cell>
          <cell r="X1073" t="str">
            <v>0939876594-0963873692</v>
          </cell>
          <cell r="AA1073">
            <v>44921</v>
          </cell>
          <cell r="AD1073">
            <v>1</v>
          </cell>
          <cell r="AE1073">
            <v>1</v>
          </cell>
          <cell r="AH1073" t="str">
            <v>SECTOR CDLA LOS ALMENDROS ATRAS DEL UPC CASA BEIGE 1 PISO 2 PUESTAS</v>
          </cell>
          <cell r="AI1073" t="str">
            <v>DESPACHO</v>
          </cell>
          <cell r="AJ1073" t="str">
            <v>Normal</v>
          </cell>
          <cell r="AL1073" t="str">
            <v>NO</v>
          </cell>
          <cell r="AN1073" t="str">
            <v>MOV productovip</v>
          </cell>
          <cell r="AO1073" t="str">
            <v>CANAL ONLINE</v>
          </cell>
          <cell r="AP1073">
            <v>44921</v>
          </cell>
          <cell r="AR1073" t="str">
            <v>MDELIVERY_4768034</v>
          </cell>
          <cell r="AS1073">
            <v>324515</v>
          </cell>
          <cell r="AT1073" t="str">
            <v>D40</v>
          </cell>
          <cell r="AU1073" t="str">
            <v>BTC</v>
          </cell>
          <cell r="AV1073">
            <v>2</v>
          </cell>
          <cell r="AW1073" t="str">
            <v>PROVINCIAL</v>
          </cell>
          <cell r="AX1073" t="str">
            <v>ENTREGADO</v>
          </cell>
          <cell r="AY1073" t="str">
            <v>LTE SAMSUNG A13 AZUL: 1 und - sn. 350068480693368 / HALFSIM MOVISTAR: 1 und - sn. 8959300520560300603</v>
          </cell>
          <cell r="AZ1073" t="str">
            <v>SIMCARD / TERMINAL</v>
          </cell>
          <cell r="BA1073" t="str">
            <v>Validar Biometrico</v>
          </cell>
        </row>
        <row r="1074">
          <cell r="A1074" t="str">
            <v>4768069</v>
          </cell>
          <cell r="B1074" t="str">
            <v>MDELIVERY</v>
          </cell>
          <cell r="C1074">
            <v>44921</v>
          </cell>
          <cell r="D1074" t="str">
            <v>FLEXNET ECUADOR - MDELIVERY</v>
          </cell>
          <cell r="E1074" t="str">
            <v>CALLE 28 DE JUNIO S/N Y GARCIA MORENO ENTRADA LLANO GRANDE</v>
          </cell>
          <cell r="H1074" t="str">
            <v>170208</v>
          </cell>
          <cell r="I1074" t="str">
            <v>QUITO</v>
          </cell>
          <cell r="J1074" t="str">
            <v>PICHINCHA</v>
          </cell>
          <cell r="K1074" t="str">
            <v>JORGE LUIS CARAPAZ MORA</v>
          </cell>
          <cell r="L1074" t="str">
            <v>CENTRO HISTORICO CALLE VENEZUELA N2 37 ENTRE BOLIVAR Y SUCRE</v>
          </cell>
          <cell r="O1074" t="str">
            <v>170401</v>
          </cell>
          <cell r="P1074" t="str">
            <v>170401</v>
          </cell>
          <cell r="Q1074" t="str">
            <v>PICHINCHA_QUITO_CENTRO HISTORICO</v>
          </cell>
          <cell r="R1074" t="str">
            <v>4768069</v>
          </cell>
          <cell r="W1074" t="str">
            <v>0401440722_V4344E34444</v>
          </cell>
          <cell r="X1074" t="str">
            <v>0982560843-0980124360</v>
          </cell>
          <cell r="AA1074">
            <v>44921</v>
          </cell>
          <cell r="AD1074">
            <v>1</v>
          </cell>
          <cell r="AE1074">
            <v>1</v>
          </cell>
          <cell r="AH1074" t="str">
            <v>FRENTE AL ANTIGUO TEATRO ATAHUALPA EN CASA DE 3P CREMA CON FRANJAS TOMATES</v>
          </cell>
          <cell r="AI1074" t="str">
            <v>DESPACHO</v>
          </cell>
          <cell r="AJ1074" t="str">
            <v>Normal</v>
          </cell>
          <cell r="AL1074" t="str">
            <v>NO</v>
          </cell>
          <cell r="AN1074" t="str">
            <v>MOV productovip</v>
          </cell>
          <cell r="AO1074" t="str">
            <v>CANAL ONLINE</v>
          </cell>
          <cell r="AP1074">
            <v>44921</v>
          </cell>
          <cell r="AR1074" t="str">
            <v>MDELIVERY_4768069</v>
          </cell>
          <cell r="AS1074">
            <v>324535</v>
          </cell>
          <cell r="AT1074" t="str">
            <v>D40</v>
          </cell>
          <cell r="AU1074" t="str">
            <v>BTC</v>
          </cell>
          <cell r="AV1074">
            <v>1</v>
          </cell>
          <cell r="AW1074" t="str">
            <v>LOCAL</v>
          </cell>
          <cell r="AX1074" t="str">
            <v>ENTREGADO</v>
          </cell>
          <cell r="AY1074" t="str">
            <v>HALFSIM MOVISTAR: 1 und - sn. 8959300120521877243</v>
          </cell>
          <cell r="AZ1074" t="str">
            <v>SIMCARD</v>
          </cell>
          <cell r="BA1074" t="str">
            <v/>
          </cell>
        </row>
        <row r="1075">
          <cell r="A1075" t="str">
            <v>4768079</v>
          </cell>
          <cell r="B1075" t="str">
            <v>MDELIVERY</v>
          </cell>
          <cell r="C1075">
            <v>44921</v>
          </cell>
          <cell r="D1075" t="str">
            <v>FLEXNET ECUADOR - MDELIVERY</v>
          </cell>
          <cell r="E1075" t="str">
            <v>CALLE 28 DE JUNIO S/N Y GARCIA MORENO ENTRADA LLANO GRANDE</v>
          </cell>
          <cell r="H1075" t="str">
            <v>170208</v>
          </cell>
          <cell r="I1075" t="str">
            <v>QUITO</v>
          </cell>
          <cell r="J1075" t="str">
            <v>PICHINCHA</v>
          </cell>
          <cell r="K1075" t="str">
            <v>ANTONIO JOSE GOMEZ CHAVEZ</v>
          </cell>
          <cell r="L1075" t="str">
            <v>TARQUI AV DE LOS BOMBEROS SN AV 47 NO</v>
          </cell>
          <cell r="O1075" t="str">
            <v>090902</v>
          </cell>
          <cell r="P1075" t="str">
            <v>090902</v>
          </cell>
          <cell r="Q1075" t="str">
            <v>GUAYAS_GUAYAQUIL_TARQUI</v>
          </cell>
          <cell r="R1075" t="str">
            <v>4768079</v>
          </cell>
          <cell r="W1075" t="str">
            <v>0952195279_V4323V3222</v>
          </cell>
          <cell r="X1075" t="str">
            <v>0989194034-</v>
          </cell>
          <cell r="AA1075">
            <v>44921</v>
          </cell>
          <cell r="AD1075">
            <v>1</v>
          </cell>
          <cell r="AE1075">
            <v>1</v>
          </cell>
          <cell r="AH1075" t="str">
            <v>SECTOR CEIBOS ENTREGA EN EL HOSPITAL IESS CEIBOS EN CONSULTA EXTERNA HAY QUE LLAMAR AL TITULAR ENTREGA DE 08H00 A 16H00</v>
          </cell>
          <cell r="AI1075" t="str">
            <v>DESPACHO</v>
          </cell>
          <cell r="AJ1075" t="str">
            <v>Normal</v>
          </cell>
          <cell r="AL1075" t="str">
            <v>NO</v>
          </cell>
          <cell r="AN1075" t="str">
            <v>MOV_tecnocom_credito_directo</v>
          </cell>
          <cell r="AO1075" t="str">
            <v>CANAL ONLINE</v>
          </cell>
          <cell r="AP1075">
            <v>44921</v>
          </cell>
          <cell r="AR1075" t="str">
            <v>MDELIVERY_4768079</v>
          </cell>
          <cell r="AS1075">
            <v>324428</v>
          </cell>
          <cell r="AT1075" t="str">
            <v>D40</v>
          </cell>
          <cell r="AU1075" t="str">
            <v>BTC</v>
          </cell>
          <cell r="AV1075">
            <v>1</v>
          </cell>
          <cell r="AW1075" t="str">
            <v>LOCAL</v>
          </cell>
          <cell r="AX1075" t="str">
            <v>ENTREGADO</v>
          </cell>
          <cell r="AY1075" t="str">
            <v>LTE XIAOMI REDMI NOTE 11 AZUL: 1 und - sn. 869113065792864</v>
          </cell>
          <cell r="AZ1075" t="str">
            <v>TERMINAL</v>
          </cell>
          <cell r="BA1075" t="str">
            <v>Validar Biometrico</v>
          </cell>
        </row>
        <row r="1076">
          <cell r="A1076" t="str">
            <v>4768083</v>
          </cell>
          <cell r="B1076" t="str">
            <v>MDELIVERY</v>
          </cell>
          <cell r="C1076">
            <v>44921</v>
          </cell>
          <cell r="D1076" t="str">
            <v>FLEXNET ECUADOR - MDELIVERY</v>
          </cell>
          <cell r="E1076" t="str">
            <v>CALLE 28 DE JUNIO S/N Y GARCIA MORENO ENTRADA LLANO GRANDE</v>
          </cell>
          <cell r="H1076" t="str">
            <v>170208</v>
          </cell>
          <cell r="I1076" t="str">
            <v>QUITO</v>
          </cell>
          <cell r="J1076" t="str">
            <v>PICHINCHA</v>
          </cell>
          <cell r="K1076" t="str">
            <v>GEOVANNY PATRICIO NOBOA QUINTO</v>
          </cell>
          <cell r="L1076" t="str">
            <v>OFICINA TRAMACO PUNTO DE ATENCION VIA DAULE</v>
          </cell>
          <cell r="O1076" t="str">
            <v>GUAYAQUIL</v>
          </cell>
          <cell r="P1076" t="str">
            <v>GUAYAQUIL</v>
          </cell>
          <cell r="Q1076" t="str">
            <v>GUAYAS_GUAYAQUIL_</v>
          </cell>
          <cell r="R1076" t="str">
            <v>4768083</v>
          </cell>
          <cell r="W1076" t="str">
            <v>0926071002</v>
          </cell>
          <cell r="X1076" t="str">
            <v>0999775553-0000000000</v>
          </cell>
          <cell r="AA1076">
            <v>44921</v>
          </cell>
          <cell r="AD1076">
            <v>1</v>
          </cell>
          <cell r="AE1076">
            <v>1</v>
          </cell>
          <cell r="AH1076" t="str">
            <v/>
          </cell>
          <cell r="AI1076" t="str">
            <v>DESPACHO</v>
          </cell>
          <cell r="AJ1076" t="str">
            <v>DERIVADO PICK UP</v>
          </cell>
          <cell r="AL1076" t="str">
            <v>NO</v>
          </cell>
          <cell r="AN1076" t="str">
            <v>MOV onlinevip</v>
          </cell>
          <cell r="AO1076" t="str">
            <v>CANAL ONLINE</v>
          </cell>
          <cell r="AP1076">
            <v>44921</v>
          </cell>
          <cell r="AR1076" t="str">
            <v>MDELIVERY_4768083</v>
          </cell>
          <cell r="AS1076">
            <v>324430</v>
          </cell>
          <cell r="AT1076" t="str">
            <v>D40</v>
          </cell>
          <cell r="AU1076" t="str">
            <v>BTC</v>
          </cell>
          <cell r="AV1076">
            <v>1</v>
          </cell>
          <cell r="AW1076" t="str">
            <v>PROVINCIAL</v>
          </cell>
          <cell r="AX1076" t="str">
            <v>EN_TRANSITO</v>
          </cell>
          <cell r="AY1076" t="str">
            <v>LTE HONOR X8 SILVER: 1 und - sn. 864331068690399</v>
          </cell>
          <cell r="AZ1076" t="str">
            <v>TERMINAL</v>
          </cell>
          <cell r="BA1076" t="str">
            <v>Validar Biometrico</v>
          </cell>
        </row>
        <row r="1077">
          <cell r="A1077" t="str">
            <v>4768115</v>
          </cell>
          <cell r="B1077" t="str">
            <v>MDELIVERY</v>
          </cell>
          <cell r="C1077">
            <v>44921</v>
          </cell>
          <cell r="D1077" t="str">
            <v>FLEXNET ECUADOR - MDELIVERY</v>
          </cell>
          <cell r="E1077" t="str">
            <v>CALLE 28 DE JUNIO S/N Y GARCIA MORENO ENTRADA LLANO GRANDE</v>
          </cell>
          <cell r="H1077" t="str">
            <v>170208</v>
          </cell>
          <cell r="I1077" t="str">
            <v>QUITO</v>
          </cell>
          <cell r="J1077" t="str">
            <v>PICHINCHA</v>
          </cell>
          <cell r="K1077" t="str">
            <v>OSWALDO PATRICIO ALVAREZ MALDONADO</v>
          </cell>
          <cell r="L1077" t="str">
            <v>KENNEDY CALLE ARAUJO  E6 185  CALLE SERVELLON URBINA</v>
          </cell>
          <cell r="O1077" t="str">
            <v>170513</v>
          </cell>
          <cell r="P1077" t="str">
            <v>170513</v>
          </cell>
          <cell r="Q1077" t="str">
            <v>PICHINCHA_QUITO_KENNEDY</v>
          </cell>
          <cell r="R1077" t="str">
            <v>4768115</v>
          </cell>
          <cell r="W1077" t="str">
            <v>1703890622001</v>
          </cell>
          <cell r="X1077" t="str">
            <v>0992718403-0987288961</v>
          </cell>
          <cell r="AA1077">
            <v>44921</v>
          </cell>
          <cell r="AD1077">
            <v>1</v>
          </cell>
          <cell r="AE1077">
            <v>1</v>
          </cell>
          <cell r="AH1077" t="str">
            <v>URB CALIFORNIA ALTA DETRAS DE AGENCIA DE PRODUBANCO ES UNA CASA 2 PISOS CON 3 PORTONES NEGROS LLAMAR 1 HORA ANTES</v>
          </cell>
          <cell r="AI1077" t="str">
            <v>DESPACHO</v>
          </cell>
          <cell r="AJ1077" t="str">
            <v>Normal</v>
          </cell>
          <cell r="AL1077" t="str">
            <v>NO</v>
          </cell>
          <cell r="AN1077" t="str">
            <v>MOV onlinevip</v>
          </cell>
          <cell r="AO1077" t="str">
            <v>CANAL ONLINE</v>
          </cell>
          <cell r="AP1077">
            <v>44921</v>
          </cell>
          <cell r="AR1077" t="str">
            <v>MDELIVERY_4768115</v>
          </cell>
          <cell r="AS1077">
            <v>324533</v>
          </cell>
          <cell r="AT1077" t="str">
            <v>D40</v>
          </cell>
          <cell r="AU1077" t="str">
            <v>BTC</v>
          </cell>
          <cell r="AV1077">
            <v>1</v>
          </cell>
          <cell r="AW1077" t="str">
            <v>LOCAL</v>
          </cell>
          <cell r="AX1077" t="str">
            <v>ENTREGADO</v>
          </cell>
          <cell r="AY1077" t="str">
            <v>LTE SAMSUNG A23 NEGRO: 1 und - sn. 356795951752166</v>
          </cell>
          <cell r="AZ1077" t="str">
            <v>TERMINAL</v>
          </cell>
          <cell r="BA1077" t="str">
            <v>Validar Biometrico</v>
          </cell>
        </row>
        <row r="1078">
          <cell r="A1078" t="str">
            <v>4768369</v>
          </cell>
          <cell r="B1078" t="str">
            <v>MDELIVERY</v>
          </cell>
          <cell r="C1078">
            <v>44921</v>
          </cell>
          <cell r="D1078" t="str">
            <v>FLEXNET ECUADOR - MDELIVERY</v>
          </cell>
          <cell r="E1078" t="str">
            <v>CALLE 28 DE JUNIO S/N Y GARCIA MORENO ENTRADA LLANO GRANDE</v>
          </cell>
          <cell r="H1078" t="str">
            <v>170208</v>
          </cell>
          <cell r="I1078" t="str">
            <v>QUITO</v>
          </cell>
          <cell r="J1078" t="str">
            <v>PICHINCHA</v>
          </cell>
          <cell r="K1078" t="str">
            <v>ANGIE BRIGUITTE ARMIJOS ROMAN</v>
          </cell>
          <cell r="L1078" t="str">
            <v>MARISCAL SUCRE CALLE AV CRISTOBAL COLON SN Y 9 DE OCTUBRE</v>
          </cell>
          <cell r="O1078" t="str">
            <v>170524</v>
          </cell>
          <cell r="P1078" t="str">
            <v>170524</v>
          </cell>
          <cell r="Q1078" t="str">
            <v>PICHINCHA_QUITO_MARISCAL SUCRE</v>
          </cell>
          <cell r="R1078" t="str">
            <v>4768369</v>
          </cell>
          <cell r="W1078" t="str">
            <v>1729124733_V4444V4442</v>
          </cell>
          <cell r="X1078" t="str">
            <v>0984915788-0984915788</v>
          </cell>
          <cell r="AA1078">
            <v>44921</v>
          </cell>
          <cell r="AD1078">
            <v>1</v>
          </cell>
          <cell r="AE1078">
            <v>1</v>
          </cell>
          <cell r="AH1078" t="str">
            <v>LA MARISCAL EDIF PLAZA COLON 1 DPTO 75 SUR PREGUNTAR A GUARDIA REF FRENTE A IGLESIA EVANGELICA</v>
          </cell>
          <cell r="AI1078" t="str">
            <v>DESPACHO</v>
          </cell>
          <cell r="AJ1078" t="str">
            <v>Normal</v>
          </cell>
          <cell r="AL1078" t="str">
            <v>NO</v>
          </cell>
          <cell r="AN1078" t="str">
            <v>MOV productovip</v>
          </cell>
          <cell r="AO1078" t="str">
            <v>CANAL ONLINE</v>
          </cell>
          <cell r="AP1078">
            <v>44921</v>
          </cell>
          <cell r="AR1078" t="str">
            <v>MDELIVERY_4768369</v>
          </cell>
          <cell r="AS1078">
            <v>324536</v>
          </cell>
          <cell r="AT1078" t="str">
            <v>D40</v>
          </cell>
          <cell r="AU1078" t="str">
            <v>BTC</v>
          </cell>
          <cell r="AV1078">
            <v>1</v>
          </cell>
          <cell r="AW1078" t="str">
            <v>LOCAL</v>
          </cell>
          <cell r="AX1078" t="str">
            <v>ENTREGADO</v>
          </cell>
          <cell r="AY1078" t="str">
            <v>HALFSIM MOVISTAR: 1 und - sn. 8959300520560299912</v>
          </cell>
          <cell r="AZ1078" t="str">
            <v>SIMCARD</v>
          </cell>
          <cell r="BA1078" t="str">
            <v/>
          </cell>
        </row>
        <row r="1079">
          <cell r="A1079" t="str">
            <v>4768387</v>
          </cell>
          <cell r="B1079" t="str">
            <v>MDELIVERY</v>
          </cell>
          <cell r="C1079">
            <v>44921</v>
          </cell>
          <cell r="D1079" t="str">
            <v>FLEXNET ECUADOR - MDELIVERY</v>
          </cell>
          <cell r="E1079" t="str">
            <v>CALLE 28 DE JUNIO S/N Y GARCIA MORENO ENTRADA LLANO GRANDE</v>
          </cell>
          <cell r="H1079" t="str">
            <v>170208</v>
          </cell>
          <cell r="I1079" t="str">
            <v>QUITO</v>
          </cell>
          <cell r="J1079" t="str">
            <v>PICHINCHA</v>
          </cell>
          <cell r="K1079" t="str">
            <v>RICHARD PAUL VILLAVICENCIO PEÑAHERRERA</v>
          </cell>
          <cell r="L1079" t="str">
            <v>TUMBACO CALLE AV OSWALDO GUAYASAMIN E5 74 Y GUAYAQUIL</v>
          </cell>
          <cell r="O1079" t="str">
            <v>170903</v>
          </cell>
          <cell r="P1079" t="str">
            <v>170903</v>
          </cell>
          <cell r="Q1079" t="str">
            <v>PICHINCHA_QUITO_TUMBACO</v>
          </cell>
          <cell r="R1079" t="str">
            <v>4768387</v>
          </cell>
          <cell r="W1079" t="str">
            <v>1711055739_V4443I4442</v>
          </cell>
          <cell r="X1079" t="str">
            <v>0983423580-</v>
          </cell>
          <cell r="AA1079">
            <v>44921</v>
          </cell>
          <cell r="AD1079">
            <v>1</v>
          </cell>
          <cell r="AE1079">
            <v>1</v>
          </cell>
          <cell r="AH1079" t="str">
            <v>BRR RUMIHUAICO DIAGONAL A PANADERIA HOJA DE HIGO DESDE AFUERA SE VE UN MOLINO DE VIENTO MURO CAFE CON BLANCO Y PUERTA DE MADERA</v>
          </cell>
          <cell r="AI1079" t="str">
            <v>DESPACHO</v>
          </cell>
          <cell r="AJ1079" t="str">
            <v>Normal</v>
          </cell>
          <cell r="AL1079" t="str">
            <v>NO</v>
          </cell>
          <cell r="AN1079" t="str">
            <v>MOV_tecnocom_credito_directo</v>
          </cell>
          <cell r="AO1079" t="str">
            <v>CANAL ONLINE</v>
          </cell>
          <cell r="AP1079">
            <v>44921</v>
          </cell>
          <cell r="AR1079" t="str">
            <v>MDELIVERY_4768387</v>
          </cell>
          <cell r="AS1079">
            <v>324530</v>
          </cell>
          <cell r="AT1079" t="str">
            <v>D40</v>
          </cell>
          <cell r="AU1079" t="str">
            <v>BTC</v>
          </cell>
          <cell r="AV1079">
            <v>1</v>
          </cell>
          <cell r="AW1079" t="str">
            <v>LOCAL</v>
          </cell>
          <cell r="AX1079" t="str">
            <v>ENTREGADO</v>
          </cell>
          <cell r="AY1079" t="str">
            <v>LTE MOTO G22 NEGRO: 1 und - sn. 359694275289632</v>
          </cell>
          <cell r="AZ1079" t="str">
            <v>TERMINAL</v>
          </cell>
          <cell r="BA1079" t="str">
            <v>Validar Biometrico</v>
          </cell>
        </row>
        <row r="1080">
          <cell r="A1080" t="str">
            <v>4768424</v>
          </cell>
          <cell r="B1080" t="str">
            <v>MDELIVERY</v>
          </cell>
          <cell r="C1080">
            <v>44921</v>
          </cell>
          <cell r="D1080" t="str">
            <v>FLEXNET ECUADOR - MDELIVERY</v>
          </cell>
          <cell r="E1080" t="str">
            <v>CALLE 28 DE JUNIO S/N Y GARCIA MORENO ENTRADA LLANO GRANDE</v>
          </cell>
          <cell r="H1080" t="str">
            <v>170208</v>
          </cell>
          <cell r="I1080" t="str">
            <v>QUITO</v>
          </cell>
          <cell r="J1080" t="str">
            <v>PICHINCHA</v>
          </cell>
          <cell r="K1080" t="str">
            <v>FABIANO ENRIQUE MANZANO REY</v>
          </cell>
          <cell r="L1080" t="str">
            <v>TARQUI   URBANIZACION CIMAS BIM BAM BU SOLAR 20 AV DEL BOMBERO</v>
          </cell>
          <cell r="O1080" t="str">
            <v>090902</v>
          </cell>
          <cell r="P1080" t="str">
            <v>090902</v>
          </cell>
          <cell r="Q1080" t="str">
            <v>GUAYAS_GUAYAQUIL_TARQUI</v>
          </cell>
          <cell r="R1080" t="str">
            <v>4768424</v>
          </cell>
          <cell r="W1080" t="str">
            <v>0920203072</v>
          </cell>
          <cell r="X1080" t="str">
            <v>0983052712-0984812526</v>
          </cell>
          <cell r="AA1080">
            <v>44921</v>
          </cell>
          <cell r="AD1080">
            <v>1</v>
          </cell>
          <cell r="AE1080">
            <v>1</v>
          </cell>
          <cell r="AH1080" t="str">
            <v>SECTOR  CDLA LOS CEIBOS  CASA BLANCA 1 PISO PREGUNTAR AL SR GUARDIA PUERTA VERDE</v>
          </cell>
          <cell r="AI1080" t="str">
            <v>DESPACHO</v>
          </cell>
          <cell r="AJ1080" t="str">
            <v>Normal</v>
          </cell>
          <cell r="AL1080" t="str">
            <v>NO</v>
          </cell>
          <cell r="AN1080" t="str">
            <v>MOV onlinevip</v>
          </cell>
          <cell r="AO1080" t="str">
            <v>CANAL ONLINE</v>
          </cell>
          <cell r="AP1080">
            <v>44921</v>
          </cell>
          <cell r="AR1080" t="str">
            <v>MDELIVERY_4768424</v>
          </cell>
          <cell r="AS1080">
            <v>324426</v>
          </cell>
          <cell r="AT1080" t="str">
            <v>D40</v>
          </cell>
          <cell r="AU1080" t="str">
            <v>BTC</v>
          </cell>
          <cell r="AV1080">
            <v>1</v>
          </cell>
          <cell r="AW1080" t="str">
            <v>LOCAL</v>
          </cell>
          <cell r="AX1080" t="str">
            <v>ENTREGADO</v>
          </cell>
          <cell r="AY1080" t="str">
            <v>LTE SAMSUNG A53 5G AZUL: 1 und - sn. 353842195020282</v>
          </cell>
          <cell r="AZ1080" t="str">
            <v>TERMINAL</v>
          </cell>
          <cell r="BA1080" t="str">
            <v>Validar Biometrico</v>
          </cell>
        </row>
        <row r="1081">
          <cell r="A1081" t="str">
            <v>2479466</v>
          </cell>
          <cell r="B1081" t="str">
            <v>MDELIVERY</v>
          </cell>
          <cell r="C1081">
            <v>44922</v>
          </cell>
          <cell r="D1081" t="str">
            <v>FLEXNET ECUADOR - MDELIVERY</v>
          </cell>
          <cell r="E1081" t="str">
            <v>CALLE 28 DE JUNIO S/N Y GARCIA MORENO ENTRADA LLANO GRANDE</v>
          </cell>
          <cell r="H1081" t="str">
            <v>170208</v>
          </cell>
          <cell r="I1081" t="str">
            <v>QUITO</v>
          </cell>
          <cell r="J1081" t="str">
            <v>PICHINCHA</v>
          </cell>
          <cell r="K1081" t="str">
            <v>MARICA CRISTINA GARCIA_ASOCIACION DE EMPLEADOS DE LA SUPERINTENDENCIA DE</v>
          </cell>
          <cell r="L1081" t="str">
            <v>PICHINCHA QUITO RAMON ROCA 660 AMAZONAS SUPERINTENDENCIA DE COMPANIAS</v>
          </cell>
          <cell r="O1081" t="str">
            <v>QUITO</v>
          </cell>
          <cell r="P1081" t="str">
            <v>QUITO</v>
          </cell>
          <cell r="Q1081" t="str">
            <v>PICHINCHA</v>
          </cell>
          <cell r="R1081" t="str">
            <v>2479466</v>
          </cell>
          <cell r="W1081" t="str">
            <v>1791129512001</v>
          </cell>
          <cell r="X1081" t="str">
            <v>995484990</v>
          </cell>
          <cell r="AA1081">
            <v>44922</v>
          </cell>
          <cell r="AD1081">
            <v>1</v>
          </cell>
          <cell r="AE1081">
            <v>1</v>
          </cell>
          <cell r="AI1081" t="str">
            <v>DESPACHO</v>
          </cell>
          <cell r="AJ1081" t="str">
            <v>NORMAL</v>
          </cell>
          <cell r="AL1081" t="str">
            <v>NO</v>
          </cell>
          <cell r="AN1081" t="str">
            <v>ACTIVACIONES INGRESOS GGCC &amp; NEGOCIOS DIRECTOS</v>
          </cell>
          <cell r="AO1081" t="str">
            <v>GGCC / NEGOCIOS</v>
          </cell>
          <cell r="AP1081">
            <v>44922</v>
          </cell>
          <cell r="AR1081" t="str">
            <v>MDELIVERY_2479466</v>
          </cell>
          <cell r="AS1081">
            <v>324655</v>
          </cell>
          <cell r="AT1081" t="str">
            <v>D40</v>
          </cell>
          <cell r="AU1081" t="str">
            <v>BTB</v>
          </cell>
          <cell r="AV1081">
            <v>2</v>
          </cell>
          <cell r="AX1081" t="str">
            <v>ENTREGADO</v>
          </cell>
          <cell r="AY1081" t="str">
            <v>LTE XIAOMI REDMI NOTE 11S AZUL: 1 und - sn. 865954061268787 / HALFSIM MOVISTAR: 1 und - sn. 8959300520560990890</v>
          </cell>
          <cell r="AZ1081" t="str">
            <v>SIMCARD / TERMINAL</v>
          </cell>
          <cell r="BA1081" t="str">
            <v/>
          </cell>
        </row>
        <row r="1082">
          <cell r="A1082" t="str">
            <v>2479467</v>
          </cell>
          <cell r="B1082" t="str">
            <v>MDELIVERY</v>
          </cell>
          <cell r="C1082">
            <v>44922</v>
          </cell>
          <cell r="D1082" t="str">
            <v>FLEXNET ECUADOR - MDELIVERY</v>
          </cell>
          <cell r="E1082" t="str">
            <v>CALLE 28 DE JUNIO S/N Y GARCIA MORENO ENTRADA LLANO GRANDE</v>
          </cell>
          <cell r="H1082" t="str">
            <v>170208</v>
          </cell>
          <cell r="I1082" t="str">
            <v>QUITO</v>
          </cell>
          <cell r="J1082" t="str">
            <v>PICHINCHA</v>
          </cell>
          <cell r="K1082" t="str">
            <v>CLAUDIA VAZQUEZ_JOYERIA GUILLERMO VAZQUEZ SA</v>
          </cell>
          <cell r="L1082" t="str">
            <v>AZUAY CUENCA GRAN COLOMBIA 7 97 LUIS CORDERO JOYERIA GUILLERMO VASQUEZ</v>
          </cell>
          <cell r="O1082" t="str">
            <v>CUENCA</v>
          </cell>
          <cell r="P1082" t="str">
            <v>CUENCA</v>
          </cell>
          <cell r="Q1082" t="str">
            <v>AZUAY</v>
          </cell>
          <cell r="R1082" t="str">
            <v>2479467</v>
          </cell>
          <cell r="W1082" t="str">
            <v>0190020185001</v>
          </cell>
          <cell r="X1082" t="str">
            <v>0998505983</v>
          </cell>
          <cell r="AA1082">
            <v>44922</v>
          </cell>
          <cell r="AD1082">
            <v>1</v>
          </cell>
          <cell r="AE1082">
            <v>1</v>
          </cell>
          <cell r="AI1082" t="str">
            <v>DESPACHO</v>
          </cell>
          <cell r="AJ1082" t="str">
            <v>NORMAL</v>
          </cell>
          <cell r="AL1082" t="str">
            <v>NO</v>
          </cell>
          <cell r="AN1082" t="str">
            <v>ACTIVACIONES INGRESOS GGCC &amp; NEGOCIOS DIRECTOS</v>
          </cell>
          <cell r="AO1082" t="str">
            <v>GGCC / NEGOCIOS</v>
          </cell>
          <cell r="AP1082">
            <v>44922</v>
          </cell>
          <cell r="AR1082" t="str">
            <v>MDELIVERY_2479467</v>
          </cell>
          <cell r="AS1082">
            <v>324653</v>
          </cell>
          <cell r="AT1082" t="str">
            <v>D40</v>
          </cell>
          <cell r="AU1082" t="str">
            <v>BTB</v>
          </cell>
          <cell r="AV1082">
            <v>2</v>
          </cell>
          <cell r="AX1082" t="str">
            <v>ENTREGADO</v>
          </cell>
          <cell r="AY1082" t="str">
            <v>LTE SAMSUNG A03 NEGRO: 1 und - sn. 351084958318858 / HALFSIM MOVISTAR: 1 und - sn. 8959300520560990866</v>
          </cell>
          <cell r="AZ1082" t="str">
            <v>SIMCARD / TERMINAL</v>
          </cell>
          <cell r="BA1082" t="str">
            <v/>
          </cell>
        </row>
        <row r="1083">
          <cell r="A1083" t="str">
            <v>2479468</v>
          </cell>
          <cell r="B1083" t="str">
            <v>MDELIVERY</v>
          </cell>
          <cell r="C1083">
            <v>44922</v>
          </cell>
          <cell r="D1083" t="str">
            <v>FLEXNET ECUADOR - MDELIVERY</v>
          </cell>
          <cell r="E1083" t="str">
            <v>CALLE 28 DE JUNIO S/N Y GARCIA MORENO ENTRADA LLANO GRANDE</v>
          </cell>
          <cell r="H1083" t="str">
            <v>170208</v>
          </cell>
          <cell r="I1083" t="str">
            <v>QUITO</v>
          </cell>
          <cell r="J1083" t="str">
            <v>PICHINCHA</v>
          </cell>
          <cell r="K1083" t="str">
            <v>JAIME MARCELO ORTIZ CARRION_JAIME MARCELO ORTIZ CARRION</v>
          </cell>
          <cell r="L1083" t="str">
            <v>SECTOR URDENOR AV RODRIGO CHAVEZ EN LA URBANIZACION EL SALADO FRENTE AL SUPERMAXI DE LA CIUDAD COLON DEJAR EN GARITA A NOMBRE DEK TITULAR</v>
          </cell>
          <cell r="O1083" t="str">
            <v>GUAYAQUIL</v>
          </cell>
          <cell r="P1083" t="str">
            <v>GUAYAQUIL</v>
          </cell>
          <cell r="Q1083" t="str">
            <v>GUAYAS</v>
          </cell>
          <cell r="R1083" t="str">
            <v>2479468</v>
          </cell>
          <cell r="W1083" t="str">
            <v>1711153807</v>
          </cell>
          <cell r="X1083" t="str">
            <v>0987674366</v>
          </cell>
          <cell r="AA1083">
            <v>44922</v>
          </cell>
          <cell r="AD1083">
            <v>1</v>
          </cell>
          <cell r="AE1083">
            <v>1</v>
          </cell>
          <cell r="AI1083" t="str">
            <v>DESPACHO</v>
          </cell>
          <cell r="AJ1083" t="str">
            <v>NORMAL</v>
          </cell>
          <cell r="AL1083" t="str">
            <v>NO</v>
          </cell>
          <cell r="AN1083" t="str">
            <v>DISTRIBUIDORES NEGOCIOS B2B</v>
          </cell>
          <cell r="AO1083" t="str">
            <v>DISTRIBUIDORES</v>
          </cell>
          <cell r="AP1083">
            <v>44922</v>
          </cell>
          <cell r="AR1083" t="str">
            <v>MDELIVERY_2479468</v>
          </cell>
          <cell r="AS1083">
            <v>324657</v>
          </cell>
          <cell r="AT1083" t="str">
            <v>D40</v>
          </cell>
          <cell r="AU1083" t="str">
            <v>BTB</v>
          </cell>
          <cell r="AV1083">
            <v>1</v>
          </cell>
          <cell r="AX1083" t="str">
            <v>EN_TRANSITO</v>
          </cell>
          <cell r="AY1083" t="str">
            <v>ESIM MOVISTAR_ESIM EVOUCHERS CODE QR: 1 und - sn. 8959300120525778249</v>
          </cell>
          <cell r="AZ1083" t="str">
            <v>SIMCARD</v>
          </cell>
          <cell r="BA1083" t="str">
            <v>EMPRESAS TITULAR AUSENTE ENTREGA CON SELLO</v>
          </cell>
        </row>
        <row r="1084">
          <cell r="A1084" t="str">
            <v>2479469</v>
          </cell>
          <cell r="B1084" t="str">
            <v>MDELIVERY</v>
          </cell>
          <cell r="C1084">
            <v>44922</v>
          </cell>
          <cell r="D1084" t="str">
            <v>FLEXNET ECUADOR - MDELIVERY</v>
          </cell>
          <cell r="E1084" t="str">
            <v>CALLE 28 DE JUNIO S/N Y GARCIA MORENO ENTRADA LLANO GRANDE</v>
          </cell>
          <cell r="H1084" t="str">
            <v>170208</v>
          </cell>
          <cell r="I1084" t="str">
            <v>QUITO</v>
          </cell>
          <cell r="J1084" t="str">
            <v>PICHINCHA</v>
          </cell>
          <cell r="K1084" t="str">
            <v>SARA VALLEJO_GAVIRIA Y GAVIRIA AGENTES NACIONALES DE ADUANA S A</v>
          </cell>
          <cell r="L1084" t="str">
            <v>GUAYAS GUAYAQUIL AVE 9 DE OCTUBRE EDIF INDUAUTO 806 AVE QUITO 806 Y 9 DE OCTUBRE PISO 19 OFICINA 1</v>
          </cell>
          <cell r="O1084" t="str">
            <v>GUAYAQUIL</v>
          </cell>
          <cell r="P1084" t="str">
            <v>GUAYAQUIL</v>
          </cell>
          <cell r="Q1084" t="str">
            <v>GUAYAS</v>
          </cell>
          <cell r="R1084" t="str">
            <v>2479469</v>
          </cell>
          <cell r="W1084" t="str">
            <v>0992416114001</v>
          </cell>
          <cell r="X1084" t="str">
            <v>0991930131</v>
          </cell>
          <cell r="AA1084">
            <v>44922</v>
          </cell>
          <cell r="AD1084">
            <v>1</v>
          </cell>
          <cell r="AE1084">
            <v>1</v>
          </cell>
          <cell r="AI1084" t="str">
            <v>DESPACHO</v>
          </cell>
          <cell r="AJ1084" t="str">
            <v>NORMAL</v>
          </cell>
          <cell r="AL1084" t="str">
            <v>NO</v>
          </cell>
          <cell r="AN1084" t="str">
            <v>ACTIVACIONES B2B PORTABILIDADES SOLO SIMCARD</v>
          </cell>
          <cell r="AO1084" t="str">
            <v>GGCC / NEGOCIOS</v>
          </cell>
          <cell r="AP1084">
            <v>44922</v>
          </cell>
          <cell r="AR1084" t="str">
            <v>MDELIVERY_2479469</v>
          </cell>
          <cell r="AS1084">
            <v>324650</v>
          </cell>
          <cell r="AT1084" t="str">
            <v>D40</v>
          </cell>
          <cell r="AU1084" t="str">
            <v>BTB</v>
          </cell>
          <cell r="AV1084">
            <v>3</v>
          </cell>
          <cell r="AX1084" t="str">
            <v>ENTREGADO</v>
          </cell>
          <cell r="AY1084" t="str">
            <v>HALFSIM MOVISTAR: 3 und - sn. 8959300520560992979,8959300520560992938,8959300520560992946</v>
          </cell>
          <cell r="AZ1084" t="str">
            <v>SIMCARD</v>
          </cell>
          <cell r="BA1084" t="str">
            <v/>
          </cell>
        </row>
        <row r="1085">
          <cell r="A1085" t="str">
            <v>2479472</v>
          </cell>
          <cell r="B1085" t="str">
            <v>MDELIVERY</v>
          </cell>
          <cell r="C1085">
            <v>44922</v>
          </cell>
          <cell r="D1085" t="str">
            <v>FLEXNET ECUADOR - MDELIVERY</v>
          </cell>
          <cell r="E1085" t="str">
            <v>CALLE 28 DE JUNIO S/N Y GARCIA MORENO ENTRADA LLANO GRANDE</v>
          </cell>
          <cell r="H1085" t="str">
            <v>170208</v>
          </cell>
          <cell r="I1085" t="str">
            <v>QUITO</v>
          </cell>
          <cell r="J1085" t="str">
            <v>PICHINCHA</v>
          </cell>
          <cell r="K1085" t="str">
            <v>XAVIER JURADO_BRENNTAG ECUADOR S A</v>
          </cell>
          <cell r="L1085" t="str">
            <v>GUAYAQUIL KM 9 5 VIA DAULE BRENNTAG ECUADOR S A JUNTO A LAB INDUNIDAS</v>
          </cell>
          <cell r="O1085" t="str">
            <v>GUAYAQUIL</v>
          </cell>
          <cell r="P1085" t="str">
            <v>GUAYAQUIL</v>
          </cell>
          <cell r="Q1085" t="str">
            <v>GUAYAS</v>
          </cell>
          <cell r="R1085" t="str">
            <v>2479472</v>
          </cell>
          <cell r="W1085" t="str">
            <v>0990005087001</v>
          </cell>
          <cell r="X1085" t="str">
            <v>0968877927</v>
          </cell>
          <cell r="AA1085">
            <v>44922</v>
          </cell>
          <cell r="AD1085">
            <v>1</v>
          </cell>
          <cell r="AE1085">
            <v>1</v>
          </cell>
          <cell r="AI1085" t="str">
            <v>DESPACHO</v>
          </cell>
          <cell r="AJ1085" t="str">
            <v>NORMAL</v>
          </cell>
          <cell r="AL1085" t="str">
            <v>NO</v>
          </cell>
          <cell r="AN1085" t="str">
            <v>POSVENTA GGCC Y NEGOCIOS</v>
          </cell>
          <cell r="AO1085" t="str">
            <v>GGCC / NEGOCIOS</v>
          </cell>
          <cell r="AP1085">
            <v>44922</v>
          </cell>
          <cell r="AR1085" t="str">
            <v>MDELIVERY_2479472</v>
          </cell>
          <cell r="AS1085">
            <v>324654</v>
          </cell>
          <cell r="AT1085" t="str">
            <v>D40</v>
          </cell>
          <cell r="AU1085" t="str">
            <v>BTB</v>
          </cell>
          <cell r="AV1085">
            <v>1</v>
          </cell>
          <cell r="AX1085" t="str">
            <v>ENTREGADO</v>
          </cell>
          <cell r="AY1085" t="str">
            <v>LTE HONOR X8 NEGRO: 1 und - sn. 866184061560178</v>
          </cell>
          <cell r="AZ1085" t="str">
            <v>TERMINAL</v>
          </cell>
          <cell r="BA1085" t="str">
            <v/>
          </cell>
        </row>
        <row r="1086">
          <cell r="A1086" t="str">
            <v>2479473</v>
          </cell>
          <cell r="B1086" t="str">
            <v>MDELIVERY</v>
          </cell>
          <cell r="C1086">
            <v>44922</v>
          </cell>
          <cell r="D1086" t="str">
            <v>FLEXNET ECUADOR - MDELIVERY</v>
          </cell>
          <cell r="E1086" t="str">
            <v>CALLE 28 DE JUNIO S/N Y GARCIA MORENO ENTRADA LLANO GRANDE</v>
          </cell>
          <cell r="H1086" t="str">
            <v>170208</v>
          </cell>
          <cell r="I1086" t="str">
            <v>QUITO</v>
          </cell>
          <cell r="J1086" t="str">
            <v>PICHINCHA</v>
          </cell>
          <cell r="K1086" t="str">
            <v>JENNIFFER VILLACIS_ASOCIACION SOLIDARISTA PROFUTURO</v>
          </cell>
          <cell r="L1086" t="str">
            <v>AV JOSE RODRIGUEZ BONIN Y AV BARCELONA PLANTA SAN EDUARDO HOLCIM ECUADOR PLANTA BAJA GUAYAQUIL ECUADOR</v>
          </cell>
          <cell r="O1086" t="str">
            <v>GUAYAQUIL</v>
          </cell>
          <cell r="P1086" t="str">
            <v>GUAYAQUIL</v>
          </cell>
          <cell r="Q1086" t="str">
            <v>GUAYAS</v>
          </cell>
          <cell r="R1086" t="str">
            <v>2479473</v>
          </cell>
          <cell r="W1086" t="str">
            <v>0992424222001</v>
          </cell>
          <cell r="X1086" t="str">
            <v>0989547209</v>
          </cell>
          <cell r="AA1086">
            <v>44922</v>
          </cell>
          <cell r="AD1086">
            <v>1</v>
          </cell>
          <cell r="AE1086">
            <v>1</v>
          </cell>
          <cell r="AI1086" t="str">
            <v>DESPACHO</v>
          </cell>
          <cell r="AJ1086" t="str">
            <v>NORMAL</v>
          </cell>
          <cell r="AL1086" t="str">
            <v>NO</v>
          </cell>
          <cell r="AN1086" t="str">
            <v>367 EMPRESAS Y NEGOCIOS</v>
          </cell>
          <cell r="AO1086" t="str">
            <v>GGCC / NEGOCIOS</v>
          </cell>
          <cell r="AP1086">
            <v>44922</v>
          </cell>
          <cell r="AR1086" t="str">
            <v>MDELIVERY_2479473</v>
          </cell>
          <cell r="AS1086">
            <v>324652</v>
          </cell>
          <cell r="AT1086" t="str">
            <v>D40</v>
          </cell>
          <cell r="AU1086" t="str">
            <v>BTB</v>
          </cell>
          <cell r="AV1086">
            <v>1</v>
          </cell>
          <cell r="AX1086" t="str">
            <v>ENTREGADO</v>
          </cell>
          <cell r="AY1086" t="str">
            <v>LTE XIAOMI REDMI NOTE 11S AZUL: 1 und - sn. 865954061152288</v>
          </cell>
          <cell r="AZ1086" t="str">
            <v>TERMINAL</v>
          </cell>
          <cell r="BA1086" t="str">
            <v/>
          </cell>
        </row>
        <row r="1087">
          <cell r="A1087" t="str">
            <v>2479474</v>
          </cell>
          <cell r="B1087" t="str">
            <v>MDELIVERY</v>
          </cell>
          <cell r="C1087">
            <v>44922</v>
          </cell>
          <cell r="D1087" t="str">
            <v>FLEXNET ECUADOR - MDELIVERY</v>
          </cell>
          <cell r="E1087" t="str">
            <v>CALLE 28 DE JUNIO S/N Y GARCIA MORENO ENTRADA LLANO GRANDE</v>
          </cell>
          <cell r="H1087" t="str">
            <v>170208</v>
          </cell>
          <cell r="I1087" t="str">
            <v>QUITO</v>
          </cell>
          <cell r="J1087" t="str">
            <v>PICHINCHA</v>
          </cell>
          <cell r="K1087" t="str">
            <v>XAVIER JURADO_BRENNTAG ECUADOR S A</v>
          </cell>
          <cell r="L1087" t="str">
            <v>GUAYAQUIL KM 9 5 VIA DAULE BRENNTAG ECUADOR S A JUNTO A LAB INDUNIDAS</v>
          </cell>
          <cell r="O1087" t="str">
            <v>GUAYAQUIL</v>
          </cell>
          <cell r="P1087" t="str">
            <v>GUAYAQUIL</v>
          </cell>
          <cell r="Q1087" t="str">
            <v>GUAYAS</v>
          </cell>
          <cell r="R1087" t="str">
            <v>2479474</v>
          </cell>
          <cell r="W1087" t="str">
            <v>0990005087001</v>
          </cell>
          <cell r="X1087" t="str">
            <v>0968877927</v>
          </cell>
          <cell r="AA1087">
            <v>44922</v>
          </cell>
          <cell r="AD1087">
            <v>1</v>
          </cell>
          <cell r="AE1087">
            <v>1</v>
          </cell>
          <cell r="AI1087" t="str">
            <v>DESPACHO</v>
          </cell>
          <cell r="AJ1087" t="str">
            <v>NORMAL</v>
          </cell>
          <cell r="AL1087" t="str">
            <v>NO</v>
          </cell>
          <cell r="AN1087" t="str">
            <v>POSVENTA GGCC Y NEGOCIOS</v>
          </cell>
          <cell r="AO1087" t="str">
            <v>GGCC / NEGOCIOS</v>
          </cell>
          <cell r="AP1087">
            <v>44922</v>
          </cell>
          <cell r="AR1087" t="str">
            <v>MDELIVERY_2479474</v>
          </cell>
          <cell r="AS1087">
            <v>324656</v>
          </cell>
          <cell r="AT1087" t="str">
            <v>D40</v>
          </cell>
          <cell r="AU1087" t="str">
            <v>BTB</v>
          </cell>
          <cell r="AV1087">
            <v>1</v>
          </cell>
          <cell r="AX1087" t="str">
            <v>EN_TRANSITO</v>
          </cell>
          <cell r="AY1087" t="str">
            <v>LTE XIAOMI REDMI 10C 128GB GRIS: 1 und - sn. 868688062398527</v>
          </cell>
          <cell r="AZ1087" t="str">
            <v>TERMINAL</v>
          </cell>
          <cell r="BA1087" t="str">
            <v/>
          </cell>
        </row>
        <row r="1088">
          <cell r="A1088" t="str">
            <v>2479475</v>
          </cell>
          <cell r="B1088" t="str">
            <v>MDELIVERY</v>
          </cell>
          <cell r="C1088">
            <v>44922</v>
          </cell>
          <cell r="D1088" t="str">
            <v>FLEXNET ECUADOR - MDELIVERY</v>
          </cell>
          <cell r="E1088" t="str">
            <v>CALLE 28 DE JUNIO S/N Y GARCIA MORENO ENTRADA LLANO GRANDE</v>
          </cell>
          <cell r="H1088" t="str">
            <v>170208</v>
          </cell>
          <cell r="I1088" t="str">
            <v>QUITO</v>
          </cell>
          <cell r="J1088" t="str">
            <v>PICHINCHA</v>
          </cell>
          <cell r="K1088" t="str">
            <v>AVILEZ ALVARADO PEDRO ANTONIO_ ALOJAMIENTO LAS ROCAS CIA LTDA</v>
          </cell>
          <cell r="L1088" t="str">
            <v>CALLE COLON ENTRE 25 DE JUNIO Y SUCRE FRENTE A JM LOAIZA</v>
          </cell>
          <cell r="O1088" t="str">
            <v>MACHALA</v>
          </cell>
          <cell r="P1088" t="str">
            <v>MACHALA</v>
          </cell>
          <cell r="Q1088" t="str">
            <v>EL ORO</v>
          </cell>
          <cell r="R1088" t="str">
            <v>2479475</v>
          </cell>
          <cell r="W1088" t="str">
            <v>0791840596001</v>
          </cell>
          <cell r="X1088" t="str">
            <v>0995854538</v>
          </cell>
          <cell r="AA1088">
            <v>44922</v>
          </cell>
          <cell r="AD1088">
            <v>1</v>
          </cell>
          <cell r="AE1088">
            <v>1</v>
          </cell>
          <cell r="AI1088" t="str">
            <v>DESPACHO</v>
          </cell>
          <cell r="AJ1088" t="str">
            <v>NORMAL</v>
          </cell>
          <cell r="AL1088" t="str">
            <v>NO</v>
          </cell>
          <cell r="AN1088" t="str">
            <v>DAS CARGO A LA CUENTA (DELIVERY)</v>
          </cell>
          <cell r="AO1088" t="str">
            <v>DISTRIBUIDORES</v>
          </cell>
          <cell r="AP1088">
            <v>44922</v>
          </cell>
          <cell r="AR1088" t="str">
            <v>MDELIVERY_2479475</v>
          </cell>
          <cell r="AS1088">
            <v>324651</v>
          </cell>
          <cell r="AT1088" t="str">
            <v>D40</v>
          </cell>
          <cell r="AU1088" t="str">
            <v>BTB</v>
          </cell>
          <cell r="AV1088">
            <v>1</v>
          </cell>
          <cell r="AX1088" t="str">
            <v>INCIDENCIA</v>
          </cell>
          <cell r="AY1088" t="str">
            <v>HALFSIM MOVISTAR: 1 und - sn. 8959300520560992680</v>
          </cell>
          <cell r="AZ1088" t="str">
            <v>SIMCARD</v>
          </cell>
          <cell r="BA1088" t="str">
            <v>EMPRESAS TITULAR AUSENTE ENTREGA CON SELLO</v>
          </cell>
        </row>
        <row r="1089">
          <cell r="A1089" t="str">
            <v>2479476</v>
          </cell>
          <cell r="B1089" t="str">
            <v>MDELIVERY</v>
          </cell>
          <cell r="C1089">
            <v>44922</v>
          </cell>
          <cell r="D1089" t="str">
            <v>FLEXNET ECUADOR - MDELIVERY</v>
          </cell>
          <cell r="E1089" t="str">
            <v>CALLE 28 DE JUNIO S/N Y GARCIA MORENO ENTRADA LLANO GRANDE</v>
          </cell>
          <cell r="H1089" t="str">
            <v>170208</v>
          </cell>
          <cell r="I1089" t="str">
            <v>QUITO</v>
          </cell>
          <cell r="J1089" t="str">
            <v>PICHINCHA</v>
          </cell>
          <cell r="K1089" t="str">
            <v>ANDREA MELISSA LOOR MOSCOSO_ANDREA MELISSA LOOR MOSCOSO</v>
          </cell>
          <cell r="L1089" t="str">
            <v>URDENOR 1 MZ 135 SOLAR 19</v>
          </cell>
          <cell r="O1089" t="str">
            <v>GUAYAQUIL</v>
          </cell>
          <cell r="P1089" t="str">
            <v>GUAYAQUIL</v>
          </cell>
          <cell r="Q1089" t="str">
            <v>GUAYAS</v>
          </cell>
          <cell r="R1089" t="str">
            <v>2479476</v>
          </cell>
          <cell r="W1089" t="str">
            <v>1307738227001</v>
          </cell>
          <cell r="X1089" t="str">
            <v>0967683371</v>
          </cell>
          <cell r="AA1089">
            <v>44922</v>
          </cell>
          <cell r="AD1089">
            <v>1</v>
          </cell>
          <cell r="AE1089">
            <v>1</v>
          </cell>
          <cell r="AI1089" t="str">
            <v>DESPACHO</v>
          </cell>
          <cell r="AJ1089" t="str">
            <v>NORMAL</v>
          </cell>
          <cell r="AL1089" t="str">
            <v>NO</v>
          </cell>
          <cell r="AN1089" t="str">
            <v>DAS CARGO A LA CUENTA (DELIVERY)</v>
          </cell>
          <cell r="AO1089" t="str">
            <v>DISTRIBUIDORES</v>
          </cell>
          <cell r="AP1089">
            <v>44922</v>
          </cell>
          <cell r="AR1089" t="str">
            <v>MDELIVERY_2479476</v>
          </cell>
          <cell r="AS1089">
            <v>324663</v>
          </cell>
          <cell r="AT1089" t="str">
            <v>D40</v>
          </cell>
          <cell r="AU1089" t="str">
            <v>BTB</v>
          </cell>
          <cell r="AV1089">
            <v>1</v>
          </cell>
          <cell r="AX1089" t="str">
            <v>INCIDENCIA</v>
          </cell>
          <cell r="AY1089" t="str">
            <v>HALFSIM MOVISTAR: 1 und - sn. 8959300520560991666</v>
          </cell>
          <cell r="AZ1089" t="str">
            <v>SIMCARD</v>
          </cell>
          <cell r="BA1089" t="str">
            <v>EMPRESAS TITULAR AUSENTE ENTREGA CON SELLO</v>
          </cell>
        </row>
        <row r="1090">
          <cell r="A1090" t="str">
            <v>2479477</v>
          </cell>
          <cell r="B1090" t="str">
            <v>MDELIVERY</v>
          </cell>
          <cell r="C1090">
            <v>44922</v>
          </cell>
          <cell r="D1090" t="str">
            <v>FLEXNET ECUADOR - MDELIVERY</v>
          </cell>
          <cell r="E1090" t="str">
            <v>CALLE 28 DE JUNIO S/N Y GARCIA MORENO ENTRADA LLANO GRANDE</v>
          </cell>
          <cell r="H1090" t="str">
            <v>170208</v>
          </cell>
          <cell r="I1090" t="str">
            <v>QUITO</v>
          </cell>
          <cell r="J1090" t="str">
            <v>PICHINCHA</v>
          </cell>
          <cell r="K1090" t="str">
            <v>PAMELA LLANES_SINDICATO UNICO DE TRABAJADORES DEL HOSPITAL ENRIQ</v>
          </cell>
          <cell r="L1090" t="str">
            <v>HOSPITAL ENRIQUE GARCES AV CHILIBULO S N Y ENRIQUE GARCES</v>
          </cell>
          <cell r="O1090" t="str">
            <v>QUITO</v>
          </cell>
          <cell r="P1090" t="str">
            <v>QUITO</v>
          </cell>
          <cell r="Q1090" t="str">
            <v>PICHINCHA</v>
          </cell>
          <cell r="R1090" t="str">
            <v>2479477</v>
          </cell>
          <cell r="W1090" t="str">
            <v>1791700732001</v>
          </cell>
          <cell r="X1090" t="str">
            <v>0985793061</v>
          </cell>
          <cell r="AA1090">
            <v>44922</v>
          </cell>
          <cell r="AD1090">
            <v>1</v>
          </cell>
          <cell r="AE1090">
            <v>1</v>
          </cell>
          <cell r="AI1090" t="str">
            <v>DESPACHO</v>
          </cell>
          <cell r="AJ1090" t="str">
            <v>EXPRESS</v>
          </cell>
          <cell r="AL1090" t="str">
            <v>NO</v>
          </cell>
          <cell r="AN1090" t="str">
            <v>POSVENTA GGCC Y NEGOCIOS (EXPRESS SOLO QUITO)</v>
          </cell>
          <cell r="AO1090" t="str">
            <v>GGCC / NEGOCIOS</v>
          </cell>
          <cell r="AP1090">
            <v>44922</v>
          </cell>
          <cell r="AR1090" t="str">
            <v>MDELIVERY_2479477</v>
          </cell>
          <cell r="AS1090">
            <v>324661</v>
          </cell>
          <cell r="AT1090" t="str">
            <v>D40</v>
          </cell>
          <cell r="AU1090" t="str">
            <v>BTB</v>
          </cell>
          <cell r="AV1090">
            <v>1</v>
          </cell>
          <cell r="AX1090" t="str">
            <v>ENTREGADO</v>
          </cell>
          <cell r="AY1090" t="str">
            <v>LTE SAMSUNG A03 CORE COBRE: 1 und - sn. 352286991462549</v>
          </cell>
          <cell r="AZ1090" t="str">
            <v>TERMINAL</v>
          </cell>
          <cell r="BA1090" t="str">
            <v/>
          </cell>
        </row>
        <row r="1091">
          <cell r="A1091" t="str">
            <v>2479478</v>
          </cell>
          <cell r="B1091" t="str">
            <v>MDELIVERY</v>
          </cell>
          <cell r="C1091">
            <v>44922</v>
          </cell>
          <cell r="D1091" t="str">
            <v>FLEXNET ECUADOR - MDELIVERY</v>
          </cell>
          <cell r="E1091" t="str">
            <v>CALLE 28 DE JUNIO S/N Y GARCIA MORENO ENTRADA LLANO GRANDE</v>
          </cell>
          <cell r="H1091" t="str">
            <v>170208</v>
          </cell>
          <cell r="I1091" t="str">
            <v>QUITO</v>
          </cell>
          <cell r="J1091" t="str">
            <v>PICHINCHA</v>
          </cell>
          <cell r="K1091" t="str">
            <v>OSCAR GABRIEL GUAMAN CUPUERAN_OSCAR GABRIEL GUAMAN CUPUERAN</v>
          </cell>
          <cell r="L1091" t="str">
            <v>MIRADOR DE AZAYA LATACUNGA 17 28 Y MANTA REFERENCIA CASA CON PORTON VERDE</v>
          </cell>
          <cell r="O1091" t="str">
            <v>QUITO</v>
          </cell>
          <cell r="P1091" t="str">
            <v>QUITO</v>
          </cell>
          <cell r="Q1091" t="str">
            <v>PICHINCHA</v>
          </cell>
          <cell r="R1091" t="str">
            <v>2479478</v>
          </cell>
          <cell r="W1091" t="str">
            <v>1004152656001</v>
          </cell>
          <cell r="X1091" t="str">
            <v>0959752571</v>
          </cell>
          <cell r="AA1091">
            <v>44922</v>
          </cell>
          <cell r="AD1091">
            <v>1</v>
          </cell>
          <cell r="AE1091">
            <v>1</v>
          </cell>
          <cell r="AI1091" t="str">
            <v>DESPACHO</v>
          </cell>
          <cell r="AJ1091" t="str">
            <v>NORMAL</v>
          </cell>
          <cell r="AL1091" t="str">
            <v>NO</v>
          </cell>
          <cell r="AN1091" t="str">
            <v>DAS CARGO A LA CUENTA (DELIVERY)</v>
          </cell>
          <cell r="AO1091" t="str">
            <v>DISTRIBUIDORES</v>
          </cell>
          <cell r="AP1091">
            <v>44922</v>
          </cell>
          <cell r="AR1091" t="str">
            <v>MDELIVERY_2479478</v>
          </cell>
          <cell r="AS1091">
            <v>324665</v>
          </cell>
          <cell r="AT1091" t="str">
            <v>D40</v>
          </cell>
          <cell r="AU1091" t="str">
            <v>BTB</v>
          </cell>
          <cell r="AV1091">
            <v>1</v>
          </cell>
          <cell r="AX1091" t="str">
            <v>DEVOLUCION_EN_PROCESO</v>
          </cell>
          <cell r="AY1091" t="str">
            <v>HALFSIM MOVISTAR: 1 und - sn. 8959300120522676453</v>
          </cell>
          <cell r="AZ1091" t="str">
            <v>SIMCARD</v>
          </cell>
          <cell r="BA1091" t="str">
            <v>EMPRESAS TITULAR AUSENTE ENTREGA CON SELLO</v>
          </cell>
        </row>
        <row r="1092">
          <cell r="A1092" t="str">
            <v>2479479</v>
          </cell>
          <cell r="B1092" t="str">
            <v>MDELIVERY</v>
          </cell>
          <cell r="C1092">
            <v>44922</v>
          </cell>
          <cell r="D1092" t="str">
            <v>FLEXNET ECUADOR - MDELIVERY</v>
          </cell>
          <cell r="E1092" t="str">
            <v>CALLE 28 DE JUNIO S/N Y GARCIA MORENO ENTRADA LLANO GRANDE</v>
          </cell>
          <cell r="H1092" t="str">
            <v>170208</v>
          </cell>
          <cell r="I1092" t="str">
            <v>QUITO</v>
          </cell>
          <cell r="J1092" t="str">
            <v>PICHINCHA</v>
          </cell>
          <cell r="K1092" t="str">
            <v>LAURA MONSERRATE VARGAS VALDIVIEZO_LAURA MONSERRATE VARGAS VALDIVIEZO</v>
          </cell>
          <cell r="L1092" t="str">
            <v>CIUDADELA GUAYACANES MZ 230 VILLA 3 REFERENCIA FRENTE AL CANAL</v>
          </cell>
          <cell r="O1092" t="str">
            <v>GUAYAQUIL</v>
          </cell>
          <cell r="P1092" t="str">
            <v>GUAYAQUIL</v>
          </cell>
          <cell r="Q1092" t="str">
            <v>GUAYAS</v>
          </cell>
          <cell r="R1092" t="str">
            <v>2479479</v>
          </cell>
          <cell r="W1092" t="str">
            <v>0918900093001</v>
          </cell>
          <cell r="X1092" t="str">
            <v>0992763434</v>
          </cell>
          <cell r="AA1092">
            <v>44922</v>
          </cell>
          <cell r="AD1092">
            <v>1</v>
          </cell>
          <cell r="AE1092">
            <v>1</v>
          </cell>
          <cell r="AI1092" t="str">
            <v>DESPACHO</v>
          </cell>
          <cell r="AJ1092" t="str">
            <v>NORMAL</v>
          </cell>
          <cell r="AL1092" t="str">
            <v>NO</v>
          </cell>
          <cell r="AN1092" t="str">
            <v>DAS CARGO A LA CUENTA (DELIVERY)</v>
          </cell>
          <cell r="AO1092" t="str">
            <v>DISTRIBUIDORES</v>
          </cell>
          <cell r="AP1092">
            <v>44922</v>
          </cell>
          <cell r="AR1092" t="str">
            <v>MDELIVERY_2479479</v>
          </cell>
          <cell r="AS1092">
            <v>324658</v>
          </cell>
          <cell r="AT1092" t="str">
            <v>D40</v>
          </cell>
          <cell r="AU1092" t="str">
            <v>BTB</v>
          </cell>
          <cell r="AV1092">
            <v>2</v>
          </cell>
          <cell r="AX1092" t="str">
            <v>ENTREGADO</v>
          </cell>
          <cell r="AY1092" t="str">
            <v>HALFSIM MOVISTAR: 2 und - sn. 8959300120522676438,8959300120522676446</v>
          </cell>
          <cell r="AZ1092" t="str">
            <v>SIMCARD</v>
          </cell>
          <cell r="BA1092" t="str">
            <v>EMPRESAS TITULAR AUSENTE ENTREGA CON SELLO</v>
          </cell>
        </row>
        <row r="1093">
          <cell r="A1093" t="str">
            <v>2479481</v>
          </cell>
          <cell r="B1093" t="str">
            <v>MDELIVERY</v>
          </cell>
          <cell r="C1093">
            <v>44922</v>
          </cell>
          <cell r="D1093" t="str">
            <v>FLEXNET ECUADOR - MDELIVERY</v>
          </cell>
          <cell r="E1093" t="str">
            <v>CALLE 28 DE JUNIO S/N Y GARCIA MORENO ENTRADA LLANO GRANDE</v>
          </cell>
          <cell r="H1093" t="str">
            <v>170208</v>
          </cell>
          <cell r="I1093" t="str">
            <v>QUITO</v>
          </cell>
          <cell r="J1093" t="str">
            <v>PICHINCHA</v>
          </cell>
          <cell r="K1093" t="str">
            <v>WILLAM PILCO_KLEINTURS Y REPRESENTACIONES C LTDA</v>
          </cell>
          <cell r="L1093" t="str">
            <v>AV CATALINA ALDAZ Y ELOY ALFARO ESQUINA JUNTO A LA CONSTRUCCION DEL NUEVO HOTEL</v>
          </cell>
          <cell r="O1093" t="str">
            <v>QUITO</v>
          </cell>
          <cell r="P1093" t="str">
            <v>QUITO</v>
          </cell>
          <cell r="Q1093" t="str">
            <v>PICHINCHA</v>
          </cell>
          <cell r="R1093" t="str">
            <v>2479481</v>
          </cell>
          <cell r="W1093" t="str">
            <v>1790581802001</v>
          </cell>
          <cell r="X1093" t="str">
            <v>0984407275</v>
          </cell>
          <cell r="AA1093">
            <v>44922</v>
          </cell>
          <cell r="AD1093">
            <v>1</v>
          </cell>
          <cell r="AE1093">
            <v>1</v>
          </cell>
          <cell r="AI1093" t="str">
            <v>DESPACHO</v>
          </cell>
          <cell r="AJ1093" t="str">
            <v>EXPRESS</v>
          </cell>
          <cell r="AL1093" t="str">
            <v>NO</v>
          </cell>
          <cell r="AN1093" t="str">
            <v>367 EMPRESAS Y NEGOCIOS (EXPRESS SOLO QUITO)</v>
          </cell>
          <cell r="AO1093" t="str">
            <v>GGCC / NEGOCIOS</v>
          </cell>
          <cell r="AP1093">
            <v>44922</v>
          </cell>
          <cell r="AR1093" t="str">
            <v>MDELIVERY_2479481</v>
          </cell>
          <cell r="AS1093">
            <v>324662</v>
          </cell>
          <cell r="AT1093" t="str">
            <v>D40</v>
          </cell>
          <cell r="AU1093" t="str">
            <v>BTB</v>
          </cell>
          <cell r="AV1093">
            <v>1</v>
          </cell>
          <cell r="AX1093" t="str">
            <v>ENTREGADO</v>
          </cell>
          <cell r="AY1093" t="str">
            <v>HALFSIM MOVISTAR: 1 und - sn. 8959300520560990965</v>
          </cell>
          <cell r="AZ1093" t="str">
            <v>SIMCARD</v>
          </cell>
          <cell r="BA1093" t="str">
            <v/>
          </cell>
        </row>
        <row r="1094">
          <cell r="A1094" t="str">
            <v>2479482</v>
          </cell>
          <cell r="B1094" t="str">
            <v>MDELIVERY</v>
          </cell>
          <cell r="C1094">
            <v>44922</v>
          </cell>
          <cell r="D1094" t="str">
            <v>FLEXNET ECUADOR - MDELIVERY</v>
          </cell>
          <cell r="E1094" t="str">
            <v>CALLE 28 DE JUNIO S/N Y GARCIA MORENO ENTRADA LLANO GRANDE</v>
          </cell>
          <cell r="H1094" t="str">
            <v>170208</v>
          </cell>
          <cell r="I1094" t="str">
            <v>QUITO</v>
          </cell>
          <cell r="J1094" t="str">
            <v>PICHINCHA</v>
          </cell>
          <cell r="K1094" t="str">
            <v>JHONNATHAN RODOLFO GARCIA HERRERA_JHONNATHAN RODOLFO GARCIA HERRERA</v>
          </cell>
          <cell r="L1094" t="str">
            <v>QUITO AV PATRIA 420 Y AV 6 DE DICIEMBRE</v>
          </cell>
          <cell r="O1094" t="str">
            <v>QUITO</v>
          </cell>
          <cell r="P1094" t="str">
            <v>QUITO</v>
          </cell>
          <cell r="Q1094" t="str">
            <v>PICHINCHA</v>
          </cell>
          <cell r="R1094" t="str">
            <v>2479482</v>
          </cell>
          <cell r="W1094" t="str">
            <v>1716763998001</v>
          </cell>
          <cell r="X1094" t="str">
            <v>0995088298</v>
          </cell>
          <cell r="AA1094">
            <v>44922</v>
          </cell>
          <cell r="AD1094">
            <v>1</v>
          </cell>
          <cell r="AE1094">
            <v>1</v>
          </cell>
          <cell r="AI1094" t="str">
            <v>DESPACHO</v>
          </cell>
          <cell r="AJ1094" t="str">
            <v>EXPRESS</v>
          </cell>
          <cell r="AL1094" t="str">
            <v>NO</v>
          </cell>
          <cell r="AN1094" t="str">
            <v>PEDIDO EXPRESS SOLO QUITO (INGRESAR ANTES DE LAS 11:00 AM)</v>
          </cell>
          <cell r="AO1094" t="str">
            <v>DISTRIBUIDORES</v>
          </cell>
          <cell r="AP1094">
            <v>44922</v>
          </cell>
          <cell r="AR1094" t="str">
            <v>MDELIVERY_2479482</v>
          </cell>
          <cell r="AS1094">
            <v>324660</v>
          </cell>
          <cell r="AT1094" t="str">
            <v>D40</v>
          </cell>
          <cell r="AU1094" t="str">
            <v>BTB</v>
          </cell>
          <cell r="AV1094">
            <v>1</v>
          </cell>
          <cell r="AX1094" t="str">
            <v>ENTREGADO</v>
          </cell>
          <cell r="AY1094" t="str">
            <v>ESIM MOVISTAR_ESIM EVOUCHERS CODE QR: 1 und - sn. 8959300120525778355</v>
          </cell>
          <cell r="AZ1094" t="str">
            <v>SIMCARD</v>
          </cell>
          <cell r="BA1094" t="str">
            <v/>
          </cell>
        </row>
        <row r="1095">
          <cell r="A1095" t="str">
            <v>2479483</v>
          </cell>
          <cell r="B1095" t="str">
            <v>MDELIVERY</v>
          </cell>
          <cell r="C1095">
            <v>44922</v>
          </cell>
          <cell r="D1095" t="str">
            <v>FLEXNET ECUADOR - MDELIVERY</v>
          </cell>
          <cell r="E1095" t="str">
            <v>CALLE 28 DE JUNIO S/N Y GARCIA MORENO ENTRADA LLANO GRANDE</v>
          </cell>
          <cell r="H1095" t="str">
            <v>170208</v>
          </cell>
          <cell r="I1095" t="str">
            <v>QUITO</v>
          </cell>
          <cell r="J1095" t="str">
            <v>PICHINCHA</v>
          </cell>
          <cell r="K1095" t="str">
            <v>MARIA JOSE RAMIREZ P_RB HEALTH ECUADOR CIA LTDA</v>
          </cell>
          <cell r="L1095" t="str">
            <v>AV NACIONES UNIDAS 1084 Y AV AMAZONAS EDIFICIO PREVISORA</v>
          </cell>
          <cell r="O1095" t="str">
            <v>QUITO</v>
          </cell>
          <cell r="P1095" t="str">
            <v>QUITO</v>
          </cell>
          <cell r="Q1095" t="str">
            <v>PICHINCHA</v>
          </cell>
          <cell r="R1095" t="str">
            <v>2479483</v>
          </cell>
          <cell r="W1095" t="str">
            <v>1792168740001</v>
          </cell>
          <cell r="X1095" t="str">
            <v>0969379578</v>
          </cell>
          <cell r="AA1095">
            <v>44922</v>
          </cell>
          <cell r="AD1095">
            <v>1</v>
          </cell>
          <cell r="AE1095">
            <v>1</v>
          </cell>
          <cell r="AI1095" t="str">
            <v>DESPACHO</v>
          </cell>
          <cell r="AJ1095" t="str">
            <v>EXPRESS</v>
          </cell>
          <cell r="AL1095" t="str">
            <v>NO</v>
          </cell>
          <cell r="AN1095" t="str">
            <v>367 EMPRESAS Y NEGOCIOS (EXPRESS SOLO QUITO)</v>
          </cell>
          <cell r="AO1095" t="str">
            <v>GGCC / NEGOCIOS</v>
          </cell>
          <cell r="AP1095">
            <v>44922</v>
          </cell>
          <cell r="AR1095" t="str">
            <v>MDELIVERY_2479483</v>
          </cell>
          <cell r="AS1095">
            <v>324664</v>
          </cell>
          <cell r="AT1095" t="str">
            <v>D40</v>
          </cell>
          <cell r="AU1095" t="str">
            <v>BTB</v>
          </cell>
          <cell r="AV1095">
            <v>1</v>
          </cell>
          <cell r="AX1095" t="str">
            <v>INCIDENCIA</v>
          </cell>
          <cell r="AY1095" t="str">
            <v>HALFSIM MOVISTAR: 1 und - sn. 8959300520560990874</v>
          </cell>
          <cell r="AZ1095" t="str">
            <v>SIMCARD</v>
          </cell>
          <cell r="BA1095" t="str">
            <v/>
          </cell>
        </row>
        <row r="1096">
          <cell r="A1096" t="str">
            <v>2479484</v>
          </cell>
          <cell r="B1096" t="str">
            <v>MDELIVERY</v>
          </cell>
          <cell r="C1096">
            <v>44922</v>
          </cell>
          <cell r="D1096" t="str">
            <v>FLEXNET ECUADOR - MDELIVERY</v>
          </cell>
          <cell r="E1096" t="str">
            <v>CALLE 28 DE JUNIO S/N Y GARCIA MORENO ENTRADA LLANO GRANDE</v>
          </cell>
          <cell r="H1096" t="str">
            <v>170208</v>
          </cell>
          <cell r="I1096" t="str">
            <v>QUITO</v>
          </cell>
          <cell r="J1096" t="str">
            <v>PICHINCHA</v>
          </cell>
          <cell r="K1096" t="str">
            <v>VERONICA ARTIEGA_IRENE ABIGAIL HERRERA HERRERA</v>
          </cell>
          <cell r="L1096" t="str">
            <v>JACINTO DE EVIAS Y FLAVIO ALFARO LOCAL PELUQUERIA FRANCIS DIAGONAL A TEXBOX</v>
          </cell>
          <cell r="O1096" t="str">
            <v>QUITO</v>
          </cell>
          <cell r="P1096" t="str">
            <v>QUITO</v>
          </cell>
          <cell r="Q1096" t="str">
            <v>PICHINCHA</v>
          </cell>
          <cell r="R1096" t="str">
            <v>2479484</v>
          </cell>
          <cell r="W1096" t="str">
            <v>1715679500001</v>
          </cell>
          <cell r="X1096" t="str">
            <v>0987559804</v>
          </cell>
          <cell r="AA1096">
            <v>44922</v>
          </cell>
          <cell r="AD1096">
            <v>1</v>
          </cell>
          <cell r="AE1096">
            <v>1</v>
          </cell>
          <cell r="AI1096" t="str">
            <v>DESPACHO</v>
          </cell>
          <cell r="AJ1096" t="str">
            <v>NORMAL</v>
          </cell>
          <cell r="AL1096" t="str">
            <v>NO</v>
          </cell>
          <cell r="AN1096" t="str">
            <v>367 EMPRESAS Y NEGOCIOS</v>
          </cell>
          <cell r="AO1096" t="str">
            <v>GGCC / NEGOCIOS</v>
          </cell>
          <cell r="AP1096">
            <v>44922</v>
          </cell>
          <cell r="AR1096" t="str">
            <v>MDELIVERY_2479484</v>
          </cell>
          <cell r="AS1096">
            <v>324659</v>
          </cell>
          <cell r="AT1096" t="str">
            <v>D40</v>
          </cell>
          <cell r="AU1096" t="str">
            <v>BTB</v>
          </cell>
          <cell r="AV1096">
            <v>1</v>
          </cell>
          <cell r="AX1096" t="str">
            <v>ENTREGADO</v>
          </cell>
          <cell r="AY1096" t="str">
            <v>HALFSIM MOVISTAR: 1 und - sn. 8959300520560990981</v>
          </cell>
          <cell r="AZ1096" t="str">
            <v>SIMCARD</v>
          </cell>
          <cell r="BA1096" t="str">
            <v/>
          </cell>
        </row>
        <row r="1097">
          <cell r="A1097" t="str">
            <v>2479485</v>
          </cell>
          <cell r="B1097" t="str">
            <v>MDELIVERY</v>
          </cell>
          <cell r="C1097">
            <v>44922</v>
          </cell>
          <cell r="D1097" t="str">
            <v>FLEXNET ECUADOR - MDELIVERY</v>
          </cell>
          <cell r="E1097" t="str">
            <v>CALLE 28 DE JUNIO S/N Y GARCIA MORENO ENTRADA LLANO GRANDE</v>
          </cell>
          <cell r="H1097" t="str">
            <v>170208</v>
          </cell>
          <cell r="I1097" t="str">
            <v>QUITO</v>
          </cell>
          <cell r="J1097" t="str">
            <v>PICHINCHA</v>
          </cell>
          <cell r="K1097" t="str">
            <v>EDUARDO TIERRA_ACERO COMERCIAL ECUATORIANO S A</v>
          </cell>
          <cell r="L1097" t="str">
            <v>PICHINCHA QUITO AV LA PRENSA N45 14 EL TELEGRAFO ACERO COMERCIAL</v>
          </cell>
          <cell r="O1097" t="str">
            <v>QUITO</v>
          </cell>
          <cell r="P1097" t="str">
            <v>QUITO</v>
          </cell>
          <cell r="Q1097" t="str">
            <v>PICHINCHA</v>
          </cell>
          <cell r="R1097" t="str">
            <v>2479485</v>
          </cell>
          <cell r="W1097" t="str">
            <v>1790008959001</v>
          </cell>
          <cell r="X1097" t="str">
            <v>0992543146</v>
          </cell>
          <cell r="AA1097">
            <v>44922</v>
          </cell>
          <cell r="AD1097">
            <v>1</v>
          </cell>
          <cell r="AE1097">
            <v>1</v>
          </cell>
          <cell r="AI1097" t="str">
            <v>DESPACHO</v>
          </cell>
          <cell r="AJ1097" t="str">
            <v>EXPRESS</v>
          </cell>
          <cell r="AL1097" t="str">
            <v>NO</v>
          </cell>
          <cell r="AN1097" t="str">
            <v>ACTIVACIONES INGRESOS GGCC &amp; NEGOCIOS DIRECTOS (EXPRESS SOLO QUITO)</v>
          </cell>
          <cell r="AO1097" t="str">
            <v>GGCC / NEGOCIOS</v>
          </cell>
          <cell r="AP1097">
            <v>44922</v>
          </cell>
          <cell r="AR1097" t="str">
            <v>MDELIVERY_2479485</v>
          </cell>
          <cell r="AS1097">
            <v>324671</v>
          </cell>
          <cell r="AT1097" t="str">
            <v>D40</v>
          </cell>
          <cell r="AU1097" t="str">
            <v>BTB</v>
          </cell>
          <cell r="AV1097">
            <v>1</v>
          </cell>
          <cell r="AX1097" t="str">
            <v>ENTREGADO</v>
          </cell>
          <cell r="AY1097" t="str">
            <v>HALFSIM MOVISTAR: 1 und - sn. 8959300520560990999</v>
          </cell>
          <cell r="AZ1097" t="str">
            <v>SIMCARD</v>
          </cell>
          <cell r="BA1097" t="str">
            <v/>
          </cell>
        </row>
        <row r="1098">
          <cell r="A1098" t="str">
            <v>2479486</v>
          </cell>
          <cell r="B1098" t="str">
            <v>MDELIVERY</v>
          </cell>
          <cell r="C1098">
            <v>44922</v>
          </cell>
          <cell r="D1098" t="str">
            <v>FLEXNET ECUADOR - MDELIVERY</v>
          </cell>
          <cell r="E1098" t="str">
            <v>CALLE 28 DE JUNIO S/N Y GARCIA MORENO ENTRADA LLANO GRANDE</v>
          </cell>
          <cell r="H1098" t="str">
            <v>170208</v>
          </cell>
          <cell r="I1098" t="str">
            <v>QUITO</v>
          </cell>
          <cell r="J1098" t="str">
            <v>PICHINCHA</v>
          </cell>
          <cell r="K1098" t="str">
            <v>PUBLIO CANTOS CRISTINA CANTOS_LABORATORIOS SIEGFRIED S A</v>
          </cell>
          <cell r="L1098" t="str">
            <v>KM 11 VIA LA COSTA URB BELO HORIZONTE MZ 47 VILLA 4</v>
          </cell>
          <cell r="O1098" t="str">
            <v>GUAYAQUIL</v>
          </cell>
          <cell r="P1098" t="str">
            <v>GUAYAQUIL</v>
          </cell>
          <cell r="Q1098" t="str">
            <v>GUAYAS</v>
          </cell>
          <cell r="R1098" t="str">
            <v>2479486</v>
          </cell>
          <cell r="W1098" t="str">
            <v>1791897498001</v>
          </cell>
          <cell r="X1098" t="str">
            <v>0984516510</v>
          </cell>
          <cell r="AA1098">
            <v>44922</v>
          </cell>
          <cell r="AD1098">
            <v>1</v>
          </cell>
          <cell r="AE1098">
            <v>1</v>
          </cell>
          <cell r="AI1098" t="str">
            <v>DESPACHO</v>
          </cell>
          <cell r="AJ1098" t="str">
            <v>NORMAL</v>
          </cell>
          <cell r="AL1098" t="str">
            <v>NO</v>
          </cell>
          <cell r="AN1098" t="str">
            <v>367 EMPRESAS Y NEGOCIOS</v>
          </cell>
          <cell r="AO1098" t="str">
            <v>GGCC / NEGOCIOS</v>
          </cell>
          <cell r="AP1098">
            <v>44922</v>
          </cell>
          <cell r="AR1098" t="str">
            <v>MDELIVERY_2479486</v>
          </cell>
          <cell r="AS1098">
            <v>324669</v>
          </cell>
          <cell r="AT1098" t="str">
            <v>D40</v>
          </cell>
          <cell r="AU1098" t="str">
            <v>BTB</v>
          </cell>
          <cell r="AV1098">
            <v>1</v>
          </cell>
          <cell r="AX1098" t="str">
            <v>EN_TRANSITO</v>
          </cell>
          <cell r="AY1098" t="str">
            <v>HALFSIM MOVISTAR: 1 und - sn. 8959300520560990924</v>
          </cell>
          <cell r="AZ1098" t="str">
            <v>SIMCARD</v>
          </cell>
          <cell r="BA1098" t="str">
            <v/>
          </cell>
        </row>
        <row r="1099">
          <cell r="A1099" t="str">
            <v>2479487</v>
          </cell>
          <cell r="B1099" t="str">
            <v>MDELIVERY</v>
          </cell>
          <cell r="C1099">
            <v>44922</v>
          </cell>
          <cell r="D1099" t="str">
            <v>FLEXNET ECUADOR - MDELIVERY</v>
          </cell>
          <cell r="E1099" t="str">
            <v>CALLE 28 DE JUNIO S/N Y GARCIA MORENO ENTRADA LLANO GRANDE</v>
          </cell>
          <cell r="H1099" t="str">
            <v>170208</v>
          </cell>
          <cell r="I1099" t="str">
            <v>QUITO</v>
          </cell>
          <cell r="J1099" t="str">
            <v>PICHINCHA</v>
          </cell>
          <cell r="K1099" t="str">
            <v>ANGEL MARCELO COLOMA MONAR_ANGEL MARCELO COLOMA MONAR</v>
          </cell>
          <cell r="L1099" t="str">
            <v>AV ELOY ALFARO Y AV LOS CIPRESES 0 122557 78 475049 A LADO ESCUELA BILINGUE NUEVO AMANECER</v>
          </cell>
          <cell r="O1099" t="str">
            <v>QUITO</v>
          </cell>
          <cell r="P1099" t="str">
            <v>QUITO</v>
          </cell>
          <cell r="Q1099" t="str">
            <v>PICHINCHA</v>
          </cell>
          <cell r="R1099" t="str">
            <v>2479487</v>
          </cell>
          <cell r="W1099" t="str">
            <v>0202575627001</v>
          </cell>
          <cell r="X1099" t="str">
            <v>0984448765</v>
          </cell>
          <cell r="AA1099">
            <v>44922</v>
          </cell>
          <cell r="AD1099">
            <v>1</v>
          </cell>
          <cell r="AE1099">
            <v>1</v>
          </cell>
          <cell r="AI1099" t="str">
            <v>DESPACHO</v>
          </cell>
          <cell r="AJ1099" t="str">
            <v>NORMAL</v>
          </cell>
          <cell r="AL1099" t="str">
            <v>NO</v>
          </cell>
          <cell r="AN1099" t="str">
            <v>DAS CARGO A LA CUENTA (DELIVERY)</v>
          </cell>
          <cell r="AO1099" t="str">
            <v>DISTRIBUIDORES</v>
          </cell>
          <cell r="AP1099">
            <v>44922</v>
          </cell>
          <cell r="AR1099" t="str">
            <v>MDELIVERY_2479487</v>
          </cell>
          <cell r="AS1099">
            <v>324673</v>
          </cell>
          <cell r="AT1099" t="str">
            <v>D40</v>
          </cell>
          <cell r="AU1099" t="str">
            <v>BTB</v>
          </cell>
          <cell r="AV1099">
            <v>1</v>
          </cell>
          <cell r="AX1099" t="str">
            <v>INCIDENCIA</v>
          </cell>
          <cell r="AY1099" t="str">
            <v>HALFSIM MOVISTAR: 1 und - sn. 8959300520560990940</v>
          </cell>
          <cell r="AZ1099" t="str">
            <v>SIMCARD</v>
          </cell>
          <cell r="BA1099" t="str">
            <v>EMPRESAS TITULAR AUSENTE ENTREGA CON SELLO</v>
          </cell>
        </row>
        <row r="1100">
          <cell r="A1100" t="str">
            <v>2479488</v>
          </cell>
          <cell r="B1100" t="str">
            <v>MDELIVERY</v>
          </cell>
          <cell r="C1100">
            <v>44922</v>
          </cell>
          <cell r="D1100" t="str">
            <v>FLEXNET ECUADOR - MDELIVERY</v>
          </cell>
          <cell r="E1100" t="str">
            <v>CALLE 28 DE JUNIO S/N Y GARCIA MORENO ENTRADA LLANO GRANDE</v>
          </cell>
          <cell r="H1100" t="str">
            <v>170208</v>
          </cell>
          <cell r="I1100" t="str">
            <v>QUITO</v>
          </cell>
          <cell r="J1100" t="str">
            <v>PICHINCHA</v>
          </cell>
          <cell r="K1100" t="str">
            <v>VILLAMAR LEONES RAMON ANTONIO_VILLAMAR LEONES RAMON ANTONIO</v>
          </cell>
          <cell r="L1100" t="str">
            <v>KM 2 VIA PORTOVIEJO MANTA DIAGONAL TRACTOREPUESTOS JUNTO ARZA</v>
          </cell>
          <cell r="O1100" t="str">
            <v>PORTOVIEJO</v>
          </cell>
          <cell r="P1100" t="str">
            <v>PORTOVIEJO</v>
          </cell>
          <cell r="Q1100" t="str">
            <v>MANABI</v>
          </cell>
          <cell r="R1100" t="str">
            <v>2479488</v>
          </cell>
          <cell r="W1100" t="str">
            <v>1314957604001</v>
          </cell>
          <cell r="X1100" t="str">
            <v>0983882558</v>
          </cell>
          <cell r="AA1100">
            <v>44922</v>
          </cell>
          <cell r="AD1100">
            <v>1</v>
          </cell>
          <cell r="AE1100">
            <v>1</v>
          </cell>
          <cell r="AI1100" t="str">
            <v>DESPACHO</v>
          </cell>
          <cell r="AJ1100" t="str">
            <v>NORMAL</v>
          </cell>
          <cell r="AL1100" t="str">
            <v>NO</v>
          </cell>
          <cell r="AN1100" t="str">
            <v>DAS CARGO A LA CUENTA (DELIVERY)</v>
          </cell>
          <cell r="AO1100" t="str">
            <v>DISTRIBUIDORES</v>
          </cell>
          <cell r="AP1100">
            <v>44922</v>
          </cell>
          <cell r="AR1100" t="str">
            <v>MDELIVERY_2479488</v>
          </cell>
          <cell r="AS1100">
            <v>324666</v>
          </cell>
          <cell r="AT1100" t="str">
            <v>D40</v>
          </cell>
          <cell r="AU1100" t="str">
            <v>BTB</v>
          </cell>
          <cell r="AV1100">
            <v>1</v>
          </cell>
          <cell r="AX1100" t="str">
            <v>ENTREGADO</v>
          </cell>
          <cell r="AY1100" t="str">
            <v>HALFSIM MOVISTAR: 1 und - sn. 8959300520560990957</v>
          </cell>
          <cell r="AZ1100" t="str">
            <v>SIMCARD</v>
          </cell>
          <cell r="BA1100" t="str">
            <v>EMPRESAS TITULAR AUSENTE ENTREGA CON SELLO</v>
          </cell>
        </row>
        <row r="1101">
          <cell r="A1101" t="str">
            <v>2479489</v>
          </cell>
          <cell r="B1101" t="str">
            <v>MDELIVERY</v>
          </cell>
          <cell r="C1101">
            <v>44922</v>
          </cell>
          <cell r="D1101" t="str">
            <v>FLEXNET ECUADOR - MDELIVERY</v>
          </cell>
          <cell r="E1101" t="str">
            <v>CALLE 28 DE JUNIO S/N Y GARCIA MORENO ENTRADA LLANO GRANDE</v>
          </cell>
          <cell r="H1101" t="str">
            <v>170208</v>
          </cell>
          <cell r="I1101" t="str">
            <v>QUITO</v>
          </cell>
          <cell r="J1101" t="str">
            <v>PICHINCHA</v>
          </cell>
          <cell r="K1101" t="str">
            <v>JOSE LUIS ASIMBAYA_EMSAAIRPORT SERVICES CEM</v>
          </cell>
          <cell r="L1101" t="str">
            <v>PICHINCHA QUITO TABABELA LOTE 18 EDF NUEVO DEL AEROPUERTO JUNTO A CATRERING SERVICE QUITO</v>
          </cell>
          <cell r="O1101" t="str">
            <v>QUITO</v>
          </cell>
          <cell r="P1101" t="str">
            <v>QUITO</v>
          </cell>
          <cell r="Q1101" t="str">
            <v>PICHINCHA</v>
          </cell>
          <cell r="R1101" t="str">
            <v>2479489</v>
          </cell>
          <cell r="W1101" t="str">
            <v>1791282469001</v>
          </cell>
          <cell r="X1101" t="str">
            <v>985112876</v>
          </cell>
          <cell r="AA1101">
            <v>44922</v>
          </cell>
          <cell r="AD1101">
            <v>1</v>
          </cell>
          <cell r="AE1101">
            <v>1</v>
          </cell>
          <cell r="AI1101" t="str">
            <v>DESPACHO</v>
          </cell>
          <cell r="AJ1101" t="str">
            <v>NORMAL</v>
          </cell>
          <cell r="AL1101" t="str">
            <v>NO</v>
          </cell>
          <cell r="AN1101" t="str">
            <v>ACTIVACIONES INGRESOS GGCC &amp; NEGOCIOS DIRECTOS</v>
          </cell>
          <cell r="AO1101" t="str">
            <v>GGCC / NEGOCIOS</v>
          </cell>
          <cell r="AP1101">
            <v>44922</v>
          </cell>
          <cell r="AR1101" t="str">
            <v>MDELIVERY_2479489</v>
          </cell>
          <cell r="AS1101">
            <v>324670</v>
          </cell>
          <cell r="AT1101" t="str">
            <v>D40</v>
          </cell>
          <cell r="AU1101" t="str">
            <v>BTB</v>
          </cell>
          <cell r="AV1101">
            <v>3</v>
          </cell>
          <cell r="AX1101" t="str">
            <v>ENTREGADO</v>
          </cell>
          <cell r="AY1101" t="str">
            <v>LTE SAMSUNG A13 AZUL: 3 und - sn. 350068480694788,350068480605180,350068480693046</v>
          </cell>
          <cell r="AZ1101" t="str">
            <v>TERMINAL</v>
          </cell>
          <cell r="BA1101" t="str">
            <v/>
          </cell>
        </row>
        <row r="1102">
          <cell r="A1102" t="str">
            <v>2479492</v>
          </cell>
          <cell r="B1102" t="str">
            <v>MDELIVERY</v>
          </cell>
          <cell r="C1102">
            <v>44922</v>
          </cell>
          <cell r="D1102" t="str">
            <v>FLEXNET ECUADOR - MDELIVERY</v>
          </cell>
          <cell r="E1102" t="str">
            <v>CALLE 28 DE JUNIO S/N Y GARCIA MORENO ENTRADA LLANO GRANDE</v>
          </cell>
          <cell r="H1102" t="str">
            <v>170208</v>
          </cell>
          <cell r="I1102" t="str">
            <v>QUITO</v>
          </cell>
          <cell r="J1102" t="str">
            <v>PICHINCHA</v>
          </cell>
          <cell r="K1102" t="str">
            <v>JENNIFFER VILLACIS_ASOCIACION SOLIDARISTA PROFUTURO</v>
          </cell>
          <cell r="L1102" t="str">
            <v>GUAYAS GUAYAQUIL AV JOSE RODRIGUEZ BONIN Y AV BARCELONA PLANTA SAN EDUARDO HOLCIM ECUADOR PLANTA BAJA</v>
          </cell>
          <cell r="O1102" t="str">
            <v>GUAYAQUIL</v>
          </cell>
          <cell r="P1102" t="str">
            <v>GUAYAQUIL</v>
          </cell>
          <cell r="Q1102" t="str">
            <v>GUAYAS</v>
          </cell>
          <cell r="R1102" t="str">
            <v>2479492</v>
          </cell>
          <cell r="W1102" t="str">
            <v>0992424222001</v>
          </cell>
          <cell r="X1102" t="str">
            <v>989547209</v>
          </cell>
          <cell r="AA1102">
            <v>44922</v>
          </cell>
          <cell r="AD1102">
            <v>1</v>
          </cell>
          <cell r="AE1102">
            <v>1</v>
          </cell>
          <cell r="AI1102" t="str">
            <v>DESPACHO</v>
          </cell>
          <cell r="AJ1102" t="str">
            <v>NORMAL</v>
          </cell>
          <cell r="AL1102" t="str">
            <v>NO</v>
          </cell>
          <cell r="AN1102" t="str">
            <v>ACTIVACIONES INGRESOS GGCC &amp; NEGOCIOS DIRECTOS</v>
          </cell>
          <cell r="AO1102" t="str">
            <v>GGCC / NEGOCIOS</v>
          </cell>
          <cell r="AP1102">
            <v>44922</v>
          </cell>
          <cell r="AR1102" t="str">
            <v>MDELIVERY_2479492</v>
          </cell>
          <cell r="AS1102">
            <v>324668</v>
          </cell>
          <cell r="AT1102" t="str">
            <v>D40</v>
          </cell>
          <cell r="AU1102" t="str">
            <v>BTB</v>
          </cell>
          <cell r="AV1102">
            <v>2</v>
          </cell>
          <cell r="AX1102" t="str">
            <v>ENTREGADO</v>
          </cell>
          <cell r="AY1102" t="str">
            <v>LTE SAMSUNG S21 FE VERDE: 1 und - sn. 352755852597817 / HALFSIM MOVISTAR: 1 und - sn. 8959300520560991047</v>
          </cell>
          <cell r="AZ1102" t="str">
            <v>SIMCARD / TERMINAL</v>
          </cell>
          <cell r="BA1102" t="str">
            <v/>
          </cell>
        </row>
        <row r="1103">
          <cell r="A1103" t="str">
            <v>2479493</v>
          </cell>
          <cell r="B1103" t="str">
            <v>MDELIVERY</v>
          </cell>
          <cell r="C1103">
            <v>44922</v>
          </cell>
          <cell r="D1103" t="str">
            <v>FLEXNET ECUADOR - MDELIVERY</v>
          </cell>
          <cell r="E1103" t="str">
            <v>CALLE 28 DE JUNIO S/N Y GARCIA MORENO ENTRADA LLANO GRANDE</v>
          </cell>
          <cell r="H1103" t="str">
            <v>170208</v>
          </cell>
          <cell r="I1103" t="str">
            <v>QUITO</v>
          </cell>
          <cell r="J1103" t="str">
            <v>PICHINCHA</v>
          </cell>
          <cell r="K1103" t="str">
            <v>MILTON PERALTA_ASOCIACION DE EMPLEADOS DE LA PRESIDENCIA DE LA RE</v>
          </cell>
          <cell r="L1103" t="str">
            <v>PICHINCHA QUITO GARCIA MORENO N10 43 CHILE Y ESPEJO CENTRO HISTORICO</v>
          </cell>
          <cell r="O1103" t="str">
            <v>QUITO</v>
          </cell>
          <cell r="P1103" t="str">
            <v>QUITO</v>
          </cell>
          <cell r="Q1103" t="str">
            <v>PICHINCHA</v>
          </cell>
          <cell r="R1103" t="str">
            <v>2479493</v>
          </cell>
          <cell r="W1103" t="str">
            <v>1791966236001</v>
          </cell>
          <cell r="X1103" t="str">
            <v>984483202</v>
          </cell>
          <cell r="AA1103">
            <v>44922</v>
          </cell>
          <cell r="AD1103">
            <v>1</v>
          </cell>
          <cell r="AE1103">
            <v>1</v>
          </cell>
          <cell r="AI1103" t="str">
            <v>DESPACHO</v>
          </cell>
          <cell r="AJ1103" t="str">
            <v>NORMAL</v>
          </cell>
          <cell r="AL1103" t="str">
            <v>NO</v>
          </cell>
          <cell r="AN1103" t="str">
            <v>ACTIVACIONES INGRESOS GGCC &amp; NEGOCIOS DIRECTOS</v>
          </cell>
          <cell r="AO1103" t="str">
            <v>GGCC / NEGOCIOS</v>
          </cell>
          <cell r="AP1103">
            <v>44922</v>
          </cell>
          <cell r="AR1103" t="str">
            <v>MDELIVERY_2479493</v>
          </cell>
          <cell r="AS1103">
            <v>324672</v>
          </cell>
          <cell r="AT1103" t="str">
            <v>D40</v>
          </cell>
          <cell r="AU1103" t="str">
            <v>BTB</v>
          </cell>
          <cell r="AV1103">
            <v>6</v>
          </cell>
          <cell r="AX1103" t="str">
            <v>ENTREGADO</v>
          </cell>
          <cell r="AY1103" t="str">
            <v>LTE SAMSUNG A03 CORE COBRE: 3 und - sn. 352286991462382,352286991462911,352286991461277 / HALFSIM MOVISTAR: 3 und - sn. 8959300520560991070,8959300520560991658,8959300520560991054</v>
          </cell>
          <cell r="AZ1103" t="str">
            <v>SIMCARD / TERMINAL</v>
          </cell>
          <cell r="BA1103" t="str">
            <v/>
          </cell>
        </row>
        <row r="1104">
          <cell r="A1104" t="str">
            <v>2479496</v>
          </cell>
          <cell r="B1104" t="str">
            <v>MDELIVERY</v>
          </cell>
          <cell r="C1104">
            <v>44922</v>
          </cell>
          <cell r="D1104" t="str">
            <v>FLEXNET ECUADOR - MDELIVERY</v>
          </cell>
          <cell r="E1104" t="str">
            <v>CALLE 28 DE JUNIO S/N Y GARCIA MORENO ENTRADA LLANO GRANDE</v>
          </cell>
          <cell r="H1104" t="str">
            <v>170208</v>
          </cell>
          <cell r="I1104" t="str">
            <v>QUITO</v>
          </cell>
          <cell r="J1104" t="str">
            <v>PICHINCHA</v>
          </cell>
          <cell r="K1104" t="str">
            <v>LEYSI TATIANA CARVACHE QUINONEZ_LEYSI TATIANA CARVACHE QUINONEZ</v>
          </cell>
          <cell r="L1104" t="str">
            <v>SECTOR GUAYAQUIL NORTE CALLE PRINCIPAL FRANCISCO DE ORELLANA EN LA CIUDADELA LAS ORQUIDEAS VILLA 47 MANZANA 1037 CASA DE PUERTA VERDE ALADO DE LA IGLESIA CATOLICA JESUS DEL BUEN PASTOR</v>
          </cell>
          <cell r="O1104" t="str">
            <v>GUAYAQUIL</v>
          </cell>
          <cell r="P1104" t="str">
            <v>GUAYAQUIL</v>
          </cell>
          <cell r="Q1104" t="str">
            <v>GUAYAS</v>
          </cell>
          <cell r="R1104" t="str">
            <v>2479496</v>
          </cell>
          <cell r="W1104" t="str">
            <v>0928669571</v>
          </cell>
          <cell r="X1104" t="str">
            <v>0958645540</v>
          </cell>
          <cell r="AA1104">
            <v>44922</v>
          </cell>
          <cell r="AD1104">
            <v>1</v>
          </cell>
          <cell r="AE1104">
            <v>1</v>
          </cell>
          <cell r="AI1104" t="str">
            <v>DESPACHO</v>
          </cell>
          <cell r="AJ1104" t="str">
            <v>NORMAL</v>
          </cell>
          <cell r="AL1104" t="str">
            <v>NO</v>
          </cell>
          <cell r="AN1104" t="str">
            <v>DISTRIBUIDORES NEGOCIOS B2B</v>
          </cell>
          <cell r="AO1104" t="str">
            <v>DISTRIBUIDORES</v>
          </cell>
          <cell r="AP1104">
            <v>44922</v>
          </cell>
          <cell r="AR1104" t="str">
            <v>MDELIVERY_2479496</v>
          </cell>
          <cell r="AS1104">
            <v>324667</v>
          </cell>
          <cell r="AT1104" t="str">
            <v>D40</v>
          </cell>
          <cell r="AU1104" t="str">
            <v>BTB</v>
          </cell>
          <cell r="AV1104">
            <v>1</v>
          </cell>
          <cell r="AX1104" t="str">
            <v>ENTREGADO</v>
          </cell>
          <cell r="AY1104" t="str">
            <v>ESIM MOVISTAR_ESIM EVOUCHERS CODE QR: 1 und - sn. 8959300120525771905</v>
          </cell>
          <cell r="AZ1104" t="str">
            <v>SIMCARD</v>
          </cell>
          <cell r="BA1104" t="str">
            <v>EMPRESAS TITULAR AUSENTE ENTREGA CON SELLO</v>
          </cell>
        </row>
        <row r="1105">
          <cell r="A1105" t="str">
            <v>2479497</v>
          </cell>
          <cell r="B1105" t="str">
            <v>MDELIVERY</v>
          </cell>
          <cell r="C1105">
            <v>44922</v>
          </cell>
          <cell r="D1105" t="str">
            <v>FLEXNET ECUADOR - MDELIVERY</v>
          </cell>
          <cell r="E1105" t="str">
            <v>CALLE 28 DE JUNIO S/N Y GARCIA MORENO ENTRADA LLANO GRANDE</v>
          </cell>
          <cell r="H1105" t="str">
            <v>170208</v>
          </cell>
          <cell r="I1105" t="str">
            <v>QUITO</v>
          </cell>
          <cell r="J1105" t="str">
            <v>PICHINCHA</v>
          </cell>
          <cell r="K1105" t="str">
            <v>ELEANA PRECIADO_PRACTISIS S A</v>
          </cell>
          <cell r="L1105" t="str">
            <v>HUANCAVILCA 1812 ENTRE AV DEL EJERCITO Y JOSE MASCOTE</v>
          </cell>
          <cell r="O1105" t="str">
            <v>GUAYAQUIL</v>
          </cell>
          <cell r="P1105" t="str">
            <v>GUAYAQUIL</v>
          </cell>
          <cell r="Q1105" t="str">
            <v>GUAYAS</v>
          </cell>
          <cell r="R1105" t="str">
            <v>2479497</v>
          </cell>
          <cell r="W1105" t="str">
            <v>1792108837001</v>
          </cell>
          <cell r="X1105" t="str">
            <v>0994215274</v>
          </cell>
          <cell r="AA1105">
            <v>44922</v>
          </cell>
          <cell r="AD1105">
            <v>1</v>
          </cell>
          <cell r="AE1105">
            <v>1</v>
          </cell>
          <cell r="AI1105" t="str">
            <v>DESPACHO</v>
          </cell>
          <cell r="AJ1105" t="str">
            <v>NORMAL</v>
          </cell>
          <cell r="AL1105" t="str">
            <v>NO</v>
          </cell>
          <cell r="AN1105" t="str">
            <v>367 EMPRESAS Y NEGOCIOS</v>
          </cell>
          <cell r="AO1105" t="str">
            <v>GGCC / NEGOCIOS</v>
          </cell>
          <cell r="AP1105">
            <v>44922</v>
          </cell>
          <cell r="AR1105" t="str">
            <v>MDELIVERY_2479497</v>
          </cell>
          <cell r="AS1105">
            <v>324679</v>
          </cell>
          <cell r="AT1105" t="str">
            <v>D40</v>
          </cell>
          <cell r="AU1105" t="str">
            <v>BTB</v>
          </cell>
          <cell r="AV1105">
            <v>1</v>
          </cell>
          <cell r="AX1105" t="str">
            <v>ENTREGADO</v>
          </cell>
          <cell r="AY1105" t="str">
            <v>HALFSIM MOVISTAR: 1 und - sn. 8959300520560991021</v>
          </cell>
          <cell r="AZ1105" t="str">
            <v>SIMCARD</v>
          </cell>
          <cell r="BA1105" t="str">
            <v/>
          </cell>
        </row>
        <row r="1106">
          <cell r="A1106" t="str">
            <v>2479498</v>
          </cell>
          <cell r="B1106" t="str">
            <v>MDELIVERY</v>
          </cell>
          <cell r="C1106">
            <v>44922</v>
          </cell>
          <cell r="D1106" t="str">
            <v>FLEXNET ECUADOR - MDELIVERY</v>
          </cell>
          <cell r="E1106" t="str">
            <v>CALLE 28 DE JUNIO S/N Y GARCIA MORENO ENTRADA LLANO GRANDE</v>
          </cell>
          <cell r="H1106" t="str">
            <v>170208</v>
          </cell>
          <cell r="I1106" t="str">
            <v>QUITO</v>
          </cell>
          <cell r="J1106" t="str">
            <v>PICHINCHA</v>
          </cell>
          <cell r="K1106" t="str">
            <v>ERIKA ORTEGA_ASOCIACION DE EMPLEADOS PUBLICOS DE ETAPA EP</v>
          </cell>
          <cell r="L1106" t="str">
            <v>BENIGNO MALO 5 46 Y CALLE LARGA REF EN EL PARQUEADERO 2 PISO EN ETAP</v>
          </cell>
          <cell r="O1106" t="str">
            <v>CUENCA</v>
          </cell>
          <cell r="P1106" t="str">
            <v>CUENCA</v>
          </cell>
          <cell r="Q1106" t="str">
            <v>AZUAY</v>
          </cell>
          <cell r="R1106" t="str">
            <v>2479498</v>
          </cell>
          <cell r="W1106" t="str">
            <v>0190313905001</v>
          </cell>
          <cell r="X1106" t="str">
            <v>0959798138</v>
          </cell>
          <cell r="AA1106">
            <v>44922</v>
          </cell>
          <cell r="AD1106">
            <v>1</v>
          </cell>
          <cell r="AE1106">
            <v>1</v>
          </cell>
          <cell r="AI1106" t="str">
            <v>DESPACHO</v>
          </cell>
          <cell r="AJ1106" t="str">
            <v>NORMAL</v>
          </cell>
          <cell r="AL1106" t="str">
            <v>NO</v>
          </cell>
          <cell r="AN1106" t="str">
            <v>POSVENTA GGCC Y NEGOCIOS</v>
          </cell>
          <cell r="AO1106" t="str">
            <v>GGCC / NEGOCIOS</v>
          </cell>
          <cell r="AP1106">
            <v>44922</v>
          </cell>
          <cell r="AR1106" t="str">
            <v>MDELIVERY_2479498</v>
          </cell>
          <cell r="AS1106">
            <v>324677</v>
          </cell>
          <cell r="AT1106" t="str">
            <v>D40</v>
          </cell>
          <cell r="AU1106" t="str">
            <v>BTB</v>
          </cell>
          <cell r="AV1106">
            <v>1</v>
          </cell>
          <cell r="AX1106" t="str">
            <v>ENTREGADO</v>
          </cell>
          <cell r="AY1106" t="str">
            <v>LTE XIAOMI REDMI NOTE 11 AZUL: 1 und - sn. 869113065735426</v>
          </cell>
          <cell r="AZ1106" t="str">
            <v>TERMINAL</v>
          </cell>
          <cell r="BA1106" t="str">
            <v/>
          </cell>
        </row>
        <row r="1107">
          <cell r="A1107" t="str">
            <v>2479499</v>
          </cell>
          <cell r="B1107" t="str">
            <v>MDELIVERY</v>
          </cell>
          <cell r="C1107">
            <v>44922</v>
          </cell>
          <cell r="D1107" t="str">
            <v>FLEXNET ECUADOR - MDELIVERY</v>
          </cell>
          <cell r="E1107" t="str">
            <v>CALLE 28 DE JUNIO S/N Y GARCIA MORENO ENTRADA LLANO GRANDE</v>
          </cell>
          <cell r="H1107" t="str">
            <v>170208</v>
          </cell>
          <cell r="I1107" t="str">
            <v>QUITO</v>
          </cell>
          <cell r="J1107" t="str">
            <v>PICHINCHA</v>
          </cell>
          <cell r="K1107" t="str">
            <v>FREDDY JONATHAN SALTOS FAJARDO_FREDDY JONATHAN SALTOS FAJARDO</v>
          </cell>
          <cell r="L1107" t="str">
            <v>PARROQUIA PASCUALES MZ 308 SL 3</v>
          </cell>
          <cell r="O1107" t="str">
            <v>GUAYAQUIL</v>
          </cell>
          <cell r="P1107" t="str">
            <v>GUAYAQUIL</v>
          </cell>
          <cell r="Q1107" t="str">
            <v>GUAYAS</v>
          </cell>
          <cell r="R1107" t="str">
            <v>2479499</v>
          </cell>
          <cell r="W1107" t="str">
            <v>0940171150001</v>
          </cell>
          <cell r="X1107" t="str">
            <v>0961279281</v>
          </cell>
          <cell r="AA1107">
            <v>44922</v>
          </cell>
          <cell r="AD1107">
            <v>1</v>
          </cell>
          <cell r="AE1107">
            <v>1</v>
          </cell>
          <cell r="AI1107" t="str">
            <v>DESPACHO</v>
          </cell>
          <cell r="AJ1107" t="str">
            <v>NORMAL</v>
          </cell>
          <cell r="AL1107" t="str">
            <v>NO</v>
          </cell>
          <cell r="AN1107" t="str">
            <v>367 EMPRESAS Y NEGOCIOS</v>
          </cell>
          <cell r="AO1107" t="str">
            <v>GGCC / NEGOCIOS</v>
          </cell>
          <cell r="AP1107">
            <v>44922</v>
          </cell>
          <cell r="AR1107" t="str">
            <v>MDELIVERY_2479499</v>
          </cell>
          <cell r="AS1107">
            <v>324681</v>
          </cell>
          <cell r="AT1107" t="str">
            <v>D40</v>
          </cell>
          <cell r="AU1107" t="str">
            <v>BTB</v>
          </cell>
          <cell r="AV1107">
            <v>1</v>
          </cell>
          <cell r="AX1107" t="str">
            <v>INCIDENCIA</v>
          </cell>
          <cell r="AY1107" t="str">
            <v>HALFSIM MOVISTAR: 1 und - sn. 8959300520560991013</v>
          </cell>
          <cell r="AZ1107" t="str">
            <v>SIMCARD</v>
          </cell>
          <cell r="BA1107" t="str">
            <v/>
          </cell>
        </row>
        <row r="1108">
          <cell r="A1108" t="str">
            <v>2479500</v>
          </cell>
          <cell r="B1108" t="str">
            <v>MDELIVERY</v>
          </cell>
          <cell r="C1108">
            <v>44922</v>
          </cell>
          <cell r="D1108" t="str">
            <v>FLEXNET ECUADOR - MDELIVERY</v>
          </cell>
          <cell r="E1108" t="str">
            <v>CALLE 28 DE JUNIO S/N Y GARCIA MORENO ENTRADA LLANO GRANDE</v>
          </cell>
          <cell r="H1108" t="str">
            <v>170208</v>
          </cell>
          <cell r="I1108" t="str">
            <v>QUITO</v>
          </cell>
          <cell r="J1108" t="str">
            <v>PICHINCHA</v>
          </cell>
          <cell r="K1108" t="str">
            <v>GRACE ROBAYO_IMPRENTA DON BOSCO C S P</v>
          </cell>
          <cell r="L1108" t="str">
            <v>JOSE RAFAL BUSTAMENTE Y SANG ZUMBIDE DENTRO DEL COLEGIO DON BOSCO DE LA QUENEDI</v>
          </cell>
          <cell r="O1108" t="str">
            <v>QUITO</v>
          </cell>
          <cell r="P1108" t="str">
            <v>QUITO</v>
          </cell>
          <cell r="Q1108" t="str">
            <v>PICHINCHA</v>
          </cell>
          <cell r="R1108" t="str">
            <v>2479500</v>
          </cell>
          <cell r="W1108" t="str">
            <v>1792058406001</v>
          </cell>
          <cell r="X1108" t="str">
            <v>0987179924/240557</v>
          </cell>
          <cell r="AA1108">
            <v>44922</v>
          </cell>
          <cell r="AD1108">
            <v>1</v>
          </cell>
          <cell r="AE1108">
            <v>1</v>
          </cell>
          <cell r="AI1108" t="str">
            <v>DESPACHO</v>
          </cell>
          <cell r="AJ1108" t="str">
            <v>NORMAL</v>
          </cell>
          <cell r="AL1108" t="str">
            <v>NO</v>
          </cell>
          <cell r="AN1108" t="str">
            <v>367 EMPRESAS Y NEGOCIOS</v>
          </cell>
          <cell r="AO1108" t="str">
            <v>GGCC / NEGOCIOS</v>
          </cell>
          <cell r="AP1108">
            <v>44922</v>
          </cell>
          <cell r="AR1108" t="str">
            <v>MDELIVERY_2479500</v>
          </cell>
          <cell r="AS1108">
            <v>324674</v>
          </cell>
          <cell r="AT1108" t="str">
            <v>D40</v>
          </cell>
          <cell r="AU1108" t="str">
            <v>BTB</v>
          </cell>
          <cell r="AV1108">
            <v>1</v>
          </cell>
          <cell r="AX1108" t="str">
            <v>ENTREGADO</v>
          </cell>
          <cell r="AY1108" t="str">
            <v>HALFSIM MOVISTAR: 1 und - sn. 8959300520560991112</v>
          </cell>
          <cell r="AZ1108" t="str">
            <v>SIMCARD</v>
          </cell>
          <cell r="BA1108" t="str">
            <v/>
          </cell>
        </row>
        <row r="1109">
          <cell r="A1109" t="str">
            <v>2479501</v>
          </cell>
          <cell r="B1109" t="str">
            <v>MDELIVERY</v>
          </cell>
          <cell r="C1109">
            <v>44922</v>
          </cell>
          <cell r="D1109" t="str">
            <v>FLEXNET ECUADOR - MDELIVERY</v>
          </cell>
          <cell r="E1109" t="str">
            <v>CALLE 28 DE JUNIO S/N Y GARCIA MORENO ENTRADA LLANO GRANDE</v>
          </cell>
          <cell r="H1109" t="str">
            <v>170208</v>
          </cell>
          <cell r="I1109" t="str">
            <v>QUITO</v>
          </cell>
          <cell r="J1109" t="str">
            <v>PICHINCHA</v>
          </cell>
          <cell r="K1109" t="str">
            <v>HENRRY XAVIER PADILLA OLMEDO_HENRRY XAVIER PADILLA OLMEDO</v>
          </cell>
          <cell r="L1109" t="str">
            <v>LUIS URDANETA 415 ENTRE ESCOBEDO Y BOYACA HAY 2 PARQUEOS DE GARAJE UNO ANARANJADO Y EL OTRO ES AZUL</v>
          </cell>
          <cell r="O1109" t="str">
            <v>GUAYAQUIL</v>
          </cell>
          <cell r="P1109" t="str">
            <v>GUAYAQUIL</v>
          </cell>
          <cell r="Q1109" t="str">
            <v>GUAYAS</v>
          </cell>
          <cell r="R1109" t="str">
            <v>2479501</v>
          </cell>
          <cell r="W1109" t="str">
            <v>0912328010001</v>
          </cell>
          <cell r="X1109" t="str">
            <v>0958829923</v>
          </cell>
          <cell r="AA1109">
            <v>44922</v>
          </cell>
          <cell r="AD1109">
            <v>1</v>
          </cell>
          <cell r="AE1109">
            <v>1</v>
          </cell>
          <cell r="AI1109" t="str">
            <v>DESPACHO</v>
          </cell>
          <cell r="AJ1109" t="str">
            <v>NORMAL</v>
          </cell>
          <cell r="AL1109" t="str">
            <v>NO</v>
          </cell>
          <cell r="AN1109" t="str">
            <v>367 EMPRESAS Y NEGOCIOS</v>
          </cell>
          <cell r="AO1109" t="str">
            <v>GGCC / NEGOCIOS</v>
          </cell>
          <cell r="AP1109">
            <v>44922</v>
          </cell>
          <cell r="AR1109" t="str">
            <v>MDELIVERY_2479501</v>
          </cell>
          <cell r="AS1109">
            <v>324678</v>
          </cell>
          <cell r="AT1109" t="str">
            <v>D40</v>
          </cell>
          <cell r="AU1109" t="str">
            <v>BTB</v>
          </cell>
          <cell r="AV1109">
            <v>1</v>
          </cell>
          <cell r="AX1109" t="str">
            <v>INCIDENCIA</v>
          </cell>
          <cell r="AY1109" t="str">
            <v>HALFSIM MOVISTAR: 1 und - sn. 8959300520560991203</v>
          </cell>
          <cell r="AZ1109" t="str">
            <v>SIMCARD</v>
          </cell>
          <cell r="BA1109" t="str">
            <v/>
          </cell>
        </row>
        <row r="1110">
          <cell r="A1110" t="str">
            <v>2479502</v>
          </cell>
          <cell r="B1110" t="str">
            <v>MDELIVERY</v>
          </cell>
          <cell r="C1110">
            <v>44922</v>
          </cell>
          <cell r="D1110" t="str">
            <v>FLEXNET ECUADOR - MDELIVERY</v>
          </cell>
          <cell r="E1110" t="str">
            <v>CALLE 28 DE JUNIO S/N Y GARCIA MORENO ENTRADA LLANO GRANDE</v>
          </cell>
          <cell r="H1110" t="str">
            <v>170208</v>
          </cell>
          <cell r="I1110" t="str">
            <v>QUITO</v>
          </cell>
          <cell r="J1110" t="str">
            <v>PICHINCHA</v>
          </cell>
          <cell r="K1110" t="str">
            <v>NEFI TRUJILLO_IGLESIA DE JESUCRISTO DE LOS SANTOS DE LOS ULTIMOS</v>
          </cell>
          <cell r="L1110" t="str">
            <v>PICHINCHA QUITO COLON E8 71 ENTRE DIEGO DE ALMAGRO Y YANEZ PINZON QUITO</v>
          </cell>
          <cell r="O1110" t="str">
            <v>QUITO</v>
          </cell>
          <cell r="P1110" t="str">
            <v>QUITO</v>
          </cell>
          <cell r="Q1110" t="str">
            <v>PICHINCHA</v>
          </cell>
          <cell r="R1110" t="str">
            <v>2479502</v>
          </cell>
          <cell r="W1110" t="str">
            <v>1790898954001</v>
          </cell>
          <cell r="X1110" t="str">
            <v>0999800130</v>
          </cell>
          <cell r="AA1110">
            <v>44922</v>
          </cell>
          <cell r="AD1110">
            <v>1</v>
          </cell>
          <cell r="AE1110">
            <v>1</v>
          </cell>
          <cell r="AI1110" t="str">
            <v>DESPACHO</v>
          </cell>
          <cell r="AJ1110" t="str">
            <v>NORMAL</v>
          </cell>
          <cell r="AL1110" t="str">
            <v>NO</v>
          </cell>
          <cell r="AN1110" t="str">
            <v>ACTIVACIONES INGRESOS GGCC &amp; NEGOCIOS DIRECTOS</v>
          </cell>
          <cell r="AO1110" t="str">
            <v>GGCC / NEGOCIOS</v>
          </cell>
          <cell r="AP1110">
            <v>44922</v>
          </cell>
          <cell r="AR1110" t="str">
            <v>MDELIVERY_2479502</v>
          </cell>
          <cell r="AS1110">
            <v>324676</v>
          </cell>
          <cell r="AT1110" t="str">
            <v>D40</v>
          </cell>
          <cell r="AU1110" t="str">
            <v>BTB</v>
          </cell>
          <cell r="AV1110">
            <v>2</v>
          </cell>
          <cell r="AX1110" t="str">
            <v>INCIDENCIA</v>
          </cell>
          <cell r="AY1110" t="str">
            <v>LTE SAMSUNG A53 5G AZUL: 1 und - sn. 353842197665951 / HALFSIM MOVISTAR: 1 und - sn. 8959300520560991104</v>
          </cell>
          <cell r="AZ1110" t="str">
            <v>SIMCARD / TERMINAL</v>
          </cell>
          <cell r="BA1110" t="str">
            <v/>
          </cell>
        </row>
        <row r="1111">
          <cell r="A1111" t="str">
            <v>2479503</v>
          </cell>
          <cell r="B1111" t="str">
            <v>MDELIVERY</v>
          </cell>
          <cell r="C1111">
            <v>44922</v>
          </cell>
          <cell r="D1111" t="str">
            <v>FLEXNET ECUADOR - MDELIVERY</v>
          </cell>
          <cell r="E1111" t="str">
            <v>CALLE 28 DE JUNIO S/N Y GARCIA MORENO ENTRADA LLANO GRANDE</v>
          </cell>
          <cell r="H1111" t="str">
            <v>170208</v>
          </cell>
          <cell r="I1111" t="str">
            <v>QUITO</v>
          </cell>
          <cell r="J1111" t="str">
            <v>PICHINCHA</v>
          </cell>
          <cell r="K1111" t="str">
            <v>EDISON SIGUENZA DIEGO AVILA_GRAIMAN CIA LTDA</v>
          </cell>
          <cell r="L1111" t="str">
            <v>PANAMERICANA NORTE KILOMETRO 4 5 SCTR PARQUE INDUSTRIAL INDUSTRIAS GRAIMAN</v>
          </cell>
          <cell r="O1111" t="str">
            <v>CUENCA</v>
          </cell>
          <cell r="P1111" t="str">
            <v>CUENCA</v>
          </cell>
          <cell r="Q1111" t="str">
            <v>AZUAY</v>
          </cell>
          <cell r="R1111" t="str">
            <v>2479503</v>
          </cell>
          <cell r="W1111" t="str">
            <v>0190122271001</v>
          </cell>
          <cell r="X1111" t="str">
            <v>0984891859</v>
          </cell>
          <cell r="AA1111">
            <v>44922</v>
          </cell>
          <cell r="AD1111">
            <v>1</v>
          </cell>
          <cell r="AE1111">
            <v>1</v>
          </cell>
          <cell r="AI1111" t="str">
            <v>DESPACHO</v>
          </cell>
          <cell r="AJ1111" t="str">
            <v>NORMAL</v>
          </cell>
          <cell r="AL1111" t="str">
            <v>NO</v>
          </cell>
          <cell r="AN1111" t="str">
            <v>POSVENTA GGCC Y NEGOCIOS</v>
          </cell>
          <cell r="AO1111" t="str">
            <v>GGCC / NEGOCIOS</v>
          </cell>
          <cell r="AP1111">
            <v>44922</v>
          </cell>
          <cell r="AR1111" t="str">
            <v>MDELIVERY_2479503</v>
          </cell>
          <cell r="AS1111">
            <v>324680</v>
          </cell>
          <cell r="AT1111" t="str">
            <v>D40</v>
          </cell>
          <cell r="AU1111" t="str">
            <v>BTB</v>
          </cell>
          <cell r="AV1111">
            <v>98</v>
          </cell>
          <cell r="AX1111" t="str">
            <v>ENTREGADO</v>
          </cell>
          <cell r="AY1111" t="str">
            <v>LTE SAMSUNG A03 NEGRO: 98 und - sn. 351084958316696,351084958316613,351084958316662,351084958316787,351084958316654,351084958316688,351084958316621,351084958316704,351084958316639,351084958316969,351084958316795,351084958316811,351084958316860,351084958316712,351084958316647,351084958316720,351084958317157,351084958317207,351084958317074,351084958316829,351084958317082,351084958316803,351084958316761,351084958317322,351084958317330,351084958317132,351084958316944,351084958317249,351084958317561,351084958316910,351084958316951,351084958317454,351084958317371,351084958317223,351084958316977,351084958317264,351084958317587,351084958317090,351084958317066,351084958317744,351084958317827,351084958317355,351084958317025,351084958317405,351084958317637,351084958317363,351084958317165,351084958317934,351084958317835,351084958317447,351084958317769,351084958317470,351084958317710,351084958317488,351084958317215,351084958317983,351084958317850,351084958317629,351084958317843,351084958317504,351084958317777,351084958317520,351084958317231,351084958318049,351084958318023,351084958317884,351084958317918,351084958317512,351084958317793,351084958317546,351084958317280,351084958318114,351084958318056,351084958318007,351084958318221,351084958317652,351084958317868,351084958317736,351084958317397,351084958318148,351084958318064,351084958318015,351084958318254,351084958317728,351084958317991,351084958317439,351084958318312,351084958318098,351084958318338,351084958318320,351084958317959,351084958318080,351084958318130,351084958317579,351084958318353,351084958318387,351084958318528,351084958318395</v>
          </cell>
          <cell r="AZ1111" t="str">
            <v>TERMINAL</v>
          </cell>
          <cell r="BA1111" t="str">
            <v/>
          </cell>
        </row>
        <row r="1112">
          <cell r="A1112" t="str">
            <v>2479601</v>
          </cell>
          <cell r="B1112" t="str">
            <v>MDELIVERY</v>
          </cell>
          <cell r="C1112">
            <v>44922</v>
          </cell>
          <cell r="D1112" t="str">
            <v>FLEXNET ECUADOR - MDELIVERY</v>
          </cell>
          <cell r="E1112" t="str">
            <v>CALLE 28 DE JUNIO S/N Y GARCIA MORENO ENTRADA LLANO GRANDE</v>
          </cell>
          <cell r="H1112" t="str">
            <v>170208</v>
          </cell>
          <cell r="I1112" t="str">
            <v>QUITO</v>
          </cell>
          <cell r="J1112" t="str">
            <v>PICHINCHA</v>
          </cell>
          <cell r="K1112" t="str">
            <v>GUARDIA TURNO_ GUAYAS GUAYAQUIL KENNEDY NORTE MZ 109 SOLAR 21 EN LA GARITA</v>
          </cell>
          <cell r="L1112" t="str">
            <v>AZUAY CUENCA AV ESPANA 17 30 TURUHUAICO SECTOR AEREOPUERTO</v>
          </cell>
          <cell r="O1112" t="str">
            <v>CUENCA</v>
          </cell>
          <cell r="P1112" t="str">
            <v>CUENCA</v>
          </cell>
          <cell r="Q1112" t="str">
            <v>AZUAY</v>
          </cell>
          <cell r="R1112" t="str">
            <v>2479601</v>
          </cell>
          <cell r="W1112" t="str">
            <v>0190003701001</v>
          </cell>
          <cell r="X1112" t="str">
            <v>0999277942</v>
          </cell>
          <cell r="AA1112">
            <v>44922</v>
          </cell>
          <cell r="AD1112">
            <v>1</v>
          </cell>
          <cell r="AE1112">
            <v>1</v>
          </cell>
          <cell r="AI1112" t="str">
            <v>DESPACHO</v>
          </cell>
          <cell r="AJ1112" t="str">
            <v>NORMAL</v>
          </cell>
          <cell r="AL1112" t="str">
            <v>NO</v>
          </cell>
          <cell r="AN1112" t="str">
            <v>ACTIVACIONES INGRESOS GGCC &amp; NEGOCIOS DIRECTOS</v>
          </cell>
          <cell r="AO1112" t="str">
            <v>GGCC / NEGOCIOS</v>
          </cell>
          <cell r="AP1112">
            <v>44922</v>
          </cell>
          <cell r="AR1112" t="str">
            <v>MDELIVERY_2479601</v>
          </cell>
          <cell r="AS1112">
            <v>324675</v>
          </cell>
          <cell r="AT1112" t="str">
            <v>D40</v>
          </cell>
          <cell r="AU1112" t="str">
            <v>BTB</v>
          </cell>
          <cell r="AV1112">
            <v>4</v>
          </cell>
          <cell r="AX1112" t="str">
            <v>ENTREGADO</v>
          </cell>
          <cell r="AY1112" t="str">
            <v>LTE SAMSUNG A03 NEGRO: 2 und - sn. 351084958319146,351084958316837 / HALFSIM MOVISTAR: 2 und - sn. 8959300520560991120,8959300520560991641</v>
          </cell>
          <cell r="AZ1112" t="str">
            <v>SIMCARD / TERMINAL</v>
          </cell>
          <cell r="BA1112" t="str">
            <v/>
          </cell>
        </row>
        <row r="1113">
          <cell r="A1113" t="str">
            <v>2479603</v>
          </cell>
          <cell r="B1113" t="str">
            <v>MDELIVERY</v>
          </cell>
          <cell r="C1113">
            <v>44922</v>
          </cell>
          <cell r="D1113" t="str">
            <v>FLEXNET ECUADOR - MDELIVERY</v>
          </cell>
          <cell r="E1113" t="str">
            <v>CALLE 28 DE JUNIO S/N Y GARCIA MORENO ENTRADA LLANO GRANDE</v>
          </cell>
          <cell r="H1113" t="str">
            <v>170208</v>
          </cell>
          <cell r="I1113" t="str">
            <v>QUITO</v>
          </cell>
          <cell r="J1113" t="str">
            <v>PICHINCHA</v>
          </cell>
          <cell r="K1113" t="str">
            <v>ANDREINA MATOS_ZC MAYORISTAS S A</v>
          </cell>
          <cell r="L1113" t="str">
            <v>GUAYAS GUAYAQUIL AV NARCISA DE JESUS SOLAR 1 5 MZ 6421 NEGOCIOS NEXUS FRENTE AL PUENTE</v>
          </cell>
          <cell r="O1113" t="str">
            <v>GUAYAQUIL</v>
          </cell>
          <cell r="P1113" t="str">
            <v>GUAYAQUIL</v>
          </cell>
          <cell r="Q1113" t="str">
            <v>GUAYAS</v>
          </cell>
          <cell r="R1113" t="str">
            <v>2479603</v>
          </cell>
          <cell r="W1113" t="str">
            <v>0992146818001</v>
          </cell>
          <cell r="X1113" t="str">
            <v>0939863862</v>
          </cell>
          <cell r="AA1113">
            <v>44922</v>
          </cell>
          <cell r="AD1113">
            <v>1</v>
          </cell>
          <cell r="AE1113">
            <v>1</v>
          </cell>
          <cell r="AI1113" t="str">
            <v>DESPACHO</v>
          </cell>
          <cell r="AJ1113" t="str">
            <v>NORMAL</v>
          </cell>
          <cell r="AL1113" t="str">
            <v>NO</v>
          </cell>
          <cell r="AN1113" t="str">
            <v>ACTIVACIONES INGRESOS GGCC &amp; NEGOCIOS DIRECTOS</v>
          </cell>
          <cell r="AO1113" t="str">
            <v>GGCC / NEGOCIOS</v>
          </cell>
          <cell r="AP1113">
            <v>44922</v>
          </cell>
          <cell r="AR1113" t="str">
            <v>MDELIVERY_2479603</v>
          </cell>
          <cell r="AS1113">
            <v>324683</v>
          </cell>
          <cell r="AT1113" t="str">
            <v>D40</v>
          </cell>
          <cell r="AU1113" t="str">
            <v>BTB</v>
          </cell>
          <cell r="AV1113">
            <v>8</v>
          </cell>
          <cell r="AX1113" t="str">
            <v>ENTREGADO</v>
          </cell>
          <cell r="AY1113" t="str">
            <v>LTE SAMSUNG A13 NEGRO: 4 und - sn. 350068480715294,350068480715526,350068480715096,350068480715500 / HALFSIM MOVISTAR: 4 und - sn. 8959300520560991534,8959300520560991542,8959300520560991633,8959300520560991211</v>
          </cell>
          <cell r="AZ1113" t="str">
            <v>SIMCARD / TERMINAL</v>
          </cell>
          <cell r="BA1113" t="str">
            <v/>
          </cell>
        </row>
        <row r="1114">
          <cell r="A1114" t="str">
            <v>2479607</v>
          </cell>
          <cell r="B1114" t="str">
            <v>MDELIVERY</v>
          </cell>
          <cell r="C1114">
            <v>44922</v>
          </cell>
          <cell r="D1114" t="str">
            <v>FLEXNET ECUADOR - MDELIVERY</v>
          </cell>
          <cell r="E1114" t="str">
            <v>CALLE 28 DE JUNIO S/N Y GARCIA MORENO ENTRADA LLANO GRANDE</v>
          </cell>
          <cell r="H1114" t="str">
            <v>170208</v>
          </cell>
          <cell r="I1114" t="str">
            <v>QUITO</v>
          </cell>
          <cell r="J1114" t="str">
            <v>PICHINCHA</v>
          </cell>
          <cell r="K1114" t="str">
            <v>DAMARIS AYALA_ASOCIACION DE DOCENTES ADMINISTRATIVOS Y DE SERVIC</v>
          </cell>
          <cell r="L1114" t="str">
            <v>PICHINCHA QUITO UNIVERSIDAD POLITECNICA SALESIANA ISABEL LA CATOLICA ENTRADA AL BLOQUE A POR LA PARADA DE LOS VINGALA</v>
          </cell>
          <cell r="O1114" t="str">
            <v>QUITO</v>
          </cell>
          <cell r="P1114" t="str">
            <v>QUITO</v>
          </cell>
          <cell r="Q1114" t="str">
            <v>PICHINCHA</v>
          </cell>
          <cell r="R1114" t="str">
            <v>2479607</v>
          </cell>
          <cell r="W1114" t="str">
            <v>1791725468001</v>
          </cell>
          <cell r="X1114" t="str">
            <v>0995800566</v>
          </cell>
          <cell r="AA1114">
            <v>44922</v>
          </cell>
          <cell r="AD1114">
            <v>1</v>
          </cell>
          <cell r="AE1114">
            <v>1</v>
          </cell>
          <cell r="AI1114" t="str">
            <v>DESPACHO</v>
          </cell>
          <cell r="AJ1114" t="str">
            <v>NORMAL</v>
          </cell>
          <cell r="AL1114" t="str">
            <v>NO</v>
          </cell>
          <cell r="AN1114" t="str">
            <v>ACTIVACIONES INGRESOS GGCC &amp; NEGOCIOS DIRECTOS</v>
          </cell>
          <cell r="AO1114" t="str">
            <v>GGCC / NEGOCIOS</v>
          </cell>
          <cell r="AP1114">
            <v>44922</v>
          </cell>
          <cell r="AR1114" t="str">
            <v>MDELIVERY_2479607</v>
          </cell>
          <cell r="AS1114">
            <v>324684</v>
          </cell>
          <cell r="AT1114" t="str">
            <v>D40</v>
          </cell>
          <cell r="AU1114" t="str">
            <v>BTB</v>
          </cell>
          <cell r="AV1114">
            <v>1</v>
          </cell>
          <cell r="AX1114" t="str">
            <v>ENTREGADO</v>
          </cell>
          <cell r="AY1114" t="str">
            <v>LTE XIAOMI REDMI NOTE 11 AZUL: 1 und - sn. 869113065923766</v>
          </cell>
          <cell r="AZ1114" t="str">
            <v>TERMINAL</v>
          </cell>
          <cell r="BA1114" t="str">
            <v/>
          </cell>
        </row>
        <row r="1115">
          <cell r="A1115" t="str">
            <v>2479608</v>
          </cell>
          <cell r="B1115" t="str">
            <v>MDELIVERY</v>
          </cell>
          <cell r="C1115">
            <v>44922</v>
          </cell>
          <cell r="D1115" t="str">
            <v>FLEXNET ECUADOR - MDELIVERY</v>
          </cell>
          <cell r="E1115" t="str">
            <v>CALLE 28 DE JUNIO S/N Y GARCIA MORENO ENTRADA LLANO GRANDE</v>
          </cell>
          <cell r="H1115" t="str">
            <v>170208</v>
          </cell>
          <cell r="I1115" t="str">
            <v>QUITO</v>
          </cell>
          <cell r="J1115" t="str">
            <v>PICHINCHA</v>
          </cell>
          <cell r="K1115" t="str">
            <v>BELEN REGALADO VICTORIA CHUNGANDRO_QUIFATEX S A</v>
          </cell>
          <cell r="L1115" t="str">
            <v>PANAMERICANA NORTE KM 14 5 ENTRE PASAJE CEPEDA Y CALLE LEONIDAS PROANO CALDERON</v>
          </cell>
          <cell r="O1115" t="str">
            <v>QUITO</v>
          </cell>
          <cell r="P1115" t="str">
            <v>QUITO</v>
          </cell>
          <cell r="Q1115" t="str">
            <v>PICHINCHA</v>
          </cell>
          <cell r="R1115" t="str">
            <v>2479608</v>
          </cell>
          <cell r="W1115" t="str">
            <v>1790371506001</v>
          </cell>
          <cell r="X1115" t="str">
            <v>0991391527</v>
          </cell>
          <cell r="AA1115">
            <v>44922</v>
          </cell>
          <cell r="AD1115">
            <v>1</v>
          </cell>
          <cell r="AE1115">
            <v>1</v>
          </cell>
          <cell r="AI1115" t="str">
            <v>DESPACHO</v>
          </cell>
          <cell r="AJ1115" t="str">
            <v>EXPRESS</v>
          </cell>
          <cell r="AL1115" t="str">
            <v>NO</v>
          </cell>
          <cell r="AN1115" t="str">
            <v>POSVENTA GGCC Y NEGOCIOS (EXPRESS SOLO QUITO)</v>
          </cell>
          <cell r="AO1115" t="str">
            <v>GGCC / NEGOCIOS</v>
          </cell>
          <cell r="AP1115">
            <v>44922</v>
          </cell>
          <cell r="AR1115" t="str">
            <v>MDELIVERY_2479608</v>
          </cell>
          <cell r="AS1115">
            <v>324685</v>
          </cell>
          <cell r="AT1115" t="str">
            <v>D40</v>
          </cell>
          <cell r="AU1115" t="str">
            <v>BTB</v>
          </cell>
          <cell r="AV1115">
            <v>27</v>
          </cell>
          <cell r="AX1115" t="str">
            <v>ENTREGADO</v>
          </cell>
          <cell r="AY1115" t="str">
            <v>LTE SAMSUNG A33 5G NEGRO: 14 und - sn. 352429893259692,352429893201009,352429893218193,352429893259619,352429893258959,352429893219159,352429893259353,352429893259106,352429893218912,352429893219019,352429893259197,352429893218870,352429893218755,352429893259015 / LTE SAMSUNG A23 NEGRO: 13 und - sn. 356795951670111,356795951681597,356795951661730,356795951681902,356795951661516,356795951681761,356795951666796,356795951666986,356795951666812,356795951661375,356795951666747,356795951661383,356795951666952</v>
          </cell>
          <cell r="AZ1115" t="str">
            <v>TERMINAL</v>
          </cell>
          <cell r="BA1115" t="str">
            <v/>
          </cell>
        </row>
        <row r="1116">
          <cell r="A1116" t="str">
            <v>2479644</v>
          </cell>
          <cell r="B1116" t="str">
            <v>MDELIVERY</v>
          </cell>
          <cell r="C1116">
            <v>44922</v>
          </cell>
          <cell r="D1116" t="str">
            <v>FLEXNET ECUADOR - MDELIVERY</v>
          </cell>
          <cell r="E1116" t="str">
            <v>CALLE 28 DE JUNIO S/N Y GARCIA MORENO ENTRADA LLANO GRANDE</v>
          </cell>
          <cell r="H1116" t="str">
            <v>170208</v>
          </cell>
          <cell r="I1116" t="str">
            <v>QUITO</v>
          </cell>
          <cell r="J1116" t="str">
            <v>PICHINCHA</v>
          </cell>
          <cell r="K1116" t="str">
            <v>CECILIA MALDONADO_QUIFATEX S A</v>
          </cell>
          <cell r="L1116" t="str">
            <v>AV LAS AMERICAS Y EUGENIO ALMAZAN ED DE LAS AMERICAS PISO 2 QUIFATEX</v>
          </cell>
          <cell r="O1116" t="str">
            <v>GUAYAQUIL</v>
          </cell>
          <cell r="P1116" t="str">
            <v>GUAYAQUIL</v>
          </cell>
          <cell r="Q1116" t="str">
            <v>GUAYAS</v>
          </cell>
          <cell r="R1116" t="str">
            <v>2479644</v>
          </cell>
          <cell r="W1116" t="str">
            <v>1790371506001</v>
          </cell>
          <cell r="X1116" t="str">
            <v>0987177870</v>
          </cell>
          <cell r="AA1116">
            <v>44922</v>
          </cell>
          <cell r="AD1116">
            <v>1</v>
          </cell>
          <cell r="AE1116">
            <v>1</v>
          </cell>
          <cell r="AI1116" t="str">
            <v>DESPACHO</v>
          </cell>
          <cell r="AJ1116" t="str">
            <v>NORMAL</v>
          </cell>
          <cell r="AL1116" t="str">
            <v>NO</v>
          </cell>
          <cell r="AN1116" t="str">
            <v>POSVENTA GGCC Y NEGOCIOS</v>
          </cell>
          <cell r="AO1116" t="str">
            <v>GGCC / NEGOCIOS</v>
          </cell>
          <cell r="AP1116">
            <v>44922</v>
          </cell>
          <cell r="AR1116" t="str">
            <v>MDELIVERY_2479644</v>
          </cell>
          <cell r="AS1116">
            <v>324682</v>
          </cell>
          <cell r="AT1116" t="str">
            <v>D40</v>
          </cell>
          <cell r="AU1116" t="str">
            <v>BTB</v>
          </cell>
          <cell r="AV1116">
            <v>9</v>
          </cell>
          <cell r="AX1116" t="str">
            <v>EN_TRANSITO</v>
          </cell>
          <cell r="AY1116" t="str">
            <v>LTE SAMSUNG A33 5G AZUL: 6 und - sn. 352429893054192,352429893053111,352429893050554,352429893054796,352429893050984,352429893051032 / LTE SAMSUNG A23 NEGRO: 3 und - sn. 356795951677769,356795951666879,356795951661490</v>
          </cell>
          <cell r="AZ1116" t="str">
            <v>TERMINAL</v>
          </cell>
          <cell r="BA1116" t="str">
            <v/>
          </cell>
        </row>
        <row r="1117">
          <cell r="A1117" t="str">
            <v>2479653</v>
          </cell>
          <cell r="B1117" t="str">
            <v>MDELIVERY</v>
          </cell>
          <cell r="C1117">
            <v>44922</v>
          </cell>
          <cell r="D1117" t="str">
            <v>FLEXNET ECUADOR - MDELIVERY</v>
          </cell>
          <cell r="E1117" t="str">
            <v>CALLE 28 DE JUNIO S/N Y GARCIA MORENO ENTRADA LLANO GRANDE</v>
          </cell>
          <cell r="H1117" t="str">
            <v>170208</v>
          </cell>
          <cell r="I1117" t="str">
            <v>QUITO</v>
          </cell>
          <cell r="J1117" t="str">
            <v>PICHINCHA</v>
          </cell>
          <cell r="K1117" t="str">
            <v>CAROLINA GARNICA_QUIFATEX S A</v>
          </cell>
          <cell r="L1117" t="str">
            <v>JOSE ENRIQUE RODO Y GENERAL ARTIGAS CASA GRIS DOS PISOS</v>
          </cell>
          <cell r="O1117" t="str">
            <v>CUENCA</v>
          </cell>
          <cell r="P1117" t="str">
            <v>CUENCA</v>
          </cell>
          <cell r="Q1117" t="str">
            <v>AZUAY</v>
          </cell>
          <cell r="R1117" t="str">
            <v>2479653</v>
          </cell>
          <cell r="W1117" t="str">
            <v>1790371506001</v>
          </cell>
          <cell r="X1117" t="str">
            <v>0993252436</v>
          </cell>
          <cell r="AA1117">
            <v>44922</v>
          </cell>
          <cell r="AD1117">
            <v>1</v>
          </cell>
          <cell r="AE1117">
            <v>1</v>
          </cell>
          <cell r="AI1117" t="str">
            <v>DESPACHO</v>
          </cell>
          <cell r="AJ1117" t="str">
            <v>NORMAL</v>
          </cell>
          <cell r="AL1117" t="str">
            <v>NO</v>
          </cell>
          <cell r="AN1117" t="str">
            <v>POSVENTA GGCC Y NEGOCIOS</v>
          </cell>
          <cell r="AO1117" t="str">
            <v>GGCC / NEGOCIOS</v>
          </cell>
          <cell r="AP1117">
            <v>44922</v>
          </cell>
          <cell r="AR1117" t="str">
            <v>MDELIVERY_2479653</v>
          </cell>
          <cell r="AS1117">
            <v>324714</v>
          </cell>
          <cell r="AT1117" t="str">
            <v>D40</v>
          </cell>
          <cell r="AU1117" t="str">
            <v>BTB</v>
          </cell>
          <cell r="AV1117">
            <v>9</v>
          </cell>
          <cell r="AX1117" t="str">
            <v>ENTREGADO</v>
          </cell>
          <cell r="AY1117" t="str">
            <v>LTE SAMSUNG A33 5G NEGRO: 6 und - sn. 352429893218722,352429893218680,352429893218573,352429893258587,352429893218979,352429893194360 / LTE SAMSUNG A23 NEGRO: 3 und - sn. 356795951681704,356795951661805,356795951666911</v>
          </cell>
          <cell r="AZ1117" t="str">
            <v>TERMINAL</v>
          </cell>
          <cell r="BA1117" t="str">
            <v/>
          </cell>
        </row>
        <row r="1118">
          <cell r="A1118" t="str">
            <v>2479662</v>
          </cell>
          <cell r="B1118" t="str">
            <v>MDELIVERY</v>
          </cell>
          <cell r="C1118">
            <v>44922</v>
          </cell>
          <cell r="D1118" t="str">
            <v>FLEXNET ECUADOR - MDELIVERY</v>
          </cell>
          <cell r="E1118" t="str">
            <v>CALLE 28 DE JUNIO S/N Y GARCIA MORENO ENTRADA LLANO GRANDE</v>
          </cell>
          <cell r="H1118" t="str">
            <v>170208</v>
          </cell>
          <cell r="I1118" t="str">
            <v>QUITO</v>
          </cell>
          <cell r="J1118" t="str">
            <v>PICHINCHA</v>
          </cell>
          <cell r="K1118" t="str">
            <v>JOSELLIN ALAVA FLORES_BANCO DEL PACIFICO S A</v>
          </cell>
          <cell r="L1118" t="str">
            <v>PEDRO ICAZA Y PEDRO CARBO BANCO DEL PACIFICO EDIFICIO ANEXO PISO 8</v>
          </cell>
          <cell r="O1118" t="str">
            <v>GUAYAQUIL</v>
          </cell>
          <cell r="P1118" t="str">
            <v>GUAYAQUIL</v>
          </cell>
          <cell r="Q1118" t="str">
            <v>GUAYAS</v>
          </cell>
          <cell r="R1118" t="str">
            <v>2479662</v>
          </cell>
          <cell r="W1118" t="str">
            <v>0990005737001</v>
          </cell>
          <cell r="X1118" t="str">
            <v>0983513505</v>
          </cell>
          <cell r="AA1118">
            <v>44922</v>
          </cell>
          <cell r="AD1118">
            <v>1</v>
          </cell>
          <cell r="AE1118">
            <v>1</v>
          </cell>
          <cell r="AI1118" t="str">
            <v>DESPACHO</v>
          </cell>
          <cell r="AJ1118" t="str">
            <v>NORMAL</v>
          </cell>
          <cell r="AL1118" t="str">
            <v>NO</v>
          </cell>
          <cell r="AN1118" t="str">
            <v>POSVENTA GGCC Y NEGOCIOS</v>
          </cell>
          <cell r="AO1118" t="str">
            <v>GGCC / NEGOCIOS</v>
          </cell>
          <cell r="AP1118">
            <v>44922</v>
          </cell>
          <cell r="AR1118" t="str">
            <v>MDELIVERY_2479662</v>
          </cell>
          <cell r="AS1118">
            <v>324712</v>
          </cell>
          <cell r="AT1118" t="str">
            <v>D40</v>
          </cell>
          <cell r="AU1118" t="str">
            <v>BTB</v>
          </cell>
          <cell r="AV1118">
            <v>1</v>
          </cell>
          <cell r="AX1118" t="str">
            <v>ENTREGADO</v>
          </cell>
          <cell r="AY1118" t="str">
            <v>LTE SAMSUNG A33 5G AZUL: 1 und - sn. 352429893057385</v>
          </cell>
          <cell r="AZ1118" t="str">
            <v>TERMINAL</v>
          </cell>
          <cell r="BA1118" t="str">
            <v/>
          </cell>
        </row>
        <row r="1119">
          <cell r="A1119" t="str">
            <v>2479664</v>
          </cell>
          <cell r="B1119" t="str">
            <v>MDELIVERY</v>
          </cell>
          <cell r="C1119">
            <v>44922</v>
          </cell>
          <cell r="D1119" t="str">
            <v>FLEXNET ECUADOR - MDELIVERY</v>
          </cell>
          <cell r="E1119" t="str">
            <v>CALLE 28 DE JUNIO S/N Y GARCIA MORENO ENTRADA LLANO GRANDE</v>
          </cell>
          <cell r="H1119" t="str">
            <v>170208</v>
          </cell>
          <cell r="I1119" t="str">
            <v>QUITO</v>
          </cell>
          <cell r="J1119" t="str">
            <v>PICHINCHA</v>
          </cell>
          <cell r="K1119" t="str">
            <v>CAMACHO RUTH HECTOR MOROCHO DIANA LUNA FERNANADA COBO_LOGIC STUDIO S A</v>
          </cell>
          <cell r="L1119" t="str">
            <v>RUMIPAMBA 2 14 Y REPUBLICA EDF SIGNATURE QUITO PISO OF 501</v>
          </cell>
          <cell r="O1119" t="str">
            <v>QUITO</v>
          </cell>
          <cell r="P1119" t="str">
            <v>QUITO</v>
          </cell>
          <cell r="Q1119" t="str">
            <v>PICHINCHA</v>
          </cell>
          <cell r="R1119" t="str">
            <v>2479664</v>
          </cell>
          <cell r="W1119" t="str">
            <v>1791884590001</v>
          </cell>
          <cell r="X1119" t="str">
            <v>0996801999/0995651534</v>
          </cell>
          <cell r="AA1119">
            <v>44922</v>
          </cell>
          <cell r="AD1119">
            <v>1</v>
          </cell>
          <cell r="AE1119">
            <v>1</v>
          </cell>
          <cell r="AI1119" t="str">
            <v>DESPACHO</v>
          </cell>
          <cell r="AJ1119" t="str">
            <v>EXPRESS</v>
          </cell>
          <cell r="AL1119" t="str">
            <v>NO</v>
          </cell>
          <cell r="AN1119" t="str">
            <v>CC RENOVACION B2B NMTELEMARKETING (EXPRESS SOLO QUITO)</v>
          </cell>
          <cell r="AO1119" t="str">
            <v>MULTICANAL B2B</v>
          </cell>
          <cell r="AP1119">
            <v>44922</v>
          </cell>
          <cell r="AR1119" t="str">
            <v>MDELIVERY_2479664</v>
          </cell>
          <cell r="AS1119">
            <v>324705</v>
          </cell>
          <cell r="AT1119" t="str">
            <v>D40</v>
          </cell>
          <cell r="AU1119" t="str">
            <v>BTB</v>
          </cell>
          <cell r="AV1119">
            <v>1</v>
          </cell>
          <cell r="AX1119" t="str">
            <v>ENTREGADO</v>
          </cell>
          <cell r="AY1119" t="str">
            <v>LTE NOKIA C2 2E AZUL: 1 und - sn. 353906800016942</v>
          </cell>
          <cell r="AZ1119" t="str">
            <v>TERMINAL</v>
          </cell>
          <cell r="BA1119" t="str">
            <v>Entrega con contingente (dos documentos de identidad)</v>
          </cell>
        </row>
        <row r="1120">
          <cell r="A1120" t="str">
            <v>2479665</v>
          </cell>
          <cell r="B1120" t="str">
            <v>MDELIVERY</v>
          </cell>
          <cell r="C1120">
            <v>44922</v>
          </cell>
          <cell r="D1120" t="str">
            <v>FLEXNET ECUADOR - MDELIVERY</v>
          </cell>
          <cell r="E1120" t="str">
            <v>CALLE 28 DE JUNIO S/N Y GARCIA MORENO ENTRADA LLANO GRANDE</v>
          </cell>
          <cell r="H1120" t="str">
            <v>170208</v>
          </cell>
          <cell r="I1120" t="str">
            <v>QUITO</v>
          </cell>
          <cell r="J1120" t="str">
            <v>PICHINCHA</v>
          </cell>
          <cell r="K1120" t="str">
            <v>WILMER OTON GORDILLO ZAMORA ARIEL GORDILLO MORA_ WILMER OTON GORDILLO ZAMORA</v>
          </cell>
          <cell r="L1120" t="str">
            <v>CANTON SAMBORONDON COOP GENERAL GOMEZ ENTRANDO PASANDO EL PUENTE EL ROSARIO ENTRANDO POR EL PARADERO LLAMADO RIO SECO LLEGAR A UN CERRITO AHI QUEDA LA ESCUELA GENERAL GOMEZ BAJA EL CERRO A 50MTS VIRA A LA IZQUIERDA A 400 METROS QUEDA LA CASA 1 PISO COLOR MELON</v>
          </cell>
          <cell r="O1120" t="str">
            <v>SAMBORONDON</v>
          </cell>
          <cell r="P1120" t="str">
            <v>SAMBORONDON</v>
          </cell>
          <cell r="Q1120" t="str">
            <v>GUAYAS</v>
          </cell>
          <cell r="R1120" t="str">
            <v>2479665</v>
          </cell>
          <cell r="W1120" t="str">
            <v>0915697700001</v>
          </cell>
          <cell r="X1120" t="str">
            <v>0967588901/0960706217</v>
          </cell>
          <cell r="AA1120">
            <v>44922</v>
          </cell>
          <cell r="AD1120">
            <v>1</v>
          </cell>
          <cell r="AE1120">
            <v>1</v>
          </cell>
          <cell r="AI1120" t="str">
            <v>DESPACHO</v>
          </cell>
          <cell r="AJ1120" t="str">
            <v>NORMAL</v>
          </cell>
          <cell r="AL1120" t="str">
            <v>NO</v>
          </cell>
          <cell r="AN1120" t="str">
            <v>CC RENOVACION B2B NMTELEMARKETING (EXPRESS SOLO QUITO)</v>
          </cell>
          <cell r="AO1120" t="str">
            <v>MULTICANAL B2B</v>
          </cell>
          <cell r="AP1120">
            <v>44922</v>
          </cell>
          <cell r="AR1120" t="str">
            <v>MDELIVERY_2479665</v>
          </cell>
          <cell r="AS1120">
            <v>324716</v>
          </cell>
          <cell r="AT1120" t="str">
            <v>D40</v>
          </cell>
          <cell r="AU1120" t="str">
            <v>BTB</v>
          </cell>
          <cell r="AV1120">
            <v>1</v>
          </cell>
          <cell r="AX1120" t="str">
            <v>EN_TRANSITO</v>
          </cell>
          <cell r="AY1120" t="str">
            <v>LTE SAMSUNG A23 NEGRO: 1 und - sn. 356795951334684</v>
          </cell>
          <cell r="AZ1120" t="str">
            <v>TERMINAL</v>
          </cell>
          <cell r="BA1120" t="str">
            <v>Entrega con contingente (dos documentos de identidad)</v>
          </cell>
        </row>
        <row r="1121">
          <cell r="A1121" t="str">
            <v>2479666</v>
          </cell>
          <cell r="B1121" t="str">
            <v>MDELIVERY</v>
          </cell>
          <cell r="C1121">
            <v>44922</v>
          </cell>
          <cell r="D1121" t="str">
            <v>FLEXNET ECUADOR - MDELIVERY</v>
          </cell>
          <cell r="E1121" t="str">
            <v>CALLE 28 DE JUNIO S/N Y GARCIA MORENO ENTRADA LLANO GRANDE</v>
          </cell>
          <cell r="H1121" t="str">
            <v>170208</v>
          </cell>
          <cell r="I1121" t="str">
            <v>QUITO</v>
          </cell>
          <cell r="J1121" t="str">
            <v>PICHINCHA</v>
          </cell>
          <cell r="K1121" t="str">
            <v>GENESIS LISBETH VILLA VELIZ_GENESIS LISBETH VILLA VELIZ</v>
          </cell>
          <cell r="L1121" t="str">
            <v>RETIRO AGENCIA TRAMACO SAN MARINO</v>
          </cell>
          <cell r="O1121" t="str">
            <v>GUAYAQUIL</v>
          </cell>
          <cell r="P1121" t="str">
            <v>GUAYAQUIL</v>
          </cell>
          <cell r="Q1121" t="str">
            <v>GUAYAS</v>
          </cell>
          <cell r="R1121" t="str">
            <v>2479666</v>
          </cell>
          <cell r="W1121" t="str">
            <v>0954793493001</v>
          </cell>
          <cell r="X1121" t="str">
            <v>0969475281/0984411011</v>
          </cell>
          <cell r="AA1121">
            <v>44922</v>
          </cell>
          <cell r="AD1121">
            <v>1</v>
          </cell>
          <cell r="AE1121">
            <v>1</v>
          </cell>
          <cell r="AI1121" t="str">
            <v>DESPACHO</v>
          </cell>
          <cell r="AJ1121" t="str">
            <v>NORMAL</v>
          </cell>
          <cell r="AL1121" t="str">
            <v>NO</v>
          </cell>
          <cell r="AN1121" t="str">
            <v>CC RENOVACION B2B NMTELEMARKETING (EXPRESS SOLO QUITO)</v>
          </cell>
          <cell r="AO1121" t="str">
            <v>MULTICANAL B2B</v>
          </cell>
          <cell r="AP1121">
            <v>44922</v>
          </cell>
          <cell r="AR1121" t="str">
            <v>MDELIVERY_2479666</v>
          </cell>
          <cell r="AS1121">
            <v>324709</v>
          </cell>
          <cell r="AT1121" t="str">
            <v>D40</v>
          </cell>
          <cell r="AU1121" t="str">
            <v>BTB</v>
          </cell>
          <cell r="AV1121">
            <v>1</v>
          </cell>
          <cell r="AX1121" t="str">
            <v>ENTREGADO</v>
          </cell>
          <cell r="AY1121" t="str">
            <v>LTE NOKIA G21 AZUL: 1 und - sn. 355108340315482</v>
          </cell>
          <cell r="AZ1121" t="str">
            <v>TERMINAL</v>
          </cell>
          <cell r="BA1121" t="str">
            <v>Entrega con contingente (dos documentos de identidad)</v>
          </cell>
        </row>
        <row r="1122">
          <cell r="A1122" t="str">
            <v>2479667</v>
          </cell>
          <cell r="B1122" t="str">
            <v>MDELIVERY</v>
          </cell>
          <cell r="C1122">
            <v>44922</v>
          </cell>
          <cell r="D1122" t="str">
            <v>FLEXNET ECUADOR - MDELIVERY</v>
          </cell>
          <cell r="E1122" t="str">
            <v>CALLE 28 DE JUNIO S/N Y GARCIA MORENO ENTRADA LLANO GRANDE</v>
          </cell>
          <cell r="H1122" t="str">
            <v>170208</v>
          </cell>
          <cell r="I1122" t="str">
            <v>QUITO</v>
          </cell>
          <cell r="J1122" t="str">
            <v>PICHINCHA</v>
          </cell>
          <cell r="K1122" t="str">
            <v>OSCAR SEGUNDO POZO BAUTISTA_OSCAR SEGUNDO POZO BAUTISTA</v>
          </cell>
          <cell r="L1122" t="str">
            <v>SAMANES 7 MZ 2245 VILLA 11 ANTES DE LLEGAR A PARQUE SAMANES INGRESANDO POR LA ENTRADA DE SAMANES 7 HAY UNA CRUZ AZUL</v>
          </cell>
          <cell r="O1122" t="str">
            <v>GUAYAQUIL</v>
          </cell>
          <cell r="P1122" t="str">
            <v>GUAYAQUIL</v>
          </cell>
          <cell r="Q1122" t="str">
            <v>GUAYAS</v>
          </cell>
          <cell r="R1122" t="str">
            <v>2479667</v>
          </cell>
          <cell r="W1122" t="str">
            <v>0921271052001</v>
          </cell>
          <cell r="X1122" t="str">
            <v>0980018086</v>
          </cell>
          <cell r="AA1122">
            <v>44922</v>
          </cell>
          <cell r="AD1122">
            <v>1</v>
          </cell>
          <cell r="AE1122">
            <v>1</v>
          </cell>
          <cell r="AI1122" t="str">
            <v>DESPACHO</v>
          </cell>
          <cell r="AJ1122" t="str">
            <v>NORMAL</v>
          </cell>
          <cell r="AL1122" t="str">
            <v>NO</v>
          </cell>
          <cell r="AN1122" t="str">
            <v>CC RENOVACION B2B NMTELEMARKETING (EXPRESS SOLO QUITO)</v>
          </cell>
          <cell r="AO1122" t="str">
            <v>MULTICANAL B2B</v>
          </cell>
          <cell r="AP1122">
            <v>44922</v>
          </cell>
          <cell r="AR1122" t="str">
            <v>MDELIVERY_2479667</v>
          </cell>
          <cell r="AS1122">
            <v>324713</v>
          </cell>
          <cell r="AT1122" t="str">
            <v>D40</v>
          </cell>
          <cell r="AU1122" t="str">
            <v>BTB</v>
          </cell>
          <cell r="AV1122">
            <v>1</v>
          </cell>
          <cell r="AX1122" t="str">
            <v>ENTREGADO</v>
          </cell>
          <cell r="AY1122" t="str">
            <v>LTE XIAOMI 12T PRO NEGRO: 1 und - sn. 869678060187526</v>
          </cell>
          <cell r="AZ1122" t="str">
            <v>TERMINAL</v>
          </cell>
          <cell r="BA1122" t="str">
            <v>Entrega con contingente (dos documentos de identidad)</v>
          </cell>
        </row>
        <row r="1123">
          <cell r="A1123" t="str">
            <v>2479668</v>
          </cell>
          <cell r="B1123" t="str">
            <v>MDELIVERY</v>
          </cell>
          <cell r="C1123">
            <v>44922</v>
          </cell>
          <cell r="D1123" t="str">
            <v>FLEXNET ECUADOR - MDELIVERY</v>
          </cell>
          <cell r="E1123" t="str">
            <v>CALLE 28 DE JUNIO S/N Y GARCIA MORENO ENTRADA LLANO GRANDE</v>
          </cell>
          <cell r="H1123" t="str">
            <v>170208</v>
          </cell>
          <cell r="I1123" t="str">
            <v>QUITO</v>
          </cell>
          <cell r="J1123" t="str">
            <v>PICHINCHA</v>
          </cell>
          <cell r="K1123" t="str">
            <v>ERIKA ORTEGA_ASOCIACION DE EMPLEADOS PUBLICOS DE ETAPA EP</v>
          </cell>
          <cell r="L1123" t="str">
            <v>AZUAY CUENCA BENIGNO MALO 5 46 Y CALLE LARGA REF EN EL PARQUEADERO 2 PISO EN ETAP</v>
          </cell>
          <cell r="O1123" t="str">
            <v>CUENCA</v>
          </cell>
          <cell r="P1123" t="str">
            <v>CUENCA</v>
          </cell>
          <cell r="Q1123" t="str">
            <v>AZUAY</v>
          </cell>
          <cell r="R1123" t="str">
            <v>2479668</v>
          </cell>
          <cell r="W1123" t="str">
            <v>0190313905001</v>
          </cell>
          <cell r="X1123" t="str">
            <v>0959798138</v>
          </cell>
          <cell r="AA1123">
            <v>44922</v>
          </cell>
          <cell r="AD1123">
            <v>1</v>
          </cell>
          <cell r="AE1123">
            <v>1</v>
          </cell>
          <cell r="AI1123" t="str">
            <v>DESPACHO</v>
          </cell>
          <cell r="AJ1123" t="str">
            <v>NORMAL</v>
          </cell>
          <cell r="AL1123" t="str">
            <v>NO</v>
          </cell>
          <cell r="AN1123" t="str">
            <v>ACTIVACIONES INGRESOS GGCC &amp; NEGOCIOS DIRECTOS</v>
          </cell>
          <cell r="AO1123" t="str">
            <v>GGCC / NEGOCIOS</v>
          </cell>
          <cell r="AP1123">
            <v>44922</v>
          </cell>
          <cell r="AR1123" t="str">
            <v>MDELIVERY_2479668</v>
          </cell>
          <cell r="AS1123">
            <v>324711</v>
          </cell>
          <cell r="AT1123" t="str">
            <v>D40</v>
          </cell>
          <cell r="AU1123" t="str">
            <v>BTB</v>
          </cell>
          <cell r="AV1123">
            <v>1</v>
          </cell>
          <cell r="AX1123" t="str">
            <v>ENTREGADO</v>
          </cell>
          <cell r="AY1123" t="str">
            <v>HALFSIM MOVISTAR: 1 und - sn. 8959300520560991302</v>
          </cell>
          <cell r="AZ1123" t="str">
            <v>SIMCARD</v>
          </cell>
          <cell r="BA1123" t="str">
            <v/>
          </cell>
        </row>
        <row r="1124">
          <cell r="A1124" t="str">
            <v>2479669</v>
          </cell>
          <cell r="B1124" t="str">
            <v>MDELIVERY</v>
          </cell>
          <cell r="C1124">
            <v>44922</v>
          </cell>
          <cell r="D1124" t="str">
            <v>FLEXNET ECUADOR - MDELIVERY</v>
          </cell>
          <cell r="E1124" t="str">
            <v>CALLE 28 DE JUNIO S/N Y GARCIA MORENO ENTRADA LLANO GRANDE</v>
          </cell>
          <cell r="H1124" t="str">
            <v>170208</v>
          </cell>
          <cell r="I1124" t="str">
            <v>QUITO</v>
          </cell>
          <cell r="J1124" t="str">
            <v>PICHINCHA</v>
          </cell>
          <cell r="K1124" t="str">
            <v>SANDRA CRUZ_GROWFLOWERS PRODUCCIONES S A</v>
          </cell>
          <cell r="L1124" t="str">
            <v>CALLE D S2 265 Y AV DE LOS ESTABLOS SANTA LUCIA ALTA UNA CUADRA ARRIBA DEL SITE CENTER</v>
          </cell>
          <cell r="O1124" t="str">
            <v>QUITO</v>
          </cell>
          <cell r="P1124" t="str">
            <v>QUITO</v>
          </cell>
          <cell r="Q1124" t="str">
            <v>PICHINCHA</v>
          </cell>
          <cell r="R1124" t="str">
            <v>2479669</v>
          </cell>
          <cell r="W1124" t="str">
            <v>1792224217001</v>
          </cell>
          <cell r="X1124" t="str">
            <v>984656988</v>
          </cell>
          <cell r="AA1124">
            <v>44922</v>
          </cell>
          <cell r="AD1124">
            <v>1</v>
          </cell>
          <cell r="AE1124">
            <v>1</v>
          </cell>
          <cell r="AI1124" t="str">
            <v>DESPACHO</v>
          </cell>
          <cell r="AJ1124" t="str">
            <v>EXPRESS</v>
          </cell>
          <cell r="AL1124" t="str">
            <v>NO</v>
          </cell>
          <cell r="AN1124" t="str">
            <v>367 EMPRESAS Y NEGOCIOS (EXPRESS SOLO QUITO)</v>
          </cell>
          <cell r="AO1124" t="str">
            <v>GGCC / NEGOCIOS</v>
          </cell>
          <cell r="AP1124">
            <v>44922</v>
          </cell>
          <cell r="AR1124" t="str">
            <v>MDELIVERY_2479669</v>
          </cell>
          <cell r="AS1124">
            <v>324704</v>
          </cell>
          <cell r="AT1124" t="str">
            <v>D40</v>
          </cell>
          <cell r="AU1124" t="str">
            <v>BTB</v>
          </cell>
          <cell r="AV1124">
            <v>1</v>
          </cell>
          <cell r="AX1124" t="str">
            <v>ENTREGADO</v>
          </cell>
          <cell r="AY1124" t="str">
            <v>LTE SAMSUNG A13 AZUL: 1 und - sn. 352460882855786</v>
          </cell>
          <cell r="AZ1124" t="str">
            <v>TERMINAL</v>
          </cell>
          <cell r="BA1124" t="str">
            <v/>
          </cell>
        </row>
        <row r="1125">
          <cell r="A1125" t="str">
            <v>2479670</v>
          </cell>
          <cell r="B1125" t="str">
            <v>MDELIVERY</v>
          </cell>
          <cell r="C1125">
            <v>44922</v>
          </cell>
          <cell r="D1125" t="str">
            <v>FLEXNET ECUADOR - MDELIVERY</v>
          </cell>
          <cell r="E1125" t="str">
            <v>CALLE 28 DE JUNIO S/N Y GARCIA MORENO ENTRADA LLANO GRANDE</v>
          </cell>
          <cell r="H1125" t="str">
            <v>170208</v>
          </cell>
          <cell r="I1125" t="str">
            <v>QUITO</v>
          </cell>
          <cell r="J1125" t="str">
            <v>PICHINCHA</v>
          </cell>
          <cell r="K1125" t="str">
            <v>BORIS ANTHONY SORIANO SOLANO_BORIS ANTHONY SORIANO SOLANO</v>
          </cell>
          <cell r="L1125" t="str">
            <v>SECTOR INMACONSA VIA DAULE KM 11 5 EMPRESA CALBAQ S A KM PARQUE INDUSTRIAL EL SAUCE</v>
          </cell>
          <cell r="O1125" t="str">
            <v>GUAYAQUIL</v>
          </cell>
          <cell r="P1125" t="str">
            <v>GUAYAQUIL</v>
          </cell>
          <cell r="Q1125" t="str">
            <v>GUAYAS</v>
          </cell>
          <cell r="R1125" t="str">
            <v>2479670</v>
          </cell>
          <cell r="W1125" t="str">
            <v>0941630519001</v>
          </cell>
          <cell r="X1125" t="str">
            <v>0963254440</v>
          </cell>
          <cell r="AA1125">
            <v>44922</v>
          </cell>
          <cell r="AD1125">
            <v>1</v>
          </cell>
          <cell r="AE1125">
            <v>1</v>
          </cell>
          <cell r="AI1125" t="str">
            <v>DESPACHO</v>
          </cell>
          <cell r="AJ1125" t="str">
            <v>NORMAL</v>
          </cell>
          <cell r="AL1125" t="str">
            <v>NO</v>
          </cell>
          <cell r="AN1125" t="str">
            <v>DAS CARGO A LA CUENTA (DELIVERY)</v>
          </cell>
          <cell r="AO1125" t="str">
            <v>DISTRIBUIDORES</v>
          </cell>
          <cell r="AP1125">
            <v>44922</v>
          </cell>
          <cell r="AR1125" t="str">
            <v>MDELIVERY_2479670</v>
          </cell>
          <cell r="AS1125">
            <v>324715</v>
          </cell>
          <cell r="AT1125" t="str">
            <v>D40</v>
          </cell>
          <cell r="AU1125" t="str">
            <v>BTB</v>
          </cell>
          <cell r="AV1125">
            <v>1</v>
          </cell>
          <cell r="AX1125" t="str">
            <v>INCIDENCIA</v>
          </cell>
          <cell r="AY1125" t="str">
            <v>HALFSIM MOVISTAR: 1 und - sn. 8959300520560990932</v>
          </cell>
          <cell r="AZ1125" t="str">
            <v>SIMCARD</v>
          </cell>
          <cell r="BA1125" t="str">
            <v>EMPRESAS TITULAR AUSENTE ENTREGA CON SELLO</v>
          </cell>
        </row>
        <row r="1126">
          <cell r="A1126" t="str">
            <v>2479671</v>
          </cell>
          <cell r="B1126" t="str">
            <v>MDELIVERY</v>
          </cell>
          <cell r="C1126">
            <v>44922</v>
          </cell>
          <cell r="D1126" t="str">
            <v>FLEXNET ECUADOR - MDELIVERY</v>
          </cell>
          <cell r="E1126" t="str">
            <v>CALLE 28 DE JUNIO S/N Y GARCIA MORENO ENTRADA LLANO GRANDE</v>
          </cell>
          <cell r="H1126" t="str">
            <v>170208</v>
          </cell>
          <cell r="I1126" t="str">
            <v>QUITO</v>
          </cell>
          <cell r="J1126" t="str">
            <v>PICHINCHA</v>
          </cell>
          <cell r="K1126" t="str">
            <v>RAFAEL MUNOZ_NESTLE ECUADOR S A</v>
          </cell>
          <cell r="L1126" t="str">
            <v>KM 9 1 2 VIA A DAULE DIAGONAL AL PARQUE INDUSTRIAL LA PLORIDA PTE NESTLE GYE</v>
          </cell>
          <cell r="O1126" t="str">
            <v>GUAYAQUIL</v>
          </cell>
          <cell r="P1126" t="str">
            <v>GUAYAQUIL</v>
          </cell>
          <cell r="Q1126" t="str">
            <v>GUAYAS</v>
          </cell>
          <cell r="R1126" t="str">
            <v>2479671</v>
          </cell>
          <cell r="W1126" t="str">
            <v>0990032246001</v>
          </cell>
          <cell r="X1126" t="str">
            <v>0995574065</v>
          </cell>
          <cell r="AA1126">
            <v>44922</v>
          </cell>
          <cell r="AD1126">
            <v>1</v>
          </cell>
          <cell r="AE1126">
            <v>1</v>
          </cell>
          <cell r="AI1126" t="str">
            <v>DESPACHO</v>
          </cell>
          <cell r="AJ1126" t="str">
            <v>NORMAL</v>
          </cell>
          <cell r="AL1126" t="str">
            <v>NO</v>
          </cell>
          <cell r="AN1126" t="str">
            <v>POSVENTA GGCC Y NEGOCIOS</v>
          </cell>
          <cell r="AO1126" t="str">
            <v>GGCC / NEGOCIOS</v>
          </cell>
          <cell r="AP1126">
            <v>44922</v>
          </cell>
          <cell r="AR1126" t="str">
            <v>MDELIVERY_2479671</v>
          </cell>
          <cell r="AS1126">
            <v>324710</v>
          </cell>
          <cell r="AT1126" t="str">
            <v>D40</v>
          </cell>
          <cell r="AU1126" t="str">
            <v>BTB</v>
          </cell>
          <cell r="AV1126">
            <v>1</v>
          </cell>
          <cell r="AX1126" t="str">
            <v>EN_TRANSITO</v>
          </cell>
          <cell r="AY1126" t="str">
            <v>LTE SAMSUNG A23 NEGRO: 1 und - sn. 356795951666861</v>
          </cell>
          <cell r="AZ1126" t="str">
            <v>TERMINAL</v>
          </cell>
          <cell r="BA1126" t="str">
            <v/>
          </cell>
        </row>
        <row r="1127">
          <cell r="A1127" t="str">
            <v>2479672</v>
          </cell>
          <cell r="B1127" t="str">
            <v>MDELIVERY</v>
          </cell>
          <cell r="C1127">
            <v>44922</v>
          </cell>
          <cell r="D1127" t="str">
            <v>FLEXNET ECUADOR - MDELIVERY</v>
          </cell>
          <cell r="E1127" t="str">
            <v>CALLE 28 DE JUNIO S/N Y GARCIA MORENO ENTRADA LLANO GRANDE</v>
          </cell>
          <cell r="H1127" t="str">
            <v>170208</v>
          </cell>
          <cell r="I1127" t="str">
            <v>QUITO</v>
          </cell>
          <cell r="J1127" t="str">
            <v>PICHINCHA</v>
          </cell>
          <cell r="K1127" t="str">
            <v>NICOLALDE JOSE ELIAS_NICOLALDE JOSE ELIAS</v>
          </cell>
          <cell r="L1127" t="str">
            <v>PICHINCHA QUITO EL CONDADO ZAGALITA N70 36 Y JULIAN QUITO</v>
          </cell>
          <cell r="O1127" t="str">
            <v>QUITO</v>
          </cell>
          <cell r="P1127" t="str">
            <v>QUITO</v>
          </cell>
          <cell r="Q1127" t="str">
            <v>PICHINCHA</v>
          </cell>
          <cell r="R1127" t="str">
            <v>2479672</v>
          </cell>
          <cell r="W1127" t="str">
            <v>1704726031001</v>
          </cell>
          <cell r="X1127" t="str">
            <v>0984733507</v>
          </cell>
          <cell r="AA1127">
            <v>44922</v>
          </cell>
          <cell r="AD1127">
            <v>1</v>
          </cell>
          <cell r="AE1127">
            <v>1</v>
          </cell>
          <cell r="AI1127" t="str">
            <v>DESPACHO</v>
          </cell>
          <cell r="AJ1127" t="str">
            <v>EXPRESS</v>
          </cell>
          <cell r="AL1127" t="str">
            <v>NO</v>
          </cell>
          <cell r="AN1127" t="str">
            <v>CC RENOVACION B2B NMTELEMARKETING (EXPRESS SOLO QUITO)</v>
          </cell>
          <cell r="AO1127" t="str">
            <v>MULTICANAL B2B</v>
          </cell>
          <cell r="AP1127">
            <v>44922</v>
          </cell>
          <cell r="AR1127" t="str">
            <v>MDELIVERY_2479672</v>
          </cell>
          <cell r="AS1127">
            <v>324708</v>
          </cell>
          <cell r="AT1127" t="str">
            <v>D40</v>
          </cell>
          <cell r="AU1127" t="str">
            <v>BTB</v>
          </cell>
          <cell r="AV1127">
            <v>1</v>
          </cell>
          <cell r="AX1127" t="str">
            <v>ENTREGADO</v>
          </cell>
          <cell r="AY1127" t="str">
            <v>LTE XIAOMI REDMI NOTE 11 AZUL: 1 und - sn. 869113065587041</v>
          </cell>
          <cell r="AZ1127" t="str">
            <v>TERMINAL</v>
          </cell>
          <cell r="BA1127" t="str">
            <v>Entrega con contingente (dos documentos de identidad)</v>
          </cell>
        </row>
        <row r="1128">
          <cell r="A1128" t="str">
            <v>2479673</v>
          </cell>
          <cell r="B1128" t="str">
            <v>MDELIVERY</v>
          </cell>
          <cell r="C1128">
            <v>44922</v>
          </cell>
          <cell r="D1128" t="str">
            <v>FLEXNET ECUADOR - MDELIVERY</v>
          </cell>
          <cell r="E1128" t="str">
            <v>CALLE 28 DE JUNIO S/N Y GARCIA MORENO ENTRADA LLANO GRANDE</v>
          </cell>
          <cell r="H1128" t="str">
            <v>170208</v>
          </cell>
          <cell r="I1128" t="str">
            <v>QUITO</v>
          </cell>
          <cell r="J1128" t="str">
            <v>PICHINCHA</v>
          </cell>
          <cell r="K1128" t="str">
            <v>MAYRA CONGO_PERTRALY S A</v>
          </cell>
          <cell r="L1128" t="str">
            <v>CALLE CARAPUNGO Y JOSE ORBEA CONJUNTO VIRGEN DE CALDERON CASA B26 QUITO ECUADOR COORDENADAS 0 118500 78 440064</v>
          </cell>
          <cell r="O1128" t="str">
            <v>QUITO</v>
          </cell>
          <cell r="P1128" t="str">
            <v>QUITO</v>
          </cell>
          <cell r="Q1128" t="str">
            <v>PICHINCHA</v>
          </cell>
          <cell r="R1128" t="str">
            <v>2479673</v>
          </cell>
          <cell r="W1128" t="str">
            <v>1791807820001</v>
          </cell>
          <cell r="X1128" t="str">
            <v>0988157338</v>
          </cell>
          <cell r="AA1128">
            <v>44922</v>
          </cell>
          <cell r="AD1128">
            <v>1</v>
          </cell>
          <cell r="AE1128">
            <v>1</v>
          </cell>
          <cell r="AI1128" t="str">
            <v>DESPACHO</v>
          </cell>
          <cell r="AJ1128" t="str">
            <v>NORMAL</v>
          </cell>
          <cell r="AL1128" t="str">
            <v>NO</v>
          </cell>
          <cell r="AN1128" t="str">
            <v>367 EMPRESAS Y NEGOCIOS</v>
          </cell>
          <cell r="AO1128" t="str">
            <v>GGCC / NEGOCIOS</v>
          </cell>
          <cell r="AP1128">
            <v>44922</v>
          </cell>
          <cell r="AR1128" t="str">
            <v>MDELIVERY_2479673</v>
          </cell>
          <cell r="AS1128">
            <v>324722</v>
          </cell>
          <cell r="AT1128" t="str">
            <v>D40</v>
          </cell>
          <cell r="AU1128" t="str">
            <v>BTB</v>
          </cell>
          <cell r="AV1128">
            <v>2</v>
          </cell>
          <cell r="AX1128" t="str">
            <v>ENTREGADO</v>
          </cell>
          <cell r="AY1128" t="str">
            <v>LTE SAMSUNG A33 5G NEGRO: 1 und - sn. 352429893259080 / LTE SAMSUNG A23 NEGRO: 1 und - sn. 356795951666739</v>
          </cell>
          <cell r="AZ1128" t="str">
            <v>TERMINAL</v>
          </cell>
          <cell r="BA1128" t="str">
            <v/>
          </cell>
        </row>
        <row r="1129">
          <cell r="A1129" t="str">
            <v>2479675</v>
          </cell>
          <cell r="B1129" t="str">
            <v>MDELIVERY</v>
          </cell>
          <cell r="C1129">
            <v>44922</v>
          </cell>
          <cell r="D1129" t="str">
            <v>FLEXNET ECUADOR - MDELIVERY</v>
          </cell>
          <cell r="E1129" t="str">
            <v>CALLE 28 DE JUNIO S/N Y GARCIA MORENO ENTRADA LLANO GRANDE</v>
          </cell>
          <cell r="H1129" t="str">
            <v>170208</v>
          </cell>
          <cell r="I1129" t="str">
            <v>QUITO</v>
          </cell>
          <cell r="J1129" t="str">
            <v>PICHINCHA</v>
          </cell>
          <cell r="K1129" t="str">
            <v>ROSADO PARRAGA LEOPOLDO ANTONIO_ROSADO PARRAGA LEOPOLDO ANTONIO</v>
          </cell>
          <cell r="L1129" t="str">
            <v>VERGELES MZ169 SOLAR 3 DIAGONAL AL TIA TALLER DE BATERIAS</v>
          </cell>
          <cell r="O1129" t="str">
            <v>GUAYAQUIL</v>
          </cell>
          <cell r="P1129" t="str">
            <v>GUAYAQUIL</v>
          </cell>
          <cell r="Q1129" t="str">
            <v>GUAYAS</v>
          </cell>
          <cell r="R1129" t="str">
            <v>2479675</v>
          </cell>
          <cell r="W1129" t="str">
            <v>0909276214001</v>
          </cell>
          <cell r="X1129" t="str">
            <v>0996028872</v>
          </cell>
          <cell r="AA1129">
            <v>44922</v>
          </cell>
          <cell r="AD1129">
            <v>1</v>
          </cell>
          <cell r="AE1129">
            <v>1</v>
          </cell>
          <cell r="AI1129" t="str">
            <v>DESPACHO</v>
          </cell>
          <cell r="AJ1129" t="str">
            <v>NORMAL</v>
          </cell>
          <cell r="AL1129" t="str">
            <v>NO</v>
          </cell>
          <cell r="AN1129" t="str">
            <v>CC RENOVACION B2B NMTELEMARKETING (EXPRESS SOLO QUITO)</v>
          </cell>
          <cell r="AO1129" t="str">
            <v>MULTICANAL B2B</v>
          </cell>
          <cell r="AP1129">
            <v>44922</v>
          </cell>
          <cell r="AR1129" t="str">
            <v>MDELIVERY_2479675</v>
          </cell>
          <cell r="AS1129">
            <v>324720</v>
          </cell>
          <cell r="AT1129" t="str">
            <v>D40</v>
          </cell>
          <cell r="AU1129" t="str">
            <v>BTB</v>
          </cell>
          <cell r="AV1129">
            <v>1</v>
          </cell>
          <cell r="AX1129" t="str">
            <v>ENTREGADO</v>
          </cell>
          <cell r="AY1129" t="str">
            <v>LTE HONOR X6 SILVER: 1 und - sn. 862800060953551</v>
          </cell>
          <cell r="AZ1129" t="str">
            <v>TERMINAL</v>
          </cell>
          <cell r="BA1129" t="str">
            <v>Entrega con contingente (dos documentos de identidad)</v>
          </cell>
        </row>
        <row r="1130">
          <cell r="A1130" t="str">
            <v>2479676</v>
          </cell>
          <cell r="B1130" t="str">
            <v>MDELIVERY</v>
          </cell>
          <cell r="C1130">
            <v>44922</v>
          </cell>
          <cell r="D1130" t="str">
            <v>FLEXNET ECUADOR - MDELIVERY</v>
          </cell>
          <cell r="E1130" t="str">
            <v>CALLE 28 DE JUNIO S/N Y GARCIA MORENO ENTRADA LLANO GRANDE</v>
          </cell>
          <cell r="H1130" t="str">
            <v>170208</v>
          </cell>
          <cell r="I1130" t="str">
            <v>QUITO</v>
          </cell>
          <cell r="J1130" t="str">
            <v>PICHINCHA</v>
          </cell>
          <cell r="K1130" t="str">
            <v>DANIEL ALARCON_ PRODUCTOS DEL AGRO SYLVIA MARIA S A AGROSYLMA</v>
          </cell>
          <cell r="L1130" t="str">
            <v>CDLA SANTA MARIA DE CASA GRANDE MZ D VILLA 17 A LADO DEL COLEGIO TORREMAR GUAYAS DAULE</v>
          </cell>
          <cell r="O1130" t="str">
            <v>GUAYAQUIL</v>
          </cell>
          <cell r="P1130" t="str">
            <v>GUAYAQUIL</v>
          </cell>
          <cell r="Q1130" t="str">
            <v>GUAYAS</v>
          </cell>
          <cell r="R1130" t="str">
            <v>2479676</v>
          </cell>
          <cell r="W1130" t="str">
            <v>0992368055001</v>
          </cell>
          <cell r="X1130" t="str">
            <v>999480446</v>
          </cell>
          <cell r="AA1130">
            <v>44922</v>
          </cell>
          <cell r="AD1130">
            <v>1</v>
          </cell>
          <cell r="AE1130">
            <v>1</v>
          </cell>
          <cell r="AI1130" t="str">
            <v>DESPACHO</v>
          </cell>
          <cell r="AJ1130" t="str">
            <v>NORMAL</v>
          </cell>
          <cell r="AL1130" t="str">
            <v>NO</v>
          </cell>
          <cell r="AN1130" t="str">
            <v>367 EMPRESAS Y NEGOCIOS</v>
          </cell>
          <cell r="AO1130" t="str">
            <v>GGCC / NEGOCIOS</v>
          </cell>
          <cell r="AP1130">
            <v>44922</v>
          </cell>
          <cell r="AR1130" t="str">
            <v>MDELIVERY_2479676</v>
          </cell>
          <cell r="AS1130">
            <v>324724</v>
          </cell>
          <cell r="AT1130" t="str">
            <v>D40</v>
          </cell>
          <cell r="AU1130" t="str">
            <v>BTB</v>
          </cell>
          <cell r="AV1130">
            <v>1</v>
          </cell>
          <cell r="AX1130" t="str">
            <v>ENTREGADO</v>
          </cell>
          <cell r="AY1130" t="str">
            <v>LTE IPHONE 14 256GB NEGRO: 1 und - sn. 353514355301451</v>
          </cell>
          <cell r="AZ1130" t="str">
            <v>TERMINAL</v>
          </cell>
          <cell r="BA1130" t="str">
            <v/>
          </cell>
        </row>
        <row r="1131">
          <cell r="A1131" t="str">
            <v>2479677</v>
          </cell>
          <cell r="B1131" t="str">
            <v>MDELIVERY</v>
          </cell>
          <cell r="C1131">
            <v>44922</v>
          </cell>
          <cell r="D1131" t="str">
            <v>FLEXNET ECUADOR - MDELIVERY</v>
          </cell>
          <cell r="E1131" t="str">
            <v>CALLE 28 DE JUNIO S/N Y GARCIA MORENO ENTRADA LLANO GRANDE</v>
          </cell>
          <cell r="H1131" t="str">
            <v>170208</v>
          </cell>
          <cell r="I1131" t="str">
            <v>QUITO</v>
          </cell>
          <cell r="J1131" t="str">
            <v>PICHINCHA</v>
          </cell>
          <cell r="K1131" t="str">
            <v>EDUARDO CAJIAS_ELECTROLUX C A</v>
          </cell>
          <cell r="L1131" t="str">
            <v>AV REPUBLICA DE EL SALVADOR N34 229 Y MOSCU EDIFICIO SAN SALVADOR PISO 6</v>
          </cell>
          <cell r="O1131" t="str">
            <v>QUITO</v>
          </cell>
          <cell r="P1131" t="str">
            <v>QUITO</v>
          </cell>
          <cell r="Q1131" t="str">
            <v>PICHINCHA</v>
          </cell>
          <cell r="R1131" t="str">
            <v>2479677</v>
          </cell>
          <cell r="W1131" t="str">
            <v>1790854035001</v>
          </cell>
          <cell r="X1131" t="str">
            <v>0981348511</v>
          </cell>
          <cell r="AA1131">
            <v>44922</v>
          </cell>
          <cell r="AD1131">
            <v>1</v>
          </cell>
          <cell r="AE1131">
            <v>1</v>
          </cell>
          <cell r="AI1131" t="str">
            <v>DESPACHO</v>
          </cell>
          <cell r="AJ1131" t="str">
            <v>EXPRESS</v>
          </cell>
          <cell r="AL1131" t="str">
            <v>NO</v>
          </cell>
          <cell r="AN1131" t="str">
            <v>367 EMPRESAS Y NEGOCIOS (EXPRESS SOLO QUITO)</v>
          </cell>
          <cell r="AO1131" t="str">
            <v>GGCC / NEGOCIOS</v>
          </cell>
          <cell r="AP1131">
            <v>44922</v>
          </cell>
          <cell r="AR1131" t="str">
            <v>MDELIVERY_2479677</v>
          </cell>
          <cell r="AS1131">
            <v>324702</v>
          </cell>
          <cell r="AT1131" t="str">
            <v>D40</v>
          </cell>
          <cell r="AU1131" t="str">
            <v>BTB</v>
          </cell>
          <cell r="AV1131">
            <v>1</v>
          </cell>
          <cell r="AX1131" t="str">
            <v>ENTREGADO</v>
          </cell>
          <cell r="AY1131" t="str">
            <v>HALFSIM MOVISTAR: 1 und - sn. 8959300520560991369</v>
          </cell>
          <cell r="AZ1131" t="str">
            <v>SIMCARD</v>
          </cell>
          <cell r="BA1131" t="str">
            <v/>
          </cell>
        </row>
        <row r="1132">
          <cell r="A1132" t="str">
            <v>2479678</v>
          </cell>
          <cell r="B1132" t="str">
            <v>MDELIVERY</v>
          </cell>
          <cell r="C1132">
            <v>44922</v>
          </cell>
          <cell r="D1132" t="str">
            <v>FLEXNET ECUADOR - MDELIVERY</v>
          </cell>
          <cell r="E1132" t="str">
            <v>CALLE 28 DE JUNIO S/N Y GARCIA MORENO ENTRADA LLANO GRANDE</v>
          </cell>
          <cell r="H1132" t="str">
            <v>170208</v>
          </cell>
          <cell r="I1132" t="str">
            <v>QUITO</v>
          </cell>
          <cell r="J1132" t="str">
            <v>PICHINCHA</v>
          </cell>
          <cell r="K1132" t="str">
            <v>ERIC MERCADO O PEDRO ILLESCAS_BERNARDO DARIO RONDA TOAPANTA</v>
          </cell>
          <cell r="L1132" t="str">
            <v>CIUDADELA 9 DE OCTUBRE CALLE TERECERA VILLA 306 Y AVENIDA TERCERA CASA DE 2 PISOS CON REJAS BLANCAS SUR DE LA CIUDAD</v>
          </cell>
          <cell r="O1132" t="str">
            <v>GUAYAQUIL</v>
          </cell>
          <cell r="P1132" t="str">
            <v>GUAYAQUIL</v>
          </cell>
          <cell r="Q1132" t="str">
            <v>GUAYAS</v>
          </cell>
          <cell r="R1132" t="str">
            <v>2479678</v>
          </cell>
          <cell r="W1132" t="str">
            <v>0503759276001</v>
          </cell>
          <cell r="X1132" t="str">
            <v>0995801473</v>
          </cell>
          <cell r="AA1132">
            <v>44922</v>
          </cell>
          <cell r="AD1132">
            <v>1</v>
          </cell>
          <cell r="AE1132">
            <v>1</v>
          </cell>
          <cell r="AI1132" t="str">
            <v>DESPACHO</v>
          </cell>
          <cell r="AJ1132" t="str">
            <v>NORMAL</v>
          </cell>
          <cell r="AL1132" t="str">
            <v>NO</v>
          </cell>
          <cell r="AN1132" t="str">
            <v>DAS CARGO A LA CUENTA (DELIVERY)</v>
          </cell>
          <cell r="AO1132" t="str">
            <v>DISTRIBUIDORES</v>
          </cell>
          <cell r="AP1132">
            <v>44922</v>
          </cell>
          <cell r="AR1132" t="str">
            <v>MDELIVERY_2479678</v>
          </cell>
          <cell r="AS1132">
            <v>324717</v>
          </cell>
          <cell r="AT1132" t="str">
            <v>D40</v>
          </cell>
          <cell r="AU1132" t="str">
            <v>BTB</v>
          </cell>
          <cell r="AV1132">
            <v>1</v>
          </cell>
          <cell r="AX1132" t="str">
            <v>EN_TRANSITO</v>
          </cell>
          <cell r="AY1132" t="str">
            <v>HALFSIM MOVISTAR: 1 und - sn. 8959300120521942773</v>
          </cell>
          <cell r="AZ1132" t="str">
            <v>SIMCARD</v>
          </cell>
          <cell r="BA1132" t="str">
            <v>EMPRESAS TITULAR AUSENTE ENTREGA CON SELLO</v>
          </cell>
        </row>
        <row r="1133">
          <cell r="A1133" t="str">
            <v>2479679</v>
          </cell>
          <cell r="B1133" t="str">
            <v>MDELIVERY</v>
          </cell>
          <cell r="C1133">
            <v>44922</v>
          </cell>
          <cell r="D1133" t="str">
            <v>FLEXNET ECUADOR - MDELIVERY</v>
          </cell>
          <cell r="E1133" t="str">
            <v>CALLE 28 DE JUNIO S/N Y GARCIA MORENO ENTRADA LLANO GRANDE</v>
          </cell>
          <cell r="H1133" t="str">
            <v>170208</v>
          </cell>
          <cell r="I1133" t="str">
            <v>QUITO</v>
          </cell>
          <cell r="J1133" t="str">
            <v>PICHINCHA</v>
          </cell>
          <cell r="K1133" t="str">
            <v>VILLACIS NOBOA FERNANDO JAVIER_VILLACIS NOBOA FERNANDO JAVIER</v>
          </cell>
          <cell r="L1133" t="str">
            <v>AV BABAHOYO Y CALLE DOMINGO SABIO LA CASA DE DOS PISOS DE LADO DE BABAHOYO AL FRENTE DE LA UNICA MATA DE MANGO</v>
          </cell>
          <cell r="O1133" t="str">
            <v>GUAYAQUIL</v>
          </cell>
          <cell r="P1133" t="str">
            <v>GUAYAQUIL</v>
          </cell>
          <cell r="Q1133" t="str">
            <v>GUAYAS</v>
          </cell>
          <cell r="R1133" t="str">
            <v>2479679</v>
          </cell>
          <cell r="W1133" t="str">
            <v>0925902116001</v>
          </cell>
          <cell r="X1133" t="str">
            <v>0989126870</v>
          </cell>
          <cell r="AA1133">
            <v>44922</v>
          </cell>
          <cell r="AD1133">
            <v>1</v>
          </cell>
          <cell r="AE1133">
            <v>1</v>
          </cell>
          <cell r="AI1133" t="str">
            <v>DESPACHO</v>
          </cell>
          <cell r="AJ1133" t="str">
            <v>NORMAL</v>
          </cell>
          <cell r="AL1133" t="str">
            <v>NO</v>
          </cell>
          <cell r="AN1133" t="str">
            <v>DAS CARGO A LA CUENTA (DELIVERY)</v>
          </cell>
          <cell r="AO1133" t="str">
            <v>DISTRIBUIDORES</v>
          </cell>
          <cell r="AP1133">
            <v>44922</v>
          </cell>
          <cell r="AR1133" t="str">
            <v>MDELIVERY_2479679</v>
          </cell>
          <cell r="AS1133">
            <v>324721</v>
          </cell>
          <cell r="AT1133" t="str">
            <v>D40</v>
          </cell>
          <cell r="AU1133" t="str">
            <v>BTB</v>
          </cell>
          <cell r="AV1133">
            <v>1</v>
          </cell>
          <cell r="AX1133" t="str">
            <v>ENTREGADO</v>
          </cell>
          <cell r="AY1133" t="str">
            <v>HALFSIM MOVISTAR: 1 und - sn. 8959300520560990809</v>
          </cell>
          <cell r="AZ1133" t="str">
            <v>SIMCARD</v>
          </cell>
          <cell r="BA1133" t="str">
            <v>EMPRESAS TITULAR AUSENTE ENTREGA CON SELLO</v>
          </cell>
        </row>
        <row r="1134">
          <cell r="A1134" t="str">
            <v>2479680</v>
          </cell>
          <cell r="B1134" t="str">
            <v>MDELIVERY</v>
          </cell>
          <cell r="C1134">
            <v>44922</v>
          </cell>
          <cell r="D1134" t="str">
            <v>FLEXNET ECUADOR - MDELIVERY</v>
          </cell>
          <cell r="E1134" t="str">
            <v>CALLE 28 DE JUNIO S/N Y GARCIA MORENO ENTRADA LLANO GRANDE</v>
          </cell>
          <cell r="H1134" t="str">
            <v>170208</v>
          </cell>
          <cell r="I1134" t="str">
            <v>QUITO</v>
          </cell>
          <cell r="J1134" t="str">
            <v>PICHINCHA</v>
          </cell>
          <cell r="K1134" t="str">
            <v>JONATHAN ALEXI VELEZ GUZMAN_JONATHAN ALEXI VELEZ GUZMAN</v>
          </cell>
          <cell r="L1134" t="str">
            <v>CALLE HUANCAVILCA Y CALLE PRINCESA PACHA CANCHA DE BOLI DON ADAN VIA ANTIGUA CONOTOMAGUANA</v>
          </cell>
          <cell r="O1134" t="str">
            <v>QUITO</v>
          </cell>
          <cell r="P1134" t="str">
            <v>QUITO</v>
          </cell>
          <cell r="Q1134" t="str">
            <v>PICHINCHA</v>
          </cell>
          <cell r="R1134" t="str">
            <v>2479680</v>
          </cell>
          <cell r="W1134" t="str">
            <v>1721487385001</v>
          </cell>
          <cell r="X1134" t="str">
            <v>0990524193</v>
          </cell>
          <cell r="AA1134">
            <v>44922</v>
          </cell>
          <cell r="AD1134">
            <v>1</v>
          </cell>
          <cell r="AE1134">
            <v>1</v>
          </cell>
          <cell r="AI1134" t="str">
            <v>DESPACHO</v>
          </cell>
          <cell r="AJ1134" t="str">
            <v>NORMAL</v>
          </cell>
          <cell r="AL1134" t="str">
            <v>NO</v>
          </cell>
          <cell r="AN1134" t="str">
            <v>DAS CARGO A LA CUENTA (DELIVERY)</v>
          </cell>
          <cell r="AO1134" t="str">
            <v>DISTRIBUIDORES</v>
          </cell>
          <cell r="AP1134">
            <v>44922</v>
          </cell>
          <cell r="AR1134" t="str">
            <v>MDELIVERY_2479680</v>
          </cell>
          <cell r="AS1134">
            <v>324719</v>
          </cell>
          <cell r="AT1134" t="str">
            <v>D40</v>
          </cell>
          <cell r="AU1134" t="str">
            <v>BTB</v>
          </cell>
          <cell r="AV1134">
            <v>1</v>
          </cell>
          <cell r="AX1134" t="str">
            <v>INCIDENCIA</v>
          </cell>
          <cell r="AY1134" t="str">
            <v>HALFSIM MOVISTAR: 1 und - sn. 8959300520560991005</v>
          </cell>
          <cell r="AZ1134" t="str">
            <v>SIMCARD</v>
          </cell>
          <cell r="BA1134" t="str">
            <v>EMPRESAS TITULAR AUSENTE ENTREGA CON SELLO</v>
          </cell>
        </row>
        <row r="1135">
          <cell r="A1135" t="str">
            <v>2479681</v>
          </cell>
          <cell r="B1135" t="str">
            <v>MDELIVERY</v>
          </cell>
          <cell r="C1135">
            <v>44922</v>
          </cell>
          <cell r="D1135" t="str">
            <v>FLEXNET ECUADOR - MDELIVERY</v>
          </cell>
          <cell r="E1135" t="str">
            <v>CALLE 28 DE JUNIO S/N Y GARCIA MORENO ENTRADA LLANO GRANDE</v>
          </cell>
          <cell r="H1135" t="str">
            <v>170208</v>
          </cell>
          <cell r="I1135" t="str">
            <v>QUITO</v>
          </cell>
          <cell r="J1135" t="str">
            <v>PICHINCHA</v>
          </cell>
          <cell r="K1135" t="str">
            <v>TEREZA ISABEL ZAMBRANO ZAMBRANO_TEREZA ISABEL ZAMBRANO ZAMBRANO</v>
          </cell>
          <cell r="L1135" t="str">
            <v>CALLE GIRASOL Y AV 43 BARRIO ABDON CALCERON DIAGONAL AL HOSPITAL RODRIGUEZ ZAMBRANO CALLE PRINCIPAL CASA ESTA PINTADA DE BLANCO Y PORTONES NEGRO</v>
          </cell>
          <cell r="O1135" t="str">
            <v>MANTA</v>
          </cell>
          <cell r="P1135" t="str">
            <v>MANTA</v>
          </cell>
          <cell r="Q1135" t="str">
            <v>MANABI</v>
          </cell>
          <cell r="R1135" t="str">
            <v>2479681</v>
          </cell>
          <cell r="W1135" t="str">
            <v>1309670352001</v>
          </cell>
          <cell r="X1135" t="str">
            <v>0987191616</v>
          </cell>
          <cell r="AA1135">
            <v>44922</v>
          </cell>
          <cell r="AD1135">
            <v>1</v>
          </cell>
          <cell r="AE1135">
            <v>1</v>
          </cell>
          <cell r="AI1135" t="str">
            <v>DESPACHO</v>
          </cell>
          <cell r="AJ1135" t="str">
            <v>NORMAL</v>
          </cell>
          <cell r="AL1135" t="str">
            <v>NO</v>
          </cell>
          <cell r="AN1135" t="str">
            <v>DAS CARGO A LA CUENTA (DELIVERY)</v>
          </cell>
          <cell r="AO1135" t="str">
            <v>DISTRIBUIDORES</v>
          </cell>
          <cell r="AP1135">
            <v>44922</v>
          </cell>
          <cell r="AR1135" t="str">
            <v>MDELIVERY_2479681</v>
          </cell>
          <cell r="AS1135">
            <v>324723</v>
          </cell>
          <cell r="AT1135" t="str">
            <v>D40</v>
          </cell>
          <cell r="AU1135" t="str">
            <v>BTB</v>
          </cell>
          <cell r="AV1135">
            <v>1</v>
          </cell>
          <cell r="AX1135" t="str">
            <v>INCIDENCIA</v>
          </cell>
          <cell r="AY1135" t="str">
            <v>HALFSIM MOVISTAR: 1 und - sn. 8959300520560991062</v>
          </cell>
          <cell r="AZ1135" t="str">
            <v>SIMCARD</v>
          </cell>
          <cell r="BA1135" t="str">
            <v>EMPRESAS TITULAR AUSENTE ENTREGA CON SELLO</v>
          </cell>
        </row>
        <row r="1136">
          <cell r="A1136" t="str">
            <v>2479682</v>
          </cell>
          <cell r="B1136" t="str">
            <v>MDELIVERY</v>
          </cell>
          <cell r="C1136">
            <v>44922</v>
          </cell>
          <cell r="D1136" t="str">
            <v>FLEXNET ECUADOR - MDELIVERY</v>
          </cell>
          <cell r="E1136" t="str">
            <v>CALLE 28 DE JUNIO S/N Y GARCIA MORENO ENTRADA LLANO GRANDE</v>
          </cell>
          <cell r="H1136" t="str">
            <v>170208</v>
          </cell>
          <cell r="I1136" t="str">
            <v>QUITO</v>
          </cell>
          <cell r="J1136" t="str">
            <v>PICHINCHA</v>
          </cell>
          <cell r="K1136" t="str">
            <v>ANDRANGO SIMBANA LUIS MIGUEL_ANDRANGO SIMBANA LUIS MIGUEL</v>
          </cell>
          <cell r="L1136" t="str">
            <v>AV GARCIA MORENO Y CALLE CRUZ PAMBA SECTOR YANOGRANDE PARADA 7 Y MEDIO EN UN DEPOSITO DE GAS</v>
          </cell>
          <cell r="O1136" t="str">
            <v>QUITO</v>
          </cell>
          <cell r="P1136" t="str">
            <v>QUITO</v>
          </cell>
          <cell r="Q1136" t="str">
            <v>PICHINCHA</v>
          </cell>
          <cell r="R1136" t="str">
            <v>2479682</v>
          </cell>
          <cell r="W1136" t="str">
            <v>1719655456001</v>
          </cell>
          <cell r="X1136" t="str">
            <v>0999328848</v>
          </cell>
          <cell r="AA1136">
            <v>44922</v>
          </cell>
          <cell r="AD1136">
            <v>1</v>
          </cell>
          <cell r="AE1136">
            <v>1</v>
          </cell>
          <cell r="AI1136" t="str">
            <v>DESPACHO</v>
          </cell>
          <cell r="AJ1136" t="str">
            <v>NORMAL</v>
          </cell>
          <cell r="AL1136" t="str">
            <v>NO</v>
          </cell>
          <cell r="AN1136" t="str">
            <v>DAS CARGO A LA CUENTA (DELIVERY)</v>
          </cell>
          <cell r="AO1136" t="str">
            <v>DISTRIBUIDORES</v>
          </cell>
          <cell r="AP1136">
            <v>44922</v>
          </cell>
          <cell r="AR1136" t="str">
            <v>MDELIVERY_2479682</v>
          </cell>
          <cell r="AS1136">
            <v>324718</v>
          </cell>
          <cell r="AT1136" t="str">
            <v>D40</v>
          </cell>
          <cell r="AU1136" t="str">
            <v>BTB</v>
          </cell>
          <cell r="AV1136">
            <v>1</v>
          </cell>
          <cell r="AX1136" t="str">
            <v>INCIDENCIA</v>
          </cell>
          <cell r="AY1136" t="str">
            <v>HALFSIM MOVISTAR: 1 und - sn. 8959300520560991039</v>
          </cell>
          <cell r="AZ1136" t="str">
            <v>SIMCARD</v>
          </cell>
          <cell r="BA1136" t="str">
            <v>EMPRESAS TITULAR AUSENTE ENTREGA CON SELLO</v>
          </cell>
        </row>
        <row r="1137">
          <cell r="A1137" t="str">
            <v>2479683</v>
          </cell>
          <cell r="B1137" t="str">
            <v>MDELIVERY</v>
          </cell>
          <cell r="C1137">
            <v>44922</v>
          </cell>
          <cell r="D1137" t="str">
            <v>FLEXNET ECUADOR - MDELIVERY</v>
          </cell>
          <cell r="E1137" t="str">
            <v>CALLE 28 DE JUNIO S/N Y GARCIA MORENO ENTRADA LLANO GRANDE</v>
          </cell>
          <cell r="H1137" t="str">
            <v>170208</v>
          </cell>
          <cell r="I1137" t="str">
            <v>QUITO</v>
          </cell>
          <cell r="J1137" t="str">
            <v>PICHINCHA</v>
          </cell>
          <cell r="K1137" t="str">
            <v>MATHA CECILIA CHICHANDE JAMA_MATHA CECILIA CHICHANDE JAMA</v>
          </cell>
          <cell r="L1137" t="str">
            <v>PEDRO GUAL VIA AL RODEO SECTOS SAN PABLO 20 DE JULIO</v>
          </cell>
          <cell r="O1137" t="str">
            <v>PORTOVIEJO</v>
          </cell>
          <cell r="P1137" t="str">
            <v>PORTOVIEJO</v>
          </cell>
          <cell r="Q1137" t="str">
            <v>MANABI</v>
          </cell>
          <cell r="R1137" t="str">
            <v>2479683</v>
          </cell>
          <cell r="W1137" t="str">
            <v>1314716133001</v>
          </cell>
          <cell r="X1137" t="str">
            <v>0939638310</v>
          </cell>
          <cell r="AA1137">
            <v>44922</v>
          </cell>
          <cell r="AD1137">
            <v>1</v>
          </cell>
          <cell r="AE1137">
            <v>1</v>
          </cell>
          <cell r="AI1137" t="str">
            <v>DESPACHO</v>
          </cell>
          <cell r="AJ1137" t="str">
            <v>NORMAL</v>
          </cell>
          <cell r="AL1137" t="str">
            <v>NO</v>
          </cell>
          <cell r="AN1137" t="str">
            <v>DAS CARGO A LA CUENTA (DELIVERY)</v>
          </cell>
          <cell r="AO1137" t="str">
            <v>DISTRIBUIDORES</v>
          </cell>
          <cell r="AP1137">
            <v>44922</v>
          </cell>
          <cell r="AR1137" t="str">
            <v>MDELIVERY_2479683</v>
          </cell>
          <cell r="AS1137">
            <v>324725</v>
          </cell>
          <cell r="AT1137" t="str">
            <v>D40</v>
          </cell>
          <cell r="AU1137" t="str">
            <v>BTB</v>
          </cell>
          <cell r="AV1137">
            <v>1</v>
          </cell>
          <cell r="AX1137" t="str">
            <v>INCIDENCIA</v>
          </cell>
          <cell r="AY1137" t="str">
            <v>HALFSIM MOVISTAR: 1 und - sn. 8959300520560991351</v>
          </cell>
          <cell r="AZ1137" t="str">
            <v>SIMCARD</v>
          </cell>
          <cell r="BA1137" t="str">
            <v>EMPRESAS TITULAR AUSENTE ENTREGA CON SELLO</v>
          </cell>
        </row>
        <row r="1138">
          <cell r="A1138" t="str">
            <v>2479684</v>
          </cell>
          <cell r="B1138" t="str">
            <v>MDELIVERY</v>
          </cell>
          <cell r="C1138">
            <v>44922</v>
          </cell>
          <cell r="D1138" t="str">
            <v>FLEXNET ECUADOR - MDELIVERY</v>
          </cell>
          <cell r="E1138" t="str">
            <v>CALLE 28 DE JUNIO S/N Y GARCIA MORENO ENTRADA LLANO GRANDE</v>
          </cell>
          <cell r="H1138" t="str">
            <v>170208</v>
          </cell>
          <cell r="I1138" t="str">
            <v>QUITO</v>
          </cell>
          <cell r="J1138" t="str">
            <v>PICHINCHA</v>
          </cell>
          <cell r="K1138" t="str">
            <v>CRISTIAN CASTRO_ DINERS CLUB DEL ECUADOR S A SOCIEDAD FINANCIERA</v>
          </cell>
          <cell r="L1138" t="str">
            <v>VICTOR EMILIO ESTRADA Y LOMAS EDIFICIO DINERS CLUB</v>
          </cell>
          <cell r="O1138" t="str">
            <v>GUAYAQUIL</v>
          </cell>
          <cell r="P1138" t="str">
            <v>GUAYAQUIL</v>
          </cell>
          <cell r="Q1138" t="str">
            <v>GUAYAS</v>
          </cell>
          <cell r="R1138" t="str">
            <v>2479684</v>
          </cell>
          <cell r="W1138" t="str">
            <v>1790010937001</v>
          </cell>
          <cell r="X1138" t="str">
            <v>0995617346</v>
          </cell>
          <cell r="AA1138">
            <v>44922</v>
          </cell>
          <cell r="AD1138">
            <v>1</v>
          </cell>
          <cell r="AE1138">
            <v>1</v>
          </cell>
          <cell r="AI1138" t="str">
            <v>DESPACHO</v>
          </cell>
          <cell r="AJ1138" t="str">
            <v>NORMAL</v>
          </cell>
          <cell r="AL1138" t="str">
            <v>NO</v>
          </cell>
          <cell r="AN1138" t="str">
            <v>POSVENTA GGCC Y NEGOCIOS</v>
          </cell>
          <cell r="AO1138" t="str">
            <v>GGCC / NEGOCIOS</v>
          </cell>
          <cell r="AP1138">
            <v>44922</v>
          </cell>
          <cell r="AR1138" t="str">
            <v>MDELIVERY_2479684</v>
          </cell>
          <cell r="AS1138">
            <v>324726</v>
          </cell>
          <cell r="AT1138" t="str">
            <v>D40</v>
          </cell>
          <cell r="AU1138" t="str">
            <v>BTB</v>
          </cell>
          <cell r="AV1138">
            <v>1</v>
          </cell>
          <cell r="AX1138" t="str">
            <v>ENTREGADO</v>
          </cell>
          <cell r="AY1138" t="str">
            <v>LTE SAMSUNG A13 NEGRO: 1 und - sn. 350068480715245</v>
          </cell>
          <cell r="AZ1138" t="str">
            <v>TERMINAL</v>
          </cell>
          <cell r="BA1138" t="str">
            <v/>
          </cell>
        </row>
        <row r="1139">
          <cell r="A1139" t="str">
            <v>2479685</v>
          </cell>
          <cell r="B1139" t="str">
            <v>MDELIVERY</v>
          </cell>
          <cell r="C1139">
            <v>44922</v>
          </cell>
          <cell r="D1139" t="str">
            <v>FLEXNET ECUADOR - MDELIVERY</v>
          </cell>
          <cell r="E1139" t="str">
            <v>CALLE 28 DE JUNIO S/N Y GARCIA MORENO ENTRADA LLANO GRANDE</v>
          </cell>
          <cell r="H1139" t="str">
            <v>170208</v>
          </cell>
          <cell r="I1139" t="str">
            <v>QUITO</v>
          </cell>
          <cell r="J1139" t="str">
            <v>PICHINCHA</v>
          </cell>
          <cell r="K1139" t="str">
            <v>CRISTIAN CASTRO_ DINERS CLUB DEL ECUADOR S A SOCIEDAD FINANCIERA</v>
          </cell>
          <cell r="L1139" t="str">
            <v>VICTOR EMILIO ESTRADA Y LOMAS EDIFICIO DINERS CLUB</v>
          </cell>
          <cell r="O1139" t="str">
            <v>GUAYAQUIL</v>
          </cell>
          <cell r="P1139" t="str">
            <v>GUAYAQUIL</v>
          </cell>
          <cell r="Q1139" t="str">
            <v>GUAYAS</v>
          </cell>
          <cell r="R1139" t="str">
            <v>2479685</v>
          </cell>
          <cell r="W1139" t="str">
            <v>1790010937001</v>
          </cell>
          <cell r="X1139" t="str">
            <v>0995617346</v>
          </cell>
          <cell r="AA1139">
            <v>44922</v>
          </cell>
          <cell r="AD1139">
            <v>1</v>
          </cell>
          <cell r="AE1139">
            <v>1</v>
          </cell>
          <cell r="AI1139" t="str">
            <v>DESPACHO</v>
          </cell>
          <cell r="AJ1139" t="str">
            <v>NORMAL</v>
          </cell>
          <cell r="AL1139" t="str">
            <v>NO</v>
          </cell>
          <cell r="AN1139" t="str">
            <v>POSVENTA GGCC Y NEGOCIOS</v>
          </cell>
          <cell r="AO1139" t="str">
            <v>GGCC / NEGOCIOS</v>
          </cell>
          <cell r="AP1139">
            <v>44922</v>
          </cell>
          <cell r="AR1139" t="str">
            <v>MDELIVERY_2479685</v>
          </cell>
          <cell r="AS1139">
            <v>324727</v>
          </cell>
          <cell r="AT1139" t="str">
            <v>D40</v>
          </cell>
          <cell r="AU1139" t="str">
            <v>BTB</v>
          </cell>
          <cell r="AV1139">
            <v>1</v>
          </cell>
          <cell r="AX1139" t="str">
            <v>ENTREGADO</v>
          </cell>
          <cell r="AY1139" t="str">
            <v>HALFSIM MOVISTAR: 1 und - sn. 8959300520560991377</v>
          </cell>
          <cell r="AZ1139" t="str">
            <v>SIMCARD</v>
          </cell>
          <cell r="BA1139" t="str">
            <v/>
          </cell>
        </row>
        <row r="1140">
          <cell r="A1140" t="str">
            <v>2479686</v>
          </cell>
          <cell r="B1140" t="str">
            <v>MDELIVERY</v>
          </cell>
          <cell r="C1140">
            <v>44922</v>
          </cell>
          <cell r="D1140" t="str">
            <v>FLEXNET ECUADOR - MDELIVERY</v>
          </cell>
          <cell r="E1140" t="str">
            <v>CALLE 28 DE JUNIO S/N Y GARCIA MORENO ENTRADA LLANO GRANDE</v>
          </cell>
          <cell r="H1140" t="str">
            <v>170208</v>
          </cell>
          <cell r="I1140" t="str">
            <v>QUITO</v>
          </cell>
          <cell r="J1140" t="str">
            <v>PICHINCHA</v>
          </cell>
          <cell r="K1140" t="str">
            <v>SANTIAGO HOMERO MORALES ROSERO_QUIFATEX S A</v>
          </cell>
          <cell r="L1140" t="str">
            <v>AVELLANEDA N69 Y CALLE E3 METALTRONIC SA</v>
          </cell>
          <cell r="O1140" t="str">
            <v>QUITO</v>
          </cell>
          <cell r="P1140" t="str">
            <v>QUITO</v>
          </cell>
          <cell r="Q1140" t="str">
            <v>PICHINCHA</v>
          </cell>
          <cell r="R1140" t="str">
            <v>2479686</v>
          </cell>
          <cell r="W1140" t="str">
            <v>1790371506001</v>
          </cell>
          <cell r="X1140" t="str">
            <v>0984119189</v>
          </cell>
          <cell r="AA1140">
            <v>44922</v>
          </cell>
          <cell r="AD1140">
            <v>1</v>
          </cell>
          <cell r="AE1140">
            <v>1</v>
          </cell>
          <cell r="AI1140" t="str">
            <v>DESPACHO</v>
          </cell>
          <cell r="AJ1140" t="str">
            <v>EXPRESS</v>
          </cell>
          <cell r="AL1140" t="str">
            <v>NO</v>
          </cell>
          <cell r="AN1140" t="str">
            <v>POSVENTA GGCC Y NEGOCIOS (EXPRESS SOLO QUITO)</v>
          </cell>
          <cell r="AO1140" t="str">
            <v>GGCC / NEGOCIOS</v>
          </cell>
          <cell r="AP1140">
            <v>44922</v>
          </cell>
          <cell r="AR1140" t="str">
            <v>MDELIVERY_2479686</v>
          </cell>
          <cell r="AS1140">
            <v>324706</v>
          </cell>
          <cell r="AT1140" t="str">
            <v>D40</v>
          </cell>
          <cell r="AU1140" t="str">
            <v>BTB</v>
          </cell>
          <cell r="AV1140">
            <v>1</v>
          </cell>
          <cell r="AX1140" t="str">
            <v>ENTREGADO</v>
          </cell>
          <cell r="AY1140" t="str">
            <v>LTE SAMSUNG A22 NEGRO: 1 und - sn. 353353823889403</v>
          </cell>
          <cell r="AZ1140" t="str">
            <v>TERMINAL</v>
          </cell>
          <cell r="BA1140" t="str">
            <v/>
          </cell>
        </row>
        <row r="1141">
          <cell r="A1141" t="str">
            <v>2479687</v>
          </cell>
          <cell r="B1141" t="str">
            <v>MDELIVERY</v>
          </cell>
          <cell r="C1141">
            <v>44922</v>
          </cell>
          <cell r="D1141" t="str">
            <v>FLEXNET ECUADOR - MDELIVERY</v>
          </cell>
          <cell r="E1141" t="str">
            <v>CALLE 28 DE JUNIO S/N Y GARCIA MORENO ENTRADA LLANO GRANDE</v>
          </cell>
          <cell r="H1141" t="str">
            <v>170208</v>
          </cell>
          <cell r="I1141" t="str">
            <v>QUITO</v>
          </cell>
          <cell r="J1141" t="str">
            <v>PICHINCHA</v>
          </cell>
          <cell r="K1141" t="str">
            <v>ANA PAULINA NACATO QUISPE_ASOCIACION DE EMPLEADOS DE LA SUPERINTENDENCIA DE COMPANIAS</v>
          </cell>
          <cell r="L1141" t="str">
            <v>VICENTE RAMON ROCA 660 Y AV AMAZONAS CASA INSTITUCIONAL 2DO PISO SUPERINTENDENCIA DE COMPANIAS</v>
          </cell>
          <cell r="O1141" t="str">
            <v>QUITO</v>
          </cell>
          <cell r="P1141" t="str">
            <v>QUITO</v>
          </cell>
          <cell r="Q1141" t="str">
            <v>PICHINCHA</v>
          </cell>
          <cell r="R1141" t="str">
            <v>2479687</v>
          </cell>
          <cell r="W1141" t="str">
            <v>1791129512001</v>
          </cell>
          <cell r="X1141" t="str">
            <v>0968725171</v>
          </cell>
          <cell r="AA1141">
            <v>44922</v>
          </cell>
          <cell r="AD1141">
            <v>1</v>
          </cell>
          <cell r="AE1141">
            <v>1</v>
          </cell>
          <cell r="AI1141" t="str">
            <v>DESPACHO</v>
          </cell>
          <cell r="AJ1141" t="str">
            <v>EXPRESS</v>
          </cell>
          <cell r="AL1141" t="str">
            <v>NO</v>
          </cell>
          <cell r="AN1141" t="str">
            <v>POSVENTA GGCC Y NEGOCIOS (EXPRESS SOLO QUITO)</v>
          </cell>
          <cell r="AO1141" t="str">
            <v>GGCC / NEGOCIOS</v>
          </cell>
          <cell r="AP1141">
            <v>44922</v>
          </cell>
          <cell r="AR1141" t="str">
            <v>MDELIVERY_2479687</v>
          </cell>
          <cell r="AS1141">
            <v>324703</v>
          </cell>
          <cell r="AT1141" t="str">
            <v>D40</v>
          </cell>
          <cell r="AU1141" t="str">
            <v>BTB</v>
          </cell>
          <cell r="AV1141">
            <v>1</v>
          </cell>
          <cell r="AX1141" t="str">
            <v>ENTREGADO</v>
          </cell>
          <cell r="AY1141" t="str">
            <v>LTE SAMSUNG A23 NEGRO: 1 und - sn. 356795951666945</v>
          </cell>
          <cell r="AZ1141" t="str">
            <v>TERMINAL</v>
          </cell>
          <cell r="BA1141" t="str">
            <v/>
          </cell>
        </row>
        <row r="1142">
          <cell r="A1142" t="str">
            <v>2479688</v>
          </cell>
          <cell r="B1142" t="str">
            <v>MDELIVERY</v>
          </cell>
          <cell r="C1142">
            <v>44922</v>
          </cell>
          <cell r="D1142" t="str">
            <v>FLEXNET ECUADOR - MDELIVERY</v>
          </cell>
          <cell r="E1142" t="str">
            <v>CALLE 28 DE JUNIO S/N Y GARCIA MORENO ENTRADA LLANO GRANDE</v>
          </cell>
          <cell r="H1142" t="str">
            <v>170208</v>
          </cell>
          <cell r="I1142" t="str">
            <v>QUITO</v>
          </cell>
          <cell r="J1142" t="str">
            <v>PICHINCHA</v>
          </cell>
          <cell r="K1142" t="str">
            <v>FREDY MARCELO ZAMBRANO VALDEZ_FREDY MARCELO ZAMBRANO VALDEZ</v>
          </cell>
          <cell r="L1142" t="str">
            <v>ALAJUELA N68 09 Y AVENIDA LA BOTA</v>
          </cell>
          <cell r="O1142" t="str">
            <v>QUITO</v>
          </cell>
          <cell r="P1142" t="str">
            <v>QUITO</v>
          </cell>
          <cell r="Q1142" t="str">
            <v>PICHINCHA</v>
          </cell>
          <cell r="R1142" t="str">
            <v>2479688</v>
          </cell>
          <cell r="W1142" t="str">
            <v>1716113574001</v>
          </cell>
          <cell r="X1142" t="str">
            <v>0968977613</v>
          </cell>
          <cell r="AA1142">
            <v>44922</v>
          </cell>
          <cell r="AD1142">
            <v>1</v>
          </cell>
          <cell r="AE1142">
            <v>1</v>
          </cell>
          <cell r="AI1142" t="str">
            <v>DESPACHO</v>
          </cell>
          <cell r="AJ1142" t="str">
            <v>EXPRESS</v>
          </cell>
          <cell r="AL1142" t="str">
            <v>NO</v>
          </cell>
          <cell r="AN1142" t="str">
            <v>PEDIDO EXPRESS SOLO QUITO (INGRESAR ANTES DE LAS 11:00 AM)</v>
          </cell>
          <cell r="AO1142" t="str">
            <v>DISTRIBUIDORES</v>
          </cell>
          <cell r="AP1142">
            <v>44922</v>
          </cell>
          <cell r="AR1142" t="str">
            <v>MDELIVERY_2479688</v>
          </cell>
          <cell r="AS1142">
            <v>324707</v>
          </cell>
          <cell r="AT1142" t="str">
            <v>D40</v>
          </cell>
          <cell r="AU1142" t="str">
            <v>BTB</v>
          </cell>
          <cell r="AV1142">
            <v>3</v>
          </cell>
          <cell r="AX1142" t="str">
            <v>INCIDENCIA</v>
          </cell>
          <cell r="AY1142" t="str">
            <v>HALFSIM MOVISTAR: 3 und - sn. 8959300520560991401,8959300520560991559,8959300520560991427</v>
          </cell>
          <cell r="AZ1142" t="str">
            <v>SIMCARD</v>
          </cell>
          <cell r="BA1142" t="str">
            <v/>
          </cell>
        </row>
        <row r="1143">
          <cell r="A1143" t="str">
            <v>2479691</v>
          </cell>
          <cell r="B1143" t="str">
            <v>MDELIVERY</v>
          </cell>
          <cell r="C1143">
            <v>44922</v>
          </cell>
          <cell r="D1143" t="str">
            <v>FLEXNET ECUADOR - MDELIVERY</v>
          </cell>
          <cell r="E1143" t="str">
            <v>CALLE 28 DE JUNIO S/N Y GARCIA MORENO ENTRADA LLANO GRANDE</v>
          </cell>
          <cell r="H1143" t="str">
            <v>170208</v>
          </cell>
          <cell r="I1143" t="str">
            <v>QUITO</v>
          </cell>
          <cell r="J1143" t="str">
            <v>PICHINCHA</v>
          </cell>
          <cell r="K1143" t="str">
            <v>JOSE RAMIRO DAVILA DAVILA_JOSE RAMIRO DAVILA DAVILA</v>
          </cell>
          <cell r="L1143" t="str">
            <v>AV BRASIL N39 278 Y FRANCISCO CAICEDO EDIFICIO COLINA DEL TENIS APT C3</v>
          </cell>
          <cell r="O1143" t="str">
            <v>QUITO</v>
          </cell>
          <cell r="P1143" t="str">
            <v>QUITO</v>
          </cell>
          <cell r="Q1143" t="str">
            <v>PICHINCHA</v>
          </cell>
          <cell r="R1143" t="str">
            <v>2479691</v>
          </cell>
          <cell r="W1143" t="str">
            <v>1707591416001</v>
          </cell>
          <cell r="X1143" t="str">
            <v>0991155444</v>
          </cell>
          <cell r="AA1143">
            <v>44922</v>
          </cell>
          <cell r="AD1143">
            <v>1</v>
          </cell>
          <cell r="AE1143">
            <v>1</v>
          </cell>
          <cell r="AI1143" t="str">
            <v>DESPACHO</v>
          </cell>
          <cell r="AJ1143" t="str">
            <v>NORMAL</v>
          </cell>
          <cell r="AL1143" t="str">
            <v>NO</v>
          </cell>
          <cell r="AN1143" t="str">
            <v>DAS CARGO A LA CUENTA (DELIVERY)</v>
          </cell>
          <cell r="AO1143" t="str">
            <v>DISTRIBUIDORES</v>
          </cell>
          <cell r="AP1143">
            <v>44922</v>
          </cell>
          <cell r="AR1143" t="str">
            <v>MDELIVERY_2479691</v>
          </cell>
          <cell r="AS1143">
            <v>324870</v>
          </cell>
          <cell r="AT1143" t="str">
            <v>D40</v>
          </cell>
          <cell r="AU1143" t="str">
            <v>BTB</v>
          </cell>
          <cell r="AV1143">
            <v>1</v>
          </cell>
          <cell r="AX1143" t="str">
            <v>ENTREGADO</v>
          </cell>
          <cell r="AY1143" t="str">
            <v>HALFSIM MOVISTAR: 1 und - sn. 8959300120521942781</v>
          </cell>
          <cell r="AZ1143" t="str">
            <v>SIMCARD</v>
          </cell>
          <cell r="BA1143" t="str">
            <v>EMPRESAS TITULAR AUSENTE ENTREGA CON SELLO</v>
          </cell>
        </row>
        <row r="1144">
          <cell r="A1144" t="str">
            <v>2479692</v>
          </cell>
          <cell r="B1144" t="str">
            <v>MDELIVERY</v>
          </cell>
          <cell r="C1144">
            <v>44922</v>
          </cell>
          <cell r="D1144" t="str">
            <v>FLEXNET ECUADOR - MDELIVERY</v>
          </cell>
          <cell r="E1144" t="str">
            <v>CALLE 28 DE JUNIO S/N Y GARCIA MORENO ENTRADA LLANO GRANDE</v>
          </cell>
          <cell r="H1144" t="str">
            <v>170208</v>
          </cell>
          <cell r="I1144" t="str">
            <v>QUITO</v>
          </cell>
          <cell r="J1144" t="str">
            <v>PICHINCHA</v>
          </cell>
          <cell r="K1144" t="str">
            <v>HECTOR LUIS ZUNIGA BUSTAMANTE_HECTOR LUIS ZUNIGA BUSTAMANTE</v>
          </cell>
          <cell r="L1144" t="str">
            <v>PICHINCHA LA CAPILLA LA RONDA S620 CHAUPI CASA DE PISOS SIN PINTAR A DOS CUADRAS DE LA IGLESIA LA CAPILLA CASA CON ANTENAS GRANDES</v>
          </cell>
          <cell r="O1144" t="str">
            <v>QUITO</v>
          </cell>
          <cell r="P1144" t="str">
            <v>QUITO</v>
          </cell>
          <cell r="Q1144" t="str">
            <v>PICHINCHA</v>
          </cell>
          <cell r="R1144" t="str">
            <v>2479692</v>
          </cell>
          <cell r="W1144" t="str">
            <v>0705213890001</v>
          </cell>
          <cell r="X1144" t="str">
            <v>0995439834</v>
          </cell>
          <cell r="AA1144">
            <v>44922</v>
          </cell>
          <cell r="AD1144">
            <v>1</v>
          </cell>
          <cell r="AE1144">
            <v>1</v>
          </cell>
          <cell r="AI1144" t="str">
            <v>DESPACHO</v>
          </cell>
          <cell r="AJ1144" t="str">
            <v>NORMAL</v>
          </cell>
          <cell r="AL1144" t="str">
            <v>NO</v>
          </cell>
          <cell r="AN1144" t="str">
            <v>CC RENOVACION B2B NMTELEMARKETING</v>
          </cell>
          <cell r="AO1144" t="str">
            <v>MULTICANAL B2B</v>
          </cell>
          <cell r="AP1144">
            <v>44922</v>
          </cell>
          <cell r="AR1144" t="str">
            <v>MDELIVERY_2479692</v>
          </cell>
          <cell r="AS1144">
            <v>324874</v>
          </cell>
          <cell r="AT1144" t="str">
            <v>D40</v>
          </cell>
          <cell r="AU1144" t="str">
            <v>BTB</v>
          </cell>
          <cell r="AV1144">
            <v>1</v>
          </cell>
          <cell r="AX1144" t="str">
            <v>HABILITADO RUTEO</v>
          </cell>
          <cell r="AY1144" t="str">
            <v>LTE HONOR X6 SILVER: 1 und - sn. 862800060947157</v>
          </cell>
          <cell r="AZ1144" t="str">
            <v>TERMINAL</v>
          </cell>
          <cell r="BA1144" t="str">
            <v>Entrega con contingente (dos documentos de identidad)</v>
          </cell>
        </row>
        <row r="1145">
          <cell r="A1145" t="str">
            <v>2479693</v>
          </cell>
          <cell r="B1145" t="str">
            <v>MDELIVERY</v>
          </cell>
          <cell r="C1145">
            <v>44922</v>
          </cell>
          <cell r="D1145" t="str">
            <v>FLEXNET ECUADOR - MDELIVERY</v>
          </cell>
          <cell r="E1145" t="str">
            <v>CALLE 28 DE JUNIO S/N Y GARCIA MORENO ENTRADA LLANO GRANDE</v>
          </cell>
          <cell r="H1145" t="str">
            <v>170208</v>
          </cell>
          <cell r="I1145" t="str">
            <v>QUITO</v>
          </cell>
          <cell r="J1145" t="str">
            <v>PICHINCHA</v>
          </cell>
          <cell r="K1145" t="str">
            <v>LUISA PAOLA HOLGUIN_LUISA PAOLA HOLGUIN MENDOZA</v>
          </cell>
          <cell r="L1145" t="str">
            <v>GUAYAS NORTE DE GUAYAQUIL AV FRANCISCO DE ORELLANA CIUDADELA VILLA ESPANA MZ 80 VILLA 9 CIUDADELA VILLA ESPANA ETAPA CEVILLA CASA DE 2 PISOS A MITAD DE LA CUADRA ENTRANDO POR LA AV FRANCISCO DE ORELLANA</v>
          </cell>
          <cell r="O1145" t="str">
            <v>GUAYAQUIL</v>
          </cell>
          <cell r="P1145" t="str">
            <v>GUAYAQUIL</v>
          </cell>
          <cell r="Q1145" t="str">
            <v>GUAYAS</v>
          </cell>
          <cell r="R1145" t="str">
            <v>2479693</v>
          </cell>
          <cell r="W1145" t="str">
            <v>0924331002001</v>
          </cell>
          <cell r="X1145" t="str">
            <v>0999830532</v>
          </cell>
          <cell r="AA1145">
            <v>44922</v>
          </cell>
          <cell r="AD1145">
            <v>1</v>
          </cell>
          <cell r="AE1145">
            <v>1</v>
          </cell>
          <cell r="AI1145" t="str">
            <v>DESPACHO</v>
          </cell>
          <cell r="AJ1145" t="str">
            <v>NORMAL</v>
          </cell>
          <cell r="AL1145" t="str">
            <v>NO</v>
          </cell>
          <cell r="AN1145" t="str">
            <v>CC RENOVACION B2B NMTELEMARKETING</v>
          </cell>
          <cell r="AO1145" t="str">
            <v>MULTICANAL B2B</v>
          </cell>
          <cell r="AP1145">
            <v>44922</v>
          </cell>
          <cell r="AR1145" t="str">
            <v>MDELIVERY_2479693</v>
          </cell>
          <cell r="AS1145">
            <v>324872</v>
          </cell>
          <cell r="AT1145" t="str">
            <v>D40</v>
          </cell>
          <cell r="AU1145" t="str">
            <v>BTB</v>
          </cell>
          <cell r="AV1145">
            <v>1</v>
          </cell>
          <cell r="AX1145" t="str">
            <v>ENTREGADO</v>
          </cell>
          <cell r="AY1145" t="str">
            <v>LTE SAMSUNG Z FLIP 4 GRIS: 1 und - sn. 358975993404913</v>
          </cell>
          <cell r="AZ1145" t="str">
            <v>TERMINAL</v>
          </cell>
          <cell r="BA1145" t="str">
            <v>Entrega con contingente (dos documentos de identidad)</v>
          </cell>
        </row>
        <row r="1146">
          <cell r="A1146" t="str">
            <v>2479694</v>
          </cell>
          <cell r="B1146" t="str">
            <v>MDELIVERY</v>
          </cell>
          <cell r="C1146">
            <v>44922</v>
          </cell>
          <cell r="D1146" t="str">
            <v>FLEXNET ECUADOR - MDELIVERY</v>
          </cell>
          <cell r="E1146" t="str">
            <v>CALLE 28 DE JUNIO S/N Y GARCIA MORENO ENTRADA LLANO GRANDE</v>
          </cell>
          <cell r="H1146" t="str">
            <v>170208</v>
          </cell>
          <cell r="I1146" t="str">
            <v>QUITO</v>
          </cell>
          <cell r="J1146" t="str">
            <v>PICHINCHA</v>
          </cell>
          <cell r="K1146" t="str">
            <v>JUAN ALBERTO VERA GUILLIN_JUAN ALBERTO VERA GUILLIN</v>
          </cell>
          <cell r="L1146" t="str">
            <v>LOS RIOS SAN JUAN DE PUEBLO VIEJO TRONCAL DE LA COSTA CALLE 12 DE OCTUBRE AL LADO COLEGIO NACIONAL SAN JUAN CARPA AMARILLA GRANDE</v>
          </cell>
          <cell r="O1146" t="str">
            <v>PUEBLO VIEJO</v>
          </cell>
          <cell r="P1146" t="str">
            <v>PUEBLO VIEJO</v>
          </cell>
          <cell r="Q1146" t="str">
            <v>LOS RÍOS</v>
          </cell>
          <cell r="R1146" t="str">
            <v>2479694</v>
          </cell>
          <cell r="W1146" t="str">
            <v>1204881765001</v>
          </cell>
          <cell r="X1146" t="str">
            <v>0988031766</v>
          </cell>
          <cell r="AA1146">
            <v>44922</v>
          </cell>
          <cell r="AD1146">
            <v>1</v>
          </cell>
          <cell r="AE1146">
            <v>1</v>
          </cell>
          <cell r="AI1146" t="str">
            <v>DESPACHO</v>
          </cell>
          <cell r="AJ1146" t="str">
            <v>NORMAL</v>
          </cell>
          <cell r="AL1146" t="str">
            <v>NO</v>
          </cell>
          <cell r="AN1146" t="str">
            <v>CC RENOVACION B2B NMTELEMARKETING</v>
          </cell>
          <cell r="AO1146" t="str">
            <v>MULTICANAL B2B</v>
          </cell>
          <cell r="AP1146">
            <v>44922</v>
          </cell>
          <cell r="AR1146" t="str">
            <v>MDELIVERY_2479694</v>
          </cell>
          <cell r="AS1146">
            <v>324876</v>
          </cell>
          <cell r="AT1146" t="str">
            <v>D40</v>
          </cell>
          <cell r="AU1146" t="str">
            <v>BTB</v>
          </cell>
          <cell r="AV1146">
            <v>2</v>
          </cell>
          <cell r="AX1146" t="str">
            <v>ENTREGADO</v>
          </cell>
          <cell r="AY1146" t="str">
            <v>LTE SAMSUNG A23 AZUL: 1 und - sn. 356795951156780 / LTE SAMSUNG A23 NEGRO: 1 und - sn. 356795951661458</v>
          </cell>
          <cell r="AZ1146" t="str">
            <v>TERMINAL</v>
          </cell>
          <cell r="BA1146" t="str">
            <v>Entrega con contingente (dos documentos de identidad)</v>
          </cell>
        </row>
        <row r="1147">
          <cell r="A1147" t="str">
            <v>2479696</v>
          </cell>
          <cell r="B1147" t="str">
            <v>MDELIVERY</v>
          </cell>
          <cell r="C1147">
            <v>44922</v>
          </cell>
          <cell r="D1147" t="str">
            <v>FLEXNET ECUADOR - MDELIVERY</v>
          </cell>
          <cell r="E1147" t="str">
            <v>CALLE 28 DE JUNIO S/N Y GARCIA MORENO ENTRADA LLANO GRANDE</v>
          </cell>
          <cell r="H1147" t="str">
            <v>170208</v>
          </cell>
          <cell r="I1147" t="str">
            <v>QUITO</v>
          </cell>
          <cell r="J1147" t="str">
            <v>PICHINCHA</v>
          </cell>
          <cell r="K1147" t="str">
            <v>JUAN CARLOS HERRERA MERA AMINTA RAMIREZ CI 1720328663_JUAN CARLOS HERRERA MERA</v>
          </cell>
          <cell r="L1147" t="str">
            <v>SANTO DOMINGO DE LOS TSACHILAS SANTO DOMINGO DE LOS TSACHILAS SANTO DOMINGO REDONDEL DE LA ORANGINE AV 25 VIA CHONE DINAMARCA AL LADO DE GD PLAST A UNA CUADRA DEL COLEGIO RICARDO CORNEJO DIAGONAL A LA FABRICA DE PLASTICO JEDEPLASH EMPRESA SANITEC CON PORTON GRIS FRENTE FERRETERIA DE RIPIO</v>
          </cell>
          <cell r="O1147" t="str">
            <v>SANTO DOMINGO</v>
          </cell>
          <cell r="P1147" t="str">
            <v>SANTO DOMINGO</v>
          </cell>
          <cell r="Q1147" t="str">
            <v>SANTO DOMINGO</v>
          </cell>
          <cell r="R1147" t="str">
            <v>2479696</v>
          </cell>
          <cell r="W1147" t="str">
            <v>1717696882001</v>
          </cell>
          <cell r="X1147" t="str">
            <v>0967569022</v>
          </cell>
          <cell r="AA1147">
            <v>44922</v>
          </cell>
          <cell r="AD1147">
            <v>1</v>
          </cell>
          <cell r="AE1147">
            <v>1</v>
          </cell>
          <cell r="AI1147" t="str">
            <v>DESPACHO</v>
          </cell>
          <cell r="AJ1147" t="str">
            <v>NORMAL</v>
          </cell>
          <cell r="AL1147" t="str">
            <v>NO</v>
          </cell>
          <cell r="AN1147" t="str">
            <v>CC RENOVACION B2B NMTELEMARKETING</v>
          </cell>
          <cell r="AO1147" t="str">
            <v>MULTICANAL B2B</v>
          </cell>
          <cell r="AP1147">
            <v>44922</v>
          </cell>
          <cell r="AR1147" t="str">
            <v>MDELIVERY_2479696</v>
          </cell>
          <cell r="AS1147">
            <v>324871</v>
          </cell>
          <cell r="AT1147" t="str">
            <v>D40</v>
          </cell>
          <cell r="AU1147" t="str">
            <v>BTB</v>
          </cell>
          <cell r="AV1147">
            <v>1</v>
          </cell>
          <cell r="AX1147" t="str">
            <v>EN_TRANSITO</v>
          </cell>
          <cell r="AY1147" t="str">
            <v>LTE SAMSUNG A23 AZUL: 1 und - sn. 356795951179147</v>
          </cell>
          <cell r="AZ1147" t="str">
            <v>TERMINAL</v>
          </cell>
          <cell r="BA1147" t="str">
            <v>Entrega con contingente (dos documentos de identidad)</v>
          </cell>
        </row>
        <row r="1148">
          <cell r="A1148" t="str">
            <v>2479697</v>
          </cell>
          <cell r="B1148" t="str">
            <v>MDELIVERY</v>
          </cell>
          <cell r="C1148">
            <v>44922</v>
          </cell>
          <cell r="D1148" t="str">
            <v>FLEXNET ECUADOR - MDELIVERY</v>
          </cell>
          <cell r="E1148" t="str">
            <v>CALLE 28 DE JUNIO S/N Y GARCIA MORENO ENTRADA LLANO GRANDE</v>
          </cell>
          <cell r="H1148" t="str">
            <v>170208</v>
          </cell>
          <cell r="I1148" t="str">
            <v>QUITO</v>
          </cell>
          <cell r="J1148" t="str">
            <v>PICHINCHA</v>
          </cell>
          <cell r="K1148" t="str">
            <v>MARIA VERONICA BARCO ACOSTA MARITZA ARANA ACOSTA_MARIA VERONICA BARCO ACOSTA</v>
          </cell>
          <cell r="L1148" t="str">
            <v>GUAYAS DIRECCION GUAYAS NOBOL PARROQUIA PETRILLO COLINAS DE PETRILLO AV E48 PETRILLO LAS MINAS POR LA CALLE FRENTE AL MINIMARKET LUCERITO INGRESAR A MANO IZQUIERDA A 2 CUADRAS DEL SALON DEL REINO DE PETRILLO CASA DE 1 PISO DE LADRILLO ROJO CERCANA A UNA ESCUELA ADJUNTO UBICACION GOOGLE MAPS HTTPS GOO GL MAPS XTJRDSFJ4THTSI1Q9 COMUNICARSE CON LA SRA ANTES DE ACERCARSE AL LUGAR</v>
          </cell>
          <cell r="O1148" t="str">
            <v>NOBOL</v>
          </cell>
          <cell r="P1148" t="str">
            <v>NOBOL</v>
          </cell>
          <cell r="Q1148" t="str">
            <v>GUAYAS</v>
          </cell>
          <cell r="R1148" t="str">
            <v>2479697</v>
          </cell>
          <cell r="W1148" t="str">
            <v>0926042664001</v>
          </cell>
          <cell r="X1148" t="str">
            <v>0995170020</v>
          </cell>
          <cell r="AA1148">
            <v>44922</v>
          </cell>
          <cell r="AD1148">
            <v>1</v>
          </cell>
          <cell r="AE1148">
            <v>1</v>
          </cell>
          <cell r="AI1148" t="str">
            <v>DESPACHO</v>
          </cell>
          <cell r="AJ1148" t="str">
            <v>NORMAL</v>
          </cell>
          <cell r="AL1148" t="str">
            <v>NO</v>
          </cell>
          <cell r="AN1148" t="str">
            <v>CC RENOVACION B2B NMTELEMARKETING</v>
          </cell>
          <cell r="AO1148" t="str">
            <v>MULTICANAL B2B</v>
          </cell>
          <cell r="AP1148">
            <v>44922</v>
          </cell>
          <cell r="AR1148" t="str">
            <v>MDELIVERY_2479697</v>
          </cell>
          <cell r="AS1148">
            <v>324875</v>
          </cell>
          <cell r="AT1148" t="str">
            <v>D40</v>
          </cell>
          <cell r="AU1148" t="str">
            <v>BTB</v>
          </cell>
          <cell r="AV1148">
            <v>2</v>
          </cell>
          <cell r="AX1148" t="str">
            <v>ENTREGADO</v>
          </cell>
          <cell r="AY1148" t="str">
            <v>LTE HONOR X8 AZUL: 1 und - sn. 864331066178827 / LTE HONOR X8 SILVER: 1 und - sn. 866184060672107</v>
          </cell>
          <cell r="AZ1148" t="str">
            <v>TERMINAL</v>
          </cell>
          <cell r="BA1148" t="str">
            <v>Entrega con contingente (dos documentos de identidad)</v>
          </cell>
        </row>
        <row r="1149">
          <cell r="A1149" t="str">
            <v>2479699</v>
          </cell>
          <cell r="B1149" t="str">
            <v>MDELIVERY</v>
          </cell>
          <cell r="C1149">
            <v>44922</v>
          </cell>
          <cell r="D1149" t="str">
            <v>FLEXNET ECUADOR - MDELIVERY</v>
          </cell>
          <cell r="E1149" t="str">
            <v>CALLE 28 DE JUNIO S/N Y GARCIA MORENO ENTRADA LLANO GRANDE</v>
          </cell>
          <cell r="H1149" t="str">
            <v>170208</v>
          </cell>
          <cell r="I1149" t="str">
            <v>QUITO</v>
          </cell>
          <cell r="J1149" t="str">
            <v>PICHINCHA</v>
          </cell>
          <cell r="K1149" t="str">
            <v>JENNIFFER VILLACIS_ASOCIACION SOLIDARISTA PROFUTURO</v>
          </cell>
          <cell r="L1149" t="str">
            <v>AV JOSE RODRIGUEZ BONIN Y AV BARCELONA PLANTA SAN EDUARDO HOLCIM ECUADOR PLANTA BAJA GUAYAQUIL ECUADOR</v>
          </cell>
          <cell r="O1149" t="str">
            <v>GUAYAQUIL</v>
          </cell>
          <cell r="P1149" t="str">
            <v>GUAYAQUIL</v>
          </cell>
          <cell r="Q1149" t="str">
            <v>GUAYAS</v>
          </cell>
          <cell r="R1149" t="str">
            <v>2479699</v>
          </cell>
          <cell r="W1149" t="str">
            <v>0992424222001</v>
          </cell>
          <cell r="X1149" t="str">
            <v>0989547209</v>
          </cell>
          <cell r="AA1149">
            <v>44922</v>
          </cell>
          <cell r="AD1149">
            <v>1</v>
          </cell>
          <cell r="AE1149">
            <v>1</v>
          </cell>
          <cell r="AI1149" t="str">
            <v>DESPACHO</v>
          </cell>
          <cell r="AJ1149" t="str">
            <v>NORMAL</v>
          </cell>
          <cell r="AL1149" t="str">
            <v>NO</v>
          </cell>
          <cell r="AN1149" t="str">
            <v>367 EMPRESAS Y NEGOCIOS</v>
          </cell>
          <cell r="AO1149" t="str">
            <v>GGCC / NEGOCIOS</v>
          </cell>
          <cell r="AP1149">
            <v>44922</v>
          </cell>
          <cell r="AR1149" t="str">
            <v>MDELIVERY_2479699</v>
          </cell>
          <cell r="AS1149">
            <v>324873</v>
          </cell>
          <cell r="AT1149" t="str">
            <v>D40</v>
          </cell>
          <cell r="AU1149" t="str">
            <v>BTB</v>
          </cell>
          <cell r="AV1149">
            <v>1</v>
          </cell>
          <cell r="AX1149" t="str">
            <v>ENTREGADO</v>
          </cell>
          <cell r="AY1149" t="str">
            <v>LTE SAMSUNG A53 5G NEGRO: 1 und - sn. 353842197627142</v>
          </cell>
          <cell r="AZ1149" t="str">
            <v>TERMINAL</v>
          </cell>
          <cell r="BA1149" t="str">
            <v/>
          </cell>
        </row>
        <row r="1150">
          <cell r="A1150" t="str">
            <v>2479700</v>
          </cell>
          <cell r="B1150" t="str">
            <v>MDELIVERY</v>
          </cell>
          <cell r="C1150">
            <v>44922</v>
          </cell>
          <cell r="D1150" t="str">
            <v>FLEXNET ECUADOR - MDELIVERY</v>
          </cell>
          <cell r="E1150" t="str">
            <v>CALLE 28 DE JUNIO S/N Y GARCIA MORENO ENTRADA LLANO GRANDE</v>
          </cell>
          <cell r="H1150" t="str">
            <v>170208</v>
          </cell>
          <cell r="I1150" t="str">
            <v>QUITO</v>
          </cell>
          <cell r="J1150" t="str">
            <v>PICHINCHA</v>
          </cell>
          <cell r="K1150" t="str">
            <v>MARJORIE BARZALLO_GENARO RIGOBERTO PINOS GUILLEN</v>
          </cell>
          <cell r="L1150" t="str">
            <v>JAIME ROLDOS EDIFICIO EL CONSORCIO OFICINA 410</v>
          </cell>
          <cell r="O1150" t="str">
            <v>CUENCA</v>
          </cell>
          <cell r="P1150" t="str">
            <v>CUENCA</v>
          </cell>
          <cell r="Q1150" t="str">
            <v>AZUAY</v>
          </cell>
          <cell r="R1150" t="str">
            <v>2479700</v>
          </cell>
          <cell r="W1150" t="str">
            <v>0102571114001</v>
          </cell>
          <cell r="X1150" t="str">
            <v>0963042508</v>
          </cell>
          <cell r="AA1150">
            <v>44922</v>
          </cell>
          <cell r="AD1150">
            <v>1</v>
          </cell>
          <cell r="AE1150">
            <v>1</v>
          </cell>
          <cell r="AI1150" t="str">
            <v>DESPACHO</v>
          </cell>
          <cell r="AJ1150" t="str">
            <v>NORMAL</v>
          </cell>
          <cell r="AL1150" t="str">
            <v>NO</v>
          </cell>
          <cell r="AN1150" t="str">
            <v>DAS CARGO A LA CUENTA (DELIVERY)</v>
          </cell>
          <cell r="AO1150" t="str">
            <v>DISTRIBUIDORES</v>
          </cell>
          <cell r="AP1150">
            <v>44922</v>
          </cell>
          <cell r="AR1150" t="str">
            <v>MDELIVERY_2479700</v>
          </cell>
          <cell r="AS1150">
            <v>324877</v>
          </cell>
          <cell r="AT1150" t="str">
            <v>D40</v>
          </cell>
          <cell r="AU1150" t="str">
            <v>BTB</v>
          </cell>
          <cell r="AV1150">
            <v>2</v>
          </cell>
          <cell r="AX1150" t="str">
            <v>ENTREGADO</v>
          </cell>
          <cell r="AY1150" t="str">
            <v>HALFSIM MOVISTAR: 2 und - sn. 8959300520560991476,8959300520560991385</v>
          </cell>
          <cell r="AZ1150" t="str">
            <v>SIMCARD</v>
          </cell>
          <cell r="BA1150" t="str">
            <v>EMPRESAS TITULAR AUSENTE ENTREGA CON SELLO</v>
          </cell>
        </row>
        <row r="1151">
          <cell r="A1151" t="str">
            <v>2479702</v>
          </cell>
          <cell r="B1151" t="str">
            <v>MDELIVERY</v>
          </cell>
          <cell r="C1151">
            <v>44922</v>
          </cell>
          <cell r="D1151" t="str">
            <v>FLEXNET ECUADOR - MDELIVERY</v>
          </cell>
          <cell r="E1151" t="str">
            <v>CALLE 28 DE JUNIO S/N Y GARCIA MORENO ENTRADA LLANO GRANDE</v>
          </cell>
          <cell r="H1151" t="str">
            <v>170208</v>
          </cell>
          <cell r="I1151" t="str">
            <v>QUITO</v>
          </cell>
          <cell r="J1151" t="str">
            <v>PICHINCHA</v>
          </cell>
          <cell r="K1151" t="str">
            <v>JOSE PATRICIO ALVAREZ MORALES_JOSE PATRICIO ALVAREZ MORALES</v>
          </cell>
          <cell r="L1151" t="str">
            <v>LOMAS DE PUENGASI PIO12 EL CARMEN F7 81Y AV BOBONAZA CASA ESQUINERA 1 PISO COLOR BLANCO</v>
          </cell>
          <cell r="O1151" t="str">
            <v>QUITO</v>
          </cell>
          <cell r="P1151" t="str">
            <v>QUITO</v>
          </cell>
          <cell r="Q1151" t="str">
            <v>PICHINCHA</v>
          </cell>
          <cell r="R1151" t="str">
            <v>2479702</v>
          </cell>
          <cell r="W1151" t="str">
            <v>1706569942001</v>
          </cell>
          <cell r="X1151" t="str">
            <v>0998208921</v>
          </cell>
          <cell r="AA1151">
            <v>44922</v>
          </cell>
          <cell r="AD1151">
            <v>1</v>
          </cell>
          <cell r="AE1151">
            <v>1</v>
          </cell>
          <cell r="AI1151" t="str">
            <v>DESPACHO</v>
          </cell>
          <cell r="AJ1151" t="str">
            <v>NORMAL</v>
          </cell>
          <cell r="AL1151" t="str">
            <v>NO</v>
          </cell>
          <cell r="AN1151" t="str">
            <v>DAS CARGO A LA CUENTA (DELIVERY)</v>
          </cell>
          <cell r="AO1151" t="str">
            <v>DISTRIBUIDORES</v>
          </cell>
          <cell r="AP1151">
            <v>44922</v>
          </cell>
          <cell r="AR1151" t="str">
            <v>MDELIVERY_2479702</v>
          </cell>
          <cell r="AS1151">
            <v>324878</v>
          </cell>
          <cell r="AT1151" t="str">
            <v>D40</v>
          </cell>
          <cell r="AU1151" t="str">
            <v>BTB</v>
          </cell>
          <cell r="AV1151">
            <v>1</v>
          </cell>
          <cell r="AX1151" t="str">
            <v>ENTREGADO</v>
          </cell>
          <cell r="AY1151" t="str">
            <v>HALFSIM MOVISTAR: 1 und - sn. 8959300520560990916</v>
          </cell>
          <cell r="AZ1151" t="str">
            <v>SIMCARD</v>
          </cell>
          <cell r="BA1151" t="str">
            <v>EMPRESAS TITULAR AUSENTE ENTREGA CON SELLO</v>
          </cell>
        </row>
        <row r="1152">
          <cell r="A1152" t="str">
            <v>2479703</v>
          </cell>
          <cell r="B1152" t="str">
            <v>MDELIVERY</v>
          </cell>
          <cell r="C1152">
            <v>44922</v>
          </cell>
          <cell r="D1152" t="str">
            <v>FLEXNET ECUADOR - MDELIVERY</v>
          </cell>
          <cell r="E1152" t="str">
            <v>CALLE 28 DE JUNIO S/N Y GARCIA MORENO ENTRADA LLANO GRANDE</v>
          </cell>
          <cell r="H1152" t="str">
            <v>170208</v>
          </cell>
          <cell r="I1152" t="str">
            <v>QUITO</v>
          </cell>
          <cell r="J1152" t="str">
            <v>PICHINCHA</v>
          </cell>
          <cell r="K1152" t="str">
            <v>MA ISABEL PERALTA_ASOCIACION DE EMPLEADOS DE LA EMPRESA MUNICIPAL DE</v>
          </cell>
          <cell r="L1152" t="str">
            <v>3 DE NOVIEMBRE Y JUAN PABLO I EN LOS ALTOS DE MONTE BIANCO JUNTO A LA CLINICA LATINO</v>
          </cell>
          <cell r="O1152" t="str">
            <v>CUENCA</v>
          </cell>
          <cell r="P1152" t="str">
            <v>CUENCA</v>
          </cell>
          <cell r="Q1152" t="str">
            <v>AZUAY</v>
          </cell>
          <cell r="R1152" t="str">
            <v>2479703</v>
          </cell>
          <cell r="W1152" t="str">
            <v>0190337693001</v>
          </cell>
          <cell r="X1152" t="str">
            <v>0997568536</v>
          </cell>
          <cell r="AA1152">
            <v>44922</v>
          </cell>
          <cell r="AD1152">
            <v>1</v>
          </cell>
          <cell r="AE1152">
            <v>1</v>
          </cell>
          <cell r="AI1152" t="str">
            <v>DESPACHO</v>
          </cell>
          <cell r="AJ1152" t="str">
            <v>NORMAL</v>
          </cell>
          <cell r="AL1152" t="str">
            <v>NO</v>
          </cell>
          <cell r="AN1152" t="str">
            <v>POSVENTA GGCC Y NEGOCIOS</v>
          </cell>
          <cell r="AO1152" t="str">
            <v>GGCC / NEGOCIOS</v>
          </cell>
          <cell r="AP1152">
            <v>44922</v>
          </cell>
          <cell r="AR1152" t="str">
            <v>MDELIVERY_2479703</v>
          </cell>
          <cell r="AS1152">
            <v>324882</v>
          </cell>
          <cell r="AT1152" t="str">
            <v>D40</v>
          </cell>
          <cell r="AU1152" t="str">
            <v>BTB</v>
          </cell>
          <cell r="AV1152">
            <v>1</v>
          </cell>
          <cell r="AX1152" t="str">
            <v>ENTREGADO</v>
          </cell>
          <cell r="AY1152" t="str">
            <v>HALFSIM MOVISTAR: 1 und - sn. 8959300520560991484</v>
          </cell>
          <cell r="AZ1152" t="str">
            <v>SIMCARD</v>
          </cell>
          <cell r="BA1152" t="str">
            <v/>
          </cell>
        </row>
        <row r="1153">
          <cell r="A1153" t="str">
            <v>2479704</v>
          </cell>
          <cell r="B1153" t="str">
            <v>MDELIVERY</v>
          </cell>
          <cell r="C1153">
            <v>44922</v>
          </cell>
          <cell r="D1153" t="str">
            <v>FLEXNET ECUADOR - MDELIVERY</v>
          </cell>
          <cell r="E1153" t="str">
            <v>CALLE 28 DE JUNIO S/N Y GARCIA MORENO ENTRADA LLANO GRANDE</v>
          </cell>
          <cell r="H1153" t="str">
            <v>170208</v>
          </cell>
          <cell r="I1153" t="str">
            <v>QUITO</v>
          </cell>
          <cell r="J1153" t="str">
            <v>PICHINCHA</v>
          </cell>
          <cell r="K1153" t="str">
            <v>CHRISTIAN MIGUEL TIGUA TOALA_CHRISTIAN MIGUEL TIGUA TOALA</v>
          </cell>
          <cell r="L1153" t="str">
            <v>VILLAMIL PLAYAS HOTEL RUMBO AL SOL DIAGONAL AL PARADERO DE BUSES 9 DE MARZO A LADO DE LA CARNICERIA FERNANDEZ</v>
          </cell>
          <cell r="O1153" t="str">
            <v>PLAYAS</v>
          </cell>
          <cell r="P1153" t="str">
            <v>PLAYAS</v>
          </cell>
          <cell r="Q1153" t="str">
            <v>GUAYAS</v>
          </cell>
          <cell r="R1153" t="str">
            <v>2479704</v>
          </cell>
          <cell r="W1153" t="str">
            <v>0923282487001</v>
          </cell>
          <cell r="X1153" t="str">
            <v>0981471224</v>
          </cell>
          <cell r="AA1153">
            <v>44922</v>
          </cell>
          <cell r="AD1153">
            <v>1</v>
          </cell>
          <cell r="AE1153">
            <v>1</v>
          </cell>
          <cell r="AI1153" t="str">
            <v>DESPACHO</v>
          </cell>
          <cell r="AJ1153" t="str">
            <v>NORMAL</v>
          </cell>
          <cell r="AL1153" t="str">
            <v>NO</v>
          </cell>
          <cell r="AN1153" t="str">
            <v>DAS CARGO A LA CUENTA (DELIVERY)</v>
          </cell>
          <cell r="AO1153" t="str">
            <v>DISTRIBUIDORES</v>
          </cell>
          <cell r="AP1153">
            <v>44922</v>
          </cell>
          <cell r="AR1153" t="str">
            <v>MDELIVERY_2479704</v>
          </cell>
          <cell r="AS1153">
            <v>324880</v>
          </cell>
          <cell r="AT1153" t="str">
            <v>D40</v>
          </cell>
          <cell r="AU1153" t="str">
            <v>BTB</v>
          </cell>
          <cell r="AV1153">
            <v>1</v>
          </cell>
          <cell r="AX1153" t="str">
            <v>ENTREGADO</v>
          </cell>
          <cell r="AY1153" t="str">
            <v>HALFSIM MOVISTAR: 1 und - sn. 8959300120521942799</v>
          </cell>
          <cell r="AZ1153" t="str">
            <v>SIMCARD</v>
          </cell>
          <cell r="BA1153" t="str">
            <v>EMPRESAS TITULAR AUSENTE ENTREGA CON SELLO</v>
          </cell>
        </row>
        <row r="1154">
          <cell r="A1154" t="str">
            <v>2479705</v>
          </cell>
          <cell r="B1154" t="str">
            <v>MDELIVERY</v>
          </cell>
          <cell r="C1154">
            <v>44922</v>
          </cell>
          <cell r="D1154" t="str">
            <v>FLEXNET ECUADOR - MDELIVERY</v>
          </cell>
          <cell r="E1154" t="str">
            <v>CALLE 28 DE JUNIO S/N Y GARCIA MORENO ENTRADA LLANO GRANDE</v>
          </cell>
          <cell r="H1154" t="str">
            <v>170208</v>
          </cell>
          <cell r="I1154" t="str">
            <v>QUITO</v>
          </cell>
          <cell r="J1154" t="str">
            <v>PICHINCHA</v>
          </cell>
          <cell r="K1154" t="str">
            <v>MIGUEL VASCONEZ_ BANCO PICHINCHA CA</v>
          </cell>
          <cell r="L1154" t="str">
            <v>AV 10 DE AGOSTO N3799 Y BARON DE CARONDELET</v>
          </cell>
          <cell r="O1154" t="str">
            <v>QUITO</v>
          </cell>
          <cell r="P1154" t="str">
            <v>QUITO</v>
          </cell>
          <cell r="Q1154" t="str">
            <v>PICHINCHA</v>
          </cell>
          <cell r="R1154" t="str">
            <v>2479705</v>
          </cell>
          <cell r="W1154" t="str">
            <v>1790010937001</v>
          </cell>
          <cell r="X1154" t="str">
            <v>0983510665</v>
          </cell>
          <cell r="AA1154">
            <v>44922</v>
          </cell>
          <cell r="AD1154">
            <v>1</v>
          </cell>
          <cell r="AE1154">
            <v>1</v>
          </cell>
          <cell r="AI1154" t="str">
            <v>DESPACHO</v>
          </cell>
          <cell r="AJ1154" t="str">
            <v>NORMAL</v>
          </cell>
          <cell r="AL1154" t="str">
            <v>NO</v>
          </cell>
          <cell r="AN1154" t="str">
            <v>POSVENTA GGCC Y NEGOCIOS</v>
          </cell>
          <cell r="AO1154" t="str">
            <v>GGCC / NEGOCIOS</v>
          </cell>
          <cell r="AP1154">
            <v>44922</v>
          </cell>
          <cell r="AR1154" t="str">
            <v>MDELIVERY_2479705</v>
          </cell>
          <cell r="AS1154">
            <v>324884</v>
          </cell>
          <cell r="AT1154" t="str">
            <v>D40</v>
          </cell>
          <cell r="AU1154" t="str">
            <v>BTB</v>
          </cell>
          <cell r="AV1154">
            <v>1</v>
          </cell>
          <cell r="AX1154" t="str">
            <v>ENTREGADO</v>
          </cell>
          <cell r="AY1154" t="str">
            <v>LTE HONOR X6 NEGRO: 1 und - sn. 862800060808151</v>
          </cell>
          <cell r="AZ1154" t="str">
            <v>TERMINAL</v>
          </cell>
          <cell r="BA1154" t="str">
            <v/>
          </cell>
        </row>
        <row r="1155">
          <cell r="A1155" t="str">
            <v>2479706</v>
          </cell>
          <cell r="B1155" t="str">
            <v>MDELIVERY</v>
          </cell>
          <cell r="C1155">
            <v>44922</v>
          </cell>
          <cell r="D1155" t="str">
            <v>FLEXNET ECUADOR - MDELIVERY</v>
          </cell>
          <cell r="E1155" t="str">
            <v>CALLE 28 DE JUNIO S/N Y GARCIA MORENO ENTRADA LLANO GRANDE</v>
          </cell>
          <cell r="H1155" t="str">
            <v>170208</v>
          </cell>
          <cell r="I1155" t="str">
            <v>QUITO</v>
          </cell>
          <cell r="J1155" t="str">
            <v>PICHINCHA</v>
          </cell>
          <cell r="K1155" t="str">
            <v>LUIS RUPERTO PALACIOS IZURIETA_LUIS RUPERTO PALACIOS IZURIETA</v>
          </cell>
          <cell r="L1155" t="str">
            <v>COPENHAGUE Y GUAYAQUIL PORTON DE MADERA CASA DE DOS PISOS</v>
          </cell>
          <cell r="O1155" t="str">
            <v>RIOBAMBA</v>
          </cell>
          <cell r="P1155" t="str">
            <v>RIOBAMBA</v>
          </cell>
          <cell r="Q1155" t="str">
            <v>CHIMBORAZO</v>
          </cell>
          <cell r="R1155" t="str">
            <v>2479706</v>
          </cell>
          <cell r="W1155" t="str">
            <v>0601997901001</v>
          </cell>
          <cell r="X1155" t="str">
            <v>0996864673</v>
          </cell>
          <cell r="AA1155">
            <v>44922</v>
          </cell>
          <cell r="AD1155">
            <v>1</v>
          </cell>
          <cell r="AE1155">
            <v>1</v>
          </cell>
          <cell r="AI1155" t="str">
            <v>DESPACHO</v>
          </cell>
          <cell r="AJ1155" t="str">
            <v>NORMAL</v>
          </cell>
          <cell r="AL1155" t="str">
            <v>NO</v>
          </cell>
          <cell r="AN1155" t="str">
            <v>DAS CARGO A LA CUENTA (DELIVERY)</v>
          </cell>
          <cell r="AO1155" t="str">
            <v>DISTRIBUIDORES</v>
          </cell>
          <cell r="AP1155">
            <v>44922</v>
          </cell>
          <cell r="AR1155" t="str">
            <v>MDELIVERY_2479706</v>
          </cell>
          <cell r="AS1155">
            <v>324879</v>
          </cell>
          <cell r="AT1155" t="str">
            <v>D40</v>
          </cell>
          <cell r="AU1155" t="str">
            <v>BTB</v>
          </cell>
          <cell r="AV1155">
            <v>1</v>
          </cell>
          <cell r="AX1155" t="str">
            <v>EN_TRANSITO</v>
          </cell>
          <cell r="AY1155" t="str">
            <v>HALFSIM MOVISTAR: 1 und - sn. 8959300520560991245</v>
          </cell>
          <cell r="AZ1155" t="str">
            <v>SIMCARD</v>
          </cell>
          <cell r="BA1155" t="str">
            <v>EMPRESAS TITULAR AUSENTE ENTREGA CON SELLO</v>
          </cell>
        </row>
        <row r="1156">
          <cell r="A1156" t="str">
            <v>2479707</v>
          </cell>
          <cell r="B1156" t="str">
            <v>MDELIVERY</v>
          </cell>
          <cell r="C1156">
            <v>44922</v>
          </cell>
          <cell r="D1156" t="str">
            <v>FLEXNET ECUADOR - MDELIVERY</v>
          </cell>
          <cell r="E1156" t="str">
            <v>CALLE 28 DE JUNIO S/N Y GARCIA MORENO ENTRADA LLANO GRANDE</v>
          </cell>
          <cell r="H1156" t="str">
            <v>170208</v>
          </cell>
          <cell r="I1156" t="str">
            <v>QUITO</v>
          </cell>
          <cell r="J1156" t="str">
            <v>PICHINCHA</v>
          </cell>
          <cell r="K1156" t="str">
            <v>ERIC MERCADO O PEDRO ILLESCAS_ALEXA SAMANTHA ANGULO CAICEDO</v>
          </cell>
          <cell r="L1156" t="str">
            <v>CIUDADELA 9 DE OCTUBRE CALLE TERCERA VILLA 306 Y AVENIDA TERCERA SUR DE LA CIUDAD CASA DE 2 PISOS CON REJAS BLANCAS</v>
          </cell>
          <cell r="O1156" t="str">
            <v>GUAYAQUIL</v>
          </cell>
          <cell r="P1156" t="str">
            <v>GUAYAQUIL</v>
          </cell>
          <cell r="Q1156" t="str">
            <v>GUAYAS</v>
          </cell>
          <cell r="R1156" t="str">
            <v>2479707</v>
          </cell>
          <cell r="W1156" t="str">
            <v>0951764638001</v>
          </cell>
          <cell r="X1156" t="str">
            <v>0995801473</v>
          </cell>
          <cell r="AA1156">
            <v>44922</v>
          </cell>
          <cell r="AD1156">
            <v>1</v>
          </cell>
          <cell r="AE1156">
            <v>1</v>
          </cell>
          <cell r="AI1156" t="str">
            <v>DESPACHO</v>
          </cell>
          <cell r="AJ1156" t="str">
            <v>NORMAL</v>
          </cell>
          <cell r="AL1156" t="str">
            <v>NO</v>
          </cell>
          <cell r="AN1156" t="str">
            <v>DAS CARGO A LA CUENTA (DELIVERY)</v>
          </cell>
          <cell r="AO1156" t="str">
            <v>DISTRIBUIDORES</v>
          </cell>
          <cell r="AP1156">
            <v>44922</v>
          </cell>
          <cell r="AR1156" t="str">
            <v>MDELIVERY_2479707</v>
          </cell>
          <cell r="AS1156">
            <v>324883</v>
          </cell>
          <cell r="AT1156" t="str">
            <v>D40</v>
          </cell>
          <cell r="AU1156" t="str">
            <v>BTB</v>
          </cell>
          <cell r="AV1156">
            <v>1</v>
          </cell>
          <cell r="AX1156" t="str">
            <v>EN_TRANSITO</v>
          </cell>
          <cell r="AY1156" t="str">
            <v>HALFSIM MOVISTAR: 1 und - sn. 8959300120521942807</v>
          </cell>
          <cell r="AZ1156" t="str">
            <v>SIMCARD</v>
          </cell>
          <cell r="BA1156" t="str">
            <v>EMPRESAS TITULAR AUSENTE ENTREGA CON SELLO</v>
          </cell>
        </row>
        <row r="1157">
          <cell r="A1157" t="str">
            <v>2479708</v>
          </cell>
          <cell r="B1157" t="str">
            <v>MDELIVERY</v>
          </cell>
          <cell r="C1157">
            <v>44922</v>
          </cell>
          <cell r="D1157" t="str">
            <v>FLEXNET ECUADOR - MDELIVERY</v>
          </cell>
          <cell r="E1157" t="str">
            <v>CALLE 28 DE JUNIO S/N Y GARCIA MORENO ENTRADA LLANO GRANDE</v>
          </cell>
          <cell r="H1157" t="str">
            <v>170208</v>
          </cell>
          <cell r="I1157" t="str">
            <v>QUITO</v>
          </cell>
          <cell r="J1157" t="str">
            <v>PICHINCHA</v>
          </cell>
          <cell r="K1157" t="str">
            <v>MAYBE MADELAINE LEON NAGUA_MAYBE MADELAINE LEON NAGUA</v>
          </cell>
          <cell r="L1157" t="str">
            <v>CDLA LOS VERGELAS SECTOR B MZ 1 V2 CASA DE COLOR CREMA DE 2 PISOS ATRAS DE LA ESCUELA ENRIQUETA ES LA UNICA CASA</v>
          </cell>
          <cell r="O1157" t="str">
            <v>MACHALA</v>
          </cell>
          <cell r="P1157" t="str">
            <v>MACHALA</v>
          </cell>
          <cell r="Q1157" t="str">
            <v>EL ORO</v>
          </cell>
          <cell r="R1157" t="str">
            <v>2479708</v>
          </cell>
          <cell r="W1157" t="str">
            <v>0704954759001</v>
          </cell>
          <cell r="X1157" t="str">
            <v>0980322430</v>
          </cell>
          <cell r="AA1157">
            <v>44922</v>
          </cell>
          <cell r="AD1157">
            <v>1</v>
          </cell>
          <cell r="AE1157">
            <v>1</v>
          </cell>
          <cell r="AI1157" t="str">
            <v>DESPACHO</v>
          </cell>
          <cell r="AJ1157" t="str">
            <v>NORMAL</v>
          </cell>
          <cell r="AL1157" t="str">
            <v>NO</v>
          </cell>
          <cell r="AN1157" t="str">
            <v>DAS CARGO A LA CUENTA (DELIVERY)</v>
          </cell>
          <cell r="AO1157" t="str">
            <v>DISTRIBUIDORES</v>
          </cell>
          <cell r="AP1157">
            <v>44922</v>
          </cell>
          <cell r="AR1157" t="str">
            <v>MDELIVERY_2479708</v>
          </cell>
          <cell r="AS1157">
            <v>324881</v>
          </cell>
          <cell r="AT1157" t="str">
            <v>D40</v>
          </cell>
          <cell r="AU1157" t="str">
            <v>BTB</v>
          </cell>
          <cell r="AV1157">
            <v>1</v>
          </cell>
          <cell r="AX1157" t="str">
            <v>ENTREGADO</v>
          </cell>
          <cell r="AY1157" t="str">
            <v>HALFSIM MOVISTAR: 1 und - sn. 8959300120521948259</v>
          </cell>
          <cell r="AZ1157" t="str">
            <v>SIMCARD</v>
          </cell>
          <cell r="BA1157" t="str">
            <v>EMPRESAS TITULAR AUSENTE ENTREGA CON SELLO</v>
          </cell>
        </row>
        <row r="1158">
          <cell r="A1158" t="str">
            <v>2479709</v>
          </cell>
          <cell r="B1158" t="str">
            <v>MDELIVERY</v>
          </cell>
          <cell r="C1158">
            <v>44922</v>
          </cell>
          <cell r="D1158" t="str">
            <v>FLEXNET ECUADOR - MDELIVERY</v>
          </cell>
          <cell r="E1158" t="str">
            <v>CALLE 28 DE JUNIO S/N Y GARCIA MORENO ENTRADA LLANO GRANDE</v>
          </cell>
          <cell r="H1158" t="str">
            <v>170208</v>
          </cell>
          <cell r="I1158" t="str">
            <v>QUITO</v>
          </cell>
          <cell r="J1158" t="str">
            <v>PICHINCHA</v>
          </cell>
          <cell r="K1158" t="str">
            <v>NELSON VICENTE VERA ROSADO_NELSON VICENTE VERA ROSADO</v>
          </cell>
          <cell r="L1158" t="str">
            <v>29 AVA ENTRE CALLE CH Y D SUBURBIO OESTE ENTREGAR EN FARMACIA</v>
          </cell>
          <cell r="O1158" t="str">
            <v>GUAYAQUIL</v>
          </cell>
          <cell r="P1158" t="str">
            <v>GUAYAQUIL</v>
          </cell>
          <cell r="Q1158" t="str">
            <v>GUAYAS</v>
          </cell>
          <cell r="R1158" t="str">
            <v>2479709</v>
          </cell>
          <cell r="W1158" t="str">
            <v>0908014657001</v>
          </cell>
          <cell r="X1158" t="str">
            <v>0996035794/0996874070</v>
          </cell>
          <cell r="AA1158">
            <v>44922</v>
          </cell>
          <cell r="AD1158">
            <v>1</v>
          </cell>
          <cell r="AE1158">
            <v>1</v>
          </cell>
          <cell r="AI1158" t="str">
            <v>DESPACHO</v>
          </cell>
          <cell r="AJ1158" t="str">
            <v>NORMAL</v>
          </cell>
          <cell r="AL1158" t="str">
            <v>NO</v>
          </cell>
          <cell r="AN1158" t="str">
            <v>DAS CARGO A LA CUENTA (DELIVERY)</v>
          </cell>
          <cell r="AO1158" t="str">
            <v>DISTRIBUIDORES</v>
          </cell>
          <cell r="AP1158">
            <v>44922</v>
          </cell>
          <cell r="AR1158" t="str">
            <v>MDELIVERY_2479709</v>
          </cell>
          <cell r="AS1158">
            <v>324885</v>
          </cell>
          <cell r="AT1158" t="str">
            <v>D40</v>
          </cell>
          <cell r="AU1158" t="str">
            <v>BTB</v>
          </cell>
          <cell r="AV1158">
            <v>1</v>
          </cell>
          <cell r="AX1158" t="str">
            <v>ENTREGADO</v>
          </cell>
          <cell r="AY1158" t="str">
            <v>HALFSIM MOVISTAR: 1 und - sn. 8959300520560991492</v>
          </cell>
          <cell r="AZ1158" t="str">
            <v>SIMCARD</v>
          </cell>
          <cell r="BA1158" t="str">
            <v>EMPRESAS TITULAR AUSENTE ENTREGA CON SELLO</v>
          </cell>
        </row>
        <row r="1159">
          <cell r="A1159" t="str">
            <v>2479710</v>
          </cell>
          <cell r="B1159" t="str">
            <v>MDELIVERY</v>
          </cell>
          <cell r="C1159">
            <v>44922</v>
          </cell>
          <cell r="D1159" t="str">
            <v>FLEXNET ECUADOR - MDELIVERY</v>
          </cell>
          <cell r="E1159" t="str">
            <v>CALLE 28 DE JUNIO S/N Y GARCIA MORENO ENTRADA LLANO GRANDE</v>
          </cell>
          <cell r="H1159" t="str">
            <v>170208</v>
          </cell>
          <cell r="I1159" t="str">
            <v>QUITO</v>
          </cell>
          <cell r="J1159" t="str">
            <v>PICHINCHA</v>
          </cell>
          <cell r="K1159" t="str">
            <v>EDISON BOLIVAR GUACHAMIN_VISE ECUADOR CIA LTDA</v>
          </cell>
          <cell r="L1159" t="str">
            <v>INGLATERRA E3 266 Y AV AMAZONAS EDIF STRATA PISO 7</v>
          </cell>
          <cell r="O1159" t="str">
            <v>QUITO</v>
          </cell>
          <cell r="P1159" t="str">
            <v>QUITO</v>
          </cell>
          <cell r="Q1159" t="str">
            <v>PICHINCHA</v>
          </cell>
          <cell r="R1159" t="str">
            <v>2479710</v>
          </cell>
          <cell r="W1159" t="str">
            <v>0992251069001</v>
          </cell>
          <cell r="X1159" t="str">
            <v>0987406904</v>
          </cell>
          <cell r="AA1159">
            <v>44922</v>
          </cell>
          <cell r="AD1159">
            <v>1</v>
          </cell>
          <cell r="AE1159">
            <v>1</v>
          </cell>
          <cell r="AI1159" t="str">
            <v>DESPACHO</v>
          </cell>
          <cell r="AJ1159" t="str">
            <v>NORMAL</v>
          </cell>
          <cell r="AL1159" t="str">
            <v>NO</v>
          </cell>
          <cell r="AN1159" t="str">
            <v>367 EMPRESAS Y NEGOCIOS (EXPRESS SOLO QUITO)</v>
          </cell>
          <cell r="AO1159" t="str">
            <v>GGCC / NEGOCIOS</v>
          </cell>
          <cell r="AP1159">
            <v>44922</v>
          </cell>
          <cell r="AR1159" t="str">
            <v>MDELIVERY_2479710</v>
          </cell>
          <cell r="AS1159">
            <v>324886</v>
          </cell>
          <cell r="AT1159" t="str">
            <v>D40</v>
          </cell>
          <cell r="AU1159" t="str">
            <v>BTB</v>
          </cell>
          <cell r="AV1159">
            <v>1</v>
          </cell>
          <cell r="AX1159" t="str">
            <v>ENTREGADO</v>
          </cell>
          <cell r="AY1159" t="str">
            <v>LTE SAMSUNG S21 FE VERDE: 1 und - sn. 352755852599466</v>
          </cell>
          <cell r="AZ1159" t="str">
            <v>TERMINAL</v>
          </cell>
          <cell r="BA1159" t="str">
            <v/>
          </cell>
        </row>
        <row r="1160">
          <cell r="A1160" t="str">
            <v>2479711</v>
          </cell>
          <cell r="B1160" t="str">
            <v>MDELIVERY</v>
          </cell>
          <cell r="C1160">
            <v>44922</v>
          </cell>
          <cell r="D1160" t="str">
            <v>FLEXNET ECUADOR - MDELIVERY</v>
          </cell>
          <cell r="E1160" t="str">
            <v>CALLE 28 DE JUNIO S/N Y GARCIA MORENO ENTRADA LLANO GRANDE</v>
          </cell>
          <cell r="H1160" t="str">
            <v>170208</v>
          </cell>
          <cell r="I1160" t="str">
            <v>QUITO</v>
          </cell>
          <cell r="J1160" t="str">
            <v>PICHINCHA</v>
          </cell>
          <cell r="K1160" t="str">
            <v>FEDERACION ECUIATORIANA DE TENIS DE CAMPO_ FEDERACION ECUATORIANA DE TENIS DE CAMPO</v>
          </cell>
          <cell r="L1160" t="str">
            <v>LOMAS DE URDESA CALLE GINATTA EDIFICIO VERDE OSCURO DE 3 PLANTAS EN LA PARTE DE ARRIBA DONDE ESTAN LAS CANCHAS DE TENIS Y LA CENTRAL CLORONIZADORA DE INTERAGUA</v>
          </cell>
          <cell r="O1160" t="str">
            <v>GUAYAQUIL</v>
          </cell>
          <cell r="P1160" t="str">
            <v>GUAYAQUIL</v>
          </cell>
          <cell r="Q1160" t="str">
            <v>GUAYAS</v>
          </cell>
          <cell r="R1160" t="str">
            <v>2479711</v>
          </cell>
          <cell r="W1160" t="str">
            <v>0991310711001</v>
          </cell>
          <cell r="X1160" t="str">
            <v>0958940333</v>
          </cell>
          <cell r="AA1160">
            <v>44922</v>
          </cell>
          <cell r="AD1160">
            <v>1</v>
          </cell>
          <cell r="AE1160">
            <v>1</v>
          </cell>
          <cell r="AI1160" t="str">
            <v>DESPACHO</v>
          </cell>
          <cell r="AJ1160" t="str">
            <v>NORMAL</v>
          </cell>
          <cell r="AL1160" t="str">
            <v>NO</v>
          </cell>
          <cell r="AN1160" t="str">
            <v>367 EMPRESAS Y NEGOCIOS</v>
          </cell>
          <cell r="AO1160" t="str">
            <v>GGCC / NEGOCIOS</v>
          </cell>
          <cell r="AP1160">
            <v>44922</v>
          </cell>
          <cell r="AR1160" t="str">
            <v>MDELIVERY_2479711</v>
          </cell>
          <cell r="AS1160">
            <v>324890</v>
          </cell>
          <cell r="AT1160" t="str">
            <v>D40</v>
          </cell>
          <cell r="AU1160" t="str">
            <v>BTB</v>
          </cell>
          <cell r="AV1160">
            <v>2</v>
          </cell>
          <cell r="AX1160" t="str">
            <v>ENTREGADO</v>
          </cell>
          <cell r="AY1160" t="str">
            <v>HALFSIM MOVISTAR: 2 und - sn. 8959300520560991393,8959300520560991419</v>
          </cell>
          <cell r="AZ1160" t="str">
            <v>SIMCARD</v>
          </cell>
          <cell r="BA1160" t="str">
            <v/>
          </cell>
        </row>
        <row r="1161">
          <cell r="A1161" t="str">
            <v>2479713</v>
          </cell>
          <cell r="B1161" t="str">
            <v>MDELIVERY</v>
          </cell>
          <cell r="C1161">
            <v>44922</v>
          </cell>
          <cell r="D1161" t="str">
            <v>FLEXNET ECUADOR - MDELIVERY</v>
          </cell>
          <cell r="E1161" t="str">
            <v>CALLE 28 DE JUNIO S/N Y GARCIA MORENO ENTRADA LLANO GRANDE</v>
          </cell>
          <cell r="H1161" t="str">
            <v>170208</v>
          </cell>
          <cell r="I1161" t="str">
            <v>QUITO</v>
          </cell>
          <cell r="J1161" t="str">
            <v>PICHINCHA</v>
          </cell>
          <cell r="K1161" t="str">
            <v>LOGICALEC S A S _LOGICALEC S A S</v>
          </cell>
          <cell r="L1161" t="str">
            <v>CEIBOS NORTE CALLE 3RA V 219 Y OLMOS REFERENCIA CEIBOS NORTE</v>
          </cell>
          <cell r="O1161" t="str">
            <v>GUAYAQUIL</v>
          </cell>
          <cell r="P1161" t="str">
            <v>GUAYAQUIL</v>
          </cell>
          <cell r="Q1161" t="str">
            <v>GUAYAS</v>
          </cell>
          <cell r="R1161" t="str">
            <v>2479713</v>
          </cell>
          <cell r="W1161" t="str">
            <v>0993347779001</v>
          </cell>
          <cell r="X1161" t="str">
            <v>0982216632</v>
          </cell>
          <cell r="AA1161">
            <v>44922</v>
          </cell>
          <cell r="AD1161">
            <v>1</v>
          </cell>
          <cell r="AE1161">
            <v>1</v>
          </cell>
          <cell r="AI1161" t="str">
            <v>DESPACHO</v>
          </cell>
          <cell r="AJ1161" t="str">
            <v>NORMAL</v>
          </cell>
          <cell r="AL1161" t="str">
            <v>NO</v>
          </cell>
          <cell r="AN1161" t="str">
            <v>DAS CARGO A LA CUENTA (DELIVERY)</v>
          </cell>
          <cell r="AO1161" t="str">
            <v>DISTRIBUIDORES</v>
          </cell>
          <cell r="AP1161">
            <v>44922</v>
          </cell>
          <cell r="AR1161" t="str">
            <v>MDELIVERY_2479713</v>
          </cell>
          <cell r="AS1161">
            <v>324888</v>
          </cell>
          <cell r="AT1161" t="str">
            <v>D40</v>
          </cell>
          <cell r="AU1161" t="str">
            <v>BTB</v>
          </cell>
          <cell r="AV1161">
            <v>1</v>
          </cell>
          <cell r="AX1161" t="str">
            <v>EN_TRANSITO</v>
          </cell>
          <cell r="AY1161" t="str">
            <v>HALFSIM MOVISTAR: 1 und - sn. 8959300120522676461</v>
          </cell>
          <cell r="AZ1161" t="str">
            <v>SIMCARD</v>
          </cell>
          <cell r="BA1161" t="str">
            <v>EMPRESAS TITULAR AUSENTE ENTREGA CON SELLO</v>
          </cell>
        </row>
        <row r="1162">
          <cell r="A1162" t="str">
            <v>2479714</v>
          </cell>
          <cell r="B1162" t="str">
            <v>MDELIVERY</v>
          </cell>
          <cell r="C1162">
            <v>44922</v>
          </cell>
          <cell r="D1162" t="str">
            <v>FLEXNET ECUADOR - MDELIVERY</v>
          </cell>
          <cell r="E1162" t="str">
            <v>CALLE 28 DE JUNIO S/N Y GARCIA MORENO ENTRADA LLANO GRANDE</v>
          </cell>
          <cell r="H1162" t="str">
            <v>170208</v>
          </cell>
          <cell r="I1162" t="str">
            <v>QUITO</v>
          </cell>
          <cell r="J1162" t="str">
            <v>PICHINCHA</v>
          </cell>
          <cell r="K1162" t="str">
            <v>WILSON RIGOBERTO GUADAMUD MOREIRA_WILSON RIGOBERTO GUADAMUD MOREIRA</v>
          </cell>
          <cell r="L1162" t="str">
            <v>CALLE SANTA ROSA Y WALTER AGUIRRE UNIDAD EDUCATIVA ROSA ZARATE</v>
          </cell>
          <cell r="O1162" t="str">
            <v>LA CONCORDIA</v>
          </cell>
          <cell r="P1162" t="str">
            <v>LA CONCORDIA</v>
          </cell>
          <cell r="Q1162" t="str">
            <v>SANTO DOMINGO</v>
          </cell>
          <cell r="R1162" t="str">
            <v>2479714</v>
          </cell>
          <cell r="W1162" t="str">
            <v>1709897050001</v>
          </cell>
          <cell r="X1162" t="str">
            <v>0959493993/0996464326</v>
          </cell>
          <cell r="AA1162">
            <v>44922</v>
          </cell>
          <cell r="AD1162">
            <v>1</v>
          </cell>
          <cell r="AE1162">
            <v>1</v>
          </cell>
          <cell r="AI1162" t="str">
            <v>DESPACHO</v>
          </cell>
          <cell r="AJ1162" t="str">
            <v>NORMAL</v>
          </cell>
          <cell r="AL1162" t="str">
            <v>NO</v>
          </cell>
          <cell r="AN1162" t="str">
            <v>DAS CARGO A LA CUENTA (DELIVERY)</v>
          </cell>
          <cell r="AO1162" t="str">
            <v>DISTRIBUIDORES</v>
          </cell>
          <cell r="AP1162">
            <v>44922</v>
          </cell>
          <cell r="AR1162" t="str">
            <v>MDELIVERY_2479714</v>
          </cell>
          <cell r="AS1162">
            <v>324892</v>
          </cell>
          <cell r="AT1162" t="str">
            <v>D40</v>
          </cell>
          <cell r="AU1162" t="str">
            <v>BTB</v>
          </cell>
          <cell r="AV1162">
            <v>1</v>
          </cell>
          <cell r="AX1162" t="str">
            <v>ENTREGADO</v>
          </cell>
          <cell r="AY1162" t="str">
            <v>HALFSIM MOVISTAR: 1 und - sn. 8959300520560991450</v>
          </cell>
          <cell r="AZ1162" t="str">
            <v>SIMCARD</v>
          </cell>
          <cell r="BA1162" t="str">
            <v>EMPRESAS TITULAR AUSENTE ENTREGA CON SELLO</v>
          </cell>
        </row>
        <row r="1163">
          <cell r="A1163" t="str">
            <v>2479715</v>
          </cell>
          <cell r="B1163" t="str">
            <v>MDELIVERY</v>
          </cell>
          <cell r="C1163">
            <v>44922</v>
          </cell>
          <cell r="D1163" t="str">
            <v>FLEXNET ECUADOR - MDELIVERY</v>
          </cell>
          <cell r="E1163" t="str">
            <v>CALLE 28 DE JUNIO S/N Y GARCIA MORENO ENTRADA LLANO GRANDE</v>
          </cell>
          <cell r="H1163" t="str">
            <v>170208</v>
          </cell>
          <cell r="I1163" t="str">
            <v>QUITO</v>
          </cell>
          <cell r="J1163" t="str">
            <v>PICHINCHA</v>
          </cell>
          <cell r="K1163" t="str">
            <v>SILVANA MORALES O WILSON PACHACAMA_COMPANIA DE TRANSPORTE DE TAXIS TRANSTRIANGULO S A</v>
          </cell>
          <cell r="L1163" t="str">
            <v>PICHINCHA QUITO ALANGASI AVENIDA ARGENTINA OE9 72 Y PASAJE NUMERO CUATRO</v>
          </cell>
          <cell r="O1163" t="str">
            <v>QUITO</v>
          </cell>
          <cell r="P1163" t="str">
            <v>QUITO</v>
          </cell>
          <cell r="Q1163" t="str">
            <v>PICHINCHA</v>
          </cell>
          <cell r="R1163" t="str">
            <v>2479715</v>
          </cell>
          <cell r="W1163" t="str">
            <v>1792430089001</v>
          </cell>
          <cell r="X1163" t="str">
            <v>992735593</v>
          </cell>
          <cell r="AA1163">
            <v>44922</v>
          </cell>
          <cell r="AD1163">
            <v>1</v>
          </cell>
          <cell r="AE1163">
            <v>1</v>
          </cell>
          <cell r="AI1163" t="str">
            <v>DESPACHO</v>
          </cell>
          <cell r="AJ1163" t="str">
            <v>NORMAL</v>
          </cell>
          <cell r="AL1163" t="str">
            <v>NO</v>
          </cell>
          <cell r="AN1163" t="str">
            <v>DAS CARGO A LA CUENTA (DELIVERY)</v>
          </cell>
          <cell r="AO1163" t="str">
            <v>DISTRIBUIDORES</v>
          </cell>
          <cell r="AP1163">
            <v>44922</v>
          </cell>
          <cell r="AR1163" t="str">
            <v>MDELIVERY_2479715</v>
          </cell>
          <cell r="AS1163">
            <v>324887</v>
          </cell>
          <cell r="AT1163" t="str">
            <v>D40</v>
          </cell>
          <cell r="AU1163" t="str">
            <v>BTB</v>
          </cell>
          <cell r="AV1163">
            <v>1</v>
          </cell>
          <cell r="AX1163" t="str">
            <v>ENTREGADO</v>
          </cell>
          <cell r="AY1163" t="str">
            <v>HALFSIM MOVISTAR: 1 und - sn. 8959300520560991443</v>
          </cell>
          <cell r="AZ1163" t="str">
            <v>SIMCARD</v>
          </cell>
          <cell r="BA1163" t="str">
            <v>EMPRESAS TITULAR AUSENTE ENTREGA CON SELLO</v>
          </cell>
        </row>
        <row r="1164">
          <cell r="A1164" t="str">
            <v>2479716</v>
          </cell>
          <cell r="B1164" t="str">
            <v>MDELIVERY</v>
          </cell>
          <cell r="C1164">
            <v>44922</v>
          </cell>
          <cell r="D1164" t="str">
            <v>FLEXNET ECUADOR - MDELIVERY</v>
          </cell>
          <cell r="E1164" t="str">
            <v>CALLE 28 DE JUNIO S/N Y GARCIA MORENO ENTRADA LLANO GRANDE</v>
          </cell>
          <cell r="H1164" t="str">
            <v>170208</v>
          </cell>
          <cell r="I1164" t="str">
            <v>QUITO</v>
          </cell>
          <cell r="J1164" t="str">
            <v>PICHINCHA</v>
          </cell>
          <cell r="K1164" t="str">
            <v>NATHALIA PALACIOS_HACIENDA CELIA MARIA C A</v>
          </cell>
          <cell r="L1164" t="str">
            <v>LUQUE 127 Y PEDRO CARBO</v>
          </cell>
          <cell r="O1164" t="str">
            <v>GUAYAQUIL</v>
          </cell>
          <cell r="P1164" t="str">
            <v>GUAYAQUIL</v>
          </cell>
          <cell r="Q1164" t="str">
            <v>GUAYAS</v>
          </cell>
          <cell r="R1164" t="str">
            <v>2479716</v>
          </cell>
          <cell r="W1164" t="str">
            <v>0790049055001</v>
          </cell>
          <cell r="X1164" t="str">
            <v>0999489566</v>
          </cell>
          <cell r="AA1164">
            <v>44922</v>
          </cell>
          <cell r="AD1164">
            <v>1</v>
          </cell>
          <cell r="AE1164">
            <v>1</v>
          </cell>
          <cell r="AI1164" t="str">
            <v>DESPACHO</v>
          </cell>
          <cell r="AJ1164" t="str">
            <v>NORMAL</v>
          </cell>
          <cell r="AL1164" t="str">
            <v>NO</v>
          </cell>
          <cell r="AN1164" t="str">
            <v>367 EMPRESAS Y NEGOCIOS</v>
          </cell>
          <cell r="AO1164" t="str">
            <v>GGCC / NEGOCIOS</v>
          </cell>
          <cell r="AP1164">
            <v>44922</v>
          </cell>
          <cell r="AR1164" t="str">
            <v>MDELIVERY_2479716</v>
          </cell>
          <cell r="AS1164">
            <v>324891</v>
          </cell>
          <cell r="AT1164" t="str">
            <v>D40</v>
          </cell>
          <cell r="AU1164" t="str">
            <v>BTB</v>
          </cell>
          <cell r="AV1164">
            <v>1</v>
          </cell>
          <cell r="AX1164" t="str">
            <v>ENTREGADO</v>
          </cell>
          <cell r="AY1164" t="str">
            <v>LTE SAMSUNG A03 CORE COBRE: 1 und - sn. 352286991462945</v>
          </cell>
          <cell r="AZ1164" t="str">
            <v>TERMINAL</v>
          </cell>
          <cell r="BA1164" t="str">
            <v/>
          </cell>
        </row>
        <row r="1165">
          <cell r="A1165" t="str">
            <v>2479717</v>
          </cell>
          <cell r="B1165" t="str">
            <v>MDELIVERY</v>
          </cell>
          <cell r="C1165">
            <v>44922</v>
          </cell>
          <cell r="D1165" t="str">
            <v>FLEXNET ECUADOR - MDELIVERY</v>
          </cell>
          <cell r="E1165" t="str">
            <v>CALLE 28 DE JUNIO S/N Y GARCIA MORENO ENTRADA LLANO GRANDE</v>
          </cell>
          <cell r="H1165" t="str">
            <v>170208</v>
          </cell>
          <cell r="I1165" t="str">
            <v>QUITO</v>
          </cell>
          <cell r="J1165" t="str">
            <v>PICHINCHA</v>
          </cell>
          <cell r="K1165" t="str">
            <v>ELIZABETH BAYAS_START PC TECHNOLOGY IMPORTADOR Y DISTRIBUIDOR S A</v>
          </cell>
          <cell r="L1165" t="str">
            <v>AV COLON OE 120 Y ULLOA</v>
          </cell>
          <cell r="O1165" t="str">
            <v>QUITO</v>
          </cell>
          <cell r="P1165" t="str">
            <v>QUITO</v>
          </cell>
          <cell r="Q1165" t="str">
            <v>PICHINCHA</v>
          </cell>
          <cell r="R1165" t="str">
            <v>2479717</v>
          </cell>
          <cell r="W1165" t="str">
            <v>1793190352001</v>
          </cell>
          <cell r="X1165" t="str">
            <v>0983883858/0962210029</v>
          </cell>
          <cell r="AA1165">
            <v>44922</v>
          </cell>
          <cell r="AD1165">
            <v>1</v>
          </cell>
          <cell r="AE1165">
            <v>1</v>
          </cell>
          <cell r="AI1165" t="str">
            <v>DESPACHO</v>
          </cell>
          <cell r="AJ1165" t="str">
            <v>NORMAL</v>
          </cell>
          <cell r="AL1165" t="str">
            <v>NO</v>
          </cell>
          <cell r="AN1165" t="str">
            <v>PEDIDO EXPRESS SOLO QUITO (INGRESAR ANTES DE LAS 11:00 AM)</v>
          </cell>
          <cell r="AO1165" t="str">
            <v>DISTRIBUIDORES</v>
          </cell>
          <cell r="AP1165">
            <v>44922</v>
          </cell>
          <cell r="AR1165" t="str">
            <v>MDELIVERY_2479717</v>
          </cell>
          <cell r="AS1165">
            <v>324889</v>
          </cell>
          <cell r="AT1165" t="str">
            <v>D40</v>
          </cell>
          <cell r="AU1165" t="str">
            <v>BTB</v>
          </cell>
          <cell r="AV1165">
            <v>1</v>
          </cell>
          <cell r="AX1165" t="str">
            <v>ENTREGADO</v>
          </cell>
          <cell r="AY1165" t="str">
            <v>HALFSIM MOVISTAR: 1 und - sn. 8959300520560991435</v>
          </cell>
          <cell r="AZ1165" t="str">
            <v>SIMCARD</v>
          </cell>
          <cell r="BA1165" t="str">
            <v/>
          </cell>
        </row>
        <row r="1166">
          <cell r="A1166" t="str">
            <v>2479718</v>
          </cell>
          <cell r="B1166" t="str">
            <v>MDELIVERY</v>
          </cell>
          <cell r="C1166">
            <v>44922</v>
          </cell>
          <cell r="D1166" t="str">
            <v>FLEXNET ECUADOR - MDELIVERY</v>
          </cell>
          <cell r="E1166" t="str">
            <v>CALLE 28 DE JUNIO S/N Y GARCIA MORENO ENTRADA LLANO GRANDE</v>
          </cell>
          <cell r="H1166" t="str">
            <v>170208</v>
          </cell>
          <cell r="I1166" t="str">
            <v>QUITO</v>
          </cell>
          <cell r="J1166" t="str">
            <v>PICHINCHA</v>
          </cell>
          <cell r="K1166" t="str">
            <v>LUCIA VILLAREAL_ENMARSI CIA LTDA</v>
          </cell>
          <cell r="L1166" t="str">
            <v>YANEZ PINZON 678 Y AV COLON EDIFICIO POLLOS CAMPERO</v>
          </cell>
          <cell r="O1166" t="str">
            <v>QUITO</v>
          </cell>
          <cell r="P1166" t="str">
            <v>QUITO</v>
          </cell>
          <cell r="Q1166" t="str">
            <v>PICHINCHA</v>
          </cell>
          <cell r="R1166" t="str">
            <v>2479718</v>
          </cell>
          <cell r="W1166" t="str">
            <v>1791997891001</v>
          </cell>
          <cell r="X1166" t="str">
            <v>0995259395</v>
          </cell>
          <cell r="AA1166">
            <v>44922</v>
          </cell>
          <cell r="AD1166">
            <v>1</v>
          </cell>
          <cell r="AE1166">
            <v>1</v>
          </cell>
          <cell r="AI1166" t="str">
            <v>DESPACHO</v>
          </cell>
          <cell r="AJ1166" t="str">
            <v>NORMAL</v>
          </cell>
          <cell r="AL1166" t="str">
            <v>NO</v>
          </cell>
          <cell r="AN1166" t="str">
            <v>367 EMPRESAS Y NEGOCIOS</v>
          </cell>
          <cell r="AO1166" t="str">
            <v>GGCC / NEGOCIOS</v>
          </cell>
          <cell r="AP1166">
            <v>44922</v>
          </cell>
          <cell r="AR1166" t="str">
            <v>MDELIVERY_2479718</v>
          </cell>
          <cell r="AS1166">
            <v>324893</v>
          </cell>
          <cell r="AT1166" t="str">
            <v>D40</v>
          </cell>
          <cell r="AU1166" t="str">
            <v>BTB</v>
          </cell>
          <cell r="AV1166">
            <v>10</v>
          </cell>
          <cell r="AX1166" t="str">
            <v>ENTREGADO</v>
          </cell>
          <cell r="AY1166" t="str">
            <v>HALFSIM MOVISTAR: 10 und - sn. 8959300520561473946,8959300520561469621,8959300520561469639,8959300520561469407,8959300520561473961,8959300520561473953,8959300520561473979,8959300520561469654,8959300520561467732,8959300520561473987</v>
          </cell>
          <cell r="AZ1166" t="str">
            <v>SIMCARD</v>
          </cell>
          <cell r="BA1166" t="str">
            <v/>
          </cell>
        </row>
        <row r="1167">
          <cell r="A1167" t="str">
            <v>2479728</v>
          </cell>
          <cell r="B1167" t="str">
            <v>MDELIVERY</v>
          </cell>
          <cell r="C1167">
            <v>44922</v>
          </cell>
          <cell r="D1167" t="str">
            <v>FLEXNET ECUADOR - MDELIVERY</v>
          </cell>
          <cell r="E1167" t="str">
            <v>CALLE 28 DE JUNIO S/N Y GARCIA MORENO ENTRADA LLANO GRANDE</v>
          </cell>
          <cell r="H1167" t="str">
            <v>170208</v>
          </cell>
          <cell r="I1167" t="str">
            <v>QUITO</v>
          </cell>
          <cell r="J1167" t="str">
            <v>PICHINCHA</v>
          </cell>
          <cell r="K1167" t="str">
            <v>MELVIN SAENZ_QUIFATEX S A</v>
          </cell>
          <cell r="L1167" t="str">
            <v>LIBERTADOR OE5 317 Y EUGENIO MORENO SECTOR COTOCOLLAO CASA DE DOS PISOS COLOR PLOMO</v>
          </cell>
          <cell r="O1167" t="str">
            <v>QUITO</v>
          </cell>
          <cell r="P1167" t="str">
            <v>QUITO</v>
          </cell>
          <cell r="Q1167" t="str">
            <v>PICHINCHA</v>
          </cell>
          <cell r="R1167" t="str">
            <v>2479728</v>
          </cell>
          <cell r="W1167" t="str">
            <v>1790371506001</v>
          </cell>
          <cell r="X1167" t="str">
            <v>0992504573</v>
          </cell>
          <cell r="AA1167">
            <v>44922</v>
          </cell>
          <cell r="AD1167">
            <v>1</v>
          </cell>
          <cell r="AE1167">
            <v>1</v>
          </cell>
          <cell r="AI1167" t="str">
            <v>DESPACHO</v>
          </cell>
          <cell r="AJ1167" t="str">
            <v>NORMAL</v>
          </cell>
          <cell r="AL1167" t="str">
            <v>NO</v>
          </cell>
          <cell r="AN1167" t="str">
            <v>POSVENTA GGCC Y NEGOCIOS (EXPRESS SOLO QUITO)</v>
          </cell>
          <cell r="AO1167" t="str">
            <v>GGCC / NEGOCIOS</v>
          </cell>
          <cell r="AP1167">
            <v>44922</v>
          </cell>
          <cell r="AR1167" t="str">
            <v>MDELIVERY_2479728</v>
          </cell>
          <cell r="AS1167">
            <v>324894</v>
          </cell>
          <cell r="AT1167" t="str">
            <v>D40</v>
          </cell>
          <cell r="AU1167" t="str">
            <v>BTB</v>
          </cell>
          <cell r="AV1167">
            <v>2</v>
          </cell>
          <cell r="AX1167" t="str">
            <v>ENTREGADO</v>
          </cell>
          <cell r="AY1167" t="str">
            <v>LTE MOTO G60S AZUL: 1 und - sn. 354911551818834 / LTE SAMSUNG A21S AZUL: 1 und - sn. 355451119439400</v>
          </cell>
          <cell r="AZ1167" t="str">
            <v>TERMINAL</v>
          </cell>
          <cell r="BA1167" t="str">
            <v/>
          </cell>
        </row>
        <row r="1168">
          <cell r="A1168" t="str">
            <v>2479730</v>
          </cell>
          <cell r="B1168" t="str">
            <v>MDELIVERY</v>
          </cell>
          <cell r="C1168">
            <v>44922</v>
          </cell>
          <cell r="D1168" t="str">
            <v>FLEXNET ECUADOR - MDELIVERY</v>
          </cell>
          <cell r="E1168" t="str">
            <v>CALLE 28 DE JUNIO S/N Y GARCIA MORENO ENTRADA LLANO GRANDE</v>
          </cell>
          <cell r="H1168" t="str">
            <v>170208</v>
          </cell>
          <cell r="I1168" t="str">
            <v>QUITO</v>
          </cell>
          <cell r="J1168" t="str">
            <v>PICHINCHA</v>
          </cell>
          <cell r="K1168" t="str">
            <v>TANYA RUANO GESTORA_SWISSOIL DEL ECUADOR S A SWISSOIL</v>
          </cell>
          <cell r="L1168" t="str">
            <v>GUAYAS GUAYAQUIL CIUDADELA NUEVE DE OCTUBRE CALLEJON NOVENO ENTRE AV DOMINGO COMIN Y LA RIA GUAYAQUIL ECUADOR</v>
          </cell>
          <cell r="O1168" t="str">
            <v>GUAYAQUIL</v>
          </cell>
          <cell r="P1168" t="str">
            <v>GUAYAQUIL</v>
          </cell>
          <cell r="Q1168" t="str">
            <v>GUAYAS</v>
          </cell>
          <cell r="R1168" t="str">
            <v>2479730</v>
          </cell>
          <cell r="W1168" t="str">
            <v>0992634839001</v>
          </cell>
          <cell r="X1168" t="str">
            <v>0994629431</v>
          </cell>
          <cell r="AA1168">
            <v>44922</v>
          </cell>
          <cell r="AD1168">
            <v>1</v>
          </cell>
          <cell r="AE1168">
            <v>1</v>
          </cell>
          <cell r="AI1168" t="str">
            <v>DESPACHO</v>
          </cell>
          <cell r="AJ1168" t="str">
            <v>NORMAL</v>
          </cell>
          <cell r="AL1168" t="str">
            <v>NO</v>
          </cell>
          <cell r="AN1168" t="str">
            <v>ACTIVACIONES INGRESOS GGCC &amp; NEGOCIOS DIRECTOS</v>
          </cell>
          <cell r="AO1168" t="str">
            <v>GGCC / NEGOCIOS</v>
          </cell>
          <cell r="AP1168">
            <v>44922</v>
          </cell>
          <cell r="AR1168" t="str">
            <v>MDELIVERY_2479730</v>
          </cell>
          <cell r="AS1168">
            <v>324898</v>
          </cell>
          <cell r="AT1168" t="str">
            <v>D40</v>
          </cell>
          <cell r="AU1168" t="str">
            <v>BTB</v>
          </cell>
          <cell r="AV1168">
            <v>1</v>
          </cell>
          <cell r="AX1168" t="str">
            <v>EN_TRANSITO</v>
          </cell>
          <cell r="AY1168" t="str">
            <v>HALFSIM MOVISTAR: 1 und - sn. 8959300520561469662</v>
          </cell>
          <cell r="AZ1168" t="str">
            <v>SIMCARD</v>
          </cell>
          <cell r="BA1168" t="str">
            <v/>
          </cell>
        </row>
        <row r="1169">
          <cell r="A1169" t="str">
            <v>2479731</v>
          </cell>
          <cell r="B1169" t="str">
            <v>MDELIVERY</v>
          </cell>
          <cell r="C1169">
            <v>44922</v>
          </cell>
          <cell r="D1169" t="str">
            <v>FLEXNET ECUADOR - MDELIVERY</v>
          </cell>
          <cell r="E1169" t="str">
            <v>CALLE 28 DE JUNIO S/N Y GARCIA MORENO ENTRADA LLANO GRANDE</v>
          </cell>
          <cell r="H1169" t="str">
            <v>170208</v>
          </cell>
          <cell r="I1169" t="str">
            <v>QUITO</v>
          </cell>
          <cell r="J1169" t="str">
            <v>PICHINCHA</v>
          </cell>
          <cell r="K1169" t="str">
            <v>JORGE HINOJOSA_DKOCINA CIA LTDA</v>
          </cell>
          <cell r="L1169" t="str">
            <v>PORTUGAL 750 E9 89 Y REPUBLICA DE EL SALVADOR</v>
          </cell>
          <cell r="O1169" t="str">
            <v>QUITO</v>
          </cell>
          <cell r="P1169" t="str">
            <v>QUITO</v>
          </cell>
          <cell r="Q1169" t="str">
            <v>PICHINCHA</v>
          </cell>
          <cell r="R1169" t="str">
            <v>2479731</v>
          </cell>
          <cell r="W1169" t="str">
            <v>1791268709001</v>
          </cell>
          <cell r="X1169" t="str">
            <v>0999828429</v>
          </cell>
          <cell r="AA1169">
            <v>44922</v>
          </cell>
          <cell r="AD1169">
            <v>1</v>
          </cell>
          <cell r="AE1169">
            <v>1</v>
          </cell>
          <cell r="AI1169" t="str">
            <v>DESPACHO</v>
          </cell>
          <cell r="AJ1169" t="str">
            <v>NORMAL</v>
          </cell>
          <cell r="AL1169" t="str">
            <v>NO</v>
          </cell>
          <cell r="AN1169" t="str">
            <v>367 EMPRESAS Y NEGOCIOS (EXPRESS SOLO QUITO)</v>
          </cell>
          <cell r="AO1169" t="str">
            <v>GGCC / NEGOCIOS</v>
          </cell>
          <cell r="AP1169">
            <v>44922</v>
          </cell>
          <cell r="AR1169" t="str">
            <v>MDELIVERY_2479731</v>
          </cell>
          <cell r="AS1169">
            <v>324896</v>
          </cell>
          <cell r="AT1169" t="str">
            <v>D40</v>
          </cell>
          <cell r="AU1169" t="str">
            <v>BTB</v>
          </cell>
          <cell r="AV1169">
            <v>1</v>
          </cell>
          <cell r="AX1169" t="str">
            <v>ENTREGADO</v>
          </cell>
          <cell r="AY1169" t="str">
            <v>HALFSIM MOVISTAR: 1 und - sn. 8959300520561474209</v>
          </cell>
          <cell r="AZ1169" t="str">
            <v>SIMCARD</v>
          </cell>
          <cell r="BA1169" t="str">
            <v/>
          </cell>
        </row>
        <row r="1170">
          <cell r="A1170" t="str">
            <v>2479732</v>
          </cell>
          <cell r="B1170" t="str">
            <v>MDELIVERY</v>
          </cell>
          <cell r="C1170">
            <v>44922</v>
          </cell>
          <cell r="D1170" t="str">
            <v>FLEXNET ECUADOR - MDELIVERY</v>
          </cell>
          <cell r="E1170" t="str">
            <v>CALLE 28 DE JUNIO S/N Y GARCIA MORENO ENTRADA LLANO GRANDE</v>
          </cell>
          <cell r="H1170" t="str">
            <v>170208</v>
          </cell>
          <cell r="I1170" t="str">
            <v>QUITO</v>
          </cell>
          <cell r="J1170" t="str">
            <v>PICHINCHA</v>
          </cell>
          <cell r="K1170" t="str">
            <v>JOHANNA TORRES_COOPERATIVA DE AHORRO Y CREDITO DE LOS EMPLEADOS D</v>
          </cell>
          <cell r="L1170" t="str">
            <v>KM 7 5 VIA DAULE CON INT AV JUAN TANCA MARENGO</v>
          </cell>
          <cell r="O1170" t="str">
            <v>GUAYAQUIL</v>
          </cell>
          <cell r="P1170" t="str">
            <v>GUAYAQUIL</v>
          </cell>
          <cell r="Q1170" t="str">
            <v>GUAYAS</v>
          </cell>
          <cell r="R1170" t="str">
            <v>2479732</v>
          </cell>
          <cell r="W1170" t="str">
            <v>0992284048001</v>
          </cell>
          <cell r="X1170" t="str">
            <v>0984680686</v>
          </cell>
          <cell r="AA1170">
            <v>44922</v>
          </cell>
          <cell r="AD1170">
            <v>1</v>
          </cell>
          <cell r="AE1170">
            <v>1</v>
          </cell>
          <cell r="AI1170" t="str">
            <v>DESPACHO</v>
          </cell>
          <cell r="AJ1170" t="str">
            <v>NORMAL</v>
          </cell>
          <cell r="AL1170" t="str">
            <v>NO</v>
          </cell>
          <cell r="AN1170" t="str">
            <v>367 EMPRESAS Y NEGOCIOS</v>
          </cell>
          <cell r="AO1170" t="str">
            <v>GGCC / NEGOCIOS</v>
          </cell>
          <cell r="AP1170">
            <v>44922</v>
          </cell>
          <cell r="AR1170" t="str">
            <v>MDELIVERY_2479732</v>
          </cell>
          <cell r="AS1170">
            <v>324900</v>
          </cell>
          <cell r="AT1170" t="str">
            <v>D40</v>
          </cell>
          <cell r="AU1170" t="str">
            <v>BTB</v>
          </cell>
          <cell r="AV1170">
            <v>1</v>
          </cell>
          <cell r="AX1170" t="str">
            <v>ENTREGADO</v>
          </cell>
          <cell r="AY1170" t="str">
            <v>LTE SAMSUNG A23 NEGRO: 1 und - sn. 356795951661862</v>
          </cell>
          <cell r="AZ1170" t="str">
            <v>TERMINAL</v>
          </cell>
          <cell r="BA1170" t="str">
            <v/>
          </cell>
        </row>
        <row r="1171">
          <cell r="A1171" t="str">
            <v>2479734</v>
          </cell>
          <cell r="B1171" t="str">
            <v>MDELIVERY</v>
          </cell>
          <cell r="C1171">
            <v>44922</v>
          </cell>
          <cell r="D1171" t="str">
            <v>FLEXNET ECUADOR - MDELIVERY</v>
          </cell>
          <cell r="E1171" t="str">
            <v>CALLE 28 DE JUNIO S/N Y GARCIA MORENO ENTRADA LLANO GRANDE</v>
          </cell>
          <cell r="H1171" t="str">
            <v>170208</v>
          </cell>
          <cell r="I1171" t="str">
            <v>QUITO</v>
          </cell>
          <cell r="J1171" t="str">
            <v>PICHINCHA</v>
          </cell>
          <cell r="K1171" t="str">
            <v>AZUCENA GUERRERO ROJAS_MEGO NETWORKS MEGONETWORKS S A</v>
          </cell>
          <cell r="L1171" t="str">
            <v>REPUBLICA DEL SALVADOR N36 84 Y SUECIA EDIF QUILATES PISO 11 OFIC 112</v>
          </cell>
          <cell r="O1171" t="str">
            <v>QUITO</v>
          </cell>
          <cell r="P1171" t="str">
            <v>QUITO</v>
          </cell>
          <cell r="Q1171" t="str">
            <v>PICHINCHA</v>
          </cell>
          <cell r="R1171" t="str">
            <v>2479734</v>
          </cell>
          <cell r="W1171" t="str">
            <v>1793065457001</v>
          </cell>
          <cell r="X1171" t="str">
            <v>0983841575</v>
          </cell>
          <cell r="AA1171">
            <v>44922</v>
          </cell>
          <cell r="AD1171">
            <v>1</v>
          </cell>
          <cell r="AE1171">
            <v>1</v>
          </cell>
          <cell r="AI1171" t="str">
            <v>DESPACHO</v>
          </cell>
          <cell r="AJ1171" t="str">
            <v>NORMAL</v>
          </cell>
          <cell r="AL1171" t="str">
            <v>NO</v>
          </cell>
          <cell r="AN1171" t="str">
            <v>PEDIDO EXPRESS SOLO QUITO (INGRESAR ANTES DE LAS 11:00 AM)</v>
          </cell>
          <cell r="AO1171" t="str">
            <v>DISTRIBUIDORES</v>
          </cell>
          <cell r="AP1171">
            <v>44922</v>
          </cell>
          <cell r="AR1171" t="str">
            <v>MDELIVERY_2479734</v>
          </cell>
          <cell r="AS1171">
            <v>324895</v>
          </cell>
          <cell r="AT1171" t="str">
            <v>D40</v>
          </cell>
          <cell r="AU1171" t="str">
            <v>BTB</v>
          </cell>
          <cell r="AV1171">
            <v>1</v>
          </cell>
          <cell r="AX1171" t="str">
            <v>ENTREGADO</v>
          </cell>
          <cell r="AY1171" t="str">
            <v>HALFSIM MOVISTAR: 1 und - sn. 8959300520561467690</v>
          </cell>
          <cell r="AZ1171" t="str">
            <v>SIMCARD</v>
          </cell>
          <cell r="BA1171" t="str">
            <v/>
          </cell>
        </row>
        <row r="1172">
          <cell r="A1172" t="str">
            <v>2479735</v>
          </cell>
          <cell r="B1172" t="str">
            <v>MDELIVERY</v>
          </cell>
          <cell r="C1172">
            <v>44922</v>
          </cell>
          <cell r="D1172" t="str">
            <v>FLEXNET ECUADOR - MDELIVERY</v>
          </cell>
          <cell r="E1172" t="str">
            <v>CALLE 28 DE JUNIO S/N Y GARCIA MORENO ENTRADA LLANO GRANDE</v>
          </cell>
          <cell r="H1172" t="str">
            <v>170208</v>
          </cell>
          <cell r="I1172" t="str">
            <v>QUITO</v>
          </cell>
          <cell r="J1172" t="str">
            <v>PICHINCHA</v>
          </cell>
          <cell r="K1172" t="str">
            <v>CECILIA BASTIDAS KEVIN CARRION_BANCO INTERNACIONAL</v>
          </cell>
          <cell r="L1172" t="str">
            <v>PATRIA Y 9 DE OCTUBRE MATRIZ BANCO INTERNACIONAL AREA DE CORRESPONDENCIA</v>
          </cell>
          <cell r="O1172" t="str">
            <v>QUITO</v>
          </cell>
          <cell r="P1172" t="str">
            <v>QUITO</v>
          </cell>
          <cell r="Q1172" t="str">
            <v>PICHINCHA</v>
          </cell>
          <cell r="R1172" t="str">
            <v>2479735</v>
          </cell>
          <cell r="W1172" t="str">
            <v>1790098354001</v>
          </cell>
          <cell r="X1172" t="str">
            <v>0987069659</v>
          </cell>
          <cell r="AA1172">
            <v>44922</v>
          </cell>
          <cell r="AD1172">
            <v>1</v>
          </cell>
          <cell r="AE1172">
            <v>1</v>
          </cell>
          <cell r="AI1172" t="str">
            <v>DESPACHO</v>
          </cell>
          <cell r="AJ1172" t="str">
            <v>NORMAL</v>
          </cell>
          <cell r="AL1172" t="str">
            <v>NO</v>
          </cell>
          <cell r="AN1172" t="str">
            <v>POSVENTA GGCC Y NEGOCIOS (EXPRESS SOLO QUITO)</v>
          </cell>
          <cell r="AO1172" t="str">
            <v>GGCC / NEGOCIOS</v>
          </cell>
          <cell r="AP1172">
            <v>44922</v>
          </cell>
          <cell r="AR1172" t="str">
            <v>MDELIVERY_2479735</v>
          </cell>
          <cell r="AS1172">
            <v>324899</v>
          </cell>
          <cell r="AT1172" t="str">
            <v>D40</v>
          </cell>
          <cell r="AU1172" t="str">
            <v>BTB</v>
          </cell>
          <cell r="AV1172">
            <v>3</v>
          </cell>
          <cell r="AX1172" t="str">
            <v>ENTREGADO</v>
          </cell>
          <cell r="AY1172" t="str">
            <v>HALFSIM MOVISTAR: 3 und - sn. 8959300520561469159,8959300520561474159,8959300520561474084</v>
          </cell>
          <cell r="AZ1172" t="str">
            <v>SIMCARD</v>
          </cell>
          <cell r="BA1172" t="str">
            <v/>
          </cell>
        </row>
        <row r="1173">
          <cell r="A1173" t="str">
            <v>2479738</v>
          </cell>
          <cell r="B1173" t="str">
            <v>MDELIVERY</v>
          </cell>
          <cell r="C1173">
            <v>44922</v>
          </cell>
          <cell r="D1173" t="str">
            <v>FLEXNET ECUADOR - MDELIVERY</v>
          </cell>
          <cell r="E1173" t="str">
            <v>CALLE 28 DE JUNIO S/N Y GARCIA MORENO ENTRADA LLANO GRANDE</v>
          </cell>
          <cell r="H1173" t="str">
            <v>170208</v>
          </cell>
          <cell r="I1173" t="str">
            <v>QUITO</v>
          </cell>
          <cell r="J1173" t="str">
            <v>PICHINCHA</v>
          </cell>
          <cell r="K1173" t="str">
            <v>DEIVIS CARLOS CARABALI QUINONEZ_DEIVIS CARLOS CARABALI QUINONEZ</v>
          </cell>
          <cell r="L1173" t="str">
            <v>QUININDE ESMERALDAS DIAGONAL A LA IGLESIA DE JERUSALEN AV MARCO PROANO Y TENIENTE HERRERA CASA DOS PLANTAS CAFE CON PUERTA NEGRA DE GARAGE</v>
          </cell>
          <cell r="O1173" t="str">
            <v>QUININDE</v>
          </cell>
          <cell r="P1173" t="str">
            <v>QUININDE</v>
          </cell>
          <cell r="Q1173" t="str">
            <v>ESMERALDAS</v>
          </cell>
          <cell r="R1173" t="str">
            <v>2479738</v>
          </cell>
          <cell r="W1173" t="str">
            <v>0803445287</v>
          </cell>
          <cell r="X1173" t="str">
            <v>961486641</v>
          </cell>
          <cell r="AA1173">
            <v>44922</v>
          </cell>
          <cell r="AD1173">
            <v>1</v>
          </cell>
          <cell r="AE1173">
            <v>1</v>
          </cell>
          <cell r="AI1173" t="str">
            <v>DESPACHO</v>
          </cell>
          <cell r="AJ1173" t="str">
            <v>NORMAL</v>
          </cell>
          <cell r="AL1173" t="str">
            <v>NO</v>
          </cell>
          <cell r="AN1173" t="str">
            <v>DAS CARGO A LA CUENTA (DELIVERY)</v>
          </cell>
          <cell r="AO1173" t="str">
            <v>DISTRIBUIDORES</v>
          </cell>
          <cell r="AP1173">
            <v>44922</v>
          </cell>
          <cell r="AR1173" t="str">
            <v>MDELIVERY_2479738</v>
          </cell>
          <cell r="AS1173">
            <v>324897</v>
          </cell>
          <cell r="AT1173" t="str">
            <v>D40</v>
          </cell>
          <cell r="AU1173" t="str">
            <v>BTB</v>
          </cell>
          <cell r="AV1173">
            <v>1</v>
          </cell>
          <cell r="AX1173" t="str">
            <v>INCIDENCIA</v>
          </cell>
          <cell r="AY1173" t="str">
            <v>HALFSIM MOVISTAR: 1 und - sn. 8959300520561467682</v>
          </cell>
          <cell r="AZ1173" t="str">
            <v>SIMCARD</v>
          </cell>
          <cell r="BA1173" t="str">
            <v>EMPRESAS TITULAR AUSENTE ENTREGA CON SELLO</v>
          </cell>
        </row>
        <row r="1174">
          <cell r="A1174" t="str">
            <v>2479739</v>
          </cell>
          <cell r="B1174" t="str">
            <v>MDELIVERY</v>
          </cell>
          <cell r="C1174">
            <v>44922</v>
          </cell>
          <cell r="D1174" t="str">
            <v>FLEXNET ECUADOR - MDELIVERY</v>
          </cell>
          <cell r="E1174" t="str">
            <v>CALLE 28 DE JUNIO S/N Y GARCIA MORENO ENTRADA LLANO GRANDE</v>
          </cell>
          <cell r="H1174" t="str">
            <v>170208</v>
          </cell>
          <cell r="I1174" t="str">
            <v>QUITO</v>
          </cell>
          <cell r="J1174" t="str">
            <v>PICHINCHA</v>
          </cell>
          <cell r="K1174" t="str">
            <v>MARIEL CORNEJO IGLESIAS_CORNEJO Y IGLESIAS ASOCIADOS S A</v>
          </cell>
          <cell r="L1174" t="str">
            <v>OFICINA JOSE SANTIAGO CASTILLO MZ 701 SOLAR 14</v>
          </cell>
          <cell r="O1174" t="str">
            <v>GUAYAQUIL</v>
          </cell>
          <cell r="P1174" t="str">
            <v>GUAYAQUIL</v>
          </cell>
          <cell r="Q1174" t="str">
            <v>GUAYAS</v>
          </cell>
          <cell r="R1174" t="str">
            <v>2479739</v>
          </cell>
          <cell r="W1174" t="str">
            <v>0992316241001</v>
          </cell>
          <cell r="X1174" t="str">
            <v>0997059444</v>
          </cell>
          <cell r="AA1174">
            <v>44922</v>
          </cell>
          <cell r="AD1174">
            <v>1</v>
          </cell>
          <cell r="AE1174">
            <v>1</v>
          </cell>
          <cell r="AI1174" t="str">
            <v>DESPACHO</v>
          </cell>
          <cell r="AJ1174" t="str">
            <v>NORMAL</v>
          </cell>
          <cell r="AL1174" t="str">
            <v>NO</v>
          </cell>
          <cell r="AN1174" t="str">
            <v>POSVENTA GGCC Y NEGOCIOS</v>
          </cell>
          <cell r="AO1174" t="str">
            <v>GGCC / NEGOCIOS</v>
          </cell>
          <cell r="AP1174">
            <v>44922</v>
          </cell>
          <cell r="AR1174" t="str">
            <v>MDELIVERY_2479739</v>
          </cell>
          <cell r="AS1174">
            <v>324901</v>
          </cell>
          <cell r="AT1174" t="str">
            <v>D40</v>
          </cell>
          <cell r="AU1174" t="str">
            <v>BTB</v>
          </cell>
          <cell r="AV1174">
            <v>27</v>
          </cell>
          <cell r="AX1174" t="str">
            <v>ENTREGADO</v>
          </cell>
          <cell r="AY1174" t="str">
            <v>LTE XIAOMI REDMI 10C 128GB GRIS: 27 und - sn. 868688062307007,868688062347060,868688062410801,868688062385805,868688062376689,868688062390144,868688062323624,868688062379162,868688062320083,868688062374544,868688062395200,868688062376424,868688062417764,868688062397404,868688062336329,868688062367621,868688062381507,868688062388684,868688062371243,868688062177129,868688062318046,868688062387280,868688062414027,868688062343606,868688062346047,868688062311520,868688062418424</v>
          </cell>
          <cell r="AZ1174" t="str">
            <v>TERMINAL</v>
          </cell>
          <cell r="BA1174" t="str">
            <v/>
          </cell>
        </row>
        <row r="1175">
          <cell r="A1175" t="str">
            <v>2479766</v>
          </cell>
          <cell r="B1175" t="str">
            <v>MDELIVERY</v>
          </cell>
          <cell r="C1175">
            <v>44922</v>
          </cell>
          <cell r="D1175" t="str">
            <v>FLEXNET ECUADOR - MDELIVERY</v>
          </cell>
          <cell r="E1175" t="str">
            <v>CALLE 28 DE JUNIO S/N Y GARCIA MORENO ENTRADA LLANO GRANDE</v>
          </cell>
          <cell r="H1175" t="str">
            <v>170208</v>
          </cell>
          <cell r="I1175" t="str">
            <v>QUITO</v>
          </cell>
          <cell r="J1175" t="str">
            <v>PICHINCHA</v>
          </cell>
          <cell r="K1175" t="str">
            <v>VILLGROUP S A S _VILLGROUP S A S</v>
          </cell>
          <cell r="L1175" t="str">
            <v>AV DE LA REPUBLICA OE247 Y TERESA DE CEPEDA</v>
          </cell>
          <cell r="O1175" t="str">
            <v>QUITO</v>
          </cell>
          <cell r="P1175" t="str">
            <v>QUITO</v>
          </cell>
          <cell r="Q1175" t="str">
            <v>PICHINCHA</v>
          </cell>
          <cell r="R1175" t="str">
            <v>2479766</v>
          </cell>
          <cell r="W1175" t="str">
            <v>1793200196001</v>
          </cell>
          <cell r="X1175" t="str">
            <v>0958608665</v>
          </cell>
          <cell r="AA1175">
            <v>44922</v>
          </cell>
          <cell r="AD1175">
            <v>1</v>
          </cell>
          <cell r="AE1175">
            <v>1</v>
          </cell>
          <cell r="AI1175" t="str">
            <v>DESPACHO</v>
          </cell>
          <cell r="AJ1175" t="str">
            <v>NORMAL</v>
          </cell>
          <cell r="AL1175" t="str">
            <v>NO</v>
          </cell>
          <cell r="AN1175" t="str">
            <v>DAS CARGO A LA CUENTA (DELIVERY)</v>
          </cell>
          <cell r="AO1175" t="str">
            <v>DISTRIBUIDORES</v>
          </cell>
          <cell r="AP1175">
            <v>44922</v>
          </cell>
          <cell r="AR1175" t="str">
            <v>MDELIVERY_2479766</v>
          </cell>
          <cell r="AS1175">
            <v>324902</v>
          </cell>
          <cell r="AT1175" t="str">
            <v>D40</v>
          </cell>
          <cell r="AU1175" t="str">
            <v>BTB</v>
          </cell>
          <cell r="AV1175">
            <v>2</v>
          </cell>
          <cell r="AX1175" t="str">
            <v>ENTREGADO</v>
          </cell>
          <cell r="AY1175" t="str">
            <v>HALFSIM MOVISTAR: 2 und - sn. 8959300120522676479,8959300120522676487</v>
          </cell>
          <cell r="AZ1175" t="str">
            <v>SIMCARD</v>
          </cell>
          <cell r="BA1175" t="str">
            <v>EMPRESAS TITULAR AUSENTE ENTREGA CON SELLO</v>
          </cell>
        </row>
        <row r="1176">
          <cell r="A1176" t="str">
            <v>2479768</v>
          </cell>
          <cell r="B1176" t="str">
            <v>MDELIVERY</v>
          </cell>
          <cell r="C1176">
            <v>44922</v>
          </cell>
          <cell r="D1176" t="str">
            <v>FLEXNET ECUADOR - MDELIVERY</v>
          </cell>
          <cell r="E1176" t="str">
            <v>CALLE 28 DE JUNIO S/N Y GARCIA MORENO ENTRADA LLANO GRANDE</v>
          </cell>
          <cell r="H1176" t="str">
            <v>170208</v>
          </cell>
          <cell r="I1176" t="str">
            <v>QUITO</v>
          </cell>
          <cell r="J1176" t="str">
            <v>PICHINCHA</v>
          </cell>
          <cell r="K1176" t="str">
            <v>MIRELLA FREIRE CHRISTIAN ECHANIQUE_INMOBILIARIA SAN JORGE SA</v>
          </cell>
          <cell r="L1176" t="str">
            <v>URDENOR 1 MZ 121 SL 2 DETRAS DE JARDINES DE ESPERANZA</v>
          </cell>
          <cell r="O1176" t="str">
            <v>GUAYAQUIL</v>
          </cell>
          <cell r="P1176" t="str">
            <v>GUAYAQUIL</v>
          </cell>
          <cell r="Q1176" t="str">
            <v>GUAYAS</v>
          </cell>
          <cell r="R1176" t="str">
            <v>2479768</v>
          </cell>
          <cell r="W1176" t="str">
            <v>0990158916001</v>
          </cell>
          <cell r="X1176" t="str">
            <v>0999477298</v>
          </cell>
          <cell r="AA1176">
            <v>44922</v>
          </cell>
          <cell r="AD1176">
            <v>1</v>
          </cell>
          <cell r="AE1176">
            <v>1</v>
          </cell>
          <cell r="AI1176" t="str">
            <v>DESPACHO</v>
          </cell>
          <cell r="AJ1176" t="str">
            <v>NORMAL</v>
          </cell>
          <cell r="AL1176" t="str">
            <v>NO</v>
          </cell>
          <cell r="AN1176" t="str">
            <v>DAS CARGO A LA CUENTA (DELIVERY)</v>
          </cell>
          <cell r="AO1176" t="str">
            <v>DISTRIBUIDORES</v>
          </cell>
          <cell r="AP1176">
            <v>44922</v>
          </cell>
          <cell r="AR1176" t="str">
            <v>MDELIVERY_2479768</v>
          </cell>
          <cell r="AS1176">
            <v>324906</v>
          </cell>
          <cell r="AT1176" t="str">
            <v>D40</v>
          </cell>
          <cell r="AU1176" t="str">
            <v>BTB</v>
          </cell>
          <cell r="AV1176">
            <v>1</v>
          </cell>
          <cell r="AX1176" t="str">
            <v>ENTREGADO</v>
          </cell>
          <cell r="AY1176" t="str">
            <v>ESIM MOVISTAR_ESIM EVOUCHERS CODE QR: 1 und - sn. 8959300120525790368</v>
          </cell>
          <cell r="AZ1176" t="str">
            <v>SIMCARD</v>
          </cell>
          <cell r="BA1176" t="str">
            <v>EMPRESAS TITULAR AUSENTE ENTREGA CON SELLO</v>
          </cell>
        </row>
        <row r="1177">
          <cell r="A1177" t="str">
            <v>2479769</v>
          </cell>
          <cell r="B1177" t="str">
            <v>MDELIVERY</v>
          </cell>
          <cell r="C1177">
            <v>44922</v>
          </cell>
          <cell r="D1177" t="str">
            <v>FLEXNET ECUADOR - MDELIVERY</v>
          </cell>
          <cell r="E1177" t="str">
            <v>CALLE 28 DE JUNIO S/N Y GARCIA MORENO ENTRADA LLANO GRANDE</v>
          </cell>
          <cell r="H1177" t="str">
            <v>170208</v>
          </cell>
          <cell r="I1177" t="str">
            <v>QUITO</v>
          </cell>
          <cell r="J1177" t="str">
            <v>PICHINCHA</v>
          </cell>
          <cell r="K1177" t="str">
            <v>XAVIER BOURNE MACIAS_TRACTO PARTES S A</v>
          </cell>
          <cell r="L1177" t="str">
            <v>LUIS URDANETA 212 Y CORDOVA</v>
          </cell>
          <cell r="O1177" t="str">
            <v>GUAYAQUIL</v>
          </cell>
          <cell r="P1177" t="str">
            <v>GUAYAQUIL</v>
          </cell>
          <cell r="Q1177" t="str">
            <v>GUAYAS</v>
          </cell>
          <cell r="R1177" t="str">
            <v>2479769</v>
          </cell>
          <cell r="W1177" t="str">
            <v>0990182868001</v>
          </cell>
          <cell r="X1177" t="str">
            <v>0994009592</v>
          </cell>
          <cell r="AA1177">
            <v>44922</v>
          </cell>
          <cell r="AD1177">
            <v>1</v>
          </cell>
          <cell r="AE1177">
            <v>1</v>
          </cell>
          <cell r="AI1177" t="str">
            <v>DESPACHO</v>
          </cell>
          <cell r="AJ1177" t="str">
            <v>NORMAL</v>
          </cell>
          <cell r="AL1177" t="str">
            <v>NO</v>
          </cell>
          <cell r="AN1177" t="str">
            <v>POSVENTA GGCC Y NEGOCIOS</v>
          </cell>
          <cell r="AO1177" t="str">
            <v>GGCC / NEGOCIOS</v>
          </cell>
          <cell r="AP1177">
            <v>44922</v>
          </cell>
          <cell r="AR1177" t="str">
            <v>MDELIVERY_2479769</v>
          </cell>
          <cell r="AS1177">
            <v>324904</v>
          </cell>
          <cell r="AT1177" t="str">
            <v>D40</v>
          </cell>
          <cell r="AU1177" t="str">
            <v>BTB</v>
          </cell>
          <cell r="AV1177">
            <v>10</v>
          </cell>
          <cell r="AX1177" t="str">
            <v>ENTREGADO</v>
          </cell>
          <cell r="AY1177" t="str">
            <v>HALFSIM MOVISTAR: 10 und - sn. 8959300520560991195,8959300520560991187,8959300520560991161,8959300520560991138,8959300520560991096,8959300520560991153,8959300520560991526,8959300520560991179,8959300520560991237,8959300520560991229</v>
          </cell>
          <cell r="AZ1177" t="str">
            <v>SIMCARD</v>
          </cell>
          <cell r="BA1177" t="str">
            <v/>
          </cell>
        </row>
        <row r="1178">
          <cell r="A1178" t="str">
            <v>2479779</v>
          </cell>
          <cell r="B1178" t="str">
            <v>MDELIVERY</v>
          </cell>
          <cell r="C1178">
            <v>44922</v>
          </cell>
          <cell r="D1178" t="str">
            <v>FLEXNET ECUADOR - MDELIVERY</v>
          </cell>
          <cell r="E1178" t="str">
            <v>CALLE 28 DE JUNIO S/N Y GARCIA MORENO ENTRADA LLANO GRANDE</v>
          </cell>
          <cell r="H1178" t="str">
            <v>170208</v>
          </cell>
          <cell r="I1178" t="str">
            <v>QUITO</v>
          </cell>
          <cell r="J1178" t="str">
            <v>PICHINCHA</v>
          </cell>
          <cell r="K1178" t="str">
            <v>JUAN CARLOS MONTENEGRO_JORGE OMAR VILCA CRESPO</v>
          </cell>
          <cell r="L1178" t="str">
            <v>THOMAS DE BERLANGA E ISLA ESPANOLA CONJUNTO VALENTINA DEJAR EN GARITA</v>
          </cell>
          <cell r="O1178" t="str">
            <v>LATACUNGA</v>
          </cell>
          <cell r="P1178" t="str">
            <v>LATACUNGA</v>
          </cell>
          <cell r="Q1178" t="str">
            <v>COTOPAXI</v>
          </cell>
          <cell r="R1178" t="str">
            <v>2479779</v>
          </cell>
          <cell r="W1178" t="str">
            <v>0504136888</v>
          </cell>
          <cell r="X1178" t="str">
            <v>0962940371</v>
          </cell>
          <cell r="AA1178">
            <v>44922</v>
          </cell>
          <cell r="AD1178">
            <v>1</v>
          </cell>
          <cell r="AE1178">
            <v>1</v>
          </cell>
          <cell r="AI1178" t="str">
            <v>DESPACHO</v>
          </cell>
          <cell r="AJ1178" t="str">
            <v>NORMAL</v>
          </cell>
          <cell r="AL1178" t="str">
            <v>NO</v>
          </cell>
          <cell r="AN1178" t="str">
            <v>DISTRIBUIDORES NEGOCIOS B2B</v>
          </cell>
          <cell r="AO1178" t="str">
            <v>DISTRIBUIDORES</v>
          </cell>
          <cell r="AP1178">
            <v>44922</v>
          </cell>
          <cell r="AR1178" t="str">
            <v>MDELIVERY_2479779</v>
          </cell>
          <cell r="AS1178">
            <v>324908</v>
          </cell>
          <cell r="AT1178" t="str">
            <v>D40</v>
          </cell>
          <cell r="AU1178" t="str">
            <v>BTB</v>
          </cell>
          <cell r="AV1178">
            <v>1</v>
          </cell>
          <cell r="AX1178" t="str">
            <v>INCIDENCIA</v>
          </cell>
          <cell r="AY1178" t="str">
            <v>HALFSIM MOVISTAR: 1 und - sn. 8959300520561476592</v>
          </cell>
          <cell r="AZ1178" t="str">
            <v>SIMCARD</v>
          </cell>
          <cell r="BA1178" t="str">
            <v>EMPRESAS TITULAR AUSENTE ENTREGA CON SELLO</v>
          </cell>
        </row>
        <row r="1179">
          <cell r="A1179" t="str">
            <v>2479780</v>
          </cell>
          <cell r="B1179" t="str">
            <v>MDELIVERY</v>
          </cell>
          <cell r="C1179">
            <v>44922</v>
          </cell>
          <cell r="D1179" t="str">
            <v>FLEXNET ECUADOR - MDELIVERY</v>
          </cell>
          <cell r="E1179" t="str">
            <v>CALLE 28 DE JUNIO S/N Y GARCIA MORENO ENTRADA LLANO GRANDE</v>
          </cell>
          <cell r="H1179" t="str">
            <v>170208</v>
          </cell>
          <cell r="I1179" t="str">
            <v>QUITO</v>
          </cell>
          <cell r="J1179" t="str">
            <v>PICHINCHA</v>
          </cell>
          <cell r="K1179" t="str">
            <v>VALERIA DIAZ_RICARDO MARINO DIAZ TATICUAN</v>
          </cell>
          <cell r="L1179" t="str">
            <v>CACERES BAJO CALLE PERIMETRAL CASA 10152 CASA DE 3 PISOS CON ROMBOS CAFE A DOS CUADRAS DE PARADA DE BUSES LA MONCERRATH CASA AMARILLA AL FRENTE</v>
          </cell>
          <cell r="O1179" t="str">
            <v>QUITO</v>
          </cell>
          <cell r="P1179" t="str">
            <v>QUITO</v>
          </cell>
          <cell r="Q1179" t="str">
            <v>PICHINCHA</v>
          </cell>
          <cell r="R1179" t="str">
            <v>2479780</v>
          </cell>
          <cell r="W1179" t="str">
            <v>1714410030001</v>
          </cell>
          <cell r="X1179" t="str">
            <v>0992884193</v>
          </cell>
          <cell r="AA1179">
            <v>44922</v>
          </cell>
          <cell r="AD1179">
            <v>1</v>
          </cell>
          <cell r="AE1179">
            <v>1</v>
          </cell>
          <cell r="AI1179" t="str">
            <v>DESPACHO</v>
          </cell>
          <cell r="AJ1179" t="str">
            <v>NORMAL</v>
          </cell>
          <cell r="AL1179" t="str">
            <v>NO</v>
          </cell>
          <cell r="AN1179" t="str">
            <v>POSVENTA GGCC Y NEGOCIOS</v>
          </cell>
          <cell r="AO1179" t="str">
            <v>GGCC / NEGOCIOS</v>
          </cell>
          <cell r="AP1179">
            <v>44922</v>
          </cell>
          <cell r="AR1179" t="str">
            <v>MDELIVERY_2479780</v>
          </cell>
          <cell r="AS1179">
            <v>324903</v>
          </cell>
          <cell r="AT1179" t="str">
            <v>D40</v>
          </cell>
          <cell r="AU1179" t="str">
            <v>BTB</v>
          </cell>
          <cell r="AV1179">
            <v>1</v>
          </cell>
          <cell r="AX1179" t="str">
            <v>ENTREGADO</v>
          </cell>
          <cell r="AY1179" t="str">
            <v>HALFSIM MOVISTAR: 1 und - sn. 8959300520561476600</v>
          </cell>
          <cell r="AZ1179" t="str">
            <v>SIMCARD</v>
          </cell>
          <cell r="BA1179" t="str">
            <v/>
          </cell>
        </row>
        <row r="1180">
          <cell r="A1180" t="str">
            <v>2479781</v>
          </cell>
          <cell r="B1180" t="str">
            <v>MDELIVERY</v>
          </cell>
          <cell r="C1180">
            <v>44922</v>
          </cell>
          <cell r="D1180" t="str">
            <v>FLEXNET ECUADOR - MDELIVERY</v>
          </cell>
          <cell r="E1180" t="str">
            <v>CALLE 28 DE JUNIO S/N Y GARCIA MORENO ENTRADA LLANO GRANDE</v>
          </cell>
          <cell r="H1180" t="str">
            <v>170208</v>
          </cell>
          <cell r="I1180" t="str">
            <v>QUITO</v>
          </cell>
          <cell r="J1180" t="str">
            <v>PICHINCHA</v>
          </cell>
          <cell r="K1180" t="str">
            <v>OSCAR BONILLA_NOVACLINICADELVALLE CIA LTDA</v>
          </cell>
          <cell r="L1180" t="str">
            <v>PICHINCHA QUITO RIOFRIO S N Y COTACACHI SANGOLQUI NOVACLINICA</v>
          </cell>
          <cell r="O1180" t="str">
            <v>QUITO</v>
          </cell>
          <cell r="P1180" t="str">
            <v>QUITO</v>
          </cell>
          <cell r="Q1180" t="str">
            <v>PICHINCHA</v>
          </cell>
          <cell r="R1180" t="str">
            <v>2479781</v>
          </cell>
          <cell r="W1180" t="str">
            <v>1792539285001</v>
          </cell>
          <cell r="X1180" t="str">
            <v>0999256528</v>
          </cell>
          <cell r="AA1180">
            <v>44922</v>
          </cell>
          <cell r="AD1180">
            <v>1</v>
          </cell>
          <cell r="AE1180">
            <v>1</v>
          </cell>
          <cell r="AI1180" t="str">
            <v>DESPACHO</v>
          </cell>
          <cell r="AJ1180" t="str">
            <v>NORMAL</v>
          </cell>
          <cell r="AL1180" t="str">
            <v>NO</v>
          </cell>
          <cell r="AN1180" t="str">
            <v>ACTIVACIONES INGRESOS GGCC &amp; NEGOCIOS DIRECTOS</v>
          </cell>
          <cell r="AO1180" t="str">
            <v>GGCC / NEGOCIOS</v>
          </cell>
          <cell r="AP1180">
            <v>44922</v>
          </cell>
          <cell r="AR1180" t="str">
            <v>MDELIVERY_2479781</v>
          </cell>
          <cell r="AS1180">
            <v>324907</v>
          </cell>
          <cell r="AT1180" t="str">
            <v>D40</v>
          </cell>
          <cell r="AU1180" t="str">
            <v>BTB</v>
          </cell>
          <cell r="AV1180">
            <v>1</v>
          </cell>
          <cell r="AX1180" t="str">
            <v>HABILITADO RUTEO</v>
          </cell>
          <cell r="AY1180" t="str">
            <v>HALFSIM MOVISTAR: 1 und - sn. 8959300520561476584</v>
          </cell>
          <cell r="AZ1180" t="str">
            <v>SIMCARD</v>
          </cell>
          <cell r="BA1180" t="str">
            <v/>
          </cell>
        </row>
        <row r="1181">
          <cell r="A1181" t="str">
            <v>2479782</v>
          </cell>
          <cell r="B1181" t="str">
            <v>MDELIVERY</v>
          </cell>
          <cell r="C1181">
            <v>44922</v>
          </cell>
          <cell r="D1181" t="str">
            <v>FLEXNET ECUADOR - MDELIVERY</v>
          </cell>
          <cell r="E1181" t="str">
            <v>CALLE 28 DE JUNIO S/N Y GARCIA MORENO ENTRADA LLANO GRANDE</v>
          </cell>
          <cell r="H1181" t="str">
            <v>170208</v>
          </cell>
          <cell r="I1181" t="str">
            <v>QUITO</v>
          </cell>
          <cell r="J1181" t="str">
            <v>PICHINCHA</v>
          </cell>
          <cell r="K1181" t="str">
            <v>TOLEDO BARREZUETA JORGE ISAAC_TOLEDO BARREZUETA JORGE ISAAC</v>
          </cell>
          <cell r="L1181" t="str">
            <v>GUAYAQUIL CIUDADELA GUAYACANES MANZANA 20 VILLA 22</v>
          </cell>
          <cell r="O1181" t="str">
            <v>GUAYAQUIL</v>
          </cell>
          <cell r="P1181" t="str">
            <v>GUAYAQUIL</v>
          </cell>
          <cell r="Q1181" t="str">
            <v>GUAYAS</v>
          </cell>
          <cell r="R1181" t="str">
            <v>2479782</v>
          </cell>
          <cell r="W1181" t="str">
            <v>0926944190001</v>
          </cell>
          <cell r="X1181" t="str">
            <v>0958905499</v>
          </cell>
          <cell r="AA1181">
            <v>44922</v>
          </cell>
          <cell r="AD1181">
            <v>1</v>
          </cell>
          <cell r="AE1181">
            <v>1</v>
          </cell>
          <cell r="AI1181" t="str">
            <v>DESPACHO</v>
          </cell>
          <cell r="AJ1181" t="str">
            <v>NORMAL</v>
          </cell>
          <cell r="AL1181" t="str">
            <v>NO</v>
          </cell>
          <cell r="AN1181" t="str">
            <v>PEDIDO EXPRESS DESDE BODEGA GUAYAQUIL</v>
          </cell>
          <cell r="AO1181" t="str">
            <v>DISTRIBUIDORES</v>
          </cell>
          <cell r="AP1181">
            <v>44922</v>
          </cell>
          <cell r="AR1181" t="str">
            <v>MDELIVERY_2479782</v>
          </cell>
          <cell r="AS1181">
            <v>324905</v>
          </cell>
          <cell r="AT1181" t="str">
            <v>D40</v>
          </cell>
          <cell r="AU1181" t="str">
            <v>BTB</v>
          </cell>
          <cell r="AV1181">
            <v>1</v>
          </cell>
          <cell r="AX1181" t="str">
            <v>ENTREGADO</v>
          </cell>
          <cell r="AY1181" t="str">
            <v>HALFSIM MOVISTAR: 1 und - sn. 8959300520561476576</v>
          </cell>
          <cell r="AZ1181" t="str">
            <v>SIMCARD</v>
          </cell>
          <cell r="BA1181" t="str">
            <v/>
          </cell>
        </row>
        <row r="1182">
          <cell r="A1182" t="str">
            <v>4612469</v>
          </cell>
          <cell r="B1182" t="str">
            <v>MDELIVERY</v>
          </cell>
          <cell r="C1182">
            <v>44922</v>
          </cell>
          <cell r="D1182" t="str">
            <v>FLEXNET ECUADOR - MDELIVERY</v>
          </cell>
          <cell r="E1182" t="str">
            <v>CALLE 28 DE JUNIO S/N Y GARCIA MORENO ENTRADA LLANO GRANDE</v>
          </cell>
          <cell r="H1182" t="str">
            <v>170208</v>
          </cell>
          <cell r="I1182" t="str">
            <v>QUITO</v>
          </cell>
          <cell r="J1182" t="str">
            <v>PICHINCHA</v>
          </cell>
          <cell r="K1182" t="str">
            <v>BARRIGAS PEÑAFIEL ZAITH PATRICIO</v>
          </cell>
          <cell r="L1182" t="str">
            <v>PUENGASI  CALLE CAMILO PONCE ENRIQUEZ  SN  FRANCISCO ROBLES</v>
          </cell>
          <cell r="O1182" t="str">
            <v>170605</v>
          </cell>
          <cell r="P1182" t="str">
            <v>170605</v>
          </cell>
          <cell r="Q1182" t="str">
            <v>PICHINCHA_QUITO_PUENGASI</v>
          </cell>
          <cell r="R1182" t="str">
            <v>4612469</v>
          </cell>
          <cell r="W1182" t="str">
            <v>1753704970</v>
          </cell>
          <cell r="X1182" t="str">
            <v>0995837347-0995837347</v>
          </cell>
          <cell r="AA1182">
            <v>44922</v>
          </cell>
          <cell r="AD1182">
            <v>1</v>
          </cell>
          <cell r="AE1182">
            <v>1</v>
          </cell>
          <cell r="AH1182" t="str">
            <v>LOMA DE PUENGASI ENTREGA EN CONJ 14 DE MARZO LLAMAR AL CLIENTE</v>
          </cell>
          <cell r="AI1182" t="str">
            <v>DESPACHO</v>
          </cell>
          <cell r="AJ1182" t="str">
            <v>Normal</v>
          </cell>
          <cell r="AL1182" t="str">
            <v>NO</v>
          </cell>
          <cell r="AN1182" t="str">
            <v>MOV onlinevip</v>
          </cell>
          <cell r="AO1182" t="str">
            <v>CANAL ONLINE</v>
          </cell>
          <cell r="AP1182">
            <v>44922</v>
          </cell>
          <cell r="AR1182" t="str">
            <v>MDELIVERY_4612469</v>
          </cell>
          <cell r="AS1182">
            <v>324863</v>
          </cell>
          <cell r="AT1182" t="str">
            <v>D40</v>
          </cell>
          <cell r="AU1182" t="str">
            <v>BTC</v>
          </cell>
          <cell r="AV1182">
            <v>1</v>
          </cell>
          <cell r="AW1182" t="str">
            <v>LOCAL</v>
          </cell>
          <cell r="AX1182" t="str">
            <v>HABILITADO RUTEO</v>
          </cell>
          <cell r="AY1182" t="str">
            <v>LTE XIAOMI REDMI NOTE 11S AZUL: 1 und - sn. 865954061253789</v>
          </cell>
          <cell r="AZ1182" t="str">
            <v>TERMINAL</v>
          </cell>
          <cell r="BA1182" t="str">
            <v>Validar Biometrico</v>
          </cell>
        </row>
        <row r="1183">
          <cell r="A1183" t="str">
            <v>4697762</v>
          </cell>
          <cell r="B1183" t="str">
            <v>MDELIVERY</v>
          </cell>
          <cell r="C1183">
            <v>44922</v>
          </cell>
          <cell r="D1183" t="str">
            <v>FLEXNET ECUADOR - MDELIVERY</v>
          </cell>
          <cell r="E1183" t="str">
            <v>CALLE 28 DE JUNIO S/N Y GARCIA MORENO ENTRADA LLANO GRANDE</v>
          </cell>
          <cell r="H1183" t="str">
            <v>170208</v>
          </cell>
          <cell r="I1183" t="str">
            <v>QUITO</v>
          </cell>
          <cell r="J1183" t="str">
            <v>PICHINCHA</v>
          </cell>
          <cell r="K1183" t="str">
            <v>VILLAGRAN VILLAGRAN BLANCA HERMINIA</v>
          </cell>
          <cell r="L1183" t="str">
            <v>OFICINA TRAMACO AMBATO IZAMBA</v>
          </cell>
          <cell r="O1183" t="str">
            <v>AMBATO</v>
          </cell>
          <cell r="P1183" t="str">
            <v>AMBATO</v>
          </cell>
          <cell r="Q1183" t="str">
            <v>TUNGURAHUA_AMBATO_</v>
          </cell>
          <cell r="R1183" t="str">
            <v>4697762</v>
          </cell>
          <cell r="W1183" t="str">
            <v>1803178274</v>
          </cell>
          <cell r="X1183" t="str">
            <v>0983720897-0983720897</v>
          </cell>
          <cell r="AA1183">
            <v>44922</v>
          </cell>
          <cell r="AD1183">
            <v>1</v>
          </cell>
          <cell r="AE1183">
            <v>1</v>
          </cell>
          <cell r="AH1183" t="str">
            <v/>
          </cell>
          <cell r="AI1183" t="str">
            <v>DESPACHO</v>
          </cell>
          <cell r="AJ1183" t="str">
            <v>DERIVADO PICK UP</v>
          </cell>
          <cell r="AL1183" t="str">
            <v>NO</v>
          </cell>
          <cell r="AN1183" t="str">
            <v>MOV reprocesos</v>
          </cell>
          <cell r="AO1183" t="str">
            <v>CANAL ONLINE</v>
          </cell>
          <cell r="AP1183">
            <v>44922</v>
          </cell>
          <cell r="AR1183" t="str">
            <v>MDELIVERY_4697762</v>
          </cell>
          <cell r="AS1183">
            <v>325040</v>
          </cell>
          <cell r="AT1183" t="str">
            <v>D40</v>
          </cell>
          <cell r="AU1183" t="str">
            <v>BTC</v>
          </cell>
          <cell r="AV1183">
            <v>1</v>
          </cell>
          <cell r="AW1183" t="str">
            <v>PROVINCIAL</v>
          </cell>
          <cell r="AX1183" t="str">
            <v>EN_TRANSITO</v>
          </cell>
          <cell r="AY1183" t="str">
            <v>LTE IPHONE 11 64GB NEGRO: 1 und - sn. 356656421673137</v>
          </cell>
          <cell r="AZ1183" t="str">
            <v>TERMINAL</v>
          </cell>
          <cell r="BA1183" t="str">
            <v>Validar Biometrico</v>
          </cell>
        </row>
        <row r="1184">
          <cell r="A1184" t="str">
            <v>4710268</v>
          </cell>
          <cell r="B1184" t="str">
            <v>MDELIVERY</v>
          </cell>
          <cell r="C1184">
            <v>44922</v>
          </cell>
          <cell r="D1184" t="str">
            <v>FLEXNET ECUADOR - MDELIVERY</v>
          </cell>
          <cell r="E1184" t="str">
            <v>CALLE 28 DE JUNIO S/N Y GARCIA MORENO ENTRADA LLANO GRANDE</v>
          </cell>
          <cell r="H1184" t="str">
            <v>170208</v>
          </cell>
          <cell r="I1184" t="str">
            <v>QUITO</v>
          </cell>
          <cell r="J1184" t="str">
            <v>PICHINCHA</v>
          </cell>
          <cell r="K1184" t="str">
            <v>INDIO SOLEDISPA ELISA ISABEL</v>
          </cell>
          <cell r="L1184" t="str">
            <v>OFICINA TRAMACO JIPIJAPA</v>
          </cell>
          <cell r="O1184" t="str">
            <v>JIPIJAPA</v>
          </cell>
          <cell r="P1184" t="str">
            <v>JIPIJAPA</v>
          </cell>
          <cell r="Q1184" t="str">
            <v>MANABI_JIPIJAPA_</v>
          </cell>
          <cell r="R1184" t="str">
            <v>4710268</v>
          </cell>
          <cell r="W1184" t="str">
            <v>0929261964</v>
          </cell>
          <cell r="X1184" t="str">
            <v>0979875506-0979875506</v>
          </cell>
          <cell r="AA1184">
            <v>44922</v>
          </cell>
          <cell r="AD1184">
            <v>1</v>
          </cell>
          <cell r="AE1184">
            <v>1</v>
          </cell>
          <cell r="AH1184" t="str">
            <v/>
          </cell>
          <cell r="AI1184" t="str">
            <v>DESPACHO</v>
          </cell>
          <cell r="AJ1184" t="str">
            <v>DERIVADO PICK UP</v>
          </cell>
          <cell r="AL1184" t="str">
            <v>NO</v>
          </cell>
          <cell r="AN1184" t="str">
            <v>MOV onlinevip</v>
          </cell>
          <cell r="AO1184" t="str">
            <v>CANAL ONLINE</v>
          </cell>
          <cell r="AP1184">
            <v>44922</v>
          </cell>
          <cell r="AR1184" t="str">
            <v>MDELIVERY_4710268</v>
          </cell>
          <cell r="AS1184">
            <v>325037</v>
          </cell>
          <cell r="AT1184" t="str">
            <v>D40</v>
          </cell>
          <cell r="AU1184" t="str">
            <v>BTC</v>
          </cell>
          <cell r="AV1184">
            <v>1</v>
          </cell>
          <cell r="AW1184" t="str">
            <v>PROVINCIAL</v>
          </cell>
          <cell r="AX1184" t="str">
            <v>EN_TRANSITO</v>
          </cell>
          <cell r="AY1184" t="str">
            <v>LTE SAMSUNG A03 AZUL: 1 und - sn. 354379556099422</v>
          </cell>
          <cell r="AZ1184" t="str">
            <v>TERMINAL</v>
          </cell>
          <cell r="BA1184" t="str">
            <v>Validar Biometrico</v>
          </cell>
        </row>
        <row r="1185">
          <cell r="A1185" t="str">
            <v>4741671</v>
          </cell>
          <cell r="B1185" t="str">
            <v>MDELIVERY</v>
          </cell>
          <cell r="C1185">
            <v>44922</v>
          </cell>
          <cell r="D1185" t="str">
            <v>FLEXNET ECUADOR - MDELIVERY</v>
          </cell>
          <cell r="E1185" t="str">
            <v>CALLE 28 DE JUNIO S/N Y GARCIA MORENO ENTRADA LLANO GRANDE</v>
          </cell>
          <cell r="H1185" t="str">
            <v>170208</v>
          </cell>
          <cell r="I1185" t="str">
            <v>QUITO</v>
          </cell>
          <cell r="J1185" t="str">
            <v>PICHINCHA</v>
          </cell>
          <cell r="K1185" t="str">
            <v>NEVAREZ CEDEÑO TANIA GABRIELA</v>
          </cell>
          <cell r="L1185" t="str">
            <v>CHONE AV 7 DE AGOSTO  SN  Y BOLIVAR</v>
          </cell>
          <cell r="O1185" t="str">
            <v>130703</v>
          </cell>
          <cell r="P1185" t="str">
            <v>130703</v>
          </cell>
          <cell r="Q1185" t="str">
            <v>MANABI_CHONE_CHONE</v>
          </cell>
          <cell r="R1185" t="str">
            <v>4741671</v>
          </cell>
          <cell r="W1185" t="str">
            <v>1313052100</v>
          </cell>
          <cell r="X1185" t="str">
            <v>0989164857-0997024111</v>
          </cell>
          <cell r="AA1185">
            <v>44922</v>
          </cell>
          <cell r="AD1185">
            <v>1</v>
          </cell>
          <cell r="AE1185">
            <v>1</v>
          </cell>
          <cell r="AH1185" t="str">
            <v>EN ALMACENES LUCY  ATENCION AL CLIENTE</v>
          </cell>
          <cell r="AI1185" t="str">
            <v>DESPACHO</v>
          </cell>
          <cell r="AJ1185" t="str">
            <v>Normal</v>
          </cell>
          <cell r="AL1185" t="str">
            <v>NO</v>
          </cell>
          <cell r="AN1185" t="str">
            <v>MOV onlinevip</v>
          </cell>
          <cell r="AO1185" t="str">
            <v>CANAL ONLINE</v>
          </cell>
          <cell r="AP1185">
            <v>44922</v>
          </cell>
          <cell r="AR1185" t="str">
            <v>MDELIVERY_4741671</v>
          </cell>
          <cell r="AS1185">
            <v>325039</v>
          </cell>
          <cell r="AT1185" t="str">
            <v>D40</v>
          </cell>
          <cell r="AU1185" t="str">
            <v>BTC</v>
          </cell>
          <cell r="AV1185">
            <v>1</v>
          </cell>
          <cell r="AW1185" t="str">
            <v>PROVINCIAL</v>
          </cell>
          <cell r="AX1185" t="str">
            <v>EN_TRANSITO</v>
          </cell>
          <cell r="AY1185" t="str">
            <v>LTE SAMSUNG TAB A7 LITE (T225): 1 und - sn. 359638227610429</v>
          </cell>
          <cell r="AZ1185" t="str">
            <v>TABLET</v>
          </cell>
          <cell r="BA1185" t="str">
            <v>Validar Biometrico</v>
          </cell>
        </row>
        <row r="1186">
          <cell r="A1186" t="str">
            <v>4743207</v>
          </cell>
          <cell r="B1186" t="str">
            <v>MDELIVERY</v>
          </cell>
          <cell r="C1186">
            <v>44922</v>
          </cell>
          <cell r="D1186" t="str">
            <v>FLEXNET ECUADOR - MDELIVERY</v>
          </cell>
          <cell r="E1186" t="str">
            <v>CALLE 28 DE JUNIO S/N Y GARCIA MORENO ENTRADA LLANO GRANDE</v>
          </cell>
          <cell r="H1186" t="str">
            <v>170208</v>
          </cell>
          <cell r="I1186" t="str">
            <v>QUITO</v>
          </cell>
          <cell r="J1186" t="str">
            <v>PICHINCHA</v>
          </cell>
          <cell r="K1186" t="str">
            <v>LABANDA        REYES          TIFANNI SABRINA</v>
          </cell>
          <cell r="L1186" t="str">
            <v>BOLIVAR SAGRARIO LETAMENDI  SN  Y NOGUCHI</v>
          </cell>
          <cell r="O1186" t="str">
            <v>090308</v>
          </cell>
          <cell r="P1186" t="str">
            <v>090308</v>
          </cell>
          <cell r="Q1186" t="str">
            <v>GUAYAS_GUAYAQUIL_BOLIVAR SAGRARIO</v>
          </cell>
          <cell r="R1186" t="str">
            <v>4743207</v>
          </cell>
          <cell r="W1186" t="str">
            <v>0943587972_V4443V4442</v>
          </cell>
          <cell r="X1186" t="str">
            <v>0982788678-0980251192</v>
          </cell>
          <cell r="AA1186">
            <v>44922</v>
          </cell>
          <cell r="AD1186">
            <v>1</v>
          </cell>
          <cell r="AE1186">
            <v>1</v>
          </cell>
          <cell r="AH1186" t="str">
            <v>EN CASA DE 2 PISOS VERDE CON CREMA EN LOS ALTOS DE UN TALLER MECANICO FRENTE A LABORATORIO ROLAX</v>
          </cell>
          <cell r="AI1186" t="str">
            <v>DESPACHO</v>
          </cell>
          <cell r="AJ1186" t="str">
            <v>Normal</v>
          </cell>
          <cell r="AL1186" t="str">
            <v>NO</v>
          </cell>
          <cell r="AN1186" t="str">
            <v>MOV productovip</v>
          </cell>
          <cell r="AO1186" t="str">
            <v>CANAL ONLINE</v>
          </cell>
          <cell r="AP1186">
            <v>44922</v>
          </cell>
          <cell r="AR1186" t="str">
            <v>MDELIVERY_4743207</v>
          </cell>
          <cell r="AS1186">
            <v>324834</v>
          </cell>
          <cell r="AT1186" t="str">
            <v>D40</v>
          </cell>
          <cell r="AU1186" t="str">
            <v>BTC</v>
          </cell>
          <cell r="AV1186">
            <v>1</v>
          </cell>
          <cell r="AW1186" t="str">
            <v>LOCAL</v>
          </cell>
          <cell r="AX1186" t="str">
            <v>ENTREGADO</v>
          </cell>
          <cell r="AY1186" t="str">
            <v>HALFSIM MOVISTAR: 1 und - sn. 8959300420550402032</v>
          </cell>
          <cell r="AZ1186" t="str">
            <v>SIMCARD</v>
          </cell>
          <cell r="BA1186" t="str">
            <v/>
          </cell>
        </row>
        <row r="1187">
          <cell r="A1187" t="str">
            <v>4749332</v>
          </cell>
          <cell r="B1187" t="str">
            <v>MDELIVERY</v>
          </cell>
          <cell r="C1187">
            <v>44922</v>
          </cell>
          <cell r="D1187" t="str">
            <v>FLEXNET ECUADOR - MDELIVERY</v>
          </cell>
          <cell r="E1187" t="str">
            <v>CALLE 28 DE JUNIO S/N Y GARCIA MORENO ENTRADA LLANO GRANDE</v>
          </cell>
          <cell r="H1187" t="str">
            <v>170208</v>
          </cell>
          <cell r="I1187" t="str">
            <v>QUITO</v>
          </cell>
          <cell r="J1187" t="str">
            <v>PICHINCHA</v>
          </cell>
          <cell r="K1187" t="str">
            <v>NIEMES PEREZ JUNIOR MARCO AUGUSTO</v>
          </cell>
          <cell r="L1187" t="str">
            <v>OFICINA TRAMACO PUNTO DE ATENCION MACHALA</v>
          </cell>
          <cell r="O1187" t="str">
            <v>MACHALA</v>
          </cell>
          <cell r="P1187" t="str">
            <v>MACHALA</v>
          </cell>
          <cell r="Q1187" t="str">
            <v>EL ORO_MACHALA_</v>
          </cell>
          <cell r="R1187" t="str">
            <v>4749332</v>
          </cell>
          <cell r="W1187" t="str">
            <v>0701166241</v>
          </cell>
          <cell r="X1187" t="str">
            <v>0984930254-0984930254</v>
          </cell>
          <cell r="AA1187">
            <v>44922</v>
          </cell>
          <cell r="AD1187">
            <v>1</v>
          </cell>
          <cell r="AE1187">
            <v>1</v>
          </cell>
          <cell r="AH1187" t="str">
            <v>EL CLIENTE NO TIENE TIEMPO PARA ESTAR FIJO EL LA DIRECCIONM DE SU DOMICILIO POR 72 HORAS</v>
          </cell>
          <cell r="AI1187" t="str">
            <v>DESPACHO</v>
          </cell>
          <cell r="AJ1187" t="str">
            <v>DERIVADO PICK UP</v>
          </cell>
          <cell r="AL1187" t="str">
            <v>NO</v>
          </cell>
          <cell r="AN1187" t="str">
            <v>MOV onlinevip</v>
          </cell>
          <cell r="AO1187" t="str">
            <v>CANAL ONLINE</v>
          </cell>
          <cell r="AP1187">
            <v>44922</v>
          </cell>
          <cell r="AR1187" t="str">
            <v>MDELIVERY_4749332</v>
          </cell>
          <cell r="AS1187">
            <v>325045</v>
          </cell>
          <cell r="AT1187" t="str">
            <v>D40</v>
          </cell>
          <cell r="AU1187" t="str">
            <v>BTC</v>
          </cell>
          <cell r="AV1187">
            <v>1</v>
          </cell>
          <cell r="AW1187" t="str">
            <v>PROVINCIAL</v>
          </cell>
          <cell r="AX1187" t="str">
            <v>EN_TRANSITO</v>
          </cell>
          <cell r="AY1187" t="str">
            <v>LTE SAMSUNG A23 AZUL: 1 und - sn. 356795951106108</v>
          </cell>
          <cell r="AZ1187" t="str">
            <v>TERMINAL</v>
          </cell>
          <cell r="BA1187" t="str">
            <v>Validar Biometrico</v>
          </cell>
        </row>
        <row r="1188">
          <cell r="A1188" t="str">
            <v>4753830</v>
          </cell>
          <cell r="B1188" t="str">
            <v>MDELIVERY</v>
          </cell>
          <cell r="C1188">
            <v>44922</v>
          </cell>
          <cell r="D1188" t="str">
            <v>FLEXNET ECUADOR - MDELIVERY</v>
          </cell>
          <cell r="E1188" t="str">
            <v>CALLE 28 DE JUNIO S/N Y GARCIA MORENO ENTRADA LLANO GRANDE</v>
          </cell>
          <cell r="H1188" t="str">
            <v>170208</v>
          </cell>
          <cell r="I1188" t="str">
            <v>QUITO</v>
          </cell>
          <cell r="J1188" t="str">
            <v>PICHINCHA</v>
          </cell>
          <cell r="K1188" t="str">
            <v>ROBERTO ANTONIO MOLLISON JIMENEZ</v>
          </cell>
          <cell r="L1188" t="str">
            <v>LA PUNTILLA AV SAMBORONDON 3965</v>
          </cell>
          <cell r="O1188" t="str">
            <v>092302</v>
          </cell>
          <cell r="P1188" t="str">
            <v>092302</v>
          </cell>
          <cell r="Q1188" t="str">
            <v>GUAYAS_SAMBORONDON_LA PUNTILLA</v>
          </cell>
          <cell r="R1188" t="str">
            <v>4753830</v>
          </cell>
          <cell r="W1188" t="str">
            <v>0908335094</v>
          </cell>
          <cell r="X1188" t="str">
            <v>0999742732-0999742732</v>
          </cell>
          <cell r="AA1188">
            <v>44922</v>
          </cell>
          <cell r="AD1188">
            <v>1</v>
          </cell>
          <cell r="AE1188">
            <v>1</v>
          </cell>
          <cell r="AH1188" t="str">
            <v>ENTREGA EN LA URB TORRE DEL SOL CASA 27 ANUNCIARSE CON EL GUARDIA APROBADA PARA ENTREGA A MARIA AUXILIADORA MARTINEZ CEDULA 0911417285 ESPOSA DEL TITULAR HAY QUE LLAMAT 1 HORA ANTES</v>
          </cell>
          <cell r="AI1188" t="str">
            <v>DESPACHO</v>
          </cell>
          <cell r="AJ1188" t="str">
            <v>Normal</v>
          </cell>
          <cell r="AL1188" t="str">
            <v>NO</v>
          </cell>
          <cell r="AN1188" t="str">
            <v>MOV onlinevip</v>
          </cell>
          <cell r="AO1188" t="str">
            <v>CANAL ONLINE</v>
          </cell>
          <cell r="AP1188">
            <v>44922</v>
          </cell>
          <cell r="AR1188" t="str">
            <v>MDELIVERY_4753830</v>
          </cell>
          <cell r="AS1188">
            <v>325044</v>
          </cell>
          <cell r="AT1188" t="str">
            <v>D40</v>
          </cell>
          <cell r="AU1188" t="str">
            <v>BTC</v>
          </cell>
          <cell r="AV1188">
            <v>2</v>
          </cell>
          <cell r="AW1188" t="str">
            <v>PROVINCIAL</v>
          </cell>
          <cell r="AX1188" t="str">
            <v>EN_TRANSITO</v>
          </cell>
          <cell r="AY1188" t="str">
            <v>AIR APPLE AIRPODS 3ER GEN: 1 und - sn. 139999372439783 / HALFSIM MOVISTAR: 1 und - sn. 8959300520560304019</v>
          </cell>
          <cell r="AZ1188" t="str">
            <v>ACCESORIO / SIMCARD</v>
          </cell>
          <cell r="BA1188" t="str">
            <v/>
          </cell>
        </row>
        <row r="1189">
          <cell r="A1189" t="str">
            <v>4759050</v>
          </cell>
          <cell r="B1189" t="str">
            <v>MDELIVERY</v>
          </cell>
          <cell r="C1189">
            <v>44922</v>
          </cell>
          <cell r="D1189" t="str">
            <v>FLEXNET ECUADOR - MDELIVERY</v>
          </cell>
          <cell r="E1189" t="str">
            <v>CALLE 28 DE JUNIO S/N Y GARCIA MORENO ENTRADA LLANO GRANDE</v>
          </cell>
          <cell r="H1189" t="str">
            <v>170208</v>
          </cell>
          <cell r="I1189" t="str">
            <v>QUITO</v>
          </cell>
          <cell r="J1189" t="str">
            <v>PICHINCHA</v>
          </cell>
          <cell r="K1189" t="str">
            <v>JOVITA MARITZA BORBOR SACARELLO</v>
          </cell>
          <cell r="L1189" t="str">
            <v>XIMENA  CDLA SANTA MONICA MZ 50  VILLA 19 3ER PASAJE 1 SO</v>
          </cell>
          <cell r="O1189" t="str">
            <v>090204</v>
          </cell>
          <cell r="P1189" t="str">
            <v>090204</v>
          </cell>
          <cell r="Q1189" t="str">
            <v>GUAYAS_GUAYAQUIL_XIMENA</v>
          </cell>
          <cell r="R1189" t="str">
            <v>4759050</v>
          </cell>
          <cell r="W1189" t="str">
            <v>0908334253</v>
          </cell>
          <cell r="X1189" t="str">
            <v>0961548486-0961548486</v>
          </cell>
          <cell r="AA1189">
            <v>44922</v>
          </cell>
          <cell r="AD1189">
            <v>1</v>
          </cell>
          <cell r="AE1189">
            <v>1</v>
          </cell>
          <cell r="AH1189" t="str">
            <v>SECTOR SUR   FRENTE A LA TIENDA JAIRIO  CASA 3 PISOS BEIGE CON FILOS VERDE S1 ENVIADO GV  REALIZAR UNA LLAMADA PREVIA</v>
          </cell>
          <cell r="AI1189" t="str">
            <v>DESPACHO</v>
          </cell>
          <cell r="AJ1189" t="str">
            <v>Normal</v>
          </cell>
          <cell r="AL1189" t="str">
            <v>NO</v>
          </cell>
          <cell r="AN1189" t="str">
            <v>MOV reprocesos</v>
          </cell>
          <cell r="AO1189" t="str">
            <v>CANAL ONLINE</v>
          </cell>
          <cell r="AP1189">
            <v>44922</v>
          </cell>
          <cell r="AR1189" t="str">
            <v>MDELIVERY_4759050</v>
          </cell>
          <cell r="AS1189">
            <v>324989</v>
          </cell>
          <cell r="AT1189" t="str">
            <v>D40</v>
          </cell>
          <cell r="AU1189" t="str">
            <v>BTC</v>
          </cell>
          <cell r="AV1189">
            <v>1</v>
          </cell>
          <cell r="AW1189" t="str">
            <v>LOCAL</v>
          </cell>
          <cell r="AX1189" t="str">
            <v>EN_TRANSITO</v>
          </cell>
          <cell r="AY1189" t="str">
            <v>LTE IPHONE 11 64GB NEGRO: 1 und - sn. 356656421566513</v>
          </cell>
          <cell r="AZ1189" t="str">
            <v>TERMINAL</v>
          </cell>
          <cell r="BA1189" t="str">
            <v>Validar Biometrico</v>
          </cell>
        </row>
        <row r="1190">
          <cell r="A1190" t="str">
            <v>4759832</v>
          </cell>
          <cell r="B1190" t="str">
            <v>MDELIVERY</v>
          </cell>
          <cell r="C1190">
            <v>44922</v>
          </cell>
          <cell r="D1190" t="str">
            <v>FLEXNET ECUADOR - MDELIVERY</v>
          </cell>
          <cell r="E1190" t="str">
            <v>CALLE 28 DE JUNIO S/N Y GARCIA MORENO ENTRADA LLANO GRANDE</v>
          </cell>
          <cell r="H1190" t="str">
            <v>170208</v>
          </cell>
          <cell r="I1190" t="str">
            <v>QUITO</v>
          </cell>
          <cell r="J1190" t="str">
            <v>PICHINCHA</v>
          </cell>
          <cell r="K1190" t="str">
            <v>MARIA CRISTINA PAZ HIDALGO</v>
          </cell>
          <cell r="L1190" t="str">
            <v>PUERTO AYORA CALLE MARCHENA 177 Y ADOLFO HANNY</v>
          </cell>
          <cell r="O1190" t="str">
            <v>200102</v>
          </cell>
          <cell r="P1190" t="str">
            <v>200102</v>
          </cell>
          <cell r="Q1190" t="str">
            <v>GALAPAGOS_SANTA CRUZ_PUERTO AYORA</v>
          </cell>
          <cell r="R1190" t="str">
            <v>4759832</v>
          </cell>
          <cell r="W1190" t="str">
            <v>1710751312_E1333/1222</v>
          </cell>
          <cell r="X1190" t="str">
            <v>0998700108-</v>
          </cell>
          <cell r="AA1190">
            <v>44922</v>
          </cell>
          <cell r="AD1190">
            <v>1</v>
          </cell>
          <cell r="AE1190">
            <v>1</v>
          </cell>
          <cell r="AH1190" t="str">
            <v>ENTREGA EN GALAPAGOS DIVE CENTER ES OFICINA DE AMIGA LLAMARLA PARA ACERCARSE LLAMAR CON ANTICIPACION</v>
          </cell>
          <cell r="AI1190" t="str">
            <v>DESPACHO</v>
          </cell>
          <cell r="AJ1190" t="str">
            <v>Normal</v>
          </cell>
          <cell r="AL1190" t="str">
            <v>NO</v>
          </cell>
          <cell r="AN1190" t="str">
            <v>MOV tecnocom</v>
          </cell>
          <cell r="AO1190" t="str">
            <v>CANAL ONLINE</v>
          </cell>
          <cell r="AP1190">
            <v>44922</v>
          </cell>
          <cell r="AR1190" t="str">
            <v>MDELIVERY_4759832</v>
          </cell>
          <cell r="AS1190">
            <v>324987</v>
          </cell>
          <cell r="AT1190" t="str">
            <v>D40</v>
          </cell>
          <cell r="AU1190" t="str">
            <v>BTC</v>
          </cell>
          <cell r="AV1190">
            <v>1</v>
          </cell>
          <cell r="AW1190" t="str">
            <v>PROVINCIAL</v>
          </cell>
          <cell r="AX1190" t="str">
            <v>EN_TRANSITO</v>
          </cell>
          <cell r="AY1190" t="str">
            <v>LTE IPHONE 11 64GB NEGRO: 1 und - sn. 356656421966804</v>
          </cell>
          <cell r="AZ1190" t="str">
            <v>TERMINAL</v>
          </cell>
          <cell r="BA1190" t="str">
            <v>Validar Biometrico, Validar Tarjeta Credito M,</v>
          </cell>
        </row>
        <row r="1191">
          <cell r="A1191" t="str">
            <v>4761740</v>
          </cell>
          <cell r="B1191" t="str">
            <v>MDELIVERY</v>
          </cell>
          <cell r="C1191">
            <v>44922</v>
          </cell>
          <cell r="D1191" t="str">
            <v>FLEXNET ECUADOR - MDELIVERY</v>
          </cell>
          <cell r="E1191" t="str">
            <v>CALLE 28 DE JUNIO S/N Y GARCIA MORENO ENTRADA LLANO GRANDE</v>
          </cell>
          <cell r="H1191" t="str">
            <v>170208</v>
          </cell>
          <cell r="I1191" t="str">
            <v>QUITO</v>
          </cell>
          <cell r="J1191" t="str">
            <v>PICHINCHA</v>
          </cell>
          <cell r="K1191" t="str">
            <v>TENORIO BONE CRISTHIAN PATRICIO</v>
          </cell>
          <cell r="L1191" t="str">
            <v>LUIS TELLO CALLE AV JAIME HURTADO GONZALES SN Y 21 DE SEPTIEMBRE</v>
          </cell>
          <cell r="O1191" t="str">
            <v>080117</v>
          </cell>
          <cell r="P1191" t="str">
            <v>080117</v>
          </cell>
          <cell r="Q1191" t="str">
            <v>ESMERALDAS_ESMERALDAS_LUIS TELLO</v>
          </cell>
          <cell r="R1191" t="str">
            <v>4761740</v>
          </cell>
          <cell r="W1191" t="str">
            <v>0802644898</v>
          </cell>
          <cell r="X1191" t="str">
            <v>0987430569-0987430569</v>
          </cell>
          <cell r="AA1191">
            <v>44922</v>
          </cell>
          <cell r="AD1191">
            <v>1</v>
          </cell>
          <cell r="AE1191">
            <v>1</v>
          </cell>
          <cell r="AH1191" t="str">
            <v>BRR 15 DE MARZO ENTRANDO POR GASOLINERA PSV A 1 CUADRA ANTES DE LA ESCUELA 15 DE MARZO EN CASA ROJA DE 2 PISOS S1 ENVIADO</v>
          </cell>
          <cell r="AI1191" t="str">
            <v>DESPACHO</v>
          </cell>
          <cell r="AJ1191" t="str">
            <v>Normal</v>
          </cell>
          <cell r="AL1191" t="str">
            <v>NO</v>
          </cell>
          <cell r="AN1191" t="str">
            <v>MOV reprocesos</v>
          </cell>
          <cell r="AO1191" t="str">
            <v>CANAL ONLINE</v>
          </cell>
          <cell r="AP1191">
            <v>44922</v>
          </cell>
          <cell r="AR1191" t="str">
            <v>MDELIVERY_4761740</v>
          </cell>
          <cell r="AS1191">
            <v>324842</v>
          </cell>
          <cell r="AT1191" t="str">
            <v>D40</v>
          </cell>
          <cell r="AU1191" t="str">
            <v>BTC</v>
          </cell>
          <cell r="AV1191">
            <v>1</v>
          </cell>
          <cell r="AW1191" t="str">
            <v>PROVINCIAL</v>
          </cell>
          <cell r="AX1191" t="str">
            <v>ENTREGADO</v>
          </cell>
          <cell r="AY1191" t="str">
            <v>HALFSIM MOVISTAR: 1 und - sn. 8959300120521875429</v>
          </cell>
          <cell r="AZ1191" t="str">
            <v>SIMCARD</v>
          </cell>
          <cell r="BA1191" t="str">
            <v/>
          </cell>
        </row>
        <row r="1192">
          <cell r="A1192" t="str">
            <v>4761908</v>
          </cell>
          <cell r="B1192" t="str">
            <v>MDELIVERY</v>
          </cell>
          <cell r="C1192">
            <v>44922</v>
          </cell>
          <cell r="D1192" t="str">
            <v>FLEXNET ECUADOR - MDELIVERY</v>
          </cell>
          <cell r="E1192" t="str">
            <v>CALLE 28 DE JUNIO S/N Y GARCIA MORENO ENTRADA LLANO GRANDE</v>
          </cell>
          <cell r="H1192" t="str">
            <v>170208</v>
          </cell>
          <cell r="I1192" t="str">
            <v>QUITO</v>
          </cell>
          <cell r="J1192" t="str">
            <v>PICHINCHA</v>
          </cell>
          <cell r="K1192" t="str">
            <v>MEJIA ZAVALA JHONNY OMAR</v>
          </cell>
          <cell r="L1192" t="str">
            <v>QUITUMBE CALLE S38  E744 Y PUCARA</v>
          </cell>
          <cell r="O1192" t="str">
            <v>170703</v>
          </cell>
          <cell r="P1192" t="str">
            <v>170703</v>
          </cell>
          <cell r="Q1192" t="str">
            <v>PICHINCHA_QUITO_QUITUMBE</v>
          </cell>
          <cell r="R1192" t="str">
            <v>4761908</v>
          </cell>
          <cell r="W1192" t="str">
            <v>1727012757</v>
          </cell>
          <cell r="X1192" t="str">
            <v>0983911921-0983911921</v>
          </cell>
          <cell r="AA1192">
            <v>44922</v>
          </cell>
          <cell r="AD1192">
            <v>1</v>
          </cell>
          <cell r="AE1192">
            <v>1</v>
          </cell>
          <cell r="AH1192" t="str">
            <v>BEATERIO ALTO ATRAS DE  CASA BARRIAL ENTREGA EN CASA PLOMA 2P  S1 ENVIADO SE</v>
          </cell>
          <cell r="AI1192" t="str">
            <v>DESPACHO</v>
          </cell>
          <cell r="AJ1192" t="str">
            <v>Normal</v>
          </cell>
          <cell r="AL1192" t="str">
            <v>NO</v>
          </cell>
          <cell r="AN1192" t="str">
            <v>MOV onlinevip</v>
          </cell>
          <cell r="AO1192" t="str">
            <v>CANAL ONLINE</v>
          </cell>
          <cell r="AP1192">
            <v>44922</v>
          </cell>
          <cell r="AR1192" t="str">
            <v>MDELIVERY_4761908</v>
          </cell>
          <cell r="AS1192">
            <v>324829</v>
          </cell>
          <cell r="AT1192" t="str">
            <v>D40</v>
          </cell>
          <cell r="AU1192" t="str">
            <v>BTC</v>
          </cell>
          <cell r="AV1192">
            <v>1</v>
          </cell>
          <cell r="AW1192" t="str">
            <v>LOCAL</v>
          </cell>
          <cell r="AX1192" t="str">
            <v>ENTREGADO</v>
          </cell>
          <cell r="AY1192" t="str">
            <v>LTE NOKIA G21 AZUL: 1 und - sn. 355108340298670</v>
          </cell>
          <cell r="AZ1192" t="str">
            <v>TERMINAL</v>
          </cell>
          <cell r="BA1192" t="str">
            <v>Validar Biometrico</v>
          </cell>
        </row>
        <row r="1193">
          <cell r="A1193" t="str">
            <v>4762310</v>
          </cell>
          <cell r="B1193" t="str">
            <v>MDELIVERY</v>
          </cell>
          <cell r="C1193">
            <v>44922</v>
          </cell>
          <cell r="D1193" t="str">
            <v>FLEXNET ECUADOR - MDELIVERY</v>
          </cell>
          <cell r="E1193" t="str">
            <v>CALLE 28 DE JUNIO S/N Y GARCIA MORENO ENTRADA LLANO GRANDE</v>
          </cell>
          <cell r="H1193" t="str">
            <v>170208</v>
          </cell>
          <cell r="I1193" t="str">
            <v>QUITO</v>
          </cell>
          <cell r="J1193" t="str">
            <v>PICHINCHA</v>
          </cell>
          <cell r="K1193" t="str">
            <v>CALDERON GARCIA GERSON ANTONIO</v>
          </cell>
          <cell r="L1193" t="str">
            <v>LOS ESTEROS  AV  116  SN  CALLE 106</v>
          </cell>
          <cell r="O1193" t="str">
            <v>130203</v>
          </cell>
          <cell r="P1193" t="str">
            <v>130203</v>
          </cell>
          <cell r="Q1193" t="str">
            <v>MANABI_MANTA_LOS ESTEROS</v>
          </cell>
          <cell r="R1193" t="str">
            <v>4762310</v>
          </cell>
          <cell r="W1193" t="str">
            <v>1312597808</v>
          </cell>
          <cell r="X1193" t="str">
            <v>0987694301-0</v>
          </cell>
          <cell r="AA1193">
            <v>44922</v>
          </cell>
          <cell r="AD1193">
            <v>1</v>
          </cell>
          <cell r="AE1193">
            <v>1</v>
          </cell>
          <cell r="AH1193" t="str">
            <v>BARRIO LOS ESTEROS JUNTO A SENTI ENTREGA EN CASA BEIGE 2P</v>
          </cell>
          <cell r="AI1193" t="str">
            <v>DESPACHO</v>
          </cell>
          <cell r="AJ1193" t="str">
            <v>Normal</v>
          </cell>
          <cell r="AL1193" t="str">
            <v>NO</v>
          </cell>
          <cell r="AN1193" t="str">
            <v>MOV onlinevip</v>
          </cell>
          <cell r="AO1193" t="str">
            <v>CANAL ONLINE</v>
          </cell>
          <cell r="AP1193">
            <v>44922</v>
          </cell>
          <cell r="AR1193" t="str">
            <v>MDELIVERY_4762310</v>
          </cell>
          <cell r="AS1193">
            <v>324833</v>
          </cell>
          <cell r="AT1193" t="str">
            <v>D40</v>
          </cell>
          <cell r="AU1193" t="str">
            <v>BTC</v>
          </cell>
          <cell r="AV1193">
            <v>1</v>
          </cell>
          <cell r="AW1193" t="str">
            <v>PROVINCIAL</v>
          </cell>
          <cell r="AX1193" t="str">
            <v>EN_TRANSITO</v>
          </cell>
          <cell r="AY1193" t="str">
            <v>LTE XIAOMI REDMI 10C 128GB GRIS: 1 und - sn. 868688062391522</v>
          </cell>
          <cell r="AZ1193" t="str">
            <v>TERMINAL</v>
          </cell>
          <cell r="BA1193" t="str">
            <v>Validar Biometrico</v>
          </cell>
        </row>
        <row r="1194">
          <cell r="A1194" t="str">
            <v>4762990</v>
          </cell>
          <cell r="B1194" t="str">
            <v>MDELIVERY</v>
          </cell>
          <cell r="C1194">
            <v>44922</v>
          </cell>
          <cell r="D1194" t="str">
            <v>FLEXNET ECUADOR - MDELIVERY</v>
          </cell>
          <cell r="E1194" t="str">
            <v>CALLE 28 DE JUNIO S/N Y GARCIA MORENO ENTRADA LLANO GRANDE</v>
          </cell>
          <cell r="H1194" t="str">
            <v>170208</v>
          </cell>
          <cell r="I1194" t="str">
            <v>QUITO</v>
          </cell>
          <cell r="J1194" t="str">
            <v>PICHINCHA</v>
          </cell>
          <cell r="K1194" t="str">
            <v>RODRIGUEZ ORDINOLA JOFFRE ANTONIO</v>
          </cell>
          <cell r="L1194" t="str">
            <v>OFICINA TRAMACO PUNTO DE ATENCION VIA DAULE</v>
          </cell>
          <cell r="O1194" t="str">
            <v>GUAYAQUIL</v>
          </cell>
          <cell r="P1194" t="str">
            <v>GUAYAQUIL</v>
          </cell>
          <cell r="Q1194" t="str">
            <v>GUAYAS_GUAYAQUIL_</v>
          </cell>
          <cell r="R1194" t="str">
            <v>4762990</v>
          </cell>
          <cell r="W1194" t="str">
            <v>0912393220</v>
          </cell>
          <cell r="X1194" t="str">
            <v>0980314291-0980314291</v>
          </cell>
          <cell r="AA1194">
            <v>44922</v>
          </cell>
          <cell r="AD1194">
            <v>1</v>
          </cell>
          <cell r="AE1194">
            <v>1</v>
          </cell>
          <cell r="AH1194" t="str">
            <v>CLIENTE INDICA QUE LE HAN MENCIONADO QUE LA ENTREGA SERA ANTES DEL FIN DE SEMANA</v>
          </cell>
          <cell r="AI1194" t="str">
            <v>DESPACHO</v>
          </cell>
          <cell r="AJ1194" t="str">
            <v>DERIVADO PICK UP</v>
          </cell>
          <cell r="AL1194" t="str">
            <v>NO</v>
          </cell>
          <cell r="AN1194" t="str">
            <v>MOV onlinevip</v>
          </cell>
          <cell r="AO1194" t="str">
            <v>CANAL ONLINE</v>
          </cell>
          <cell r="AP1194">
            <v>44922</v>
          </cell>
          <cell r="AR1194" t="str">
            <v>MDELIVERY_4762990</v>
          </cell>
          <cell r="AS1194">
            <v>324831</v>
          </cell>
          <cell r="AT1194" t="str">
            <v>D40</v>
          </cell>
          <cell r="AU1194" t="str">
            <v>BTC</v>
          </cell>
          <cell r="AV1194">
            <v>1</v>
          </cell>
          <cell r="AW1194" t="str">
            <v>PROVINCIAL</v>
          </cell>
          <cell r="AX1194" t="str">
            <v>EN_TRANSITO</v>
          </cell>
          <cell r="AY1194" t="str">
            <v>LTE NOKIA G21 AZUL: 1 und - sn. 355108340316183</v>
          </cell>
          <cell r="AZ1194" t="str">
            <v>TERMINAL</v>
          </cell>
          <cell r="BA1194" t="str">
            <v>Validar Biometrico</v>
          </cell>
        </row>
        <row r="1195">
          <cell r="A1195" t="str">
            <v>4764634</v>
          </cell>
          <cell r="B1195" t="str">
            <v>MDELIVERY</v>
          </cell>
          <cell r="C1195">
            <v>44922</v>
          </cell>
          <cell r="D1195" t="str">
            <v>FLEXNET ECUADOR - MDELIVERY</v>
          </cell>
          <cell r="E1195" t="str">
            <v>CALLE 28 DE JUNIO S/N Y GARCIA MORENO ENTRADA LLANO GRANDE</v>
          </cell>
          <cell r="H1195" t="str">
            <v>170208</v>
          </cell>
          <cell r="I1195" t="str">
            <v>QUITO</v>
          </cell>
          <cell r="J1195" t="str">
            <v>PICHINCHA</v>
          </cell>
          <cell r="K1195" t="str">
            <v>JULIO CESAR TOAPANTA VIOLETAS</v>
          </cell>
          <cell r="L1195" t="str">
            <v>COTOCOLLAO CALLE FLAVIO ALFARO OE10 84 CALLE 26 DE AGOSTO</v>
          </cell>
          <cell r="O1195" t="str">
            <v>170528</v>
          </cell>
          <cell r="P1195" t="str">
            <v>170528</v>
          </cell>
          <cell r="Q1195" t="str">
            <v>PICHINCHA_QUITO_COTOCOLLAO</v>
          </cell>
          <cell r="R1195" t="str">
            <v>4764634</v>
          </cell>
          <cell r="W1195" t="str">
            <v>1721397774</v>
          </cell>
          <cell r="X1195" t="str">
            <v>0962821269-0962821269</v>
          </cell>
          <cell r="AA1195">
            <v>44922</v>
          </cell>
          <cell r="AD1195">
            <v>1</v>
          </cell>
          <cell r="AE1195">
            <v>1</v>
          </cell>
          <cell r="AH1195" t="str">
            <v>SECTOR EL TRIUNFO BARRIO EL BOSQUE ES UNA CASA 2 PISOS COLOR CREMA ENTREGA EN LA TIENDA EL BODEGON</v>
          </cell>
          <cell r="AI1195" t="str">
            <v>DESPACHO</v>
          </cell>
          <cell r="AJ1195" t="str">
            <v>Normal</v>
          </cell>
          <cell r="AL1195" t="str">
            <v>NO</v>
          </cell>
          <cell r="AN1195" t="str">
            <v>MOV onlinevip</v>
          </cell>
          <cell r="AO1195" t="str">
            <v>CANAL ONLINE</v>
          </cell>
          <cell r="AP1195">
            <v>44922</v>
          </cell>
          <cell r="AR1195" t="str">
            <v>MDELIVERY_4764634</v>
          </cell>
          <cell r="AS1195">
            <v>324986</v>
          </cell>
          <cell r="AT1195" t="str">
            <v>D40</v>
          </cell>
          <cell r="AU1195" t="str">
            <v>BTC</v>
          </cell>
          <cell r="AV1195">
            <v>1</v>
          </cell>
          <cell r="AW1195" t="str">
            <v>LOCAL</v>
          </cell>
          <cell r="AX1195" t="str">
            <v>HABILITADO RUTEO</v>
          </cell>
          <cell r="AY1195" t="str">
            <v>LTE SAMSUNG A03 AZUL: 1 und - sn. 354379556098010</v>
          </cell>
          <cell r="AZ1195" t="str">
            <v>TERMINAL</v>
          </cell>
          <cell r="BA1195" t="str">
            <v>Validar Biometrico</v>
          </cell>
        </row>
        <row r="1196">
          <cell r="A1196" t="str">
            <v>4764681</v>
          </cell>
          <cell r="B1196" t="str">
            <v>MDELIVERY</v>
          </cell>
          <cell r="C1196">
            <v>44922</v>
          </cell>
          <cell r="D1196" t="str">
            <v>FLEXNET ECUADOR - MDELIVERY</v>
          </cell>
          <cell r="E1196" t="str">
            <v>CALLE 28 DE JUNIO S/N Y GARCIA MORENO ENTRADA LLANO GRANDE</v>
          </cell>
          <cell r="H1196" t="str">
            <v>170208</v>
          </cell>
          <cell r="I1196" t="str">
            <v>QUITO</v>
          </cell>
          <cell r="J1196" t="str">
            <v>PICHINCHA</v>
          </cell>
          <cell r="K1196" t="str">
            <v>SARA ISABEL TUMBACO OSTAIZA</v>
          </cell>
          <cell r="L1196" t="str">
            <v>OFICINA TRAMACO PORTETE</v>
          </cell>
          <cell r="O1196" t="str">
            <v>GUAYAQUIL</v>
          </cell>
          <cell r="P1196" t="str">
            <v>GUAYAQUIL</v>
          </cell>
          <cell r="Q1196" t="str">
            <v>GUAYAS_GUAYAQUIL_</v>
          </cell>
          <cell r="R1196" t="str">
            <v>4764681</v>
          </cell>
          <cell r="W1196" t="str">
            <v>0916340615</v>
          </cell>
          <cell r="X1196" t="str">
            <v>0988258501-0988258501</v>
          </cell>
          <cell r="AA1196">
            <v>44922</v>
          </cell>
          <cell r="AD1196">
            <v>1</v>
          </cell>
          <cell r="AE1196">
            <v>1</v>
          </cell>
          <cell r="AH1196" t="str">
            <v/>
          </cell>
          <cell r="AI1196" t="str">
            <v>DESPACHO</v>
          </cell>
          <cell r="AJ1196" t="str">
            <v>DERIVADO PICK UP</v>
          </cell>
          <cell r="AL1196" t="str">
            <v>NO</v>
          </cell>
          <cell r="AN1196" t="str">
            <v>MOV onlinevip</v>
          </cell>
          <cell r="AO1196" t="str">
            <v>CANAL ONLINE</v>
          </cell>
          <cell r="AP1196">
            <v>44922</v>
          </cell>
          <cell r="AR1196" t="str">
            <v>MDELIVERY_4764681</v>
          </cell>
          <cell r="AS1196">
            <v>324990</v>
          </cell>
          <cell r="AT1196" t="str">
            <v>D40</v>
          </cell>
          <cell r="AU1196" t="str">
            <v>BTC</v>
          </cell>
          <cell r="AV1196">
            <v>1</v>
          </cell>
          <cell r="AW1196" t="str">
            <v>LOCAL</v>
          </cell>
          <cell r="AX1196" t="str">
            <v>EN_TRANSITO</v>
          </cell>
          <cell r="AY1196" t="str">
            <v>LTE IPHONE 11 64GB NEGRO: 1 und - sn. 356656421660274</v>
          </cell>
          <cell r="AZ1196" t="str">
            <v>TERMINAL</v>
          </cell>
          <cell r="BA1196" t="str">
            <v>Validar Biometrico</v>
          </cell>
        </row>
        <row r="1197">
          <cell r="A1197" t="str">
            <v>4764951</v>
          </cell>
          <cell r="B1197" t="str">
            <v>MDELIVERY</v>
          </cell>
          <cell r="C1197">
            <v>44922</v>
          </cell>
          <cell r="D1197" t="str">
            <v>FLEXNET ECUADOR - MDELIVERY</v>
          </cell>
          <cell r="E1197" t="str">
            <v>CALLE 28 DE JUNIO S/N Y GARCIA MORENO ENTRADA LLANO GRANDE</v>
          </cell>
          <cell r="H1197" t="str">
            <v>170208</v>
          </cell>
          <cell r="I1197" t="str">
            <v>QUITO</v>
          </cell>
          <cell r="J1197" t="str">
            <v>PICHINCHA</v>
          </cell>
          <cell r="K1197" t="str">
            <v>BERRU VILLARREAL ERIKA TATIANA</v>
          </cell>
          <cell r="L1197" t="str">
            <v>INIAQUITO CALLE MANOSCA N36 31 Y PSJE LUIS ALGOMEDO</v>
          </cell>
          <cell r="O1197" t="str">
            <v>170510</v>
          </cell>
          <cell r="P1197" t="str">
            <v>170510</v>
          </cell>
          <cell r="Q1197" t="str">
            <v>PICHINCHA_QUITO_INIAQUITO</v>
          </cell>
          <cell r="R1197" t="str">
            <v>4764951</v>
          </cell>
          <cell r="W1197" t="str">
            <v>1717170912</v>
          </cell>
          <cell r="X1197" t="str">
            <v>0992635396-0992635396</v>
          </cell>
          <cell r="AA1197">
            <v>44922</v>
          </cell>
          <cell r="AD1197">
            <v>1</v>
          </cell>
          <cell r="AE1197">
            <v>1</v>
          </cell>
          <cell r="AH1197" t="str">
            <v>TRABAJA EN CONJUNTO ESQUINERO PORTON DE REJAS NEGRAS LLAMARLE PARA QUE SALGA TRABAJA EN LA 1ERA CASA</v>
          </cell>
          <cell r="AI1197" t="str">
            <v>DESPACHO</v>
          </cell>
          <cell r="AJ1197" t="str">
            <v>Normal</v>
          </cell>
          <cell r="AL1197" t="str">
            <v>NO</v>
          </cell>
          <cell r="AN1197" t="str">
            <v>MOV onlinevip</v>
          </cell>
          <cell r="AO1197" t="str">
            <v>CANAL ONLINE</v>
          </cell>
          <cell r="AP1197">
            <v>44922</v>
          </cell>
          <cell r="AR1197" t="str">
            <v>MDELIVERY_4764951</v>
          </cell>
          <cell r="AS1197">
            <v>324988</v>
          </cell>
          <cell r="AT1197" t="str">
            <v>D40</v>
          </cell>
          <cell r="AU1197" t="str">
            <v>BTC</v>
          </cell>
          <cell r="AV1197">
            <v>1</v>
          </cell>
          <cell r="AW1197" t="str">
            <v>LOCAL</v>
          </cell>
          <cell r="AX1197" t="str">
            <v>HABILITADO RUTEO</v>
          </cell>
          <cell r="AY1197" t="str">
            <v>LTE SAMSUNG A03 AZUL: 1 und - sn. 354379556098614</v>
          </cell>
          <cell r="AZ1197" t="str">
            <v>TERMINAL</v>
          </cell>
          <cell r="BA1197" t="str">
            <v>Validar Biometrico</v>
          </cell>
        </row>
        <row r="1198">
          <cell r="A1198" t="str">
            <v>4765554</v>
          </cell>
          <cell r="B1198" t="str">
            <v>MDELIVERY</v>
          </cell>
          <cell r="C1198">
            <v>44922</v>
          </cell>
          <cell r="D1198" t="str">
            <v>FLEXNET ECUADOR - MDELIVERY</v>
          </cell>
          <cell r="E1198" t="str">
            <v>CALLE 28 DE JUNIO S/N Y GARCIA MORENO ENTRADA LLANO GRANDE</v>
          </cell>
          <cell r="H1198" t="str">
            <v>170208</v>
          </cell>
          <cell r="I1198" t="str">
            <v>QUITO</v>
          </cell>
          <cell r="J1198" t="str">
            <v>PICHINCHA</v>
          </cell>
          <cell r="K1198" t="str">
            <v>MORA ESPINOSA GEOVANNA MICHELLE</v>
          </cell>
          <cell r="L1198" t="str">
            <v>CUMBAYA AV INTEROCEANICA  KM 28</v>
          </cell>
          <cell r="O1198" t="str">
            <v>170904</v>
          </cell>
          <cell r="P1198" t="str">
            <v>170904</v>
          </cell>
          <cell r="Q1198" t="str">
            <v>PICHINCHA_QUITO_CUMBAYA</v>
          </cell>
          <cell r="R1198" t="str">
            <v>4765554</v>
          </cell>
          <cell r="W1198" t="str">
            <v>1726172115</v>
          </cell>
          <cell r="X1198" t="str">
            <v>0939794086-0962902298</v>
          </cell>
          <cell r="AA1198">
            <v>44922</v>
          </cell>
          <cell r="AD1198">
            <v>1</v>
          </cell>
          <cell r="AE1198">
            <v>1</v>
          </cell>
          <cell r="AH1198" t="str">
            <v>EN CC ESCALA SUBSUELO 1 OFICINAS DE WESTERN UNION</v>
          </cell>
          <cell r="AI1198" t="str">
            <v>DESPACHO</v>
          </cell>
          <cell r="AJ1198" t="str">
            <v>Normal</v>
          </cell>
          <cell r="AL1198" t="str">
            <v>NO</v>
          </cell>
          <cell r="AN1198" t="str">
            <v>MOV onlinevip</v>
          </cell>
          <cell r="AO1198" t="str">
            <v>CANAL ONLINE</v>
          </cell>
          <cell r="AP1198">
            <v>44922</v>
          </cell>
          <cell r="AR1198" t="str">
            <v>MDELIVERY_4765554</v>
          </cell>
          <cell r="AS1198">
            <v>324828</v>
          </cell>
          <cell r="AT1198" t="str">
            <v>D40</v>
          </cell>
          <cell r="AU1198" t="str">
            <v>BTC</v>
          </cell>
          <cell r="AV1198">
            <v>1</v>
          </cell>
          <cell r="AW1198" t="str">
            <v>LOCAL</v>
          </cell>
          <cell r="AX1198" t="str">
            <v>HABILITADO RUTEO</v>
          </cell>
          <cell r="AY1198" t="str">
            <v>LTE SAMSUNG A53 5G NEGRO: 1 und - sn. 353842194254155</v>
          </cell>
          <cell r="AZ1198" t="str">
            <v>TERMINAL</v>
          </cell>
          <cell r="BA1198" t="str">
            <v>Validar Biometrico</v>
          </cell>
        </row>
        <row r="1199">
          <cell r="A1199" t="str">
            <v>4765767</v>
          </cell>
          <cell r="B1199" t="str">
            <v>MDELIVERY</v>
          </cell>
          <cell r="C1199">
            <v>44922</v>
          </cell>
          <cell r="D1199" t="str">
            <v>FLEXNET ECUADOR - MDELIVERY</v>
          </cell>
          <cell r="E1199" t="str">
            <v>CALLE 28 DE JUNIO S/N Y GARCIA MORENO ENTRADA LLANO GRANDE</v>
          </cell>
          <cell r="H1199" t="str">
            <v>170208</v>
          </cell>
          <cell r="I1199" t="str">
            <v>QUITO</v>
          </cell>
          <cell r="J1199" t="str">
            <v>PICHINCHA</v>
          </cell>
          <cell r="K1199" t="str">
            <v>OLVERA ZAMBRANO BAIRON ALFREDO</v>
          </cell>
          <cell r="L1199" t="str">
            <v>OFICINA TRAMACO MACHACHI</v>
          </cell>
          <cell r="O1199" t="str">
            <v>MEJIA</v>
          </cell>
          <cell r="P1199" t="str">
            <v>MEJIA</v>
          </cell>
          <cell r="Q1199" t="str">
            <v>PICHINCHA_MEJIA _</v>
          </cell>
          <cell r="R1199" t="str">
            <v>4765767</v>
          </cell>
          <cell r="W1199" t="str">
            <v>1310971377</v>
          </cell>
          <cell r="X1199" t="str">
            <v>0978877581-0978877581</v>
          </cell>
          <cell r="AA1199">
            <v>44922</v>
          </cell>
          <cell r="AD1199">
            <v>1</v>
          </cell>
          <cell r="AE1199">
            <v>1</v>
          </cell>
          <cell r="AH1199" t="str">
            <v/>
          </cell>
          <cell r="AI1199" t="str">
            <v>DESPACHO</v>
          </cell>
          <cell r="AJ1199" t="str">
            <v>DERIVADO PICK UP</v>
          </cell>
          <cell r="AL1199" t="str">
            <v>NO</v>
          </cell>
          <cell r="AN1199" t="str">
            <v>MOV onlinevip</v>
          </cell>
          <cell r="AO1199" t="str">
            <v>CANAL ONLINE</v>
          </cell>
          <cell r="AP1199">
            <v>44922</v>
          </cell>
          <cell r="AR1199" t="str">
            <v>MDELIVERY_4765767</v>
          </cell>
          <cell r="AS1199">
            <v>324832</v>
          </cell>
          <cell r="AT1199" t="str">
            <v>D40</v>
          </cell>
          <cell r="AU1199" t="str">
            <v>BTC</v>
          </cell>
          <cell r="AV1199">
            <v>1</v>
          </cell>
          <cell r="AW1199" t="str">
            <v>PROVINCIAL</v>
          </cell>
          <cell r="AX1199" t="str">
            <v>INCIDENCIA</v>
          </cell>
          <cell r="AY1199" t="str">
            <v>LTE SAMSUNG A23 NEGRO: 1 und - sn. 356795951903546</v>
          </cell>
          <cell r="AZ1199" t="str">
            <v>TERMINAL</v>
          </cell>
          <cell r="BA1199" t="str">
            <v>Validar Biometrico</v>
          </cell>
        </row>
        <row r="1200">
          <cell r="A1200" t="str">
            <v>4765943</v>
          </cell>
          <cell r="B1200" t="str">
            <v>MDELIVERY</v>
          </cell>
          <cell r="C1200">
            <v>44922</v>
          </cell>
          <cell r="D1200" t="str">
            <v>FLEXNET ECUADOR - MDELIVERY</v>
          </cell>
          <cell r="E1200" t="str">
            <v>CALLE 28 DE JUNIO S/N Y GARCIA MORENO ENTRADA LLANO GRANDE</v>
          </cell>
          <cell r="H1200" t="str">
            <v>170208</v>
          </cell>
          <cell r="I1200" t="str">
            <v>QUITO</v>
          </cell>
          <cell r="J1200" t="str">
            <v>PICHINCHA</v>
          </cell>
          <cell r="K1200" t="str">
            <v>JAIME IVAN CARDENAS PUCHA</v>
          </cell>
          <cell r="L1200" t="str">
            <v>PASCUALES AV NARCISA DE JESUS PASCUALES  SN</v>
          </cell>
          <cell r="O1200" t="str">
            <v>090703</v>
          </cell>
          <cell r="P1200" t="str">
            <v>090703</v>
          </cell>
          <cell r="Q1200" t="str">
            <v>GUAYAS_GUAYAQUIL_PASCUALES</v>
          </cell>
          <cell r="R1200" t="str">
            <v>4765943</v>
          </cell>
          <cell r="W1200" t="str">
            <v>0706450384</v>
          </cell>
          <cell r="X1200" t="str">
            <v>0986413018-0900000000</v>
          </cell>
          <cell r="AA1200">
            <v>44922</v>
          </cell>
          <cell r="AD1200">
            <v>1</v>
          </cell>
          <cell r="AE1200">
            <v>1</v>
          </cell>
          <cell r="AH1200" t="str">
            <v>EN  URB LA PERLA UBICAR EN GARITA EL TRABAJA EN GARITA JUNTO A METROPOLIS 2 PUENTE A 100 METROS NUEVO</v>
          </cell>
          <cell r="AI1200" t="str">
            <v>DESPACHO</v>
          </cell>
          <cell r="AJ1200" t="str">
            <v>Normal</v>
          </cell>
          <cell r="AL1200" t="str">
            <v>NO</v>
          </cell>
          <cell r="AN1200" t="str">
            <v>MOV onlinevip</v>
          </cell>
          <cell r="AO1200" t="str">
            <v>CANAL ONLINE</v>
          </cell>
          <cell r="AP1200">
            <v>44922</v>
          </cell>
          <cell r="AR1200" t="str">
            <v>MDELIVERY_4765943</v>
          </cell>
          <cell r="AS1200">
            <v>324830</v>
          </cell>
          <cell r="AT1200" t="str">
            <v>D40</v>
          </cell>
          <cell r="AU1200" t="str">
            <v>BTC</v>
          </cell>
          <cell r="AV1200">
            <v>1</v>
          </cell>
          <cell r="AW1200" t="str">
            <v>PROVINCIAL</v>
          </cell>
          <cell r="AX1200" t="str">
            <v>EN_TRANSITO</v>
          </cell>
          <cell r="AY1200" t="str">
            <v>LTE SAMSUNG A53 5G NEGRO: 1 und - sn. 353842197629304</v>
          </cell>
          <cell r="AZ1200" t="str">
            <v>TERMINAL</v>
          </cell>
          <cell r="BA1200" t="str">
            <v>Validar Biometrico</v>
          </cell>
        </row>
        <row r="1201">
          <cell r="A1201" t="str">
            <v>4765991</v>
          </cell>
          <cell r="B1201" t="str">
            <v>MDELIVERY</v>
          </cell>
          <cell r="C1201">
            <v>44922</v>
          </cell>
          <cell r="D1201" t="str">
            <v>FLEXNET ECUADOR - MDELIVERY</v>
          </cell>
          <cell r="E1201" t="str">
            <v>CALLE 28 DE JUNIO S/N Y GARCIA MORENO ENTRADA LLANO GRANDE</v>
          </cell>
          <cell r="H1201" t="str">
            <v>170208</v>
          </cell>
          <cell r="I1201" t="str">
            <v>QUITO</v>
          </cell>
          <cell r="J1201" t="str">
            <v>PICHINCHA</v>
          </cell>
          <cell r="K1201" t="str">
            <v>ANDRES ABEL PINARGOTE PARRALES</v>
          </cell>
          <cell r="L1201" t="str">
            <v>OFICINA TRAMACO VIA QUEVEDO</v>
          </cell>
          <cell r="O1201" t="str">
            <v>SANTO DOMINGO</v>
          </cell>
          <cell r="P1201" t="str">
            <v>SANTO DOMINGO</v>
          </cell>
          <cell r="Q1201" t="str">
            <v>SANTO DOMINGO_SANTO DOMINGO_</v>
          </cell>
          <cell r="R1201" t="str">
            <v>4765991</v>
          </cell>
          <cell r="W1201" t="str">
            <v>2300804636</v>
          </cell>
          <cell r="X1201" t="str">
            <v>0997072060-0968234774</v>
          </cell>
          <cell r="AA1201">
            <v>44922</v>
          </cell>
          <cell r="AD1201">
            <v>1</v>
          </cell>
          <cell r="AE1201">
            <v>1</v>
          </cell>
          <cell r="AH1201" t="str">
            <v/>
          </cell>
          <cell r="AI1201" t="str">
            <v>DESPACHO</v>
          </cell>
          <cell r="AJ1201" t="str">
            <v>DERIVADO PICK UP</v>
          </cell>
          <cell r="AL1201" t="str">
            <v>NO</v>
          </cell>
          <cell r="AN1201" t="str">
            <v>MOV productovip</v>
          </cell>
          <cell r="AO1201" t="str">
            <v>CANAL ONLINE</v>
          </cell>
          <cell r="AP1201">
            <v>44922</v>
          </cell>
          <cell r="AR1201" t="str">
            <v>MDELIVERY_4765991</v>
          </cell>
          <cell r="AS1201">
            <v>324850</v>
          </cell>
          <cell r="AT1201" t="str">
            <v>D40</v>
          </cell>
          <cell r="AU1201" t="str">
            <v>BTC</v>
          </cell>
          <cell r="AV1201">
            <v>2</v>
          </cell>
          <cell r="AW1201" t="str">
            <v>PROVINCIAL</v>
          </cell>
          <cell r="AX1201" t="str">
            <v>EN_TRANSITO</v>
          </cell>
          <cell r="AY1201" t="str">
            <v>LTE XIAOMI REDMI NOTE 11 AZUL: 1 und - sn. 861696063074085 / HALFSIM MOVISTAR: 1 und - sn. 8959300520560306386</v>
          </cell>
          <cell r="AZ1201" t="str">
            <v>SIMCARD / TERMINAL</v>
          </cell>
          <cell r="BA1201" t="str">
            <v>Validar Biometrico</v>
          </cell>
        </row>
        <row r="1202">
          <cell r="A1202" t="str">
            <v>4766037</v>
          </cell>
          <cell r="B1202" t="str">
            <v>MDELIVERY</v>
          </cell>
          <cell r="C1202">
            <v>44922</v>
          </cell>
          <cell r="D1202" t="str">
            <v>FLEXNET ECUADOR - MDELIVERY</v>
          </cell>
          <cell r="E1202" t="str">
            <v>CALLE 28 DE JUNIO S/N Y GARCIA MORENO ENTRADA LLANO GRANDE</v>
          </cell>
          <cell r="H1202" t="str">
            <v>170208</v>
          </cell>
          <cell r="I1202" t="str">
            <v>QUITO</v>
          </cell>
          <cell r="J1202" t="str">
            <v>PICHINCHA</v>
          </cell>
          <cell r="K1202" t="str">
            <v>JOSE ROBERTO GUZMAN BALLESTEROS</v>
          </cell>
          <cell r="L1202" t="str">
            <v>OFICINA TRAMACO PUNTO DE ATENCION SAN MARINO</v>
          </cell>
          <cell r="O1202" t="str">
            <v>GUAYAQUIL</v>
          </cell>
          <cell r="P1202" t="str">
            <v>GUAYAQUIL</v>
          </cell>
          <cell r="Q1202" t="str">
            <v>GUAYAS_GUAYAQUIL_</v>
          </cell>
          <cell r="R1202" t="str">
            <v>4766037</v>
          </cell>
          <cell r="W1202" t="str">
            <v>0914044169_E334312222</v>
          </cell>
          <cell r="X1202" t="str">
            <v>0990123457-</v>
          </cell>
          <cell r="AA1202">
            <v>44922</v>
          </cell>
          <cell r="AD1202">
            <v>1</v>
          </cell>
          <cell r="AE1202">
            <v>1</v>
          </cell>
          <cell r="AH1202" t="str">
            <v>S1 ENVIADO GV</v>
          </cell>
          <cell r="AI1202" t="str">
            <v>DESPACHO</v>
          </cell>
          <cell r="AJ1202" t="str">
            <v>DERIVADO PICK UP</v>
          </cell>
          <cell r="AL1202" t="str">
            <v>NO</v>
          </cell>
          <cell r="AN1202" t="str">
            <v>MOV_tecnocom_credito_directo</v>
          </cell>
          <cell r="AO1202" t="str">
            <v>CANAL ONLINE</v>
          </cell>
          <cell r="AP1202">
            <v>44922</v>
          </cell>
          <cell r="AR1202" t="str">
            <v>MDELIVERY_4766037</v>
          </cell>
          <cell r="AS1202">
            <v>324992</v>
          </cell>
          <cell r="AT1202" t="str">
            <v>D40</v>
          </cell>
          <cell r="AU1202" t="str">
            <v>BTC</v>
          </cell>
          <cell r="AV1202">
            <v>1</v>
          </cell>
          <cell r="AW1202" t="str">
            <v>PROVINCIAL</v>
          </cell>
          <cell r="AX1202" t="str">
            <v>EN_TRANSITO</v>
          </cell>
          <cell r="AY1202" t="str">
            <v>LTE IPHONE 11 64GB NEGRO: 1 und - sn. 356656421608638</v>
          </cell>
          <cell r="AZ1202" t="str">
            <v>TERMINAL</v>
          </cell>
          <cell r="BA1202" t="str">
            <v>Validar Biometrico</v>
          </cell>
        </row>
        <row r="1203">
          <cell r="A1203" t="str">
            <v>4766107</v>
          </cell>
          <cell r="B1203" t="str">
            <v>MDELIVERY</v>
          </cell>
          <cell r="C1203">
            <v>44922</v>
          </cell>
          <cell r="D1203" t="str">
            <v>FLEXNET ECUADOR - MDELIVERY</v>
          </cell>
          <cell r="E1203" t="str">
            <v>CALLE 28 DE JUNIO S/N Y GARCIA MORENO ENTRADA LLANO GRANDE</v>
          </cell>
          <cell r="H1203" t="str">
            <v>170208</v>
          </cell>
          <cell r="I1203" t="str">
            <v>QUITO</v>
          </cell>
          <cell r="J1203" t="str">
            <v>PICHINCHA</v>
          </cell>
          <cell r="K1203" t="str">
            <v>ALEXANDER XAVIER OLEAS BANCHON</v>
          </cell>
          <cell r="L1203" t="str">
            <v>XIMENA COOP VIRGEN DE MONSERRATE AV DOMINGO COMIN MZ 3 SL A3</v>
          </cell>
          <cell r="O1203" t="str">
            <v>090102</v>
          </cell>
          <cell r="P1203" t="str">
            <v>090102</v>
          </cell>
          <cell r="Q1203" t="str">
            <v>GUAYAS_GUAYAQUIL_XIMENA</v>
          </cell>
          <cell r="R1203" t="str">
            <v>4766107</v>
          </cell>
          <cell r="W1203" t="str">
            <v>0958119133</v>
          </cell>
          <cell r="X1203" t="str">
            <v>0994895669-0987754231</v>
          </cell>
          <cell r="AA1203">
            <v>44922</v>
          </cell>
          <cell r="AD1203">
            <v>1</v>
          </cell>
          <cell r="AE1203">
            <v>1</v>
          </cell>
          <cell r="AH1203" t="str">
            <v>GUASMO CENTRAL FRENTE A INSTITUTO SUIZA EN CASA DE 3P DURAZNO HAY AFUERA CARRETA BLANCA</v>
          </cell>
          <cell r="AI1203" t="str">
            <v>DESPACHO</v>
          </cell>
          <cell r="AJ1203" t="str">
            <v>Normal</v>
          </cell>
          <cell r="AL1203" t="str">
            <v>NO</v>
          </cell>
          <cell r="AN1203" t="str">
            <v>MOV onlinevip</v>
          </cell>
          <cell r="AO1203" t="str">
            <v>CANAL ONLINE</v>
          </cell>
          <cell r="AP1203">
            <v>44922</v>
          </cell>
          <cell r="AR1203" t="str">
            <v>MDELIVERY_4766107</v>
          </cell>
          <cell r="AS1203">
            <v>324985</v>
          </cell>
          <cell r="AT1203" t="str">
            <v>D40</v>
          </cell>
          <cell r="AU1203" t="str">
            <v>BTC</v>
          </cell>
          <cell r="AV1203">
            <v>1</v>
          </cell>
          <cell r="AW1203" t="str">
            <v>LOCAL</v>
          </cell>
          <cell r="AX1203" t="str">
            <v>EN_TRANSITO</v>
          </cell>
          <cell r="AY1203" t="str">
            <v>LTE SAMSUNG A03 AZUL: 1 und - sn. 354379556100394</v>
          </cell>
          <cell r="AZ1203" t="str">
            <v>TERMINAL</v>
          </cell>
          <cell r="BA1203" t="str">
            <v>Validar Biometrico</v>
          </cell>
        </row>
        <row r="1204">
          <cell r="A1204" t="str">
            <v>4766241</v>
          </cell>
          <cell r="B1204" t="str">
            <v>MDELIVERY</v>
          </cell>
          <cell r="C1204">
            <v>44922</v>
          </cell>
          <cell r="D1204" t="str">
            <v>FLEXNET ECUADOR - MDELIVERY</v>
          </cell>
          <cell r="E1204" t="str">
            <v>CALLE 28 DE JUNIO S/N Y GARCIA MORENO ENTRADA LLANO GRANDE</v>
          </cell>
          <cell r="H1204" t="str">
            <v>170208</v>
          </cell>
          <cell r="I1204" t="str">
            <v>QUITO</v>
          </cell>
          <cell r="J1204" t="str">
            <v>PICHINCHA</v>
          </cell>
          <cell r="K1204" t="str">
            <v>MORILLO TAICUZ JUAN CARLOS</v>
          </cell>
          <cell r="L1204" t="str">
            <v>CARANQUI     CALLE RIO ORINOCO  233 RIO QUININDE</v>
          </cell>
          <cell r="O1204" t="str">
            <v>100108</v>
          </cell>
          <cell r="P1204" t="str">
            <v>100108</v>
          </cell>
          <cell r="Q1204" t="str">
            <v>IMBABURA_IBARRA_CARANQUI</v>
          </cell>
          <cell r="R1204" t="str">
            <v>4766241</v>
          </cell>
          <cell r="W1204" t="str">
            <v>1003600473</v>
          </cell>
          <cell r="X1204" t="str">
            <v>0991367048-0991367048</v>
          </cell>
          <cell r="AA1204">
            <v>44922</v>
          </cell>
          <cell r="AD1204">
            <v>1</v>
          </cell>
          <cell r="AE1204">
            <v>1</v>
          </cell>
          <cell r="AH1204" t="str">
            <v>SECTOR BARRIO LOS CEIBOS A UNA CUADRA DE LOS AGACHADITOS LOS CEIBOS CASA COLOR BLANCA 2 PISOS</v>
          </cell>
          <cell r="AI1204" t="str">
            <v>DESPACHO</v>
          </cell>
          <cell r="AJ1204" t="str">
            <v>Normal</v>
          </cell>
          <cell r="AL1204" t="str">
            <v>NO</v>
          </cell>
          <cell r="AN1204" t="str">
            <v>MOV productovip</v>
          </cell>
          <cell r="AO1204" t="str">
            <v>CANAL ONLINE</v>
          </cell>
          <cell r="AP1204">
            <v>44922</v>
          </cell>
          <cell r="AR1204" t="str">
            <v>MDELIVERY_4766241</v>
          </cell>
          <cell r="AS1204">
            <v>324997</v>
          </cell>
          <cell r="AT1204" t="str">
            <v>D40</v>
          </cell>
          <cell r="AU1204" t="str">
            <v>BTC</v>
          </cell>
          <cell r="AV1204">
            <v>1</v>
          </cell>
          <cell r="AW1204" t="str">
            <v>PROVINCIAL</v>
          </cell>
          <cell r="AX1204" t="str">
            <v>EN_TRANSITO</v>
          </cell>
          <cell r="AY1204" t="str">
            <v>HALFSIM MOVISTAR: 1 und - sn. 8959300120521872004</v>
          </cell>
          <cell r="AZ1204" t="str">
            <v>SIMCARD</v>
          </cell>
          <cell r="BA1204" t="str">
            <v/>
          </cell>
        </row>
        <row r="1205">
          <cell r="A1205" t="str">
            <v>4766898</v>
          </cell>
          <cell r="B1205" t="str">
            <v>MDELIVERY</v>
          </cell>
          <cell r="C1205">
            <v>44922</v>
          </cell>
          <cell r="D1205" t="str">
            <v>FLEXNET ECUADOR - MDELIVERY</v>
          </cell>
          <cell r="E1205" t="str">
            <v>CALLE 28 DE JUNIO S/N Y GARCIA MORENO ENTRADA LLANO GRANDE</v>
          </cell>
          <cell r="H1205" t="str">
            <v>170208</v>
          </cell>
          <cell r="I1205" t="str">
            <v>QUITO</v>
          </cell>
          <cell r="J1205" t="str">
            <v>PICHINCHA</v>
          </cell>
          <cell r="K1205" t="str">
            <v>NAREA SANCHEZ NORMA ALEXANDRA</v>
          </cell>
          <cell r="L1205" t="str">
            <v>OFICINA TRAMACO CUENCA CENTRO</v>
          </cell>
          <cell r="O1205" t="str">
            <v>CUENCA</v>
          </cell>
          <cell r="P1205" t="str">
            <v>CUENCA</v>
          </cell>
          <cell r="Q1205" t="str">
            <v>AZUAY_CUENCA_</v>
          </cell>
          <cell r="R1205" t="str">
            <v>4766898</v>
          </cell>
          <cell r="W1205" t="str">
            <v>0104089990</v>
          </cell>
          <cell r="X1205" t="str">
            <v>0984110292-0984110292</v>
          </cell>
          <cell r="AA1205">
            <v>44922</v>
          </cell>
          <cell r="AD1205">
            <v>1</v>
          </cell>
          <cell r="AE1205">
            <v>1</v>
          </cell>
          <cell r="AH1205" t="str">
            <v/>
          </cell>
          <cell r="AI1205" t="str">
            <v>DESPACHO</v>
          </cell>
          <cell r="AJ1205" t="str">
            <v>DERIVADO PICK UP</v>
          </cell>
          <cell r="AL1205" t="str">
            <v>NO</v>
          </cell>
          <cell r="AN1205" t="str">
            <v>MOV onlinevip</v>
          </cell>
          <cell r="AO1205" t="str">
            <v>CANAL ONLINE</v>
          </cell>
          <cell r="AP1205">
            <v>44922</v>
          </cell>
          <cell r="AR1205" t="str">
            <v>MDELIVERY_4766898</v>
          </cell>
          <cell r="AS1205">
            <v>324837</v>
          </cell>
          <cell r="AT1205" t="str">
            <v>D40</v>
          </cell>
          <cell r="AU1205" t="str">
            <v>BTC</v>
          </cell>
          <cell r="AV1205">
            <v>1</v>
          </cell>
          <cell r="AW1205" t="str">
            <v>PROVINCIAL</v>
          </cell>
          <cell r="AX1205" t="str">
            <v>EN_TRANSITO</v>
          </cell>
          <cell r="AY1205" t="str">
            <v>LTE NOKIA G21 AZUL: 1 und - sn. 355108340310244</v>
          </cell>
          <cell r="AZ1205" t="str">
            <v>TERMINAL</v>
          </cell>
          <cell r="BA1205" t="str">
            <v>Validar Biometrico</v>
          </cell>
        </row>
        <row r="1206">
          <cell r="A1206" t="str">
            <v>4767039</v>
          </cell>
          <cell r="B1206" t="str">
            <v>MDELIVERY</v>
          </cell>
          <cell r="C1206">
            <v>44922</v>
          </cell>
          <cell r="D1206" t="str">
            <v>FLEXNET ECUADOR - MDELIVERY</v>
          </cell>
          <cell r="E1206" t="str">
            <v>CALLE 28 DE JUNIO S/N Y GARCIA MORENO ENTRADA LLANO GRANDE</v>
          </cell>
          <cell r="H1206" t="str">
            <v>170208</v>
          </cell>
          <cell r="I1206" t="str">
            <v>QUITO</v>
          </cell>
          <cell r="J1206" t="str">
            <v>PICHINCHA</v>
          </cell>
          <cell r="K1206" t="str">
            <v>AVILA CALDERON EDISON DUMANI</v>
          </cell>
          <cell r="L1206" t="str">
            <v>COTOCOLLAO AV JOHN F KENNEDY  SN  Y PABLO PICASSO</v>
          </cell>
          <cell r="O1206" t="str">
            <v>170301</v>
          </cell>
          <cell r="P1206" t="str">
            <v>170301</v>
          </cell>
          <cell r="Q1206" t="str">
            <v>PICHINCHA_QUITO_COTOCOLLAO</v>
          </cell>
          <cell r="R1206" t="str">
            <v>4767039</v>
          </cell>
          <cell r="W1206" t="str">
            <v>1150575387</v>
          </cell>
          <cell r="X1206" t="str">
            <v>0962108245-0962108245</v>
          </cell>
          <cell r="AA1206">
            <v>44922</v>
          </cell>
          <cell r="AD1206">
            <v>1</v>
          </cell>
          <cell r="AE1206">
            <v>1</v>
          </cell>
          <cell r="AH1206" t="str">
            <v>CENTRO GERIATRICO NUEVA ESPERANZA TIMBRAR</v>
          </cell>
          <cell r="AI1206" t="str">
            <v>DESPACHO</v>
          </cell>
          <cell r="AJ1206" t="str">
            <v>Normal</v>
          </cell>
          <cell r="AL1206" t="str">
            <v>NO</v>
          </cell>
          <cell r="AN1206" t="str">
            <v>MOV onlinevip</v>
          </cell>
          <cell r="AO1206" t="str">
            <v>CANAL ONLINE</v>
          </cell>
          <cell r="AP1206">
            <v>44922</v>
          </cell>
          <cell r="AR1206" t="str">
            <v>MDELIVERY_4767039</v>
          </cell>
          <cell r="AS1206">
            <v>324841</v>
          </cell>
          <cell r="AT1206" t="str">
            <v>D40</v>
          </cell>
          <cell r="AU1206" t="str">
            <v>BTC</v>
          </cell>
          <cell r="AV1206">
            <v>1</v>
          </cell>
          <cell r="AW1206" t="str">
            <v>LOCAL</v>
          </cell>
          <cell r="AX1206" t="str">
            <v>ENTREGADO</v>
          </cell>
          <cell r="AY1206" t="str">
            <v>LTE XIAOMI 12T PRO SILVER: 1 und - sn. 869678061946201</v>
          </cell>
          <cell r="AZ1206" t="str">
            <v>TERMINAL</v>
          </cell>
          <cell r="BA1206" t="str">
            <v>Validar Biometrico</v>
          </cell>
        </row>
        <row r="1207">
          <cell r="A1207" t="str">
            <v>4767279</v>
          </cell>
          <cell r="B1207" t="str">
            <v>MDELIVERY</v>
          </cell>
          <cell r="C1207">
            <v>44922</v>
          </cell>
          <cell r="D1207" t="str">
            <v>FLEXNET ECUADOR - MDELIVERY</v>
          </cell>
          <cell r="E1207" t="str">
            <v>CALLE 28 DE JUNIO S/N Y GARCIA MORENO ENTRADA LLANO GRANDE</v>
          </cell>
          <cell r="H1207" t="str">
            <v>170208</v>
          </cell>
          <cell r="I1207" t="str">
            <v>QUITO</v>
          </cell>
          <cell r="J1207" t="str">
            <v>PICHINCHA</v>
          </cell>
          <cell r="K1207" t="str">
            <v>ACOSTA QUIÑONEZ RONNY BRIX</v>
          </cell>
          <cell r="L1207" t="str">
            <v>PEDERNALES CALLE ELOY ALFARO  SN  Y LOPEZ CASTILLO</v>
          </cell>
          <cell r="O1207" t="str">
            <v>131002</v>
          </cell>
          <cell r="P1207" t="str">
            <v>131002</v>
          </cell>
          <cell r="Q1207" t="str">
            <v>MANABI_PEDERNALES_PEDERNALES</v>
          </cell>
          <cell r="R1207" t="str">
            <v>4767279</v>
          </cell>
          <cell r="W1207" t="str">
            <v>0803449578</v>
          </cell>
          <cell r="X1207" t="str">
            <v>0995155723-0995155723</v>
          </cell>
          <cell r="AA1207">
            <v>44922</v>
          </cell>
          <cell r="AD1207">
            <v>1</v>
          </cell>
          <cell r="AE1207">
            <v>1</v>
          </cell>
          <cell r="AH1207" t="str">
            <v>PEDERNALES CENTRO DIAGONAL AL PARQUE CENTRAL  JUNTO A LA HELADERIA ENTREGA EN HOSTAL EL ANCLA LLAMAR AL CLIENTE</v>
          </cell>
          <cell r="AI1207" t="str">
            <v>DESPACHO</v>
          </cell>
          <cell r="AJ1207" t="str">
            <v>Normal</v>
          </cell>
          <cell r="AL1207" t="str">
            <v>NO</v>
          </cell>
          <cell r="AN1207" t="str">
            <v>MOV onlinevip</v>
          </cell>
          <cell r="AO1207" t="str">
            <v>CANAL ONLINE</v>
          </cell>
          <cell r="AP1207">
            <v>44922</v>
          </cell>
          <cell r="AR1207" t="str">
            <v>MDELIVERY_4767279</v>
          </cell>
          <cell r="AS1207">
            <v>324937</v>
          </cell>
          <cell r="AT1207" t="str">
            <v>D40</v>
          </cell>
          <cell r="AU1207" t="str">
            <v>BTC</v>
          </cell>
          <cell r="AV1207">
            <v>1</v>
          </cell>
          <cell r="AW1207" t="str">
            <v>PROVINCIAL</v>
          </cell>
          <cell r="AX1207" t="str">
            <v>ENTREGADO</v>
          </cell>
          <cell r="AY1207" t="str">
            <v>LTE IPHONE 14 128GB NEGRO: 1 und - sn. 350654417621968</v>
          </cell>
          <cell r="AZ1207" t="str">
            <v>TERMINAL</v>
          </cell>
          <cell r="BA1207" t="str">
            <v>Validar Biometrico</v>
          </cell>
        </row>
        <row r="1208">
          <cell r="A1208" t="str">
            <v>4767635</v>
          </cell>
          <cell r="B1208" t="str">
            <v>MDELIVERY</v>
          </cell>
          <cell r="C1208">
            <v>44922</v>
          </cell>
          <cell r="D1208" t="str">
            <v>FLEXNET ECUADOR - MDELIVERY</v>
          </cell>
          <cell r="E1208" t="str">
            <v>CALLE 28 DE JUNIO S/N Y GARCIA MORENO ENTRADA LLANO GRANDE</v>
          </cell>
          <cell r="H1208" t="str">
            <v>170208</v>
          </cell>
          <cell r="I1208" t="str">
            <v>QUITO</v>
          </cell>
          <cell r="J1208" t="str">
            <v>PICHINCHA</v>
          </cell>
          <cell r="K1208" t="str">
            <v>HENRY JAVIER AMAGUAÑA IMBAQUINGO</v>
          </cell>
          <cell r="L1208" t="str">
            <v>CAYAMBE CALLE JUNIN  SN  Y ASCAZUBI</v>
          </cell>
          <cell r="O1208" t="str">
            <v>171002</v>
          </cell>
          <cell r="P1208" t="str">
            <v>171002</v>
          </cell>
          <cell r="Q1208" t="str">
            <v>PICHINCHA_CAYAMBE_CAYAMBE</v>
          </cell>
          <cell r="R1208" t="str">
            <v>4767635</v>
          </cell>
          <cell r="W1208" t="str">
            <v>1726150749</v>
          </cell>
          <cell r="X1208" t="str">
            <v>0998103420-0998103420</v>
          </cell>
          <cell r="AA1208">
            <v>44922</v>
          </cell>
          <cell r="AD1208">
            <v>1</v>
          </cell>
          <cell r="AE1208">
            <v>1</v>
          </cell>
          <cell r="AH1208" t="str">
            <v>ENTREGA EN SUPERMERCADO  STA MARIA AREA DE BODEGA LLAMAR AL CLIENTE</v>
          </cell>
          <cell r="AI1208" t="str">
            <v>DESPACHO</v>
          </cell>
          <cell r="AJ1208" t="str">
            <v>Normal</v>
          </cell>
          <cell r="AL1208" t="str">
            <v>NO</v>
          </cell>
          <cell r="AN1208" t="str">
            <v>MOV onlinevip</v>
          </cell>
          <cell r="AO1208" t="str">
            <v>CANAL ONLINE</v>
          </cell>
          <cell r="AP1208">
            <v>44922</v>
          </cell>
          <cell r="AR1208" t="str">
            <v>MDELIVERY_4767635</v>
          </cell>
          <cell r="AS1208">
            <v>324995</v>
          </cell>
          <cell r="AT1208" t="str">
            <v>D40</v>
          </cell>
          <cell r="AU1208" t="str">
            <v>BTC</v>
          </cell>
          <cell r="AV1208">
            <v>1</v>
          </cell>
          <cell r="AW1208" t="str">
            <v>PROVINCIAL</v>
          </cell>
          <cell r="AX1208" t="str">
            <v>EN_TRANSITO</v>
          </cell>
          <cell r="AY1208" t="str">
            <v>LTE SAMSUNG A03 AZUL: 1 und - sn. 354379556097913</v>
          </cell>
          <cell r="AZ1208" t="str">
            <v>TERMINAL</v>
          </cell>
          <cell r="BA1208" t="str">
            <v>Validar Biometrico</v>
          </cell>
        </row>
        <row r="1209">
          <cell r="A1209" t="str">
            <v>4767816</v>
          </cell>
          <cell r="B1209" t="str">
            <v>MDELIVERY</v>
          </cell>
          <cell r="C1209">
            <v>44922</v>
          </cell>
          <cell r="D1209" t="str">
            <v>FLEXNET ECUADOR - MDELIVERY</v>
          </cell>
          <cell r="E1209" t="str">
            <v>CALLE 28 DE JUNIO S/N Y GARCIA MORENO ENTRADA LLANO GRANDE</v>
          </cell>
          <cell r="H1209" t="str">
            <v>170208</v>
          </cell>
          <cell r="I1209" t="str">
            <v>QUITO</v>
          </cell>
          <cell r="J1209" t="str">
            <v>PICHINCHA</v>
          </cell>
          <cell r="K1209" t="str">
            <v>YULEXI GISSELA CEDEÑO PILLASAGUA</v>
          </cell>
          <cell r="L1209" t="str">
            <v>OFICINA TRAMACO MANTA PUNTO DE VENTA CENTRO</v>
          </cell>
          <cell r="O1209" t="str">
            <v>MANTA</v>
          </cell>
          <cell r="P1209" t="str">
            <v>MANTA</v>
          </cell>
          <cell r="Q1209" t="str">
            <v>MANABI_MANTA_</v>
          </cell>
          <cell r="R1209" t="str">
            <v>4767816</v>
          </cell>
          <cell r="W1209" t="str">
            <v>1350572192_E3333I1222</v>
          </cell>
          <cell r="X1209" t="str">
            <v>0997358174-0997358174</v>
          </cell>
          <cell r="AA1209">
            <v>44922</v>
          </cell>
          <cell r="AD1209">
            <v>1</v>
          </cell>
          <cell r="AE1209">
            <v>1</v>
          </cell>
          <cell r="AH1209" t="str">
            <v>S1 ENVIADO MS</v>
          </cell>
          <cell r="AI1209" t="str">
            <v>DESPACHO</v>
          </cell>
          <cell r="AJ1209" t="str">
            <v>DERIVADO PICK UP</v>
          </cell>
          <cell r="AL1209" t="str">
            <v>NO</v>
          </cell>
          <cell r="AN1209" t="str">
            <v>MOV productovip</v>
          </cell>
          <cell r="AO1209" t="str">
            <v>CANAL ONLINE</v>
          </cell>
          <cell r="AP1209">
            <v>44922</v>
          </cell>
          <cell r="AR1209" t="str">
            <v>MDELIVERY_4767816</v>
          </cell>
          <cell r="AS1209">
            <v>324836</v>
          </cell>
          <cell r="AT1209" t="str">
            <v>D40</v>
          </cell>
          <cell r="AU1209" t="str">
            <v>BTC</v>
          </cell>
          <cell r="AV1209">
            <v>2</v>
          </cell>
          <cell r="AW1209" t="str">
            <v>PROVINCIAL</v>
          </cell>
          <cell r="AX1209" t="str">
            <v>EN_TRANSITO</v>
          </cell>
          <cell r="AY1209" t="str">
            <v>LTE HONOR X7 AZUL: 1 und - sn. 869937050495137 / HALFSIM MOVISTAR: 1 und - sn. 8959300520560302450</v>
          </cell>
          <cell r="AZ1209" t="str">
            <v>SIMCARD / TERMINAL</v>
          </cell>
          <cell r="BA1209" t="str">
            <v>Validar Biometrico</v>
          </cell>
        </row>
        <row r="1210">
          <cell r="A1210" t="str">
            <v>4767832</v>
          </cell>
          <cell r="B1210" t="str">
            <v>MDELIVERY</v>
          </cell>
          <cell r="C1210">
            <v>44922</v>
          </cell>
          <cell r="D1210" t="str">
            <v>FLEXNET ECUADOR - MDELIVERY</v>
          </cell>
          <cell r="E1210" t="str">
            <v>CALLE 28 DE JUNIO S/N Y GARCIA MORENO ENTRADA LLANO GRANDE</v>
          </cell>
          <cell r="H1210" t="str">
            <v>170208</v>
          </cell>
          <cell r="I1210" t="str">
            <v>QUITO</v>
          </cell>
          <cell r="J1210" t="str">
            <v>PICHINCHA</v>
          </cell>
          <cell r="K1210" t="str">
            <v>SONIA ELISA YANOUCH GARZON</v>
          </cell>
          <cell r="L1210" t="str">
            <v>INAQUITO  CALLE ABASCAL  SN   Y COCHAPATA</v>
          </cell>
          <cell r="O1210" t="str">
            <v>170504</v>
          </cell>
          <cell r="P1210" t="str">
            <v>170504</v>
          </cell>
          <cell r="Q1210" t="str">
            <v>PICHINCHA_QUITO_INAQUITO</v>
          </cell>
          <cell r="R1210" t="str">
            <v>4767832</v>
          </cell>
          <cell r="W1210" t="str">
            <v>1706323092</v>
          </cell>
          <cell r="X1210" t="str">
            <v>0969508904-0969508904</v>
          </cell>
          <cell r="AA1210">
            <v>44922</v>
          </cell>
          <cell r="AD1210">
            <v>1</v>
          </cell>
          <cell r="AE1210">
            <v>1</v>
          </cell>
          <cell r="AH1210" t="str">
            <v>EL BATAN JUNTO A LA PISCINA EL BATAN ENTREGA EN EDF ALCAZAR 2000 DPTO 408 LLAMAR AL CLIENTE</v>
          </cell>
          <cell r="AI1210" t="str">
            <v>DESPACHO</v>
          </cell>
          <cell r="AJ1210" t="str">
            <v>Normal</v>
          </cell>
          <cell r="AL1210" t="str">
            <v>NO</v>
          </cell>
          <cell r="AN1210" t="str">
            <v>MOV onlinevip</v>
          </cell>
          <cell r="AO1210" t="str">
            <v>CANAL ONLINE</v>
          </cell>
          <cell r="AP1210">
            <v>44922</v>
          </cell>
          <cell r="AR1210" t="str">
            <v>MDELIVERY_4767832</v>
          </cell>
          <cell r="AS1210">
            <v>324991</v>
          </cell>
          <cell r="AT1210" t="str">
            <v>D40</v>
          </cell>
          <cell r="AU1210" t="str">
            <v>BTC</v>
          </cell>
          <cell r="AV1210">
            <v>1</v>
          </cell>
          <cell r="AW1210" t="str">
            <v>LOCAL</v>
          </cell>
          <cell r="AX1210" t="str">
            <v>HABILITADO RUTEO</v>
          </cell>
          <cell r="AY1210" t="str">
            <v>LTE XIAOMI REDMI NOTE 11S AZUL: 1 und - sn. 865954062631280</v>
          </cell>
          <cell r="AZ1210" t="str">
            <v>TERMINAL</v>
          </cell>
          <cell r="BA1210" t="str">
            <v>Validar Biometrico</v>
          </cell>
        </row>
        <row r="1211">
          <cell r="A1211" t="str">
            <v>4767846</v>
          </cell>
          <cell r="B1211" t="str">
            <v>MDELIVERY</v>
          </cell>
          <cell r="C1211">
            <v>44922</v>
          </cell>
          <cell r="D1211" t="str">
            <v>FLEXNET ECUADOR - MDELIVERY</v>
          </cell>
          <cell r="E1211" t="str">
            <v>CALLE 28 DE JUNIO S/N Y GARCIA MORENO ENTRADA LLANO GRANDE</v>
          </cell>
          <cell r="H1211" t="str">
            <v>170208</v>
          </cell>
          <cell r="I1211" t="str">
            <v>QUITO</v>
          </cell>
          <cell r="J1211" t="str">
            <v>PICHINCHA</v>
          </cell>
          <cell r="K1211" t="str">
            <v>MARIA JESSENIA ARAGUNDI CENTENO</v>
          </cell>
          <cell r="L1211" t="str">
            <v>OFICINA TRAMACO PORTOVIEJO</v>
          </cell>
          <cell r="O1211" t="str">
            <v>PORTOVIEJO</v>
          </cell>
          <cell r="P1211" t="str">
            <v>PORTOVIEJO</v>
          </cell>
          <cell r="Q1211" t="str">
            <v>MANABI _PORTOVIEJO _</v>
          </cell>
          <cell r="R1211" t="str">
            <v>4767846</v>
          </cell>
          <cell r="W1211" t="str">
            <v>1312264995_E3333I2222</v>
          </cell>
          <cell r="X1211" t="str">
            <v>0998351133-</v>
          </cell>
          <cell r="AA1211">
            <v>44922</v>
          </cell>
          <cell r="AD1211">
            <v>1</v>
          </cell>
          <cell r="AE1211">
            <v>1</v>
          </cell>
          <cell r="AH1211" t="str">
            <v/>
          </cell>
          <cell r="AI1211" t="str">
            <v>DESPACHO</v>
          </cell>
          <cell r="AJ1211" t="str">
            <v>DERIVADO PICK UP</v>
          </cell>
          <cell r="AL1211" t="str">
            <v>NO</v>
          </cell>
          <cell r="AN1211" t="str">
            <v>MOV tecnocom</v>
          </cell>
          <cell r="AO1211" t="str">
            <v>CANAL ONLINE</v>
          </cell>
          <cell r="AP1211">
            <v>44922</v>
          </cell>
          <cell r="AR1211" t="str">
            <v>MDELIVERY_4767846</v>
          </cell>
          <cell r="AS1211">
            <v>324838</v>
          </cell>
          <cell r="AT1211" t="str">
            <v>D40</v>
          </cell>
          <cell r="AU1211" t="str">
            <v>BTC</v>
          </cell>
          <cell r="AV1211">
            <v>1</v>
          </cell>
          <cell r="AW1211" t="str">
            <v>PROVINCIAL</v>
          </cell>
          <cell r="AX1211" t="str">
            <v>EN_TRANSITO</v>
          </cell>
          <cell r="AY1211" t="str">
            <v>LTE NOKIA G10 AZUL: 1 und - sn. 358742571208607</v>
          </cell>
          <cell r="AZ1211" t="str">
            <v>TERMINAL</v>
          </cell>
          <cell r="BA1211" t="str">
            <v>Validar Biometrico, Validar Tarjeta Credito M,</v>
          </cell>
        </row>
        <row r="1212">
          <cell r="A1212" t="str">
            <v>4767892</v>
          </cell>
          <cell r="B1212" t="str">
            <v>MDELIVERY</v>
          </cell>
          <cell r="C1212">
            <v>44922</v>
          </cell>
          <cell r="D1212" t="str">
            <v>FLEXNET ECUADOR - MDELIVERY</v>
          </cell>
          <cell r="E1212" t="str">
            <v>CALLE 28 DE JUNIO S/N Y GARCIA MORENO ENTRADA LLANO GRANDE</v>
          </cell>
          <cell r="H1212" t="str">
            <v>170208</v>
          </cell>
          <cell r="I1212" t="str">
            <v>QUITO</v>
          </cell>
          <cell r="J1212" t="str">
            <v>PICHINCHA</v>
          </cell>
          <cell r="K1212" t="str">
            <v>NESTOR DAVID CEDEÑO ALCIVAR</v>
          </cell>
          <cell r="L1212" t="str">
            <v>ANDRES DE VERA  Y MEDIO VIA A MANTA   KM 3 CALLE PASO LATERAL</v>
          </cell>
          <cell r="O1212" t="str">
            <v>130108</v>
          </cell>
          <cell r="P1212" t="str">
            <v>130108</v>
          </cell>
          <cell r="Q1212" t="str">
            <v>MANABI_PORTOVIEJO_ANDRES DE VERA</v>
          </cell>
          <cell r="R1212" t="str">
            <v>4767892</v>
          </cell>
          <cell r="W1212" t="str">
            <v>1350120554_v3333v2242</v>
          </cell>
          <cell r="X1212" t="str">
            <v>0962896280-</v>
          </cell>
          <cell r="AA1212">
            <v>44922</v>
          </cell>
          <cell r="AD1212">
            <v>1</v>
          </cell>
          <cell r="AE1212">
            <v>1</v>
          </cell>
          <cell r="AH1212" t="str">
            <v>SECTOR SAN GREGORIO ENTRE MORAACOSTA Y MAVESA ENTREAGR EN ND DE TURBO</v>
          </cell>
          <cell r="AI1212" t="str">
            <v>DESPACHO</v>
          </cell>
          <cell r="AJ1212" t="str">
            <v>Normal</v>
          </cell>
          <cell r="AL1212" t="str">
            <v>NO</v>
          </cell>
          <cell r="AN1212" t="str">
            <v>MOV tecnocom</v>
          </cell>
          <cell r="AO1212" t="str">
            <v>CANAL ONLINE</v>
          </cell>
          <cell r="AP1212">
            <v>44922</v>
          </cell>
          <cell r="AR1212" t="str">
            <v>MDELIVERY_4767892</v>
          </cell>
          <cell r="AS1212">
            <v>324858</v>
          </cell>
          <cell r="AT1212" t="str">
            <v>D40</v>
          </cell>
          <cell r="AU1212" t="str">
            <v>BTC</v>
          </cell>
          <cell r="AV1212">
            <v>1</v>
          </cell>
          <cell r="AW1212" t="str">
            <v>PROVINCIAL</v>
          </cell>
          <cell r="AX1212" t="str">
            <v>ENTREGADO</v>
          </cell>
          <cell r="AY1212" t="str">
            <v>LTE SAMSUNG A23 NEGRO: 1 und - sn. 356795951169668</v>
          </cell>
          <cell r="AZ1212" t="str">
            <v>TERMINAL</v>
          </cell>
          <cell r="BA1212" t="str">
            <v>Validar Biometrico, Validar Tarjeta Credito M,</v>
          </cell>
        </row>
        <row r="1213">
          <cell r="A1213" t="str">
            <v>4767935</v>
          </cell>
          <cell r="B1213" t="str">
            <v>MDELIVERY</v>
          </cell>
          <cell r="C1213">
            <v>44922</v>
          </cell>
          <cell r="D1213" t="str">
            <v>FLEXNET ECUADOR - MDELIVERY</v>
          </cell>
          <cell r="E1213" t="str">
            <v>CALLE 28 DE JUNIO S/N Y GARCIA MORENO ENTRADA LLANO GRANDE</v>
          </cell>
          <cell r="H1213" t="str">
            <v>170208</v>
          </cell>
          <cell r="I1213" t="str">
            <v>QUITO</v>
          </cell>
          <cell r="J1213" t="str">
            <v>PICHINCHA</v>
          </cell>
          <cell r="K1213" t="str">
            <v>ANGELA AZUCENA GRACIA HERNANDEZ</v>
          </cell>
          <cell r="L1213" t="str">
            <v>XIMENA COOP 12 DE SEPTIEMBRE  MZ F VILLA 6</v>
          </cell>
          <cell r="O1213" t="str">
            <v>090201</v>
          </cell>
          <cell r="P1213" t="str">
            <v>090201</v>
          </cell>
          <cell r="Q1213" t="str">
            <v>GUAYAS_GUAYAQUIL_XIMENA</v>
          </cell>
          <cell r="R1213" t="str">
            <v>4767935</v>
          </cell>
          <cell r="W1213" t="str">
            <v>0924356777_E3333I3222</v>
          </cell>
          <cell r="X1213" t="str">
            <v>0962002806-0962002806</v>
          </cell>
          <cell r="AA1213">
            <v>44922</v>
          </cell>
          <cell r="AD1213">
            <v>1</v>
          </cell>
          <cell r="AE1213">
            <v>1</v>
          </cell>
          <cell r="AH1213" t="str">
            <v>SECTOR GUASMO CENTRAL DIAGONAL A LA IGLESIA CENTRO DE ADORACION FAMILIARES UNA CASA ESQUINERA 3 PISOS COLOR BEIGE Y BLANCO</v>
          </cell>
          <cell r="AI1213" t="str">
            <v>DESPACHO</v>
          </cell>
          <cell r="AJ1213" t="str">
            <v>Normal</v>
          </cell>
          <cell r="AL1213" t="str">
            <v>NO</v>
          </cell>
          <cell r="AN1213" t="str">
            <v>MOV productovip</v>
          </cell>
          <cell r="AO1213" t="str">
            <v>CANAL ONLINE</v>
          </cell>
          <cell r="AP1213">
            <v>44922</v>
          </cell>
          <cell r="AR1213" t="str">
            <v>MDELIVERY_4767935</v>
          </cell>
          <cell r="AS1213">
            <v>324994</v>
          </cell>
          <cell r="AT1213" t="str">
            <v>D40</v>
          </cell>
          <cell r="AU1213" t="str">
            <v>BTC</v>
          </cell>
          <cell r="AV1213">
            <v>1</v>
          </cell>
          <cell r="AW1213" t="str">
            <v>LOCAL</v>
          </cell>
          <cell r="AX1213" t="str">
            <v>EN_TRANSITO</v>
          </cell>
          <cell r="AY1213" t="str">
            <v>HALFSIM MOVISTAR: 1 und - sn. 8959300120518926151</v>
          </cell>
          <cell r="AZ1213" t="str">
            <v>SIMCARD</v>
          </cell>
          <cell r="BA1213" t="str">
            <v/>
          </cell>
        </row>
        <row r="1214">
          <cell r="A1214" t="str">
            <v>4767990</v>
          </cell>
          <cell r="B1214" t="str">
            <v>MDELIVERY</v>
          </cell>
          <cell r="C1214">
            <v>44922</v>
          </cell>
          <cell r="D1214" t="str">
            <v>FLEXNET ECUADOR - MDELIVERY</v>
          </cell>
          <cell r="E1214" t="str">
            <v>CALLE 28 DE JUNIO S/N Y GARCIA MORENO ENTRADA LLANO GRANDE</v>
          </cell>
          <cell r="H1214" t="str">
            <v>170208</v>
          </cell>
          <cell r="I1214" t="str">
            <v>QUITO</v>
          </cell>
          <cell r="J1214" t="str">
            <v>PICHINCHA</v>
          </cell>
          <cell r="K1214" t="str">
            <v>Ali Miguel Valero Nava</v>
          </cell>
          <cell r="L1214" t="str">
            <v>EL INCA AV ELOY ALFARO  E 13 224  Y DE LOS NOGALES</v>
          </cell>
          <cell r="O1214" t="str">
            <v>170502</v>
          </cell>
          <cell r="P1214" t="str">
            <v>170502</v>
          </cell>
          <cell r="Q1214" t="str">
            <v>PICHINCHA_QUITO_EL INCA</v>
          </cell>
          <cell r="R1214" t="str">
            <v>4767990</v>
          </cell>
          <cell r="W1214" t="str">
            <v>1757874910</v>
          </cell>
          <cell r="X1214" t="str">
            <v>0-0995020494</v>
          </cell>
          <cell r="AA1214">
            <v>44922</v>
          </cell>
          <cell r="AD1214">
            <v>1</v>
          </cell>
          <cell r="AE1214">
            <v>1</v>
          </cell>
          <cell r="AH1214" t="str">
            <v>INGRESO POR CALLE NOGALES CONJ PRADOS DE SAN MATEO TORRE D DPTO D106</v>
          </cell>
          <cell r="AI1214" t="str">
            <v>DESPACHO</v>
          </cell>
          <cell r="AJ1214" t="str">
            <v>Normal</v>
          </cell>
          <cell r="AL1214" t="str">
            <v>NO</v>
          </cell>
          <cell r="AN1214" t="str">
            <v>MOV_autoporta</v>
          </cell>
          <cell r="AO1214" t="str">
            <v>CANAL ONLINE</v>
          </cell>
          <cell r="AP1214">
            <v>44922</v>
          </cell>
          <cell r="AR1214" t="str">
            <v>MDELIVERY_4767990</v>
          </cell>
          <cell r="AS1214">
            <v>324845</v>
          </cell>
          <cell r="AT1214" t="str">
            <v>D40</v>
          </cell>
          <cell r="AU1214" t="str">
            <v>BTC</v>
          </cell>
          <cell r="AV1214">
            <v>1</v>
          </cell>
          <cell r="AW1214" t="str">
            <v>LOCAL</v>
          </cell>
          <cell r="AX1214" t="str">
            <v>INCIDENCIA</v>
          </cell>
          <cell r="AY1214" t="str">
            <v>HALFSIM MOVISTAR: 1 und - sn. 8959300520560302898</v>
          </cell>
          <cell r="AZ1214" t="str">
            <v>SIMCARD</v>
          </cell>
          <cell r="BA1214" t="str">
            <v/>
          </cell>
        </row>
        <row r="1215">
          <cell r="A1215" t="str">
            <v>4768012</v>
          </cell>
          <cell r="B1215" t="str">
            <v>MDELIVERY</v>
          </cell>
          <cell r="C1215">
            <v>44922</v>
          </cell>
          <cell r="D1215" t="str">
            <v>FLEXNET ECUADOR - MDELIVERY</v>
          </cell>
          <cell r="E1215" t="str">
            <v>CALLE 28 DE JUNIO S/N Y GARCIA MORENO ENTRADA LLANO GRANDE</v>
          </cell>
          <cell r="H1215" t="str">
            <v>170208</v>
          </cell>
          <cell r="I1215" t="str">
            <v>QUITO</v>
          </cell>
          <cell r="J1215" t="str">
            <v>PICHINCHA</v>
          </cell>
          <cell r="K1215" t="str">
            <v>ALEXANDER ENRIQUE MERELO MARMOLEJO</v>
          </cell>
          <cell r="L1215" t="str">
            <v>OFICINA TRAMACO LA LIBERTAD</v>
          </cell>
          <cell r="O1215" t="str">
            <v>SANTA ELENA</v>
          </cell>
          <cell r="P1215" t="str">
            <v>SANTA ELENA</v>
          </cell>
          <cell r="Q1215" t="str">
            <v>SANTA ELENA_SANTA ELENA_</v>
          </cell>
          <cell r="R1215" t="str">
            <v>4768012</v>
          </cell>
          <cell r="W1215" t="str">
            <v>0943553818</v>
          </cell>
          <cell r="X1215" t="str">
            <v>0993652428-0993652428</v>
          </cell>
          <cell r="AA1215">
            <v>44922</v>
          </cell>
          <cell r="AD1215">
            <v>1</v>
          </cell>
          <cell r="AE1215">
            <v>1</v>
          </cell>
          <cell r="AH1215" t="str">
            <v/>
          </cell>
          <cell r="AI1215" t="str">
            <v>DESPACHO</v>
          </cell>
          <cell r="AJ1215" t="str">
            <v>DERIVADO PICK UP</v>
          </cell>
          <cell r="AL1215" t="str">
            <v>NO</v>
          </cell>
          <cell r="AN1215" t="str">
            <v>MOV onlinevip</v>
          </cell>
          <cell r="AO1215" t="str">
            <v>CANAL ONLINE</v>
          </cell>
          <cell r="AP1215">
            <v>44922</v>
          </cell>
          <cell r="AR1215" t="str">
            <v>MDELIVERY_4768012</v>
          </cell>
          <cell r="AS1215">
            <v>324849</v>
          </cell>
          <cell r="AT1215" t="str">
            <v>D40</v>
          </cell>
          <cell r="AU1215" t="str">
            <v>BTC</v>
          </cell>
          <cell r="AV1215">
            <v>1</v>
          </cell>
          <cell r="AW1215" t="str">
            <v>PROVINCIAL</v>
          </cell>
          <cell r="AX1215" t="str">
            <v>EN_TRANSITO</v>
          </cell>
          <cell r="AY1215" t="str">
            <v>LTE IPHONE 11 64GB NEGRO: 1 und - sn. 356656421971838</v>
          </cell>
          <cell r="AZ1215" t="str">
            <v>TERMINAL</v>
          </cell>
          <cell r="BA1215" t="str">
            <v>Validar Biometrico</v>
          </cell>
        </row>
        <row r="1216">
          <cell r="A1216" t="str">
            <v>4768028</v>
          </cell>
          <cell r="B1216" t="str">
            <v>MDELIVERY</v>
          </cell>
          <cell r="C1216">
            <v>44922</v>
          </cell>
          <cell r="D1216" t="str">
            <v>FLEXNET ECUADOR - MDELIVERY</v>
          </cell>
          <cell r="E1216" t="str">
            <v>CALLE 28 DE JUNIO S/N Y GARCIA MORENO ENTRADA LLANO GRANDE</v>
          </cell>
          <cell r="H1216" t="str">
            <v>170208</v>
          </cell>
          <cell r="I1216" t="str">
            <v>QUITO</v>
          </cell>
          <cell r="J1216" t="str">
            <v>PICHINCHA</v>
          </cell>
          <cell r="K1216" t="str">
            <v>dayana jamileth cedeno calderon</v>
          </cell>
          <cell r="L1216" t="str">
            <v>CALDERON CALLE VIRGEN DE MONSERRAT  SN  Y EFRAIN ARMAS</v>
          </cell>
          <cell r="O1216" t="str">
            <v>170201</v>
          </cell>
          <cell r="P1216" t="str">
            <v>170201</v>
          </cell>
          <cell r="Q1216" t="str">
            <v>PICHINCHA_QUITO_CALDERON</v>
          </cell>
          <cell r="R1216" t="str">
            <v>4768028</v>
          </cell>
          <cell r="W1216" t="str">
            <v>1725612285</v>
          </cell>
          <cell r="X1216" t="str">
            <v>0-0983544357</v>
          </cell>
          <cell r="AA1216">
            <v>44922</v>
          </cell>
          <cell r="AD1216">
            <v>1</v>
          </cell>
          <cell r="AE1216">
            <v>1</v>
          </cell>
          <cell r="AH1216" t="str">
            <v>EN CONJUNTO SANTA MARIANITA CASA 81 ERA ETAPA LLAMAR CUANDO ESTEN FUERA A 2 CDRRS DEL COLEGIO  NICOLAS JIMENEZ</v>
          </cell>
          <cell r="AI1216" t="str">
            <v>DESPACHO</v>
          </cell>
          <cell r="AJ1216" t="str">
            <v>Normal</v>
          </cell>
          <cell r="AL1216" t="str">
            <v>NO</v>
          </cell>
          <cell r="AN1216" t="str">
            <v>MOV_autoporta</v>
          </cell>
          <cell r="AO1216" t="str">
            <v>CANAL ONLINE</v>
          </cell>
          <cell r="AP1216">
            <v>44922</v>
          </cell>
          <cell r="AR1216" t="str">
            <v>MDELIVERY_4768028</v>
          </cell>
          <cell r="AS1216">
            <v>324839</v>
          </cell>
          <cell r="AT1216" t="str">
            <v>D40</v>
          </cell>
          <cell r="AU1216" t="str">
            <v>BTC</v>
          </cell>
          <cell r="AV1216">
            <v>1</v>
          </cell>
          <cell r="AW1216" t="str">
            <v>LOCAL</v>
          </cell>
          <cell r="AX1216" t="str">
            <v>ENTREGADO</v>
          </cell>
          <cell r="AY1216" t="str">
            <v>HALFSIM MOVISTAR: 1 und - sn. 8959300120521872111</v>
          </cell>
          <cell r="AZ1216" t="str">
            <v>SIMCARD</v>
          </cell>
          <cell r="BA1216" t="str">
            <v/>
          </cell>
        </row>
        <row r="1217">
          <cell r="A1217" t="str">
            <v>4768067</v>
          </cell>
          <cell r="B1217" t="str">
            <v>MDELIVERY</v>
          </cell>
          <cell r="C1217">
            <v>44922</v>
          </cell>
          <cell r="D1217" t="str">
            <v>FLEXNET ECUADOR - MDELIVERY</v>
          </cell>
          <cell r="E1217" t="str">
            <v>CALLE 28 DE JUNIO S/N Y GARCIA MORENO ENTRADA LLANO GRANDE</v>
          </cell>
          <cell r="H1217" t="str">
            <v>170208</v>
          </cell>
          <cell r="I1217" t="str">
            <v>QUITO</v>
          </cell>
          <cell r="J1217" t="str">
            <v>PICHINCHA</v>
          </cell>
          <cell r="K1217" t="str">
            <v>JEFFERSON ROLANDO ZAMBRANO SOLORZANO</v>
          </cell>
          <cell r="L1217" t="str">
            <v>OFICINA TRAMACO SAN LORENZO</v>
          </cell>
          <cell r="O1217" t="str">
            <v>SAN LORENZO</v>
          </cell>
          <cell r="P1217" t="str">
            <v>SAN LORENZO</v>
          </cell>
          <cell r="Q1217" t="str">
            <v>ESMERALDAS_SAN LORENZO_</v>
          </cell>
          <cell r="R1217" t="str">
            <v>4768067</v>
          </cell>
          <cell r="W1217" t="str">
            <v>1208374163_V4343V4444</v>
          </cell>
          <cell r="X1217" t="str">
            <v>0994048399-0999001189</v>
          </cell>
          <cell r="AA1217">
            <v>44922</v>
          </cell>
          <cell r="AD1217">
            <v>1</v>
          </cell>
          <cell r="AE1217">
            <v>1</v>
          </cell>
          <cell r="AH1217" t="str">
            <v>S1 ENVIADO AO</v>
          </cell>
          <cell r="AI1217" t="str">
            <v>DESPACHO</v>
          </cell>
          <cell r="AJ1217" t="str">
            <v>DERIVADO PICK UP</v>
          </cell>
          <cell r="AL1217" t="str">
            <v>NO</v>
          </cell>
          <cell r="AN1217" t="str">
            <v>MOV productovip</v>
          </cell>
          <cell r="AO1217" t="str">
            <v>CANAL ONLINE</v>
          </cell>
          <cell r="AP1217">
            <v>44922</v>
          </cell>
          <cell r="AR1217" t="str">
            <v>MDELIVERY_4768067</v>
          </cell>
          <cell r="AS1217">
            <v>324998</v>
          </cell>
          <cell r="AT1217" t="str">
            <v>D40</v>
          </cell>
          <cell r="AU1217" t="str">
            <v>BTC</v>
          </cell>
          <cell r="AV1217">
            <v>1</v>
          </cell>
          <cell r="AW1217" t="str">
            <v>PROVINCIAL</v>
          </cell>
          <cell r="AX1217" t="str">
            <v>EN_TRANSITO</v>
          </cell>
          <cell r="AY1217" t="str">
            <v>HALFSIM MOVISTAR: 1 und - sn. 8959300520560304498</v>
          </cell>
          <cell r="AZ1217" t="str">
            <v>SIMCARD</v>
          </cell>
          <cell r="BA1217" t="str">
            <v/>
          </cell>
        </row>
        <row r="1218">
          <cell r="A1218" t="str">
            <v>4768122</v>
          </cell>
          <cell r="B1218" t="str">
            <v>MDELIVERY</v>
          </cell>
          <cell r="C1218">
            <v>44922</v>
          </cell>
          <cell r="D1218" t="str">
            <v>FLEXNET ECUADOR - MDELIVERY</v>
          </cell>
          <cell r="E1218" t="str">
            <v>CALLE 28 DE JUNIO S/N Y GARCIA MORENO ENTRADA LLANO GRANDE</v>
          </cell>
          <cell r="H1218" t="str">
            <v>170208</v>
          </cell>
          <cell r="I1218" t="str">
            <v>QUITO</v>
          </cell>
          <cell r="J1218" t="str">
            <v>PICHINCHA</v>
          </cell>
          <cell r="K1218" t="str">
            <v>JHOANA DOMINIQUE RUEDA BRAVO</v>
          </cell>
          <cell r="L1218" t="str">
            <v>MONAY  CALLE JOSE  CARRASCO ARTEAGA  SN  ENTRE POPAYAN Y PACTO ANDINO</v>
          </cell>
          <cell r="O1218" t="str">
            <v>010210</v>
          </cell>
          <cell r="P1218" t="str">
            <v>010210</v>
          </cell>
          <cell r="Q1218" t="str">
            <v>AZUAY_CUENCA_MONAY</v>
          </cell>
          <cell r="R1218" t="str">
            <v>4768122</v>
          </cell>
          <cell r="W1218" t="str">
            <v>0103811378_V4443V4422</v>
          </cell>
          <cell r="X1218" t="str">
            <v>0958723478-</v>
          </cell>
          <cell r="AA1218">
            <v>44922</v>
          </cell>
          <cell r="AD1218">
            <v>1</v>
          </cell>
          <cell r="AE1218">
            <v>1</v>
          </cell>
          <cell r="AH1218" t="str">
            <v>ENTREGA EN HOSPITAL DEL IESS JOSÃ? CARRASCO ARTEAGA LLAMAR A LA CLIENTE  LLAMAR 1 HORA ANTES DE LA ENTREGA</v>
          </cell>
          <cell r="AI1218" t="str">
            <v>DESPACHO</v>
          </cell>
          <cell r="AJ1218" t="str">
            <v>Normal</v>
          </cell>
          <cell r="AL1218" t="str">
            <v>NO</v>
          </cell>
          <cell r="AN1218" t="str">
            <v>MOV tecnocom</v>
          </cell>
          <cell r="AO1218" t="str">
            <v>CANAL ONLINE</v>
          </cell>
          <cell r="AP1218">
            <v>44922</v>
          </cell>
          <cell r="AR1218" t="str">
            <v>MDELIVERY_4768122</v>
          </cell>
          <cell r="AS1218">
            <v>324835</v>
          </cell>
          <cell r="AT1218" t="str">
            <v>D40</v>
          </cell>
          <cell r="AU1218" t="str">
            <v>BTC</v>
          </cell>
          <cell r="AV1218">
            <v>2</v>
          </cell>
          <cell r="AW1218" t="str">
            <v>PROVINCIAL</v>
          </cell>
          <cell r="AX1218" t="str">
            <v>INCIDENCIA</v>
          </cell>
          <cell r="AY1218" t="str">
            <v>AIR APPLE AIRPODS 3ER GEN: 1 und - sn. 139999372441839 / LTE IPHONE 14 128GB AZUL: 1 und - sn. 350654418957429</v>
          </cell>
          <cell r="AZ1218" t="str">
            <v>ACCESORIO / TERMINAL</v>
          </cell>
          <cell r="BA1218" t="str">
            <v>Validar Biometrico, Validar Tarjeta Credito M,</v>
          </cell>
        </row>
        <row r="1219">
          <cell r="A1219" t="str">
            <v>4768391</v>
          </cell>
          <cell r="B1219" t="str">
            <v>MDELIVERY</v>
          </cell>
          <cell r="C1219">
            <v>44922</v>
          </cell>
          <cell r="D1219" t="str">
            <v>FLEXNET ECUADOR - MDELIVERY</v>
          </cell>
          <cell r="E1219" t="str">
            <v>CALLE 28 DE JUNIO S/N Y GARCIA MORENO ENTRADA LLANO GRANDE</v>
          </cell>
          <cell r="H1219" t="str">
            <v>170208</v>
          </cell>
          <cell r="I1219" t="str">
            <v>QUITO</v>
          </cell>
          <cell r="J1219" t="str">
            <v>PICHINCHA</v>
          </cell>
          <cell r="K1219" t="str">
            <v>RICARDO JESUS CEDEÑO TUAREZ</v>
          </cell>
          <cell r="L1219" t="str">
            <v>OFICINA TRAMACO QUEVEDO</v>
          </cell>
          <cell r="O1219" t="str">
            <v>QUEVEDO</v>
          </cell>
          <cell r="P1219" t="str">
            <v>QUEVEDO</v>
          </cell>
          <cell r="Q1219" t="str">
            <v>LOS RIOS_QUEVEDO_</v>
          </cell>
          <cell r="R1219" t="str">
            <v>4768391</v>
          </cell>
          <cell r="W1219" t="str">
            <v>1251344501</v>
          </cell>
          <cell r="X1219" t="str">
            <v>0985076662-0985076662</v>
          </cell>
          <cell r="AA1219">
            <v>44922</v>
          </cell>
          <cell r="AD1219">
            <v>1</v>
          </cell>
          <cell r="AE1219">
            <v>1</v>
          </cell>
          <cell r="AH1219" t="str">
            <v/>
          </cell>
          <cell r="AI1219" t="str">
            <v>DESPACHO</v>
          </cell>
          <cell r="AJ1219" t="str">
            <v>DERIVADO PICK UP</v>
          </cell>
          <cell r="AL1219" t="str">
            <v>NO</v>
          </cell>
          <cell r="AN1219" t="str">
            <v>MOV productovip</v>
          </cell>
          <cell r="AO1219" t="str">
            <v>CANAL ONLINE</v>
          </cell>
          <cell r="AP1219">
            <v>44922</v>
          </cell>
          <cell r="AR1219" t="str">
            <v>MDELIVERY_4768391</v>
          </cell>
          <cell r="AS1219">
            <v>324996</v>
          </cell>
          <cell r="AT1219" t="str">
            <v>D40</v>
          </cell>
          <cell r="AU1219" t="str">
            <v>BTC</v>
          </cell>
          <cell r="AV1219">
            <v>2</v>
          </cell>
          <cell r="AW1219" t="str">
            <v>PROVINCIAL</v>
          </cell>
          <cell r="AX1219" t="str">
            <v>EN_TRANSITO</v>
          </cell>
          <cell r="AY1219" t="str">
            <v>LTE SAMSUNG A13 AZUL: 1 und - sn. 352177398814970 / HALFSIM MOVISTAR: 1 und - sn. 8959300520560303276</v>
          </cell>
          <cell r="AZ1219" t="str">
            <v>SIMCARD / TERMINAL</v>
          </cell>
          <cell r="BA1219" t="str">
            <v>Validar Biometrico</v>
          </cell>
        </row>
        <row r="1220">
          <cell r="A1220" t="str">
            <v>4768396</v>
          </cell>
          <cell r="B1220" t="str">
            <v>MDELIVERY</v>
          </cell>
          <cell r="C1220">
            <v>44922</v>
          </cell>
          <cell r="D1220" t="str">
            <v>FLEXNET ECUADOR - MDELIVERY</v>
          </cell>
          <cell r="E1220" t="str">
            <v>CALLE 28 DE JUNIO S/N Y GARCIA MORENO ENTRADA LLANO GRANDE</v>
          </cell>
          <cell r="H1220" t="str">
            <v>170208</v>
          </cell>
          <cell r="I1220" t="str">
            <v>QUITO</v>
          </cell>
          <cell r="J1220" t="str">
            <v>PICHINCHA</v>
          </cell>
          <cell r="K1220" t="str">
            <v>FERNANDO RAFAEL ALVARIO YEPEZ</v>
          </cell>
          <cell r="L1220" t="str">
            <v>RIO VERDE CALLE 6  SN Y AV DEL COOPERATIVISMO</v>
          </cell>
          <cell r="O1220" t="str">
            <v>230112</v>
          </cell>
          <cell r="P1220" t="str">
            <v>230112</v>
          </cell>
          <cell r="Q1220" t="str">
            <v>SANTO DOMINGO_SANTO DOMINGO_RIO VERDE</v>
          </cell>
          <cell r="R1220" t="str">
            <v>4768396</v>
          </cell>
          <cell r="W1220" t="str">
            <v>1718887415</v>
          </cell>
          <cell r="X1220" t="str">
            <v>0997593650-0900000000</v>
          </cell>
          <cell r="AA1220">
            <v>44922</v>
          </cell>
          <cell r="AD1220">
            <v>1</v>
          </cell>
          <cell r="AE1220">
            <v>1</v>
          </cell>
          <cell r="AH1220" t="str">
            <v>COOP LA CADENA  CASA BLANCA 1 PISO HAY 2 PTAS LANFOR  A 200 MTS DE SUBESTACION ELECTRICA</v>
          </cell>
          <cell r="AI1220" t="str">
            <v>DESPACHO</v>
          </cell>
          <cell r="AJ1220" t="str">
            <v>Normal</v>
          </cell>
          <cell r="AL1220" t="str">
            <v>NO</v>
          </cell>
          <cell r="AN1220" t="str">
            <v>MOV onlinevip</v>
          </cell>
          <cell r="AO1220" t="str">
            <v>CANAL ONLINE</v>
          </cell>
          <cell r="AP1220">
            <v>44922</v>
          </cell>
          <cell r="AR1220" t="str">
            <v>MDELIVERY_4768396</v>
          </cell>
          <cell r="AS1220">
            <v>324844</v>
          </cell>
          <cell r="AT1220" t="str">
            <v>D40</v>
          </cell>
          <cell r="AU1220" t="str">
            <v>BTC</v>
          </cell>
          <cell r="AV1220">
            <v>1</v>
          </cell>
          <cell r="AW1220" t="str">
            <v>PROVINCIAL</v>
          </cell>
          <cell r="AX1220" t="str">
            <v>ENTREGADO</v>
          </cell>
          <cell r="AY1220" t="str">
            <v>LTE MOTO G60S AZUL: 1 und - sn. 354911551714736</v>
          </cell>
          <cell r="AZ1220" t="str">
            <v>TERMINAL</v>
          </cell>
          <cell r="BA1220" t="str">
            <v>Validar Biometrico</v>
          </cell>
        </row>
        <row r="1221">
          <cell r="A1221" t="str">
            <v>4768473</v>
          </cell>
          <cell r="B1221" t="str">
            <v>MDELIVERY</v>
          </cell>
          <cell r="C1221">
            <v>44922</v>
          </cell>
          <cell r="D1221" t="str">
            <v>FLEXNET ECUADOR - MDELIVERY</v>
          </cell>
          <cell r="E1221" t="str">
            <v>CALLE 28 DE JUNIO S/N Y GARCIA MORENO ENTRADA LLANO GRANDE</v>
          </cell>
          <cell r="H1221" t="str">
            <v>170208</v>
          </cell>
          <cell r="I1221" t="str">
            <v>QUITO</v>
          </cell>
          <cell r="J1221" t="str">
            <v>PICHINCHA</v>
          </cell>
          <cell r="K1221" t="str">
            <v>PEDRO LEON MACHADO QUINDE</v>
          </cell>
          <cell r="L1221" t="str">
            <v>BOLIVAR CALLE GUARANDA  1234 Y GRAL GOMEZ</v>
          </cell>
          <cell r="O1221" t="str">
            <v>090308</v>
          </cell>
          <cell r="P1221" t="str">
            <v>090308</v>
          </cell>
          <cell r="Q1221" t="str">
            <v>GUAYAS_GUAYAQUIL_BOLIVAR</v>
          </cell>
          <cell r="R1221" t="str">
            <v>4768473</v>
          </cell>
          <cell r="W1221" t="str">
            <v>0906328125001</v>
          </cell>
          <cell r="X1221" t="str">
            <v>0961893039-0961893039</v>
          </cell>
          <cell r="AA1221">
            <v>44922</v>
          </cell>
          <cell r="AD1221">
            <v>1</v>
          </cell>
          <cell r="AE1221">
            <v>1</v>
          </cell>
          <cell r="AH1221" t="str">
            <v>FRENTE A RESTAURANTE LUCHITO ENTREGA EN CASA 2P PLOMA</v>
          </cell>
          <cell r="AI1221" t="str">
            <v>DESPACHO</v>
          </cell>
          <cell r="AJ1221" t="str">
            <v>Normal</v>
          </cell>
          <cell r="AL1221" t="str">
            <v>NO</v>
          </cell>
          <cell r="AN1221" t="str">
            <v>MOV productovip</v>
          </cell>
          <cell r="AO1221" t="str">
            <v>CANAL ONLINE</v>
          </cell>
          <cell r="AP1221">
            <v>44922</v>
          </cell>
          <cell r="AR1221" t="str">
            <v>MDELIVERY_4768473</v>
          </cell>
          <cell r="AS1221">
            <v>324840</v>
          </cell>
          <cell r="AT1221" t="str">
            <v>D40</v>
          </cell>
          <cell r="AU1221" t="str">
            <v>BTC</v>
          </cell>
          <cell r="AV1221">
            <v>2</v>
          </cell>
          <cell r="AW1221" t="str">
            <v>LOCAL</v>
          </cell>
          <cell r="AX1221" t="str">
            <v>ENTREGADO</v>
          </cell>
          <cell r="AY1221" t="str">
            <v>LTE XIAOMI REDMI NOTE 11 AZUL: 1 und - sn. 869113060710200 / HALFSIM MOVISTAR: 1 und - sn. 8959300520560305255</v>
          </cell>
          <cell r="AZ1221" t="str">
            <v>SIMCARD / TERMINAL</v>
          </cell>
          <cell r="BA1221" t="str">
            <v>Validar Biometrico</v>
          </cell>
        </row>
        <row r="1222">
          <cell r="A1222" t="str">
            <v>4768475</v>
          </cell>
          <cell r="B1222" t="str">
            <v>MDELIVERY</v>
          </cell>
          <cell r="C1222">
            <v>44922</v>
          </cell>
          <cell r="D1222" t="str">
            <v>FLEXNET ECUADOR - MDELIVERY</v>
          </cell>
          <cell r="E1222" t="str">
            <v>CALLE 28 DE JUNIO S/N Y GARCIA MORENO ENTRADA LLANO GRANDE</v>
          </cell>
          <cell r="H1222" t="str">
            <v>170208</v>
          </cell>
          <cell r="I1222" t="str">
            <v>QUITO</v>
          </cell>
          <cell r="J1222" t="str">
            <v>PICHINCHA</v>
          </cell>
          <cell r="K1222" t="str">
            <v>DIANA CATALINA EGAS SEVILLA</v>
          </cell>
          <cell r="L1222" t="str">
            <v>PIMAMPIRO  CALLE BOLIVAR  3076  ISIDRO DE LA BASTIDA</v>
          </cell>
          <cell r="O1222" t="str">
            <v>100117</v>
          </cell>
          <cell r="P1222" t="str">
            <v>100117</v>
          </cell>
          <cell r="Q1222" t="str">
            <v>IMBABURA_PIMAMPIRO_PIMAMPIRO</v>
          </cell>
          <cell r="R1222" t="str">
            <v>4768475</v>
          </cell>
          <cell r="W1222" t="str">
            <v>1002508297</v>
          </cell>
          <cell r="X1222" t="str">
            <v>0984064188-</v>
          </cell>
          <cell r="AA1222">
            <v>44922</v>
          </cell>
          <cell r="AD1222">
            <v>1</v>
          </cell>
          <cell r="AE1222">
            <v>1</v>
          </cell>
          <cell r="AH1222" t="str">
            <v>A MEDIA CDRA DE LA IGLESIA CENTRAL EN PORTON BLANCO</v>
          </cell>
          <cell r="AI1222" t="str">
            <v>DESPACHO</v>
          </cell>
          <cell r="AJ1222" t="str">
            <v>Normal</v>
          </cell>
          <cell r="AL1222" t="str">
            <v>NO</v>
          </cell>
          <cell r="AN1222" t="str">
            <v>MOV tecnocom</v>
          </cell>
          <cell r="AO1222" t="str">
            <v>CANAL ONLINE</v>
          </cell>
          <cell r="AP1222">
            <v>44922</v>
          </cell>
          <cell r="AR1222" t="str">
            <v>MDELIVERY_4768475</v>
          </cell>
          <cell r="AS1222">
            <v>324846</v>
          </cell>
          <cell r="AT1222" t="str">
            <v>D40</v>
          </cell>
          <cell r="AU1222" t="str">
            <v>BTC</v>
          </cell>
          <cell r="AV1222">
            <v>1</v>
          </cell>
          <cell r="AW1222" t="str">
            <v>PROVINCIAL</v>
          </cell>
          <cell r="AX1222" t="str">
            <v>EN_TRANSITO</v>
          </cell>
          <cell r="AY1222" t="str">
            <v>LTE SAMSUNG A53 5G NEGRO: 1 und - sn. 353881481322143</v>
          </cell>
          <cell r="AZ1222" t="str">
            <v>TERMINAL</v>
          </cell>
          <cell r="BA1222" t="str">
            <v>Validar Biometrico, Validar Tarjeta Credito M,</v>
          </cell>
        </row>
        <row r="1223">
          <cell r="A1223" t="str">
            <v>4768513</v>
          </cell>
          <cell r="B1223" t="str">
            <v>MDELIVERY</v>
          </cell>
          <cell r="C1223">
            <v>44922</v>
          </cell>
          <cell r="D1223" t="str">
            <v>FLEXNET ECUADOR - MDELIVERY</v>
          </cell>
          <cell r="E1223" t="str">
            <v>CALLE 28 DE JUNIO S/N Y GARCIA MORENO ENTRADA LLANO GRANDE</v>
          </cell>
          <cell r="H1223" t="str">
            <v>170208</v>
          </cell>
          <cell r="I1223" t="str">
            <v>QUITO</v>
          </cell>
          <cell r="J1223" t="str">
            <v>PICHINCHA</v>
          </cell>
          <cell r="K1223" t="str">
            <v>JOHAN RAMZAY ROMERO PUIG</v>
          </cell>
          <cell r="L1223" t="str">
            <v>LA AURORA AV LEON FEBRES CORDERO  SN</v>
          </cell>
          <cell r="O1223" t="str">
            <v>091910</v>
          </cell>
          <cell r="P1223" t="str">
            <v>091910</v>
          </cell>
          <cell r="Q1223" t="str">
            <v>GUAYAS_DAULE _LA AURORA</v>
          </cell>
          <cell r="R1223" t="str">
            <v>4768513</v>
          </cell>
          <cell r="W1223" t="str">
            <v>0943496844</v>
          </cell>
          <cell r="X1223" t="str">
            <v>0968480874-0968480874</v>
          </cell>
          <cell r="AA1223">
            <v>44922</v>
          </cell>
          <cell r="AD1223">
            <v>1</v>
          </cell>
          <cell r="AE1223">
            <v>1</v>
          </cell>
          <cell r="AH1223" t="str">
            <v>DAULE FRENTE A URB PLAZA MADEIRA ENTREGA EN CONCESIONARIO JAC MOTORS LLAMAR AL CLIENTE</v>
          </cell>
          <cell r="AI1223" t="str">
            <v>DESPACHO</v>
          </cell>
          <cell r="AJ1223" t="str">
            <v>Normal</v>
          </cell>
          <cell r="AL1223" t="str">
            <v>NO</v>
          </cell>
          <cell r="AN1223" t="str">
            <v>MOV onlinevip</v>
          </cell>
          <cell r="AO1223" t="str">
            <v>CANAL ONLINE</v>
          </cell>
          <cell r="AP1223">
            <v>44922</v>
          </cell>
          <cell r="AR1223" t="str">
            <v>MDELIVERY_4768513</v>
          </cell>
          <cell r="AS1223">
            <v>324864</v>
          </cell>
          <cell r="AT1223" t="str">
            <v>D40</v>
          </cell>
          <cell r="AU1223" t="str">
            <v>BTC</v>
          </cell>
          <cell r="AV1223">
            <v>1</v>
          </cell>
          <cell r="AW1223" t="str">
            <v>PROVINCIAL</v>
          </cell>
          <cell r="AX1223" t="str">
            <v>ENTREGADO</v>
          </cell>
          <cell r="AY1223" t="str">
            <v>LTE XIAOMI REDMI NOTE 11 AZUL: 1 und - sn. 869113065768724</v>
          </cell>
          <cell r="AZ1223" t="str">
            <v>TERMINAL</v>
          </cell>
          <cell r="BA1223" t="str">
            <v>Validar Biometrico</v>
          </cell>
        </row>
        <row r="1224">
          <cell r="A1224" t="str">
            <v>4768543</v>
          </cell>
          <cell r="B1224" t="str">
            <v>MDELIVERY</v>
          </cell>
          <cell r="C1224">
            <v>44922</v>
          </cell>
          <cell r="D1224" t="str">
            <v>FLEXNET ECUADOR - MDELIVERY</v>
          </cell>
          <cell r="E1224" t="str">
            <v>CALLE 28 DE JUNIO S/N Y GARCIA MORENO ENTRADA LLANO GRANDE</v>
          </cell>
          <cell r="H1224" t="str">
            <v>170208</v>
          </cell>
          <cell r="I1224" t="str">
            <v>QUITO</v>
          </cell>
          <cell r="J1224" t="str">
            <v>PICHINCHA</v>
          </cell>
          <cell r="K1224" t="str">
            <v>NADER AGUSTIN JIMENEZ NEGRON</v>
          </cell>
          <cell r="L1224" t="str">
            <v>MACHALA AV 13 AVA SUR  SN  Y CARRERA 11AVA OESTE</v>
          </cell>
          <cell r="O1224" t="str">
            <v>070210</v>
          </cell>
          <cell r="P1224" t="str">
            <v>070210</v>
          </cell>
          <cell r="Q1224" t="str">
            <v>EL ORO_MACHALA_MACHALA</v>
          </cell>
          <cell r="R1224" t="str">
            <v>4768543</v>
          </cell>
          <cell r="W1224" t="str">
            <v>0704183185_V4444l2222</v>
          </cell>
          <cell r="X1224" t="str">
            <v>0984837153-</v>
          </cell>
          <cell r="AA1224">
            <v>44922</v>
          </cell>
          <cell r="AD1224">
            <v>1</v>
          </cell>
          <cell r="AE1224">
            <v>1</v>
          </cell>
          <cell r="AH1224" t="str">
            <v>CERRAMIENTO MELON CASAS ESQUINERA A 2 CDRS DE LA CANCHA DEPORTIVA</v>
          </cell>
          <cell r="AI1224" t="str">
            <v>DESPACHO</v>
          </cell>
          <cell r="AJ1224" t="str">
            <v>Normal</v>
          </cell>
          <cell r="AL1224" t="str">
            <v>NO</v>
          </cell>
          <cell r="AN1224" t="str">
            <v>MOV tecnocom</v>
          </cell>
          <cell r="AO1224" t="str">
            <v>CANAL ONLINE</v>
          </cell>
          <cell r="AP1224">
            <v>44922</v>
          </cell>
          <cell r="AR1224" t="str">
            <v>MDELIVERY_4768543</v>
          </cell>
          <cell r="AS1224">
            <v>324853</v>
          </cell>
          <cell r="AT1224" t="str">
            <v>D40</v>
          </cell>
          <cell r="AU1224" t="str">
            <v>BTC</v>
          </cell>
          <cell r="AV1224">
            <v>1</v>
          </cell>
          <cell r="AW1224" t="str">
            <v>PROVINCIAL</v>
          </cell>
          <cell r="AX1224" t="str">
            <v>ENTREGADO</v>
          </cell>
          <cell r="AY1224" t="str">
            <v>LTE XIAOMI REDMI NOTE 11 AZUL: 1 und - sn. 861696063057064</v>
          </cell>
          <cell r="AZ1224" t="str">
            <v>TERMINAL</v>
          </cell>
          <cell r="BA1224" t="str">
            <v>Validar Biometrico, Validar Tarjeta Credito M,</v>
          </cell>
        </row>
        <row r="1225">
          <cell r="A1225" t="str">
            <v>4768567</v>
          </cell>
          <cell r="B1225" t="str">
            <v>MDELIVERY</v>
          </cell>
          <cell r="C1225">
            <v>44922</v>
          </cell>
          <cell r="D1225" t="str">
            <v>FLEXNET ECUADOR - MDELIVERY</v>
          </cell>
          <cell r="E1225" t="str">
            <v>CALLE 28 DE JUNIO S/N Y GARCIA MORENO ENTRADA LLANO GRANDE</v>
          </cell>
          <cell r="H1225" t="str">
            <v>170208</v>
          </cell>
          <cell r="I1225" t="str">
            <v>QUITO</v>
          </cell>
          <cell r="J1225" t="str">
            <v>PICHINCHA</v>
          </cell>
          <cell r="K1225" t="str">
            <v>MAYUMI YUKARI BAGUI AGRACES</v>
          </cell>
          <cell r="L1225" t="str">
            <v>OFICINA TRAMACO ESMERALDAS</v>
          </cell>
          <cell r="O1225" t="str">
            <v>ESMERALDAS</v>
          </cell>
          <cell r="P1225" t="str">
            <v>ESMERALDAS</v>
          </cell>
          <cell r="Q1225" t="str">
            <v>ESMERALDAS_ESMERALDAS_</v>
          </cell>
          <cell r="R1225" t="str">
            <v>4768567</v>
          </cell>
          <cell r="W1225" t="str">
            <v>2351244575</v>
          </cell>
          <cell r="X1225" t="str">
            <v>0967712290-0982755230</v>
          </cell>
          <cell r="AA1225">
            <v>44922</v>
          </cell>
          <cell r="AD1225">
            <v>1</v>
          </cell>
          <cell r="AE1225">
            <v>1</v>
          </cell>
          <cell r="AH1225" t="str">
            <v>NO HAY COBERTURA DE ENTREGA EN EL DOMICILIO</v>
          </cell>
          <cell r="AI1225" t="str">
            <v>DESPACHO</v>
          </cell>
          <cell r="AJ1225" t="str">
            <v>DERIVADO PICK UP</v>
          </cell>
          <cell r="AL1225" t="str">
            <v>NO</v>
          </cell>
          <cell r="AN1225" t="str">
            <v>MOV productovip</v>
          </cell>
          <cell r="AO1225" t="str">
            <v>CANAL ONLINE</v>
          </cell>
          <cell r="AP1225">
            <v>44922</v>
          </cell>
          <cell r="AR1225" t="str">
            <v>MDELIVERY_4768567</v>
          </cell>
          <cell r="AS1225">
            <v>325000</v>
          </cell>
          <cell r="AT1225" t="str">
            <v>D40</v>
          </cell>
          <cell r="AU1225" t="str">
            <v>BTC</v>
          </cell>
          <cell r="AV1225">
            <v>2</v>
          </cell>
          <cell r="AW1225" t="str">
            <v>PROVINCIAL</v>
          </cell>
          <cell r="AX1225" t="str">
            <v>EN_TRANSITO</v>
          </cell>
          <cell r="AY1225" t="str">
            <v>LTE SAMSUNG A23 NEGRO: 1 und - sn. 356795950946801 / HALFSIM MOVISTAR: 1 und - sn. 8959300120521871154</v>
          </cell>
          <cell r="AZ1225" t="str">
            <v>SIMCARD / TERMINAL</v>
          </cell>
          <cell r="BA1225" t="str">
            <v>Validar Biometrico</v>
          </cell>
        </row>
        <row r="1226">
          <cell r="A1226" t="str">
            <v>4768673</v>
          </cell>
          <cell r="B1226" t="str">
            <v>MDELIVERY</v>
          </cell>
          <cell r="C1226">
            <v>44922</v>
          </cell>
          <cell r="D1226" t="str">
            <v>FLEXNET ECUADOR - MDELIVERY</v>
          </cell>
          <cell r="E1226" t="str">
            <v>CALLE 28 DE JUNIO S/N Y GARCIA MORENO ENTRADA LLANO GRANDE</v>
          </cell>
          <cell r="H1226" t="str">
            <v>170208</v>
          </cell>
          <cell r="I1226" t="str">
            <v>QUITO</v>
          </cell>
          <cell r="J1226" t="str">
            <v>PICHINCHA</v>
          </cell>
          <cell r="K1226" t="str">
            <v>Ariel Leandro Amagua Duran</v>
          </cell>
          <cell r="L1226" t="str">
            <v>CONOCOTO CALLE LIZARDO GARCIA  N9 274  CALLE LUIS ABELARDO ANDRADE</v>
          </cell>
          <cell r="O1226" t="str">
            <v>170806</v>
          </cell>
          <cell r="P1226" t="str">
            <v>170806</v>
          </cell>
          <cell r="Q1226" t="str">
            <v>PICHINCHA_QUITO_CONOCOTO</v>
          </cell>
          <cell r="R1226" t="str">
            <v>4768673</v>
          </cell>
          <cell r="W1226" t="str">
            <v>1726324112</v>
          </cell>
          <cell r="X1226" t="str">
            <v>0-0968518988</v>
          </cell>
          <cell r="AA1226">
            <v>44922</v>
          </cell>
          <cell r="AD1226">
            <v>1</v>
          </cell>
          <cell r="AE1226">
            <v>1</v>
          </cell>
          <cell r="AH1226" t="str">
            <v>SECTOR MONSERRATHE ES UNA CASA DE 3 PISOS COLOR DURAZNO HAY QUE LLAMAR AL TITULAR</v>
          </cell>
          <cell r="AI1226" t="str">
            <v>DESPACHO</v>
          </cell>
          <cell r="AJ1226" t="str">
            <v>Normal</v>
          </cell>
          <cell r="AL1226" t="str">
            <v>NO</v>
          </cell>
          <cell r="AN1226" t="str">
            <v>MOV_autoporta</v>
          </cell>
          <cell r="AO1226" t="str">
            <v>CANAL ONLINE</v>
          </cell>
          <cell r="AP1226">
            <v>44922</v>
          </cell>
          <cell r="AR1226" t="str">
            <v>MDELIVERY_4768673</v>
          </cell>
          <cell r="AS1226">
            <v>324993</v>
          </cell>
          <cell r="AT1226" t="str">
            <v>D40</v>
          </cell>
          <cell r="AU1226" t="str">
            <v>BTC</v>
          </cell>
          <cell r="AV1226">
            <v>1</v>
          </cell>
          <cell r="AW1226" t="str">
            <v>LOCAL</v>
          </cell>
          <cell r="AX1226" t="str">
            <v>HABILITADO RUTEO</v>
          </cell>
          <cell r="AY1226" t="str">
            <v>HALFSIM MOVISTAR: 1 und - sn. 8959300520560302336</v>
          </cell>
          <cell r="AZ1226" t="str">
            <v>SIMCARD</v>
          </cell>
          <cell r="BA1226" t="str">
            <v/>
          </cell>
        </row>
        <row r="1227">
          <cell r="A1227" t="str">
            <v>4768709</v>
          </cell>
          <cell r="B1227" t="str">
            <v>MDELIVERY</v>
          </cell>
          <cell r="C1227">
            <v>44922</v>
          </cell>
          <cell r="D1227" t="str">
            <v>FLEXNET ECUADOR - MDELIVERY</v>
          </cell>
          <cell r="E1227" t="str">
            <v>CALLE 28 DE JUNIO S/N Y GARCIA MORENO ENTRADA LLANO GRANDE</v>
          </cell>
          <cell r="H1227" t="str">
            <v>170208</v>
          </cell>
          <cell r="I1227" t="str">
            <v>QUITO</v>
          </cell>
          <cell r="J1227" t="str">
            <v>PICHINCHA</v>
          </cell>
          <cell r="K1227" t="str">
            <v>ERIK PAOLO SILVA ARBOLEDA</v>
          </cell>
          <cell r="L1227" t="str">
            <v>VEINTIMILLA  AV GUAYAQUIL  SN  MANABI</v>
          </cell>
          <cell r="O1227" t="str">
            <v>020101</v>
          </cell>
          <cell r="P1227" t="str">
            <v>020101</v>
          </cell>
          <cell r="Q1227" t="str">
            <v>BOLIVAR_GUARANDA_GABRIEL IGNACIO VEINTIMILLA</v>
          </cell>
          <cell r="R1227" t="str">
            <v>4768709</v>
          </cell>
          <cell r="W1227" t="str">
            <v>0201581709_V4333I2222</v>
          </cell>
          <cell r="X1227" t="str">
            <v>0987377264-</v>
          </cell>
          <cell r="AA1227">
            <v>44922</v>
          </cell>
          <cell r="AD1227">
            <v>1</v>
          </cell>
          <cell r="AE1227">
            <v>1</v>
          </cell>
          <cell r="AH1227" t="str">
            <v>CDLA HUMBERDINA FRENTE AL COMANDO DE POLICIA ENTREGA EN LAS OFC DE CNEL BOLIVAR LLAMAR AL CLIENTE</v>
          </cell>
          <cell r="AI1227" t="str">
            <v>DESPACHO</v>
          </cell>
          <cell r="AJ1227" t="str">
            <v>Normal</v>
          </cell>
          <cell r="AL1227" t="str">
            <v>NO</v>
          </cell>
          <cell r="AN1227" t="str">
            <v>MOV tecnocom</v>
          </cell>
          <cell r="AO1227" t="str">
            <v>CANAL ONLINE</v>
          </cell>
          <cell r="AP1227">
            <v>44922</v>
          </cell>
          <cell r="AR1227" t="str">
            <v>MDELIVERY_4768709</v>
          </cell>
          <cell r="AS1227">
            <v>324857</v>
          </cell>
          <cell r="AT1227" t="str">
            <v>D40</v>
          </cell>
          <cell r="AU1227" t="str">
            <v>BTC</v>
          </cell>
          <cell r="AV1227">
            <v>1</v>
          </cell>
          <cell r="AW1227" t="str">
            <v>PROVINCIAL</v>
          </cell>
          <cell r="AX1227" t="str">
            <v>ENTREGADO</v>
          </cell>
          <cell r="AY1227" t="str">
            <v>AIR APPLE AIRPODS 3ER GEN: 1 und - sn. 139999372441896</v>
          </cell>
          <cell r="AZ1227" t="str">
            <v>ACCESORIO</v>
          </cell>
          <cell r="BA1227" t="str">
            <v>Validar Biometrico, Validar Tarjeta Credito M,</v>
          </cell>
        </row>
        <row r="1228">
          <cell r="A1228" t="str">
            <v>4768783</v>
          </cell>
          <cell r="B1228" t="str">
            <v>MDELIVERY</v>
          </cell>
          <cell r="C1228">
            <v>44922</v>
          </cell>
          <cell r="D1228" t="str">
            <v>FLEXNET ECUADOR - MDELIVERY</v>
          </cell>
          <cell r="E1228" t="str">
            <v>CALLE 28 DE JUNIO S/N Y GARCIA MORENO ENTRADA LLANO GRANDE</v>
          </cell>
          <cell r="H1228" t="str">
            <v>170208</v>
          </cell>
          <cell r="I1228" t="str">
            <v>QUITO</v>
          </cell>
          <cell r="J1228" t="str">
            <v>PICHINCHA</v>
          </cell>
          <cell r="K1228" t="str">
            <v>MERY LILI CAMPOZANO VALVERDE</v>
          </cell>
          <cell r="L1228" t="str">
            <v>VENTANAS  CALLE PACIFICO GORDILLO  SN  Y HUMBERTO SOTOMAYOR</v>
          </cell>
          <cell r="O1228" t="str">
            <v>120406</v>
          </cell>
          <cell r="P1228" t="str">
            <v>120406</v>
          </cell>
          <cell r="Q1228" t="str">
            <v>GUAYAS_VENTANAS _VENTANAS</v>
          </cell>
          <cell r="R1228" t="str">
            <v>4768783</v>
          </cell>
          <cell r="W1228" t="str">
            <v>1202652713</v>
          </cell>
          <cell r="X1228" t="str">
            <v>0998011283-0979048232</v>
          </cell>
          <cell r="AA1228">
            <v>44922</v>
          </cell>
          <cell r="AD1228">
            <v>1</v>
          </cell>
          <cell r="AE1228">
            <v>1</v>
          </cell>
          <cell r="AH1228" t="str">
            <v>DE 1 PANTA LADRILLO PUERTA NEGRA DIAGONAL A UNA TIENDA A 3 CDRS DEL UPC DE LAS MALVINAS</v>
          </cell>
          <cell r="AI1228" t="str">
            <v>DESPACHO</v>
          </cell>
          <cell r="AJ1228" t="str">
            <v>Normal</v>
          </cell>
          <cell r="AL1228" t="str">
            <v>NO</v>
          </cell>
          <cell r="AN1228" t="str">
            <v>MOV onlinevip</v>
          </cell>
          <cell r="AO1228" t="str">
            <v>CANAL ONLINE</v>
          </cell>
          <cell r="AP1228">
            <v>44922</v>
          </cell>
          <cell r="AR1228" t="str">
            <v>MDELIVERY_4768783</v>
          </cell>
          <cell r="AS1228">
            <v>324847</v>
          </cell>
          <cell r="AT1228" t="str">
            <v>D40</v>
          </cell>
          <cell r="AU1228" t="str">
            <v>BTC</v>
          </cell>
          <cell r="AV1228">
            <v>2</v>
          </cell>
          <cell r="AW1228" t="str">
            <v>PROVINCIAL</v>
          </cell>
          <cell r="AX1228" t="str">
            <v>ENTREGADO</v>
          </cell>
          <cell r="AY1228" t="str">
            <v>LTE XIAOMI REDMI 10A 64GB SILVER: 2 und - sn. 867849063980140,867849063970943</v>
          </cell>
          <cell r="AZ1228" t="str">
            <v>TERMINAL</v>
          </cell>
          <cell r="BA1228" t="str">
            <v>Validar Biometrico</v>
          </cell>
        </row>
        <row r="1229">
          <cell r="A1229" t="str">
            <v>4768820</v>
          </cell>
          <cell r="B1229" t="str">
            <v>MDELIVERY</v>
          </cell>
          <cell r="C1229">
            <v>44922</v>
          </cell>
          <cell r="D1229" t="str">
            <v>FLEXNET ECUADOR - MDELIVERY</v>
          </cell>
          <cell r="E1229" t="str">
            <v>CALLE 28 DE JUNIO S/N Y GARCIA MORENO ENTRADA LLANO GRANDE</v>
          </cell>
          <cell r="H1229" t="str">
            <v>170208</v>
          </cell>
          <cell r="I1229" t="str">
            <v>QUITO</v>
          </cell>
          <cell r="J1229" t="str">
            <v>PICHINCHA</v>
          </cell>
          <cell r="K1229" t="str">
            <v>AMPARO SOLEDAD HIDALGO OLAYA</v>
          </cell>
          <cell r="L1229" t="str">
            <v>MARISCAL CALLE JERONIMO CARRION  E176  Y AV 10 DE AGOSTO</v>
          </cell>
          <cell r="O1229" t="str">
            <v>170526</v>
          </cell>
          <cell r="P1229" t="str">
            <v>170526</v>
          </cell>
          <cell r="Q1229" t="str">
            <v>PICHINCHA_QUITO_MARISCAL SUCRE</v>
          </cell>
          <cell r="R1229" t="str">
            <v>4768820</v>
          </cell>
          <cell r="W1229" t="str">
            <v>0602924169_E434312242</v>
          </cell>
          <cell r="X1229" t="str">
            <v>0987383592-</v>
          </cell>
          <cell r="AA1229">
            <v>44922</v>
          </cell>
          <cell r="AD1229">
            <v>1</v>
          </cell>
          <cell r="AE1229">
            <v>1</v>
          </cell>
          <cell r="AH1229" t="str">
            <v>MARISCAL ENTREGA EN EDF DEL MINISTERIO DE RELACIONES EXTERIORES MOVILIDAD HUMANA LLAMAR A LA CLIENTE</v>
          </cell>
          <cell r="AI1229" t="str">
            <v>DESPACHO</v>
          </cell>
          <cell r="AJ1229" t="str">
            <v>Normal</v>
          </cell>
          <cell r="AL1229" t="str">
            <v>NO</v>
          </cell>
          <cell r="AN1229" t="str">
            <v>MOV tecnocom</v>
          </cell>
          <cell r="AO1229" t="str">
            <v>CANAL ONLINE</v>
          </cell>
          <cell r="AP1229">
            <v>44922</v>
          </cell>
          <cell r="AR1229" t="str">
            <v>MDELIVERY_4768820</v>
          </cell>
          <cell r="AS1229">
            <v>324843</v>
          </cell>
          <cell r="AT1229" t="str">
            <v>D40</v>
          </cell>
          <cell r="AU1229" t="str">
            <v>BTC</v>
          </cell>
          <cell r="AV1229">
            <v>1</v>
          </cell>
          <cell r="AW1229" t="str">
            <v>LOCAL</v>
          </cell>
          <cell r="AX1229" t="str">
            <v>ENTREGADO</v>
          </cell>
          <cell r="AY1229" t="str">
            <v>LTE XIAOMI REDMI NOTE 11 AZUL: 1 und - sn. 869113065745524</v>
          </cell>
          <cell r="AZ1229" t="str">
            <v>TERMINAL</v>
          </cell>
          <cell r="BA1229" t="str">
            <v>Validar Biometrico, Validar Tarjeta Credito M,</v>
          </cell>
        </row>
        <row r="1230">
          <cell r="A1230" t="str">
            <v>4768835</v>
          </cell>
          <cell r="B1230" t="str">
            <v>MDELIVERY</v>
          </cell>
          <cell r="C1230">
            <v>44922</v>
          </cell>
          <cell r="D1230" t="str">
            <v>FLEXNET ECUADOR - MDELIVERY</v>
          </cell>
          <cell r="E1230" t="str">
            <v>CALLE 28 DE JUNIO S/N Y GARCIA MORENO ENTRADA LLANO GRANDE</v>
          </cell>
          <cell r="H1230" t="str">
            <v>170208</v>
          </cell>
          <cell r="I1230" t="str">
            <v>QUITO</v>
          </cell>
          <cell r="J1230" t="str">
            <v>PICHINCHA</v>
          </cell>
          <cell r="K1230" t="str">
            <v>Jheremy Fernando Lasso Bolanos</v>
          </cell>
          <cell r="L1230" t="str">
            <v>OFICINA TRAMACO QUITO 6 DE DICIEMBRE</v>
          </cell>
          <cell r="O1230" t="str">
            <v>QUITO</v>
          </cell>
          <cell r="P1230" t="str">
            <v>QUITO</v>
          </cell>
          <cell r="Q1230" t="str">
            <v>PICHINCHA_QUITO_</v>
          </cell>
          <cell r="R1230" t="str">
            <v>4768835</v>
          </cell>
          <cell r="W1230" t="str">
            <v>1755160882</v>
          </cell>
          <cell r="X1230" t="str">
            <v>0992369985-0992369985</v>
          </cell>
          <cell r="AA1230">
            <v>44922</v>
          </cell>
          <cell r="AD1230">
            <v>1</v>
          </cell>
          <cell r="AE1230">
            <v>1</v>
          </cell>
          <cell r="AH1230" t="str">
            <v/>
          </cell>
          <cell r="AI1230" t="str">
            <v>DESPACHO</v>
          </cell>
          <cell r="AJ1230" t="str">
            <v>DERIVADO PICK UP</v>
          </cell>
          <cell r="AL1230" t="str">
            <v>NO</v>
          </cell>
          <cell r="AN1230" t="str">
            <v>MOV_autoporta</v>
          </cell>
          <cell r="AO1230" t="str">
            <v>CANAL ONLINE</v>
          </cell>
          <cell r="AP1230">
            <v>44922</v>
          </cell>
          <cell r="AR1230" t="str">
            <v>MDELIVERY_4768835</v>
          </cell>
          <cell r="AS1230">
            <v>325005</v>
          </cell>
          <cell r="AT1230" t="str">
            <v>D40</v>
          </cell>
          <cell r="AU1230" t="str">
            <v>BTC</v>
          </cell>
          <cell r="AV1230">
            <v>1</v>
          </cell>
          <cell r="AW1230" t="str">
            <v>PROVINCIAL</v>
          </cell>
          <cell r="AX1230" t="str">
            <v>EN_TRANSITO</v>
          </cell>
          <cell r="AY1230" t="str">
            <v>HALFSIM MOVISTAR: 1 und - sn. 8959300520560304928</v>
          </cell>
          <cell r="AZ1230" t="str">
            <v>SIMCARD</v>
          </cell>
          <cell r="BA1230" t="str">
            <v/>
          </cell>
        </row>
        <row r="1231">
          <cell r="A1231" t="str">
            <v>4768867</v>
          </cell>
          <cell r="B1231" t="str">
            <v>MDELIVERY</v>
          </cell>
          <cell r="C1231">
            <v>44922</v>
          </cell>
          <cell r="D1231" t="str">
            <v>FLEXNET ECUADOR - MDELIVERY</v>
          </cell>
          <cell r="E1231" t="str">
            <v>CALLE 28 DE JUNIO S/N Y GARCIA MORENO ENTRADA LLANO GRANDE</v>
          </cell>
          <cell r="H1231" t="str">
            <v>170208</v>
          </cell>
          <cell r="I1231" t="str">
            <v>QUITO</v>
          </cell>
          <cell r="J1231" t="str">
            <v>PICHINCHA</v>
          </cell>
          <cell r="K1231" t="str">
            <v>WILSON DAVID SANCHEZ PINOS</v>
          </cell>
          <cell r="L1231" t="str">
            <v>PAUTE CALLE RAMIREZ DAVALOS  SN  Y GONZALO BAQUE</v>
          </cell>
          <cell r="O1231" t="str">
            <v>010606</v>
          </cell>
          <cell r="P1231" t="str">
            <v>010606</v>
          </cell>
          <cell r="Q1231" t="str">
            <v>AZUAY_PAUTE_PAUTE</v>
          </cell>
          <cell r="R1231" t="str">
            <v>4768867</v>
          </cell>
          <cell r="W1231" t="str">
            <v>0104645478_A1333A2222</v>
          </cell>
          <cell r="X1231" t="str">
            <v>0984204540-</v>
          </cell>
          <cell r="AA1231">
            <v>44922</v>
          </cell>
          <cell r="AD1231">
            <v>1</v>
          </cell>
          <cell r="AE1231">
            <v>1</v>
          </cell>
          <cell r="AH1231" t="str">
            <v>SIRINCAY A UNA CUADRA DE PIZZERIA FREDDYS ENTREGA EN CASA 3P CAFE PUERTAS CAFE</v>
          </cell>
          <cell r="AI1231" t="str">
            <v>DESPACHO</v>
          </cell>
          <cell r="AJ1231" t="str">
            <v>Normal</v>
          </cell>
          <cell r="AL1231" t="str">
            <v>NO</v>
          </cell>
          <cell r="AN1231" t="str">
            <v>MOV tecnocom</v>
          </cell>
          <cell r="AO1231" t="str">
            <v>CANAL ONLINE</v>
          </cell>
          <cell r="AP1231">
            <v>44922</v>
          </cell>
          <cell r="AR1231" t="str">
            <v>MDELIVERY_4768867</v>
          </cell>
          <cell r="AS1231">
            <v>324852</v>
          </cell>
          <cell r="AT1231" t="str">
            <v>D40</v>
          </cell>
          <cell r="AU1231" t="str">
            <v>BTC</v>
          </cell>
          <cell r="AV1231">
            <v>1</v>
          </cell>
          <cell r="AW1231" t="str">
            <v>PROVINCIAL</v>
          </cell>
          <cell r="AX1231" t="str">
            <v>EN_TRANSITO</v>
          </cell>
          <cell r="AY1231" t="str">
            <v>LTE IPHONE 14 128GB NEGRO: 1 und - sn. 359862148616550</v>
          </cell>
          <cell r="AZ1231" t="str">
            <v>TERMINAL</v>
          </cell>
          <cell r="BA1231" t="str">
            <v>Validar Biometrico, Validar Tarjeta Credito M,</v>
          </cell>
        </row>
        <row r="1232">
          <cell r="A1232" t="str">
            <v>4768885</v>
          </cell>
          <cell r="B1232" t="str">
            <v>MDELIVERY</v>
          </cell>
          <cell r="C1232">
            <v>44922</v>
          </cell>
          <cell r="D1232" t="str">
            <v>FLEXNET ECUADOR - MDELIVERY</v>
          </cell>
          <cell r="E1232" t="str">
            <v>CALLE 28 DE JUNIO S/N Y GARCIA MORENO ENTRADA LLANO GRANDE</v>
          </cell>
          <cell r="H1232" t="str">
            <v>170208</v>
          </cell>
          <cell r="I1232" t="str">
            <v>QUITO</v>
          </cell>
          <cell r="J1232" t="str">
            <v>PICHINCHA</v>
          </cell>
          <cell r="K1232" t="str">
            <v>ALVARO SEBASTIAN YANEZ YANEZ</v>
          </cell>
          <cell r="L1232" t="str">
            <v>IZAMBA AV PANAMERICANA PASO LATERAL  SN</v>
          </cell>
          <cell r="O1232" t="str">
            <v>180110</v>
          </cell>
          <cell r="P1232" t="str">
            <v>180110</v>
          </cell>
          <cell r="Q1232" t="str">
            <v>TUNGURAHUA_AMBATO_ IZAMBA</v>
          </cell>
          <cell r="R1232" t="str">
            <v>4768885</v>
          </cell>
          <cell r="W1232" t="str">
            <v>1804394110</v>
          </cell>
          <cell r="X1232" t="str">
            <v>0962861684-0900000000</v>
          </cell>
          <cell r="AA1232">
            <v>44922</v>
          </cell>
          <cell r="AD1232">
            <v>1</v>
          </cell>
          <cell r="AE1232">
            <v>1</v>
          </cell>
          <cell r="AH1232" t="str">
            <v>DURAZNOPAMBA  A 300MTS DEL HOSPITAL DE SOLCA ENTREGA EN GALA IMPORTACIONES LLAMAR AL CLIENTE</v>
          </cell>
          <cell r="AI1232" t="str">
            <v>DESPACHO</v>
          </cell>
          <cell r="AJ1232" t="str">
            <v>Normal</v>
          </cell>
          <cell r="AL1232" t="str">
            <v>NO</v>
          </cell>
          <cell r="AN1232" t="str">
            <v>MOV onlinevip</v>
          </cell>
          <cell r="AO1232" t="str">
            <v>CANAL ONLINE</v>
          </cell>
          <cell r="AP1232">
            <v>44922</v>
          </cell>
          <cell r="AR1232" t="str">
            <v>MDELIVERY_4768885</v>
          </cell>
          <cell r="AS1232">
            <v>324938</v>
          </cell>
          <cell r="AT1232" t="str">
            <v>D40</v>
          </cell>
          <cell r="AU1232" t="str">
            <v>BTC</v>
          </cell>
          <cell r="AV1232">
            <v>1</v>
          </cell>
          <cell r="AW1232" t="str">
            <v>PROVINCIAL</v>
          </cell>
          <cell r="AX1232" t="str">
            <v>ENTREGADO</v>
          </cell>
          <cell r="AY1232" t="str">
            <v>LTE SAMSUNG A53 5G NEGRO: 1 und - sn. 353842195067739</v>
          </cell>
          <cell r="AZ1232" t="str">
            <v>TERMINAL</v>
          </cell>
          <cell r="BA1232" t="str">
            <v>Validar Biometrico</v>
          </cell>
        </row>
        <row r="1233">
          <cell r="A1233" t="str">
            <v>4768918</v>
          </cell>
          <cell r="B1233" t="str">
            <v>MDELIVERY</v>
          </cell>
          <cell r="C1233">
            <v>44922</v>
          </cell>
          <cell r="D1233" t="str">
            <v>FLEXNET ECUADOR - MDELIVERY</v>
          </cell>
          <cell r="E1233" t="str">
            <v>CALLE 28 DE JUNIO S/N Y GARCIA MORENO ENTRADA LLANO GRANDE</v>
          </cell>
          <cell r="H1233" t="str">
            <v>170208</v>
          </cell>
          <cell r="I1233" t="str">
            <v>QUITO</v>
          </cell>
          <cell r="J1233" t="str">
            <v>PICHINCHA</v>
          </cell>
          <cell r="K1233" t="str">
            <v>JANNETH ELIZABETH ORDOÑEZ URGILES</v>
          </cell>
          <cell r="L1233" t="str">
            <v>GIL RAMIREZ DAVALOS  AV 3 DE NOVIEMBRE  436 Y MANUEL CORONEL</v>
          </cell>
          <cell r="O1233" t="str">
            <v>010208</v>
          </cell>
          <cell r="P1233" t="str">
            <v>010208</v>
          </cell>
          <cell r="Q1233" t="str">
            <v>AZUAY _CUENCA _GIL RAMIREZ DAVALOS</v>
          </cell>
          <cell r="R1233" t="str">
            <v>4768918</v>
          </cell>
          <cell r="W1233" t="str">
            <v>0105853899</v>
          </cell>
          <cell r="X1233" t="str">
            <v>0995771218-0998268971</v>
          </cell>
          <cell r="AA1233">
            <v>44922</v>
          </cell>
          <cell r="AD1233">
            <v>1</v>
          </cell>
          <cell r="AE1233">
            <v>1</v>
          </cell>
          <cell r="AH1233" t="str">
            <v>ENTREGA EN OFC ADMINISTRATIVAS DE LA GASOLINERA PRIMAX  S1 ENVIADO GV</v>
          </cell>
          <cell r="AI1233" t="str">
            <v>DESPACHO</v>
          </cell>
          <cell r="AJ1233" t="str">
            <v>Normal</v>
          </cell>
          <cell r="AL1233" t="str">
            <v>NO</v>
          </cell>
          <cell r="AN1233" t="str">
            <v>MOV onlinevip</v>
          </cell>
          <cell r="AO1233" t="str">
            <v>CANAL ONLINE</v>
          </cell>
          <cell r="AP1233">
            <v>44922</v>
          </cell>
          <cell r="AR1233" t="str">
            <v>MDELIVERY_4768918</v>
          </cell>
          <cell r="AS1233">
            <v>325003</v>
          </cell>
          <cell r="AT1233" t="str">
            <v>D40</v>
          </cell>
          <cell r="AU1233" t="str">
            <v>BTC</v>
          </cell>
          <cell r="AV1233">
            <v>1</v>
          </cell>
          <cell r="AW1233" t="str">
            <v>PROVINCIAL</v>
          </cell>
          <cell r="AX1233" t="str">
            <v>HABILITADO RUTEO</v>
          </cell>
          <cell r="AY1233" t="str">
            <v>LTE IPHONE 11 64GB NEGRO: 1 und - sn. 356656421511956</v>
          </cell>
          <cell r="AZ1233" t="str">
            <v>TERMINAL</v>
          </cell>
          <cell r="BA1233" t="str">
            <v>Validar Biometrico</v>
          </cell>
        </row>
        <row r="1234">
          <cell r="A1234" t="str">
            <v>4768938</v>
          </cell>
          <cell r="B1234" t="str">
            <v>MDELIVERY</v>
          </cell>
          <cell r="C1234">
            <v>44922</v>
          </cell>
          <cell r="D1234" t="str">
            <v>FLEXNET ECUADOR - MDELIVERY</v>
          </cell>
          <cell r="E1234" t="str">
            <v>CALLE 28 DE JUNIO S/N Y GARCIA MORENO ENTRADA LLANO GRANDE</v>
          </cell>
          <cell r="H1234" t="str">
            <v>170208</v>
          </cell>
          <cell r="I1234" t="str">
            <v>QUITO</v>
          </cell>
          <cell r="J1234" t="str">
            <v>PICHINCHA</v>
          </cell>
          <cell r="K1234" t="str">
            <v>WILSON ALEXANDER ALBACURA SOSA</v>
          </cell>
          <cell r="L1234" t="str">
            <v>OFICINA TRAMACO QUITO QUITUMBE</v>
          </cell>
          <cell r="O1234" t="str">
            <v>QUITO</v>
          </cell>
          <cell r="P1234" t="str">
            <v>QUITO</v>
          </cell>
          <cell r="Q1234" t="str">
            <v>PICHINCHA_QUITO _</v>
          </cell>
          <cell r="R1234" t="str">
            <v>4768938</v>
          </cell>
          <cell r="W1234" t="str">
            <v>1726018748_V4443I4442</v>
          </cell>
          <cell r="X1234" t="str">
            <v>0983707966-</v>
          </cell>
          <cell r="AA1234">
            <v>44922</v>
          </cell>
          <cell r="AD1234">
            <v>1</v>
          </cell>
          <cell r="AE1234">
            <v>1</v>
          </cell>
          <cell r="AH1234" t="str">
            <v/>
          </cell>
          <cell r="AI1234" t="str">
            <v>DESPACHO</v>
          </cell>
          <cell r="AJ1234" t="str">
            <v>DERIVADO PICK UP</v>
          </cell>
          <cell r="AL1234" t="str">
            <v>NO</v>
          </cell>
          <cell r="AN1234" t="str">
            <v>MOV_tecnocom_credito_directo</v>
          </cell>
          <cell r="AO1234" t="str">
            <v>CANAL ONLINE</v>
          </cell>
          <cell r="AP1234">
            <v>44922</v>
          </cell>
          <cell r="AR1234" t="str">
            <v>MDELIVERY_4768938</v>
          </cell>
          <cell r="AS1234">
            <v>324854</v>
          </cell>
          <cell r="AT1234" t="str">
            <v>D40</v>
          </cell>
          <cell r="AU1234" t="str">
            <v>BTC</v>
          </cell>
          <cell r="AV1234">
            <v>1</v>
          </cell>
          <cell r="AW1234" t="str">
            <v>PROVINCIAL</v>
          </cell>
          <cell r="AX1234" t="str">
            <v>INCIDENCIA</v>
          </cell>
          <cell r="AY1234" t="str">
            <v>LTE SAMSUNG A53 5G NEGRO: 1 und - sn. 353881481319131</v>
          </cell>
          <cell r="AZ1234" t="str">
            <v>TERMINAL</v>
          </cell>
          <cell r="BA1234" t="str">
            <v>Validar Biometrico</v>
          </cell>
        </row>
        <row r="1235">
          <cell r="A1235" t="str">
            <v>4769071</v>
          </cell>
          <cell r="B1235" t="str">
            <v>MDELIVERY</v>
          </cell>
          <cell r="C1235">
            <v>44922</v>
          </cell>
          <cell r="D1235" t="str">
            <v>FLEXNET ECUADOR - MDELIVERY</v>
          </cell>
          <cell r="E1235" t="str">
            <v>CALLE 28 DE JUNIO S/N Y GARCIA MORENO ENTRADA LLANO GRANDE</v>
          </cell>
          <cell r="H1235" t="str">
            <v>170208</v>
          </cell>
          <cell r="I1235" t="str">
            <v>QUITO</v>
          </cell>
          <cell r="J1235" t="str">
            <v>PICHINCHA</v>
          </cell>
          <cell r="K1235" t="str">
            <v>ESTEBAN GONZALO SIMBAÑA LINCANGO</v>
          </cell>
          <cell r="L1235" t="str">
            <v>ZAMBIZA  CALLE QUITO  OE217  Y MEXICO</v>
          </cell>
          <cell r="O1235" t="str">
            <v>170529</v>
          </cell>
          <cell r="P1235" t="str">
            <v>170529</v>
          </cell>
          <cell r="Q1235" t="str">
            <v>PICHINCHA_QUITO_ZAMBIZA</v>
          </cell>
          <cell r="R1235" t="str">
            <v>4769071</v>
          </cell>
          <cell r="W1235" t="str">
            <v>1721487146_E2333I3442</v>
          </cell>
          <cell r="X1235" t="str">
            <v>0998310173-</v>
          </cell>
          <cell r="AA1235">
            <v>44922</v>
          </cell>
          <cell r="AD1235">
            <v>1</v>
          </cell>
          <cell r="AE1235">
            <v>1</v>
          </cell>
          <cell r="AH1235" t="str">
            <v>ZAMBIZA A UNA CUADRA DE CEMENTERIO DE ZAMBIZA ENTREGA EN CASA 1P BLANCA</v>
          </cell>
          <cell r="AI1235" t="str">
            <v>DESPACHO</v>
          </cell>
          <cell r="AJ1235" t="str">
            <v>Normal</v>
          </cell>
          <cell r="AL1235" t="str">
            <v>NO</v>
          </cell>
          <cell r="AN1235" t="str">
            <v>MOV_tecnocom_credito_directo</v>
          </cell>
          <cell r="AO1235" t="str">
            <v>CANAL ONLINE</v>
          </cell>
          <cell r="AP1235">
            <v>44922</v>
          </cell>
          <cell r="AR1235" t="str">
            <v>MDELIVERY_4769071</v>
          </cell>
          <cell r="AS1235">
            <v>324866</v>
          </cell>
          <cell r="AT1235" t="str">
            <v>D40</v>
          </cell>
          <cell r="AU1235" t="str">
            <v>BTC</v>
          </cell>
          <cell r="AV1235">
            <v>1</v>
          </cell>
          <cell r="AW1235" t="str">
            <v>LOCAL</v>
          </cell>
          <cell r="AX1235" t="str">
            <v>ENTREGADO</v>
          </cell>
          <cell r="AY1235" t="str">
            <v>LTE SAMSUNG A53 5G NEGRO: 1 und - sn. 353842197565599</v>
          </cell>
          <cell r="AZ1235" t="str">
            <v>TERMINAL</v>
          </cell>
          <cell r="BA1235" t="str">
            <v>Validar Biometrico</v>
          </cell>
        </row>
        <row r="1236">
          <cell r="A1236" t="str">
            <v>4769101</v>
          </cell>
          <cell r="B1236" t="str">
            <v>MDELIVERY</v>
          </cell>
          <cell r="C1236">
            <v>44922</v>
          </cell>
          <cell r="D1236" t="str">
            <v>FLEXNET ECUADOR - MDELIVERY</v>
          </cell>
          <cell r="E1236" t="str">
            <v>CALLE 28 DE JUNIO S/N Y GARCIA MORENO ENTRADA LLANO GRANDE</v>
          </cell>
          <cell r="H1236" t="str">
            <v>170208</v>
          </cell>
          <cell r="I1236" t="str">
            <v>QUITO</v>
          </cell>
          <cell r="J1236" t="str">
            <v>PICHINCHA</v>
          </cell>
          <cell r="K1236" t="str">
            <v>MOLINA MOLINA MAGALI XIMENA</v>
          </cell>
          <cell r="L1236" t="str">
            <v>OFICINA TRAMACO QUITO ATAHUALPA</v>
          </cell>
          <cell r="O1236" t="str">
            <v>QUITO</v>
          </cell>
          <cell r="P1236" t="str">
            <v>QUITO</v>
          </cell>
          <cell r="Q1236" t="str">
            <v>PICHINCHA_QUITO_</v>
          </cell>
          <cell r="R1236" t="str">
            <v>4769101</v>
          </cell>
          <cell r="W1236" t="str">
            <v>1713489571</v>
          </cell>
          <cell r="X1236" t="str">
            <v>0992542568-0962892425</v>
          </cell>
          <cell r="AA1236">
            <v>44922</v>
          </cell>
          <cell r="AD1236">
            <v>1</v>
          </cell>
          <cell r="AE1236">
            <v>1</v>
          </cell>
          <cell r="AH1236" t="str">
            <v/>
          </cell>
          <cell r="AI1236" t="str">
            <v>DESPACHO</v>
          </cell>
          <cell r="AJ1236" t="str">
            <v>DERIVADO PICK UP</v>
          </cell>
          <cell r="AL1236" t="str">
            <v>NO</v>
          </cell>
          <cell r="AN1236" t="str">
            <v>MOV onlinevip</v>
          </cell>
          <cell r="AO1236" t="str">
            <v>CANAL ONLINE</v>
          </cell>
          <cell r="AP1236">
            <v>44922</v>
          </cell>
          <cell r="AR1236" t="str">
            <v>MDELIVERY_4769101</v>
          </cell>
          <cell r="AS1236">
            <v>324999</v>
          </cell>
          <cell r="AT1236" t="str">
            <v>D40</v>
          </cell>
          <cell r="AU1236" t="str">
            <v>BTC</v>
          </cell>
          <cell r="AV1236">
            <v>1</v>
          </cell>
          <cell r="AW1236" t="str">
            <v>PROVINCIAL</v>
          </cell>
          <cell r="AX1236" t="str">
            <v>EN_TRANSITO</v>
          </cell>
          <cell r="AY1236" t="str">
            <v>LTE IPHONE 11 64GB NEGRO: 1 und - sn. 356656421617118</v>
          </cell>
          <cell r="AZ1236" t="str">
            <v>TERMINAL</v>
          </cell>
          <cell r="BA1236" t="str">
            <v>Validar Biometrico</v>
          </cell>
        </row>
        <row r="1237">
          <cell r="A1237" t="str">
            <v>4769146</v>
          </cell>
          <cell r="B1237" t="str">
            <v>MDELIVERY</v>
          </cell>
          <cell r="C1237">
            <v>44922</v>
          </cell>
          <cell r="D1237" t="str">
            <v>FLEXNET ECUADOR - MDELIVERY</v>
          </cell>
          <cell r="E1237" t="str">
            <v>CALLE 28 DE JUNIO S/N Y GARCIA MORENO ENTRADA LLANO GRANDE</v>
          </cell>
          <cell r="H1237" t="str">
            <v>170208</v>
          </cell>
          <cell r="I1237" t="str">
            <v>QUITO</v>
          </cell>
          <cell r="J1237" t="str">
            <v>PICHINCHA</v>
          </cell>
          <cell r="K1237" t="str">
            <v>MAYANCELA MAYANCELA SEGUNDO JOSE</v>
          </cell>
          <cell r="L1237" t="str">
            <v>CANAR     AV  PANAMERICANA NORTE  SN GRAN COLOMBIA</v>
          </cell>
          <cell r="O1237" t="str">
            <v>030201</v>
          </cell>
          <cell r="P1237" t="str">
            <v>030201</v>
          </cell>
          <cell r="Q1237" t="str">
            <v>CANAR_CANAR_CANAR</v>
          </cell>
          <cell r="R1237" t="str">
            <v>4769146</v>
          </cell>
          <cell r="W1237" t="str">
            <v>0302331996</v>
          </cell>
          <cell r="X1237" t="str">
            <v>0983527659-0983527659</v>
          </cell>
          <cell r="AA1237">
            <v>44922</v>
          </cell>
          <cell r="AD1237">
            <v>1</v>
          </cell>
          <cell r="AE1237">
            <v>1</v>
          </cell>
          <cell r="AH1237" t="str">
            <v>SECTOR TIOPAMBA DIAGONAL A LA GASOLINERA CECILIA CASA AMARILLA 2 PISOS</v>
          </cell>
          <cell r="AI1237" t="str">
            <v>DESPACHO</v>
          </cell>
          <cell r="AJ1237" t="str">
            <v>Normal</v>
          </cell>
          <cell r="AL1237" t="str">
            <v>NO</v>
          </cell>
          <cell r="AN1237" t="str">
            <v>MOV onlinevip</v>
          </cell>
          <cell r="AO1237" t="str">
            <v>CANAL ONLINE</v>
          </cell>
          <cell r="AP1237">
            <v>44922</v>
          </cell>
          <cell r="AR1237" t="str">
            <v>MDELIVERY_4769146</v>
          </cell>
          <cell r="AS1237">
            <v>325002</v>
          </cell>
          <cell r="AT1237" t="str">
            <v>D40</v>
          </cell>
          <cell r="AU1237" t="str">
            <v>BTC</v>
          </cell>
          <cell r="AV1237">
            <v>1</v>
          </cell>
          <cell r="AW1237" t="str">
            <v>PROVINCIAL</v>
          </cell>
          <cell r="AX1237" t="str">
            <v>EN_TRANSITO</v>
          </cell>
          <cell r="AY1237" t="str">
            <v>LTE IPHONE 11 64GB NEGRO: 1 und - sn. 350263901577791</v>
          </cell>
          <cell r="AZ1237" t="str">
            <v>TERMINAL</v>
          </cell>
          <cell r="BA1237" t="str">
            <v>Validar Biometrico</v>
          </cell>
        </row>
        <row r="1238">
          <cell r="A1238" t="str">
            <v>4769188</v>
          </cell>
          <cell r="B1238" t="str">
            <v>MDELIVERY</v>
          </cell>
          <cell r="C1238">
            <v>44922</v>
          </cell>
          <cell r="D1238" t="str">
            <v>FLEXNET ECUADOR - MDELIVERY</v>
          </cell>
          <cell r="E1238" t="str">
            <v>CALLE 28 DE JUNIO S/N Y GARCIA MORENO ENTRADA LLANO GRANDE</v>
          </cell>
          <cell r="H1238" t="str">
            <v>170208</v>
          </cell>
          <cell r="I1238" t="str">
            <v>QUITO</v>
          </cell>
          <cell r="J1238" t="str">
            <v>PICHINCHA</v>
          </cell>
          <cell r="K1238" t="str">
            <v>LUIS ALFONSO PUNGUIL ROMERO</v>
          </cell>
          <cell r="L1238" t="str">
            <v>RIOBAMBA CALLE MANABI  SN  Y TUNGURAHUA</v>
          </cell>
          <cell r="O1238" t="str">
            <v>060107</v>
          </cell>
          <cell r="P1238" t="str">
            <v>060107</v>
          </cell>
          <cell r="Q1238" t="str">
            <v>CHIMBORAZO_RIOBAMBA_RIOBAMBA</v>
          </cell>
          <cell r="R1238" t="str">
            <v>4769188</v>
          </cell>
          <cell r="W1238" t="str">
            <v>1600132581</v>
          </cell>
          <cell r="X1238" t="str">
            <v>0997405643-032396615</v>
          </cell>
          <cell r="AA1238">
            <v>44922</v>
          </cell>
          <cell r="AD1238">
            <v>1</v>
          </cell>
          <cell r="AE1238">
            <v>1</v>
          </cell>
          <cell r="AH1238" t="str">
            <v>EN CASA MELON  PORTON CAFE JUNTO AL HOSPITAL ANDINO</v>
          </cell>
          <cell r="AI1238" t="str">
            <v>DESPACHO</v>
          </cell>
          <cell r="AJ1238" t="str">
            <v>Normal</v>
          </cell>
          <cell r="AL1238" t="str">
            <v>NO</v>
          </cell>
          <cell r="AN1238" t="str">
            <v>MOV reprocesos</v>
          </cell>
          <cell r="AO1238" t="str">
            <v>CANAL ONLINE</v>
          </cell>
          <cell r="AP1238">
            <v>44922</v>
          </cell>
          <cell r="AR1238" t="str">
            <v>MDELIVERY_4769188</v>
          </cell>
          <cell r="AS1238">
            <v>324861</v>
          </cell>
          <cell r="AT1238" t="str">
            <v>D40</v>
          </cell>
          <cell r="AU1238" t="str">
            <v>BTC</v>
          </cell>
          <cell r="AV1238">
            <v>1</v>
          </cell>
          <cell r="AW1238" t="str">
            <v>PROVINCIAL</v>
          </cell>
          <cell r="AX1238" t="str">
            <v>ENTREGADO</v>
          </cell>
          <cell r="AY1238" t="str">
            <v>LTE SAMSUNG A23 NEGRO: 1 und - sn. 356795951753123</v>
          </cell>
          <cell r="AZ1238" t="str">
            <v>TERMINAL</v>
          </cell>
          <cell r="BA1238" t="str">
            <v>Validar Biometrico</v>
          </cell>
        </row>
        <row r="1239">
          <cell r="A1239" t="str">
            <v>4769226</v>
          </cell>
          <cell r="B1239" t="str">
            <v>MDELIVERY</v>
          </cell>
          <cell r="C1239">
            <v>44922</v>
          </cell>
          <cell r="D1239" t="str">
            <v>FLEXNET ECUADOR - MDELIVERY</v>
          </cell>
          <cell r="E1239" t="str">
            <v>CALLE 28 DE JUNIO S/N Y GARCIA MORENO ENTRADA LLANO GRANDE</v>
          </cell>
          <cell r="H1239" t="str">
            <v>170208</v>
          </cell>
          <cell r="I1239" t="str">
            <v>QUITO</v>
          </cell>
          <cell r="J1239" t="str">
            <v>PICHINCHA</v>
          </cell>
          <cell r="K1239" t="str">
            <v>PATRICIA VERONICA CALERO TERAN</v>
          </cell>
          <cell r="L1239" t="str">
            <v>COTOCOLLAO  AV DEL MAESTRO  OE4335  Y RIO TIMBARA</v>
          </cell>
          <cell r="O1239" t="str">
            <v>170512</v>
          </cell>
          <cell r="P1239" t="str">
            <v>170512</v>
          </cell>
          <cell r="Q1239" t="str">
            <v>PICHINCHA_QUITO_COTOCOLLAO</v>
          </cell>
          <cell r="R1239" t="str">
            <v>4769226</v>
          </cell>
          <cell r="W1239" t="str">
            <v>1709150732_V3443v4442</v>
          </cell>
          <cell r="X1239" t="str">
            <v>0996103200-</v>
          </cell>
          <cell r="AA1239">
            <v>44922</v>
          </cell>
          <cell r="AD1239">
            <v>1</v>
          </cell>
          <cell r="AE1239">
            <v>1</v>
          </cell>
          <cell r="AH1239" t="str">
            <v>EL ROSARIO DIAGONAL A TVENTAS ENTREGA  EN CASA CERRAMIENTO CON PINTURA MURAL</v>
          </cell>
          <cell r="AI1239" t="str">
            <v>DESPACHO</v>
          </cell>
          <cell r="AJ1239" t="str">
            <v>Normal</v>
          </cell>
          <cell r="AL1239" t="str">
            <v>NO</v>
          </cell>
          <cell r="AN1239" t="str">
            <v>MOV tecnocom</v>
          </cell>
          <cell r="AO1239" t="str">
            <v>CANAL ONLINE</v>
          </cell>
          <cell r="AP1239">
            <v>44922</v>
          </cell>
          <cell r="AR1239" t="str">
            <v>MDELIVERY_4769226</v>
          </cell>
          <cell r="AS1239">
            <v>324865</v>
          </cell>
          <cell r="AT1239" t="str">
            <v>D40</v>
          </cell>
          <cell r="AU1239" t="str">
            <v>BTC</v>
          </cell>
          <cell r="AV1239">
            <v>1</v>
          </cell>
          <cell r="AW1239" t="str">
            <v>LOCAL</v>
          </cell>
          <cell r="AX1239" t="str">
            <v>ENTREGADO</v>
          </cell>
          <cell r="AY1239" t="str">
            <v>LTE REALME GT MASTER EDITION AZUL: 1 und - sn. 867239051582316</v>
          </cell>
          <cell r="AZ1239" t="str">
            <v>TERMINAL</v>
          </cell>
          <cell r="BA1239" t="str">
            <v>Validar Biometrico, Validar Tarjeta Credito M,</v>
          </cell>
        </row>
        <row r="1240">
          <cell r="A1240" t="str">
            <v>4769243</v>
          </cell>
          <cell r="B1240" t="str">
            <v>MDELIVERY</v>
          </cell>
          <cell r="C1240">
            <v>44922</v>
          </cell>
          <cell r="D1240" t="str">
            <v>FLEXNET ECUADOR - MDELIVERY</v>
          </cell>
          <cell r="E1240" t="str">
            <v>CALLE 28 DE JUNIO S/N Y GARCIA MORENO ENTRADA LLANO GRANDE</v>
          </cell>
          <cell r="H1240" t="str">
            <v>170208</v>
          </cell>
          <cell r="I1240" t="str">
            <v>QUITO</v>
          </cell>
          <cell r="J1240" t="str">
            <v>PICHINCHA</v>
          </cell>
          <cell r="K1240" t="str">
            <v>LUCAS ROJAS CRISTHIAN MANUEL</v>
          </cell>
          <cell r="L1240" t="str">
            <v>SANTO DOMINGO DE LOS COLORADOS AV CHONE  SN  Y PEDRO SHUMAGER</v>
          </cell>
          <cell r="O1240" t="str">
            <v>230208</v>
          </cell>
          <cell r="P1240" t="str">
            <v>230208</v>
          </cell>
          <cell r="Q1240" t="str">
            <v>SANTO DOMINGO_SANTO DOMINGO_SANTO DOMINGO DE LOS COLORADOS</v>
          </cell>
          <cell r="R1240" t="str">
            <v>4769243</v>
          </cell>
          <cell r="W1240" t="str">
            <v>2350026213</v>
          </cell>
          <cell r="X1240" t="str">
            <v>0995941477-0995941477</v>
          </cell>
          <cell r="AA1240">
            <v>44922</v>
          </cell>
          <cell r="AD1240">
            <v>1</v>
          </cell>
          <cell r="AE1240">
            <v>1</v>
          </cell>
          <cell r="AH1240" t="str">
            <v>EN PUNTO FRIO DIAGONAL A PINTURAS DON LUIS</v>
          </cell>
          <cell r="AI1240" t="str">
            <v>DESPACHO</v>
          </cell>
          <cell r="AJ1240" t="str">
            <v>Normal</v>
          </cell>
          <cell r="AL1240" t="str">
            <v>NO</v>
          </cell>
          <cell r="AN1240" t="str">
            <v>MOV onlinevip</v>
          </cell>
          <cell r="AO1240" t="str">
            <v>CANAL ONLINE</v>
          </cell>
          <cell r="AP1240">
            <v>44922</v>
          </cell>
          <cell r="AR1240" t="str">
            <v>MDELIVERY_4769243</v>
          </cell>
          <cell r="AS1240">
            <v>324855</v>
          </cell>
          <cell r="AT1240" t="str">
            <v>D40</v>
          </cell>
          <cell r="AU1240" t="str">
            <v>BTC</v>
          </cell>
          <cell r="AV1240">
            <v>1</v>
          </cell>
          <cell r="AW1240" t="str">
            <v>PROVINCIAL</v>
          </cell>
          <cell r="AX1240" t="str">
            <v>INCIDENCIA</v>
          </cell>
          <cell r="AY1240" t="str">
            <v>LTE XIAOMI REDMI NOTE 11S AZUL: 1 und - sn. 863837054607024</v>
          </cell>
          <cell r="AZ1240" t="str">
            <v>TERMINAL</v>
          </cell>
          <cell r="BA1240" t="str">
            <v>Validar Biometrico</v>
          </cell>
        </row>
        <row r="1241">
          <cell r="A1241" t="str">
            <v>4769262</v>
          </cell>
          <cell r="B1241" t="str">
            <v>MDELIVERY</v>
          </cell>
          <cell r="C1241">
            <v>44922</v>
          </cell>
          <cell r="D1241" t="str">
            <v>FLEXNET ECUADOR - MDELIVERY</v>
          </cell>
          <cell r="E1241" t="str">
            <v>CALLE 28 DE JUNIO S/N Y GARCIA MORENO ENTRADA LLANO GRANDE</v>
          </cell>
          <cell r="H1241" t="str">
            <v>170208</v>
          </cell>
          <cell r="I1241" t="str">
            <v>QUITO</v>
          </cell>
          <cell r="J1241" t="str">
            <v>PICHINCHA</v>
          </cell>
          <cell r="K1241" t="str">
            <v>MARIA ALEXANDRA CALERO TERAN</v>
          </cell>
          <cell r="L1241" t="str">
            <v>BELISARIO QUEVEDO CALLE DIEGO MARTIN DE UTRERAS  662  Y SELVA ALEGRA</v>
          </cell>
          <cell r="O1241" t="str">
            <v>170521</v>
          </cell>
          <cell r="P1241" t="str">
            <v>170521</v>
          </cell>
          <cell r="Q1241" t="str">
            <v>PICHINCHA_QUITO_BELISARIO QUEVEDO</v>
          </cell>
          <cell r="R1241" t="str">
            <v>4769262</v>
          </cell>
          <cell r="W1241" t="str">
            <v>1711224723_V2343v2242</v>
          </cell>
          <cell r="X1241" t="str">
            <v>0985455234-</v>
          </cell>
          <cell r="AA1241">
            <v>44922</v>
          </cell>
          <cell r="AD1241">
            <v>1</v>
          </cell>
          <cell r="AE1241">
            <v>1</v>
          </cell>
          <cell r="AH1241" t="str">
            <v>EN CASA LADRILLO 3 PUERTAS NEGRAS TIMBRE JUNTO A LA NUMERACION DIAGONAL A LA TORRE DE LUZ DIAGONAL AL COLEGIO GRAN COLOMBIA   PIDE LE ANTICIPEN LA ENTREGA</v>
          </cell>
          <cell r="AI1241" t="str">
            <v>DESPACHO</v>
          </cell>
          <cell r="AJ1241" t="str">
            <v>Normal</v>
          </cell>
          <cell r="AL1241" t="str">
            <v>NO</v>
          </cell>
          <cell r="AN1241" t="str">
            <v>MOV tecnocom</v>
          </cell>
          <cell r="AO1241" t="str">
            <v>CANAL ONLINE</v>
          </cell>
          <cell r="AP1241">
            <v>44922</v>
          </cell>
          <cell r="AR1241" t="str">
            <v>MDELIVERY_4769262</v>
          </cell>
          <cell r="AS1241">
            <v>324851</v>
          </cell>
          <cell r="AT1241" t="str">
            <v>D40</v>
          </cell>
          <cell r="AU1241" t="str">
            <v>BTC</v>
          </cell>
          <cell r="AV1241">
            <v>1</v>
          </cell>
          <cell r="AW1241" t="str">
            <v>LOCAL</v>
          </cell>
          <cell r="AX1241" t="str">
            <v>HABILITADO RUTEO</v>
          </cell>
          <cell r="AY1241" t="str">
            <v>LTE SAMSUNG A23 AZUL: 1 und - sn. 356795951100358</v>
          </cell>
          <cell r="AZ1241" t="str">
            <v>TERMINAL</v>
          </cell>
          <cell r="BA1241" t="str">
            <v>Validar Biometrico, Validar Tarjeta Credito M,</v>
          </cell>
        </row>
        <row r="1242">
          <cell r="A1242" t="str">
            <v>4769386</v>
          </cell>
          <cell r="B1242" t="str">
            <v>MDELIVERY</v>
          </cell>
          <cell r="C1242">
            <v>44922</v>
          </cell>
          <cell r="D1242" t="str">
            <v>FLEXNET ECUADOR - MDELIVERY</v>
          </cell>
          <cell r="E1242" t="str">
            <v>CALLE 28 DE JUNIO S/N Y GARCIA MORENO ENTRADA LLANO GRANDE</v>
          </cell>
          <cell r="H1242" t="str">
            <v>170208</v>
          </cell>
          <cell r="I1242" t="str">
            <v>QUITO</v>
          </cell>
          <cell r="J1242" t="str">
            <v>PICHINCHA</v>
          </cell>
          <cell r="K1242" t="str">
            <v>XAVIER ALBERTO AGUAYO CASTILLO</v>
          </cell>
          <cell r="L1242" t="str">
            <v>QUEVEDO CALLE DECIMA PRIMERA 402 CALLE AV 7 DE OCTUBRE Y JUNE GUZMAN</v>
          </cell>
          <cell r="O1242" t="str">
            <v>120305</v>
          </cell>
          <cell r="P1242" t="str">
            <v>120305</v>
          </cell>
          <cell r="Q1242" t="str">
            <v>LOS RIOS_QUEVEDO_QUEVEDO</v>
          </cell>
          <cell r="R1242" t="str">
            <v>4769386</v>
          </cell>
          <cell r="W1242" t="str">
            <v>1500310501</v>
          </cell>
          <cell r="X1242" t="str">
            <v>0963260555-0963260555</v>
          </cell>
          <cell r="AA1242">
            <v>44922</v>
          </cell>
          <cell r="AD1242">
            <v>1</v>
          </cell>
          <cell r="AE1242">
            <v>1</v>
          </cell>
          <cell r="AH1242" t="str">
            <v>SECTOR CENTRO FRENTE A SERVIENTREGA ES UN EDIFICIO 4 PISOS COLOR BEIGE LLAMAR 1 HORA ANTES</v>
          </cell>
          <cell r="AI1242" t="str">
            <v>DESPACHO</v>
          </cell>
          <cell r="AJ1242" t="str">
            <v>Normal</v>
          </cell>
          <cell r="AL1242" t="str">
            <v>NO</v>
          </cell>
          <cell r="AN1242" t="str">
            <v>MOV onlinevip</v>
          </cell>
          <cell r="AO1242" t="str">
            <v>CANAL ONLINE</v>
          </cell>
          <cell r="AP1242">
            <v>44922</v>
          </cell>
          <cell r="AR1242" t="str">
            <v>MDELIVERY_4769386</v>
          </cell>
          <cell r="AS1242">
            <v>325006</v>
          </cell>
          <cell r="AT1242" t="str">
            <v>D40</v>
          </cell>
          <cell r="AU1242" t="str">
            <v>BTC</v>
          </cell>
          <cell r="AV1242">
            <v>1</v>
          </cell>
          <cell r="AW1242" t="str">
            <v>PROVINCIAL</v>
          </cell>
          <cell r="AX1242" t="str">
            <v>EN_TRANSITO</v>
          </cell>
          <cell r="AY1242" t="str">
            <v>LTE XIAOMI REDMI NOTE 11S AZUL: 1 und - sn. 865954061264448</v>
          </cell>
          <cell r="AZ1242" t="str">
            <v>TERMINAL</v>
          </cell>
          <cell r="BA1242" t="str">
            <v>Validar Biometrico</v>
          </cell>
        </row>
        <row r="1243">
          <cell r="A1243" t="str">
            <v>4769390</v>
          </cell>
          <cell r="B1243" t="str">
            <v>MDELIVERY</v>
          </cell>
          <cell r="C1243">
            <v>44922</v>
          </cell>
          <cell r="D1243" t="str">
            <v>FLEXNET ECUADOR - MDELIVERY</v>
          </cell>
          <cell r="E1243" t="str">
            <v>CALLE 28 DE JUNIO S/N Y GARCIA MORENO ENTRADA LLANO GRANDE</v>
          </cell>
          <cell r="H1243" t="str">
            <v>170208</v>
          </cell>
          <cell r="I1243" t="str">
            <v>QUITO</v>
          </cell>
          <cell r="J1243" t="str">
            <v>PICHINCHA</v>
          </cell>
          <cell r="K1243" t="str">
            <v>ISRAEL VACA RIOS</v>
          </cell>
          <cell r="L1243" t="str">
            <v>INIAQUITO CALLE AV GASPAR DE VILLARROEL E14 117 Y COCHAPATA</v>
          </cell>
          <cell r="O1243" t="str">
            <v>170504</v>
          </cell>
          <cell r="P1243" t="str">
            <v>170504</v>
          </cell>
          <cell r="Q1243" t="str">
            <v>PICHINCHA_QUITO_INIAQUITO</v>
          </cell>
          <cell r="R1243" t="str">
            <v>4769390</v>
          </cell>
          <cell r="W1243" t="str">
            <v>1003581657_V4443V4442</v>
          </cell>
          <cell r="X1243" t="str">
            <v>0987286228-</v>
          </cell>
          <cell r="AA1243">
            <v>44922</v>
          </cell>
          <cell r="AD1243">
            <v>1</v>
          </cell>
          <cell r="AE1243">
            <v>1</v>
          </cell>
          <cell r="AH1243" t="str">
            <v>EN EDIF ESQUINERO PB EN ESCUELA DE BAILE BULLS DANCE</v>
          </cell>
          <cell r="AI1243" t="str">
            <v>DESPACHO</v>
          </cell>
          <cell r="AJ1243" t="str">
            <v>Normal</v>
          </cell>
          <cell r="AL1243" t="str">
            <v>NO</v>
          </cell>
          <cell r="AN1243" t="str">
            <v>MOV tecnocom</v>
          </cell>
          <cell r="AO1243" t="str">
            <v>CANAL ONLINE</v>
          </cell>
          <cell r="AP1243">
            <v>44922</v>
          </cell>
          <cell r="AR1243" t="str">
            <v>MDELIVERY_4769390</v>
          </cell>
          <cell r="AS1243">
            <v>325004</v>
          </cell>
          <cell r="AT1243" t="str">
            <v>D40</v>
          </cell>
          <cell r="AU1243" t="str">
            <v>BTC</v>
          </cell>
          <cell r="AV1243">
            <v>1</v>
          </cell>
          <cell r="AW1243" t="str">
            <v>LOCAL</v>
          </cell>
          <cell r="AX1243" t="str">
            <v>HABILITADO RUTEO</v>
          </cell>
          <cell r="AY1243" t="str">
            <v>LTE NOKIA C21 AZUL: 1 und - sn. 357321213142267</v>
          </cell>
          <cell r="AZ1243" t="str">
            <v>TERMINAL</v>
          </cell>
          <cell r="BA1243" t="str">
            <v>Validar Biometrico, Validar Tarjeta Credito M,</v>
          </cell>
        </row>
        <row r="1244">
          <cell r="A1244" t="str">
            <v>4769419</v>
          </cell>
          <cell r="B1244" t="str">
            <v>MDELIVERY</v>
          </cell>
          <cell r="C1244">
            <v>44922</v>
          </cell>
          <cell r="D1244" t="str">
            <v>FLEXNET ECUADOR - MDELIVERY</v>
          </cell>
          <cell r="E1244" t="str">
            <v>CALLE 28 DE JUNIO S/N Y GARCIA MORENO ENTRADA LLANO GRANDE</v>
          </cell>
          <cell r="H1244" t="str">
            <v>170208</v>
          </cell>
          <cell r="I1244" t="str">
            <v>QUITO</v>
          </cell>
          <cell r="J1244" t="str">
            <v>PICHINCHA</v>
          </cell>
          <cell r="K1244" t="str">
            <v>WILSON IVAN TAPIA CEVALLOS</v>
          </cell>
          <cell r="L1244" t="str">
            <v>JUAN MONTALVO CALLE CALIXTO PINO SN Y HERMANOS PAZMINIO</v>
          </cell>
          <cell r="O1244" t="str">
            <v>050102</v>
          </cell>
          <cell r="P1244" t="str">
            <v>050102</v>
          </cell>
          <cell r="Q1244" t="str">
            <v>COTOPAXI_LATACUNGA_JUAN MONTALVO</v>
          </cell>
          <cell r="R1244" t="str">
            <v>4769419</v>
          </cell>
          <cell r="W1244" t="str">
            <v>0501974604_V1133I1122</v>
          </cell>
          <cell r="X1244" t="str">
            <v>0984862164-0984862164</v>
          </cell>
          <cell r="AA1244">
            <v>44922</v>
          </cell>
          <cell r="AD1244">
            <v>1</v>
          </cell>
          <cell r="AE1244">
            <v>1</v>
          </cell>
          <cell r="AH1244" t="str">
            <v>BRR SAN SEBASTIAN DIAGONAL A CONSULTORIO DEL DR VICTOR LOPEZ EN CASA DE 2P AMARILLA PUERTA CAFE Y PUERTA DE GARAGE NEGRA</v>
          </cell>
          <cell r="AI1244" t="str">
            <v>DESPACHO</v>
          </cell>
          <cell r="AJ1244" t="str">
            <v>Normal</v>
          </cell>
          <cell r="AL1244" t="str">
            <v>NO</v>
          </cell>
          <cell r="AN1244" t="str">
            <v>MOV onlinevip</v>
          </cell>
          <cell r="AO1244" t="str">
            <v>CANAL ONLINE</v>
          </cell>
          <cell r="AP1244">
            <v>44922</v>
          </cell>
          <cell r="AR1244" t="str">
            <v>MDELIVERY_4769419</v>
          </cell>
          <cell r="AS1244">
            <v>325008</v>
          </cell>
          <cell r="AT1244" t="str">
            <v>D40</v>
          </cell>
          <cell r="AU1244" t="str">
            <v>BTC</v>
          </cell>
          <cell r="AV1244">
            <v>1</v>
          </cell>
          <cell r="AW1244" t="str">
            <v>PROVINCIAL</v>
          </cell>
          <cell r="AX1244" t="str">
            <v>EN_TRANSITO</v>
          </cell>
          <cell r="AY1244" t="str">
            <v>LTE XIAOMI REDMI 10A 64GB SILVER: 1 und - sn. 863696062547386</v>
          </cell>
          <cell r="AZ1244" t="str">
            <v>TERMINAL</v>
          </cell>
          <cell r="BA1244" t="str">
            <v>Validar Biometrico</v>
          </cell>
        </row>
        <row r="1245">
          <cell r="A1245" t="str">
            <v>4769428</v>
          </cell>
          <cell r="B1245" t="str">
            <v>MDELIVERY</v>
          </cell>
          <cell r="C1245">
            <v>44922</v>
          </cell>
          <cell r="D1245" t="str">
            <v>FLEXNET ECUADOR - MDELIVERY</v>
          </cell>
          <cell r="E1245" t="str">
            <v>CALLE 28 DE JUNIO S/N Y GARCIA MORENO ENTRADA LLANO GRANDE</v>
          </cell>
          <cell r="H1245" t="str">
            <v>170208</v>
          </cell>
          <cell r="I1245" t="str">
            <v>QUITO</v>
          </cell>
          <cell r="J1245" t="str">
            <v>PICHINCHA</v>
          </cell>
          <cell r="K1245" t="str">
            <v>WASHINGTON DANIEL BEDOYA BARNUEVO</v>
          </cell>
          <cell r="L1245" t="str">
            <v>LA PROVIDENCIA  AV BUENAVISTA  SN  Y CIRCUNVALACION NORTE</v>
          </cell>
          <cell r="O1245" t="str">
            <v>070211</v>
          </cell>
          <cell r="P1245" t="str">
            <v>070211</v>
          </cell>
          <cell r="Q1245" t="str">
            <v>EL ORO_MACHALA_LA PROVIDENCIA</v>
          </cell>
          <cell r="R1245" t="str">
            <v>4769428</v>
          </cell>
          <cell r="W1245" t="str">
            <v>0921973962</v>
          </cell>
          <cell r="X1245" t="str">
            <v>0967599807-0967599807</v>
          </cell>
          <cell r="AA1245">
            <v>44922</v>
          </cell>
          <cell r="AD1245">
            <v>1</v>
          </cell>
          <cell r="AE1245">
            <v>1</v>
          </cell>
          <cell r="AH1245" t="str">
            <v>VIVIENDA  POPULAR A 5 CASAS DE LA CASA COMUNAL ENTREGA EN CASA 2P DE MADERA Y CEMENTO SIN PINTAR</v>
          </cell>
          <cell r="AI1245" t="str">
            <v>DESPACHO</v>
          </cell>
          <cell r="AJ1245" t="str">
            <v>Normal</v>
          </cell>
          <cell r="AL1245" t="str">
            <v>NO</v>
          </cell>
          <cell r="AN1245" t="str">
            <v>MOV onlinevip</v>
          </cell>
          <cell r="AO1245" t="str">
            <v>CANAL ONLINE</v>
          </cell>
          <cell r="AP1245">
            <v>44922</v>
          </cell>
          <cell r="AR1245" t="str">
            <v>MDELIVERY_4769428</v>
          </cell>
          <cell r="AS1245">
            <v>324856</v>
          </cell>
          <cell r="AT1245" t="str">
            <v>D40</v>
          </cell>
          <cell r="AU1245" t="str">
            <v>BTC</v>
          </cell>
          <cell r="AV1245">
            <v>1</v>
          </cell>
          <cell r="AW1245" t="str">
            <v>PROVINCIAL</v>
          </cell>
          <cell r="AX1245" t="str">
            <v>ENTREGADO</v>
          </cell>
          <cell r="AY1245" t="str">
            <v>LTE SAMSUNG A03 CORE COBRE: 1 und - sn. 352286990937657</v>
          </cell>
          <cell r="AZ1245" t="str">
            <v>TERMINAL</v>
          </cell>
          <cell r="BA1245" t="str">
            <v>Validar Biometrico</v>
          </cell>
        </row>
        <row r="1246">
          <cell r="A1246" t="str">
            <v>4769431</v>
          </cell>
          <cell r="B1246" t="str">
            <v>MDELIVERY</v>
          </cell>
          <cell r="C1246">
            <v>44922</v>
          </cell>
          <cell r="D1246" t="str">
            <v>FLEXNET ECUADOR - MDELIVERY</v>
          </cell>
          <cell r="E1246" t="str">
            <v>CALLE 28 DE JUNIO S/N Y GARCIA MORENO ENTRADA LLANO GRANDE</v>
          </cell>
          <cell r="H1246" t="str">
            <v>170208</v>
          </cell>
          <cell r="I1246" t="str">
            <v>QUITO</v>
          </cell>
          <cell r="J1246" t="str">
            <v>PICHINCHA</v>
          </cell>
          <cell r="K1246" t="str">
            <v>ALY POMPELLO SANCHEZ GUILINDRO</v>
          </cell>
          <cell r="L1246" t="str">
            <v>TARQUI COOP 3 DE DICIEMBRE  MZ 2044 SOLAR 5</v>
          </cell>
          <cell r="O1246" t="str">
            <v>090606</v>
          </cell>
          <cell r="P1246" t="str">
            <v>090606</v>
          </cell>
          <cell r="Q1246" t="str">
            <v>GUAYAS_GUAYAQUIL_TARQUI</v>
          </cell>
          <cell r="R1246" t="str">
            <v>4769431</v>
          </cell>
          <cell r="W1246" t="str">
            <v>1202749600</v>
          </cell>
          <cell r="X1246" t="str">
            <v>0994597894-0959962058</v>
          </cell>
          <cell r="AA1246">
            <v>44922</v>
          </cell>
          <cell r="AD1246">
            <v>1</v>
          </cell>
          <cell r="AE1246">
            <v>1</v>
          </cell>
          <cell r="AH1246" t="str">
            <v>JUNTO A LA ACADEMIA NAVAL ILLINGWORTH ENTREGA EN CASA AMARILLA 3P  LLAMAR A LA CLIENTE MEDIA HORA ANTES</v>
          </cell>
          <cell r="AI1246" t="str">
            <v>DESPACHO</v>
          </cell>
          <cell r="AJ1246" t="str">
            <v>Normal</v>
          </cell>
          <cell r="AL1246" t="str">
            <v>NO</v>
          </cell>
          <cell r="AN1246" t="str">
            <v>MOV productovip</v>
          </cell>
          <cell r="AO1246" t="str">
            <v>CANAL ONLINE</v>
          </cell>
          <cell r="AP1246">
            <v>44922</v>
          </cell>
          <cell r="AR1246" t="str">
            <v>MDELIVERY_4769431</v>
          </cell>
          <cell r="AS1246">
            <v>325001</v>
          </cell>
          <cell r="AT1246" t="str">
            <v>D40</v>
          </cell>
          <cell r="AU1246" t="str">
            <v>BTC</v>
          </cell>
          <cell r="AV1246">
            <v>1</v>
          </cell>
          <cell r="AW1246" t="str">
            <v>LOCAL</v>
          </cell>
          <cell r="AX1246" t="str">
            <v>EN_TRANSITO</v>
          </cell>
          <cell r="AY1246" t="str">
            <v>HALFSIM MOVISTAR: 1 und - sn. 8959300520560299599</v>
          </cell>
          <cell r="AZ1246" t="str">
            <v>SIMCARD</v>
          </cell>
          <cell r="BA1246" t="str">
            <v/>
          </cell>
        </row>
        <row r="1247">
          <cell r="A1247" t="str">
            <v>4769450</v>
          </cell>
          <cell r="B1247" t="str">
            <v>MDELIVERY</v>
          </cell>
          <cell r="C1247">
            <v>44922</v>
          </cell>
          <cell r="D1247" t="str">
            <v>FLEXNET ECUADOR - MDELIVERY</v>
          </cell>
          <cell r="E1247" t="str">
            <v>CALLE 28 DE JUNIO S/N Y GARCIA MORENO ENTRADA LLANO GRANDE</v>
          </cell>
          <cell r="H1247" t="str">
            <v>170208</v>
          </cell>
          <cell r="I1247" t="str">
            <v>QUITO</v>
          </cell>
          <cell r="J1247" t="str">
            <v>PICHINCHA</v>
          </cell>
          <cell r="K1247" t="str">
            <v>JAVIER ANTONIO LEON PONGUILLO</v>
          </cell>
          <cell r="L1247" t="str">
            <v>LETAMENDI AV PORTETE  2918 Y GALLEGOS LARA</v>
          </cell>
          <cell r="O1247" t="str">
            <v>090301</v>
          </cell>
          <cell r="P1247" t="str">
            <v>090301</v>
          </cell>
          <cell r="Q1247" t="str">
            <v>GUAYAS_GUAYAQUIL_LETAMENDI</v>
          </cell>
          <cell r="R1247" t="str">
            <v>4769450</v>
          </cell>
          <cell r="W1247" t="str">
            <v>0919752758</v>
          </cell>
          <cell r="X1247" t="str">
            <v>0978665103-0995740983</v>
          </cell>
          <cell r="AA1247">
            <v>44922</v>
          </cell>
          <cell r="AD1247">
            <v>1</v>
          </cell>
          <cell r="AE1247">
            <v>1</v>
          </cell>
          <cell r="AH1247" t="str">
            <v>LETAMENDI FRENTE A TERPEL ENTREGA EN CASA 3P CELESTE LLAMAR AL CLIENTE</v>
          </cell>
          <cell r="AI1247" t="str">
            <v>DESPACHO</v>
          </cell>
          <cell r="AJ1247" t="str">
            <v>Normal</v>
          </cell>
          <cell r="AL1247" t="str">
            <v>NO</v>
          </cell>
          <cell r="AN1247" t="str">
            <v>MOV productovip</v>
          </cell>
          <cell r="AO1247" t="str">
            <v>CANAL ONLINE</v>
          </cell>
          <cell r="AP1247">
            <v>44922</v>
          </cell>
          <cell r="AR1247" t="str">
            <v>MDELIVERY_4769450</v>
          </cell>
          <cell r="AS1247">
            <v>325013</v>
          </cell>
          <cell r="AT1247" t="str">
            <v>D40</v>
          </cell>
          <cell r="AU1247" t="str">
            <v>BTC</v>
          </cell>
          <cell r="AV1247">
            <v>1</v>
          </cell>
          <cell r="AW1247" t="str">
            <v>LOCAL</v>
          </cell>
          <cell r="AX1247" t="str">
            <v>EN_TRANSITO</v>
          </cell>
          <cell r="AY1247" t="str">
            <v>HALFSIM MOVISTAR: 1 und - sn. 8959300120521873994</v>
          </cell>
          <cell r="AZ1247" t="str">
            <v>SIMCARD</v>
          </cell>
          <cell r="BA1247" t="str">
            <v/>
          </cell>
        </row>
        <row r="1248">
          <cell r="A1248" t="str">
            <v>4769460</v>
          </cell>
          <cell r="B1248" t="str">
            <v>MDELIVERY</v>
          </cell>
          <cell r="C1248">
            <v>44922</v>
          </cell>
          <cell r="D1248" t="str">
            <v>FLEXNET ECUADOR - MDELIVERY</v>
          </cell>
          <cell r="E1248" t="str">
            <v>CALLE 28 DE JUNIO S/N Y GARCIA MORENO ENTRADA LLANO GRANDE</v>
          </cell>
          <cell r="H1248" t="str">
            <v>170208</v>
          </cell>
          <cell r="I1248" t="str">
            <v>QUITO</v>
          </cell>
          <cell r="J1248" t="str">
            <v>PICHINCHA</v>
          </cell>
          <cell r="K1248" t="str">
            <v>SARABIA ROJAS ADELA MERCEDES</v>
          </cell>
          <cell r="L1248" t="str">
            <v>AYACUCHO  CALLE 6 DE MARZO  SN  Y CRNEL RENDON</v>
          </cell>
          <cell r="O1248" t="str">
            <v>090306</v>
          </cell>
          <cell r="P1248" t="str">
            <v>090306</v>
          </cell>
          <cell r="Q1248" t="str">
            <v>GUAYAS_GUAYAQUIL_AYACUCHO</v>
          </cell>
          <cell r="R1248" t="str">
            <v>4769460</v>
          </cell>
          <cell r="W1248" t="str">
            <v>0905133773001</v>
          </cell>
          <cell r="X1248" t="str">
            <v>0998066421-0979547331</v>
          </cell>
          <cell r="AA1248">
            <v>44922</v>
          </cell>
          <cell r="AD1248">
            <v>1</v>
          </cell>
          <cell r="AE1248">
            <v>1</v>
          </cell>
          <cell r="AH1248" t="str">
            <v>CENTRO FRENTE AL PARQUE CENTENARIO ENTREGA EN PELUQUERIA GLENDA</v>
          </cell>
          <cell r="AI1248" t="str">
            <v>DESPACHO</v>
          </cell>
          <cell r="AJ1248" t="str">
            <v>Normal</v>
          </cell>
          <cell r="AL1248" t="str">
            <v>NO</v>
          </cell>
          <cell r="AN1248" t="str">
            <v>MOV productovip</v>
          </cell>
          <cell r="AO1248" t="str">
            <v>CANAL ONLINE</v>
          </cell>
          <cell r="AP1248">
            <v>44922</v>
          </cell>
          <cell r="AR1248" t="str">
            <v>MDELIVERY_4769460</v>
          </cell>
          <cell r="AS1248">
            <v>324848</v>
          </cell>
          <cell r="AT1248" t="str">
            <v>D40</v>
          </cell>
          <cell r="AU1248" t="str">
            <v>BTC</v>
          </cell>
          <cell r="AV1248">
            <v>2</v>
          </cell>
          <cell r="AW1248" t="str">
            <v>LOCAL</v>
          </cell>
          <cell r="AX1248" t="str">
            <v>ENTREGADO</v>
          </cell>
          <cell r="AY1248" t="str">
            <v>LTE SAMSUNG A33 5G AZUL: 1 und - sn. 352429892371340 / HALFSIM MOVISTAR: 1 und - sn. 8959300120518923620</v>
          </cell>
          <cell r="AZ1248" t="str">
            <v>SIMCARD / TERMINAL</v>
          </cell>
          <cell r="BA1248" t="str">
            <v>Validar Biometrico</v>
          </cell>
        </row>
        <row r="1249">
          <cell r="A1249" t="str">
            <v>4769467</v>
          </cell>
          <cell r="B1249" t="str">
            <v>MDELIVERY</v>
          </cell>
          <cell r="C1249">
            <v>44922</v>
          </cell>
          <cell r="D1249" t="str">
            <v>FLEXNET ECUADOR - MDELIVERY</v>
          </cell>
          <cell r="E1249" t="str">
            <v>CALLE 28 DE JUNIO S/N Y GARCIA MORENO ENTRADA LLANO GRANDE</v>
          </cell>
          <cell r="H1249" t="str">
            <v>170208</v>
          </cell>
          <cell r="I1249" t="str">
            <v>QUITO</v>
          </cell>
          <cell r="J1249" t="str">
            <v>PICHINCHA</v>
          </cell>
          <cell r="K1249" t="str">
            <v>LUIS FERNANDO ARIAS MERA</v>
          </cell>
          <cell r="L1249" t="str">
            <v>CONOCOTO CALLE C   Y GRAL ENRIQUEZ GALLO</v>
          </cell>
          <cell r="O1249" t="str">
            <v>170805</v>
          </cell>
          <cell r="P1249" t="str">
            <v>170805</v>
          </cell>
          <cell r="Q1249" t="str">
            <v>PICHINCHA_QUITO_CONOCOTO</v>
          </cell>
          <cell r="R1249" t="str">
            <v>4769467</v>
          </cell>
          <cell r="W1249" t="str">
            <v>1717653586_E4443I4442</v>
          </cell>
          <cell r="X1249" t="str">
            <v>0984088577-</v>
          </cell>
          <cell r="AA1249">
            <v>44922</v>
          </cell>
          <cell r="AD1249">
            <v>1</v>
          </cell>
          <cell r="AE1249">
            <v>1</v>
          </cell>
          <cell r="AH1249" t="str">
            <v>ENTREGA EN CONJ PRADOS DEL CHAMIZAL CASA X85 LLAMAR AL CLIENTE</v>
          </cell>
          <cell r="AI1249" t="str">
            <v>DESPACHO</v>
          </cell>
          <cell r="AJ1249" t="str">
            <v>Normal</v>
          </cell>
          <cell r="AL1249" t="str">
            <v>NO</v>
          </cell>
          <cell r="AN1249" t="str">
            <v>MOV tecnocom</v>
          </cell>
          <cell r="AO1249" t="str">
            <v>CANAL ONLINE</v>
          </cell>
          <cell r="AP1249">
            <v>44922</v>
          </cell>
          <cell r="AR1249" t="str">
            <v>MDELIVERY_4769467</v>
          </cell>
          <cell r="AS1249">
            <v>324862</v>
          </cell>
          <cell r="AT1249" t="str">
            <v>D40</v>
          </cell>
          <cell r="AU1249" t="str">
            <v>BTC</v>
          </cell>
          <cell r="AV1249">
            <v>1</v>
          </cell>
          <cell r="AW1249" t="str">
            <v>LOCAL</v>
          </cell>
          <cell r="AX1249" t="str">
            <v>ENTREGADO</v>
          </cell>
          <cell r="AY1249" t="str">
            <v>LTE TCL 20 SE NEGRO: 1 und - sn. 356932920354200</v>
          </cell>
          <cell r="AZ1249" t="str">
            <v>TERMINAL</v>
          </cell>
          <cell r="BA1249" t="str">
            <v>Validar Biometrico, Validar Tarjeta Credito M,</v>
          </cell>
        </row>
        <row r="1250">
          <cell r="A1250" t="str">
            <v>4769473</v>
          </cell>
          <cell r="B1250" t="str">
            <v>MDELIVERY</v>
          </cell>
          <cell r="C1250">
            <v>44922</v>
          </cell>
          <cell r="D1250" t="str">
            <v>FLEXNET ECUADOR - MDELIVERY</v>
          </cell>
          <cell r="E1250" t="str">
            <v>CALLE 28 DE JUNIO S/N Y GARCIA MORENO ENTRADA LLANO GRANDE</v>
          </cell>
          <cell r="H1250" t="str">
            <v>170208</v>
          </cell>
          <cell r="I1250" t="str">
            <v>QUITO</v>
          </cell>
          <cell r="J1250" t="str">
            <v>PICHINCHA</v>
          </cell>
          <cell r="K1250" t="str">
            <v>MONTAÑO PEREA OMAR ADONI</v>
          </cell>
          <cell r="L1250" t="str">
            <v>ELOY ALFARO CIUDADELA MALDONADO  MZ 20 VILLA 12</v>
          </cell>
          <cell r="O1250" t="str">
            <v>092410</v>
          </cell>
          <cell r="P1250" t="str">
            <v>092410</v>
          </cell>
          <cell r="Q1250" t="str">
            <v>GUAYAS_DURAN_ELOY ALFARO</v>
          </cell>
          <cell r="R1250" t="str">
            <v>4769473</v>
          </cell>
          <cell r="W1250" t="str">
            <v>1316163961_V4444V4442</v>
          </cell>
          <cell r="X1250" t="str">
            <v>0968186142-0979633213</v>
          </cell>
          <cell r="AA1250">
            <v>44922</v>
          </cell>
          <cell r="AD1250">
            <v>1</v>
          </cell>
          <cell r="AE1250">
            <v>1</v>
          </cell>
          <cell r="AH1250" t="str">
            <v>EN CASA CON PORTON NEGRO DE 1 PISO A MEDIA CDRA VULCANIZADORA OROZCO</v>
          </cell>
          <cell r="AI1250" t="str">
            <v>DESPACHO</v>
          </cell>
          <cell r="AJ1250" t="str">
            <v>Normal</v>
          </cell>
          <cell r="AL1250" t="str">
            <v>NO</v>
          </cell>
          <cell r="AN1250" t="str">
            <v>MOV onlinevip</v>
          </cell>
          <cell r="AO1250" t="str">
            <v>CANAL ONLINE</v>
          </cell>
          <cell r="AP1250">
            <v>44922</v>
          </cell>
          <cell r="AR1250" t="str">
            <v>MDELIVERY_4769473</v>
          </cell>
          <cell r="AS1250">
            <v>324868</v>
          </cell>
          <cell r="AT1250" t="str">
            <v>D40</v>
          </cell>
          <cell r="AU1250" t="str">
            <v>BTC</v>
          </cell>
          <cell r="AV1250">
            <v>1</v>
          </cell>
          <cell r="AW1250" t="str">
            <v>PROVINCIAL</v>
          </cell>
          <cell r="AX1250" t="str">
            <v>ENTREGADO</v>
          </cell>
          <cell r="AY1250" t="str">
            <v>LTE SAMSUNG A23 AZUL: 1 und - sn. 356795951104871</v>
          </cell>
          <cell r="AZ1250" t="str">
            <v>TERMINAL</v>
          </cell>
          <cell r="BA1250" t="str">
            <v>Validar Biometrico</v>
          </cell>
        </row>
        <row r="1251">
          <cell r="A1251" t="str">
            <v>4769511</v>
          </cell>
          <cell r="B1251" t="str">
            <v>MDELIVERY</v>
          </cell>
          <cell r="C1251">
            <v>44922</v>
          </cell>
          <cell r="D1251" t="str">
            <v>FLEXNET ECUADOR - MDELIVERY</v>
          </cell>
          <cell r="E1251" t="str">
            <v>CALLE 28 DE JUNIO S/N Y GARCIA MORENO ENTRADA LLANO GRANDE</v>
          </cell>
          <cell r="H1251" t="str">
            <v>170208</v>
          </cell>
          <cell r="I1251" t="str">
            <v>QUITO</v>
          </cell>
          <cell r="J1251" t="str">
            <v>PICHINCHA</v>
          </cell>
          <cell r="K1251" t="str">
            <v>MARIA JOSE ORTIZ ZAMBRANO</v>
          </cell>
          <cell r="L1251" t="str">
            <v>RIO VERDE VIA QUEVEDO  KM 6 MEDIO</v>
          </cell>
          <cell r="O1251" t="str">
            <v>230120</v>
          </cell>
          <cell r="P1251" t="str">
            <v>230120</v>
          </cell>
          <cell r="Q1251" t="str">
            <v>SANTO DOMINGO_SANTO DOMINGO_RIO VERDE</v>
          </cell>
          <cell r="R1251" t="str">
            <v>4769511</v>
          </cell>
          <cell r="W1251" t="str">
            <v>2350566937</v>
          </cell>
          <cell r="X1251" t="str">
            <v>0979072228-0979072228</v>
          </cell>
          <cell r="AA1251">
            <v>44922</v>
          </cell>
          <cell r="AD1251">
            <v>1</v>
          </cell>
          <cell r="AE1251">
            <v>1</v>
          </cell>
          <cell r="AH1251" t="str">
            <v>CDLA DEL CHOFER FRENTE A LA CANCHA 1 ENTREGA EN CASA CERRAMIENTO DORADO BLANCA</v>
          </cell>
          <cell r="AI1251" t="str">
            <v>DESPACHO</v>
          </cell>
          <cell r="AJ1251" t="str">
            <v>Normal</v>
          </cell>
          <cell r="AL1251" t="str">
            <v>NO</v>
          </cell>
          <cell r="AN1251" t="str">
            <v>MOV onlinevip</v>
          </cell>
          <cell r="AO1251" t="str">
            <v>CANAL ONLINE</v>
          </cell>
          <cell r="AP1251">
            <v>44922</v>
          </cell>
          <cell r="AR1251" t="str">
            <v>MDELIVERY_4769511</v>
          </cell>
          <cell r="AS1251">
            <v>324867</v>
          </cell>
          <cell r="AT1251" t="str">
            <v>D40</v>
          </cell>
          <cell r="AU1251" t="str">
            <v>BTC</v>
          </cell>
          <cell r="AV1251">
            <v>1</v>
          </cell>
          <cell r="AW1251" t="str">
            <v>PROVINCIAL</v>
          </cell>
          <cell r="AX1251" t="str">
            <v>ENTREGADO</v>
          </cell>
          <cell r="AY1251" t="str">
            <v>LTE SAMSUNG A53 5G NEGRO: 1 und - sn. 353842197629239</v>
          </cell>
          <cell r="AZ1251" t="str">
            <v>TERMINAL</v>
          </cell>
          <cell r="BA1251" t="str">
            <v>Validar Biometrico</v>
          </cell>
        </row>
        <row r="1252">
          <cell r="A1252" t="str">
            <v>4769513</v>
          </cell>
          <cell r="B1252" t="str">
            <v>MDELIVERY</v>
          </cell>
          <cell r="C1252">
            <v>44922</v>
          </cell>
          <cell r="D1252" t="str">
            <v>FLEXNET ECUADOR - MDELIVERY</v>
          </cell>
          <cell r="E1252" t="str">
            <v>CALLE 28 DE JUNIO S/N Y GARCIA MORENO ENTRADA LLANO GRANDE</v>
          </cell>
          <cell r="H1252" t="str">
            <v>170208</v>
          </cell>
          <cell r="I1252" t="str">
            <v>QUITO</v>
          </cell>
          <cell r="J1252" t="str">
            <v>PICHINCHA</v>
          </cell>
          <cell r="K1252" t="str">
            <v>DENISSE STEFANIA PLUAS ISMAEL</v>
          </cell>
          <cell r="L1252" t="str">
            <v>ELOY ALFARO  PRIMAVERA 2 SECTOR 2D  Mz 5 V 1</v>
          </cell>
          <cell r="O1252" t="str">
            <v>092409</v>
          </cell>
          <cell r="P1252" t="str">
            <v>092409</v>
          </cell>
          <cell r="Q1252" t="str">
            <v>GUAYAS_DURAN_ELOY ALFARO</v>
          </cell>
          <cell r="R1252" t="str">
            <v>4769513</v>
          </cell>
          <cell r="W1252" t="str">
            <v>0926647215_V3343V3242</v>
          </cell>
          <cell r="X1252" t="str">
            <v>0987837818-</v>
          </cell>
          <cell r="AA1252">
            <v>44922</v>
          </cell>
          <cell r="AD1252">
            <v>1</v>
          </cell>
          <cell r="AE1252">
            <v>1</v>
          </cell>
          <cell r="AH1252" t="str">
            <v>EN CASSA DE 1 PISO ESQUINER FRENTE AL PUERTA BLANCA FRENTE AL PARQUE</v>
          </cell>
          <cell r="AI1252" t="str">
            <v>DESPACHO</v>
          </cell>
          <cell r="AJ1252" t="str">
            <v>Normal</v>
          </cell>
          <cell r="AL1252" t="str">
            <v>NO</v>
          </cell>
          <cell r="AN1252" t="str">
            <v>MOV_tecnocom_credito_directo</v>
          </cell>
          <cell r="AO1252" t="str">
            <v>CANAL ONLINE</v>
          </cell>
          <cell r="AP1252">
            <v>44922</v>
          </cell>
          <cell r="AR1252" t="str">
            <v>MDELIVERY_4769513</v>
          </cell>
          <cell r="AS1252">
            <v>324869</v>
          </cell>
          <cell r="AT1252" t="str">
            <v>D40</v>
          </cell>
          <cell r="AU1252" t="str">
            <v>BTC</v>
          </cell>
          <cell r="AV1252">
            <v>1</v>
          </cell>
          <cell r="AW1252" t="str">
            <v>PROVINCIAL</v>
          </cell>
          <cell r="AX1252" t="str">
            <v>ENTREGADO</v>
          </cell>
          <cell r="AY1252" t="str">
            <v>LTE SAMSUNG A53 5G NEGRO: 1 und - sn. 353842197627381</v>
          </cell>
          <cell r="AZ1252" t="str">
            <v>TERMINAL</v>
          </cell>
          <cell r="BA1252" t="str">
            <v>Validar Biometrico</v>
          </cell>
        </row>
        <row r="1253">
          <cell r="A1253" t="str">
            <v>4769519</v>
          </cell>
          <cell r="B1253" t="str">
            <v>MDELIVERY</v>
          </cell>
          <cell r="C1253">
            <v>44922</v>
          </cell>
          <cell r="D1253" t="str">
            <v>FLEXNET ECUADOR - MDELIVERY</v>
          </cell>
          <cell r="E1253" t="str">
            <v>CALLE 28 DE JUNIO S/N Y GARCIA MORENO ENTRADA LLANO GRANDE</v>
          </cell>
          <cell r="H1253" t="str">
            <v>170208</v>
          </cell>
          <cell r="I1253" t="str">
            <v>QUITO</v>
          </cell>
          <cell r="J1253" t="str">
            <v>PICHINCHA</v>
          </cell>
          <cell r="K1253" t="str">
            <v>JOHNNY ALBERTO CRUZ RIVERA</v>
          </cell>
          <cell r="L1253" t="str">
            <v>OFICINA TRAMACO PORTETE</v>
          </cell>
          <cell r="O1253" t="str">
            <v>GUAYAQUIL</v>
          </cell>
          <cell r="P1253" t="str">
            <v>GUAYAQUIL</v>
          </cell>
          <cell r="Q1253" t="str">
            <v>GUAYAS_GUAYAQUIL_</v>
          </cell>
          <cell r="R1253" t="str">
            <v>4769519</v>
          </cell>
          <cell r="W1253" t="str">
            <v>0909417107</v>
          </cell>
          <cell r="X1253" t="str">
            <v>0983518145-0983518145</v>
          </cell>
          <cell r="AA1253">
            <v>44922</v>
          </cell>
          <cell r="AD1253">
            <v>1</v>
          </cell>
          <cell r="AE1253">
            <v>1</v>
          </cell>
          <cell r="AH1253" t="str">
            <v>NO HAY COBERTURA DE ENTREGA EN EL DOMICILIO</v>
          </cell>
          <cell r="AI1253" t="str">
            <v>DESPACHO</v>
          </cell>
          <cell r="AJ1253" t="str">
            <v>DERIVADO PICK UP</v>
          </cell>
          <cell r="AL1253" t="str">
            <v>NO</v>
          </cell>
          <cell r="AN1253" t="str">
            <v>MOV productovip</v>
          </cell>
          <cell r="AO1253" t="str">
            <v>CANAL ONLINE</v>
          </cell>
          <cell r="AP1253">
            <v>44922</v>
          </cell>
          <cell r="AR1253" t="str">
            <v>MDELIVERY_4769519</v>
          </cell>
          <cell r="AS1253">
            <v>325011</v>
          </cell>
          <cell r="AT1253" t="str">
            <v>D40</v>
          </cell>
          <cell r="AU1253" t="str">
            <v>BTC</v>
          </cell>
          <cell r="AV1253">
            <v>2</v>
          </cell>
          <cell r="AW1253" t="str">
            <v>PROVINCIAL</v>
          </cell>
          <cell r="AX1253" t="str">
            <v>EN_TRANSITO</v>
          </cell>
          <cell r="AY1253" t="str">
            <v>LTE XIAOMI REDMI NOTE 11S AZUL: 1 und - sn. 865954061177061 / HALFSIM MOVISTAR: 1 und - sn. 8959300520560301601</v>
          </cell>
          <cell r="AZ1253" t="str">
            <v>SIMCARD / TERMINAL</v>
          </cell>
          <cell r="BA1253" t="str">
            <v>Validar Biometrico</v>
          </cell>
        </row>
        <row r="1254">
          <cell r="A1254" t="str">
            <v>4769534</v>
          </cell>
          <cell r="B1254" t="str">
            <v>MDELIVERY</v>
          </cell>
          <cell r="C1254">
            <v>44922</v>
          </cell>
          <cell r="D1254" t="str">
            <v>FLEXNET ECUADOR - MDELIVERY</v>
          </cell>
          <cell r="E1254" t="str">
            <v>CALLE 28 DE JUNIO S/N Y GARCIA MORENO ENTRADA LLANO GRANDE</v>
          </cell>
          <cell r="H1254" t="str">
            <v>170208</v>
          </cell>
          <cell r="I1254" t="str">
            <v>QUITO</v>
          </cell>
          <cell r="J1254" t="str">
            <v>PICHINCHA</v>
          </cell>
          <cell r="K1254" t="str">
            <v>MORAN VERA ALVARO MOISES</v>
          </cell>
          <cell r="L1254" t="str">
            <v>SUCRE CALLE CUENCA   SN  ENTRE SANTA ELENA Y 6 DE MARZO</v>
          </cell>
          <cell r="O1254" t="str">
            <v>090308</v>
          </cell>
          <cell r="P1254" t="str">
            <v>090308</v>
          </cell>
          <cell r="Q1254" t="str">
            <v>GUAYAS_GUAYAQUIL_SUCRE</v>
          </cell>
          <cell r="R1254" t="str">
            <v>4769534</v>
          </cell>
          <cell r="W1254" t="str">
            <v>0920130127</v>
          </cell>
          <cell r="X1254" t="str">
            <v>0998579708-0995367448</v>
          </cell>
          <cell r="AA1254">
            <v>44922</v>
          </cell>
          <cell r="AD1254">
            <v>1</v>
          </cell>
          <cell r="AE1254">
            <v>1</v>
          </cell>
          <cell r="AH1254" t="str">
            <v>TALLER DE SOLDADURA TEXIPROM PORTON NEGRO JUNTO A LA MUEBLERIA EL PINO</v>
          </cell>
          <cell r="AI1254" t="str">
            <v>DESPACHO</v>
          </cell>
          <cell r="AJ1254" t="str">
            <v>Normal</v>
          </cell>
          <cell r="AL1254" t="str">
            <v>NO</v>
          </cell>
          <cell r="AN1254" t="str">
            <v>MOV onlinevip</v>
          </cell>
          <cell r="AO1254" t="str">
            <v>CANAL ONLINE</v>
          </cell>
          <cell r="AP1254">
            <v>44922</v>
          </cell>
          <cell r="AR1254" t="str">
            <v>MDELIVERY_4769534</v>
          </cell>
          <cell r="AS1254">
            <v>325007</v>
          </cell>
          <cell r="AT1254" t="str">
            <v>D40</v>
          </cell>
          <cell r="AU1254" t="str">
            <v>BTC</v>
          </cell>
          <cell r="AV1254">
            <v>1</v>
          </cell>
          <cell r="AW1254" t="str">
            <v>LOCAL</v>
          </cell>
          <cell r="AX1254" t="str">
            <v>EN_TRANSITO</v>
          </cell>
          <cell r="AY1254" t="str">
            <v>LTE SAMSUNG A13 NEGRO: 1 und - sn. 350068480676660</v>
          </cell>
          <cell r="AZ1254" t="str">
            <v>TERMINAL</v>
          </cell>
          <cell r="BA1254" t="str">
            <v>Validar Biometrico</v>
          </cell>
        </row>
        <row r="1255">
          <cell r="A1255" t="str">
            <v>4769558</v>
          </cell>
          <cell r="B1255" t="str">
            <v>MDELIVERY</v>
          </cell>
          <cell r="C1255">
            <v>44922</v>
          </cell>
          <cell r="D1255" t="str">
            <v>FLEXNET ECUADOR - MDELIVERY</v>
          </cell>
          <cell r="E1255" t="str">
            <v>CALLE 28 DE JUNIO S/N Y GARCIA MORENO ENTRADA LLANO GRANDE</v>
          </cell>
          <cell r="H1255" t="str">
            <v>170208</v>
          </cell>
          <cell r="I1255" t="str">
            <v>QUITO</v>
          </cell>
          <cell r="J1255" t="str">
            <v>PICHINCHA</v>
          </cell>
          <cell r="K1255" t="str">
            <v>RUBEN EDUARDO GOMEZ ANGULO</v>
          </cell>
          <cell r="L1255" t="str">
            <v>TARQUI CALLE VICTOR EMILIO ESTRADA SN ENTRE JIGUAS Y LAURELES</v>
          </cell>
          <cell r="O1255" t="str">
            <v>090507</v>
          </cell>
          <cell r="P1255" t="str">
            <v>090507</v>
          </cell>
          <cell r="Q1255" t="str">
            <v>GUAYAS_GUAYAQUIL_TARQUI</v>
          </cell>
          <cell r="R1255" t="str">
            <v>4769558</v>
          </cell>
          <cell r="W1255" t="str">
            <v>0921608774</v>
          </cell>
          <cell r="X1255" t="str">
            <v>0979015369-0989897968</v>
          </cell>
          <cell r="AA1255">
            <v>44922</v>
          </cell>
          <cell r="AD1255">
            <v>1</v>
          </cell>
          <cell r="AE1255">
            <v>1</v>
          </cell>
          <cell r="AH1255" t="str">
            <v>CDLA URDESA FRENTE AL LOCAL EL ROQUEFORT ENTREGA EN LOCAL EXITOS PELIQUERIA</v>
          </cell>
          <cell r="AI1255" t="str">
            <v>DESPACHO</v>
          </cell>
          <cell r="AJ1255" t="str">
            <v>Normal</v>
          </cell>
          <cell r="AL1255" t="str">
            <v>NO</v>
          </cell>
          <cell r="AN1255" t="str">
            <v>MOV reprocesos</v>
          </cell>
          <cell r="AO1255" t="str">
            <v>CANAL ONLINE</v>
          </cell>
          <cell r="AP1255">
            <v>44922</v>
          </cell>
          <cell r="AR1255" t="str">
            <v>MDELIVERY_4769558</v>
          </cell>
          <cell r="AS1255">
            <v>325010</v>
          </cell>
          <cell r="AT1255" t="str">
            <v>D40</v>
          </cell>
          <cell r="AU1255" t="str">
            <v>BTC</v>
          </cell>
          <cell r="AV1255">
            <v>1</v>
          </cell>
          <cell r="AW1255" t="str">
            <v>LOCAL</v>
          </cell>
          <cell r="AX1255" t="str">
            <v>EN_TRANSITO</v>
          </cell>
          <cell r="AY1255" t="str">
            <v>LTE SAMSUNG A13 AZUL: 1 und - sn. 352177399170521</v>
          </cell>
          <cell r="AZ1255" t="str">
            <v>TERMINAL</v>
          </cell>
          <cell r="BA1255" t="str">
            <v>Validar Biometrico</v>
          </cell>
        </row>
        <row r="1256">
          <cell r="A1256" t="str">
            <v>4769568</v>
          </cell>
          <cell r="B1256" t="str">
            <v>MDELIVERY</v>
          </cell>
          <cell r="C1256">
            <v>44922</v>
          </cell>
          <cell r="D1256" t="str">
            <v>FLEXNET ECUADOR - MDELIVERY</v>
          </cell>
          <cell r="E1256" t="str">
            <v>CALLE 28 DE JUNIO S/N Y GARCIA MORENO ENTRADA LLANO GRANDE</v>
          </cell>
          <cell r="H1256" t="str">
            <v>170208</v>
          </cell>
          <cell r="I1256" t="str">
            <v>QUITO</v>
          </cell>
          <cell r="J1256" t="str">
            <v>PICHINCHA</v>
          </cell>
          <cell r="K1256" t="str">
            <v>CRISTOBAL COLON MORA FAJARDO</v>
          </cell>
          <cell r="L1256" t="str">
            <v>OFICINA TRAMACO PORTETE</v>
          </cell>
          <cell r="O1256" t="str">
            <v>GUAYAQUIL</v>
          </cell>
          <cell r="P1256" t="str">
            <v>GUAYAQUIL</v>
          </cell>
          <cell r="Q1256" t="str">
            <v>GUAYAS_GUAYAQUIL_</v>
          </cell>
          <cell r="R1256" t="str">
            <v>4769568</v>
          </cell>
          <cell r="W1256" t="str">
            <v>0906945498_V4343V3242</v>
          </cell>
          <cell r="X1256" t="str">
            <v>0996112788-0000000000</v>
          </cell>
          <cell r="AA1256">
            <v>44922</v>
          </cell>
          <cell r="AD1256">
            <v>1</v>
          </cell>
          <cell r="AE1256">
            <v>1</v>
          </cell>
          <cell r="AH1256" t="str">
            <v/>
          </cell>
          <cell r="AI1256" t="str">
            <v>DESPACHO</v>
          </cell>
          <cell r="AJ1256" t="str">
            <v>DERIVADO PICK UP</v>
          </cell>
          <cell r="AL1256" t="str">
            <v>NO</v>
          </cell>
          <cell r="AN1256" t="str">
            <v>MOV productovip</v>
          </cell>
          <cell r="AO1256" t="str">
            <v>CANAL ONLINE</v>
          </cell>
          <cell r="AP1256">
            <v>44922</v>
          </cell>
          <cell r="AR1256" t="str">
            <v>MDELIVERY_4769568</v>
          </cell>
          <cell r="AS1256">
            <v>325014</v>
          </cell>
          <cell r="AT1256" t="str">
            <v>D40</v>
          </cell>
          <cell r="AU1256" t="str">
            <v>BTC</v>
          </cell>
          <cell r="AV1256">
            <v>2</v>
          </cell>
          <cell r="AW1256" t="str">
            <v>PROVINCIAL</v>
          </cell>
          <cell r="AX1256" t="str">
            <v>EN_TRANSITO</v>
          </cell>
          <cell r="AY1256" t="str">
            <v>LTE XIAOMI REDMI NOTE 11S AZUL: 1 und - sn. 863837054699963 / HALFSIM MOVISTAR: 1 und - sn. 8959300520560303854</v>
          </cell>
          <cell r="AZ1256" t="str">
            <v>SIMCARD / TERMINAL</v>
          </cell>
          <cell r="BA1256" t="str">
            <v>Validar Biometrico</v>
          </cell>
        </row>
        <row r="1257">
          <cell r="A1257" t="str">
            <v>4769617</v>
          </cell>
          <cell r="B1257" t="str">
            <v>MDELIVERY</v>
          </cell>
          <cell r="C1257">
            <v>44922</v>
          </cell>
          <cell r="D1257" t="str">
            <v>FLEXNET ECUADOR - MDELIVERY</v>
          </cell>
          <cell r="E1257" t="str">
            <v>CALLE 28 DE JUNIO S/N Y GARCIA MORENO ENTRADA LLANO GRANDE</v>
          </cell>
          <cell r="H1257" t="str">
            <v>170208</v>
          </cell>
          <cell r="I1257" t="str">
            <v>QUITO</v>
          </cell>
          <cell r="J1257" t="str">
            <v>PICHINCHA</v>
          </cell>
          <cell r="K1257" t="str">
            <v>BARZOLA CABRERA MARCOS ASTOLFO</v>
          </cell>
          <cell r="L1257" t="str">
            <v>ROBERTO ASTUDILLO AV CHIRIJOS  SN  Y AZUAY</v>
          </cell>
          <cell r="O1257" t="str">
            <v>091701</v>
          </cell>
          <cell r="P1257" t="str">
            <v>091701</v>
          </cell>
          <cell r="Q1257" t="str">
            <v>GUAYAS_MILAGRO_ROBERTO ASTUDILLO</v>
          </cell>
          <cell r="R1257" t="str">
            <v>4769617</v>
          </cell>
          <cell r="W1257" t="str">
            <v>0926613506_E2313I1222</v>
          </cell>
          <cell r="X1257" t="str">
            <v>0992961184-0979571650</v>
          </cell>
          <cell r="AA1257">
            <v>44922</v>
          </cell>
          <cell r="AD1257">
            <v>1</v>
          </cell>
          <cell r="AE1257">
            <v>1</v>
          </cell>
          <cell r="AH1257" t="str">
            <v>DIAGONAL AL COLEGIO VELASCO IBARRA EN CENTRO COMERCIAL RENE</v>
          </cell>
          <cell r="AI1257" t="str">
            <v>DESPACHO</v>
          </cell>
          <cell r="AJ1257" t="str">
            <v>Normal</v>
          </cell>
          <cell r="AL1257" t="str">
            <v>NO</v>
          </cell>
          <cell r="AN1257" t="str">
            <v>MOV onlinevip</v>
          </cell>
          <cell r="AO1257" t="str">
            <v>CANAL ONLINE</v>
          </cell>
          <cell r="AP1257">
            <v>44922</v>
          </cell>
          <cell r="AR1257" t="str">
            <v>MDELIVERY_4769617</v>
          </cell>
          <cell r="AS1257">
            <v>325012</v>
          </cell>
          <cell r="AT1257" t="str">
            <v>D40</v>
          </cell>
          <cell r="AU1257" t="str">
            <v>BTC</v>
          </cell>
          <cell r="AV1257">
            <v>1</v>
          </cell>
          <cell r="AW1257" t="str">
            <v>PROVINCIAL</v>
          </cell>
          <cell r="AX1257" t="str">
            <v>EN_TRANSITO</v>
          </cell>
          <cell r="AY1257" t="str">
            <v>LTE SAMSUNG A53 5G NEGRO: 1 und - sn. 353842193647011</v>
          </cell>
          <cell r="AZ1257" t="str">
            <v>TERMINAL</v>
          </cell>
          <cell r="BA1257" t="str">
            <v>Validar Biometrico</v>
          </cell>
        </row>
        <row r="1258">
          <cell r="A1258" t="str">
            <v>4769641</v>
          </cell>
          <cell r="B1258" t="str">
            <v>MDELIVERY</v>
          </cell>
          <cell r="C1258">
            <v>44922</v>
          </cell>
          <cell r="D1258" t="str">
            <v>FLEXNET ECUADOR - MDELIVERY</v>
          </cell>
          <cell r="E1258" t="str">
            <v>CALLE 28 DE JUNIO S/N Y GARCIA MORENO ENTRADA LLANO GRANDE</v>
          </cell>
          <cell r="H1258" t="str">
            <v>170208</v>
          </cell>
          <cell r="I1258" t="str">
            <v>QUITO</v>
          </cell>
          <cell r="J1258" t="str">
            <v>PICHINCHA</v>
          </cell>
          <cell r="K1258" t="str">
            <v>Felipe Marcelo Ruiz Pacheco</v>
          </cell>
          <cell r="L1258" t="str">
            <v>CUMBAYA  CALLE CADIZ  S13 31  ALMERIA</v>
          </cell>
          <cell r="O1258" t="str">
            <v>170904</v>
          </cell>
          <cell r="P1258" t="str">
            <v>170904</v>
          </cell>
          <cell r="Q1258" t="str">
            <v>PICHINCHA_QUITO_CUMBAYA</v>
          </cell>
          <cell r="R1258" t="str">
            <v>4769641</v>
          </cell>
          <cell r="W1258" t="str">
            <v>1719936708</v>
          </cell>
          <cell r="X1258" t="str">
            <v>0-0960837836</v>
          </cell>
          <cell r="AA1258">
            <v>44922</v>
          </cell>
          <cell r="AD1258">
            <v>1</v>
          </cell>
          <cell r="AE1258">
            <v>1</v>
          </cell>
          <cell r="AH1258" t="str">
            <v>LUMBISI ENTREGA EN URB LOS ALMENDROS CASA C7  ANUNCIARSE CON GUARDIA</v>
          </cell>
          <cell r="AI1258" t="str">
            <v>DESPACHO</v>
          </cell>
          <cell r="AJ1258" t="str">
            <v>Normal</v>
          </cell>
          <cell r="AL1258" t="str">
            <v>NO</v>
          </cell>
          <cell r="AN1258" t="str">
            <v>MOV_autoporta</v>
          </cell>
          <cell r="AO1258" t="str">
            <v>CANAL ONLINE</v>
          </cell>
          <cell r="AP1258">
            <v>44922</v>
          </cell>
          <cell r="AR1258" t="str">
            <v>MDELIVERY_4769641</v>
          </cell>
          <cell r="AS1258">
            <v>324859</v>
          </cell>
          <cell r="AT1258" t="str">
            <v>D40</v>
          </cell>
          <cell r="AU1258" t="str">
            <v>BTC</v>
          </cell>
          <cell r="AV1258">
            <v>1</v>
          </cell>
          <cell r="AW1258" t="str">
            <v>LOCAL</v>
          </cell>
          <cell r="AX1258" t="str">
            <v>ENTREGADO</v>
          </cell>
          <cell r="AY1258" t="str">
            <v>HALFSIM MOVISTAR: 1 und - sn. 8959300520560302302</v>
          </cell>
          <cell r="AZ1258" t="str">
            <v>SIMCARD</v>
          </cell>
          <cell r="BA1258" t="str">
            <v/>
          </cell>
        </row>
        <row r="1259">
          <cell r="A1259" t="str">
            <v>4769672</v>
          </cell>
          <cell r="B1259" t="str">
            <v>MDELIVERY</v>
          </cell>
          <cell r="C1259">
            <v>44922</v>
          </cell>
          <cell r="D1259" t="str">
            <v>FLEXNET ECUADOR - MDELIVERY</v>
          </cell>
          <cell r="E1259" t="str">
            <v>CALLE 28 DE JUNIO S/N Y GARCIA MORENO ENTRADA LLANO GRANDE</v>
          </cell>
          <cell r="H1259" t="str">
            <v>170208</v>
          </cell>
          <cell r="I1259" t="str">
            <v>QUITO</v>
          </cell>
          <cell r="J1259" t="str">
            <v>PICHINCHA</v>
          </cell>
          <cell r="K1259" t="str">
            <v>DERKY BARFREDY PUING ZUÑIGA</v>
          </cell>
          <cell r="L1259" t="str">
            <v>EL GUABO CALLE SUCRE SN Y AV EJERCITO</v>
          </cell>
          <cell r="O1259" t="str">
            <v>070115</v>
          </cell>
          <cell r="P1259" t="str">
            <v>070115</v>
          </cell>
          <cell r="Q1259" t="str">
            <v>EL ORO_EL GUABO_EL GUABO</v>
          </cell>
          <cell r="R1259" t="str">
            <v>4769672</v>
          </cell>
          <cell r="W1259" t="str">
            <v>0701137788</v>
          </cell>
          <cell r="X1259" t="str">
            <v>0967488899-0967488899</v>
          </cell>
          <cell r="AA1259">
            <v>44922</v>
          </cell>
          <cell r="AD1259">
            <v>1</v>
          </cell>
          <cell r="AE1259">
            <v>1</v>
          </cell>
          <cell r="AH1259" t="str">
            <v>TRABAJA EN MERCADO DEL GUABO AREA DE ASEO Y LIMPIEZA DEL MUNICIPIO REF JTO A BANCO DEL AUSTRO S1 ENVIADO</v>
          </cell>
          <cell r="AI1259" t="str">
            <v>DESPACHO</v>
          </cell>
          <cell r="AJ1259" t="str">
            <v>Normal</v>
          </cell>
          <cell r="AL1259" t="str">
            <v>NO</v>
          </cell>
          <cell r="AN1259" t="str">
            <v>MOV reprocesos</v>
          </cell>
          <cell r="AO1259" t="str">
            <v>CANAL ONLINE</v>
          </cell>
          <cell r="AP1259">
            <v>44922</v>
          </cell>
          <cell r="AR1259" t="str">
            <v>MDELIVERY_4769672</v>
          </cell>
          <cell r="AS1259">
            <v>325016</v>
          </cell>
          <cell r="AT1259" t="str">
            <v>D40</v>
          </cell>
          <cell r="AU1259" t="str">
            <v>BTC</v>
          </cell>
          <cell r="AV1259">
            <v>1</v>
          </cell>
          <cell r="AW1259" t="str">
            <v>PROVINCIAL</v>
          </cell>
          <cell r="AX1259" t="str">
            <v>EN_TRANSITO</v>
          </cell>
          <cell r="AY1259" t="str">
            <v>LTE SAMSUNG A23 NEGRO: 1 und - sn. 356795951942437</v>
          </cell>
          <cell r="AZ1259" t="str">
            <v>TERMINAL</v>
          </cell>
          <cell r="BA1259" t="str">
            <v>Validar Biometrico</v>
          </cell>
        </row>
        <row r="1260">
          <cell r="A1260" t="str">
            <v>4769685</v>
          </cell>
          <cell r="B1260" t="str">
            <v>MDELIVERY</v>
          </cell>
          <cell r="C1260">
            <v>44922</v>
          </cell>
          <cell r="D1260" t="str">
            <v>FLEXNET ECUADOR - MDELIVERY</v>
          </cell>
          <cell r="E1260" t="str">
            <v>CALLE 28 DE JUNIO S/N Y GARCIA MORENO ENTRADA LLANO GRANDE</v>
          </cell>
          <cell r="H1260" t="str">
            <v>170208</v>
          </cell>
          <cell r="I1260" t="str">
            <v>QUITO</v>
          </cell>
          <cell r="J1260" t="str">
            <v>PICHINCHA</v>
          </cell>
          <cell r="K1260" t="str">
            <v>MOROCHO OCAÑA GABRIELA ANDREA</v>
          </cell>
          <cell r="L1260" t="str">
            <v>MACHALA  CALLE CANADA  SN  Y BELGICA</v>
          </cell>
          <cell r="O1260" t="str">
            <v>070209</v>
          </cell>
          <cell r="P1260" t="str">
            <v>070209</v>
          </cell>
          <cell r="Q1260" t="str">
            <v>EL ORO_MACHALA_MACHALA</v>
          </cell>
          <cell r="R1260" t="str">
            <v>4769685</v>
          </cell>
          <cell r="W1260" t="str">
            <v>0705046514</v>
          </cell>
          <cell r="X1260" t="str">
            <v>0958701586-0958701586</v>
          </cell>
          <cell r="AA1260">
            <v>44922</v>
          </cell>
          <cell r="AD1260">
            <v>1</v>
          </cell>
          <cell r="AE1260">
            <v>1</v>
          </cell>
          <cell r="AH1260" t="str">
            <v>CIUDADELA OTTO ALVAREZ VILLA ROSADA ESQUINERA FRENTE A UN TERRENO VALDIO PASANDO ORO CITY</v>
          </cell>
          <cell r="AI1260" t="str">
            <v>DESPACHO</v>
          </cell>
          <cell r="AJ1260" t="str">
            <v>Normal</v>
          </cell>
          <cell r="AL1260" t="str">
            <v>NO</v>
          </cell>
          <cell r="AN1260" t="str">
            <v>MOV onlinevip</v>
          </cell>
          <cell r="AO1260" t="str">
            <v>CANAL ONLINE</v>
          </cell>
          <cell r="AP1260">
            <v>44922</v>
          </cell>
          <cell r="AR1260" t="str">
            <v>MDELIVERY_4769685</v>
          </cell>
          <cell r="AS1260">
            <v>324860</v>
          </cell>
          <cell r="AT1260" t="str">
            <v>D40</v>
          </cell>
          <cell r="AU1260" t="str">
            <v>BTC</v>
          </cell>
          <cell r="AV1260">
            <v>1</v>
          </cell>
          <cell r="AW1260" t="str">
            <v>PROVINCIAL</v>
          </cell>
          <cell r="AX1260" t="str">
            <v>ENTREGADO</v>
          </cell>
          <cell r="AY1260" t="str">
            <v>LTE SAMSUNG A23 AZUL: 1 und - sn. 356795951104863</v>
          </cell>
          <cell r="AZ1260" t="str">
            <v>TERMINAL</v>
          </cell>
          <cell r="BA1260" t="str">
            <v>Validar Biometrico</v>
          </cell>
        </row>
        <row r="1261">
          <cell r="A1261" t="str">
            <v>4769747</v>
          </cell>
          <cell r="B1261" t="str">
            <v>MDELIVERY</v>
          </cell>
          <cell r="C1261">
            <v>44922</v>
          </cell>
          <cell r="D1261" t="str">
            <v>FLEXNET ECUADOR - MDELIVERY</v>
          </cell>
          <cell r="E1261" t="str">
            <v>CALLE 28 DE JUNIO S/N Y GARCIA MORENO ENTRADA LLANO GRANDE</v>
          </cell>
          <cell r="H1261" t="str">
            <v>170208</v>
          </cell>
          <cell r="I1261" t="str">
            <v>QUITO</v>
          </cell>
          <cell r="J1261" t="str">
            <v>PICHINCHA</v>
          </cell>
          <cell r="K1261" t="str">
            <v>Carlos Roberto Alvarez Torres</v>
          </cell>
          <cell r="L1261" t="str">
            <v>TARQUI CDLA PARAISO CALLE AV PDTE CARLOS JULIO AROSEMENA TOLA KM 4</v>
          </cell>
          <cell r="O1261" t="str">
            <v>090603</v>
          </cell>
          <cell r="P1261" t="str">
            <v>090603</v>
          </cell>
          <cell r="Q1261" t="str">
            <v>GUAYAS_GUAYAQUIL_TARQUI</v>
          </cell>
          <cell r="R1261" t="str">
            <v>4769747</v>
          </cell>
          <cell r="W1261" t="str">
            <v>0925102949_V4344l2242</v>
          </cell>
          <cell r="X1261" t="str">
            <v>0988236895-</v>
          </cell>
          <cell r="AA1261">
            <v>44922</v>
          </cell>
          <cell r="AD1261">
            <v>1</v>
          </cell>
          <cell r="AE1261">
            <v>1</v>
          </cell>
          <cell r="AH1261" t="str">
            <v>JTO AL COLEGIO 28 DE MAYO TRABAJA EN EDIF SALUD PREUNTAR EN GARITA   ESTA DE 9 AM A 1 PM Y DE 3 PM A 5PM</v>
          </cell>
          <cell r="AI1261" t="str">
            <v>DESPACHO</v>
          </cell>
          <cell r="AJ1261" t="str">
            <v>Normal</v>
          </cell>
          <cell r="AL1261" t="str">
            <v>NO</v>
          </cell>
          <cell r="AN1261" t="str">
            <v>MOV_tecnocom_credito_directo</v>
          </cell>
          <cell r="AO1261" t="str">
            <v>CANAL ONLINE</v>
          </cell>
          <cell r="AP1261">
            <v>44922</v>
          </cell>
          <cell r="AR1261" t="str">
            <v>MDELIVERY_4769747</v>
          </cell>
          <cell r="AS1261">
            <v>325009</v>
          </cell>
          <cell r="AT1261" t="str">
            <v>D40</v>
          </cell>
          <cell r="AU1261" t="str">
            <v>BTC</v>
          </cell>
          <cell r="AV1261">
            <v>1</v>
          </cell>
          <cell r="AW1261" t="str">
            <v>LOCAL</v>
          </cell>
          <cell r="AX1261" t="str">
            <v>EN_TRANSITO</v>
          </cell>
          <cell r="AY1261" t="str">
            <v>LTE XIAOMI REDMI NOTE 11 AZUL: 1 und - sn. 861696063013307</v>
          </cell>
          <cell r="AZ1261" t="str">
            <v>TERMINAL</v>
          </cell>
          <cell r="BA1261" t="str">
            <v>Validar Biometrico</v>
          </cell>
        </row>
        <row r="1262">
          <cell r="A1262" t="str">
            <v>4769756</v>
          </cell>
          <cell r="B1262" t="str">
            <v>MDELIVERY</v>
          </cell>
          <cell r="C1262">
            <v>44922</v>
          </cell>
          <cell r="D1262" t="str">
            <v>FLEXNET ECUADOR - MDELIVERY</v>
          </cell>
          <cell r="E1262" t="str">
            <v>CALLE 28 DE JUNIO S/N Y GARCIA MORENO ENTRADA LLANO GRANDE</v>
          </cell>
          <cell r="H1262" t="str">
            <v>170208</v>
          </cell>
          <cell r="I1262" t="str">
            <v>QUITO</v>
          </cell>
          <cell r="J1262" t="str">
            <v>PICHINCHA</v>
          </cell>
          <cell r="K1262" t="str">
            <v>CASTRO BENITEZ MAIRA JOHANNA</v>
          </cell>
          <cell r="L1262" t="str">
            <v>OFICINA TRAMACO PUNTO DE ATENCION SAN MARINO</v>
          </cell>
          <cell r="O1262" t="str">
            <v>GUAYAQUIL</v>
          </cell>
          <cell r="P1262" t="str">
            <v>GUAYAQUIL</v>
          </cell>
          <cell r="Q1262" t="str">
            <v>GUAYAS_GUAYAQUIL_</v>
          </cell>
          <cell r="R1262" t="str">
            <v>4769756</v>
          </cell>
          <cell r="W1262" t="str">
            <v>0924879810</v>
          </cell>
          <cell r="X1262" t="str">
            <v>0997701078-0997701078</v>
          </cell>
          <cell r="AA1262">
            <v>44922</v>
          </cell>
          <cell r="AD1262">
            <v>1</v>
          </cell>
          <cell r="AE1262">
            <v>1</v>
          </cell>
          <cell r="AH1262" t="str">
            <v/>
          </cell>
          <cell r="AI1262" t="str">
            <v>DESPACHO</v>
          </cell>
          <cell r="AJ1262" t="str">
            <v>DERIVADO PICK UP</v>
          </cell>
          <cell r="AL1262" t="str">
            <v>NO</v>
          </cell>
          <cell r="AN1262" t="str">
            <v>MOV onlinevip</v>
          </cell>
          <cell r="AO1262" t="str">
            <v>CANAL ONLINE</v>
          </cell>
          <cell r="AP1262">
            <v>44922</v>
          </cell>
          <cell r="AR1262" t="str">
            <v>MDELIVERY_4769756</v>
          </cell>
          <cell r="AS1262">
            <v>325021</v>
          </cell>
          <cell r="AT1262" t="str">
            <v>D40</v>
          </cell>
          <cell r="AU1262" t="str">
            <v>BTC</v>
          </cell>
          <cell r="AV1262">
            <v>1</v>
          </cell>
          <cell r="AW1262" t="str">
            <v>PROVINCIAL</v>
          </cell>
          <cell r="AX1262" t="str">
            <v>EN_TRANSITO</v>
          </cell>
          <cell r="AY1262" t="str">
            <v>LTE SAMSUNG A03 AZUL: 1 und - sn. 354379556099638</v>
          </cell>
          <cell r="AZ1262" t="str">
            <v>TERMINAL</v>
          </cell>
          <cell r="BA1262" t="str">
            <v>Validar Biometrico</v>
          </cell>
        </row>
        <row r="1263">
          <cell r="A1263" t="str">
            <v>4769828</v>
          </cell>
          <cell r="B1263" t="str">
            <v>MDELIVERY</v>
          </cell>
          <cell r="C1263">
            <v>44922</v>
          </cell>
          <cell r="D1263" t="str">
            <v>FLEXNET ECUADOR - MDELIVERY</v>
          </cell>
          <cell r="E1263" t="str">
            <v>CALLE 28 DE JUNIO S/N Y GARCIA MORENO ENTRADA LLANO GRANDE</v>
          </cell>
          <cell r="H1263" t="str">
            <v>170208</v>
          </cell>
          <cell r="I1263" t="str">
            <v>QUITO</v>
          </cell>
          <cell r="J1263" t="str">
            <v>PICHINCHA</v>
          </cell>
          <cell r="K1263" t="str">
            <v>JOSUE ALDAHIR CHICA MURILLO</v>
          </cell>
          <cell r="L1263" t="str">
            <v>ROSA ZARATE   CALLE VALLE ALTO  ETAPA 3</v>
          </cell>
          <cell r="O1263" t="str">
            <v>080401</v>
          </cell>
          <cell r="P1263" t="str">
            <v>080401</v>
          </cell>
          <cell r="Q1263" t="str">
            <v>ESMERALDAS_QUININDE_ROSA ZARATE</v>
          </cell>
          <cell r="R1263" t="str">
            <v>4769828</v>
          </cell>
          <cell r="W1263" t="str">
            <v>0803747963</v>
          </cell>
          <cell r="X1263" t="str">
            <v>0967188804-0967188804</v>
          </cell>
          <cell r="AA1263">
            <v>44922</v>
          </cell>
          <cell r="AD1263">
            <v>1</v>
          </cell>
          <cell r="AE1263">
            <v>1</v>
          </cell>
          <cell r="AH1263" t="str">
            <v>SECTOR VALLE ALTO  DIAGONAL AL TALLER EL CHINO CASA COLOR   PIEL  1 PISO REALIZAR UNA LLAMADA PREVIA</v>
          </cell>
          <cell r="AI1263" t="str">
            <v>DESPACHO</v>
          </cell>
          <cell r="AJ1263" t="str">
            <v>Normal</v>
          </cell>
          <cell r="AL1263" t="str">
            <v>NO</v>
          </cell>
          <cell r="AN1263" t="str">
            <v>MOV onlinevip</v>
          </cell>
          <cell r="AO1263" t="str">
            <v>CANAL ONLINE</v>
          </cell>
          <cell r="AP1263">
            <v>44922</v>
          </cell>
          <cell r="AR1263" t="str">
            <v>MDELIVERY_4769828</v>
          </cell>
          <cell r="AS1263">
            <v>325019</v>
          </cell>
          <cell r="AT1263" t="str">
            <v>D40</v>
          </cell>
          <cell r="AU1263" t="str">
            <v>BTC</v>
          </cell>
          <cell r="AV1263">
            <v>1</v>
          </cell>
          <cell r="AW1263" t="str">
            <v>PROVINCIAL</v>
          </cell>
          <cell r="AX1263" t="str">
            <v>EN_TRANSITO</v>
          </cell>
          <cell r="AY1263" t="str">
            <v>LTE IPHONE 11 64GB NEGRO: 1 und - sn. 356656421585364</v>
          </cell>
          <cell r="AZ1263" t="str">
            <v>TERMINAL</v>
          </cell>
          <cell r="BA1263" t="str">
            <v>Validar Biometrico</v>
          </cell>
        </row>
        <row r="1264">
          <cell r="A1264" t="str">
            <v>4769845</v>
          </cell>
          <cell r="B1264" t="str">
            <v>MDELIVERY</v>
          </cell>
          <cell r="C1264">
            <v>44922</v>
          </cell>
          <cell r="D1264" t="str">
            <v>FLEXNET ECUADOR - MDELIVERY</v>
          </cell>
          <cell r="E1264" t="str">
            <v>CALLE 28 DE JUNIO S/N Y GARCIA MORENO ENTRADA LLANO GRANDE</v>
          </cell>
          <cell r="H1264" t="str">
            <v>170208</v>
          </cell>
          <cell r="I1264" t="str">
            <v>QUITO</v>
          </cell>
          <cell r="J1264" t="str">
            <v>PICHINCHA</v>
          </cell>
          <cell r="K1264" t="str">
            <v>Judith Alexandra Arteaga Zambrano</v>
          </cell>
          <cell r="L1264" t="str">
            <v>CHONE CALLE BOLIVAR SN Y SUCRE</v>
          </cell>
          <cell r="O1264" t="str">
            <v>130703</v>
          </cell>
          <cell r="P1264" t="str">
            <v>130703</v>
          </cell>
          <cell r="Q1264" t="str">
            <v>MANABI_CHONE_CHONE</v>
          </cell>
          <cell r="R1264" t="str">
            <v>4769845</v>
          </cell>
          <cell r="W1264" t="str">
            <v>1304712696_E4444I4442</v>
          </cell>
          <cell r="X1264" t="str">
            <v>0987197987-</v>
          </cell>
          <cell r="AA1264">
            <v>44922</v>
          </cell>
          <cell r="AD1264">
            <v>1</v>
          </cell>
          <cell r="AE1264">
            <v>1</v>
          </cell>
          <cell r="AH1264" t="str">
            <v>SCTR CENTRO EN OFI DE CUERPO DE BOMBEROS CHONE FRENTE A LA IGLESIA SAN CAYETANO</v>
          </cell>
          <cell r="AI1264" t="str">
            <v>DESPACHO</v>
          </cell>
          <cell r="AJ1264" t="str">
            <v>Normal</v>
          </cell>
          <cell r="AL1264" t="str">
            <v>NO</v>
          </cell>
          <cell r="AN1264" t="str">
            <v>MOV_tecnocom_credito_directo</v>
          </cell>
          <cell r="AO1264" t="str">
            <v>CANAL ONLINE</v>
          </cell>
          <cell r="AP1264">
            <v>44922</v>
          </cell>
          <cell r="AR1264" t="str">
            <v>MDELIVERY_4769845</v>
          </cell>
          <cell r="AS1264">
            <v>325015</v>
          </cell>
          <cell r="AT1264" t="str">
            <v>D40</v>
          </cell>
          <cell r="AU1264" t="str">
            <v>BTC</v>
          </cell>
          <cell r="AV1264">
            <v>1</v>
          </cell>
          <cell r="AW1264" t="str">
            <v>PROVINCIAL</v>
          </cell>
          <cell r="AX1264" t="str">
            <v>EN_TRANSITO</v>
          </cell>
          <cell r="AY1264" t="str">
            <v>LTE NOKIA C2 2E AZUL: 1 und - sn. 353906800023286</v>
          </cell>
          <cell r="AZ1264" t="str">
            <v>TERMINAL</v>
          </cell>
          <cell r="BA1264" t="str">
            <v>Validar Biometrico</v>
          </cell>
        </row>
        <row r="1265">
          <cell r="A1265" t="str">
            <v>4769847</v>
          </cell>
          <cell r="B1265" t="str">
            <v>MDELIVERY</v>
          </cell>
          <cell r="C1265">
            <v>44922</v>
          </cell>
          <cell r="D1265" t="str">
            <v>FLEXNET ECUADOR - MDELIVERY</v>
          </cell>
          <cell r="E1265" t="str">
            <v>CALLE 28 DE JUNIO S/N Y GARCIA MORENO ENTRADA LLANO GRANDE</v>
          </cell>
          <cell r="H1265" t="str">
            <v>170208</v>
          </cell>
          <cell r="I1265" t="str">
            <v>QUITO</v>
          </cell>
          <cell r="J1265" t="str">
            <v>PICHINCHA</v>
          </cell>
          <cell r="K1265" t="str">
            <v>Amanda Cecilia Andrade Puetate</v>
          </cell>
          <cell r="L1265" t="str">
            <v>OFICINA TRAMACO QUITO ESPIRAL</v>
          </cell>
          <cell r="O1265" t="str">
            <v>QUITO</v>
          </cell>
          <cell r="P1265" t="str">
            <v>QUITO</v>
          </cell>
          <cell r="Q1265" t="str">
            <v>PICHINCHA_QUITO_</v>
          </cell>
          <cell r="R1265" t="str">
            <v>4769847</v>
          </cell>
          <cell r="W1265" t="str">
            <v>0401644679_V3333V2242</v>
          </cell>
          <cell r="X1265" t="str">
            <v>0983194813-</v>
          </cell>
          <cell r="AA1265">
            <v>44922</v>
          </cell>
          <cell r="AD1265">
            <v>1</v>
          </cell>
          <cell r="AE1265">
            <v>1</v>
          </cell>
          <cell r="AH1265" t="str">
            <v/>
          </cell>
          <cell r="AI1265" t="str">
            <v>DESPACHO</v>
          </cell>
          <cell r="AJ1265" t="str">
            <v>DERIVADO PICK UP</v>
          </cell>
          <cell r="AL1265" t="str">
            <v>NO</v>
          </cell>
          <cell r="AN1265" t="str">
            <v>MOV tecnocom</v>
          </cell>
          <cell r="AO1265" t="str">
            <v>CANAL ONLINE</v>
          </cell>
          <cell r="AP1265">
            <v>44922</v>
          </cell>
          <cell r="AR1265" t="str">
            <v>MDELIVERY_4769847</v>
          </cell>
          <cell r="AS1265">
            <v>325018</v>
          </cell>
          <cell r="AT1265" t="str">
            <v>D40</v>
          </cell>
          <cell r="AU1265" t="str">
            <v>BTC</v>
          </cell>
          <cell r="AV1265">
            <v>1</v>
          </cell>
          <cell r="AW1265" t="str">
            <v>PROVINCIAL</v>
          </cell>
          <cell r="AX1265" t="str">
            <v>EN_TRANSITO</v>
          </cell>
          <cell r="AY1265" t="str">
            <v>LTE XIAOMI REDMI NOTE 11 AZUL: 1 und - sn. 869113065793300</v>
          </cell>
          <cell r="AZ1265" t="str">
            <v>TERMINAL</v>
          </cell>
          <cell r="BA1265" t="str">
            <v>Validar Biometrico, Validar Tarjeta Credito M,</v>
          </cell>
        </row>
        <row r="1266">
          <cell r="A1266" t="str">
            <v>4769858</v>
          </cell>
          <cell r="B1266" t="str">
            <v>MDELIVERY</v>
          </cell>
          <cell r="C1266">
            <v>44922</v>
          </cell>
          <cell r="D1266" t="str">
            <v>FLEXNET ECUADOR - MDELIVERY</v>
          </cell>
          <cell r="E1266" t="str">
            <v>CALLE 28 DE JUNIO S/N Y GARCIA MORENO ENTRADA LLANO GRANDE</v>
          </cell>
          <cell r="H1266" t="str">
            <v>170208</v>
          </cell>
          <cell r="I1266" t="str">
            <v>QUITO</v>
          </cell>
          <cell r="J1266" t="str">
            <v>PICHINCHA</v>
          </cell>
          <cell r="K1266" t="str">
            <v>SALAZAR TITE XIMENA ELIZABETH</v>
          </cell>
          <cell r="L1266" t="str">
            <v>QUITUMBE CALLE AV QUITUMBE NAN SN Y PASAJE A</v>
          </cell>
          <cell r="O1266" t="str">
            <v>170701</v>
          </cell>
          <cell r="P1266" t="str">
            <v>170701</v>
          </cell>
          <cell r="Q1266" t="str">
            <v>PICHINCHA_QUITO_QUITUMBE</v>
          </cell>
          <cell r="R1266" t="str">
            <v>4769858</v>
          </cell>
          <cell r="W1266" t="str">
            <v>1717004285</v>
          </cell>
          <cell r="X1266" t="str">
            <v>0995344347-0995344347</v>
          </cell>
          <cell r="AA1266">
            <v>44922</v>
          </cell>
          <cell r="AD1266">
            <v>1</v>
          </cell>
          <cell r="AE1266">
            <v>1</v>
          </cell>
          <cell r="AH1266" t="str">
            <v>FRENTE A LA PLATAFORMA GUBERNAMENTAL EN CONJUNTO PRADOS DE QUITUMBE 1 DPTO 125</v>
          </cell>
          <cell r="AI1266" t="str">
            <v>DESPACHO</v>
          </cell>
          <cell r="AJ1266" t="str">
            <v>Normal</v>
          </cell>
          <cell r="AL1266" t="str">
            <v>NO</v>
          </cell>
          <cell r="AN1266" t="str">
            <v>MOV onlinevip</v>
          </cell>
          <cell r="AO1266" t="str">
            <v>CANAL ONLINE</v>
          </cell>
          <cell r="AP1266">
            <v>44922</v>
          </cell>
          <cell r="AR1266" t="str">
            <v>MDELIVERY_4769858</v>
          </cell>
          <cell r="AS1266">
            <v>325022</v>
          </cell>
          <cell r="AT1266" t="str">
            <v>D40</v>
          </cell>
          <cell r="AU1266" t="str">
            <v>BTC</v>
          </cell>
          <cell r="AV1266">
            <v>1</v>
          </cell>
          <cell r="AW1266" t="str">
            <v>LOCAL</v>
          </cell>
          <cell r="AX1266" t="str">
            <v>HABILITADO RUTEO</v>
          </cell>
          <cell r="AY1266" t="str">
            <v>LTE IPHONE 14 PLUS 128GB NEGRO: 1 und - sn. 359893874774248</v>
          </cell>
          <cell r="AZ1266" t="str">
            <v>TERMINAL</v>
          </cell>
          <cell r="BA1266" t="str">
            <v>Validar Biometrico</v>
          </cell>
        </row>
        <row r="1267">
          <cell r="A1267" t="str">
            <v>4769860</v>
          </cell>
          <cell r="B1267" t="str">
            <v>MDELIVERY</v>
          </cell>
          <cell r="C1267">
            <v>44922</v>
          </cell>
          <cell r="D1267" t="str">
            <v>FLEXNET ECUADOR - MDELIVERY</v>
          </cell>
          <cell r="E1267" t="str">
            <v>CALLE 28 DE JUNIO S/N Y GARCIA MORENO ENTRADA LLANO GRANDE</v>
          </cell>
          <cell r="H1267" t="str">
            <v>170208</v>
          </cell>
          <cell r="I1267" t="str">
            <v>QUITO</v>
          </cell>
          <cell r="J1267" t="str">
            <v>PICHINCHA</v>
          </cell>
          <cell r="K1267" t="str">
            <v>Amanda Cecilia Andrade Puetate</v>
          </cell>
          <cell r="L1267" t="str">
            <v>OFICINA TRAMACO QUITO ESPIRAL</v>
          </cell>
          <cell r="O1267" t="str">
            <v>QUITO</v>
          </cell>
          <cell r="P1267" t="str">
            <v>QUITO</v>
          </cell>
          <cell r="Q1267" t="str">
            <v>PICHINCHA_QUITO_</v>
          </cell>
          <cell r="R1267" t="str">
            <v>4769860</v>
          </cell>
          <cell r="W1267" t="str">
            <v>0401644679_V3333V2242</v>
          </cell>
          <cell r="X1267" t="str">
            <v>0983194813-</v>
          </cell>
          <cell r="AA1267">
            <v>44922</v>
          </cell>
          <cell r="AD1267">
            <v>1</v>
          </cell>
          <cell r="AE1267">
            <v>1</v>
          </cell>
          <cell r="AH1267" t="str">
            <v>TIENE 2 PEDIDOS</v>
          </cell>
          <cell r="AI1267" t="str">
            <v>DESPACHO</v>
          </cell>
          <cell r="AJ1267" t="str">
            <v>DERIVADO PICK UP</v>
          </cell>
          <cell r="AL1267" t="str">
            <v>NO</v>
          </cell>
          <cell r="AN1267" t="str">
            <v>MOV tecnocom</v>
          </cell>
          <cell r="AO1267" t="str">
            <v>CANAL ONLINE</v>
          </cell>
          <cell r="AP1267">
            <v>44922</v>
          </cell>
          <cell r="AR1267" t="str">
            <v>MDELIVERY_4769860</v>
          </cell>
          <cell r="AS1267">
            <v>325020</v>
          </cell>
          <cell r="AT1267" t="str">
            <v>D40</v>
          </cell>
          <cell r="AU1267" t="str">
            <v>BTC</v>
          </cell>
          <cell r="AV1267">
            <v>1</v>
          </cell>
          <cell r="AW1267" t="str">
            <v>PROVINCIAL</v>
          </cell>
          <cell r="AX1267" t="str">
            <v>EN_TRANSITO</v>
          </cell>
          <cell r="AY1267" t="str">
            <v>AIT HUAWEI RELOJ WATCH FIT NEGRO: 1 und - sn. 697245316721435</v>
          </cell>
          <cell r="AZ1267" t="str">
            <v>ACCESORIO</v>
          </cell>
          <cell r="BA1267" t="str">
            <v>Validar Biometrico, Validar Tarjeta Credito M,</v>
          </cell>
        </row>
        <row r="1268">
          <cell r="A1268" t="str">
            <v>4769867</v>
          </cell>
          <cell r="B1268" t="str">
            <v>MDELIVERY</v>
          </cell>
          <cell r="C1268">
            <v>44922</v>
          </cell>
          <cell r="D1268" t="str">
            <v>FLEXNET ECUADOR - MDELIVERY</v>
          </cell>
          <cell r="E1268" t="str">
            <v>CALLE 28 DE JUNIO S/N Y GARCIA MORENO ENTRADA LLANO GRANDE</v>
          </cell>
          <cell r="H1268" t="str">
            <v>170208</v>
          </cell>
          <cell r="I1268" t="str">
            <v>QUITO</v>
          </cell>
          <cell r="J1268" t="str">
            <v>PICHINCHA</v>
          </cell>
          <cell r="K1268" t="str">
            <v>ANZULES VELIZ JAIRON ENRIQUE</v>
          </cell>
          <cell r="L1268" t="str">
            <v>ROCAFUERTE   AV RUMICHACA SN AV 9 DE OCTUBRE</v>
          </cell>
          <cell r="O1268" t="str">
            <v>090307</v>
          </cell>
          <cell r="P1268" t="str">
            <v>090307</v>
          </cell>
          <cell r="Q1268" t="str">
            <v>GUAYAS_GUAYAQUIL_ROCAFUERTE</v>
          </cell>
          <cell r="R1268" t="str">
            <v>4769867</v>
          </cell>
          <cell r="W1268" t="str">
            <v>0940626286</v>
          </cell>
          <cell r="X1268" t="str">
            <v>0979176117-0979176117</v>
          </cell>
          <cell r="AA1268">
            <v>44922</v>
          </cell>
          <cell r="AD1268">
            <v>1</v>
          </cell>
          <cell r="AE1268">
            <v>1</v>
          </cell>
          <cell r="AH1268" t="str">
            <v>SECTOR CENTRO FRENTE A MARCIMEX ENTREGAR A LA  PANADERIA CALIFORNIA</v>
          </cell>
          <cell r="AI1268" t="str">
            <v>DESPACHO</v>
          </cell>
          <cell r="AJ1268" t="str">
            <v>Normal</v>
          </cell>
          <cell r="AL1268" t="str">
            <v>NO</v>
          </cell>
          <cell r="AN1268" t="str">
            <v>MOV productovip</v>
          </cell>
          <cell r="AO1268" t="str">
            <v>CANAL ONLINE</v>
          </cell>
          <cell r="AP1268">
            <v>44922</v>
          </cell>
          <cell r="AR1268" t="str">
            <v>MDELIVERY_4769867</v>
          </cell>
          <cell r="AS1268">
            <v>325024</v>
          </cell>
          <cell r="AT1268" t="str">
            <v>D40</v>
          </cell>
          <cell r="AU1268" t="str">
            <v>BTC</v>
          </cell>
          <cell r="AV1268">
            <v>2</v>
          </cell>
          <cell r="AW1268" t="str">
            <v>LOCAL</v>
          </cell>
          <cell r="AX1268" t="str">
            <v>EN_TRANSITO</v>
          </cell>
          <cell r="AY1268" t="str">
            <v>LTE SAMSUNG A33 5G BLANCO: 1 und - sn. 352429890871820 / HALFSIM MOVISTAR: 1 und - sn. 8959300520560302344</v>
          </cell>
          <cell r="AZ1268" t="str">
            <v>SIMCARD / TERMINAL</v>
          </cell>
          <cell r="BA1268" t="str">
            <v>Validar Biometrico</v>
          </cell>
        </row>
        <row r="1269">
          <cell r="A1269" t="str">
            <v>4769903</v>
          </cell>
          <cell r="B1269" t="str">
            <v>MDELIVERY</v>
          </cell>
          <cell r="C1269">
            <v>44922</v>
          </cell>
          <cell r="D1269" t="str">
            <v>FLEXNET ECUADOR - MDELIVERY</v>
          </cell>
          <cell r="E1269" t="str">
            <v>CALLE 28 DE JUNIO S/N Y GARCIA MORENO ENTRADA LLANO GRANDE</v>
          </cell>
          <cell r="H1269" t="str">
            <v>170208</v>
          </cell>
          <cell r="I1269" t="str">
            <v>QUITO</v>
          </cell>
          <cell r="J1269" t="str">
            <v>PICHINCHA</v>
          </cell>
          <cell r="K1269" t="str">
            <v>SANTIAGO ALEJANDRO MAIGUA PERALTA</v>
          </cell>
          <cell r="L1269" t="str">
            <v>MARISCAL SUCRE    CALLE CRISTOBAL DE ACUNA    SN TORIBIO MONTES</v>
          </cell>
          <cell r="O1269" t="str">
            <v>170520</v>
          </cell>
          <cell r="P1269" t="str">
            <v>170520</v>
          </cell>
          <cell r="Q1269" t="str">
            <v>PICHINCHA_QUITO_MARISCAL SUCRE</v>
          </cell>
          <cell r="R1269" t="str">
            <v>4769903</v>
          </cell>
          <cell r="W1269" t="str">
            <v>1750105296_V4444V4444</v>
          </cell>
          <cell r="X1269" t="str">
            <v>0994047609-</v>
          </cell>
          <cell r="AA1269">
            <v>44922</v>
          </cell>
          <cell r="AD1269">
            <v>1</v>
          </cell>
          <cell r="AE1269">
            <v>1</v>
          </cell>
          <cell r="AH1269" t="str">
            <v>SECTOR  DE LA COLON EDIFICIO ECONOPARK PISO 1 ER PISO</v>
          </cell>
          <cell r="AI1269" t="str">
            <v>DESPACHO</v>
          </cell>
          <cell r="AJ1269" t="str">
            <v>Normal</v>
          </cell>
          <cell r="AL1269" t="str">
            <v>NO</v>
          </cell>
          <cell r="AN1269" t="str">
            <v>MOV_tecnocom_credito_directo</v>
          </cell>
          <cell r="AO1269" t="str">
            <v>CANAL ONLINE</v>
          </cell>
          <cell r="AP1269">
            <v>44922</v>
          </cell>
          <cell r="AR1269" t="str">
            <v>MDELIVERY_4769903</v>
          </cell>
          <cell r="AS1269">
            <v>325017</v>
          </cell>
          <cell r="AT1269" t="str">
            <v>D40</v>
          </cell>
          <cell r="AU1269" t="str">
            <v>BTC</v>
          </cell>
          <cell r="AV1269">
            <v>1</v>
          </cell>
          <cell r="AW1269" t="str">
            <v>LOCAL</v>
          </cell>
          <cell r="AX1269" t="str">
            <v>HABILITADO RUTEO</v>
          </cell>
          <cell r="AY1269" t="str">
            <v>LTE HONOR X6 SILVER: 1 und - sn. 862800060902251</v>
          </cell>
          <cell r="AZ1269" t="str">
            <v>TERMINAL</v>
          </cell>
          <cell r="BA1269" t="str">
            <v>Validar Biometrico</v>
          </cell>
        </row>
        <row r="1270">
          <cell r="A1270" t="str">
            <v>4769908</v>
          </cell>
          <cell r="B1270" t="str">
            <v>MDELIVERY</v>
          </cell>
          <cell r="C1270">
            <v>44922</v>
          </cell>
          <cell r="D1270" t="str">
            <v>FLEXNET ECUADOR - MDELIVERY</v>
          </cell>
          <cell r="E1270" t="str">
            <v>CALLE 28 DE JUNIO S/N Y GARCIA MORENO ENTRADA LLANO GRANDE</v>
          </cell>
          <cell r="H1270" t="str">
            <v>170208</v>
          </cell>
          <cell r="I1270" t="str">
            <v>QUITO</v>
          </cell>
          <cell r="J1270" t="str">
            <v>PICHINCHA</v>
          </cell>
          <cell r="K1270" t="str">
            <v>ADRIANA BEATRIZ ACOSTA BURGOS</v>
          </cell>
          <cell r="L1270" t="str">
            <v>OFICINA TRAMACO EL COCA</v>
          </cell>
          <cell r="O1270" t="str">
            <v>EL COCA</v>
          </cell>
          <cell r="P1270" t="str">
            <v>EL COCA</v>
          </cell>
          <cell r="Q1270" t="str">
            <v>ORELLANA_EL COCA_</v>
          </cell>
          <cell r="R1270" t="str">
            <v>4769908</v>
          </cell>
          <cell r="W1270" t="str">
            <v>1721314183</v>
          </cell>
          <cell r="X1270" t="str">
            <v>0939433182-0939433182</v>
          </cell>
          <cell r="AA1270">
            <v>44922</v>
          </cell>
          <cell r="AD1270">
            <v>1</v>
          </cell>
          <cell r="AE1270">
            <v>1</v>
          </cell>
          <cell r="AH1270" t="str">
            <v/>
          </cell>
          <cell r="AI1270" t="str">
            <v>DESPACHO</v>
          </cell>
          <cell r="AJ1270" t="str">
            <v>DERIVADO PICK UP</v>
          </cell>
          <cell r="AL1270" t="str">
            <v>NO</v>
          </cell>
          <cell r="AN1270" t="str">
            <v>MOV onlinevip</v>
          </cell>
          <cell r="AO1270" t="str">
            <v>CANAL ONLINE</v>
          </cell>
          <cell r="AP1270">
            <v>44922</v>
          </cell>
          <cell r="AR1270" t="str">
            <v>MDELIVERY_4769908</v>
          </cell>
          <cell r="AS1270">
            <v>325029</v>
          </cell>
          <cell r="AT1270" t="str">
            <v>D40</v>
          </cell>
          <cell r="AU1270" t="str">
            <v>BTC</v>
          </cell>
          <cell r="AV1270">
            <v>2</v>
          </cell>
          <cell r="AW1270" t="str">
            <v>PROVINCIAL</v>
          </cell>
          <cell r="AX1270" t="str">
            <v>EN_TRANSITO</v>
          </cell>
          <cell r="AY1270" t="str">
            <v>LTE NOKIA G21 AZUL: 1 und - sn. 355108340299256 / HALFSIM MOVISTAR: 1 und - sn. 8959300520560300405</v>
          </cell>
          <cell r="AZ1270" t="str">
            <v>SIMCARD / TERMINAL</v>
          </cell>
          <cell r="BA1270" t="str">
            <v>Validar Biometrico</v>
          </cell>
        </row>
        <row r="1271">
          <cell r="A1271" t="str">
            <v>4769931</v>
          </cell>
          <cell r="B1271" t="str">
            <v>MDELIVERY</v>
          </cell>
          <cell r="C1271">
            <v>44922</v>
          </cell>
          <cell r="D1271" t="str">
            <v>FLEXNET ECUADOR - MDELIVERY</v>
          </cell>
          <cell r="E1271" t="str">
            <v>CALLE 28 DE JUNIO S/N Y GARCIA MORENO ENTRADA LLANO GRANDE</v>
          </cell>
          <cell r="H1271" t="str">
            <v>170208</v>
          </cell>
          <cell r="I1271" t="str">
            <v>QUITO</v>
          </cell>
          <cell r="J1271" t="str">
            <v>PICHINCHA</v>
          </cell>
          <cell r="K1271" t="str">
            <v>MARIO DANIEL HERRERA PURUNCAJAS</v>
          </cell>
          <cell r="L1271" t="str">
            <v>GABRIEL IGNACIO VEINTIMILLA     AV  GUAYAQUIL SN MANABI</v>
          </cell>
          <cell r="O1271" t="str">
            <v>020101</v>
          </cell>
          <cell r="P1271" t="str">
            <v>020101</v>
          </cell>
          <cell r="Q1271" t="str">
            <v>BOLIVAR_GUARANDA_GABRIEL IGNACIO VEINTIMILLA</v>
          </cell>
          <cell r="R1271" t="str">
            <v>4769931</v>
          </cell>
          <cell r="W1271" t="str">
            <v>0503057572_v4444v4442</v>
          </cell>
          <cell r="X1271" t="str">
            <v>0995866771-</v>
          </cell>
          <cell r="AA1271">
            <v>44922</v>
          </cell>
          <cell r="AD1271">
            <v>1</v>
          </cell>
          <cell r="AE1271">
            <v>1</v>
          </cell>
          <cell r="AH1271" t="str">
            <v>SECTOR LA COLOMA ROMAN  NORTE  ENTREGAR4 EN EL EDIFICIO DE CNEL EMPRESA ELECTRICA PREGUNTAR EN RECEPCION REALIZAR UNA LLAMADA PREVIA</v>
          </cell>
          <cell r="AI1271" t="str">
            <v>DESPACHO</v>
          </cell>
          <cell r="AJ1271" t="str">
            <v>Normal</v>
          </cell>
          <cell r="AL1271" t="str">
            <v>NO</v>
          </cell>
          <cell r="AN1271" t="str">
            <v>MOV tecnocom</v>
          </cell>
          <cell r="AO1271" t="str">
            <v>CANAL ONLINE</v>
          </cell>
          <cell r="AP1271">
            <v>44922</v>
          </cell>
          <cell r="AR1271" t="str">
            <v>MDELIVERY_4769931</v>
          </cell>
          <cell r="AS1271">
            <v>325027</v>
          </cell>
          <cell r="AT1271" t="str">
            <v>D40</v>
          </cell>
          <cell r="AU1271" t="str">
            <v>BTC</v>
          </cell>
          <cell r="AV1271">
            <v>1</v>
          </cell>
          <cell r="AW1271" t="str">
            <v>PROVINCIAL</v>
          </cell>
          <cell r="AX1271" t="str">
            <v>EN_TRANSITO</v>
          </cell>
          <cell r="AY1271" t="str">
            <v>LTE XIAOMI REDMI NOTE 11 AZUL: 1 und - sn. 869113065804867</v>
          </cell>
          <cell r="AZ1271" t="str">
            <v>TERMINAL</v>
          </cell>
          <cell r="BA1271" t="str">
            <v>Validar Biometrico, Validar Tarjeta Credito M,</v>
          </cell>
        </row>
        <row r="1272">
          <cell r="A1272" t="str">
            <v>4770142</v>
          </cell>
          <cell r="B1272" t="str">
            <v>MDELIVERY</v>
          </cell>
          <cell r="C1272">
            <v>44922</v>
          </cell>
          <cell r="D1272" t="str">
            <v>FLEXNET ECUADOR - MDELIVERY</v>
          </cell>
          <cell r="E1272" t="str">
            <v>CALLE 28 DE JUNIO S/N Y GARCIA MORENO ENTRADA LLANO GRANDE</v>
          </cell>
          <cell r="H1272" t="str">
            <v>170208</v>
          </cell>
          <cell r="I1272" t="str">
            <v>QUITO</v>
          </cell>
          <cell r="J1272" t="str">
            <v>PICHINCHA</v>
          </cell>
          <cell r="K1272" t="str">
            <v>NIEVES ALICIA TORRES CUZQUILLO</v>
          </cell>
          <cell r="L1272" t="str">
            <v>TARQUI COOP FRANCISCO JACOME  MZ  327   VILLA 8  AV EDUARDO SOLA FRANCO</v>
          </cell>
          <cell r="O1272" t="str">
            <v>090605</v>
          </cell>
          <cell r="P1272" t="str">
            <v>090605</v>
          </cell>
          <cell r="Q1272" t="str">
            <v>GUAYAS_GUAYAQUIL_TARQUI</v>
          </cell>
          <cell r="R1272" t="str">
            <v>4770142</v>
          </cell>
          <cell r="W1272" t="str">
            <v>0924998842_A3333E3442</v>
          </cell>
          <cell r="X1272" t="str">
            <v>0986134805-</v>
          </cell>
          <cell r="AA1272">
            <v>44922</v>
          </cell>
          <cell r="AD1272">
            <v>1</v>
          </cell>
          <cell r="AE1272">
            <v>1</v>
          </cell>
          <cell r="AH1272" t="str">
            <v>A 2 CASAS DE LA ESCUELA EDUARDO ESTRELLA CARRERA ES UNA CASA 2 PISOS COLOR NARANJA</v>
          </cell>
          <cell r="AI1272" t="str">
            <v>DESPACHO</v>
          </cell>
          <cell r="AJ1272" t="str">
            <v>Normal</v>
          </cell>
          <cell r="AL1272" t="str">
            <v>NO</v>
          </cell>
          <cell r="AN1272" t="str">
            <v>MOV tecnocom</v>
          </cell>
          <cell r="AO1272" t="str">
            <v>CANAL ONLINE</v>
          </cell>
          <cell r="AP1272">
            <v>44922</v>
          </cell>
          <cell r="AR1272" t="str">
            <v>MDELIVERY_4770142</v>
          </cell>
          <cell r="AS1272">
            <v>325023</v>
          </cell>
          <cell r="AT1272" t="str">
            <v>D40</v>
          </cell>
          <cell r="AU1272" t="str">
            <v>BTC</v>
          </cell>
          <cell r="AV1272">
            <v>1</v>
          </cell>
          <cell r="AW1272" t="str">
            <v>LOCAL</v>
          </cell>
          <cell r="AX1272" t="str">
            <v>EN_TRANSITO</v>
          </cell>
          <cell r="AY1272" t="str">
            <v>LTE SAMSUNG A53 5G NEGRO: 1 und - sn. 353842197623745</v>
          </cell>
          <cell r="AZ1272" t="str">
            <v>TERMINAL</v>
          </cell>
          <cell r="BA1272" t="str">
            <v>Validar Biometrico, Validar Tarjeta Credito M,</v>
          </cell>
        </row>
        <row r="1273">
          <cell r="A1273" t="str">
            <v>4770324</v>
          </cell>
          <cell r="B1273" t="str">
            <v>MDELIVERY</v>
          </cell>
          <cell r="C1273">
            <v>44922</v>
          </cell>
          <cell r="D1273" t="str">
            <v>FLEXNET ECUADOR - MDELIVERY</v>
          </cell>
          <cell r="E1273" t="str">
            <v>CALLE 28 DE JUNIO S/N Y GARCIA MORENO ENTRADA LLANO GRANDE</v>
          </cell>
          <cell r="H1273" t="str">
            <v>170208</v>
          </cell>
          <cell r="I1273" t="str">
            <v>QUITO</v>
          </cell>
          <cell r="J1273" t="str">
            <v>PICHINCHA</v>
          </cell>
          <cell r="K1273" t="str">
            <v>PABLO DANIEL MINA CUAICAL</v>
          </cell>
          <cell r="L1273" t="str">
            <v>OFICINA TRAMACO CAYAMBE</v>
          </cell>
          <cell r="O1273" t="str">
            <v>CAYAMBE</v>
          </cell>
          <cell r="P1273" t="str">
            <v>CAYAMBE</v>
          </cell>
          <cell r="Q1273" t="str">
            <v>PICHINCHA_CAYAMBE_</v>
          </cell>
          <cell r="R1273" t="str">
            <v>4770324</v>
          </cell>
          <cell r="W1273" t="str">
            <v>1725313298_V3333V1222</v>
          </cell>
          <cell r="X1273" t="str">
            <v>0969915355-</v>
          </cell>
          <cell r="AA1273">
            <v>44922</v>
          </cell>
          <cell r="AD1273">
            <v>1</v>
          </cell>
          <cell r="AE1273">
            <v>1</v>
          </cell>
          <cell r="AH1273" t="str">
            <v>EL CLIENTE MENCIONA QUE VA A VIAJAR Y  NO PUEDE RECIBIR EN UN LUGAR FIJO</v>
          </cell>
          <cell r="AI1273" t="str">
            <v>DESPACHO</v>
          </cell>
          <cell r="AJ1273" t="str">
            <v>DERIVADO PICK UP</v>
          </cell>
          <cell r="AL1273" t="str">
            <v>NO</v>
          </cell>
          <cell r="AN1273" t="str">
            <v>MOV_tecnocom_credito_directo</v>
          </cell>
          <cell r="AO1273" t="str">
            <v>CANAL ONLINE</v>
          </cell>
          <cell r="AP1273">
            <v>44922</v>
          </cell>
          <cell r="AR1273" t="str">
            <v>MDELIVERY_4770324</v>
          </cell>
          <cell r="AS1273">
            <v>325026</v>
          </cell>
          <cell r="AT1273" t="str">
            <v>D40</v>
          </cell>
          <cell r="AU1273" t="str">
            <v>BTC</v>
          </cell>
          <cell r="AV1273">
            <v>1</v>
          </cell>
          <cell r="AW1273" t="str">
            <v>PROVINCIAL</v>
          </cell>
          <cell r="AX1273" t="str">
            <v>EN_TRANSITO</v>
          </cell>
          <cell r="AY1273" t="str">
            <v>LTE XIAOMI REDMI NOTE 11S AZUL: 1 und - sn. 865954061242048</v>
          </cell>
          <cell r="AZ1273" t="str">
            <v>TERMINAL</v>
          </cell>
          <cell r="BA1273" t="str">
            <v>Validar Biometrico</v>
          </cell>
        </row>
        <row r="1274">
          <cell r="A1274" t="str">
            <v>4770440</v>
          </cell>
          <cell r="B1274" t="str">
            <v>MDELIVERY</v>
          </cell>
          <cell r="C1274">
            <v>44922</v>
          </cell>
          <cell r="D1274" t="str">
            <v>FLEXNET ECUADOR - MDELIVERY</v>
          </cell>
          <cell r="E1274" t="str">
            <v>CALLE 28 DE JUNIO S/N Y GARCIA MORENO ENTRADA LLANO GRANDE</v>
          </cell>
          <cell r="H1274" t="str">
            <v>170208</v>
          </cell>
          <cell r="I1274" t="str">
            <v>QUITO</v>
          </cell>
          <cell r="J1274" t="str">
            <v>PICHINCHA</v>
          </cell>
          <cell r="K1274" t="str">
            <v>SHIRLEY CAROLINA MARLENE NIETO RODRIGUEZ</v>
          </cell>
          <cell r="L1274" t="str">
            <v>ELOY ALFARO CDLA PRIMAVERA 1 MZ B5 SOLAR 13</v>
          </cell>
          <cell r="O1274" t="str">
            <v>092408</v>
          </cell>
          <cell r="P1274" t="str">
            <v>092408</v>
          </cell>
          <cell r="Q1274" t="str">
            <v>GUAYAS_DURAN_ELOY ALFARO</v>
          </cell>
          <cell r="R1274" t="str">
            <v>4770440</v>
          </cell>
          <cell r="W1274" t="str">
            <v>0909409427_V4344V4444</v>
          </cell>
          <cell r="X1274" t="str">
            <v>0992873817-</v>
          </cell>
          <cell r="AA1274">
            <v>44922</v>
          </cell>
          <cell r="AD1274">
            <v>1</v>
          </cell>
          <cell r="AE1274">
            <v>1</v>
          </cell>
          <cell r="AH1274" t="str">
            <v>JUNTO A SERVICIOS MEDICOS INTEGRALES ES UNA CASA 1 PISO COLOR MELON PORTON NEGRO CON TECHO ROJO Y TIENE 5 ASIENTOS DE CEMENTO</v>
          </cell>
          <cell r="AI1274" t="str">
            <v>DESPACHO</v>
          </cell>
          <cell r="AJ1274" t="str">
            <v>Normal</v>
          </cell>
          <cell r="AL1274" t="str">
            <v>NO</v>
          </cell>
          <cell r="AN1274" t="str">
            <v>MOV_tecnocom_credito_directo</v>
          </cell>
          <cell r="AO1274" t="str">
            <v>CANAL ONLINE</v>
          </cell>
          <cell r="AP1274">
            <v>44922</v>
          </cell>
          <cell r="AR1274" t="str">
            <v>MDELIVERY_4770440</v>
          </cell>
          <cell r="AS1274">
            <v>325030</v>
          </cell>
          <cell r="AT1274" t="str">
            <v>D40</v>
          </cell>
          <cell r="AU1274" t="str">
            <v>BTC</v>
          </cell>
          <cell r="AV1274">
            <v>1</v>
          </cell>
          <cell r="AW1274" t="str">
            <v>PROVINCIAL</v>
          </cell>
          <cell r="AX1274" t="str">
            <v>EN_TRANSITO</v>
          </cell>
          <cell r="AY1274" t="str">
            <v>LTE HUAWEI NOVA 8I AZUL: 1 und - sn. 862682051808279</v>
          </cell>
          <cell r="AZ1274" t="str">
            <v>TERMINAL</v>
          </cell>
          <cell r="BA1274" t="str">
            <v>Validar Biometrico</v>
          </cell>
        </row>
        <row r="1275">
          <cell r="A1275" t="str">
            <v>4770613</v>
          </cell>
          <cell r="B1275" t="str">
            <v>MDELIVERY</v>
          </cell>
          <cell r="C1275">
            <v>44922</v>
          </cell>
          <cell r="D1275" t="str">
            <v>FLEXNET ECUADOR - MDELIVERY</v>
          </cell>
          <cell r="E1275" t="str">
            <v>CALLE 28 DE JUNIO S/N Y GARCIA MORENO ENTRADA LLANO GRANDE</v>
          </cell>
          <cell r="H1275" t="str">
            <v>170208</v>
          </cell>
          <cell r="I1275" t="str">
            <v>QUITO</v>
          </cell>
          <cell r="J1275" t="str">
            <v>PICHINCHA</v>
          </cell>
          <cell r="K1275" t="str">
            <v>SIMBAÑA PINTA PAOLA ALEXANDRA</v>
          </cell>
          <cell r="L1275" t="str">
            <v>CONOCOTO CALLE MANABI SN CALLE PICHINCHA</v>
          </cell>
          <cell r="O1275" t="str">
            <v>170805</v>
          </cell>
          <cell r="P1275" t="str">
            <v>170805</v>
          </cell>
          <cell r="Q1275" t="str">
            <v>PICHINCHA_QUITO_CONOCOTO</v>
          </cell>
          <cell r="R1275" t="str">
            <v>4770613</v>
          </cell>
          <cell r="W1275" t="str">
            <v>1727622829_ NA7914451</v>
          </cell>
          <cell r="X1275" t="str">
            <v>0984926628-0984926628</v>
          </cell>
          <cell r="AA1275">
            <v>44922</v>
          </cell>
          <cell r="AD1275">
            <v>1</v>
          </cell>
          <cell r="AE1275">
            <v>1</v>
          </cell>
          <cell r="AH1275" t="str">
            <v>BARRIO DEAN BAJO JUNTO UNIDAD EDUCATIVA LUIS ALFREDO MARTINEZ ES UNA CASA 1 PISOS COLOR AMARILLO PUERTA VERDE</v>
          </cell>
          <cell r="AI1275" t="str">
            <v>DESPACHO</v>
          </cell>
          <cell r="AJ1275" t="str">
            <v>Normal</v>
          </cell>
          <cell r="AL1275" t="str">
            <v>NO</v>
          </cell>
          <cell r="AN1275" t="str">
            <v>MOV onlinevip</v>
          </cell>
          <cell r="AO1275" t="str">
            <v>CANAL ONLINE</v>
          </cell>
          <cell r="AP1275">
            <v>44922</v>
          </cell>
          <cell r="AR1275" t="str">
            <v>MDELIVERY_4770613</v>
          </cell>
          <cell r="AS1275">
            <v>325028</v>
          </cell>
          <cell r="AT1275" t="str">
            <v>D40</v>
          </cell>
          <cell r="AU1275" t="str">
            <v>BTC</v>
          </cell>
          <cell r="AV1275">
            <v>1</v>
          </cell>
          <cell r="AW1275" t="str">
            <v>LOCAL</v>
          </cell>
          <cell r="AX1275" t="str">
            <v>HABILITADO RUTEO</v>
          </cell>
          <cell r="AY1275" t="str">
            <v>LTE XIAOMI REDMI NOTE 11S AZUL: 1 und - sn. 863837058846446</v>
          </cell>
          <cell r="AZ1275" t="str">
            <v>TERMINAL</v>
          </cell>
          <cell r="BA1275" t="str">
            <v>Validar Biometrico</v>
          </cell>
        </row>
        <row r="1276">
          <cell r="A1276" t="str">
            <v>4771128</v>
          </cell>
          <cell r="B1276" t="str">
            <v>MDELIVERY</v>
          </cell>
          <cell r="C1276">
            <v>44922</v>
          </cell>
          <cell r="D1276" t="str">
            <v>FLEXNET ECUADOR - MDELIVERY</v>
          </cell>
          <cell r="E1276" t="str">
            <v>CALLE 28 DE JUNIO S/N Y GARCIA MORENO ENTRADA LLANO GRANDE</v>
          </cell>
          <cell r="H1276" t="str">
            <v>170208</v>
          </cell>
          <cell r="I1276" t="str">
            <v>QUITO</v>
          </cell>
          <cell r="J1276" t="str">
            <v>PICHINCHA</v>
          </cell>
          <cell r="K1276" t="str">
            <v>ERICK IVAN ZAMBRANO MUÑOZ</v>
          </cell>
          <cell r="L1276" t="str">
            <v>CHONE CALLE PRUDENCIO LOOR  034 CALLE CARLOS ALBERTO ARAY</v>
          </cell>
          <cell r="O1276" t="str">
            <v>130703</v>
          </cell>
          <cell r="P1276" t="str">
            <v>130703</v>
          </cell>
          <cell r="Q1276" t="str">
            <v>MANABI_CHONE_CHONE</v>
          </cell>
          <cell r="R1276" t="str">
            <v>4771128</v>
          </cell>
          <cell r="W1276" t="str">
            <v>1725122228_v2333I2222</v>
          </cell>
          <cell r="X1276" t="str">
            <v>0998358922-</v>
          </cell>
          <cell r="AA1276">
            <v>44922</v>
          </cell>
          <cell r="AD1276">
            <v>1</v>
          </cell>
          <cell r="AE1276">
            <v>1</v>
          </cell>
          <cell r="AH1276" t="str">
            <v>JUNTO AL CONSULTORIO DRA NARCISA ALCIVAR ENTREGA EN LA CASA DE 2 PISOS COLOR ROSADO CON 2 BALCONES</v>
          </cell>
          <cell r="AI1276" t="str">
            <v>DESPACHO</v>
          </cell>
          <cell r="AJ1276" t="str">
            <v>Normal</v>
          </cell>
          <cell r="AL1276" t="str">
            <v>NO</v>
          </cell>
          <cell r="AN1276" t="str">
            <v>MOV_tecnocom_credito_directo</v>
          </cell>
          <cell r="AO1276" t="str">
            <v>CANAL ONLINE</v>
          </cell>
          <cell r="AP1276">
            <v>44922</v>
          </cell>
          <cell r="AR1276" t="str">
            <v>MDELIVERY_4771128</v>
          </cell>
          <cell r="AS1276">
            <v>325032</v>
          </cell>
          <cell r="AT1276" t="str">
            <v>D40</v>
          </cell>
          <cell r="AU1276" t="str">
            <v>BTC</v>
          </cell>
          <cell r="AV1276">
            <v>1</v>
          </cell>
          <cell r="AW1276" t="str">
            <v>PROVINCIAL</v>
          </cell>
          <cell r="AX1276" t="str">
            <v>EN_TRANSITO</v>
          </cell>
          <cell r="AY1276" t="str">
            <v>LTE HUAWEI NOVA 9 SE NEGRO: 1 und - sn. 861965051490490</v>
          </cell>
          <cell r="AZ1276" t="str">
            <v>TERMINAL</v>
          </cell>
          <cell r="BA1276" t="str">
            <v>Validar Biometrico</v>
          </cell>
        </row>
        <row r="1277">
          <cell r="A1277" t="str">
            <v>4771413</v>
          </cell>
          <cell r="B1277" t="str">
            <v>MDELIVERY</v>
          </cell>
          <cell r="C1277">
            <v>44922</v>
          </cell>
          <cell r="D1277" t="str">
            <v>FLEXNET ECUADOR - MDELIVERY</v>
          </cell>
          <cell r="E1277" t="str">
            <v>CALLE 28 DE JUNIO S/N Y GARCIA MORENO ENTRADA LLANO GRANDE</v>
          </cell>
          <cell r="H1277" t="str">
            <v>170208</v>
          </cell>
          <cell r="I1277" t="str">
            <v>QUITO</v>
          </cell>
          <cell r="J1277" t="str">
            <v>PICHINCHA</v>
          </cell>
          <cell r="K1277" t="str">
            <v>RODRIGUEZ ERAZO WISTON ARMANDO</v>
          </cell>
          <cell r="L1277" t="str">
            <v>CARCELEN CALLE N91 N90 102 PASAJE 21</v>
          </cell>
          <cell r="O1277" t="str">
            <v>170302</v>
          </cell>
          <cell r="P1277" t="str">
            <v>170302</v>
          </cell>
          <cell r="Q1277" t="str">
            <v>PICHINCHA_QUITO_CARCELEN</v>
          </cell>
          <cell r="R1277" t="str">
            <v>4771413</v>
          </cell>
          <cell r="W1277" t="str">
            <v>1001355120_v3333v1222</v>
          </cell>
          <cell r="X1277" t="str">
            <v>0978958739-0978958739</v>
          </cell>
          <cell r="AA1277">
            <v>44922</v>
          </cell>
          <cell r="AD1277">
            <v>1</v>
          </cell>
          <cell r="AE1277">
            <v>1</v>
          </cell>
          <cell r="AH1277" t="str">
            <v>SECTOR CARCELEN BAJO ES UNA CASA 2 PISOS COLOR AMARILLO Y DURAZNO  HAY UNA TIENDA COPIADORA EN PLANTA BAJA ENTREGA DESDE EL JUEVES</v>
          </cell>
          <cell r="AI1277" t="str">
            <v>DESPACHO</v>
          </cell>
          <cell r="AJ1277" t="str">
            <v>Normal</v>
          </cell>
          <cell r="AL1277" t="str">
            <v>NO</v>
          </cell>
          <cell r="AN1277" t="str">
            <v>MOV onlinevip</v>
          </cell>
          <cell r="AO1277" t="str">
            <v>CANAL ONLINE</v>
          </cell>
          <cell r="AP1277">
            <v>44922</v>
          </cell>
          <cell r="AR1277" t="str">
            <v>MDELIVERY_4771413</v>
          </cell>
          <cell r="AS1277">
            <v>325025</v>
          </cell>
          <cell r="AT1277" t="str">
            <v>D40</v>
          </cell>
          <cell r="AU1277" t="str">
            <v>BTC</v>
          </cell>
          <cell r="AV1277">
            <v>1</v>
          </cell>
          <cell r="AW1277" t="str">
            <v>LOCAL</v>
          </cell>
          <cell r="AX1277" t="str">
            <v>HABILITADO RUTEO</v>
          </cell>
          <cell r="AY1277" t="str">
            <v>LTE XIAOMI REDMI NOTE 11 AZUL: 1 und - sn. 869113065785322</v>
          </cell>
          <cell r="AZ1277" t="str">
            <v>TERMINAL</v>
          </cell>
          <cell r="BA1277" t="str">
            <v>Validar Biometrico</v>
          </cell>
        </row>
        <row r="1278">
          <cell r="A1278" t="str">
            <v>4771424</v>
          </cell>
          <cell r="B1278" t="str">
            <v>MDELIVERY</v>
          </cell>
          <cell r="C1278">
            <v>44922</v>
          </cell>
          <cell r="D1278" t="str">
            <v>FLEXNET ECUADOR - MDELIVERY</v>
          </cell>
          <cell r="E1278" t="str">
            <v>CALLE 28 DE JUNIO S/N Y GARCIA MORENO ENTRADA LLANO GRANDE</v>
          </cell>
          <cell r="H1278" t="str">
            <v>170208</v>
          </cell>
          <cell r="I1278" t="str">
            <v>QUITO</v>
          </cell>
          <cell r="J1278" t="str">
            <v>PICHINCHA</v>
          </cell>
          <cell r="K1278" t="str">
            <v>ARIEL ARTURO ACOSTA ZAMBRANO</v>
          </cell>
          <cell r="L1278" t="str">
            <v>SIMON BOLIVAR CALLE VICENTE ROCAFUERTE SN AV ECUADOR</v>
          </cell>
          <cell r="O1278" t="str">
            <v>091101</v>
          </cell>
          <cell r="P1278" t="str">
            <v>091101</v>
          </cell>
          <cell r="Q1278" t="str">
            <v>GUAYAS _SIMON BOLIVAR_SIMON BOLIVAR</v>
          </cell>
          <cell r="R1278" t="str">
            <v>4771424</v>
          </cell>
          <cell r="W1278" t="str">
            <v>0941986663</v>
          </cell>
          <cell r="X1278" t="str">
            <v>0988342836-0988342836</v>
          </cell>
          <cell r="AA1278">
            <v>44922</v>
          </cell>
          <cell r="AD1278">
            <v>1</v>
          </cell>
          <cell r="AE1278">
            <v>1</v>
          </cell>
          <cell r="AH1278" t="str">
            <v>CDLA BELLAVISTA DIAGONAL A FERRETERIA ZAMBRANO ES UNA CASA 1 PISO COLOR PLOMO CON CREMA</v>
          </cell>
          <cell r="AI1278" t="str">
            <v>DESPACHO</v>
          </cell>
          <cell r="AJ1278" t="str">
            <v>Normal</v>
          </cell>
          <cell r="AL1278" t="str">
            <v>NO</v>
          </cell>
          <cell r="AN1278" t="str">
            <v>MOV onlinevip</v>
          </cell>
          <cell r="AO1278" t="str">
            <v>CANAL ONLINE</v>
          </cell>
          <cell r="AP1278">
            <v>44922</v>
          </cell>
          <cell r="AR1278" t="str">
            <v>MDELIVERY_4771424</v>
          </cell>
          <cell r="AS1278">
            <v>325033</v>
          </cell>
          <cell r="AT1278" t="str">
            <v>D40</v>
          </cell>
          <cell r="AU1278" t="str">
            <v>BTC</v>
          </cell>
          <cell r="AV1278">
            <v>1</v>
          </cell>
          <cell r="AW1278" t="str">
            <v>PROVINCIAL</v>
          </cell>
          <cell r="AX1278" t="str">
            <v>EN_TRANSITO</v>
          </cell>
          <cell r="AY1278" t="str">
            <v>LTE SAMSUNG A23 NEGRO: 1 und - sn. 356795951754469</v>
          </cell>
          <cell r="AZ1278" t="str">
            <v>TERMINAL</v>
          </cell>
          <cell r="BA1278" t="str">
            <v>Validar Biometrico</v>
          </cell>
        </row>
        <row r="1279">
          <cell r="A1279" t="str">
            <v>4771545</v>
          </cell>
          <cell r="B1279" t="str">
            <v>MDELIVERY</v>
          </cell>
          <cell r="C1279">
            <v>44922</v>
          </cell>
          <cell r="D1279" t="str">
            <v>FLEXNET ECUADOR - MDELIVERY</v>
          </cell>
          <cell r="E1279" t="str">
            <v>CALLE 28 DE JUNIO S/N Y GARCIA MORENO ENTRADA LLANO GRANDE</v>
          </cell>
          <cell r="H1279" t="str">
            <v>170208</v>
          </cell>
          <cell r="I1279" t="str">
            <v>QUITO</v>
          </cell>
          <cell r="J1279" t="str">
            <v>PICHINCHA</v>
          </cell>
          <cell r="K1279" t="str">
            <v>STEVS ALBERTO JARAMILLO ROMERO</v>
          </cell>
          <cell r="L1279" t="str">
            <v>TARQUI  CDLA MIRADOR DEL NORTE  MZ 42 VILLA 20 CALLE INGENIERO FELIPE PESO CAMPUZANO</v>
          </cell>
          <cell r="O1279" t="str">
            <v>090602</v>
          </cell>
          <cell r="P1279" t="str">
            <v>090602</v>
          </cell>
          <cell r="Q1279" t="str">
            <v>GUAYAS_GUAYAQUIL_TARQUI</v>
          </cell>
          <cell r="R1279" t="str">
            <v>4771545</v>
          </cell>
          <cell r="W1279" t="str">
            <v>0923048912_v3433v4442</v>
          </cell>
          <cell r="X1279" t="str">
            <v>0983875097-</v>
          </cell>
          <cell r="AA1279">
            <v>44922</v>
          </cell>
          <cell r="AD1279">
            <v>1</v>
          </cell>
          <cell r="AE1279">
            <v>1</v>
          </cell>
          <cell r="AH1279" t="str">
            <v>SECTOR NORTE A UNA CUADRAS DEL CAMPUS LA SALLE CASA CAFE 2 PISOS REALIZAR UNA LLAMADA PREVIA</v>
          </cell>
          <cell r="AI1279" t="str">
            <v>DESPACHO</v>
          </cell>
          <cell r="AJ1279" t="str">
            <v>Normal</v>
          </cell>
          <cell r="AL1279" t="str">
            <v>NO</v>
          </cell>
          <cell r="AN1279" t="str">
            <v>MOV tecnocom</v>
          </cell>
          <cell r="AO1279" t="str">
            <v>CANAL ONLINE</v>
          </cell>
          <cell r="AP1279">
            <v>44922</v>
          </cell>
          <cell r="AR1279" t="str">
            <v>MDELIVERY_4771545</v>
          </cell>
          <cell r="AS1279">
            <v>325035</v>
          </cell>
          <cell r="AT1279" t="str">
            <v>D40</v>
          </cell>
          <cell r="AU1279" t="str">
            <v>BTC</v>
          </cell>
          <cell r="AV1279">
            <v>1</v>
          </cell>
          <cell r="AW1279" t="str">
            <v>LOCAL</v>
          </cell>
          <cell r="AX1279" t="str">
            <v>EN_TRANSITO</v>
          </cell>
          <cell r="AY1279" t="str">
            <v>LTE NOKIA G21 AZUL: 1 und - sn. 355108340301136</v>
          </cell>
          <cell r="AZ1279" t="str">
            <v>TERMINAL</v>
          </cell>
          <cell r="BA1279" t="str">
            <v>Validar Biometrico, Validar Tarjeta Credito M,</v>
          </cell>
        </row>
        <row r="1280">
          <cell r="A1280" t="str">
            <v>4771600</v>
          </cell>
          <cell r="B1280" t="str">
            <v>MDELIVERY</v>
          </cell>
          <cell r="C1280">
            <v>44922</v>
          </cell>
          <cell r="D1280" t="str">
            <v>FLEXNET ECUADOR - MDELIVERY</v>
          </cell>
          <cell r="E1280" t="str">
            <v>CALLE 28 DE JUNIO S/N Y GARCIA MORENO ENTRADA LLANO GRANDE</v>
          </cell>
          <cell r="H1280" t="str">
            <v>170208</v>
          </cell>
          <cell r="I1280" t="str">
            <v>QUITO</v>
          </cell>
          <cell r="J1280" t="str">
            <v>PICHINCHA</v>
          </cell>
          <cell r="K1280" t="str">
            <v>ÑACATA LOACHAMIN JOHNNY JAVIER</v>
          </cell>
          <cell r="L1280" t="str">
            <v>QUITUMBE    AV  PEDRO VICENTE MALDONADO  SN GUAYANAY NAN</v>
          </cell>
          <cell r="O1280" t="str">
            <v>170703</v>
          </cell>
          <cell r="P1280" t="str">
            <v>170703</v>
          </cell>
          <cell r="Q1280" t="str">
            <v>PICHINCHA_QUITO_QUITUMBE</v>
          </cell>
          <cell r="R1280" t="str">
            <v>4771600</v>
          </cell>
          <cell r="W1280" t="str">
            <v>1718098781</v>
          </cell>
          <cell r="X1280" t="str">
            <v>0995724482-0998989278</v>
          </cell>
          <cell r="AA1280">
            <v>44922</v>
          </cell>
          <cell r="AD1280">
            <v>1</v>
          </cell>
          <cell r="AE1280">
            <v>1</v>
          </cell>
          <cell r="AH1280" t="str">
            <v>SECTOR SUSANA LETOR   COOP DE AHORRO Y CREDITO TULCAN</v>
          </cell>
          <cell r="AI1280" t="str">
            <v>DESPACHO</v>
          </cell>
          <cell r="AJ1280" t="str">
            <v>Normal</v>
          </cell>
          <cell r="AL1280" t="str">
            <v>NO</v>
          </cell>
          <cell r="AN1280" t="str">
            <v>MOV onlinevip</v>
          </cell>
          <cell r="AO1280" t="str">
            <v>CANAL ONLINE</v>
          </cell>
          <cell r="AP1280">
            <v>44922</v>
          </cell>
          <cell r="AR1280" t="str">
            <v>MDELIVERY_4771600</v>
          </cell>
          <cell r="AS1280">
            <v>325031</v>
          </cell>
          <cell r="AT1280" t="str">
            <v>D40</v>
          </cell>
          <cell r="AU1280" t="str">
            <v>BTC</v>
          </cell>
          <cell r="AV1280">
            <v>1</v>
          </cell>
          <cell r="AW1280" t="str">
            <v>LOCAL</v>
          </cell>
          <cell r="AX1280" t="str">
            <v>HABILITADO RUTEO</v>
          </cell>
          <cell r="AY1280" t="str">
            <v>LTE REALME 9I 128GB NEGRO: 1 und - sn. 869551050398256</v>
          </cell>
          <cell r="AZ1280" t="str">
            <v>TERMINAL</v>
          </cell>
          <cell r="BA1280" t="str">
            <v>Validar Biometrico</v>
          </cell>
        </row>
        <row r="1281">
          <cell r="A1281" t="str">
            <v>4771632</v>
          </cell>
          <cell r="B1281" t="str">
            <v>MDELIVERY</v>
          </cell>
          <cell r="C1281">
            <v>44922</v>
          </cell>
          <cell r="D1281" t="str">
            <v>FLEXNET ECUADOR - MDELIVERY</v>
          </cell>
          <cell r="E1281" t="str">
            <v>CALLE 28 DE JUNIO S/N Y GARCIA MORENO ENTRADA LLANO GRANDE</v>
          </cell>
          <cell r="H1281" t="str">
            <v>170208</v>
          </cell>
          <cell r="I1281" t="str">
            <v>QUITO</v>
          </cell>
          <cell r="J1281" t="str">
            <v>PICHINCHA</v>
          </cell>
          <cell r="K1281" t="str">
            <v>KARLO RAMIRO MOGROVEJO ROMAN</v>
          </cell>
          <cell r="L1281" t="str">
            <v>MACHALA CALLE BUENAVISTA SN CALLE BOYACA</v>
          </cell>
          <cell r="O1281" t="str">
            <v>170205</v>
          </cell>
          <cell r="P1281" t="str">
            <v>170205</v>
          </cell>
          <cell r="Q1281" t="str">
            <v>EL ORO_MACHALA_MACHALA</v>
          </cell>
          <cell r="R1281" t="str">
            <v>4771632</v>
          </cell>
          <cell r="W1281" t="str">
            <v>1103218333_V2343I2222</v>
          </cell>
          <cell r="X1281" t="str">
            <v>0992820260-</v>
          </cell>
          <cell r="AA1281">
            <v>44922</v>
          </cell>
          <cell r="AD1281">
            <v>1</v>
          </cell>
          <cell r="AE1281">
            <v>1</v>
          </cell>
          <cell r="AH1281" t="str">
            <v>ENTREGA EN EL HOSPITAL TEOFILO DAVILA 4TO PISO AREA DE TRAUMATOLOGIA HAY QUE LLAMAR AL TITULAR</v>
          </cell>
          <cell r="AI1281" t="str">
            <v>DESPACHO</v>
          </cell>
          <cell r="AJ1281" t="str">
            <v>Normal</v>
          </cell>
          <cell r="AL1281" t="str">
            <v>NO</v>
          </cell>
          <cell r="AN1281" t="str">
            <v>MOV tecnocom</v>
          </cell>
          <cell r="AO1281" t="str">
            <v>CANAL ONLINE</v>
          </cell>
          <cell r="AP1281">
            <v>44922</v>
          </cell>
          <cell r="AR1281" t="str">
            <v>MDELIVERY_4771632</v>
          </cell>
          <cell r="AS1281">
            <v>325034</v>
          </cell>
          <cell r="AT1281" t="str">
            <v>D40</v>
          </cell>
          <cell r="AU1281" t="str">
            <v>BTC</v>
          </cell>
          <cell r="AV1281">
            <v>1</v>
          </cell>
          <cell r="AW1281" t="str">
            <v>PROVINCIAL</v>
          </cell>
          <cell r="AX1281" t="str">
            <v>EN_TRANSITO</v>
          </cell>
          <cell r="AY1281" t="str">
            <v>LTE IPHONE 14 256GB NEGRO: 1 und - sn. 350654418659496</v>
          </cell>
          <cell r="AZ1281" t="str">
            <v>TERMINAL</v>
          </cell>
          <cell r="BA1281" t="str">
            <v>Validar Biometrico, Validar Tarjeta Credito M,</v>
          </cell>
        </row>
        <row r="1282">
          <cell r="A1282" t="str">
            <v>4771633</v>
          </cell>
          <cell r="B1282" t="str">
            <v>MDELIVERY</v>
          </cell>
          <cell r="C1282">
            <v>44922</v>
          </cell>
          <cell r="D1282" t="str">
            <v>FLEXNET ECUADOR - MDELIVERY</v>
          </cell>
          <cell r="E1282" t="str">
            <v>CALLE 28 DE JUNIO S/N Y GARCIA MORENO ENTRADA LLANO GRANDE</v>
          </cell>
          <cell r="H1282" t="str">
            <v>170208</v>
          </cell>
          <cell r="I1282" t="str">
            <v>QUITO</v>
          </cell>
          <cell r="J1282" t="str">
            <v>PICHINCHA</v>
          </cell>
          <cell r="K1282" t="str">
            <v>ZAMBRANO SOLORZANO TITO EDMUNDO</v>
          </cell>
          <cell r="L1282" t="str">
            <v>LEONIDAS PROANIO AV VICTOR VELIZ MACIAS  SN CALLE 23</v>
          </cell>
          <cell r="O1282" t="str">
            <v>130217</v>
          </cell>
          <cell r="P1282" t="str">
            <v>130217</v>
          </cell>
          <cell r="Q1282" t="str">
            <v>MANABI_MONTECRISTI_LEONIDAS PROANIO</v>
          </cell>
          <cell r="R1282" t="str">
            <v>4771633</v>
          </cell>
          <cell r="W1282" t="str">
            <v>1313319004</v>
          </cell>
          <cell r="X1282" t="str">
            <v>0967593068-0979413270</v>
          </cell>
          <cell r="AA1282">
            <v>44922</v>
          </cell>
          <cell r="AD1282">
            <v>1</v>
          </cell>
          <cell r="AE1282">
            <v>1</v>
          </cell>
          <cell r="AH1282" t="str">
            <v>SECTOR LEONIDAS PROANIO DIAGONAL AL TUTI ENTREGA EN EL MINIMARKET VIVI</v>
          </cell>
          <cell r="AI1282" t="str">
            <v>DESPACHO</v>
          </cell>
          <cell r="AJ1282" t="str">
            <v>Normal</v>
          </cell>
          <cell r="AL1282" t="str">
            <v>NO</v>
          </cell>
          <cell r="AN1282" t="str">
            <v>MOV onlinevip</v>
          </cell>
          <cell r="AO1282" t="str">
            <v>CANAL ONLINE</v>
          </cell>
          <cell r="AP1282">
            <v>44922</v>
          </cell>
          <cell r="AR1282" t="str">
            <v>MDELIVERY_4771633</v>
          </cell>
          <cell r="AS1282">
            <v>325038</v>
          </cell>
          <cell r="AT1282" t="str">
            <v>D40</v>
          </cell>
          <cell r="AU1282" t="str">
            <v>BTC</v>
          </cell>
          <cell r="AV1282">
            <v>1</v>
          </cell>
          <cell r="AW1282" t="str">
            <v>PROVINCIAL</v>
          </cell>
          <cell r="AX1282" t="str">
            <v>EN_TRANSITO</v>
          </cell>
          <cell r="AY1282" t="str">
            <v>LTE REALME GT MASTER EDITION AZUL: 1 und - sn. 867239051585350</v>
          </cell>
          <cell r="AZ1282" t="str">
            <v>TERMINAL</v>
          </cell>
          <cell r="BA1282" t="str">
            <v>Validar Biometrico</v>
          </cell>
        </row>
        <row r="1283">
          <cell r="A1283" t="str">
            <v>REASIG22-0197</v>
          </cell>
          <cell r="B1283" t="str">
            <v>MDELIVERY</v>
          </cell>
          <cell r="C1283">
            <v>44922</v>
          </cell>
          <cell r="D1283" t="str">
            <v>FLEXNET ECUADOR - MDELIVERY</v>
          </cell>
          <cell r="E1283" t="str">
            <v>CALLE 28 DE JUNIO S/N Y GARCIA MORENO ENTRADA LLANO GRANDE</v>
          </cell>
          <cell r="H1283" t="str">
            <v>170208</v>
          </cell>
          <cell r="I1283" t="str">
            <v>QUITO</v>
          </cell>
          <cell r="J1283" t="str">
            <v>PICHINCHA</v>
          </cell>
          <cell r="K1283" t="str">
            <v>REASIGNACIÓN</v>
          </cell>
          <cell r="L1283" t="str">
            <v>REASIGNAMIENTO INTERNO</v>
          </cell>
          <cell r="O1283" t="str">
            <v>QUITO</v>
          </cell>
          <cell r="P1283" t="str">
            <v>QUITO</v>
          </cell>
          <cell r="Q1283" t="str">
            <v>PICHINCHA</v>
          </cell>
          <cell r="R1283" t="str">
            <v>REASIG22-0197</v>
          </cell>
          <cell r="W1283" t="str">
            <v>-</v>
          </cell>
          <cell r="X1283" t="str">
            <v>-</v>
          </cell>
          <cell r="AA1283">
            <v>44922</v>
          </cell>
          <cell r="AD1283">
            <v>1</v>
          </cell>
          <cell r="AE1283">
            <v>1</v>
          </cell>
          <cell r="AH1283" t="str">
            <v/>
          </cell>
          <cell r="AI1283" t="str">
            <v>DESPACHO</v>
          </cell>
          <cell r="AJ1283" t="str">
            <v>Normal</v>
          </cell>
          <cell r="AL1283" t="str">
            <v>NO</v>
          </cell>
          <cell r="AO1283" t="str">
            <v>CANAL ONLINE</v>
          </cell>
          <cell r="AP1283">
            <v>44922</v>
          </cell>
          <cell r="AR1283" t="str">
            <v>MDELIVERY_REASIG22-0197</v>
          </cell>
          <cell r="AS1283">
            <v>324692</v>
          </cell>
          <cell r="AT1283" t="str">
            <v>D40</v>
          </cell>
          <cell r="AU1283" t="str">
            <v>BODEGA CENTRAL</v>
          </cell>
          <cell r="AV1283">
            <v>12</v>
          </cell>
          <cell r="AX1283" t="e">
            <v>#N/A</v>
          </cell>
          <cell r="AY1283" t="str">
            <v>HALFSIM MOVISTAR: 12 und - sn. 8959300520560302757,8959300520560302666,8959300520560301080,8959300520560299656,8959300120518921244,8959300120521874760,8959300520560301882,8959300520560307988,8959300520560310610,8959300520560308333,8959300520560932165,8959300520560929633</v>
          </cell>
          <cell r="AZ1283" t="str">
            <v>SIMCARD</v>
          </cell>
          <cell r="BA1283" t="str">
            <v/>
          </cell>
        </row>
        <row r="1284">
          <cell r="A1284" t="str">
            <v>TK-7483</v>
          </cell>
          <cell r="B1284" t="str">
            <v>MDELIVERY</v>
          </cell>
          <cell r="C1284">
            <v>44922</v>
          </cell>
          <cell r="D1284" t="str">
            <v>FLEXNET ECUADOR - MDELIVERY</v>
          </cell>
          <cell r="E1284" t="str">
            <v>CALLE 28 DE JUNIO S/N Y GARCIA MORENO ENTRADA LLANO GRANDE</v>
          </cell>
          <cell r="H1284" t="str">
            <v>170208</v>
          </cell>
          <cell r="I1284" t="str">
            <v>QUITO</v>
          </cell>
          <cell r="J1284" t="str">
            <v>PICHINCHA</v>
          </cell>
          <cell r="K1284" t="str">
            <v>OTECEL</v>
          </cell>
          <cell r="L1284" t="str">
            <v>AVDA SIMÓN BOLIVAR Y VIA NAYON CONJUNTO CORPORATIVO EKOPARK TORRE 3 TELEFONICA</v>
          </cell>
          <cell r="O1284" t="str">
            <v>QUITO</v>
          </cell>
          <cell r="P1284" t="str">
            <v>QUITO</v>
          </cell>
          <cell r="Q1284" t="str">
            <v>PICHINCHA</v>
          </cell>
          <cell r="R1284" t="str">
            <v>TK-7483</v>
          </cell>
          <cell r="W1284" t="str">
            <v/>
          </cell>
          <cell r="X1284" t="str">
            <v>098299225</v>
          </cell>
          <cell r="AA1284">
            <v>44922</v>
          </cell>
          <cell r="AD1284">
            <v>1</v>
          </cell>
          <cell r="AE1284">
            <v>1</v>
          </cell>
          <cell r="AH1284" t="str">
            <v/>
          </cell>
          <cell r="AI1284" t="str">
            <v>DESPACHO</v>
          </cell>
          <cell r="AJ1284" t="str">
            <v>Normal</v>
          </cell>
          <cell r="AL1284" t="str">
            <v>NO</v>
          </cell>
          <cell r="AN1284" t="str">
            <v/>
          </cell>
          <cell r="AO1284" t="str">
            <v>CANAL ONLINE</v>
          </cell>
          <cell r="AP1284">
            <v>44922</v>
          </cell>
          <cell r="AR1284" t="str">
            <v>MDELIVERY_TK-7483</v>
          </cell>
          <cell r="AS1284">
            <v>325182</v>
          </cell>
          <cell r="AT1284" t="str">
            <v>D40</v>
          </cell>
          <cell r="AU1284" t="str">
            <v>BTC</v>
          </cell>
          <cell r="AV1284">
            <v>1</v>
          </cell>
          <cell r="AX1284" t="str">
            <v>ENTREGADO</v>
          </cell>
          <cell r="AY1284" t="str">
            <v>ESIM MOVISTAR_ESIM EVOUCHERS CODE QR: 1 und - sn. 8959300120525768885</v>
          </cell>
          <cell r="AZ1284" t="str">
            <v>SIMCARD</v>
          </cell>
          <cell r="BA1284" t="str">
            <v/>
          </cell>
        </row>
        <row r="1285">
          <cell r="A1285" t="str">
            <v>TK-7484</v>
          </cell>
          <cell r="B1285" t="str">
            <v>MDELIVERY</v>
          </cell>
          <cell r="C1285">
            <v>44922</v>
          </cell>
          <cell r="D1285" t="str">
            <v>FLEXNET ECUADOR - MDELIVERY</v>
          </cell>
          <cell r="E1285" t="str">
            <v>CALLE 28 DE JUNIO S/N Y GARCIA MORENO ENTRADA LLANO GRANDE</v>
          </cell>
          <cell r="H1285" t="str">
            <v>170208</v>
          </cell>
          <cell r="I1285" t="str">
            <v>QUITO</v>
          </cell>
          <cell r="J1285" t="str">
            <v>PICHINCHA</v>
          </cell>
          <cell r="K1285" t="str">
            <v>OTECEL</v>
          </cell>
          <cell r="L1285" t="str">
            <v>AVDA SIMÓN BOLIVAR Y VIA NAYON CONJUNTO CORPORATIVO EKOPARK TORRE 3 TELEFONICA</v>
          </cell>
          <cell r="O1285" t="str">
            <v>QUITO</v>
          </cell>
          <cell r="P1285" t="str">
            <v>QUITO</v>
          </cell>
          <cell r="Q1285" t="str">
            <v>PICHINCHA</v>
          </cell>
          <cell r="R1285" t="str">
            <v>TK-7484</v>
          </cell>
          <cell r="W1285" t="str">
            <v/>
          </cell>
          <cell r="X1285" t="str">
            <v>098299225</v>
          </cell>
          <cell r="AA1285">
            <v>44922</v>
          </cell>
          <cell r="AD1285">
            <v>1</v>
          </cell>
          <cell r="AE1285">
            <v>1</v>
          </cell>
          <cell r="AH1285" t="str">
            <v/>
          </cell>
          <cell r="AI1285" t="str">
            <v>DESPACHO</v>
          </cell>
          <cell r="AJ1285" t="str">
            <v>Normal</v>
          </cell>
          <cell r="AL1285" t="str">
            <v>NO</v>
          </cell>
          <cell r="AN1285" t="str">
            <v/>
          </cell>
          <cell r="AO1285" t="str">
            <v>CANAL ONLINE</v>
          </cell>
          <cell r="AP1285">
            <v>44922</v>
          </cell>
          <cell r="AR1285" t="str">
            <v>MDELIVERY_TK-7484</v>
          </cell>
          <cell r="AS1285">
            <v>325180</v>
          </cell>
          <cell r="AT1285" t="str">
            <v>D40</v>
          </cell>
          <cell r="AU1285" t="str">
            <v>BTC</v>
          </cell>
          <cell r="AV1285">
            <v>1</v>
          </cell>
          <cell r="AX1285" t="str">
            <v>ENTREGADO</v>
          </cell>
          <cell r="AY1285" t="str">
            <v>ESIM MOVISTAR_ESIM EVOUCHERS CODE QR: 1 und - sn. 8959300120525777878</v>
          </cell>
          <cell r="AZ1285" t="str">
            <v>SIMCARD</v>
          </cell>
          <cell r="BA1285" t="str">
            <v/>
          </cell>
        </row>
        <row r="1286">
          <cell r="A1286" t="str">
            <v>TK-7506</v>
          </cell>
          <cell r="B1286" t="str">
            <v>MDELIVERY</v>
          </cell>
          <cell r="C1286">
            <v>44922</v>
          </cell>
          <cell r="D1286" t="str">
            <v>FLEXNET ECUADOR - MDELIVERY</v>
          </cell>
          <cell r="E1286" t="str">
            <v>CALLE 28 DE JUNIO S/N Y GARCIA MORENO ENTRADA LLANO GRANDE</v>
          </cell>
          <cell r="H1286" t="str">
            <v>170208</v>
          </cell>
          <cell r="I1286" t="str">
            <v>QUITO</v>
          </cell>
          <cell r="J1286" t="str">
            <v>PICHINCHA</v>
          </cell>
          <cell r="K1286" t="str">
            <v>OTECEL</v>
          </cell>
          <cell r="L1286" t="str">
            <v>AVDA SIMÓN BOLIVAR Y VIA NAYON CONJUNTO CORPORATIVO EKOPARK TORRE 3 TELEFONICA</v>
          </cell>
          <cell r="O1286" t="str">
            <v>QUITO</v>
          </cell>
          <cell r="P1286" t="str">
            <v>QUITO</v>
          </cell>
          <cell r="Q1286" t="str">
            <v>PICHINCHA</v>
          </cell>
          <cell r="R1286" t="str">
            <v>TK-7506</v>
          </cell>
          <cell r="W1286" t="str">
            <v/>
          </cell>
          <cell r="X1286" t="str">
            <v>098299225</v>
          </cell>
          <cell r="AA1286">
            <v>44922</v>
          </cell>
          <cell r="AD1286">
            <v>1</v>
          </cell>
          <cell r="AE1286">
            <v>1</v>
          </cell>
          <cell r="AH1286" t="str">
            <v/>
          </cell>
          <cell r="AI1286" t="str">
            <v>DESPACHO</v>
          </cell>
          <cell r="AJ1286" t="str">
            <v>Normal</v>
          </cell>
          <cell r="AL1286" t="str">
            <v>NO</v>
          </cell>
          <cell r="AN1286" t="str">
            <v/>
          </cell>
          <cell r="AO1286" t="str">
            <v>CANAL ONLINE</v>
          </cell>
          <cell r="AP1286">
            <v>44922</v>
          </cell>
          <cell r="AR1286" t="str">
            <v>MDELIVERY_TK-7506</v>
          </cell>
          <cell r="AS1286">
            <v>325184</v>
          </cell>
          <cell r="AT1286" t="str">
            <v>D40</v>
          </cell>
          <cell r="AU1286" t="str">
            <v>BTC</v>
          </cell>
          <cell r="AV1286">
            <v>1</v>
          </cell>
          <cell r="AX1286" t="str">
            <v>ENTREGADO</v>
          </cell>
          <cell r="AY1286" t="str">
            <v>ESIM MOVISTAR_ESIM EVOUCHERS CODE QR: 1 und - sn. 8959300120525778116</v>
          </cell>
          <cell r="AZ1286" t="str">
            <v>SIMCARD</v>
          </cell>
          <cell r="BA1286" t="str">
            <v/>
          </cell>
        </row>
        <row r="1287">
          <cell r="A1287" t="str">
            <v>TK-7508</v>
          </cell>
          <cell r="B1287" t="str">
            <v>MDELIVERY</v>
          </cell>
          <cell r="C1287">
            <v>44922</v>
          </cell>
          <cell r="D1287" t="str">
            <v>FLEXNET ECUADOR - MDELIVERY</v>
          </cell>
          <cell r="E1287" t="str">
            <v>CALLE 28 DE JUNIO S/N Y GARCIA MORENO ENTRADA LLANO GRANDE</v>
          </cell>
          <cell r="H1287" t="str">
            <v>170208</v>
          </cell>
          <cell r="I1287" t="str">
            <v>QUITO</v>
          </cell>
          <cell r="J1287" t="str">
            <v>PICHINCHA</v>
          </cell>
          <cell r="K1287" t="str">
            <v>OTECEL</v>
          </cell>
          <cell r="L1287" t="str">
            <v>AVDA SIMÓN BOLIVAR Y VIA NAYON CONJUNTO CORPORATIVO EKOPARK TORRE 3 TELEFONICA</v>
          </cell>
          <cell r="O1287" t="str">
            <v>QUITO</v>
          </cell>
          <cell r="P1287" t="str">
            <v>QUITO</v>
          </cell>
          <cell r="Q1287" t="str">
            <v>PICHINCHA</v>
          </cell>
          <cell r="R1287" t="str">
            <v>TK-7508</v>
          </cell>
          <cell r="W1287" t="str">
            <v/>
          </cell>
          <cell r="X1287" t="str">
            <v>098299225</v>
          </cell>
          <cell r="AA1287">
            <v>44922</v>
          </cell>
          <cell r="AD1287">
            <v>1</v>
          </cell>
          <cell r="AE1287">
            <v>1</v>
          </cell>
          <cell r="AH1287" t="str">
            <v/>
          </cell>
          <cell r="AI1287" t="str">
            <v>DESPACHO</v>
          </cell>
          <cell r="AJ1287" t="str">
            <v>Normal</v>
          </cell>
          <cell r="AL1287" t="str">
            <v>NO</v>
          </cell>
          <cell r="AN1287" t="str">
            <v/>
          </cell>
          <cell r="AO1287" t="str">
            <v>CANAL ONLINE</v>
          </cell>
          <cell r="AP1287">
            <v>44922</v>
          </cell>
          <cell r="AR1287" t="str">
            <v>MDELIVERY_TK-7508</v>
          </cell>
          <cell r="AS1287">
            <v>325179</v>
          </cell>
          <cell r="AT1287" t="str">
            <v>D40</v>
          </cell>
          <cell r="AU1287" t="str">
            <v>BTC</v>
          </cell>
          <cell r="AV1287">
            <v>1</v>
          </cell>
          <cell r="AX1287" t="str">
            <v>ENTREGADO</v>
          </cell>
          <cell r="AY1287" t="str">
            <v>ESIM MOVISTAR_ESIM EVOUCHERS CODE QR: 1 und - sn. 8959300120525774586</v>
          </cell>
          <cell r="AZ1287" t="str">
            <v>SIMCARD</v>
          </cell>
          <cell r="BA1287" t="str">
            <v/>
          </cell>
        </row>
        <row r="1288">
          <cell r="A1288" t="str">
            <v>TK-7512</v>
          </cell>
          <cell r="B1288" t="str">
            <v>MDELIVERY</v>
          </cell>
          <cell r="C1288">
            <v>44922</v>
          </cell>
          <cell r="D1288" t="str">
            <v>FLEXNET ECUADOR - MDELIVERY</v>
          </cell>
          <cell r="E1288" t="str">
            <v>CALLE 28 DE JUNIO S/N Y GARCIA MORENO ENTRADA LLANO GRANDE</v>
          </cell>
          <cell r="H1288" t="str">
            <v>170208</v>
          </cell>
          <cell r="I1288" t="str">
            <v>QUITO</v>
          </cell>
          <cell r="J1288" t="str">
            <v>PICHINCHA</v>
          </cell>
          <cell r="K1288" t="str">
            <v>OTECEL</v>
          </cell>
          <cell r="L1288" t="str">
            <v>AVDA SIMÓN BOLIVAR Y VIA NAYON CONJUNTO CORPORATIVO EKOPARK TORRE 3 TELEFONICA</v>
          </cell>
          <cell r="O1288" t="str">
            <v>QUITO</v>
          </cell>
          <cell r="P1288" t="str">
            <v>QUITO</v>
          </cell>
          <cell r="Q1288" t="str">
            <v>PICHINCHA</v>
          </cell>
          <cell r="R1288" t="str">
            <v>TK-7512</v>
          </cell>
          <cell r="W1288" t="str">
            <v/>
          </cell>
          <cell r="X1288" t="str">
            <v>098299225</v>
          </cell>
          <cell r="AA1288">
            <v>44922</v>
          </cell>
          <cell r="AD1288">
            <v>1</v>
          </cell>
          <cell r="AE1288">
            <v>1</v>
          </cell>
          <cell r="AH1288" t="str">
            <v/>
          </cell>
          <cell r="AI1288" t="str">
            <v>DESPACHO</v>
          </cell>
          <cell r="AJ1288" t="str">
            <v>Normal</v>
          </cell>
          <cell r="AL1288" t="str">
            <v>NO</v>
          </cell>
          <cell r="AN1288" t="str">
            <v/>
          </cell>
          <cell r="AO1288" t="str">
            <v>CANAL ONLINE</v>
          </cell>
          <cell r="AP1288">
            <v>44922</v>
          </cell>
          <cell r="AR1288" t="str">
            <v>MDELIVERY_TK-7512</v>
          </cell>
          <cell r="AS1288">
            <v>325183</v>
          </cell>
          <cell r="AT1288" t="str">
            <v>D40</v>
          </cell>
          <cell r="AU1288" t="str">
            <v>BTC</v>
          </cell>
          <cell r="AV1288">
            <v>4</v>
          </cell>
          <cell r="AX1288" t="str">
            <v>ENTREGADO</v>
          </cell>
          <cell r="AY1288" t="str">
            <v>ESIM MOVISTAR_ESIM EVOUCHERS CODE QR: 4 und - sn. 8959300120525778066,8959300120525778124,8959300120525778140,8959300120525771764</v>
          </cell>
          <cell r="AZ1288" t="str">
            <v>SIMCARD</v>
          </cell>
          <cell r="BA1288" t="str">
            <v/>
          </cell>
        </row>
        <row r="1289">
          <cell r="A1289" t="str">
            <v>TK-7513</v>
          </cell>
          <cell r="B1289" t="str">
            <v>MDELIVERY</v>
          </cell>
          <cell r="C1289">
            <v>44922</v>
          </cell>
          <cell r="D1289" t="str">
            <v>FLEXNET ECUADOR - MDELIVERY</v>
          </cell>
          <cell r="E1289" t="str">
            <v>CALLE 28 DE JUNIO S/N Y GARCIA MORENO ENTRADA LLANO GRANDE</v>
          </cell>
          <cell r="H1289" t="str">
            <v>170208</v>
          </cell>
          <cell r="I1289" t="str">
            <v>QUITO</v>
          </cell>
          <cell r="J1289" t="str">
            <v>PICHINCHA</v>
          </cell>
          <cell r="K1289" t="str">
            <v>OTECEL</v>
          </cell>
          <cell r="L1289" t="str">
            <v>AVDA SIMÓN BOLIVAR Y VIA NAYON CONJUNTO CORPORATIVO EKOPARK TORRE 3 TELEFONICA</v>
          </cell>
          <cell r="O1289" t="str">
            <v>QUITO</v>
          </cell>
          <cell r="P1289" t="str">
            <v>QUITO</v>
          </cell>
          <cell r="Q1289" t="str">
            <v>PICHINCHA</v>
          </cell>
          <cell r="R1289" t="str">
            <v>TK-7513</v>
          </cell>
          <cell r="W1289" t="str">
            <v/>
          </cell>
          <cell r="X1289" t="str">
            <v>098299225</v>
          </cell>
          <cell r="AA1289">
            <v>44922</v>
          </cell>
          <cell r="AD1289">
            <v>1</v>
          </cell>
          <cell r="AE1289">
            <v>1</v>
          </cell>
          <cell r="AH1289" t="str">
            <v/>
          </cell>
          <cell r="AI1289" t="str">
            <v>DESPACHO</v>
          </cell>
          <cell r="AJ1289" t="str">
            <v>Normal</v>
          </cell>
          <cell r="AL1289" t="str">
            <v>NO</v>
          </cell>
          <cell r="AN1289" t="str">
            <v/>
          </cell>
          <cell r="AO1289" t="str">
            <v>CANAL ONLINE</v>
          </cell>
          <cell r="AP1289">
            <v>44922</v>
          </cell>
          <cell r="AR1289" t="str">
            <v>MDELIVERY_TK-7513</v>
          </cell>
          <cell r="AS1289">
            <v>325181</v>
          </cell>
          <cell r="AT1289" t="str">
            <v>D40</v>
          </cell>
          <cell r="AU1289" t="str">
            <v>BTC</v>
          </cell>
          <cell r="AV1289">
            <v>1</v>
          </cell>
          <cell r="AX1289" t="str">
            <v>ENTREGADO</v>
          </cell>
          <cell r="AY1289" t="str">
            <v>ESIM MOVISTAR_ESIM EVOUCHERS CODE QR: 1 und - sn. 8959300120525771822</v>
          </cell>
          <cell r="AZ1289" t="str">
            <v>SIMCARD</v>
          </cell>
          <cell r="BA1289" t="str">
            <v/>
          </cell>
        </row>
        <row r="1290">
          <cell r="A1290" t="str">
            <v>TK-7514</v>
          </cell>
          <cell r="B1290" t="str">
            <v>MDELIVERY</v>
          </cell>
          <cell r="C1290">
            <v>44922</v>
          </cell>
          <cell r="D1290" t="str">
            <v>FLEXNET ECUADOR - MDELIVERY</v>
          </cell>
          <cell r="E1290" t="str">
            <v>CALLE 28 DE JUNIO S/N Y GARCIA MORENO ENTRADA LLANO GRANDE</v>
          </cell>
          <cell r="H1290" t="str">
            <v>170208</v>
          </cell>
          <cell r="I1290" t="str">
            <v>QUITO</v>
          </cell>
          <cell r="J1290" t="str">
            <v>PICHINCHA</v>
          </cell>
          <cell r="K1290" t="str">
            <v>OTECEL</v>
          </cell>
          <cell r="L1290" t="str">
            <v>AVDA SIMÓN BOLIVAR Y VIA NAYON CONJUNTO CORPORATIVO EKOPARK TORRE 3 TELEFONICA</v>
          </cell>
          <cell r="O1290" t="str">
            <v>QUITO</v>
          </cell>
          <cell r="P1290" t="str">
            <v>QUITO</v>
          </cell>
          <cell r="Q1290" t="str">
            <v>PICHINCHA</v>
          </cell>
          <cell r="R1290" t="str">
            <v>TK-7514</v>
          </cell>
          <cell r="W1290" t="str">
            <v/>
          </cell>
          <cell r="X1290" t="str">
            <v>098299225</v>
          </cell>
          <cell r="AA1290">
            <v>44922</v>
          </cell>
          <cell r="AD1290">
            <v>1</v>
          </cell>
          <cell r="AE1290">
            <v>1</v>
          </cell>
          <cell r="AH1290" t="str">
            <v/>
          </cell>
          <cell r="AI1290" t="str">
            <v>DESPACHO</v>
          </cell>
          <cell r="AJ1290" t="str">
            <v>Normal</v>
          </cell>
          <cell r="AL1290" t="str">
            <v>NO</v>
          </cell>
          <cell r="AN1290" t="str">
            <v/>
          </cell>
          <cell r="AO1290" t="str">
            <v>CANAL ONLINE</v>
          </cell>
          <cell r="AP1290">
            <v>44922</v>
          </cell>
          <cell r="AR1290" t="str">
            <v>MDELIVERY_TK-7514</v>
          </cell>
          <cell r="AS1290">
            <v>325185</v>
          </cell>
          <cell r="AT1290" t="str">
            <v>D40</v>
          </cell>
          <cell r="AU1290" t="str">
            <v>BTC</v>
          </cell>
          <cell r="AV1290">
            <v>1</v>
          </cell>
          <cell r="AX1290" t="str">
            <v>ENTREGADO</v>
          </cell>
          <cell r="AY1290" t="str">
            <v>ESIM MOVISTAR_ESIM EVOUCHERS CODE QR: 1 und - sn. 8959300120525771806</v>
          </cell>
          <cell r="AZ1290" t="str">
            <v>SIMCARD</v>
          </cell>
          <cell r="BA1290" t="str">
            <v/>
          </cell>
        </row>
        <row r="1291">
          <cell r="A1291" t="str">
            <v>TK-7515</v>
          </cell>
          <cell r="B1291" t="str">
            <v>MDELIVERY</v>
          </cell>
          <cell r="C1291">
            <v>44922</v>
          </cell>
          <cell r="D1291" t="str">
            <v>FLEXNET ECUADOR - MDELIVERY</v>
          </cell>
          <cell r="E1291" t="str">
            <v>CALLE 28 DE JUNIO S/N Y GARCIA MORENO ENTRADA LLANO GRANDE</v>
          </cell>
          <cell r="H1291" t="str">
            <v>170208</v>
          </cell>
          <cell r="I1291" t="str">
            <v>QUITO</v>
          </cell>
          <cell r="J1291" t="str">
            <v>PICHINCHA</v>
          </cell>
          <cell r="K1291" t="str">
            <v>OTECEL</v>
          </cell>
          <cell r="L1291" t="str">
            <v>AVDA SIMÓN BOLIVAR Y VIA NAYON CONJUNTO CORPORATIVO EKOPARK TORRE 3 TELEFONICA</v>
          </cell>
          <cell r="O1291" t="str">
            <v>QUITO</v>
          </cell>
          <cell r="P1291" t="str">
            <v>QUITO</v>
          </cell>
          <cell r="Q1291" t="str">
            <v>PICHINCHA</v>
          </cell>
          <cell r="R1291" t="str">
            <v>TK-7515</v>
          </cell>
          <cell r="W1291" t="str">
            <v/>
          </cell>
          <cell r="X1291" t="str">
            <v>098299225</v>
          </cell>
          <cell r="AA1291">
            <v>44922</v>
          </cell>
          <cell r="AD1291">
            <v>1</v>
          </cell>
          <cell r="AE1291">
            <v>1</v>
          </cell>
          <cell r="AH1291" t="str">
            <v/>
          </cell>
          <cell r="AI1291" t="str">
            <v>DESPACHO</v>
          </cell>
          <cell r="AJ1291" t="str">
            <v>Normal</v>
          </cell>
          <cell r="AL1291" t="str">
            <v>NO</v>
          </cell>
          <cell r="AN1291" t="str">
            <v/>
          </cell>
          <cell r="AO1291" t="str">
            <v>CANAL ONLINE</v>
          </cell>
          <cell r="AP1291">
            <v>44922</v>
          </cell>
          <cell r="AR1291" t="str">
            <v>MDELIVERY_TK-7515</v>
          </cell>
          <cell r="AS1291">
            <v>325178</v>
          </cell>
          <cell r="AT1291" t="str">
            <v>D40</v>
          </cell>
          <cell r="AU1291" t="str">
            <v>BTC</v>
          </cell>
          <cell r="AV1291">
            <v>1</v>
          </cell>
          <cell r="AX1291" t="str">
            <v>ENTREGADO</v>
          </cell>
          <cell r="AY1291" t="str">
            <v>ESIM MOVISTAR_ESIM EVOUCHERS CODE QR: 1 und - sn. 8959300120525771780</v>
          </cell>
          <cell r="AZ1291" t="str">
            <v>SIMCARD</v>
          </cell>
          <cell r="BA1291" t="str">
            <v/>
          </cell>
        </row>
        <row r="1292">
          <cell r="A1292" t="str">
            <v>TK-7516</v>
          </cell>
          <cell r="B1292" t="str">
            <v>MDELIVERY</v>
          </cell>
          <cell r="C1292">
            <v>44922</v>
          </cell>
          <cell r="D1292" t="str">
            <v>FLEXNET ECUADOR - MDELIVERY</v>
          </cell>
          <cell r="E1292" t="str">
            <v>CALLE 28 DE JUNIO S/N Y GARCIA MORENO ENTRADA LLANO GRANDE</v>
          </cell>
          <cell r="H1292" t="str">
            <v>170208</v>
          </cell>
          <cell r="I1292" t="str">
            <v>QUITO</v>
          </cell>
          <cell r="J1292" t="str">
            <v>PICHINCHA</v>
          </cell>
          <cell r="K1292" t="str">
            <v>OTECEL</v>
          </cell>
          <cell r="L1292" t="str">
            <v>AVDA SIMÓN BOLIVAR Y VIA NAYON CONJUNTO CORPORATIVO EKOPARK TORRE 3 TELEFONICA</v>
          </cell>
          <cell r="O1292" t="str">
            <v>QUITO</v>
          </cell>
          <cell r="P1292" t="str">
            <v>QUITO</v>
          </cell>
          <cell r="Q1292" t="str">
            <v>PICHINCHA</v>
          </cell>
          <cell r="R1292" t="str">
            <v>TK-7516</v>
          </cell>
          <cell r="W1292" t="str">
            <v/>
          </cell>
          <cell r="X1292" t="str">
            <v>098299225</v>
          </cell>
          <cell r="AA1292">
            <v>44922</v>
          </cell>
          <cell r="AD1292">
            <v>1</v>
          </cell>
          <cell r="AE1292">
            <v>1</v>
          </cell>
          <cell r="AH1292" t="str">
            <v/>
          </cell>
          <cell r="AI1292" t="str">
            <v>DESPACHO</v>
          </cell>
          <cell r="AJ1292" t="str">
            <v>Normal</v>
          </cell>
          <cell r="AL1292" t="str">
            <v>NO</v>
          </cell>
          <cell r="AN1292" t="str">
            <v/>
          </cell>
          <cell r="AO1292" t="str">
            <v>CANAL ONLINE</v>
          </cell>
          <cell r="AP1292">
            <v>44922</v>
          </cell>
          <cell r="AR1292" t="str">
            <v>MDELIVERY_TK-7516</v>
          </cell>
          <cell r="AS1292">
            <v>325190</v>
          </cell>
          <cell r="AT1292" t="str">
            <v>D40</v>
          </cell>
          <cell r="AU1292" t="str">
            <v>BTC</v>
          </cell>
          <cell r="AV1292">
            <v>1</v>
          </cell>
          <cell r="AX1292" t="str">
            <v>ENTREGADO</v>
          </cell>
          <cell r="AY1292" t="str">
            <v>ESIM MOVISTAR_ESIM EVOUCHERS CODE QR: 1 und - sn. 8959300120525777944</v>
          </cell>
          <cell r="AZ1292" t="str">
            <v>SIMCARD</v>
          </cell>
          <cell r="BA1292" t="str">
            <v/>
          </cell>
        </row>
        <row r="1293">
          <cell r="A1293" t="str">
            <v>TK-7517</v>
          </cell>
          <cell r="B1293" t="str">
            <v>MDELIVERY</v>
          </cell>
          <cell r="C1293">
            <v>44922</v>
          </cell>
          <cell r="D1293" t="str">
            <v>FLEXNET ECUADOR - MDELIVERY</v>
          </cell>
          <cell r="E1293" t="str">
            <v>CALLE 28 DE JUNIO S/N Y GARCIA MORENO ENTRADA LLANO GRANDE</v>
          </cell>
          <cell r="H1293" t="str">
            <v>170208</v>
          </cell>
          <cell r="I1293" t="str">
            <v>QUITO</v>
          </cell>
          <cell r="J1293" t="str">
            <v>PICHINCHA</v>
          </cell>
          <cell r="K1293" t="str">
            <v>OTECEL</v>
          </cell>
          <cell r="L1293" t="str">
            <v>AVDA SIMÓN BOLIVAR Y VIA NAYON CONJUNTO CORPORATIVO EKOPARK TORRE 3 TELEFONICA</v>
          </cell>
          <cell r="O1293" t="str">
            <v>QUITO</v>
          </cell>
          <cell r="P1293" t="str">
            <v>QUITO</v>
          </cell>
          <cell r="Q1293" t="str">
            <v>PICHINCHA</v>
          </cell>
          <cell r="R1293" t="str">
            <v>TK-7517</v>
          </cell>
          <cell r="W1293" t="str">
            <v/>
          </cell>
          <cell r="X1293" t="str">
            <v>098299225</v>
          </cell>
          <cell r="AA1293">
            <v>44922</v>
          </cell>
          <cell r="AD1293">
            <v>1</v>
          </cell>
          <cell r="AE1293">
            <v>1</v>
          </cell>
          <cell r="AH1293" t="str">
            <v/>
          </cell>
          <cell r="AI1293" t="str">
            <v>DESPACHO</v>
          </cell>
          <cell r="AJ1293" t="str">
            <v>Normal</v>
          </cell>
          <cell r="AL1293" t="str">
            <v>NO</v>
          </cell>
          <cell r="AN1293" t="str">
            <v/>
          </cell>
          <cell r="AO1293" t="str">
            <v>CANAL ONLINE</v>
          </cell>
          <cell r="AP1293">
            <v>44922</v>
          </cell>
          <cell r="AR1293" t="str">
            <v>MDELIVERY_TK-7517</v>
          </cell>
          <cell r="AS1293">
            <v>325188</v>
          </cell>
          <cell r="AT1293" t="str">
            <v>D40</v>
          </cell>
          <cell r="AU1293" t="str">
            <v>BTC</v>
          </cell>
          <cell r="AV1293">
            <v>1</v>
          </cell>
          <cell r="AX1293" t="str">
            <v>ENTREGADO</v>
          </cell>
          <cell r="AY1293" t="str">
            <v>ESIM MOVISTAR_ESIM EVOUCHERS CODE QR: 1 und - sn. 8959300120525777902</v>
          </cell>
          <cell r="AZ1293" t="str">
            <v>SIMCARD</v>
          </cell>
          <cell r="BA1293" t="str">
            <v/>
          </cell>
        </row>
        <row r="1294">
          <cell r="A1294" t="str">
            <v>TK-7518</v>
          </cell>
          <cell r="B1294" t="str">
            <v>MDELIVERY</v>
          </cell>
          <cell r="C1294">
            <v>44922</v>
          </cell>
          <cell r="D1294" t="str">
            <v>FLEXNET ECUADOR - MDELIVERY</v>
          </cell>
          <cell r="E1294" t="str">
            <v>CALLE 28 DE JUNIO S/N Y GARCIA MORENO ENTRADA LLANO GRANDE</v>
          </cell>
          <cell r="H1294" t="str">
            <v>170208</v>
          </cell>
          <cell r="I1294" t="str">
            <v>QUITO</v>
          </cell>
          <cell r="J1294" t="str">
            <v>PICHINCHA</v>
          </cell>
          <cell r="K1294" t="str">
            <v>OTECEL</v>
          </cell>
          <cell r="L1294" t="str">
            <v>AVDA SIMÓN BOLIVAR Y VIA NAYON CONJUNTO CORPORATIVO EKOPARK TORRE 3 TELEFONICA</v>
          </cell>
          <cell r="O1294" t="str">
            <v>QUITO</v>
          </cell>
          <cell r="P1294" t="str">
            <v>QUITO</v>
          </cell>
          <cell r="Q1294" t="str">
            <v>PICHINCHA</v>
          </cell>
          <cell r="R1294" t="str">
            <v>TK-7518</v>
          </cell>
          <cell r="W1294" t="str">
            <v/>
          </cell>
          <cell r="X1294" t="str">
            <v>098299225</v>
          </cell>
          <cell r="AA1294">
            <v>44922</v>
          </cell>
          <cell r="AD1294">
            <v>1</v>
          </cell>
          <cell r="AE1294">
            <v>1</v>
          </cell>
          <cell r="AH1294" t="str">
            <v/>
          </cell>
          <cell r="AI1294" t="str">
            <v>DESPACHO</v>
          </cell>
          <cell r="AJ1294" t="str">
            <v>Normal</v>
          </cell>
          <cell r="AL1294" t="str">
            <v>NO</v>
          </cell>
          <cell r="AN1294" t="str">
            <v/>
          </cell>
          <cell r="AO1294" t="str">
            <v>CANAL ONLINE</v>
          </cell>
          <cell r="AP1294">
            <v>44922</v>
          </cell>
          <cell r="AR1294" t="str">
            <v>MDELIVERY_TK-7518</v>
          </cell>
          <cell r="AS1294">
            <v>325192</v>
          </cell>
          <cell r="AT1294" t="str">
            <v>D40</v>
          </cell>
          <cell r="AU1294" t="str">
            <v>BTC</v>
          </cell>
          <cell r="AV1294">
            <v>1</v>
          </cell>
          <cell r="AX1294" t="str">
            <v>ENTREGADO</v>
          </cell>
          <cell r="AY1294" t="str">
            <v>ESIM MOVISTAR_ESIM EVOUCHERS CODE QR: 1 und - sn. 8959300120525771566</v>
          </cell>
          <cell r="AZ1294" t="str">
            <v>SIMCARD</v>
          </cell>
          <cell r="BA1294" t="str">
            <v/>
          </cell>
        </row>
        <row r="1295">
          <cell r="A1295" t="str">
            <v>TK-7519</v>
          </cell>
          <cell r="B1295" t="str">
            <v>MDELIVERY</v>
          </cell>
          <cell r="C1295">
            <v>44922</v>
          </cell>
          <cell r="D1295" t="str">
            <v>FLEXNET ECUADOR - MDELIVERY</v>
          </cell>
          <cell r="E1295" t="str">
            <v>CALLE 28 DE JUNIO S/N Y GARCIA MORENO ENTRADA LLANO GRANDE</v>
          </cell>
          <cell r="H1295" t="str">
            <v>170208</v>
          </cell>
          <cell r="I1295" t="str">
            <v>QUITO</v>
          </cell>
          <cell r="J1295" t="str">
            <v>PICHINCHA</v>
          </cell>
          <cell r="K1295" t="str">
            <v>OTECEL</v>
          </cell>
          <cell r="L1295" t="str">
            <v>AVDA SIMÓN BOLIVAR Y VIA NAYON CONJUNTO CORPORATIVO EKOPARK TORRE 3 TELEFONICA</v>
          </cell>
          <cell r="O1295" t="str">
            <v>QUITO</v>
          </cell>
          <cell r="P1295" t="str">
            <v>QUITO</v>
          </cell>
          <cell r="Q1295" t="str">
            <v>PICHINCHA</v>
          </cell>
          <cell r="R1295" t="str">
            <v>TK-7519</v>
          </cell>
          <cell r="W1295" t="str">
            <v/>
          </cell>
          <cell r="X1295" t="str">
            <v>098299225</v>
          </cell>
          <cell r="AA1295">
            <v>44922</v>
          </cell>
          <cell r="AD1295">
            <v>1</v>
          </cell>
          <cell r="AE1295">
            <v>1</v>
          </cell>
          <cell r="AH1295" t="str">
            <v/>
          </cell>
          <cell r="AI1295" t="str">
            <v>DESPACHO</v>
          </cell>
          <cell r="AJ1295" t="str">
            <v>Normal</v>
          </cell>
          <cell r="AL1295" t="str">
            <v>NO</v>
          </cell>
          <cell r="AN1295" t="str">
            <v/>
          </cell>
          <cell r="AO1295" t="str">
            <v>CANAL ONLINE</v>
          </cell>
          <cell r="AP1295">
            <v>44922</v>
          </cell>
          <cell r="AR1295" t="str">
            <v>MDELIVERY_TK-7519</v>
          </cell>
          <cell r="AS1295">
            <v>325187</v>
          </cell>
          <cell r="AT1295" t="str">
            <v>D40</v>
          </cell>
          <cell r="AU1295" t="str">
            <v>BTC</v>
          </cell>
          <cell r="AV1295">
            <v>1</v>
          </cell>
          <cell r="AX1295" t="str">
            <v>ENTREGADO</v>
          </cell>
          <cell r="AY1295" t="str">
            <v>ESIM MOVISTAR_ESIM EVOUCHERS CODE QR: 1 und - sn. 8959300120525771582</v>
          </cell>
          <cell r="AZ1295" t="str">
            <v>SIMCARD</v>
          </cell>
          <cell r="BA1295" t="str">
            <v/>
          </cell>
        </row>
        <row r="1296">
          <cell r="A1296" t="str">
            <v>TK-7520</v>
          </cell>
          <cell r="B1296" t="str">
            <v>MDELIVERY</v>
          </cell>
          <cell r="C1296">
            <v>44922</v>
          </cell>
          <cell r="D1296" t="str">
            <v>FLEXNET ECUADOR - MDELIVERY</v>
          </cell>
          <cell r="E1296" t="str">
            <v>CALLE 28 DE JUNIO S/N Y GARCIA MORENO ENTRADA LLANO GRANDE</v>
          </cell>
          <cell r="H1296" t="str">
            <v>170208</v>
          </cell>
          <cell r="I1296" t="str">
            <v>QUITO</v>
          </cell>
          <cell r="J1296" t="str">
            <v>PICHINCHA</v>
          </cell>
          <cell r="K1296" t="str">
            <v>OTECEL</v>
          </cell>
          <cell r="L1296" t="str">
            <v>AVDA SIMÓN BOLIVAR Y VIA NAYON CONJUNTO CORPORATIVO EKOPARK TORRE 3 TELEFONICA</v>
          </cell>
          <cell r="O1296" t="str">
            <v>QUITO</v>
          </cell>
          <cell r="P1296" t="str">
            <v>QUITO</v>
          </cell>
          <cell r="Q1296" t="str">
            <v>PICHINCHA</v>
          </cell>
          <cell r="R1296" t="str">
            <v>TK-7520</v>
          </cell>
          <cell r="W1296" t="str">
            <v/>
          </cell>
          <cell r="X1296" t="str">
            <v>098299225</v>
          </cell>
          <cell r="AA1296">
            <v>44922</v>
          </cell>
          <cell r="AD1296">
            <v>1</v>
          </cell>
          <cell r="AE1296">
            <v>1</v>
          </cell>
          <cell r="AH1296" t="str">
            <v/>
          </cell>
          <cell r="AI1296" t="str">
            <v>DESPACHO</v>
          </cell>
          <cell r="AJ1296" t="str">
            <v>Normal</v>
          </cell>
          <cell r="AL1296" t="str">
            <v>NO</v>
          </cell>
          <cell r="AN1296" t="str">
            <v/>
          </cell>
          <cell r="AO1296" t="str">
            <v>CANAL ONLINE</v>
          </cell>
          <cell r="AP1296">
            <v>44922</v>
          </cell>
          <cell r="AR1296" t="str">
            <v>MDELIVERY_TK-7520</v>
          </cell>
          <cell r="AS1296">
            <v>325191</v>
          </cell>
          <cell r="AT1296" t="str">
            <v>D40</v>
          </cell>
          <cell r="AU1296" t="str">
            <v>BTC</v>
          </cell>
          <cell r="AV1296">
            <v>1</v>
          </cell>
          <cell r="AX1296" t="str">
            <v>ENTREGADO</v>
          </cell>
          <cell r="AY1296" t="str">
            <v>ESIM MOVISTAR_ESIM EVOUCHERS CODE QR: 1 und - sn. 8959300120525771681</v>
          </cell>
          <cell r="AZ1296" t="str">
            <v>SIMCARD</v>
          </cell>
          <cell r="BA1296" t="str">
            <v/>
          </cell>
        </row>
        <row r="1297">
          <cell r="A1297" t="str">
            <v>TK-7521</v>
          </cell>
          <cell r="B1297" t="str">
            <v>MDELIVERY</v>
          </cell>
          <cell r="C1297">
            <v>44922</v>
          </cell>
          <cell r="D1297" t="str">
            <v>FLEXNET ECUADOR - MDELIVERY</v>
          </cell>
          <cell r="E1297" t="str">
            <v>CALLE 28 DE JUNIO S/N Y GARCIA MORENO ENTRADA LLANO GRANDE</v>
          </cell>
          <cell r="H1297" t="str">
            <v>170208</v>
          </cell>
          <cell r="I1297" t="str">
            <v>QUITO</v>
          </cell>
          <cell r="J1297" t="str">
            <v>PICHINCHA</v>
          </cell>
          <cell r="K1297" t="str">
            <v>OTECEL</v>
          </cell>
          <cell r="L1297" t="str">
            <v>AVDA SIMÓN BOLIVAR Y VIA NAYON CONJUNTO CORPORATIVO EKOPARK TORRE 3 TELEFONICA</v>
          </cell>
          <cell r="O1297" t="str">
            <v>QUITO</v>
          </cell>
          <cell r="P1297" t="str">
            <v>QUITO</v>
          </cell>
          <cell r="Q1297" t="str">
            <v>PICHINCHA</v>
          </cell>
          <cell r="R1297" t="str">
            <v>TK-7521</v>
          </cell>
          <cell r="W1297" t="str">
            <v/>
          </cell>
          <cell r="X1297" t="str">
            <v>098299225</v>
          </cell>
          <cell r="AA1297">
            <v>44922</v>
          </cell>
          <cell r="AD1297">
            <v>1</v>
          </cell>
          <cell r="AE1297">
            <v>1</v>
          </cell>
          <cell r="AH1297" t="str">
            <v/>
          </cell>
          <cell r="AI1297" t="str">
            <v>DESPACHO</v>
          </cell>
          <cell r="AJ1297" t="str">
            <v>Normal</v>
          </cell>
          <cell r="AL1297" t="str">
            <v>NO</v>
          </cell>
          <cell r="AN1297" t="str">
            <v/>
          </cell>
          <cell r="AO1297" t="str">
            <v>CANAL ONLINE</v>
          </cell>
          <cell r="AP1297">
            <v>44922</v>
          </cell>
          <cell r="AR1297" t="str">
            <v>MDELIVERY_TK-7521</v>
          </cell>
          <cell r="AS1297">
            <v>325189</v>
          </cell>
          <cell r="AT1297" t="str">
            <v>D40</v>
          </cell>
          <cell r="AU1297" t="str">
            <v>BTC</v>
          </cell>
          <cell r="AV1297">
            <v>1</v>
          </cell>
          <cell r="AX1297" t="str">
            <v>ENTREGADO</v>
          </cell>
          <cell r="AY1297" t="str">
            <v>ESIM MOVISTAR_ESIM EVOUCHERS CODE QR: 1 und - sn. 8959300120525771707</v>
          </cell>
          <cell r="AZ1297" t="str">
            <v>SIMCARD</v>
          </cell>
          <cell r="BA1297" t="str">
            <v/>
          </cell>
        </row>
        <row r="1298">
          <cell r="A1298" t="str">
            <v>TK-7522</v>
          </cell>
          <cell r="B1298" t="str">
            <v>MDELIVERY</v>
          </cell>
          <cell r="C1298">
            <v>44922</v>
          </cell>
          <cell r="D1298" t="str">
            <v>FLEXNET ECUADOR - MDELIVERY</v>
          </cell>
          <cell r="E1298" t="str">
            <v>CALLE 28 DE JUNIO S/N Y GARCIA MORENO ENTRADA LLANO GRANDE</v>
          </cell>
          <cell r="H1298" t="str">
            <v>170208</v>
          </cell>
          <cell r="I1298" t="str">
            <v>QUITO</v>
          </cell>
          <cell r="J1298" t="str">
            <v>PICHINCHA</v>
          </cell>
          <cell r="K1298" t="str">
            <v>OTECEL</v>
          </cell>
          <cell r="L1298" t="str">
            <v>AVDA SIMÓN BOLIVAR Y VIA NAYON CONJUNTO CORPORATIVO EKOPARK TORRE 3 TELEFONICA</v>
          </cell>
          <cell r="O1298" t="str">
            <v>QUITO</v>
          </cell>
          <cell r="P1298" t="str">
            <v>QUITO</v>
          </cell>
          <cell r="Q1298" t="str">
            <v>PICHINCHA</v>
          </cell>
          <cell r="R1298" t="str">
            <v>TK-7522</v>
          </cell>
          <cell r="W1298" t="str">
            <v/>
          </cell>
          <cell r="X1298" t="str">
            <v>098299225</v>
          </cell>
          <cell r="AA1298">
            <v>44922</v>
          </cell>
          <cell r="AD1298">
            <v>1</v>
          </cell>
          <cell r="AE1298">
            <v>1</v>
          </cell>
          <cell r="AH1298" t="str">
            <v/>
          </cell>
          <cell r="AI1298" t="str">
            <v>DESPACHO</v>
          </cell>
          <cell r="AJ1298" t="str">
            <v>Normal</v>
          </cell>
          <cell r="AL1298" t="str">
            <v>NO</v>
          </cell>
          <cell r="AN1298" t="str">
            <v/>
          </cell>
          <cell r="AO1298" t="str">
            <v>CANAL ONLINE</v>
          </cell>
          <cell r="AP1298">
            <v>44922</v>
          </cell>
          <cell r="AR1298" t="str">
            <v>MDELIVERY_TK-7522</v>
          </cell>
          <cell r="AS1298">
            <v>325193</v>
          </cell>
          <cell r="AT1298" t="str">
            <v>D40</v>
          </cell>
          <cell r="AU1298" t="str">
            <v>BTC</v>
          </cell>
          <cell r="AV1298">
            <v>1</v>
          </cell>
          <cell r="AX1298" t="str">
            <v>ENTREGADO</v>
          </cell>
          <cell r="AY1298" t="str">
            <v>ESIM MOVISTAR_ESIM EVOUCHERS CODE QR: 1 und - sn. 8959300120525771665</v>
          </cell>
          <cell r="AZ1298" t="str">
            <v>SIMCARD</v>
          </cell>
          <cell r="BA1298" t="str">
            <v/>
          </cell>
        </row>
        <row r="1299">
          <cell r="A1299" t="str">
            <v>TK-7523</v>
          </cell>
          <cell r="B1299" t="str">
            <v>MDELIVERY</v>
          </cell>
          <cell r="C1299">
            <v>44922</v>
          </cell>
          <cell r="D1299" t="str">
            <v>FLEXNET ECUADOR - MDELIVERY</v>
          </cell>
          <cell r="E1299" t="str">
            <v>CALLE 28 DE JUNIO S/N Y GARCIA MORENO ENTRADA LLANO GRANDE</v>
          </cell>
          <cell r="H1299" t="str">
            <v>170208</v>
          </cell>
          <cell r="I1299" t="str">
            <v>QUITO</v>
          </cell>
          <cell r="J1299" t="str">
            <v>PICHINCHA</v>
          </cell>
          <cell r="K1299" t="str">
            <v>OTECEL</v>
          </cell>
          <cell r="L1299" t="str">
            <v>AVDA SIMÓN BOLIVAR Y VIA NAYON CONJUNTO CORPORATIVO EKOPARK TORRE 3 TELEFONICA</v>
          </cell>
          <cell r="O1299" t="str">
            <v>QUITO</v>
          </cell>
          <cell r="P1299" t="str">
            <v>QUITO</v>
          </cell>
          <cell r="Q1299" t="str">
            <v>PICHINCHA</v>
          </cell>
          <cell r="R1299" t="str">
            <v>TK-7523</v>
          </cell>
          <cell r="W1299" t="str">
            <v/>
          </cell>
          <cell r="X1299" t="str">
            <v>098299225</v>
          </cell>
          <cell r="AA1299">
            <v>44922</v>
          </cell>
          <cell r="AD1299">
            <v>1</v>
          </cell>
          <cell r="AE1299">
            <v>1</v>
          </cell>
          <cell r="AH1299" t="str">
            <v/>
          </cell>
          <cell r="AI1299" t="str">
            <v>DESPACHO</v>
          </cell>
          <cell r="AJ1299" t="str">
            <v>Normal</v>
          </cell>
          <cell r="AL1299" t="str">
            <v>NO</v>
          </cell>
          <cell r="AN1299" t="str">
            <v/>
          </cell>
          <cell r="AO1299" t="str">
            <v>CANAL ONLINE</v>
          </cell>
          <cell r="AP1299">
            <v>44922</v>
          </cell>
          <cell r="AR1299" t="str">
            <v>MDELIVERY_TK-7523</v>
          </cell>
          <cell r="AS1299">
            <v>325186</v>
          </cell>
          <cell r="AT1299" t="str">
            <v>D40</v>
          </cell>
          <cell r="AU1299" t="str">
            <v>BTC</v>
          </cell>
          <cell r="AV1299">
            <v>1</v>
          </cell>
          <cell r="AX1299" t="str">
            <v>ENTREGADO</v>
          </cell>
          <cell r="AY1299" t="str">
            <v>ESIM MOVISTAR_ESIM EVOUCHERS CODE QR: 1 und - sn. 8959300120525771640</v>
          </cell>
          <cell r="AZ1299" t="str">
            <v>SIMCARD</v>
          </cell>
          <cell r="BA1299" t="str">
            <v/>
          </cell>
        </row>
        <row r="1300">
          <cell r="A1300" t="str">
            <v>TK-7524</v>
          </cell>
          <cell r="B1300" t="str">
            <v>MDELIVERY</v>
          </cell>
          <cell r="C1300">
            <v>44922</v>
          </cell>
          <cell r="D1300" t="str">
            <v>FLEXNET ECUADOR - MDELIVERY</v>
          </cell>
          <cell r="E1300" t="str">
            <v>CALLE 28 DE JUNIO S/N Y GARCIA MORENO ENTRADA LLANO GRANDE</v>
          </cell>
          <cell r="H1300" t="str">
            <v>170208</v>
          </cell>
          <cell r="I1300" t="str">
            <v>QUITO</v>
          </cell>
          <cell r="J1300" t="str">
            <v>PICHINCHA</v>
          </cell>
          <cell r="K1300" t="str">
            <v>OTECEL</v>
          </cell>
          <cell r="L1300" t="str">
            <v>AVDA SIMÓN BOLIVAR Y VIA NAYON CONJUNTO CORPORATIVO EKOPARK TORRE 3 TELEFONICA</v>
          </cell>
          <cell r="O1300" t="str">
            <v>QUITO</v>
          </cell>
          <cell r="P1300" t="str">
            <v>QUITO</v>
          </cell>
          <cell r="Q1300" t="str">
            <v>PICHINCHA</v>
          </cell>
          <cell r="R1300" t="str">
            <v>TK-7524</v>
          </cell>
          <cell r="W1300" t="str">
            <v/>
          </cell>
          <cell r="X1300" t="str">
            <v>098299225</v>
          </cell>
          <cell r="AA1300">
            <v>44922</v>
          </cell>
          <cell r="AD1300">
            <v>1</v>
          </cell>
          <cell r="AE1300">
            <v>1</v>
          </cell>
          <cell r="AH1300" t="str">
            <v/>
          </cell>
          <cell r="AI1300" t="str">
            <v>DESPACHO</v>
          </cell>
          <cell r="AJ1300" t="str">
            <v>Normal</v>
          </cell>
          <cell r="AL1300" t="str">
            <v>NO</v>
          </cell>
          <cell r="AN1300" t="str">
            <v/>
          </cell>
          <cell r="AO1300" t="str">
            <v>CANAL ONLINE</v>
          </cell>
          <cell r="AP1300">
            <v>44922</v>
          </cell>
          <cell r="AR1300" t="str">
            <v>MDELIVERY_TK-7524</v>
          </cell>
          <cell r="AS1300">
            <v>325194</v>
          </cell>
          <cell r="AT1300" t="str">
            <v>D40</v>
          </cell>
          <cell r="AU1300" t="str">
            <v>BTC</v>
          </cell>
          <cell r="AV1300">
            <v>1</v>
          </cell>
          <cell r="AX1300" t="str">
            <v>ENTREGADO</v>
          </cell>
          <cell r="AY1300" t="str">
            <v>ESIM MOVISTAR_ESIM EVOUCHERS CODE QR: 1 und - sn. 8959300120525778025</v>
          </cell>
          <cell r="AZ1300" t="str">
            <v>SIMCARD</v>
          </cell>
          <cell r="BA1300" t="str">
            <v/>
          </cell>
        </row>
        <row r="1301">
          <cell r="A1301" t="str">
            <v>TK-7525</v>
          </cell>
          <cell r="B1301" t="str">
            <v>MDELIVERY</v>
          </cell>
          <cell r="C1301">
            <v>44922</v>
          </cell>
          <cell r="D1301" t="str">
            <v>FLEXNET ECUADOR - MDELIVERY</v>
          </cell>
          <cell r="E1301" t="str">
            <v>CALLE 28 DE JUNIO S/N Y GARCIA MORENO ENTRADA LLANO GRANDE</v>
          </cell>
          <cell r="H1301" t="str">
            <v>170208</v>
          </cell>
          <cell r="I1301" t="str">
            <v>QUITO</v>
          </cell>
          <cell r="J1301" t="str">
            <v>PICHINCHA</v>
          </cell>
          <cell r="K1301" t="str">
            <v>OTECEL</v>
          </cell>
          <cell r="L1301" t="str">
            <v>AVDA SIMÓN BOLIVAR Y VIA NAYON CONJUNTO CORPORATIVO EKOPARK TORRE 3 TELEFONICA</v>
          </cell>
          <cell r="O1301" t="str">
            <v>QUITO</v>
          </cell>
          <cell r="P1301" t="str">
            <v>QUITO</v>
          </cell>
          <cell r="Q1301" t="str">
            <v>PICHINCHA</v>
          </cell>
          <cell r="R1301" t="str">
            <v>TK-7525</v>
          </cell>
          <cell r="W1301" t="str">
            <v/>
          </cell>
          <cell r="X1301" t="str">
            <v>098299225</v>
          </cell>
          <cell r="AA1301">
            <v>44922</v>
          </cell>
          <cell r="AD1301">
            <v>1</v>
          </cell>
          <cell r="AE1301">
            <v>1</v>
          </cell>
          <cell r="AH1301" t="str">
            <v/>
          </cell>
          <cell r="AI1301" t="str">
            <v>DESPACHO</v>
          </cell>
          <cell r="AJ1301" t="str">
            <v>Normal</v>
          </cell>
          <cell r="AL1301" t="str">
            <v>NO</v>
          </cell>
          <cell r="AN1301" t="str">
            <v/>
          </cell>
          <cell r="AO1301" t="str">
            <v>CANAL ONLINE</v>
          </cell>
          <cell r="AP1301">
            <v>44922</v>
          </cell>
          <cell r="AR1301" t="str">
            <v>MDELIVERY_TK-7525</v>
          </cell>
          <cell r="AS1301">
            <v>325196</v>
          </cell>
          <cell r="AT1301" t="str">
            <v>D40</v>
          </cell>
          <cell r="AU1301" t="str">
            <v>BTC</v>
          </cell>
          <cell r="AV1301">
            <v>1</v>
          </cell>
          <cell r="AX1301" t="str">
            <v>ENTREGADO</v>
          </cell>
          <cell r="AY1301" t="str">
            <v>ESIM MOVISTAR_ESIM EVOUCHERS CODE QR: 1 und - sn. 8959300120525778009</v>
          </cell>
          <cell r="AZ1301" t="str">
            <v>SIMCARD</v>
          </cell>
          <cell r="BA1301" t="str">
            <v/>
          </cell>
        </row>
        <row r="1302">
          <cell r="A1302" t="str">
            <v>TK-7527</v>
          </cell>
          <cell r="B1302" t="str">
            <v>MDELIVERY</v>
          </cell>
          <cell r="C1302">
            <v>44922</v>
          </cell>
          <cell r="D1302" t="str">
            <v>FLEXNET ECUADOR - MDELIVERY</v>
          </cell>
          <cell r="E1302" t="str">
            <v>CALLE 28 DE JUNIO S/N Y GARCIA MORENO ENTRADA LLANO GRANDE</v>
          </cell>
          <cell r="H1302" t="str">
            <v>170208</v>
          </cell>
          <cell r="I1302" t="str">
            <v>QUITO</v>
          </cell>
          <cell r="J1302" t="str">
            <v>PICHINCHA</v>
          </cell>
          <cell r="K1302" t="str">
            <v>OTECEL</v>
          </cell>
          <cell r="L1302" t="str">
            <v>AVDA SIMÓN BOLIVAR Y VIA NAYON CONJUNTO CORPORATIVO EKOPARK TORRE 3 TELEFONICA</v>
          </cell>
          <cell r="O1302" t="str">
            <v>QUITO</v>
          </cell>
          <cell r="P1302" t="str">
            <v>QUITO</v>
          </cell>
          <cell r="Q1302" t="str">
            <v>PICHINCHA</v>
          </cell>
          <cell r="R1302" t="str">
            <v>TK-7527</v>
          </cell>
          <cell r="W1302" t="str">
            <v/>
          </cell>
          <cell r="X1302" t="str">
            <v>098299225</v>
          </cell>
          <cell r="AA1302">
            <v>44922</v>
          </cell>
          <cell r="AD1302">
            <v>1</v>
          </cell>
          <cell r="AE1302">
            <v>1</v>
          </cell>
          <cell r="AH1302" t="str">
            <v/>
          </cell>
          <cell r="AI1302" t="str">
            <v>DESPACHO</v>
          </cell>
          <cell r="AJ1302" t="str">
            <v>Normal</v>
          </cell>
          <cell r="AL1302" t="str">
            <v>NO</v>
          </cell>
          <cell r="AN1302" t="str">
            <v/>
          </cell>
          <cell r="AO1302" t="str">
            <v>CANAL ONLINE</v>
          </cell>
          <cell r="AP1302">
            <v>44922</v>
          </cell>
          <cell r="AR1302" t="str">
            <v>MDELIVERY_TK-7527</v>
          </cell>
          <cell r="AS1302">
            <v>325198</v>
          </cell>
          <cell r="AT1302" t="str">
            <v>D40</v>
          </cell>
          <cell r="AU1302" t="str">
            <v>BTC</v>
          </cell>
          <cell r="AV1302">
            <v>1</v>
          </cell>
          <cell r="AX1302" t="str">
            <v>ENTREGADO</v>
          </cell>
          <cell r="AY1302" t="str">
            <v>ESIM MOVISTAR_ESIM EVOUCHERS CODE QR: 1 und - sn. 8959300120525791689</v>
          </cell>
          <cell r="AZ1302" t="str">
            <v>SIMCARD</v>
          </cell>
          <cell r="BA1302" t="str">
            <v/>
          </cell>
        </row>
        <row r="1303">
          <cell r="A1303" t="str">
            <v>TK-7529</v>
          </cell>
          <cell r="B1303" t="str">
            <v>MDELIVERY</v>
          </cell>
          <cell r="C1303">
            <v>44922</v>
          </cell>
          <cell r="D1303" t="str">
            <v>FLEXNET ECUADOR - MDELIVERY</v>
          </cell>
          <cell r="E1303" t="str">
            <v>CALLE 28 DE JUNIO S/N Y GARCIA MORENO ENTRADA LLANO GRANDE</v>
          </cell>
          <cell r="H1303" t="str">
            <v>170208</v>
          </cell>
          <cell r="I1303" t="str">
            <v>QUITO</v>
          </cell>
          <cell r="J1303" t="str">
            <v>PICHINCHA</v>
          </cell>
          <cell r="K1303" t="str">
            <v>OTECEL</v>
          </cell>
          <cell r="L1303" t="str">
            <v>AVDA SIMÓN BOLIVAR Y VIA NAYON CONJUNTO CORPORATIVO EKOPARK TORRE 3 TELEFONICA</v>
          </cell>
          <cell r="O1303" t="str">
            <v>QUITO</v>
          </cell>
          <cell r="P1303" t="str">
            <v>QUITO</v>
          </cell>
          <cell r="Q1303" t="str">
            <v>PICHINCHA</v>
          </cell>
          <cell r="R1303" t="str">
            <v>TK-7529</v>
          </cell>
          <cell r="W1303" t="str">
            <v/>
          </cell>
          <cell r="X1303" t="str">
            <v>098299225</v>
          </cell>
          <cell r="AA1303">
            <v>44922</v>
          </cell>
          <cell r="AD1303">
            <v>1</v>
          </cell>
          <cell r="AE1303">
            <v>1</v>
          </cell>
          <cell r="AH1303" t="str">
            <v/>
          </cell>
          <cell r="AI1303" t="str">
            <v>DESPACHO</v>
          </cell>
          <cell r="AJ1303" t="str">
            <v>Normal</v>
          </cell>
          <cell r="AL1303" t="str">
            <v>NO</v>
          </cell>
          <cell r="AN1303" t="str">
            <v/>
          </cell>
          <cell r="AO1303" t="str">
            <v>CANAL ONLINE</v>
          </cell>
          <cell r="AP1303">
            <v>44922</v>
          </cell>
          <cell r="AR1303" t="str">
            <v>MDELIVERY_TK-7529</v>
          </cell>
          <cell r="AS1303">
            <v>325195</v>
          </cell>
          <cell r="AT1303" t="str">
            <v>D40</v>
          </cell>
          <cell r="AU1303" t="str">
            <v>BTC</v>
          </cell>
          <cell r="AV1303">
            <v>1</v>
          </cell>
          <cell r="AX1303" t="str">
            <v>ENTREGADO</v>
          </cell>
          <cell r="AY1303" t="str">
            <v>ESIM MOVISTAR_ESIM EVOUCHERS CODE QR: 1 und - sn. 8959300120525791804</v>
          </cell>
          <cell r="AZ1303" t="str">
            <v>SIMCARD</v>
          </cell>
          <cell r="BA1303" t="str">
            <v/>
          </cell>
        </row>
        <row r="1304">
          <cell r="A1304" t="str">
            <v>TK-7530</v>
          </cell>
          <cell r="B1304" t="str">
            <v>MDELIVERY</v>
          </cell>
          <cell r="C1304">
            <v>44922</v>
          </cell>
          <cell r="D1304" t="str">
            <v>FLEXNET ECUADOR - MDELIVERY</v>
          </cell>
          <cell r="E1304" t="str">
            <v>CALLE 28 DE JUNIO S/N Y GARCIA MORENO ENTRADA LLANO GRANDE</v>
          </cell>
          <cell r="H1304" t="str">
            <v>170208</v>
          </cell>
          <cell r="I1304" t="str">
            <v>QUITO</v>
          </cell>
          <cell r="J1304" t="str">
            <v>PICHINCHA</v>
          </cell>
          <cell r="K1304" t="str">
            <v>OTECEL</v>
          </cell>
          <cell r="L1304" t="str">
            <v>AVDA SIMÓN BOLIVAR Y VIA NAYON CONJUNTO CORPORATIVO EKOPARK TORRE 3 TELEFONICA</v>
          </cell>
          <cell r="O1304" t="str">
            <v>QUITO</v>
          </cell>
          <cell r="P1304" t="str">
            <v>QUITO</v>
          </cell>
          <cell r="Q1304" t="str">
            <v>PICHINCHA</v>
          </cell>
          <cell r="R1304" t="str">
            <v>TK-7530</v>
          </cell>
          <cell r="W1304" t="str">
            <v/>
          </cell>
          <cell r="X1304" t="str">
            <v>098299225</v>
          </cell>
          <cell r="AA1304">
            <v>44922</v>
          </cell>
          <cell r="AD1304">
            <v>1</v>
          </cell>
          <cell r="AE1304">
            <v>1</v>
          </cell>
          <cell r="AH1304" t="str">
            <v/>
          </cell>
          <cell r="AI1304" t="str">
            <v>DESPACHO</v>
          </cell>
          <cell r="AJ1304" t="str">
            <v>Normal</v>
          </cell>
          <cell r="AL1304" t="str">
            <v>NO</v>
          </cell>
          <cell r="AN1304" t="str">
            <v/>
          </cell>
          <cell r="AO1304" t="str">
            <v>CANAL ONLINE</v>
          </cell>
          <cell r="AP1304">
            <v>44922</v>
          </cell>
          <cell r="AR1304" t="str">
            <v>MDELIVERY_TK-7530</v>
          </cell>
          <cell r="AS1304">
            <v>325197</v>
          </cell>
          <cell r="AT1304" t="str">
            <v>D40</v>
          </cell>
          <cell r="AU1304" t="str">
            <v>BTC</v>
          </cell>
          <cell r="AV1304">
            <v>1</v>
          </cell>
          <cell r="AX1304" t="str">
            <v>ENTREGADO</v>
          </cell>
          <cell r="AY1304" t="str">
            <v>ESIM MOVISTAR_ESIM EVOUCHERS CODE QR: 1 und - sn. 8959300120525780302</v>
          </cell>
          <cell r="AZ1304" t="str">
            <v>SIMCARD</v>
          </cell>
          <cell r="BA1304" t="str">
            <v/>
          </cell>
        </row>
        <row r="1305">
          <cell r="A1305" t="str">
            <v>2479783</v>
          </cell>
          <cell r="B1305" t="str">
            <v>MDELIVERY</v>
          </cell>
          <cell r="C1305">
            <v>44923</v>
          </cell>
          <cell r="D1305" t="str">
            <v>FLEXNET ECUADOR - MDELIVERY</v>
          </cell>
          <cell r="E1305" t="str">
            <v>CALLE 28 DE JUNIO S/N Y GARCIA MORENO ENTRADA LLANO GRANDE</v>
          </cell>
          <cell r="H1305" t="str">
            <v>170208</v>
          </cell>
          <cell r="I1305" t="str">
            <v>QUITO</v>
          </cell>
          <cell r="J1305" t="str">
            <v>PICHINCHA</v>
          </cell>
          <cell r="K1305" t="str">
            <v>JUAN CISNERO_INMOBILIARIA COTAMA INMOCOTAMA CIA LTDA</v>
          </cell>
          <cell r="L1305" t="str">
            <v>URBANIZACION MENESES PALLARES VIA SANTA INES LOTE 5J1</v>
          </cell>
          <cell r="O1305" t="str">
            <v>QUITO</v>
          </cell>
          <cell r="P1305" t="str">
            <v>QUITO</v>
          </cell>
          <cell r="Q1305" t="str">
            <v>PICHINCHA</v>
          </cell>
          <cell r="R1305" t="str">
            <v>2479783</v>
          </cell>
          <cell r="W1305" t="str">
            <v>1793195737001</v>
          </cell>
          <cell r="X1305" t="str">
            <v>0995650149</v>
          </cell>
          <cell r="AA1305">
            <v>44923</v>
          </cell>
          <cell r="AD1305">
            <v>1</v>
          </cell>
          <cell r="AE1305">
            <v>1</v>
          </cell>
          <cell r="AI1305" t="str">
            <v>DESPACHO</v>
          </cell>
          <cell r="AJ1305" t="str">
            <v>NORMAL</v>
          </cell>
          <cell r="AL1305" t="str">
            <v>NO</v>
          </cell>
          <cell r="AN1305" t="str">
            <v>367 EMPRESAS Y NEGOCIOS (EXPRESS SOLO QUITO)</v>
          </cell>
          <cell r="AO1305" t="str">
            <v>GGCC / NEGOCIOS</v>
          </cell>
          <cell r="AP1305">
            <v>44923</v>
          </cell>
          <cell r="AR1305" t="str">
            <v>MDELIVERY_2479783</v>
          </cell>
          <cell r="AS1305">
            <v>325060</v>
          </cell>
          <cell r="AT1305" t="str">
            <v>D40</v>
          </cell>
          <cell r="AU1305" t="str">
            <v>BTB</v>
          </cell>
          <cell r="AV1305">
            <v>6</v>
          </cell>
          <cell r="AX1305" t="str">
            <v>HABILITADO RUTEO</v>
          </cell>
          <cell r="AY1305" t="str">
            <v>HALFSIM MOVISTAR: 6 und - sn. 8959300520561467708,8959300520561476642,8959300520561476626,8959300520561476634,8959300520561467716,8959300520561476659</v>
          </cell>
          <cell r="AZ1305" t="str">
            <v>SIMCARD</v>
          </cell>
          <cell r="BA1305" t="str">
            <v/>
          </cell>
        </row>
        <row r="1306">
          <cell r="A1306" t="str">
            <v>2479789</v>
          </cell>
          <cell r="B1306" t="str">
            <v>MDELIVERY</v>
          </cell>
          <cell r="C1306">
            <v>44923</v>
          </cell>
          <cell r="D1306" t="str">
            <v>FLEXNET ECUADOR - MDELIVERY</v>
          </cell>
          <cell r="E1306" t="str">
            <v>CALLE 28 DE JUNIO S/N Y GARCIA MORENO ENTRADA LLANO GRANDE</v>
          </cell>
          <cell r="H1306" t="str">
            <v>170208</v>
          </cell>
          <cell r="I1306" t="str">
            <v>QUITO</v>
          </cell>
          <cell r="J1306" t="str">
            <v>PICHINCHA</v>
          </cell>
          <cell r="K1306" t="str">
            <v>ANDREA MELISSA LOOR MOSCOSO_ANDREA MELISSA LOOR MOSCOSO</v>
          </cell>
          <cell r="L1306" t="str">
            <v>URDENOR 1 MZ 135 SOLAR 19</v>
          </cell>
          <cell r="O1306" t="str">
            <v>GUAYAQUIL</v>
          </cell>
          <cell r="P1306" t="str">
            <v>GUAYAQUIL</v>
          </cell>
          <cell r="Q1306" t="str">
            <v>GUAYAS</v>
          </cell>
          <cell r="R1306" t="str">
            <v>2479789</v>
          </cell>
          <cell r="W1306" t="str">
            <v>1307738227001</v>
          </cell>
          <cell r="X1306" t="str">
            <v>0990271860</v>
          </cell>
          <cell r="AA1306">
            <v>44923</v>
          </cell>
          <cell r="AD1306">
            <v>1</v>
          </cell>
          <cell r="AE1306">
            <v>1</v>
          </cell>
          <cell r="AI1306" t="str">
            <v>DESPACHO</v>
          </cell>
          <cell r="AJ1306" t="str">
            <v>NORMAL</v>
          </cell>
          <cell r="AL1306" t="str">
            <v>NO</v>
          </cell>
          <cell r="AN1306" t="str">
            <v>DAS CARGO A LA CUENTA (DELIVERY)</v>
          </cell>
          <cell r="AO1306" t="str">
            <v>DISTRIBUIDORES</v>
          </cell>
          <cell r="AP1306">
            <v>44923</v>
          </cell>
          <cell r="AR1306" t="str">
            <v>MDELIVERY_2479789</v>
          </cell>
          <cell r="AS1306">
            <v>325064</v>
          </cell>
          <cell r="AT1306" t="str">
            <v>D40</v>
          </cell>
          <cell r="AU1306" t="str">
            <v>BTB</v>
          </cell>
          <cell r="AV1306">
            <v>2</v>
          </cell>
          <cell r="AX1306" t="str">
            <v>EN_TRANSITO</v>
          </cell>
          <cell r="AY1306" t="str">
            <v>HALFSIM MOVISTAR: 2 und - sn. 8959300520560991500,8959300520560991468</v>
          </cell>
          <cell r="AZ1306" t="str">
            <v>SIMCARD</v>
          </cell>
          <cell r="BA1306" t="str">
            <v>EMPRESAS TITULAR AUSENTE ENTREGA CON SELLO</v>
          </cell>
        </row>
        <row r="1307">
          <cell r="A1307" t="str">
            <v>2479791</v>
          </cell>
          <cell r="B1307" t="str">
            <v>MDELIVERY</v>
          </cell>
          <cell r="C1307">
            <v>44923</v>
          </cell>
          <cell r="D1307" t="str">
            <v>FLEXNET ECUADOR - MDELIVERY</v>
          </cell>
          <cell r="E1307" t="str">
            <v>CALLE 28 DE JUNIO S/N Y GARCIA MORENO ENTRADA LLANO GRANDE</v>
          </cell>
          <cell r="H1307" t="str">
            <v>170208</v>
          </cell>
          <cell r="I1307" t="str">
            <v>QUITO</v>
          </cell>
          <cell r="J1307" t="str">
            <v>PICHINCHA</v>
          </cell>
          <cell r="K1307" t="str">
            <v>MARIA CRISTINA GARCIA_ASOCIACION DE EMPLEADOS DE LA SUPERINTENDENCIA DE</v>
          </cell>
          <cell r="L1307" t="str">
            <v>AV RAMON ROCA 660 Y AMAZONAS SUPERINTENDENCIA DE COMPANIAS DEJAR EL EQUIPOS EN LA ASOCIACION PARTE DE ATRAS DEL EDIFICIO</v>
          </cell>
          <cell r="O1307" t="str">
            <v>QUITO</v>
          </cell>
          <cell r="P1307" t="str">
            <v>QUITO</v>
          </cell>
          <cell r="Q1307" t="str">
            <v>PICHINCHA</v>
          </cell>
          <cell r="R1307" t="str">
            <v>2479791</v>
          </cell>
          <cell r="W1307" t="str">
            <v>1791129512001</v>
          </cell>
          <cell r="X1307" t="str">
            <v>0995484990</v>
          </cell>
          <cell r="AA1307">
            <v>44923</v>
          </cell>
          <cell r="AD1307">
            <v>1</v>
          </cell>
          <cell r="AE1307">
            <v>1</v>
          </cell>
          <cell r="AI1307" t="str">
            <v>DESPACHO</v>
          </cell>
          <cell r="AJ1307" t="str">
            <v>EXPRESS</v>
          </cell>
          <cell r="AL1307" t="str">
            <v>NO</v>
          </cell>
          <cell r="AN1307" t="str">
            <v>367 EMPRESAS Y NEGOCIOS (EXPRESS SOLO QUITO)</v>
          </cell>
          <cell r="AO1307" t="str">
            <v>GGCC / NEGOCIOS</v>
          </cell>
          <cell r="AP1307">
            <v>44923</v>
          </cell>
          <cell r="AR1307" t="str">
            <v>MDELIVERY_2479791</v>
          </cell>
          <cell r="AS1307">
            <v>325052</v>
          </cell>
          <cell r="AT1307" t="str">
            <v>D40</v>
          </cell>
          <cell r="AU1307" t="str">
            <v>BTB</v>
          </cell>
          <cell r="AV1307">
            <v>1</v>
          </cell>
          <cell r="AX1307" t="str">
            <v>ENTREGADO</v>
          </cell>
          <cell r="AY1307" t="str">
            <v>LTE XIAOMI REDMI NOTE 11S AZUL: 1 und - sn. 865954061188720</v>
          </cell>
          <cell r="AZ1307" t="str">
            <v>TERMINAL</v>
          </cell>
          <cell r="BA1307" t="str">
            <v/>
          </cell>
        </row>
        <row r="1308">
          <cell r="A1308" t="str">
            <v>2479792</v>
          </cell>
          <cell r="B1308" t="str">
            <v>MDELIVERY</v>
          </cell>
          <cell r="C1308">
            <v>44923</v>
          </cell>
          <cell r="D1308" t="str">
            <v>FLEXNET ECUADOR - MDELIVERY</v>
          </cell>
          <cell r="E1308" t="str">
            <v>CALLE 28 DE JUNIO S/N Y GARCIA MORENO ENTRADA LLANO GRANDE</v>
          </cell>
          <cell r="H1308" t="str">
            <v>170208</v>
          </cell>
          <cell r="I1308" t="str">
            <v>QUITO</v>
          </cell>
          <cell r="J1308" t="str">
            <v>PICHINCHA</v>
          </cell>
          <cell r="K1308" t="str">
            <v>EDGAR ARELLANO_ALIMENTOS YUPI S A</v>
          </cell>
          <cell r="L1308" t="str">
            <v>LOTIZACION INMACONSA MZ 18 SOLAR 2 INTERSEC MANGOS OF PB VIA DAULE KM 10 1 2 GUAYAQUIL SANTA LUCIA GUAYAS REGION COSTA ECUADOR</v>
          </cell>
          <cell r="O1308" t="str">
            <v>GUAYAQUIL</v>
          </cell>
          <cell r="P1308" t="str">
            <v>GUAYAQUIL</v>
          </cell>
          <cell r="Q1308" t="str">
            <v>GUAYAS</v>
          </cell>
          <cell r="R1308" t="str">
            <v>2479792</v>
          </cell>
          <cell r="W1308" t="str">
            <v>1791895843001</v>
          </cell>
          <cell r="X1308" t="str">
            <v>0981825715</v>
          </cell>
          <cell r="AA1308">
            <v>44923</v>
          </cell>
          <cell r="AD1308">
            <v>1</v>
          </cell>
          <cell r="AE1308">
            <v>1</v>
          </cell>
          <cell r="AI1308" t="str">
            <v>DESPACHO</v>
          </cell>
          <cell r="AJ1308" t="str">
            <v>NORMAL</v>
          </cell>
          <cell r="AL1308" t="str">
            <v>NO</v>
          </cell>
          <cell r="AN1308" t="str">
            <v>POSVENTA GGCC Y NEGOCIOS</v>
          </cell>
          <cell r="AO1308" t="str">
            <v>GGCC / NEGOCIOS</v>
          </cell>
          <cell r="AP1308">
            <v>44923</v>
          </cell>
          <cell r="AR1308" t="str">
            <v>MDELIVERY_2479792</v>
          </cell>
          <cell r="AS1308">
            <v>325062</v>
          </cell>
          <cell r="AT1308" t="str">
            <v>D40</v>
          </cell>
          <cell r="AU1308" t="str">
            <v>BTB</v>
          </cell>
          <cell r="AV1308">
            <v>1</v>
          </cell>
          <cell r="AX1308" t="str">
            <v>EN_TRANSITO</v>
          </cell>
          <cell r="AY1308" t="str">
            <v>HALFSIM MOVISTAR: 1 und - sn. 8959300520561467666</v>
          </cell>
          <cell r="AZ1308" t="str">
            <v>SIMCARD</v>
          </cell>
          <cell r="BA1308" t="str">
            <v/>
          </cell>
        </row>
        <row r="1309">
          <cell r="A1309" t="str">
            <v>2479793</v>
          </cell>
          <cell r="B1309" t="str">
            <v>MDELIVERY</v>
          </cell>
          <cell r="C1309">
            <v>44923</v>
          </cell>
          <cell r="D1309" t="str">
            <v>FLEXNET ECUADOR - MDELIVERY</v>
          </cell>
          <cell r="E1309" t="str">
            <v>CALLE 28 DE JUNIO S/N Y GARCIA MORENO ENTRADA LLANO GRANDE</v>
          </cell>
          <cell r="H1309" t="str">
            <v>170208</v>
          </cell>
          <cell r="I1309" t="str">
            <v>QUITO</v>
          </cell>
          <cell r="J1309" t="str">
            <v>PICHINCHA</v>
          </cell>
          <cell r="K1309" t="str">
            <v>THALIA VELEZ_PYCCA S A</v>
          </cell>
          <cell r="L1309" t="str">
            <v>BOYACA 1205 Y 9 DE OCTUBRE</v>
          </cell>
          <cell r="O1309" t="str">
            <v>GUAYAQUIL</v>
          </cell>
          <cell r="P1309" t="str">
            <v>GUAYAQUIL</v>
          </cell>
          <cell r="Q1309" t="str">
            <v>GUAYAS</v>
          </cell>
          <cell r="R1309" t="str">
            <v>2479793</v>
          </cell>
          <cell r="W1309" t="str">
            <v>0990000530001</v>
          </cell>
          <cell r="X1309" t="str">
            <v>0969672718</v>
          </cell>
          <cell r="AA1309">
            <v>44923</v>
          </cell>
          <cell r="AD1309">
            <v>1</v>
          </cell>
          <cell r="AE1309">
            <v>1</v>
          </cell>
          <cell r="AI1309" t="str">
            <v>DESPACHO</v>
          </cell>
          <cell r="AJ1309" t="str">
            <v>NORMAL</v>
          </cell>
          <cell r="AL1309" t="str">
            <v>NO</v>
          </cell>
          <cell r="AN1309" t="str">
            <v>POSVENTA GGCC Y NEGOCIOS</v>
          </cell>
          <cell r="AO1309" t="str">
            <v>GGCC / NEGOCIOS</v>
          </cell>
          <cell r="AP1309">
            <v>44923</v>
          </cell>
          <cell r="AR1309" t="str">
            <v>MDELIVERY_2479793</v>
          </cell>
          <cell r="AS1309">
            <v>325066</v>
          </cell>
          <cell r="AT1309" t="str">
            <v>D40</v>
          </cell>
          <cell r="AU1309" t="str">
            <v>BTB</v>
          </cell>
          <cell r="AV1309">
            <v>1</v>
          </cell>
          <cell r="AX1309" t="str">
            <v>EN_TRANSITO</v>
          </cell>
          <cell r="AY1309" t="str">
            <v>HALFSIM MOVISTAR: 1 und - sn. 8959300520560991146</v>
          </cell>
          <cell r="AZ1309" t="str">
            <v>SIMCARD</v>
          </cell>
          <cell r="BA1309" t="str">
            <v/>
          </cell>
        </row>
        <row r="1310">
          <cell r="A1310" t="str">
            <v>2479794</v>
          </cell>
          <cell r="B1310" t="str">
            <v>MDELIVERY</v>
          </cell>
          <cell r="C1310">
            <v>44923</v>
          </cell>
          <cell r="D1310" t="str">
            <v>FLEXNET ECUADOR - MDELIVERY</v>
          </cell>
          <cell r="E1310" t="str">
            <v>CALLE 28 DE JUNIO S/N Y GARCIA MORENO ENTRADA LLANO GRANDE</v>
          </cell>
          <cell r="H1310" t="str">
            <v>170208</v>
          </cell>
          <cell r="I1310" t="str">
            <v>QUITO</v>
          </cell>
          <cell r="J1310" t="str">
            <v>PICHINCHA</v>
          </cell>
          <cell r="K1310" t="str">
            <v>SILVIA TRIVINO_TELCONET S A</v>
          </cell>
          <cell r="L1310" t="str">
            <v>KENNEDY NORTE MZ 109 SOLAR 21 A TRAS DE MI JUGUETERIA</v>
          </cell>
          <cell r="O1310" t="str">
            <v>GUAYAQUIL</v>
          </cell>
          <cell r="P1310" t="str">
            <v>GUAYAQUIL</v>
          </cell>
          <cell r="Q1310" t="str">
            <v>GUAYAS</v>
          </cell>
          <cell r="R1310" t="str">
            <v>2479794</v>
          </cell>
          <cell r="W1310" t="str">
            <v>0991327371001</v>
          </cell>
          <cell r="X1310" t="str">
            <v>0995551760</v>
          </cell>
          <cell r="AA1310">
            <v>44923</v>
          </cell>
          <cell r="AD1310">
            <v>1</v>
          </cell>
          <cell r="AE1310">
            <v>1</v>
          </cell>
          <cell r="AI1310" t="str">
            <v>DESPACHO</v>
          </cell>
          <cell r="AJ1310" t="str">
            <v>NORMAL</v>
          </cell>
          <cell r="AL1310" t="str">
            <v>NO</v>
          </cell>
          <cell r="AN1310" t="str">
            <v>367 EMPRESAS Y NEGOCIOS</v>
          </cell>
          <cell r="AO1310" t="str">
            <v>GGCC / NEGOCIOS</v>
          </cell>
          <cell r="AP1310">
            <v>44923</v>
          </cell>
          <cell r="AR1310" t="str">
            <v>MDELIVERY_2479794</v>
          </cell>
          <cell r="AS1310">
            <v>325059</v>
          </cell>
          <cell r="AT1310" t="str">
            <v>D40</v>
          </cell>
          <cell r="AU1310" t="str">
            <v>BTB</v>
          </cell>
          <cell r="AV1310">
            <v>1</v>
          </cell>
          <cell r="AX1310" t="str">
            <v>EN_TRANSITO</v>
          </cell>
          <cell r="AY1310" t="str">
            <v>HALFSIM MOVISTAR: 1 und - sn. 8959300520561476360</v>
          </cell>
          <cell r="AZ1310" t="str">
            <v>SIMCARD</v>
          </cell>
          <cell r="BA1310" t="str">
            <v/>
          </cell>
        </row>
        <row r="1311">
          <cell r="A1311" t="str">
            <v>2479795</v>
          </cell>
          <cell r="B1311" t="str">
            <v>MDELIVERY</v>
          </cell>
          <cell r="C1311">
            <v>44923</v>
          </cell>
          <cell r="D1311" t="str">
            <v>FLEXNET ECUADOR - MDELIVERY</v>
          </cell>
          <cell r="E1311" t="str">
            <v>CALLE 28 DE JUNIO S/N Y GARCIA MORENO ENTRADA LLANO GRANDE</v>
          </cell>
          <cell r="H1311" t="str">
            <v>170208</v>
          </cell>
          <cell r="I1311" t="str">
            <v>QUITO</v>
          </cell>
          <cell r="J1311" t="str">
            <v>PICHINCHA</v>
          </cell>
          <cell r="K1311" t="str">
            <v>EDISON GUACHAMIN_VISE ECUADOR CIA LTDA</v>
          </cell>
          <cell r="L1311" t="str">
            <v>INGLATERRA E3 266 Y AV AMAZONAS EDIFICIO STRAT PISO 7</v>
          </cell>
          <cell r="O1311" t="str">
            <v>QUITO</v>
          </cell>
          <cell r="P1311" t="str">
            <v>QUITO</v>
          </cell>
          <cell r="Q1311" t="str">
            <v>PICHINCHA</v>
          </cell>
          <cell r="R1311" t="str">
            <v>2479795</v>
          </cell>
          <cell r="W1311" t="str">
            <v>0992251069001</v>
          </cell>
          <cell r="X1311" t="str">
            <v>0987406904</v>
          </cell>
          <cell r="AA1311">
            <v>44923</v>
          </cell>
          <cell r="AD1311">
            <v>1</v>
          </cell>
          <cell r="AE1311">
            <v>1</v>
          </cell>
          <cell r="AI1311" t="str">
            <v>DESPACHO</v>
          </cell>
          <cell r="AJ1311" t="str">
            <v>NORMAL</v>
          </cell>
          <cell r="AL1311" t="str">
            <v>NO</v>
          </cell>
          <cell r="AN1311" t="str">
            <v>367 EMPRESAS Y NEGOCIOS</v>
          </cell>
          <cell r="AO1311" t="str">
            <v>GGCC / NEGOCIOS</v>
          </cell>
          <cell r="AP1311">
            <v>44923</v>
          </cell>
          <cell r="AR1311" t="str">
            <v>MDELIVERY_2479795</v>
          </cell>
          <cell r="AS1311">
            <v>325063</v>
          </cell>
          <cell r="AT1311" t="str">
            <v>D40</v>
          </cell>
          <cell r="AU1311" t="str">
            <v>BTB</v>
          </cell>
          <cell r="AV1311">
            <v>7</v>
          </cell>
          <cell r="AX1311" t="str">
            <v>HABILITADO RUTEO</v>
          </cell>
          <cell r="AY1311" t="str">
            <v>LTE SAMSUNG A23 AZUL: 6 und - sn. 356795951156962,356795951140719,356795951140370,356795951181440,356795951183230,356795951143143 / LTE HONOR X6 SILVER: 1 und - sn. 862800061018198</v>
          </cell>
          <cell r="AZ1311" t="str">
            <v>TERMINAL</v>
          </cell>
          <cell r="BA1311" t="str">
            <v/>
          </cell>
        </row>
        <row r="1312">
          <cell r="A1312" t="str">
            <v>2479802</v>
          </cell>
          <cell r="B1312" t="str">
            <v>MDELIVERY</v>
          </cell>
          <cell r="C1312">
            <v>44923</v>
          </cell>
          <cell r="D1312" t="str">
            <v>FLEXNET ECUADOR - MDELIVERY</v>
          </cell>
          <cell r="E1312" t="str">
            <v>CALLE 28 DE JUNIO S/N Y GARCIA MORENO ENTRADA LLANO GRANDE</v>
          </cell>
          <cell r="H1312" t="str">
            <v>170208</v>
          </cell>
          <cell r="I1312" t="str">
            <v>QUITO</v>
          </cell>
          <cell r="J1312" t="str">
            <v>PICHINCHA</v>
          </cell>
          <cell r="K1312" t="str">
            <v>WILSON VACAS_ASOCIACION DE EMPLEADOS DE LA FUNCION LEGISLATIVA</v>
          </cell>
          <cell r="L1312" t="str">
            <v>LUIS SAA N14 112 Y PIEDRAHITA</v>
          </cell>
          <cell r="O1312" t="str">
            <v>QUITO</v>
          </cell>
          <cell r="P1312" t="str">
            <v>QUITO</v>
          </cell>
          <cell r="Q1312" t="str">
            <v>PICHINCHA</v>
          </cell>
          <cell r="R1312" t="str">
            <v>2479802</v>
          </cell>
          <cell r="W1312" t="str">
            <v>1791342100001</v>
          </cell>
          <cell r="X1312" t="str">
            <v>0988090241</v>
          </cell>
          <cell r="AA1312">
            <v>44923</v>
          </cell>
          <cell r="AD1312">
            <v>1</v>
          </cell>
          <cell r="AE1312">
            <v>1</v>
          </cell>
          <cell r="AI1312" t="str">
            <v>DESPACHO</v>
          </cell>
          <cell r="AJ1312" t="str">
            <v>EXPRESS</v>
          </cell>
          <cell r="AL1312" t="str">
            <v>NO</v>
          </cell>
          <cell r="AN1312" t="str">
            <v>367 EMPRESAS Y NEGOCIOS (EXPRESS SOLO QUITO)</v>
          </cell>
          <cell r="AO1312" t="str">
            <v>GGCC / NEGOCIOS</v>
          </cell>
          <cell r="AP1312">
            <v>44923</v>
          </cell>
          <cell r="AR1312" t="str">
            <v>MDELIVERY_2479802</v>
          </cell>
          <cell r="AS1312">
            <v>325049</v>
          </cell>
          <cell r="AT1312" t="str">
            <v>D40</v>
          </cell>
          <cell r="AU1312" t="str">
            <v>BTB</v>
          </cell>
          <cell r="AV1312">
            <v>1</v>
          </cell>
          <cell r="AX1312" t="str">
            <v>ENTREGADO</v>
          </cell>
          <cell r="AY1312" t="str">
            <v>HALFSIM MOVISTAR: 1 und - sn. 8959300520561469167</v>
          </cell>
          <cell r="AZ1312" t="str">
            <v>SIMCARD</v>
          </cell>
          <cell r="BA1312" t="str">
            <v/>
          </cell>
        </row>
        <row r="1313">
          <cell r="A1313" t="str">
            <v>2479803</v>
          </cell>
          <cell r="B1313" t="str">
            <v>MDELIVERY</v>
          </cell>
          <cell r="C1313">
            <v>44923</v>
          </cell>
          <cell r="D1313" t="str">
            <v>FLEXNET ECUADOR - MDELIVERY</v>
          </cell>
          <cell r="E1313" t="str">
            <v>CALLE 28 DE JUNIO S/N Y GARCIA MORENO ENTRADA LLANO GRANDE</v>
          </cell>
          <cell r="H1313" t="str">
            <v>170208</v>
          </cell>
          <cell r="I1313" t="str">
            <v>QUITO</v>
          </cell>
          <cell r="J1313" t="str">
            <v>PICHINCHA</v>
          </cell>
          <cell r="K1313" t="str">
            <v>VANESSA HEREDIA_INDUSTRIASTERRA S A S</v>
          </cell>
          <cell r="L1313" t="str">
            <v>AV GENERAL RUMINAHUI Y AV GENERAL PINTAG EN LA PLAZA EL COLIBRI INGRESA POR EL INCABURGUER AL 3ER PISO AHI ESTAN LAS OFICINAS DE INDUSTRIASTERRA</v>
          </cell>
          <cell r="O1313" t="str">
            <v>RUMIÑAHUI</v>
          </cell>
          <cell r="P1313" t="str">
            <v>RUMIÑAHUI</v>
          </cell>
          <cell r="Q1313" t="str">
            <v>PICHINCHA</v>
          </cell>
          <cell r="R1313" t="str">
            <v>2479803</v>
          </cell>
          <cell r="W1313" t="str">
            <v>1591727793001</v>
          </cell>
          <cell r="X1313" t="str">
            <v>0962885477</v>
          </cell>
          <cell r="AA1313">
            <v>44923</v>
          </cell>
          <cell r="AD1313">
            <v>1</v>
          </cell>
          <cell r="AE1313">
            <v>1</v>
          </cell>
          <cell r="AI1313" t="str">
            <v>DESPACHO</v>
          </cell>
          <cell r="AJ1313" t="str">
            <v>NORMAL</v>
          </cell>
          <cell r="AL1313" t="str">
            <v>NO</v>
          </cell>
          <cell r="AN1313" t="str">
            <v>PEDIDO EXPRESS SOLO QUITO (INGRESAR ANTES DE LAS 11:00 AM)</v>
          </cell>
          <cell r="AO1313" t="str">
            <v>DISTRIBUIDORES</v>
          </cell>
          <cell r="AP1313">
            <v>44923</v>
          </cell>
          <cell r="AR1313" t="str">
            <v>MDELIVERY_2479803</v>
          </cell>
          <cell r="AS1313">
            <v>325061</v>
          </cell>
          <cell r="AT1313" t="str">
            <v>D40</v>
          </cell>
          <cell r="AU1313" t="str">
            <v>BTB</v>
          </cell>
          <cell r="AV1313">
            <v>1</v>
          </cell>
          <cell r="AX1313" t="str">
            <v>HABILITADO RUTEO</v>
          </cell>
          <cell r="AY1313" t="str">
            <v>HALFSIM MOVISTAR: 1 und - sn. 8959300520561465546</v>
          </cell>
          <cell r="AZ1313" t="str">
            <v>SIMCARD</v>
          </cell>
          <cell r="BA1313" t="str">
            <v/>
          </cell>
        </row>
        <row r="1314">
          <cell r="A1314" t="str">
            <v>2479804</v>
          </cell>
          <cell r="B1314" t="str">
            <v>MDELIVERY</v>
          </cell>
          <cell r="C1314">
            <v>44923</v>
          </cell>
          <cell r="D1314" t="str">
            <v>FLEXNET ECUADOR - MDELIVERY</v>
          </cell>
          <cell r="E1314" t="str">
            <v>CALLE 28 DE JUNIO S/N Y GARCIA MORENO ENTRADA LLANO GRANDE</v>
          </cell>
          <cell r="H1314" t="str">
            <v>170208</v>
          </cell>
          <cell r="I1314" t="str">
            <v>QUITO</v>
          </cell>
          <cell r="J1314" t="str">
            <v>PICHINCHA</v>
          </cell>
          <cell r="K1314" t="str">
            <v>JAIME LENIN HURTADO SANCHEZ_THE TESALIA SPRINGS COMPANY S A</v>
          </cell>
          <cell r="L1314" t="str">
            <v>GUAYAS GUAYAQUIL KM 9 5 VIA A DAULE TESALIA GUAYAQUIL</v>
          </cell>
          <cell r="O1314" t="str">
            <v>GUAYAQUIL</v>
          </cell>
          <cell r="P1314" t="str">
            <v>GUAYAQUIL</v>
          </cell>
          <cell r="Q1314" t="str">
            <v>GUAYAS</v>
          </cell>
          <cell r="R1314" t="str">
            <v>2479804</v>
          </cell>
          <cell r="W1314" t="str">
            <v>1790005739001</v>
          </cell>
          <cell r="X1314" t="str">
            <v>0985041570</v>
          </cell>
          <cell r="AA1314">
            <v>44923</v>
          </cell>
          <cell r="AD1314">
            <v>1</v>
          </cell>
          <cell r="AE1314">
            <v>1</v>
          </cell>
          <cell r="AI1314" t="str">
            <v>DESPACHO</v>
          </cell>
          <cell r="AJ1314" t="str">
            <v>NORMAL</v>
          </cell>
          <cell r="AL1314" t="str">
            <v>NO</v>
          </cell>
          <cell r="AN1314" t="str">
            <v>ACTIVACIONES INGRESOS GGCC &amp; NEGOCIOS DIRECTOS</v>
          </cell>
          <cell r="AO1314" t="str">
            <v>GGCC / NEGOCIOS</v>
          </cell>
          <cell r="AP1314">
            <v>44923</v>
          </cell>
          <cell r="AR1314" t="str">
            <v>MDELIVERY_2479804</v>
          </cell>
          <cell r="AS1314">
            <v>325065</v>
          </cell>
          <cell r="AT1314" t="str">
            <v>D40</v>
          </cell>
          <cell r="AU1314" t="str">
            <v>BTB</v>
          </cell>
          <cell r="AV1314">
            <v>1</v>
          </cell>
          <cell r="AX1314" t="str">
            <v>EN_TRANSITO</v>
          </cell>
          <cell r="AY1314" t="str">
            <v>LTE IPHONE 14 256GB NEGRO: 1 und - sn. 353514357613143</v>
          </cell>
          <cell r="AZ1314" t="str">
            <v>TERMINAL</v>
          </cell>
          <cell r="BA1314" t="str">
            <v/>
          </cell>
        </row>
        <row r="1315">
          <cell r="A1315" t="str">
            <v>2479805</v>
          </cell>
          <cell r="B1315" t="str">
            <v>MDELIVERY</v>
          </cell>
          <cell r="C1315">
            <v>44923</v>
          </cell>
          <cell r="D1315" t="str">
            <v>FLEXNET ECUADOR - MDELIVERY</v>
          </cell>
          <cell r="E1315" t="str">
            <v>CALLE 28 DE JUNIO S/N Y GARCIA MORENO ENTRADA LLANO GRANDE</v>
          </cell>
          <cell r="H1315" t="str">
            <v>170208</v>
          </cell>
          <cell r="I1315" t="str">
            <v>QUITO</v>
          </cell>
          <cell r="J1315" t="str">
            <v>PICHINCHA</v>
          </cell>
          <cell r="K1315" t="str">
            <v>GUARDIA TURNO_TELCONET S A</v>
          </cell>
          <cell r="L1315" t="str">
            <v>GUAYAS GUAYAQUIL KENNEDY NORTE MZ 109 SOLAR 21 EN LA GARITA DE LOS AGENTES DE SEGURIDAD</v>
          </cell>
          <cell r="O1315" t="str">
            <v>GUAYAQUIL</v>
          </cell>
          <cell r="P1315" t="str">
            <v>GUAYAQUIL</v>
          </cell>
          <cell r="Q1315" t="str">
            <v>GUAYAS</v>
          </cell>
          <cell r="R1315" t="str">
            <v>2479805</v>
          </cell>
          <cell r="W1315" t="str">
            <v>0991327371001</v>
          </cell>
          <cell r="X1315" t="str">
            <v>995551760</v>
          </cell>
          <cell r="AA1315">
            <v>44923</v>
          </cell>
          <cell r="AD1315">
            <v>1</v>
          </cell>
          <cell r="AE1315">
            <v>1</v>
          </cell>
          <cell r="AI1315" t="str">
            <v>DESPACHO</v>
          </cell>
          <cell r="AJ1315" t="str">
            <v>NORMAL</v>
          </cell>
          <cell r="AL1315" t="str">
            <v>NO</v>
          </cell>
          <cell r="AN1315" t="str">
            <v>ACTIVACIONES INGRESOS GGCC &amp; NEGOCIOS DIRECTOS</v>
          </cell>
          <cell r="AO1315" t="str">
            <v>GGCC / NEGOCIOS</v>
          </cell>
          <cell r="AP1315">
            <v>44923</v>
          </cell>
          <cell r="AR1315" t="str">
            <v>MDELIVERY_2479805</v>
          </cell>
          <cell r="AS1315">
            <v>325068</v>
          </cell>
          <cell r="AT1315" t="str">
            <v>D40</v>
          </cell>
          <cell r="AU1315" t="str">
            <v>BTB</v>
          </cell>
          <cell r="AV1315">
            <v>10</v>
          </cell>
          <cell r="AX1315" t="str">
            <v>EN_TRANSITO</v>
          </cell>
          <cell r="AY1315" t="str">
            <v>HALFSIM MOVISTAR: 10 und - sn. 8959300520561465561,8959300520561465579,8959300520561465587,8959300520561471353,8959300520561474886,8959300520561474878,8959300520561471361,8959300520561471346,8959300520561465553,8959300520561465595</v>
          </cell>
          <cell r="AZ1315" t="str">
            <v>SIMCARD</v>
          </cell>
          <cell r="BA1315" t="str">
            <v/>
          </cell>
        </row>
        <row r="1316">
          <cell r="A1316" t="str">
            <v>2479815</v>
          </cell>
          <cell r="B1316" t="str">
            <v>MDELIVERY</v>
          </cell>
          <cell r="C1316">
            <v>44923</v>
          </cell>
          <cell r="D1316" t="str">
            <v>FLEXNET ECUADOR - MDELIVERY</v>
          </cell>
          <cell r="E1316" t="str">
            <v>CALLE 28 DE JUNIO S/N Y GARCIA MORENO ENTRADA LLANO GRANDE</v>
          </cell>
          <cell r="H1316" t="str">
            <v>170208</v>
          </cell>
          <cell r="I1316" t="str">
            <v>QUITO</v>
          </cell>
          <cell r="J1316" t="str">
            <v>PICHINCHA</v>
          </cell>
          <cell r="K1316" t="str">
            <v>CRISTINA PAVON_BALSECA HARO ANGEL GERARDO</v>
          </cell>
          <cell r="L1316" t="str">
            <v>TORIBIO MONTES Y DANIEL HIDALGO CASA N27 07</v>
          </cell>
          <cell r="O1316" t="str">
            <v>QUITO</v>
          </cell>
          <cell r="P1316" t="str">
            <v>QUITO</v>
          </cell>
          <cell r="Q1316" t="str">
            <v>PICHINCHA</v>
          </cell>
          <cell r="R1316" t="str">
            <v>2479815</v>
          </cell>
          <cell r="W1316" t="str">
            <v>1705521514001</v>
          </cell>
          <cell r="X1316" t="str">
            <v>0984746868</v>
          </cell>
          <cell r="AA1316">
            <v>44923</v>
          </cell>
          <cell r="AD1316">
            <v>1</v>
          </cell>
          <cell r="AE1316">
            <v>1</v>
          </cell>
          <cell r="AI1316" t="str">
            <v>DESPACHO</v>
          </cell>
          <cell r="AJ1316" t="str">
            <v>EXPRESS</v>
          </cell>
          <cell r="AL1316" t="str">
            <v>NO</v>
          </cell>
          <cell r="AN1316" t="str">
            <v>PEDIDO EXPRESS SOLO QUITO (INGRESAR ANTES DE LAS 11:00 AM)</v>
          </cell>
          <cell r="AO1316" t="str">
            <v>DISTRIBUIDORES</v>
          </cell>
          <cell r="AP1316">
            <v>44923</v>
          </cell>
          <cell r="AR1316" t="str">
            <v>MDELIVERY_2479815</v>
          </cell>
          <cell r="AS1316">
            <v>325050</v>
          </cell>
          <cell r="AT1316" t="str">
            <v>D40</v>
          </cell>
          <cell r="AU1316" t="str">
            <v>BTB</v>
          </cell>
          <cell r="AV1316">
            <v>1</v>
          </cell>
          <cell r="AX1316" t="str">
            <v>ENTREGADO</v>
          </cell>
          <cell r="AY1316" t="str">
            <v>HALFSIM MOVISTAR: 1 und - sn. 8959300520561465520</v>
          </cell>
          <cell r="AZ1316" t="str">
            <v>SIMCARD</v>
          </cell>
          <cell r="BA1316" t="str">
            <v/>
          </cell>
        </row>
        <row r="1317">
          <cell r="A1317" t="str">
            <v>2479816</v>
          </cell>
          <cell r="B1317" t="str">
            <v>MDELIVERY</v>
          </cell>
          <cell r="C1317">
            <v>44923</v>
          </cell>
          <cell r="D1317" t="str">
            <v>FLEXNET ECUADOR - MDELIVERY</v>
          </cell>
          <cell r="E1317" t="str">
            <v>CALLE 28 DE JUNIO S/N Y GARCIA MORENO ENTRADA LLANO GRANDE</v>
          </cell>
          <cell r="H1317" t="str">
            <v>170208</v>
          </cell>
          <cell r="I1317" t="str">
            <v>QUITO</v>
          </cell>
          <cell r="J1317" t="str">
            <v>PICHINCHA</v>
          </cell>
          <cell r="K1317" t="str">
            <v>ERIC MERCADO O PEDRO ILLESCAS_MARVIN JOSUE SEGURA MONRROY</v>
          </cell>
          <cell r="L1317" t="str">
            <v>CIUDADELA 9 DE OCTUBRE CALLE TERCERA VILLA 306 Y AVENIDA TERCERA SUR DE LA CIUDAD CASA DE 2 PISOS CON REJAS BLANCAS</v>
          </cell>
          <cell r="O1317" t="str">
            <v>GUAYAQUIL</v>
          </cell>
          <cell r="P1317" t="str">
            <v>GUAYAQUIL</v>
          </cell>
          <cell r="Q1317" t="str">
            <v>GUAYAS</v>
          </cell>
          <cell r="R1317" t="str">
            <v>2479816</v>
          </cell>
          <cell r="W1317" t="str">
            <v>0706736873001</v>
          </cell>
          <cell r="X1317" t="str">
            <v>0995801473</v>
          </cell>
          <cell r="AA1317">
            <v>44923</v>
          </cell>
          <cell r="AD1317">
            <v>1</v>
          </cell>
          <cell r="AE1317">
            <v>1</v>
          </cell>
          <cell r="AI1317" t="str">
            <v>DESPACHO</v>
          </cell>
          <cell r="AJ1317" t="str">
            <v>NORMAL</v>
          </cell>
          <cell r="AL1317" t="str">
            <v>NO</v>
          </cell>
          <cell r="AN1317" t="str">
            <v>DAS CARGO A LA CUENTA (DELIVERY)</v>
          </cell>
          <cell r="AO1317" t="str">
            <v>DISTRIBUIDORES</v>
          </cell>
          <cell r="AP1317">
            <v>44923</v>
          </cell>
          <cell r="AR1317" t="str">
            <v>MDELIVERY_2479816</v>
          </cell>
          <cell r="AS1317">
            <v>325072</v>
          </cell>
          <cell r="AT1317" t="str">
            <v>D40</v>
          </cell>
          <cell r="AU1317" t="str">
            <v>BTB</v>
          </cell>
          <cell r="AV1317">
            <v>1</v>
          </cell>
          <cell r="AX1317" t="str">
            <v>EN_TRANSITO</v>
          </cell>
          <cell r="AY1317" t="str">
            <v>HALFSIM MOVISTAR: 1 und - sn. 8959300120521942823</v>
          </cell>
          <cell r="AZ1317" t="str">
            <v>SIMCARD</v>
          </cell>
          <cell r="BA1317" t="str">
            <v>EMPRESAS TITULAR AUSENTE ENTREGA CON SELLO</v>
          </cell>
        </row>
        <row r="1318">
          <cell r="A1318" t="str">
            <v>2479817</v>
          </cell>
          <cell r="B1318" t="str">
            <v>MDELIVERY</v>
          </cell>
          <cell r="C1318">
            <v>44923</v>
          </cell>
          <cell r="D1318" t="str">
            <v>FLEXNET ECUADOR - MDELIVERY</v>
          </cell>
          <cell r="E1318" t="str">
            <v>CALLE 28 DE JUNIO S/N Y GARCIA MORENO ENTRADA LLANO GRANDE</v>
          </cell>
          <cell r="H1318" t="str">
            <v>170208</v>
          </cell>
          <cell r="I1318" t="str">
            <v>QUITO</v>
          </cell>
          <cell r="J1318" t="str">
            <v>PICHINCHA</v>
          </cell>
          <cell r="K1318" t="str">
            <v>UBIDIA MORENO LUIS ARMANDO_UBIDIA MORENO LUIS ARMANDO</v>
          </cell>
          <cell r="L1318" t="str">
            <v>TRABAJO CALLE BOLIVAR Y JUAN DE VELASCO EN LA EXPENDEDORA DE PRODUCTOS JURIS REFERENCIA DETRAS ESCUELA LA SALLE JUNTO A LA ESCUELA INMACULADA CONCEPCION</v>
          </cell>
          <cell r="O1318" t="str">
            <v>IBARRA</v>
          </cell>
          <cell r="P1318" t="str">
            <v>IBARRA</v>
          </cell>
          <cell r="Q1318" t="str">
            <v>IMBABURA</v>
          </cell>
          <cell r="R1318" t="str">
            <v>2479817</v>
          </cell>
          <cell r="W1318" t="str">
            <v>1002781134001</v>
          </cell>
          <cell r="X1318" t="str">
            <v>0991982933</v>
          </cell>
          <cell r="AA1318">
            <v>44923</v>
          </cell>
          <cell r="AD1318">
            <v>1</v>
          </cell>
          <cell r="AE1318">
            <v>1</v>
          </cell>
          <cell r="AI1318" t="str">
            <v>DESPACHO</v>
          </cell>
          <cell r="AJ1318" t="str">
            <v>NORMAL</v>
          </cell>
          <cell r="AL1318" t="str">
            <v>NO</v>
          </cell>
          <cell r="AN1318" t="str">
            <v>DAS CARGO A LA CUENTA (DELIVERY)</v>
          </cell>
          <cell r="AO1318" t="str">
            <v>DISTRIBUIDORES</v>
          </cell>
          <cell r="AP1318">
            <v>44923</v>
          </cell>
          <cell r="AR1318" t="str">
            <v>MDELIVERY_2479817</v>
          </cell>
          <cell r="AS1318">
            <v>325070</v>
          </cell>
          <cell r="AT1318" t="str">
            <v>D40</v>
          </cell>
          <cell r="AU1318" t="str">
            <v>BTB</v>
          </cell>
          <cell r="AV1318">
            <v>1</v>
          </cell>
          <cell r="AX1318" t="str">
            <v>EN_TRANSITO</v>
          </cell>
          <cell r="AY1318" t="str">
            <v>HALFSIM MOVISTAR: 1 und - sn. 8959300520561465504</v>
          </cell>
          <cell r="AZ1318" t="str">
            <v>SIMCARD</v>
          </cell>
          <cell r="BA1318" t="str">
            <v>EMPRESAS TITULAR AUSENTE ENTREGA CON SELLO</v>
          </cell>
        </row>
        <row r="1319">
          <cell r="A1319" t="str">
            <v>2479818</v>
          </cell>
          <cell r="B1319" t="str">
            <v>MDELIVERY</v>
          </cell>
          <cell r="C1319">
            <v>44923</v>
          </cell>
          <cell r="D1319" t="str">
            <v>FLEXNET ECUADOR - MDELIVERY</v>
          </cell>
          <cell r="E1319" t="str">
            <v>CALLE 28 DE JUNIO S/N Y GARCIA MORENO ENTRADA LLANO GRANDE</v>
          </cell>
          <cell r="H1319" t="str">
            <v>170208</v>
          </cell>
          <cell r="I1319" t="str">
            <v>QUITO</v>
          </cell>
          <cell r="J1319" t="str">
            <v>PICHINCHA</v>
          </cell>
          <cell r="K1319" t="str">
            <v>JUNA PABLO BARZALLO_UNIDAD EDUCATIVA SANTANA UNESA S A</v>
          </cell>
          <cell r="L1319" t="str">
            <v>AZUAY CUENCA AV LOS CEREZOS S N A 100 METROS DE LA AV ABELARDO J ANDRADE JUNTO A LA PLANTA DE LA EMPRESA MP3</v>
          </cell>
          <cell r="O1319" t="str">
            <v>CUENCA</v>
          </cell>
          <cell r="P1319" t="str">
            <v>CUENCA</v>
          </cell>
          <cell r="Q1319" t="str">
            <v>AZUAY</v>
          </cell>
          <cell r="R1319" t="str">
            <v>2479818</v>
          </cell>
          <cell r="W1319" t="str">
            <v>0190150259001</v>
          </cell>
          <cell r="X1319" t="str">
            <v>0997531509</v>
          </cell>
          <cell r="AA1319">
            <v>44923</v>
          </cell>
          <cell r="AD1319">
            <v>1</v>
          </cell>
          <cell r="AE1319">
            <v>1</v>
          </cell>
          <cell r="AI1319" t="str">
            <v>DESPACHO</v>
          </cell>
          <cell r="AJ1319" t="str">
            <v>NORMAL</v>
          </cell>
          <cell r="AL1319" t="str">
            <v>NO</v>
          </cell>
          <cell r="AN1319" t="str">
            <v>ACTIVACIONES B2B PORTABILIDADES SOLO SIMCARD</v>
          </cell>
          <cell r="AO1319" t="str">
            <v>GGCC / NEGOCIOS</v>
          </cell>
          <cell r="AP1319">
            <v>44923</v>
          </cell>
          <cell r="AR1319" t="str">
            <v>MDELIVERY_2479818</v>
          </cell>
          <cell r="AS1319">
            <v>325074</v>
          </cell>
          <cell r="AT1319" t="str">
            <v>D40</v>
          </cell>
          <cell r="AU1319" t="str">
            <v>BTB</v>
          </cell>
          <cell r="AV1319">
            <v>1</v>
          </cell>
          <cell r="AX1319" t="str">
            <v>HABILITADO RUTEO</v>
          </cell>
          <cell r="AY1319" t="str">
            <v>HALFSIM MOVISTAR: 1 und - sn. 8959300520561465496</v>
          </cell>
          <cell r="AZ1319" t="str">
            <v>SIMCARD</v>
          </cell>
          <cell r="BA1319" t="str">
            <v/>
          </cell>
        </row>
        <row r="1320">
          <cell r="A1320" t="str">
            <v>2479819</v>
          </cell>
          <cell r="B1320" t="str">
            <v>MDELIVERY</v>
          </cell>
          <cell r="C1320">
            <v>44923</v>
          </cell>
          <cell r="D1320" t="str">
            <v>FLEXNET ECUADOR - MDELIVERY</v>
          </cell>
          <cell r="E1320" t="str">
            <v>CALLE 28 DE JUNIO S/N Y GARCIA MORENO ENTRADA LLANO GRANDE</v>
          </cell>
          <cell r="H1320" t="str">
            <v>170208</v>
          </cell>
          <cell r="I1320" t="str">
            <v>QUITO</v>
          </cell>
          <cell r="J1320" t="str">
            <v>PICHINCHA</v>
          </cell>
          <cell r="K1320" t="str">
            <v>CRISTINA PAVON_TELLO SALTOS FARLEN TYRONE</v>
          </cell>
          <cell r="L1320" t="str">
            <v>TORIBIO MONTES Y DANIEL HIDALGO CASA N27 07</v>
          </cell>
          <cell r="O1320" t="str">
            <v>QUITO</v>
          </cell>
          <cell r="P1320" t="str">
            <v>QUITO</v>
          </cell>
          <cell r="Q1320" t="str">
            <v>PICHINCHA</v>
          </cell>
          <cell r="R1320" t="str">
            <v>2479819</v>
          </cell>
          <cell r="W1320" t="str">
            <v>0801979543001</v>
          </cell>
          <cell r="X1320" t="str">
            <v>0984746868</v>
          </cell>
          <cell r="AA1320">
            <v>44923</v>
          </cell>
          <cell r="AD1320">
            <v>1</v>
          </cell>
          <cell r="AE1320">
            <v>1</v>
          </cell>
          <cell r="AI1320" t="str">
            <v>DESPACHO</v>
          </cell>
          <cell r="AJ1320" t="str">
            <v>EXPRESS</v>
          </cell>
          <cell r="AL1320" t="str">
            <v>NO</v>
          </cell>
          <cell r="AN1320" t="str">
            <v>PEDIDO EXPRESS SOLO QUITO (INGRESAR ANTES DE LAS 11:00 AM)</v>
          </cell>
          <cell r="AO1320" t="str">
            <v>DISTRIBUIDORES</v>
          </cell>
          <cell r="AP1320">
            <v>44923</v>
          </cell>
          <cell r="AR1320" t="str">
            <v>MDELIVERY_2479819</v>
          </cell>
          <cell r="AS1320">
            <v>325053</v>
          </cell>
          <cell r="AT1320" t="str">
            <v>D40</v>
          </cell>
          <cell r="AU1320" t="str">
            <v>BTB</v>
          </cell>
          <cell r="AV1320">
            <v>1</v>
          </cell>
          <cell r="AX1320" t="str">
            <v>ENTREGADO</v>
          </cell>
          <cell r="AY1320" t="str">
            <v>HALFSIM MOVISTAR: 1 und - sn. 8959300520561471387</v>
          </cell>
          <cell r="AZ1320" t="str">
            <v>SIMCARD</v>
          </cell>
          <cell r="BA1320" t="str">
            <v/>
          </cell>
        </row>
        <row r="1321">
          <cell r="A1321" t="str">
            <v>2479820</v>
          </cell>
          <cell r="B1321" t="str">
            <v>MDELIVERY</v>
          </cell>
          <cell r="C1321">
            <v>44923</v>
          </cell>
          <cell r="D1321" t="str">
            <v>FLEXNET ECUADOR - MDELIVERY</v>
          </cell>
          <cell r="E1321" t="str">
            <v>CALLE 28 DE JUNIO S/N Y GARCIA MORENO ENTRADA LLANO GRANDE</v>
          </cell>
          <cell r="H1321" t="str">
            <v>170208</v>
          </cell>
          <cell r="I1321" t="str">
            <v>QUITO</v>
          </cell>
          <cell r="J1321" t="str">
            <v>PICHINCHA</v>
          </cell>
          <cell r="K1321" t="str">
            <v>ISABEL SACTA_EL HORNO PANADERIA Y PASTELERIA ELHOPAPA CIA LTDA</v>
          </cell>
          <cell r="L1321" t="str">
            <v>AZUAY CUENCA RICAURTE ANTONIO RICAURTE SN VIA PRINCIPALA A RICAURTE EL HORNO PANADERIA</v>
          </cell>
          <cell r="O1321" t="str">
            <v>CUENCA</v>
          </cell>
          <cell r="P1321" t="str">
            <v>CUENCA</v>
          </cell>
          <cell r="Q1321" t="str">
            <v>AZUAY</v>
          </cell>
          <cell r="R1321" t="str">
            <v>2479820</v>
          </cell>
          <cell r="W1321" t="str">
            <v>0190170853001</v>
          </cell>
          <cell r="X1321" t="str">
            <v>0979035202</v>
          </cell>
          <cell r="AA1321">
            <v>44923</v>
          </cell>
          <cell r="AD1321">
            <v>1</v>
          </cell>
          <cell r="AE1321">
            <v>1</v>
          </cell>
          <cell r="AI1321" t="str">
            <v>DESPACHO</v>
          </cell>
          <cell r="AJ1321" t="str">
            <v>NORMAL</v>
          </cell>
          <cell r="AL1321" t="str">
            <v>NO</v>
          </cell>
          <cell r="AN1321" t="str">
            <v>ACTIVACIONES INGRESOS GGCC &amp; NEGOCIOS DIRECTOS</v>
          </cell>
          <cell r="AO1321" t="str">
            <v>GGCC / NEGOCIOS</v>
          </cell>
          <cell r="AP1321">
            <v>44923</v>
          </cell>
          <cell r="AR1321" t="str">
            <v>MDELIVERY_2479820</v>
          </cell>
          <cell r="AS1321">
            <v>325067</v>
          </cell>
          <cell r="AT1321" t="str">
            <v>D40</v>
          </cell>
          <cell r="AU1321" t="str">
            <v>BTB</v>
          </cell>
          <cell r="AV1321">
            <v>1</v>
          </cell>
          <cell r="AX1321" t="str">
            <v>HABILITADO RUTEO</v>
          </cell>
          <cell r="AY1321" t="str">
            <v>HALFSIM MOVISTAR: 1 und - sn. 8959300520561465470</v>
          </cell>
          <cell r="AZ1321" t="str">
            <v>SIMCARD</v>
          </cell>
          <cell r="BA1321" t="str">
            <v/>
          </cell>
        </row>
        <row r="1322">
          <cell r="A1322" t="str">
            <v>2479821</v>
          </cell>
          <cell r="B1322" t="str">
            <v>MDELIVERY</v>
          </cell>
          <cell r="C1322">
            <v>44923</v>
          </cell>
          <cell r="D1322" t="str">
            <v>FLEXNET ECUADOR - MDELIVERY</v>
          </cell>
          <cell r="E1322" t="str">
            <v>CALLE 28 DE JUNIO S/N Y GARCIA MORENO ENTRADA LLANO GRANDE</v>
          </cell>
          <cell r="H1322" t="str">
            <v>170208</v>
          </cell>
          <cell r="I1322" t="str">
            <v>QUITO</v>
          </cell>
          <cell r="J1322" t="str">
            <v>PICHINCHA</v>
          </cell>
          <cell r="K1322" t="str">
            <v>ANDREA MELISSA LOOR MOSCOSO_ANDREA MELISSA LOOR MOSCOSO</v>
          </cell>
          <cell r="L1322" t="str">
            <v>URDENOR 1 MZ 135 SOLAR 19</v>
          </cell>
          <cell r="O1322" t="str">
            <v>GUAYAQUIL</v>
          </cell>
          <cell r="P1322" t="str">
            <v>GUAYAQUIL</v>
          </cell>
          <cell r="Q1322" t="str">
            <v>GUAYAS</v>
          </cell>
          <cell r="R1322" t="str">
            <v>2479821</v>
          </cell>
          <cell r="W1322" t="str">
            <v>1307738227001</v>
          </cell>
          <cell r="X1322" t="str">
            <v>0989782015</v>
          </cell>
          <cell r="AA1322">
            <v>44923</v>
          </cell>
          <cell r="AD1322">
            <v>1</v>
          </cell>
          <cell r="AE1322">
            <v>1</v>
          </cell>
          <cell r="AI1322" t="str">
            <v>DESPACHO</v>
          </cell>
          <cell r="AJ1322" t="str">
            <v>NORMAL</v>
          </cell>
          <cell r="AL1322" t="str">
            <v>NO</v>
          </cell>
          <cell r="AN1322" t="str">
            <v>DAS CARGO A LA CUENTA (DELIVERY)</v>
          </cell>
          <cell r="AO1322" t="str">
            <v>DISTRIBUIDORES</v>
          </cell>
          <cell r="AP1322">
            <v>44923</v>
          </cell>
          <cell r="AR1322" t="str">
            <v>MDELIVERY_2479821</v>
          </cell>
          <cell r="AS1322">
            <v>325071</v>
          </cell>
          <cell r="AT1322" t="str">
            <v>D40</v>
          </cell>
          <cell r="AU1322" t="str">
            <v>BTB</v>
          </cell>
          <cell r="AV1322">
            <v>2</v>
          </cell>
          <cell r="AX1322" t="str">
            <v>EN_TRANSITO</v>
          </cell>
          <cell r="AY1322" t="str">
            <v>HALFSIM MOVISTAR: 2 und - sn. 8959300520561465488,8959300520561465454</v>
          </cell>
          <cell r="AZ1322" t="str">
            <v>SIMCARD</v>
          </cell>
          <cell r="BA1322" t="str">
            <v>EMPRESAS TITULAR AUSENTE ENTREGA CON SELLO</v>
          </cell>
        </row>
        <row r="1323">
          <cell r="A1323" t="str">
            <v>2479823</v>
          </cell>
          <cell r="B1323" t="str">
            <v>MDELIVERY</v>
          </cell>
          <cell r="C1323">
            <v>44923</v>
          </cell>
          <cell r="D1323" t="str">
            <v>FLEXNET ECUADOR - MDELIVERY</v>
          </cell>
          <cell r="E1323" t="str">
            <v>CALLE 28 DE JUNIO S/N Y GARCIA MORENO ENTRADA LLANO GRANDE</v>
          </cell>
          <cell r="H1323" t="str">
            <v>170208</v>
          </cell>
          <cell r="I1323" t="str">
            <v>QUITO</v>
          </cell>
          <cell r="J1323" t="str">
            <v>PICHINCHA</v>
          </cell>
          <cell r="K1323" t="str">
            <v>PATRICIA LUNA_URBANO EXPRESS S A RAPIEXX</v>
          </cell>
          <cell r="L1323" t="str">
            <v>DE LAS AZUCENAS N44 131 Y DE LOS GRANADOS</v>
          </cell>
          <cell r="O1323" t="str">
            <v>QUITO</v>
          </cell>
          <cell r="P1323" t="str">
            <v>QUITO</v>
          </cell>
          <cell r="Q1323" t="str">
            <v>PICHINCHA</v>
          </cell>
          <cell r="R1323" t="str">
            <v>2479823</v>
          </cell>
          <cell r="W1323" t="str">
            <v>1791312813001</v>
          </cell>
          <cell r="X1323" t="str">
            <v>0992526528</v>
          </cell>
          <cell r="AA1323">
            <v>44923</v>
          </cell>
          <cell r="AD1323">
            <v>1</v>
          </cell>
          <cell r="AE1323">
            <v>1</v>
          </cell>
          <cell r="AI1323" t="str">
            <v>DESPACHO</v>
          </cell>
          <cell r="AJ1323" t="str">
            <v>EXPRESS</v>
          </cell>
          <cell r="AL1323" t="str">
            <v>NO</v>
          </cell>
          <cell r="AN1323" t="str">
            <v>367 EMPRESAS Y NEGOCIOS (EXPRESS SOLO QUITO)</v>
          </cell>
          <cell r="AO1323" t="str">
            <v>GGCC / NEGOCIOS</v>
          </cell>
          <cell r="AP1323">
            <v>44923</v>
          </cell>
          <cell r="AR1323" t="str">
            <v>MDELIVERY_2479823</v>
          </cell>
          <cell r="AS1323">
            <v>325056</v>
          </cell>
          <cell r="AT1323" t="str">
            <v>D40</v>
          </cell>
          <cell r="AU1323" t="str">
            <v>BTB</v>
          </cell>
          <cell r="AV1323">
            <v>1</v>
          </cell>
          <cell r="AX1323" t="str">
            <v>ENTREGADO</v>
          </cell>
          <cell r="AY1323" t="str">
            <v>LTE SAMSUNG A13 NEGRO: 1 und - sn. 350068480714586</v>
          </cell>
          <cell r="AZ1323" t="str">
            <v>TERMINAL</v>
          </cell>
          <cell r="BA1323" t="str">
            <v/>
          </cell>
        </row>
        <row r="1324">
          <cell r="A1324" t="str">
            <v>2479824</v>
          </cell>
          <cell r="B1324" t="str">
            <v>MDELIVERY</v>
          </cell>
          <cell r="C1324">
            <v>44923</v>
          </cell>
          <cell r="D1324" t="str">
            <v>FLEXNET ECUADOR - MDELIVERY</v>
          </cell>
          <cell r="E1324" t="str">
            <v>CALLE 28 DE JUNIO S/N Y GARCIA MORENO ENTRADA LLANO GRANDE</v>
          </cell>
          <cell r="H1324" t="str">
            <v>170208</v>
          </cell>
          <cell r="I1324" t="str">
            <v>QUITO</v>
          </cell>
          <cell r="J1324" t="str">
            <v>PICHINCHA</v>
          </cell>
          <cell r="K1324" t="str">
            <v>URGENTITO EC S A _URGENTITO EC S A</v>
          </cell>
          <cell r="L1324" t="str">
            <v>ELOY ALFARO E10 Y LOS FRESNOS</v>
          </cell>
          <cell r="O1324" t="str">
            <v>QUITO</v>
          </cell>
          <cell r="P1324" t="str">
            <v>QUITO</v>
          </cell>
          <cell r="Q1324" t="str">
            <v>PICHINCHA</v>
          </cell>
          <cell r="R1324" t="str">
            <v>2479824</v>
          </cell>
          <cell r="W1324" t="str">
            <v>1792967929001</v>
          </cell>
          <cell r="X1324" t="str">
            <v>0998139627</v>
          </cell>
          <cell r="AA1324">
            <v>44923</v>
          </cell>
          <cell r="AD1324">
            <v>1</v>
          </cell>
          <cell r="AE1324">
            <v>1</v>
          </cell>
          <cell r="AI1324" t="str">
            <v>DESPACHO</v>
          </cell>
          <cell r="AJ1324" t="str">
            <v>EXPRESS</v>
          </cell>
          <cell r="AL1324" t="str">
            <v>NO</v>
          </cell>
          <cell r="AN1324" t="str">
            <v>PEDIDO EXPRESS SOLO QUITO (INGRESAR ANTES DE LAS 11:00 AM)</v>
          </cell>
          <cell r="AO1324" t="str">
            <v>DISTRIBUIDORES</v>
          </cell>
          <cell r="AP1324">
            <v>44923</v>
          </cell>
          <cell r="AR1324" t="str">
            <v>MDELIVERY_2479824</v>
          </cell>
          <cell r="AS1324">
            <v>325057</v>
          </cell>
          <cell r="AT1324" t="str">
            <v>D40</v>
          </cell>
          <cell r="AU1324" t="str">
            <v>BTB</v>
          </cell>
          <cell r="AV1324">
            <v>1</v>
          </cell>
          <cell r="AX1324" t="str">
            <v>ENTREGADO</v>
          </cell>
          <cell r="AY1324" t="str">
            <v>HALFSIM MOVISTAR: 1 und - sn. 8959300520561465512</v>
          </cell>
          <cell r="AZ1324" t="str">
            <v>SIMCARD</v>
          </cell>
          <cell r="BA1324" t="str">
            <v/>
          </cell>
        </row>
        <row r="1325">
          <cell r="A1325" t="str">
            <v>2479825</v>
          </cell>
          <cell r="B1325" t="str">
            <v>MDELIVERY</v>
          </cell>
          <cell r="C1325">
            <v>44923</v>
          </cell>
          <cell r="D1325" t="str">
            <v>FLEXNET ECUADOR - MDELIVERY</v>
          </cell>
          <cell r="E1325" t="str">
            <v>CALLE 28 DE JUNIO S/N Y GARCIA MORENO ENTRADA LLANO GRANDE</v>
          </cell>
          <cell r="H1325" t="str">
            <v>170208</v>
          </cell>
          <cell r="I1325" t="str">
            <v>QUITO</v>
          </cell>
          <cell r="J1325" t="str">
            <v>PICHINCHA</v>
          </cell>
          <cell r="K1325" t="str">
            <v>GLORIA PATRICIA ALVAREZ VILLEGA_NESTOR ANDRES ALAVA CEDENO</v>
          </cell>
          <cell r="L1325" t="str">
            <v>VALLE HERMOSO CALLE PICHINCHA Y EL ORO BARRIO VIRGEN DEL CISNEA A ORILLA DEL RIO BLANCO CASA COLOR PLOMITO BLANCO LA CASA TIENE UN BALCON CON PLANTAS</v>
          </cell>
          <cell r="O1325" t="str">
            <v>SANTO DOMINGO</v>
          </cell>
          <cell r="P1325" t="str">
            <v>SANTO DOMINGO</v>
          </cell>
          <cell r="Q1325" t="str">
            <v>SANTO DOMINGO</v>
          </cell>
          <cell r="R1325" t="str">
            <v>2479825</v>
          </cell>
          <cell r="W1325" t="str">
            <v>0903902633001</v>
          </cell>
          <cell r="X1325" t="str">
            <v>997449705</v>
          </cell>
          <cell r="AA1325">
            <v>44923</v>
          </cell>
          <cell r="AD1325">
            <v>1</v>
          </cell>
          <cell r="AE1325">
            <v>1</v>
          </cell>
          <cell r="AI1325" t="str">
            <v>DESPACHO</v>
          </cell>
          <cell r="AJ1325" t="str">
            <v>NORMAL</v>
          </cell>
          <cell r="AL1325" t="str">
            <v>NO</v>
          </cell>
          <cell r="AN1325" t="str">
            <v>POSVENTA GGCC Y NEGOCIOS</v>
          </cell>
          <cell r="AO1325" t="str">
            <v>GGCC / NEGOCIOS</v>
          </cell>
          <cell r="AP1325">
            <v>44923</v>
          </cell>
          <cell r="AR1325" t="str">
            <v>MDELIVERY_2479825</v>
          </cell>
          <cell r="AS1325">
            <v>325069</v>
          </cell>
          <cell r="AT1325" t="str">
            <v>D40</v>
          </cell>
          <cell r="AU1325" t="str">
            <v>BTB</v>
          </cell>
          <cell r="AV1325">
            <v>1</v>
          </cell>
          <cell r="AX1325" t="str">
            <v>EN_TRANSITO</v>
          </cell>
          <cell r="AY1325" t="str">
            <v>HALFSIM MOVISTAR: 1 und - sn. 8959300520561465447</v>
          </cell>
          <cell r="AZ1325" t="str">
            <v>SIMCARD</v>
          </cell>
          <cell r="BA1325" t="str">
            <v/>
          </cell>
        </row>
        <row r="1326">
          <cell r="A1326" t="str">
            <v>2479826</v>
          </cell>
          <cell r="B1326" t="str">
            <v>MDELIVERY</v>
          </cell>
          <cell r="C1326">
            <v>44923</v>
          </cell>
          <cell r="D1326" t="str">
            <v>FLEXNET ECUADOR - MDELIVERY</v>
          </cell>
          <cell r="E1326" t="str">
            <v>CALLE 28 DE JUNIO S/N Y GARCIA MORENO ENTRADA LLANO GRANDE</v>
          </cell>
          <cell r="H1326" t="str">
            <v>170208</v>
          </cell>
          <cell r="I1326" t="str">
            <v>QUITO</v>
          </cell>
          <cell r="J1326" t="str">
            <v>PICHINCHA</v>
          </cell>
          <cell r="K1326" t="str">
            <v>ERICK GUARANDA_BANCO DEL PACIFICO S A</v>
          </cell>
          <cell r="L1326" t="str">
            <v>PEDRO CARBO Y PICHINCHA PISO 4 EDIF MATRIZ BCO PACIFICO EN CASO DE NO CONTESTAR POR FAVOR LLAMAR AL MIN 0983223993</v>
          </cell>
          <cell r="O1326" t="str">
            <v>GUAYAQUIL</v>
          </cell>
          <cell r="P1326" t="str">
            <v>GUAYAQUIL</v>
          </cell>
          <cell r="Q1326" t="str">
            <v>GUAYAS</v>
          </cell>
          <cell r="R1326" t="str">
            <v>2479826</v>
          </cell>
          <cell r="W1326" t="str">
            <v>0990005737001</v>
          </cell>
          <cell r="X1326" t="str">
            <v>0984903416</v>
          </cell>
          <cell r="AA1326">
            <v>44923</v>
          </cell>
          <cell r="AD1326">
            <v>1</v>
          </cell>
          <cell r="AE1326">
            <v>1</v>
          </cell>
          <cell r="AI1326" t="str">
            <v>DESPACHO</v>
          </cell>
          <cell r="AJ1326" t="str">
            <v>NORMAL</v>
          </cell>
          <cell r="AL1326" t="str">
            <v>NO</v>
          </cell>
          <cell r="AN1326" t="str">
            <v>POSVENTA GGCC Y NEGOCIOS</v>
          </cell>
          <cell r="AO1326" t="str">
            <v>GGCC / NEGOCIOS</v>
          </cell>
          <cell r="AP1326">
            <v>44923</v>
          </cell>
          <cell r="AR1326" t="str">
            <v>MDELIVERY_2479826</v>
          </cell>
          <cell r="AS1326">
            <v>325073</v>
          </cell>
          <cell r="AT1326" t="str">
            <v>D40</v>
          </cell>
          <cell r="AU1326" t="str">
            <v>BTB</v>
          </cell>
          <cell r="AV1326">
            <v>1</v>
          </cell>
          <cell r="AX1326" t="str">
            <v>EN_TRANSITO</v>
          </cell>
          <cell r="AY1326" t="str">
            <v>LTE SAMSUNG S21 FE VERDE: 1 und - sn. 352755852598567</v>
          </cell>
          <cell r="AZ1326" t="str">
            <v>TERMINAL</v>
          </cell>
          <cell r="BA1326" t="str">
            <v/>
          </cell>
        </row>
        <row r="1327">
          <cell r="A1327" t="str">
            <v>2479827</v>
          </cell>
          <cell r="B1327" t="str">
            <v>MDELIVERY</v>
          </cell>
          <cell r="C1327">
            <v>44923</v>
          </cell>
          <cell r="D1327" t="str">
            <v>FLEXNET ECUADOR - MDELIVERY</v>
          </cell>
          <cell r="E1327" t="str">
            <v>CALLE 28 DE JUNIO S/N Y GARCIA MORENO ENTRADA LLANO GRANDE</v>
          </cell>
          <cell r="H1327" t="str">
            <v>170208</v>
          </cell>
          <cell r="I1327" t="str">
            <v>QUITO</v>
          </cell>
          <cell r="J1327" t="str">
            <v>PICHINCHA</v>
          </cell>
          <cell r="K1327" t="str">
            <v>MARICA CRISTINA GARCIA_ASOCIACION DE EMPLEADOS DE LA SUPERINTENDENCIA DE</v>
          </cell>
          <cell r="L1327" t="str">
            <v>PICHINCHA QUITO RAMON ROCA 660 AMAZONAS OFICINAS SUPERINTENDENCIA DE COMPANIAS</v>
          </cell>
          <cell r="O1327" t="str">
            <v>QUITO</v>
          </cell>
          <cell r="P1327" t="str">
            <v>QUITO</v>
          </cell>
          <cell r="Q1327" t="str">
            <v>PICHINCHA</v>
          </cell>
          <cell r="R1327" t="str">
            <v>2479827</v>
          </cell>
          <cell r="W1327" t="str">
            <v>1791129512001</v>
          </cell>
          <cell r="X1327" t="str">
            <v>995484990</v>
          </cell>
          <cell r="AA1327">
            <v>44923</v>
          </cell>
          <cell r="AD1327">
            <v>1</v>
          </cell>
          <cell r="AE1327">
            <v>1</v>
          </cell>
          <cell r="AI1327" t="str">
            <v>DESPACHO</v>
          </cell>
          <cell r="AJ1327" t="str">
            <v>NORMAL</v>
          </cell>
          <cell r="AL1327" t="str">
            <v>NO</v>
          </cell>
          <cell r="AN1327" t="str">
            <v>ACTIVACIONES INGRESOS GGCC &amp; NEGOCIOS DIRECTOS</v>
          </cell>
          <cell r="AO1327" t="str">
            <v>GGCC / NEGOCIOS</v>
          </cell>
          <cell r="AP1327">
            <v>44923</v>
          </cell>
          <cell r="AR1327" t="str">
            <v>MDELIVERY_2479827</v>
          </cell>
          <cell r="AS1327">
            <v>325076</v>
          </cell>
          <cell r="AT1327" t="str">
            <v>D40</v>
          </cell>
          <cell r="AU1327" t="str">
            <v>BTB</v>
          </cell>
          <cell r="AV1327">
            <v>2</v>
          </cell>
          <cell r="AX1327" t="str">
            <v>ENTREGADO</v>
          </cell>
          <cell r="AY1327" t="str">
            <v>LTE XIAOMI REDMI NOTE 11S AZUL: 1 und - sn. 863837056644546 / HALFSIM MOVISTAR: 1 und - sn. 8959300520561465413</v>
          </cell>
          <cell r="AZ1327" t="str">
            <v>SIMCARD / TERMINAL</v>
          </cell>
          <cell r="BA1327" t="str">
            <v/>
          </cell>
        </row>
        <row r="1328">
          <cell r="A1328" t="str">
            <v>2479828</v>
          </cell>
          <cell r="B1328" t="str">
            <v>MDELIVERY</v>
          </cell>
          <cell r="C1328">
            <v>44923</v>
          </cell>
          <cell r="D1328" t="str">
            <v>FLEXNET ECUADOR - MDELIVERY</v>
          </cell>
          <cell r="E1328" t="str">
            <v>CALLE 28 DE JUNIO S/N Y GARCIA MORENO ENTRADA LLANO GRANDE</v>
          </cell>
          <cell r="H1328" t="str">
            <v>170208</v>
          </cell>
          <cell r="I1328" t="str">
            <v>QUITO</v>
          </cell>
          <cell r="J1328" t="str">
            <v>PICHINCHA</v>
          </cell>
          <cell r="K1328" t="str">
            <v>DIEGO FELIPE ZAMORA ZAMBRANO_DIEGO FELIPE ZAMORA ZAMBRANO</v>
          </cell>
          <cell r="L1328" t="str">
            <v>KM 23 VIA A DAULE DIAGONAL A LAGO CAPEIRA FRENTE A MUEBLERIA REYES</v>
          </cell>
          <cell r="O1328" t="str">
            <v>GUAYAQUIL</v>
          </cell>
          <cell r="P1328" t="str">
            <v>GUAYAQUIL</v>
          </cell>
          <cell r="Q1328" t="str">
            <v>GUAYAS</v>
          </cell>
          <cell r="R1328" t="str">
            <v>2479828</v>
          </cell>
          <cell r="W1328" t="str">
            <v>1311751703001</v>
          </cell>
          <cell r="X1328" t="str">
            <v>0992575757</v>
          </cell>
          <cell r="AA1328">
            <v>44923</v>
          </cell>
          <cell r="AD1328">
            <v>1</v>
          </cell>
          <cell r="AE1328">
            <v>1</v>
          </cell>
          <cell r="AI1328" t="str">
            <v>DESPACHO</v>
          </cell>
          <cell r="AJ1328" t="str">
            <v>NORMAL</v>
          </cell>
          <cell r="AL1328" t="str">
            <v>NO</v>
          </cell>
          <cell r="AN1328" t="str">
            <v>DAS CARGO A LA CUENTA (DELIVERY)</v>
          </cell>
          <cell r="AO1328" t="str">
            <v>DISTRIBUIDORES</v>
          </cell>
          <cell r="AP1328">
            <v>44923</v>
          </cell>
          <cell r="AR1328" t="str">
            <v>MDELIVERY_2479828</v>
          </cell>
          <cell r="AS1328">
            <v>325080</v>
          </cell>
          <cell r="AT1328" t="str">
            <v>D40</v>
          </cell>
          <cell r="AU1328" t="str">
            <v>BTB</v>
          </cell>
          <cell r="AV1328">
            <v>1</v>
          </cell>
          <cell r="AX1328" t="str">
            <v>EN_TRANSITO</v>
          </cell>
          <cell r="AY1328" t="str">
            <v>HALFSIM MOVISTAR: 1 und - sn. 8959300520561465439</v>
          </cell>
          <cell r="AZ1328" t="str">
            <v>SIMCARD</v>
          </cell>
          <cell r="BA1328" t="str">
            <v>EMPRESAS TITULAR AUSENTE ENTREGA CON SELLO</v>
          </cell>
        </row>
        <row r="1329">
          <cell r="A1329" t="str">
            <v>2479829</v>
          </cell>
          <cell r="B1329" t="str">
            <v>MDELIVERY</v>
          </cell>
          <cell r="C1329">
            <v>44923</v>
          </cell>
          <cell r="D1329" t="str">
            <v>FLEXNET ECUADOR - MDELIVERY</v>
          </cell>
          <cell r="E1329" t="str">
            <v>CALLE 28 DE JUNIO S/N Y GARCIA MORENO ENTRADA LLANO GRANDE</v>
          </cell>
          <cell r="H1329" t="str">
            <v>170208</v>
          </cell>
          <cell r="I1329" t="str">
            <v>QUITO</v>
          </cell>
          <cell r="J1329" t="str">
            <v>PICHINCHA</v>
          </cell>
          <cell r="K1329" t="str">
            <v>MIRIAM VALENCIA NIETO RIOS EDWIN_COOPERATIVA DE AHORRO Y CREDITO POLITECNICA LTDA</v>
          </cell>
          <cell r="L1329" t="str">
            <v>SECTOR CARCELEN CESAR BORJA OE3 930 Y ALBERT EINSTEIN ATRAS DEL COLEGIO EINSTEIN</v>
          </cell>
          <cell r="O1329" t="str">
            <v>QUITO</v>
          </cell>
          <cell r="P1329" t="str">
            <v>QUITO</v>
          </cell>
          <cell r="Q1329" t="str">
            <v>PICHINCHA</v>
          </cell>
          <cell r="R1329" t="str">
            <v>2479829</v>
          </cell>
          <cell r="W1329" t="str">
            <v>1790641392001</v>
          </cell>
          <cell r="X1329" t="str">
            <v>998756950</v>
          </cell>
          <cell r="AA1329">
            <v>44923</v>
          </cell>
          <cell r="AD1329">
            <v>1</v>
          </cell>
          <cell r="AE1329">
            <v>1</v>
          </cell>
          <cell r="AI1329" t="str">
            <v>DESPACHO</v>
          </cell>
          <cell r="AJ1329" t="str">
            <v>EXPRESS</v>
          </cell>
          <cell r="AL1329" t="str">
            <v>NO</v>
          </cell>
          <cell r="AN1329" t="str">
            <v>POSVENTA GGCC Y NEGOCIOS (EXPRESS SOLO QUITO)</v>
          </cell>
          <cell r="AO1329" t="str">
            <v>GGCC / NEGOCIOS</v>
          </cell>
          <cell r="AP1329">
            <v>44923</v>
          </cell>
          <cell r="AR1329" t="str">
            <v>MDELIVERY_2479829</v>
          </cell>
          <cell r="AS1329">
            <v>325051</v>
          </cell>
          <cell r="AT1329" t="str">
            <v>D40</v>
          </cell>
          <cell r="AU1329" t="str">
            <v>BTB</v>
          </cell>
          <cell r="AV1329">
            <v>1</v>
          </cell>
          <cell r="AX1329" t="str">
            <v>ENTREGADO</v>
          </cell>
          <cell r="AY1329" t="str">
            <v>LTE NOKIA C21 AZUL: 1 und - sn. 357321213173767</v>
          </cell>
          <cell r="AZ1329" t="str">
            <v>TERMINAL</v>
          </cell>
          <cell r="BA1329" t="str">
            <v/>
          </cell>
        </row>
        <row r="1330">
          <cell r="A1330" t="str">
            <v>2479830</v>
          </cell>
          <cell r="B1330" t="str">
            <v>MDELIVERY</v>
          </cell>
          <cell r="C1330">
            <v>44923</v>
          </cell>
          <cell r="D1330" t="str">
            <v>FLEXNET ECUADOR - MDELIVERY</v>
          </cell>
          <cell r="E1330" t="str">
            <v>CALLE 28 DE JUNIO S/N Y GARCIA MORENO ENTRADA LLANO GRANDE</v>
          </cell>
          <cell r="H1330" t="str">
            <v>170208</v>
          </cell>
          <cell r="I1330" t="str">
            <v>QUITO</v>
          </cell>
          <cell r="J1330" t="str">
            <v>PICHINCHA</v>
          </cell>
          <cell r="K1330" t="str">
            <v>1707632830 LOZANO ORBEA JAIME HOMERO_COOPERATIVA DE AHORRO Y CREDITO POLITECNICA LTDA 2</v>
          </cell>
          <cell r="L1330" t="str">
            <v>SECTOR VICENTINA MANUEL CAJIAS N19 16 Y LUIS GODIN ALADO FERRETERIA FALCONI</v>
          </cell>
          <cell r="O1330" t="str">
            <v>QUITO</v>
          </cell>
          <cell r="P1330" t="str">
            <v>QUITO</v>
          </cell>
          <cell r="Q1330" t="str">
            <v>PICHINCHA</v>
          </cell>
          <cell r="R1330" t="str">
            <v>2479830</v>
          </cell>
          <cell r="W1330" t="str">
            <v>1790641392001</v>
          </cell>
          <cell r="X1330" t="str">
            <v>998757316</v>
          </cell>
          <cell r="AA1330">
            <v>44923</v>
          </cell>
          <cell r="AD1330">
            <v>1</v>
          </cell>
          <cell r="AE1330">
            <v>1</v>
          </cell>
          <cell r="AI1330" t="str">
            <v>DESPACHO</v>
          </cell>
          <cell r="AJ1330" t="str">
            <v>EXPRESS</v>
          </cell>
          <cell r="AL1330" t="str">
            <v>NO</v>
          </cell>
          <cell r="AN1330" t="str">
            <v>POSVENTA GGCC Y NEGOCIOS (EXPRESS SOLO QUITO)</v>
          </cell>
          <cell r="AO1330" t="str">
            <v>GGCC / NEGOCIOS</v>
          </cell>
          <cell r="AP1330">
            <v>44923</v>
          </cell>
          <cell r="AR1330" t="str">
            <v>MDELIVERY_2479830</v>
          </cell>
          <cell r="AS1330">
            <v>325048</v>
          </cell>
          <cell r="AT1330" t="str">
            <v>D40</v>
          </cell>
          <cell r="AU1330" t="str">
            <v>BTB</v>
          </cell>
          <cell r="AV1330">
            <v>2</v>
          </cell>
          <cell r="AX1330" t="str">
            <v>INCIDENCIA</v>
          </cell>
          <cell r="AY1330" t="str">
            <v>LTE NOKIA G21 AZUL: 1 und - sn. 355108340300187 / HALFSIM MOVISTAR: 1 und - sn. 8959300520561465397</v>
          </cell>
          <cell r="AZ1330" t="str">
            <v>SIMCARD / TERMINAL</v>
          </cell>
          <cell r="BA1330" t="str">
            <v/>
          </cell>
        </row>
        <row r="1331">
          <cell r="A1331" t="str">
            <v>2479831_1</v>
          </cell>
          <cell r="B1331" t="str">
            <v>MDELIVERY</v>
          </cell>
          <cell r="C1331">
            <v>44923</v>
          </cell>
          <cell r="D1331" t="str">
            <v>FLEXNET ECUADOR - MDELIVERY</v>
          </cell>
          <cell r="E1331" t="str">
            <v>CALLE 28 DE JUNIO S/N Y GARCIA MORENO ENTRADA LLANO GRANDE</v>
          </cell>
          <cell r="H1331" t="str">
            <v>170208</v>
          </cell>
          <cell r="I1331" t="str">
            <v>QUITO</v>
          </cell>
          <cell r="J1331" t="str">
            <v>PICHINCHA</v>
          </cell>
          <cell r="K1331" t="str">
            <v>GABRIEL BUSTILLOS_ BANCO PICHINCHA CA</v>
          </cell>
          <cell r="L1331" t="str">
            <v>BOGOTA OE1 33 Y AV 10 DE AGOSTO</v>
          </cell>
          <cell r="O1331" t="str">
            <v>QUITO</v>
          </cell>
          <cell r="P1331" t="str">
            <v>QUITO</v>
          </cell>
          <cell r="Q1331" t="str">
            <v>PICHINCHA</v>
          </cell>
          <cell r="R1331" t="str">
            <v>2479831_1</v>
          </cell>
          <cell r="W1331" t="str">
            <v>1790010937001</v>
          </cell>
          <cell r="X1331" t="str">
            <v>0999808398</v>
          </cell>
          <cell r="AA1331">
            <v>44923</v>
          </cell>
          <cell r="AD1331">
            <v>1</v>
          </cell>
          <cell r="AE1331">
            <v>1</v>
          </cell>
          <cell r="AI1331" t="str">
            <v>DESPACHO</v>
          </cell>
          <cell r="AJ1331" t="str">
            <v>NORMAL</v>
          </cell>
          <cell r="AL1331" t="str">
            <v>NO</v>
          </cell>
          <cell r="AN1331" t="str">
            <v>POSVENTA GGCC Y NEGOCIOS</v>
          </cell>
          <cell r="AO1331" t="str">
            <v>GGCC / NEGOCIOS</v>
          </cell>
          <cell r="AP1331">
            <v>44923</v>
          </cell>
          <cell r="AR1331" t="str">
            <v>MDELIVERY_2479831_1</v>
          </cell>
          <cell r="AS1331">
            <v>325078</v>
          </cell>
          <cell r="AT1331" t="str">
            <v>D40</v>
          </cell>
          <cell r="AU1331" t="str">
            <v>BTB</v>
          </cell>
          <cell r="AV1331">
            <v>1</v>
          </cell>
          <cell r="AX1331" t="str">
            <v>ENTREGADO</v>
          </cell>
          <cell r="AY1331" t="str">
            <v>LTE SAMSUNG A23 AZUL: 1 und - sn. 356795951180228</v>
          </cell>
          <cell r="AZ1331" t="str">
            <v>TERMINAL</v>
          </cell>
          <cell r="BA1331" t="str">
            <v/>
          </cell>
        </row>
        <row r="1332">
          <cell r="A1332" t="str">
            <v>2479832</v>
          </cell>
          <cell r="B1332" t="str">
            <v>MDELIVERY</v>
          </cell>
          <cell r="C1332">
            <v>44923</v>
          </cell>
          <cell r="D1332" t="str">
            <v>FLEXNET ECUADOR - MDELIVERY</v>
          </cell>
          <cell r="E1332" t="str">
            <v>CALLE 28 DE JUNIO S/N Y GARCIA MORENO ENTRADA LLANO GRANDE</v>
          </cell>
          <cell r="H1332" t="str">
            <v>170208</v>
          </cell>
          <cell r="I1332" t="str">
            <v>QUITO</v>
          </cell>
          <cell r="J1332" t="str">
            <v>PICHINCHA</v>
          </cell>
          <cell r="K1332" t="str">
            <v>BRYAN SALAZAR_DEEPTECH CIA LTDA</v>
          </cell>
          <cell r="L1332" t="str">
            <v>PICHINCHA QUITO VIA A CALACALI LOTE 4C CALLE A TENSORTEC</v>
          </cell>
          <cell r="O1332" t="str">
            <v>QUITO</v>
          </cell>
          <cell r="P1332" t="str">
            <v>QUITO</v>
          </cell>
          <cell r="Q1332" t="str">
            <v>PICHINCHA</v>
          </cell>
          <cell r="R1332" t="str">
            <v>2479832</v>
          </cell>
          <cell r="W1332" t="str">
            <v>1793065635001</v>
          </cell>
          <cell r="X1332" t="str">
            <v>0995033632</v>
          </cell>
          <cell r="AA1332">
            <v>44923</v>
          </cell>
          <cell r="AD1332">
            <v>1</v>
          </cell>
          <cell r="AE1332">
            <v>1</v>
          </cell>
          <cell r="AI1332" t="str">
            <v>DESPACHO</v>
          </cell>
          <cell r="AJ1332" t="str">
            <v>NORMAL</v>
          </cell>
          <cell r="AL1332" t="str">
            <v>NO</v>
          </cell>
          <cell r="AN1332" t="str">
            <v>ACTIVACIONES B2B PORTABILIDADES SOLO SIMCARD (EXPRESS SOLO QUITO)</v>
          </cell>
          <cell r="AO1332" t="str">
            <v>GGCC / NEGOCIOS</v>
          </cell>
          <cell r="AP1332">
            <v>44923</v>
          </cell>
          <cell r="AR1332" t="str">
            <v>MDELIVERY_2479832</v>
          </cell>
          <cell r="AS1332">
            <v>325082</v>
          </cell>
          <cell r="AT1332" t="str">
            <v>D40</v>
          </cell>
          <cell r="AU1332" t="str">
            <v>BTB</v>
          </cell>
          <cell r="AV1332">
            <v>1</v>
          </cell>
          <cell r="AX1332" t="str">
            <v>HABILITADO RUTEO</v>
          </cell>
          <cell r="AY1332" t="str">
            <v>HALFSIM MOVISTAR: 1 und - sn. 8959300520561465330</v>
          </cell>
          <cell r="AZ1332" t="str">
            <v>SIMCARD</v>
          </cell>
          <cell r="BA1332" t="str">
            <v/>
          </cell>
        </row>
        <row r="1333">
          <cell r="A1333" t="str">
            <v>2479833</v>
          </cell>
          <cell r="B1333" t="str">
            <v>MDELIVERY</v>
          </cell>
          <cell r="C1333">
            <v>44923</v>
          </cell>
          <cell r="D1333" t="str">
            <v>FLEXNET ECUADOR - MDELIVERY</v>
          </cell>
          <cell r="E1333" t="str">
            <v>CALLE 28 DE JUNIO S/N Y GARCIA MORENO ENTRADA LLANO GRANDE</v>
          </cell>
          <cell r="H1333" t="str">
            <v>170208</v>
          </cell>
          <cell r="I1333" t="str">
            <v>QUITO</v>
          </cell>
          <cell r="J1333" t="str">
            <v>PICHINCHA</v>
          </cell>
          <cell r="K1333" t="str">
            <v>ERIKA MUNOZ_FLORES EQUINOCCIALES S A FLOREQUISA</v>
          </cell>
          <cell r="L1333" t="str">
            <v>PASAJE ALONSO JERVES N2656 Y AV ORELLANA QUITO QUITO PICHINCHA REGION SIERRA ECUADOR</v>
          </cell>
          <cell r="O1333" t="str">
            <v>QUITO</v>
          </cell>
          <cell r="P1333" t="str">
            <v>QUITO</v>
          </cell>
          <cell r="Q1333" t="str">
            <v>PICHINCHA</v>
          </cell>
          <cell r="R1333" t="str">
            <v>2479833</v>
          </cell>
          <cell r="W1333" t="str">
            <v>1790685314001</v>
          </cell>
          <cell r="X1333" t="str">
            <v>0999722151</v>
          </cell>
          <cell r="AA1333">
            <v>44923</v>
          </cell>
          <cell r="AD1333">
            <v>1</v>
          </cell>
          <cell r="AE1333">
            <v>1</v>
          </cell>
          <cell r="AI1333" t="str">
            <v>DESPACHO</v>
          </cell>
          <cell r="AJ1333" t="str">
            <v>EXPRESS</v>
          </cell>
          <cell r="AL1333" t="str">
            <v>NO</v>
          </cell>
          <cell r="AN1333" t="str">
            <v>367 EMPRESAS Y NEGOCIOS (EXPRESS SOLO QUITO)</v>
          </cell>
          <cell r="AO1333" t="str">
            <v>GGCC / NEGOCIOS</v>
          </cell>
          <cell r="AP1333">
            <v>44923</v>
          </cell>
          <cell r="AR1333" t="str">
            <v>MDELIVERY_2479833</v>
          </cell>
          <cell r="AS1333">
            <v>325054</v>
          </cell>
          <cell r="AT1333" t="str">
            <v>D40</v>
          </cell>
          <cell r="AU1333" t="str">
            <v>BTB</v>
          </cell>
          <cell r="AV1333">
            <v>1</v>
          </cell>
          <cell r="AX1333" t="str">
            <v>ENTREGADO</v>
          </cell>
          <cell r="AY1333" t="str">
            <v>LTE SAMSUNG A53 5G NEGRO: 1 und - sn. 353842197644378</v>
          </cell>
          <cell r="AZ1333" t="str">
            <v>TERMINAL</v>
          </cell>
          <cell r="BA1333" t="str">
            <v/>
          </cell>
        </row>
        <row r="1334">
          <cell r="A1334" t="str">
            <v>2479834</v>
          </cell>
          <cell r="B1334" t="str">
            <v>MDELIVERY</v>
          </cell>
          <cell r="C1334">
            <v>44923</v>
          </cell>
          <cell r="D1334" t="str">
            <v>FLEXNET ECUADOR - MDELIVERY</v>
          </cell>
          <cell r="E1334" t="str">
            <v>CALLE 28 DE JUNIO S/N Y GARCIA MORENO ENTRADA LLANO GRANDE</v>
          </cell>
          <cell r="H1334" t="str">
            <v>170208</v>
          </cell>
          <cell r="I1334" t="str">
            <v>QUITO</v>
          </cell>
          <cell r="J1334" t="str">
            <v>PICHINCHA</v>
          </cell>
          <cell r="K1334" t="str">
            <v>LIZA DEL ROCIO MACIA_MACOMON S A</v>
          </cell>
          <cell r="L1334" t="str">
            <v>CDLA 12 DE NOVIEMBRE MZ W SL1</v>
          </cell>
          <cell r="O1334" t="str">
            <v>DURÁN</v>
          </cell>
          <cell r="P1334" t="str">
            <v>DURÁN</v>
          </cell>
          <cell r="Q1334" t="str">
            <v>GUAYAS</v>
          </cell>
          <cell r="R1334" t="str">
            <v>2479834</v>
          </cell>
          <cell r="W1334" t="str">
            <v>0992537205001</v>
          </cell>
          <cell r="X1334" t="str">
            <v>0985099413</v>
          </cell>
          <cell r="AA1334">
            <v>44923</v>
          </cell>
          <cell r="AD1334">
            <v>1</v>
          </cell>
          <cell r="AE1334">
            <v>1</v>
          </cell>
          <cell r="AI1334" t="str">
            <v>DESPACHO</v>
          </cell>
          <cell r="AJ1334" t="str">
            <v>NORMAL</v>
          </cell>
          <cell r="AL1334" t="str">
            <v>NO</v>
          </cell>
          <cell r="AN1334" t="str">
            <v>367 EMPRESAS Y NEGOCIOS</v>
          </cell>
          <cell r="AO1334" t="str">
            <v>GGCC / NEGOCIOS</v>
          </cell>
          <cell r="AP1334">
            <v>44923</v>
          </cell>
          <cell r="AR1334" t="str">
            <v>MDELIVERY_2479834</v>
          </cell>
          <cell r="AS1334">
            <v>325075</v>
          </cell>
          <cell r="AT1334" t="str">
            <v>D40</v>
          </cell>
          <cell r="AU1334" t="str">
            <v>BTB</v>
          </cell>
          <cell r="AV1334">
            <v>1</v>
          </cell>
          <cell r="AX1334" t="str">
            <v>EN_TRANSITO</v>
          </cell>
          <cell r="AY1334" t="str">
            <v>HALFSIM MOVISTAR: 1 und - sn. 8959300520561465298</v>
          </cell>
          <cell r="AZ1334" t="str">
            <v>SIMCARD</v>
          </cell>
          <cell r="BA1334" t="str">
            <v/>
          </cell>
        </row>
        <row r="1335">
          <cell r="A1335" t="str">
            <v>2479835</v>
          </cell>
          <cell r="B1335" t="str">
            <v>MDELIVERY</v>
          </cell>
          <cell r="C1335">
            <v>44923</v>
          </cell>
          <cell r="D1335" t="str">
            <v>FLEXNET ECUADOR - MDELIVERY</v>
          </cell>
          <cell r="E1335" t="str">
            <v>CALLE 28 DE JUNIO S/N Y GARCIA MORENO ENTRADA LLANO GRANDE</v>
          </cell>
          <cell r="H1335" t="str">
            <v>170208</v>
          </cell>
          <cell r="I1335" t="str">
            <v>QUITO</v>
          </cell>
          <cell r="J1335" t="str">
            <v>PICHINCHA</v>
          </cell>
          <cell r="K1335" t="str">
            <v>ARACELY SOLEDAD LOAIZA RAMIEZ_ASOCIACION DE SERVIDORES DEL BANCO DEL ESTADO ASOB</v>
          </cell>
          <cell r="L1335" t="str">
            <v>QUITO AV AMAZONAS Y UNION DE PERIODISTAS PLATAFORMA GUBERNAMENTAL FINANCIERA BDE PISO 7 BLOQUE MORADO</v>
          </cell>
          <cell r="O1335" t="str">
            <v>QUITO</v>
          </cell>
          <cell r="P1335" t="str">
            <v>QUITO</v>
          </cell>
          <cell r="Q1335" t="str">
            <v>PICHINCHA</v>
          </cell>
          <cell r="R1335" t="str">
            <v>2479835</v>
          </cell>
          <cell r="W1335" t="str">
            <v>1791716175001</v>
          </cell>
          <cell r="X1335" t="str">
            <v>0983345199</v>
          </cell>
          <cell r="AA1335">
            <v>44923</v>
          </cell>
          <cell r="AD1335">
            <v>1</v>
          </cell>
          <cell r="AE1335">
            <v>1</v>
          </cell>
          <cell r="AI1335" t="str">
            <v>DESPACHO</v>
          </cell>
          <cell r="AJ1335" t="str">
            <v>EXPRESS</v>
          </cell>
          <cell r="AL1335" t="str">
            <v>NO</v>
          </cell>
          <cell r="AN1335" t="str">
            <v>POSVENTA GGCC Y NEGOCIOS (EXPRESS SOLO QUITO)</v>
          </cell>
          <cell r="AO1335" t="str">
            <v>GGCC / NEGOCIOS</v>
          </cell>
          <cell r="AP1335">
            <v>44923</v>
          </cell>
          <cell r="AR1335" t="str">
            <v>MDELIVERY_2479835</v>
          </cell>
          <cell r="AS1335">
            <v>325047</v>
          </cell>
          <cell r="AT1335" t="str">
            <v>D40</v>
          </cell>
          <cell r="AU1335" t="str">
            <v>BTB</v>
          </cell>
          <cell r="AV1335">
            <v>1</v>
          </cell>
          <cell r="AX1335" t="str">
            <v>ENTREGADO</v>
          </cell>
          <cell r="AY1335" t="str">
            <v>HALFSIM MOVISTAR: 1 und - sn. 8959300520561476394</v>
          </cell>
          <cell r="AZ1335" t="str">
            <v>SIMCARD</v>
          </cell>
          <cell r="BA1335" t="str">
            <v/>
          </cell>
        </row>
        <row r="1336">
          <cell r="A1336" t="str">
            <v>2479836</v>
          </cell>
          <cell r="B1336" t="str">
            <v>MDELIVERY</v>
          </cell>
          <cell r="C1336">
            <v>44923</v>
          </cell>
          <cell r="D1336" t="str">
            <v>FLEXNET ECUADOR - MDELIVERY</v>
          </cell>
          <cell r="E1336" t="str">
            <v>CALLE 28 DE JUNIO S/N Y GARCIA MORENO ENTRADA LLANO GRANDE</v>
          </cell>
          <cell r="H1336" t="str">
            <v>170208</v>
          </cell>
          <cell r="I1336" t="str">
            <v>QUITO</v>
          </cell>
          <cell r="J1336" t="str">
            <v>PICHINCHA</v>
          </cell>
          <cell r="K1336" t="str">
            <v>JENNIFFER VILLACIS_ASOCIACION SOLIDARISTA PROFUTURO</v>
          </cell>
          <cell r="L1336" t="str">
            <v>AV JOSE RODRIGUEZ BONIN Y AV BARCELONA PLANTA SAN EDUARDO HOLCIM ECUADOR PLANTA BAJA GUAYAQUIL ECUADOR</v>
          </cell>
          <cell r="O1336" t="str">
            <v>GUAYAQUIL</v>
          </cell>
          <cell r="P1336" t="str">
            <v>GUAYAQUIL</v>
          </cell>
          <cell r="Q1336" t="str">
            <v>GUAYAS</v>
          </cell>
          <cell r="R1336" t="str">
            <v>2479836</v>
          </cell>
          <cell r="W1336" t="str">
            <v>0992424222001</v>
          </cell>
          <cell r="X1336" t="str">
            <v>0989547209</v>
          </cell>
          <cell r="AA1336">
            <v>44923</v>
          </cell>
          <cell r="AD1336">
            <v>1</v>
          </cell>
          <cell r="AE1336">
            <v>1</v>
          </cell>
          <cell r="AI1336" t="str">
            <v>DESPACHO</v>
          </cell>
          <cell r="AJ1336" t="str">
            <v>NORMAL</v>
          </cell>
          <cell r="AL1336" t="str">
            <v>NO</v>
          </cell>
          <cell r="AN1336" t="str">
            <v>367 EMPRESAS Y NEGOCIOS</v>
          </cell>
          <cell r="AO1336" t="str">
            <v>GGCC / NEGOCIOS</v>
          </cell>
          <cell r="AP1336">
            <v>44923</v>
          </cell>
          <cell r="AR1336" t="str">
            <v>MDELIVERY_2479836</v>
          </cell>
          <cell r="AS1336">
            <v>325079</v>
          </cell>
          <cell r="AT1336" t="str">
            <v>D40</v>
          </cell>
          <cell r="AU1336" t="str">
            <v>BTB</v>
          </cell>
          <cell r="AV1336">
            <v>1</v>
          </cell>
          <cell r="AX1336" t="str">
            <v>EN_TRANSITO</v>
          </cell>
          <cell r="AY1336" t="str">
            <v>LTE IPHONE 11 64GB NEGRO: 1 und - sn. 356656421514216</v>
          </cell>
          <cell r="AZ1336" t="str">
            <v>TERMINAL</v>
          </cell>
          <cell r="BA1336" t="str">
            <v/>
          </cell>
        </row>
        <row r="1337">
          <cell r="A1337" t="str">
            <v>2479837</v>
          </cell>
          <cell r="B1337" t="str">
            <v>MDELIVERY</v>
          </cell>
          <cell r="C1337">
            <v>44923</v>
          </cell>
          <cell r="D1337" t="str">
            <v>FLEXNET ECUADOR - MDELIVERY</v>
          </cell>
          <cell r="E1337" t="str">
            <v>CALLE 28 DE JUNIO S/N Y GARCIA MORENO ENTRADA LLANO GRANDE</v>
          </cell>
          <cell r="H1337" t="str">
            <v>170208</v>
          </cell>
          <cell r="I1337" t="str">
            <v>QUITO</v>
          </cell>
          <cell r="J1337" t="str">
            <v>PICHINCHA</v>
          </cell>
          <cell r="K1337" t="str">
            <v>DANIELA ALEJANDRA CARRION GARZOZI_DANIELA ALEJANDRA CARRION GARZOZI</v>
          </cell>
          <cell r="L1337" t="str">
            <v>PICHINCHA CARCELEN CALLE RAFAEL CARVAJAL Y CALLE E6D LOTE 45 BARRIO LAS PIRAMIDES EDIFICIO DE 3 PISOS COLOR AMARILLO ROJO COMUNICARSE CON LA SRA ANTES DE ACERCARSE AL LUGAR</v>
          </cell>
          <cell r="O1337" t="str">
            <v>QUITO</v>
          </cell>
          <cell r="P1337" t="str">
            <v>QUITO</v>
          </cell>
          <cell r="Q1337" t="str">
            <v>PICHINCHA</v>
          </cell>
          <cell r="R1337" t="str">
            <v>2479837</v>
          </cell>
          <cell r="W1337" t="str">
            <v>1715828974001</v>
          </cell>
          <cell r="X1337" t="str">
            <v>0969002140</v>
          </cell>
          <cell r="AA1337">
            <v>44923</v>
          </cell>
          <cell r="AD1337">
            <v>1</v>
          </cell>
          <cell r="AE1337">
            <v>1</v>
          </cell>
          <cell r="AI1337" t="str">
            <v>DESPACHO</v>
          </cell>
          <cell r="AJ1337" t="str">
            <v>EXPRESS</v>
          </cell>
          <cell r="AL1337" t="str">
            <v>NO</v>
          </cell>
          <cell r="AN1337" t="str">
            <v>CC RENOVACION B2B NMTELEMARKETING</v>
          </cell>
          <cell r="AO1337" t="str">
            <v>MULTICANAL B2B</v>
          </cell>
          <cell r="AP1337">
            <v>44923</v>
          </cell>
          <cell r="AR1337" t="str">
            <v>MDELIVERY_2479837</v>
          </cell>
          <cell r="AS1337">
            <v>325055</v>
          </cell>
          <cell r="AT1337" t="str">
            <v>D40</v>
          </cell>
          <cell r="AU1337" t="str">
            <v>BTB</v>
          </cell>
          <cell r="AV1337">
            <v>1</v>
          </cell>
          <cell r="AX1337" t="str">
            <v>ENTREGADO</v>
          </cell>
          <cell r="AY1337" t="str">
            <v>LTE XIAOMI REDMI NOTE 11 AZUL: 1 und - sn. 869113060584688</v>
          </cell>
          <cell r="AZ1337" t="str">
            <v>TERMINAL</v>
          </cell>
          <cell r="BA1337" t="str">
            <v>Entrega con contingente (dos documentos de identidad)</v>
          </cell>
        </row>
        <row r="1338">
          <cell r="A1338" t="str">
            <v>2479838</v>
          </cell>
          <cell r="B1338" t="str">
            <v>MDELIVERY</v>
          </cell>
          <cell r="C1338">
            <v>44923</v>
          </cell>
          <cell r="D1338" t="str">
            <v>FLEXNET ECUADOR - MDELIVERY</v>
          </cell>
          <cell r="E1338" t="str">
            <v>CALLE 28 DE JUNIO S/N Y GARCIA MORENO ENTRADA LLANO GRANDE</v>
          </cell>
          <cell r="H1338" t="str">
            <v>170208</v>
          </cell>
          <cell r="I1338" t="str">
            <v>QUITO</v>
          </cell>
          <cell r="J1338" t="str">
            <v>PICHINCHA</v>
          </cell>
          <cell r="K1338" t="str">
            <v>PIEDAD ALVARADO ROSA STEFANO CAICEDO ALVARADO CEDULA_ROSA PIEDAD ALVARADO</v>
          </cell>
          <cell r="L1338" t="str">
            <v>GUAYAS BARRIO LA PROSPERINA KM 6 5 VIA A DAULE MANZANA E SOLAR 15 DIAGONAL AL COLEGIO LUIS FELIPE BORJA CASA DE 1 PISO AHI FUNCIONA UNA TIENDA COMUNICARSE CON LA SRA ANTES DE ACERCARSE AL LUGAR</v>
          </cell>
          <cell r="O1338" t="str">
            <v>GUAYAQUIL</v>
          </cell>
          <cell r="P1338" t="str">
            <v>GUAYAQUIL</v>
          </cell>
          <cell r="Q1338" t="str">
            <v>GUAYAS</v>
          </cell>
          <cell r="R1338" t="str">
            <v>2479838</v>
          </cell>
          <cell r="W1338" t="str">
            <v>0909688848001</v>
          </cell>
          <cell r="X1338" t="str">
            <v>0985717650</v>
          </cell>
          <cell r="AA1338">
            <v>44923</v>
          </cell>
          <cell r="AD1338">
            <v>1</v>
          </cell>
          <cell r="AE1338">
            <v>1</v>
          </cell>
          <cell r="AI1338" t="str">
            <v>DESPACHO</v>
          </cell>
          <cell r="AJ1338" t="str">
            <v>NORMAL</v>
          </cell>
          <cell r="AL1338" t="str">
            <v>NO</v>
          </cell>
          <cell r="AN1338" t="str">
            <v>CC RENOVACION B2B NMTELEMARKETING</v>
          </cell>
          <cell r="AO1338" t="str">
            <v>MULTICANAL B2B</v>
          </cell>
          <cell r="AP1338">
            <v>44923</v>
          </cell>
          <cell r="AR1338" t="str">
            <v>MDELIVERY_2479838</v>
          </cell>
          <cell r="AS1338">
            <v>325077</v>
          </cell>
          <cell r="AT1338" t="str">
            <v>D40</v>
          </cell>
          <cell r="AU1338" t="str">
            <v>BTB</v>
          </cell>
          <cell r="AV1338">
            <v>1</v>
          </cell>
          <cell r="AX1338" t="str">
            <v>EN_TRANSITO</v>
          </cell>
          <cell r="AY1338" t="str">
            <v>LTE HONOR X6 SILVER: 1 und - sn. 862800062647946</v>
          </cell>
          <cell r="AZ1338" t="str">
            <v>TERMINAL</v>
          </cell>
          <cell r="BA1338" t="str">
            <v>Entrega con contingente (dos documentos de identidad)</v>
          </cell>
        </row>
        <row r="1339">
          <cell r="A1339" t="str">
            <v>2479839</v>
          </cell>
          <cell r="B1339" t="str">
            <v>MDELIVERY</v>
          </cell>
          <cell r="C1339">
            <v>44923</v>
          </cell>
          <cell r="D1339" t="str">
            <v>FLEXNET ECUADOR - MDELIVERY</v>
          </cell>
          <cell r="E1339" t="str">
            <v>CALLE 28 DE JUNIO S/N Y GARCIA MORENO ENTRADA LLANO GRANDE</v>
          </cell>
          <cell r="H1339" t="str">
            <v>170208</v>
          </cell>
          <cell r="I1339" t="str">
            <v>QUITO</v>
          </cell>
          <cell r="J1339" t="str">
            <v>PICHINCHA</v>
          </cell>
          <cell r="K1339" t="str">
            <v>JUAN ANDRES PONCE ESPANA EVELYN ROXANA BACILIO ACOSTA CI 0924510944_JUAN ANDRES PONCE ESPANA</v>
          </cell>
          <cell r="L1339" t="str">
            <v>GUAYAS RETIRO AGENCIA TRAMACO EXPRESS GYE PORTETE PORTETE 2500 Y TUNGURAHUA RETIRO AGENCAI TRAMACO</v>
          </cell>
          <cell r="O1339" t="str">
            <v>GUAYAQUIL</v>
          </cell>
          <cell r="P1339" t="str">
            <v>GUAYAQUIL</v>
          </cell>
          <cell r="Q1339" t="str">
            <v>GUAYAS</v>
          </cell>
          <cell r="R1339" t="str">
            <v>2479839</v>
          </cell>
          <cell r="W1339" t="str">
            <v>0922322458001</v>
          </cell>
          <cell r="X1339" t="str">
            <v>0968928145</v>
          </cell>
          <cell r="AA1339">
            <v>44923</v>
          </cell>
          <cell r="AD1339">
            <v>1</v>
          </cell>
          <cell r="AE1339">
            <v>1</v>
          </cell>
          <cell r="AI1339" t="str">
            <v>DESPACHO</v>
          </cell>
          <cell r="AJ1339" t="str">
            <v>NORMAL</v>
          </cell>
          <cell r="AL1339" t="str">
            <v>NO</v>
          </cell>
          <cell r="AN1339" t="str">
            <v>CC RENOVACION B2B NMTELEMARKETING</v>
          </cell>
          <cell r="AO1339" t="str">
            <v>MULTICANAL B2B</v>
          </cell>
          <cell r="AP1339">
            <v>44923</v>
          </cell>
          <cell r="AR1339" t="str">
            <v>MDELIVERY_2479839</v>
          </cell>
          <cell r="AS1339">
            <v>325081</v>
          </cell>
          <cell r="AT1339" t="str">
            <v>D40</v>
          </cell>
          <cell r="AU1339" t="str">
            <v>BTB</v>
          </cell>
          <cell r="AV1339">
            <v>1</v>
          </cell>
          <cell r="AX1339" t="str">
            <v>EN_TRANSITO</v>
          </cell>
          <cell r="AY1339" t="str">
            <v>LTE XIAOMI REDMI NOTE 11 AZUL: 1 und - sn. 869113065791809</v>
          </cell>
          <cell r="AZ1339" t="str">
            <v>TERMINAL</v>
          </cell>
          <cell r="BA1339" t="str">
            <v>Entrega con contingente (dos documentos de identidad)</v>
          </cell>
        </row>
        <row r="1340">
          <cell r="A1340" t="str">
            <v>2479840</v>
          </cell>
          <cell r="B1340" t="str">
            <v>MDELIVERY</v>
          </cell>
          <cell r="C1340">
            <v>44923</v>
          </cell>
          <cell r="D1340" t="str">
            <v>FLEXNET ECUADOR - MDELIVERY</v>
          </cell>
          <cell r="E1340" t="str">
            <v>CALLE 28 DE JUNIO S/N Y GARCIA MORENO ENTRADA LLANO GRANDE</v>
          </cell>
          <cell r="H1340" t="str">
            <v>170208</v>
          </cell>
          <cell r="I1340" t="str">
            <v>QUITO</v>
          </cell>
          <cell r="J1340" t="str">
            <v>PICHINCHA</v>
          </cell>
          <cell r="K1340" t="str">
            <v>CELSO ALEJANDRO GILCES COELLO_CELSO ALEJANDRO GILCES COELLO</v>
          </cell>
          <cell r="L1340" t="str">
            <v>GUAYAS RETIRO AGENCIA TRAMACO EXPRESS GYE PORTETE PORTETE 2500 Y TUNGURAHUA RETIRO AGENCIA TRAMACO EXPRESS</v>
          </cell>
          <cell r="O1340" t="str">
            <v>GUAYAQUIL</v>
          </cell>
          <cell r="P1340" t="str">
            <v>GUAYAQUIL</v>
          </cell>
          <cell r="Q1340" t="str">
            <v>GUAYAS</v>
          </cell>
          <cell r="R1340" t="str">
            <v>2479840</v>
          </cell>
          <cell r="W1340" t="str">
            <v>0921167615001</v>
          </cell>
          <cell r="X1340" t="str">
            <v>0985331110</v>
          </cell>
          <cell r="AA1340">
            <v>44923</v>
          </cell>
          <cell r="AD1340">
            <v>1</v>
          </cell>
          <cell r="AE1340">
            <v>1</v>
          </cell>
          <cell r="AI1340" t="str">
            <v>DESPACHO</v>
          </cell>
          <cell r="AJ1340" t="str">
            <v>NORMAL</v>
          </cell>
          <cell r="AL1340" t="str">
            <v>NO</v>
          </cell>
          <cell r="AN1340" t="str">
            <v>CC RENOVACION B2B NMTELEMARKETING</v>
          </cell>
          <cell r="AO1340" t="str">
            <v>MULTICANAL B2B</v>
          </cell>
          <cell r="AP1340">
            <v>44923</v>
          </cell>
          <cell r="AR1340" t="str">
            <v>MDELIVERY_2479840</v>
          </cell>
          <cell r="AS1340">
            <v>325084</v>
          </cell>
          <cell r="AT1340" t="str">
            <v>D40</v>
          </cell>
          <cell r="AU1340" t="str">
            <v>BTB</v>
          </cell>
          <cell r="AV1340">
            <v>1</v>
          </cell>
          <cell r="AX1340" t="str">
            <v>EN_TRANSITO</v>
          </cell>
          <cell r="AY1340" t="str">
            <v>LTE HONOR X6 SILVER: 1 und - sn. 862800061019584</v>
          </cell>
          <cell r="AZ1340" t="str">
            <v>TERMINAL</v>
          </cell>
          <cell r="BA1340" t="str">
            <v>Entrega con contingente (dos documentos de identidad)</v>
          </cell>
        </row>
        <row r="1341">
          <cell r="A1341" t="str">
            <v>2479841</v>
          </cell>
          <cell r="B1341" t="str">
            <v>MDELIVERY</v>
          </cell>
          <cell r="C1341">
            <v>44923</v>
          </cell>
          <cell r="D1341" t="str">
            <v>FLEXNET ECUADOR - MDELIVERY</v>
          </cell>
          <cell r="E1341" t="str">
            <v>CALLE 28 DE JUNIO S/N Y GARCIA MORENO ENTRADA LLANO GRANDE</v>
          </cell>
          <cell r="H1341" t="str">
            <v>170208</v>
          </cell>
          <cell r="I1341" t="str">
            <v>QUITO</v>
          </cell>
          <cell r="J1341" t="str">
            <v>PICHINCHA</v>
          </cell>
          <cell r="K1341" t="str">
            <v>KATHERINE ANABELLE SALVADOR CISNEROS_KATHERINE ANABELLE SALVADOR CISNEROS</v>
          </cell>
          <cell r="L1341" t="str">
            <v>SANTA ELENA PARROQUIA SANTA ELENA PUNTA BLANCA SECTOR EL MIRALDOR ENTRADA C SN VIA BALLENITA SAN PABLO SWITS EL MIRADOR DEPARTAMENTO 5 FAMILIA SALVADOR REF PASANDO TAO</v>
          </cell>
          <cell r="O1341" t="str">
            <v>LA LIBERTAD</v>
          </cell>
          <cell r="P1341" t="str">
            <v>LA LIBERTAD</v>
          </cell>
          <cell r="Q1341" t="str">
            <v>SANTA ELENA</v>
          </cell>
          <cell r="R1341" t="str">
            <v>2479841</v>
          </cell>
          <cell r="W1341" t="str">
            <v>0910832054001</v>
          </cell>
          <cell r="X1341" t="str">
            <v>0987232804</v>
          </cell>
          <cell r="AA1341">
            <v>44923</v>
          </cell>
          <cell r="AD1341">
            <v>1</v>
          </cell>
          <cell r="AE1341">
            <v>1</v>
          </cell>
          <cell r="AI1341" t="str">
            <v>DESPACHO</v>
          </cell>
          <cell r="AJ1341" t="str">
            <v>NORMAL</v>
          </cell>
          <cell r="AL1341" t="str">
            <v>NO</v>
          </cell>
          <cell r="AN1341" t="str">
            <v>CC RENOVACION B2B NMTELEMARKETING</v>
          </cell>
          <cell r="AO1341" t="str">
            <v>MULTICANAL B2B</v>
          </cell>
          <cell r="AP1341">
            <v>44923</v>
          </cell>
          <cell r="AR1341" t="str">
            <v>MDELIVERY_2479841</v>
          </cell>
          <cell r="AS1341">
            <v>325088</v>
          </cell>
          <cell r="AT1341" t="str">
            <v>D40</v>
          </cell>
          <cell r="AU1341" t="str">
            <v>BTB</v>
          </cell>
          <cell r="AV1341">
            <v>1</v>
          </cell>
          <cell r="AX1341" t="str">
            <v>EN_TRANSITO</v>
          </cell>
          <cell r="AY1341" t="str">
            <v>LTE SAMSUNG A53 5G AZUL: 1 und - sn. 353842197679028</v>
          </cell>
          <cell r="AZ1341" t="str">
            <v>TERMINAL</v>
          </cell>
          <cell r="BA1341" t="str">
            <v>Entrega con contingente (dos documentos de identidad)</v>
          </cell>
        </row>
        <row r="1342">
          <cell r="A1342" t="str">
            <v>2479842</v>
          </cell>
          <cell r="B1342" t="str">
            <v>MDELIVERY</v>
          </cell>
          <cell r="C1342">
            <v>44923</v>
          </cell>
          <cell r="D1342" t="str">
            <v>FLEXNET ECUADOR - MDELIVERY</v>
          </cell>
          <cell r="E1342" t="str">
            <v>CALLE 28 DE JUNIO S/N Y GARCIA MORENO ENTRADA LLANO GRANDE</v>
          </cell>
          <cell r="H1342" t="str">
            <v>170208</v>
          </cell>
          <cell r="I1342" t="str">
            <v>QUITO</v>
          </cell>
          <cell r="J1342" t="str">
            <v>PICHINCHA</v>
          </cell>
          <cell r="K1342" t="str">
            <v>RODAS LOPEZ MICHELLE CAROLINA 1717197782_JUAN CARLOS RODAS BARZALLO</v>
          </cell>
          <cell r="L1342" t="str">
            <v>PICHINCHA RETIRO AGENCIA TRAMACO RUMINAHUI SAN RAFAEL AV GRAL RUMINAHUI LT 988 E ISLA BALTRA AL FRENTE DE LA PLAZA APPLE RETIRO AGENCIA TRAMACO RUMINAHUI SAN RAFAEL</v>
          </cell>
          <cell r="O1342" t="str">
            <v>RUMIÑAHUI</v>
          </cell>
          <cell r="P1342" t="str">
            <v>RUMIÑAHUI</v>
          </cell>
          <cell r="Q1342" t="str">
            <v>PICHINCHA</v>
          </cell>
          <cell r="R1342" t="str">
            <v>2479842</v>
          </cell>
          <cell r="W1342" t="str">
            <v>1710734177001</v>
          </cell>
          <cell r="X1342" t="str">
            <v>0982421438</v>
          </cell>
          <cell r="AA1342">
            <v>44923</v>
          </cell>
          <cell r="AD1342">
            <v>1</v>
          </cell>
          <cell r="AE1342">
            <v>1</v>
          </cell>
          <cell r="AI1342" t="str">
            <v>DESPACHO</v>
          </cell>
          <cell r="AJ1342" t="str">
            <v>NORMAL</v>
          </cell>
          <cell r="AL1342" t="str">
            <v>NO</v>
          </cell>
          <cell r="AN1342" t="str">
            <v>CC RENOVACION B2B NMTELEMARKETING</v>
          </cell>
          <cell r="AO1342" t="str">
            <v>MULTICANAL B2B</v>
          </cell>
          <cell r="AP1342">
            <v>44923</v>
          </cell>
          <cell r="AR1342" t="str">
            <v>MDELIVERY_2479842</v>
          </cell>
          <cell r="AS1342">
            <v>325086</v>
          </cell>
          <cell r="AT1342" t="str">
            <v>D40</v>
          </cell>
          <cell r="AU1342" t="str">
            <v>BTB</v>
          </cell>
          <cell r="AV1342">
            <v>1</v>
          </cell>
          <cell r="AX1342" t="str">
            <v>EN_TRANSITO</v>
          </cell>
          <cell r="AY1342" t="str">
            <v>LTE SAMSUNG A13 AZUL: 1 und - sn. 350068480695009</v>
          </cell>
          <cell r="AZ1342" t="str">
            <v>TERMINAL</v>
          </cell>
          <cell r="BA1342" t="str">
            <v>Entrega con contingente (dos documentos de identidad)</v>
          </cell>
        </row>
        <row r="1343">
          <cell r="A1343" t="str">
            <v>2479843</v>
          </cell>
          <cell r="B1343" t="str">
            <v>MDELIVERY</v>
          </cell>
          <cell r="C1343">
            <v>44923</v>
          </cell>
          <cell r="D1343" t="str">
            <v>FLEXNET ECUADOR - MDELIVERY</v>
          </cell>
          <cell r="E1343" t="str">
            <v>CALLE 28 DE JUNIO S/N Y GARCIA MORENO ENTRADA LLANO GRANDE</v>
          </cell>
          <cell r="H1343" t="str">
            <v>170208</v>
          </cell>
          <cell r="I1343" t="str">
            <v>QUITO</v>
          </cell>
          <cell r="J1343" t="str">
            <v>PICHINCHA</v>
          </cell>
          <cell r="K1343" t="str">
            <v>OTILDA NATIVIDAD MOSQUERA GUERRERO JOSE WALTER RAMIREZ MONCAYO_OTILDA NATIVIDAD MOSQUERA GUERRERO</v>
          </cell>
          <cell r="L1343" t="str">
            <v>GUAYAS RETIRO AGENCIA TRAMACO EXPRESS GYE PORTETE PORTETE 2500 Y TUNGURAHUA RETIRO AGENCIA TRAMACO EXPRESS CONTACTO ADICIONAL 0996473513</v>
          </cell>
          <cell r="O1343" t="str">
            <v>GUAYAQUIL</v>
          </cell>
          <cell r="P1343" t="str">
            <v>GUAYAQUIL</v>
          </cell>
          <cell r="Q1343" t="str">
            <v>GUAYAS</v>
          </cell>
          <cell r="R1343" t="str">
            <v>2479843</v>
          </cell>
          <cell r="W1343" t="str">
            <v>0921933982001</v>
          </cell>
          <cell r="X1343" t="str">
            <v>0996862311</v>
          </cell>
          <cell r="AA1343">
            <v>44923</v>
          </cell>
          <cell r="AD1343">
            <v>1</v>
          </cell>
          <cell r="AE1343">
            <v>1</v>
          </cell>
          <cell r="AI1343" t="str">
            <v>DESPACHO</v>
          </cell>
          <cell r="AJ1343" t="str">
            <v>NORMAL</v>
          </cell>
          <cell r="AL1343" t="str">
            <v>NO</v>
          </cell>
          <cell r="AN1343" t="str">
            <v>CC RENOVACION B2B NMTELEMARKETING</v>
          </cell>
          <cell r="AO1343" t="str">
            <v>MULTICANAL B2B</v>
          </cell>
          <cell r="AP1343">
            <v>44923</v>
          </cell>
          <cell r="AR1343" t="str">
            <v>MDELIVERY_2479843</v>
          </cell>
          <cell r="AS1343">
            <v>325090</v>
          </cell>
          <cell r="AT1343" t="str">
            <v>D40</v>
          </cell>
          <cell r="AU1343" t="str">
            <v>BTB</v>
          </cell>
          <cell r="AV1343">
            <v>1</v>
          </cell>
          <cell r="AX1343" t="str">
            <v>EN_TRANSITO</v>
          </cell>
          <cell r="AY1343" t="str">
            <v>LTE REALME C21Y AZUL: 1 und - sn. 860256053290653</v>
          </cell>
          <cell r="AZ1343" t="str">
            <v>TERMINAL</v>
          </cell>
          <cell r="BA1343" t="str">
            <v>Entrega con contingente (dos documentos de identidad)</v>
          </cell>
        </row>
        <row r="1344">
          <cell r="A1344" t="str">
            <v>2479844</v>
          </cell>
          <cell r="B1344" t="str">
            <v>MDELIVERY</v>
          </cell>
          <cell r="C1344">
            <v>44923</v>
          </cell>
          <cell r="D1344" t="str">
            <v>FLEXNET ECUADOR - MDELIVERY</v>
          </cell>
          <cell r="E1344" t="str">
            <v>CALLE 28 DE JUNIO S/N Y GARCIA MORENO ENTRADA LLANO GRANDE</v>
          </cell>
          <cell r="H1344" t="str">
            <v>170208</v>
          </cell>
          <cell r="I1344" t="str">
            <v>QUITO</v>
          </cell>
          <cell r="J1344" t="str">
            <v>PICHINCHA</v>
          </cell>
          <cell r="K1344" t="str">
            <v>LUIS ROBERTO BURBANO REYES_LUIS ROBERTO BURBANO REYES</v>
          </cell>
          <cell r="L1344" t="str">
            <v>GUAYAS SECTOR CENTRO CUENCA ENTRE PEDRO MONCAYO Y QUITO IMPRENTA COMERCIAL DIAGONAL A COLCHONES VALAREZO COMUNICARSE CON EL SR ANTES DE ACERCARSE AL LUGAR</v>
          </cell>
          <cell r="O1344" t="str">
            <v>GUAYAQUIL</v>
          </cell>
          <cell r="P1344" t="str">
            <v>GUAYAQUIL</v>
          </cell>
          <cell r="Q1344" t="str">
            <v>GUAYAS</v>
          </cell>
          <cell r="R1344" t="str">
            <v>2479844</v>
          </cell>
          <cell r="W1344" t="str">
            <v>0940181670001</v>
          </cell>
          <cell r="X1344" t="str">
            <v>0983024063</v>
          </cell>
          <cell r="AA1344">
            <v>44923</v>
          </cell>
          <cell r="AD1344">
            <v>1</v>
          </cell>
          <cell r="AE1344">
            <v>1</v>
          </cell>
          <cell r="AI1344" t="str">
            <v>DESPACHO</v>
          </cell>
          <cell r="AJ1344" t="str">
            <v>NORMAL</v>
          </cell>
          <cell r="AL1344" t="str">
            <v>NO</v>
          </cell>
          <cell r="AN1344" t="str">
            <v>CC RENOVACION B2B NMTELEMARKETING</v>
          </cell>
          <cell r="AO1344" t="str">
            <v>MULTICANAL B2B</v>
          </cell>
          <cell r="AP1344">
            <v>44923</v>
          </cell>
          <cell r="AR1344" t="str">
            <v>MDELIVERY_2479844</v>
          </cell>
          <cell r="AS1344">
            <v>325083</v>
          </cell>
          <cell r="AT1344" t="str">
            <v>D40</v>
          </cell>
          <cell r="AU1344" t="str">
            <v>BTB</v>
          </cell>
          <cell r="AV1344">
            <v>1</v>
          </cell>
          <cell r="AX1344" t="str">
            <v>EN_TRANSITO</v>
          </cell>
          <cell r="AY1344" t="str">
            <v>LTE XIAOMI REDMI NOTE 11S AZUL: 1 und - sn. 863837056655823</v>
          </cell>
          <cell r="AZ1344" t="str">
            <v>TERMINAL</v>
          </cell>
          <cell r="BA1344" t="str">
            <v>Entrega con contingente (dos documentos de identidad)</v>
          </cell>
        </row>
        <row r="1345">
          <cell r="A1345" t="str">
            <v>2479845</v>
          </cell>
          <cell r="B1345" t="str">
            <v>MDELIVERY</v>
          </cell>
          <cell r="C1345">
            <v>44923</v>
          </cell>
          <cell r="D1345" t="str">
            <v>FLEXNET ECUADOR - MDELIVERY</v>
          </cell>
          <cell r="E1345" t="str">
            <v>CALLE 28 DE JUNIO S/N Y GARCIA MORENO ENTRADA LLANO GRANDE</v>
          </cell>
          <cell r="H1345" t="str">
            <v>170208</v>
          </cell>
          <cell r="I1345" t="str">
            <v>QUITO</v>
          </cell>
          <cell r="J1345" t="str">
            <v>PICHINCHA</v>
          </cell>
          <cell r="K1345" t="str">
            <v>RAUL MIGUEL CARRASCO MORA_RAUL MIGUEL CARRASCO MORA</v>
          </cell>
          <cell r="L1345" t="str">
            <v>GUAYAS PARROQUIA XIMENA COOP NUEVA GRANADA MANZANA 1958 SOLAR 5 CASA EN FORMA DE L CON 4 Y 2 PISOS COLOR VERDE AGUA INGRESANDO POR LA PARADA DE LA FLORESTA 2 A MANO DERECHA COMUNICARSE CON EL SR ANTES DE ACERCARSE AL LUGAR</v>
          </cell>
          <cell r="O1345" t="str">
            <v>GUAYAQUIL</v>
          </cell>
          <cell r="P1345" t="str">
            <v>GUAYAQUIL</v>
          </cell>
          <cell r="Q1345" t="str">
            <v>GUAYAS</v>
          </cell>
          <cell r="R1345" t="str">
            <v>2479845</v>
          </cell>
          <cell r="W1345" t="str">
            <v>0930975511001</v>
          </cell>
          <cell r="X1345" t="str">
            <v>0989872862</v>
          </cell>
          <cell r="AA1345">
            <v>44923</v>
          </cell>
          <cell r="AD1345">
            <v>1</v>
          </cell>
          <cell r="AE1345">
            <v>1</v>
          </cell>
          <cell r="AI1345" t="str">
            <v>DESPACHO</v>
          </cell>
          <cell r="AJ1345" t="str">
            <v>NORMAL</v>
          </cell>
          <cell r="AL1345" t="str">
            <v>NO</v>
          </cell>
          <cell r="AN1345" t="str">
            <v>CC RENOVACION B2B NMTELEMARKETING</v>
          </cell>
          <cell r="AO1345" t="str">
            <v>MULTICANAL B2B</v>
          </cell>
          <cell r="AP1345">
            <v>44923</v>
          </cell>
          <cell r="AR1345" t="str">
            <v>MDELIVERY_2479845</v>
          </cell>
          <cell r="AS1345">
            <v>325087</v>
          </cell>
          <cell r="AT1345" t="str">
            <v>D40</v>
          </cell>
          <cell r="AU1345" t="str">
            <v>BTB</v>
          </cell>
          <cell r="AV1345">
            <v>1</v>
          </cell>
          <cell r="AX1345" t="str">
            <v>EN_TRANSITO</v>
          </cell>
          <cell r="AY1345" t="str">
            <v>LTE SAMSUNG A33 5G AZUL: 1 und - sn. 352429893050406</v>
          </cell>
          <cell r="AZ1345" t="str">
            <v>TERMINAL</v>
          </cell>
          <cell r="BA1345" t="str">
            <v>Entrega con contingente (dos documentos de identidad)</v>
          </cell>
        </row>
        <row r="1346">
          <cell r="A1346" t="str">
            <v>2479846</v>
          </cell>
          <cell r="B1346" t="str">
            <v>MDELIVERY</v>
          </cell>
          <cell r="C1346">
            <v>44923</v>
          </cell>
          <cell r="D1346" t="str">
            <v>FLEXNET ECUADOR - MDELIVERY</v>
          </cell>
          <cell r="E1346" t="str">
            <v>CALLE 28 DE JUNIO S/N Y GARCIA MORENO ENTRADA LLANO GRANDE</v>
          </cell>
          <cell r="H1346" t="str">
            <v>170208</v>
          </cell>
          <cell r="I1346" t="str">
            <v>QUITO</v>
          </cell>
          <cell r="J1346" t="str">
            <v>PICHINCHA</v>
          </cell>
          <cell r="K1346" t="str">
            <v>MIRANDA TUPIZA CHRISTIAN DARIO 1716785769_HILDA EULALIA NAULA AYAGATA</v>
          </cell>
          <cell r="L1346" t="str">
            <v>PICHINCHA VALLE DE LOS CHILLOS AV GENERAL ENRIQUEZ Y COLOMBIA COORDENADAS 0 326659 78 450039</v>
          </cell>
          <cell r="O1346" t="str">
            <v>RUMIÑAHUI</v>
          </cell>
          <cell r="P1346" t="str">
            <v>RUMIÑAHUI</v>
          </cell>
          <cell r="Q1346" t="str">
            <v>PICHINCHA</v>
          </cell>
          <cell r="R1346" t="str">
            <v>2479846</v>
          </cell>
          <cell r="W1346" t="str">
            <v>1715625321001</v>
          </cell>
          <cell r="X1346" t="str">
            <v>0959110935</v>
          </cell>
          <cell r="AA1346">
            <v>44923</v>
          </cell>
          <cell r="AD1346">
            <v>1</v>
          </cell>
          <cell r="AE1346">
            <v>1</v>
          </cell>
          <cell r="AI1346" t="str">
            <v>DESPACHO</v>
          </cell>
          <cell r="AJ1346" t="str">
            <v>NORMAL</v>
          </cell>
          <cell r="AL1346" t="str">
            <v>NO</v>
          </cell>
          <cell r="AN1346" t="str">
            <v>CC RENOVACION B2B NMTELEMARKETING</v>
          </cell>
          <cell r="AO1346" t="str">
            <v>MULTICANAL B2B</v>
          </cell>
          <cell r="AP1346">
            <v>44923</v>
          </cell>
          <cell r="AR1346" t="str">
            <v>MDELIVERY_2479846</v>
          </cell>
          <cell r="AS1346">
            <v>325085</v>
          </cell>
          <cell r="AT1346" t="str">
            <v>D40</v>
          </cell>
          <cell r="AU1346" t="str">
            <v>BTB</v>
          </cell>
          <cell r="AV1346">
            <v>1</v>
          </cell>
          <cell r="AX1346" t="str">
            <v>HABILITADO RUTEO</v>
          </cell>
          <cell r="AY1346" t="str">
            <v>LTE SAMSUNG A33 5G AZUL: 1 und - sn. 352429893053426</v>
          </cell>
          <cell r="AZ1346" t="str">
            <v>TERMINAL</v>
          </cell>
          <cell r="BA1346" t="str">
            <v>Entrega con contingente (dos documentos de identidad)</v>
          </cell>
        </row>
        <row r="1347">
          <cell r="A1347" t="str">
            <v>2479847</v>
          </cell>
          <cell r="B1347" t="str">
            <v>MDELIVERY</v>
          </cell>
          <cell r="C1347">
            <v>44923</v>
          </cell>
          <cell r="D1347" t="str">
            <v>FLEXNET ECUADOR - MDELIVERY</v>
          </cell>
          <cell r="E1347" t="str">
            <v>CALLE 28 DE JUNIO S/N Y GARCIA MORENO ENTRADA LLANO GRANDE</v>
          </cell>
          <cell r="H1347" t="str">
            <v>170208</v>
          </cell>
          <cell r="I1347" t="str">
            <v>QUITO</v>
          </cell>
          <cell r="J1347" t="str">
            <v>PICHINCHA</v>
          </cell>
          <cell r="K1347" t="str">
            <v>INGRID ELIZABETH LOOR HERRERA_INGRID ELIZABETH LOOR HERRERA</v>
          </cell>
          <cell r="L1347" t="str">
            <v>SANTO DOMINGO DE LOS TSACHILAS SECTOR PLAN DE VIVIENDA BARRIO 25 DE DICIEMBRE CASA ESQUINERA DE 1 PISO COLOR TURQUESA CON AMARILLO EN LA CALLE PRINCIPAL HAY UNA FERRETERIA A MANO DERECHA COMUNICARSE CON LA SRA ANTES DE ACERCARSE AL LUGAR</v>
          </cell>
          <cell r="O1347" t="str">
            <v>SANTO DOMINGO</v>
          </cell>
          <cell r="P1347" t="str">
            <v>SANTO DOMINGO</v>
          </cell>
          <cell r="Q1347" t="str">
            <v>SANTO DOMINGO</v>
          </cell>
          <cell r="R1347" t="str">
            <v>2479847</v>
          </cell>
          <cell r="W1347" t="str">
            <v>2300202070001</v>
          </cell>
          <cell r="X1347" t="str">
            <v>0990537718</v>
          </cell>
          <cell r="AA1347">
            <v>44923</v>
          </cell>
          <cell r="AD1347">
            <v>1</v>
          </cell>
          <cell r="AE1347">
            <v>1</v>
          </cell>
          <cell r="AI1347" t="str">
            <v>DESPACHO</v>
          </cell>
          <cell r="AJ1347" t="str">
            <v>NORMAL</v>
          </cell>
          <cell r="AL1347" t="str">
            <v>NO</v>
          </cell>
          <cell r="AN1347" t="str">
            <v>CC RENOVACION B2B NMTELEMARKETING</v>
          </cell>
          <cell r="AO1347" t="str">
            <v>MULTICANAL B2B</v>
          </cell>
          <cell r="AP1347">
            <v>44923</v>
          </cell>
          <cell r="AR1347" t="str">
            <v>MDELIVERY_2479847</v>
          </cell>
          <cell r="AS1347">
            <v>325089</v>
          </cell>
          <cell r="AT1347" t="str">
            <v>D40</v>
          </cell>
          <cell r="AU1347" t="str">
            <v>BTB</v>
          </cell>
          <cell r="AV1347">
            <v>1</v>
          </cell>
          <cell r="AX1347" t="str">
            <v>EN_TRANSITO</v>
          </cell>
          <cell r="AY1347" t="str">
            <v>LTE XIAOMI REDMI NOTE 11 AZUL: 1 und - sn. 869113065759749</v>
          </cell>
          <cell r="AZ1347" t="str">
            <v>TERMINAL</v>
          </cell>
          <cell r="BA1347" t="str">
            <v>Entrega con contingente (dos documentos de identidad)</v>
          </cell>
        </row>
        <row r="1348">
          <cell r="A1348" t="str">
            <v>2479848</v>
          </cell>
          <cell r="B1348" t="str">
            <v>MDELIVERY</v>
          </cell>
          <cell r="C1348">
            <v>44923</v>
          </cell>
          <cell r="D1348" t="str">
            <v>FLEXNET ECUADOR - MDELIVERY</v>
          </cell>
          <cell r="E1348" t="str">
            <v>CALLE 28 DE JUNIO S/N Y GARCIA MORENO ENTRADA LLANO GRANDE</v>
          </cell>
          <cell r="H1348" t="str">
            <v>170208</v>
          </cell>
          <cell r="I1348" t="str">
            <v>QUITO</v>
          </cell>
          <cell r="J1348" t="str">
            <v>PICHINCHA</v>
          </cell>
          <cell r="K1348" t="str">
            <v>MARGARITA ACEVELLO_ALAIN VICTOR HUGO ALACHE AGUILERA</v>
          </cell>
          <cell r="L1348" t="str">
            <v>AVENIDA QUITO Y ROSELDA VILES EN FUNERARIA ALANALACHE TOCAR EL TIMBRE</v>
          </cell>
          <cell r="O1348" t="str">
            <v>GUAYAQUIL</v>
          </cell>
          <cell r="P1348" t="str">
            <v>GUAYAQUIL</v>
          </cell>
          <cell r="Q1348" t="str">
            <v>GUAYAS</v>
          </cell>
          <cell r="R1348" t="str">
            <v>2479848</v>
          </cell>
          <cell r="W1348" t="str">
            <v>0908889371001</v>
          </cell>
          <cell r="X1348" t="str">
            <v>0991229648</v>
          </cell>
          <cell r="AA1348">
            <v>44923</v>
          </cell>
          <cell r="AD1348">
            <v>1</v>
          </cell>
          <cell r="AE1348">
            <v>1</v>
          </cell>
          <cell r="AI1348" t="str">
            <v>DESPACHO</v>
          </cell>
          <cell r="AJ1348" t="str">
            <v>NORMAL</v>
          </cell>
          <cell r="AL1348" t="str">
            <v>NO</v>
          </cell>
          <cell r="AN1348" t="str">
            <v>367 EMPRESAS Y NEGOCIOS</v>
          </cell>
          <cell r="AO1348" t="str">
            <v>GGCC / NEGOCIOS</v>
          </cell>
          <cell r="AP1348">
            <v>44923</v>
          </cell>
          <cell r="AR1348" t="str">
            <v>MDELIVERY_2479848</v>
          </cell>
          <cell r="AS1348">
            <v>325092</v>
          </cell>
          <cell r="AT1348" t="str">
            <v>D40</v>
          </cell>
          <cell r="AU1348" t="str">
            <v>BTB</v>
          </cell>
          <cell r="AV1348">
            <v>1</v>
          </cell>
          <cell r="AX1348" t="str">
            <v>EN_TRANSITO</v>
          </cell>
          <cell r="AY1348" t="str">
            <v>HALFSIM MOVISTAR: 1 und - sn. 8959300520561476402</v>
          </cell>
          <cell r="AZ1348" t="str">
            <v>SIMCARD</v>
          </cell>
          <cell r="BA1348" t="str">
            <v/>
          </cell>
        </row>
        <row r="1349">
          <cell r="A1349" t="str">
            <v>2479849</v>
          </cell>
          <cell r="B1349" t="str">
            <v>MDELIVERY</v>
          </cell>
          <cell r="C1349">
            <v>44923</v>
          </cell>
          <cell r="D1349" t="str">
            <v>FLEXNET ECUADOR - MDELIVERY</v>
          </cell>
          <cell r="E1349" t="str">
            <v>CALLE 28 DE JUNIO S/N Y GARCIA MORENO ENTRADA LLANO GRANDE</v>
          </cell>
          <cell r="H1349" t="str">
            <v>170208</v>
          </cell>
          <cell r="I1349" t="str">
            <v>QUITO</v>
          </cell>
          <cell r="J1349" t="str">
            <v>PICHINCHA</v>
          </cell>
          <cell r="K1349" t="str">
            <v>CESAR LOPEZ_EMBAJADA DE EL SALVADOR EN ECUADOR</v>
          </cell>
          <cell r="L1349" t="str">
            <v>AVENIDA REPUBLICA DEL SALVADOR Y CALLE SUECIA EDIFICIO DELTA NO 890 6TO NIVEL EMBAJADA DEL SALVADOR</v>
          </cell>
          <cell r="O1349" t="str">
            <v>QUITO</v>
          </cell>
          <cell r="P1349" t="str">
            <v>QUITO</v>
          </cell>
          <cell r="Q1349" t="str">
            <v>PICHINCHA</v>
          </cell>
          <cell r="R1349" t="str">
            <v>2479849</v>
          </cell>
          <cell r="W1349" t="str">
            <v>1791846834001</v>
          </cell>
          <cell r="X1349" t="str">
            <v>0995387477</v>
          </cell>
          <cell r="AA1349">
            <v>44923</v>
          </cell>
          <cell r="AD1349">
            <v>1</v>
          </cell>
          <cell r="AE1349">
            <v>1</v>
          </cell>
          <cell r="AI1349" t="str">
            <v>DESPACHO</v>
          </cell>
          <cell r="AJ1349" t="str">
            <v>NORMAL</v>
          </cell>
          <cell r="AL1349" t="str">
            <v>NO</v>
          </cell>
          <cell r="AN1349" t="str">
            <v>367 EMPRESAS Y NEGOCIOS</v>
          </cell>
          <cell r="AO1349" t="str">
            <v>GGCC / NEGOCIOS</v>
          </cell>
          <cell r="AP1349">
            <v>44923</v>
          </cell>
          <cell r="AR1349" t="str">
            <v>MDELIVERY_2479849</v>
          </cell>
          <cell r="AS1349">
            <v>325096</v>
          </cell>
          <cell r="AT1349" t="str">
            <v>D40</v>
          </cell>
          <cell r="AU1349" t="str">
            <v>BTB</v>
          </cell>
          <cell r="AV1349">
            <v>1</v>
          </cell>
          <cell r="AX1349" t="str">
            <v>ENTREGADO</v>
          </cell>
          <cell r="AY1349" t="str">
            <v>HALFSIM MOVISTAR: 1 und - sn. 8959300520561476410</v>
          </cell>
          <cell r="AZ1349" t="str">
            <v>SIMCARD</v>
          </cell>
          <cell r="BA1349" t="str">
            <v/>
          </cell>
        </row>
        <row r="1350">
          <cell r="A1350" t="str">
            <v>2479850</v>
          </cell>
          <cell r="B1350" t="str">
            <v>MDELIVERY</v>
          </cell>
          <cell r="C1350">
            <v>44923</v>
          </cell>
          <cell r="D1350" t="str">
            <v>FLEXNET ECUADOR - MDELIVERY</v>
          </cell>
          <cell r="E1350" t="str">
            <v>CALLE 28 DE JUNIO S/N Y GARCIA MORENO ENTRADA LLANO GRANDE</v>
          </cell>
          <cell r="H1350" t="str">
            <v>170208</v>
          </cell>
          <cell r="I1350" t="str">
            <v>QUITO</v>
          </cell>
          <cell r="J1350" t="str">
            <v>PICHINCHA</v>
          </cell>
          <cell r="K1350" t="str">
            <v>ROSSANA BASURTO_SINDICATO UNICO DE OBREROS MUNICIPALES DEL CANTON</v>
          </cell>
          <cell r="L1350" t="str">
            <v>CALLE BOLIVAR Y PRIMER DE MAYO FRENTE AL PAQUETE CENTRAL Y FRENTE A LAS OFICINAS DE LA COMISARIA</v>
          </cell>
          <cell r="O1350" t="str">
            <v>TOSAGUA</v>
          </cell>
          <cell r="P1350" t="str">
            <v>TOSAGUA</v>
          </cell>
          <cell r="Q1350" t="str">
            <v>MANABI</v>
          </cell>
          <cell r="R1350" t="str">
            <v>2479850</v>
          </cell>
          <cell r="W1350" t="str">
            <v>1391742452001</v>
          </cell>
          <cell r="X1350" t="str">
            <v>0958876527</v>
          </cell>
          <cell r="AA1350">
            <v>44923</v>
          </cell>
          <cell r="AD1350">
            <v>1</v>
          </cell>
          <cell r="AE1350">
            <v>1</v>
          </cell>
          <cell r="AI1350" t="str">
            <v>DESPACHO</v>
          </cell>
          <cell r="AJ1350" t="str">
            <v>NORMAL</v>
          </cell>
          <cell r="AL1350" t="str">
            <v>NO</v>
          </cell>
          <cell r="AN1350" t="str">
            <v>367 EMPRESAS Y NEGOCIOS</v>
          </cell>
          <cell r="AO1350" t="str">
            <v>GGCC / NEGOCIOS</v>
          </cell>
          <cell r="AP1350">
            <v>44923</v>
          </cell>
          <cell r="AR1350" t="str">
            <v>MDELIVERY_2479850</v>
          </cell>
          <cell r="AS1350">
            <v>325094</v>
          </cell>
          <cell r="AT1350" t="str">
            <v>D40</v>
          </cell>
          <cell r="AU1350" t="str">
            <v>BTB</v>
          </cell>
          <cell r="AV1350">
            <v>1</v>
          </cell>
          <cell r="AX1350" t="str">
            <v>EN_TRANSITO</v>
          </cell>
          <cell r="AY1350" t="str">
            <v>HALFSIM MOVISTAR: 1 und - sn. 8959300520561467674</v>
          </cell>
          <cell r="AZ1350" t="str">
            <v>SIMCARD</v>
          </cell>
          <cell r="BA1350" t="str">
            <v/>
          </cell>
        </row>
        <row r="1351">
          <cell r="A1351" t="str">
            <v>2479851</v>
          </cell>
          <cell r="B1351" t="str">
            <v>MDELIVERY</v>
          </cell>
          <cell r="C1351">
            <v>44923</v>
          </cell>
          <cell r="D1351" t="str">
            <v>FLEXNET ECUADOR - MDELIVERY</v>
          </cell>
          <cell r="E1351" t="str">
            <v>CALLE 28 DE JUNIO S/N Y GARCIA MORENO ENTRADA LLANO GRANDE</v>
          </cell>
          <cell r="H1351" t="str">
            <v>170208</v>
          </cell>
          <cell r="I1351" t="str">
            <v>QUITO</v>
          </cell>
          <cell r="J1351" t="str">
            <v>PICHINCHA</v>
          </cell>
          <cell r="K1351" t="str">
            <v>MARIO ANTONIO COLLAGUAZO RUILOVA_COOPERATIVA DE AHORRO Y CREDITO DE LOS EMPLEADOS D</v>
          </cell>
          <cell r="L1351" t="str">
            <v>PICHINCHA QUITO AV FRANCISCO DE ORELLANA PARROQUIA CUMBAYA CERVECERIA NACIONAL CN S A CN PLANTA CUMBAYA</v>
          </cell>
          <cell r="O1351" t="str">
            <v>QUITO</v>
          </cell>
          <cell r="P1351" t="str">
            <v>QUITO</v>
          </cell>
          <cell r="Q1351" t="str">
            <v>PICHINCHA</v>
          </cell>
          <cell r="R1351" t="str">
            <v>2479851</v>
          </cell>
          <cell r="W1351" t="str">
            <v>0992660368001</v>
          </cell>
          <cell r="X1351" t="str">
            <v>0989185704</v>
          </cell>
          <cell r="AA1351">
            <v>44923</v>
          </cell>
          <cell r="AD1351">
            <v>1</v>
          </cell>
          <cell r="AE1351">
            <v>1</v>
          </cell>
          <cell r="AI1351" t="str">
            <v>DESPACHO</v>
          </cell>
          <cell r="AJ1351" t="str">
            <v>NORMAL</v>
          </cell>
          <cell r="AL1351" t="str">
            <v>NO</v>
          </cell>
          <cell r="AN1351" t="str">
            <v>ACTIVACIONES INGRESOS GGCC &amp; NEGOCIOS DIRECTOS</v>
          </cell>
          <cell r="AO1351" t="str">
            <v>GGCC / NEGOCIOS</v>
          </cell>
          <cell r="AP1351">
            <v>44923</v>
          </cell>
          <cell r="AR1351" t="str">
            <v>MDELIVERY_2479851</v>
          </cell>
          <cell r="AS1351">
            <v>325098</v>
          </cell>
          <cell r="AT1351" t="str">
            <v>D40</v>
          </cell>
          <cell r="AU1351" t="str">
            <v>BTB</v>
          </cell>
          <cell r="AV1351">
            <v>2</v>
          </cell>
          <cell r="AX1351" t="str">
            <v>HABILITADO RUTEO</v>
          </cell>
          <cell r="AY1351" t="str">
            <v>LTE SAMSUNG A23 AZUL: 1 und - sn. 356795951178958 / HALFSIM MOVISTAR: 1 und - sn. 8959300520561465256</v>
          </cell>
          <cell r="AZ1351" t="str">
            <v>SIMCARD / TERMINAL</v>
          </cell>
          <cell r="BA1351" t="str">
            <v/>
          </cell>
        </row>
        <row r="1352">
          <cell r="A1352" t="str">
            <v>2479852</v>
          </cell>
          <cell r="B1352" t="str">
            <v>MDELIVERY</v>
          </cell>
          <cell r="C1352">
            <v>44923</v>
          </cell>
          <cell r="D1352" t="str">
            <v>FLEXNET ECUADOR - MDELIVERY</v>
          </cell>
          <cell r="E1352" t="str">
            <v>CALLE 28 DE JUNIO S/N Y GARCIA MORENO ENTRADA LLANO GRANDE</v>
          </cell>
          <cell r="H1352" t="str">
            <v>170208</v>
          </cell>
          <cell r="I1352" t="str">
            <v>QUITO</v>
          </cell>
          <cell r="J1352" t="str">
            <v>PICHINCHA</v>
          </cell>
          <cell r="K1352" t="str">
            <v>ELEANA PRECIADO C I 0918079468 _PRACTISIS S A</v>
          </cell>
          <cell r="L1352" t="str">
            <v>GUAYAS HUANCAVILCA 1812 ENTRE AV DEL EJERCITO Y JOSE MASCOTAREFERENCIA ADICIONAL DE ENTREGA CASA CAFE PISO 1 DIAGONAL AL COLEGIO ROSARIO SANCHEZ BRUNO</v>
          </cell>
          <cell r="O1352" t="str">
            <v>GUAYAQUIL</v>
          </cell>
          <cell r="P1352" t="str">
            <v>GUAYAQUIL</v>
          </cell>
          <cell r="Q1352" t="str">
            <v>GUAYAS</v>
          </cell>
          <cell r="R1352" t="str">
            <v>2479852</v>
          </cell>
          <cell r="W1352" t="str">
            <v>1792108837001</v>
          </cell>
          <cell r="X1352" t="str">
            <v>0994215274</v>
          </cell>
          <cell r="AA1352">
            <v>44923</v>
          </cell>
          <cell r="AD1352">
            <v>1</v>
          </cell>
          <cell r="AE1352">
            <v>1</v>
          </cell>
          <cell r="AI1352" t="str">
            <v>DESPACHO</v>
          </cell>
          <cell r="AJ1352" t="str">
            <v>NORMAL</v>
          </cell>
          <cell r="AL1352" t="str">
            <v>NO</v>
          </cell>
          <cell r="AN1352" t="str">
            <v>CC RENOVACION B2B NMTELEMARKETING</v>
          </cell>
          <cell r="AO1352" t="str">
            <v>MULTICANAL B2B</v>
          </cell>
          <cell r="AP1352">
            <v>44923</v>
          </cell>
          <cell r="AR1352" t="str">
            <v>MDELIVERY_2479852</v>
          </cell>
          <cell r="AS1352">
            <v>325091</v>
          </cell>
          <cell r="AT1352" t="str">
            <v>D40</v>
          </cell>
          <cell r="AU1352" t="str">
            <v>BTB</v>
          </cell>
          <cell r="AV1352">
            <v>1</v>
          </cell>
          <cell r="AX1352" t="str">
            <v>EN_TRANSITO</v>
          </cell>
          <cell r="AY1352" t="str">
            <v>LTE HONOR X6 SILVER: 1 und - sn. 862800060949161</v>
          </cell>
          <cell r="AZ1352" t="str">
            <v>TERMINAL</v>
          </cell>
          <cell r="BA1352" t="str">
            <v>Entrega con contingente (dos documentos de identidad)</v>
          </cell>
        </row>
        <row r="1353">
          <cell r="A1353" t="str">
            <v>2479853</v>
          </cell>
          <cell r="B1353" t="str">
            <v>MDELIVERY</v>
          </cell>
          <cell r="C1353">
            <v>44923</v>
          </cell>
          <cell r="D1353" t="str">
            <v>FLEXNET ECUADOR - MDELIVERY</v>
          </cell>
          <cell r="E1353" t="str">
            <v>CALLE 28 DE JUNIO S/N Y GARCIA MORENO ENTRADA LLANO GRANDE</v>
          </cell>
          <cell r="H1353" t="str">
            <v>170208</v>
          </cell>
          <cell r="I1353" t="str">
            <v>QUITO</v>
          </cell>
          <cell r="J1353" t="str">
            <v>PICHINCHA</v>
          </cell>
          <cell r="K1353" t="str">
            <v>ERIKA ORTEGA_ASOCIACION DE EMPLEADOS PUBLICOS DE ETAPA EP</v>
          </cell>
          <cell r="L1353" t="str">
            <v>BENIGNO MALO 5 46 Y CALLE LARGA REF EN EL PARQUEADERO 2 PISO EN ETAP</v>
          </cell>
          <cell r="O1353" t="str">
            <v>CUENCA</v>
          </cell>
          <cell r="P1353" t="str">
            <v>CUENCA</v>
          </cell>
          <cell r="Q1353" t="str">
            <v>AZUAY</v>
          </cell>
          <cell r="R1353" t="str">
            <v>2479853</v>
          </cell>
          <cell r="W1353" t="str">
            <v>0190313905001</v>
          </cell>
          <cell r="X1353" t="str">
            <v>0959798138</v>
          </cell>
          <cell r="AA1353">
            <v>44923</v>
          </cell>
          <cell r="AD1353">
            <v>1</v>
          </cell>
          <cell r="AE1353">
            <v>1</v>
          </cell>
          <cell r="AI1353" t="str">
            <v>DESPACHO</v>
          </cell>
          <cell r="AJ1353" t="str">
            <v>NORMAL</v>
          </cell>
          <cell r="AL1353" t="str">
            <v>NO</v>
          </cell>
          <cell r="AN1353" t="str">
            <v>POSVENTA GGCC Y NEGOCIOS</v>
          </cell>
          <cell r="AO1353" t="str">
            <v>GGCC / NEGOCIOS</v>
          </cell>
          <cell r="AP1353">
            <v>44923</v>
          </cell>
          <cell r="AR1353" t="str">
            <v>MDELIVERY_2479853</v>
          </cell>
          <cell r="AS1353">
            <v>325095</v>
          </cell>
          <cell r="AT1353" t="str">
            <v>D40</v>
          </cell>
          <cell r="AU1353" t="str">
            <v>BTB</v>
          </cell>
          <cell r="AV1353">
            <v>1</v>
          </cell>
          <cell r="AX1353" t="str">
            <v>HABILITADO RUTEO</v>
          </cell>
          <cell r="AY1353" t="str">
            <v>LTE SAMSUNG A13 NEGRO: 1 und - sn. 350068480717449</v>
          </cell>
          <cell r="AZ1353" t="str">
            <v>TERMINAL</v>
          </cell>
          <cell r="BA1353" t="str">
            <v/>
          </cell>
        </row>
        <row r="1354">
          <cell r="A1354" t="str">
            <v>2479854</v>
          </cell>
          <cell r="B1354" t="str">
            <v>MDELIVERY</v>
          </cell>
          <cell r="C1354">
            <v>44923</v>
          </cell>
          <cell r="D1354" t="str">
            <v>FLEXNET ECUADOR - MDELIVERY</v>
          </cell>
          <cell r="E1354" t="str">
            <v>CALLE 28 DE JUNIO S/N Y GARCIA MORENO ENTRADA LLANO GRANDE</v>
          </cell>
          <cell r="H1354" t="str">
            <v>170208</v>
          </cell>
          <cell r="I1354" t="str">
            <v>QUITO</v>
          </cell>
          <cell r="J1354" t="str">
            <v>PICHINCHA</v>
          </cell>
          <cell r="K1354" t="str">
            <v>MIRIAN TORRES_WELLNESSGRP S A</v>
          </cell>
          <cell r="L1354" t="str">
            <v>PICHINCHA QUITO AV FRANCISCO DE ORELLANA E INTEROCEANICA CENTRO COMERCIAL PASEO SAN FRANCISCO 1ER PISO MEZANINE OFICINAS QUORUM</v>
          </cell>
          <cell r="O1354" t="str">
            <v>QUITO</v>
          </cell>
          <cell r="P1354" t="str">
            <v>QUITO</v>
          </cell>
          <cell r="Q1354" t="str">
            <v>PICHINCHA</v>
          </cell>
          <cell r="R1354" t="str">
            <v>2479854</v>
          </cell>
          <cell r="W1354" t="str">
            <v>1790307816001</v>
          </cell>
          <cell r="X1354" t="str">
            <v>939224559</v>
          </cell>
          <cell r="AA1354">
            <v>44923</v>
          </cell>
          <cell r="AD1354">
            <v>1</v>
          </cell>
          <cell r="AE1354">
            <v>1</v>
          </cell>
          <cell r="AI1354" t="str">
            <v>DESPACHO</v>
          </cell>
          <cell r="AJ1354" t="str">
            <v>NORMAL</v>
          </cell>
          <cell r="AL1354" t="str">
            <v>NO</v>
          </cell>
          <cell r="AN1354" t="str">
            <v>ACTIVACIONES B2B PORTABILIDADES SOLO SIMCARD</v>
          </cell>
          <cell r="AO1354" t="str">
            <v>GGCC / NEGOCIOS</v>
          </cell>
          <cell r="AP1354">
            <v>44923</v>
          </cell>
          <cell r="AR1354" t="str">
            <v>MDELIVERY_2479854</v>
          </cell>
          <cell r="AS1354">
            <v>325093</v>
          </cell>
          <cell r="AT1354" t="str">
            <v>D40</v>
          </cell>
          <cell r="AU1354" t="str">
            <v>BTB</v>
          </cell>
          <cell r="AV1354">
            <v>1</v>
          </cell>
          <cell r="AX1354" t="str">
            <v>HABILITADO RUTEO</v>
          </cell>
          <cell r="AY1354" t="str">
            <v>HALFSIM MOVISTAR: 1 und - sn. 8959300520561465249</v>
          </cell>
          <cell r="AZ1354" t="str">
            <v>SIMCARD</v>
          </cell>
          <cell r="BA1354" t="str">
            <v/>
          </cell>
        </row>
        <row r="1355">
          <cell r="A1355" t="str">
            <v>2479855</v>
          </cell>
          <cell r="B1355" t="str">
            <v>MDELIVERY</v>
          </cell>
          <cell r="C1355">
            <v>44923</v>
          </cell>
          <cell r="D1355" t="str">
            <v>FLEXNET ECUADOR - MDELIVERY</v>
          </cell>
          <cell r="E1355" t="str">
            <v>CALLE 28 DE JUNIO S/N Y GARCIA MORENO ENTRADA LLANO GRANDE</v>
          </cell>
          <cell r="H1355" t="str">
            <v>170208</v>
          </cell>
          <cell r="I1355" t="str">
            <v>QUITO</v>
          </cell>
          <cell r="J1355" t="str">
            <v>PICHINCHA</v>
          </cell>
          <cell r="K1355" t="str">
            <v>CINTHIA VANESA AGUIRRE CEVALLOS_SECURDELTA SEGURIDAD Y MONITOREO S A S</v>
          </cell>
          <cell r="L1355" t="str">
            <v>SECTOR MARIANITAS EN LA AV YAKARTA Y PARIS S N REFERENCIA FRENTE DEL INSTITUTO ALIANZA INTERNACIONAL</v>
          </cell>
          <cell r="O1355" t="str">
            <v>QUITO</v>
          </cell>
          <cell r="P1355" t="str">
            <v>QUITO</v>
          </cell>
          <cell r="Q1355" t="str">
            <v>PICHINCHA</v>
          </cell>
          <cell r="R1355" t="str">
            <v>2479855</v>
          </cell>
          <cell r="W1355" t="str">
            <v>0993376780001</v>
          </cell>
          <cell r="X1355" t="str">
            <v>0981800037</v>
          </cell>
          <cell r="AA1355">
            <v>44923</v>
          </cell>
          <cell r="AD1355">
            <v>1</v>
          </cell>
          <cell r="AE1355">
            <v>1</v>
          </cell>
          <cell r="AI1355" t="str">
            <v>DESPACHO</v>
          </cell>
          <cell r="AJ1355" t="str">
            <v>NORMAL</v>
          </cell>
          <cell r="AL1355" t="str">
            <v>NO</v>
          </cell>
          <cell r="AN1355" t="str">
            <v>DAS CARGO A LA CUENTA (DELIVERY)</v>
          </cell>
          <cell r="AO1355" t="str">
            <v>DISTRIBUIDORES</v>
          </cell>
          <cell r="AP1355">
            <v>44923</v>
          </cell>
          <cell r="AR1355" t="str">
            <v>MDELIVERY_2479855</v>
          </cell>
          <cell r="AS1355">
            <v>325097</v>
          </cell>
          <cell r="AT1355" t="str">
            <v>D40</v>
          </cell>
          <cell r="AU1355" t="str">
            <v>BTB</v>
          </cell>
          <cell r="AV1355">
            <v>6</v>
          </cell>
          <cell r="AX1355" t="str">
            <v>ENTREGADO</v>
          </cell>
          <cell r="AY1355" t="str">
            <v>HALFSIM MOVISTAR: 6 und - sn. 8959300520561476386,8959300520561476378,8959300520561471379,8959300520561465462,8959300520561465405,8959300520561465363</v>
          </cell>
          <cell r="AZ1355" t="str">
            <v>SIMCARD</v>
          </cell>
          <cell r="BA1355" t="str">
            <v>EMPRESAS TITULAR AUSENTE ENTREGA CON SELLO</v>
          </cell>
        </row>
        <row r="1356">
          <cell r="A1356" t="str">
            <v>2479861</v>
          </cell>
          <cell r="B1356" t="str">
            <v>MDELIVERY</v>
          </cell>
          <cell r="C1356">
            <v>44923</v>
          </cell>
          <cell r="D1356" t="str">
            <v>FLEXNET ECUADOR - MDELIVERY</v>
          </cell>
          <cell r="E1356" t="str">
            <v>CALLE 28 DE JUNIO S/N Y GARCIA MORENO ENTRADA LLANO GRANDE</v>
          </cell>
          <cell r="H1356" t="str">
            <v>170208</v>
          </cell>
          <cell r="I1356" t="str">
            <v>QUITO</v>
          </cell>
          <cell r="J1356" t="str">
            <v>PICHINCHA</v>
          </cell>
          <cell r="K1356" t="str">
            <v>MAYRA JACOME_NUCLEO DE EMPLEADOS CIVILES FAE LATACUNGA</v>
          </cell>
          <cell r="L1356" t="str">
            <v>AV AMAZONAS SECTOR EL CARMEN ALA 12 LATACUNGA 0501 LATACUNGA 05 COTOPAXI</v>
          </cell>
          <cell r="O1356" t="str">
            <v>LATACUNGA</v>
          </cell>
          <cell r="P1356" t="str">
            <v>LATACUNGA</v>
          </cell>
          <cell r="Q1356" t="str">
            <v>COTOPAXI</v>
          </cell>
          <cell r="R1356" t="str">
            <v>2479861</v>
          </cell>
          <cell r="W1356" t="str">
            <v>0591709550001</v>
          </cell>
          <cell r="X1356" t="str">
            <v>0992718930</v>
          </cell>
          <cell r="AA1356">
            <v>44923</v>
          </cell>
          <cell r="AD1356">
            <v>1</v>
          </cell>
          <cell r="AE1356">
            <v>1</v>
          </cell>
          <cell r="AI1356" t="str">
            <v>DESPACHO</v>
          </cell>
          <cell r="AJ1356" t="str">
            <v>NORMAL</v>
          </cell>
          <cell r="AL1356" t="str">
            <v>NO</v>
          </cell>
          <cell r="AN1356" t="str">
            <v>367 EMPRESAS Y NEGOCIOS</v>
          </cell>
          <cell r="AO1356" t="str">
            <v>GGCC / NEGOCIOS</v>
          </cell>
          <cell r="AP1356">
            <v>44923</v>
          </cell>
          <cell r="AR1356" t="str">
            <v>MDELIVERY_2479861</v>
          </cell>
          <cell r="AS1356">
            <v>325100</v>
          </cell>
          <cell r="AT1356" t="str">
            <v>D40</v>
          </cell>
          <cell r="AU1356" t="str">
            <v>BTB</v>
          </cell>
          <cell r="AV1356">
            <v>10</v>
          </cell>
          <cell r="AX1356" t="str">
            <v>EN_TRANSITO</v>
          </cell>
          <cell r="AY1356" t="str">
            <v>HALFSIM MOVISTAR: 10 und - sn. 8959300520561465231,8959300520561475024,8959300520561474977,8959300520561465215,8959300520561465207,8959300520561475008,8959300520561465223,8959300520561474993,8959300520561465199,8959300520561474985</v>
          </cell>
          <cell r="AZ1356" t="str">
            <v>SIMCARD</v>
          </cell>
          <cell r="BA1356" t="str">
            <v/>
          </cell>
        </row>
        <row r="1357">
          <cell r="A1357" t="str">
            <v>2479871</v>
          </cell>
          <cell r="B1357" t="str">
            <v>MDELIVERY</v>
          </cell>
          <cell r="C1357">
            <v>44923</v>
          </cell>
          <cell r="D1357" t="str">
            <v>FLEXNET ECUADOR - MDELIVERY</v>
          </cell>
          <cell r="E1357" t="str">
            <v>CALLE 28 DE JUNIO S/N Y GARCIA MORENO ENTRADA LLANO GRANDE</v>
          </cell>
          <cell r="H1357" t="str">
            <v>170208</v>
          </cell>
          <cell r="I1357" t="str">
            <v>QUITO</v>
          </cell>
          <cell r="J1357" t="str">
            <v>PICHINCHA</v>
          </cell>
          <cell r="K1357" t="str">
            <v>MARIA MERCEDES FEIJOO APOLO_ASOCIACION DE EMPLEADOS DEL INSTITUTO NACIONAL DE</v>
          </cell>
          <cell r="L1357" t="str">
            <v>AZUAY CUENCA AV MEXICO Y UNIDAD NACIONAL GOBIERNO ZONAL 6 AZUAY CUENCA</v>
          </cell>
          <cell r="O1357" t="str">
            <v>CUENCA</v>
          </cell>
          <cell r="P1357" t="str">
            <v>CUENCA</v>
          </cell>
          <cell r="Q1357" t="str">
            <v>AZUAY</v>
          </cell>
          <cell r="R1357" t="str">
            <v>2479871</v>
          </cell>
          <cell r="W1357" t="str">
            <v>0190146278001</v>
          </cell>
          <cell r="X1357" t="str">
            <v>0984674319</v>
          </cell>
          <cell r="AA1357">
            <v>44923</v>
          </cell>
          <cell r="AD1357">
            <v>1</v>
          </cell>
          <cell r="AE1357">
            <v>1</v>
          </cell>
          <cell r="AI1357" t="str">
            <v>DESPACHO</v>
          </cell>
          <cell r="AJ1357" t="str">
            <v>NORMAL</v>
          </cell>
          <cell r="AL1357" t="str">
            <v>NO</v>
          </cell>
          <cell r="AN1357" t="str">
            <v>ACTIVACIONES B2B PORTABILIDADES SOLO SIMCARD</v>
          </cell>
          <cell r="AO1357" t="str">
            <v>GGCC / NEGOCIOS</v>
          </cell>
          <cell r="AP1357">
            <v>44923</v>
          </cell>
          <cell r="AR1357" t="str">
            <v>MDELIVERY_2479871</v>
          </cell>
          <cell r="AS1357">
            <v>325103</v>
          </cell>
          <cell r="AT1357" t="str">
            <v>D40</v>
          </cell>
          <cell r="AU1357" t="str">
            <v>BTB</v>
          </cell>
          <cell r="AV1357">
            <v>1</v>
          </cell>
          <cell r="AX1357" t="str">
            <v>HABILITADO RUTEO</v>
          </cell>
          <cell r="AY1357" t="str">
            <v>HALFSIM MOVISTAR: 1 und - sn. 8959300520560990593</v>
          </cell>
          <cell r="AZ1357" t="str">
            <v>SIMCARD</v>
          </cell>
          <cell r="BA1357" t="str">
            <v/>
          </cell>
        </row>
        <row r="1358">
          <cell r="A1358" t="str">
            <v>2479872</v>
          </cell>
          <cell r="B1358" t="str">
            <v>MDELIVERY</v>
          </cell>
          <cell r="C1358">
            <v>44923</v>
          </cell>
          <cell r="D1358" t="str">
            <v>FLEXNET ECUADOR - MDELIVERY</v>
          </cell>
          <cell r="E1358" t="str">
            <v>CALLE 28 DE JUNIO S/N Y GARCIA MORENO ENTRADA LLANO GRANDE</v>
          </cell>
          <cell r="H1358" t="str">
            <v>170208</v>
          </cell>
          <cell r="I1358" t="str">
            <v>QUITO</v>
          </cell>
          <cell r="J1358" t="str">
            <v>PICHINCHA</v>
          </cell>
          <cell r="K1358" t="str">
            <v>DARWIN MORALES_AGROSANALFONSO S A</v>
          </cell>
          <cell r="L1358" t="str">
            <v>PICHINCHA QUITO PANAMERICANA SUR KM 16 SAN ALONSO PABLOS</v>
          </cell>
          <cell r="O1358" t="str">
            <v>QUITO</v>
          </cell>
          <cell r="P1358" t="str">
            <v>QUITO</v>
          </cell>
          <cell r="Q1358" t="str">
            <v>PICHINCHA</v>
          </cell>
          <cell r="R1358" t="str">
            <v>2479872</v>
          </cell>
          <cell r="W1358" t="str">
            <v>1791289714001</v>
          </cell>
          <cell r="X1358" t="str">
            <v>995434149</v>
          </cell>
          <cell r="AA1358">
            <v>44923</v>
          </cell>
          <cell r="AD1358">
            <v>1</v>
          </cell>
          <cell r="AE1358">
            <v>1</v>
          </cell>
          <cell r="AI1358" t="str">
            <v>DESPACHO</v>
          </cell>
          <cell r="AJ1358" t="str">
            <v>NORMAL</v>
          </cell>
          <cell r="AL1358" t="str">
            <v>NO</v>
          </cell>
          <cell r="AN1358" t="str">
            <v>ACTIVACIONES INGRESOS GGCC &amp; NEGOCIOS DIRECTOS</v>
          </cell>
          <cell r="AO1358" t="str">
            <v>GGCC / NEGOCIOS</v>
          </cell>
          <cell r="AP1358">
            <v>44923</v>
          </cell>
          <cell r="AR1358" t="str">
            <v>MDELIVERY_2479872</v>
          </cell>
          <cell r="AS1358">
            <v>325102</v>
          </cell>
          <cell r="AT1358" t="str">
            <v>D40</v>
          </cell>
          <cell r="AU1358" t="str">
            <v>BTB</v>
          </cell>
          <cell r="AV1358">
            <v>2</v>
          </cell>
          <cell r="AX1358" t="str">
            <v>HABILITADO RUTEO</v>
          </cell>
          <cell r="AY1358" t="str">
            <v>LTE IPHONE 14 PLUS 128GB NEGRO: 1 und - sn. 350979735010168 / HALFSIM MOVISTAR: 1 und - sn. 8959300520561476329</v>
          </cell>
          <cell r="AZ1358" t="str">
            <v>SIMCARD / TERMINAL</v>
          </cell>
          <cell r="BA1358" t="str">
            <v/>
          </cell>
        </row>
        <row r="1359">
          <cell r="A1359" t="str">
            <v>2479873</v>
          </cell>
          <cell r="B1359" t="str">
            <v>MDELIVERY</v>
          </cell>
          <cell r="C1359">
            <v>44923</v>
          </cell>
          <cell r="D1359" t="str">
            <v>FLEXNET ECUADOR - MDELIVERY</v>
          </cell>
          <cell r="E1359" t="str">
            <v>CALLE 28 DE JUNIO S/N Y GARCIA MORENO ENTRADA LLANO GRANDE</v>
          </cell>
          <cell r="H1359" t="str">
            <v>170208</v>
          </cell>
          <cell r="I1359" t="str">
            <v>QUITO</v>
          </cell>
          <cell r="J1359" t="str">
            <v>PICHINCHA</v>
          </cell>
          <cell r="K1359" t="str">
            <v>MARCELA PAVON ELIZABETH MUNOZ RICARDO CHAVEZ_CORPORACION FAVORITA C A</v>
          </cell>
          <cell r="L1359" t="str">
            <v>AV GENERAL ENRIQUEZ VIA COTOGCHOA S N EN DANEC TOMA LA IZQUIERDA LLEGA A HANASKA Y ENTRA A LAS BODEGAS</v>
          </cell>
          <cell r="O1359" t="str">
            <v>QUITO</v>
          </cell>
          <cell r="P1359" t="str">
            <v>QUITO</v>
          </cell>
          <cell r="Q1359" t="str">
            <v>PICHINCHA</v>
          </cell>
          <cell r="R1359" t="str">
            <v>2479873</v>
          </cell>
          <cell r="W1359" t="str">
            <v>1790016919001</v>
          </cell>
          <cell r="X1359" t="str">
            <v>0992929545</v>
          </cell>
          <cell r="AA1359">
            <v>44923</v>
          </cell>
          <cell r="AD1359">
            <v>1</v>
          </cell>
          <cell r="AE1359">
            <v>1</v>
          </cell>
          <cell r="AI1359" t="str">
            <v>DESPACHO</v>
          </cell>
          <cell r="AJ1359" t="str">
            <v>NORMAL</v>
          </cell>
          <cell r="AL1359" t="str">
            <v>NO</v>
          </cell>
          <cell r="AN1359" t="str">
            <v>POSVENTA GGCC Y NEGOCIOS</v>
          </cell>
          <cell r="AO1359" t="str">
            <v>GGCC / NEGOCIOS</v>
          </cell>
          <cell r="AP1359">
            <v>44923</v>
          </cell>
          <cell r="AR1359" t="str">
            <v>MDELIVERY_2479873</v>
          </cell>
          <cell r="AS1359">
            <v>325104</v>
          </cell>
          <cell r="AT1359" t="str">
            <v>D40</v>
          </cell>
          <cell r="AU1359" t="str">
            <v>BTB</v>
          </cell>
          <cell r="AV1359">
            <v>2</v>
          </cell>
          <cell r="AX1359" t="str">
            <v>HABILITADO RUTEO</v>
          </cell>
          <cell r="AY1359" t="str">
            <v>LTE SAMSUNG A33 5G NEGRO: 1 und - sn. 352429893218805 / LTE SAMSUNG A23 NEGRO: 1 und - sn. 356795951676738</v>
          </cell>
          <cell r="AZ1359" t="str">
            <v>TERMINAL</v>
          </cell>
          <cell r="BA1359" t="str">
            <v/>
          </cell>
        </row>
        <row r="1360">
          <cell r="A1360" t="str">
            <v>2479875</v>
          </cell>
          <cell r="B1360" t="str">
            <v>MDELIVERY</v>
          </cell>
          <cell r="C1360">
            <v>44923</v>
          </cell>
          <cell r="D1360" t="str">
            <v>FLEXNET ECUADOR - MDELIVERY</v>
          </cell>
          <cell r="E1360" t="str">
            <v>CALLE 28 DE JUNIO S/N Y GARCIA MORENO ENTRADA LLANO GRANDE</v>
          </cell>
          <cell r="H1360" t="str">
            <v>170208</v>
          </cell>
          <cell r="I1360" t="str">
            <v>QUITO</v>
          </cell>
          <cell r="J1360" t="str">
            <v>PICHINCHA</v>
          </cell>
          <cell r="K1360" t="str">
            <v>ELIZABETH CELY_SUMINISTROS MEDICOS Y DE LABORATORIO SUMELAB CIA</v>
          </cell>
          <cell r="L1360" t="str">
            <v>AV RIO PASTAZA 777 Y AV ILALO VALLE DE LOS CHILLOS</v>
          </cell>
          <cell r="O1360" t="str">
            <v>QUITO</v>
          </cell>
          <cell r="P1360" t="str">
            <v>QUITO</v>
          </cell>
          <cell r="Q1360" t="str">
            <v>PICHINCHA</v>
          </cell>
          <cell r="R1360" t="str">
            <v>2479875</v>
          </cell>
          <cell r="W1360" t="str">
            <v>1792272688001</v>
          </cell>
          <cell r="X1360" t="str">
            <v>0958727475</v>
          </cell>
          <cell r="AA1360">
            <v>44923</v>
          </cell>
          <cell r="AD1360">
            <v>1</v>
          </cell>
          <cell r="AE1360">
            <v>1</v>
          </cell>
          <cell r="AI1360" t="str">
            <v>DESPACHO</v>
          </cell>
          <cell r="AJ1360" t="str">
            <v>NORMAL</v>
          </cell>
          <cell r="AL1360" t="str">
            <v>NO</v>
          </cell>
          <cell r="AN1360" t="str">
            <v>367 EMPRESAS Y NEGOCIOS</v>
          </cell>
          <cell r="AO1360" t="str">
            <v>GGCC / NEGOCIOS</v>
          </cell>
          <cell r="AP1360">
            <v>44923</v>
          </cell>
          <cell r="AR1360" t="str">
            <v>MDELIVERY_2479875</v>
          </cell>
          <cell r="AS1360">
            <v>325099</v>
          </cell>
          <cell r="AT1360" t="str">
            <v>D40</v>
          </cell>
          <cell r="AU1360" t="str">
            <v>BTB</v>
          </cell>
          <cell r="AV1360">
            <v>4</v>
          </cell>
          <cell r="AX1360" t="str">
            <v>RETIRO_X_CLIENTE</v>
          </cell>
          <cell r="AY1360" t="str">
            <v>LTE SAMSUNG A03 CORE COBRE: 4 und - sn. 352286991461327,352286991462812,352286991462358,352286991462044</v>
          </cell>
          <cell r="AZ1360" t="str">
            <v>TERMINAL</v>
          </cell>
          <cell r="BA1360" t="str">
            <v/>
          </cell>
        </row>
        <row r="1361">
          <cell r="A1361" t="str">
            <v>2479879</v>
          </cell>
          <cell r="B1361" t="str">
            <v>MDELIVERY</v>
          </cell>
          <cell r="C1361">
            <v>44923</v>
          </cell>
          <cell r="D1361" t="str">
            <v>FLEXNET ECUADOR - MDELIVERY</v>
          </cell>
          <cell r="E1361" t="str">
            <v>CALLE 28 DE JUNIO S/N Y GARCIA MORENO ENTRADA LLANO GRANDE</v>
          </cell>
          <cell r="H1361" t="str">
            <v>170208</v>
          </cell>
          <cell r="I1361" t="str">
            <v>QUITO</v>
          </cell>
          <cell r="J1361" t="str">
            <v>PICHINCHA</v>
          </cell>
          <cell r="K1361" t="str">
            <v>IVONNE PAREDES_SOLUCIONES PARA HOTELERIA Y GASTRONOMIA EQUINDECA</v>
          </cell>
          <cell r="L1361" t="str">
            <v>JUAN LARREA GUERRERO Y MANUEL CAJIAS</v>
          </cell>
          <cell r="O1361" t="str">
            <v>CUENCA</v>
          </cell>
          <cell r="P1361" t="str">
            <v>CUENCA</v>
          </cell>
          <cell r="Q1361" t="str">
            <v>AZUAY</v>
          </cell>
          <cell r="R1361" t="str">
            <v>2479879</v>
          </cell>
          <cell r="W1361" t="str">
            <v>0190167488001</v>
          </cell>
          <cell r="X1361" t="str">
            <v>0998919499</v>
          </cell>
          <cell r="AA1361">
            <v>44923</v>
          </cell>
          <cell r="AD1361">
            <v>1</v>
          </cell>
          <cell r="AE1361">
            <v>1</v>
          </cell>
          <cell r="AI1361" t="str">
            <v>DESPACHO</v>
          </cell>
          <cell r="AJ1361" t="str">
            <v>NORMAL</v>
          </cell>
          <cell r="AL1361" t="str">
            <v>NO</v>
          </cell>
          <cell r="AN1361" t="str">
            <v>367 EMPRESAS Y NEGOCIOS</v>
          </cell>
          <cell r="AO1361" t="str">
            <v>GGCC / NEGOCIOS</v>
          </cell>
          <cell r="AP1361">
            <v>44923</v>
          </cell>
          <cell r="AR1361" t="str">
            <v>MDELIVERY_2479879</v>
          </cell>
          <cell r="AS1361">
            <v>325101</v>
          </cell>
          <cell r="AT1361" t="str">
            <v>D40</v>
          </cell>
          <cell r="AU1361" t="str">
            <v>BTB</v>
          </cell>
          <cell r="AV1361">
            <v>20</v>
          </cell>
          <cell r="AX1361" t="str">
            <v>HABILITADO RUTEO</v>
          </cell>
          <cell r="AY1361" t="str">
            <v>LTE SAMSUNG A23 NEGRO: 20 und - sn. 356795951676787,356795951666580,356795951670129,356795951661623,356795951666838,356795951681423,356795951666671,356795951681449,356795951661839,356795951666960,356795951661755,356795951661581,356795951666689,356795951681522,356795951681456,356795951666770,356795951684849,356795951661896,356795951666846,356795951661417</v>
          </cell>
          <cell r="AZ1361" t="str">
            <v>TERMINAL</v>
          </cell>
          <cell r="BA1361" t="str">
            <v/>
          </cell>
        </row>
        <row r="1362">
          <cell r="A1362" t="str">
            <v>2479899</v>
          </cell>
          <cell r="B1362" t="str">
            <v>MDELIVERY</v>
          </cell>
          <cell r="C1362">
            <v>44923</v>
          </cell>
          <cell r="D1362" t="str">
            <v>FLEXNET ECUADOR - MDELIVERY</v>
          </cell>
          <cell r="E1362" t="str">
            <v>CALLE 28 DE JUNIO S/N Y GARCIA MORENO ENTRADA LLANO GRANDE</v>
          </cell>
          <cell r="H1362" t="str">
            <v>170208</v>
          </cell>
          <cell r="I1362" t="str">
            <v>QUITO</v>
          </cell>
          <cell r="J1362" t="str">
            <v>PICHINCHA</v>
          </cell>
          <cell r="K1362" t="str">
            <v>LUZ MARIA ROMERO CORDOVA_BRYAN CHRISTIAN CEDENO MONTEVERDE</v>
          </cell>
          <cell r="L1362" t="str">
            <v>MUCHO LOTE 1 MZ 2375 V 25</v>
          </cell>
          <cell r="O1362" t="str">
            <v>GUAYAQUIL</v>
          </cell>
          <cell r="P1362" t="str">
            <v>GUAYAQUIL</v>
          </cell>
          <cell r="Q1362" t="str">
            <v>GUAYAS</v>
          </cell>
          <cell r="R1362" t="str">
            <v>2479899</v>
          </cell>
          <cell r="W1362" t="str">
            <v>0924598444001</v>
          </cell>
          <cell r="X1362" t="str">
            <v>0997805951</v>
          </cell>
          <cell r="AA1362">
            <v>44923</v>
          </cell>
          <cell r="AD1362">
            <v>1</v>
          </cell>
          <cell r="AE1362">
            <v>1</v>
          </cell>
          <cell r="AI1362" t="str">
            <v>DESPACHO</v>
          </cell>
          <cell r="AJ1362" t="str">
            <v>NORMAL</v>
          </cell>
          <cell r="AL1362" t="str">
            <v>NO</v>
          </cell>
          <cell r="AN1362" t="str">
            <v>DAS CARGO A LA CUENTA (DELIVERY)</v>
          </cell>
          <cell r="AO1362" t="str">
            <v>DISTRIBUIDORES</v>
          </cell>
          <cell r="AP1362">
            <v>44923</v>
          </cell>
          <cell r="AR1362" t="str">
            <v>MDELIVERY_2479899</v>
          </cell>
          <cell r="AS1362">
            <v>325140</v>
          </cell>
          <cell r="AT1362" t="str">
            <v>D40</v>
          </cell>
          <cell r="AU1362" t="str">
            <v>BTB</v>
          </cell>
          <cell r="AV1362">
            <v>1</v>
          </cell>
          <cell r="AX1362" t="str">
            <v>EN_TRANSITO</v>
          </cell>
          <cell r="AY1362" t="str">
            <v>HALFSIM MOVISTAR: 1 und - sn. 8959300520561465538</v>
          </cell>
          <cell r="AZ1362" t="str">
            <v>SIMCARD</v>
          </cell>
          <cell r="BA1362" t="str">
            <v>EMPRESAS TITULAR AUSENTE ENTREGA CON SELLO</v>
          </cell>
        </row>
        <row r="1363">
          <cell r="A1363" t="str">
            <v>2479900</v>
          </cell>
          <cell r="B1363" t="str">
            <v>MDELIVERY</v>
          </cell>
          <cell r="C1363">
            <v>44923</v>
          </cell>
          <cell r="D1363" t="str">
            <v>FLEXNET ECUADOR - MDELIVERY</v>
          </cell>
          <cell r="E1363" t="str">
            <v>CALLE 28 DE JUNIO S/N Y GARCIA MORENO ENTRADA LLANO GRANDE</v>
          </cell>
          <cell r="H1363" t="str">
            <v>170208</v>
          </cell>
          <cell r="I1363" t="str">
            <v>QUITO</v>
          </cell>
          <cell r="J1363" t="str">
            <v>PICHINCHA</v>
          </cell>
          <cell r="K1363" t="str">
            <v>OSWALDO FARINANGO_KUEHNE NAGEL S A</v>
          </cell>
          <cell r="L1363" t="str">
            <v>AV ELOY ALFARO 194 Y CATALINA ALDAZ EDIFICIO COORPORATIVO 194 PISO 5</v>
          </cell>
          <cell r="O1363" t="str">
            <v>QUITO</v>
          </cell>
          <cell r="P1363" t="str">
            <v>QUITO</v>
          </cell>
          <cell r="Q1363" t="str">
            <v>PICHINCHA</v>
          </cell>
          <cell r="R1363" t="str">
            <v>2479900</v>
          </cell>
          <cell r="W1363" t="str">
            <v>0991321764001</v>
          </cell>
          <cell r="X1363" t="str">
            <v>0986821012</v>
          </cell>
          <cell r="AA1363">
            <v>44923</v>
          </cell>
          <cell r="AD1363">
            <v>1</v>
          </cell>
          <cell r="AE1363">
            <v>1</v>
          </cell>
          <cell r="AI1363" t="str">
            <v>DESPACHO</v>
          </cell>
          <cell r="AJ1363" t="str">
            <v>EXPRESS</v>
          </cell>
          <cell r="AL1363" t="str">
            <v>NO</v>
          </cell>
          <cell r="AN1363" t="str">
            <v>PEDIDO EXPRESS SOLO QUITO (INGRESAR ANTES DE LAS 11:00 AM)</v>
          </cell>
          <cell r="AO1363" t="str">
            <v>DISTRIBUIDORES</v>
          </cell>
          <cell r="AP1363">
            <v>44923</v>
          </cell>
          <cell r="AR1363" t="str">
            <v>MDELIVERY_2479900</v>
          </cell>
          <cell r="AS1363">
            <v>325119</v>
          </cell>
          <cell r="AT1363" t="str">
            <v>D40</v>
          </cell>
          <cell r="AU1363" t="str">
            <v>BTB</v>
          </cell>
          <cell r="AV1363">
            <v>1</v>
          </cell>
          <cell r="AX1363" t="str">
            <v>ENTREGADO</v>
          </cell>
          <cell r="AY1363" t="str">
            <v>ESIM MOVISTAR_ESIM EVOUCHERS CODE QR: 1 und - sn. 8959300120525790483</v>
          </cell>
          <cell r="AZ1363" t="str">
            <v>SIMCARD</v>
          </cell>
          <cell r="BA1363" t="str">
            <v/>
          </cell>
        </row>
        <row r="1364">
          <cell r="A1364" t="str">
            <v>2479901</v>
          </cell>
          <cell r="B1364" t="str">
            <v>MDELIVERY</v>
          </cell>
          <cell r="C1364">
            <v>44923</v>
          </cell>
          <cell r="D1364" t="str">
            <v>FLEXNET ECUADOR - MDELIVERY</v>
          </cell>
          <cell r="E1364" t="str">
            <v>CALLE 28 DE JUNIO S/N Y GARCIA MORENO ENTRADA LLANO GRANDE</v>
          </cell>
          <cell r="H1364" t="str">
            <v>170208</v>
          </cell>
          <cell r="I1364" t="str">
            <v>QUITO</v>
          </cell>
          <cell r="J1364" t="str">
            <v>PICHINCHA</v>
          </cell>
          <cell r="K1364" t="str">
            <v>SOFIA VILLEGAS EMILIA CORDOVA_SIATILOGISTICS S A</v>
          </cell>
          <cell r="L1364" t="str">
            <v>YASUNI N44 284 Y AV EL INCA</v>
          </cell>
          <cell r="O1364" t="str">
            <v>QUITO</v>
          </cell>
          <cell r="P1364" t="str">
            <v>QUITO</v>
          </cell>
          <cell r="Q1364" t="str">
            <v>PICHINCHA</v>
          </cell>
          <cell r="R1364" t="str">
            <v>2479901</v>
          </cell>
          <cell r="W1364" t="str">
            <v>1792131936001</v>
          </cell>
          <cell r="X1364" t="str">
            <v>0958864431/ 0998884781</v>
          </cell>
          <cell r="AA1364">
            <v>44923</v>
          </cell>
          <cell r="AD1364">
            <v>1</v>
          </cell>
          <cell r="AE1364">
            <v>1</v>
          </cell>
          <cell r="AI1364" t="str">
            <v>DESPACHO</v>
          </cell>
          <cell r="AJ1364" t="str">
            <v>NORMAL</v>
          </cell>
          <cell r="AL1364" t="str">
            <v>NO</v>
          </cell>
          <cell r="AN1364" t="str">
            <v>367 EMPRESAS Y NEGOCIOS</v>
          </cell>
          <cell r="AO1364" t="str">
            <v>GGCC / NEGOCIOS</v>
          </cell>
          <cell r="AP1364">
            <v>44923</v>
          </cell>
          <cell r="AR1364" t="str">
            <v>MDELIVERY_2479901</v>
          </cell>
          <cell r="AS1364">
            <v>325144</v>
          </cell>
          <cell r="AT1364" t="str">
            <v>D40</v>
          </cell>
          <cell r="AU1364" t="str">
            <v>BTB</v>
          </cell>
          <cell r="AV1364">
            <v>5</v>
          </cell>
          <cell r="AX1364" t="str">
            <v>HABILITADO RUTEO</v>
          </cell>
          <cell r="AY1364" t="str">
            <v>LTE IPHONE 14 256GB NEGRO: 5 und - sn. 353514357734881,353514355896690,353514355416119,353514355308753,353514355481808</v>
          </cell>
          <cell r="AZ1364" t="str">
            <v>TERMINAL</v>
          </cell>
          <cell r="BA1364" t="str">
            <v/>
          </cell>
        </row>
        <row r="1365">
          <cell r="A1365" t="str">
            <v>2479907</v>
          </cell>
          <cell r="B1365" t="str">
            <v>MDELIVERY</v>
          </cell>
          <cell r="C1365">
            <v>44923</v>
          </cell>
          <cell r="D1365" t="str">
            <v>FLEXNET ECUADOR - MDELIVERY</v>
          </cell>
          <cell r="E1365" t="str">
            <v>CALLE 28 DE JUNIO S/N Y GARCIA MORENO ENTRADA LLANO GRANDE</v>
          </cell>
          <cell r="H1365" t="str">
            <v>170208</v>
          </cell>
          <cell r="I1365" t="str">
            <v>QUITO</v>
          </cell>
          <cell r="J1365" t="str">
            <v>PICHINCHA</v>
          </cell>
          <cell r="K1365" t="str">
            <v>ATECMA CIA LTDA_ ATECMA CIA LTDA</v>
          </cell>
          <cell r="L1365" t="str">
            <v>CALLE ENRIQUE GUERRERO Y AV GALO PLAZA BODEGA LUVI 6 OE1 05</v>
          </cell>
          <cell r="O1365" t="str">
            <v>QUITO</v>
          </cell>
          <cell r="P1365" t="str">
            <v>QUITO</v>
          </cell>
          <cell r="Q1365" t="str">
            <v>PICHINCHA</v>
          </cell>
          <cell r="R1365" t="str">
            <v>2479907</v>
          </cell>
          <cell r="W1365" t="str">
            <v>0190473023001</v>
          </cell>
          <cell r="X1365" t="str">
            <v>0983546262</v>
          </cell>
          <cell r="AA1365">
            <v>44923</v>
          </cell>
          <cell r="AD1365">
            <v>1</v>
          </cell>
          <cell r="AE1365">
            <v>1</v>
          </cell>
          <cell r="AI1365" t="str">
            <v>DESPACHO</v>
          </cell>
          <cell r="AJ1365" t="str">
            <v>EXPRESS</v>
          </cell>
          <cell r="AL1365" t="str">
            <v>NO</v>
          </cell>
          <cell r="AN1365" t="str">
            <v>PEDIDO EXPRESS SOLO QUITO (INGRESAR ANTES DE LAS 11:00 AM)</v>
          </cell>
          <cell r="AO1365" t="str">
            <v>DISTRIBUIDORES</v>
          </cell>
          <cell r="AP1365">
            <v>44923</v>
          </cell>
          <cell r="AR1365" t="str">
            <v>MDELIVERY_2479907</v>
          </cell>
          <cell r="AS1365">
            <v>325118</v>
          </cell>
          <cell r="AT1365" t="str">
            <v>D40</v>
          </cell>
          <cell r="AU1365" t="str">
            <v>BTB</v>
          </cell>
          <cell r="AV1365">
            <v>1</v>
          </cell>
          <cell r="AX1365" t="str">
            <v>ENTREGADO</v>
          </cell>
          <cell r="AY1365" t="str">
            <v>HALFSIM MOVISTAR: 1 und - sn. 8959300520559268415</v>
          </cell>
          <cell r="AZ1365" t="str">
            <v>SIMCARD</v>
          </cell>
          <cell r="BA1365" t="str">
            <v/>
          </cell>
        </row>
        <row r="1366">
          <cell r="A1366" t="str">
            <v>2479908</v>
          </cell>
          <cell r="B1366" t="str">
            <v>MDELIVERY</v>
          </cell>
          <cell r="C1366">
            <v>44923</v>
          </cell>
          <cell r="D1366" t="str">
            <v>FLEXNET ECUADOR - MDELIVERY</v>
          </cell>
          <cell r="E1366" t="str">
            <v>CALLE 28 DE JUNIO S/N Y GARCIA MORENO ENTRADA LLANO GRANDE</v>
          </cell>
          <cell r="H1366" t="str">
            <v>170208</v>
          </cell>
          <cell r="I1366" t="str">
            <v>QUITO</v>
          </cell>
          <cell r="J1366" t="str">
            <v>PICHINCHA</v>
          </cell>
          <cell r="K1366" t="str">
            <v>MARIA DOLORES IMBAQUINGO_ MARIA DOLORES IMBAQUINGO</v>
          </cell>
          <cell r="L1366" t="str">
            <v>MACHACHI CALLE GARCIA MORENO Y RUMINAHUI EN TIENDA VIVERES CROSTINA FRENTE A LA PANADERIA Y A 3 CUADRAS DEL PARQUE DE MUCHACHI</v>
          </cell>
          <cell r="O1366" t="str">
            <v>QUITO</v>
          </cell>
          <cell r="P1366" t="str">
            <v>QUITO</v>
          </cell>
          <cell r="Q1366" t="str">
            <v>PICHINCHA</v>
          </cell>
          <cell r="R1366" t="str">
            <v>2479908</v>
          </cell>
          <cell r="W1366" t="str">
            <v>0190473023001</v>
          </cell>
          <cell r="X1366" t="str">
            <v>0993386000</v>
          </cell>
          <cell r="AA1366">
            <v>44923</v>
          </cell>
          <cell r="AD1366">
            <v>1</v>
          </cell>
          <cell r="AE1366">
            <v>1</v>
          </cell>
          <cell r="AI1366" t="str">
            <v>DESPACHO</v>
          </cell>
          <cell r="AJ1366" t="str">
            <v>NORMAL</v>
          </cell>
          <cell r="AL1366" t="str">
            <v>NO</v>
          </cell>
          <cell r="AN1366" t="str">
            <v>PEDIDO EXPRESS SOLO QUITO (INGRESAR ANTES DE LAS 11:00 AM)</v>
          </cell>
          <cell r="AO1366" t="str">
            <v>DISTRIBUIDORES</v>
          </cell>
          <cell r="AP1366">
            <v>44923</v>
          </cell>
          <cell r="AR1366" t="str">
            <v>MDELIVERY_2479908</v>
          </cell>
          <cell r="AS1366">
            <v>325137</v>
          </cell>
          <cell r="AT1366" t="str">
            <v>D40</v>
          </cell>
          <cell r="AU1366" t="str">
            <v>BTB</v>
          </cell>
          <cell r="AV1366">
            <v>1</v>
          </cell>
          <cell r="AX1366" t="str">
            <v>EN_TRANSITO</v>
          </cell>
          <cell r="AY1366" t="str">
            <v>HALFSIM MOVISTAR: 1 und - sn. 8959300520560989660</v>
          </cell>
          <cell r="AZ1366" t="str">
            <v>SIMCARD</v>
          </cell>
          <cell r="BA1366" t="str">
            <v/>
          </cell>
        </row>
        <row r="1367">
          <cell r="A1367" t="str">
            <v>2479909</v>
          </cell>
          <cell r="B1367" t="str">
            <v>MDELIVERY</v>
          </cell>
          <cell r="C1367">
            <v>44923</v>
          </cell>
          <cell r="D1367" t="str">
            <v>FLEXNET ECUADOR - MDELIVERY</v>
          </cell>
          <cell r="E1367" t="str">
            <v>CALLE 28 DE JUNIO S/N Y GARCIA MORENO ENTRADA LLANO GRANDE</v>
          </cell>
          <cell r="H1367" t="str">
            <v>170208</v>
          </cell>
          <cell r="I1367" t="str">
            <v>QUITO</v>
          </cell>
          <cell r="J1367" t="str">
            <v>PICHINCHA</v>
          </cell>
          <cell r="K1367" t="str">
            <v>SILVIA REYNA_DISTRIBUIDORA PANAMERICANA DE LICORES S A DIPANLIC</v>
          </cell>
          <cell r="L1367" t="str">
            <v>AV 10 DE AGOSTO Y JOSE ARIZAGA ESQ 3ER PISO</v>
          </cell>
          <cell r="O1367" t="str">
            <v>QUITO</v>
          </cell>
          <cell r="P1367" t="str">
            <v>QUITO</v>
          </cell>
          <cell r="Q1367" t="str">
            <v>PICHINCHA</v>
          </cell>
          <cell r="R1367" t="str">
            <v>2479909</v>
          </cell>
          <cell r="W1367" t="str">
            <v>1791741048001</v>
          </cell>
          <cell r="X1367" t="str">
            <v>0987229214</v>
          </cell>
          <cell r="AA1367">
            <v>44923</v>
          </cell>
          <cell r="AD1367">
            <v>1</v>
          </cell>
          <cell r="AE1367">
            <v>1</v>
          </cell>
          <cell r="AI1367" t="str">
            <v>DESPACHO</v>
          </cell>
          <cell r="AJ1367" t="str">
            <v>EXPRESS</v>
          </cell>
          <cell r="AL1367" t="str">
            <v>NO</v>
          </cell>
          <cell r="AN1367" t="str">
            <v>367 EMPRESAS Y NEGOCIOS (EXPRESS SOLO QUITO)</v>
          </cell>
          <cell r="AO1367" t="str">
            <v>GGCC / NEGOCIOS</v>
          </cell>
          <cell r="AP1367">
            <v>44923</v>
          </cell>
          <cell r="AR1367" t="str">
            <v>MDELIVERY_2479909</v>
          </cell>
          <cell r="AS1367">
            <v>325120</v>
          </cell>
          <cell r="AT1367" t="str">
            <v>D40</v>
          </cell>
          <cell r="AU1367" t="str">
            <v>BTB</v>
          </cell>
          <cell r="AV1367">
            <v>1</v>
          </cell>
          <cell r="AX1367" t="str">
            <v>ENTREGADO</v>
          </cell>
          <cell r="AY1367" t="str">
            <v>LTE XIAOMI REDMI 10C 128GB GRIS: 1 und - sn. 868688062327823</v>
          </cell>
          <cell r="AZ1367" t="str">
            <v>TERMINAL</v>
          </cell>
          <cell r="BA1367" t="str">
            <v/>
          </cell>
        </row>
        <row r="1368">
          <cell r="A1368" t="str">
            <v>2479910</v>
          </cell>
          <cell r="B1368" t="str">
            <v>MDELIVERY</v>
          </cell>
          <cell r="C1368">
            <v>44923</v>
          </cell>
          <cell r="D1368" t="str">
            <v>FLEXNET ECUADOR - MDELIVERY</v>
          </cell>
          <cell r="E1368" t="str">
            <v>CALLE 28 DE JUNIO S/N Y GARCIA MORENO ENTRADA LLANO GRANDE</v>
          </cell>
          <cell r="H1368" t="str">
            <v>170208</v>
          </cell>
          <cell r="I1368" t="str">
            <v>QUITO</v>
          </cell>
          <cell r="J1368" t="str">
            <v>PICHINCHA</v>
          </cell>
          <cell r="K1368" t="str">
            <v>PATRICIA MOSQUERA_DELLTEX INDUSTRIAL S A</v>
          </cell>
          <cell r="L1368" t="str">
            <v>RICARDO CHIRIBOGA E2 168 JUAN MONTALVO EN LA PROVINCIA CIUDAD PICHINCHA QUITO</v>
          </cell>
          <cell r="O1368" t="str">
            <v>QUITO</v>
          </cell>
          <cell r="P1368" t="str">
            <v>QUITO</v>
          </cell>
          <cell r="Q1368" t="str">
            <v>PICHINCHA</v>
          </cell>
          <cell r="R1368" t="str">
            <v>2479910</v>
          </cell>
          <cell r="W1368" t="str">
            <v>1790046621001</v>
          </cell>
          <cell r="X1368" t="str">
            <v>0995660349</v>
          </cell>
          <cell r="AA1368">
            <v>44923</v>
          </cell>
          <cell r="AD1368">
            <v>1</v>
          </cell>
          <cell r="AE1368">
            <v>1</v>
          </cell>
          <cell r="AI1368" t="str">
            <v>DESPACHO</v>
          </cell>
          <cell r="AJ1368" t="str">
            <v>NORMAL</v>
          </cell>
          <cell r="AL1368" t="str">
            <v>NO</v>
          </cell>
          <cell r="AN1368" t="str">
            <v>367 EMPRESAS Y NEGOCIOS</v>
          </cell>
          <cell r="AO1368" t="str">
            <v>GGCC / NEGOCIOS</v>
          </cell>
          <cell r="AP1368">
            <v>44923</v>
          </cell>
          <cell r="AR1368" t="str">
            <v>MDELIVERY_2479910</v>
          </cell>
          <cell r="AS1368">
            <v>325141</v>
          </cell>
          <cell r="AT1368" t="str">
            <v>D40</v>
          </cell>
          <cell r="AU1368" t="str">
            <v>BTB</v>
          </cell>
          <cell r="AV1368">
            <v>10</v>
          </cell>
          <cell r="AX1368" t="str">
            <v>HABILITADO RUTEO</v>
          </cell>
          <cell r="AY1368" t="str">
            <v>HALFSIM MOVISTAR: 10 und - sn. 8959300520559268449,8959300520559268423,8959300520559268571,8959300520559268431,8959300520559268480,8959300520559268613,8959300520559268472,8959300520559268365,8959300520559268464,8959300520559268563</v>
          </cell>
          <cell r="AZ1368" t="str">
            <v>SIMCARD</v>
          </cell>
          <cell r="BA1368" t="str">
            <v/>
          </cell>
        </row>
        <row r="1369">
          <cell r="A1369" t="str">
            <v>2479920</v>
          </cell>
          <cell r="B1369" t="str">
            <v>MDELIVERY</v>
          </cell>
          <cell r="C1369">
            <v>44923</v>
          </cell>
          <cell r="D1369" t="str">
            <v>FLEXNET ECUADOR - MDELIVERY</v>
          </cell>
          <cell r="E1369" t="str">
            <v>CALLE 28 DE JUNIO S/N Y GARCIA MORENO ENTRADA LLANO GRANDE</v>
          </cell>
          <cell r="H1369" t="str">
            <v>170208</v>
          </cell>
          <cell r="I1369" t="str">
            <v>QUITO</v>
          </cell>
          <cell r="J1369" t="str">
            <v>PICHINCHA</v>
          </cell>
          <cell r="K1369" t="str">
            <v>JEFFERSON VEGA FERNANDO PINZON RECEPCION_LABORATORIOS BAGO DEL ECUADOR S A</v>
          </cell>
          <cell r="L1369" t="str">
            <v>AV 12 DE OCTUBRE E10 80 Y LIZARDO GARCIA EDIFICIO ALTO ARAGON P B FRENTE SUPERMAXI 12 DE OCT</v>
          </cell>
          <cell r="O1369" t="str">
            <v>QUITO</v>
          </cell>
          <cell r="P1369" t="str">
            <v>QUITO</v>
          </cell>
          <cell r="Q1369" t="str">
            <v>PICHINCHA</v>
          </cell>
          <cell r="R1369" t="str">
            <v>2479920</v>
          </cell>
          <cell r="W1369" t="str">
            <v>1791224493001</v>
          </cell>
          <cell r="X1369" t="str">
            <v>0993987773</v>
          </cell>
          <cell r="AA1369">
            <v>44923</v>
          </cell>
          <cell r="AD1369">
            <v>1</v>
          </cell>
          <cell r="AE1369">
            <v>1</v>
          </cell>
          <cell r="AI1369" t="str">
            <v>DESPACHO</v>
          </cell>
          <cell r="AJ1369" t="str">
            <v>EXPRESS</v>
          </cell>
          <cell r="AL1369" t="str">
            <v>NO</v>
          </cell>
          <cell r="AN1369" t="str">
            <v>POSVENTA GGCC Y NEGOCIOS (EXPRESS SOLO QUITO)</v>
          </cell>
          <cell r="AO1369" t="str">
            <v>GGCC / NEGOCIOS</v>
          </cell>
          <cell r="AP1369">
            <v>44923</v>
          </cell>
          <cell r="AR1369" t="str">
            <v>MDELIVERY_2479920</v>
          </cell>
          <cell r="AS1369">
            <v>325113</v>
          </cell>
          <cell r="AT1369" t="str">
            <v>D40</v>
          </cell>
          <cell r="AU1369" t="str">
            <v>BTB</v>
          </cell>
          <cell r="AV1369">
            <v>6</v>
          </cell>
          <cell r="AX1369" t="str">
            <v>ENTREGADO</v>
          </cell>
          <cell r="AY1369" t="str">
            <v>LTE SAMSUNG A03 CORE COBRE: 3 und - sn. 352286991461855,352286991461897,352286991461913 / LTE SAMSUNG A23 NEGRO: 2 und - sn. 356795951666937,356795951684831 / HALFSIM MOVISTAR: 1 und - sn. 8959300520559268605</v>
          </cell>
          <cell r="AZ1369" t="str">
            <v>SIMCARD / TERMINAL</v>
          </cell>
          <cell r="BA1369" t="str">
            <v/>
          </cell>
        </row>
        <row r="1370">
          <cell r="A1370" t="str">
            <v>2479925</v>
          </cell>
          <cell r="B1370" t="str">
            <v>MDELIVERY</v>
          </cell>
          <cell r="C1370">
            <v>44923</v>
          </cell>
          <cell r="D1370" t="str">
            <v>FLEXNET ECUADOR - MDELIVERY</v>
          </cell>
          <cell r="E1370" t="str">
            <v>CALLE 28 DE JUNIO S/N Y GARCIA MORENO ENTRADA LLANO GRANDE</v>
          </cell>
          <cell r="H1370" t="str">
            <v>170208</v>
          </cell>
          <cell r="I1370" t="str">
            <v>QUITO</v>
          </cell>
          <cell r="J1370" t="str">
            <v>PICHINCHA</v>
          </cell>
          <cell r="K1370" t="str">
            <v>ALEXANDRA CLAVIJO_ASOCIACION DE EMPLEADOS DE LA FUNCION ELECTORAL</v>
          </cell>
          <cell r="L1370" t="str">
            <v>AV 6 DE DICIEMBRE N33 122 Y BOSMEDIANO DM DE QUITO PICHINCHA</v>
          </cell>
          <cell r="O1370" t="str">
            <v>QUITO</v>
          </cell>
          <cell r="P1370" t="str">
            <v>QUITO</v>
          </cell>
          <cell r="Q1370" t="str">
            <v>PICHINCHA</v>
          </cell>
          <cell r="R1370" t="str">
            <v>2479925</v>
          </cell>
          <cell r="W1370" t="str">
            <v>1790981568001</v>
          </cell>
          <cell r="X1370" t="str">
            <v>0992583443</v>
          </cell>
          <cell r="AA1370">
            <v>44923</v>
          </cell>
          <cell r="AD1370">
            <v>1</v>
          </cell>
          <cell r="AE1370">
            <v>1</v>
          </cell>
          <cell r="AI1370" t="str">
            <v>DESPACHO</v>
          </cell>
          <cell r="AJ1370" t="str">
            <v>EXPRESS</v>
          </cell>
          <cell r="AL1370" t="str">
            <v>NO</v>
          </cell>
          <cell r="AN1370" t="str">
            <v>367 EMPRESAS Y NEGOCIOS (EXPRESS SOLO QUITO)</v>
          </cell>
          <cell r="AO1370" t="str">
            <v>GGCC / NEGOCIOS</v>
          </cell>
          <cell r="AP1370">
            <v>44923</v>
          </cell>
          <cell r="AR1370" t="str">
            <v>MDELIVERY_2479925</v>
          </cell>
          <cell r="AS1370">
            <v>325115</v>
          </cell>
          <cell r="AT1370" t="str">
            <v>D40</v>
          </cell>
          <cell r="AU1370" t="str">
            <v>BTB</v>
          </cell>
          <cell r="AV1370">
            <v>1</v>
          </cell>
          <cell r="AX1370" t="str">
            <v>ENTREGADO</v>
          </cell>
          <cell r="AY1370" t="str">
            <v>LTE SAMSUNG A23 AZUL: 1 und - sn. 353568693730706</v>
          </cell>
          <cell r="AZ1370" t="str">
            <v>TERMINAL</v>
          </cell>
          <cell r="BA1370" t="str">
            <v/>
          </cell>
        </row>
        <row r="1371">
          <cell r="A1371" t="str">
            <v>2479926</v>
          </cell>
          <cell r="B1371" t="str">
            <v>MDELIVERY</v>
          </cell>
          <cell r="C1371">
            <v>44923</v>
          </cell>
          <cell r="D1371" t="str">
            <v>FLEXNET ECUADOR - MDELIVERY</v>
          </cell>
          <cell r="E1371" t="str">
            <v>CALLE 28 DE JUNIO S/N Y GARCIA MORENO ENTRADA LLANO GRANDE</v>
          </cell>
          <cell r="H1371" t="str">
            <v>170208</v>
          </cell>
          <cell r="I1371" t="str">
            <v>QUITO</v>
          </cell>
          <cell r="J1371" t="str">
            <v>PICHINCHA</v>
          </cell>
          <cell r="K1371" t="str">
            <v>ENTREGAR EN RECEPCION_MAQUIAGRO MAQUINAS AGRICOLAS RIEGO Y CONSTRUCCIONES C L</v>
          </cell>
          <cell r="L1371" t="str">
            <v>IBARRA MAQUIAGRO CALLE DR CRISTOBAL TOBAR SUBIA 449 Y CRISTOBAL DE TROYA ALMACEN GRANDE DE VENTA DE TRACTORES AGRICOLAS</v>
          </cell>
          <cell r="O1371" t="str">
            <v>IBARRA</v>
          </cell>
          <cell r="P1371" t="str">
            <v>IBARRA</v>
          </cell>
          <cell r="Q1371" t="str">
            <v>IMBABURA</v>
          </cell>
          <cell r="R1371" t="str">
            <v>2479926</v>
          </cell>
          <cell r="W1371" t="str">
            <v>1090086606001</v>
          </cell>
          <cell r="X1371" t="str">
            <v>0999661608 / 0984471983</v>
          </cell>
          <cell r="AA1371">
            <v>44923</v>
          </cell>
          <cell r="AD1371">
            <v>1</v>
          </cell>
          <cell r="AE1371">
            <v>1</v>
          </cell>
          <cell r="AI1371" t="str">
            <v>DESPACHO</v>
          </cell>
          <cell r="AJ1371" t="str">
            <v>NORMAL</v>
          </cell>
          <cell r="AL1371" t="str">
            <v>NO</v>
          </cell>
          <cell r="AN1371" t="str">
            <v>DAS CARGO A LA CUENTA (DELIVERY)</v>
          </cell>
          <cell r="AO1371" t="str">
            <v>DISTRIBUIDORES</v>
          </cell>
          <cell r="AP1371">
            <v>44923</v>
          </cell>
          <cell r="AR1371" t="str">
            <v>MDELIVERY_2479926</v>
          </cell>
          <cell r="AS1371">
            <v>325139</v>
          </cell>
          <cell r="AT1371" t="str">
            <v>D40</v>
          </cell>
          <cell r="AU1371" t="str">
            <v>BTB</v>
          </cell>
          <cell r="AV1371">
            <v>3</v>
          </cell>
          <cell r="AX1371" t="str">
            <v>EN_TRANSITO</v>
          </cell>
          <cell r="AY1371" t="str">
            <v>HALFSIM MOVISTAR: 3 und - sn. 8959300520559270312,8959300520559270254,8959300520559270262</v>
          </cell>
          <cell r="AZ1371" t="str">
            <v>SIMCARD</v>
          </cell>
          <cell r="BA1371" t="str">
            <v>EMPRESAS TITULAR AUSENTE ENTREGA CON SELLO</v>
          </cell>
        </row>
        <row r="1372">
          <cell r="A1372" t="str">
            <v>2479929</v>
          </cell>
          <cell r="B1372" t="str">
            <v>MDELIVERY</v>
          </cell>
          <cell r="C1372">
            <v>44923</v>
          </cell>
          <cell r="D1372" t="str">
            <v>FLEXNET ECUADOR - MDELIVERY</v>
          </cell>
          <cell r="E1372" t="str">
            <v>CALLE 28 DE JUNIO S/N Y GARCIA MORENO ENTRADA LLANO GRANDE</v>
          </cell>
          <cell r="H1372" t="str">
            <v>170208</v>
          </cell>
          <cell r="I1372" t="str">
            <v>QUITO</v>
          </cell>
          <cell r="J1372" t="str">
            <v>PICHINCHA</v>
          </cell>
          <cell r="K1372" t="str">
            <v>DANIEL OSWALDO JIMENEZ VITERI_ DANIEL OSWALDO JIMENEZ VITERI</v>
          </cell>
          <cell r="L1372" t="str">
            <v>MARIANO POZO N75 128 Y JONATAS SAENZ CASA 1</v>
          </cell>
          <cell r="O1372" t="str">
            <v>QUITO</v>
          </cell>
          <cell r="P1372" t="str">
            <v>QUITO</v>
          </cell>
          <cell r="Q1372" t="str">
            <v>PICHINCHA</v>
          </cell>
          <cell r="R1372" t="str">
            <v>2479929</v>
          </cell>
          <cell r="W1372" t="str">
            <v>1709639296001</v>
          </cell>
          <cell r="X1372" t="str">
            <v>987218066</v>
          </cell>
          <cell r="AA1372">
            <v>44923</v>
          </cell>
          <cell r="AD1372">
            <v>1</v>
          </cell>
          <cell r="AE1372">
            <v>1</v>
          </cell>
          <cell r="AI1372" t="str">
            <v>DESPACHO</v>
          </cell>
          <cell r="AJ1372" t="str">
            <v>EXPRESS</v>
          </cell>
          <cell r="AL1372" t="str">
            <v>NO</v>
          </cell>
          <cell r="AN1372" t="str">
            <v>PEDIDO EXPRESS SOLO QUITO (INGRESAR ANTES DE LAS 11:00 AM)</v>
          </cell>
          <cell r="AO1372" t="str">
            <v>DISTRIBUIDORES</v>
          </cell>
          <cell r="AP1372">
            <v>44923</v>
          </cell>
          <cell r="AR1372" t="str">
            <v>MDELIVERY_2479929</v>
          </cell>
          <cell r="AS1372">
            <v>325114</v>
          </cell>
          <cell r="AT1372" t="str">
            <v>D40</v>
          </cell>
          <cell r="AU1372" t="str">
            <v>BTB</v>
          </cell>
          <cell r="AV1372">
            <v>3</v>
          </cell>
          <cell r="AX1372" t="str">
            <v>ENTREGADO</v>
          </cell>
          <cell r="AY1372" t="str">
            <v>HALFSIM MOVISTAR: 3 und - sn. 8959300520561465272,8959300520561465280,8959300520561465264</v>
          </cell>
          <cell r="AZ1372" t="str">
            <v>SIMCARD</v>
          </cell>
          <cell r="BA1372" t="str">
            <v/>
          </cell>
        </row>
        <row r="1373">
          <cell r="A1373" t="str">
            <v>2479932</v>
          </cell>
          <cell r="B1373" t="str">
            <v>MDELIVERY</v>
          </cell>
          <cell r="C1373">
            <v>44923</v>
          </cell>
          <cell r="D1373" t="str">
            <v>FLEXNET ECUADOR - MDELIVERY</v>
          </cell>
          <cell r="E1373" t="str">
            <v>CALLE 28 DE JUNIO S/N Y GARCIA MORENO ENTRADA LLANO GRANDE</v>
          </cell>
          <cell r="H1373" t="str">
            <v>170208</v>
          </cell>
          <cell r="I1373" t="str">
            <v>QUITO</v>
          </cell>
          <cell r="J1373" t="str">
            <v>PICHINCHA</v>
          </cell>
          <cell r="K1373" t="str">
            <v>MARCELO HERRERA BALAREZO_SERVISKY S A</v>
          </cell>
          <cell r="L1373" t="str">
            <v>EDIFICIO TRADE BUILDING TORRE B OFICINA 427 EL EDIFICIO ESTA JUNTO A MALL DEL SOL</v>
          </cell>
          <cell r="O1373" t="str">
            <v>GUAYAQUIL</v>
          </cell>
          <cell r="P1373" t="str">
            <v>GUAYAQUIL</v>
          </cell>
          <cell r="Q1373" t="str">
            <v>GUAYAS</v>
          </cell>
          <cell r="R1373" t="str">
            <v>2479932</v>
          </cell>
          <cell r="W1373" t="str">
            <v>0992520736001</v>
          </cell>
          <cell r="X1373" t="str">
            <v>0999444028</v>
          </cell>
          <cell r="AA1373">
            <v>44923</v>
          </cell>
          <cell r="AD1373">
            <v>1</v>
          </cell>
          <cell r="AE1373">
            <v>1</v>
          </cell>
          <cell r="AI1373" t="str">
            <v>DESPACHO</v>
          </cell>
          <cell r="AJ1373" t="str">
            <v>NORMAL</v>
          </cell>
          <cell r="AL1373" t="str">
            <v>NO</v>
          </cell>
          <cell r="AN1373" t="str">
            <v>PEDIDOS PUNTUALES</v>
          </cell>
          <cell r="AO1373" t="str">
            <v>LOGÍSTICA</v>
          </cell>
          <cell r="AP1373">
            <v>44923</v>
          </cell>
          <cell r="AR1373" t="str">
            <v>MDELIVERY_2479932</v>
          </cell>
          <cell r="AS1373">
            <v>325143</v>
          </cell>
          <cell r="AT1373" t="str">
            <v>D40</v>
          </cell>
          <cell r="AU1373" t="str">
            <v>BTB</v>
          </cell>
          <cell r="AV1373">
            <v>24</v>
          </cell>
          <cell r="AX1373" t="str">
            <v>EN_TRANSITO</v>
          </cell>
          <cell r="AY1373" t="str">
            <v>LTE SAMSUNG S22 5G ULTRA NEGRO: 9 und - sn. 351338912736484,351338912742367,351338912742607,351338912742656,351338912742706,351338912533121,351338912741831,351338912742136,351338912742292 / LTE HONOR 70 CRISTAL SILVER: 11 und - sn. 865911062298528,865911062299195,865911062299385,865911062300043,865911068858804,865911068854258,865911068854597,865911068853656,865911068853664,865911068853631,865911068854530 / LTE HONOR 70 VERDE: 4 und - sn. 865911064246178,865911064253596,865911064249297,865911064247283</v>
          </cell>
          <cell r="AZ1373" t="str">
            <v>TERMINAL</v>
          </cell>
          <cell r="BA1373" t="str">
            <v/>
          </cell>
        </row>
        <row r="1374">
          <cell r="A1374" t="str">
            <v>2479956</v>
          </cell>
          <cell r="B1374" t="str">
            <v>MDELIVERY</v>
          </cell>
          <cell r="C1374">
            <v>44923</v>
          </cell>
          <cell r="D1374" t="str">
            <v>FLEXNET ECUADOR - MDELIVERY</v>
          </cell>
          <cell r="E1374" t="str">
            <v>CALLE 28 DE JUNIO S/N Y GARCIA MORENO ENTRADA LLANO GRANDE</v>
          </cell>
          <cell r="H1374" t="str">
            <v>170208</v>
          </cell>
          <cell r="I1374" t="str">
            <v>QUITO</v>
          </cell>
          <cell r="J1374" t="str">
            <v>PICHINCHA</v>
          </cell>
          <cell r="K1374" t="str">
            <v>ALBERTO CADENA_COMITE DE EMPRESA DE LOS TRABAJADORES DE LA DIRECCION GENERAL DE AVIACION CIVIL DGAC</v>
          </cell>
          <cell r="L1374" t="str">
            <v>CAPITAN YEPEZ V GALO PLAZA LASSO OE 1 44 QUITO 170138</v>
          </cell>
          <cell r="O1374" t="str">
            <v>QUITO</v>
          </cell>
          <cell r="P1374" t="str">
            <v>QUITO</v>
          </cell>
          <cell r="Q1374" t="str">
            <v>PICHINCHA</v>
          </cell>
          <cell r="R1374" t="str">
            <v>2479956</v>
          </cell>
          <cell r="W1374" t="str">
            <v>1793091172001</v>
          </cell>
          <cell r="X1374" t="str">
            <v>986812620</v>
          </cell>
          <cell r="AA1374">
            <v>44923</v>
          </cell>
          <cell r="AD1374">
            <v>1</v>
          </cell>
          <cell r="AE1374">
            <v>1</v>
          </cell>
          <cell r="AI1374" t="str">
            <v>DESPACHO</v>
          </cell>
          <cell r="AJ1374" t="str">
            <v>EXPRESS</v>
          </cell>
          <cell r="AL1374" t="str">
            <v>NO</v>
          </cell>
          <cell r="AN1374" t="str">
            <v>367 EMPRESAS Y NEGOCIOS (EXPRESS SOLO QUITO)</v>
          </cell>
          <cell r="AO1374" t="str">
            <v>GGCC / NEGOCIOS</v>
          </cell>
          <cell r="AP1374">
            <v>44923</v>
          </cell>
          <cell r="AR1374" t="str">
            <v>MDELIVERY_2479956</v>
          </cell>
          <cell r="AS1374">
            <v>325116</v>
          </cell>
          <cell r="AT1374" t="str">
            <v>D40</v>
          </cell>
          <cell r="AU1374" t="str">
            <v>BTB</v>
          </cell>
          <cell r="AV1374">
            <v>1</v>
          </cell>
          <cell r="AX1374" t="str">
            <v>INCIDENCIA</v>
          </cell>
          <cell r="AY1374" t="str">
            <v>HALFSIM MOVISTAR: 1 und - sn. 8959300520559270296</v>
          </cell>
          <cell r="AZ1374" t="str">
            <v>SIMCARD</v>
          </cell>
          <cell r="BA1374" t="str">
            <v/>
          </cell>
        </row>
        <row r="1375">
          <cell r="A1375" t="str">
            <v>2479957</v>
          </cell>
          <cell r="B1375" t="str">
            <v>MDELIVERY</v>
          </cell>
          <cell r="C1375">
            <v>44923</v>
          </cell>
          <cell r="D1375" t="str">
            <v>FLEXNET ECUADOR - MDELIVERY</v>
          </cell>
          <cell r="E1375" t="str">
            <v>CALLE 28 DE JUNIO S/N Y GARCIA MORENO ENTRADA LLANO GRANDE</v>
          </cell>
          <cell r="H1375" t="str">
            <v>170208</v>
          </cell>
          <cell r="I1375" t="str">
            <v>QUITO</v>
          </cell>
          <cell r="J1375" t="str">
            <v>PICHINCHA</v>
          </cell>
          <cell r="K1375" t="str">
            <v>CRISTINA PAVON_GARCIA MARIA ORFELINA</v>
          </cell>
          <cell r="L1375" t="str">
            <v>TORIBIO MONTES Y DANIEL HIDALGO CASA N27 07</v>
          </cell>
          <cell r="O1375" t="str">
            <v>QUITO</v>
          </cell>
          <cell r="P1375" t="str">
            <v>QUITO</v>
          </cell>
          <cell r="Q1375" t="str">
            <v>PICHINCHA</v>
          </cell>
          <cell r="R1375" t="str">
            <v>2479957</v>
          </cell>
          <cell r="W1375" t="str">
            <v>1704855202001</v>
          </cell>
          <cell r="X1375" t="str">
            <v>0984746868</v>
          </cell>
          <cell r="AA1375">
            <v>44923</v>
          </cell>
          <cell r="AD1375">
            <v>1</v>
          </cell>
          <cell r="AE1375">
            <v>1</v>
          </cell>
          <cell r="AI1375" t="str">
            <v>DESPACHO</v>
          </cell>
          <cell r="AJ1375" t="str">
            <v>EXPRESS</v>
          </cell>
          <cell r="AL1375" t="str">
            <v>NO</v>
          </cell>
          <cell r="AN1375" t="str">
            <v>PEDIDO EXPRESS SOLO QUITO (INGRESAR ANTES DE LAS 11:00 AM)</v>
          </cell>
          <cell r="AO1375" t="str">
            <v>DISTRIBUIDORES</v>
          </cell>
          <cell r="AP1375">
            <v>44923</v>
          </cell>
          <cell r="AR1375" t="str">
            <v>MDELIVERY_2479957</v>
          </cell>
          <cell r="AS1375">
            <v>325126</v>
          </cell>
          <cell r="AT1375" t="str">
            <v>D40</v>
          </cell>
          <cell r="AU1375" t="str">
            <v>BTB</v>
          </cell>
          <cell r="AV1375">
            <v>1</v>
          </cell>
          <cell r="AX1375" t="str">
            <v>ENTREGADO</v>
          </cell>
          <cell r="AY1375" t="str">
            <v>HALFSIM MOVISTAR: 1 und - sn. 8959300520559270338</v>
          </cell>
          <cell r="AZ1375" t="str">
            <v>SIMCARD</v>
          </cell>
          <cell r="BA1375" t="str">
            <v/>
          </cell>
        </row>
        <row r="1376">
          <cell r="A1376" t="str">
            <v>2479958</v>
          </cell>
          <cell r="B1376" t="str">
            <v>MDELIVERY</v>
          </cell>
          <cell r="C1376">
            <v>44923</v>
          </cell>
          <cell r="D1376" t="str">
            <v>FLEXNET ECUADOR - MDELIVERY</v>
          </cell>
          <cell r="E1376" t="str">
            <v>CALLE 28 DE JUNIO S/N Y GARCIA MORENO ENTRADA LLANO GRANDE</v>
          </cell>
          <cell r="H1376" t="str">
            <v>170208</v>
          </cell>
          <cell r="I1376" t="str">
            <v>QUITO</v>
          </cell>
          <cell r="J1376" t="str">
            <v>PICHINCHA</v>
          </cell>
          <cell r="K1376" t="str">
            <v>MARIA JOSE VENEGAS BURGOS_MARIA JOSE VENEGAS BURGOS</v>
          </cell>
          <cell r="L1376" t="str">
            <v>DURAN COOP 5 DE JUNIO COOR 2 164970 79 829886</v>
          </cell>
          <cell r="O1376" t="str">
            <v>DURAN</v>
          </cell>
          <cell r="P1376" t="str">
            <v>DURAN</v>
          </cell>
          <cell r="Q1376" t="str">
            <v>GUAYAS</v>
          </cell>
          <cell r="R1376" t="str">
            <v>2479958</v>
          </cell>
          <cell r="W1376" t="str">
            <v>0944221027001</v>
          </cell>
          <cell r="X1376" t="str">
            <v>0998949917/0968625742</v>
          </cell>
          <cell r="AA1376">
            <v>44923</v>
          </cell>
          <cell r="AD1376">
            <v>1</v>
          </cell>
          <cell r="AE1376">
            <v>1</v>
          </cell>
          <cell r="AI1376" t="str">
            <v>DESPACHO</v>
          </cell>
          <cell r="AJ1376" t="str">
            <v>NORMAL</v>
          </cell>
          <cell r="AL1376" t="str">
            <v>NO</v>
          </cell>
          <cell r="AN1376" t="str">
            <v>DAS CARGO A LA CUENTA (DELIVERY)</v>
          </cell>
          <cell r="AO1376" t="str">
            <v>DISTRIBUIDORES</v>
          </cell>
          <cell r="AP1376">
            <v>44923</v>
          </cell>
          <cell r="AR1376" t="str">
            <v>MDELIVERY_2479958</v>
          </cell>
          <cell r="AS1376">
            <v>325138</v>
          </cell>
          <cell r="AT1376" t="str">
            <v>D40</v>
          </cell>
          <cell r="AU1376" t="str">
            <v>BTB</v>
          </cell>
          <cell r="AV1376">
            <v>1</v>
          </cell>
          <cell r="AX1376" t="str">
            <v>EN_TRANSITO</v>
          </cell>
          <cell r="AY1376" t="str">
            <v>HALFSIM MOVISTAR: 1 und - sn. 8959300520559270346</v>
          </cell>
          <cell r="AZ1376" t="str">
            <v>SIMCARD</v>
          </cell>
          <cell r="BA1376" t="str">
            <v>EMPRESAS TITULAR AUSENTE ENTREGA CON SELLO</v>
          </cell>
        </row>
        <row r="1377">
          <cell r="A1377" t="str">
            <v>2479959</v>
          </cell>
          <cell r="B1377" t="str">
            <v>MDELIVERY</v>
          </cell>
          <cell r="C1377">
            <v>44923</v>
          </cell>
          <cell r="D1377" t="str">
            <v>FLEXNET ECUADOR - MDELIVERY</v>
          </cell>
          <cell r="E1377" t="str">
            <v>CALLE 28 DE JUNIO S/N Y GARCIA MORENO ENTRADA LLANO GRANDE</v>
          </cell>
          <cell r="H1377" t="str">
            <v>170208</v>
          </cell>
          <cell r="I1377" t="str">
            <v>QUITO</v>
          </cell>
          <cell r="J1377" t="str">
            <v>PICHINCHA</v>
          </cell>
          <cell r="K1377" t="str">
            <v>DIANA RIVERO_LUZ GALLEGOS</v>
          </cell>
          <cell r="L1377" t="str">
            <v>AV ELOY ALFARO N 21 29 Y AV 6 DE DICIEMBRE EDIFICIO MONASTERIO PLAZA PISO 7 OFC 702</v>
          </cell>
          <cell r="O1377" t="str">
            <v>QUITO</v>
          </cell>
          <cell r="P1377" t="str">
            <v>QUITO</v>
          </cell>
          <cell r="Q1377" t="str">
            <v>PICHINCHA</v>
          </cell>
          <cell r="R1377" t="str">
            <v>2479959</v>
          </cell>
          <cell r="W1377" t="str">
            <v>1724062201001</v>
          </cell>
          <cell r="X1377" t="str">
            <v>995608627</v>
          </cell>
          <cell r="AA1377">
            <v>44923</v>
          </cell>
          <cell r="AD1377">
            <v>1</v>
          </cell>
          <cell r="AE1377">
            <v>1</v>
          </cell>
          <cell r="AI1377" t="str">
            <v>DESPACHO</v>
          </cell>
          <cell r="AJ1377" t="str">
            <v>EXPRESS</v>
          </cell>
          <cell r="AL1377" t="str">
            <v>NO</v>
          </cell>
          <cell r="AN1377" t="str">
            <v>PEDIDO EXPRESS SOLO QUITO (INGRESAR ANTES DE LAS 11:00 AM)</v>
          </cell>
          <cell r="AO1377" t="str">
            <v>DISTRIBUIDORES</v>
          </cell>
          <cell r="AP1377">
            <v>44923</v>
          </cell>
          <cell r="AR1377" t="str">
            <v>MDELIVERY_2479959</v>
          </cell>
          <cell r="AS1377">
            <v>325117</v>
          </cell>
          <cell r="AT1377" t="str">
            <v>D40</v>
          </cell>
          <cell r="AU1377" t="str">
            <v>BTB</v>
          </cell>
          <cell r="AV1377">
            <v>15</v>
          </cell>
          <cell r="AX1377" t="str">
            <v>ENTREGADO</v>
          </cell>
          <cell r="AY1377" t="str">
            <v>HALFSIM MOVISTAR: 15 und - sn. 8959300520560991252,8959300520560991286,8959300520560991328,8959300520560990908,8959300520560990882,8959300520559268662,8959300520559268704,8959300520559268647,8959300520559268399,8959300520559268654,8959300520559268688,8959300520559268407,8959300520559268670,8959300520559268696,8959300520559268381</v>
          </cell>
          <cell r="AZ1377" t="str">
            <v>SIMCARD</v>
          </cell>
          <cell r="BA1377" t="str">
            <v/>
          </cell>
        </row>
        <row r="1378">
          <cell r="A1378" t="str">
            <v>2479974</v>
          </cell>
          <cell r="B1378" t="str">
            <v>MDELIVERY</v>
          </cell>
          <cell r="C1378">
            <v>44923</v>
          </cell>
          <cell r="D1378" t="str">
            <v>FLEXNET ECUADOR - MDELIVERY</v>
          </cell>
          <cell r="E1378" t="str">
            <v>CALLE 28 DE JUNIO S/N Y GARCIA MORENO ENTRADA LLANO GRANDE</v>
          </cell>
          <cell r="H1378" t="str">
            <v>170208</v>
          </cell>
          <cell r="I1378" t="str">
            <v>QUITO</v>
          </cell>
          <cell r="J1378" t="str">
            <v>PICHINCHA</v>
          </cell>
          <cell r="K1378" t="str">
            <v>XIMENA PILAR FREIRE OBANDO_BANCO DE LA PRODUCION S A PRODUBANCO</v>
          </cell>
          <cell r="L1378" t="str">
            <v>AV AMAZONAS N35 211 Y JAPON PRODUBANCO AGENCIA INAQUITO</v>
          </cell>
          <cell r="O1378" t="str">
            <v>QUITO</v>
          </cell>
          <cell r="P1378" t="str">
            <v>QUITO</v>
          </cell>
          <cell r="Q1378" t="str">
            <v>PICHINCHA</v>
          </cell>
          <cell r="R1378" t="str">
            <v>2479974</v>
          </cell>
          <cell r="W1378" t="str">
            <v>1790368718001</v>
          </cell>
          <cell r="X1378" t="str">
            <v>0992525589</v>
          </cell>
          <cell r="AA1378">
            <v>44923</v>
          </cell>
          <cell r="AD1378">
            <v>1</v>
          </cell>
          <cell r="AE1378">
            <v>1</v>
          </cell>
          <cell r="AI1378" t="str">
            <v>DESPACHO</v>
          </cell>
          <cell r="AJ1378" t="str">
            <v>EXPRESS</v>
          </cell>
          <cell r="AL1378" t="str">
            <v>NO</v>
          </cell>
          <cell r="AN1378" t="str">
            <v>POSVENTA GGCC Y NEGOCIOS (EXPRESS SOLO QUITO)</v>
          </cell>
          <cell r="AO1378" t="str">
            <v>GGCC / NEGOCIOS</v>
          </cell>
          <cell r="AP1378">
            <v>44923</v>
          </cell>
          <cell r="AR1378" t="str">
            <v>MDELIVERY_2479974</v>
          </cell>
          <cell r="AS1378">
            <v>325121</v>
          </cell>
          <cell r="AT1378" t="str">
            <v>D40</v>
          </cell>
          <cell r="AU1378" t="str">
            <v>BTB</v>
          </cell>
          <cell r="AV1378">
            <v>2</v>
          </cell>
          <cell r="AX1378" t="str">
            <v>ENTREGADO</v>
          </cell>
          <cell r="AY1378" t="str">
            <v>LTE NOKIA G21 AZUL: 1 und - sn. 355108340320581 / HALFSIM MOVISTAR: 1 und - sn. 8959300520559270320</v>
          </cell>
          <cell r="AZ1378" t="str">
            <v>SIMCARD / TERMINAL</v>
          </cell>
          <cell r="BA1378" t="str">
            <v/>
          </cell>
        </row>
        <row r="1379">
          <cell r="A1379" t="str">
            <v>2479975</v>
          </cell>
          <cell r="B1379" t="str">
            <v>MDELIVERY</v>
          </cell>
          <cell r="C1379">
            <v>44923</v>
          </cell>
          <cell r="D1379" t="str">
            <v>FLEXNET ECUADOR - MDELIVERY</v>
          </cell>
          <cell r="E1379" t="str">
            <v>CALLE 28 DE JUNIO S/N Y GARCIA MORENO ENTRADA LLANO GRANDE</v>
          </cell>
          <cell r="H1379" t="str">
            <v>170208</v>
          </cell>
          <cell r="I1379" t="str">
            <v>QUITO</v>
          </cell>
          <cell r="J1379" t="str">
            <v>PICHINCHA</v>
          </cell>
          <cell r="K1379" t="str">
            <v>RAMIRO MAURICIO VASQUEZ VILLARRUEL_RAMIRO MAURICIO VASQUEZ VILLARRUEL</v>
          </cell>
          <cell r="L1379" t="str">
            <v>IBARRA EUSEBIO BORRERO Y MANUEL DE LA CHICA NARVAEZ EN LA EMPRESA ELECTRICA QUE ESTA EN LA ESQUINA</v>
          </cell>
          <cell r="O1379" t="str">
            <v>IBARRA</v>
          </cell>
          <cell r="P1379" t="str">
            <v>IBARRA</v>
          </cell>
          <cell r="Q1379" t="str">
            <v>IMBABURA</v>
          </cell>
          <cell r="R1379" t="str">
            <v>2479975</v>
          </cell>
          <cell r="W1379" t="str">
            <v>1002367934001</v>
          </cell>
          <cell r="X1379" t="str">
            <v>0999244969 / 0985445361</v>
          </cell>
          <cell r="AA1379">
            <v>44923</v>
          </cell>
          <cell r="AD1379">
            <v>1</v>
          </cell>
          <cell r="AE1379">
            <v>1</v>
          </cell>
          <cell r="AI1379" t="str">
            <v>DESPACHO</v>
          </cell>
          <cell r="AJ1379" t="str">
            <v>NORMAL</v>
          </cell>
          <cell r="AL1379" t="str">
            <v>NO</v>
          </cell>
          <cell r="AN1379" t="str">
            <v>DAS CARGO A LA CUENTA (DELIVERY)</v>
          </cell>
          <cell r="AO1379" t="str">
            <v>DISTRIBUIDORES</v>
          </cell>
          <cell r="AP1379">
            <v>44923</v>
          </cell>
          <cell r="AR1379" t="str">
            <v>MDELIVERY_2479975</v>
          </cell>
          <cell r="AS1379">
            <v>325142</v>
          </cell>
          <cell r="AT1379" t="str">
            <v>D40</v>
          </cell>
          <cell r="AU1379" t="str">
            <v>BTB</v>
          </cell>
          <cell r="AV1379">
            <v>1</v>
          </cell>
          <cell r="AX1379" t="str">
            <v>EN_TRANSITO</v>
          </cell>
          <cell r="AY1379" t="str">
            <v>HALFSIM MOVISTAR: 1 und - sn. 8959300520559270239</v>
          </cell>
          <cell r="AZ1379" t="str">
            <v>SIMCARD</v>
          </cell>
          <cell r="BA1379" t="str">
            <v>EMPRESAS TITULAR AUSENTE ENTREGA CON SELLO</v>
          </cell>
        </row>
        <row r="1380">
          <cell r="A1380" t="str">
            <v>2479976</v>
          </cell>
          <cell r="B1380" t="str">
            <v>MDELIVERY</v>
          </cell>
          <cell r="C1380">
            <v>44923</v>
          </cell>
          <cell r="D1380" t="str">
            <v>FLEXNET ECUADOR - MDELIVERY</v>
          </cell>
          <cell r="E1380" t="str">
            <v>CALLE 28 DE JUNIO S/N Y GARCIA MORENO ENTRADA LLANO GRANDE</v>
          </cell>
          <cell r="H1380" t="str">
            <v>170208</v>
          </cell>
          <cell r="I1380" t="str">
            <v>QUITO</v>
          </cell>
          <cell r="J1380" t="str">
            <v>PICHINCHA</v>
          </cell>
          <cell r="K1380" t="str">
            <v>CRISTHIAN GUILLEN_FIDEICOMISO MERCANTIL DAJAHU DOS</v>
          </cell>
          <cell r="L1380" t="str">
            <v>GUAYAS DURAN KM 6 5 VIA DURAN TAMBO KM 6 5 VIA DURAN TAMBO KM 6 5 VIA DURAN TAMBO KM 6 5 VIA DURAN TAMBO</v>
          </cell>
          <cell r="O1380" t="str">
            <v>DURAN</v>
          </cell>
          <cell r="P1380" t="str">
            <v>DURAN</v>
          </cell>
          <cell r="Q1380" t="str">
            <v>GUAYAS</v>
          </cell>
          <cell r="R1380" t="str">
            <v>2479976</v>
          </cell>
          <cell r="W1380" t="str">
            <v>0993351598001</v>
          </cell>
          <cell r="X1380" t="str">
            <v>0985816098</v>
          </cell>
          <cell r="AA1380">
            <v>44923</v>
          </cell>
          <cell r="AD1380">
            <v>1</v>
          </cell>
          <cell r="AE1380">
            <v>1</v>
          </cell>
          <cell r="AI1380" t="str">
            <v>DESPACHO</v>
          </cell>
          <cell r="AJ1380" t="str">
            <v>NORMAL</v>
          </cell>
          <cell r="AL1380" t="str">
            <v>NO</v>
          </cell>
          <cell r="AN1380" t="str">
            <v>ACTIVACIONES B2B PORTABILIDADES SOLO SIMCARD</v>
          </cell>
          <cell r="AO1380" t="str">
            <v>GGCC / NEGOCIOS</v>
          </cell>
          <cell r="AP1380">
            <v>44923</v>
          </cell>
          <cell r="AR1380" t="str">
            <v>MDELIVERY_2479976</v>
          </cell>
          <cell r="AS1380">
            <v>325148</v>
          </cell>
          <cell r="AT1380" t="str">
            <v>D40</v>
          </cell>
          <cell r="AU1380" t="str">
            <v>BTB</v>
          </cell>
          <cell r="AV1380">
            <v>1</v>
          </cell>
          <cell r="AX1380" t="str">
            <v>EN_TRANSITO</v>
          </cell>
          <cell r="AY1380" t="str">
            <v>HALFSIM MOVISTAR: 1 und - sn. 8959300520560310966</v>
          </cell>
          <cell r="AZ1380" t="str">
            <v>SIMCARD</v>
          </cell>
          <cell r="BA1380" t="str">
            <v/>
          </cell>
        </row>
        <row r="1381">
          <cell r="A1381" t="str">
            <v>2479977</v>
          </cell>
          <cell r="B1381" t="str">
            <v>MDELIVERY</v>
          </cell>
          <cell r="C1381">
            <v>44923</v>
          </cell>
          <cell r="D1381" t="str">
            <v>FLEXNET ECUADOR - MDELIVERY</v>
          </cell>
          <cell r="E1381" t="str">
            <v>CALLE 28 DE JUNIO S/N Y GARCIA MORENO ENTRADA LLANO GRANDE</v>
          </cell>
          <cell r="H1381" t="str">
            <v>170208</v>
          </cell>
          <cell r="I1381" t="str">
            <v>QUITO</v>
          </cell>
          <cell r="J1381" t="str">
            <v>PICHINCHA</v>
          </cell>
          <cell r="K1381" t="str">
            <v>CRISTIAN PAREDES_ BANCO PICHINCHA CA</v>
          </cell>
          <cell r="L1381" t="str">
            <v>AMAZONAS Y PEREIRA MATRIZ BANCO PICHINCHA AV PISO 7</v>
          </cell>
          <cell r="O1381" t="str">
            <v>QUITO</v>
          </cell>
          <cell r="P1381" t="str">
            <v>QUITO</v>
          </cell>
          <cell r="Q1381" t="str">
            <v>PICHINCHA</v>
          </cell>
          <cell r="R1381" t="str">
            <v>2479977</v>
          </cell>
          <cell r="W1381" t="str">
            <v>1790010937001</v>
          </cell>
          <cell r="X1381" t="str">
            <v>0999059226</v>
          </cell>
          <cell r="AA1381">
            <v>44923</v>
          </cell>
          <cell r="AD1381">
            <v>1</v>
          </cell>
          <cell r="AE1381">
            <v>1</v>
          </cell>
          <cell r="AI1381" t="str">
            <v>DESPACHO</v>
          </cell>
          <cell r="AJ1381" t="str">
            <v>EXPRESS</v>
          </cell>
          <cell r="AL1381" t="str">
            <v>NO</v>
          </cell>
          <cell r="AN1381" t="str">
            <v>POSVENTA GGCC Y NEGOCIOS (EXPRESS SOLO QUITO)</v>
          </cell>
          <cell r="AO1381" t="str">
            <v>GGCC / NEGOCIOS</v>
          </cell>
          <cell r="AP1381">
            <v>44923</v>
          </cell>
          <cell r="AR1381" t="str">
            <v>MDELIVERY_2479977</v>
          </cell>
          <cell r="AS1381">
            <v>325122</v>
          </cell>
          <cell r="AT1381" t="str">
            <v>D40</v>
          </cell>
          <cell r="AU1381" t="str">
            <v>BTB</v>
          </cell>
          <cell r="AV1381">
            <v>1</v>
          </cell>
          <cell r="AX1381" t="str">
            <v>ENTREGADO</v>
          </cell>
          <cell r="AY1381" t="str">
            <v>LTE IPHONE 14 128GB AZUL: 1 und - sn. 353514356311772</v>
          </cell>
          <cell r="AZ1381" t="str">
            <v>TERMINAL</v>
          </cell>
          <cell r="BA1381" t="str">
            <v/>
          </cell>
        </row>
        <row r="1382">
          <cell r="A1382" t="str">
            <v>2479978</v>
          </cell>
          <cell r="B1382" t="str">
            <v>MDELIVERY</v>
          </cell>
          <cell r="C1382">
            <v>44923</v>
          </cell>
          <cell r="D1382" t="str">
            <v>FLEXNET ECUADOR - MDELIVERY</v>
          </cell>
          <cell r="E1382" t="str">
            <v>CALLE 28 DE JUNIO S/N Y GARCIA MORENO ENTRADA LLANO GRANDE</v>
          </cell>
          <cell r="H1382" t="str">
            <v>170208</v>
          </cell>
          <cell r="I1382" t="str">
            <v>QUITO</v>
          </cell>
          <cell r="J1382" t="str">
            <v>PICHINCHA</v>
          </cell>
          <cell r="K1382" t="str">
            <v>MAGALY GUADALUPE_DIEGO ROLANDO FUERTES JIMENEZ</v>
          </cell>
          <cell r="L1382" t="str">
            <v>CUMBAYA MANUEL PAEZ 316 Y GONZALEN SUAREZ DETRAS DEL CENTRO COMERCIAL VENTURA MALL</v>
          </cell>
          <cell r="O1382" t="str">
            <v>QUITO</v>
          </cell>
          <cell r="P1382" t="str">
            <v>QUITO</v>
          </cell>
          <cell r="Q1382" t="str">
            <v>PICHINCHA</v>
          </cell>
          <cell r="R1382" t="str">
            <v>2479978</v>
          </cell>
          <cell r="W1382" t="str">
            <v>0400889390001</v>
          </cell>
          <cell r="X1382" t="str">
            <v>0996023186/0984145277</v>
          </cell>
          <cell r="AA1382">
            <v>44923</v>
          </cell>
          <cell r="AD1382">
            <v>1</v>
          </cell>
          <cell r="AE1382">
            <v>1</v>
          </cell>
          <cell r="AI1382" t="str">
            <v>DESPACHO</v>
          </cell>
          <cell r="AJ1382" t="str">
            <v>NORMAL</v>
          </cell>
          <cell r="AL1382" t="str">
            <v>NO</v>
          </cell>
          <cell r="AN1382" t="str">
            <v>CC RENOVACION B2B NMTELEMARKETING (EXPRESS SOLO QUITO)</v>
          </cell>
          <cell r="AO1382" t="str">
            <v>MULTICANAL B2B</v>
          </cell>
          <cell r="AP1382">
            <v>44923</v>
          </cell>
          <cell r="AR1382" t="str">
            <v>MDELIVERY_2479978</v>
          </cell>
          <cell r="AS1382">
            <v>325152</v>
          </cell>
          <cell r="AT1382" t="str">
            <v>D40</v>
          </cell>
          <cell r="AU1382" t="str">
            <v>BTB</v>
          </cell>
          <cell r="AV1382">
            <v>1</v>
          </cell>
          <cell r="AX1382" t="str">
            <v>HABILITADO RUTEO</v>
          </cell>
          <cell r="AY1382" t="str">
            <v>LTE XIAOMI REDMI NOTE 11S AZUL: 1 und - sn. 863837054625083</v>
          </cell>
          <cell r="AZ1382" t="str">
            <v>TERMINAL</v>
          </cell>
          <cell r="BA1382" t="str">
            <v>Entrega con contingente (dos documentos de identidad)</v>
          </cell>
        </row>
        <row r="1383">
          <cell r="A1383" t="str">
            <v>2479979</v>
          </cell>
          <cell r="B1383" t="str">
            <v>MDELIVERY</v>
          </cell>
          <cell r="C1383">
            <v>44923</v>
          </cell>
          <cell r="D1383" t="str">
            <v>FLEXNET ECUADOR - MDELIVERY</v>
          </cell>
          <cell r="E1383" t="str">
            <v>CALLE 28 DE JUNIO S/N Y GARCIA MORENO ENTRADA LLANO GRANDE</v>
          </cell>
          <cell r="H1383" t="str">
            <v>170208</v>
          </cell>
          <cell r="I1383" t="str">
            <v>QUITO</v>
          </cell>
          <cell r="J1383" t="str">
            <v>PICHINCHA</v>
          </cell>
          <cell r="K1383" t="str">
            <v>ALBUJA ANDRADE VERONICA ELIZABETH_ECUADOR CARGO SYSTEM SISTEMA INTERNACIONAL DE CARGA ECUACARGO</v>
          </cell>
          <cell r="L1383" t="str">
            <v>AVENIDA REPUBLICA DEL SALVADOR N136 Y NACIONES UNIDAS EDIFICIO MARQUIS PLAZA MEZANINE 201</v>
          </cell>
          <cell r="O1383" t="str">
            <v>QUITO</v>
          </cell>
          <cell r="P1383" t="str">
            <v>QUITO</v>
          </cell>
          <cell r="Q1383" t="str">
            <v>PICHINCHA</v>
          </cell>
          <cell r="R1383" t="str">
            <v>2479979</v>
          </cell>
          <cell r="W1383" t="str">
            <v>1790985342001</v>
          </cell>
          <cell r="X1383" t="str">
            <v>0984642205</v>
          </cell>
          <cell r="AA1383">
            <v>44923</v>
          </cell>
          <cell r="AD1383">
            <v>1</v>
          </cell>
          <cell r="AE1383">
            <v>1</v>
          </cell>
          <cell r="AI1383" t="str">
            <v>DESPACHO</v>
          </cell>
          <cell r="AJ1383" t="str">
            <v>EXPRESS</v>
          </cell>
          <cell r="AL1383" t="str">
            <v>NO</v>
          </cell>
          <cell r="AN1383" t="str">
            <v>CC RENOVACION B2B NMTELEMARKETING (EXPRESS SOLO QUITO)</v>
          </cell>
          <cell r="AO1383" t="str">
            <v>MULTICANAL B2B</v>
          </cell>
          <cell r="AP1383">
            <v>44923</v>
          </cell>
          <cell r="AR1383" t="str">
            <v>MDELIVERY_2479979</v>
          </cell>
          <cell r="AS1383">
            <v>325127</v>
          </cell>
          <cell r="AT1383" t="str">
            <v>D40</v>
          </cell>
          <cell r="AU1383" t="str">
            <v>BTB</v>
          </cell>
          <cell r="AV1383">
            <v>1</v>
          </cell>
          <cell r="AX1383" t="str">
            <v>ENTREGADO</v>
          </cell>
          <cell r="AY1383" t="str">
            <v>LTE SAMSUNG A53 5G NEGRO: 1 und - sn. 353842197627654</v>
          </cell>
          <cell r="AZ1383" t="str">
            <v>TERMINAL</v>
          </cell>
          <cell r="BA1383" t="str">
            <v>Entrega con contingente (dos documentos de identidad)</v>
          </cell>
        </row>
        <row r="1384">
          <cell r="A1384" t="str">
            <v>2479980</v>
          </cell>
          <cell r="B1384" t="str">
            <v>MDELIVERY</v>
          </cell>
          <cell r="C1384">
            <v>44923</v>
          </cell>
          <cell r="D1384" t="str">
            <v>FLEXNET ECUADOR - MDELIVERY</v>
          </cell>
          <cell r="E1384" t="str">
            <v>CALLE 28 DE JUNIO S/N Y GARCIA MORENO ENTRADA LLANO GRANDE</v>
          </cell>
          <cell r="H1384" t="str">
            <v>170208</v>
          </cell>
          <cell r="I1384" t="str">
            <v>QUITO</v>
          </cell>
          <cell r="J1384" t="str">
            <v>PICHINCHA</v>
          </cell>
          <cell r="K1384" t="str">
            <v>ANDRE GEOVANNY RENDON CANEPA O MARIA CHAVEZ O SIMON MEDINA_AMERCELLBIO ECUADOR S A</v>
          </cell>
          <cell r="L1384" t="str">
            <v>BALSAMOS 111 Y VICTOR EMILIO ESTRADA CASA DE DOS PISOS COLOR BLANCO CON UNA PARED DE LADRILLO</v>
          </cell>
          <cell r="O1384" t="str">
            <v>GUAYAQUIL</v>
          </cell>
          <cell r="P1384" t="str">
            <v>GUAYAQUIL</v>
          </cell>
          <cell r="Q1384" t="str">
            <v>GUAYAS</v>
          </cell>
          <cell r="R1384" t="str">
            <v>2479980</v>
          </cell>
          <cell r="W1384" t="str">
            <v>0992774169001</v>
          </cell>
          <cell r="X1384" t="str">
            <v>0990090947</v>
          </cell>
          <cell r="AA1384">
            <v>44923</v>
          </cell>
          <cell r="AD1384">
            <v>1</v>
          </cell>
          <cell r="AE1384">
            <v>1</v>
          </cell>
          <cell r="AI1384" t="str">
            <v>DESPACHO</v>
          </cell>
          <cell r="AJ1384" t="str">
            <v>NORMAL</v>
          </cell>
          <cell r="AL1384" t="str">
            <v>NO</v>
          </cell>
          <cell r="AN1384" t="str">
            <v>CC RENOVACION B2B NMTELEMARKETING (EXPRESS SOLO QUITO)</v>
          </cell>
          <cell r="AO1384" t="str">
            <v>MULTICANAL B2B</v>
          </cell>
          <cell r="AP1384">
            <v>44923</v>
          </cell>
          <cell r="AR1384" t="str">
            <v>MDELIVERY_2479980</v>
          </cell>
          <cell r="AS1384">
            <v>325145</v>
          </cell>
          <cell r="AT1384" t="str">
            <v>D40</v>
          </cell>
          <cell r="AU1384" t="str">
            <v>BTB</v>
          </cell>
          <cell r="AV1384">
            <v>3</v>
          </cell>
          <cell r="AX1384" t="str">
            <v>EN_TRANSITO</v>
          </cell>
          <cell r="AY1384" t="str">
            <v>LTE SAMSUNG Z FLIP 4 GRIS: 1 und - sn. 358975993315887 / LTE XIAOMI REDMI NOTE 11S AZUL: 2 und - sn. 863837056648265,865954061192961</v>
          </cell>
          <cell r="AZ1384" t="str">
            <v>TERMINAL</v>
          </cell>
          <cell r="BA1384" t="str">
            <v>Entrega con contingente (dos documentos de identidad)</v>
          </cell>
        </row>
        <row r="1385">
          <cell r="A1385" t="str">
            <v>2479983</v>
          </cell>
          <cell r="B1385" t="str">
            <v>MDELIVERY</v>
          </cell>
          <cell r="C1385">
            <v>44923</v>
          </cell>
          <cell r="D1385" t="str">
            <v>FLEXNET ECUADOR - MDELIVERY</v>
          </cell>
          <cell r="E1385" t="str">
            <v>CALLE 28 DE JUNIO S/N Y GARCIA MORENO ENTRADA LLANO GRANDE</v>
          </cell>
          <cell r="H1385" t="str">
            <v>170208</v>
          </cell>
          <cell r="I1385" t="str">
            <v>QUITO</v>
          </cell>
          <cell r="J1385" t="str">
            <v>PICHINCHA</v>
          </cell>
          <cell r="K1385" t="str">
            <v>JOSELYNE ANDREA GAVILANES ARIAS_JOSELYNE ANDREA GAVILANES ARIAS</v>
          </cell>
          <cell r="L1385" t="str">
            <v>ISLA TRINITARIA COOPERATIVA 6 DE NOVIEMBRE MANZANA B SOLAR 7</v>
          </cell>
          <cell r="O1385" t="str">
            <v>GUAYAQUIL</v>
          </cell>
          <cell r="P1385" t="str">
            <v>GUAYAQUIL</v>
          </cell>
          <cell r="Q1385" t="str">
            <v>GUAYAS</v>
          </cell>
          <cell r="R1385" t="str">
            <v>2479983</v>
          </cell>
          <cell r="W1385" t="str">
            <v>0950777813001</v>
          </cell>
          <cell r="X1385" t="str">
            <v>0979305429</v>
          </cell>
          <cell r="AA1385">
            <v>44923</v>
          </cell>
          <cell r="AD1385">
            <v>1</v>
          </cell>
          <cell r="AE1385">
            <v>1</v>
          </cell>
          <cell r="AI1385" t="str">
            <v>DESPACHO</v>
          </cell>
          <cell r="AJ1385" t="str">
            <v>NORMAL</v>
          </cell>
          <cell r="AL1385" t="str">
            <v>NO</v>
          </cell>
          <cell r="AN1385" t="str">
            <v>CC RENOVACION B2B NMTELEMARKETING (EXPRESS SOLO QUITO)</v>
          </cell>
          <cell r="AO1385" t="str">
            <v>MULTICANAL B2B</v>
          </cell>
          <cell r="AP1385">
            <v>44923</v>
          </cell>
          <cell r="AR1385" t="str">
            <v>MDELIVERY_2479983</v>
          </cell>
          <cell r="AS1385">
            <v>325149</v>
          </cell>
          <cell r="AT1385" t="str">
            <v>D40</v>
          </cell>
          <cell r="AU1385" t="str">
            <v>BTB</v>
          </cell>
          <cell r="AV1385">
            <v>1</v>
          </cell>
          <cell r="AX1385" t="str">
            <v>EN_TRANSITO</v>
          </cell>
          <cell r="AY1385" t="str">
            <v>LTE SAMSUNG A23 AZUL: 1 und - sn. 356795951140628</v>
          </cell>
          <cell r="AZ1385" t="str">
            <v>TERMINAL</v>
          </cell>
          <cell r="BA1385" t="str">
            <v>Entrega con contingente (dos documentos de identidad)</v>
          </cell>
        </row>
        <row r="1386">
          <cell r="A1386" t="str">
            <v>2479984</v>
          </cell>
          <cell r="B1386" t="str">
            <v>MDELIVERY</v>
          </cell>
          <cell r="C1386">
            <v>44923</v>
          </cell>
          <cell r="D1386" t="str">
            <v>FLEXNET ECUADOR - MDELIVERY</v>
          </cell>
          <cell r="E1386" t="str">
            <v>CALLE 28 DE JUNIO S/N Y GARCIA MORENO ENTRADA LLANO GRANDE</v>
          </cell>
          <cell r="H1386" t="str">
            <v>170208</v>
          </cell>
          <cell r="I1386" t="str">
            <v>QUITO</v>
          </cell>
          <cell r="J1386" t="str">
            <v>PICHINCHA</v>
          </cell>
          <cell r="K1386" t="str">
            <v>LORENA NOEMI CABRERA LOAYZA_LORENA NOEMI CABRERA LOAYZA</v>
          </cell>
          <cell r="L1386" t="str">
            <v>AV NACIONES UNIDAS CUATRO CUADRAS DELANTE DE LA GASOLINERA DEL SINDICATO DE CHOFERES ENTREGAR EN CASA PARA TODOS</v>
          </cell>
          <cell r="O1386" t="str">
            <v>SHUSHUFINDI</v>
          </cell>
          <cell r="P1386" t="str">
            <v>SHUSHUFINDI</v>
          </cell>
          <cell r="Q1386" t="str">
            <v>SUCUMBIOS</v>
          </cell>
          <cell r="R1386" t="str">
            <v>2479984</v>
          </cell>
          <cell r="W1386" t="str">
            <v>2100580691001</v>
          </cell>
          <cell r="X1386" t="str">
            <v>0980966073/0987191513</v>
          </cell>
          <cell r="AA1386">
            <v>44923</v>
          </cell>
          <cell r="AD1386">
            <v>1</v>
          </cell>
          <cell r="AE1386">
            <v>1</v>
          </cell>
          <cell r="AI1386" t="str">
            <v>DESPACHO</v>
          </cell>
          <cell r="AJ1386" t="str">
            <v>NORMAL</v>
          </cell>
          <cell r="AL1386" t="str">
            <v>NO</v>
          </cell>
          <cell r="AN1386" t="str">
            <v>CC RENOVACION B2B NMTELEMARKETING (EXPRESS SOLO QUITO)</v>
          </cell>
          <cell r="AO1386" t="str">
            <v>MULTICANAL B2B</v>
          </cell>
          <cell r="AP1386">
            <v>44923</v>
          </cell>
          <cell r="AR1386" t="str">
            <v>MDELIVERY_2479984</v>
          </cell>
          <cell r="AS1386">
            <v>325147</v>
          </cell>
          <cell r="AT1386" t="str">
            <v>D40</v>
          </cell>
          <cell r="AU1386" t="str">
            <v>BTB</v>
          </cell>
          <cell r="AV1386">
            <v>1</v>
          </cell>
          <cell r="AX1386" t="str">
            <v>EN_TRANSITO</v>
          </cell>
          <cell r="AY1386" t="str">
            <v>LTE XIAOMI REDMI NOTE 11S AZUL: 1 und - sn. 863837056623144</v>
          </cell>
          <cell r="AZ1386" t="str">
            <v>TERMINAL</v>
          </cell>
          <cell r="BA1386" t="str">
            <v>Entrega con contingente (dos documentos de identidad)</v>
          </cell>
        </row>
        <row r="1387">
          <cell r="A1387" t="str">
            <v>2479985</v>
          </cell>
          <cell r="B1387" t="str">
            <v>MDELIVERY</v>
          </cell>
          <cell r="C1387">
            <v>44923</v>
          </cell>
          <cell r="D1387" t="str">
            <v>FLEXNET ECUADOR - MDELIVERY</v>
          </cell>
          <cell r="E1387" t="str">
            <v>CALLE 28 DE JUNIO S/N Y GARCIA MORENO ENTRADA LLANO GRANDE</v>
          </cell>
          <cell r="H1387" t="str">
            <v>170208</v>
          </cell>
          <cell r="I1387" t="str">
            <v>QUITO</v>
          </cell>
          <cell r="J1387" t="str">
            <v>PICHINCHA</v>
          </cell>
          <cell r="K1387" t="str">
            <v>SEGUNDO FABIAN GUANO MORETA_SEGUNDO FABIAN GUANO MORETA</v>
          </cell>
          <cell r="L1387" t="str">
            <v>SECTOR EL CONDE LOTE 27 CASA DE COLOR AMARILLA AL LADO DE UN PARQUE Y DIAGONAL A LAS TUBERIAS DE OLEODUCTO SENOR DE LA BUENA ESPERANZA</v>
          </cell>
          <cell r="O1387" t="str">
            <v>QUITO</v>
          </cell>
          <cell r="P1387" t="str">
            <v>QUITO</v>
          </cell>
          <cell r="Q1387" t="str">
            <v>PICHINCHA</v>
          </cell>
          <cell r="R1387" t="str">
            <v>2479985</v>
          </cell>
          <cell r="W1387" t="str">
            <v>0503100836001</v>
          </cell>
          <cell r="X1387" t="str">
            <v>0987993385</v>
          </cell>
          <cell r="AA1387">
            <v>44923</v>
          </cell>
          <cell r="AD1387">
            <v>1</v>
          </cell>
          <cell r="AE1387">
            <v>1</v>
          </cell>
          <cell r="AI1387" t="str">
            <v>DESPACHO</v>
          </cell>
          <cell r="AJ1387" t="str">
            <v>EXPRESS</v>
          </cell>
          <cell r="AL1387" t="str">
            <v>NO</v>
          </cell>
          <cell r="AN1387" t="str">
            <v>CC RENOVACION B2B NMTELEMARKETING (EXPRESS SOLO QUITO)</v>
          </cell>
          <cell r="AO1387" t="str">
            <v>MULTICANAL B2B</v>
          </cell>
          <cell r="AP1387">
            <v>44923</v>
          </cell>
          <cell r="AR1387" t="str">
            <v>MDELIVERY_2479985</v>
          </cell>
          <cell r="AS1387">
            <v>325123</v>
          </cell>
          <cell r="AT1387" t="str">
            <v>D40</v>
          </cell>
          <cell r="AU1387" t="str">
            <v>BTB</v>
          </cell>
          <cell r="AV1387">
            <v>1</v>
          </cell>
          <cell r="AX1387" t="str">
            <v>HABILITADO RUTEO</v>
          </cell>
          <cell r="AY1387" t="str">
            <v>LTE XIAOMI REDMI 10C 128GB GRIS: 1 und - sn. 868688062413029</v>
          </cell>
          <cell r="AZ1387" t="str">
            <v>TERMINAL</v>
          </cell>
          <cell r="BA1387" t="str">
            <v>Entrega con contingente (dos documentos de identidad)</v>
          </cell>
        </row>
        <row r="1388">
          <cell r="A1388" t="str">
            <v>2479986</v>
          </cell>
          <cell r="B1388" t="str">
            <v>MDELIVERY</v>
          </cell>
          <cell r="C1388">
            <v>44923</v>
          </cell>
          <cell r="D1388" t="str">
            <v>FLEXNET ECUADOR - MDELIVERY</v>
          </cell>
          <cell r="E1388" t="str">
            <v>CALLE 28 DE JUNIO S/N Y GARCIA MORENO ENTRADA LLANO GRANDE</v>
          </cell>
          <cell r="H1388" t="str">
            <v>170208</v>
          </cell>
          <cell r="I1388" t="str">
            <v>QUITO</v>
          </cell>
          <cell r="J1388" t="str">
            <v>PICHINCHA</v>
          </cell>
          <cell r="K1388" t="str">
            <v>ELIAS BAZURTO CARRENO O LUIS VACA SALAZAR_ELIAS BAZURTO CARRENO</v>
          </cell>
          <cell r="L1388" t="str">
            <v>ETAMENDI 5406 ENTRE LA 28 Y LA 29 EN LA ESQUINA ESTA EL MERCADO CARLOS GOMEZ RENDON</v>
          </cell>
          <cell r="O1388" t="str">
            <v>GUAYAQUIL</v>
          </cell>
          <cell r="P1388" t="str">
            <v>GUAYAQUIL</v>
          </cell>
          <cell r="Q1388" t="str">
            <v>GUAYAS</v>
          </cell>
          <cell r="R1388" t="str">
            <v>2479986</v>
          </cell>
          <cell r="W1388" t="str">
            <v>0910437557001</v>
          </cell>
          <cell r="X1388" t="str">
            <v>0992980566</v>
          </cell>
          <cell r="AA1388">
            <v>44923</v>
          </cell>
          <cell r="AD1388">
            <v>1</v>
          </cell>
          <cell r="AE1388">
            <v>1</v>
          </cell>
          <cell r="AI1388" t="str">
            <v>DESPACHO</v>
          </cell>
          <cell r="AJ1388" t="str">
            <v>NORMAL</v>
          </cell>
          <cell r="AL1388" t="str">
            <v>NO</v>
          </cell>
          <cell r="AN1388" t="str">
            <v>CC RENOVACION B2B NMTELEMARKETING (EXPRESS SOLO QUITO)</v>
          </cell>
          <cell r="AO1388" t="str">
            <v>MULTICANAL B2B</v>
          </cell>
          <cell r="AP1388">
            <v>44923</v>
          </cell>
          <cell r="AR1388" t="str">
            <v>MDELIVERY_2479986</v>
          </cell>
          <cell r="AS1388">
            <v>325151</v>
          </cell>
          <cell r="AT1388" t="str">
            <v>D40</v>
          </cell>
          <cell r="AU1388" t="str">
            <v>BTB</v>
          </cell>
          <cell r="AV1388">
            <v>1</v>
          </cell>
          <cell r="AX1388" t="str">
            <v>EN_TRANSITO</v>
          </cell>
          <cell r="AY1388" t="str">
            <v>LTE REALME C21Y AZUL: 1 und - sn. 860256053215353</v>
          </cell>
          <cell r="AZ1388" t="str">
            <v>TERMINAL</v>
          </cell>
          <cell r="BA1388" t="str">
            <v>Entrega con contingente (dos documentos de identidad)</v>
          </cell>
        </row>
        <row r="1389">
          <cell r="A1389" t="str">
            <v>2479987</v>
          </cell>
          <cell r="B1389" t="str">
            <v>MDELIVERY</v>
          </cell>
          <cell r="C1389">
            <v>44923</v>
          </cell>
          <cell r="D1389" t="str">
            <v>FLEXNET ECUADOR - MDELIVERY</v>
          </cell>
          <cell r="E1389" t="str">
            <v>CALLE 28 DE JUNIO S/N Y GARCIA MORENO ENTRADA LLANO GRANDE</v>
          </cell>
          <cell r="H1389" t="str">
            <v>170208</v>
          </cell>
          <cell r="I1389" t="str">
            <v>QUITO</v>
          </cell>
          <cell r="J1389" t="str">
            <v>PICHINCHA</v>
          </cell>
          <cell r="K1389" t="str">
            <v>RAMON AUGUSTO BRAVO VITE_RAMON AUGUSTO BRAVO VITE</v>
          </cell>
          <cell r="L1389" t="str">
            <v>VIA CHONE KM 34 BARRIO JESUS DEL GRAN PODER CALLE TRES DE JULIO ATRAS DE LA ANTIGUA ESCUELA JAIME ROLDO CASA MIXTA DE CANA Y CEMENTO</v>
          </cell>
          <cell r="O1389" t="str">
            <v>EL CARMEN</v>
          </cell>
          <cell r="P1389" t="str">
            <v>EL CARMEN</v>
          </cell>
          <cell r="Q1389" t="str">
            <v>MANABI</v>
          </cell>
          <cell r="R1389" t="str">
            <v>2479987</v>
          </cell>
          <cell r="W1389" t="str">
            <v>1716751589001</v>
          </cell>
          <cell r="X1389" t="str">
            <v>0993843667/958698959</v>
          </cell>
          <cell r="AA1389">
            <v>44923</v>
          </cell>
          <cell r="AD1389">
            <v>1</v>
          </cell>
          <cell r="AE1389">
            <v>1</v>
          </cell>
          <cell r="AI1389" t="str">
            <v>DESPACHO</v>
          </cell>
          <cell r="AJ1389" t="str">
            <v>NORMAL</v>
          </cell>
          <cell r="AL1389" t="str">
            <v>NO</v>
          </cell>
          <cell r="AN1389" t="str">
            <v>CC RENOVACION B2B NMTELEMARKETING (EXPRESS SOLO QUITO)</v>
          </cell>
          <cell r="AO1389" t="str">
            <v>MULTICANAL B2B</v>
          </cell>
          <cell r="AP1389">
            <v>44923</v>
          </cell>
          <cell r="AR1389" t="str">
            <v>MDELIVERY_2479987</v>
          </cell>
          <cell r="AS1389">
            <v>325146</v>
          </cell>
          <cell r="AT1389" t="str">
            <v>D40</v>
          </cell>
          <cell r="AU1389" t="str">
            <v>BTB</v>
          </cell>
          <cell r="AV1389">
            <v>1</v>
          </cell>
          <cell r="AX1389" t="str">
            <v>EN_TRANSITO</v>
          </cell>
          <cell r="AY1389" t="str">
            <v>LTE XIAOMI REDMI NOTE 11S AZUL: 1 und - sn. 863837056636484</v>
          </cell>
          <cell r="AZ1389" t="str">
            <v>TERMINAL</v>
          </cell>
          <cell r="BA1389" t="str">
            <v>Entrega con contingente (dos documentos de identidad)</v>
          </cell>
        </row>
        <row r="1390">
          <cell r="A1390" t="str">
            <v>2479988</v>
          </cell>
          <cell r="B1390" t="str">
            <v>MDELIVERY</v>
          </cell>
          <cell r="C1390">
            <v>44923</v>
          </cell>
          <cell r="D1390" t="str">
            <v>FLEXNET ECUADOR - MDELIVERY</v>
          </cell>
          <cell r="E1390" t="str">
            <v>CALLE 28 DE JUNIO S/N Y GARCIA MORENO ENTRADA LLANO GRANDE</v>
          </cell>
          <cell r="H1390" t="str">
            <v>170208</v>
          </cell>
          <cell r="I1390" t="str">
            <v>QUITO</v>
          </cell>
          <cell r="J1390" t="str">
            <v>PICHINCHA</v>
          </cell>
          <cell r="K1390" t="str">
            <v>ABBY RAQUEL ACOSTA ARIAS O JOANELLE AZUAJE_ABBY RAQUEL ACOSTA ARIAS</v>
          </cell>
          <cell r="L1390" t="str">
            <v>CALLE ALLCUQUIRO Y SARA HURCO A UNA CUADRA DE LA PASTELERIA MARCELINO CALLE QUILLA CASA N 4 82 DE DOS PISOS CON PORTON CAFE</v>
          </cell>
          <cell r="O1390" t="str">
            <v>CUENCA</v>
          </cell>
          <cell r="P1390" t="str">
            <v>CUENCA</v>
          </cell>
          <cell r="Q1390" t="str">
            <v>AZUAY</v>
          </cell>
          <cell r="R1390" t="str">
            <v>2479988</v>
          </cell>
          <cell r="W1390" t="str">
            <v>0152332953001</v>
          </cell>
          <cell r="X1390" t="str">
            <v>0968225404/0982447347</v>
          </cell>
          <cell r="AA1390">
            <v>44923</v>
          </cell>
          <cell r="AD1390">
            <v>1</v>
          </cell>
          <cell r="AE1390">
            <v>1</v>
          </cell>
          <cell r="AI1390" t="str">
            <v>DESPACHO</v>
          </cell>
          <cell r="AJ1390" t="str">
            <v>NORMAL</v>
          </cell>
          <cell r="AL1390" t="str">
            <v>NO</v>
          </cell>
          <cell r="AN1390" t="str">
            <v>CC RENOVACION B2B NMTELEMARKETING (EXPRESS SOLO QUITO)</v>
          </cell>
          <cell r="AO1390" t="str">
            <v>MULTICANAL B2B</v>
          </cell>
          <cell r="AP1390">
            <v>44923</v>
          </cell>
          <cell r="AR1390" t="str">
            <v>MDELIVERY_2479988</v>
          </cell>
          <cell r="AS1390">
            <v>325150</v>
          </cell>
          <cell r="AT1390" t="str">
            <v>D40</v>
          </cell>
          <cell r="AU1390" t="str">
            <v>BTB</v>
          </cell>
          <cell r="AV1390">
            <v>1</v>
          </cell>
          <cell r="AX1390" t="str">
            <v>HABILITADO RUTEO</v>
          </cell>
          <cell r="AY1390" t="str">
            <v>LTE XIAOMI REDMI NOTE 11S AZUL: 1 und - sn. 863837056658405</v>
          </cell>
          <cell r="AZ1390" t="str">
            <v>TERMINAL</v>
          </cell>
          <cell r="BA1390" t="str">
            <v>Entrega con contingente (dos documentos de identidad)</v>
          </cell>
        </row>
        <row r="1391">
          <cell r="A1391" t="str">
            <v>2479989</v>
          </cell>
          <cell r="B1391" t="str">
            <v>MDELIVERY</v>
          </cell>
          <cell r="C1391">
            <v>44923</v>
          </cell>
          <cell r="D1391" t="str">
            <v>FLEXNET ECUADOR - MDELIVERY</v>
          </cell>
          <cell r="E1391" t="str">
            <v>CALLE 28 DE JUNIO S/N Y GARCIA MORENO ENTRADA LLANO GRANDE</v>
          </cell>
          <cell r="H1391" t="str">
            <v>170208</v>
          </cell>
          <cell r="I1391" t="str">
            <v>QUITO</v>
          </cell>
          <cell r="J1391" t="str">
            <v>PICHINCHA</v>
          </cell>
          <cell r="K1391" t="str">
            <v>ALAVA ZAMORA BRYAN FRANKLIN_ALAVA ZAMORA BRYAN FRANKLIN</v>
          </cell>
          <cell r="L1391" t="str">
            <v>SECTOR JOSEFINA 1 CALLES CALLE 25 Y CALLE G 1 CASA DE TRES PISOS COLOR PLOMO REFERENCIA POR EL RESTAURANTE LA CALETA</v>
          </cell>
          <cell r="O1391" t="str">
            <v>QUEVEDO</v>
          </cell>
          <cell r="P1391" t="str">
            <v>QUEVEDO</v>
          </cell>
          <cell r="Q1391" t="str">
            <v>LOS RIOS</v>
          </cell>
          <cell r="R1391" t="str">
            <v>2479989</v>
          </cell>
          <cell r="W1391" t="str">
            <v>0918654385001</v>
          </cell>
          <cell r="X1391" t="str">
            <v>0988490130</v>
          </cell>
          <cell r="AA1391">
            <v>44923</v>
          </cell>
          <cell r="AD1391">
            <v>1</v>
          </cell>
          <cell r="AE1391">
            <v>1</v>
          </cell>
          <cell r="AI1391" t="str">
            <v>DESPACHO</v>
          </cell>
          <cell r="AJ1391" t="str">
            <v>NORMAL</v>
          </cell>
          <cell r="AL1391" t="str">
            <v>NO</v>
          </cell>
          <cell r="AN1391" t="str">
            <v>CC RENOVACION B2B NMTELEMARKETING (EXPRESS SOLO QUITO)</v>
          </cell>
          <cell r="AO1391" t="str">
            <v>MULTICANAL B2B</v>
          </cell>
          <cell r="AP1391">
            <v>44923</v>
          </cell>
          <cell r="AR1391" t="str">
            <v>MDELIVERY_2479989</v>
          </cell>
          <cell r="AS1391">
            <v>325156</v>
          </cell>
          <cell r="AT1391" t="str">
            <v>D40</v>
          </cell>
          <cell r="AU1391" t="str">
            <v>BTB</v>
          </cell>
          <cell r="AV1391">
            <v>1</v>
          </cell>
          <cell r="AX1391" t="str">
            <v>EN_TRANSITO</v>
          </cell>
          <cell r="AY1391" t="str">
            <v>LTE XIAOMI REDMI NOTE 11S AZUL: 1 und - sn. 863837056640700</v>
          </cell>
          <cell r="AZ1391" t="str">
            <v>TERMINAL</v>
          </cell>
          <cell r="BA1391" t="str">
            <v>Entrega con contingente (dos documentos de identidad)</v>
          </cell>
        </row>
        <row r="1392">
          <cell r="A1392" t="str">
            <v>2479990</v>
          </cell>
          <cell r="B1392" t="str">
            <v>MDELIVERY</v>
          </cell>
          <cell r="C1392">
            <v>44923</v>
          </cell>
          <cell r="D1392" t="str">
            <v>FLEXNET ECUADOR - MDELIVERY</v>
          </cell>
          <cell r="E1392" t="str">
            <v>CALLE 28 DE JUNIO S/N Y GARCIA MORENO ENTRADA LLANO GRANDE</v>
          </cell>
          <cell r="H1392" t="str">
            <v>170208</v>
          </cell>
          <cell r="I1392" t="str">
            <v>QUITO</v>
          </cell>
          <cell r="J1392" t="str">
            <v>PICHINCHA</v>
          </cell>
          <cell r="K1392" t="str">
            <v>JEFFERSON GREGORIO RODRIGUEZ TAPIA O ZULAY VERA_JEFFERSON GREGORIO RODRIGUEZ TAPIA</v>
          </cell>
          <cell r="L1392" t="str">
            <v>AV EUGENIO ESPEJO ENTRE LA 3RA CALLE Y HOMERO CASTRO CASA DE LADRILLO ESQUINERA DE UNA PLANTA FRENTE HAY UNA BARBERIA ENTREGAR A GLADYS VERA</v>
          </cell>
          <cell r="O1392" t="str">
            <v>NARANJAL</v>
          </cell>
          <cell r="P1392" t="str">
            <v>NARANJAL</v>
          </cell>
          <cell r="Q1392" t="str">
            <v>GUAYAS</v>
          </cell>
          <cell r="R1392" t="str">
            <v>2479990</v>
          </cell>
          <cell r="W1392" t="str">
            <v>0927570390001</v>
          </cell>
          <cell r="X1392" t="str">
            <v>0968135780</v>
          </cell>
          <cell r="AA1392">
            <v>44923</v>
          </cell>
          <cell r="AD1392">
            <v>1</v>
          </cell>
          <cell r="AE1392">
            <v>1</v>
          </cell>
          <cell r="AI1392" t="str">
            <v>DESPACHO</v>
          </cell>
          <cell r="AJ1392" t="str">
            <v>NORMAL</v>
          </cell>
          <cell r="AL1392" t="str">
            <v>NO</v>
          </cell>
          <cell r="AN1392" t="str">
            <v>CC RENOVACION B2B NMTELEMARKETING (EXPRESS SOLO QUITO)</v>
          </cell>
          <cell r="AO1392" t="str">
            <v>MULTICANAL B2B</v>
          </cell>
          <cell r="AP1392">
            <v>44923</v>
          </cell>
          <cell r="AR1392" t="str">
            <v>MDELIVERY_2479990</v>
          </cell>
          <cell r="AS1392">
            <v>325160</v>
          </cell>
          <cell r="AT1392" t="str">
            <v>D40</v>
          </cell>
          <cell r="AU1392" t="str">
            <v>BTB</v>
          </cell>
          <cell r="AV1392">
            <v>1</v>
          </cell>
          <cell r="AX1392" t="str">
            <v>EN_TRANSITO</v>
          </cell>
          <cell r="AY1392" t="str">
            <v>LTE XIAOMI REDMI NOTE 11 AZUL: 1 und - sn. 869113065853344</v>
          </cell>
          <cell r="AZ1392" t="str">
            <v>TERMINAL</v>
          </cell>
          <cell r="BA1392" t="str">
            <v>Entrega con contingente (dos documentos de identidad)</v>
          </cell>
        </row>
        <row r="1393">
          <cell r="A1393" t="str">
            <v>2479991</v>
          </cell>
          <cell r="B1393" t="str">
            <v>MDELIVERY</v>
          </cell>
          <cell r="C1393">
            <v>44923</v>
          </cell>
          <cell r="D1393" t="str">
            <v>FLEXNET ECUADOR - MDELIVERY</v>
          </cell>
          <cell r="E1393" t="str">
            <v>CALLE 28 DE JUNIO S/N Y GARCIA MORENO ENTRADA LLANO GRANDE</v>
          </cell>
          <cell r="H1393" t="str">
            <v>170208</v>
          </cell>
          <cell r="I1393" t="str">
            <v>QUITO</v>
          </cell>
          <cell r="J1393" t="str">
            <v>PICHINCHA</v>
          </cell>
          <cell r="K1393" t="str">
            <v>ADAMS RONQUILLO JHON MIGUEL_ADAMS RONQUILLO JHON MIGUEL</v>
          </cell>
          <cell r="L1393" t="str">
            <v>TRINIPUERTO COOP 6 DE NOVIEMBRE MZ K SOLAR 7 CASA DE UN PISO COLOR BEIGE</v>
          </cell>
          <cell r="O1393" t="str">
            <v>GUAYAQUIL</v>
          </cell>
          <cell r="P1393" t="str">
            <v>GUAYAQUIL</v>
          </cell>
          <cell r="Q1393" t="str">
            <v>GUAYAS</v>
          </cell>
          <cell r="R1393" t="str">
            <v>2479991</v>
          </cell>
          <cell r="W1393" t="str">
            <v>0925675381001</v>
          </cell>
          <cell r="X1393" t="str">
            <v>0981482591/0960874019</v>
          </cell>
          <cell r="AA1393">
            <v>44923</v>
          </cell>
          <cell r="AD1393">
            <v>1</v>
          </cell>
          <cell r="AE1393">
            <v>1</v>
          </cell>
          <cell r="AI1393" t="str">
            <v>DESPACHO</v>
          </cell>
          <cell r="AJ1393" t="str">
            <v>NORMAL</v>
          </cell>
          <cell r="AL1393" t="str">
            <v>NO</v>
          </cell>
          <cell r="AN1393" t="str">
            <v>CC RENOVACION B2B NMTELEMARKETING (EXPRESS SOLO QUITO)</v>
          </cell>
          <cell r="AO1393" t="str">
            <v>MULTICANAL B2B</v>
          </cell>
          <cell r="AP1393">
            <v>44923</v>
          </cell>
          <cell r="AR1393" t="str">
            <v>MDELIVERY_2479991</v>
          </cell>
          <cell r="AS1393">
            <v>325153</v>
          </cell>
          <cell r="AT1393" t="str">
            <v>D40</v>
          </cell>
          <cell r="AU1393" t="str">
            <v>BTB</v>
          </cell>
          <cell r="AV1393">
            <v>1</v>
          </cell>
          <cell r="AX1393" t="str">
            <v>EN_TRANSITO</v>
          </cell>
          <cell r="AY1393" t="str">
            <v>LTE HONOR X8 SILVER: 1 und - sn. 866184060672578</v>
          </cell>
          <cell r="AZ1393" t="str">
            <v>TERMINAL</v>
          </cell>
          <cell r="BA1393" t="str">
            <v>Entrega con contingente (dos documentos de identidad)</v>
          </cell>
        </row>
        <row r="1394">
          <cell r="A1394" t="str">
            <v>2479992</v>
          </cell>
          <cell r="B1394" t="str">
            <v>MDELIVERY</v>
          </cell>
          <cell r="C1394">
            <v>44923</v>
          </cell>
          <cell r="D1394" t="str">
            <v>FLEXNET ECUADOR - MDELIVERY</v>
          </cell>
          <cell r="E1394" t="str">
            <v>CALLE 28 DE JUNIO S/N Y GARCIA MORENO ENTRADA LLANO GRANDE</v>
          </cell>
          <cell r="H1394" t="str">
            <v>170208</v>
          </cell>
          <cell r="I1394" t="str">
            <v>QUITO</v>
          </cell>
          <cell r="J1394" t="str">
            <v>PICHINCHA</v>
          </cell>
          <cell r="K1394" t="str">
            <v>REYES JAIME ERNESTO BOLIVAR O INGRID MACIAS_NUSMERFAS S A</v>
          </cell>
          <cell r="L1394" t="str">
            <v>SAUCES 1 MZ F 36 SOLAR 24 FRENTE A MULTIJAIROS</v>
          </cell>
          <cell r="O1394" t="str">
            <v>GUAYAQUIL</v>
          </cell>
          <cell r="P1394" t="str">
            <v>GUAYAQUIL</v>
          </cell>
          <cell r="Q1394" t="str">
            <v>GUAYAS</v>
          </cell>
          <cell r="R1394" t="str">
            <v>2479992</v>
          </cell>
          <cell r="W1394" t="str">
            <v>0992764430001</v>
          </cell>
          <cell r="X1394" t="str">
            <v>0993568377</v>
          </cell>
          <cell r="AA1394">
            <v>44923</v>
          </cell>
          <cell r="AD1394">
            <v>1</v>
          </cell>
          <cell r="AE1394">
            <v>1</v>
          </cell>
          <cell r="AI1394" t="str">
            <v>DESPACHO</v>
          </cell>
          <cell r="AJ1394" t="str">
            <v>NORMAL</v>
          </cell>
          <cell r="AL1394" t="str">
            <v>NO</v>
          </cell>
          <cell r="AN1394" t="str">
            <v>CC RENOVACION B2B NMTELEMARKETING (EXPRESS SOLO QUITO)</v>
          </cell>
          <cell r="AO1394" t="str">
            <v>MULTICANAL B2B</v>
          </cell>
          <cell r="AP1394">
            <v>44923</v>
          </cell>
          <cell r="AR1394" t="str">
            <v>MDELIVERY_2479992</v>
          </cell>
          <cell r="AS1394">
            <v>325157</v>
          </cell>
          <cell r="AT1394" t="str">
            <v>D40</v>
          </cell>
          <cell r="AU1394" t="str">
            <v>BTB</v>
          </cell>
          <cell r="AV1394">
            <v>2</v>
          </cell>
          <cell r="AX1394" t="str">
            <v>EN_TRANSITO</v>
          </cell>
          <cell r="AY1394" t="str">
            <v>LTE IPHONE 14 256GB NEGRO: 2 und - sn. 353514355931794,353514358461088</v>
          </cell>
          <cell r="AZ1394" t="str">
            <v>TERMINAL</v>
          </cell>
          <cell r="BA1394" t="str">
            <v>Entrega con contingente (dos documentos de identidad)</v>
          </cell>
        </row>
        <row r="1395">
          <cell r="A1395" t="str">
            <v>2479994</v>
          </cell>
          <cell r="B1395" t="str">
            <v>MDELIVERY</v>
          </cell>
          <cell r="C1395">
            <v>44923</v>
          </cell>
          <cell r="D1395" t="str">
            <v>FLEXNET ECUADOR - MDELIVERY</v>
          </cell>
          <cell r="E1395" t="str">
            <v>CALLE 28 DE JUNIO S/N Y GARCIA MORENO ENTRADA LLANO GRANDE</v>
          </cell>
          <cell r="H1395" t="str">
            <v>170208</v>
          </cell>
          <cell r="I1395" t="str">
            <v>QUITO</v>
          </cell>
          <cell r="J1395" t="str">
            <v>PICHINCHA</v>
          </cell>
          <cell r="K1395" t="str">
            <v>FABIOLA ALEJANDRA CEVALLOS PADILLA O ELIZABETH OQUENDO_LUAMIGROUP CIA LTDA</v>
          </cell>
          <cell r="L1395" t="str">
            <v>SECTOR EL PINAR ALTO COCHAPAMBA B N48 180 Y CALLE TERCERA</v>
          </cell>
          <cell r="O1395" t="str">
            <v>QUITO</v>
          </cell>
          <cell r="P1395" t="str">
            <v>QUITO</v>
          </cell>
          <cell r="Q1395" t="str">
            <v>PICHINCHA</v>
          </cell>
          <cell r="R1395" t="str">
            <v>2479994</v>
          </cell>
          <cell r="W1395" t="str">
            <v>1792881293001</v>
          </cell>
          <cell r="X1395" t="str">
            <v>0994770233</v>
          </cell>
          <cell r="AA1395">
            <v>44923</v>
          </cell>
          <cell r="AD1395">
            <v>1</v>
          </cell>
          <cell r="AE1395">
            <v>1</v>
          </cell>
          <cell r="AI1395" t="str">
            <v>DESPACHO</v>
          </cell>
          <cell r="AJ1395" t="str">
            <v>EXPRESS</v>
          </cell>
          <cell r="AL1395" t="str">
            <v>NO</v>
          </cell>
          <cell r="AN1395" t="str">
            <v>CC RENOVACION B2B NMTELEMARKETING (EXPRESS SOLO QUITO)</v>
          </cell>
          <cell r="AO1395" t="str">
            <v>MULTICANAL B2B</v>
          </cell>
          <cell r="AP1395">
            <v>44923</v>
          </cell>
          <cell r="AR1395" t="str">
            <v>MDELIVERY_2479994</v>
          </cell>
          <cell r="AS1395">
            <v>325125</v>
          </cell>
          <cell r="AT1395" t="str">
            <v>D40</v>
          </cell>
          <cell r="AU1395" t="str">
            <v>BTB</v>
          </cell>
          <cell r="AV1395">
            <v>1</v>
          </cell>
          <cell r="AX1395" t="str">
            <v>INCIDENCIA</v>
          </cell>
          <cell r="AY1395" t="str">
            <v>LTE XIAOMI REDMI NOTE 11S AZUL: 1 und - sn. 863837056638340</v>
          </cell>
          <cell r="AZ1395" t="str">
            <v>TERMINAL</v>
          </cell>
          <cell r="BA1395" t="str">
            <v>Entrega con contingente (dos documentos de identidad)</v>
          </cell>
        </row>
        <row r="1396">
          <cell r="A1396" t="str">
            <v>2479995</v>
          </cell>
          <cell r="B1396" t="str">
            <v>MDELIVERY</v>
          </cell>
          <cell r="C1396">
            <v>44923</v>
          </cell>
          <cell r="D1396" t="str">
            <v>FLEXNET ECUADOR - MDELIVERY</v>
          </cell>
          <cell r="E1396" t="str">
            <v>CALLE 28 DE JUNIO S/N Y GARCIA MORENO ENTRADA LLANO GRANDE</v>
          </cell>
          <cell r="H1396" t="str">
            <v>170208</v>
          </cell>
          <cell r="I1396" t="str">
            <v>QUITO</v>
          </cell>
          <cell r="J1396" t="str">
            <v>PICHINCHA</v>
          </cell>
          <cell r="K1396" t="str">
            <v>ALFONSO GUSTAVO GANCHOZO VILLAO_ALFONSO GUSTAVO GANCHOZO VILLAO</v>
          </cell>
          <cell r="L1396" t="str">
            <v>GUASMO SUR COOP DISTON PRECIADO MZ 2074 SL 23</v>
          </cell>
          <cell r="O1396" t="str">
            <v>GUAYAQUIL</v>
          </cell>
          <cell r="P1396" t="str">
            <v>GUAYAQUIL</v>
          </cell>
          <cell r="Q1396" t="str">
            <v>GUAYAS</v>
          </cell>
          <cell r="R1396" t="str">
            <v>2479995</v>
          </cell>
          <cell r="W1396" t="str">
            <v>0941572463001</v>
          </cell>
          <cell r="X1396" t="str">
            <v>0960546846</v>
          </cell>
          <cell r="AA1396">
            <v>44923</v>
          </cell>
          <cell r="AD1396">
            <v>1</v>
          </cell>
          <cell r="AE1396">
            <v>1</v>
          </cell>
          <cell r="AI1396" t="str">
            <v>DESPACHO</v>
          </cell>
          <cell r="AJ1396" t="str">
            <v>NORMAL</v>
          </cell>
          <cell r="AL1396" t="str">
            <v>NO</v>
          </cell>
          <cell r="AN1396" t="str">
            <v>CC RENOVACION B2B NMTELEMARKETING (EXPRESS SOLO QUITO)</v>
          </cell>
          <cell r="AO1396" t="str">
            <v>MULTICANAL B2B</v>
          </cell>
          <cell r="AP1396">
            <v>44923</v>
          </cell>
          <cell r="AR1396" t="str">
            <v>MDELIVERY_2479995</v>
          </cell>
          <cell r="AS1396">
            <v>325155</v>
          </cell>
          <cell r="AT1396" t="str">
            <v>D40</v>
          </cell>
          <cell r="AU1396" t="str">
            <v>BTB</v>
          </cell>
          <cell r="AV1396">
            <v>1</v>
          </cell>
          <cell r="AX1396" t="str">
            <v>EN_TRANSITO</v>
          </cell>
          <cell r="AY1396" t="str">
            <v>LTE SAMSUNG A33 5G NEGRO: 1 und - sn. 352429893218862</v>
          </cell>
          <cell r="AZ1396" t="str">
            <v>TERMINAL</v>
          </cell>
          <cell r="BA1396" t="str">
            <v>Entrega con contingente (dos documentos de identidad)</v>
          </cell>
        </row>
        <row r="1397">
          <cell r="A1397" t="str">
            <v>2479996</v>
          </cell>
          <cell r="B1397" t="str">
            <v>MDELIVERY</v>
          </cell>
          <cell r="C1397">
            <v>44923</v>
          </cell>
          <cell r="D1397" t="str">
            <v>FLEXNET ECUADOR - MDELIVERY</v>
          </cell>
          <cell r="E1397" t="str">
            <v>CALLE 28 DE JUNIO S/N Y GARCIA MORENO ENTRADA LLANO GRANDE</v>
          </cell>
          <cell r="H1397" t="str">
            <v>170208</v>
          </cell>
          <cell r="I1397" t="str">
            <v>QUITO</v>
          </cell>
          <cell r="J1397" t="str">
            <v>PICHINCHA</v>
          </cell>
          <cell r="K1397" t="str">
            <v>JORGE LUIS ZAMBRANO MENDOZA_JORGE LUIS ZAMBRANO MENDOZA</v>
          </cell>
          <cell r="L1397" t="str">
            <v>ROCAFUERTE AV DON BOSCO Y BYPASS RUTA DEL PONDYLUS EN TALLER AUTOMOTRIZ DE CERRAMIENTO BLANCO</v>
          </cell>
          <cell r="O1397" t="str">
            <v>ROCAFUERTE</v>
          </cell>
          <cell r="P1397" t="str">
            <v>ROCAFUERTE</v>
          </cell>
          <cell r="Q1397" t="str">
            <v>MANABI</v>
          </cell>
          <cell r="R1397" t="str">
            <v>2479996</v>
          </cell>
          <cell r="W1397" t="str">
            <v>1312141656</v>
          </cell>
          <cell r="X1397" t="str">
            <v>0960743524</v>
          </cell>
          <cell r="AA1397">
            <v>44923</v>
          </cell>
          <cell r="AD1397">
            <v>1</v>
          </cell>
          <cell r="AE1397">
            <v>1</v>
          </cell>
          <cell r="AI1397" t="str">
            <v>DESPACHO</v>
          </cell>
          <cell r="AJ1397" t="str">
            <v>NORMAL</v>
          </cell>
          <cell r="AL1397" t="str">
            <v>NO</v>
          </cell>
          <cell r="AN1397" t="str">
            <v>DAS CARGO A LA CUENTA (DELIVERY)</v>
          </cell>
          <cell r="AO1397" t="str">
            <v>DISTRIBUIDORES</v>
          </cell>
          <cell r="AP1397">
            <v>44923</v>
          </cell>
          <cell r="AR1397" t="str">
            <v>MDELIVERY_2479996</v>
          </cell>
          <cell r="AS1397">
            <v>325159</v>
          </cell>
          <cell r="AT1397" t="str">
            <v>D40</v>
          </cell>
          <cell r="AU1397" t="str">
            <v>BTB</v>
          </cell>
          <cell r="AV1397">
            <v>1</v>
          </cell>
          <cell r="AX1397" t="str">
            <v>EN_TRANSITO</v>
          </cell>
          <cell r="AY1397" t="str">
            <v>HALFSIM MOVISTAR: 1 und - sn. 8959300520559270148</v>
          </cell>
          <cell r="AZ1397" t="str">
            <v>SIMCARD</v>
          </cell>
          <cell r="BA1397" t="str">
            <v>EMPRESAS TITULAR AUSENTE ENTREGA CON SELLO</v>
          </cell>
        </row>
        <row r="1398">
          <cell r="A1398" t="str">
            <v>2479997</v>
          </cell>
          <cell r="B1398" t="str">
            <v>MDELIVERY</v>
          </cell>
          <cell r="C1398">
            <v>44923</v>
          </cell>
          <cell r="D1398" t="str">
            <v>FLEXNET ECUADOR - MDELIVERY</v>
          </cell>
          <cell r="E1398" t="str">
            <v>CALLE 28 DE JUNIO S/N Y GARCIA MORENO ENTRADA LLANO GRANDE</v>
          </cell>
          <cell r="H1398" t="str">
            <v>170208</v>
          </cell>
          <cell r="I1398" t="str">
            <v>QUITO</v>
          </cell>
          <cell r="J1398" t="str">
            <v>PICHINCHA</v>
          </cell>
          <cell r="K1398" t="str">
            <v>CRISTINA PAVON_CORDOVA ENDARA OLIVER JAVIER</v>
          </cell>
          <cell r="L1398" t="str">
            <v>AV TORIBIO MONTES Y DANIEL HIDALGO N27 07</v>
          </cell>
          <cell r="O1398" t="str">
            <v>QUITO</v>
          </cell>
          <cell r="P1398" t="str">
            <v>QUITO</v>
          </cell>
          <cell r="Q1398" t="str">
            <v>PICHINCHA</v>
          </cell>
          <cell r="R1398" t="str">
            <v>2479997</v>
          </cell>
          <cell r="W1398" t="str">
            <v>1004043855001</v>
          </cell>
          <cell r="X1398" t="str">
            <v>0984746868</v>
          </cell>
          <cell r="AA1398">
            <v>44923</v>
          </cell>
          <cell r="AD1398">
            <v>1</v>
          </cell>
          <cell r="AE1398">
            <v>1</v>
          </cell>
          <cell r="AI1398" t="str">
            <v>DESPACHO</v>
          </cell>
          <cell r="AJ1398" t="str">
            <v>EXPRESS</v>
          </cell>
          <cell r="AL1398" t="str">
            <v>NO</v>
          </cell>
          <cell r="AN1398" t="str">
            <v>PEDIDO EXPRESS SOLO QUITO (INGRESAR ANTES DE LAS 11:00 AM)</v>
          </cell>
          <cell r="AO1398" t="str">
            <v>DISTRIBUIDORES</v>
          </cell>
          <cell r="AP1398">
            <v>44923</v>
          </cell>
          <cell r="AR1398" t="str">
            <v>MDELIVERY_2479997</v>
          </cell>
          <cell r="AS1398">
            <v>325124</v>
          </cell>
          <cell r="AT1398" t="str">
            <v>D40</v>
          </cell>
          <cell r="AU1398" t="str">
            <v>BTB</v>
          </cell>
          <cell r="AV1398">
            <v>1</v>
          </cell>
          <cell r="AX1398" t="str">
            <v>ENTREGADO</v>
          </cell>
          <cell r="AY1398" t="str">
            <v>HALFSIM MOVISTAR: 1 und - sn. 8959300520559270171</v>
          </cell>
          <cell r="AZ1398" t="str">
            <v>SIMCARD</v>
          </cell>
          <cell r="BA1398" t="str">
            <v/>
          </cell>
        </row>
        <row r="1399">
          <cell r="A1399" t="str">
            <v>2479998</v>
          </cell>
          <cell r="B1399" t="str">
            <v>MDELIVERY</v>
          </cell>
          <cell r="C1399">
            <v>44923</v>
          </cell>
          <cell r="D1399" t="str">
            <v>FLEXNET ECUADOR - MDELIVERY</v>
          </cell>
          <cell r="E1399" t="str">
            <v>CALLE 28 DE JUNIO S/N Y GARCIA MORENO ENTRADA LLANO GRANDE</v>
          </cell>
          <cell r="H1399" t="str">
            <v>170208</v>
          </cell>
          <cell r="I1399" t="str">
            <v>QUITO</v>
          </cell>
          <cell r="J1399" t="str">
            <v>PICHINCHA</v>
          </cell>
          <cell r="K1399" t="str">
            <v>RUBEN MORALES_COMERCIALIZADORA DEL ECUADOR CRADS C A</v>
          </cell>
          <cell r="L1399" t="str">
            <v>GPS DEL CLIENTE 0 101072 78 434494 CALLE CAPITAN GIOVANNI CALLES LASCANO Y LAS LOMAS PASANDO EL CONJUNTO LA CAMPINA EN LA PRIMERA INTERSECCION A MANO DERECHA AL FONDO</v>
          </cell>
          <cell r="O1399" t="str">
            <v>QUITO</v>
          </cell>
          <cell r="P1399" t="str">
            <v>QUITO</v>
          </cell>
          <cell r="Q1399" t="str">
            <v>PICHINCHA</v>
          </cell>
          <cell r="R1399" t="str">
            <v>2479998</v>
          </cell>
          <cell r="W1399" t="str">
            <v>1792845696001</v>
          </cell>
          <cell r="X1399" t="str">
            <v>0987602291</v>
          </cell>
          <cell r="AA1399">
            <v>44923</v>
          </cell>
          <cell r="AD1399">
            <v>1</v>
          </cell>
          <cell r="AE1399">
            <v>1</v>
          </cell>
          <cell r="AI1399" t="str">
            <v>DESPACHO</v>
          </cell>
          <cell r="AJ1399" t="str">
            <v>EXPRESS</v>
          </cell>
          <cell r="AL1399" t="str">
            <v>NO</v>
          </cell>
          <cell r="AN1399" t="str">
            <v>PEDIDO EXPRESS SOLO QUITO (INGRESAR ANTES DE LAS 11:00 AM)</v>
          </cell>
          <cell r="AO1399" t="str">
            <v>DISTRIBUIDORES</v>
          </cell>
          <cell r="AP1399">
            <v>44923</v>
          </cell>
          <cell r="AR1399" t="str">
            <v>MDELIVERY_2479998</v>
          </cell>
          <cell r="AS1399">
            <v>325128</v>
          </cell>
          <cell r="AT1399" t="str">
            <v>D40</v>
          </cell>
          <cell r="AU1399" t="str">
            <v>BTB</v>
          </cell>
          <cell r="AV1399">
            <v>40</v>
          </cell>
          <cell r="AX1399" t="str">
            <v>ENTREGADO</v>
          </cell>
          <cell r="AY1399" t="str">
            <v>HALFSIM MOVISTAR: 40 und - sn. 8959300420557780505,8959300420557780653,8959300520559268456,8959300420557780521,8959300420557781008,8959300420557780711,8959300420557780745,8959300420557780646,8959300420557780398,8959300420557780737,8959300520559268555,8959300420557780778,8959300520559268589,8959300420552898922,8959300420557780414,8959300420557780497,8959300420557780489,8959300520559268548,8959300420557780596,8959300420557231947,8959300420557780638,8959300420557780455,8959300520559268597,8959300520559268514,8959300520559268498,8959300420557780380,8959300420557780554,8959300420557780786,8959300520556432931,8959300420557780703,8959300420557754187,8959300420557780679,8959300420557780968,8959300520559268530,8959300520559269108,8959300520559269843,8959300520559269967,8959300520559268902,8959300520559268738,8959300520559270072</v>
          </cell>
          <cell r="AZ1399" t="str">
            <v>SIMCARD</v>
          </cell>
          <cell r="BA1399" t="str">
            <v/>
          </cell>
        </row>
        <row r="1400">
          <cell r="A1400" t="str">
            <v>2480038</v>
          </cell>
          <cell r="B1400" t="str">
            <v>MDELIVERY</v>
          </cell>
          <cell r="C1400">
            <v>44923</v>
          </cell>
          <cell r="D1400" t="str">
            <v>FLEXNET ECUADOR - MDELIVERY</v>
          </cell>
          <cell r="E1400" t="str">
            <v>CALLE 28 DE JUNIO S/N Y GARCIA MORENO ENTRADA LLANO GRANDE</v>
          </cell>
          <cell r="H1400" t="str">
            <v>170208</v>
          </cell>
          <cell r="I1400" t="str">
            <v>QUITO</v>
          </cell>
          <cell r="J1400" t="str">
            <v>PICHINCHA</v>
          </cell>
          <cell r="K1400" t="str">
            <v>MARIA JOSE AUZ VINUEZA_MARIA JOSE AUZ VINUEZA</v>
          </cell>
          <cell r="L1400" t="str">
            <v>ASCARAY Y GUALACEO LOTE 1A JUNTO AL ASILO DE ANCIANOS SAN INGNACIO DE LOYOLA SECTOR COLIBRI</v>
          </cell>
          <cell r="O1400" t="str">
            <v>RUMIÑAHUI</v>
          </cell>
          <cell r="P1400" t="str">
            <v>RUMIÑAHUI</v>
          </cell>
          <cell r="Q1400" t="str">
            <v>PICHINCHA</v>
          </cell>
          <cell r="R1400" t="str">
            <v>2480038</v>
          </cell>
          <cell r="W1400" t="str">
            <v>1713548087001</v>
          </cell>
          <cell r="X1400" t="str">
            <v>0984086358/0984027273</v>
          </cell>
          <cell r="AA1400">
            <v>44923</v>
          </cell>
          <cell r="AD1400">
            <v>1</v>
          </cell>
          <cell r="AE1400">
            <v>1</v>
          </cell>
          <cell r="AI1400" t="str">
            <v>DESPACHO</v>
          </cell>
          <cell r="AJ1400" t="str">
            <v>NORMAL</v>
          </cell>
          <cell r="AL1400" t="str">
            <v>NO</v>
          </cell>
          <cell r="AN1400" t="str">
            <v>DAS CARGO A LA CUENTA (DELIVERY)</v>
          </cell>
          <cell r="AO1400" t="str">
            <v>DISTRIBUIDORES</v>
          </cell>
          <cell r="AP1400">
            <v>44923</v>
          </cell>
          <cell r="AR1400" t="str">
            <v>MDELIVERY_2480038</v>
          </cell>
          <cell r="AS1400">
            <v>325154</v>
          </cell>
          <cell r="AT1400" t="str">
            <v>D40</v>
          </cell>
          <cell r="AU1400" t="str">
            <v>BTB</v>
          </cell>
          <cell r="AV1400">
            <v>1</v>
          </cell>
          <cell r="AX1400" t="str">
            <v>HABILITADO RUTEO</v>
          </cell>
          <cell r="AY1400" t="str">
            <v>HALFSIM MOVISTAR: 1 und - sn. 8959300520559270197</v>
          </cell>
          <cell r="AZ1400" t="str">
            <v>SIMCARD</v>
          </cell>
          <cell r="BA1400" t="str">
            <v>EMPRESAS TITULAR AUSENTE ENTREGA CON SELLO</v>
          </cell>
        </row>
        <row r="1401">
          <cell r="A1401" t="str">
            <v>2480039</v>
          </cell>
          <cell r="B1401" t="str">
            <v>MDELIVERY</v>
          </cell>
          <cell r="C1401">
            <v>44923</v>
          </cell>
          <cell r="D1401" t="str">
            <v>FLEXNET ECUADOR - MDELIVERY</v>
          </cell>
          <cell r="E1401" t="str">
            <v>CALLE 28 DE JUNIO S/N Y GARCIA MORENO ENTRADA LLANO GRANDE</v>
          </cell>
          <cell r="H1401" t="str">
            <v>170208</v>
          </cell>
          <cell r="I1401" t="str">
            <v>QUITO</v>
          </cell>
          <cell r="J1401" t="str">
            <v>PICHINCHA</v>
          </cell>
          <cell r="K1401" t="str">
            <v>VIVIANA CHIQUE_NESTLE ECUADOR S A</v>
          </cell>
          <cell r="L1401" t="str">
            <v>AV SIMON BOLIVAR KM 3 5 DE SURF A NORTE ANTES DEL INGRESO HACIA NAYON 200KN DESPUES DEL COLEGIO LICEO CAMPOVERDE PT NAYON NESTLE</v>
          </cell>
          <cell r="O1401" t="str">
            <v>QUITO</v>
          </cell>
          <cell r="P1401" t="str">
            <v>QUITO</v>
          </cell>
          <cell r="Q1401" t="str">
            <v>PICHINCHA</v>
          </cell>
          <cell r="R1401" t="str">
            <v>2480039</v>
          </cell>
          <cell r="W1401" t="str">
            <v>0990032246001</v>
          </cell>
          <cell r="X1401" t="str">
            <v>0967154864</v>
          </cell>
          <cell r="AA1401">
            <v>44923</v>
          </cell>
          <cell r="AD1401">
            <v>1</v>
          </cell>
          <cell r="AE1401">
            <v>1</v>
          </cell>
          <cell r="AI1401" t="str">
            <v>DESPACHO</v>
          </cell>
          <cell r="AJ1401" t="str">
            <v>NORMAL</v>
          </cell>
          <cell r="AL1401" t="str">
            <v>NO</v>
          </cell>
          <cell r="AN1401" t="str">
            <v>POSVENTA GGCC Y NEGOCIOS</v>
          </cell>
          <cell r="AO1401" t="str">
            <v>GGCC / NEGOCIOS</v>
          </cell>
          <cell r="AP1401">
            <v>44923</v>
          </cell>
          <cell r="AR1401" t="str">
            <v>MDELIVERY_2480039</v>
          </cell>
          <cell r="AS1401">
            <v>325158</v>
          </cell>
          <cell r="AT1401" t="str">
            <v>D40</v>
          </cell>
          <cell r="AU1401" t="str">
            <v>BTB</v>
          </cell>
          <cell r="AV1401">
            <v>1</v>
          </cell>
          <cell r="AX1401" t="str">
            <v>HABILITADO RUTEO</v>
          </cell>
          <cell r="AY1401" t="str">
            <v>LTE SAMSUNG A13 AZUL: 1 und - sn. 352177399182260</v>
          </cell>
          <cell r="AZ1401" t="str">
            <v>TERMINAL</v>
          </cell>
          <cell r="BA1401" t="str">
            <v/>
          </cell>
        </row>
        <row r="1402">
          <cell r="A1402" t="str">
            <v>2480040</v>
          </cell>
          <cell r="B1402" t="str">
            <v>MDELIVERY</v>
          </cell>
          <cell r="C1402">
            <v>44923</v>
          </cell>
          <cell r="D1402" t="str">
            <v>FLEXNET ECUADOR - MDELIVERY</v>
          </cell>
          <cell r="E1402" t="str">
            <v>CALLE 28 DE JUNIO S/N Y GARCIA MORENO ENTRADA LLANO GRANDE</v>
          </cell>
          <cell r="H1402" t="str">
            <v>170208</v>
          </cell>
          <cell r="I1402" t="str">
            <v>QUITO</v>
          </cell>
          <cell r="J1402" t="str">
            <v>PICHINCHA</v>
          </cell>
          <cell r="K1402" t="str">
            <v>CARLOS QUILLUPANGUI_INNOVATRESEC CONSULTORES CIA LTDA</v>
          </cell>
          <cell r="L1402" t="str">
            <v>QUITO CAPITAN RAMON BORJA 8 23 Y AV 6 DE DICIEMBRE</v>
          </cell>
          <cell r="O1402" t="str">
            <v>QUITO</v>
          </cell>
          <cell r="P1402" t="str">
            <v>QUITO</v>
          </cell>
          <cell r="Q1402" t="str">
            <v>PICHINCHA</v>
          </cell>
          <cell r="R1402" t="str">
            <v>2480040</v>
          </cell>
          <cell r="W1402" t="str">
            <v>1792628881001</v>
          </cell>
          <cell r="X1402" t="str">
            <v>0984901009</v>
          </cell>
          <cell r="AA1402">
            <v>44923</v>
          </cell>
          <cell r="AD1402">
            <v>1</v>
          </cell>
          <cell r="AE1402">
            <v>1</v>
          </cell>
          <cell r="AI1402" t="str">
            <v>DESPACHO</v>
          </cell>
          <cell r="AJ1402" t="str">
            <v>NORMAL</v>
          </cell>
          <cell r="AL1402" t="str">
            <v>NO</v>
          </cell>
          <cell r="AN1402" t="str">
            <v>PEDIDO EXPRESS SOLO QUITO (INGRESAR ANTES DE LAS 11:00 AM)</v>
          </cell>
          <cell r="AO1402" t="str">
            <v>DISTRIBUIDORES</v>
          </cell>
          <cell r="AP1402">
            <v>44923</v>
          </cell>
          <cell r="AR1402" t="str">
            <v>MDELIVERY_2480040</v>
          </cell>
          <cell r="AS1402">
            <v>325286</v>
          </cell>
          <cell r="AT1402" t="str">
            <v>D40</v>
          </cell>
          <cell r="AU1402" t="str">
            <v>BTB</v>
          </cell>
          <cell r="AV1402">
            <v>5</v>
          </cell>
          <cell r="AX1402" t="str">
            <v>HABILITADO RUTEO</v>
          </cell>
          <cell r="AY1402" t="str">
            <v>HALFSIM MOVISTAR: 5 und - sn. 8959300520559269777,8959300520559269785,8959300520559270114,8959300520559270122,8959300520559270106</v>
          </cell>
          <cell r="AZ1402" t="str">
            <v>SIMCARD</v>
          </cell>
          <cell r="BA1402" t="str">
            <v/>
          </cell>
        </row>
        <row r="1403">
          <cell r="A1403" t="str">
            <v>2480045</v>
          </cell>
          <cell r="B1403" t="str">
            <v>MDELIVERY</v>
          </cell>
          <cell r="C1403">
            <v>44923</v>
          </cell>
          <cell r="D1403" t="str">
            <v>FLEXNET ECUADOR - MDELIVERY</v>
          </cell>
          <cell r="E1403" t="str">
            <v>CALLE 28 DE JUNIO S/N Y GARCIA MORENO ENTRADA LLANO GRANDE</v>
          </cell>
          <cell r="H1403" t="str">
            <v>170208</v>
          </cell>
          <cell r="I1403" t="str">
            <v>QUITO</v>
          </cell>
          <cell r="J1403" t="str">
            <v>PICHINCHA</v>
          </cell>
          <cell r="K1403" t="str">
            <v>JUAN PABLO BARZALLO_UNIDAD EDUCATIVA SANTANA UNESA S A</v>
          </cell>
          <cell r="L1403" t="str">
            <v>AZUAY CUENCA AV LOS CEREZOS S N A 100 METROS DE LA AV ABELARDO J ANDRADE JUNTO A LA PLANTA DE LA EMPRESA MP3</v>
          </cell>
          <cell r="O1403" t="str">
            <v>CUENCA</v>
          </cell>
          <cell r="P1403" t="str">
            <v>CUENCA</v>
          </cell>
          <cell r="Q1403" t="str">
            <v>AZUAY</v>
          </cell>
          <cell r="R1403" t="str">
            <v>2480045</v>
          </cell>
          <cell r="W1403" t="str">
            <v>0190150259001</v>
          </cell>
          <cell r="X1403" t="str">
            <v>0997531509</v>
          </cell>
          <cell r="AA1403">
            <v>44923</v>
          </cell>
          <cell r="AD1403">
            <v>1</v>
          </cell>
          <cell r="AE1403">
            <v>1</v>
          </cell>
          <cell r="AI1403" t="str">
            <v>DESPACHO</v>
          </cell>
          <cell r="AJ1403" t="str">
            <v>NORMAL</v>
          </cell>
          <cell r="AL1403" t="str">
            <v>NO</v>
          </cell>
          <cell r="AN1403" t="str">
            <v>ACTIVACIONES B2B PORTABILIDADES SOLO SIMCARD</v>
          </cell>
          <cell r="AO1403" t="str">
            <v>GGCC / NEGOCIOS</v>
          </cell>
          <cell r="AP1403">
            <v>44923</v>
          </cell>
          <cell r="AR1403" t="str">
            <v>MDELIVERY_2480045</v>
          </cell>
          <cell r="AS1403">
            <v>325284</v>
          </cell>
          <cell r="AT1403" t="str">
            <v>D40</v>
          </cell>
          <cell r="AU1403" t="str">
            <v>BTB</v>
          </cell>
          <cell r="AV1403">
            <v>1</v>
          </cell>
          <cell r="AX1403" t="str">
            <v>HABILITADO RUTEO</v>
          </cell>
          <cell r="AY1403" t="str">
            <v>HALFSIM MOVISTAR: 1 und - sn. 8959300520560934856</v>
          </cell>
          <cell r="AZ1403" t="str">
            <v>SIMCARD</v>
          </cell>
          <cell r="BA1403" t="str">
            <v/>
          </cell>
        </row>
        <row r="1404">
          <cell r="A1404" t="str">
            <v>2480046</v>
          </cell>
          <cell r="B1404" t="str">
            <v>MDELIVERY</v>
          </cell>
          <cell r="C1404">
            <v>44923</v>
          </cell>
          <cell r="D1404" t="str">
            <v>FLEXNET ECUADOR - MDELIVERY</v>
          </cell>
          <cell r="E1404" t="str">
            <v>CALLE 28 DE JUNIO S/N Y GARCIA MORENO ENTRADA LLANO GRANDE</v>
          </cell>
          <cell r="H1404" t="str">
            <v>170208</v>
          </cell>
          <cell r="I1404" t="str">
            <v>QUITO</v>
          </cell>
          <cell r="J1404" t="str">
            <v>PICHINCHA</v>
          </cell>
          <cell r="K1404" t="str">
            <v>HORACIO DIAZ_ENVAGRIF C A ENVASADOS AGRICOLAS Y FRUTALES</v>
          </cell>
          <cell r="L1404" t="str">
            <v>CALLE CARCHI N 904 Y AV INTEROCEANICA QUITO 170184 QUITO QUITO PICHINCHA REGION SIERRA ECUADOR</v>
          </cell>
          <cell r="O1404" t="str">
            <v>QUITO</v>
          </cell>
          <cell r="P1404" t="str">
            <v>QUITO</v>
          </cell>
          <cell r="Q1404" t="str">
            <v>PICHINCHA</v>
          </cell>
          <cell r="R1404" t="str">
            <v>2480046</v>
          </cell>
          <cell r="W1404" t="str">
            <v>1791227433001</v>
          </cell>
          <cell r="X1404" t="str">
            <v>0995788941</v>
          </cell>
          <cell r="AA1404">
            <v>44923</v>
          </cell>
          <cell r="AD1404">
            <v>1</v>
          </cell>
          <cell r="AE1404">
            <v>1</v>
          </cell>
          <cell r="AI1404" t="str">
            <v>DESPACHO</v>
          </cell>
          <cell r="AJ1404" t="str">
            <v>NORMAL</v>
          </cell>
          <cell r="AL1404" t="str">
            <v>NO</v>
          </cell>
          <cell r="AN1404" t="str">
            <v>367 EMPRESAS Y NEGOCIOS (EXPRESS SOLO QUITO)</v>
          </cell>
          <cell r="AO1404" t="str">
            <v>GGCC / NEGOCIOS</v>
          </cell>
          <cell r="AP1404">
            <v>44923</v>
          </cell>
          <cell r="AR1404" t="str">
            <v>MDELIVERY_2480046</v>
          </cell>
          <cell r="AS1404">
            <v>325288</v>
          </cell>
          <cell r="AT1404" t="str">
            <v>D40</v>
          </cell>
          <cell r="AU1404" t="str">
            <v>BTB</v>
          </cell>
          <cell r="AV1404">
            <v>1</v>
          </cell>
          <cell r="AX1404" t="str">
            <v>HABILITADO RUTEO</v>
          </cell>
          <cell r="AY1404" t="str">
            <v>HALFSIM MOVISTAR: 1 und - sn. 8959300520559270189</v>
          </cell>
          <cell r="AZ1404" t="str">
            <v>SIMCARD</v>
          </cell>
          <cell r="BA1404" t="str">
            <v/>
          </cell>
        </row>
        <row r="1405">
          <cell r="A1405" t="str">
            <v>2480047</v>
          </cell>
          <cell r="B1405" t="str">
            <v>MDELIVERY</v>
          </cell>
          <cell r="C1405">
            <v>44923</v>
          </cell>
          <cell r="D1405" t="str">
            <v>FLEXNET ECUADOR - MDELIVERY</v>
          </cell>
          <cell r="E1405" t="str">
            <v>CALLE 28 DE JUNIO S/N Y GARCIA MORENO ENTRADA LLANO GRANDE</v>
          </cell>
          <cell r="H1405" t="str">
            <v>170208</v>
          </cell>
          <cell r="I1405" t="str">
            <v>QUITO</v>
          </cell>
          <cell r="J1405" t="str">
            <v>PICHINCHA</v>
          </cell>
          <cell r="K1405" t="str">
            <v>SOFIA ALEXANDRA BENITEZ RECALDE_ASOCIACION SOLIDARISTA PROFUTURO</v>
          </cell>
          <cell r="L1405" t="str">
            <v>HOLCIM PLANTA QUITO NORTE AV MANUEL ZAMBRANO 200 Y 6 DE DICIEMBRE</v>
          </cell>
          <cell r="O1405" t="str">
            <v>QUITO</v>
          </cell>
          <cell r="P1405" t="str">
            <v>QUITO</v>
          </cell>
          <cell r="Q1405" t="str">
            <v>PICHINCHA</v>
          </cell>
          <cell r="R1405" t="str">
            <v>2480047</v>
          </cell>
          <cell r="W1405" t="str">
            <v>0992424222001</v>
          </cell>
          <cell r="X1405" t="str">
            <v>0987383995</v>
          </cell>
          <cell r="AA1405">
            <v>44923</v>
          </cell>
          <cell r="AD1405">
            <v>1</v>
          </cell>
          <cell r="AE1405">
            <v>1</v>
          </cell>
          <cell r="AI1405" t="str">
            <v>DESPACHO</v>
          </cell>
          <cell r="AJ1405" t="str">
            <v>NORMAL</v>
          </cell>
          <cell r="AL1405" t="str">
            <v>NO</v>
          </cell>
          <cell r="AN1405" t="str">
            <v>367 EMPRESAS Y NEGOCIOS</v>
          </cell>
          <cell r="AO1405" t="str">
            <v>GGCC / NEGOCIOS</v>
          </cell>
          <cell r="AP1405">
            <v>44923</v>
          </cell>
          <cell r="AR1405" t="str">
            <v>MDELIVERY_2480047</v>
          </cell>
          <cell r="AS1405">
            <v>325281</v>
          </cell>
          <cell r="AT1405" t="str">
            <v>D40</v>
          </cell>
          <cell r="AU1405" t="str">
            <v>BTB</v>
          </cell>
          <cell r="AV1405">
            <v>1</v>
          </cell>
          <cell r="AX1405" t="str">
            <v>HABILITADO RUTEO</v>
          </cell>
          <cell r="AY1405" t="str">
            <v>LTE SAMSUNG A33 5G AZUL: 1 und - sn. 352429893050273</v>
          </cell>
          <cell r="AZ1405" t="str">
            <v>TERMINAL</v>
          </cell>
          <cell r="BA1405" t="str">
            <v/>
          </cell>
        </row>
        <row r="1406">
          <cell r="A1406" t="str">
            <v>2480048</v>
          </cell>
          <cell r="B1406" t="str">
            <v>MDELIVERY</v>
          </cell>
          <cell r="C1406">
            <v>44923</v>
          </cell>
          <cell r="D1406" t="str">
            <v>FLEXNET ECUADOR - MDELIVERY</v>
          </cell>
          <cell r="E1406" t="str">
            <v>CALLE 28 DE JUNIO S/N Y GARCIA MORENO ENTRADA LLANO GRANDE</v>
          </cell>
          <cell r="H1406" t="str">
            <v>170208</v>
          </cell>
          <cell r="I1406" t="str">
            <v>QUITO</v>
          </cell>
          <cell r="J1406" t="str">
            <v>PICHINCHA</v>
          </cell>
          <cell r="K1406" t="str">
            <v>CRISTIAN PAREDES_ BANCO PICHINCHA CA</v>
          </cell>
          <cell r="L1406" t="str">
            <v>AMAZONAS Y PEREIRA MATRIZ BANCO PICHINCHA AV PISO 7</v>
          </cell>
          <cell r="O1406" t="str">
            <v>QUITO</v>
          </cell>
          <cell r="P1406" t="str">
            <v>QUITO</v>
          </cell>
          <cell r="Q1406" t="str">
            <v>PICHINCHA</v>
          </cell>
          <cell r="R1406" t="str">
            <v>2480048</v>
          </cell>
          <cell r="W1406" t="str">
            <v>1790010937001</v>
          </cell>
          <cell r="X1406" t="str">
            <v>0999059226</v>
          </cell>
          <cell r="AA1406">
            <v>44923</v>
          </cell>
          <cell r="AD1406">
            <v>1</v>
          </cell>
          <cell r="AE1406">
            <v>1</v>
          </cell>
          <cell r="AI1406" t="str">
            <v>DESPACHO</v>
          </cell>
          <cell r="AJ1406" t="str">
            <v>NORMAL</v>
          </cell>
          <cell r="AL1406" t="str">
            <v>NO</v>
          </cell>
          <cell r="AN1406" t="str">
            <v>POSVENTA GGCC Y NEGOCIOS (EXPRESS SOLO QUITO)</v>
          </cell>
          <cell r="AO1406" t="str">
            <v>GGCC / NEGOCIOS</v>
          </cell>
          <cell r="AP1406">
            <v>44923</v>
          </cell>
          <cell r="AR1406" t="str">
            <v>MDELIVERY_2480048</v>
          </cell>
          <cell r="AS1406">
            <v>325285</v>
          </cell>
          <cell r="AT1406" t="str">
            <v>D40</v>
          </cell>
          <cell r="AU1406" t="str">
            <v>BTB</v>
          </cell>
          <cell r="AV1406">
            <v>1</v>
          </cell>
          <cell r="AX1406" t="str">
            <v>HABILITADO RUTEO</v>
          </cell>
          <cell r="AY1406" t="str">
            <v>LTE HONOR X8 NEGRO: 1 und - sn. 866184061562562</v>
          </cell>
          <cell r="AZ1406" t="str">
            <v>TERMINAL</v>
          </cell>
          <cell r="BA1406" t="str">
            <v/>
          </cell>
        </row>
        <row r="1407">
          <cell r="A1407" t="str">
            <v>2480049</v>
          </cell>
          <cell r="B1407" t="str">
            <v>MDELIVERY</v>
          </cell>
          <cell r="C1407">
            <v>44923</v>
          </cell>
          <cell r="D1407" t="str">
            <v>FLEXNET ECUADOR - MDELIVERY</v>
          </cell>
          <cell r="E1407" t="str">
            <v>CALLE 28 DE JUNIO S/N Y GARCIA MORENO ENTRADA LLANO GRANDE</v>
          </cell>
          <cell r="H1407" t="str">
            <v>170208</v>
          </cell>
          <cell r="I1407" t="str">
            <v>QUITO</v>
          </cell>
          <cell r="J1407" t="str">
            <v>PICHINCHA</v>
          </cell>
          <cell r="K1407" t="str">
            <v>LUIS FERNANDO VELIZ ALCIVAR_LUIS FERNANDO VELIZ ALCIVAR</v>
          </cell>
          <cell r="L1407" t="str">
            <v>AV RIO YAMBOYA ENTRE AV GEORGETOWN Y AV QUITO DETRAS DE LA GASOLINERA ZAMAVIS</v>
          </cell>
          <cell r="O1407" t="str">
            <v>SANTO DOMINGO</v>
          </cell>
          <cell r="P1407" t="str">
            <v>SANTO DOMINGO</v>
          </cell>
          <cell r="Q1407" t="str">
            <v>SANTO DOMINGO</v>
          </cell>
          <cell r="R1407" t="str">
            <v>2480049</v>
          </cell>
          <cell r="W1407" t="str">
            <v>1721669206001</v>
          </cell>
          <cell r="X1407" t="str">
            <v>0958602588</v>
          </cell>
          <cell r="AA1407">
            <v>44923</v>
          </cell>
          <cell r="AD1407">
            <v>1</v>
          </cell>
          <cell r="AE1407">
            <v>1</v>
          </cell>
          <cell r="AI1407" t="str">
            <v>DESPACHO</v>
          </cell>
          <cell r="AJ1407" t="str">
            <v>NORMAL</v>
          </cell>
          <cell r="AL1407" t="str">
            <v>NO</v>
          </cell>
          <cell r="AN1407" t="str">
            <v>DAS CARGO A LA CUENTA (DELIVERY)</v>
          </cell>
          <cell r="AO1407" t="str">
            <v>DISTRIBUIDORES</v>
          </cell>
          <cell r="AP1407">
            <v>44923</v>
          </cell>
          <cell r="AR1407" t="str">
            <v>MDELIVERY_2480049</v>
          </cell>
          <cell r="AS1407">
            <v>325283</v>
          </cell>
          <cell r="AT1407" t="str">
            <v>D40</v>
          </cell>
          <cell r="AU1407" t="str">
            <v>BTB</v>
          </cell>
          <cell r="AV1407">
            <v>1</v>
          </cell>
          <cell r="AX1407" t="str">
            <v>EN_TRANSITO</v>
          </cell>
          <cell r="AY1407" t="str">
            <v>HALFSIM MOVISTAR: 1 und - sn. 8959300520559270205</v>
          </cell>
          <cell r="AZ1407" t="str">
            <v>SIMCARD</v>
          </cell>
          <cell r="BA1407" t="str">
            <v>EMPRESAS TITULAR AUSENTE ENTREGA CON SELLO</v>
          </cell>
        </row>
        <row r="1408">
          <cell r="A1408" t="str">
            <v>2480050</v>
          </cell>
          <cell r="B1408" t="str">
            <v>MDELIVERY</v>
          </cell>
          <cell r="C1408">
            <v>44923</v>
          </cell>
          <cell r="D1408" t="str">
            <v>FLEXNET ECUADOR - MDELIVERY</v>
          </cell>
          <cell r="E1408" t="str">
            <v>CALLE 28 DE JUNIO S/N Y GARCIA MORENO ENTRADA LLANO GRANDE</v>
          </cell>
          <cell r="H1408" t="str">
            <v>170208</v>
          </cell>
          <cell r="I1408" t="str">
            <v>QUITO</v>
          </cell>
          <cell r="J1408" t="str">
            <v>PICHINCHA</v>
          </cell>
          <cell r="K1408" t="str">
            <v>DENNISSE IZQUIETA_MAYEKAWA ECUADOR S A</v>
          </cell>
          <cell r="L1408" t="str">
            <v>CDLA ALAMOS NORTE AV DESTACAMENTO BASE SUR Y JOSE NICOLAS RAMON DE JESUS MZ 26 SOLAR 18 FRENTE AL CDLA EL CONDOR OFICINAS DE MAYEKAWA</v>
          </cell>
          <cell r="O1408" t="str">
            <v>GUAYAQUIL</v>
          </cell>
          <cell r="P1408" t="str">
            <v>GUAYAQUIL</v>
          </cell>
          <cell r="Q1408" t="str">
            <v>GUAYAS</v>
          </cell>
          <cell r="R1408" t="str">
            <v>2480050</v>
          </cell>
          <cell r="W1408" t="str">
            <v>0992715855001</v>
          </cell>
          <cell r="X1408" t="str">
            <v>0984365172</v>
          </cell>
          <cell r="AA1408">
            <v>44923</v>
          </cell>
          <cell r="AD1408">
            <v>1</v>
          </cell>
          <cell r="AE1408">
            <v>1</v>
          </cell>
          <cell r="AI1408" t="str">
            <v>DESPACHO</v>
          </cell>
          <cell r="AJ1408" t="str">
            <v>NORMAL</v>
          </cell>
          <cell r="AL1408" t="str">
            <v>NO</v>
          </cell>
          <cell r="AN1408" t="str">
            <v>DISTRIBUIDORES NEGOCIOS B2B</v>
          </cell>
          <cell r="AO1408" t="str">
            <v>DISTRIBUIDORES</v>
          </cell>
          <cell r="AP1408">
            <v>44923</v>
          </cell>
          <cell r="AR1408" t="str">
            <v>MDELIVERY_2480050</v>
          </cell>
          <cell r="AS1408">
            <v>325287</v>
          </cell>
          <cell r="AT1408" t="str">
            <v>D40</v>
          </cell>
          <cell r="AU1408" t="str">
            <v>BTB</v>
          </cell>
          <cell r="AV1408">
            <v>1</v>
          </cell>
          <cell r="AX1408" t="str">
            <v>EN_TRANSITO</v>
          </cell>
          <cell r="AY1408" t="str">
            <v>LTE SAMSUNG S21 FE VERDE: 1 und - sn. 352755851108178</v>
          </cell>
          <cell r="AZ1408" t="str">
            <v>TERMINAL</v>
          </cell>
          <cell r="BA1408" t="str">
            <v>Validar Biometrico</v>
          </cell>
        </row>
        <row r="1409">
          <cell r="A1409" t="str">
            <v>2480051</v>
          </cell>
          <cell r="B1409" t="str">
            <v>MDELIVERY</v>
          </cell>
          <cell r="C1409">
            <v>44923</v>
          </cell>
          <cell r="D1409" t="str">
            <v>FLEXNET ECUADOR - MDELIVERY</v>
          </cell>
          <cell r="E1409" t="str">
            <v>CALLE 28 DE JUNIO S/N Y GARCIA MORENO ENTRADA LLANO GRANDE</v>
          </cell>
          <cell r="H1409" t="str">
            <v>170208</v>
          </cell>
          <cell r="I1409" t="str">
            <v>QUITO</v>
          </cell>
          <cell r="J1409" t="str">
            <v>PICHINCHA</v>
          </cell>
          <cell r="K1409" t="str">
            <v>LIVINTON GEOVANNY JARA MORALES_LIVINTON GEOVANNY JARA MORALES</v>
          </cell>
          <cell r="L1409" t="str">
            <v>ESMERALDAS Y 10 DE AGOSTO BARRIO CENTRO EN EL CUERPO DE BOMBREROS</v>
          </cell>
          <cell r="O1409" t="str">
            <v>GUAYAQUIL</v>
          </cell>
          <cell r="P1409" t="str">
            <v>GUAYAQUIL</v>
          </cell>
          <cell r="Q1409" t="str">
            <v>GUAYAS</v>
          </cell>
          <cell r="R1409" t="str">
            <v>2480051</v>
          </cell>
          <cell r="W1409" t="str">
            <v>0918905274001</v>
          </cell>
          <cell r="X1409" t="str">
            <v>0961721029</v>
          </cell>
          <cell r="AA1409">
            <v>44923</v>
          </cell>
          <cell r="AD1409">
            <v>1</v>
          </cell>
          <cell r="AE1409">
            <v>1</v>
          </cell>
          <cell r="AI1409" t="str">
            <v>DESPACHO</v>
          </cell>
          <cell r="AJ1409" t="str">
            <v>NORMAL</v>
          </cell>
          <cell r="AL1409" t="str">
            <v>NO</v>
          </cell>
          <cell r="AN1409" t="str">
            <v>DISTRIBUIDORES NEGOCIOS B2B</v>
          </cell>
          <cell r="AO1409" t="str">
            <v>DISTRIBUIDORES</v>
          </cell>
          <cell r="AP1409">
            <v>44923</v>
          </cell>
          <cell r="AR1409" t="str">
            <v>MDELIVERY_2480051</v>
          </cell>
          <cell r="AS1409">
            <v>325282</v>
          </cell>
          <cell r="AT1409" t="str">
            <v>D40</v>
          </cell>
          <cell r="AU1409" t="str">
            <v>BTB</v>
          </cell>
          <cell r="AV1409">
            <v>1</v>
          </cell>
          <cell r="AX1409" t="str">
            <v>EN_TRANSITO</v>
          </cell>
          <cell r="AY1409" t="str">
            <v>HALFSIM MOVISTAR: 1 und - sn. 8959300520561465371</v>
          </cell>
          <cell r="AZ1409" t="str">
            <v>SIMCARD</v>
          </cell>
          <cell r="BA1409" t="str">
            <v>EMPRESAS TITULAR AUSENTE ENTREGA CON SELLO</v>
          </cell>
        </row>
        <row r="1410">
          <cell r="A1410" t="str">
            <v>2480052</v>
          </cell>
          <cell r="B1410" t="str">
            <v>MDELIVERY</v>
          </cell>
          <cell r="C1410">
            <v>44923</v>
          </cell>
          <cell r="D1410" t="str">
            <v>FLEXNET ECUADOR - MDELIVERY</v>
          </cell>
          <cell r="E1410" t="str">
            <v>CALLE 28 DE JUNIO S/N Y GARCIA MORENO ENTRADA LLANO GRANDE</v>
          </cell>
          <cell r="H1410" t="str">
            <v>170208</v>
          </cell>
          <cell r="I1410" t="str">
            <v>QUITO</v>
          </cell>
          <cell r="J1410" t="str">
            <v>PICHINCHA</v>
          </cell>
          <cell r="K1410" t="str">
            <v>DIEGO MOROCHO_COMITE DE LOS TRABAJADORES DE LA EMPRESA PUBLICA METROPOLITANA DE AGUA POTABLE</v>
          </cell>
          <cell r="L1410" t="str">
            <v>OFICINA PRINCIPAL CETEPMAPS PROVINCIA PICHINCHA CANTON QUITO CALLE OBISPO DIAZ DE LA MADRID 0E8 279 GUALBERTO ARCOS OFICINA 201 REFERENCIA DIAGONAL AL GOE</v>
          </cell>
          <cell r="O1410" t="str">
            <v>QUITO</v>
          </cell>
          <cell r="P1410" t="str">
            <v>QUITO</v>
          </cell>
          <cell r="Q1410" t="str">
            <v>PICHINCHA</v>
          </cell>
          <cell r="R1410" t="str">
            <v>2480052</v>
          </cell>
          <cell r="W1410" t="str">
            <v>1791709594001</v>
          </cell>
          <cell r="X1410" t="str">
            <v>0991462899</v>
          </cell>
          <cell r="AA1410">
            <v>44923</v>
          </cell>
          <cell r="AD1410">
            <v>1</v>
          </cell>
          <cell r="AE1410">
            <v>1</v>
          </cell>
          <cell r="AI1410" t="str">
            <v>DESPACHO</v>
          </cell>
          <cell r="AJ1410" t="str">
            <v>NORMAL</v>
          </cell>
          <cell r="AL1410" t="str">
            <v>NO</v>
          </cell>
          <cell r="AN1410" t="str">
            <v>POSVENTA GGCC Y NEGOCIOS (EXPRESS SOLO QUITO)</v>
          </cell>
          <cell r="AO1410" t="str">
            <v>GGCC / NEGOCIOS</v>
          </cell>
          <cell r="AP1410">
            <v>44923</v>
          </cell>
          <cell r="AR1410" t="str">
            <v>MDELIVERY_2480052</v>
          </cell>
          <cell r="AS1410">
            <v>325294</v>
          </cell>
          <cell r="AT1410" t="str">
            <v>D40</v>
          </cell>
          <cell r="AU1410" t="str">
            <v>BTB</v>
          </cell>
          <cell r="AV1410">
            <v>1</v>
          </cell>
          <cell r="AX1410" t="str">
            <v>HABILITADO RUTEO</v>
          </cell>
          <cell r="AY1410" t="str">
            <v>LTE XIAOMI REDMI NOTE 11 AZUL: 1 und - sn. 869113065923808</v>
          </cell>
          <cell r="AZ1410" t="str">
            <v>TERMINAL</v>
          </cell>
          <cell r="BA1410" t="str">
            <v/>
          </cell>
        </row>
        <row r="1411">
          <cell r="A1411" t="str">
            <v>2480053</v>
          </cell>
          <cell r="B1411" t="str">
            <v>MDELIVERY</v>
          </cell>
          <cell r="C1411">
            <v>44923</v>
          </cell>
          <cell r="D1411" t="str">
            <v>FLEXNET ECUADOR - MDELIVERY</v>
          </cell>
          <cell r="E1411" t="str">
            <v>CALLE 28 DE JUNIO S/N Y GARCIA MORENO ENTRADA LLANO GRANDE</v>
          </cell>
          <cell r="H1411" t="str">
            <v>170208</v>
          </cell>
          <cell r="I1411" t="str">
            <v>QUITO</v>
          </cell>
          <cell r="J1411" t="str">
            <v>PICHINCHA</v>
          </cell>
          <cell r="K1411" t="str">
            <v>TANYA RUANO_SWISSOIL DEL ECUADOR S A SWISSOIL</v>
          </cell>
          <cell r="L1411" t="str">
            <v>CIUDADELA NUEVE DE OCTUBRE CALLEJON NOVENO ENTRE AV DOMINGO COMIN Y LA RIA</v>
          </cell>
          <cell r="O1411" t="str">
            <v>GUAYAQUIL</v>
          </cell>
          <cell r="P1411" t="str">
            <v>GUAYAQUIL</v>
          </cell>
          <cell r="Q1411" t="str">
            <v>GUAYAS</v>
          </cell>
          <cell r="R1411" t="str">
            <v>2480053</v>
          </cell>
          <cell r="W1411" t="str">
            <v>0992634839001</v>
          </cell>
          <cell r="X1411" t="str">
            <v>0994629431</v>
          </cell>
          <cell r="AA1411">
            <v>44923</v>
          </cell>
          <cell r="AD1411">
            <v>1</v>
          </cell>
          <cell r="AE1411">
            <v>1</v>
          </cell>
          <cell r="AI1411" t="str">
            <v>DESPACHO</v>
          </cell>
          <cell r="AJ1411" t="str">
            <v>NORMAL</v>
          </cell>
          <cell r="AL1411" t="str">
            <v>NO</v>
          </cell>
          <cell r="AN1411" t="str">
            <v>PEDIDO EXPRESS DESDE BODEGA GUAYAQUIL</v>
          </cell>
          <cell r="AO1411" t="str">
            <v>GGCC / NEGOCIOS</v>
          </cell>
          <cell r="AP1411">
            <v>44923</v>
          </cell>
          <cell r="AR1411" t="str">
            <v>MDELIVERY_2480053</v>
          </cell>
          <cell r="AS1411">
            <v>325292</v>
          </cell>
          <cell r="AT1411" t="str">
            <v>D40</v>
          </cell>
          <cell r="AU1411" t="str">
            <v>BTB</v>
          </cell>
          <cell r="AV1411">
            <v>5</v>
          </cell>
          <cell r="AX1411" t="str">
            <v>EN_TRANSITO</v>
          </cell>
          <cell r="AY1411" t="str">
            <v>LTE IPHONE 14 PRO 256GB SILVER: 2 und - sn. 351083731444494,351083731000676 / LTE IPHONE 14 PRO 256GB NEGRO: 3 und - sn. 356901458494811,358168384583186,358168385423812</v>
          </cell>
          <cell r="AZ1411" t="str">
            <v>TERMINAL</v>
          </cell>
          <cell r="BA1411" t="str">
            <v/>
          </cell>
        </row>
        <row r="1412">
          <cell r="A1412" t="str">
            <v>2480058</v>
          </cell>
          <cell r="B1412" t="str">
            <v>MDELIVERY</v>
          </cell>
          <cell r="C1412">
            <v>44923</v>
          </cell>
          <cell r="D1412" t="str">
            <v>FLEXNET ECUADOR - MDELIVERY</v>
          </cell>
          <cell r="E1412" t="str">
            <v>CALLE 28 DE JUNIO S/N Y GARCIA MORENO ENTRADA LLANO GRANDE</v>
          </cell>
          <cell r="H1412" t="str">
            <v>170208</v>
          </cell>
          <cell r="I1412" t="str">
            <v>QUITO</v>
          </cell>
          <cell r="J1412" t="str">
            <v>PICHINCHA</v>
          </cell>
          <cell r="K1412" t="str">
            <v>FREDDY CASTILLO_ JOSE ROBERTO JUBERT PONCE SEVILLA</v>
          </cell>
          <cell r="L1412" t="str">
            <v>LALAMA ENTRE ROCAFUERTE Y CUENCA FRENTE AL DISPENSARIO NUESTRA SENORA DE LA ELEVACION</v>
          </cell>
          <cell r="O1412" t="str">
            <v>AMBATO</v>
          </cell>
          <cell r="P1412" t="str">
            <v>AMBATO</v>
          </cell>
          <cell r="Q1412" t="str">
            <v>TUNGURAHUA</v>
          </cell>
          <cell r="R1412" t="str">
            <v>2480058</v>
          </cell>
          <cell r="W1412" t="str">
            <v>1891702104001</v>
          </cell>
          <cell r="X1412" t="str">
            <v>0999737047</v>
          </cell>
          <cell r="AA1412">
            <v>44923</v>
          </cell>
          <cell r="AD1412">
            <v>1</v>
          </cell>
          <cell r="AE1412">
            <v>1</v>
          </cell>
          <cell r="AI1412" t="str">
            <v>DESPACHO</v>
          </cell>
          <cell r="AJ1412" t="str">
            <v>NORMAL</v>
          </cell>
          <cell r="AL1412" t="str">
            <v>NO</v>
          </cell>
          <cell r="AN1412" t="str">
            <v>DAS CARGO A LA CUENTA (DELIVERY)</v>
          </cell>
          <cell r="AO1412" t="str">
            <v>DISTRIBUIDORES</v>
          </cell>
          <cell r="AP1412">
            <v>44923</v>
          </cell>
          <cell r="AR1412" t="str">
            <v>MDELIVERY_2480058</v>
          </cell>
          <cell r="AS1412">
            <v>325296</v>
          </cell>
          <cell r="AT1412" t="str">
            <v>D40</v>
          </cell>
          <cell r="AU1412" t="str">
            <v>BTB</v>
          </cell>
          <cell r="AV1412">
            <v>1</v>
          </cell>
          <cell r="AX1412" t="str">
            <v>EN_TRANSITO</v>
          </cell>
          <cell r="AY1412" t="str">
            <v>HALFSIM MOVISTAR: 1 und - sn. 8959300520559269322</v>
          </cell>
          <cell r="AZ1412" t="str">
            <v>SIMCARD</v>
          </cell>
          <cell r="BA1412" t="str">
            <v>EMPRESAS TITULAR AUSENTE ENTREGA CON SELLO</v>
          </cell>
        </row>
        <row r="1413">
          <cell r="A1413" t="str">
            <v>2480059</v>
          </cell>
          <cell r="B1413" t="str">
            <v>MDELIVERY</v>
          </cell>
          <cell r="C1413">
            <v>44923</v>
          </cell>
          <cell r="D1413" t="str">
            <v>FLEXNET ECUADOR - MDELIVERY</v>
          </cell>
          <cell r="E1413" t="str">
            <v>CALLE 28 DE JUNIO S/N Y GARCIA MORENO ENTRADA LLANO GRANDE</v>
          </cell>
          <cell r="H1413" t="str">
            <v>170208</v>
          </cell>
          <cell r="I1413" t="str">
            <v>QUITO</v>
          </cell>
          <cell r="J1413" t="str">
            <v>PICHINCHA</v>
          </cell>
          <cell r="K1413" t="str">
            <v>MILTON PATRICIO VARGAS ACOSTA_MILTON PATRICIO VARGAS ACOSTA</v>
          </cell>
          <cell r="L1413" t="str">
            <v>ALONSO DE TORRES NO 41102 YBECK ROLLO EDIFICIO TENIS BULEVAR REFERENCIA LA CALLE ALONZO ES LA CALLE Q SE TOPA CON EL CENTRO COMERCIAL EL BOSQUE</v>
          </cell>
          <cell r="O1413" t="str">
            <v>QUITO</v>
          </cell>
          <cell r="P1413" t="str">
            <v>QUITO</v>
          </cell>
          <cell r="Q1413" t="str">
            <v>PICHINCHA</v>
          </cell>
          <cell r="R1413" t="str">
            <v>2480059</v>
          </cell>
          <cell r="W1413" t="str">
            <v>1702656875001</v>
          </cell>
          <cell r="X1413" t="str">
            <v>0998390101</v>
          </cell>
          <cell r="AA1413">
            <v>44923</v>
          </cell>
          <cell r="AD1413">
            <v>1</v>
          </cell>
          <cell r="AE1413">
            <v>1</v>
          </cell>
          <cell r="AI1413" t="str">
            <v>DESPACHO</v>
          </cell>
          <cell r="AJ1413" t="str">
            <v>NORMAL</v>
          </cell>
          <cell r="AL1413" t="str">
            <v>NO</v>
          </cell>
          <cell r="AN1413" t="str">
            <v>DAS CARGO A LA CUENTA (DELIVERY)</v>
          </cell>
          <cell r="AO1413" t="str">
            <v>DISTRIBUIDORES</v>
          </cell>
          <cell r="AP1413">
            <v>44923</v>
          </cell>
          <cell r="AR1413" t="str">
            <v>MDELIVERY_2480059</v>
          </cell>
          <cell r="AS1413">
            <v>325289</v>
          </cell>
          <cell r="AT1413" t="str">
            <v>D40</v>
          </cell>
          <cell r="AU1413" t="str">
            <v>BTB</v>
          </cell>
          <cell r="AV1413">
            <v>2</v>
          </cell>
          <cell r="AX1413" t="str">
            <v>HABILITADO RUTEO</v>
          </cell>
          <cell r="AY1413" t="str">
            <v>HALFSIM MOVISTAR: 2 und - sn. 8959300120519191946,8959300120519192308</v>
          </cell>
          <cell r="AZ1413" t="str">
            <v>SIMCARD</v>
          </cell>
          <cell r="BA1413" t="str">
            <v>EMPRESAS TITULAR AUSENTE ENTREGA CON SELLO</v>
          </cell>
        </row>
        <row r="1414">
          <cell r="A1414" t="str">
            <v>2480060</v>
          </cell>
          <cell r="B1414" t="str">
            <v>MDELIVERY</v>
          </cell>
          <cell r="C1414">
            <v>44923</v>
          </cell>
          <cell r="D1414" t="str">
            <v>FLEXNET ECUADOR - MDELIVERY</v>
          </cell>
          <cell r="E1414" t="str">
            <v>CALLE 28 DE JUNIO S/N Y GARCIA MORENO ENTRADA LLANO GRANDE</v>
          </cell>
          <cell r="H1414" t="str">
            <v>170208</v>
          </cell>
          <cell r="I1414" t="str">
            <v>QUITO</v>
          </cell>
          <cell r="J1414" t="str">
            <v>PICHINCHA</v>
          </cell>
          <cell r="K1414" t="str">
            <v>IGNACIO DAVID VALENCIA CAMPOS_IGNACIO DAVID VALENCIA CAMPOS</v>
          </cell>
          <cell r="L1414" t="str">
            <v>AV PRINCIPAL Y AV QUITO PARROQUIA LA UNION DE QUININDE REFERENCIA RETIRA EN OFICINA DE SERVIENTREGA PARROQUIA LA UNION</v>
          </cell>
          <cell r="O1414" t="str">
            <v>QUININDE</v>
          </cell>
          <cell r="P1414" t="str">
            <v>QUININDE</v>
          </cell>
          <cell r="Q1414" t="str">
            <v>ESMERALDAS</v>
          </cell>
          <cell r="R1414" t="str">
            <v>2480060</v>
          </cell>
          <cell r="W1414" t="str">
            <v>0802749218001</v>
          </cell>
          <cell r="X1414" t="str">
            <v>0967793719</v>
          </cell>
          <cell r="AA1414">
            <v>44923</v>
          </cell>
          <cell r="AD1414">
            <v>1</v>
          </cell>
          <cell r="AE1414">
            <v>1</v>
          </cell>
          <cell r="AI1414" t="str">
            <v>DESPACHO</v>
          </cell>
          <cell r="AJ1414" t="str">
            <v>NORMAL</v>
          </cell>
          <cell r="AL1414" t="str">
            <v>NO</v>
          </cell>
          <cell r="AN1414" t="str">
            <v>DAS CARGO A LA CUENTA (DELIVERY)</v>
          </cell>
          <cell r="AO1414" t="str">
            <v>DISTRIBUIDORES</v>
          </cell>
          <cell r="AP1414">
            <v>44923</v>
          </cell>
          <cell r="AR1414" t="str">
            <v>MDELIVERY_2480060</v>
          </cell>
          <cell r="AS1414">
            <v>325293</v>
          </cell>
          <cell r="AT1414" t="str">
            <v>D40</v>
          </cell>
          <cell r="AU1414" t="str">
            <v>BTB</v>
          </cell>
          <cell r="AV1414">
            <v>1</v>
          </cell>
          <cell r="AX1414" t="str">
            <v>EN_TRANSITO</v>
          </cell>
          <cell r="AY1414" t="str">
            <v>HALFSIM MOVISTAR: 1 und - sn. 8959300420557780588</v>
          </cell>
          <cell r="AZ1414" t="str">
            <v>SIMCARD</v>
          </cell>
          <cell r="BA1414" t="str">
            <v>EMPRESAS TITULAR AUSENTE ENTREGA CON SELLO</v>
          </cell>
        </row>
        <row r="1415">
          <cell r="A1415" t="str">
            <v>2480062</v>
          </cell>
          <cell r="B1415" t="str">
            <v>MDELIVERY</v>
          </cell>
          <cell r="C1415">
            <v>44923</v>
          </cell>
          <cell r="D1415" t="str">
            <v>FLEXNET ECUADOR - MDELIVERY</v>
          </cell>
          <cell r="E1415" t="str">
            <v>CALLE 28 DE JUNIO S/N Y GARCIA MORENO ENTRADA LLANO GRANDE</v>
          </cell>
          <cell r="H1415" t="str">
            <v>170208</v>
          </cell>
          <cell r="I1415" t="str">
            <v>QUITO</v>
          </cell>
          <cell r="J1415" t="str">
            <v>PICHINCHA</v>
          </cell>
          <cell r="K1415" t="str">
            <v>KAREN MALDONADO_AKROS CIA LTDA</v>
          </cell>
          <cell r="L1415" t="str">
            <v>12 DE OCTUBRE Y ORELLANA AKROS EDF MIRAGE PIS 14</v>
          </cell>
          <cell r="O1415" t="str">
            <v>QUITO</v>
          </cell>
          <cell r="P1415" t="str">
            <v>QUITO</v>
          </cell>
          <cell r="Q1415" t="str">
            <v>PICHINCHA</v>
          </cell>
          <cell r="R1415" t="str">
            <v>2480062</v>
          </cell>
          <cell r="W1415" t="str">
            <v>1791148800001</v>
          </cell>
          <cell r="X1415" t="str">
            <v>0983925813</v>
          </cell>
          <cell r="AA1415">
            <v>44923</v>
          </cell>
          <cell r="AD1415">
            <v>1</v>
          </cell>
          <cell r="AE1415">
            <v>1</v>
          </cell>
          <cell r="AI1415" t="str">
            <v>DESPACHO</v>
          </cell>
          <cell r="AJ1415" t="str">
            <v>NORMAL</v>
          </cell>
          <cell r="AL1415" t="str">
            <v>NO</v>
          </cell>
          <cell r="AN1415" t="str">
            <v>367 EMPRESAS Y NEGOCIOS</v>
          </cell>
          <cell r="AO1415" t="str">
            <v>GGCC / NEGOCIOS</v>
          </cell>
          <cell r="AP1415">
            <v>44923</v>
          </cell>
          <cell r="AR1415" t="str">
            <v>MDELIVERY_2480062</v>
          </cell>
          <cell r="AS1415">
            <v>325291</v>
          </cell>
          <cell r="AT1415" t="str">
            <v>D40</v>
          </cell>
          <cell r="AU1415" t="str">
            <v>BTB</v>
          </cell>
          <cell r="AV1415">
            <v>20</v>
          </cell>
          <cell r="AX1415" t="str">
            <v>HABILITADO RUTEO</v>
          </cell>
          <cell r="AY1415" t="str">
            <v>HALFSIM MOVISTAR: 20 und - sn. 8959300520559268761,8959300520559268746,8959300520559268753,8959300520559268779,8959300520557798231,8959300520559268829,8959300520559269611,8959300520559268720,8959300520557797761,8959300520559268837,8959300520559268811,8959300420557542400,8959300520559269629,8959300520559268803,8959300520559128841,8959300520559269637,8959300520559268878,8959300520559269686,8959300520559268795,8959300520559269678</v>
          </cell>
          <cell r="AZ1415" t="str">
            <v>SIMCARD</v>
          </cell>
          <cell r="BA1415" t="str">
            <v/>
          </cell>
        </row>
        <row r="1416">
          <cell r="A1416" t="str">
            <v>2480083</v>
          </cell>
          <cell r="B1416" t="str">
            <v>MDELIVERY</v>
          </cell>
          <cell r="C1416">
            <v>44923</v>
          </cell>
          <cell r="D1416" t="str">
            <v>FLEXNET ECUADOR - MDELIVERY</v>
          </cell>
          <cell r="E1416" t="str">
            <v>CALLE 28 DE JUNIO S/N Y GARCIA MORENO ENTRADA LLANO GRANDE</v>
          </cell>
          <cell r="H1416" t="str">
            <v>170208</v>
          </cell>
          <cell r="I1416" t="str">
            <v>QUITO</v>
          </cell>
          <cell r="J1416" t="str">
            <v>PICHINCHA</v>
          </cell>
          <cell r="K1416" t="str">
            <v>JUAN JOSE ASTUDILLO_GATEGOURMET DEL ECUADOR CIA LTDA</v>
          </cell>
          <cell r="L1416" t="str">
            <v>AV DE LAS AMERICAS 300 AEROPUERTO JOSE JOAQUIN OLMEDO</v>
          </cell>
          <cell r="O1416" t="str">
            <v>GUAYAQUIL</v>
          </cell>
          <cell r="P1416" t="str">
            <v>GUAYAQUIL</v>
          </cell>
          <cell r="Q1416" t="str">
            <v>GUAYAS</v>
          </cell>
          <cell r="R1416" t="str">
            <v>2480083</v>
          </cell>
          <cell r="W1416" t="str">
            <v>1791411986001</v>
          </cell>
          <cell r="X1416" t="str">
            <v>982829899</v>
          </cell>
          <cell r="AA1416">
            <v>44923</v>
          </cell>
          <cell r="AD1416">
            <v>1</v>
          </cell>
          <cell r="AE1416">
            <v>1</v>
          </cell>
          <cell r="AI1416" t="str">
            <v>DESPACHO</v>
          </cell>
          <cell r="AJ1416" t="str">
            <v>NORMAL</v>
          </cell>
          <cell r="AL1416" t="str">
            <v>NO</v>
          </cell>
          <cell r="AN1416" t="str">
            <v>367 EMPRESAS Y NEGOCIOS</v>
          </cell>
          <cell r="AO1416" t="str">
            <v>GGCC / NEGOCIOS</v>
          </cell>
          <cell r="AP1416">
            <v>44923</v>
          </cell>
          <cell r="AR1416" t="str">
            <v>MDELIVERY_2480083</v>
          </cell>
          <cell r="AS1416">
            <v>325295</v>
          </cell>
          <cell r="AT1416" t="str">
            <v>D40</v>
          </cell>
          <cell r="AU1416" t="str">
            <v>BTB</v>
          </cell>
          <cell r="AV1416">
            <v>1</v>
          </cell>
          <cell r="AX1416" t="str">
            <v>EN_TRANSITO</v>
          </cell>
          <cell r="AY1416" t="str">
            <v>HALFSIM MOVISTAR: 1 und - sn. 8959300520560993381</v>
          </cell>
          <cell r="AZ1416" t="str">
            <v>SIMCARD</v>
          </cell>
          <cell r="BA1416" t="str">
            <v/>
          </cell>
        </row>
        <row r="1417">
          <cell r="A1417" t="str">
            <v>2480084</v>
          </cell>
          <cell r="B1417" t="str">
            <v>MDELIVERY</v>
          </cell>
          <cell r="C1417">
            <v>44923</v>
          </cell>
          <cell r="D1417" t="str">
            <v>FLEXNET ECUADOR - MDELIVERY</v>
          </cell>
          <cell r="E1417" t="str">
            <v>CALLE 28 DE JUNIO S/N Y GARCIA MORENO ENTRADA LLANO GRANDE</v>
          </cell>
          <cell r="H1417" t="str">
            <v>170208</v>
          </cell>
          <cell r="I1417" t="str">
            <v>QUITO</v>
          </cell>
          <cell r="J1417" t="str">
            <v>PICHINCHA</v>
          </cell>
          <cell r="K1417" t="str">
            <v>MARITZA RODRIGUEZ_CLYAN SERVICES WORLD S A</v>
          </cell>
          <cell r="L1417" t="str">
            <v>AV NACIONES UNIDAS E230 Y NUNEZ DE VELA EDIFICIO METROPOLITAN PISO 11 OFICINA 1113</v>
          </cell>
          <cell r="O1417" t="str">
            <v>QUITO</v>
          </cell>
          <cell r="P1417" t="str">
            <v>QUITO</v>
          </cell>
          <cell r="Q1417" t="str">
            <v>PICHINCHA</v>
          </cell>
          <cell r="R1417" t="str">
            <v>2480084</v>
          </cell>
          <cell r="W1417" t="str">
            <v>1791871472001</v>
          </cell>
          <cell r="X1417" t="str">
            <v>0995051485</v>
          </cell>
          <cell r="AA1417">
            <v>44923</v>
          </cell>
          <cell r="AD1417">
            <v>1</v>
          </cell>
          <cell r="AE1417">
            <v>1</v>
          </cell>
          <cell r="AI1417" t="str">
            <v>DESPACHO</v>
          </cell>
          <cell r="AJ1417" t="str">
            <v>NORMAL</v>
          </cell>
          <cell r="AL1417" t="str">
            <v>NO</v>
          </cell>
          <cell r="AN1417" t="str">
            <v>367 EMPRESAS Y NEGOCIOS</v>
          </cell>
          <cell r="AO1417" t="str">
            <v>GGCC / NEGOCIOS</v>
          </cell>
          <cell r="AP1417">
            <v>44923</v>
          </cell>
          <cell r="AR1417" t="str">
            <v>MDELIVERY_2480084</v>
          </cell>
          <cell r="AS1417">
            <v>325290</v>
          </cell>
          <cell r="AT1417" t="str">
            <v>D40</v>
          </cell>
          <cell r="AU1417" t="str">
            <v>BTB</v>
          </cell>
          <cell r="AV1417">
            <v>2</v>
          </cell>
          <cell r="AX1417" t="str">
            <v>HABILITADO RUTEO</v>
          </cell>
          <cell r="AY1417" t="str">
            <v>LTE SAMSUNG S21 FE VERDE: 1 und - sn. 352755852597700 / LTE NOKIA C2 2E AZUL: 1 und - sn. 353906800017148</v>
          </cell>
          <cell r="AZ1417" t="str">
            <v>TERMINAL</v>
          </cell>
          <cell r="BA1417" t="str">
            <v/>
          </cell>
        </row>
        <row r="1418">
          <cell r="A1418" t="str">
            <v>2480086</v>
          </cell>
          <cell r="B1418" t="str">
            <v>MDELIVERY</v>
          </cell>
          <cell r="C1418">
            <v>44923</v>
          </cell>
          <cell r="D1418" t="str">
            <v>FLEXNET ECUADOR - MDELIVERY</v>
          </cell>
          <cell r="E1418" t="str">
            <v>CALLE 28 DE JUNIO S/N Y GARCIA MORENO ENTRADA LLANO GRANDE</v>
          </cell>
          <cell r="H1418" t="str">
            <v>170208</v>
          </cell>
          <cell r="I1418" t="str">
            <v>QUITO</v>
          </cell>
          <cell r="J1418" t="str">
            <v>PICHINCHA</v>
          </cell>
          <cell r="K1418" t="str">
            <v>CARLOS SUAREZ ROBERTO CARLOS SUAREZ MARCO LOMBEIDA_SINDICATO UNICO DE TRABAJODORES</v>
          </cell>
          <cell r="L1418" t="str">
            <v>KM 40 GOBIERNO AUTONOMO MUNICIPAL DE CASCALES EN LA PROVINCIA CIUDAD SUCUMBIOS CASCALES</v>
          </cell>
          <cell r="O1418" t="str">
            <v>CASCALES</v>
          </cell>
          <cell r="P1418" t="str">
            <v>CASCALES</v>
          </cell>
          <cell r="Q1418" t="str">
            <v>SUCUMBIOS</v>
          </cell>
          <cell r="R1418" t="str">
            <v>2480086</v>
          </cell>
          <cell r="W1418" t="str">
            <v>2191710145001</v>
          </cell>
          <cell r="X1418" t="str">
            <v>0958625150/0992665295</v>
          </cell>
          <cell r="AA1418">
            <v>44923</v>
          </cell>
          <cell r="AD1418">
            <v>1</v>
          </cell>
          <cell r="AE1418">
            <v>1</v>
          </cell>
          <cell r="AI1418" t="str">
            <v>DESPACHO</v>
          </cell>
          <cell r="AJ1418" t="str">
            <v>NORMAL</v>
          </cell>
          <cell r="AL1418" t="str">
            <v>NO</v>
          </cell>
          <cell r="AN1418" t="str">
            <v>367 EMPRESAS Y NEGOCIOS</v>
          </cell>
          <cell r="AO1418" t="str">
            <v>GGCC / NEGOCIOS</v>
          </cell>
          <cell r="AP1418">
            <v>44923</v>
          </cell>
          <cell r="AR1418" t="str">
            <v>MDELIVERY_2480086</v>
          </cell>
          <cell r="AS1418">
            <v>325302</v>
          </cell>
          <cell r="AT1418" t="str">
            <v>D40</v>
          </cell>
          <cell r="AU1418" t="str">
            <v>BTB</v>
          </cell>
          <cell r="AV1418">
            <v>2</v>
          </cell>
          <cell r="AX1418" t="str">
            <v>EN_TRANSITO</v>
          </cell>
          <cell r="AY1418" t="str">
            <v>LTE XIAOMI REDMI NOTE 11 AZUL: 1 und - sn. 864048069974164 / LTE HONOR X8 AZUL: 1 und - sn. 864331066177456</v>
          </cell>
          <cell r="AZ1418" t="str">
            <v>TERMINAL</v>
          </cell>
          <cell r="BA1418" t="str">
            <v/>
          </cell>
        </row>
        <row r="1419">
          <cell r="A1419" t="str">
            <v>2480088</v>
          </cell>
          <cell r="B1419" t="str">
            <v>MDELIVERY</v>
          </cell>
          <cell r="C1419">
            <v>44923</v>
          </cell>
          <cell r="D1419" t="str">
            <v>FLEXNET ECUADOR - MDELIVERY</v>
          </cell>
          <cell r="E1419" t="str">
            <v>CALLE 28 DE JUNIO S/N Y GARCIA MORENO ENTRADA LLANO GRANDE</v>
          </cell>
          <cell r="H1419" t="str">
            <v>170208</v>
          </cell>
          <cell r="I1419" t="str">
            <v>QUITO</v>
          </cell>
          <cell r="J1419" t="str">
            <v>PICHINCHA</v>
          </cell>
          <cell r="K1419" t="str">
            <v>GABRIELA DELGADO_TALLERES DE SERVICIOS AUTOMOTRICES CEDEPA S A</v>
          </cell>
          <cell r="L1419" t="str">
            <v>CALLE 110 Y AVENIDA 102 EDIFICIO CEDEPA</v>
          </cell>
          <cell r="O1419" t="str">
            <v>MANTA</v>
          </cell>
          <cell r="P1419" t="str">
            <v>MANTA</v>
          </cell>
          <cell r="Q1419" t="str">
            <v>MANABI</v>
          </cell>
          <cell r="R1419" t="str">
            <v>2480088</v>
          </cell>
          <cell r="W1419" t="str">
            <v>1391732171001</v>
          </cell>
          <cell r="X1419" t="str">
            <v>0994423670</v>
          </cell>
          <cell r="AA1419">
            <v>44923</v>
          </cell>
          <cell r="AD1419">
            <v>1</v>
          </cell>
          <cell r="AE1419">
            <v>1</v>
          </cell>
          <cell r="AI1419" t="str">
            <v>DESPACHO</v>
          </cell>
          <cell r="AJ1419" t="str">
            <v>NORMAL</v>
          </cell>
          <cell r="AL1419" t="str">
            <v>NO</v>
          </cell>
          <cell r="AN1419" t="str">
            <v>DAS CARGO A LA CUENTA (DELIVERY)</v>
          </cell>
          <cell r="AO1419" t="str">
            <v>DISTRIBUIDORES</v>
          </cell>
          <cell r="AP1419">
            <v>44923</v>
          </cell>
          <cell r="AR1419" t="str">
            <v>MDELIVERY_2480088</v>
          </cell>
          <cell r="AS1419">
            <v>325300</v>
          </cell>
          <cell r="AT1419" t="str">
            <v>D40</v>
          </cell>
          <cell r="AU1419" t="str">
            <v>BTB</v>
          </cell>
          <cell r="AV1419">
            <v>1</v>
          </cell>
          <cell r="AX1419" t="str">
            <v>EN_TRANSITO</v>
          </cell>
          <cell r="AY1419" t="str">
            <v>HALFSIM MOVISTAR: 1 und - sn. 8959300520559269355</v>
          </cell>
          <cell r="AZ1419" t="str">
            <v>SIMCARD</v>
          </cell>
          <cell r="BA1419" t="str">
            <v>EMPRESAS TITULAR AUSENTE ENTREGA CON SELLO</v>
          </cell>
        </row>
        <row r="1420">
          <cell r="A1420" t="str">
            <v>2480089</v>
          </cell>
          <cell r="B1420" t="str">
            <v>MDELIVERY</v>
          </cell>
          <cell r="C1420">
            <v>44923</v>
          </cell>
          <cell r="D1420" t="str">
            <v>FLEXNET ECUADOR - MDELIVERY</v>
          </cell>
          <cell r="E1420" t="str">
            <v>CALLE 28 DE JUNIO S/N Y GARCIA MORENO ENTRADA LLANO GRANDE</v>
          </cell>
          <cell r="H1420" t="str">
            <v>170208</v>
          </cell>
          <cell r="I1420" t="str">
            <v>QUITO</v>
          </cell>
          <cell r="J1420" t="str">
            <v>PICHINCHA</v>
          </cell>
          <cell r="K1420" t="str">
            <v>MISHELE TRUJILLO_RAUL COKA BARRIGA AGENCIA ASESORA PRODUCTORA DE SEGUROS CIA LTDA</v>
          </cell>
          <cell r="L1420" t="str">
            <v>AV AMAZONAS 4080 Y UNP EDIF PUERTA DEL SOL 5TO PISO RAUL COKA BARRIGA QUITO ECUADOR</v>
          </cell>
          <cell r="O1420" t="str">
            <v>QUITO</v>
          </cell>
          <cell r="P1420" t="str">
            <v>QUITO</v>
          </cell>
          <cell r="Q1420" t="str">
            <v>PICHINCHA</v>
          </cell>
          <cell r="R1420" t="str">
            <v>2480089</v>
          </cell>
          <cell r="W1420" t="str">
            <v>1791719115001</v>
          </cell>
          <cell r="X1420" t="str">
            <v>0999959969</v>
          </cell>
          <cell r="AA1420">
            <v>44923</v>
          </cell>
          <cell r="AD1420">
            <v>1</v>
          </cell>
          <cell r="AE1420">
            <v>1</v>
          </cell>
          <cell r="AI1420" t="str">
            <v>DESPACHO</v>
          </cell>
          <cell r="AJ1420" t="str">
            <v>NORMAL</v>
          </cell>
          <cell r="AL1420" t="str">
            <v>NO</v>
          </cell>
          <cell r="AN1420" t="str">
            <v>367 EMPRESAS Y NEGOCIOS (EXPRESS SOLO QUITO)</v>
          </cell>
          <cell r="AO1420" t="str">
            <v>GGCC / NEGOCIOS</v>
          </cell>
          <cell r="AP1420">
            <v>44923</v>
          </cell>
          <cell r="AR1420" t="str">
            <v>MDELIVERY_2480089</v>
          </cell>
          <cell r="AS1420">
            <v>325304</v>
          </cell>
          <cell r="AT1420" t="str">
            <v>D40</v>
          </cell>
          <cell r="AU1420" t="str">
            <v>BTB</v>
          </cell>
          <cell r="AV1420">
            <v>1</v>
          </cell>
          <cell r="AX1420" t="str">
            <v>HABILITADO RUTEO</v>
          </cell>
          <cell r="AY1420" t="str">
            <v>LTE IPHONE 14 256GB NEGRO: 1 und - sn. 353514356052855</v>
          </cell>
          <cell r="AZ1420" t="str">
            <v>TERMINAL</v>
          </cell>
          <cell r="BA1420" t="str">
            <v/>
          </cell>
        </row>
        <row r="1421">
          <cell r="A1421" t="str">
            <v>2480090</v>
          </cell>
          <cell r="B1421" t="str">
            <v>MDELIVERY</v>
          </cell>
          <cell r="C1421">
            <v>44923</v>
          </cell>
          <cell r="D1421" t="str">
            <v>FLEXNET ECUADOR - MDELIVERY</v>
          </cell>
          <cell r="E1421" t="str">
            <v>CALLE 28 DE JUNIO S/N Y GARCIA MORENO ENTRADA LLANO GRANDE</v>
          </cell>
          <cell r="H1421" t="str">
            <v>170208</v>
          </cell>
          <cell r="I1421" t="str">
            <v>QUITO</v>
          </cell>
          <cell r="J1421" t="str">
            <v>PICHINCHA</v>
          </cell>
          <cell r="K1421" t="str">
            <v>EVELYN CUENCA CAROLINA CHAFLA_FUNDACION DESARROLLO HUMANO Y SOCIAL LATACUNGA</v>
          </cell>
          <cell r="L1421" t="str">
            <v>RIOBAMBA AV JOSE VELOZ Y CARLOS ZAMBRANO EN LOS ALTOS DE LOCAL DE ACCESORIOS AUTOFAST</v>
          </cell>
          <cell r="O1421" t="str">
            <v>RIOBAMBA</v>
          </cell>
          <cell r="P1421" t="str">
            <v>RIOBAMBA</v>
          </cell>
          <cell r="Q1421" t="str">
            <v>CHIMBORAZO</v>
          </cell>
          <cell r="R1421" t="str">
            <v>2480090</v>
          </cell>
          <cell r="W1421" t="str">
            <v>0591710230001</v>
          </cell>
          <cell r="X1421" t="str">
            <v>0969061749</v>
          </cell>
          <cell r="AA1421">
            <v>44923</v>
          </cell>
          <cell r="AD1421">
            <v>1</v>
          </cell>
          <cell r="AE1421">
            <v>1</v>
          </cell>
          <cell r="AI1421" t="str">
            <v>DESPACHO</v>
          </cell>
          <cell r="AJ1421" t="str">
            <v>NORMAL</v>
          </cell>
          <cell r="AL1421" t="str">
            <v>NO</v>
          </cell>
          <cell r="AN1421" t="str">
            <v>DAS CARGO A LA CUENTA (DELIVERY)</v>
          </cell>
          <cell r="AO1421" t="str">
            <v>DISTRIBUIDORES</v>
          </cell>
          <cell r="AP1421">
            <v>44923</v>
          </cell>
          <cell r="AR1421" t="str">
            <v>MDELIVERY_2480090</v>
          </cell>
          <cell r="AS1421">
            <v>325297</v>
          </cell>
          <cell r="AT1421" t="str">
            <v>D40</v>
          </cell>
          <cell r="AU1421" t="str">
            <v>BTB</v>
          </cell>
          <cell r="AV1421">
            <v>2</v>
          </cell>
          <cell r="AX1421" t="str">
            <v>EN_TRANSITO</v>
          </cell>
          <cell r="AY1421" t="str">
            <v>HALFSIM MOVISTAR: 2 und - sn. 8959300520559269264,8959300520559269033</v>
          </cell>
          <cell r="AZ1421" t="str">
            <v>SIMCARD</v>
          </cell>
          <cell r="BA1421" t="str">
            <v>EMPRESAS TITULAR AUSENTE ENTREGA CON SELLO</v>
          </cell>
        </row>
        <row r="1422">
          <cell r="A1422" t="str">
            <v>2480092</v>
          </cell>
          <cell r="B1422" t="str">
            <v>MDELIVERY</v>
          </cell>
          <cell r="C1422">
            <v>44923</v>
          </cell>
          <cell r="D1422" t="str">
            <v>FLEXNET ECUADOR - MDELIVERY</v>
          </cell>
          <cell r="E1422" t="str">
            <v>CALLE 28 DE JUNIO S/N Y GARCIA MORENO ENTRADA LLANO GRANDE</v>
          </cell>
          <cell r="H1422" t="str">
            <v>170208</v>
          </cell>
          <cell r="I1422" t="str">
            <v>QUITO</v>
          </cell>
          <cell r="J1422" t="str">
            <v>PICHINCHA</v>
          </cell>
          <cell r="K1422" t="str">
            <v>LUIS CHANGOLUISA ANA GARZON_FUNDACION DESARROLLO HUMANO Y SOCIAL LATACUNGA</v>
          </cell>
          <cell r="L1422" t="str">
            <v>LATACUNGA BELISARIO QUEVEDO 191 Y AV RUMINAHUI DIAGONAL A LA CLINICA DERMAGENT</v>
          </cell>
          <cell r="O1422" t="str">
            <v>LATACUNGA</v>
          </cell>
          <cell r="P1422" t="str">
            <v>LATACUNGA</v>
          </cell>
          <cell r="Q1422" t="str">
            <v>COTOPAXI</v>
          </cell>
          <cell r="R1422" t="str">
            <v>2480092</v>
          </cell>
          <cell r="W1422" t="str">
            <v>0591710230001</v>
          </cell>
          <cell r="X1422" t="str">
            <v>0998902542</v>
          </cell>
          <cell r="AA1422">
            <v>44923</v>
          </cell>
          <cell r="AD1422">
            <v>1</v>
          </cell>
          <cell r="AE1422">
            <v>1</v>
          </cell>
          <cell r="AI1422" t="str">
            <v>DESPACHO</v>
          </cell>
          <cell r="AJ1422" t="str">
            <v>NORMAL</v>
          </cell>
          <cell r="AL1422" t="str">
            <v>NO</v>
          </cell>
          <cell r="AN1422" t="str">
            <v>DAS CARGO A LA CUENTA (DELIVERY)</v>
          </cell>
          <cell r="AO1422" t="str">
            <v>DISTRIBUIDORES</v>
          </cell>
          <cell r="AP1422">
            <v>44923</v>
          </cell>
          <cell r="AR1422" t="str">
            <v>MDELIVERY_2480092</v>
          </cell>
          <cell r="AS1422">
            <v>325301</v>
          </cell>
          <cell r="AT1422" t="str">
            <v>D40</v>
          </cell>
          <cell r="AU1422" t="str">
            <v>BTB</v>
          </cell>
          <cell r="AV1422">
            <v>2</v>
          </cell>
          <cell r="AX1422" t="str">
            <v>EN_TRANSITO</v>
          </cell>
          <cell r="AY1422" t="str">
            <v>HALFSIM MOVISTAR: 2 und - sn. 8959300520559269017,8959300520559269272</v>
          </cell>
          <cell r="AZ1422" t="str">
            <v>SIMCARD</v>
          </cell>
          <cell r="BA1422" t="str">
            <v>EMPRESAS TITULAR AUSENTE ENTREGA CON SELLO</v>
          </cell>
        </row>
        <row r="1423">
          <cell r="A1423" t="str">
            <v>2480094</v>
          </cell>
          <cell r="B1423" t="str">
            <v>MDELIVERY</v>
          </cell>
          <cell r="C1423">
            <v>44923</v>
          </cell>
          <cell r="D1423" t="str">
            <v>FLEXNET ECUADOR - MDELIVERY</v>
          </cell>
          <cell r="E1423" t="str">
            <v>CALLE 28 DE JUNIO S/N Y GARCIA MORENO ENTRADA LLANO GRANDE</v>
          </cell>
          <cell r="H1423" t="str">
            <v>170208</v>
          </cell>
          <cell r="I1423" t="str">
            <v>QUITO</v>
          </cell>
          <cell r="J1423" t="str">
            <v>PICHINCHA</v>
          </cell>
          <cell r="K1423" t="str">
            <v>LUCIA MOSQUERA_OPTICA LOS ANDES S A</v>
          </cell>
          <cell r="L1423" t="str">
            <v>FERNANDEZ SALVADOR OE5 105 Y AV DE LA PRENSA SECTOR SAN PEDRO CLAVER BLOQUE ADG 13</v>
          </cell>
          <cell r="O1423" t="str">
            <v>QUITO</v>
          </cell>
          <cell r="P1423" t="str">
            <v>QUITO</v>
          </cell>
          <cell r="Q1423" t="str">
            <v>PICHINCHA</v>
          </cell>
          <cell r="R1423" t="str">
            <v>2480094</v>
          </cell>
          <cell r="W1423" t="str">
            <v>1790558886001</v>
          </cell>
          <cell r="X1423" t="str">
            <v>0991979773</v>
          </cell>
          <cell r="AA1423">
            <v>44923</v>
          </cell>
          <cell r="AD1423">
            <v>1</v>
          </cell>
          <cell r="AE1423">
            <v>1</v>
          </cell>
          <cell r="AI1423" t="str">
            <v>DESPACHO</v>
          </cell>
          <cell r="AJ1423" t="str">
            <v>NORMAL</v>
          </cell>
          <cell r="AL1423" t="str">
            <v>NO</v>
          </cell>
          <cell r="AN1423" t="str">
            <v>367 EMPRESAS Y NEGOCIOS (EXPRESS SOLO QUITO)</v>
          </cell>
          <cell r="AO1423" t="str">
            <v>GGCC / NEGOCIOS</v>
          </cell>
          <cell r="AP1423">
            <v>44923</v>
          </cell>
          <cell r="AR1423" t="str">
            <v>MDELIVERY_2480094</v>
          </cell>
          <cell r="AS1423">
            <v>325299</v>
          </cell>
          <cell r="AT1423" t="str">
            <v>D40</v>
          </cell>
          <cell r="AU1423" t="str">
            <v>BTB</v>
          </cell>
          <cell r="AV1423">
            <v>1</v>
          </cell>
          <cell r="AX1423" t="str">
            <v>HABILITADO RUTEO</v>
          </cell>
          <cell r="AY1423" t="str">
            <v>LTE SAMSUNG A53 5G NEGRO: 1 und - sn. 353842197626185</v>
          </cell>
          <cell r="AZ1423" t="str">
            <v>TERMINAL</v>
          </cell>
          <cell r="BA1423" t="str">
            <v/>
          </cell>
        </row>
        <row r="1424">
          <cell r="A1424" t="str">
            <v>2480097</v>
          </cell>
          <cell r="B1424" t="str">
            <v>MDELIVERY</v>
          </cell>
          <cell r="C1424">
            <v>44923</v>
          </cell>
          <cell r="D1424" t="str">
            <v>FLEXNET ECUADOR - MDELIVERY</v>
          </cell>
          <cell r="E1424" t="str">
            <v>CALLE 28 DE JUNIO S/N Y GARCIA MORENO ENTRADA LLANO GRANDE</v>
          </cell>
          <cell r="H1424" t="str">
            <v>170208</v>
          </cell>
          <cell r="I1424" t="str">
            <v>QUITO</v>
          </cell>
          <cell r="J1424" t="str">
            <v>PICHINCHA</v>
          </cell>
          <cell r="K1424" t="str">
            <v>FABIAN GUERRERO DANNY DEL SALTO_FUNDACION DESARROLLO HUMANO Y SOCIAL LATACUNGA</v>
          </cell>
          <cell r="L1424" t="str">
            <v>AMBATO CDLA INGAHURCO CALLE CHILE 03 34 Y URUGUAL AL LADO RESTAURANT LA SAZON DEL NEGRO</v>
          </cell>
          <cell r="O1424" t="str">
            <v>AMBATO</v>
          </cell>
          <cell r="P1424" t="str">
            <v>AMBATO</v>
          </cell>
          <cell r="Q1424" t="str">
            <v>TUNGURAHUA</v>
          </cell>
          <cell r="R1424" t="str">
            <v>2480097</v>
          </cell>
          <cell r="W1424" t="str">
            <v>0591710230001</v>
          </cell>
          <cell r="X1424" t="str">
            <v>0984606708</v>
          </cell>
          <cell r="AA1424">
            <v>44923</v>
          </cell>
          <cell r="AD1424">
            <v>1</v>
          </cell>
          <cell r="AE1424">
            <v>1</v>
          </cell>
          <cell r="AI1424" t="str">
            <v>DESPACHO</v>
          </cell>
          <cell r="AJ1424" t="str">
            <v>NORMAL</v>
          </cell>
          <cell r="AL1424" t="str">
            <v>NO</v>
          </cell>
          <cell r="AN1424" t="str">
            <v>DAS CARGO A LA CUENTA (DELIVERY)</v>
          </cell>
          <cell r="AO1424" t="str">
            <v>DISTRIBUIDORES</v>
          </cell>
          <cell r="AP1424">
            <v>44923</v>
          </cell>
          <cell r="AR1424" t="str">
            <v>MDELIVERY_2480097</v>
          </cell>
          <cell r="AS1424">
            <v>325303</v>
          </cell>
          <cell r="AT1424" t="str">
            <v>D40</v>
          </cell>
          <cell r="AU1424" t="str">
            <v>BTB</v>
          </cell>
          <cell r="AV1424">
            <v>8</v>
          </cell>
          <cell r="AX1424" t="str">
            <v>EN_TRANSITO</v>
          </cell>
          <cell r="AY1424" t="str">
            <v>HALFSIM MOVISTAR: 8 und - sn. 8959300520559269215,8959300520559269041,8959300520559269173,8959300520559269181,8959300520559268993,8959300520559269074,8959300520559269025,8959300520559269280</v>
          </cell>
          <cell r="AZ1424" t="str">
            <v>SIMCARD</v>
          </cell>
          <cell r="BA1424" t="str">
            <v>EMPRESAS TITULAR AUSENTE ENTREGA CON SELLO</v>
          </cell>
        </row>
        <row r="1425">
          <cell r="A1425" t="str">
            <v>2480105</v>
          </cell>
          <cell r="B1425" t="str">
            <v>MDELIVERY</v>
          </cell>
          <cell r="C1425">
            <v>44923</v>
          </cell>
          <cell r="D1425" t="str">
            <v>FLEXNET ECUADOR - MDELIVERY</v>
          </cell>
          <cell r="E1425" t="str">
            <v>CALLE 28 DE JUNIO S/N Y GARCIA MORENO ENTRADA LLANO GRANDE</v>
          </cell>
          <cell r="H1425" t="str">
            <v>170208</v>
          </cell>
          <cell r="I1425" t="str">
            <v>QUITO</v>
          </cell>
          <cell r="J1425" t="str">
            <v>PICHINCHA</v>
          </cell>
          <cell r="K1425" t="str">
            <v>TANYA RUANO GESTORA_SWISSOIL DEL ECUADOR S A SWISSOIL</v>
          </cell>
          <cell r="L1425" t="str">
            <v>GUAYAS GUAYAQUIL CIUDADELA NUEVE DE OCTUBRE CALLEJON NOVENO ENTRE AV DOMINGO COMIN Y LA RIA GUAYAQUIL ECUADOR</v>
          </cell>
          <cell r="O1425" t="str">
            <v>GUAYAQUIL</v>
          </cell>
          <cell r="P1425" t="str">
            <v>GUAYAQUIL</v>
          </cell>
          <cell r="Q1425" t="str">
            <v>GUAYAS</v>
          </cell>
          <cell r="R1425" t="str">
            <v>2480105</v>
          </cell>
          <cell r="W1425" t="str">
            <v>0992634839001</v>
          </cell>
          <cell r="X1425" t="str">
            <v>0994629431</v>
          </cell>
          <cell r="AA1425">
            <v>44923</v>
          </cell>
          <cell r="AD1425">
            <v>1</v>
          </cell>
          <cell r="AE1425">
            <v>1</v>
          </cell>
          <cell r="AI1425" t="str">
            <v>DESPACHO</v>
          </cell>
          <cell r="AJ1425" t="str">
            <v>NORMAL</v>
          </cell>
          <cell r="AL1425" t="str">
            <v>NO</v>
          </cell>
          <cell r="AN1425" t="str">
            <v>ACTIVACIONES B2B PORTABILIDADES SOLO SIMCARD</v>
          </cell>
          <cell r="AO1425" t="str">
            <v>GGCC / NEGOCIOS</v>
          </cell>
          <cell r="AP1425">
            <v>44923</v>
          </cell>
          <cell r="AR1425" t="str">
            <v>MDELIVERY_2480105</v>
          </cell>
          <cell r="AS1425">
            <v>325298</v>
          </cell>
          <cell r="AT1425" t="str">
            <v>D40</v>
          </cell>
          <cell r="AU1425" t="str">
            <v>BTB</v>
          </cell>
          <cell r="AV1425">
            <v>8</v>
          </cell>
          <cell r="AX1425" t="str">
            <v>EN_TRANSITO</v>
          </cell>
          <cell r="AY1425" t="str">
            <v>HALFSIM MOVISTAR: 8 und - sn. 8959300520561474902,8959300520561475016,8959300520561474894,8959300520559269827,8959300520559269009,8959300420547969911,8959300520559269082,8959300520559269116</v>
          </cell>
          <cell r="AZ1425" t="str">
            <v>SIMCARD</v>
          </cell>
          <cell r="BA1425" t="str">
            <v/>
          </cell>
        </row>
        <row r="1426">
          <cell r="A1426" t="str">
            <v>2480113</v>
          </cell>
          <cell r="B1426" t="str">
            <v>MDELIVERY</v>
          </cell>
          <cell r="C1426">
            <v>44923</v>
          </cell>
          <cell r="D1426" t="str">
            <v>FLEXNET ECUADOR - MDELIVERY</v>
          </cell>
          <cell r="E1426" t="str">
            <v>CALLE 28 DE JUNIO S/N Y GARCIA MORENO ENTRADA LLANO GRANDE</v>
          </cell>
          <cell r="H1426" t="str">
            <v>170208</v>
          </cell>
          <cell r="I1426" t="str">
            <v>QUITO</v>
          </cell>
          <cell r="J1426" t="str">
            <v>PICHINCHA</v>
          </cell>
          <cell r="K1426" t="str">
            <v>REYES TORRES ALBERTO DAVID_REYES TORRES ALBERTO DAVID</v>
          </cell>
          <cell r="L1426" t="str">
            <v>AV QUITO LOCAL 703 FUROR ENTRE LA CALLE IBARRA Y CALLE TULCAN ATRAS DEL MUNICIPIO</v>
          </cell>
          <cell r="O1426" t="str">
            <v>QUITO</v>
          </cell>
          <cell r="P1426" t="str">
            <v>QUITO</v>
          </cell>
          <cell r="Q1426" t="str">
            <v>PICHINCHA</v>
          </cell>
          <cell r="R1426" t="str">
            <v>2480113</v>
          </cell>
          <cell r="W1426" t="str">
            <v>1711039725001</v>
          </cell>
          <cell r="X1426" t="str">
            <v>0962662649</v>
          </cell>
          <cell r="AA1426">
            <v>44923</v>
          </cell>
          <cell r="AD1426">
            <v>1</v>
          </cell>
          <cell r="AE1426">
            <v>1</v>
          </cell>
          <cell r="AI1426" t="str">
            <v>DESPACHO</v>
          </cell>
          <cell r="AJ1426" t="str">
            <v>NORMAL</v>
          </cell>
          <cell r="AL1426" t="str">
            <v>NO</v>
          </cell>
          <cell r="AN1426" t="str">
            <v>PEDIDO EXPRESS SOLO QUITO (INGRESAR ANTES DE LAS 11:00 AM)</v>
          </cell>
          <cell r="AO1426" t="str">
            <v>DISTRIBUIDORES</v>
          </cell>
          <cell r="AP1426">
            <v>44923</v>
          </cell>
          <cell r="AR1426" t="str">
            <v>MDELIVERY_2480113</v>
          </cell>
          <cell r="AS1426">
            <v>325306</v>
          </cell>
          <cell r="AT1426" t="str">
            <v>D40</v>
          </cell>
          <cell r="AU1426" t="str">
            <v>BTB</v>
          </cell>
          <cell r="AV1426">
            <v>1</v>
          </cell>
          <cell r="AX1426" t="str">
            <v>HABILITADO RUTEO</v>
          </cell>
          <cell r="AY1426" t="str">
            <v>HALFSIM MOVISTAR: 1 und - sn. 8959300520560934955</v>
          </cell>
          <cell r="AZ1426" t="str">
            <v>SIMCARD</v>
          </cell>
          <cell r="BA1426" t="str">
            <v/>
          </cell>
        </row>
        <row r="1427">
          <cell r="A1427" t="str">
            <v>2480114</v>
          </cell>
          <cell r="B1427" t="str">
            <v>MDELIVERY</v>
          </cell>
          <cell r="C1427">
            <v>44923</v>
          </cell>
          <cell r="D1427" t="str">
            <v>FLEXNET ECUADOR - MDELIVERY</v>
          </cell>
          <cell r="E1427" t="str">
            <v>CALLE 28 DE JUNIO S/N Y GARCIA MORENO ENTRADA LLANO GRANDE</v>
          </cell>
          <cell r="H1427" t="str">
            <v>170208</v>
          </cell>
          <cell r="I1427" t="str">
            <v>QUITO</v>
          </cell>
          <cell r="J1427" t="str">
            <v>PICHINCHA</v>
          </cell>
          <cell r="K1427" t="str">
            <v>TERESA RUIZ PALACIOS_TRANSPORTES RUIZ Y PALACIOS TRANSRUIPALA</v>
          </cell>
          <cell r="L1427" t="str">
            <v>URB VILLA CLUB ETAPA NATURA MZ 4 VILLA 5</v>
          </cell>
          <cell r="O1427" t="str">
            <v>GUAYAQUIL</v>
          </cell>
          <cell r="P1427" t="str">
            <v>GUAYAQUIL</v>
          </cell>
          <cell r="Q1427" t="str">
            <v>GUAYAS</v>
          </cell>
          <cell r="R1427" t="str">
            <v>2480114</v>
          </cell>
          <cell r="W1427" t="str">
            <v>0993027669001</v>
          </cell>
          <cell r="X1427" t="str">
            <v>0980103606</v>
          </cell>
          <cell r="AA1427">
            <v>44923</v>
          </cell>
          <cell r="AD1427">
            <v>1</v>
          </cell>
          <cell r="AE1427">
            <v>1</v>
          </cell>
          <cell r="AI1427" t="str">
            <v>DESPACHO</v>
          </cell>
          <cell r="AJ1427" t="str">
            <v>NORMAL</v>
          </cell>
          <cell r="AL1427" t="str">
            <v>NO</v>
          </cell>
          <cell r="AN1427" t="str">
            <v>DISTRIBUIDORES NEGOCIOS B2B</v>
          </cell>
          <cell r="AO1427" t="str">
            <v>DISTRIBUIDORES</v>
          </cell>
          <cell r="AP1427">
            <v>44923</v>
          </cell>
          <cell r="AR1427" t="str">
            <v>MDELIVERY_2480114</v>
          </cell>
          <cell r="AS1427">
            <v>325308</v>
          </cell>
          <cell r="AT1427" t="str">
            <v>D40</v>
          </cell>
          <cell r="AU1427" t="str">
            <v>BTB</v>
          </cell>
          <cell r="AV1427">
            <v>1</v>
          </cell>
          <cell r="AX1427" t="str">
            <v>EN_TRANSITO</v>
          </cell>
          <cell r="AY1427" t="str">
            <v>LTE SAMSUNG A03 NEGRO: 1 und - sn. 351084958755760</v>
          </cell>
          <cell r="AZ1427" t="str">
            <v>TERMINAL</v>
          </cell>
          <cell r="BA1427" t="str">
            <v>Validar Biometrico</v>
          </cell>
        </row>
        <row r="1428">
          <cell r="A1428" t="str">
            <v>2480115</v>
          </cell>
          <cell r="B1428" t="str">
            <v>MDELIVERY</v>
          </cell>
          <cell r="C1428">
            <v>44923</v>
          </cell>
          <cell r="D1428" t="str">
            <v>FLEXNET ECUADOR - MDELIVERY</v>
          </cell>
          <cell r="E1428" t="str">
            <v>CALLE 28 DE JUNIO S/N Y GARCIA MORENO ENTRADA LLANO GRANDE</v>
          </cell>
          <cell r="H1428" t="str">
            <v>170208</v>
          </cell>
          <cell r="I1428" t="str">
            <v>QUITO</v>
          </cell>
          <cell r="J1428" t="str">
            <v>PICHINCHA</v>
          </cell>
          <cell r="K1428" t="str">
            <v>JUAN FERNANDO SALCEDO ANDRADE_JUAN FERNANDO SALCEDO ANDRADE</v>
          </cell>
          <cell r="L1428" t="str">
            <v>FESA ECUADOR IMPRENTA ISAAC ALBENIZ Y MOZART PREGUNTAR EN GARITA</v>
          </cell>
          <cell r="O1428" t="str">
            <v>QUITO</v>
          </cell>
          <cell r="P1428" t="str">
            <v>QUITO</v>
          </cell>
          <cell r="Q1428" t="str">
            <v>PICHINCHA</v>
          </cell>
          <cell r="R1428" t="str">
            <v>2480115</v>
          </cell>
          <cell r="W1428" t="str">
            <v>1722006408001</v>
          </cell>
          <cell r="X1428" t="str">
            <v>0979372861</v>
          </cell>
          <cell r="AA1428">
            <v>44923</v>
          </cell>
          <cell r="AD1428">
            <v>1</v>
          </cell>
          <cell r="AE1428">
            <v>1</v>
          </cell>
          <cell r="AI1428" t="str">
            <v>DESPACHO</v>
          </cell>
          <cell r="AJ1428" t="str">
            <v>NORMAL</v>
          </cell>
          <cell r="AL1428" t="str">
            <v>NO</v>
          </cell>
          <cell r="AN1428" t="str">
            <v>PEDIDO EXPRESS SOLO QUITO (INGRESAR ANTES DE LAS 11:00 AM)</v>
          </cell>
          <cell r="AO1428" t="str">
            <v>DISTRIBUIDORES</v>
          </cell>
          <cell r="AP1428">
            <v>44923</v>
          </cell>
          <cell r="AR1428" t="str">
            <v>MDELIVERY_2480115</v>
          </cell>
          <cell r="AS1428">
            <v>325309</v>
          </cell>
          <cell r="AT1428" t="str">
            <v>D40</v>
          </cell>
          <cell r="AU1428" t="str">
            <v>BTB</v>
          </cell>
          <cell r="AV1428">
            <v>1</v>
          </cell>
          <cell r="AX1428" t="str">
            <v>HABILITADO RUTEO</v>
          </cell>
          <cell r="AY1428" t="str">
            <v>HALFSIM MOVISTAR: 1 und - sn. 8959300520559269124</v>
          </cell>
          <cell r="AZ1428" t="str">
            <v>SIMCARD</v>
          </cell>
          <cell r="BA1428" t="str">
            <v/>
          </cell>
        </row>
        <row r="1429">
          <cell r="A1429" t="str">
            <v>2480116</v>
          </cell>
          <cell r="B1429" t="str">
            <v>MDELIVERY</v>
          </cell>
          <cell r="C1429">
            <v>44923</v>
          </cell>
          <cell r="D1429" t="str">
            <v>FLEXNET ECUADOR - MDELIVERY</v>
          </cell>
          <cell r="E1429" t="str">
            <v>CALLE 28 DE JUNIO S/N Y GARCIA MORENO ENTRADA LLANO GRANDE</v>
          </cell>
          <cell r="H1429" t="str">
            <v>170208</v>
          </cell>
          <cell r="I1429" t="str">
            <v>QUITO</v>
          </cell>
          <cell r="J1429" t="str">
            <v>PICHINCHA</v>
          </cell>
          <cell r="K1429" t="str">
            <v>LESLY MENA_OPTICA LOS ANDES S A</v>
          </cell>
          <cell r="L1429" t="str">
            <v>IGNACIO SAN MARIA E330 Y JUAN GONZALEZ EDIFICIO METROPOLI 10MO PISO QUITO ECUADOR</v>
          </cell>
          <cell r="O1429" t="str">
            <v>QUITO</v>
          </cell>
          <cell r="P1429" t="str">
            <v>QUITO</v>
          </cell>
          <cell r="Q1429" t="str">
            <v>PICHINCHA</v>
          </cell>
          <cell r="R1429" t="str">
            <v>2480116</v>
          </cell>
          <cell r="W1429" t="str">
            <v>1790558886001</v>
          </cell>
          <cell r="X1429" t="str">
            <v>0991979773</v>
          </cell>
          <cell r="AA1429">
            <v>44923</v>
          </cell>
          <cell r="AD1429">
            <v>1</v>
          </cell>
          <cell r="AE1429">
            <v>1</v>
          </cell>
          <cell r="AI1429" t="str">
            <v>DESPACHO</v>
          </cell>
          <cell r="AJ1429" t="str">
            <v>NORMAL</v>
          </cell>
          <cell r="AL1429" t="str">
            <v>NO</v>
          </cell>
          <cell r="AN1429" t="str">
            <v>367 EMPRESAS Y NEGOCIOS (EXPRESS SOLO QUITO)</v>
          </cell>
          <cell r="AO1429" t="str">
            <v>GGCC / NEGOCIOS</v>
          </cell>
          <cell r="AP1429">
            <v>44923</v>
          </cell>
          <cell r="AR1429" t="str">
            <v>MDELIVERY_2480116</v>
          </cell>
          <cell r="AS1429">
            <v>325305</v>
          </cell>
          <cell r="AT1429" t="str">
            <v>D40</v>
          </cell>
          <cell r="AU1429" t="str">
            <v>BTB</v>
          </cell>
          <cell r="AV1429">
            <v>1</v>
          </cell>
          <cell r="AX1429" t="str">
            <v>HABILITADO RUTEO</v>
          </cell>
          <cell r="AY1429" t="str">
            <v>LTE SAMSUNG A13 NEGRO: 1 und - sn. 350068480715591</v>
          </cell>
          <cell r="AZ1429" t="str">
            <v>TERMINAL</v>
          </cell>
          <cell r="BA1429" t="str">
            <v/>
          </cell>
        </row>
        <row r="1430">
          <cell r="A1430" t="str">
            <v>2480117</v>
          </cell>
          <cell r="B1430" t="str">
            <v>MDELIVERY</v>
          </cell>
          <cell r="C1430">
            <v>44923</v>
          </cell>
          <cell r="D1430" t="str">
            <v>FLEXNET ECUADOR - MDELIVERY</v>
          </cell>
          <cell r="E1430" t="str">
            <v>CALLE 28 DE JUNIO S/N Y GARCIA MORENO ENTRADA LLANO GRANDE</v>
          </cell>
          <cell r="H1430" t="str">
            <v>170208</v>
          </cell>
          <cell r="I1430" t="str">
            <v>QUITO</v>
          </cell>
          <cell r="J1430" t="str">
            <v>PICHINCHA</v>
          </cell>
          <cell r="K1430" t="str">
            <v>ANGELA YOHANA VALENCIA MERO_ANGELA YOHANA VALENCIA MERO</v>
          </cell>
          <cell r="L1430" t="str">
            <v>PATIRZA Y COP CARLOS GUEVARA MORENO 2 MANZANA 3177 SOLAR 23 ESTACION DE LA LINEA 152 A UNA CUADRA ATRAS DE LA CASA ALADO DE UNA TIENDA WILLIAM SANCHEZ 2 15 36 2 S 79 54 10 1 W</v>
          </cell>
          <cell r="O1430" t="str">
            <v>GUAYAQUIL</v>
          </cell>
          <cell r="P1430" t="str">
            <v>GUAYAQUIL</v>
          </cell>
          <cell r="Q1430" t="str">
            <v>GUAYAS</v>
          </cell>
          <cell r="R1430" t="str">
            <v>2480117</v>
          </cell>
          <cell r="W1430" t="str">
            <v>0925122004001</v>
          </cell>
          <cell r="X1430" t="str">
            <v>0985060832/045164120/0996378866</v>
          </cell>
          <cell r="AA1430">
            <v>44923</v>
          </cell>
          <cell r="AD1430">
            <v>1</v>
          </cell>
          <cell r="AE1430">
            <v>1</v>
          </cell>
          <cell r="AI1430" t="str">
            <v>DESPACHO</v>
          </cell>
          <cell r="AJ1430" t="str">
            <v>NORMAL</v>
          </cell>
          <cell r="AL1430" t="str">
            <v>NO</v>
          </cell>
          <cell r="AN1430" t="str">
            <v>DAS CARGO A LA CUENTA (DELIVERY)</v>
          </cell>
          <cell r="AO1430" t="str">
            <v>DISTRIBUIDORES</v>
          </cell>
          <cell r="AP1430">
            <v>44923</v>
          </cell>
          <cell r="AR1430" t="str">
            <v>MDELIVERY_2480117</v>
          </cell>
          <cell r="AS1430">
            <v>325307</v>
          </cell>
          <cell r="AT1430" t="str">
            <v>D40</v>
          </cell>
          <cell r="AU1430" t="str">
            <v>BTB</v>
          </cell>
          <cell r="AV1430">
            <v>1</v>
          </cell>
          <cell r="AX1430" t="str">
            <v>EN_TRANSITO</v>
          </cell>
          <cell r="AY1430" t="str">
            <v>HALFSIM MOVISTAR: 1 und - sn. 8959300520559268928</v>
          </cell>
          <cell r="AZ1430" t="str">
            <v>SIMCARD</v>
          </cell>
          <cell r="BA1430" t="str">
            <v>EMPRESAS TITULAR AUSENTE ENTREGA CON SELLO</v>
          </cell>
        </row>
        <row r="1431">
          <cell r="A1431" t="str">
            <v>2480135</v>
          </cell>
          <cell r="B1431" t="str">
            <v>MDELIVERY</v>
          </cell>
          <cell r="C1431">
            <v>44923</v>
          </cell>
          <cell r="D1431" t="str">
            <v>FLEXNET ECUADOR - MDELIVERY</v>
          </cell>
          <cell r="E1431" t="str">
            <v>CALLE 28 DE JUNIO S/N Y GARCIA MORENO ENTRADA LLANO GRANDE</v>
          </cell>
          <cell r="H1431" t="str">
            <v>170208</v>
          </cell>
          <cell r="I1431" t="str">
            <v>QUITO</v>
          </cell>
          <cell r="J1431" t="str">
            <v>PICHINCHA</v>
          </cell>
          <cell r="K1431" t="str">
            <v>JANNINA MERA_JANNINA MERA</v>
          </cell>
          <cell r="L1431" t="str">
            <v>MANUEL RODRIGUEZ PINTO S8 111  ONTANEDA CONOCOTO  VALLE DE LO CHILLOS</v>
          </cell>
          <cell r="O1431" t="str">
            <v>QUITO</v>
          </cell>
          <cell r="P1431" t="str">
            <v>QUITO</v>
          </cell>
          <cell r="Q1431" t="str">
            <v>PICHINCHA</v>
          </cell>
          <cell r="R1431" t="str">
            <v>2480135</v>
          </cell>
          <cell r="W1431" t="str">
            <v>1721136511</v>
          </cell>
          <cell r="X1431" t="str">
            <v>0984423754</v>
          </cell>
          <cell r="AA1431">
            <v>44923</v>
          </cell>
          <cell r="AD1431">
            <v>1</v>
          </cell>
          <cell r="AE1431">
            <v>1</v>
          </cell>
          <cell r="AI1431" t="str">
            <v>DESPACHO</v>
          </cell>
          <cell r="AJ1431" t="str">
            <v>NORMAL</v>
          </cell>
          <cell r="AL1431" t="str">
            <v>NO</v>
          </cell>
          <cell r="AN1431" t="str">
            <v>SOLICITUDES EGRESO HERRAMIENTAS DE TRABAJO</v>
          </cell>
          <cell r="AO1431" t="str">
            <v>LOGÍSTICA</v>
          </cell>
          <cell r="AP1431">
            <v>44923</v>
          </cell>
          <cell r="AR1431" t="str">
            <v>MDELIVERY_2480135</v>
          </cell>
          <cell r="AS1431">
            <v>325314</v>
          </cell>
          <cell r="AT1431" t="str">
            <v>D40</v>
          </cell>
          <cell r="AU1431" t="str">
            <v>BTB</v>
          </cell>
          <cell r="AV1431">
            <v>1</v>
          </cell>
          <cell r="AX1431" t="str">
            <v>HABILITADO RUTEO</v>
          </cell>
          <cell r="AY1431" t="str">
            <v>LTE IPHONE 13 PRO 128GB SILVER: 1 und - sn. 350302395813294</v>
          </cell>
          <cell r="AZ1431" t="str">
            <v>TERMINAL</v>
          </cell>
          <cell r="BA1431" t="str">
            <v/>
          </cell>
        </row>
        <row r="1432">
          <cell r="A1432" t="str">
            <v>4707142</v>
          </cell>
          <cell r="B1432" t="str">
            <v>MDELIVERY</v>
          </cell>
          <cell r="C1432">
            <v>44923</v>
          </cell>
          <cell r="D1432" t="str">
            <v>FLEXNET ECUADOR - MDELIVERY</v>
          </cell>
          <cell r="E1432" t="str">
            <v>CALLE 28 DE JUNIO S/N Y GARCIA MORENO ENTRADA LLANO GRANDE</v>
          </cell>
          <cell r="H1432" t="str">
            <v>170208</v>
          </cell>
          <cell r="I1432" t="str">
            <v>QUITO</v>
          </cell>
          <cell r="J1432" t="str">
            <v>PICHINCHA</v>
          </cell>
          <cell r="K1432" t="str">
            <v>QUINALUISA CAIZA MARIA GLADYS</v>
          </cell>
          <cell r="L1432" t="str">
            <v>TURUBAMBA   CALLE   E2D SN  S57E</v>
          </cell>
          <cell r="O1432" t="str">
            <v>QUITO</v>
          </cell>
          <cell r="P1432" t="str">
            <v>QUITO</v>
          </cell>
          <cell r="Q1432" t="str">
            <v>PICHINCHA_QUITO_TURUBAMBA</v>
          </cell>
          <cell r="R1432" t="str">
            <v>4707142</v>
          </cell>
          <cell r="W1432" t="str">
            <v>1706510169</v>
          </cell>
          <cell r="X1432" t="str">
            <v>0992515447-0992515447</v>
          </cell>
          <cell r="AA1432">
            <v>44923</v>
          </cell>
          <cell r="AD1432">
            <v>1</v>
          </cell>
          <cell r="AE1432">
            <v>1</v>
          </cell>
          <cell r="AH1432" t="str">
            <v>SECTOR SANTO TOMAS 2  A DOS  CUADRAS DEL AKI DE GUAMANI  FRENTE A LA DISTRIBUIDORA DE HUEVOS  CASA BLANCA 2 PISOS</v>
          </cell>
          <cell r="AI1432" t="str">
            <v>DESPACHO</v>
          </cell>
          <cell r="AJ1432" t="str">
            <v>Normal</v>
          </cell>
          <cell r="AL1432" t="str">
            <v>NO</v>
          </cell>
          <cell r="AN1432" t="str">
            <v>MOV onlinevip</v>
          </cell>
          <cell r="AO1432" t="str">
            <v>CANAL ONLINE</v>
          </cell>
          <cell r="AP1432">
            <v>44923</v>
          </cell>
          <cell r="AR1432" t="str">
            <v>MDELIVERY_4707142</v>
          </cell>
          <cell r="AS1432">
            <v>325239</v>
          </cell>
          <cell r="AT1432" t="str">
            <v>D40</v>
          </cell>
          <cell r="AU1432" t="str">
            <v>BTC</v>
          </cell>
          <cell r="AV1432">
            <v>1</v>
          </cell>
          <cell r="AW1432" t="str">
            <v>LOCAL</v>
          </cell>
          <cell r="AX1432" t="str">
            <v>HABILITADO RUTEO</v>
          </cell>
          <cell r="AY1432" t="str">
            <v>LTE REALME C35 NEGRO: 1 und - sn. 867497062261896</v>
          </cell>
          <cell r="AZ1432" t="str">
            <v>TERMINAL</v>
          </cell>
          <cell r="BA1432" t="str">
            <v>Validar Biometrico</v>
          </cell>
        </row>
        <row r="1433">
          <cell r="A1433" t="str">
            <v>4727380</v>
          </cell>
          <cell r="B1433" t="str">
            <v>MDELIVERY</v>
          </cell>
          <cell r="C1433">
            <v>44923</v>
          </cell>
          <cell r="D1433" t="str">
            <v>FLEXNET ECUADOR - MDELIVERY</v>
          </cell>
          <cell r="E1433" t="str">
            <v>CALLE 28 DE JUNIO S/N Y GARCIA MORENO ENTRADA LLANO GRANDE</v>
          </cell>
          <cell r="H1433" t="str">
            <v>170208</v>
          </cell>
          <cell r="I1433" t="str">
            <v>QUITO</v>
          </cell>
          <cell r="J1433" t="str">
            <v>PICHINCHA</v>
          </cell>
          <cell r="K1433" t="str">
            <v>SILVIA EUGENIA REVOLLEDO BRAVO</v>
          </cell>
          <cell r="L1433" t="str">
            <v>LA PROVIDENCIA   AV ALEJANDRO CASTRO BENITEZ 224 LONGITUDINAL 6</v>
          </cell>
          <cell r="O1433" t="str">
            <v>MACHALA</v>
          </cell>
          <cell r="P1433" t="str">
            <v>MACHALA</v>
          </cell>
          <cell r="Q1433" t="str">
            <v>EL ORO_MACHALA_LA PROVIDENCIA</v>
          </cell>
          <cell r="R1433" t="str">
            <v>4727380</v>
          </cell>
          <cell r="W1433" t="str">
            <v>0704362367</v>
          </cell>
          <cell r="X1433" t="str">
            <v>0963985974-0963985974</v>
          </cell>
          <cell r="AA1433">
            <v>44923</v>
          </cell>
          <cell r="AD1433">
            <v>1</v>
          </cell>
          <cell r="AE1433">
            <v>1</v>
          </cell>
          <cell r="AH1433" t="str">
            <v>CDLA EL BOSQUE SECTOR 4 ENTRADA POR LA FARMACIA EL BOSQUE  DIAGONAL AL ASADERO MAYRITA CASA 1 PISO DE CANIA CERCA DE ZING</v>
          </cell>
          <cell r="AI1433" t="str">
            <v>DESPACHO</v>
          </cell>
          <cell r="AJ1433" t="str">
            <v>Normal</v>
          </cell>
          <cell r="AL1433" t="str">
            <v>NO</v>
          </cell>
          <cell r="AN1433" t="str">
            <v>MOV productovip</v>
          </cell>
          <cell r="AO1433" t="str">
            <v>CANAL ONLINE</v>
          </cell>
          <cell r="AP1433">
            <v>44923</v>
          </cell>
          <cell r="AR1433" t="str">
            <v>MDELIVERY_4727380</v>
          </cell>
          <cell r="AU1433" t="str">
            <v>BTC</v>
          </cell>
          <cell r="AV1433">
            <v>0</v>
          </cell>
          <cell r="AW1433" t="str">
            <v>PROVINCIAL</v>
          </cell>
          <cell r="AX1433" t="e">
            <v>#N/A</v>
          </cell>
          <cell r="AY1433" t="str">
            <v>HALFSIM MOVISTAR: 1 und - sn. 8959300520560306014</v>
          </cell>
          <cell r="AZ1433" t="str">
            <v>SIMCARD</v>
          </cell>
          <cell r="BA1433" t="str">
            <v/>
          </cell>
        </row>
        <row r="1434">
          <cell r="A1434" t="str">
            <v>4746370</v>
          </cell>
          <cell r="B1434" t="str">
            <v>MDELIVERY</v>
          </cell>
          <cell r="C1434">
            <v>44923</v>
          </cell>
          <cell r="D1434" t="str">
            <v>FLEXNET ECUADOR - MDELIVERY</v>
          </cell>
          <cell r="E1434" t="str">
            <v>CALLE 28 DE JUNIO S/N Y GARCIA MORENO ENTRADA LLANO GRANDE</v>
          </cell>
          <cell r="H1434" t="str">
            <v>170208</v>
          </cell>
          <cell r="I1434" t="str">
            <v>QUITO</v>
          </cell>
          <cell r="J1434" t="str">
            <v>PICHINCHA</v>
          </cell>
          <cell r="K1434" t="str">
            <v>JEFFERSON LEANDRO LAINEZ RODRIGUEZ</v>
          </cell>
          <cell r="L1434" t="str">
            <v>OFICINA TRAMACO LA LIBERTAD</v>
          </cell>
          <cell r="O1434" t="str">
            <v>LA LIBERTAD</v>
          </cell>
          <cell r="P1434" t="str">
            <v>LA LIBERTAD</v>
          </cell>
          <cell r="Q1434" t="str">
            <v>SANTA ELENA_LA LIBERTAD_</v>
          </cell>
          <cell r="R1434" t="str">
            <v>4746370</v>
          </cell>
          <cell r="W1434" t="str">
            <v>2450582867</v>
          </cell>
          <cell r="X1434" t="str">
            <v>0981270601-0981270601</v>
          </cell>
          <cell r="AA1434">
            <v>44923</v>
          </cell>
          <cell r="AD1434">
            <v>1</v>
          </cell>
          <cell r="AE1434">
            <v>1</v>
          </cell>
          <cell r="AH1434" t="str">
            <v>NO TIENE NOMBRES LAS CALLES DEL DOMICILIO</v>
          </cell>
          <cell r="AI1434" t="str">
            <v>DESPACHO</v>
          </cell>
          <cell r="AJ1434" t="str">
            <v>DERIVADO PICK UP</v>
          </cell>
          <cell r="AL1434" t="str">
            <v>NO</v>
          </cell>
          <cell r="AN1434" t="str">
            <v>MOV productovip</v>
          </cell>
          <cell r="AO1434" t="str">
            <v>CANAL ONLINE</v>
          </cell>
          <cell r="AP1434">
            <v>44923</v>
          </cell>
          <cell r="AR1434" t="str">
            <v>MDELIVERY_4746370</v>
          </cell>
          <cell r="AS1434">
            <v>325279</v>
          </cell>
          <cell r="AT1434" t="str">
            <v>D40</v>
          </cell>
          <cell r="AU1434" t="str">
            <v>BTC</v>
          </cell>
          <cell r="AV1434">
            <v>1</v>
          </cell>
          <cell r="AW1434" t="str">
            <v>PROVINCIAL</v>
          </cell>
          <cell r="AX1434" t="str">
            <v>EN_TRANSITO</v>
          </cell>
          <cell r="AY1434" t="str">
            <v>HALFSIM MOVISTAR: 1 und - sn. 8959300120521872384</v>
          </cell>
          <cell r="AZ1434" t="str">
            <v>SIMCARD</v>
          </cell>
          <cell r="BA1434" t="str">
            <v/>
          </cell>
        </row>
        <row r="1435">
          <cell r="A1435" t="str">
            <v>4749361</v>
          </cell>
          <cell r="B1435" t="str">
            <v>MDELIVERY</v>
          </cell>
          <cell r="C1435">
            <v>44923</v>
          </cell>
          <cell r="D1435" t="str">
            <v>FLEXNET ECUADOR - MDELIVERY</v>
          </cell>
          <cell r="E1435" t="str">
            <v>CALLE 28 DE JUNIO S/N Y GARCIA MORENO ENTRADA LLANO GRANDE</v>
          </cell>
          <cell r="H1435" t="str">
            <v>170208</v>
          </cell>
          <cell r="I1435" t="str">
            <v>QUITO</v>
          </cell>
          <cell r="J1435" t="str">
            <v>PICHINCHA</v>
          </cell>
          <cell r="K1435" t="str">
            <v>MATEO ALEXANDER QUISPE CHILUISA</v>
          </cell>
          <cell r="L1435" t="str">
            <v>LA ECUATORIANA CALLE OE9F SN CALLE S52</v>
          </cell>
          <cell r="O1435" t="str">
            <v>170707</v>
          </cell>
          <cell r="P1435" t="str">
            <v>170707</v>
          </cell>
          <cell r="Q1435" t="str">
            <v>PICHINCHA_QUITO_LA ECUATORIANA</v>
          </cell>
          <cell r="R1435" t="str">
            <v>4749361</v>
          </cell>
          <cell r="W1435" t="str">
            <v>1752549830</v>
          </cell>
          <cell r="X1435" t="str">
            <v>0969808572-0969808572</v>
          </cell>
          <cell r="AA1435">
            <v>44923</v>
          </cell>
          <cell r="AD1435">
            <v>1</v>
          </cell>
          <cell r="AE1435">
            <v>1</v>
          </cell>
          <cell r="AH1435" t="str">
            <v>BARRIO NUEVOS HORIZONTES ES UNA CASA 1 PISO SIN PINTAR PUERTA NEGRA</v>
          </cell>
          <cell r="AI1435" t="str">
            <v>DESPACHO</v>
          </cell>
          <cell r="AJ1435" t="str">
            <v>Normal</v>
          </cell>
          <cell r="AL1435" t="str">
            <v>NO</v>
          </cell>
          <cell r="AN1435" t="str">
            <v>MOV onlinevip</v>
          </cell>
          <cell r="AO1435" t="str">
            <v>CANAL ONLINE</v>
          </cell>
          <cell r="AP1435">
            <v>44923</v>
          </cell>
          <cell r="AR1435" t="str">
            <v>MDELIVERY_4749361</v>
          </cell>
          <cell r="AS1435">
            <v>325042</v>
          </cell>
          <cell r="AT1435" t="str">
            <v>D40</v>
          </cell>
          <cell r="AU1435" t="str">
            <v>BTC</v>
          </cell>
          <cell r="AV1435">
            <v>1</v>
          </cell>
          <cell r="AW1435" t="str">
            <v>LOCAL</v>
          </cell>
          <cell r="AX1435" t="str">
            <v>HABILITADO RUTEO</v>
          </cell>
          <cell r="AY1435" t="str">
            <v>LTE XIAOMI REDMI 10C 128GB GRIS: 1 und - sn. 868688062357200</v>
          </cell>
          <cell r="AZ1435" t="str">
            <v>TERMINAL</v>
          </cell>
          <cell r="BA1435" t="str">
            <v>Validar Biometrico</v>
          </cell>
        </row>
        <row r="1436">
          <cell r="A1436" t="str">
            <v>4763495</v>
          </cell>
          <cell r="B1436" t="str">
            <v>MDELIVERY</v>
          </cell>
          <cell r="C1436">
            <v>44923</v>
          </cell>
          <cell r="D1436" t="str">
            <v>FLEXNET ECUADOR - MDELIVERY</v>
          </cell>
          <cell r="E1436" t="str">
            <v>CALLE 28 DE JUNIO S/N Y GARCIA MORENO ENTRADA LLANO GRANDE</v>
          </cell>
          <cell r="H1436" t="str">
            <v>170208</v>
          </cell>
          <cell r="I1436" t="str">
            <v>QUITO</v>
          </cell>
          <cell r="J1436" t="str">
            <v>PICHINCHA</v>
          </cell>
          <cell r="K1436" t="str">
            <v>ALVARRACIN GUAMAN MANUEL DE JESUS</v>
          </cell>
          <cell r="L1436" t="str">
            <v>OFICINA TRAMACO PUNTO DE ATENCION MACHALA</v>
          </cell>
          <cell r="O1436" t="str">
            <v>MACHALA</v>
          </cell>
          <cell r="P1436" t="str">
            <v>MACHALA</v>
          </cell>
          <cell r="Q1436" t="str">
            <v>EL ORO_MACHALA_</v>
          </cell>
          <cell r="R1436" t="str">
            <v>4763495</v>
          </cell>
          <cell r="W1436" t="str">
            <v>0914317920</v>
          </cell>
          <cell r="X1436" t="str">
            <v>0963055386-0914317920</v>
          </cell>
          <cell r="AA1436">
            <v>44923</v>
          </cell>
          <cell r="AD1436">
            <v>1</v>
          </cell>
          <cell r="AE1436">
            <v>1</v>
          </cell>
          <cell r="AH1436" t="str">
            <v/>
          </cell>
          <cell r="AI1436" t="str">
            <v>DESPACHO</v>
          </cell>
          <cell r="AJ1436" t="str">
            <v>DERIVADO PICK UP</v>
          </cell>
          <cell r="AL1436" t="str">
            <v>NO</v>
          </cell>
          <cell r="AN1436" t="str">
            <v>MOV reprocesos</v>
          </cell>
          <cell r="AO1436" t="str">
            <v>CANAL ONLINE</v>
          </cell>
          <cell r="AP1436">
            <v>44923</v>
          </cell>
          <cell r="AR1436" t="str">
            <v>MDELIVERY_4763495</v>
          </cell>
          <cell r="AS1436">
            <v>325262</v>
          </cell>
          <cell r="AT1436" t="str">
            <v>D40</v>
          </cell>
          <cell r="AU1436" t="str">
            <v>BTC</v>
          </cell>
          <cell r="AV1436">
            <v>1</v>
          </cell>
          <cell r="AW1436" t="str">
            <v>PROVINCIAL</v>
          </cell>
          <cell r="AX1436" t="str">
            <v>EN_TRANSITO</v>
          </cell>
          <cell r="AY1436" t="str">
            <v>LTE REALME 9I 128GB NEGRO: 1 und - sn. 869551050379116</v>
          </cell>
          <cell r="AZ1436" t="str">
            <v>TERMINAL</v>
          </cell>
          <cell r="BA1436" t="str">
            <v>Validar Biometrico</v>
          </cell>
        </row>
        <row r="1437">
          <cell r="A1437" t="str">
            <v>4763555</v>
          </cell>
          <cell r="B1437" t="str">
            <v>MDELIVERY</v>
          </cell>
          <cell r="C1437">
            <v>44923</v>
          </cell>
          <cell r="D1437" t="str">
            <v>FLEXNET ECUADOR - MDELIVERY</v>
          </cell>
          <cell r="E1437" t="str">
            <v>CALLE 28 DE JUNIO S/N Y GARCIA MORENO ENTRADA LLANO GRANDE</v>
          </cell>
          <cell r="H1437" t="str">
            <v>170208</v>
          </cell>
          <cell r="I1437" t="str">
            <v>QUITO</v>
          </cell>
          <cell r="J1437" t="str">
            <v>PICHINCHA</v>
          </cell>
          <cell r="K1437" t="str">
            <v>RODOLFO ULISES RUGEL MADRID</v>
          </cell>
          <cell r="L1437" t="str">
            <v>EL RECREO COOP 10 DE ENERO MZ B SOLAR 25</v>
          </cell>
          <cell r="O1437" t="str">
            <v>092405</v>
          </cell>
          <cell r="P1437" t="str">
            <v>092405</v>
          </cell>
          <cell r="Q1437" t="str">
            <v>GUAYAS_DURAN_EL RECREO</v>
          </cell>
          <cell r="R1437" t="str">
            <v>4763555</v>
          </cell>
          <cell r="W1437" t="str">
            <v>0926921008</v>
          </cell>
          <cell r="X1437" t="str">
            <v>0961388195-0961388195</v>
          </cell>
          <cell r="AA1437">
            <v>44923</v>
          </cell>
          <cell r="AD1437">
            <v>1</v>
          </cell>
          <cell r="AE1437">
            <v>1</v>
          </cell>
          <cell r="AH1437" t="str">
            <v>SECTOR EL RECREO 5TA ETAPA EN LA ESQUINA ESTA LA FERRETERIA TAPIA ES UNA CASA 3 PISOS COLOR TURQUESA ESTA A MITAD DE LA CUADRA LLAMAR 1 HORA ANTES</v>
          </cell>
          <cell r="AI1437" t="str">
            <v>DESPACHO</v>
          </cell>
          <cell r="AJ1437" t="str">
            <v>Normal</v>
          </cell>
          <cell r="AL1437" t="str">
            <v>NO</v>
          </cell>
          <cell r="AN1437" t="str">
            <v>MOV onlinevip</v>
          </cell>
          <cell r="AO1437" t="str">
            <v>CANAL ONLINE</v>
          </cell>
          <cell r="AP1437">
            <v>44923</v>
          </cell>
          <cell r="AR1437" t="str">
            <v>MDELIVERY_4763555</v>
          </cell>
          <cell r="AS1437">
            <v>325278</v>
          </cell>
          <cell r="AT1437" t="str">
            <v>D40</v>
          </cell>
          <cell r="AU1437" t="str">
            <v>BTC</v>
          </cell>
          <cell r="AV1437">
            <v>1</v>
          </cell>
          <cell r="AW1437" t="str">
            <v>PROVINCIAL</v>
          </cell>
          <cell r="AX1437" t="str">
            <v>EN_TRANSITO</v>
          </cell>
          <cell r="AY1437" t="str">
            <v>LTE XIAOMI REDMI NOTE 11 AZUL: 1 und - sn. 861696063046547</v>
          </cell>
          <cell r="AZ1437" t="str">
            <v>TERMINAL</v>
          </cell>
          <cell r="BA1437" t="str">
            <v>Validar Biometrico</v>
          </cell>
        </row>
        <row r="1438">
          <cell r="A1438" t="str">
            <v>4764950</v>
          </cell>
          <cell r="B1438" t="str">
            <v>MDELIVERY</v>
          </cell>
          <cell r="C1438">
            <v>44923</v>
          </cell>
          <cell r="D1438" t="str">
            <v>FLEXNET ECUADOR - MDELIVERY</v>
          </cell>
          <cell r="E1438" t="str">
            <v>CALLE 28 DE JUNIO S/N Y GARCIA MORENO ENTRADA LLANO GRANDE</v>
          </cell>
          <cell r="H1438" t="str">
            <v>170208</v>
          </cell>
          <cell r="I1438" t="str">
            <v>QUITO</v>
          </cell>
          <cell r="J1438" t="str">
            <v>PICHINCHA</v>
          </cell>
          <cell r="K1438" t="str">
            <v>Kassandra Azucena Chulango Pareja</v>
          </cell>
          <cell r="L1438" t="str">
            <v>OFICINA TRAMACO PUNTO DE ATENCION SANTA LEONOR</v>
          </cell>
          <cell r="O1438" t="str">
            <v>GUAYAQUIL</v>
          </cell>
          <cell r="P1438" t="str">
            <v>GUAYAQUIL</v>
          </cell>
          <cell r="Q1438" t="str">
            <v>GUAYAS_GUAYAQUIL_</v>
          </cell>
          <cell r="R1438" t="str">
            <v>4764950</v>
          </cell>
          <cell r="W1438" t="str">
            <v>0930821889_V1343V1222</v>
          </cell>
          <cell r="X1438" t="str">
            <v>0998396616-</v>
          </cell>
          <cell r="AA1438">
            <v>44923</v>
          </cell>
          <cell r="AD1438">
            <v>1</v>
          </cell>
          <cell r="AE1438">
            <v>1</v>
          </cell>
          <cell r="AH1438" t="str">
            <v>S1 ENVIADO</v>
          </cell>
          <cell r="AI1438" t="str">
            <v>DESPACHO</v>
          </cell>
          <cell r="AJ1438" t="str">
            <v>DERIVADO PICK UP</v>
          </cell>
          <cell r="AL1438" t="str">
            <v>NO</v>
          </cell>
          <cell r="AN1438" t="str">
            <v>MOV_tecnocom_credito_directo</v>
          </cell>
          <cell r="AO1438" t="str">
            <v>CANAL ONLINE</v>
          </cell>
          <cell r="AP1438">
            <v>44923</v>
          </cell>
          <cell r="AR1438" t="str">
            <v>MDELIVERY_4764950</v>
          </cell>
          <cell r="AS1438">
            <v>325280</v>
          </cell>
          <cell r="AT1438" t="str">
            <v>D40</v>
          </cell>
          <cell r="AU1438" t="str">
            <v>BTC</v>
          </cell>
          <cell r="AV1438">
            <v>1</v>
          </cell>
          <cell r="AW1438" t="str">
            <v>PROVINCIAL</v>
          </cell>
          <cell r="AX1438" t="str">
            <v>EN_TRANSITO</v>
          </cell>
          <cell r="AY1438" t="str">
            <v>LTE IPHONE 11 64GB NEGRO: 1 und - sn. 356656421853788</v>
          </cell>
          <cell r="AZ1438" t="str">
            <v>TERMINAL</v>
          </cell>
          <cell r="BA1438" t="str">
            <v>Validar Biometrico</v>
          </cell>
        </row>
        <row r="1439">
          <cell r="A1439" t="str">
            <v>4765265</v>
          </cell>
          <cell r="B1439" t="str">
            <v>MDELIVERY</v>
          </cell>
          <cell r="C1439">
            <v>44923</v>
          </cell>
          <cell r="D1439" t="str">
            <v>FLEXNET ECUADOR - MDELIVERY</v>
          </cell>
          <cell r="E1439" t="str">
            <v>CALLE 28 DE JUNIO S/N Y GARCIA MORENO ENTRADA LLANO GRANDE</v>
          </cell>
          <cell r="H1439" t="str">
            <v>170208</v>
          </cell>
          <cell r="I1439" t="str">
            <v>QUITO</v>
          </cell>
          <cell r="J1439" t="str">
            <v>PICHINCHA</v>
          </cell>
          <cell r="K1439" t="str">
            <v>VASQUEZ ESPINOZA ANA PAULA</v>
          </cell>
          <cell r="L1439" t="str">
            <v>SUCUA CALLE DOMINGO COMIN SN Y KIRUBA  ESQUINA</v>
          </cell>
          <cell r="O1439" t="str">
            <v>SUCUA</v>
          </cell>
          <cell r="P1439" t="str">
            <v>SUCUA</v>
          </cell>
          <cell r="Q1439" t="str">
            <v>MORONA SANTIAGO_SUCUA_SUCUA</v>
          </cell>
          <cell r="R1439" t="str">
            <v>4765265</v>
          </cell>
          <cell r="W1439" t="str">
            <v>1803066867_A3343A3242</v>
          </cell>
          <cell r="X1439" t="str">
            <v>0958990375-0958990375</v>
          </cell>
          <cell r="AA1439">
            <v>44923</v>
          </cell>
          <cell r="AD1439">
            <v>1</v>
          </cell>
          <cell r="AE1439">
            <v>1</v>
          </cell>
          <cell r="AH1439" t="str">
            <v>BRR CENTRAL TRABAJA EN FARMACIA ECONOMICA</v>
          </cell>
          <cell r="AI1439" t="str">
            <v>DESPACHO</v>
          </cell>
          <cell r="AJ1439" t="str">
            <v>Normal</v>
          </cell>
          <cell r="AL1439" t="str">
            <v>NO</v>
          </cell>
          <cell r="AN1439" t="str">
            <v>MOV onlinevip</v>
          </cell>
          <cell r="AO1439" t="str">
            <v>CANAL ONLINE</v>
          </cell>
          <cell r="AP1439">
            <v>44923</v>
          </cell>
          <cell r="AR1439" t="str">
            <v>MDELIVERY_4765265</v>
          </cell>
          <cell r="AU1439" t="str">
            <v>BTC</v>
          </cell>
          <cell r="AV1439">
            <v>0</v>
          </cell>
          <cell r="AW1439" t="str">
            <v>PROVINCIAL</v>
          </cell>
          <cell r="AX1439" t="e">
            <v>#N/A</v>
          </cell>
          <cell r="AY1439" t="str">
            <v>LTE IPHONE 14 256GB AZUL: 1 und - sn. 353514359706861 / HALFSIM MOVISTAR: 1 und - sn. 8959300520560305339</v>
          </cell>
          <cell r="AZ1439" t="str">
            <v>SIMCARD / TERMINAL</v>
          </cell>
          <cell r="BA1439" t="str">
            <v>Validar Biometrico</v>
          </cell>
        </row>
        <row r="1440">
          <cell r="A1440" t="str">
            <v>4766583</v>
          </cell>
          <cell r="B1440" t="str">
            <v>MDELIVERY</v>
          </cell>
          <cell r="C1440">
            <v>44923</v>
          </cell>
          <cell r="D1440" t="str">
            <v>FLEXNET ECUADOR - MDELIVERY</v>
          </cell>
          <cell r="E1440" t="str">
            <v>CALLE 28 DE JUNIO S/N Y GARCIA MORENO ENTRADA LLANO GRANDE</v>
          </cell>
          <cell r="H1440" t="str">
            <v>170208</v>
          </cell>
          <cell r="I1440" t="str">
            <v>QUITO</v>
          </cell>
          <cell r="J1440" t="str">
            <v>PICHINCHA</v>
          </cell>
          <cell r="K1440" t="str">
            <v>ORELLANA CASTRO FRANKLIN DANIEL</v>
          </cell>
          <cell r="L1440" t="str">
            <v>TARQUI AV BARCELONA  COOPERATIVA  SOL NACIENTE  MANZANA 90 SOLAR 15 Y JUAN LEON MERA</v>
          </cell>
          <cell r="O1440" t="str">
            <v>GUAYAQUIL</v>
          </cell>
          <cell r="P1440" t="str">
            <v>GUAYAQUIL</v>
          </cell>
          <cell r="Q1440" t="str">
            <v>GUAYAS_GUAYAQUIL_TARQUI</v>
          </cell>
          <cell r="R1440" t="str">
            <v>4766583</v>
          </cell>
          <cell r="W1440" t="str">
            <v>0920893377</v>
          </cell>
          <cell r="X1440" t="str">
            <v>0963115181-0963177262</v>
          </cell>
          <cell r="AA1440">
            <v>44923</v>
          </cell>
          <cell r="AD1440">
            <v>1</v>
          </cell>
          <cell r="AE1440">
            <v>1</v>
          </cell>
          <cell r="AH1440" t="str">
            <v>EN CASA DE 2 PISOS ENLUCIDA FRENTE A LA CNACHA Y LUBRICADORA PAMELITA</v>
          </cell>
          <cell r="AI1440" t="str">
            <v>DESPACHO</v>
          </cell>
          <cell r="AJ1440" t="str">
            <v>Normal</v>
          </cell>
          <cell r="AL1440" t="str">
            <v>NO</v>
          </cell>
          <cell r="AN1440" t="str">
            <v>MOV onlinevip</v>
          </cell>
          <cell r="AO1440" t="str">
            <v>CANAL ONLINE</v>
          </cell>
          <cell r="AP1440">
            <v>44923</v>
          </cell>
          <cell r="AR1440" t="str">
            <v>MDELIVERY_4766583</v>
          </cell>
          <cell r="AU1440" t="str">
            <v>BTC</v>
          </cell>
          <cell r="AV1440">
            <v>0</v>
          </cell>
          <cell r="AW1440" t="str">
            <v>LOCAL</v>
          </cell>
          <cell r="AX1440" t="e">
            <v>#N/A</v>
          </cell>
          <cell r="AY1440" t="str">
            <v>LTE SAMSUNG A03 CORE COBRE: 2 und - sn. 352286990939307,352286990939059</v>
          </cell>
          <cell r="AZ1440" t="str">
            <v>TERMINAL</v>
          </cell>
          <cell r="BA1440" t="str">
            <v>Validar Biometrico</v>
          </cell>
        </row>
        <row r="1441">
          <cell r="A1441" t="str">
            <v>4767306</v>
          </cell>
          <cell r="B1441" t="str">
            <v>MDELIVERY</v>
          </cell>
          <cell r="C1441">
            <v>44923</v>
          </cell>
          <cell r="D1441" t="str">
            <v>FLEXNET ECUADOR - MDELIVERY</v>
          </cell>
          <cell r="E1441" t="str">
            <v>CALLE 28 DE JUNIO S/N Y GARCIA MORENO ENTRADA LLANO GRANDE</v>
          </cell>
          <cell r="H1441" t="str">
            <v>170208</v>
          </cell>
          <cell r="I1441" t="str">
            <v>QUITO</v>
          </cell>
          <cell r="J1441" t="str">
            <v>PICHINCHA</v>
          </cell>
          <cell r="K1441" t="str">
            <v>LUGO CAICEDO JOSEFINA</v>
          </cell>
          <cell r="L1441" t="str">
            <v>OFICINA TRAMACO SAN LORENZO</v>
          </cell>
          <cell r="O1441" t="str">
            <v>SAN LORENZO</v>
          </cell>
          <cell r="P1441" t="str">
            <v>SAN LORENZO</v>
          </cell>
          <cell r="Q1441" t="str">
            <v>ESMERALDAS_SAN LORENZO_</v>
          </cell>
          <cell r="R1441" t="str">
            <v>4767306</v>
          </cell>
          <cell r="W1441" t="str">
            <v>0800759235</v>
          </cell>
          <cell r="X1441" t="str">
            <v>0939686181-0968962894</v>
          </cell>
          <cell r="AA1441">
            <v>44923</v>
          </cell>
          <cell r="AD1441">
            <v>1</v>
          </cell>
          <cell r="AE1441">
            <v>1</v>
          </cell>
          <cell r="AH1441" t="str">
            <v/>
          </cell>
          <cell r="AI1441" t="str">
            <v>DESPACHO</v>
          </cell>
          <cell r="AJ1441" t="str">
            <v>DERIVADO PICK UP</v>
          </cell>
          <cell r="AL1441" t="str">
            <v>NO</v>
          </cell>
          <cell r="AN1441" t="str">
            <v>MOV onlinevip</v>
          </cell>
          <cell r="AO1441" t="str">
            <v>CANAL ONLINE</v>
          </cell>
          <cell r="AP1441">
            <v>44923</v>
          </cell>
          <cell r="AR1441" t="str">
            <v>MDELIVERY_4767306</v>
          </cell>
          <cell r="AS1441">
            <v>325236</v>
          </cell>
          <cell r="AT1441" t="str">
            <v>D40</v>
          </cell>
          <cell r="AU1441" t="str">
            <v>BTC</v>
          </cell>
          <cell r="AV1441">
            <v>1</v>
          </cell>
          <cell r="AW1441" t="str">
            <v>PROVINCIAL</v>
          </cell>
          <cell r="AX1441" t="str">
            <v>EN_TRANSITO</v>
          </cell>
          <cell r="AY1441" t="str">
            <v>LTE SAMSUNG A13 NEGRO: 1 und - sn. 350068480721847</v>
          </cell>
          <cell r="AZ1441" t="str">
            <v>TERMINAL</v>
          </cell>
          <cell r="BA1441" t="str">
            <v>Validar Biometrico</v>
          </cell>
        </row>
        <row r="1442">
          <cell r="A1442" t="str">
            <v>4767536</v>
          </cell>
          <cell r="B1442" t="str">
            <v>MDELIVERY</v>
          </cell>
          <cell r="C1442">
            <v>44923</v>
          </cell>
          <cell r="D1442" t="str">
            <v>FLEXNET ECUADOR - MDELIVERY</v>
          </cell>
          <cell r="E1442" t="str">
            <v>CALLE 28 DE JUNIO S/N Y GARCIA MORENO ENTRADA LLANO GRANDE</v>
          </cell>
          <cell r="H1442" t="str">
            <v>170208</v>
          </cell>
          <cell r="I1442" t="str">
            <v>QUITO</v>
          </cell>
          <cell r="J1442" t="str">
            <v>PICHINCHA</v>
          </cell>
          <cell r="K1442" t="str">
            <v>GUANOLUISA CHANCUSIG WASHINGTON JAVIER</v>
          </cell>
          <cell r="L1442" t="str">
            <v>LASSO  AV PANAMERICANA  KM 20</v>
          </cell>
          <cell r="O1442" t="str">
            <v>LATACUNGA</v>
          </cell>
          <cell r="P1442" t="str">
            <v>LATACUNGA</v>
          </cell>
          <cell r="Q1442" t="str">
            <v>COTOPAXI_LATACUNGA_LASSO</v>
          </cell>
          <cell r="R1442" t="str">
            <v>4767536</v>
          </cell>
          <cell r="W1442" t="str">
            <v>0502572068</v>
          </cell>
          <cell r="X1442" t="str">
            <v>0979261228-0979261228</v>
          </cell>
          <cell r="AA1442">
            <v>44923</v>
          </cell>
          <cell r="AD1442">
            <v>1</v>
          </cell>
          <cell r="AE1442">
            <v>1</v>
          </cell>
          <cell r="AH1442" t="str">
            <v>BARRIO MANCHENO 500MTS ANTES DE LLEGAR A FAMILIA ENTREGA EN LA FABRICA NOVALIMENTOS ANUNCIARSE EN GARITA</v>
          </cell>
          <cell r="AI1442" t="str">
            <v>DESPACHO</v>
          </cell>
          <cell r="AJ1442" t="str">
            <v>Normal</v>
          </cell>
          <cell r="AL1442" t="str">
            <v>NO</v>
          </cell>
          <cell r="AN1442" t="str">
            <v>MOV onlinevip</v>
          </cell>
          <cell r="AO1442" t="str">
            <v>CANAL ONLINE</v>
          </cell>
          <cell r="AP1442">
            <v>44923</v>
          </cell>
          <cell r="AR1442" t="str">
            <v>MDELIVERY_4767536</v>
          </cell>
          <cell r="AS1442">
            <v>325240</v>
          </cell>
          <cell r="AT1442" t="str">
            <v>D40</v>
          </cell>
          <cell r="AU1442" t="str">
            <v>BTC</v>
          </cell>
          <cell r="AV1442">
            <v>1</v>
          </cell>
          <cell r="AW1442" t="str">
            <v>PROVINCIAL</v>
          </cell>
          <cell r="AX1442" t="str">
            <v>EN_TRANSITO</v>
          </cell>
          <cell r="AY1442" t="str">
            <v>LTE IPHONE 11 64GB NEGRO: 1 und - sn. 356656421560912</v>
          </cell>
          <cell r="AZ1442" t="str">
            <v>TERMINAL</v>
          </cell>
          <cell r="BA1442" t="str">
            <v>Validar Biometrico</v>
          </cell>
        </row>
        <row r="1443">
          <cell r="A1443" t="str">
            <v>4768312</v>
          </cell>
          <cell r="B1443" t="str">
            <v>MDELIVERY</v>
          </cell>
          <cell r="C1443">
            <v>44923</v>
          </cell>
          <cell r="D1443" t="str">
            <v>FLEXNET ECUADOR - MDELIVERY</v>
          </cell>
          <cell r="E1443" t="str">
            <v>CALLE 28 DE JUNIO S/N Y GARCIA MORENO ENTRADA LLANO GRANDE</v>
          </cell>
          <cell r="H1443" t="str">
            <v>170208</v>
          </cell>
          <cell r="I1443" t="str">
            <v>QUITO</v>
          </cell>
          <cell r="J1443" t="str">
            <v>PICHINCHA</v>
          </cell>
          <cell r="K1443" t="str">
            <v>JIMENEZ        MORA           ROBINSON       MIGUEL</v>
          </cell>
          <cell r="L1443" t="str">
            <v>CHILLOGALLO CALLE S48A SN CALLE OE9F</v>
          </cell>
          <cell r="O1443" t="str">
            <v>170707</v>
          </cell>
          <cell r="P1443" t="str">
            <v>170707</v>
          </cell>
          <cell r="Q1443" t="str">
            <v>PICHINCHA_QUITO_CHILLOGALLO</v>
          </cell>
          <cell r="R1443" t="str">
            <v>4768312</v>
          </cell>
          <cell r="W1443" t="str">
            <v>0202324679</v>
          </cell>
          <cell r="X1443" t="str">
            <v>0968893990-0968893990</v>
          </cell>
          <cell r="AA1443">
            <v>44923</v>
          </cell>
          <cell r="AD1443">
            <v>1</v>
          </cell>
          <cell r="AE1443">
            <v>1</v>
          </cell>
          <cell r="AH1443" t="str">
            <v>BARRIO NUEVOS HORIZONTES DE CHILLOGALLO ESTA A 1 CUADRA DE LA FARMACIA CRUZ AZUL ES UNA CASA 1 PISO COLOR VERDE TECHO DE ETERNIT CON CERRAMIENTO DE MALLA HAY QUE LLAMAR AL TITULAR</v>
          </cell>
          <cell r="AI1443" t="str">
            <v>DESPACHO</v>
          </cell>
          <cell r="AJ1443" t="str">
            <v>Normal</v>
          </cell>
          <cell r="AL1443" t="str">
            <v>NO</v>
          </cell>
          <cell r="AN1443" t="str">
            <v>MOV productovip</v>
          </cell>
          <cell r="AO1443" t="str">
            <v>CANAL ONLINE</v>
          </cell>
          <cell r="AP1443">
            <v>44923</v>
          </cell>
          <cell r="AR1443" t="str">
            <v>MDELIVERY_4768312</v>
          </cell>
          <cell r="AS1443">
            <v>325235</v>
          </cell>
          <cell r="AT1443" t="str">
            <v>D40</v>
          </cell>
          <cell r="AU1443" t="str">
            <v>BTC</v>
          </cell>
          <cell r="AV1443">
            <v>1</v>
          </cell>
          <cell r="AW1443" t="str">
            <v>LOCAL</v>
          </cell>
          <cell r="AX1443" t="str">
            <v>HABILITADO RUTEO</v>
          </cell>
          <cell r="AY1443" t="str">
            <v>HALFSIM MOVISTAR: 1 und - sn. 8959300520560303193</v>
          </cell>
          <cell r="AZ1443" t="str">
            <v>SIMCARD</v>
          </cell>
          <cell r="BA1443" t="str">
            <v/>
          </cell>
        </row>
        <row r="1444">
          <cell r="A1444" t="str">
            <v>4768420</v>
          </cell>
          <cell r="B1444" t="str">
            <v>MDELIVERY</v>
          </cell>
          <cell r="C1444">
            <v>44923</v>
          </cell>
          <cell r="D1444" t="str">
            <v>FLEXNET ECUADOR - MDELIVERY</v>
          </cell>
          <cell r="E1444" t="str">
            <v>CALLE 28 DE JUNIO S/N Y GARCIA MORENO ENTRADA LLANO GRANDE</v>
          </cell>
          <cell r="H1444" t="str">
            <v>170208</v>
          </cell>
          <cell r="I1444" t="str">
            <v>QUITO</v>
          </cell>
          <cell r="J1444" t="str">
            <v>PICHINCHA</v>
          </cell>
          <cell r="K1444" t="str">
            <v>MARCO ANTONIO HIDALGO CASTELLANOS</v>
          </cell>
          <cell r="L1444" t="str">
            <v>COTOCOLLAO   AV PRENSA  DEP 221  DAVID LEDESMA</v>
          </cell>
          <cell r="O1444" t="str">
            <v>170301</v>
          </cell>
          <cell r="P1444" t="str">
            <v>170301</v>
          </cell>
          <cell r="Q1444" t="str">
            <v>PICHINCHA_QUITO_COTOCOLLAO</v>
          </cell>
          <cell r="R1444" t="str">
            <v>4768420</v>
          </cell>
          <cell r="W1444" t="str">
            <v>1715072680</v>
          </cell>
          <cell r="X1444" t="str">
            <v>0998616828-0980546185</v>
          </cell>
          <cell r="AA1444">
            <v>44923</v>
          </cell>
          <cell r="AD1444">
            <v>1</v>
          </cell>
          <cell r="AE1444">
            <v>1</v>
          </cell>
          <cell r="AH1444" t="str">
            <v>SECTOR EL CONDADO FRENTE A SERVIENTREGA CONJUNTO LOYOLA BLOQUE 2 DEPARTAMENTO 221 ENTREGAR DE 8 AM A 12 REALIZAR UNA LLAMADA PREVIA</v>
          </cell>
          <cell r="AI1444" t="str">
            <v>DESPACHO</v>
          </cell>
          <cell r="AJ1444" t="str">
            <v>Normal</v>
          </cell>
          <cell r="AL1444" t="str">
            <v>NO</v>
          </cell>
          <cell r="AN1444" t="str">
            <v>MOV onlinevip</v>
          </cell>
          <cell r="AO1444" t="str">
            <v>CANAL ONLINE</v>
          </cell>
          <cell r="AP1444">
            <v>44923</v>
          </cell>
          <cell r="AR1444" t="str">
            <v>MDELIVERY_4768420</v>
          </cell>
          <cell r="AS1444">
            <v>325247</v>
          </cell>
          <cell r="AT1444" t="str">
            <v>D40</v>
          </cell>
          <cell r="AU1444" t="str">
            <v>BTC</v>
          </cell>
          <cell r="AV1444">
            <v>1</v>
          </cell>
          <cell r="AW1444" t="str">
            <v>LOCAL</v>
          </cell>
          <cell r="AX1444" t="str">
            <v>HABILITADO RUTEO</v>
          </cell>
          <cell r="AY1444" t="str">
            <v>LTE HONOR X8 SILVER: 1 und - sn. 866184060681769</v>
          </cell>
          <cell r="AZ1444" t="str">
            <v>TERMINAL</v>
          </cell>
          <cell r="BA1444" t="str">
            <v>Validar Biometrico</v>
          </cell>
        </row>
        <row r="1445">
          <cell r="A1445" t="str">
            <v>4769547</v>
          </cell>
          <cell r="B1445" t="str">
            <v>MDELIVERY</v>
          </cell>
          <cell r="C1445">
            <v>44923</v>
          </cell>
          <cell r="D1445" t="str">
            <v>FLEXNET ECUADOR - MDELIVERY</v>
          </cell>
          <cell r="E1445" t="str">
            <v>CALLE 28 DE JUNIO S/N Y GARCIA MORENO ENTRADA LLANO GRANDE</v>
          </cell>
          <cell r="H1445" t="str">
            <v>170208</v>
          </cell>
          <cell r="I1445" t="str">
            <v>QUITO</v>
          </cell>
          <cell r="J1445" t="str">
            <v>PICHINCHA</v>
          </cell>
          <cell r="K1445" t="str">
            <v>LUCAS BARRE ALFREDO MANUEL</v>
          </cell>
          <cell r="L1445" t="str">
            <v>OFICINA TRAMACO PUNTO DE ATENCION VIA DAULE</v>
          </cell>
          <cell r="O1445" t="str">
            <v>GUAYAQUIL</v>
          </cell>
          <cell r="P1445" t="str">
            <v>GUAYAQUIL</v>
          </cell>
          <cell r="Q1445" t="str">
            <v>GUAYAS_GUAYAQUIL_</v>
          </cell>
          <cell r="R1445" t="str">
            <v>4769547</v>
          </cell>
          <cell r="W1445" t="str">
            <v>0802439075</v>
          </cell>
          <cell r="X1445" t="str">
            <v>0998594763-0998594763</v>
          </cell>
          <cell r="AA1445">
            <v>44923</v>
          </cell>
          <cell r="AD1445">
            <v>1</v>
          </cell>
          <cell r="AE1445">
            <v>1</v>
          </cell>
          <cell r="AH1445" t="str">
            <v/>
          </cell>
          <cell r="AI1445" t="str">
            <v>DESPACHO</v>
          </cell>
          <cell r="AJ1445" t="str">
            <v>DERIVADO PICK UP</v>
          </cell>
          <cell r="AL1445" t="str">
            <v>NO</v>
          </cell>
          <cell r="AN1445" t="str">
            <v>MOV onlinevip</v>
          </cell>
          <cell r="AO1445" t="str">
            <v>CANAL ONLINE</v>
          </cell>
          <cell r="AP1445">
            <v>44923</v>
          </cell>
          <cell r="AR1445" t="str">
            <v>MDELIVERY_4769547</v>
          </cell>
          <cell r="AU1445" t="str">
            <v>BTC</v>
          </cell>
          <cell r="AV1445">
            <v>0</v>
          </cell>
          <cell r="AW1445" t="str">
            <v>PROVINCIAL</v>
          </cell>
          <cell r="AX1445" t="e">
            <v>#N/A</v>
          </cell>
          <cell r="AY1445" t="str">
            <v>LTE XIAOMI REDMI 10C 128GB GRIS: 1 und - sn. 868688062349504</v>
          </cell>
          <cell r="AZ1445" t="str">
            <v>TERMINAL</v>
          </cell>
          <cell r="BA1445" t="str">
            <v>Validar Biometrico</v>
          </cell>
        </row>
        <row r="1446">
          <cell r="A1446" t="str">
            <v>4769775</v>
          </cell>
          <cell r="B1446" t="str">
            <v>MDELIVERY</v>
          </cell>
          <cell r="C1446">
            <v>44923</v>
          </cell>
          <cell r="D1446" t="str">
            <v>FLEXNET ECUADOR - MDELIVERY</v>
          </cell>
          <cell r="E1446" t="str">
            <v>CALLE 28 DE JUNIO S/N Y GARCIA MORENO ENTRADA LLANO GRANDE</v>
          </cell>
          <cell r="H1446" t="str">
            <v>170208</v>
          </cell>
          <cell r="I1446" t="str">
            <v>QUITO</v>
          </cell>
          <cell r="J1446" t="str">
            <v>PICHINCHA</v>
          </cell>
          <cell r="K1446" t="str">
            <v>KARINA SALOME ORTIZ QUEVEDO</v>
          </cell>
          <cell r="L1446" t="str">
            <v>EL INCA  AV ELOY ALFARO  N52280  Y PSJE GUILLERMO MENSI</v>
          </cell>
          <cell r="O1446" t="str">
            <v>QUITO</v>
          </cell>
          <cell r="P1446" t="str">
            <v>QUITO</v>
          </cell>
          <cell r="Q1446" t="str">
            <v>PICHINCHA_QUITO_EL INCA</v>
          </cell>
          <cell r="R1446" t="str">
            <v>4769775</v>
          </cell>
          <cell r="W1446" t="str">
            <v>1713978193</v>
          </cell>
          <cell r="X1446" t="str">
            <v>0997984517-0992430583</v>
          </cell>
          <cell r="AA1446">
            <v>44923</v>
          </cell>
          <cell r="AD1446">
            <v>1</v>
          </cell>
          <cell r="AE1446">
            <v>1</v>
          </cell>
          <cell r="AH1446" t="str">
            <v>SOLCA DIAGONAL A DOMINOS PIZZA ENTREGA EN CASA EDF BLANCO CON GRIS NATURAL VITALITY LLAMAR AL CLIENTE</v>
          </cell>
          <cell r="AI1446" t="str">
            <v>DESPACHO</v>
          </cell>
          <cell r="AJ1446" t="str">
            <v>Normal</v>
          </cell>
          <cell r="AL1446" t="str">
            <v>NO</v>
          </cell>
          <cell r="AN1446" t="str">
            <v>MOV productovip</v>
          </cell>
          <cell r="AO1446" t="str">
            <v>CANAL ONLINE</v>
          </cell>
          <cell r="AP1446">
            <v>44923</v>
          </cell>
          <cell r="AR1446" t="str">
            <v>MDELIVERY_4769775</v>
          </cell>
          <cell r="AS1446">
            <v>325237</v>
          </cell>
          <cell r="AT1446" t="str">
            <v>D40</v>
          </cell>
          <cell r="AU1446" t="str">
            <v>BTC</v>
          </cell>
          <cell r="AV1446">
            <v>1</v>
          </cell>
          <cell r="AW1446" t="str">
            <v>LOCAL</v>
          </cell>
          <cell r="AX1446" t="str">
            <v>HABILITADO RUTEO</v>
          </cell>
          <cell r="AY1446" t="str">
            <v>HALFSIM MOVISTAR: 1 und - sn. 8959300120521872715</v>
          </cell>
          <cell r="AZ1446" t="str">
            <v>SIMCARD</v>
          </cell>
          <cell r="BA1446" t="str">
            <v/>
          </cell>
        </row>
        <row r="1447">
          <cell r="A1447" t="str">
            <v>4769811</v>
          </cell>
          <cell r="B1447" t="str">
            <v>MDELIVERY</v>
          </cell>
          <cell r="C1447">
            <v>44923</v>
          </cell>
          <cell r="D1447" t="str">
            <v>FLEXNET ECUADOR - MDELIVERY</v>
          </cell>
          <cell r="E1447" t="str">
            <v>CALLE 28 DE JUNIO S/N Y GARCIA MORENO ENTRADA LLANO GRANDE</v>
          </cell>
          <cell r="H1447" t="str">
            <v>170208</v>
          </cell>
          <cell r="I1447" t="str">
            <v>QUITO</v>
          </cell>
          <cell r="J1447" t="str">
            <v>PICHINCHA</v>
          </cell>
          <cell r="K1447" t="str">
            <v>MONTENEGRO CASTILLO JEAN CARLOS</v>
          </cell>
          <cell r="L1447" t="str">
            <v>XIMENA COOP SANTIAGUITO DE ROLDOS MZ 1328 SOLAR 4</v>
          </cell>
          <cell r="O1447" t="str">
            <v>090204</v>
          </cell>
          <cell r="P1447" t="str">
            <v>090204</v>
          </cell>
          <cell r="Q1447" t="str">
            <v>GUAYAS_GUAYAQUIL_XIMENA</v>
          </cell>
          <cell r="R1447" t="str">
            <v>4769811</v>
          </cell>
          <cell r="W1447" t="str">
            <v>0953365848</v>
          </cell>
          <cell r="X1447" t="str">
            <v>0969325942-0969325942</v>
          </cell>
          <cell r="AA1447">
            <v>44923</v>
          </cell>
          <cell r="AD1447">
            <v>1</v>
          </cell>
          <cell r="AE1447">
            <v>1</v>
          </cell>
          <cell r="AH1447" t="str">
            <v>SECTOR DEL PARQUE VIERNES SANTO ES UNA CASA 1 PISO TIENE CERAMICA CON FORMA DE LADRILLO COLOR VINO HAY QUE LLAMAR AL TITULAR</v>
          </cell>
          <cell r="AI1447" t="str">
            <v>DESPACHO</v>
          </cell>
          <cell r="AJ1447" t="str">
            <v>Normal</v>
          </cell>
          <cell r="AL1447" t="str">
            <v>NO</v>
          </cell>
          <cell r="AN1447" t="str">
            <v>MOV productovip</v>
          </cell>
          <cell r="AO1447" t="str">
            <v>CANAL ONLINE</v>
          </cell>
          <cell r="AP1447">
            <v>44923</v>
          </cell>
          <cell r="AR1447" t="str">
            <v>MDELIVERY_4769811</v>
          </cell>
          <cell r="AS1447">
            <v>325310</v>
          </cell>
          <cell r="AT1447" t="str">
            <v>D40</v>
          </cell>
          <cell r="AU1447" t="str">
            <v>BTC</v>
          </cell>
          <cell r="AV1447">
            <v>1</v>
          </cell>
          <cell r="AW1447" t="str">
            <v>LOCAL</v>
          </cell>
          <cell r="AX1447" t="str">
            <v>EN_TRANSITO</v>
          </cell>
          <cell r="AY1447" t="str">
            <v>HALFSIM MOVISTAR: 1 und - sn. 8959300520560305230</v>
          </cell>
          <cell r="AZ1447" t="str">
            <v>SIMCARD</v>
          </cell>
          <cell r="BA1447" t="str">
            <v/>
          </cell>
        </row>
        <row r="1448">
          <cell r="A1448" t="str">
            <v>4769881</v>
          </cell>
          <cell r="B1448" t="str">
            <v>MDELIVERY</v>
          </cell>
          <cell r="C1448">
            <v>44923</v>
          </cell>
          <cell r="D1448" t="str">
            <v>FLEXNET ECUADOR - MDELIVERY</v>
          </cell>
          <cell r="E1448" t="str">
            <v>CALLE 28 DE JUNIO S/N Y GARCIA MORENO ENTRADA LLANO GRANDE</v>
          </cell>
          <cell r="H1448" t="str">
            <v>170208</v>
          </cell>
          <cell r="I1448" t="str">
            <v>QUITO</v>
          </cell>
          <cell r="J1448" t="str">
            <v>PICHINCHA</v>
          </cell>
          <cell r="K1448" t="str">
            <v>CASTILLO ZAMBRANO LORENA ELIZABETH</v>
          </cell>
          <cell r="L1448" t="str">
            <v>ITCHIMBIA CALLE LA CONCEPCION SN ENTRE AV PICHINCHA Y VICENTE LEON</v>
          </cell>
          <cell r="O1448" t="str">
            <v>170403</v>
          </cell>
          <cell r="P1448" t="str">
            <v>170403</v>
          </cell>
          <cell r="Q1448" t="str">
            <v>PICHINCHA_QUITO_ITCHIMBIA</v>
          </cell>
          <cell r="R1448" t="str">
            <v>4769881</v>
          </cell>
          <cell r="W1448" t="str">
            <v>0915467559_E3343I2244</v>
          </cell>
          <cell r="X1448" t="str">
            <v>0969001724-0998038149</v>
          </cell>
          <cell r="AA1448">
            <v>44923</v>
          </cell>
          <cell r="AD1448">
            <v>1</v>
          </cell>
          <cell r="AE1448">
            <v>1</v>
          </cell>
          <cell r="AH1448" t="str">
            <v>SECTOR LA TOLA FRENTE A HOTEL TORRE AZUL ES UNA CASA 3 PISOS COLOR BEIGE PUERTAS VERDES ENTREGA EN EL 1ER PISO</v>
          </cell>
          <cell r="AI1448" t="str">
            <v>DESPACHO</v>
          </cell>
          <cell r="AJ1448" t="str">
            <v>Normal</v>
          </cell>
          <cell r="AL1448" t="str">
            <v>NO</v>
          </cell>
          <cell r="AN1448" t="str">
            <v>MOV onlinevip</v>
          </cell>
          <cell r="AO1448" t="str">
            <v>CANAL ONLINE</v>
          </cell>
          <cell r="AP1448">
            <v>44923</v>
          </cell>
          <cell r="AR1448" t="str">
            <v>MDELIVERY_4769881</v>
          </cell>
          <cell r="AS1448">
            <v>325234</v>
          </cell>
          <cell r="AT1448" t="str">
            <v>D40</v>
          </cell>
          <cell r="AU1448" t="str">
            <v>BTC</v>
          </cell>
          <cell r="AV1448">
            <v>1</v>
          </cell>
          <cell r="AW1448" t="str">
            <v>LOCAL</v>
          </cell>
          <cell r="AX1448" t="str">
            <v>HABILITADO RUTEO</v>
          </cell>
          <cell r="AY1448" t="str">
            <v>LTE XIAOMI REDMI NOTE 11 AZUL: 1 und - sn. 861696063049566</v>
          </cell>
          <cell r="AZ1448" t="str">
            <v>TERMINAL</v>
          </cell>
          <cell r="BA1448" t="str">
            <v>Validar Biometrico</v>
          </cell>
        </row>
        <row r="1449">
          <cell r="A1449" t="str">
            <v>4770911</v>
          </cell>
          <cell r="B1449" t="str">
            <v>MDELIVERY</v>
          </cell>
          <cell r="C1449">
            <v>44923</v>
          </cell>
          <cell r="D1449" t="str">
            <v>FLEXNET ECUADOR - MDELIVERY</v>
          </cell>
          <cell r="E1449" t="str">
            <v>CALLE 28 DE JUNIO S/N Y GARCIA MORENO ENTRADA LLANO GRANDE</v>
          </cell>
          <cell r="H1449" t="str">
            <v>170208</v>
          </cell>
          <cell r="I1449" t="str">
            <v>QUITO</v>
          </cell>
          <cell r="J1449" t="str">
            <v>PICHINCHA</v>
          </cell>
          <cell r="K1449" t="str">
            <v>ISABEL MICHELLE ZERNA MORENO</v>
          </cell>
          <cell r="L1449" t="str">
            <v>TARQUI  CDLA LA GARZOTA  3ERA ETAPA MZ 87  VILLA 8 AV MIGUEL ANGEL JIJON</v>
          </cell>
          <cell r="O1449" t="str">
            <v>090505</v>
          </cell>
          <cell r="P1449" t="str">
            <v>090505</v>
          </cell>
          <cell r="Q1449" t="str">
            <v>GUAYAS_GUAYAQUIL_TARQUI</v>
          </cell>
          <cell r="R1449" t="str">
            <v>4770911</v>
          </cell>
          <cell r="W1449" t="str">
            <v>0918432741</v>
          </cell>
          <cell r="X1449" t="str">
            <v>0983932067-0995308249</v>
          </cell>
          <cell r="AA1449">
            <v>44923</v>
          </cell>
          <cell r="AD1449">
            <v>1</v>
          </cell>
          <cell r="AE1449">
            <v>1</v>
          </cell>
          <cell r="AH1449" t="str">
            <v>SECTOR NORTE  DIAGONAL AL UPC CASA DURAZNO 3 PISOS</v>
          </cell>
          <cell r="AI1449" t="str">
            <v>DESPACHO</v>
          </cell>
          <cell r="AJ1449" t="str">
            <v>Normal</v>
          </cell>
          <cell r="AL1449" t="str">
            <v>NO</v>
          </cell>
          <cell r="AN1449" t="str">
            <v>MOV onlinevip</v>
          </cell>
          <cell r="AO1449" t="str">
            <v>CANAL ONLINE</v>
          </cell>
          <cell r="AP1449">
            <v>44923</v>
          </cell>
          <cell r="AR1449" t="str">
            <v>MDELIVERY_4770911</v>
          </cell>
          <cell r="AS1449">
            <v>325244</v>
          </cell>
          <cell r="AT1449" t="str">
            <v>D40</v>
          </cell>
          <cell r="AU1449" t="str">
            <v>BTC</v>
          </cell>
          <cell r="AV1449">
            <v>1</v>
          </cell>
          <cell r="AW1449" t="str">
            <v>LOCAL</v>
          </cell>
          <cell r="AX1449" t="str">
            <v>EN_TRANSITO</v>
          </cell>
          <cell r="AY1449" t="str">
            <v>LTE XIAOMI REDMI 10A 64GB SILVER: 1 und - sn. 863696062667960</v>
          </cell>
          <cell r="AZ1449" t="str">
            <v>TERMINAL</v>
          </cell>
          <cell r="BA1449" t="str">
            <v>Validar Biometrico</v>
          </cell>
        </row>
        <row r="1450">
          <cell r="A1450" t="str">
            <v>4771228</v>
          </cell>
          <cell r="B1450" t="str">
            <v>MDELIVERY</v>
          </cell>
          <cell r="C1450">
            <v>44923</v>
          </cell>
          <cell r="D1450" t="str">
            <v>FLEXNET ECUADOR - MDELIVERY</v>
          </cell>
          <cell r="E1450" t="str">
            <v>CALLE 28 DE JUNIO S/N Y GARCIA MORENO ENTRADA LLANO GRANDE</v>
          </cell>
          <cell r="H1450" t="str">
            <v>170208</v>
          </cell>
          <cell r="I1450" t="str">
            <v>QUITO</v>
          </cell>
          <cell r="J1450" t="str">
            <v>PICHINCHA</v>
          </cell>
          <cell r="K1450" t="str">
            <v>DARWIN DANIEL ARAUJO ZAMBRANO</v>
          </cell>
          <cell r="L1450" t="str">
            <v>LA ARGELIA CALLE AYAPAMBA SN CALE MANGLARALTO</v>
          </cell>
          <cell r="O1450" t="str">
            <v>170606</v>
          </cell>
          <cell r="P1450" t="str">
            <v>170606</v>
          </cell>
          <cell r="Q1450" t="str">
            <v>PICHINCHA_QUITO_LA ARGELIA</v>
          </cell>
          <cell r="R1450" t="str">
            <v>4771228</v>
          </cell>
          <cell r="W1450" t="str">
            <v>1720516515</v>
          </cell>
          <cell r="X1450" t="str">
            <v>0999959374-0999959374</v>
          </cell>
          <cell r="AA1450">
            <v>44923</v>
          </cell>
          <cell r="AD1450">
            <v>1</v>
          </cell>
          <cell r="AE1450">
            <v>1</v>
          </cell>
          <cell r="AH1450" t="str">
            <v>SECTOR LAS RIELES FRENTE AL ALMACEN MUNDO DEL CAUCHO ENTREGA EN LA PELUQUERIA MARILIN LLAMAR 1 HORA ANTES</v>
          </cell>
          <cell r="AI1450" t="str">
            <v>DESPACHO</v>
          </cell>
          <cell r="AJ1450" t="str">
            <v>Normal</v>
          </cell>
          <cell r="AL1450" t="str">
            <v>NO</v>
          </cell>
          <cell r="AN1450" t="str">
            <v>MOV onlinevip</v>
          </cell>
          <cell r="AO1450" t="str">
            <v>CANAL ONLINE</v>
          </cell>
          <cell r="AP1450">
            <v>44923</v>
          </cell>
          <cell r="AR1450" t="str">
            <v>MDELIVERY_4771228</v>
          </cell>
          <cell r="AS1450">
            <v>325248</v>
          </cell>
          <cell r="AT1450" t="str">
            <v>D40</v>
          </cell>
          <cell r="AU1450" t="str">
            <v>BTC</v>
          </cell>
          <cell r="AV1450">
            <v>1</v>
          </cell>
          <cell r="AW1450" t="str">
            <v>LOCAL</v>
          </cell>
          <cell r="AX1450" t="str">
            <v>HABILITADO RUTEO</v>
          </cell>
          <cell r="AY1450" t="str">
            <v>LTE XIAOMI REDMI NOTE 11 AZUL: 1 und - sn. 861696063076304</v>
          </cell>
          <cell r="AZ1450" t="str">
            <v>TERMINAL</v>
          </cell>
          <cell r="BA1450" t="str">
            <v>Validar Biometrico</v>
          </cell>
        </row>
        <row r="1451">
          <cell r="A1451" t="str">
            <v>4771321</v>
          </cell>
          <cell r="B1451" t="str">
            <v>MDELIVERY</v>
          </cell>
          <cell r="C1451">
            <v>44923</v>
          </cell>
          <cell r="D1451" t="str">
            <v>FLEXNET ECUADOR - MDELIVERY</v>
          </cell>
          <cell r="E1451" t="str">
            <v>CALLE 28 DE JUNIO S/N Y GARCIA MORENO ENTRADA LLANO GRANDE</v>
          </cell>
          <cell r="H1451" t="str">
            <v>170208</v>
          </cell>
          <cell r="I1451" t="str">
            <v>QUITO</v>
          </cell>
          <cell r="J1451" t="str">
            <v>PICHINCHA</v>
          </cell>
          <cell r="K1451" t="str">
            <v>ENRIQUE ANTONIO BAQUERIZO PRECIADO</v>
          </cell>
          <cell r="L1451" t="str">
            <v>XIMENA   CALLE PIMANPIRO MZ H  VILLA 18  CALLE 1ER PEATONAL 10 SE</v>
          </cell>
          <cell r="O1451" t="str">
            <v>090107</v>
          </cell>
          <cell r="P1451" t="str">
            <v>090107</v>
          </cell>
          <cell r="Q1451" t="str">
            <v>GUAYAS _GUAYAQUIL_XIMENA</v>
          </cell>
          <cell r="R1451" t="str">
            <v>4771321</v>
          </cell>
          <cell r="W1451" t="str">
            <v>0904186509</v>
          </cell>
          <cell r="X1451" t="str">
            <v>0983373406-0983999436</v>
          </cell>
          <cell r="AA1451">
            <v>44923</v>
          </cell>
          <cell r="AD1451">
            <v>1</v>
          </cell>
          <cell r="AE1451">
            <v>1</v>
          </cell>
          <cell r="AH1451" t="str">
            <v>COOP FLORESTA 3 ES UNA CASA 2 PISOS COLOR CAFE CON AMARILLO REJA BLANCA GUASMO CENTRAL</v>
          </cell>
          <cell r="AI1451" t="str">
            <v>DESPACHO</v>
          </cell>
          <cell r="AJ1451" t="str">
            <v>Normal</v>
          </cell>
          <cell r="AL1451" t="str">
            <v>NO</v>
          </cell>
          <cell r="AN1451" t="str">
            <v>MOV onlinevip</v>
          </cell>
          <cell r="AO1451" t="str">
            <v>CANAL ONLINE</v>
          </cell>
          <cell r="AP1451">
            <v>44923</v>
          </cell>
          <cell r="AR1451" t="str">
            <v>MDELIVERY_4771321</v>
          </cell>
          <cell r="AS1451">
            <v>325243</v>
          </cell>
          <cell r="AT1451" t="str">
            <v>D40</v>
          </cell>
          <cell r="AU1451" t="str">
            <v>BTC</v>
          </cell>
          <cell r="AV1451">
            <v>1</v>
          </cell>
          <cell r="AW1451" t="str">
            <v>LOCAL</v>
          </cell>
          <cell r="AX1451" t="str">
            <v>EN_TRANSITO</v>
          </cell>
          <cell r="AY1451" t="str">
            <v>LTE REALME C21Y AZUL: 1 und - sn. 860256053052715</v>
          </cell>
          <cell r="AZ1451" t="str">
            <v>TERMINAL</v>
          </cell>
          <cell r="BA1451" t="str">
            <v>Validar Biometrico</v>
          </cell>
        </row>
        <row r="1452">
          <cell r="A1452" t="str">
            <v>4771376</v>
          </cell>
          <cell r="B1452" t="str">
            <v>MDELIVERY</v>
          </cell>
          <cell r="C1452">
            <v>44923</v>
          </cell>
          <cell r="D1452" t="str">
            <v>FLEXNET ECUADOR - MDELIVERY</v>
          </cell>
          <cell r="E1452" t="str">
            <v>CALLE 28 DE JUNIO S/N Y GARCIA MORENO ENTRADA LLANO GRANDE</v>
          </cell>
          <cell r="H1452" t="str">
            <v>170208</v>
          </cell>
          <cell r="I1452" t="str">
            <v>QUITO</v>
          </cell>
          <cell r="J1452" t="str">
            <v>PICHINCHA</v>
          </cell>
          <cell r="K1452" t="str">
            <v>FRANCK ANDERSON VALLES TOBAR</v>
          </cell>
          <cell r="L1452" t="str">
            <v>LA DOLOROSA CALLE PIMAN PASAJE B SN CALLE PURUHANTA</v>
          </cell>
          <cell r="O1452" t="str">
            <v>100110</v>
          </cell>
          <cell r="P1452" t="str">
            <v>100110</v>
          </cell>
          <cell r="Q1452" t="str">
            <v>IMBABURA_IBARRA_LA DOLOROSA</v>
          </cell>
          <cell r="R1452" t="str">
            <v>4771376</v>
          </cell>
          <cell r="W1452" t="str">
            <v>1005380686</v>
          </cell>
          <cell r="X1452" t="str">
            <v>0990547305-0900000000</v>
          </cell>
          <cell r="AA1452">
            <v>44923</v>
          </cell>
          <cell r="AD1452">
            <v>1</v>
          </cell>
          <cell r="AE1452">
            <v>1</v>
          </cell>
          <cell r="AH1452" t="str">
            <v>SECTOR DEL PRIORATO ESTA A MEDIA CUADRA DE LA IGLESIA DEL PRIORATO ES UNA CASA 1 PISO COLOR BLANCA DE TEJA HAY QUE LLAMAR AL TITULAR EL CALLEJON ESTA FRENTE A LA IGLESIA</v>
          </cell>
          <cell r="AI1452" t="str">
            <v>DESPACHO</v>
          </cell>
          <cell r="AJ1452" t="str">
            <v>Normal</v>
          </cell>
          <cell r="AL1452" t="str">
            <v>NO</v>
          </cell>
          <cell r="AN1452" t="str">
            <v>MOV productovip</v>
          </cell>
          <cell r="AO1452" t="str">
            <v>CANAL ONLINE</v>
          </cell>
          <cell r="AP1452">
            <v>44923</v>
          </cell>
          <cell r="AR1452" t="str">
            <v>MDELIVERY_4771376</v>
          </cell>
          <cell r="AS1452">
            <v>325255</v>
          </cell>
          <cell r="AT1452" t="str">
            <v>D40</v>
          </cell>
          <cell r="AU1452" t="str">
            <v>BTC</v>
          </cell>
          <cell r="AV1452">
            <v>2</v>
          </cell>
          <cell r="AW1452" t="str">
            <v>PROVINCIAL</v>
          </cell>
          <cell r="AX1452" t="str">
            <v>EN_TRANSITO</v>
          </cell>
          <cell r="AY1452" t="str">
            <v>LTE HONOR X8 NEGRO: 1 und - sn. 866184061555095 / HALFSIM MOVISTAR: 1 und - sn. 8959300520560305834</v>
          </cell>
          <cell r="AZ1452" t="str">
            <v>SIMCARD / TERMINAL</v>
          </cell>
          <cell r="BA1452" t="str">
            <v>Validar Biometrico</v>
          </cell>
        </row>
        <row r="1453">
          <cell r="A1453" t="str">
            <v>4771482</v>
          </cell>
          <cell r="B1453" t="str">
            <v>MDELIVERY</v>
          </cell>
          <cell r="C1453">
            <v>44923</v>
          </cell>
          <cell r="D1453" t="str">
            <v>FLEXNET ECUADOR - MDELIVERY</v>
          </cell>
          <cell r="E1453" t="str">
            <v>CALLE 28 DE JUNIO S/N Y GARCIA MORENO ENTRADA LLANO GRANDE</v>
          </cell>
          <cell r="H1453" t="str">
            <v>170208</v>
          </cell>
          <cell r="I1453" t="str">
            <v>QUITO</v>
          </cell>
          <cell r="J1453" t="str">
            <v>PICHINCHA</v>
          </cell>
          <cell r="K1453" t="str">
            <v>VERONICA MARLENE GALLEGOS GUAMAN</v>
          </cell>
          <cell r="L1453" t="str">
            <v>MARISCAL SUCRE CALLE TAMAYO 21 140 Y  ROBLES</v>
          </cell>
          <cell r="O1453" t="str">
            <v>QUITO</v>
          </cell>
          <cell r="P1453" t="str">
            <v>QUITO</v>
          </cell>
          <cell r="Q1453" t="str">
            <v>PICHINCHA_QUITO_MARISCAL SUCRE</v>
          </cell>
          <cell r="R1453" t="str">
            <v>4771482</v>
          </cell>
          <cell r="W1453" t="str">
            <v>1714294020_V2333V2442</v>
          </cell>
          <cell r="X1453" t="str">
            <v>0998165809-</v>
          </cell>
          <cell r="AA1453">
            <v>44923</v>
          </cell>
          <cell r="AD1453">
            <v>1</v>
          </cell>
          <cell r="AE1453">
            <v>1</v>
          </cell>
          <cell r="AH1453" t="str">
            <v>FRENTE A LA UNIVERSIDAD CATOLICA  UNIDAD EDUCATIVA SANTA MARIANITA DE JESUS</v>
          </cell>
          <cell r="AI1453" t="str">
            <v>DESPACHO</v>
          </cell>
          <cell r="AJ1453" t="str">
            <v>Normal</v>
          </cell>
          <cell r="AL1453" t="str">
            <v>NO</v>
          </cell>
          <cell r="AN1453" t="str">
            <v>MOV_tecnocom_credito_directo</v>
          </cell>
          <cell r="AO1453" t="str">
            <v>CANAL ONLINE</v>
          </cell>
          <cell r="AP1453">
            <v>44923</v>
          </cell>
          <cell r="AR1453" t="str">
            <v>MDELIVERY_4771482</v>
          </cell>
          <cell r="AS1453">
            <v>325245</v>
          </cell>
          <cell r="AT1453" t="str">
            <v>D40</v>
          </cell>
          <cell r="AU1453" t="str">
            <v>BTC</v>
          </cell>
          <cell r="AV1453">
            <v>1</v>
          </cell>
          <cell r="AW1453" t="str">
            <v>LOCAL</v>
          </cell>
          <cell r="AX1453" t="str">
            <v>HABILITADO RUTEO</v>
          </cell>
          <cell r="AY1453" t="str">
            <v>LTE XIAOMI REDMI NOTE 11 AZUL: 1 und - sn. 861696063046042</v>
          </cell>
          <cell r="AZ1453" t="str">
            <v>TERMINAL</v>
          </cell>
          <cell r="BA1453" t="str">
            <v>Validar Biometrico</v>
          </cell>
        </row>
        <row r="1454">
          <cell r="A1454" t="str">
            <v>4771496</v>
          </cell>
          <cell r="B1454" t="str">
            <v>MDELIVERY</v>
          </cell>
          <cell r="C1454">
            <v>44923</v>
          </cell>
          <cell r="D1454" t="str">
            <v>FLEXNET ECUADOR - MDELIVERY</v>
          </cell>
          <cell r="E1454" t="str">
            <v>CALLE 28 DE JUNIO S/N Y GARCIA MORENO ENTRADA LLANO GRANDE</v>
          </cell>
          <cell r="H1454" t="str">
            <v>170208</v>
          </cell>
          <cell r="I1454" t="str">
            <v>QUITO</v>
          </cell>
          <cell r="J1454" t="str">
            <v>PICHINCHA</v>
          </cell>
          <cell r="K1454" t="str">
            <v>JUAN CARLOS VILLACIS ANRRANGO</v>
          </cell>
          <cell r="L1454" t="str">
            <v>SAN ISIDRO DEL INCA  CALLE ISAAC ALBENIZ SN CALLE MORLAN</v>
          </cell>
          <cell r="O1454" t="str">
            <v>QUITO</v>
          </cell>
          <cell r="P1454" t="str">
            <v>QUITO</v>
          </cell>
          <cell r="Q1454" t="str">
            <v>PICHINCHA_QUITO_SAN ISIDRO DEL INCA</v>
          </cell>
          <cell r="R1454" t="str">
            <v>4771496</v>
          </cell>
          <cell r="W1454" t="str">
            <v>1719939421</v>
          </cell>
          <cell r="X1454" t="str">
            <v>0962994184-0962994184</v>
          </cell>
          <cell r="AA1454">
            <v>44923</v>
          </cell>
          <cell r="AD1454">
            <v>1</v>
          </cell>
          <cell r="AE1454">
            <v>1</v>
          </cell>
          <cell r="AH1454" t="str">
            <v>SECTOR NORTE DIAGONAL A LAS PUERTAS DE INGRESO DE ARCA COANTINENTAL COCA COLA ENTREGAR EN EL INSTITUTO CENTRAL TECNICO  PREGUNTAR AL SR GUARDIA</v>
          </cell>
          <cell r="AI1454" t="str">
            <v>DESPACHO</v>
          </cell>
          <cell r="AJ1454" t="str">
            <v>Normal</v>
          </cell>
          <cell r="AL1454" t="str">
            <v>NO</v>
          </cell>
          <cell r="AN1454" t="str">
            <v>MOV productovip</v>
          </cell>
          <cell r="AO1454" t="str">
            <v>CANAL ONLINE</v>
          </cell>
          <cell r="AP1454">
            <v>44923</v>
          </cell>
          <cell r="AR1454" t="str">
            <v>MDELIVERY_4771496</v>
          </cell>
          <cell r="AS1454">
            <v>325241</v>
          </cell>
          <cell r="AT1454" t="str">
            <v>D40</v>
          </cell>
          <cell r="AU1454" t="str">
            <v>BTC</v>
          </cell>
          <cell r="AV1454">
            <v>1</v>
          </cell>
          <cell r="AW1454" t="str">
            <v>LOCAL</v>
          </cell>
          <cell r="AX1454" t="str">
            <v>HABILITADO RUTEO</v>
          </cell>
          <cell r="AY1454" t="str">
            <v>HALFSIM MOVISTAR: 1 und - sn. 8959300120521875635</v>
          </cell>
          <cell r="AZ1454" t="str">
            <v>SIMCARD</v>
          </cell>
          <cell r="BA1454" t="str">
            <v/>
          </cell>
        </row>
        <row r="1455">
          <cell r="A1455" t="str">
            <v>4771500</v>
          </cell>
          <cell r="B1455" t="str">
            <v>MDELIVERY</v>
          </cell>
          <cell r="C1455">
            <v>44923</v>
          </cell>
          <cell r="D1455" t="str">
            <v>FLEXNET ECUADOR - MDELIVERY</v>
          </cell>
          <cell r="E1455" t="str">
            <v>CALLE 28 DE JUNIO S/N Y GARCIA MORENO ENTRADA LLANO GRANDE</v>
          </cell>
          <cell r="H1455" t="str">
            <v>170208</v>
          </cell>
          <cell r="I1455" t="str">
            <v>QUITO</v>
          </cell>
          <cell r="J1455" t="str">
            <v>PICHINCHA</v>
          </cell>
          <cell r="K1455" t="str">
            <v>ENCALADA OÑA ANDREA ROSARIO</v>
          </cell>
          <cell r="L1455" t="str">
            <v>CUMBAYA AV PAMPITE LOTE 11 CALLE ANTONIO SALGUERO</v>
          </cell>
          <cell r="O1455" t="str">
            <v>170901</v>
          </cell>
          <cell r="P1455" t="str">
            <v>170901</v>
          </cell>
          <cell r="Q1455" t="str">
            <v>PICHINCHA_QUITO_CUMBAYA</v>
          </cell>
          <cell r="R1455" t="str">
            <v>4771500</v>
          </cell>
          <cell r="W1455" t="str">
            <v>1721766101001</v>
          </cell>
          <cell r="X1455" t="str">
            <v>0995536617-0998849967</v>
          </cell>
          <cell r="AA1455">
            <v>44923</v>
          </cell>
          <cell r="AD1455">
            <v>1</v>
          </cell>
          <cell r="AE1455">
            <v>1</v>
          </cell>
          <cell r="AH1455" t="str">
            <v>SECTOR CUMBAYA ESTA ATRAS DE LA UNIVERSIDAD SAN FRANCISCO ENTREGA EN LA CEVICHERIA RUMINIAHUI</v>
          </cell>
          <cell r="AI1455" t="str">
            <v>DESPACHO</v>
          </cell>
          <cell r="AJ1455" t="str">
            <v>Normal</v>
          </cell>
          <cell r="AL1455" t="str">
            <v>NO</v>
          </cell>
          <cell r="AN1455" t="str">
            <v>MOV onlinevip</v>
          </cell>
          <cell r="AO1455" t="str">
            <v>CANAL ONLINE</v>
          </cell>
          <cell r="AP1455">
            <v>44923</v>
          </cell>
          <cell r="AR1455" t="str">
            <v>MDELIVERY_4771500</v>
          </cell>
          <cell r="AU1455" t="str">
            <v>BTC</v>
          </cell>
          <cell r="AV1455">
            <v>0</v>
          </cell>
          <cell r="AW1455" t="str">
            <v>LOCAL</v>
          </cell>
          <cell r="AX1455" t="e">
            <v>#N/A</v>
          </cell>
          <cell r="AY1455" t="str">
            <v>LTE SAMSUNG A03 AZUL: 1 und - sn. 354379556098507</v>
          </cell>
          <cell r="AZ1455" t="str">
            <v>TERMINAL</v>
          </cell>
          <cell r="BA1455" t="str">
            <v>Validar Biometrico</v>
          </cell>
        </row>
        <row r="1456">
          <cell r="A1456" t="str">
            <v>4771509</v>
          </cell>
          <cell r="B1456" t="str">
            <v>MDELIVERY</v>
          </cell>
          <cell r="C1456">
            <v>44923</v>
          </cell>
          <cell r="D1456" t="str">
            <v>FLEXNET ECUADOR - MDELIVERY</v>
          </cell>
          <cell r="E1456" t="str">
            <v>CALLE 28 DE JUNIO S/N Y GARCIA MORENO ENTRADA LLANO GRANDE</v>
          </cell>
          <cell r="H1456" t="str">
            <v>170208</v>
          </cell>
          <cell r="I1456" t="str">
            <v>QUITO</v>
          </cell>
          <cell r="J1456" t="str">
            <v>PICHINCHA</v>
          </cell>
          <cell r="K1456" t="str">
            <v>JUAN CARLOS VILLACIS ANRRANGO</v>
          </cell>
          <cell r="L1456" t="str">
            <v>SAN ISIDRO DEL INCA  CALLE ISAAC ALBENIZ SN CALLE MORLAN</v>
          </cell>
          <cell r="O1456" t="str">
            <v>QUITO</v>
          </cell>
          <cell r="P1456" t="str">
            <v>QUITO</v>
          </cell>
          <cell r="Q1456" t="str">
            <v>PICHINCHA_QUITO_SAN ISIDRO DEL INCA</v>
          </cell>
          <cell r="R1456" t="str">
            <v>4771509</v>
          </cell>
          <cell r="W1456" t="str">
            <v>1719939421</v>
          </cell>
          <cell r="X1456" t="str">
            <v>0962994184-0962994184</v>
          </cell>
          <cell r="AA1456">
            <v>44923</v>
          </cell>
          <cell r="AD1456">
            <v>1</v>
          </cell>
          <cell r="AE1456">
            <v>1</v>
          </cell>
          <cell r="AH1456" t="str">
            <v>SECTOR NORTE DIAGONAL A LAS PUERTAS DE INGRESO DE ARCA COANTINENTAL COCA COLA ENTREGAR EN EL INSTITUTO CENTRAL TECNICO  PREGUNTAR AL SR GUARDIA</v>
          </cell>
          <cell r="AI1456" t="str">
            <v>DESPACHO</v>
          </cell>
          <cell r="AJ1456" t="str">
            <v>Normal</v>
          </cell>
          <cell r="AL1456" t="str">
            <v>NO</v>
          </cell>
          <cell r="AN1456" t="str">
            <v>MOV productovip</v>
          </cell>
          <cell r="AO1456" t="str">
            <v>CANAL ONLINE</v>
          </cell>
          <cell r="AP1456">
            <v>44923</v>
          </cell>
          <cell r="AR1456" t="str">
            <v>MDELIVERY_4771509</v>
          </cell>
          <cell r="AS1456">
            <v>325242</v>
          </cell>
          <cell r="AT1456" t="str">
            <v>D40</v>
          </cell>
          <cell r="AU1456" t="str">
            <v>BTC</v>
          </cell>
          <cell r="AV1456">
            <v>1</v>
          </cell>
          <cell r="AW1456" t="str">
            <v>LOCAL</v>
          </cell>
          <cell r="AX1456" t="str">
            <v>HABILITADO RUTEO</v>
          </cell>
          <cell r="AY1456" t="str">
            <v>HALFSIM MOVISTAR: 1 und - sn. 8959300520560302922</v>
          </cell>
          <cell r="AZ1456" t="str">
            <v>SIMCARD</v>
          </cell>
          <cell r="BA1456" t="str">
            <v/>
          </cell>
        </row>
        <row r="1457">
          <cell r="A1457" t="str">
            <v>4771526</v>
          </cell>
          <cell r="B1457" t="str">
            <v>MDELIVERY</v>
          </cell>
          <cell r="C1457">
            <v>44923</v>
          </cell>
          <cell r="D1457" t="str">
            <v>FLEXNET ECUADOR - MDELIVERY</v>
          </cell>
          <cell r="E1457" t="str">
            <v>CALLE 28 DE JUNIO S/N Y GARCIA MORENO ENTRADA LLANO GRANDE</v>
          </cell>
          <cell r="H1457" t="str">
            <v>170208</v>
          </cell>
          <cell r="I1457" t="str">
            <v>QUITO</v>
          </cell>
          <cell r="J1457" t="str">
            <v>PICHINCHA</v>
          </cell>
          <cell r="K1457" t="str">
            <v>SARMIENTO REYES ROLANDO RIGOBERTO</v>
          </cell>
          <cell r="L1457" t="str">
            <v>OFICINA TRAMACO QUITO 6 DE DICIEMBRE</v>
          </cell>
          <cell r="O1457" t="str">
            <v>QUITO</v>
          </cell>
          <cell r="P1457" t="str">
            <v>QUITO</v>
          </cell>
          <cell r="Q1457" t="str">
            <v>PICHINCHA_QUITO_</v>
          </cell>
          <cell r="R1457" t="str">
            <v>4771526</v>
          </cell>
          <cell r="W1457" t="str">
            <v>1723512826</v>
          </cell>
          <cell r="X1457" t="str">
            <v>0984176415-0984176415</v>
          </cell>
          <cell r="AA1457">
            <v>44923</v>
          </cell>
          <cell r="AD1457">
            <v>1</v>
          </cell>
          <cell r="AE1457">
            <v>1</v>
          </cell>
          <cell r="AH1457" t="str">
            <v/>
          </cell>
          <cell r="AI1457" t="str">
            <v>DESPACHO</v>
          </cell>
          <cell r="AJ1457" t="str">
            <v>DERIVADO PICK UP</v>
          </cell>
          <cell r="AL1457" t="str">
            <v>NO</v>
          </cell>
          <cell r="AN1457" t="str">
            <v>MOV onlinevip</v>
          </cell>
          <cell r="AO1457" t="str">
            <v>CANAL ONLINE</v>
          </cell>
          <cell r="AP1457">
            <v>44923</v>
          </cell>
          <cell r="AR1457" t="str">
            <v>MDELIVERY_4771526</v>
          </cell>
          <cell r="AU1457" t="str">
            <v>BTC</v>
          </cell>
          <cell r="AV1457">
            <v>0</v>
          </cell>
          <cell r="AW1457" t="str">
            <v>PROVINCIAL</v>
          </cell>
          <cell r="AX1457" t="e">
            <v>#N/A</v>
          </cell>
          <cell r="AY1457" t="str">
            <v>LTE SAMSUNG A23 AZUL: 1 und - sn. 356795951104749</v>
          </cell>
          <cell r="AZ1457" t="str">
            <v>TERMINAL</v>
          </cell>
          <cell r="BA1457" t="str">
            <v>Validar Biometrico</v>
          </cell>
        </row>
        <row r="1458">
          <cell r="A1458" t="str">
            <v>4771563</v>
          </cell>
          <cell r="B1458" t="str">
            <v>MDELIVERY</v>
          </cell>
          <cell r="C1458">
            <v>44923</v>
          </cell>
          <cell r="D1458" t="str">
            <v>FLEXNET ECUADOR - MDELIVERY</v>
          </cell>
          <cell r="E1458" t="str">
            <v>CALLE 28 DE JUNIO S/N Y GARCIA MORENO ENTRADA LLANO GRANDE</v>
          </cell>
          <cell r="H1458" t="str">
            <v>170208</v>
          </cell>
          <cell r="I1458" t="str">
            <v>QUITO</v>
          </cell>
          <cell r="J1458" t="str">
            <v>PICHINCHA</v>
          </cell>
          <cell r="K1458" t="str">
            <v>MICHAEL ABRAHAM TORRES TORRES</v>
          </cell>
          <cell r="L1458" t="str">
            <v>ROCAFUERTE CALLE RUMICHACA 235 Y VELEZ</v>
          </cell>
          <cell r="O1458" t="str">
            <v>GUAYAQUIL</v>
          </cell>
          <cell r="P1458" t="str">
            <v>GUAYAQUIL</v>
          </cell>
          <cell r="Q1458" t="str">
            <v>GUAYAS_GUAYAQUIL_ROCAFUERTE</v>
          </cell>
          <cell r="R1458" t="str">
            <v>4771563</v>
          </cell>
          <cell r="W1458" t="str">
            <v>0940920101</v>
          </cell>
          <cell r="X1458" t="str">
            <v>0992903405-0992903405</v>
          </cell>
          <cell r="AA1458">
            <v>44923</v>
          </cell>
          <cell r="AD1458">
            <v>1</v>
          </cell>
          <cell r="AE1458">
            <v>1</v>
          </cell>
          <cell r="AH1458" t="str">
            <v>SCTR CENTRO TRABAJA EN FERRETERIA JULIA FRENTE A CHIFA HUAN HONG S1 ENVIADO AO</v>
          </cell>
          <cell r="AI1458" t="str">
            <v>DESPACHO</v>
          </cell>
          <cell r="AJ1458" t="str">
            <v>Normal</v>
          </cell>
          <cell r="AL1458" t="str">
            <v>NO</v>
          </cell>
          <cell r="AN1458" t="str">
            <v>MOV productovip</v>
          </cell>
          <cell r="AO1458" t="str">
            <v>CANAL ONLINE</v>
          </cell>
          <cell r="AP1458">
            <v>44923</v>
          </cell>
          <cell r="AR1458" t="str">
            <v>MDELIVERY_4771563</v>
          </cell>
          <cell r="AU1458" t="str">
            <v>BTC</v>
          </cell>
          <cell r="AV1458">
            <v>0</v>
          </cell>
          <cell r="AW1458" t="str">
            <v>LOCAL</v>
          </cell>
          <cell r="AX1458" t="e">
            <v>#N/A</v>
          </cell>
          <cell r="AY1458" t="str">
            <v>LTE XIAOMI REDMI NOTE 11 AZUL: 1 und - sn. 861696063028685 / HALFSIM MOVISTAR: 1 und - sn. 8959300120521871204</v>
          </cell>
          <cell r="AZ1458" t="str">
            <v>SIMCARD / TERMINAL</v>
          </cell>
          <cell r="BA1458" t="str">
            <v>Validar Biometrico</v>
          </cell>
        </row>
        <row r="1459">
          <cell r="A1459" t="str">
            <v>4771571</v>
          </cell>
          <cell r="B1459" t="str">
            <v>MDELIVERY</v>
          </cell>
          <cell r="C1459">
            <v>44923</v>
          </cell>
          <cell r="D1459" t="str">
            <v>FLEXNET ECUADOR - MDELIVERY</v>
          </cell>
          <cell r="E1459" t="str">
            <v>CALLE 28 DE JUNIO S/N Y GARCIA MORENO ENTRADA LLANO GRANDE</v>
          </cell>
          <cell r="H1459" t="str">
            <v>170208</v>
          </cell>
          <cell r="I1459" t="str">
            <v>QUITO</v>
          </cell>
          <cell r="J1459" t="str">
            <v>PICHINCHA</v>
          </cell>
          <cell r="K1459" t="str">
            <v>ILAQUICHE QUINDIGALLE JONATHAN CHRISTIAN</v>
          </cell>
          <cell r="L1459" t="str">
            <v>HUACHI CHICO    CALLE BERNARDO LEGARDA SN  CALLE GABRIEL GARCIA MOGROVEJO</v>
          </cell>
          <cell r="O1459" t="str">
            <v>AMBATO</v>
          </cell>
          <cell r="P1459" t="str">
            <v>AMBATO</v>
          </cell>
          <cell r="Q1459" t="str">
            <v>TUNGURAHUA_AMBATO _HUACHI CHICO</v>
          </cell>
          <cell r="R1459" t="str">
            <v>4771571</v>
          </cell>
          <cell r="W1459" t="str">
            <v>1805771803</v>
          </cell>
          <cell r="X1459" t="str">
            <v>0984097034-0984097034</v>
          </cell>
          <cell r="AA1459">
            <v>44923</v>
          </cell>
          <cell r="AD1459">
            <v>1</v>
          </cell>
          <cell r="AE1459">
            <v>1</v>
          </cell>
          <cell r="AH1459" t="str">
            <v>SECTOR LA ESPERANZA DIAGONAL A LA UNIDAD EDUCATIVA JUAN PABLO 2DO  EDIFICIO AMARILLO 1 PISO REALIZAR UNA LLAMADA PREVIA</v>
          </cell>
          <cell r="AI1459" t="str">
            <v>DESPACHO</v>
          </cell>
          <cell r="AJ1459" t="str">
            <v>Normal</v>
          </cell>
          <cell r="AL1459" t="str">
            <v>NO</v>
          </cell>
          <cell r="AN1459" t="str">
            <v>MOV onlinevip</v>
          </cell>
          <cell r="AO1459" t="str">
            <v>CANAL ONLINE</v>
          </cell>
          <cell r="AP1459">
            <v>44923</v>
          </cell>
          <cell r="AR1459" t="str">
            <v>MDELIVERY_4771571</v>
          </cell>
          <cell r="AS1459">
            <v>325238</v>
          </cell>
          <cell r="AT1459" t="str">
            <v>D40</v>
          </cell>
          <cell r="AU1459" t="str">
            <v>BTC</v>
          </cell>
          <cell r="AV1459">
            <v>1</v>
          </cell>
          <cell r="AW1459" t="str">
            <v>PROVINCIAL</v>
          </cell>
          <cell r="AX1459" t="str">
            <v>EN_TRANSITO</v>
          </cell>
          <cell r="AY1459" t="str">
            <v>LTE XIAOMI REDMI NOTE 11 AZUL: 1 und - sn. 869113065923881</v>
          </cell>
          <cell r="AZ1459" t="str">
            <v>TERMINAL</v>
          </cell>
          <cell r="BA1459" t="str">
            <v>Validar Biometrico</v>
          </cell>
        </row>
        <row r="1460">
          <cell r="A1460" t="str">
            <v>4771590</v>
          </cell>
          <cell r="B1460" t="str">
            <v>MDELIVERY</v>
          </cell>
          <cell r="C1460">
            <v>44923</v>
          </cell>
          <cell r="D1460" t="str">
            <v>FLEXNET ECUADOR - MDELIVERY</v>
          </cell>
          <cell r="E1460" t="str">
            <v>CALLE 28 DE JUNIO S/N Y GARCIA MORENO ENTRADA LLANO GRANDE</v>
          </cell>
          <cell r="H1460" t="str">
            <v>170208</v>
          </cell>
          <cell r="I1460" t="str">
            <v>QUITO</v>
          </cell>
          <cell r="J1460" t="str">
            <v>PICHINCHA</v>
          </cell>
          <cell r="K1460" t="str">
            <v>FERMIN MARCELO ANDI SHIGUANGO</v>
          </cell>
          <cell r="L1460" t="str">
            <v>OFICINA TRAMACO CAYAMBE</v>
          </cell>
          <cell r="O1460" t="str">
            <v>CAYAMBE</v>
          </cell>
          <cell r="P1460" t="str">
            <v>CAYAMBE</v>
          </cell>
          <cell r="Q1460" t="str">
            <v>PICHINCHA_CAYAMBE_</v>
          </cell>
          <cell r="R1460" t="str">
            <v>4771590</v>
          </cell>
          <cell r="W1460" t="str">
            <v>2100412754</v>
          </cell>
          <cell r="X1460" t="str">
            <v>0993914292-0993914292</v>
          </cell>
          <cell r="AA1460">
            <v>44923</v>
          </cell>
          <cell r="AD1460">
            <v>1</v>
          </cell>
          <cell r="AE1460">
            <v>1</v>
          </cell>
          <cell r="AH1460" t="str">
            <v/>
          </cell>
          <cell r="AI1460" t="str">
            <v>DESPACHO</v>
          </cell>
          <cell r="AJ1460" t="str">
            <v>DERIVADO PICK UP</v>
          </cell>
          <cell r="AL1460" t="str">
            <v>NO</v>
          </cell>
          <cell r="AN1460" t="str">
            <v>MOV productovip</v>
          </cell>
          <cell r="AO1460" t="str">
            <v>CANAL ONLINE</v>
          </cell>
          <cell r="AP1460">
            <v>44923</v>
          </cell>
          <cell r="AR1460" t="str">
            <v>MDELIVERY_4771590</v>
          </cell>
          <cell r="AS1460">
            <v>325252</v>
          </cell>
          <cell r="AT1460" t="str">
            <v>D40</v>
          </cell>
          <cell r="AU1460" t="str">
            <v>BTC</v>
          </cell>
          <cell r="AV1460">
            <v>1</v>
          </cell>
          <cell r="AW1460" t="str">
            <v>PROVINCIAL</v>
          </cell>
          <cell r="AX1460" t="str">
            <v>EN_TRANSITO</v>
          </cell>
          <cell r="AY1460" t="str">
            <v>HALFSIM MOVISTAR: 1 und - sn. 8959300520560301866</v>
          </cell>
          <cell r="AZ1460" t="str">
            <v>SIMCARD</v>
          </cell>
          <cell r="BA1460" t="str">
            <v/>
          </cell>
        </row>
        <row r="1461">
          <cell r="A1461" t="str">
            <v>4771634</v>
          </cell>
          <cell r="B1461" t="str">
            <v>MDELIVERY</v>
          </cell>
          <cell r="C1461">
            <v>44923</v>
          </cell>
          <cell r="D1461" t="str">
            <v>FLEXNET ECUADOR - MDELIVERY</v>
          </cell>
          <cell r="E1461" t="str">
            <v>CALLE 28 DE JUNIO S/N Y GARCIA MORENO ENTRADA LLANO GRANDE</v>
          </cell>
          <cell r="H1461" t="str">
            <v>170208</v>
          </cell>
          <cell r="I1461" t="str">
            <v>QUITO</v>
          </cell>
          <cell r="J1461" t="str">
            <v>PICHINCHA</v>
          </cell>
          <cell r="K1461" t="str">
            <v>PABLO ALFONSO MEJIA ESCALANTE</v>
          </cell>
          <cell r="L1461" t="str">
            <v>DURAN  AV JAIME ROLDOS AGUILERA  MZ I  SOLAR 12 CALLE BELLAVISTA</v>
          </cell>
          <cell r="O1461" t="str">
            <v>092409</v>
          </cell>
          <cell r="P1461" t="str">
            <v>092409</v>
          </cell>
          <cell r="Q1461" t="str">
            <v>GUAYAS_DURAN_DURAN</v>
          </cell>
          <cell r="R1461" t="str">
            <v>4771634</v>
          </cell>
          <cell r="W1461" t="str">
            <v>0921277422</v>
          </cell>
          <cell r="X1461" t="str">
            <v>0961446246-0900000000</v>
          </cell>
          <cell r="AA1461">
            <v>44923</v>
          </cell>
          <cell r="AD1461">
            <v>1</v>
          </cell>
          <cell r="AE1461">
            <v>1</v>
          </cell>
          <cell r="AH1461" t="str">
            <v>SECTOR HECTOR COBO 1 FRENTE AL ALAMACEN JHON  JUNTO AL LA MECANICA AUTOMOTRIZ CASA BLANCA 1 PISO</v>
          </cell>
          <cell r="AI1461" t="str">
            <v>DESPACHO</v>
          </cell>
          <cell r="AJ1461" t="str">
            <v>Normal</v>
          </cell>
          <cell r="AL1461" t="str">
            <v>NO</v>
          </cell>
          <cell r="AN1461" t="str">
            <v>MOV productovip</v>
          </cell>
          <cell r="AO1461" t="str">
            <v>CANAL ONLINE</v>
          </cell>
          <cell r="AP1461">
            <v>44923</v>
          </cell>
          <cell r="AR1461" t="str">
            <v>MDELIVERY_4771634</v>
          </cell>
          <cell r="AS1461">
            <v>325256</v>
          </cell>
          <cell r="AT1461" t="str">
            <v>D40</v>
          </cell>
          <cell r="AU1461" t="str">
            <v>BTC</v>
          </cell>
          <cell r="AV1461">
            <v>1</v>
          </cell>
          <cell r="AW1461" t="str">
            <v>PROVINCIAL</v>
          </cell>
          <cell r="AX1461" t="str">
            <v>EN_TRANSITO</v>
          </cell>
          <cell r="AY1461" t="str">
            <v>HALFSIM MOVISTAR: 1 und - sn. 8959300120521873747</v>
          </cell>
          <cell r="AZ1461" t="str">
            <v>SIMCARD</v>
          </cell>
          <cell r="BA1461" t="str">
            <v/>
          </cell>
        </row>
        <row r="1462">
          <cell r="A1462" t="str">
            <v>4771650</v>
          </cell>
          <cell r="B1462" t="str">
            <v>MDELIVERY</v>
          </cell>
          <cell r="C1462">
            <v>44923</v>
          </cell>
          <cell r="D1462" t="str">
            <v>FLEXNET ECUADOR - MDELIVERY</v>
          </cell>
          <cell r="E1462" t="str">
            <v>CALLE 28 DE JUNIO S/N Y GARCIA MORENO ENTRADA LLANO GRANDE</v>
          </cell>
          <cell r="H1462" t="str">
            <v>170208</v>
          </cell>
          <cell r="I1462" t="str">
            <v>QUITO</v>
          </cell>
          <cell r="J1462" t="str">
            <v>PICHINCHA</v>
          </cell>
          <cell r="K1462" t="str">
            <v>ORLY LUCIANO CRUZ CRUZ</v>
          </cell>
          <cell r="L1462" t="str">
            <v>PUERTO BOLIVAR   CARRERA 1ERA ESTE  SN CALLE  SEGUNDA  NORTE</v>
          </cell>
          <cell r="O1462" t="str">
            <v>MACHALA</v>
          </cell>
          <cell r="P1462" t="str">
            <v>MACHALA</v>
          </cell>
          <cell r="Q1462" t="str">
            <v>EL ORO_MACHALA_PUERTO BOLIVAR</v>
          </cell>
          <cell r="R1462" t="str">
            <v>4771650</v>
          </cell>
          <cell r="W1462" t="str">
            <v>0704941905</v>
          </cell>
          <cell r="X1462" t="str">
            <v>0985830765-0985830765</v>
          </cell>
          <cell r="AA1462">
            <v>44923</v>
          </cell>
          <cell r="AD1462">
            <v>1</v>
          </cell>
          <cell r="AE1462">
            <v>1</v>
          </cell>
          <cell r="AH1462" t="str">
            <v>DIAGONAL A LA ESCUELA HECTOR ENCALADA SANCHEZ CASA 2 PISOS COLOR CREMA FILOS ROJOS</v>
          </cell>
          <cell r="AI1462" t="str">
            <v>DESPACHO</v>
          </cell>
          <cell r="AJ1462" t="str">
            <v>Normal</v>
          </cell>
          <cell r="AL1462" t="str">
            <v>NO</v>
          </cell>
          <cell r="AN1462" t="str">
            <v>MOV onlinevip</v>
          </cell>
          <cell r="AO1462" t="str">
            <v>CANAL ONLINE</v>
          </cell>
          <cell r="AP1462">
            <v>44923</v>
          </cell>
          <cell r="AR1462" t="str">
            <v>MDELIVERY_4771650</v>
          </cell>
          <cell r="AS1462">
            <v>325251</v>
          </cell>
          <cell r="AT1462" t="str">
            <v>D40</v>
          </cell>
          <cell r="AU1462" t="str">
            <v>BTC</v>
          </cell>
          <cell r="AV1462">
            <v>1</v>
          </cell>
          <cell r="AW1462" t="str">
            <v>PROVINCIAL</v>
          </cell>
          <cell r="AX1462" t="str">
            <v>EN_TRANSITO</v>
          </cell>
          <cell r="AY1462" t="str">
            <v>LTE SAMSUNG A13 NEGRO: 1 und - sn. 350068480540643</v>
          </cell>
          <cell r="AZ1462" t="str">
            <v>TERMINAL</v>
          </cell>
          <cell r="BA1462" t="str">
            <v>Validar Biometrico</v>
          </cell>
        </row>
        <row r="1463">
          <cell r="A1463" t="str">
            <v>4771666</v>
          </cell>
          <cell r="B1463" t="str">
            <v>MDELIVERY</v>
          </cell>
          <cell r="C1463">
            <v>44923</v>
          </cell>
          <cell r="D1463" t="str">
            <v>FLEXNET ECUADOR - MDELIVERY</v>
          </cell>
          <cell r="E1463" t="str">
            <v>CALLE 28 DE JUNIO S/N Y GARCIA MORENO ENTRADA LLANO GRANDE</v>
          </cell>
          <cell r="H1463" t="str">
            <v>170208</v>
          </cell>
          <cell r="I1463" t="str">
            <v>QUITO</v>
          </cell>
          <cell r="J1463" t="str">
            <v>PICHINCHA</v>
          </cell>
          <cell r="K1463" t="str">
            <v>PROAÑO PACHACAMA LINDA MARIBEL</v>
          </cell>
          <cell r="L1463" t="str">
            <v>INAQUITO  AV 6 DE DICIEMBRE  CCALLE TOMAS DE BERLANGA</v>
          </cell>
          <cell r="O1463" t="str">
            <v>QUITO</v>
          </cell>
          <cell r="P1463" t="str">
            <v>QUITO</v>
          </cell>
          <cell r="Q1463" t="str">
            <v>PICHINCHA_QUITO_INAQUITO</v>
          </cell>
          <cell r="R1463" t="str">
            <v>4771666</v>
          </cell>
          <cell r="W1463" t="str">
            <v>1719435008</v>
          </cell>
          <cell r="X1463" t="str">
            <v>0983401460-0962788467</v>
          </cell>
          <cell r="AA1463">
            <v>44923</v>
          </cell>
          <cell r="AD1463">
            <v>1</v>
          </cell>
          <cell r="AE1463">
            <v>1</v>
          </cell>
          <cell r="AH1463" t="str">
            <v>SECTOR NORTE RIOCENTRO ENTREGAR EN LA FARMACIA CRUZ AZUL</v>
          </cell>
          <cell r="AI1463" t="str">
            <v>DESPACHO</v>
          </cell>
          <cell r="AJ1463" t="str">
            <v>Normal</v>
          </cell>
          <cell r="AL1463" t="str">
            <v>NO</v>
          </cell>
          <cell r="AN1463" t="str">
            <v>MOV onlinevip</v>
          </cell>
          <cell r="AO1463" t="str">
            <v>CANAL ONLINE</v>
          </cell>
          <cell r="AP1463">
            <v>44923</v>
          </cell>
          <cell r="AR1463" t="str">
            <v>MDELIVERY_4771666</v>
          </cell>
          <cell r="AS1463">
            <v>325263</v>
          </cell>
          <cell r="AT1463" t="str">
            <v>D40</v>
          </cell>
          <cell r="AU1463" t="str">
            <v>BTC</v>
          </cell>
          <cell r="AV1463">
            <v>1</v>
          </cell>
          <cell r="AW1463" t="str">
            <v>LOCAL</v>
          </cell>
          <cell r="AX1463" t="str">
            <v>HABILITADO RUTEO</v>
          </cell>
          <cell r="AY1463" t="str">
            <v>LTE NOKIA G21 AZUL: 1 und - sn. 355108340390485</v>
          </cell>
          <cell r="AZ1463" t="str">
            <v>TERMINAL</v>
          </cell>
          <cell r="BA1463" t="str">
            <v>Validar Biometrico</v>
          </cell>
        </row>
        <row r="1464">
          <cell r="A1464" t="str">
            <v>4771678</v>
          </cell>
          <cell r="B1464" t="str">
            <v>MDELIVERY</v>
          </cell>
          <cell r="C1464">
            <v>44923</v>
          </cell>
          <cell r="D1464" t="str">
            <v>FLEXNET ECUADOR - MDELIVERY</v>
          </cell>
          <cell r="E1464" t="str">
            <v>CALLE 28 DE JUNIO S/N Y GARCIA MORENO ENTRADA LLANO GRANDE</v>
          </cell>
          <cell r="H1464" t="str">
            <v>170208</v>
          </cell>
          <cell r="I1464" t="str">
            <v>QUITO</v>
          </cell>
          <cell r="J1464" t="str">
            <v>PICHINCHA</v>
          </cell>
          <cell r="K1464" t="str">
            <v>BRAVO LOPEZ LESLY MAGALY</v>
          </cell>
          <cell r="L1464" t="str">
            <v>CALDERON CALLE ALCALA  SN  Y ASTURIAS</v>
          </cell>
          <cell r="O1464" t="str">
            <v>QUITO</v>
          </cell>
          <cell r="P1464" t="str">
            <v>QUITO</v>
          </cell>
          <cell r="Q1464" t="str">
            <v>PICHINCHA_QUITO_CALDERON</v>
          </cell>
          <cell r="R1464" t="str">
            <v>4771678</v>
          </cell>
          <cell r="W1464" t="str">
            <v>1106086612</v>
          </cell>
          <cell r="X1464" t="str">
            <v>0995923396-0995923396</v>
          </cell>
          <cell r="AA1464">
            <v>44923</v>
          </cell>
          <cell r="AD1464">
            <v>1</v>
          </cell>
          <cell r="AE1464">
            <v>1</v>
          </cell>
          <cell r="AH1464" t="str">
            <v>SAN JOSE DE MORAN FRENTE A LA ESTACION DE BOMBEROS CARAPUNGO ENTREGA EN CASA AZUL 2P</v>
          </cell>
          <cell r="AI1464" t="str">
            <v>DESPACHO</v>
          </cell>
          <cell r="AJ1464" t="str">
            <v>Normal</v>
          </cell>
          <cell r="AL1464" t="str">
            <v>NO</v>
          </cell>
          <cell r="AN1464" t="str">
            <v>MOV onlinevip</v>
          </cell>
          <cell r="AO1464" t="str">
            <v>CANAL ONLINE</v>
          </cell>
          <cell r="AP1464">
            <v>44923</v>
          </cell>
          <cell r="AR1464" t="str">
            <v>MDELIVERY_4771678</v>
          </cell>
          <cell r="AS1464">
            <v>325253</v>
          </cell>
          <cell r="AT1464" t="str">
            <v>D40</v>
          </cell>
          <cell r="AU1464" t="str">
            <v>BTC</v>
          </cell>
          <cell r="AV1464">
            <v>1</v>
          </cell>
          <cell r="AW1464" t="str">
            <v>LOCAL</v>
          </cell>
          <cell r="AX1464" t="str">
            <v>HABILITADO RUTEO</v>
          </cell>
          <cell r="AY1464" t="str">
            <v>LTE SAMSUNG S21 FE VERDE: 1 und - sn. 352755852601163</v>
          </cell>
          <cell r="AZ1464" t="str">
            <v>TERMINAL</v>
          </cell>
          <cell r="BA1464" t="str">
            <v>Validar Biometrico</v>
          </cell>
        </row>
        <row r="1465">
          <cell r="A1465" t="str">
            <v>4771691</v>
          </cell>
          <cell r="B1465" t="str">
            <v>MDELIVERY</v>
          </cell>
          <cell r="C1465">
            <v>44923</v>
          </cell>
          <cell r="D1465" t="str">
            <v>FLEXNET ECUADOR - MDELIVERY</v>
          </cell>
          <cell r="E1465" t="str">
            <v>CALLE 28 DE JUNIO S/N Y GARCIA MORENO ENTRADA LLANO GRANDE</v>
          </cell>
          <cell r="H1465" t="str">
            <v>170208</v>
          </cell>
          <cell r="I1465" t="str">
            <v>QUITO</v>
          </cell>
          <cell r="J1465" t="str">
            <v>PICHINCHA</v>
          </cell>
          <cell r="K1465" t="str">
            <v>ISABEL MICHELLE ZERNA MORENO</v>
          </cell>
          <cell r="L1465" t="str">
            <v>TARQUI  CDLA GARZOTA 3ERA ETAPA  MZ 87  VILLA 8 AV MIGUEL ANGEL JIJON</v>
          </cell>
          <cell r="O1465" t="str">
            <v>090505</v>
          </cell>
          <cell r="P1465" t="str">
            <v>090505</v>
          </cell>
          <cell r="Q1465" t="str">
            <v>GUAYAS_GUAYAQUIL_TARQUI</v>
          </cell>
          <cell r="R1465" t="str">
            <v>4771691</v>
          </cell>
          <cell r="W1465" t="str">
            <v>0918432741</v>
          </cell>
          <cell r="X1465" t="str">
            <v>0983932067-0995308249</v>
          </cell>
          <cell r="AA1465">
            <v>44923</v>
          </cell>
          <cell r="AD1465">
            <v>1</v>
          </cell>
          <cell r="AE1465">
            <v>1</v>
          </cell>
          <cell r="AH1465" t="str">
            <v>SECTOR NORTE  DIAGONAL AL UPC CASA DURAZNO 3 PISOS</v>
          </cell>
          <cell r="AI1465" t="str">
            <v>DESPACHO</v>
          </cell>
          <cell r="AJ1465" t="str">
            <v>Normal</v>
          </cell>
          <cell r="AL1465" t="str">
            <v>NO</v>
          </cell>
          <cell r="AN1465" t="str">
            <v>MOV productovip</v>
          </cell>
          <cell r="AO1465" t="str">
            <v>CANAL ONLINE</v>
          </cell>
          <cell r="AP1465">
            <v>44923</v>
          </cell>
          <cell r="AR1465" t="str">
            <v>MDELIVERY_4771691</v>
          </cell>
          <cell r="AS1465">
            <v>325249</v>
          </cell>
          <cell r="AT1465" t="str">
            <v>D40</v>
          </cell>
          <cell r="AU1465" t="str">
            <v>BTC</v>
          </cell>
          <cell r="AV1465">
            <v>1</v>
          </cell>
          <cell r="AW1465" t="str">
            <v>LOCAL</v>
          </cell>
          <cell r="AX1465" t="str">
            <v>EN_TRANSITO</v>
          </cell>
          <cell r="AY1465" t="str">
            <v>HALFSIM MOVISTAR: 1 und - sn. 8959300520560301452</v>
          </cell>
          <cell r="AZ1465" t="str">
            <v>SIMCARD</v>
          </cell>
          <cell r="BA1465" t="str">
            <v/>
          </cell>
        </row>
        <row r="1466">
          <cell r="A1466" t="str">
            <v>4771692</v>
          </cell>
          <cell r="B1466" t="str">
            <v>MDELIVERY</v>
          </cell>
          <cell r="C1466">
            <v>44923</v>
          </cell>
          <cell r="D1466" t="str">
            <v>FLEXNET ECUADOR - MDELIVERY</v>
          </cell>
          <cell r="E1466" t="str">
            <v>CALLE 28 DE JUNIO S/N Y GARCIA MORENO ENTRADA LLANO GRANDE</v>
          </cell>
          <cell r="H1466" t="str">
            <v>170208</v>
          </cell>
          <cell r="I1466" t="str">
            <v>QUITO</v>
          </cell>
          <cell r="J1466" t="str">
            <v>PICHINCHA</v>
          </cell>
          <cell r="K1466" t="str">
            <v>ERIKA TATIANA CERON SANTANA</v>
          </cell>
          <cell r="L1466" t="str">
            <v>INAQUITO   AV  DE LOS SHYRIS   N32 218 AV  ELOY ALFARO</v>
          </cell>
          <cell r="O1466" t="str">
            <v>170135</v>
          </cell>
          <cell r="P1466" t="str">
            <v>170135</v>
          </cell>
          <cell r="Q1466" t="str">
            <v>PICHINCHA_QUITO_INAQUITO</v>
          </cell>
          <cell r="R1466" t="str">
            <v>4771692</v>
          </cell>
          <cell r="W1466" t="str">
            <v>1758925653_V4333V4222</v>
          </cell>
          <cell r="X1466" t="str">
            <v>0958804881-</v>
          </cell>
          <cell r="AA1466">
            <v>44923</v>
          </cell>
          <cell r="AD1466">
            <v>1</v>
          </cell>
          <cell r="AE1466">
            <v>1</v>
          </cell>
          <cell r="AH1466" t="str">
            <v>SECTOR LA CAROLINA  EDIFICIO PARQUE CENTRAL PISO 5 OFICINA 506  ENTREGAR A PARTIR DE LAS 9 AM</v>
          </cell>
          <cell r="AI1466" t="str">
            <v>DESPACHO</v>
          </cell>
          <cell r="AJ1466" t="str">
            <v>Normal</v>
          </cell>
          <cell r="AL1466" t="str">
            <v>NO</v>
          </cell>
          <cell r="AN1466" t="str">
            <v>MOV_tecnocom_credito_directo</v>
          </cell>
          <cell r="AO1466" t="str">
            <v>CANAL ONLINE</v>
          </cell>
          <cell r="AP1466">
            <v>44923</v>
          </cell>
          <cell r="AR1466" t="str">
            <v>MDELIVERY_4771692</v>
          </cell>
          <cell r="AS1466">
            <v>325250</v>
          </cell>
          <cell r="AT1466" t="str">
            <v>D40</v>
          </cell>
          <cell r="AU1466" t="str">
            <v>BTC</v>
          </cell>
          <cell r="AV1466">
            <v>1</v>
          </cell>
          <cell r="AW1466" t="str">
            <v>LOCAL</v>
          </cell>
          <cell r="AX1466" t="str">
            <v>HABILITADO RUTEO</v>
          </cell>
          <cell r="AY1466" t="str">
            <v>LTE HONOR X8 AZUL: 1 und - sn. 866184062427807</v>
          </cell>
          <cell r="AZ1466" t="str">
            <v>TERMINAL</v>
          </cell>
          <cell r="BA1466" t="str">
            <v>Validar Biometrico</v>
          </cell>
        </row>
        <row r="1467">
          <cell r="A1467" t="str">
            <v>4771758</v>
          </cell>
          <cell r="B1467" t="str">
            <v>MDELIVERY</v>
          </cell>
          <cell r="C1467">
            <v>44923</v>
          </cell>
          <cell r="D1467" t="str">
            <v>FLEXNET ECUADOR - MDELIVERY</v>
          </cell>
          <cell r="E1467" t="str">
            <v>CALLE 28 DE JUNIO S/N Y GARCIA MORENO ENTRADA LLANO GRANDE</v>
          </cell>
          <cell r="H1467" t="str">
            <v>170208</v>
          </cell>
          <cell r="I1467" t="str">
            <v>QUITO</v>
          </cell>
          <cell r="J1467" t="str">
            <v>PICHINCHA</v>
          </cell>
          <cell r="K1467" t="str">
            <v>JOSEFINA GUADALUPE PEREZ CONDE</v>
          </cell>
          <cell r="L1467" t="str">
            <v>BELISARIO QUEVEDO   CALLE PASAJE ALCOCER  N133  OBISPO DIAZ DE LA MADRID</v>
          </cell>
          <cell r="O1467" t="str">
            <v>QUITO</v>
          </cell>
          <cell r="P1467" t="str">
            <v>QUITO</v>
          </cell>
          <cell r="Q1467" t="str">
            <v>PICHINCHA_QUITO_BELISARIO QUEVEDO</v>
          </cell>
          <cell r="R1467" t="str">
            <v>4771758</v>
          </cell>
          <cell r="W1467" t="str">
            <v>1706520663_V4443V4442</v>
          </cell>
          <cell r="X1467" t="str">
            <v>0992957243-</v>
          </cell>
          <cell r="AA1467">
            <v>44923</v>
          </cell>
          <cell r="AD1467">
            <v>1</v>
          </cell>
          <cell r="AE1467">
            <v>1</v>
          </cell>
          <cell r="AH1467" t="str">
            <v>SECTORLAS CASAS  DETRAS DEL COLEGIO GRAN BRETANIA CON JUNTO ALCOCER EDIFICIO B DEP 201</v>
          </cell>
          <cell r="AI1467" t="str">
            <v>DESPACHO</v>
          </cell>
          <cell r="AJ1467" t="str">
            <v>Normal</v>
          </cell>
          <cell r="AL1467" t="str">
            <v>NO</v>
          </cell>
          <cell r="AN1467" t="str">
            <v>MOV tecnocom</v>
          </cell>
          <cell r="AO1467" t="str">
            <v>CANAL ONLINE</v>
          </cell>
          <cell r="AP1467">
            <v>44923</v>
          </cell>
          <cell r="AR1467" t="str">
            <v>MDELIVERY_4771758</v>
          </cell>
          <cell r="AS1467">
            <v>325246</v>
          </cell>
          <cell r="AT1467" t="str">
            <v>D40</v>
          </cell>
          <cell r="AU1467" t="str">
            <v>BTC</v>
          </cell>
          <cell r="AV1467">
            <v>1</v>
          </cell>
          <cell r="AW1467" t="str">
            <v>LOCAL</v>
          </cell>
          <cell r="AX1467" t="str">
            <v>HABILITADO RUTEO</v>
          </cell>
          <cell r="AY1467" t="str">
            <v>LTE SAMSUNG A23 AZUL: 1 und - sn. 356795951073522</v>
          </cell>
          <cell r="AZ1467" t="str">
            <v>TERMINAL</v>
          </cell>
          <cell r="BA1467" t="str">
            <v>Validar Biometrico, Validar Tarjeta Credito M,</v>
          </cell>
        </row>
        <row r="1468">
          <cell r="A1468" t="str">
            <v>4771778</v>
          </cell>
          <cell r="B1468" t="str">
            <v>MDELIVERY</v>
          </cell>
          <cell r="C1468">
            <v>44923</v>
          </cell>
          <cell r="D1468" t="str">
            <v>FLEXNET ECUADOR - MDELIVERY</v>
          </cell>
          <cell r="E1468" t="str">
            <v>CALLE 28 DE JUNIO S/N Y GARCIA MORENO ENTRADA LLANO GRANDE</v>
          </cell>
          <cell r="H1468" t="str">
            <v>170208</v>
          </cell>
          <cell r="I1468" t="str">
            <v>QUITO</v>
          </cell>
          <cell r="J1468" t="str">
            <v>PICHINCHA</v>
          </cell>
          <cell r="K1468" t="str">
            <v>IVAN MARCELO BUSTAMANTE RODRIGUEZ</v>
          </cell>
          <cell r="L1468" t="str">
            <v>TOTORACOCHA CALLE RIO MALACATUS  SN  Y HURTADO DE MENDOZA</v>
          </cell>
          <cell r="O1468" t="str">
            <v>CUENCA</v>
          </cell>
          <cell r="P1468" t="str">
            <v>CUENCA</v>
          </cell>
          <cell r="Q1468" t="str">
            <v>AZUAY_CUENCA_TOTORACOCHA</v>
          </cell>
          <cell r="R1468" t="str">
            <v>4771778</v>
          </cell>
          <cell r="W1468" t="str">
            <v>0103216867_E4343V4222</v>
          </cell>
          <cell r="X1468" t="str">
            <v>0997117190-</v>
          </cell>
          <cell r="AA1468">
            <v>44923</v>
          </cell>
          <cell r="AD1468">
            <v>1</v>
          </cell>
          <cell r="AE1468">
            <v>1</v>
          </cell>
          <cell r="AH1468" t="str">
            <v>PARQUE TOSI A 100MTS DEL COLEGIO HERLINDA TORAL ENTREGA EN TALLER AUTO EVOLUTION</v>
          </cell>
          <cell r="AI1468" t="str">
            <v>DESPACHO</v>
          </cell>
          <cell r="AJ1468" t="str">
            <v>Normal</v>
          </cell>
          <cell r="AL1468" t="str">
            <v>NO</v>
          </cell>
          <cell r="AN1468" t="str">
            <v>MOV_tecnocom_credito_directo</v>
          </cell>
          <cell r="AO1468" t="str">
            <v>CANAL ONLINE</v>
          </cell>
          <cell r="AP1468">
            <v>44923</v>
          </cell>
          <cell r="AR1468" t="str">
            <v>MDELIVERY_4771778</v>
          </cell>
          <cell r="AS1468">
            <v>325260</v>
          </cell>
          <cell r="AT1468" t="str">
            <v>D40</v>
          </cell>
          <cell r="AU1468" t="str">
            <v>BTC</v>
          </cell>
          <cell r="AV1468">
            <v>1</v>
          </cell>
          <cell r="AW1468" t="str">
            <v>PROVINCIAL</v>
          </cell>
          <cell r="AX1468" t="str">
            <v>HABILITADO RUTEO</v>
          </cell>
          <cell r="AY1468" t="str">
            <v>LTE SAMSUNG A53 5G AZUL: 1 und - sn. 353842195019375</v>
          </cell>
          <cell r="AZ1468" t="str">
            <v>TERMINAL</v>
          </cell>
          <cell r="BA1468" t="str">
            <v>Validar Biometrico</v>
          </cell>
        </row>
        <row r="1469">
          <cell r="A1469" t="str">
            <v>4771793</v>
          </cell>
          <cell r="B1469" t="str">
            <v>MDELIVERY</v>
          </cell>
          <cell r="C1469">
            <v>44923</v>
          </cell>
          <cell r="D1469" t="str">
            <v>FLEXNET ECUADOR - MDELIVERY</v>
          </cell>
          <cell r="E1469" t="str">
            <v>CALLE 28 DE JUNIO S/N Y GARCIA MORENO ENTRADA LLANO GRANDE</v>
          </cell>
          <cell r="H1469" t="str">
            <v>170208</v>
          </cell>
          <cell r="I1469" t="str">
            <v>QUITO</v>
          </cell>
          <cell r="J1469" t="str">
            <v>PICHINCHA</v>
          </cell>
          <cell r="K1469" t="str">
            <v>MARIA GLORIA DE LOS A MENESES VOZMEDIANO</v>
          </cell>
          <cell r="L1469" t="str">
            <v>SANTO DOMINGO DE LOS COLORADOS  CALLE TULCAN  N 999  CALLE 29 DE MAYO</v>
          </cell>
          <cell r="O1469" t="str">
            <v>SANTO DOMINGO</v>
          </cell>
          <cell r="P1469" t="str">
            <v>SANTO DOMINGO</v>
          </cell>
          <cell r="Q1469" t="str">
            <v>SANTO DOMINGO DE LOS TSACHILAS_SANTO DOMINGO_SANTO DOMINGO DE LOS COLORADOS</v>
          </cell>
          <cell r="R1469" t="str">
            <v>4771793</v>
          </cell>
          <cell r="W1469" t="str">
            <v>1702563527_V3443V2242</v>
          </cell>
          <cell r="X1469" t="str">
            <v>0987083143-</v>
          </cell>
          <cell r="AA1469">
            <v>44923</v>
          </cell>
          <cell r="AD1469">
            <v>1</v>
          </cell>
          <cell r="AE1469">
            <v>1</v>
          </cell>
          <cell r="AH1469" t="str">
            <v>SECTOR CENTRAL EDIFICIO VERDE PLANTA BAJA UN LOCAL DE MOVISTAR Y UNA HELADERIA  SPPEEDY TIMBRAR EN LA PUERTA CAFE</v>
          </cell>
          <cell r="AI1469" t="str">
            <v>DESPACHO</v>
          </cell>
          <cell r="AJ1469" t="str">
            <v>Normal</v>
          </cell>
          <cell r="AL1469" t="str">
            <v>NO</v>
          </cell>
          <cell r="AN1469" t="str">
            <v>MOV tecnocom</v>
          </cell>
          <cell r="AO1469" t="str">
            <v>CANAL ONLINE</v>
          </cell>
          <cell r="AP1469">
            <v>44923</v>
          </cell>
          <cell r="AR1469" t="str">
            <v>MDELIVERY_4771793</v>
          </cell>
          <cell r="AS1469">
            <v>325264</v>
          </cell>
          <cell r="AT1469" t="str">
            <v>D40</v>
          </cell>
          <cell r="AU1469" t="str">
            <v>BTC</v>
          </cell>
          <cell r="AV1469">
            <v>1</v>
          </cell>
          <cell r="AW1469" t="str">
            <v>PROVINCIAL</v>
          </cell>
          <cell r="AX1469" t="str">
            <v>EN_TRANSITO</v>
          </cell>
          <cell r="AY1469" t="str">
            <v>AIR APPLE AIRPODS 3ER GEN: 1 und - sn. 139999372442191</v>
          </cell>
          <cell r="AZ1469" t="str">
            <v>ACCESORIO</v>
          </cell>
          <cell r="BA1469" t="str">
            <v>Validar Biometrico, Validar Tarjeta Credito M,</v>
          </cell>
        </row>
        <row r="1470">
          <cell r="A1470" t="str">
            <v>4771804</v>
          </cell>
          <cell r="B1470" t="str">
            <v>MDELIVERY</v>
          </cell>
          <cell r="C1470">
            <v>44923</v>
          </cell>
          <cell r="D1470" t="str">
            <v>FLEXNET ECUADOR - MDELIVERY</v>
          </cell>
          <cell r="E1470" t="str">
            <v>CALLE 28 DE JUNIO S/N Y GARCIA MORENO ENTRADA LLANO GRANDE</v>
          </cell>
          <cell r="H1470" t="str">
            <v>170208</v>
          </cell>
          <cell r="I1470" t="str">
            <v>QUITO</v>
          </cell>
          <cell r="J1470" t="str">
            <v>PICHINCHA</v>
          </cell>
          <cell r="K1470" t="str">
            <v>ARELYS DAYANA MORALES BRAVO</v>
          </cell>
          <cell r="L1470" t="str">
            <v>MONTECRISTI  CALLE D  SN</v>
          </cell>
          <cell r="O1470" t="str">
            <v>MONTECRISTI</v>
          </cell>
          <cell r="P1470" t="str">
            <v>MONTECRISTI</v>
          </cell>
          <cell r="Q1470" t="str">
            <v>MANABI_MONTECRISTI _MONTECRISTI</v>
          </cell>
          <cell r="R1470" t="str">
            <v>4771804</v>
          </cell>
          <cell r="W1470" t="str">
            <v>1317933271</v>
          </cell>
          <cell r="X1470" t="str">
            <v>0980297020-0967740530</v>
          </cell>
          <cell r="AA1470">
            <v>44923</v>
          </cell>
          <cell r="AD1470">
            <v>1</v>
          </cell>
          <cell r="AE1470">
            <v>1</v>
          </cell>
          <cell r="AH1470" t="str">
            <v>MONTERREY LA FABRIL A 4 CUADRAS DE LA IGLESIA CRISTO RESUCITADO ENTREGA EN CASA 1P LADRILLO</v>
          </cell>
          <cell r="AI1470" t="str">
            <v>DESPACHO</v>
          </cell>
          <cell r="AJ1470" t="str">
            <v>Normal</v>
          </cell>
          <cell r="AL1470" t="str">
            <v>NO</v>
          </cell>
          <cell r="AN1470" t="str">
            <v>MOV productovip</v>
          </cell>
          <cell r="AO1470" t="str">
            <v>CANAL ONLINE</v>
          </cell>
          <cell r="AP1470">
            <v>44923</v>
          </cell>
          <cell r="AR1470" t="str">
            <v>MDELIVERY_4771804</v>
          </cell>
          <cell r="AS1470">
            <v>325259</v>
          </cell>
          <cell r="AT1470" t="str">
            <v>D40</v>
          </cell>
          <cell r="AU1470" t="str">
            <v>BTC</v>
          </cell>
          <cell r="AV1470">
            <v>2</v>
          </cell>
          <cell r="AW1470" t="str">
            <v>PROVINCIAL</v>
          </cell>
          <cell r="AX1470" t="str">
            <v>EN_TRANSITO</v>
          </cell>
          <cell r="AY1470" t="str">
            <v>LTE XIAOMI REDMI 10A 64GB SILVER: 1 und - sn. 863696066471120 / HALFSIM MOVISTAR: 1 und - sn. 8959300520560301486</v>
          </cell>
          <cell r="AZ1470" t="str">
            <v>SIMCARD / TERMINAL</v>
          </cell>
          <cell r="BA1470" t="str">
            <v>Validar Biometrico</v>
          </cell>
        </row>
        <row r="1471">
          <cell r="A1471" t="str">
            <v>4771826</v>
          </cell>
          <cell r="B1471" t="str">
            <v>MDELIVERY</v>
          </cell>
          <cell r="C1471">
            <v>44923</v>
          </cell>
          <cell r="D1471" t="str">
            <v>FLEXNET ECUADOR - MDELIVERY</v>
          </cell>
          <cell r="E1471" t="str">
            <v>CALLE 28 DE JUNIO S/N Y GARCIA MORENO ENTRADA LLANO GRANDE</v>
          </cell>
          <cell r="H1471" t="str">
            <v>170208</v>
          </cell>
          <cell r="I1471" t="str">
            <v>QUITO</v>
          </cell>
          <cell r="J1471" t="str">
            <v>PICHINCHA</v>
          </cell>
          <cell r="K1471" t="str">
            <v>CARLA RUBI ALVAREZ RIVADENEIRA</v>
          </cell>
          <cell r="L1471" t="str">
            <v>COTOCOLLAO CALLE NAZACOTA PUENTO  OE3 245  PEDRO BOTTO</v>
          </cell>
          <cell r="O1471" t="str">
            <v>QUITO</v>
          </cell>
          <cell r="P1471" t="str">
            <v>QUITO</v>
          </cell>
          <cell r="Q1471" t="str">
            <v>PICHINCHA_QUITO_COTOCOLLAO</v>
          </cell>
          <cell r="R1471" t="str">
            <v>4771826</v>
          </cell>
          <cell r="W1471" t="str">
            <v>1716130743_E3344V4444</v>
          </cell>
          <cell r="X1471" t="str">
            <v>0987417002-</v>
          </cell>
          <cell r="AA1471">
            <v>44923</v>
          </cell>
          <cell r="AD1471">
            <v>1</v>
          </cell>
          <cell r="AE1471">
            <v>1</v>
          </cell>
          <cell r="AH1471" t="str">
            <v>COTOCOLLAO JUNTO A FRUTERIA LA VECINITA ENTREGA EN COND VILLAS DEL ROSARIO CASA 63</v>
          </cell>
          <cell r="AI1471" t="str">
            <v>DESPACHO</v>
          </cell>
          <cell r="AJ1471" t="str">
            <v>Normal</v>
          </cell>
          <cell r="AL1471" t="str">
            <v>NO</v>
          </cell>
          <cell r="AN1471" t="str">
            <v>MOV tecnocom</v>
          </cell>
          <cell r="AO1471" t="str">
            <v>CANAL ONLINE</v>
          </cell>
          <cell r="AP1471">
            <v>44923</v>
          </cell>
          <cell r="AR1471" t="str">
            <v>MDELIVERY_4771826</v>
          </cell>
          <cell r="AS1471">
            <v>325271</v>
          </cell>
          <cell r="AT1471" t="str">
            <v>D40</v>
          </cell>
          <cell r="AU1471" t="str">
            <v>BTC</v>
          </cell>
          <cell r="AV1471">
            <v>1</v>
          </cell>
          <cell r="AW1471" t="str">
            <v>LOCAL</v>
          </cell>
          <cell r="AX1471" t="str">
            <v>HABILITADO RUTEO</v>
          </cell>
          <cell r="AY1471" t="str">
            <v>AIR APPLE AIRPODS 3ER GEN: 1 und - sn. 139999372440427</v>
          </cell>
          <cell r="AZ1471" t="str">
            <v>ACCESORIO</v>
          </cell>
          <cell r="BA1471" t="str">
            <v>Validar Biometrico, Validar Tarjeta Credito M,</v>
          </cell>
        </row>
        <row r="1472">
          <cell r="A1472" t="str">
            <v>4771832</v>
          </cell>
          <cell r="B1472" t="str">
            <v>MDELIVERY</v>
          </cell>
          <cell r="C1472">
            <v>44923</v>
          </cell>
          <cell r="D1472" t="str">
            <v>FLEXNET ECUADOR - MDELIVERY</v>
          </cell>
          <cell r="E1472" t="str">
            <v>CALLE 28 DE JUNIO S/N Y GARCIA MORENO ENTRADA LLANO GRANDE</v>
          </cell>
          <cell r="H1472" t="str">
            <v>170208</v>
          </cell>
          <cell r="I1472" t="str">
            <v>QUITO</v>
          </cell>
          <cell r="J1472" t="str">
            <v>PICHINCHA</v>
          </cell>
          <cell r="K1472" t="str">
            <v>JOHNNY ANDRES MINDIOLA LOPEZ</v>
          </cell>
          <cell r="L1472" t="str">
            <v>CENTRO HISTORICO  CALLE GARCIA MORENO  N150  ENTRE ROCAFUERTE Y BOLIVAR</v>
          </cell>
          <cell r="O1472" t="str">
            <v>QUITO</v>
          </cell>
          <cell r="P1472" t="str">
            <v>QUITO</v>
          </cell>
          <cell r="Q1472" t="str">
            <v>PICHINCHA_QUITO_CENTRO HISTORICO</v>
          </cell>
          <cell r="R1472" t="str">
            <v>4771832</v>
          </cell>
          <cell r="W1472" t="str">
            <v>0703360669</v>
          </cell>
          <cell r="X1472" t="str">
            <v>0979166423-0991424198</v>
          </cell>
          <cell r="AA1472">
            <v>44923</v>
          </cell>
          <cell r="AD1472">
            <v>1</v>
          </cell>
          <cell r="AE1472">
            <v>1</v>
          </cell>
          <cell r="AH1472" t="str">
            <v>CENTRO DIAGONAL A LIBRERIA POPULAR ENTREGA EN CC ERATEX LLAMAR AL CLIENTE</v>
          </cell>
          <cell r="AI1472" t="str">
            <v>DESPACHO</v>
          </cell>
          <cell r="AJ1472" t="str">
            <v>Normal</v>
          </cell>
          <cell r="AL1472" t="str">
            <v>NO</v>
          </cell>
          <cell r="AN1472" t="str">
            <v>MOV onlinevip</v>
          </cell>
          <cell r="AO1472" t="str">
            <v>CANAL ONLINE</v>
          </cell>
          <cell r="AP1472">
            <v>44923</v>
          </cell>
          <cell r="AR1472" t="str">
            <v>MDELIVERY_4771832</v>
          </cell>
          <cell r="AS1472">
            <v>325261</v>
          </cell>
          <cell r="AT1472" t="str">
            <v>D40</v>
          </cell>
          <cell r="AU1472" t="str">
            <v>BTC</v>
          </cell>
          <cell r="AV1472">
            <v>1</v>
          </cell>
          <cell r="AX1472" t="str">
            <v>HABILITADO RUTEO</v>
          </cell>
          <cell r="AY1472" t="str">
            <v>LTE SAMSUNG A53 5G NEGRO: 1 und - sn. 353842194890073</v>
          </cell>
          <cell r="AZ1472" t="str">
            <v>TERMINAL</v>
          </cell>
          <cell r="BA1472" t="str">
            <v>Validar Biometrico</v>
          </cell>
        </row>
        <row r="1473">
          <cell r="A1473" t="str">
            <v>4771834</v>
          </cell>
          <cell r="B1473" t="str">
            <v>MDELIVERY</v>
          </cell>
          <cell r="C1473">
            <v>44923</v>
          </cell>
          <cell r="D1473" t="str">
            <v>FLEXNET ECUADOR - MDELIVERY</v>
          </cell>
          <cell r="E1473" t="str">
            <v>CALLE 28 DE JUNIO S/N Y GARCIA MORENO ENTRADA LLANO GRANDE</v>
          </cell>
          <cell r="H1473" t="str">
            <v>170208</v>
          </cell>
          <cell r="I1473" t="str">
            <v>QUITO</v>
          </cell>
          <cell r="J1473" t="str">
            <v>PICHINCHA</v>
          </cell>
          <cell r="K1473" t="str">
            <v>FREDDY XAVIER ROBLES BAQUE</v>
          </cell>
          <cell r="L1473" t="str">
            <v>OFICINA TRAMACO PUNTO DE ATENCION VIA DAULE</v>
          </cell>
          <cell r="O1473" t="str">
            <v>GUAYAQUIL</v>
          </cell>
          <cell r="P1473" t="str">
            <v>GUAYAQUIL</v>
          </cell>
          <cell r="Q1473" t="str">
            <v>GUAYAS_GUAYAQUIL_</v>
          </cell>
          <cell r="R1473" t="str">
            <v>4771834</v>
          </cell>
          <cell r="W1473" t="str">
            <v>0930879994_V4344V4244</v>
          </cell>
          <cell r="X1473" t="str">
            <v>0984085499-</v>
          </cell>
          <cell r="AA1473">
            <v>44923</v>
          </cell>
          <cell r="AD1473">
            <v>1</v>
          </cell>
          <cell r="AE1473">
            <v>1</v>
          </cell>
          <cell r="AH1473" t="str">
            <v/>
          </cell>
          <cell r="AI1473" t="str">
            <v>DESPACHO</v>
          </cell>
          <cell r="AJ1473" t="str">
            <v>DERIVADO PICK UP</v>
          </cell>
          <cell r="AL1473" t="str">
            <v>NO</v>
          </cell>
          <cell r="AN1473" t="str">
            <v>MOV_tecnocom_credito_directo</v>
          </cell>
          <cell r="AO1473" t="str">
            <v>CANAL ONLINE</v>
          </cell>
          <cell r="AP1473">
            <v>44923</v>
          </cell>
          <cell r="AR1473" t="str">
            <v>MDELIVERY_4771834</v>
          </cell>
          <cell r="AS1473">
            <v>325257</v>
          </cell>
          <cell r="AT1473" t="str">
            <v>D40</v>
          </cell>
          <cell r="AU1473" t="str">
            <v>BTC</v>
          </cell>
          <cell r="AV1473">
            <v>1</v>
          </cell>
          <cell r="AW1473" t="str">
            <v>PROVINCIAL</v>
          </cell>
          <cell r="AX1473" t="str">
            <v>EN_TRANSITO</v>
          </cell>
          <cell r="AY1473" t="str">
            <v>LTE HUAWEI NOVA 9 SE NEGRO: 1 und - sn. 861965051479626</v>
          </cell>
          <cell r="AZ1473" t="str">
            <v>TERMINAL</v>
          </cell>
          <cell r="BA1473" t="str">
            <v>Validar Biometrico</v>
          </cell>
        </row>
        <row r="1474">
          <cell r="A1474" t="str">
            <v>4771839</v>
          </cell>
          <cell r="B1474" t="str">
            <v>MDELIVERY</v>
          </cell>
          <cell r="C1474">
            <v>44923</v>
          </cell>
          <cell r="D1474" t="str">
            <v>FLEXNET ECUADOR - MDELIVERY</v>
          </cell>
          <cell r="E1474" t="str">
            <v>CALLE 28 DE JUNIO S/N Y GARCIA MORENO ENTRADA LLANO GRANDE</v>
          </cell>
          <cell r="H1474" t="str">
            <v>170208</v>
          </cell>
          <cell r="I1474" t="str">
            <v>QUITO</v>
          </cell>
          <cell r="J1474" t="str">
            <v>PICHINCHA</v>
          </cell>
          <cell r="K1474" t="str">
            <v>LADY FRANCISCA GARCIA DIAZ</v>
          </cell>
          <cell r="L1474" t="str">
            <v>TARQUI SAUCES 6  MZ 290 VILLA 31</v>
          </cell>
          <cell r="O1474" t="str">
            <v>GUAYAQUIL</v>
          </cell>
          <cell r="P1474" t="str">
            <v>GUAYAQUIL</v>
          </cell>
          <cell r="Q1474" t="str">
            <v>GUAYAS_GUAYAQUIL_TARQUI</v>
          </cell>
          <cell r="R1474" t="str">
            <v>4771839</v>
          </cell>
          <cell r="W1474" t="str">
            <v>0923415970_V3333V2222</v>
          </cell>
          <cell r="X1474" t="str">
            <v>0998206781-</v>
          </cell>
          <cell r="AA1474">
            <v>44923</v>
          </cell>
          <cell r="AD1474">
            <v>1</v>
          </cell>
          <cell r="AE1474">
            <v>1</v>
          </cell>
          <cell r="AH1474" t="str">
            <v>INGRESO POR DESPENSA ALVARITO ENTREGA EN CASA CON BALDOSA BEIGE EN BAZAR MIAU</v>
          </cell>
          <cell r="AI1474" t="str">
            <v>DESPACHO</v>
          </cell>
          <cell r="AJ1474" t="str">
            <v>Normal</v>
          </cell>
          <cell r="AL1474" t="str">
            <v>NO</v>
          </cell>
          <cell r="AN1474" t="str">
            <v>MOV_tecnocom_credito_directo</v>
          </cell>
          <cell r="AO1474" t="str">
            <v>CANAL ONLINE</v>
          </cell>
          <cell r="AP1474">
            <v>44923</v>
          </cell>
          <cell r="AR1474" t="str">
            <v>MDELIVERY_4771839</v>
          </cell>
          <cell r="AS1474">
            <v>325258</v>
          </cell>
          <cell r="AT1474" t="str">
            <v>D40</v>
          </cell>
          <cell r="AU1474" t="str">
            <v>BTC</v>
          </cell>
          <cell r="AV1474">
            <v>1</v>
          </cell>
          <cell r="AW1474" t="str">
            <v>LOCAL</v>
          </cell>
          <cell r="AX1474" t="str">
            <v>EN_TRANSITO</v>
          </cell>
          <cell r="AY1474" t="str">
            <v>LTE XIAOMI REDMI NOTE 11 AZUL: 1 und - sn. 861696063014123</v>
          </cell>
          <cell r="AZ1474" t="str">
            <v>TERMINAL</v>
          </cell>
          <cell r="BA1474" t="str">
            <v>Validar Biometrico</v>
          </cell>
        </row>
        <row r="1475">
          <cell r="A1475" t="str">
            <v>4771845</v>
          </cell>
          <cell r="B1475" t="str">
            <v>MDELIVERY</v>
          </cell>
          <cell r="C1475">
            <v>44923</v>
          </cell>
          <cell r="D1475" t="str">
            <v>FLEXNET ECUADOR - MDELIVERY</v>
          </cell>
          <cell r="E1475" t="str">
            <v>CALLE 28 DE JUNIO S/N Y GARCIA MORENO ENTRADA LLANO GRANDE</v>
          </cell>
          <cell r="H1475" t="str">
            <v>170208</v>
          </cell>
          <cell r="I1475" t="str">
            <v>QUITO</v>
          </cell>
          <cell r="J1475" t="str">
            <v>PICHINCHA</v>
          </cell>
          <cell r="K1475" t="str">
            <v>SEGUNDO OSWALDO PERACHIMBA NOQUEZ</v>
          </cell>
          <cell r="L1475" t="str">
            <v>LA MERCED CALLE FLOR DE PASCUA OE2 196 CALLE A</v>
          </cell>
          <cell r="O1475" t="str">
            <v>170810</v>
          </cell>
          <cell r="P1475" t="str">
            <v>170810</v>
          </cell>
          <cell r="Q1475" t="str">
            <v>PICHINCHA_QUITO_LA MERCED</v>
          </cell>
          <cell r="R1475" t="str">
            <v>4771845</v>
          </cell>
          <cell r="W1475" t="str">
            <v>1002086070_E3343A3244</v>
          </cell>
          <cell r="X1475" t="str">
            <v>0987269866-</v>
          </cell>
          <cell r="AA1475">
            <v>44923</v>
          </cell>
          <cell r="AD1475">
            <v>1</v>
          </cell>
          <cell r="AE1475">
            <v>1</v>
          </cell>
          <cell r="AH1475" t="str">
            <v>ANTES DE LA CANCHA A MANO DERECHA ENTREGA EN LA CASA PORTON BLANCO CERRAMIENTO DE LADRILLO S1 ENVIADO</v>
          </cell>
          <cell r="AI1475" t="str">
            <v>DESPACHO</v>
          </cell>
          <cell r="AJ1475" t="str">
            <v>Normal</v>
          </cell>
          <cell r="AL1475" t="str">
            <v>NO</v>
          </cell>
          <cell r="AN1475" t="str">
            <v>MOV_tecnocom_credito_directo</v>
          </cell>
          <cell r="AO1475" t="str">
            <v>CANAL ONLINE</v>
          </cell>
          <cell r="AP1475">
            <v>44923</v>
          </cell>
          <cell r="AR1475" t="str">
            <v>MDELIVERY_4771845</v>
          </cell>
          <cell r="AU1475" t="str">
            <v>BTC</v>
          </cell>
          <cell r="AV1475">
            <v>0</v>
          </cell>
          <cell r="AW1475" t="str">
            <v>LOCAL</v>
          </cell>
          <cell r="AX1475" t="e">
            <v>#N/A</v>
          </cell>
          <cell r="AY1475" t="str">
            <v>LTE NOKIA G21 AZUL: 1 und - sn. 355108340371071</v>
          </cell>
          <cell r="AZ1475" t="str">
            <v>TERMINAL</v>
          </cell>
          <cell r="BA1475" t="str">
            <v>Validar Biometrico</v>
          </cell>
        </row>
        <row r="1476">
          <cell r="A1476" t="str">
            <v>4771853</v>
          </cell>
          <cell r="B1476" t="str">
            <v>MDELIVERY</v>
          </cell>
          <cell r="C1476">
            <v>44923</v>
          </cell>
          <cell r="D1476" t="str">
            <v>FLEXNET ECUADOR - MDELIVERY</v>
          </cell>
          <cell r="E1476" t="str">
            <v>CALLE 28 DE JUNIO S/N Y GARCIA MORENO ENTRADA LLANO GRANDE</v>
          </cell>
          <cell r="H1476" t="str">
            <v>170208</v>
          </cell>
          <cell r="I1476" t="str">
            <v>QUITO</v>
          </cell>
          <cell r="J1476" t="str">
            <v>PICHINCHA</v>
          </cell>
          <cell r="K1476" t="str">
            <v>AGUILERA LOPEZ JOSE JAVIER</v>
          </cell>
          <cell r="L1476" t="str">
            <v>TARQUI  AV DEL BOMBERO  KM 7  Y MEDIO  VIA A LA COSTA</v>
          </cell>
          <cell r="O1476" t="str">
            <v>GUAYAQUIL</v>
          </cell>
          <cell r="P1476" t="str">
            <v>GUAYAQUIL</v>
          </cell>
          <cell r="Q1476" t="str">
            <v>GUAYAS_GUAYAQUIL_TARQUI</v>
          </cell>
          <cell r="R1476" t="str">
            <v>4771853</v>
          </cell>
          <cell r="W1476" t="str">
            <v>0918288085</v>
          </cell>
          <cell r="X1476" t="str">
            <v>0987674056-0987674056</v>
          </cell>
          <cell r="AA1476">
            <v>44923</v>
          </cell>
          <cell r="AD1476">
            <v>1</v>
          </cell>
          <cell r="AE1476">
            <v>1</v>
          </cell>
          <cell r="AH1476" t="str">
            <v>LOS CEIBOS JUNTO A MUEBLES COLINEAL ENTREGA EN GRUPO MAVESA ANUNCIARSE EN RECEPCION</v>
          </cell>
          <cell r="AI1476" t="str">
            <v>DESPACHO</v>
          </cell>
          <cell r="AJ1476" t="str">
            <v>Normal</v>
          </cell>
          <cell r="AL1476" t="str">
            <v>NO</v>
          </cell>
          <cell r="AN1476" t="str">
            <v>MOV onlinevip</v>
          </cell>
          <cell r="AO1476" t="str">
            <v>CANAL ONLINE</v>
          </cell>
          <cell r="AP1476">
            <v>44923</v>
          </cell>
          <cell r="AR1476" t="str">
            <v>MDELIVERY_4771853</v>
          </cell>
          <cell r="AS1476">
            <v>325311</v>
          </cell>
          <cell r="AT1476" t="str">
            <v>D40</v>
          </cell>
          <cell r="AU1476" t="str">
            <v>BTC</v>
          </cell>
          <cell r="AV1476">
            <v>1</v>
          </cell>
          <cell r="AW1476" t="str">
            <v>LOCAL</v>
          </cell>
          <cell r="AX1476" t="str">
            <v>EN_TRANSITO</v>
          </cell>
          <cell r="AY1476" t="str">
            <v>LTE IPHONE 11 64GB NEGRO: 1 und - sn. 356656421598797</v>
          </cell>
          <cell r="AZ1476" t="str">
            <v>TERMINAL</v>
          </cell>
          <cell r="BA1476" t="str">
            <v>Validar Biometrico</v>
          </cell>
        </row>
        <row r="1477">
          <cell r="A1477" t="str">
            <v>4771892</v>
          </cell>
          <cell r="B1477" t="str">
            <v>MDELIVERY</v>
          </cell>
          <cell r="C1477">
            <v>44923</v>
          </cell>
          <cell r="D1477" t="str">
            <v>FLEXNET ECUADOR - MDELIVERY</v>
          </cell>
          <cell r="E1477" t="str">
            <v>CALLE 28 DE JUNIO S/N Y GARCIA MORENO ENTRADA LLANO GRANDE</v>
          </cell>
          <cell r="H1477" t="str">
            <v>170208</v>
          </cell>
          <cell r="I1477" t="str">
            <v>QUITO</v>
          </cell>
          <cell r="J1477" t="str">
            <v>PICHINCHA</v>
          </cell>
          <cell r="K1477" t="str">
            <v>Miguel Angel Changoluisa Tonato</v>
          </cell>
          <cell r="L1477" t="str">
            <v>OFICINA TRAMACO SALCEDO</v>
          </cell>
          <cell r="O1477" t="str">
            <v>SALCEDO</v>
          </cell>
          <cell r="P1477" t="str">
            <v>SALCEDO</v>
          </cell>
          <cell r="Q1477" t="str">
            <v>COTOPAXI_SALCEDO_</v>
          </cell>
          <cell r="R1477" t="str">
            <v>4771892</v>
          </cell>
          <cell r="W1477" t="str">
            <v>0503120602_V1333l1222</v>
          </cell>
          <cell r="X1477" t="str">
            <v>0998038112-</v>
          </cell>
          <cell r="AA1477">
            <v>44923</v>
          </cell>
          <cell r="AD1477">
            <v>1</v>
          </cell>
          <cell r="AE1477">
            <v>1</v>
          </cell>
          <cell r="AH1477" t="str">
            <v/>
          </cell>
          <cell r="AI1477" t="str">
            <v>DESPACHO</v>
          </cell>
          <cell r="AJ1477" t="str">
            <v>DERIVADO PICK UP</v>
          </cell>
          <cell r="AL1477" t="str">
            <v>NO</v>
          </cell>
          <cell r="AN1477" t="str">
            <v>MOV_tecnocom_credito_directo</v>
          </cell>
          <cell r="AO1477" t="str">
            <v>CANAL ONLINE</v>
          </cell>
          <cell r="AP1477">
            <v>44923</v>
          </cell>
          <cell r="AR1477" t="str">
            <v>MDELIVERY_4771892</v>
          </cell>
          <cell r="AS1477">
            <v>325268</v>
          </cell>
          <cell r="AT1477" t="str">
            <v>D40</v>
          </cell>
          <cell r="AU1477" t="str">
            <v>BTC</v>
          </cell>
          <cell r="AV1477">
            <v>1</v>
          </cell>
          <cell r="AW1477" t="str">
            <v>PROVINCIAL</v>
          </cell>
          <cell r="AX1477" t="str">
            <v>EN_TRANSITO</v>
          </cell>
          <cell r="AY1477" t="str">
            <v>LTE SAMSUNG A53 5G NEGRO: 1 und - sn. 353842194894356</v>
          </cell>
          <cell r="AZ1477" t="str">
            <v>TERMINAL</v>
          </cell>
          <cell r="BA1477" t="str">
            <v>Validar Biometrico</v>
          </cell>
        </row>
        <row r="1478">
          <cell r="A1478" t="str">
            <v>4771902</v>
          </cell>
          <cell r="B1478" t="str">
            <v>MDELIVERY</v>
          </cell>
          <cell r="C1478">
            <v>44923</v>
          </cell>
          <cell r="D1478" t="str">
            <v>FLEXNET ECUADOR - MDELIVERY</v>
          </cell>
          <cell r="E1478" t="str">
            <v>CALLE 28 DE JUNIO S/N Y GARCIA MORENO ENTRADA LLANO GRANDE</v>
          </cell>
          <cell r="H1478" t="str">
            <v>170208</v>
          </cell>
          <cell r="I1478" t="str">
            <v>QUITO</v>
          </cell>
          <cell r="J1478" t="str">
            <v>PICHINCHA</v>
          </cell>
          <cell r="K1478" t="str">
            <v>MARIA JOSE PAZMIÑO VISCARRA</v>
          </cell>
          <cell r="L1478" t="str">
            <v>MARISCAL CALLE ROBLES  SN  Y AMAZONAS</v>
          </cell>
          <cell r="O1478" t="str">
            <v>QUITO</v>
          </cell>
          <cell r="P1478" t="str">
            <v>QUITO</v>
          </cell>
          <cell r="Q1478" t="str">
            <v>PICHINCHA_QUITO_MARISCAL SUCRE</v>
          </cell>
          <cell r="R1478" t="str">
            <v>4771902</v>
          </cell>
          <cell r="W1478" t="str">
            <v>0201487204_V3333V2222</v>
          </cell>
          <cell r="X1478" t="str">
            <v>0984212717-</v>
          </cell>
          <cell r="AA1478">
            <v>44923</v>
          </cell>
          <cell r="AD1478">
            <v>1</v>
          </cell>
          <cell r="AE1478">
            <v>1</v>
          </cell>
          <cell r="AH1478" t="str">
            <v>MARISCAL ENTREGA EN EDF AMAZONAS INGRESO POR CALLE ROBLES LLAMAR AL CLIENTE</v>
          </cell>
          <cell r="AI1478" t="str">
            <v>DESPACHO</v>
          </cell>
          <cell r="AJ1478" t="str">
            <v>Normal</v>
          </cell>
          <cell r="AL1478" t="str">
            <v>NO</v>
          </cell>
          <cell r="AN1478" t="str">
            <v>MOV_tecnocom_credito_directo</v>
          </cell>
          <cell r="AO1478" t="str">
            <v>CANAL ONLINE</v>
          </cell>
          <cell r="AP1478">
            <v>44923</v>
          </cell>
          <cell r="AR1478" t="str">
            <v>MDELIVERY_4771902</v>
          </cell>
          <cell r="AS1478">
            <v>325041</v>
          </cell>
          <cell r="AT1478" t="str">
            <v>D40</v>
          </cell>
          <cell r="AU1478" t="str">
            <v>BTC</v>
          </cell>
          <cell r="AV1478">
            <v>1</v>
          </cell>
          <cell r="AW1478" t="str">
            <v>LOCAL</v>
          </cell>
          <cell r="AX1478" t="str">
            <v>HABILITADO RUTEO</v>
          </cell>
          <cell r="AY1478" t="str">
            <v>LTE XIAOMI REDMI NOTE 11 AZUL: 1 und - sn. 861696063045424</v>
          </cell>
          <cell r="AZ1478" t="str">
            <v>TERMINAL</v>
          </cell>
          <cell r="BA1478" t="str">
            <v>Validar Biometrico</v>
          </cell>
        </row>
        <row r="1479">
          <cell r="A1479" t="str">
            <v>4771915</v>
          </cell>
          <cell r="B1479" t="str">
            <v>MDELIVERY</v>
          </cell>
          <cell r="C1479">
            <v>44923</v>
          </cell>
          <cell r="D1479" t="str">
            <v>FLEXNET ECUADOR - MDELIVERY</v>
          </cell>
          <cell r="E1479" t="str">
            <v>CALLE 28 DE JUNIO S/N Y GARCIA MORENO ENTRADA LLANO GRANDE</v>
          </cell>
          <cell r="H1479" t="str">
            <v>170208</v>
          </cell>
          <cell r="I1479" t="str">
            <v>QUITO</v>
          </cell>
          <cell r="J1479" t="str">
            <v>PICHINCHA</v>
          </cell>
          <cell r="K1479" t="str">
            <v>BERMELLO BRIONES JOHNNY DERIAN</v>
          </cell>
          <cell r="L1479" t="str">
            <v>POSORJA CALLE 13A SN Y 25 DE JULIO</v>
          </cell>
          <cell r="O1479" t="str">
            <v>GUAYAQUIL</v>
          </cell>
          <cell r="P1479" t="str">
            <v>GUAYAQUIL</v>
          </cell>
          <cell r="Q1479" t="str">
            <v>GUAYAS_GUAYAQUIL_POSORJA</v>
          </cell>
          <cell r="R1479" t="str">
            <v>4771915</v>
          </cell>
          <cell r="W1479" t="str">
            <v>0928244649</v>
          </cell>
          <cell r="X1479" t="str">
            <v>0993381714-0993381714</v>
          </cell>
          <cell r="AA1479">
            <v>44923</v>
          </cell>
          <cell r="AD1479">
            <v>1</v>
          </cell>
          <cell r="AE1479">
            <v>1</v>
          </cell>
          <cell r="AH1479" t="str">
            <v>BRR LA ALBORADA A 3 CASAS DEL KARAOKE EL ARTISTA ENTREGA EN CASA ROSADA A 3 CUADRAS DE LA UE PABLO NERUDA</v>
          </cell>
          <cell r="AI1479" t="str">
            <v>DESPACHO</v>
          </cell>
          <cell r="AJ1479" t="str">
            <v>Normal</v>
          </cell>
          <cell r="AL1479" t="str">
            <v>NO</v>
          </cell>
          <cell r="AN1479" t="str">
            <v>MOV onlinevip</v>
          </cell>
          <cell r="AO1479" t="str">
            <v>CANAL ONLINE</v>
          </cell>
          <cell r="AP1479">
            <v>44923</v>
          </cell>
          <cell r="AR1479" t="str">
            <v>MDELIVERY_4771915</v>
          </cell>
          <cell r="AU1479" t="str">
            <v>BTC</v>
          </cell>
          <cell r="AV1479">
            <v>0</v>
          </cell>
          <cell r="AW1479" t="str">
            <v>PROVINCIAL</v>
          </cell>
          <cell r="AX1479" t="e">
            <v>#N/A</v>
          </cell>
          <cell r="AY1479" t="str">
            <v>LTE REALME 9I 128GB NEGRO: 1 und - sn. 869551050381831</v>
          </cell>
          <cell r="AZ1479" t="str">
            <v>TERMINAL</v>
          </cell>
          <cell r="BA1479" t="str">
            <v>Validar Biometrico</v>
          </cell>
        </row>
        <row r="1480">
          <cell r="A1480" t="str">
            <v>4771920</v>
          </cell>
          <cell r="B1480" t="str">
            <v>MDELIVERY</v>
          </cell>
          <cell r="C1480">
            <v>44923</v>
          </cell>
          <cell r="D1480" t="str">
            <v>FLEXNET ECUADOR - MDELIVERY</v>
          </cell>
          <cell r="E1480" t="str">
            <v>CALLE 28 DE JUNIO S/N Y GARCIA MORENO ENTRADA LLANO GRANDE</v>
          </cell>
          <cell r="H1480" t="str">
            <v>170208</v>
          </cell>
          <cell r="I1480" t="str">
            <v>QUITO</v>
          </cell>
          <cell r="J1480" t="str">
            <v>PICHINCHA</v>
          </cell>
          <cell r="K1480" t="str">
            <v>JEFFERSON DAVID RODRIGUEZ BOHORQUEZ</v>
          </cell>
          <cell r="L1480" t="str">
            <v>OFICINA TRAMACO PUNTO DE ATENCION VIA DAULE</v>
          </cell>
          <cell r="O1480" t="str">
            <v>GUAYAQUIL</v>
          </cell>
          <cell r="P1480" t="str">
            <v>GUAYAQUIL</v>
          </cell>
          <cell r="Q1480" t="str">
            <v>GUAYAS_GUAYAQUIL_</v>
          </cell>
          <cell r="R1480" t="str">
            <v>4771920</v>
          </cell>
          <cell r="W1480" t="str">
            <v>0955618483</v>
          </cell>
          <cell r="X1480" t="str">
            <v>0988498652-0939582910</v>
          </cell>
          <cell r="AA1480">
            <v>44923</v>
          </cell>
          <cell r="AD1480">
            <v>1</v>
          </cell>
          <cell r="AE1480">
            <v>1</v>
          </cell>
          <cell r="AH1480" t="str">
            <v/>
          </cell>
          <cell r="AI1480" t="str">
            <v>DESPACHO</v>
          </cell>
          <cell r="AJ1480" t="str">
            <v>DERIVADO PICK UP</v>
          </cell>
          <cell r="AL1480" t="str">
            <v>NO</v>
          </cell>
          <cell r="AN1480" t="str">
            <v>MOV productovip</v>
          </cell>
          <cell r="AO1480" t="str">
            <v>CANAL ONLINE</v>
          </cell>
          <cell r="AP1480">
            <v>44923</v>
          </cell>
          <cell r="AR1480" t="str">
            <v>MDELIVERY_4771920</v>
          </cell>
          <cell r="AU1480" t="str">
            <v>BTC</v>
          </cell>
          <cell r="AV1480">
            <v>0</v>
          </cell>
          <cell r="AW1480" t="str">
            <v>PROVINCIAL</v>
          </cell>
          <cell r="AX1480" t="e">
            <v>#N/A</v>
          </cell>
          <cell r="AY1480" t="str">
            <v>LTE XIAOMI REDMI 10A 64GB SILVER: 1 und - sn. 863696066471864 / HALFSIM MOVISTAR: 1 und - sn. 8959300520560301619</v>
          </cell>
          <cell r="AZ1480" t="str">
            <v>SIMCARD / TERMINAL</v>
          </cell>
          <cell r="BA1480" t="str">
            <v>Validar Biometrico</v>
          </cell>
        </row>
        <row r="1481">
          <cell r="A1481" t="str">
            <v>4771921</v>
          </cell>
          <cell r="B1481" t="str">
            <v>MDELIVERY</v>
          </cell>
          <cell r="C1481">
            <v>44923</v>
          </cell>
          <cell r="D1481" t="str">
            <v>FLEXNET ECUADOR - MDELIVERY</v>
          </cell>
          <cell r="E1481" t="str">
            <v>CALLE 28 DE JUNIO S/N Y GARCIA MORENO ENTRADA LLANO GRANDE</v>
          </cell>
          <cell r="H1481" t="str">
            <v>170208</v>
          </cell>
          <cell r="I1481" t="str">
            <v>QUITO</v>
          </cell>
          <cell r="J1481" t="str">
            <v>PICHINCHA</v>
          </cell>
          <cell r="K1481" t="str">
            <v>JUAN CARLOS MUJICA BRUNO</v>
          </cell>
          <cell r="L1481" t="str">
            <v>TARQUI AV RODRIGO DE CHAVEZ SN AV JUAN TANCA MARENGO</v>
          </cell>
          <cell r="O1481" t="str">
            <v>GUAYAQUIL</v>
          </cell>
          <cell r="P1481" t="str">
            <v>GUAYAQUIL</v>
          </cell>
          <cell r="Q1481" t="str">
            <v>GUAYAS_GUAYAQUIL_TARQUI</v>
          </cell>
          <cell r="R1481" t="str">
            <v>4771921</v>
          </cell>
          <cell r="W1481" t="str">
            <v>0923737829</v>
          </cell>
          <cell r="X1481" t="str">
            <v>0993061683-0967952391</v>
          </cell>
          <cell r="AA1481">
            <v>44923</v>
          </cell>
          <cell r="AD1481">
            <v>1</v>
          </cell>
          <cell r="AE1481">
            <v>1</v>
          </cell>
          <cell r="AH1481" t="str">
            <v>ENTREGA EN EL PARQUE EMPRESARIAL COLON EN EDIFICIO EMPRESARIAL 1 OFICINA 108 EN LAS OFICINAS DE NETLIFE PARTE DE ATRAS HAY QUE LLAMAR AL TITULAR S1 ENVIADO SE</v>
          </cell>
          <cell r="AI1481" t="str">
            <v>DESPACHO</v>
          </cell>
          <cell r="AJ1481" t="str">
            <v>Normal</v>
          </cell>
          <cell r="AL1481" t="str">
            <v>NO</v>
          </cell>
          <cell r="AN1481" t="str">
            <v>MOV_autoporta</v>
          </cell>
          <cell r="AO1481" t="str">
            <v>CANAL ONLINE</v>
          </cell>
          <cell r="AP1481">
            <v>44923</v>
          </cell>
          <cell r="AR1481" t="str">
            <v>MDELIVERY_4771921</v>
          </cell>
          <cell r="AU1481" t="str">
            <v>BTC</v>
          </cell>
          <cell r="AV1481">
            <v>0</v>
          </cell>
          <cell r="AW1481" t="str">
            <v>LOCAL</v>
          </cell>
          <cell r="AX1481" t="e">
            <v>#N/A</v>
          </cell>
          <cell r="AY1481" t="str">
            <v>HALFSIM MOVISTAR: 1 und - sn. 8959300120521873333</v>
          </cell>
          <cell r="AZ1481" t="str">
            <v>SIMCARD</v>
          </cell>
          <cell r="BA1481" t="str">
            <v/>
          </cell>
        </row>
        <row r="1482">
          <cell r="A1482" t="str">
            <v>4771923</v>
          </cell>
          <cell r="B1482" t="str">
            <v>MDELIVERY</v>
          </cell>
          <cell r="C1482">
            <v>44923</v>
          </cell>
          <cell r="D1482" t="str">
            <v>FLEXNET ECUADOR - MDELIVERY</v>
          </cell>
          <cell r="E1482" t="str">
            <v>CALLE 28 DE JUNIO S/N Y GARCIA MORENO ENTRADA LLANO GRANDE</v>
          </cell>
          <cell r="H1482" t="str">
            <v>170208</v>
          </cell>
          <cell r="I1482" t="str">
            <v>QUITO</v>
          </cell>
          <cell r="J1482" t="str">
            <v>PICHINCHA</v>
          </cell>
          <cell r="K1482" t="str">
            <v>MARIA GABRIELA MUÑOZ CARRIEL</v>
          </cell>
          <cell r="L1482" t="str">
            <v>URB VILLA DEL REY ETAPA REINA ISABEL MZ 2 SL 9</v>
          </cell>
          <cell r="O1482" t="str">
            <v>DAULE</v>
          </cell>
          <cell r="P1482" t="str">
            <v>DAULE</v>
          </cell>
          <cell r="Q1482" t="str">
            <v>GUAYAS_DAULE_LA AURORA</v>
          </cell>
          <cell r="R1482" t="str">
            <v>4771923</v>
          </cell>
          <cell r="W1482" t="str">
            <v>0925517492_V4343V2242</v>
          </cell>
          <cell r="X1482" t="str">
            <v>0984723866-</v>
          </cell>
          <cell r="AA1482">
            <v>44923</v>
          </cell>
          <cell r="AD1482">
            <v>1</v>
          </cell>
          <cell r="AE1482">
            <v>1</v>
          </cell>
          <cell r="AH1482" t="str">
            <v>EN CASA ESQUINERA PREGUNTAR EN GARITA S1 ENVIADO GV</v>
          </cell>
          <cell r="AI1482" t="str">
            <v>DESPACHO</v>
          </cell>
          <cell r="AJ1482" t="str">
            <v>Normal</v>
          </cell>
          <cell r="AL1482" t="str">
            <v>NO</v>
          </cell>
          <cell r="AN1482" t="str">
            <v>MOV_tecnocom_credito_directo</v>
          </cell>
          <cell r="AO1482" t="str">
            <v>CANAL ONLINE</v>
          </cell>
          <cell r="AP1482">
            <v>44923</v>
          </cell>
          <cell r="AR1482" t="str">
            <v>MDELIVERY_4771923</v>
          </cell>
          <cell r="AU1482" t="str">
            <v>BTC</v>
          </cell>
          <cell r="AV1482">
            <v>0</v>
          </cell>
          <cell r="AW1482" t="str">
            <v>PROVINCIAL</v>
          </cell>
          <cell r="AX1482" t="e">
            <v>#N/A</v>
          </cell>
          <cell r="AY1482" t="str">
            <v>LTE IPHONE 11 64GB NEGRO: 1 und - sn. 356656421989533</v>
          </cell>
          <cell r="AZ1482" t="str">
            <v>TERMINAL</v>
          </cell>
          <cell r="BA1482" t="str">
            <v>Validar Biometrico</v>
          </cell>
        </row>
        <row r="1483">
          <cell r="A1483" t="str">
            <v>4771928</v>
          </cell>
          <cell r="B1483" t="str">
            <v>MDELIVERY</v>
          </cell>
          <cell r="C1483">
            <v>44923</v>
          </cell>
          <cell r="D1483" t="str">
            <v>FLEXNET ECUADOR - MDELIVERY</v>
          </cell>
          <cell r="E1483" t="str">
            <v>CALLE 28 DE JUNIO S/N Y GARCIA MORENO ENTRADA LLANO GRANDE</v>
          </cell>
          <cell r="H1483" t="str">
            <v>170208</v>
          </cell>
          <cell r="I1483" t="str">
            <v>QUITO</v>
          </cell>
          <cell r="J1483" t="str">
            <v>PICHINCHA</v>
          </cell>
          <cell r="K1483" t="str">
            <v>PABLO JESUS GARCIA RODRIGUEZ</v>
          </cell>
          <cell r="L1483" t="str">
            <v>SANTA ELENA   AV LOUNGE SN CALLE  S 1</v>
          </cell>
          <cell r="O1483" t="str">
            <v>240102</v>
          </cell>
          <cell r="P1483" t="str">
            <v>240102</v>
          </cell>
          <cell r="Q1483" t="str">
            <v>SANTA ELENA_SANTA ELENA_SANTA ELENA</v>
          </cell>
          <cell r="R1483" t="str">
            <v>4771928</v>
          </cell>
          <cell r="W1483" t="str">
            <v>0924276959</v>
          </cell>
          <cell r="X1483" t="str">
            <v>0-0997089130</v>
          </cell>
          <cell r="AA1483">
            <v>44923</v>
          </cell>
          <cell r="AD1483">
            <v>1</v>
          </cell>
          <cell r="AE1483">
            <v>1</v>
          </cell>
          <cell r="AH1483" t="str">
            <v>BARRIO AMANTES DE SUMPA  DAIGONAL A LA IGLESIA MORMONA JUNTO AL CONJUNTO  ROUS MAR  CASA ARENA CON NARANJA 1 PISO</v>
          </cell>
          <cell r="AI1483" t="str">
            <v>DESPACHO</v>
          </cell>
          <cell r="AJ1483" t="str">
            <v>Normal</v>
          </cell>
          <cell r="AL1483" t="str">
            <v>NO</v>
          </cell>
          <cell r="AN1483" t="str">
            <v>MOV_autoporta</v>
          </cell>
          <cell r="AO1483" t="str">
            <v>CANAL ONLINE</v>
          </cell>
          <cell r="AP1483">
            <v>44923</v>
          </cell>
          <cell r="AR1483" t="str">
            <v>MDELIVERY_4771928</v>
          </cell>
          <cell r="AS1483">
            <v>325272</v>
          </cell>
          <cell r="AT1483" t="str">
            <v>D40</v>
          </cell>
          <cell r="AU1483" t="str">
            <v>BTC</v>
          </cell>
          <cell r="AV1483">
            <v>1</v>
          </cell>
          <cell r="AW1483" t="str">
            <v>PROVINCIAL</v>
          </cell>
          <cell r="AX1483" t="str">
            <v>EN_TRANSITO</v>
          </cell>
          <cell r="AY1483" t="str">
            <v>HALFSIM MOVISTAR: 1 und - sn. 8959300120518920675</v>
          </cell>
          <cell r="AZ1483" t="str">
            <v>SIMCARD</v>
          </cell>
          <cell r="BA1483" t="str">
            <v/>
          </cell>
        </row>
        <row r="1484">
          <cell r="A1484" t="str">
            <v>4771956</v>
          </cell>
          <cell r="B1484" t="str">
            <v>MDELIVERY</v>
          </cell>
          <cell r="C1484">
            <v>44923</v>
          </cell>
          <cell r="D1484" t="str">
            <v>FLEXNET ECUADOR - MDELIVERY</v>
          </cell>
          <cell r="E1484" t="str">
            <v>CALLE 28 DE JUNIO S/N Y GARCIA MORENO ENTRADA LLANO GRANDE</v>
          </cell>
          <cell r="H1484" t="str">
            <v>170208</v>
          </cell>
          <cell r="I1484" t="str">
            <v>QUITO</v>
          </cell>
          <cell r="J1484" t="str">
            <v>PICHINCHA</v>
          </cell>
          <cell r="K1484" t="str">
            <v>ELIANA ANAIS VEGA GARCIA</v>
          </cell>
          <cell r="L1484" t="str">
            <v>TARQUI CDLA ATARAZANA  MZ A1 VILLA 20</v>
          </cell>
          <cell r="O1484" t="str">
            <v>GUAYAQUIL</v>
          </cell>
          <cell r="P1484" t="str">
            <v>GUAYAQUIL</v>
          </cell>
          <cell r="Q1484" t="str">
            <v>GUAYAS_GUAYAQUIL_TARQUI</v>
          </cell>
          <cell r="R1484" t="str">
            <v>4771956</v>
          </cell>
          <cell r="W1484" t="str">
            <v>0922032289_E1333I2242</v>
          </cell>
          <cell r="X1484" t="str">
            <v>0995310913-</v>
          </cell>
          <cell r="AA1484">
            <v>44923</v>
          </cell>
          <cell r="AD1484">
            <v>1</v>
          </cell>
          <cell r="AE1484">
            <v>1</v>
          </cell>
          <cell r="AH1484" t="str">
            <v>A UNA CUADRA DEL BOLOCENTRO ENTREGA EN CASA 1P CAFE</v>
          </cell>
          <cell r="AI1484" t="str">
            <v>DESPACHO</v>
          </cell>
          <cell r="AJ1484" t="str">
            <v>Normal</v>
          </cell>
          <cell r="AL1484" t="str">
            <v>NO</v>
          </cell>
          <cell r="AN1484" t="str">
            <v>MOV_tecnocom_credito_directo</v>
          </cell>
          <cell r="AO1484" t="str">
            <v>CANAL ONLINE</v>
          </cell>
          <cell r="AP1484">
            <v>44923</v>
          </cell>
          <cell r="AR1484" t="str">
            <v>MDELIVERY_4771956</v>
          </cell>
          <cell r="AS1484">
            <v>325267</v>
          </cell>
          <cell r="AT1484" t="str">
            <v>D40</v>
          </cell>
          <cell r="AU1484" t="str">
            <v>BTC</v>
          </cell>
          <cell r="AV1484">
            <v>1</v>
          </cell>
          <cell r="AW1484" t="str">
            <v>LOCAL</v>
          </cell>
          <cell r="AX1484" t="str">
            <v>EN_TRANSITO</v>
          </cell>
          <cell r="AY1484" t="str">
            <v>LTE NOKIA C2 2E AZUL: 1 und - sn. 353906800009806</v>
          </cell>
          <cell r="AZ1484" t="str">
            <v>TERMINAL</v>
          </cell>
          <cell r="BA1484" t="str">
            <v>Validar Biometrico</v>
          </cell>
        </row>
        <row r="1485">
          <cell r="A1485" t="str">
            <v>4772049</v>
          </cell>
          <cell r="B1485" t="str">
            <v>MDELIVERY</v>
          </cell>
          <cell r="C1485">
            <v>44923</v>
          </cell>
          <cell r="D1485" t="str">
            <v>FLEXNET ECUADOR - MDELIVERY</v>
          </cell>
          <cell r="E1485" t="str">
            <v>CALLE 28 DE JUNIO S/N Y GARCIA MORENO ENTRADA LLANO GRANDE</v>
          </cell>
          <cell r="H1485" t="str">
            <v>170208</v>
          </cell>
          <cell r="I1485" t="str">
            <v>QUITO</v>
          </cell>
          <cell r="J1485" t="str">
            <v>PICHINCHA</v>
          </cell>
          <cell r="K1485" t="str">
            <v>JOSUE ALEXANDER OÑA SIMBAÑA</v>
          </cell>
          <cell r="L1485" t="str">
            <v>MARISCAL SUCRE AV TOLEDO  SN  Y LERIDA</v>
          </cell>
          <cell r="O1485" t="str">
            <v>QUITO</v>
          </cell>
          <cell r="P1485" t="str">
            <v>QUITO</v>
          </cell>
          <cell r="Q1485" t="str">
            <v>PICHINCHA_QUITO_MARISCAL SUCRE</v>
          </cell>
          <cell r="R1485" t="str">
            <v>4772049</v>
          </cell>
          <cell r="W1485" t="str">
            <v>1726911173_V4442V4443</v>
          </cell>
          <cell r="X1485" t="str">
            <v>0984962247-</v>
          </cell>
          <cell r="AA1485">
            <v>44923</v>
          </cell>
          <cell r="AD1485">
            <v>1</v>
          </cell>
          <cell r="AE1485">
            <v>1</v>
          </cell>
          <cell r="AH1485" t="str">
            <v>LA VICENTINA FRENTE A LA POLITECNICA ENTREGA EN EDF SENAGUA LLAMAR AL CLIENTE</v>
          </cell>
          <cell r="AI1485" t="str">
            <v>DESPACHO</v>
          </cell>
          <cell r="AJ1485" t="str">
            <v>Normal</v>
          </cell>
          <cell r="AL1485" t="str">
            <v>NO</v>
          </cell>
          <cell r="AN1485" t="str">
            <v>MOV_tecnocom_credito_directo</v>
          </cell>
          <cell r="AO1485" t="str">
            <v>CANAL ONLINE</v>
          </cell>
          <cell r="AP1485">
            <v>44923</v>
          </cell>
          <cell r="AR1485" t="str">
            <v>MDELIVERY_4772049</v>
          </cell>
          <cell r="AS1485">
            <v>325043</v>
          </cell>
          <cell r="AT1485" t="str">
            <v>D40</v>
          </cell>
          <cell r="AU1485" t="str">
            <v>BTC</v>
          </cell>
          <cell r="AV1485">
            <v>1</v>
          </cell>
          <cell r="AW1485" t="str">
            <v>LOCAL</v>
          </cell>
          <cell r="AX1485" t="str">
            <v>HABILITADO RUTEO</v>
          </cell>
          <cell r="AY1485" t="str">
            <v>LTE IPHONE 11 64GB NEGRO: 1 und - sn. 356656421989145</v>
          </cell>
          <cell r="AZ1485" t="str">
            <v>TERMINAL</v>
          </cell>
          <cell r="BA1485" t="str">
            <v>Validar Biometrico</v>
          </cell>
        </row>
        <row r="1486">
          <cell r="A1486" t="str">
            <v>4772054</v>
          </cell>
          <cell r="B1486" t="str">
            <v>MDELIVERY</v>
          </cell>
          <cell r="C1486">
            <v>44923</v>
          </cell>
          <cell r="D1486" t="str">
            <v>FLEXNET ECUADOR - MDELIVERY</v>
          </cell>
          <cell r="E1486" t="str">
            <v>CALLE 28 DE JUNIO S/N Y GARCIA MORENO ENTRADA LLANO GRANDE</v>
          </cell>
          <cell r="H1486" t="str">
            <v>170208</v>
          </cell>
          <cell r="I1486" t="str">
            <v>QUITO</v>
          </cell>
          <cell r="J1486" t="str">
            <v>PICHINCHA</v>
          </cell>
          <cell r="K1486" t="str">
            <v>SANTIAGO HUMBERTO CAYAMCELA GUARQUILA</v>
          </cell>
          <cell r="L1486" t="str">
            <v>INAQUITO  CALLE INAQUITO  SN  Y JOSE PADILLA</v>
          </cell>
          <cell r="O1486" t="str">
            <v>QUITO</v>
          </cell>
          <cell r="P1486" t="str">
            <v>QUITO</v>
          </cell>
          <cell r="Q1486" t="str">
            <v>PICHINCHA_QUITO_INAQUITO</v>
          </cell>
          <cell r="R1486" t="str">
            <v>4772054</v>
          </cell>
          <cell r="W1486" t="str">
            <v>1717557043_E3341I2241</v>
          </cell>
          <cell r="X1486" t="str">
            <v>0987569314-</v>
          </cell>
          <cell r="AA1486">
            <v>44923</v>
          </cell>
          <cell r="AD1486">
            <v>1</v>
          </cell>
          <cell r="AE1486">
            <v>1</v>
          </cell>
          <cell r="AH1486" t="str">
            <v>INAQUITO TRAS DEL MINISTERIO DE EDUCACION ENTREGA EN CENTRO MEDICO CAROLINA ANUNCIARSE EN RECEPCION</v>
          </cell>
          <cell r="AI1486" t="str">
            <v>DESPACHO</v>
          </cell>
          <cell r="AJ1486" t="str">
            <v>Normal</v>
          </cell>
          <cell r="AL1486" t="str">
            <v>NO</v>
          </cell>
          <cell r="AN1486" t="str">
            <v>MOV_tecnocom_credito_directo</v>
          </cell>
          <cell r="AO1486" t="str">
            <v>CANAL ONLINE</v>
          </cell>
          <cell r="AP1486">
            <v>44923</v>
          </cell>
          <cell r="AR1486" t="str">
            <v>MDELIVERY_4772054</v>
          </cell>
          <cell r="AS1486">
            <v>325036</v>
          </cell>
          <cell r="AT1486" t="str">
            <v>D40</v>
          </cell>
          <cell r="AU1486" t="str">
            <v>BTC</v>
          </cell>
          <cell r="AV1486">
            <v>1</v>
          </cell>
          <cell r="AW1486" t="str">
            <v>LOCAL</v>
          </cell>
          <cell r="AX1486" t="str">
            <v>HABILITADO RUTEO</v>
          </cell>
          <cell r="AY1486" t="str">
            <v>LTE IPHONE 11 64GB NEGRO: 1 und - sn. 356656422056167</v>
          </cell>
          <cell r="AZ1486" t="str">
            <v>TERMINAL</v>
          </cell>
          <cell r="BA1486" t="str">
            <v>Validar Biometrico</v>
          </cell>
        </row>
        <row r="1487">
          <cell r="A1487" t="str">
            <v>4772137</v>
          </cell>
          <cell r="B1487" t="str">
            <v>MDELIVERY</v>
          </cell>
          <cell r="C1487">
            <v>44923</v>
          </cell>
          <cell r="D1487" t="str">
            <v>FLEXNET ECUADOR - MDELIVERY</v>
          </cell>
          <cell r="E1487" t="str">
            <v>CALLE 28 DE JUNIO S/N Y GARCIA MORENO ENTRADA LLANO GRANDE</v>
          </cell>
          <cell r="H1487" t="str">
            <v>170208</v>
          </cell>
          <cell r="I1487" t="str">
            <v>QUITO</v>
          </cell>
          <cell r="J1487" t="str">
            <v>PICHINCHA</v>
          </cell>
          <cell r="K1487" t="str">
            <v>Marcos David Chiriboga Vera</v>
          </cell>
          <cell r="L1487" t="str">
            <v>TARQUI URB BEV AV 6TA MZ B VILLA 1 Y AV 43A NO</v>
          </cell>
          <cell r="O1487" t="str">
            <v>GUAYAQUIL</v>
          </cell>
          <cell r="P1487" t="str">
            <v>GUAYAQUIL</v>
          </cell>
          <cell r="Q1487" t="str">
            <v>GUAYAS_GUAYAQUIL_TARQUI</v>
          </cell>
          <cell r="R1487" t="str">
            <v>4772137</v>
          </cell>
          <cell r="W1487" t="str">
            <v>0917266678_E4343I2222</v>
          </cell>
          <cell r="X1487" t="str">
            <v>0963063879-</v>
          </cell>
          <cell r="AA1487">
            <v>44923</v>
          </cell>
          <cell r="AD1487">
            <v>1</v>
          </cell>
          <cell r="AE1487">
            <v>1</v>
          </cell>
          <cell r="AH1487" t="str">
            <v>MAPASINGUE OESTE DIAGONAL A PANADERIA Y FRENTE A UPC EN CASA ESQUINERA ENTRAR POR MERCADO DE MAPASINGUE OESTE LLAMAR CON ANTICIPACION</v>
          </cell>
          <cell r="AI1487" t="str">
            <v>DESPACHO</v>
          </cell>
          <cell r="AJ1487" t="str">
            <v>Normal</v>
          </cell>
          <cell r="AL1487" t="str">
            <v>NO</v>
          </cell>
          <cell r="AN1487" t="str">
            <v>MOV_tecnocom_credito_directo</v>
          </cell>
          <cell r="AO1487" t="str">
            <v>CANAL ONLINE</v>
          </cell>
          <cell r="AP1487">
            <v>44923</v>
          </cell>
          <cell r="AR1487" t="str">
            <v>MDELIVERY_4772137</v>
          </cell>
          <cell r="AU1487" t="str">
            <v>BTC</v>
          </cell>
          <cell r="AV1487">
            <v>0</v>
          </cell>
          <cell r="AW1487" t="str">
            <v>LOCAL</v>
          </cell>
          <cell r="AX1487" t="e">
            <v>#N/A</v>
          </cell>
          <cell r="AY1487" t="str">
            <v>LTE XIAOMI REDMI NOTE 11 AZUL: 1 und - sn. 861696063004504</v>
          </cell>
          <cell r="AZ1487" t="str">
            <v>TERMINAL</v>
          </cell>
          <cell r="BA1487" t="str">
            <v>Validar Biometrico</v>
          </cell>
        </row>
        <row r="1488">
          <cell r="A1488" t="str">
            <v>4772215</v>
          </cell>
          <cell r="B1488" t="str">
            <v>MDELIVERY</v>
          </cell>
          <cell r="C1488">
            <v>44923</v>
          </cell>
          <cell r="D1488" t="str">
            <v>FLEXNET ECUADOR - MDELIVERY</v>
          </cell>
          <cell r="E1488" t="str">
            <v>CALLE 28 DE JUNIO S/N Y GARCIA MORENO ENTRADA LLANO GRANDE</v>
          </cell>
          <cell r="H1488" t="str">
            <v>170208</v>
          </cell>
          <cell r="I1488" t="str">
            <v>QUITO</v>
          </cell>
          <cell r="J1488" t="str">
            <v>PICHINCHA</v>
          </cell>
          <cell r="K1488" t="str">
            <v>JOFFRE JOSE ANCHUNDIA CHUMBI</v>
          </cell>
          <cell r="L1488" t="str">
            <v>XIMENA FLORIDA 1 MZ 22 SL 18</v>
          </cell>
          <cell r="O1488" t="str">
            <v>GUAYAQUIL</v>
          </cell>
          <cell r="P1488" t="str">
            <v>GUAYAQUIL</v>
          </cell>
          <cell r="Q1488" t="str">
            <v>GUAYAS_GUAYAQUIL_XIMENA</v>
          </cell>
          <cell r="R1488" t="str">
            <v>4772215</v>
          </cell>
          <cell r="W1488" t="str">
            <v>0930043971</v>
          </cell>
          <cell r="X1488" t="str">
            <v>0987095483-00000000000</v>
          </cell>
          <cell r="AA1488">
            <v>44923</v>
          </cell>
          <cell r="AD1488">
            <v>1</v>
          </cell>
          <cell r="AE1488">
            <v>1</v>
          </cell>
          <cell r="AH1488" t="str">
            <v>GUASMO SUR A 2 CUADRAS DE LA ANTIGUA ESTACION DE LA 110 EN CASA DE 1P SIN ENLUCIR FRENTE A TIENDA DON PANCHO S1 ENVIADOS</v>
          </cell>
          <cell r="AI1488" t="str">
            <v>DESPACHO</v>
          </cell>
          <cell r="AJ1488" t="str">
            <v>Normal</v>
          </cell>
          <cell r="AL1488" t="str">
            <v>NO</v>
          </cell>
          <cell r="AN1488" t="str">
            <v>MOV onlinevip</v>
          </cell>
          <cell r="AO1488" t="str">
            <v>CANAL ONLINE</v>
          </cell>
          <cell r="AP1488">
            <v>44923</v>
          </cell>
          <cell r="AR1488" t="str">
            <v>MDELIVERY_4772215</v>
          </cell>
          <cell r="AU1488" t="str">
            <v>BTC</v>
          </cell>
          <cell r="AV1488">
            <v>0</v>
          </cell>
          <cell r="AW1488" t="str">
            <v>LOCAL</v>
          </cell>
          <cell r="AX1488" t="e">
            <v>#N/A</v>
          </cell>
          <cell r="AY1488" t="str">
            <v>LTE XIAOMI REDMI NOTE 11S AZUL: 1 und - sn. 863837054461505</v>
          </cell>
          <cell r="AZ1488" t="str">
            <v>TERMINAL</v>
          </cell>
          <cell r="BA1488" t="str">
            <v>Validar Biometrico</v>
          </cell>
        </row>
        <row r="1489">
          <cell r="A1489" t="str">
            <v>4772226</v>
          </cell>
          <cell r="B1489" t="str">
            <v>MDELIVERY</v>
          </cell>
          <cell r="C1489">
            <v>44923</v>
          </cell>
          <cell r="D1489" t="str">
            <v>FLEXNET ECUADOR - MDELIVERY</v>
          </cell>
          <cell r="E1489" t="str">
            <v>CALLE 28 DE JUNIO S/N Y GARCIA MORENO ENTRADA LLANO GRANDE</v>
          </cell>
          <cell r="H1489" t="str">
            <v>170208</v>
          </cell>
          <cell r="I1489" t="str">
            <v>QUITO</v>
          </cell>
          <cell r="J1489" t="str">
            <v>PICHINCHA</v>
          </cell>
          <cell r="K1489" t="str">
            <v>ROSADO OBREGON ROLANDO FRANCISCO</v>
          </cell>
          <cell r="L1489" t="str">
            <v>OFICINA TRAMACO PUNTO DE ATENCION SAN MARINO</v>
          </cell>
          <cell r="O1489" t="str">
            <v>GUAYAS</v>
          </cell>
          <cell r="P1489" t="str">
            <v>GUAYAS</v>
          </cell>
          <cell r="Q1489" t="str">
            <v>GUAYAS_GUAYAS_</v>
          </cell>
          <cell r="R1489" t="str">
            <v>4772226</v>
          </cell>
          <cell r="W1489" t="str">
            <v>0912077179001</v>
          </cell>
          <cell r="X1489" t="str">
            <v>0958721560-0961602681</v>
          </cell>
          <cell r="AA1489">
            <v>44923</v>
          </cell>
          <cell r="AD1489">
            <v>1</v>
          </cell>
          <cell r="AE1489">
            <v>1</v>
          </cell>
          <cell r="AH1489" t="str">
            <v>S1 ENVIADO GV  NO HAY COBERTURA DE ENTREGA EN EL DOMICILIO</v>
          </cell>
          <cell r="AI1489" t="str">
            <v>DESPACHO</v>
          </cell>
          <cell r="AJ1489" t="str">
            <v>DERIVADO PICK UP</v>
          </cell>
          <cell r="AL1489" t="str">
            <v>NO</v>
          </cell>
          <cell r="AN1489" t="str">
            <v>MOV onlinevip</v>
          </cell>
          <cell r="AO1489" t="str">
            <v>CANAL ONLINE</v>
          </cell>
          <cell r="AP1489">
            <v>44923</v>
          </cell>
          <cell r="AR1489" t="str">
            <v>MDELIVERY_4772226</v>
          </cell>
          <cell r="AU1489" t="str">
            <v>BTC</v>
          </cell>
          <cell r="AV1489">
            <v>0</v>
          </cell>
          <cell r="AW1489" t="str">
            <v>PROVINCIAL</v>
          </cell>
          <cell r="AX1489" t="e">
            <v>#N/A</v>
          </cell>
          <cell r="AY1489" t="str">
            <v>LTE SAMSUNG A33 5G BLANCO: 1 und - sn. 352429890868982</v>
          </cell>
          <cell r="AZ1489" t="str">
            <v>TERMINAL</v>
          </cell>
          <cell r="BA1489" t="str">
            <v>Validar Biometrico</v>
          </cell>
        </row>
        <row r="1490">
          <cell r="A1490" t="str">
            <v>4772235</v>
          </cell>
          <cell r="B1490" t="str">
            <v>MDELIVERY</v>
          </cell>
          <cell r="C1490">
            <v>44923</v>
          </cell>
          <cell r="D1490" t="str">
            <v>FLEXNET ECUADOR - MDELIVERY</v>
          </cell>
          <cell r="E1490" t="str">
            <v>CALLE 28 DE JUNIO S/N Y GARCIA MORENO ENTRADA LLANO GRANDE</v>
          </cell>
          <cell r="H1490" t="str">
            <v>170208</v>
          </cell>
          <cell r="I1490" t="str">
            <v>QUITO</v>
          </cell>
          <cell r="J1490" t="str">
            <v>PICHINCHA</v>
          </cell>
          <cell r="K1490" t="str">
            <v>ROGELIO ADALBERTO VEA NIVELA</v>
          </cell>
          <cell r="L1490" t="str">
            <v>BELISARIO QUEVEDO    AV MARIANA DE JESUS  SN CALLE SAN GABRIEL</v>
          </cell>
          <cell r="O1490" t="str">
            <v>170521</v>
          </cell>
          <cell r="P1490" t="str">
            <v>170521</v>
          </cell>
          <cell r="Q1490" t="str">
            <v>PICHINCHA_QUITO_BELISARIO QUEVEDO</v>
          </cell>
          <cell r="R1490" t="str">
            <v>4772235</v>
          </cell>
          <cell r="W1490" t="str">
            <v>1204379950</v>
          </cell>
          <cell r="X1490" t="str">
            <v>0987436843-0987436843</v>
          </cell>
          <cell r="AA1490">
            <v>44923</v>
          </cell>
          <cell r="AD1490">
            <v>1</v>
          </cell>
          <cell r="AE1490">
            <v>1</v>
          </cell>
          <cell r="AH1490" t="str">
            <v>ENTREGAR EN EL HOSPITAL METROPOLITANO AREA DE TERAPIA FISICA</v>
          </cell>
          <cell r="AI1490" t="str">
            <v>DESPACHO</v>
          </cell>
          <cell r="AJ1490" t="str">
            <v>Normal</v>
          </cell>
          <cell r="AL1490" t="str">
            <v>NO</v>
          </cell>
          <cell r="AN1490" t="str">
            <v>MOV onlinevip</v>
          </cell>
          <cell r="AO1490" t="str">
            <v>CANAL ONLINE</v>
          </cell>
          <cell r="AP1490">
            <v>44923</v>
          </cell>
          <cell r="AR1490" t="str">
            <v>MDELIVERY_4772235</v>
          </cell>
          <cell r="AS1490">
            <v>325269</v>
          </cell>
          <cell r="AT1490" t="str">
            <v>D40</v>
          </cell>
          <cell r="AU1490" t="str">
            <v>BTC</v>
          </cell>
          <cell r="AV1490">
            <v>1</v>
          </cell>
          <cell r="AW1490" t="str">
            <v>LOCAL</v>
          </cell>
          <cell r="AX1490" t="str">
            <v>HABILITADO RUTEO</v>
          </cell>
          <cell r="AY1490" t="str">
            <v>LTE IPHONE 11 64GB NEGRO: 1 und - sn. 356656422478924</v>
          </cell>
          <cell r="AZ1490" t="str">
            <v>TERMINAL</v>
          </cell>
          <cell r="BA1490" t="str">
            <v>Validar Biometrico</v>
          </cell>
        </row>
        <row r="1491">
          <cell r="A1491" t="str">
            <v>4772259</v>
          </cell>
          <cell r="B1491" t="str">
            <v>MDELIVERY</v>
          </cell>
          <cell r="C1491">
            <v>44923</v>
          </cell>
          <cell r="D1491" t="str">
            <v>FLEXNET ECUADOR - MDELIVERY</v>
          </cell>
          <cell r="E1491" t="str">
            <v>CALLE 28 DE JUNIO S/N Y GARCIA MORENO ENTRADA LLANO GRANDE</v>
          </cell>
          <cell r="H1491" t="str">
            <v>170208</v>
          </cell>
          <cell r="I1491" t="str">
            <v>QUITO</v>
          </cell>
          <cell r="J1491" t="str">
            <v>PICHINCHA</v>
          </cell>
          <cell r="K1491" t="str">
            <v>ALVAREZ JIMENEZ SILVANA JANINA</v>
          </cell>
          <cell r="L1491" t="str">
            <v>TARQUI CALLE AV EUCALIPTO SN Y AV 42 NO</v>
          </cell>
          <cell r="O1491" t="str">
            <v>GUAYAQUIL</v>
          </cell>
          <cell r="P1491" t="str">
            <v>GUAYAQUIL</v>
          </cell>
          <cell r="Q1491" t="str">
            <v>GUAYAS_GUAYAQUIL_TARQUI</v>
          </cell>
          <cell r="R1491" t="str">
            <v>4772259</v>
          </cell>
          <cell r="W1491" t="str">
            <v>0925809568</v>
          </cell>
          <cell r="X1491" t="str">
            <v>0982101787-0987966672</v>
          </cell>
          <cell r="AA1491">
            <v>44923</v>
          </cell>
          <cell r="AD1491">
            <v>1</v>
          </cell>
          <cell r="AE1491">
            <v>1</v>
          </cell>
          <cell r="AH1491" t="str">
            <v>PARQUE INDUSTRIAL INMACONSA REF FRENTE A LA REVISION VEHICULAR DELEGACION DE TRANSITO NUM 6 EN PORTON CLR GRIS DICE CON LETRAS AMARILLAS NO PARQUEAR PREGUTAR AL GUARDIA</v>
          </cell>
          <cell r="AI1491" t="str">
            <v>DESPACHO</v>
          </cell>
          <cell r="AJ1491" t="str">
            <v>Normal</v>
          </cell>
          <cell r="AL1491" t="str">
            <v>NO</v>
          </cell>
          <cell r="AN1491" t="str">
            <v>MOV onlinevip</v>
          </cell>
          <cell r="AO1491" t="str">
            <v>CANAL ONLINE</v>
          </cell>
          <cell r="AP1491">
            <v>44923</v>
          </cell>
          <cell r="AR1491" t="str">
            <v>MDELIVERY_4772259</v>
          </cell>
          <cell r="AU1491" t="str">
            <v>BTC</v>
          </cell>
          <cell r="AV1491">
            <v>0</v>
          </cell>
          <cell r="AW1491" t="str">
            <v>LOCAL</v>
          </cell>
          <cell r="AX1491" t="e">
            <v>#N/A</v>
          </cell>
          <cell r="AY1491" t="str">
            <v>LTE SAMSUNG A33 5G AZUL: 1 und - sn. 352429892373023</v>
          </cell>
          <cell r="AZ1491" t="str">
            <v>TERMINAL</v>
          </cell>
          <cell r="BA1491" t="str">
            <v>Validar Biometrico</v>
          </cell>
        </row>
        <row r="1492">
          <cell r="A1492" t="str">
            <v>4772274</v>
          </cell>
          <cell r="B1492" t="str">
            <v>MDELIVERY</v>
          </cell>
          <cell r="C1492">
            <v>44923</v>
          </cell>
          <cell r="D1492" t="str">
            <v>FLEXNET ECUADOR - MDELIVERY</v>
          </cell>
          <cell r="E1492" t="str">
            <v>CALLE 28 DE JUNIO S/N Y GARCIA MORENO ENTRADA LLANO GRANDE</v>
          </cell>
          <cell r="H1492" t="str">
            <v>170208</v>
          </cell>
          <cell r="I1492" t="str">
            <v>QUITO</v>
          </cell>
          <cell r="J1492" t="str">
            <v>PICHINCHA</v>
          </cell>
          <cell r="K1492" t="str">
            <v>RUIZ ROMAN CARLOS AUGUSTO</v>
          </cell>
          <cell r="L1492" t="str">
            <v>SAGRARIO CALLE JUAN DE SALINAS  SN  ENTRE SUCRE Y 18 DE NOVIEMBRE</v>
          </cell>
          <cell r="O1492" t="str">
            <v>LOJA</v>
          </cell>
          <cell r="P1492" t="str">
            <v>LOJA</v>
          </cell>
          <cell r="Q1492" t="str">
            <v>LOJA_LOJA_SAGRARIO</v>
          </cell>
          <cell r="R1492" t="str">
            <v>4772274</v>
          </cell>
          <cell r="W1492" t="str">
            <v>1102114020</v>
          </cell>
          <cell r="X1492" t="str">
            <v>0997385173-0997384030</v>
          </cell>
          <cell r="AA1492">
            <v>44923</v>
          </cell>
          <cell r="AD1492">
            <v>1</v>
          </cell>
          <cell r="AE1492">
            <v>1</v>
          </cell>
          <cell r="AH1492" t="str">
            <v>CENTRO JUNTO A LA CLINICA SAN JOSE ENTREGA EN RETAURANTE LA CHEF</v>
          </cell>
          <cell r="AI1492" t="str">
            <v>DESPACHO</v>
          </cell>
          <cell r="AJ1492" t="str">
            <v>Normal</v>
          </cell>
          <cell r="AL1492" t="str">
            <v>NO</v>
          </cell>
          <cell r="AN1492" t="str">
            <v>MOV onlinevip</v>
          </cell>
          <cell r="AO1492" t="str">
            <v>CANAL ONLINE</v>
          </cell>
          <cell r="AP1492">
            <v>44923</v>
          </cell>
          <cell r="AR1492" t="str">
            <v>MDELIVERY_4772274</v>
          </cell>
          <cell r="AS1492">
            <v>325265</v>
          </cell>
          <cell r="AT1492" t="str">
            <v>D40</v>
          </cell>
          <cell r="AU1492" t="str">
            <v>BTC</v>
          </cell>
          <cell r="AV1492">
            <v>1</v>
          </cell>
          <cell r="AW1492" t="str">
            <v>PROVINCIAL</v>
          </cell>
          <cell r="AX1492" t="str">
            <v>EN_TRANSITO</v>
          </cell>
          <cell r="AY1492" t="str">
            <v>LTE XIAOMI REDMI 10A 64GB SILVER: 1 und - sn. 863696066534141</v>
          </cell>
          <cell r="AZ1492" t="str">
            <v>TERMINAL</v>
          </cell>
          <cell r="BA1492" t="str">
            <v>Validar Biometrico</v>
          </cell>
        </row>
        <row r="1493">
          <cell r="A1493" t="str">
            <v>4772285</v>
          </cell>
          <cell r="B1493" t="str">
            <v>MDELIVERY</v>
          </cell>
          <cell r="C1493">
            <v>44923</v>
          </cell>
          <cell r="D1493" t="str">
            <v>FLEXNET ECUADOR - MDELIVERY</v>
          </cell>
          <cell r="E1493" t="str">
            <v>CALLE 28 DE JUNIO S/N Y GARCIA MORENO ENTRADA LLANO GRANDE</v>
          </cell>
          <cell r="H1493" t="str">
            <v>170208</v>
          </cell>
          <cell r="I1493" t="str">
            <v>QUITO</v>
          </cell>
          <cell r="J1493" t="str">
            <v>PICHINCHA</v>
          </cell>
          <cell r="K1493" t="str">
            <v>MARIO JOSUE PACHECO CAMPOVERDE</v>
          </cell>
          <cell r="L1493" t="str">
            <v>BELLAVISTA CALLE LUIS CORDERO  SN  ENTRE VEGA MUNIOZ Y PIO BRAVO</v>
          </cell>
          <cell r="O1493" t="str">
            <v>CUENCA</v>
          </cell>
          <cell r="P1493" t="str">
            <v>CUENCA</v>
          </cell>
          <cell r="Q1493" t="str">
            <v>AZUAY_CUENCA_BELLAVISTA</v>
          </cell>
          <cell r="R1493" t="str">
            <v>4772285</v>
          </cell>
          <cell r="W1493" t="str">
            <v>0106511892_V4444V2442</v>
          </cell>
          <cell r="X1493" t="str">
            <v>0997498131-</v>
          </cell>
          <cell r="AA1493">
            <v>44923</v>
          </cell>
          <cell r="AD1493">
            <v>1</v>
          </cell>
          <cell r="AE1493">
            <v>1</v>
          </cell>
          <cell r="AH1493" t="str">
            <v>SECTOR MARIA AUXILIADORA ENTREGA EN PARQUEADEROS DE MARCIMEX ANUNCIARSR EN GARITA</v>
          </cell>
          <cell r="AI1493" t="str">
            <v>DESPACHO</v>
          </cell>
          <cell r="AJ1493" t="str">
            <v>Normal</v>
          </cell>
          <cell r="AL1493" t="str">
            <v>NO</v>
          </cell>
          <cell r="AN1493" t="str">
            <v>MOV_tecnocom_credito_directo</v>
          </cell>
          <cell r="AO1493" t="str">
            <v>CANAL ONLINE</v>
          </cell>
          <cell r="AP1493">
            <v>44923</v>
          </cell>
          <cell r="AR1493" t="str">
            <v>MDELIVERY_4772285</v>
          </cell>
          <cell r="AS1493">
            <v>325266</v>
          </cell>
          <cell r="AT1493" t="str">
            <v>D40</v>
          </cell>
          <cell r="AU1493" t="str">
            <v>BTC</v>
          </cell>
          <cell r="AV1493">
            <v>1</v>
          </cell>
          <cell r="AW1493" t="str">
            <v>PROVINCIAL</v>
          </cell>
          <cell r="AX1493" t="str">
            <v>HABILITADO RUTEO</v>
          </cell>
          <cell r="AY1493" t="str">
            <v>LTE IPHONE 11 64GB NEGRO: 1 und - sn. 356656421754382</v>
          </cell>
          <cell r="AZ1493" t="str">
            <v>TERMINAL</v>
          </cell>
          <cell r="BA1493" t="str">
            <v>Validar Biometrico</v>
          </cell>
        </row>
        <row r="1494">
          <cell r="A1494" t="str">
            <v>4772314</v>
          </cell>
          <cell r="B1494" t="str">
            <v>MDELIVERY</v>
          </cell>
          <cell r="C1494">
            <v>44923</v>
          </cell>
          <cell r="D1494" t="str">
            <v>FLEXNET ECUADOR - MDELIVERY</v>
          </cell>
          <cell r="E1494" t="str">
            <v>CALLE 28 DE JUNIO S/N Y GARCIA MORENO ENTRADA LLANO GRANDE</v>
          </cell>
          <cell r="H1494" t="str">
            <v>170208</v>
          </cell>
          <cell r="I1494" t="str">
            <v>QUITO</v>
          </cell>
          <cell r="J1494" t="str">
            <v>PICHINCHA</v>
          </cell>
          <cell r="K1494" t="str">
            <v>ANA MARIA BERMUDEZ GUERRERO</v>
          </cell>
          <cell r="L1494" t="str">
            <v>JUAN MONTALVO CALLE CALIXTO PINO  SN  Y HNAS PAZMINIO</v>
          </cell>
          <cell r="O1494" t="str">
            <v>LATACUNGA</v>
          </cell>
          <cell r="P1494" t="str">
            <v>LATACUNGA</v>
          </cell>
          <cell r="Q1494" t="str">
            <v>COTOPAXI_LATACUNGA_JUAN MONTALVO</v>
          </cell>
          <cell r="R1494" t="str">
            <v>4772314</v>
          </cell>
          <cell r="W1494" t="str">
            <v>0502859937</v>
          </cell>
          <cell r="X1494" t="str">
            <v>0999286039-0000000000</v>
          </cell>
          <cell r="AA1494">
            <v>44923</v>
          </cell>
          <cell r="AD1494">
            <v>1</v>
          </cell>
          <cell r="AE1494">
            <v>1</v>
          </cell>
          <cell r="AH1494" t="str">
            <v>BARRIO SAN SEBASTIAN DIAGONAL AL CONSULTORIO DR LOPEZ ENTREGA EN CASA 2P BLANCA CON CAFE</v>
          </cell>
          <cell r="AI1494" t="str">
            <v>DESPACHO</v>
          </cell>
          <cell r="AJ1494" t="str">
            <v>Normal</v>
          </cell>
          <cell r="AL1494" t="str">
            <v>NO</v>
          </cell>
          <cell r="AN1494" t="str">
            <v>MOV onlinevip</v>
          </cell>
          <cell r="AO1494" t="str">
            <v>CANAL ONLINE</v>
          </cell>
          <cell r="AP1494">
            <v>44923</v>
          </cell>
          <cell r="AR1494" t="str">
            <v>MDELIVERY_4772314</v>
          </cell>
          <cell r="AS1494">
            <v>325254</v>
          </cell>
          <cell r="AT1494" t="str">
            <v>D40</v>
          </cell>
          <cell r="AU1494" t="str">
            <v>BTC</v>
          </cell>
          <cell r="AV1494">
            <v>1</v>
          </cell>
          <cell r="AW1494" t="str">
            <v>PROVINCIAL</v>
          </cell>
          <cell r="AX1494" t="str">
            <v>EN_TRANSITO</v>
          </cell>
          <cell r="AY1494" t="str">
            <v>LTE HONOR X6 SILVER: 1 und - sn. 862800061036083</v>
          </cell>
          <cell r="AZ1494" t="str">
            <v>TERMINAL</v>
          </cell>
          <cell r="BA1494" t="str">
            <v>Validar Biometrico</v>
          </cell>
        </row>
        <row r="1495">
          <cell r="A1495" t="str">
            <v>4772329</v>
          </cell>
          <cell r="B1495" t="str">
            <v>MDELIVERY</v>
          </cell>
          <cell r="C1495">
            <v>44923</v>
          </cell>
          <cell r="D1495" t="str">
            <v>FLEXNET ECUADOR - MDELIVERY</v>
          </cell>
          <cell r="E1495" t="str">
            <v>CALLE 28 DE JUNIO S/N Y GARCIA MORENO ENTRADA LLANO GRANDE</v>
          </cell>
          <cell r="H1495" t="str">
            <v>170208</v>
          </cell>
          <cell r="I1495" t="str">
            <v>QUITO</v>
          </cell>
          <cell r="J1495" t="str">
            <v>PICHINCHA</v>
          </cell>
          <cell r="K1495" t="str">
            <v>Blanca Marina Simbaña Quishpe</v>
          </cell>
          <cell r="L1495" t="str">
            <v>PUEMBO CALLE 25 DE LULIO  N8 59 Y PASAJE A O LUIS SALAZAR</v>
          </cell>
          <cell r="O1495" t="str">
            <v>QUITO</v>
          </cell>
          <cell r="P1495" t="str">
            <v>QUITO</v>
          </cell>
          <cell r="Q1495" t="str">
            <v>PICHINCHA_QUITO_PUEMBO</v>
          </cell>
          <cell r="R1495" t="str">
            <v>4772329</v>
          </cell>
          <cell r="W1495" t="str">
            <v>1716369457_V3333V2222</v>
          </cell>
          <cell r="X1495" t="str">
            <v>0984373847-</v>
          </cell>
          <cell r="AA1495">
            <v>44923</v>
          </cell>
          <cell r="AD1495">
            <v>1</v>
          </cell>
          <cell r="AE1495">
            <v>1</v>
          </cell>
          <cell r="AH1495" t="str">
            <v>BRR SANTA MARTHA TRABAJA EN LA QUINTA ALTO VIENTO</v>
          </cell>
          <cell r="AI1495" t="str">
            <v>DESPACHO</v>
          </cell>
          <cell r="AJ1495" t="str">
            <v>Normal</v>
          </cell>
          <cell r="AL1495" t="str">
            <v>NO</v>
          </cell>
          <cell r="AN1495" t="str">
            <v>MOV_tecnocom_credito_directo</v>
          </cell>
          <cell r="AO1495" t="str">
            <v>CANAL ONLINE</v>
          </cell>
          <cell r="AP1495">
            <v>44923</v>
          </cell>
          <cell r="AR1495" t="str">
            <v>MDELIVERY_4772329</v>
          </cell>
          <cell r="AS1495">
            <v>325274</v>
          </cell>
          <cell r="AT1495" t="str">
            <v>D40</v>
          </cell>
          <cell r="AU1495" t="str">
            <v>BTC</v>
          </cell>
          <cell r="AV1495">
            <v>1</v>
          </cell>
          <cell r="AW1495" t="str">
            <v>LOCAL</v>
          </cell>
          <cell r="AX1495" t="str">
            <v>HABILITADO RUTEO</v>
          </cell>
          <cell r="AY1495" t="str">
            <v>LTE XIAOMI REDMI NOTE 11 AZUL: 1 und - sn. 861696063051463</v>
          </cell>
          <cell r="AZ1495" t="str">
            <v>TERMINAL</v>
          </cell>
          <cell r="BA1495" t="str">
            <v>Validar Biometrico</v>
          </cell>
        </row>
        <row r="1496">
          <cell r="A1496" t="str">
            <v>4772352</v>
          </cell>
          <cell r="B1496" t="str">
            <v>MDELIVERY</v>
          </cell>
          <cell r="C1496">
            <v>44923</v>
          </cell>
          <cell r="D1496" t="str">
            <v>FLEXNET ECUADOR - MDELIVERY</v>
          </cell>
          <cell r="E1496" t="str">
            <v>CALLE 28 DE JUNIO S/N Y GARCIA MORENO ENTRADA LLANO GRANDE</v>
          </cell>
          <cell r="H1496" t="str">
            <v>170208</v>
          </cell>
          <cell r="I1496" t="str">
            <v>QUITO</v>
          </cell>
          <cell r="J1496" t="str">
            <v>PICHINCHA</v>
          </cell>
          <cell r="K1496" t="str">
            <v>PALMA BEDOYA ANDREA PAOLA</v>
          </cell>
          <cell r="L1496" t="str">
            <v>SAN BARTOLO    CALLE SALIMA    OE1 26  CALLE  LUIS URDANETA</v>
          </cell>
          <cell r="O1496" t="str">
            <v>170601</v>
          </cell>
          <cell r="P1496" t="str">
            <v>170601</v>
          </cell>
          <cell r="Q1496" t="str">
            <v>PICHINCHA_QUITO_SAN BARTOLO</v>
          </cell>
          <cell r="R1496" t="str">
            <v>4772352</v>
          </cell>
          <cell r="W1496" t="str">
            <v>1722221957</v>
          </cell>
          <cell r="X1496" t="str">
            <v>0998570857-0958878028</v>
          </cell>
          <cell r="AA1496">
            <v>44923</v>
          </cell>
          <cell r="AD1496">
            <v>1</v>
          </cell>
          <cell r="AE1496">
            <v>1</v>
          </cell>
          <cell r="AH1496" t="str">
            <v>SECTOR SAN BARTOLO JUNTO A LA MECANICA ESQUINERA CASA 3 PISOS COLOR TAXO FRANJAAS CONCHA DE VINO</v>
          </cell>
          <cell r="AI1496" t="str">
            <v>DESPACHO</v>
          </cell>
          <cell r="AJ1496" t="str">
            <v>Normal</v>
          </cell>
          <cell r="AL1496" t="str">
            <v>NO</v>
          </cell>
          <cell r="AN1496" t="str">
            <v>MOV onlinevip</v>
          </cell>
          <cell r="AO1496" t="str">
            <v>CANAL ONLINE</v>
          </cell>
          <cell r="AP1496">
            <v>44923</v>
          </cell>
          <cell r="AR1496" t="str">
            <v>MDELIVERY_4772352</v>
          </cell>
          <cell r="AS1496">
            <v>325276</v>
          </cell>
          <cell r="AT1496" t="str">
            <v>D40</v>
          </cell>
          <cell r="AU1496" t="str">
            <v>BTC</v>
          </cell>
          <cell r="AV1496">
            <v>1</v>
          </cell>
          <cell r="AW1496" t="str">
            <v>LOCAL</v>
          </cell>
          <cell r="AX1496" t="str">
            <v>HABILITADO RUTEO</v>
          </cell>
          <cell r="AY1496" t="str">
            <v>LTE SAMSUNG A23 NEGRO: 1 und - sn. 356795951753032</v>
          </cell>
          <cell r="AZ1496" t="str">
            <v>TERMINAL</v>
          </cell>
          <cell r="BA1496" t="str">
            <v>Validar Biometrico</v>
          </cell>
        </row>
        <row r="1497">
          <cell r="A1497" t="str">
            <v>4772359</v>
          </cell>
          <cell r="B1497" t="str">
            <v>MDELIVERY</v>
          </cell>
          <cell r="C1497">
            <v>44923</v>
          </cell>
          <cell r="D1497" t="str">
            <v>FLEXNET ECUADOR - MDELIVERY</v>
          </cell>
          <cell r="E1497" t="str">
            <v>CALLE 28 DE JUNIO S/N Y GARCIA MORENO ENTRADA LLANO GRANDE</v>
          </cell>
          <cell r="H1497" t="str">
            <v>170208</v>
          </cell>
          <cell r="I1497" t="str">
            <v>QUITO</v>
          </cell>
          <cell r="J1497" t="str">
            <v>PICHINCHA</v>
          </cell>
          <cell r="K1497" t="str">
            <v>EDISON GEOVANNY VILLACIS CHICO</v>
          </cell>
          <cell r="L1497" t="str">
            <v>LA MATRIZ    CALLE MANUELITA SAENZ SN  CALLE  MIGUEL DELIBES</v>
          </cell>
          <cell r="O1497" t="str">
            <v>AMBATO</v>
          </cell>
          <cell r="P1497" t="str">
            <v>AMBATO</v>
          </cell>
          <cell r="Q1497" t="str">
            <v>TUNGURAHUA_AMBATO_LA MATRIZ</v>
          </cell>
          <cell r="R1497" t="str">
            <v>4772359</v>
          </cell>
          <cell r="W1497" t="str">
            <v>1802655561</v>
          </cell>
          <cell r="X1497" t="str">
            <v>0-0990677622</v>
          </cell>
          <cell r="AA1497">
            <v>44923</v>
          </cell>
          <cell r="AD1497">
            <v>1</v>
          </cell>
          <cell r="AE1497">
            <v>1</v>
          </cell>
          <cell r="AH1497" t="str">
            <v>SECTOR PASEO SHOPING BARRIO LAS CANTERAS CASA AMARILLA 1 PISO</v>
          </cell>
          <cell r="AI1497" t="str">
            <v>DESPACHO</v>
          </cell>
          <cell r="AJ1497" t="str">
            <v>Normal</v>
          </cell>
          <cell r="AL1497" t="str">
            <v>NO</v>
          </cell>
          <cell r="AN1497" t="str">
            <v>MOV_autoporta</v>
          </cell>
          <cell r="AO1497" t="str">
            <v>CANAL ONLINE</v>
          </cell>
          <cell r="AP1497">
            <v>44923</v>
          </cell>
          <cell r="AR1497" t="str">
            <v>MDELIVERY_4772359</v>
          </cell>
          <cell r="AS1497">
            <v>325275</v>
          </cell>
          <cell r="AT1497" t="str">
            <v>D40</v>
          </cell>
          <cell r="AU1497" t="str">
            <v>BTC</v>
          </cell>
          <cell r="AV1497">
            <v>1</v>
          </cell>
          <cell r="AW1497" t="str">
            <v>PROVINCIAL</v>
          </cell>
          <cell r="AX1497" t="str">
            <v>EN_TRANSITO</v>
          </cell>
          <cell r="AY1497" t="str">
            <v>HALFSIM MOVISTAR: 1 und - sn. 8959300520560304936</v>
          </cell>
          <cell r="AZ1497" t="str">
            <v>SIMCARD</v>
          </cell>
          <cell r="BA1497" t="str">
            <v/>
          </cell>
        </row>
        <row r="1498">
          <cell r="A1498" t="str">
            <v>4772361</v>
          </cell>
          <cell r="B1498" t="str">
            <v>MDELIVERY</v>
          </cell>
          <cell r="C1498">
            <v>44923</v>
          </cell>
          <cell r="D1498" t="str">
            <v>FLEXNET ECUADOR - MDELIVERY</v>
          </cell>
          <cell r="E1498" t="str">
            <v>CALLE 28 DE JUNIO S/N Y GARCIA MORENO ENTRADA LLANO GRANDE</v>
          </cell>
          <cell r="H1498" t="str">
            <v>170208</v>
          </cell>
          <cell r="I1498" t="str">
            <v>QUITO</v>
          </cell>
          <cell r="J1498" t="str">
            <v>PICHINCHA</v>
          </cell>
          <cell r="K1498" t="str">
            <v>JUNGAL QUIÑONEZ INGRID ESTEFANIA</v>
          </cell>
          <cell r="L1498" t="str">
            <v>OFICINA TRAMACO SHUSHUFINDI</v>
          </cell>
          <cell r="O1498" t="str">
            <v>SHUSHUFINDI</v>
          </cell>
          <cell r="P1498" t="str">
            <v>SHUSHUFINDI</v>
          </cell>
          <cell r="Q1498" t="str">
            <v>SUCUMBIOS_SHUSHUFINDI_</v>
          </cell>
          <cell r="R1498" t="str">
            <v>4772361</v>
          </cell>
          <cell r="W1498" t="str">
            <v>2100636386</v>
          </cell>
          <cell r="X1498" t="str">
            <v>0994052251-0000000000</v>
          </cell>
          <cell r="AA1498">
            <v>44923</v>
          </cell>
          <cell r="AD1498">
            <v>1</v>
          </cell>
          <cell r="AE1498">
            <v>1</v>
          </cell>
          <cell r="AH1498" t="str">
            <v/>
          </cell>
          <cell r="AI1498" t="str">
            <v>DESPACHO</v>
          </cell>
          <cell r="AJ1498" t="str">
            <v>DERIVADO PICK UP</v>
          </cell>
          <cell r="AL1498" t="str">
            <v>NO</v>
          </cell>
          <cell r="AN1498" t="str">
            <v>MOV productovip</v>
          </cell>
          <cell r="AO1498" t="str">
            <v>CANAL ONLINE</v>
          </cell>
          <cell r="AP1498">
            <v>44923</v>
          </cell>
          <cell r="AR1498" t="str">
            <v>MDELIVERY_4772361</v>
          </cell>
          <cell r="AS1498">
            <v>325312</v>
          </cell>
          <cell r="AT1498" t="str">
            <v>D40</v>
          </cell>
          <cell r="AU1498" t="str">
            <v>BTC</v>
          </cell>
          <cell r="AV1498">
            <v>2</v>
          </cell>
          <cell r="AW1498" t="str">
            <v>PROVINCIAL</v>
          </cell>
          <cell r="AX1498" t="str">
            <v>EN_TRANSITO</v>
          </cell>
          <cell r="AY1498" t="str">
            <v>LTE XIAOMI REDMI NOTE 11 AZUL: 1 und - sn. 869113065747389 / HALFSIM MOVISTAR: 1 und - sn. 8959300520560302211</v>
          </cell>
          <cell r="AZ1498" t="str">
            <v>SIMCARD / TERMINAL</v>
          </cell>
          <cell r="BA1498" t="str">
            <v>Validar Biometrico</v>
          </cell>
        </row>
        <row r="1499">
          <cell r="A1499" t="str">
            <v>4772373</v>
          </cell>
          <cell r="B1499" t="str">
            <v>MDELIVERY</v>
          </cell>
          <cell r="C1499">
            <v>44923</v>
          </cell>
          <cell r="D1499" t="str">
            <v>FLEXNET ECUADOR - MDELIVERY</v>
          </cell>
          <cell r="E1499" t="str">
            <v>CALLE 28 DE JUNIO S/N Y GARCIA MORENO ENTRADA LLANO GRANDE</v>
          </cell>
          <cell r="H1499" t="str">
            <v>170208</v>
          </cell>
          <cell r="I1499" t="str">
            <v>QUITO</v>
          </cell>
          <cell r="J1499" t="str">
            <v>PICHINCHA</v>
          </cell>
          <cell r="K1499" t="str">
            <v>MARIA GLADYS QUINALUISA CAIZA</v>
          </cell>
          <cell r="L1499" t="str">
            <v>TURUBAMBA CALLE S58A SN  Y CALLE E2C</v>
          </cell>
          <cell r="O1499" t="str">
            <v>QUITO</v>
          </cell>
          <cell r="P1499" t="str">
            <v>QUITO</v>
          </cell>
          <cell r="Q1499" t="str">
            <v>PICHINCHA_QUITO_TURUBAMBA</v>
          </cell>
          <cell r="R1499" t="str">
            <v>4772373</v>
          </cell>
          <cell r="W1499" t="str">
            <v>1706510169</v>
          </cell>
          <cell r="X1499" t="str">
            <v>0992515447-0992515447</v>
          </cell>
          <cell r="AA1499">
            <v>44923</v>
          </cell>
          <cell r="AD1499">
            <v>1</v>
          </cell>
          <cell r="AE1499">
            <v>1</v>
          </cell>
          <cell r="AH1499" t="str">
            <v>BARRIO STO TOMAS A 4 CUADRAS DEL AKI DE GUAMANI ENTREGA EN CASA BLANCA 2P PUERTA VERDE</v>
          </cell>
          <cell r="AI1499" t="str">
            <v>DESPACHO</v>
          </cell>
          <cell r="AJ1499" t="str">
            <v>Normal</v>
          </cell>
          <cell r="AL1499" t="str">
            <v>NO</v>
          </cell>
          <cell r="AN1499" t="str">
            <v>MOV onlinevip</v>
          </cell>
          <cell r="AO1499" t="str">
            <v>CANAL ONLINE</v>
          </cell>
          <cell r="AP1499">
            <v>44923</v>
          </cell>
          <cell r="AR1499" t="str">
            <v>MDELIVERY_4772373</v>
          </cell>
          <cell r="AS1499">
            <v>325277</v>
          </cell>
          <cell r="AT1499" t="str">
            <v>D40</v>
          </cell>
          <cell r="AU1499" t="str">
            <v>BTC</v>
          </cell>
          <cell r="AV1499">
            <v>1</v>
          </cell>
          <cell r="AW1499" t="str">
            <v>LOCAL</v>
          </cell>
          <cell r="AX1499" t="str">
            <v>HABILITADO RUTEO</v>
          </cell>
          <cell r="AY1499" t="str">
            <v>LTE REALME C35 NEGRO: 1 und - sn. 867497061298956</v>
          </cell>
          <cell r="AZ1499" t="str">
            <v>TERMINAL</v>
          </cell>
          <cell r="BA1499" t="str">
            <v>Validar Biometrico</v>
          </cell>
        </row>
        <row r="1500">
          <cell r="A1500" t="str">
            <v>4772441</v>
          </cell>
          <cell r="B1500" t="str">
            <v>MDELIVERY</v>
          </cell>
          <cell r="C1500">
            <v>44923</v>
          </cell>
          <cell r="D1500" t="str">
            <v>FLEXNET ECUADOR - MDELIVERY</v>
          </cell>
          <cell r="E1500" t="str">
            <v>CALLE 28 DE JUNIO S/N Y GARCIA MORENO ENTRADA LLANO GRANDE</v>
          </cell>
          <cell r="H1500" t="str">
            <v>170208</v>
          </cell>
          <cell r="I1500" t="str">
            <v>QUITO</v>
          </cell>
          <cell r="J1500" t="str">
            <v>PICHINCHA</v>
          </cell>
          <cell r="K1500" t="str">
            <v>DANIEL ALEXANDER GONZALEZ CONDOR</v>
          </cell>
          <cell r="L1500" t="str">
            <v>INAQUITO    AV REPUBLICA DEL SALVADOR  SN AV NACIONES UNIDAS</v>
          </cell>
          <cell r="O1500" t="str">
            <v>QUITO</v>
          </cell>
          <cell r="P1500" t="str">
            <v>QUITO</v>
          </cell>
          <cell r="Q1500" t="str">
            <v>PICHINCHA_QUITO_INAQUITO</v>
          </cell>
          <cell r="R1500" t="str">
            <v>4772441</v>
          </cell>
          <cell r="W1500" t="str">
            <v>1725868275</v>
          </cell>
          <cell r="X1500" t="str">
            <v>0999927701-0984202434</v>
          </cell>
          <cell r="AA1500">
            <v>44923</v>
          </cell>
          <cell r="AD1500">
            <v>1</v>
          </cell>
          <cell r="AE1500">
            <v>1</v>
          </cell>
          <cell r="AH1500" t="str">
            <v>SECTOR LA CAROLINA JUNTO AL HOTEL SHERATON EDIFICIO FONTANA EN LA NOTARIA 24</v>
          </cell>
          <cell r="AI1500" t="str">
            <v>DESPACHO</v>
          </cell>
          <cell r="AJ1500" t="str">
            <v>Normal</v>
          </cell>
          <cell r="AL1500" t="str">
            <v>NO</v>
          </cell>
          <cell r="AN1500" t="str">
            <v>MOV onlinevip</v>
          </cell>
          <cell r="AO1500" t="str">
            <v>CANAL ONLINE</v>
          </cell>
          <cell r="AP1500">
            <v>44923</v>
          </cell>
          <cell r="AR1500" t="str">
            <v>MDELIVERY_4772441</v>
          </cell>
          <cell r="AS1500">
            <v>325273</v>
          </cell>
          <cell r="AT1500" t="str">
            <v>D40</v>
          </cell>
          <cell r="AU1500" t="str">
            <v>BTC</v>
          </cell>
          <cell r="AV1500">
            <v>1</v>
          </cell>
          <cell r="AW1500" t="str">
            <v>LOCAL</v>
          </cell>
          <cell r="AX1500" t="str">
            <v>HABILITADO RUTEO</v>
          </cell>
          <cell r="AY1500" t="str">
            <v>LTE IPHONE 11 64GB NEGRO: 1 und - sn. 356656421540856</v>
          </cell>
          <cell r="AZ1500" t="str">
            <v>TERMINAL</v>
          </cell>
          <cell r="BA1500" t="str">
            <v>Validar Biometrico</v>
          </cell>
        </row>
        <row r="1501">
          <cell r="A1501" t="str">
            <v>4772459</v>
          </cell>
          <cell r="B1501" t="str">
            <v>MDELIVERY</v>
          </cell>
          <cell r="C1501">
            <v>44923</v>
          </cell>
          <cell r="D1501" t="str">
            <v>FLEXNET ECUADOR - MDELIVERY</v>
          </cell>
          <cell r="E1501" t="str">
            <v>CALLE 28 DE JUNIO S/N Y GARCIA MORENO ENTRADA LLANO GRANDE</v>
          </cell>
          <cell r="H1501" t="str">
            <v>170208</v>
          </cell>
          <cell r="I1501" t="str">
            <v>QUITO</v>
          </cell>
          <cell r="J1501" t="str">
            <v>PICHINCHA</v>
          </cell>
          <cell r="K1501" t="str">
            <v>Sandra Patricia Estrada Lalangui</v>
          </cell>
          <cell r="L1501" t="str">
            <v>QUITUMBE  AV MARTHA BUCARAM  S36 100  Y PSJE OE9K</v>
          </cell>
          <cell r="O1501" t="str">
            <v>QUITO</v>
          </cell>
          <cell r="P1501" t="str">
            <v>QUITO</v>
          </cell>
          <cell r="Q1501" t="str">
            <v>PICHINCHA_QUITO_QUITUMBE</v>
          </cell>
          <cell r="R1501" t="str">
            <v>4772459</v>
          </cell>
          <cell r="W1501" t="str">
            <v>1724482359</v>
          </cell>
          <cell r="X1501" t="str">
            <v>0-0988761331</v>
          </cell>
          <cell r="AA1501">
            <v>44923</v>
          </cell>
          <cell r="AD1501">
            <v>1</v>
          </cell>
          <cell r="AE1501">
            <v>1</v>
          </cell>
          <cell r="AH1501" t="str">
            <v>CDLA IBARRA BARRIO 4 DE AGOSTO 4 CUADRAS DESPUES DE CASA BARRIAL ENTREGA EN CASA 1P BLANCA  CLIENTE INDICA QUE SALE DE VIAJE A PARTIR DEL PRIMERO A GALAPAGOS PIDE SE LE AYUDE CON LA ENTREGA HASTA EL VIERNES</v>
          </cell>
          <cell r="AI1501" t="str">
            <v>DESPACHO</v>
          </cell>
          <cell r="AJ1501" t="str">
            <v>Normal</v>
          </cell>
          <cell r="AL1501" t="str">
            <v>NO</v>
          </cell>
          <cell r="AN1501" t="str">
            <v>MOV_autoporta</v>
          </cell>
          <cell r="AO1501" t="str">
            <v>CANAL ONLINE</v>
          </cell>
          <cell r="AP1501">
            <v>44923</v>
          </cell>
          <cell r="AR1501" t="str">
            <v>MDELIVERY_4772459</v>
          </cell>
          <cell r="AS1501">
            <v>325270</v>
          </cell>
          <cell r="AT1501" t="str">
            <v>D40</v>
          </cell>
          <cell r="AU1501" t="str">
            <v>BTC</v>
          </cell>
          <cell r="AV1501">
            <v>1</v>
          </cell>
          <cell r="AW1501" t="str">
            <v>LOCAL</v>
          </cell>
          <cell r="AX1501" t="str">
            <v>HABILITADO RUTEO</v>
          </cell>
          <cell r="AY1501" t="str">
            <v>HALFSIM MOVISTAR: 1 und - sn. 8959300520560305438</v>
          </cell>
          <cell r="AZ1501" t="str">
            <v>SIMCARD</v>
          </cell>
          <cell r="BA1501" t="str">
            <v/>
          </cell>
        </row>
        <row r="1502">
          <cell r="A1502" t="str">
            <v>4772576</v>
          </cell>
          <cell r="B1502" t="str">
            <v>MDELIVERY</v>
          </cell>
          <cell r="C1502">
            <v>44923</v>
          </cell>
          <cell r="D1502" t="str">
            <v>FLEXNET ECUADOR - MDELIVERY</v>
          </cell>
          <cell r="E1502" t="str">
            <v>CALLE 28 DE JUNIO S/N Y GARCIA MORENO ENTRADA LLANO GRANDE</v>
          </cell>
          <cell r="H1502" t="str">
            <v>170208</v>
          </cell>
          <cell r="I1502" t="str">
            <v>QUITO</v>
          </cell>
          <cell r="J1502" t="str">
            <v>PICHINCHA</v>
          </cell>
          <cell r="K1502" t="str">
            <v>Pablo Morales Marino</v>
          </cell>
          <cell r="L1502" t="str">
            <v>CUENCA CALLE ISABELA  1 92  Y SAN SALVADOR</v>
          </cell>
          <cell r="O1502" t="str">
            <v>CUENCA</v>
          </cell>
          <cell r="P1502" t="str">
            <v>CUENCA</v>
          </cell>
          <cell r="Q1502" t="str">
            <v>AZUAY_CUENCA_CUENCA</v>
          </cell>
          <cell r="R1502" t="str">
            <v>4772576</v>
          </cell>
          <cell r="W1502" t="str">
            <v>0104817473</v>
          </cell>
          <cell r="X1502" t="str">
            <v>0-0995781748</v>
          </cell>
          <cell r="AA1502">
            <v>44923</v>
          </cell>
          <cell r="AD1502">
            <v>1</v>
          </cell>
          <cell r="AE1502">
            <v>1</v>
          </cell>
          <cell r="AH1502" t="str">
            <v>EN CASA GRIS A 200 MTRS  DEL COLISEO JEFFESON PEREZ</v>
          </cell>
          <cell r="AI1502" t="str">
            <v>DESPACHO</v>
          </cell>
          <cell r="AJ1502" t="str">
            <v>Normal</v>
          </cell>
          <cell r="AL1502" t="str">
            <v>NO</v>
          </cell>
          <cell r="AN1502" t="str">
            <v>MOV_autoporta</v>
          </cell>
          <cell r="AO1502" t="str">
            <v>CANAL ONLINE</v>
          </cell>
          <cell r="AP1502">
            <v>44923</v>
          </cell>
          <cell r="AR1502" t="str">
            <v>MDELIVERY_4772576</v>
          </cell>
          <cell r="AU1502" t="str">
            <v>BTC</v>
          </cell>
          <cell r="AV1502">
            <v>0</v>
          </cell>
          <cell r="AW1502" t="str">
            <v>PROVINCIAL</v>
          </cell>
          <cell r="AX1502" t="e">
            <v>#N/A</v>
          </cell>
          <cell r="AY1502" t="str">
            <v>HALFSIM MOVISTAR: 1 und - sn. 8959300520560305602</v>
          </cell>
          <cell r="AZ1502" t="str">
            <v>SIMCARD</v>
          </cell>
          <cell r="BA1502" t="str">
            <v/>
          </cell>
        </row>
        <row r="1503">
          <cell r="A1503" t="str">
            <v>4772669</v>
          </cell>
          <cell r="B1503" t="str">
            <v>MDELIVERY</v>
          </cell>
          <cell r="C1503">
            <v>44923</v>
          </cell>
          <cell r="D1503" t="str">
            <v>FLEXNET ECUADOR - MDELIVERY</v>
          </cell>
          <cell r="E1503" t="str">
            <v>CALLE 28 DE JUNIO S/N Y GARCIA MORENO ENTRADA LLANO GRANDE</v>
          </cell>
          <cell r="H1503" t="str">
            <v>170208</v>
          </cell>
          <cell r="I1503" t="str">
            <v>QUITO</v>
          </cell>
          <cell r="J1503" t="str">
            <v>PICHINCHA</v>
          </cell>
          <cell r="K1503" t="str">
            <v>Dayrli Geoconda Muñoz Laborde</v>
          </cell>
          <cell r="L1503" t="str">
            <v>TARQUI   CDLA URDENOR 2 MZ 0220 SOL 13</v>
          </cell>
          <cell r="O1503" t="str">
            <v>GUAYAQUIL</v>
          </cell>
          <cell r="P1503" t="str">
            <v>GUAYAQUIL</v>
          </cell>
          <cell r="Q1503" t="str">
            <v>GUAYAS_GUAYAQUIL_TARQUI</v>
          </cell>
          <cell r="R1503" t="str">
            <v>4772669</v>
          </cell>
          <cell r="W1503" t="str">
            <v>1206849141_A1133I1122</v>
          </cell>
          <cell r="X1503" t="str">
            <v>0987864037-</v>
          </cell>
          <cell r="AA1503">
            <v>44923</v>
          </cell>
          <cell r="AD1503">
            <v>1</v>
          </cell>
          <cell r="AE1503">
            <v>1</v>
          </cell>
          <cell r="AH1503" t="str">
            <v>SECTOR NORTE ATRAS DE LAS ANTENAS DE TV CABLE  EDIFICIO ESQUINERO  AMARILLO</v>
          </cell>
          <cell r="AI1503" t="str">
            <v>DESPACHO</v>
          </cell>
          <cell r="AJ1503" t="str">
            <v>Normal</v>
          </cell>
          <cell r="AL1503" t="str">
            <v>NO</v>
          </cell>
          <cell r="AN1503" t="str">
            <v>MOV_tecnocom_credito_directo</v>
          </cell>
          <cell r="AO1503" t="str">
            <v>CANAL ONLINE</v>
          </cell>
          <cell r="AP1503">
            <v>44923</v>
          </cell>
          <cell r="AR1503" t="str">
            <v>MDELIVERY_4772669</v>
          </cell>
          <cell r="AS1503">
            <v>325313</v>
          </cell>
          <cell r="AT1503" t="str">
            <v>D40</v>
          </cell>
          <cell r="AU1503" t="str">
            <v>BTC</v>
          </cell>
          <cell r="AV1503">
            <v>1</v>
          </cell>
          <cell r="AW1503" t="str">
            <v>LOCAL</v>
          </cell>
          <cell r="AX1503" t="str">
            <v>EN_TRANSITO</v>
          </cell>
          <cell r="AY1503" t="str">
            <v>LTE XIAOMI REDMI NOTE 11 AZUL: 1 und - sn. 869113060612802</v>
          </cell>
          <cell r="AZ1503" t="str">
            <v>TERMINAL</v>
          </cell>
          <cell r="BA1503" t="str">
            <v>Validar Biometrico</v>
          </cell>
        </row>
        <row r="1504">
          <cell r="A1504" t="str">
            <v>4773113</v>
          </cell>
          <cell r="B1504" t="str">
            <v>MDELIVERY</v>
          </cell>
          <cell r="C1504">
            <v>44923</v>
          </cell>
          <cell r="D1504" t="str">
            <v>FLEXNET ECUADOR - MDELIVERY</v>
          </cell>
          <cell r="E1504" t="str">
            <v>CALLE 28 DE JUNIO S/N Y GARCIA MORENO ENTRADA LLANO GRANDE</v>
          </cell>
          <cell r="H1504" t="str">
            <v>170208</v>
          </cell>
          <cell r="I1504" t="str">
            <v>QUITO</v>
          </cell>
          <cell r="J1504" t="str">
            <v>PICHINCHA</v>
          </cell>
          <cell r="K1504" t="str">
            <v>PATRICIO GABRIEL LLUMILUISA CHICAIZA</v>
          </cell>
          <cell r="L1504" t="str">
            <v>LA MANA CALLE MANABI 412 Y QUITO</v>
          </cell>
          <cell r="O1504" t="str">
            <v>LA MANA</v>
          </cell>
          <cell r="P1504" t="str">
            <v>LA MANA</v>
          </cell>
          <cell r="Q1504" t="str">
            <v>COTOPAXI_LA MANA_LA MANA</v>
          </cell>
          <cell r="R1504" t="str">
            <v>4773113</v>
          </cell>
          <cell r="W1504" t="str">
            <v>1720216868_I1113E1122</v>
          </cell>
          <cell r="X1504" t="str">
            <v>0984171440-</v>
          </cell>
          <cell r="AA1504">
            <v>44923</v>
          </cell>
          <cell r="AD1504">
            <v>1</v>
          </cell>
          <cell r="AE1504">
            <v>1</v>
          </cell>
          <cell r="AH1504" t="str">
            <v>ENTREGA EN ALMACEN SORAYA DIAGONAL A LA IGLESIA</v>
          </cell>
          <cell r="AI1504" t="str">
            <v>DESPACHO</v>
          </cell>
          <cell r="AJ1504" t="str">
            <v>Normal</v>
          </cell>
          <cell r="AL1504" t="str">
            <v>NO</v>
          </cell>
          <cell r="AN1504" t="str">
            <v>MOV tecnocom</v>
          </cell>
          <cell r="AO1504" t="str">
            <v>CANAL ONLINE</v>
          </cell>
          <cell r="AP1504">
            <v>44923</v>
          </cell>
          <cell r="AR1504" t="str">
            <v>MDELIVERY_4773113</v>
          </cell>
          <cell r="AU1504" t="str">
            <v>BTC</v>
          </cell>
          <cell r="AV1504">
            <v>0</v>
          </cell>
          <cell r="AW1504" t="str">
            <v>PROVINCIAL</v>
          </cell>
          <cell r="AX1504" t="e">
            <v>#N/A</v>
          </cell>
          <cell r="AY1504" t="str">
            <v>LTE XIAOMI REDMI NOTE 11 AZUL: 1 und - sn. 869113065795826</v>
          </cell>
          <cell r="AZ1504" t="str">
            <v>TERMINAL</v>
          </cell>
          <cell r="BA1504" t="str">
            <v>Validar Biometrico, Validar Tarjeta Credito M,</v>
          </cell>
        </row>
        <row r="1505">
          <cell r="A1505" t="str">
            <v>4773127</v>
          </cell>
          <cell r="B1505" t="str">
            <v>MDELIVERY</v>
          </cell>
          <cell r="C1505">
            <v>44923</v>
          </cell>
          <cell r="D1505" t="str">
            <v>FLEXNET ECUADOR - MDELIVERY</v>
          </cell>
          <cell r="E1505" t="str">
            <v>CALLE 28 DE JUNIO S/N Y GARCIA MORENO ENTRADA LLANO GRANDE</v>
          </cell>
          <cell r="H1505" t="str">
            <v>170208</v>
          </cell>
          <cell r="I1505" t="str">
            <v>QUITO</v>
          </cell>
          <cell r="J1505" t="str">
            <v>PICHINCHA</v>
          </cell>
          <cell r="K1505" t="str">
            <v>RUBEN RAFAEL LOPEZ MENDOZA</v>
          </cell>
          <cell r="L1505" t="str">
            <v>OFICINA TRAMACO CHONE</v>
          </cell>
          <cell r="O1505" t="str">
            <v>CHONE</v>
          </cell>
          <cell r="P1505" t="str">
            <v>CHONE</v>
          </cell>
          <cell r="Q1505" t="str">
            <v>MANABI_CHONE_</v>
          </cell>
          <cell r="R1505" t="str">
            <v>4773127</v>
          </cell>
          <cell r="W1505" t="str">
            <v>1314474204_V4343V3222</v>
          </cell>
          <cell r="X1505" t="str">
            <v>0960698935-0960698935</v>
          </cell>
          <cell r="AA1505">
            <v>44923</v>
          </cell>
          <cell r="AD1505">
            <v>1</v>
          </cell>
          <cell r="AE1505">
            <v>1</v>
          </cell>
          <cell r="AH1505" t="str">
            <v/>
          </cell>
          <cell r="AI1505" t="str">
            <v>DESPACHO</v>
          </cell>
          <cell r="AJ1505" t="str">
            <v>DERIVADO PICK UP</v>
          </cell>
          <cell r="AL1505" t="str">
            <v>NO</v>
          </cell>
          <cell r="AN1505" t="str">
            <v>MOV productovip</v>
          </cell>
          <cell r="AO1505" t="str">
            <v>CANAL ONLINE</v>
          </cell>
          <cell r="AP1505">
            <v>44923</v>
          </cell>
          <cell r="AR1505" t="str">
            <v>MDELIVERY_4773127</v>
          </cell>
          <cell r="AU1505" t="str">
            <v>BTC</v>
          </cell>
          <cell r="AV1505">
            <v>0</v>
          </cell>
          <cell r="AW1505" t="str">
            <v>PROVINCIAL</v>
          </cell>
          <cell r="AX1505" t="e">
            <v>#N/A</v>
          </cell>
          <cell r="AY1505" t="str">
            <v>HALFSIM MOVISTAR: 1 und - sn. 8959300520560305586</v>
          </cell>
          <cell r="AZ1505" t="str">
            <v>SIMCARD</v>
          </cell>
          <cell r="BA1505" t="str">
            <v/>
          </cell>
        </row>
        <row r="1506">
          <cell r="A1506" t="str">
            <v>4773146</v>
          </cell>
          <cell r="B1506" t="str">
            <v>MDELIVERY</v>
          </cell>
          <cell r="C1506">
            <v>44923</v>
          </cell>
          <cell r="D1506" t="str">
            <v>FLEXNET ECUADOR - MDELIVERY</v>
          </cell>
          <cell r="E1506" t="str">
            <v>CALLE 28 DE JUNIO S/N Y GARCIA MORENO ENTRADA LLANO GRANDE</v>
          </cell>
          <cell r="H1506" t="str">
            <v>170208</v>
          </cell>
          <cell r="I1506" t="str">
            <v>QUITO</v>
          </cell>
          <cell r="J1506" t="str">
            <v>PICHINCHA</v>
          </cell>
          <cell r="K1506" t="str">
            <v>BONILLA CLAVIJO MARIA DANIELA</v>
          </cell>
          <cell r="L1506" t="str">
            <v>CENTRO HISTORICO   CALLE JUNIN N 631   CALLE MONTUFAR</v>
          </cell>
          <cell r="O1506" t="str">
            <v>QUITO</v>
          </cell>
          <cell r="P1506" t="str">
            <v>QUITO</v>
          </cell>
          <cell r="Q1506" t="str">
            <v>PICHINCHA_QUITO_CENTRO HISTORICO</v>
          </cell>
          <cell r="R1506" t="str">
            <v>4773146</v>
          </cell>
          <cell r="W1506" t="str">
            <v>1721082111</v>
          </cell>
          <cell r="X1506" t="str">
            <v>0958709251-0958709251</v>
          </cell>
          <cell r="AA1506">
            <v>44923</v>
          </cell>
          <cell r="AD1506">
            <v>1</v>
          </cell>
          <cell r="AE1506">
            <v>1</v>
          </cell>
          <cell r="AH1506" t="str">
            <v>SECTOR CENTRO FRENTE A LA ESCUELA VIRGEN DEL CONSUELO CASA BLANCA 3 PISOS</v>
          </cell>
          <cell r="AI1506" t="str">
            <v>DESPACHO</v>
          </cell>
          <cell r="AJ1506" t="str">
            <v>Normal</v>
          </cell>
          <cell r="AL1506" t="str">
            <v>NO</v>
          </cell>
          <cell r="AN1506" t="str">
            <v>MOV onlinevip</v>
          </cell>
          <cell r="AO1506" t="str">
            <v>CANAL ONLINE</v>
          </cell>
          <cell r="AP1506">
            <v>44923</v>
          </cell>
          <cell r="AR1506" t="str">
            <v>MDELIVERY_4773146</v>
          </cell>
          <cell r="AU1506" t="str">
            <v>BTC</v>
          </cell>
          <cell r="AV1506">
            <v>0</v>
          </cell>
          <cell r="AW1506" t="str">
            <v>LOCAL</v>
          </cell>
          <cell r="AX1506" t="e">
            <v>#N/A</v>
          </cell>
          <cell r="AY1506" t="str">
            <v>LTE IPHONE 11 64GB NEGRO: 1 und - sn. 356656421622019</v>
          </cell>
          <cell r="AZ1506" t="str">
            <v>TERMINAL</v>
          </cell>
          <cell r="BA1506" t="str">
            <v>Validar Biometrico</v>
          </cell>
        </row>
        <row r="1507">
          <cell r="A1507" t="str">
            <v>4773190</v>
          </cell>
          <cell r="B1507" t="str">
            <v>MDELIVERY</v>
          </cell>
          <cell r="C1507">
            <v>44923</v>
          </cell>
          <cell r="D1507" t="str">
            <v>FLEXNET ECUADOR - MDELIVERY</v>
          </cell>
          <cell r="E1507" t="str">
            <v>CALLE 28 DE JUNIO S/N Y GARCIA MORENO ENTRADA LLANO GRANDE</v>
          </cell>
          <cell r="H1507" t="str">
            <v>170208</v>
          </cell>
          <cell r="I1507" t="str">
            <v>QUITO</v>
          </cell>
          <cell r="J1507" t="str">
            <v>PICHINCHA</v>
          </cell>
          <cell r="K1507" t="str">
            <v>Vicente Paúl León Ramírez</v>
          </cell>
          <cell r="L1507" t="str">
            <v>OFICINA TRAMACO CUENCA YANUNCAY</v>
          </cell>
          <cell r="O1507" t="str">
            <v>CUENCA</v>
          </cell>
          <cell r="P1507" t="str">
            <v>CUENCA</v>
          </cell>
          <cell r="Q1507" t="str">
            <v>AZUAY_CUENCA_</v>
          </cell>
          <cell r="R1507" t="str">
            <v>4773190</v>
          </cell>
          <cell r="W1507" t="str">
            <v>0107885287</v>
          </cell>
          <cell r="X1507" t="str">
            <v>0987909440-</v>
          </cell>
          <cell r="AA1507">
            <v>44923</v>
          </cell>
          <cell r="AD1507">
            <v>1</v>
          </cell>
          <cell r="AE1507">
            <v>1</v>
          </cell>
          <cell r="AH1507" t="str">
            <v/>
          </cell>
          <cell r="AI1507" t="str">
            <v>DESPACHO</v>
          </cell>
          <cell r="AJ1507" t="str">
            <v>DERIVADO PICK UP</v>
          </cell>
          <cell r="AL1507" t="str">
            <v>NO</v>
          </cell>
          <cell r="AN1507" t="str">
            <v>MOV tecnocom</v>
          </cell>
          <cell r="AO1507" t="str">
            <v>CANAL ONLINE</v>
          </cell>
          <cell r="AP1507">
            <v>44923</v>
          </cell>
          <cell r="AR1507" t="str">
            <v>MDELIVERY_4773190</v>
          </cell>
          <cell r="AU1507" t="str">
            <v>BTC</v>
          </cell>
          <cell r="AV1507">
            <v>0</v>
          </cell>
          <cell r="AW1507" t="str">
            <v>PROVINCIAL</v>
          </cell>
          <cell r="AX1507" t="e">
            <v>#N/A</v>
          </cell>
          <cell r="AY1507" t="str">
            <v>LTE IPHONE 11 64GB NEGRO: 1 und - sn. 356656421711259</v>
          </cell>
          <cell r="AZ1507" t="str">
            <v>TERMINAL</v>
          </cell>
          <cell r="BA1507" t="str">
            <v>Validar Biometrico, Validar Tarjeta Credito M,</v>
          </cell>
        </row>
        <row r="1508">
          <cell r="A1508" t="str">
            <v>4773205</v>
          </cell>
          <cell r="B1508" t="str">
            <v>MDELIVERY</v>
          </cell>
          <cell r="C1508">
            <v>44923</v>
          </cell>
          <cell r="D1508" t="str">
            <v>FLEXNET ECUADOR - MDELIVERY</v>
          </cell>
          <cell r="E1508" t="str">
            <v>CALLE 28 DE JUNIO S/N Y GARCIA MORENO ENTRADA LLANO GRANDE</v>
          </cell>
          <cell r="H1508" t="str">
            <v>170208</v>
          </cell>
          <cell r="I1508" t="str">
            <v>QUITO</v>
          </cell>
          <cell r="J1508" t="str">
            <v>PICHINCHA</v>
          </cell>
          <cell r="K1508" t="str">
            <v>RICHARD ANDRES GUAMAN ALVARADO</v>
          </cell>
          <cell r="L1508" t="str">
            <v>JIPIJAPA CALLE LAS PALMERAS SN AV RIO COCA</v>
          </cell>
          <cell r="O1508" t="str">
            <v>170501</v>
          </cell>
          <cell r="P1508" t="str">
            <v>170501</v>
          </cell>
          <cell r="Q1508" t="str">
            <v>PICHINCHA_QUITO_JIPIJAPA</v>
          </cell>
          <cell r="R1508" t="str">
            <v>4773205</v>
          </cell>
          <cell r="W1508" t="str">
            <v>0929590727_A1133l1122</v>
          </cell>
          <cell r="X1508" t="str">
            <v>0983452084-</v>
          </cell>
          <cell r="AA1508">
            <v>44923</v>
          </cell>
          <cell r="AD1508">
            <v>1</v>
          </cell>
          <cell r="AE1508">
            <v>1</v>
          </cell>
          <cell r="AH1508" t="str">
            <v>SECTOR RIO COCA ENTREGA EN CENTRO QUIRURGICO DEL DIA EL BATAN ANUNCIARSE EN GARITA PIDE ENTREGA HASTA LAS 15H00</v>
          </cell>
          <cell r="AI1508" t="str">
            <v>DESPACHO</v>
          </cell>
          <cell r="AJ1508" t="str">
            <v>Normal</v>
          </cell>
          <cell r="AL1508" t="str">
            <v>NO</v>
          </cell>
          <cell r="AN1508" t="str">
            <v>MOV_tecnocom_credito_directo</v>
          </cell>
          <cell r="AO1508" t="str">
            <v>CANAL ONLINE</v>
          </cell>
          <cell r="AP1508">
            <v>44923</v>
          </cell>
          <cell r="AR1508" t="str">
            <v>MDELIVERY_4773205</v>
          </cell>
          <cell r="AU1508" t="str">
            <v>BTC</v>
          </cell>
          <cell r="AV1508">
            <v>0</v>
          </cell>
          <cell r="AW1508" t="str">
            <v>LOCAL</v>
          </cell>
          <cell r="AX1508" t="e">
            <v>#N/A</v>
          </cell>
          <cell r="AY1508" t="str">
            <v>LTE SAMSUNG A13 NEGRO: 1 und - sn. 350068480715674</v>
          </cell>
          <cell r="AZ1508" t="str">
            <v>TERMINAL</v>
          </cell>
          <cell r="BA1508" t="str">
            <v>Validar Biometrico</v>
          </cell>
        </row>
        <row r="1509">
          <cell r="A1509" t="str">
            <v>4773253</v>
          </cell>
          <cell r="B1509" t="str">
            <v>MDELIVERY</v>
          </cell>
          <cell r="C1509">
            <v>44923</v>
          </cell>
          <cell r="D1509" t="str">
            <v>FLEXNET ECUADOR - MDELIVERY</v>
          </cell>
          <cell r="E1509" t="str">
            <v>CALLE 28 DE JUNIO S/N Y GARCIA MORENO ENTRADA LLANO GRANDE</v>
          </cell>
          <cell r="H1509" t="str">
            <v>170208</v>
          </cell>
          <cell r="I1509" t="str">
            <v>QUITO</v>
          </cell>
          <cell r="J1509" t="str">
            <v>PICHINCHA</v>
          </cell>
          <cell r="K1509" t="str">
            <v>NELSON DANIEL QUINTANA GUTIERREZ</v>
          </cell>
          <cell r="L1509" t="str">
            <v>OFICINA TRAMACO PUNTO DE ATENCION MATRIZ</v>
          </cell>
          <cell r="O1509" t="str">
            <v>QUITO</v>
          </cell>
          <cell r="P1509" t="str">
            <v>QUITO</v>
          </cell>
          <cell r="Q1509" t="str">
            <v>PICHINCHA_QUITO_</v>
          </cell>
          <cell r="R1509" t="str">
            <v>4773253</v>
          </cell>
          <cell r="W1509" t="str">
            <v>1715376321_V4344I4242</v>
          </cell>
          <cell r="X1509" t="str">
            <v>0998445963-</v>
          </cell>
          <cell r="AA1509">
            <v>44923</v>
          </cell>
          <cell r="AD1509">
            <v>1</v>
          </cell>
          <cell r="AE1509">
            <v>1</v>
          </cell>
          <cell r="AH1509" t="str">
            <v/>
          </cell>
          <cell r="AI1509" t="str">
            <v>DESPACHO</v>
          </cell>
          <cell r="AJ1509" t="str">
            <v>DERIVADO PICK UP</v>
          </cell>
          <cell r="AL1509" t="str">
            <v>NO</v>
          </cell>
          <cell r="AN1509" t="str">
            <v>MOV tecnocom</v>
          </cell>
          <cell r="AO1509" t="str">
            <v>CANAL ONLINE</v>
          </cell>
          <cell r="AP1509">
            <v>44923</v>
          </cell>
          <cell r="AR1509" t="str">
            <v>MDELIVERY_4773253</v>
          </cell>
          <cell r="AU1509" t="str">
            <v>BTC</v>
          </cell>
          <cell r="AV1509">
            <v>0</v>
          </cell>
          <cell r="AW1509" t="str">
            <v>PROVINCIAL</v>
          </cell>
          <cell r="AX1509" t="e">
            <v>#N/A</v>
          </cell>
          <cell r="AY1509" t="str">
            <v>LTE SAMSUNG S22 5G ULTRA NEGRO: 1 und - sn. 351338911107414</v>
          </cell>
          <cell r="AZ1509" t="str">
            <v>TERMINAL</v>
          </cell>
          <cell r="BA1509" t="str">
            <v>Validar Biometrico, Validar Tarjeta Credito M,</v>
          </cell>
        </row>
        <row r="1510">
          <cell r="A1510" t="str">
            <v>4773790</v>
          </cell>
          <cell r="B1510" t="str">
            <v>MDELIVERY</v>
          </cell>
          <cell r="C1510">
            <v>44923</v>
          </cell>
          <cell r="D1510" t="str">
            <v>FLEXNET ECUADOR - MDELIVERY</v>
          </cell>
          <cell r="E1510" t="str">
            <v>CALLE 28 DE JUNIO S/N Y GARCIA MORENO ENTRADA LLANO GRANDE</v>
          </cell>
          <cell r="H1510" t="str">
            <v>170208</v>
          </cell>
          <cell r="I1510" t="str">
            <v>QUITO</v>
          </cell>
          <cell r="J1510" t="str">
            <v>PICHINCHA</v>
          </cell>
          <cell r="K1510" t="str">
            <v>MENDEZ AYOVI GALO JESUS</v>
          </cell>
          <cell r="L1510" t="str">
            <v>OFICINA TRAMACO ESMERALDAS</v>
          </cell>
          <cell r="O1510" t="str">
            <v>ESMERALDAS</v>
          </cell>
          <cell r="P1510" t="str">
            <v>ESMERALDAS</v>
          </cell>
          <cell r="Q1510" t="str">
            <v>ESMERALDAS_ESMERALDAS_</v>
          </cell>
          <cell r="R1510" t="str">
            <v>4773790</v>
          </cell>
          <cell r="W1510" t="str">
            <v>0801038662</v>
          </cell>
          <cell r="X1510" t="str">
            <v>0967496372-0967496372</v>
          </cell>
          <cell r="AA1510">
            <v>44923</v>
          </cell>
          <cell r="AD1510">
            <v>1</v>
          </cell>
          <cell r="AE1510">
            <v>1</v>
          </cell>
          <cell r="AH1510" t="str">
            <v/>
          </cell>
          <cell r="AI1510" t="str">
            <v>DESPACHO</v>
          </cell>
          <cell r="AJ1510" t="str">
            <v>DERIVADO PICK UP</v>
          </cell>
          <cell r="AL1510" t="str">
            <v>NO</v>
          </cell>
          <cell r="AN1510" t="str">
            <v>MOV productovip</v>
          </cell>
          <cell r="AO1510" t="str">
            <v>CANAL ONLINE</v>
          </cell>
          <cell r="AP1510">
            <v>44923</v>
          </cell>
          <cell r="AR1510" t="str">
            <v>MDELIVERY_4773790</v>
          </cell>
          <cell r="AU1510" t="str">
            <v>BTC</v>
          </cell>
          <cell r="AV1510">
            <v>0</v>
          </cell>
          <cell r="AW1510" t="str">
            <v>PROVINCIAL</v>
          </cell>
          <cell r="AX1510" t="e">
            <v>#N/A</v>
          </cell>
          <cell r="AY1510" t="str">
            <v>HALFSIM MOVISTAR: 1 und - sn. 8959300520560299607</v>
          </cell>
          <cell r="AZ1510" t="str">
            <v>SIMCARD</v>
          </cell>
          <cell r="BA1510" t="str">
            <v/>
          </cell>
        </row>
        <row r="1511">
          <cell r="A1511" t="str">
            <v>4773800</v>
          </cell>
          <cell r="B1511" t="str">
            <v>MDELIVERY</v>
          </cell>
          <cell r="C1511">
            <v>44923</v>
          </cell>
          <cell r="D1511" t="str">
            <v>FLEXNET ECUADOR - MDELIVERY</v>
          </cell>
          <cell r="E1511" t="str">
            <v>CALLE 28 DE JUNIO S/N Y GARCIA MORENO ENTRADA LLANO GRANDE</v>
          </cell>
          <cell r="H1511" t="str">
            <v>170208</v>
          </cell>
          <cell r="I1511" t="str">
            <v>QUITO</v>
          </cell>
          <cell r="J1511" t="str">
            <v>PICHINCHA</v>
          </cell>
          <cell r="K1511" t="str">
            <v>ANGELICA YAJAIRA APRAEZ MACIAS</v>
          </cell>
          <cell r="L1511" t="str">
            <v>PORTOVIEJO AV AMERICA SN AV  5 DE JUNIO</v>
          </cell>
          <cell r="O1511" t="str">
            <v>PORTOVIEJO</v>
          </cell>
          <cell r="P1511" t="str">
            <v>PORTOVIEJO</v>
          </cell>
          <cell r="Q1511" t="str">
            <v>MANABI_PORTOVIEJO_PORTOVIEJO</v>
          </cell>
          <cell r="R1511" t="str">
            <v>4773800</v>
          </cell>
          <cell r="W1511" t="str">
            <v>1308717642_V3333v3222</v>
          </cell>
          <cell r="X1511" t="str">
            <v>0981612267-</v>
          </cell>
          <cell r="AA1511">
            <v>44923</v>
          </cell>
          <cell r="AD1511">
            <v>1</v>
          </cell>
          <cell r="AE1511">
            <v>1</v>
          </cell>
          <cell r="AH1511" t="str">
            <v>ESTA JUNTO AL HOTEL MAXIMO ENTREGA EN OFICINA DE FINANCICAR ENTREGA HASTA LAS 14H00</v>
          </cell>
          <cell r="AI1511" t="str">
            <v>DESPACHO</v>
          </cell>
          <cell r="AJ1511" t="str">
            <v>Normal</v>
          </cell>
          <cell r="AL1511" t="str">
            <v>NO</v>
          </cell>
          <cell r="AN1511" t="str">
            <v>MOV_tecnocom_credito_directo</v>
          </cell>
          <cell r="AO1511" t="str">
            <v>CANAL ONLINE</v>
          </cell>
          <cell r="AP1511">
            <v>44923</v>
          </cell>
          <cell r="AR1511" t="str">
            <v>MDELIVERY_4773800</v>
          </cell>
          <cell r="AU1511" t="str">
            <v>BTC</v>
          </cell>
          <cell r="AV1511">
            <v>0</v>
          </cell>
          <cell r="AW1511" t="str">
            <v>PROVINCIAL</v>
          </cell>
          <cell r="AX1511" t="e">
            <v>#N/A</v>
          </cell>
          <cell r="AY1511" t="str">
            <v>LTE IPHONE 11 64GB NEGRO: 1 und - sn. 356656422480474</v>
          </cell>
          <cell r="AZ1511" t="str">
            <v>TERMINAL</v>
          </cell>
          <cell r="BA1511" t="str">
            <v>Validar Biometrico</v>
          </cell>
        </row>
        <row r="1512">
          <cell r="A1512" t="str">
            <v>4774093</v>
          </cell>
          <cell r="B1512" t="str">
            <v>MDELIVERY</v>
          </cell>
          <cell r="C1512">
            <v>44923</v>
          </cell>
          <cell r="D1512" t="str">
            <v>FLEXNET ECUADOR - MDELIVERY</v>
          </cell>
          <cell r="E1512" t="str">
            <v>CALLE 28 DE JUNIO S/N Y GARCIA MORENO ENTRADA LLANO GRANDE</v>
          </cell>
          <cell r="H1512" t="str">
            <v>170208</v>
          </cell>
          <cell r="I1512" t="str">
            <v>QUITO</v>
          </cell>
          <cell r="J1512" t="str">
            <v>PICHINCHA</v>
          </cell>
          <cell r="K1512" t="str">
            <v>HECTOR JAVIER BRITO MOSQUERA</v>
          </cell>
          <cell r="L1512" t="str">
            <v>SIMON PLATA TORRES VIA ATACAMES KM 7 Y MEDIO</v>
          </cell>
          <cell r="O1512" t="str">
            <v>080108</v>
          </cell>
          <cell r="P1512" t="str">
            <v>080108</v>
          </cell>
          <cell r="Q1512" t="str">
            <v>ESMERALDAS_ESMERALDAS_SIMON PLATA TORRES</v>
          </cell>
          <cell r="R1512" t="str">
            <v>4774093</v>
          </cell>
          <cell r="W1512" t="str">
            <v>1804285243_V4443I4442</v>
          </cell>
          <cell r="X1512" t="str">
            <v>0983226622-</v>
          </cell>
          <cell r="AA1512">
            <v>44923</v>
          </cell>
          <cell r="AD1512">
            <v>1</v>
          </cell>
          <cell r="AE1512">
            <v>1</v>
          </cell>
          <cell r="AH1512" t="str">
            <v>SCTR EL CACAO EN EMPRESA ARCERNNR ENTRADA DE REFINERIA PLANTA DE ENVASADO DE GLP CILINDROS DE PETROECUADOR</v>
          </cell>
          <cell r="AI1512" t="str">
            <v>DESPACHO</v>
          </cell>
          <cell r="AJ1512" t="str">
            <v>Normal</v>
          </cell>
          <cell r="AL1512" t="str">
            <v>NO</v>
          </cell>
          <cell r="AN1512" t="str">
            <v>MOV tecnocom</v>
          </cell>
          <cell r="AO1512" t="str">
            <v>CANAL ONLINE</v>
          </cell>
          <cell r="AP1512">
            <v>44923</v>
          </cell>
          <cell r="AR1512" t="str">
            <v>MDELIVERY_4774093</v>
          </cell>
          <cell r="AU1512" t="str">
            <v>BTC</v>
          </cell>
          <cell r="AV1512">
            <v>0</v>
          </cell>
          <cell r="AW1512" t="str">
            <v>PROVINCIAL</v>
          </cell>
          <cell r="AX1512" t="e">
            <v>#N/A</v>
          </cell>
          <cell r="AY1512" t="str">
            <v>LTE SAMSUNG A03 CORE AZUL: 1 und - sn. 353166349898207</v>
          </cell>
          <cell r="AZ1512" t="str">
            <v>TERMINAL</v>
          </cell>
          <cell r="BA1512" t="str">
            <v>Validar Biometrico, Validar Tarjeta Credito M,</v>
          </cell>
        </row>
        <row r="1513">
          <cell r="A1513" t="str">
            <v>4774164</v>
          </cell>
          <cell r="B1513" t="str">
            <v>MDELIVERY</v>
          </cell>
          <cell r="C1513">
            <v>44923</v>
          </cell>
          <cell r="D1513" t="str">
            <v>FLEXNET ECUADOR - MDELIVERY</v>
          </cell>
          <cell r="E1513" t="str">
            <v>CALLE 28 DE JUNIO S/N Y GARCIA MORENO ENTRADA LLANO GRANDE</v>
          </cell>
          <cell r="H1513" t="str">
            <v>170208</v>
          </cell>
          <cell r="I1513" t="str">
            <v>QUITO</v>
          </cell>
          <cell r="J1513" t="str">
            <v>PICHINCHA</v>
          </cell>
          <cell r="K1513" t="str">
            <v>MIREYA DEL ROCIO GUARNIZO TORRES</v>
          </cell>
          <cell r="L1513" t="str">
            <v>NUEVA LOJA CALLE VENEZUELA 1301  Y AV 20 DE JUNIO</v>
          </cell>
          <cell r="O1513" t="str">
            <v>LAGO AGRIO</v>
          </cell>
          <cell r="P1513" t="str">
            <v>LAGO AGRIO</v>
          </cell>
          <cell r="Q1513" t="str">
            <v>SUCUMBIOS_LAGO AGRIO_NUEVA LOJA</v>
          </cell>
          <cell r="R1513" t="str">
            <v>4774164</v>
          </cell>
          <cell r="W1513" t="str">
            <v>0702937905_V3433V2422</v>
          </cell>
          <cell r="X1513" t="str">
            <v>0983208240-</v>
          </cell>
          <cell r="AA1513">
            <v>44923</v>
          </cell>
          <cell r="AD1513">
            <v>1</v>
          </cell>
          <cell r="AE1513">
            <v>1</v>
          </cell>
          <cell r="AH1513" t="str">
            <v>SCTR CENTRO TRABAJA EN EL CNE PREGUNTAR EN GARITA REF FRENTE A PATIO DE COMIDAS</v>
          </cell>
          <cell r="AI1513" t="str">
            <v>DESPACHO</v>
          </cell>
          <cell r="AJ1513" t="str">
            <v>Normal</v>
          </cell>
          <cell r="AL1513" t="str">
            <v>NO</v>
          </cell>
          <cell r="AN1513" t="str">
            <v>MOV tecnocom</v>
          </cell>
          <cell r="AO1513" t="str">
            <v>CANAL ONLINE</v>
          </cell>
          <cell r="AP1513">
            <v>44923</v>
          </cell>
          <cell r="AR1513" t="str">
            <v>MDELIVERY_4774164</v>
          </cell>
          <cell r="AU1513" t="str">
            <v>BTC</v>
          </cell>
          <cell r="AV1513">
            <v>0</v>
          </cell>
          <cell r="AW1513" t="str">
            <v>PROVINCIAL</v>
          </cell>
          <cell r="AX1513" t="e">
            <v>#N/A</v>
          </cell>
          <cell r="AY1513" t="str">
            <v>LTE XIAOMI REDMI NOTE 11 AZUL: 1 und - sn. 861696063060100</v>
          </cell>
          <cell r="AZ1513" t="str">
            <v>TERMINAL</v>
          </cell>
          <cell r="BA1513" t="str">
            <v>Validar Biometrico, Validar Tarjeta Credito M,</v>
          </cell>
        </row>
        <row r="1514">
          <cell r="A1514" t="str">
            <v>4774276</v>
          </cell>
          <cell r="B1514" t="str">
            <v>MDELIVERY</v>
          </cell>
          <cell r="C1514">
            <v>44923</v>
          </cell>
          <cell r="D1514" t="str">
            <v>FLEXNET ECUADOR - MDELIVERY</v>
          </cell>
          <cell r="E1514" t="str">
            <v>CALLE 28 DE JUNIO S/N Y GARCIA MORENO ENTRADA LLANO GRANDE</v>
          </cell>
          <cell r="H1514" t="str">
            <v>170208</v>
          </cell>
          <cell r="I1514" t="str">
            <v>QUITO</v>
          </cell>
          <cell r="J1514" t="str">
            <v>PICHINCHA</v>
          </cell>
          <cell r="K1514" t="str">
            <v>KATTY DAYANA BURBANO VALENCIA</v>
          </cell>
          <cell r="L1514" t="str">
            <v>5 DE AGOSTO CALLE AV BATALLON MONTUFAR SN Y PANAMA</v>
          </cell>
          <cell r="O1514" t="str">
            <v>ESMERALDAS</v>
          </cell>
          <cell r="P1514" t="str">
            <v>ESMERALDAS</v>
          </cell>
          <cell r="Q1514" t="str">
            <v>ESMERALDAS_ESMERALDAS_5 DE AGOSTO</v>
          </cell>
          <cell r="R1514" t="str">
            <v>4774276</v>
          </cell>
          <cell r="W1514" t="str">
            <v>0850400995_V4443v4442</v>
          </cell>
          <cell r="X1514" t="str">
            <v>0995871472-</v>
          </cell>
          <cell r="AA1514">
            <v>44923</v>
          </cell>
          <cell r="AD1514">
            <v>1</v>
          </cell>
          <cell r="AE1514">
            <v>1</v>
          </cell>
          <cell r="AH1514" t="str">
            <v>BRR LA CEIBA DIAGONAL A LA ESCUELA RAMON BEDOYA NAVIA SUBIENDO LA ESCALINATA CASA BLANCA DE TRES PISOS</v>
          </cell>
          <cell r="AI1514" t="str">
            <v>DESPACHO</v>
          </cell>
          <cell r="AJ1514" t="str">
            <v>Normal</v>
          </cell>
          <cell r="AL1514" t="str">
            <v>NO</v>
          </cell>
          <cell r="AN1514" t="str">
            <v>MOV_tecnocom_credito_directo</v>
          </cell>
          <cell r="AO1514" t="str">
            <v>CANAL ONLINE</v>
          </cell>
          <cell r="AP1514">
            <v>44923</v>
          </cell>
          <cell r="AR1514" t="str">
            <v>MDELIVERY_4774276</v>
          </cell>
          <cell r="AU1514" t="str">
            <v>BTC</v>
          </cell>
          <cell r="AV1514">
            <v>0</v>
          </cell>
          <cell r="AW1514" t="str">
            <v>PROVINCIAL</v>
          </cell>
          <cell r="AX1514" t="e">
            <v>#N/A</v>
          </cell>
          <cell r="AY1514" t="str">
            <v>LTE MOTO G60S AZUL: 1 und - sn. 354911551715196</v>
          </cell>
          <cell r="AZ1514" t="str">
            <v>TERMINAL</v>
          </cell>
          <cell r="BA1514" t="str">
            <v>Validar Biometrico</v>
          </cell>
        </row>
        <row r="1515">
          <cell r="A1515" t="str">
            <v>REASIG22-0198</v>
          </cell>
          <cell r="B1515" t="str">
            <v>MDELIVERY</v>
          </cell>
          <cell r="C1515">
            <v>44923</v>
          </cell>
          <cell r="D1515" t="str">
            <v>FLEXNET ECUADOR - MDELIVERY</v>
          </cell>
          <cell r="E1515" t="str">
            <v>CALLE 28 DE JUNIO S/N Y GARCIA MORENO ENTRADA LLANO GRANDE</v>
          </cell>
          <cell r="H1515" t="str">
            <v>170208</v>
          </cell>
          <cell r="I1515" t="str">
            <v>QUITO</v>
          </cell>
          <cell r="J1515" t="str">
            <v>PICHINCHA</v>
          </cell>
          <cell r="L1515" t="str">
            <v/>
          </cell>
          <cell r="O1515" t="str">
            <v>QUITO</v>
          </cell>
          <cell r="P1515" t="str">
            <v>QUITO</v>
          </cell>
          <cell r="Q1515" t="str">
            <v/>
          </cell>
          <cell r="R1515" t="str">
            <v>REASIG22-0198</v>
          </cell>
          <cell r="W1515" t="str">
            <v/>
          </cell>
          <cell r="X1515" t="str">
            <v/>
          </cell>
          <cell r="AA1515">
            <v>44923</v>
          </cell>
          <cell r="AD1515">
            <v>1</v>
          </cell>
          <cell r="AE1515">
            <v>1</v>
          </cell>
          <cell r="AH1515" t="str">
            <v/>
          </cell>
          <cell r="AI1515" t="str">
            <v>DESPACHO</v>
          </cell>
          <cell r="AJ1515" t="str">
            <v>Normal</v>
          </cell>
          <cell r="AL1515" t="str">
            <v>NO</v>
          </cell>
          <cell r="AN1515" t="str">
            <v/>
          </cell>
          <cell r="AO1515" t="str">
            <v>CANAL ONLINE</v>
          </cell>
          <cell r="AP1515">
            <v>44923</v>
          </cell>
          <cell r="AR1515" t="str">
            <v>MDELIVERY_REASIG22-0198</v>
          </cell>
          <cell r="AS1515">
            <v>325135</v>
          </cell>
          <cell r="AT1515" t="str">
            <v>D40</v>
          </cell>
          <cell r="AU1515" t="str">
            <v>BTC</v>
          </cell>
          <cell r="AV1515">
            <v>3</v>
          </cell>
          <cell r="AX1515" t="e">
            <v>#N/A</v>
          </cell>
          <cell r="AY1515" t="str">
            <v>LTE IPHONE 14 PRO MAX 256GB NEGRO: 1 und - sn. 356266769175040 / LTE IPHONE 14 128GB NEGRO: 2 und - sn. 359675691233007,359862149314213</v>
          </cell>
          <cell r="AZ1515" t="str">
            <v>TERMINAL</v>
          </cell>
          <cell r="BA1515" t="str">
            <v/>
          </cell>
        </row>
        <row r="1516">
          <cell r="A1516" t="str">
            <v>REASIG22-0199</v>
          </cell>
          <cell r="B1516" t="str">
            <v>MDELIVERY</v>
          </cell>
          <cell r="C1516">
            <v>44923</v>
          </cell>
          <cell r="D1516" t="str">
            <v>FLEXNET ECUADOR - MDELIVERY</v>
          </cell>
          <cell r="E1516" t="str">
            <v>CALLE 28 DE JUNIO S/N Y GARCIA MORENO ENTRADA LLANO GRANDE</v>
          </cell>
          <cell r="H1516" t="str">
            <v>170208</v>
          </cell>
          <cell r="I1516" t="str">
            <v>QUITO</v>
          </cell>
          <cell r="J1516" t="str">
            <v>PICHINCHA</v>
          </cell>
          <cell r="L1516" t="str">
            <v/>
          </cell>
          <cell r="O1516" t="str">
            <v>QUITO</v>
          </cell>
          <cell r="P1516" t="str">
            <v>QUITO</v>
          </cell>
          <cell r="Q1516" t="str">
            <v/>
          </cell>
          <cell r="R1516" t="str">
            <v>REASIG22-0199</v>
          </cell>
          <cell r="W1516" t="str">
            <v/>
          </cell>
          <cell r="X1516" t="str">
            <v/>
          </cell>
          <cell r="AA1516">
            <v>44923</v>
          </cell>
          <cell r="AD1516">
            <v>1</v>
          </cell>
          <cell r="AE1516">
            <v>1</v>
          </cell>
          <cell r="AH1516" t="str">
            <v/>
          </cell>
          <cell r="AI1516" t="str">
            <v>DESPACHO</v>
          </cell>
          <cell r="AJ1516" t="str">
            <v>Normal</v>
          </cell>
          <cell r="AL1516" t="str">
            <v>NO</v>
          </cell>
          <cell r="AN1516" t="str">
            <v/>
          </cell>
          <cell r="AO1516" t="str">
            <v>CANAL ONLINE</v>
          </cell>
          <cell r="AP1516">
            <v>44923</v>
          </cell>
          <cell r="AR1516" t="str">
            <v>MDELIVERY_REASIG22-0199</v>
          </cell>
          <cell r="AU1516" t="str">
            <v>BTC</v>
          </cell>
          <cell r="AV1516">
            <v>0</v>
          </cell>
          <cell r="AX1516" t="e">
            <v>#N/A</v>
          </cell>
          <cell r="AY1516" t="str">
            <v>ESIM MOVISTAR_ESIM EVOUCHERS CODE QR: 150 und - sn. 8959300120525790491,8959300120525790376,8959300120525790251,8959300120525790137,8959300120525790012,8959300120525789899,8959300120525789774,8959300120525789659,8959300120525789535,8959300120525789410,8959300120525789295,8959300120525789170,8959300120525789055,8959300120525788933,8959300120525788818,8959300120525788693,8959300120525788578,8959300120525788453,8959300120525788339,8959300120525788214,8959300120525788099,8959300120525787976,8959300120525787851,8959300120525787737,8959300120525787612,8959300120525787497,8959300120525787372,8959300120525787257,8959300120525787133,8959300120525787018,8959300120525786895,8959300120525786770,8959300120525786655,8959300120525786531,8959300120525786416,8959300120525786291,8959300120525786176,8959300120525786051,8959300120525785939,8959300120525785814,8959300120525785699,8959300120525785574,8959300120525799138,8959300120525799013,8959300120525798890,8959300120525798775,8959300120525798650,8959300120525798536,8959300120525798296,8959300120525798411,8959300120525798171,8959300120525798056,8959300120525797934,8959300120525797819,8959300120525797694,8959300120525797579,8959300120525797454,8959300120525797330,8959300120525797215,8959300120525797090,8959300120525796977,8959300120525796852,8959300120525796738,8959300120525796613,8959300120525796498,8959300120525796373,8959300120525796258,8959300120525796134,8959300120525796019,8959300120525795896,8959300120525795771,8959300120525795656,8959300120525795532,8959300120525795417,8959300120525795292,8959300120525795177,8959300120525795052,8959300120525794816,8959300120525794931,8959300120525794691,8959300120525794576,8959300120525794451,8959300120525794337,8959300120525794212,8959300120525794097,8959300120525793974,8959300120525793859,8959300120525793735,8959300120525793610,8959300120525793495,8959300120525793370,8959300120525793255,8959300120525793131,8959300120525793016,8959300120525792893,8959300120525792778,8959300120525792653,8959300120525792539,8959300120525792414,8959300120525801959,8959300120525780773,8959300120525810679,8959300120525810554,8959300120525810430,8959300120525810315,8959300120525810190,8959300120525810075,8959300120525809952,8959300120525809838,8959300120525809713,8959300120525809598,8959300120525809473,8959300120525809358,8959300120525809234,8959300120525809119,8959300120525808996,8959300120525808871,8959300120525808756,8959300120525808632,8959300120525808517,8959300120525792299,8959300120525792174,8959300120525792059,8959300120525791937,8959300120525791812,8959300120525791697,8959300120525791572,8959300120525791457,8959300120525791333,8959300120525791218,8959300120525791093,8959300120525790970,8959300120525790855,8959300120525790731,8959300120525790616,8959300120525801207,8959300120525800365,8959300120525800480,8959300120525801561,8959300120525801686,8959300120525801801,8959300120525801926,8959300120525801322,8959300120525799401,8959300120525800241,8959300120525799526,8959300120525799641,8959300120525801447,8959300120525799880,8959300120525799765</v>
          </cell>
          <cell r="AZ1516" t="str">
            <v>SIMCARD</v>
          </cell>
          <cell r="BA1516" t="str">
            <v/>
          </cell>
        </row>
        <row r="1517">
          <cell r="A1517" t="str">
            <v>TK-7528</v>
          </cell>
          <cell r="B1517" t="str">
            <v>MDELIVERY</v>
          </cell>
          <cell r="C1517">
            <v>44923</v>
          </cell>
          <cell r="D1517" t="str">
            <v>FLEXNET ECUADOR - MDELIVERY</v>
          </cell>
          <cell r="E1517" t="str">
            <v>CALLE 28 DE JUNIO S/N Y GARCIA MORENO ENTRADA LLANO GRANDE</v>
          </cell>
          <cell r="H1517" t="str">
            <v>170208</v>
          </cell>
          <cell r="I1517" t="str">
            <v>QUITO</v>
          </cell>
          <cell r="J1517" t="str">
            <v>PICHINCHA</v>
          </cell>
          <cell r="K1517" t="str">
            <v>OTECEL</v>
          </cell>
          <cell r="L1517" t="str">
            <v>AVDA SIMÓN BOLIVAR Y VIA NAYON CONJUNTO CORPORATIVO EKOPARK TORRE 3 TELEFONICA</v>
          </cell>
          <cell r="O1517" t="str">
            <v>QUITO</v>
          </cell>
          <cell r="P1517" t="str">
            <v>QUITO</v>
          </cell>
          <cell r="Q1517" t="str">
            <v>PICHINCHA</v>
          </cell>
          <cell r="R1517" t="str">
            <v>TK-7528</v>
          </cell>
          <cell r="W1517" t="str">
            <v/>
          </cell>
          <cell r="X1517" t="str">
            <v>098299225</v>
          </cell>
          <cell r="AA1517">
            <v>44923</v>
          </cell>
          <cell r="AD1517">
            <v>1</v>
          </cell>
          <cell r="AE1517">
            <v>1</v>
          </cell>
          <cell r="AH1517" t="str">
            <v/>
          </cell>
          <cell r="AI1517" t="str">
            <v>DESPACHO</v>
          </cell>
          <cell r="AJ1517" t="str">
            <v>Normal</v>
          </cell>
          <cell r="AL1517" t="str">
            <v>NO</v>
          </cell>
          <cell r="AN1517" t="str">
            <v/>
          </cell>
          <cell r="AO1517" t="str">
            <v>CANAL ONLINE</v>
          </cell>
          <cell r="AP1517">
            <v>44923</v>
          </cell>
          <cell r="AR1517" t="str">
            <v>MDELIVERY_TK-7528</v>
          </cell>
          <cell r="AU1517" t="str">
            <v>BTC</v>
          </cell>
          <cell r="AV1517">
            <v>0</v>
          </cell>
          <cell r="AX1517" t="str">
            <v>EN_PROCESO</v>
          </cell>
          <cell r="AY1517" t="str">
            <v>ESIM MOVISTAR_ESIM EVOUCHERS CODE QR: 1 und - sn. 8959300120525791929</v>
          </cell>
          <cell r="AZ1517" t="str">
            <v>SIMCARD</v>
          </cell>
          <cell r="BA1517" t="str">
            <v/>
          </cell>
        </row>
        <row r="1518">
          <cell r="A1518" t="str">
            <v>TK-7532</v>
          </cell>
          <cell r="B1518" t="str">
            <v>MDELIVERY</v>
          </cell>
          <cell r="C1518">
            <v>44923</v>
          </cell>
          <cell r="D1518" t="str">
            <v>FLEXNET ECUADOR - MDELIVERY</v>
          </cell>
          <cell r="E1518" t="str">
            <v>CALLE 28 DE JUNIO S/N Y GARCIA MORENO ENTRADA LLANO GRANDE</v>
          </cell>
          <cell r="H1518" t="str">
            <v>170208</v>
          </cell>
          <cell r="I1518" t="str">
            <v>QUITO</v>
          </cell>
          <cell r="J1518" t="str">
            <v>PICHINCHA</v>
          </cell>
          <cell r="K1518" t="str">
            <v>OTECEL</v>
          </cell>
          <cell r="L1518" t="str">
            <v>AVDA SIMÓN BOLIVAR Y VIA NAYON CONJUNTO CORPORATIVO EKOPARK TORRE 3 TELEFONICA</v>
          </cell>
          <cell r="O1518" t="str">
            <v>QUITO</v>
          </cell>
          <cell r="P1518" t="str">
            <v>QUITO</v>
          </cell>
          <cell r="Q1518" t="str">
            <v>PICHINCHA</v>
          </cell>
          <cell r="R1518" t="str">
            <v>TK-7532</v>
          </cell>
          <cell r="W1518" t="str">
            <v/>
          </cell>
          <cell r="X1518" t="str">
            <v>098299225</v>
          </cell>
          <cell r="AA1518">
            <v>44923</v>
          </cell>
          <cell r="AD1518">
            <v>1</v>
          </cell>
          <cell r="AE1518">
            <v>1</v>
          </cell>
          <cell r="AH1518" t="str">
            <v/>
          </cell>
          <cell r="AI1518" t="str">
            <v>DESPACHO</v>
          </cell>
          <cell r="AJ1518" t="str">
            <v>Normal</v>
          </cell>
          <cell r="AL1518" t="str">
            <v>NO</v>
          </cell>
          <cell r="AN1518" t="str">
            <v/>
          </cell>
          <cell r="AO1518" t="str">
            <v>CANAL ONLINE</v>
          </cell>
          <cell r="AP1518">
            <v>44923</v>
          </cell>
          <cell r="AR1518" t="str">
            <v>MDELIVERY_TK-7532</v>
          </cell>
          <cell r="AU1518" t="str">
            <v>BTC</v>
          </cell>
          <cell r="AV1518">
            <v>0</v>
          </cell>
          <cell r="AX1518" t="str">
            <v>EN_PROCESO</v>
          </cell>
          <cell r="AY1518" t="str">
            <v>ESIM MOVISTAR_ESIM EVOUCHERS CODE QR: 1 und - sn. 8959300120525790129</v>
          </cell>
          <cell r="AZ1518" t="str">
            <v>SIMCARD</v>
          </cell>
          <cell r="BA1518" t="str">
            <v/>
          </cell>
        </row>
        <row r="1519">
          <cell r="A1519" t="str">
            <v>TK-7533</v>
          </cell>
          <cell r="B1519" t="str">
            <v>MDELIVERY</v>
          </cell>
          <cell r="C1519">
            <v>44923</v>
          </cell>
          <cell r="D1519" t="str">
            <v>FLEXNET ECUADOR - MDELIVERY</v>
          </cell>
          <cell r="E1519" t="str">
            <v>CALLE 28 DE JUNIO S/N Y GARCIA MORENO ENTRADA LLANO GRANDE</v>
          </cell>
          <cell r="H1519" t="str">
            <v>170208</v>
          </cell>
          <cell r="I1519" t="str">
            <v>QUITO</v>
          </cell>
          <cell r="J1519" t="str">
            <v>PICHINCHA</v>
          </cell>
          <cell r="K1519" t="str">
            <v>OTECEL</v>
          </cell>
          <cell r="L1519" t="str">
            <v>AVDA SIMÓN BOLIVAR Y VIA NAYON CONJUNTO CORPORATIVO EKOPARK TORRE 3 TELEFONICA</v>
          </cell>
          <cell r="O1519" t="str">
            <v>QUITO</v>
          </cell>
          <cell r="P1519" t="str">
            <v>QUITO</v>
          </cell>
          <cell r="Q1519" t="str">
            <v>PICHINCHA</v>
          </cell>
          <cell r="R1519" t="str">
            <v>TK-7533</v>
          </cell>
          <cell r="W1519" t="str">
            <v/>
          </cell>
          <cell r="X1519" t="str">
            <v>098299225</v>
          </cell>
          <cell r="AA1519">
            <v>44923</v>
          </cell>
          <cell r="AD1519">
            <v>1</v>
          </cell>
          <cell r="AE1519">
            <v>1</v>
          </cell>
          <cell r="AH1519" t="str">
            <v/>
          </cell>
          <cell r="AI1519" t="str">
            <v>DESPACHO</v>
          </cell>
          <cell r="AJ1519" t="str">
            <v>Normal</v>
          </cell>
          <cell r="AL1519" t="str">
            <v>NO</v>
          </cell>
          <cell r="AN1519" t="str">
            <v/>
          </cell>
          <cell r="AO1519" t="str">
            <v>CANAL ONLINE</v>
          </cell>
          <cell r="AP1519">
            <v>44923</v>
          </cell>
          <cell r="AR1519" t="str">
            <v>MDELIVERY_TK-7533</v>
          </cell>
          <cell r="AU1519" t="str">
            <v>BTC</v>
          </cell>
          <cell r="AV1519">
            <v>0</v>
          </cell>
          <cell r="AX1519" t="str">
            <v>EN_PROCESO</v>
          </cell>
          <cell r="AY1519" t="str">
            <v>ESIM MOVISTAR_ESIM EVOUCHERS CODE QR: 1 und - sn. 8959300120525790608</v>
          </cell>
          <cell r="AZ1519" t="str">
            <v>SIMCARD</v>
          </cell>
          <cell r="BA1519" t="str">
            <v/>
          </cell>
        </row>
        <row r="1520">
          <cell r="A1520" t="str">
            <v>TK-7534</v>
          </cell>
          <cell r="B1520" t="str">
            <v>MDELIVERY</v>
          </cell>
          <cell r="C1520">
            <v>44923</v>
          </cell>
          <cell r="D1520" t="str">
            <v>FLEXNET ECUADOR - MDELIVERY</v>
          </cell>
          <cell r="E1520" t="str">
            <v>CALLE 28 DE JUNIO S/N Y GARCIA MORENO ENTRADA LLANO GRANDE</v>
          </cell>
          <cell r="H1520" t="str">
            <v>170208</v>
          </cell>
          <cell r="I1520" t="str">
            <v>QUITO</v>
          </cell>
          <cell r="J1520" t="str">
            <v>PICHINCHA</v>
          </cell>
          <cell r="K1520" t="str">
            <v>OTECEL</v>
          </cell>
          <cell r="L1520" t="str">
            <v>AVDA SIMÓN BOLIVAR Y VIA NAYON CONJUNTO CORPORATIVO EKOPARK TORRE 3 TELEFONICA</v>
          </cell>
          <cell r="O1520" t="str">
            <v>QUITO</v>
          </cell>
          <cell r="P1520" t="str">
            <v>QUITO</v>
          </cell>
          <cell r="Q1520" t="str">
            <v>PICHINCHA</v>
          </cell>
          <cell r="R1520" t="str">
            <v>TK-7534</v>
          </cell>
          <cell r="W1520" t="str">
            <v/>
          </cell>
          <cell r="X1520" t="str">
            <v>098299225</v>
          </cell>
          <cell r="AA1520">
            <v>44923</v>
          </cell>
          <cell r="AD1520">
            <v>1</v>
          </cell>
          <cell r="AE1520">
            <v>1</v>
          </cell>
          <cell r="AH1520" t="str">
            <v/>
          </cell>
          <cell r="AI1520" t="str">
            <v>DESPACHO</v>
          </cell>
          <cell r="AJ1520" t="str">
            <v>Normal</v>
          </cell>
          <cell r="AL1520" t="str">
            <v>NO</v>
          </cell>
          <cell r="AN1520" t="str">
            <v/>
          </cell>
          <cell r="AO1520" t="str">
            <v>CANAL ONLINE</v>
          </cell>
          <cell r="AP1520">
            <v>44923</v>
          </cell>
          <cell r="AR1520" t="str">
            <v>MDELIVERY_TK-7534</v>
          </cell>
          <cell r="AU1520" t="str">
            <v>BTC</v>
          </cell>
          <cell r="AV1520">
            <v>0</v>
          </cell>
          <cell r="AX1520" t="str">
            <v>EN_PROCESO</v>
          </cell>
          <cell r="AY1520" t="str">
            <v>ESIM MOVISTAR_ESIM EVOUCHERS CODE QR: 1 und - sn. 8959300120525790723</v>
          </cell>
          <cell r="AZ1520" t="str">
            <v>SIMCARD</v>
          </cell>
          <cell r="BA1520" t="str">
            <v/>
          </cell>
        </row>
        <row r="1521">
          <cell r="A1521" t="str">
            <v>TK-7537</v>
          </cell>
          <cell r="B1521" t="str">
            <v>MDELIVERY</v>
          </cell>
          <cell r="C1521">
            <v>44923</v>
          </cell>
          <cell r="D1521" t="str">
            <v>FLEXNET ECUADOR - MDELIVERY</v>
          </cell>
          <cell r="E1521" t="str">
            <v>CALLE 28 DE JUNIO S/N Y GARCIA MORENO ENTRADA LLANO GRANDE</v>
          </cell>
          <cell r="H1521" t="str">
            <v>170208</v>
          </cell>
          <cell r="I1521" t="str">
            <v>QUITO</v>
          </cell>
          <cell r="J1521" t="str">
            <v>PICHINCHA</v>
          </cell>
          <cell r="K1521" t="str">
            <v>OTECEL</v>
          </cell>
          <cell r="L1521" t="str">
            <v>AVDA SIMÓN BOLIVAR Y VIA NAYON CONJUNTO CORPORATIVO EKOPARK TORRE 3 TELEFONICA</v>
          </cell>
          <cell r="O1521" t="str">
            <v>QUITO</v>
          </cell>
          <cell r="P1521" t="str">
            <v>QUITO</v>
          </cell>
          <cell r="Q1521" t="str">
            <v>PICHINCHA</v>
          </cell>
          <cell r="R1521" t="str">
            <v>TK-7537</v>
          </cell>
          <cell r="W1521" t="str">
            <v/>
          </cell>
          <cell r="X1521" t="str">
            <v>098299225</v>
          </cell>
          <cell r="AA1521">
            <v>44923</v>
          </cell>
          <cell r="AD1521">
            <v>1</v>
          </cell>
          <cell r="AE1521">
            <v>1</v>
          </cell>
          <cell r="AH1521" t="str">
            <v/>
          </cell>
          <cell r="AI1521" t="str">
            <v>DESPACHO</v>
          </cell>
          <cell r="AJ1521" t="str">
            <v>Normal</v>
          </cell>
          <cell r="AL1521" t="str">
            <v>NO</v>
          </cell>
          <cell r="AN1521" t="str">
            <v/>
          </cell>
          <cell r="AO1521" t="str">
            <v>CANAL ONLINE</v>
          </cell>
          <cell r="AP1521">
            <v>44923</v>
          </cell>
          <cell r="AR1521" t="str">
            <v>MDELIVERY_TK-7537</v>
          </cell>
          <cell r="AU1521" t="str">
            <v>BTC</v>
          </cell>
          <cell r="AV1521">
            <v>0</v>
          </cell>
          <cell r="AX1521" t="str">
            <v>EN_PROCESO</v>
          </cell>
          <cell r="AY1521" t="str">
            <v>ESIM MOVISTAR_ESIM EVOUCHERS CODE QR: 1 und - sn. 8959300120525791325</v>
          </cell>
          <cell r="AZ1521" t="str">
            <v>SIMCARD</v>
          </cell>
          <cell r="BA1521" t="str">
            <v/>
          </cell>
        </row>
        <row r="1522">
          <cell r="A1522" t="str">
            <v>TK-7538</v>
          </cell>
          <cell r="B1522" t="str">
            <v>MDELIVERY</v>
          </cell>
          <cell r="C1522">
            <v>44923</v>
          </cell>
          <cell r="D1522" t="str">
            <v>FLEXNET ECUADOR - MDELIVERY</v>
          </cell>
          <cell r="E1522" t="str">
            <v>CALLE 28 DE JUNIO S/N Y GARCIA MORENO ENTRADA LLANO GRANDE</v>
          </cell>
          <cell r="H1522" t="str">
            <v>170208</v>
          </cell>
          <cell r="I1522" t="str">
            <v>QUITO</v>
          </cell>
          <cell r="J1522" t="str">
            <v>PICHINCHA</v>
          </cell>
          <cell r="K1522" t="str">
            <v>OTECEL</v>
          </cell>
          <cell r="L1522" t="str">
            <v>AVDA SIMÓN BOLIVAR Y VIA NAYON CONJUNTO CORPORATIVO EKOPARK TORRE 3 TELEFONICA</v>
          </cell>
          <cell r="O1522" t="str">
            <v>QUITO</v>
          </cell>
          <cell r="P1522" t="str">
            <v>QUITO</v>
          </cell>
          <cell r="Q1522" t="str">
            <v>PICHINCHA</v>
          </cell>
          <cell r="R1522" t="str">
            <v>TK-7538</v>
          </cell>
          <cell r="W1522" t="str">
            <v/>
          </cell>
          <cell r="X1522" t="str">
            <v>098299225</v>
          </cell>
          <cell r="AA1522">
            <v>44923</v>
          </cell>
          <cell r="AD1522">
            <v>1</v>
          </cell>
          <cell r="AE1522">
            <v>1</v>
          </cell>
          <cell r="AH1522" t="str">
            <v/>
          </cell>
          <cell r="AI1522" t="str">
            <v>DESPACHO</v>
          </cell>
          <cell r="AJ1522" t="str">
            <v>Normal</v>
          </cell>
          <cell r="AL1522" t="str">
            <v>NO</v>
          </cell>
          <cell r="AN1522" t="str">
            <v/>
          </cell>
          <cell r="AO1522" t="str">
            <v>CANAL ONLINE</v>
          </cell>
          <cell r="AP1522">
            <v>44923</v>
          </cell>
          <cell r="AR1522" t="str">
            <v>MDELIVERY_TK-7538</v>
          </cell>
          <cell r="AU1522" t="str">
            <v>BTC</v>
          </cell>
          <cell r="AV1522">
            <v>0</v>
          </cell>
          <cell r="AX1522" t="str">
            <v>EN_PROCESO</v>
          </cell>
          <cell r="AY1522" t="str">
            <v>ESIM MOVISTAR_ESIM EVOUCHERS CODE QR: 1 und - sn. 8959300120525791440</v>
          </cell>
          <cell r="AZ1522" t="str">
            <v>SIMCARD</v>
          </cell>
          <cell r="BA1522" t="str">
            <v/>
          </cell>
        </row>
        <row r="1523">
          <cell r="A1523" t="str">
            <v>TK-7539</v>
          </cell>
          <cell r="B1523" t="str">
            <v>MDELIVERY</v>
          </cell>
          <cell r="C1523">
            <v>44923</v>
          </cell>
          <cell r="D1523" t="str">
            <v>FLEXNET ECUADOR - MDELIVERY</v>
          </cell>
          <cell r="E1523" t="str">
            <v>CALLE 28 DE JUNIO S/N Y GARCIA MORENO ENTRADA LLANO GRANDE</v>
          </cell>
          <cell r="H1523" t="str">
            <v>170208</v>
          </cell>
          <cell r="I1523" t="str">
            <v>QUITO</v>
          </cell>
          <cell r="J1523" t="str">
            <v>PICHINCHA</v>
          </cell>
          <cell r="K1523" t="str">
            <v>OTECEL</v>
          </cell>
          <cell r="L1523" t="str">
            <v>AVDA SIMÓN BOLIVAR Y VIA NAYON CONJUNTO CORPORATIVO EKOPARK TORRE 3 TELEFONICA</v>
          </cell>
          <cell r="O1523" t="str">
            <v>QUITO</v>
          </cell>
          <cell r="P1523" t="str">
            <v>QUITO</v>
          </cell>
          <cell r="Q1523" t="str">
            <v>PICHINCHA</v>
          </cell>
          <cell r="R1523" t="str">
            <v>TK-7539</v>
          </cell>
          <cell r="W1523" t="str">
            <v/>
          </cell>
          <cell r="X1523" t="str">
            <v>098299225</v>
          </cell>
          <cell r="AA1523">
            <v>44923</v>
          </cell>
          <cell r="AD1523">
            <v>1</v>
          </cell>
          <cell r="AE1523">
            <v>1</v>
          </cell>
          <cell r="AH1523" t="str">
            <v/>
          </cell>
          <cell r="AI1523" t="str">
            <v>DESPACHO</v>
          </cell>
          <cell r="AJ1523" t="str">
            <v>Normal</v>
          </cell>
          <cell r="AL1523" t="str">
            <v>NO</v>
          </cell>
          <cell r="AN1523" t="str">
            <v/>
          </cell>
          <cell r="AO1523" t="str">
            <v>CANAL ONLINE</v>
          </cell>
          <cell r="AP1523">
            <v>44923</v>
          </cell>
          <cell r="AR1523" t="str">
            <v>MDELIVERY_TK-7539</v>
          </cell>
          <cell r="AU1523" t="str">
            <v>BTC</v>
          </cell>
          <cell r="AV1523">
            <v>0</v>
          </cell>
          <cell r="AX1523" t="str">
            <v>EN_PROCESO</v>
          </cell>
          <cell r="AY1523" t="str">
            <v>ESIM MOVISTAR_ESIM EVOUCHERS CODE QR: 1 und - sn. 8959300120525790962</v>
          </cell>
          <cell r="AZ1523" t="str">
            <v>SIMCARD</v>
          </cell>
          <cell r="BA1523" t="str">
            <v/>
          </cell>
        </row>
        <row r="1524">
          <cell r="A1524" t="str">
            <v>TK-7540</v>
          </cell>
          <cell r="B1524" t="str">
            <v>MDELIVERY</v>
          </cell>
          <cell r="C1524">
            <v>44923</v>
          </cell>
          <cell r="D1524" t="str">
            <v>FLEXNET ECUADOR - MDELIVERY</v>
          </cell>
          <cell r="E1524" t="str">
            <v>CALLE 28 DE JUNIO S/N Y GARCIA MORENO ENTRADA LLANO GRANDE</v>
          </cell>
          <cell r="H1524" t="str">
            <v>170208</v>
          </cell>
          <cell r="I1524" t="str">
            <v>QUITO</v>
          </cell>
          <cell r="J1524" t="str">
            <v>PICHINCHA</v>
          </cell>
          <cell r="K1524" t="str">
            <v>OTECEL</v>
          </cell>
          <cell r="L1524" t="str">
            <v>AVDA SIMÓN BOLIVAR Y VIA NAYON CONJUNTO CORPORATIVO EKOPARK TORRE 3 TELEFONICA</v>
          </cell>
          <cell r="O1524" t="str">
            <v>QUITO</v>
          </cell>
          <cell r="P1524" t="str">
            <v>QUITO</v>
          </cell>
          <cell r="Q1524" t="str">
            <v>PICHINCHA</v>
          </cell>
          <cell r="R1524" t="str">
            <v>TK-7540</v>
          </cell>
          <cell r="W1524" t="str">
            <v/>
          </cell>
          <cell r="X1524" t="str">
            <v>098299225</v>
          </cell>
          <cell r="AA1524">
            <v>44923</v>
          </cell>
          <cell r="AD1524">
            <v>1</v>
          </cell>
          <cell r="AE1524">
            <v>1</v>
          </cell>
          <cell r="AH1524" t="str">
            <v/>
          </cell>
          <cell r="AI1524" t="str">
            <v>DESPACHO</v>
          </cell>
          <cell r="AJ1524" t="str">
            <v>Normal</v>
          </cell>
          <cell r="AL1524" t="str">
            <v>NO</v>
          </cell>
          <cell r="AN1524" t="str">
            <v/>
          </cell>
          <cell r="AO1524" t="str">
            <v>CANAL ONLINE</v>
          </cell>
          <cell r="AP1524">
            <v>44923</v>
          </cell>
          <cell r="AR1524" t="str">
            <v>MDELIVERY_TK-7540</v>
          </cell>
          <cell r="AU1524" t="str">
            <v>BTC</v>
          </cell>
          <cell r="AV1524">
            <v>0</v>
          </cell>
          <cell r="AX1524" t="str">
            <v>EN_PROCESO</v>
          </cell>
          <cell r="AY1524" t="str">
            <v>ESIM MOVISTAR_ESIM EVOUCHERS CODE QR: 1 und - sn. 8959300120525791564</v>
          </cell>
          <cell r="AZ1524" t="str">
            <v>SIMCARD</v>
          </cell>
          <cell r="BA1524" t="str">
            <v/>
          </cell>
        </row>
        <row r="1525">
          <cell r="A1525" t="str">
            <v>TK-7541</v>
          </cell>
          <cell r="B1525" t="str">
            <v>MDELIVERY</v>
          </cell>
          <cell r="C1525">
            <v>44923</v>
          </cell>
          <cell r="D1525" t="str">
            <v>FLEXNET ECUADOR - MDELIVERY</v>
          </cell>
          <cell r="E1525" t="str">
            <v>CALLE 28 DE JUNIO S/N Y GARCIA MORENO ENTRADA LLANO GRANDE</v>
          </cell>
          <cell r="H1525" t="str">
            <v>170208</v>
          </cell>
          <cell r="I1525" t="str">
            <v>QUITO</v>
          </cell>
          <cell r="J1525" t="str">
            <v>PICHINCHA</v>
          </cell>
          <cell r="K1525" t="str">
            <v>OTECEL</v>
          </cell>
          <cell r="L1525" t="str">
            <v>AVDA SIMÓN BOLIVAR Y VIA NAYON CONJUNTO CORPORATIVO EKOPARK TORRE 3 TELEFONICA</v>
          </cell>
          <cell r="O1525" t="str">
            <v>QUITO</v>
          </cell>
          <cell r="P1525" t="str">
            <v>QUITO</v>
          </cell>
          <cell r="Q1525" t="str">
            <v>PICHINCHA</v>
          </cell>
          <cell r="R1525" t="str">
            <v>TK-7541</v>
          </cell>
          <cell r="W1525" t="str">
            <v/>
          </cell>
          <cell r="X1525" t="str">
            <v>098299225</v>
          </cell>
          <cell r="AA1525">
            <v>44923</v>
          </cell>
          <cell r="AD1525">
            <v>1</v>
          </cell>
          <cell r="AE1525">
            <v>1</v>
          </cell>
          <cell r="AH1525" t="str">
            <v/>
          </cell>
          <cell r="AI1525" t="str">
            <v>DESPACHO</v>
          </cell>
          <cell r="AJ1525" t="str">
            <v>Normal</v>
          </cell>
          <cell r="AL1525" t="str">
            <v>NO</v>
          </cell>
          <cell r="AN1525" t="str">
            <v/>
          </cell>
          <cell r="AO1525" t="str">
            <v>CANAL ONLINE</v>
          </cell>
          <cell r="AP1525">
            <v>44923</v>
          </cell>
          <cell r="AR1525" t="str">
            <v>MDELIVERY_TK-7541</v>
          </cell>
          <cell r="AU1525" t="str">
            <v>BTC</v>
          </cell>
          <cell r="AV1525">
            <v>0</v>
          </cell>
          <cell r="AX1525" t="str">
            <v>EN_PROCESO</v>
          </cell>
          <cell r="AY1525" t="str">
            <v>ESIM MOVISTAR_ESIM EVOUCHERS CODE QR: 1 und - sn. 8959300120525790848</v>
          </cell>
          <cell r="AZ1525" t="str">
            <v>SIMCARD</v>
          </cell>
          <cell r="BA1525" t="str">
            <v/>
          </cell>
        </row>
        <row r="1526">
          <cell r="A1526" t="str">
            <v>TK-7542</v>
          </cell>
          <cell r="B1526" t="str">
            <v>MDELIVERY</v>
          </cell>
          <cell r="C1526">
            <v>44923</v>
          </cell>
          <cell r="D1526" t="str">
            <v>FLEXNET ECUADOR - MDELIVERY</v>
          </cell>
          <cell r="E1526" t="str">
            <v>CALLE 28 DE JUNIO S/N Y GARCIA MORENO ENTRADA LLANO GRANDE</v>
          </cell>
          <cell r="H1526" t="str">
            <v>170208</v>
          </cell>
          <cell r="I1526" t="str">
            <v>QUITO</v>
          </cell>
          <cell r="J1526" t="str">
            <v>PICHINCHA</v>
          </cell>
          <cell r="K1526" t="str">
            <v>OTECEL</v>
          </cell>
          <cell r="L1526" t="str">
            <v>AVDA SIMÓN BOLIVAR Y VIA NAYON CONJUNTO CORPORATIVO EKOPARK TORRE 3 TELEFONICA</v>
          </cell>
          <cell r="O1526" t="str">
            <v>QUITO</v>
          </cell>
          <cell r="P1526" t="str">
            <v>QUITO</v>
          </cell>
          <cell r="Q1526" t="str">
            <v>PICHINCHA</v>
          </cell>
          <cell r="R1526" t="str">
            <v>TK-7542</v>
          </cell>
          <cell r="W1526" t="str">
            <v/>
          </cell>
          <cell r="X1526" t="str">
            <v>098299225</v>
          </cell>
          <cell r="AA1526">
            <v>44923</v>
          </cell>
          <cell r="AD1526">
            <v>1</v>
          </cell>
          <cell r="AE1526">
            <v>1</v>
          </cell>
          <cell r="AH1526" t="str">
            <v/>
          </cell>
          <cell r="AI1526" t="str">
            <v>DESPACHO</v>
          </cell>
          <cell r="AJ1526" t="str">
            <v>Normal</v>
          </cell>
          <cell r="AL1526" t="str">
            <v>NO</v>
          </cell>
          <cell r="AN1526" t="str">
            <v/>
          </cell>
          <cell r="AO1526" t="str">
            <v>CANAL ONLINE</v>
          </cell>
          <cell r="AP1526">
            <v>44923</v>
          </cell>
          <cell r="AR1526" t="str">
            <v>MDELIVERY_TK-7542</v>
          </cell>
          <cell r="AU1526" t="str">
            <v>BTC</v>
          </cell>
          <cell r="AV1526">
            <v>0</v>
          </cell>
          <cell r="AX1526" t="str">
            <v>EN_PROCESO</v>
          </cell>
          <cell r="AY1526" t="str">
            <v>ESIM MOVISTAR_ESIM EVOUCHERS CODE QR: 1 und - sn. 8959300120525791200</v>
          </cell>
          <cell r="AZ1526" t="str">
            <v>SIMCARD</v>
          </cell>
          <cell r="BA1526" t="str">
            <v/>
          </cell>
        </row>
        <row r="1527">
          <cell r="A1527" t="str">
            <v>TK-7543</v>
          </cell>
          <cell r="B1527" t="str">
            <v>MDELIVERY</v>
          </cell>
          <cell r="C1527">
            <v>44923</v>
          </cell>
          <cell r="D1527" t="str">
            <v>FLEXNET ECUADOR - MDELIVERY</v>
          </cell>
          <cell r="E1527" t="str">
            <v>CALLE 28 DE JUNIO S/N Y GARCIA MORENO ENTRADA LLANO GRANDE</v>
          </cell>
          <cell r="H1527" t="str">
            <v>170208</v>
          </cell>
          <cell r="I1527" t="str">
            <v>QUITO</v>
          </cell>
          <cell r="J1527" t="str">
            <v>PICHINCHA</v>
          </cell>
          <cell r="K1527" t="str">
            <v>OTECEL</v>
          </cell>
          <cell r="L1527" t="str">
            <v>AVDA SIMÓN BOLIVAR Y VIA NAYON CONJUNTO CORPORATIVO EKOPARK TORRE 3 TELEFONICA</v>
          </cell>
          <cell r="O1527" t="str">
            <v>QUITO</v>
          </cell>
          <cell r="P1527" t="str">
            <v>QUITO</v>
          </cell>
          <cell r="Q1527" t="str">
            <v>PICHINCHA</v>
          </cell>
          <cell r="R1527" t="str">
            <v>TK-7543</v>
          </cell>
          <cell r="W1527" t="str">
            <v/>
          </cell>
          <cell r="X1527" t="str">
            <v>098299225</v>
          </cell>
          <cell r="AA1527">
            <v>44923</v>
          </cell>
          <cell r="AD1527">
            <v>1</v>
          </cell>
          <cell r="AE1527">
            <v>1</v>
          </cell>
          <cell r="AH1527" t="str">
            <v/>
          </cell>
          <cell r="AI1527" t="str">
            <v>DESPACHO</v>
          </cell>
          <cell r="AJ1527" t="str">
            <v>Normal</v>
          </cell>
          <cell r="AL1527" t="str">
            <v>NO</v>
          </cell>
          <cell r="AN1527" t="str">
            <v/>
          </cell>
          <cell r="AO1527" t="str">
            <v>CANAL ONLINE</v>
          </cell>
          <cell r="AP1527">
            <v>44923</v>
          </cell>
          <cell r="AR1527" t="str">
            <v>MDELIVERY_TK-7543</v>
          </cell>
          <cell r="AU1527" t="str">
            <v>BTC</v>
          </cell>
          <cell r="AV1527">
            <v>0</v>
          </cell>
          <cell r="AX1527" t="str">
            <v>EN_PROCESO</v>
          </cell>
          <cell r="AY1527" t="str">
            <v>ESIM MOVISTAR_ESIM EVOUCHERS CODE QR: 1 und - sn. 8959300120525791085</v>
          </cell>
          <cell r="AZ1527" t="str">
            <v>SIMCARD</v>
          </cell>
          <cell r="BA1527" t="str">
            <v/>
          </cell>
        </row>
        <row r="1528">
          <cell r="A1528" t="str">
            <v>TK-7544</v>
          </cell>
          <cell r="B1528" t="str">
            <v>MDELIVERY</v>
          </cell>
          <cell r="C1528">
            <v>44923</v>
          </cell>
          <cell r="D1528" t="str">
            <v>FLEXNET ECUADOR - MDELIVERY</v>
          </cell>
          <cell r="E1528" t="str">
            <v>CALLE 28 DE JUNIO S/N Y GARCIA MORENO ENTRADA LLANO GRANDE</v>
          </cell>
          <cell r="H1528" t="str">
            <v>170208</v>
          </cell>
          <cell r="I1528" t="str">
            <v>QUITO</v>
          </cell>
          <cell r="J1528" t="str">
            <v>PICHINCHA</v>
          </cell>
          <cell r="K1528" t="str">
            <v>OTECEL</v>
          </cell>
          <cell r="L1528" t="str">
            <v>AVDA SIMÓN BOLIVAR Y VIA NAYON CONJUNTO CORPORATIVO EKOPARK TORRE 3 TELEFONICA</v>
          </cell>
          <cell r="O1528" t="str">
            <v>QUITO</v>
          </cell>
          <cell r="P1528" t="str">
            <v>QUITO</v>
          </cell>
          <cell r="Q1528" t="str">
            <v>PICHINCHA</v>
          </cell>
          <cell r="R1528" t="str">
            <v>TK-7544</v>
          </cell>
          <cell r="W1528" t="str">
            <v/>
          </cell>
          <cell r="X1528" t="str">
            <v>098299225</v>
          </cell>
          <cell r="AA1528">
            <v>44923</v>
          </cell>
          <cell r="AD1528">
            <v>1</v>
          </cell>
          <cell r="AE1528">
            <v>1</v>
          </cell>
          <cell r="AH1528" t="str">
            <v/>
          </cell>
          <cell r="AI1528" t="str">
            <v>DESPACHO</v>
          </cell>
          <cell r="AJ1528" t="str">
            <v>Normal</v>
          </cell>
          <cell r="AL1528" t="str">
            <v>NO</v>
          </cell>
          <cell r="AN1528" t="str">
            <v/>
          </cell>
          <cell r="AO1528" t="str">
            <v>CANAL ONLINE</v>
          </cell>
          <cell r="AP1528">
            <v>44923</v>
          </cell>
          <cell r="AR1528" t="str">
            <v>MDELIVERY_TK-7544</v>
          </cell>
          <cell r="AU1528" t="str">
            <v>BTC</v>
          </cell>
          <cell r="AV1528">
            <v>0</v>
          </cell>
          <cell r="AX1528" t="str">
            <v>EN_PROCESO</v>
          </cell>
          <cell r="AY1528" t="str">
            <v>ESIM MOVISTAR_ESIM EVOUCHERS CODE QR: 1 und - sn. 8959300120525790004</v>
          </cell>
          <cell r="AZ1528" t="str">
            <v>SIMCARD</v>
          </cell>
          <cell r="BA1528" t="str">
            <v/>
          </cell>
        </row>
        <row r="1529">
          <cell r="A1529" t="str">
            <v>TK-7545</v>
          </cell>
          <cell r="B1529" t="str">
            <v>MDELIVERY</v>
          </cell>
          <cell r="C1529">
            <v>44923</v>
          </cell>
          <cell r="D1529" t="str">
            <v>FLEXNET ECUADOR - MDELIVERY</v>
          </cell>
          <cell r="E1529" t="str">
            <v>CALLE 28 DE JUNIO S/N Y GARCIA MORENO ENTRADA LLANO GRANDE</v>
          </cell>
          <cell r="H1529" t="str">
            <v>170208</v>
          </cell>
          <cell r="I1529" t="str">
            <v>QUITO</v>
          </cell>
          <cell r="J1529" t="str">
            <v>PICHINCHA</v>
          </cell>
          <cell r="K1529" t="str">
            <v>OTECEL</v>
          </cell>
          <cell r="L1529" t="str">
            <v>AVDA SIMÓN BOLIVAR Y VIA NAYON CONJUNTO CORPORATIVO EKOPARK TORRE 3 TELEFONICA</v>
          </cell>
          <cell r="O1529" t="str">
            <v>QUITO</v>
          </cell>
          <cell r="P1529" t="str">
            <v>QUITO</v>
          </cell>
          <cell r="Q1529" t="str">
            <v>PICHINCHA</v>
          </cell>
          <cell r="R1529" t="str">
            <v>TK-7545</v>
          </cell>
          <cell r="W1529" t="str">
            <v/>
          </cell>
          <cell r="X1529" t="str">
            <v>098299225</v>
          </cell>
          <cell r="AA1529">
            <v>44923</v>
          </cell>
          <cell r="AD1529">
            <v>1</v>
          </cell>
          <cell r="AE1529">
            <v>1</v>
          </cell>
          <cell r="AH1529" t="str">
            <v/>
          </cell>
          <cell r="AI1529" t="str">
            <v>DESPACHO</v>
          </cell>
          <cell r="AJ1529" t="str">
            <v>Normal</v>
          </cell>
          <cell r="AL1529" t="str">
            <v>NO</v>
          </cell>
          <cell r="AN1529" t="str">
            <v/>
          </cell>
          <cell r="AO1529" t="str">
            <v>CANAL ONLINE</v>
          </cell>
          <cell r="AP1529">
            <v>44923</v>
          </cell>
          <cell r="AR1529" t="str">
            <v>MDELIVERY_TK-7545</v>
          </cell>
          <cell r="AU1529" t="str">
            <v>BTC</v>
          </cell>
          <cell r="AV1529">
            <v>0</v>
          </cell>
          <cell r="AX1529" t="str">
            <v>EN_PROCESO</v>
          </cell>
          <cell r="AY1529" t="str">
            <v>ESIM MOVISTAR_ESIM EVOUCHERS CODE QR: 1 und - sn. 8959300120525789881</v>
          </cell>
          <cell r="AZ1529" t="str">
            <v>SIMCARD</v>
          </cell>
          <cell r="BA1529" t="str">
            <v/>
          </cell>
        </row>
        <row r="1530">
          <cell r="A1530" t="str">
            <v>TK-7546</v>
          </cell>
          <cell r="B1530" t="str">
            <v>MDELIVERY</v>
          </cell>
          <cell r="C1530">
            <v>44923</v>
          </cell>
          <cell r="D1530" t="str">
            <v>FLEXNET ECUADOR - MDELIVERY</v>
          </cell>
          <cell r="E1530" t="str">
            <v>CALLE 28 DE JUNIO S/N Y GARCIA MORENO ENTRADA LLANO GRANDE</v>
          </cell>
          <cell r="H1530" t="str">
            <v>170208</v>
          </cell>
          <cell r="I1530" t="str">
            <v>QUITO</v>
          </cell>
          <cell r="J1530" t="str">
            <v>PICHINCHA</v>
          </cell>
          <cell r="K1530" t="str">
            <v>OTECEL</v>
          </cell>
          <cell r="L1530" t="str">
            <v>AVDA SIMÓN BOLIVAR Y VIA NAYON CONJUNTO CORPORATIVO EKOPARK TORRE 3 TELEFONICA</v>
          </cell>
          <cell r="O1530" t="str">
            <v>QUITO</v>
          </cell>
          <cell r="P1530" t="str">
            <v>QUITO</v>
          </cell>
          <cell r="Q1530" t="str">
            <v>PICHINCHA</v>
          </cell>
          <cell r="R1530" t="str">
            <v>TK-7546</v>
          </cell>
          <cell r="W1530" t="str">
            <v/>
          </cell>
          <cell r="X1530" t="str">
            <v>098299225</v>
          </cell>
          <cell r="AA1530">
            <v>44923</v>
          </cell>
          <cell r="AD1530">
            <v>1</v>
          </cell>
          <cell r="AE1530">
            <v>1</v>
          </cell>
          <cell r="AH1530" t="str">
            <v/>
          </cell>
          <cell r="AI1530" t="str">
            <v>DESPACHO</v>
          </cell>
          <cell r="AJ1530" t="str">
            <v>Normal</v>
          </cell>
          <cell r="AL1530" t="str">
            <v>NO</v>
          </cell>
          <cell r="AN1530" t="str">
            <v/>
          </cell>
          <cell r="AO1530" t="str">
            <v>CANAL ONLINE</v>
          </cell>
          <cell r="AP1530">
            <v>44923</v>
          </cell>
          <cell r="AR1530" t="str">
            <v>MDELIVERY_TK-7546</v>
          </cell>
          <cell r="AU1530" t="str">
            <v>BTC</v>
          </cell>
          <cell r="AV1530">
            <v>0</v>
          </cell>
          <cell r="AX1530" t="str">
            <v>EN_PROCESO</v>
          </cell>
          <cell r="AY1530" t="str">
            <v>ESIM MOVISTAR_ESIM EVOUCHERS CODE QR: 1 und - sn. 8959300120525792281</v>
          </cell>
          <cell r="AZ1530" t="str">
            <v>SIMCARD</v>
          </cell>
          <cell r="BA1530" t="str">
            <v/>
          </cell>
        </row>
        <row r="1531">
          <cell r="A1531" t="str">
            <v>TK-7547</v>
          </cell>
          <cell r="B1531" t="str">
            <v>MDELIVERY</v>
          </cell>
          <cell r="C1531">
            <v>44923</v>
          </cell>
          <cell r="D1531" t="str">
            <v>FLEXNET ECUADOR - MDELIVERY</v>
          </cell>
          <cell r="E1531" t="str">
            <v>CALLE 28 DE JUNIO S/N Y GARCIA MORENO ENTRADA LLANO GRANDE</v>
          </cell>
          <cell r="H1531" t="str">
            <v>170208</v>
          </cell>
          <cell r="I1531" t="str">
            <v>QUITO</v>
          </cell>
          <cell r="J1531" t="str">
            <v>PICHINCHA</v>
          </cell>
          <cell r="K1531" t="str">
            <v>OTECEL</v>
          </cell>
          <cell r="L1531" t="str">
            <v>AVDA SIMÓN BOLIVAR Y VIA NAYON CONJUNTO CORPORATIVO EKOPARK TORRE 3 TELEFONICA</v>
          </cell>
          <cell r="O1531" t="str">
            <v>QUITO</v>
          </cell>
          <cell r="P1531" t="str">
            <v>QUITO</v>
          </cell>
          <cell r="Q1531" t="str">
            <v>PICHINCHA</v>
          </cell>
          <cell r="R1531" t="str">
            <v>TK-7547</v>
          </cell>
          <cell r="W1531" t="str">
            <v/>
          </cell>
          <cell r="X1531" t="str">
            <v>098299225</v>
          </cell>
          <cell r="AA1531">
            <v>44923</v>
          </cell>
          <cell r="AD1531">
            <v>1</v>
          </cell>
          <cell r="AE1531">
            <v>1</v>
          </cell>
          <cell r="AH1531" t="str">
            <v/>
          </cell>
          <cell r="AI1531" t="str">
            <v>DESPACHO</v>
          </cell>
          <cell r="AJ1531" t="str">
            <v>Normal</v>
          </cell>
          <cell r="AL1531" t="str">
            <v>NO</v>
          </cell>
          <cell r="AN1531" t="str">
            <v/>
          </cell>
          <cell r="AO1531" t="str">
            <v>CANAL ONLINE</v>
          </cell>
          <cell r="AP1531">
            <v>44923</v>
          </cell>
          <cell r="AR1531" t="str">
            <v>MDELIVERY_TK-7547</v>
          </cell>
          <cell r="AU1531" t="str">
            <v>BTC</v>
          </cell>
          <cell r="AV1531">
            <v>0</v>
          </cell>
          <cell r="AX1531" t="str">
            <v>EN_PROCESO</v>
          </cell>
          <cell r="AY1531" t="str">
            <v>ESIM MOVISTAR_ESIM EVOUCHERS CODE QR: 1 und - sn. 8959300120525797926</v>
          </cell>
          <cell r="AZ1531" t="str">
            <v>SIMCARD</v>
          </cell>
          <cell r="BA1531" t="str">
            <v/>
          </cell>
        </row>
        <row r="1532">
          <cell r="A1532" t="str">
            <v>TK-7548</v>
          </cell>
          <cell r="B1532" t="str">
            <v>MDELIVERY</v>
          </cell>
          <cell r="C1532">
            <v>44923</v>
          </cell>
          <cell r="D1532" t="str">
            <v>FLEXNET ECUADOR - MDELIVERY</v>
          </cell>
          <cell r="E1532" t="str">
            <v>CALLE 28 DE JUNIO S/N Y GARCIA MORENO ENTRADA LLANO GRANDE</v>
          </cell>
          <cell r="H1532" t="str">
            <v>170208</v>
          </cell>
          <cell r="I1532" t="str">
            <v>QUITO</v>
          </cell>
          <cell r="J1532" t="str">
            <v>PICHINCHA</v>
          </cell>
          <cell r="K1532" t="str">
            <v>OTECEL</v>
          </cell>
          <cell r="L1532" t="str">
            <v>AVDA SIMÓN BOLIVAR Y VIA NAYON CONJUNTO CORPORATIVO EKOPARK TORRE 3 TELEFONICA</v>
          </cell>
          <cell r="O1532" t="str">
            <v>QUITO</v>
          </cell>
          <cell r="P1532" t="str">
            <v>QUITO</v>
          </cell>
          <cell r="Q1532" t="str">
            <v>PICHINCHA</v>
          </cell>
          <cell r="R1532" t="str">
            <v>TK-7548</v>
          </cell>
          <cell r="W1532" t="str">
            <v/>
          </cell>
          <cell r="X1532" t="str">
            <v>098299225</v>
          </cell>
          <cell r="AA1532">
            <v>44923</v>
          </cell>
          <cell r="AD1532">
            <v>1</v>
          </cell>
          <cell r="AE1532">
            <v>1</v>
          </cell>
          <cell r="AH1532" t="str">
            <v/>
          </cell>
          <cell r="AI1532" t="str">
            <v>DESPACHO</v>
          </cell>
          <cell r="AJ1532" t="str">
            <v>Normal</v>
          </cell>
          <cell r="AL1532" t="str">
            <v>NO</v>
          </cell>
          <cell r="AN1532" t="str">
            <v/>
          </cell>
          <cell r="AO1532" t="str">
            <v>CANAL ONLINE</v>
          </cell>
          <cell r="AP1532">
            <v>44923</v>
          </cell>
          <cell r="AR1532" t="str">
            <v>MDELIVERY_TK-7548</v>
          </cell>
          <cell r="AU1532" t="str">
            <v>BTC</v>
          </cell>
          <cell r="AV1532">
            <v>0</v>
          </cell>
          <cell r="AX1532" t="str">
            <v>EN_PROCESO</v>
          </cell>
          <cell r="AY1532" t="str">
            <v>ESIM MOVISTAR_ESIM EVOUCHERS CODE QR: 1 und - sn. 8959300120525798049</v>
          </cell>
          <cell r="AZ1532" t="str">
            <v>SIMCARD</v>
          </cell>
          <cell r="BA1532" t="str">
            <v/>
          </cell>
        </row>
        <row r="1533">
          <cell r="A1533" t="str">
            <v>2022-12686</v>
          </cell>
          <cell r="B1533" t="str">
            <v>MOVISTAR</v>
          </cell>
          <cell r="C1533">
            <v>44917</v>
          </cell>
          <cell r="D1533" t="str">
            <v>FLEXNET ECUADOR - MOVISTAR</v>
          </cell>
          <cell r="E1533" t="str">
            <v>CALLE 28 DE JUNIO S/N Y GARCIA MORENO ENTRADA LLANO GRANDE</v>
          </cell>
          <cell r="H1533" t="str">
            <v>170208</v>
          </cell>
          <cell r="I1533" t="str">
            <v>QUITO</v>
          </cell>
          <cell r="J1533" t="str">
            <v>PICHINCHA</v>
          </cell>
          <cell r="K1533" t="str">
            <v>MARCO VALLADARES_MARCO VALLADARES</v>
          </cell>
          <cell r="L1533" t="str">
            <v>RETIRO DE BODEGA</v>
          </cell>
          <cell r="O1533" t="str">
            <v>QUITO</v>
          </cell>
          <cell r="P1533" t="str">
            <v>QUITO</v>
          </cell>
          <cell r="Q1533" t="str">
            <v>PICHINCHA</v>
          </cell>
          <cell r="R1533" t="str">
            <v>2022-12686</v>
          </cell>
          <cell r="W1533" t="str">
            <v/>
          </cell>
          <cell r="X1533" t="str">
            <v>0999748963</v>
          </cell>
          <cell r="AA1533">
            <v>44917</v>
          </cell>
          <cell r="AD1533">
            <v>1</v>
          </cell>
          <cell r="AE1533">
            <v>1</v>
          </cell>
          <cell r="AH1533" t="str">
            <v/>
          </cell>
          <cell r="AI1533" t="str">
            <v>DESPACHO</v>
          </cell>
          <cell r="AJ1533" t="str">
            <v>Normal</v>
          </cell>
          <cell r="AL1533" t="str">
            <v>NO</v>
          </cell>
          <cell r="AN1533" t="str">
            <v/>
          </cell>
          <cell r="AP1533">
            <v>44917</v>
          </cell>
          <cell r="AR1533" t="str">
            <v>MOVISTAR_2022-12686</v>
          </cell>
          <cell r="AS1533">
            <v>323613</v>
          </cell>
          <cell r="AT1533" t="str">
            <v>D40</v>
          </cell>
          <cell r="AU1533" t="str">
            <v>DIRECTO</v>
          </cell>
          <cell r="AV1533">
            <v>6</v>
          </cell>
          <cell r="AX1533" t="str">
            <v>RETIRO_X_CLIENTE</v>
          </cell>
          <cell r="AY1533" t="str">
            <v>HUAWEI AUDIFONOS AM61: 3 und / HUAWEI SMARTBAND B3E: 3 und</v>
          </cell>
          <cell r="AZ1533" t="str">
            <v>ACCESORIO</v>
          </cell>
          <cell r="BA1533" t="str">
            <v/>
          </cell>
        </row>
        <row r="1534">
          <cell r="A1534" t="str">
            <v>2022-12687</v>
          </cell>
          <cell r="B1534" t="str">
            <v>MOVISTAR</v>
          </cell>
          <cell r="C1534">
            <v>44917</v>
          </cell>
          <cell r="D1534" t="str">
            <v>FLEXNET ECUADOR - MOVISTAR</v>
          </cell>
          <cell r="E1534" t="str">
            <v>CALLE 28 DE JUNIO S/N Y GARCIA MORENO ENTRADA LLANO GRANDE</v>
          </cell>
          <cell r="H1534" t="str">
            <v>170208</v>
          </cell>
          <cell r="I1534" t="str">
            <v>QUITO</v>
          </cell>
          <cell r="J1534" t="str">
            <v>PICHINCHA</v>
          </cell>
          <cell r="K1534" t="str">
            <v>ELECTRONIC HUB LIMITED HUBSA GUAYAQUIL_ANA BELEN MARIN VERNI</v>
          </cell>
          <cell r="L1534" t="str">
            <v>KM1 VÍA SAMBORONDÓN, CC BUENA VISTA PLAZA, TORRE 5 OFICINA 3</v>
          </cell>
          <cell r="O1534" t="str">
            <v>GUAYAQUIL</v>
          </cell>
          <cell r="P1534" t="str">
            <v>GUAYAQUIL</v>
          </cell>
          <cell r="Q1534" t="str">
            <v>GUAYAS</v>
          </cell>
          <cell r="R1534" t="str">
            <v>2022-12687</v>
          </cell>
          <cell r="W1534" t="str">
            <v>O913771606</v>
          </cell>
          <cell r="X1534" t="str">
            <v>967109675</v>
          </cell>
          <cell r="AA1534">
            <v>44917</v>
          </cell>
          <cell r="AD1534">
            <v>1</v>
          </cell>
          <cell r="AE1534">
            <v>1</v>
          </cell>
          <cell r="AH1534" t="str">
            <v>0</v>
          </cell>
          <cell r="AI1534" t="str">
            <v>DESPACHO</v>
          </cell>
          <cell r="AJ1534" t="str">
            <v>Normal</v>
          </cell>
          <cell r="AL1534" t="str">
            <v>NO</v>
          </cell>
          <cell r="AN1534" t="str">
            <v>ELEINDGUAELE16498</v>
          </cell>
          <cell r="AP1534">
            <v>44917</v>
          </cell>
          <cell r="AR1534" t="str">
            <v>MOVISTAR_2022-12687</v>
          </cell>
          <cell r="AS1534">
            <v>323601</v>
          </cell>
          <cell r="AT1534" t="str">
            <v>D40</v>
          </cell>
          <cell r="AU1534" t="str">
            <v>INDIRECTO</v>
          </cell>
          <cell r="AV1534">
            <v>250</v>
          </cell>
          <cell r="AX1534" t="str">
            <v>ENTREGADO</v>
          </cell>
          <cell r="AY1534" t="str">
            <v>HALFSIM MOVISTAR: 250 und</v>
          </cell>
          <cell r="AZ1534" t="str">
            <v>SIMCARD</v>
          </cell>
          <cell r="BA1534" t="str">
            <v/>
          </cell>
        </row>
        <row r="1535">
          <cell r="A1535" t="str">
            <v>2022-12688</v>
          </cell>
          <cell r="B1535" t="str">
            <v>MOVISTAR</v>
          </cell>
          <cell r="C1535">
            <v>44917</v>
          </cell>
          <cell r="D1535" t="str">
            <v>FLEXNET ECUADOR - MOVISTAR</v>
          </cell>
          <cell r="E1535" t="str">
            <v>CALLE 28 DE JUNIO S/N Y GARCIA MORENO ENTRADA LLANO GRANDE</v>
          </cell>
          <cell r="H1535" t="str">
            <v>170208</v>
          </cell>
          <cell r="I1535" t="str">
            <v>QUITO</v>
          </cell>
          <cell r="J1535" t="str">
            <v>PICHINCHA</v>
          </cell>
          <cell r="K1535" t="str">
            <v>NORPHONE C.C. SHOPPING DURAN_PAOLA MORAN</v>
          </cell>
          <cell r="L1535" t="str">
            <v>CC SHOPPING DURAN KILOMETRO 35 DE LA AUTOPISTA DURAN  BOLICHE56</v>
          </cell>
          <cell r="O1535" t="str">
            <v>GUAYAQUIL</v>
          </cell>
          <cell r="P1535" t="str">
            <v>GUAYAQUIL</v>
          </cell>
          <cell r="Q1535" t="str">
            <v>GUAYAS</v>
          </cell>
          <cell r="R1535" t="str">
            <v>2022-12688</v>
          </cell>
          <cell r="W1535" t="str">
            <v>1091717898001</v>
          </cell>
          <cell r="X1535" t="str">
            <v>998659562</v>
          </cell>
          <cell r="AA1535">
            <v>44917</v>
          </cell>
          <cell r="AD1535">
            <v>1</v>
          </cell>
          <cell r="AE1535">
            <v>1</v>
          </cell>
          <cell r="AH1535" t="str">
            <v> </v>
          </cell>
          <cell r="AI1535" t="str">
            <v>DESPACHO</v>
          </cell>
          <cell r="AJ1535" t="str">
            <v>Normal</v>
          </cell>
          <cell r="AL1535" t="str">
            <v>NO</v>
          </cell>
          <cell r="AN1535" t="str">
            <v>NORINDGUANOR9004</v>
          </cell>
          <cell r="AP1535">
            <v>44917</v>
          </cell>
          <cell r="AR1535" t="str">
            <v>MOVISTAR_2022-12688</v>
          </cell>
          <cell r="AS1535">
            <v>323590</v>
          </cell>
          <cell r="AT1535" t="str">
            <v>D40</v>
          </cell>
          <cell r="AU1535" t="str">
            <v>INDIRECTO</v>
          </cell>
          <cell r="AV1535">
            <v>5</v>
          </cell>
          <cell r="AX1535" t="str">
            <v>ENTREGADO</v>
          </cell>
          <cell r="AY1535" t="str">
            <v>ESIM MOVISTAR_ESIM EVOUCHERS CODE QR: 5 und</v>
          </cell>
          <cell r="AZ1535" t="str">
            <v>SIMCARD</v>
          </cell>
          <cell r="BA1535" t="str">
            <v/>
          </cell>
        </row>
        <row r="1536">
          <cell r="A1536" t="str">
            <v>2022-12689</v>
          </cell>
          <cell r="B1536" t="str">
            <v>MOVISTAR</v>
          </cell>
          <cell r="C1536">
            <v>44917</v>
          </cell>
          <cell r="D1536" t="str">
            <v>FLEXNET ECUADOR - MOVISTAR</v>
          </cell>
          <cell r="E1536" t="str">
            <v>CALLE 28 DE JUNIO S/N Y GARCIA MORENO ENTRADA LLANO GRANDE</v>
          </cell>
          <cell r="H1536" t="str">
            <v>170208</v>
          </cell>
          <cell r="I1536" t="str">
            <v>QUITO</v>
          </cell>
          <cell r="J1536" t="str">
            <v>PICHINCHA</v>
          </cell>
          <cell r="K1536" t="str">
            <v>NORPHONE C.C. RIOCENTRO NORTE_PAOLA MORAN</v>
          </cell>
          <cell r="L1536" t="str">
            <v>CENTRO COMERCIAL RIOCENTRO NORTE AV FRANCISCO DE ORELLANA LOCAL 10 PRIMERA PUERTA</v>
          </cell>
          <cell r="O1536" t="str">
            <v>GUAYAQUIL</v>
          </cell>
          <cell r="P1536" t="str">
            <v>GUAYAQUIL</v>
          </cell>
          <cell r="Q1536" t="str">
            <v>GUAYAS</v>
          </cell>
          <cell r="R1536" t="str">
            <v>2022-12689</v>
          </cell>
          <cell r="W1536" t="str">
            <v>1091717898001</v>
          </cell>
          <cell r="X1536" t="str">
            <v>998659562</v>
          </cell>
          <cell r="AA1536">
            <v>44917</v>
          </cell>
          <cell r="AD1536">
            <v>1</v>
          </cell>
          <cell r="AE1536">
            <v>1</v>
          </cell>
          <cell r="AH1536" t="str">
            <v> </v>
          </cell>
          <cell r="AI1536" t="str">
            <v>DESPACHO</v>
          </cell>
          <cell r="AJ1536" t="str">
            <v>Normal</v>
          </cell>
          <cell r="AL1536" t="str">
            <v>NO</v>
          </cell>
          <cell r="AN1536" t="str">
            <v>NORINDGUANOR9018</v>
          </cell>
          <cell r="AP1536">
            <v>44917</v>
          </cell>
          <cell r="AR1536" t="str">
            <v>MOVISTAR_2022-12689</v>
          </cell>
          <cell r="AS1536">
            <v>323588</v>
          </cell>
          <cell r="AT1536" t="str">
            <v>D40</v>
          </cell>
          <cell r="AU1536" t="str">
            <v>INDIRECTO</v>
          </cell>
          <cell r="AV1536">
            <v>5</v>
          </cell>
          <cell r="AX1536" t="str">
            <v>ENTREGADO</v>
          </cell>
          <cell r="AY1536" t="str">
            <v>ESIM MOVISTAR_ESIM EVOUCHERS CODE QR: 5 und</v>
          </cell>
          <cell r="AZ1536" t="str">
            <v>SIMCARD</v>
          </cell>
          <cell r="BA1536" t="str">
            <v/>
          </cell>
        </row>
        <row r="1537">
          <cell r="A1537" t="str">
            <v>2022-12690</v>
          </cell>
          <cell r="B1537" t="str">
            <v>MOVISTAR</v>
          </cell>
          <cell r="C1537">
            <v>44917</v>
          </cell>
          <cell r="D1537" t="str">
            <v>FLEXNET ECUADOR - MOVISTAR</v>
          </cell>
          <cell r="E1537" t="str">
            <v>CALLE 28 DE JUNIO S/N Y GARCIA MORENO ENTRADA LLANO GRANDE</v>
          </cell>
          <cell r="H1537" t="str">
            <v>170208</v>
          </cell>
          <cell r="I1537" t="str">
            <v>QUITO</v>
          </cell>
          <cell r="J1537" t="str">
            <v>PICHINCHA</v>
          </cell>
          <cell r="K1537" t="str">
            <v>NORPHONE C.C. RIOCENTRO SUR_PAOLA MORAN</v>
          </cell>
          <cell r="L1537" t="str">
            <v>C.C. RIOCENTRO SUR AV 25 DE JULIO LOCAL 43 JUNTO A LA UNIV. AGRARIA</v>
          </cell>
          <cell r="O1537" t="str">
            <v>GUAYAQUIL</v>
          </cell>
          <cell r="P1537" t="str">
            <v>GUAYAQUIL</v>
          </cell>
          <cell r="Q1537" t="str">
            <v>GUAYAS</v>
          </cell>
          <cell r="R1537" t="str">
            <v>2022-12690</v>
          </cell>
          <cell r="W1537" t="str">
            <v>1091717898001</v>
          </cell>
          <cell r="X1537" t="str">
            <v>998659562</v>
          </cell>
          <cell r="AA1537">
            <v>44917</v>
          </cell>
          <cell r="AD1537">
            <v>1</v>
          </cell>
          <cell r="AE1537">
            <v>1</v>
          </cell>
          <cell r="AH1537" t="str">
            <v>FRENTE AL BANCO ECUATORIANO DE LA VIVIENDA</v>
          </cell>
          <cell r="AI1537" t="str">
            <v>DESPACHO</v>
          </cell>
          <cell r="AJ1537" t="str">
            <v>Normal</v>
          </cell>
          <cell r="AL1537" t="str">
            <v>NO</v>
          </cell>
          <cell r="AN1537" t="str">
            <v>NORINDGUANOR9020</v>
          </cell>
          <cell r="AP1537">
            <v>44917</v>
          </cell>
          <cell r="AR1537" t="str">
            <v>MOVISTAR_2022-12690</v>
          </cell>
          <cell r="AS1537">
            <v>323592</v>
          </cell>
          <cell r="AT1537" t="str">
            <v>D40</v>
          </cell>
          <cell r="AU1537" t="str">
            <v>INDIRECTO</v>
          </cell>
          <cell r="AV1537">
            <v>5</v>
          </cell>
          <cell r="AX1537" t="str">
            <v>ENTREGADO</v>
          </cell>
          <cell r="AY1537" t="str">
            <v>ESIM MOVISTAR_ESIM EVOUCHERS CODE QR: 5 und</v>
          </cell>
          <cell r="AZ1537" t="str">
            <v>SIMCARD</v>
          </cell>
          <cell r="BA1537" t="str">
            <v/>
          </cell>
        </row>
        <row r="1538">
          <cell r="A1538" t="str">
            <v>2022-12691</v>
          </cell>
          <cell r="B1538" t="str">
            <v>MOVISTAR</v>
          </cell>
          <cell r="C1538">
            <v>44917</v>
          </cell>
          <cell r="D1538" t="str">
            <v>FLEXNET ECUADOR - MOVISTAR</v>
          </cell>
          <cell r="E1538" t="str">
            <v>CALLE 28 DE JUNIO S/N Y GARCIA MORENO ENTRADA LLANO GRANDE</v>
          </cell>
          <cell r="H1538" t="str">
            <v>170208</v>
          </cell>
          <cell r="I1538" t="str">
            <v>QUITO</v>
          </cell>
          <cell r="J1538" t="str">
            <v>PICHINCHA</v>
          </cell>
          <cell r="K1538" t="str">
            <v>NORPHONE C.C. RIOCENTRO CEIBOS_PAOLA MORAN</v>
          </cell>
          <cell r="L1538" t="str">
            <v>C.C. RIOCENTRO CEIBOS LOCAL 28 AV DEL BOMBERO VIA A LA COSTA KM 65</v>
          </cell>
          <cell r="O1538" t="str">
            <v>GUAYAQUIL</v>
          </cell>
          <cell r="P1538" t="str">
            <v>GUAYAQUIL</v>
          </cell>
          <cell r="Q1538" t="str">
            <v>GUAYAS</v>
          </cell>
          <cell r="R1538" t="str">
            <v>2022-12691</v>
          </cell>
          <cell r="W1538" t="str">
            <v>1091717898001</v>
          </cell>
          <cell r="X1538" t="str">
            <v>998659562</v>
          </cell>
          <cell r="AA1538">
            <v>44917</v>
          </cell>
          <cell r="AD1538">
            <v>1</v>
          </cell>
          <cell r="AE1538">
            <v>1</v>
          </cell>
          <cell r="AH1538" t="str">
            <v>FRENTE AL HOSPITAL DEL IESS CEIBOS</v>
          </cell>
          <cell r="AI1538" t="str">
            <v>DESPACHO</v>
          </cell>
          <cell r="AJ1538" t="str">
            <v>Normal</v>
          </cell>
          <cell r="AL1538" t="str">
            <v>NO</v>
          </cell>
          <cell r="AN1538" t="str">
            <v>NORINDGUANOR9024</v>
          </cell>
          <cell r="AP1538">
            <v>44917</v>
          </cell>
          <cell r="AR1538" t="str">
            <v>MOVISTAR_2022-12691</v>
          </cell>
          <cell r="AS1538">
            <v>323585</v>
          </cell>
          <cell r="AT1538" t="str">
            <v>D40</v>
          </cell>
          <cell r="AU1538" t="str">
            <v>INDIRECTO</v>
          </cell>
          <cell r="AV1538">
            <v>5</v>
          </cell>
          <cell r="AX1538" t="str">
            <v>ENTREGADO</v>
          </cell>
          <cell r="AY1538" t="str">
            <v>ESIM MOVISTAR_ESIM EVOUCHERS CODE QR: 5 und</v>
          </cell>
          <cell r="AZ1538" t="str">
            <v>SIMCARD</v>
          </cell>
          <cell r="BA1538" t="str">
            <v/>
          </cell>
        </row>
        <row r="1539">
          <cell r="A1539" t="str">
            <v>2022-12692</v>
          </cell>
          <cell r="B1539" t="str">
            <v>MOVISTAR</v>
          </cell>
          <cell r="C1539">
            <v>44917</v>
          </cell>
          <cell r="D1539" t="str">
            <v>FLEXNET ECUADOR - MOVISTAR</v>
          </cell>
          <cell r="E1539" t="str">
            <v>CALLE 28 DE JUNIO S/N Y GARCIA MORENO ENTRADA LLANO GRANDE</v>
          </cell>
          <cell r="H1539" t="str">
            <v>170208</v>
          </cell>
          <cell r="I1539" t="str">
            <v>QUITO</v>
          </cell>
          <cell r="J1539" t="str">
            <v>PICHINCHA</v>
          </cell>
          <cell r="K1539" t="str">
            <v>NORPHONE CAVS DAS LATACUNGA_LOURDES BRAVO</v>
          </cell>
          <cell r="L1539" t="str">
            <v>BELISARIO QUEVEDO 807 Y JUAN ABEL ECHEVERRIA  JUNTO ALMACENES LA GANGA ED. DE 3 PISOS LATACUNGA</v>
          </cell>
          <cell r="O1539" t="str">
            <v>LATACUNGA</v>
          </cell>
          <cell r="P1539" t="str">
            <v>LATACUNGA</v>
          </cell>
          <cell r="Q1539" t="str">
            <v>COTOPAXI</v>
          </cell>
          <cell r="R1539" t="str">
            <v>2022-12692</v>
          </cell>
          <cell r="W1539" t="str">
            <v>1091717898001</v>
          </cell>
          <cell r="X1539" t="str">
            <v>0980558242 - 0980520332</v>
          </cell>
          <cell r="AA1539">
            <v>44917</v>
          </cell>
          <cell r="AD1539">
            <v>1</v>
          </cell>
          <cell r="AE1539">
            <v>1</v>
          </cell>
          <cell r="AH1539" t="str">
            <v> </v>
          </cell>
          <cell r="AI1539" t="str">
            <v>DESPACHO</v>
          </cell>
          <cell r="AJ1539" t="str">
            <v>Normal</v>
          </cell>
          <cell r="AL1539" t="str">
            <v>NO</v>
          </cell>
          <cell r="AN1539" t="str">
            <v>NORINDLATNOR5178</v>
          </cell>
          <cell r="AP1539">
            <v>44917</v>
          </cell>
          <cell r="AR1539" t="str">
            <v>MOVISTAR_2022-12692</v>
          </cell>
          <cell r="AS1539">
            <v>323589</v>
          </cell>
          <cell r="AT1539" t="str">
            <v>D40</v>
          </cell>
          <cell r="AU1539" t="str">
            <v>INDIRECTO</v>
          </cell>
          <cell r="AV1539">
            <v>5</v>
          </cell>
          <cell r="AX1539" t="str">
            <v>ENTREGADO</v>
          </cell>
          <cell r="AY1539" t="str">
            <v>ESIM MOVISTAR_ESIM EVOUCHERS CODE QR: 5 und</v>
          </cell>
          <cell r="AZ1539" t="str">
            <v>SIMCARD</v>
          </cell>
          <cell r="BA1539" t="str">
            <v/>
          </cell>
        </row>
        <row r="1540">
          <cell r="A1540" t="str">
            <v>2022-12693</v>
          </cell>
          <cell r="B1540" t="str">
            <v>MOVISTAR</v>
          </cell>
          <cell r="C1540">
            <v>44917</v>
          </cell>
          <cell r="D1540" t="str">
            <v>FLEXNET ECUADOR - MOVISTAR</v>
          </cell>
          <cell r="E1540" t="str">
            <v>CALLE 28 DE JUNIO S/N Y GARCIA MORENO ENTRADA LLANO GRANDE</v>
          </cell>
          <cell r="H1540" t="str">
            <v>170208</v>
          </cell>
          <cell r="I1540" t="str">
            <v>QUITO</v>
          </cell>
          <cell r="J1540" t="str">
            <v>PICHINCHA</v>
          </cell>
          <cell r="K1540" t="str">
            <v>NORPHONE C.C. SHOPPING MANTA_LOURDES BRAVO</v>
          </cell>
          <cell r="L1540" t="str">
            <v>AV. 4 DE NOVIEMBRE, MANTA 130210   LOCAL 21 PLANTA ALTA</v>
          </cell>
          <cell r="O1540" t="str">
            <v>MANTA</v>
          </cell>
          <cell r="P1540" t="str">
            <v>MANTA</v>
          </cell>
          <cell r="Q1540" t="str">
            <v>MANABI</v>
          </cell>
          <cell r="R1540" t="str">
            <v>2022-12693</v>
          </cell>
          <cell r="W1540" t="str">
            <v>1091717898001</v>
          </cell>
          <cell r="X1540" t="str">
            <v>984246089</v>
          </cell>
          <cell r="AA1540">
            <v>44917</v>
          </cell>
          <cell r="AD1540">
            <v>1</v>
          </cell>
          <cell r="AE1540">
            <v>1</v>
          </cell>
          <cell r="AH1540" t="str">
            <v> </v>
          </cell>
          <cell r="AI1540" t="str">
            <v>DESPACHO</v>
          </cell>
          <cell r="AJ1540" t="str">
            <v>Normal</v>
          </cell>
          <cell r="AL1540" t="str">
            <v>NO</v>
          </cell>
          <cell r="AN1540" t="str">
            <v>NORINDMANNOR10483</v>
          </cell>
          <cell r="AP1540">
            <v>44917</v>
          </cell>
          <cell r="AR1540" t="str">
            <v>MOVISTAR_2022-12693</v>
          </cell>
          <cell r="AS1540">
            <v>323587</v>
          </cell>
          <cell r="AT1540" t="str">
            <v>D40</v>
          </cell>
          <cell r="AU1540" t="str">
            <v>INDIRECTO</v>
          </cell>
          <cell r="AV1540">
            <v>5</v>
          </cell>
          <cell r="AX1540" t="str">
            <v>ENTREGADO</v>
          </cell>
          <cell r="AY1540" t="str">
            <v>ESIM MOVISTAR_ESIM EVOUCHERS CODE QR: 5 und</v>
          </cell>
          <cell r="AZ1540" t="str">
            <v>SIMCARD</v>
          </cell>
          <cell r="BA1540" t="str">
            <v/>
          </cell>
        </row>
        <row r="1541">
          <cell r="A1541" t="str">
            <v>2022-12694</v>
          </cell>
          <cell r="B1541" t="str">
            <v>MOVISTAR</v>
          </cell>
          <cell r="C1541">
            <v>44917</v>
          </cell>
          <cell r="D1541" t="str">
            <v>FLEXNET ECUADOR - MOVISTAR</v>
          </cell>
          <cell r="E1541" t="str">
            <v>CALLE 28 DE JUNIO S/N Y GARCIA MORENO ENTRADA LLANO GRANDE</v>
          </cell>
          <cell r="H1541" t="str">
            <v>170208</v>
          </cell>
          <cell r="I1541" t="str">
            <v>QUITO</v>
          </cell>
          <cell r="J1541" t="str">
            <v>PICHINCHA</v>
          </cell>
          <cell r="K1541" t="str">
            <v>NORPHONE LA PLAZA IBARRA_PAOLA MORAN</v>
          </cell>
          <cell r="L1541" t="str">
            <v>LOCAL 22 Y 23 CCLA PLAZA AV MARIANO ACOSTA Y2147 Y VICTOR GOMEZ JURADO IBARRA</v>
          </cell>
          <cell r="O1541" t="str">
            <v>IBARRA</v>
          </cell>
          <cell r="P1541" t="str">
            <v>IBARRA</v>
          </cell>
          <cell r="Q1541" t="str">
            <v>IMBABURA</v>
          </cell>
          <cell r="R1541" t="str">
            <v>2022-12694</v>
          </cell>
          <cell r="W1541" t="str">
            <v>1091717898001</v>
          </cell>
          <cell r="X1541" t="str">
            <v>998659562</v>
          </cell>
          <cell r="AA1541">
            <v>44917</v>
          </cell>
          <cell r="AD1541">
            <v>1</v>
          </cell>
          <cell r="AE1541">
            <v>1</v>
          </cell>
          <cell r="AH1541" t="str">
            <v> </v>
          </cell>
          <cell r="AI1541" t="str">
            <v>DESPACHO</v>
          </cell>
          <cell r="AJ1541" t="str">
            <v>Normal</v>
          </cell>
          <cell r="AL1541" t="str">
            <v>NO</v>
          </cell>
          <cell r="AN1541" t="str">
            <v>NORINDIBANOR0096</v>
          </cell>
          <cell r="AP1541">
            <v>44917</v>
          </cell>
          <cell r="AR1541" t="str">
            <v>MOVISTAR_2022-12694</v>
          </cell>
          <cell r="AS1541">
            <v>323591</v>
          </cell>
          <cell r="AT1541" t="str">
            <v>D40</v>
          </cell>
          <cell r="AU1541" t="str">
            <v>INDIRECTO</v>
          </cell>
          <cell r="AV1541">
            <v>10</v>
          </cell>
          <cell r="AX1541" t="str">
            <v>ENTREGADO</v>
          </cell>
          <cell r="AY1541" t="str">
            <v>ESIM MOVISTAR_ESIM EVOUCHERS CODE QR: 10 und</v>
          </cell>
          <cell r="AZ1541" t="str">
            <v>SIMCARD</v>
          </cell>
          <cell r="BA1541" t="str">
            <v/>
          </cell>
        </row>
        <row r="1542">
          <cell r="A1542" t="str">
            <v>2022-12695</v>
          </cell>
          <cell r="B1542" t="str">
            <v>MOVISTAR</v>
          </cell>
          <cell r="C1542">
            <v>44917</v>
          </cell>
          <cell r="D1542" t="str">
            <v>FLEXNET ECUADOR - MOVISTAR</v>
          </cell>
          <cell r="E1542" t="str">
            <v>CALLE 28 DE JUNIO S/N Y GARCIA MORENO ENTRADA LLANO GRANDE</v>
          </cell>
          <cell r="H1542" t="str">
            <v>170208</v>
          </cell>
          <cell r="I1542" t="str">
            <v>QUITO</v>
          </cell>
          <cell r="J1542" t="str">
            <v>PICHINCHA</v>
          </cell>
          <cell r="K1542" t="str">
            <v>NORPHONE CAVS DAS TUMBACO_LOURDES BRAVO</v>
          </cell>
          <cell r="L1542" t="str">
            <v>AV INTEROCEANICA Y JUAN MONTALVO JUNTO A PRODUBANCO CC SANTA MARIA</v>
          </cell>
          <cell r="O1542" t="str">
            <v>QUITO</v>
          </cell>
          <cell r="P1542" t="str">
            <v>QUITO</v>
          </cell>
          <cell r="Q1542" t="str">
            <v>PICHINCHA</v>
          </cell>
          <cell r="R1542" t="str">
            <v>2022-12695</v>
          </cell>
          <cell r="W1542" t="str">
            <v>1091717898001</v>
          </cell>
          <cell r="X1542" t="str">
            <v>984246089</v>
          </cell>
          <cell r="AA1542">
            <v>44917</v>
          </cell>
          <cell r="AD1542">
            <v>1</v>
          </cell>
          <cell r="AE1542">
            <v>1</v>
          </cell>
          <cell r="AH1542" t="str">
            <v> </v>
          </cell>
          <cell r="AI1542" t="str">
            <v>DESPACHO</v>
          </cell>
          <cell r="AJ1542" t="str">
            <v>Normal</v>
          </cell>
          <cell r="AL1542" t="str">
            <v>NO</v>
          </cell>
          <cell r="AN1542" t="str">
            <v>NORINDQUINOR8198</v>
          </cell>
          <cell r="AP1542">
            <v>44917</v>
          </cell>
          <cell r="AR1542" t="str">
            <v>MOVISTAR_2022-12695</v>
          </cell>
          <cell r="AS1542">
            <v>323586</v>
          </cell>
          <cell r="AT1542" t="str">
            <v>D40</v>
          </cell>
          <cell r="AU1542" t="str">
            <v>INDIRECTO</v>
          </cell>
          <cell r="AV1542">
            <v>5</v>
          </cell>
          <cell r="AX1542" t="str">
            <v>ENTREGADO</v>
          </cell>
          <cell r="AY1542" t="str">
            <v>ESIM MOVISTAR_ESIM EVOUCHERS CODE QR: 5 und</v>
          </cell>
          <cell r="AZ1542" t="str">
            <v>SIMCARD</v>
          </cell>
          <cell r="BA1542" t="str">
            <v/>
          </cell>
        </row>
        <row r="1543">
          <cell r="A1543" t="str">
            <v>2022-12696</v>
          </cell>
          <cell r="B1543" t="str">
            <v>MOVISTAR</v>
          </cell>
          <cell r="C1543">
            <v>44917</v>
          </cell>
          <cell r="D1543" t="str">
            <v>FLEXNET ECUADOR - MOVISTAR</v>
          </cell>
          <cell r="E1543" t="str">
            <v>CALLE 28 DE JUNIO S/N Y GARCIA MORENO ENTRADA LLANO GRANDE</v>
          </cell>
          <cell r="H1543" t="str">
            <v>170208</v>
          </cell>
          <cell r="I1543" t="str">
            <v>QUITO</v>
          </cell>
          <cell r="J1543" t="str">
            <v>PICHINCHA</v>
          </cell>
          <cell r="K1543" t="str">
            <v>NORPHONE C.C. PASEO SHOPPING LA LIBERTAD_LOURDES BRAVO</v>
          </cell>
          <cell r="L1543" t="str">
            <v>C.C. EL PASEO SHOPPING LA PENINSULA LOCAL 1 PLANTA BAJA BARRIO SAN FRANCISCO MZ 38. CALLE 9</v>
          </cell>
          <cell r="O1543" t="str">
            <v>LA LIBERTAD</v>
          </cell>
          <cell r="P1543" t="str">
            <v>LA LIBERTAD</v>
          </cell>
          <cell r="Q1543" t="str">
            <v>SANTA ELENA</v>
          </cell>
          <cell r="R1543" t="str">
            <v>2022-12696</v>
          </cell>
          <cell r="W1543" t="str">
            <v>1091717898001</v>
          </cell>
          <cell r="X1543" t="str">
            <v>984246089</v>
          </cell>
          <cell r="AA1543">
            <v>44917</v>
          </cell>
          <cell r="AD1543">
            <v>1</v>
          </cell>
          <cell r="AE1543">
            <v>1</v>
          </cell>
          <cell r="AH1543" t="str">
            <v> </v>
          </cell>
          <cell r="AI1543" t="str">
            <v>DESPACHO</v>
          </cell>
          <cell r="AJ1543" t="str">
            <v>Normal</v>
          </cell>
          <cell r="AL1543" t="str">
            <v>NO</v>
          </cell>
          <cell r="AN1543" t="str">
            <v>NORINDSANNOR10493</v>
          </cell>
          <cell r="AP1543">
            <v>44917</v>
          </cell>
          <cell r="AR1543" t="str">
            <v>MOVISTAR_2022-12696</v>
          </cell>
          <cell r="AS1543">
            <v>323593</v>
          </cell>
          <cell r="AT1543" t="str">
            <v>D40</v>
          </cell>
          <cell r="AU1543" t="str">
            <v>INDIRECTO</v>
          </cell>
          <cell r="AV1543">
            <v>5</v>
          </cell>
          <cell r="AX1543" t="str">
            <v>ENTREGADO</v>
          </cell>
          <cell r="AY1543" t="str">
            <v>ESIM MOVISTAR_ESIM EVOUCHERS CODE QR: 5 und</v>
          </cell>
          <cell r="AZ1543" t="str">
            <v>SIMCARD</v>
          </cell>
          <cell r="BA1543" t="str">
            <v/>
          </cell>
        </row>
        <row r="1544">
          <cell r="A1544" t="str">
            <v>2022-12697</v>
          </cell>
          <cell r="B1544" t="str">
            <v>MOVISTAR</v>
          </cell>
          <cell r="C1544">
            <v>44917</v>
          </cell>
          <cell r="D1544" t="str">
            <v>FLEXNET ECUADOR - MOVISTAR</v>
          </cell>
          <cell r="E1544" t="str">
            <v>CALLE 28 DE JUNIO S/N Y GARCIA MORENO ENTRADA LLANO GRANDE</v>
          </cell>
          <cell r="H1544" t="str">
            <v>170208</v>
          </cell>
          <cell r="I1544" t="str">
            <v>QUITO</v>
          </cell>
          <cell r="J1544" t="str">
            <v>PICHINCHA</v>
          </cell>
          <cell r="K1544" t="str">
            <v>NORPHONE CHONE_LOURDES BRAVO</v>
          </cell>
          <cell r="L1544" t="str">
            <v>CENTRO CALLE PICHINCHA ENTRE CALLES WASHINGTON Y BOLIVAR A LADO DE ALMACENES ARTEFACTA</v>
          </cell>
          <cell r="O1544" t="str">
            <v>CHONE</v>
          </cell>
          <cell r="P1544" t="str">
            <v>CHONE</v>
          </cell>
          <cell r="Q1544" t="str">
            <v>MANABI</v>
          </cell>
          <cell r="R1544" t="str">
            <v>2022-12697</v>
          </cell>
          <cell r="W1544" t="str">
            <v>1091717898001</v>
          </cell>
          <cell r="X1544" t="str">
            <v>984246089</v>
          </cell>
          <cell r="AA1544">
            <v>44917</v>
          </cell>
          <cell r="AD1544">
            <v>1</v>
          </cell>
          <cell r="AE1544">
            <v>1</v>
          </cell>
          <cell r="AH1544" t="str">
            <v>DIAGONAL A BANCO PICHINCHA</v>
          </cell>
          <cell r="AI1544" t="str">
            <v>DESPACHO</v>
          </cell>
          <cell r="AJ1544" t="str">
            <v>Normal</v>
          </cell>
          <cell r="AL1544" t="str">
            <v>NO</v>
          </cell>
          <cell r="AN1544" t="str">
            <v>NORINDCHONOR10491</v>
          </cell>
          <cell r="AP1544">
            <v>44917</v>
          </cell>
          <cell r="AR1544" t="str">
            <v>MOVISTAR_2022-12697</v>
          </cell>
          <cell r="AS1544">
            <v>323594</v>
          </cell>
          <cell r="AT1544" t="str">
            <v>D40</v>
          </cell>
          <cell r="AU1544" t="str">
            <v>INDIRECTO</v>
          </cell>
          <cell r="AV1544">
            <v>5</v>
          </cell>
          <cell r="AX1544" t="str">
            <v>ENTREGADO</v>
          </cell>
          <cell r="AY1544" t="str">
            <v>ESIM MOVISTAR_ESIM EVOUCHERS CODE QR: 5 und</v>
          </cell>
          <cell r="AZ1544" t="str">
            <v>SIMCARD</v>
          </cell>
          <cell r="BA1544" t="str">
            <v/>
          </cell>
        </row>
        <row r="1545">
          <cell r="A1545" t="str">
            <v>2022-12698</v>
          </cell>
          <cell r="B1545" t="str">
            <v>MOVISTAR</v>
          </cell>
          <cell r="C1545">
            <v>44917</v>
          </cell>
          <cell r="D1545" t="str">
            <v>FLEXNET ECUADOR - MOVISTAR</v>
          </cell>
          <cell r="E1545" t="str">
            <v>CALLE 28 DE JUNIO S/N Y GARCIA MORENO ENTRADA LLANO GRANDE</v>
          </cell>
          <cell r="H1545" t="str">
            <v>170208</v>
          </cell>
          <cell r="I1545" t="str">
            <v>QUITO</v>
          </cell>
          <cell r="J1545" t="str">
            <v>PICHINCHA</v>
          </cell>
          <cell r="K1545" t="str">
            <v>NORPHONE CAVS DAS SANTO DOMINGO_LOURDES BRAVO</v>
          </cell>
          <cell r="L1545" t="str">
            <v>29 DE MAYO Y LATACUNGA A LADO DEL POLLO GUS SANTO DOMINGO</v>
          </cell>
          <cell r="O1545" t="str">
            <v>SANTO DOMINGO</v>
          </cell>
          <cell r="P1545" t="str">
            <v>SANTO DOMINGO</v>
          </cell>
          <cell r="Q1545" t="str">
            <v>SANTO DOMINGO DE LOS TSACHILAS</v>
          </cell>
          <cell r="R1545" t="str">
            <v>2022-12698</v>
          </cell>
          <cell r="W1545" t="str">
            <v>1091717898001</v>
          </cell>
          <cell r="X1545" t="str">
            <v>984246089</v>
          </cell>
          <cell r="AA1545">
            <v>44917</v>
          </cell>
          <cell r="AD1545">
            <v>1</v>
          </cell>
          <cell r="AE1545">
            <v>1</v>
          </cell>
          <cell r="AH1545" t="str">
            <v> </v>
          </cell>
          <cell r="AI1545" t="str">
            <v>DESPACHO</v>
          </cell>
          <cell r="AJ1545" t="str">
            <v>Normal</v>
          </cell>
          <cell r="AL1545" t="str">
            <v>NO</v>
          </cell>
          <cell r="AN1545" t="str">
            <v>NORINDSANNOR12478</v>
          </cell>
          <cell r="AP1545">
            <v>44917</v>
          </cell>
          <cell r="AR1545" t="str">
            <v>MOVISTAR_2022-12698</v>
          </cell>
          <cell r="AS1545">
            <v>323595</v>
          </cell>
          <cell r="AT1545" t="str">
            <v>D40</v>
          </cell>
          <cell r="AU1545" t="str">
            <v>INDIRECTO</v>
          </cell>
          <cell r="AV1545">
            <v>5</v>
          </cell>
          <cell r="AX1545" t="str">
            <v>ENTREGADO</v>
          </cell>
          <cell r="AY1545" t="str">
            <v>ESIM MOVISTAR_ESIM EVOUCHERS CODE QR: 5 und</v>
          </cell>
          <cell r="AZ1545" t="str">
            <v>SIMCARD</v>
          </cell>
          <cell r="BA1545" t="str">
            <v/>
          </cell>
        </row>
        <row r="1546">
          <cell r="A1546" t="str">
            <v>2022-12699</v>
          </cell>
          <cell r="B1546" t="str">
            <v>MOVISTAR</v>
          </cell>
          <cell r="C1546">
            <v>44917</v>
          </cell>
          <cell r="D1546" t="str">
            <v>FLEXNET ECUADOR - MOVISTAR</v>
          </cell>
          <cell r="E1546" t="str">
            <v>CALLE 28 DE JUNIO S/N Y GARCIA MORENO ENTRADA LLANO GRANDE</v>
          </cell>
          <cell r="H1546" t="str">
            <v>170208</v>
          </cell>
          <cell r="I1546" t="str">
            <v>QUITO</v>
          </cell>
          <cell r="J1546" t="str">
            <v>PICHINCHA</v>
          </cell>
          <cell r="K1546" t="str">
            <v>AE CELISTICS QUICENTRO SUR_KLEBER GRANDA_DANY IMBAQUINGO</v>
          </cell>
          <cell r="L1546" t="str">
            <v>MORAN VALVERDE Y TENIENTE HUGO ORTIZ CC QUICENTRO SHOPPING SUR N 1 LOCAL 91 – 92 JUNTO A MEGAMAXI</v>
          </cell>
          <cell r="O1546" t="str">
            <v>QUITO</v>
          </cell>
          <cell r="P1546" t="str">
            <v>QUITO</v>
          </cell>
          <cell r="Q1546" t="str">
            <v>PICHINCHA</v>
          </cell>
          <cell r="R1546" t="str">
            <v>2022-12699</v>
          </cell>
          <cell r="W1546" t="str">
            <v>1792161037001</v>
          </cell>
          <cell r="X1546" t="str">
            <v>0992567346_094084829</v>
          </cell>
          <cell r="AA1546">
            <v>44917</v>
          </cell>
          <cell r="AD1546">
            <v>1</v>
          </cell>
          <cell r="AE1546">
            <v>1</v>
          </cell>
          <cell r="AH1546" t="str">
            <v>CC QUICENTRO SHOPPING SUR N 1 LOCAL 91 – 92 JUNTO A MEGAMAXI</v>
          </cell>
          <cell r="AI1546" t="str">
            <v>DESPACHO</v>
          </cell>
          <cell r="AJ1546" t="str">
            <v>Normal</v>
          </cell>
          <cell r="AL1546" t="str">
            <v>NO</v>
          </cell>
          <cell r="AN1546" t="str">
            <v>CELINDQUIAEC10018</v>
          </cell>
          <cell r="AP1546">
            <v>44917</v>
          </cell>
          <cell r="AR1546" t="str">
            <v>MOVISTAR_2022-12699</v>
          </cell>
          <cell r="AS1546">
            <v>323645</v>
          </cell>
          <cell r="AT1546" t="str">
            <v>D40</v>
          </cell>
          <cell r="AU1546" t="str">
            <v>INDIRECTO</v>
          </cell>
          <cell r="AV1546">
            <v>55</v>
          </cell>
          <cell r="AX1546" t="str">
            <v>ENTREGADO</v>
          </cell>
          <cell r="AY1546" t="str">
            <v>ESIM MOVISTAR_ESIM EVOUCHERS CODE QR: 55 und</v>
          </cell>
          <cell r="AZ1546" t="str">
            <v>SIMCARD</v>
          </cell>
          <cell r="BA1546" t="str">
            <v/>
          </cell>
        </row>
        <row r="1547">
          <cell r="A1547" t="str">
            <v>2022-12700</v>
          </cell>
          <cell r="B1547" t="str">
            <v>MOVISTAR</v>
          </cell>
          <cell r="C1547">
            <v>44917</v>
          </cell>
          <cell r="D1547" t="str">
            <v>FLEXNET ECUADOR - MOVISTAR</v>
          </cell>
          <cell r="E1547" t="str">
            <v>CALLE 28 DE JUNIO S/N Y GARCIA MORENO ENTRADA LLANO GRANDE</v>
          </cell>
          <cell r="H1547" t="str">
            <v>170208</v>
          </cell>
          <cell r="I1547" t="str">
            <v>QUITO</v>
          </cell>
          <cell r="J1547" t="str">
            <v>PICHINCHA</v>
          </cell>
          <cell r="K1547" t="str">
            <v>CAVS SAN MARINO_CARLOS FRANCO_ERIKA GOMÉZ_IAN RIVERA</v>
          </cell>
          <cell r="L1547" t="str">
            <v>AV FRANCISCO DE ORELLANA SN Y AV PLAZA DANIN</v>
          </cell>
          <cell r="O1547" t="str">
            <v>GUAYAQUIL</v>
          </cell>
          <cell r="P1547" t="str">
            <v>GUAYAQUIL</v>
          </cell>
          <cell r="Q1547" t="str">
            <v>GUAYAS</v>
          </cell>
          <cell r="R1547" t="str">
            <v>2022-12700</v>
          </cell>
          <cell r="W1547" t="str">
            <v>0</v>
          </cell>
          <cell r="X1547" t="str">
            <v>0925614026_0918395781_0920349156</v>
          </cell>
          <cell r="AA1547">
            <v>44917</v>
          </cell>
          <cell r="AD1547">
            <v>1</v>
          </cell>
          <cell r="AE1547">
            <v>1</v>
          </cell>
          <cell r="AH1547" t="str">
            <v>CC SAN MARINO SHOPPING PB LOCAL 1 NO 23</v>
          </cell>
          <cell r="AI1547" t="str">
            <v>DESPACHO</v>
          </cell>
          <cell r="AJ1547" t="str">
            <v>Normal</v>
          </cell>
          <cell r="AL1547" t="str">
            <v>NO</v>
          </cell>
          <cell r="AN1547" t="str">
            <v>BS</v>
          </cell>
          <cell r="AP1547">
            <v>44917</v>
          </cell>
          <cell r="AR1547" t="str">
            <v>MOVISTAR_2022-12700</v>
          </cell>
          <cell r="AS1547">
            <v>323598</v>
          </cell>
          <cell r="AT1547" t="str">
            <v>D40</v>
          </cell>
          <cell r="AU1547" t="str">
            <v>DIRECTO</v>
          </cell>
          <cell r="AV1547">
            <v>100</v>
          </cell>
          <cell r="AX1547" t="str">
            <v>ENTREGADO</v>
          </cell>
          <cell r="AY1547" t="str">
            <v>ESIM MOVISTAR_ESIM EVOUCHERS CODE QR: 100 und</v>
          </cell>
          <cell r="AZ1547" t="str">
            <v>SIMCARD</v>
          </cell>
          <cell r="BA1547" t="str">
            <v/>
          </cell>
        </row>
        <row r="1548">
          <cell r="A1548" t="str">
            <v>2022-12701</v>
          </cell>
          <cell r="B1548" t="str">
            <v>MOVISTAR</v>
          </cell>
          <cell r="C1548">
            <v>44917</v>
          </cell>
          <cell r="D1548" t="str">
            <v>FLEXNET ECUADOR - MOVISTAR</v>
          </cell>
          <cell r="E1548" t="str">
            <v>CALLE 28 DE JUNIO S/N Y GARCIA MORENO ENTRADA LLANO GRANDE</v>
          </cell>
          <cell r="H1548" t="str">
            <v>170208</v>
          </cell>
          <cell r="I1548" t="str">
            <v>QUITO</v>
          </cell>
          <cell r="J1548" t="str">
            <v>PICHINCHA</v>
          </cell>
          <cell r="K1548" t="str">
            <v>CAV MALL DEL PACIFICO_MARIA FERNANDA CARVAJAL REINOSO</v>
          </cell>
          <cell r="L1548" t="str">
            <v>AVENIDA MALECON Y CALLE 23 , CENTRO COMERCIAL MALL DEL PACIFICO, LOCAL PB -057-058</v>
          </cell>
          <cell r="O1548" t="str">
            <v>MANTA</v>
          </cell>
          <cell r="P1548" t="str">
            <v>MANTA</v>
          </cell>
          <cell r="Q1548" t="str">
            <v>MANABI</v>
          </cell>
          <cell r="R1548" t="str">
            <v>2022-12701</v>
          </cell>
          <cell r="W1548" t="str">
            <v>1715480081001</v>
          </cell>
          <cell r="X1548" t="str">
            <v>995025256</v>
          </cell>
          <cell r="AA1548">
            <v>44917</v>
          </cell>
          <cell r="AD1548">
            <v>1</v>
          </cell>
          <cell r="AE1548">
            <v>1</v>
          </cell>
          <cell r="AH1548" t="str">
            <v> </v>
          </cell>
          <cell r="AI1548" t="str">
            <v>DESPACHO</v>
          </cell>
          <cell r="AJ1548" t="str">
            <v>Normal</v>
          </cell>
          <cell r="AL1548" t="str">
            <v>NO</v>
          </cell>
          <cell r="AN1548" t="str">
            <v>CMP</v>
          </cell>
          <cell r="AP1548">
            <v>44917</v>
          </cell>
          <cell r="AR1548" t="str">
            <v>MOVISTAR_2022-12701</v>
          </cell>
          <cell r="AS1548">
            <v>323605</v>
          </cell>
          <cell r="AT1548" t="str">
            <v>D40</v>
          </cell>
          <cell r="AU1548" t="str">
            <v>INDIRECTO</v>
          </cell>
          <cell r="AV1548">
            <v>100</v>
          </cell>
          <cell r="AX1548" t="str">
            <v>EN_TRANSITO</v>
          </cell>
          <cell r="AY1548" t="str">
            <v>ESIM MOVISTAR_ESIM EVOUCHERS CODE QR: 100 und</v>
          </cell>
          <cell r="AZ1548" t="str">
            <v>SIMCARD</v>
          </cell>
          <cell r="BA1548" t="str">
            <v/>
          </cell>
        </row>
        <row r="1549">
          <cell r="A1549" t="str">
            <v>2022-12702</v>
          </cell>
          <cell r="B1549" t="str">
            <v>MOVISTAR</v>
          </cell>
          <cell r="C1549">
            <v>44917</v>
          </cell>
          <cell r="D1549" t="str">
            <v>FLEXNET ECUADOR - MOVISTAR</v>
          </cell>
          <cell r="E1549" t="str">
            <v>CALLE 28 DE JUNIO S/N Y GARCIA MORENO ENTRADA LLANO GRANDE</v>
          </cell>
          <cell r="H1549" t="str">
            <v>170208</v>
          </cell>
          <cell r="I1549" t="str">
            <v>QUITO</v>
          </cell>
          <cell r="J1549" t="str">
            <v>PICHINCHA</v>
          </cell>
          <cell r="K1549" t="str">
            <v>AE CELISTICS PORTAL SHOPPING_KLEBER GRANDA_DANY IMBAQUINGO</v>
          </cell>
          <cell r="L1549" t="str">
            <v>GALO PLAZA LASSO Y AV SIMON BOLIVAR CC PORTAL SHOPPING TERCER PISO P350 LOCAL MOVISTAR</v>
          </cell>
          <cell r="O1549" t="str">
            <v>QUITO</v>
          </cell>
          <cell r="P1549" t="str">
            <v>QUITO</v>
          </cell>
          <cell r="Q1549" t="str">
            <v>PICHINCHA</v>
          </cell>
          <cell r="R1549" t="str">
            <v>2022-12702</v>
          </cell>
          <cell r="W1549" t="str">
            <v>1792161037001</v>
          </cell>
          <cell r="X1549" t="str">
            <v>0992567346_094084829</v>
          </cell>
          <cell r="AA1549">
            <v>44917</v>
          </cell>
          <cell r="AD1549">
            <v>1</v>
          </cell>
          <cell r="AE1549">
            <v>1</v>
          </cell>
          <cell r="AH1549" t="str">
            <v>CC PORTAL SHOPPING TERCER PISO P350 LOCAL MOVISTAR</v>
          </cell>
          <cell r="AI1549" t="str">
            <v>DESPACHO</v>
          </cell>
          <cell r="AJ1549" t="str">
            <v>Normal</v>
          </cell>
          <cell r="AL1549" t="str">
            <v>NO</v>
          </cell>
          <cell r="AN1549" t="str">
            <v>CELINDQUIAEC10020</v>
          </cell>
          <cell r="AP1549">
            <v>44917</v>
          </cell>
          <cell r="AR1549" t="str">
            <v>MOVISTAR_2022-12702</v>
          </cell>
          <cell r="AS1549">
            <v>323642</v>
          </cell>
          <cell r="AT1549" t="str">
            <v>D40</v>
          </cell>
          <cell r="AU1549" t="str">
            <v>INDIRECTO</v>
          </cell>
          <cell r="AV1549">
            <v>30</v>
          </cell>
          <cell r="AX1549" t="str">
            <v>ENTREGADO</v>
          </cell>
          <cell r="AY1549" t="str">
            <v>ESIM MOVISTAR_ESIM EVOUCHERS CODE QR: 30 und</v>
          </cell>
          <cell r="AZ1549" t="str">
            <v>SIMCARD</v>
          </cell>
          <cell r="BA1549" t="str">
            <v/>
          </cell>
        </row>
        <row r="1550">
          <cell r="A1550" t="str">
            <v>2022-12703</v>
          </cell>
          <cell r="B1550" t="str">
            <v>MOVISTAR</v>
          </cell>
          <cell r="C1550">
            <v>44917</v>
          </cell>
          <cell r="D1550" t="str">
            <v>FLEXNET ECUADOR - MOVISTAR</v>
          </cell>
          <cell r="E1550" t="str">
            <v>CALLE 28 DE JUNIO S/N Y GARCIA MORENO ENTRADA LLANO GRANDE</v>
          </cell>
          <cell r="H1550" t="str">
            <v>170208</v>
          </cell>
          <cell r="I1550" t="str">
            <v>QUITO</v>
          </cell>
          <cell r="J1550" t="str">
            <v>PICHINCHA</v>
          </cell>
          <cell r="K1550" t="str">
            <v>CAVS MALL DEL RIO_SANTIAGO IVAN PINEDA BERMEO_ALIRIO JOSÉ BRICEÑO RIVAS</v>
          </cell>
          <cell r="L1550" t="str">
            <v>AV FELIPE II LB86 Y CIRCUNVALACION SUR CC MALL DEL RIO</v>
          </cell>
          <cell r="O1550" t="str">
            <v>CUENCA</v>
          </cell>
          <cell r="P1550" t="str">
            <v>CUENCA</v>
          </cell>
          <cell r="Q1550" t="str">
            <v>AZUAY</v>
          </cell>
          <cell r="R1550" t="str">
            <v>2022-12703</v>
          </cell>
          <cell r="W1550" t="str">
            <v>0</v>
          </cell>
          <cell r="X1550" t="str">
            <v>0979146599 - 0999923627</v>
          </cell>
          <cell r="AA1550">
            <v>44917</v>
          </cell>
          <cell r="AD1550">
            <v>1</v>
          </cell>
          <cell r="AE1550">
            <v>1</v>
          </cell>
          <cell r="AH1550" t="str">
            <v> </v>
          </cell>
          <cell r="AI1550" t="str">
            <v>DESPACHO</v>
          </cell>
          <cell r="AJ1550" t="str">
            <v>Normal</v>
          </cell>
          <cell r="AL1550" t="str">
            <v>NO</v>
          </cell>
          <cell r="AN1550" t="str">
            <v>R8</v>
          </cell>
          <cell r="AP1550">
            <v>44917</v>
          </cell>
          <cell r="AR1550" t="str">
            <v>MOVISTAR_2022-12703</v>
          </cell>
          <cell r="AS1550">
            <v>323604</v>
          </cell>
          <cell r="AT1550" t="str">
            <v>D40</v>
          </cell>
          <cell r="AU1550" t="str">
            <v>DIRECTO</v>
          </cell>
          <cell r="AV1550">
            <v>100</v>
          </cell>
          <cell r="AX1550" t="str">
            <v>ENTREGADO</v>
          </cell>
          <cell r="AY1550" t="str">
            <v>ESIM MOVISTAR_ESIM EVOUCHERS CODE QR: 100 und</v>
          </cell>
          <cell r="AZ1550" t="str">
            <v>SIMCARD</v>
          </cell>
          <cell r="BA1550" t="str">
            <v/>
          </cell>
        </row>
        <row r="1551">
          <cell r="A1551" t="str">
            <v>2022-12704</v>
          </cell>
          <cell r="B1551" t="str">
            <v>MOVISTAR</v>
          </cell>
          <cell r="C1551">
            <v>44917</v>
          </cell>
          <cell r="D1551" t="str">
            <v>FLEXNET ECUADOR - MOVISTAR</v>
          </cell>
          <cell r="E1551" t="str">
            <v>CALLE 28 DE JUNIO S/N Y GARCIA MORENO ENTRADA LLANO GRANDE</v>
          </cell>
          <cell r="H1551" t="str">
            <v>170208</v>
          </cell>
          <cell r="I1551" t="str">
            <v>QUITO</v>
          </cell>
          <cell r="J1551" t="str">
            <v>PICHINCHA</v>
          </cell>
          <cell r="K1551" t="str">
            <v>GRUPO ROMERO (C.C. MALL EL FORTIN)_ROMERO RODRIGUEZ MAURENY GEANELLA</v>
          </cell>
          <cell r="L1551" t="str">
            <v>AV PERIMETRAL CALLE CASUARINA CENTRO COMERCIAL  MALL DEL FORTIN</v>
          </cell>
          <cell r="O1551" t="str">
            <v>GUAYAQUIL</v>
          </cell>
          <cell r="P1551" t="str">
            <v>GUAYAQUIL</v>
          </cell>
          <cell r="Q1551" t="str">
            <v>GUAYAS</v>
          </cell>
          <cell r="R1551" t="str">
            <v>2022-12704</v>
          </cell>
          <cell r="W1551" t="str">
            <v>0993323705001</v>
          </cell>
          <cell r="X1551" t="str">
            <v>982387574</v>
          </cell>
          <cell r="AA1551">
            <v>44917</v>
          </cell>
          <cell r="AD1551">
            <v>1</v>
          </cell>
          <cell r="AE1551">
            <v>1</v>
          </cell>
          <cell r="AH1551" t="str">
            <v>0</v>
          </cell>
          <cell r="AI1551" t="str">
            <v>DESPACHO</v>
          </cell>
          <cell r="AJ1551" t="str">
            <v>Normal</v>
          </cell>
          <cell r="AL1551" t="str">
            <v>NO</v>
          </cell>
          <cell r="AN1551" t="str">
            <v>GRUINDGUAGRU12140</v>
          </cell>
          <cell r="AP1551">
            <v>44917</v>
          </cell>
          <cell r="AR1551" t="str">
            <v>MOVISTAR_2022-12704</v>
          </cell>
          <cell r="AS1551">
            <v>323646</v>
          </cell>
          <cell r="AT1551" t="str">
            <v>D40</v>
          </cell>
          <cell r="AU1551" t="str">
            <v>INDIRECTO</v>
          </cell>
          <cell r="AV1551">
            <v>40</v>
          </cell>
          <cell r="AX1551" t="str">
            <v>ENTREGADO</v>
          </cell>
          <cell r="AY1551" t="str">
            <v>ESIM MOVISTAR_ESIM EVOUCHERS CODE QR: 40 und</v>
          </cell>
          <cell r="AZ1551" t="str">
            <v>SIMCARD</v>
          </cell>
          <cell r="BA1551" t="str">
            <v/>
          </cell>
        </row>
        <row r="1552">
          <cell r="A1552" t="str">
            <v>2022-12705</v>
          </cell>
          <cell r="B1552" t="str">
            <v>MOVISTAR</v>
          </cell>
          <cell r="C1552">
            <v>44917</v>
          </cell>
          <cell r="D1552" t="str">
            <v>FLEXNET ECUADOR - MOVISTAR</v>
          </cell>
          <cell r="E1552" t="str">
            <v>CALLE 28 DE JUNIO S/N Y GARCIA MORENO ENTRADA LLANO GRANDE</v>
          </cell>
          <cell r="H1552" t="str">
            <v>170208</v>
          </cell>
          <cell r="I1552" t="str">
            <v>QUITO</v>
          </cell>
          <cell r="J1552" t="str">
            <v>PICHINCHA</v>
          </cell>
          <cell r="K1552" t="str">
            <v>OC OPTIMUSCELL_ANA LUCIA MOGROVEJO AZANZA</v>
          </cell>
          <cell r="L1552" t="str">
            <v>LUIS CORDERO 7100 Y PRESIDENTE CORDOVA ESQUINA JUNTO A LA CASA DE LA CULTURA FRENTE A LOS BOMBEROS</v>
          </cell>
          <cell r="O1552" t="str">
            <v>CUENCA</v>
          </cell>
          <cell r="P1552" t="str">
            <v>CUENCA</v>
          </cell>
          <cell r="Q1552" t="str">
            <v>AZUAY</v>
          </cell>
          <cell r="R1552" t="str">
            <v>2022-12705</v>
          </cell>
          <cell r="W1552" t="str">
            <v>0190475409001</v>
          </cell>
          <cell r="X1552" t="str">
            <v>958851871</v>
          </cell>
          <cell r="AA1552">
            <v>44917</v>
          </cell>
          <cell r="AD1552">
            <v>1</v>
          </cell>
          <cell r="AE1552">
            <v>1</v>
          </cell>
          <cell r="AH1552" t="str">
            <v> </v>
          </cell>
          <cell r="AI1552" t="str">
            <v>DESPACHO</v>
          </cell>
          <cell r="AJ1552" t="str">
            <v>Normal</v>
          </cell>
          <cell r="AL1552" t="str">
            <v>NO</v>
          </cell>
          <cell r="AN1552" t="str">
            <v>OCOINDCUEOCO5878</v>
          </cell>
          <cell r="AP1552">
            <v>44917</v>
          </cell>
          <cell r="AR1552" t="str">
            <v>MOVISTAR_2022-12705</v>
          </cell>
          <cell r="AS1552">
            <v>323650</v>
          </cell>
          <cell r="AT1552" t="str">
            <v>D40</v>
          </cell>
          <cell r="AU1552" t="str">
            <v>INDIRECTO</v>
          </cell>
          <cell r="AV1552">
            <v>20</v>
          </cell>
          <cell r="AX1552" t="str">
            <v>ENTREGADO</v>
          </cell>
          <cell r="AY1552" t="str">
            <v>ESIM MOVISTAR_ESIM EVOUCHERS CODE QR: 20 und</v>
          </cell>
          <cell r="AZ1552" t="str">
            <v>SIMCARD</v>
          </cell>
          <cell r="BA1552" t="str">
            <v/>
          </cell>
        </row>
        <row r="1553">
          <cell r="A1553" t="str">
            <v>2022-12706</v>
          </cell>
          <cell r="B1553" t="str">
            <v>MOVISTAR</v>
          </cell>
          <cell r="C1553">
            <v>44917</v>
          </cell>
          <cell r="D1553" t="str">
            <v>FLEXNET ECUADOR - MOVISTAR</v>
          </cell>
          <cell r="E1553" t="str">
            <v>CALLE 28 DE JUNIO S/N Y GARCIA MORENO ENTRADA LLANO GRANDE</v>
          </cell>
          <cell r="H1553" t="str">
            <v>170208</v>
          </cell>
          <cell r="I1553" t="str">
            <v>QUITO</v>
          </cell>
          <cell r="J1553" t="str">
            <v>PICHINCHA</v>
          </cell>
          <cell r="K1553" t="str">
            <v>AE CELISTICS CCI_KLEBER GRANDA_DANY IMBAQUINGO</v>
          </cell>
          <cell r="L1553" t="str">
            <v>AV AMAZONAS Y NACIONES UNIDAS CENTRO COMERCIAL IÑAQUITO LC 223 224</v>
          </cell>
          <cell r="O1553" t="str">
            <v>QUITO</v>
          </cell>
          <cell r="P1553" t="str">
            <v>QUITO</v>
          </cell>
          <cell r="Q1553" t="str">
            <v>PICHINCHA</v>
          </cell>
          <cell r="R1553" t="str">
            <v>2022-12706</v>
          </cell>
          <cell r="W1553" t="str">
            <v>1792161037001</v>
          </cell>
          <cell r="X1553" t="str">
            <v>0992567346_094084829</v>
          </cell>
          <cell r="AA1553">
            <v>44917</v>
          </cell>
          <cell r="AD1553">
            <v>1</v>
          </cell>
          <cell r="AE1553">
            <v>1</v>
          </cell>
          <cell r="AH1553" t="str">
            <v>CENTRO COMERCIAL IÑAQUITO LC 223224</v>
          </cell>
          <cell r="AI1553" t="str">
            <v>DESPACHO</v>
          </cell>
          <cell r="AJ1553" t="str">
            <v>Normal</v>
          </cell>
          <cell r="AL1553" t="str">
            <v>NO</v>
          </cell>
          <cell r="AN1553" t="str">
            <v>CELINDQUIAEC7318</v>
          </cell>
          <cell r="AP1553">
            <v>44917</v>
          </cell>
          <cell r="AR1553" t="str">
            <v>MOVISTAR_2022-12706</v>
          </cell>
          <cell r="AS1553">
            <v>323628</v>
          </cell>
          <cell r="AT1553" t="str">
            <v>D40</v>
          </cell>
          <cell r="AU1553" t="str">
            <v>INDIRECTO</v>
          </cell>
          <cell r="AV1553">
            <v>15</v>
          </cell>
          <cell r="AX1553" t="str">
            <v>ENTREGADO</v>
          </cell>
          <cell r="AY1553" t="str">
            <v>ESIM MOVISTAR_ESIM EVOUCHERS CODE QR: 15 und</v>
          </cell>
          <cell r="AZ1553" t="str">
            <v>SIMCARD</v>
          </cell>
          <cell r="BA1553" t="str">
            <v/>
          </cell>
        </row>
        <row r="1554">
          <cell r="A1554" t="str">
            <v>2022-12707</v>
          </cell>
          <cell r="B1554" t="str">
            <v>MOVISTAR</v>
          </cell>
          <cell r="C1554">
            <v>44917</v>
          </cell>
          <cell r="D1554" t="str">
            <v>FLEXNET ECUADOR - MOVISTAR</v>
          </cell>
          <cell r="E1554" t="str">
            <v>CALLE 28 DE JUNIO S/N Y GARCIA MORENO ENTRADA LLANO GRANDE</v>
          </cell>
          <cell r="H1554" t="str">
            <v>170208</v>
          </cell>
          <cell r="I1554" t="str">
            <v>QUITO</v>
          </cell>
          <cell r="J1554" t="str">
            <v>PICHINCHA</v>
          </cell>
          <cell r="K1554" t="str">
            <v>ISLA DANICELL PASEO SHOPPING MACHALA_ANA ISABEL GOMEZ ARCE</v>
          </cell>
          <cell r="L1554" t="str">
            <v>AVE. 25 DE JUNIO KM 1 Y 12 VIA PSJ., C.C. PASEO SHOPPING MACHALA, ISLA MOVISTAR FRENTE A PHARMACYS</v>
          </cell>
          <cell r="O1554" t="str">
            <v>MACHALA</v>
          </cell>
          <cell r="P1554" t="str">
            <v>MACHALA</v>
          </cell>
          <cell r="Q1554" t="str">
            <v>EL ORO</v>
          </cell>
          <cell r="R1554" t="str">
            <v>2022-12707</v>
          </cell>
          <cell r="W1554" t="str">
            <v>0</v>
          </cell>
          <cell r="X1554" t="str">
            <v>987108047</v>
          </cell>
          <cell r="AA1554">
            <v>44917</v>
          </cell>
          <cell r="AD1554">
            <v>1</v>
          </cell>
          <cell r="AE1554">
            <v>1</v>
          </cell>
          <cell r="AH1554" t="str">
            <v> </v>
          </cell>
          <cell r="AI1554" t="str">
            <v>DESPACHO</v>
          </cell>
          <cell r="AJ1554" t="str">
            <v>Normal</v>
          </cell>
          <cell r="AL1554" t="str">
            <v>NO</v>
          </cell>
          <cell r="AN1554" t="str">
            <v>DANINDMACISL10658</v>
          </cell>
          <cell r="AP1554">
            <v>44917</v>
          </cell>
          <cell r="AR1554" t="str">
            <v>MOVISTAR_2022-12707</v>
          </cell>
          <cell r="AS1554">
            <v>323632</v>
          </cell>
          <cell r="AT1554" t="str">
            <v>D40</v>
          </cell>
          <cell r="AU1554" t="str">
            <v>INDIRECTO</v>
          </cell>
          <cell r="AV1554">
            <v>15</v>
          </cell>
          <cell r="AX1554" t="str">
            <v>ENTREGADO</v>
          </cell>
          <cell r="AY1554" t="str">
            <v>ESIM MOVISTAR_ESIM EVOUCHERS CODE QR: 15 und</v>
          </cell>
          <cell r="AZ1554" t="str">
            <v>SIMCARD</v>
          </cell>
          <cell r="BA1554" t="str">
            <v/>
          </cell>
        </row>
        <row r="1555">
          <cell r="A1555" t="str">
            <v>2022-12708</v>
          </cell>
          <cell r="B1555" t="str">
            <v>MOVISTAR</v>
          </cell>
          <cell r="C1555">
            <v>44917</v>
          </cell>
          <cell r="D1555" t="str">
            <v>FLEXNET ECUADOR - MOVISTAR</v>
          </cell>
          <cell r="E1555" t="str">
            <v>CALLE 28 DE JUNIO S/N Y GARCIA MORENO ENTRADA LLANO GRANDE</v>
          </cell>
          <cell r="H1555" t="str">
            <v>170208</v>
          </cell>
          <cell r="I1555" t="str">
            <v>QUITO</v>
          </cell>
          <cell r="J1555" t="str">
            <v>PICHINCHA</v>
          </cell>
          <cell r="K1555" t="str">
            <v>CC PASEO SHOPPING (DANICELL)_DANIELA BARRAZUETA</v>
          </cell>
          <cell r="L1555" t="str">
            <v>DV VIA MACHALA – PASAJE EN EL KM 1 ½ CENTRO COMERCIAL PASEO SHOPPING MACHALA MACHALA EL ORO</v>
          </cell>
          <cell r="O1555" t="str">
            <v>MACHALA</v>
          </cell>
          <cell r="P1555" t="str">
            <v>MACHALA</v>
          </cell>
          <cell r="Q1555" t="str">
            <v>EL ORO</v>
          </cell>
          <cell r="R1555" t="str">
            <v>2022-12708</v>
          </cell>
          <cell r="W1555" t="str">
            <v>0791758629001</v>
          </cell>
          <cell r="X1555" t="str">
            <v>984167915</v>
          </cell>
          <cell r="AA1555">
            <v>44917</v>
          </cell>
          <cell r="AD1555">
            <v>1</v>
          </cell>
          <cell r="AE1555">
            <v>1</v>
          </cell>
          <cell r="AH1555" t="str">
            <v> </v>
          </cell>
          <cell r="AI1555" t="str">
            <v>DESPACHO</v>
          </cell>
          <cell r="AJ1555" t="str">
            <v>Normal</v>
          </cell>
          <cell r="AL1555" t="str">
            <v>NO</v>
          </cell>
          <cell r="AN1555" t="str">
            <v>DANINDMACCCP0304</v>
          </cell>
          <cell r="AP1555">
            <v>44917</v>
          </cell>
          <cell r="AR1555" t="str">
            <v>MOVISTAR_2022-12708</v>
          </cell>
          <cell r="AS1555">
            <v>323630</v>
          </cell>
          <cell r="AT1555" t="str">
            <v>D40</v>
          </cell>
          <cell r="AU1555" t="str">
            <v>INDIRECTO</v>
          </cell>
          <cell r="AV1555">
            <v>15</v>
          </cell>
          <cell r="AX1555" t="str">
            <v>ENTREGADO</v>
          </cell>
          <cell r="AY1555" t="str">
            <v>ESIM MOVISTAR_ESIM EVOUCHERS CODE QR: 15 und</v>
          </cell>
          <cell r="AZ1555" t="str">
            <v>SIMCARD</v>
          </cell>
          <cell r="BA1555" t="str">
            <v/>
          </cell>
        </row>
        <row r="1556">
          <cell r="A1556" t="str">
            <v>2022-12709</v>
          </cell>
          <cell r="B1556" t="str">
            <v>MOVISTAR</v>
          </cell>
          <cell r="C1556">
            <v>44917</v>
          </cell>
          <cell r="D1556" t="str">
            <v>FLEXNET ECUADOR - MOVISTAR</v>
          </cell>
          <cell r="E1556" t="str">
            <v>CALLE 28 DE JUNIO S/N Y GARCIA MORENO ENTRADA LLANO GRANDE</v>
          </cell>
          <cell r="H1556" t="str">
            <v>170208</v>
          </cell>
          <cell r="I1556" t="str">
            <v>QUITO</v>
          </cell>
          <cell r="J1556" t="str">
            <v>PICHINCHA</v>
          </cell>
          <cell r="K1556" t="str">
            <v>PDV QUICENTRO SUR (XPERTO.NET)_XIMENA GIRALDO</v>
          </cell>
          <cell r="L1556" t="str">
            <v>AV MORAN VALVERDE C C QUICENTRO SUR LOCAL  188 NIVEL 1 JUNTO A LAN</v>
          </cell>
          <cell r="O1556" t="str">
            <v>QUITO</v>
          </cell>
          <cell r="P1556" t="str">
            <v>QUITO</v>
          </cell>
          <cell r="Q1556" t="str">
            <v>PICHINCHA</v>
          </cell>
          <cell r="R1556" t="str">
            <v>2022-12709</v>
          </cell>
          <cell r="W1556" t="str">
            <v>1792255007001</v>
          </cell>
          <cell r="X1556" t="str">
            <v>998317146</v>
          </cell>
          <cell r="AA1556">
            <v>44917</v>
          </cell>
          <cell r="AD1556">
            <v>1</v>
          </cell>
          <cell r="AE1556">
            <v>1</v>
          </cell>
          <cell r="AH1556" t="str">
            <v> </v>
          </cell>
          <cell r="AI1556" t="str">
            <v>DESPACHO</v>
          </cell>
          <cell r="AJ1556" t="str">
            <v>Normal</v>
          </cell>
          <cell r="AL1556" t="str">
            <v>NO</v>
          </cell>
          <cell r="AN1556" t="str">
            <v>XPEINDQUIPDV0176</v>
          </cell>
          <cell r="AP1556">
            <v>44917</v>
          </cell>
          <cell r="AR1556" t="str">
            <v>MOVISTAR_2022-12709</v>
          </cell>
          <cell r="AS1556">
            <v>323634</v>
          </cell>
          <cell r="AT1556" t="str">
            <v>D40</v>
          </cell>
          <cell r="AU1556" t="str">
            <v>INDIRECTO</v>
          </cell>
          <cell r="AV1556">
            <v>15</v>
          </cell>
          <cell r="AX1556" t="str">
            <v>ENTREGADO</v>
          </cell>
          <cell r="AY1556" t="str">
            <v>ESIM MOVISTAR_ESIM EVOUCHERS CODE QR: 15 und</v>
          </cell>
          <cell r="AZ1556" t="str">
            <v>SIMCARD</v>
          </cell>
          <cell r="BA1556" t="str">
            <v/>
          </cell>
        </row>
        <row r="1557">
          <cell r="A1557" t="str">
            <v>2022-12710</v>
          </cell>
          <cell r="B1557" t="str">
            <v>MOVISTAR</v>
          </cell>
          <cell r="C1557">
            <v>44917</v>
          </cell>
          <cell r="D1557" t="str">
            <v>FLEXNET ECUADOR - MOVISTAR</v>
          </cell>
          <cell r="E1557" t="str">
            <v>CALLE 28 DE JUNIO S/N Y GARCIA MORENO ENTRADA LLANO GRANDE</v>
          </cell>
          <cell r="H1557" t="str">
            <v>170208</v>
          </cell>
          <cell r="I1557" t="str">
            <v>QUITO</v>
          </cell>
          <cell r="J1557" t="str">
            <v>PICHINCHA</v>
          </cell>
          <cell r="K1557" t="str">
            <v>AGENTE AE CELISTICS EL RECREO QUITO_KLEBER GRANDA_DANY IMBAQUINGO</v>
          </cell>
          <cell r="L1557" t="str">
            <v>FRANQUICIA PEDRO VICENTE MALDONADO 510194 Y CALVAS CC RECREO OF P106</v>
          </cell>
          <cell r="O1557" t="str">
            <v>QUITO</v>
          </cell>
          <cell r="P1557" t="str">
            <v>QUITO</v>
          </cell>
          <cell r="Q1557" t="str">
            <v>PICHINCHA</v>
          </cell>
          <cell r="R1557" t="str">
            <v>2022-12710</v>
          </cell>
          <cell r="W1557" t="str">
            <v>1792161037001</v>
          </cell>
          <cell r="X1557" t="str">
            <v>0992567346_094084829</v>
          </cell>
          <cell r="AA1557">
            <v>44917</v>
          </cell>
          <cell r="AD1557">
            <v>1</v>
          </cell>
          <cell r="AE1557">
            <v>1</v>
          </cell>
          <cell r="AH1557" t="str">
            <v>CC RECREO OF P106</v>
          </cell>
          <cell r="AI1557" t="str">
            <v>DESPACHO</v>
          </cell>
          <cell r="AJ1557" t="str">
            <v>Normal</v>
          </cell>
          <cell r="AL1557" t="str">
            <v>NO</v>
          </cell>
          <cell r="AN1557" t="str">
            <v>CELINDQUIAGE0251</v>
          </cell>
          <cell r="AP1557">
            <v>44917</v>
          </cell>
          <cell r="AR1557" t="str">
            <v>MOVISTAR_2022-12710</v>
          </cell>
          <cell r="AS1557">
            <v>323627</v>
          </cell>
          <cell r="AT1557" t="str">
            <v>D40</v>
          </cell>
          <cell r="AU1557" t="str">
            <v>INDIRECTO</v>
          </cell>
          <cell r="AV1557">
            <v>15</v>
          </cell>
          <cell r="AX1557" t="str">
            <v>ENTREGADO</v>
          </cell>
          <cell r="AY1557" t="str">
            <v>ESIM MOVISTAR_ESIM EVOUCHERS CODE QR: 15 und</v>
          </cell>
          <cell r="AZ1557" t="str">
            <v>SIMCARD</v>
          </cell>
          <cell r="BA1557" t="str">
            <v/>
          </cell>
        </row>
        <row r="1558">
          <cell r="A1558" t="str">
            <v>2022-12711</v>
          </cell>
          <cell r="B1558" t="str">
            <v>MOVISTAR</v>
          </cell>
          <cell r="C1558">
            <v>44917</v>
          </cell>
          <cell r="D1558" t="str">
            <v>FLEXNET ECUADOR - MOVISTAR</v>
          </cell>
          <cell r="E1558" t="str">
            <v>CALLE 28 DE JUNIO S/N Y GARCIA MORENO ENTRADA LLANO GRANDE</v>
          </cell>
          <cell r="H1558" t="str">
            <v>170208</v>
          </cell>
          <cell r="I1558" t="str">
            <v>QUITO</v>
          </cell>
          <cell r="J1558" t="str">
            <v>PICHINCHA</v>
          </cell>
          <cell r="K1558" t="str">
            <v>FANNY DOMINGUEZ - MACAS_FANNY CECILIA DOMINGUEZ CARDENAS</v>
          </cell>
          <cell r="L1558" t="str">
            <v>OLIVAR Y AMAZONAS</v>
          </cell>
          <cell r="O1558" t="str">
            <v>MACAS</v>
          </cell>
          <cell r="P1558" t="str">
            <v>MACAS</v>
          </cell>
          <cell r="Q1558" t="str">
            <v>MORONA SANTIAGO</v>
          </cell>
          <cell r="R1558" t="str">
            <v>2022-12711</v>
          </cell>
          <cell r="W1558" t="str">
            <v>1400382360001</v>
          </cell>
          <cell r="X1558" t="str">
            <v>0982603696 - 0983232907</v>
          </cell>
          <cell r="AA1558">
            <v>44917</v>
          </cell>
          <cell r="AD1558">
            <v>1</v>
          </cell>
          <cell r="AE1558">
            <v>1</v>
          </cell>
          <cell r="AH1558" t="str">
            <v> </v>
          </cell>
          <cell r="AI1558" t="str">
            <v>DESPACHO</v>
          </cell>
          <cell r="AJ1558" t="str">
            <v>Normal</v>
          </cell>
          <cell r="AL1558" t="str">
            <v>NO</v>
          </cell>
          <cell r="AN1558" t="str">
            <v>FANINDMORFAN4098</v>
          </cell>
          <cell r="AP1558">
            <v>44917</v>
          </cell>
          <cell r="AR1558" t="str">
            <v>MOVISTAR_2022-12711</v>
          </cell>
          <cell r="AS1558">
            <v>323610</v>
          </cell>
          <cell r="AT1558" t="str">
            <v>D40</v>
          </cell>
          <cell r="AU1558" t="str">
            <v>INDIRECTO</v>
          </cell>
          <cell r="AV1558">
            <v>10</v>
          </cell>
          <cell r="AX1558" t="str">
            <v>ENTREGADO</v>
          </cell>
          <cell r="AY1558" t="str">
            <v>ESIM MOVISTAR_ESIM EVOUCHERS CODE QR: 10 und</v>
          </cell>
          <cell r="AZ1558" t="str">
            <v>SIMCARD</v>
          </cell>
          <cell r="BA1558" t="str">
            <v/>
          </cell>
        </row>
        <row r="1559">
          <cell r="A1559" t="str">
            <v>2022-12712</v>
          </cell>
          <cell r="B1559" t="str">
            <v>MOVISTAR</v>
          </cell>
          <cell r="C1559">
            <v>44917</v>
          </cell>
          <cell r="D1559" t="str">
            <v>FLEXNET ECUADOR - MOVISTAR</v>
          </cell>
          <cell r="E1559" t="str">
            <v>CALLE 28 DE JUNIO S/N Y GARCIA MORENO ENTRADA LLANO GRANDE</v>
          </cell>
          <cell r="H1559" t="str">
            <v>170208</v>
          </cell>
          <cell r="I1559" t="str">
            <v>QUITO</v>
          </cell>
          <cell r="J1559" t="str">
            <v>PICHINCHA</v>
          </cell>
          <cell r="K1559" t="str">
            <v>CELISTICS CAVS DAS AMBATO CENTRO_KLEBER GRANDA_DANY IMBAQUINGO</v>
          </cell>
          <cell r="L1559" t="str">
            <v>CALLE SUCRE ENTRE CALLE MERA Y MARTINEZ N 750</v>
          </cell>
          <cell r="O1559" t="str">
            <v>AMBATO</v>
          </cell>
          <cell r="P1559" t="str">
            <v>AMBATO</v>
          </cell>
          <cell r="Q1559" t="str">
            <v>TUNGURAHUA</v>
          </cell>
          <cell r="R1559" t="str">
            <v>2022-12712</v>
          </cell>
          <cell r="W1559" t="str">
            <v>1792161037001</v>
          </cell>
          <cell r="X1559" t="str">
            <v>0992567346_094084829</v>
          </cell>
          <cell r="AA1559">
            <v>44917</v>
          </cell>
          <cell r="AD1559">
            <v>1</v>
          </cell>
          <cell r="AE1559">
            <v>1</v>
          </cell>
          <cell r="AH1559" t="str">
            <v>DIAGONAL AL BANCO GUAYAQUIL AMBATO</v>
          </cell>
          <cell r="AI1559" t="str">
            <v>DESPACHO</v>
          </cell>
          <cell r="AJ1559" t="str">
            <v>Normal</v>
          </cell>
          <cell r="AL1559" t="str">
            <v>NO</v>
          </cell>
          <cell r="AN1559" t="str">
            <v>CELINDAMBCEL5660</v>
          </cell>
          <cell r="AP1559">
            <v>44917</v>
          </cell>
          <cell r="AR1559" t="str">
            <v>MOVISTAR_2022-12712</v>
          </cell>
          <cell r="AS1559">
            <v>323631</v>
          </cell>
          <cell r="AT1559" t="str">
            <v>D40</v>
          </cell>
          <cell r="AU1559" t="str">
            <v>INDIRECTO</v>
          </cell>
          <cell r="AV1559">
            <v>15</v>
          </cell>
          <cell r="AX1559" t="str">
            <v>ENTREGADO</v>
          </cell>
          <cell r="AY1559" t="str">
            <v>ESIM MOVISTAR_ESIM EVOUCHERS CODE QR: 15 und</v>
          </cell>
          <cell r="AZ1559" t="str">
            <v>SIMCARD</v>
          </cell>
          <cell r="BA1559" t="str">
            <v/>
          </cell>
        </row>
        <row r="1560">
          <cell r="A1560" t="str">
            <v>2022-12713</v>
          </cell>
          <cell r="B1560" t="str">
            <v>MOVISTAR</v>
          </cell>
          <cell r="C1560">
            <v>44917</v>
          </cell>
          <cell r="D1560" t="str">
            <v>FLEXNET ECUADOR - MOVISTAR</v>
          </cell>
          <cell r="E1560" t="str">
            <v>CALLE 28 DE JUNIO S/N Y GARCIA MORENO ENTRADA LLANO GRANDE</v>
          </cell>
          <cell r="H1560" t="str">
            <v>170208</v>
          </cell>
          <cell r="I1560" t="str">
            <v>QUITO</v>
          </cell>
          <cell r="J1560" t="str">
            <v>PICHINCHA</v>
          </cell>
          <cell r="K1560" t="str">
            <v>PDV IBS CC EL BOSQUE_JOSE LUIS CORAL MOLINA</v>
          </cell>
          <cell r="L1560" t="str">
            <v>AV. ALONSO DE TORRES Y AV. EL PARQUE, CC EL BOSQUE 2DA. PLANTA PASEO COLON LOCAL N° 283 B</v>
          </cell>
          <cell r="O1560" t="str">
            <v>QUITO</v>
          </cell>
          <cell r="P1560" t="str">
            <v>QUITO</v>
          </cell>
          <cell r="Q1560" t="str">
            <v>PICHINCHA</v>
          </cell>
          <cell r="R1560" t="str">
            <v>2022-12713</v>
          </cell>
          <cell r="W1560" t="str">
            <v>1722149620001</v>
          </cell>
          <cell r="X1560" t="str">
            <v>980508973</v>
          </cell>
          <cell r="AA1560">
            <v>44917</v>
          </cell>
          <cell r="AD1560">
            <v>1</v>
          </cell>
          <cell r="AE1560">
            <v>1</v>
          </cell>
          <cell r="AH1560" t="str">
            <v>FRENTE A MUTUALISTA PICHINCHA</v>
          </cell>
          <cell r="AI1560" t="str">
            <v>DESPACHO</v>
          </cell>
          <cell r="AJ1560" t="str">
            <v>Normal</v>
          </cell>
          <cell r="AL1560" t="str">
            <v>NO</v>
          </cell>
          <cell r="AN1560" t="str">
            <v>IBSINDQUIPDV10760</v>
          </cell>
          <cell r="AP1560">
            <v>44917</v>
          </cell>
          <cell r="AR1560" t="str">
            <v>MOVISTAR_2022-12713</v>
          </cell>
          <cell r="AS1560">
            <v>323612</v>
          </cell>
          <cell r="AT1560" t="str">
            <v>D40</v>
          </cell>
          <cell r="AU1560" t="str">
            <v>INDIRECTO</v>
          </cell>
          <cell r="AV1560">
            <v>5</v>
          </cell>
          <cell r="AX1560" t="str">
            <v>ENTREGADO</v>
          </cell>
          <cell r="AY1560" t="str">
            <v>ESIM MOVISTAR_ESIM EVOUCHERS CODE QR: 5 und</v>
          </cell>
          <cell r="AZ1560" t="str">
            <v>SIMCARD</v>
          </cell>
          <cell r="BA1560" t="str">
            <v/>
          </cell>
        </row>
        <row r="1561">
          <cell r="A1561" t="str">
            <v>2022-12714</v>
          </cell>
          <cell r="B1561" t="str">
            <v>MOVISTAR</v>
          </cell>
          <cell r="C1561">
            <v>44917</v>
          </cell>
          <cell r="D1561" t="str">
            <v>FLEXNET ECUADOR - MOVISTAR</v>
          </cell>
          <cell r="E1561" t="str">
            <v>CALLE 28 DE JUNIO S/N Y GARCIA MORENO ENTRADA LLANO GRANDE</v>
          </cell>
          <cell r="H1561" t="str">
            <v>170208</v>
          </cell>
          <cell r="I1561" t="str">
            <v>QUITO</v>
          </cell>
          <cell r="J1561" t="str">
            <v>PICHINCHA</v>
          </cell>
          <cell r="K1561" t="str">
            <v>PDV IBS CC PASEO SHOPPING AMBATO_JOSE LUIS CORAL MOLINA</v>
          </cell>
          <cell r="L1561" t="str">
            <v>AV. MANUELITA SAENZ Y CALLE PIO BAROJA NESSI, CC. PASEO SHOPPING, PISO 2, LOCAL 103 MOVISTAR</v>
          </cell>
          <cell r="O1561" t="str">
            <v>AMBATO</v>
          </cell>
          <cell r="P1561" t="str">
            <v>AMBATO</v>
          </cell>
          <cell r="Q1561" t="str">
            <v>TUNGURAHUA</v>
          </cell>
          <cell r="R1561" t="str">
            <v>2022-12714</v>
          </cell>
          <cell r="W1561" t="str">
            <v>1792209242001</v>
          </cell>
          <cell r="X1561" t="str">
            <v>0980508973</v>
          </cell>
          <cell r="AA1561">
            <v>44917</v>
          </cell>
          <cell r="AD1561">
            <v>1</v>
          </cell>
          <cell r="AE1561">
            <v>1</v>
          </cell>
          <cell r="AH1561" t="str">
            <v>FRENTE A LIBRERÍA ESPAÑOLA</v>
          </cell>
          <cell r="AI1561" t="str">
            <v>DESPACHO</v>
          </cell>
          <cell r="AJ1561" t="str">
            <v>Normal</v>
          </cell>
          <cell r="AL1561" t="str">
            <v>NO</v>
          </cell>
          <cell r="AN1561" t="str">
            <v>IBSINDAMBPDV12938</v>
          </cell>
          <cell r="AP1561">
            <v>44917</v>
          </cell>
          <cell r="AR1561" t="str">
            <v>MOVISTAR_2022-12714</v>
          </cell>
          <cell r="AS1561">
            <v>323607</v>
          </cell>
          <cell r="AT1561" t="str">
            <v>D40</v>
          </cell>
          <cell r="AU1561" t="str">
            <v>INDIRECTO</v>
          </cell>
          <cell r="AV1561">
            <v>5</v>
          </cell>
          <cell r="AX1561" t="str">
            <v>ENTREGADO</v>
          </cell>
          <cell r="AY1561" t="str">
            <v>ESIM MOVISTAR_ESIM EVOUCHERS CODE QR: 5 und</v>
          </cell>
          <cell r="AZ1561" t="str">
            <v>SIMCARD</v>
          </cell>
          <cell r="BA1561" t="str">
            <v/>
          </cell>
        </row>
        <row r="1562">
          <cell r="A1562" t="str">
            <v>2022-12715</v>
          </cell>
          <cell r="B1562" t="str">
            <v>MOVISTAR</v>
          </cell>
          <cell r="C1562">
            <v>44917</v>
          </cell>
          <cell r="D1562" t="str">
            <v>FLEXNET ECUADOR - MOVISTAR</v>
          </cell>
          <cell r="E1562" t="str">
            <v>CALLE 28 DE JUNIO S/N Y GARCIA MORENO ENTRADA LLANO GRANDE</v>
          </cell>
          <cell r="H1562" t="str">
            <v>170208</v>
          </cell>
          <cell r="I1562" t="str">
            <v>QUITO</v>
          </cell>
          <cell r="J1562" t="str">
            <v>PICHINCHA</v>
          </cell>
          <cell r="K1562" t="str">
            <v>AGENTE AE CELISTICS MALL DE LOS ANDES_KLEBER GRANDA_DANY IMBAQUINGO</v>
          </cell>
          <cell r="L1562" t="str">
            <v>AV. ATAHUALPA Y VÍCTOR HUGO, CENTRO COMERCIAL MALL DE LOS ANDES LOCAL #120.</v>
          </cell>
          <cell r="O1562" t="str">
            <v>AMBATO</v>
          </cell>
          <cell r="P1562" t="str">
            <v>AMBATO</v>
          </cell>
          <cell r="Q1562" t="str">
            <v>TUNGURAHUA</v>
          </cell>
          <cell r="R1562" t="str">
            <v>2022-12715</v>
          </cell>
          <cell r="W1562" t="str">
            <v>1792161037001</v>
          </cell>
          <cell r="X1562" t="str">
            <v>0992567346_094084829</v>
          </cell>
          <cell r="AA1562">
            <v>44917</v>
          </cell>
          <cell r="AD1562">
            <v>1</v>
          </cell>
          <cell r="AE1562">
            <v>1</v>
          </cell>
          <cell r="AH1562" t="str">
            <v>CC MALL DE LOS ANDES LOCAL 122123 AMBATO</v>
          </cell>
          <cell r="AI1562" t="str">
            <v>DESPACHO</v>
          </cell>
          <cell r="AJ1562" t="str">
            <v>Normal</v>
          </cell>
          <cell r="AL1562" t="str">
            <v>NO</v>
          </cell>
          <cell r="AN1562" t="str">
            <v>CELINDAMBAGE0878</v>
          </cell>
          <cell r="AP1562">
            <v>44917</v>
          </cell>
          <cell r="AR1562" t="str">
            <v>MOVISTAR_2022-12715</v>
          </cell>
          <cell r="AS1562">
            <v>323629</v>
          </cell>
          <cell r="AT1562" t="str">
            <v>D40</v>
          </cell>
          <cell r="AU1562" t="str">
            <v>INDIRECTO</v>
          </cell>
          <cell r="AV1562">
            <v>10</v>
          </cell>
          <cell r="AX1562" t="str">
            <v>ENTREGADO</v>
          </cell>
          <cell r="AY1562" t="str">
            <v>ESIM MOVISTAR_ESIM EVOUCHERS CODE QR: 10 und</v>
          </cell>
          <cell r="AZ1562" t="str">
            <v>SIMCARD</v>
          </cell>
          <cell r="BA1562" t="str">
            <v/>
          </cell>
        </row>
        <row r="1563">
          <cell r="A1563" t="str">
            <v>2022-12716</v>
          </cell>
          <cell r="B1563" t="str">
            <v>MOVISTAR</v>
          </cell>
          <cell r="C1563">
            <v>44917</v>
          </cell>
          <cell r="D1563" t="str">
            <v>FLEXNET ECUADOR - MOVISTAR</v>
          </cell>
          <cell r="E1563" t="str">
            <v>CALLE 28 DE JUNIO S/N Y GARCIA MORENO ENTRADA LLANO GRANDE</v>
          </cell>
          <cell r="H1563" t="str">
            <v>170208</v>
          </cell>
          <cell r="I1563" t="str">
            <v>QUITO</v>
          </cell>
          <cell r="J1563" t="str">
            <v>PICHINCHA</v>
          </cell>
          <cell r="K1563" t="str">
            <v>PDV IBS LAGUNA MALL IBARRA_JOSE LUIS CORAL MOLINA</v>
          </cell>
          <cell r="L1563" t="str">
            <v>AV. MARIANO COSTA SN Y AV. FRAY VACAS GALINDO CC. LAGUNA MALL PB LOCAL 133</v>
          </cell>
          <cell r="O1563" t="str">
            <v>IBARRA</v>
          </cell>
          <cell r="P1563" t="str">
            <v>IBARRA</v>
          </cell>
          <cell r="Q1563" t="str">
            <v>IMBABURA</v>
          </cell>
          <cell r="R1563" t="str">
            <v>2022-12716</v>
          </cell>
          <cell r="W1563" t="str">
            <v>1792209242001</v>
          </cell>
          <cell r="X1563" t="str">
            <v>980508973</v>
          </cell>
          <cell r="AA1563">
            <v>44917</v>
          </cell>
          <cell r="AD1563">
            <v>1</v>
          </cell>
          <cell r="AE1563">
            <v>1</v>
          </cell>
          <cell r="AH1563" t="str">
            <v>ENTRE LOCAL MARATHON Y BANCO PACÍFICO, EN LA CIUDAD DE IBARRA, PARROQUIA SAN FRANCISCO.</v>
          </cell>
          <cell r="AI1563" t="str">
            <v>DESPACHO</v>
          </cell>
          <cell r="AJ1563" t="str">
            <v>Normal</v>
          </cell>
          <cell r="AL1563" t="str">
            <v>NO</v>
          </cell>
          <cell r="AN1563" t="str">
            <v>IBSINDQUIPDV11158</v>
          </cell>
          <cell r="AP1563">
            <v>44917</v>
          </cell>
          <cell r="AR1563" t="str">
            <v>MOVISTAR_2022-12716</v>
          </cell>
          <cell r="AS1563">
            <v>323609</v>
          </cell>
          <cell r="AT1563" t="str">
            <v>D40</v>
          </cell>
          <cell r="AU1563" t="str">
            <v>INDIRECTO</v>
          </cell>
          <cell r="AV1563">
            <v>10</v>
          </cell>
          <cell r="AX1563" t="str">
            <v>ENTREGADO</v>
          </cell>
          <cell r="AY1563" t="str">
            <v>ESIM MOVISTAR_ESIM EVOUCHERS CODE QR: 10 und</v>
          </cell>
          <cell r="AZ1563" t="str">
            <v>SIMCARD</v>
          </cell>
          <cell r="BA1563" t="str">
            <v/>
          </cell>
        </row>
        <row r="1564">
          <cell r="A1564" t="str">
            <v>2022-12717</v>
          </cell>
          <cell r="B1564" t="str">
            <v>MOVISTAR</v>
          </cell>
          <cell r="C1564">
            <v>44917</v>
          </cell>
          <cell r="D1564" t="str">
            <v>FLEXNET ECUADOR - MOVISTAR</v>
          </cell>
          <cell r="E1564" t="str">
            <v>CALLE 28 DE JUNIO S/N Y GARCIA MORENO ENTRADA LLANO GRANDE</v>
          </cell>
          <cell r="H1564" t="str">
            <v>170208</v>
          </cell>
          <cell r="I1564" t="str">
            <v>QUITO</v>
          </cell>
          <cell r="J1564" t="str">
            <v>PICHINCHA</v>
          </cell>
          <cell r="K1564" t="str">
            <v>PDV IBS RIOCENTRO 6 DE DICIEMBRE_JOSE LUIS CORAL MOLINA</v>
          </cell>
          <cell r="L1564" t="str">
            <v>AV. 6 DE DICIEMBRE Y TOMAS DE BERLANGA ESQUINA, CC COMERCIAL RIOCENTRO 6 DE DICIEMBRE, LOCAL 128 PLANTA PRIMER PISO</v>
          </cell>
          <cell r="O1564" t="str">
            <v>QUITO</v>
          </cell>
          <cell r="P1564" t="str">
            <v>QUITO</v>
          </cell>
          <cell r="Q1564" t="str">
            <v>PICHINCHA</v>
          </cell>
          <cell r="R1564" t="str">
            <v>2022-12717</v>
          </cell>
          <cell r="W1564" t="str">
            <v>1722149620</v>
          </cell>
          <cell r="X1564" t="str">
            <v>980508973</v>
          </cell>
          <cell r="AA1564">
            <v>44917</v>
          </cell>
          <cell r="AD1564">
            <v>1</v>
          </cell>
          <cell r="AE1564">
            <v>1</v>
          </cell>
          <cell r="AH1564" t="str">
            <v>0</v>
          </cell>
          <cell r="AI1564" t="str">
            <v>DESPACHO</v>
          </cell>
          <cell r="AJ1564" t="str">
            <v>Normal</v>
          </cell>
          <cell r="AL1564" t="str">
            <v>NO</v>
          </cell>
          <cell r="AN1564" t="str">
            <v>IBSINDQUIPDV15518</v>
          </cell>
          <cell r="AP1564">
            <v>44917</v>
          </cell>
          <cell r="AR1564" t="str">
            <v>MOVISTAR_2022-12717</v>
          </cell>
          <cell r="AS1564">
            <v>323622</v>
          </cell>
          <cell r="AT1564" t="str">
            <v>D40</v>
          </cell>
          <cell r="AU1564" t="str">
            <v>INDIRECTO</v>
          </cell>
          <cell r="AV1564">
            <v>5</v>
          </cell>
          <cell r="AX1564" t="str">
            <v>ENTREGADO</v>
          </cell>
          <cell r="AY1564" t="str">
            <v>ESIM MOVISTAR_ESIM EVOUCHERS CODE QR: 5 und</v>
          </cell>
          <cell r="AZ1564" t="str">
            <v>SIMCARD</v>
          </cell>
          <cell r="BA1564" t="str">
            <v/>
          </cell>
        </row>
        <row r="1565">
          <cell r="A1565" t="str">
            <v>2022-12718</v>
          </cell>
          <cell r="B1565" t="str">
            <v>MOVISTAR</v>
          </cell>
          <cell r="C1565">
            <v>44917</v>
          </cell>
          <cell r="D1565" t="str">
            <v>FLEXNET ECUADOR - MOVISTAR</v>
          </cell>
          <cell r="E1565" t="str">
            <v>CALLE 28 DE JUNIO S/N Y GARCIA MORENO ENTRADA LLANO GRANDE</v>
          </cell>
          <cell r="H1565" t="str">
            <v>170208</v>
          </cell>
          <cell r="I1565" t="str">
            <v>QUITO</v>
          </cell>
          <cell r="J1565" t="str">
            <v>PICHINCHA</v>
          </cell>
          <cell r="K1565" t="str">
            <v>CC BARTOLOME SERRANO (MOVIPHONE)_GALO PALLAROSO</v>
          </cell>
          <cell r="L1565" t="str">
            <v>CALLE TENEMAZA 5-13 Y AV. 24 DE MAYO FRENTE AL PARQUEADERO DEL COLISEO DE DEPORTES</v>
          </cell>
          <cell r="O1565" t="str">
            <v>AZOGUES</v>
          </cell>
          <cell r="P1565" t="str">
            <v>AZOGUES</v>
          </cell>
          <cell r="Q1565" t="str">
            <v>CAÑAR</v>
          </cell>
          <cell r="R1565" t="str">
            <v>2022-12718</v>
          </cell>
          <cell r="W1565" t="str">
            <v>0391007160001</v>
          </cell>
          <cell r="X1565" t="str">
            <v>995936079</v>
          </cell>
          <cell r="AA1565">
            <v>44917</v>
          </cell>
          <cell r="AD1565">
            <v>1</v>
          </cell>
          <cell r="AE1565">
            <v>1</v>
          </cell>
          <cell r="AH1565" t="str">
            <v> </v>
          </cell>
          <cell r="AI1565" t="str">
            <v>DESPACHO</v>
          </cell>
          <cell r="AJ1565" t="str">
            <v>Normal</v>
          </cell>
          <cell r="AL1565" t="str">
            <v>NO</v>
          </cell>
          <cell r="AN1565" t="str">
            <v>MOVINDCA?CCB0088</v>
          </cell>
          <cell r="AP1565">
            <v>44917</v>
          </cell>
          <cell r="AR1565" t="str">
            <v>MOVISTAR_2022-12718</v>
          </cell>
          <cell r="AS1565">
            <v>323606</v>
          </cell>
          <cell r="AT1565" t="str">
            <v>D40</v>
          </cell>
          <cell r="AU1565" t="str">
            <v>INDIRECTO</v>
          </cell>
          <cell r="AV1565">
            <v>5</v>
          </cell>
          <cell r="AX1565" t="str">
            <v>ENTREGADO</v>
          </cell>
          <cell r="AY1565" t="str">
            <v>ESIM MOVISTAR_ESIM EVOUCHERS CODE QR: 5 und</v>
          </cell>
          <cell r="AZ1565" t="str">
            <v>SIMCARD</v>
          </cell>
          <cell r="BA1565" t="str">
            <v/>
          </cell>
        </row>
        <row r="1566">
          <cell r="A1566" t="str">
            <v>2022-12719</v>
          </cell>
          <cell r="B1566" t="str">
            <v>MOVISTAR</v>
          </cell>
          <cell r="C1566">
            <v>44917</v>
          </cell>
          <cell r="D1566" t="str">
            <v>FLEXNET ECUADOR - MOVISTAR</v>
          </cell>
          <cell r="E1566" t="str">
            <v>CALLE 28 DE JUNIO S/N Y GARCIA MORENO ENTRADA LLANO GRANDE</v>
          </cell>
          <cell r="H1566" t="str">
            <v>170208</v>
          </cell>
          <cell r="I1566" t="str">
            <v>QUITO</v>
          </cell>
          <cell r="J1566" t="str">
            <v>PICHINCHA</v>
          </cell>
          <cell r="K1566" t="str">
            <v>PDV CELISTICS LA MALTERIA LATACUNGA_KLEBER GRANDA_JORGE ZAPATA JORGE CHIRIBOGA</v>
          </cell>
          <cell r="L1566" t="str">
            <v>PDV PANAMERICANA NORTE KM 1 Y MARCO AURELIO SUBIA</v>
          </cell>
          <cell r="O1566" t="str">
            <v>LATACUNGA</v>
          </cell>
          <cell r="P1566" t="str">
            <v>LATACUNGA</v>
          </cell>
          <cell r="Q1566" t="str">
            <v>COTOPAXI</v>
          </cell>
          <cell r="R1566" t="str">
            <v>2022-12719</v>
          </cell>
          <cell r="W1566" t="str">
            <v>1792161037001</v>
          </cell>
          <cell r="X1566" t="str">
            <v>0992567346_0987992389_0992918181</v>
          </cell>
          <cell r="AA1566">
            <v>44917</v>
          </cell>
          <cell r="AD1566">
            <v>1</v>
          </cell>
          <cell r="AE1566">
            <v>1</v>
          </cell>
          <cell r="AH1566" t="str">
            <v>CENTRO COMERCIAL LA MALTERIA LOCAL L7 LATACUNGA</v>
          </cell>
          <cell r="AI1566" t="str">
            <v>DESPACHO</v>
          </cell>
          <cell r="AJ1566" t="str">
            <v>Normal</v>
          </cell>
          <cell r="AL1566" t="str">
            <v>NO</v>
          </cell>
          <cell r="AN1566" t="str">
            <v>CELINDLATPDV1238</v>
          </cell>
          <cell r="AP1566">
            <v>44917</v>
          </cell>
          <cell r="AR1566" t="str">
            <v>MOVISTAR_2022-12719</v>
          </cell>
          <cell r="AS1566">
            <v>323619</v>
          </cell>
          <cell r="AT1566" t="str">
            <v>D40</v>
          </cell>
          <cell r="AU1566" t="str">
            <v>INDIRECTO</v>
          </cell>
          <cell r="AV1566">
            <v>10</v>
          </cell>
          <cell r="AX1566" t="str">
            <v>ENTREGADO</v>
          </cell>
          <cell r="AY1566" t="str">
            <v>ESIM MOVISTAR_ESIM EVOUCHERS CODE QR: 10 und</v>
          </cell>
          <cell r="AZ1566" t="str">
            <v>SIMCARD</v>
          </cell>
          <cell r="BA1566" t="str">
            <v/>
          </cell>
        </row>
        <row r="1567">
          <cell r="A1567" t="str">
            <v>2022-12720</v>
          </cell>
          <cell r="B1567" t="str">
            <v>MOVISTAR</v>
          </cell>
          <cell r="C1567">
            <v>44917</v>
          </cell>
          <cell r="D1567" t="str">
            <v>FLEXNET ECUADOR - MOVISTAR</v>
          </cell>
          <cell r="E1567" t="str">
            <v>CALLE 28 DE JUNIO S/N Y GARCIA MORENO ENTRADA LLANO GRANDE</v>
          </cell>
          <cell r="H1567" t="str">
            <v>170208</v>
          </cell>
          <cell r="I1567" t="str">
            <v>QUITO</v>
          </cell>
          <cell r="J1567" t="str">
            <v>PICHINCHA</v>
          </cell>
          <cell r="K1567" t="str">
            <v>MOVIL PI 10 DE AGOSTO_SANTIAGO ISRAEL CUMBE VALVERDE</v>
          </cell>
          <cell r="L1567" t="str">
            <v>AV 10 DE AGOSTO  16026 ENTRE BERNARDO VALDIVIEZO Y OLMEDO LOJA LOJA LOJA</v>
          </cell>
          <cell r="O1567" t="str">
            <v>LOJA</v>
          </cell>
          <cell r="P1567" t="str">
            <v>LOJA</v>
          </cell>
          <cell r="Q1567" t="str">
            <v>LOJA</v>
          </cell>
          <cell r="R1567" t="str">
            <v>2022-12720</v>
          </cell>
          <cell r="W1567" t="str">
            <v>0</v>
          </cell>
          <cell r="X1567" t="str">
            <v>996729960</v>
          </cell>
          <cell r="AA1567">
            <v>44917</v>
          </cell>
          <cell r="AD1567">
            <v>1</v>
          </cell>
          <cell r="AE1567">
            <v>1</v>
          </cell>
          <cell r="AH1567" t="str">
            <v> </v>
          </cell>
          <cell r="AI1567" t="str">
            <v>DESPACHO</v>
          </cell>
          <cell r="AJ1567" t="str">
            <v>Normal</v>
          </cell>
          <cell r="AL1567" t="str">
            <v>NO</v>
          </cell>
          <cell r="AN1567" t="str">
            <v>MOVINDLOJMOV10040</v>
          </cell>
          <cell r="AP1567">
            <v>44917</v>
          </cell>
          <cell r="AR1567" t="str">
            <v>MOVISTAR_2022-12720</v>
          </cell>
          <cell r="AS1567">
            <v>323608</v>
          </cell>
          <cell r="AT1567" t="str">
            <v>D40</v>
          </cell>
          <cell r="AU1567" t="str">
            <v>INDIRECTO</v>
          </cell>
          <cell r="AV1567">
            <v>10</v>
          </cell>
          <cell r="AX1567" t="str">
            <v>ENTREGADO</v>
          </cell>
          <cell r="AY1567" t="str">
            <v>ESIM MOVISTAR_ESIM EVOUCHERS CODE QR: 10 und</v>
          </cell>
          <cell r="AZ1567" t="str">
            <v>SIMCARD</v>
          </cell>
          <cell r="BA1567" t="str">
            <v/>
          </cell>
        </row>
        <row r="1568">
          <cell r="A1568" t="str">
            <v>2022-12721</v>
          </cell>
          <cell r="B1568" t="str">
            <v>MOVISTAR</v>
          </cell>
          <cell r="C1568">
            <v>44917</v>
          </cell>
          <cell r="D1568" t="str">
            <v>FLEXNET ECUADOR - MOVISTAR</v>
          </cell>
          <cell r="E1568" t="str">
            <v>CALLE 28 DE JUNIO S/N Y GARCIA MORENO ENTRADA LLANO GRANDE</v>
          </cell>
          <cell r="H1568" t="str">
            <v>170208</v>
          </cell>
          <cell r="I1568" t="str">
            <v>QUITO</v>
          </cell>
          <cell r="J1568" t="str">
            <v>PICHINCHA</v>
          </cell>
          <cell r="K1568" t="str">
            <v>DELIVERY EXPRESS CUENCA_SANTIAGO IVAN PINEDA BERMEO_ALIRIO JOSE BRICEÑO</v>
          </cell>
          <cell r="L1568" t="str">
            <v>AV FELIPE II LB86 Y CIRCUNVALACION SUR CC MALL DEL RIO</v>
          </cell>
          <cell r="O1568" t="str">
            <v>CUENCA</v>
          </cell>
          <cell r="P1568" t="str">
            <v>CUENCA</v>
          </cell>
          <cell r="Q1568" t="str">
            <v>AZUAY</v>
          </cell>
          <cell r="R1568" t="str">
            <v>2022-12721</v>
          </cell>
          <cell r="W1568" t="str">
            <v>0</v>
          </cell>
          <cell r="X1568" t="str">
            <v>987717518</v>
          </cell>
          <cell r="AA1568">
            <v>44917</v>
          </cell>
          <cell r="AD1568">
            <v>1</v>
          </cell>
          <cell r="AE1568">
            <v>1</v>
          </cell>
          <cell r="AH1568" t="str">
            <v> </v>
          </cell>
          <cell r="AI1568" t="str">
            <v>DESPACHO</v>
          </cell>
          <cell r="AJ1568" t="str">
            <v>Normal</v>
          </cell>
          <cell r="AL1568" t="str">
            <v>NO</v>
          </cell>
          <cell r="AN1568" t="str">
            <v>VU2</v>
          </cell>
          <cell r="AP1568">
            <v>44917</v>
          </cell>
          <cell r="AR1568" t="str">
            <v>MOVISTAR_2022-12721</v>
          </cell>
          <cell r="AS1568">
            <v>323651</v>
          </cell>
          <cell r="AT1568" t="str">
            <v>D40</v>
          </cell>
          <cell r="AU1568" t="str">
            <v>DIRECTO</v>
          </cell>
          <cell r="AV1568">
            <v>20</v>
          </cell>
          <cell r="AX1568" t="str">
            <v>ENTREGADO</v>
          </cell>
          <cell r="AY1568" t="str">
            <v>ESIM MOVISTAR_ESIM EVOUCHERS CODE QR: 20 und</v>
          </cell>
          <cell r="AZ1568" t="str">
            <v>SIMCARD</v>
          </cell>
          <cell r="BA1568" t="str">
            <v/>
          </cell>
        </row>
        <row r="1569">
          <cell r="A1569" t="str">
            <v>2022-12722</v>
          </cell>
          <cell r="B1569" t="str">
            <v>MOVISTAR</v>
          </cell>
          <cell r="C1569">
            <v>44917</v>
          </cell>
          <cell r="D1569" t="str">
            <v>FLEXNET ECUADOR - MOVISTAR</v>
          </cell>
          <cell r="E1569" t="str">
            <v>CALLE 28 DE JUNIO S/N Y GARCIA MORENO ENTRADA LLANO GRANDE</v>
          </cell>
          <cell r="H1569" t="str">
            <v>170208</v>
          </cell>
          <cell r="I1569" t="str">
            <v>QUITO</v>
          </cell>
          <cell r="J1569" t="str">
            <v>PICHINCHA</v>
          </cell>
          <cell r="K1569" t="str">
            <v>PDV CELISTICS ISLA SAN LUIS_KLEBER GRANDA_DANY IMBAQUINGO</v>
          </cell>
          <cell r="L1569" t="str">
            <v>AV ILALO Y GENERAL ENRIQUEZ SECTOR RUMIÑAHUI CC SAN LUIS PRIMERA PLANTA</v>
          </cell>
          <cell r="O1569" t="str">
            <v>QUITO</v>
          </cell>
          <cell r="P1569" t="str">
            <v>QUITO</v>
          </cell>
          <cell r="Q1569" t="str">
            <v>PICHINCHA</v>
          </cell>
          <cell r="R1569" t="str">
            <v>2022-12722</v>
          </cell>
          <cell r="W1569" t="str">
            <v>1792161037001</v>
          </cell>
          <cell r="X1569" t="str">
            <v>0992567346_094084829</v>
          </cell>
          <cell r="AA1569">
            <v>44917</v>
          </cell>
          <cell r="AD1569">
            <v>1</v>
          </cell>
          <cell r="AE1569">
            <v>1</v>
          </cell>
          <cell r="AH1569" t="str">
            <v>CORREDOR PRINCIPAL FRENTE A CONCRESA JUNTO A LAS GRADAS ELECTRICAS</v>
          </cell>
          <cell r="AI1569" t="str">
            <v>DESPACHO</v>
          </cell>
          <cell r="AJ1569" t="str">
            <v>Normal</v>
          </cell>
          <cell r="AL1569" t="str">
            <v>NO</v>
          </cell>
          <cell r="AN1569" t="str">
            <v>CELINDQUIPDV9402</v>
          </cell>
          <cell r="AP1569">
            <v>44917</v>
          </cell>
          <cell r="AR1569" t="str">
            <v>MOVISTAR_2022-12722</v>
          </cell>
          <cell r="AS1569">
            <v>323615</v>
          </cell>
          <cell r="AT1569" t="str">
            <v>D40</v>
          </cell>
          <cell r="AU1569" t="str">
            <v>INDIRECTO</v>
          </cell>
          <cell r="AV1569">
            <v>5</v>
          </cell>
          <cell r="AX1569" t="str">
            <v>ENTREGADO</v>
          </cell>
          <cell r="AY1569" t="str">
            <v>ESIM MOVISTAR_ESIM EVOUCHERS CODE QR: 5 und</v>
          </cell>
          <cell r="AZ1569" t="str">
            <v>SIMCARD</v>
          </cell>
          <cell r="BA1569" t="str">
            <v/>
          </cell>
        </row>
        <row r="1570">
          <cell r="A1570" t="str">
            <v>2022-12723</v>
          </cell>
          <cell r="B1570" t="str">
            <v>MOVISTAR</v>
          </cell>
          <cell r="C1570">
            <v>44917</v>
          </cell>
          <cell r="D1570" t="str">
            <v>FLEXNET ECUADOR - MOVISTAR</v>
          </cell>
          <cell r="E1570" t="str">
            <v>CALLE 28 DE JUNIO S/N Y GARCIA MORENO ENTRADA LLANO GRANDE</v>
          </cell>
          <cell r="H1570" t="str">
            <v>170208</v>
          </cell>
          <cell r="I1570" t="str">
            <v>QUITO</v>
          </cell>
          <cell r="J1570" t="str">
            <v>PICHINCHA</v>
          </cell>
          <cell r="K1570" t="str">
            <v>CELL EXPRESS LATACUNGA_XAVIER BENITEZ</v>
          </cell>
          <cell r="L1570" t="str">
            <v>AV GUAYAQUIL Y 2 DE MAYO LATACUNGA</v>
          </cell>
          <cell r="O1570" t="str">
            <v>LATACUNGA</v>
          </cell>
          <cell r="P1570" t="str">
            <v>LATACUNGA</v>
          </cell>
          <cell r="Q1570" t="str">
            <v>COTOPAXI</v>
          </cell>
          <cell r="R1570" t="str">
            <v>2022-12723</v>
          </cell>
          <cell r="W1570" t="str">
            <v>0502401268001</v>
          </cell>
          <cell r="X1570" t="str">
            <v>999717965</v>
          </cell>
          <cell r="AA1570">
            <v>44917</v>
          </cell>
          <cell r="AD1570">
            <v>1</v>
          </cell>
          <cell r="AE1570">
            <v>1</v>
          </cell>
          <cell r="AH1570" t="str">
            <v> </v>
          </cell>
          <cell r="AI1570" t="str">
            <v>DESPACHO</v>
          </cell>
          <cell r="AJ1570" t="str">
            <v>Normal</v>
          </cell>
          <cell r="AL1570" t="str">
            <v>NO</v>
          </cell>
          <cell r="AN1570" t="str">
            <v>BENINDLATCEL0003</v>
          </cell>
          <cell r="AP1570">
            <v>44917</v>
          </cell>
          <cell r="AR1570" t="str">
            <v>MOVISTAR_2022-12723</v>
          </cell>
          <cell r="AS1570">
            <v>323636</v>
          </cell>
          <cell r="AT1570" t="str">
            <v>D40</v>
          </cell>
          <cell r="AU1570" t="str">
            <v>INDIRECTO</v>
          </cell>
          <cell r="AV1570">
            <v>15</v>
          </cell>
          <cell r="AX1570" t="str">
            <v>ENTREGADO</v>
          </cell>
          <cell r="AY1570" t="str">
            <v>ESIM MOVISTAR_ESIM EVOUCHERS CODE QR: 15 und</v>
          </cell>
          <cell r="AZ1570" t="str">
            <v>SIMCARD</v>
          </cell>
          <cell r="BA1570" t="str">
            <v/>
          </cell>
        </row>
        <row r="1571">
          <cell r="A1571" t="str">
            <v>2022-12724</v>
          </cell>
          <cell r="B1571" t="str">
            <v>MOVISTAR</v>
          </cell>
          <cell r="C1571">
            <v>44917</v>
          </cell>
          <cell r="D1571" t="str">
            <v>FLEXNET ECUADOR - MOVISTAR</v>
          </cell>
          <cell r="E1571" t="str">
            <v>CALLE 28 DE JUNIO S/N Y GARCIA MORENO ENTRADA LLANO GRANDE</v>
          </cell>
          <cell r="H1571" t="str">
            <v>170208</v>
          </cell>
          <cell r="I1571" t="str">
            <v>QUITO</v>
          </cell>
          <cell r="J1571" t="str">
            <v>PICHINCHA</v>
          </cell>
          <cell r="K1571" t="str">
            <v>DISTEVSATT S.A. HUAQUILLAS_DANNY AUGUSTO SANCHEZ ESPINOSA</v>
          </cell>
          <cell r="L1571" t="str">
            <v>10 DE AGOSTO 111  Y  1 DE MAYO</v>
          </cell>
          <cell r="O1571" t="str">
            <v>HUAQUILLAS</v>
          </cell>
          <cell r="P1571" t="str">
            <v>HUAQUILLAS</v>
          </cell>
          <cell r="Q1571" t="str">
            <v>EL ORO</v>
          </cell>
          <cell r="R1571" t="str">
            <v>2022-12724</v>
          </cell>
          <cell r="W1571" t="str">
            <v>0791776163001</v>
          </cell>
          <cell r="X1571" t="str">
            <v>0983648374 - 0958603361</v>
          </cell>
          <cell r="AA1571">
            <v>44917</v>
          </cell>
          <cell r="AD1571">
            <v>1</v>
          </cell>
          <cell r="AE1571">
            <v>1</v>
          </cell>
          <cell r="AH1571" t="str">
            <v> </v>
          </cell>
          <cell r="AI1571" t="str">
            <v>DESPACHO</v>
          </cell>
          <cell r="AJ1571" t="str">
            <v>Normal</v>
          </cell>
          <cell r="AL1571" t="str">
            <v>NO</v>
          </cell>
          <cell r="AN1571" t="str">
            <v>DISNEGHUADIS12623</v>
          </cell>
          <cell r="AP1571">
            <v>44917</v>
          </cell>
          <cell r="AR1571" t="str">
            <v>MOVISTAR_2022-12724</v>
          </cell>
          <cell r="AS1571">
            <v>323638</v>
          </cell>
          <cell r="AT1571" t="str">
            <v>D40</v>
          </cell>
          <cell r="AU1571" t="str">
            <v>INDIRECTO</v>
          </cell>
          <cell r="AV1571">
            <v>15</v>
          </cell>
          <cell r="AX1571" t="str">
            <v>ENTREGADO</v>
          </cell>
          <cell r="AY1571" t="str">
            <v>ESIM MOVISTAR_ESIM EVOUCHERS CODE QR: 15 und</v>
          </cell>
          <cell r="AZ1571" t="str">
            <v>SIMCARD</v>
          </cell>
          <cell r="BA1571" t="str">
            <v/>
          </cell>
        </row>
        <row r="1572">
          <cell r="A1572" t="str">
            <v>2022-12725</v>
          </cell>
          <cell r="B1572" t="str">
            <v>MOVISTAR</v>
          </cell>
          <cell r="C1572">
            <v>44917</v>
          </cell>
          <cell r="D1572" t="str">
            <v>FLEXNET ECUADOR - MOVISTAR</v>
          </cell>
          <cell r="E1572" t="str">
            <v>CALLE 28 DE JUNIO S/N Y GARCIA MORENO ENTRADA LLANO GRANDE</v>
          </cell>
          <cell r="H1572" t="str">
            <v>170208</v>
          </cell>
          <cell r="I1572" t="str">
            <v>QUITO</v>
          </cell>
          <cell r="J1572" t="str">
            <v>PICHINCHA</v>
          </cell>
          <cell r="K1572" t="str">
            <v>HONORATO MARQUEZ (LUIS ABAD)_PRISCILA MOSQUERA</v>
          </cell>
          <cell r="L1572" t="str">
            <v>DV CALLE HONORATO MARQUEZ Y SUCRE ZARUMA</v>
          </cell>
          <cell r="O1572" t="str">
            <v>ZARUMA</v>
          </cell>
          <cell r="P1572" t="str">
            <v>ZARUMA</v>
          </cell>
          <cell r="Q1572" t="str">
            <v>EL ORO</v>
          </cell>
          <cell r="R1572" t="str">
            <v>2022-12725</v>
          </cell>
          <cell r="W1572" t="str">
            <v>0703759753001</v>
          </cell>
          <cell r="X1572" t="str">
            <v>0984680615</v>
          </cell>
          <cell r="AA1572">
            <v>44917</v>
          </cell>
          <cell r="AD1572">
            <v>1</v>
          </cell>
          <cell r="AE1572">
            <v>1</v>
          </cell>
          <cell r="AH1572" t="str">
            <v> </v>
          </cell>
          <cell r="AI1572" t="str">
            <v>DESPACHO</v>
          </cell>
          <cell r="AJ1572" t="str">
            <v>Normal</v>
          </cell>
          <cell r="AL1572" t="str">
            <v>NO</v>
          </cell>
          <cell r="AN1572" t="str">
            <v>ABAINDZARHON0060</v>
          </cell>
          <cell r="AP1572">
            <v>44917</v>
          </cell>
          <cell r="AR1572" t="str">
            <v>MOVISTAR_2022-12725</v>
          </cell>
          <cell r="AS1572">
            <v>323625</v>
          </cell>
          <cell r="AT1572" t="str">
            <v>D40</v>
          </cell>
          <cell r="AU1572" t="str">
            <v>INDIRECTO</v>
          </cell>
          <cell r="AV1572">
            <v>10</v>
          </cell>
          <cell r="AX1572" t="str">
            <v>ENTREGADO</v>
          </cell>
          <cell r="AY1572" t="str">
            <v>ESIM MOVISTAR_ESIM EVOUCHERS CODE QR: 10 und</v>
          </cell>
          <cell r="AZ1572" t="str">
            <v>SIMCARD</v>
          </cell>
          <cell r="BA1572" t="str">
            <v/>
          </cell>
        </row>
        <row r="1573">
          <cell r="A1573" t="str">
            <v>2022-12726</v>
          </cell>
          <cell r="B1573" t="str">
            <v>MOVISTAR</v>
          </cell>
          <cell r="C1573">
            <v>44917</v>
          </cell>
          <cell r="D1573" t="str">
            <v>FLEXNET ECUADOR - MOVISTAR</v>
          </cell>
          <cell r="E1573" t="str">
            <v>CALLE 28 DE JUNIO S/N Y GARCIA MORENO ENTRADA LLANO GRANDE</v>
          </cell>
          <cell r="H1573" t="str">
            <v>170208</v>
          </cell>
          <cell r="I1573" t="str">
            <v>QUITO</v>
          </cell>
          <cell r="J1573" t="str">
            <v>PICHINCHA</v>
          </cell>
          <cell r="K1573" t="str">
            <v>CAVS AE SALESLAND RECREO_DIEGO MENA</v>
          </cell>
          <cell r="L1573" t="str">
            <v>AV PEDRO VICENTE MALDONADO CENTRO COMERCIAL RECREO NUM 37 45PLANTA BAJA QUITO</v>
          </cell>
          <cell r="O1573" t="str">
            <v>QUITO</v>
          </cell>
          <cell r="P1573" t="str">
            <v>QUITO</v>
          </cell>
          <cell r="Q1573" t="str">
            <v>PICHINCHA</v>
          </cell>
          <cell r="R1573" t="str">
            <v>2022-12726</v>
          </cell>
          <cell r="W1573" t="str">
            <v>0</v>
          </cell>
          <cell r="X1573" t="str">
            <v>999805380</v>
          </cell>
          <cell r="AA1573">
            <v>44917</v>
          </cell>
          <cell r="AD1573">
            <v>1</v>
          </cell>
          <cell r="AE1573">
            <v>1</v>
          </cell>
          <cell r="AH1573" t="str">
            <v> </v>
          </cell>
          <cell r="AI1573" t="str">
            <v>DESPACHO</v>
          </cell>
          <cell r="AJ1573" t="str">
            <v>Normal</v>
          </cell>
          <cell r="AL1573" t="str">
            <v>NO</v>
          </cell>
          <cell r="AN1573" t="str">
            <v>SALINDQUICAV10198</v>
          </cell>
          <cell r="AP1573">
            <v>44917</v>
          </cell>
          <cell r="AR1573" t="str">
            <v>MOVISTAR_2022-12726</v>
          </cell>
          <cell r="AS1573">
            <v>323637</v>
          </cell>
          <cell r="AT1573" t="str">
            <v>D40</v>
          </cell>
          <cell r="AU1573" t="str">
            <v>INDIRECTO</v>
          </cell>
          <cell r="AV1573">
            <v>15</v>
          </cell>
          <cell r="AX1573" t="str">
            <v>ENTREGADO</v>
          </cell>
          <cell r="AY1573" t="str">
            <v>ESIM MOVISTAR_ESIM EVOUCHERS CODE QR: 15 und</v>
          </cell>
          <cell r="AZ1573" t="str">
            <v>SIMCARD</v>
          </cell>
          <cell r="BA1573" t="str">
            <v/>
          </cell>
        </row>
        <row r="1574">
          <cell r="A1574" t="str">
            <v>2022-12727</v>
          </cell>
          <cell r="B1574" t="str">
            <v>MOVISTAR</v>
          </cell>
          <cell r="C1574">
            <v>44917</v>
          </cell>
          <cell r="D1574" t="str">
            <v>FLEXNET ECUADOR - MOVISTAR</v>
          </cell>
          <cell r="E1574" t="str">
            <v>CALLE 28 DE JUNIO S/N Y GARCIA MORENO ENTRADA LLANO GRANDE</v>
          </cell>
          <cell r="H1574" t="str">
            <v>170208</v>
          </cell>
          <cell r="I1574" t="str">
            <v>QUITO</v>
          </cell>
          <cell r="J1574" t="str">
            <v>PICHINCHA</v>
          </cell>
          <cell r="K1574" t="str">
            <v>CAVS AE NORPHONE EL CONDADO_PUSDÁ CHEZA ERIKA ELIZABETH</v>
          </cell>
          <cell r="L1574" t="str">
            <v>AVENIDA DE LA PRENSA Y AVENIDA KENNEDY CC CONDADO SHOPPING  LOCAL 314 FRENTE A KIA</v>
          </cell>
          <cell r="O1574" t="str">
            <v>QUITO</v>
          </cell>
          <cell r="P1574" t="str">
            <v>QUITO</v>
          </cell>
          <cell r="Q1574" t="str">
            <v>PICHINCHA</v>
          </cell>
          <cell r="R1574" t="str">
            <v>2022-12727</v>
          </cell>
          <cell r="W1574" t="str">
            <v>1091717898001</v>
          </cell>
          <cell r="X1574" t="str">
            <v>984246089</v>
          </cell>
          <cell r="AA1574">
            <v>44917</v>
          </cell>
          <cell r="AD1574">
            <v>1</v>
          </cell>
          <cell r="AE1574">
            <v>1</v>
          </cell>
          <cell r="AH1574" t="str">
            <v> </v>
          </cell>
          <cell r="AI1574" t="str">
            <v>DESPACHO</v>
          </cell>
          <cell r="AJ1574" t="str">
            <v>Normal</v>
          </cell>
          <cell r="AL1574" t="str">
            <v>NO</v>
          </cell>
          <cell r="AN1574" t="str">
            <v>NORINDQUICAV7304</v>
          </cell>
          <cell r="AP1574">
            <v>44917</v>
          </cell>
          <cell r="AR1574" t="str">
            <v>MOVISTAR_2022-12727</v>
          </cell>
          <cell r="AS1574">
            <v>323649</v>
          </cell>
          <cell r="AT1574" t="str">
            <v>D40</v>
          </cell>
          <cell r="AU1574" t="str">
            <v>INDIRECTO</v>
          </cell>
          <cell r="AV1574">
            <v>20</v>
          </cell>
          <cell r="AX1574" t="str">
            <v>ENTREGADO</v>
          </cell>
          <cell r="AY1574" t="str">
            <v>ESIM MOVISTAR_ESIM EVOUCHERS CODE QR: 20 und</v>
          </cell>
          <cell r="AZ1574" t="str">
            <v>SIMCARD</v>
          </cell>
          <cell r="BA1574" t="str">
            <v/>
          </cell>
        </row>
        <row r="1575">
          <cell r="A1575" t="str">
            <v>2022-12728</v>
          </cell>
          <cell r="B1575" t="str">
            <v>MOVISTAR</v>
          </cell>
          <cell r="C1575">
            <v>44917</v>
          </cell>
          <cell r="D1575" t="str">
            <v>FLEXNET ECUADOR - MOVISTAR</v>
          </cell>
          <cell r="E1575" t="str">
            <v>CALLE 28 DE JUNIO S/N Y GARCIA MORENO ENTRADA LLANO GRANDE</v>
          </cell>
          <cell r="H1575" t="str">
            <v>170208</v>
          </cell>
          <cell r="I1575" t="str">
            <v>QUITO</v>
          </cell>
          <cell r="J1575" t="str">
            <v>PICHINCHA</v>
          </cell>
          <cell r="K1575" t="str">
            <v>CAVS AE SALESLAND AMERICA_DIEGO MENA</v>
          </cell>
          <cell r="L1575" t="str">
            <v>LAZA DE LAS AMERICAS INTERSECCION AV NACIONES UNIDAS Y REPUBLICA PB 6 2 QUITO</v>
          </cell>
          <cell r="O1575" t="str">
            <v>QUITO</v>
          </cell>
          <cell r="P1575" t="str">
            <v>QUITO</v>
          </cell>
          <cell r="Q1575" t="str">
            <v>PICHINCHA</v>
          </cell>
          <cell r="R1575" t="str">
            <v>2022-12728</v>
          </cell>
          <cell r="W1575" t="str">
            <v>0</v>
          </cell>
          <cell r="X1575" t="str">
            <v>999805380</v>
          </cell>
          <cell r="AA1575">
            <v>44917</v>
          </cell>
          <cell r="AD1575">
            <v>1</v>
          </cell>
          <cell r="AE1575">
            <v>1</v>
          </cell>
          <cell r="AH1575" t="str">
            <v> </v>
          </cell>
          <cell r="AI1575" t="str">
            <v>DESPACHO</v>
          </cell>
          <cell r="AJ1575" t="str">
            <v>Normal</v>
          </cell>
          <cell r="AL1575" t="str">
            <v>NO</v>
          </cell>
          <cell r="AN1575" t="str">
            <v>SALINDQUICAV10202</v>
          </cell>
          <cell r="AP1575">
            <v>44917</v>
          </cell>
          <cell r="AR1575" t="str">
            <v>MOVISTAR_2022-12728</v>
          </cell>
          <cell r="AS1575">
            <v>323633</v>
          </cell>
          <cell r="AT1575" t="str">
            <v>D40</v>
          </cell>
          <cell r="AU1575" t="str">
            <v>INDIRECTO</v>
          </cell>
          <cell r="AV1575">
            <v>10</v>
          </cell>
          <cell r="AX1575" t="str">
            <v>ENTREGADO</v>
          </cell>
          <cell r="AY1575" t="str">
            <v>ESIM MOVISTAR_ESIM EVOUCHERS CODE QR: 10 und</v>
          </cell>
          <cell r="AZ1575" t="str">
            <v>SIMCARD</v>
          </cell>
          <cell r="BA1575" t="str">
            <v/>
          </cell>
        </row>
        <row r="1576">
          <cell r="A1576" t="str">
            <v>2022-12729</v>
          </cell>
          <cell r="B1576" t="str">
            <v>MOVISTAR</v>
          </cell>
          <cell r="C1576">
            <v>44917</v>
          </cell>
          <cell r="D1576" t="str">
            <v>FLEXNET ECUADOR - MOVISTAR</v>
          </cell>
          <cell r="E1576" t="str">
            <v>CALLE 28 DE JUNIO S/N Y GARCIA MORENO ENTRADA LLANO GRANDE</v>
          </cell>
          <cell r="H1576" t="str">
            <v>170208</v>
          </cell>
          <cell r="I1576" t="str">
            <v>QUITO</v>
          </cell>
          <cell r="J1576" t="str">
            <v>PICHINCHA</v>
          </cell>
          <cell r="K1576" t="str">
            <v>AE NORPHONE MALL DEL SOL_ANDY SOLORZANO - SAMANTHA ENRIQUEZ</v>
          </cell>
          <cell r="L1576" t="str">
            <v>AV. JOAQUIN ORRANTIA Y AV. CONSTITUCION. PARROQUIA TARQUI 4TO PSJ. 1 NE.POSTAL 090513</v>
          </cell>
          <cell r="O1576" t="str">
            <v>GUAYAQUIL</v>
          </cell>
          <cell r="P1576" t="str">
            <v>GUAYAQUIL</v>
          </cell>
          <cell r="Q1576" t="str">
            <v>GUAYAS</v>
          </cell>
          <cell r="R1576" t="str">
            <v>2022-12729</v>
          </cell>
          <cell r="W1576" t="str">
            <v>1091717898001</v>
          </cell>
          <cell r="X1576" t="str">
            <v>0995482890  - 0987620147</v>
          </cell>
          <cell r="AA1576">
            <v>44917</v>
          </cell>
          <cell r="AD1576">
            <v>1</v>
          </cell>
          <cell r="AE1576">
            <v>1</v>
          </cell>
          <cell r="AH1576" t="str">
            <v>CC MALL DEL SOL LOCAL A55 PB ZONA 1.</v>
          </cell>
          <cell r="AI1576" t="str">
            <v>DESPACHO</v>
          </cell>
          <cell r="AJ1576" t="str">
            <v>Normal</v>
          </cell>
          <cell r="AL1576" t="str">
            <v>NO</v>
          </cell>
          <cell r="AN1576" t="str">
            <v>NORINDGUAAEN10506</v>
          </cell>
          <cell r="AP1576">
            <v>44917</v>
          </cell>
          <cell r="AR1576" t="str">
            <v>MOVISTAR_2022-12729</v>
          </cell>
          <cell r="AS1576">
            <v>323647</v>
          </cell>
          <cell r="AT1576" t="str">
            <v>D40</v>
          </cell>
          <cell r="AU1576" t="str">
            <v>INDIRECTO</v>
          </cell>
          <cell r="AV1576">
            <v>25</v>
          </cell>
          <cell r="AX1576" t="str">
            <v>ENTREGADO</v>
          </cell>
          <cell r="AY1576" t="str">
            <v>ESIM MOVISTAR_ESIM EVOUCHERS CODE QR: 25 und</v>
          </cell>
          <cell r="AZ1576" t="str">
            <v>SIMCARD</v>
          </cell>
          <cell r="BA1576" t="str">
            <v/>
          </cell>
        </row>
        <row r="1577">
          <cell r="A1577" t="str">
            <v>2022-12730</v>
          </cell>
          <cell r="B1577" t="str">
            <v>MOVISTAR</v>
          </cell>
          <cell r="C1577">
            <v>44917</v>
          </cell>
          <cell r="D1577" t="str">
            <v>FLEXNET ECUADOR - MOVISTAR</v>
          </cell>
          <cell r="E1577" t="str">
            <v>CALLE 28 DE JUNIO S/N Y GARCIA MORENO ENTRADA LLANO GRANDE</v>
          </cell>
          <cell r="H1577" t="str">
            <v>170208</v>
          </cell>
          <cell r="I1577" t="str">
            <v>QUITO</v>
          </cell>
          <cell r="J1577" t="str">
            <v>PICHINCHA</v>
          </cell>
          <cell r="K1577" t="str">
            <v>CAVS AE SALESLAND CONDADO_DIEGO MENA</v>
          </cell>
          <cell r="L1577" t="str">
            <v>AV DE LA PRENSA Y AV KENNED CENTRO COMERCIAL CONDADO SHOPING NIVEL 3 NUM L35 4 355 QUITO</v>
          </cell>
          <cell r="O1577" t="str">
            <v>QUITO</v>
          </cell>
          <cell r="P1577" t="str">
            <v>QUITO</v>
          </cell>
          <cell r="Q1577" t="str">
            <v>PICHINCHA</v>
          </cell>
          <cell r="R1577" t="str">
            <v>2022-12730</v>
          </cell>
          <cell r="W1577" t="str">
            <v>0</v>
          </cell>
          <cell r="X1577" t="str">
            <v>999805380</v>
          </cell>
          <cell r="AA1577">
            <v>44917</v>
          </cell>
          <cell r="AD1577">
            <v>1</v>
          </cell>
          <cell r="AE1577">
            <v>1</v>
          </cell>
          <cell r="AH1577" t="str">
            <v> </v>
          </cell>
          <cell r="AI1577" t="str">
            <v>DESPACHO</v>
          </cell>
          <cell r="AJ1577" t="str">
            <v>Normal</v>
          </cell>
          <cell r="AL1577" t="str">
            <v>NO</v>
          </cell>
          <cell r="AN1577" t="str">
            <v>SALINDQUICAV10204</v>
          </cell>
          <cell r="AP1577">
            <v>44917</v>
          </cell>
          <cell r="AR1577" t="str">
            <v>MOVISTAR_2022-12730</v>
          </cell>
          <cell r="AS1577">
            <v>323626</v>
          </cell>
          <cell r="AT1577" t="str">
            <v>D40</v>
          </cell>
          <cell r="AU1577" t="str">
            <v>INDIRECTO</v>
          </cell>
          <cell r="AV1577">
            <v>10</v>
          </cell>
          <cell r="AX1577" t="str">
            <v>ENTREGADO</v>
          </cell>
          <cell r="AY1577" t="str">
            <v>ESIM MOVISTAR_ESIM EVOUCHERS CODE QR: 10 und</v>
          </cell>
          <cell r="AZ1577" t="str">
            <v>SIMCARD</v>
          </cell>
          <cell r="BA1577" t="str">
            <v/>
          </cell>
        </row>
        <row r="1578">
          <cell r="A1578" t="str">
            <v>2022-12731</v>
          </cell>
          <cell r="B1578" t="str">
            <v>MOVISTAR</v>
          </cell>
          <cell r="C1578">
            <v>44917</v>
          </cell>
          <cell r="D1578" t="str">
            <v>FLEXNET ECUADOR - MOVISTAR</v>
          </cell>
          <cell r="E1578" t="str">
            <v>CALLE 28 DE JUNIO S/N Y GARCIA MORENO ENTRADA LLANO GRANDE</v>
          </cell>
          <cell r="H1578" t="str">
            <v>170208</v>
          </cell>
          <cell r="I1578" t="str">
            <v>QUITO</v>
          </cell>
          <cell r="J1578" t="str">
            <v>PICHINCHA</v>
          </cell>
          <cell r="K1578" t="str">
            <v>CAVS AE NORPHONE EL PORTAL_LOURDES BRAVO</v>
          </cell>
          <cell r="L1578" t="str">
            <v>AV GALO PLAZA LASSO Y AV SIMON BOLIVAR CENTRO COMERCIAL PORTAL SHOPPING LOCAL P25253 PISO DOS</v>
          </cell>
          <cell r="O1578" t="str">
            <v>QUITO</v>
          </cell>
          <cell r="P1578" t="str">
            <v>QUITO</v>
          </cell>
          <cell r="Q1578" t="str">
            <v>PICHINCHA</v>
          </cell>
          <cell r="R1578" t="str">
            <v>2022-12731</v>
          </cell>
          <cell r="W1578" t="str">
            <v>1091717898001</v>
          </cell>
          <cell r="X1578" t="str">
            <v>998659562</v>
          </cell>
          <cell r="AA1578">
            <v>44917</v>
          </cell>
          <cell r="AD1578">
            <v>1</v>
          </cell>
          <cell r="AE1578">
            <v>1</v>
          </cell>
          <cell r="AH1578" t="str">
            <v> </v>
          </cell>
          <cell r="AI1578" t="str">
            <v>DESPACHO</v>
          </cell>
          <cell r="AJ1578" t="str">
            <v>Normal</v>
          </cell>
          <cell r="AL1578" t="str">
            <v>NO</v>
          </cell>
          <cell r="AN1578" t="str">
            <v>NORINDQUICAV7258</v>
          </cell>
          <cell r="AP1578">
            <v>44917</v>
          </cell>
          <cell r="AR1578" t="str">
            <v>MOVISTAR_2022-12731</v>
          </cell>
          <cell r="AS1578">
            <v>323640</v>
          </cell>
          <cell r="AT1578" t="str">
            <v>D40</v>
          </cell>
          <cell r="AU1578" t="str">
            <v>INDIRECTO</v>
          </cell>
          <cell r="AV1578">
            <v>15</v>
          </cell>
          <cell r="AX1578" t="str">
            <v>ENTREGADO</v>
          </cell>
          <cell r="AY1578" t="str">
            <v>ESIM MOVISTAR_ESIM EVOUCHERS CODE QR: 15 und</v>
          </cell>
          <cell r="AZ1578" t="str">
            <v>SIMCARD</v>
          </cell>
          <cell r="BA1578" t="str">
            <v/>
          </cell>
        </row>
        <row r="1579">
          <cell r="A1579" t="str">
            <v>2022-12732</v>
          </cell>
          <cell r="B1579" t="str">
            <v>MOVISTAR</v>
          </cell>
          <cell r="C1579">
            <v>44917</v>
          </cell>
          <cell r="D1579" t="str">
            <v>FLEXNET ECUADOR - MOVISTAR</v>
          </cell>
          <cell r="E1579" t="str">
            <v>CALLE 28 DE JUNIO S/N Y GARCIA MORENO ENTRADA LLANO GRANDE</v>
          </cell>
          <cell r="H1579" t="str">
            <v>170208</v>
          </cell>
          <cell r="I1579" t="str">
            <v>QUITO</v>
          </cell>
          <cell r="J1579" t="str">
            <v>PICHINCHA</v>
          </cell>
          <cell r="K1579" t="str">
            <v>CAVS AE SALESLAND CUENCA CENTRO_DIEGO MENA</v>
          </cell>
          <cell r="L1579" t="str">
            <v>CALLE BOLIVAR Y LUIS CORDERO N 755 CUENCA</v>
          </cell>
          <cell r="O1579" t="str">
            <v>CUENCA</v>
          </cell>
          <cell r="P1579" t="str">
            <v>CUENCA</v>
          </cell>
          <cell r="Q1579" t="str">
            <v>AZUAY</v>
          </cell>
          <cell r="R1579" t="str">
            <v>2022-12732</v>
          </cell>
          <cell r="W1579" t="str">
            <v>0</v>
          </cell>
          <cell r="X1579" t="str">
            <v>999805380</v>
          </cell>
          <cell r="AA1579">
            <v>44917</v>
          </cell>
          <cell r="AD1579">
            <v>1</v>
          </cell>
          <cell r="AE1579">
            <v>1</v>
          </cell>
          <cell r="AH1579" t="str">
            <v> </v>
          </cell>
          <cell r="AI1579" t="str">
            <v>DESPACHO</v>
          </cell>
          <cell r="AJ1579" t="str">
            <v>Normal</v>
          </cell>
          <cell r="AL1579" t="str">
            <v>NO</v>
          </cell>
          <cell r="AN1579" t="str">
            <v>SALINDCUECAV10218</v>
          </cell>
          <cell r="AP1579">
            <v>44917</v>
          </cell>
          <cell r="AR1579" t="str">
            <v>MOVISTAR_2022-12732</v>
          </cell>
          <cell r="AS1579">
            <v>323644</v>
          </cell>
          <cell r="AT1579" t="str">
            <v>D40</v>
          </cell>
          <cell r="AU1579" t="str">
            <v>INDIRECTO</v>
          </cell>
          <cell r="AV1579">
            <v>20</v>
          </cell>
          <cell r="AX1579" t="str">
            <v>ENTREGADO</v>
          </cell>
          <cell r="AY1579" t="str">
            <v>ESIM MOVISTAR_ESIM EVOUCHERS CODE QR: 20 und</v>
          </cell>
          <cell r="AZ1579" t="str">
            <v>SIMCARD</v>
          </cell>
          <cell r="BA1579" t="str">
            <v/>
          </cell>
        </row>
        <row r="1580">
          <cell r="A1580" t="str">
            <v>2022-12733</v>
          </cell>
          <cell r="B1580" t="str">
            <v>MOVISTAR</v>
          </cell>
          <cell r="C1580">
            <v>44917</v>
          </cell>
          <cell r="D1580" t="str">
            <v>FLEXNET ECUADOR - MOVISTAR</v>
          </cell>
          <cell r="E1580" t="str">
            <v>CALLE 28 DE JUNIO S/N Y GARCIA MORENO ENTRADA LLANO GRANDE</v>
          </cell>
          <cell r="H1580" t="str">
            <v>170208</v>
          </cell>
          <cell r="I1580" t="str">
            <v>QUITO</v>
          </cell>
          <cell r="J1580" t="str">
            <v>PICHINCHA</v>
          </cell>
          <cell r="K1580" t="str">
            <v>AE NORPHONE 9 DE OCT_LOURDES BRAVO</v>
          </cell>
          <cell r="L1580" t="str">
            <v>9 DE OCTUBRE ENTRE PEDRO CARBO Y GENERAL CORDOVA, EDIFICIO SAN FRANCISCO 300 LOCAL NO. 8 PLANTA BAJA (PARTE EXTERIOR)</v>
          </cell>
          <cell r="O1580" t="str">
            <v>GUAYAQUIL</v>
          </cell>
          <cell r="P1580" t="str">
            <v>GUAYAQUIL</v>
          </cell>
          <cell r="Q1580" t="str">
            <v>GUAYAS</v>
          </cell>
          <cell r="R1580" t="str">
            <v>2022-12733</v>
          </cell>
          <cell r="W1580" t="str">
            <v>1091717898001</v>
          </cell>
          <cell r="X1580" t="str">
            <v>0984246089</v>
          </cell>
          <cell r="AA1580">
            <v>44917</v>
          </cell>
          <cell r="AD1580">
            <v>1</v>
          </cell>
          <cell r="AE1580">
            <v>1</v>
          </cell>
          <cell r="AH1580" t="str">
            <v>0</v>
          </cell>
          <cell r="AI1580" t="str">
            <v>DESPACHO</v>
          </cell>
          <cell r="AJ1580" t="str">
            <v>Normal</v>
          </cell>
          <cell r="AL1580" t="str">
            <v>NO</v>
          </cell>
          <cell r="AN1580" t="str">
            <v>NORINDGUAAEN13978</v>
          </cell>
          <cell r="AP1580">
            <v>44917</v>
          </cell>
          <cell r="AR1580" t="str">
            <v>MOVISTAR_2022-12733</v>
          </cell>
          <cell r="AS1580">
            <v>323617</v>
          </cell>
          <cell r="AT1580" t="str">
            <v>D40</v>
          </cell>
          <cell r="AU1580" t="str">
            <v>INDIRECTO</v>
          </cell>
          <cell r="AV1580">
            <v>10</v>
          </cell>
          <cell r="AX1580" t="str">
            <v>ENTREGADO</v>
          </cell>
          <cell r="AY1580" t="str">
            <v>ESIM MOVISTAR_ESIM EVOUCHERS CODE QR: 10 und</v>
          </cell>
          <cell r="AZ1580" t="str">
            <v>SIMCARD</v>
          </cell>
          <cell r="BA1580" t="str">
            <v/>
          </cell>
        </row>
        <row r="1581">
          <cell r="A1581" t="str">
            <v>2022-12734</v>
          </cell>
          <cell r="B1581" t="str">
            <v>MOVISTAR</v>
          </cell>
          <cell r="C1581">
            <v>44917</v>
          </cell>
          <cell r="D1581" t="str">
            <v>FLEXNET ECUADOR - MOVISTAR</v>
          </cell>
          <cell r="E1581" t="str">
            <v>CALLE 28 DE JUNIO S/N Y GARCIA MORENO ENTRADA LLANO GRANDE</v>
          </cell>
          <cell r="H1581" t="str">
            <v>170208</v>
          </cell>
          <cell r="I1581" t="str">
            <v>QUITO</v>
          </cell>
          <cell r="J1581" t="str">
            <v>PICHINCHA</v>
          </cell>
          <cell r="K1581" t="str">
            <v>CAVS AE SALESLAND CUENCA REMIGIO_DIEGO MENA</v>
          </cell>
          <cell r="L1581" t="str">
            <v>AV REMIGIO CCRESPO Y FEDERICO PROAÑO NUM 294 CUENCA</v>
          </cell>
          <cell r="O1581" t="str">
            <v>CUENCA</v>
          </cell>
          <cell r="P1581" t="str">
            <v>CUENCA</v>
          </cell>
          <cell r="Q1581" t="str">
            <v>AZUAY</v>
          </cell>
          <cell r="R1581" t="str">
            <v>2022-12734</v>
          </cell>
          <cell r="W1581" t="str">
            <v>0</v>
          </cell>
          <cell r="X1581" t="str">
            <v>999805380</v>
          </cell>
          <cell r="AA1581">
            <v>44917</v>
          </cell>
          <cell r="AD1581">
            <v>1</v>
          </cell>
          <cell r="AE1581">
            <v>1</v>
          </cell>
          <cell r="AH1581" t="str">
            <v> </v>
          </cell>
          <cell r="AI1581" t="str">
            <v>DESPACHO</v>
          </cell>
          <cell r="AJ1581" t="str">
            <v>Normal</v>
          </cell>
          <cell r="AL1581" t="str">
            <v>NO</v>
          </cell>
          <cell r="AN1581" t="str">
            <v>SALINDCUECAV10200</v>
          </cell>
          <cell r="AP1581">
            <v>44917</v>
          </cell>
          <cell r="AR1581" t="str">
            <v>MOVISTAR_2022-12734</v>
          </cell>
          <cell r="AS1581">
            <v>323641</v>
          </cell>
          <cell r="AT1581" t="str">
            <v>D40</v>
          </cell>
          <cell r="AU1581" t="str">
            <v>INDIRECTO</v>
          </cell>
          <cell r="AV1581">
            <v>15</v>
          </cell>
          <cell r="AX1581" t="str">
            <v>ENTREGADO</v>
          </cell>
          <cell r="AY1581" t="str">
            <v>ESIM MOVISTAR_ESIM EVOUCHERS CODE QR: 15 und</v>
          </cell>
          <cell r="AZ1581" t="str">
            <v>SIMCARD</v>
          </cell>
          <cell r="BA1581" t="str">
            <v/>
          </cell>
        </row>
        <row r="1582">
          <cell r="A1582" t="str">
            <v>2022-12735</v>
          </cell>
          <cell r="B1582" t="str">
            <v>MOVISTAR</v>
          </cell>
          <cell r="C1582">
            <v>44917</v>
          </cell>
          <cell r="D1582" t="str">
            <v>FLEXNET ECUADOR - MOVISTAR</v>
          </cell>
          <cell r="E1582" t="str">
            <v>CALLE 28 DE JUNIO S/N Y GARCIA MORENO ENTRADA LLANO GRANDE</v>
          </cell>
          <cell r="H1582" t="str">
            <v>170208</v>
          </cell>
          <cell r="I1582" t="str">
            <v>QUITO</v>
          </cell>
          <cell r="J1582" t="str">
            <v>PICHINCHA</v>
          </cell>
          <cell r="K1582" t="str">
            <v>CAVS AE SALESLAND MACHALA_MENA DIEGO</v>
          </cell>
          <cell r="L1582" t="str">
            <v>CALLE ROCAFUERTE 1005 ENTRE 09 DE MAYO Y GUAYAS</v>
          </cell>
          <cell r="O1582" t="str">
            <v>MACHALA</v>
          </cell>
          <cell r="P1582" t="str">
            <v>MACHALA</v>
          </cell>
          <cell r="Q1582" t="str">
            <v>EL ORO</v>
          </cell>
          <cell r="R1582" t="str">
            <v>2022-12735</v>
          </cell>
          <cell r="W1582" t="str">
            <v>1793079628001</v>
          </cell>
          <cell r="X1582" t="str">
            <v>999805380</v>
          </cell>
          <cell r="AA1582">
            <v>44917</v>
          </cell>
          <cell r="AD1582">
            <v>1</v>
          </cell>
          <cell r="AE1582">
            <v>1</v>
          </cell>
          <cell r="AH1582" t="str">
            <v> </v>
          </cell>
          <cell r="AI1582" t="str">
            <v>DESPACHO</v>
          </cell>
          <cell r="AJ1582" t="str">
            <v>Normal</v>
          </cell>
          <cell r="AL1582" t="str">
            <v>NO</v>
          </cell>
          <cell r="AN1582" t="str">
            <v>SALINDMACCAV11258</v>
          </cell>
          <cell r="AP1582">
            <v>44917</v>
          </cell>
          <cell r="AR1582" t="str">
            <v>MOVISTAR_2022-12735</v>
          </cell>
          <cell r="AS1582">
            <v>323620</v>
          </cell>
          <cell r="AT1582" t="str">
            <v>D40</v>
          </cell>
          <cell r="AU1582" t="str">
            <v>INDIRECTO</v>
          </cell>
          <cell r="AV1582">
            <v>10</v>
          </cell>
          <cell r="AX1582" t="str">
            <v>ENTREGADO</v>
          </cell>
          <cell r="AY1582" t="str">
            <v>ESIM MOVISTAR_ESIM EVOUCHERS CODE QR: 10 und</v>
          </cell>
          <cell r="AZ1582" t="str">
            <v>SIMCARD</v>
          </cell>
          <cell r="BA1582" t="str">
            <v/>
          </cell>
        </row>
        <row r="1583">
          <cell r="A1583" t="str">
            <v>2022-12736</v>
          </cell>
          <cell r="B1583" t="str">
            <v>MOVISTAR</v>
          </cell>
          <cell r="C1583">
            <v>44917</v>
          </cell>
          <cell r="D1583" t="str">
            <v>FLEXNET ECUADOR - MOVISTAR</v>
          </cell>
          <cell r="E1583" t="str">
            <v>CALLE 28 DE JUNIO S/N Y GARCIA MORENO ENTRADA LLANO GRANDE</v>
          </cell>
          <cell r="H1583" t="str">
            <v>170208</v>
          </cell>
          <cell r="I1583" t="str">
            <v>QUITO</v>
          </cell>
          <cell r="J1583" t="str">
            <v>PICHINCHA</v>
          </cell>
          <cell r="K1583" t="str">
            <v>AE NORPHONE PORTOVIEJO_JORGE EDUARDO GUZMAN BENITEZ</v>
          </cell>
          <cell r="L1583" t="str">
            <v>AV. AMERICA Y, JORGE WASHINGTON, PORTOVIEJO LOCAL 16 Y 17 PLANTA BAJA</v>
          </cell>
          <cell r="O1583" t="str">
            <v>PORTOVIEJO</v>
          </cell>
          <cell r="P1583" t="str">
            <v>PORTOVIEJO</v>
          </cell>
          <cell r="Q1583" t="str">
            <v>MANABI</v>
          </cell>
          <cell r="R1583" t="str">
            <v>2022-12736</v>
          </cell>
          <cell r="W1583" t="str">
            <v>1713171823</v>
          </cell>
          <cell r="X1583" t="str">
            <v>984620069</v>
          </cell>
          <cell r="AA1583">
            <v>44917</v>
          </cell>
          <cell r="AD1583">
            <v>1</v>
          </cell>
          <cell r="AE1583">
            <v>1</v>
          </cell>
          <cell r="AH1583" t="str">
            <v>0</v>
          </cell>
          <cell r="AI1583" t="str">
            <v>DESPACHO</v>
          </cell>
          <cell r="AJ1583" t="str">
            <v>Normal</v>
          </cell>
          <cell r="AL1583" t="str">
            <v>NO</v>
          </cell>
          <cell r="AN1583" t="str">
            <v>NORINDPORAEN15238</v>
          </cell>
          <cell r="AP1583">
            <v>44917</v>
          </cell>
          <cell r="AR1583" t="str">
            <v>MOVISTAR_2022-12736</v>
          </cell>
          <cell r="AS1583">
            <v>323639</v>
          </cell>
          <cell r="AT1583" t="str">
            <v>D40</v>
          </cell>
          <cell r="AU1583" t="str">
            <v>INDIRECTO</v>
          </cell>
          <cell r="AV1583">
            <v>15</v>
          </cell>
          <cell r="AX1583" t="str">
            <v>ENTREGADO</v>
          </cell>
          <cell r="AY1583" t="str">
            <v>ESIM MOVISTAR_ESIM EVOUCHERS CODE QR: 15 und</v>
          </cell>
          <cell r="AZ1583" t="str">
            <v>SIMCARD</v>
          </cell>
          <cell r="BA1583" t="str">
            <v/>
          </cell>
        </row>
        <row r="1584">
          <cell r="A1584" t="str">
            <v>2022-12737</v>
          </cell>
          <cell r="B1584" t="str">
            <v>MOVISTAR</v>
          </cell>
          <cell r="C1584">
            <v>44917</v>
          </cell>
          <cell r="D1584" t="str">
            <v>FLEXNET ECUADOR - MOVISTAR</v>
          </cell>
          <cell r="E1584" t="str">
            <v>CALLE 28 DE JUNIO S/N Y GARCIA MORENO ENTRADA LLANO GRANDE</v>
          </cell>
          <cell r="H1584" t="str">
            <v>170208</v>
          </cell>
          <cell r="I1584" t="str">
            <v>QUITO</v>
          </cell>
          <cell r="J1584" t="str">
            <v>PICHINCHA</v>
          </cell>
          <cell r="K1584" t="str">
            <v>CAVS QUICENTRO_KLEVER ANDRÉS REA BARRERA_ESTEBAN ALEJANDRO JIMÉNEZ ORTIZ</v>
          </cell>
          <cell r="L1584" t="str">
            <v>AV 6 DE DICIEMBRE NOP104 Y NACIONES UNIDAS CQUICENTRO SHOPPING PLANTA ALTA LOCAL 9</v>
          </cell>
          <cell r="O1584" t="str">
            <v>QUITO</v>
          </cell>
          <cell r="P1584" t="str">
            <v>QUITO</v>
          </cell>
          <cell r="Q1584" t="str">
            <v>PICHINCHA</v>
          </cell>
          <cell r="R1584" t="str">
            <v>2022-12737</v>
          </cell>
          <cell r="W1584" t="str">
            <v>0</v>
          </cell>
          <cell r="X1584" t="str">
            <v>0979219715 - 0983013833</v>
          </cell>
          <cell r="AA1584">
            <v>44917</v>
          </cell>
          <cell r="AD1584">
            <v>1</v>
          </cell>
          <cell r="AE1584">
            <v>1</v>
          </cell>
          <cell r="AH1584" t="str">
            <v> </v>
          </cell>
          <cell r="AI1584" t="str">
            <v>DESPACHO</v>
          </cell>
          <cell r="AJ1584" t="str">
            <v>Normal</v>
          </cell>
          <cell r="AL1584" t="str">
            <v>NO</v>
          </cell>
          <cell r="AN1584" t="str">
            <v>QH</v>
          </cell>
          <cell r="AP1584">
            <v>44917</v>
          </cell>
          <cell r="AR1584" t="str">
            <v>MOVISTAR_2022-12737</v>
          </cell>
          <cell r="AS1584">
            <v>323602</v>
          </cell>
          <cell r="AT1584" t="str">
            <v>D40</v>
          </cell>
          <cell r="AU1584" t="str">
            <v>DIRECTO</v>
          </cell>
          <cell r="AV1584">
            <v>100</v>
          </cell>
          <cell r="AX1584" t="str">
            <v>ENTREGADO</v>
          </cell>
          <cell r="AY1584" t="str">
            <v>ESIM MOVISTAR_ESIM EVOUCHERS CODE QR: 100 und</v>
          </cell>
          <cell r="AZ1584" t="str">
            <v>SIMCARD</v>
          </cell>
          <cell r="BA1584" t="str">
            <v/>
          </cell>
        </row>
        <row r="1585">
          <cell r="A1585" t="str">
            <v>2022-12738</v>
          </cell>
          <cell r="B1585" t="str">
            <v>MOVISTAR</v>
          </cell>
          <cell r="C1585">
            <v>44917</v>
          </cell>
          <cell r="D1585" t="str">
            <v>FLEXNET ECUADOR - MOVISTAR</v>
          </cell>
          <cell r="E1585" t="str">
            <v>CALLE 28 DE JUNIO S/N Y GARCIA MORENO ENTRADA LLANO GRANDE</v>
          </cell>
          <cell r="H1585" t="str">
            <v>170208</v>
          </cell>
          <cell r="I1585" t="str">
            <v>QUITO</v>
          </cell>
          <cell r="J1585" t="str">
            <v>PICHINCHA</v>
          </cell>
          <cell r="K1585" t="str">
            <v>CAV SCALA SHOPPING_KARLA DANIELA FLORES FALCONI_VALERIA ALEXANDRA MUÑOZ MOYA</v>
          </cell>
          <cell r="L1585" t="str">
            <v>V INTEROCEANICA KM 12 CENTRO COMERCIAL SCALA SHOPPING ESPACIO L 104 QUITO  PICHINCHA</v>
          </cell>
          <cell r="O1585" t="str">
            <v>QUITO</v>
          </cell>
          <cell r="P1585" t="str">
            <v>QUITO</v>
          </cell>
          <cell r="Q1585" t="str">
            <v>PICHINCHA</v>
          </cell>
          <cell r="R1585" t="str">
            <v>2022-12738</v>
          </cell>
          <cell r="W1585" t="str">
            <v>0</v>
          </cell>
          <cell r="X1585" t="str">
            <v>0996723723_0984275807</v>
          </cell>
          <cell r="AA1585">
            <v>44917</v>
          </cell>
          <cell r="AD1585">
            <v>1</v>
          </cell>
          <cell r="AE1585">
            <v>1</v>
          </cell>
          <cell r="AH1585" t="str">
            <v> </v>
          </cell>
          <cell r="AI1585" t="str">
            <v>DESPACHO</v>
          </cell>
          <cell r="AJ1585" t="str">
            <v>Normal</v>
          </cell>
          <cell r="AL1585" t="str">
            <v>NO</v>
          </cell>
          <cell r="AN1585" t="str">
            <v>CSS</v>
          </cell>
          <cell r="AP1585">
            <v>44917</v>
          </cell>
          <cell r="AR1585" t="str">
            <v>MOVISTAR_2022-12738</v>
          </cell>
          <cell r="AS1585">
            <v>323600</v>
          </cell>
          <cell r="AT1585" t="str">
            <v>D40</v>
          </cell>
          <cell r="AU1585" t="str">
            <v>DIRECTO</v>
          </cell>
          <cell r="AV1585">
            <v>100</v>
          </cell>
          <cell r="AX1585" t="str">
            <v>ENTREGADO</v>
          </cell>
          <cell r="AY1585" t="str">
            <v>ESIM MOVISTAR_ESIM EVOUCHERS CODE QR: 100 und</v>
          </cell>
          <cell r="AZ1585" t="str">
            <v>SIMCARD</v>
          </cell>
          <cell r="BA1585" t="str">
            <v/>
          </cell>
        </row>
        <row r="1586">
          <cell r="A1586" t="str">
            <v>2022-12739</v>
          </cell>
          <cell r="B1586" t="str">
            <v>MOVISTAR</v>
          </cell>
          <cell r="C1586">
            <v>44917</v>
          </cell>
          <cell r="D1586" t="str">
            <v>FLEXNET ECUADOR - MOVISTAR</v>
          </cell>
          <cell r="E1586" t="str">
            <v>CALLE 28 DE JUNIO S/N Y GARCIA MORENO ENTRADA LLANO GRANDE</v>
          </cell>
          <cell r="H1586" t="str">
            <v>170208</v>
          </cell>
          <cell r="I1586" t="str">
            <v>QUITO</v>
          </cell>
          <cell r="J1586" t="str">
            <v>PICHINCHA</v>
          </cell>
          <cell r="K1586" t="str">
            <v>CAVS AE NORPHONE EL JARDIN_PAOLA MORAN</v>
          </cell>
          <cell r="L1586" t="str">
            <v>AV AMAZONAS N6  114 Y REPUBLICA CC EL JARDIN</v>
          </cell>
          <cell r="O1586" t="str">
            <v>QUITO</v>
          </cell>
          <cell r="P1586" t="str">
            <v>QUITO</v>
          </cell>
          <cell r="Q1586" t="str">
            <v>PICHINCHA</v>
          </cell>
          <cell r="R1586" t="str">
            <v>2022-12739</v>
          </cell>
          <cell r="W1586" t="str">
            <v>1091717898001</v>
          </cell>
          <cell r="X1586" t="str">
            <v>998659562</v>
          </cell>
          <cell r="AA1586">
            <v>44917</v>
          </cell>
          <cell r="AD1586">
            <v>1</v>
          </cell>
          <cell r="AE1586">
            <v>1</v>
          </cell>
          <cell r="AH1586" t="str">
            <v> </v>
          </cell>
          <cell r="AI1586" t="str">
            <v>DESPACHO</v>
          </cell>
          <cell r="AJ1586" t="str">
            <v>Normal</v>
          </cell>
          <cell r="AL1586" t="str">
            <v>NO</v>
          </cell>
          <cell r="AN1586" t="str">
            <v>NORINDQUICAV7307</v>
          </cell>
          <cell r="AP1586">
            <v>44917</v>
          </cell>
          <cell r="AR1586" t="str">
            <v>MOVISTAR_2022-12739</v>
          </cell>
          <cell r="AS1586">
            <v>323618</v>
          </cell>
          <cell r="AT1586" t="str">
            <v>D40</v>
          </cell>
          <cell r="AU1586" t="str">
            <v>INDIRECTO</v>
          </cell>
          <cell r="AV1586">
            <v>10</v>
          </cell>
          <cell r="AX1586" t="str">
            <v>ENTREGADO</v>
          </cell>
          <cell r="AY1586" t="str">
            <v>ESIM MOVISTAR_ESIM EVOUCHERS CODE QR: 10 und</v>
          </cell>
          <cell r="AZ1586" t="str">
            <v>SIMCARD</v>
          </cell>
          <cell r="BA1586" t="str">
            <v/>
          </cell>
        </row>
        <row r="1587">
          <cell r="A1587" t="str">
            <v>2022-12740</v>
          </cell>
          <cell r="B1587" t="str">
            <v>MOVISTAR</v>
          </cell>
          <cell r="C1587">
            <v>44917</v>
          </cell>
          <cell r="D1587" t="str">
            <v>FLEXNET ECUADOR - MOVISTAR</v>
          </cell>
          <cell r="E1587" t="str">
            <v>CALLE 28 DE JUNIO S/N Y GARCIA MORENO ENTRADA LLANO GRANDE</v>
          </cell>
          <cell r="H1587" t="str">
            <v>170208</v>
          </cell>
          <cell r="I1587" t="str">
            <v>QUITO</v>
          </cell>
          <cell r="J1587" t="str">
            <v>PICHINCHA</v>
          </cell>
          <cell r="K1587" t="str">
            <v>DELIVERY EXPRESS GUAYAQUIL_CARLOS FRANCO_ERIKA GOMÉZ_IAN RIVERA</v>
          </cell>
          <cell r="L1587" t="str">
            <v>CC SAN MARINO SHOPPING PB LOCAL 1 NO 23 AV FRANCISCO DE ORELLANA SN Y AV PLAZA DANIN</v>
          </cell>
          <cell r="O1587" t="str">
            <v>GUAYAQUIL</v>
          </cell>
          <cell r="P1587" t="str">
            <v>GUAYAQUIL</v>
          </cell>
          <cell r="Q1587" t="str">
            <v>GUAYAS</v>
          </cell>
          <cell r="R1587" t="str">
            <v>2022-12740</v>
          </cell>
          <cell r="W1587" t="str">
            <v>0</v>
          </cell>
          <cell r="X1587" t="str">
            <v>925614026_0918395781_0920349156</v>
          </cell>
          <cell r="AA1587">
            <v>44917</v>
          </cell>
          <cell r="AD1587">
            <v>1</v>
          </cell>
          <cell r="AE1587">
            <v>1</v>
          </cell>
          <cell r="AH1587" t="str">
            <v> </v>
          </cell>
          <cell r="AI1587" t="str">
            <v>DESPACHO</v>
          </cell>
          <cell r="AJ1587" t="str">
            <v>Normal</v>
          </cell>
          <cell r="AL1587" t="str">
            <v>NO</v>
          </cell>
          <cell r="AN1587" t="str">
            <v>VU1</v>
          </cell>
          <cell r="AP1587">
            <v>44917</v>
          </cell>
          <cell r="AR1587" t="str">
            <v>MOVISTAR_2022-12740</v>
          </cell>
          <cell r="AS1587">
            <v>323648</v>
          </cell>
          <cell r="AT1587" t="str">
            <v>D40</v>
          </cell>
          <cell r="AU1587" t="str">
            <v>DIRECTO</v>
          </cell>
          <cell r="AV1587">
            <v>20</v>
          </cell>
          <cell r="AX1587" t="str">
            <v>ENTREGADO</v>
          </cell>
          <cell r="AY1587" t="str">
            <v>ESIM MOVISTAR_ESIM EVOUCHERS CODE QR: 20 und</v>
          </cell>
          <cell r="AZ1587" t="str">
            <v>SIMCARD</v>
          </cell>
          <cell r="BA1587" t="str">
            <v/>
          </cell>
        </row>
        <row r="1588">
          <cell r="A1588" t="str">
            <v>2022-12741</v>
          </cell>
          <cell r="B1588" t="str">
            <v>MOVISTAR</v>
          </cell>
          <cell r="C1588">
            <v>44917</v>
          </cell>
          <cell r="D1588" t="str">
            <v>FLEXNET ECUADOR - MOVISTAR</v>
          </cell>
          <cell r="E1588" t="str">
            <v>CALLE 28 DE JUNIO S/N Y GARCIA MORENO ENTRADA LLANO GRANDE</v>
          </cell>
          <cell r="H1588" t="str">
            <v>170208</v>
          </cell>
          <cell r="I1588" t="str">
            <v>QUITO</v>
          </cell>
          <cell r="J1588" t="str">
            <v>PICHINCHA</v>
          </cell>
          <cell r="K1588" t="str">
            <v>AE NORPHONE RIOBAMBA_LOURDES BRAVO</v>
          </cell>
          <cell r="L1588" t="str">
            <v>10 DE AGOSTO Y GARCIA MORENO ESQUINA LOCAL PLANTA BAJA DIAGONAL BANCO INTERNACIONAL</v>
          </cell>
          <cell r="O1588" t="str">
            <v>RIOBAMBA</v>
          </cell>
          <cell r="P1588" t="str">
            <v>RIOBAMBA</v>
          </cell>
          <cell r="Q1588" t="str">
            <v>CHIMBORAZO</v>
          </cell>
          <cell r="R1588" t="str">
            <v>2022-12741</v>
          </cell>
          <cell r="W1588" t="str">
            <v>1091717898001</v>
          </cell>
          <cell r="X1588" t="str">
            <v>998659562</v>
          </cell>
          <cell r="AA1588">
            <v>44917</v>
          </cell>
          <cell r="AD1588">
            <v>1</v>
          </cell>
          <cell r="AE1588">
            <v>1</v>
          </cell>
          <cell r="AH1588" t="str">
            <v> </v>
          </cell>
          <cell r="AI1588" t="str">
            <v>DESPACHO</v>
          </cell>
          <cell r="AJ1588" t="str">
            <v>Normal</v>
          </cell>
          <cell r="AL1588" t="str">
            <v>NO</v>
          </cell>
          <cell r="AN1588" t="str">
            <v>NORINDRIOAEN10398</v>
          </cell>
          <cell r="AP1588">
            <v>44917</v>
          </cell>
          <cell r="AR1588" t="str">
            <v>MOVISTAR_2022-12741</v>
          </cell>
          <cell r="AS1588">
            <v>323614</v>
          </cell>
          <cell r="AT1588" t="str">
            <v>D40</v>
          </cell>
          <cell r="AU1588" t="str">
            <v>INDIRECTO</v>
          </cell>
          <cell r="AV1588">
            <v>10</v>
          </cell>
          <cell r="AX1588" t="str">
            <v>ENTREGADO</v>
          </cell>
          <cell r="AY1588" t="str">
            <v>ESIM MOVISTAR_ESIM EVOUCHERS CODE QR: 10 und</v>
          </cell>
          <cell r="AZ1588" t="str">
            <v>SIMCARD</v>
          </cell>
          <cell r="BA1588" t="str">
            <v/>
          </cell>
        </row>
        <row r="1589">
          <cell r="A1589" t="str">
            <v>2022-12742</v>
          </cell>
          <cell r="B1589" t="str">
            <v>MOVISTAR</v>
          </cell>
          <cell r="C1589">
            <v>44917</v>
          </cell>
          <cell r="D1589" t="str">
            <v>FLEXNET ECUADOR - MOVISTAR</v>
          </cell>
          <cell r="E1589" t="str">
            <v>CALLE 28 DE JUNIO S/N Y GARCIA MORENO ENTRADA LLANO GRANDE</v>
          </cell>
          <cell r="H1589" t="str">
            <v>170208</v>
          </cell>
          <cell r="I1589" t="str">
            <v>QUITO</v>
          </cell>
          <cell r="J1589" t="str">
            <v>PICHINCHA</v>
          </cell>
          <cell r="K1589" t="str">
            <v>AE NORPHONE SANTO DOMINGO_LOURDES BRAVO</v>
          </cell>
          <cell r="L1589" t="str">
            <v>AV QUITO &amp; AV. ABRAHAM CALAZACCON. C C. PASEO SHOPING. LOCAL 15 FRENTE A COMPUTRON AL LADO DE CROCS</v>
          </cell>
          <cell r="O1589" t="str">
            <v>SANTO DOMINGO</v>
          </cell>
          <cell r="P1589" t="str">
            <v>SANTO DOMINGO</v>
          </cell>
          <cell r="Q1589" t="str">
            <v>SANTO DOMINGO DE LOS TSACHILAS</v>
          </cell>
          <cell r="R1589" t="str">
            <v>2022-12742</v>
          </cell>
          <cell r="W1589" t="str">
            <v>1091717898001</v>
          </cell>
          <cell r="X1589" t="str">
            <v>984246089</v>
          </cell>
          <cell r="AA1589">
            <v>44917</v>
          </cell>
          <cell r="AD1589">
            <v>1</v>
          </cell>
          <cell r="AE1589">
            <v>1</v>
          </cell>
          <cell r="AH1589" t="str">
            <v> </v>
          </cell>
          <cell r="AI1589" t="str">
            <v>DESPACHO</v>
          </cell>
          <cell r="AJ1589" t="str">
            <v>Normal</v>
          </cell>
          <cell r="AL1589" t="str">
            <v>NO</v>
          </cell>
          <cell r="AN1589" t="str">
            <v>NORINDSANAEN11260</v>
          </cell>
          <cell r="AP1589">
            <v>44917</v>
          </cell>
          <cell r="AR1589" t="str">
            <v>MOVISTAR_2022-12742</v>
          </cell>
          <cell r="AS1589">
            <v>323621</v>
          </cell>
          <cell r="AT1589" t="str">
            <v>D40</v>
          </cell>
          <cell r="AU1589" t="str">
            <v>INDIRECTO</v>
          </cell>
          <cell r="AV1589">
            <v>10</v>
          </cell>
          <cell r="AX1589" t="str">
            <v>ENTREGADO</v>
          </cell>
          <cell r="AY1589" t="str">
            <v>ESIM MOVISTAR_ESIM EVOUCHERS CODE QR: 10 und</v>
          </cell>
          <cell r="AZ1589" t="str">
            <v>SIMCARD</v>
          </cell>
          <cell r="BA1589" t="str">
            <v/>
          </cell>
        </row>
        <row r="1590">
          <cell r="A1590" t="str">
            <v>2022-12743</v>
          </cell>
          <cell r="B1590" t="str">
            <v>MOVISTAR</v>
          </cell>
          <cell r="C1590">
            <v>44917</v>
          </cell>
          <cell r="D1590" t="str">
            <v>FLEXNET ECUADOR - MOVISTAR</v>
          </cell>
          <cell r="E1590" t="str">
            <v>CALLE 28 DE JUNIO S/N Y GARCIA MORENO ENTRADA LLANO GRANDE</v>
          </cell>
          <cell r="H1590" t="str">
            <v>170208</v>
          </cell>
          <cell r="I1590" t="str">
            <v>QUITO</v>
          </cell>
          <cell r="J1590" t="str">
            <v>PICHINCHA</v>
          </cell>
          <cell r="K1590" t="str">
            <v>AE NORPHONE POLICENTRO_LOURDES BRAVO</v>
          </cell>
          <cell r="L1590" t="str">
            <v>CDLA KENNEY AV DEL PERIODISTA Y DR JUAN BAUTISTA ARZUBE CC POLICENTRO LOCAL 9</v>
          </cell>
          <cell r="O1590" t="str">
            <v>GUAYAQUIL</v>
          </cell>
          <cell r="P1590" t="str">
            <v>GUAYAQUIL</v>
          </cell>
          <cell r="Q1590" t="str">
            <v>GUAYAS</v>
          </cell>
          <cell r="R1590" t="str">
            <v>2022-12743</v>
          </cell>
          <cell r="W1590" t="str">
            <v>1091717898001</v>
          </cell>
          <cell r="X1590" t="str">
            <v>984246089</v>
          </cell>
          <cell r="AA1590">
            <v>44917</v>
          </cell>
          <cell r="AD1590">
            <v>1</v>
          </cell>
          <cell r="AE1590">
            <v>1</v>
          </cell>
          <cell r="AH1590" t="str">
            <v> </v>
          </cell>
          <cell r="AI1590" t="str">
            <v>DESPACHO</v>
          </cell>
          <cell r="AJ1590" t="str">
            <v>Normal</v>
          </cell>
          <cell r="AL1590" t="str">
            <v>NO</v>
          </cell>
          <cell r="AN1590" t="str">
            <v>NORINDGUAAEN10806</v>
          </cell>
          <cell r="AP1590">
            <v>44917</v>
          </cell>
          <cell r="AR1590" t="str">
            <v>MOVISTAR_2022-12743</v>
          </cell>
          <cell r="AS1590">
            <v>323635</v>
          </cell>
          <cell r="AT1590" t="str">
            <v>D40</v>
          </cell>
          <cell r="AU1590" t="str">
            <v>INDIRECTO</v>
          </cell>
          <cell r="AV1590">
            <v>10</v>
          </cell>
          <cell r="AX1590" t="str">
            <v>ENTREGADO</v>
          </cell>
          <cell r="AY1590" t="str">
            <v>ESIM MOVISTAR_ESIM EVOUCHERS CODE QR: 10 und</v>
          </cell>
          <cell r="AZ1590" t="str">
            <v>SIMCARD</v>
          </cell>
          <cell r="BA1590" t="str">
            <v/>
          </cell>
        </row>
        <row r="1591">
          <cell r="A1591" t="str">
            <v>2022-12744</v>
          </cell>
          <cell r="B1591" t="str">
            <v>MOVISTAR</v>
          </cell>
          <cell r="C1591">
            <v>44917</v>
          </cell>
          <cell r="D1591" t="str">
            <v>FLEXNET ECUADOR - MOVISTAR</v>
          </cell>
          <cell r="E1591" t="str">
            <v>CALLE 28 DE JUNIO S/N Y GARCIA MORENO ENTRADA LLANO GRANDE</v>
          </cell>
          <cell r="H1591" t="str">
            <v>170208</v>
          </cell>
          <cell r="I1591" t="str">
            <v>QUITO</v>
          </cell>
          <cell r="J1591" t="str">
            <v>PICHINCHA</v>
          </cell>
          <cell r="K1591" t="str">
            <v>FDV&amp;H PRODUCTOS Y SERVICIOS_VICTOR HUGO FLORES DE VALGAZ ANDRADE</v>
          </cell>
          <cell r="L1591" t="str">
            <v>CALLE CHAULLABAMBA N32 Y ABDON CALDERON SEC CONOCOTO CJTO. LA SEVILLANA CASA 16</v>
          </cell>
          <cell r="O1591" t="str">
            <v>QUITO</v>
          </cell>
          <cell r="P1591" t="str">
            <v>QUITO</v>
          </cell>
          <cell r="Q1591" t="str">
            <v>PICHINCHA</v>
          </cell>
          <cell r="R1591" t="str">
            <v>2022-12744</v>
          </cell>
          <cell r="W1591" t="str">
            <v>1716384035001</v>
          </cell>
          <cell r="X1591" t="str">
            <v>984246089</v>
          </cell>
          <cell r="AA1591">
            <v>44917</v>
          </cell>
          <cell r="AD1591">
            <v>1</v>
          </cell>
          <cell r="AE1591">
            <v>1</v>
          </cell>
          <cell r="AH1591" t="str">
            <v>COMPLEJO AERPTECNICOS</v>
          </cell>
          <cell r="AI1591" t="str">
            <v>DESPACHO</v>
          </cell>
          <cell r="AJ1591" t="str">
            <v>Normal</v>
          </cell>
          <cell r="AL1591" t="str">
            <v>NO</v>
          </cell>
          <cell r="AN1591" t="str">
            <v>FDVINDQUIFDV9258</v>
          </cell>
          <cell r="AP1591">
            <v>44917</v>
          </cell>
          <cell r="AR1591" t="str">
            <v>MOVISTAR_2022-12744</v>
          </cell>
          <cell r="AS1591">
            <v>323643</v>
          </cell>
          <cell r="AT1591" t="str">
            <v>D40</v>
          </cell>
          <cell r="AU1591" t="str">
            <v>INDIRECTO</v>
          </cell>
          <cell r="AV1591">
            <v>20</v>
          </cell>
          <cell r="AX1591" t="str">
            <v>INCIDENCIA</v>
          </cell>
          <cell r="AY1591" t="str">
            <v>ESIM MOVISTAR_ESIM EVOUCHERS CODE QR: 20 und</v>
          </cell>
          <cell r="AZ1591" t="str">
            <v>SIMCARD</v>
          </cell>
          <cell r="BA1591" t="str">
            <v/>
          </cell>
        </row>
        <row r="1592">
          <cell r="A1592" t="str">
            <v>2022-12745</v>
          </cell>
          <cell r="B1592" t="str">
            <v>MOVISTAR</v>
          </cell>
          <cell r="C1592">
            <v>44917</v>
          </cell>
          <cell r="D1592" t="str">
            <v>FLEXNET ECUADOR - MOVISTAR</v>
          </cell>
          <cell r="E1592" t="str">
            <v>CALLE 28 DE JUNIO S/N Y GARCIA MORENO ENTRADA LLANO GRANDE</v>
          </cell>
          <cell r="H1592" t="str">
            <v>170208</v>
          </cell>
          <cell r="I1592" t="str">
            <v>QUITO</v>
          </cell>
          <cell r="J1592" t="str">
            <v>PICHINCHA</v>
          </cell>
          <cell r="K1592" t="str">
            <v>NORPHONE EL CARMEN_LOURDES BRAVO</v>
          </cell>
          <cell r="L1592" t="str">
            <v>CALLE ABDON CALDERON Y AV. CHONE. FRENTE A JAPON MOTOS,DIAGONAL AL BANCO PICHINCHA</v>
          </cell>
          <cell r="O1592" t="str">
            <v>EL CARMEN</v>
          </cell>
          <cell r="P1592" t="str">
            <v>EL CARMEN</v>
          </cell>
          <cell r="Q1592" t="str">
            <v>MANABI</v>
          </cell>
          <cell r="R1592" t="str">
            <v>2022-12745</v>
          </cell>
          <cell r="W1592" t="str">
            <v>1091717898001</v>
          </cell>
          <cell r="X1592" t="str">
            <v>984246089</v>
          </cell>
          <cell r="AA1592">
            <v>44917</v>
          </cell>
          <cell r="AD1592">
            <v>1</v>
          </cell>
          <cell r="AE1592">
            <v>1</v>
          </cell>
          <cell r="AH1592" t="str">
            <v>A LADO DE FARMACIAS SANA SANA</v>
          </cell>
          <cell r="AI1592" t="str">
            <v>DESPACHO</v>
          </cell>
          <cell r="AJ1592" t="str">
            <v>Normal</v>
          </cell>
          <cell r="AL1592" t="str">
            <v>NO</v>
          </cell>
          <cell r="AN1592" t="str">
            <v>NORINDELCNOR10489</v>
          </cell>
          <cell r="AP1592">
            <v>44917</v>
          </cell>
          <cell r="AR1592" t="str">
            <v>MOVISTAR_2022-12745</v>
          </cell>
          <cell r="AS1592">
            <v>323623</v>
          </cell>
          <cell r="AT1592" t="str">
            <v>D40</v>
          </cell>
          <cell r="AU1592" t="str">
            <v>INDIRECTO</v>
          </cell>
          <cell r="AV1592">
            <v>5</v>
          </cell>
          <cell r="AX1592" t="str">
            <v>ENTREGADO</v>
          </cell>
          <cell r="AY1592" t="str">
            <v>ESIM MOVISTAR_ESIM EVOUCHERS CODE QR: 5 und</v>
          </cell>
          <cell r="AZ1592" t="str">
            <v>SIMCARD</v>
          </cell>
          <cell r="BA1592" t="str">
            <v/>
          </cell>
        </row>
        <row r="1593">
          <cell r="A1593" t="str">
            <v>2022-12746</v>
          </cell>
          <cell r="B1593" t="str">
            <v>MOVISTAR</v>
          </cell>
          <cell r="C1593">
            <v>44917</v>
          </cell>
          <cell r="D1593" t="str">
            <v>FLEXNET ECUADOR - MOVISTAR</v>
          </cell>
          <cell r="E1593" t="str">
            <v>CALLE 28 DE JUNIO S/N Y GARCIA MORENO ENTRADA LLANO GRANDE</v>
          </cell>
          <cell r="H1593" t="str">
            <v>170208</v>
          </cell>
          <cell r="I1593" t="str">
            <v>QUITO</v>
          </cell>
          <cell r="J1593" t="str">
            <v>PICHINCHA</v>
          </cell>
          <cell r="K1593" t="str">
            <v>NORPHONE AMBATO_PAOLA MORAN</v>
          </cell>
          <cell r="L1593" t="str">
            <v>AV CEVALLOS ENTRE CALLES MERA Y MARTINEZ CAV NORPHONE</v>
          </cell>
          <cell r="O1593" t="str">
            <v>AMBATO</v>
          </cell>
          <cell r="P1593" t="str">
            <v>AMBATO</v>
          </cell>
          <cell r="Q1593" t="str">
            <v>TUNGURAHUA</v>
          </cell>
          <cell r="R1593" t="str">
            <v>2022-12746</v>
          </cell>
          <cell r="W1593" t="str">
            <v>1091717898001</v>
          </cell>
          <cell r="X1593" t="str">
            <v>998659562</v>
          </cell>
          <cell r="AA1593">
            <v>44917</v>
          </cell>
          <cell r="AD1593">
            <v>1</v>
          </cell>
          <cell r="AE1593">
            <v>1</v>
          </cell>
          <cell r="AH1593" t="str">
            <v> </v>
          </cell>
          <cell r="AI1593" t="str">
            <v>DESPACHO</v>
          </cell>
          <cell r="AJ1593" t="str">
            <v>Normal</v>
          </cell>
          <cell r="AL1593" t="str">
            <v>NO</v>
          </cell>
          <cell r="AN1593" t="str">
            <v>NORINDAMBNOR0299</v>
          </cell>
          <cell r="AP1593">
            <v>44917</v>
          </cell>
          <cell r="AR1593" t="str">
            <v>MOVISTAR_2022-12746</v>
          </cell>
          <cell r="AS1593">
            <v>323611</v>
          </cell>
          <cell r="AT1593" t="str">
            <v>D40</v>
          </cell>
          <cell r="AU1593" t="str">
            <v>INDIRECTO</v>
          </cell>
          <cell r="AV1593">
            <v>5</v>
          </cell>
          <cell r="AX1593" t="str">
            <v>ENTREGADO</v>
          </cell>
          <cell r="AY1593" t="str">
            <v>ESIM MOVISTAR_ESIM EVOUCHERS CODE QR: 5 und</v>
          </cell>
          <cell r="AZ1593" t="str">
            <v>SIMCARD</v>
          </cell>
          <cell r="BA1593" t="str">
            <v/>
          </cell>
        </row>
        <row r="1594">
          <cell r="A1594" t="str">
            <v>2022-12747</v>
          </cell>
          <cell r="B1594" t="str">
            <v>MOVISTAR</v>
          </cell>
          <cell r="C1594">
            <v>44917</v>
          </cell>
          <cell r="D1594" t="str">
            <v>FLEXNET ECUADOR - MOVISTAR</v>
          </cell>
          <cell r="E1594" t="str">
            <v>CALLE 28 DE JUNIO S/N Y GARCIA MORENO ENTRADA LLANO GRANDE</v>
          </cell>
          <cell r="H1594" t="str">
            <v>170208</v>
          </cell>
          <cell r="I1594" t="str">
            <v>QUITO</v>
          </cell>
          <cell r="J1594" t="str">
            <v>PICHINCHA</v>
          </cell>
          <cell r="K1594" t="str">
            <v>NORPHONE CAYAMBE_PAOLA MORAN</v>
          </cell>
          <cell r="L1594" t="str">
            <v>GRAN AKI AV RESTAURACION Y JUNIN LOCAL ESQUINERO CAYAMBE</v>
          </cell>
          <cell r="O1594" t="str">
            <v>CAYAMBE</v>
          </cell>
          <cell r="P1594" t="str">
            <v>CAYAMBE</v>
          </cell>
          <cell r="Q1594" t="str">
            <v>PICHINCHA</v>
          </cell>
          <cell r="R1594" t="str">
            <v>2022-12747</v>
          </cell>
          <cell r="W1594" t="str">
            <v>1091717898001</v>
          </cell>
          <cell r="X1594" t="str">
            <v>998659562</v>
          </cell>
          <cell r="AA1594">
            <v>44917</v>
          </cell>
          <cell r="AD1594">
            <v>1</v>
          </cell>
          <cell r="AE1594">
            <v>1</v>
          </cell>
          <cell r="AH1594" t="str">
            <v> </v>
          </cell>
          <cell r="AI1594" t="str">
            <v>DESPACHO</v>
          </cell>
          <cell r="AJ1594" t="str">
            <v>Normal</v>
          </cell>
          <cell r="AL1594" t="str">
            <v>NO</v>
          </cell>
          <cell r="AN1594" t="str">
            <v>NORINDCAYNOR0098</v>
          </cell>
          <cell r="AP1594">
            <v>44917</v>
          </cell>
          <cell r="AR1594" t="str">
            <v>MOVISTAR_2022-12747</v>
          </cell>
          <cell r="AS1594">
            <v>323624</v>
          </cell>
          <cell r="AT1594" t="str">
            <v>D40</v>
          </cell>
          <cell r="AU1594" t="str">
            <v>INDIRECTO</v>
          </cell>
          <cell r="AV1594">
            <v>5</v>
          </cell>
          <cell r="AX1594" t="str">
            <v>ENTREGADO</v>
          </cell>
          <cell r="AY1594" t="str">
            <v>ESIM MOVISTAR_ESIM EVOUCHERS CODE QR: 5 und</v>
          </cell>
          <cell r="AZ1594" t="str">
            <v>SIMCARD</v>
          </cell>
          <cell r="BA1594" t="str">
            <v/>
          </cell>
        </row>
        <row r="1595">
          <cell r="A1595" t="str">
            <v>2022-12748</v>
          </cell>
          <cell r="B1595" t="str">
            <v>MOVISTAR</v>
          </cell>
          <cell r="C1595">
            <v>44917</v>
          </cell>
          <cell r="D1595" t="str">
            <v>FLEXNET ECUADOR - MOVISTAR</v>
          </cell>
          <cell r="E1595" t="str">
            <v>CALLE 28 DE JUNIO S/N Y GARCIA MORENO ENTRADA LLANO GRANDE</v>
          </cell>
          <cell r="H1595" t="str">
            <v>170208</v>
          </cell>
          <cell r="I1595" t="str">
            <v>QUITO</v>
          </cell>
          <cell r="J1595" t="str">
            <v>PICHINCHA</v>
          </cell>
          <cell r="K1595" t="str">
            <v>DISTRIMARKET ZONIFICACION GYE MOVISTAR_VERÓNICA CHIRÁN</v>
          </cell>
          <cell r="L1595" t="str">
            <v>JOSE MASCOTE 907 ENTRE HURTADO Y  9 DE OCTUBRE</v>
          </cell>
          <cell r="O1595" t="str">
            <v>GUAYAQUIL</v>
          </cell>
          <cell r="P1595" t="str">
            <v>GUAYAQUIL</v>
          </cell>
          <cell r="Q1595" t="str">
            <v>GUAYAS</v>
          </cell>
          <cell r="R1595" t="str">
            <v>2022-12748</v>
          </cell>
          <cell r="W1595" t="str">
            <v>1792141850001</v>
          </cell>
          <cell r="X1595" t="str">
            <v>984312183</v>
          </cell>
          <cell r="AA1595">
            <v>44917</v>
          </cell>
          <cell r="AD1595">
            <v>1</v>
          </cell>
          <cell r="AE1595">
            <v>1</v>
          </cell>
          <cell r="AH1595" t="str">
            <v>0</v>
          </cell>
          <cell r="AI1595" t="str">
            <v>DESPACHO</v>
          </cell>
          <cell r="AJ1595" t="str">
            <v>Normal</v>
          </cell>
          <cell r="AL1595" t="str">
            <v>NO</v>
          </cell>
          <cell r="AN1595" t="str">
            <v>DISZONGUADIS13258</v>
          </cell>
          <cell r="AP1595">
            <v>44917</v>
          </cell>
          <cell r="AR1595" t="str">
            <v>MOVISTAR_2022-12748</v>
          </cell>
          <cell r="AS1595">
            <v>323599</v>
          </cell>
          <cell r="AT1595" t="str">
            <v>D40</v>
          </cell>
          <cell r="AU1595" t="str">
            <v>INDIRECTO</v>
          </cell>
          <cell r="AV1595">
            <v>1200</v>
          </cell>
          <cell r="AX1595" t="str">
            <v>ENTREGADO</v>
          </cell>
          <cell r="AY1595" t="str">
            <v>HALFSIM CHIP PREPAGO $4.00 NUMERADO: 1200 und</v>
          </cell>
          <cell r="AZ1595" t="str">
            <v>SIMCARD</v>
          </cell>
          <cell r="BA1595" t="str">
            <v/>
          </cell>
        </row>
        <row r="1596">
          <cell r="A1596" t="str">
            <v>2022-12749</v>
          </cell>
          <cell r="B1596" t="str">
            <v>MOVISTAR</v>
          </cell>
          <cell r="C1596">
            <v>44917</v>
          </cell>
          <cell r="D1596" t="str">
            <v>FLEXNET ECUADOR - MOVISTAR</v>
          </cell>
          <cell r="E1596" t="str">
            <v>CALLE 28 DE JUNIO S/N Y GARCIA MORENO ENTRADA LLANO GRANDE</v>
          </cell>
          <cell r="H1596" t="str">
            <v>170208</v>
          </cell>
          <cell r="I1596" t="str">
            <v>QUITO</v>
          </cell>
          <cell r="J1596" t="str">
            <v>PICHINCHA</v>
          </cell>
          <cell r="K1596" t="str">
            <v>JACRCELL GUAYAQUIL_JACRCELL SERVICIO DE TELECOMUNICACIONES S.A.</v>
          </cell>
          <cell r="L1596" t="str">
            <v>AV DEL PERIODISTA CDLA NUEVA KENNEDY 3ER CALLEJON 11B NO MZ 46 SOLAR 21 ABAJO MINIMARKERT FRENTE GABINETE DE BELLEZA</v>
          </cell>
          <cell r="O1596" t="str">
            <v>GUAYAQUIL</v>
          </cell>
          <cell r="P1596" t="str">
            <v>GUAYAQUIL</v>
          </cell>
          <cell r="Q1596" t="str">
            <v>GUAYAS</v>
          </cell>
          <cell r="R1596" t="str">
            <v>2022-12749</v>
          </cell>
          <cell r="W1596" t="str">
            <v>0923597017</v>
          </cell>
          <cell r="X1596" t="str">
            <v>963842997</v>
          </cell>
          <cell r="AA1596">
            <v>44917</v>
          </cell>
          <cell r="AD1596">
            <v>1</v>
          </cell>
          <cell r="AE1596">
            <v>1</v>
          </cell>
          <cell r="AH1596" t="str">
            <v>0</v>
          </cell>
          <cell r="AI1596" t="str">
            <v>DESPACHO</v>
          </cell>
          <cell r="AJ1596" t="str">
            <v>Normal</v>
          </cell>
          <cell r="AL1596" t="str">
            <v>NO</v>
          </cell>
          <cell r="AN1596" t="str">
            <v>JACNEGGUAJAC16420</v>
          </cell>
          <cell r="AP1596">
            <v>44917</v>
          </cell>
          <cell r="AR1596" t="str">
            <v>MOVISTAR_2022-12749</v>
          </cell>
          <cell r="AS1596">
            <v>323603</v>
          </cell>
          <cell r="AT1596" t="str">
            <v>D40</v>
          </cell>
          <cell r="AU1596" t="str">
            <v>INDIRECTO</v>
          </cell>
          <cell r="AV1596">
            <v>100</v>
          </cell>
          <cell r="AX1596" t="str">
            <v>ENTREGADO</v>
          </cell>
          <cell r="AY1596" t="str">
            <v>HALFSIM MOVISTAR: 100 und</v>
          </cell>
          <cell r="AZ1596" t="str">
            <v>SIMCARD</v>
          </cell>
          <cell r="BA1596" t="str">
            <v/>
          </cell>
        </row>
        <row r="1597">
          <cell r="A1597" t="str">
            <v>2022-12753</v>
          </cell>
          <cell r="B1597" t="str">
            <v>MOVISTAR</v>
          </cell>
          <cell r="C1597">
            <v>44917</v>
          </cell>
          <cell r="D1597" t="str">
            <v>FLEXNET ECUADOR - MOVISTAR</v>
          </cell>
          <cell r="E1597" t="str">
            <v>CALLE 28 DE JUNIO S/N Y GARCIA MORENO ENTRADA LLANO GRANDE</v>
          </cell>
          <cell r="H1597" t="str">
            <v>170208</v>
          </cell>
          <cell r="I1597" t="str">
            <v>QUITO</v>
          </cell>
          <cell r="J1597" t="str">
            <v>PICHINCHA</v>
          </cell>
          <cell r="K1597" t="str">
            <v>ISLA DANICELL PASEO SHOPPING MACHALA_ANA ISABEL GOMEZ ARCE</v>
          </cell>
          <cell r="L1597" t="str">
            <v>AVE. 25 DE JUNIO KM 1 Y 12 VIA PSJ., C.C. PASEO SHOPPING MACHALA, ISLA MOVISTAR FRENTE A PHARMACYS</v>
          </cell>
          <cell r="O1597" t="str">
            <v>MACHALA</v>
          </cell>
          <cell r="P1597" t="str">
            <v>MACHALA</v>
          </cell>
          <cell r="Q1597" t="str">
            <v>EL ORO</v>
          </cell>
          <cell r="R1597" t="str">
            <v>2022-12753</v>
          </cell>
          <cell r="W1597" t="str">
            <v>0</v>
          </cell>
          <cell r="X1597" t="str">
            <v>987108047</v>
          </cell>
          <cell r="AA1597">
            <v>44917</v>
          </cell>
          <cell r="AD1597">
            <v>1</v>
          </cell>
          <cell r="AE1597">
            <v>1</v>
          </cell>
          <cell r="AH1597" t="str">
            <v> </v>
          </cell>
          <cell r="AI1597" t="str">
            <v>DESPACHO</v>
          </cell>
          <cell r="AJ1597" t="str">
            <v>Normal</v>
          </cell>
          <cell r="AL1597" t="str">
            <v>NO</v>
          </cell>
          <cell r="AN1597" t="str">
            <v>DANINDMACISL10658</v>
          </cell>
          <cell r="AP1597">
            <v>44917</v>
          </cell>
          <cell r="AR1597" t="str">
            <v>MOVISTAR_2022-12753</v>
          </cell>
          <cell r="AS1597">
            <v>323818</v>
          </cell>
          <cell r="AT1597" t="str">
            <v>D40</v>
          </cell>
          <cell r="AU1597" t="str">
            <v>INDIRECTO</v>
          </cell>
          <cell r="AV1597">
            <v>5</v>
          </cell>
          <cell r="AX1597" t="str">
            <v>ENTREGADO</v>
          </cell>
          <cell r="AY1597" t="str">
            <v>LTE IPHONE 11 64GB NEGRO: 2 und / LTE XIAOMI REDMI 9C GRIS: 3 und</v>
          </cell>
          <cell r="AZ1597" t="str">
            <v>TERMINAL</v>
          </cell>
          <cell r="BA1597" t="str">
            <v/>
          </cell>
        </row>
        <row r="1598">
          <cell r="A1598" t="str">
            <v>2022-12754</v>
          </cell>
          <cell r="B1598" t="str">
            <v>MOVISTAR</v>
          </cell>
          <cell r="C1598">
            <v>44917</v>
          </cell>
          <cell r="D1598" t="str">
            <v>FLEXNET ECUADOR - MOVISTAR</v>
          </cell>
          <cell r="E1598" t="str">
            <v>CALLE 28 DE JUNIO S/N Y GARCIA MORENO ENTRADA LLANO GRANDE</v>
          </cell>
          <cell r="H1598" t="str">
            <v>170208</v>
          </cell>
          <cell r="I1598" t="str">
            <v>QUITO</v>
          </cell>
          <cell r="J1598" t="str">
            <v>PICHINCHA</v>
          </cell>
          <cell r="K1598" t="str">
            <v>ECUABUY S.A. CUENCA_VICTOR ESPINOZA</v>
          </cell>
          <cell r="L1598" t="str">
            <v>AVE. REMIGIO CRESPO TORAL Y CALLE LORENZO PIEDRA 4-25</v>
          </cell>
          <cell r="O1598" t="str">
            <v>CUENCA</v>
          </cell>
          <cell r="P1598" t="str">
            <v>CUENCA</v>
          </cell>
          <cell r="Q1598" t="str">
            <v>AZUAY</v>
          </cell>
          <cell r="R1598" t="str">
            <v>2022-12754</v>
          </cell>
          <cell r="W1598" t="str">
            <v>0190451453001</v>
          </cell>
          <cell r="X1598" t="str">
            <v>998070899</v>
          </cell>
          <cell r="AA1598">
            <v>44917</v>
          </cell>
          <cell r="AD1598">
            <v>1</v>
          </cell>
          <cell r="AE1598">
            <v>1</v>
          </cell>
          <cell r="AH1598" t="str">
            <v>0</v>
          </cell>
          <cell r="AI1598" t="str">
            <v>DESPACHO</v>
          </cell>
          <cell r="AJ1598" t="str">
            <v>Normal</v>
          </cell>
          <cell r="AL1598" t="str">
            <v>NO</v>
          </cell>
          <cell r="AN1598" t="str">
            <v>ECUNEGCUEECU13178</v>
          </cell>
          <cell r="AP1598">
            <v>44917</v>
          </cell>
          <cell r="AR1598" t="str">
            <v>MOVISTAR_2022-12754</v>
          </cell>
          <cell r="AS1598">
            <v>323710</v>
          </cell>
          <cell r="AT1598" t="str">
            <v>D40</v>
          </cell>
          <cell r="AU1598" t="str">
            <v>INDIRECTO</v>
          </cell>
          <cell r="AV1598">
            <v>100</v>
          </cell>
          <cell r="AX1598" t="str">
            <v>ENTREGADO</v>
          </cell>
          <cell r="AY1598" t="str">
            <v>HALFSIM MOVISTAR: 100 und</v>
          </cell>
          <cell r="AZ1598" t="str">
            <v>SIMCARD</v>
          </cell>
          <cell r="BA1598" t="str">
            <v/>
          </cell>
        </row>
        <row r="1599">
          <cell r="A1599" t="str">
            <v>2022-12755</v>
          </cell>
          <cell r="B1599" t="str">
            <v>MOVISTAR</v>
          </cell>
          <cell r="C1599">
            <v>44917</v>
          </cell>
          <cell r="D1599" t="str">
            <v>FLEXNET ECUADOR - MOVISTAR</v>
          </cell>
          <cell r="E1599" t="str">
            <v>CALLE 28 DE JUNIO S/N Y GARCIA MORENO ENTRADA LLANO GRANDE</v>
          </cell>
          <cell r="H1599" t="str">
            <v>170208</v>
          </cell>
          <cell r="I1599" t="str">
            <v>QUITO</v>
          </cell>
          <cell r="J1599" t="str">
            <v>PICHINCHA</v>
          </cell>
          <cell r="K1599" t="str">
            <v>FANNY CECILIA DOMINGUEZ CARDENAS - PASTAZA_FANNY CECILIA DOMINGUEZ CARDENAS</v>
          </cell>
          <cell r="L1599" t="str">
            <v>CESLAO MARIN Y 27 DE FEBRERO DIAGONAL AL GRAN HOTEL COFANES LOCAL MOVISTAR</v>
          </cell>
          <cell r="O1599" t="str">
            <v>PUYO</v>
          </cell>
          <cell r="P1599" t="str">
            <v>PUYO</v>
          </cell>
          <cell r="Q1599" t="str">
            <v>PASTAZA</v>
          </cell>
          <cell r="R1599" t="str">
            <v>2022-12755</v>
          </cell>
          <cell r="W1599" t="str">
            <v>1400382360</v>
          </cell>
          <cell r="X1599" t="str">
            <v>982603696</v>
          </cell>
          <cell r="AA1599">
            <v>44917</v>
          </cell>
          <cell r="AD1599">
            <v>1</v>
          </cell>
          <cell r="AE1599">
            <v>1</v>
          </cell>
          <cell r="AH1599" t="str">
            <v>0</v>
          </cell>
          <cell r="AI1599" t="str">
            <v>DESPACHO</v>
          </cell>
          <cell r="AJ1599" t="str">
            <v>Normal</v>
          </cell>
          <cell r="AL1599" t="str">
            <v>NO</v>
          </cell>
          <cell r="AN1599" t="str">
            <v>FANINDPASFAN16240</v>
          </cell>
          <cell r="AP1599">
            <v>44917</v>
          </cell>
          <cell r="AR1599" t="str">
            <v>MOVISTAR_2022-12755</v>
          </cell>
          <cell r="AS1599">
            <v>323726</v>
          </cell>
          <cell r="AT1599" t="str">
            <v>D40</v>
          </cell>
          <cell r="AU1599" t="str">
            <v>INDIRECTO</v>
          </cell>
          <cell r="AV1599">
            <v>200</v>
          </cell>
          <cell r="AX1599" t="str">
            <v>ENTREGADO</v>
          </cell>
          <cell r="AY1599" t="str">
            <v>HALFSIM MOVISTAR: 200 und</v>
          </cell>
          <cell r="AZ1599" t="str">
            <v>SIMCARD</v>
          </cell>
          <cell r="BA1599" t="str">
            <v/>
          </cell>
        </row>
        <row r="1600">
          <cell r="A1600" t="str">
            <v>2022-12756</v>
          </cell>
          <cell r="B1600" t="str">
            <v>MOVISTAR</v>
          </cell>
          <cell r="C1600">
            <v>44917</v>
          </cell>
          <cell r="D1600" t="str">
            <v>FLEXNET ECUADOR - MOVISTAR</v>
          </cell>
          <cell r="E1600" t="str">
            <v>CALLE 28 DE JUNIO S/N Y GARCIA MORENO ENTRADA LLANO GRANDE</v>
          </cell>
          <cell r="H1600" t="str">
            <v>170208</v>
          </cell>
          <cell r="I1600" t="str">
            <v>QUITO</v>
          </cell>
          <cell r="J1600" t="str">
            <v>PICHINCHA</v>
          </cell>
          <cell r="K1600" t="str">
            <v>NORPHONE CHONE_LOURDES BRAVO</v>
          </cell>
          <cell r="L1600" t="str">
            <v>CENTRO CALLE PICHINCHA ENTRE CALLES WASHINGTON Y BOLIVAR A LADO DE ALMACENES ARTEFACTA</v>
          </cell>
          <cell r="O1600" t="str">
            <v>CHONE</v>
          </cell>
          <cell r="P1600" t="str">
            <v>CHONE</v>
          </cell>
          <cell r="Q1600" t="str">
            <v>MANABI</v>
          </cell>
          <cell r="R1600" t="str">
            <v>2022-12756</v>
          </cell>
          <cell r="W1600" t="str">
            <v>1091717898001</v>
          </cell>
          <cell r="X1600" t="str">
            <v>984246089</v>
          </cell>
          <cell r="AA1600">
            <v>44917</v>
          </cell>
          <cell r="AD1600">
            <v>1</v>
          </cell>
          <cell r="AE1600">
            <v>1</v>
          </cell>
          <cell r="AH1600" t="str">
            <v>DIAGONAL A BANCO PICHINCHA</v>
          </cell>
          <cell r="AI1600" t="str">
            <v>DESPACHO</v>
          </cell>
          <cell r="AJ1600" t="str">
            <v>Normal</v>
          </cell>
          <cell r="AL1600" t="str">
            <v>NO</v>
          </cell>
          <cell r="AN1600" t="str">
            <v>NORINDCHONOR10491</v>
          </cell>
          <cell r="AP1600">
            <v>44917</v>
          </cell>
          <cell r="AR1600" t="str">
            <v>MOVISTAR_2022-12756</v>
          </cell>
          <cell r="AS1600">
            <v>323712</v>
          </cell>
          <cell r="AT1600" t="str">
            <v>D40</v>
          </cell>
          <cell r="AU1600" t="str">
            <v>INDIRECTO</v>
          </cell>
          <cell r="AV1600">
            <v>100</v>
          </cell>
          <cell r="AX1600" t="str">
            <v>ENTREGADO</v>
          </cell>
          <cell r="AY1600" t="str">
            <v>HALFSIM MOVISTAR: 100 und</v>
          </cell>
          <cell r="AZ1600" t="str">
            <v>SIMCARD</v>
          </cell>
          <cell r="BA1600" t="str">
            <v/>
          </cell>
        </row>
        <row r="1601">
          <cell r="A1601" t="str">
            <v>2022-12757</v>
          </cell>
          <cell r="B1601" t="str">
            <v>MOVISTAR</v>
          </cell>
          <cell r="C1601">
            <v>44917</v>
          </cell>
          <cell r="D1601" t="str">
            <v>FLEXNET ECUADOR - MOVISTAR</v>
          </cell>
          <cell r="E1601" t="str">
            <v>CALLE 28 DE JUNIO S/N Y GARCIA MORENO ENTRADA LLANO GRANDE</v>
          </cell>
          <cell r="H1601" t="str">
            <v>170208</v>
          </cell>
          <cell r="I1601" t="str">
            <v>QUITO</v>
          </cell>
          <cell r="J1601" t="str">
            <v>PICHINCHA</v>
          </cell>
          <cell r="K1601" t="str">
            <v>CAVS AE NORPHONE EL JARDIN_PAOLA MORAN</v>
          </cell>
          <cell r="L1601" t="str">
            <v>AV AMAZONAS N6  114 Y REPUBLICA CC EL JARDIN</v>
          </cell>
          <cell r="O1601" t="str">
            <v>QUITO</v>
          </cell>
          <cell r="P1601" t="str">
            <v>QUITO</v>
          </cell>
          <cell r="Q1601" t="str">
            <v>PICHINCHA</v>
          </cell>
          <cell r="R1601" t="str">
            <v>2022-12757</v>
          </cell>
          <cell r="W1601" t="str">
            <v>1091717898001</v>
          </cell>
          <cell r="X1601" t="str">
            <v>998659562</v>
          </cell>
          <cell r="AA1601">
            <v>44917</v>
          </cell>
          <cell r="AD1601">
            <v>1</v>
          </cell>
          <cell r="AE1601">
            <v>1</v>
          </cell>
          <cell r="AH1601" t="str">
            <v> </v>
          </cell>
          <cell r="AI1601" t="str">
            <v>DESPACHO</v>
          </cell>
          <cell r="AJ1601" t="str">
            <v>Normal</v>
          </cell>
          <cell r="AL1601" t="str">
            <v>NO</v>
          </cell>
          <cell r="AN1601" t="str">
            <v>NORINDQUICAV7307</v>
          </cell>
          <cell r="AP1601">
            <v>44917</v>
          </cell>
          <cell r="AR1601" t="str">
            <v>MOVISTAR_2022-12757</v>
          </cell>
          <cell r="AS1601">
            <v>323728</v>
          </cell>
          <cell r="AT1601" t="str">
            <v>D40</v>
          </cell>
          <cell r="AU1601" t="str">
            <v>INDIRECTO</v>
          </cell>
          <cell r="AV1601">
            <v>400</v>
          </cell>
          <cell r="AX1601" t="str">
            <v>ENTREGADO</v>
          </cell>
          <cell r="AY1601" t="str">
            <v>HALFSIM MOVISTAR: 400 und</v>
          </cell>
          <cell r="AZ1601" t="str">
            <v>SIMCARD</v>
          </cell>
          <cell r="BA1601" t="str">
            <v/>
          </cell>
        </row>
        <row r="1602">
          <cell r="A1602" t="str">
            <v>2022-12758</v>
          </cell>
          <cell r="B1602" t="str">
            <v>MOVISTAR</v>
          </cell>
          <cell r="C1602">
            <v>44917</v>
          </cell>
          <cell r="D1602" t="str">
            <v>FLEXNET ECUADOR - MOVISTAR</v>
          </cell>
          <cell r="E1602" t="str">
            <v>CALLE 28 DE JUNIO S/N Y GARCIA MORENO ENTRADA LLANO GRANDE</v>
          </cell>
          <cell r="H1602" t="str">
            <v>170208</v>
          </cell>
          <cell r="I1602" t="str">
            <v>QUITO</v>
          </cell>
          <cell r="J1602" t="str">
            <v>PICHINCHA</v>
          </cell>
          <cell r="K1602" t="str">
            <v>AE NORPHONE MALL DEL SOL_ANDY SOLORZANO - SAMANTHA ENRIQUEZ</v>
          </cell>
          <cell r="L1602" t="str">
            <v>AV. JOAQUIN ORRANTIA Y AV. CONSTITUCION. PARROQUIA TARQUI 4TO PSJ. 1 NE.POSTAL 090513</v>
          </cell>
          <cell r="O1602" t="str">
            <v>GUAYAQUIL</v>
          </cell>
          <cell r="P1602" t="str">
            <v>GUAYAQUIL</v>
          </cell>
          <cell r="Q1602" t="str">
            <v>GUAYAS</v>
          </cell>
          <cell r="R1602" t="str">
            <v>2022-12758</v>
          </cell>
          <cell r="W1602" t="str">
            <v>1091717898001</v>
          </cell>
          <cell r="X1602" t="str">
            <v>0995482890  - 0987620147</v>
          </cell>
          <cell r="AA1602">
            <v>44917</v>
          </cell>
          <cell r="AD1602">
            <v>1</v>
          </cell>
          <cell r="AE1602">
            <v>1</v>
          </cell>
          <cell r="AH1602" t="str">
            <v>CC MALL DEL SOL LOCAL A55 PB ZONA 1.</v>
          </cell>
          <cell r="AI1602" t="str">
            <v>DESPACHO</v>
          </cell>
          <cell r="AJ1602" t="str">
            <v>Normal</v>
          </cell>
          <cell r="AL1602" t="str">
            <v>NO</v>
          </cell>
          <cell r="AN1602" t="str">
            <v>NORINDGUAAEN10506</v>
          </cell>
          <cell r="AP1602">
            <v>44917</v>
          </cell>
          <cell r="AR1602" t="str">
            <v>MOVISTAR_2022-12758</v>
          </cell>
          <cell r="AS1602">
            <v>323732</v>
          </cell>
          <cell r="AT1602" t="str">
            <v>D40</v>
          </cell>
          <cell r="AU1602" t="str">
            <v>INDIRECTO</v>
          </cell>
          <cell r="AV1602">
            <v>400</v>
          </cell>
          <cell r="AX1602" t="str">
            <v>ENTREGADO</v>
          </cell>
          <cell r="AY1602" t="str">
            <v>HALFSIM MOVISTAR: 400 und</v>
          </cell>
          <cell r="AZ1602" t="str">
            <v>SIMCARD</v>
          </cell>
          <cell r="BA1602" t="str">
            <v/>
          </cell>
        </row>
        <row r="1603">
          <cell r="A1603" t="str">
            <v>2022-12759</v>
          </cell>
          <cell r="B1603" t="str">
            <v>MOVISTAR</v>
          </cell>
          <cell r="C1603">
            <v>44917</v>
          </cell>
          <cell r="D1603" t="str">
            <v>FLEXNET ECUADOR - MOVISTAR</v>
          </cell>
          <cell r="E1603" t="str">
            <v>CALLE 28 DE JUNIO S/N Y GARCIA MORENO ENTRADA LLANO GRANDE</v>
          </cell>
          <cell r="H1603" t="str">
            <v>170208</v>
          </cell>
          <cell r="I1603" t="str">
            <v>QUITO</v>
          </cell>
          <cell r="J1603" t="str">
            <v>PICHINCHA</v>
          </cell>
          <cell r="K1603" t="str">
            <v>AE NORPHONE SANTO DOMINGO_LOURDES BRAVO</v>
          </cell>
          <cell r="L1603" t="str">
            <v>AV QUITO &amp; AV. ABRAHAM CALAZACCON. C C. PASEO SHOPING. LOCAL 15 FRENTE A COMPUTRON AL LADO DE CROCS</v>
          </cell>
          <cell r="O1603" t="str">
            <v>SANTO DOMINGO</v>
          </cell>
          <cell r="P1603" t="str">
            <v>SANTO DOMINGO</v>
          </cell>
          <cell r="Q1603" t="str">
            <v>SANTO DOMINGO DE LOS TSACHILAS</v>
          </cell>
          <cell r="R1603" t="str">
            <v>2022-12759</v>
          </cell>
          <cell r="W1603" t="str">
            <v>1091717898001</v>
          </cell>
          <cell r="X1603" t="str">
            <v>984246089</v>
          </cell>
          <cell r="AA1603">
            <v>44917</v>
          </cell>
          <cell r="AD1603">
            <v>1</v>
          </cell>
          <cell r="AE1603">
            <v>1</v>
          </cell>
          <cell r="AH1603" t="str">
            <v> </v>
          </cell>
          <cell r="AI1603" t="str">
            <v>DESPACHO</v>
          </cell>
          <cell r="AJ1603" t="str">
            <v>Normal</v>
          </cell>
          <cell r="AL1603" t="str">
            <v>NO</v>
          </cell>
          <cell r="AN1603" t="str">
            <v>NORINDSANAEN11260</v>
          </cell>
          <cell r="AP1603">
            <v>44917</v>
          </cell>
          <cell r="AR1603" t="str">
            <v>MOVISTAR_2022-12759</v>
          </cell>
          <cell r="AS1603">
            <v>323725</v>
          </cell>
          <cell r="AT1603" t="str">
            <v>D40</v>
          </cell>
          <cell r="AU1603" t="str">
            <v>INDIRECTO</v>
          </cell>
          <cell r="AV1603">
            <v>400</v>
          </cell>
          <cell r="AX1603" t="str">
            <v>ENTREGADO</v>
          </cell>
          <cell r="AY1603" t="str">
            <v>HALFSIM MOVISTAR: 400 und</v>
          </cell>
          <cell r="AZ1603" t="str">
            <v>SIMCARD</v>
          </cell>
          <cell r="BA1603" t="str">
            <v/>
          </cell>
        </row>
        <row r="1604">
          <cell r="A1604" t="str">
            <v>2022-12760</v>
          </cell>
          <cell r="B1604" t="str">
            <v>MOVISTAR</v>
          </cell>
          <cell r="C1604">
            <v>44917</v>
          </cell>
          <cell r="D1604" t="str">
            <v>FLEXNET ECUADOR - MOVISTAR</v>
          </cell>
          <cell r="E1604" t="str">
            <v>CALLE 28 DE JUNIO S/N Y GARCIA MORENO ENTRADA LLANO GRANDE</v>
          </cell>
          <cell r="H1604" t="str">
            <v>170208</v>
          </cell>
          <cell r="I1604" t="str">
            <v>QUITO</v>
          </cell>
          <cell r="J1604" t="str">
            <v>PICHINCHA</v>
          </cell>
          <cell r="K1604" t="str">
            <v>VICTOR MAMAN (CALL CENTER IND)_DIANA CEDEÑO</v>
          </cell>
          <cell r="L1604" t="str">
            <v>URDESA CENTRAL CALLE ACACIAS  706 ENTRE FICUS Y GUAYACANES</v>
          </cell>
          <cell r="O1604" t="str">
            <v>GUAYAQUIL</v>
          </cell>
          <cell r="P1604" t="str">
            <v>GUAYAQUIL</v>
          </cell>
          <cell r="Q1604" t="str">
            <v>GUAYAS</v>
          </cell>
          <cell r="R1604" t="str">
            <v>2022-12760</v>
          </cell>
          <cell r="W1604" t="str">
            <v>0911685394001</v>
          </cell>
          <cell r="X1604" t="str">
            <v>0984998156 -0914742804</v>
          </cell>
          <cell r="AA1604">
            <v>44917</v>
          </cell>
          <cell r="AD1604">
            <v>1</v>
          </cell>
          <cell r="AE1604">
            <v>1</v>
          </cell>
          <cell r="AH1604" t="str">
            <v>0</v>
          </cell>
          <cell r="AI1604" t="str">
            <v>DESPACHO</v>
          </cell>
          <cell r="AJ1604" t="str">
            <v>Normal</v>
          </cell>
          <cell r="AL1604" t="str">
            <v>NO</v>
          </cell>
          <cell r="AN1604" t="str">
            <v>VICINDGUAVIC12778</v>
          </cell>
          <cell r="AP1604">
            <v>44917</v>
          </cell>
          <cell r="AR1604" t="str">
            <v>MOVISTAR_2022-12760</v>
          </cell>
          <cell r="AS1604">
            <v>323713</v>
          </cell>
          <cell r="AT1604" t="str">
            <v>D40</v>
          </cell>
          <cell r="AU1604" t="str">
            <v>INDIRECTO</v>
          </cell>
          <cell r="AV1604">
            <v>100</v>
          </cell>
          <cell r="AX1604" t="str">
            <v>ENTREGADO</v>
          </cell>
          <cell r="AY1604" t="str">
            <v>HALFSIM MOVISTAR: 100 und</v>
          </cell>
          <cell r="AZ1604" t="str">
            <v>SIMCARD</v>
          </cell>
          <cell r="BA1604" t="str">
            <v/>
          </cell>
        </row>
        <row r="1605">
          <cell r="A1605" t="str">
            <v>2022-12761</v>
          </cell>
          <cell r="B1605" t="str">
            <v>MOVISTAR</v>
          </cell>
          <cell r="C1605">
            <v>44917</v>
          </cell>
          <cell r="D1605" t="str">
            <v>FLEXNET ECUADOR - MOVISTAR</v>
          </cell>
          <cell r="E1605" t="str">
            <v>CALLE 28 DE JUNIO S/N Y GARCIA MORENO ENTRADA LLANO GRANDE</v>
          </cell>
          <cell r="H1605" t="str">
            <v>170208</v>
          </cell>
          <cell r="I1605" t="str">
            <v>QUITO</v>
          </cell>
          <cell r="J1605" t="str">
            <v>PICHINCHA</v>
          </cell>
          <cell r="K1605" t="str">
            <v>NORPHONE C.C. SHOPPING DURAN_PAOLA MORAN</v>
          </cell>
          <cell r="L1605" t="str">
            <v>CC SHOPPING DURAN KILOMETRO 35 DE LA AUTOPISTA DURAN  BOLICHE56</v>
          </cell>
          <cell r="O1605" t="str">
            <v>GUAYAQUIL</v>
          </cell>
          <cell r="P1605" t="str">
            <v>GUAYAQUIL</v>
          </cell>
          <cell r="Q1605" t="str">
            <v>GUAYAS</v>
          </cell>
          <cell r="R1605" t="str">
            <v>2022-12761</v>
          </cell>
          <cell r="W1605" t="str">
            <v>1091717898001</v>
          </cell>
          <cell r="X1605" t="str">
            <v>998659562</v>
          </cell>
          <cell r="AA1605">
            <v>44917</v>
          </cell>
          <cell r="AD1605">
            <v>1</v>
          </cell>
          <cell r="AE1605">
            <v>1</v>
          </cell>
          <cell r="AH1605" t="str">
            <v> </v>
          </cell>
          <cell r="AI1605" t="str">
            <v>DESPACHO</v>
          </cell>
          <cell r="AJ1605" t="str">
            <v>Normal</v>
          </cell>
          <cell r="AL1605" t="str">
            <v>NO</v>
          </cell>
          <cell r="AN1605" t="str">
            <v>NORINDGUANOR9004</v>
          </cell>
          <cell r="AP1605">
            <v>44917</v>
          </cell>
          <cell r="AR1605" t="str">
            <v>MOVISTAR_2022-12761</v>
          </cell>
          <cell r="AS1605">
            <v>323717</v>
          </cell>
          <cell r="AT1605" t="str">
            <v>D40</v>
          </cell>
          <cell r="AU1605" t="str">
            <v>INDIRECTO</v>
          </cell>
          <cell r="AV1605">
            <v>200</v>
          </cell>
          <cell r="AX1605" t="str">
            <v>ENTREGADO</v>
          </cell>
          <cell r="AY1605" t="str">
            <v>HALFSIM MOVISTAR: 200 und</v>
          </cell>
          <cell r="AZ1605" t="str">
            <v>SIMCARD</v>
          </cell>
          <cell r="BA1605" t="str">
            <v/>
          </cell>
        </row>
        <row r="1606">
          <cell r="A1606" t="str">
            <v>2022-12762</v>
          </cell>
          <cell r="B1606" t="str">
            <v>MOVISTAR</v>
          </cell>
          <cell r="C1606">
            <v>44917</v>
          </cell>
          <cell r="D1606" t="str">
            <v>FLEXNET ECUADOR - MOVISTAR</v>
          </cell>
          <cell r="E1606" t="str">
            <v>CALLE 28 DE JUNIO S/N Y GARCIA MORENO ENTRADA LLANO GRANDE</v>
          </cell>
          <cell r="H1606" t="str">
            <v>170208</v>
          </cell>
          <cell r="I1606" t="str">
            <v>QUITO</v>
          </cell>
          <cell r="J1606" t="str">
            <v>PICHINCHA</v>
          </cell>
          <cell r="K1606" t="str">
            <v>CAVS AE NORPHONE EL CONDADO_PUSDÁ CHEZA ERIKA ELIZABETH</v>
          </cell>
          <cell r="L1606" t="str">
            <v>AVENIDA DE LA PRENSA Y AVENIDA KENNEDY CC CONDADO SHOPPING  LOCAL 314 FRENTE A KIA</v>
          </cell>
          <cell r="O1606" t="str">
            <v>QUITO</v>
          </cell>
          <cell r="P1606" t="str">
            <v>QUITO</v>
          </cell>
          <cell r="Q1606" t="str">
            <v>PICHINCHA</v>
          </cell>
          <cell r="R1606" t="str">
            <v>2022-12762</v>
          </cell>
          <cell r="W1606" t="str">
            <v>1091717898001</v>
          </cell>
          <cell r="X1606" t="str">
            <v>984246089</v>
          </cell>
          <cell r="AA1606">
            <v>44917</v>
          </cell>
          <cell r="AD1606">
            <v>1</v>
          </cell>
          <cell r="AE1606">
            <v>1</v>
          </cell>
          <cell r="AH1606" t="str">
            <v> </v>
          </cell>
          <cell r="AI1606" t="str">
            <v>DESPACHO</v>
          </cell>
          <cell r="AJ1606" t="str">
            <v>Normal</v>
          </cell>
          <cell r="AL1606" t="str">
            <v>NO</v>
          </cell>
          <cell r="AN1606" t="str">
            <v>NORINDQUICAV7304</v>
          </cell>
          <cell r="AP1606">
            <v>44917</v>
          </cell>
          <cell r="AR1606" t="str">
            <v>MOVISTAR_2022-12762</v>
          </cell>
          <cell r="AS1606">
            <v>323729</v>
          </cell>
          <cell r="AT1606" t="str">
            <v>D40</v>
          </cell>
          <cell r="AU1606" t="str">
            <v>INDIRECTO</v>
          </cell>
          <cell r="AV1606">
            <v>600</v>
          </cell>
          <cell r="AX1606" t="str">
            <v>ENTREGADO</v>
          </cell>
          <cell r="AY1606" t="str">
            <v>HALFSIM MOVISTAR: 600 und</v>
          </cell>
          <cell r="AZ1606" t="str">
            <v>SIMCARD</v>
          </cell>
          <cell r="BA1606" t="str">
            <v/>
          </cell>
        </row>
        <row r="1607">
          <cell r="A1607" t="str">
            <v>2022-12763</v>
          </cell>
          <cell r="B1607" t="str">
            <v>MOVISTAR</v>
          </cell>
          <cell r="C1607">
            <v>44917</v>
          </cell>
          <cell r="D1607" t="str">
            <v>FLEXNET ECUADOR - MOVISTAR</v>
          </cell>
          <cell r="E1607" t="str">
            <v>CALLE 28 DE JUNIO S/N Y GARCIA MORENO ENTRADA LLANO GRANDE</v>
          </cell>
          <cell r="H1607" t="str">
            <v>170208</v>
          </cell>
          <cell r="I1607" t="str">
            <v>QUITO</v>
          </cell>
          <cell r="J1607" t="str">
            <v>PICHINCHA</v>
          </cell>
          <cell r="K1607" t="str">
            <v>AE NORPHONE 9 DE OCT_LOURDES BRAVO</v>
          </cell>
          <cell r="L1607" t="str">
            <v>9 DE OCTUBRE ENTRE PEDRO CARBO Y GENERAL CORDOVA, EDIFICIO SAN FRANCISCO 300 LOCAL NO. 8 PLANTA BAJA (PARTE EXTERIOR)</v>
          </cell>
          <cell r="O1607" t="str">
            <v>GUAYAQUIL</v>
          </cell>
          <cell r="P1607" t="str">
            <v>GUAYAQUIL</v>
          </cell>
          <cell r="Q1607" t="str">
            <v>GUAYAS</v>
          </cell>
          <cell r="R1607" t="str">
            <v>2022-12763</v>
          </cell>
          <cell r="W1607" t="str">
            <v>1091717898001</v>
          </cell>
          <cell r="X1607" t="str">
            <v>0984246089</v>
          </cell>
          <cell r="AA1607">
            <v>44917</v>
          </cell>
          <cell r="AD1607">
            <v>1</v>
          </cell>
          <cell r="AE1607">
            <v>1</v>
          </cell>
          <cell r="AH1607" t="str">
            <v>0</v>
          </cell>
          <cell r="AI1607" t="str">
            <v>DESPACHO</v>
          </cell>
          <cell r="AJ1607" t="str">
            <v>Normal</v>
          </cell>
          <cell r="AL1607" t="str">
            <v>NO</v>
          </cell>
          <cell r="AN1607" t="str">
            <v>NORINDGUAAEN13978</v>
          </cell>
          <cell r="AP1607">
            <v>44917</v>
          </cell>
          <cell r="AR1607" t="str">
            <v>MOVISTAR_2022-12763</v>
          </cell>
          <cell r="AS1607">
            <v>323727</v>
          </cell>
          <cell r="AT1607" t="str">
            <v>D40</v>
          </cell>
          <cell r="AU1607" t="str">
            <v>INDIRECTO</v>
          </cell>
          <cell r="AV1607">
            <v>300</v>
          </cell>
          <cell r="AX1607" t="str">
            <v>ENTREGADO</v>
          </cell>
          <cell r="AY1607" t="str">
            <v>HALFSIM MOVISTAR: 300 und</v>
          </cell>
          <cell r="AZ1607" t="str">
            <v>SIMCARD</v>
          </cell>
          <cell r="BA1607" t="str">
            <v/>
          </cell>
        </row>
        <row r="1608">
          <cell r="A1608" t="str">
            <v>2022-12764</v>
          </cell>
          <cell r="B1608" t="str">
            <v>MOVISTAR</v>
          </cell>
          <cell r="C1608">
            <v>44917</v>
          </cell>
          <cell r="D1608" t="str">
            <v>FLEXNET ECUADOR - MOVISTAR</v>
          </cell>
          <cell r="E1608" t="str">
            <v>CALLE 28 DE JUNIO S/N Y GARCIA MORENO ENTRADA LLANO GRANDE</v>
          </cell>
          <cell r="H1608" t="str">
            <v>170208</v>
          </cell>
          <cell r="I1608" t="str">
            <v>QUITO</v>
          </cell>
          <cell r="J1608" t="str">
            <v>PICHINCHA</v>
          </cell>
          <cell r="K1608" t="str">
            <v>AE NORPHONE RIOBAMBA_LOURDES BRAVO</v>
          </cell>
          <cell r="L1608" t="str">
            <v>10 DE AGOSTO Y GARCIA MORENO ESQUINA LOCAL PLANTA BAJA DIAGONAL BANCO INTERNACIONAL</v>
          </cell>
          <cell r="O1608" t="str">
            <v>RIOBAMBA</v>
          </cell>
          <cell r="P1608" t="str">
            <v>RIOBAMBA</v>
          </cell>
          <cell r="Q1608" t="str">
            <v>CHIMBORAZO</v>
          </cell>
          <cell r="R1608" t="str">
            <v>2022-12764</v>
          </cell>
          <cell r="W1608" t="str">
            <v>1091717898001</v>
          </cell>
          <cell r="X1608" t="str">
            <v>998659562</v>
          </cell>
          <cell r="AA1608">
            <v>44917</v>
          </cell>
          <cell r="AD1608">
            <v>1</v>
          </cell>
          <cell r="AE1608">
            <v>1</v>
          </cell>
          <cell r="AH1608" t="str">
            <v> </v>
          </cell>
          <cell r="AI1608" t="str">
            <v>DESPACHO</v>
          </cell>
          <cell r="AJ1608" t="str">
            <v>Normal</v>
          </cell>
          <cell r="AL1608" t="str">
            <v>NO</v>
          </cell>
          <cell r="AN1608" t="str">
            <v>NORINDRIOAEN10398</v>
          </cell>
          <cell r="AP1608">
            <v>44917</v>
          </cell>
          <cell r="AR1608" t="str">
            <v>MOVISTAR_2022-12764</v>
          </cell>
          <cell r="AS1608">
            <v>323731</v>
          </cell>
          <cell r="AT1608" t="str">
            <v>D40</v>
          </cell>
          <cell r="AU1608" t="str">
            <v>INDIRECTO</v>
          </cell>
          <cell r="AV1608">
            <v>300</v>
          </cell>
          <cell r="AX1608" t="str">
            <v>ENTREGADO</v>
          </cell>
          <cell r="AY1608" t="str">
            <v>HALFSIM MOVISTAR: 300 und</v>
          </cell>
          <cell r="AZ1608" t="str">
            <v>SIMCARD</v>
          </cell>
          <cell r="BA1608" t="str">
            <v/>
          </cell>
        </row>
        <row r="1609">
          <cell r="A1609" t="str">
            <v>2022-12765</v>
          </cell>
          <cell r="B1609" t="str">
            <v>MOVISTAR</v>
          </cell>
          <cell r="C1609">
            <v>44917</v>
          </cell>
          <cell r="D1609" t="str">
            <v>FLEXNET ECUADOR - MOVISTAR</v>
          </cell>
          <cell r="E1609" t="str">
            <v>CALLE 28 DE JUNIO S/N Y GARCIA MORENO ENTRADA LLANO GRANDE</v>
          </cell>
          <cell r="H1609" t="str">
            <v>170208</v>
          </cell>
          <cell r="I1609" t="str">
            <v>QUITO</v>
          </cell>
          <cell r="J1609" t="str">
            <v>PICHINCHA</v>
          </cell>
          <cell r="K1609" t="str">
            <v>NORPHONE C.C. PASEO SHOPPING LA LIBERTAD_LOURDES BRAVO</v>
          </cell>
          <cell r="L1609" t="str">
            <v>C.C. EL PASEO SHOPPING LA PENINSULA LOCAL 1 PLANTA BAJA BARRIO SAN FRANCISCO MZ 38. CALLE 9</v>
          </cell>
          <cell r="O1609" t="str">
            <v>LA LIBERTAD</v>
          </cell>
          <cell r="P1609" t="str">
            <v>LA LIBERTAD</v>
          </cell>
          <cell r="Q1609" t="str">
            <v>SANTA ELENA</v>
          </cell>
          <cell r="R1609" t="str">
            <v>2022-12765</v>
          </cell>
          <cell r="W1609" t="str">
            <v>1091717898001</v>
          </cell>
          <cell r="X1609" t="str">
            <v>984246089</v>
          </cell>
          <cell r="AA1609">
            <v>44917</v>
          </cell>
          <cell r="AD1609">
            <v>1</v>
          </cell>
          <cell r="AE1609">
            <v>1</v>
          </cell>
          <cell r="AH1609" t="str">
            <v> </v>
          </cell>
          <cell r="AI1609" t="str">
            <v>DESPACHO</v>
          </cell>
          <cell r="AJ1609" t="str">
            <v>Normal</v>
          </cell>
          <cell r="AL1609" t="str">
            <v>NO</v>
          </cell>
          <cell r="AN1609" t="str">
            <v>NORINDSANNOR10493</v>
          </cell>
          <cell r="AP1609">
            <v>44917</v>
          </cell>
          <cell r="AR1609" t="str">
            <v>MOVISTAR_2022-12765</v>
          </cell>
          <cell r="AS1609">
            <v>323716</v>
          </cell>
          <cell r="AT1609" t="str">
            <v>D40</v>
          </cell>
          <cell r="AU1609" t="str">
            <v>INDIRECTO</v>
          </cell>
          <cell r="AV1609">
            <v>100</v>
          </cell>
          <cell r="AX1609" t="str">
            <v>ENTREGADO</v>
          </cell>
          <cell r="AY1609" t="str">
            <v>HALFSIM MOVISTAR: 100 und</v>
          </cell>
          <cell r="AZ1609" t="str">
            <v>SIMCARD</v>
          </cell>
          <cell r="BA1609" t="str">
            <v/>
          </cell>
        </row>
        <row r="1610">
          <cell r="A1610" t="str">
            <v>2022-12766</v>
          </cell>
          <cell r="B1610" t="str">
            <v>MOVISTAR</v>
          </cell>
          <cell r="C1610">
            <v>44917</v>
          </cell>
          <cell r="D1610" t="str">
            <v>FLEXNET ECUADOR - MOVISTAR</v>
          </cell>
          <cell r="E1610" t="str">
            <v>CALLE 28 DE JUNIO S/N Y GARCIA MORENO ENTRADA LLANO GRANDE</v>
          </cell>
          <cell r="H1610" t="str">
            <v>170208</v>
          </cell>
          <cell r="I1610" t="str">
            <v>QUITO</v>
          </cell>
          <cell r="J1610" t="str">
            <v>PICHINCHA</v>
          </cell>
          <cell r="K1610" t="str">
            <v>NORPHONE C.C. RIOCENTRO CEIBOS_PAOLA MORAN</v>
          </cell>
          <cell r="L1610" t="str">
            <v>C.C. RIOCENTRO CEIBOS LOCAL 28 AV DEL BOMBERO VIA A LA COSTA KM 65</v>
          </cell>
          <cell r="O1610" t="str">
            <v>GUAYAQUIL</v>
          </cell>
          <cell r="P1610" t="str">
            <v>GUAYAQUIL</v>
          </cell>
          <cell r="Q1610" t="str">
            <v>GUAYAS</v>
          </cell>
          <cell r="R1610" t="str">
            <v>2022-12766</v>
          </cell>
          <cell r="W1610" t="str">
            <v>1091717898001</v>
          </cell>
          <cell r="X1610" t="str">
            <v>998659562</v>
          </cell>
          <cell r="AA1610">
            <v>44917</v>
          </cell>
          <cell r="AD1610">
            <v>1</v>
          </cell>
          <cell r="AE1610">
            <v>1</v>
          </cell>
          <cell r="AH1610" t="str">
            <v>FRENTE AL HOSPITAL DEL IESS CEIBOS</v>
          </cell>
          <cell r="AI1610" t="str">
            <v>DESPACHO</v>
          </cell>
          <cell r="AJ1610" t="str">
            <v>Normal</v>
          </cell>
          <cell r="AL1610" t="str">
            <v>NO</v>
          </cell>
          <cell r="AN1610" t="str">
            <v>NORINDGUANOR9024</v>
          </cell>
          <cell r="AP1610">
            <v>44917</v>
          </cell>
          <cell r="AR1610" t="str">
            <v>MOVISTAR_2022-12766</v>
          </cell>
          <cell r="AS1610">
            <v>323711</v>
          </cell>
          <cell r="AT1610" t="str">
            <v>D40</v>
          </cell>
          <cell r="AU1610" t="str">
            <v>INDIRECTO</v>
          </cell>
          <cell r="AV1610">
            <v>200</v>
          </cell>
          <cell r="AX1610" t="str">
            <v>ENTREGADO</v>
          </cell>
          <cell r="AY1610" t="str">
            <v>HALFSIM MOVISTAR: 200 und</v>
          </cell>
          <cell r="AZ1610" t="str">
            <v>SIMCARD</v>
          </cell>
          <cell r="BA1610" t="str">
            <v/>
          </cell>
        </row>
        <row r="1611">
          <cell r="A1611" t="str">
            <v>2022-12767</v>
          </cell>
          <cell r="B1611" t="str">
            <v>MOVISTAR</v>
          </cell>
          <cell r="C1611">
            <v>44917</v>
          </cell>
          <cell r="D1611" t="str">
            <v>FLEXNET ECUADOR - MOVISTAR</v>
          </cell>
          <cell r="E1611" t="str">
            <v>CALLE 28 DE JUNIO S/N Y GARCIA MORENO ENTRADA LLANO GRANDE</v>
          </cell>
          <cell r="H1611" t="str">
            <v>170208</v>
          </cell>
          <cell r="I1611" t="str">
            <v>QUITO</v>
          </cell>
          <cell r="J1611" t="str">
            <v>PICHINCHA</v>
          </cell>
          <cell r="K1611" t="str">
            <v>NORPHONE C.C. RIOCENTRO NORTE_PAOLA MORAN</v>
          </cell>
          <cell r="L1611" t="str">
            <v>CENTRO COMERCIAL RIOCENTRO NORTE AV FRANCISCO DE ORELLANA LOCAL 10 PRIMERA PUERTA</v>
          </cell>
          <cell r="O1611" t="str">
            <v>GUAYAQUIL</v>
          </cell>
          <cell r="P1611" t="str">
            <v>GUAYAQUIL</v>
          </cell>
          <cell r="Q1611" t="str">
            <v>GUAYAS</v>
          </cell>
          <cell r="R1611" t="str">
            <v>2022-12767</v>
          </cell>
          <cell r="W1611" t="str">
            <v>1091717898001</v>
          </cell>
          <cell r="X1611" t="str">
            <v>998659562</v>
          </cell>
          <cell r="AA1611">
            <v>44917</v>
          </cell>
          <cell r="AD1611">
            <v>1</v>
          </cell>
          <cell r="AE1611">
            <v>1</v>
          </cell>
          <cell r="AH1611" t="str">
            <v> </v>
          </cell>
          <cell r="AI1611" t="str">
            <v>DESPACHO</v>
          </cell>
          <cell r="AJ1611" t="str">
            <v>Normal</v>
          </cell>
          <cell r="AL1611" t="str">
            <v>NO</v>
          </cell>
          <cell r="AN1611" t="str">
            <v>NORINDGUANOR9018</v>
          </cell>
          <cell r="AP1611">
            <v>44917</v>
          </cell>
          <cell r="AR1611" t="str">
            <v>MOVISTAR_2022-12767</v>
          </cell>
          <cell r="AS1611">
            <v>323715</v>
          </cell>
          <cell r="AT1611" t="str">
            <v>D40</v>
          </cell>
          <cell r="AU1611" t="str">
            <v>INDIRECTO</v>
          </cell>
          <cell r="AV1611">
            <v>100</v>
          </cell>
          <cell r="AX1611" t="str">
            <v>ENTREGADO</v>
          </cell>
          <cell r="AY1611" t="str">
            <v>HALFSIM MOVISTAR: 100 und</v>
          </cell>
          <cell r="AZ1611" t="str">
            <v>SIMCARD</v>
          </cell>
          <cell r="BA1611" t="str">
            <v/>
          </cell>
        </row>
        <row r="1612">
          <cell r="A1612" t="str">
            <v>2022-12768</v>
          </cell>
          <cell r="B1612" t="str">
            <v>MOVISTAR</v>
          </cell>
          <cell r="C1612">
            <v>44917</v>
          </cell>
          <cell r="D1612" t="str">
            <v>FLEXNET ECUADOR - MOVISTAR</v>
          </cell>
          <cell r="E1612" t="str">
            <v>CALLE 28 DE JUNIO S/N Y GARCIA MORENO ENTRADA LLANO GRANDE</v>
          </cell>
          <cell r="H1612" t="str">
            <v>170208</v>
          </cell>
          <cell r="I1612" t="str">
            <v>QUITO</v>
          </cell>
          <cell r="J1612" t="str">
            <v>PICHINCHA</v>
          </cell>
          <cell r="K1612" t="str">
            <v>NORPHONE C.C. RIOCENTRO SUR_PAOLA MORAN</v>
          </cell>
          <cell r="L1612" t="str">
            <v>C.C. RIOCENTRO SUR AV 25 DE JULIO LOCAL 43 JUNTO A LA UNIV. AGRARIA</v>
          </cell>
          <cell r="O1612" t="str">
            <v>GUAYAQUIL</v>
          </cell>
          <cell r="P1612" t="str">
            <v>GUAYAQUIL</v>
          </cell>
          <cell r="Q1612" t="str">
            <v>GUAYAS</v>
          </cell>
          <cell r="R1612" t="str">
            <v>2022-12768</v>
          </cell>
          <cell r="W1612" t="str">
            <v>1091717898001</v>
          </cell>
          <cell r="X1612" t="str">
            <v>998659562</v>
          </cell>
          <cell r="AA1612">
            <v>44917</v>
          </cell>
          <cell r="AD1612">
            <v>1</v>
          </cell>
          <cell r="AE1612">
            <v>1</v>
          </cell>
          <cell r="AH1612" t="str">
            <v>FRENTE AL BANCO ECUATORIANO DE LA VIVIENDA</v>
          </cell>
          <cell r="AI1612" t="str">
            <v>DESPACHO</v>
          </cell>
          <cell r="AJ1612" t="str">
            <v>Normal</v>
          </cell>
          <cell r="AL1612" t="str">
            <v>NO</v>
          </cell>
          <cell r="AN1612" t="str">
            <v>NORINDGUANOR9020</v>
          </cell>
          <cell r="AP1612">
            <v>44917</v>
          </cell>
          <cell r="AR1612" t="str">
            <v>MOVISTAR_2022-12768</v>
          </cell>
          <cell r="AS1612">
            <v>323721</v>
          </cell>
          <cell r="AT1612" t="str">
            <v>D40</v>
          </cell>
          <cell r="AU1612" t="str">
            <v>INDIRECTO</v>
          </cell>
          <cell r="AV1612">
            <v>200</v>
          </cell>
          <cell r="AX1612" t="str">
            <v>ENTREGADO</v>
          </cell>
          <cell r="AY1612" t="str">
            <v>HALFSIM MOVISTAR: 200 und</v>
          </cell>
          <cell r="AZ1612" t="str">
            <v>SIMCARD</v>
          </cell>
          <cell r="BA1612" t="str">
            <v/>
          </cell>
        </row>
        <row r="1613">
          <cell r="A1613" t="str">
            <v>2022-12769</v>
          </cell>
          <cell r="B1613" t="str">
            <v>MOVISTAR</v>
          </cell>
          <cell r="C1613">
            <v>44917</v>
          </cell>
          <cell r="D1613" t="str">
            <v>FLEXNET ECUADOR - MOVISTAR</v>
          </cell>
          <cell r="E1613" t="str">
            <v>CALLE 28 DE JUNIO S/N Y GARCIA MORENO ENTRADA LLANO GRANDE</v>
          </cell>
          <cell r="H1613" t="str">
            <v>170208</v>
          </cell>
          <cell r="I1613" t="str">
            <v>QUITO</v>
          </cell>
          <cell r="J1613" t="str">
            <v>PICHINCHA</v>
          </cell>
          <cell r="K1613" t="str">
            <v>NORPHONE CAVS DAS LATACUNGA_LOURDES BRAVO</v>
          </cell>
          <cell r="L1613" t="str">
            <v>BELISARIO QUEVEDO 807 Y JUAN ABEL ECHEVERRIA  JUNTO ALMACENES LA GANGA ED. DE 3 PISOS LATACUNGA</v>
          </cell>
          <cell r="O1613" t="str">
            <v>LATACUNGA</v>
          </cell>
          <cell r="P1613" t="str">
            <v>LATACUNGA</v>
          </cell>
          <cell r="Q1613" t="str">
            <v>COTOPAXI</v>
          </cell>
          <cell r="R1613" t="str">
            <v>2022-12769</v>
          </cell>
          <cell r="W1613" t="str">
            <v>1091717898001</v>
          </cell>
          <cell r="X1613" t="str">
            <v>0980558242 - 0980520332</v>
          </cell>
          <cell r="AA1613">
            <v>44917</v>
          </cell>
          <cell r="AD1613">
            <v>1</v>
          </cell>
          <cell r="AE1613">
            <v>1</v>
          </cell>
          <cell r="AH1613" t="str">
            <v> </v>
          </cell>
          <cell r="AI1613" t="str">
            <v>DESPACHO</v>
          </cell>
          <cell r="AJ1613" t="str">
            <v>Normal</v>
          </cell>
          <cell r="AL1613" t="str">
            <v>NO</v>
          </cell>
          <cell r="AN1613" t="str">
            <v>NORINDLATNOR5178</v>
          </cell>
          <cell r="AP1613">
            <v>44917</v>
          </cell>
          <cell r="AR1613" t="str">
            <v>MOVISTAR_2022-12769</v>
          </cell>
          <cell r="AS1613">
            <v>323723</v>
          </cell>
          <cell r="AT1613" t="str">
            <v>D40</v>
          </cell>
          <cell r="AU1613" t="str">
            <v>INDIRECTO</v>
          </cell>
          <cell r="AV1613">
            <v>200</v>
          </cell>
          <cell r="AX1613" t="str">
            <v>ENTREGADO</v>
          </cell>
          <cell r="AY1613" t="str">
            <v>HALFSIM MOVISTAR: 200 und</v>
          </cell>
          <cell r="AZ1613" t="str">
            <v>SIMCARD</v>
          </cell>
          <cell r="BA1613" t="str">
            <v/>
          </cell>
        </row>
        <row r="1614">
          <cell r="A1614" t="str">
            <v>2022-12770</v>
          </cell>
          <cell r="B1614" t="str">
            <v>MOVISTAR</v>
          </cell>
          <cell r="C1614">
            <v>44917</v>
          </cell>
          <cell r="D1614" t="str">
            <v>FLEXNET ECUADOR - MOVISTAR</v>
          </cell>
          <cell r="E1614" t="str">
            <v>CALLE 28 DE JUNIO S/N Y GARCIA MORENO ENTRADA LLANO GRANDE</v>
          </cell>
          <cell r="H1614" t="str">
            <v>170208</v>
          </cell>
          <cell r="I1614" t="str">
            <v>QUITO</v>
          </cell>
          <cell r="J1614" t="str">
            <v>PICHINCHA</v>
          </cell>
          <cell r="K1614" t="str">
            <v>NORPHONE CAVS DAS SANTO DOMINGO_LOURDES BRAVO</v>
          </cell>
          <cell r="L1614" t="str">
            <v>29 DE MAYO Y LATACUNGA A LADO DEL POLLO GUS SANTO DOMINGO</v>
          </cell>
          <cell r="O1614" t="str">
            <v>SANTO DOMINGO</v>
          </cell>
          <cell r="P1614" t="str">
            <v>SANTO DOMINGO</v>
          </cell>
          <cell r="Q1614" t="str">
            <v>SANTO DOMINGO DE LOS TSACHILAS</v>
          </cell>
          <cell r="R1614" t="str">
            <v>2022-12770</v>
          </cell>
          <cell r="W1614" t="str">
            <v>1091717898001</v>
          </cell>
          <cell r="X1614" t="str">
            <v>984246089</v>
          </cell>
          <cell r="AA1614">
            <v>44917</v>
          </cell>
          <cell r="AD1614">
            <v>1</v>
          </cell>
          <cell r="AE1614">
            <v>1</v>
          </cell>
          <cell r="AH1614" t="str">
            <v> </v>
          </cell>
          <cell r="AI1614" t="str">
            <v>DESPACHO</v>
          </cell>
          <cell r="AJ1614" t="str">
            <v>Normal</v>
          </cell>
          <cell r="AL1614" t="str">
            <v>NO</v>
          </cell>
          <cell r="AN1614" t="str">
            <v>NORINDSANNOR12478</v>
          </cell>
          <cell r="AP1614">
            <v>44917</v>
          </cell>
          <cell r="AR1614" t="str">
            <v>MOVISTAR_2022-12770</v>
          </cell>
          <cell r="AS1614">
            <v>323718</v>
          </cell>
          <cell r="AT1614" t="str">
            <v>D40</v>
          </cell>
          <cell r="AU1614" t="str">
            <v>INDIRECTO</v>
          </cell>
          <cell r="AV1614">
            <v>100</v>
          </cell>
          <cell r="AX1614" t="str">
            <v>ENTREGADO</v>
          </cell>
          <cell r="AY1614" t="str">
            <v>HALFSIM MOVISTAR: 100 und</v>
          </cell>
          <cell r="AZ1614" t="str">
            <v>SIMCARD</v>
          </cell>
          <cell r="BA1614" t="str">
            <v/>
          </cell>
        </row>
        <row r="1615">
          <cell r="A1615" t="str">
            <v>2022-12771</v>
          </cell>
          <cell r="B1615" t="str">
            <v>MOVISTAR</v>
          </cell>
          <cell r="C1615">
            <v>44917</v>
          </cell>
          <cell r="D1615" t="str">
            <v>FLEXNET ECUADOR - MOVISTAR</v>
          </cell>
          <cell r="E1615" t="str">
            <v>CALLE 28 DE JUNIO S/N Y GARCIA MORENO ENTRADA LLANO GRANDE</v>
          </cell>
          <cell r="H1615" t="str">
            <v>170208</v>
          </cell>
          <cell r="I1615" t="str">
            <v>QUITO</v>
          </cell>
          <cell r="J1615" t="str">
            <v>PICHINCHA</v>
          </cell>
          <cell r="K1615" t="str">
            <v>NORPHONE EL CARMEN_LOURDES BRAVO</v>
          </cell>
          <cell r="L1615" t="str">
            <v>CALLE ABDON CALDERON Y AV. CHONE. FRENTE A JAPON MOTOS,DIAGONAL AL BANCO PICHINCHA</v>
          </cell>
          <cell r="O1615" t="str">
            <v>EL CARMEN</v>
          </cell>
          <cell r="P1615" t="str">
            <v>EL CARMEN</v>
          </cell>
          <cell r="Q1615" t="str">
            <v>MANABI</v>
          </cell>
          <cell r="R1615" t="str">
            <v>2022-12771</v>
          </cell>
          <cell r="W1615" t="str">
            <v>1091717898001</v>
          </cell>
          <cell r="X1615" t="str">
            <v>984246089</v>
          </cell>
          <cell r="AA1615">
            <v>44917</v>
          </cell>
          <cell r="AD1615">
            <v>1</v>
          </cell>
          <cell r="AE1615">
            <v>1</v>
          </cell>
          <cell r="AH1615" t="str">
            <v>A LADO DE FARMACIAS SANA SANA</v>
          </cell>
          <cell r="AI1615" t="str">
            <v>DESPACHO</v>
          </cell>
          <cell r="AJ1615" t="str">
            <v>Normal</v>
          </cell>
          <cell r="AL1615" t="str">
            <v>NO</v>
          </cell>
          <cell r="AN1615" t="str">
            <v>NORINDELCNOR10489</v>
          </cell>
          <cell r="AP1615">
            <v>44917</v>
          </cell>
          <cell r="AR1615" t="str">
            <v>MOVISTAR_2022-12771</v>
          </cell>
          <cell r="AS1615">
            <v>323714</v>
          </cell>
          <cell r="AT1615" t="str">
            <v>D40</v>
          </cell>
          <cell r="AU1615" t="str">
            <v>INDIRECTO</v>
          </cell>
          <cell r="AV1615">
            <v>100</v>
          </cell>
          <cell r="AX1615" t="str">
            <v>ENTREGADO</v>
          </cell>
          <cell r="AY1615" t="str">
            <v>HALFSIM MOVISTAR: 100 und</v>
          </cell>
          <cell r="AZ1615" t="str">
            <v>SIMCARD</v>
          </cell>
          <cell r="BA1615" t="str">
            <v/>
          </cell>
        </row>
        <row r="1616">
          <cell r="A1616" t="str">
            <v>2022-12772</v>
          </cell>
          <cell r="B1616" t="str">
            <v>MOVISTAR</v>
          </cell>
          <cell r="C1616">
            <v>44917</v>
          </cell>
          <cell r="D1616" t="str">
            <v>FLEXNET ECUADOR - MOVISTAR</v>
          </cell>
          <cell r="E1616" t="str">
            <v>CALLE 28 DE JUNIO S/N Y GARCIA MORENO ENTRADA LLANO GRANDE</v>
          </cell>
          <cell r="H1616" t="str">
            <v>170208</v>
          </cell>
          <cell r="I1616" t="str">
            <v>QUITO</v>
          </cell>
          <cell r="J1616" t="str">
            <v>PICHINCHA</v>
          </cell>
          <cell r="K1616" t="str">
            <v>PDV NORPHONE ISLA SHOPPING RIOBAMBA_CARLOS JOSE CAMPOVERDE BERRÚ</v>
          </cell>
          <cell r="L1616" t="str">
            <v>PASEO SHOPPING RIOBAMBA ANTONIO JOSE DE SUCRE Y BEGONIAS PLANTA BAJA FRENTE A PHARMACYS RIOBAMBA</v>
          </cell>
          <cell r="O1616" t="str">
            <v>RIOBAMBA</v>
          </cell>
          <cell r="P1616" t="str">
            <v>RIOBAMBA</v>
          </cell>
          <cell r="Q1616" t="str">
            <v>CHIMBORAZO</v>
          </cell>
          <cell r="R1616" t="str">
            <v>2022-12772</v>
          </cell>
          <cell r="W1616" t="str">
            <v>1091717898001</v>
          </cell>
          <cell r="X1616" t="str">
            <v>994454243</v>
          </cell>
          <cell r="AA1616">
            <v>44917</v>
          </cell>
          <cell r="AD1616">
            <v>1</v>
          </cell>
          <cell r="AE1616">
            <v>1</v>
          </cell>
          <cell r="AH1616" t="str">
            <v> </v>
          </cell>
          <cell r="AI1616" t="str">
            <v>DESPACHO</v>
          </cell>
          <cell r="AJ1616" t="str">
            <v>Normal</v>
          </cell>
          <cell r="AL1616" t="str">
            <v>NO</v>
          </cell>
          <cell r="AN1616" t="str">
            <v>NORINDRIOPDV9406</v>
          </cell>
          <cell r="AP1616">
            <v>44917</v>
          </cell>
          <cell r="AR1616" t="str">
            <v>MOVISTAR_2022-12772</v>
          </cell>
          <cell r="AS1616">
            <v>323720</v>
          </cell>
          <cell r="AT1616" t="str">
            <v>D40</v>
          </cell>
          <cell r="AU1616" t="str">
            <v>INDIRECTO</v>
          </cell>
          <cell r="AV1616">
            <v>100</v>
          </cell>
          <cell r="AX1616" t="str">
            <v>ENTREGADO</v>
          </cell>
          <cell r="AY1616" t="str">
            <v>HALFSIM MOVISTAR: 100 und</v>
          </cell>
          <cell r="AZ1616" t="str">
            <v>SIMCARD</v>
          </cell>
          <cell r="BA1616" t="str">
            <v/>
          </cell>
        </row>
        <row r="1617">
          <cell r="A1617" t="str">
            <v>2022-12773</v>
          </cell>
          <cell r="B1617" t="str">
            <v>MOVISTAR</v>
          </cell>
          <cell r="C1617">
            <v>44917</v>
          </cell>
          <cell r="D1617" t="str">
            <v>FLEXNET ECUADOR - MOVISTAR</v>
          </cell>
          <cell r="E1617" t="str">
            <v>CALLE 28 DE JUNIO S/N Y GARCIA MORENO ENTRADA LLANO GRANDE</v>
          </cell>
          <cell r="H1617" t="str">
            <v>170208</v>
          </cell>
          <cell r="I1617" t="str">
            <v>QUITO</v>
          </cell>
          <cell r="J1617" t="str">
            <v>PICHINCHA</v>
          </cell>
          <cell r="K1617" t="str">
            <v>FANNY DOMINGUEZ - MACAS_FANNY CECILIA DOMINGUEZ CARDENAS</v>
          </cell>
          <cell r="L1617" t="str">
            <v>OLIVAR Y AMAZONAS</v>
          </cell>
          <cell r="O1617" t="str">
            <v>MACAS</v>
          </cell>
          <cell r="P1617" t="str">
            <v>MACAS</v>
          </cell>
          <cell r="Q1617" t="str">
            <v>MORONA SANTIAGO</v>
          </cell>
          <cell r="R1617" t="str">
            <v>2022-12773</v>
          </cell>
          <cell r="W1617" t="str">
            <v>1400382360001</v>
          </cell>
          <cell r="X1617" t="str">
            <v>0982603696 - 0983232907</v>
          </cell>
          <cell r="AA1617">
            <v>44917</v>
          </cell>
          <cell r="AD1617">
            <v>1</v>
          </cell>
          <cell r="AE1617">
            <v>1</v>
          </cell>
          <cell r="AH1617" t="str">
            <v> </v>
          </cell>
          <cell r="AI1617" t="str">
            <v>DESPACHO</v>
          </cell>
          <cell r="AJ1617" t="str">
            <v>Normal</v>
          </cell>
          <cell r="AL1617" t="str">
            <v>NO</v>
          </cell>
          <cell r="AN1617" t="str">
            <v>FANINDMORFAN4098</v>
          </cell>
          <cell r="AP1617">
            <v>44917</v>
          </cell>
          <cell r="AR1617" t="str">
            <v>MOVISTAR_2022-12773</v>
          </cell>
          <cell r="AS1617">
            <v>323738</v>
          </cell>
          <cell r="AT1617" t="str">
            <v>D40</v>
          </cell>
          <cell r="AU1617" t="str">
            <v>INDIRECTO</v>
          </cell>
          <cell r="AV1617">
            <v>6</v>
          </cell>
          <cell r="AX1617" t="str">
            <v>ENTREGADO</v>
          </cell>
          <cell r="AY1617" t="str">
            <v>LTE SAMSUNG A23 NEGRO + NITRO PORTABLE SPEAKER: 1 und / LTE SAMSUNG A33 5G NEGRO: 1 und / LTE XIAOMI REDMI NOTE 11 AZUL: 2 und / LTE XIAOMI REDMI NOTE 11S AZUL: 2 und</v>
          </cell>
          <cell r="AZ1617" t="str">
            <v>TERMINAL / TERMINAL ACCESORIO</v>
          </cell>
          <cell r="BA1617" t="str">
            <v/>
          </cell>
        </row>
        <row r="1618">
          <cell r="A1618" t="str">
            <v>2022-12774</v>
          </cell>
          <cell r="B1618" t="str">
            <v>MOVISTAR</v>
          </cell>
          <cell r="C1618">
            <v>44917</v>
          </cell>
          <cell r="D1618" t="str">
            <v>FLEXNET ECUADOR - MOVISTAR</v>
          </cell>
          <cell r="E1618" t="str">
            <v>CALLE 28 DE JUNIO S/N Y GARCIA MORENO ENTRADA LLANO GRANDE</v>
          </cell>
          <cell r="H1618" t="str">
            <v>170208</v>
          </cell>
          <cell r="I1618" t="str">
            <v>QUITO</v>
          </cell>
          <cell r="J1618" t="str">
            <v>PICHINCHA</v>
          </cell>
          <cell r="K1618" t="str">
            <v>PATRICIA ELIZABEHT IDUARTE CHAVEZ GUAYAQUIL_CHRISTIAN GUILLERMO JIMENEZ GABINO</v>
          </cell>
          <cell r="L1618" t="str">
            <v>AV JUAN TANCA MARENGO Y AV CONSTITUCIÓN, EDIF. NOVIS (EXECUTIVE CENTER) TERCER PISO OFICINA 301, GUAYAQUIL</v>
          </cell>
          <cell r="O1618" t="str">
            <v>GUAYAQUIL</v>
          </cell>
          <cell r="P1618" t="str">
            <v>GUAYAQUIL</v>
          </cell>
          <cell r="Q1618" t="str">
            <v>GUAYAS</v>
          </cell>
          <cell r="R1618" t="str">
            <v>2022-12774</v>
          </cell>
          <cell r="W1618" t="str">
            <v>0917205858001</v>
          </cell>
          <cell r="X1618" t="str">
            <v>994429553</v>
          </cell>
          <cell r="AA1618">
            <v>44917</v>
          </cell>
          <cell r="AD1618">
            <v>1</v>
          </cell>
          <cell r="AE1618">
            <v>1</v>
          </cell>
          <cell r="AH1618" t="str">
            <v>0</v>
          </cell>
          <cell r="AI1618" t="str">
            <v>DESPACHO</v>
          </cell>
          <cell r="AJ1618" t="str">
            <v>Normal</v>
          </cell>
          <cell r="AL1618" t="str">
            <v>NO</v>
          </cell>
          <cell r="AN1618" t="str">
            <v>PATNEGGUAPAT15578</v>
          </cell>
          <cell r="AP1618">
            <v>44917</v>
          </cell>
          <cell r="AR1618" t="str">
            <v>MOVISTAR_2022-12774</v>
          </cell>
          <cell r="AS1618">
            <v>323719</v>
          </cell>
          <cell r="AT1618" t="str">
            <v>D40</v>
          </cell>
          <cell r="AU1618" t="str">
            <v>INDIRECTO</v>
          </cell>
          <cell r="AV1618">
            <v>100</v>
          </cell>
          <cell r="AX1618" t="str">
            <v>ENTREGADO</v>
          </cell>
          <cell r="AY1618" t="str">
            <v>HALFSIM MOVISTAR: 100 und</v>
          </cell>
          <cell r="AZ1618" t="str">
            <v>SIMCARD</v>
          </cell>
          <cell r="BA1618" t="str">
            <v/>
          </cell>
        </row>
        <row r="1619">
          <cell r="A1619" t="str">
            <v>2022-12775</v>
          </cell>
          <cell r="B1619" t="str">
            <v>MOVISTAR</v>
          </cell>
          <cell r="C1619">
            <v>44917</v>
          </cell>
          <cell r="D1619" t="str">
            <v>FLEXNET ECUADOR - MOVISTAR</v>
          </cell>
          <cell r="E1619" t="str">
            <v>CALLE 28 DE JUNIO S/N Y GARCIA MORENO ENTRADA LLANO GRANDE</v>
          </cell>
          <cell r="H1619" t="str">
            <v>170208</v>
          </cell>
          <cell r="I1619" t="str">
            <v>QUITO</v>
          </cell>
          <cell r="J1619" t="str">
            <v>PICHINCHA</v>
          </cell>
          <cell r="K1619" t="str">
            <v>CORPORATIVO ROMERO RYRTECH S.A.S (C.C. MALL DEL RIO)_ROMERO RODRIGUEZ MAURENY GEANELLA</v>
          </cell>
          <cell r="L1619" t="str">
            <v>CC MALL DEL RIO LOCAL #123 AV FCO DE ORELLANA KM 4.5 (JUNTO AL BANCO DE GUAYAQUIL) PB</v>
          </cell>
          <cell r="O1619" t="str">
            <v>GUAYAQUIL</v>
          </cell>
          <cell r="P1619" t="str">
            <v>GUAYAQUIL</v>
          </cell>
          <cell r="Q1619" t="str">
            <v>GUAYAS</v>
          </cell>
          <cell r="R1619" t="str">
            <v>2022-12775</v>
          </cell>
          <cell r="W1619" t="str">
            <v>0993323705001</v>
          </cell>
          <cell r="X1619" t="str">
            <v>0982387574</v>
          </cell>
          <cell r="AA1619">
            <v>44917</v>
          </cell>
          <cell r="AD1619">
            <v>1</v>
          </cell>
          <cell r="AE1619">
            <v>1</v>
          </cell>
          <cell r="AH1619" t="str">
            <v>0</v>
          </cell>
          <cell r="AI1619" t="str">
            <v>DESPACHO</v>
          </cell>
          <cell r="AJ1619" t="str">
            <v>Normal</v>
          </cell>
          <cell r="AL1619" t="str">
            <v>NO</v>
          </cell>
          <cell r="AN1619" t="str">
            <v>GRUINDGUACOR12662</v>
          </cell>
          <cell r="AP1619">
            <v>44917</v>
          </cell>
          <cell r="AR1619" t="str">
            <v>MOVISTAR_2022-12775</v>
          </cell>
          <cell r="AS1619">
            <v>323730</v>
          </cell>
          <cell r="AT1619" t="str">
            <v>D40</v>
          </cell>
          <cell r="AU1619" t="str">
            <v>INDIRECTO</v>
          </cell>
          <cell r="AV1619">
            <v>500</v>
          </cell>
          <cell r="AX1619" t="str">
            <v>ENTREGADO</v>
          </cell>
          <cell r="AY1619" t="str">
            <v>HALFSIM MOVISTAR: 500 und</v>
          </cell>
          <cell r="AZ1619" t="str">
            <v>SIMCARD</v>
          </cell>
          <cell r="BA1619" t="str">
            <v/>
          </cell>
        </row>
        <row r="1620">
          <cell r="A1620" t="str">
            <v>2022-12776</v>
          </cell>
          <cell r="B1620" t="str">
            <v>MOVISTAR</v>
          </cell>
          <cell r="C1620">
            <v>44917</v>
          </cell>
          <cell r="D1620" t="str">
            <v>FLEXNET ECUADOR - MOVISTAR</v>
          </cell>
          <cell r="E1620" t="str">
            <v>CALLE 28 DE JUNIO S/N Y GARCIA MORENO ENTRADA LLANO GRANDE</v>
          </cell>
          <cell r="H1620" t="str">
            <v>170208</v>
          </cell>
          <cell r="I1620" t="str">
            <v>QUITO</v>
          </cell>
          <cell r="J1620" t="str">
            <v>PICHINCHA</v>
          </cell>
          <cell r="K1620" t="str">
            <v>AE CELISTICS CCI_KLEBER GRANDA_DANY IMBAQUINGO</v>
          </cell>
          <cell r="L1620" t="str">
            <v>AV AMAZONAS Y NACIONES UNIDAS CENTRO COMERCIAL IÑAQUITO LC 223 224</v>
          </cell>
          <cell r="O1620" t="str">
            <v>QUITO</v>
          </cell>
          <cell r="P1620" t="str">
            <v>QUITO</v>
          </cell>
          <cell r="Q1620" t="str">
            <v>PICHINCHA</v>
          </cell>
          <cell r="R1620" t="str">
            <v>2022-12776</v>
          </cell>
          <cell r="W1620" t="str">
            <v>1792161037001</v>
          </cell>
          <cell r="X1620" t="str">
            <v>0992567346_094084829</v>
          </cell>
          <cell r="AA1620">
            <v>44917</v>
          </cell>
          <cell r="AD1620">
            <v>1</v>
          </cell>
          <cell r="AE1620">
            <v>1</v>
          </cell>
          <cell r="AH1620" t="str">
            <v>CENTRO COMERCIAL IÑAQUITO LC 223224</v>
          </cell>
          <cell r="AI1620" t="str">
            <v>DESPACHO</v>
          </cell>
          <cell r="AJ1620" t="str">
            <v>Normal</v>
          </cell>
          <cell r="AL1620" t="str">
            <v>NO</v>
          </cell>
          <cell r="AN1620" t="str">
            <v>CELINDQUIAEC7318</v>
          </cell>
          <cell r="AP1620">
            <v>44917</v>
          </cell>
          <cell r="AR1620" t="str">
            <v>MOVISTAR_2022-12776</v>
          </cell>
          <cell r="AS1620">
            <v>323741</v>
          </cell>
          <cell r="AT1620" t="str">
            <v>D40</v>
          </cell>
          <cell r="AU1620" t="str">
            <v>INDIRECTO</v>
          </cell>
          <cell r="AV1620">
            <v>45</v>
          </cell>
          <cell r="AX1620" t="str">
            <v>ENTREGADO</v>
          </cell>
          <cell r="AY1620" t="str">
            <v>LTE HONOR X6 SILVER: 3 und / LTE HONOR X7 NEGRO: 1 und / LTE IPHONE 11 64GB NEGRO: 10 und / LTE MOTO G22 NEGRO: 3 und / LTE NOKIA C21 AZUL: 3 und / LTE NOKIA G21 AZUL: 4 und / LTE SAMSUNG A03 AZUL: 4 und / LTE SAMSUNG A03 NEGRO: 3 und / LTE SAMSUNG A23 AZUL: 8 und / LTE SAMSUNG A23 NEGRO + NITRO PORTABLE SPEAKER: 3 und / LTE SAMSUNG A53 NEGRO + KLIPXTREME SPEAKER: 1 und / LTE XIAOMI REDMI NOTE 11S AZUL: 2 und</v>
          </cell>
          <cell r="AZ1620" t="str">
            <v>TERMINAL / TERMINAL ACCESORIO</v>
          </cell>
          <cell r="BA1620" t="str">
            <v/>
          </cell>
        </row>
        <row r="1621">
          <cell r="A1621" t="str">
            <v>2022-12777</v>
          </cell>
          <cell r="B1621" t="str">
            <v>MOVISTAR</v>
          </cell>
          <cell r="C1621">
            <v>44917</v>
          </cell>
          <cell r="D1621" t="str">
            <v>FLEXNET ECUADOR - MOVISTAR</v>
          </cell>
          <cell r="E1621" t="str">
            <v>CALLE 28 DE JUNIO S/N Y GARCIA MORENO ENTRADA LLANO GRANDE</v>
          </cell>
          <cell r="H1621" t="str">
            <v>170208</v>
          </cell>
          <cell r="I1621" t="str">
            <v>QUITO</v>
          </cell>
          <cell r="J1621" t="str">
            <v>PICHINCHA</v>
          </cell>
          <cell r="K1621" t="str">
            <v>AE CORPORATIVO ROMERO RYRTECH (MALL DEL SUR)_MAURENY ROMERO</v>
          </cell>
          <cell r="L1621" t="str">
            <v>AV. 25 DE JULIO Y ERNESTO ALBÁN LOCALES 111 Y 112</v>
          </cell>
          <cell r="O1621" t="str">
            <v>GUAYAQUIL</v>
          </cell>
          <cell r="P1621" t="str">
            <v>GUAYAQUIL</v>
          </cell>
          <cell r="Q1621" t="str">
            <v>GUAYAS</v>
          </cell>
          <cell r="R1621" t="str">
            <v>2022-12777</v>
          </cell>
          <cell r="W1621" t="str">
            <v>0915962609</v>
          </cell>
          <cell r="X1621" t="str">
            <v>982387574</v>
          </cell>
          <cell r="AA1621">
            <v>44917</v>
          </cell>
          <cell r="AD1621">
            <v>1</v>
          </cell>
          <cell r="AE1621">
            <v>1</v>
          </cell>
          <cell r="AH1621" t="str">
            <v>0</v>
          </cell>
          <cell r="AI1621" t="str">
            <v>DESPACHO</v>
          </cell>
          <cell r="AJ1621" t="str">
            <v>Normal</v>
          </cell>
          <cell r="AL1621" t="str">
            <v>NO</v>
          </cell>
          <cell r="AN1621" t="str">
            <v>GRUINDGUAAEC14418</v>
          </cell>
          <cell r="AP1621">
            <v>44917</v>
          </cell>
          <cell r="AR1621" t="str">
            <v>MOVISTAR_2022-12777</v>
          </cell>
          <cell r="AS1621">
            <v>323733</v>
          </cell>
          <cell r="AT1621" t="str">
            <v>D40</v>
          </cell>
          <cell r="AU1621" t="str">
            <v>INDIRECTO</v>
          </cell>
          <cell r="AV1621">
            <v>300</v>
          </cell>
          <cell r="AX1621" t="str">
            <v>ENTREGADO</v>
          </cell>
          <cell r="AY1621" t="str">
            <v>HALFSIM MOVISTAR: 300 und</v>
          </cell>
          <cell r="AZ1621" t="str">
            <v>SIMCARD</v>
          </cell>
          <cell r="BA1621" t="str">
            <v/>
          </cell>
        </row>
        <row r="1622">
          <cell r="A1622" t="str">
            <v>2022-12778</v>
          </cell>
          <cell r="B1622" t="str">
            <v>MOVISTAR</v>
          </cell>
          <cell r="C1622">
            <v>44917</v>
          </cell>
          <cell r="D1622" t="str">
            <v>FLEXNET ECUADOR - MOVISTAR</v>
          </cell>
          <cell r="E1622" t="str">
            <v>CALLE 28 DE JUNIO S/N Y GARCIA MORENO ENTRADA LLANO GRANDE</v>
          </cell>
          <cell r="H1622" t="str">
            <v>170208</v>
          </cell>
          <cell r="I1622" t="str">
            <v>QUITO</v>
          </cell>
          <cell r="J1622" t="str">
            <v>PICHINCHA</v>
          </cell>
          <cell r="K1622" t="str">
            <v>MAURICIO GUERRERO ZONIFICACION SANTO DOMINGO_EDUARDO LUIS SILVA IVARRA</v>
          </cell>
          <cell r="L1622" t="str">
            <v>CALLE GUAYAQUIL, ENTRE RIO SOLAYA Y CUICOCHA</v>
          </cell>
          <cell r="O1622" t="str">
            <v>SANTO DOMINGO DE LOS TSACHILAS</v>
          </cell>
          <cell r="P1622" t="str">
            <v>SANTO DOMINGO DE LOS TSACHILAS</v>
          </cell>
          <cell r="Q1622" t="str">
            <v>SANTO DOMINGO DE LOS TSACHILAS</v>
          </cell>
          <cell r="R1622" t="str">
            <v>2022-12778</v>
          </cell>
          <cell r="W1622" t="str">
            <v>1719571208</v>
          </cell>
          <cell r="X1622" t="str">
            <v>998999242</v>
          </cell>
          <cell r="AA1622">
            <v>44917</v>
          </cell>
          <cell r="AD1622">
            <v>1</v>
          </cell>
          <cell r="AE1622">
            <v>1</v>
          </cell>
          <cell r="AH1622" t="str">
            <v>0</v>
          </cell>
          <cell r="AI1622" t="str">
            <v>DESPACHO</v>
          </cell>
          <cell r="AJ1622" t="str">
            <v>Normal</v>
          </cell>
          <cell r="AL1622" t="str">
            <v>NO</v>
          </cell>
          <cell r="AN1622" t="str">
            <v>MAUZONSANMAU16326</v>
          </cell>
          <cell r="AP1622">
            <v>44917</v>
          </cell>
          <cell r="AR1622" t="str">
            <v>MOVISTAR_2022-12778</v>
          </cell>
          <cell r="AS1622">
            <v>323722</v>
          </cell>
          <cell r="AT1622" t="str">
            <v>D40</v>
          </cell>
          <cell r="AU1622" t="str">
            <v>INDIRECTO</v>
          </cell>
          <cell r="AV1622">
            <v>200</v>
          </cell>
          <cell r="AX1622" t="str">
            <v>ENTREGADO</v>
          </cell>
          <cell r="AY1622" t="str">
            <v>HALFSIM CHIP PREPAGO $4.00 NUMERADO: 200 und</v>
          </cell>
          <cell r="AZ1622" t="str">
            <v>SIMCARD</v>
          </cell>
          <cell r="BA1622" t="str">
            <v/>
          </cell>
        </row>
        <row r="1623">
          <cell r="A1623" t="str">
            <v>2022-12779</v>
          </cell>
          <cell r="B1623" t="str">
            <v>MOVISTAR</v>
          </cell>
          <cell r="C1623">
            <v>44917</v>
          </cell>
          <cell r="D1623" t="str">
            <v>FLEXNET ECUADOR - MOVISTAR</v>
          </cell>
          <cell r="E1623" t="str">
            <v>CALLE 28 DE JUNIO S/N Y GARCIA MORENO ENTRADA LLANO GRANDE</v>
          </cell>
          <cell r="H1623" t="str">
            <v>170208</v>
          </cell>
          <cell r="I1623" t="str">
            <v>QUITO</v>
          </cell>
          <cell r="J1623" t="str">
            <v>PICHINCHA</v>
          </cell>
          <cell r="K1623" t="str">
            <v>AE CELISTICS PORTAL SHOPPING_KLEBER GRANDA_DANY IMBAQUINGO</v>
          </cell>
          <cell r="L1623" t="str">
            <v>GALO PLAZA LASSO Y AV SIMON BOLIVAR CC PORTAL SHOPPING TERCER PISO P350 LOCAL MOVISTAR</v>
          </cell>
          <cell r="O1623" t="str">
            <v>QUITO</v>
          </cell>
          <cell r="P1623" t="str">
            <v>QUITO</v>
          </cell>
          <cell r="Q1623" t="str">
            <v>PICHINCHA</v>
          </cell>
          <cell r="R1623" t="str">
            <v>2022-12779</v>
          </cell>
          <cell r="W1623" t="str">
            <v>1792161037001</v>
          </cell>
          <cell r="X1623" t="str">
            <v>0992567346_094084829</v>
          </cell>
          <cell r="AA1623">
            <v>44917</v>
          </cell>
          <cell r="AD1623">
            <v>1</v>
          </cell>
          <cell r="AE1623">
            <v>1</v>
          </cell>
          <cell r="AH1623" t="str">
            <v>CC PORTAL SHOPPING TERCER PISO P350 LOCAL MOVISTAR</v>
          </cell>
          <cell r="AI1623" t="str">
            <v>DESPACHO</v>
          </cell>
          <cell r="AJ1623" t="str">
            <v>Normal</v>
          </cell>
          <cell r="AL1623" t="str">
            <v>NO</v>
          </cell>
          <cell r="AN1623" t="str">
            <v>CELINDQUIAEC10020</v>
          </cell>
          <cell r="AP1623">
            <v>44917</v>
          </cell>
          <cell r="AR1623" t="str">
            <v>MOVISTAR_2022-12779</v>
          </cell>
          <cell r="AS1623">
            <v>323740</v>
          </cell>
          <cell r="AT1623" t="str">
            <v>D40</v>
          </cell>
          <cell r="AU1623" t="str">
            <v>INDIRECTO</v>
          </cell>
          <cell r="AV1623">
            <v>28</v>
          </cell>
          <cell r="AX1623" t="str">
            <v>ENTREGADO</v>
          </cell>
          <cell r="AY1623" t="str">
            <v>LTE IPHONE 11 64GB NEGRO: 7 und / LTE NOKIA G21 AZUL: 12 und / LTE SAMSUNG A23 AZUL: 3 und / LTE XIAOMI REDMI NOTE 11 AZUL: 4 und / LTE XIAOMI REDMI NOTE 11S AZUL: 2 und</v>
          </cell>
          <cell r="AZ1623" t="str">
            <v>TERMINAL</v>
          </cell>
          <cell r="BA1623" t="str">
            <v/>
          </cell>
        </row>
        <row r="1624">
          <cell r="A1624" t="str">
            <v>2022-12780</v>
          </cell>
          <cell r="B1624" t="str">
            <v>MOVISTAR</v>
          </cell>
          <cell r="C1624">
            <v>44917</v>
          </cell>
          <cell r="D1624" t="str">
            <v>FLEXNET ECUADOR - MOVISTAR</v>
          </cell>
          <cell r="E1624" t="str">
            <v>CALLE 28 DE JUNIO S/N Y GARCIA MORENO ENTRADA LLANO GRANDE</v>
          </cell>
          <cell r="H1624" t="str">
            <v>170208</v>
          </cell>
          <cell r="I1624" t="str">
            <v>QUITO</v>
          </cell>
          <cell r="J1624" t="str">
            <v>PICHINCHA</v>
          </cell>
          <cell r="K1624" t="str">
            <v>AE CELISTICS QUICENTRO SUR_KLEBER GRANDA_DANY IMBAQUINGO</v>
          </cell>
          <cell r="L1624" t="str">
            <v>MORAN VALVERDE Y TENIENTE HUGO ORTIZ CC QUICENTRO SHOPPING SUR N 1 LOCAL 91 – 92 JUNTO A MEGAMAXI</v>
          </cell>
          <cell r="O1624" t="str">
            <v>QUITO</v>
          </cell>
          <cell r="P1624" t="str">
            <v>QUITO</v>
          </cell>
          <cell r="Q1624" t="str">
            <v>PICHINCHA</v>
          </cell>
          <cell r="R1624" t="str">
            <v>2022-12780</v>
          </cell>
          <cell r="W1624" t="str">
            <v>1792161037001</v>
          </cell>
          <cell r="X1624" t="str">
            <v>0992567346_094084829</v>
          </cell>
          <cell r="AA1624">
            <v>44917</v>
          </cell>
          <cell r="AD1624">
            <v>1</v>
          </cell>
          <cell r="AE1624">
            <v>1</v>
          </cell>
          <cell r="AH1624" t="str">
            <v>CC QUICENTRO SHOPPING SUR N 1 LOCAL 91 – 92 JUNTO A MEGAMAXI</v>
          </cell>
          <cell r="AI1624" t="str">
            <v>DESPACHO</v>
          </cell>
          <cell r="AJ1624" t="str">
            <v>Normal</v>
          </cell>
          <cell r="AL1624" t="str">
            <v>NO</v>
          </cell>
          <cell r="AN1624" t="str">
            <v>CELINDQUIAEC10018</v>
          </cell>
          <cell r="AP1624">
            <v>44917</v>
          </cell>
          <cell r="AR1624" t="str">
            <v>MOVISTAR_2022-12780</v>
          </cell>
          <cell r="AS1624">
            <v>323739</v>
          </cell>
          <cell r="AT1624" t="str">
            <v>D40</v>
          </cell>
          <cell r="AU1624" t="str">
            <v>INDIRECTO</v>
          </cell>
          <cell r="AV1624">
            <v>58</v>
          </cell>
          <cell r="AX1624" t="str">
            <v>ENTREGADO</v>
          </cell>
          <cell r="AY1624" t="str">
            <v>LTE HONOR X6 AZUL: 2 und / LTE IPHONE 11 64GB NEGRO: 7 und / LTE MOTO G22 NEGRO: 5 und / LTE NOKIA C21 AZUL: 2 und / LTE NOKIA G21 AZUL: 15 und / LTE SAMSUNG A03 AZUL: 7 und / LTE SAMSUNG A03 NEGRO: 3 und / LTE SAMSUNG A13 NEGRO: 3 und / LTE SAMSUNG A23 NEGRO + NITRO PORTABLE SPEAKER: 6 und / LTE SAMSUNG A53 AZUL + KLIPXTREME SPEAKER: 2 und / LTE XIAOMI REDMI NOTE 11 AZUL: 6 und</v>
          </cell>
          <cell r="AZ1624" t="str">
            <v>TERMINAL / TERMINAL ACCESORIO</v>
          </cell>
          <cell r="BA1624" t="str">
            <v/>
          </cell>
        </row>
        <row r="1625">
          <cell r="A1625" t="str">
            <v>2022-12781</v>
          </cell>
          <cell r="B1625" t="str">
            <v>MOVISTAR</v>
          </cell>
          <cell r="C1625">
            <v>44917</v>
          </cell>
          <cell r="D1625" t="str">
            <v>FLEXNET ECUADOR - MOVISTAR</v>
          </cell>
          <cell r="E1625" t="str">
            <v>CALLE 28 DE JUNIO S/N Y GARCIA MORENO ENTRADA LLANO GRANDE</v>
          </cell>
          <cell r="H1625" t="str">
            <v>170208</v>
          </cell>
          <cell r="I1625" t="str">
            <v>QUITO</v>
          </cell>
          <cell r="J1625" t="str">
            <v>PICHINCHA</v>
          </cell>
          <cell r="K1625" t="str">
            <v>DANNY VASQUEZ MANTA_DANNY ALEJANDRO VASQUEZ GILER</v>
          </cell>
          <cell r="L1625" t="str">
            <v>CALLE 11 ENTRE AV 3 Y 4 DIAGONAL A CREDITOS ECONOMICOS MANTA</v>
          </cell>
          <cell r="O1625" t="str">
            <v>MANTA</v>
          </cell>
          <cell r="P1625" t="str">
            <v>MANTA</v>
          </cell>
          <cell r="Q1625" t="str">
            <v>MANABI</v>
          </cell>
          <cell r="R1625" t="str">
            <v>2022-12781</v>
          </cell>
          <cell r="W1625" t="str">
            <v>1306880897001</v>
          </cell>
          <cell r="X1625" t="str">
            <v>992425390</v>
          </cell>
          <cell r="AA1625">
            <v>44917</v>
          </cell>
          <cell r="AD1625">
            <v>1</v>
          </cell>
          <cell r="AE1625">
            <v>1</v>
          </cell>
          <cell r="AH1625" t="str">
            <v> </v>
          </cell>
          <cell r="AI1625" t="str">
            <v>DESPACHO</v>
          </cell>
          <cell r="AJ1625" t="str">
            <v>Normal</v>
          </cell>
          <cell r="AL1625" t="str">
            <v>NO</v>
          </cell>
          <cell r="AN1625" t="str">
            <v>VASNEGMANDAN0247</v>
          </cell>
          <cell r="AP1625">
            <v>44917</v>
          </cell>
          <cell r="AR1625" t="str">
            <v>MOVISTAR_2022-12781</v>
          </cell>
          <cell r="AS1625">
            <v>323724</v>
          </cell>
          <cell r="AT1625" t="str">
            <v>D40</v>
          </cell>
          <cell r="AU1625" t="str">
            <v>INDIRECTO</v>
          </cell>
          <cell r="AV1625">
            <v>100</v>
          </cell>
          <cell r="AX1625" t="str">
            <v>ENTREGADO</v>
          </cell>
          <cell r="AY1625" t="str">
            <v>HALFSIM MOVISTAR: 100 und</v>
          </cell>
          <cell r="AZ1625" t="str">
            <v>SIMCARD</v>
          </cell>
          <cell r="BA1625" t="str">
            <v/>
          </cell>
        </row>
        <row r="1626">
          <cell r="A1626" t="str">
            <v>2022-12782</v>
          </cell>
          <cell r="B1626" t="str">
            <v>MOVISTAR</v>
          </cell>
          <cell r="C1626">
            <v>44917</v>
          </cell>
          <cell r="D1626" t="str">
            <v>FLEXNET ECUADOR - MOVISTAR</v>
          </cell>
          <cell r="E1626" t="str">
            <v>CALLE 28 DE JUNIO S/N Y GARCIA MORENO ENTRADA LLANO GRANDE</v>
          </cell>
          <cell r="H1626" t="str">
            <v>170208</v>
          </cell>
          <cell r="I1626" t="str">
            <v>QUITO</v>
          </cell>
          <cell r="J1626" t="str">
            <v>PICHINCHA</v>
          </cell>
          <cell r="K1626" t="str">
            <v>AGENTE AE CELISTICS EL RECREO QUITO_KLEBER GRANDA_DANY IMBAQUINGO</v>
          </cell>
          <cell r="L1626" t="str">
            <v>FRANQUICIA PEDRO VICENTE MALDONADO 510194 Y CALVAS CC RECREO OF P106</v>
          </cell>
          <cell r="O1626" t="str">
            <v>QUITO</v>
          </cell>
          <cell r="P1626" t="str">
            <v>QUITO</v>
          </cell>
          <cell r="Q1626" t="str">
            <v>PICHINCHA</v>
          </cell>
          <cell r="R1626" t="str">
            <v>2022-12782</v>
          </cell>
          <cell r="W1626" t="str">
            <v>1792161037001</v>
          </cell>
          <cell r="X1626" t="str">
            <v>0992567346_094084829</v>
          </cell>
          <cell r="AA1626">
            <v>44917</v>
          </cell>
          <cell r="AD1626">
            <v>1</v>
          </cell>
          <cell r="AE1626">
            <v>1</v>
          </cell>
          <cell r="AH1626" t="str">
            <v>CC RECREO OF P106</v>
          </cell>
          <cell r="AI1626" t="str">
            <v>DESPACHO</v>
          </cell>
          <cell r="AJ1626" t="str">
            <v>Normal</v>
          </cell>
          <cell r="AL1626" t="str">
            <v>NO</v>
          </cell>
          <cell r="AN1626" t="str">
            <v>CELINDQUIAGE0251</v>
          </cell>
          <cell r="AP1626">
            <v>44917</v>
          </cell>
          <cell r="AR1626" t="str">
            <v>MOVISTAR_2022-12782</v>
          </cell>
          <cell r="AS1626">
            <v>323755</v>
          </cell>
          <cell r="AT1626" t="str">
            <v>D40</v>
          </cell>
          <cell r="AU1626" t="str">
            <v>INDIRECTO</v>
          </cell>
          <cell r="AV1626">
            <v>69</v>
          </cell>
          <cell r="AX1626" t="str">
            <v>ENTREGADO</v>
          </cell>
          <cell r="AY1626" t="str">
            <v>LTE HONOR X6 AZUL: 3 und / LTE IPHONE 11 64GB NEGRO: 10 und / LTE MOTO G22 NEGRO: 3 und / LTE NOKIA C21 AZUL: 5 und / LTE NOKIA G21 AZUL: 15 und / LTE SAMSUNG A03 AZUL: 4 und / LTE SAMSUNG A03 CORE NEGRO: 5 und / LTE SAMSUNG A03 NEGRO: 5 und / LTE SAMSUNG A23 AZUL: 3 und / LTE SAMSUNG A23 NEGRO + NITRO PORTABLE SPEAKER: 6 und / LTE XIAOMI REDMI NOTE 11 AZUL: 10 und</v>
          </cell>
          <cell r="AZ1626" t="str">
            <v>TERMINAL / TERMINAL ACCESORIO</v>
          </cell>
          <cell r="BA1626" t="str">
            <v/>
          </cell>
        </row>
        <row r="1627">
          <cell r="A1627" t="str">
            <v>2022-12783</v>
          </cell>
          <cell r="B1627" t="str">
            <v>MOVISTAR</v>
          </cell>
          <cell r="C1627">
            <v>44917</v>
          </cell>
          <cell r="D1627" t="str">
            <v>FLEXNET ECUADOR - MOVISTAR</v>
          </cell>
          <cell r="E1627" t="str">
            <v>CALLE 28 DE JUNIO S/N Y GARCIA MORENO ENTRADA LLANO GRANDE</v>
          </cell>
          <cell r="H1627" t="str">
            <v>170208</v>
          </cell>
          <cell r="I1627" t="str">
            <v>QUITO</v>
          </cell>
          <cell r="J1627" t="str">
            <v>PICHINCHA</v>
          </cell>
          <cell r="K1627" t="str">
            <v>AGENTE AE CELISTICS MALL DE LOS ANDES_KLEBER GRANDA_DANY IMBAQUINGO</v>
          </cell>
          <cell r="L1627" t="str">
            <v>AV. ATAHUALPA Y VÍCTOR HUGO, CENTRO COMERCIAL MALL DE LOS ANDES LOCAL #120.</v>
          </cell>
          <cell r="O1627" t="str">
            <v>AMBATO</v>
          </cell>
          <cell r="P1627" t="str">
            <v>AMBATO</v>
          </cell>
          <cell r="Q1627" t="str">
            <v>TUNGURAHUA</v>
          </cell>
          <cell r="R1627" t="str">
            <v>2022-12783</v>
          </cell>
          <cell r="W1627" t="str">
            <v>1792161037001</v>
          </cell>
          <cell r="X1627" t="str">
            <v>0992567346_094084829</v>
          </cell>
          <cell r="AA1627">
            <v>44917</v>
          </cell>
          <cell r="AD1627">
            <v>1</v>
          </cell>
          <cell r="AE1627">
            <v>1</v>
          </cell>
          <cell r="AH1627" t="str">
            <v>CC MALL DE LOS ANDES LOCAL 122123 AMBATO</v>
          </cell>
          <cell r="AI1627" t="str">
            <v>DESPACHO</v>
          </cell>
          <cell r="AJ1627" t="str">
            <v>Normal</v>
          </cell>
          <cell r="AL1627" t="str">
            <v>NO</v>
          </cell>
          <cell r="AN1627" t="str">
            <v>CELINDAMBAGE0878</v>
          </cell>
          <cell r="AP1627">
            <v>44917</v>
          </cell>
          <cell r="AR1627" t="str">
            <v>MOVISTAR_2022-12783</v>
          </cell>
          <cell r="AS1627">
            <v>323757</v>
          </cell>
          <cell r="AT1627" t="str">
            <v>D40</v>
          </cell>
          <cell r="AU1627" t="str">
            <v>INDIRECTO</v>
          </cell>
          <cell r="AV1627">
            <v>50</v>
          </cell>
          <cell r="AX1627" t="str">
            <v>ENTREGADO</v>
          </cell>
          <cell r="AY1627" t="str">
            <v>LTE HONOR X6 SILVER: 5 und / LTE IPHONE 11 64GB NEGRO: 5 und / LTE MOTO G22 NEGRO: 5 und / LTE NOKIA C21 AZUL: 5 und / LTE NOKIA G21 AZUL: 12 und / LTE SAMSUNG A13 NEGRO: 4 und / LTE SAMSUNG A23 AZUL: 4 und / LTE SAMSUNG A23 NEGRO + NITRO PORTABLE SPEAKER: 5 und / LTE XIAOMI REDMI NOTE 11S AZUL: 5 und</v>
          </cell>
          <cell r="AZ1627" t="str">
            <v>TERMINAL / TERMINAL ACCESORIO</v>
          </cell>
          <cell r="BA1627" t="str">
            <v/>
          </cell>
        </row>
        <row r="1628">
          <cell r="A1628" t="str">
            <v>2022-12784</v>
          </cell>
          <cell r="B1628" t="str">
            <v>MOVISTAR</v>
          </cell>
          <cell r="C1628">
            <v>44917</v>
          </cell>
          <cell r="D1628" t="str">
            <v>FLEXNET ECUADOR - MOVISTAR</v>
          </cell>
          <cell r="E1628" t="str">
            <v>CALLE 28 DE JUNIO S/N Y GARCIA MORENO ENTRADA LLANO GRANDE</v>
          </cell>
          <cell r="H1628" t="str">
            <v>170208</v>
          </cell>
          <cell r="I1628" t="str">
            <v>QUITO</v>
          </cell>
          <cell r="J1628" t="str">
            <v>PICHINCHA</v>
          </cell>
          <cell r="K1628" t="str">
            <v>AGENTE AE CELISTICS SAN LUIS_KLEBER GRANDA_DANY IMBAQUINGO</v>
          </cell>
          <cell r="L1628" t="str">
            <v>CAVS PREMIUM AUTOPISTA GRAL RUMIÑAHUI Y AV SAN LUIS</v>
          </cell>
          <cell r="O1628" t="str">
            <v>QUITO</v>
          </cell>
          <cell r="P1628" t="str">
            <v>QUITO</v>
          </cell>
          <cell r="Q1628" t="str">
            <v>PICHINCHA</v>
          </cell>
          <cell r="R1628" t="str">
            <v>2022-12784</v>
          </cell>
          <cell r="W1628" t="str">
            <v>1792161037001</v>
          </cell>
          <cell r="X1628" t="str">
            <v>0992567346_094084829</v>
          </cell>
          <cell r="AA1628">
            <v>44917</v>
          </cell>
          <cell r="AD1628">
            <v>1</v>
          </cell>
          <cell r="AE1628">
            <v>1</v>
          </cell>
          <cell r="AH1628" t="str">
            <v>PLANTA BAJA FRENTE A MARATHON</v>
          </cell>
          <cell r="AI1628" t="str">
            <v>DESPACHO</v>
          </cell>
          <cell r="AJ1628" t="str">
            <v>Normal</v>
          </cell>
          <cell r="AL1628" t="str">
            <v>NO</v>
          </cell>
          <cell r="AN1628" t="str">
            <v>CELINDQUIAGE0241</v>
          </cell>
          <cell r="AP1628">
            <v>44917</v>
          </cell>
          <cell r="AR1628" t="str">
            <v>MOVISTAR_2022-12784</v>
          </cell>
          <cell r="AS1628">
            <v>323756</v>
          </cell>
          <cell r="AT1628" t="str">
            <v>D40</v>
          </cell>
          <cell r="AU1628" t="str">
            <v>INDIRECTO</v>
          </cell>
          <cell r="AV1628">
            <v>58</v>
          </cell>
          <cell r="AX1628" t="str">
            <v>ENTREGADO</v>
          </cell>
          <cell r="AY1628" t="str">
            <v>LTE HONOR X6 SILVER: 4 und / LTE IPHONE 11 64GB NEGRO: 10 und / LTE NOKIA G21 AZUL: 15 und / LTE SAMSUNG A03 AZUL: 4 und / LTE SAMSUNG A03 CORE NEGRO: 4 und / LTE SAMSUNG A03 NEGRO: 5 und / LTE SAMSUNG A23 AZUL: 4 und / LTE SAMSUNG A23 NEGRO + NITRO PORTABLE SPEAKER: 7 und / LTE XIAOMI REDMI NOTE 11 AZUL: 5 und</v>
          </cell>
          <cell r="AZ1628" t="str">
            <v>TERMINAL / TERMINAL ACCESORIO</v>
          </cell>
          <cell r="BA1628" t="str">
            <v/>
          </cell>
        </row>
        <row r="1629">
          <cell r="A1629" t="str">
            <v>2022-12789</v>
          </cell>
          <cell r="B1629" t="str">
            <v>MOVISTAR</v>
          </cell>
          <cell r="C1629">
            <v>44917</v>
          </cell>
          <cell r="D1629" t="str">
            <v>FLEXNET ECUADOR - MOVISTAR</v>
          </cell>
          <cell r="E1629" t="str">
            <v>CALLE 28 DE JUNIO S/N Y GARCIA MORENO ENTRADA LLANO GRANDE</v>
          </cell>
          <cell r="H1629" t="str">
            <v>170208</v>
          </cell>
          <cell r="I1629" t="str">
            <v>QUITO</v>
          </cell>
          <cell r="J1629" t="str">
            <v>PICHINCHA</v>
          </cell>
          <cell r="K1629" t="str">
            <v>CELISTICS CAVS DAS AMBATO CENTRO_KLEBER GRANDA_DANY IMBAQUINGO</v>
          </cell>
          <cell r="L1629" t="str">
            <v>CALLE SUCRE ENTRE CALLE MERA Y MARTINEZ N 750</v>
          </cell>
          <cell r="O1629" t="str">
            <v>AMBATO</v>
          </cell>
          <cell r="P1629" t="str">
            <v>AMBATO</v>
          </cell>
          <cell r="Q1629" t="str">
            <v>TUNGURAHUA</v>
          </cell>
          <cell r="R1629" t="str">
            <v>2022-12789</v>
          </cell>
          <cell r="W1629" t="str">
            <v>1792161037001</v>
          </cell>
          <cell r="X1629" t="str">
            <v>0992567346_094084829</v>
          </cell>
          <cell r="AA1629">
            <v>44917</v>
          </cell>
          <cell r="AD1629">
            <v>1</v>
          </cell>
          <cell r="AE1629">
            <v>1</v>
          </cell>
          <cell r="AH1629" t="str">
            <v>DIAGONAL AL BANCO GUAYAQUIL AMBATO</v>
          </cell>
          <cell r="AI1629" t="str">
            <v>DESPACHO</v>
          </cell>
          <cell r="AJ1629" t="str">
            <v>Normal</v>
          </cell>
          <cell r="AL1629" t="str">
            <v>NO</v>
          </cell>
          <cell r="AN1629" t="str">
            <v>CELINDAMBCEL5660</v>
          </cell>
          <cell r="AP1629">
            <v>44917</v>
          </cell>
          <cell r="AR1629" t="str">
            <v>MOVISTAR_2022-12789</v>
          </cell>
          <cell r="AS1629">
            <v>323819</v>
          </cell>
          <cell r="AT1629" t="str">
            <v>D40</v>
          </cell>
          <cell r="AU1629" t="str">
            <v>INDIRECTO</v>
          </cell>
          <cell r="AV1629">
            <v>22</v>
          </cell>
          <cell r="AX1629" t="str">
            <v>ENTREGADO</v>
          </cell>
          <cell r="AY1629" t="str">
            <v>LTE HONOR X6 SILVER: 8 und / LTE IPHONE 11 64GB NEGRO: 8 und / LTE NOKIA G21 AZUL: 6 und</v>
          </cell>
          <cell r="AZ1629" t="str">
            <v>TERMINAL</v>
          </cell>
          <cell r="BA1629" t="str">
            <v/>
          </cell>
        </row>
        <row r="1630">
          <cell r="A1630" t="str">
            <v>2022-12790</v>
          </cell>
          <cell r="B1630" t="str">
            <v>MOVISTAR</v>
          </cell>
          <cell r="C1630">
            <v>44917</v>
          </cell>
          <cell r="D1630" t="str">
            <v>FLEXNET ECUADOR - MOVISTAR</v>
          </cell>
          <cell r="E1630" t="str">
            <v>CALLE 28 DE JUNIO S/N Y GARCIA MORENO ENTRADA LLANO GRANDE</v>
          </cell>
          <cell r="H1630" t="str">
            <v>170208</v>
          </cell>
          <cell r="I1630" t="str">
            <v>QUITO</v>
          </cell>
          <cell r="J1630" t="str">
            <v>PICHINCHA</v>
          </cell>
          <cell r="K1630" t="str">
            <v>PDV CELISTICS ISLA SAN LUIS_KLEBER GRANDA_DANY IMBAQUINGO</v>
          </cell>
          <cell r="L1630" t="str">
            <v>AV ILALO Y GENERAL ENRIQUEZ SECTOR RUMIÑAHUI CC SAN LUIS PRIMERA PLANTA</v>
          </cell>
          <cell r="O1630" t="str">
            <v>QUITO</v>
          </cell>
          <cell r="P1630" t="str">
            <v>QUITO</v>
          </cell>
          <cell r="Q1630" t="str">
            <v>PICHINCHA</v>
          </cell>
          <cell r="R1630" t="str">
            <v>2022-12790</v>
          </cell>
          <cell r="W1630" t="str">
            <v>1792161037001</v>
          </cell>
          <cell r="X1630" t="str">
            <v>0992567346_094084829</v>
          </cell>
          <cell r="AA1630">
            <v>44917</v>
          </cell>
          <cell r="AD1630">
            <v>1</v>
          </cell>
          <cell r="AE1630">
            <v>1</v>
          </cell>
          <cell r="AH1630" t="str">
            <v>CORREDOR PRINCIPAL FRENTE A CONCRESA JUNTO A LAS GRADAS ELECTRICAS</v>
          </cell>
          <cell r="AI1630" t="str">
            <v>DESPACHO</v>
          </cell>
          <cell r="AJ1630" t="str">
            <v>Normal</v>
          </cell>
          <cell r="AL1630" t="str">
            <v>NO</v>
          </cell>
          <cell r="AN1630" t="str">
            <v>CELINDQUIPDV9402</v>
          </cell>
          <cell r="AP1630">
            <v>44917</v>
          </cell>
          <cell r="AR1630" t="str">
            <v>MOVISTAR_2022-12790</v>
          </cell>
          <cell r="AS1630">
            <v>323823</v>
          </cell>
          <cell r="AT1630" t="str">
            <v>D40</v>
          </cell>
          <cell r="AU1630" t="str">
            <v>INDIRECTO</v>
          </cell>
          <cell r="AV1630">
            <v>9</v>
          </cell>
          <cell r="AX1630" t="str">
            <v>ENTREGADO</v>
          </cell>
          <cell r="AY1630" t="str">
            <v>LTE HONOR X6 SILVER: 3 und / LTE MOTO G22 NEGRO: 3 und / LTE NOKIA G21 AZUL: 3 und</v>
          </cell>
          <cell r="AZ1630" t="str">
            <v>TERMINAL</v>
          </cell>
          <cell r="BA1630" t="str">
            <v/>
          </cell>
        </row>
        <row r="1631">
          <cell r="A1631" t="str">
            <v>2022-12791</v>
          </cell>
          <cell r="B1631" t="str">
            <v>MOVISTAR</v>
          </cell>
          <cell r="C1631">
            <v>44917</v>
          </cell>
          <cell r="D1631" t="str">
            <v>FLEXNET ECUADOR - MOVISTAR</v>
          </cell>
          <cell r="E1631" t="str">
            <v>CALLE 28 DE JUNIO S/N Y GARCIA MORENO ENTRADA LLANO GRANDE</v>
          </cell>
          <cell r="H1631" t="str">
            <v>170208</v>
          </cell>
          <cell r="I1631" t="str">
            <v>QUITO</v>
          </cell>
          <cell r="J1631" t="str">
            <v>PICHINCHA</v>
          </cell>
          <cell r="K1631" t="str">
            <v>GRUPO ROMERO (C.C. MALL EL FORTIN)_ROMERO RODRIGUEZ MAURENY GEANELLA</v>
          </cell>
          <cell r="L1631" t="str">
            <v>AV PERIMETRAL CALLE CASUARINA CENTRO COMERCIAL  MALL DEL FORTIN</v>
          </cell>
          <cell r="O1631" t="str">
            <v>GUAYAQUIL</v>
          </cell>
          <cell r="P1631" t="str">
            <v>GUAYAQUIL</v>
          </cell>
          <cell r="Q1631" t="str">
            <v>GUAYAS</v>
          </cell>
          <cell r="R1631" t="str">
            <v>2022-12791</v>
          </cell>
          <cell r="W1631" t="str">
            <v>0993323705001</v>
          </cell>
          <cell r="X1631" t="str">
            <v>982387574</v>
          </cell>
          <cell r="AA1631">
            <v>44917</v>
          </cell>
          <cell r="AD1631">
            <v>1</v>
          </cell>
          <cell r="AE1631">
            <v>1</v>
          </cell>
          <cell r="AH1631" t="str">
            <v>0</v>
          </cell>
          <cell r="AI1631" t="str">
            <v>DESPACHO</v>
          </cell>
          <cell r="AJ1631" t="str">
            <v>Normal</v>
          </cell>
          <cell r="AL1631" t="str">
            <v>NO</v>
          </cell>
          <cell r="AN1631" t="str">
            <v>GRUINDGUAGRU12140</v>
          </cell>
          <cell r="AP1631">
            <v>44917</v>
          </cell>
          <cell r="AR1631" t="str">
            <v>MOVISTAR_2022-12791</v>
          </cell>
          <cell r="AS1631">
            <v>323821</v>
          </cell>
          <cell r="AT1631" t="str">
            <v>D40</v>
          </cell>
          <cell r="AU1631" t="str">
            <v>INDIRECTO</v>
          </cell>
          <cell r="AV1631">
            <v>71</v>
          </cell>
          <cell r="AX1631" t="str">
            <v>ENTREGADO</v>
          </cell>
          <cell r="AY1631" t="str">
            <v>LTE IPHONE 11 64GB NEGRO: 7 und / LTE MOTO G20 VERDE: 1 und / LTE MOTO G60S AZUL: 5 und / LTE NOKIA G21 AZUL: 15 und / LTE SAMSUNG A03 AZUL: 6 und / LTE SAMSUNG A03 NEGRO: 6 und / LTE SAMSUNG A13 AZUL: 4 und / LTE SAMSUNG A13 NEGRO: 4 und / LTE SAMSUNG A53 AZUL + KLIPXTREME SPEAKER: 1 und / LTE XIAOMI REDMI NOTE 11 AZUL: 12 und / LTE XIAOMI REDMI NOTE 11S AZUL: 10 und</v>
          </cell>
          <cell r="AZ1631" t="str">
            <v>TERMINAL / TERMINAL ACCESORIO</v>
          </cell>
          <cell r="BA1631" t="str">
            <v/>
          </cell>
        </row>
        <row r="1632">
          <cell r="A1632" t="str">
            <v>2022-12792</v>
          </cell>
          <cell r="B1632" t="str">
            <v>MOVISTAR</v>
          </cell>
          <cell r="C1632">
            <v>44917</v>
          </cell>
          <cell r="D1632" t="str">
            <v>FLEXNET ECUADOR - MOVISTAR</v>
          </cell>
          <cell r="E1632" t="str">
            <v>CALLE 28 DE JUNIO S/N Y GARCIA MORENO ENTRADA LLANO GRANDE</v>
          </cell>
          <cell r="H1632" t="str">
            <v>170208</v>
          </cell>
          <cell r="I1632" t="str">
            <v>QUITO</v>
          </cell>
          <cell r="J1632" t="str">
            <v>PICHINCHA</v>
          </cell>
          <cell r="K1632" t="str">
            <v>AE CELISTICS MALTERIA LATACUNGA_MARIA JOSE TOBAR ZAMBRANO</v>
          </cell>
          <cell r="L1632" t="str">
            <v>AV. ELOY ALFARO ENTRE CALLE GATAZO Y AV. MARCO AURELIO SUBIA, CENTRO COMERCIAL LA MALTERIA PLAZA, PLANTA BAJA, LOCAL PB-007</v>
          </cell>
          <cell r="O1632" t="str">
            <v>LATACUNGA</v>
          </cell>
          <cell r="P1632" t="str">
            <v>LATACUNGA</v>
          </cell>
          <cell r="Q1632" t="str">
            <v>COTOPAXI</v>
          </cell>
          <cell r="R1632" t="str">
            <v>2022-12792</v>
          </cell>
          <cell r="W1632" t="str">
            <v>1306571512</v>
          </cell>
          <cell r="X1632" t="str">
            <v>983508879</v>
          </cell>
          <cell r="AA1632">
            <v>44917</v>
          </cell>
          <cell r="AD1632">
            <v>1</v>
          </cell>
          <cell r="AE1632">
            <v>1</v>
          </cell>
          <cell r="AH1632" t="str">
            <v>0</v>
          </cell>
          <cell r="AI1632" t="str">
            <v>DESPACHO</v>
          </cell>
          <cell r="AJ1632" t="str">
            <v>Normal</v>
          </cell>
          <cell r="AL1632" t="str">
            <v>NO</v>
          </cell>
          <cell r="AN1632" t="str">
            <v>CELINDLATAEC16518</v>
          </cell>
          <cell r="AP1632">
            <v>44917</v>
          </cell>
          <cell r="AR1632" t="str">
            <v>MOVISTAR_2022-12792</v>
          </cell>
          <cell r="AS1632">
            <v>323825</v>
          </cell>
          <cell r="AT1632" t="str">
            <v>D40</v>
          </cell>
          <cell r="AU1632" t="str">
            <v>INDIRECTO</v>
          </cell>
          <cell r="AV1632">
            <v>44</v>
          </cell>
          <cell r="AX1632" t="str">
            <v>ENTREGADO</v>
          </cell>
          <cell r="AY1632" t="str">
            <v>LTE IPHONE 11 64GB NEGRO: 8 und / LTE MOTO E32 PLATA + EARPHONE WITH IN-EAR: 5 und / LTE MOTO G22 NEGRO: 3 und / LTE NOKIA C21 AZUL: 4 und / LTE NOKIA G21 AZUL: 4 und / LTE SAMSUNG A13 AZUL: 5 und / LTE SAMSUNG A23 NEGRO + NITRO PORTABLE SPEAKER: 3 und / LTE SAMSUNG A33 5G AZUL: 3 und / LTE SAMSUNG A33 5G NEGRO: 1 und / LTE XIAOMI REDMI NOTE 11 AZUL: 3 und / LTE XIAOMI REDMI NOTE 11S AZUL: 5 und</v>
          </cell>
          <cell r="AZ1632" t="str">
            <v>TERMINAL / TERMINAL ACCESORIO</v>
          </cell>
          <cell r="BA1632" t="str">
            <v/>
          </cell>
        </row>
        <row r="1633">
          <cell r="A1633" t="str">
            <v>2022-12793</v>
          </cell>
          <cell r="B1633" t="str">
            <v>MOVISTAR</v>
          </cell>
          <cell r="C1633">
            <v>44917</v>
          </cell>
          <cell r="D1633" t="str">
            <v>FLEXNET ECUADOR - MOVISTAR</v>
          </cell>
          <cell r="E1633" t="str">
            <v>CALLE 28 DE JUNIO S/N Y GARCIA MORENO ENTRADA LLANO GRANDE</v>
          </cell>
          <cell r="H1633" t="str">
            <v>170208</v>
          </cell>
          <cell r="I1633" t="str">
            <v>QUITO</v>
          </cell>
          <cell r="J1633" t="str">
            <v>PICHINCHA</v>
          </cell>
          <cell r="K1633" t="str">
            <v>CORPORATIVO ROMERO RYRTECH S.A.S (SHOPPING QUEVEDO)_MAURENY ROMERO</v>
          </cell>
          <cell r="L1633" t="str">
            <v>KM 1.5 VIA A STO DOMINGO Y PATRIA NUEVA, AV. WALTER ANDRADE</v>
          </cell>
          <cell r="O1633" t="str">
            <v>QUEVEDO</v>
          </cell>
          <cell r="P1633" t="str">
            <v>QUEVEDO</v>
          </cell>
          <cell r="Q1633" t="str">
            <v>LOS RIOS</v>
          </cell>
          <cell r="R1633" t="str">
            <v>2022-12793</v>
          </cell>
          <cell r="W1633" t="str">
            <v>0993323705001</v>
          </cell>
          <cell r="X1633" t="str">
            <v>982387574</v>
          </cell>
          <cell r="AA1633">
            <v>44917</v>
          </cell>
          <cell r="AD1633">
            <v>1</v>
          </cell>
          <cell r="AE1633">
            <v>1</v>
          </cell>
          <cell r="AH1633" t="str">
            <v>0</v>
          </cell>
          <cell r="AI1633" t="str">
            <v>DESPACHO</v>
          </cell>
          <cell r="AJ1633" t="str">
            <v>Normal</v>
          </cell>
          <cell r="AL1633" t="str">
            <v>NO</v>
          </cell>
          <cell r="AN1633" t="str">
            <v>GRUINDQUECOR12666</v>
          </cell>
          <cell r="AP1633">
            <v>44917</v>
          </cell>
          <cell r="AR1633" t="str">
            <v>MOVISTAR_2022-12793</v>
          </cell>
          <cell r="AS1633">
            <v>323820</v>
          </cell>
          <cell r="AT1633" t="str">
            <v>D40</v>
          </cell>
          <cell r="AU1633" t="str">
            <v>INDIRECTO</v>
          </cell>
          <cell r="AV1633">
            <v>23</v>
          </cell>
          <cell r="AX1633" t="str">
            <v>ENTREGADO</v>
          </cell>
          <cell r="AY1633" t="str">
            <v>LTE IPHONE 11 64GB NEGRO: 7 und / LTE IPHONE 13 128GB NEGRO: 1 und / LTE NOKIA G11+ GRIS + WIRELESS HEADPHONE P47: 5 und / LTE TCL 20 E AZUL: 2 und / LTE XIAOMI REDMI 10C 128GB GRIS: 8 und</v>
          </cell>
          <cell r="AZ1633" t="str">
            <v>TERMINAL / TERMINAL ACCESORIO</v>
          </cell>
          <cell r="BA1633" t="str">
            <v/>
          </cell>
        </row>
        <row r="1634">
          <cell r="A1634" t="str">
            <v>2022-12794</v>
          </cell>
          <cell r="B1634" t="str">
            <v>MOVISTAR</v>
          </cell>
          <cell r="C1634">
            <v>44917</v>
          </cell>
          <cell r="D1634" t="str">
            <v>FLEXNET ECUADOR - MOVISTAR</v>
          </cell>
          <cell r="E1634" t="str">
            <v>CALLE 28 DE JUNIO S/N Y GARCIA MORENO ENTRADA LLANO GRANDE</v>
          </cell>
          <cell r="H1634" t="str">
            <v>170208</v>
          </cell>
          <cell r="I1634" t="str">
            <v>QUITO</v>
          </cell>
          <cell r="J1634" t="str">
            <v>PICHINCHA</v>
          </cell>
          <cell r="K1634" t="str">
            <v>AE CELISTICS CCI_KLEBER GRANDA_DANY IMBAQUINGO</v>
          </cell>
          <cell r="L1634" t="str">
            <v>AV AMAZONAS Y NACIONES UNIDAS CENTRO COMERCIAL IÑAQUITO LC 223 224</v>
          </cell>
          <cell r="O1634" t="str">
            <v>QUITO</v>
          </cell>
          <cell r="P1634" t="str">
            <v>QUITO</v>
          </cell>
          <cell r="Q1634" t="str">
            <v>PICHINCHA</v>
          </cell>
          <cell r="R1634" t="str">
            <v>2022-12794</v>
          </cell>
          <cell r="W1634" t="str">
            <v>1792161037001</v>
          </cell>
          <cell r="X1634" t="str">
            <v>0992567346_094084829</v>
          </cell>
          <cell r="AA1634">
            <v>44917</v>
          </cell>
          <cell r="AD1634">
            <v>1</v>
          </cell>
          <cell r="AE1634">
            <v>1</v>
          </cell>
          <cell r="AH1634" t="str">
            <v>CENTRO COMERCIAL IÑAQUITO LC 223224</v>
          </cell>
          <cell r="AI1634" t="str">
            <v>DESPACHO</v>
          </cell>
          <cell r="AJ1634" t="str">
            <v>Normal</v>
          </cell>
          <cell r="AL1634" t="str">
            <v>NO</v>
          </cell>
          <cell r="AN1634" t="str">
            <v>CELINDQUIAEC7318</v>
          </cell>
          <cell r="AP1634">
            <v>44917</v>
          </cell>
          <cell r="AR1634" t="str">
            <v>MOVISTAR_2022-12794</v>
          </cell>
          <cell r="AS1634">
            <v>323749</v>
          </cell>
          <cell r="AT1634" t="str">
            <v>D40</v>
          </cell>
          <cell r="AU1634" t="str">
            <v>INDIRECTO</v>
          </cell>
          <cell r="AV1634">
            <v>700</v>
          </cell>
          <cell r="AX1634" t="str">
            <v>ENTREGADO</v>
          </cell>
          <cell r="AY1634" t="str">
            <v>HALFSIM MOVISTAR: 700 und</v>
          </cell>
          <cell r="AZ1634" t="str">
            <v>SIMCARD</v>
          </cell>
          <cell r="BA1634" t="str">
            <v/>
          </cell>
        </row>
        <row r="1635">
          <cell r="A1635" t="str">
            <v>2022-12795</v>
          </cell>
          <cell r="B1635" t="str">
            <v>MOVISTAR</v>
          </cell>
          <cell r="C1635">
            <v>44917</v>
          </cell>
          <cell r="D1635" t="str">
            <v>FLEXNET ECUADOR - MOVISTAR</v>
          </cell>
          <cell r="E1635" t="str">
            <v>CALLE 28 DE JUNIO S/N Y GARCIA MORENO ENTRADA LLANO GRANDE</v>
          </cell>
          <cell r="H1635" t="str">
            <v>170208</v>
          </cell>
          <cell r="I1635" t="str">
            <v>QUITO</v>
          </cell>
          <cell r="J1635" t="str">
            <v>PICHINCHA</v>
          </cell>
          <cell r="K1635" t="str">
            <v>AE CELISTICS QUICENTRO SUR_KLEBER GRANDA_DANY IMBAQUINGO</v>
          </cell>
          <cell r="L1635" t="str">
            <v>MORAN VALVERDE Y TENIENTE HUGO ORTIZ CC QUICENTRO SHOPPING SUR N 1 LOCAL 91 – 92 JUNTO A MEGAMAXI</v>
          </cell>
          <cell r="O1635" t="str">
            <v>QUITO</v>
          </cell>
          <cell r="P1635" t="str">
            <v>QUITO</v>
          </cell>
          <cell r="Q1635" t="str">
            <v>PICHINCHA</v>
          </cell>
          <cell r="R1635" t="str">
            <v>2022-12795</v>
          </cell>
          <cell r="W1635" t="str">
            <v>1792161037001</v>
          </cell>
          <cell r="X1635" t="str">
            <v>0992567346_094084829</v>
          </cell>
          <cell r="AA1635">
            <v>44917</v>
          </cell>
          <cell r="AD1635">
            <v>1</v>
          </cell>
          <cell r="AE1635">
            <v>1</v>
          </cell>
          <cell r="AH1635" t="str">
            <v>CC QUICENTRO SHOPPING SUR N 1 LOCAL 91 – 92 JUNTO A MEGAMAXI</v>
          </cell>
          <cell r="AI1635" t="str">
            <v>DESPACHO</v>
          </cell>
          <cell r="AJ1635" t="str">
            <v>Normal</v>
          </cell>
          <cell r="AL1635" t="str">
            <v>NO</v>
          </cell>
          <cell r="AN1635" t="str">
            <v>CELINDQUIAEC10018</v>
          </cell>
          <cell r="AP1635">
            <v>44917</v>
          </cell>
          <cell r="AR1635" t="str">
            <v>MOVISTAR_2022-12795</v>
          </cell>
          <cell r="AS1635">
            <v>323742</v>
          </cell>
          <cell r="AT1635" t="str">
            <v>D40</v>
          </cell>
          <cell r="AU1635" t="str">
            <v>INDIRECTO</v>
          </cell>
          <cell r="AV1635">
            <v>1000</v>
          </cell>
          <cell r="AX1635" t="str">
            <v>ENTREGADO</v>
          </cell>
          <cell r="AY1635" t="str">
            <v>HALFSIM MOVISTAR: 1000 und</v>
          </cell>
          <cell r="AZ1635" t="str">
            <v>SIMCARD</v>
          </cell>
          <cell r="BA1635" t="str">
            <v/>
          </cell>
        </row>
        <row r="1636">
          <cell r="A1636" t="str">
            <v>2022-12796</v>
          </cell>
          <cell r="B1636" t="str">
            <v>MOVISTAR</v>
          </cell>
          <cell r="C1636">
            <v>44917</v>
          </cell>
          <cell r="D1636" t="str">
            <v>FLEXNET ECUADOR - MOVISTAR</v>
          </cell>
          <cell r="E1636" t="str">
            <v>CALLE 28 DE JUNIO S/N Y GARCIA MORENO ENTRADA LLANO GRANDE</v>
          </cell>
          <cell r="H1636" t="str">
            <v>170208</v>
          </cell>
          <cell r="I1636" t="str">
            <v>QUITO</v>
          </cell>
          <cell r="J1636" t="str">
            <v>PICHINCHA</v>
          </cell>
          <cell r="K1636" t="str">
            <v>AGENTE AE CELISTICS EL RECREO QUITO_KLEBER GRANDA_DANY IMBAQUINGO</v>
          </cell>
          <cell r="L1636" t="str">
            <v>FRANQUICIA PEDRO VICENTE MALDONADO 510194 Y CALVAS CC RECREO OF P106</v>
          </cell>
          <cell r="O1636" t="str">
            <v>QUITO</v>
          </cell>
          <cell r="P1636" t="str">
            <v>QUITO</v>
          </cell>
          <cell r="Q1636" t="str">
            <v>PICHINCHA</v>
          </cell>
          <cell r="R1636" t="str">
            <v>2022-12796</v>
          </cell>
          <cell r="W1636" t="str">
            <v>1792161037001</v>
          </cell>
          <cell r="X1636" t="str">
            <v>0992567346_094084829</v>
          </cell>
          <cell r="AA1636">
            <v>44917</v>
          </cell>
          <cell r="AD1636">
            <v>1</v>
          </cell>
          <cell r="AE1636">
            <v>1</v>
          </cell>
          <cell r="AH1636" t="str">
            <v>CC RECREO OF P106</v>
          </cell>
          <cell r="AI1636" t="str">
            <v>DESPACHO</v>
          </cell>
          <cell r="AJ1636" t="str">
            <v>Normal</v>
          </cell>
          <cell r="AL1636" t="str">
            <v>NO</v>
          </cell>
          <cell r="AN1636" t="str">
            <v>CELINDQUIAGE0251</v>
          </cell>
          <cell r="AP1636">
            <v>44917</v>
          </cell>
          <cell r="AR1636" t="str">
            <v>MOVISTAR_2022-12796</v>
          </cell>
          <cell r="AS1636">
            <v>323746</v>
          </cell>
          <cell r="AT1636" t="str">
            <v>D40</v>
          </cell>
          <cell r="AU1636" t="str">
            <v>INDIRECTO</v>
          </cell>
          <cell r="AV1636">
            <v>700</v>
          </cell>
          <cell r="AX1636" t="str">
            <v>ENTREGADO</v>
          </cell>
          <cell r="AY1636" t="str">
            <v>HALFSIM MOVISTAR: 700 und</v>
          </cell>
          <cell r="AZ1636" t="str">
            <v>SIMCARD</v>
          </cell>
          <cell r="BA1636" t="str">
            <v/>
          </cell>
        </row>
        <row r="1637">
          <cell r="A1637" t="str">
            <v>2022-12797</v>
          </cell>
          <cell r="B1637" t="str">
            <v>MOVISTAR</v>
          </cell>
          <cell r="C1637">
            <v>44917</v>
          </cell>
          <cell r="D1637" t="str">
            <v>FLEXNET ECUADOR - MOVISTAR</v>
          </cell>
          <cell r="E1637" t="str">
            <v>CALLE 28 DE JUNIO S/N Y GARCIA MORENO ENTRADA LLANO GRANDE</v>
          </cell>
          <cell r="H1637" t="str">
            <v>170208</v>
          </cell>
          <cell r="I1637" t="str">
            <v>QUITO</v>
          </cell>
          <cell r="J1637" t="str">
            <v>PICHINCHA</v>
          </cell>
          <cell r="K1637" t="str">
            <v>AGENTE AE CELISTICS MALL DE LOS ANDES_KLEBER GRANDA_DANY IMBAQUINGO</v>
          </cell>
          <cell r="L1637" t="str">
            <v>AV. ATAHUALPA Y VÍCTOR HUGO, CENTRO COMERCIAL MALL DE LOS ANDES LOCAL #120.</v>
          </cell>
          <cell r="O1637" t="str">
            <v>AMBATO</v>
          </cell>
          <cell r="P1637" t="str">
            <v>AMBATO</v>
          </cell>
          <cell r="Q1637" t="str">
            <v>TUNGURAHUA</v>
          </cell>
          <cell r="R1637" t="str">
            <v>2022-12797</v>
          </cell>
          <cell r="W1637" t="str">
            <v>1792161037001</v>
          </cell>
          <cell r="X1637" t="str">
            <v>0992567346_094084829</v>
          </cell>
          <cell r="AA1637">
            <v>44917</v>
          </cell>
          <cell r="AD1637">
            <v>1</v>
          </cell>
          <cell r="AE1637">
            <v>1</v>
          </cell>
          <cell r="AH1637" t="str">
            <v>CC MALL DE LOS ANDES LOCAL 122123 AMBATO</v>
          </cell>
          <cell r="AI1637" t="str">
            <v>DESPACHO</v>
          </cell>
          <cell r="AJ1637" t="str">
            <v>Normal</v>
          </cell>
          <cell r="AL1637" t="str">
            <v>NO</v>
          </cell>
          <cell r="AN1637" t="str">
            <v>CELINDAMBAGE0878</v>
          </cell>
          <cell r="AP1637">
            <v>44917</v>
          </cell>
          <cell r="AR1637" t="str">
            <v>MOVISTAR_2022-12797</v>
          </cell>
          <cell r="AS1637">
            <v>323744</v>
          </cell>
          <cell r="AT1637" t="str">
            <v>D40</v>
          </cell>
          <cell r="AU1637" t="str">
            <v>INDIRECTO</v>
          </cell>
          <cell r="AV1637">
            <v>600</v>
          </cell>
          <cell r="AX1637" t="str">
            <v>ENTREGADO</v>
          </cell>
          <cell r="AY1637" t="str">
            <v>HALFSIM MOVISTAR: 600 und</v>
          </cell>
          <cell r="AZ1637" t="str">
            <v>SIMCARD</v>
          </cell>
          <cell r="BA1637" t="str">
            <v/>
          </cell>
        </row>
        <row r="1638">
          <cell r="A1638" t="str">
            <v>2022-12798</v>
          </cell>
          <cell r="B1638" t="str">
            <v>MOVISTAR</v>
          </cell>
          <cell r="C1638">
            <v>44917</v>
          </cell>
          <cell r="D1638" t="str">
            <v>FLEXNET ECUADOR - MOVISTAR</v>
          </cell>
          <cell r="E1638" t="str">
            <v>CALLE 28 DE JUNIO S/N Y GARCIA MORENO ENTRADA LLANO GRANDE</v>
          </cell>
          <cell r="H1638" t="str">
            <v>170208</v>
          </cell>
          <cell r="I1638" t="str">
            <v>QUITO</v>
          </cell>
          <cell r="J1638" t="str">
            <v>PICHINCHA</v>
          </cell>
          <cell r="K1638" t="str">
            <v>AGENTE AE CELISTICS SAN LUIS_KLEBER GRANDA_DANY IMBAQUINGO</v>
          </cell>
          <cell r="L1638" t="str">
            <v>CAVS PREMIUM AUTOPISTA GRAL RUMIÑAHUI Y AV SAN LUIS</v>
          </cell>
          <cell r="O1638" t="str">
            <v>QUITO</v>
          </cell>
          <cell r="P1638" t="str">
            <v>QUITO</v>
          </cell>
          <cell r="Q1638" t="str">
            <v>PICHINCHA</v>
          </cell>
          <cell r="R1638" t="str">
            <v>2022-12798</v>
          </cell>
          <cell r="W1638" t="str">
            <v>1792161037001</v>
          </cell>
          <cell r="X1638" t="str">
            <v>0992567346_094084829</v>
          </cell>
          <cell r="AA1638">
            <v>44917</v>
          </cell>
          <cell r="AD1638">
            <v>1</v>
          </cell>
          <cell r="AE1638">
            <v>1</v>
          </cell>
          <cell r="AH1638" t="str">
            <v>PLANTA BAJA FRENTE A MARATHON</v>
          </cell>
          <cell r="AI1638" t="str">
            <v>DESPACHO</v>
          </cell>
          <cell r="AJ1638" t="str">
            <v>Normal</v>
          </cell>
          <cell r="AL1638" t="str">
            <v>NO</v>
          </cell>
          <cell r="AN1638" t="str">
            <v>CELINDQUIAGE0241</v>
          </cell>
          <cell r="AP1638">
            <v>44917</v>
          </cell>
          <cell r="AR1638" t="str">
            <v>MOVISTAR_2022-12798</v>
          </cell>
          <cell r="AS1638">
            <v>323748</v>
          </cell>
          <cell r="AT1638" t="str">
            <v>D40</v>
          </cell>
          <cell r="AU1638" t="str">
            <v>INDIRECTO</v>
          </cell>
          <cell r="AV1638">
            <v>1000</v>
          </cell>
          <cell r="AX1638" t="str">
            <v>ENTREGADO</v>
          </cell>
          <cell r="AY1638" t="str">
            <v>HALFSIM MOVISTAR: 1000 und</v>
          </cell>
          <cell r="AZ1638" t="str">
            <v>SIMCARD</v>
          </cell>
          <cell r="BA1638" t="str">
            <v/>
          </cell>
        </row>
        <row r="1639">
          <cell r="A1639" t="str">
            <v>2022-12799</v>
          </cell>
          <cell r="B1639" t="str">
            <v>MOVISTAR</v>
          </cell>
          <cell r="C1639">
            <v>44917</v>
          </cell>
          <cell r="D1639" t="str">
            <v>FLEXNET ECUADOR - MOVISTAR</v>
          </cell>
          <cell r="E1639" t="str">
            <v>CALLE 28 DE JUNIO S/N Y GARCIA MORENO ENTRADA LLANO GRANDE</v>
          </cell>
          <cell r="H1639" t="str">
            <v>170208</v>
          </cell>
          <cell r="I1639" t="str">
            <v>QUITO</v>
          </cell>
          <cell r="J1639" t="str">
            <v>PICHINCHA</v>
          </cell>
          <cell r="K1639" t="str">
            <v>CC PASEO SHOPPING (DANICELL)_DANIELA BARRAZUETA</v>
          </cell>
          <cell r="L1639" t="str">
            <v>DV VIA MACHALA – PASAJE EN EL KM 1 ½ CENTRO COMERCIAL PASEO SHOPPING MACHALA MACHALA EL ORO</v>
          </cell>
          <cell r="O1639" t="str">
            <v>MACHALA</v>
          </cell>
          <cell r="P1639" t="str">
            <v>MACHALA</v>
          </cell>
          <cell r="Q1639" t="str">
            <v>EL ORO</v>
          </cell>
          <cell r="R1639" t="str">
            <v>2022-12799</v>
          </cell>
          <cell r="W1639" t="str">
            <v>0791758629001</v>
          </cell>
          <cell r="X1639" t="str">
            <v>984167915</v>
          </cell>
          <cell r="AA1639">
            <v>44917</v>
          </cell>
          <cell r="AD1639">
            <v>1</v>
          </cell>
          <cell r="AE1639">
            <v>1</v>
          </cell>
          <cell r="AH1639" t="str">
            <v> </v>
          </cell>
          <cell r="AI1639" t="str">
            <v>DESPACHO</v>
          </cell>
          <cell r="AJ1639" t="str">
            <v>Normal</v>
          </cell>
          <cell r="AL1639" t="str">
            <v>NO</v>
          </cell>
          <cell r="AN1639" t="str">
            <v>DANINDMACCCP0304</v>
          </cell>
          <cell r="AP1639">
            <v>44917</v>
          </cell>
          <cell r="AR1639" t="str">
            <v>MOVISTAR_2022-12799</v>
          </cell>
          <cell r="AS1639">
            <v>323824</v>
          </cell>
          <cell r="AT1639" t="str">
            <v>D40</v>
          </cell>
          <cell r="AU1639" t="str">
            <v>INDIRECTO</v>
          </cell>
          <cell r="AV1639">
            <v>22</v>
          </cell>
          <cell r="AX1639" t="str">
            <v>ENTREGADO</v>
          </cell>
          <cell r="AY1639" t="str">
            <v>LTE HONOR X6 AZUL: 3 und / LTE IPHONE 11 64GB NEGRO: 2 und / LTE NOKIA G21 AZUL: 3 und / LTE SAMSUNG A23 NEGRO + NITRO PORTABLE SPEAKER: 3 und / LTE SAMSUNG A33 5G AZUL: 2 und / LTE SAMSUNG S21 FE GRIS: 2 und / LTE XIAOMI REDMI 10A 64GB AZUL: 1 und / LTE XIAOMI REDMI 10A 64GB SILVER: 2 und / LTE XIAOMI REDMI 10C 128GB GRIS: 2 und / LTE XIAOMI REDMI 9C GRIS: 1 und / LTE XIAOMI REDMI NOTE 8 2021 GRIS: 1 und</v>
          </cell>
          <cell r="AZ1639" t="str">
            <v>TERMINAL / TERMINAL ACCESORIO</v>
          </cell>
          <cell r="BA1639" t="str">
            <v/>
          </cell>
        </row>
        <row r="1640">
          <cell r="A1640" t="str">
            <v>2022-12800</v>
          </cell>
          <cell r="B1640" t="str">
            <v>MOVISTAR</v>
          </cell>
          <cell r="C1640">
            <v>44917</v>
          </cell>
          <cell r="D1640" t="str">
            <v>FLEXNET ECUADOR - MOVISTAR</v>
          </cell>
          <cell r="E1640" t="str">
            <v>CALLE 28 DE JUNIO S/N Y GARCIA MORENO ENTRADA LLANO GRANDE</v>
          </cell>
          <cell r="H1640" t="str">
            <v>170208</v>
          </cell>
          <cell r="I1640" t="str">
            <v>QUITO</v>
          </cell>
          <cell r="J1640" t="str">
            <v>PICHINCHA</v>
          </cell>
          <cell r="K1640" t="str">
            <v>PDV IBS RIOCENTRO 6 DE DICIEMBRE_JOSE LUIS CORAL MOLINA</v>
          </cell>
          <cell r="L1640" t="str">
            <v>AV. 6 DE DICIEMBRE Y TOMAS DE BERLANGA ESQUINA, CC COMERCIAL RIOCENTRO 6 DE DICIEMBRE, LOCAL 128 PLANTA PRIMER PISO</v>
          </cell>
          <cell r="O1640" t="str">
            <v>QUITO</v>
          </cell>
          <cell r="P1640" t="str">
            <v>QUITO</v>
          </cell>
          <cell r="Q1640" t="str">
            <v>PICHINCHA</v>
          </cell>
          <cell r="R1640" t="str">
            <v>2022-12800</v>
          </cell>
          <cell r="W1640" t="str">
            <v>1722149620</v>
          </cell>
          <cell r="X1640" t="str">
            <v>980508973</v>
          </cell>
          <cell r="AA1640">
            <v>44917</v>
          </cell>
          <cell r="AD1640">
            <v>1</v>
          </cell>
          <cell r="AE1640">
            <v>1</v>
          </cell>
          <cell r="AH1640" t="str">
            <v>0</v>
          </cell>
          <cell r="AI1640" t="str">
            <v>DESPACHO</v>
          </cell>
          <cell r="AJ1640" t="str">
            <v>Normal</v>
          </cell>
          <cell r="AL1640" t="str">
            <v>NO</v>
          </cell>
          <cell r="AN1640" t="str">
            <v>IBSINDQUIPDV15518</v>
          </cell>
          <cell r="AP1640">
            <v>44917</v>
          </cell>
          <cell r="AR1640" t="str">
            <v>MOVISTAR_2022-12800</v>
          </cell>
          <cell r="AS1640">
            <v>323747</v>
          </cell>
          <cell r="AT1640" t="str">
            <v>D40</v>
          </cell>
          <cell r="AU1640" t="str">
            <v>INDIRECTO</v>
          </cell>
          <cell r="AV1640">
            <v>208</v>
          </cell>
          <cell r="AX1640" t="str">
            <v>ENTREGADO</v>
          </cell>
          <cell r="AY1640" t="str">
            <v>HALFSIM MOVISTAR: 200 und / LTE MOTO G22 NEGRO: 3 und / LTE NOKIA G21 AZUL: 5 und</v>
          </cell>
          <cell r="AZ1640" t="str">
            <v>SIMCARD / TERMINAL</v>
          </cell>
          <cell r="BA1640" t="str">
            <v/>
          </cell>
        </row>
        <row r="1641">
          <cell r="A1641" t="str">
            <v>2022-12801</v>
          </cell>
          <cell r="B1641" t="str">
            <v>MOVISTAR</v>
          </cell>
          <cell r="C1641">
            <v>44917</v>
          </cell>
          <cell r="D1641" t="str">
            <v>FLEXNET ECUADOR - MOVISTAR</v>
          </cell>
          <cell r="E1641" t="str">
            <v>CALLE 28 DE JUNIO S/N Y GARCIA MORENO ENTRADA LLANO GRANDE</v>
          </cell>
          <cell r="H1641" t="str">
            <v>170208</v>
          </cell>
          <cell r="I1641" t="str">
            <v>QUITO</v>
          </cell>
          <cell r="J1641" t="str">
            <v>PICHINCHA</v>
          </cell>
          <cell r="K1641" t="str">
            <v>ISLA DANICELL PASEO SHOPPING MACHALA_ANA ISABEL GOMEZ ARCE</v>
          </cell>
          <cell r="L1641" t="str">
            <v>AVE. 25 DE JUNIO KM 1 Y 12 VIA PSJ., C.C. PASEO SHOPPING MACHALA, ISLA MOVISTAR FRENTE A PHARMACYS</v>
          </cell>
          <cell r="O1641" t="str">
            <v>MACHALA</v>
          </cell>
          <cell r="P1641" t="str">
            <v>MACHALA</v>
          </cell>
          <cell r="Q1641" t="str">
            <v>EL ORO</v>
          </cell>
          <cell r="R1641" t="str">
            <v>2022-12801</v>
          </cell>
          <cell r="W1641" t="str">
            <v>0</v>
          </cell>
          <cell r="X1641" t="str">
            <v>987108047</v>
          </cell>
          <cell r="AA1641">
            <v>44917</v>
          </cell>
          <cell r="AD1641">
            <v>1</v>
          </cell>
          <cell r="AE1641">
            <v>1</v>
          </cell>
          <cell r="AH1641" t="str">
            <v> </v>
          </cell>
          <cell r="AI1641" t="str">
            <v>DESPACHO</v>
          </cell>
          <cell r="AJ1641" t="str">
            <v>Normal</v>
          </cell>
          <cell r="AL1641" t="str">
            <v>NO</v>
          </cell>
          <cell r="AN1641" t="str">
            <v>DANINDMACISL10658</v>
          </cell>
          <cell r="AP1641">
            <v>44917</v>
          </cell>
          <cell r="AR1641" t="str">
            <v>MOVISTAR_2022-12801</v>
          </cell>
          <cell r="AS1641">
            <v>323822</v>
          </cell>
          <cell r="AT1641" t="str">
            <v>D40</v>
          </cell>
          <cell r="AU1641" t="str">
            <v>INDIRECTO</v>
          </cell>
          <cell r="AV1641">
            <v>18</v>
          </cell>
          <cell r="AX1641" t="str">
            <v>ENTREGADO</v>
          </cell>
          <cell r="AY1641" t="str">
            <v>LTE MOTO E32 PLATA + EARPHONE WITH IN-EAR: 1 und / LTE NOKIA G21 AZUL: 3 und / LTE SAMSUNG A13 AZUL: 2 und / LTE SAMSUNG A23 AZUL: 2 und / LTE SAMSUNG S21 FE VERDE: 2 und / LTE XIAOMI REDMI 10A 64GB SILVER: 2 und / LTE XIAOMI REDMI 10C 128GB GRIS: 2 und / LTE XIAOMI REDMI 9C GRIS: 1 und / LTE XIAOMI REDMI NOTE 11 AZUL: 2 und / LTE XIAOMI REDMI NOTE 11S AZUL: 1 und</v>
          </cell>
          <cell r="AZ1641" t="str">
            <v>TERMINAL / TERMINAL ACCESORIO</v>
          </cell>
          <cell r="BA1641" t="str">
            <v/>
          </cell>
        </row>
        <row r="1642">
          <cell r="A1642" t="str">
            <v>2022-12802</v>
          </cell>
          <cell r="B1642" t="str">
            <v>MOVISTAR</v>
          </cell>
          <cell r="C1642">
            <v>44917</v>
          </cell>
          <cell r="D1642" t="str">
            <v>FLEXNET ECUADOR - MOVISTAR</v>
          </cell>
          <cell r="E1642" t="str">
            <v>CALLE 28 DE JUNIO S/N Y GARCIA MORENO ENTRADA LLANO GRANDE</v>
          </cell>
          <cell r="H1642" t="str">
            <v>170208</v>
          </cell>
          <cell r="I1642" t="str">
            <v>QUITO</v>
          </cell>
          <cell r="J1642" t="str">
            <v>PICHINCHA</v>
          </cell>
          <cell r="K1642" t="str">
            <v>AE NORPHONE 9 DE OCT_LOURDES BRAVO</v>
          </cell>
          <cell r="L1642" t="str">
            <v>9 DE OCTUBRE ENTRE PEDRO CARBO Y GENERAL CORDOVA, EDIFICIO SAN FRANCISCO 300 LOCAL NO. 8 PLANTA BAJA (PARTE EXTERIOR)</v>
          </cell>
          <cell r="O1642" t="str">
            <v>GUAYAQUIL</v>
          </cell>
          <cell r="P1642" t="str">
            <v>GUAYAQUIL</v>
          </cell>
          <cell r="Q1642" t="str">
            <v>GUAYAS</v>
          </cell>
          <cell r="R1642" t="str">
            <v>2022-12802</v>
          </cell>
          <cell r="W1642" t="str">
            <v>1091717898001</v>
          </cell>
          <cell r="X1642" t="str">
            <v>0984246089</v>
          </cell>
          <cell r="AA1642">
            <v>44917</v>
          </cell>
          <cell r="AD1642">
            <v>1</v>
          </cell>
          <cell r="AE1642">
            <v>1</v>
          </cell>
          <cell r="AH1642" t="str">
            <v>0</v>
          </cell>
          <cell r="AI1642" t="str">
            <v>DESPACHO</v>
          </cell>
          <cell r="AJ1642" t="str">
            <v>Normal</v>
          </cell>
          <cell r="AL1642" t="str">
            <v>NO</v>
          </cell>
          <cell r="AN1642" t="str">
            <v>NORINDGUAAEN13978</v>
          </cell>
          <cell r="AP1642">
            <v>44917</v>
          </cell>
          <cell r="AR1642" t="str">
            <v>MOVISTAR_2022-12802</v>
          </cell>
          <cell r="AS1642">
            <v>323826</v>
          </cell>
          <cell r="AT1642" t="str">
            <v>D40</v>
          </cell>
          <cell r="AU1642" t="str">
            <v>INDIRECTO</v>
          </cell>
          <cell r="AV1642">
            <v>24</v>
          </cell>
          <cell r="AX1642" t="str">
            <v>ENTREGADO</v>
          </cell>
          <cell r="AY1642" t="str">
            <v>LTE MOTO E32 PLATA + EARPHONE WITH IN-EAR: 4 und / LTE NOKIA G21 AZUL: 8 und / LTE SAMSUNG A13 NEGRO: 3 und / LTE SAMSUNG S21 FE GRIS: 3 und / LTE XIAOMI REDMI 10A 64GB AZUL: 3 und / LTE XIAOMI REDMI 10C 128GB GRIS: 3 und</v>
          </cell>
          <cell r="AZ1642" t="str">
            <v>TERMINAL / TERMINAL ACCESORIO</v>
          </cell>
          <cell r="BA1642" t="str">
            <v/>
          </cell>
        </row>
        <row r="1643">
          <cell r="A1643" t="str">
            <v>2022-12803</v>
          </cell>
          <cell r="B1643" t="str">
            <v>MOVISTAR</v>
          </cell>
          <cell r="C1643">
            <v>44917</v>
          </cell>
          <cell r="D1643" t="str">
            <v>FLEXNET ECUADOR - MOVISTAR</v>
          </cell>
          <cell r="E1643" t="str">
            <v>CALLE 28 DE JUNIO S/N Y GARCIA MORENO ENTRADA LLANO GRANDE</v>
          </cell>
          <cell r="H1643" t="str">
            <v>170208</v>
          </cell>
          <cell r="I1643" t="str">
            <v>QUITO</v>
          </cell>
          <cell r="J1643" t="str">
            <v>PICHINCHA</v>
          </cell>
          <cell r="K1643" t="str">
            <v>AE NORPHONE MALL DEL SOL_ANDY SOLORZANO - SAMANTHA ENRIQUEZ</v>
          </cell>
          <cell r="L1643" t="str">
            <v>AV. JOAQUIN ORRANTIA Y AV. CONSTITUCION. PARROQUIA TARQUI 4TO PSJ. 1 NE.POSTAL 090513</v>
          </cell>
          <cell r="O1643" t="str">
            <v>GUAYAQUIL</v>
          </cell>
          <cell r="P1643" t="str">
            <v>GUAYAQUIL</v>
          </cell>
          <cell r="Q1643" t="str">
            <v>GUAYAS</v>
          </cell>
          <cell r="R1643" t="str">
            <v>2022-12803</v>
          </cell>
          <cell r="W1643" t="str">
            <v>1091717898001</v>
          </cell>
          <cell r="X1643" t="str">
            <v>0995482890  - 0987620147</v>
          </cell>
          <cell r="AA1643">
            <v>44917</v>
          </cell>
          <cell r="AD1643">
            <v>1</v>
          </cell>
          <cell r="AE1643">
            <v>1</v>
          </cell>
          <cell r="AH1643" t="str">
            <v>CC MALL DEL SOL LOCAL A55 PB ZONA 1.</v>
          </cell>
          <cell r="AI1643" t="str">
            <v>DESPACHO</v>
          </cell>
          <cell r="AJ1643" t="str">
            <v>Normal</v>
          </cell>
          <cell r="AL1643" t="str">
            <v>NO</v>
          </cell>
          <cell r="AN1643" t="str">
            <v>NORINDGUAAEN10506</v>
          </cell>
          <cell r="AP1643">
            <v>44917</v>
          </cell>
          <cell r="AR1643" t="str">
            <v>MOVISTAR_2022-12803</v>
          </cell>
          <cell r="AS1643">
            <v>323827</v>
          </cell>
          <cell r="AT1643" t="str">
            <v>D40</v>
          </cell>
          <cell r="AU1643" t="str">
            <v>INDIRECTO</v>
          </cell>
          <cell r="AV1643">
            <v>55</v>
          </cell>
          <cell r="AX1643" t="str">
            <v>ENTREGADO</v>
          </cell>
          <cell r="AY1643" t="str">
            <v>LTE MOTO E32 PLATA + EARPHONE WITH IN-EAR: 5 und / LTE NOKIA G21 AZUL: 10 und / LTE SAMSUNG A13 AZUL: 4 und / LTE SAMSUNG A13 NEGRO: 4 und / LTE SAMSUNG A23 AZUL: 7 und / LTE SAMSUNG A33 5G AZUL: 2 und / LTE SAMSUNG S21 FE GRIS: 5 und / LTE XIAOMI REDMI 10A 64GB AZUL: 5 und / LTE XIAOMI REDMI 10C 128GB GRIS: 5 und / LTE XIAOMI REDMI NOTE 11 AZUL: 8 und</v>
          </cell>
          <cell r="AZ1643" t="str">
            <v>TERMINAL / TERMINAL ACCESORIO</v>
          </cell>
          <cell r="BA1643" t="str">
            <v/>
          </cell>
        </row>
        <row r="1644">
          <cell r="A1644" t="str">
            <v>2022-12804</v>
          </cell>
          <cell r="B1644" t="str">
            <v>MOVISTAR</v>
          </cell>
          <cell r="C1644">
            <v>44917</v>
          </cell>
          <cell r="D1644" t="str">
            <v>FLEXNET ECUADOR - MOVISTAR</v>
          </cell>
          <cell r="E1644" t="str">
            <v>CALLE 28 DE JUNIO S/N Y GARCIA MORENO ENTRADA LLANO GRANDE</v>
          </cell>
          <cell r="H1644" t="str">
            <v>170208</v>
          </cell>
          <cell r="I1644" t="str">
            <v>QUITO</v>
          </cell>
          <cell r="J1644" t="str">
            <v>PICHINCHA</v>
          </cell>
          <cell r="K1644" t="str">
            <v>AE NORPHONE POLICENTRO_LOURDES BRAVO</v>
          </cell>
          <cell r="L1644" t="str">
            <v>CDLA KENNEY AV DEL PERIODISTA Y DR JUAN BAUTISTA ARZUBE CC POLICENTRO LOCAL 9</v>
          </cell>
          <cell r="O1644" t="str">
            <v>GUAYAQUIL</v>
          </cell>
          <cell r="P1644" t="str">
            <v>GUAYAQUIL</v>
          </cell>
          <cell r="Q1644" t="str">
            <v>GUAYAS</v>
          </cell>
          <cell r="R1644" t="str">
            <v>2022-12804</v>
          </cell>
          <cell r="W1644" t="str">
            <v>1091717898001</v>
          </cell>
          <cell r="X1644" t="str">
            <v>984246089</v>
          </cell>
          <cell r="AA1644">
            <v>44917</v>
          </cell>
          <cell r="AD1644">
            <v>1</v>
          </cell>
          <cell r="AE1644">
            <v>1</v>
          </cell>
          <cell r="AH1644" t="str">
            <v> </v>
          </cell>
          <cell r="AI1644" t="str">
            <v>DESPACHO</v>
          </cell>
          <cell r="AJ1644" t="str">
            <v>Normal</v>
          </cell>
          <cell r="AL1644" t="str">
            <v>NO</v>
          </cell>
          <cell r="AN1644" t="str">
            <v>NORINDGUAAEN10806</v>
          </cell>
          <cell r="AP1644">
            <v>44917</v>
          </cell>
          <cell r="AR1644" t="str">
            <v>MOVISTAR_2022-12804</v>
          </cell>
          <cell r="AS1644">
            <v>323831</v>
          </cell>
          <cell r="AT1644" t="str">
            <v>D40</v>
          </cell>
          <cell r="AU1644" t="str">
            <v>INDIRECTO</v>
          </cell>
          <cell r="AV1644">
            <v>6</v>
          </cell>
          <cell r="AX1644" t="str">
            <v>ENTREGADO</v>
          </cell>
          <cell r="AY1644" t="str">
            <v>LTE MOTO E32 PLATA + EARPHONE WITH IN-EAR: 2 und / LTE NOKIA G21 AZUL: 2 und / LTE SAMSUNG S21 FE GRIS: 2 und</v>
          </cell>
          <cell r="AZ1644" t="str">
            <v>TERMINAL / TERMINAL ACCESORIO</v>
          </cell>
          <cell r="BA1644" t="str">
            <v/>
          </cell>
        </row>
        <row r="1645">
          <cell r="A1645" t="str">
            <v>2022-12805</v>
          </cell>
          <cell r="B1645" t="str">
            <v>MOVISTAR</v>
          </cell>
          <cell r="C1645">
            <v>44917</v>
          </cell>
          <cell r="D1645" t="str">
            <v>FLEXNET ECUADOR - MOVISTAR</v>
          </cell>
          <cell r="E1645" t="str">
            <v>CALLE 28 DE JUNIO S/N Y GARCIA MORENO ENTRADA LLANO GRANDE</v>
          </cell>
          <cell r="H1645" t="str">
            <v>170208</v>
          </cell>
          <cell r="I1645" t="str">
            <v>QUITO</v>
          </cell>
          <cell r="J1645" t="str">
            <v>PICHINCHA</v>
          </cell>
          <cell r="K1645" t="str">
            <v>AE NORPHONE PORTOVIEJO_JORGE EDUARDO GUZMAN BENITEZ</v>
          </cell>
          <cell r="L1645" t="str">
            <v>AV. AMERICA Y, JORGE WASHINGTON, PORTOVIEJO LOCAL 16 Y 17 PLANTA BAJA</v>
          </cell>
          <cell r="O1645" t="str">
            <v>PORTOVIEJO</v>
          </cell>
          <cell r="P1645" t="str">
            <v>PORTOVIEJO</v>
          </cell>
          <cell r="Q1645" t="str">
            <v>MANABI</v>
          </cell>
          <cell r="R1645" t="str">
            <v>2022-12805</v>
          </cell>
          <cell r="W1645" t="str">
            <v>1713171823</v>
          </cell>
          <cell r="X1645" t="str">
            <v>984620069</v>
          </cell>
          <cell r="AA1645">
            <v>44917</v>
          </cell>
          <cell r="AD1645">
            <v>1</v>
          </cell>
          <cell r="AE1645">
            <v>1</v>
          </cell>
          <cell r="AH1645" t="str">
            <v>0</v>
          </cell>
          <cell r="AI1645" t="str">
            <v>DESPACHO</v>
          </cell>
          <cell r="AJ1645" t="str">
            <v>Normal</v>
          </cell>
          <cell r="AL1645" t="str">
            <v>NO</v>
          </cell>
          <cell r="AN1645" t="str">
            <v>NORINDPORAEN15238</v>
          </cell>
          <cell r="AP1645">
            <v>44917</v>
          </cell>
          <cell r="AR1645" t="str">
            <v>MOVISTAR_2022-12805</v>
          </cell>
          <cell r="AS1645">
            <v>323829</v>
          </cell>
          <cell r="AT1645" t="str">
            <v>D40</v>
          </cell>
          <cell r="AU1645" t="str">
            <v>INDIRECTO</v>
          </cell>
          <cell r="AV1645">
            <v>14</v>
          </cell>
          <cell r="AX1645" t="str">
            <v>ENTREGADO</v>
          </cell>
          <cell r="AY1645" t="str">
            <v>LTE MOTO E32 PLATA + EARPHONE WITH IN-EAR: 3 und / LTE NOKIA G21 AZUL: 6 und / LTE SAMSUNG S21 FE GRIS: 3 und / LTE XIAOMI REDMI NOTE 11 AZUL: 2 und</v>
          </cell>
          <cell r="AZ1645" t="str">
            <v>TERMINAL / TERMINAL ACCESORIO</v>
          </cell>
          <cell r="BA1645" t="str">
            <v/>
          </cell>
        </row>
        <row r="1646">
          <cell r="A1646" t="str">
            <v>2022-12806</v>
          </cell>
          <cell r="B1646" t="str">
            <v>MOVISTAR</v>
          </cell>
          <cell r="C1646">
            <v>44917</v>
          </cell>
          <cell r="D1646" t="str">
            <v>FLEXNET ECUADOR - MOVISTAR</v>
          </cell>
          <cell r="E1646" t="str">
            <v>CALLE 28 DE JUNIO S/N Y GARCIA MORENO ENTRADA LLANO GRANDE</v>
          </cell>
          <cell r="H1646" t="str">
            <v>170208</v>
          </cell>
          <cell r="I1646" t="str">
            <v>QUITO</v>
          </cell>
          <cell r="J1646" t="str">
            <v>PICHINCHA</v>
          </cell>
          <cell r="K1646" t="str">
            <v>AE NORPHONE RIOBAMBA_LOURDES BRAVO</v>
          </cell>
          <cell r="L1646" t="str">
            <v>10 DE AGOSTO Y GARCIA MORENO ESQUINA LOCAL PLANTA BAJA DIAGONAL BANCO INTERNACIONAL</v>
          </cell>
          <cell r="O1646" t="str">
            <v>RIOBAMBA</v>
          </cell>
          <cell r="P1646" t="str">
            <v>RIOBAMBA</v>
          </cell>
          <cell r="Q1646" t="str">
            <v>CHIMBORAZO</v>
          </cell>
          <cell r="R1646" t="str">
            <v>2022-12806</v>
          </cell>
          <cell r="W1646" t="str">
            <v>1091717898001</v>
          </cell>
          <cell r="X1646" t="str">
            <v>998659562</v>
          </cell>
          <cell r="AA1646">
            <v>44917</v>
          </cell>
          <cell r="AD1646">
            <v>1</v>
          </cell>
          <cell r="AE1646">
            <v>1</v>
          </cell>
          <cell r="AH1646" t="str">
            <v> </v>
          </cell>
          <cell r="AI1646" t="str">
            <v>DESPACHO</v>
          </cell>
          <cell r="AJ1646" t="str">
            <v>Normal</v>
          </cell>
          <cell r="AL1646" t="str">
            <v>NO</v>
          </cell>
          <cell r="AN1646" t="str">
            <v>NORINDRIOAEN10398</v>
          </cell>
          <cell r="AP1646">
            <v>44917</v>
          </cell>
          <cell r="AR1646" t="str">
            <v>MOVISTAR_2022-12806</v>
          </cell>
          <cell r="AS1646">
            <v>323833</v>
          </cell>
          <cell r="AT1646" t="str">
            <v>D40</v>
          </cell>
          <cell r="AU1646" t="str">
            <v>INDIRECTO</v>
          </cell>
          <cell r="AV1646">
            <v>9</v>
          </cell>
          <cell r="AX1646" t="str">
            <v>ENTREGADO</v>
          </cell>
          <cell r="AY1646" t="str">
            <v>LTE MOTO E32 PLATA + EARPHONE WITH IN-EAR: 3 und / LTE NOKIA G21 AZUL: 2 und / LTE SAMSUNG S21 FE GRIS: 2 und / LTE XIAOMI REDMI NOTE 11 AZUL: 2 und</v>
          </cell>
          <cell r="AZ1646" t="str">
            <v>TERMINAL / TERMINAL ACCESORIO</v>
          </cell>
          <cell r="BA1646" t="str">
            <v/>
          </cell>
        </row>
        <row r="1647">
          <cell r="A1647" t="str">
            <v>2022-12807</v>
          </cell>
          <cell r="B1647" t="str">
            <v>MOVISTAR</v>
          </cell>
          <cell r="C1647">
            <v>44917</v>
          </cell>
          <cell r="D1647" t="str">
            <v>FLEXNET ECUADOR - MOVISTAR</v>
          </cell>
          <cell r="E1647" t="str">
            <v>CALLE 28 DE JUNIO S/N Y GARCIA MORENO ENTRADA LLANO GRANDE</v>
          </cell>
          <cell r="H1647" t="str">
            <v>170208</v>
          </cell>
          <cell r="I1647" t="str">
            <v>QUITO</v>
          </cell>
          <cell r="J1647" t="str">
            <v>PICHINCHA</v>
          </cell>
          <cell r="K1647" t="str">
            <v>PDV QUICENTRO SUR (XPERTO.NET)_XIMENA GIRALDO</v>
          </cell>
          <cell r="L1647" t="str">
            <v>AV MORAN VALVERDE C C QUICENTRO SUR LOCAL  188 NIVEL 1 JUNTO A LAN</v>
          </cell>
          <cell r="O1647" t="str">
            <v>QUITO</v>
          </cell>
          <cell r="P1647" t="str">
            <v>QUITO</v>
          </cell>
          <cell r="Q1647" t="str">
            <v>PICHINCHA</v>
          </cell>
          <cell r="R1647" t="str">
            <v>2022-12807</v>
          </cell>
          <cell r="W1647" t="str">
            <v>1792255007001</v>
          </cell>
          <cell r="X1647" t="str">
            <v>998317146</v>
          </cell>
          <cell r="AA1647">
            <v>44917</v>
          </cell>
          <cell r="AD1647">
            <v>1</v>
          </cell>
          <cell r="AE1647">
            <v>1</v>
          </cell>
          <cell r="AH1647" t="str">
            <v> </v>
          </cell>
          <cell r="AI1647" t="str">
            <v>DESPACHO</v>
          </cell>
          <cell r="AJ1647" t="str">
            <v>Normal</v>
          </cell>
          <cell r="AL1647" t="str">
            <v>NO</v>
          </cell>
          <cell r="AN1647" t="str">
            <v>XPEINDQUIPDV0176</v>
          </cell>
          <cell r="AP1647">
            <v>44917</v>
          </cell>
          <cell r="AR1647" t="str">
            <v>MOVISTAR_2022-12807</v>
          </cell>
          <cell r="AS1647">
            <v>323828</v>
          </cell>
          <cell r="AT1647" t="str">
            <v>D40</v>
          </cell>
          <cell r="AU1647" t="str">
            <v>INDIRECTO</v>
          </cell>
          <cell r="AV1647">
            <v>21</v>
          </cell>
          <cell r="AX1647" t="str">
            <v>ENTREGADO</v>
          </cell>
          <cell r="AY1647" t="str">
            <v>LTE IPHONE 11 64GB NEGRO: 3 und / LTE MOTO E32 PLATA + EARPHONE WITH IN-EAR: 3 und / LTE NOKIA G21 AZUL: 8 und / LTE SAMSUNG S21 FE VERDE: 2 und / LTE XIAOMI REDMI 10A 64GB AZUL: 2 und / LTE XIAOMI REDMI 10C 128GB GRIS: 3 und</v>
          </cell>
          <cell r="AZ1647" t="str">
            <v>TERMINAL / TERMINAL ACCESORIO</v>
          </cell>
          <cell r="BA1647" t="str">
            <v/>
          </cell>
        </row>
        <row r="1648">
          <cell r="A1648" t="str">
            <v>2022-12808</v>
          </cell>
          <cell r="B1648" t="str">
            <v>MOVISTAR</v>
          </cell>
          <cell r="C1648">
            <v>44917</v>
          </cell>
          <cell r="D1648" t="str">
            <v>FLEXNET ECUADOR - MOVISTAR</v>
          </cell>
          <cell r="E1648" t="str">
            <v>CALLE 28 DE JUNIO S/N Y GARCIA MORENO ENTRADA LLANO GRANDE</v>
          </cell>
          <cell r="H1648" t="str">
            <v>170208</v>
          </cell>
          <cell r="I1648" t="str">
            <v>QUITO</v>
          </cell>
          <cell r="J1648" t="str">
            <v>PICHINCHA</v>
          </cell>
          <cell r="K1648" t="str">
            <v>AE NORPHONE SANTO DOMINGO_LOURDES BRAVO</v>
          </cell>
          <cell r="L1648" t="str">
            <v>AV QUITO &amp; AV. ABRAHAM CALAZACCON. C C. PASEO SHOPING. LOCAL 15 FRENTE A COMPUTRON AL LADO DE CROCS</v>
          </cell>
          <cell r="O1648" t="str">
            <v>SANTO DOMINGO</v>
          </cell>
          <cell r="P1648" t="str">
            <v>SANTO DOMINGO</v>
          </cell>
          <cell r="Q1648" t="str">
            <v>SANTO DOMINGO DE LOS TSACHILAS</v>
          </cell>
          <cell r="R1648" t="str">
            <v>2022-12808</v>
          </cell>
          <cell r="W1648" t="str">
            <v>1091717898001</v>
          </cell>
          <cell r="X1648" t="str">
            <v>984246089</v>
          </cell>
          <cell r="AA1648">
            <v>44917</v>
          </cell>
          <cell r="AD1648">
            <v>1</v>
          </cell>
          <cell r="AE1648">
            <v>1</v>
          </cell>
          <cell r="AH1648" t="str">
            <v> </v>
          </cell>
          <cell r="AI1648" t="str">
            <v>DESPACHO</v>
          </cell>
          <cell r="AJ1648" t="str">
            <v>Normal</v>
          </cell>
          <cell r="AL1648" t="str">
            <v>NO</v>
          </cell>
          <cell r="AN1648" t="str">
            <v>NORINDSANAEN11260</v>
          </cell>
          <cell r="AP1648">
            <v>44917</v>
          </cell>
          <cell r="AR1648" t="str">
            <v>MOVISTAR_2022-12808</v>
          </cell>
          <cell r="AS1648">
            <v>323832</v>
          </cell>
          <cell r="AT1648" t="str">
            <v>D40</v>
          </cell>
          <cell r="AU1648" t="str">
            <v>INDIRECTO</v>
          </cell>
          <cell r="AV1648">
            <v>28</v>
          </cell>
          <cell r="AX1648" t="str">
            <v>ENTREGADO</v>
          </cell>
          <cell r="AY1648" t="str">
            <v>LTE MOTO E32 PLATA + EARPHONE WITH IN-EAR: 4 und / LTE MOTO G22 NEGRO: 5 und / LTE NOKIA G21 AZUL: 6 und / LTE SAMSUNG A23 NEGRO + NITRO PORTABLE SPEAKER: 2 und / LTE SAMSUNG S21 FE VERDE: 4 und / LTE XIAOMI REDMI NOTE 11 AZUL: 5 und / LTE XIAOMI REDMI NOTE 11S AZUL: 2 und</v>
          </cell>
          <cell r="AZ1648" t="str">
            <v>TERMINAL / TERMINAL ACCESORIO</v>
          </cell>
          <cell r="BA1648" t="str">
            <v/>
          </cell>
        </row>
        <row r="1649">
          <cell r="A1649" t="str">
            <v>2022-12809</v>
          </cell>
          <cell r="B1649" t="str">
            <v>MOVISTAR</v>
          </cell>
          <cell r="C1649">
            <v>44917</v>
          </cell>
          <cell r="D1649" t="str">
            <v>FLEXNET ECUADOR - MOVISTAR</v>
          </cell>
          <cell r="E1649" t="str">
            <v>CALLE 28 DE JUNIO S/N Y GARCIA MORENO ENTRADA LLANO GRANDE</v>
          </cell>
          <cell r="H1649" t="str">
            <v>170208</v>
          </cell>
          <cell r="I1649" t="str">
            <v>QUITO</v>
          </cell>
          <cell r="J1649" t="str">
            <v>PICHINCHA</v>
          </cell>
          <cell r="K1649" t="str">
            <v>CAVS AE NORPHONE EL CONDADO_PUSDÁ CHEZA ERIKA ELIZABETH</v>
          </cell>
          <cell r="L1649" t="str">
            <v>AVENIDA DE LA PRENSA Y AVENIDA KENNEDY CC CONDADO SHOPPING  LOCAL 314 FRENTE A KIA</v>
          </cell>
          <cell r="O1649" t="str">
            <v>QUITO</v>
          </cell>
          <cell r="P1649" t="str">
            <v>QUITO</v>
          </cell>
          <cell r="Q1649" t="str">
            <v>PICHINCHA</v>
          </cell>
          <cell r="R1649" t="str">
            <v>2022-12809</v>
          </cell>
          <cell r="W1649" t="str">
            <v>1091717898001</v>
          </cell>
          <cell r="X1649" t="str">
            <v>984246089</v>
          </cell>
          <cell r="AA1649">
            <v>44917</v>
          </cell>
          <cell r="AD1649">
            <v>1</v>
          </cell>
          <cell r="AE1649">
            <v>1</v>
          </cell>
          <cell r="AH1649" t="str">
            <v> </v>
          </cell>
          <cell r="AI1649" t="str">
            <v>DESPACHO</v>
          </cell>
          <cell r="AJ1649" t="str">
            <v>Normal</v>
          </cell>
          <cell r="AL1649" t="str">
            <v>NO</v>
          </cell>
          <cell r="AN1649" t="str">
            <v>NORINDQUICAV7304</v>
          </cell>
          <cell r="AP1649">
            <v>44917</v>
          </cell>
          <cell r="AR1649" t="str">
            <v>MOVISTAR_2022-12809</v>
          </cell>
          <cell r="AS1649">
            <v>323830</v>
          </cell>
          <cell r="AT1649" t="str">
            <v>D40</v>
          </cell>
          <cell r="AU1649" t="str">
            <v>INDIRECTO</v>
          </cell>
          <cell r="AV1649">
            <v>42</v>
          </cell>
          <cell r="AX1649" t="str">
            <v>ENTREGADO</v>
          </cell>
          <cell r="AY1649" t="str">
            <v>LTE IPHONE 11 64GB NEGRO: 4 und / LTE MOTO E32 PLATA + EARPHONE WITH IN-EAR: 3 und / LTE NOKIA C21 AZUL: 4 und / LTE NOKIA G21 AZUL: 15 und / LTE SAMSUNG A03 AZUL: 4 und / LTE SAMSUNG A03 CORE NEGRO: 3 und / LTE SAMSUNG A23 AZUL: 3 und / LTE SAMSUNG A23 NEGRO + NITRO PORTABLE SPEAKER: 3 und / LTE XIAOMI REDMI NOTE 11 AZUL: 3 und</v>
          </cell>
          <cell r="AZ1649" t="str">
            <v>TERMINAL / TERMINAL ACCESORIO</v>
          </cell>
          <cell r="BA1649" t="str">
            <v/>
          </cell>
        </row>
        <row r="1650">
          <cell r="A1650" t="str">
            <v>2022-12810</v>
          </cell>
          <cell r="B1650" t="str">
            <v>MOVISTAR</v>
          </cell>
          <cell r="C1650">
            <v>44917</v>
          </cell>
          <cell r="D1650" t="str">
            <v>FLEXNET ECUADOR - MOVISTAR</v>
          </cell>
          <cell r="E1650" t="str">
            <v>CALLE 28 DE JUNIO S/N Y GARCIA MORENO ENTRADA LLANO GRANDE</v>
          </cell>
          <cell r="H1650" t="str">
            <v>170208</v>
          </cell>
          <cell r="I1650" t="str">
            <v>QUITO</v>
          </cell>
          <cell r="J1650" t="str">
            <v>PICHINCHA</v>
          </cell>
          <cell r="K1650" t="str">
            <v>CC BARTOLOME SERRANO (MOVIPHONE)_GALO PALLAROSO</v>
          </cell>
          <cell r="L1650" t="str">
            <v>CALLE TENEMAZA 5-13 Y AV. 24 DE MAYO FRENTE AL PARQUEADERO DEL COLISEO DE DEPORTES</v>
          </cell>
          <cell r="O1650" t="str">
            <v>AZOGUES</v>
          </cell>
          <cell r="P1650" t="str">
            <v>AZOGUES</v>
          </cell>
          <cell r="Q1650" t="str">
            <v>CAÑAR</v>
          </cell>
          <cell r="R1650" t="str">
            <v>2022-12810</v>
          </cell>
          <cell r="W1650" t="str">
            <v>0391007160001</v>
          </cell>
          <cell r="X1650" t="str">
            <v>995936079</v>
          </cell>
          <cell r="AA1650">
            <v>44917</v>
          </cell>
          <cell r="AD1650">
            <v>1</v>
          </cell>
          <cell r="AE1650">
            <v>1</v>
          </cell>
          <cell r="AH1650" t="str">
            <v> </v>
          </cell>
          <cell r="AI1650" t="str">
            <v>DESPACHO</v>
          </cell>
          <cell r="AJ1650" t="str">
            <v>Normal</v>
          </cell>
          <cell r="AL1650" t="str">
            <v>NO</v>
          </cell>
          <cell r="AN1650" t="str">
            <v>MOVINDCA?CCB0088</v>
          </cell>
          <cell r="AP1650">
            <v>44917</v>
          </cell>
          <cell r="AR1650" t="str">
            <v>MOVISTAR_2022-12810</v>
          </cell>
          <cell r="AS1650">
            <v>323834</v>
          </cell>
          <cell r="AT1650" t="str">
            <v>D40</v>
          </cell>
          <cell r="AU1650" t="str">
            <v>INDIRECTO</v>
          </cell>
          <cell r="AV1650">
            <v>3</v>
          </cell>
          <cell r="AX1650" t="str">
            <v>ENTREGADO</v>
          </cell>
          <cell r="AY1650" t="str">
            <v>LTE IPHONE 11 64GB NEGRO: 3 und</v>
          </cell>
          <cell r="AZ1650" t="str">
            <v>TERMINAL</v>
          </cell>
          <cell r="BA1650" t="str">
            <v/>
          </cell>
        </row>
        <row r="1651">
          <cell r="A1651" t="str">
            <v>2022-12811</v>
          </cell>
          <cell r="B1651" t="str">
            <v>MOVISTAR</v>
          </cell>
          <cell r="C1651">
            <v>44917</v>
          </cell>
          <cell r="D1651" t="str">
            <v>FLEXNET ECUADOR - MOVISTAR</v>
          </cell>
          <cell r="E1651" t="str">
            <v>CALLE 28 DE JUNIO S/N Y GARCIA MORENO ENTRADA LLANO GRANDE</v>
          </cell>
          <cell r="H1651" t="str">
            <v>170208</v>
          </cell>
          <cell r="I1651" t="str">
            <v>QUITO</v>
          </cell>
          <cell r="J1651" t="str">
            <v>PICHINCHA</v>
          </cell>
          <cell r="K1651" t="str">
            <v>CAVS AE NORPHONE EL JARDIN_PAOLA MORAN</v>
          </cell>
          <cell r="L1651" t="str">
            <v>AV AMAZONAS N6  114 Y REPUBLICA CC EL JARDIN</v>
          </cell>
          <cell r="O1651" t="str">
            <v>QUITO</v>
          </cell>
          <cell r="P1651" t="str">
            <v>QUITO</v>
          </cell>
          <cell r="Q1651" t="str">
            <v>PICHINCHA</v>
          </cell>
          <cell r="R1651" t="str">
            <v>2022-12811</v>
          </cell>
          <cell r="W1651" t="str">
            <v>1091717898001</v>
          </cell>
          <cell r="X1651" t="str">
            <v>998659562</v>
          </cell>
          <cell r="AA1651">
            <v>44917</v>
          </cell>
          <cell r="AD1651">
            <v>1</v>
          </cell>
          <cell r="AE1651">
            <v>1</v>
          </cell>
          <cell r="AH1651" t="str">
            <v> </v>
          </cell>
          <cell r="AI1651" t="str">
            <v>DESPACHO</v>
          </cell>
          <cell r="AJ1651" t="str">
            <v>Normal</v>
          </cell>
          <cell r="AL1651" t="str">
            <v>NO</v>
          </cell>
          <cell r="AN1651" t="str">
            <v>NORINDQUICAV7307</v>
          </cell>
          <cell r="AP1651">
            <v>44917</v>
          </cell>
          <cell r="AR1651" t="str">
            <v>MOVISTAR_2022-12811</v>
          </cell>
          <cell r="AS1651">
            <v>323837</v>
          </cell>
          <cell r="AT1651" t="str">
            <v>D40</v>
          </cell>
          <cell r="AU1651" t="str">
            <v>INDIRECTO</v>
          </cell>
          <cell r="AV1651">
            <v>23</v>
          </cell>
          <cell r="AX1651" t="str">
            <v>ENTREGADO</v>
          </cell>
          <cell r="AY1651" t="str">
            <v>LTE IPHONE 11 64GB NEGRO: 5 und / LTE MOTO E32 PLATA + EARPHONE WITH IN-EAR: 3 und / LTE NOKIA G21 AZUL: 5 und / LTE SAMSUNG A03 AZUL: 4 und / LTE SAMSUNG A03 CORE NEGRO: 2 und / LTE SAMSUNG A23 NEGRO + NITRO PORTABLE SPEAKER: 4 und</v>
          </cell>
          <cell r="AZ1651" t="str">
            <v>TERMINAL / TERMINAL ACCESORIO</v>
          </cell>
          <cell r="BA1651" t="str">
            <v/>
          </cell>
        </row>
        <row r="1652">
          <cell r="A1652" t="str">
            <v>2022-12812</v>
          </cell>
          <cell r="B1652" t="str">
            <v>MOVISTAR</v>
          </cell>
          <cell r="C1652">
            <v>44917</v>
          </cell>
          <cell r="D1652" t="str">
            <v>FLEXNET ECUADOR - MOVISTAR</v>
          </cell>
          <cell r="E1652" t="str">
            <v>CALLE 28 DE JUNIO S/N Y GARCIA MORENO ENTRADA LLANO GRANDE</v>
          </cell>
          <cell r="H1652" t="str">
            <v>170208</v>
          </cell>
          <cell r="I1652" t="str">
            <v>QUITO</v>
          </cell>
          <cell r="J1652" t="str">
            <v>PICHINCHA</v>
          </cell>
          <cell r="K1652" t="str">
            <v>CAVS AE NORPHONE EL PORTAL_LOURDES BRAVO</v>
          </cell>
          <cell r="L1652" t="str">
            <v>AV GALO PLAZA LASSO Y AV SIMON BOLIVAR CENTRO COMERCIAL PORTAL SHOPPING LOCAL P25253 PISO DOS</v>
          </cell>
          <cell r="O1652" t="str">
            <v>QUITO</v>
          </cell>
          <cell r="P1652" t="str">
            <v>QUITO</v>
          </cell>
          <cell r="Q1652" t="str">
            <v>PICHINCHA</v>
          </cell>
          <cell r="R1652" t="str">
            <v>2022-12812</v>
          </cell>
          <cell r="W1652" t="str">
            <v>1091717898001</v>
          </cell>
          <cell r="X1652" t="str">
            <v>998659562</v>
          </cell>
          <cell r="AA1652">
            <v>44917</v>
          </cell>
          <cell r="AD1652">
            <v>1</v>
          </cell>
          <cell r="AE1652">
            <v>1</v>
          </cell>
          <cell r="AH1652" t="str">
            <v> </v>
          </cell>
          <cell r="AI1652" t="str">
            <v>DESPACHO</v>
          </cell>
          <cell r="AJ1652" t="str">
            <v>Normal</v>
          </cell>
          <cell r="AL1652" t="str">
            <v>NO</v>
          </cell>
          <cell r="AN1652" t="str">
            <v>NORINDQUICAV7258</v>
          </cell>
          <cell r="AP1652">
            <v>44917</v>
          </cell>
          <cell r="AR1652" t="str">
            <v>MOVISTAR_2022-12812</v>
          </cell>
          <cell r="AS1652">
            <v>323841</v>
          </cell>
          <cell r="AT1652" t="str">
            <v>D40</v>
          </cell>
          <cell r="AU1652" t="str">
            <v>INDIRECTO</v>
          </cell>
          <cell r="AV1652">
            <v>29</v>
          </cell>
          <cell r="AX1652" t="str">
            <v>ENTREGADO</v>
          </cell>
          <cell r="AY1652" t="str">
            <v>LTE MOTO E32 PLATA + EARPHONE WITH IN-EAR: 4 und / LTE NOKIA G21 AZUL: 6 und / LTE SAMSUNG A03 AZUL: 5 und / LTE SAMSUNG A03 NEGRO: 10 und / LTE SAMSUNG S21 FE VERDE: 4 und</v>
          </cell>
          <cell r="AZ1652" t="str">
            <v>TERMINAL / TERMINAL ACCESORIO</v>
          </cell>
          <cell r="BA1652" t="str">
            <v/>
          </cell>
        </row>
        <row r="1653">
          <cell r="A1653" t="str">
            <v>2022-12813</v>
          </cell>
          <cell r="B1653" t="str">
            <v>MOVISTAR</v>
          </cell>
          <cell r="C1653">
            <v>44917</v>
          </cell>
          <cell r="D1653" t="str">
            <v>FLEXNET ECUADOR - MOVISTAR</v>
          </cell>
          <cell r="E1653" t="str">
            <v>CALLE 28 DE JUNIO S/N Y GARCIA MORENO ENTRADA LLANO GRANDE</v>
          </cell>
          <cell r="H1653" t="str">
            <v>170208</v>
          </cell>
          <cell r="I1653" t="str">
            <v>QUITO</v>
          </cell>
          <cell r="J1653" t="str">
            <v>PICHINCHA</v>
          </cell>
          <cell r="K1653" t="str">
            <v>NORPHONE CALLE PICHINCHA_GISELA ALEAGA</v>
          </cell>
          <cell r="L1653" t="str">
            <v>REPÚBLICA DEL SALVADOR Y NACIONES UNIDAS SUYANA TORRE CORPORATIVA PISO 12</v>
          </cell>
          <cell r="O1653" t="str">
            <v>QUITO</v>
          </cell>
          <cell r="P1653" t="str">
            <v>QUITO</v>
          </cell>
          <cell r="Q1653" t="str">
            <v>PICHINCHA</v>
          </cell>
          <cell r="R1653" t="str">
            <v>2022-12813</v>
          </cell>
          <cell r="W1653" t="str">
            <v>1091717898001</v>
          </cell>
          <cell r="X1653" t="str">
            <v>983337206</v>
          </cell>
          <cell r="AA1653">
            <v>44917</v>
          </cell>
          <cell r="AD1653">
            <v>1</v>
          </cell>
          <cell r="AE1653">
            <v>1</v>
          </cell>
          <cell r="AH1653" t="str">
            <v>0</v>
          </cell>
          <cell r="AI1653" t="str">
            <v>DESPACHO</v>
          </cell>
          <cell r="AJ1653" t="str">
            <v>Normal</v>
          </cell>
          <cell r="AL1653" t="str">
            <v>NO</v>
          </cell>
          <cell r="AN1653" t="str">
            <v>NORZONQUINOR13098</v>
          </cell>
          <cell r="AP1653">
            <v>44917</v>
          </cell>
          <cell r="AR1653" t="str">
            <v>MOVISTAR_2022-12813</v>
          </cell>
          <cell r="AS1653">
            <v>323750</v>
          </cell>
          <cell r="AT1653" t="str">
            <v>D40</v>
          </cell>
          <cell r="AU1653" t="str">
            <v>INDIRECTO</v>
          </cell>
          <cell r="AV1653">
            <v>4000</v>
          </cell>
          <cell r="AX1653" t="str">
            <v>ENTREGADO</v>
          </cell>
          <cell r="AY1653" t="str">
            <v>HALFSIM CHIP PREPAGO $4.00 NUMERADO: 4000 und</v>
          </cell>
          <cell r="AZ1653" t="str">
            <v>SIMCARD</v>
          </cell>
          <cell r="BA1653" t="str">
            <v/>
          </cell>
        </row>
        <row r="1654">
          <cell r="A1654" t="str">
            <v>2022-12814</v>
          </cell>
          <cell r="B1654" t="str">
            <v>MOVISTAR</v>
          </cell>
          <cell r="C1654">
            <v>44917</v>
          </cell>
          <cell r="D1654" t="str">
            <v>FLEXNET ECUADOR - MOVISTAR</v>
          </cell>
          <cell r="E1654" t="str">
            <v>CALLE 28 DE JUNIO S/N Y GARCIA MORENO ENTRADA LLANO GRANDE</v>
          </cell>
          <cell r="H1654" t="str">
            <v>170208</v>
          </cell>
          <cell r="I1654" t="str">
            <v>QUITO</v>
          </cell>
          <cell r="J1654" t="str">
            <v>PICHINCHA</v>
          </cell>
          <cell r="K1654" t="str">
            <v>NORPHONE CALLE TUNGURAHUA_LOURDES BRAVO</v>
          </cell>
          <cell r="L1654" t="str">
            <v>AV. CEVALLOS Y MERA CAV MOVISTAR AMBATO</v>
          </cell>
          <cell r="O1654" t="str">
            <v>AMBATO</v>
          </cell>
          <cell r="P1654" t="str">
            <v>AMBATO</v>
          </cell>
          <cell r="Q1654" t="str">
            <v>TUNGURAHUA</v>
          </cell>
          <cell r="R1654" t="str">
            <v>2022-12814</v>
          </cell>
          <cell r="W1654" t="str">
            <v>1091717898001</v>
          </cell>
          <cell r="X1654" t="str">
            <v>984246089</v>
          </cell>
          <cell r="AA1654">
            <v>44917</v>
          </cell>
          <cell r="AD1654">
            <v>1</v>
          </cell>
          <cell r="AE1654">
            <v>1</v>
          </cell>
          <cell r="AH1654" t="str">
            <v>0</v>
          </cell>
          <cell r="AI1654" t="str">
            <v>DESPACHO</v>
          </cell>
          <cell r="AJ1654" t="str">
            <v>Normal</v>
          </cell>
          <cell r="AL1654" t="str">
            <v>NO</v>
          </cell>
          <cell r="AN1654" t="str">
            <v>NORZONAMBNOR13118</v>
          </cell>
          <cell r="AP1654">
            <v>44917</v>
          </cell>
          <cell r="AR1654" t="str">
            <v>MOVISTAR_2022-12814</v>
          </cell>
          <cell r="AS1654">
            <v>323752</v>
          </cell>
          <cell r="AT1654" t="str">
            <v>D40</v>
          </cell>
          <cell r="AU1654" t="str">
            <v>INDIRECTO</v>
          </cell>
          <cell r="AV1654">
            <v>500</v>
          </cell>
          <cell r="AX1654" t="str">
            <v>ENTREGADO</v>
          </cell>
          <cell r="AY1654" t="str">
            <v>HALFSIM CHIP PREPAGO $4.00 NUMERADO: 500 und</v>
          </cell>
          <cell r="AZ1654" t="str">
            <v>SIMCARD</v>
          </cell>
          <cell r="BA1654" t="str">
            <v/>
          </cell>
        </row>
        <row r="1655">
          <cell r="A1655" t="str">
            <v>2022-12815</v>
          </cell>
          <cell r="B1655" t="str">
            <v>MOVISTAR</v>
          </cell>
          <cell r="C1655">
            <v>44917</v>
          </cell>
          <cell r="D1655" t="str">
            <v>FLEXNET ECUADOR - MOVISTAR</v>
          </cell>
          <cell r="E1655" t="str">
            <v>CALLE 28 DE JUNIO S/N Y GARCIA MORENO ENTRADA LLANO GRANDE</v>
          </cell>
          <cell r="H1655" t="str">
            <v>170208</v>
          </cell>
          <cell r="I1655" t="str">
            <v>QUITO</v>
          </cell>
          <cell r="J1655" t="str">
            <v>PICHINCHA</v>
          </cell>
          <cell r="K1655" t="str">
            <v>NORPHONE ZONIFICACION CARCHI 2_CARLOS JOSE CAMPOVERDE BERRU</v>
          </cell>
          <cell r="L1655" t="str">
            <v>AV. MARIANO ACOSTA 2147 Y VICTOR GOMEZ JURADO</v>
          </cell>
          <cell r="O1655" t="str">
            <v>IBARRA</v>
          </cell>
          <cell r="P1655" t="str">
            <v>IBARRA</v>
          </cell>
          <cell r="Q1655" t="str">
            <v>IMBABURA</v>
          </cell>
          <cell r="R1655" t="str">
            <v>2022-12815</v>
          </cell>
          <cell r="W1655" t="str">
            <v>1001472958</v>
          </cell>
          <cell r="X1655" t="str">
            <v>998027290</v>
          </cell>
          <cell r="AA1655">
            <v>44917</v>
          </cell>
          <cell r="AD1655">
            <v>1</v>
          </cell>
          <cell r="AE1655">
            <v>1</v>
          </cell>
          <cell r="AH1655" t="str">
            <v>0</v>
          </cell>
          <cell r="AI1655" t="str">
            <v>DESPACHO</v>
          </cell>
          <cell r="AJ1655" t="str">
            <v>Normal</v>
          </cell>
          <cell r="AL1655" t="str">
            <v>NO</v>
          </cell>
          <cell r="AN1655" t="str">
            <v>NORZONIBANOR16058</v>
          </cell>
          <cell r="AP1655">
            <v>44917</v>
          </cell>
          <cell r="AR1655" t="str">
            <v>MOVISTAR_2022-12815</v>
          </cell>
          <cell r="AS1655">
            <v>323743</v>
          </cell>
          <cell r="AT1655" t="str">
            <v>D40</v>
          </cell>
          <cell r="AU1655" t="str">
            <v>INDIRECTO</v>
          </cell>
          <cell r="AV1655">
            <v>1000</v>
          </cell>
          <cell r="AX1655" t="str">
            <v>ENTREGADO</v>
          </cell>
          <cell r="AY1655" t="str">
            <v>HALFSIM CHIP PREPAGO $4.00 NUMERADO: 1000 und</v>
          </cell>
          <cell r="AZ1655" t="str">
            <v>SIMCARD</v>
          </cell>
          <cell r="BA1655" t="str">
            <v/>
          </cell>
        </row>
        <row r="1656">
          <cell r="A1656" t="str">
            <v>2022-12816</v>
          </cell>
          <cell r="B1656" t="str">
            <v>MOVISTAR</v>
          </cell>
          <cell r="C1656">
            <v>44917</v>
          </cell>
          <cell r="D1656" t="str">
            <v>FLEXNET ECUADOR - MOVISTAR</v>
          </cell>
          <cell r="E1656" t="str">
            <v>CALLE 28 DE JUNIO S/N Y GARCIA MORENO ENTRADA LLANO GRANDE</v>
          </cell>
          <cell r="H1656" t="str">
            <v>170208</v>
          </cell>
          <cell r="I1656" t="str">
            <v>QUITO</v>
          </cell>
          <cell r="J1656" t="str">
            <v>PICHINCHA</v>
          </cell>
          <cell r="K1656" t="str">
            <v>NORPHONE ZONIFICACION IMBABURA_PAOLA MORAN</v>
          </cell>
          <cell r="L1656" t="str">
            <v>AV MARIANO ACOSTO 2147 Y VICTOR GOMEZ JURADO CC LA PLAZA</v>
          </cell>
          <cell r="O1656" t="str">
            <v>IBARRA</v>
          </cell>
          <cell r="P1656" t="str">
            <v>IBARRA</v>
          </cell>
          <cell r="Q1656" t="str">
            <v>IMBABURA</v>
          </cell>
          <cell r="R1656" t="str">
            <v>2022-12816</v>
          </cell>
          <cell r="W1656" t="str">
            <v>1091717898001</v>
          </cell>
          <cell r="X1656" t="str">
            <v>998027290</v>
          </cell>
          <cell r="AA1656">
            <v>44917</v>
          </cell>
          <cell r="AD1656">
            <v>1</v>
          </cell>
          <cell r="AE1656">
            <v>1</v>
          </cell>
          <cell r="AH1656" t="str">
            <v> </v>
          </cell>
          <cell r="AI1656" t="str">
            <v>DESPACHO</v>
          </cell>
          <cell r="AJ1656" t="str">
            <v>Normal</v>
          </cell>
          <cell r="AL1656" t="str">
            <v>NO</v>
          </cell>
          <cell r="AN1656" t="str">
            <v>NORZONIBANOR8038</v>
          </cell>
          <cell r="AP1656">
            <v>44917</v>
          </cell>
          <cell r="AR1656" t="str">
            <v>MOVISTAR_2022-12816</v>
          </cell>
          <cell r="AS1656">
            <v>323751</v>
          </cell>
          <cell r="AT1656" t="str">
            <v>D40</v>
          </cell>
          <cell r="AU1656" t="str">
            <v>INDIRECTO</v>
          </cell>
          <cell r="AV1656">
            <v>1000</v>
          </cell>
          <cell r="AX1656" t="str">
            <v>ENTREGADO</v>
          </cell>
          <cell r="AY1656" t="str">
            <v>HALFSIM CHIP PREPAGO $4.00 NUMERADO: 1000 und</v>
          </cell>
          <cell r="AZ1656" t="str">
            <v>SIMCARD</v>
          </cell>
          <cell r="BA1656" t="str">
            <v/>
          </cell>
        </row>
        <row r="1657">
          <cell r="A1657" t="str">
            <v>2022-12817</v>
          </cell>
          <cell r="B1657" t="str">
            <v>MOVISTAR</v>
          </cell>
          <cell r="C1657">
            <v>44917</v>
          </cell>
          <cell r="D1657" t="str">
            <v>FLEXNET ECUADOR - MOVISTAR</v>
          </cell>
          <cell r="E1657" t="str">
            <v>CALLE 28 DE JUNIO S/N Y GARCIA MORENO ENTRADA LLANO GRANDE</v>
          </cell>
          <cell r="H1657" t="str">
            <v>170208</v>
          </cell>
          <cell r="I1657" t="str">
            <v>QUITO</v>
          </cell>
          <cell r="J1657" t="str">
            <v>PICHINCHA</v>
          </cell>
          <cell r="K1657" t="str">
            <v>NORPHONE ZONIFICACION PICHINCHA_GISELA ALEAGA</v>
          </cell>
          <cell r="L1657" t="str">
            <v>REPÚBLICA DEL SALVADOR Y NACIONES UNIDAS SUYANA TORRE CORPORATIVA PISO 12</v>
          </cell>
          <cell r="O1657" t="str">
            <v>QUITO</v>
          </cell>
          <cell r="P1657" t="str">
            <v>QUITO</v>
          </cell>
          <cell r="Q1657" t="str">
            <v>PICHINCHA</v>
          </cell>
          <cell r="R1657" t="str">
            <v>2022-12817</v>
          </cell>
          <cell r="W1657" t="str">
            <v>1091717898001</v>
          </cell>
          <cell r="X1657" t="str">
            <v>983337206</v>
          </cell>
          <cell r="AA1657">
            <v>44917</v>
          </cell>
          <cell r="AD1657">
            <v>1</v>
          </cell>
          <cell r="AE1657">
            <v>1</v>
          </cell>
          <cell r="AH1657" t="str">
            <v> </v>
          </cell>
          <cell r="AI1657" t="str">
            <v>DESPACHO</v>
          </cell>
          <cell r="AJ1657" t="str">
            <v>Normal</v>
          </cell>
          <cell r="AL1657" t="str">
            <v>NO</v>
          </cell>
          <cell r="AN1657" t="str">
            <v>NORZONQUINOR7874</v>
          </cell>
          <cell r="AP1657">
            <v>44917</v>
          </cell>
          <cell r="AR1657" t="str">
            <v>MOVISTAR_2022-12817</v>
          </cell>
          <cell r="AS1657">
            <v>323745</v>
          </cell>
          <cell r="AT1657" t="str">
            <v>D40</v>
          </cell>
          <cell r="AU1657" t="str">
            <v>INDIRECTO</v>
          </cell>
          <cell r="AV1657">
            <v>6000</v>
          </cell>
          <cell r="AX1657" t="str">
            <v>ENTREGADO</v>
          </cell>
          <cell r="AY1657" t="str">
            <v>HALFSIM CHIP PREPAGO $4.00 NUMERADO: 6000 und</v>
          </cell>
          <cell r="AZ1657" t="str">
            <v>SIMCARD</v>
          </cell>
          <cell r="BA1657" t="str">
            <v/>
          </cell>
        </row>
        <row r="1658">
          <cell r="A1658" t="str">
            <v>2022-12818</v>
          </cell>
          <cell r="B1658" t="str">
            <v>MOVISTAR</v>
          </cell>
          <cell r="C1658">
            <v>44917</v>
          </cell>
          <cell r="D1658" t="str">
            <v>FLEXNET ECUADOR - MOVISTAR</v>
          </cell>
          <cell r="E1658" t="str">
            <v>CALLE 28 DE JUNIO S/N Y GARCIA MORENO ENTRADA LLANO GRANDE</v>
          </cell>
          <cell r="H1658" t="str">
            <v>170208</v>
          </cell>
          <cell r="I1658" t="str">
            <v>QUITO</v>
          </cell>
          <cell r="J1658" t="str">
            <v>PICHINCHA</v>
          </cell>
          <cell r="K1658" t="str">
            <v>NORPHONE ZONIFICACION TUNGURAHUA_PAOLA MORAN</v>
          </cell>
          <cell r="L1658" t="str">
            <v>AV CEVALLOS ENTRE CALLES MERA Y MARTINEZ CAV NORPHONE</v>
          </cell>
          <cell r="O1658" t="str">
            <v>AMBATO</v>
          </cell>
          <cell r="P1658" t="str">
            <v>AMBATO</v>
          </cell>
          <cell r="Q1658" t="str">
            <v>TUNGURAHUA</v>
          </cell>
          <cell r="R1658" t="str">
            <v>2022-12818</v>
          </cell>
          <cell r="W1658" t="str">
            <v>1091717898001</v>
          </cell>
          <cell r="X1658" t="str">
            <v>998659562</v>
          </cell>
          <cell r="AA1658">
            <v>44917</v>
          </cell>
          <cell r="AD1658">
            <v>1</v>
          </cell>
          <cell r="AE1658">
            <v>1</v>
          </cell>
          <cell r="AH1658" t="str">
            <v> </v>
          </cell>
          <cell r="AI1658" t="str">
            <v>DESPACHO</v>
          </cell>
          <cell r="AJ1658" t="str">
            <v>Normal</v>
          </cell>
          <cell r="AL1658" t="str">
            <v>NO</v>
          </cell>
          <cell r="AN1658" t="str">
            <v>NORZONAMBNOR8040</v>
          </cell>
          <cell r="AP1658">
            <v>44917</v>
          </cell>
          <cell r="AR1658" t="str">
            <v>MOVISTAR_2022-12818</v>
          </cell>
          <cell r="AS1658">
            <v>323753</v>
          </cell>
          <cell r="AT1658" t="str">
            <v>D40</v>
          </cell>
          <cell r="AU1658" t="str">
            <v>INDIRECTO</v>
          </cell>
          <cell r="AV1658">
            <v>4000</v>
          </cell>
          <cell r="AX1658" t="str">
            <v>ENTREGADO</v>
          </cell>
          <cell r="AY1658" t="str">
            <v>HALFSIM CHIP PREPAGO $4.00 NUMERADO: 4000 und</v>
          </cell>
          <cell r="AZ1658" t="str">
            <v>SIMCARD</v>
          </cell>
          <cell r="BA1658" t="str">
            <v/>
          </cell>
        </row>
        <row r="1659">
          <cell r="A1659" t="str">
            <v>2022-12819</v>
          </cell>
          <cell r="B1659" t="str">
            <v>MOVISTAR</v>
          </cell>
          <cell r="C1659">
            <v>44917</v>
          </cell>
          <cell r="D1659" t="str">
            <v>FLEXNET ECUADOR - MOVISTAR</v>
          </cell>
          <cell r="E1659" t="str">
            <v>CALLE 28 DE JUNIO S/N Y GARCIA MORENO ENTRADA LLANO GRANDE</v>
          </cell>
          <cell r="H1659" t="str">
            <v>170208</v>
          </cell>
          <cell r="I1659" t="str">
            <v>QUITO</v>
          </cell>
          <cell r="J1659" t="str">
            <v>PICHINCHA</v>
          </cell>
          <cell r="K1659" t="str">
            <v>NORPHONE CAVS DAS SANTO DOMINGO_LOURDES BRAVO</v>
          </cell>
          <cell r="L1659" t="str">
            <v>29 DE MAYO Y LATACUNGA A LADO DEL POLLO GUS SANTO DOMINGO</v>
          </cell>
          <cell r="O1659" t="str">
            <v>SANTO DOMINGO</v>
          </cell>
          <cell r="P1659" t="str">
            <v>SANTO DOMINGO</v>
          </cell>
          <cell r="Q1659" t="str">
            <v>SANTO DOMINGO DE LOS TSACHILAS</v>
          </cell>
          <cell r="R1659" t="str">
            <v>2022-12819</v>
          </cell>
          <cell r="W1659" t="str">
            <v>1091717898001</v>
          </cell>
          <cell r="X1659" t="str">
            <v>984246089</v>
          </cell>
          <cell r="AA1659">
            <v>44917</v>
          </cell>
          <cell r="AD1659">
            <v>1</v>
          </cell>
          <cell r="AE1659">
            <v>1</v>
          </cell>
          <cell r="AH1659" t="str">
            <v> </v>
          </cell>
          <cell r="AI1659" t="str">
            <v>DESPACHO</v>
          </cell>
          <cell r="AJ1659" t="str">
            <v>Normal</v>
          </cell>
          <cell r="AL1659" t="str">
            <v>NO</v>
          </cell>
          <cell r="AN1659" t="str">
            <v>NORINDSANNOR12478</v>
          </cell>
          <cell r="AP1659">
            <v>44917</v>
          </cell>
          <cell r="AR1659" t="str">
            <v>MOVISTAR_2022-12819</v>
          </cell>
          <cell r="AS1659">
            <v>323836</v>
          </cell>
          <cell r="AT1659" t="str">
            <v>D40</v>
          </cell>
          <cell r="AU1659" t="str">
            <v>INDIRECTO</v>
          </cell>
          <cell r="AV1659">
            <v>9</v>
          </cell>
          <cell r="AX1659" t="str">
            <v>ENTREGADO</v>
          </cell>
          <cell r="AY1659" t="str">
            <v>LTE MOTO E32 PLATA + EARPHONE WITH IN-EAR: 2 und / LTE NOKIA C21 AZUL: 2 und / LTE NOKIA G21 AZUL: 2 und / LTE SAMSUNG S21 FE VERDE: 1 und / LTE XIAOMI REDMI NOTE 11 AZUL: 2 und</v>
          </cell>
          <cell r="AZ1659" t="str">
            <v>TERMINAL / TERMINAL ACCESORIO</v>
          </cell>
          <cell r="BA1659" t="str">
            <v/>
          </cell>
        </row>
        <row r="1660">
          <cell r="A1660" t="str">
            <v>2022-12820</v>
          </cell>
          <cell r="B1660" t="str">
            <v>MOVISTAR</v>
          </cell>
          <cell r="C1660">
            <v>44917</v>
          </cell>
          <cell r="D1660" t="str">
            <v>FLEXNET ECUADOR - MOVISTAR</v>
          </cell>
          <cell r="E1660" t="str">
            <v>CALLE 28 DE JUNIO S/N Y GARCIA MORENO ENTRADA LLANO GRANDE</v>
          </cell>
          <cell r="H1660" t="str">
            <v>170208</v>
          </cell>
          <cell r="I1660" t="str">
            <v>QUITO</v>
          </cell>
          <cell r="J1660" t="str">
            <v>PICHINCHA</v>
          </cell>
          <cell r="K1660" t="str">
            <v>NORPHONE (ISLA RIOCENTRO SUR)_LOURDES BRAVO</v>
          </cell>
          <cell r="L1660" t="str">
            <v>CC RIOCENTRO SUR AVENIDA 25 DE JULIO</v>
          </cell>
          <cell r="O1660" t="str">
            <v>GUAYAQUIL</v>
          </cell>
          <cell r="P1660" t="str">
            <v>GUAYAQUIL</v>
          </cell>
          <cell r="Q1660" t="str">
            <v>GUAYAS</v>
          </cell>
          <cell r="R1660" t="str">
            <v>2022-12820</v>
          </cell>
          <cell r="W1660" t="str">
            <v>1091717898001</v>
          </cell>
          <cell r="X1660" t="str">
            <v>984246089</v>
          </cell>
          <cell r="AA1660">
            <v>44917</v>
          </cell>
          <cell r="AD1660">
            <v>1</v>
          </cell>
          <cell r="AE1660">
            <v>1</v>
          </cell>
          <cell r="AH1660" t="str">
            <v> </v>
          </cell>
          <cell r="AI1660" t="str">
            <v>DESPACHO</v>
          </cell>
          <cell r="AJ1660" t="str">
            <v>Normal</v>
          </cell>
          <cell r="AL1660" t="str">
            <v>NO</v>
          </cell>
          <cell r="AN1660" t="str">
            <v>NORINDGUANOR9705</v>
          </cell>
          <cell r="AP1660">
            <v>44917</v>
          </cell>
          <cell r="AR1660" t="str">
            <v>MOVISTAR_2022-12820</v>
          </cell>
          <cell r="AS1660">
            <v>323840</v>
          </cell>
          <cell r="AT1660" t="str">
            <v>D40</v>
          </cell>
          <cell r="AU1660" t="str">
            <v>INDIRECTO</v>
          </cell>
          <cell r="AV1660">
            <v>6</v>
          </cell>
          <cell r="AX1660" t="str">
            <v>ENTREGADO</v>
          </cell>
          <cell r="AY1660" t="str">
            <v>LTE MOTO E32 PLATA + EARPHONE WITH IN-EAR: 3 und / LTE NOKIA G21 AZUL: 3 und</v>
          </cell>
          <cell r="AZ1660" t="str">
            <v>TERMINAL / TERMINAL ACCESORIO</v>
          </cell>
          <cell r="BA1660" t="str">
            <v/>
          </cell>
        </row>
        <row r="1661">
          <cell r="A1661" t="str">
            <v>2022-12821</v>
          </cell>
          <cell r="B1661" t="str">
            <v>MOVISTAR</v>
          </cell>
          <cell r="C1661">
            <v>44917</v>
          </cell>
          <cell r="D1661" t="str">
            <v>FLEXNET ECUADOR - MOVISTAR</v>
          </cell>
          <cell r="E1661" t="str">
            <v>CALLE 28 DE JUNIO S/N Y GARCIA MORENO ENTRADA LLANO GRANDE</v>
          </cell>
          <cell r="H1661" t="str">
            <v>170208</v>
          </cell>
          <cell r="I1661" t="str">
            <v>QUITO</v>
          </cell>
          <cell r="J1661" t="str">
            <v>PICHINCHA</v>
          </cell>
          <cell r="K1661" t="str">
            <v>NORPHONE AMBATO_PAOLA MORAN</v>
          </cell>
          <cell r="L1661" t="str">
            <v>AV CEVALLOS ENTRE CALLES MERA Y MARTINEZ CAV NORPHONE</v>
          </cell>
          <cell r="O1661" t="str">
            <v>AMBATO</v>
          </cell>
          <cell r="P1661" t="str">
            <v>AMBATO</v>
          </cell>
          <cell r="Q1661" t="str">
            <v>TUNGURAHUA</v>
          </cell>
          <cell r="R1661" t="str">
            <v>2022-12821</v>
          </cell>
          <cell r="W1661" t="str">
            <v>1091717898001</v>
          </cell>
          <cell r="X1661" t="str">
            <v>998659562</v>
          </cell>
          <cell r="AA1661">
            <v>44917</v>
          </cell>
          <cell r="AD1661">
            <v>1</v>
          </cell>
          <cell r="AE1661">
            <v>1</v>
          </cell>
          <cell r="AH1661" t="str">
            <v> </v>
          </cell>
          <cell r="AI1661" t="str">
            <v>DESPACHO</v>
          </cell>
          <cell r="AJ1661" t="str">
            <v>Normal</v>
          </cell>
          <cell r="AL1661" t="str">
            <v>NO</v>
          </cell>
          <cell r="AN1661" t="str">
            <v>NORINDAMBNOR0299</v>
          </cell>
          <cell r="AP1661">
            <v>44917</v>
          </cell>
          <cell r="AR1661" t="str">
            <v>MOVISTAR_2022-12821</v>
          </cell>
          <cell r="AS1661">
            <v>323838</v>
          </cell>
          <cell r="AT1661" t="str">
            <v>D40</v>
          </cell>
          <cell r="AU1661" t="str">
            <v>INDIRECTO</v>
          </cell>
          <cell r="AV1661">
            <v>13</v>
          </cell>
          <cell r="AX1661" t="str">
            <v>ENTREGADO</v>
          </cell>
          <cell r="AY1661" t="str">
            <v>LTE IPHONE 11 64GB NEGRO: 3 und / LTE MOTO E32 PLATA + EARPHONE WITH IN-EAR: 3 und / LTE NOKIA G21 AZUL: 4 und / LTE SAMSUNG A23 NEGRO + NITRO PORTABLE SPEAKER: 3 und</v>
          </cell>
          <cell r="AZ1661" t="str">
            <v>TERMINAL / TERMINAL ACCESORIO</v>
          </cell>
          <cell r="BA1661" t="str">
            <v/>
          </cell>
        </row>
        <row r="1662">
          <cell r="A1662" t="str">
            <v>2022-12822</v>
          </cell>
          <cell r="B1662" t="str">
            <v>MOVISTAR</v>
          </cell>
          <cell r="C1662">
            <v>44917</v>
          </cell>
          <cell r="D1662" t="str">
            <v>FLEXNET ECUADOR - MOVISTAR</v>
          </cell>
          <cell r="E1662" t="str">
            <v>CALLE 28 DE JUNIO S/N Y GARCIA MORENO ENTRADA LLANO GRANDE</v>
          </cell>
          <cell r="H1662" t="str">
            <v>170208</v>
          </cell>
          <cell r="I1662" t="str">
            <v>QUITO</v>
          </cell>
          <cell r="J1662" t="str">
            <v>PICHINCHA</v>
          </cell>
          <cell r="K1662" t="str">
            <v>NORPHONE C.C. PASEO SHOPPING LA LIBERTAD_LOURDES BRAVO</v>
          </cell>
          <cell r="L1662" t="str">
            <v>C.C. EL PASEO SHOPPING LA PENINSULA LOCAL 1 PLANTA BAJA BARRIO SAN FRANCISCO MZ 38. CALLE 9</v>
          </cell>
          <cell r="O1662" t="str">
            <v>LA LIBERTAD</v>
          </cell>
          <cell r="P1662" t="str">
            <v>LA LIBERTAD</v>
          </cell>
          <cell r="Q1662" t="str">
            <v>SANTA ELENA</v>
          </cell>
          <cell r="R1662" t="str">
            <v>2022-12822</v>
          </cell>
          <cell r="W1662" t="str">
            <v>1091717898001</v>
          </cell>
          <cell r="X1662" t="str">
            <v>984246089</v>
          </cell>
          <cell r="AA1662">
            <v>44917</v>
          </cell>
          <cell r="AD1662">
            <v>1</v>
          </cell>
          <cell r="AE1662">
            <v>1</v>
          </cell>
          <cell r="AH1662" t="str">
            <v> </v>
          </cell>
          <cell r="AI1662" t="str">
            <v>DESPACHO</v>
          </cell>
          <cell r="AJ1662" t="str">
            <v>Normal</v>
          </cell>
          <cell r="AL1662" t="str">
            <v>NO</v>
          </cell>
          <cell r="AN1662" t="str">
            <v>NORINDSANNOR10493</v>
          </cell>
          <cell r="AP1662">
            <v>44917</v>
          </cell>
          <cell r="AR1662" t="str">
            <v>MOVISTAR_2022-12822</v>
          </cell>
          <cell r="AS1662">
            <v>323842</v>
          </cell>
          <cell r="AT1662" t="str">
            <v>D40</v>
          </cell>
          <cell r="AU1662" t="str">
            <v>INDIRECTO</v>
          </cell>
          <cell r="AV1662">
            <v>7</v>
          </cell>
          <cell r="AX1662" t="str">
            <v>ENTREGADO</v>
          </cell>
          <cell r="AY1662" t="str">
            <v>LTE MOTO E32 PLATA + EARPHONE WITH IN-EAR: 2 und / LTE MOTO G22 NEGRO: 2 und / LTE SAMSUNG S21 FE VERDE: 1 und / LTE XIAOMI REDMI NOTE 11S AZUL: 2 und</v>
          </cell>
          <cell r="AZ1662" t="str">
            <v>TERMINAL / TERMINAL ACCESORIO</v>
          </cell>
          <cell r="BA1662" t="str">
            <v/>
          </cell>
        </row>
        <row r="1663">
          <cell r="A1663" t="str">
            <v>2022-12823</v>
          </cell>
          <cell r="B1663" t="str">
            <v>MOVISTAR</v>
          </cell>
          <cell r="C1663">
            <v>44917</v>
          </cell>
          <cell r="D1663" t="str">
            <v>FLEXNET ECUADOR - MOVISTAR</v>
          </cell>
          <cell r="E1663" t="str">
            <v>CALLE 28 DE JUNIO S/N Y GARCIA MORENO ENTRADA LLANO GRANDE</v>
          </cell>
          <cell r="H1663" t="str">
            <v>170208</v>
          </cell>
          <cell r="I1663" t="str">
            <v>QUITO</v>
          </cell>
          <cell r="J1663" t="str">
            <v>PICHINCHA</v>
          </cell>
          <cell r="K1663" t="str">
            <v>NORPHONE C.C. RIOCENTRO CEIBOS_PAOLA MORAN</v>
          </cell>
          <cell r="L1663" t="str">
            <v>C.C. RIOCENTRO CEIBOS LOCAL 28 AV DEL BOMBERO VIA A LA COSTA KM 65</v>
          </cell>
          <cell r="O1663" t="str">
            <v>GUAYAQUIL</v>
          </cell>
          <cell r="P1663" t="str">
            <v>GUAYAQUIL</v>
          </cell>
          <cell r="Q1663" t="str">
            <v>GUAYAS</v>
          </cell>
          <cell r="R1663" t="str">
            <v>2022-12823</v>
          </cell>
          <cell r="W1663" t="str">
            <v>1091717898001</v>
          </cell>
          <cell r="X1663" t="str">
            <v>998659562</v>
          </cell>
          <cell r="AA1663">
            <v>44917</v>
          </cell>
          <cell r="AD1663">
            <v>1</v>
          </cell>
          <cell r="AE1663">
            <v>1</v>
          </cell>
          <cell r="AH1663" t="str">
            <v>FRENTE AL HOSPITAL DEL IESS CEIBOS</v>
          </cell>
          <cell r="AI1663" t="str">
            <v>DESPACHO</v>
          </cell>
          <cell r="AJ1663" t="str">
            <v>Normal</v>
          </cell>
          <cell r="AL1663" t="str">
            <v>NO</v>
          </cell>
          <cell r="AN1663" t="str">
            <v>NORINDGUANOR9024</v>
          </cell>
          <cell r="AP1663">
            <v>44917</v>
          </cell>
          <cell r="AR1663" t="str">
            <v>MOVISTAR_2022-12823</v>
          </cell>
          <cell r="AS1663">
            <v>323835</v>
          </cell>
          <cell r="AT1663" t="str">
            <v>D40</v>
          </cell>
          <cell r="AU1663" t="str">
            <v>INDIRECTO</v>
          </cell>
          <cell r="AV1663">
            <v>19</v>
          </cell>
          <cell r="AX1663" t="str">
            <v>ENTREGADO</v>
          </cell>
          <cell r="AY1663" t="str">
            <v>LTE IPHONE 11 64GB NEGRO: 3 und / LTE MOTO E32 PLATA + EARPHONE WITH IN-EAR: 3 und / LTE NOKIA C21 AZUL: 2 und / LTE NOKIA G21 AZUL: 4 und / LTE SAMSUNG A03 AZUL: 3 und / LTE SAMSUNG A33 5G AZUL: 2 und / LTE XIAOMI REDMI NOTE 11 AZUL: 2 und</v>
          </cell>
          <cell r="AZ1663" t="str">
            <v>TERMINAL / TERMINAL ACCESORIO</v>
          </cell>
          <cell r="BA1663" t="str">
            <v/>
          </cell>
        </row>
        <row r="1664">
          <cell r="A1664" t="str">
            <v>2022-12824</v>
          </cell>
          <cell r="B1664" t="str">
            <v>MOVISTAR</v>
          </cell>
          <cell r="C1664">
            <v>44917</v>
          </cell>
          <cell r="D1664" t="str">
            <v>FLEXNET ECUADOR - MOVISTAR</v>
          </cell>
          <cell r="E1664" t="str">
            <v>CALLE 28 DE JUNIO S/N Y GARCIA MORENO ENTRADA LLANO GRANDE</v>
          </cell>
          <cell r="H1664" t="str">
            <v>170208</v>
          </cell>
          <cell r="I1664" t="str">
            <v>QUITO</v>
          </cell>
          <cell r="J1664" t="str">
            <v>PICHINCHA</v>
          </cell>
          <cell r="K1664" t="str">
            <v>NORPHONE C.C. RIOCENTRO NORTE_PAOLA MORAN</v>
          </cell>
          <cell r="L1664" t="str">
            <v>CENTRO COMERCIAL RIOCENTRO NORTE AV FRANCISCO DE ORELLANA LOCAL 10 PRIMERA PUERTA</v>
          </cell>
          <cell r="O1664" t="str">
            <v>GUAYAQUIL</v>
          </cell>
          <cell r="P1664" t="str">
            <v>GUAYAQUIL</v>
          </cell>
          <cell r="Q1664" t="str">
            <v>GUAYAS</v>
          </cell>
          <cell r="R1664" t="str">
            <v>2022-12824</v>
          </cell>
          <cell r="W1664" t="str">
            <v>1091717898001</v>
          </cell>
          <cell r="X1664" t="str">
            <v>998659562</v>
          </cell>
          <cell r="AA1664">
            <v>44917</v>
          </cell>
          <cell r="AD1664">
            <v>1</v>
          </cell>
          <cell r="AE1664">
            <v>1</v>
          </cell>
          <cell r="AH1664" t="str">
            <v> </v>
          </cell>
          <cell r="AI1664" t="str">
            <v>DESPACHO</v>
          </cell>
          <cell r="AJ1664" t="str">
            <v>Normal</v>
          </cell>
          <cell r="AL1664" t="str">
            <v>NO</v>
          </cell>
          <cell r="AN1664" t="str">
            <v>NORINDGUANOR9018</v>
          </cell>
          <cell r="AP1664">
            <v>44917</v>
          </cell>
          <cell r="AR1664" t="str">
            <v>MOVISTAR_2022-12824</v>
          </cell>
          <cell r="AS1664">
            <v>323839</v>
          </cell>
          <cell r="AT1664" t="str">
            <v>D40</v>
          </cell>
          <cell r="AU1664" t="str">
            <v>INDIRECTO</v>
          </cell>
          <cell r="AV1664">
            <v>14</v>
          </cell>
          <cell r="AX1664" t="str">
            <v>ENTREGADO</v>
          </cell>
          <cell r="AY1664" t="str">
            <v>LTE IPHONE 11 64GB NEGRO: 3 und / LTE MOTO E32 PLATA + EARPHONE WITH IN-EAR: 3 und / LTE MOTO G22 NEGRO: 2 und / LTE NOKIA G21 AZUL: 3 und / LTE SAMSUNG A03 AZUL: 3 und</v>
          </cell>
          <cell r="AZ1664" t="str">
            <v>TERMINAL / TERMINAL ACCESORIO</v>
          </cell>
          <cell r="BA1664" t="str">
            <v/>
          </cell>
        </row>
        <row r="1665">
          <cell r="A1665" t="str">
            <v>2022-12825</v>
          </cell>
          <cell r="B1665" t="str">
            <v>MOVISTAR</v>
          </cell>
          <cell r="C1665">
            <v>44917</v>
          </cell>
          <cell r="D1665" t="str">
            <v>FLEXNET ECUADOR - MOVISTAR</v>
          </cell>
          <cell r="E1665" t="str">
            <v>CALLE 28 DE JUNIO S/N Y GARCIA MORENO ENTRADA LLANO GRANDE</v>
          </cell>
          <cell r="H1665" t="str">
            <v>170208</v>
          </cell>
          <cell r="I1665" t="str">
            <v>QUITO</v>
          </cell>
          <cell r="J1665" t="str">
            <v>PICHINCHA</v>
          </cell>
          <cell r="K1665" t="str">
            <v>NORPHONE C.C. RIOCENTRO SUR_PAOLA MORAN</v>
          </cell>
          <cell r="L1665" t="str">
            <v>C.C. RIOCENTRO SUR AV 25 DE JULIO LOCAL 43 JUNTO A LA UNIV. AGRARIA</v>
          </cell>
          <cell r="O1665" t="str">
            <v>GUAYAQUIL</v>
          </cell>
          <cell r="P1665" t="str">
            <v>GUAYAQUIL</v>
          </cell>
          <cell r="Q1665" t="str">
            <v>GUAYAS</v>
          </cell>
          <cell r="R1665" t="str">
            <v>2022-12825</v>
          </cell>
          <cell r="W1665" t="str">
            <v>1091717898001</v>
          </cell>
          <cell r="X1665" t="str">
            <v>998659562</v>
          </cell>
          <cell r="AA1665">
            <v>44917</v>
          </cell>
          <cell r="AD1665">
            <v>1</v>
          </cell>
          <cell r="AE1665">
            <v>1</v>
          </cell>
          <cell r="AH1665" t="str">
            <v>FRENTE AL BANCO ECUATORIANO DE LA VIVIENDA</v>
          </cell>
          <cell r="AI1665" t="str">
            <v>DESPACHO</v>
          </cell>
          <cell r="AJ1665" t="str">
            <v>Normal</v>
          </cell>
          <cell r="AL1665" t="str">
            <v>NO</v>
          </cell>
          <cell r="AN1665" t="str">
            <v>NORINDGUANOR9020</v>
          </cell>
          <cell r="AP1665">
            <v>44917</v>
          </cell>
          <cell r="AR1665" t="str">
            <v>MOVISTAR_2022-12825</v>
          </cell>
          <cell r="AS1665">
            <v>323843</v>
          </cell>
          <cell r="AT1665" t="str">
            <v>D40</v>
          </cell>
          <cell r="AU1665" t="str">
            <v>INDIRECTO</v>
          </cell>
          <cell r="AV1665">
            <v>15</v>
          </cell>
          <cell r="AX1665" t="str">
            <v>ENTREGADO</v>
          </cell>
          <cell r="AY1665" t="str">
            <v>LTE IPHONE 11 64GB NEGRO: 3 und / LTE MOTO E32 PLATA + EARPHONE WITH IN-EAR: 3 und / LTE NOKIA C21 AZUL: 2 und / LTE NOKIA G21 AZUL: 4 und / LTE SAMSUNG A03 AZUL: 3 und</v>
          </cell>
          <cell r="AZ1665" t="str">
            <v>TERMINAL / TERMINAL ACCESORIO</v>
          </cell>
          <cell r="BA1665" t="str">
            <v/>
          </cell>
        </row>
        <row r="1666">
          <cell r="A1666" t="str">
            <v>2022-12826</v>
          </cell>
          <cell r="B1666" t="str">
            <v>MOVISTAR</v>
          </cell>
          <cell r="C1666">
            <v>44917</v>
          </cell>
          <cell r="D1666" t="str">
            <v>FLEXNET ECUADOR - MOVISTAR</v>
          </cell>
          <cell r="E1666" t="str">
            <v>CALLE 28 DE JUNIO S/N Y GARCIA MORENO ENTRADA LLANO GRANDE</v>
          </cell>
          <cell r="H1666" t="str">
            <v>170208</v>
          </cell>
          <cell r="I1666" t="str">
            <v>QUITO</v>
          </cell>
          <cell r="J1666" t="str">
            <v>PICHINCHA</v>
          </cell>
          <cell r="K1666" t="str">
            <v>NORPHONE C.C. SHOPPING DURAN_PAOLA MORAN</v>
          </cell>
          <cell r="L1666" t="str">
            <v>CC SHOPPING DURAN KILOMETRO 35 DE LA AUTOPISTA DURAN  BOLICHE56</v>
          </cell>
          <cell r="O1666" t="str">
            <v>GUAYAQUIL</v>
          </cell>
          <cell r="P1666" t="str">
            <v>GUAYAQUIL</v>
          </cell>
          <cell r="Q1666" t="str">
            <v>GUAYAS</v>
          </cell>
          <cell r="R1666" t="str">
            <v>2022-12826</v>
          </cell>
          <cell r="W1666" t="str">
            <v>1091717898001</v>
          </cell>
          <cell r="X1666" t="str">
            <v>998659562</v>
          </cell>
          <cell r="AA1666">
            <v>44917</v>
          </cell>
          <cell r="AD1666">
            <v>1</v>
          </cell>
          <cell r="AE1666">
            <v>1</v>
          </cell>
          <cell r="AH1666" t="str">
            <v> </v>
          </cell>
          <cell r="AI1666" t="str">
            <v>DESPACHO</v>
          </cell>
          <cell r="AJ1666" t="str">
            <v>Normal</v>
          </cell>
          <cell r="AL1666" t="str">
            <v>NO</v>
          </cell>
          <cell r="AN1666" t="str">
            <v>NORINDGUANOR9004</v>
          </cell>
          <cell r="AP1666">
            <v>44917</v>
          </cell>
          <cell r="AR1666" t="str">
            <v>MOVISTAR_2022-12826</v>
          </cell>
          <cell r="AS1666">
            <v>323845</v>
          </cell>
          <cell r="AT1666" t="str">
            <v>D40</v>
          </cell>
          <cell r="AU1666" t="str">
            <v>INDIRECTO</v>
          </cell>
          <cell r="AV1666">
            <v>10</v>
          </cell>
          <cell r="AX1666" t="str">
            <v>ENTREGADO</v>
          </cell>
          <cell r="AY1666" t="str">
            <v>LTE IPHONE 11 64GB NEGRO: 3 und / LTE NOKIA G21 AZUL: 4 und / LTE SAMSUNG A03 AZUL: 3 und</v>
          </cell>
          <cell r="AZ1666" t="str">
            <v>TERMINAL</v>
          </cell>
          <cell r="BA1666" t="str">
            <v/>
          </cell>
        </row>
        <row r="1667">
          <cell r="A1667" t="str">
            <v>2022-12827</v>
          </cell>
          <cell r="B1667" t="str">
            <v>MOVISTAR</v>
          </cell>
          <cell r="C1667">
            <v>44917</v>
          </cell>
          <cell r="D1667" t="str">
            <v>FLEXNET ECUADOR - MOVISTAR</v>
          </cell>
          <cell r="E1667" t="str">
            <v>CALLE 28 DE JUNIO S/N Y GARCIA MORENO ENTRADA LLANO GRANDE</v>
          </cell>
          <cell r="H1667" t="str">
            <v>170208</v>
          </cell>
          <cell r="I1667" t="str">
            <v>QUITO</v>
          </cell>
          <cell r="J1667" t="str">
            <v>PICHINCHA</v>
          </cell>
          <cell r="K1667" t="str">
            <v>NORPHONE C.C. SHOPPING MANTA_LOURDES BRAVO</v>
          </cell>
          <cell r="L1667" t="str">
            <v>AV. 4 DE NOVIEMBRE, MANTA 130210   LOCAL 21 PLANTA ALTA</v>
          </cell>
          <cell r="O1667" t="str">
            <v>MANTA</v>
          </cell>
          <cell r="P1667" t="str">
            <v>MANTA</v>
          </cell>
          <cell r="Q1667" t="str">
            <v>MANABI</v>
          </cell>
          <cell r="R1667" t="str">
            <v>2022-12827</v>
          </cell>
          <cell r="W1667" t="str">
            <v>1091717898001</v>
          </cell>
          <cell r="X1667" t="str">
            <v>984246089</v>
          </cell>
          <cell r="AA1667">
            <v>44917</v>
          </cell>
          <cell r="AD1667">
            <v>1</v>
          </cell>
          <cell r="AE1667">
            <v>1</v>
          </cell>
          <cell r="AH1667" t="str">
            <v> </v>
          </cell>
          <cell r="AI1667" t="str">
            <v>DESPACHO</v>
          </cell>
          <cell r="AJ1667" t="str">
            <v>Normal</v>
          </cell>
          <cell r="AL1667" t="str">
            <v>NO</v>
          </cell>
          <cell r="AN1667" t="str">
            <v>NORINDMANNOR10483</v>
          </cell>
          <cell r="AP1667">
            <v>44917</v>
          </cell>
          <cell r="AR1667" t="str">
            <v>MOVISTAR_2022-12827</v>
          </cell>
          <cell r="AS1667">
            <v>323844</v>
          </cell>
          <cell r="AT1667" t="str">
            <v>D40</v>
          </cell>
          <cell r="AU1667" t="str">
            <v>INDIRECTO</v>
          </cell>
          <cell r="AV1667">
            <v>12</v>
          </cell>
          <cell r="AX1667" t="str">
            <v>ENTREGADO</v>
          </cell>
          <cell r="AY1667" t="str">
            <v>LTE MOTO E32 PLATA + EARPHONE WITH IN-EAR: 2 und / LTE NOKIA G21 AZUL: 4 und / LTE SAMSUNG A23 NEGRO + NITRO PORTABLE SPEAKER: 2 und / LTE SAMSUNG S21 FE VERDE: 2 und / LTE XIAOMI REDMI NOTE 11 AZUL: 2 und</v>
          </cell>
          <cell r="AZ1667" t="str">
            <v>TERMINAL / TERMINAL ACCESORIO</v>
          </cell>
          <cell r="BA1667" t="str">
            <v/>
          </cell>
        </row>
        <row r="1668">
          <cell r="A1668" t="str">
            <v>2022-12828</v>
          </cell>
          <cell r="B1668" t="str">
            <v>MOVISTAR</v>
          </cell>
          <cell r="C1668">
            <v>44917</v>
          </cell>
          <cell r="D1668" t="str">
            <v>FLEXNET ECUADOR - MOVISTAR</v>
          </cell>
          <cell r="E1668" t="str">
            <v>CALLE 28 DE JUNIO S/N Y GARCIA MORENO ENTRADA LLANO GRANDE</v>
          </cell>
          <cell r="H1668" t="str">
            <v>170208</v>
          </cell>
          <cell r="I1668" t="str">
            <v>QUITO</v>
          </cell>
          <cell r="J1668" t="str">
            <v>PICHINCHA</v>
          </cell>
          <cell r="K1668" t="str">
            <v>NORPHONE CAVS DAS TUMBACO_LOURDES BRAVO</v>
          </cell>
          <cell r="L1668" t="str">
            <v>AV INTEROCEANICA Y JUAN MONTALVO JUNTO A PRODUBANCO CC SANTA MARIA</v>
          </cell>
          <cell r="O1668" t="str">
            <v>QUITO</v>
          </cell>
          <cell r="P1668" t="str">
            <v>QUITO</v>
          </cell>
          <cell r="Q1668" t="str">
            <v>PICHINCHA</v>
          </cell>
          <cell r="R1668" t="str">
            <v>2022-12828</v>
          </cell>
          <cell r="W1668" t="str">
            <v>1091717898001</v>
          </cell>
          <cell r="X1668" t="str">
            <v>984246089</v>
          </cell>
          <cell r="AA1668">
            <v>44917</v>
          </cell>
          <cell r="AD1668">
            <v>1</v>
          </cell>
          <cell r="AE1668">
            <v>1</v>
          </cell>
          <cell r="AH1668" t="str">
            <v> </v>
          </cell>
          <cell r="AI1668" t="str">
            <v>DESPACHO</v>
          </cell>
          <cell r="AJ1668" t="str">
            <v>Normal</v>
          </cell>
          <cell r="AL1668" t="str">
            <v>NO</v>
          </cell>
          <cell r="AN1668" t="str">
            <v>NORINDQUINOR8198</v>
          </cell>
          <cell r="AP1668">
            <v>44917</v>
          </cell>
          <cell r="AR1668" t="str">
            <v>MOVISTAR_2022-12828</v>
          </cell>
          <cell r="AS1668">
            <v>323846</v>
          </cell>
          <cell r="AT1668" t="str">
            <v>D40</v>
          </cell>
          <cell r="AU1668" t="str">
            <v>INDIRECTO</v>
          </cell>
          <cell r="AV1668">
            <v>14</v>
          </cell>
          <cell r="AX1668" t="str">
            <v>ENTREGADO</v>
          </cell>
          <cell r="AY1668" t="str">
            <v>LTE IPHONE 11 64GB NEGRO: 3 und / LTE NOKIA G21 AZUL: 5 und / LTE SAMSUNG A03 AZUL: 3 und / LTE SAMSUNG A13 AZUL: 1 und / LTE XIAOMI REDMI NOTE 11S AZUL: 2 und</v>
          </cell>
          <cell r="AZ1668" t="str">
            <v>TERMINAL</v>
          </cell>
          <cell r="BA1668" t="str">
            <v/>
          </cell>
        </row>
        <row r="1669">
          <cell r="A1669" t="str">
            <v>2022-12829</v>
          </cell>
          <cell r="B1669" t="str">
            <v>MOVISTAR</v>
          </cell>
          <cell r="C1669">
            <v>44917</v>
          </cell>
          <cell r="D1669" t="str">
            <v>FLEXNET ECUADOR - MOVISTAR</v>
          </cell>
          <cell r="E1669" t="str">
            <v>CALLE 28 DE JUNIO S/N Y GARCIA MORENO ENTRADA LLANO GRANDE</v>
          </cell>
          <cell r="H1669" t="str">
            <v>170208</v>
          </cell>
          <cell r="I1669" t="str">
            <v>QUITO</v>
          </cell>
          <cell r="J1669" t="str">
            <v>PICHINCHA</v>
          </cell>
          <cell r="K1669" t="str">
            <v>CELL FORCE QUITO_HECTOR VALLEJO</v>
          </cell>
          <cell r="L1669" t="str">
            <v>MARIANA DE JESUS Y ULLOA ESQUINA EDIFICIO MARIANA PLAZA OFICINA 6 B</v>
          </cell>
          <cell r="O1669" t="str">
            <v>QUITO</v>
          </cell>
          <cell r="P1669" t="str">
            <v>QUITO</v>
          </cell>
          <cell r="Q1669" t="str">
            <v>PICHINCHA</v>
          </cell>
          <cell r="R1669" t="str">
            <v>2022-12829</v>
          </cell>
          <cell r="W1669" t="str">
            <v>1712573615001</v>
          </cell>
          <cell r="X1669" t="str">
            <v>995926964</v>
          </cell>
          <cell r="AA1669">
            <v>44917</v>
          </cell>
          <cell r="AD1669">
            <v>1</v>
          </cell>
          <cell r="AE1669">
            <v>1</v>
          </cell>
          <cell r="AH1669" t="str">
            <v> </v>
          </cell>
          <cell r="AI1669" t="str">
            <v>DESPACHO</v>
          </cell>
          <cell r="AJ1669" t="str">
            <v>Normal</v>
          </cell>
          <cell r="AL1669" t="str">
            <v>NO</v>
          </cell>
          <cell r="AN1669" t="str">
            <v>CELNEGQUICEL12238</v>
          </cell>
          <cell r="AP1669">
            <v>44917</v>
          </cell>
          <cell r="AR1669" t="str">
            <v>MOVISTAR_2022-12829</v>
          </cell>
          <cell r="AS1669">
            <v>323754</v>
          </cell>
          <cell r="AT1669" t="str">
            <v>D40</v>
          </cell>
          <cell r="AU1669" t="str">
            <v>INDIRECTO</v>
          </cell>
          <cell r="AV1669">
            <v>100</v>
          </cell>
          <cell r="AX1669" t="str">
            <v>ENTREGADO</v>
          </cell>
          <cell r="AY1669" t="str">
            <v>HALFSIM MOVISTAR: 100 und</v>
          </cell>
          <cell r="AZ1669" t="str">
            <v>SIMCARD</v>
          </cell>
          <cell r="BA1669" t="str">
            <v/>
          </cell>
        </row>
        <row r="1670">
          <cell r="A1670" t="str">
            <v>2022-12830</v>
          </cell>
          <cell r="B1670" t="str">
            <v>MOVISTAR</v>
          </cell>
          <cell r="C1670">
            <v>44917</v>
          </cell>
          <cell r="D1670" t="str">
            <v>FLEXNET ECUADOR - MOVISTAR</v>
          </cell>
          <cell r="E1670" t="str">
            <v>CALLE 28 DE JUNIO S/N Y GARCIA MORENO ENTRADA LLANO GRANDE</v>
          </cell>
          <cell r="H1670" t="str">
            <v>170208</v>
          </cell>
          <cell r="I1670" t="str">
            <v>QUITO</v>
          </cell>
          <cell r="J1670" t="str">
            <v>PICHINCHA</v>
          </cell>
          <cell r="K1670" t="str">
            <v>NORPHONE CAYAMBE_PAOLA MORAN</v>
          </cell>
          <cell r="L1670" t="str">
            <v>GRAN AKI AV RESTAURACION Y JUNIN LOCAL ESQUINERO CAYAMBE</v>
          </cell>
          <cell r="O1670" t="str">
            <v>CAYAMBE</v>
          </cell>
          <cell r="P1670" t="str">
            <v>CAYAMBE</v>
          </cell>
          <cell r="Q1670" t="str">
            <v>PICHINCHA</v>
          </cell>
          <cell r="R1670" t="str">
            <v>2022-12830</v>
          </cell>
          <cell r="W1670" t="str">
            <v>1091717898001</v>
          </cell>
          <cell r="X1670" t="str">
            <v>998659562</v>
          </cell>
          <cell r="AA1670">
            <v>44917</v>
          </cell>
          <cell r="AD1670">
            <v>1</v>
          </cell>
          <cell r="AE1670">
            <v>1</v>
          </cell>
          <cell r="AH1670" t="str">
            <v> </v>
          </cell>
          <cell r="AI1670" t="str">
            <v>DESPACHO</v>
          </cell>
          <cell r="AJ1670" t="str">
            <v>Normal</v>
          </cell>
          <cell r="AL1670" t="str">
            <v>NO</v>
          </cell>
          <cell r="AN1670" t="str">
            <v>NORINDCAYNOR0098</v>
          </cell>
          <cell r="AP1670">
            <v>44917</v>
          </cell>
          <cell r="AR1670" t="str">
            <v>MOVISTAR_2022-12830</v>
          </cell>
          <cell r="AS1670">
            <v>323864</v>
          </cell>
          <cell r="AT1670" t="str">
            <v>D40</v>
          </cell>
          <cell r="AU1670" t="str">
            <v>INDIRECTO</v>
          </cell>
          <cell r="AV1670">
            <v>15</v>
          </cell>
          <cell r="AX1670" t="str">
            <v>ENTREGADO</v>
          </cell>
          <cell r="AY1670" t="str">
            <v>LTE IPHONE 11 64GB NEGRO: 3 und / LTE MOTO E32 PLATA + EARPHONE WITH IN-EAR: 3 und / LTE NOKIA G21 AZUL: 6 und / LTE SAMSUNG A23 NEGRO + NITRO PORTABLE SPEAKER: 3 und</v>
          </cell>
          <cell r="AZ1670" t="str">
            <v>TERMINAL / TERMINAL ACCESORIO</v>
          </cell>
          <cell r="BA1670" t="str">
            <v/>
          </cell>
        </row>
        <row r="1671">
          <cell r="A1671" t="str">
            <v>2022-12831</v>
          </cell>
          <cell r="B1671" t="str">
            <v>MOVISTAR</v>
          </cell>
          <cell r="C1671">
            <v>44917</v>
          </cell>
          <cell r="D1671" t="str">
            <v>FLEXNET ECUADOR - MOVISTAR</v>
          </cell>
          <cell r="E1671" t="str">
            <v>CALLE 28 DE JUNIO S/N Y GARCIA MORENO ENTRADA LLANO GRANDE</v>
          </cell>
          <cell r="H1671" t="str">
            <v>170208</v>
          </cell>
          <cell r="I1671" t="str">
            <v>QUITO</v>
          </cell>
          <cell r="J1671" t="str">
            <v>PICHINCHA</v>
          </cell>
          <cell r="K1671" t="str">
            <v>NORPHONE CHONE_LOURDES BRAVO</v>
          </cell>
          <cell r="L1671" t="str">
            <v>CENTRO CALLE PICHINCHA ENTRE CALLES WASHINGTON Y BOLIVAR A LADO DE ALMACENES ARTEFACTA</v>
          </cell>
          <cell r="O1671" t="str">
            <v>CHONE</v>
          </cell>
          <cell r="P1671" t="str">
            <v>CHONE</v>
          </cell>
          <cell r="Q1671" t="str">
            <v>MANABI</v>
          </cell>
          <cell r="R1671" t="str">
            <v>2022-12831</v>
          </cell>
          <cell r="W1671" t="str">
            <v>1091717898001</v>
          </cell>
          <cell r="X1671" t="str">
            <v>984246089</v>
          </cell>
          <cell r="AA1671">
            <v>44917</v>
          </cell>
          <cell r="AD1671">
            <v>1</v>
          </cell>
          <cell r="AE1671">
            <v>1</v>
          </cell>
          <cell r="AH1671" t="str">
            <v>DIAGONAL A BANCO PICHINCHA</v>
          </cell>
          <cell r="AI1671" t="str">
            <v>DESPACHO</v>
          </cell>
          <cell r="AJ1671" t="str">
            <v>Normal</v>
          </cell>
          <cell r="AL1671" t="str">
            <v>NO</v>
          </cell>
          <cell r="AN1671" t="str">
            <v>NORINDCHONOR10491</v>
          </cell>
          <cell r="AP1671">
            <v>44917</v>
          </cell>
          <cell r="AR1671" t="str">
            <v>MOVISTAR_2022-12831</v>
          </cell>
          <cell r="AS1671">
            <v>323863</v>
          </cell>
          <cell r="AT1671" t="str">
            <v>D40</v>
          </cell>
          <cell r="AU1671" t="str">
            <v>INDIRECTO</v>
          </cell>
          <cell r="AV1671">
            <v>7</v>
          </cell>
          <cell r="AX1671" t="str">
            <v>ENTREGADO</v>
          </cell>
          <cell r="AY1671" t="str">
            <v>LTE IPHONE 11 64GB NEGRO: 3 und / LTE MOTO E32 PLATA + EARPHONE WITH IN-EAR: 2 und / LTE SAMSUNG S21 FE VERDE: 2 und</v>
          </cell>
          <cell r="AZ1671" t="str">
            <v>TERMINAL / TERMINAL ACCESORIO</v>
          </cell>
          <cell r="BA1671" t="str">
            <v/>
          </cell>
        </row>
        <row r="1672">
          <cell r="A1672" t="str">
            <v>2022-12832</v>
          </cell>
          <cell r="B1672" t="str">
            <v>MOVISTAR</v>
          </cell>
          <cell r="C1672">
            <v>44917</v>
          </cell>
          <cell r="D1672" t="str">
            <v>FLEXNET ECUADOR - MOVISTAR</v>
          </cell>
          <cell r="E1672" t="str">
            <v>CALLE 28 DE JUNIO S/N Y GARCIA MORENO ENTRADA LLANO GRANDE</v>
          </cell>
          <cell r="H1672" t="str">
            <v>170208</v>
          </cell>
          <cell r="I1672" t="str">
            <v>QUITO</v>
          </cell>
          <cell r="J1672" t="str">
            <v>PICHINCHA</v>
          </cell>
          <cell r="K1672" t="str">
            <v>NORPHONE EL CARMEN_LOURDES BRAVO</v>
          </cell>
          <cell r="L1672" t="str">
            <v>CALLE ABDON CALDERON Y AV. CHONE. FRENTE A JAPON MOTOS,DIAGONAL AL BANCO PICHINCHA</v>
          </cell>
          <cell r="O1672" t="str">
            <v>EL CARMEN</v>
          </cell>
          <cell r="P1672" t="str">
            <v>EL CARMEN</v>
          </cell>
          <cell r="Q1672" t="str">
            <v>MANABI</v>
          </cell>
          <cell r="R1672" t="str">
            <v>2022-12832</v>
          </cell>
          <cell r="W1672" t="str">
            <v>1091717898001</v>
          </cell>
          <cell r="X1672" t="str">
            <v>984246089</v>
          </cell>
          <cell r="AA1672">
            <v>44917</v>
          </cell>
          <cell r="AD1672">
            <v>1</v>
          </cell>
          <cell r="AE1672">
            <v>1</v>
          </cell>
          <cell r="AH1672" t="str">
            <v>A LADO DE FARMACIAS SANA SANA</v>
          </cell>
          <cell r="AI1672" t="str">
            <v>DESPACHO</v>
          </cell>
          <cell r="AJ1672" t="str">
            <v>Normal</v>
          </cell>
          <cell r="AL1672" t="str">
            <v>NO</v>
          </cell>
          <cell r="AN1672" t="str">
            <v>NORINDELCNOR10489</v>
          </cell>
          <cell r="AP1672">
            <v>44917</v>
          </cell>
          <cell r="AR1672" t="str">
            <v>MOVISTAR_2022-12832</v>
          </cell>
          <cell r="AS1672">
            <v>323867</v>
          </cell>
          <cell r="AT1672" t="str">
            <v>D40</v>
          </cell>
          <cell r="AU1672" t="str">
            <v>INDIRECTO</v>
          </cell>
          <cell r="AV1672">
            <v>4</v>
          </cell>
          <cell r="AX1672" t="str">
            <v>ENTREGADO</v>
          </cell>
          <cell r="AY1672" t="str">
            <v>LTE IPHONE 11 64GB NEGRO: 2 und / LTE NOKIA G21 AZUL: 2 und</v>
          </cell>
          <cell r="AZ1672" t="str">
            <v>TERMINAL</v>
          </cell>
          <cell r="BA1672" t="str">
            <v/>
          </cell>
        </row>
        <row r="1673">
          <cell r="A1673" t="str">
            <v>2022-12833</v>
          </cell>
          <cell r="B1673" t="str">
            <v>MOVISTAR</v>
          </cell>
          <cell r="C1673">
            <v>44917</v>
          </cell>
          <cell r="D1673" t="str">
            <v>FLEXNET ECUADOR - MOVISTAR</v>
          </cell>
          <cell r="E1673" t="str">
            <v>CALLE 28 DE JUNIO S/N Y GARCIA MORENO ENTRADA LLANO GRANDE</v>
          </cell>
          <cell r="H1673" t="str">
            <v>170208</v>
          </cell>
          <cell r="I1673" t="str">
            <v>QUITO</v>
          </cell>
          <cell r="J1673" t="str">
            <v>PICHINCHA</v>
          </cell>
          <cell r="K1673" t="str">
            <v>NORPHONE LA PLAZA IBARRA_PAOLA MORAN</v>
          </cell>
          <cell r="L1673" t="str">
            <v>LOCAL 22 Y 23 CCLA PLAZA AV MARIANO ACOSTA Y2147 Y VICTOR GOMEZ JURADO IBARRA</v>
          </cell>
          <cell r="O1673" t="str">
            <v>IBARRA</v>
          </cell>
          <cell r="P1673" t="str">
            <v>IBARRA</v>
          </cell>
          <cell r="Q1673" t="str">
            <v>IMBABURA</v>
          </cell>
          <cell r="R1673" t="str">
            <v>2022-12833</v>
          </cell>
          <cell r="W1673" t="str">
            <v>1091717898001</v>
          </cell>
          <cell r="X1673" t="str">
            <v>998659562</v>
          </cell>
          <cell r="AA1673">
            <v>44917</v>
          </cell>
          <cell r="AD1673">
            <v>1</v>
          </cell>
          <cell r="AE1673">
            <v>1</v>
          </cell>
          <cell r="AH1673" t="str">
            <v> </v>
          </cell>
          <cell r="AI1673" t="str">
            <v>DESPACHO</v>
          </cell>
          <cell r="AJ1673" t="str">
            <v>Normal</v>
          </cell>
          <cell r="AL1673" t="str">
            <v>NO</v>
          </cell>
          <cell r="AN1673" t="str">
            <v>NORINDIBANOR0096</v>
          </cell>
          <cell r="AP1673">
            <v>44917</v>
          </cell>
          <cell r="AR1673" t="str">
            <v>MOVISTAR_2022-12833</v>
          </cell>
          <cell r="AS1673">
            <v>323865</v>
          </cell>
          <cell r="AT1673" t="str">
            <v>D40</v>
          </cell>
          <cell r="AU1673" t="str">
            <v>INDIRECTO</v>
          </cell>
          <cell r="AV1673">
            <v>18</v>
          </cell>
          <cell r="AX1673" t="str">
            <v>ENTREGADO</v>
          </cell>
          <cell r="AY1673" t="str">
            <v>LTE IPHONE 11 64GB NEGRO: 3 und / LTE MOTO E32 PLATA + EARPHONE WITH IN-EAR: 3 und / LTE SAMSUNG A03 AZUL: 3 und / LTE SAMSUNG A23 NEGRO + NITRO PORTABLE SPEAKER: 4 und / LTE XIAOMI REDMI NOTE 11 AZUL: 5 und</v>
          </cell>
          <cell r="AZ1673" t="str">
            <v>TERMINAL / TERMINAL ACCESORIO</v>
          </cell>
          <cell r="BA1673" t="str">
            <v/>
          </cell>
        </row>
        <row r="1674">
          <cell r="A1674" t="str">
            <v>2022-12834</v>
          </cell>
          <cell r="B1674" t="str">
            <v>MOVISTAR</v>
          </cell>
          <cell r="C1674">
            <v>44917</v>
          </cell>
          <cell r="D1674" t="str">
            <v>FLEXNET ECUADOR - MOVISTAR</v>
          </cell>
          <cell r="E1674" t="str">
            <v>CALLE 28 DE JUNIO S/N Y GARCIA MORENO ENTRADA LLANO GRANDE</v>
          </cell>
          <cell r="H1674" t="str">
            <v>170208</v>
          </cell>
          <cell r="I1674" t="str">
            <v>QUITO</v>
          </cell>
          <cell r="J1674" t="str">
            <v>PICHINCHA</v>
          </cell>
          <cell r="K1674" t="str">
            <v>PDV NORPHONE ISLA SHOPPING RIOBAMBA_CARLOS JOSE CAMPOVERDE BERRÚ</v>
          </cell>
          <cell r="L1674" t="str">
            <v>PASEO SHOPPING RIOBAMBA ANTONIO JOSE DE SUCRE Y BEGONIAS PLANTA BAJA FRENTE A PHARMACYS RIOBAMBA</v>
          </cell>
          <cell r="O1674" t="str">
            <v>RIOBAMBA</v>
          </cell>
          <cell r="P1674" t="str">
            <v>RIOBAMBA</v>
          </cell>
          <cell r="Q1674" t="str">
            <v>CHIMBORAZO</v>
          </cell>
          <cell r="R1674" t="str">
            <v>2022-12834</v>
          </cell>
          <cell r="W1674" t="str">
            <v>1091717898001</v>
          </cell>
          <cell r="X1674" t="str">
            <v>994454243</v>
          </cell>
          <cell r="AA1674">
            <v>44917</v>
          </cell>
          <cell r="AD1674">
            <v>1</v>
          </cell>
          <cell r="AE1674">
            <v>1</v>
          </cell>
          <cell r="AH1674" t="str">
            <v> </v>
          </cell>
          <cell r="AI1674" t="str">
            <v>DESPACHO</v>
          </cell>
          <cell r="AJ1674" t="str">
            <v>Normal</v>
          </cell>
          <cell r="AL1674" t="str">
            <v>NO</v>
          </cell>
          <cell r="AN1674" t="str">
            <v>NORINDRIOPDV9406</v>
          </cell>
          <cell r="AP1674">
            <v>44917</v>
          </cell>
          <cell r="AR1674" t="str">
            <v>MOVISTAR_2022-12834</v>
          </cell>
          <cell r="AS1674">
            <v>323868</v>
          </cell>
          <cell r="AT1674" t="str">
            <v>D40</v>
          </cell>
          <cell r="AU1674" t="str">
            <v>INDIRECTO</v>
          </cell>
          <cell r="AV1674">
            <v>3</v>
          </cell>
          <cell r="AX1674" t="str">
            <v>ENTREGADO</v>
          </cell>
          <cell r="AY1674" t="str">
            <v>LTE MOTO E32 PLATA + EARPHONE WITH IN-EAR: 2 und / LTE NOKIA G21 AZUL: 1 und</v>
          </cell>
          <cell r="AZ1674" t="str">
            <v>TERMINAL / TERMINAL ACCESORIO</v>
          </cell>
          <cell r="BA1674" t="str">
            <v/>
          </cell>
        </row>
        <row r="1675">
          <cell r="A1675" t="str">
            <v>2022-12835</v>
          </cell>
          <cell r="B1675" t="str">
            <v>MOVISTAR</v>
          </cell>
          <cell r="C1675">
            <v>44917</v>
          </cell>
          <cell r="D1675" t="str">
            <v>FLEXNET ECUADOR - MOVISTAR</v>
          </cell>
          <cell r="E1675" t="str">
            <v>CALLE 28 DE JUNIO S/N Y GARCIA MORENO ENTRADA LLANO GRANDE</v>
          </cell>
          <cell r="H1675" t="str">
            <v>170208</v>
          </cell>
          <cell r="I1675" t="str">
            <v>QUITO</v>
          </cell>
          <cell r="J1675" t="str">
            <v>PICHINCHA</v>
          </cell>
          <cell r="K1675" t="str">
            <v>CAVS AE SALESLAND AMERICA_DIEGO MENA</v>
          </cell>
          <cell r="L1675" t="str">
            <v>LAZA DE LAS AMERICAS INTERSECCION AV NACIONES UNIDAS Y REPUBLICA PB 6 2 QUITO</v>
          </cell>
          <cell r="O1675" t="str">
            <v>QUITO</v>
          </cell>
          <cell r="P1675" t="str">
            <v>QUITO</v>
          </cell>
          <cell r="Q1675" t="str">
            <v>PICHINCHA</v>
          </cell>
          <cell r="R1675" t="str">
            <v>2022-12835</v>
          </cell>
          <cell r="W1675" t="str">
            <v>0</v>
          </cell>
          <cell r="X1675" t="str">
            <v>999805380</v>
          </cell>
          <cell r="AA1675">
            <v>44917</v>
          </cell>
          <cell r="AD1675">
            <v>1</v>
          </cell>
          <cell r="AE1675">
            <v>1</v>
          </cell>
          <cell r="AH1675" t="str">
            <v> </v>
          </cell>
          <cell r="AI1675" t="str">
            <v>DESPACHO</v>
          </cell>
          <cell r="AJ1675" t="str">
            <v>Normal</v>
          </cell>
          <cell r="AL1675" t="str">
            <v>NO</v>
          </cell>
          <cell r="AN1675" t="str">
            <v>SALINDQUICAV10202</v>
          </cell>
          <cell r="AP1675">
            <v>44917</v>
          </cell>
          <cell r="AR1675" t="str">
            <v>MOVISTAR_2022-12835</v>
          </cell>
          <cell r="AS1675">
            <v>323862</v>
          </cell>
          <cell r="AT1675" t="str">
            <v>D40</v>
          </cell>
          <cell r="AU1675" t="str">
            <v>INDIRECTO</v>
          </cell>
          <cell r="AV1675">
            <v>23</v>
          </cell>
          <cell r="AX1675" t="str">
            <v>ENTREGADO</v>
          </cell>
          <cell r="AY1675" t="str">
            <v>LTE HONOR X6 SILVER: 2 und / LTE IPHONE 11 64GB NEGRO: 2 und / LTE NOKIA G21 AZUL: 10 und / LTE SAMSUNG A03 AZUL: 3 und / LTE SAMSUNG A03 CORE COBRE: 3 und / LTE SAMSUNG A03 NEGRO: 3 und</v>
          </cell>
          <cell r="AZ1675" t="str">
            <v>TERMINAL</v>
          </cell>
          <cell r="BA1675" t="str">
            <v/>
          </cell>
        </row>
        <row r="1676">
          <cell r="A1676" t="str">
            <v>2022-12836</v>
          </cell>
          <cell r="B1676" t="str">
            <v>MOVISTAR</v>
          </cell>
          <cell r="C1676">
            <v>44917</v>
          </cell>
          <cell r="D1676" t="str">
            <v>FLEXNET ECUADOR - MOVISTAR</v>
          </cell>
          <cell r="E1676" t="str">
            <v>CALLE 28 DE JUNIO S/N Y GARCIA MORENO ENTRADA LLANO GRANDE</v>
          </cell>
          <cell r="H1676" t="str">
            <v>170208</v>
          </cell>
          <cell r="I1676" t="str">
            <v>QUITO</v>
          </cell>
          <cell r="J1676" t="str">
            <v>PICHINCHA</v>
          </cell>
          <cell r="K1676" t="str">
            <v>CAVS AE SALESLAND CONDADO_DIEGO MENA</v>
          </cell>
          <cell r="L1676" t="str">
            <v>AV DE LA PRENSA Y AV KENNED CENTRO COMERCIAL CONDADO SHOPING NIVEL 3 NUM L35 4 355 QUITO</v>
          </cell>
          <cell r="O1676" t="str">
            <v>QUITO</v>
          </cell>
          <cell r="P1676" t="str">
            <v>QUITO</v>
          </cell>
          <cell r="Q1676" t="str">
            <v>PICHINCHA</v>
          </cell>
          <cell r="R1676" t="str">
            <v>2022-12836</v>
          </cell>
          <cell r="W1676" t="str">
            <v>0</v>
          </cell>
          <cell r="X1676" t="str">
            <v>999805380</v>
          </cell>
          <cell r="AA1676">
            <v>44917</v>
          </cell>
          <cell r="AD1676">
            <v>1</v>
          </cell>
          <cell r="AE1676">
            <v>1</v>
          </cell>
          <cell r="AH1676" t="str">
            <v> </v>
          </cell>
          <cell r="AI1676" t="str">
            <v>DESPACHO</v>
          </cell>
          <cell r="AJ1676" t="str">
            <v>Normal</v>
          </cell>
          <cell r="AL1676" t="str">
            <v>NO</v>
          </cell>
          <cell r="AN1676" t="str">
            <v>SALINDQUICAV10204</v>
          </cell>
          <cell r="AP1676">
            <v>44917</v>
          </cell>
          <cell r="AR1676" t="str">
            <v>MOVISTAR_2022-12836</v>
          </cell>
          <cell r="AS1676">
            <v>323866</v>
          </cell>
          <cell r="AT1676" t="str">
            <v>D40</v>
          </cell>
          <cell r="AU1676" t="str">
            <v>INDIRECTO</v>
          </cell>
          <cell r="AV1676">
            <v>17</v>
          </cell>
          <cell r="AX1676" t="str">
            <v>ENTREGADO</v>
          </cell>
          <cell r="AY1676" t="str">
            <v>LTE IPHONE 11 64GB NEGRO: 2 und / LTE MOTO G22 NEGRO: 2 und / LTE NOKIA G21 AZUL: 3 und / LTE SAMSUNG A03 AZUL: 3 und / LTE SAMSUNG A03 CORE COBRE: 3 und / LTE SAMSUNG A03 NEGRO: 3 und / LTE SAMSUNG A13 NEGRO: 1 und</v>
          </cell>
          <cell r="AZ1676" t="str">
            <v>TERMINAL</v>
          </cell>
          <cell r="BA1676" t="str">
            <v/>
          </cell>
        </row>
        <row r="1677">
          <cell r="A1677" t="str">
            <v>2022-12837</v>
          </cell>
          <cell r="B1677" t="str">
            <v>MOVISTAR</v>
          </cell>
          <cell r="C1677">
            <v>44917</v>
          </cell>
          <cell r="D1677" t="str">
            <v>FLEXNET ECUADOR - MOVISTAR</v>
          </cell>
          <cell r="E1677" t="str">
            <v>CALLE 28 DE JUNIO S/N Y GARCIA MORENO ENTRADA LLANO GRANDE</v>
          </cell>
          <cell r="H1677" t="str">
            <v>170208</v>
          </cell>
          <cell r="I1677" t="str">
            <v>QUITO</v>
          </cell>
          <cell r="J1677" t="str">
            <v>PICHINCHA</v>
          </cell>
          <cell r="K1677" t="str">
            <v>SEPRONAC SEGURIDAD Y PROTECCION NACIONAL C. LTDA._ESTEFANIA PAREDES</v>
          </cell>
          <cell r="L1677" t="str">
            <v>DIRECCIÓN MARCOS AGUIRRE N47-117 Y MIGUEL BEDOYA QUITO</v>
          </cell>
          <cell r="O1677" t="str">
            <v>QUITO</v>
          </cell>
          <cell r="P1677" t="str">
            <v>QUITO</v>
          </cell>
          <cell r="Q1677" t="str">
            <v>PICHINCHA</v>
          </cell>
          <cell r="R1677" t="str">
            <v>2022-12837</v>
          </cell>
          <cell r="W1677" t="str">
            <v>1791206479001</v>
          </cell>
          <cell r="X1677" t="str">
            <v>0992464795</v>
          </cell>
          <cell r="AA1677">
            <v>44917</v>
          </cell>
          <cell r="AD1677">
            <v>1</v>
          </cell>
          <cell r="AE1677">
            <v>1</v>
          </cell>
          <cell r="AH1677" t="str">
            <v/>
          </cell>
          <cell r="AI1677" t="str">
            <v>DESPACHO</v>
          </cell>
          <cell r="AJ1677" t="str">
            <v>Normal</v>
          </cell>
          <cell r="AL1677" t="str">
            <v>NO</v>
          </cell>
          <cell r="AN1677" t="str">
            <v/>
          </cell>
          <cell r="AP1677">
            <v>44917</v>
          </cell>
          <cell r="AR1677" t="str">
            <v>MOVISTAR_2022-12837</v>
          </cell>
          <cell r="AS1677">
            <v>323933</v>
          </cell>
          <cell r="AT1677" t="str">
            <v>D40</v>
          </cell>
          <cell r="AU1677" t="str">
            <v>DIRECTO</v>
          </cell>
          <cell r="AV1677">
            <v>10</v>
          </cell>
          <cell r="AX1677" t="str">
            <v>ENTREGADO</v>
          </cell>
          <cell r="AY1677" t="str">
            <v>HALFSIM KITE M2M 3FF: 10 und</v>
          </cell>
          <cell r="AZ1677" t="str">
            <v>SIMCARD</v>
          </cell>
          <cell r="BA1677" t="str">
            <v/>
          </cell>
        </row>
        <row r="1678">
          <cell r="A1678" t="str">
            <v>2022-12838</v>
          </cell>
          <cell r="B1678" t="str">
            <v>MOVISTAR</v>
          </cell>
          <cell r="C1678">
            <v>44917</v>
          </cell>
          <cell r="D1678" t="str">
            <v>FLEXNET ECUADOR - MOVISTAR</v>
          </cell>
          <cell r="E1678" t="str">
            <v>CALLE 28 DE JUNIO S/N Y GARCIA MORENO ENTRADA LLANO GRANDE</v>
          </cell>
          <cell r="H1678" t="str">
            <v>170208</v>
          </cell>
          <cell r="I1678" t="str">
            <v>QUITO</v>
          </cell>
          <cell r="J1678" t="str">
            <v>PICHINCHA</v>
          </cell>
          <cell r="K1678" t="str">
            <v>SEPRONAC SEGURIDAD Y PROTECCION NACIONAL C. LTDA._ESTEFANIA PAREDES</v>
          </cell>
          <cell r="L1678" t="str">
            <v>DIRECCIÓN MARCOS AGUIRRE N47-117 Y MIGUEL BEDOYA QUITO</v>
          </cell>
          <cell r="O1678" t="str">
            <v>QUITO</v>
          </cell>
          <cell r="P1678" t="str">
            <v>QUITO</v>
          </cell>
          <cell r="Q1678" t="str">
            <v>PICHINCHA</v>
          </cell>
          <cell r="R1678" t="str">
            <v>2022-12838</v>
          </cell>
          <cell r="W1678" t="str">
            <v>1791206479001</v>
          </cell>
          <cell r="X1678" t="str">
            <v>0992464795</v>
          </cell>
          <cell r="AA1678">
            <v>44917</v>
          </cell>
          <cell r="AD1678">
            <v>1</v>
          </cell>
          <cell r="AE1678">
            <v>1</v>
          </cell>
          <cell r="AH1678" t="str">
            <v/>
          </cell>
          <cell r="AI1678" t="str">
            <v>DESPACHO</v>
          </cell>
          <cell r="AJ1678" t="str">
            <v>Normal</v>
          </cell>
          <cell r="AL1678" t="str">
            <v>NO</v>
          </cell>
          <cell r="AN1678" t="str">
            <v/>
          </cell>
          <cell r="AP1678">
            <v>44917</v>
          </cell>
          <cell r="AR1678" t="str">
            <v>MOVISTAR_2022-12838</v>
          </cell>
          <cell r="AS1678">
            <v>323934</v>
          </cell>
          <cell r="AT1678" t="str">
            <v>D40</v>
          </cell>
          <cell r="AU1678" t="str">
            <v>DIRECTO</v>
          </cell>
          <cell r="AV1678">
            <v>10</v>
          </cell>
          <cell r="AX1678" t="str">
            <v>ENTREGADO</v>
          </cell>
          <cell r="AY1678" t="str">
            <v>SIM KITE M2M 4FF: 10 und</v>
          </cell>
          <cell r="AZ1678" t="str">
            <v>SIMCARD</v>
          </cell>
          <cell r="BA1678" t="str">
            <v/>
          </cell>
        </row>
        <row r="1679">
          <cell r="A1679" t="str">
            <v>2022-12839</v>
          </cell>
          <cell r="B1679" t="str">
            <v>MOVISTAR</v>
          </cell>
          <cell r="C1679">
            <v>44917</v>
          </cell>
          <cell r="D1679" t="str">
            <v>FLEXNET ECUADOR - MOVISTAR</v>
          </cell>
          <cell r="E1679" t="str">
            <v>CALLE 28 DE JUNIO S/N Y GARCIA MORENO ENTRADA LLANO GRANDE</v>
          </cell>
          <cell r="H1679" t="str">
            <v>170208</v>
          </cell>
          <cell r="I1679" t="str">
            <v>QUITO</v>
          </cell>
          <cell r="J1679" t="str">
            <v>PICHINCHA</v>
          </cell>
          <cell r="K1679" t="str">
            <v>PATO ESPINEL_PATO ESPINEL</v>
          </cell>
          <cell r="L1679" t="str">
            <v>RETIRO DE BODEGA</v>
          </cell>
          <cell r="O1679" t="str">
            <v>QUITO</v>
          </cell>
          <cell r="P1679" t="str">
            <v>QUITO</v>
          </cell>
          <cell r="Q1679" t="str">
            <v>PICHINCHA</v>
          </cell>
          <cell r="R1679" t="str">
            <v>2022-12839</v>
          </cell>
          <cell r="W1679" t="str">
            <v/>
          </cell>
          <cell r="X1679" t="str">
            <v>0984536533</v>
          </cell>
          <cell r="AA1679">
            <v>44917</v>
          </cell>
          <cell r="AD1679">
            <v>1</v>
          </cell>
          <cell r="AE1679">
            <v>1</v>
          </cell>
          <cell r="AH1679" t="str">
            <v/>
          </cell>
          <cell r="AI1679" t="str">
            <v>DESPACHO</v>
          </cell>
          <cell r="AJ1679" t="str">
            <v>Normal</v>
          </cell>
          <cell r="AL1679" t="str">
            <v>NO</v>
          </cell>
          <cell r="AN1679" t="str">
            <v/>
          </cell>
          <cell r="AP1679">
            <v>44917</v>
          </cell>
          <cell r="AR1679" t="str">
            <v>MOVISTAR_2022-12839</v>
          </cell>
          <cell r="AS1679">
            <v>323936</v>
          </cell>
          <cell r="AT1679" t="str">
            <v>D40</v>
          </cell>
          <cell r="AU1679" t="str">
            <v>DIRECTO</v>
          </cell>
          <cell r="AV1679">
            <v>1</v>
          </cell>
          <cell r="AX1679" t="str">
            <v>RETIRO_X_CLIENTE</v>
          </cell>
          <cell r="AY1679" t="str">
            <v>SPEAKER SAMSUNG S9: 1 und</v>
          </cell>
          <cell r="AZ1679" t="str">
            <v>ACCESORIO</v>
          </cell>
          <cell r="BA1679" t="str">
            <v/>
          </cell>
        </row>
        <row r="1680">
          <cell r="A1680" t="str">
            <v>2022-12840</v>
          </cell>
          <cell r="B1680" t="str">
            <v>MOVISTAR</v>
          </cell>
          <cell r="C1680">
            <v>44918</v>
          </cell>
          <cell r="D1680" t="str">
            <v>FLEXNET ECUADOR - MOVISTAR</v>
          </cell>
          <cell r="E1680" t="str">
            <v>CALLE 28 DE JUNIO S/N Y GARCIA MORENO ENTRADA LLANO GRANDE</v>
          </cell>
          <cell r="H1680" t="str">
            <v>170208</v>
          </cell>
          <cell r="I1680" t="str">
            <v>QUITO</v>
          </cell>
          <cell r="J1680" t="str">
            <v>PICHINCHA</v>
          </cell>
          <cell r="K1680" t="str">
            <v>CAVS AE SALESLAND CUENCA CENTRO_DIEGO MENA</v>
          </cell>
          <cell r="L1680" t="str">
            <v>CALLE BOLIVAR Y LUIS CORDERO N 755 CUENCA</v>
          </cell>
          <cell r="O1680" t="str">
            <v>CUENCA</v>
          </cell>
          <cell r="P1680" t="str">
            <v>CUENCA</v>
          </cell>
          <cell r="Q1680" t="str">
            <v>AZUAY</v>
          </cell>
          <cell r="R1680" t="str">
            <v>2022-12840</v>
          </cell>
          <cell r="W1680" t="str">
            <v>0</v>
          </cell>
          <cell r="X1680" t="str">
            <v>999805380</v>
          </cell>
          <cell r="AA1680">
            <v>44918</v>
          </cell>
          <cell r="AD1680">
            <v>1</v>
          </cell>
          <cell r="AE1680">
            <v>1</v>
          </cell>
          <cell r="AH1680" t="str">
            <v> </v>
          </cell>
          <cell r="AI1680" t="str">
            <v>DESPACHO</v>
          </cell>
          <cell r="AJ1680" t="str">
            <v>Normal</v>
          </cell>
          <cell r="AL1680" t="str">
            <v>NO</v>
          </cell>
          <cell r="AN1680" t="str">
            <v>SALINDCUECAV10218</v>
          </cell>
          <cell r="AP1680">
            <v>44918</v>
          </cell>
          <cell r="AR1680" t="str">
            <v>MOVISTAR_2022-12840</v>
          </cell>
          <cell r="AS1680">
            <v>324153</v>
          </cell>
          <cell r="AT1680" t="str">
            <v>D40</v>
          </cell>
          <cell r="AU1680" t="str">
            <v>INDIRECTO</v>
          </cell>
          <cell r="AV1680">
            <v>19</v>
          </cell>
          <cell r="AX1680" t="str">
            <v>ENTREGADO</v>
          </cell>
          <cell r="AY1680" t="str">
            <v>LTE IPHONE 11 64GB NEGRO: 2 und / LTE NOKIA G21 AZUL: 5 und / LTE SAMSUNG A03 AZUL: 3 und / LTE SAMSUNG A03 CORE COBRE: 3 und / LTE SAMSUNG A03 NEGRO: 3 und / LTE SAMSUNG A23 NEGRO + NITRO PORTABLE SPEAKER: 2 und / LTE SAMSUNG A33 5G AZUL: 1 und</v>
          </cell>
          <cell r="AZ1680" t="str">
            <v>TERMINAL / TERMINAL ACCESORIO</v>
          </cell>
          <cell r="BA1680" t="str">
            <v/>
          </cell>
        </row>
        <row r="1681">
          <cell r="A1681" t="str">
            <v>2022-12841</v>
          </cell>
          <cell r="B1681" t="str">
            <v>MOVISTAR</v>
          </cell>
          <cell r="C1681">
            <v>44918</v>
          </cell>
          <cell r="D1681" t="str">
            <v>FLEXNET ECUADOR - MOVISTAR</v>
          </cell>
          <cell r="E1681" t="str">
            <v>CALLE 28 DE JUNIO S/N Y GARCIA MORENO ENTRADA LLANO GRANDE</v>
          </cell>
          <cell r="H1681" t="str">
            <v>170208</v>
          </cell>
          <cell r="I1681" t="str">
            <v>QUITO</v>
          </cell>
          <cell r="J1681" t="str">
            <v>PICHINCHA</v>
          </cell>
          <cell r="K1681" t="str">
            <v>CAVS AE SALESLAND CUENCA REMIGIO_DIEGO MENA</v>
          </cell>
          <cell r="L1681" t="str">
            <v>AV REMIGIO CCRESPO Y FEDERICO PROAÑO NUM 294 CUENCA</v>
          </cell>
          <cell r="O1681" t="str">
            <v>CUENCA</v>
          </cell>
          <cell r="P1681" t="str">
            <v>CUENCA</v>
          </cell>
          <cell r="Q1681" t="str">
            <v>AZUAY</v>
          </cell>
          <cell r="R1681" t="str">
            <v>2022-12841</v>
          </cell>
          <cell r="W1681" t="str">
            <v>0</v>
          </cell>
          <cell r="X1681" t="str">
            <v>999805380</v>
          </cell>
          <cell r="AA1681">
            <v>44918</v>
          </cell>
          <cell r="AD1681">
            <v>1</v>
          </cell>
          <cell r="AE1681">
            <v>1</v>
          </cell>
          <cell r="AH1681" t="str">
            <v> </v>
          </cell>
          <cell r="AI1681" t="str">
            <v>DESPACHO</v>
          </cell>
          <cell r="AJ1681" t="str">
            <v>Normal</v>
          </cell>
          <cell r="AL1681" t="str">
            <v>NO</v>
          </cell>
          <cell r="AN1681" t="str">
            <v>SALINDCUECAV10200</v>
          </cell>
          <cell r="AP1681">
            <v>44918</v>
          </cell>
          <cell r="AR1681" t="str">
            <v>MOVISTAR_2022-12841</v>
          </cell>
          <cell r="AS1681">
            <v>324154</v>
          </cell>
          <cell r="AT1681" t="str">
            <v>D40</v>
          </cell>
          <cell r="AU1681" t="str">
            <v>INDIRECTO</v>
          </cell>
          <cell r="AV1681">
            <v>23</v>
          </cell>
          <cell r="AX1681" t="str">
            <v>ENTREGADO</v>
          </cell>
          <cell r="AY1681" t="str">
            <v>LTE IPHONE 11 64GB NEGRO: 2 und / LTE MOTO G22 NEGRO: 2 und / LTE NOKIA G21 AZUL: 6 und / LTE SAMSUNG A03 AZUL: 3 und / LTE SAMSUNG A03 CORE COBRE: 3 und / LTE SAMSUNG A03 NEGRO: 3 und / LTE SAMSUNG A13 AZUL: 2 und / LTE SAMSUNG A13 NEGRO: 2 und</v>
          </cell>
          <cell r="AZ1681" t="str">
            <v>TERMINAL</v>
          </cell>
          <cell r="BA1681" t="str">
            <v/>
          </cell>
        </row>
        <row r="1682">
          <cell r="A1682" t="str">
            <v>2022-12842</v>
          </cell>
          <cell r="B1682" t="str">
            <v>MOVISTAR</v>
          </cell>
          <cell r="C1682">
            <v>44918</v>
          </cell>
          <cell r="D1682" t="str">
            <v>FLEXNET ECUADOR - MOVISTAR</v>
          </cell>
          <cell r="E1682" t="str">
            <v>CALLE 28 DE JUNIO S/N Y GARCIA MORENO ENTRADA LLANO GRANDE</v>
          </cell>
          <cell r="H1682" t="str">
            <v>170208</v>
          </cell>
          <cell r="I1682" t="str">
            <v>QUITO</v>
          </cell>
          <cell r="J1682" t="str">
            <v>PICHINCHA</v>
          </cell>
          <cell r="K1682" t="str">
            <v>CAVS AE SALESLAND MACHALA_MENA DIEGO</v>
          </cell>
          <cell r="L1682" t="str">
            <v>CALLE ROCAFUERTE 1005 ENTRE 09 DE MAYO Y GUAYAS</v>
          </cell>
          <cell r="O1682" t="str">
            <v>MACHALA</v>
          </cell>
          <cell r="P1682" t="str">
            <v>MACHALA</v>
          </cell>
          <cell r="Q1682" t="str">
            <v>EL ORO</v>
          </cell>
          <cell r="R1682" t="str">
            <v>2022-12842</v>
          </cell>
          <cell r="W1682" t="str">
            <v>1793079628001</v>
          </cell>
          <cell r="X1682" t="str">
            <v>999805380</v>
          </cell>
          <cell r="AA1682">
            <v>44918</v>
          </cell>
          <cell r="AD1682">
            <v>1</v>
          </cell>
          <cell r="AE1682">
            <v>1</v>
          </cell>
          <cell r="AH1682" t="str">
            <v> </v>
          </cell>
          <cell r="AI1682" t="str">
            <v>DESPACHO</v>
          </cell>
          <cell r="AJ1682" t="str">
            <v>Normal</v>
          </cell>
          <cell r="AL1682" t="str">
            <v>NO</v>
          </cell>
          <cell r="AN1682" t="str">
            <v>SALINDMACCAV11258</v>
          </cell>
          <cell r="AP1682">
            <v>44918</v>
          </cell>
          <cell r="AR1682" t="str">
            <v>MOVISTAR_2022-12842</v>
          </cell>
          <cell r="AS1682">
            <v>324152</v>
          </cell>
          <cell r="AT1682" t="str">
            <v>D40</v>
          </cell>
          <cell r="AU1682" t="str">
            <v>INDIRECTO</v>
          </cell>
          <cell r="AV1682">
            <v>23</v>
          </cell>
          <cell r="AX1682" t="str">
            <v>ENTREGADO</v>
          </cell>
          <cell r="AY1682" t="str">
            <v>LTE IPHONE 11 64GB NEGRO: 2 und / LTE MOTO G22 NEGRO: 4 und / LTE NOKIA G21 AZUL: 2 und / LTE SAMSUNG A03 AZUL: 3 und / LTE SAMSUNG A03 CORE COBRE: 2 und / LTE SAMSUNG A03 NEGRO: 3 und / LTE SAMSUNG A13 AZUL: 2 und / LTE SAMSUNG A23 AZUL: 2 und / LTE XIAOMI REDMI NOTE 11 AZUL: 3 und</v>
          </cell>
          <cell r="AZ1682" t="str">
            <v>TERMINAL</v>
          </cell>
          <cell r="BA1682" t="str">
            <v/>
          </cell>
        </row>
        <row r="1683">
          <cell r="A1683" t="str">
            <v>2022-12843</v>
          </cell>
          <cell r="B1683" t="str">
            <v>MOVISTAR</v>
          </cell>
          <cell r="C1683">
            <v>44918</v>
          </cell>
          <cell r="D1683" t="str">
            <v>FLEXNET ECUADOR - MOVISTAR</v>
          </cell>
          <cell r="E1683" t="str">
            <v>CALLE 28 DE JUNIO S/N Y GARCIA MORENO ENTRADA LLANO GRANDE</v>
          </cell>
          <cell r="H1683" t="str">
            <v>170208</v>
          </cell>
          <cell r="I1683" t="str">
            <v>QUITO</v>
          </cell>
          <cell r="J1683" t="str">
            <v>PICHINCHA</v>
          </cell>
          <cell r="K1683" t="str">
            <v>CAVS AE SALESLAND RECREO_DIEGO MENA</v>
          </cell>
          <cell r="L1683" t="str">
            <v>AV PEDRO VICENTE MALDONADO CENTRO COMERCIAL RECREO NUM 37 45PLANTA BAJA QUITO</v>
          </cell>
          <cell r="O1683" t="str">
            <v>QUITO</v>
          </cell>
          <cell r="P1683" t="str">
            <v>QUITO</v>
          </cell>
          <cell r="Q1683" t="str">
            <v>PICHINCHA</v>
          </cell>
          <cell r="R1683" t="str">
            <v>2022-12843</v>
          </cell>
          <cell r="W1683" t="str">
            <v>0</v>
          </cell>
          <cell r="X1683" t="str">
            <v>999805380</v>
          </cell>
          <cell r="AA1683">
            <v>44918</v>
          </cell>
          <cell r="AD1683">
            <v>1</v>
          </cell>
          <cell r="AE1683">
            <v>1</v>
          </cell>
          <cell r="AH1683" t="str">
            <v> </v>
          </cell>
          <cell r="AI1683" t="str">
            <v>DESPACHO</v>
          </cell>
          <cell r="AJ1683" t="str">
            <v>Normal</v>
          </cell>
          <cell r="AL1683" t="str">
            <v>NO</v>
          </cell>
          <cell r="AN1683" t="str">
            <v>SALINDQUICAV10198</v>
          </cell>
          <cell r="AP1683">
            <v>44918</v>
          </cell>
          <cell r="AR1683" t="str">
            <v>MOVISTAR_2022-12843</v>
          </cell>
          <cell r="AS1683">
            <v>324155</v>
          </cell>
          <cell r="AT1683" t="str">
            <v>D40</v>
          </cell>
          <cell r="AU1683" t="str">
            <v>INDIRECTO</v>
          </cell>
          <cell r="AV1683">
            <v>36</v>
          </cell>
          <cell r="AX1683" t="str">
            <v>ENTREGADO</v>
          </cell>
          <cell r="AY1683" t="str">
            <v>LTE IPHONE 11 64GB NEGRO: 2 und / LTE MOTO G22 NEGRO: 4 und / LTE NOKIA G21 AZUL: 13 und / LTE SAMSUNG A03 AZUL: 3 und / LTE SAMSUNG A03 CORE COBRE: 3 und / LTE SAMSUNG A03 NEGRO: 3 und / LTE SAMSUNG A23 AZUL: 4 und / LTE SAMSUNG A23 NEGRO + NITRO PORTABLE SPEAKER: 3 und / LTE SAMSUNG A33 5G AZUL: 1 und</v>
          </cell>
          <cell r="AZ1683" t="str">
            <v>TERMINAL / TERMINAL ACCESORIO</v>
          </cell>
          <cell r="BA1683" t="str">
            <v/>
          </cell>
        </row>
        <row r="1684">
          <cell r="A1684" t="str">
            <v>2022-12844</v>
          </cell>
          <cell r="B1684" t="str">
            <v>MOVISTAR</v>
          </cell>
          <cell r="C1684">
            <v>44918</v>
          </cell>
          <cell r="D1684" t="str">
            <v>FLEXNET ECUADOR - MOVISTAR</v>
          </cell>
          <cell r="E1684" t="str">
            <v>CALLE 28 DE JUNIO S/N Y GARCIA MORENO ENTRADA LLANO GRANDE</v>
          </cell>
          <cell r="H1684" t="str">
            <v>170208</v>
          </cell>
          <cell r="I1684" t="str">
            <v>QUITO</v>
          </cell>
          <cell r="J1684" t="str">
            <v>PICHINCHA</v>
          </cell>
          <cell r="K1684" t="str">
            <v>PATRICIA ELIZABEHT IDUARTE CHAVEZ GUAYAQUIL_CHRISTIAN GUILLERMO JIMENEZ GABINO</v>
          </cell>
          <cell r="L1684" t="str">
            <v>AV JUAN TANCA MARENGO Y AV CONSTITUCIÓN, EDIF. NOVIS (EXECUTIVE CENTER) TERCER PISO OFICINA 301, GUAYAQUIL</v>
          </cell>
          <cell r="O1684" t="str">
            <v>GUAYAQUIL</v>
          </cell>
          <cell r="P1684" t="str">
            <v>GUAYAQUIL</v>
          </cell>
          <cell r="Q1684" t="str">
            <v>GUAYAS</v>
          </cell>
          <cell r="R1684" t="str">
            <v>2022-12844</v>
          </cell>
          <cell r="W1684" t="str">
            <v>0917205858001</v>
          </cell>
          <cell r="X1684" t="str">
            <v>994429553</v>
          </cell>
          <cell r="AA1684">
            <v>44918</v>
          </cell>
          <cell r="AD1684">
            <v>1</v>
          </cell>
          <cell r="AE1684">
            <v>1</v>
          </cell>
          <cell r="AH1684" t="str">
            <v>0</v>
          </cell>
          <cell r="AI1684" t="str">
            <v>DESPACHO</v>
          </cell>
          <cell r="AJ1684" t="str">
            <v>Normal</v>
          </cell>
          <cell r="AL1684" t="str">
            <v>NO</v>
          </cell>
          <cell r="AN1684" t="str">
            <v>PATNEGGUAPAT15578</v>
          </cell>
          <cell r="AP1684">
            <v>44918</v>
          </cell>
          <cell r="AR1684" t="str">
            <v>MOVISTAR_2022-12844</v>
          </cell>
          <cell r="AS1684">
            <v>324151</v>
          </cell>
          <cell r="AT1684" t="str">
            <v>D40</v>
          </cell>
          <cell r="AU1684" t="str">
            <v>INDIRECTO</v>
          </cell>
          <cell r="AV1684">
            <v>100</v>
          </cell>
          <cell r="AX1684" t="str">
            <v>ENTREGADO</v>
          </cell>
          <cell r="AY1684" t="str">
            <v>HALFSIM MOVISTAR: 100 und</v>
          </cell>
          <cell r="AZ1684" t="str">
            <v>SIMCARD</v>
          </cell>
          <cell r="BA1684" t="str">
            <v/>
          </cell>
        </row>
        <row r="1685">
          <cell r="A1685" t="str">
            <v>2022-12845</v>
          </cell>
          <cell r="B1685" t="str">
            <v>MOVISTAR</v>
          </cell>
          <cell r="C1685">
            <v>44918</v>
          </cell>
          <cell r="D1685" t="str">
            <v>FLEXNET ECUADOR - MOVISTAR</v>
          </cell>
          <cell r="E1685" t="str">
            <v>CALLE 28 DE JUNIO S/N Y GARCIA MORENO ENTRADA LLANO GRANDE</v>
          </cell>
          <cell r="H1685" t="str">
            <v>170208</v>
          </cell>
          <cell r="I1685" t="str">
            <v>QUITO</v>
          </cell>
          <cell r="J1685" t="str">
            <v>PICHINCHA</v>
          </cell>
          <cell r="K1685" t="str">
            <v>CC PASEO SHOPPING (DANICELL)_DANIELA BARRAZUETA</v>
          </cell>
          <cell r="L1685" t="str">
            <v>DV VIA MACHALA – PASAJE EN EL KM 1 ½ CENTRO COMERCIAL PASEO SHOPPING MACHALA MACHALA EL ORO</v>
          </cell>
          <cell r="O1685" t="str">
            <v>MACHALA</v>
          </cell>
          <cell r="P1685" t="str">
            <v>MACHALA</v>
          </cell>
          <cell r="Q1685" t="str">
            <v>EL ORO</v>
          </cell>
          <cell r="R1685" t="str">
            <v>2022-12845</v>
          </cell>
          <cell r="W1685" t="str">
            <v>0791758629001</v>
          </cell>
          <cell r="X1685" t="str">
            <v>984167915</v>
          </cell>
          <cell r="AA1685">
            <v>44918</v>
          </cell>
          <cell r="AD1685">
            <v>1</v>
          </cell>
          <cell r="AE1685">
            <v>1</v>
          </cell>
          <cell r="AH1685" t="str">
            <v> </v>
          </cell>
          <cell r="AI1685" t="str">
            <v>DESPACHO</v>
          </cell>
          <cell r="AJ1685" t="str">
            <v>Normal</v>
          </cell>
          <cell r="AL1685" t="str">
            <v>NO</v>
          </cell>
          <cell r="AN1685" t="str">
            <v>DANINDMACCCP0304</v>
          </cell>
          <cell r="AP1685">
            <v>44918</v>
          </cell>
          <cell r="AR1685" t="str">
            <v>MOVISTAR_2022-12845</v>
          </cell>
          <cell r="AS1685">
            <v>324216</v>
          </cell>
          <cell r="AT1685" t="str">
            <v>D40</v>
          </cell>
          <cell r="AU1685" t="str">
            <v>INDIRECTO</v>
          </cell>
          <cell r="AV1685">
            <v>5</v>
          </cell>
          <cell r="AX1685" t="str">
            <v>ENTREGADO</v>
          </cell>
          <cell r="AY1685" t="str">
            <v>LTE IPHONE 14 128GB NEGRO: 3 und / LTE IPHONE 14 256GB NEGRO: 2 und</v>
          </cell>
          <cell r="AZ1685" t="str">
            <v>TERMINAL</v>
          </cell>
          <cell r="BA1685" t="str">
            <v/>
          </cell>
        </row>
        <row r="1686">
          <cell r="A1686" t="str">
            <v>2022-12846</v>
          </cell>
          <cell r="B1686" t="str">
            <v>MOVISTAR</v>
          </cell>
          <cell r="C1686">
            <v>44918</v>
          </cell>
          <cell r="D1686" t="str">
            <v>FLEXNET ECUADOR - MOVISTAR</v>
          </cell>
          <cell r="E1686" t="str">
            <v>CALLE 28 DE JUNIO S/N Y GARCIA MORENO ENTRADA LLANO GRANDE</v>
          </cell>
          <cell r="H1686" t="str">
            <v>170208</v>
          </cell>
          <cell r="I1686" t="str">
            <v>QUITO</v>
          </cell>
          <cell r="J1686" t="str">
            <v>PICHINCHA</v>
          </cell>
          <cell r="K1686" t="str">
            <v>FDV&amp;H PRODUCTOS Y SERVICIOS ESMERALDAS_VICTOR HUGO FLORES DE VALGAZ ANDRADE</v>
          </cell>
          <cell r="L1686" t="str">
            <v>AV OLMEDO 007, ENTRE MANUELA CAÑIZARES Y VICENTE MALDONADO PIEDRAHITA</v>
          </cell>
          <cell r="O1686" t="str">
            <v>ESMERALDAS</v>
          </cell>
          <cell r="P1686" t="str">
            <v>ESMERALDAS</v>
          </cell>
          <cell r="Q1686" t="str">
            <v>ESMERALDAS</v>
          </cell>
          <cell r="R1686" t="str">
            <v>2022-12846</v>
          </cell>
          <cell r="W1686" t="str">
            <v>1716384035</v>
          </cell>
          <cell r="X1686" t="str">
            <v>990536036</v>
          </cell>
          <cell r="AA1686">
            <v>44918</v>
          </cell>
          <cell r="AD1686">
            <v>1</v>
          </cell>
          <cell r="AE1686">
            <v>1</v>
          </cell>
          <cell r="AH1686" t="str">
            <v>0</v>
          </cell>
          <cell r="AI1686" t="str">
            <v>DESPACHO</v>
          </cell>
          <cell r="AJ1686" t="str">
            <v>Normal</v>
          </cell>
          <cell r="AL1686" t="str">
            <v>NO</v>
          </cell>
          <cell r="AN1686" t="str">
            <v>FDVINDESMFDV15678</v>
          </cell>
          <cell r="AP1686">
            <v>44918</v>
          </cell>
          <cell r="AR1686" t="str">
            <v>MOVISTAR_2022-12846</v>
          </cell>
          <cell r="AS1686">
            <v>324218</v>
          </cell>
          <cell r="AT1686" t="str">
            <v>D40</v>
          </cell>
          <cell r="AU1686" t="str">
            <v>INDIRECTO</v>
          </cell>
          <cell r="AV1686">
            <v>2</v>
          </cell>
          <cell r="AX1686" t="str">
            <v>ENTREGADO</v>
          </cell>
          <cell r="AY1686" t="str">
            <v>LTE IPHONE 11 64GB NEGRO: 2 und</v>
          </cell>
          <cell r="AZ1686" t="str">
            <v>TERMINAL</v>
          </cell>
          <cell r="BA1686" t="str">
            <v/>
          </cell>
        </row>
        <row r="1687">
          <cell r="A1687" t="str">
            <v>2022-12847</v>
          </cell>
          <cell r="B1687" t="str">
            <v>MOVISTAR</v>
          </cell>
          <cell r="C1687">
            <v>44918</v>
          </cell>
          <cell r="D1687" t="str">
            <v>FLEXNET ECUADOR - MOVISTAR</v>
          </cell>
          <cell r="E1687" t="str">
            <v>CALLE 28 DE JUNIO S/N Y GARCIA MORENO ENTRADA LLANO GRANDE</v>
          </cell>
          <cell r="H1687" t="str">
            <v>170208</v>
          </cell>
          <cell r="I1687" t="str">
            <v>QUITO</v>
          </cell>
          <cell r="J1687" t="str">
            <v>PICHINCHA</v>
          </cell>
          <cell r="K1687" t="str">
            <v>DISTEVSATT S.A. SANTA ROSA_DANNY AUGUSTO SANCHEZ ESPINOSA</v>
          </cell>
          <cell r="L1687" t="str">
            <v>ANTONIO JOSE DE SUCRE Y VEGA DAVILA  SANTA ROSA DE EL ORO SANTA ROSA EL ORO</v>
          </cell>
          <cell r="O1687" t="str">
            <v>SANTA ROSA</v>
          </cell>
          <cell r="P1687" t="str">
            <v>SANTA ROSA</v>
          </cell>
          <cell r="Q1687" t="str">
            <v>EL ORO</v>
          </cell>
          <cell r="R1687" t="str">
            <v>2022-12847</v>
          </cell>
          <cell r="W1687" t="str">
            <v>0791776163001</v>
          </cell>
          <cell r="X1687" t="str">
            <v>958870766</v>
          </cell>
          <cell r="AA1687">
            <v>44918</v>
          </cell>
          <cell r="AD1687">
            <v>1</v>
          </cell>
          <cell r="AE1687">
            <v>1</v>
          </cell>
          <cell r="AH1687" t="str">
            <v> </v>
          </cell>
          <cell r="AI1687" t="str">
            <v>DESPACHO</v>
          </cell>
          <cell r="AJ1687" t="str">
            <v>Normal</v>
          </cell>
          <cell r="AL1687" t="str">
            <v>NO</v>
          </cell>
          <cell r="AN1687" t="str">
            <v>DISNEGSANDIS9518</v>
          </cell>
          <cell r="AP1687">
            <v>44918</v>
          </cell>
          <cell r="AR1687" t="str">
            <v>MOVISTAR_2022-12847</v>
          </cell>
          <cell r="AS1687">
            <v>324217</v>
          </cell>
          <cell r="AT1687" t="str">
            <v>D40</v>
          </cell>
          <cell r="AU1687" t="str">
            <v>INDIRECTO</v>
          </cell>
          <cell r="AV1687">
            <v>3</v>
          </cell>
          <cell r="AX1687" t="str">
            <v>ENTREGADO</v>
          </cell>
          <cell r="AY1687" t="str">
            <v>LTE SAMSUNG A23 AZUL: 1 und / LTE SAMSUNG A33 5G NEGRO: 1 und / LTE XIAOMI REDMI NOTE 11S AZUL: 1 und</v>
          </cell>
          <cell r="AZ1687" t="str">
            <v>TERMINAL</v>
          </cell>
          <cell r="BA1687" t="str">
            <v/>
          </cell>
        </row>
        <row r="1688">
          <cell r="A1688" t="str">
            <v>2022-12848</v>
          </cell>
          <cell r="B1688" t="str">
            <v>MOVISTAR</v>
          </cell>
          <cell r="C1688">
            <v>44918</v>
          </cell>
          <cell r="D1688" t="str">
            <v>FLEXNET ECUADOR - MOVISTAR</v>
          </cell>
          <cell r="E1688" t="str">
            <v>CALLE 28 DE JUNIO S/N Y GARCIA MORENO ENTRADA LLANO GRANDE</v>
          </cell>
          <cell r="H1688" t="str">
            <v>170208</v>
          </cell>
          <cell r="I1688" t="str">
            <v>QUITO</v>
          </cell>
          <cell r="J1688" t="str">
            <v>PICHINCHA</v>
          </cell>
          <cell r="K1688" t="str">
            <v>DISTEVSATT S.A. SANTA ROSA_DANNY AUGUSTO SANCHEZ ESPINOSA</v>
          </cell>
          <cell r="L1688" t="str">
            <v>ANTONIO JOSE DE SUCRE Y VEGA DAVILA  SANTA ROSA DE EL ORO SANTA ROSA EL ORO</v>
          </cell>
          <cell r="O1688" t="str">
            <v>SANTA ROSA</v>
          </cell>
          <cell r="P1688" t="str">
            <v>SANTA ROSA</v>
          </cell>
          <cell r="Q1688" t="str">
            <v>EL ORO</v>
          </cell>
          <cell r="R1688" t="str">
            <v>2022-12848</v>
          </cell>
          <cell r="W1688" t="str">
            <v>0791776163001</v>
          </cell>
          <cell r="X1688" t="str">
            <v>958870766</v>
          </cell>
          <cell r="AA1688">
            <v>44918</v>
          </cell>
          <cell r="AD1688">
            <v>1</v>
          </cell>
          <cell r="AE1688">
            <v>1</v>
          </cell>
          <cell r="AH1688" t="str">
            <v> </v>
          </cell>
          <cell r="AI1688" t="str">
            <v>DESPACHO</v>
          </cell>
          <cell r="AJ1688" t="str">
            <v>Normal</v>
          </cell>
          <cell r="AL1688" t="str">
            <v>NO</v>
          </cell>
          <cell r="AN1688" t="str">
            <v>DISNEGSANDIS9518</v>
          </cell>
          <cell r="AP1688">
            <v>44918</v>
          </cell>
          <cell r="AR1688" t="str">
            <v>MOVISTAR_2022-12848</v>
          </cell>
          <cell r="AS1688">
            <v>324226</v>
          </cell>
          <cell r="AT1688" t="str">
            <v>D40</v>
          </cell>
          <cell r="AU1688" t="str">
            <v>INDIRECTO</v>
          </cell>
          <cell r="AV1688">
            <v>100</v>
          </cell>
          <cell r="AX1688" t="str">
            <v>ENTREGADO</v>
          </cell>
          <cell r="AY1688" t="str">
            <v>HALFSIM MOVISTAR: 100 und</v>
          </cell>
          <cell r="AZ1688" t="str">
            <v>SIMCARD</v>
          </cell>
          <cell r="BA1688" t="str">
            <v/>
          </cell>
        </row>
        <row r="1689">
          <cell r="A1689" t="str">
            <v>2022-12849</v>
          </cell>
          <cell r="B1689" t="str">
            <v>MOVISTAR</v>
          </cell>
          <cell r="C1689">
            <v>44918</v>
          </cell>
          <cell r="D1689" t="str">
            <v>FLEXNET ECUADOR - MOVISTAR</v>
          </cell>
          <cell r="E1689" t="str">
            <v>CALLE 28 DE JUNIO S/N Y GARCIA MORENO ENTRADA LLANO GRANDE</v>
          </cell>
          <cell r="H1689" t="str">
            <v>170208</v>
          </cell>
          <cell r="I1689" t="str">
            <v>QUITO</v>
          </cell>
          <cell r="J1689" t="str">
            <v>PICHINCHA</v>
          </cell>
          <cell r="K1689" t="str">
            <v>CELL EXPRESS LATACUNGA_XAVIER BENITEZ</v>
          </cell>
          <cell r="L1689" t="str">
            <v>AV GUAYAQUIL Y 2 DE MAYO LATACUNGA</v>
          </cell>
          <cell r="O1689" t="str">
            <v>LATACUNGA</v>
          </cell>
          <cell r="P1689" t="str">
            <v>LATACUNGA</v>
          </cell>
          <cell r="Q1689" t="str">
            <v>COTOPAXI</v>
          </cell>
          <cell r="R1689" t="str">
            <v>2022-12849</v>
          </cell>
          <cell r="W1689" t="str">
            <v>0502401268001</v>
          </cell>
          <cell r="X1689" t="str">
            <v>999717965</v>
          </cell>
          <cell r="AA1689">
            <v>44918</v>
          </cell>
          <cell r="AD1689">
            <v>1</v>
          </cell>
          <cell r="AE1689">
            <v>1</v>
          </cell>
          <cell r="AH1689" t="str">
            <v> </v>
          </cell>
          <cell r="AI1689" t="str">
            <v>DESPACHO</v>
          </cell>
          <cell r="AJ1689" t="str">
            <v>Normal</v>
          </cell>
          <cell r="AL1689" t="str">
            <v>NO</v>
          </cell>
          <cell r="AN1689" t="str">
            <v>BENINDLATCEL0003</v>
          </cell>
          <cell r="AP1689">
            <v>44918</v>
          </cell>
          <cell r="AR1689" t="str">
            <v>MOVISTAR_2022-12849</v>
          </cell>
          <cell r="AS1689">
            <v>324225</v>
          </cell>
          <cell r="AT1689" t="str">
            <v>D40</v>
          </cell>
          <cell r="AU1689" t="str">
            <v>INDIRECTO</v>
          </cell>
          <cell r="AV1689">
            <v>300</v>
          </cell>
          <cell r="AX1689" t="str">
            <v>ENTREGADO</v>
          </cell>
          <cell r="AY1689" t="str">
            <v>HALFSIM MOVISTAR: 300 und</v>
          </cell>
          <cell r="AZ1689" t="str">
            <v>SIMCARD</v>
          </cell>
          <cell r="BA1689" t="str">
            <v/>
          </cell>
        </row>
        <row r="1690">
          <cell r="A1690" t="str">
            <v>2022-12850</v>
          </cell>
          <cell r="B1690" t="str">
            <v>MOVISTAR</v>
          </cell>
          <cell r="C1690">
            <v>44918</v>
          </cell>
          <cell r="D1690" t="str">
            <v>FLEXNET ECUADOR - MOVISTAR</v>
          </cell>
          <cell r="E1690" t="str">
            <v>CALLE 28 DE JUNIO S/N Y GARCIA MORENO ENTRADA LLANO GRANDE</v>
          </cell>
          <cell r="H1690" t="str">
            <v>170208</v>
          </cell>
          <cell r="I1690" t="str">
            <v>QUITO</v>
          </cell>
          <cell r="J1690" t="str">
            <v>PICHINCHA</v>
          </cell>
          <cell r="K1690" t="str">
            <v>PDV SMART STEPS COCA_LORENA JACKELINE RIVADENEIRA SALAS</v>
          </cell>
          <cell r="L1690" t="str">
            <v>AV. 9 DE OCTUBRE Y SIMON BOLIVAR JUNTO A FARMACIA SANA SANA</v>
          </cell>
          <cell r="O1690" t="str">
            <v>COCA</v>
          </cell>
          <cell r="P1690" t="str">
            <v>COCA</v>
          </cell>
          <cell r="Q1690" t="str">
            <v>ORELLANA</v>
          </cell>
          <cell r="R1690" t="str">
            <v>2022-12850</v>
          </cell>
          <cell r="W1690" t="str">
            <v>1600570871</v>
          </cell>
          <cell r="X1690" t="str">
            <v>987846513</v>
          </cell>
          <cell r="AA1690">
            <v>44918</v>
          </cell>
          <cell r="AD1690">
            <v>1</v>
          </cell>
          <cell r="AE1690">
            <v>1</v>
          </cell>
          <cell r="AH1690" t="str">
            <v>0</v>
          </cell>
          <cell r="AI1690" t="str">
            <v>DESPACHO</v>
          </cell>
          <cell r="AJ1690" t="str">
            <v>Normal</v>
          </cell>
          <cell r="AL1690" t="str">
            <v>NO</v>
          </cell>
          <cell r="AN1690" t="str">
            <v>SMAINDLAJPDV16558</v>
          </cell>
          <cell r="AP1690">
            <v>44918</v>
          </cell>
          <cell r="AR1690" t="str">
            <v>MOVISTAR_2022-12850</v>
          </cell>
          <cell r="AS1690">
            <v>324228</v>
          </cell>
          <cell r="AT1690" t="str">
            <v>D40</v>
          </cell>
          <cell r="AU1690" t="str">
            <v>INDIRECTO</v>
          </cell>
          <cell r="AV1690">
            <v>5</v>
          </cell>
          <cell r="AX1690" t="str">
            <v>ENTREGADO</v>
          </cell>
          <cell r="AY1690" t="str">
            <v>LTE MOTO G20 VERDE: 1 und / LTE MOTO G60S AZUL: 1 und / LTE SAMSUNG S22 5G ULTRA NEGRO: 1 und / LTE XIAOMI REDMI 10A 64GB AZUL: 1 und / LTE XIAOMI REDMI NOTE 11S AZUL: 1 und</v>
          </cell>
          <cell r="AZ1690" t="str">
            <v>TERMINAL</v>
          </cell>
          <cell r="BA1690" t="str">
            <v/>
          </cell>
        </row>
        <row r="1691">
          <cell r="A1691" t="str">
            <v>2022-12851</v>
          </cell>
          <cell r="B1691" t="str">
            <v>MOVISTAR</v>
          </cell>
          <cell r="C1691">
            <v>44918</v>
          </cell>
          <cell r="D1691" t="str">
            <v>FLEXNET ECUADOR - MOVISTAR</v>
          </cell>
          <cell r="E1691" t="str">
            <v>CALLE 28 DE JUNIO S/N Y GARCIA MORENO ENTRADA LLANO GRANDE</v>
          </cell>
          <cell r="H1691" t="str">
            <v>170208</v>
          </cell>
          <cell r="I1691" t="str">
            <v>QUITO</v>
          </cell>
          <cell r="J1691" t="str">
            <v>PICHINCHA</v>
          </cell>
          <cell r="K1691" t="str">
            <v>MOVIL PI 10 DE AGOSTO_SANTIAGO ISRAEL CUMBE VALVERDE</v>
          </cell>
          <cell r="L1691" t="str">
            <v>AV 10 DE AGOSTO  16026 ENTRE BERNARDO VALDIVIEZO Y OLMEDO LOJA LOJA LOJA</v>
          </cell>
          <cell r="O1691" t="str">
            <v>LOJA</v>
          </cell>
          <cell r="P1691" t="str">
            <v>LOJA</v>
          </cell>
          <cell r="Q1691" t="str">
            <v>LOJA</v>
          </cell>
          <cell r="R1691" t="str">
            <v>2022-12851</v>
          </cell>
          <cell r="W1691" t="str">
            <v>0</v>
          </cell>
          <cell r="X1691" t="str">
            <v>996729960</v>
          </cell>
          <cell r="AA1691">
            <v>44918</v>
          </cell>
          <cell r="AD1691">
            <v>1</v>
          </cell>
          <cell r="AE1691">
            <v>1</v>
          </cell>
          <cell r="AH1691" t="str">
            <v> </v>
          </cell>
          <cell r="AI1691" t="str">
            <v>DESPACHO</v>
          </cell>
          <cell r="AJ1691" t="str">
            <v>Normal</v>
          </cell>
          <cell r="AL1691" t="str">
            <v>NO</v>
          </cell>
          <cell r="AN1691" t="str">
            <v>MOVINDLOJMOV10040</v>
          </cell>
          <cell r="AP1691">
            <v>44918</v>
          </cell>
          <cell r="AR1691" t="str">
            <v>MOVISTAR_2022-12851</v>
          </cell>
          <cell r="AS1691">
            <v>324230</v>
          </cell>
          <cell r="AT1691" t="str">
            <v>D40</v>
          </cell>
          <cell r="AU1691" t="str">
            <v>INDIRECTO</v>
          </cell>
          <cell r="AV1691">
            <v>8</v>
          </cell>
          <cell r="AX1691" t="str">
            <v>ENTREGADO</v>
          </cell>
          <cell r="AY1691" t="str">
            <v>LTE SAMSUNG A13 NEGRO: 4 und / LTE XIAOMI REDMI NOTE 11 AZUL: 4 und</v>
          </cell>
          <cell r="AZ1691" t="str">
            <v>TERMINAL</v>
          </cell>
          <cell r="BA1691" t="str">
            <v/>
          </cell>
        </row>
        <row r="1692">
          <cell r="A1692" t="str">
            <v>2022-12852</v>
          </cell>
          <cell r="B1692" t="str">
            <v>MOVISTAR</v>
          </cell>
          <cell r="C1692">
            <v>44918</v>
          </cell>
          <cell r="D1692" t="str">
            <v>FLEXNET ECUADOR - MOVISTAR</v>
          </cell>
          <cell r="E1692" t="str">
            <v>CALLE 28 DE JUNIO S/N Y GARCIA MORENO ENTRADA LLANO GRANDE</v>
          </cell>
          <cell r="H1692" t="str">
            <v>170208</v>
          </cell>
          <cell r="I1692" t="str">
            <v>QUITO</v>
          </cell>
          <cell r="J1692" t="str">
            <v>PICHINCHA</v>
          </cell>
          <cell r="K1692" t="str">
            <v>PDV IBS LAGUNA MALL IBARRA_JOSE LUIS CORAL MOLINA</v>
          </cell>
          <cell r="L1692" t="str">
            <v>AV. MARIANO COSTA SN Y AV. FRAY VACAS GALINDO CC. LAGUNA MALL PB LOCAL 133</v>
          </cell>
          <cell r="O1692" t="str">
            <v>IBARRA</v>
          </cell>
          <cell r="P1692" t="str">
            <v>IBARRA</v>
          </cell>
          <cell r="Q1692" t="str">
            <v>IMBABURA</v>
          </cell>
          <cell r="R1692" t="str">
            <v>2022-12852</v>
          </cell>
          <cell r="W1692" t="str">
            <v>1792209242001</v>
          </cell>
          <cell r="X1692" t="str">
            <v>980508973</v>
          </cell>
          <cell r="AA1692">
            <v>44918</v>
          </cell>
          <cell r="AD1692">
            <v>1</v>
          </cell>
          <cell r="AE1692">
            <v>1</v>
          </cell>
          <cell r="AH1692" t="str">
            <v>ENTRE LOCAL MARATHON Y BANCO PACÍFICO, EN LA CIUDAD DE IBARRA, PARROQUIA SAN FRANCISCO.</v>
          </cell>
          <cell r="AI1692" t="str">
            <v>DESPACHO</v>
          </cell>
          <cell r="AJ1692" t="str">
            <v>Normal</v>
          </cell>
          <cell r="AL1692" t="str">
            <v>NO</v>
          </cell>
          <cell r="AN1692" t="str">
            <v>IBSINDQUIPDV11158</v>
          </cell>
          <cell r="AP1692">
            <v>44918</v>
          </cell>
          <cell r="AR1692" t="str">
            <v>MOVISTAR_2022-12852</v>
          </cell>
          <cell r="AS1692">
            <v>324227</v>
          </cell>
          <cell r="AT1692" t="str">
            <v>D40</v>
          </cell>
          <cell r="AU1692" t="str">
            <v>INDIRECTO</v>
          </cell>
          <cell r="AV1692">
            <v>13</v>
          </cell>
          <cell r="AX1692" t="str">
            <v>ENTREGADO</v>
          </cell>
          <cell r="AY1692" t="str">
            <v>LTE IPHONE 13 PRO 128GB NEGRO: 1 und / LTE NOKIA G21 AZUL: 5 und / LTE REALME C21Y AZUL: 4 und / LTE SAMSUNG A13 AZUL: 1 und / LTE SAMSUNG A13 NEGRO: 2 und</v>
          </cell>
          <cell r="AZ1692" t="str">
            <v>TERMINAL</v>
          </cell>
          <cell r="BA1692" t="str">
            <v/>
          </cell>
        </row>
        <row r="1693">
          <cell r="A1693" t="str">
            <v>2022-12853</v>
          </cell>
          <cell r="B1693" t="str">
            <v>MOVISTAR</v>
          </cell>
          <cell r="C1693">
            <v>44918</v>
          </cell>
          <cell r="D1693" t="str">
            <v>FLEXNET ECUADOR - MOVISTAR</v>
          </cell>
          <cell r="E1693" t="str">
            <v>CALLE 28 DE JUNIO S/N Y GARCIA MORENO ENTRADA LLANO GRANDE</v>
          </cell>
          <cell r="H1693" t="str">
            <v>170208</v>
          </cell>
          <cell r="I1693" t="str">
            <v>QUITO</v>
          </cell>
          <cell r="J1693" t="str">
            <v>PICHINCHA</v>
          </cell>
          <cell r="K1693" t="str">
            <v>PDV IBS CC EL BOSQUE_JOSE LUIS CORAL MOLINA</v>
          </cell>
          <cell r="L1693" t="str">
            <v>AV. ALONSO DE TORRES Y AV. EL PARQUE, CC EL BOSQUE 2DA. PLANTA PASEO COLON LOCAL N° 283 B</v>
          </cell>
          <cell r="O1693" t="str">
            <v>QUITO</v>
          </cell>
          <cell r="P1693" t="str">
            <v>QUITO</v>
          </cell>
          <cell r="Q1693" t="str">
            <v>PICHINCHA</v>
          </cell>
          <cell r="R1693" t="str">
            <v>2022-12853</v>
          </cell>
          <cell r="W1693" t="str">
            <v>1722149620001</v>
          </cell>
          <cell r="X1693" t="str">
            <v>980508973</v>
          </cell>
          <cell r="AA1693">
            <v>44918</v>
          </cell>
          <cell r="AD1693">
            <v>1</v>
          </cell>
          <cell r="AE1693">
            <v>1</v>
          </cell>
          <cell r="AH1693" t="str">
            <v>FRENTE A MUTUALISTA PICHINCHA</v>
          </cell>
          <cell r="AI1693" t="str">
            <v>DESPACHO</v>
          </cell>
          <cell r="AJ1693" t="str">
            <v>Normal</v>
          </cell>
          <cell r="AL1693" t="str">
            <v>NO</v>
          </cell>
          <cell r="AN1693" t="str">
            <v>IBSINDQUIPDV10760</v>
          </cell>
          <cell r="AP1693">
            <v>44918</v>
          </cell>
          <cell r="AR1693" t="str">
            <v>MOVISTAR_2022-12853</v>
          </cell>
          <cell r="AS1693">
            <v>324231</v>
          </cell>
          <cell r="AT1693" t="str">
            <v>D40</v>
          </cell>
          <cell r="AU1693" t="str">
            <v>INDIRECTO</v>
          </cell>
          <cell r="AV1693">
            <v>11</v>
          </cell>
          <cell r="AX1693" t="str">
            <v>ENTREGADO</v>
          </cell>
          <cell r="AY1693" t="str">
            <v>LTE REALME C21Y AZUL: 5 und / LTE SAMSUNG A03 AZUL: 1 und / LTE SAMSUNG A03 NEGRO: 2 und / LTE SAMSUNG A13 AZUL: 2 und / LTE SAMSUNG A13 NEGRO: 1 und</v>
          </cell>
          <cell r="AZ1693" t="str">
            <v>TERMINAL</v>
          </cell>
          <cell r="BA1693" t="str">
            <v/>
          </cell>
        </row>
        <row r="1694">
          <cell r="A1694" t="str">
            <v>2022-12854</v>
          </cell>
          <cell r="B1694" t="str">
            <v>MOVISTAR</v>
          </cell>
          <cell r="C1694">
            <v>44918</v>
          </cell>
          <cell r="D1694" t="str">
            <v>FLEXNET ECUADOR - MOVISTAR</v>
          </cell>
          <cell r="E1694" t="str">
            <v>CALLE 28 DE JUNIO S/N Y GARCIA MORENO ENTRADA LLANO GRANDE</v>
          </cell>
          <cell r="H1694" t="str">
            <v>170208</v>
          </cell>
          <cell r="I1694" t="str">
            <v>QUITO</v>
          </cell>
          <cell r="J1694" t="str">
            <v>PICHINCHA</v>
          </cell>
          <cell r="K1694" t="str">
            <v>PDV IBS CC PASEO SHOPPING AMBATO_JOSE LUIS CORAL MOLINA</v>
          </cell>
          <cell r="L1694" t="str">
            <v>AV. MANUELITA SAENZ Y CALLE PIO BAROJA NESSI, CC. PASEO SHOPPING, PISO 2, LOCAL 103 MOVISTAR</v>
          </cell>
          <cell r="O1694" t="str">
            <v>AMBATO</v>
          </cell>
          <cell r="P1694" t="str">
            <v>AMBATO</v>
          </cell>
          <cell r="Q1694" t="str">
            <v>TUNGURAHUA</v>
          </cell>
          <cell r="R1694" t="str">
            <v>2022-12854</v>
          </cell>
          <cell r="W1694" t="str">
            <v>1792209242001</v>
          </cell>
          <cell r="X1694" t="str">
            <v>0980508973</v>
          </cell>
          <cell r="AA1694">
            <v>44918</v>
          </cell>
          <cell r="AD1694">
            <v>1</v>
          </cell>
          <cell r="AE1694">
            <v>1</v>
          </cell>
          <cell r="AH1694" t="str">
            <v>FRENTE A LIBRERÍA ESPAÑOLA</v>
          </cell>
          <cell r="AI1694" t="str">
            <v>DESPACHO</v>
          </cell>
          <cell r="AJ1694" t="str">
            <v>Normal</v>
          </cell>
          <cell r="AL1694" t="str">
            <v>NO</v>
          </cell>
          <cell r="AN1694" t="str">
            <v>IBSINDAMBPDV12938</v>
          </cell>
          <cell r="AP1694">
            <v>44918</v>
          </cell>
          <cell r="AR1694" t="str">
            <v>MOVISTAR_2022-12854</v>
          </cell>
          <cell r="AS1694">
            <v>324229</v>
          </cell>
          <cell r="AT1694" t="str">
            <v>D40</v>
          </cell>
          <cell r="AU1694" t="str">
            <v>INDIRECTO</v>
          </cell>
          <cell r="AV1694">
            <v>2</v>
          </cell>
          <cell r="AX1694" t="str">
            <v>ENTREGADO</v>
          </cell>
          <cell r="AY1694" t="str">
            <v>LTE REALME C21Y AZUL: 2 und</v>
          </cell>
          <cell r="AZ1694" t="str">
            <v>TERMINAL</v>
          </cell>
          <cell r="BA1694" t="str">
            <v/>
          </cell>
        </row>
        <row r="1695">
          <cell r="A1695" t="str">
            <v>2022-12855</v>
          </cell>
          <cell r="B1695" t="str">
            <v>MOVISTAR</v>
          </cell>
          <cell r="C1695">
            <v>44918</v>
          </cell>
          <cell r="D1695" t="str">
            <v>FLEXNET ECUADOR - MOVISTAR</v>
          </cell>
          <cell r="E1695" t="str">
            <v>CALLE 28 DE JUNIO S/N Y GARCIA MORENO ENTRADA LLANO GRANDE</v>
          </cell>
          <cell r="H1695" t="str">
            <v>170208</v>
          </cell>
          <cell r="I1695" t="str">
            <v>QUITO</v>
          </cell>
          <cell r="J1695" t="str">
            <v>PICHINCHA</v>
          </cell>
          <cell r="K1695" t="str">
            <v>PATRICIA ALBÁN_PATRICIA ALBÁN</v>
          </cell>
          <cell r="L1695" t="str">
            <v>URB EDEN DEL VALLE (SECTOR 5) CALLE S5 CASA E20 335 Y LÍNEA FÉRREA (SECTOR PEAJE LOS CHILLOS)</v>
          </cell>
          <cell r="O1695" t="str">
            <v>QUITO</v>
          </cell>
          <cell r="P1695" t="str">
            <v>QUITO</v>
          </cell>
          <cell r="Q1695" t="str">
            <v>PICHINCHA</v>
          </cell>
          <cell r="R1695" t="str">
            <v>2022-12855</v>
          </cell>
          <cell r="W1695" t="str">
            <v>1710993070 </v>
          </cell>
          <cell r="X1695" t="str">
            <v>0995970642</v>
          </cell>
          <cell r="AA1695">
            <v>44918</v>
          </cell>
          <cell r="AD1695">
            <v>1</v>
          </cell>
          <cell r="AE1695">
            <v>1</v>
          </cell>
          <cell r="AH1695" t="str">
            <v/>
          </cell>
          <cell r="AI1695" t="str">
            <v>DESPACHO</v>
          </cell>
          <cell r="AJ1695" t="str">
            <v>Normal</v>
          </cell>
          <cell r="AL1695" t="str">
            <v>NO</v>
          </cell>
          <cell r="AN1695" t="str">
            <v/>
          </cell>
          <cell r="AP1695">
            <v>44918</v>
          </cell>
          <cell r="AR1695" t="str">
            <v>MOVISTAR_2022-12855</v>
          </cell>
          <cell r="AS1695">
            <v>324293</v>
          </cell>
          <cell r="AT1695" t="str">
            <v>D40</v>
          </cell>
          <cell r="AU1695" t="str">
            <v>DIRECTO</v>
          </cell>
          <cell r="AV1695">
            <v>2</v>
          </cell>
          <cell r="AX1695" t="str">
            <v>ENTREGADO</v>
          </cell>
          <cell r="AY1695" t="str">
            <v>AIT SAMSUNG BANDA FIT 2 NEGRO: 1 und / CARGADOR SAMSUNG GALAXY: 1 und</v>
          </cell>
          <cell r="AZ1695" t="str">
            <v>ACCESORIO</v>
          </cell>
          <cell r="BA1695" t="str">
            <v/>
          </cell>
        </row>
        <row r="1696">
          <cell r="A1696" t="str">
            <v>TRASP22-0109</v>
          </cell>
          <cell r="B1696" t="str">
            <v>MOVISTAR</v>
          </cell>
          <cell r="C1696">
            <v>44918</v>
          </cell>
          <cell r="D1696" t="str">
            <v>FLEXNET ECUADOR - MOVISTAR</v>
          </cell>
          <cell r="E1696" t="str">
            <v>CALLE 28 DE JUNIO S/N Y GARCIA MORENO ENTRADA LLANO GRANDE</v>
          </cell>
          <cell r="H1696" t="str">
            <v>170208</v>
          </cell>
          <cell r="I1696" t="str">
            <v>QUITO</v>
          </cell>
          <cell r="J1696" t="str">
            <v>PICHINCHA</v>
          </cell>
          <cell r="R1696" t="str">
            <v>TRASP22-0109</v>
          </cell>
          <cell r="AA1696">
            <v>44918</v>
          </cell>
          <cell r="AD1696">
            <v>1</v>
          </cell>
          <cell r="AE1696">
            <v>1</v>
          </cell>
          <cell r="AH1696" t="str">
            <v/>
          </cell>
          <cell r="AI1696" t="str">
            <v>DESPACHO</v>
          </cell>
          <cell r="AJ1696" t="str">
            <v>Normal</v>
          </cell>
          <cell r="AL1696" t="str">
            <v>NO</v>
          </cell>
          <cell r="AP1696">
            <v>44918</v>
          </cell>
          <cell r="AR1696" t="str">
            <v>MOVISTAR_TRASP22-0109</v>
          </cell>
          <cell r="AS1696">
            <v>324186</v>
          </cell>
          <cell r="AT1696" t="str">
            <v>D40</v>
          </cell>
          <cell r="AU1696" t="str">
            <v>TRASP</v>
          </cell>
          <cell r="AV1696">
            <v>7988</v>
          </cell>
          <cell r="AX1696" t="e">
            <v>#N/A</v>
          </cell>
          <cell r="AY1696" t="str">
            <v>USIM MULTISIM AKIMOVIL: 7988 und</v>
          </cell>
          <cell r="AZ1696" t="str">
            <v>SIMCARD</v>
          </cell>
          <cell r="BA1696" t="str">
            <v/>
          </cell>
        </row>
        <row r="1697">
          <cell r="A1697" t="str">
            <v>2022-12856</v>
          </cell>
          <cell r="B1697" t="str">
            <v>MOVISTAR</v>
          </cell>
          <cell r="C1697">
            <v>44922</v>
          </cell>
          <cell r="D1697" t="str">
            <v>FLEXNET ECUADOR - MOVISTAR</v>
          </cell>
          <cell r="E1697" t="str">
            <v>CALLE 28 DE JUNIO S/N Y GARCIA MORENO ENTRADA LLANO GRANDE</v>
          </cell>
          <cell r="H1697" t="str">
            <v>170208</v>
          </cell>
          <cell r="I1697" t="str">
            <v>QUITO</v>
          </cell>
          <cell r="J1697" t="str">
            <v>PICHINCHA</v>
          </cell>
          <cell r="K1697" t="str">
            <v>OC OPTIMUSCELL_ANA LUCIA MOGROVEJO AZANZA</v>
          </cell>
          <cell r="L1697" t="str">
            <v>LUIS CORDERO 7100 Y PRESIDENTE CORDOVA ESQUINA JUNTO A LA CASA DE LA CULTURA FRENTE A LOS BOMBEROS</v>
          </cell>
          <cell r="O1697" t="str">
            <v>CUENCA</v>
          </cell>
          <cell r="P1697" t="str">
            <v>CUENCA</v>
          </cell>
          <cell r="Q1697" t="str">
            <v>AZUAY</v>
          </cell>
          <cell r="R1697" t="str">
            <v>2022-12856</v>
          </cell>
          <cell r="W1697" t="str">
            <v>0190475409001</v>
          </cell>
          <cell r="X1697" t="str">
            <v>958851871</v>
          </cell>
          <cell r="AA1697">
            <v>44922</v>
          </cell>
          <cell r="AD1697">
            <v>1</v>
          </cell>
          <cell r="AE1697">
            <v>1</v>
          </cell>
          <cell r="AH1697" t="str">
            <v> </v>
          </cell>
          <cell r="AI1697" t="str">
            <v>DESPACHO</v>
          </cell>
          <cell r="AJ1697" t="str">
            <v>Normal</v>
          </cell>
          <cell r="AL1697" t="str">
            <v>NO</v>
          </cell>
          <cell r="AN1697" t="str">
            <v>OCOINDCUEOCO5878</v>
          </cell>
          <cell r="AP1697">
            <v>44922</v>
          </cell>
          <cell r="AR1697" t="str">
            <v>MOVISTAR_2022-12856</v>
          </cell>
          <cell r="AS1697">
            <v>324733</v>
          </cell>
          <cell r="AT1697" t="str">
            <v>D40</v>
          </cell>
          <cell r="AU1697" t="str">
            <v>INDIRECTO</v>
          </cell>
          <cell r="AV1697">
            <v>19</v>
          </cell>
          <cell r="AX1697" t="str">
            <v>ENTREGADO</v>
          </cell>
          <cell r="AY1697" t="str">
            <v>LTE MOTO G22 NEGRO: 2 und / LTE SAMSUNG A03 AZUL: 2 und / LTE SAMSUNG A03 CORE COBRE: 2 und / LTE SAMSUNG A03 NEGRO: 3 und / LTE SAMSUNG A23 NEGRO + NITRO PORTABLE SPEAKER: 10 und</v>
          </cell>
          <cell r="AZ1697" t="str">
            <v>TERMINAL / TERMINAL ACCESORIO</v>
          </cell>
          <cell r="BA1697" t="str">
            <v/>
          </cell>
        </row>
        <row r="1698">
          <cell r="A1698" t="str">
            <v>2022-12857</v>
          </cell>
          <cell r="B1698" t="str">
            <v>MOVISTAR</v>
          </cell>
          <cell r="C1698">
            <v>44922</v>
          </cell>
          <cell r="D1698" t="str">
            <v>FLEXNET ECUADOR - MOVISTAR</v>
          </cell>
          <cell r="E1698" t="str">
            <v>CALLE 28 DE JUNIO S/N Y GARCIA MORENO ENTRADA LLANO GRANDE</v>
          </cell>
          <cell r="H1698" t="str">
            <v>170208</v>
          </cell>
          <cell r="I1698" t="str">
            <v>QUITO</v>
          </cell>
          <cell r="J1698" t="str">
            <v>PICHINCHA</v>
          </cell>
          <cell r="K1698" t="str">
            <v>CORPORATIVO ROMERO RYRTECH S.A.S (SHOPPING QUEVEDO)_MAURENY ROMERO</v>
          </cell>
          <cell r="L1698" t="str">
            <v>KM 1.5 VIA A STO DOMINGO Y PATRIA NUEVA, AV. WALTER ANDRADE</v>
          </cell>
          <cell r="O1698" t="str">
            <v>QUEVEDO</v>
          </cell>
          <cell r="P1698" t="str">
            <v>QUEVEDO</v>
          </cell>
          <cell r="Q1698" t="str">
            <v>LOS RIOS</v>
          </cell>
          <cell r="R1698" t="str">
            <v>2022-12857</v>
          </cell>
          <cell r="W1698" t="str">
            <v>0993323705001</v>
          </cell>
          <cell r="X1698" t="str">
            <v>982387574</v>
          </cell>
          <cell r="AA1698">
            <v>44922</v>
          </cell>
          <cell r="AD1698">
            <v>1</v>
          </cell>
          <cell r="AE1698">
            <v>1</v>
          </cell>
          <cell r="AH1698" t="str">
            <v>0</v>
          </cell>
          <cell r="AI1698" t="str">
            <v>DESPACHO</v>
          </cell>
          <cell r="AJ1698" t="str">
            <v>Normal</v>
          </cell>
          <cell r="AL1698" t="str">
            <v>NO</v>
          </cell>
          <cell r="AN1698" t="str">
            <v>GRUINDQUECOR12666</v>
          </cell>
          <cell r="AP1698">
            <v>44922</v>
          </cell>
          <cell r="AR1698" t="str">
            <v>MOVISTAR_2022-12857</v>
          </cell>
          <cell r="AS1698">
            <v>324930</v>
          </cell>
          <cell r="AT1698" t="str">
            <v>D40</v>
          </cell>
          <cell r="AU1698" t="str">
            <v>INDIRECTO</v>
          </cell>
          <cell r="AV1698">
            <v>35</v>
          </cell>
          <cell r="AX1698" t="str">
            <v>ENTREGADO</v>
          </cell>
          <cell r="AY1698" t="str">
            <v>LTE HONOR X6 AZUL: 2 und / LTE HONOR X6 SILVER: 3 und / LTE IPHONE 14 256GB AZUL: 1 und / LTE MOTO G60S AZUL: 1 und / LTE SAMSUNG A03 AZUL: 2 und / LTE SAMSUNG A03 CORE COBRE: 4 und / LTE SAMSUNG A03 NEGRO: 5 und / LTE SAMSUNG A23 AZUL: 4 und / LTE SAMSUNG A23 NEGRO: 3 und / LTE SAMSUNG S22 5G ULTRA NEGRO: 1 und / LTE SAMSUNG Z FLIP 4 AZUL: 1 und / LTE SAMSUNG Z FLIP 4 GRIS + CASE SILICONE COVER: 1 und / LTE XIAOMI REDMI NOTE 11 AZUL: 2 und / LTE XIAOMI REDMI NOTE 11S AZUL: 5 und</v>
          </cell>
          <cell r="AZ1698" t="str">
            <v>TERMINAL / TERMINAL ACCESORIO</v>
          </cell>
          <cell r="BA1698" t="str">
            <v/>
          </cell>
        </row>
        <row r="1699">
          <cell r="A1699" t="str">
            <v>2022-12858</v>
          </cell>
          <cell r="B1699" t="str">
            <v>MOVISTAR</v>
          </cell>
          <cell r="C1699">
            <v>44922</v>
          </cell>
          <cell r="D1699" t="str">
            <v>FLEXNET ECUADOR - MOVISTAR</v>
          </cell>
          <cell r="E1699" t="str">
            <v>CALLE 28 DE JUNIO S/N Y GARCIA MORENO ENTRADA LLANO GRANDE</v>
          </cell>
          <cell r="H1699" t="str">
            <v>170208</v>
          </cell>
          <cell r="I1699" t="str">
            <v>QUITO</v>
          </cell>
          <cell r="J1699" t="str">
            <v>PICHINCHA</v>
          </cell>
          <cell r="K1699" t="str">
            <v>GRUPO ROMERO (C.C. MALL EL FORTIN)_ROMERO RODRIGUEZ MAURENY GEANELLA</v>
          </cell>
          <cell r="L1699" t="str">
            <v>AV PERIMETRAL CALLE CASUARINA CENTRO COMERCIAL  MALL DEL FORTIN</v>
          </cell>
          <cell r="O1699" t="str">
            <v>GUAYAQUIL</v>
          </cell>
          <cell r="P1699" t="str">
            <v>GUAYAQUIL</v>
          </cell>
          <cell r="Q1699" t="str">
            <v>GUAYAS</v>
          </cell>
          <cell r="R1699" t="str">
            <v>2022-12858</v>
          </cell>
          <cell r="W1699" t="str">
            <v>0993323705001</v>
          </cell>
          <cell r="X1699" t="str">
            <v>982387574</v>
          </cell>
          <cell r="AA1699">
            <v>44922</v>
          </cell>
          <cell r="AD1699">
            <v>1</v>
          </cell>
          <cell r="AE1699">
            <v>1</v>
          </cell>
          <cell r="AH1699" t="str">
            <v>0</v>
          </cell>
          <cell r="AI1699" t="str">
            <v>DESPACHO</v>
          </cell>
          <cell r="AJ1699" t="str">
            <v>Normal</v>
          </cell>
          <cell r="AL1699" t="str">
            <v>NO</v>
          </cell>
          <cell r="AN1699" t="str">
            <v>GRUINDGUAGRU12140</v>
          </cell>
          <cell r="AP1699">
            <v>44922</v>
          </cell>
          <cell r="AR1699" t="str">
            <v>MOVISTAR_2022-12858</v>
          </cell>
          <cell r="AS1699">
            <v>324735</v>
          </cell>
          <cell r="AT1699" t="str">
            <v>D40</v>
          </cell>
          <cell r="AU1699" t="str">
            <v>INDIRECTO</v>
          </cell>
          <cell r="AV1699">
            <v>571</v>
          </cell>
          <cell r="AX1699" t="str">
            <v>ENTREGADO</v>
          </cell>
          <cell r="AY1699" t="str">
            <v>HALFSIM MOVISTAR: 500 und / LTE HONOR X6 AZUL: 6 und / LTE HONOR X6 SILVER: 8 und / LTE MOTO G22 NEGRO: 3 und / LTE NOKIA C2 2E AZUL: 3 und / LTE NOKIA G10 AZUL: 3 und / LTE NOKIA G11+ GRIS + WIRELESS HEADPHONE P47: 1 und / LTE NOKIA G21 AZUL: 12 und / LTE SAMSUNG A03 AZUL: 8 und / LTE SAMSUNG A03 CORE COBRE: 3 und / LTE SAMSUNG A03 NEGRO: 8 und / LTE SAMSUNG A23 AZUL: 3 und / LTE SAMSUNG A23 NEGRO + NITRO PORTABLE SPEAKER: 2 und / LTE XIAOMI REDMI 10C 128GB GRIS: 10 und / LTE XIAOMI REDMI 9C GRIS: 1 und</v>
          </cell>
          <cell r="AZ1699" t="str">
            <v>SIMCARD / TERMINAL / TERMINAL ACCESORIO</v>
          </cell>
          <cell r="BA1699" t="str">
            <v/>
          </cell>
        </row>
        <row r="1700">
          <cell r="A1700" t="str">
            <v>2022-12859</v>
          </cell>
          <cell r="B1700" t="str">
            <v>MOVISTAR</v>
          </cell>
          <cell r="C1700">
            <v>44922</v>
          </cell>
          <cell r="D1700" t="str">
            <v>FLEXNET ECUADOR - MOVISTAR</v>
          </cell>
          <cell r="E1700" t="str">
            <v>CALLE 28 DE JUNIO S/N Y GARCIA MORENO ENTRADA LLANO GRANDE</v>
          </cell>
          <cell r="H1700" t="str">
            <v>170208</v>
          </cell>
          <cell r="I1700" t="str">
            <v>QUITO</v>
          </cell>
          <cell r="J1700" t="str">
            <v>PICHINCHA</v>
          </cell>
          <cell r="K1700" t="str">
            <v>AE CORPORATIVO ROMERO RYRTECH (MALL DEL SUR)_MAURENY ROMERO</v>
          </cell>
          <cell r="L1700" t="str">
            <v>AV. 25 DE JULIO Y ERNESTO ALBÁN LOCALES 111 Y 112</v>
          </cell>
          <cell r="O1700" t="str">
            <v>GUAYAQUIL</v>
          </cell>
          <cell r="P1700" t="str">
            <v>GUAYAQUIL</v>
          </cell>
          <cell r="Q1700" t="str">
            <v>GUAYAS</v>
          </cell>
          <cell r="R1700" t="str">
            <v>2022-12859</v>
          </cell>
          <cell r="W1700" t="str">
            <v>0915962609</v>
          </cell>
          <cell r="X1700" t="str">
            <v>982387574</v>
          </cell>
          <cell r="AA1700">
            <v>44922</v>
          </cell>
          <cell r="AD1700">
            <v>1</v>
          </cell>
          <cell r="AE1700">
            <v>1</v>
          </cell>
          <cell r="AH1700" t="str">
            <v>0</v>
          </cell>
          <cell r="AI1700" t="str">
            <v>DESPACHO</v>
          </cell>
          <cell r="AJ1700" t="str">
            <v>Normal</v>
          </cell>
          <cell r="AL1700" t="str">
            <v>NO</v>
          </cell>
          <cell r="AN1700" t="str">
            <v>GRUINDGUAAEC14418</v>
          </cell>
          <cell r="AP1700">
            <v>44922</v>
          </cell>
          <cell r="AR1700" t="str">
            <v>MOVISTAR_2022-12859</v>
          </cell>
          <cell r="AS1700">
            <v>324757</v>
          </cell>
          <cell r="AT1700" t="str">
            <v>D40</v>
          </cell>
          <cell r="AU1700" t="str">
            <v>INDIRECTO</v>
          </cell>
          <cell r="AV1700">
            <v>60</v>
          </cell>
          <cell r="AX1700" t="str">
            <v>EN_TRANSITO</v>
          </cell>
          <cell r="AY1700" t="str">
            <v>LTE HONOR X6 AZUL: 3 und / LTE HONOR X6 SILVER: 5 und / LTE MOTO G22 NEGRO: 3 und / LTE MOTO G60S AZUL: 4 und / LTE NOKIA C2 2E AZUL: 4 und / LTE NOKIA G11+ GRIS + WIRELESS HEADPHONE P47: 4 und / LTE NOKIA G21 AZUL: 10 und / LTE SAMSUNG A13 AZUL: 2 und / LTE SAMSUNG A13 NEGRO: 2 und / LTE SAMSUNG A23 AZUL: 1 und / LTE SAMSUNG A23 NEGRO + NITRO PORTABLE SPEAKER: 1 und / LTE XIAOMI REDMI 10A 64GB AZUL: 4 und / LTE XIAOMI REDMI 10A 64GB SILVER: 4 und / LTE XIAOMI REDMI 10C 128GB GRIS: 6 und / LTE XIAOMI REDMI NOTE 11 AZUL: 7 und</v>
          </cell>
          <cell r="AZ1700" t="str">
            <v>TERMINAL / TERMINAL ACCESORIO</v>
          </cell>
          <cell r="BA1700" t="str">
            <v/>
          </cell>
        </row>
        <row r="1701">
          <cell r="A1701" t="str">
            <v>2022-12860</v>
          </cell>
          <cell r="B1701" t="str">
            <v>MOVISTAR</v>
          </cell>
          <cell r="C1701">
            <v>44922</v>
          </cell>
          <cell r="D1701" t="str">
            <v>FLEXNET ECUADOR - MOVISTAR</v>
          </cell>
          <cell r="E1701" t="str">
            <v>CALLE 28 DE JUNIO S/N Y GARCIA MORENO ENTRADA LLANO GRANDE</v>
          </cell>
          <cell r="H1701" t="str">
            <v>170208</v>
          </cell>
          <cell r="I1701" t="str">
            <v>QUITO</v>
          </cell>
          <cell r="J1701" t="str">
            <v>PICHINCHA</v>
          </cell>
          <cell r="K1701" t="str">
            <v>CC PASEO SHOPPING (DANICELL)_DANIELA BARRAZUETA</v>
          </cell>
          <cell r="L1701" t="str">
            <v>DV VIA MACHALA – PASAJE EN EL KM 1 ½ CENTRO COMERCIAL PASEO SHOPPING MACHALA MACHALA EL ORO</v>
          </cell>
          <cell r="O1701" t="str">
            <v>MACHALA</v>
          </cell>
          <cell r="P1701" t="str">
            <v>MACHALA</v>
          </cell>
          <cell r="Q1701" t="str">
            <v>EL ORO</v>
          </cell>
          <cell r="R1701" t="str">
            <v>2022-12860</v>
          </cell>
          <cell r="W1701" t="str">
            <v>0791758629001</v>
          </cell>
          <cell r="X1701" t="str">
            <v>984167915</v>
          </cell>
          <cell r="AA1701">
            <v>44922</v>
          </cell>
          <cell r="AD1701">
            <v>1</v>
          </cell>
          <cell r="AE1701">
            <v>1</v>
          </cell>
          <cell r="AH1701" t="str">
            <v> </v>
          </cell>
          <cell r="AI1701" t="str">
            <v>DESPACHO</v>
          </cell>
          <cell r="AJ1701" t="str">
            <v>Normal</v>
          </cell>
          <cell r="AL1701" t="str">
            <v>NO</v>
          </cell>
          <cell r="AN1701" t="str">
            <v>DANINDMACCCP0304</v>
          </cell>
          <cell r="AP1701">
            <v>44922</v>
          </cell>
          <cell r="AR1701" t="str">
            <v>MOVISTAR_2022-12860</v>
          </cell>
          <cell r="AS1701">
            <v>324746</v>
          </cell>
          <cell r="AT1701" t="str">
            <v>D40</v>
          </cell>
          <cell r="AU1701" t="str">
            <v>INDIRECTO</v>
          </cell>
          <cell r="AV1701">
            <v>200</v>
          </cell>
          <cell r="AX1701" t="str">
            <v>ENTREGADO</v>
          </cell>
          <cell r="AY1701" t="str">
            <v>HALFSIM MOVISTAR: 200 und</v>
          </cell>
          <cell r="AZ1701" t="str">
            <v>SIMCARD</v>
          </cell>
          <cell r="BA1701" t="str">
            <v/>
          </cell>
        </row>
        <row r="1702">
          <cell r="A1702" t="str">
            <v>2022-12861</v>
          </cell>
          <cell r="B1702" t="str">
            <v>MOVISTAR</v>
          </cell>
          <cell r="C1702">
            <v>44922</v>
          </cell>
          <cell r="D1702" t="str">
            <v>FLEXNET ECUADOR - MOVISTAR</v>
          </cell>
          <cell r="E1702" t="str">
            <v>CALLE 28 DE JUNIO S/N Y GARCIA MORENO ENTRADA LLANO GRANDE</v>
          </cell>
          <cell r="H1702" t="str">
            <v>170208</v>
          </cell>
          <cell r="I1702" t="str">
            <v>QUITO</v>
          </cell>
          <cell r="J1702" t="str">
            <v>PICHINCHA</v>
          </cell>
          <cell r="K1702" t="str">
            <v>ANGELO ORLANDO DURAN GYE_MANUEL JULIAN GONZALEZ RODRIGUEZ</v>
          </cell>
          <cell r="L1702" t="str">
            <v>LUIS URDANETA Y ESMERALDA EDIFICIO 1700 PISO 3 OFICINA 301</v>
          </cell>
          <cell r="O1702" t="str">
            <v>GUAYAQUIL</v>
          </cell>
          <cell r="P1702" t="str">
            <v>GUAYAQUIL</v>
          </cell>
          <cell r="Q1702" t="str">
            <v>GUAYAS</v>
          </cell>
          <cell r="R1702" t="str">
            <v>2022-12861</v>
          </cell>
          <cell r="W1702" t="str">
            <v>0961186459001</v>
          </cell>
          <cell r="X1702" t="str">
            <v>0998866758</v>
          </cell>
          <cell r="AA1702">
            <v>44922</v>
          </cell>
          <cell r="AD1702">
            <v>1</v>
          </cell>
          <cell r="AE1702">
            <v>1</v>
          </cell>
          <cell r="AH1702" t="str">
            <v>0</v>
          </cell>
          <cell r="AI1702" t="str">
            <v>DESPACHO</v>
          </cell>
          <cell r="AJ1702" t="str">
            <v>Normal</v>
          </cell>
          <cell r="AL1702" t="str">
            <v>NO</v>
          </cell>
          <cell r="AN1702" t="str">
            <v>ANGNEGGUAANG13660</v>
          </cell>
          <cell r="AP1702">
            <v>44922</v>
          </cell>
          <cell r="AR1702" t="str">
            <v>MOVISTAR_2022-12861</v>
          </cell>
          <cell r="AS1702">
            <v>324743</v>
          </cell>
          <cell r="AT1702" t="str">
            <v>D40</v>
          </cell>
          <cell r="AU1702" t="str">
            <v>INDIRECTO</v>
          </cell>
          <cell r="AV1702">
            <v>100</v>
          </cell>
          <cell r="AX1702" t="str">
            <v>ENTREGADO</v>
          </cell>
          <cell r="AY1702" t="str">
            <v>HALFSIM MOVISTAR: 100 und</v>
          </cell>
          <cell r="AZ1702" t="str">
            <v>SIMCARD</v>
          </cell>
          <cell r="BA1702" t="str">
            <v/>
          </cell>
        </row>
        <row r="1703">
          <cell r="A1703" t="str">
            <v>2022-12862</v>
          </cell>
          <cell r="B1703" t="str">
            <v>MOVISTAR</v>
          </cell>
          <cell r="C1703">
            <v>44922</v>
          </cell>
          <cell r="D1703" t="str">
            <v>FLEXNET ECUADOR - MOVISTAR</v>
          </cell>
          <cell r="E1703" t="str">
            <v>CALLE 28 DE JUNIO S/N Y GARCIA MORENO ENTRADA LLANO GRANDE</v>
          </cell>
          <cell r="H1703" t="str">
            <v>170208</v>
          </cell>
          <cell r="I1703" t="str">
            <v>QUITO</v>
          </cell>
          <cell r="J1703" t="str">
            <v>PICHINCHA</v>
          </cell>
          <cell r="K1703" t="str">
            <v>AE CELISTICS CCI_KLEBER GRANDA_DANY IMBAQUINGO</v>
          </cell>
          <cell r="L1703" t="str">
            <v>AV AMAZONAS Y NACIONES UNIDAS CENTRO COMERCIAL IÑAQUITO LC 223 224</v>
          </cell>
          <cell r="O1703" t="str">
            <v>QUITO</v>
          </cell>
          <cell r="P1703" t="str">
            <v>QUITO</v>
          </cell>
          <cell r="Q1703" t="str">
            <v>PICHINCHA</v>
          </cell>
          <cell r="R1703" t="str">
            <v>2022-12862</v>
          </cell>
          <cell r="W1703" t="str">
            <v>1792161037001</v>
          </cell>
          <cell r="X1703" t="str">
            <v>0992567346_094084829</v>
          </cell>
          <cell r="AA1703">
            <v>44922</v>
          </cell>
          <cell r="AD1703">
            <v>1</v>
          </cell>
          <cell r="AE1703">
            <v>1</v>
          </cell>
          <cell r="AH1703" t="str">
            <v>CENTRO COMERCIAL IÑAQUITO LC 223224</v>
          </cell>
          <cell r="AI1703" t="str">
            <v>DESPACHO</v>
          </cell>
          <cell r="AJ1703" t="str">
            <v>Normal</v>
          </cell>
          <cell r="AL1703" t="str">
            <v>NO</v>
          </cell>
          <cell r="AN1703" t="str">
            <v>CELINDQUIAEC7318</v>
          </cell>
          <cell r="AP1703">
            <v>44922</v>
          </cell>
          <cell r="AR1703" t="str">
            <v>MOVISTAR_2022-12862</v>
          </cell>
          <cell r="AS1703">
            <v>324811</v>
          </cell>
          <cell r="AT1703" t="str">
            <v>D40</v>
          </cell>
          <cell r="AU1703" t="str">
            <v>INDIRECTO</v>
          </cell>
          <cell r="AV1703">
            <v>18</v>
          </cell>
          <cell r="AX1703" t="str">
            <v>ENTREGADO</v>
          </cell>
          <cell r="AY1703" t="str">
            <v>LTE MOTO G22 NEGRO: 3 und / LTE NOKIA G21 AZUL: 6 und / LTE SAMSUNG A03 CORE COBRE: 3 und / LTE SAMSUNG A23 NEGRO + NITRO PORTABLE SPEAKER: 6 und</v>
          </cell>
          <cell r="AZ1703" t="str">
            <v>TERMINAL / TERMINAL ACCESORIO</v>
          </cell>
          <cell r="BA1703" t="str">
            <v/>
          </cell>
        </row>
        <row r="1704">
          <cell r="A1704" t="str">
            <v>2022-12863</v>
          </cell>
          <cell r="B1704" t="str">
            <v>MOVISTAR</v>
          </cell>
          <cell r="C1704">
            <v>44922</v>
          </cell>
          <cell r="D1704" t="str">
            <v>FLEXNET ECUADOR - MOVISTAR</v>
          </cell>
          <cell r="E1704" t="str">
            <v>CALLE 28 DE JUNIO S/N Y GARCIA MORENO ENTRADA LLANO GRANDE</v>
          </cell>
          <cell r="H1704" t="str">
            <v>170208</v>
          </cell>
          <cell r="I1704" t="str">
            <v>QUITO</v>
          </cell>
          <cell r="J1704" t="str">
            <v>PICHINCHA</v>
          </cell>
          <cell r="K1704" t="str">
            <v>NMTELEMARKETING_WENCESLAO ELIECER AVILA AVILA</v>
          </cell>
          <cell r="L1704" t="str">
            <v>CUÑA OE3121 Y ULLOA REFERENCIA EDIFICIO BLANCO DE 5 PISOS PB LOCAL NEON CENTER</v>
          </cell>
          <cell r="O1704" t="str">
            <v>QUITO</v>
          </cell>
          <cell r="P1704" t="str">
            <v>QUITO</v>
          </cell>
          <cell r="Q1704" t="str">
            <v>PICHINCHA</v>
          </cell>
          <cell r="R1704" t="str">
            <v>2022-12863</v>
          </cell>
          <cell r="W1704" t="str">
            <v>1700623828001</v>
          </cell>
          <cell r="X1704" t="str">
            <v>998659562</v>
          </cell>
          <cell r="AA1704">
            <v>44922</v>
          </cell>
          <cell r="AD1704">
            <v>1</v>
          </cell>
          <cell r="AE1704">
            <v>1</v>
          </cell>
          <cell r="AH1704" t="str">
            <v> </v>
          </cell>
          <cell r="AI1704" t="str">
            <v>DESPACHO</v>
          </cell>
          <cell r="AJ1704" t="str">
            <v>Normal</v>
          </cell>
          <cell r="AL1704" t="str">
            <v>NO</v>
          </cell>
          <cell r="AN1704" t="str">
            <v>NMTNEGQUINMT5578</v>
          </cell>
          <cell r="AP1704">
            <v>44922</v>
          </cell>
          <cell r="AR1704" t="str">
            <v>MOVISTAR_2022-12863</v>
          </cell>
          <cell r="AS1704">
            <v>324745</v>
          </cell>
          <cell r="AT1704" t="str">
            <v>D40</v>
          </cell>
          <cell r="AU1704" t="str">
            <v>INDIRECTO</v>
          </cell>
          <cell r="AV1704">
            <v>600</v>
          </cell>
          <cell r="AX1704" t="str">
            <v>ENTREGADO</v>
          </cell>
          <cell r="AY1704" t="str">
            <v>HALFSIM MOVISTAR: 600 und</v>
          </cell>
          <cell r="AZ1704" t="str">
            <v>SIMCARD</v>
          </cell>
          <cell r="BA1704" t="str">
            <v/>
          </cell>
        </row>
        <row r="1705">
          <cell r="A1705" t="str">
            <v>2022-12864</v>
          </cell>
          <cell r="B1705" t="str">
            <v>MOVISTAR</v>
          </cell>
          <cell r="C1705">
            <v>44922</v>
          </cell>
          <cell r="D1705" t="str">
            <v>FLEXNET ECUADOR - MOVISTAR</v>
          </cell>
          <cell r="E1705" t="str">
            <v>CALLE 28 DE JUNIO S/N Y GARCIA MORENO ENTRADA LLANO GRANDE</v>
          </cell>
          <cell r="H1705" t="str">
            <v>170208</v>
          </cell>
          <cell r="I1705" t="str">
            <v>QUITO</v>
          </cell>
          <cell r="J1705" t="str">
            <v>PICHINCHA</v>
          </cell>
          <cell r="K1705" t="str">
            <v>AE CELISTICS PORTAL SHOPPING_KLEBER GRANDA_DANY IMBAQUINGO</v>
          </cell>
          <cell r="L1705" t="str">
            <v>GALO PLAZA LASSO Y AV SIMON BOLIVAR CC PORTAL SHOPPING TERCER PISO P350 LOCAL MOVISTAR</v>
          </cell>
          <cell r="O1705" t="str">
            <v>QUITO</v>
          </cell>
          <cell r="P1705" t="str">
            <v>QUITO</v>
          </cell>
          <cell r="Q1705" t="str">
            <v>PICHINCHA</v>
          </cell>
          <cell r="R1705" t="str">
            <v>2022-12864</v>
          </cell>
          <cell r="W1705" t="str">
            <v>1792161037001</v>
          </cell>
          <cell r="X1705" t="str">
            <v>0992567346_094084829</v>
          </cell>
          <cell r="AA1705">
            <v>44922</v>
          </cell>
          <cell r="AD1705">
            <v>1</v>
          </cell>
          <cell r="AE1705">
            <v>1</v>
          </cell>
          <cell r="AH1705" t="str">
            <v>CC PORTAL SHOPPING TERCER PISO P350 LOCAL MOVISTAR</v>
          </cell>
          <cell r="AI1705" t="str">
            <v>DESPACHO</v>
          </cell>
          <cell r="AJ1705" t="str">
            <v>Normal</v>
          </cell>
          <cell r="AL1705" t="str">
            <v>NO</v>
          </cell>
          <cell r="AN1705" t="str">
            <v>CELINDQUIAEC10020</v>
          </cell>
          <cell r="AP1705">
            <v>44922</v>
          </cell>
          <cell r="AR1705" t="str">
            <v>MOVISTAR_2022-12864</v>
          </cell>
          <cell r="AS1705">
            <v>324764</v>
          </cell>
          <cell r="AT1705" t="str">
            <v>D40</v>
          </cell>
          <cell r="AU1705" t="str">
            <v>INDIRECTO</v>
          </cell>
          <cell r="AV1705">
            <v>32</v>
          </cell>
          <cell r="AX1705" t="str">
            <v>ENTREGADO</v>
          </cell>
          <cell r="AY1705" t="str">
            <v>LTE HONOR X6 SILVER: 8 und / LTE NOKIA G21 AZUL: 8 und / LTE SAMSUNG A23 NEGRO + NITRO PORTABLE SPEAKER: 8 und / LTE XIAOMI REDMI NOTE 11 AZUL: 8 und</v>
          </cell>
          <cell r="AZ1705" t="str">
            <v>TERMINAL / TERMINAL ACCESORIO</v>
          </cell>
          <cell r="BA1705" t="str">
            <v/>
          </cell>
        </row>
        <row r="1706">
          <cell r="A1706" t="str">
            <v>2022-12865</v>
          </cell>
          <cell r="B1706" t="str">
            <v>MOVISTAR</v>
          </cell>
          <cell r="C1706">
            <v>44922</v>
          </cell>
          <cell r="D1706" t="str">
            <v>FLEXNET ECUADOR - MOVISTAR</v>
          </cell>
          <cell r="E1706" t="str">
            <v>CALLE 28 DE JUNIO S/N Y GARCIA MORENO ENTRADA LLANO GRANDE</v>
          </cell>
          <cell r="H1706" t="str">
            <v>170208</v>
          </cell>
          <cell r="I1706" t="str">
            <v>QUITO</v>
          </cell>
          <cell r="J1706" t="str">
            <v>PICHINCHA</v>
          </cell>
          <cell r="K1706" t="str">
            <v>AE CELISTICS QUICENTRO SUR_KLEBER GRANDA_DANY IMBAQUINGO</v>
          </cell>
          <cell r="L1706" t="str">
            <v>MORAN VALVERDE Y TENIENTE HUGO ORTIZ CC QUICENTRO SHOPPING SUR N 1 LOCAL 91 – 92 JUNTO A MEGAMAXI</v>
          </cell>
          <cell r="O1706" t="str">
            <v>QUITO</v>
          </cell>
          <cell r="P1706" t="str">
            <v>QUITO</v>
          </cell>
          <cell r="Q1706" t="str">
            <v>PICHINCHA</v>
          </cell>
          <cell r="R1706" t="str">
            <v>2022-12865</v>
          </cell>
          <cell r="W1706" t="str">
            <v>1792161037001</v>
          </cell>
          <cell r="X1706" t="str">
            <v>0992567346_094084829</v>
          </cell>
          <cell r="AA1706">
            <v>44922</v>
          </cell>
          <cell r="AD1706">
            <v>1</v>
          </cell>
          <cell r="AE1706">
            <v>1</v>
          </cell>
          <cell r="AH1706" t="str">
            <v>CC QUICENTRO SHOPPING SUR N 1 LOCAL 91 – 92 JUNTO A MEGAMAXI</v>
          </cell>
          <cell r="AI1706" t="str">
            <v>DESPACHO</v>
          </cell>
          <cell r="AJ1706" t="str">
            <v>Normal</v>
          </cell>
          <cell r="AL1706" t="str">
            <v>NO</v>
          </cell>
          <cell r="AN1706" t="str">
            <v>CELINDQUIAEC10018</v>
          </cell>
          <cell r="AP1706">
            <v>44922</v>
          </cell>
          <cell r="AR1706" t="str">
            <v>MOVISTAR_2022-12865</v>
          </cell>
          <cell r="AS1706">
            <v>324740</v>
          </cell>
          <cell r="AT1706" t="str">
            <v>D40</v>
          </cell>
          <cell r="AU1706" t="str">
            <v>INDIRECTO</v>
          </cell>
          <cell r="AV1706">
            <v>54</v>
          </cell>
          <cell r="AX1706" t="str">
            <v>ENTREGADO</v>
          </cell>
          <cell r="AY1706" t="str">
            <v>LTE HONOR X6 SILVER: 6 und / LTE NOKIA G21 AZUL: 16 und / LTE SAMSUNG A03 CORE COBRE: 6 und / LTE SAMSUNG A03 NEGRO: 10 und / LTE SAMSUNG S22 5G PLUS NEGRO + SAMSUNG A03 CORE: 4 und / LTE XIAOMI REDMI NOTE 11 AZUL: 8 und / LTE XIAOMI REDMI NOTE 11S AZUL: 8 und</v>
          </cell>
          <cell r="AZ1706" t="str">
            <v>TERMINAL / TERMINAL T</v>
          </cell>
          <cell r="BA1706" t="str">
            <v/>
          </cell>
        </row>
        <row r="1707">
          <cell r="A1707" t="str">
            <v>2022-12866</v>
          </cell>
          <cell r="B1707" t="str">
            <v>MOVISTAR</v>
          </cell>
          <cell r="C1707">
            <v>44922</v>
          </cell>
          <cell r="D1707" t="str">
            <v>FLEXNET ECUADOR - MOVISTAR</v>
          </cell>
          <cell r="E1707" t="str">
            <v>CALLE 28 DE JUNIO S/N Y GARCIA MORENO ENTRADA LLANO GRANDE</v>
          </cell>
          <cell r="H1707" t="str">
            <v>170208</v>
          </cell>
          <cell r="I1707" t="str">
            <v>QUITO</v>
          </cell>
          <cell r="J1707" t="str">
            <v>PICHINCHA</v>
          </cell>
          <cell r="K1707" t="str">
            <v>AGENTE AE CELISTICS EL RECREO QUITO_KLEBER GRANDA_DANY IMBAQUINGO</v>
          </cell>
          <cell r="L1707" t="str">
            <v>FRANQUICIA PEDRO VICENTE MALDONADO 510194 Y CALVAS CC RECREO OF P106</v>
          </cell>
          <cell r="O1707" t="str">
            <v>QUITO</v>
          </cell>
          <cell r="P1707" t="str">
            <v>QUITO</v>
          </cell>
          <cell r="Q1707" t="str">
            <v>PICHINCHA</v>
          </cell>
          <cell r="R1707" t="str">
            <v>2022-12866</v>
          </cell>
          <cell r="W1707" t="str">
            <v>1792161037001</v>
          </cell>
          <cell r="X1707" t="str">
            <v>0992567346_094084829</v>
          </cell>
          <cell r="AA1707">
            <v>44922</v>
          </cell>
          <cell r="AD1707">
            <v>1</v>
          </cell>
          <cell r="AE1707">
            <v>1</v>
          </cell>
          <cell r="AH1707" t="str">
            <v>CC RECREO OF P106</v>
          </cell>
          <cell r="AI1707" t="str">
            <v>DESPACHO</v>
          </cell>
          <cell r="AJ1707" t="str">
            <v>Normal</v>
          </cell>
          <cell r="AL1707" t="str">
            <v>NO</v>
          </cell>
          <cell r="AN1707" t="str">
            <v>CELINDQUIAGE0251</v>
          </cell>
          <cell r="AP1707">
            <v>44922</v>
          </cell>
          <cell r="AR1707" t="str">
            <v>MOVISTAR_2022-12866</v>
          </cell>
          <cell r="AS1707">
            <v>324741</v>
          </cell>
          <cell r="AT1707" t="str">
            <v>D40</v>
          </cell>
          <cell r="AU1707" t="str">
            <v>INDIRECTO</v>
          </cell>
          <cell r="AV1707">
            <v>55</v>
          </cell>
          <cell r="AX1707" t="str">
            <v>ENTREGADO</v>
          </cell>
          <cell r="AY1707" t="str">
            <v>LTE NOKIA G21 AZUL: 25 und / LTE SAMSUNG A03 CORE COBRE: 4 und / LTE SAMSUNG A13 NEGRO: 8 und / LTE SAMSUNG A23 AZUL: 4 und / LTE SAMSUNG A23 NEGRO + NITRO PORTABLE SPEAKER: 8 und / LTE SAMSUNG Z FLIP 4 AZUL: 6 und</v>
          </cell>
          <cell r="AZ1707" t="str">
            <v>TERMINAL / TERMINAL ACCESORIO</v>
          </cell>
          <cell r="BA1707" t="str">
            <v/>
          </cell>
        </row>
        <row r="1708">
          <cell r="A1708" t="str">
            <v>2022-12867</v>
          </cell>
          <cell r="B1708" t="str">
            <v>MOVISTAR</v>
          </cell>
          <cell r="C1708">
            <v>44922</v>
          </cell>
          <cell r="D1708" t="str">
            <v>FLEXNET ECUADOR - MOVISTAR</v>
          </cell>
          <cell r="E1708" t="str">
            <v>CALLE 28 DE JUNIO S/N Y GARCIA MORENO ENTRADA LLANO GRANDE</v>
          </cell>
          <cell r="H1708" t="str">
            <v>170208</v>
          </cell>
          <cell r="I1708" t="str">
            <v>QUITO</v>
          </cell>
          <cell r="J1708" t="str">
            <v>PICHINCHA</v>
          </cell>
          <cell r="K1708" t="str">
            <v>FANNY CECILIA DOMINGUEZ CARDENAS - PASTAZA_FANNY CECILIA DOMINGUEZ CARDENAS</v>
          </cell>
          <cell r="L1708" t="str">
            <v>CESLAO MARIN Y 27 DE FEBRERO DIAGONAL AL GRAN HOTEL COFANES LOCAL MOVISTAR</v>
          </cell>
          <cell r="O1708" t="str">
            <v>PUYO</v>
          </cell>
          <cell r="P1708" t="str">
            <v>PUYO</v>
          </cell>
          <cell r="Q1708" t="str">
            <v>PASTAZA</v>
          </cell>
          <cell r="R1708" t="str">
            <v>2022-12867</v>
          </cell>
          <cell r="W1708" t="str">
            <v>1400382360</v>
          </cell>
          <cell r="X1708" t="str">
            <v>982603696</v>
          </cell>
          <cell r="AA1708">
            <v>44922</v>
          </cell>
          <cell r="AD1708">
            <v>1</v>
          </cell>
          <cell r="AE1708">
            <v>1</v>
          </cell>
          <cell r="AH1708" t="str">
            <v>0</v>
          </cell>
          <cell r="AI1708" t="str">
            <v>DESPACHO</v>
          </cell>
          <cell r="AJ1708" t="str">
            <v>Normal</v>
          </cell>
          <cell r="AL1708" t="str">
            <v>NO</v>
          </cell>
          <cell r="AN1708" t="str">
            <v>FANINDPASFAN16240</v>
          </cell>
          <cell r="AP1708">
            <v>44922</v>
          </cell>
          <cell r="AR1708" t="str">
            <v>MOVISTAR_2022-12867</v>
          </cell>
          <cell r="AS1708">
            <v>324759</v>
          </cell>
          <cell r="AT1708" t="str">
            <v>D40</v>
          </cell>
          <cell r="AU1708" t="str">
            <v>INDIRECTO</v>
          </cell>
          <cell r="AV1708">
            <v>7</v>
          </cell>
          <cell r="AX1708" t="str">
            <v>ENTREGADO</v>
          </cell>
          <cell r="AY1708" t="str">
            <v>LTE HONOR X6 SILVER: 1 und / LTE NOKIA C2 2E AZUL: 1 und / LTE NOKIA G21 AZUL: 1 und / LTE SAMSUNG A33 5G AZUL: 1 und / LTE XIAOMI REDMI NOTE 11 AZUL: 2 und / LTE XIAOMI REDMI NOTE 11S AZUL: 1 und</v>
          </cell>
          <cell r="AZ1708" t="str">
            <v>TERMINAL</v>
          </cell>
          <cell r="BA1708" t="str">
            <v/>
          </cell>
        </row>
        <row r="1709">
          <cell r="A1709" t="str">
            <v>2022-12868</v>
          </cell>
          <cell r="B1709" t="str">
            <v>MOVISTAR</v>
          </cell>
          <cell r="C1709">
            <v>44922</v>
          </cell>
          <cell r="D1709" t="str">
            <v>FLEXNET ECUADOR - MOVISTAR</v>
          </cell>
          <cell r="E1709" t="str">
            <v>CALLE 28 DE JUNIO S/N Y GARCIA MORENO ENTRADA LLANO GRANDE</v>
          </cell>
          <cell r="H1709" t="str">
            <v>170208</v>
          </cell>
          <cell r="I1709" t="str">
            <v>QUITO</v>
          </cell>
          <cell r="J1709" t="str">
            <v>PICHINCHA</v>
          </cell>
          <cell r="K1709" t="str">
            <v>MAURICIO GUERRERO ZONIFICACION SANTO DOMINGO CALLE_EDUARDO LUIS SILVA IVARRA</v>
          </cell>
          <cell r="L1709" t="str">
            <v>CALLE GUAYAQUIL, ENTRE RIO SOLAYA Y CUICOCHA</v>
          </cell>
          <cell r="O1709" t="str">
            <v>SANTO DOMINGO DE LOS TSACHILAS</v>
          </cell>
          <cell r="P1709" t="str">
            <v>SANTO DOMINGO DE LOS TSACHILAS</v>
          </cell>
          <cell r="Q1709" t="str">
            <v>SANTO DOMINGO DE LOS TSACHILAS</v>
          </cell>
          <cell r="R1709" t="str">
            <v>2022-12868</v>
          </cell>
          <cell r="W1709" t="str">
            <v>1719571208</v>
          </cell>
          <cell r="X1709" t="str">
            <v>998999242</v>
          </cell>
          <cell r="AA1709">
            <v>44922</v>
          </cell>
          <cell r="AD1709">
            <v>1</v>
          </cell>
          <cell r="AE1709">
            <v>1</v>
          </cell>
          <cell r="AH1709" t="str">
            <v>0</v>
          </cell>
          <cell r="AI1709" t="str">
            <v>DESPACHO</v>
          </cell>
          <cell r="AJ1709" t="str">
            <v>Normal</v>
          </cell>
          <cell r="AL1709" t="str">
            <v>NO</v>
          </cell>
          <cell r="AN1709" t="str">
            <v>MAUZONSANMAU16324</v>
          </cell>
          <cell r="AP1709">
            <v>44922</v>
          </cell>
          <cell r="AR1709" t="str">
            <v>MOVISTAR_2022-12868</v>
          </cell>
          <cell r="AS1709">
            <v>324742</v>
          </cell>
          <cell r="AT1709" t="str">
            <v>D40</v>
          </cell>
          <cell r="AU1709" t="str">
            <v>INDIRECTO</v>
          </cell>
          <cell r="AV1709">
            <v>200</v>
          </cell>
          <cell r="AX1709" t="str">
            <v>ENTREGADO</v>
          </cell>
          <cell r="AY1709" t="str">
            <v>HALFSIM CHIP PREPAGO $4.00 NUMERADO: 200 und</v>
          </cell>
          <cell r="AZ1709" t="str">
            <v>SIMCARD</v>
          </cell>
          <cell r="BA1709" t="str">
            <v/>
          </cell>
        </row>
        <row r="1710">
          <cell r="A1710" t="str">
            <v>2022-12869</v>
          </cell>
          <cell r="B1710" t="str">
            <v>MOVISTAR</v>
          </cell>
          <cell r="C1710">
            <v>44922</v>
          </cell>
          <cell r="D1710" t="str">
            <v>FLEXNET ECUADOR - MOVISTAR</v>
          </cell>
          <cell r="E1710" t="str">
            <v>CALLE 28 DE JUNIO S/N Y GARCIA MORENO ENTRADA LLANO GRANDE</v>
          </cell>
          <cell r="H1710" t="str">
            <v>170208</v>
          </cell>
          <cell r="I1710" t="str">
            <v>QUITO</v>
          </cell>
          <cell r="J1710" t="str">
            <v>PICHINCHA</v>
          </cell>
          <cell r="K1710" t="str">
            <v>FANNY DOMINGUEZ - MACAS_FANNY CECILIA DOMINGUEZ CARDENAS</v>
          </cell>
          <cell r="L1710" t="str">
            <v>OLIVAR Y AMAZONAS</v>
          </cell>
          <cell r="O1710" t="str">
            <v>MACAS</v>
          </cell>
          <cell r="P1710" t="str">
            <v>MACAS</v>
          </cell>
          <cell r="Q1710" t="str">
            <v>MORONA SANTIAGO</v>
          </cell>
          <cell r="R1710" t="str">
            <v>2022-12869</v>
          </cell>
          <cell r="W1710" t="str">
            <v>1400382360001</v>
          </cell>
          <cell r="X1710" t="str">
            <v>0982603696 - 0983232907</v>
          </cell>
          <cell r="AA1710">
            <v>44922</v>
          </cell>
          <cell r="AD1710">
            <v>1</v>
          </cell>
          <cell r="AE1710">
            <v>1</v>
          </cell>
          <cell r="AH1710" t="str">
            <v> </v>
          </cell>
          <cell r="AI1710" t="str">
            <v>DESPACHO</v>
          </cell>
          <cell r="AJ1710" t="str">
            <v>Normal</v>
          </cell>
          <cell r="AL1710" t="str">
            <v>NO</v>
          </cell>
          <cell r="AN1710" t="str">
            <v>FANINDMORFAN4098</v>
          </cell>
          <cell r="AP1710">
            <v>44922</v>
          </cell>
          <cell r="AR1710" t="str">
            <v>MOVISTAR_2022-12869</v>
          </cell>
          <cell r="AS1710">
            <v>324744</v>
          </cell>
          <cell r="AT1710" t="str">
            <v>D40</v>
          </cell>
          <cell r="AU1710" t="str">
            <v>INDIRECTO</v>
          </cell>
          <cell r="AV1710">
            <v>101</v>
          </cell>
          <cell r="AX1710" t="str">
            <v>ENTREGADO</v>
          </cell>
          <cell r="AY1710" t="str">
            <v>HALFSIM MOVISTAR: 100 und / LTE IPHONE 14 256GB AZUL: 1 und</v>
          </cell>
          <cell r="AZ1710" t="str">
            <v>SIMCARD / TERMINAL</v>
          </cell>
          <cell r="BA1710" t="str">
            <v/>
          </cell>
        </row>
        <row r="1711">
          <cell r="A1711" t="str">
            <v>2022-12870</v>
          </cell>
          <cell r="B1711" t="str">
            <v>MOVISTAR</v>
          </cell>
          <cell r="C1711">
            <v>44922</v>
          </cell>
          <cell r="D1711" t="str">
            <v>FLEXNET ECUADOR - MOVISTAR</v>
          </cell>
          <cell r="E1711" t="str">
            <v>CALLE 28 DE JUNIO S/N Y GARCIA MORENO ENTRADA LLANO GRANDE</v>
          </cell>
          <cell r="H1711" t="str">
            <v>170208</v>
          </cell>
          <cell r="I1711" t="str">
            <v>QUITO</v>
          </cell>
          <cell r="J1711" t="str">
            <v>PICHINCHA</v>
          </cell>
          <cell r="K1711" t="str">
            <v>AGENTE AE CELISTICS MALL DE LOS ANDES_KLEBER GRANDA_DANY IMBAQUINGO</v>
          </cell>
          <cell r="L1711" t="str">
            <v>AV. ATAHUALPA Y VÍCTOR HUGO, CENTRO COMERCIAL MALL DE LOS ANDES LOCAL #120.</v>
          </cell>
          <cell r="O1711" t="str">
            <v>AMBATO</v>
          </cell>
          <cell r="P1711" t="str">
            <v>AMBATO</v>
          </cell>
          <cell r="Q1711" t="str">
            <v>TUNGURAHUA</v>
          </cell>
          <cell r="R1711" t="str">
            <v>2022-12870</v>
          </cell>
          <cell r="W1711" t="str">
            <v>1792161037001</v>
          </cell>
          <cell r="X1711" t="str">
            <v>0992567346_094084829</v>
          </cell>
          <cell r="AA1711">
            <v>44922</v>
          </cell>
          <cell r="AD1711">
            <v>1</v>
          </cell>
          <cell r="AE1711">
            <v>1</v>
          </cell>
          <cell r="AH1711" t="str">
            <v>CC MALL DE LOS ANDES LOCAL 122123 AMBATO</v>
          </cell>
          <cell r="AI1711" t="str">
            <v>DESPACHO</v>
          </cell>
          <cell r="AJ1711" t="str">
            <v>Normal</v>
          </cell>
          <cell r="AL1711" t="str">
            <v>NO</v>
          </cell>
          <cell r="AN1711" t="str">
            <v>CELINDAMBAGE0878</v>
          </cell>
          <cell r="AP1711">
            <v>44922</v>
          </cell>
          <cell r="AR1711" t="str">
            <v>MOVISTAR_2022-12870</v>
          </cell>
          <cell r="AS1711">
            <v>324736</v>
          </cell>
          <cell r="AT1711" t="str">
            <v>D40</v>
          </cell>
          <cell r="AU1711" t="str">
            <v>INDIRECTO</v>
          </cell>
          <cell r="AV1711">
            <v>38</v>
          </cell>
          <cell r="AX1711" t="str">
            <v>ENTREGADO</v>
          </cell>
          <cell r="AY1711" t="str">
            <v>LTE MOTO G22 NEGRO: 8 und / LTE NOKIA C2 2E AZUL: 8 und / LTE SAMSUNG A23 NEGRO + NITRO PORTABLE SPEAKER: 8 und / LTE XIAOMI REDMI NOTE 11 AZUL: 14 und</v>
          </cell>
          <cell r="AZ1711" t="str">
            <v>TERMINAL / TERMINAL ACCESORIO</v>
          </cell>
          <cell r="BA1711" t="str">
            <v/>
          </cell>
        </row>
        <row r="1712">
          <cell r="A1712" t="str">
            <v>2022-12871</v>
          </cell>
          <cell r="B1712" t="str">
            <v>MOVISTAR</v>
          </cell>
          <cell r="C1712">
            <v>44922</v>
          </cell>
          <cell r="D1712" t="str">
            <v>FLEXNET ECUADOR - MOVISTAR</v>
          </cell>
          <cell r="E1712" t="str">
            <v>CALLE 28 DE JUNIO S/N Y GARCIA MORENO ENTRADA LLANO GRANDE</v>
          </cell>
          <cell r="H1712" t="str">
            <v>170208</v>
          </cell>
          <cell r="I1712" t="str">
            <v>QUITO</v>
          </cell>
          <cell r="J1712" t="str">
            <v>PICHINCHA</v>
          </cell>
          <cell r="K1712" t="str">
            <v>ISLA DANICELL PASEO SHOPPING MACHALA_ANA ISABEL GOMEZ ARCE</v>
          </cell>
          <cell r="L1712" t="str">
            <v>AVE. 25 DE JUNIO KM 1 Y 12 VIA PSJ., C.C. PASEO SHOPPING MACHALA, ISLA MOVISTAR FRENTE A PHARMACYS</v>
          </cell>
          <cell r="O1712" t="str">
            <v>MACHALA</v>
          </cell>
          <cell r="P1712" t="str">
            <v>MACHALA</v>
          </cell>
          <cell r="Q1712" t="str">
            <v>EL ORO</v>
          </cell>
          <cell r="R1712" t="str">
            <v>2022-12871</v>
          </cell>
          <cell r="W1712" t="str">
            <v>0</v>
          </cell>
          <cell r="X1712" t="str">
            <v>987108047</v>
          </cell>
          <cell r="AA1712">
            <v>44922</v>
          </cell>
          <cell r="AD1712">
            <v>1</v>
          </cell>
          <cell r="AE1712">
            <v>1</v>
          </cell>
          <cell r="AH1712" t="str">
            <v> </v>
          </cell>
          <cell r="AI1712" t="str">
            <v>DESPACHO</v>
          </cell>
          <cell r="AJ1712" t="str">
            <v>Normal</v>
          </cell>
          <cell r="AL1712" t="str">
            <v>NO</v>
          </cell>
          <cell r="AN1712" t="str">
            <v>DANINDMACISL10658</v>
          </cell>
          <cell r="AP1712">
            <v>44922</v>
          </cell>
          <cell r="AR1712" t="str">
            <v>MOVISTAR_2022-12871</v>
          </cell>
          <cell r="AS1712">
            <v>324749</v>
          </cell>
          <cell r="AT1712" t="str">
            <v>D40</v>
          </cell>
          <cell r="AU1712" t="str">
            <v>INDIRECTO</v>
          </cell>
          <cell r="AV1712">
            <v>4</v>
          </cell>
          <cell r="AX1712" t="str">
            <v>ENTREGADO</v>
          </cell>
          <cell r="AY1712" t="str">
            <v>LISTO PACK SAMSUNG A03S AZUL: 1 und / LTE SAMSUNG S22 5G PLUS NEGRO + SAMSUNG A03 CORE: 2 und / LTE SAMSUNG Z FLIP 4 GRIS + CASE SILICONE COVER: 1 und / LTE XIAOMI REDMI NOTE 11S AZUL: 3 und</v>
          </cell>
          <cell r="AZ1712" t="str">
            <v>TERMINAL / TERMINAL ACCESORIO / TERMINAL T</v>
          </cell>
          <cell r="BA1712" t="str">
            <v/>
          </cell>
        </row>
        <row r="1713">
          <cell r="A1713" t="str">
            <v>2022-12872</v>
          </cell>
          <cell r="B1713" t="str">
            <v>MOVISTAR</v>
          </cell>
          <cell r="C1713">
            <v>44922</v>
          </cell>
          <cell r="D1713" t="str">
            <v>FLEXNET ECUADOR - MOVISTAR</v>
          </cell>
          <cell r="E1713" t="str">
            <v>CALLE 28 DE JUNIO S/N Y GARCIA MORENO ENTRADA LLANO GRANDE</v>
          </cell>
          <cell r="H1713" t="str">
            <v>170208</v>
          </cell>
          <cell r="I1713" t="str">
            <v>QUITO</v>
          </cell>
          <cell r="J1713" t="str">
            <v>PICHINCHA</v>
          </cell>
          <cell r="K1713" t="str">
            <v>AE NORPHONE PORTOVIEJO_JORGE EDUARDO GUZMAN BENITEZ</v>
          </cell>
          <cell r="L1713" t="str">
            <v>AV. AMERICA Y, JORGE WASHINGTON, PORTOVIEJO LOCAL 16 Y 17 PLANTA BAJA</v>
          </cell>
          <cell r="O1713" t="str">
            <v>PORTOVIEJO</v>
          </cell>
          <cell r="P1713" t="str">
            <v>PORTOVIEJO</v>
          </cell>
          <cell r="Q1713" t="str">
            <v>MANABI</v>
          </cell>
          <cell r="R1713" t="str">
            <v>2022-12872</v>
          </cell>
          <cell r="W1713" t="str">
            <v>1713171823</v>
          </cell>
          <cell r="X1713" t="str">
            <v>984620069</v>
          </cell>
          <cell r="AA1713">
            <v>44922</v>
          </cell>
          <cell r="AD1713">
            <v>1</v>
          </cell>
          <cell r="AE1713">
            <v>1</v>
          </cell>
          <cell r="AH1713" t="str">
            <v>0</v>
          </cell>
          <cell r="AI1713" t="str">
            <v>DESPACHO</v>
          </cell>
          <cell r="AJ1713" t="str">
            <v>Normal</v>
          </cell>
          <cell r="AL1713" t="str">
            <v>NO</v>
          </cell>
          <cell r="AN1713" t="str">
            <v>NORINDPORAEN15238</v>
          </cell>
          <cell r="AP1713">
            <v>44922</v>
          </cell>
          <cell r="AR1713" t="str">
            <v>MOVISTAR_2022-12872</v>
          </cell>
          <cell r="AS1713">
            <v>324748</v>
          </cell>
          <cell r="AT1713" t="str">
            <v>D40</v>
          </cell>
          <cell r="AU1713" t="str">
            <v>INDIRECTO</v>
          </cell>
          <cell r="AV1713">
            <v>200</v>
          </cell>
          <cell r="AX1713" t="str">
            <v>ENTREGADO</v>
          </cell>
          <cell r="AY1713" t="str">
            <v>HALFSIM MOVISTAR: 200 und</v>
          </cell>
          <cell r="AZ1713" t="str">
            <v>SIMCARD</v>
          </cell>
          <cell r="BA1713" t="str">
            <v/>
          </cell>
        </row>
        <row r="1714">
          <cell r="A1714" t="str">
            <v>2022-12873</v>
          </cell>
          <cell r="B1714" t="str">
            <v>MOVISTAR</v>
          </cell>
          <cell r="C1714">
            <v>44922</v>
          </cell>
          <cell r="D1714" t="str">
            <v>FLEXNET ECUADOR - MOVISTAR</v>
          </cell>
          <cell r="E1714" t="str">
            <v>CALLE 28 DE JUNIO S/N Y GARCIA MORENO ENTRADA LLANO GRANDE</v>
          </cell>
          <cell r="H1714" t="str">
            <v>170208</v>
          </cell>
          <cell r="I1714" t="str">
            <v>QUITO</v>
          </cell>
          <cell r="J1714" t="str">
            <v>PICHINCHA</v>
          </cell>
          <cell r="K1714" t="str">
            <v>NORPHONE AMBATO_PAOLA MORAN</v>
          </cell>
          <cell r="L1714" t="str">
            <v>AV CEVALLOS ENTRE CALLES MERA Y MARTINEZ CAV NORPHONE</v>
          </cell>
          <cell r="O1714" t="str">
            <v>AMBATO</v>
          </cell>
          <cell r="P1714" t="str">
            <v>AMBATO</v>
          </cell>
          <cell r="Q1714" t="str">
            <v>TUNGURAHUA</v>
          </cell>
          <cell r="R1714" t="str">
            <v>2022-12873</v>
          </cell>
          <cell r="W1714" t="str">
            <v>1091717898001</v>
          </cell>
          <cell r="X1714" t="str">
            <v>998659562</v>
          </cell>
          <cell r="AA1714">
            <v>44922</v>
          </cell>
          <cell r="AD1714">
            <v>1</v>
          </cell>
          <cell r="AE1714">
            <v>1</v>
          </cell>
          <cell r="AH1714" t="str">
            <v> </v>
          </cell>
          <cell r="AI1714" t="str">
            <v>DESPACHO</v>
          </cell>
          <cell r="AJ1714" t="str">
            <v>Normal</v>
          </cell>
          <cell r="AL1714" t="str">
            <v>NO</v>
          </cell>
          <cell r="AN1714" t="str">
            <v>NORINDAMBNOR0299</v>
          </cell>
          <cell r="AP1714">
            <v>44922</v>
          </cell>
          <cell r="AR1714" t="str">
            <v>MOVISTAR_2022-12873</v>
          </cell>
          <cell r="AS1714">
            <v>324747</v>
          </cell>
          <cell r="AT1714" t="str">
            <v>D40</v>
          </cell>
          <cell r="AU1714" t="str">
            <v>INDIRECTO</v>
          </cell>
          <cell r="AV1714">
            <v>200</v>
          </cell>
          <cell r="AX1714" t="str">
            <v>ENTREGADO</v>
          </cell>
          <cell r="AY1714" t="str">
            <v>HALFSIM MOVISTAR: 200 und</v>
          </cell>
          <cell r="AZ1714" t="str">
            <v>SIMCARD</v>
          </cell>
          <cell r="BA1714" t="str">
            <v/>
          </cell>
        </row>
        <row r="1715">
          <cell r="A1715" t="str">
            <v>2022-12874</v>
          </cell>
          <cell r="B1715" t="str">
            <v>MOVISTAR</v>
          </cell>
          <cell r="C1715">
            <v>44922</v>
          </cell>
          <cell r="D1715" t="str">
            <v>FLEXNET ECUADOR - MOVISTAR</v>
          </cell>
          <cell r="E1715" t="str">
            <v>CALLE 28 DE JUNIO S/N Y GARCIA MORENO ENTRADA LLANO GRANDE</v>
          </cell>
          <cell r="H1715" t="str">
            <v>170208</v>
          </cell>
          <cell r="I1715" t="str">
            <v>QUITO</v>
          </cell>
          <cell r="J1715" t="str">
            <v>PICHINCHA</v>
          </cell>
          <cell r="K1715" t="str">
            <v>CAVS AE SALESLAND AMERICA_DIEGO MENA</v>
          </cell>
          <cell r="L1715" t="str">
            <v>LAZA DE LAS AMERICAS INTERSECCION AV NACIONES UNIDAS Y REPUBLICA PB 6 2 QUITO</v>
          </cell>
          <cell r="O1715" t="str">
            <v>QUITO</v>
          </cell>
          <cell r="P1715" t="str">
            <v>QUITO</v>
          </cell>
          <cell r="Q1715" t="str">
            <v>PICHINCHA</v>
          </cell>
          <cell r="R1715" t="str">
            <v>2022-12874</v>
          </cell>
          <cell r="W1715" t="str">
            <v>0</v>
          </cell>
          <cell r="X1715" t="str">
            <v>999805380</v>
          </cell>
          <cell r="AA1715">
            <v>44922</v>
          </cell>
          <cell r="AD1715">
            <v>1</v>
          </cell>
          <cell r="AE1715">
            <v>1</v>
          </cell>
          <cell r="AH1715" t="str">
            <v> </v>
          </cell>
          <cell r="AI1715" t="str">
            <v>DESPACHO</v>
          </cell>
          <cell r="AJ1715" t="str">
            <v>Normal</v>
          </cell>
          <cell r="AL1715" t="str">
            <v>NO</v>
          </cell>
          <cell r="AN1715" t="str">
            <v>SALINDQUICAV10202</v>
          </cell>
          <cell r="AP1715">
            <v>44922</v>
          </cell>
          <cell r="AR1715" t="str">
            <v>MOVISTAR_2022-12874</v>
          </cell>
          <cell r="AS1715">
            <v>324756</v>
          </cell>
          <cell r="AT1715" t="str">
            <v>D40</v>
          </cell>
          <cell r="AU1715" t="str">
            <v>INDIRECTO</v>
          </cell>
          <cell r="AV1715">
            <v>11</v>
          </cell>
          <cell r="AX1715" t="str">
            <v>ENTREGADO</v>
          </cell>
          <cell r="AY1715" t="str">
            <v>LTE HONOR X6 SILVER: 2 und / LTE MOTO G60S AZUL: 2 und / LTE NOKIA G21 AZUL: 1 und / LTE REALME GT MASTER EDITION AZUL: 1 und / LTE SAMSUNG A23 AZUL: 2 und / LTE SAMSUNG S21 FE VERDE: 1 und / LTE SAMSUNG Z FLIP 4 GRIS + CASE SILICONE COVER: 1 und / LTE XIAOMI REDMI NOTE 11 AZUL: 1 und</v>
          </cell>
          <cell r="AZ1715" t="str">
            <v>TERMINAL / TERMINAL ACCESORIO</v>
          </cell>
          <cell r="BA1715" t="str">
            <v/>
          </cell>
        </row>
        <row r="1716">
          <cell r="A1716" t="str">
            <v>2022-12875</v>
          </cell>
          <cell r="B1716" t="str">
            <v>MOVISTAR</v>
          </cell>
          <cell r="C1716">
            <v>44922</v>
          </cell>
          <cell r="D1716" t="str">
            <v>FLEXNET ECUADOR - MOVISTAR</v>
          </cell>
          <cell r="E1716" t="str">
            <v>CALLE 28 DE JUNIO S/N Y GARCIA MORENO ENTRADA LLANO GRANDE</v>
          </cell>
          <cell r="H1716" t="str">
            <v>170208</v>
          </cell>
          <cell r="I1716" t="str">
            <v>QUITO</v>
          </cell>
          <cell r="J1716" t="str">
            <v>PICHINCHA</v>
          </cell>
          <cell r="K1716" t="str">
            <v>AE NORPHONE 9 DE OCT_LOURDES BRAVO</v>
          </cell>
          <cell r="L1716" t="str">
            <v>9 DE OCTUBRE ENTRE PEDRO CARBO Y GENERAL CORDOVA, EDIFICIO SAN FRANCISCO 300 LOCAL NO. 8 PLANTA BAJA (PARTE EXTERIOR)</v>
          </cell>
          <cell r="O1716" t="str">
            <v>GUAYAQUIL</v>
          </cell>
          <cell r="P1716" t="str">
            <v>GUAYAQUIL</v>
          </cell>
          <cell r="Q1716" t="str">
            <v>GUAYAS</v>
          </cell>
          <cell r="R1716" t="str">
            <v>2022-12875</v>
          </cell>
          <cell r="W1716" t="str">
            <v>1091717898001</v>
          </cell>
          <cell r="X1716" t="str">
            <v>0984246089</v>
          </cell>
          <cell r="AA1716">
            <v>44922</v>
          </cell>
          <cell r="AD1716">
            <v>1</v>
          </cell>
          <cell r="AE1716">
            <v>1</v>
          </cell>
          <cell r="AH1716" t="str">
            <v>0</v>
          </cell>
          <cell r="AI1716" t="str">
            <v>DESPACHO</v>
          </cell>
          <cell r="AJ1716" t="str">
            <v>Normal</v>
          </cell>
          <cell r="AL1716" t="str">
            <v>NO</v>
          </cell>
          <cell r="AN1716" t="str">
            <v>NORINDGUAAEN13978</v>
          </cell>
          <cell r="AP1716">
            <v>44922</v>
          </cell>
          <cell r="AR1716" t="str">
            <v>MOVISTAR_2022-12875</v>
          </cell>
          <cell r="AS1716">
            <v>324739</v>
          </cell>
          <cell r="AT1716" t="str">
            <v>D40</v>
          </cell>
          <cell r="AU1716" t="str">
            <v>INDIRECTO</v>
          </cell>
          <cell r="AV1716">
            <v>13</v>
          </cell>
          <cell r="AX1716" t="str">
            <v>ENTREGADO</v>
          </cell>
          <cell r="AY1716" t="str">
            <v>LTE NOKIA G21 AZUL: 5 und / LTE SAMSUNG A03 AZUL: 3 und / LTE SAMSUNG A03 NEGRO: 2 und / LTE XIAOMI REDMI NOTE 11S AZUL: 3 und</v>
          </cell>
          <cell r="AZ1716" t="str">
            <v>TERMINAL</v>
          </cell>
          <cell r="BA1716" t="str">
            <v/>
          </cell>
        </row>
        <row r="1717">
          <cell r="A1717" t="str">
            <v>2022-12882</v>
          </cell>
          <cell r="B1717" t="str">
            <v>MOVISTAR</v>
          </cell>
          <cell r="C1717">
            <v>44922</v>
          </cell>
          <cell r="D1717" t="str">
            <v>FLEXNET ECUADOR - MOVISTAR</v>
          </cell>
          <cell r="E1717" t="str">
            <v>CALLE 28 DE JUNIO S/N Y GARCIA MORENO ENTRADA LLANO GRANDE</v>
          </cell>
          <cell r="H1717" t="str">
            <v>170208</v>
          </cell>
          <cell r="I1717" t="str">
            <v>QUITO</v>
          </cell>
          <cell r="J1717" t="str">
            <v>PICHINCHA</v>
          </cell>
          <cell r="K1717" t="str">
            <v>AE CORPORATIVO ROMERO RYRTECH S.A.S (MALL DEL SUR)_MAURENY ROMERO</v>
          </cell>
          <cell r="L1717" t="str">
            <v>AV. 25 DE JULIO Y ERNESTO ALBÁN LOCALES 111 Y 112</v>
          </cell>
          <cell r="O1717" t="str">
            <v>GUAYAQUIL</v>
          </cell>
          <cell r="P1717" t="str">
            <v>GUAYAQUIL</v>
          </cell>
          <cell r="Q1717" t="str">
            <v>GUAYAS</v>
          </cell>
          <cell r="R1717" t="str">
            <v>2022-12882</v>
          </cell>
          <cell r="W1717" t="str">
            <v>0915962609</v>
          </cell>
          <cell r="X1717" t="str">
            <v>982387574</v>
          </cell>
          <cell r="AA1717">
            <v>44922</v>
          </cell>
          <cell r="AD1717">
            <v>1</v>
          </cell>
          <cell r="AE1717">
            <v>1</v>
          </cell>
          <cell r="AH1717" t="str">
            <v>0</v>
          </cell>
          <cell r="AI1717" t="str">
            <v>DESPACHO</v>
          </cell>
          <cell r="AJ1717" t="str">
            <v>Normal</v>
          </cell>
          <cell r="AL1717" t="str">
            <v>NO</v>
          </cell>
          <cell r="AN1717" t="str">
            <v>GRUINDGUAAEC14418</v>
          </cell>
          <cell r="AP1717">
            <v>44922</v>
          </cell>
          <cell r="AR1717" t="str">
            <v>MOVISTAR_2022-12882</v>
          </cell>
          <cell r="AS1717">
            <v>324760</v>
          </cell>
          <cell r="AT1717" t="str">
            <v>D40</v>
          </cell>
          <cell r="AU1717" t="str">
            <v>INDIRECTO</v>
          </cell>
          <cell r="AV1717">
            <v>3</v>
          </cell>
          <cell r="AX1717" t="str">
            <v>EN_TRANSITO</v>
          </cell>
          <cell r="AY1717" t="str">
            <v>MINI WIRELESS SPEAKER DE COLORES: 3 und</v>
          </cell>
          <cell r="AZ1717" t="str">
            <v>ACCESORIO</v>
          </cell>
          <cell r="BA1717" t="str">
            <v/>
          </cell>
        </row>
        <row r="1718">
          <cell r="A1718" t="str">
            <v>2022-12883</v>
          </cell>
          <cell r="B1718" t="str">
            <v>MOVISTAR</v>
          </cell>
          <cell r="C1718">
            <v>44922</v>
          </cell>
          <cell r="D1718" t="str">
            <v>FLEXNET ECUADOR - MOVISTAR</v>
          </cell>
          <cell r="E1718" t="str">
            <v>CALLE 28 DE JUNIO S/N Y GARCIA MORENO ENTRADA LLANO GRANDE</v>
          </cell>
          <cell r="H1718" t="str">
            <v>170208</v>
          </cell>
          <cell r="I1718" t="str">
            <v>QUITO</v>
          </cell>
          <cell r="J1718" t="str">
            <v>PICHINCHA</v>
          </cell>
          <cell r="K1718" t="str">
            <v>CORPORATIVO ROMERO RYRTECH S.A.S (C.C. MALL DEL FORTIN)_ROMERO RODRIGUEZ MAURENY GEANELLA</v>
          </cell>
          <cell r="L1718" t="str">
            <v>AV PERIMETRAL CALLE CASUARINA CENTRO COMERCIAL  MALL DEL FORTIN</v>
          </cell>
          <cell r="O1718" t="str">
            <v>GUAYAQUIL</v>
          </cell>
          <cell r="P1718" t="str">
            <v>GUAYAQUIL</v>
          </cell>
          <cell r="Q1718" t="str">
            <v>GUAYAS</v>
          </cell>
          <cell r="R1718" t="str">
            <v>2022-12883</v>
          </cell>
          <cell r="W1718" t="str">
            <v>0993323705001</v>
          </cell>
          <cell r="X1718" t="str">
            <v>982387574</v>
          </cell>
          <cell r="AA1718">
            <v>44922</v>
          </cell>
          <cell r="AD1718">
            <v>1</v>
          </cell>
          <cell r="AE1718">
            <v>1</v>
          </cell>
          <cell r="AH1718" t="str">
            <v>0</v>
          </cell>
          <cell r="AI1718" t="str">
            <v>DESPACHO</v>
          </cell>
          <cell r="AJ1718" t="str">
            <v>Normal</v>
          </cell>
          <cell r="AL1718" t="str">
            <v>NO</v>
          </cell>
          <cell r="AN1718" t="str">
            <v>GRUINDGUAGRU12140</v>
          </cell>
          <cell r="AP1718">
            <v>44922</v>
          </cell>
          <cell r="AR1718" t="str">
            <v>MOVISTAR_2022-12883</v>
          </cell>
          <cell r="AS1718">
            <v>324762</v>
          </cell>
          <cell r="AT1718" t="str">
            <v>D40</v>
          </cell>
          <cell r="AU1718" t="str">
            <v>INDIRECTO</v>
          </cell>
          <cell r="AV1718">
            <v>11</v>
          </cell>
          <cell r="AX1718" t="str">
            <v>ENTREGADO</v>
          </cell>
          <cell r="AY1718" t="str">
            <v>MINI WIRELESS SPEAKER DE COLORES: 11 und</v>
          </cell>
          <cell r="AZ1718" t="str">
            <v>ACCESORIO</v>
          </cell>
          <cell r="BA1718" t="str">
            <v/>
          </cell>
        </row>
        <row r="1719">
          <cell r="A1719" t="str">
            <v>2022-12884</v>
          </cell>
          <cell r="B1719" t="str">
            <v>MOVISTAR</v>
          </cell>
          <cell r="C1719">
            <v>44922</v>
          </cell>
          <cell r="D1719" t="str">
            <v>FLEXNET ECUADOR - MOVISTAR</v>
          </cell>
          <cell r="E1719" t="str">
            <v>CALLE 28 DE JUNIO S/N Y GARCIA MORENO ENTRADA LLANO GRANDE</v>
          </cell>
          <cell r="H1719" t="str">
            <v>170208</v>
          </cell>
          <cell r="I1719" t="str">
            <v>QUITO</v>
          </cell>
          <cell r="J1719" t="str">
            <v>PICHINCHA</v>
          </cell>
          <cell r="K1719" t="str">
            <v>CORPORATIVO ROMERO RYRTECH S.A.S (HYPER VIA DAULE)_MAURENY ROMERO</v>
          </cell>
          <cell r="L1719" t="str">
            <v>C.C. HYPER VIA DAULE</v>
          </cell>
          <cell r="O1719" t="str">
            <v>DAULE</v>
          </cell>
          <cell r="P1719" t="str">
            <v>DAULE</v>
          </cell>
          <cell r="Q1719" t="str">
            <v>GUAYAS</v>
          </cell>
          <cell r="R1719" t="str">
            <v>2022-12884</v>
          </cell>
          <cell r="W1719" t="str">
            <v>0993323705001</v>
          </cell>
          <cell r="X1719" t="str">
            <v>0982387574</v>
          </cell>
          <cell r="AA1719">
            <v>44922</v>
          </cell>
          <cell r="AD1719">
            <v>1</v>
          </cell>
          <cell r="AE1719">
            <v>1</v>
          </cell>
          <cell r="AH1719" t="str">
            <v>0</v>
          </cell>
          <cell r="AI1719" t="str">
            <v>DESPACHO</v>
          </cell>
          <cell r="AJ1719" t="str">
            <v>Normal</v>
          </cell>
          <cell r="AL1719" t="str">
            <v>NO</v>
          </cell>
          <cell r="AN1719" t="str">
            <v>GRUINDDAUCOR12660</v>
          </cell>
          <cell r="AP1719">
            <v>44922</v>
          </cell>
          <cell r="AR1719" t="str">
            <v>MOVISTAR_2022-12884</v>
          </cell>
          <cell r="AS1719">
            <v>324761</v>
          </cell>
          <cell r="AT1719" t="str">
            <v>D40</v>
          </cell>
          <cell r="AU1719" t="str">
            <v>INDIRECTO</v>
          </cell>
          <cell r="AV1719">
            <v>3</v>
          </cell>
          <cell r="AX1719" t="str">
            <v>ENTREGADO</v>
          </cell>
          <cell r="AY1719" t="str">
            <v>MINI WIRELESS SPEAKER DE COLORES: 3 und</v>
          </cell>
          <cell r="AZ1719" t="str">
            <v>ACCESORIO</v>
          </cell>
          <cell r="BA1719" t="str">
            <v/>
          </cell>
        </row>
        <row r="1720">
          <cell r="A1720" t="str">
            <v>2022-12885</v>
          </cell>
          <cell r="B1720" t="str">
            <v>MOVISTAR</v>
          </cell>
          <cell r="C1720">
            <v>44922</v>
          </cell>
          <cell r="D1720" t="str">
            <v>FLEXNET ECUADOR - MOVISTAR</v>
          </cell>
          <cell r="E1720" t="str">
            <v>CALLE 28 DE JUNIO S/N Y GARCIA MORENO ENTRADA LLANO GRANDE</v>
          </cell>
          <cell r="H1720" t="str">
            <v>170208</v>
          </cell>
          <cell r="I1720" t="str">
            <v>QUITO</v>
          </cell>
          <cell r="J1720" t="str">
            <v>PICHINCHA</v>
          </cell>
          <cell r="K1720" t="str">
            <v>CORPORATIVO ROMERO RYRTECH S.A.S (C.C. MALL DEL RIO)_ROMERO RODRIGUEZ MAURENY GEANELLA</v>
          </cell>
          <cell r="L1720" t="str">
            <v>CC MALL DEL RIO LOCAL #123 AV FCO DE ORELLANA KM 4.5 (JUNTO AL BANCO DE GUAYAQUIL) PB</v>
          </cell>
          <cell r="O1720" t="str">
            <v>GUAYAQUIL</v>
          </cell>
          <cell r="P1720" t="str">
            <v>GUAYAQUIL</v>
          </cell>
          <cell r="Q1720" t="str">
            <v>GUAYAS</v>
          </cell>
          <cell r="R1720" t="str">
            <v>2022-12885</v>
          </cell>
          <cell r="W1720" t="str">
            <v>0993323705001</v>
          </cell>
          <cell r="X1720" t="str">
            <v>0982387574</v>
          </cell>
          <cell r="AA1720">
            <v>44922</v>
          </cell>
          <cell r="AD1720">
            <v>1</v>
          </cell>
          <cell r="AE1720">
            <v>1</v>
          </cell>
          <cell r="AH1720" t="str">
            <v>0</v>
          </cell>
          <cell r="AI1720" t="str">
            <v>DESPACHO</v>
          </cell>
          <cell r="AJ1720" t="str">
            <v>Normal</v>
          </cell>
          <cell r="AL1720" t="str">
            <v>NO</v>
          </cell>
          <cell r="AN1720" t="str">
            <v>GRUINDGUACOR12662</v>
          </cell>
          <cell r="AP1720">
            <v>44922</v>
          </cell>
          <cell r="AR1720" t="str">
            <v>MOVISTAR_2022-12885</v>
          </cell>
          <cell r="AS1720">
            <v>324763</v>
          </cell>
          <cell r="AT1720" t="str">
            <v>D40</v>
          </cell>
          <cell r="AU1720" t="str">
            <v>INDIRECTO</v>
          </cell>
          <cell r="AV1720">
            <v>2</v>
          </cell>
          <cell r="AX1720" t="str">
            <v>ENTREGADO</v>
          </cell>
          <cell r="AY1720" t="str">
            <v>MINI WIRELESS SPEAKER DE COLORES: 2 und</v>
          </cell>
          <cell r="AZ1720" t="str">
            <v>ACCESORIO</v>
          </cell>
          <cell r="BA1720" t="str">
            <v/>
          </cell>
        </row>
        <row r="1721">
          <cell r="A1721" t="str">
            <v>2022-12886</v>
          </cell>
          <cell r="B1721" t="str">
            <v>MOVISTAR</v>
          </cell>
          <cell r="C1721">
            <v>44922</v>
          </cell>
          <cell r="D1721" t="str">
            <v>FLEXNET ECUADOR - MOVISTAR</v>
          </cell>
          <cell r="E1721" t="str">
            <v>CALLE 28 DE JUNIO S/N Y GARCIA MORENO ENTRADA LLANO GRANDE</v>
          </cell>
          <cell r="H1721" t="str">
            <v>170208</v>
          </cell>
          <cell r="I1721" t="str">
            <v>QUITO</v>
          </cell>
          <cell r="J1721" t="str">
            <v>PICHINCHA</v>
          </cell>
          <cell r="K1721" t="str">
            <v>AGENTE AE CELISTICS SAN LUIS_KLEBER GRANDA_DANY IMBAQUINGO</v>
          </cell>
          <cell r="L1721" t="str">
            <v>CAVS PREMIUM AUTOPISTA GRAL RUMIÑAHUI Y AV SAN LUIS</v>
          </cell>
          <cell r="O1721" t="str">
            <v>QUITO</v>
          </cell>
          <cell r="P1721" t="str">
            <v>QUITO</v>
          </cell>
          <cell r="Q1721" t="str">
            <v>PICHINCHA</v>
          </cell>
          <cell r="R1721" t="str">
            <v>2022-12886</v>
          </cell>
          <cell r="W1721" t="str">
            <v>1792161037001</v>
          </cell>
          <cell r="X1721" t="str">
            <v>0992567346_094084829</v>
          </cell>
          <cell r="AA1721">
            <v>44922</v>
          </cell>
          <cell r="AD1721">
            <v>1</v>
          </cell>
          <cell r="AE1721">
            <v>1</v>
          </cell>
          <cell r="AH1721" t="str">
            <v>PLANTA BAJA FRENTE A MARATHON</v>
          </cell>
          <cell r="AI1721" t="str">
            <v>DESPACHO</v>
          </cell>
          <cell r="AJ1721" t="str">
            <v>Normal</v>
          </cell>
          <cell r="AL1721" t="str">
            <v>NO</v>
          </cell>
          <cell r="AN1721" t="str">
            <v>CELINDQUIAGE0241</v>
          </cell>
          <cell r="AP1721">
            <v>44922</v>
          </cell>
          <cell r="AR1721" t="str">
            <v>MOVISTAR_2022-12886</v>
          </cell>
          <cell r="AS1721">
            <v>324826</v>
          </cell>
          <cell r="AT1721" t="str">
            <v>D40</v>
          </cell>
          <cell r="AU1721" t="str">
            <v>INDIRECTO</v>
          </cell>
          <cell r="AV1721">
            <v>94</v>
          </cell>
          <cell r="AX1721" t="str">
            <v>ENTREGADO</v>
          </cell>
          <cell r="AY1721" t="str">
            <v>LTE HONOR X6 SILVER: 10 und / LTE IPHONE 14 256GB AZUL: 2 und / LTE MOTO E32 PLATA + EARPHONE WITH IN-EAR: 6 und / LTE MOTO G22 NEGRO: 10 und / LTE NOKIA C2 2E AZUL: 6 und / LTE NOKIA G21 AZUL: 21 und / LTE SAMSUNG A03 CORE COBRE: 4 und / LTE SAMSUNG A03 NEGRO: 10 und / LTE SAMSUNG A23 AZUL: 6 und / LTE SAMSUNG Z FLIP 4 AZUL: 5 und / LTE SAMSUNG Z FLIP 4 GRIS + CASE SILICONE COVER: 4 und / LTE XIAOMI REDMI 10C 128GB GRIS: 10 und</v>
          </cell>
          <cell r="AZ1721" t="str">
            <v>TERMINAL / TERMINAL ACCESORIO</v>
          </cell>
          <cell r="BA1721" t="str">
            <v/>
          </cell>
        </row>
        <row r="1722">
          <cell r="A1722" t="str">
            <v>2022-12887</v>
          </cell>
          <cell r="B1722" t="str">
            <v>MOVISTAR</v>
          </cell>
          <cell r="C1722">
            <v>44922</v>
          </cell>
          <cell r="D1722" t="str">
            <v>FLEXNET ECUADOR - MOVISTAR</v>
          </cell>
          <cell r="E1722" t="str">
            <v>CALLE 28 DE JUNIO S/N Y GARCIA MORENO ENTRADA LLANO GRANDE</v>
          </cell>
          <cell r="H1722" t="str">
            <v>170208</v>
          </cell>
          <cell r="I1722" t="str">
            <v>QUITO</v>
          </cell>
          <cell r="J1722" t="str">
            <v>PICHINCHA</v>
          </cell>
          <cell r="K1722" t="str">
            <v>AE NORPHONE MALL DEL SOL_ANDY SOLORZANO - SAMANTHA ENRIQUEZ</v>
          </cell>
          <cell r="L1722" t="str">
            <v>AV. JOAQUIN ORRANTIA Y AV. CONSTITUCION. PARROQUIA TARQUI 4TO PSJ. 1 NE.POSTAL 090513</v>
          </cell>
          <cell r="O1722" t="str">
            <v>GUAYAQUIL</v>
          </cell>
          <cell r="P1722" t="str">
            <v>GUAYAQUIL</v>
          </cell>
          <cell r="Q1722" t="str">
            <v>GUAYAS</v>
          </cell>
          <cell r="R1722" t="str">
            <v>2022-12887</v>
          </cell>
          <cell r="W1722" t="str">
            <v>1091717898001</v>
          </cell>
          <cell r="X1722" t="str">
            <v>0995482890  - 0987620147</v>
          </cell>
          <cell r="AA1722">
            <v>44922</v>
          </cell>
          <cell r="AD1722">
            <v>1</v>
          </cell>
          <cell r="AE1722">
            <v>1</v>
          </cell>
          <cell r="AH1722" t="str">
            <v>CC MALL DEL SOL LOCAL A55 PB ZONA 1.</v>
          </cell>
          <cell r="AI1722" t="str">
            <v>DESPACHO</v>
          </cell>
          <cell r="AJ1722" t="str">
            <v>Normal</v>
          </cell>
          <cell r="AL1722" t="str">
            <v>NO</v>
          </cell>
          <cell r="AN1722" t="str">
            <v>NORINDGUAAEN10506</v>
          </cell>
          <cell r="AP1722">
            <v>44922</v>
          </cell>
          <cell r="AR1722" t="str">
            <v>MOVISTAR_2022-12887</v>
          </cell>
          <cell r="AS1722">
            <v>324917</v>
          </cell>
          <cell r="AT1722" t="str">
            <v>D40</v>
          </cell>
          <cell r="AU1722" t="str">
            <v>INDIRECTO</v>
          </cell>
          <cell r="AV1722">
            <v>7</v>
          </cell>
          <cell r="AX1722" t="str">
            <v>ENTREGADO</v>
          </cell>
          <cell r="AY1722" t="str">
            <v>LTE SAMSUNG A03 NEGRO: 2 und / LTE SAMSUNG Z FLIP 4 GRIS + CASE SILICONE COVER: 2 und / LTE XIAOMI REDMI NOTE 11S AZUL: 3 und</v>
          </cell>
          <cell r="AZ1722" t="str">
            <v>TERMINAL / TERMINAL ACCESORIO</v>
          </cell>
          <cell r="BA1722" t="str">
            <v/>
          </cell>
        </row>
        <row r="1723">
          <cell r="A1723" t="str">
            <v>2022-12888</v>
          </cell>
          <cell r="B1723" t="str">
            <v>MOVISTAR</v>
          </cell>
          <cell r="C1723">
            <v>44922</v>
          </cell>
          <cell r="D1723" t="str">
            <v>FLEXNET ECUADOR - MOVISTAR</v>
          </cell>
          <cell r="E1723" t="str">
            <v>CALLE 28 DE JUNIO S/N Y GARCIA MORENO ENTRADA LLANO GRANDE</v>
          </cell>
          <cell r="H1723" t="str">
            <v>170208</v>
          </cell>
          <cell r="I1723" t="str">
            <v>QUITO</v>
          </cell>
          <cell r="J1723" t="str">
            <v>PICHINCHA</v>
          </cell>
          <cell r="K1723" t="str">
            <v>AE NORPHONE POLICENTRO_LOURDES BRAVO</v>
          </cell>
          <cell r="L1723" t="str">
            <v>CDLA KENNEY AV DEL PERIODISTA Y DR JUAN BAUTISTA ARZUBE CC POLICENTRO LOCAL 9</v>
          </cell>
          <cell r="O1723" t="str">
            <v>GUAYAQUIL</v>
          </cell>
          <cell r="P1723" t="str">
            <v>GUAYAQUIL</v>
          </cell>
          <cell r="Q1723" t="str">
            <v>GUAYAS</v>
          </cell>
          <cell r="R1723" t="str">
            <v>2022-12888</v>
          </cell>
          <cell r="W1723" t="str">
            <v>1091717898001</v>
          </cell>
          <cell r="X1723" t="str">
            <v>984246089</v>
          </cell>
          <cell r="AA1723">
            <v>44922</v>
          </cell>
          <cell r="AD1723">
            <v>1</v>
          </cell>
          <cell r="AE1723">
            <v>1</v>
          </cell>
          <cell r="AH1723" t="str">
            <v> </v>
          </cell>
          <cell r="AI1723" t="str">
            <v>DESPACHO</v>
          </cell>
          <cell r="AJ1723" t="str">
            <v>Normal</v>
          </cell>
          <cell r="AL1723" t="str">
            <v>NO</v>
          </cell>
          <cell r="AN1723" t="str">
            <v>NORINDGUAAEN10806</v>
          </cell>
          <cell r="AP1723">
            <v>44922</v>
          </cell>
          <cell r="AR1723" t="str">
            <v>MOVISTAR_2022-12888</v>
          </cell>
          <cell r="AS1723">
            <v>324911</v>
          </cell>
          <cell r="AT1723" t="str">
            <v>D40</v>
          </cell>
          <cell r="AU1723" t="str">
            <v>INDIRECTO</v>
          </cell>
          <cell r="AV1723">
            <v>5</v>
          </cell>
          <cell r="AX1723" t="str">
            <v>ENTREGADO</v>
          </cell>
          <cell r="AY1723" t="str">
            <v>LTE NOKIA G21 AZUL: 3 und / LTE SAMSUNG A13 AZUL: 2 und</v>
          </cell>
          <cell r="AZ1723" t="str">
            <v>TERMINAL</v>
          </cell>
          <cell r="BA1723" t="str">
            <v/>
          </cell>
        </row>
        <row r="1724">
          <cell r="A1724" t="str">
            <v>2022-12889</v>
          </cell>
          <cell r="B1724" t="str">
            <v>MOVISTAR</v>
          </cell>
          <cell r="C1724">
            <v>44922</v>
          </cell>
          <cell r="D1724" t="str">
            <v>FLEXNET ECUADOR - MOVISTAR</v>
          </cell>
          <cell r="E1724" t="str">
            <v>CALLE 28 DE JUNIO S/N Y GARCIA MORENO ENTRADA LLANO GRANDE</v>
          </cell>
          <cell r="H1724" t="str">
            <v>170208</v>
          </cell>
          <cell r="I1724" t="str">
            <v>QUITO</v>
          </cell>
          <cell r="J1724" t="str">
            <v>PICHINCHA</v>
          </cell>
          <cell r="K1724" t="str">
            <v>AE NORPHONE PORTOVIEJO_JORGE EDUARDO GUZMAN BENITEZ</v>
          </cell>
          <cell r="L1724" t="str">
            <v>AV. AMERICA Y, JORGE WASHINGTON, PORTOVIEJO LOCAL 16 Y 17 PLANTA BAJA</v>
          </cell>
          <cell r="O1724" t="str">
            <v>PORTOVIEJO</v>
          </cell>
          <cell r="P1724" t="str">
            <v>PORTOVIEJO</v>
          </cell>
          <cell r="Q1724" t="str">
            <v>MANABI</v>
          </cell>
          <cell r="R1724" t="str">
            <v>2022-12889</v>
          </cell>
          <cell r="W1724" t="str">
            <v>1713171823</v>
          </cell>
          <cell r="X1724" t="str">
            <v>984620069</v>
          </cell>
          <cell r="AA1724">
            <v>44922</v>
          </cell>
          <cell r="AD1724">
            <v>1</v>
          </cell>
          <cell r="AE1724">
            <v>1</v>
          </cell>
          <cell r="AH1724" t="str">
            <v>0</v>
          </cell>
          <cell r="AI1724" t="str">
            <v>DESPACHO</v>
          </cell>
          <cell r="AJ1724" t="str">
            <v>Normal</v>
          </cell>
          <cell r="AL1724" t="str">
            <v>NO</v>
          </cell>
          <cell r="AN1724" t="str">
            <v>NORINDPORAEN15238</v>
          </cell>
          <cell r="AP1724">
            <v>44922</v>
          </cell>
          <cell r="AR1724" t="str">
            <v>MOVISTAR_2022-12889</v>
          </cell>
          <cell r="AS1724">
            <v>324918</v>
          </cell>
          <cell r="AT1724" t="str">
            <v>D40</v>
          </cell>
          <cell r="AU1724" t="str">
            <v>INDIRECTO</v>
          </cell>
          <cell r="AV1724">
            <v>13</v>
          </cell>
          <cell r="AX1724" t="str">
            <v>ENTREGADO</v>
          </cell>
          <cell r="AY1724" t="str">
            <v>LTE MOTO G22 NEGRO: 3 und / LTE NOKIA G21 AZUL: 7 und / LTE SAMSUNG A23 NEGRO: 3 und</v>
          </cell>
          <cell r="AZ1724" t="str">
            <v>TERMINAL</v>
          </cell>
          <cell r="BA1724" t="str">
            <v/>
          </cell>
        </row>
        <row r="1725">
          <cell r="A1725" t="str">
            <v>2022-12890</v>
          </cell>
          <cell r="B1725" t="str">
            <v>MOVISTAR</v>
          </cell>
          <cell r="C1725">
            <v>44922</v>
          </cell>
          <cell r="D1725" t="str">
            <v>FLEXNET ECUADOR - MOVISTAR</v>
          </cell>
          <cell r="E1725" t="str">
            <v>CALLE 28 DE JUNIO S/N Y GARCIA MORENO ENTRADA LLANO GRANDE</v>
          </cell>
          <cell r="H1725" t="str">
            <v>170208</v>
          </cell>
          <cell r="I1725" t="str">
            <v>QUITO</v>
          </cell>
          <cell r="J1725" t="str">
            <v>PICHINCHA</v>
          </cell>
          <cell r="K1725" t="str">
            <v>CAVS AE SALESLAND CONDADO_DIEGO MENA</v>
          </cell>
          <cell r="L1725" t="str">
            <v>AV DE LA PRENSA Y AV KENNED CENTRO COMERCIAL CONDADO SHOPING NIVEL 3 NUM L35 4 355 QUITO</v>
          </cell>
          <cell r="O1725" t="str">
            <v>QUITO</v>
          </cell>
          <cell r="P1725" t="str">
            <v>QUITO</v>
          </cell>
          <cell r="Q1725" t="str">
            <v>PICHINCHA</v>
          </cell>
          <cell r="R1725" t="str">
            <v>2022-12890</v>
          </cell>
          <cell r="W1725" t="str">
            <v>0</v>
          </cell>
          <cell r="X1725" t="str">
            <v>999805380</v>
          </cell>
          <cell r="AA1725">
            <v>44922</v>
          </cell>
          <cell r="AD1725">
            <v>1</v>
          </cell>
          <cell r="AE1725">
            <v>1</v>
          </cell>
          <cell r="AH1725" t="str">
            <v> </v>
          </cell>
          <cell r="AI1725" t="str">
            <v>DESPACHO</v>
          </cell>
          <cell r="AJ1725" t="str">
            <v>Normal</v>
          </cell>
          <cell r="AL1725" t="str">
            <v>NO</v>
          </cell>
          <cell r="AN1725" t="str">
            <v>SALINDQUICAV10204</v>
          </cell>
          <cell r="AP1725">
            <v>44922</v>
          </cell>
          <cell r="AR1725" t="str">
            <v>MOVISTAR_2022-12890</v>
          </cell>
          <cell r="AS1725">
            <v>324916</v>
          </cell>
          <cell r="AT1725" t="str">
            <v>D40</v>
          </cell>
          <cell r="AU1725" t="str">
            <v>INDIRECTO</v>
          </cell>
          <cell r="AV1725">
            <v>25</v>
          </cell>
          <cell r="AX1725" t="str">
            <v>ENTREGADO</v>
          </cell>
          <cell r="AY1725" t="str">
            <v>LTE HONOR X6 SILVER: 1 und / LTE MOTO G22 NEGRO: 6 und / LTE MOTO G60S AZUL: 2 und / LTE NOKIA C2 2E AZUL: 2 und / LTE NOKIA G21 AZUL: 6 und / LTE SAMSUNG A23 AZUL: 2 und / LTE SAMSUNG A23 NEGRO: 5 und / LTE SAMSUNG Z FLIP 4 GRIS + CASE SILICONE COVER: 1 und</v>
          </cell>
          <cell r="AZ1725" t="str">
            <v>TERMINAL / TERMINAL ACCESORIO</v>
          </cell>
          <cell r="BA1725" t="str">
            <v/>
          </cell>
        </row>
        <row r="1726">
          <cell r="A1726" t="str">
            <v>2022-12891</v>
          </cell>
          <cell r="B1726" t="str">
            <v>MOVISTAR</v>
          </cell>
          <cell r="C1726">
            <v>44922</v>
          </cell>
          <cell r="D1726" t="str">
            <v>FLEXNET ECUADOR - MOVISTAR</v>
          </cell>
          <cell r="E1726" t="str">
            <v>CALLE 28 DE JUNIO S/N Y GARCIA MORENO ENTRADA LLANO GRANDE</v>
          </cell>
          <cell r="H1726" t="str">
            <v>170208</v>
          </cell>
          <cell r="I1726" t="str">
            <v>QUITO</v>
          </cell>
          <cell r="J1726" t="str">
            <v>PICHINCHA</v>
          </cell>
          <cell r="K1726" t="str">
            <v>AE NORPHONE RIOBAMBA_LOURDES BRAVO</v>
          </cell>
          <cell r="L1726" t="str">
            <v>10 DE AGOSTO Y GARCIA MORENO ESQUINA LOCAL PLANTA BAJA DIAGONAL BANCO INTERNACIONAL</v>
          </cell>
          <cell r="O1726" t="str">
            <v>RIOBAMBA</v>
          </cell>
          <cell r="P1726" t="str">
            <v>RIOBAMBA</v>
          </cell>
          <cell r="Q1726" t="str">
            <v>CHIMBORAZO</v>
          </cell>
          <cell r="R1726" t="str">
            <v>2022-12891</v>
          </cell>
          <cell r="W1726" t="str">
            <v>1091717898001</v>
          </cell>
          <cell r="X1726" t="str">
            <v>998659562</v>
          </cell>
          <cell r="AA1726">
            <v>44922</v>
          </cell>
          <cell r="AD1726">
            <v>1</v>
          </cell>
          <cell r="AE1726">
            <v>1</v>
          </cell>
          <cell r="AH1726" t="str">
            <v> </v>
          </cell>
          <cell r="AI1726" t="str">
            <v>DESPACHO</v>
          </cell>
          <cell r="AJ1726" t="str">
            <v>Normal</v>
          </cell>
          <cell r="AL1726" t="str">
            <v>NO</v>
          </cell>
          <cell r="AN1726" t="str">
            <v>NORINDRIOAEN10398</v>
          </cell>
          <cell r="AP1726">
            <v>44922</v>
          </cell>
          <cell r="AR1726" t="str">
            <v>MOVISTAR_2022-12891</v>
          </cell>
          <cell r="AS1726">
            <v>324912</v>
          </cell>
          <cell r="AT1726" t="str">
            <v>D40</v>
          </cell>
          <cell r="AU1726" t="str">
            <v>INDIRECTO</v>
          </cell>
          <cell r="AV1726">
            <v>9</v>
          </cell>
          <cell r="AX1726" t="str">
            <v>ENTREGADO</v>
          </cell>
          <cell r="AY1726" t="str">
            <v>LTE MOTO G22 NEGRO: 2 und / LTE NOKIA G21 AZUL: 7 und</v>
          </cell>
          <cell r="AZ1726" t="str">
            <v>TERMINAL</v>
          </cell>
          <cell r="BA1726" t="str">
            <v/>
          </cell>
        </row>
        <row r="1727">
          <cell r="A1727" t="str">
            <v>2022-12892</v>
          </cell>
          <cell r="B1727" t="str">
            <v>MOVISTAR</v>
          </cell>
          <cell r="C1727">
            <v>44922</v>
          </cell>
          <cell r="D1727" t="str">
            <v>FLEXNET ECUADOR - MOVISTAR</v>
          </cell>
          <cell r="E1727" t="str">
            <v>CALLE 28 DE JUNIO S/N Y GARCIA MORENO ENTRADA LLANO GRANDE</v>
          </cell>
          <cell r="H1727" t="str">
            <v>170208</v>
          </cell>
          <cell r="I1727" t="str">
            <v>QUITO</v>
          </cell>
          <cell r="J1727" t="str">
            <v>PICHINCHA</v>
          </cell>
          <cell r="K1727" t="str">
            <v>PDV CELISTICS ISLA SAN LUIS_KLEBER GRANDA_DANY IMBAQUINGO</v>
          </cell>
          <cell r="L1727" t="str">
            <v>AV ILALO Y GENERAL ENRIQUEZ SECTOR RUMIÑAHUI CC SAN LUIS PRIMERA PLANTA</v>
          </cell>
          <cell r="O1727" t="str">
            <v>QUITO</v>
          </cell>
          <cell r="P1727" t="str">
            <v>QUITO</v>
          </cell>
          <cell r="Q1727" t="str">
            <v>PICHINCHA</v>
          </cell>
          <cell r="R1727" t="str">
            <v>2022-12892</v>
          </cell>
          <cell r="W1727" t="str">
            <v>1792161037001</v>
          </cell>
          <cell r="X1727" t="str">
            <v>0992567346_094084829</v>
          </cell>
          <cell r="AA1727">
            <v>44922</v>
          </cell>
          <cell r="AD1727">
            <v>1</v>
          </cell>
          <cell r="AE1727">
            <v>1</v>
          </cell>
          <cell r="AH1727" t="str">
            <v>CORREDOR PRINCIPAL FRENTE A CONCRESA JUNTO A LAS GRADAS ELECTRICAS</v>
          </cell>
          <cell r="AI1727" t="str">
            <v>DESPACHO</v>
          </cell>
          <cell r="AJ1727" t="str">
            <v>Normal</v>
          </cell>
          <cell r="AL1727" t="str">
            <v>NO</v>
          </cell>
          <cell r="AN1727" t="str">
            <v>CELINDQUIPDV9402</v>
          </cell>
          <cell r="AP1727">
            <v>44922</v>
          </cell>
          <cell r="AR1727" t="str">
            <v>MOVISTAR_2022-12892</v>
          </cell>
          <cell r="AS1727">
            <v>324914</v>
          </cell>
          <cell r="AT1727" t="str">
            <v>D40</v>
          </cell>
          <cell r="AU1727" t="str">
            <v>INDIRECTO</v>
          </cell>
          <cell r="AV1727">
            <v>16</v>
          </cell>
          <cell r="AX1727" t="str">
            <v>ENTREGADO</v>
          </cell>
          <cell r="AY1727" t="str">
            <v>LTE HONOR X6 SILVER: 8 und / LTE MOTO E32 PLATA + EARPHONE WITH IN-EAR: 8 und</v>
          </cell>
          <cell r="AZ1727" t="str">
            <v>TERMINAL / TERMINAL ACCESORIO</v>
          </cell>
          <cell r="BA1727" t="str">
            <v/>
          </cell>
        </row>
        <row r="1728">
          <cell r="A1728" t="str">
            <v>2022-12893</v>
          </cell>
          <cell r="B1728" t="str">
            <v>MOVISTAR</v>
          </cell>
          <cell r="C1728">
            <v>44922</v>
          </cell>
          <cell r="D1728" t="str">
            <v>FLEXNET ECUADOR - MOVISTAR</v>
          </cell>
          <cell r="E1728" t="str">
            <v>CALLE 28 DE JUNIO S/N Y GARCIA MORENO ENTRADA LLANO GRANDE</v>
          </cell>
          <cell r="H1728" t="str">
            <v>170208</v>
          </cell>
          <cell r="I1728" t="str">
            <v>QUITO</v>
          </cell>
          <cell r="J1728" t="str">
            <v>PICHINCHA</v>
          </cell>
          <cell r="K1728" t="str">
            <v>AE NORPHONE SANTO DOMINGO_LOURDES BRAVO</v>
          </cell>
          <cell r="L1728" t="str">
            <v>AV QUITO &amp; AV. ABRAHAM CALAZACCON. C C. PASEO SHOPING. LOCAL 15 FRENTE A COMPUTRON AL LADO DE CROCS</v>
          </cell>
          <cell r="O1728" t="str">
            <v>SANTO DOMINGO</v>
          </cell>
          <cell r="P1728" t="str">
            <v>SANTO DOMINGO</v>
          </cell>
          <cell r="Q1728" t="str">
            <v>SANTO DOMINGO DE LOS TSACHILAS</v>
          </cell>
          <cell r="R1728" t="str">
            <v>2022-12893</v>
          </cell>
          <cell r="W1728" t="str">
            <v>1091717898001</v>
          </cell>
          <cell r="X1728" t="str">
            <v>984246089</v>
          </cell>
          <cell r="AA1728">
            <v>44922</v>
          </cell>
          <cell r="AD1728">
            <v>1</v>
          </cell>
          <cell r="AE1728">
            <v>1</v>
          </cell>
          <cell r="AH1728" t="str">
            <v> </v>
          </cell>
          <cell r="AI1728" t="str">
            <v>DESPACHO</v>
          </cell>
          <cell r="AJ1728" t="str">
            <v>Normal</v>
          </cell>
          <cell r="AL1728" t="str">
            <v>NO</v>
          </cell>
          <cell r="AN1728" t="str">
            <v>NORINDSANAEN11260</v>
          </cell>
          <cell r="AP1728">
            <v>44922</v>
          </cell>
          <cell r="AR1728" t="str">
            <v>MOVISTAR_2022-12893</v>
          </cell>
          <cell r="AS1728">
            <v>324915</v>
          </cell>
          <cell r="AT1728" t="str">
            <v>D40</v>
          </cell>
          <cell r="AU1728" t="str">
            <v>INDIRECTO</v>
          </cell>
          <cell r="AV1728">
            <v>4</v>
          </cell>
          <cell r="AX1728" t="str">
            <v>ENTREGADO</v>
          </cell>
          <cell r="AY1728" t="str">
            <v>LTE NOKIA G21 AZUL: 2 und / LTE SAMSUNG A23 NEGRO: 2 und</v>
          </cell>
          <cell r="AZ1728" t="str">
            <v>TERMINAL</v>
          </cell>
          <cell r="BA1728" t="str">
            <v/>
          </cell>
        </row>
        <row r="1729">
          <cell r="A1729" t="str">
            <v>2022-12894</v>
          </cell>
          <cell r="B1729" t="str">
            <v>MOVISTAR</v>
          </cell>
          <cell r="C1729">
            <v>44922</v>
          </cell>
          <cell r="D1729" t="str">
            <v>FLEXNET ECUADOR - MOVISTAR</v>
          </cell>
          <cell r="E1729" t="str">
            <v>CALLE 28 DE JUNIO S/N Y GARCIA MORENO ENTRADA LLANO GRANDE</v>
          </cell>
          <cell r="H1729" t="str">
            <v>170208</v>
          </cell>
          <cell r="I1729" t="str">
            <v>QUITO</v>
          </cell>
          <cell r="J1729" t="str">
            <v>PICHINCHA</v>
          </cell>
          <cell r="K1729" t="str">
            <v>CAVS AE NORPHONE EL CONDADO_PUSDÁ CHEZA ERIKA ELIZABETH</v>
          </cell>
          <cell r="L1729" t="str">
            <v>AVENIDA DE LA PRENSA Y AVENIDA KENNEDY CC CONDADO SHOPPING  LOCAL 314 FRENTE A KIA</v>
          </cell>
          <cell r="O1729" t="str">
            <v>QUITO</v>
          </cell>
          <cell r="P1729" t="str">
            <v>QUITO</v>
          </cell>
          <cell r="Q1729" t="str">
            <v>PICHINCHA</v>
          </cell>
          <cell r="R1729" t="str">
            <v>2022-12894</v>
          </cell>
          <cell r="W1729" t="str">
            <v>1091717898001</v>
          </cell>
          <cell r="X1729" t="str">
            <v>984246089</v>
          </cell>
          <cell r="AA1729">
            <v>44922</v>
          </cell>
          <cell r="AD1729">
            <v>1</v>
          </cell>
          <cell r="AE1729">
            <v>1</v>
          </cell>
          <cell r="AH1729" t="str">
            <v> </v>
          </cell>
          <cell r="AI1729" t="str">
            <v>DESPACHO</v>
          </cell>
          <cell r="AJ1729" t="str">
            <v>Normal</v>
          </cell>
          <cell r="AL1729" t="str">
            <v>NO</v>
          </cell>
          <cell r="AN1729" t="str">
            <v>NORINDQUICAV7304</v>
          </cell>
          <cell r="AP1729">
            <v>44922</v>
          </cell>
          <cell r="AR1729" t="str">
            <v>MOVISTAR_2022-12894</v>
          </cell>
          <cell r="AS1729">
            <v>324919</v>
          </cell>
          <cell r="AT1729" t="str">
            <v>D40</v>
          </cell>
          <cell r="AU1729" t="str">
            <v>INDIRECTO</v>
          </cell>
          <cell r="AV1729">
            <v>15</v>
          </cell>
          <cell r="AX1729" t="str">
            <v>ENTREGADO</v>
          </cell>
          <cell r="AY1729" t="str">
            <v>LTE SAMSUNG A03 AZUL: 4 und / LTE SAMSUNG A23 AZUL: 8 und / LTE SAMSUNG Z FLIP 4 AZUL: 1 und / LTE XIAOMI REDMI NOTE 11S AZUL: 2 und</v>
          </cell>
          <cell r="AZ1729" t="str">
            <v>TERMINAL</v>
          </cell>
          <cell r="BA1729" t="str">
            <v/>
          </cell>
        </row>
        <row r="1730">
          <cell r="A1730" t="str">
            <v>2022-12895</v>
          </cell>
          <cell r="B1730" t="str">
            <v>MOVISTAR</v>
          </cell>
          <cell r="C1730">
            <v>44922</v>
          </cell>
          <cell r="D1730" t="str">
            <v>FLEXNET ECUADOR - MOVISTAR</v>
          </cell>
          <cell r="E1730" t="str">
            <v>CALLE 28 DE JUNIO S/N Y GARCIA MORENO ENTRADA LLANO GRANDE</v>
          </cell>
          <cell r="H1730" t="str">
            <v>170208</v>
          </cell>
          <cell r="I1730" t="str">
            <v>QUITO</v>
          </cell>
          <cell r="J1730" t="str">
            <v>PICHINCHA</v>
          </cell>
          <cell r="K1730" t="str">
            <v>CAVS AE NORPHONE EL JARDIN_PAOLA MORAN</v>
          </cell>
          <cell r="L1730" t="str">
            <v>AV AMAZONAS N6  114 Y REPUBLICA CC EL JARDIN</v>
          </cell>
          <cell r="O1730" t="str">
            <v>QUITO</v>
          </cell>
          <cell r="P1730" t="str">
            <v>QUITO</v>
          </cell>
          <cell r="Q1730" t="str">
            <v>PICHINCHA</v>
          </cell>
          <cell r="R1730" t="str">
            <v>2022-12895</v>
          </cell>
          <cell r="W1730" t="str">
            <v>1091717898001</v>
          </cell>
          <cell r="X1730" t="str">
            <v>998659562</v>
          </cell>
          <cell r="AA1730">
            <v>44922</v>
          </cell>
          <cell r="AD1730">
            <v>1</v>
          </cell>
          <cell r="AE1730">
            <v>1</v>
          </cell>
          <cell r="AH1730" t="str">
            <v> </v>
          </cell>
          <cell r="AI1730" t="str">
            <v>DESPACHO</v>
          </cell>
          <cell r="AJ1730" t="str">
            <v>Normal</v>
          </cell>
          <cell r="AL1730" t="str">
            <v>NO</v>
          </cell>
          <cell r="AN1730" t="str">
            <v>NORINDQUICAV7307</v>
          </cell>
          <cell r="AP1730">
            <v>44922</v>
          </cell>
          <cell r="AR1730" t="str">
            <v>MOVISTAR_2022-12895</v>
          </cell>
          <cell r="AS1730">
            <v>324920</v>
          </cell>
          <cell r="AT1730" t="str">
            <v>D40</v>
          </cell>
          <cell r="AU1730" t="str">
            <v>INDIRECTO</v>
          </cell>
          <cell r="AV1730">
            <v>12</v>
          </cell>
          <cell r="AX1730" t="str">
            <v>ENTREGADO</v>
          </cell>
          <cell r="AY1730" t="str">
            <v>LTE NOKIA G21 AZUL: 2 und / LTE SAMSUNG A03 AZUL: 2 und / LTE SAMSUNG A03 NEGRO: 2 und / LTE SAMSUNG A23 NEGRO: 5 und / LTE SAMSUNG Z FLIP 4 AZUL: 1 und</v>
          </cell>
          <cell r="AZ1730" t="str">
            <v>TERMINAL</v>
          </cell>
          <cell r="BA1730" t="str">
            <v/>
          </cell>
        </row>
        <row r="1731">
          <cell r="A1731" t="str">
            <v>2022-12896</v>
          </cell>
          <cell r="B1731" t="str">
            <v>MOVISTAR</v>
          </cell>
          <cell r="C1731">
            <v>44922</v>
          </cell>
          <cell r="D1731" t="str">
            <v>FLEXNET ECUADOR - MOVISTAR</v>
          </cell>
          <cell r="E1731" t="str">
            <v>CALLE 28 DE JUNIO S/N Y GARCIA MORENO ENTRADA LLANO GRANDE</v>
          </cell>
          <cell r="H1731" t="str">
            <v>170208</v>
          </cell>
          <cell r="I1731" t="str">
            <v>QUITO</v>
          </cell>
          <cell r="J1731" t="str">
            <v>PICHINCHA</v>
          </cell>
          <cell r="K1731" t="str">
            <v>CAVS AE SALESLAND CUENCA CENTRO_DIEGO MENA</v>
          </cell>
          <cell r="L1731" t="str">
            <v>CALLE BOLIVAR Y LUIS CORDERO N 755 CUENCA</v>
          </cell>
          <cell r="O1731" t="str">
            <v>CUENCA</v>
          </cell>
          <cell r="P1731" t="str">
            <v>CUENCA</v>
          </cell>
          <cell r="Q1731" t="str">
            <v>AZUAY</v>
          </cell>
          <cell r="R1731" t="str">
            <v>2022-12896</v>
          </cell>
          <cell r="W1731" t="str">
            <v>0</v>
          </cell>
          <cell r="X1731" t="str">
            <v>999805380</v>
          </cell>
          <cell r="AA1731">
            <v>44922</v>
          </cell>
          <cell r="AD1731">
            <v>1</v>
          </cell>
          <cell r="AE1731">
            <v>1</v>
          </cell>
          <cell r="AH1731" t="str">
            <v> </v>
          </cell>
          <cell r="AI1731" t="str">
            <v>DESPACHO</v>
          </cell>
          <cell r="AJ1731" t="str">
            <v>Normal</v>
          </cell>
          <cell r="AL1731" t="str">
            <v>NO</v>
          </cell>
          <cell r="AN1731" t="str">
            <v>SALINDCUECAV10218</v>
          </cell>
          <cell r="AP1731">
            <v>44922</v>
          </cell>
          <cell r="AR1731" t="str">
            <v>MOVISTAR_2022-12896</v>
          </cell>
          <cell r="AS1731">
            <v>324913</v>
          </cell>
          <cell r="AT1731" t="str">
            <v>D40</v>
          </cell>
          <cell r="AU1731" t="str">
            <v>INDIRECTO</v>
          </cell>
          <cell r="AV1731">
            <v>19</v>
          </cell>
          <cell r="AX1731" t="str">
            <v>ENTREGADO</v>
          </cell>
          <cell r="AY1731" t="str">
            <v>LTE MOTO G22 NEGRO: 2 und / LTE MOTO G60S AZUL: 2 und / LTE REALME GT MASTER EDITION AZUL: 1 und / LTE SAMSUNG A03 AZUL: 3 und / LTE SAMSUNG A03 CORE COBRE: 2 und / LTE SAMSUNG A03 NEGRO: 2 und / LTE SAMSUNG A13 NEGRO: 1 und / LTE SAMSUNG A23 NEGRO + NITRO PORTABLE SPEAKER: 2 und / LTE XIAOMI REDMI NOTE 11 AZUL: 5 und / LTE XIAOMI REDMI NOTE 11S AZUL: 1 und</v>
          </cell>
          <cell r="AZ1731" t="str">
            <v>TERMINAL / TERMINAL ACCESORIO</v>
          </cell>
          <cell r="BA1731" t="str">
            <v/>
          </cell>
        </row>
        <row r="1732">
          <cell r="A1732" t="str">
            <v>2022-12897</v>
          </cell>
          <cell r="B1732" t="str">
            <v>MOVISTAR</v>
          </cell>
          <cell r="C1732">
            <v>44922</v>
          </cell>
          <cell r="D1732" t="str">
            <v>FLEXNET ECUADOR - MOVISTAR</v>
          </cell>
          <cell r="E1732" t="str">
            <v>CALLE 28 DE JUNIO S/N Y GARCIA MORENO ENTRADA LLANO GRANDE</v>
          </cell>
          <cell r="H1732" t="str">
            <v>170208</v>
          </cell>
          <cell r="I1732" t="str">
            <v>QUITO</v>
          </cell>
          <cell r="J1732" t="str">
            <v>PICHINCHA</v>
          </cell>
          <cell r="K1732" t="str">
            <v>CAVS AE NORPHONE EL PORTAL_LOURDES BRAVO</v>
          </cell>
          <cell r="L1732" t="str">
            <v>AV GALO PLAZA LASSO Y AV SIMON BOLIVAR CENTRO COMERCIAL PORTAL SHOPPING LOCAL P25253 PISO DOS</v>
          </cell>
          <cell r="O1732" t="str">
            <v>QUITO</v>
          </cell>
          <cell r="P1732" t="str">
            <v>QUITO</v>
          </cell>
          <cell r="Q1732" t="str">
            <v>PICHINCHA</v>
          </cell>
          <cell r="R1732" t="str">
            <v>2022-12897</v>
          </cell>
          <cell r="W1732" t="str">
            <v>1091717898001</v>
          </cell>
          <cell r="X1732" t="str">
            <v>998659562</v>
          </cell>
          <cell r="AA1732">
            <v>44922</v>
          </cell>
          <cell r="AD1732">
            <v>1</v>
          </cell>
          <cell r="AE1732">
            <v>1</v>
          </cell>
          <cell r="AH1732" t="str">
            <v> </v>
          </cell>
          <cell r="AI1732" t="str">
            <v>DESPACHO</v>
          </cell>
          <cell r="AJ1732" t="str">
            <v>Normal</v>
          </cell>
          <cell r="AL1732" t="str">
            <v>NO</v>
          </cell>
          <cell r="AN1732" t="str">
            <v>NORINDQUICAV7258</v>
          </cell>
          <cell r="AP1732">
            <v>44922</v>
          </cell>
          <cell r="AR1732" t="str">
            <v>MOVISTAR_2022-12897</v>
          </cell>
          <cell r="AS1732">
            <v>324910</v>
          </cell>
          <cell r="AT1732" t="str">
            <v>D40</v>
          </cell>
          <cell r="AU1732" t="str">
            <v>INDIRECTO</v>
          </cell>
          <cell r="AV1732">
            <v>12</v>
          </cell>
          <cell r="AX1732" t="str">
            <v>ENTREGADO</v>
          </cell>
          <cell r="AY1732" t="str">
            <v>LTE NOKIA G21 AZUL: 5 und / LTE XIAOMI REDMI NOTE 11 AZUL: 7 und</v>
          </cell>
          <cell r="AZ1732" t="str">
            <v>TERMINAL</v>
          </cell>
          <cell r="BA1732" t="str">
            <v/>
          </cell>
        </row>
        <row r="1733">
          <cell r="A1733" t="str">
            <v>2022-12898</v>
          </cell>
          <cell r="B1733" t="str">
            <v>MOVISTAR</v>
          </cell>
          <cell r="C1733">
            <v>44922</v>
          </cell>
          <cell r="D1733" t="str">
            <v>FLEXNET ECUADOR - MOVISTAR</v>
          </cell>
          <cell r="E1733" t="str">
            <v>CALLE 28 DE JUNIO S/N Y GARCIA MORENO ENTRADA LLANO GRANDE</v>
          </cell>
          <cell r="H1733" t="str">
            <v>170208</v>
          </cell>
          <cell r="I1733" t="str">
            <v>QUITO</v>
          </cell>
          <cell r="J1733" t="str">
            <v>PICHINCHA</v>
          </cell>
          <cell r="K1733" t="str">
            <v>AE CELISTICS MALTERIA LATACUNGA_MARIA JOSE TOBAR ZAMBRANO</v>
          </cell>
          <cell r="L1733" t="str">
            <v>AV. ELOY ALFARO ENTRE CALLE GATAZO Y AV. MARCO AURELIO SUBIA, CENTRO COMERCIAL LA MALTERIA PLAZA, PLANTA BAJA, LOCAL PB-007</v>
          </cell>
          <cell r="O1733" t="str">
            <v>LATACUNGA</v>
          </cell>
          <cell r="P1733" t="str">
            <v>LATACUNGA</v>
          </cell>
          <cell r="Q1733" t="str">
            <v>COTOPAXI</v>
          </cell>
          <cell r="R1733" t="str">
            <v>2022-12898</v>
          </cell>
          <cell r="W1733" t="str">
            <v>1306571512</v>
          </cell>
          <cell r="X1733" t="str">
            <v>983508879</v>
          </cell>
          <cell r="AA1733">
            <v>44922</v>
          </cell>
          <cell r="AD1733">
            <v>1</v>
          </cell>
          <cell r="AE1733">
            <v>1</v>
          </cell>
          <cell r="AH1733" t="str">
            <v>0</v>
          </cell>
          <cell r="AI1733" t="str">
            <v>DESPACHO</v>
          </cell>
          <cell r="AJ1733" t="str">
            <v>Normal</v>
          </cell>
          <cell r="AL1733" t="str">
            <v>NO</v>
          </cell>
          <cell r="AN1733" t="str">
            <v>CELINDLATAEC16518</v>
          </cell>
          <cell r="AP1733">
            <v>44922</v>
          </cell>
          <cell r="AR1733" t="str">
            <v>MOVISTAR_2022-12898</v>
          </cell>
          <cell r="AS1733">
            <v>324925</v>
          </cell>
          <cell r="AT1733" t="str">
            <v>D40</v>
          </cell>
          <cell r="AU1733" t="str">
            <v>INDIRECTO</v>
          </cell>
          <cell r="AV1733">
            <v>58</v>
          </cell>
          <cell r="AX1733" t="str">
            <v>ENTREGADO</v>
          </cell>
          <cell r="AY1733" t="str">
            <v>LTE MOTO G22 NEGRO: 8 und / LTE NOKIA G21 AZUL: 8 und / LTE SAMSUNG A13 AZUL: 8 und / LTE SAMSUNG A23 NEGRO: 8 und / LTE SAMSUNG A33 5G AZUL: 10 und / LTE XIAOMI REDMI NOTE 11 AZUL: 8 und / LTE XIAOMI REDMI NOTE 11S AZUL: 8 und</v>
          </cell>
          <cell r="AZ1733" t="str">
            <v>TERMINAL</v>
          </cell>
          <cell r="BA1733" t="str">
            <v/>
          </cell>
        </row>
        <row r="1734">
          <cell r="A1734" t="str">
            <v>2022-12899</v>
          </cell>
          <cell r="B1734" t="str">
            <v>MOVISTAR</v>
          </cell>
          <cell r="C1734">
            <v>44922</v>
          </cell>
          <cell r="D1734" t="str">
            <v>FLEXNET ECUADOR - MOVISTAR</v>
          </cell>
          <cell r="E1734" t="str">
            <v>CALLE 28 DE JUNIO S/N Y GARCIA MORENO ENTRADA LLANO GRANDE</v>
          </cell>
          <cell r="H1734" t="str">
            <v>170208</v>
          </cell>
          <cell r="I1734" t="str">
            <v>QUITO</v>
          </cell>
          <cell r="J1734" t="str">
            <v>PICHINCHA</v>
          </cell>
          <cell r="K1734" t="str">
            <v>NORPHONE CAVS DAS SANTO DOMINGO_LOURDES BRAVO</v>
          </cell>
          <cell r="L1734" t="str">
            <v>29 DE MAYO Y LATACUNGA A LADO DEL POLLO GUS SANTO DOMINGO</v>
          </cell>
          <cell r="O1734" t="str">
            <v>SANTO DOMINGO</v>
          </cell>
          <cell r="P1734" t="str">
            <v>SANTO DOMINGO</v>
          </cell>
          <cell r="Q1734" t="str">
            <v>SANTO DOMINGO DE LOS TSACHILAS</v>
          </cell>
          <cell r="R1734" t="str">
            <v>2022-12899</v>
          </cell>
          <cell r="W1734" t="str">
            <v>1091717898001</v>
          </cell>
          <cell r="X1734" t="str">
            <v>984246089</v>
          </cell>
          <cell r="AA1734">
            <v>44922</v>
          </cell>
          <cell r="AD1734">
            <v>1</v>
          </cell>
          <cell r="AE1734">
            <v>1</v>
          </cell>
          <cell r="AH1734" t="str">
            <v> </v>
          </cell>
          <cell r="AI1734" t="str">
            <v>DESPACHO</v>
          </cell>
          <cell r="AJ1734" t="str">
            <v>Normal</v>
          </cell>
          <cell r="AL1734" t="str">
            <v>NO</v>
          </cell>
          <cell r="AN1734" t="str">
            <v>NORINDSANNOR12478</v>
          </cell>
          <cell r="AP1734">
            <v>44922</v>
          </cell>
          <cell r="AR1734" t="str">
            <v>MOVISTAR_2022-12899</v>
          </cell>
          <cell r="AS1734">
            <v>324921</v>
          </cell>
          <cell r="AT1734" t="str">
            <v>D40</v>
          </cell>
          <cell r="AU1734" t="str">
            <v>INDIRECTO</v>
          </cell>
          <cell r="AV1734">
            <v>6</v>
          </cell>
          <cell r="AX1734" t="str">
            <v>ENTREGADO</v>
          </cell>
          <cell r="AY1734" t="str">
            <v>LTE SAMSUNG A03 AZUL: 3 und / LTE SAMSUNG A03 NEGRO: 3 und</v>
          </cell>
          <cell r="AZ1734" t="str">
            <v>TERMINAL</v>
          </cell>
          <cell r="BA1734" t="str">
            <v/>
          </cell>
        </row>
        <row r="1735">
          <cell r="A1735" t="str">
            <v>2022-12900</v>
          </cell>
          <cell r="B1735" t="str">
            <v>MOVISTAR</v>
          </cell>
          <cell r="C1735">
            <v>44922</v>
          </cell>
          <cell r="D1735" t="str">
            <v>FLEXNET ECUADOR - MOVISTAR</v>
          </cell>
          <cell r="E1735" t="str">
            <v>CALLE 28 DE JUNIO S/N Y GARCIA MORENO ENTRADA LLANO GRANDE</v>
          </cell>
          <cell r="H1735" t="str">
            <v>170208</v>
          </cell>
          <cell r="I1735" t="str">
            <v>QUITO</v>
          </cell>
          <cell r="J1735" t="str">
            <v>PICHINCHA</v>
          </cell>
          <cell r="K1735" t="str">
            <v>NORPHONE AMBATO_PAOLA MORAN</v>
          </cell>
          <cell r="L1735" t="str">
            <v>AV CEVALLOS ENTRE CALLES MERA Y MARTINEZ CAV NORPHONE</v>
          </cell>
          <cell r="O1735" t="str">
            <v>AMBATO</v>
          </cell>
          <cell r="P1735" t="str">
            <v>AMBATO</v>
          </cell>
          <cell r="Q1735" t="str">
            <v>TUNGURAHUA</v>
          </cell>
          <cell r="R1735" t="str">
            <v>2022-12900</v>
          </cell>
          <cell r="W1735" t="str">
            <v>1091717898001</v>
          </cell>
          <cell r="X1735" t="str">
            <v>998659562</v>
          </cell>
          <cell r="AA1735">
            <v>44922</v>
          </cell>
          <cell r="AD1735">
            <v>1</v>
          </cell>
          <cell r="AE1735">
            <v>1</v>
          </cell>
          <cell r="AH1735" t="str">
            <v> </v>
          </cell>
          <cell r="AI1735" t="str">
            <v>DESPACHO</v>
          </cell>
          <cell r="AJ1735" t="str">
            <v>Normal</v>
          </cell>
          <cell r="AL1735" t="str">
            <v>NO</v>
          </cell>
          <cell r="AN1735" t="str">
            <v>NORINDAMBNOR0299</v>
          </cell>
          <cell r="AP1735">
            <v>44922</v>
          </cell>
          <cell r="AR1735" t="str">
            <v>MOVISTAR_2022-12900</v>
          </cell>
          <cell r="AS1735">
            <v>324927</v>
          </cell>
          <cell r="AT1735" t="str">
            <v>D40</v>
          </cell>
          <cell r="AU1735" t="str">
            <v>INDIRECTO</v>
          </cell>
          <cell r="AV1735">
            <v>6</v>
          </cell>
          <cell r="AX1735" t="str">
            <v>ENTREGADO</v>
          </cell>
          <cell r="AY1735" t="str">
            <v>LTE NOKIA G21 AZUL: 2 und / LTE SAMSUNG A03 NEGRO: 2 und / LTE SAMSUNG A23 NEGRO: 2 und</v>
          </cell>
          <cell r="AZ1735" t="str">
            <v>TERMINAL</v>
          </cell>
          <cell r="BA1735" t="str">
            <v/>
          </cell>
        </row>
        <row r="1736">
          <cell r="A1736" t="str">
            <v>2022-12901</v>
          </cell>
          <cell r="B1736" t="str">
            <v>MOVISTAR</v>
          </cell>
          <cell r="C1736">
            <v>44922</v>
          </cell>
          <cell r="D1736" t="str">
            <v>FLEXNET ECUADOR - MOVISTAR</v>
          </cell>
          <cell r="E1736" t="str">
            <v>CALLE 28 DE JUNIO S/N Y GARCIA MORENO ENTRADA LLANO GRANDE</v>
          </cell>
          <cell r="H1736" t="str">
            <v>170208</v>
          </cell>
          <cell r="I1736" t="str">
            <v>QUITO</v>
          </cell>
          <cell r="J1736" t="str">
            <v>PICHINCHA</v>
          </cell>
          <cell r="K1736" t="str">
            <v>AE CELISTICS PORTAL SHOPPING_KLEBER GRANDA_DANY IMBAQUINGO</v>
          </cell>
          <cell r="L1736" t="str">
            <v>GALO PLAZA LASSO Y AV SIMON BOLIVAR CC PORTAL SHOPPING TERCER PISO P350 LOCAL MOVISTAR</v>
          </cell>
          <cell r="O1736" t="str">
            <v>QUITO</v>
          </cell>
          <cell r="P1736" t="str">
            <v>QUITO</v>
          </cell>
          <cell r="Q1736" t="str">
            <v>PICHINCHA</v>
          </cell>
          <cell r="R1736" t="str">
            <v>2022-12901</v>
          </cell>
          <cell r="W1736" t="str">
            <v>1792161037001</v>
          </cell>
          <cell r="X1736" t="str">
            <v>0992567346_094084829</v>
          </cell>
          <cell r="AA1736">
            <v>44922</v>
          </cell>
          <cell r="AD1736">
            <v>1</v>
          </cell>
          <cell r="AE1736">
            <v>1</v>
          </cell>
          <cell r="AH1736" t="str">
            <v>CC PORTAL SHOPPING TERCER PISO P350 LOCAL MOVISTAR</v>
          </cell>
          <cell r="AI1736" t="str">
            <v>DESPACHO</v>
          </cell>
          <cell r="AJ1736" t="str">
            <v>Normal</v>
          </cell>
          <cell r="AL1736" t="str">
            <v>NO</v>
          </cell>
          <cell r="AN1736" t="str">
            <v>CELINDQUIAEC10020</v>
          </cell>
          <cell r="AP1736">
            <v>44922</v>
          </cell>
          <cell r="AR1736" t="str">
            <v>MOVISTAR_2022-12901</v>
          </cell>
          <cell r="AS1736">
            <v>324922</v>
          </cell>
          <cell r="AT1736" t="str">
            <v>D40</v>
          </cell>
          <cell r="AU1736" t="str">
            <v>INDIRECTO</v>
          </cell>
          <cell r="AV1736">
            <v>8</v>
          </cell>
          <cell r="AX1736" t="str">
            <v>ENTREGADO</v>
          </cell>
          <cell r="AY1736" t="str">
            <v>LTE XIAOMI REDMI NOTE 11S AZUL: 8 und</v>
          </cell>
          <cell r="AZ1736" t="str">
            <v>TERMINAL</v>
          </cell>
          <cell r="BA1736" t="str">
            <v/>
          </cell>
        </row>
        <row r="1737">
          <cell r="A1737" t="str">
            <v>2022-12902</v>
          </cell>
          <cell r="B1737" t="str">
            <v>MOVISTAR</v>
          </cell>
          <cell r="C1737">
            <v>44922</v>
          </cell>
          <cell r="D1737" t="str">
            <v>FLEXNET ECUADOR - MOVISTAR</v>
          </cell>
          <cell r="E1737" t="str">
            <v>CALLE 28 DE JUNIO S/N Y GARCIA MORENO ENTRADA LLANO GRANDE</v>
          </cell>
          <cell r="H1737" t="str">
            <v>170208</v>
          </cell>
          <cell r="I1737" t="str">
            <v>QUITO</v>
          </cell>
          <cell r="J1737" t="str">
            <v>PICHINCHA</v>
          </cell>
          <cell r="K1737" t="str">
            <v>CAVS AE SALESLAND CUENCA REMIGIO_DIEGO MENA</v>
          </cell>
          <cell r="L1737" t="str">
            <v>AV REMIGIO CCRESPO Y FEDERICO PROAÑO NUM 294 CUENCA</v>
          </cell>
          <cell r="O1737" t="str">
            <v>CUENCA</v>
          </cell>
          <cell r="P1737" t="str">
            <v>CUENCA</v>
          </cell>
          <cell r="Q1737" t="str">
            <v>AZUAY</v>
          </cell>
          <cell r="R1737" t="str">
            <v>2022-12902</v>
          </cell>
          <cell r="W1737" t="str">
            <v>0</v>
          </cell>
          <cell r="X1737" t="str">
            <v>999805380</v>
          </cell>
          <cell r="AA1737">
            <v>44922</v>
          </cell>
          <cell r="AD1737">
            <v>1</v>
          </cell>
          <cell r="AE1737">
            <v>1</v>
          </cell>
          <cell r="AH1737" t="str">
            <v> </v>
          </cell>
          <cell r="AI1737" t="str">
            <v>DESPACHO</v>
          </cell>
          <cell r="AJ1737" t="str">
            <v>Normal</v>
          </cell>
          <cell r="AL1737" t="str">
            <v>NO</v>
          </cell>
          <cell r="AN1737" t="str">
            <v>SALINDCUECAV10200</v>
          </cell>
          <cell r="AP1737">
            <v>44922</v>
          </cell>
          <cell r="AR1737" t="str">
            <v>MOVISTAR_2022-12902</v>
          </cell>
          <cell r="AS1737">
            <v>324926</v>
          </cell>
          <cell r="AT1737" t="str">
            <v>D40</v>
          </cell>
          <cell r="AU1737" t="str">
            <v>INDIRECTO</v>
          </cell>
          <cell r="AV1737">
            <v>22</v>
          </cell>
          <cell r="AX1737" t="str">
            <v>ENTREGADO</v>
          </cell>
          <cell r="AY1737" t="str">
            <v>LTE MOTO G22 NEGRO: 3 und / LTE MOTO G60S AZUL: 2 und / LTE SAMSUNG A03 AZUL: 6 und / LTE SAMSUNG A03 CORE COBRE: 2 und / LTE SAMSUNG A03 NEGRO: 2 und / LTE SAMSUNG A13 AZUL: 2 und / LTE SAMSUNG A33 5G NEGRO: 2 und / LTE SAMSUNG Z FLIP 4 GRIS + CASE SILICONE COVER: 1 und / LTE XIAOMI REDMI NOTE 11 AZUL: 2 und</v>
          </cell>
          <cell r="AZ1737" t="str">
            <v>TERMINAL / TERMINAL ACCESORIO</v>
          </cell>
          <cell r="BA1737" t="str">
            <v/>
          </cell>
        </row>
        <row r="1738">
          <cell r="A1738" t="str">
            <v>2022-12903</v>
          </cell>
          <cell r="B1738" t="str">
            <v>MOVISTAR</v>
          </cell>
          <cell r="C1738">
            <v>44922</v>
          </cell>
          <cell r="D1738" t="str">
            <v>FLEXNET ECUADOR - MOVISTAR</v>
          </cell>
          <cell r="E1738" t="str">
            <v>CALLE 28 DE JUNIO S/N Y GARCIA MORENO ENTRADA LLANO GRANDE</v>
          </cell>
          <cell r="H1738" t="str">
            <v>170208</v>
          </cell>
          <cell r="I1738" t="str">
            <v>QUITO</v>
          </cell>
          <cell r="J1738" t="str">
            <v>PICHINCHA</v>
          </cell>
          <cell r="K1738" t="str">
            <v>NORPHONE C.C. PASEO SHOPPING LA LIBERTAD_LOURDES BRAVO</v>
          </cell>
          <cell r="L1738" t="str">
            <v>C.C. EL PASEO SHOPPING LA PENINSULA LOCAL 1 PLANTA BAJA BARRIO SAN FRANCISCO MZ 38. CALLE 9</v>
          </cell>
          <cell r="O1738" t="str">
            <v>LA LIBERTAD</v>
          </cell>
          <cell r="P1738" t="str">
            <v>LA LIBERTAD</v>
          </cell>
          <cell r="Q1738" t="str">
            <v>SANTA ELENA</v>
          </cell>
          <cell r="R1738" t="str">
            <v>2022-12903</v>
          </cell>
          <cell r="W1738" t="str">
            <v>1091717898001</v>
          </cell>
          <cell r="X1738" t="str">
            <v>984246089</v>
          </cell>
          <cell r="AA1738">
            <v>44922</v>
          </cell>
          <cell r="AD1738">
            <v>1</v>
          </cell>
          <cell r="AE1738">
            <v>1</v>
          </cell>
          <cell r="AH1738" t="str">
            <v> </v>
          </cell>
          <cell r="AI1738" t="str">
            <v>DESPACHO</v>
          </cell>
          <cell r="AJ1738" t="str">
            <v>Normal</v>
          </cell>
          <cell r="AL1738" t="str">
            <v>NO</v>
          </cell>
          <cell r="AN1738" t="str">
            <v>NORINDSANNOR10493</v>
          </cell>
          <cell r="AP1738">
            <v>44922</v>
          </cell>
          <cell r="AR1738" t="str">
            <v>MOVISTAR_2022-12903</v>
          </cell>
          <cell r="AS1738">
            <v>324823</v>
          </cell>
          <cell r="AT1738" t="str">
            <v>D40</v>
          </cell>
          <cell r="AU1738" t="str">
            <v>INDIRECTO</v>
          </cell>
          <cell r="AV1738">
            <v>16</v>
          </cell>
          <cell r="AX1738" t="str">
            <v>ENTREGADO</v>
          </cell>
          <cell r="AY1738" t="str">
            <v>LTE NOKIA G21 AZUL: 5 und / LTE SAMSUNG A03 NEGRO: 2 und / LTE SAMSUNG A23 NEGRO: 4 und / LTE XIAOMI REDMI NOTE 11 AZUL: 5 und</v>
          </cell>
          <cell r="AZ1738" t="str">
            <v>TERMINAL</v>
          </cell>
          <cell r="BA1738" t="str">
            <v/>
          </cell>
        </row>
        <row r="1739">
          <cell r="A1739" t="str">
            <v>2022-12904</v>
          </cell>
          <cell r="B1739" t="str">
            <v>MOVISTAR</v>
          </cell>
          <cell r="C1739">
            <v>44922</v>
          </cell>
          <cell r="D1739" t="str">
            <v>FLEXNET ECUADOR - MOVISTAR</v>
          </cell>
          <cell r="E1739" t="str">
            <v>CALLE 28 DE JUNIO S/N Y GARCIA MORENO ENTRADA LLANO GRANDE</v>
          </cell>
          <cell r="H1739" t="str">
            <v>170208</v>
          </cell>
          <cell r="I1739" t="str">
            <v>QUITO</v>
          </cell>
          <cell r="J1739" t="str">
            <v>PICHINCHA</v>
          </cell>
          <cell r="K1739" t="str">
            <v>NORPHONE C.C. RIOCENTRO CEIBOS_PAOLA MORAN</v>
          </cell>
          <cell r="L1739" t="str">
            <v>C.C. RIOCENTRO CEIBOS LOCAL 28 AV DEL BOMBERO VIA A LA COSTA KM 65</v>
          </cell>
          <cell r="O1739" t="str">
            <v>GUAYAQUIL</v>
          </cell>
          <cell r="P1739" t="str">
            <v>GUAYAQUIL</v>
          </cell>
          <cell r="Q1739" t="str">
            <v>GUAYAS</v>
          </cell>
          <cell r="R1739" t="str">
            <v>2022-12904</v>
          </cell>
          <cell r="W1739" t="str">
            <v>1091717898001</v>
          </cell>
          <cell r="X1739" t="str">
            <v>998659562</v>
          </cell>
          <cell r="AA1739">
            <v>44922</v>
          </cell>
          <cell r="AD1739">
            <v>1</v>
          </cell>
          <cell r="AE1739">
            <v>1</v>
          </cell>
          <cell r="AH1739" t="str">
            <v>FRENTE AL HOSPITAL DEL IESS CEIBOS</v>
          </cell>
          <cell r="AI1739" t="str">
            <v>DESPACHO</v>
          </cell>
          <cell r="AJ1739" t="str">
            <v>Normal</v>
          </cell>
          <cell r="AL1739" t="str">
            <v>NO</v>
          </cell>
          <cell r="AN1739" t="str">
            <v>NORINDGUANOR9024</v>
          </cell>
          <cell r="AP1739">
            <v>44922</v>
          </cell>
          <cell r="AR1739" t="str">
            <v>MOVISTAR_2022-12904</v>
          </cell>
          <cell r="AS1739">
            <v>324817</v>
          </cell>
          <cell r="AT1739" t="str">
            <v>D40</v>
          </cell>
          <cell r="AU1739" t="str">
            <v>INDIRECTO</v>
          </cell>
          <cell r="AV1739">
            <v>8</v>
          </cell>
          <cell r="AX1739" t="str">
            <v>ENTREGADO</v>
          </cell>
          <cell r="AY1739" t="str">
            <v>LTE MOTO G22 NEGRO: 4 und / LTE NOKIA G21 AZUL: 3 und / LTE XIAOMI REDMI NOTE 11S AZUL: 1 und</v>
          </cell>
          <cell r="AZ1739" t="str">
            <v>TERMINAL</v>
          </cell>
          <cell r="BA1739" t="str">
            <v/>
          </cell>
        </row>
        <row r="1740">
          <cell r="A1740" t="str">
            <v>2022-12906</v>
          </cell>
          <cell r="B1740" t="str">
            <v>MOVISTAR</v>
          </cell>
          <cell r="C1740">
            <v>44922</v>
          </cell>
          <cell r="D1740" t="str">
            <v>FLEXNET ECUADOR - MOVISTAR</v>
          </cell>
          <cell r="E1740" t="str">
            <v>CALLE 28 DE JUNIO S/N Y GARCIA MORENO ENTRADA LLANO GRANDE</v>
          </cell>
          <cell r="H1740" t="str">
            <v>170208</v>
          </cell>
          <cell r="I1740" t="str">
            <v>QUITO</v>
          </cell>
          <cell r="J1740" t="str">
            <v>PICHINCHA</v>
          </cell>
          <cell r="K1740" t="str">
            <v>NORPHONE C.C. RIOCENTRO SUR_PAOLA MORAN</v>
          </cell>
          <cell r="L1740" t="str">
            <v>C.C. RIOCENTRO SUR AV 25 DE JULIO LOCAL 43 JUNTO A LA UNIV. AGRARIA</v>
          </cell>
          <cell r="O1740" t="str">
            <v>GUAYAQUIL</v>
          </cell>
          <cell r="P1740" t="str">
            <v>GUAYAQUIL</v>
          </cell>
          <cell r="Q1740" t="str">
            <v>GUAYAS</v>
          </cell>
          <cell r="R1740" t="str">
            <v>2022-12906</v>
          </cell>
          <cell r="W1740" t="str">
            <v>1091717898001</v>
          </cell>
          <cell r="X1740" t="str">
            <v>998659562</v>
          </cell>
          <cell r="AA1740">
            <v>44922</v>
          </cell>
          <cell r="AD1740">
            <v>1</v>
          </cell>
          <cell r="AE1740">
            <v>1</v>
          </cell>
          <cell r="AH1740" t="str">
            <v>FRENTE AL BANCO ECUATORIANO DE LA VIVIENDA</v>
          </cell>
          <cell r="AI1740" t="str">
            <v>DESPACHO</v>
          </cell>
          <cell r="AJ1740" t="str">
            <v>Normal</v>
          </cell>
          <cell r="AL1740" t="str">
            <v>NO</v>
          </cell>
          <cell r="AN1740" t="str">
            <v>NORINDGUANOR9020</v>
          </cell>
          <cell r="AP1740">
            <v>44922</v>
          </cell>
          <cell r="AR1740" t="str">
            <v>MOVISTAR_2022-12906</v>
          </cell>
          <cell r="AS1740">
            <v>324816</v>
          </cell>
          <cell r="AT1740" t="str">
            <v>D40</v>
          </cell>
          <cell r="AU1740" t="str">
            <v>INDIRECTO</v>
          </cell>
          <cell r="AV1740">
            <v>7</v>
          </cell>
          <cell r="AX1740" t="str">
            <v>ENTREGADO</v>
          </cell>
          <cell r="AY1740" t="str">
            <v>LTE NOKIA G21 AZUL: 5 und / LTE XIAOMI REDMI NOTE 11S AZUL: 2 und</v>
          </cell>
          <cell r="AZ1740" t="str">
            <v>TERMINAL</v>
          </cell>
          <cell r="BA1740" t="str">
            <v/>
          </cell>
        </row>
        <row r="1741">
          <cell r="A1741" t="str">
            <v>2022-12907</v>
          </cell>
          <cell r="B1741" t="str">
            <v>MOVISTAR</v>
          </cell>
          <cell r="C1741">
            <v>44922</v>
          </cell>
          <cell r="D1741" t="str">
            <v>FLEXNET ECUADOR - MOVISTAR</v>
          </cell>
          <cell r="E1741" t="str">
            <v>CALLE 28 DE JUNIO S/N Y GARCIA MORENO ENTRADA LLANO GRANDE</v>
          </cell>
          <cell r="H1741" t="str">
            <v>170208</v>
          </cell>
          <cell r="I1741" t="str">
            <v>QUITO</v>
          </cell>
          <cell r="J1741" t="str">
            <v>PICHINCHA</v>
          </cell>
          <cell r="K1741" t="str">
            <v>NORPHONE C.C. SHOPPING MANTA_LOURDES BRAVO</v>
          </cell>
          <cell r="L1741" t="str">
            <v>AV. 4 DE NOVIEMBRE, MANTA 130210   LOCAL 21 PLANTA ALTA</v>
          </cell>
          <cell r="O1741" t="str">
            <v>MANTA</v>
          </cell>
          <cell r="P1741" t="str">
            <v>MANTA</v>
          </cell>
          <cell r="Q1741" t="str">
            <v>MANABI</v>
          </cell>
          <cell r="R1741" t="str">
            <v>2022-12907</v>
          </cell>
          <cell r="W1741" t="str">
            <v>1091717898001</v>
          </cell>
          <cell r="X1741" t="str">
            <v>984246089</v>
          </cell>
          <cell r="AA1741">
            <v>44922</v>
          </cell>
          <cell r="AD1741">
            <v>1</v>
          </cell>
          <cell r="AE1741">
            <v>1</v>
          </cell>
          <cell r="AH1741" t="str">
            <v> </v>
          </cell>
          <cell r="AI1741" t="str">
            <v>DESPACHO</v>
          </cell>
          <cell r="AJ1741" t="str">
            <v>Normal</v>
          </cell>
          <cell r="AL1741" t="str">
            <v>NO</v>
          </cell>
          <cell r="AN1741" t="str">
            <v>NORINDMANNOR10483</v>
          </cell>
          <cell r="AP1741">
            <v>44922</v>
          </cell>
          <cell r="AR1741" t="str">
            <v>MOVISTAR_2022-12907</v>
          </cell>
          <cell r="AS1741">
            <v>324822</v>
          </cell>
          <cell r="AT1741" t="str">
            <v>D40</v>
          </cell>
          <cell r="AU1741" t="str">
            <v>INDIRECTO</v>
          </cell>
          <cell r="AV1741">
            <v>5</v>
          </cell>
          <cell r="AX1741" t="str">
            <v>ENTREGADO</v>
          </cell>
          <cell r="AY1741" t="str">
            <v>LTE SAMSUNG A23 NEGRO: 5 und</v>
          </cell>
          <cell r="AZ1741" t="str">
            <v>TERMINAL</v>
          </cell>
          <cell r="BA1741" t="str">
            <v/>
          </cell>
        </row>
        <row r="1742">
          <cell r="A1742" t="str">
            <v>2022-12908</v>
          </cell>
          <cell r="B1742" t="str">
            <v>MOVISTAR</v>
          </cell>
          <cell r="C1742">
            <v>44922</v>
          </cell>
          <cell r="D1742" t="str">
            <v>FLEXNET ECUADOR - MOVISTAR</v>
          </cell>
          <cell r="E1742" t="str">
            <v>CALLE 28 DE JUNIO S/N Y GARCIA MORENO ENTRADA LLANO GRANDE</v>
          </cell>
          <cell r="H1742" t="str">
            <v>170208</v>
          </cell>
          <cell r="I1742" t="str">
            <v>QUITO</v>
          </cell>
          <cell r="J1742" t="str">
            <v>PICHINCHA</v>
          </cell>
          <cell r="K1742" t="str">
            <v>CAVS AE SALESLAND MACHALA_MENA DIEGO</v>
          </cell>
          <cell r="L1742" t="str">
            <v>CALLE ROCAFUERTE 1005 ENTRE 09 DE MAYO Y GUAYAS</v>
          </cell>
          <cell r="O1742" t="str">
            <v>MACHALA</v>
          </cell>
          <cell r="P1742" t="str">
            <v>MACHALA</v>
          </cell>
          <cell r="Q1742" t="str">
            <v>EL ORO</v>
          </cell>
          <cell r="R1742" t="str">
            <v>2022-12908</v>
          </cell>
          <cell r="W1742" t="str">
            <v>1793079628001</v>
          </cell>
          <cell r="X1742" t="str">
            <v>999805380</v>
          </cell>
          <cell r="AA1742">
            <v>44922</v>
          </cell>
          <cell r="AD1742">
            <v>1</v>
          </cell>
          <cell r="AE1742">
            <v>1</v>
          </cell>
          <cell r="AH1742" t="str">
            <v> </v>
          </cell>
          <cell r="AI1742" t="str">
            <v>DESPACHO</v>
          </cell>
          <cell r="AJ1742" t="str">
            <v>Normal</v>
          </cell>
          <cell r="AL1742" t="str">
            <v>NO</v>
          </cell>
          <cell r="AN1742" t="str">
            <v>SALINDMACCAV11258</v>
          </cell>
          <cell r="AP1742">
            <v>44922</v>
          </cell>
          <cell r="AR1742" t="str">
            <v>MOVISTAR_2022-12908</v>
          </cell>
          <cell r="AS1742">
            <v>324818</v>
          </cell>
          <cell r="AT1742" t="str">
            <v>D40</v>
          </cell>
          <cell r="AU1742" t="str">
            <v>INDIRECTO</v>
          </cell>
          <cell r="AV1742">
            <v>18</v>
          </cell>
          <cell r="AX1742" t="str">
            <v>ENTREGADO</v>
          </cell>
          <cell r="AY1742" t="str">
            <v>LTE HONOR X6 AZUL: 1 und / LTE MOTO G22 NEGRO: 4 und / LTE NOKIA C2 2E AZUL: 2 und / LTE SAMSUNG A03 CORE COBRE: 2 und / LTE SAMSUNG A03 NEGRO: 2 und / LTE SAMSUNG A13 AZUL: 2 und / LTE SAMSUNG A23 AZUL: 3 und / LTE XIAOMI REDMI NOTE 11S AZUL: 2 und</v>
          </cell>
          <cell r="AZ1742" t="str">
            <v>TERMINAL</v>
          </cell>
          <cell r="BA1742" t="str">
            <v/>
          </cell>
        </row>
        <row r="1743">
          <cell r="A1743" t="str">
            <v>2022-12909</v>
          </cell>
          <cell r="B1743" t="str">
            <v>MOVISTAR</v>
          </cell>
          <cell r="C1743">
            <v>44922</v>
          </cell>
          <cell r="D1743" t="str">
            <v>FLEXNET ECUADOR - MOVISTAR</v>
          </cell>
          <cell r="E1743" t="str">
            <v>CALLE 28 DE JUNIO S/N Y GARCIA MORENO ENTRADA LLANO GRANDE</v>
          </cell>
          <cell r="H1743" t="str">
            <v>170208</v>
          </cell>
          <cell r="I1743" t="str">
            <v>QUITO</v>
          </cell>
          <cell r="J1743" t="str">
            <v>PICHINCHA</v>
          </cell>
          <cell r="K1743" t="str">
            <v>NORPHONE CAVS DAS TUMBACO_LOURDES BRAVO</v>
          </cell>
          <cell r="L1743" t="str">
            <v>AV INTEROCEANICA Y JUAN MONTALVO JUNTO A PRODUBANCO CC SANTA MARIA</v>
          </cell>
          <cell r="O1743" t="str">
            <v>QUITO</v>
          </cell>
          <cell r="P1743" t="str">
            <v>QUITO</v>
          </cell>
          <cell r="Q1743" t="str">
            <v>PICHINCHA</v>
          </cell>
          <cell r="R1743" t="str">
            <v>2022-12909</v>
          </cell>
          <cell r="W1743" t="str">
            <v>1091717898001</v>
          </cell>
          <cell r="X1743" t="str">
            <v>984246089</v>
          </cell>
          <cell r="AA1743">
            <v>44922</v>
          </cell>
          <cell r="AD1743">
            <v>1</v>
          </cell>
          <cell r="AE1743">
            <v>1</v>
          </cell>
          <cell r="AH1743" t="str">
            <v> </v>
          </cell>
          <cell r="AI1743" t="str">
            <v>DESPACHO</v>
          </cell>
          <cell r="AJ1743" t="str">
            <v>Normal</v>
          </cell>
          <cell r="AL1743" t="str">
            <v>NO</v>
          </cell>
          <cell r="AN1743" t="str">
            <v>NORINDQUINOR8198</v>
          </cell>
          <cell r="AP1743">
            <v>44922</v>
          </cell>
          <cell r="AR1743" t="str">
            <v>MOVISTAR_2022-12909</v>
          </cell>
          <cell r="AS1743">
            <v>324820</v>
          </cell>
          <cell r="AT1743" t="str">
            <v>D40</v>
          </cell>
          <cell r="AU1743" t="str">
            <v>INDIRECTO</v>
          </cell>
          <cell r="AV1743">
            <v>3</v>
          </cell>
          <cell r="AX1743" t="str">
            <v>ENTREGADO</v>
          </cell>
          <cell r="AY1743" t="str">
            <v>LTE XIAOMI REDMI NOTE 11S AZUL: 3 und</v>
          </cell>
          <cell r="AZ1743" t="str">
            <v>TERMINAL</v>
          </cell>
          <cell r="BA1743" t="str">
            <v/>
          </cell>
        </row>
        <row r="1744">
          <cell r="A1744" t="str">
            <v>2022-12910</v>
          </cell>
          <cell r="B1744" t="str">
            <v>MOVISTAR</v>
          </cell>
          <cell r="C1744">
            <v>44922</v>
          </cell>
          <cell r="D1744" t="str">
            <v>FLEXNET ECUADOR - MOVISTAR</v>
          </cell>
          <cell r="E1744" t="str">
            <v>CALLE 28 DE JUNIO S/N Y GARCIA MORENO ENTRADA LLANO GRANDE</v>
          </cell>
          <cell r="H1744" t="str">
            <v>170208</v>
          </cell>
          <cell r="I1744" t="str">
            <v>QUITO</v>
          </cell>
          <cell r="J1744" t="str">
            <v>PICHINCHA</v>
          </cell>
          <cell r="K1744" t="str">
            <v>NORPHONE LA PLAZA IBARRA_PAOLA MORAN</v>
          </cell>
          <cell r="L1744" t="str">
            <v>LOCAL 22 Y 23 CCLA PLAZA AV MARIANO ACOSTA Y2147 Y VICTOR GOMEZ JURADO IBARRA</v>
          </cell>
          <cell r="O1744" t="str">
            <v>IBARRA</v>
          </cell>
          <cell r="P1744" t="str">
            <v>IBARRA</v>
          </cell>
          <cell r="Q1744" t="str">
            <v>IMBABURA</v>
          </cell>
          <cell r="R1744" t="str">
            <v>2022-12910</v>
          </cell>
          <cell r="W1744" t="str">
            <v>1091717898001</v>
          </cell>
          <cell r="X1744" t="str">
            <v>998659562</v>
          </cell>
          <cell r="AA1744">
            <v>44922</v>
          </cell>
          <cell r="AD1744">
            <v>1</v>
          </cell>
          <cell r="AE1744">
            <v>1</v>
          </cell>
          <cell r="AH1744" t="str">
            <v> </v>
          </cell>
          <cell r="AI1744" t="str">
            <v>DESPACHO</v>
          </cell>
          <cell r="AJ1744" t="str">
            <v>Normal</v>
          </cell>
          <cell r="AL1744" t="str">
            <v>NO</v>
          </cell>
          <cell r="AN1744" t="str">
            <v>NORINDIBANOR0096</v>
          </cell>
          <cell r="AP1744">
            <v>44922</v>
          </cell>
          <cell r="AR1744" t="str">
            <v>MOVISTAR_2022-12910</v>
          </cell>
          <cell r="AS1744">
            <v>324815</v>
          </cell>
          <cell r="AT1744" t="str">
            <v>D40</v>
          </cell>
          <cell r="AU1744" t="str">
            <v>INDIRECTO</v>
          </cell>
          <cell r="AV1744">
            <v>5</v>
          </cell>
          <cell r="AX1744" t="str">
            <v>ENTREGADO</v>
          </cell>
          <cell r="AY1744" t="str">
            <v>LTE XIAOMI REDMI NOTE 11S AZUL: 5 und</v>
          </cell>
          <cell r="AZ1744" t="str">
            <v>TERMINAL</v>
          </cell>
          <cell r="BA1744" t="str">
            <v/>
          </cell>
        </row>
        <row r="1745">
          <cell r="A1745" t="str">
            <v>2022-12911</v>
          </cell>
          <cell r="B1745" t="str">
            <v>MOVISTAR</v>
          </cell>
          <cell r="C1745">
            <v>44922</v>
          </cell>
          <cell r="D1745" t="str">
            <v>FLEXNET ECUADOR - MOVISTAR</v>
          </cell>
          <cell r="E1745" t="str">
            <v>CALLE 28 DE JUNIO S/N Y GARCIA MORENO ENTRADA LLANO GRANDE</v>
          </cell>
          <cell r="H1745" t="str">
            <v>170208</v>
          </cell>
          <cell r="I1745" t="str">
            <v>QUITO</v>
          </cell>
          <cell r="J1745" t="str">
            <v>PICHINCHA</v>
          </cell>
          <cell r="K1745" t="str">
            <v>PDV NORPHONE ISLA SHOPPING RIOBAMBA_CARLOS JOSE CAMPOVERDE BERRÚ</v>
          </cell>
          <cell r="L1745" t="str">
            <v>PASEO SHOPPING RIOBAMBA ANTONIO JOSE DE SUCRE Y BEGONIAS PLANTA BAJA FRENTE A PHARMACYS RIOBAMBA</v>
          </cell>
          <cell r="O1745" t="str">
            <v>RIOBAMBA</v>
          </cell>
          <cell r="P1745" t="str">
            <v>RIOBAMBA</v>
          </cell>
          <cell r="Q1745" t="str">
            <v>CHIMBORAZO</v>
          </cell>
          <cell r="R1745" t="str">
            <v>2022-12911</v>
          </cell>
          <cell r="W1745" t="str">
            <v>1091717898001</v>
          </cell>
          <cell r="X1745" t="str">
            <v>994454243</v>
          </cell>
          <cell r="AA1745">
            <v>44922</v>
          </cell>
          <cell r="AD1745">
            <v>1</v>
          </cell>
          <cell r="AE1745">
            <v>1</v>
          </cell>
          <cell r="AH1745" t="str">
            <v> </v>
          </cell>
          <cell r="AI1745" t="str">
            <v>DESPACHO</v>
          </cell>
          <cell r="AJ1745" t="str">
            <v>Normal</v>
          </cell>
          <cell r="AL1745" t="str">
            <v>NO</v>
          </cell>
          <cell r="AN1745" t="str">
            <v>NORINDRIOPDV9406</v>
          </cell>
          <cell r="AP1745">
            <v>44922</v>
          </cell>
          <cell r="AR1745" t="str">
            <v>MOVISTAR_2022-12911</v>
          </cell>
          <cell r="AS1745">
            <v>324819</v>
          </cell>
          <cell r="AT1745" t="str">
            <v>D40</v>
          </cell>
          <cell r="AU1745" t="str">
            <v>INDIRECTO</v>
          </cell>
          <cell r="AV1745">
            <v>3</v>
          </cell>
          <cell r="AX1745" t="str">
            <v>ENTREGADO</v>
          </cell>
          <cell r="AY1745" t="str">
            <v>LTE NOKIA G21 AZUL: 2 und / LTE SAMSUNG A13 AZUL: 1 und</v>
          </cell>
          <cell r="AZ1745" t="str">
            <v>TERMINAL</v>
          </cell>
          <cell r="BA1745" t="str">
            <v/>
          </cell>
        </row>
        <row r="1746">
          <cell r="A1746" t="str">
            <v>2022-12912</v>
          </cell>
          <cell r="B1746" t="str">
            <v>MOVISTAR</v>
          </cell>
          <cell r="C1746">
            <v>44922</v>
          </cell>
          <cell r="D1746" t="str">
            <v>FLEXNET ECUADOR - MOVISTAR</v>
          </cell>
          <cell r="E1746" t="str">
            <v>CALLE 28 DE JUNIO S/N Y GARCIA MORENO ENTRADA LLANO GRANDE</v>
          </cell>
          <cell r="H1746" t="str">
            <v>170208</v>
          </cell>
          <cell r="I1746" t="str">
            <v>QUITO</v>
          </cell>
          <cell r="J1746" t="str">
            <v>PICHINCHA</v>
          </cell>
          <cell r="K1746" t="str">
            <v>CAVS AE SALESLAND RECREO_DIEGO MENA</v>
          </cell>
          <cell r="L1746" t="str">
            <v>AV PEDRO VICENTE MALDONADO CENTRO COMERCIAL RECREO NUM 37 45PLANTA BAJA QUITO</v>
          </cell>
          <cell r="O1746" t="str">
            <v>QUITO</v>
          </cell>
          <cell r="P1746" t="str">
            <v>QUITO</v>
          </cell>
          <cell r="Q1746" t="str">
            <v>PICHINCHA</v>
          </cell>
          <cell r="R1746" t="str">
            <v>2022-12912</v>
          </cell>
          <cell r="W1746" t="str">
            <v>0</v>
          </cell>
          <cell r="X1746" t="str">
            <v>999805380</v>
          </cell>
          <cell r="AA1746">
            <v>44922</v>
          </cell>
          <cell r="AD1746">
            <v>1</v>
          </cell>
          <cell r="AE1746">
            <v>1</v>
          </cell>
          <cell r="AH1746" t="str">
            <v> </v>
          </cell>
          <cell r="AI1746" t="str">
            <v>DESPACHO</v>
          </cell>
          <cell r="AJ1746" t="str">
            <v>Normal</v>
          </cell>
          <cell r="AL1746" t="str">
            <v>NO</v>
          </cell>
          <cell r="AN1746" t="str">
            <v>SALINDQUICAV10198</v>
          </cell>
          <cell r="AP1746">
            <v>44922</v>
          </cell>
          <cell r="AR1746" t="str">
            <v>MOVISTAR_2022-12912</v>
          </cell>
          <cell r="AS1746">
            <v>324825</v>
          </cell>
          <cell r="AT1746" t="str">
            <v>D40</v>
          </cell>
          <cell r="AU1746" t="str">
            <v>INDIRECTO</v>
          </cell>
          <cell r="AV1746">
            <v>17</v>
          </cell>
          <cell r="AX1746" t="str">
            <v>ENTREGADO</v>
          </cell>
          <cell r="AY1746" t="str">
            <v>LTE HONOR X6 SILVER: 2 und / LTE REALME GT MASTER EDITION AZUL: 1 und / LTE SAMSUNG A23 NEGRO: 8 und / LTE SAMSUNG S21 FE VERDE: 1 und / LTE XIAOMI REDMI NOTE 11 AZUL: 5 und</v>
          </cell>
          <cell r="AZ1746" t="str">
            <v>TERMINAL</v>
          </cell>
          <cell r="BA1746" t="str">
            <v/>
          </cell>
        </row>
        <row r="1747">
          <cell r="A1747" t="str">
            <v>2022-12914</v>
          </cell>
          <cell r="B1747" t="str">
            <v>MOVISTAR</v>
          </cell>
          <cell r="C1747">
            <v>44922</v>
          </cell>
          <cell r="D1747" t="str">
            <v>FLEXNET ECUADOR - MOVISTAR</v>
          </cell>
          <cell r="E1747" t="str">
            <v>CALLE 28 DE JUNIO S/N Y GARCIA MORENO ENTRADA LLANO GRANDE</v>
          </cell>
          <cell r="H1747" t="str">
            <v>170208</v>
          </cell>
          <cell r="I1747" t="str">
            <v>QUITO</v>
          </cell>
          <cell r="J1747" t="str">
            <v>PICHINCHA</v>
          </cell>
          <cell r="K1747" t="str">
            <v>CC BARTOLOME SERRANO (MOVIPHONE)_GALO PALLAROSO</v>
          </cell>
          <cell r="L1747" t="str">
            <v>CALLE TENEMAZA 5-13 Y AV. 24 DE MAYO FRENTE AL PARQUEADERO DEL COLISEO DE DEPORTES</v>
          </cell>
          <cell r="O1747" t="str">
            <v>AZOGUES</v>
          </cell>
          <cell r="P1747" t="str">
            <v>AZOGUES</v>
          </cell>
          <cell r="Q1747" t="str">
            <v>CAÑAR</v>
          </cell>
          <cell r="R1747" t="str">
            <v>2022-12914</v>
          </cell>
          <cell r="W1747" t="str">
            <v>0391007160001</v>
          </cell>
          <cell r="X1747" t="str">
            <v>995936079</v>
          </cell>
          <cell r="AA1747">
            <v>44922</v>
          </cell>
          <cell r="AD1747">
            <v>1</v>
          </cell>
          <cell r="AE1747">
            <v>1</v>
          </cell>
          <cell r="AH1747" t="str">
            <v> </v>
          </cell>
          <cell r="AI1747" t="str">
            <v>DESPACHO</v>
          </cell>
          <cell r="AJ1747" t="str">
            <v>Normal</v>
          </cell>
          <cell r="AL1747" t="str">
            <v>NO</v>
          </cell>
          <cell r="AN1747" t="str">
            <v>MOVINDCA?CCB0088</v>
          </cell>
          <cell r="AP1747">
            <v>44922</v>
          </cell>
          <cell r="AR1747" t="str">
            <v>MOVISTAR_2022-12914</v>
          </cell>
          <cell r="AS1747">
            <v>324923</v>
          </cell>
          <cell r="AT1747" t="str">
            <v>D40</v>
          </cell>
          <cell r="AU1747" t="str">
            <v>INDIRECTO</v>
          </cell>
          <cell r="AV1747">
            <v>9</v>
          </cell>
          <cell r="AX1747" t="str">
            <v>ENTREGADO</v>
          </cell>
          <cell r="AY1747" t="str">
            <v>AIT APPLE AIRPODS 3RD GEN: 3 und / LTE NOKIA G21 AZUL: 3 und / LTE SAMSUNG A03 AZUL: 3 und</v>
          </cell>
          <cell r="AZ1747" t="str">
            <v>ACCESORIO / TERMINAL</v>
          </cell>
          <cell r="BA1747" t="str">
            <v/>
          </cell>
        </row>
        <row r="1748">
          <cell r="A1748" t="str">
            <v>2022-12915</v>
          </cell>
          <cell r="B1748" t="str">
            <v>MOVISTAR</v>
          </cell>
          <cell r="C1748">
            <v>44922</v>
          </cell>
          <cell r="D1748" t="str">
            <v>FLEXNET ECUADOR - MOVISTAR</v>
          </cell>
          <cell r="E1748" t="str">
            <v>CALLE 28 DE JUNIO S/N Y GARCIA MORENO ENTRADA LLANO GRANDE</v>
          </cell>
          <cell r="H1748" t="str">
            <v>170208</v>
          </cell>
          <cell r="I1748" t="str">
            <v>QUITO</v>
          </cell>
          <cell r="J1748" t="str">
            <v>PICHINCHA</v>
          </cell>
          <cell r="K1748" t="str">
            <v>CAV SCALA SHOPPING_KARLA DANIELA FLORES FALCONI_VALERIA ALEXANDRA MUÑOZ MOYA</v>
          </cell>
          <cell r="L1748" t="str">
            <v>V INTEROCEANICA KM 12 CENTRO COMERCIAL SCALA SHOPPING ESPACIO L 104 QUITO  PICHINCHA</v>
          </cell>
          <cell r="O1748" t="str">
            <v>QUITO</v>
          </cell>
          <cell r="P1748" t="str">
            <v>QUITO</v>
          </cell>
          <cell r="Q1748" t="str">
            <v>PICHINCHA</v>
          </cell>
          <cell r="R1748" t="str">
            <v>2022-12915</v>
          </cell>
          <cell r="W1748" t="str">
            <v>0</v>
          </cell>
          <cell r="X1748" t="str">
            <v>0996723723_0984275807</v>
          </cell>
          <cell r="AA1748">
            <v>44922</v>
          </cell>
          <cell r="AD1748">
            <v>1</v>
          </cell>
          <cell r="AE1748">
            <v>1</v>
          </cell>
          <cell r="AH1748" t="str">
            <v> </v>
          </cell>
          <cell r="AI1748" t="str">
            <v>DESPACHO</v>
          </cell>
          <cell r="AJ1748" t="str">
            <v>Normal</v>
          </cell>
          <cell r="AL1748" t="str">
            <v>NO</v>
          </cell>
          <cell r="AN1748" t="str">
            <v>CSS</v>
          </cell>
          <cell r="AP1748">
            <v>44922</v>
          </cell>
          <cell r="AR1748" t="str">
            <v>MOVISTAR_2022-12915</v>
          </cell>
          <cell r="AS1748">
            <v>324824</v>
          </cell>
          <cell r="AT1748" t="str">
            <v>D40</v>
          </cell>
          <cell r="AU1748" t="str">
            <v>DIRECTO</v>
          </cell>
          <cell r="AV1748">
            <v>41</v>
          </cell>
          <cell r="AX1748" t="str">
            <v>ENTREGADO</v>
          </cell>
          <cell r="AY1748" t="str">
            <v>LTE HONOR X6 SILVER: 5 und / LTE IPHONE 11 64GB NEGRO: 1 und / LTE IPHONE 14 256GB AZUL: 1 und / LTE MOTO G22 NEGRO: 6 und / LTE NOKIA G21 AZUL: 6 und / LTE REALME GT MASTER EDITION AZUL: 1 und / LTE SAMSUNG A23 NEGRO: 5 und / LTE SAMSUNG A33 5G AZUL: 5 und / LTE SAMSUNG A53 5G AZUL: 5 und / LTE XIAOMI REDMI NOTE 11 AZUL: 3 und / LTE XIAOMI REDMI NOTE 11S AZUL: 3 und</v>
          </cell>
          <cell r="AZ1748" t="str">
            <v>TERMINAL</v>
          </cell>
          <cell r="BA1748" t="str">
            <v/>
          </cell>
        </row>
        <row r="1749">
          <cell r="A1749" t="str">
            <v>2022-12916</v>
          </cell>
          <cell r="B1749" t="str">
            <v>MOVISTAR</v>
          </cell>
          <cell r="C1749">
            <v>44922</v>
          </cell>
          <cell r="D1749" t="str">
            <v>FLEXNET ECUADOR - MOVISTAR</v>
          </cell>
          <cell r="E1749" t="str">
            <v>CALLE 28 DE JUNIO S/N Y GARCIA MORENO ENTRADA LLANO GRANDE</v>
          </cell>
          <cell r="H1749" t="str">
            <v>170208</v>
          </cell>
          <cell r="I1749" t="str">
            <v>QUITO</v>
          </cell>
          <cell r="J1749" t="str">
            <v>PICHINCHA</v>
          </cell>
          <cell r="K1749" t="str">
            <v>CAVS AE SALESLAND CUENCA CENTRO_DIEGO MENA</v>
          </cell>
          <cell r="L1749" t="str">
            <v>CALLE BOLIVAR Y LUIS CORDERO N 755 CUENCA</v>
          </cell>
          <cell r="O1749" t="str">
            <v>CUENCA</v>
          </cell>
          <cell r="P1749" t="str">
            <v>CUENCA</v>
          </cell>
          <cell r="Q1749" t="str">
            <v>AZUAY</v>
          </cell>
          <cell r="R1749" t="str">
            <v>2022-12916</v>
          </cell>
          <cell r="W1749" t="str">
            <v>0</v>
          </cell>
          <cell r="X1749" t="str">
            <v>999805380</v>
          </cell>
          <cell r="AA1749">
            <v>44922</v>
          </cell>
          <cell r="AD1749">
            <v>1</v>
          </cell>
          <cell r="AE1749">
            <v>1</v>
          </cell>
          <cell r="AH1749" t="str">
            <v> </v>
          </cell>
          <cell r="AI1749" t="str">
            <v>DESPACHO</v>
          </cell>
          <cell r="AJ1749" t="str">
            <v>Normal</v>
          </cell>
          <cell r="AL1749" t="str">
            <v>NO</v>
          </cell>
          <cell r="AN1749" t="str">
            <v>SALINDCUECAV10218</v>
          </cell>
          <cell r="AP1749">
            <v>44922</v>
          </cell>
          <cell r="AR1749" t="str">
            <v>MOVISTAR_2022-12916</v>
          </cell>
          <cell r="AS1749">
            <v>324939</v>
          </cell>
          <cell r="AT1749" t="str">
            <v>D30</v>
          </cell>
          <cell r="AU1749" t="str">
            <v>INDIRECTO</v>
          </cell>
          <cell r="AV1749">
            <v>2</v>
          </cell>
          <cell r="AX1749" t="e">
            <v>#N/A</v>
          </cell>
          <cell r="AY1749" t="str">
            <v>HALFSIM TUENTI PREPAGO PORTABILIDAD: 500 und</v>
          </cell>
          <cell r="AZ1749" t="str">
            <v>SIMCARD</v>
          </cell>
          <cell r="BA1749" t="str">
            <v/>
          </cell>
        </row>
        <row r="1750">
          <cell r="A1750" t="str">
            <v>2022-12917</v>
          </cell>
          <cell r="B1750" t="str">
            <v>MOVISTAR</v>
          </cell>
          <cell r="C1750">
            <v>44922</v>
          </cell>
          <cell r="D1750" t="str">
            <v>FLEXNET ECUADOR - MOVISTAR</v>
          </cell>
          <cell r="E1750" t="str">
            <v>CALLE 28 DE JUNIO S/N Y GARCIA MORENO ENTRADA LLANO GRANDE</v>
          </cell>
          <cell r="H1750" t="str">
            <v>170208</v>
          </cell>
          <cell r="I1750" t="str">
            <v>QUITO</v>
          </cell>
          <cell r="J1750" t="str">
            <v>PICHINCHA</v>
          </cell>
          <cell r="K1750" t="str">
            <v>CAVS AE SALESLAND CUENCA CENTRO_DIEGO MENA</v>
          </cell>
          <cell r="L1750" t="str">
            <v>CALLE BOLIVAR Y LUIS CORDERO N 755 CUENCA</v>
          </cell>
          <cell r="O1750" t="str">
            <v>CUENCA</v>
          </cell>
          <cell r="P1750" t="str">
            <v>CUENCA</v>
          </cell>
          <cell r="Q1750" t="str">
            <v>AZUAY</v>
          </cell>
          <cell r="R1750" t="str">
            <v>2022-12917</v>
          </cell>
          <cell r="W1750" t="str">
            <v>0</v>
          </cell>
          <cell r="X1750" t="str">
            <v>999805380</v>
          </cell>
          <cell r="AA1750">
            <v>44922</v>
          </cell>
          <cell r="AD1750">
            <v>1</v>
          </cell>
          <cell r="AE1750">
            <v>1</v>
          </cell>
          <cell r="AH1750" t="str">
            <v> </v>
          </cell>
          <cell r="AI1750" t="str">
            <v>DESPACHO</v>
          </cell>
          <cell r="AJ1750" t="str">
            <v>Normal</v>
          </cell>
          <cell r="AL1750" t="str">
            <v>NO</v>
          </cell>
          <cell r="AN1750" t="str">
            <v>SALINDCUECAV10218</v>
          </cell>
          <cell r="AP1750">
            <v>44922</v>
          </cell>
          <cell r="AR1750" t="str">
            <v>MOVISTAR_2022-12917</v>
          </cell>
          <cell r="AS1750">
            <v>324940</v>
          </cell>
          <cell r="AT1750" t="str">
            <v>D40</v>
          </cell>
          <cell r="AU1750" t="str">
            <v>INDIRECTO</v>
          </cell>
          <cell r="AV1750">
            <v>2</v>
          </cell>
          <cell r="AX1750" t="str">
            <v>ENTREGADO</v>
          </cell>
          <cell r="AY1750" t="str">
            <v>LTE SAMSUNG A23 NEGRO: 2 und</v>
          </cell>
          <cell r="AZ1750" t="str">
            <v>TERMINAL</v>
          </cell>
          <cell r="BA1750" t="str">
            <v/>
          </cell>
        </row>
        <row r="1751">
          <cell r="A1751" t="str">
            <v>TRASP22-0110</v>
          </cell>
          <cell r="B1751" t="str">
            <v>MOVISTAR</v>
          </cell>
          <cell r="C1751">
            <v>44922</v>
          </cell>
          <cell r="D1751" t="str">
            <v>FLEXNET ECUADOR - MOVISTAR</v>
          </cell>
          <cell r="E1751" t="str">
            <v>CALLE 28 DE JUNIO S/N Y GARCIA MORENO ENTRADA LLANO GRANDE</v>
          </cell>
          <cell r="H1751" t="str">
            <v>170208</v>
          </cell>
          <cell r="I1751" t="str">
            <v>QUITO</v>
          </cell>
          <cell r="J1751" t="str">
            <v>PICHINCHA</v>
          </cell>
          <cell r="R1751" t="str">
            <v>TRASP22-0110</v>
          </cell>
          <cell r="AA1751">
            <v>44922</v>
          </cell>
          <cell r="AD1751">
            <v>1</v>
          </cell>
          <cell r="AE1751">
            <v>1</v>
          </cell>
          <cell r="AH1751" t="str">
            <v/>
          </cell>
          <cell r="AI1751" t="str">
            <v>DESPACHO</v>
          </cell>
          <cell r="AJ1751" t="str">
            <v>Normal</v>
          </cell>
          <cell r="AL1751" t="str">
            <v>NO</v>
          </cell>
          <cell r="AP1751">
            <v>44922</v>
          </cell>
          <cell r="AR1751" t="str">
            <v>MOVISTAR_TRASP22-0110</v>
          </cell>
          <cell r="AS1751">
            <v>324700</v>
          </cell>
          <cell r="AT1751" t="str">
            <v>D40</v>
          </cell>
          <cell r="AU1751" t="str">
            <v>TRASP</v>
          </cell>
          <cell r="AV1751">
            <v>6</v>
          </cell>
          <cell r="AX1751" t="e">
            <v>#N/A</v>
          </cell>
          <cell r="AY1751" t="str">
            <v>ESIM MOVISTAR_ESIM EVOUCHERS CODE QR: 6 und</v>
          </cell>
          <cell r="AZ1751" t="str">
            <v>SIMCARD</v>
          </cell>
          <cell r="BA1751" t="str">
            <v/>
          </cell>
        </row>
        <row r="1752">
          <cell r="A1752" t="str">
            <v>2022-12918</v>
          </cell>
          <cell r="B1752" t="str">
            <v>MOVISTAR</v>
          </cell>
          <cell r="C1752">
            <v>44923</v>
          </cell>
          <cell r="D1752" t="str">
            <v>FLEXNET ECUADOR - MOVISTAR</v>
          </cell>
          <cell r="E1752" t="str">
            <v>CALLE 28 DE JUNIO S/N Y GARCIA MORENO ENTRADA LLANO GRANDE</v>
          </cell>
          <cell r="H1752" t="str">
            <v>170208</v>
          </cell>
          <cell r="I1752" t="str">
            <v>QUITO</v>
          </cell>
          <cell r="J1752" t="str">
            <v>PICHINCHA</v>
          </cell>
          <cell r="K1752" t="str">
            <v>DISTRIMARKET ZONIFICADO GUAYAQUIL CALLE_VERONICA CHIRAN</v>
          </cell>
          <cell r="L1752" t="str">
            <v>AV 2 ENTRE LAS CALLES JOSUE ROBLES BODERO Y SALOMÓN PINARGOTE ATRÁS DEL BANCO DE GYQ</v>
          </cell>
          <cell r="O1752" t="str">
            <v>GUAYAQUIL</v>
          </cell>
          <cell r="P1752" t="str">
            <v>GUAYAQUIL</v>
          </cell>
          <cell r="Q1752" t="str">
            <v>GUAYAS</v>
          </cell>
          <cell r="R1752" t="str">
            <v>2022-12918</v>
          </cell>
          <cell r="W1752" t="str">
            <v>1792141850001</v>
          </cell>
          <cell r="X1752" t="str">
            <v>984312183</v>
          </cell>
          <cell r="AA1752">
            <v>44923</v>
          </cell>
          <cell r="AD1752">
            <v>1</v>
          </cell>
          <cell r="AE1752">
            <v>1</v>
          </cell>
          <cell r="AH1752" t="str">
            <v>0</v>
          </cell>
          <cell r="AI1752" t="str">
            <v>DESPACHO</v>
          </cell>
          <cell r="AJ1752" t="str">
            <v>Normal</v>
          </cell>
          <cell r="AL1752" t="str">
            <v>NO</v>
          </cell>
          <cell r="AN1752" t="str">
            <v>DISZONGUADIS16308</v>
          </cell>
          <cell r="AP1752">
            <v>44923</v>
          </cell>
          <cell r="AR1752" t="str">
            <v>MOVISTAR_2022-12918</v>
          </cell>
          <cell r="AS1752">
            <v>325202</v>
          </cell>
          <cell r="AT1752" t="str">
            <v>D40</v>
          </cell>
          <cell r="AU1752" t="str">
            <v>INDIRECTO</v>
          </cell>
          <cell r="AV1752">
            <v>5</v>
          </cell>
          <cell r="AX1752" t="str">
            <v>EN_TRANSITO</v>
          </cell>
          <cell r="AY1752" t="str">
            <v>HALFSIM CHIP PREPAGO $4.00 NUMERADO: 5 und</v>
          </cell>
          <cell r="AZ1752" t="str">
            <v>SIMCARD</v>
          </cell>
          <cell r="BA1752" t="str">
            <v/>
          </cell>
        </row>
        <row r="1753">
          <cell r="A1753" t="str">
            <v>2022-12919</v>
          </cell>
          <cell r="B1753" t="str">
            <v>MOVISTAR</v>
          </cell>
          <cell r="C1753">
            <v>44923</v>
          </cell>
          <cell r="D1753" t="str">
            <v>FLEXNET ECUADOR - MOVISTAR</v>
          </cell>
          <cell r="E1753" t="str">
            <v>CALLE 28 DE JUNIO S/N Y GARCIA MORENO ENTRADA LLANO GRANDE</v>
          </cell>
          <cell r="H1753" t="str">
            <v>170208</v>
          </cell>
          <cell r="I1753" t="str">
            <v>QUITO</v>
          </cell>
          <cell r="J1753" t="str">
            <v>PICHINCHA</v>
          </cell>
          <cell r="K1753" t="str">
            <v>CAV MALL DEL PACIFICO_MARIA FERNANDA CARVAJAL REINOSO</v>
          </cell>
          <cell r="L1753" t="str">
            <v>AVENIDA MALECON Y CALLE 23 , CENTRO COMERCIAL MALL DEL PACIFICO, LOCAL PB -057-058</v>
          </cell>
          <cell r="O1753" t="str">
            <v>MANTA</v>
          </cell>
          <cell r="P1753" t="str">
            <v>MANTA</v>
          </cell>
          <cell r="Q1753" t="str">
            <v>MANABI</v>
          </cell>
          <cell r="R1753" t="str">
            <v>2022-12919</v>
          </cell>
          <cell r="W1753" t="str">
            <v>1715480081001</v>
          </cell>
          <cell r="X1753" t="str">
            <v>995025256</v>
          </cell>
          <cell r="AA1753">
            <v>44923</v>
          </cell>
          <cell r="AD1753">
            <v>1</v>
          </cell>
          <cell r="AE1753">
            <v>1</v>
          </cell>
          <cell r="AH1753" t="str">
            <v> </v>
          </cell>
          <cell r="AI1753" t="str">
            <v>DESPACHO</v>
          </cell>
          <cell r="AJ1753" t="str">
            <v>Normal</v>
          </cell>
          <cell r="AL1753" t="str">
            <v>NO</v>
          </cell>
          <cell r="AN1753" t="str">
            <v>CMP</v>
          </cell>
          <cell r="AP1753">
            <v>44923</v>
          </cell>
          <cell r="AR1753" t="str">
            <v>MOVISTAR_2022-12919</v>
          </cell>
          <cell r="AS1753">
            <v>325162</v>
          </cell>
          <cell r="AT1753" t="str">
            <v>D40</v>
          </cell>
          <cell r="AU1753" t="str">
            <v>INDIRECTO</v>
          </cell>
          <cell r="AV1753">
            <v>137</v>
          </cell>
          <cell r="AX1753" t="str">
            <v>EN_TRANSITO</v>
          </cell>
          <cell r="AY1753" t="str">
            <v>HALFSIM MOVISTAR: 100 und / LTE NOKIA G21 AZUL: 8 und / LTE SAMSUNG A13 AZUL: 2 und / LTE SAMSUNG A23 AZUL: 4 und / LTE SAMSUNG A23 NEGRO: 7 und / LTE SAMSUNG A53 5G AZUL: 5 und / LTE XIAOMI REDMI NOTE 11 AZUL: 4 und / LTE XIAOMI REDMI NOTE 11S AZUL: 7 und</v>
          </cell>
          <cell r="AZ1753" t="str">
            <v>SIMCARD / TERMINAL</v>
          </cell>
          <cell r="BA1753" t="str">
            <v/>
          </cell>
        </row>
        <row r="1754">
          <cell r="A1754" t="str">
            <v>2022-12920</v>
          </cell>
          <cell r="B1754" t="str">
            <v>MOVISTAR</v>
          </cell>
          <cell r="C1754">
            <v>44923</v>
          </cell>
          <cell r="D1754" t="str">
            <v>FLEXNET ECUADOR - MOVISTAR</v>
          </cell>
          <cell r="E1754" t="str">
            <v>CALLE 28 DE JUNIO S/N Y GARCIA MORENO ENTRADA LLANO GRANDE</v>
          </cell>
          <cell r="H1754" t="str">
            <v>170208</v>
          </cell>
          <cell r="I1754" t="str">
            <v>QUITO</v>
          </cell>
          <cell r="J1754" t="str">
            <v>PICHINCHA</v>
          </cell>
          <cell r="K1754" t="str">
            <v>CAVS MALL DEL RIO_SANTIAGO IVAN PINEDA BERMEO_ALIRIO JOSÉ BRICEÑO RIVAS</v>
          </cell>
          <cell r="L1754" t="str">
            <v>AV FELIPE II LB86 Y CIRCUNVALACION SUR CC MALL DEL RIO</v>
          </cell>
          <cell r="O1754" t="str">
            <v>CUENCA</v>
          </cell>
          <cell r="P1754" t="str">
            <v>CUENCA</v>
          </cell>
          <cell r="Q1754" t="str">
            <v>AZUAY</v>
          </cell>
          <cell r="R1754" t="str">
            <v>2022-12920</v>
          </cell>
          <cell r="W1754" t="str">
            <v>0</v>
          </cell>
          <cell r="X1754" t="str">
            <v>0979146599 - 0999923627</v>
          </cell>
          <cell r="AA1754">
            <v>44923</v>
          </cell>
          <cell r="AD1754">
            <v>1</v>
          </cell>
          <cell r="AE1754">
            <v>1</v>
          </cell>
          <cell r="AH1754" t="str">
            <v> </v>
          </cell>
          <cell r="AI1754" t="str">
            <v>DESPACHO</v>
          </cell>
          <cell r="AJ1754" t="str">
            <v>Normal</v>
          </cell>
          <cell r="AL1754" t="str">
            <v>NO</v>
          </cell>
          <cell r="AN1754" t="str">
            <v>R8</v>
          </cell>
          <cell r="AP1754">
            <v>44923</v>
          </cell>
          <cell r="AR1754" t="str">
            <v>MOVISTAR_2022-12920</v>
          </cell>
          <cell r="AS1754">
            <v>325164</v>
          </cell>
          <cell r="AT1754" t="str">
            <v>D40</v>
          </cell>
          <cell r="AU1754" t="str">
            <v>DIRECTO</v>
          </cell>
          <cell r="AV1754">
            <v>239</v>
          </cell>
          <cell r="AX1754" t="str">
            <v>HABILITADO RUTEO</v>
          </cell>
          <cell r="AY1754" t="str">
            <v>HALFSIM MOVISTAR: 200 und / LTE IPHONE 11 64GB NEGRO: 2 und / LTE NOKIA G21 AZUL: 4 und / LTE SAMSUNG A23 AZUL: 10 und / LTE SAMSUNG A23 NEGRO: 10 und / LTE SAMSUNG A53 5G NEGRO: 4 und / LTE XIAOMI REDMI NOTE 11 AZUL: 5 und / LTE XIAOMI REDMI NOTE 11S AZUL: 4 und</v>
          </cell>
          <cell r="AZ1754" t="str">
            <v>SIMCARD / TERMINAL</v>
          </cell>
          <cell r="BA1754" t="str">
            <v/>
          </cell>
        </row>
        <row r="1755">
          <cell r="A1755" t="str">
            <v>2022-12922</v>
          </cell>
          <cell r="B1755" t="str">
            <v>MOVISTAR</v>
          </cell>
          <cell r="C1755">
            <v>44923</v>
          </cell>
          <cell r="D1755" t="str">
            <v>FLEXNET ECUADOR - MOVISTAR</v>
          </cell>
          <cell r="E1755" t="str">
            <v>CALLE 28 DE JUNIO S/N Y GARCIA MORENO ENTRADA LLANO GRANDE</v>
          </cell>
          <cell r="H1755" t="str">
            <v>170208</v>
          </cell>
          <cell r="I1755" t="str">
            <v>QUITO</v>
          </cell>
          <cell r="J1755" t="str">
            <v>PICHINCHA</v>
          </cell>
          <cell r="K1755" t="str">
            <v>CAVS SAN MARINO_CARLOS FRANCO_ERIKA GOMÉZ_IAN RIVERA</v>
          </cell>
          <cell r="L1755" t="str">
            <v>AV FRANCISCO DE ORELLANA SN Y AV PLAZA DANIN</v>
          </cell>
          <cell r="O1755" t="str">
            <v>GUAYAQUIL</v>
          </cell>
          <cell r="P1755" t="str">
            <v>GUAYAQUIL</v>
          </cell>
          <cell r="Q1755" t="str">
            <v>GUAYAS</v>
          </cell>
          <cell r="R1755" t="str">
            <v>2022-12922</v>
          </cell>
          <cell r="W1755" t="str">
            <v>0</v>
          </cell>
          <cell r="X1755" t="str">
            <v>0925614026_0918395781_0920349156</v>
          </cell>
          <cell r="AA1755">
            <v>44923</v>
          </cell>
          <cell r="AD1755">
            <v>1</v>
          </cell>
          <cell r="AE1755">
            <v>1</v>
          </cell>
          <cell r="AH1755" t="str">
            <v>CC SAN MARINO SHOPPING PB LOCAL 1 NO 23</v>
          </cell>
          <cell r="AI1755" t="str">
            <v>DESPACHO</v>
          </cell>
          <cell r="AJ1755" t="str">
            <v>Normal</v>
          </cell>
          <cell r="AL1755" t="str">
            <v>NO</v>
          </cell>
          <cell r="AN1755" t="str">
            <v>BS</v>
          </cell>
          <cell r="AP1755">
            <v>44923</v>
          </cell>
          <cell r="AR1755" t="str">
            <v>MOVISTAR_2022-12922</v>
          </cell>
          <cell r="AS1755">
            <v>325166</v>
          </cell>
          <cell r="AT1755" t="str">
            <v>D40</v>
          </cell>
          <cell r="AU1755" t="str">
            <v>DIRECTO</v>
          </cell>
          <cell r="AV1755">
            <v>646</v>
          </cell>
          <cell r="AX1755" t="str">
            <v>EN_TRANSITO</v>
          </cell>
          <cell r="AY1755" t="str">
            <v>HALFSIM MOVISTAR: 600 und / LTE MOTO G22 NEGRO: 3 und / LTE NOKIA G21 AZUL: 7 und / LTE SAMSUNG A23 AZUL: 4 und / LTE SAMSUNG A23 NEGRO: 10 und / LTE SAMSUNG A53 5G AZUL: 7 und / LTE SAMSUNG A53 5G NEGRO: 5 und / LTE XIAOMI REDMI NOTE 11 AZUL: 10 und</v>
          </cell>
          <cell r="AZ1755" t="str">
            <v>SIMCARD / TERMINAL</v>
          </cell>
          <cell r="BA1755" t="str">
            <v/>
          </cell>
        </row>
        <row r="1756">
          <cell r="A1756" t="str">
            <v>2022-12923</v>
          </cell>
          <cell r="B1756" t="str">
            <v>MOVISTAR</v>
          </cell>
          <cell r="C1756">
            <v>44923</v>
          </cell>
          <cell r="D1756" t="str">
            <v>FLEXNET ECUADOR - MOVISTAR</v>
          </cell>
          <cell r="E1756" t="str">
            <v>CALLE 28 DE JUNIO S/N Y GARCIA MORENO ENTRADA LLANO GRANDE</v>
          </cell>
          <cell r="H1756" t="str">
            <v>170208</v>
          </cell>
          <cell r="I1756" t="str">
            <v>QUITO</v>
          </cell>
          <cell r="J1756" t="str">
            <v>PICHINCHA</v>
          </cell>
          <cell r="K1756" t="str">
            <v>PDV QUICENTRO SUR (XPERTO.NET)_XIMENA GIRALDO</v>
          </cell>
          <cell r="L1756" t="str">
            <v>AV MORAN VALVERDE C C QUICENTRO SUR LOCAL  188 NIVEL 1 JUNTO A LAN</v>
          </cell>
          <cell r="O1756" t="str">
            <v>QUITO</v>
          </cell>
          <cell r="P1756" t="str">
            <v>QUITO</v>
          </cell>
          <cell r="Q1756" t="str">
            <v>PICHINCHA</v>
          </cell>
          <cell r="R1756" t="str">
            <v>2022-12923</v>
          </cell>
          <cell r="W1756" t="str">
            <v>1792255007001</v>
          </cell>
          <cell r="X1756" t="str">
            <v>998317146</v>
          </cell>
          <cell r="AA1756">
            <v>44923</v>
          </cell>
          <cell r="AD1756">
            <v>1</v>
          </cell>
          <cell r="AE1756">
            <v>1</v>
          </cell>
          <cell r="AH1756" t="str">
            <v> </v>
          </cell>
          <cell r="AI1756" t="str">
            <v>DESPACHO</v>
          </cell>
          <cell r="AJ1756" t="str">
            <v>Normal</v>
          </cell>
          <cell r="AL1756" t="str">
            <v>NO</v>
          </cell>
          <cell r="AN1756" t="str">
            <v>XPEINDQUIPDV0176</v>
          </cell>
          <cell r="AP1756">
            <v>44923</v>
          </cell>
          <cell r="AR1756" t="str">
            <v>MOVISTAR_2022-12923</v>
          </cell>
          <cell r="AS1756">
            <v>325169</v>
          </cell>
          <cell r="AT1756" t="str">
            <v>D40</v>
          </cell>
          <cell r="AU1756" t="str">
            <v>INDIRECTO</v>
          </cell>
          <cell r="AV1756">
            <v>7</v>
          </cell>
          <cell r="AX1756" t="str">
            <v>EN_TRANSITO</v>
          </cell>
          <cell r="AY1756" t="str">
            <v>LTE MOTO G22 NEGRO: 2 und / LTE SAMSUNG A23 NEGRO: 1 und / LTE XIAOMI REDMI NOTE 11 AZUL: 4 und</v>
          </cell>
          <cell r="AZ1756" t="str">
            <v>TERMINAL</v>
          </cell>
          <cell r="BA1756" t="str">
            <v/>
          </cell>
        </row>
        <row r="1757">
          <cell r="A1757" t="str">
            <v>2022-12924</v>
          </cell>
          <cell r="B1757" t="str">
            <v>MOVISTAR</v>
          </cell>
          <cell r="C1757">
            <v>44923</v>
          </cell>
          <cell r="D1757" t="str">
            <v>FLEXNET ECUADOR - MOVISTAR</v>
          </cell>
          <cell r="E1757" t="str">
            <v>CALLE 28 DE JUNIO S/N Y GARCIA MORENO ENTRADA LLANO GRANDE</v>
          </cell>
          <cell r="H1757" t="str">
            <v>170208</v>
          </cell>
          <cell r="I1757" t="str">
            <v>QUITO</v>
          </cell>
          <cell r="J1757" t="str">
            <v>PICHINCHA</v>
          </cell>
          <cell r="K1757" t="str">
            <v>HONORATO MARQUEZ (LUIS ABAD)_PRISCILA MOSQUERA</v>
          </cell>
          <cell r="L1757" t="str">
            <v>DV CALLE HONORATO MARQUEZ Y SUCRE ZARUMA</v>
          </cell>
          <cell r="O1757" t="str">
            <v>ZARUMA</v>
          </cell>
          <cell r="P1757" t="str">
            <v>ZARUMA</v>
          </cell>
          <cell r="Q1757" t="str">
            <v>EL ORO</v>
          </cell>
          <cell r="R1757" t="str">
            <v>2022-12924</v>
          </cell>
          <cell r="W1757" t="str">
            <v>0703759753001</v>
          </cell>
          <cell r="X1757" t="str">
            <v>0984680615</v>
          </cell>
          <cell r="AA1757">
            <v>44923</v>
          </cell>
          <cell r="AD1757">
            <v>1</v>
          </cell>
          <cell r="AE1757">
            <v>1</v>
          </cell>
          <cell r="AH1757" t="str">
            <v> </v>
          </cell>
          <cell r="AI1757" t="str">
            <v>DESPACHO</v>
          </cell>
          <cell r="AJ1757" t="str">
            <v>Normal</v>
          </cell>
          <cell r="AL1757" t="str">
            <v>NO</v>
          </cell>
          <cell r="AN1757" t="str">
            <v>ABAINDZARHON0060</v>
          </cell>
          <cell r="AP1757">
            <v>44923</v>
          </cell>
          <cell r="AR1757" t="str">
            <v>MOVISTAR_2022-12924</v>
          </cell>
          <cell r="AS1757">
            <v>325170</v>
          </cell>
          <cell r="AT1757" t="str">
            <v>D40</v>
          </cell>
          <cell r="AU1757" t="str">
            <v>INDIRECTO</v>
          </cell>
          <cell r="AV1757">
            <v>113</v>
          </cell>
          <cell r="AX1757" t="str">
            <v>EN_TRANSITO</v>
          </cell>
          <cell r="AY1757" t="str">
            <v>HALFSIM MOVISTAR: 100 und / LTE MOTO G22 NEGRO: 2 und / LTE NOKIA C2 2E AZUL: 2 und / LTE SAMSUNG A13 AZUL: 2 und / LTE SAMSUNG A13 NEGRO: 1 und / LTE SAMSUNG A53 5G AZUL: 1 und / LTE XIAOMI REDMI 10A 64GB AZUL: 2 und / LTE XIAOMI REDMI NOTE 11 AZUL: 3 und</v>
          </cell>
          <cell r="AZ1757" t="str">
            <v>SIMCARD / TERMINAL</v>
          </cell>
          <cell r="BA1757" t="str">
            <v/>
          </cell>
        </row>
        <row r="1758">
          <cell r="A1758" t="str">
            <v>2022-12925</v>
          </cell>
          <cell r="B1758" t="str">
            <v>MOVISTAR</v>
          </cell>
          <cell r="C1758">
            <v>44923</v>
          </cell>
          <cell r="D1758" t="str">
            <v>FLEXNET ECUADOR - MOVISTAR</v>
          </cell>
          <cell r="E1758" t="str">
            <v>CALLE 28 DE JUNIO S/N Y GARCIA MORENO ENTRADA LLANO GRANDE</v>
          </cell>
          <cell r="H1758" t="str">
            <v>170208</v>
          </cell>
          <cell r="I1758" t="str">
            <v>QUITO</v>
          </cell>
          <cell r="J1758" t="str">
            <v>PICHINCHA</v>
          </cell>
          <cell r="K1758" t="str">
            <v>PDV SMART STEPS COCA_LORENA JACKELINE RIVADENEIRA SALAS</v>
          </cell>
          <cell r="L1758" t="str">
            <v>AV. 9 DE OCTUBRE Y SIMON BOLIVAR JUNTO A FARMACIA SANA SANA</v>
          </cell>
          <cell r="O1758" t="str">
            <v>COCA</v>
          </cell>
          <cell r="P1758" t="str">
            <v>COCA</v>
          </cell>
          <cell r="Q1758" t="str">
            <v>ORELLANA</v>
          </cell>
          <cell r="R1758" t="str">
            <v>2022-12925</v>
          </cell>
          <cell r="W1758" t="str">
            <v>1600570871</v>
          </cell>
          <cell r="X1758" t="str">
            <v>987846513</v>
          </cell>
          <cell r="AA1758">
            <v>44923</v>
          </cell>
          <cell r="AD1758">
            <v>1</v>
          </cell>
          <cell r="AE1758">
            <v>1</v>
          </cell>
          <cell r="AH1758" t="str">
            <v>0</v>
          </cell>
          <cell r="AI1758" t="str">
            <v>DESPACHO</v>
          </cell>
          <cell r="AJ1758" t="str">
            <v>Normal</v>
          </cell>
          <cell r="AL1758" t="str">
            <v>NO</v>
          </cell>
          <cell r="AN1758" t="str">
            <v>SMAINDLAJPDV16558</v>
          </cell>
          <cell r="AP1758">
            <v>44923</v>
          </cell>
          <cell r="AR1758" t="str">
            <v>MOVISTAR_2022-12925</v>
          </cell>
          <cell r="AS1758">
            <v>325172</v>
          </cell>
          <cell r="AT1758" t="str">
            <v>D40</v>
          </cell>
          <cell r="AU1758" t="str">
            <v>INDIRECTO</v>
          </cell>
          <cell r="AV1758">
            <v>5</v>
          </cell>
          <cell r="AX1758" t="str">
            <v>EN_TRANSITO</v>
          </cell>
          <cell r="AY1758" t="str">
            <v>LTE SAMSUNG A23 AZUL: 1 und / LTE XIAOMI REDMI 10A 64GB SILVER: 1 und / LTE XIAOMI REDMI 10C 128GB GRIS: 2 und / LTE XIAOMI REDMI NOTE 11 AZUL: 1 und</v>
          </cell>
          <cell r="AZ1758" t="str">
            <v>TERMINAL</v>
          </cell>
          <cell r="BA1758" t="str">
            <v/>
          </cell>
        </row>
        <row r="1759">
          <cell r="A1759" t="str">
            <v>2022-12926</v>
          </cell>
          <cell r="B1759" t="str">
            <v>MOVISTAR</v>
          </cell>
          <cell r="C1759">
            <v>44923</v>
          </cell>
          <cell r="D1759" t="str">
            <v>FLEXNET ECUADOR - MOVISTAR</v>
          </cell>
          <cell r="E1759" t="str">
            <v>CALLE 28 DE JUNIO S/N Y GARCIA MORENO ENTRADA LLANO GRANDE</v>
          </cell>
          <cell r="H1759" t="str">
            <v>170208</v>
          </cell>
          <cell r="I1759" t="str">
            <v>QUITO</v>
          </cell>
          <cell r="J1759" t="str">
            <v>PICHINCHA</v>
          </cell>
          <cell r="K1759" t="str">
            <v>CAVS QUICENTRO_KLEVER ANDRÉS REA BARRERA_ESTEBAN ALEJANDRO JIMÉNEZ ORTIZ</v>
          </cell>
          <cell r="L1759" t="str">
            <v>AV 6 DE DICIEMBRE NOP104 Y NACIONES UNIDAS CQUICENTRO SHOPPING PLANTA ALTA LOCAL 9</v>
          </cell>
          <cell r="O1759" t="str">
            <v>QUITO</v>
          </cell>
          <cell r="P1759" t="str">
            <v>QUITO</v>
          </cell>
          <cell r="Q1759" t="str">
            <v>PICHINCHA</v>
          </cell>
          <cell r="R1759" t="str">
            <v>2022-12926</v>
          </cell>
          <cell r="W1759" t="str">
            <v>0</v>
          </cell>
          <cell r="X1759" t="str">
            <v>0979219715 - 0983013833</v>
          </cell>
          <cell r="AA1759">
            <v>44923</v>
          </cell>
          <cell r="AD1759">
            <v>1</v>
          </cell>
          <cell r="AE1759">
            <v>1</v>
          </cell>
          <cell r="AH1759" t="str">
            <v> </v>
          </cell>
          <cell r="AI1759" t="str">
            <v>DESPACHO</v>
          </cell>
          <cell r="AJ1759" t="str">
            <v>Normal</v>
          </cell>
          <cell r="AL1759" t="str">
            <v>NO</v>
          </cell>
          <cell r="AN1759" t="str">
            <v>QH</v>
          </cell>
          <cell r="AP1759">
            <v>44923</v>
          </cell>
          <cell r="AR1759" t="str">
            <v>MOVISTAR_2022-12926</v>
          </cell>
          <cell r="AS1759">
            <v>325171</v>
          </cell>
          <cell r="AT1759" t="str">
            <v>D40</v>
          </cell>
          <cell r="AU1759" t="str">
            <v>DIRECTO</v>
          </cell>
          <cell r="AV1759">
            <v>551</v>
          </cell>
          <cell r="AX1759" t="str">
            <v>EN_TRANSITO</v>
          </cell>
          <cell r="AY1759" t="str">
            <v>HALFSIM MOVISTAR: 500 und / LTE HONOR X6 SILVER: 5 und / LTE MOTO G22 NEGRO: 2 und / LTE NOKIA G21 AZUL: 6 und / LTE SAMSUNG A03 AZUL: 4 und / LTE SAMSUNG A03 CORE COBRE: 4 und / LTE SAMSUNG A03 NEGRO: 4 und / LTE SAMSUNG A23 NEGRO: 12 und / LTE SAMSUNG A53 5G AZUL: 2 und / LTE XIAOMI REDMI NOTE 11 AZUL: 12 und</v>
          </cell>
          <cell r="AZ1759" t="str">
            <v>SIMCARD / TERMINAL</v>
          </cell>
          <cell r="BA1759" t="str">
            <v/>
          </cell>
        </row>
        <row r="1760">
          <cell r="A1760" t="str">
            <v>2022-12927</v>
          </cell>
          <cell r="B1760" t="str">
            <v>MOVISTAR</v>
          </cell>
          <cell r="C1760">
            <v>44923</v>
          </cell>
          <cell r="D1760" t="str">
            <v>FLEXNET ECUADOR - MOVISTAR</v>
          </cell>
          <cell r="E1760" t="str">
            <v>CALLE 28 DE JUNIO S/N Y GARCIA MORENO ENTRADA LLANO GRANDE</v>
          </cell>
          <cell r="H1760" t="str">
            <v>170208</v>
          </cell>
          <cell r="I1760" t="str">
            <v>QUITO</v>
          </cell>
          <cell r="J1760" t="str">
            <v>PICHINCHA</v>
          </cell>
          <cell r="K1760" t="str">
            <v>CAV SCALA SHOPPING_KARLA DANIELA FLORES FALCONI_VALERIA ALEXANDRA MUÑOZ MOYA</v>
          </cell>
          <cell r="L1760" t="str">
            <v>V INTEROCEANICA KM 12 CENTRO COMERCIAL SCALA SHOPPING ESPACIO L 104 QUITO  PICHINCHA</v>
          </cell>
          <cell r="O1760" t="str">
            <v>QUITO</v>
          </cell>
          <cell r="P1760" t="str">
            <v>QUITO</v>
          </cell>
          <cell r="Q1760" t="str">
            <v>PICHINCHA</v>
          </cell>
          <cell r="R1760" t="str">
            <v>2022-12927</v>
          </cell>
          <cell r="W1760" t="str">
            <v>0</v>
          </cell>
          <cell r="X1760" t="str">
            <v>0996723723_0984275807</v>
          </cell>
          <cell r="AA1760">
            <v>44923</v>
          </cell>
          <cell r="AD1760">
            <v>1</v>
          </cell>
          <cell r="AE1760">
            <v>1</v>
          </cell>
          <cell r="AH1760" t="str">
            <v> </v>
          </cell>
          <cell r="AI1760" t="str">
            <v>DESPACHO</v>
          </cell>
          <cell r="AJ1760" t="str">
            <v>Normal</v>
          </cell>
          <cell r="AL1760" t="str">
            <v>NO</v>
          </cell>
          <cell r="AN1760" t="str">
            <v>CSS</v>
          </cell>
          <cell r="AP1760">
            <v>44923</v>
          </cell>
          <cell r="AR1760" t="str">
            <v>MOVISTAR_2022-12927</v>
          </cell>
          <cell r="AS1760">
            <v>325173</v>
          </cell>
          <cell r="AT1760" t="str">
            <v>D40</v>
          </cell>
          <cell r="AU1760" t="str">
            <v>DIRECTO</v>
          </cell>
          <cell r="AV1760">
            <v>347</v>
          </cell>
          <cell r="AX1760" t="str">
            <v>EN_TRANSITO</v>
          </cell>
          <cell r="AY1760" t="str">
            <v>HALFSIM MOVISTAR: 300 und / LTE MOTO E32 PLATA: 3 und / LTE NOKIA G21 AZUL: 4 und / LTE SAMSUNG A03 AZUL: 4 und / LTE SAMSUNG A03 CORE COBRE: 3 und / LTE SAMSUNG A03 NEGRO: 3 und / LTE SAMSUNG A23 BLANCO: 3 und / LTE SAMSUNG A23 NEGRO: 5 und / LTE SAMSUNG A53 5G NEGRO + SAMSUNG GALAXY FIT2: 3 und / LTE XIAOMI REDMI NOTE 11 AZUL: 16 und / LTE XIAOMI REDMI NOTE 11S AZUL: 3 und</v>
          </cell>
          <cell r="AZ1760" t="str">
            <v>SIMCARD / TERMINAL / TERMINAL ACCESORIO</v>
          </cell>
          <cell r="BA1760" t="str">
            <v/>
          </cell>
        </row>
        <row r="1761">
          <cell r="A1761" t="str">
            <v>2022-12928</v>
          </cell>
          <cell r="B1761" t="str">
            <v>MOVISTAR</v>
          </cell>
          <cell r="C1761">
            <v>44923</v>
          </cell>
          <cell r="D1761" t="str">
            <v>FLEXNET ECUADOR - MOVISTAR</v>
          </cell>
          <cell r="E1761" t="str">
            <v>CALLE 28 DE JUNIO S/N Y GARCIA MORENO ENTRADA LLANO GRANDE</v>
          </cell>
          <cell r="H1761" t="str">
            <v>170208</v>
          </cell>
          <cell r="I1761" t="str">
            <v>QUITO</v>
          </cell>
          <cell r="J1761" t="str">
            <v>PICHINCHA</v>
          </cell>
          <cell r="K1761" t="str">
            <v>DELIVERY EXPRESS GUAYAQUIL_CARLOS FRANCO_ERIKA GOMÉZ_IAN RIVERA</v>
          </cell>
          <cell r="L1761" t="str">
            <v>CC SAN MARINO SHOPPING PB LOCAL 1 NO 23 AV FRANCISCO DE ORELLANA SN Y AV PLAZA DANIN</v>
          </cell>
          <cell r="O1761" t="str">
            <v>GUAYAQUIL</v>
          </cell>
          <cell r="P1761" t="str">
            <v>GUAYAQUIL</v>
          </cell>
          <cell r="Q1761" t="str">
            <v>GUAYAS</v>
          </cell>
          <cell r="R1761" t="str">
            <v>2022-12928</v>
          </cell>
          <cell r="W1761" t="str">
            <v>0</v>
          </cell>
          <cell r="X1761" t="str">
            <v>925614026_0918395781_0920349156</v>
          </cell>
          <cell r="AA1761">
            <v>44923</v>
          </cell>
          <cell r="AD1761">
            <v>1</v>
          </cell>
          <cell r="AE1761">
            <v>1</v>
          </cell>
          <cell r="AH1761" t="str">
            <v> </v>
          </cell>
          <cell r="AI1761" t="str">
            <v>DESPACHO</v>
          </cell>
          <cell r="AJ1761" t="str">
            <v>Normal</v>
          </cell>
          <cell r="AL1761" t="str">
            <v>NO</v>
          </cell>
          <cell r="AN1761" t="str">
            <v>VU1</v>
          </cell>
          <cell r="AP1761">
            <v>44923</v>
          </cell>
          <cell r="AR1761" t="str">
            <v>MOVISTAR_2022-12928</v>
          </cell>
          <cell r="AS1761">
            <v>325199</v>
          </cell>
          <cell r="AT1761" t="str">
            <v>D40</v>
          </cell>
          <cell r="AU1761" t="str">
            <v>DIRECTO</v>
          </cell>
          <cell r="AV1761">
            <v>11</v>
          </cell>
          <cell r="AX1761" t="str">
            <v>EN_TRANSITO</v>
          </cell>
          <cell r="AY1761" t="str">
            <v>LTE NOKIA G21 AZUL: 4 und / LTE SAMSUNG A53 NEGRO + KLIPXTREME SPEAKER: 4 und / LTE XIAOMI REDMI NOTE 11S AZUL: 3 und</v>
          </cell>
          <cell r="AZ1761" t="str">
            <v>TERMINAL / TERMINAL ACCESORIO</v>
          </cell>
          <cell r="BA1761" t="str">
            <v/>
          </cell>
        </row>
        <row r="1762">
          <cell r="A1762" t="str">
            <v>2022-12931</v>
          </cell>
          <cell r="B1762" t="str">
            <v>MOVISTAR</v>
          </cell>
          <cell r="C1762">
            <v>44923</v>
          </cell>
          <cell r="D1762" t="str">
            <v>FLEXNET ECUADOR - MOVISTAR</v>
          </cell>
          <cell r="E1762" t="str">
            <v>CALLE 28 DE JUNIO S/N Y GARCIA MORENO ENTRADA LLANO GRANDE</v>
          </cell>
          <cell r="H1762" t="str">
            <v>170208</v>
          </cell>
          <cell r="I1762" t="str">
            <v>QUITO</v>
          </cell>
          <cell r="J1762" t="str">
            <v>PICHINCHA</v>
          </cell>
          <cell r="K1762" t="str">
            <v>PDV IBS CC PASEO SHOPPING AMBATO_JOSE LUIS CORAL MOLINA</v>
          </cell>
          <cell r="L1762" t="str">
            <v>AV. MANUELITA SAENZ Y CALLE PIO BAROJA NESSI, CC. PASEO SHOPPING, PISO 2, LOCAL 103 MOVISTAR</v>
          </cell>
          <cell r="O1762" t="str">
            <v>AMBATO</v>
          </cell>
          <cell r="P1762" t="str">
            <v>AMBATO</v>
          </cell>
          <cell r="Q1762" t="str">
            <v>TUNGURAHUA</v>
          </cell>
          <cell r="R1762" t="str">
            <v>2022-12931</v>
          </cell>
          <cell r="W1762" t="str">
            <v>1792209242001</v>
          </cell>
          <cell r="X1762" t="str">
            <v>0980508973</v>
          </cell>
          <cell r="AA1762">
            <v>44923</v>
          </cell>
          <cell r="AD1762">
            <v>1</v>
          </cell>
          <cell r="AE1762">
            <v>1</v>
          </cell>
          <cell r="AH1762" t="str">
            <v>FRENTE A LIBRERÍA ESPAÑOLA</v>
          </cell>
          <cell r="AI1762" t="str">
            <v>DESPACHO</v>
          </cell>
          <cell r="AJ1762" t="str">
            <v>Normal</v>
          </cell>
          <cell r="AL1762" t="str">
            <v>NO</v>
          </cell>
          <cell r="AN1762" t="str">
            <v>IBSINDAMBPDV12938</v>
          </cell>
          <cell r="AP1762">
            <v>44923</v>
          </cell>
          <cell r="AR1762" t="str">
            <v>MOVISTAR_2022-12931</v>
          </cell>
          <cell r="AS1762">
            <v>325201</v>
          </cell>
          <cell r="AT1762" t="str">
            <v>D40</v>
          </cell>
          <cell r="AU1762" t="str">
            <v>INDIRECTO</v>
          </cell>
          <cell r="AV1762">
            <v>3</v>
          </cell>
          <cell r="AX1762" t="str">
            <v>EN_TRANSITO</v>
          </cell>
          <cell r="AY1762" t="str">
            <v>LTE XIAOMI REDMI NOTE 11S AZUL: 3 und</v>
          </cell>
          <cell r="AZ1762" t="str">
            <v>TERMINAL</v>
          </cell>
          <cell r="BA1762" t="str">
            <v/>
          </cell>
        </row>
        <row r="1763">
          <cell r="A1763" t="str">
            <v>2022-12932</v>
          </cell>
          <cell r="B1763" t="str">
            <v>MOVISTAR</v>
          </cell>
          <cell r="C1763">
            <v>44923</v>
          </cell>
          <cell r="D1763" t="str">
            <v>FLEXNET ECUADOR - MOVISTAR</v>
          </cell>
          <cell r="E1763" t="str">
            <v>CALLE 28 DE JUNIO S/N Y GARCIA MORENO ENTRADA LLANO GRANDE</v>
          </cell>
          <cell r="H1763" t="str">
            <v>170208</v>
          </cell>
          <cell r="I1763" t="str">
            <v>QUITO</v>
          </cell>
          <cell r="J1763" t="str">
            <v>PICHINCHA</v>
          </cell>
          <cell r="K1763" t="str">
            <v>IBS CALL CENTER UIO_JOSE LUIS CORAL MOLINA</v>
          </cell>
          <cell r="L1763" t="str">
            <v>JOSE ARIZAGA E337 Y JORGE DROM ED ARISTO PLAZA PISO 8 OF 84 MATRIZ IBS</v>
          </cell>
          <cell r="O1763" t="str">
            <v>QUITO</v>
          </cell>
          <cell r="P1763" t="str">
            <v>QUITO</v>
          </cell>
          <cell r="Q1763" t="str">
            <v>PICHINCHA</v>
          </cell>
          <cell r="R1763" t="str">
            <v>2022-12932</v>
          </cell>
          <cell r="W1763" t="str">
            <v>1792209242001</v>
          </cell>
          <cell r="X1763" t="str">
            <v>980508973</v>
          </cell>
          <cell r="AA1763">
            <v>44923</v>
          </cell>
          <cell r="AD1763">
            <v>1</v>
          </cell>
          <cell r="AE1763">
            <v>1</v>
          </cell>
          <cell r="AH1763" t="str">
            <v> </v>
          </cell>
          <cell r="AI1763" t="str">
            <v>DESPACHO</v>
          </cell>
          <cell r="AJ1763" t="str">
            <v>Normal</v>
          </cell>
          <cell r="AL1763" t="str">
            <v>NO</v>
          </cell>
          <cell r="AN1763" t="str">
            <v>IBSINDQUIIBS9938</v>
          </cell>
          <cell r="AP1763">
            <v>44923</v>
          </cell>
          <cell r="AR1763" t="str">
            <v>MOVISTAR_2022-12932</v>
          </cell>
          <cell r="AS1763">
            <v>325200</v>
          </cell>
          <cell r="AT1763" t="str">
            <v>D40</v>
          </cell>
          <cell r="AU1763" t="str">
            <v>INDIRECTO</v>
          </cell>
          <cell r="AV1763">
            <v>200</v>
          </cell>
          <cell r="AX1763" t="str">
            <v>HABILITADO RUTEO</v>
          </cell>
          <cell r="AY1763" t="str">
            <v>HALFSIM MOVISTAR: 200 und</v>
          </cell>
          <cell r="AZ1763" t="str">
            <v>SIMCARD</v>
          </cell>
          <cell r="BA1763" t="str">
            <v/>
          </cell>
        </row>
        <row r="1764">
          <cell r="A1764" t="str">
            <v>2022-12935</v>
          </cell>
          <cell r="B1764" t="str">
            <v>MOVISTAR</v>
          </cell>
          <cell r="C1764">
            <v>44923</v>
          </cell>
          <cell r="D1764" t="str">
            <v>FLEXNET ECUADOR - MOVISTAR</v>
          </cell>
          <cell r="E1764" t="str">
            <v>CALLE 28 DE JUNIO S/N Y GARCIA MORENO ENTRADA LLANO GRANDE</v>
          </cell>
          <cell r="H1764" t="str">
            <v>170208</v>
          </cell>
          <cell r="I1764" t="str">
            <v>QUITO</v>
          </cell>
          <cell r="J1764" t="str">
            <v>PICHINCHA</v>
          </cell>
          <cell r="K1764" t="str">
            <v>SYLVAIN GALLEA_SYLVAIN GALLEA</v>
          </cell>
          <cell r="L1764" t="str">
            <v>FINLANDIA N35-06 Y SUECIA</v>
          </cell>
          <cell r="O1764" t="str">
            <v>QUITO</v>
          </cell>
          <cell r="P1764" t="str">
            <v>QUITO</v>
          </cell>
          <cell r="Q1764" t="str">
            <v>PICHINCHA</v>
          </cell>
          <cell r="R1764" t="str">
            <v>2022-12935</v>
          </cell>
          <cell r="W1764" t="str">
            <v>0190363112001</v>
          </cell>
          <cell r="X1764" t="str">
            <v>0980853330</v>
          </cell>
          <cell r="AA1764">
            <v>44923</v>
          </cell>
          <cell r="AD1764">
            <v>1</v>
          </cell>
          <cell r="AE1764">
            <v>1</v>
          </cell>
          <cell r="AH1764" t="str">
            <v/>
          </cell>
          <cell r="AI1764" t="str">
            <v>DESPACHO</v>
          </cell>
          <cell r="AJ1764" t="str">
            <v>Normal</v>
          </cell>
          <cell r="AL1764" t="str">
            <v>NO</v>
          </cell>
          <cell r="AN1764" t="str">
            <v/>
          </cell>
          <cell r="AP1764">
            <v>44923</v>
          </cell>
          <cell r="AR1764" t="str">
            <v>MOVISTAR_2022-12935</v>
          </cell>
          <cell r="AS1764">
            <v>325318</v>
          </cell>
          <cell r="AT1764" t="str">
            <v>D40</v>
          </cell>
          <cell r="AU1764" t="str">
            <v>DIRECTO</v>
          </cell>
          <cell r="AV1764">
            <v>1</v>
          </cell>
          <cell r="AX1764" t="str">
            <v>HABILITADO RUTEO</v>
          </cell>
          <cell r="AY1764" t="str">
            <v>GPS GV300W STANDARD: 1 und</v>
          </cell>
          <cell r="AZ1764" t="str">
            <v>ACCESORIO</v>
          </cell>
          <cell r="BA1764" t="str">
            <v/>
          </cell>
        </row>
        <row r="1765">
          <cell r="A1765" t="str">
            <v>TRASP22-0111</v>
          </cell>
          <cell r="B1765" t="str">
            <v>MOVISTAR</v>
          </cell>
          <cell r="C1765">
            <v>44923</v>
          </cell>
          <cell r="D1765" t="str">
            <v>FLEXNET ECUADOR - MOVISTAR</v>
          </cell>
          <cell r="E1765" t="str">
            <v>CALLE 28 DE JUNIO S/N Y GARCIA MORENO ENTRADA LLANO GRANDE</v>
          </cell>
          <cell r="H1765" t="str">
            <v>170208</v>
          </cell>
          <cell r="I1765" t="str">
            <v>QUITO</v>
          </cell>
          <cell r="J1765" t="str">
            <v>PICHINCHA</v>
          </cell>
          <cell r="R1765" t="str">
            <v>TRASP22-0111</v>
          </cell>
          <cell r="AA1765">
            <v>44923</v>
          </cell>
          <cell r="AD1765">
            <v>1</v>
          </cell>
          <cell r="AE1765">
            <v>1</v>
          </cell>
          <cell r="AH1765" t="str">
            <v/>
          </cell>
          <cell r="AI1765" t="str">
            <v>DESPACHO</v>
          </cell>
          <cell r="AJ1765" t="str">
            <v>Normal</v>
          </cell>
          <cell r="AL1765" t="str">
            <v>NO</v>
          </cell>
          <cell r="AP1765">
            <v>44923</v>
          </cell>
          <cell r="AR1765" t="str">
            <v>MOVISTAR_TRASP22-0111</v>
          </cell>
          <cell r="AS1765">
            <v>325129</v>
          </cell>
          <cell r="AT1765" t="str">
            <v>D40</v>
          </cell>
          <cell r="AU1765" t="str">
            <v>TRASP</v>
          </cell>
          <cell r="AV1765">
            <v>10000</v>
          </cell>
          <cell r="AX1765" t="e">
            <v>#N/A</v>
          </cell>
          <cell r="AY1765" t="str">
            <v>USIM MULTISIM MAXIPLUS: 10000 und</v>
          </cell>
          <cell r="AZ1765" t="str">
            <v>SIMCARD</v>
          </cell>
          <cell r="BA1765" t="str">
            <v/>
          </cell>
        </row>
        <row r="1766">
          <cell r="A1766" t="str">
            <v>2022-12750</v>
          </cell>
          <cell r="B1766" t="str">
            <v>TUENTI</v>
          </cell>
          <cell r="C1766">
            <v>44917</v>
          </cell>
          <cell r="D1766" t="str">
            <v>FLEXNET ECUADOR - TUENTI</v>
          </cell>
          <cell r="E1766" t="str">
            <v>CALLE 28 DE JUNIO S/N Y GARCIA MORENO ENTRADA LLANO GRANDE</v>
          </cell>
          <cell r="H1766" t="str">
            <v>170208</v>
          </cell>
          <cell r="I1766" t="str">
            <v>QUITO</v>
          </cell>
          <cell r="J1766" t="str">
            <v>PICHINCHA</v>
          </cell>
          <cell r="K1766" t="str">
            <v>DISTRIMARKET TUENTI GUAYAQUIL_DIEXY ALEXANDRA ALMEIDA GUZMAN</v>
          </cell>
          <cell r="L1766" t="str">
            <v>SAUCES 6 MZ 259 V 16</v>
          </cell>
          <cell r="O1766" t="str">
            <v>GUAYAQUIL</v>
          </cell>
          <cell r="P1766" t="str">
            <v>GUAYAQUIL</v>
          </cell>
          <cell r="Q1766" t="str">
            <v>GUAYAS</v>
          </cell>
          <cell r="R1766" t="str">
            <v>2022-12750</v>
          </cell>
          <cell r="W1766" t="str">
            <v>1709422552</v>
          </cell>
          <cell r="X1766" t="str">
            <v>0987001456</v>
          </cell>
          <cell r="AA1766">
            <v>44917</v>
          </cell>
          <cell r="AD1766">
            <v>1</v>
          </cell>
          <cell r="AE1766">
            <v>1</v>
          </cell>
          <cell r="AH1766" t="str">
            <v>0</v>
          </cell>
          <cell r="AI1766" t="str">
            <v>DESPACHO</v>
          </cell>
          <cell r="AJ1766" t="str">
            <v>Normal</v>
          </cell>
          <cell r="AL1766" t="str">
            <v>NO</v>
          </cell>
          <cell r="AN1766" t="str">
            <v>DISINDGUADIS16218</v>
          </cell>
          <cell r="AP1766">
            <v>44917</v>
          </cell>
          <cell r="AR1766" t="str">
            <v>TUENTI_2022-12750</v>
          </cell>
          <cell r="AS1766">
            <v>323653</v>
          </cell>
          <cell r="AT1766" t="str">
            <v>D40</v>
          </cell>
          <cell r="AU1766" t="str">
            <v>INDIRECTO</v>
          </cell>
          <cell r="AV1766">
            <v>350</v>
          </cell>
          <cell r="AX1766" t="str">
            <v>ENTREGADO</v>
          </cell>
          <cell r="AY1766" t="str">
            <v>HALFSIM TUENTI PREPAGO NUMERADA $4: 300 und / HALFSIM TUENTI PREPAGO NUMERADA $7: 50 und</v>
          </cell>
          <cell r="AZ1766" t="str">
            <v>SIMCARD</v>
          </cell>
          <cell r="BA1766" t="str">
            <v/>
          </cell>
        </row>
        <row r="1767">
          <cell r="A1767" t="str">
            <v>2022-12751</v>
          </cell>
          <cell r="B1767" t="str">
            <v>TUENTI</v>
          </cell>
          <cell r="C1767">
            <v>44917</v>
          </cell>
          <cell r="D1767" t="str">
            <v>FLEXNET ECUADOR - TUENTI</v>
          </cell>
          <cell r="E1767" t="str">
            <v>CALLE 28 DE JUNIO S/N Y GARCIA MORENO ENTRADA LLANO GRANDE</v>
          </cell>
          <cell r="H1767" t="str">
            <v>170208</v>
          </cell>
          <cell r="I1767" t="str">
            <v>QUITO</v>
          </cell>
          <cell r="J1767" t="str">
            <v>PICHINCHA</v>
          </cell>
          <cell r="K1767" t="str">
            <v>M&amp;M TUENTI LATACUNGA_DIXON GARCIA</v>
          </cell>
          <cell r="L1767" t="str">
            <v> CALLE SÁNCHEZ DE ORELLANA Y GUAYAQUIL</v>
          </cell>
          <cell r="O1767" t="str">
            <v>LATACUNGA</v>
          </cell>
          <cell r="P1767" t="str">
            <v>LATACUNGA</v>
          </cell>
          <cell r="Q1767" t="str">
            <v>COTOPAXI</v>
          </cell>
          <cell r="R1767" t="str">
            <v>2022-12751</v>
          </cell>
          <cell r="W1767" t="str">
            <v>1792141850001</v>
          </cell>
          <cell r="X1767" t="str">
            <v>978990995</v>
          </cell>
          <cell r="AA1767">
            <v>44917</v>
          </cell>
          <cell r="AD1767">
            <v>1</v>
          </cell>
          <cell r="AE1767">
            <v>1</v>
          </cell>
          <cell r="AH1767" t="str">
            <v> </v>
          </cell>
          <cell r="AI1767" t="str">
            <v>DESPACHO</v>
          </cell>
          <cell r="AJ1767" t="str">
            <v>Normal</v>
          </cell>
          <cell r="AL1767" t="str">
            <v>NO</v>
          </cell>
          <cell r="AN1767" t="str">
            <v>DISINDLATMMT11844</v>
          </cell>
          <cell r="AP1767">
            <v>44917</v>
          </cell>
          <cell r="AR1767" t="str">
            <v>TUENTI_2022-12751</v>
          </cell>
          <cell r="AS1767">
            <v>323652</v>
          </cell>
          <cell r="AT1767" t="str">
            <v>D40</v>
          </cell>
          <cell r="AU1767" t="str">
            <v>INDIRECTO</v>
          </cell>
          <cell r="AV1767">
            <v>300</v>
          </cell>
          <cell r="AX1767" t="str">
            <v>ENTREGADO</v>
          </cell>
          <cell r="AY1767" t="str">
            <v>HALFSIM TUENTI PREPAGO PORTABILIDAD: 300 und</v>
          </cell>
          <cell r="AZ1767" t="str">
            <v>SIMCARD</v>
          </cell>
          <cell r="BA1767" t="str">
            <v/>
          </cell>
        </row>
        <row r="1768">
          <cell r="A1768" t="str">
            <v>2022-12752</v>
          </cell>
          <cell r="B1768" t="str">
            <v>TUENTI</v>
          </cell>
          <cell r="C1768">
            <v>44917</v>
          </cell>
          <cell r="D1768" t="str">
            <v>FLEXNET ECUADOR - TUENTI</v>
          </cell>
          <cell r="E1768" t="str">
            <v>CALLE 28 DE JUNIO S/N Y GARCIA MORENO ENTRADA LLANO GRANDE</v>
          </cell>
          <cell r="H1768" t="str">
            <v>170208</v>
          </cell>
          <cell r="I1768" t="str">
            <v>QUITO</v>
          </cell>
          <cell r="J1768" t="str">
            <v>PICHINCHA</v>
          </cell>
          <cell r="K1768" t="str">
            <v>UIO CASA TUENTI_VERONICA CHIRAN</v>
          </cell>
          <cell r="L1768" t="str">
            <v>PASAJE EL JARDIN 168 Y AVENIDA 6 DE DICIEMBRE, ED. CENTURY PLAZA I, OFICINA 19</v>
          </cell>
          <cell r="O1768" t="str">
            <v>QUITO</v>
          </cell>
          <cell r="P1768" t="str">
            <v>QUITO</v>
          </cell>
          <cell r="Q1768" t="str">
            <v>PICHINCHA</v>
          </cell>
          <cell r="R1768" t="str">
            <v>2022-12752</v>
          </cell>
          <cell r="W1768" t="str">
            <v>1792141850001</v>
          </cell>
          <cell r="X1768" t="str">
            <v>984312183</v>
          </cell>
          <cell r="AA1768">
            <v>44917</v>
          </cell>
          <cell r="AD1768">
            <v>1</v>
          </cell>
          <cell r="AE1768">
            <v>1</v>
          </cell>
          <cell r="AH1768" t="str">
            <v> </v>
          </cell>
          <cell r="AI1768" t="str">
            <v>DESPACHO</v>
          </cell>
          <cell r="AJ1768" t="str">
            <v>Normal</v>
          </cell>
          <cell r="AL1768" t="str">
            <v>NO</v>
          </cell>
          <cell r="AN1768" t="str">
            <v>DISINDQUIUIO2978</v>
          </cell>
          <cell r="AP1768">
            <v>44917</v>
          </cell>
          <cell r="AR1768" t="str">
            <v>TUENTI_2022-12752</v>
          </cell>
          <cell r="AS1768">
            <v>323654</v>
          </cell>
          <cell r="AT1768" t="str">
            <v>D40</v>
          </cell>
          <cell r="AU1768" t="str">
            <v>INDIRECTO</v>
          </cell>
          <cell r="AV1768">
            <v>500</v>
          </cell>
          <cell r="AX1768" t="str">
            <v>ENTREGADO</v>
          </cell>
          <cell r="AY1768" t="str">
            <v>HALFSIM TUENTI PREPAGO PORTABILIDAD: 500 und</v>
          </cell>
          <cell r="AZ1768" t="str">
            <v>SIMCARD</v>
          </cell>
          <cell r="BA1768" t="str">
            <v/>
          </cell>
        </row>
        <row r="1769">
          <cell r="A1769" t="str">
            <v>2022-12785</v>
          </cell>
          <cell r="B1769" t="str">
            <v>TUENTI</v>
          </cell>
          <cell r="C1769">
            <v>44917</v>
          </cell>
          <cell r="D1769" t="str">
            <v>FLEXNET ECUADOR - TUENTI</v>
          </cell>
          <cell r="E1769" t="str">
            <v>CALLE 28 DE JUNIO S/N Y GARCIA MORENO ENTRADA LLANO GRANDE</v>
          </cell>
          <cell r="H1769" t="str">
            <v>170208</v>
          </cell>
          <cell r="I1769" t="str">
            <v>QUITO</v>
          </cell>
          <cell r="J1769" t="str">
            <v>PICHINCHA</v>
          </cell>
          <cell r="K1769" t="str">
            <v>MAURICIO GUERRERO TUENTI SANTO DOMINGO_EDUARDO LUIS SILVA IVARRA</v>
          </cell>
          <cell r="L1769" t="str">
            <v>CALLE GUAYAQUIL, ENTRE RIO SOLAYA Y CUICOCHA</v>
          </cell>
          <cell r="O1769" t="str">
            <v>SANTO DOMINGO DE LOS TSACHILAS</v>
          </cell>
          <cell r="P1769" t="str">
            <v>SANTO DOMINGO DE LOS TSACHILAS</v>
          </cell>
          <cell r="Q1769" t="str">
            <v>SANTO DOMINGO DE LOS TSACHILAS</v>
          </cell>
          <cell r="R1769" t="str">
            <v>2022-12785</v>
          </cell>
          <cell r="W1769" t="str">
            <v>1719571208</v>
          </cell>
          <cell r="X1769" t="str">
            <v>998999242</v>
          </cell>
          <cell r="AA1769">
            <v>44917</v>
          </cell>
          <cell r="AD1769">
            <v>1</v>
          </cell>
          <cell r="AE1769">
            <v>1</v>
          </cell>
          <cell r="AH1769" t="str">
            <v>0</v>
          </cell>
          <cell r="AI1769" t="str">
            <v>DESPACHO</v>
          </cell>
          <cell r="AJ1769" t="str">
            <v>Normal</v>
          </cell>
          <cell r="AL1769" t="str">
            <v>NO</v>
          </cell>
          <cell r="AN1769" t="str">
            <v>MAUZONSANMAU16328</v>
          </cell>
          <cell r="AP1769">
            <v>44917</v>
          </cell>
          <cell r="AR1769" t="str">
            <v>TUENTI_2022-12785</v>
          </cell>
          <cell r="AS1769">
            <v>323735</v>
          </cell>
          <cell r="AT1769" t="str">
            <v>D40</v>
          </cell>
          <cell r="AU1769" t="str">
            <v>INDIRECTO</v>
          </cell>
          <cell r="AV1769">
            <v>200</v>
          </cell>
          <cell r="AX1769" t="str">
            <v>ENTREGADO</v>
          </cell>
          <cell r="AY1769" t="str">
            <v>HALFSIM TUENTI PREPAGO NUMERADA $4: 200 und</v>
          </cell>
          <cell r="AZ1769" t="str">
            <v>SIMCARD</v>
          </cell>
          <cell r="BA1769" t="str">
            <v/>
          </cell>
        </row>
        <row r="1770">
          <cell r="A1770" t="str">
            <v>2022-12786</v>
          </cell>
          <cell r="B1770" t="str">
            <v>TUENTI</v>
          </cell>
          <cell r="C1770">
            <v>44917</v>
          </cell>
          <cell r="D1770" t="str">
            <v>FLEXNET ECUADOR - TUENTI</v>
          </cell>
          <cell r="E1770" t="str">
            <v>CALLE 28 DE JUNIO S/N Y GARCIA MORENO ENTRADA LLANO GRANDE</v>
          </cell>
          <cell r="H1770" t="str">
            <v>170208</v>
          </cell>
          <cell r="I1770" t="str">
            <v>QUITO</v>
          </cell>
          <cell r="J1770" t="str">
            <v>PICHINCHA</v>
          </cell>
          <cell r="K1770" t="str">
            <v>AGILCOM UIO_AZUCENA LOPEZ</v>
          </cell>
          <cell r="L1770" t="str">
            <v>CALLE JUAN MONTALVO S2-60 Y OSWALDO GUAYASAMIN FRENTE A LA FARMACIA CRUZ CRUZ</v>
          </cell>
          <cell r="O1770" t="str">
            <v>QUITO</v>
          </cell>
          <cell r="P1770" t="str">
            <v>QUITO</v>
          </cell>
          <cell r="Q1770" t="str">
            <v>PICHINCHA</v>
          </cell>
          <cell r="R1770" t="str">
            <v>2022-12786</v>
          </cell>
          <cell r="W1770" t="str">
            <v>1713470456001</v>
          </cell>
          <cell r="X1770" t="str">
            <v>995450250</v>
          </cell>
          <cell r="AA1770">
            <v>44917</v>
          </cell>
          <cell r="AD1770">
            <v>1</v>
          </cell>
          <cell r="AE1770">
            <v>1</v>
          </cell>
          <cell r="AH1770" t="str">
            <v>JUNTO A LA FRUTERIA TUMBACO</v>
          </cell>
          <cell r="AI1770" t="str">
            <v>DESPACHO</v>
          </cell>
          <cell r="AJ1770" t="str">
            <v>Normal</v>
          </cell>
          <cell r="AL1770" t="str">
            <v>NO</v>
          </cell>
          <cell r="AN1770" t="str">
            <v>AGIINDQUIAGI10560</v>
          </cell>
          <cell r="AP1770">
            <v>44917</v>
          </cell>
          <cell r="AR1770" t="str">
            <v>TUENTI_2022-12786</v>
          </cell>
          <cell r="AS1770">
            <v>323734</v>
          </cell>
          <cell r="AT1770" t="str">
            <v>D40</v>
          </cell>
          <cell r="AU1770" t="str">
            <v>INDIRECTO</v>
          </cell>
          <cell r="AV1770">
            <v>700</v>
          </cell>
          <cell r="AX1770" t="str">
            <v>ENTREGADO</v>
          </cell>
          <cell r="AY1770" t="str">
            <v>HALFSIM TUENTI PREPAGO NUMERADA $4: 350 und / HALFSIM TUENTI PREPAGO NUMERADA $7: 200 und / HALFSIM TUENTI PREPAGO PORTABILIDAD: 150 und</v>
          </cell>
          <cell r="AZ1770" t="str">
            <v>SIMCARD</v>
          </cell>
          <cell r="BA1770" t="str">
            <v/>
          </cell>
        </row>
        <row r="1771">
          <cell r="A1771" t="str">
            <v>2022-12787</v>
          </cell>
          <cell r="B1771" t="str">
            <v>TUENTI</v>
          </cell>
          <cell r="C1771">
            <v>44917</v>
          </cell>
          <cell r="D1771" t="str">
            <v>FLEXNET ECUADOR - TUENTI</v>
          </cell>
          <cell r="E1771" t="str">
            <v>CALLE 28 DE JUNIO S/N Y GARCIA MORENO ENTRADA LLANO GRANDE</v>
          </cell>
          <cell r="H1771" t="str">
            <v>170208</v>
          </cell>
          <cell r="I1771" t="str">
            <v>QUITO</v>
          </cell>
          <cell r="J1771" t="str">
            <v>PICHINCHA</v>
          </cell>
          <cell r="K1771" t="str">
            <v>MAURICIO GUERRERO TUENTI ESMERALDAS_EDUARDO LUIS SILVA IVARRA</v>
          </cell>
          <cell r="L1771" t="str">
            <v>CALLE GUAYAQUIL, ENTRE RIO SOLAYA Y CUICOCHA</v>
          </cell>
          <cell r="O1771" t="str">
            <v>SANTO DOMINGO DE LOS TSACHILAS</v>
          </cell>
          <cell r="P1771" t="str">
            <v>SANTO DOMINGO DE LOS TSACHILAS</v>
          </cell>
          <cell r="Q1771" t="str">
            <v>SANTO DOMINGO DE LOS TSACHILAS</v>
          </cell>
          <cell r="R1771" t="str">
            <v>2022-12787</v>
          </cell>
          <cell r="W1771" t="str">
            <v>1719571208</v>
          </cell>
          <cell r="X1771" t="str">
            <v>998999242</v>
          </cell>
          <cell r="AA1771">
            <v>44917</v>
          </cell>
          <cell r="AD1771">
            <v>1</v>
          </cell>
          <cell r="AE1771">
            <v>1</v>
          </cell>
          <cell r="AH1771" t="str">
            <v>0</v>
          </cell>
          <cell r="AI1771" t="str">
            <v>DESPACHO</v>
          </cell>
          <cell r="AJ1771" t="str">
            <v>Normal</v>
          </cell>
          <cell r="AL1771" t="str">
            <v>NO</v>
          </cell>
          <cell r="AN1771" t="str">
            <v>MAUZONSANMAU16330</v>
          </cell>
          <cell r="AP1771">
            <v>44917</v>
          </cell>
          <cell r="AR1771" t="str">
            <v>TUENTI_2022-12787</v>
          </cell>
          <cell r="AS1771">
            <v>323737</v>
          </cell>
          <cell r="AT1771" t="str">
            <v>D40</v>
          </cell>
          <cell r="AU1771" t="str">
            <v>INDIRECTO</v>
          </cell>
          <cell r="AV1771">
            <v>200</v>
          </cell>
          <cell r="AX1771" t="str">
            <v>ENTREGADO</v>
          </cell>
          <cell r="AY1771" t="str">
            <v>HALFSIM TUENTI PREPAGO NUMERADA $4: 200 und</v>
          </cell>
          <cell r="AZ1771" t="str">
            <v>SIMCARD</v>
          </cell>
          <cell r="BA1771" t="str">
            <v/>
          </cell>
        </row>
        <row r="1772">
          <cell r="A1772" t="str">
            <v>2022-12788</v>
          </cell>
          <cell r="B1772" t="str">
            <v>TUENTI</v>
          </cell>
          <cell r="C1772">
            <v>44917</v>
          </cell>
          <cell r="D1772" t="str">
            <v>FLEXNET ECUADOR - TUENTI</v>
          </cell>
          <cell r="E1772" t="str">
            <v>CALLE 28 DE JUNIO S/N Y GARCIA MORENO ENTRADA LLANO GRANDE</v>
          </cell>
          <cell r="H1772" t="str">
            <v>170208</v>
          </cell>
          <cell r="I1772" t="str">
            <v>QUITO</v>
          </cell>
          <cell r="J1772" t="str">
            <v>PICHINCHA</v>
          </cell>
          <cell r="K1772" t="str">
            <v>EMPRESA DE DESARROLLO TECNOLOGICO PRILANTEC CTA. LTDA_OSCAR COELLO</v>
          </cell>
          <cell r="L1772" t="str">
            <v>AV GENERAL ENRIQUEZ Y VENEZUELA ESQUINA # 3148.</v>
          </cell>
          <cell r="O1772" t="str">
            <v>QUITO</v>
          </cell>
          <cell r="P1772" t="str">
            <v>QUITO</v>
          </cell>
          <cell r="Q1772" t="str">
            <v>PICHINCHA</v>
          </cell>
          <cell r="R1772" t="str">
            <v>2022-12788</v>
          </cell>
          <cell r="W1772" t="str">
            <v>1792412501001</v>
          </cell>
          <cell r="X1772" t="str">
            <v>992591515</v>
          </cell>
          <cell r="AA1772">
            <v>44917</v>
          </cell>
          <cell r="AD1772">
            <v>1</v>
          </cell>
          <cell r="AE1772">
            <v>1</v>
          </cell>
          <cell r="AH1772" t="str">
            <v> </v>
          </cell>
          <cell r="AI1772" t="str">
            <v>DESPACHO</v>
          </cell>
          <cell r="AJ1772" t="str">
            <v>Normal</v>
          </cell>
          <cell r="AL1772" t="str">
            <v>NO</v>
          </cell>
          <cell r="AN1772" t="str">
            <v>PRIINDQUIEMP0368</v>
          </cell>
          <cell r="AP1772">
            <v>44917</v>
          </cell>
          <cell r="AR1772" t="str">
            <v>TUENTI_2022-12788</v>
          </cell>
          <cell r="AS1772">
            <v>323736</v>
          </cell>
          <cell r="AT1772" t="str">
            <v>D40</v>
          </cell>
          <cell r="AU1772" t="str">
            <v>INDIRECTO</v>
          </cell>
          <cell r="AV1772">
            <v>700</v>
          </cell>
          <cell r="AX1772" t="str">
            <v>ENTREGADO</v>
          </cell>
          <cell r="AY1772" t="str">
            <v>HALFSIM TUENTI PREPAGO NUMERADA $4: 100 und / HALFSIM TUENTI PREPAGO NUMERADA $7: 100 und / HALFSIM TUENTI PREPAGO PORTABILIDAD: 500 und</v>
          </cell>
          <cell r="AZ1772" t="str">
            <v>SIMCARD</v>
          </cell>
          <cell r="BA1772" t="str">
            <v/>
          </cell>
        </row>
        <row r="1773">
          <cell r="A1773" t="str">
            <v>2022-12876</v>
          </cell>
          <cell r="B1773" t="str">
            <v>TUENTI</v>
          </cell>
          <cell r="C1773">
            <v>44922</v>
          </cell>
          <cell r="D1773" t="str">
            <v>FLEXNET ECUADOR - TUENTI</v>
          </cell>
          <cell r="E1773" t="str">
            <v>CALLE 28 DE JUNIO S/N Y GARCIA MORENO ENTRADA LLANO GRANDE</v>
          </cell>
          <cell r="H1773" t="str">
            <v>170208</v>
          </cell>
          <cell r="I1773" t="str">
            <v>QUITO</v>
          </cell>
          <cell r="J1773" t="str">
            <v>PICHINCHA</v>
          </cell>
          <cell r="K1773" t="str">
            <v>TUNGURAHUA (PRILANTEC)_COELLO ARCENTALES GUIDO ARMANDO</v>
          </cell>
          <cell r="L1773" t="str">
            <v>AVDA CEVALLOS 07 16 Y AYLLON 2DO PISO</v>
          </cell>
          <cell r="O1773" t="str">
            <v>AMBATO</v>
          </cell>
          <cell r="P1773" t="str">
            <v>AMBATO</v>
          </cell>
          <cell r="Q1773" t="str">
            <v>TUNGURAHUA</v>
          </cell>
          <cell r="R1773" t="str">
            <v>2022-12876</v>
          </cell>
          <cell r="W1773" t="str">
            <v>1703213205</v>
          </cell>
          <cell r="X1773" t="str">
            <v>992591515</v>
          </cell>
          <cell r="AA1773">
            <v>44922</v>
          </cell>
          <cell r="AD1773">
            <v>1</v>
          </cell>
          <cell r="AE1773">
            <v>1</v>
          </cell>
          <cell r="AH1773" t="str">
            <v>0</v>
          </cell>
          <cell r="AI1773" t="str">
            <v>DESPACHO</v>
          </cell>
          <cell r="AJ1773" t="str">
            <v>Normal</v>
          </cell>
          <cell r="AL1773" t="str">
            <v>NO</v>
          </cell>
          <cell r="AN1773" t="str">
            <v>PRIINDAMBTUN14717</v>
          </cell>
          <cell r="AP1773">
            <v>44922</v>
          </cell>
          <cell r="AR1773" t="str">
            <v>TUENTI_2022-12876</v>
          </cell>
          <cell r="AS1773">
            <v>324750</v>
          </cell>
          <cell r="AT1773" t="str">
            <v>D40</v>
          </cell>
          <cell r="AU1773" t="str">
            <v>INDIRECTO</v>
          </cell>
          <cell r="AV1773">
            <v>500</v>
          </cell>
          <cell r="AX1773" t="str">
            <v>ENTREGADO</v>
          </cell>
          <cell r="AY1773" t="str">
            <v>HALFSIM TUENTI PREPAGO NUMERADA $4: 100 und / HALFSIM TUENTI PREPAGO NUMERADA $7: 100 und / HALFSIM TUENTI PREPAGO PORTABILIDAD: 300 und</v>
          </cell>
          <cell r="AZ1773" t="str">
            <v>SIMCARD</v>
          </cell>
          <cell r="BA1773" t="str">
            <v/>
          </cell>
        </row>
        <row r="1774">
          <cell r="A1774" t="str">
            <v>2022-12877</v>
          </cell>
          <cell r="B1774" t="str">
            <v>TUENTI</v>
          </cell>
          <cell r="C1774">
            <v>44922</v>
          </cell>
          <cell r="D1774" t="str">
            <v>FLEXNET ECUADOR - TUENTI</v>
          </cell>
          <cell r="E1774" t="str">
            <v>CALLE 28 DE JUNIO S/N Y GARCIA MORENO ENTRADA LLANO GRANDE</v>
          </cell>
          <cell r="H1774" t="str">
            <v>170208</v>
          </cell>
          <cell r="I1774" t="str">
            <v>QUITO</v>
          </cell>
          <cell r="J1774" t="str">
            <v>PICHINCHA</v>
          </cell>
          <cell r="K1774" t="str">
            <v>MARLMOBILE MANABI_YENNY ENA SALTOS REYES</v>
          </cell>
          <cell r="L1774" t="str">
            <v>CALLE 13 AV. 13 DIAGONAL A ORO FINO</v>
          </cell>
          <cell r="O1774" t="str">
            <v>MANTA</v>
          </cell>
          <cell r="P1774" t="str">
            <v>MANTA</v>
          </cell>
          <cell r="Q1774" t="str">
            <v>MANABÍ</v>
          </cell>
          <cell r="R1774" t="str">
            <v>2022-12877</v>
          </cell>
          <cell r="W1774" t="str">
            <v>1304641291001</v>
          </cell>
          <cell r="X1774" t="str">
            <v>0997519808 - 0978838860</v>
          </cell>
          <cell r="AA1774">
            <v>44922</v>
          </cell>
          <cell r="AD1774">
            <v>1</v>
          </cell>
          <cell r="AE1774">
            <v>1</v>
          </cell>
          <cell r="AH1774" t="str">
            <v> </v>
          </cell>
          <cell r="AI1774" t="str">
            <v>DESPACHO</v>
          </cell>
          <cell r="AJ1774" t="str">
            <v>Normal</v>
          </cell>
          <cell r="AL1774" t="str">
            <v>NO</v>
          </cell>
          <cell r="AN1774" t="str">
            <v>MARINDELCMAR11338</v>
          </cell>
          <cell r="AP1774">
            <v>44922</v>
          </cell>
          <cell r="AR1774" t="str">
            <v>TUENTI_2022-12877</v>
          </cell>
          <cell r="AS1774">
            <v>324752</v>
          </cell>
          <cell r="AT1774" t="str">
            <v>D40</v>
          </cell>
          <cell r="AU1774" t="str">
            <v>INDIRECTO</v>
          </cell>
          <cell r="AV1774">
            <v>400</v>
          </cell>
          <cell r="AX1774" t="str">
            <v>EN_TRANSITO</v>
          </cell>
          <cell r="AY1774" t="str">
            <v>HALFSIM TUENTI PREPAGO NUMERADA $4: 300 und / HALFSIM TUENTI PREPAGO PORTABILIDAD: 100 und</v>
          </cell>
          <cell r="AZ1774" t="str">
            <v>SIMCARD</v>
          </cell>
          <cell r="BA1774" t="str">
            <v/>
          </cell>
        </row>
        <row r="1775">
          <cell r="A1775" t="str">
            <v>2022-12878</v>
          </cell>
          <cell r="B1775" t="str">
            <v>TUENTI</v>
          </cell>
          <cell r="C1775">
            <v>44922</v>
          </cell>
          <cell r="D1775" t="str">
            <v>FLEXNET ECUADOR - TUENTI</v>
          </cell>
          <cell r="E1775" t="str">
            <v>CALLE 28 DE JUNIO S/N Y GARCIA MORENO ENTRADA LLANO GRANDE</v>
          </cell>
          <cell r="H1775" t="str">
            <v>170208</v>
          </cell>
          <cell r="I1775" t="str">
            <v>QUITO</v>
          </cell>
          <cell r="J1775" t="str">
            <v>PICHINCHA</v>
          </cell>
          <cell r="K1775" t="str">
            <v>MARLMOBILE TUENTI - MANABI_PORTOVIEJO</v>
          </cell>
          <cell r="L1775" t="str">
            <v>CALLE AMERICA Y GABRIELA MISTRAL DIAGONAL A LEO GYM</v>
          </cell>
          <cell r="O1775" t="str">
            <v>PORTOVIEJO</v>
          </cell>
          <cell r="P1775" t="str">
            <v>PORTOVIEJO</v>
          </cell>
          <cell r="Q1775" t="str">
            <v>MANABI</v>
          </cell>
          <cell r="R1775" t="str">
            <v>2022-12878</v>
          </cell>
          <cell r="W1775" t="str">
            <v>1304641291</v>
          </cell>
          <cell r="X1775" t="str">
            <v>997519808</v>
          </cell>
          <cell r="AA1775">
            <v>44922</v>
          </cell>
          <cell r="AD1775">
            <v>1</v>
          </cell>
          <cell r="AE1775">
            <v>1</v>
          </cell>
          <cell r="AH1775" t="str">
            <v>0</v>
          </cell>
          <cell r="AI1775" t="str">
            <v>DESPACHO</v>
          </cell>
          <cell r="AJ1775" t="str">
            <v>Normal</v>
          </cell>
          <cell r="AL1775" t="str">
            <v>NO</v>
          </cell>
          <cell r="AN1775" t="str">
            <v>MARINDPORMAR16600</v>
          </cell>
          <cell r="AP1775">
            <v>44922</v>
          </cell>
          <cell r="AR1775" t="str">
            <v>TUENTI_2022-12878</v>
          </cell>
          <cell r="AS1775">
            <v>324751</v>
          </cell>
          <cell r="AT1775" t="str">
            <v>D40</v>
          </cell>
          <cell r="AU1775" t="str">
            <v>INDIRECTO</v>
          </cell>
          <cell r="AV1775">
            <v>300</v>
          </cell>
          <cell r="AX1775" t="str">
            <v>ENTREGADO</v>
          </cell>
          <cell r="AY1775" t="str">
            <v>HALFSIM TUENTI PREPAGO NUMERADA $4: 100 und / HALFSIM TUENTI PREPAGO NUMERADA $7: 100 und / HALFSIM TUENTI PREPAGO PORTABILIDAD: 100 und</v>
          </cell>
          <cell r="AZ1775" t="str">
            <v>SIMCARD</v>
          </cell>
          <cell r="BA1775" t="str">
            <v/>
          </cell>
        </row>
        <row r="1776">
          <cell r="A1776" t="str">
            <v>2022-12879</v>
          </cell>
          <cell r="B1776" t="str">
            <v>TUENTI</v>
          </cell>
          <cell r="C1776">
            <v>44922</v>
          </cell>
          <cell r="D1776" t="str">
            <v>FLEXNET ECUADOR - TUENTI</v>
          </cell>
          <cell r="E1776" t="str">
            <v>CALLE 28 DE JUNIO S/N Y GARCIA MORENO ENTRADA LLANO GRANDE</v>
          </cell>
          <cell r="H1776" t="str">
            <v>170208</v>
          </cell>
          <cell r="I1776" t="str">
            <v>QUITO</v>
          </cell>
          <cell r="J1776" t="str">
            <v>PICHINCHA</v>
          </cell>
          <cell r="K1776" t="str">
            <v>SAMSEB MOBILE TUENTI_EZIO SOLORZANO</v>
          </cell>
          <cell r="L1776" t="str">
            <v>AV CIRCUNVALACION, TRAMO 2, URBANIZACIÓN VÍA MARINA MANZANA D VILLA 24.</v>
          </cell>
          <cell r="O1776" t="str">
            <v>MANTA</v>
          </cell>
          <cell r="P1776" t="str">
            <v>MANTA</v>
          </cell>
          <cell r="Q1776" t="str">
            <v>MANABÍ</v>
          </cell>
          <cell r="R1776" t="str">
            <v>2022-12879</v>
          </cell>
          <cell r="W1776" t="str">
            <v>1313889774001</v>
          </cell>
          <cell r="X1776" t="str">
            <v>988597803</v>
          </cell>
          <cell r="AA1776">
            <v>44922</v>
          </cell>
          <cell r="AD1776">
            <v>1</v>
          </cell>
          <cell r="AE1776">
            <v>1</v>
          </cell>
          <cell r="AH1776" t="str">
            <v> </v>
          </cell>
          <cell r="AI1776" t="str">
            <v>DESPACHO</v>
          </cell>
          <cell r="AJ1776" t="str">
            <v>Normal</v>
          </cell>
          <cell r="AL1776" t="str">
            <v>NO</v>
          </cell>
          <cell r="AN1776" t="str">
            <v>SAMINDMANSAM7280</v>
          </cell>
          <cell r="AP1776">
            <v>44922</v>
          </cell>
          <cell r="AR1776" t="str">
            <v>TUENTI_2022-12879</v>
          </cell>
          <cell r="AS1776">
            <v>324754</v>
          </cell>
          <cell r="AT1776" t="str">
            <v>D40</v>
          </cell>
          <cell r="AU1776" t="str">
            <v>INDIRECTO</v>
          </cell>
          <cell r="AV1776">
            <v>500</v>
          </cell>
          <cell r="AX1776" t="str">
            <v>EN_TRANSITO</v>
          </cell>
          <cell r="AY1776" t="str">
            <v>HALFSIM TUENTI PREPAGO NUMERADA $4: 500 und</v>
          </cell>
          <cell r="AZ1776" t="str">
            <v>SIMCARD</v>
          </cell>
          <cell r="BA1776" t="str">
            <v/>
          </cell>
        </row>
        <row r="1777">
          <cell r="A1777" t="str">
            <v>2022-12880</v>
          </cell>
          <cell r="B1777" t="str">
            <v>TUENTI</v>
          </cell>
          <cell r="C1777">
            <v>44922</v>
          </cell>
          <cell r="D1777" t="str">
            <v>FLEXNET ECUADOR - TUENTI</v>
          </cell>
          <cell r="E1777" t="str">
            <v>CALLE 28 DE JUNIO S/N Y GARCIA MORENO ENTRADA LLANO GRANDE</v>
          </cell>
          <cell r="H1777" t="str">
            <v>170208</v>
          </cell>
          <cell r="I1777" t="str">
            <v>QUITO</v>
          </cell>
          <cell r="J1777" t="str">
            <v>PICHINCHA</v>
          </cell>
          <cell r="K1777" t="str">
            <v>MAURICIO GUERRERO TUENTI SANTO DOMINGO_EDUARDO LUIS SILVA IVARRA</v>
          </cell>
          <cell r="L1777" t="str">
            <v>CALLE GUAYAQUIL, ENTRE RIO SOLAYA Y CUICOCHA</v>
          </cell>
          <cell r="O1777" t="str">
            <v>SANTO DOMINGO DE LOS TSACHILAS</v>
          </cell>
          <cell r="P1777" t="str">
            <v>SANTO DOMINGO DE LOS TSACHILAS</v>
          </cell>
          <cell r="Q1777" t="str">
            <v>SANTO DOMINGO DE LOS TSACHILAS</v>
          </cell>
          <cell r="R1777" t="str">
            <v>2022-12880</v>
          </cell>
          <cell r="W1777" t="str">
            <v>1719571208</v>
          </cell>
          <cell r="X1777" t="str">
            <v>998999242</v>
          </cell>
          <cell r="AA1777">
            <v>44922</v>
          </cell>
          <cell r="AD1777">
            <v>1</v>
          </cell>
          <cell r="AE1777">
            <v>1</v>
          </cell>
          <cell r="AH1777" t="str">
            <v>0</v>
          </cell>
          <cell r="AI1777" t="str">
            <v>DESPACHO</v>
          </cell>
          <cell r="AJ1777" t="str">
            <v>Normal</v>
          </cell>
          <cell r="AL1777" t="str">
            <v>NO</v>
          </cell>
          <cell r="AN1777" t="str">
            <v>MAUZONSANMAU16328</v>
          </cell>
          <cell r="AP1777">
            <v>44922</v>
          </cell>
          <cell r="AR1777" t="str">
            <v>TUENTI_2022-12880</v>
          </cell>
          <cell r="AS1777">
            <v>324753</v>
          </cell>
          <cell r="AT1777" t="str">
            <v>D40</v>
          </cell>
          <cell r="AU1777" t="str">
            <v>INDIRECTO</v>
          </cell>
          <cell r="AV1777">
            <v>200</v>
          </cell>
          <cell r="AX1777" t="str">
            <v>ENTREGADO</v>
          </cell>
          <cell r="AY1777" t="str">
            <v>HALFSIM TUENTI PREPAGO NUMERADA $4: 200 und</v>
          </cell>
          <cell r="AZ1777" t="str">
            <v>SIMCARD</v>
          </cell>
          <cell r="BA1777" t="str">
            <v/>
          </cell>
        </row>
        <row r="1778">
          <cell r="A1778" t="str">
            <v>2022-12881</v>
          </cell>
          <cell r="B1778" t="str">
            <v>TUENTI</v>
          </cell>
          <cell r="C1778">
            <v>44922</v>
          </cell>
          <cell r="D1778" t="str">
            <v>FLEXNET ECUADOR - TUENTI</v>
          </cell>
          <cell r="E1778" t="str">
            <v>CALLE 28 DE JUNIO S/N Y GARCIA MORENO ENTRADA LLANO GRANDE</v>
          </cell>
          <cell r="H1778" t="str">
            <v>170208</v>
          </cell>
          <cell r="I1778" t="str">
            <v>QUITO</v>
          </cell>
          <cell r="J1778" t="str">
            <v>PICHINCHA</v>
          </cell>
          <cell r="K1778" t="str">
            <v>DISTRIMARKET ZONIFICACION GYE TUENTI_VERÓNICA CHIRÁN</v>
          </cell>
          <cell r="L1778" t="str">
            <v>JOSE MASCOTE 907 ENTRE HURTADO Y  9 DE OCTUBRE, ZONIFICACION TUENTI</v>
          </cell>
          <cell r="O1778" t="str">
            <v>GUAYAQUIL</v>
          </cell>
          <cell r="P1778" t="str">
            <v>GUAYAQUIL</v>
          </cell>
          <cell r="Q1778" t="str">
            <v>GUAYAS</v>
          </cell>
          <cell r="R1778" t="str">
            <v>2022-12881</v>
          </cell>
          <cell r="W1778" t="str">
            <v>1792141850001</v>
          </cell>
          <cell r="X1778" t="str">
            <v>984312183</v>
          </cell>
          <cell r="AA1778">
            <v>44922</v>
          </cell>
          <cell r="AD1778">
            <v>1</v>
          </cell>
          <cell r="AE1778">
            <v>1</v>
          </cell>
          <cell r="AH1778" t="str">
            <v>0</v>
          </cell>
          <cell r="AI1778" t="str">
            <v>DESPACHO</v>
          </cell>
          <cell r="AJ1778" t="str">
            <v>Normal</v>
          </cell>
          <cell r="AL1778" t="str">
            <v>NO</v>
          </cell>
          <cell r="AN1778" t="str">
            <v>DISINDGUADIS13261</v>
          </cell>
          <cell r="AP1778">
            <v>44922</v>
          </cell>
          <cell r="AR1778" t="str">
            <v>TUENTI_2022-12881</v>
          </cell>
          <cell r="AS1778">
            <v>324755</v>
          </cell>
          <cell r="AT1778" t="str">
            <v>D40</v>
          </cell>
          <cell r="AU1778" t="str">
            <v>INDIRECTO</v>
          </cell>
          <cell r="AV1778">
            <v>1500</v>
          </cell>
          <cell r="AX1778" t="str">
            <v>HABILITADO RUTEO</v>
          </cell>
          <cell r="AY1778" t="str">
            <v>HALFSIM TUENTI PREPAGO NUMERADA $4: 1500 und</v>
          </cell>
          <cell r="AZ1778" t="str">
            <v>SIMCARD</v>
          </cell>
          <cell r="BA1778" t="str">
            <v/>
          </cell>
        </row>
        <row r="1779">
          <cell r="A1779" t="str">
            <v>2022-12916</v>
          </cell>
          <cell r="B1779" t="str">
            <v>TUENTI</v>
          </cell>
          <cell r="C1779">
            <v>44922</v>
          </cell>
          <cell r="D1779" t="str">
            <v>FLEXNET ECUADOR - TUENTI</v>
          </cell>
          <cell r="E1779" t="str">
            <v>CALLE 28 DE JUNIO S/N Y GARCIA MORENO ENTRADA LLANO GRANDE</v>
          </cell>
          <cell r="H1779" t="str">
            <v>170208</v>
          </cell>
          <cell r="I1779" t="str">
            <v>QUITO</v>
          </cell>
          <cell r="J1779" t="str">
            <v>PICHINCHA</v>
          </cell>
          <cell r="K1779" t="str">
            <v>WINNERS CELL TUENTI SANTO DOMINGO_DANIEL EDUARDO JARRIN MARROQUIN</v>
          </cell>
          <cell r="L1779" t="str">
            <v>AV LA PAZ Y RÍO PASTAZA DENTRO DEL  GRAN AKI SANTO DOMINGO LOCAL #6 JUNTO A SERVIPAGOS.</v>
          </cell>
          <cell r="O1779" t="str">
            <v>SANTO DOMINGO</v>
          </cell>
          <cell r="P1779" t="str">
            <v>SANTO DOMINGO</v>
          </cell>
          <cell r="Q1779" t="str">
            <v>SANTO DOMINGO DE LOS TSACHILAS</v>
          </cell>
          <cell r="R1779" t="str">
            <v>2022-12916</v>
          </cell>
          <cell r="W1779" t="str">
            <v>1720429685001</v>
          </cell>
          <cell r="X1779" t="str">
            <v>959543432</v>
          </cell>
          <cell r="AA1779">
            <v>44922</v>
          </cell>
          <cell r="AD1779">
            <v>1</v>
          </cell>
          <cell r="AE1779">
            <v>1</v>
          </cell>
          <cell r="AH1779" t="str">
            <v> </v>
          </cell>
          <cell r="AI1779" t="str">
            <v>DESPACHO</v>
          </cell>
          <cell r="AJ1779" t="str">
            <v>Normal</v>
          </cell>
          <cell r="AL1779" t="str">
            <v>NO</v>
          </cell>
          <cell r="AN1779" t="str">
            <v>WININDSANWIN6637</v>
          </cell>
          <cell r="AP1779">
            <v>44922</v>
          </cell>
          <cell r="AR1779" t="str">
            <v>TUENTI_2022-12916</v>
          </cell>
          <cell r="AS1779">
            <v>324812</v>
          </cell>
          <cell r="AT1779" t="str">
            <v>D40</v>
          </cell>
          <cell r="AU1779" t="str">
            <v>INDIRECTO</v>
          </cell>
          <cell r="AV1779">
            <v>500</v>
          </cell>
          <cell r="AX1779" t="str">
            <v>ENTREGADO</v>
          </cell>
          <cell r="AY1779" t="str">
            <v>HALFSIM TUENTI PREPAGO PORTABILIDAD: 500 und</v>
          </cell>
          <cell r="AZ1779" t="str">
            <v>SIMCARD</v>
          </cell>
          <cell r="BA1779" t="str">
            <v/>
          </cell>
        </row>
        <row r="1780">
          <cell r="A1780" t="str">
            <v>2022-12929</v>
          </cell>
          <cell r="B1780" t="str">
            <v>TUENTI</v>
          </cell>
          <cell r="C1780">
            <v>44923</v>
          </cell>
          <cell r="D1780" t="str">
            <v>FLEXNET ECUADOR - TUENTI</v>
          </cell>
          <cell r="E1780" t="str">
            <v>CALLE 28 DE JUNIO S/N Y GARCIA MORENO ENTRADA LLANO GRANDE</v>
          </cell>
          <cell r="H1780" t="str">
            <v>170208</v>
          </cell>
          <cell r="I1780" t="str">
            <v>QUITO</v>
          </cell>
          <cell r="J1780" t="str">
            <v>PICHINCHA</v>
          </cell>
          <cell r="K1780" t="str">
            <v>EMPRESA DE DESARROLLO TECNOLOGICO PRILANTEC CTA. LTDA_OSCAR COELLO</v>
          </cell>
          <cell r="L1780" t="str">
            <v>AV GENERAL ENRIQUEZ Y VENEZUELA ESQUINA # 3148.</v>
          </cell>
          <cell r="O1780" t="str">
            <v>QUITO</v>
          </cell>
          <cell r="P1780" t="str">
            <v>QUITO</v>
          </cell>
          <cell r="Q1780" t="str">
            <v>PICHINCHA</v>
          </cell>
          <cell r="R1780" t="str">
            <v>2022-12929</v>
          </cell>
          <cell r="W1780" t="str">
            <v>1792412501001</v>
          </cell>
          <cell r="X1780" t="str">
            <v>992591515</v>
          </cell>
          <cell r="AA1780">
            <v>44923</v>
          </cell>
          <cell r="AD1780">
            <v>1</v>
          </cell>
          <cell r="AE1780">
            <v>1</v>
          </cell>
          <cell r="AH1780" t="str">
            <v> </v>
          </cell>
          <cell r="AI1780" t="str">
            <v>DESPACHO</v>
          </cell>
          <cell r="AJ1780" t="str">
            <v>Normal</v>
          </cell>
          <cell r="AL1780" t="str">
            <v>NO</v>
          </cell>
          <cell r="AN1780" t="str">
            <v>PRIINDQUIEMP0368</v>
          </cell>
          <cell r="AP1780">
            <v>44923</v>
          </cell>
          <cell r="AR1780" t="str">
            <v>TUENTI_2022-12929</v>
          </cell>
          <cell r="AS1780">
            <v>325176</v>
          </cell>
          <cell r="AT1780" t="str">
            <v>D40</v>
          </cell>
          <cell r="AU1780" t="str">
            <v>INDIRECTO</v>
          </cell>
          <cell r="AV1780">
            <v>900</v>
          </cell>
          <cell r="AX1780" t="str">
            <v>HABILITADO RUTEO</v>
          </cell>
          <cell r="AY1780" t="str">
            <v>HALFSIM TUENTI PREPAGO NUMERADA $4: 300 und / HALFSIM TUENTI PREPAGO NUMERADA $7: 100 und / HALFSIM TUENTI PREPAGO PORTABILIDAD: 500 und</v>
          </cell>
          <cell r="AZ1780" t="str">
            <v>SIMCARD</v>
          </cell>
          <cell r="BA1780" t="str">
            <v/>
          </cell>
        </row>
        <row r="1781">
          <cell r="A1781" t="str">
            <v>2022-12930</v>
          </cell>
          <cell r="B1781" t="str">
            <v>TUENTI</v>
          </cell>
          <cell r="C1781">
            <v>44923</v>
          </cell>
          <cell r="D1781" t="str">
            <v>FLEXNET ECUADOR - TUENTI</v>
          </cell>
          <cell r="E1781" t="str">
            <v>CALLE 28 DE JUNIO S/N Y GARCIA MORENO ENTRADA LLANO GRANDE</v>
          </cell>
          <cell r="H1781" t="str">
            <v>170208</v>
          </cell>
          <cell r="I1781" t="str">
            <v>QUITO</v>
          </cell>
          <cell r="J1781" t="str">
            <v>PICHINCHA</v>
          </cell>
          <cell r="K1781" t="str">
            <v>GETTAREQ BODEGA GYE_MARIA VERONICA CARRIEL</v>
          </cell>
          <cell r="L1781" t="str">
            <v>RETAIL TUENTI, KM. 11,5 VÍA DAULE JUNTO AL BANCO BOLIVARIANO UBICADO EN LA GASOLINERA MOBIL.</v>
          </cell>
          <cell r="O1781" t="str">
            <v>GUAYAQUIL</v>
          </cell>
          <cell r="P1781" t="str">
            <v>GUAYAQUIL</v>
          </cell>
          <cell r="Q1781" t="str">
            <v>GUAYAS</v>
          </cell>
          <cell r="R1781" t="str">
            <v>2022-12930</v>
          </cell>
          <cell r="W1781" t="str">
            <v>0992840234001</v>
          </cell>
          <cell r="X1781" t="str">
            <v>990186858</v>
          </cell>
          <cell r="AA1781">
            <v>44923</v>
          </cell>
          <cell r="AD1781">
            <v>1</v>
          </cell>
          <cell r="AE1781">
            <v>1</v>
          </cell>
          <cell r="AH1781" t="str">
            <v> </v>
          </cell>
          <cell r="AI1781" t="str">
            <v>DESPACHO</v>
          </cell>
          <cell r="AJ1781" t="str">
            <v>Normal</v>
          </cell>
          <cell r="AL1781" t="str">
            <v>NO</v>
          </cell>
          <cell r="AN1781" t="str">
            <v>GETINDGUAGET0352</v>
          </cell>
          <cell r="AP1781">
            <v>44923</v>
          </cell>
          <cell r="AR1781" t="str">
            <v>TUENTI_2022-12930</v>
          </cell>
          <cell r="AS1781">
            <v>325175</v>
          </cell>
          <cell r="AT1781" t="str">
            <v>D40</v>
          </cell>
          <cell r="AU1781" t="str">
            <v>RETAIL</v>
          </cell>
          <cell r="AV1781">
            <v>262</v>
          </cell>
          <cell r="AX1781" t="str">
            <v>EN_TRANSITO</v>
          </cell>
          <cell r="AY1781" t="str">
            <v>HALFSIM TUENTI PREPAGO NUMERADA $10: 12 und / HALFSIM TUENTI PREPAGO NUMERADA $4: 200 und / HALFSIM TUENTI PREPAGO NUMERADA $7: 50 und</v>
          </cell>
          <cell r="AZ1781" t="str">
            <v>SIMCARD</v>
          </cell>
          <cell r="BA1781" t="str">
            <v/>
          </cell>
        </row>
        <row r="1782">
          <cell r="A1782" t="str">
            <v>2022-12933</v>
          </cell>
          <cell r="B1782" t="str">
            <v>TUENTI</v>
          </cell>
          <cell r="C1782">
            <v>44923</v>
          </cell>
          <cell r="D1782" t="str">
            <v>FLEXNET ECUADOR - TUENTI</v>
          </cell>
          <cell r="E1782" t="str">
            <v>CALLE 28 DE JUNIO S/N Y GARCIA MORENO ENTRADA LLANO GRANDE</v>
          </cell>
          <cell r="H1782" t="str">
            <v>170208</v>
          </cell>
          <cell r="I1782" t="str">
            <v>QUITO</v>
          </cell>
          <cell r="J1782" t="str">
            <v>PICHINCHA</v>
          </cell>
          <cell r="K1782" t="str">
            <v>BUSINESS SOLUTIONS ZONIFICACION TUENTI ORIENTE_ALISON MISHELLE MORENO GOMEZ</v>
          </cell>
          <cell r="L1782" t="str">
            <v>AV. CESLAO MARIN Y 27 DE FEBRERO DIAGONAL LA GRAN HOTEL COFANES LOCAL ATRÁS DE MOVISTAR.</v>
          </cell>
          <cell r="O1782" t="str">
            <v>PUYO</v>
          </cell>
          <cell r="P1782" t="str">
            <v>PUYO</v>
          </cell>
          <cell r="Q1782" t="str">
            <v>PASTAZA</v>
          </cell>
          <cell r="R1782" t="str">
            <v>2022-12933</v>
          </cell>
          <cell r="W1782" t="str">
            <v>1721787024</v>
          </cell>
          <cell r="X1782" t="str">
            <v>983172903</v>
          </cell>
          <cell r="AA1782">
            <v>44923</v>
          </cell>
          <cell r="AD1782">
            <v>1</v>
          </cell>
          <cell r="AE1782">
            <v>1</v>
          </cell>
          <cell r="AH1782" t="str">
            <v>0</v>
          </cell>
          <cell r="AI1782" t="str">
            <v>DESPACHO</v>
          </cell>
          <cell r="AJ1782" t="str">
            <v>Normal</v>
          </cell>
          <cell r="AL1782" t="str">
            <v>NO</v>
          </cell>
          <cell r="AN1782" t="str">
            <v>BUSZONPASBUS16289</v>
          </cell>
          <cell r="AP1782">
            <v>44923</v>
          </cell>
          <cell r="AR1782" t="str">
            <v>TUENTI_2022-12933</v>
          </cell>
          <cell r="AS1782">
            <v>325177</v>
          </cell>
          <cell r="AT1782" t="str">
            <v>D40</v>
          </cell>
          <cell r="AU1782" t="str">
            <v>INDIRECTO</v>
          </cell>
          <cell r="AV1782">
            <v>500</v>
          </cell>
          <cell r="AX1782" t="str">
            <v>EN_TRANSITO</v>
          </cell>
          <cell r="AY1782" t="str">
            <v>HALFSIM TUENTI PREPAGO NUMERADA $4: 500 und</v>
          </cell>
          <cell r="AZ1782" t="str">
            <v>SIMCARD</v>
          </cell>
          <cell r="BA1782" t="str">
            <v/>
          </cell>
        </row>
        <row r="1783">
          <cell r="A1783" t="str">
            <v>2022-12934</v>
          </cell>
          <cell r="B1783" t="str">
            <v>TUENTI</v>
          </cell>
          <cell r="C1783">
            <v>44923</v>
          </cell>
          <cell r="D1783" t="str">
            <v>FLEXNET ECUADOR - TUENTI</v>
          </cell>
          <cell r="E1783" t="str">
            <v>CALLE 28 DE JUNIO S/N Y GARCIA MORENO ENTRADA LLANO GRANDE</v>
          </cell>
          <cell r="H1783" t="str">
            <v>170208</v>
          </cell>
          <cell r="I1783" t="str">
            <v>QUITO</v>
          </cell>
          <cell r="J1783" t="str">
            <v>PICHINCHA</v>
          </cell>
          <cell r="K1783" t="str">
            <v>WESTERN UNION PICK UP_MARCO LARA</v>
          </cell>
          <cell r="L1783" t="str">
            <v>KM 55 VIA DAULE PASANDO EL COLEGIO DOLORESSUCRE BODEGAS SGS PORTON NEGRO</v>
          </cell>
          <cell r="O1783" t="str">
            <v>GUAYAQUIL</v>
          </cell>
          <cell r="P1783" t="str">
            <v>GUAYAQUIL</v>
          </cell>
          <cell r="Q1783" t="str">
            <v>GUAYAS</v>
          </cell>
          <cell r="R1783" t="str">
            <v>2022-12934</v>
          </cell>
          <cell r="W1783" t="str">
            <v>0991286403001</v>
          </cell>
          <cell r="X1783" t="str">
            <v>999743573</v>
          </cell>
          <cell r="AA1783">
            <v>44923</v>
          </cell>
          <cell r="AD1783">
            <v>1</v>
          </cell>
          <cell r="AE1783">
            <v>1</v>
          </cell>
          <cell r="AH1783" t="str">
            <v> </v>
          </cell>
          <cell r="AI1783" t="str">
            <v>DESPACHO</v>
          </cell>
          <cell r="AJ1783" t="str">
            <v>Normal</v>
          </cell>
          <cell r="AL1783" t="str">
            <v>NO</v>
          </cell>
          <cell r="AN1783" t="str">
            <v>TRAINDGUAWES5757</v>
          </cell>
          <cell r="AP1783">
            <v>44923</v>
          </cell>
          <cell r="AR1783" t="str">
            <v>TUENTI_2022-12934</v>
          </cell>
          <cell r="AS1783">
            <v>325174</v>
          </cell>
          <cell r="AT1783" t="str">
            <v>D40</v>
          </cell>
          <cell r="AU1783" t="str">
            <v>INDIRECTO</v>
          </cell>
          <cell r="AV1783">
            <v>3000</v>
          </cell>
          <cell r="AX1783" t="str">
            <v>EN_TRANSITO</v>
          </cell>
          <cell r="AY1783" t="str">
            <v>HALFSIM TUENTI PREPAGO PORTABILIDAD: 3000 und</v>
          </cell>
          <cell r="AZ1783" t="str">
            <v>SIMCARD</v>
          </cell>
          <cell r="BA1783" t="str">
            <v/>
          </cell>
        </row>
      </sheetData>
      <sheetData sheetId="1">
        <row r="1">
          <cell r="A1" t="str">
            <v>Columna1</v>
          </cell>
          <cell r="B1" t="str">
            <v>idpedido</v>
          </cell>
          <cell r="C1" t="str">
            <v>idreferencia</v>
          </cell>
          <cell r="D1" t="str">
            <v>fecha_alta</v>
          </cell>
          <cell r="E1" t="str">
            <v>codigo_empresa</v>
          </cell>
          <cell r="F1" t="str">
            <v>descripcion</v>
          </cell>
          <cell r="G1" t="str">
            <v>descripcion2</v>
          </cell>
          <cell r="H1" t="str">
            <v>nombre</v>
          </cell>
          <cell r="I1" t="str">
            <v>dni</v>
          </cell>
          <cell r="J1" t="str">
            <v>direccion</v>
          </cell>
          <cell r="K1" t="str">
            <v>telefono_movil</v>
          </cell>
          <cell r="L1" t="str">
            <v>telefono_personal</v>
          </cell>
          <cell r="M1" t="str">
            <v>idcodigo_postal</v>
          </cell>
          <cell r="N1" t="str">
            <v>provincia</v>
          </cell>
          <cell r="O1" t="str">
            <v>localidad</v>
          </cell>
        </row>
        <row r="2">
          <cell r="A2" t="str">
            <v>18022076</v>
          </cell>
          <cell r="B2">
            <v>488019</v>
          </cell>
          <cell r="C2" t="str">
            <v>18022076</v>
          </cell>
          <cell r="D2">
            <v>44923.693171296298</v>
          </cell>
          <cell r="E2" t="str">
            <v>CONECEL</v>
          </cell>
          <cell r="F2" t="str">
            <v>DESPACHO</v>
          </cell>
          <cell r="G2" t="str">
            <v>NORMAL</v>
          </cell>
          <cell r="H2" t="str">
            <v xml:space="preserve">CEDENO LUCAS JOSE GEOVANNI / </v>
          </cell>
          <cell r="I2" t="str">
            <v>1305818583</v>
          </cell>
          <cell r="J2" t="str">
            <v>BARRIO LA ARMENIA 2 PUENTE 9 EN LA URBANIZACION ARMENIA 2 CASA N4-481 SALIENDO DEL VIADUCTO DEL SUPERMAXI, QUITO</v>
          </cell>
          <cell r="K2" t="str">
            <v>999744682 /  999591946</v>
          </cell>
          <cell r="L2" t="str">
            <v/>
          </cell>
          <cell r="M2" t="str">
            <v>QUITO</v>
          </cell>
          <cell r="N2" t="str">
            <v>PICHINCHA</v>
          </cell>
          <cell r="O2" t="str">
            <v>QUITO</v>
          </cell>
        </row>
        <row r="3">
          <cell r="A3" t="str">
            <v>20003043031064</v>
          </cell>
          <cell r="B3">
            <v>488020</v>
          </cell>
          <cell r="C3" t="str">
            <v>20003043031064</v>
          </cell>
          <cell r="D3">
            <v>44923.693171296298</v>
          </cell>
          <cell r="E3" t="str">
            <v>CONECEL</v>
          </cell>
          <cell r="F3" t="str">
            <v>DESPACHO</v>
          </cell>
          <cell r="G3" t="str">
            <v>NORMAL</v>
          </cell>
          <cell r="H3" t="str">
            <v xml:space="preserve">ANDRES ALEXANDER FLORES MEDINA / </v>
          </cell>
          <cell r="I3" t="str">
            <v>1725383150</v>
          </cell>
          <cell r="J3" t="str">
            <v>SECTOR DE LAS MARIAS CALLE LORENZO DE GARAICOA Y S4E FRENTE AL ESTADIO DE FUTBOL DEL BARRIO EN UNA CASA DE 3 PISOS COLOR BLANCO EN EL TALLER EL PANAZO, QUITO</v>
          </cell>
          <cell r="K3" t="str">
            <v xml:space="preserve">993306878 /  </v>
          </cell>
          <cell r="L3" t="str">
            <v/>
          </cell>
          <cell r="M3" t="str">
            <v>QUITO</v>
          </cell>
          <cell r="N3" t="str">
            <v>PICHINCHA</v>
          </cell>
          <cell r="O3" t="str">
            <v>QUITO</v>
          </cell>
        </row>
        <row r="4">
          <cell r="A4" t="str">
            <v>20003041879206</v>
          </cell>
          <cell r="B4">
            <v>488021</v>
          </cell>
          <cell r="C4" t="str">
            <v>20003041879206</v>
          </cell>
          <cell r="D4">
            <v>44923.693171296298</v>
          </cell>
          <cell r="E4" t="str">
            <v>CONECEL</v>
          </cell>
          <cell r="F4" t="str">
            <v>DESPACHO</v>
          </cell>
          <cell r="G4" t="str">
            <v>NORMAL</v>
          </cell>
          <cell r="H4" t="str">
            <v>JEFFERSON JOEL MACIAS CEVALLOS / SAMANTHA FERNANDEZ</v>
          </cell>
          <cell r="I4" t="str">
            <v>1718558784</v>
          </cell>
          <cell r="J4" t="str">
            <v>CALLE VICENTE ROCAFUERTE Y ABDON CALDERON EN UNA CASA DE 3 PISOS COLOR ROJO FRENTE A LA FRUTERIA MANOLITA, QUITO</v>
          </cell>
          <cell r="K4" t="str">
            <v xml:space="preserve">984974880 /  </v>
          </cell>
          <cell r="L4" t="str">
            <v/>
          </cell>
          <cell r="M4" t="str">
            <v>QUITO</v>
          </cell>
          <cell r="N4" t="str">
            <v>PICHINCHA</v>
          </cell>
          <cell r="O4" t="str">
            <v>QUITO</v>
          </cell>
        </row>
        <row r="5">
          <cell r="A5" t="str">
            <v>20003031018808_1</v>
          </cell>
          <cell r="B5">
            <v>488022</v>
          </cell>
          <cell r="C5" t="str">
            <v>20003031018808_1</v>
          </cell>
          <cell r="D5">
            <v>44923.693171296298</v>
          </cell>
          <cell r="E5" t="str">
            <v>CONECEL</v>
          </cell>
          <cell r="F5" t="str">
            <v>DESPACHO</v>
          </cell>
          <cell r="G5" t="str">
            <v>NORMAL</v>
          </cell>
          <cell r="H5" t="str">
            <v xml:space="preserve">KENNETH JOSE CANIZARES VARGAS / </v>
          </cell>
          <cell r="I5" t="str">
            <v>955985064</v>
          </cell>
          <cell r="J5" t="str">
            <v>AV LA AURORA Y OLMEDO CEGUERA CASA N21-15 CASA DE UN PISO COLOR CAFE JUNTO A LA CORPORACION POLO, DAULE</v>
          </cell>
          <cell r="K5" t="str">
            <v>969682093 /  955985064</v>
          </cell>
          <cell r="L5" t="str">
            <v/>
          </cell>
          <cell r="M5" t="str">
            <v>DAULE</v>
          </cell>
          <cell r="N5" t="str">
            <v>GUAYAS</v>
          </cell>
          <cell r="O5" t="str">
            <v>DAULE</v>
          </cell>
        </row>
        <row r="6">
          <cell r="A6" t="str">
            <v>20003043113480</v>
          </cell>
          <cell r="B6">
            <v>488023</v>
          </cell>
          <cell r="C6" t="str">
            <v>20003043113480</v>
          </cell>
          <cell r="D6">
            <v>44923.693171296298</v>
          </cell>
          <cell r="E6" t="str">
            <v>CONECEL</v>
          </cell>
          <cell r="F6" t="str">
            <v>DESPACHO</v>
          </cell>
          <cell r="G6" t="str">
            <v>NORMAL</v>
          </cell>
          <cell r="H6" t="str">
            <v xml:space="preserve">MICHAEL ESTEBAN PALACIOS ULCUANGO / </v>
          </cell>
          <cell r="I6" t="str">
            <v>1724496722</v>
          </cell>
          <cell r="J6" t="str">
            <v>CALLE PASAJE SUAREZ Y CALLE X CASA E20-229 JUNTO AL COLEGIO AURELIO MOSQUERA EN UNA CASA DE DOS PISOS BLANCA CON PORTON VERDE, QUITO</v>
          </cell>
          <cell r="K6" t="str">
            <v>987517884 /  983232661</v>
          </cell>
          <cell r="L6" t="str">
            <v/>
          </cell>
          <cell r="M6" t="str">
            <v>QUITO</v>
          </cell>
          <cell r="N6" t="str">
            <v>PICHINCHA</v>
          </cell>
          <cell r="O6" t="str">
            <v>QUITO</v>
          </cell>
        </row>
        <row r="7">
          <cell r="A7" t="str">
            <v>20003041872049</v>
          </cell>
          <cell r="B7">
            <v>488024</v>
          </cell>
          <cell r="C7" t="str">
            <v>20003041872049</v>
          </cell>
          <cell r="D7">
            <v>44923.693171296298</v>
          </cell>
          <cell r="E7" t="str">
            <v>CONECEL</v>
          </cell>
          <cell r="F7" t="str">
            <v>DESPACHO</v>
          </cell>
          <cell r="G7" t="str">
            <v>NORMAL</v>
          </cell>
          <cell r="H7" t="str">
            <v xml:space="preserve">JEREMI JAIR CHALEN CAMPOVERDE / </v>
          </cell>
          <cell r="I7" t="str">
            <v>954295655</v>
          </cell>
          <cell r="J7" t="str">
            <v>CDLA RIO GUAYAS AV SAMUEL CISNEROS Y EUROPA MZ E SOLAR 10 CS 1P BLANCA FRENTE AL PUENTE DE LA UNIDAD NACIONAL, DURAN</v>
          </cell>
          <cell r="K7" t="str">
            <v xml:space="preserve">984526058 /  </v>
          </cell>
          <cell r="L7" t="str">
            <v/>
          </cell>
          <cell r="M7" t="str">
            <v>DURAN</v>
          </cell>
          <cell r="N7" t="str">
            <v>GUAYAS</v>
          </cell>
          <cell r="O7" t="str">
            <v>DURAN</v>
          </cell>
        </row>
        <row r="8">
          <cell r="A8" t="str">
            <v>20003043104255</v>
          </cell>
          <cell r="B8">
            <v>488025</v>
          </cell>
          <cell r="C8" t="str">
            <v>20003043104255</v>
          </cell>
          <cell r="D8">
            <v>44923.693171296298</v>
          </cell>
          <cell r="E8" t="str">
            <v>CONECEL</v>
          </cell>
          <cell r="F8" t="str">
            <v>DESPACHO</v>
          </cell>
          <cell r="G8" t="str">
            <v>NORMAL</v>
          </cell>
          <cell r="H8" t="str">
            <v xml:space="preserve">MARJORIE THALIA JIMENEZ JIMENEZ / </v>
          </cell>
          <cell r="I8" t="str">
            <v>1724140932</v>
          </cell>
          <cell r="J8" t="str">
            <v>LA BUENA ESPERANZA CALLE RIO SAMPEDRO Y RIO CONAMBO CS DE 1P PORTON VERDE GRANDE A UNA CUADRA DE LA CANCHA DE FUTBOL ESTUDIANTES DE LA PLATA, QUITO</v>
          </cell>
          <cell r="K8" t="str">
            <v>985036061 /  990369775</v>
          </cell>
          <cell r="L8" t="str">
            <v/>
          </cell>
          <cell r="M8" t="str">
            <v>QUITO</v>
          </cell>
          <cell r="N8" t="str">
            <v>PICHINCHA</v>
          </cell>
          <cell r="O8" t="str">
            <v>QUITO</v>
          </cell>
        </row>
        <row r="9">
          <cell r="A9" t="str">
            <v>20003032737635</v>
          </cell>
          <cell r="B9">
            <v>488026</v>
          </cell>
          <cell r="C9" t="str">
            <v>20003032737635</v>
          </cell>
          <cell r="D9">
            <v>44923.693171296298</v>
          </cell>
          <cell r="E9" t="str">
            <v>CONECEL</v>
          </cell>
          <cell r="F9" t="str">
            <v>DESPACHO</v>
          </cell>
          <cell r="G9" t="str">
            <v>NORMAL</v>
          </cell>
          <cell r="H9" t="str">
            <v xml:space="preserve">LUIS ABELARDO GUACHAMIN BEDOYA / </v>
          </cell>
          <cell r="I9" t="str">
            <v>1709635674</v>
          </cell>
          <cell r="J9" t="str">
            <v>SAN CARLOS DE ALANGASI CALLE PUERTO RICO Y SAN JUAN DE DIOS /CASA BLANCA DE 3 PISOS Y PORTON NEGRO CON ROTULO CHIVAS PASPUD, QUITO</v>
          </cell>
          <cell r="K9" t="str">
            <v xml:space="preserve">992582383 /  </v>
          </cell>
          <cell r="L9" t="str">
            <v/>
          </cell>
          <cell r="M9" t="str">
            <v>QUITO</v>
          </cell>
          <cell r="N9" t="str">
            <v>PICHINCHA</v>
          </cell>
          <cell r="O9" t="str">
            <v>QUITO</v>
          </cell>
        </row>
        <row r="10">
          <cell r="A10" t="str">
            <v>18022628</v>
          </cell>
          <cell r="B10">
            <v>488027</v>
          </cell>
          <cell r="C10" t="str">
            <v>18022628</v>
          </cell>
          <cell r="D10">
            <v>44923.693171296298</v>
          </cell>
          <cell r="E10" t="str">
            <v>CONECEL</v>
          </cell>
          <cell r="F10" t="str">
            <v>DESPACHO</v>
          </cell>
          <cell r="G10" t="str">
            <v>NORMAL</v>
          </cell>
          <cell r="H10" t="str">
            <v xml:space="preserve">PERALTA BENITES ERIKA MISHELL / </v>
          </cell>
          <cell r="I10" t="str">
            <v>850506973</v>
          </cell>
          <cell r="J10" t="str">
            <v>AV LA LORENA Y RIO LELIA CASA COLOR BLANCA 2 PISOS EN LETRERO PREUNIVERSITARIO FRENTE A PINTURAS EL LEON JUNTO A BOGATI, SANTO DOMINGO</v>
          </cell>
          <cell r="K10" t="str">
            <v xml:space="preserve">967975952 /  </v>
          </cell>
          <cell r="L10" t="str">
            <v/>
          </cell>
          <cell r="M10" t="str">
            <v>SANTO DOMINGO</v>
          </cell>
          <cell r="N10" t="str">
            <v>SANTO DOMINGO DE LOS TSACHILAS</v>
          </cell>
          <cell r="O10" t="str">
            <v>SANTO DOMINGO</v>
          </cell>
        </row>
        <row r="11">
          <cell r="A11" t="str">
            <v>20002977266736_2</v>
          </cell>
          <cell r="B11">
            <v>488028</v>
          </cell>
          <cell r="C11" t="str">
            <v>20002977266736_2</v>
          </cell>
          <cell r="D11">
            <v>44923.693171296298</v>
          </cell>
          <cell r="E11" t="str">
            <v>CONECEL</v>
          </cell>
          <cell r="F11" t="str">
            <v>DESPACHO</v>
          </cell>
          <cell r="G11" t="str">
            <v>NORMAL</v>
          </cell>
          <cell r="H11" t="str">
            <v xml:space="preserve">JOHANNA MADELAINE ZAMBRANO BRAVO / </v>
          </cell>
          <cell r="I11" t="str">
            <v>1316761970</v>
          </cell>
          <cell r="J11" t="str">
            <v>CDL LOS OLIVOS// AV EJERCITO CS 2 PS BLANCA CON NEGRO Y PORTON NEGRO JUNTO AL PARUQEADERO DE LA CAPILLA, PORTOVIEJO</v>
          </cell>
          <cell r="K11" t="str">
            <v xml:space="preserve">961859818 /  </v>
          </cell>
          <cell r="L11" t="str">
            <v/>
          </cell>
          <cell r="M11" t="str">
            <v>PORTOVIEJO</v>
          </cell>
          <cell r="N11" t="str">
            <v>MANABI</v>
          </cell>
          <cell r="O11" t="str">
            <v>PORTOVIEJO</v>
          </cell>
        </row>
        <row r="12">
          <cell r="A12" t="str">
            <v>20003043080304</v>
          </cell>
          <cell r="B12">
            <v>488029</v>
          </cell>
          <cell r="C12" t="str">
            <v>20003043080304</v>
          </cell>
          <cell r="D12">
            <v>44923.693171296298</v>
          </cell>
          <cell r="E12" t="str">
            <v>CONECEL</v>
          </cell>
          <cell r="F12" t="str">
            <v>DESPACHO</v>
          </cell>
          <cell r="G12" t="str">
            <v>NORMAL</v>
          </cell>
          <cell r="H12" t="str">
            <v xml:space="preserve">VICTOR MANUEL ROBALINO LUCAS / </v>
          </cell>
          <cell r="I12" t="str">
            <v>919325415</v>
          </cell>
          <cell r="J12" t="str">
            <v>CDLA EL RECREO TERCERA ETAPA MZ 3-37 VLL 24 CASA DE COLOR VINO DE DOS PISOS A UNA CUADRA DE LA ESCUELA MUNDO DEL SABER, DURAN</v>
          </cell>
          <cell r="K12" t="str">
            <v xml:space="preserve">961803582 /  </v>
          </cell>
          <cell r="L12" t="str">
            <v/>
          </cell>
          <cell r="M12" t="str">
            <v>DURAN</v>
          </cell>
          <cell r="N12" t="str">
            <v>GUAYAS</v>
          </cell>
          <cell r="O12" t="str">
            <v>DURAN</v>
          </cell>
        </row>
        <row r="13">
          <cell r="A13" t="str">
            <v>20003043080477</v>
          </cell>
          <cell r="B13">
            <v>488030</v>
          </cell>
          <cell r="C13" t="str">
            <v>20003043080477</v>
          </cell>
          <cell r="D13">
            <v>44923.693171296298</v>
          </cell>
          <cell r="E13" t="str">
            <v>CONECEL</v>
          </cell>
          <cell r="F13" t="str">
            <v>DESPACHO</v>
          </cell>
          <cell r="G13" t="str">
            <v>NORMAL</v>
          </cell>
          <cell r="H13" t="str">
            <v xml:space="preserve">ERIKA ELIZABETH PILAMUNGA YUQUILEMA / </v>
          </cell>
          <cell r="I13" t="str">
            <v>1729050771</v>
          </cell>
          <cell r="J13" t="str">
            <v>CALLE MIDEROS Y CUENCA EN EL LOCAL DE DISFRACES PABLITO A UNA CUADRA DEL MUSEO DE LA POLICIA NACIONAL, QUITO</v>
          </cell>
          <cell r="K13" t="str">
            <v xml:space="preserve">985280738 /  </v>
          </cell>
          <cell r="L13" t="str">
            <v/>
          </cell>
          <cell r="M13" t="str">
            <v>QUITO</v>
          </cell>
          <cell r="N13" t="str">
            <v>PICHINCHA</v>
          </cell>
          <cell r="O13" t="str">
            <v>QUITO</v>
          </cell>
        </row>
        <row r="14">
          <cell r="A14" t="str">
            <v>20003031378519</v>
          </cell>
          <cell r="B14">
            <v>488031</v>
          </cell>
          <cell r="C14" t="str">
            <v>20003031378519</v>
          </cell>
          <cell r="D14">
            <v>44923.693171296298</v>
          </cell>
          <cell r="E14" t="str">
            <v>CONECEL</v>
          </cell>
          <cell r="F14" t="str">
            <v>DESPACHO</v>
          </cell>
          <cell r="G14" t="str">
            <v>NORMAL</v>
          </cell>
          <cell r="H14" t="str">
            <v xml:space="preserve">MAGNO DARWIN HEREDIA CONTRERA / </v>
          </cell>
          <cell r="I14" t="str">
            <v>1205836933</v>
          </cell>
          <cell r="J14" t="str">
            <v>CALLE ROBERTO ASTUDILLO Y 10 DE AGOSTO EN LA EMPRESA INGENIO AZUCARERO VALDEZ, MILAGRO</v>
          </cell>
          <cell r="K14" t="str">
            <v xml:space="preserve">991790120 /  </v>
          </cell>
          <cell r="L14" t="str">
            <v/>
          </cell>
          <cell r="M14" t="str">
            <v>MILAGRO</v>
          </cell>
          <cell r="N14" t="str">
            <v>GUAYAS</v>
          </cell>
          <cell r="O14" t="str">
            <v>MILAGRO</v>
          </cell>
        </row>
        <row r="15">
          <cell r="A15" t="str">
            <v>18021773</v>
          </cell>
          <cell r="B15">
            <v>488032</v>
          </cell>
          <cell r="C15" t="str">
            <v>18021773</v>
          </cell>
          <cell r="D15">
            <v>44923.693171296298</v>
          </cell>
          <cell r="E15" t="str">
            <v>CONECEL</v>
          </cell>
          <cell r="F15" t="str">
            <v>DESPACHO</v>
          </cell>
          <cell r="G15" t="str">
            <v>NORMAL</v>
          </cell>
          <cell r="H15" t="str">
            <v xml:space="preserve">BRIANA MONSERRATH ROBALINO RUIZ / </v>
          </cell>
          <cell r="I15" t="str">
            <v>1805191549</v>
          </cell>
          <cell r="J15" t="str">
            <v>CALLE Periodico La Cronica &amp; Jose Maria Maugeri PANADERIA PETER PAN FRENTE A LA FARMACIA MIA, AMBATO</v>
          </cell>
          <cell r="K15" t="str">
            <v>958877678 /  984009526</v>
          </cell>
          <cell r="L15" t="str">
            <v/>
          </cell>
          <cell r="M15" t="str">
            <v>AMBATO</v>
          </cell>
          <cell r="N15" t="str">
            <v>TUNGURAHUA</v>
          </cell>
          <cell r="O15" t="str">
            <v>AMBATO</v>
          </cell>
        </row>
        <row r="16">
          <cell r="A16" t="str">
            <v>20003042204421</v>
          </cell>
          <cell r="B16">
            <v>488033</v>
          </cell>
          <cell r="C16" t="str">
            <v>20003042204421</v>
          </cell>
          <cell r="D16">
            <v>44923.693171296298</v>
          </cell>
          <cell r="E16" t="str">
            <v>CONECEL</v>
          </cell>
          <cell r="F16" t="str">
            <v>DESPACHO</v>
          </cell>
          <cell r="G16" t="str">
            <v>NORMAL</v>
          </cell>
          <cell r="H16" t="str">
            <v xml:space="preserve">JESSICA MARISOL ZAMBRANO ZAMBRANO / </v>
          </cell>
          <cell r="I16" t="str">
            <v>1720615978</v>
          </cell>
          <cell r="J16" t="str">
            <v>RIO TOACHI KM 3/2 VIA A QUEVEDO // RECIBEN EN LOCAL ACERO CENTER, SANTO DOMINGO</v>
          </cell>
          <cell r="K16" t="str">
            <v xml:space="preserve">998541300 /  </v>
          </cell>
          <cell r="L16" t="str">
            <v/>
          </cell>
          <cell r="M16" t="str">
            <v>SANTO DOMINGO</v>
          </cell>
          <cell r="N16" t="str">
            <v>SANTO DOMINGO DE LOS TSACHILAS</v>
          </cell>
          <cell r="O16" t="str">
            <v>SANTO DOMINGO</v>
          </cell>
        </row>
        <row r="17">
          <cell r="A17" t="str">
            <v>20003020667075_1</v>
          </cell>
          <cell r="B17">
            <v>488034</v>
          </cell>
          <cell r="C17" t="str">
            <v>20003020667075_1</v>
          </cell>
          <cell r="D17">
            <v>44923.693171296298</v>
          </cell>
          <cell r="E17" t="str">
            <v>CONECEL</v>
          </cell>
          <cell r="F17" t="str">
            <v>DESPACHO</v>
          </cell>
          <cell r="G17" t="str">
            <v>NORMAL</v>
          </cell>
          <cell r="H17" t="str">
            <v xml:space="preserve">MIGUEL ANGEL LOPEZ TRIVINO / </v>
          </cell>
          <cell r="I17" t="str">
            <v>1317901310</v>
          </cell>
          <cell r="J17" t="str">
            <v>CALLE 16 Y AV 18 CASA DE UN PISO COLOR BEIGE JUNTO A LA IGLESIA EVANGELICA Y A UNA COOP DE TAXIS, MANTA</v>
          </cell>
          <cell r="K17" t="str">
            <v>984087784 /  984001590</v>
          </cell>
          <cell r="L17" t="str">
            <v/>
          </cell>
          <cell r="M17" t="str">
            <v>MANTA</v>
          </cell>
          <cell r="N17" t="str">
            <v>MANABI</v>
          </cell>
          <cell r="O17" t="str">
            <v>MANTA</v>
          </cell>
        </row>
        <row r="18">
          <cell r="A18" t="str">
            <v>20003043093760</v>
          </cell>
          <cell r="B18">
            <v>488035</v>
          </cell>
          <cell r="C18" t="str">
            <v>20003043093760</v>
          </cell>
          <cell r="D18">
            <v>44923.693171296298</v>
          </cell>
          <cell r="E18" t="str">
            <v>CONECEL</v>
          </cell>
          <cell r="F18" t="str">
            <v>DESPACHO</v>
          </cell>
          <cell r="G18" t="str">
            <v>NORMAL</v>
          </cell>
          <cell r="H18" t="str">
            <v xml:space="preserve">WELINGTON DANIEL ZAMBRANO CEVALLOS / </v>
          </cell>
          <cell r="I18" t="str">
            <v>1317775649</v>
          </cell>
          <cell r="J18" t="str">
            <v>CDLA BELLAVISTA/CALLE G Y C.H CS CON HELADERIA UVASLU PORTON NEGRO 1P REF.A 2 CUADRAS DEL CEMENTERIO JARDINES DE MANABI Y AL FRENTE DE TRAJES JORYEL, PORTOVIEJO</v>
          </cell>
          <cell r="K18" t="str">
            <v xml:space="preserve">964141218 /  </v>
          </cell>
          <cell r="L18" t="str">
            <v/>
          </cell>
          <cell r="M18" t="str">
            <v>PORTOVIEJO</v>
          </cell>
          <cell r="N18" t="str">
            <v>MANABI</v>
          </cell>
          <cell r="O18" t="str">
            <v>PORTOVIEJO</v>
          </cell>
        </row>
        <row r="19">
          <cell r="A19" t="str">
            <v>18020471</v>
          </cell>
          <cell r="B19">
            <v>488036</v>
          </cell>
          <cell r="C19" t="str">
            <v>18020471</v>
          </cell>
          <cell r="D19">
            <v>44923.693171296298</v>
          </cell>
          <cell r="E19" t="str">
            <v>CONECEL</v>
          </cell>
          <cell r="F19" t="str">
            <v>DESPACHO</v>
          </cell>
          <cell r="G19" t="str">
            <v>NORMAL</v>
          </cell>
          <cell r="H19" t="str">
            <v xml:space="preserve">JOSE LEANDRO CHICA MEJIA / </v>
          </cell>
          <cell r="I19" t="str">
            <v>933084436</v>
          </cell>
          <cell r="J19" t="str">
            <v>URB. COROMOTO /RIO YAMBOYA Y BUENOS AIRES CASA DE UN PISO SIN PINTAR A UNA CUADRA DE LA CAPILLA CATOLICA NUESTRA SENORA DE COROMOTO, SANTO DOMINGO</v>
          </cell>
          <cell r="K19" t="str">
            <v xml:space="preserve">992642116 /  </v>
          </cell>
          <cell r="L19" t="str">
            <v/>
          </cell>
          <cell r="M19" t="str">
            <v>SANTO DOMINGO</v>
          </cell>
          <cell r="N19" t="str">
            <v>SANTO DOMINGO DE LOS TSACHILAS</v>
          </cell>
          <cell r="O19" t="str">
            <v>SANTO DOMINGO</v>
          </cell>
        </row>
        <row r="20">
          <cell r="A20" t="str">
            <v>20003043519338</v>
          </cell>
          <cell r="B20">
            <v>488037</v>
          </cell>
          <cell r="C20" t="str">
            <v>20003043519338</v>
          </cell>
          <cell r="D20">
            <v>44923.693171296298</v>
          </cell>
          <cell r="E20" t="str">
            <v>CONECEL</v>
          </cell>
          <cell r="F20" t="str">
            <v>DESPACHO</v>
          </cell>
          <cell r="G20" t="str">
            <v>NORMAL</v>
          </cell>
          <cell r="H20" t="str">
            <v xml:space="preserve">YITSY LISSETTE CHOEZ DELGADO / </v>
          </cell>
          <cell r="I20" t="str">
            <v>930592555</v>
          </cell>
          <cell r="J20" t="str">
            <v>COOP NUEVA LUZ MZ 22 SL 14 CASA DE UN PISO ESQUINERA COLOR GRIS DIAGONAL A LA ESCUELA ORACIO ZURITA, GUAYAQUIL</v>
          </cell>
          <cell r="K20" t="str">
            <v>959735752 /  968018326</v>
          </cell>
          <cell r="L20" t="str">
            <v/>
          </cell>
          <cell r="M20" t="str">
            <v>GUAYAQUIL</v>
          </cell>
          <cell r="N20" t="str">
            <v>GUAYAS</v>
          </cell>
          <cell r="O20" t="str">
            <v>GUAYAQUIL</v>
          </cell>
        </row>
        <row r="21">
          <cell r="A21" t="str">
            <v>20003043092872</v>
          </cell>
          <cell r="B21">
            <v>488038</v>
          </cell>
          <cell r="C21" t="str">
            <v>20003043092872</v>
          </cell>
          <cell r="D21">
            <v>44923.693171296298</v>
          </cell>
          <cell r="E21" t="str">
            <v>CONECEL</v>
          </cell>
          <cell r="F21" t="str">
            <v>DESPACHO</v>
          </cell>
          <cell r="G21" t="str">
            <v>NORMAL</v>
          </cell>
          <cell r="H21" t="str">
            <v xml:space="preserve">ANDERSON VIRGILIO PENAFIEL MORA / </v>
          </cell>
          <cell r="I21" t="str">
            <v>1725911604</v>
          </cell>
          <cell r="J21" t="str">
            <v>CALLE JOSE JOAQUIN DE OLMEDO 110 Y ANTONIO JOSE DE SUCRE CASA DE PORTON NEGRO A DOS CUADRAS DEL CEMENTERIO DE AMAGUANA, QUITO</v>
          </cell>
          <cell r="K21" t="str">
            <v xml:space="preserve">988332766 /  </v>
          </cell>
          <cell r="L21" t="str">
            <v/>
          </cell>
          <cell r="M21" t="str">
            <v>QUITO</v>
          </cell>
          <cell r="N21" t="str">
            <v>PICHINCHA</v>
          </cell>
          <cell r="O21" t="str">
            <v>QUITO</v>
          </cell>
        </row>
        <row r="22">
          <cell r="A22" t="str">
            <v>20003043471477</v>
          </cell>
          <cell r="B22">
            <v>488039</v>
          </cell>
          <cell r="C22" t="str">
            <v>20003043471477</v>
          </cell>
          <cell r="D22">
            <v>44923.693171296298</v>
          </cell>
          <cell r="E22" t="str">
            <v>CONECEL</v>
          </cell>
          <cell r="F22" t="str">
            <v>DESPACHO</v>
          </cell>
          <cell r="G22" t="str">
            <v>NORMAL</v>
          </cell>
          <cell r="H22" t="str">
            <v xml:space="preserve">AIDA VERONICA SIGCHA TOAQUIZA / </v>
          </cell>
          <cell r="I22" t="str">
            <v>504203258</v>
          </cell>
          <cell r="J22" t="str">
            <v>CALLE FRANCISCO MATIS Y JOSE XIRONZA CASA DE UN PISO CON PORTON VERDE A UNA CUADRA DE VIVERES TATIANITA, QUITO</v>
          </cell>
          <cell r="K22" t="str">
            <v xml:space="preserve">968011543 /  </v>
          </cell>
          <cell r="L22" t="str">
            <v/>
          </cell>
          <cell r="M22" t="str">
            <v>QUITO</v>
          </cell>
          <cell r="N22" t="str">
            <v>PICHINCHA</v>
          </cell>
          <cell r="O22" t="str">
            <v>QUITO</v>
          </cell>
        </row>
        <row r="23">
          <cell r="A23" t="str">
            <v>20003043478090</v>
          </cell>
          <cell r="B23">
            <v>488040</v>
          </cell>
          <cell r="C23" t="str">
            <v>20003043478090</v>
          </cell>
          <cell r="D23">
            <v>44923.693171296298</v>
          </cell>
          <cell r="E23" t="str">
            <v>CONECEL</v>
          </cell>
          <cell r="F23" t="str">
            <v>DESPACHO</v>
          </cell>
          <cell r="G23" t="str">
            <v>NORMAL</v>
          </cell>
          <cell r="H23" t="str">
            <v xml:space="preserve">AUREA NOEMI TANDAZO MENDOZA / </v>
          </cell>
          <cell r="I23" t="str">
            <v>703346247</v>
          </cell>
          <cell r="J23" t="str">
            <v>TARQUI Y PDTE CORDOVA- ES UN LOCAL CORAL 750- CERCA HAY CONSULTORIO DENTAL, CUENCA</v>
          </cell>
          <cell r="K23" t="str">
            <v xml:space="preserve">990051395 /  </v>
          </cell>
          <cell r="L23" t="str">
            <v/>
          </cell>
          <cell r="M23" t="str">
            <v>CUENCA</v>
          </cell>
          <cell r="N23" t="str">
            <v>AZUAY</v>
          </cell>
          <cell r="O23" t="str">
            <v>CUENCA</v>
          </cell>
        </row>
        <row r="24">
          <cell r="A24" t="str">
            <v>20003043545219</v>
          </cell>
          <cell r="B24">
            <v>488041</v>
          </cell>
          <cell r="C24" t="str">
            <v>20003043545219</v>
          </cell>
          <cell r="D24">
            <v>44923.693171296298</v>
          </cell>
          <cell r="E24" t="str">
            <v>CONECEL</v>
          </cell>
          <cell r="F24" t="str">
            <v>DESPACHO</v>
          </cell>
          <cell r="G24" t="str">
            <v>NORMAL</v>
          </cell>
          <cell r="H24" t="str">
            <v xml:space="preserve">ANDY ALEJANDRO GUERRERO VERA / </v>
          </cell>
          <cell r="I24" t="str">
            <v>2350290322</v>
          </cell>
          <cell r="J24" t="str">
            <v>RIO TOACHI CALLE 2 A Y AV 11 CASA 2 PISOS COLOR VERDE CLARO REF. DIAG. FABRICA DE AGUA EMBOTELLADORA PRIMAVERA ALADO 1 CUADRA COMPLEJO YABELMI, SANTO ODMINGO</v>
          </cell>
          <cell r="K24" t="str">
            <v>999956635 /  985697015</v>
          </cell>
          <cell r="M24" t="str">
            <v>230101</v>
          </cell>
          <cell r="N24" t="str">
            <v>SANTO DOMINGO DE LOS TSACHILAS</v>
          </cell>
          <cell r="O24" t="str">
            <v>SANTO ODMINGO</v>
          </cell>
        </row>
        <row r="25">
          <cell r="A25" t="str">
            <v>20003042262884</v>
          </cell>
          <cell r="B25">
            <v>488042</v>
          </cell>
          <cell r="C25" t="str">
            <v>20003042262884</v>
          </cell>
          <cell r="D25">
            <v>44923.693171296298</v>
          </cell>
          <cell r="E25" t="str">
            <v>CONECEL</v>
          </cell>
          <cell r="F25" t="str">
            <v>DESPACHO</v>
          </cell>
          <cell r="G25" t="str">
            <v>NORMAL</v>
          </cell>
          <cell r="H25" t="str">
            <v xml:space="preserve">MARIELA PAULINA YUNGA POMA / </v>
          </cell>
          <cell r="I25" t="str">
            <v>1102742457</v>
          </cell>
          <cell r="J25" t="str">
            <v>18 de Noviembre &amp; Miguel RiofrioLOCAL EN LA BAIA COLOR PUNTO DE REFERENCIA FRENTE UN EDIFICIO EL COLOMBIANO COLOR BLANCO, LOJA</v>
          </cell>
          <cell r="K25" t="str">
            <v xml:space="preserve">995566636 /  </v>
          </cell>
          <cell r="L25" t="str">
            <v/>
          </cell>
          <cell r="M25" t="str">
            <v>LOJA</v>
          </cell>
          <cell r="N25" t="str">
            <v>LOJA</v>
          </cell>
          <cell r="O25" t="str">
            <v>LOJA</v>
          </cell>
        </row>
        <row r="26">
          <cell r="A26" t="str">
            <v>20003041881468</v>
          </cell>
          <cell r="B26">
            <v>488005</v>
          </cell>
          <cell r="C26" t="str">
            <v>20003041881468</v>
          </cell>
          <cell r="D26">
            <v>44923.666168981479</v>
          </cell>
          <cell r="E26" t="str">
            <v>CONECEL</v>
          </cell>
          <cell r="F26" t="str">
            <v>DESPACHO</v>
          </cell>
          <cell r="G26" t="str">
            <v>NORMAL</v>
          </cell>
          <cell r="H26" t="str">
            <v>DELGADO FLORES KATHERINE MICHELLE</v>
          </cell>
          <cell r="I26" t="str">
            <v>1726322793</v>
          </cell>
          <cell r="J26" t="str">
            <v>GRUPO ISMART - GRUPO DE NEUROESTIMULACION CALLE COSME OSORIO Y GONZALO CABEZAS REF: ESQUINERE DE 3P</v>
          </cell>
          <cell r="K26" t="str">
            <v>0991525393-0988640735 /  988640735</v>
          </cell>
          <cell r="M26" t="str">
            <v>QUITO</v>
          </cell>
          <cell r="N26" t="str">
            <v>PICHINCHA</v>
          </cell>
          <cell r="O26" t="str">
            <v>QUITO</v>
          </cell>
        </row>
        <row r="27">
          <cell r="A27" t="str">
            <v>20003041851599</v>
          </cell>
          <cell r="B27">
            <v>488006</v>
          </cell>
          <cell r="C27" t="str">
            <v>20003041851599</v>
          </cell>
          <cell r="D27">
            <v>44923.666168981479</v>
          </cell>
          <cell r="E27" t="str">
            <v>CONECEL</v>
          </cell>
          <cell r="F27" t="str">
            <v>DESPACHO</v>
          </cell>
          <cell r="G27" t="str">
            <v>NORMAL</v>
          </cell>
          <cell r="H27" t="str">
            <v>VALLEJO TORRES DENNIS MAURICIO</v>
          </cell>
          <cell r="I27" t="str">
            <v>1721925129</v>
          </cell>
          <cell r="J27" t="str">
            <v>AV. JOAQUIN HERVAS Y CLL PEDRO SABIO CDL REINA DE QUITO CS DE 2PISOS CON PORTON CONCHO DE VINO REF UNA CUADRA ANTES DE LA IGLESIA REINA DE QUITO</v>
          </cell>
          <cell r="K27" t="str">
            <v>999474796 /  999474796</v>
          </cell>
          <cell r="M27" t="str">
            <v>QUITO</v>
          </cell>
          <cell r="N27" t="str">
            <v>PICHINCHA</v>
          </cell>
          <cell r="O27" t="str">
            <v>QUITO</v>
          </cell>
        </row>
        <row r="28">
          <cell r="A28" t="str">
            <v>20003041856266</v>
          </cell>
          <cell r="B28">
            <v>488007</v>
          </cell>
          <cell r="C28" t="str">
            <v>20003041856266</v>
          </cell>
          <cell r="D28">
            <v>44923.666168981479</v>
          </cell>
          <cell r="E28" t="str">
            <v>CONECEL</v>
          </cell>
          <cell r="F28" t="str">
            <v>DESPACHO</v>
          </cell>
          <cell r="G28" t="str">
            <v>NORMAL</v>
          </cell>
          <cell r="H28" t="str">
            <v>ARTEAGA VELEZ KATHERINE MARGARITA</v>
          </cell>
          <cell r="I28" t="str">
            <v>1311857021</v>
          </cell>
          <cell r="J28" t="str">
            <v>AV JORGE PEREZ CONCHA Y CLL DE LOS CEREZOS EN CONJUNTO RESIDENCIAL MIRAJE REF DIAG A ILGESIA EVANGELICA</v>
          </cell>
          <cell r="K28" t="str">
            <v>959650929 /  959650929</v>
          </cell>
          <cell r="M28" t="str">
            <v>QUITO</v>
          </cell>
          <cell r="N28" t="str">
            <v>PICHINCHA</v>
          </cell>
          <cell r="O28" t="str">
            <v>QUITO</v>
          </cell>
        </row>
        <row r="29">
          <cell r="A29" t="str">
            <v>20003037105480</v>
          </cell>
          <cell r="B29">
            <v>488008</v>
          </cell>
          <cell r="C29" t="str">
            <v>20003037105480</v>
          </cell>
          <cell r="D29">
            <v>44923.666168981479</v>
          </cell>
          <cell r="E29" t="str">
            <v>CONECEL</v>
          </cell>
          <cell r="F29" t="str">
            <v>DESPACHO</v>
          </cell>
          <cell r="G29" t="str">
            <v>NORMAL</v>
          </cell>
          <cell r="H29" t="str">
            <v>SANCHEZ QUISHPE JOHN JAIRO</v>
          </cell>
          <cell r="I29" t="str">
            <v>1721884227</v>
          </cell>
          <cell r="J29" t="str">
            <v>BARRIO SAN LORENZO#2, CALLE 10 AGOSTO Y AV. LA PLAYA SECTOR CHAQUIBAMBA VIA CUSUBAMBA/ CASA DE 1 PLANTA CERRAMIENTO DE LADRILLO/REF DIAGONAL A VIVERES EMELY</v>
          </cell>
          <cell r="K29" t="str">
            <v>994951186 /  -</v>
          </cell>
          <cell r="M29" t="str">
            <v>QUITO</v>
          </cell>
          <cell r="N29" t="str">
            <v>PICHINCHA</v>
          </cell>
          <cell r="O29" t="str">
            <v>QUITO</v>
          </cell>
        </row>
        <row r="30">
          <cell r="A30" t="str">
            <v>20003041872719</v>
          </cell>
          <cell r="B30">
            <v>488009</v>
          </cell>
          <cell r="C30" t="str">
            <v>20003041872719</v>
          </cell>
          <cell r="D30">
            <v>44923.666168981479</v>
          </cell>
          <cell r="E30" t="str">
            <v>CONECEL</v>
          </cell>
          <cell r="F30" t="str">
            <v>DESPACHO</v>
          </cell>
          <cell r="G30" t="str">
            <v>NORMAL</v>
          </cell>
          <cell r="H30" t="str">
            <v>CHICAIZA ALMAGRO SEGUNDO MANUEL</v>
          </cell>
          <cell r="I30" t="str">
            <v>1708229776</v>
          </cell>
          <cell r="J30" t="str">
            <v>S-9256 ZARUMA Y LA JAUJA/REF. CASA ESQUINERA AL FRENTE DE UNA LAVADORA DE CARRO DE NOMBRE AUTO DE SAIL/CS1P CL CS CAFE CON TOMATE</v>
          </cell>
          <cell r="K30" t="str">
            <v>997471688 /  -</v>
          </cell>
          <cell r="M30" t="str">
            <v>QUITO</v>
          </cell>
          <cell r="N30" t="str">
            <v>PICHINCHA</v>
          </cell>
          <cell r="O30" t="str">
            <v>QUITO</v>
          </cell>
        </row>
        <row r="31">
          <cell r="A31" t="str">
            <v>20003041881219</v>
          </cell>
          <cell r="B31">
            <v>488010</v>
          </cell>
          <cell r="C31" t="str">
            <v>20003041881219</v>
          </cell>
          <cell r="D31">
            <v>44923.666168981479</v>
          </cell>
          <cell r="E31" t="str">
            <v>CONECEL</v>
          </cell>
          <cell r="F31" t="str">
            <v>DESPACHO</v>
          </cell>
          <cell r="G31" t="str">
            <v>NORMAL</v>
          </cell>
          <cell r="H31" t="str">
            <v>ORDONEZ LLERENA ANDREA GABRIELA</v>
          </cell>
          <cell r="I31" t="str">
            <v>1717656761</v>
          </cell>
          <cell r="J31" t="str">
            <v>AV LOS LAURELES AV MORTINOS DEP 202 TORRE E REF: CERCA A LOS SANDUCHE DEL ARBILTOS DE ELOY ALFARO</v>
          </cell>
          <cell r="K31" t="str">
            <v>984682687 /  984682687</v>
          </cell>
          <cell r="M31" t="str">
            <v>QUITO</v>
          </cell>
          <cell r="N31" t="str">
            <v>PICHINCHA</v>
          </cell>
          <cell r="O31" t="str">
            <v>QUITO</v>
          </cell>
        </row>
        <row r="32">
          <cell r="A32" t="str">
            <v>20003042259624</v>
          </cell>
          <cell r="B32">
            <v>488011</v>
          </cell>
          <cell r="C32" t="str">
            <v>20003042259624</v>
          </cell>
          <cell r="D32">
            <v>44923.666168981479</v>
          </cell>
          <cell r="E32" t="str">
            <v>CONECEL</v>
          </cell>
          <cell r="F32" t="str">
            <v>DESPACHO</v>
          </cell>
          <cell r="G32" t="str">
            <v>NORMAL</v>
          </cell>
          <cell r="H32" t="str">
            <v>MORA DAVALOS GINA FERNANDA</v>
          </cell>
          <cell r="I32" t="str">
            <v>1709185225</v>
          </cell>
          <cell r="J32" t="str">
            <v>AV REAL AUDIENCIA DE QUITO N59-130 ENTRE LUIS TUFINO Y FRANCISCO SALAMBA CS 2 PISOS /BEIGE CON VERDE REF FRENTE CEVICHES LA RUMINAHUI</v>
          </cell>
          <cell r="K32" t="str">
            <v>992750835 /  992750835</v>
          </cell>
          <cell r="M32" t="str">
            <v>QUITO</v>
          </cell>
          <cell r="N32" t="str">
            <v>PICHINCHA</v>
          </cell>
          <cell r="O32" t="str">
            <v>QUITO</v>
          </cell>
        </row>
        <row r="33">
          <cell r="A33" t="str">
            <v>20003042190602</v>
          </cell>
          <cell r="B33">
            <v>488012</v>
          </cell>
          <cell r="C33" t="str">
            <v>20003042190602</v>
          </cell>
          <cell r="D33">
            <v>44923.666168981479</v>
          </cell>
          <cell r="E33" t="str">
            <v>CONECEL</v>
          </cell>
          <cell r="F33" t="str">
            <v>DESPACHO</v>
          </cell>
          <cell r="G33" t="str">
            <v>NORMAL</v>
          </cell>
          <cell r="H33" t="str">
            <v>GREFA LOPEZ MARTIN ENRIQUE</v>
          </cell>
          <cell r="I33" t="str">
            <v>1500494784</v>
          </cell>
          <cell r="J33" t="str">
            <v>SECTOR MARIANITA CLL DE LOS FUNDADORES Y N9 /ENTRA EN BODEGAS GLOBANDINA CORP.S.A. CEDI VIESCARGO/LOGISTICA REF:TRES CUADRAS CENTRO COMERCIAL CORAL</v>
          </cell>
          <cell r="K33" t="str">
            <v>981729629 /  -</v>
          </cell>
          <cell r="M33" t="str">
            <v>QUITO</v>
          </cell>
          <cell r="N33" t="str">
            <v>PICHINCHA</v>
          </cell>
          <cell r="O33" t="str">
            <v>QUITO</v>
          </cell>
        </row>
        <row r="34">
          <cell r="A34" t="str">
            <v>20003042245906</v>
          </cell>
          <cell r="B34">
            <v>488013</v>
          </cell>
          <cell r="C34" t="str">
            <v>20003042245906</v>
          </cell>
          <cell r="D34">
            <v>44923.666168981479</v>
          </cell>
          <cell r="E34" t="str">
            <v>CONECEL</v>
          </cell>
          <cell r="F34" t="str">
            <v>DESPACHO</v>
          </cell>
          <cell r="G34" t="str">
            <v>NORMAL</v>
          </cell>
          <cell r="H34" t="str">
            <v>CALO GUAMAN NELSON PAUL</v>
          </cell>
          <cell r="I34" t="str">
            <v>503358541</v>
          </cell>
          <cell r="J34" t="str">
            <v>LUCHA DE LOS POBRE EN AV GONZALO PEREZ BUSTAMANTE Y SIMON BOLIVAR REF A 2 ESQUINAS FERRETERIA DIAZCERO</v>
          </cell>
          <cell r="K34" t="str">
            <v>995568302 /  995568302</v>
          </cell>
          <cell r="M34" t="str">
            <v>QUITO</v>
          </cell>
          <cell r="N34" t="str">
            <v>PICHINCHA</v>
          </cell>
          <cell r="O34" t="str">
            <v>QUITO</v>
          </cell>
        </row>
        <row r="35">
          <cell r="A35" t="str">
            <v>20003037888032</v>
          </cell>
          <cell r="B35">
            <v>488014</v>
          </cell>
          <cell r="C35" t="str">
            <v>20003037888032</v>
          </cell>
          <cell r="D35">
            <v>44923.666168981479</v>
          </cell>
          <cell r="E35" t="str">
            <v>CONECEL</v>
          </cell>
          <cell r="F35" t="str">
            <v>DESPACHO</v>
          </cell>
          <cell r="G35" t="str">
            <v>NORMAL</v>
          </cell>
          <cell r="H35" t="str">
            <v>DOMINGUEZ OBANDO GERARDO DANIEL</v>
          </cell>
          <cell r="I35" t="str">
            <v>1720079340</v>
          </cell>
          <cell r="J35" t="str">
            <v>"SECTOR SAN JOSE DE MORAN,CALLE 85 CHIMBORAZO Y PSJE GONZALEZ REF.FINALIZANDO CALLE, EN CONJUNTO HABITACIONAL ""LOS CEIBOS"""</v>
          </cell>
          <cell r="K35" t="str">
            <v>958628948 /  958628948</v>
          </cell>
          <cell r="M35" t="str">
            <v>QUITO</v>
          </cell>
          <cell r="N35" t="str">
            <v>PICHINCHA</v>
          </cell>
          <cell r="O35" t="str">
            <v>QUITO</v>
          </cell>
        </row>
        <row r="36">
          <cell r="A36" t="str">
            <v>20003043093114</v>
          </cell>
          <cell r="B36">
            <v>488015</v>
          </cell>
          <cell r="C36" t="str">
            <v>20003043093114</v>
          </cell>
          <cell r="D36">
            <v>44923.666168981479</v>
          </cell>
          <cell r="E36" t="str">
            <v>CONECEL</v>
          </cell>
          <cell r="F36" t="str">
            <v>DESPACHO</v>
          </cell>
          <cell r="G36" t="str">
            <v>NORMAL</v>
          </cell>
          <cell r="H36" t="str">
            <v>PIEDRA VASQUEZ TATIANA FERNANDA</v>
          </cell>
          <cell r="I36" t="str">
            <v>1104055999</v>
          </cell>
          <cell r="J36" t="str">
            <v>URB SAN JOSE CALLE DE LA VAINILLA Y CALLE PIMIENTA CASA DOS PISOS NUEMERO 2 CREMA REF:DETRAS DE ECUALACTA</v>
          </cell>
          <cell r="K36" t="str">
            <v>987434358 /  987434358</v>
          </cell>
          <cell r="L36" t="str">
            <v/>
          </cell>
          <cell r="M36" t="str">
            <v>CUENCA</v>
          </cell>
          <cell r="N36" t="str">
            <v>AZUAY</v>
          </cell>
          <cell r="O36" t="str">
            <v>CUENCA</v>
          </cell>
        </row>
        <row r="37">
          <cell r="A37" t="str">
            <v>20003043113026</v>
          </cell>
          <cell r="B37">
            <v>488016</v>
          </cell>
          <cell r="C37" t="str">
            <v>20003043113026</v>
          </cell>
          <cell r="D37">
            <v>44923.666168981479</v>
          </cell>
          <cell r="E37" t="str">
            <v>CONECEL</v>
          </cell>
          <cell r="F37" t="str">
            <v>DESPACHO</v>
          </cell>
          <cell r="G37" t="str">
            <v>NORMAL</v>
          </cell>
          <cell r="H37" t="str">
            <v>LEON CAMPOVERDE PEDRO ANDRES</v>
          </cell>
          <cell r="I37" t="str">
            <v>105205942</v>
          </cell>
          <cell r="J37" t="str">
            <v>CALLE DE LA SIDRA Y CALLE DEL YUGO SECTOR RIO AMARILLO CASA DOMICILIO 1 PISO CON CERRAMIENTO GRIS REF EN EL DOMICILIO HAY UN LETRERO ESTUDIO DE ARQUITECTURA</v>
          </cell>
          <cell r="K37" t="str">
            <v>984311891 /  984311891</v>
          </cell>
          <cell r="L37" t="str">
            <v/>
          </cell>
          <cell r="M37" t="str">
            <v>CUENCA</v>
          </cell>
          <cell r="N37" t="str">
            <v>AZUAY</v>
          </cell>
          <cell r="O37" t="str">
            <v>CUENCA</v>
          </cell>
        </row>
        <row r="38">
          <cell r="A38" t="str">
            <v>BREDEV0006</v>
          </cell>
          <cell r="B38">
            <v>487997</v>
          </cell>
          <cell r="C38" t="str">
            <v>BREDEV0006</v>
          </cell>
          <cell r="D38">
            <v>44923.623495370368</v>
          </cell>
          <cell r="E38" t="str">
            <v>CONECEL_DOCUMENTOS</v>
          </cell>
          <cell r="F38" t="str">
            <v>DESPACHO</v>
          </cell>
          <cell r="G38" t="str">
            <v>NORMAL</v>
          </cell>
          <cell r="H38" t="str">
            <v>LOURDES QUINTERO (BREDLYNG)</v>
          </cell>
          <cell r="J38" t="str">
            <v>OFC BRELDYNG CALLE 7MO PASAJE 37ª Y V. EMILIO ROMERO, BODEGAS DE FERRETERIA ESPINOZA, BODEGA #8 (EXACTAMENTE QUEDA EN LA JUAN TANCA MARENGO KM. 4.5 PASANDO LA COCA COLA</v>
          </cell>
          <cell r="M38" t="str">
            <v>GUAYAQUIL</v>
          </cell>
        </row>
        <row r="39">
          <cell r="A39" t="str">
            <v>CLDEV_SIM220188</v>
          </cell>
          <cell r="B39">
            <v>487713</v>
          </cell>
          <cell r="C39" t="str">
            <v>CLDEV_SIM220188</v>
          </cell>
          <cell r="D39">
            <v>44923.548125000001</v>
          </cell>
          <cell r="E39" t="str">
            <v>CONECEL_DOCUMENTOS</v>
          </cell>
          <cell r="F39" t="str">
            <v>DESPACHO</v>
          </cell>
          <cell r="G39" t="str">
            <v>NORMAL</v>
          </cell>
          <cell r="H39" t="str">
            <v>CRISTIAN ZAMBRANO / CAROLINA PEREZ</v>
          </cell>
          <cell r="I39" t="str">
            <v/>
          </cell>
          <cell r="J39" t="str">
            <v>AV. AMAZONAS N44-124 Y LUIS BARBERY, EDIFICIO COLOR BLANCO</v>
          </cell>
          <cell r="K39" t="str">
            <v/>
          </cell>
          <cell r="L39" t="str">
            <v/>
          </cell>
          <cell r="M39" t="str">
            <v>QUITO</v>
          </cell>
          <cell r="N39" t="str">
            <v>PICHINCHA</v>
          </cell>
          <cell r="O39" t="str">
            <v>QUITO</v>
          </cell>
        </row>
        <row r="40">
          <cell r="A40" t="str">
            <v>CLDEV_SIM220181</v>
          </cell>
          <cell r="B40">
            <v>487714</v>
          </cell>
          <cell r="C40" t="str">
            <v>CLDEV_SIM220181</v>
          </cell>
          <cell r="D40">
            <v>44923.548125000001</v>
          </cell>
          <cell r="E40" t="str">
            <v>CONECEL_DOCUMENTOS</v>
          </cell>
          <cell r="F40" t="str">
            <v>DESPACHO</v>
          </cell>
          <cell r="G40" t="str">
            <v>NORMAL</v>
          </cell>
          <cell r="H40" t="str">
            <v>ROLANDO MORALES / MARIA SUNTAXI</v>
          </cell>
          <cell r="J40" t="str">
            <v>CIUDADELA SANTA LEONOR MZ 6 SOLAR 17</v>
          </cell>
          <cell r="M40" t="str">
            <v xml:space="preserve"> VILLAMIL PLAYAS</v>
          </cell>
          <cell r="N40" t="str">
            <v>PICHINCHA</v>
          </cell>
          <cell r="O40" t="str">
            <v>QUITO</v>
          </cell>
        </row>
        <row r="41">
          <cell r="A41" t="str">
            <v>CLDEV_EQ220054</v>
          </cell>
          <cell r="B41">
            <v>487715</v>
          </cell>
          <cell r="C41" t="str">
            <v>CLDEV_EQ220054</v>
          </cell>
          <cell r="D41">
            <v>44923.548125000001</v>
          </cell>
          <cell r="E41" t="str">
            <v>CONECEL_DOCUMENTOS</v>
          </cell>
          <cell r="F41" t="str">
            <v>DESPACHO</v>
          </cell>
          <cell r="G41" t="str">
            <v>NORMAL</v>
          </cell>
          <cell r="H41" t="str">
            <v>ANA AGUIRRE / MARIA SUNTAXI</v>
          </cell>
          <cell r="J41" t="str">
            <v>CIUDADELA SANTA LEONOR MZ 6 SOLAR 17</v>
          </cell>
          <cell r="M41" t="str">
            <v xml:space="preserve"> VILLAMIL PLAYAS</v>
          </cell>
          <cell r="N41" t="str">
            <v>PICHINCHA</v>
          </cell>
          <cell r="O41" t="str">
            <v>QUITO</v>
          </cell>
        </row>
        <row r="42">
          <cell r="A42" t="str">
            <v>CLDEV_EQ220053</v>
          </cell>
          <cell r="B42">
            <v>487716</v>
          </cell>
          <cell r="C42" t="str">
            <v>CLDEV_EQ220053</v>
          </cell>
          <cell r="D42">
            <v>44923.548125000001</v>
          </cell>
          <cell r="E42" t="str">
            <v>CONECEL_DOCUMENTOS</v>
          </cell>
          <cell r="F42" t="str">
            <v>DESPACHO</v>
          </cell>
          <cell r="G42" t="str">
            <v>NORMAL</v>
          </cell>
          <cell r="H42" t="str">
            <v>CRISTIAN ZAMBRANO / CAROLINA PEREZ</v>
          </cell>
          <cell r="I42" t="str">
            <v/>
          </cell>
          <cell r="J42" t="str">
            <v>AV. AMAZONAS N44-124 Y LUIS BARBERY, EDIFICIO COLOR BLANCO</v>
          </cell>
          <cell r="K42" t="str">
            <v/>
          </cell>
          <cell r="L42" t="str">
            <v/>
          </cell>
          <cell r="M42" t="str">
            <v>QUITO</v>
          </cell>
          <cell r="N42" t="str">
            <v>PICHINCHA</v>
          </cell>
          <cell r="O42" t="str">
            <v>QUITO</v>
          </cell>
        </row>
        <row r="43">
          <cell r="A43" t="str">
            <v>20003040236419</v>
          </cell>
          <cell r="B43">
            <v>487697</v>
          </cell>
          <cell r="C43" t="str">
            <v>20003040236419</v>
          </cell>
          <cell r="D43">
            <v>44923.526446759257</v>
          </cell>
          <cell r="E43" t="str">
            <v>BRELDYNG</v>
          </cell>
          <cell r="F43" t="str">
            <v>DESPACHO</v>
          </cell>
          <cell r="G43" t="str">
            <v>NORMAL</v>
          </cell>
          <cell r="H43" t="str">
            <v>PEDRO PABLO MARQUEZ AYOSA</v>
          </cell>
          <cell r="I43" t="str">
            <v>1304576372</v>
          </cell>
          <cell r="J43" t="str">
            <v>SANTO DOMINGO / SANTO DOMINGO / SANTO DOMINGO / VIA QUEVEDO / KM 1 / MANUELITA SAENZ / OFICINA TRAMACO VIA QUEVEDO</v>
          </cell>
          <cell r="K43" t="str">
            <v>999185970-0981479234</v>
          </cell>
          <cell r="M43" t="str">
            <v>SANTO DOMINGO</v>
          </cell>
          <cell r="N43" t="str">
            <v>SANTO DOMINGO</v>
          </cell>
          <cell r="O43" t="str">
            <v>SANTO DOMINGO</v>
          </cell>
        </row>
        <row r="44">
          <cell r="A44" t="str">
            <v>20003040976672</v>
          </cell>
          <cell r="B44">
            <v>487698</v>
          </cell>
          <cell r="C44" t="str">
            <v>20003040976672</v>
          </cell>
          <cell r="D44">
            <v>44923.526446759257</v>
          </cell>
          <cell r="E44" t="str">
            <v>BRELDYNG</v>
          </cell>
          <cell r="F44" t="str">
            <v>DESPACHO</v>
          </cell>
          <cell r="G44" t="str">
            <v>NORMAL</v>
          </cell>
          <cell r="H44" t="str">
            <v>EDUARDO JAVIER SOLORZANO OVIEDO</v>
          </cell>
          <cell r="I44" t="str">
            <v>3050410806</v>
          </cell>
          <cell r="J44" t="str">
            <v>PICHINCHA / QUITO / INAQUITO / AV ELOY ALFARO / N40-348 / JOAQUIN QUEREN / EDIFICIO ICMA WORLD PLANTA BAJA</v>
          </cell>
          <cell r="K44" t="str">
            <v>989672599</v>
          </cell>
          <cell r="M44" t="str">
            <v>QUITO</v>
          </cell>
          <cell r="N44" t="str">
            <v>PICHINCHA</v>
          </cell>
          <cell r="O44" t="str">
            <v>QUITO</v>
          </cell>
        </row>
        <row r="45">
          <cell r="A45" t="str">
            <v>20003041873529</v>
          </cell>
          <cell r="B45">
            <v>487699</v>
          </cell>
          <cell r="C45" t="str">
            <v>20003041873529</v>
          </cell>
          <cell r="D45">
            <v>44923.526446759257</v>
          </cell>
          <cell r="E45" t="str">
            <v>BRELDYNG</v>
          </cell>
          <cell r="F45" t="str">
            <v>DESPACHO</v>
          </cell>
          <cell r="G45" t="str">
            <v>NORMAL</v>
          </cell>
          <cell r="H45" t="str">
            <v>JONATHAN ALEJANDRO BAJANA ROBLES</v>
          </cell>
          <cell r="I45" t="str">
            <v>923103972</v>
          </cell>
          <cell r="J45" t="str">
            <v>GUAYAS / GUAYAQUIL / TARQUI / AV FRANCISCO DE ORELLANA / SN /  / OFICINA TRAMACO SAN MARINO CONJUNTO RESIDENCIAL CENTROPOLIS</v>
          </cell>
          <cell r="K45" t="str">
            <v>961326950</v>
          </cell>
          <cell r="M45" t="str">
            <v>GUAYAQUIL</v>
          </cell>
          <cell r="N45" t="str">
            <v>GUAYAS</v>
          </cell>
          <cell r="O45" t="str">
            <v>GUAYAQUIL</v>
          </cell>
        </row>
        <row r="46">
          <cell r="A46" t="str">
            <v>20003041323695</v>
          </cell>
          <cell r="B46">
            <v>487700</v>
          </cell>
          <cell r="C46" t="str">
            <v>20003041323695</v>
          </cell>
          <cell r="D46">
            <v>44923.526446759257</v>
          </cell>
          <cell r="E46" t="str">
            <v>BRELDYNG</v>
          </cell>
          <cell r="F46" t="str">
            <v>DESPACHO</v>
          </cell>
          <cell r="G46" t="str">
            <v>NORMAL</v>
          </cell>
          <cell r="H46" t="str">
            <v>CRISTIAN RICARDO SANCHEZ MUNOZ</v>
          </cell>
          <cell r="I46" t="str">
            <v>1722651096</v>
          </cell>
          <cell r="J46" t="str">
            <v>"PICHINCHA / QUITO / FERROVIARIA / JOSE FERNANDEZ / SN / ENTRE MARIANO SUAREZ Y PASAJE 5 / BARRIO UNION GEOGRAFICA CASA 2 PISOS BLANCO DIAGONAL A ""CASA BARRIO UNIO GEOGRAFICA"""</v>
          </cell>
          <cell r="K46" t="str">
            <v>939700669</v>
          </cell>
          <cell r="M46" t="str">
            <v>QUITO</v>
          </cell>
          <cell r="N46" t="str">
            <v>PICHINCHA</v>
          </cell>
          <cell r="O46" t="str">
            <v>QUITO</v>
          </cell>
        </row>
        <row r="47">
          <cell r="A47" t="str">
            <v>20003041315939</v>
          </cell>
          <cell r="B47">
            <v>487701</v>
          </cell>
          <cell r="C47" t="str">
            <v>20003041315939</v>
          </cell>
          <cell r="D47">
            <v>44923.526446759257</v>
          </cell>
          <cell r="E47" t="str">
            <v>BRELDYNG</v>
          </cell>
          <cell r="F47" t="str">
            <v>DESPACHO</v>
          </cell>
          <cell r="G47" t="str">
            <v>NORMAL</v>
          </cell>
          <cell r="H47" t="str">
            <v>DANNY FERNANDO ROMERO PARRA</v>
          </cell>
          <cell r="I47" t="str">
            <v>1711879658</v>
          </cell>
          <cell r="J47" t="str">
            <v>PICHINCHA / QUITO / POMASQUI / AV MANUEL CORDOVA GALARZA / SN / CALLE B / URB SANTA FE DE PUSIQUI CASA 4B (PREGUNTAR ALGUARDIA EN LA ENTRADA) DIAGONAL CIUDAD 2 HEMIFERIOS</v>
          </cell>
          <cell r="K47" t="str">
            <v>984282437</v>
          </cell>
          <cell r="M47" t="str">
            <v>QUITO</v>
          </cell>
          <cell r="N47" t="str">
            <v>PICHINCHA</v>
          </cell>
          <cell r="O47" t="str">
            <v>QUITO</v>
          </cell>
        </row>
        <row r="48">
          <cell r="A48" t="str">
            <v>20003041875961</v>
          </cell>
          <cell r="B48">
            <v>487702</v>
          </cell>
          <cell r="C48" t="str">
            <v>20003041875961</v>
          </cell>
          <cell r="D48">
            <v>44923.526446759257</v>
          </cell>
          <cell r="E48" t="str">
            <v>BRELDYNG</v>
          </cell>
          <cell r="F48" t="str">
            <v>DESPACHO</v>
          </cell>
          <cell r="G48" t="str">
            <v>NORMAL</v>
          </cell>
          <cell r="H48" t="str">
            <v>JORGE ARTURO BRIONES MORALES</v>
          </cell>
          <cell r="I48" t="str">
            <v>1311961443</v>
          </cell>
          <cell r="J48" t="str">
            <v>MANABI / MANTA / MANTA / AV 32 / SN / ENTRE CALLE 18A Y CALLE 19 / CONDOMINIO LA FABELA II CASA 1 REF DIAGONAL AL COLISEO DEL COLEGIO TECNICO LUIS ARBOLEDA MARTINEZ CASA COLOR BLANCA CON PORTON PLOMO</v>
          </cell>
          <cell r="K48" t="str">
            <v>994242980</v>
          </cell>
          <cell r="M48" t="str">
            <v>MANTA</v>
          </cell>
          <cell r="N48" t="str">
            <v>MANABI</v>
          </cell>
          <cell r="O48" t="str">
            <v>MANTA</v>
          </cell>
        </row>
        <row r="49">
          <cell r="A49" t="str">
            <v>20003041866951</v>
          </cell>
          <cell r="B49">
            <v>487703</v>
          </cell>
          <cell r="C49" t="str">
            <v>20003041866951</v>
          </cell>
          <cell r="D49">
            <v>44923.526446759257</v>
          </cell>
          <cell r="E49" t="str">
            <v>BRELDYNG</v>
          </cell>
          <cell r="F49" t="str">
            <v>DESPACHO</v>
          </cell>
          <cell r="G49" t="str">
            <v>NORMAL</v>
          </cell>
          <cell r="H49" t="str">
            <v>ERICK ALEXANDER IZA GUANA</v>
          </cell>
          <cell r="I49" t="str">
            <v>1722072848</v>
          </cell>
          <cell r="J49" t="str">
            <v>PICHINCHA / QUITO / SANGOLQUI / AV GASPAR LEMA / CASA 250 MZ22 SL7 / BARBOLA SINALIN / SAN PEDRO TABOADA CASA DE DOS PISOS A LADO DE UNA IGLESIA CASA VERDE #250 MZ22 SL7</v>
          </cell>
          <cell r="K49" t="str">
            <v>960729103</v>
          </cell>
          <cell r="M49" t="str">
            <v>QUITO</v>
          </cell>
          <cell r="N49" t="str">
            <v>PICHINCHA</v>
          </cell>
          <cell r="O49" t="str">
            <v>QUITO</v>
          </cell>
        </row>
        <row r="50">
          <cell r="A50" t="str">
            <v>20003041327616</v>
          </cell>
          <cell r="B50">
            <v>487690</v>
          </cell>
          <cell r="C50" t="str">
            <v>20003041327616</v>
          </cell>
          <cell r="D50">
            <v>44923.514050925929</v>
          </cell>
          <cell r="E50" t="str">
            <v>CONECEL</v>
          </cell>
          <cell r="F50" t="str">
            <v>DESPACHO</v>
          </cell>
          <cell r="G50" t="str">
            <v>NORMAL</v>
          </cell>
          <cell r="H50" t="str">
            <v xml:space="preserve">JUAN FERNANDO PIHUAVE PILCA / </v>
          </cell>
          <cell r="I50" t="str">
            <v>1725448409</v>
          </cell>
          <cell r="J50" t="str">
            <v>VIA A LA MARISCAL Y 10DE AGOSTO/CS AMRILLA DE 2PISOS DIAGONAL A UNA TIENDA, JOYA DE LOS SACHAS</v>
          </cell>
          <cell r="K50" t="str">
            <v>967984388 /  998344318</v>
          </cell>
          <cell r="L50" t="str">
            <v/>
          </cell>
          <cell r="M50" t="str">
            <v>ORELLANA</v>
          </cell>
          <cell r="N50" t="str">
            <v>ORELLANA</v>
          </cell>
          <cell r="O50" t="str">
            <v>JOYA DE LOS SACHAS</v>
          </cell>
        </row>
        <row r="51">
          <cell r="A51" t="str">
            <v>20003032751932</v>
          </cell>
          <cell r="B51">
            <v>487663</v>
          </cell>
          <cell r="C51" t="str">
            <v>20003032751932</v>
          </cell>
          <cell r="D51">
            <v>44923.512731481482</v>
          </cell>
          <cell r="E51" t="str">
            <v>CONECEL</v>
          </cell>
          <cell r="F51" t="str">
            <v>DESPACHO</v>
          </cell>
          <cell r="G51" t="str">
            <v>NORMAL</v>
          </cell>
          <cell r="H51" t="str">
            <v xml:space="preserve">MAURA VIRGINIA DEL PILAR / </v>
          </cell>
          <cell r="I51" t="str">
            <v>1102424064</v>
          </cell>
          <cell r="J51" t="str">
            <v>SAN SEBASTIAN CALLE ANTONIO JOSE DE SUCRE Y LOURDES CASA NUMERO 213-18 3 PISOS COLOR AZUL FRENTE A LA EMPRESA DECORKEYS, LOJA</v>
          </cell>
          <cell r="K51" t="str">
            <v xml:space="preserve">995690121 /  </v>
          </cell>
          <cell r="L51" t="str">
            <v/>
          </cell>
          <cell r="M51" t="str">
            <v>LOJA</v>
          </cell>
          <cell r="N51" t="str">
            <v>LOJA</v>
          </cell>
          <cell r="O51" t="str">
            <v>LOJA</v>
          </cell>
        </row>
        <row r="52">
          <cell r="A52" t="str">
            <v>20003037863815</v>
          </cell>
          <cell r="B52">
            <v>487664</v>
          </cell>
          <cell r="C52" t="str">
            <v>20003037863815</v>
          </cell>
          <cell r="D52">
            <v>44923.512731481482</v>
          </cell>
          <cell r="E52" t="str">
            <v>CONECEL</v>
          </cell>
          <cell r="F52" t="str">
            <v>DESPACHO</v>
          </cell>
          <cell r="G52" t="str">
            <v>NORMAL</v>
          </cell>
          <cell r="H52" t="str">
            <v xml:space="preserve">MARIA ROSA CASAHUALPA ARIAS / </v>
          </cell>
          <cell r="I52" t="str">
            <v>1726920422</v>
          </cell>
          <cell r="J52" t="str">
            <v>AV GUAYLLABAMBA Y REINO DE QUITO EN LA FLORICOLA FLOR ETERNA EN EL AREA DE CAMPO A DOS CUADRAS DEL RESTAURANTE LA MANSION, QUITO</v>
          </cell>
          <cell r="K52" t="str">
            <v>987881368 /  992551936</v>
          </cell>
          <cell r="L52" t="str">
            <v/>
          </cell>
          <cell r="M52" t="str">
            <v>QUITO</v>
          </cell>
          <cell r="N52" t="str">
            <v>PICHINCHA</v>
          </cell>
          <cell r="O52" t="str">
            <v>QUITO</v>
          </cell>
        </row>
        <row r="53">
          <cell r="A53" t="str">
            <v>20003042195617</v>
          </cell>
          <cell r="B53">
            <v>487665</v>
          </cell>
          <cell r="C53" t="str">
            <v>20003042195617</v>
          </cell>
          <cell r="D53">
            <v>44923.512731481482</v>
          </cell>
          <cell r="E53" t="str">
            <v>CONECEL</v>
          </cell>
          <cell r="F53" t="str">
            <v>DESPACHO</v>
          </cell>
          <cell r="G53" t="str">
            <v>NORMAL</v>
          </cell>
          <cell r="H53" t="str">
            <v xml:space="preserve">LISBETH ALEXANDRA NUNEZ TORRES / </v>
          </cell>
          <cell r="I53" t="str">
            <v>1722440607</v>
          </cell>
          <cell r="J53" t="str">
            <v>CALLE GASPAR DE VILLAROEL Y SIMON BOLIVAR EN UNA CASA ESQUINERA CON UN LOCAL AVICOLA A UNA CUADRA DEL MUNDO DE LAS CARNES, QUITO</v>
          </cell>
          <cell r="K53" t="str">
            <v>998430360 /  992570568</v>
          </cell>
          <cell r="L53" t="str">
            <v/>
          </cell>
          <cell r="M53" t="str">
            <v>QUITO</v>
          </cell>
          <cell r="N53" t="str">
            <v>PICHINCHA</v>
          </cell>
          <cell r="O53" t="str">
            <v>QUITO</v>
          </cell>
        </row>
        <row r="54">
          <cell r="A54" t="str">
            <v>20003041880622</v>
          </cell>
          <cell r="B54">
            <v>487666</v>
          </cell>
          <cell r="C54" t="str">
            <v>20003041880622</v>
          </cell>
          <cell r="D54">
            <v>44923.512731481482</v>
          </cell>
          <cell r="E54" t="str">
            <v>CONECEL</v>
          </cell>
          <cell r="F54" t="str">
            <v>DESPACHO</v>
          </cell>
          <cell r="G54" t="str">
            <v>NORMAL</v>
          </cell>
          <cell r="H54" t="str">
            <v xml:space="preserve">TATIANA LORENA SANCHEZ BALLESTEROS / </v>
          </cell>
          <cell r="I54" t="str">
            <v>1760266138</v>
          </cell>
          <cell r="J54" t="str">
            <v>AV DE LOS COLONOS EN EL CONJUNTO PALMA REAL EN LA CASA N1 DIAGONAL AL CEMENTERIO JARDINES DE BOMBOLI, SANTO DOMINGO</v>
          </cell>
          <cell r="K54" t="str">
            <v xml:space="preserve">992831337 /  </v>
          </cell>
          <cell r="L54" t="str">
            <v/>
          </cell>
          <cell r="M54" t="str">
            <v>SANTO DOMINGO</v>
          </cell>
          <cell r="N54" t="str">
            <v>SANTO DOMINGO DE LOS TSACHILAS</v>
          </cell>
          <cell r="O54" t="str">
            <v>SANTO DOMINGO</v>
          </cell>
        </row>
        <row r="55">
          <cell r="A55" t="str">
            <v>20003041879973</v>
          </cell>
          <cell r="B55">
            <v>487667</v>
          </cell>
          <cell r="C55" t="str">
            <v>20003041879973</v>
          </cell>
          <cell r="D55">
            <v>44923.512731481482</v>
          </cell>
          <cell r="E55" t="str">
            <v>CONECEL</v>
          </cell>
          <cell r="F55" t="str">
            <v>DESPACHO</v>
          </cell>
          <cell r="G55" t="str">
            <v>NORMAL</v>
          </cell>
          <cell r="H55" t="str">
            <v xml:space="preserve">ROBERT ALEXANDER SANCHEZ PIGUAVE / </v>
          </cell>
          <cell r="I55" t="str">
            <v>1203509680</v>
          </cell>
          <cell r="J55" t="str">
            <v>AV CRISTOBAL COLON Y CALLEJON B SL 6 CASA DE UN PISO COLOR CREMA DETRAS DE LA CDLA QUINTA PATRICIA, MILAGRO</v>
          </cell>
          <cell r="K55" t="str">
            <v>983810314 /  988799826</v>
          </cell>
          <cell r="L55" t="str">
            <v/>
          </cell>
          <cell r="M55" t="str">
            <v>MILAGRO</v>
          </cell>
          <cell r="N55" t="str">
            <v>GUAYAS</v>
          </cell>
          <cell r="O55" t="str">
            <v>MILAGRO</v>
          </cell>
        </row>
        <row r="56">
          <cell r="A56" t="str">
            <v>20003042236370</v>
          </cell>
          <cell r="B56">
            <v>487668</v>
          </cell>
          <cell r="C56" t="str">
            <v>20003042236370</v>
          </cell>
          <cell r="D56">
            <v>44923.512731481482</v>
          </cell>
          <cell r="E56" t="str">
            <v>CONECEL</v>
          </cell>
          <cell r="F56" t="str">
            <v>DESPACHO</v>
          </cell>
          <cell r="G56" t="str">
            <v>NORMAL</v>
          </cell>
          <cell r="H56" t="str">
            <v xml:space="preserve">DANNY JAVIER PEREZ ULLOA / </v>
          </cell>
          <cell r="I56" t="str">
            <v>401952494</v>
          </cell>
          <cell r="J56" t="str">
            <v>AV JORGE GUZMAN RUEDA Y LOS TULIPANES CASA DE DOS PISOS COLOR LADRILLO A 3 CUADRAS DE LA UNIVERSIDAD TECNICA DEL NORTE, IBARRA</v>
          </cell>
          <cell r="K56" t="str">
            <v xml:space="preserve">958628448 /  </v>
          </cell>
          <cell r="L56" t="str">
            <v/>
          </cell>
          <cell r="M56" t="str">
            <v>IBARRA</v>
          </cell>
          <cell r="N56" t="str">
            <v>IMBABURA</v>
          </cell>
          <cell r="O56" t="str">
            <v>IBARRA</v>
          </cell>
        </row>
        <row r="57">
          <cell r="A57" t="str">
            <v>20003042236352</v>
          </cell>
          <cell r="B57">
            <v>487669</v>
          </cell>
          <cell r="C57" t="str">
            <v>20003042236352</v>
          </cell>
          <cell r="D57">
            <v>44923.512731481482</v>
          </cell>
          <cell r="E57" t="str">
            <v>CONECEL</v>
          </cell>
          <cell r="F57" t="str">
            <v>DESPACHO</v>
          </cell>
          <cell r="G57" t="str">
            <v>NORMAL</v>
          </cell>
          <cell r="H57" t="str">
            <v xml:space="preserve">DEISON RONNIE TANQUINA PUMA / </v>
          </cell>
          <cell r="I57" t="str">
            <v>1850473685</v>
          </cell>
          <cell r="J57" t="str">
            <v>ATAHUALPA Y GARCIA MOGROVEJO CASA CS 2 PIS CREMA CON TIENDA EN PB, AMBATO</v>
          </cell>
          <cell r="K57" t="str">
            <v>984789818 /  968070598</v>
          </cell>
          <cell r="L57" t="str">
            <v/>
          </cell>
          <cell r="M57" t="str">
            <v>AMBATO</v>
          </cell>
          <cell r="N57" t="str">
            <v>TUNGURAHUA</v>
          </cell>
          <cell r="O57" t="str">
            <v>AMBATO</v>
          </cell>
        </row>
        <row r="58">
          <cell r="A58" t="str">
            <v>20003042191534</v>
          </cell>
          <cell r="B58">
            <v>487670</v>
          </cell>
          <cell r="C58" t="str">
            <v>20003042191534</v>
          </cell>
          <cell r="D58">
            <v>44923.512731481482</v>
          </cell>
          <cell r="E58" t="str">
            <v>CONECEL</v>
          </cell>
          <cell r="F58" t="str">
            <v>DESPACHO</v>
          </cell>
          <cell r="G58" t="str">
            <v>NORMAL</v>
          </cell>
          <cell r="H58" t="str">
            <v xml:space="preserve">CHRISTOPHER SALOMON BERRONES SOLEDISPA / </v>
          </cell>
          <cell r="I58" t="str">
            <v>1312367525</v>
          </cell>
          <cell r="J58" t="str">
            <v>CDLA EL PROGRESO/Thomas Larrea &amp; Calle Mariscal de Ayacucho CASA 2PIS GRIS TIENDA 21 DE ABRIL, PORTOVIEJO</v>
          </cell>
          <cell r="K58" t="str">
            <v>964082947 /  988776464</v>
          </cell>
          <cell r="L58" t="str">
            <v/>
          </cell>
          <cell r="M58" t="str">
            <v>PORTOVIEJO</v>
          </cell>
          <cell r="N58" t="str">
            <v>MANABI</v>
          </cell>
          <cell r="O58" t="str">
            <v>PORTOVIEJO</v>
          </cell>
        </row>
        <row r="59">
          <cell r="A59" t="str">
            <v>20003042233128</v>
          </cell>
          <cell r="B59">
            <v>487671</v>
          </cell>
          <cell r="C59" t="str">
            <v>20003042233128</v>
          </cell>
          <cell r="D59">
            <v>44923.512731481482</v>
          </cell>
          <cell r="E59" t="str">
            <v>CONECEL</v>
          </cell>
          <cell r="F59" t="str">
            <v>DESPACHO</v>
          </cell>
          <cell r="G59" t="str">
            <v>NORMAL</v>
          </cell>
          <cell r="H59" t="str">
            <v xml:space="preserve">NAYELI STEPHANIE SANCHEZ ZAMORA / </v>
          </cell>
          <cell r="I59" t="str">
            <v>1804445755</v>
          </cell>
          <cell r="J59" t="str">
            <v>CLLE MIGUEL ANGEL LEON 1802 Y JOSE PERALTA CS 1P CASA EN CONSTRUCCION A UNA CUDRA DE ARTE K1 BY TEAM VARGAS Y LA TIENDA DE ROPA ARMATEX, AMBATO</v>
          </cell>
          <cell r="K59" t="str">
            <v xml:space="preserve">984246302 /  </v>
          </cell>
          <cell r="L59" t="str">
            <v/>
          </cell>
          <cell r="M59" t="str">
            <v>AMBATO</v>
          </cell>
          <cell r="N59" t="str">
            <v>TUNGURAHUA</v>
          </cell>
          <cell r="O59" t="str">
            <v>AMBATO</v>
          </cell>
        </row>
        <row r="60">
          <cell r="A60" t="str">
            <v>20003042233853</v>
          </cell>
          <cell r="B60">
            <v>487672</v>
          </cell>
          <cell r="C60" t="str">
            <v>20003042233853</v>
          </cell>
          <cell r="D60">
            <v>44923.512731481482</v>
          </cell>
          <cell r="E60" t="str">
            <v>CONECEL</v>
          </cell>
          <cell r="F60" t="str">
            <v>DESPACHO</v>
          </cell>
          <cell r="G60" t="str">
            <v>NORMAL</v>
          </cell>
          <cell r="H60" t="str">
            <v xml:space="preserve">JENNY FERNANDA PILLACELA MATAILO / </v>
          </cell>
          <cell r="I60" t="str">
            <v>105440085</v>
          </cell>
          <cell r="J60" t="str">
            <v>Miguel Ortega Alcocer &amp; Victor Tinoco Chacon DE 2 PISOS COLOR AMARILLO A MEDIA CUADRA DE JARDINES DE SAN JOAQUIN Y ALADO DE TIENDA YOLY, CUENCA</v>
          </cell>
          <cell r="K60" t="str">
            <v xml:space="preserve">969790178 /  </v>
          </cell>
          <cell r="L60" t="str">
            <v/>
          </cell>
          <cell r="M60" t="str">
            <v>CUENCA</v>
          </cell>
          <cell r="N60" t="str">
            <v>AZUAY</v>
          </cell>
          <cell r="O60" t="str">
            <v>CUENCA</v>
          </cell>
        </row>
        <row r="61">
          <cell r="A61" t="str">
            <v>20003041882378</v>
          </cell>
          <cell r="B61">
            <v>487673</v>
          </cell>
          <cell r="C61" t="str">
            <v>20003041882378</v>
          </cell>
          <cell r="D61">
            <v>44923.512731481482</v>
          </cell>
          <cell r="E61" t="str">
            <v>CONECEL</v>
          </cell>
          <cell r="F61" t="str">
            <v>DESPACHO</v>
          </cell>
          <cell r="G61" t="str">
            <v>NORMAL</v>
          </cell>
          <cell r="H61" t="str">
            <v>ALEX IVAN CANDO BASTIDAS / MARIA BASTIDAS</v>
          </cell>
          <cell r="I61" t="str">
            <v>2350397333</v>
          </cell>
          <cell r="J61" t="str">
            <v>BARRIO LIBERTADOR CALLE SARAGURO Y MILAGRO ENTREGA EN EL COMEDOR EL DOLARAZO JUNTO TIENDA ROSITA A MARIA BASTIDAS, SANTO DOMINGO</v>
          </cell>
          <cell r="K61" t="str">
            <v>963147089 /  994551314</v>
          </cell>
          <cell r="L61" t="str">
            <v/>
          </cell>
          <cell r="M61" t="str">
            <v>SANTO DOMINGO</v>
          </cell>
          <cell r="N61" t="str">
            <v>SANTO DOMINGO DE LOS TSACHILAS</v>
          </cell>
          <cell r="O61" t="str">
            <v>SANTO DOMINGO</v>
          </cell>
        </row>
        <row r="62">
          <cell r="A62" t="str">
            <v>20003041861041</v>
          </cell>
          <cell r="B62">
            <v>487674</v>
          </cell>
          <cell r="C62" t="str">
            <v>20003041861041</v>
          </cell>
          <cell r="D62">
            <v>44923.512731481482</v>
          </cell>
          <cell r="E62" t="str">
            <v>CONECEL</v>
          </cell>
          <cell r="F62" t="str">
            <v>DESPACHO</v>
          </cell>
          <cell r="G62" t="str">
            <v>NORMAL</v>
          </cell>
          <cell r="H62" t="str">
            <v>FRANCISCO JAVIER TOLEDO CABEZAS / CONSUELO MAGALLANES</v>
          </cell>
          <cell r="I62" t="str">
            <v>942485095</v>
          </cell>
          <cell r="J62" t="str">
            <v>CDLA 17 DE SEPTIEMBRE CALLE JACINTO MATAMOROS Y VICTOR H VICUNA CASA DE UN PISO COLOR VERDE CON PORTON NARANJA A UNA CUADRA DE LA TIENDA DON JAIME, MILAGRO</v>
          </cell>
          <cell r="K62" t="str">
            <v>963807164 /  993023749</v>
          </cell>
          <cell r="L62" t="str">
            <v/>
          </cell>
          <cell r="M62" t="str">
            <v>MILAGRO</v>
          </cell>
          <cell r="N62" t="str">
            <v>GUAYAS</v>
          </cell>
          <cell r="O62" t="str">
            <v>MILAGRO</v>
          </cell>
        </row>
        <row r="63">
          <cell r="A63" t="str">
            <v>20003042240108</v>
          </cell>
          <cell r="B63">
            <v>487675</v>
          </cell>
          <cell r="C63" t="str">
            <v>20003042240108</v>
          </cell>
          <cell r="D63">
            <v>44923.512731481482</v>
          </cell>
          <cell r="E63" t="str">
            <v>CONECEL</v>
          </cell>
          <cell r="F63" t="str">
            <v>DESPACHO</v>
          </cell>
          <cell r="G63" t="str">
            <v>NORMAL</v>
          </cell>
          <cell r="H63" t="str">
            <v xml:space="preserve">FREDDY ESTEBAN ANDRADE RODRIGUEZ / </v>
          </cell>
          <cell r="I63" t="str">
            <v>1714298930</v>
          </cell>
          <cell r="J63" t="str">
            <v>CALLE ISLA FERNANDINA N21-141 E ISLA TORTUGA SECTOR CAROLINA EN EL EDIFICIO DE 4 PISOS COLOR BEIGE, QUITO</v>
          </cell>
          <cell r="K63" t="str">
            <v>986113070 /  998545240</v>
          </cell>
          <cell r="L63" t="str">
            <v/>
          </cell>
          <cell r="M63" t="str">
            <v>QUITO</v>
          </cell>
          <cell r="N63" t="str">
            <v>PICHINCHA</v>
          </cell>
          <cell r="O63" t="str">
            <v>QUITO</v>
          </cell>
        </row>
        <row r="64">
          <cell r="A64" t="str">
            <v>20003041874395</v>
          </cell>
          <cell r="B64">
            <v>487676</v>
          </cell>
          <cell r="C64" t="str">
            <v>20003041874395</v>
          </cell>
          <cell r="D64">
            <v>44923.512731481482</v>
          </cell>
          <cell r="E64" t="str">
            <v>CONECEL</v>
          </cell>
          <cell r="F64" t="str">
            <v>DESPACHO</v>
          </cell>
          <cell r="G64" t="str">
            <v>NORMAL</v>
          </cell>
          <cell r="H64" t="str">
            <v xml:space="preserve">HAYLIS ANDREINA PANTA CALDERON / </v>
          </cell>
          <cell r="I64" t="str">
            <v>1313555482</v>
          </cell>
          <cell r="J64" t="str">
            <v>BARRIO SAN PEDRO CALLE 309 Y AV 212 FRENTE A LA CERVECERIA VAJAKI LOCAL CON PUERTA DORADA, MANTA</v>
          </cell>
          <cell r="K64" t="str">
            <v xml:space="preserve">989747006 /  </v>
          </cell>
          <cell r="L64" t="str">
            <v/>
          </cell>
          <cell r="M64" t="str">
            <v>MANTA</v>
          </cell>
          <cell r="N64" t="str">
            <v>MANABI</v>
          </cell>
          <cell r="O64" t="str">
            <v>MANTA</v>
          </cell>
        </row>
        <row r="65">
          <cell r="A65" t="str">
            <v>20003034489656</v>
          </cell>
          <cell r="B65">
            <v>487677</v>
          </cell>
          <cell r="C65" t="str">
            <v>20003034489656</v>
          </cell>
          <cell r="D65">
            <v>44923.512731481482</v>
          </cell>
          <cell r="E65" t="str">
            <v>CONECEL</v>
          </cell>
          <cell r="F65" t="str">
            <v>DESPACHO</v>
          </cell>
          <cell r="G65" t="str">
            <v>NORMAL</v>
          </cell>
          <cell r="H65" t="str">
            <v>NAGUA CALERO ERICK ADRIAN / MARIA NANCY CALERO</v>
          </cell>
          <cell r="I65" t="str">
            <v>706404548</v>
          </cell>
          <cell r="J65" t="str">
            <v>AV CIRCUNVALACION NORTE Y JESUS DEL GRAN PODER CASA DE UN PISO CON CERRAMIENTO GRIS A UNA CUADRA DE LA IGLESIA REINA DE LA PAZ RECIBE MARIA NANCY CALERO, MACHALA</v>
          </cell>
          <cell r="K65" t="str">
            <v xml:space="preserve">980458175 /  </v>
          </cell>
          <cell r="L65" t="str">
            <v/>
          </cell>
          <cell r="M65" t="str">
            <v>MACHALA</v>
          </cell>
          <cell r="N65" t="str">
            <v>EL ORO</v>
          </cell>
          <cell r="O65" t="str">
            <v>MACHALA</v>
          </cell>
        </row>
        <row r="66">
          <cell r="A66" t="str">
            <v>20003041856464</v>
          </cell>
          <cell r="B66">
            <v>487678</v>
          </cell>
          <cell r="C66" t="str">
            <v>20003041856464</v>
          </cell>
          <cell r="D66">
            <v>44923.512731481482</v>
          </cell>
          <cell r="E66" t="str">
            <v>CONECEL</v>
          </cell>
          <cell r="F66" t="str">
            <v>DESPACHO</v>
          </cell>
          <cell r="G66" t="str">
            <v>NORMAL</v>
          </cell>
          <cell r="H66" t="str">
            <v>JAVIER GILBERTO TORRES CARDENAS / SERGIO BUSTAMANTE TORRES</v>
          </cell>
          <cell r="I66" t="str">
            <v>1400371082</v>
          </cell>
          <cell r="J66" t="str">
            <v>QUITUMBE/CALLE S37D Y OE3D CDLA TERRANOVA CASA VERDE DE DOS PISOS JUNTO AL PC TELCE EN TELECOMUNICACIONES, QUITO</v>
          </cell>
          <cell r="K66" t="str">
            <v xml:space="preserve">958850288 /  </v>
          </cell>
          <cell r="L66" t="str">
            <v/>
          </cell>
          <cell r="M66" t="str">
            <v>QUITO</v>
          </cell>
          <cell r="N66" t="str">
            <v>PICHINCHA</v>
          </cell>
          <cell r="O66" t="str">
            <v>QUITO</v>
          </cell>
        </row>
        <row r="67">
          <cell r="A67" t="str">
            <v>20003042190753</v>
          </cell>
          <cell r="B67">
            <v>487679</v>
          </cell>
          <cell r="C67" t="str">
            <v>20003042190753</v>
          </cell>
          <cell r="D67">
            <v>44923.512731481482</v>
          </cell>
          <cell r="E67" t="str">
            <v>CONECEL</v>
          </cell>
          <cell r="F67" t="str">
            <v>DESPACHO</v>
          </cell>
          <cell r="G67" t="str">
            <v>NORMAL</v>
          </cell>
          <cell r="H67" t="str">
            <v xml:space="preserve">JHON ALEXANDER CARTUCHE MORA / </v>
          </cell>
          <cell r="I67" t="str">
            <v>151211034</v>
          </cell>
          <cell r="J67" t="str">
            <v>CALLES MANUEL ANTONIO MUNOZ BORRERO YCALLE C 1PISO COLOR CAFE TECHO ROJO FRENTE DE LA TIENDA AMIS Y A 4 CUADRA DE LA CANCHA DE PERLAS PAMPA, CUENCA</v>
          </cell>
          <cell r="K67" t="str">
            <v xml:space="preserve">984816546 /  </v>
          </cell>
          <cell r="L67" t="str">
            <v/>
          </cell>
          <cell r="M67" t="str">
            <v>CUENCA</v>
          </cell>
          <cell r="N67" t="str">
            <v>AZUAY</v>
          </cell>
          <cell r="O67" t="str">
            <v>CUENCA</v>
          </cell>
        </row>
        <row r="68">
          <cell r="A68" t="str">
            <v>20003042245969</v>
          </cell>
          <cell r="B68">
            <v>487680</v>
          </cell>
          <cell r="C68" t="str">
            <v>20003042245969</v>
          </cell>
          <cell r="D68">
            <v>44923.512731481482</v>
          </cell>
          <cell r="E68" t="str">
            <v>CONECEL</v>
          </cell>
          <cell r="F68" t="str">
            <v>DESPACHO</v>
          </cell>
          <cell r="G68" t="str">
            <v>NORMAL</v>
          </cell>
          <cell r="H68" t="str">
            <v xml:space="preserve">CRISTHIAN EDUARDO PINTADO RUIZ / </v>
          </cell>
          <cell r="I68" t="str">
            <v>704454784</v>
          </cell>
          <cell r="J68" t="str">
            <v>ONCEAVA NORTE CALLEGON E Y CALLE GUAYAS CASA 802 CS CAFE CON CREMA DE 2 PISOS RFC. AL FRENTE HAY UN PARQUE PEQUENo, MACHALA</v>
          </cell>
          <cell r="K68" t="str">
            <v>990669682 /  991112974</v>
          </cell>
          <cell r="L68" t="str">
            <v/>
          </cell>
          <cell r="M68" t="str">
            <v>MACHALA</v>
          </cell>
          <cell r="N68" t="str">
            <v>EL ORO</v>
          </cell>
          <cell r="O68" t="str">
            <v>MACHALA</v>
          </cell>
        </row>
        <row r="69">
          <cell r="A69" t="str">
            <v>20003042229577</v>
          </cell>
          <cell r="B69">
            <v>487681</v>
          </cell>
          <cell r="C69" t="str">
            <v>20003042229577</v>
          </cell>
          <cell r="D69">
            <v>44923.512731481482</v>
          </cell>
          <cell r="E69" t="str">
            <v>CONECEL</v>
          </cell>
          <cell r="F69" t="str">
            <v>DESPACHO</v>
          </cell>
          <cell r="G69" t="str">
            <v>NORMAL</v>
          </cell>
          <cell r="H69" t="str">
            <v xml:space="preserve">MIGUEL ANGEL GARCIA PLAZA / </v>
          </cell>
          <cell r="I69" t="str">
            <v>1310691967</v>
          </cell>
          <cell r="J69" t="str">
            <v>AV. CIRCUNVALACION Y CALLE 12 HOSPITAL RODRIGUEZ ZAMBRANO LUGAR DE TRABAJO BLANCO, 1 PISO ALADO DE LA CRUZ ROJA, MANTA</v>
          </cell>
          <cell r="K69" t="str">
            <v xml:space="preserve">995606026 /  </v>
          </cell>
          <cell r="L69" t="str">
            <v/>
          </cell>
          <cell r="M69" t="str">
            <v>MANTA</v>
          </cell>
          <cell r="N69" t="str">
            <v>MANABI</v>
          </cell>
          <cell r="O69" t="str">
            <v>MANTA</v>
          </cell>
        </row>
        <row r="70">
          <cell r="A70" t="str">
            <v>20003042228261</v>
          </cell>
          <cell r="B70">
            <v>487682</v>
          </cell>
          <cell r="C70" t="str">
            <v>20003042228261</v>
          </cell>
          <cell r="D70">
            <v>44923.512731481482</v>
          </cell>
          <cell r="E70" t="str">
            <v>CONECEL</v>
          </cell>
          <cell r="F70" t="str">
            <v>DESPACHO</v>
          </cell>
          <cell r="G70" t="str">
            <v>NORMAL</v>
          </cell>
          <cell r="H70" t="str">
            <v xml:space="preserve">LUCY DEL PILAR BERMUDEZ LOZANO / </v>
          </cell>
          <cell r="I70" t="str">
            <v>925367708</v>
          </cell>
          <cell r="J70" t="str">
            <v>CLDA LOS HELECHOS SECTOR 6 /MZ S3 SOLAR 25 CASA 2 PIS BEIGE A 1 CUADRA DE ESCUELA MIGUEL ANGEL ZAMBRANO FRENTE A CDLA PRIMAVERA 2, DURAN</v>
          </cell>
          <cell r="K70" t="str">
            <v>961125540 /  990720029</v>
          </cell>
          <cell r="L70" t="str">
            <v/>
          </cell>
          <cell r="M70" t="str">
            <v>DURAN</v>
          </cell>
          <cell r="N70" t="str">
            <v>GUAYAS</v>
          </cell>
          <cell r="O70" t="str">
            <v>DURAN</v>
          </cell>
        </row>
        <row r="71">
          <cell r="A71" t="str">
            <v>20003041257273</v>
          </cell>
          <cell r="B71">
            <v>487683</v>
          </cell>
          <cell r="C71" t="str">
            <v>20003041257273</v>
          </cell>
          <cell r="D71">
            <v>44923.512731481482</v>
          </cell>
          <cell r="E71" t="str">
            <v>CONECEL</v>
          </cell>
          <cell r="F71" t="str">
            <v>DESPACHO</v>
          </cell>
          <cell r="G71" t="str">
            <v>NORMAL</v>
          </cell>
          <cell r="H71" t="str">
            <v xml:space="preserve">MARIA PAULETH CABRERA IDROVO / </v>
          </cell>
          <cell r="I71" t="str">
            <v>750555062</v>
          </cell>
          <cell r="J71" t="str">
            <v>BUENOS AIRES AV Pasaje 3era Norte &amp; Carrera 8va OesteCS 2P BLANCO REF A DOS CUADRAS DEL PARQUE BUENOS AIRES, MACHALA</v>
          </cell>
          <cell r="K71" t="str">
            <v xml:space="preserve">962615807 /  </v>
          </cell>
          <cell r="L71" t="str">
            <v/>
          </cell>
          <cell r="M71" t="str">
            <v>MACHALA</v>
          </cell>
          <cell r="N71" t="str">
            <v>EL ORO</v>
          </cell>
          <cell r="O71" t="str">
            <v>MACHALA</v>
          </cell>
        </row>
        <row r="72">
          <cell r="A72" t="str">
            <v>20003043032048</v>
          </cell>
          <cell r="B72">
            <v>487684</v>
          </cell>
          <cell r="C72" t="str">
            <v>20003043032048</v>
          </cell>
          <cell r="D72">
            <v>44923.512731481482</v>
          </cell>
          <cell r="E72" t="str">
            <v>CONECEL</v>
          </cell>
          <cell r="F72" t="str">
            <v>DESPACHO</v>
          </cell>
          <cell r="G72" t="str">
            <v>NORMAL</v>
          </cell>
          <cell r="H72" t="str">
            <v xml:space="preserve">DENNYS FERNANDO SORIA CAMPOS / </v>
          </cell>
          <cell r="I72" t="str">
            <v>606070662</v>
          </cell>
          <cell r="J72" t="str">
            <v>SAN RAFAEL/ROMA Y PARIS CASA ESQUINARA DEJA EN LA TIENDA NARANJA COLOR TU AMIGO SANFRACERCA A LA UPC DEL POLIDEPORTIVO, RIOBAMBA</v>
          </cell>
          <cell r="K72" t="str">
            <v xml:space="preserve">962612312 /  </v>
          </cell>
          <cell r="L72" t="str">
            <v/>
          </cell>
          <cell r="M72" t="str">
            <v>RIOBAMBA</v>
          </cell>
          <cell r="N72" t="str">
            <v>CHIMBORAZO</v>
          </cell>
          <cell r="O72" t="str">
            <v>RIOBAMBA</v>
          </cell>
        </row>
        <row r="73">
          <cell r="A73" t="str">
            <v>20003042250985</v>
          </cell>
          <cell r="B73">
            <v>487685</v>
          </cell>
          <cell r="C73" t="str">
            <v>20003042250985</v>
          </cell>
          <cell r="D73">
            <v>44923.512731481482</v>
          </cell>
          <cell r="E73" t="str">
            <v>CONECEL</v>
          </cell>
          <cell r="F73" t="str">
            <v>DESPACHO</v>
          </cell>
          <cell r="G73" t="str">
            <v>NORMAL</v>
          </cell>
          <cell r="H73" t="str">
            <v xml:space="preserve">JEREMY ALEJANDRO JACOME CEDENO / </v>
          </cell>
          <cell r="I73" t="str">
            <v>2351007303</v>
          </cell>
          <cell r="J73" t="str">
            <v>COOP. JUAN EULOGIO/BRR EL CARMEN SECTOR 2/C 2/CASA DE 2 PISOS CREMA LA BENGALA/FRENTE DE BODEGA DE ARROZ ALCIVAR, SANTO DOMINGO</v>
          </cell>
          <cell r="K73" t="str">
            <v>986692600 /  997645061</v>
          </cell>
          <cell r="L73" t="str">
            <v/>
          </cell>
          <cell r="M73" t="str">
            <v>SANTO DOMINGO</v>
          </cell>
          <cell r="N73" t="str">
            <v>SANTO DOMINGO DE LOS TSACHILAS</v>
          </cell>
          <cell r="O73" t="str">
            <v>SANTO DOMINGO</v>
          </cell>
        </row>
        <row r="74">
          <cell r="A74" t="str">
            <v>20003033195610_1</v>
          </cell>
          <cell r="B74">
            <v>487686</v>
          </cell>
          <cell r="C74" t="str">
            <v>20003033195610_1</v>
          </cell>
          <cell r="D74">
            <v>44923.512731481482</v>
          </cell>
          <cell r="E74" t="str">
            <v>CONECEL</v>
          </cell>
          <cell r="F74" t="str">
            <v>DESPACHO</v>
          </cell>
          <cell r="G74" t="str">
            <v>NORMAL</v>
          </cell>
          <cell r="H74" t="str">
            <v>VICENTE FRANCISCO LASTRA CASTRO / NEREXY AGUSTINA PICO</v>
          </cell>
          <cell r="I74" t="str">
            <v>904865243</v>
          </cell>
          <cell r="J74" t="str">
            <v>CDLA LOS ALAMOS MZ 7 SL 10 CALLE GUAYACANES Y JOSE LUIS TAMAYO A DOS CUADRAS DEL COLISEO POLIDEPORTIVO NICOLAS LAPENTTI GOMEZ, DAULE</v>
          </cell>
          <cell r="K74" t="str">
            <v xml:space="preserve">979009665 /  </v>
          </cell>
          <cell r="L74" t="str">
            <v/>
          </cell>
          <cell r="M74" t="str">
            <v>DAULE</v>
          </cell>
          <cell r="N74" t="str">
            <v>GUAYAS</v>
          </cell>
          <cell r="O74" t="str">
            <v>DAULE</v>
          </cell>
        </row>
        <row r="75">
          <cell r="A75" t="str">
            <v>20003042259687</v>
          </cell>
          <cell r="B75">
            <v>487687</v>
          </cell>
          <cell r="C75" t="str">
            <v>20003042259687</v>
          </cell>
          <cell r="D75">
            <v>44923.512731481482</v>
          </cell>
          <cell r="E75" t="str">
            <v>CONECEL</v>
          </cell>
          <cell r="F75" t="str">
            <v>DESPACHO</v>
          </cell>
          <cell r="G75" t="str">
            <v>NORMAL</v>
          </cell>
          <cell r="H75" t="str">
            <v xml:space="preserve">JEAN MARCO CALLE CHAPIN / </v>
          </cell>
          <cell r="I75" t="str">
            <v>750915365</v>
          </cell>
          <cell r="J75" t="str">
            <v>CALLE 9 DE SMAYO Y SEXTA NORTE EN EL EDIFICIO DE 3 PISOS COLOR BEIGE FRENTE AL RESTAURANTE LA DONA, MACHALA</v>
          </cell>
          <cell r="K75" t="str">
            <v xml:space="preserve">964015353 /  </v>
          </cell>
          <cell r="L75" t="str">
            <v/>
          </cell>
          <cell r="M75" t="str">
            <v>MACHALA</v>
          </cell>
          <cell r="N75" t="str">
            <v>EL ORO</v>
          </cell>
          <cell r="O75" t="str">
            <v>MACHALA</v>
          </cell>
        </row>
        <row r="76">
          <cell r="A76" t="str">
            <v>20003042243879</v>
          </cell>
          <cell r="B76">
            <v>487688</v>
          </cell>
          <cell r="C76" t="str">
            <v>20003042243879</v>
          </cell>
          <cell r="D76">
            <v>44923.512731481482</v>
          </cell>
          <cell r="E76" t="str">
            <v>CONECEL</v>
          </cell>
          <cell r="F76" t="str">
            <v>DESPACHO</v>
          </cell>
          <cell r="G76" t="str">
            <v>NORMAL</v>
          </cell>
          <cell r="H76" t="str">
            <v xml:space="preserve">LUDIN BETSAIDA CHARD SOLIS / </v>
          </cell>
          <cell r="I76" t="str">
            <v>916196876</v>
          </cell>
          <cell r="J76" t="str">
            <v>AV GUAYAS Y ESMERALDAS EN LA EMPRES DE MUJERES DIURIMARKET LOCAL DE DOS PISOS BLANCO CON ROJO FRENTE A LA FARMACIA CRUZ AZUL, MILAGRO</v>
          </cell>
          <cell r="K76" t="str">
            <v xml:space="preserve">968396460 /  </v>
          </cell>
          <cell r="L76" t="str">
            <v/>
          </cell>
          <cell r="M76" t="str">
            <v>MILAGRO</v>
          </cell>
          <cell r="N76" t="str">
            <v>GUAYAS</v>
          </cell>
          <cell r="O76" t="str">
            <v>MILAGRO</v>
          </cell>
        </row>
        <row r="77">
          <cell r="A77" t="str">
            <v>20003041876142</v>
          </cell>
          <cell r="B77">
            <v>487653</v>
          </cell>
          <cell r="C77" t="str">
            <v>20003041876142</v>
          </cell>
          <cell r="D77">
            <v>44923.512719907405</v>
          </cell>
          <cell r="E77" t="str">
            <v>CONECEL</v>
          </cell>
          <cell r="F77" t="str">
            <v>DESPACHO</v>
          </cell>
          <cell r="G77" t="str">
            <v>NORMAL</v>
          </cell>
          <cell r="H77" t="str">
            <v xml:space="preserve">LUIS AGUSTIN SANCHEZ BALSECA / </v>
          </cell>
          <cell r="I77" t="str">
            <v>1704047925</v>
          </cell>
          <cell r="J77" t="str">
            <v>CALLE LULUBAMBA Y GEODESICA N2-161 EN EL CONJUNTO HABITACIONAL SAN ANTONIO JUNTO AL COLEGIO CLEMENTE VALLEJO, QUITO</v>
          </cell>
          <cell r="K77" t="str">
            <v xml:space="preserve">961441854 /  </v>
          </cell>
          <cell r="L77" t="str">
            <v/>
          </cell>
          <cell r="M77" t="str">
            <v>QUITO</v>
          </cell>
          <cell r="N77" t="str">
            <v>PICHINCHA</v>
          </cell>
          <cell r="O77" t="str">
            <v>QUITO</v>
          </cell>
        </row>
        <row r="78">
          <cell r="A78" t="str">
            <v>20003040189797</v>
          </cell>
          <cell r="B78">
            <v>487654</v>
          </cell>
          <cell r="C78" t="str">
            <v>20003040189797</v>
          </cell>
          <cell r="D78">
            <v>44923.512719907405</v>
          </cell>
          <cell r="E78" t="str">
            <v>CONECEL</v>
          </cell>
          <cell r="F78" t="str">
            <v>DESPACHO</v>
          </cell>
          <cell r="G78" t="str">
            <v>NORMAL</v>
          </cell>
          <cell r="H78" t="str">
            <v xml:space="preserve">JOSE LUIS RODRIGUEZ AMUGUIMBA / </v>
          </cell>
          <cell r="I78" t="str">
            <v>1724152986</v>
          </cell>
          <cell r="J78" t="str">
            <v>CALLE GUAYAQUIL Y JUAN MONTALVO EN EL LOTE 9 A UNA CUADRA DEL PARQUE CARLOTA JARAMILLO EN UNA CASA DE UN PISO COLOR BLANCO, QUITO</v>
          </cell>
          <cell r="K78" t="str">
            <v xml:space="preserve">992827664 /  </v>
          </cell>
          <cell r="L78" t="str">
            <v/>
          </cell>
          <cell r="M78" t="str">
            <v>QUITO</v>
          </cell>
          <cell r="N78" t="str">
            <v>PICHINCHA</v>
          </cell>
          <cell r="O78" t="str">
            <v>QUITO</v>
          </cell>
        </row>
        <row r="79">
          <cell r="A79" t="str">
            <v>20003041876961</v>
          </cell>
          <cell r="B79">
            <v>487655</v>
          </cell>
          <cell r="C79" t="str">
            <v>20003041876961</v>
          </cell>
          <cell r="D79">
            <v>44923.512719907405</v>
          </cell>
          <cell r="E79" t="str">
            <v>CONECEL</v>
          </cell>
          <cell r="F79" t="str">
            <v>DESPACHO</v>
          </cell>
          <cell r="G79" t="str">
            <v>NORMAL</v>
          </cell>
          <cell r="H79" t="str">
            <v>ALEXANDER FABRICIO ICAZA CAJAS / ANA PABON</v>
          </cell>
          <cell r="I79" t="str">
            <v>1723229553</v>
          </cell>
          <cell r="J79" t="str">
            <v>CALLE CHIMBORAZO Y PASAJE 6 FRENTE A LA RECARGA JUVENIL A 3 CUADRAS DE LA FINCA BENALCAZAR EN UNA CASA N23-51 DE DOS PISOS COLOR PLOMO SL 12 MZ 23, QUITO</v>
          </cell>
          <cell r="K79" t="str">
            <v xml:space="preserve">984315592 /  </v>
          </cell>
          <cell r="L79" t="str">
            <v/>
          </cell>
          <cell r="M79" t="str">
            <v>QUITO</v>
          </cell>
          <cell r="N79" t="str">
            <v>PICHINCHA</v>
          </cell>
          <cell r="O79" t="str">
            <v>QUITO</v>
          </cell>
        </row>
        <row r="80">
          <cell r="A80" t="str">
            <v>20003041380848</v>
          </cell>
          <cell r="B80">
            <v>487656</v>
          </cell>
          <cell r="C80" t="str">
            <v>20003041380848</v>
          </cell>
          <cell r="D80">
            <v>44923.512719907405</v>
          </cell>
          <cell r="E80" t="str">
            <v>CONECEL</v>
          </cell>
          <cell r="F80" t="str">
            <v>DESPACHO</v>
          </cell>
          <cell r="G80" t="str">
            <v>NORMAL</v>
          </cell>
          <cell r="H80" t="str">
            <v xml:space="preserve">LEONARDO ALFREDO OJEDA OJEDA / </v>
          </cell>
          <cell r="I80" t="str">
            <v>1705311684</v>
          </cell>
          <cell r="J80" t="str">
            <v>CALLE LATACUNGA Y GONZALO MENENSES CASA N3-23 DE DOS PISOS A DOS CUADRAS DEL CEMENTERIO DE TUMBACO, QUITO</v>
          </cell>
          <cell r="K80" t="str">
            <v>999278481 /  994307437</v>
          </cell>
          <cell r="L80" t="str">
            <v/>
          </cell>
          <cell r="M80" t="str">
            <v>QUITO</v>
          </cell>
          <cell r="N80" t="str">
            <v>PICHINCHA</v>
          </cell>
          <cell r="O80" t="str">
            <v>QUITO</v>
          </cell>
        </row>
        <row r="81">
          <cell r="A81" t="str">
            <v>20003041877864</v>
          </cell>
          <cell r="B81">
            <v>487657</v>
          </cell>
          <cell r="C81" t="str">
            <v>20003041877864</v>
          </cell>
          <cell r="D81">
            <v>44923.512719907405</v>
          </cell>
          <cell r="E81" t="str">
            <v>CONECEL</v>
          </cell>
          <cell r="F81" t="str">
            <v>DESPACHO</v>
          </cell>
          <cell r="G81" t="str">
            <v>NORMAL</v>
          </cell>
          <cell r="H81" t="str">
            <v xml:space="preserve">FLAVIO ROLANDO LITA RIVERA / </v>
          </cell>
          <cell r="I81" t="str">
            <v>1004308167</v>
          </cell>
          <cell r="J81" t="str">
            <v>CALLE JOAQUIN LALAMA Y LEONIDAS PROANO E4-24 EN EL CONJUNTO LA CARTUJANA A 3 CUADRAS DEL PARQUE DE LA TANDA, QUITO</v>
          </cell>
          <cell r="K81" t="str">
            <v>960927789 /  960927789</v>
          </cell>
          <cell r="L81" t="str">
            <v/>
          </cell>
          <cell r="M81" t="str">
            <v>QUITO</v>
          </cell>
          <cell r="N81" t="str">
            <v>PICHINCHA</v>
          </cell>
          <cell r="O81" t="str">
            <v>QUITO</v>
          </cell>
        </row>
        <row r="82">
          <cell r="A82" t="str">
            <v>20003041858461</v>
          </cell>
          <cell r="B82">
            <v>487658</v>
          </cell>
          <cell r="C82" t="str">
            <v>20003041858461</v>
          </cell>
          <cell r="D82">
            <v>44923.512719907405</v>
          </cell>
          <cell r="E82" t="str">
            <v>CONECEL</v>
          </cell>
          <cell r="F82" t="str">
            <v>DESPACHO</v>
          </cell>
          <cell r="G82" t="str">
            <v>NORMAL</v>
          </cell>
          <cell r="H82" t="str">
            <v xml:space="preserve">ERICK STALIN HIDALGO BRIONES / </v>
          </cell>
          <cell r="I82" t="str">
            <v>1311832107</v>
          </cell>
          <cell r="J82" t="str">
            <v>CLLE BAQUERIZO MORENO y CLLE 6 DE FEBRERO CUIDADELA CEVALLOS CS 2P CL CREMA A 300 MTS DE TIENDA OSMIN, PORTOVIEJO</v>
          </cell>
          <cell r="K82" t="str">
            <v>995742635 /  997365612</v>
          </cell>
          <cell r="L82" t="str">
            <v/>
          </cell>
          <cell r="M82" t="str">
            <v>PORTOVIEJO</v>
          </cell>
          <cell r="N82" t="str">
            <v>MANABI</v>
          </cell>
          <cell r="O82" t="str">
            <v>PORTOVIEJO</v>
          </cell>
        </row>
        <row r="83">
          <cell r="A83" t="str">
            <v>20003041881823</v>
          </cell>
          <cell r="B83">
            <v>487660</v>
          </cell>
          <cell r="C83" t="str">
            <v>20003041881823</v>
          </cell>
          <cell r="D83">
            <v>44923.512719907405</v>
          </cell>
          <cell r="E83" t="str">
            <v>CONECEL</v>
          </cell>
          <cell r="F83" t="str">
            <v>DESPACHO</v>
          </cell>
          <cell r="G83" t="str">
            <v>NORMAL</v>
          </cell>
          <cell r="H83" t="str">
            <v xml:space="preserve">ANGELA AGUEDA PONCE SOBENIA / </v>
          </cell>
          <cell r="I83" t="str">
            <v>1203400419</v>
          </cell>
          <cell r="J83" t="str">
            <v>COOP VALDEZ ANTIGUO 102, CALLE CUBA Y ECUADOR CASA 1 PISO PORTON NEGRO ESQUINERAA 2 CUADRAS DEL HOSPITAL SERGIO PEREZ CONTO Y EL BILLAR EL GALAPAGUITO, MILAGRO</v>
          </cell>
          <cell r="K83" t="str">
            <v>960229569 /  962723434</v>
          </cell>
          <cell r="L83" t="str">
            <v/>
          </cell>
          <cell r="M83" t="str">
            <v>MILAGRO</v>
          </cell>
          <cell r="N83" t="str">
            <v>GUAYAS</v>
          </cell>
          <cell r="O83" t="str">
            <v>MILAGRO</v>
          </cell>
        </row>
        <row r="84">
          <cell r="A84" t="str">
            <v>20003026555475</v>
          </cell>
          <cell r="B84">
            <v>487661</v>
          </cell>
          <cell r="C84" t="str">
            <v>20003026555475</v>
          </cell>
          <cell r="D84">
            <v>44923.512719907405</v>
          </cell>
          <cell r="E84" t="str">
            <v>CONECEL</v>
          </cell>
          <cell r="F84" t="str">
            <v>DESPACHO</v>
          </cell>
          <cell r="G84" t="str">
            <v>NORMAL</v>
          </cell>
          <cell r="H84" t="str">
            <v xml:space="preserve">PEDRO ALEXANDER BASURTO ALCIVAR / </v>
          </cell>
          <cell r="I84" t="str">
            <v>1351858574</v>
          </cell>
          <cell r="J84" t="str">
            <v>CALLE C ENTRE CALLE JOSE PERALTA Y CALLE 24 DE DICIEMBRE CASA 4 MANZANA E LOTE 12 COLOR GRIS DIAGONAL A LA QUINTA LAS JACUATAS O PARQUE DE LAS JACUATAS, MANTA</v>
          </cell>
          <cell r="K84" t="str">
            <v xml:space="preserve">964121754 /  </v>
          </cell>
          <cell r="L84" t="str">
            <v/>
          </cell>
          <cell r="M84" t="str">
            <v>MANTA</v>
          </cell>
          <cell r="N84" t="str">
            <v>MANABI</v>
          </cell>
          <cell r="O84" t="str">
            <v>MANTA</v>
          </cell>
        </row>
        <row r="85">
          <cell r="A85" t="str">
            <v>20003042191151</v>
          </cell>
          <cell r="B85">
            <v>487662</v>
          </cell>
          <cell r="C85" t="str">
            <v>20003042191151</v>
          </cell>
          <cell r="D85">
            <v>44923.512719907405</v>
          </cell>
          <cell r="E85" t="str">
            <v>CONECEL</v>
          </cell>
          <cell r="F85" t="str">
            <v>DESPACHO</v>
          </cell>
          <cell r="G85" t="str">
            <v>NORMAL</v>
          </cell>
          <cell r="H85" t="str">
            <v xml:space="preserve">ANGEL JOSE GAONA VASQUEZ / </v>
          </cell>
          <cell r="I85" t="str">
            <v>704583483</v>
          </cell>
          <cell r="J85" t="str">
            <v>LAS PALMERAS Y 25 DE JUNIO LA ENTREGA ES EN EL ESTADIO 9 DE MAYO AL LADO DE COLEGIOO 9 DE OCTUBRE Y FRENTE DE CNT, MACHALA</v>
          </cell>
          <cell r="K85" t="str">
            <v>978913831 /  995550950</v>
          </cell>
          <cell r="L85" t="str">
            <v/>
          </cell>
          <cell r="M85" t="str">
            <v>MACHALA</v>
          </cell>
          <cell r="N85" t="str">
            <v>EL ORO</v>
          </cell>
          <cell r="O85" t="str">
            <v>MACHALA</v>
          </cell>
        </row>
        <row r="86">
          <cell r="A86" t="str">
            <v>LDDGYEA0036</v>
          </cell>
          <cell r="B86">
            <v>487602</v>
          </cell>
          <cell r="C86" t="str">
            <v>LDDGYEA0036</v>
          </cell>
          <cell r="D86">
            <v>44923.480810185189</v>
          </cell>
          <cell r="E86" t="str">
            <v>CONECEL_DOCUMENTOS</v>
          </cell>
          <cell r="F86" t="str">
            <v>DESPACHO</v>
          </cell>
          <cell r="G86" t="str">
            <v>NORMAL</v>
          </cell>
          <cell r="H86" t="str">
            <v>Stephanie Perez ACC/Paola Loja ACC-OPE Equipos</v>
          </cell>
          <cell r="I86" t="str">
            <v>0</v>
          </cell>
          <cell r="J86" t="str">
            <v>GYE - Centro Comercial Garzo centro-ACC/REGULARIZACIONES</v>
          </cell>
          <cell r="K86" t="str">
            <v>993393277</v>
          </cell>
          <cell r="L86" t="str">
            <v/>
          </cell>
          <cell r="M86" t="str">
            <v>GUAYAQUIL</v>
          </cell>
          <cell r="N86" t="str">
            <v>GUAYAS</v>
          </cell>
          <cell r="O86" t="str">
            <v>GUAYAQUIL</v>
          </cell>
        </row>
        <row r="87">
          <cell r="A87" t="str">
            <v>LDDGYEB0037</v>
          </cell>
          <cell r="B87">
            <v>487603</v>
          </cell>
          <cell r="C87" t="str">
            <v>LDDGYEB0037</v>
          </cell>
          <cell r="D87">
            <v>44923.480810185189</v>
          </cell>
          <cell r="E87" t="str">
            <v>CONECEL_DOCUMENTOS</v>
          </cell>
          <cell r="F87" t="str">
            <v>DESPACHO</v>
          </cell>
          <cell r="G87" t="str">
            <v>NORMAL</v>
          </cell>
          <cell r="H87" t="str">
            <v>Stephanie Perez ACC</v>
          </cell>
          <cell r="I87" t="str">
            <v>0</v>
          </cell>
          <cell r="J87" t="str">
            <v>GYE - Centro Comercial Garzo centro-ACC</v>
          </cell>
          <cell r="K87" t="str">
            <v>9399196442</v>
          </cell>
          <cell r="L87" t="str">
            <v/>
          </cell>
          <cell r="M87" t="str">
            <v>GUAYAQUIL</v>
          </cell>
          <cell r="N87" t="str">
            <v>GUAYAS</v>
          </cell>
          <cell r="O87" t="str">
            <v>GUAYAQUIL</v>
          </cell>
        </row>
        <row r="88">
          <cell r="A88" t="str">
            <v>LDDUIOC0023</v>
          </cell>
          <cell r="B88">
            <v>487604</v>
          </cell>
          <cell r="C88" t="str">
            <v>LDDUIOC0023</v>
          </cell>
          <cell r="D88">
            <v>44923.480810185189</v>
          </cell>
          <cell r="E88" t="str">
            <v>CONECEL_DOCUMENTOS</v>
          </cell>
          <cell r="F88" t="str">
            <v>DESPACHO</v>
          </cell>
          <cell r="G88" t="str">
            <v>NORMAL</v>
          </cell>
          <cell r="H88" t="str">
            <v>Yoel Ramirez/ADT</v>
          </cell>
          <cell r="I88" t="str">
            <v>0</v>
          </cell>
          <cell r="J88" t="str">
            <v>Quito: Yanez Pinzon y Colon Edificio Rigel piso 3</v>
          </cell>
          <cell r="K88" t="str">
            <v>961420773</v>
          </cell>
          <cell r="L88" t="str">
            <v/>
          </cell>
          <cell r="M88" t="str">
            <v>QUITO</v>
          </cell>
          <cell r="N88" t="str">
            <v xml:space="preserve">PICHINCHA </v>
          </cell>
          <cell r="O88" t="str">
            <v>QUITO</v>
          </cell>
        </row>
        <row r="89">
          <cell r="A89" t="str">
            <v>LDDUIOE0040</v>
          </cell>
          <cell r="B89">
            <v>487605</v>
          </cell>
          <cell r="C89" t="str">
            <v>LDDUIOE0040</v>
          </cell>
          <cell r="D89">
            <v>44923.480810185189</v>
          </cell>
          <cell r="E89" t="str">
            <v>CONECEL_DOCUMENTOS</v>
          </cell>
          <cell r="F89" t="str">
            <v>DESPACHO</v>
          </cell>
          <cell r="G89" t="str">
            <v>NORMAL</v>
          </cell>
          <cell r="H89" t="str">
            <v>Maria Fernanda Munoz/CANT</v>
          </cell>
          <cell r="I89" t="str">
            <v>0</v>
          </cell>
          <cell r="J89" t="str">
            <v xml:space="preserve">QUITO Av. 10 de Agosto N34-601 y Juan Pablo Sanz </v>
          </cell>
          <cell r="K89" t="str">
            <v>998118542/979067498</v>
          </cell>
          <cell r="L89" t="str">
            <v/>
          </cell>
          <cell r="M89" t="str">
            <v>QUITO</v>
          </cell>
          <cell r="N89" t="str">
            <v xml:space="preserve">PICHINCHA </v>
          </cell>
          <cell r="O89" t="str">
            <v>QUITO</v>
          </cell>
        </row>
        <row r="90">
          <cell r="A90" t="str">
            <v>LDDGYEF0036</v>
          </cell>
          <cell r="B90">
            <v>487606</v>
          </cell>
          <cell r="C90" t="str">
            <v>LDDGYEF0036</v>
          </cell>
          <cell r="D90">
            <v>44923.480810185189</v>
          </cell>
          <cell r="E90" t="str">
            <v>CONECEL_DOCUMENTOS</v>
          </cell>
          <cell r="F90" t="str">
            <v>DESPACHO</v>
          </cell>
          <cell r="G90" t="str">
            <v>NORMAL</v>
          </cell>
          <cell r="H90" t="str">
            <v>TOMAS ANDRADE/GSO/ALG</v>
          </cell>
          <cell r="I90" t="str">
            <v>0</v>
          </cell>
          <cell r="J90" t="str">
            <v xml:space="preserve"> Gye:  Urdenor 2 - parque empresarial colon , edificio Coloncorp B mezanine atras de Netlife</v>
          </cell>
          <cell r="K90" t="str">
            <v>982033756</v>
          </cell>
          <cell r="L90" t="str">
            <v/>
          </cell>
          <cell r="M90" t="str">
            <v>GUAYAQUIL</v>
          </cell>
          <cell r="N90" t="str">
            <v>GUAYAS</v>
          </cell>
          <cell r="O90" t="str">
            <v>GUAYAQUIL</v>
          </cell>
        </row>
        <row r="91">
          <cell r="A91" t="str">
            <v>LDDGYEG0042</v>
          </cell>
          <cell r="B91">
            <v>487607</v>
          </cell>
          <cell r="C91" t="str">
            <v>LDDGYEG0042</v>
          </cell>
          <cell r="D91">
            <v>44923.480810185189</v>
          </cell>
          <cell r="E91" t="str">
            <v>CONECEL_DOCUMENTOS</v>
          </cell>
          <cell r="F91" t="str">
            <v>DESPACHO</v>
          </cell>
          <cell r="G91" t="str">
            <v>NORMAL</v>
          </cell>
          <cell r="H91" t="str">
            <v>GABRIELA SANDOVAL/PSG</v>
          </cell>
          <cell r="I91" t="str">
            <v>0</v>
          </cell>
          <cell r="J91" t="str">
            <v xml:space="preserve"> Gye:  Urdenor 2 - parque empresarial colon , edificio Coloncorp B mezanine atras de Netlife</v>
          </cell>
          <cell r="K91" t="str">
            <v>982033756</v>
          </cell>
          <cell r="L91" t="str">
            <v/>
          </cell>
          <cell r="M91" t="str">
            <v>GUAYAQUIL</v>
          </cell>
          <cell r="N91" t="str">
            <v>GUAYAS</v>
          </cell>
          <cell r="O91" t="str">
            <v>GUAYAQUIL</v>
          </cell>
        </row>
        <row r="92">
          <cell r="A92" t="str">
            <v>LDDGYEI0025</v>
          </cell>
          <cell r="B92">
            <v>487608</v>
          </cell>
          <cell r="C92" t="str">
            <v>LDDGYEI0025</v>
          </cell>
          <cell r="D92">
            <v>44923.480810185189</v>
          </cell>
          <cell r="E92" t="str">
            <v>CONECEL_DOCUMENTOS</v>
          </cell>
          <cell r="F92" t="str">
            <v>DESPACHO</v>
          </cell>
          <cell r="G92" t="str">
            <v>NORMAL</v>
          </cell>
          <cell r="H92" t="str">
            <v>Paola Loja /Conecel Reg</v>
          </cell>
          <cell r="I92" t="str">
            <v>0</v>
          </cell>
          <cell r="J92" t="str">
            <v>GYE - Centro Comercial Garzo centro-ACC</v>
          </cell>
          <cell r="K92" t="str">
            <v>993393277</v>
          </cell>
          <cell r="L92" t="str">
            <v/>
          </cell>
          <cell r="M92" t="str">
            <v>GUAYAQUIL</v>
          </cell>
          <cell r="N92" t="str">
            <v>GUAYAS</v>
          </cell>
          <cell r="O92" t="str">
            <v>GUAYAQUIL</v>
          </cell>
        </row>
        <row r="93">
          <cell r="A93" t="str">
            <v>20003041855333</v>
          </cell>
          <cell r="B93">
            <v>487299</v>
          </cell>
          <cell r="C93" t="str">
            <v>20003041855333</v>
          </cell>
          <cell r="D93">
            <v>44922.705682870372</v>
          </cell>
          <cell r="E93" t="str">
            <v>CONECEL</v>
          </cell>
          <cell r="F93" t="str">
            <v>DESPACHO</v>
          </cell>
          <cell r="G93" t="str">
            <v>NORMAL</v>
          </cell>
          <cell r="H93" t="str">
            <v>CALO GUAMAN NELSON PAUL</v>
          </cell>
          <cell r="I93" t="str">
            <v>503358541</v>
          </cell>
          <cell r="J93" t="str">
            <v>PICHINCHA QUITO CALDERON EN LUCHA DE LOS POBRE EN AV GONZALO PEREZ BUSTAMANTE Y SIMON BOLIVAR REF A 2 ESQUINAS FERRETERIA DIAZCERO</v>
          </cell>
          <cell r="K93" t="str">
            <v>995568302</v>
          </cell>
          <cell r="L93" t="str">
            <v/>
          </cell>
          <cell r="M93" t="str">
            <v>QUITO</v>
          </cell>
          <cell r="N93" t="str">
            <v>PICHINCHA</v>
          </cell>
          <cell r="O93" t="str">
            <v>QUITO</v>
          </cell>
        </row>
        <row r="94">
          <cell r="A94" t="str">
            <v>20003041376425</v>
          </cell>
          <cell r="B94">
            <v>487263</v>
          </cell>
          <cell r="C94" t="str">
            <v>20003041376425</v>
          </cell>
          <cell r="D94">
            <v>44922.691759259258</v>
          </cell>
          <cell r="E94" t="str">
            <v>CONECEL</v>
          </cell>
          <cell r="F94" t="str">
            <v>DESPACHO</v>
          </cell>
          <cell r="G94" t="str">
            <v>NORMAL</v>
          </cell>
          <cell r="H94" t="str">
            <v xml:space="preserve">EDISON FERNANDO MUYOLEMA QUISI / </v>
          </cell>
          <cell r="I94" t="str">
            <v>604657924</v>
          </cell>
          <cell r="J94" t="str">
            <v>AV ALFONSO CHAVEZ Y VIA PENIPE-BANOS KM 2 ENTRANDO A LA GASOLINERA EL ALTAR 1 PISO COLOR GRIS REF JUSTO ALFRENTE DE LA GASOLINERA, RIOBAMBA</v>
          </cell>
          <cell r="K94" t="str">
            <v xml:space="preserve">995241182 /  </v>
          </cell>
          <cell r="M94" t="str">
            <v>RIOBAMBA</v>
          </cell>
          <cell r="N94" t="str">
            <v>CHIMBORAZO</v>
          </cell>
          <cell r="O94" t="str">
            <v>RIOBAMBA</v>
          </cell>
        </row>
        <row r="95">
          <cell r="A95" t="str">
            <v>20003041388028</v>
          </cell>
          <cell r="B95">
            <v>487264</v>
          </cell>
          <cell r="C95" t="str">
            <v>20003041388028</v>
          </cell>
          <cell r="D95">
            <v>44922.691759259258</v>
          </cell>
          <cell r="E95" t="str">
            <v>CONECEL</v>
          </cell>
          <cell r="F95" t="str">
            <v>DESPACHO</v>
          </cell>
          <cell r="G95" t="str">
            <v>NORMAL</v>
          </cell>
          <cell r="H95" t="str">
            <v xml:space="preserve">CARLOS DANIEL CORDOVA CUNALATA / </v>
          </cell>
          <cell r="I95" t="str">
            <v>1750062000</v>
          </cell>
          <cell r="J95" t="str">
            <v>CALLE OSWALDO GUAYASAMIN Y MONTALVO EN LA ADMINISTRACION ZONAL DE TUMBACO FRENTE AL SERVIPAGOS, QUITO</v>
          </cell>
          <cell r="K95" t="str">
            <v xml:space="preserve">998049714 /  </v>
          </cell>
          <cell r="L95" t="str">
            <v/>
          </cell>
          <cell r="M95" t="str">
            <v>QUITO</v>
          </cell>
          <cell r="N95" t="str">
            <v>PICHINCHA</v>
          </cell>
          <cell r="O95" t="str">
            <v>QUITO</v>
          </cell>
        </row>
        <row r="96">
          <cell r="A96" t="str">
            <v>20003040236565</v>
          </cell>
          <cell r="B96">
            <v>487265</v>
          </cell>
          <cell r="C96" t="str">
            <v>20003040236565</v>
          </cell>
          <cell r="D96">
            <v>44922.691759259258</v>
          </cell>
          <cell r="E96" t="str">
            <v>CONECEL</v>
          </cell>
          <cell r="F96" t="str">
            <v>DESPACHO</v>
          </cell>
          <cell r="G96" t="str">
            <v>NORMAL</v>
          </cell>
          <cell r="H96" t="str">
            <v xml:space="preserve">DIEGO FRANCISCO ROJAS LOPEZ / </v>
          </cell>
          <cell r="I96" t="str">
            <v>1723285456</v>
          </cell>
          <cell r="J96" t="str">
            <v>CALLE SAN GREGORIO Y VERSALLES A UNA CUADRA DE LA UNIVERSIDAD CENTRAL FRENTE AL CENTRO COMERCIAL QUITUS CASA DE 3 PISOS COLOR NARANJA, QUITO</v>
          </cell>
          <cell r="K96" t="str">
            <v xml:space="preserve">960602551 /  </v>
          </cell>
          <cell r="L96" t="str">
            <v/>
          </cell>
          <cell r="M96" t="str">
            <v>QUITO</v>
          </cell>
          <cell r="N96" t="str">
            <v>PICHINCHA</v>
          </cell>
          <cell r="O96" t="str">
            <v>QUITO</v>
          </cell>
        </row>
        <row r="97">
          <cell r="A97" t="str">
            <v>20003041246643</v>
          </cell>
          <cell r="B97">
            <v>487266</v>
          </cell>
          <cell r="C97" t="str">
            <v>20003041246643</v>
          </cell>
          <cell r="D97">
            <v>44922.691759259258</v>
          </cell>
          <cell r="E97" t="str">
            <v>CONECEL</v>
          </cell>
          <cell r="F97" t="str">
            <v>DESPACHO</v>
          </cell>
          <cell r="G97" t="str">
            <v>NORMAL</v>
          </cell>
          <cell r="H97" t="str">
            <v xml:space="preserve">JOSUE ISMAEL BENITEZ TUQUERES / </v>
          </cell>
          <cell r="I97" t="str">
            <v>1004664320</v>
          </cell>
          <cell r="J97" t="str">
            <v>LOS CEIBOS CALLES RIO QUININDE Y RIO ORINOCO CASA 37 2P TECHO TEJA BLANCA ESQUINERA A LADO TIENDA DE ROPA, IBARRA</v>
          </cell>
          <cell r="K97" t="str">
            <v xml:space="preserve">968385029 /  </v>
          </cell>
          <cell r="L97" t="str">
            <v/>
          </cell>
          <cell r="M97" t="str">
            <v>IBARRA</v>
          </cell>
          <cell r="N97" t="str">
            <v>IMBABURA</v>
          </cell>
          <cell r="O97" t="str">
            <v>IBARRA</v>
          </cell>
        </row>
        <row r="98">
          <cell r="A98" t="str">
            <v>20003040231325</v>
          </cell>
          <cell r="B98">
            <v>487267</v>
          </cell>
          <cell r="C98" t="str">
            <v>20003040231325</v>
          </cell>
          <cell r="D98">
            <v>44922.691759259258</v>
          </cell>
          <cell r="E98" t="str">
            <v>CONECEL</v>
          </cell>
          <cell r="F98" t="str">
            <v>DESPACHO</v>
          </cell>
          <cell r="G98" t="str">
            <v>NORMAL</v>
          </cell>
          <cell r="H98" t="str">
            <v xml:space="preserve">JOSELYN AILEEN SANCHEZ ORTEGA / </v>
          </cell>
          <cell r="I98" t="str">
            <v>1804188348</v>
          </cell>
          <cell r="J98" t="str">
            <v>SECTOR DE LA ALAMEDA CALLE LOS RIOS Y ANTONIO ELIZALDE CASA DE DOS PISOS COLOR BLANCO CASA S78-400 DIAGONAL A LA CRUZ ROJA Y AL RESTAURANTE EL SABOR, QUITO</v>
          </cell>
          <cell r="K98" t="str">
            <v>998114895 /  960446528</v>
          </cell>
          <cell r="M98" t="str">
            <v>QUITO</v>
          </cell>
          <cell r="N98" t="str">
            <v>PICHINCHA</v>
          </cell>
          <cell r="O98" t="str">
            <v>QUITO</v>
          </cell>
        </row>
        <row r="99">
          <cell r="A99" t="str">
            <v>20003041175269</v>
          </cell>
          <cell r="B99">
            <v>487268</v>
          </cell>
          <cell r="C99" t="str">
            <v>20003041175269</v>
          </cell>
          <cell r="D99">
            <v>44922.691759259258</v>
          </cell>
          <cell r="E99" t="str">
            <v>CONECEL</v>
          </cell>
          <cell r="F99" t="str">
            <v>DESPACHO</v>
          </cell>
          <cell r="G99" t="str">
            <v>NORMAL</v>
          </cell>
          <cell r="H99" t="str">
            <v xml:space="preserve">ARIEL ALEXANDER PEREZ YANEZ / </v>
          </cell>
          <cell r="I99" t="str">
            <v>1751532787</v>
          </cell>
          <cell r="J99" t="str">
            <v>AV OSWALDO GUAYASAMIN Y GONZALO DIAZ DE PINELA EN LA CASA DE COLOR LADRILLO FRENTE AL MERCADO DE TUMBACO JUNTO A LA COOP YET, QUITO</v>
          </cell>
          <cell r="K99" t="str">
            <v>960493526 /  939815880</v>
          </cell>
          <cell r="L99" t="str">
            <v/>
          </cell>
          <cell r="M99" t="str">
            <v>QUITO</v>
          </cell>
          <cell r="N99" t="str">
            <v>PICHINCHA</v>
          </cell>
          <cell r="O99" t="str">
            <v>QUITO</v>
          </cell>
        </row>
        <row r="100">
          <cell r="A100" t="str">
            <v>20003041302290</v>
          </cell>
          <cell r="B100">
            <v>487269</v>
          </cell>
          <cell r="C100" t="str">
            <v>20003041302290</v>
          </cell>
          <cell r="D100">
            <v>44922.691759259258</v>
          </cell>
          <cell r="E100" t="str">
            <v>CONECEL</v>
          </cell>
          <cell r="F100" t="str">
            <v>DESPACHO</v>
          </cell>
          <cell r="G100" t="str">
            <v>NORMAL</v>
          </cell>
          <cell r="H100" t="str">
            <v xml:space="preserve">YSAAC SEBASTIAN REYES MARISCAL / </v>
          </cell>
          <cell r="I100" t="str">
            <v>956090286</v>
          </cell>
          <cell r="J100" t="str">
            <v>CDLA JARDINES DEL SALADO MZ 223 VLL 15 CASA DE 3 PISOS COLOR BEIGE DIAGONAL A LAS PARRILLADAS DE QUIMIS, GUAYAQUIL</v>
          </cell>
          <cell r="K100" t="str">
            <v>969701247 /  991210656</v>
          </cell>
          <cell r="M100" t="str">
            <v>GUAYAQUIL</v>
          </cell>
          <cell r="N100" t="str">
            <v>GUAYAS</v>
          </cell>
          <cell r="O100" t="str">
            <v>GUAYAQUIL</v>
          </cell>
        </row>
        <row r="101">
          <cell r="A101" t="str">
            <v>20003035994540</v>
          </cell>
          <cell r="B101">
            <v>487270</v>
          </cell>
          <cell r="C101" t="str">
            <v>20003035994540</v>
          </cell>
          <cell r="D101">
            <v>44922.691759259258</v>
          </cell>
          <cell r="E101" t="str">
            <v>CONECEL</v>
          </cell>
          <cell r="F101" t="str">
            <v>DESPACHO</v>
          </cell>
          <cell r="G101" t="str">
            <v>NORMAL</v>
          </cell>
          <cell r="H101" t="str">
            <v xml:space="preserve">LAURO DAMIAN JARA ARIAS / </v>
          </cell>
          <cell r="I101" t="str">
            <v>105927081</v>
          </cell>
          <cell r="J101" t="str">
            <v>SACERDOTE GONZALO VASQUEZ Y Y SACERDOTE ISACC CHICO /EN LA AGROPECUARIO EL LAUREL, CUENCA</v>
          </cell>
          <cell r="K101" t="str">
            <v>984078406 /  967532739</v>
          </cell>
          <cell r="L101" t="str">
            <v/>
          </cell>
          <cell r="M101" t="str">
            <v>CUENCA</v>
          </cell>
          <cell r="N101" t="str">
            <v>AZUAY</v>
          </cell>
          <cell r="O101" t="str">
            <v>CUENCA</v>
          </cell>
        </row>
        <row r="102">
          <cell r="A102" t="str">
            <v>20003035514642</v>
          </cell>
          <cell r="B102">
            <v>487271</v>
          </cell>
          <cell r="C102" t="str">
            <v>20003035514642</v>
          </cell>
          <cell r="D102">
            <v>44922.691759259258</v>
          </cell>
          <cell r="E102" t="str">
            <v>CONECEL</v>
          </cell>
          <cell r="F102" t="str">
            <v>DESPACHO</v>
          </cell>
          <cell r="G102" t="str">
            <v>NORMAL</v>
          </cell>
          <cell r="H102" t="str">
            <v xml:space="preserve">JHONATAN MUNOZ GUZMAN / </v>
          </cell>
          <cell r="I102" t="str">
            <v>965394760</v>
          </cell>
          <cell r="J102" t="str">
            <v>VIA LA PRIMAVERA Y CALLE E 25 CASA 528 VERDE A CIEN METROS DE LA ESTACION DE SERVICIOS ARAUJO - PETRORIOS A DOS CUADRAS DE LA LAVADORA SAN CARLOS, MACHALA</v>
          </cell>
          <cell r="K102" t="str">
            <v>979330833 /  958891817</v>
          </cell>
          <cell r="L102" t="str">
            <v/>
          </cell>
          <cell r="M102" t="str">
            <v>MACHALA</v>
          </cell>
          <cell r="N102" t="str">
            <v>EL ORO</v>
          </cell>
          <cell r="O102" t="str">
            <v>MACHALA</v>
          </cell>
        </row>
        <row r="103">
          <cell r="A103" t="str">
            <v>20003035510546</v>
          </cell>
          <cell r="B103">
            <v>487272</v>
          </cell>
          <cell r="C103" t="str">
            <v>20003035510546</v>
          </cell>
          <cell r="D103">
            <v>44922.691759259258</v>
          </cell>
          <cell r="E103" t="str">
            <v>CONECEL</v>
          </cell>
          <cell r="F103" t="str">
            <v>DESPACHO</v>
          </cell>
          <cell r="G103" t="str">
            <v>NORMAL</v>
          </cell>
          <cell r="H103" t="str">
            <v xml:space="preserve">JHONATAN MUNOZ GUZMAN / </v>
          </cell>
          <cell r="I103" t="str">
            <v>965394760</v>
          </cell>
          <cell r="J103" t="str">
            <v>VIA LA PRIMAVERA Y CALLE E 25 CASA 528 VERDE A CIEN METROS DE LA ESTACION DE SERVICIOS ARAUJO - PETRORIOS A DOS CUADRAS DE LA LAVADORA SAN CARLOS, MACHALA</v>
          </cell>
          <cell r="K103" t="str">
            <v xml:space="preserve">979330833 /  </v>
          </cell>
          <cell r="L103" t="str">
            <v/>
          </cell>
          <cell r="M103" t="str">
            <v>MACHALA</v>
          </cell>
          <cell r="N103" t="str">
            <v>EL ORO</v>
          </cell>
          <cell r="O103" t="str">
            <v>MACHALA</v>
          </cell>
        </row>
        <row r="104">
          <cell r="A104" t="str">
            <v>20003041399045</v>
          </cell>
          <cell r="B104">
            <v>487273</v>
          </cell>
          <cell r="C104" t="str">
            <v>20003041399045</v>
          </cell>
          <cell r="D104">
            <v>44922.691759259258</v>
          </cell>
          <cell r="E104" t="str">
            <v>CONECEL</v>
          </cell>
          <cell r="F104" t="str">
            <v>DESPACHO</v>
          </cell>
          <cell r="G104" t="str">
            <v>NORMAL</v>
          </cell>
          <cell r="H104" t="str">
            <v xml:space="preserve">JORGE DELGADO / </v>
          </cell>
          <cell r="I104" t="str">
            <v>1707196398</v>
          </cell>
          <cell r="J104" t="str">
            <v>AV ILALO N100 Y ALBERTO ACOSTA CASA CON CERRAMIENTO COLOR LADRILLO EN EL SECTOR DE LABOCATOMA, QUITO</v>
          </cell>
          <cell r="K104" t="str">
            <v xml:space="preserve">987481113 /  </v>
          </cell>
          <cell r="L104" t="str">
            <v/>
          </cell>
          <cell r="M104" t="str">
            <v>QUITO</v>
          </cell>
          <cell r="N104" t="str">
            <v>PICHINCHA</v>
          </cell>
          <cell r="O104" t="str">
            <v>QUITO</v>
          </cell>
        </row>
        <row r="105">
          <cell r="A105" t="str">
            <v>20003041380586</v>
          </cell>
          <cell r="B105">
            <v>487274</v>
          </cell>
          <cell r="C105" t="str">
            <v>20003041380586</v>
          </cell>
          <cell r="D105">
            <v>44922.691759259258</v>
          </cell>
          <cell r="E105" t="str">
            <v>CONECEL</v>
          </cell>
          <cell r="F105" t="str">
            <v>DESPACHO</v>
          </cell>
          <cell r="G105" t="str">
            <v>NORMAL</v>
          </cell>
          <cell r="H105" t="str">
            <v xml:space="preserve">MYRIAM CATALINA ARAUJO FLORES / </v>
          </cell>
          <cell r="I105" t="str">
            <v>1704588431</v>
          </cell>
          <cell r="J105" t="str">
            <v>CALLE EL INCA Y 6 DE DICIEMBRE EN EL CONJUNTO MULTIFAMILIAR DEL INCA DPTO 503 JUNTO AL BANCO DEL PACIFICO, QUITO</v>
          </cell>
          <cell r="K105" t="str">
            <v xml:space="preserve">984762017 /  </v>
          </cell>
          <cell r="M105" t="str">
            <v>QUITO</v>
          </cell>
          <cell r="N105" t="str">
            <v>PICHINCHA</v>
          </cell>
          <cell r="O105" t="str">
            <v>QUITO</v>
          </cell>
        </row>
        <row r="106">
          <cell r="A106" t="str">
            <v>20003041309256</v>
          </cell>
          <cell r="B106">
            <v>487275</v>
          </cell>
          <cell r="C106" t="str">
            <v>20003041309256</v>
          </cell>
          <cell r="D106">
            <v>44922.691759259258</v>
          </cell>
          <cell r="E106" t="str">
            <v>CONECEL</v>
          </cell>
          <cell r="F106" t="str">
            <v>DESPACHO</v>
          </cell>
          <cell r="G106" t="str">
            <v>NORMAL</v>
          </cell>
          <cell r="H106" t="str">
            <v xml:space="preserve">CECILIA LEONOR IZQUIERDO GALARZA / </v>
          </cell>
          <cell r="I106" t="str">
            <v>102072451</v>
          </cell>
          <cell r="J106" t="str">
            <v>BARRIO HEROES DE PAQUISHA CALLE GUSTAVO ORCED Y OE6 MZ 28 LOTE 405 A UNA CUADRA DE ARIZDENT FRENTE A LUBRICANTES NINO JOEL, QUITO</v>
          </cell>
          <cell r="K106" t="str">
            <v>999090806 /  992407507</v>
          </cell>
          <cell r="L106" t="str">
            <v/>
          </cell>
          <cell r="M106" t="str">
            <v>QUITO</v>
          </cell>
          <cell r="N106" t="str">
            <v>PICHINCHA</v>
          </cell>
          <cell r="O106" t="str">
            <v>QUITO</v>
          </cell>
        </row>
        <row r="107">
          <cell r="A107" t="str">
            <v>20003024472666_1</v>
          </cell>
          <cell r="B107">
            <v>487276</v>
          </cell>
          <cell r="C107" t="str">
            <v>20003024472666_1</v>
          </cell>
          <cell r="D107">
            <v>44922.691759259258</v>
          </cell>
          <cell r="E107" t="str">
            <v>CONECEL</v>
          </cell>
          <cell r="F107" t="str">
            <v>DESPACHO</v>
          </cell>
          <cell r="G107" t="str">
            <v>NORMAL</v>
          </cell>
          <cell r="H107" t="str">
            <v xml:space="preserve">SARAHI ELIZABETH TAIPE CAGUANO / </v>
          </cell>
          <cell r="I107" t="str">
            <v>550427603</v>
          </cell>
          <cell r="J107" t="str">
            <v>CLL ROOSEVELT Y MANUELITA SAENZ/CS BLANCA Y VERDE CS CON LAVADORA/A MEDIA CUADRA DEL PATRONATO MUNICIPAL, LATACUNGA</v>
          </cell>
          <cell r="K107" t="str">
            <v xml:space="preserve">983781471 /  </v>
          </cell>
          <cell r="L107" t="str">
            <v/>
          </cell>
          <cell r="M107" t="str">
            <v>LATACUNGA</v>
          </cell>
          <cell r="N107" t="str">
            <v>COTOPAXI</v>
          </cell>
          <cell r="O107" t="str">
            <v>LATACUNGA</v>
          </cell>
        </row>
        <row r="108">
          <cell r="A108" t="str">
            <v>20003041875142</v>
          </cell>
          <cell r="B108">
            <v>487277</v>
          </cell>
          <cell r="C108" t="str">
            <v>20003041875142</v>
          </cell>
          <cell r="D108">
            <v>44922.691759259258</v>
          </cell>
          <cell r="E108" t="str">
            <v>CONECEL</v>
          </cell>
          <cell r="F108" t="str">
            <v>DESPACHO</v>
          </cell>
          <cell r="G108" t="str">
            <v>NORMAL</v>
          </cell>
          <cell r="H108" t="str">
            <v xml:space="preserve">JOSE LUIS YUNGAN ZAMBRANO / </v>
          </cell>
          <cell r="I108" t="str">
            <v>603258682</v>
          </cell>
          <cell r="J108" t="str">
            <v>SECTOR MACAJI AV.9 DE OCTUBRE Y DUCHISELA /TRBO MINISTERIO DE AGRICULTURA Y GANADERIA JUNTO A RESINTO FERIAL, RIOBAMBA</v>
          </cell>
          <cell r="K108" t="str">
            <v xml:space="preserve">999069669 /  </v>
          </cell>
          <cell r="L108" t="str">
            <v/>
          </cell>
          <cell r="M108" t="str">
            <v>RIOBAMBA</v>
          </cell>
          <cell r="N108" t="str">
            <v>CHIMBORAZO</v>
          </cell>
          <cell r="O108" t="str">
            <v>RIOBAMBA</v>
          </cell>
        </row>
        <row r="109">
          <cell r="A109" t="str">
            <v>20003041388664</v>
          </cell>
          <cell r="B109">
            <v>487278</v>
          </cell>
          <cell r="C109" t="str">
            <v>20003041388664</v>
          </cell>
          <cell r="D109">
            <v>44922.691759259258</v>
          </cell>
          <cell r="E109" t="str">
            <v>CONECEL</v>
          </cell>
          <cell r="F109" t="str">
            <v>DESPACHO</v>
          </cell>
          <cell r="G109" t="str">
            <v>NORMAL</v>
          </cell>
          <cell r="H109" t="str">
            <v xml:space="preserve">JOSE IGNACIO DIAS JUMBO / </v>
          </cell>
          <cell r="I109" t="str">
            <v>1104201908</v>
          </cell>
          <cell r="J109" t="str">
            <v>CLLE COSTA RICA Y CLLE MEXICO 8071 CASA 1P CL CREMA/REF:A 2CDR DE CHIFA DRAGON ROJO, LOJA</v>
          </cell>
          <cell r="K109" t="str">
            <v xml:space="preserve">962907930 /  </v>
          </cell>
          <cell r="L109" t="str">
            <v/>
          </cell>
          <cell r="M109" t="str">
            <v>LOJA</v>
          </cell>
          <cell r="N109" t="str">
            <v>LOJA</v>
          </cell>
          <cell r="O109" t="str">
            <v>LOJA</v>
          </cell>
        </row>
        <row r="110">
          <cell r="A110" t="str">
            <v>20003040979814</v>
          </cell>
          <cell r="B110">
            <v>487279</v>
          </cell>
          <cell r="C110" t="str">
            <v>20003040979814</v>
          </cell>
          <cell r="D110">
            <v>44922.691759259258</v>
          </cell>
          <cell r="E110" t="str">
            <v>CONECEL</v>
          </cell>
          <cell r="F110" t="str">
            <v>DESPACHO</v>
          </cell>
          <cell r="G110" t="str">
            <v>NORMAL</v>
          </cell>
          <cell r="H110" t="str">
            <v xml:space="preserve">JUSTIN ALEXANDER SANTOS MERA / </v>
          </cell>
          <cell r="I110" t="str">
            <v>1315721827</v>
          </cell>
          <cell r="J110" t="str">
            <v>CALLE 7 AV. 24 CASA ESQ. 1 PLANTA COLOR AMARILLO CON NARANJA FRENTE CLINICA ZAMBRANO DIAG. CEVICHERIA EL DELFIN, MANTA</v>
          </cell>
          <cell r="K110" t="str">
            <v>963152413 /  990012602</v>
          </cell>
          <cell r="M110" t="str">
            <v>MANTA</v>
          </cell>
          <cell r="N110" t="str">
            <v>MANABI</v>
          </cell>
          <cell r="O110" t="str">
            <v>MANTA</v>
          </cell>
        </row>
        <row r="111">
          <cell r="A111" t="str">
            <v>20003041879131</v>
          </cell>
          <cell r="B111">
            <v>487280</v>
          </cell>
          <cell r="C111" t="str">
            <v>20003041879131</v>
          </cell>
          <cell r="D111">
            <v>44922.691759259258</v>
          </cell>
          <cell r="E111" t="str">
            <v>CONECEL</v>
          </cell>
          <cell r="F111" t="str">
            <v>DESPACHO</v>
          </cell>
          <cell r="G111" t="str">
            <v>NORMAL</v>
          </cell>
          <cell r="H111" t="str">
            <v xml:space="preserve">KERLLY JAILENE CENTENO ULLAGUARI / </v>
          </cell>
          <cell r="I111" t="str">
            <v>706775475</v>
          </cell>
          <cell r="J111" t="str">
            <v>BARRIO BUENOS AIRES CALLE PALMERA Y 25 DE JUNIO TRABAJA EN EL ESTADIO NUEVE DE MAYO REF.ALADO DEL COLEGIO NUEVE DE OCTUBRE FRENTE PARQUE CNT, MACHALA</v>
          </cell>
          <cell r="K111" t="str">
            <v xml:space="preserve">995550950 /  </v>
          </cell>
          <cell r="M111" t="str">
            <v>MACHALA</v>
          </cell>
          <cell r="N111" t="str">
            <v>EL ORO</v>
          </cell>
          <cell r="O111" t="str">
            <v>MACHALA</v>
          </cell>
        </row>
        <row r="112">
          <cell r="A112" t="str">
            <v>20003040177208</v>
          </cell>
          <cell r="B112">
            <v>487281</v>
          </cell>
          <cell r="C112" t="str">
            <v>20003040177208</v>
          </cell>
          <cell r="D112">
            <v>44922.691759259258</v>
          </cell>
          <cell r="E112" t="str">
            <v>CONECEL</v>
          </cell>
          <cell r="F112" t="str">
            <v>DESPACHO</v>
          </cell>
          <cell r="G112" t="str">
            <v>NORMAL</v>
          </cell>
          <cell r="H112" t="str">
            <v>HUGO DANIEL HERNANDEZ LOAIZA / HERNANDEZ LOAIZA YESSICA CAROLINA</v>
          </cell>
          <cell r="I112" t="str">
            <v>1728728682</v>
          </cell>
          <cell r="J112" t="str">
            <v>EN EL CONJUNTO SAN LUIS DE CALDERON N1-19 CALLE QUITUS Y 9 DE AGOSTO JUNTO AL PARQUE DE LA PAMPA, QUITO</v>
          </cell>
          <cell r="K112" t="str">
            <v xml:space="preserve">999873852 /  </v>
          </cell>
          <cell r="M112" t="str">
            <v>QUITO</v>
          </cell>
          <cell r="N112" t="str">
            <v>PICHINCHA</v>
          </cell>
          <cell r="O112" t="str">
            <v>QUITO</v>
          </cell>
        </row>
        <row r="113">
          <cell r="A113" t="str">
            <v>20003041376626</v>
          </cell>
          <cell r="B113">
            <v>487282</v>
          </cell>
          <cell r="C113" t="str">
            <v>20003041376626</v>
          </cell>
          <cell r="D113">
            <v>44922.691759259258</v>
          </cell>
          <cell r="E113" t="str">
            <v>CONECEL</v>
          </cell>
          <cell r="F113" t="str">
            <v>DESPACHO</v>
          </cell>
          <cell r="G113" t="str">
            <v>NORMAL</v>
          </cell>
          <cell r="H113" t="str">
            <v>RIOFRIO ORDONEZ MERCEDES HERNESTINA / VALERIA SILVANA RIOFRIO ORDONEZ</v>
          </cell>
          <cell r="I113" t="str">
            <v>1102739347</v>
          </cell>
          <cell r="J113" t="str">
            <v>BARRIO BORJA CHARAPI Y MATURINI N35-051 CASA DE DOS PISOS COLOR AMARILLO A 2 CUADRAS DE LA ESCUELA MUNICIPAL, LOJA</v>
          </cell>
          <cell r="K113" t="str">
            <v>963253429 /  988970713</v>
          </cell>
          <cell r="L113" t="str">
            <v/>
          </cell>
          <cell r="M113" t="str">
            <v>LOJA</v>
          </cell>
          <cell r="N113" t="str">
            <v>LOJA</v>
          </cell>
          <cell r="O113" t="str">
            <v>LOJA</v>
          </cell>
        </row>
        <row r="114">
          <cell r="A114" t="str">
            <v>20003041885243</v>
          </cell>
          <cell r="B114">
            <v>487283</v>
          </cell>
          <cell r="C114" t="str">
            <v>20003041885243</v>
          </cell>
          <cell r="D114">
            <v>44922.691759259258</v>
          </cell>
          <cell r="E114" t="str">
            <v>CONECEL</v>
          </cell>
          <cell r="F114" t="str">
            <v>DESPACHO</v>
          </cell>
          <cell r="G114" t="str">
            <v>NORMAL</v>
          </cell>
          <cell r="H114" t="str">
            <v xml:space="preserve">ROSA INES CHUNIR GUTAMA / </v>
          </cell>
          <cell r="I114" t="str">
            <v>103078093</v>
          </cell>
          <cell r="J114" t="str">
            <v>GRANCOLOMBIA Y MEGUEL VELEZ CASA 16-29 COLOR AMARILLA PUNTO DE REFERENCIA CASA PATRIMONIAL AMARILLA CON PUETAS VERDE, CUENCA</v>
          </cell>
          <cell r="K114" t="str">
            <v xml:space="preserve">963265005 /  </v>
          </cell>
          <cell r="M114" t="str">
            <v>CUENCA</v>
          </cell>
          <cell r="N114" t="str">
            <v>AZUAY</v>
          </cell>
          <cell r="O114" t="str">
            <v>CUENCA</v>
          </cell>
        </row>
        <row r="115">
          <cell r="A115" t="str">
            <v>20003040989694</v>
          </cell>
          <cell r="B115">
            <v>487284</v>
          </cell>
          <cell r="C115" t="str">
            <v>20003040989694</v>
          </cell>
          <cell r="D115">
            <v>44922.691759259258</v>
          </cell>
          <cell r="E115" t="str">
            <v>CONECEL</v>
          </cell>
          <cell r="F115" t="str">
            <v>DESPACHO</v>
          </cell>
          <cell r="G115" t="str">
            <v>NORMAL</v>
          </cell>
          <cell r="H115" t="str">
            <v xml:space="preserve">VALERIA SILVANA RIOFRIO ORDONEZ / </v>
          </cell>
          <cell r="I115" t="str">
            <v>1104780950</v>
          </cell>
          <cell r="J115" t="str">
            <v>BARRIO BORJA CHARITY Y MATURINI N350-51 2 PISOS COLOR CERRAMIENTO AMRILLO REF.ALADO 3 CUADRS ESCUELA MUNIPAL, LOJA</v>
          </cell>
          <cell r="K115" t="str">
            <v>992567443 /  989729856</v>
          </cell>
          <cell r="L115" t="str">
            <v/>
          </cell>
          <cell r="M115" t="str">
            <v>LOJA</v>
          </cell>
          <cell r="N115" t="str">
            <v>LOJA</v>
          </cell>
          <cell r="O115" t="str">
            <v>LOJA</v>
          </cell>
        </row>
        <row r="116">
          <cell r="A116" t="str">
            <v>20003041877157</v>
          </cell>
          <cell r="B116">
            <v>487285</v>
          </cell>
          <cell r="C116" t="str">
            <v>20003041877157</v>
          </cell>
          <cell r="D116">
            <v>44922.691759259258</v>
          </cell>
          <cell r="E116" t="str">
            <v>CONECEL</v>
          </cell>
          <cell r="F116" t="str">
            <v>DESPACHO</v>
          </cell>
          <cell r="G116" t="str">
            <v>NORMAL</v>
          </cell>
          <cell r="H116" t="str">
            <v xml:space="preserve">MILTON PATRICIO CATOTA TULCANAZA / </v>
          </cell>
          <cell r="I116" t="str">
            <v>1003418520</v>
          </cell>
          <cell r="J116" t="str">
            <v>CDLA MUNICIPAL HERNAN GONZALES DE SAAD Y MARCO TULIO IDROVO LOCAL COMIDA DE MASCOTAS 1P ESQUINERA REF MEDIA CUADRA DE CABANAS EL ENSUENO, IBARRA</v>
          </cell>
          <cell r="K116" t="str">
            <v>963469990 /  993249656</v>
          </cell>
          <cell r="L116" t="str">
            <v/>
          </cell>
          <cell r="M116" t="str">
            <v>IBARRA</v>
          </cell>
          <cell r="N116" t="str">
            <v>IMBABURA</v>
          </cell>
          <cell r="O116" t="str">
            <v>IBARRA</v>
          </cell>
        </row>
        <row r="117">
          <cell r="A117" t="str">
            <v>20003041866379</v>
          </cell>
          <cell r="B117">
            <v>487286</v>
          </cell>
          <cell r="C117" t="str">
            <v>20003041866379</v>
          </cell>
          <cell r="D117">
            <v>44922.691759259258</v>
          </cell>
          <cell r="E117" t="str">
            <v>CONECEL</v>
          </cell>
          <cell r="F117" t="str">
            <v>DESPACHO</v>
          </cell>
          <cell r="G117" t="str">
            <v>NORMAL</v>
          </cell>
          <cell r="H117" t="str">
            <v xml:space="preserve">MARIA ESTHELA VERGARA NINABANDA / </v>
          </cell>
          <cell r="I117" t="str">
            <v>601187750</v>
          </cell>
          <cell r="J117" t="str">
            <v>LA JOYA CALLE OLMEDO ENTRE ALVARADO Y SEBASTIAN DE BENALCAZAR RCASA DE 2 PISOS COLOR PLOMO FRENTE AL EDIFICIO DE 3 PISOS COLOR ROJO CON TAXO, RIOBAMBA</v>
          </cell>
          <cell r="K117" t="str">
            <v>995823063 /  32948128</v>
          </cell>
          <cell r="L117" t="str">
            <v/>
          </cell>
          <cell r="M117" t="str">
            <v>RIOBAMBA</v>
          </cell>
          <cell r="N117" t="str">
            <v>CHIMBORAZO</v>
          </cell>
          <cell r="O117" t="str">
            <v>RIOBAMBA</v>
          </cell>
        </row>
        <row r="118">
          <cell r="A118" t="str">
            <v>20003041870466</v>
          </cell>
          <cell r="B118">
            <v>487287</v>
          </cell>
          <cell r="C118" t="str">
            <v>20003041870466</v>
          </cell>
          <cell r="D118">
            <v>44922.691759259258</v>
          </cell>
          <cell r="E118" t="str">
            <v>CONECEL</v>
          </cell>
          <cell r="F118" t="str">
            <v>DESPACHO</v>
          </cell>
          <cell r="G118" t="str">
            <v>NORMAL</v>
          </cell>
          <cell r="H118" t="str">
            <v>MARIA AUGUSTA CANO LEON / ADRIANA MACHADO</v>
          </cell>
          <cell r="I118" t="str">
            <v>603125741</v>
          </cell>
          <cell r="J118" t="str">
            <v>CALLE 12 DE OCTUBRE Y ENTRE ESPANA Y GARCIA MORENO BEIGE CON CAFE JUNTO A RESTAURANTE CIERRA BONITA, RIOBAMBA</v>
          </cell>
          <cell r="K118" t="str">
            <v xml:space="preserve">992848673 /  </v>
          </cell>
          <cell r="M118" t="str">
            <v>RIOBAMBA</v>
          </cell>
          <cell r="N118" t="str">
            <v>CHIMBORAZO</v>
          </cell>
          <cell r="O118" t="str">
            <v>RIOBAMBA</v>
          </cell>
        </row>
        <row r="119">
          <cell r="A119" t="str">
            <v>20003041884187</v>
          </cell>
          <cell r="B119">
            <v>487288</v>
          </cell>
          <cell r="C119" t="str">
            <v>20003041884187</v>
          </cell>
          <cell r="D119">
            <v>44922.691759259258</v>
          </cell>
          <cell r="E119" t="str">
            <v>CONECEL</v>
          </cell>
          <cell r="F119" t="str">
            <v>DESPACHO</v>
          </cell>
          <cell r="G119" t="str">
            <v>NORMAL</v>
          </cell>
          <cell r="H119" t="str">
            <v xml:space="preserve">ALEX PATRICIO MONCAYO VOZMEDIANO / </v>
          </cell>
          <cell r="I119" t="str">
            <v>1724200371</v>
          </cell>
          <cell r="J119" t="str">
            <v>BARRIO LIBERTADOR/ BIBLIAN Y JUNIN CS 3P CL PORTON BLANCO Y CONCHO DE VINO FRENTE A ESCLA ROLDOS AGUILERA, SANTO DOMINGO</v>
          </cell>
          <cell r="K119" t="str">
            <v>998902025 /  990820184</v>
          </cell>
          <cell r="L119" t="str">
            <v/>
          </cell>
          <cell r="M119" t="str">
            <v>SANTO DOMINGO</v>
          </cell>
          <cell r="N119" t="str">
            <v>SANTO DOMINGO DE LOS TSACHILAS</v>
          </cell>
          <cell r="O119" t="str">
            <v>SANTO DOMINGO</v>
          </cell>
        </row>
        <row r="120">
          <cell r="A120" t="str">
            <v>20003041180769</v>
          </cell>
          <cell r="B120">
            <v>487289</v>
          </cell>
          <cell r="C120" t="str">
            <v>20003041180769</v>
          </cell>
          <cell r="D120">
            <v>44922.691759259258</v>
          </cell>
          <cell r="E120" t="str">
            <v>CONECEL</v>
          </cell>
          <cell r="F120" t="str">
            <v>DESPACHO</v>
          </cell>
          <cell r="G120" t="str">
            <v>NORMAL</v>
          </cell>
          <cell r="H120" t="str">
            <v xml:space="preserve">NELSON RODRIGO LLANO HUILCA / </v>
          </cell>
          <cell r="I120" t="str">
            <v>1709882151</v>
          </cell>
          <cell r="J120" t="str">
            <v>COOP LOS VERGELES CALLE GONZANAMA FRENTE A LAS CANCHAS MULTIPLES CASA DE DOS PISOS COLOR GRIS, SANTO DOMINGO</v>
          </cell>
          <cell r="K120" t="str">
            <v>959164262 /  995077318</v>
          </cell>
          <cell r="L120" t="str">
            <v/>
          </cell>
          <cell r="M120" t="str">
            <v>SANTO DOMINGO</v>
          </cell>
          <cell r="N120" t="str">
            <v>SANTO DOMINGO DE LOS TSACHILAS</v>
          </cell>
          <cell r="O120" t="str">
            <v>SANTO DOMINGO</v>
          </cell>
        </row>
        <row r="121">
          <cell r="A121" t="str">
            <v>20003041861057</v>
          </cell>
          <cell r="B121">
            <v>487290</v>
          </cell>
          <cell r="C121" t="str">
            <v>20003041861057</v>
          </cell>
          <cell r="D121">
            <v>44922.691759259258</v>
          </cell>
          <cell r="E121" t="str">
            <v>CONECEL</v>
          </cell>
          <cell r="F121" t="str">
            <v>DESPACHO</v>
          </cell>
          <cell r="G121" t="str">
            <v>NORMAL</v>
          </cell>
          <cell r="H121" t="str">
            <v xml:space="preserve">ADALJISA JECENIA BRIONES PAZMINO / </v>
          </cell>
          <cell r="I121" t="str">
            <v>1309332482</v>
          </cell>
          <cell r="J121" t="str">
            <v>COOP GRAN COLOMBIA CALLE OCEANIA CASA DE UN PISO COLOR NARANJA ENTRANDO POR UNA CANCHA DE FUTBOL A UNA CUADRA DE LA IGLESIA VIRGEN DEL HUAYCO, SANTO DOMINGO</v>
          </cell>
          <cell r="K121" t="str">
            <v xml:space="preserve">994869930 /  </v>
          </cell>
          <cell r="M121" t="str">
            <v>SANTO DOMINGO</v>
          </cell>
          <cell r="N121" t="str">
            <v>SANTO DOMINGO DE LOS TSACHILAS</v>
          </cell>
          <cell r="O121" t="str">
            <v>SANTO DOMINGO</v>
          </cell>
        </row>
        <row r="122">
          <cell r="A122" t="str">
            <v>20003041233341</v>
          </cell>
          <cell r="B122">
            <v>487291</v>
          </cell>
          <cell r="C122" t="str">
            <v>20003041233341</v>
          </cell>
          <cell r="D122">
            <v>44922.691759259258</v>
          </cell>
          <cell r="E122" t="str">
            <v>CONECEL</v>
          </cell>
          <cell r="F122" t="str">
            <v>DESPACHO</v>
          </cell>
          <cell r="G122" t="str">
            <v>NORMAL</v>
          </cell>
          <cell r="H122" t="str">
            <v xml:space="preserve">CHRISTIAN DANIEL GUACHAMIN ASIMBAYA / </v>
          </cell>
          <cell r="I122" t="str">
            <v>1725162588</v>
          </cell>
          <cell r="J122" t="str">
            <v>CALLE 6 DE DICIEMBRE E ISAAC BARRERA N51-165 FRENTE AL BANCO GUAYAQUIL JUNTO A LA FARMACIA SANA SANA, QUITO</v>
          </cell>
          <cell r="K122" t="str">
            <v xml:space="preserve">979632207 /  </v>
          </cell>
          <cell r="L122" t="str">
            <v/>
          </cell>
          <cell r="M122" t="str">
            <v>QUITO</v>
          </cell>
          <cell r="N122" t="str">
            <v>PICHINCHA</v>
          </cell>
          <cell r="O122" t="str">
            <v>QUITO</v>
          </cell>
        </row>
        <row r="123">
          <cell r="A123" t="str">
            <v>20003040978241</v>
          </cell>
          <cell r="B123">
            <v>487292</v>
          </cell>
          <cell r="C123" t="str">
            <v>20003040978241</v>
          </cell>
          <cell r="D123">
            <v>44922.691759259258</v>
          </cell>
          <cell r="E123" t="str">
            <v>CONECEL</v>
          </cell>
          <cell r="F123" t="str">
            <v>DESPACHO</v>
          </cell>
          <cell r="G123" t="str">
            <v>NORMAL</v>
          </cell>
          <cell r="H123" t="str">
            <v xml:space="preserve">PRISCILA CAROLINA PILAMUNGA BALLA / </v>
          </cell>
          <cell r="I123" t="str">
            <v>944337526</v>
          </cell>
          <cell r="J123" t="str">
            <v>URBANIZACION JARDINES DEL SALADO MZ 188 SL 1 LOCAL 17 AV RODRIGUEZ BONIN, GUAYAQUIL</v>
          </cell>
          <cell r="K123" t="str">
            <v xml:space="preserve">989163384 /  </v>
          </cell>
          <cell r="M123" t="str">
            <v>GUAYAQUIL</v>
          </cell>
          <cell r="N123" t="str">
            <v>GUAYAS</v>
          </cell>
          <cell r="O123" t="str">
            <v>GUAYAQUIL</v>
          </cell>
        </row>
        <row r="124">
          <cell r="A124" t="str">
            <v>20003041886168</v>
          </cell>
          <cell r="B124">
            <v>487293</v>
          </cell>
          <cell r="C124" t="str">
            <v>20003041886168</v>
          </cell>
          <cell r="D124">
            <v>44922.691759259258</v>
          </cell>
          <cell r="E124" t="str">
            <v>CONECEL</v>
          </cell>
          <cell r="F124" t="str">
            <v>DESPACHO</v>
          </cell>
          <cell r="G124" t="str">
            <v>NORMAL</v>
          </cell>
          <cell r="H124" t="str">
            <v xml:space="preserve">STEVEN ALEXANDER QUIJIA JUINA / </v>
          </cell>
          <cell r="I124" t="str">
            <v>1754056073</v>
          </cell>
          <cell r="J124" t="str">
            <v>CALLES ATAHUALPA Y 19 DE DICIEMBRE 2 DOS PISOS CORAL REF ARRIBA DEL ESTADIO DE NAYON, QUITO</v>
          </cell>
          <cell r="K124" t="str">
            <v xml:space="preserve">992975026 /  </v>
          </cell>
          <cell r="L124" t="str">
            <v/>
          </cell>
          <cell r="M124" t="str">
            <v>QUITO</v>
          </cell>
          <cell r="N124" t="str">
            <v>PICHINCHA</v>
          </cell>
          <cell r="O124" t="str">
            <v>QUITO</v>
          </cell>
        </row>
        <row r="125">
          <cell r="A125" t="str">
            <v>20003041880343</v>
          </cell>
          <cell r="B125">
            <v>487294</v>
          </cell>
          <cell r="C125" t="str">
            <v>20003041880343</v>
          </cell>
          <cell r="D125">
            <v>44922.691759259258</v>
          </cell>
          <cell r="E125" t="str">
            <v>CONECEL</v>
          </cell>
          <cell r="F125" t="str">
            <v>DESPACHO</v>
          </cell>
          <cell r="G125" t="str">
            <v>NORMAL</v>
          </cell>
          <cell r="H125" t="str">
            <v xml:space="preserve">MARCO VINICIO BECERRA TIPAN / </v>
          </cell>
          <cell r="I125" t="str">
            <v>1718259573</v>
          </cell>
          <cell r="J125" t="str">
            <v>CALLE URCESINO BAQUERO URBANIZACION SHALOM CONJUNTO PRIVADO PASANDO LAS FLORICALES DE BELLAFLOR Y FLO MUNDO, QUITO</v>
          </cell>
          <cell r="K125" t="str">
            <v xml:space="preserve">995050869 /  </v>
          </cell>
          <cell r="L125" t="str">
            <v/>
          </cell>
          <cell r="M125" t="str">
            <v>QUITO</v>
          </cell>
          <cell r="N125" t="str">
            <v>PICHINCHA</v>
          </cell>
          <cell r="O125" t="str">
            <v>QUITO</v>
          </cell>
        </row>
        <row r="126">
          <cell r="A126" t="str">
            <v>20003041858328_1</v>
          </cell>
          <cell r="B126">
            <v>487295</v>
          </cell>
          <cell r="C126" t="str">
            <v>20003041858328_1</v>
          </cell>
          <cell r="D126">
            <v>44922.691759259258</v>
          </cell>
          <cell r="E126" t="str">
            <v>CONECEL</v>
          </cell>
          <cell r="F126" t="str">
            <v>DESPACHO</v>
          </cell>
          <cell r="G126" t="str">
            <v>NORMAL</v>
          </cell>
          <cell r="H126" t="str">
            <v xml:space="preserve">LUIS EDUARDO FLORES DIAZ / </v>
          </cell>
          <cell r="I126" t="str">
            <v>1702917442</v>
          </cell>
          <cell r="J126" t="str">
            <v>AV SIMON BOLIVAR Y 24 DE MAYO S3276 CS 3PISOS CL TOMATE REF DIAGONAL HOSTERIA EL CANO, QUITO</v>
          </cell>
          <cell r="K126" t="str">
            <v xml:space="preserve">969299439 /  </v>
          </cell>
          <cell r="L126" t="str">
            <v/>
          </cell>
          <cell r="M126" t="str">
            <v>QUITO</v>
          </cell>
          <cell r="N126" t="str">
            <v>PICHINCHA</v>
          </cell>
          <cell r="O126" t="str">
            <v>QUITO</v>
          </cell>
        </row>
        <row r="127">
          <cell r="A127" t="str">
            <v>20003040229105</v>
          </cell>
          <cell r="B127">
            <v>487296</v>
          </cell>
          <cell r="C127" t="str">
            <v>20003040229105</v>
          </cell>
          <cell r="D127">
            <v>44922.691759259258</v>
          </cell>
          <cell r="E127" t="str">
            <v>CONECEL</v>
          </cell>
          <cell r="F127" t="str">
            <v>DESPACHO</v>
          </cell>
          <cell r="G127" t="str">
            <v>NORMAL</v>
          </cell>
          <cell r="H127" t="str">
            <v xml:space="preserve">ALEXANDRA ELIZABETH SARANGO LLUMIQUINGA / </v>
          </cell>
          <cell r="I127" t="str">
            <v>1718726621</v>
          </cell>
          <cell r="J127" t="str">
            <v>FELIPE VITERI Y CESAR ENDARA A LADO CENTRO DE COMERCIO DEL COMITE DEL PUEBLO CASA DE COLOR BLANCO, QUITO</v>
          </cell>
          <cell r="K127" t="str">
            <v>983488807 /  982722702</v>
          </cell>
          <cell r="L127" t="str">
            <v/>
          </cell>
          <cell r="M127" t="str">
            <v>QUITO</v>
          </cell>
          <cell r="N127" t="str">
            <v>PICHINCHA</v>
          </cell>
          <cell r="O127" t="str">
            <v>QUITO</v>
          </cell>
        </row>
        <row r="128">
          <cell r="A128" t="str">
            <v>20003041321659</v>
          </cell>
          <cell r="B128">
            <v>487297</v>
          </cell>
          <cell r="C128" t="str">
            <v>20003041321659</v>
          </cell>
          <cell r="D128">
            <v>44922.691759259258</v>
          </cell>
          <cell r="E128" t="str">
            <v>CONECEL</v>
          </cell>
          <cell r="F128" t="str">
            <v>DESPACHO</v>
          </cell>
          <cell r="G128" t="str">
            <v>NORMAL</v>
          </cell>
          <cell r="H128" t="str">
            <v xml:space="preserve">CARLOS ANDRES VERA GARCIA / </v>
          </cell>
          <cell r="I128" t="str">
            <v>1718409095</v>
          </cell>
          <cell r="J128" t="str">
            <v>CALLE LAS LOMAS Y PASAJE A LOTE 32 FRENTE AL CJT LA CAMPINA CASA 2 PISOS CLR BLANCA JUNTO A UNA TIENDA, QUITO</v>
          </cell>
          <cell r="K128" t="str">
            <v xml:space="preserve">967680530 /  </v>
          </cell>
          <cell r="L128" t="str">
            <v/>
          </cell>
          <cell r="M128" t="str">
            <v>QUITO</v>
          </cell>
          <cell r="N128" t="str">
            <v>PICHINCHA</v>
          </cell>
          <cell r="O128" t="str">
            <v>QUITO</v>
          </cell>
        </row>
        <row r="129">
          <cell r="A129" t="str">
            <v>20003041885237</v>
          </cell>
          <cell r="B129">
            <v>487262</v>
          </cell>
          <cell r="C129" t="str">
            <v>20003041885237</v>
          </cell>
          <cell r="D129">
            <v>44922.683842592596</v>
          </cell>
          <cell r="E129" t="str">
            <v>CONECEL</v>
          </cell>
          <cell r="F129" t="str">
            <v>DESPACHO</v>
          </cell>
          <cell r="G129" t="str">
            <v>NORMAL</v>
          </cell>
          <cell r="H129" t="str">
            <v>MEJIA MEJIA MIGUEL FERNANDO</v>
          </cell>
          <cell r="I129" t="str">
            <v>915101257</v>
          </cell>
          <cell r="J129" t="str">
            <v>PICHINCHA QUITO ITCHIMBIA BARRIO LA VICENTINA CALLE CONDAMINE N17 73 Y MANUEL ALBAN REF A 1 CUADRA Y MEDIA DE LA IGLESIA DE LA VICENTINA NO. 0993305212</v>
          </cell>
          <cell r="K129" t="str">
            <v>993305212</v>
          </cell>
          <cell r="L129" t="str">
            <v/>
          </cell>
          <cell r="M129" t="str">
            <v>QUITO</v>
          </cell>
          <cell r="N129" t="str">
            <v>PICHINCHA</v>
          </cell>
          <cell r="O129" t="str">
            <v>QUITO</v>
          </cell>
        </row>
        <row r="130">
          <cell r="A130" t="str">
            <v>20003040247122</v>
          </cell>
          <cell r="B130">
            <v>487261</v>
          </cell>
          <cell r="C130" t="str">
            <v>20003040247122</v>
          </cell>
          <cell r="D130">
            <v>44922.652905092589</v>
          </cell>
          <cell r="E130" t="str">
            <v>CONECEL</v>
          </cell>
          <cell r="F130" t="str">
            <v>DESPACHO</v>
          </cell>
          <cell r="G130" t="str">
            <v>NORMAL</v>
          </cell>
          <cell r="H130" t="str">
            <v>GONZALEZ CARRANZA DIVAR ALEX</v>
          </cell>
          <cell r="I130" t="str">
            <v>913018941</v>
          </cell>
          <cell r="J130" t="str">
            <v>"GUAYAS DaulE-LaAURORA/EN CDLA LA JOYA etapa opalo mz 4 VILLA 14 , en el Km 14.5 Avenida Leon Febres Cordero Diagonal a la Etapa Quarzo , como referencia a espaldas del Banco del Pacifico ""Centro Vir</v>
          </cell>
          <cell r="K130" t="str">
            <v>992123277</v>
          </cell>
          <cell r="L130" t="str">
            <v/>
          </cell>
          <cell r="M130" t="str">
            <v>GUAYAQUIL</v>
          </cell>
          <cell r="N130" t="str">
            <v>GUAYAS</v>
          </cell>
          <cell r="O130" t="str">
            <v>GUAYAQUIL</v>
          </cell>
        </row>
        <row r="131">
          <cell r="A131" t="str">
            <v>20003037865256</v>
          </cell>
          <cell r="B131">
            <v>487254</v>
          </cell>
          <cell r="C131" t="str">
            <v>20003037865256</v>
          </cell>
          <cell r="D131">
            <v>44922.640023148146</v>
          </cell>
          <cell r="E131" t="str">
            <v>CONECEL</v>
          </cell>
          <cell r="F131" t="str">
            <v>DESPACHO</v>
          </cell>
          <cell r="G131" t="str">
            <v>NORMAL</v>
          </cell>
          <cell r="H131" t="str">
            <v>VILLARROEL LUZURIAGA VIVIANA ESTEFANIA</v>
          </cell>
          <cell r="I131" t="str">
            <v>1722172739</v>
          </cell>
          <cell r="J131" t="str">
            <v>0979696203 AV BRASIL N39-273 Y CHARLES DARWUIN CASA DE 1 PISO COLD BLANCO EN BIO ESTETICA CALIDA</v>
          </cell>
          <cell r="K131" t="str">
            <v>997771386 /  979696203</v>
          </cell>
          <cell r="M131" t="str">
            <v>QUITO</v>
          </cell>
          <cell r="N131" t="str">
            <v>PICHINCHA</v>
          </cell>
          <cell r="O131" t="str">
            <v>QUITO</v>
          </cell>
        </row>
        <row r="132">
          <cell r="A132" t="str">
            <v>20003036006074</v>
          </cell>
          <cell r="B132">
            <v>487255</v>
          </cell>
          <cell r="C132" t="str">
            <v>20003036006074</v>
          </cell>
          <cell r="D132">
            <v>44922.640023148146</v>
          </cell>
          <cell r="E132" t="str">
            <v>CONECEL</v>
          </cell>
          <cell r="F132" t="str">
            <v>DESPACHO</v>
          </cell>
          <cell r="G132" t="str">
            <v>NORMAL</v>
          </cell>
          <cell r="H132" t="str">
            <v>ILLESCAS AGUILAR VERONICA MARISOL</v>
          </cell>
          <cell r="I132" t="str">
            <v>1706931548</v>
          </cell>
          <cell r="J132" t="str">
            <v>CARLOS ARROYO DEL RIO N35-30 Y GERMAN ALEMAN 3 CUADRAS TRAS MEGAMAXI DE AV 6 DE DICIMIEMBRE CASA DE 2 PISOS BLANCA</v>
          </cell>
          <cell r="K132" t="str">
            <v>999718787 /  -</v>
          </cell>
          <cell r="M132" t="str">
            <v>QUITO</v>
          </cell>
          <cell r="N132" t="str">
            <v>PICHINCHA</v>
          </cell>
          <cell r="O132" t="str">
            <v>QUITO</v>
          </cell>
        </row>
        <row r="133">
          <cell r="A133" t="str">
            <v>20003035994198</v>
          </cell>
          <cell r="B133">
            <v>487256</v>
          </cell>
          <cell r="C133" t="str">
            <v>20003035994198</v>
          </cell>
          <cell r="D133">
            <v>44922.640023148146</v>
          </cell>
          <cell r="E133" t="str">
            <v>CONECEL</v>
          </cell>
          <cell r="F133" t="str">
            <v>DESPACHO</v>
          </cell>
          <cell r="G133" t="str">
            <v>NORMAL</v>
          </cell>
          <cell r="H133" t="str">
            <v>RUANO PENAFIEL ZULEMA GUADALUPE</v>
          </cell>
          <cell r="I133" t="str">
            <v>1002668174</v>
          </cell>
          <cell r="J133" t="str">
            <v>VIA SANGOLQUI SECTOR ITULCACHE LA COCHA ENTREGA EN FLORICOLA FLAOWER VILLAS FINCA</v>
          </cell>
          <cell r="K133" t="str">
            <v>995972575 /  -</v>
          </cell>
          <cell r="M133" t="str">
            <v>QUITO</v>
          </cell>
          <cell r="N133" t="str">
            <v>PICHINCHA</v>
          </cell>
          <cell r="O133" t="str">
            <v>QUITO</v>
          </cell>
        </row>
        <row r="134">
          <cell r="A134" t="str">
            <v>20003036034953</v>
          </cell>
          <cell r="B134">
            <v>487257</v>
          </cell>
          <cell r="C134" t="str">
            <v>20003036034953</v>
          </cell>
          <cell r="D134">
            <v>44922.640023148146</v>
          </cell>
          <cell r="E134" t="str">
            <v>CONECEL</v>
          </cell>
          <cell r="F134" t="str">
            <v>DESPACHO</v>
          </cell>
          <cell r="G134" t="str">
            <v>NORMAL</v>
          </cell>
          <cell r="H134" t="str">
            <v>CARVAJAL JIMENEZ MARCELA DEL ROCIO</v>
          </cell>
          <cell r="I134" t="str">
            <v>1713801668</v>
          </cell>
          <cell r="J134" t="str">
            <v>AMAGASI DEL INCA E13-36 Y DE LOS GUAYACANES, EN EL CONJUNTO AGER 2002 CASA 1, ARRIBA DEL COLEGIO FEK Y LA EMBAJADA AMERICANA</v>
          </cell>
          <cell r="K134" t="str">
            <v>999441976 /  999441976</v>
          </cell>
          <cell r="M134" t="str">
            <v>QUITO</v>
          </cell>
          <cell r="N134" t="str">
            <v>PICHINCHA</v>
          </cell>
          <cell r="O134" t="str">
            <v>QUITO</v>
          </cell>
        </row>
        <row r="135">
          <cell r="A135" t="str">
            <v>20003040256239</v>
          </cell>
          <cell r="B135">
            <v>487258</v>
          </cell>
          <cell r="C135" t="str">
            <v>20003040256239</v>
          </cell>
          <cell r="D135">
            <v>44922.640023148146</v>
          </cell>
          <cell r="E135" t="str">
            <v>CONECEL</v>
          </cell>
          <cell r="F135" t="str">
            <v>DESPACHO</v>
          </cell>
          <cell r="G135" t="str">
            <v>NORMAL</v>
          </cell>
          <cell r="H135" t="str">
            <v>SOLIZ SACAQUIRIN JENNY PATRICIA</v>
          </cell>
          <cell r="I135" t="str">
            <v>104919279</v>
          </cell>
          <cell r="J135" t="str">
            <v>AV DON BOSCO Y CARLOS QUINTA /UNIDAD EDUCATIVA TECNICO SALESIANO REF FRENTE A PARADA A BUSES LLAMAR 1 HR ANTES CCI</v>
          </cell>
          <cell r="K135" t="str">
            <v>987206036 /  987206036</v>
          </cell>
          <cell r="M135" t="str">
            <v>CUENCA</v>
          </cell>
          <cell r="N135" t="str">
            <v>AZUAY</v>
          </cell>
          <cell r="O135" t="str">
            <v>CUENCA</v>
          </cell>
        </row>
        <row r="136">
          <cell r="A136" t="str">
            <v>20003041321072</v>
          </cell>
          <cell r="B136">
            <v>487259</v>
          </cell>
          <cell r="C136" t="str">
            <v>20003041321072</v>
          </cell>
          <cell r="D136">
            <v>44922.640023148146</v>
          </cell>
          <cell r="E136" t="str">
            <v>CONECEL</v>
          </cell>
          <cell r="F136" t="str">
            <v>DESPACHO</v>
          </cell>
          <cell r="G136" t="str">
            <v>NORMAL</v>
          </cell>
          <cell r="H136" t="str">
            <v>VELASTEGUI LOPEZ MARIO ALEJANDRO</v>
          </cell>
          <cell r="I136" t="str">
            <v>1713625885</v>
          </cell>
          <cell r="J136" t="str">
            <v>CALLE JOSE DE ARMERO OE718 Y FERNANDO MAGALLANES CASA ESQUINERA DE 4 PS COLOR BLANCO CON CAFE EN LA TIENDA DON GILLO</v>
          </cell>
          <cell r="K136" t="str">
            <v>986943475 /  986943475</v>
          </cell>
          <cell r="M136" t="str">
            <v>QUITO</v>
          </cell>
          <cell r="N136" t="str">
            <v>PICHINCHA</v>
          </cell>
          <cell r="O136" t="str">
            <v>QUITO</v>
          </cell>
        </row>
        <row r="137">
          <cell r="A137" t="str">
            <v>1718042177</v>
          </cell>
          <cell r="B137">
            <v>487260</v>
          </cell>
          <cell r="C137" t="str">
            <v>1718042177</v>
          </cell>
          <cell r="D137">
            <v>44922.640023148146</v>
          </cell>
          <cell r="E137" t="str">
            <v>CONECEL</v>
          </cell>
          <cell r="F137" t="str">
            <v>DESPACHO</v>
          </cell>
          <cell r="G137" t="str">
            <v>NORMAL</v>
          </cell>
          <cell r="H137" t="str">
            <v>DEISY CECILIA TRAVEZ PENAFIEL</v>
          </cell>
          <cell r="I137" t="str">
            <v>1718042177</v>
          </cell>
          <cell r="J137" t="str">
            <v>PASAJE ANDREA ARMAS Y AURELIO DAVILA CAJAS EL CONJUNTO DIE ECKE CS 12 COMUNICARSE 0984588573</v>
          </cell>
          <cell r="K137" t="str">
            <v>984588573 /  984588573</v>
          </cell>
          <cell r="M137" t="str">
            <v>QUITO</v>
          </cell>
          <cell r="N137" t="str">
            <v>PICHINCHA</v>
          </cell>
          <cell r="O137" t="str">
            <v>QUITO</v>
          </cell>
        </row>
        <row r="138">
          <cell r="A138" t="str">
            <v>1723495873</v>
          </cell>
          <cell r="B138">
            <v>487249</v>
          </cell>
          <cell r="C138" t="str">
            <v>1723495873</v>
          </cell>
          <cell r="D138">
            <v>44922.640011574076</v>
          </cell>
          <cell r="E138" t="str">
            <v>CONECEL</v>
          </cell>
          <cell r="F138" t="str">
            <v>DESPACHO</v>
          </cell>
          <cell r="G138" t="str">
            <v>NORMAL</v>
          </cell>
          <cell r="H138" t="str">
            <v>GONZALEZ GALVEZ JESUS ALEJANDRO</v>
          </cell>
          <cell r="I138" t="str">
            <v>1723495873</v>
          </cell>
          <cell r="J138" t="str">
            <v>PASAJE C E8-42 Y RUDECINDO LESAMA CS 3P CLR DURAZNO CON LINEAS ROJAS A 1 CUADRA DEL UPC.COPIA CI.</v>
          </cell>
          <cell r="K138" t="str">
            <v>987024545 /  987024545</v>
          </cell>
          <cell r="M138" t="str">
            <v>QUITO</v>
          </cell>
          <cell r="N138" t="str">
            <v>PICHINCHA</v>
          </cell>
          <cell r="O138" t="str">
            <v>QUITO</v>
          </cell>
        </row>
        <row r="139">
          <cell r="A139" t="str">
            <v>20003037062063</v>
          </cell>
          <cell r="B139">
            <v>487250</v>
          </cell>
          <cell r="C139" t="str">
            <v>20003037062063</v>
          </cell>
          <cell r="D139">
            <v>44922.640011574076</v>
          </cell>
          <cell r="E139" t="str">
            <v>CONECEL</v>
          </cell>
          <cell r="F139" t="str">
            <v>DESPACHO</v>
          </cell>
          <cell r="G139" t="str">
            <v>NORMAL</v>
          </cell>
          <cell r="H139" t="str">
            <v>RCB CRISTIAN ZAMBRANO/CLTE SILVA ROMERO TERESA CATALINA</v>
          </cell>
          <cell r="I139" t="str">
            <v>1715763031</v>
          </cell>
          <cell r="J139" t="str">
            <v>CASA CLARO UIO AV AMAZONAS ENTRE RIO COCA Y LUIS BARBERI FRENTE A LA MATRIZ PRINCIPAL DE CLARO RECB CRISTIAN ZAMBRANO O DIEGO JAYA</v>
          </cell>
          <cell r="K139" t="str">
            <v>993481538 /  993481538</v>
          </cell>
          <cell r="M139" t="str">
            <v>QUITO</v>
          </cell>
          <cell r="N139" t="str">
            <v>PICHINCHA</v>
          </cell>
          <cell r="O139" t="str">
            <v>QUITO</v>
          </cell>
        </row>
        <row r="140">
          <cell r="A140" t="str">
            <v>20003037956785</v>
          </cell>
          <cell r="B140">
            <v>487251</v>
          </cell>
          <cell r="C140" t="str">
            <v>20003037956785</v>
          </cell>
          <cell r="D140">
            <v>44922.640011574076</v>
          </cell>
          <cell r="E140" t="str">
            <v>CONECEL</v>
          </cell>
          <cell r="F140" t="str">
            <v>DESPACHO</v>
          </cell>
          <cell r="G140" t="str">
            <v>NORMAL</v>
          </cell>
          <cell r="H140" t="str">
            <v>SAENZ MUNOZ JULIO LEONARDO</v>
          </cell>
          <cell r="I140" t="str">
            <v>1717424525</v>
          </cell>
          <cell r="J140" t="str">
            <v>CONJUNTO HABITACIONAL TORRES DE PONCIANO BAJO CALLE EUFEMIA BERRIO Y CALLE JOSEFA TINAJERO #71-339 CS 4 PS CL CREMA REF: ESTADIO DE LA LIGA</v>
          </cell>
          <cell r="K140" t="str">
            <v>995846032 /  995846032</v>
          </cell>
          <cell r="M140" t="str">
            <v>QUITO</v>
          </cell>
          <cell r="N140" t="str">
            <v>PICHINCHA</v>
          </cell>
          <cell r="O140" t="str">
            <v>QUITO</v>
          </cell>
        </row>
        <row r="141">
          <cell r="A141" t="str">
            <v>20003034484767</v>
          </cell>
          <cell r="B141">
            <v>487252</v>
          </cell>
          <cell r="C141" t="str">
            <v>20003034484767</v>
          </cell>
          <cell r="D141">
            <v>44922.640011574076</v>
          </cell>
          <cell r="E141" t="str">
            <v>CONECEL</v>
          </cell>
          <cell r="F141" t="str">
            <v>DESPACHO</v>
          </cell>
          <cell r="G141" t="str">
            <v>NORMAL</v>
          </cell>
          <cell r="H141" t="str">
            <v>BAPTISTA BOLIVAR GLENDA DEL CARMEN</v>
          </cell>
          <cell r="I141" t="str">
            <v>1758671018</v>
          </cell>
          <cell r="J141" t="str">
            <v>CUIDAD JARDIN TAURUS TOWERS APARTAMENTO 402 TORRE F REF CERCA DEL PARQUE METROPITANO DEL SUR FRENTE ENTRADA AV SIMON BOLIVAR</v>
          </cell>
          <cell r="K141" t="str">
            <v>962797008 /  962797008</v>
          </cell>
          <cell r="M141" t="str">
            <v>QUITO</v>
          </cell>
          <cell r="N141" t="str">
            <v>PICHINCHA</v>
          </cell>
          <cell r="O141" t="str">
            <v>QUITO</v>
          </cell>
        </row>
        <row r="142">
          <cell r="A142" t="str">
            <v>20003036021914</v>
          </cell>
          <cell r="B142">
            <v>487253</v>
          </cell>
          <cell r="C142" t="str">
            <v>20003036021914</v>
          </cell>
          <cell r="D142">
            <v>44922.640011574076</v>
          </cell>
          <cell r="E142" t="str">
            <v>CONECEL</v>
          </cell>
          <cell r="F142" t="str">
            <v>DESPACHO</v>
          </cell>
          <cell r="G142" t="str">
            <v>NORMAL</v>
          </cell>
          <cell r="H142" t="str">
            <v>MONSALVE SUAREZ CARLOS ALBERTO</v>
          </cell>
          <cell r="I142" t="str">
            <v>FB541115</v>
          </cell>
          <cell r="J142" t="str">
            <v>AV. MARIETA DE VEINTIMILLA N2-35 Y STA TERESA/ CONJUNTO VILLA MAURY CS CL MELON REF DOS CUADRAS ANTES DEL INSTITUTO JAPON</v>
          </cell>
          <cell r="K142" t="str">
            <v>0994026100-0990590584 /  990590584</v>
          </cell>
          <cell r="M142" t="str">
            <v>QUITO</v>
          </cell>
          <cell r="N142" t="str">
            <v>PICHINCHA</v>
          </cell>
          <cell r="O142" t="str">
            <v>QUITO</v>
          </cell>
        </row>
        <row r="143">
          <cell r="A143" t="str">
            <v>BREDEVDOC0006</v>
          </cell>
          <cell r="B143">
            <v>487248</v>
          </cell>
          <cell r="C143" t="str">
            <v>BREDEVDOC0006</v>
          </cell>
          <cell r="D143">
            <v>44922.637812499997</v>
          </cell>
          <cell r="E143" t="str">
            <v>CONECEL_DOCUMENTOS</v>
          </cell>
          <cell r="F143" t="str">
            <v>DESPACHO</v>
          </cell>
          <cell r="G143" t="str">
            <v>NORMAL</v>
          </cell>
          <cell r="H143" t="str">
            <v>OFICINAS BRELDYNG</v>
          </cell>
          <cell r="J143" t="str">
            <v>OFC BRELDYNG CALLE 7MO PASAJE 37ª Y V. EMILIO ROMERO, BODEGAS DE FERRETERIA ESPINOZA, BODEGA #8 (EXACTAMENTE QUEDA EN LA JUAN TANCA MARENGO KM. 4.5 PASANDO LA COCA COLA</v>
          </cell>
          <cell r="M143" t="str">
            <v>GUAYAQUIL</v>
          </cell>
        </row>
        <row r="144">
          <cell r="A144" t="str">
            <v>20003036028899</v>
          </cell>
          <cell r="B144">
            <v>487240</v>
          </cell>
          <cell r="C144" t="str">
            <v>20003036028899</v>
          </cell>
          <cell r="D144">
            <v>44922.62903935185</v>
          </cell>
          <cell r="E144" t="str">
            <v>BRELDYNG</v>
          </cell>
          <cell r="F144" t="str">
            <v>DESPACHO</v>
          </cell>
          <cell r="G144" t="str">
            <v>NORMAL</v>
          </cell>
          <cell r="H144" t="str">
            <v>JOHAN SEBASTIAN GUZMAN SANTACRUZ</v>
          </cell>
          <cell r="I144" t="str">
            <v>965159635</v>
          </cell>
          <cell r="J144" t="str">
            <v>SANTA ELENA / LA LIBERTAD / LA LIBERTAD / AV 4TA / SN / ENTRE 22 Y 23 / OFICINA TRAMACO LA LIBERTAD</v>
          </cell>
          <cell r="K144" t="str">
            <v>968067850-0939037055</v>
          </cell>
          <cell r="M144" t="str">
            <v>LA LIBERTAD</v>
          </cell>
          <cell r="N144" t="str">
            <v>SANTA ELENA</v>
          </cell>
          <cell r="O144" t="str">
            <v>LA LIBERTAD</v>
          </cell>
        </row>
        <row r="145">
          <cell r="A145" t="str">
            <v>20003037891634</v>
          </cell>
          <cell r="B145">
            <v>487241</v>
          </cell>
          <cell r="C145" t="str">
            <v>20003037891634</v>
          </cell>
          <cell r="D145">
            <v>44922.62903935185</v>
          </cell>
          <cell r="E145" t="str">
            <v>BRELDYNG</v>
          </cell>
          <cell r="F145" t="str">
            <v>DESPACHO</v>
          </cell>
          <cell r="G145" t="str">
            <v>NORMAL</v>
          </cell>
          <cell r="H145" t="str">
            <v>ALVAREZ AGUILAR JESSICA MARIA</v>
          </cell>
          <cell r="I145" t="str">
            <v>1204142622</v>
          </cell>
          <cell r="J145" t="str">
            <v>SANTA ELENA / LA LIBERTAD / LA LIBERTAD / AV 4TA / SN / ENTRE 22 Y 23 / OFICINA TRAMACO LA LIBERTAD</v>
          </cell>
          <cell r="K145" t="str">
            <v>982642380</v>
          </cell>
          <cell r="M145" t="str">
            <v>LA LIBERTAD</v>
          </cell>
          <cell r="N145" t="str">
            <v>SANTA ELENA</v>
          </cell>
          <cell r="O145" t="str">
            <v>LA LIBERTAD</v>
          </cell>
        </row>
        <row r="146">
          <cell r="A146" t="str">
            <v>20003036001438</v>
          </cell>
          <cell r="B146">
            <v>487242</v>
          </cell>
          <cell r="C146" t="str">
            <v>20003036001438</v>
          </cell>
          <cell r="D146">
            <v>44922.62903935185</v>
          </cell>
          <cell r="E146" t="str">
            <v>BRELDYNG</v>
          </cell>
          <cell r="F146" t="str">
            <v>DESPACHO</v>
          </cell>
          <cell r="G146" t="str">
            <v>NORMAL</v>
          </cell>
          <cell r="H146" t="str">
            <v>JAIME OSWALDO SANCHEZ RIBADENEIRA</v>
          </cell>
          <cell r="I146" t="str">
            <v>1705961496</v>
          </cell>
          <cell r="J146" t="str">
            <v>PICHINCHA / QUITO / INAQUITO / AV DIEGO DE ALMAGRO / N32-240 /  / EDIFICIO ALMAGRO 240 PISO 12</v>
          </cell>
          <cell r="K146" t="str">
            <v>988719052</v>
          </cell>
          <cell r="M146" t="str">
            <v>QUITO</v>
          </cell>
          <cell r="N146" t="str">
            <v>PICHINCHA</v>
          </cell>
          <cell r="O146" t="str">
            <v>QUITO</v>
          </cell>
        </row>
        <row r="147">
          <cell r="A147" t="str">
            <v>20003035532669</v>
          </cell>
          <cell r="B147">
            <v>487243</v>
          </cell>
          <cell r="C147" t="str">
            <v>20003035532669</v>
          </cell>
          <cell r="D147">
            <v>44922.62903935185</v>
          </cell>
          <cell r="E147" t="str">
            <v>BRELDYNG</v>
          </cell>
          <cell r="F147" t="str">
            <v>DESPACHO</v>
          </cell>
          <cell r="G147" t="str">
            <v>NORMAL</v>
          </cell>
          <cell r="H147" t="str">
            <v>JARAMILLO MAYA ROBERT MOISES</v>
          </cell>
          <cell r="I147" t="str">
            <v>922969274</v>
          </cell>
          <cell r="J147" t="str">
            <v>GUAYAS / GUAYAQUIL / TARQUI / PORTETE / 2500 / TUNGURAHUA / OFICINA TRAMACO PORTETE</v>
          </cell>
          <cell r="K147" t="str">
            <v>969350660</v>
          </cell>
          <cell r="M147" t="str">
            <v>GUAYAQUIL</v>
          </cell>
          <cell r="N147" t="str">
            <v>GUAYAS</v>
          </cell>
          <cell r="O147" t="str">
            <v>GUAYAQUIL</v>
          </cell>
        </row>
        <row r="148">
          <cell r="A148" t="str">
            <v>20003036956639</v>
          </cell>
          <cell r="B148">
            <v>487244</v>
          </cell>
          <cell r="C148" t="str">
            <v>20003036956639</v>
          </cell>
          <cell r="D148">
            <v>44922.62903935185</v>
          </cell>
          <cell r="E148" t="str">
            <v>BRELDYNG</v>
          </cell>
          <cell r="F148" t="str">
            <v>DESPACHO</v>
          </cell>
          <cell r="G148" t="str">
            <v>NORMAL</v>
          </cell>
          <cell r="H148" t="str">
            <v>FRANCO MONTESINOS EDUARDO AMADO</v>
          </cell>
          <cell r="I148" t="str">
            <v>1308829579</v>
          </cell>
          <cell r="J148" t="str">
            <v>MANABI / MANTA / MONTECRISTI / AV RUTA DEL SPONDYLUS / MZ B VLL 54 /  / URB CIUDAD JARDIN MZ B VILLA 54</v>
          </cell>
          <cell r="K148" t="str">
            <v>980430709</v>
          </cell>
          <cell r="M148" t="str">
            <v>MANTA</v>
          </cell>
          <cell r="N148" t="str">
            <v>MANABI</v>
          </cell>
          <cell r="O148" t="str">
            <v>MANTA</v>
          </cell>
        </row>
        <row r="149">
          <cell r="A149" t="str">
            <v>20003037908422</v>
          </cell>
          <cell r="B149">
            <v>487245</v>
          </cell>
          <cell r="C149" t="str">
            <v>20003037908422</v>
          </cell>
          <cell r="D149">
            <v>44922.62903935185</v>
          </cell>
          <cell r="E149" t="str">
            <v>BRELDYNG</v>
          </cell>
          <cell r="F149" t="str">
            <v>DESPACHO</v>
          </cell>
          <cell r="G149" t="str">
            <v>NORMAL</v>
          </cell>
          <cell r="H149" t="str">
            <v>CHUQUILLA CHACON CHRISTIAN LEOPOLDO</v>
          </cell>
          <cell r="I149" t="str">
            <v>1714063912</v>
          </cell>
          <cell r="J149" t="str">
            <v>PICHINCHA / QUITO / CHIMBACALLE / CALLE TABABELA / OE1-159 / PEDRO VICENTE MALDONADO / FRENTE AL MUSEO INTERACTIVO DE CIENCIAS CASA DE DOS PISOS COLOR VERDE SECTOR DE CHIMBACALLE</v>
          </cell>
          <cell r="K149" t="str">
            <v>985495226</v>
          </cell>
          <cell r="M149" t="str">
            <v>QUITO</v>
          </cell>
          <cell r="N149" t="str">
            <v>PICHINCHA</v>
          </cell>
          <cell r="O149" t="str">
            <v>QUITO</v>
          </cell>
        </row>
        <row r="150">
          <cell r="A150" t="str">
            <v>20003037888607</v>
          </cell>
          <cell r="B150">
            <v>487246</v>
          </cell>
          <cell r="C150" t="str">
            <v>20003037888607</v>
          </cell>
          <cell r="D150">
            <v>44922.62903935185</v>
          </cell>
          <cell r="E150" t="str">
            <v>BRELDYNG</v>
          </cell>
          <cell r="F150" t="str">
            <v>DESPACHO</v>
          </cell>
          <cell r="G150" t="str">
            <v>NORMAL</v>
          </cell>
          <cell r="H150" t="str">
            <v>BOHORQUEZ GUZMAN RICARDO SEGUNDO</v>
          </cell>
          <cell r="I150" t="str">
            <v>1721320594</v>
          </cell>
          <cell r="J150" t="str">
            <v>PICHINCHA / QUITO / SOLANDA / CALLE LAS LAJAS / S26-53 / RIO PISCO / SECTOR UNION POPULAR CASA 4 PISOS COLOR AMARILLO PORTON COLOR MANDARINA</v>
          </cell>
          <cell r="K150" t="str">
            <v>984139104</v>
          </cell>
          <cell r="M150" t="str">
            <v>QUITO</v>
          </cell>
          <cell r="N150" t="str">
            <v>PICHINCHA</v>
          </cell>
          <cell r="O150" t="str">
            <v>QUITO</v>
          </cell>
        </row>
        <row r="151">
          <cell r="A151" t="str">
            <v>20003040247167</v>
          </cell>
          <cell r="B151">
            <v>487247</v>
          </cell>
          <cell r="C151" t="str">
            <v>20003040247167</v>
          </cell>
          <cell r="D151">
            <v>44922.62903935185</v>
          </cell>
          <cell r="E151" t="str">
            <v>BRELDYNG</v>
          </cell>
          <cell r="F151" t="str">
            <v>DESPACHO</v>
          </cell>
          <cell r="G151" t="str">
            <v>NORMAL</v>
          </cell>
          <cell r="H151" t="str">
            <v>CAHUASQUI ROTO JUAN CARLOS</v>
          </cell>
          <cell r="I151" t="str">
            <v>1714381926</v>
          </cell>
          <cell r="J151" t="str">
            <v>PICHINCHA / QUITO / PONCEANO / CALLE THOMAS MIDEROS / SN / DIEGO DE VASQUEZ / CASA DE DOS PISOS ATRAS DEL ESTADIO DE LA LIGA</v>
          </cell>
          <cell r="K151" t="str">
            <v>990479918</v>
          </cell>
          <cell r="M151" t="str">
            <v>QUITO</v>
          </cell>
          <cell r="N151" t="str">
            <v>PICHINCHA</v>
          </cell>
          <cell r="O151" t="str">
            <v>QUITO</v>
          </cell>
        </row>
        <row r="152">
          <cell r="A152" t="str">
            <v>20003035513448</v>
          </cell>
          <cell r="B152">
            <v>487235</v>
          </cell>
          <cell r="C152" t="str">
            <v>20003035513448</v>
          </cell>
          <cell r="D152">
            <v>44922.629027777781</v>
          </cell>
          <cell r="E152" t="str">
            <v>BRELDYNG</v>
          </cell>
          <cell r="F152" t="str">
            <v>DESPACHO</v>
          </cell>
          <cell r="G152" t="str">
            <v>NORMAL</v>
          </cell>
          <cell r="H152" t="str">
            <v>NARCISA LILIANA DELGADO CASTRO</v>
          </cell>
          <cell r="I152" t="str">
            <v>1310484637</v>
          </cell>
          <cell r="J152" t="str">
            <v>MANABI / PORTOVIEJO / ANDRES DE VERA / CALLE 13 DE MARZO / SN / PABLO NERUDA / POR EL ANTIGUO UPC MIRAFLORES VILLA BLANCA CON REJAS DE CUADRO</v>
          </cell>
          <cell r="K152" t="str">
            <v>961695356</v>
          </cell>
          <cell r="M152" t="str">
            <v>PORTOVIEJO</v>
          </cell>
          <cell r="N152" t="str">
            <v>MANABI</v>
          </cell>
          <cell r="O152" t="str">
            <v>PORTOVIEJO</v>
          </cell>
        </row>
        <row r="153">
          <cell r="A153" t="str">
            <v>20003034082102</v>
          </cell>
          <cell r="B153">
            <v>487236</v>
          </cell>
          <cell r="C153" t="str">
            <v>20003034082102</v>
          </cell>
          <cell r="D153">
            <v>44922.629027777781</v>
          </cell>
          <cell r="E153" t="str">
            <v>BRELDYNG</v>
          </cell>
          <cell r="F153" t="str">
            <v>DESPACHO</v>
          </cell>
          <cell r="G153" t="str">
            <v>NORMAL</v>
          </cell>
          <cell r="H153" t="str">
            <v>JOSE JAVIER CARLOSAMA PUPIALES</v>
          </cell>
          <cell r="I153" t="str">
            <v>1003038526</v>
          </cell>
          <cell r="J153" t="str">
            <v>CARCHI / TULCAN / TULCAN / GUAYAQUIL / SN / ENTRE CUENCA Y MANABI / EDIFICIO DE FISCALIA DE CARCHI COLOR DURAZNO Y AZUL</v>
          </cell>
          <cell r="K153" t="str">
            <v>999445826</v>
          </cell>
          <cell r="M153" t="str">
            <v>TULCAN</v>
          </cell>
          <cell r="N153" t="str">
            <v>CARCHI</v>
          </cell>
          <cell r="O153" t="str">
            <v>TULCAN</v>
          </cell>
        </row>
        <row r="154">
          <cell r="A154" t="str">
            <v>20003035520786</v>
          </cell>
          <cell r="B154">
            <v>487237</v>
          </cell>
          <cell r="C154" t="str">
            <v>20003035520786</v>
          </cell>
          <cell r="D154">
            <v>44922.629027777781</v>
          </cell>
          <cell r="E154" t="str">
            <v>BRELDYNG</v>
          </cell>
          <cell r="F154" t="str">
            <v>DESPACHO</v>
          </cell>
          <cell r="G154" t="str">
            <v>NORMAL</v>
          </cell>
          <cell r="H154" t="str">
            <v>RAMIRO HERNAN ZAMBRANO MOREJON</v>
          </cell>
          <cell r="I154" t="str">
            <v>1303979791</v>
          </cell>
          <cell r="J154" t="str">
            <v>MANABI / PORTOVIEJO / PORTOVIEJO / CALLE AMERICA / 131 / CHILE / OFICINA DISTRIBUCION FORLIFE A LADO A LA SALA DE VELACIONES DE LA PAZ</v>
          </cell>
          <cell r="K154" t="str">
            <v>992083452</v>
          </cell>
          <cell r="M154" t="str">
            <v>PORTOVIEJO</v>
          </cell>
          <cell r="N154" t="str">
            <v>MANABI</v>
          </cell>
          <cell r="O154" t="str">
            <v>PORTOVIEJO</v>
          </cell>
        </row>
        <row r="155">
          <cell r="A155" t="str">
            <v>20003037103184</v>
          </cell>
          <cell r="B155">
            <v>487238</v>
          </cell>
          <cell r="C155" t="str">
            <v>20003037103184</v>
          </cell>
          <cell r="D155">
            <v>44922.629027777781</v>
          </cell>
          <cell r="E155" t="str">
            <v>BRELDYNG</v>
          </cell>
          <cell r="F155" t="str">
            <v>DESPACHO</v>
          </cell>
          <cell r="G155" t="str">
            <v>NORMAL</v>
          </cell>
          <cell r="H155" t="str">
            <v>CRISTHIAN JONATHAN QUIJIJE PINCAY</v>
          </cell>
          <cell r="I155" t="str">
            <v>1314026483</v>
          </cell>
          <cell r="J155" t="str">
            <v>"MANABI / MANTA / JARAMIJO / CALLE ALAJUELA / SN / ANIBAL SAN ANDRES / ASADERO ESQUINA DE ALEX A LADO DE CENTRO VETERINARIO ""SALUD ANIMAL"""</v>
          </cell>
          <cell r="K155" t="str">
            <v>988082671</v>
          </cell>
          <cell r="M155" t="str">
            <v>MANTA</v>
          </cell>
          <cell r="N155" t="str">
            <v>MANABI</v>
          </cell>
          <cell r="O155" t="str">
            <v>MANTA</v>
          </cell>
        </row>
        <row r="156">
          <cell r="A156" t="str">
            <v>20003036029041</v>
          </cell>
          <cell r="B156">
            <v>487239</v>
          </cell>
          <cell r="C156" t="str">
            <v>20003036029041</v>
          </cell>
          <cell r="D156">
            <v>44922.629027777781</v>
          </cell>
          <cell r="E156" t="str">
            <v>BRELDYNG</v>
          </cell>
          <cell r="F156" t="str">
            <v>DESPACHO</v>
          </cell>
          <cell r="G156" t="str">
            <v>NORMAL</v>
          </cell>
          <cell r="H156" t="str">
            <v>LUIS ENRIQUE OLVERA DIAZ</v>
          </cell>
          <cell r="I156" t="str">
            <v>929515450</v>
          </cell>
          <cell r="J156" t="str">
            <v>GUAYAS / GUAYAQUIL / TARQUI / VIA PERIMETRAL / KM 25 /  / C.C. MALL EL FORTIN - SUBSUELO LOCAL 11-21 AV MODESTO CHAVEZ FRANCO KM. 25 EN NOVAMEDIC MALL EL FORTIN</v>
          </cell>
          <cell r="K156" t="str">
            <v>939819273</v>
          </cell>
          <cell r="M156" t="str">
            <v>GUAYAQUIL</v>
          </cell>
          <cell r="N156" t="str">
            <v>GUAYAS</v>
          </cell>
          <cell r="O156" t="str">
            <v>GUAYAQUIL</v>
          </cell>
        </row>
        <row r="157">
          <cell r="A157" t="str">
            <v>LDDGYEA0035</v>
          </cell>
          <cell r="B157">
            <v>486914</v>
          </cell>
          <cell r="C157" t="str">
            <v>LDDGYEA0035</v>
          </cell>
          <cell r="D157">
            <v>44922.553159722222</v>
          </cell>
          <cell r="E157" t="str">
            <v>CONECEL_DOCUMENTOS</v>
          </cell>
          <cell r="F157" t="str">
            <v>DESPACHO</v>
          </cell>
          <cell r="G157" t="str">
            <v>NORMAL</v>
          </cell>
          <cell r="H157" t="str">
            <v>Stephanie Perez ACC/Paola Loja ACC-OPE Equipos</v>
          </cell>
          <cell r="I157" t="str">
            <v>0</v>
          </cell>
          <cell r="J157" t="str">
            <v>GYE - Centro Comercial Garzo centro-ACC/REGULARIZACIONES</v>
          </cell>
          <cell r="K157" t="str">
            <v>993393277</v>
          </cell>
          <cell r="L157" t="str">
            <v/>
          </cell>
          <cell r="M157" t="str">
            <v>GUAYAQUIL</v>
          </cell>
          <cell r="N157" t="str">
            <v>GUAYAS</v>
          </cell>
          <cell r="O157" t="str">
            <v>GUAYAQUIL</v>
          </cell>
        </row>
        <row r="158">
          <cell r="A158" t="str">
            <v>LDDGYEB0036</v>
          </cell>
          <cell r="B158">
            <v>486915</v>
          </cell>
          <cell r="C158" t="str">
            <v>LDDGYEB0036</v>
          </cell>
          <cell r="D158">
            <v>44922.553159722222</v>
          </cell>
          <cell r="E158" t="str">
            <v>CONECEL_DOCUMENTOS</v>
          </cell>
          <cell r="F158" t="str">
            <v>DESPACHO</v>
          </cell>
          <cell r="G158" t="str">
            <v>NORMAL</v>
          </cell>
          <cell r="H158" t="str">
            <v>Stephanie Perez ACC</v>
          </cell>
          <cell r="I158" t="str">
            <v>0</v>
          </cell>
          <cell r="J158" t="str">
            <v>GYE - Centro Comercial Garzo centro-ACC</v>
          </cell>
          <cell r="K158" t="str">
            <v>9399196442</v>
          </cell>
          <cell r="L158" t="str">
            <v/>
          </cell>
          <cell r="M158" t="str">
            <v>GUAYAQUIL</v>
          </cell>
          <cell r="N158" t="str">
            <v>GUAYAS</v>
          </cell>
          <cell r="O158" t="str">
            <v>GUAYAQUIL</v>
          </cell>
        </row>
        <row r="159">
          <cell r="A159" t="str">
            <v>LDDUIOE0039</v>
          </cell>
          <cell r="B159">
            <v>486916</v>
          </cell>
          <cell r="C159" t="str">
            <v>LDDUIOE0039</v>
          </cell>
          <cell r="D159">
            <v>44922.553159722222</v>
          </cell>
          <cell r="E159" t="str">
            <v>CONECEL_DOCUMENTOS</v>
          </cell>
          <cell r="F159" t="str">
            <v>DESPACHO</v>
          </cell>
          <cell r="G159" t="str">
            <v>NORMAL</v>
          </cell>
          <cell r="H159" t="str">
            <v>MARIA FERNANDA MUNOZ/CANT</v>
          </cell>
          <cell r="I159" t="str">
            <v>0</v>
          </cell>
          <cell r="J159" t="str">
            <v xml:space="preserve">QUITO AV. 10 DE AGOSTO N34-601 Y JUAN PABLO SANZ </v>
          </cell>
          <cell r="K159" t="str">
            <v>998118542/979067498</v>
          </cell>
          <cell r="M159" t="str">
            <v>QUITO</v>
          </cell>
          <cell r="N159" t="str">
            <v xml:space="preserve">PICHINCHA </v>
          </cell>
          <cell r="O159" t="str">
            <v>QUITO</v>
          </cell>
        </row>
        <row r="160">
          <cell r="A160" t="str">
            <v>LDDGYEF0035</v>
          </cell>
          <cell r="B160">
            <v>486917</v>
          </cell>
          <cell r="C160" t="str">
            <v>LDDGYEF0035</v>
          </cell>
          <cell r="D160">
            <v>44922.553159722222</v>
          </cell>
          <cell r="E160" t="str">
            <v>CONECEL_DOCUMENTOS</v>
          </cell>
          <cell r="F160" t="str">
            <v>DESPACHO</v>
          </cell>
          <cell r="G160" t="str">
            <v>NORMAL</v>
          </cell>
          <cell r="H160" t="str">
            <v>TOMAS ANDRADE/GSO/ALG</v>
          </cell>
          <cell r="I160" t="str">
            <v>0</v>
          </cell>
          <cell r="J160" t="str">
            <v xml:space="preserve"> Gye:  Urdenor 2 - parque empresarial colon , edificio Coloncorp B mezanine atras de Netlife</v>
          </cell>
          <cell r="K160" t="str">
            <v>982033756</v>
          </cell>
          <cell r="L160" t="str">
            <v/>
          </cell>
          <cell r="M160" t="str">
            <v>GUAYAQUIL</v>
          </cell>
          <cell r="N160" t="str">
            <v>GUAYAS</v>
          </cell>
          <cell r="O160" t="str">
            <v>GUAYAQUIL</v>
          </cell>
        </row>
        <row r="161">
          <cell r="A161" t="str">
            <v>LDDGYEG0041</v>
          </cell>
          <cell r="B161">
            <v>486918</v>
          </cell>
          <cell r="C161" t="str">
            <v>LDDGYEG0041</v>
          </cell>
          <cell r="D161">
            <v>44922.553159722222</v>
          </cell>
          <cell r="E161" t="str">
            <v>CONECEL_DOCUMENTOS</v>
          </cell>
          <cell r="F161" t="str">
            <v>DESPACHO</v>
          </cell>
          <cell r="G161" t="str">
            <v>NORMAL</v>
          </cell>
          <cell r="H161" t="str">
            <v>GABRIELA SANDOVAL/PSG</v>
          </cell>
          <cell r="I161" t="str">
            <v>0</v>
          </cell>
          <cell r="J161" t="str">
            <v xml:space="preserve"> Gye:  Urdenor 2 - parque empresarial colon , edificio Coloncorp B mezanine atras de Netlife</v>
          </cell>
          <cell r="K161" t="str">
            <v>982033756</v>
          </cell>
          <cell r="L161" t="str">
            <v/>
          </cell>
          <cell r="M161" t="str">
            <v>GUAYAQUIL</v>
          </cell>
          <cell r="N161" t="str">
            <v>GUAYAS</v>
          </cell>
          <cell r="O161" t="str">
            <v>GUAYAQUIL</v>
          </cell>
        </row>
        <row r="162">
          <cell r="A162" t="str">
            <v>LDDGYEH0023</v>
          </cell>
          <cell r="B162">
            <v>486919</v>
          </cell>
          <cell r="C162" t="str">
            <v>LDDGYEH0023</v>
          </cell>
          <cell r="D162">
            <v>44922.553159722222</v>
          </cell>
          <cell r="E162" t="str">
            <v>CONECEL_DOCUMENTOS</v>
          </cell>
          <cell r="F162" t="str">
            <v>DESPACHO</v>
          </cell>
          <cell r="G162" t="str">
            <v>NORMAL</v>
          </cell>
          <cell r="H162" t="str">
            <v>Lourdes Quinteros/OFC BRELDYNG</v>
          </cell>
          <cell r="I162" t="str">
            <v>0</v>
          </cell>
          <cell r="J162" t="str">
            <v>OFC BRELDYNG CALLE 7MO PASAJE 37ª Y V. EMILIO ROMERO, BODEGAS DE FERRETERIA ESPINOZA, bodega #8 (exactamente queda en la Juan Tanca Marengo km. 4.5 pasando la coca cola</v>
          </cell>
          <cell r="K162" t="str">
            <v>0</v>
          </cell>
          <cell r="L162" t="str">
            <v/>
          </cell>
          <cell r="M162" t="str">
            <v>GUAYAQUIL</v>
          </cell>
          <cell r="N162" t="str">
            <v>GUAYAS</v>
          </cell>
          <cell r="O162" t="str">
            <v>GUAYAQUIL</v>
          </cell>
        </row>
        <row r="163">
          <cell r="A163" t="str">
            <v>LDDGYEI0024</v>
          </cell>
          <cell r="B163">
            <v>486920</v>
          </cell>
          <cell r="C163" t="str">
            <v>LDDGYEI0024</v>
          </cell>
          <cell r="D163">
            <v>44922.553159722222</v>
          </cell>
          <cell r="E163" t="str">
            <v>CONECEL_DOCUMENTOS</v>
          </cell>
          <cell r="F163" t="str">
            <v>DESPACHO</v>
          </cell>
          <cell r="G163" t="str">
            <v>NORMAL</v>
          </cell>
          <cell r="H163" t="str">
            <v>Paola Loja /Conecel Reg</v>
          </cell>
          <cell r="I163" t="str">
            <v>0</v>
          </cell>
          <cell r="J163" t="str">
            <v>GYE - Centro Comercial Garzo centro-ACC</v>
          </cell>
          <cell r="K163" t="str">
            <v>993393277</v>
          </cell>
          <cell r="L163" t="str">
            <v/>
          </cell>
          <cell r="M163" t="str">
            <v>GUAYAQUIL</v>
          </cell>
          <cell r="N163" t="str">
            <v>GUAYAS</v>
          </cell>
          <cell r="O163" t="str">
            <v>GUAYAQUIL</v>
          </cell>
        </row>
        <row r="164">
          <cell r="A164" t="str">
            <v>20003021092721_1</v>
          </cell>
          <cell r="B164">
            <v>486845</v>
          </cell>
          <cell r="C164" t="str">
            <v>20003021092721_1</v>
          </cell>
          <cell r="D164">
            <v>44922.503032407411</v>
          </cell>
          <cell r="E164" t="str">
            <v>CONECEL</v>
          </cell>
          <cell r="F164" t="str">
            <v>DESPACHO</v>
          </cell>
          <cell r="G164" t="str">
            <v>NORMAL</v>
          </cell>
          <cell r="H164" t="str">
            <v xml:space="preserve">JULIO CESAR RAMIREZ SILVA / </v>
          </cell>
          <cell r="I164" t="str">
            <v>924239569</v>
          </cell>
          <cell r="J164" t="str">
            <v>CDLA PRIMAVERA 2 SECTOR 2B MZ 24 VLL 15 CASA DE UN PISO COLOR CREMA A UNA CUADRA DE LA BARBERIA EL MANABA, DURAN</v>
          </cell>
          <cell r="K164" t="str">
            <v xml:space="preserve">992161846 /  </v>
          </cell>
          <cell r="M164" t="str">
            <v>DURAN</v>
          </cell>
          <cell r="N164" t="str">
            <v>GUAYAS</v>
          </cell>
          <cell r="O164" t="str">
            <v>DURAN</v>
          </cell>
        </row>
        <row r="165">
          <cell r="A165" t="str">
            <v>20003037911943</v>
          </cell>
          <cell r="B165">
            <v>486846</v>
          </cell>
          <cell r="C165" t="str">
            <v>20003037911943</v>
          </cell>
          <cell r="D165">
            <v>44922.503032407411</v>
          </cell>
          <cell r="E165" t="str">
            <v>CONECEL</v>
          </cell>
          <cell r="F165" t="str">
            <v>DESPACHO</v>
          </cell>
          <cell r="G165" t="str">
            <v>NORMAL</v>
          </cell>
          <cell r="H165" t="str">
            <v xml:space="preserve">EDGAR PATRICIO CHANATAXI LOACHAMIN / </v>
          </cell>
          <cell r="I165" t="str">
            <v>1710819044</v>
          </cell>
          <cell r="J165" t="str">
            <v>CALLE BARTOLOME ALVES E2-73 Y FRANCISCO COBOS EN EL JARDIN PARTICULAR GIORDANO BRUNO EN EL EDIFICIO DE 4 PISOS CON UNA FERRETERIA ESQUINERA, QUITO</v>
          </cell>
          <cell r="K165" t="str">
            <v xml:space="preserve">986479492 /  </v>
          </cell>
          <cell r="L165" t="str">
            <v/>
          </cell>
          <cell r="M165" t="str">
            <v>QUITO</v>
          </cell>
          <cell r="N165" t="str">
            <v>PICHINCHA</v>
          </cell>
          <cell r="O165" t="str">
            <v>QUITO</v>
          </cell>
        </row>
        <row r="166">
          <cell r="A166" t="str">
            <v>20003030651487</v>
          </cell>
          <cell r="B166">
            <v>486847</v>
          </cell>
          <cell r="C166" t="str">
            <v>20003030651487</v>
          </cell>
          <cell r="D166">
            <v>44922.503032407411</v>
          </cell>
          <cell r="E166" t="str">
            <v>CONECEL</v>
          </cell>
          <cell r="F166" t="str">
            <v>DESPACHO</v>
          </cell>
          <cell r="G166" t="str">
            <v>NORMAL</v>
          </cell>
          <cell r="H166" t="str">
            <v>CARMEN MARINA TELLO HERNANDEZ / PRECIADO TELLO JEREMY SAUL</v>
          </cell>
          <cell r="I166" t="str">
            <v>906571922</v>
          </cell>
          <cell r="J166" t="str">
            <v>SAUCES 3 MZ 127 VILLA 28 CASA 3 PISOS COLOR BEIGE FRENTE A TIENDA YOLANDA EN PEATONAL ENTRADA TIENDA DE PRODUCTOS MANABITAS SONERO, GUAYAQUIL</v>
          </cell>
          <cell r="K166" t="str">
            <v xml:space="preserve">963970827 /  </v>
          </cell>
          <cell r="M166" t="str">
            <v>GUAYAQUIL</v>
          </cell>
          <cell r="N166" t="str">
            <v>GUAYAS</v>
          </cell>
          <cell r="O166" t="str">
            <v>GUAYAQUIL</v>
          </cell>
        </row>
        <row r="167">
          <cell r="A167" t="str">
            <v>20003037902830</v>
          </cell>
          <cell r="B167">
            <v>486848</v>
          </cell>
          <cell r="C167" t="str">
            <v>20003037902830</v>
          </cell>
          <cell r="D167">
            <v>44922.503032407411</v>
          </cell>
          <cell r="E167" t="str">
            <v>CONECEL</v>
          </cell>
          <cell r="F167" t="str">
            <v>DESPACHO</v>
          </cell>
          <cell r="G167" t="str">
            <v>NORMAL</v>
          </cell>
          <cell r="H167" t="str">
            <v>STEFANIE YANINA PROANO RODRIGUEZ / ORRALA CUCALON FERNANDO JOSE</v>
          </cell>
          <cell r="I167" t="str">
            <v>927516625</v>
          </cell>
          <cell r="J167" t="str">
            <v>BARRIO ELOY ALFARO AV 11 ENTRE C.14 Y C.13 A 1CDRA DE LA NOTARIA 3 LA LIBERTAD JUNTO AL BAZAR Y LIBRERIA LIZ, LA LIBERTAD</v>
          </cell>
          <cell r="K167" t="str">
            <v>960255130 /  296025513</v>
          </cell>
          <cell r="L167" t="str">
            <v/>
          </cell>
          <cell r="M167" t="str">
            <v>LA LIBERTAD</v>
          </cell>
          <cell r="N167" t="str">
            <v>SANTA ELENA</v>
          </cell>
          <cell r="O167" t="str">
            <v>LA LIBERTAD</v>
          </cell>
        </row>
        <row r="168">
          <cell r="A168" t="str">
            <v>20003040177028</v>
          </cell>
          <cell r="B168">
            <v>486849</v>
          </cell>
          <cell r="C168" t="str">
            <v>20003040177028</v>
          </cell>
          <cell r="D168">
            <v>44922.503032407411</v>
          </cell>
          <cell r="E168" t="str">
            <v>CONECEL</v>
          </cell>
          <cell r="F168" t="str">
            <v>DESPACHO</v>
          </cell>
          <cell r="G168" t="str">
            <v>NORMAL</v>
          </cell>
          <cell r="H168" t="str">
            <v xml:space="preserve">LAISS SOLANGE CARRANZA VASCONEZ / </v>
          </cell>
          <cell r="I168" t="str">
            <v>928833904</v>
          </cell>
          <cell r="J168" t="str">
            <v>CALLE ERNESTO ALBAN MOSQUERA Y 3ER PASAJE CASA ESQUINERA DE DOS PISOS COLOR BEIGE DIAGONAL AL ASADERO DE POLLOS ALES, GUAYAQUIL</v>
          </cell>
          <cell r="K168" t="str">
            <v>0990661728</v>
          </cell>
          <cell r="M168" t="str">
            <v>GUAYAQUIL</v>
          </cell>
          <cell r="N168" t="str">
            <v>GUAYAS</v>
          </cell>
          <cell r="O168" t="str">
            <v>GUAYAQUIL</v>
          </cell>
        </row>
        <row r="169">
          <cell r="A169" t="str">
            <v>20003037909924</v>
          </cell>
          <cell r="B169">
            <v>486850</v>
          </cell>
          <cell r="C169" t="str">
            <v>20003037909924</v>
          </cell>
          <cell r="D169">
            <v>44922.503032407411</v>
          </cell>
          <cell r="E169" t="str">
            <v>CONECEL</v>
          </cell>
          <cell r="F169" t="str">
            <v>DESPACHO</v>
          </cell>
          <cell r="G169" t="str">
            <v>NORMAL</v>
          </cell>
          <cell r="H169" t="str">
            <v xml:space="preserve">ANGEL GEORDANO CHIRIBOGA VELIZ / </v>
          </cell>
          <cell r="I169" t="str">
            <v>1721969242</v>
          </cell>
          <cell r="J169" t="str">
            <v>CALLE NEFTALI PONCE 56 Y JOSE JOAQUIN DE OLMEDO CASA DE DOS PISOS COLOR BLANCO LOTE 56 A DOS CUADRAS DE LAS CANCHAS DEPORTIVAS DEL BANCO PICHINCHA, QUITO</v>
          </cell>
          <cell r="K169" t="str">
            <v>968265708 /  963317977</v>
          </cell>
          <cell r="M169" t="str">
            <v>QUITO</v>
          </cell>
          <cell r="N169" t="str">
            <v>PICHINCHA</v>
          </cell>
          <cell r="O169" t="str">
            <v>QUITO</v>
          </cell>
        </row>
        <row r="170">
          <cell r="A170" t="str">
            <v>20003037911846</v>
          </cell>
          <cell r="B170">
            <v>486851</v>
          </cell>
          <cell r="C170" t="str">
            <v>20003037911846</v>
          </cell>
          <cell r="D170">
            <v>44922.503032407411</v>
          </cell>
          <cell r="E170" t="str">
            <v>CONECEL</v>
          </cell>
          <cell r="F170" t="str">
            <v>DESPACHO</v>
          </cell>
          <cell r="G170" t="str">
            <v>NORMAL</v>
          </cell>
          <cell r="H170" t="str">
            <v xml:space="preserve">JUAN CARLOS CASTILLO RAMIREZ / </v>
          </cell>
          <cell r="I170" t="str">
            <v>750331944</v>
          </cell>
          <cell r="J170" t="str">
            <v>ELOY ALFARO Y CLL OLMEDO LOCAL CHELSSEA REFERENCIA JUNTO A SERVIENTREGA, GUAYAQUIL</v>
          </cell>
          <cell r="K170" t="str">
            <v>960765387 /  969704296</v>
          </cell>
          <cell r="M170" t="str">
            <v>GUAYAQUIL</v>
          </cell>
          <cell r="N170" t="str">
            <v>GUAYAS</v>
          </cell>
          <cell r="O170" t="str">
            <v>GUAYAQUIL</v>
          </cell>
        </row>
        <row r="171">
          <cell r="A171" t="str">
            <v>20003037893985</v>
          </cell>
          <cell r="B171">
            <v>486852</v>
          </cell>
          <cell r="C171" t="str">
            <v>20003037893985</v>
          </cell>
          <cell r="D171">
            <v>44922.503032407411</v>
          </cell>
          <cell r="E171" t="str">
            <v>CONECEL</v>
          </cell>
          <cell r="F171" t="str">
            <v>DESPACHO</v>
          </cell>
          <cell r="G171" t="str">
            <v>NORMAL</v>
          </cell>
          <cell r="H171" t="str">
            <v xml:space="preserve">PEDRO MANUEL HOLGIN ALVARES / </v>
          </cell>
          <cell r="I171" t="str">
            <v>913004453</v>
          </cell>
          <cell r="J171" t="str">
            <v>GUERRERO VALENZUELA 2751 Y SEDALANA CASA 1 PISO COLOR ARENA PUERTA Y VENTANAS BLANCA, GUAYAQUIL</v>
          </cell>
          <cell r="K171" t="str">
            <v xml:space="preserve">984159018 /  </v>
          </cell>
          <cell r="M171" t="str">
            <v>GUAYAQUIL</v>
          </cell>
          <cell r="N171" t="str">
            <v>GUAYAS</v>
          </cell>
          <cell r="O171" t="str">
            <v>GUAYAQUIL</v>
          </cell>
        </row>
        <row r="172">
          <cell r="A172" t="str">
            <v>20003037894787</v>
          </cell>
          <cell r="B172">
            <v>486853</v>
          </cell>
          <cell r="C172" t="str">
            <v>20003037894787</v>
          </cell>
          <cell r="D172">
            <v>44922.503032407411</v>
          </cell>
          <cell r="E172" t="str">
            <v>CONECEL</v>
          </cell>
          <cell r="F172" t="str">
            <v>DESPACHO</v>
          </cell>
          <cell r="G172" t="str">
            <v>NORMAL</v>
          </cell>
          <cell r="H172" t="str">
            <v xml:space="preserve">RAUL FERNANDO MENDEZ QUILUMBA / </v>
          </cell>
          <cell r="I172" t="str">
            <v>1001445939</v>
          </cell>
          <cell r="J172" t="str">
            <v>CALLE VIA MIRADOR SAN MIGUEL ARCANGEL Y VIA YURACRUSITO CASA DE 2 PISOS CON UN TIA Y UN EXPRESO ABAJO DE LA CASA, IBARRA</v>
          </cell>
          <cell r="K172" t="str">
            <v xml:space="preserve">995019710 /  </v>
          </cell>
          <cell r="M172" t="str">
            <v>IBARRA</v>
          </cell>
          <cell r="N172" t="str">
            <v>IMBABURA</v>
          </cell>
          <cell r="O172" t="str">
            <v>IBARRA</v>
          </cell>
        </row>
        <row r="173">
          <cell r="A173" t="str">
            <v>20003040171338</v>
          </cell>
          <cell r="B173">
            <v>486854</v>
          </cell>
          <cell r="C173" t="str">
            <v>20003040171338</v>
          </cell>
          <cell r="D173">
            <v>44922.503032407411</v>
          </cell>
          <cell r="E173" t="str">
            <v>CONECEL</v>
          </cell>
          <cell r="F173" t="str">
            <v>DESPACHO</v>
          </cell>
          <cell r="G173" t="str">
            <v>NORMAL</v>
          </cell>
          <cell r="H173" t="str">
            <v xml:space="preserve">HARTMAN ARTURO ALVEAR ALVEAR / </v>
          </cell>
          <cell r="I173" t="str">
            <v>1101396123</v>
          </cell>
          <cell r="J173" t="str">
            <v>CDLA PARAISO DE JIPIRU CALLES LAS GAVIOTAS Y CALLE B CASA DE 2 PISOS COLOR BLANCO HUESO A LADO DEL ASICILO DE ANCIANO, LOJA</v>
          </cell>
          <cell r="K173" t="str">
            <v>963368278 /  980614713</v>
          </cell>
          <cell r="L173" t="str">
            <v/>
          </cell>
          <cell r="M173" t="str">
            <v>LOJA</v>
          </cell>
          <cell r="N173" t="str">
            <v>LOJA</v>
          </cell>
          <cell r="O173" t="str">
            <v>LOJA</v>
          </cell>
        </row>
        <row r="174">
          <cell r="A174" t="str">
            <v>20003040229835</v>
          </cell>
          <cell r="B174">
            <v>486855</v>
          </cell>
          <cell r="C174" t="str">
            <v>20003040229835</v>
          </cell>
          <cell r="D174">
            <v>44922.503032407411</v>
          </cell>
          <cell r="E174" t="str">
            <v>CONECEL</v>
          </cell>
          <cell r="F174" t="str">
            <v>DESPACHO</v>
          </cell>
          <cell r="G174" t="str">
            <v>NORMAL</v>
          </cell>
          <cell r="H174" t="str">
            <v xml:space="preserve">ANA MICHELLE GRANDA MOSER / </v>
          </cell>
          <cell r="I174" t="str">
            <v>1102645551</v>
          </cell>
          <cell r="J174" t="str">
            <v>CALLE LOURDES ENTRE BERNARDO VALDIVIESO Y OLMEDO EN EL EDIFICIO DEL SENESCYT A DOS CUADRAS DEL PARQUE SAN SEBASTIAN FRENTE AL COMERCIAL JHOSLIA, LOJA</v>
          </cell>
          <cell r="K174" t="str">
            <v xml:space="preserve">984431604 /  </v>
          </cell>
          <cell r="L174" t="str">
            <v/>
          </cell>
          <cell r="M174" t="str">
            <v>LOJA</v>
          </cell>
          <cell r="N174" t="str">
            <v>LOJA</v>
          </cell>
          <cell r="O174" t="str">
            <v>LOJA</v>
          </cell>
        </row>
        <row r="175">
          <cell r="A175" t="str">
            <v>20003040228913</v>
          </cell>
          <cell r="B175">
            <v>486856</v>
          </cell>
          <cell r="C175" t="str">
            <v>20003040228913</v>
          </cell>
          <cell r="D175">
            <v>44922.503032407411</v>
          </cell>
          <cell r="E175" t="str">
            <v>CONECEL</v>
          </cell>
          <cell r="F175" t="str">
            <v>DESPACHO</v>
          </cell>
          <cell r="G175" t="str">
            <v>NORMAL</v>
          </cell>
          <cell r="H175" t="str">
            <v xml:space="preserve">GEMA ILIANA GARCIA TEJENA / </v>
          </cell>
          <cell r="I175" t="str">
            <v>1315696961</v>
          </cell>
          <cell r="J175" t="str">
            <v>CALLE JOSE GREGORIO Y CALLE CORDOVA EN LA CDLA LA PAZ CASA DE DOS PISOS CON HIEDRAS JUNTO AL ALMACEN LAS TELAS DE LA PAZ, PORTOVIEJO</v>
          </cell>
          <cell r="K175" t="str">
            <v xml:space="preserve">985067579 /  </v>
          </cell>
          <cell r="L175" t="str">
            <v/>
          </cell>
          <cell r="M175" t="str">
            <v>PORTOVIEJO</v>
          </cell>
          <cell r="N175" t="str">
            <v>MANABI</v>
          </cell>
          <cell r="O175" t="str">
            <v>PORTOVIEJO</v>
          </cell>
        </row>
        <row r="176">
          <cell r="A176" t="str">
            <v>20003040238350</v>
          </cell>
          <cell r="B176">
            <v>486857</v>
          </cell>
          <cell r="C176" t="str">
            <v>20003040238350</v>
          </cell>
          <cell r="D176">
            <v>44922.503032407411</v>
          </cell>
          <cell r="E176" t="str">
            <v>CONECEL</v>
          </cell>
          <cell r="F176" t="str">
            <v>DESPACHO</v>
          </cell>
          <cell r="G176" t="str">
            <v>NORMAL</v>
          </cell>
          <cell r="H176" t="str">
            <v xml:space="preserve">DAVID HUMBERTO CEVALLOS CARRILLO / </v>
          </cell>
          <cell r="I176" t="str">
            <v>1715068118</v>
          </cell>
          <cell r="J176" t="str">
            <v>MARISCAL SUCRE/AV LA COLON Y REINA VICTORIA EN EL BANCO GUAYAQUIL A UNOS POCOS METROS DEL COMERCIO, QUITO</v>
          </cell>
          <cell r="K176" t="str">
            <v xml:space="preserve">983383165 /  </v>
          </cell>
          <cell r="L176" t="str">
            <v/>
          </cell>
          <cell r="M176" t="str">
            <v>QUITO</v>
          </cell>
          <cell r="N176" t="str">
            <v>PICHINCHA</v>
          </cell>
          <cell r="O176" t="str">
            <v>QUITO</v>
          </cell>
        </row>
        <row r="177">
          <cell r="A177" t="str">
            <v>18019695</v>
          </cell>
          <cell r="B177">
            <v>486858</v>
          </cell>
          <cell r="C177" t="str">
            <v>18019695</v>
          </cell>
          <cell r="D177">
            <v>44922.503032407411</v>
          </cell>
          <cell r="E177" t="str">
            <v>CONECEL</v>
          </cell>
          <cell r="F177" t="str">
            <v>DESPACHO</v>
          </cell>
          <cell r="G177" t="str">
            <v>NORMAL</v>
          </cell>
          <cell r="H177" t="str">
            <v xml:space="preserve">JONATHAN MILLER RIVERA TONATO / </v>
          </cell>
          <cell r="I177" t="str">
            <v>1805344064</v>
          </cell>
          <cell r="J177" t="str">
            <v>AV INDOAMERICA Y MONTERREY CASA ESQUINERA DE DOS PISOS COLOR AMARILLA CERCA DEL EX REDONDEL DE IZAMBA, AMBATO</v>
          </cell>
          <cell r="K177" t="str">
            <v xml:space="preserve">979287664 /  </v>
          </cell>
          <cell r="L177" t="str">
            <v/>
          </cell>
          <cell r="M177" t="str">
            <v>AMBATO</v>
          </cell>
          <cell r="N177" t="str">
            <v>TUNGURAHUA</v>
          </cell>
          <cell r="O177" t="str">
            <v>AMBATO</v>
          </cell>
        </row>
        <row r="178">
          <cell r="A178" t="str">
            <v>20003040229771</v>
          </cell>
          <cell r="B178">
            <v>486859</v>
          </cell>
          <cell r="C178" t="str">
            <v>20003040229771</v>
          </cell>
          <cell r="D178">
            <v>44922.503032407411</v>
          </cell>
          <cell r="E178" t="str">
            <v>CONECEL</v>
          </cell>
          <cell r="F178" t="str">
            <v>DESPACHO</v>
          </cell>
          <cell r="G178" t="str">
            <v>NORMAL</v>
          </cell>
          <cell r="H178" t="str">
            <v xml:space="preserve">CARMEN YOLANDA HERRERA / </v>
          </cell>
          <cell r="I178" t="str">
            <v>1103864870</v>
          </cell>
          <cell r="J178" t="str">
            <v>CDLA IBARRA SCTOR HUARCAY, CALLE OE13B Y CALLE OSWALDO HURTADO CS 1P VERDE Nº S39-70 A 1CDR CASAS DEL GOBIERNO, QUITO</v>
          </cell>
          <cell r="K178" t="str">
            <v>995618907 /  987542197</v>
          </cell>
          <cell r="L178" t="str">
            <v/>
          </cell>
          <cell r="M178" t="str">
            <v>QUITO</v>
          </cell>
          <cell r="N178" t="str">
            <v>PICHINCHA</v>
          </cell>
          <cell r="O178" t="str">
            <v>QUITO</v>
          </cell>
        </row>
        <row r="179">
          <cell r="A179" t="str">
            <v>20003040242624</v>
          </cell>
          <cell r="B179">
            <v>486860</v>
          </cell>
          <cell r="C179" t="str">
            <v>20003040242624</v>
          </cell>
          <cell r="D179">
            <v>44922.503032407411</v>
          </cell>
          <cell r="E179" t="str">
            <v>CONECEL</v>
          </cell>
          <cell r="F179" t="str">
            <v>DESPACHO</v>
          </cell>
          <cell r="G179" t="str">
            <v>NORMAL</v>
          </cell>
          <cell r="H179" t="str">
            <v xml:space="preserve">DANIEL RODOLFO GOMEZ SEVILLA / </v>
          </cell>
          <cell r="I179" t="str">
            <v>911026615</v>
          </cell>
          <cell r="J179" t="str">
            <v>BABAHOYO 118 Y QUINTO CALLEJON TRBJO IGLESIA EVANGELICA BAUTISTA ESPIRITU SANTO/A 1/2CDRA.COLEGIO EDUCACION INICIAL JUANA DE DIOS, MACHALA</v>
          </cell>
          <cell r="K179" t="str">
            <v xml:space="preserve">984638957 /  </v>
          </cell>
          <cell r="M179" t="str">
            <v>MACHALA</v>
          </cell>
          <cell r="N179" t="str">
            <v>EL ORO</v>
          </cell>
          <cell r="O179" t="str">
            <v>MACHALA</v>
          </cell>
        </row>
        <row r="180">
          <cell r="A180" t="str">
            <v>20003040216804</v>
          </cell>
          <cell r="B180">
            <v>486861</v>
          </cell>
          <cell r="C180" t="str">
            <v>20003040216804</v>
          </cell>
          <cell r="D180">
            <v>44922.503032407411</v>
          </cell>
          <cell r="E180" t="str">
            <v>CONECEL</v>
          </cell>
          <cell r="F180" t="str">
            <v>DESPACHO</v>
          </cell>
          <cell r="G180" t="str">
            <v>NORMAL</v>
          </cell>
          <cell r="H180" t="str">
            <v xml:space="preserve">FAUSTO RODRIGO LEMA CARDENAS / </v>
          </cell>
          <cell r="I180" t="str">
            <v>501571723</v>
          </cell>
          <cell r="J180" t="str">
            <v>CLL GABRIELA MISTRAL 29-59 Y SANCHEZ DE ORELLANA TRBJO TALLER DE PINTURA LEMA E HIJO FRNTE AL MINISTERIO DE TRANSPORTE Y OBRAS PUBLICAS DE COTOPAXI, LATACUNGA</v>
          </cell>
          <cell r="K180" t="str">
            <v xml:space="preserve">969049335 /  </v>
          </cell>
          <cell r="L180" t="str">
            <v/>
          </cell>
          <cell r="M180" t="str">
            <v>LATACUNGA</v>
          </cell>
          <cell r="N180" t="str">
            <v>COTOPAXI</v>
          </cell>
          <cell r="O180" t="str">
            <v>LATACUNGA</v>
          </cell>
        </row>
        <row r="181">
          <cell r="A181" t="str">
            <v>20003040257870</v>
          </cell>
          <cell r="B181">
            <v>486862</v>
          </cell>
          <cell r="C181" t="str">
            <v>20003040257870</v>
          </cell>
          <cell r="D181">
            <v>44922.503032407411</v>
          </cell>
          <cell r="E181" t="str">
            <v>CONECEL</v>
          </cell>
          <cell r="F181" t="str">
            <v>DESPACHO</v>
          </cell>
          <cell r="G181" t="str">
            <v>NORMAL</v>
          </cell>
          <cell r="H181" t="str">
            <v xml:space="preserve">VALERIA SILVANA RIOFRIO ORDONEZ / </v>
          </cell>
          <cell r="I181" t="str">
            <v>1104780950</v>
          </cell>
          <cell r="J181" t="str">
            <v>BARRIO BORJA CHARIYI N350-51 Y MATURIN CASA DE 2 PISOS COLOR CERRAMIENTO AMRILLOA 2 CUADRS ESCUELA MUNIPAL, LOJA</v>
          </cell>
          <cell r="K181" t="str">
            <v>989729856 /  988970713</v>
          </cell>
          <cell r="L181" t="str">
            <v/>
          </cell>
          <cell r="M181" t="str">
            <v>LOJA</v>
          </cell>
          <cell r="N181" t="str">
            <v>LOJA</v>
          </cell>
          <cell r="O181" t="str">
            <v>LOJA</v>
          </cell>
        </row>
        <row r="182">
          <cell r="A182" t="str">
            <v>20003040251924</v>
          </cell>
          <cell r="B182">
            <v>486863</v>
          </cell>
          <cell r="C182" t="str">
            <v>20003040251924</v>
          </cell>
          <cell r="D182">
            <v>44922.503032407411</v>
          </cell>
          <cell r="E182" t="str">
            <v>CONECEL</v>
          </cell>
          <cell r="F182" t="str">
            <v>DESPACHO</v>
          </cell>
          <cell r="G182" t="str">
            <v>NORMAL</v>
          </cell>
          <cell r="H182" t="str">
            <v>LESTHER MANUEL VALDEZ GARCIA / CABRERA COQUE CINDY DANIELA</v>
          </cell>
          <cell r="I182" t="str">
            <v>1317708640</v>
          </cell>
          <cell r="J182" t="str">
            <v>COOP HECTOR COBOS SECTOR 4 MZ B2 VLL 16 CASA DE UN PISO SIN PINTAR, DURAN</v>
          </cell>
          <cell r="K182" t="str">
            <v>984564902 /  985859396</v>
          </cell>
          <cell r="M182" t="str">
            <v>DURAN</v>
          </cell>
          <cell r="N182" t="str">
            <v>GUAYAS</v>
          </cell>
          <cell r="O182" t="str">
            <v>DURAN</v>
          </cell>
        </row>
        <row r="183">
          <cell r="A183" t="str">
            <v>20003040241254</v>
          </cell>
          <cell r="B183">
            <v>486864</v>
          </cell>
          <cell r="C183" t="str">
            <v>20003040241254</v>
          </cell>
          <cell r="D183">
            <v>44922.503032407411</v>
          </cell>
          <cell r="E183" t="str">
            <v>CONECEL</v>
          </cell>
          <cell r="F183" t="str">
            <v>DESPACHO</v>
          </cell>
          <cell r="G183" t="str">
            <v>NORMAL</v>
          </cell>
          <cell r="H183" t="str">
            <v xml:space="preserve">JEFFERSON LEONARDO MACIAS MACIAS / </v>
          </cell>
          <cell r="I183" t="str">
            <v>1314545029</v>
          </cell>
          <cell r="J183" t="str">
            <v>KM 5 Y MEDIO VIA MANTA MONTECRISTI EN LA FABRICA LA FABRIL EDIFCIIO AZUL CON GRIS FRENTE AL UPC DE MANTA, MANTA</v>
          </cell>
          <cell r="K183" t="str">
            <v xml:space="preserve">969685570 /  </v>
          </cell>
          <cell r="L183" t="str">
            <v/>
          </cell>
          <cell r="M183" t="str">
            <v>MANTA</v>
          </cell>
          <cell r="N183" t="str">
            <v>MANABI</v>
          </cell>
          <cell r="O183" t="str">
            <v>MANTA</v>
          </cell>
        </row>
        <row r="184">
          <cell r="A184" t="str">
            <v>20003040256335</v>
          </cell>
          <cell r="B184">
            <v>486865</v>
          </cell>
          <cell r="C184" t="str">
            <v>20003040256335</v>
          </cell>
          <cell r="D184">
            <v>44922.503032407411</v>
          </cell>
          <cell r="E184" t="str">
            <v>CONECEL</v>
          </cell>
          <cell r="F184" t="str">
            <v>DESPACHO</v>
          </cell>
          <cell r="G184" t="str">
            <v>NORMAL</v>
          </cell>
          <cell r="H184" t="str">
            <v xml:space="preserve">FAUSTO FABIAN BRAVO ESPINOSA / </v>
          </cell>
          <cell r="I184" t="str">
            <v>1104735111</v>
          </cell>
          <cell r="J184" t="str">
            <v>CALLE EL CAMAL Y CALLE UNIVERSIDAD CATOLICA DE CUENCA FRENTE AL HOSPIRAL DE LA MUJER CASA COLOR BLANCO DE DOS PISOS, CUENCA</v>
          </cell>
          <cell r="K184" t="str">
            <v>984383076 /  982712253</v>
          </cell>
          <cell r="L184" t="str">
            <v/>
          </cell>
          <cell r="M184" t="str">
            <v>CUENCA</v>
          </cell>
          <cell r="N184" t="str">
            <v>AZUAY</v>
          </cell>
          <cell r="O184" t="str">
            <v>CUENCA</v>
          </cell>
        </row>
        <row r="185">
          <cell r="A185" t="str">
            <v>20003040251797</v>
          </cell>
          <cell r="B185">
            <v>486866</v>
          </cell>
          <cell r="C185" t="str">
            <v>20003040251797</v>
          </cell>
          <cell r="D185">
            <v>44922.503032407411</v>
          </cell>
          <cell r="E185" t="str">
            <v>CONECEL</v>
          </cell>
          <cell r="F185" t="str">
            <v>DESPACHO</v>
          </cell>
          <cell r="G185" t="str">
            <v>NORMAL</v>
          </cell>
          <cell r="H185" t="str">
            <v xml:space="preserve">CRISTOFER JOEL CORTEZ AQUINO / </v>
          </cell>
          <cell r="I185" t="str">
            <v>1250150206</v>
          </cell>
          <cell r="J185" t="str">
            <v>CALLE 8VA Y ENTRE LA CALLE H Y CALLE I/CASA CELESTE REJAS BLANCAS JUNTO A UNA TIENDA, QUEVEDO</v>
          </cell>
          <cell r="K185" t="str">
            <v>969902774 /  963855034</v>
          </cell>
          <cell r="M185" t="str">
            <v>QUEVEDO</v>
          </cell>
          <cell r="N185" t="str">
            <v>LOS RIOS</v>
          </cell>
          <cell r="O185" t="str">
            <v>QUEVEDO</v>
          </cell>
        </row>
        <row r="186">
          <cell r="A186" t="str">
            <v>20003040177754</v>
          </cell>
          <cell r="B186">
            <v>486867</v>
          </cell>
          <cell r="C186" t="str">
            <v>20003040177754</v>
          </cell>
          <cell r="D186">
            <v>44922.503032407411</v>
          </cell>
          <cell r="E186" t="str">
            <v>CONECEL</v>
          </cell>
          <cell r="F186" t="str">
            <v>DESPACHO</v>
          </cell>
          <cell r="G186" t="str">
            <v>NORMAL</v>
          </cell>
          <cell r="H186" t="str">
            <v>STEFANY LIZETH MORETA CAIZA / MORETA FREIRE JOSE RODOLFO</v>
          </cell>
          <cell r="I186" t="str">
            <v>1850449636</v>
          </cell>
          <cell r="J186" t="str">
            <v>JULIO JARARAMILLO LAURIDO Y CALLE CESAR MAQUILON LA ENTREGA EN TRABAJO FETERRIA MEGACONTRUCION, AMBATO</v>
          </cell>
          <cell r="K186" t="str">
            <v>962746806 /  979037106</v>
          </cell>
          <cell r="L186" t="str">
            <v/>
          </cell>
          <cell r="M186" t="str">
            <v>AMBATO</v>
          </cell>
          <cell r="N186" t="str">
            <v>TUNGURAHUA</v>
          </cell>
          <cell r="O186" t="str">
            <v>AMBATO</v>
          </cell>
        </row>
        <row r="187">
          <cell r="A187" t="str">
            <v>20003040229937</v>
          </cell>
          <cell r="B187">
            <v>486868</v>
          </cell>
          <cell r="C187" t="str">
            <v>20003040229937</v>
          </cell>
          <cell r="D187">
            <v>44922.503032407411</v>
          </cell>
          <cell r="E187" t="str">
            <v>CONECEL</v>
          </cell>
          <cell r="F187" t="str">
            <v>DESPACHO</v>
          </cell>
          <cell r="G187" t="str">
            <v>NORMAL</v>
          </cell>
          <cell r="H187" t="str">
            <v xml:space="preserve">EDWIN PATRICIO PAEZ CASTELO / </v>
          </cell>
          <cell r="I187" t="str">
            <v>650021645</v>
          </cell>
          <cell r="J187" t="str">
            <v>SECTOR SAN ALFONSO/VENEZUELA Y LARREA/CASA 2P CAFE/MEDIA CUADRA COLEGIO LA SALLE, RIOBAMBA</v>
          </cell>
          <cell r="K187" t="str">
            <v>984787427 /  984327977</v>
          </cell>
          <cell r="L187" t="str">
            <v/>
          </cell>
          <cell r="M187" t="str">
            <v>RIOBAMBA</v>
          </cell>
          <cell r="N187" t="str">
            <v>CHIMBORAZO</v>
          </cell>
          <cell r="O187" t="str">
            <v>RIOBAMBA</v>
          </cell>
        </row>
        <row r="188">
          <cell r="A188" t="str">
            <v>20003040257644</v>
          </cell>
          <cell r="B188">
            <v>486869</v>
          </cell>
          <cell r="C188" t="str">
            <v>20003040257644</v>
          </cell>
          <cell r="D188">
            <v>44922.503032407411</v>
          </cell>
          <cell r="E188" t="str">
            <v>CONECEL</v>
          </cell>
          <cell r="F188" t="str">
            <v>DESPACHO</v>
          </cell>
          <cell r="G188" t="str">
            <v>NORMAL</v>
          </cell>
          <cell r="H188" t="str">
            <v xml:space="preserve">ADRIANA GENOVEVA SILVA CARRILLO / </v>
          </cell>
          <cell r="I188" t="str">
            <v>602481137</v>
          </cell>
          <cell r="J188" t="str">
            <v>CALLE ALBACETE Y MADRID DENTRO DEL CONJUNTO LIMANAR 1 CS N108-1 FRENTE AL CONJUNTO SAID, QUITO</v>
          </cell>
          <cell r="K188" t="str">
            <v>982453327 /  978963265</v>
          </cell>
          <cell r="M188" t="str">
            <v>QUITO</v>
          </cell>
          <cell r="N188" t="str">
            <v>PICHINCHA</v>
          </cell>
          <cell r="O188" t="str">
            <v>QUITO</v>
          </cell>
        </row>
        <row r="189">
          <cell r="A189" t="str">
            <v>20003040979087</v>
          </cell>
          <cell r="B189">
            <v>486870</v>
          </cell>
          <cell r="C189" t="str">
            <v>20003040979087</v>
          </cell>
          <cell r="D189">
            <v>44922.503032407411</v>
          </cell>
          <cell r="E189" t="str">
            <v>CONECEL</v>
          </cell>
          <cell r="F189" t="str">
            <v>DESPACHO</v>
          </cell>
          <cell r="G189" t="str">
            <v>NORMAL</v>
          </cell>
          <cell r="H189" t="str">
            <v xml:space="preserve">ANDERSON JAVIER CHALPARIZAN TAPIA / </v>
          </cell>
          <cell r="I189" t="str">
            <v>450239520</v>
          </cell>
          <cell r="J189" t="str">
            <v>JUAN LEON MERA Y PJE RAFAEL GARCIA GOYENA DE DOS PISO COLOR BLANCO DIAGONAL A METALICAS LUCHO Y ALADO DE TIENDA CYBER ANNIE, TULCAN</v>
          </cell>
          <cell r="K189" t="str">
            <v xml:space="preserve">969657010 /  </v>
          </cell>
          <cell r="L189" t="str">
            <v/>
          </cell>
          <cell r="M189" t="str">
            <v>TULCAN</v>
          </cell>
          <cell r="N189" t="str">
            <v>CARCHI</v>
          </cell>
          <cell r="O189" t="str">
            <v>TULCAN</v>
          </cell>
        </row>
        <row r="190">
          <cell r="A190" t="str">
            <v>20003040979132</v>
          </cell>
          <cell r="B190">
            <v>486871</v>
          </cell>
          <cell r="C190" t="str">
            <v>20003040979132</v>
          </cell>
          <cell r="D190">
            <v>44922.503032407411</v>
          </cell>
          <cell r="E190" t="str">
            <v>CONECEL</v>
          </cell>
          <cell r="F190" t="str">
            <v>DESPACHO</v>
          </cell>
          <cell r="G190" t="str">
            <v>NORMAL</v>
          </cell>
          <cell r="H190" t="str">
            <v xml:space="preserve">ANDRES PAUL DELGADO MUESES / </v>
          </cell>
          <cell r="I190" t="str">
            <v>2350027138</v>
          </cell>
          <cell r="J190" t="str">
            <v>CIUDADELA CENTRAL /AV COMUNIDAD COLORADOS DEL BUAH Y AV DE LOS COLONOS COLOR BLANCO UN PISO FRENTE AL HOSPITAL SANTO DOMINGO, SANTO DOMINGO</v>
          </cell>
          <cell r="K190" t="str">
            <v>997821069 /  966819420</v>
          </cell>
          <cell r="M190" t="str">
            <v>SANTO DOMINGO</v>
          </cell>
          <cell r="N190" t="str">
            <v>SANTO DOMINGO DE LOS TSACHILAS</v>
          </cell>
          <cell r="O190" t="str">
            <v>SANTO DOMINGO</v>
          </cell>
        </row>
        <row r="191">
          <cell r="A191" t="str">
            <v>20003032741225</v>
          </cell>
          <cell r="B191">
            <v>486872</v>
          </cell>
          <cell r="C191" t="str">
            <v>20003032741225</v>
          </cell>
          <cell r="D191">
            <v>44922.503032407411</v>
          </cell>
          <cell r="E191" t="str">
            <v>CONECEL</v>
          </cell>
          <cell r="F191" t="str">
            <v>DESPACHO</v>
          </cell>
          <cell r="G191" t="str">
            <v>NORMAL</v>
          </cell>
          <cell r="H191" t="str">
            <v xml:space="preserve">MANUEL OCTAVIO PANDO AYALA / </v>
          </cell>
          <cell r="I191" t="str">
            <v>104412366</v>
          </cell>
          <cell r="J191" t="str">
            <v>CALLE SALVADOR BUSTAMANTE CELI Y NUEVA YORK DIAGONAL AL COLEGIO MILITAR EN LA EMPRESA DE PEPSI, LOJA</v>
          </cell>
          <cell r="K191" t="str">
            <v xml:space="preserve">969627020 /  </v>
          </cell>
          <cell r="L191" t="str">
            <v/>
          </cell>
          <cell r="M191" t="str">
            <v>LOJA</v>
          </cell>
          <cell r="N191" t="str">
            <v>LOJA</v>
          </cell>
          <cell r="O191" t="str">
            <v>LOJA</v>
          </cell>
        </row>
        <row r="192">
          <cell r="A192" t="str">
            <v>20003041315044</v>
          </cell>
          <cell r="B192">
            <v>486873</v>
          </cell>
          <cell r="C192" t="str">
            <v>20003041315044</v>
          </cell>
          <cell r="D192">
            <v>44922.503032407411</v>
          </cell>
          <cell r="E192" t="str">
            <v>CONECEL</v>
          </cell>
          <cell r="F192" t="str">
            <v>DESPACHO</v>
          </cell>
          <cell r="G192" t="str">
            <v>NORMAL</v>
          </cell>
          <cell r="H192" t="str">
            <v xml:space="preserve">CONSUELO JHOSELIN PEREZ ESPIN / </v>
          </cell>
          <cell r="I192" t="str">
            <v>1725158636</v>
          </cell>
          <cell r="J192" t="str">
            <v>EN COLINAS DEL NORTE CALLE B-56 LOTE 1 CASA OE6-408 DE DOS PISOS COLOR GRIS FRENTE A LA TIENDA VIVERES ALEMAN, QUITO</v>
          </cell>
          <cell r="K192" t="str">
            <v xml:space="preserve">958609731 /  </v>
          </cell>
          <cell r="L192" t="str">
            <v/>
          </cell>
          <cell r="M192" t="str">
            <v>QUITO</v>
          </cell>
          <cell r="N192" t="str">
            <v>PICHINCHA</v>
          </cell>
          <cell r="O192" t="str">
            <v>QUITO</v>
          </cell>
        </row>
        <row r="193">
          <cell r="A193" t="str">
            <v>20003041399063</v>
          </cell>
          <cell r="B193">
            <v>486874</v>
          </cell>
          <cell r="C193" t="str">
            <v>20003041399063</v>
          </cell>
          <cell r="D193">
            <v>44922.503032407411</v>
          </cell>
          <cell r="E193" t="str">
            <v>CONECEL</v>
          </cell>
          <cell r="F193" t="str">
            <v>DESPACHO</v>
          </cell>
          <cell r="G193" t="str">
            <v>NORMAL</v>
          </cell>
          <cell r="H193" t="str">
            <v xml:space="preserve">THAIZ ROMINA TORRES MANTUANO / </v>
          </cell>
          <cell r="I193" t="str">
            <v>924422017</v>
          </cell>
          <cell r="J193" t="str">
            <v>VENEZUELA 1605 Y JOSE DE ANTEPARA/BLOQUES DEL SEGURO NO1/FRENTE A ELECTRONICA CASTRO 5 PISOS EDIFICIO VERDE JUNTO PUENTE DE MACHALA, GUAYAQUIL</v>
          </cell>
          <cell r="K193" t="str">
            <v>987042729 /  962748891</v>
          </cell>
          <cell r="M193" t="str">
            <v>GUAYAQUIL</v>
          </cell>
          <cell r="N193" t="str">
            <v>GUAYAS</v>
          </cell>
          <cell r="O193" t="str">
            <v>GUAYAQUIL</v>
          </cell>
        </row>
        <row r="194">
          <cell r="A194" t="str">
            <v>20003035532801</v>
          </cell>
          <cell r="B194">
            <v>486875</v>
          </cell>
          <cell r="C194" t="str">
            <v>20003035532801</v>
          </cell>
          <cell r="D194">
            <v>44922.503032407411</v>
          </cell>
          <cell r="E194" t="str">
            <v>CONECEL</v>
          </cell>
          <cell r="F194" t="str">
            <v>DESPACHO</v>
          </cell>
          <cell r="G194" t="str">
            <v>NORMAL</v>
          </cell>
          <cell r="H194" t="str">
            <v xml:space="preserve">CRISTHIAN VECHEREL ANDRADE / </v>
          </cell>
          <cell r="I194" t="str">
            <v>1314829464</v>
          </cell>
          <cell r="J194" t="str">
            <v>CIUDADELA FATIMA CALLE SIMON BOLIVAR Y 1RA TRANSVERSAL/RECIBEN EN RESTAURAT ENCEBOLLADOS MAMI LINDA CASA COLOR NARANJA, PORTOVIEJO</v>
          </cell>
          <cell r="K194" t="str">
            <v>978803452 /  988429506</v>
          </cell>
          <cell r="L194" t="str">
            <v/>
          </cell>
          <cell r="M194" t="str">
            <v>PORTOVIEJO</v>
          </cell>
          <cell r="N194" t="str">
            <v>MANABI</v>
          </cell>
          <cell r="O194" t="str">
            <v>PORTOVIEJO</v>
          </cell>
        </row>
        <row r="195">
          <cell r="A195" t="str">
            <v>20003036028482</v>
          </cell>
          <cell r="B195">
            <v>486876</v>
          </cell>
          <cell r="C195" t="str">
            <v>20003036028482</v>
          </cell>
          <cell r="D195">
            <v>44922.503032407411</v>
          </cell>
          <cell r="E195" t="str">
            <v>CONECEL</v>
          </cell>
          <cell r="F195" t="str">
            <v>DESPACHO</v>
          </cell>
          <cell r="G195" t="str">
            <v>NORMAL</v>
          </cell>
          <cell r="H195" t="str">
            <v xml:space="preserve">MATILDE ALEXANDRA QUINTERO TAMAYO / </v>
          </cell>
          <cell r="I195" t="str">
            <v>802191601</v>
          </cell>
          <cell r="J195" t="str">
            <v>TRABJO CALLE RIO YANUNCAY 430 Y AV LAS DELICIAS EN EL RESTAURANTE ENCOCADOS DE ZOILA FRENTE DE LA CLINICA SAN MARCOS, SANTO DOMINGO</v>
          </cell>
          <cell r="K195" t="str">
            <v>987702492 /  297097541</v>
          </cell>
          <cell r="L195" t="str">
            <v/>
          </cell>
          <cell r="M195" t="str">
            <v>SANTO DOMINGO</v>
          </cell>
          <cell r="N195" t="str">
            <v>SANTO DOMINGO DE LOS TSACHILAS</v>
          </cell>
          <cell r="O195" t="str">
            <v>SANTO DOMINGO</v>
          </cell>
        </row>
        <row r="196">
          <cell r="A196" t="str">
            <v>20003040242414</v>
          </cell>
          <cell r="B196">
            <v>486877</v>
          </cell>
          <cell r="C196" t="str">
            <v>20003040242414</v>
          </cell>
          <cell r="D196">
            <v>44922.503032407411</v>
          </cell>
          <cell r="E196" t="str">
            <v>CONECEL</v>
          </cell>
          <cell r="F196" t="str">
            <v>DESPACHO</v>
          </cell>
          <cell r="G196" t="str">
            <v>NORMAL</v>
          </cell>
          <cell r="H196" t="str">
            <v xml:space="preserve">ANDREA ESTEFANIA AGUIRRE PILCO / </v>
          </cell>
          <cell r="I196" t="str">
            <v>928815752</v>
          </cell>
          <cell r="J196" t="str">
            <v>CDLA LOS HELECHOS MZ 14 SECTOR 5 VILLA 18 CASA 1 PIS BEIGE JUNTO A PORTON BLANCO A 1 CUADRA DE LA CANCHA, DURAN</v>
          </cell>
          <cell r="K196" t="str">
            <v>963386358 /  90758629</v>
          </cell>
          <cell r="M196" t="str">
            <v>DURAN</v>
          </cell>
          <cell r="N196" t="str">
            <v>GUAYAS</v>
          </cell>
          <cell r="O196" t="str">
            <v>DURAN</v>
          </cell>
        </row>
        <row r="197">
          <cell r="A197" t="str">
            <v>20003041321118</v>
          </cell>
          <cell r="B197">
            <v>486878</v>
          </cell>
          <cell r="C197" t="str">
            <v>20003041321118</v>
          </cell>
          <cell r="D197">
            <v>44922.503032407411</v>
          </cell>
          <cell r="E197" t="str">
            <v>CONECEL</v>
          </cell>
          <cell r="F197" t="str">
            <v>DESPACHO</v>
          </cell>
          <cell r="G197" t="str">
            <v>NORMAL</v>
          </cell>
          <cell r="H197" t="str">
            <v xml:space="preserve">BYRON ROBERTO ARBOLEDA ANDRADE / </v>
          </cell>
          <cell r="I197" t="str">
            <v>1722796743</v>
          </cell>
          <cell r="J197" t="str">
            <v>CALLE LA PRADERA N30-26 Y CALLE SAN SALVADOR DETRAS DE LA BIBLIOTECA FLACSO EN EL EDIFICIO COORPORATIVO OMEGA, QUITO</v>
          </cell>
          <cell r="K197" t="str">
            <v>983279479 /  997974816</v>
          </cell>
          <cell r="L197" t="str">
            <v/>
          </cell>
          <cell r="M197" t="str">
            <v>QUITO</v>
          </cell>
          <cell r="N197" t="str">
            <v>PICHINCHA</v>
          </cell>
          <cell r="O197" t="str">
            <v>QUITO</v>
          </cell>
        </row>
        <row r="198">
          <cell r="A198" t="str">
            <v>20003040171616</v>
          </cell>
          <cell r="B198">
            <v>486879</v>
          </cell>
          <cell r="C198" t="str">
            <v>20003040171616</v>
          </cell>
          <cell r="D198">
            <v>44922.503032407411</v>
          </cell>
          <cell r="E198" t="str">
            <v>CONECEL</v>
          </cell>
          <cell r="F198" t="str">
            <v>DESPACHO</v>
          </cell>
          <cell r="G198" t="str">
            <v>NORMAL</v>
          </cell>
          <cell r="H198" t="str">
            <v xml:space="preserve">BENAVIDES MOROCHO RONALD LEANDRO / </v>
          </cell>
          <cell r="I198" t="str">
            <v>1751523208</v>
          </cell>
          <cell r="J198" t="str">
            <v>CALLE MARQUESA DE SOLANDA Y MANUEL BURBANO CASA DE 3 PISOS COLOR CEMENTOA DOS CUADRAS DE LA ESCUELA JOAQUIN SANCHEZ ORELLANA, QUITO</v>
          </cell>
          <cell r="K198" t="str">
            <v xml:space="preserve">978747235 /  </v>
          </cell>
          <cell r="L198" t="str">
            <v/>
          </cell>
          <cell r="M198" t="str">
            <v>QUITO</v>
          </cell>
          <cell r="N198" t="str">
            <v>PICHINCHA</v>
          </cell>
          <cell r="O198" t="str">
            <v>QUITO</v>
          </cell>
        </row>
        <row r="199">
          <cell r="A199" t="str">
            <v>20003037029244</v>
          </cell>
          <cell r="B199">
            <v>486880</v>
          </cell>
          <cell r="C199" t="str">
            <v>20003037029244</v>
          </cell>
          <cell r="D199">
            <v>44922.503032407411</v>
          </cell>
          <cell r="E199" t="str">
            <v>CONECEL</v>
          </cell>
          <cell r="F199" t="str">
            <v>DESPACHO</v>
          </cell>
          <cell r="G199" t="str">
            <v>NORMAL</v>
          </cell>
          <cell r="H199" t="str">
            <v xml:space="preserve">ANGIE JAMILETH CALDERON ANZULES / </v>
          </cell>
          <cell r="I199" t="str">
            <v>1317031324</v>
          </cell>
          <cell r="J199" t="str">
            <v>CALLE 19 DE DICIEMBRE Y QUITO EJE TRANSVERSAL ENTREGAR EN PUESTO DE MOTE FRENTE HELADERIA PIRAMIDE NAYON, QUITO</v>
          </cell>
          <cell r="K199" t="str">
            <v xml:space="preserve">969496297 /  </v>
          </cell>
          <cell r="L199" t="str">
            <v/>
          </cell>
          <cell r="M199" t="str">
            <v>QUITO</v>
          </cell>
          <cell r="N199" t="str">
            <v>PICHINCHA</v>
          </cell>
          <cell r="O199" t="str">
            <v>QUITO</v>
          </cell>
        </row>
        <row r="200">
          <cell r="A200" t="str">
            <v>20003035529326</v>
          </cell>
          <cell r="B200">
            <v>486881</v>
          </cell>
          <cell r="C200" t="str">
            <v>20003035529326</v>
          </cell>
          <cell r="D200">
            <v>44922.503032407411</v>
          </cell>
          <cell r="E200" t="str">
            <v>CONECEL</v>
          </cell>
          <cell r="F200" t="str">
            <v>DESPACHO</v>
          </cell>
          <cell r="G200" t="str">
            <v>NORMAL</v>
          </cell>
          <cell r="H200" t="str">
            <v xml:space="preserve">GABRIELA PRISCILA LEON OROZCO / </v>
          </cell>
          <cell r="I200" t="str">
            <v>1102959036</v>
          </cell>
          <cell r="J200" t="str">
            <v>AV EL INCA E4-62 Y JOSE VIVANCO/ EMPRESA SHARLOTE ENGLISH SCHOOL JUNTO A GASOLINERA PRIMAX, QUITO</v>
          </cell>
          <cell r="K200" t="str">
            <v xml:space="preserve">979339749 /  </v>
          </cell>
          <cell r="L200" t="str">
            <v/>
          </cell>
          <cell r="M200" t="str">
            <v>QUITO</v>
          </cell>
          <cell r="N200" t="str">
            <v>PICHINCHA</v>
          </cell>
          <cell r="O200" t="str">
            <v>QUITO</v>
          </cell>
        </row>
        <row r="201">
          <cell r="A201" t="str">
            <v>20003041298251</v>
          </cell>
          <cell r="B201">
            <v>486882</v>
          </cell>
          <cell r="C201" t="str">
            <v>20003041298251</v>
          </cell>
          <cell r="D201">
            <v>44922.503032407411</v>
          </cell>
          <cell r="E201" t="str">
            <v>CONECEL</v>
          </cell>
          <cell r="F201" t="str">
            <v>DESPACHO</v>
          </cell>
          <cell r="G201" t="str">
            <v>NORMAL</v>
          </cell>
          <cell r="H201" t="str">
            <v xml:space="preserve">OLGER JOEL ESPINOZA MUNARIZ / </v>
          </cell>
          <cell r="I201" t="str">
            <v>1710162205</v>
          </cell>
          <cell r="J201" t="str">
            <v>CALLE MARISCAL Y PAZMINO EN EL EDIFICIO DE COLOR ROSADO A MEDIA CUADRA DE LA SEDE SOCIAL 1997, QUITO</v>
          </cell>
          <cell r="K201" t="str">
            <v>987697423 /  98769742</v>
          </cell>
          <cell r="M201" t="str">
            <v>QUITO</v>
          </cell>
          <cell r="N201" t="str">
            <v>PICHINCHA</v>
          </cell>
          <cell r="O201" t="str">
            <v>QUITO</v>
          </cell>
        </row>
        <row r="202">
          <cell r="A202" t="str">
            <v>20003040976088</v>
          </cell>
          <cell r="B202">
            <v>486883</v>
          </cell>
          <cell r="C202" t="str">
            <v>20003040976088</v>
          </cell>
          <cell r="D202">
            <v>44922.503032407411</v>
          </cell>
          <cell r="E202" t="str">
            <v>CONECEL</v>
          </cell>
          <cell r="F202" t="str">
            <v>DESPACHO</v>
          </cell>
          <cell r="G202" t="str">
            <v>NORMAL</v>
          </cell>
          <cell r="H202" t="str">
            <v xml:space="preserve">MARIELA VERONICA YAR ACOSTA / </v>
          </cell>
          <cell r="I202" t="str">
            <v>1715045777</v>
          </cell>
          <cell r="J202" t="str">
            <v>CALLE HECTOR CHICA OE1-202 Y SEGUNDO CHIMBORAZO EN LA URBANIZACION ACOSTA SOBERON EN EL PRIMER PISO DIAGONAL A LA FARMACIA CRUZ AZUL, QUITO</v>
          </cell>
          <cell r="K202" t="str">
            <v>998067769 /  984903316</v>
          </cell>
          <cell r="L202" t="str">
            <v/>
          </cell>
          <cell r="M202" t="str">
            <v>QUITO</v>
          </cell>
          <cell r="N202" t="str">
            <v>PICHINCHA</v>
          </cell>
          <cell r="O202" t="str">
            <v>QUITO</v>
          </cell>
        </row>
        <row r="203">
          <cell r="A203" t="str">
            <v>20003040246843</v>
          </cell>
          <cell r="B203">
            <v>486884</v>
          </cell>
          <cell r="C203" t="str">
            <v>20003040246843</v>
          </cell>
          <cell r="D203">
            <v>44922.503032407411</v>
          </cell>
          <cell r="E203" t="str">
            <v>CONECEL</v>
          </cell>
          <cell r="F203" t="str">
            <v>DESPACHO</v>
          </cell>
          <cell r="G203" t="str">
            <v>NORMAL</v>
          </cell>
          <cell r="H203" t="str">
            <v>JEFFERSON EDUARDO TUAPANTA LEMA / PAUCAR SANGOQUIZA JOHANNA STEFANIA</v>
          </cell>
          <cell r="I203" t="str">
            <v>503751398</v>
          </cell>
          <cell r="J203" t="str">
            <v>AV INTEROCEANICA KM 12 Y MEDIO Y AV FLORENCIA EN EL HOSPITAL DE LOS VALLES JUNTO AL CENTRO COMERCIAL LA SCALA, QUITO</v>
          </cell>
          <cell r="K203" t="str">
            <v>960507736 /  959190733</v>
          </cell>
          <cell r="L203" t="str">
            <v/>
          </cell>
          <cell r="M203" t="str">
            <v>QUITO</v>
          </cell>
          <cell r="N203" t="str">
            <v>PICHINCHA</v>
          </cell>
          <cell r="O203" t="str">
            <v>QUITO</v>
          </cell>
        </row>
        <row r="204">
          <cell r="A204" t="str">
            <v>20003035532557</v>
          </cell>
          <cell r="B204">
            <v>486816</v>
          </cell>
          <cell r="C204" t="str">
            <v>20003035532557</v>
          </cell>
          <cell r="D204">
            <v>44922.503020833334</v>
          </cell>
          <cell r="E204" t="str">
            <v>CONECEL</v>
          </cell>
          <cell r="F204" t="str">
            <v>DESPACHO</v>
          </cell>
          <cell r="G204" t="str">
            <v>NORMAL</v>
          </cell>
          <cell r="H204" t="str">
            <v xml:space="preserve">IZAMAR MARILYN CHASIPANTA CHUGCHILA / </v>
          </cell>
          <cell r="I204" t="str">
            <v>504059270</v>
          </cell>
          <cell r="J204" t="str">
            <v>CALLE SAN FRANCISCO DE LA TOLA GRANDE EN AL FABRICA DE FERRERO CASA DE UN PISO COLOR AMARILLA, QUITO</v>
          </cell>
          <cell r="K204" t="str">
            <v>958913126 /  992558835</v>
          </cell>
          <cell r="M204" t="str">
            <v>QUITO</v>
          </cell>
          <cell r="N204" t="str">
            <v>PICHINCHA</v>
          </cell>
          <cell r="O204" t="str">
            <v>QUITO</v>
          </cell>
        </row>
        <row r="205">
          <cell r="A205" t="str">
            <v>20003035480789</v>
          </cell>
          <cell r="B205">
            <v>486817</v>
          </cell>
          <cell r="C205" t="str">
            <v>20003035480789</v>
          </cell>
          <cell r="D205">
            <v>44922.503020833334</v>
          </cell>
          <cell r="E205" t="str">
            <v>CONECEL</v>
          </cell>
          <cell r="F205" t="str">
            <v>DESPACHO</v>
          </cell>
          <cell r="G205" t="str">
            <v>NORMAL</v>
          </cell>
          <cell r="H205" t="str">
            <v xml:space="preserve">GUIDO ALEJANDRO ORTEGA ESCANDON / </v>
          </cell>
          <cell r="I205" t="str">
            <v>907791412</v>
          </cell>
          <cell r="J205" t="str">
            <v>AV GARBIEL GARCIA MORENO Y MACHALA EN LA COOP PUEBLO Y SU REINO MZ 18-86 SL 1 A UNA CUADRA DEL COLEGIO RITA LECUMBERRY Y DEL PARQUE LA VICTORIA, GUAYAQUIL</v>
          </cell>
          <cell r="K205" t="str">
            <v xml:space="preserve">963249474 /  </v>
          </cell>
          <cell r="M205" t="str">
            <v>GUAYAQUIL</v>
          </cell>
          <cell r="N205" t="str">
            <v>GUAYAS</v>
          </cell>
          <cell r="O205" t="str">
            <v>GUAYAQUIL</v>
          </cell>
        </row>
        <row r="206">
          <cell r="A206" t="str">
            <v>20003036003011</v>
          </cell>
          <cell r="B206">
            <v>486818</v>
          </cell>
          <cell r="C206" t="str">
            <v>20003036003011</v>
          </cell>
          <cell r="D206">
            <v>44922.503020833334</v>
          </cell>
          <cell r="E206" t="str">
            <v>CONECEL</v>
          </cell>
          <cell r="F206" t="str">
            <v>DESPACHO</v>
          </cell>
          <cell r="G206" t="str">
            <v>NORMAL</v>
          </cell>
          <cell r="H206" t="str">
            <v xml:space="preserve">CRISTIAN DAVID CERON CARPIO / </v>
          </cell>
          <cell r="I206" t="str">
            <v>402193262</v>
          </cell>
          <cell r="J206" t="str">
            <v>TULCAN/SAN CRISTOBAL Y TEJERIAS A CASA DE 1 PISOS DE BLOQUE CON PORTON CAFE JUNTO A UNA CASA MORADA, TULCAN</v>
          </cell>
          <cell r="K206" t="str">
            <v xml:space="preserve">961367728 /  </v>
          </cell>
          <cell r="M206" t="str">
            <v>TULCAN</v>
          </cell>
          <cell r="N206" t="str">
            <v>CARCHI</v>
          </cell>
          <cell r="O206" t="str">
            <v>TULCAN</v>
          </cell>
        </row>
        <row r="207">
          <cell r="A207" t="str">
            <v>20003035529881</v>
          </cell>
          <cell r="B207">
            <v>486819</v>
          </cell>
          <cell r="C207" t="str">
            <v>20003035529881</v>
          </cell>
          <cell r="D207">
            <v>44922.503020833334</v>
          </cell>
          <cell r="E207" t="str">
            <v>CONECEL</v>
          </cell>
          <cell r="F207" t="str">
            <v>DESPACHO</v>
          </cell>
          <cell r="G207" t="str">
            <v>NORMAL</v>
          </cell>
          <cell r="H207" t="str">
            <v xml:space="preserve">DANNY XAVIER BANCHON PEZO / </v>
          </cell>
          <cell r="I207" t="str">
            <v>931787162</v>
          </cell>
          <cell r="J207" t="str">
            <v>CDLA SOPENA CALLEJON 47SO Y 16TA PEATONAL MZ 2 VLL 1 CASA DE UN PISO COLOR CREMA Y CAFE A UNA CUADRA DE LA IGLESIA MARIA DE NAZARETH, GUAYAQUIL</v>
          </cell>
          <cell r="K207" t="str">
            <v>984390460 /  997468036</v>
          </cell>
          <cell r="M207" t="str">
            <v>GUAYAQUIL</v>
          </cell>
          <cell r="N207" t="str">
            <v>GUAYAS</v>
          </cell>
          <cell r="O207" t="str">
            <v>GUAYAQUIL</v>
          </cell>
        </row>
        <row r="208">
          <cell r="A208" t="str">
            <v>20003036027000</v>
          </cell>
          <cell r="B208">
            <v>486820</v>
          </cell>
          <cell r="C208" t="str">
            <v>20003036027000</v>
          </cell>
          <cell r="D208">
            <v>44922.503020833334</v>
          </cell>
          <cell r="E208" t="str">
            <v>CONECEL</v>
          </cell>
          <cell r="F208" t="str">
            <v>DESPACHO</v>
          </cell>
          <cell r="G208" t="str">
            <v>NORMAL</v>
          </cell>
          <cell r="H208" t="str">
            <v xml:space="preserve">ABEL ALEJANDRO CERDA ANDY / </v>
          </cell>
          <cell r="I208" t="str">
            <v>1501073397</v>
          </cell>
          <cell r="J208" t="str">
            <v>PASAJE CARVAJAL Y 10 DE AGOSTO LOTE 10 CASA DE DOS PISOS COLOR VERDE FRENTE A LOS CONDOMINIOS PORTAL DE PICHINCHA, QUITO</v>
          </cell>
          <cell r="K208" t="str">
            <v>969462082 /  983715433</v>
          </cell>
          <cell r="L208" t="str">
            <v/>
          </cell>
          <cell r="M208" t="str">
            <v>QUITO</v>
          </cell>
          <cell r="N208" t="str">
            <v>PICHINCHA</v>
          </cell>
          <cell r="O208" t="str">
            <v>QUITO</v>
          </cell>
        </row>
        <row r="209">
          <cell r="A209" t="str">
            <v>20003036021320</v>
          </cell>
          <cell r="B209">
            <v>486821</v>
          </cell>
          <cell r="C209" t="str">
            <v>20003036021320</v>
          </cell>
          <cell r="D209">
            <v>44922.503020833334</v>
          </cell>
          <cell r="E209" t="str">
            <v>CONECEL</v>
          </cell>
          <cell r="F209" t="str">
            <v>DESPACHO</v>
          </cell>
          <cell r="G209" t="str">
            <v>NORMAL</v>
          </cell>
          <cell r="H209" t="str">
            <v xml:space="preserve">DANIEL ALEXANDER JARA CAIZA / </v>
          </cell>
          <cell r="I209" t="str">
            <v>1750185082</v>
          </cell>
          <cell r="J209" t="str">
            <v>SECTOR 3 CALLE JOSE MARIA ALEMAN Y VENANCIO ESTANDOQUE CASA DE DOS PISOS CON PORTON NEGRO JUNTO AL PARQUE ECOLOGICO DE SOLANDA, QUITO</v>
          </cell>
          <cell r="K209" t="str">
            <v xml:space="preserve">996348375 /  </v>
          </cell>
          <cell r="L209" t="str">
            <v/>
          </cell>
          <cell r="M209" t="str">
            <v>QUITO</v>
          </cell>
          <cell r="N209" t="str">
            <v>PICHINCHA</v>
          </cell>
          <cell r="O209" t="str">
            <v>QUITO</v>
          </cell>
        </row>
        <row r="210">
          <cell r="A210" t="str">
            <v>20003036027268</v>
          </cell>
          <cell r="B210">
            <v>486822</v>
          </cell>
          <cell r="C210" t="str">
            <v>20003036027268</v>
          </cell>
          <cell r="D210">
            <v>44922.503020833334</v>
          </cell>
          <cell r="E210" t="str">
            <v>CONECEL</v>
          </cell>
          <cell r="F210" t="str">
            <v>DESPACHO</v>
          </cell>
          <cell r="G210" t="str">
            <v>NORMAL</v>
          </cell>
          <cell r="H210" t="str">
            <v xml:space="preserve">GEMA ELIZABETH MENDOZA LUCIO / </v>
          </cell>
          <cell r="I210" t="str">
            <v>951387463</v>
          </cell>
          <cell r="J210" t="str">
            <v>CDLA EL RECREO QUINTA ETAPA MZ 554 VLL 18 CASCA DE UN PISO DE CEMENTO FRENTE A UN GIMNASIO ENTRANDO POR EL MERCADO CENTRAL, DURAN</v>
          </cell>
          <cell r="K210" t="str">
            <v>987518454 /  969025890</v>
          </cell>
          <cell r="M210" t="str">
            <v>DURAN</v>
          </cell>
          <cell r="N210" t="str">
            <v>GUAYAS</v>
          </cell>
          <cell r="O210" t="str">
            <v>DURAN</v>
          </cell>
        </row>
        <row r="211">
          <cell r="A211" t="str">
            <v>20003036017242</v>
          </cell>
          <cell r="B211">
            <v>486823</v>
          </cell>
          <cell r="C211" t="str">
            <v>20003036017242</v>
          </cell>
          <cell r="D211">
            <v>44922.503020833334</v>
          </cell>
          <cell r="E211" t="str">
            <v>CONECEL</v>
          </cell>
          <cell r="F211" t="str">
            <v>DESPACHO</v>
          </cell>
          <cell r="G211" t="str">
            <v>NORMAL</v>
          </cell>
          <cell r="H211" t="str">
            <v xml:space="preserve">SHIRLEY YAMILETH SINCHIGUANO LLAMBA / </v>
          </cell>
          <cell r="I211" t="str">
            <v>1725832693</v>
          </cell>
          <cell r="J211" t="str">
            <v>CALLE FRANCISCO ALBORNOZ Y PARIS CASA DE 4 PISOS CON PIEDRAS COLOR GRIS CON CREMA JUNTO A FARMATHY, QUITO</v>
          </cell>
          <cell r="K211" t="str">
            <v xml:space="preserve">987961889 /  </v>
          </cell>
          <cell r="L211" t="str">
            <v/>
          </cell>
          <cell r="M211" t="str">
            <v>QUITO</v>
          </cell>
          <cell r="N211" t="str">
            <v>PICHINCHA</v>
          </cell>
          <cell r="O211" t="str">
            <v>QUITO</v>
          </cell>
        </row>
        <row r="212">
          <cell r="A212" t="str">
            <v>20003036020312</v>
          </cell>
          <cell r="B212">
            <v>486824</v>
          </cell>
          <cell r="C212" t="str">
            <v>20003036020312</v>
          </cell>
          <cell r="D212">
            <v>44922.503020833334</v>
          </cell>
          <cell r="E212" t="str">
            <v>CONECEL</v>
          </cell>
          <cell r="F212" t="str">
            <v>DESPACHO</v>
          </cell>
          <cell r="G212" t="str">
            <v>NORMAL</v>
          </cell>
          <cell r="H212" t="str">
            <v xml:space="preserve">KLEBER ANDRES AROCA MIRANDA / </v>
          </cell>
          <cell r="I212" t="str">
            <v>1804995577</v>
          </cell>
          <cell r="J212" t="str">
            <v>SUCRE 09-17 Y QUITO EN LA NOTARIA TERCERA DEL AMBATO CANTON AMBATO/A DOS CRD DEL PARQUE MONTALVO, AMBATO</v>
          </cell>
          <cell r="K212" t="str">
            <v>978679485 /  999013436</v>
          </cell>
          <cell r="M212" t="str">
            <v>AMBATO</v>
          </cell>
          <cell r="N212" t="str">
            <v>TUNGURAHUA</v>
          </cell>
          <cell r="O212" t="str">
            <v>AMBATO</v>
          </cell>
        </row>
        <row r="213">
          <cell r="A213" t="str">
            <v>20003036001467</v>
          </cell>
          <cell r="B213">
            <v>486825</v>
          </cell>
          <cell r="C213" t="str">
            <v>20003036001467</v>
          </cell>
          <cell r="D213">
            <v>44922.503020833334</v>
          </cell>
          <cell r="E213" t="str">
            <v>CONECEL</v>
          </cell>
          <cell r="F213" t="str">
            <v>DESPACHO</v>
          </cell>
          <cell r="G213" t="str">
            <v>NORMAL</v>
          </cell>
          <cell r="H213" t="str">
            <v xml:space="preserve">CELIA RIGOBERTA ALVAREZ ALVAREZ / </v>
          </cell>
          <cell r="I213" t="str">
            <v>103759338</v>
          </cell>
          <cell r="J213" t="str">
            <v>CLL GONZALEZ SUAREZ Y CUMANDA TRBJ:PANADERIA MUNDIPAN FRENTE A LA GASOLINERA MICHICHI, CUENCA</v>
          </cell>
          <cell r="K213" t="str">
            <v>961439745 /  983636793</v>
          </cell>
          <cell r="L213" t="str">
            <v/>
          </cell>
          <cell r="M213" t="str">
            <v>CUENCA</v>
          </cell>
          <cell r="N213" t="str">
            <v>AZUAY</v>
          </cell>
          <cell r="O213" t="str">
            <v>CUENCA</v>
          </cell>
        </row>
        <row r="214">
          <cell r="A214" t="str">
            <v>20003036014141</v>
          </cell>
          <cell r="B214">
            <v>486826</v>
          </cell>
          <cell r="C214" t="str">
            <v>20003036014141</v>
          </cell>
          <cell r="D214">
            <v>44922.503020833334</v>
          </cell>
          <cell r="E214" t="str">
            <v>CONECEL</v>
          </cell>
          <cell r="F214" t="str">
            <v>DESPACHO</v>
          </cell>
          <cell r="G214" t="str">
            <v>NORMAL</v>
          </cell>
          <cell r="H214" t="str">
            <v>ANGEL EMILIO VARGAS PERALTA / ANGEL EDUARDO VARGAS ROMERO</v>
          </cell>
          <cell r="I214" t="str">
            <v>943613687</v>
          </cell>
          <cell r="J214" t="str">
            <v>TRBJO TERMINAL TERRESTRE DE SANTO DOMINGO - ADMINISTRADOR/OFICINA 17 AV. ABRAHAM CALAZACON Y VIA ESMERALDAS FRNT ESTACION DE BUSES ZARACAY Y UNIDAD DE TAXIS, SANTO DOMINGO</v>
          </cell>
          <cell r="K214" t="str">
            <v xml:space="preserve">969488956 /  </v>
          </cell>
          <cell r="M214" t="str">
            <v>SANTO DOMINGO</v>
          </cell>
          <cell r="N214" t="str">
            <v>SANTO DOMINGO DE LOS TSACHILAS</v>
          </cell>
          <cell r="O214" t="str">
            <v>SANTO DOMINGO</v>
          </cell>
        </row>
        <row r="215">
          <cell r="A215" t="str">
            <v>20003036017672</v>
          </cell>
          <cell r="B215">
            <v>486827</v>
          </cell>
          <cell r="C215" t="str">
            <v>20003036017672</v>
          </cell>
          <cell r="D215">
            <v>44922.503020833334</v>
          </cell>
          <cell r="E215" t="str">
            <v>CONECEL</v>
          </cell>
          <cell r="F215" t="str">
            <v>DESPACHO</v>
          </cell>
          <cell r="G215" t="str">
            <v>NORMAL</v>
          </cell>
          <cell r="H215" t="str">
            <v>EVELYN LISBETH ANGULO DELGADO / ESCALANTE FLORES WISSER WILSON</v>
          </cell>
          <cell r="I215" t="str">
            <v>943904607</v>
          </cell>
          <cell r="J215" t="str">
            <v>LEONIDAZ PLAZA 2933 Y 4 DE NOVIEMBRE/ ASA BLANCA DE 2 PISOS A UNA UCARDA DE ALMACENES TIA RECIBE TERCERA PERSONA C.I 0910056118/ESCALANTE FLORES WISSER WILSON, GUAYAQUIL</v>
          </cell>
          <cell r="K215" t="str">
            <v xml:space="preserve">992428826 /  </v>
          </cell>
          <cell r="M215" t="str">
            <v>GUAYAQUIL</v>
          </cell>
          <cell r="N215" t="str">
            <v>GUAYAS</v>
          </cell>
          <cell r="O215" t="str">
            <v>GUAYAQUIL</v>
          </cell>
        </row>
        <row r="216">
          <cell r="A216" t="str">
            <v>20003036001541</v>
          </cell>
          <cell r="B216">
            <v>486828</v>
          </cell>
          <cell r="C216" t="str">
            <v>20003036001541</v>
          </cell>
          <cell r="D216">
            <v>44922.503020833334</v>
          </cell>
          <cell r="E216" t="str">
            <v>CONECEL</v>
          </cell>
          <cell r="F216" t="str">
            <v>DESPACHO</v>
          </cell>
          <cell r="G216" t="str">
            <v>NORMAL</v>
          </cell>
          <cell r="H216" t="str">
            <v xml:space="preserve">XIMENA DEL ROCIO TOBAR VELOZ / </v>
          </cell>
          <cell r="I216" t="str">
            <v>601595846</v>
          </cell>
          <cell r="J216" t="str">
            <v>AV MARIANA DE JESUS Y OCCIDENTAL EN EL HOSPITAL DE LA POLICIA 1 EN AREA DE ESTADISTICA JUNTO AL HOSPITAL METROPOLITANO, QUITO</v>
          </cell>
          <cell r="K216" t="str">
            <v xml:space="preserve">995647484 /  </v>
          </cell>
          <cell r="L216" t="str">
            <v/>
          </cell>
          <cell r="M216" t="str">
            <v>QUITO</v>
          </cell>
          <cell r="N216" t="str">
            <v>PICHINCHA</v>
          </cell>
          <cell r="O216" t="str">
            <v>QUITO</v>
          </cell>
        </row>
        <row r="217">
          <cell r="A217" t="str">
            <v>20003036006913</v>
          </cell>
          <cell r="B217">
            <v>486829</v>
          </cell>
          <cell r="C217" t="str">
            <v>20003036006913</v>
          </cell>
          <cell r="D217">
            <v>44922.503020833334</v>
          </cell>
          <cell r="E217" t="str">
            <v>CONECEL</v>
          </cell>
          <cell r="F217" t="str">
            <v>DESPACHO</v>
          </cell>
          <cell r="G217" t="str">
            <v>NORMAL</v>
          </cell>
          <cell r="H217" t="str">
            <v xml:space="preserve">JOEL ALEXANDER AVILA QUINTERO / </v>
          </cell>
          <cell r="I217" t="str">
            <v>804585289</v>
          </cell>
          <cell r="J217" t="str">
            <v>CALLE COTOCOCHA Y AV GENERAL ENRIQUEZ ENTRANDO A LAS BODEGAS DEL SUPERMAXI EN LA FABRICA LA DAVORITA DEL VALLE DE LOS CHILLOS, QUITO</v>
          </cell>
          <cell r="K217" t="str">
            <v>980166537 /  991391241</v>
          </cell>
          <cell r="L217" t="str">
            <v/>
          </cell>
          <cell r="M217" t="str">
            <v>QUITO</v>
          </cell>
          <cell r="N217" t="str">
            <v>PICHINCHA</v>
          </cell>
          <cell r="O217" t="str">
            <v>QUITO</v>
          </cell>
        </row>
        <row r="218">
          <cell r="A218" t="str">
            <v>20003036021725</v>
          </cell>
          <cell r="B218">
            <v>486830</v>
          </cell>
          <cell r="C218" t="str">
            <v>20003036021725</v>
          </cell>
          <cell r="D218">
            <v>44922.503020833334</v>
          </cell>
          <cell r="E218" t="str">
            <v>CONECEL</v>
          </cell>
          <cell r="F218" t="str">
            <v>DESPACHO</v>
          </cell>
          <cell r="G218" t="str">
            <v>NORMAL</v>
          </cell>
          <cell r="H218" t="str">
            <v xml:space="preserve">JOANNA TAMAYO GONZALEZ / </v>
          </cell>
          <cell r="I218" t="str">
            <v>1755217591</v>
          </cell>
          <cell r="J218" t="str">
            <v>AV VASCO DE CONTRERAS N36-224 Y JOSE DE VILLALENGUABARRIO GRANDA CENTENO CASA DE DOS PISOS COLOR VERDE, QUITO</v>
          </cell>
          <cell r="K218" t="str">
            <v xml:space="preserve">993353271 /  </v>
          </cell>
          <cell r="L218" t="str">
            <v/>
          </cell>
          <cell r="M218" t="str">
            <v>QUITO</v>
          </cell>
          <cell r="N218" t="str">
            <v>PICHINCHA</v>
          </cell>
          <cell r="O218" t="str">
            <v>QUITO</v>
          </cell>
        </row>
        <row r="219">
          <cell r="A219" t="str">
            <v>20003029319953</v>
          </cell>
          <cell r="B219">
            <v>486831</v>
          </cell>
          <cell r="C219" t="str">
            <v>20003029319953</v>
          </cell>
          <cell r="D219">
            <v>44922.503020833334</v>
          </cell>
          <cell r="E219" t="str">
            <v>CONECEL</v>
          </cell>
          <cell r="F219" t="str">
            <v>DESPACHO</v>
          </cell>
          <cell r="G219" t="str">
            <v>NORMAL</v>
          </cell>
          <cell r="H219" t="str">
            <v xml:space="preserve">JULIA YADIRA ESCOBAR VILELA / </v>
          </cell>
          <cell r="I219" t="str">
            <v>1312988809</v>
          </cell>
          <cell r="J219" t="str">
            <v>CALLE MENA FRANCO EN LA URBANIZACION MIRAVALLE 3 CASA 249 FAMILIA RIVADENEIRA, QUITO</v>
          </cell>
          <cell r="K219" t="str">
            <v xml:space="preserve">999964541 /  </v>
          </cell>
          <cell r="L219" t="str">
            <v/>
          </cell>
          <cell r="M219" t="str">
            <v>QUITO</v>
          </cell>
          <cell r="N219" t="str">
            <v>PICHINCHA</v>
          </cell>
          <cell r="O219" t="str">
            <v>QUITO</v>
          </cell>
        </row>
        <row r="220">
          <cell r="A220" t="str">
            <v>20003022951259_1</v>
          </cell>
          <cell r="B220">
            <v>486832</v>
          </cell>
          <cell r="C220" t="str">
            <v>20003022951259_1</v>
          </cell>
          <cell r="D220">
            <v>44922.503020833334</v>
          </cell>
          <cell r="E220" t="str">
            <v>CONECEL</v>
          </cell>
          <cell r="F220" t="str">
            <v>DESPACHO</v>
          </cell>
          <cell r="G220" t="str">
            <v>NORMAL</v>
          </cell>
          <cell r="H220" t="str">
            <v>SANDRA GABRIELA SANCHEZ EBANKS / SANDRA EVANS</v>
          </cell>
          <cell r="I220" t="str">
            <v>952510220</v>
          </cell>
          <cell r="J220" t="str">
            <v>URBANIZACION LA JOYA ETAPA AMBAR MZ 8 V 26 ANUNCIARSE EN GARITA A DOS CUADRAS DE GIMNASIO TAURO/AV LEON FEBRES CORDERO RIBADENEYRA KM 14 RECIBE SANDRA EVANS, DAULE</v>
          </cell>
          <cell r="K220" t="str">
            <v xml:space="preserve">983201262 /  </v>
          </cell>
          <cell r="M220" t="str">
            <v>DAULE</v>
          </cell>
          <cell r="N220" t="str">
            <v>GUAYAS</v>
          </cell>
          <cell r="O220" t="str">
            <v>DAULE</v>
          </cell>
        </row>
        <row r="221">
          <cell r="A221" t="str">
            <v>20003032313389</v>
          </cell>
          <cell r="B221">
            <v>486833</v>
          </cell>
          <cell r="C221" t="str">
            <v>20003032313389</v>
          </cell>
          <cell r="D221">
            <v>44922.503020833334</v>
          </cell>
          <cell r="E221" t="str">
            <v>CONECEL</v>
          </cell>
          <cell r="F221" t="str">
            <v>DESPACHO</v>
          </cell>
          <cell r="G221" t="str">
            <v>NORMAL</v>
          </cell>
          <cell r="H221" t="str">
            <v xml:space="preserve">JOHANA LISSETH ALCIVAR HIDALGO / </v>
          </cell>
          <cell r="I221" t="str">
            <v>1315510444</v>
          </cell>
          <cell r="J221" t="str">
            <v>AV LIBERTADOR SIMON BOLIVAR Y PASAJE PANANORTE 3/TRBJ: TIA DE GUAYLLABAMBA/REF PANADERIA Y PASTELERIA MULTIKEY, QUITO</v>
          </cell>
          <cell r="K221" t="str">
            <v xml:space="preserve">969801446 /  </v>
          </cell>
          <cell r="M221" t="str">
            <v>QUITO</v>
          </cell>
          <cell r="N221" t="str">
            <v>PICHINCHA</v>
          </cell>
          <cell r="O221" t="str">
            <v>QUITO</v>
          </cell>
        </row>
        <row r="222">
          <cell r="A222" t="str">
            <v>20003037046601</v>
          </cell>
          <cell r="B222">
            <v>486834</v>
          </cell>
          <cell r="C222" t="str">
            <v>20003037046601</v>
          </cell>
          <cell r="D222">
            <v>44922.503020833334</v>
          </cell>
          <cell r="E222" t="str">
            <v>CONECEL</v>
          </cell>
          <cell r="F222" t="str">
            <v>DESPACHO</v>
          </cell>
          <cell r="G222" t="str">
            <v>NORMAL</v>
          </cell>
          <cell r="H222" t="str">
            <v xml:space="preserve">VICTOR MANUEL LOOR RODRIGUEZ / </v>
          </cell>
          <cell r="I222" t="str">
            <v>955957246</v>
          </cell>
          <cell r="J222" t="str">
            <v>CDLA PRIMAVERA 2 - MZ 1 VILLA 9 REF A DOS CUADRAS DE LUBRICADORA EL NATO CASA DE UN PISO COLOR NARANJA, DURAN</v>
          </cell>
          <cell r="K222" t="str">
            <v xml:space="preserve">986410709 /  </v>
          </cell>
          <cell r="M222" t="str">
            <v>DURAN</v>
          </cell>
          <cell r="N222" t="str">
            <v>GUAYAS</v>
          </cell>
          <cell r="O222" t="str">
            <v>DURAN</v>
          </cell>
        </row>
        <row r="223">
          <cell r="A223" t="str">
            <v>20003037934072</v>
          </cell>
          <cell r="B223">
            <v>486835</v>
          </cell>
          <cell r="C223" t="str">
            <v>20003037934072</v>
          </cell>
          <cell r="D223">
            <v>44922.503020833334</v>
          </cell>
          <cell r="E223" t="str">
            <v>CONECEL</v>
          </cell>
          <cell r="F223" t="str">
            <v>DESPACHO</v>
          </cell>
          <cell r="G223" t="str">
            <v>NORMAL</v>
          </cell>
          <cell r="H223" t="str">
            <v xml:space="preserve">EMILIO JOSE BACULIMA FAREZ / </v>
          </cell>
          <cell r="I223" t="str">
            <v>105634398</v>
          </cell>
          <cell r="J223" t="str">
            <v>CALLE ANTONIO VEGA Y GENERAL TORRES EN LA LIBRERIA LNS JUNTO A LA IGLESIA, CUENCA</v>
          </cell>
          <cell r="K223" t="str">
            <v xml:space="preserve">987941463 /  </v>
          </cell>
          <cell r="L223" t="str">
            <v/>
          </cell>
          <cell r="M223" t="str">
            <v>CUENCA</v>
          </cell>
          <cell r="N223" t="str">
            <v>AZUAY</v>
          </cell>
          <cell r="O223" t="str">
            <v>CUENCA</v>
          </cell>
        </row>
        <row r="224">
          <cell r="A224" t="str">
            <v>20003037863261</v>
          </cell>
          <cell r="B224">
            <v>486836</v>
          </cell>
          <cell r="C224" t="str">
            <v>20003037863261</v>
          </cell>
          <cell r="D224">
            <v>44922.503020833334</v>
          </cell>
          <cell r="E224" t="str">
            <v>CONECEL</v>
          </cell>
          <cell r="F224" t="str">
            <v>DESPACHO</v>
          </cell>
          <cell r="G224" t="str">
            <v>NORMAL</v>
          </cell>
          <cell r="H224" t="str">
            <v xml:space="preserve">DARWIN MANUEL JIMENEZ SALINAS / </v>
          </cell>
          <cell r="I224" t="str">
            <v>1103548655</v>
          </cell>
          <cell r="J224" t="str">
            <v>INAQUITO/TRABAJO AV SHYRIS Y NACIONES UNIDAS RECIBEN EN EL HOTEL PLAZA, QUITO</v>
          </cell>
          <cell r="K224" t="str">
            <v xml:space="preserve">986019320 /  </v>
          </cell>
          <cell r="L224" t="str">
            <v/>
          </cell>
          <cell r="M224" t="str">
            <v>QUITO</v>
          </cell>
          <cell r="N224" t="str">
            <v>PICHINCHA</v>
          </cell>
          <cell r="O224" t="str">
            <v>QUITO</v>
          </cell>
        </row>
        <row r="225">
          <cell r="A225" t="str">
            <v>20003024468158</v>
          </cell>
          <cell r="B225">
            <v>486837</v>
          </cell>
          <cell r="C225" t="str">
            <v>20003024468158</v>
          </cell>
          <cell r="D225">
            <v>44922.503020833334</v>
          </cell>
          <cell r="E225" t="str">
            <v>CONECEL</v>
          </cell>
          <cell r="F225" t="str">
            <v>DESPACHO</v>
          </cell>
          <cell r="G225" t="str">
            <v>NORMAL</v>
          </cell>
          <cell r="H225" t="str">
            <v>KENNETH GUSTAVO CARTAGENA MENA / LOPEZ BARCIA HENRY STALIN</v>
          </cell>
          <cell r="I225" t="str">
            <v>1752129468</v>
          </cell>
          <cell r="J225" t="str">
            <v>VIA A LORETO KM 5 Y MEDIO EN LA COMPRESORA TECNICA DE REPARACION DEL COCA A 500M DEL REDONDEL 9 DE OCTUBRE, EL COCA</v>
          </cell>
          <cell r="K225" t="str">
            <v xml:space="preserve">939994058 /  </v>
          </cell>
          <cell r="M225" t="str">
            <v>ORELLANA</v>
          </cell>
          <cell r="N225" t="str">
            <v>ORELLANA</v>
          </cell>
          <cell r="O225" t="str">
            <v>EL COCA</v>
          </cell>
        </row>
        <row r="226">
          <cell r="A226" t="str">
            <v>20003037952746</v>
          </cell>
          <cell r="B226">
            <v>486838</v>
          </cell>
          <cell r="C226" t="str">
            <v>20003037952746</v>
          </cell>
          <cell r="D226">
            <v>44922.503020833334</v>
          </cell>
          <cell r="E226" t="str">
            <v>CONECEL</v>
          </cell>
          <cell r="F226" t="str">
            <v>DESPACHO</v>
          </cell>
          <cell r="G226" t="str">
            <v>NORMAL</v>
          </cell>
          <cell r="H226" t="str">
            <v xml:space="preserve">JUAN PABLO RIOS MERA / </v>
          </cell>
          <cell r="I226" t="str">
            <v>1723078810</v>
          </cell>
          <cell r="J226" t="str">
            <v>BARRIO CASHAPAMBA CALLE ANTONIO TANDAZO Y PUMA VIVAR CASA 191 LOTE 42 A UNA CUADRA DE LA UNIDAD EDUCATIVA COTOGCHOA, QUITO</v>
          </cell>
          <cell r="K226" t="str">
            <v xml:space="preserve">986026757 /  </v>
          </cell>
          <cell r="L226" t="str">
            <v/>
          </cell>
          <cell r="M226" t="str">
            <v>QUITO</v>
          </cell>
          <cell r="N226" t="str">
            <v>PICHINCHA</v>
          </cell>
          <cell r="O226" t="str">
            <v>QUITO</v>
          </cell>
        </row>
        <row r="227">
          <cell r="A227" t="str">
            <v>20003037880834</v>
          </cell>
          <cell r="B227">
            <v>486839</v>
          </cell>
          <cell r="C227" t="str">
            <v>20003037880834</v>
          </cell>
          <cell r="D227">
            <v>44922.503020833334</v>
          </cell>
          <cell r="E227" t="str">
            <v>CONECEL</v>
          </cell>
          <cell r="F227" t="str">
            <v>DESPACHO</v>
          </cell>
          <cell r="G227" t="str">
            <v>NORMAL</v>
          </cell>
          <cell r="H227" t="str">
            <v xml:space="preserve">DAYANA LIZBETH POSSO GUERRERO / </v>
          </cell>
          <cell r="I227" t="str">
            <v>1004172613</v>
          </cell>
          <cell r="J227" t="str">
            <v>CHUROLOMA CALLE GONZALO PIZARRO Y PASAJE CASANOVA EN UNA CASA AMARILLA DE DOS PISOS DIAGONAL A LA FARMACIA CRUZ AZUL, QUITO</v>
          </cell>
          <cell r="K227" t="str">
            <v xml:space="preserve">978667313 /  </v>
          </cell>
          <cell r="M227" t="str">
            <v>QUITO</v>
          </cell>
          <cell r="N227" t="str">
            <v>PICHINCHA</v>
          </cell>
          <cell r="O227" t="str">
            <v>QUITO</v>
          </cell>
        </row>
        <row r="228">
          <cell r="A228" t="str">
            <v>20003037076518</v>
          </cell>
          <cell r="B228">
            <v>486840</v>
          </cell>
          <cell r="C228" t="str">
            <v>20003037076518</v>
          </cell>
          <cell r="D228">
            <v>44922.503020833334</v>
          </cell>
          <cell r="E228" t="str">
            <v>CONECEL</v>
          </cell>
          <cell r="F228" t="str">
            <v>DESPACHO</v>
          </cell>
          <cell r="G228" t="str">
            <v>NORMAL</v>
          </cell>
          <cell r="H228" t="str">
            <v xml:space="preserve">KAREN DAYANA PEREZ BRAVO / </v>
          </cell>
          <cell r="I228" t="str">
            <v>925409377</v>
          </cell>
          <cell r="J228" t="str">
            <v>AV ANTONIO TORRES RODRIGO Y NARANJAL CASA DE 1 PISO COLOR MELON A 3 CUADRAS DE LA ESCUELA LUIS VELAZQUEZ, MILAGRO</v>
          </cell>
          <cell r="K228" t="str">
            <v xml:space="preserve">979053074 /  </v>
          </cell>
          <cell r="M228" t="str">
            <v>MILAGRO</v>
          </cell>
          <cell r="N228" t="str">
            <v>GUAYAS</v>
          </cell>
          <cell r="O228" t="str">
            <v>MILAGRO</v>
          </cell>
        </row>
        <row r="229">
          <cell r="A229" t="str">
            <v>20003036964852</v>
          </cell>
          <cell r="B229">
            <v>486841</v>
          </cell>
          <cell r="C229" t="str">
            <v>20003036964852</v>
          </cell>
          <cell r="D229">
            <v>44922.503020833334</v>
          </cell>
          <cell r="E229" t="str">
            <v>CONECEL</v>
          </cell>
          <cell r="F229" t="str">
            <v>DESPACHO</v>
          </cell>
          <cell r="G229" t="str">
            <v>NORMAL</v>
          </cell>
          <cell r="H229" t="str">
            <v xml:space="preserve">TATIANA ELIZABETH RAMIREZ LOPEZ / </v>
          </cell>
          <cell r="I229" t="str">
            <v>1002824280</v>
          </cell>
          <cell r="J229" t="str">
            <v>SANCHEZ Y CIFUENTES 307 Y RAFAEL TROYA CASA BLANCA DE 2 PISOS A LADO DE JARDIN DE INFANCIA MI PEQUENO MUNDO, IBARRA</v>
          </cell>
          <cell r="K229" t="str">
            <v>989390925 /  982507739</v>
          </cell>
          <cell r="L229" t="str">
            <v/>
          </cell>
          <cell r="M229" t="str">
            <v>IBARRA</v>
          </cell>
          <cell r="N229" t="str">
            <v>IMBABURA</v>
          </cell>
          <cell r="O229" t="str">
            <v>IBARRA</v>
          </cell>
        </row>
        <row r="230">
          <cell r="A230" t="str">
            <v>20003037909409</v>
          </cell>
          <cell r="B230">
            <v>486842</v>
          </cell>
          <cell r="C230" t="str">
            <v>20003037909409</v>
          </cell>
          <cell r="D230">
            <v>44922.503020833334</v>
          </cell>
          <cell r="E230" t="str">
            <v>CONECEL</v>
          </cell>
          <cell r="F230" t="str">
            <v>DESPACHO</v>
          </cell>
          <cell r="G230" t="str">
            <v>NORMAL</v>
          </cell>
          <cell r="H230" t="str">
            <v xml:space="preserve">MIGUEL ANGEL ESPINOZA DE LA TORR / </v>
          </cell>
          <cell r="I230" t="str">
            <v>751273145</v>
          </cell>
          <cell r="J230" t="str">
            <v>AV CIRCUNVALACION NORTE Y CARRERA 8VA OESTE/CDLA DE LOS MAESTROS ELOY ALFARO AREA DE SALON DE EVENTOS CIUDADELA DE LOS MAESTROS / FRENTE A HOSPITAL ESPERANZA, MACHALA</v>
          </cell>
          <cell r="K230" t="str">
            <v xml:space="preserve">982967968 /  </v>
          </cell>
          <cell r="L230" t="str">
            <v/>
          </cell>
          <cell r="M230" t="str">
            <v>MACHALA</v>
          </cell>
          <cell r="N230" t="str">
            <v>EL ORO</v>
          </cell>
          <cell r="O230" t="str">
            <v>MACHALA</v>
          </cell>
        </row>
        <row r="231">
          <cell r="A231" t="str">
            <v>20003037914816</v>
          </cell>
          <cell r="B231">
            <v>486843</v>
          </cell>
          <cell r="C231" t="str">
            <v>20003037914816</v>
          </cell>
          <cell r="D231">
            <v>44922.503020833334</v>
          </cell>
          <cell r="E231" t="str">
            <v>CONECEL</v>
          </cell>
          <cell r="F231" t="str">
            <v>DESPACHO</v>
          </cell>
          <cell r="G231" t="str">
            <v>NORMAL</v>
          </cell>
          <cell r="H231" t="str">
            <v xml:space="preserve">ERIC BRAYAN GARAICOA TAPIA / </v>
          </cell>
          <cell r="I231" t="str">
            <v>922047907</v>
          </cell>
          <cell r="J231" t="str">
            <v>CDLA SAUCES 9 MZ 550 VLL10 CASA DE UN PISO COLOR CAFE EN EL AREA DE DESCARGA EN EL MERCADO DE SAUCES 9, GUAYAQUIL</v>
          </cell>
          <cell r="K231" t="str">
            <v>980089540 /  993654684</v>
          </cell>
          <cell r="M231" t="str">
            <v>GUAYAQUIL</v>
          </cell>
          <cell r="N231" t="str">
            <v>GUAYAS</v>
          </cell>
          <cell r="O231" t="str">
            <v>GUAYAQUIL</v>
          </cell>
        </row>
        <row r="232">
          <cell r="A232" t="str">
            <v>20003037909859</v>
          </cell>
          <cell r="B232">
            <v>486844</v>
          </cell>
          <cell r="C232" t="str">
            <v>20003037909859</v>
          </cell>
          <cell r="D232">
            <v>44922.503020833334</v>
          </cell>
          <cell r="E232" t="str">
            <v>CONECEL</v>
          </cell>
          <cell r="F232" t="str">
            <v>DESPACHO</v>
          </cell>
          <cell r="G232" t="str">
            <v>NORMAL</v>
          </cell>
          <cell r="H232" t="str">
            <v xml:space="preserve">RUDY TRINIDAD CEVALLOS MEJIA / </v>
          </cell>
          <cell r="I232" t="str">
            <v>1309488037</v>
          </cell>
          <cell r="J232" t="str">
            <v>AV PEDRO VICENTE MALDONADO Y LA COCHA EN EL CONJUNTO VALENVIA E2F TORRE F CASA DE COLOR CREMA JUNTO A LA FARBICA DE CAFE MINERO, QUITO</v>
          </cell>
          <cell r="K232" t="str">
            <v xml:space="preserve">980471703 /  </v>
          </cell>
          <cell r="L232" t="str">
            <v/>
          </cell>
          <cell r="M232" t="str">
            <v>QUITO</v>
          </cell>
          <cell r="N232" t="str">
            <v>PICHINCHA</v>
          </cell>
          <cell r="O232" t="str">
            <v>QUITO</v>
          </cell>
        </row>
        <row r="233">
          <cell r="A233" t="str">
            <v>20003040256162</v>
          </cell>
          <cell r="B233">
            <v>486770</v>
          </cell>
          <cell r="C233" t="str">
            <v>20003040256162</v>
          </cell>
          <cell r="D233">
            <v>44922.460057870368</v>
          </cell>
          <cell r="E233" t="str">
            <v>CONECEL</v>
          </cell>
          <cell r="F233" t="str">
            <v>DESPACHO</v>
          </cell>
          <cell r="G233" t="str">
            <v>NORMAL</v>
          </cell>
          <cell r="H233" t="str">
            <v>HIDALGO CONDOY KEVIN JOEL</v>
          </cell>
          <cell r="I233" t="str">
            <v>1726293895</v>
          </cell>
          <cell r="J233" t="str">
            <v>QUITO PQ EL QUINCHE SECTOR PIFO CALL PANAMERICANA CASA 1 PISOS BL A LADO DEL ESATDIO CENTRAL DEL QUINCHE</v>
          </cell>
          <cell r="K233" t="str">
            <v>980518083</v>
          </cell>
          <cell r="L233" t="str">
            <v/>
          </cell>
          <cell r="M233" t="str">
            <v>QUITO</v>
          </cell>
          <cell r="N233" t="str">
            <v>PICHINCHA</v>
          </cell>
          <cell r="O233" t="str">
            <v>QUITO</v>
          </cell>
        </row>
        <row r="234">
          <cell r="A234" t="str">
            <v>CLDEV_GYESIM0067</v>
          </cell>
          <cell r="B234">
            <v>486764</v>
          </cell>
          <cell r="C234" t="str">
            <v>CLDEV_GYESIM0067</v>
          </cell>
          <cell r="D234">
            <v>44922.402673611112</v>
          </cell>
          <cell r="E234" t="str">
            <v>CONECEL_DOCUMENTOS</v>
          </cell>
          <cell r="F234" t="str">
            <v>DESPACHO</v>
          </cell>
          <cell r="G234" t="str">
            <v>NORMAL</v>
          </cell>
          <cell r="H234" t="str">
            <v>ANA AGUIRRE / MARIA SUNTAXI - PATRICIA</v>
          </cell>
          <cell r="J234" t="str">
            <v>CIUDADELA SANTA LEONOR MZ 6 SOLAR 17</v>
          </cell>
          <cell r="M234" t="str">
            <v>GUAYAQUIL</v>
          </cell>
        </row>
        <row r="235">
          <cell r="A235" t="str">
            <v>20003035484457</v>
          </cell>
          <cell r="B235">
            <v>486195</v>
          </cell>
          <cell r="C235" t="str">
            <v>20003035484457</v>
          </cell>
          <cell r="D235">
            <v>44918.680659722224</v>
          </cell>
          <cell r="E235" t="str">
            <v>CONECEL</v>
          </cell>
          <cell r="F235" t="str">
            <v>DESPACHO</v>
          </cell>
          <cell r="G235" t="str">
            <v>NORMAL</v>
          </cell>
          <cell r="H235" t="str">
            <v xml:space="preserve">LUIS FRANCISCO CRUZ FLORES / </v>
          </cell>
          <cell r="I235" t="str">
            <v>1721782710</v>
          </cell>
          <cell r="J235" t="str">
            <v>AV DE LOS JAZMINES E8-28 Y CAPITAN RAMON BORJA EN EL CONJUNTO LOS JAZMINES EDIFICIO FRANCHESCO DPTO 1, QUITO</v>
          </cell>
          <cell r="K235" t="str">
            <v xml:space="preserve">990507468 /  </v>
          </cell>
          <cell r="L235" t="str">
            <v/>
          </cell>
          <cell r="M235" t="str">
            <v>QUITO</v>
          </cell>
          <cell r="N235" t="str">
            <v>PICHINCHA</v>
          </cell>
          <cell r="O235" t="str">
            <v>QUITO</v>
          </cell>
        </row>
        <row r="236">
          <cell r="A236" t="str">
            <v>20003035520244</v>
          </cell>
          <cell r="B236">
            <v>486196</v>
          </cell>
          <cell r="C236" t="str">
            <v>20003035520244</v>
          </cell>
          <cell r="D236">
            <v>44918.680659722224</v>
          </cell>
          <cell r="E236" t="str">
            <v>CONECEL</v>
          </cell>
          <cell r="F236" t="str">
            <v>DESPACHO</v>
          </cell>
          <cell r="G236" t="str">
            <v>NORMAL</v>
          </cell>
          <cell r="H236" t="str">
            <v xml:space="preserve">JOSSELYNE DENISSE HERRERA DELGADO / </v>
          </cell>
          <cell r="I236" t="str">
            <v>1311361768</v>
          </cell>
          <cell r="J236" t="str">
            <v>AV108Y C 105 BARRIO URSA CS 1P CL BLANCA CON GARAJE ROJO A UNA CUADRA DEL COLEGIO SALESIANA SAN JOSE Y MEDIA CUADRA DEL PARQUE DON BOSCO, MANTA</v>
          </cell>
          <cell r="K236" t="str">
            <v xml:space="preserve">963145515 /  </v>
          </cell>
          <cell r="L236" t="str">
            <v/>
          </cell>
          <cell r="M236" t="str">
            <v>MANTA</v>
          </cell>
          <cell r="N236" t="str">
            <v>MANABI</v>
          </cell>
          <cell r="O236" t="str">
            <v>MANTA</v>
          </cell>
        </row>
        <row r="237">
          <cell r="A237" t="str">
            <v>20003032728459</v>
          </cell>
          <cell r="B237">
            <v>486197</v>
          </cell>
          <cell r="C237" t="str">
            <v>20003032728459</v>
          </cell>
          <cell r="D237">
            <v>44918.680659722224</v>
          </cell>
          <cell r="E237" t="str">
            <v>CONECEL</v>
          </cell>
          <cell r="F237" t="str">
            <v>DESPACHO</v>
          </cell>
          <cell r="G237" t="str">
            <v>NORMAL</v>
          </cell>
          <cell r="H237" t="str">
            <v xml:space="preserve">ELVIS ALEXANDER PAUCAR CHANO / </v>
          </cell>
          <cell r="I237" t="str">
            <v>1727663377</v>
          </cell>
          <cell r="J237" t="str">
            <v>BARRIO SANTA ISABEL CALLE SINCHI ROCA A 2CDRTIENDA DON MANUELITO INGRESANDO AL PASAJE 1 CASA 2P COLOR AMARILLO, QUITO</v>
          </cell>
          <cell r="K237" t="str">
            <v xml:space="preserve">983033661 /  </v>
          </cell>
          <cell r="L237" t="str">
            <v/>
          </cell>
          <cell r="M237" t="str">
            <v>QUITO</v>
          </cell>
          <cell r="N237" t="str">
            <v>PICHINCHA</v>
          </cell>
          <cell r="O237" t="str">
            <v>QUITO</v>
          </cell>
        </row>
        <row r="238">
          <cell r="A238" t="str">
            <v>20003035519725</v>
          </cell>
          <cell r="B238">
            <v>486198</v>
          </cell>
          <cell r="C238" t="str">
            <v>20003035519725</v>
          </cell>
          <cell r="D238">
            <v>44918.680659722224</v>
          </cell>
          <cell r="E238" t="str">
            <v>CONECEL</v>
          </cell>
          <cell r="F238" t="str">
            <v>DESPACHO</v>
          </cell>
          <cell r="G238" t="str">
            <v>NORMAL</v>
          </cell>
          <cell r="H238" t="str">
            <v xml:space="preserve">OSWALDO ERICK FALCONI GUERRON / </v>
          </cell>
          <cell r="I238" t="str">
            <v>926554908</v>
          </cell>
          <cell r="J238" t="str">
            <v>PASEO SHOOPPING DURAN, DURAN</v>
          </cell>
          <cell r="K238" t="str">
            <v>987622908 /  979954643</v>
          </cell>
          <cell r="M238" t="str">
            <v>DURAN</v>
          </cell>
          <cell r="N238" t="str">
            <v>GUAYAS</v>
          </cell>
          <cell r="O238" t="str">
            <v>DURAN</v>
          </cell>
        </row>
        <row r="239">
          <cell r="A239" t="str">
            <v>20003035484797</v>
          </cell>
          <cell r="B239">
            <v>486199</v>
          </cell>
          <cell r="C239" t="str">
            <v>20003035484797</v>
          </cell>
          <cell r="D239">
            <v>44918.680659722224</v>
          </cell>
          <cell r="E239" t="str">
            <v>CONECEL</v>
          </cell>
          <cell r="F239" t="str">
            <v>DESPACHO</v>
          </cell>
          <cell r="G239" t="str">
            <v>NORMAL</v>
          </cell>
          <cell r="H239" t="str">
            <v xml:space="preserve">CECILIO TREBOLES GOMEZ / </v>
          </cell>
          <cell r="I239" t="str">
            <v>1709860488</v>
          </cell>
          <cell r="J239" t="str">
            <v>CALLE JOSE BORJA EN LA URBANIZACION NUEVA ANDALUCIA, QUITO</v>
          </cell>
          <cell r="K239" t="str">
            <v>985731091 /  999636919</v>
          </cell>
          <cell r="L239" t="str">
            <v/>
          </cell>
          <cell r="M239" t="str">
            <v>QUITO</v>
          </cell>
          <cell r="N239" t="str">
            <v>PICHINCHA</v>
          </cell>
          <cell r="O239" t="str">
            <v>QUITO</v>
          </cell>
        </row>
        <row r="240">
          <cell r="A240" t="str">
            <v>20003035480805</v>
          </cell>
          <cell r="B240">
            <v>486200</v>
          </cell>
          <cell r="C240" t="str">
            <v>20003035480805</v>
          </cell>
          <cell r="D240">
            <v>44918.680659722224</v>
          </cell>
          <cell r="E240" t="str">
            <v>CONECEL</v>
          </cell>
          <cell r="F240" t="str">
            <v>DESPACHO</v>
          </cell>
          <cell r="G240" t="str">
            <v>NORMAL</v>
          </cell>
          <cell r="H240" t="str">
            <v xml:space="preserve">HUGO PATRICIO YEPEZ BUSES / </v>
          </cell>
          <cell r="I240" t="str">
            <v>1710056720</v>
          </cell>
          <cell r="J240" t="str">
            <v>AV PANAMERICANA Y DEL HIERRO CASA DE DOS PISOS COLOR DURAZNO A DOS CUADRAS DEL COLEGIO PERPETUO SOCORRO, QUITO</v>
          </cell>
          <cell r="K240" t="str">
            <v>997752694 /  983520298</v>
          </cell>
          <cell r="L240" t="str">
            <v/>
          </cell>
          <cell r="M240" t="str">
            <v>QUITO</v>
          </cell>
          <cell r="N240" t="str">
            <v>PICHINCHA</v>
          </cell>
          <cell r="O240" t="str">
            <v>QUITO</v>
          </cell>
        </row>
        <row r="241">
          <cell r="A241" t="str">
            <v>20003035529732</v>
          </cell>
          <cell r="B241">
            <v>486201</v>
          </cell>
          <cell r="C241" t="str">
            <v>20003035529732</v>
          </cell>
          <cell r="D241">
            <v>44918.680659722224</v>
          </cell>
          <cell r="E241" t="str">
            <v>CONECEL</v>
          </cell>
          <cell r="F241" t="str">
            <v>DESPACHO</v>
          </cell>
          <cell r="G241" t="str">
            <v>NORMAL</v>
          </cell>
          <cell r="H241" t="str">
            <v xml:space="preserve">KLEY ALEXANDER PINZON JUMBO / </v>
          </cell>
          <cell r="I241" t="str">
            <v>1105317356</v>
          </cell>
          <cell r="J241" t="str">
            <v>AV FRAY LEONARDO MURIALDO Y 58 PASAJE B7 JUNTO A UNA MECANICA DE PORTON VERDE EN UNA CASA DE DOS PISOS, QUITO</v>
          </cell>
          <cell r="K241" t="str">
            <v xml:space="preserve">993146910 /  </v>
          </cell>
          <cell r="L241" t="str">
            <v/>
          </cell>
          <cell r="M241" t="str">
            <v>QUITO</v>
          </cell>
          <cell r="N241" t="str">
            <v>PICHINCHA</v>
          </cell>
          <cell r="O241" t="str">
            <v>QUITO</v>
          </cell>
        </row>
        <row r="242">
          <cell r="A242" t="str">
            <v>20003035509456</v>
          </cell>
          <cell r="B242">
            <v>486202</v>
          </cell>
          <cell r="C242" t="str">
            <v>20003035509456</v>
          </cell>
          <cell r="D242">
            <v>44918.680659722224</v>
          </cell>
          <cell r="E242" t="str">
            <v>CONECEL</v>
          </cell>
          <cell r="F242" t="str">
            <v>DESPACHO</v>
          </cell>
          <cell r="G242" t="str">
            <v>NORMAL</v>
          </cell>
          <cell r="H242" t="str">
            <v xml:space="preserve">RANDI JOSE OVIEDO PEREZ / </v>
          </cell>
          <cell r="I242" t="str">
            <v>146090808 PASAPORTE</v>
          </cell>
          <cell r="J242" t="str">
            <v>AV AYACUCHO 95-42 Y GUARANDA CASA DE DOS PISOS COLOR BLANCO EN EL TALLER DE CERRAJERIA DETRAS DE LA ANTIGUA MATERNIDAD ENRIQUE SOTOMAYOR, GUAYAQUIL</v>
          </cell>
          <cell r="K242" t="str">
            <v xml:space="preserve">963205296 /  </v>
          </cell>
          <cell r="M242" t="str">
            <v>GUAYAQUIL</v>
          </cell>
          <cell r="N242" t="str">
            <v>GUAYAS</v>
          </cell>
          <cell r="O242" t="str">
            <v>GUAYAQUIL</v>
          </cell>
        </row>
        <row r="243">
          <cell r="A243" t="str">
            <v>20003034071281</v>
          </cell>
          <cell r="B243">
            <v>486193</v>
          </cell>
          <cell r="C243" t="str">
            <v>20003034071281</v>
          </cell>
          <cell r="D243">
            <v>44918.680648148147</v>
          </cell>
          <cell r="E243" t="str">
            <v>CONECEL</v>
          </cell>
          <cell r="F243" t="str">
            <v>DESPACHO</v>
          </cell>
          <cell r="G243" t="str">
            <v>NORMAL</v>
          </cell>
          <cell r="H243" t="str">
            <v xml:space="preserve">JONATHAN JAVIER VELASTEGUI QUILUMBA / </v>
          </cell>
          <cell r="I243" t="str">
            <v>1721594289</v>
          </cell>
          <cell r="J243" t="str">
            <v>AV MANUEL CORDOVA GALARZA BARRIO CUBA PASAJE 29 Y PEREZ REINA EN UN TALLER DE CERRAJERIA FRENTE A UNA PASTELERIA, QUITO</v>
          </cell>
          <cell r="K243" t="str">
            <v>998067150 /  995253421</v>
          </cell>
          <cell r="L243" t="str">
            <v/>
          </cell>
          <cell r="M243" t="str">
            <v>QUITO</v>
          </cell>
          <cell r="N243" t="str">
            <v>PICHINCHA</v>
          </cell>
          <cell r="O243" t="str">
            <v>QUITO</v>
          </cell>
        </row>
        <row r="244">
          <cell r="A244" t="str">
            <v>20003035524080</v>
          </cell>
          <cell r="B244">
            <v>486194</v>
          </cell>
          <cell r="C244" t="str">
            <v>20003035524080</v>
          </cell>
          <cell r="D244">
            <v>44918.680648148147</v>
          </cell>
          <cell r="E244" t="str">
            <v>CONECEL</v>
          </cell>
          <cell r="F244" t="str">
            <v>DESPACHO</v>
          </cell>
          <cell r="G244" t="str">
            <v>NORMAL</v>
          </cell>
          <cell r="H244" t="str">
            <v xml:space="preserve">GLADIZ MARIANA CASTILLO JIMENEZ / </v>
          </cell>
          <cell r="I244" t="str">
            <v>1710562941</v>
          </cell>
          <cell r="J244" t="str">
            <v>VIA A LOS COLORADOS DEL BUA Y CALLE C COOPERATIVA UCOM 2/ EN EL HOSTAL EVEREST AL FRENTE DE UNA LAVANDERIA, SANTO DOMINGO</v>
          </cell>
          <cell r="K244" t="str">
            <v xml:space="preserve">960587804 /  </v>
          </cell>
          <cell r="L244" t="str">
            <v/>
          </cell>
          <cell r="M244" t="str">
            <v>SANTO DOMINGO</v>
          </cell>
          <cell r="N244" t="str">
            <v>SANTO DOMINGO DE LOS TSACHILAS</v>
          </cell>
          <cell r="O244" t="str">
            <v>SANTO DOMINGO</v>
          </cell>
        </row>
        <row r="245">
          <cell r="A245" t="str">
            <v>20003033227191</v>
          </cell>
          <cell r="B245">
            <v>486179</v>
          </cell>
          <cell r="C245" t="str">
            <v>20003033227191</v>
          </cell>
          <cell r="D245">
            <v>44918.645486111112</v>
          </cell>
          <cell r="E245" t="str">
            <v>BRELDYNG</v>
          </cell>
          <cell r="F245" t="str">
            <v>DESPACHO</v>
          </cell>
          <cell r="G245" t="str">
            <v>NORMAL</v>
          </cell>
          <cell r="H245" t="str">
            <v>MONICA STEFANIA VARGAS DELGADO</v>
          </cell>
          <cell r="I245" t="str">
            <v>930172507</v>
          </cell>
          <cell r="J245" t="str">
            <v>GUAYAS / GUAYAQUIL / TARQUI / VIA A DAULE / KM 10 Y MEDIO /  / COOP UNION LIBRE MZ-A SOLAR 5 CALLE 23 NOROESTE CASA DE DOS PLANTAS CON PARED DE CERAMICA Y COLOR AMARILLO CON ENTRADA Y PUERTA CON REJAS</v>
          </cell>
          <cell r="K245" t="str">
            <v>994783804</v>
          </cell>
          <cell r="M245" t="str">
            <v>GUAYAQUIL</v>
          </cell>
          <cell r="N245" t="str">
            <v>GUAYAS</v>
          </cell>
          <cell r="O245" t="str">
            <v>GUAYAQUIL</v>
          </cell>
        </row>
        <row r="246">
          <cell r="A246" t="str">
            <v>20003033148938</v>
          </cell>
          <cell r="B246">
            <v>486180</v>
          </cell>
          <cell r="C246" t="str">
            <v>20003033148938</v>
          </cell>
          <cell r="D246">
            <v>44918.645486111112</v>
          </cell>
          <cell r="E246" t="str">
            <v>BRELDYNG</v>
          </cell>
          <cell r="F246" t="str">
            <v>DESPACHO</v>
          </cell>
          <cell r="G246" t="str">
            <v>NORMAL</v>
          </cell>
          <cell r="H246" t="str">
            <v>FREDIS NAZARIO MERCHAN PIN</v>
          </cell>
          <cell r="I246" t="str">
            <v>916832645</v>
          </cell>
          <cell r="J246" t="str">
            <v>GUAYAS / NARANJAL / NARANJAL / VIA A LA VELICIA / SN /  / URB SUBA VI, VIA LA A LA VELICIA, CSA 1 PLANTA, CLOR TUQUEZA, A DOS CUADRAS DE LA UNI AGRARIA, DIAGONAL TENDAL QUIQUIRIQUI</v>
          </cell>
          <cell r="K246" t="str">
            <v>986384614</v>
          </cell>
          <cell r="M246" t="str">
            <v>NARANJAL</v>
          </cell>
          <cell r="N246" t="str">
            <v>GUAYAS</v>
          </cell>
          <cell r="O246" t="str">
            <v>NARANJAL</v>
          </cell>
        </row>
        <row r="247">
          <cell r="A247" t="str">
            <v>20003034072527</v>
          </cell>
          <cell r="B247">
            <v>486181</v>
          </cell>
          <cell r="C247" t="str">
            <v>20003034072527</v>
          </cell>
          <cell r="D247">
            <v>44918.645486111112</v>
          </cell>
          <cell r="E247" t="str">
            <v>BRELDYNG</v>
          </cell>
          <cell r="F247" t="str">
            <v>DESPACHO</v>
          </cell>
          <cell r="G247" t="str">
            <v>NORMAL</v>
          </cell>
          <cell r="H247" t="str">
            <v>GUILLERMO RODRIGO LINO PINCAY</v>
          </cell>
          <cell r="I247" t="str">
            <v>913847109</v>
          </cell>
          <cell r="J247" t="str">
            <v>GUAYAS / GUAYAQUIL / TARQUI / VIA A DAULE / MZ T32 SOLAR 3 /  / COOP GALLEGOS LARA MZ T32 SOLAR 3 CS 3 PS CL BLANCO A UNA CUADRA DE LA IGLESIA SANTA CATALINA DE SIENA</v>
          </cell>
          <cell r="K247" t="str">
            <v>981531910</v>
          </cell>
          <cell r="M247" t="str">
            <v>GUAYAQUIL</v>
          </cell>
          <cell r="N247" t="str">
            <v>GUAYAS</v>
          </cell>
          <cell r="O247" t="str">
            <v>GUAYAQUIL</v>
          </cell>
        </row>
        <row r="248">
          <cell r="A248" t="str">
            <v>20003034045513</v>
          </cell>
          <cell r="B248">
            <v>486182</v>
          </cell>
          <cell r="C248" t="str">
            <v>20003034045513</v>
          </cell>
          <cell r="D248">
            <v>44918.645486111112</v>
          </cell>
          <cell r="E248" t="str">
            <v>BRELDYNG</v>
          </cell>
          <cell r="F248" t="str">
            <v>DESPACHO</v>
          </cell>
          <cell r="G248" t="str">
            <v>NORMAL</v>
          </cell>
          <cell r="H248" t="str">
            <v>MARJORIE ROCIO PONCE RODRIGUEZ</v>
          </cell>
          <cell r="I248" t="str">
            <v>1205515230</v>
          </cell>
          <cell r="J248" t="str">
            <v>LOS RIOS / BUENA FE / SAN JACINTO DE BUENA FE / MANUEL VELIZ / MZ 12 SL 6 / GONZALO PIZARRO / SECTOR LAS VEGAS CASA DE 1 PLANTA ENLUCIDA DIAGONAL A UNA LIBRERIA VILLAVICENCIO</v>
          </cell>
          <cell r="K248" t="str">
            <v>981001689</v>
          </cell>
          <cell r="M248" t="str">
            <v>BUENA FE</v>
          </cell>
          <cell r="N248" t="str">
            <v>LOS RIOS</v>
          </cell>
          <cell r="O248" t="str">
            <v>BUENA FE</v>
          </cell>
        </row>
        <row r="249">
          <cell r="A249" t="str">
            <v>20003032724764</v>
          </cell>
          <cell r="B249">
            <v>486096</v>
          </cell>
          <cell r="C249" t="str">
            <v>20003032724764</v>
          </cell>
          <cell r="D249">
            <v>44918.610335648147</v>
          </cell>
          <cell r="E249" t="str">
            <v>CONECEL</v>
          </cell>
          <cell r="F249" t="str">
            <v>DESPACHO</v>
          </cell>
          <cell r="G249" t="str">
            <v>NORMAL</v>
          </cell>
          <cell r="H249" t="str">
            <v>VIZUETE ELBAY DAVID ALEJANDRO</v>
          </cell>
          <cell r="I249" t="str">
            <v>1723900344</v>
          </cell>
          <cell r="J249" t="str">
            <v>AV 10 DE AGOSTO 36-601 Y JUAN PABLO SAENZ EN EDIFICIO RECAPT REF DIAGONAL AL EDIFICIO</v>
          </cell>
          <cell r="K249" t="str">
            <v>987958720</v>
          </cell>
          <cell r="L249" t="str">
            <v>987958720</v>
          </cell>
          <cell r="M249" t="str">
            <v>QUITO</v>
          </cell>
          <cell r="N249" t="str">
            <v>PICHINCHA</v>
          </cell>
          <cell r="O249" t="str">
            <v>INAQUITO</v>
          </cell>
        </row>
        <row r="250">
          <cell r="A250" t="str">
            <v>1802770410</v>
          </cell>
          <cell r="B250">
            <v>486097</v>
          </cell>
          <cell r="C250" t="str">
            <v>1802770410</v>
          </cell>
          <cell r="D250">
            <v>44918.610335648147</v>
          </cell>
          <cell r="E250" t="str">
            <v>CONECEL</v>
          </cell>
          <cell r="F250" t="str">
            <v>DESPACHO</v>
          </cell>
          <cell r="G250" t="str">
            <v>NORMAL</v>
          </cell>
          <cell r="H250" t="str">
            <v>DIAZ PUGLLA WILSON ALDRIN</v>
          </cell>
          <cell r="I250" t="str">
            <v>1802770410</v>
          </cell>
          <cell r="J250" t="str">
            <v>CALLE AV QUITUMBE NAN Y BLANCA BENITEZ CONjunto HABITACIONAL PRADOS D QUITUMBE 2 TORRE 4 DEP 150 RENTE A LA PLAZA QUITUMBE cel 0990197895</v>
          </cell>
          <cell r="K250" t="str">
            <v>990197895</v>
          </cell>
          <cell r="L250" t="str">
            <v>0</v>
          </cell>
          <cell r="M250" t="str">
            <v>QUITO</v>
          </cell>
          <cell r="N250" t="str">
            <v xml:space="preserve">PICHINCHA </v>
          </cell>
          <cell r="O250" t="str">
            <v>QUITUMBE</v>
          </cell>
        </row>
        <row r="251">
          <cell r="A251" t="str">
            <v>20003034086807</v>
          </cell>
          <cell r="B251">
            <v>486098</v>
          </cell>
          <cell r="C251" t="str">
            <v>20003034086807</v>
          </cell>
          <cell r="D251">
            <v>44918.610335648147</v>
          </cell>
          <cell r="E251" t="str">
            <v>CONECEL</v>
          </cell>
          <cell r="F251" t="str">
            <v>DESPACHO</v>
          </cell>
          <cell r="G251" t="str">
            <v>NORMAL</v>
          </cell>
          <cell r="H251" t="str">
            <v>CARDENAS CHONG WILLIAM FERNANDO</v>
          </cell>
          <cell r="I251" t="str">
            <v>921872024</v>
          </cell>
          <cell r="J251" t="str">
            <v>AV. PORTUGAL Y CATALINA ALDAZ EDFICIO TITANUIN 2 1ER PS EN LA PELUQUERIA RITAS PANTOJAS REF FRT A RESTUARANTE KARMINES</v>
          </cell>
          <cell r="K251" t="str">
            <v>997194297</v>
          </cell>
          <cell r="L251" t="str">
            <v>997194297</v>
          </cell>
          <cell r="M251" t="str">
            <v>QUITO</v>
          </cell>
          <cell r="N251" t="str">
            <v xml:space="preserve">PICHINCHA </v>
          </cell>
          <cell r="O251" t="str">
            <v>INAQUITO</v>
          </cell>
        </row>
        <row r="252">
          <cell r="A252" t="str">
            <v>20003034069626</v>
          </cell>
          <cell r="B252">
            <v>486099</v>
          </cell>
          <cell r="C252" t="str">
            <v>20003034069626</v>
          </cell>
          <cell r="D252">
            <v>44918.610335648147</v>
          </cell>
          <cell r="E252" t="str">
            <v>CONECEL</v>
          </cell>
          <cell r="F252" t="str">
            <v>DESPACHO</v>
          </cell>
          <cell r="G252" t="str">
            <v>NORMAL</v>
          </cell>
          <cell r="H252" t="str">
            <v>BARBOSA GARCIA MARIA BELEN</v>
          </cell>
          <cell r="I252" t="str">
            <v>1721161758</v>
          </cell>
          <cell r="J252" t="str">
            <v>CALLE SAN GABRIEL Y NICOLAS ARTETA DETRAS DEL HOSPITAL METROPOLITANO TORRES MEDICAS #3 PISO 5 CONSULTORIO 501</v>
          </cell>
          <cell r="K252" t="str">
            <v>994210140</v>
          </cell>
          <cell r="L252" t="str">
            <v>-</v>
          </cell>
          <cell r="M252" t="str">
            <v>QUITO</v>
          </cell>
          <cell r="N252" t="str">
            <v>PICHINCHA</v>
          </cell>
          <cell r="O252" t="str">
            <v>Belisario Quevedo</v>
          </cell>
        </row>
        <row r="253">
          <cell r="A253" t="str">
            <v>20003034499038</v>
          </cell>
          <cell r="B253">
            <v>485936</v>
          </cell>
          <cell r="C253" t="str">
            <v>20003034499038</v>
          </cell>
          <cell r="D253">
            <v>44918.510312500002</v>
          </cell>
          <cell r="E253" t="str">
            <v>CONECEL</v>
          </cell>
          <cell r="F253" t="str">
            <v>DESPACHO</v>
          </cell>
          <cell r="G253" t="str">
            <v>NORMAL</v>
          </cell>
          <cell r="H253" t="str">
            <v xml:space="preserve">KLEBER MIGUEL MORAN TOMALA / </v>
          </cell>
          <cell r="I253" t="str">
            <v>909991192</v>
          </cell>
          <cell r="J253" t="str">
            <v>AV DE LAS AMERICAS E ISIDRO AYORA EN EL AEROPUERTO DE GUAYAQUIL EN LA COOP DE TAXIS A UNA CUADRA DE ANEXOS NISSAN AEROPLAZA, GUAYAQUIL</v>
          </cell>
          <cell r="K253" t="str">
            <v xml:space="preserve">982332328 /  </v>
          </cell>
          <cell r="M253" t="str">
            <v>GUAYAQUIL</v>
          </cell>
          <cell r="N253" t="str">
            <v>GUAYAS</v>
          </cell>
          <cell r="O253" t="str">
            <v>GUAYAQUIL</v>
          </cell>
        </row>
        <row r="254">
          <cell r="A254" t="str">
            <v>20003034499449</v>
          </cell>
          <cell r="B254">
            <v>485937</v>
          </cell>
          <cell r="C254" t="str">
            <v>20003034499449</v>
          </cell>
          <cell r="D254">
            <v>44918.510312500002</v>
          </cell>
          <cell r="E254" t="str">
            <v>CONECEL</v>
          </cell>
          <cell r="F254" t="str">
            <v>DESPACHO</v>
          </cell>
          <cell r="G254" t="str">
            <v>NORMAL</v>
          </cell>
          <cell r="H254" t="str">
            <v xml:space="preserve">MARIA BELEN AGUIRRE FACTOS / </v>
          </cell>
          <cell r="I254" t="str">
            <v>1715620371</v>
          </cell>
          <cell r="J254" t="str">
            <v>LUGAR DE TRABAJO//AV ABDON CALDERON 216 SHIRYS CENTRO DE SALUD DE SANGOLQUI/UNA CUADRA ANTES DEL TIA, QUITO</v>
          </cell>
          <cell r="K254" t="str">
            <v xml:space="preserve">969755667 /  </v>
          </cell>
          <cell r="L254" t="str">
            <v/>
          </cell>
          <cell r="M254" t="str">
            <v>QUITO</v>
          </cell>
          <cell r="N254" t="str">
            <v>PICHINCHA</v>
          </cell>
          <cell r="O254" t="str">
            <v>QUITO</v>
          </cell>
        </row>
        <row r="255">
          <cell r="A255" t="str">
            <v>20003032732728</v>
          </cell>
          <cell r="B255">
            <v>485938</v>
          </cell>
          <cell r="C255" t="str">
            <v>20003032732728</v>
          </cell>
          <cell r="D255">
            <v>44918.510312500002</v>
          </cell>
          <cell r="E255" t="str">
            <v>CONECEL</v>
          </cell>
          <cell r="F255" t="str">
            <v>DESPACHO</v>
          </cell>
          <cell r="G255" t="str">
            <v>NORMAL</v>
          </cell>
          <cell r="H255" t="str">
            <v xml:space="preserve">FERNANDA KRISTEL TERAN PENA / </v>
          </cell>
          <cell r="I255" t="str">
            <v>1204515876</v>
          </cell>
          <cell r="J255" t="str">
            <v>AV TRANSVERSAL CENTRAL Y CLLE OCTAVA/TRBJO CENTRO COMERCIAL LA QUADRA LOCAL PYCCA JUNTO A FYBECA Y RESTAURANTE NACION PARRILLA, QUEVEDO</v>
          </cell>
          <cell r="K255" t="str">
            <v xml:space="preserve">963632012 /  </v>
          </cell>
          <cell r="L255" t="str">
            <v/>
          </cell>
          <cell r="M255" t="str">
            <v>QUEVEDO</v>
          </cell>
          <cell r="N255" t="str">
            <v>LOS RIOS</v>
          </cell>
          <cell r="O255" t="str">
            <v>QUEVEDO</v>
          </cell>
        </row>
        <row r="256">
          <cell r="A256" t="str">
            <v>20003031006201</v>
          </cell>
          <cell r="B256">
            <v>485939</v>
          </cell>
          <cell r="C256" t="str">
            <v>20003031006201</v>
          </cell>
          <cell r="D256">
            <v>44918.510312500002</v>
          </cell>
          <cell r="E256" t="str">
            <v>CONECEL</v>
          </cell>
          <cell r="F256" t="str">
            <v>DESPACHO</v>
          </cell>
          <cell r="G256" t="str">
            <v>NORMAL</v>
          </cell>
          <cell r="H256" t="str">
            <v xml:space="preserve">KEVIN ANDREI ROBLES BENITEZ / </v>
          </cell>
          <cell r="I256" t="str">
            <v>1105129504</v>
          </cell>
          <cell r="J256" t="str">
            <v>AV FRANCISCO MOSCOSO Y AV 27 DE FEBRERO CASA C47-1 COLOR VERDE DE UN PISO DIAGONAL A LA COOP JEP JUNTO A LA VETERINARIA ARCINIEGAS, CUENCA</v>
          </cell>
          <cell r="K256" t="str">
            <v xml:space="preserve">984379456 /  </v>
          </cell>
          <cell r="L256" t="str">
            <v/>
          </cell>
          <cell r="M256" t="str">
            <v>CUENCA</v>
          </cell>
          <cell r="N256" t="str">
            <v>AZUAY</v>
          </cell>
          <cell r="O256" t="str">
            <v>CUENCA</v>
          </cell>
        </row>
        <row r="257">
          <cell r="A257" t="str">
            <v>20003034045983</v>
          </cell>
          <cell r="B257">
            <v>485940</v>
          </cell>
          <cell r="C257" t="str">
            <v>20003034045983</v>
          </cell>
          <cell r="D257">
            <v>44918.510312500002</v>
          </cell>
          <cell r="E257" t="str">
            <v>CONECEL</v>
          </cell>
          <cell r="F257" t="str">
            <v>DESPACHO</v>
          </cell>
          <cell r="G257" t="str">
            <v>NORMAL</v>
          </cell>
          <cell r="H257" t="str">
            <v xml:space="preserve">LISBETH NICOLE BENAVIDES CHALPARIZA / </v>
          </cell>
          <cell r="I257" t="str">
            <v>450166319</v>
          </cell>
          <cell r="J257" t="str">
            <v>AV MANABI Y BRASIL EN EL EDIFICIO DE 3 PISOS COLOR NEGRO EN EL LOCAL NADIRA SPA FRENTE AL SERVICIO TECNICO PIONER AUTO, TULCAN</v>
          </cell>
          <cell r="K257" t="str">
            <v>962899854 /  980972693</v>
          </cell>
          <cell r="L257" t="str">
            <v/>
          </cell>
          <cell r="M257" t="str">
            <v>TULCAN</v>
          </cell>
          <cell r="N257" t="str">
            <v>CARCHI</v>
          </cell>
          <cell r="O257" t="str">
            <v>TULCAN</v>
          </cell>
        </row>
        <row r="258">
          <cell r="A258" t="str">
            <v>20003034051047</v>
          </cell>
          <cell r="B258">
            <v>485941</v>
          </cell>
          <cell r="C258" t="str">
            <v>20003034051047</v>
          </cell>
          <cell r="D258">
            <v>44918.510312500002</v>
          </cell>
          <cell r="E258" t="str">
            <v>CONECEL</v>
          </cell>
          <cell r="F258" t="str">
            <v>DESPACHO</v>
          </cell>
          <cell r="G258" t="str">
            <v>NORMAL</v>
          </cell>
          <cell r="H258" t="str">
            <v xml:space="preserve">JUAN MANUEL VIVANCO VIVANCO / </v>
          </cell>
          <cell r="I258" t="str">
            <v>103076907</v>
          </cell>
          <cell r="J258" t="str">
            <v>AV MARIANO CUEVA 716 ENTRE SUCRE Y PRESIDENTE CORDOBA//CASA DE 2 PISOS CREMA AL FRENTE DEL HOTEL ALEJANDRINA, CUENCA</v>
          </cell>
          <cell r="K258" t="str">
            <v xml:space="preserve">983488791 /  </v>
          </cell>
          <cell r="L258" t="str">
            <v/>
          </cell>
          <cell r="M258" t="str">
            <v>CUENCA</v>
          </cell>
          <cell r="N258" t="str">
            <v>AZUAY</v>
          </cell>
          <cell r="O258" t="str">
            <v>CUENCA</v>
          </cell>
        </row>
        <row r="259">
          <cell r="A259" t="str">
            <v>20003034495747</v>
          </cell>
          <cell r="B259">
            <v>485942</v>
          </cell>
          <cell r="C259" t="str">
            <v>20003034495747</v>
          </cell>
          <cell r="D259">
            <v>44918.510312500002</v>
          </cell>
          <cell r="E259" t="str">
            <v>CONECEL</v>
          </cell>
          <cell r="F259" t="str">
            <v>DESPACHO</v>
          </cell>
          <cell r="G259" t="str">
            <v>NORMAL</v>
          </cell>
          <cell r="H259" t="str">
            <v xml:space="preserve">ALEXIS RODOLFO DELGADO DE JESUS / </v>
          </cell>
          <cell r="I259" t="str">
            <v>401731310</v>
          </cell>
          <cell r="J259" t="str">
            <v>AV 13 DE ARBIL Y QUITO CASA DE UN PISO COLOR BLANCO A UNA CUADRA DE LA POLIOCIA JUDICIAL, IBARRA</v>
          </cell>
          <cell r="K259" t="str">
            <v xml:space="preserve">962902485 /  </v>
          </cell>
          <cell r="M259" t="str">
            <v>IBARRA</v>
          </cell>
          <cell r="N259" t="str">
            <v>IMBABURA</v>
          </cell>
          <cell r="O259" t="str">
            <v>IBARRA</v>
          </cell>
        </row>
        <row r="260">
          <cell r="A260" t="str">
            <v>20003034501827</v>
          </cell>
          <cell r="B260">
            <v>485943</v>
          </cell>
          <cell r="C260" t="str">
            <v>20003034501827</v>
          </cell>
          <cell r="D260">
            <v>44918.510312500002</v>
          </cell>
          <cell r="E260" t="str">
            <v>CONECEL</v>
          </cell>
          <cell r="F260" t="str">
            <v>DESPACHO</v>
          </cell>
          <cell r="G260" t="str">
            <v>NORMAL</v>
          </cell>
          <cell r="H260" t="str">
            <v xml:space="preserve">JORGE RUBEN CHIRIGUAYO ARREAGA / </v>
          </cell>
          <cell r="I260" t="str">
            <v>919301093</v>
          </cell>
          <cell r="J260" t="str">
            <v>BARRIO EL ROSAL AV 12 DE ABRIL EN LA FEDERACION DEL AZUAY CASA DE DOS PISOS COLOR CREMA A UNA CUADRA ANTES DE LAS CANCHAS, CUENCA</v>
          </cell>
          <cell r="K260" t="str">
            <v xml:space="preserve">998608358 /  </v>
          </cell>
          <cell r="L260" t="str">
            <v/>
          </cell>
          <cell r="M260" t="str">
            <v>CUENCA</v>
          </cell>
          <cell r="N260" t="str">
            <v>AZUAY</v>
          </cell>
          <cell r="O260" t="str">
            <v>CUENCA</v>
          </cell>
        </row>
        <row r="261">
          <cell r="A261" t="str">
            <v>20003034482339</v>
          </cell>
          <cell r="B261">
            <v>485944</v>
          </cell>
          <cell r="C261" t="str">
            <v>20003034482339</v>
          </cell>
          <cell r="D261">
            <v>44918.510312500002</v>
          </cell>
          <cell r="E261" t="str">
            <v>CONECEL</v>
          </cell>
          <cell r="F261" t="str">
            <v>DESPACHO</v>
          </cell>
          <cell r="G261" t="str">
            <v>NORMAL</v>
          </cell>
          <cell r="H261" t="str">
            <v xml:space="preserve">GLADYS AZUCENA TORRES MAYON / </v>
          </cell>
          <cell r="I261" t="str">
            <v>707281077</v>
          </cell>
          <cell r="J261" t="str">
            <v>AV 11 AVA NORTE Y GUAYAS CASA DE 1 PISO ESQUINERA FRENTE A SPA DE UNAS, MACHALA</v>
          </cell>
          <cell r="K261" t="str">
            <v xml:space="preserve">979126789 /  </v>
          </cell>
          <cell r="L261" t="str">
            <v/>
          </cell>
          <cell r="M261" t="str">
            <v>MACHALA</v>
          </cell>
          <cell r="N261" t="str">
            <v>EL ORO</v>
          </cell>
          <cell r="O261" t="str">
            <v>MACHALA</v>
          </cell>
        </row>
        <row r="262">
          <cell r="A262" t="str">
            <v>20003034509156</v>
          </cell>
          <cell r="B262">
            <v>485945</v>
          </cell>
          <cell r="C262" t="str">
            <v>20003034509156</v>
          </cell>
          <cell r="D262">
            <v>44918.510312500002</v>
          </cell>
          <cell r="E262" t="str">
            <v>CONECEL</v>
          </cell>
          <cell r="F262" t="str">
            <v>DESPACHO</v>
          </cell>
          <cell r="G262" t="str">
            <v>NORMAL</v>
          </cell>
          <cell r="H262" t="str">
            <v xml:space="preserve">KAREN ANABEL PILLIZA PADILLA / </v>
          </cell>
          <cell r="I262" t="str">
            <v>1756138531</v>
          </cell>
          <cell r="J262" t="str">
            <v>AV PEDRO VICENTE MALDONADO Y CALLE S58 EN EL INSTITUTO TECNOLOGICO UNIVERSITARIO VIDA NUEVA DIAGONAL AL KFC, QUITO</v>
          </cell>
          <cell r="K262" t="str">
            <v xml:space="preserve">981423847 /  </v>
          </cell>
          <cell r="M262" t="str">
            <v>QUITO</v>
          </cell>
          <cell r="N262" t="str">
            <v>PICHINCHA</v>
          </cell>
          <cell r="O262" t="str">
            <v>QUITO</v>
          </cell>
        </row>
        <row r="263">
          <cell r="A263" t="str">
            <v>20003034482866</v>
          </cell>
          <cell r="B263">
            <v>485946</v>
          </cell>
          <cell r="C263" t="str">
            <v>20003034482866</v>
          </cell>
          <cell r="D263">
            <v>44918.510312500002</v>
          </cell>
          <cell r="E263" t="str">
            <v>CONECEL</v>
          </cell>
          <cell r="F263" t="str">
            <v>DESPACHO</v>
          </cell>
          <cell r="G263" t="str">
            <v>NORMAL</v>
          </cell>
          <cell r="H263" t="str">
            <v xml:space="preserve">CECILIA MARINA VALENZUELA SALAZAR / </v>
          </cell>
          <cell r="I263" t="str">
            <v>1002233979</v>
          </cell>
          <cell r="J263" t="str">
            <v>SECTOR SAN JOSE DE YAMBARILLO CALLE 2 Y VIA FERREA CS 3P CELESTE ALTAR DE VIRGEN AFUERA FRENTE A LA PLANTACION DE FLORES BELLA FLOR Y A UNA CUADRA DEL CENTRO INTEGRAL KILLA, QUITO</v>
          </cell>
          <cell r="K263" t="str">
            <v xml:space="preserve">969469642 /  </v>
          </cell>
          <cell r="M263" t="str">
            <v>QUITO</v>
          </cell>
          <cell r="N263" t="str">
            <v>PICHINCHA</v>
          </cell>
          <cell r="O263" t="str">
            <v>QUITO</v>
          </cell>
        </row>
        <row r="264">
          <cell r="A264" t="str">
            <v>20003034484941</v>
          </cell>
          <cell r="B264">
            <v>485947</v>
          </cell>
          <cell r="C264" t="str">
            <v>20003034484941</v>
          </cell>
          <cell r="D264">
            <v>44918.510312500002</v>
          </cell>
          <cell r="E264" t="str">
            <v>CONECEL</v>
          </cell>
          <cell r="F264" t="str">
            <v>DESPACHO</v>
          </cell>
          <cell r="G264" t="str">
            <v>NORMAL</v>
          </cell>
          <cell r="H264" t="str">
            <v xml:space="preserve">MARIELA PATRICIA ENCARNACION RAMIREZ / </v>
          </cell>
          <cell r="I264" t="str">
            <v>1714375696</v>
          </cell>
          <cell r="J264" t="str">
            <v>SANTA ROSA CLL DE LOS INCAS Y AV.AURELIO ESPINOZA TRABJO FERRETERIA A 3 CDRAS DE COMERCIAL EDUARDITO, SANTO DOMINGO</v>
          </cell>
          <cell r="K264" t="str">
            <v xml:space="preserve">960184195 /  </v>
          </cell>
          <cell r="L264" t="str">
            <v/>
          </cell>
          <cell r="M264" t="str">
            <v>SANTO DOMINGO</v>
          </cell>
          <cell r="N264" t="str">
            <v>SANTO DOMINGO DE LOS TSACHILAS</v>
          </cell>
          <cell r="O264" t="str">
            <v>SANTO DOMINGO</v>
          </cell>
        </row>
        <row r="265">
          <cell r="A265" t="str">
            <v>20003034489948</v>
          </cell>
          <cell r="B265">
            <v>485948</v>
          </cell>
          <cell r="C265" t="str">
            <v>20003034489948</v>
          </cell>
          <cell r="D265">
            <v>44918.510312500002</v>
          </cell>
          <cell r="E265" t="str">
            <v>CONECEL</v>
          </cell>
          <cell r="F265" t="str">
            <v>DESPACHO</v>
          </cell>
          <cell r="G265" t="str">
            <v>NORMAL</v>
          </cell>
          <cell r="H265" t="str">
            <v xml:space="preserve">TANIA MARISOL CARCHIPULLA LLANOS / </v>
          </cell>
          <cell r="I265" t="str">
            <v>924696222</v>
          </cell>
          <cell r="J265" t="str">
            <v>CDLA ORAMA GONZALES MZ 5 SL 12 CASA DE 3 PISOS COLOR BEIGE FRENTE A LA EMPRESA AGOANALISIS, DURAN</v>
          </cell>
          <cell r="K265" t="str">
            <v xml:space="preserve">998904817 /  </v>
          </cell>
          <cell r="M265" t="str">
            <v>DURAN</v>
          </cell>
          <cell r="N265" t="str">
            <v>GUAYAS</v>
          </cell>
          <cell r="O265" t="str">
            <v>DURAN</v>
          </cell>
        </row>
        <row r="266">
          <cell r="A266" t="str">
            <v>20003034499332</v>
          </cell>
          <cell r="B266">
            <v>485949</v>
          </cell>
          <cell r="C266" t="str">
            <v>20003034499332</v>
          </cell>
          <cell r="D266">
            <v>44918.510312500002</v>
          </cell>
          <cell r="E266" t="str">
            <v>CONECEL</v>
          </cell>
          <cell r="F266" t="str">
            <v>DESPACHO</v>
          </cell>
          <cell r="G266" t="str">
            <v>NORMAL</v>
          </cell>
          <cell r="H266" t="str">
            <v xml:space="preserve">STEPHANIE VALERIA ELBAY RIVERA / </v>
          </cell>
          <cell r="I266" t="str">
            <v>1726750431</v>
          </cell>
          <cell r="J266" t="str">
            <v>CALLE OE3F YS37E CASA DE COLOR LADRILLO DE 2 PISOS DETRAS DEL HOSTALDASILVA A UNA CUADRA DEL PARQUE CENTRAL DE TERRANOVA, QUITO</v>
          </cell>
          <cell r="K266" t="str">
            <v>985362560 /  986847712</v>
          </cell>
          <cell r="L266" t="str">
            <v/>
          </cell>
          <cell r="M266" t="str">
            <v>QUITO</v>
          </cell>
          <cell r="N266" t="str">
            <v>PICHINCHA</v>
          </cell>
          <cell r="O266" t="str">
            <v>QUITO</v>
          </cell>
        </row>
        <row r="267">
          <cell r="A267" t="str">
            <v>20003034054018</v>
          </cell>
          <cell r="B267">
            <v>485933</v>
          </cell>
          <cell r="C267" t="str">
            <v>20003034054018</v>
          </cell>
          <cell r="D267">
            <v>44918.510300925926</v>
          </cell>
          <cell r="E267" t="str">
            <v>CONECEL</v>
          </cell>
          <cell r="F267" t="str">
            <v>DESPACHO</v>
          </cell>
          <cell r="G267" t="str">
            <v>NORMAL</v>
          </cell>
          <cell r="H267" t="str">
            <v xml:space="preserve">WILINGTON JAMES PORTILLO DIAZ / </v>
          </cell>
          <cell r="I267" t="str">
            <v>1717959058</v>
          </cell>
          <cell r="J267" t="str">
            <v>CALLE ELOY ALFARO N215 Y VIA VENTURA CASA DE UN PISO COLOR CREMA JUNTO A LA ESCUELA LUIS ANTONIO RIVADENEIRA FRENTE AL TALLER DE MOTOS CARLIN, SANTO DOMINGO</v>
          </cell>
          <cell r="K267" t="str">
            <v>960735918 /  987262675</v>
          </cell>
          <cell r="M267" t="str">
            <v>SANTO DOMINGO</v>
          </cell>
          <cell r="N267" t="str">
            <v>SANTO DOMINGO DE LOS TSACHILAS</v>
          </cell>
          <cell r="O267" t="str">
            <v>SANTO DOMINGO</v>
          </cell>
        </row>
        <row r="268">
          <cell r="A268" t="str">
            <v>20003034087874</v>
          </cell>
          <cell r="B268">
            <v>485934</v>
          </cell>
          <cell r="C268" t="str">
            <v>20003034087874</v>
          </cell>
          <cell r="D268">
            <v>44918.510300925926</v>
          </cell>
          <cell r="E268" t="str">
            <v>CONECEL</v>
          </cell>
          <cell r="F268" t="str">
            <v>DESPACHO</v>
          </cell>
          <cell r="G268" t="str">
            <v>NORMAL</v>
          </cell>
          <cell r="H268" t="str">
            <v xml:space="preserve">JESSICA DAYANA RAMOS ROSALES / </v>
          </cell>
          <cell r="I268" t="str">
            <v>2350806432</v>
          </cell>
          <cell r="J268" t="str">
            <v>AV 29 DE MAYO 710 ENTRE AMBATO Y CUENCA CS 1P CL BLANCA RA MEDIA CUADRA DE LA FARMACIA CRUZ AZUL, SANTO DOMINGO</v>
          </cell>
          <cell r="K268" t="str">
            <v>960959000 /  960959000</v>
          </cell>
          <cell r="L268" t="str">
            <v/>
          </cell>
          <cell r="M268" t="str">
            <v>SANTO DOMINGO</v>
          </cell>
          <cell r="N268" t="str">
            <v>SANTO DOMINGO DE LOS TSACHILAS</v>
          </cell>
          <cell r="O268" t="str">
            <v>SANTO DOMINGO</v>
          </cell>
        </row>
        <row r="269">
          <cell r="A269" t="str">
            <v>20003034487178</v>
          </cell>
          <cell r="B269">
            <v>485935</v>
          </cell>
          <cell r="C269" t="str">
            <v>20003034487178</v>
          </cell>
          <cell r="D269">
            <v>44918.510300925926</v>
          </cell>
          <cell r="E269" t="str">
            <v>CONECEL</v>
          </cell>
          <cell r="F269" t="str">
            <v>DESPACHO</v>
          </cell>
          <cell r="G269" t="str">
            <v>NORMAL</v>
          </cell>
          <cell r="H269" t="str">
            <v xml:space="preserve">VIELKA CELESTINA JARAMILLO INTRIAGO / </v>
          </cell>
          <cell r="I269" t="str">
            <v>1311763997</v>
          </cell>
          <cell r="J269" t="str">
            <v>SECTOR 12 DE MARZO CALLE RAMOS IDUARTE Y VENEZUELA CASA 2P CON REJAS CONCHO DE VINO CL CAFE DIAG A MERCADO MUNICIPAL N2 NTGLMERA, PORTOVIEJO</v>
          </cell>
          <cell r="K269" t="str">
            <v>964236578 /  962670496</v>
          </cell>
          <cell r="L269" t="str">
            <v/>
          </cell>
          <cell r="M269" t="str">
            <v>PORTOVIEJO</v>
          </cell>
          <cell r="N269" t="str">
            <v>MANABI</v>
          </cell>
          <cell r="O269" t="str">
            <v>PORTOVIEJO</v>
          </cell>
        </row>
        <row r="270">
          <cell r="A270" t="str">
            <v>LDDGYEA0034</v>
          </cell>
          <cell r="B270">
            <v>485926</v>
          </cell>
          <cell r="C270" t="str">
            <v>LDDGYEA0034</v>
          </cell>
          <cell r="D270">
            <v>44918.507337962961</v>
          </cell>
          <cell r="E270" t="str">
            <v>CONECEL_DOCUMENTOS</v>
          </cell>
          <cell r="F270" t="str">
            <v>DESPACHO</v>
          </cell>
          <cell r="G270" t="str">
            <v>NORMAL</v>
          </cell>
          <cell r="H270" t="str">
            <v>Stephanie Perez ACC/Paola Loja ACC-OPE Equipos</v>
          </cell>
          <cell r="I270" t="str">
            <v>0</v>
          </cell>
          <cell r="J270" t="str">
            <v>GYE - Centro Comercial Garzo centro-ACC/REGULARIZACIONES</v>
          </cell>
          <cell r="K270" t="str">
            <v>993393277</v>
          </cell>
          <cell r="L270" t="str">
            <v/>
          </cell>
          <cell r="M270" t="str">
            <v>GUAYAQUIL</v>
          </cell>
          <cell r="N270" t="str">
            <v>GUAYAS</v>
          </cell>
          <cell r="O270" t="str">
            <v>GUAYAQUIL</v>
          </cell>
        </row>
        <row r="271">
          <cell r="A271" t="str">
            <v>LDDGYEB0035</v>
          </cell>
          <cell r="B271">
            <v>485927</v>
          </cell>
          <cell r="C271" t="str">
            <v>LDDGYEB0035</v>
          </cell>
          <cell r="D271">
            <v>44918.507337962961</v>
          </cell>
          <cell r="E271" t="str">
            <v>CONECEL_DOCUMENTOS</v>
          </cell>
          <cell r="F271" t="str">
            <v>DESPACHO</v>
          </cell>
          <cell r="G271" t="str">
            <v>NORMAL</v>
          </cell>
          <cell r="H271" t="str">
            <v>Stephanie Perez ACC</v>
          </cell>
          <cell r="I271" t="str">
            <v>0</v>
          </cell>
          <cell r="J271" t="str">
            <v>GYE - Centro Comercial Garzo centro-ACC</v>
          </cell>
          <cell r="K271" t="str">
            <v>9399196442</v>
          </cell>
          <cell r="L271" t="str">
            <v/>
          </cell>
          <cell r="M271" t="str">
            <v>GUAYAQUIL</v>
          </cell>
          <cell r="N271" t="str">
            <v>GUAYAS</v>
          </cell>
          <cell r="O271" t="str">
            <v>GUAYAQUIL</v>
          </cell>
        </row>
        <row r="272">
          <cell r="A272" t="str">
            <v>LDDUIOE0038</v>
          </cell>
          <cell r="B272">
            <v>485928</v>
          </cell>
          <cell r="C272" t="str">
            <v>LDDUIOE0038</v>
          </cell>
          <cell r="D272">
            <v>44918.507337962961</v>
          </cell>
          <cell r="E272" t="str">
            <v>CONECEL_DOCUMENTOS</v>
          </cell>
          <cell r="F272" t="str">
            <v>DESPACHO</v>
          </cell>
          <cell r="G272" t="str">
            <v>NORMAL</v>
          </cell>
          <cell r="H272" t="str">
            <v>MARIA FERNANDA MUNOZ/CANT</v>
          </cell>
          <cell r="I272" t="str">
            <v>0</v>
          </cell>
          <cell r="J272" t="str">
            <v xml:space="preserve">QUITO AV. 10 DE AGOSTO N34-601 Y JUAN PABLO SANZ </v>
          </cell>
          <cell r="K272" t="str">
            <v>998118542/979067498</v>
          </cell>
          <cell r="M272" t="str">
            <v>QUITO</v>
          </cell>
          <cell r="N272" t="str">
            <v xml:space="preserve">PICHINCHA </v>
          </cell>
          <cell r="O272" t="str">
            <v>QUITO</v>
          </cell>
        </row>
        <row r="273">
          <cell r="A273" t="str">
            <v>LDDGYEF0034</v>
          </cell>
          <cell r="B273">
            <v>485929</v>
          </cell>
          <cell r="C273" t="str">
            <v>LDDGYEF0034</v>
          </cell>
          <cell r="D273">
            <v>44918.507337962961</v>
          </cell>
          <cell r="E273" t="str">
            <v>CONECEL_DOCUMENTOS</v>
          </cell>
          <cell r="F273" t="str">
            <v>DESPACHO</v>
          </cell>
          <cell r="G273" t="str">
            <v>NORMAL</v>
          </cell>
          <cell r="H273" t="str">
            <v>TOMAS ANDRADE/GSO/ALG</v>
          </cell>
          <cell r="I273" t="str">
            <v>0</v>
          </cell>
          <cell r="J273" t="str">
            <v xml:space="preserve"> Gye:  Urdenor 2 - parque empresarial colon , edificio Coloncorp B mezanine atras de Netlife</v>
          </cell>
          <cell r="K273" t="str">
            <v>982033756</v>
          </cell>
          <cell r="L273" t="str">
            <v/>
          </cell>
          <cell r="M273" t="str">
            <v>GUAYAQUIL</v>
          </cell>
          <cell r="N273" t="str">
            <v>GUAYAS</v>
          </cell>
          <cell r="O273" t="str">
            <v>GUAYAQUIL</v>
          </cell>
        </row>
        <row r="274">
          <cell r="A274" t="str">
            <v>LDDGYEG0040</v>
          </cell>
          <cell r="B274">
            <v>485930</v>
          </cell>
          <cell r="C274" t="str">
            <v>LDDGYEG0040</v>
          </cell>
          <cell r="D274">
            <v>44918.507337962961</v>
          </cell>
          <cell r="E274" t="str">
            <v>CONECEL_DOCUMENTOS</v>
          </cell>
          <cell r="F274" t="str">
            <v>DESPACHO</v>
          </cell>
          <cell r="G274" t="str">
            <v>NORMAL</v>
          </cell>
          <cell r="H274" t="str">
            <v>GABRIELA SANDOVAL/PSG</v>
          </cell>
          <cell r="I274" t="str">
            <v>0</v>
          </cell>
          <cell r="J274" t="str">
            <v xml:space="preserve"> Gye:  Urdenor 2 - parque empresarial colon , edificio Coloncorp B mezanine atras de Netlife</v>
          </cell>
          <cell r="K274" t="str">
            <v>982033756</v>
          </cell>
          <cell r="L274" t="str">
            <v/>
          </cell>
          <cell r="M274" t="str">
            <v>GUAYAQUIL</v>
          </cell>
          <cell r="N274" t="str">
            <v>GUAYAS</v>
          </cell>
          <cell r="O274" t="str">
            <v>GUAYAQUIL</v>
          </cell>
        </row>
        <row r="275">
          <cell r="A275" t="str">
            <v>CLDEV_SIM220179</v>
          </cell>
          <cell r="B275">
            <v>485785</v>
          </cell>
          <cell r="C275" t="str">
            <v>CLDEV_SIM220179</v>
          </cell>
          <cell r="D275">
            <v>44918.42428240741</v>
          </cell>
          <cell r="E275" t="str">
            <v>CONECEL_DOCUMENTOS</v>
          </cell>
          <cell r="F275" t="str">
            <v>DESPACHO</v>
          </cell>
          <cell r="H275" t="str">
            <v>ROLANDO MORALES / MARIA SUNTAXI</v>
          </cell>
          <cell r="J275" t="str">
            <v>CIUDADELA SANTA LEONOR MZ 6 SOLAR 17</v>
          </cell>
          <cell r="M275" t="str">
            <v xml:space="preserve"> VILLAMIL PLAYAS</v>
          </cell>
        </row>
        <row r="276">
          <cell r="A276" t="str">
            <v>CLDEV_SIM220186</v>
          </cell>
          <cell r="B276">
            <v>485784</v>
          </cell>
          <cell r="C276" t="str">
            <v>CLDEV_SIM220186</v>
          </cell>
          <cell r="D276">
            <v>44918.423784722225</v>
          </cell>
          <cell r="E276" t="str">
            <v>CONECEL_DOCUMENTOS</v>
          </cell>
          <cell r="F276" t="str">
            <v>DESPACHO</v>
          </cell>
          <cell r="H276" t="str">
            <v>CRISTIAN ZAMBRANO / CAROLINA PÉREZ</v>
          </cell>
          <cell r="J276" t="str">
            <v>AV. AMAZONAS N44-124 Y LUIS BARBERY, EDIFICIO COLOR BLANCO</v>
          </cell>
          <cell r="M276" t="str">
            <v>000001</v>
          </cell>
        </row>
        <row r="277">
          <cell r="A277" t="str">
            <v>20003033159233</v>
          </cell>
          <cell r="B277">
            <v>485496</v>
          </cell>
          <cell r="C277" t="str">
            <v>20003033159233</v>
          </cell>
          <cell r="D277">
            <v>44917.747106481482</v>
          </cell>
          <cell r="E277" t="str">
            <v>CONECEL</v>
          </cell>
          <cell r="F277" t="str">
            <v>DESPACHO</v>
          </cell>
          <cell r="G277" t="str">
            <v>NORMAL</v>
          </cell>
          <cell r="H277" t="str">
            <v>ESPINOZA NOGUERA ALICIA DEL CARMEN</v>
          </cell>
          <cell r="I277" t="str">
            <v>1705397469</v>
          </cell>
          <cell r="J277" t="str">
            <v>AV DE LA PRENSA N49-56 Y RIO CURARAI EMPRESA VERIS LABORATORIO</v>
          </cell>
          <cell r="K277" t="str">
            <v>989268963</v>
          </cell>
          <cell r="M277" t="str">
            <v>QUITO</v>
          </cell>
          <cell r="N277" t="str">
            <v>PICHINCHA</v>
          </cell>
          <cell r="O277" t="str">
            <v>QUITO</v>
          </cell>
        </row>
        <row r="278">
          <cell r="A278" t="str">
            <v>20003029317747</v>
          </cell>
          <cell r="B278">
            <v>485483</v>
          </cell>
          <cell r="C278" t="str">
            <v>20003029317747</v>
          </cell>
          <cell r="D278">
            <v>44917.725914351853</v>
          </cell>
          <cell r="E278" t="str">
            <v>CONECEL</v>
          </cell>
          <cell r="F278" t="str">
            <v>DESPACHO</v>
          </cell>
          <cell r="G278" t="str">
            <v>NORMAL</v>
          </cell>
          <cell r="H278" t="str">
            <v>EDGAR PATRICIO ESCOBAR PACHECO</v>
          </cell>
          <cell r="I278" t="str">
            <v>1709773863</v>
          </cell>
          <cell r="J278" t="str">
            <v>AV JERONIMO CARRION Y PAEZ ENTREGA EN MINISTERIO DE RELACIONES EXTERIORES EDF ILLESCAS AREA UNIDAD DE TRANSPORTE</v>
          </cell>
          <cell r="K278" t="str">
            <v>0995021683</v>
          </cell>
          <cell r="L278" t="str">
            <v>-</v>
          </cell>
          <cell r="M278" t="str">
            <v>QUITO</v>
          </cell>
          <cell r="N278" t="str">
            <v>PICHINCHA</v>
          </cell>
          <cell r="O278" t="str">
            <v>INAQUITO</v>
          </cell>
        </row>
        <row r="279">
          <cell r="A279" t="str">
            <v>20003032296087</v>
          </cell>
          <cell r="B279">
            <v>485484</v>
          </cell>
          <cell r="C279" t="str">
            <v>20003032296087</v>
          </cell>
          <cell r="D279">
            <v>44917.725914351853</v>
          </cell>
          <cell r="E279" t="str">
            <v>CONECEL</v>
          </cell>
          <cell r="F279" t="str">
            <v>DESPACHO</v>
          </cell>
          <cell r="G279" t="str">
            <v>NORMAL</v>
          </cell>
          <cell r="H279" t="str">
            <v>CABRERA CUZCO WALTER PATRICIO</v>
          </cell>
          <cell r="I279" t="str">
            <v>1401196181</v>
          </cell>
          <cell r="J279" t="str">
            <v>AV RICAURTE EL GABO Y CLL DELEG A MANO DERECHA A LA URB MIRAVALLE EN EL LUGAR DE DOMICILIO SCTR FLOR DEL CAMINO RF DGNL A LA UNICA CAPILLA DE LA VIRGEN</v>
          </cell>
          <cell r="K279" t="str">
            <v>992321497</v>
          </cell>
          <cell r="L279" t="str">
            <v>992321497</v>
          </cell>
          <cell r="M279" t="str">
            <v>CUENCA</v>
          </cell>
          <cell r="N279" t="str">
            <v>AZUAY</v>
          </cell>
          <cell r="O279" t="str">
            <v>RICAURTE</v>
          </cell>
        </row>
        <row r="280">
          <cell r="A280" t="str">
            <v>20003031406750</v>
          </cell>
          <cell r="B280">
            <v>485485</v>
          </cell>
          <cell r="C280" t="str">
            <v>20003031406750</v>
          </cell>
          <cell r="D280">
            <v>44917.725914351853</v>
          </cell>
          <cell r="E280" t="str">
            <v>CONECEL</v>
          </cell>
          <cell r="F280" t="str">
            <v>DESPACHO</v>
          </cell>
          <cell r="G280" t="str">
            <v>NORMAL</v>
          </cell>
          <cell r="H280" t="str">
            <v>CHAMBA MERINO VANESSA ESTEFANIA</v>
          </cell>
          <cell r="I280" t="str">
            <v>1722201447</v>
          </cell>
          <cell r="J280" t="str">
            <v>AV EDMUNDO CARVAJAL Y EL BOSQUE CENTRO COMERCIAL EL BOSQUE EN ALMACENES TU KSA</v>
          </cell>
          <cell r="K280" t="str">
            <v>989529649</v>
          </cell>
          <cell r="L280" t="str">
            <v>989529649</v>
          </cell>
          <cell r="M280" t="str">
            <v>QUITO</v>
          </cell>
          <cell r="N280" t="str">
            <v xml:space="preserve">PICHINCHA </v>
          </cell>
          <cell r="O280" t="str">
            <v>INAQUITO</v>
          </cell>
        </row>
        <row r="281">
          <cell r="A281" t="str">
            <v>20003032735380</v>
          </cell>
          <cell r="B281">
            <v>485486</v>
          </cell>
          <cell r="C281" t="str">
            <v>20003032735380</v>
          </cell>
          <cell r="D281">
            <v>44917.725914351853</v>
          </cell>
          <cell r="E281" t="str">
            <v>CONECEL</v>
          </cell>
          <cell r="F281" t="str">
            <v>DESPACHO</v>
          </cell>
          <cell r="G281" t="str">
            <v>NORMAL</v>
          </cell>
          <cell r="H281" t="str">
            <v>MASABALIN CHILUISA GENNY LORENA</v>
          </cell>
          <cell r="I281" t="str">
            <v>1308853371</v>
          </cell>
          <cell r="J281" t="str">
            <v>CALLE ELOY ALFARO Y CALLE N73 URB.VISTA REAL CASA 134 CS 2PS CL BEISH REF:AL FRENTE DE LA GASOLINERA MAS GAS A 4 CUADRAS DE Fabrica de Peluches Heart Quito A 2 CUADRAS DEL MINIMARKET LA PANADERIA LA H</v>
          </cell>
          <cell r="K281" t="str">
            <v>959223114</v>
          </cell>
          <cell r="L281" t="str">
            <v>959223114</v>
          </cell>
          <cell r="M281" t="str">
            <v>QUITO</v>
          </cell>
          <cell r="N281" t="str">
            <v>PICHINCHA</v>
          </cell>
          <cell r="O281" t="str">
            <v>COTOCOLLAO</v>
          </cell>
        </row>
        <row r="282">
          <cell r="A282" t="str">
            <v>20003032306948</v>
          </cell>
          <cell r="B282">
            <v>485487</v>
          </cell>
          <cell r="C282" t="str">
            <v>20003032306948</v>
          </cell>
          <cell r="D282">
            <v>44917.725914351853</v>
          </cell>
          <cell r="E282" t="str">
            <v>CONECEL</v>
          </cell>
          <cell r="F282" t="str">
            <v>DESPACHO</v>
          </cell>
          <cell r="G282" t="str">
            <v>NORMAL</v>
          </cell>
          <cell r="H282" t="str">
            <v>NARVAEZ ONOFA ANDREA VIVIANA</v>
          </cell>
          <cell r="I282" t="str">
            <v>1719996116</v>
          </cell>
          <cell r="J282" t="str">
            <v>AV FRANCSICO DE ORELLANA Y ALBA CALDERON EN CERVECERIA NACIONAL DE QUITO REF:ATRAS DE CENTRO COMERCIAL ESCALA/PREGUNTAR EN GARITA</v>
          </cell>
          <cell r="K282" t="str">
            <v>999028048</v>
          </cell>
          <cell r="L282" t="str">
            <v>999028048</v>
          </cell>
          <cell r="M282" t="str">
            <v>QUITO</v>
          </cell>
          <cell r="N282" t="str">
            <v xml:space="preserve">PICHINCHA </v>
          </cell>
          <cell r="O282" t="str">
            <v>CUMBAYA</v>
          </cell>
        </row>
        <row r="283">
          <cell r="A283" t="str">
            <v>20003031402607</v>
          </cell>
          <cell r="B283">
            <v>485488</v>
          </cell>
          <cell r="C283" t="str">
            <v>20003031402607</v>
          </cell>
          <cell r="D283">
            <v>44917.725914351853</v>
          </cell>
          <cell r="E283" t="str">
            <v>CONECEL</v>
          </cell>
          <cell r="F283" t="str">
            <v>DESPACHO</v>
          </cell>
          <cell r="G283" t="str">
            <v>NORMAL</v>
          </cell>
          <cell r="H283" t="str">
            <v>TORRES VELEZ ANDREA CAROLINA</v>
          </cell>
          <cell r="I283" t="str">
            <v>1720392792</v>
          </cell>
          <cell r="J283" t="str">
            <v>COOP LAS PLAYAS CONJUNTO LA FLORESTA CALLE MANUEL LEDESMA Y S/N ALADO DE LA ESCUELA FE Y ALEGRIA REF CASA DE 2 PISOS TELF0959993001</v>
          </cell>
          <cell r="K283" t="str">
            <v>959993001</v>
          </cell>
          <cell r="L283" t="str">
            <v>959993001</v>
          </cell>
          <cell r="M283" t="str">
            <v>SANTO DOMINGO</v>
          </cell>
          <cell r="N283" t="str">
            <v xml:space="preserve">SANTO DOMINGO </v>
          </cell>
          <cell r="O283" t="str">
            <v>BOMBOLI</v>
          </cell>
        </row>
        <row r="284">
          <cell r="A284" t="str">
            <v>20003031004454</v>
          </cell>
          <cell r="B284">
            <v>485489</v>
          </cell>
          <cell r="C284" t="str">
            <v>20003031004454</v>
          </cell>
          <cell r="D284">
            <v>44917.725914351853</v>
          </cell>
          <cell r="E284" t="str">
            <v>CONECEL</v>
          </cell>
          <cell r="F284" t="str">
            <v>DESPACHO</v>
          </cell>
          <cell r="G284" t="str">
            <v>NORMAL</v>
          </cell>
          <cell r="H284" t="str">
            <v>JACOME YANDUN ELISA ROSARIO</v>
          </cell>
          <cell r="I284" t="str">
            <v>1003624069</v>
          </cell>
          <cell r="J284" t="str">
            <v>LINEA FERREA CON CALLE QUITO CS 2PS CL CELESTE CON BLANCO REF A UNA CUADRA DEL HOTEL QUITO POSADA MIROLINDO Y EN LA ENTRADA UN RESTAURANTE PICANTERIA CACHITA</v>
          </cell>
          <cell r="K284" t="str">
            <v>999133534</v>
          </cell>
          <cell r="L284" t="str">
            <v>999133534</v>
          </cell>
          <cell r="M284" t="str">
            <v>QUITO</v>
          </cell>
          <cell r="N284" t="str">
            <v xml:space="preserve">PICHINCHA </v>
          </cell>
          <cell r="O284" t="str">
            <v>PUEMBO</v>
          </cell>
        </row>
        <row r="285">
          <cell r="A285" t="str">
            <v>20003032728775</v>
          </cell>
          <cell r="B285">
            <v>485464</v>
          </cell>
          <cell r="C285" t="str">
            <v>20003032728775</v>
          </cell>
          <cell r="D285">
            <v>44917.715462962966</v>
          </cell>
          <cell r="E285" t="str">
            <v>CONECEL</v>
          </cell>
          <cell r="F285" t="str">
            <v>DESPACHO</v>
          </cell>
          <cell r="G285" t="str">
            <v>NORMAL</v>
          </cell>
          <cell r="H285" t="str">
            <v xml:space="preserve">PAMELA ALEJANDRA LOPEZ TACURI / </v>
          </cell>
          <cell r="I285" t="str">
            <v>107377145</v>
          </cell>
          <cell r="J285" t="str">
            <v>CLL 13 DE ABRIL Y CLL LOS MAYAS CS 2P CLR AMARILLO REJAS VERDE REF: A 1CDR CENTRO DE SALUD TOTORACOCHA, CUENCA</v>
          </cell>
          <cell r="K285" t="str">
            <v xml:space="preserve">987181723 /  </v>
          </cell>
          <cell r="L285" t="str">
            <v/>
          </cell>
          <cell r="M285" t="str">
            <v>CUENCA</v>
          </cell>
          <cell r="N285" t="str">
            <v>AZUAY</v>
          </cell>
          <cell r="O285" t="str">
            <v>CUENCA</v>
          </cell>
        </row>
        <row r="286">
          <cell r="A286" t="str">
            <v>20003032292053</v>
          </cell>
          <cell r="B286">
            <v>485465</v>
          </cell>
          <cell r="C286" t="str">
            <v>20003032292053</v>
          </cell>
          <cell r="D286">
            <v>44917.715462962966</v>
          </cell>
          <cell r="E286" t="str">
            <v>CONECEL</v>
          </cell>
          <cell r="F286" t="str">
            <v>DESPACHO</v>
          </cell>
          <cell r="G286" t="str">
            <v>NORMAL</v>
          </cell>
          <cell r="H286" t="str">
            <v xml:space="preserve">JACINTO DAVID RAMIREZ MOREIRA / </v>
          </cell>
          <cell r="I286" t="str">
            <v>1308663713</v>
          </cell>
          <cell r="J286" t="str">
            <v>CALLE 309 Y AV 205 CASA COLOR AMARRILLA Y VINO PORTON CAFE 1 PISO REFERENCIA A 3 CASAS DE UNA IGLESIA, MANTA</v>
          </cell>
          <cell r="K286" t="str">
            <v>980303608 /  980303608</v>
          </cell>
          <cell r="L286" t="str">
            <v/>
          </cell>
          <cell r="M286" t="str">
            <v>MANTA</v>
          </cell>
          <cell r="N286" t="str">
            <v>MANABI</v>
          </cell>
          <cell r="O286" t="str">
            <v>MANTA</v>
          </cell>
        </row>
        <row r="287">
          <cell r="A287" t="str">
            <v>20003033158339</v>
          </cell>
          <cell r="B287">
            <v>485466</v>
          </cell>
          <cell r="C287" t="str">
            <v>20003033158339</v>
          </cell>
          <cell r="D287">
            <v>44917.715462962966</v>
          </cell>
          <cell r="E287" t="str">
            <v>CONECEL</v>
          </cell>
          <cell r="F287" t="str">
            <v>DESPACHO</v>
          </cell>
          <cell r="G287" t="str">
            <v>NORMAL</v>
          </cell>
          <cell r="H287" t="str">
            <v xml:space="preserve">LUIS FERNANDO CHAVEZ MORALES / </v>
          </cell>
          <cell r="I287" t="str">
            <v>1312910720</v>
          </cell>
          <cell r="J287" t="str">
            <v>CDELA LAS ORQUIDEAS SECTOR EL LLANO CALLE RUTAS ECUATORIANAS ENTRE ELIAS GARCIA Y LAS PALMAS CASA 1 PISO BLANCA VILLA 10 ATRAS DE CANCHAS DEL LLANO, PORTOVIEJO</v>
          </cell>
          <cell r="K287" t="str">
            <v>939069062 /  994858776</v>
          </cell>
          <cell r="M287" t="str">
            <v>PORTOVIEJO</v>
          </cell>
          <cell r="N287" t="str">
            <v>MANABI</v>
          </cell>
          <cell r="O287" t="str">
            <v>PORTOVIEJO</v>
          </cell>
        </row>
        <row r="288">
          <cell r="A288" t="str">
            <v>20003033208965</v>
          </cell>
          <cell r="B288">
            <v>485467</v>
          </cell>
          <cell r="C288" t="str">
            <v>20003033208965</v>
          </cell>
          <cell r="D288">
            <v>44917.715462962966</v>
          </cell>
          <cell r="E288" t="str">
            <v>CONECEL</v>
          </cell>
          <cell r="F288" t="str">
            <v>DESPACHO</v>
          </cell>
          <cell r="G288" t="str">
            <v>NORMAL</v>
          </cell>
          <cell r="H288" t="str">
            <v xml:space="preserve">LEO JOEL MOYOTA MARTINEZ / </v>
          </cell>
          <cell r="I288" t="str">
            <v>950607457</v>
          </cell>
          <cell r="J288" t="str">
            <v>CDLA SAN JOSE CLL PRESINDENTE AURELIO MOSQUERA ENTRE AV JAIME ROLDOS AGUILERA Y JERONIMO CARRION CS 2P CON PAPELRIA DAYO Y NICO, MILAGRO</v>
          </cell>
          <cell r="K288" t="str">
            <v>996762565 /  990346426</v>
          </cell>
          <cell r="M288" t="str">
            <v>MILAGRO</v>
          </cell>
          <cell r="N288" t="str">
            <v>GUAYAS</v>
          </cell>
          <cell r="O288" t="str">
            <v>MILAGRO</v>
          </cell>
        </row>
        <row r="289">
          <cell r="A289" t="str">
            <v>20003032323855</v>
          </cell>
          <cell r="B289">
            <v>485468</v>
          </cell>
          <cell r="C289" t="str">
            <v>20003032323855</v>
          </cell>
          <cell r="D289">
            <v>44917.715462962966</v>
          </cell>
          <cell r="E289" t="str">
            <v>CONECEL</v>
          </cell>
          <cell r="F289" t="str">
            <v>DESPACHO</v>
          </cell>
          <cell r="G289" t="str">
            <v>NORMAL</v>
          </cell>
          <cell r="H289" t="str">
            <v xml:space="preserve">ANDREA ELIZABETH PAEZ ESPINOSA / </v>
          </cell>
          <cell r="I289" t="str">
            <v>1714229448</v>
          </cell>
          <cell r="J289" t="str">
            <v>CALLE VICENTE FLOR CEDENO 414 Y LEONIDAS PROANO EN EL SECTOR TANDA A UNA CUADRA DE LOS ALAMOS, QUITO</v>
          </cell>
          <cell r="K289" t="str">
            <v xml:space="preserve">984201825 /  </v>
          </cell>
          <cell r="M289" t="str">
            <v>QUITO</v>
          </cell>
          <cell r="N289" t="str">
            <v>PICHINCHA</v>
          </cell>
          <cell r="O289" t="str">
            <v>QUITO</v>
          </cell>
        </row>
        <row r="290">
          <cell r="A290" t="str">
            <v>20003034050431</v>
          </cell>
          <cell r="B290">
            <v>485469</v>
          </cell>
          <cell r="C290" t="str">
            <v>20003034050431</v>
          </cell>
          <cell r="D290">
            <v>44917.715462962966</v>
          </cell>
          <cell r="E290" t="str">
            <v>CONECEL</v>
          </cell>
          <cell r="F290" t="str">
            <v>DESPACHO</v>
          </cell>
          <cell r="G290" t="str">
            <v>NORMAL</v>
          </cell>
          <cell r="H290" t="str">
            <v xml:space="preserve">ANGEL CERAFIN ILBAY CAGUANA / </v>
          </cell>
          <cell r="I290" t="str">
            <v>601056831</v>
          </cell>
          <cell r="J290" t="str">
            <v>AV AUTOPISTA GENERAL RUMINAHUI EN EL RESTAURANTE EL BAMBOO JUNTO A LA PIZZERIA JANY, QUITO</v>
          </cell>
          <cell r="K290" t="str">
            <v xml:space="preserve">961556969 /  </v>
          </cell>
          <cell r="L290" t="str">
            <v/>
          </cell>
          <cell r="M290" t="str">
            <v>QUITO</v>
          </cell>
          <cell r="N290" t="str">
            <v>PICHINCHA</v>
          </cell>
          <cell r="O290" t="str">
            <v>QUITO</v>
          </cell>
        </row>
        <row r="291">
          <cell r="A291" t="str">
            <v>20003018928347_1</v>
          </cell>
          <cell r="B291">
            <v>485470</v>
          </cell>
          <cell r="C291" t="str">
            <v>20003018928347_1</v>
          </cell>
          <cell r="D291">
            <v>44917.715462962966</v>
          </cell>
          <cell r="E291" t="str">
            <v>CONECEL</v>
          </cell>
          <cell r="F291" t="str">
            <v>DESPACHO</v>
          </cell>
          <cell r="G291" t="str">
            <v>NORMAL</v>
          </cell>
          <cell r="H291" t="str">
            <v>CARLOS ALBERTO AGUAIZA SALDANA / ROBINS ALMENDARIZ CARMEN DEL ROCIO</v>
          </cell>
          <cell r="I291" t="str">
            <v>940881881</v>
          </cell>
          <cell r="J291" t="str">
            <v>CALLE ALFREDO ADUM Y CARLOS AMRA DETRAS DEL CENTRO COMERCIAL RIOCENTRO EL DORADO A UNA CUADRA DE LA UNIDAD EDUCATIVA JACARANDA, DAULE</v>
          </cell>
          <cell r="K291" t="str">
            <v xml:space="preserve">992373599 /  </v>
          </cell>
          <cell r="M291" t="str">
            <v>DAULE</v>
          </cell>
          <cell r="N291" t="str">
            <v>GUAYAS</v>
          </cell>
          <cell r="O291" t="str">
            <v>DAULE</v>
          </cell>
        </row>
        <row r="292">
          <cell r="A292" t="str">
            <v>20003033236922</v>
          </cell>
          <cell r="B292">
            <v>485471</v>
          </cell>
          <cell r="C292" t="str">
            <v>20003033236922</v>
          </cell>
          <cell r="D292">
            <v>44917.715462962966</v>
          </cell>
          <cell r="E292" t="str">
            <v>CONECEL</v>
          </cell>
          <cell r="F292" t="str">
            <v>DESPACHO</v>
          </cell>
          <cell r="G292" t="str">
            <v>NORMAL</v>
          </cell>
          <cell r="H292" t="str">
            <v xml:space="preserve">DIEGO JAVIER VIVEROS GALLEGOS / </v>
          </cell>
          <cell r="I292" t="str">
            <v>1750796052</v>
          </cell>
          <cell r="J292" t="str">
            <v>CALLE A Y CALLE LOS ARAYANES EL CLUB ARAYANES GARITA 2 A UNA CUADRA DEL REDONDEL DE LOS ARAYANES, QUITO</v>
          </cell>
          <cell r="K292" t="str">
            <v>958639714 /  994556330</v>
          </cell>
          <cell r="M292" t="str">
            <v>QUITO</v>
          </cell>
          <cell r="N292" t="str">
            <v>PICHINCHA</v>
          </cell>
          <cell r="O292" t="str">
            <v>QUITO</v>
          </cell>
        </row>
        <row r="293">
          <cell r="A293" t="str">
            <v>20003033149968</v>
          </cell>
          <cell r="B293">
            <v>485472</v>
          </cell>
          <cell r="C293" t="str">
            <v>20003033149968</v>
          </cell>
          <cell r="D293">
            <v>44917.715462962966</v>
          </cell>
          <cell r="E293" t="str">
            <v>CONECEL</v>
          </cell>
          <cell r="F293" t="str">
            <v>DESPACHO</v>
          </cell>
          <cell r="G293" t="str">
            <v>NORMAL</v>
          </cell>
          <cell r="H293" t="str">
            <v xml:space="preserve">RICARDO WLADIMIR YAGUANA VELA / </v>
          </cell>
          <cell r="I293" t="str">
            <v>1724157209</v>
          </cell>
          <cell r="J293" t="str">
            <v>SCTOR BELLA AURORA CALLE PICHINCHA N2-215 Y TUNGURAHUA A 2CDR LOS TANQUES CASA DE 3PISOS BLANCO Y ROJO, QUITO</v>
          </cell>
          <cell r="K293" t="str">
            <v>998458345 /  999711863</v>
          </cell>
          <cell r="M293" t="str">
            <v>QUITO</v>
          </cell>
          <cell r="N293" t="str">
            <v>PICHINCHA</v>
          </cell>
          <cell r="O293" t="str">
            <v>QUITO</v>
          </cell>
        </row>
        <row r="294">
          <cell r="A294" t="str">
            <v>20003034083018</v>
          </cell>
          <cell r="B294">
            <v>485473</v>
          </cell>
          <cell r="C294" t="str">
            <v>20003034083018</v>
          </cell>
          <cell r="D294">
            <v>44917.715462962966</v>
          </cell>
          <cell r="E294" t="str">
            <v>CONECEL</v>
          </cell>
          <cell r="F294" t="str">
            <v>DESPACHO</v>
          </cell>
          <cell r="G294" t="str">
            <v>NORMAL</v>
          </cell>
          <cell r="H294" t="str">
            <v xml:space="preserve">GUSTAVO PATRICIO ARMAS SOTOMAYOR / </v>
          </cell>
          <cell r="I294" t="str">
            <v>1706549191</v>
          </cell>
          <cell r="J294" t="str">
            <v>MADRID E12 - 112 Y ANDALUCIA/TRBJ:EL MINISTERIO DE AMBIENTE Y NIMISTERIO DEL AGUA FRENTE A LA UNIVERSIDAD SALESIANA, QUITO</v>
          </cell>
          <cell r="K294" t="str">
            <v>984667211 /  209846672</v>
          </cell>
          <cell r="M294" t="str">
            <v>QUITO</v>
          </cell>
          <cell r="N294" t="str">
            <v>PICHINCHA</v>
          </cell>
          <cell r="O294" t="str">
            <v>QUITO</v>
          </cell>
        </row>
        <row r="295">
          <cell r="A295" t="str">
            <v>20003033240770</v>
          </cell>
          <cell r="B295">
            <v>485474</v>
          </cell>
          <cell r="C295" t="str">
            <v>20003033240770</v>
          </cell>
          <cell r="D295">
            <v>44917.715462962966</v>
          </cell>
          <cell r="E295" t="str">
            <v>CONECEL</v>
          </cell>
          <cell r="F295" t="str">
            <v>DESPACHO</v>
          </cell>
          <cell r="G295" t="str">
            <v>NORMAL</v>
          </cell>
          <cell r="H295" t="str">
            <v xml:space="preserve">BETHY PATRICIA MORENO RODRIGUEZ / </v>
          </cell>
          <cell r="I295" t="str">
            <v>1720039831</v>
          </cell>
          <cell r="J295" t="str">
            <v>SAN JOSE DE MONJAS/FRANCISCO MATS Y LA ESCALINATA NICOLASA JURADO A 1/2 CUDRA HAY UN JESUS CS 1 PISO COLOR LADRILLO NTGCVILV, QUITO</v>
          </cell>
          <cell r="K295" t="str">
            <v xml:space="preserve">984925173 /  </v>
          </cell>
          <cell r="L295" t="str">
            <v/>
          </cell>
          <cell r="M295" t="str">
            <v>QUITO</v>
          </cell>
          <cell r="N295" t="str">
            <v>PICHINCHA</v>
          </cell>
          <cell r="O295" t="str">
            <v>QUITO</v>
          </cell>
        </row>
        <row r="296">
          <cell r="A296" t="str">
            <v>20003034086037</v>
          </cell>
          <cell r="B296">
            <v>485475</v>
          </cell>
          <cell r="C296" t="str">
            <v>20003034086037</v>
          </cell>
          <cell r="D296">
            <v>44917.715462962966</v>
          </cell>
          <cell r="E296" t="str">
            <v>CONECEL</v>
          </cell>
          <cell r="F296" t="str">
            <v>DESPACHO</v>
          </cell>
          <cell r="G296" t="str">
            <v>NORMAL</v>
          </cell>
          <cell r="H296" t="str">
            <v xml:space="preserve">FELIX ALEXANDER PALACIOS CARRILLO / </v>
          </cell>
          <cell r="I296" t="str">
            <v>602308835</v>
          </cell>
          <cell r="J296" t="str">
            <v>CLL ESPANA 2024 ENTRE GUAYAQUIL Y OLMEDO CASA 2 PISO OFICINA EN EL CENTRO DE LA CIUDA, RIOBAMBA</v>
          </cell>
          <cell r="K296" t="str">
            <v xml:space="preserve">978686581 /  </v>
          </cell>
          <cell r="M296" t="str">
            <v>RIOBAMBA</v>
          </cell>
          <cell r="N296" t="str">
            <v>CHIMBORAZO</v>
          </cell>
          <cell r="O296" t="str">
            <v>RIOBAMBA</v>
          </cell>
        </row>
        <row r="297">
          <cell r="A297" t="str">
            <v>20003034069543</v>
          </cell>
          <cell r="B297">
            <v>485476</v>
          </cell>
          <cell r="C297" t="str">
            <v>20003034069543</v>
          </cell>
          <cell r="D297">
            <v>44917.715462962966</v>
          </cell>
          <cell r="E297" t="str">
            <v>CONECEL</v>
          </cell>
          <cell r="F297" t="str">
            <v>DESPACHO</v>
          </cell>
          <cell r="G297" t="str">
            <v>NORMAL</v>
          </cell>
          <cell r="H297" t="str">
            <v xml:space="preserve">KLEBER ENRIQUE CERCADO ALANA / </v>
          </cell>
          <cell r="I297" t="str">
            <v>951072164</v>
          </cell>
          <cell r="J297" t="str">
            <v>CALLE LIZARDO GARCIA 12-22 Y MEDARDO ANGEL SILVA CASA DE UN PISO COLOR MELON FRENTE AL TALLER Y RESPUESTOS AUTO UNION, GUAYAQUIL</v>
          </cell>
          <cell r="K297" t="str">
            <v xml:space="preserve">968458122 /  </v>
          </cell>
          <cell r="M297" t="str">
            <v>GUAYAQUIL</v>
          </cell>
          <cell r="N297" t="str">
            <v>GUAYAS</v>
          </cell>
          <cell r="O297" t="str">
            <v>GUAYAQUIL</v>
          </cell>
        </row>
        <row r="298">
          <cell r="A298" t="str">
            <v>18020354</v>
          </cell>
          <cell r="B298">
            <v>485477</v>
          </cell>
          <cell r="C298" t="str">
            <v>18020354</v>
          </cell>
          <cell r="D298">
            <v>44917.715462962966</v>
          </cell>
          <cell r="E298" t="str">
            <v>CONECEL</v>
          </cell>
          <cell r="F298" t="str">
            <v>DESPACHO</v>
          </cell>
          <cell r="G298" t="str">
            <v>NORMAL</v>
          </cell>
          <cell r="H298" t="str">
            <v xml:space="preserve">ANGEL VINICIO NARVAEZ JIMA / </v>
          </cell>
          <cell r="I298" t="str">
            <v>1102778840</v>
          </cell>
          <cell r="J298" t="str">
            <v>AV JOSE RODRIGUEZ BONIN EN LA URBANIZACION RENACER MZ 134 VLL 16 CASA DE DOS PISOS FRENTE A LA COOP NACIONAL DE POLICIAS INGRESANDO AL CENTRO SAN EDUARDO, GUAYAQUIL</v>
          </cell>
          <cell r="K298" t="str">
            <v xml:space="preserve">969318645 /  </v>
          </cell>
          <cell r="M298" t="str">
            <v>GUAYAQUIL</v>
          </cell>
          <cell r="N298" t="str">
            <v>GUAYAS</v>
          </cell>
          <cell r="O298" t="str">
            <v>GUAYAQUIL</v>
          </cell>
        </row>
        <row r="299">
          <cell r="A299" t="str">
            <v>20003034052580</v>
          </cell>
          <cell r="B299">
            <v>485478</v>
          </cell>
          <cell r="C299" t="str">
            <v>20003034052580</v>
          </cell>
          <cell r="D299">
            <v>44917.715462962966</v>
          </cell>
          <cell r="E299" t="str">
            <v>CONECEL</v>
          </cell>
          <cell r="F299" t="str">
            <v>DESPACHO</v>
          </cell>
          <cell r="G299" t="str">
            <v>NORMAL</v>
          </cell>
          <cell r="H299" t="str">
            <v xml:space="preserve">JOSE ROLADO ALBAN REASCOS / </v>
          </cell>
          <cell r="I299" t="str">
            <v>1003097332</v>
          </cell>
          <cell r="J299" t="str">
            <v>CALLE ALFONSO LAMINA Y SAN FRANCISCO DE PINSHA EN EL CONJUNTO VIA ALCANTARAS CASA 12-55 DE COLOR BLANCO CON NEGRO A DOS CUADRAS DEL COLEGIO SPELMAN, QUITO</v>
          </cell>
          <cell r="K299" t="str">
            <v xml:space="preserve">987991811 /  </v>
          </cell>
          <cell r="L299" t="str">
            <v/>
          </cell>
          <cell r="M299" t="str">
            <v>QUITO</v>
          </cell>
          <cell r="N299" t="str">
            <v>PICHINCHA</v>
          </cell>
          <cell r="O299" t="str">
            <v>QUITO</v>
          </cell>
        </row>
        <row r="300">
          <cell r="A300" t="str">
            <v>20003032725333</v>
          </cell>
          <cell r="B300">
            <v>485479</v>
          </cell>
          <cell r="C300" t="str">
            <v>20003032725333</v>
          </cell>
          <cell r="D300">
            <v>44917.715462962966</v>
          </cell>
          <cell r="E300" t="str">
            <v>CONECEL</v>
          </cell>
          <cell r="F300" t="str">
            <v>DESPACHO</v>
          </cell>
          <cell r="G300" t="str">
            <v>NORMAL</v>
          </cell>
          <cell r="H300" t="str">
            <v xml:space="preserve">MODESTO MARCIAL BOZA MATAMOROS / </v>
          </cell>
          <cell r="I300" t="str">
            <v>1203012446</v>
          </cell>
          <cell r="J300" t="str">
            <v>CONJUNTO HABITACIONAL PORTAL VILLA VEGA CALLE JUAN MATHEUS Y OSWALDO GUAYASAMIN A UNA CUADRA DE LA UNIDAD JUDICIAL, QUITO</v>
          </cell>
          <cell r="K300" t="str">
            <v xml:space="preserve">963762426 /  </v>
          </cell>
          <cell r="L300" t="str">
            <v/>
          </cell>
          <cell r="M300" t="str">
            <v>QUITO</v>
          </cell>
          <cell r="N300" t="str">
            <v>PICHINCHA</v>
          </cell>
          <cell r="O300" t="str">
            <v>QUITO</v>
          </cell>
        </row>
        <row r="301">
          <cell r="A301" t="str">
            <v>20003033174911</v>
          </cell>
          <cell r="B301">
            <v>485480</v>
          </cell>
          <cell r="C301" t="str">
            <v>20003033174911</v>
          </cell>
          <cell r="D301">
            <v>44917.715462962966</v>
          </cell>
          <cell r="E301" t="str">
            <v>CONECEL</v>
          </cell>
          <cell r="F301" t="str">
            <v>DESPACHO</v>
          </cell>
          <cell r="G301" t="str">
            <v>NORMAL</v>
          </cell>
          <cell r="H301" t="str">
            <v xml:space="preserve">RICARDO OMAR CHOEZ CHOEZ / </v>
          </cell>
          <cell r="I301" t="str">
            <v>1308760030</v>
          </cell>
          <cell r="J301" t="str">
            <v>URBANIZACION JUNTOS POR TI CLLE DE LOS ZAPOTES Y VICTOR EMILIO ESTARSDA A 1 CDR DE LOS JARDINES DE MANABI, PORTOVIEJO</v>
          </cell>
          <cell r="K301" t="str">
            <v>984061034 /  979014137</v>
          </cell>
          <cell r="L301" t="str">
            <v/>
          </cell>
          <cell r="M301" t="str">
            <v>PORTOVIEJO</v>
          </cell>
          <cell r="N301" t="str">
            <v>MANABI</v>
          </cell>
          <cell r="O301" t="str">
            <v>PORTOVIEJO</v>
          </cell>
        </row>
        <row r="302">
          <cell r="A302" t="str">
            <v>20003033174954</v>
          </cell>
          <cell r="B302">
            <v>485481</v>
          </cell>
          <cell r="C302" t="str">
            <v>20003033174954</v>
          </cell>
          <cell r="D302">
            <v>44917.715462962966</v>
          </cell>
          <cell r="E302" t="str">
            <v>CONECEL</v>
          </cell>
          <cell r="F302" t="str">
            <v>DESPACHO</v>
          </cell>
          <cell r="G302" t="str">
            <v>NORMAL</v>
          </cell>
          <cell r="H302" t="str">
            <v xml:space="preserve">JUAN PABLO ROLDAN CEDENO / </v>
          </cell>
          <cell r="I302" t="str">
            <v>1250271663</v>
          </cell>
          <cell r="J302" t="str">
            <v>CALLE 24 Y CENTRAL EN LAS GRUAS MOVICARGA A DOS CUADRAS DEL ASADERO DE POLLO RAISA Y DEL CEMENTERIO DE QUEVEDO, QUEVEDO</v>
          </cell>
          <cell r="K302" t="str">
            <v xml:space="preserve">963284073 /  </v>
          </cell>
          <cell r="M302" t="str">
            <v>QUEVEDO</v>
          </cell>
          <cell r="N302" t="str">
            <v>LOS RIOS</v>
          </cell>
          <cell r="O302" t="str">
            <v>QUEVEDO</v>
          </cell>
        </row>
        <row r="303">
          <cell r="A303" t="str">
            <v>20003033228281</v>
          </cell>
          <cell r="B303">
            <v>485449</v>
          </cell>
          <cell r="C303" t="str">
            <v>20003033228281</v>
          </cell>
          <cell r="D303">
            <v>44917.715451388889</v>
          </cell>
          <cell r="E303" t="str">
            <v>CONECEL</v>
          </cell>
          <cell r="F303" t="str">
            <v>DESPACHO</v>
          </cell>
          <cell r="G303" t="str">
            <v>NORMAL</v>
          </cell>
          <cell r="H303" t="str">
            <v xml:space="preserve">MARJORIE PAOLA DAVILA ORDONEZ / </v>
          </cell>
          <cell r="I303" t="str">
            <v>920295466</v>
          </cell>
          <cell r="J303" t="str">
            <v>PARQUE PUERTO LISA/TBJO GIMNASIO NINO/CALLE ISMAEL PEREZ CASTRO Y EL GUABO/FRENTE A BRUMAYNIC/PERSONAL TREINER DE 3 PISOS COLOR BLANCO, GUAYAQUIL</v>
          </cell>
          <cell r="K303" t="str">
            <v>983516385 /  978976828</v>
          </cell>
          <cell r="M303" t="str">
            <v>GUAYAQUIL</v>
          </cell>
          <cell r="N303" t="str">
            <v>GUAYAS</v>
          </cell>
          <cell r="O303" t="str">
            <v>GUAYAQUIL</v>
          </cell>
        </row>
        <row r="304">
          <cell r="A304" t="str">
            <v>20003033236388</v>
          </cell>
          <cell r="B304">
            <v>485450</v>
          </cell>
          <cell r="C304" t="str">
            <v>20003033236388</v>
          </cell>
          <cell r="D304">
            <v>44917.715451388889</v>
          </cell>
          <cell r="E304" t="str">
            <v>CONECEL</v>
          </cell>
          <cell r="F304" t="str">
            <v>DESPACHO</v>
          </cell>
          <cell r="G304" t="str">
            <v>NORMAL</v>
          </cell>
          <cell r="H304" t="str">
            <v xml:space="preserve">JONATHAN FABRICIO ZAMBRANO ALVARADO / </v>
          </cell>
          <cell r="I304" t="str">
            <v>2300404445</v>
          </cell>
          <cell r="J304" t="str">
            <v>URB.SANTA ROSA/CALLE PEDRO VICENTE MALDONADO Y AV.CHONE EN FABRIMUEBLES, SANTO DOMINGO</v>
          </cell>
          <cell r="K304" t="str">
            <v>980501662 /  988418571</v>
          </cell>
          <cell r="L304" t="str">
            <v/>
          </cell>
          <cell r="M304" t="str">
            <v>SANTO DOMINGO</v>
          </cell>
          <cell r="N304" t="str">
            <v>SANTO DOMINGO DE LOS TSACHILAS</v>
          </cell>
          <cell r="O304" t="str">
            <v>SANTO DOMINGO</v>
          </cell>
        </row>
        <row r="305">
          <cell r="A305" t="str">
            <v>20003024468667</v>
          </cell>
          <cell r="B305">
            <v>485451</v>
          </cell>
          <cell r="C305" t="str">
            <v>20003024468667</v>
          </cell>
          <cell r="D305">
            <v>44917.715451388889</v>
          </cell>
          <cell r="E305" t="str">
            <v>CONECEL</v>
          </cell>
          <cell r="F305" t="str">
            <v>DESPACHO</v>
          </cell>
          <cell r="G305" t="str">
            <v>NORMAL</v>
          </cell>
          <cell r="H305" t="str">
            <v xml:space="preserve">JULISA DAYANA BEJARANO CHAGUANCALL / </v>
          </cell>
          <cell r="I305" t="str">
            <v>604193722</v>
          </cell>
          <cell r="J305" t="str">
            <v>CALLE RIVERA ENTRE CHICLAYO Y AREQUIPA CASA COLOR NARANJA DE DOS PISOS DIAGONAL A ECONORED (BIG COLA), RIOBAMBA</v>
          </cell>
          <cell r="K305" t="str">
            <v xml:space="preserve">960446219 /  </v>
          </cell>
          <cell r="M305" t="str">
            <v>RIOBAMBA</v>
          </cell>
          <cell r="N305" t="str">
            <v>CHIMBORAZO</v>
          </cell>
          <cell r="O305" t="str">
            <v>RIOBAMBA</v>
          </cell>
        </row>
        <row r="306">
          <cell r="A306" t="str">
            <v>20003033160613</v>
          </cell>
          <cell r="B306">
            <v>485452</v>
          </cell>
          <cell r="C306" t="str">
            <v>20003033160613</v>
          </cell>
          <cell r="D306">
            <v>44917.715451388889</v>
          </cell>
          <cell r="E306" t="str">
            <v>CONECEL</v>
          </cell>
          <cell r="F306" t="str">
            <v>DESPACHO</v>
          </cell>
          <cell r="G306" t="str">
            <v>NORMAL</v>
          </cell>
          <cell r="H306" t="str">
            <v xml:space="preserve">MARJURY PATRICIA OCHOA INFANTE / </v>
          </cell>
          <cell r="I306" t="str">
            <v>704018076</v>
          </cell>
          <cell r="J306" t="str">
            <v>OLMEDO ENTRE JUAN MONTALVO Y PAEZ/DIAGONAL A LA CAJA DE SEGURO FRENTE A OROJOYERIA TECNICO ECUATORIANA/FARMACI8A CRUZ AZUL AREA DE TRABAJO DEJAR AHI, MACHALA</v>
          </cell>
          <cell r="K306" t="str">
            <v>963740167 /  978815309</v>
          </cell>
          <cell r="L306" t="str">
            <v/>
          </cell>
          <cell r="M306" t="str">
            <v>MACHALA</v>
          </cell>
          <cell r="N306" t="str">
            <v>EL ORO</v>
          </cell>
          <cell r="O306" t="str">
            <v>MACHALA</v>
          </cell>
        </row>
        <row r="307">
          <cell r="A307" t="str">
            <v>20003029327665</v>
          </cell>
          <cell r="B307">
            <v>485453</v>
          </cell>
          <cell r="C307" t="str">
            <v>20003029327665</v>
          </cell>
          <cell r="D307">
            <v>44917.715451388889</v>
          </cell>
          <cell r="E307" t="str">
            <v>CONECEL</v>
          </cell>
          <cell r="F307" t="str">
            <v>DESPACHO</v>
          </cell>
          <cell r="G307" t="str">
            <v>NORMAL</v>
          </cell>
          <cell r="H307" t="str">
            <v xml:space="preserve">JORGE ALEXIS MONTALUISA MENSIAS / </v>
          </cell>
          <cell r="I307" t="str">
            <v>1718006081</v>
          </cell>
          <cell r="J307" t="str">
            <v>CALLE ESMERALDAS Y VARGAS CASA 39 DE DOS PISOS COLOR GRIS, QUITO</v>
          </cell>
          <cell r="K307" t="str">
            <v>978655116 /  968378474</v>
          </cell>
          <cell r="L307" t="str">
            <v/>
          </cell>
          <cell r="M307" t="str">
            <v>QUITO</v>
          </cell>
          <cell r="N307" t="str">
            <v>PICHINCHA</v>
          </cell>
          <cell r="O307" t="str">
            <v>QUITO</v>
          </cell>
        </row>
        <row r="308">
          <cell r="A308" t="str">
            <v>20003033195610</v>
          </cell>
          <cell r="B308">
            <v>485454</v>
          </cell>
          <cell r="C308" t="str">
            <v>20003033195610</v>
          </cell>
          <cell r="D308">
            <v>44917.715451388889</v>
          </cell>
          <cell r="E308" t="str">
            <v>CONECEL</v>
          </cell>
          <cell r="F308" t="str">
            <v>DESPACHO</v>
          </cell>
          <cell r="G308" t="str">
            <v>NORMAL</v>
          </cell>
          <cell r="H308" t="str">
            <v>VICENTE FRANCISCO LASTRA CASTRO / NEREXY AGUSTINA PICO BRAVO</v>
          </cell>
          <cell r="I308" t="str">
            <v>904865243</v>
          </cell>
          <cell r="J308" t="str">
            <v>CDLA LOS ALAMOS AV JOSE LUIS TAMAYO Y GUAYACANES MZ 7 SL 10 CASA DE UN PISO COLOR BLANCO DETRAS DEL CENTRO DE ESPECIALIDADES DR GUSTAVO GALIO, GUAYAQUIL</v>
          </cell>
          <cell r="K308" t="str">
            <v xml:space="preserve">979009665 /  </v>
          </cell>
          <cell r="M308" t="str">
            <v>GUAYAQUIL</v>
          </cell>
          <cell r="N308" t="str">
            <v>GUAYAS</v>
          </cell>
          <cell r="O308" t="str">
            <v>GUAYAQUIL</v>
          </cell>
        </row>
        <row r="309">
          <cell r="A309" t="str">
            <v>20003033157471</v>
          </cell>
          <cell r="B309">
            <v>485455</v>
          </cell>
          <cell r="C309" t="str">
            <v>20003033157471</v>
          </cell>
          <cell r="D309">
            <v>44917.715451388889</v>
          </cell>
          <cell r="E309" t="str">
            <v>CONECEL</v>
          </cell>
          <cell r="F309" t="str">
            <v>DESPACHO</v>
          </cell>
          <cell r="G309" t="str">
            <v>NORMAL</v>
          </cell>
          <cell r="H309" t="str">
            <v xml:space="preserve">JANINA FRANCISCA VALENCIA ZAMBRANO / </v>
          </cell>
          <cell r="I309" t="str">
            <v>1311612137</v>
          </cell>
          <cell r="J309" t="str">
            <v>CALLE MARQUESA DE SOLANDA Y SANTIAGO APOSTOL CASA N5 COLOR CELESTE DE UN PISO FRENTE A NOVEDADES PAULINA, QUITO</v>
          </cell>
          <cell r="K309" t="str">
            <v xml:space="preserve">997034001 /  </v>
          </cell>
          <cell r="L309" t="str">
            <v/>
          </cell>
          <cell r="M309" t="str">
            <v>QUITO</v>
          </cell>
          <cell r="N309" t="str">
            <v>PICHINCHA</v>
          </cell>
          <cell r="O309" t="str">
            <v>QUITO</v>
          </cell>
        </row>
        <row r="310">
          <cell r="A310" t="str">
            <v>20003033199715</v>
          </cell>
          <cell r="B310">
            <v>485456</v>
          </cell>
          <cell r="C310" t="str">
            <v>20003033199715</v>
          </cell>
          <cell r="D310">
            <v>44917.715451388889</v>
          </cell>
          <cell r="E310" t="str">
            <v>CONECEL</v>
          </cell>
          <cell r="F310" t="str">
            <v>DESPACHO</v>
          </cell>
          <cell r="G310" t="str">
            <v>NORMAL</v>
          </cell>
          <cell r="H310" t="str">
            <v xml:space="preserve">LUIS ANTONIO BARAHONA BARAHONA / </v>
          </cell>
          <cell r="I310" t="str">
            <v>601041742</v>
          </cell>
          <cell r="J310" t="str">
            <v>AV PRIMERA CONSTITUYENTE ENTRE ALMAGRO N23-26 FRENTE A UNA LAVADORA DE AUTOS EXPRESS JUNTO A LA MECANICA DE TORNO, RIOBAMBA</v>
          </cell>
          <cell r="K310" t="str">
            <v xml:space="preserve">984152221 /  </v>
          </cell>
          <cell r="L310" t="str">
            <v/>
          </cell>
          <cell r="M310" t="str">
            <v>RIOBAMBA</v>
          </cell>
          <cell r="N310" t="str">
            <v>CHIMBORAZO</v>
          </cell>
          <cell r="O310" t="str">
            <v>RIOBAMBA</v>
          </cell>
        </row>
        <row r="311">
          <cell r="A311" t="str">
            <v>20003033232599</v>
          </cell>
          <cell r="B311">
            <v>485457</v>
          </cell>
          <cell r="C311" t="str">
            <v>20003033232599</v>
          </cell>
          <cell r="D311">
            <v>44917.715451388889</v>
          </cell>
          <cell r="E311" t="str">
            <v>CONECEL</v>
          </cell>
          <cell r="F311" t="str">
            <v>DESPACHO</v>
          </cell>
          <cell r="G311" t="str">
            <v>NORMAL</v>
          </cell>
          <cell r="H311" t="str">
            <v xml:space="preserve">CRISTHIAN ALBERTO COBA PROANO / </v>
          </cell>
          <cell r="I311" t="str">
            <v>802176446</v>
          </cell>
          <cell r="J311" t="str">
            <v>BARRIO CODESA CALLE K Y CALLE 5 CASA DE 3 PISOS COLOR AMARILLO A UNA CUADRA DE LA TIENDA DON WACHO FRENTE AL RESTAURANTE BUEN SABOR, ESMERALDAS</v>
          </cell>
          <cell r="K311" t="str">
            <v>939822944 /  979091013</v>
          </cell>
          <cell r="M311" t="str">
            <v>ESMERALDAS</v>
          </cell>
          <cell r="N311" t="str">
            <v>ESMERALDAS</v>
          </cell>
          <cell r="O311" t="str">
            <v>ESMERALDAS</v>
          </cell>
        </row>
        <row r="312">
          <cell r="A312" t="str">
            <v>20003022098860_1</v>
          </cell>
          <cell r="B312">
            <v>485458</v>
          </cell>
          <cell r="C312" t="str">
            <v>20003022098860_1</v>
          </cell>
          <cell r="D312">
            <v>44917.715451388889</v>
          </cell>
          <cell r="E312" t="str">
            <v>CONECEL</v>
          </cell>
          <cell r="F312" t="str">
            <v>DESPACHO</v>
          </cell>
          <cell r="G312" t="str">
            <v>NORMAL</v>
          </cell>
          <cell r="H312" t="str">
            <v xml:space="preserve">JOSE ALEXANDER SOLORZANO VERA / </v>
          </cell>
          <cell r="I312" t="str">
            <v>804228575</v>
          </cell>
          <cell r="J312" t="str">
            <v>EDIFICIO ELEUSIS PISO 1 TRABAJA EN LA GARITA CALLE WHYMPER #276-188 Y ORELLANA FRENTE BAR KATARI, QUITO</v>
          </cell>
          <cell r="K312" t="str">
            <v xml:space="preserve">969827475 /  </v>
          </cell>
          <cell r="L312" t="str">
            <v/>
          </cell>
          <cell r="M312" t="str">
            <v>QUITO</v>
          </cell>
          <cell r="N312" t="str">
            <v>PICHINCHA</v>
          </cell>
          <cell r="O312" t="str">
            <v>QUITO</v>
          </cell>
        </row>
        <row r="313">
          <cell r="A313" t="str">
            <v>20003033160890</v>
          </cell>
          <cell r="B313">
            <v>485459</v>
          </cell>
          <cell r="C313" t="str">
            <v>20003033160890</v>
          </cell>
          <cell r="D313">
            <v>44917.715451388889</v>
          </cell>
          <cell r="E313" t="str">
            <v>CONECEL</v>
          </cell>
          <cell r="F313" t="str">
            <v>DESPACHO</v>
          </cell>
          <cell r="G313" t="str">
            <v>NORMAL</v>
          </cell>
          <cell r="H313" t="str">
            <v xml:space="preserve">ROMMEL DISMENDY AJUNANCH TIMIAS / </v>
          </cell>
          <cell r="I313" t="str">
            <v>1600781155</v>
          </cell>
          <cell r="J313" t="str">
            <v>SECTOR CRISTOREY/TRABAJO/AV CARLOS TOSI SIRI/ EN LACTEOS SAN ANTONIO C.A., CUENCA</v>
          </cell>
          <cell r="K313" t="str">
            <v xml:space="preserve">959572669 /  </v>
          </cell>
          <cell r="M313" t="str">
            <v>CUENCA</v>
          </cell>
          <cell r="N313" t="str">
            <v>AZUAY</v>
          </cell>
          <cell r="O313" t="str">
            <v>CUENCA</v>
          </cell>
        </row>
        <row r="314">
          <cell r="A314" t="str">
            <v>20003033195534</v>
          </cell>
          <cell r="B314">
            <v>485460</v>
          </cell>
          <cell r="C314" t="str">
            <v>20003033195534</v>
          </cell>
          <cell r="D314">
            <v>44917.715451388889</v>
          </cell>
          <cell r="E314" t="str">
            <v>CONECEL</v>
          </cell>
          <cell r="F314" t="str">
            <v>DESPACHO</v>
          </cell>
          <cell r="G314" t="str">
            <v>NORMAL</v>
          </cell>
          <cell r="H314" t="str">
            <v xml:space="preserve">TATIANA LISBETH ALVAREZ SANCHEZ / </v>
          </cell>
          <cell r="I314" t="str">
            <v>604907816</v>
          </cell>
          <cell r="J314" t="str">
            <v>AV VILLAROEL Y AV FRANCIA JUNTO A LA RADIO BUENAS NUEVAS EN EL MINIMARKET MASHI, RIOBAMBA</v>
          </cell>
          <cell r="K314" t="str">
            <v xml:space="preserve">983848808 /  </v>
          </cell>
          <cell r="L314" t="str">
            <v/>
          </cell>
          <cell r="M314" t="str">
            <v>RIOBAMBA</v>
          </cell>
          <cell r="N314" t="str">
            <v>CHIMBORAZO</v>
          </cell>
          <cell r="O314" t="str">
            <v>RIOBAMBA</v>
          </cell>
        </row>
        <row r="315">
          <cell r="A315" t="str">
            <v>20003032307595</v>
          </cell>
          <cell r="B315">
            <v>485461</v>
          </cell>
          <cell r="C315" t="str">
            <v>20003032307595</v>
          </cell>
          <cell r="D315">
            <v>44917.715451388889</v>
          </cell>
          <cell r="E315" t="str">
            <v>CONECEL</v>
          </cell>
          <cell r="F315" t="str">
            <v>DESPACHO</v>
          </cell>
          <cell r="G315" t="str">
            <v>NORMAL</v>
          </cell>
          <cell r="H315" t="str">
            <v xml:space="preserve">DARIO VLADIMIR SALAZAR JARA / </v>
          </cell>
          <cell r="I315" t="str">
            <v>1805139811</v>
          </cell>
          <cell r="J315" t="str">
            <v>CALLE ENCARNACION ENTRE CARTAGO Y BARRANQUILLA CASA BLANCA DE UN PISO JUNTO A LA ESCUELA FISCAL ESPANA, AMBATO</v>
          </cell>
          <cell r="K315" t="str">
            <v>969030769 /  984082810</v>
          </cell>
          <cell r="L315" t="str">
            <v/>
          </cell>
          <cell r="M315" t="str">
            <v>AMBATO</v>
          </cell>
          <cell r="N315" t="str">
            <v>TUNGURAHUA</v>
          </cell>
          <cell r="O315" t="str">
            <v>AMBATO</v>
          </cell>
        </row>
        <row r="316">
          <cell r="A316" t="str">
            <v>20003034059022</v>
          </cell>
          <cell r="B316">
            <v>485462</v>
          </cell>
          <cell r="C316" t="str">
            <v>20003034059022</v>
          </cell>
          <cell r="D316">
            <v>44917.715451388889</v>
          </cell>
          <cell r="E316" t="str">
            <v>CONECEL</v>
          </cell>
          <cell r="F316" t="str">
            <v>DESPACHO</v>
          </cell>
          <cell r="G316" t="str">
            <v>NORMAL</v>
          </cell>
          <cell r="H316" t="str">
            <v xml:space="preserve">ROSA MARIA ALCIVAR MACIAS / </v>
          </cell>
          <cell r="I316" t="str">
            <v>1307604510</v>
          </cell>
          <cell r="J316" t="str">
            <v>BARRIO LA PAZ CALLE 304 Y AV 203 DETRAS DE LA ESCUELA UMINA CASA DE DOS PISOS, MANTA</v>
          </cell>
          <cell r="K316" t="str">
            <v xml:space="preserve">980014025 /  </v>
          </cell>
          <cell r="L316" t="str">
            <v/>
          </cell>
          <cell r="M316" t="str">
            <v>MANTA</v>
          </cell>
          <cell r="N316" t="str">
            <v>MANABI</v>
          </cell>
          <cell r="O316" t="str">
            <v>MANTA</v>
          </cell>
        </row>
        <row r="317">
          <cell r="A317" t="str">
            <v>20003033174452</v>
          </cell>
          <cell r="B317">
            <v>485463</v>
          </cell>
          <cell r="C317" t="str">
            <v>20003033174452</v>
          </cell>
          <cell r="D317">
            <v>44917.715451388889</v>
          </cell>
          <cell r="E317" t="str">
            <v>CONECEL</v>
          </cell>
          <cell r="F317" t="str">
            <v>DESPACHO</v>
          </cell>
          <cell r="G317" t="str">
            <v>NORMAL</v>
          </cell>
          <cell r="H317" t="str">
            <v xml:space="preserve">JAIRO TREJOS TREJOS / </v>
          </cell>
          <cell r="I317" t="str">
            <v>AX036769 PASAPORTE</v>
          </cell>
          <cell r="J317" t="str">
            <v>URBANIZACION SOLIMAR N27 VIA PUNTA CARNERO Y AV 37 A UNA CUADRA DE LA IGLESIA VEN JESUS CASA DE UN PISO COLOR ROSADO, LA LIBERTAD</v>
          </cell>
          <cell r="K317" t="str">
            <v xml:space="preserve">963747717 </v>
          </cell>
          <cell r="M317" t="str">
            <v>LA LIBERTAD</v>
          </cell>
          <cell r="N317" t="str">
            <v>SANTA ELENA</v>
          </cell>
          <cell r="O317" t="str">
            <v>LA LIBERTAD</v>
          </cell>
        </row>
        <row r="318">
          <cell r="A318" t="str">
            <v>20003032748794</v>
          </cell>
          <cell r="B318">
            <v>485115</v>
          </cell>
          <cell r="C318" t="str">
            <v>20003032748794</v>
          </cell>
          <cell r="D318">
            <v>44917.547627314816</v>
          </cell>
          <cell r="E318" t="str">
            <v>CONECEL</v>
          </cell>
          <cell r="F318" t="str">
            <v>DESPACHO</v>
          </cell>
          <cell r="G318" t="str">
            <v>NORMAL</v>
          </cell>
          <cell r="H318" t="str">
            <v>TIPANTUNA PACHACAMA NELSON ORLANDO</v>
          </cell>
          <cell r="I318" t="str">
            <v>1712456233</v>
          </cell>
          <cell r="J318" t="str">
            <v>FLEXNET PROV PICHINCHA QUITO PQ/TUMBACO SECTOR LA MORITA CALLE ANTONIO CAICEDO N3-224 CRUCE CON CALLE JOSE VINUEZA EMP GEOSUELOS CIA LTDA CARGO BODEGUERO REF A MEDIA CUADRA DE LA PISCINA DE ALICIA</v>
          </cell>
          <cell r="K318" t="str">
            <v>993391942</v>
          </cell>
          <cell r="M318" t="str">
            <v>QUITO</v>
          </cell>
          <cell r="N318" t="str">
            <v>PICHINCHA</v>
          </cell>
          <cell r="O318" t="str">
            <v>QUITO</v>
          </cell>
        </row>
        <row r="319">
          <cell r="A319" t="str">
            <v>20003032322161</v>
          </cell>
          <cell r="B319">
            <v>485104</v>
          </cell>
          <cell r="C319" t="str">
            <v>20003032322161</v>
          </cell>
          <cell r="D319">
            <v>44917.532592592594</v>
          </cell>
          <cell r="E319" t="str">
            <v>BRELDYNG</v>
          </cell>
          <cell r="F319" t="str">
            <v>DESPACHO</v>
          </cell>
          <cell r="G319" t="str">
            <v>NORMAL</v>
          </cell>
          <cell r="H319" t="str">
            <v>MARTINEZ MORA PATRICIA ELIZABETH</v>
          </cell>
          <cell r="I319" t="str">
            <v>701671927</v>
          </cell>
          <cell r="J319" t="str">
            <v>EL ORO / MACHALA / LA PROVIDENCIA / AV FERROVIARIA / 15-35 /  / PASANDO COLEGIO ATAHUALPA CASA 3 PISOS ENTREGA 2PISO REFERENCIA ARRIBA DE LA OPTICA MORALES</v>
          </cell>
          <cell r="K319" t="str">
            <v>991153535</v>
          </cell>
          <cell r="M319" t="str">
            <v>MACHALA</v>
          </cell>
          <cell r="N319" t="str">
            <v>EL ORO</v>
          </cell>
          <cell r="O319" t="str">
            <v>MACHALA</v>
          </cell>
        </row>
        <row r="320">
          <cell r="A320" t="str">
            <v>20003031372542</v>
          </cell>
          <cell r="B320">
            <v>485105</v>
          </cell>
          <cell r="C320" t="str">
            <v>20003031372542</v>
          </cell>
          <cell r="D320">
            <v>44917.532592592594</v>
          </cell>
          <cell r="E320" t="str">
            <v>BRELDYNG</v>
          </cell>
          <cell r="F320" t="str">
            <v>DESPACHO</v>
          </cell>
          <cell r="G320" t="str">
            <v>NORMAL</v>
          </cell>
          <cell r="H320" t="str">
            <v>DANIEL MARCELINO HUACON ECHEVERRIA</v>
          </cell>
          <cell r="I320" t="str">
            <v>909785586</v>
          </cell>
          <cell r="J320" t="str">
            <v>GUAYAS / DURAN / ELOY ALFARO / CDLA ABEL GILBERT 3 / MZ B38 VLL 1 /  / CASA DE 2PL COLOR CAFE MZ B38 VILLA 1 REF1. A 1CDRA DEL MALECON.</v>
          </cell>
          <cell r="K320" t="str">
            <v>994495871-0981334363</v>
          </cell>
          <cell r="M320" t="str">
            <v>DURAN</v>
          </cell>
          <cell r="N320" t="str">
            <v>GUAYAS</v>
          </cell>
          <cell r="O320" t="str">
            <v>DURAN</v>
          </cell>
        </row>
        <row r="321">
          <cell r="A321" t="str">
            <v>20003031381979</v>
          </cell>
          <cell r="B321">
            <v>485106</v>
          </cell>
          <cell r="C321" t="str">
            <v>20003031381979</v>
          </cell>
          <cell r="D321">
            <v>44917.532592592594</v>
          </cell>
          <cell r="E321" t="str">
            <v>BRELDYNG</v>
          </cell>
          <cell r="F321" t="str">
            <v>DESPACHO</v>
          </cell>
          <cell r="G321" t="str">
            <v>NORMAL</v>
          </cell>
          <cell r="H321" t="str">
            <v>DANNY DANIEL MENDEZ SANCHEZ</v>
          </cell>
          <cell r="I321" t="str">
            <v>917509234</v>
          </cell>
          <cell r="J321" t="str">
            <v>SANTA ELENA / LA LIBERTAD / LA LIBERTAD / AV 4TA / SN / ENTRE CALLE 22 Y 23 / ENTREGA EN CASA DE DOS PISOS</v>
          </cell>
          <cell r="K321" t="str">
            <v>993996050</v>
          </cell>
          <cell r="M321" t="str">
            <v>LA LIBERTAD</v>
          </cell>
          <cell r="N321" t="str">
            <v>SANTA ELENA</v>
          </cell>
          <cell r="O321" t="str">
            <v>LA LIBERTAD</v>
          </cell>
        </row>
        <row r="322">
          <cell r="A322" t="str">
            <v>20003032289442</v>
          </cell>
          <cell r="B322">
            <v>485107</v>
          </cell>
          <cell r="C322" t="str">
            <v>20003032289442</v>
          </cell>
          <cell r="D322">
            <v>44917.532592592594</v>
          </cell>
          <cell r="E322" t="str">
            <v>BRELDYNG</v>
          </cell>
          <cell r="F322" t="str">
            <v>DESPACHO</v>
          </cell>
          <cell r="G322" t="str">
            <v>NORMAL</v>
          </cell>
          <cell r="H322" t="str">
            <v>JOSE JAVIER HERNANDEZ QUINTO</v>
          </cell>
          <cell r="I322" t="str">
            <v>1205951575</v>
          </cell>
          <cell r="J322" t="str">
            <v>LOS RIOS / BABAHOYO / BABAHOYO / AV.6 DE OCTUBRE / SN / ISAIAS CHOPITEA / EMPRESA AGENCIA PLANTA DE CNEL DE BABAHOYO</v>
          </cell>
          <cell r="K322" t="str">
            <v>988806497</v>
          </cell>
          <cell r="M322" t="str">
            <v>BABAHOYO</v>
          </cell>
          <cell r="N322" t="str">
            <v>LOS RIOS</v>
          </cell>
          <cell r="O322" t="str">
            <v>BABAHOYO</v>
          </cell>
        </row>
        <row r="323">
          <cell r="A323" t="str">
            <v>20003032302761</v>
          </cell>
          <cell r="B323">
            <v>485108</v>
          </cell>
          <cell r="C323" t="str">
            <v>20003032302761</v>
          </cell>
          <cell r="D323">
            <v>44917.532592592594</v>
          </cell>
          <cell r="E323" t="str">
            <v>BRELDYNG</v>
          </cell>
          <cell r="F323" t="str">
            <v>DESPACHO</v>
          </cell>
          <cell r="G323" t="str">
            <v>NORMAL</v>
          </cell>
          <cell r="H323" t="str">
            <v>PEDRO LUIS SEGURA VALENCIA</v>
          </cell>
          <cell r="I323" t="str">
            <v>923598817</v>
          </cell>
          <cell r="J323" t="str">
            <v>GUAYAS / GUAYAQUIL / XIMENA / 3ER PASAJE 12 / MZ 4372 SL 46 /  / COOP LOS PALESTINOS GUASMO OESTE CASA 2P COLOR MELON FRENTE A TIENDA ENTRADA POR MALL DEL SUR</v>
          </cell>
          <cell r="K323" t="str">
            <v>994920690</v>
          </cell>
          <cell r="M323" t="str">
            <v>GUAYAQUIL</v>
          </cell>
          <cell r="N323" t="str">
            <v>GUAYAS</v>
          </cell>
          <cell r="O323" t="str">
            <v>GUAYAQUIL</v>
          </cell>
        </row>
        <row r="324">
          <cell r="A324" t="str">
            <v>20003032319762</v>
          </cell>
          <cell r="B324">
            <v>485109</v>
          </cell>
          <cell r="C324" t="str">
            <v>20003032319762</v>
          </cell>
          <cell r="D324">
            <v>44917.532592592594</v>
          </cell>
          <cell r="E324" t="str">
            <v>BRELDYNG</v>
          </cell>
          <cell r="F324" t="str">
            <v>DESPACHO</v>
          </cell>
          <cell r="G324" t="str">
            <v>NORMAL</v>
          </cell>
          <cell r="H324" t="str">
            <v>VERONICA ELIZABETH LETAMENDI ACOSTA</v>
          </cell>
          <cell r="I324" t="str">
            <v>1717680001</v>
          </cell>
          <cell r="J324" t="str">
            <v>PICHINCHA / QUITO / CARCELEN / AV DE LAS PALMERAS / SN / ENTRE CALLE GENOVA Y CALLE CAPRI / EN CONJUNTO PORTAR CAPRI 1/CASA #78</v>
          </cell>
          <cell r="K324" t="str">
            <v>987080428</v>
          </cell>
          <cell r="L324" t="str">
            <v/>
          </cell>
          <cell r="M324" t="str">
            <v>QUITO</v>
          </cell>
          <cell r="N324" t="str">
            <v>PICHINCHA</v>
          </cell>
          <cell r="O324" t="str">
            <v>QUITO</v>
          </cell>
        </row>
        <row r="325">
          <cell r="A325" t="str">
            <v>20003032741358</v>
          </cell>
          <cell r="B325">
            <v>485110</v>
          </cell>
          <cell r="C325" t="str">
            <v>20003032741358</v>
          </cell>
          <cell r="D325">
            <v>44917.532592592594</v>
          </cell>
          <cell r="E325" t="str">
            <v>BRELDYNG</v>
          </cell>
          <cell r="F325" t="str">
            <v>DESPACHO</v>
          </cell>
          <cell r="G325" t="str">
            <v>NORMAL</v>
          </cell>
          <cell r="H325" t="str">
            <v>RAMIREZ ALVARADO KATHERINE ESTEFANIA</v>
          </cell>
          <cell r="I325" t="str">
            <v>930987102</v>
          </cell>
          <cell r="J325" t="str">
            <v>GUAYAS / GUAYAQUIL / TARQUI / VIA DAULE KM 10 Y MEDIO / SN / AV HONORATO VASQUEZ Y QUINQUELLAS / LOTIZACION INMACONSA OFICINA DE TRAMACO MZ 5 SL 1 QUINQUELAS</v>
          </cell>
          <cell r="K325" t="str">
            <v>0993090127-0984459169</v>
          </cell>
          <cell r="M325" t="str">
            <v>GUAYAQUIL</v>
          </cell>
          <cell r="N325" t="str">
            <v>GUAYAS</v>
          </cell>
          <cell r="O325" t="str">
            <v>GUAYAQUIL</v>
          </cell>
        </row>
        <row r="326">
          <cell r="A326" t="str">
            <v>20003032727215</v>
          </cell>
          <cell r="B326">
            <v>485111</v>
          </cell>
          <cell r="C326" t="str">
            <v>20003032727215</v>
          </cell>
          <cell r="D326">
            <v>44917.532592592594</v>
          </cell>
          <cell r="E326" t="str">
            <v>BRELDYNG</v>
          </cell>
          <cell r="F326" t="str">
            <v>DESPACHO</v>
          </cell>
          <cell r="G326" t="str">
            <v>NORMAL</v>
          </cell>
          <cell r="H326" t="str">
            <v>NARVAY LEMA AURORA JACQUELINE</v>
          </cell>
          <cell r="I326" t="str">
            <v>1803095585</v>
          </cell>
          <cell r="J326" t="str">
            <v>CHIMBORAZO / RIOBAMBA / MALDONADO / AV JOAQUIN PINTO / SN / EDUARDO KINGMAN / CASA 1 PISO BLANCA A 1 CUADRA DE LA UNIVERSIDAD AUTONOMA DE LOS ANDES Y DEPOSITO DE CERVEZA DISTRIBUIDORA ELENA</v>
          </cell>
          <cell r="K326" t="str">
            <v>999553588</v>
          </cell>
          <cell r="M326" t="str">
            <v>RIOBAMBA</v>
          </cell>
          <cell r="N326" t="str">
            <v>CHIMBORAZO</v>
          </cell>
          <cell r="O326" t="str">
            <v>RIOBAMBA</v>
          </cell>
        </row>
        <row r="327">
          <cell r="A327" t="str">
            <v>20003032717980</v>
          </cell>
          <cell r="B327">
            <v>485026</v>
          </cell>
          <cell r="C327" t="str">
            <v>20003032717980</v>
          </cell>
          <cell r="D327">
            <v>44917.512129629627</v>
          </cell>
          <cell r="E327" t="str">
            <v>CONECEL</v>
          </cell>
          <cell r="F327" t="str">
            <v>DESPACHO</v>
          </cell>
          <cell r="G327" t="str">
            <v>NORMAL</v>
          </cell>
          <cell r="H327" t="str">
            <v xml:space="preserve">FULTON ALFONSO MOREIRA MUNOZ / </v>
          </cell>
          <cell r="I327" t="str">
            <v>1350169197</v>
          </cell>
          <cell r="J327" t="str">
            <v>AUGUSTRO MOREIRA ENTRE ATANACIO SANTOS Y ALAMOS/CASA 2 PISOS AMARILLO CON AZUL CON ROTULO TECNISUELOS NES/A 100TRS DE LA BOUTIQUE ALEJANDRA, PORTOVIEJO</v>
          </cell>
          <cell r="K327" t="str">
            <v xml:space="preserve">963328906 /  </v>
          </cell>
          <cell r="M327" t="str">
            <v>PORTOVIEJO</v>
          </cell>
          <cell r="N327" t="str">
            <v>MANABI</v>
          </cell>
          <cell r="O327" t="str">
            <v>PORTOVIEJO</v>
          </cell>
        </row>
        <row r="328">
          <cell r="A328" t="str">
            <v>20003032741520</v>
          </cell>
          <cell r="B328">
            <v>485027</v>
          </cell>
          <cell r="C328" t="str">
            <v>20003032741520</v>
          </cell>
          <cell r="D328">
            <v>44917.512129629627</v>
          </cell>
          <cell r="E328" t="str">
            <v>CONECEL</v>
          </cell>
          <cell r="F328" t="str">
            <v>DESPACHO</v>
          </cell>
          <cell r="G328" t="str">
            <v>NORMAL</v>
          </cell>
          <cell r="H328" t="str">
            <v xml:space="preserve">WILSON AUBERTO PONCE DONOSO / </v>
          </cell>
          <cell r="I328" t="str">
            <v>1303673337</v>
          </cell>
          <cell r="J328" t="str">
            <v>CALLE G Y CALLE 9//CASA F54 AL FRENTE DEL SALON DE ASAMBLEAS DE LOS TESTIGOS DE JEHOVA/CSA 1P COLOR CREMA, MANTA</v>
          </cell>
          <cell r="K328" t="str">
            <v xml:space="preserve">964012335 /  </v>
          </cell>
          <cell r="M328" t="str">
            <v>MANTA</v>
          </cell>
          <cell r="N328" t="str">
            <v>MANABI</v>
          </cell>
          <cell r="O328" t="str">
            <v>MANTA</v>
          </cell>
        </row>
        <row r="329">
          <cell r="A329" t="str">
            <v>20003032740179</v>
          </cell>
          <cell r="B329">
            <v>485028</v>
          </cell>
          <cell r="C329" t="str">
            <v>20003032740179</v>
          </cell>
          <cell r="D329">
            <v>44917.512129629627</v>
          </cell>
          <cell r="E329" t="str">
            <v>CONECEL</v>
          </cell>
          <cell r="F329" t="str">
            <v>DESPACHO</v>
          </cell>
          <cell r="G329" t="str">
            <v>NORMAL</v>
          </cell>
          <cell r="H329" t="str">
            <v xml:space="preserve">ANGEL BRAULIO AGUILAR MASACO / </v>
          </cell>
          <cell r="I329" t="str">
            <v>1101434163</v>
          </cell>
          <cell r="J329" t="str">
            <v>CALLE LOURDES 156-06 Y ANTONIO JOSE DE SUCRE FRENTE DE CORQUEI CASA DE DOS PISOS COLOR VERDE, LOJA</v>
          </cell>
          <cell r="K329" t="str">
            <v xml:space="preserve">985837407 /  </v>
          </cell>
          <cell r="L329" t="str">
            <v/>
          </cell>
          <cell r="M329" t="str">
            <v>LOJA</v>
          </cell>
          <cell r="N329" t="str">
            <v>LOJA</v>
          </cell>
          <cell r="O329" t="str">
            <v>LOJA</v>
          </cell>
        </row>
        <row r="330">
          <cell r="A330" t="str">
            <v>20003032748054</v>
          </cell>
          <cell r="B330">
            <v>485029</v>
          </cell>
          <cell r="C330" t="str">
            <v>20003032748054</v>
          </cell>
          <cell r="D330">
            <v>44917.512129629627</v>
          </cell>
          <cell r="E330" t="str">
            <v>CONECEL</v>
          </cell>
          <cell r="F330" t="str">
            <v>DESPACHO</v>
          </cell>
          <cell r="G330" t="str">
            <v>NORMAL</v>
          </cell>
          <cell r="H330" t="str">
            <v xml:space="preserve">JOSE LUIS VALAREZO ROMERO / </v>
          </cell>
          <cell r="I330" t="str">
            <v>706281144</v>
          </cell>
          <cell r="J330" t="str">
            <v>CALLE.2DA AVENIDA Y CALLE SEC.GUAYACANES/A MEDIA CUADRA DE LA UPC LILIAM MARIA Y A DOS CUADRAS DEL PARQUE, MACHALA</v>
          </cell>
          <cell r="K330" t="str">
            <v xml:space="preserve">984770288 /  </v>
          </cell>
          <cell r="M330" t="str">
            <v>MACHALA</v>
          </cell>
          <cell r="N330" t="str">
            <v>EL ORO</v>
          </cell>
          <cell r="O330" t="str">
            <v>MACHALA</v>
          </cell>
        </row>
        <row r="331">
          <cell r="A331" t="str">
            <v>20003032742451</v>
          </cell>
          <cell r="B331">
            <v>485030</v>
          </cell>
          <cell r="C331" t="str">
            <v>20003032742451</v>
          </cell>
          <cell r="D331">
            <v>44917.512129629627</v>
          </cell>
          <cell r="E331" t="str">
            <v>CONECEL</v>
          </cell>
          <cell r="F331" t="str">
            <v>DESPACHO</v>
          </cell>
          <cell r="G331" t="str">
            <v>NORMAL</v>
          </cell>
          <cell r="H331" t="str">
            <v xml:space="preserve">NICOLAS ANDRES CAMPOVERDE AVILA / </v>
          </cell>
          <cell r="I331" t="str">
            <v>1719291690</v>
          </cell>
          <cell r="J331" t="str">
            <v>AV OCCIDENTAL Y MACHALA 63-178 EN LA UNIVERSIDAD DE ESPECIALIDADES TURISTICAS FRENTE A CONJUNTOS TERRANOVA, QUITO</v>
          </cell>
          <cell r="K331" t="str">
            <v xml:space="preserve">984153452 /  </v>
          </cell>
          <cell r="L331" t="str">
            <v/>
          </cell>
          <cell r="M331" t="str">
            <v>QUITO</v>
          </cell>
          <cell r="N331" t="str">
            <v>PICHINCHA</v>
          </cell>
          <cell r="O331" t="str">
            <v>QUITO</v>
          </cell>
        </row>
        <row r="332">
          <cell r="A332" t="str">
            <v>20003032732207</v>
          </cell>
          <cell r="B332">
            <v>485031</v>
          </cell>
          <cell r="C332" t="str">
            <v>20003032732207</v>
          </cell>
          <cell r="D332">
            <v>44917.512129629627</v>
          </cell>
          <cell r="E332" t="str">
            <v>CONECEL</v>
          </cell>
          <cell r="F332" t="str">
            <v>DESPACHO</v>
          </cell>
          <cell r="G332" t="str">
            <v>NORMAL</v>
          </cell>
          <cell r="H332" t="str">
            <v xml:space="preserve">JOHN ALEJANDRO MAGALLON PAUCAR / </v>
          </cell>
          <cell r="I332" t="str">
            <v>402110563</v>
          </cell>
          <cell r="J332" t="str">
            <v>AV URUGUAY 164 Y AV CORAL EN UNA CONSECIONARIA DE AUTOS FRENTE A LA FARMACIA CRUZ AZUL, TULCAN</v>
          </cell>
          <cell r="K332" t="str">
            <v xml:space="preserve">979217148 /  </v>
          </cell>
          <cell r="L332" t="str">
            <v/>
          </cell>
          <cell r="M332" t="str">
            <v>TULCAN</v>
          </cell>
          <cell r="N332" t="str">
            <v>CARCHI</v>
          </cell>
          <cell r="O332" t="str">
            <v>TULCAN</v>
          </cell>
        </row>
        <row r="333">
          <cell r="A333" t="str">
            <v>20003032733459</v>
          </cell>
          <cell r="B333">
            <v>485032</v>
          </cell>
          <cell r="C333" t="str">
            <v>20003032733459</v>
          </cell>
          <cell r="D333">
            <v>44917.512129629627</v>
          </cell>
          <cell r="E333" t="str">
            <v>CONECEL</v>
          </cell>
          <cell r="F333" t="str">
            <v>DESPACHO</v>
          </cell>
          <cell r="G333" t="str">
            <v>NORMAL</v>
          </cell>
          <cell r="H333" t="str">
            <v xml:space="preserve">FREDY ROBERTO SUAREZ IMBAQUINGO / </v>
          </cell>
          <cell r="I333" t="str">
            <v>1002013777</v>
          </cell>
          <cell r="J333" t="str">
            <v>AV LEOPOLDO FREIRE Y CIRCUNVALACION FRENTE AL MERCADO MAYORISTA DE RIOBAMBA EN OFICINAS, RIOBAMBA</v>
          </cell>
          <cell r="K333" t="str">
            <v xml:space="preserve">999289064 /  </v>
          </cell>
          <cell r="M333" t="str">
            <v>RIOBAMBA</v>
          </cell>
          <cell r="N333" t="str">
            <v>CHIMBORAZO</v>
          </cell>
          <cell r="O333" t="str">
            <v>RIOBAMBA</v>
          </cell>
        </row>
        <row r="334">
          <cell r="A334" t="str">
            <v>20003031040581</v>
          </cell>
          <cell r="B334">
            <v>485033</v>
          </cell>
          <cell r="C334" t="str">
            <v>20003031040581</v>
          </cell>
          <cell r="D334">
            <v>44917.512129629627</v>
          </cell>
          <cell r="E334" t="str">
            <v>CONECEL</v>
          </cell>
          <cell r="F334" t="str">
            <v>DESPACHO</v>
          </cell>
          <cell r="G334" t="str">
            <v>NORMAL</v>
          </cell>
          <cell r="H334" t="str">
            <v>JOSE IGNACIO GUASGUA LEON / MARISELA GARZON</v>
          </cell>
          <cell r="I334" t="str">
            <v>1720865920</v>
          </cell>
          <cell r="J334" t="str">
            <v>CALLE ANTONIO MERINO Y FRANCISCO MIRANDA EN LOS BLOQUES MILITARES EN LA INFANTERIA MAYOR BATALLON 39, TULCAN</v>
          </cell>
          <cell r="K334" t="str">
            <v xml:space="preserve">981984501 /  </v>
          </cell>
          <cell r="L334" t="str">
            <v/>
          </cell>
          <cell r="M334" t="str">
            <v>TULCAN</v>
          </cell>
          <cell r="N334" t="str">
            <v>CARCHI</v>
          </cell>
          <cell r="O334" t="str">
            <v>TULCAN</v>
          </cell>
        </row>
        <row r="335">
          <cell r="A335" t="str">
            <v>20003030594914</v>
          </cell>
          <cell r="B335">
            <v>485034</v>
          </cell>
          <cell r="C335" t="str">
            <v>20003030594914</v>
          </cell>
          <cell r="D335">
            <v>44917.512129629627</v>
          </cell>
          <cell r="E335" t="str">
            <v>CONECEL</v>
          </cell>
          <cell r="F335" t="str">
            <v>DESPACHO</v>
          </cell>
          <cell r="G335" t="str">
            <v>NORMAL</v>
          </cell>
          <cell r="H335" t="str">
            <v xml:space="preserve">PEDRO PABLO PARRAGA CHAVARRIA / </v>
          </cell>
          <cell r="I335" t="str">
            <v>1717100042</v>
          </cell>
          <cell r="J335" t="str">
            <v>CALLE AMBATO Y GUAYAQUIL CASA DE UN PISO COLOR PLOMO FRENTE AL MERCADO MUNICIPAL JUNTO AL CDI CRECIENDO CON TERNURA, SANTO DOMINGO</v>
          </cell>
          <cell r="K335" t="str">
            <v>0992249887</v>
          </cell>
          <cell r="M335" t="str">
            <v>SANTO DOMINGO</v>
          </cell>
          <cell r="N335" t="str">
            <v>SANTO DOMINGO DE LOS TSACHILAS</v>
          </cell>
          <cell r="O335" t="str">
            <v>SANTO DOMINGO</v>
          </cell>
        </row>
        <row r="336">
          <cell r="A336" t="str">
            <v>20003032302819</v>
          </cell>
          <cell r="B336">
            <v>485035</v>
          </cell>
          <cell r="C336" t="str">
            <v>20003032302819</v>
          </cell>
          <cell r="D336">
            <v>44917.512129629627</v>
          </cell>
          <cell r="E336" t="str">
            <v>CONECEL</v>
          </cell>
          <cell r="F336" t="str">
            <v>DESPACHO</v>
          </cell>
          <cell r="G336" t="str">
            <v>NORMAL</v>
          </cell>
          <cell r="H336" t="str">
            <v xml:space="preserve">NALLELY CECILIA NAVARRETE FARIAS / </v>
          </cell>
          <cell r="I336" t="str">
            <v>1350983373</v>
          </cell>
          <cell r="J336" t="str">
            <v>CALLE GABRIEL GARCIA MORENO Y CALLE SAN FRANCISCO A UNA CUADRA DE LA ESCUELA FLORENTINOS CASA 2 PS COLOR BEIGE, QUITO</v>
          </cell>
          <cell r="K336" t="str">
            <v xml:space="preserve">980397692 /  </v>
          </cell>
          <cell r="L336" t="str">
            <v/>
          </cell>
          <cell r="M336" t="str">
            <v>QUITO</v>
          </cell>
          <cell r="N336" t="str">
            <v>PICHINCHA</v>
          </cell>
          <cell r="O336" t="str">
            <v>QUITO</v>
          </cell>
        </row>
        <row r="337">
          <cell r="A337" t="str">
            <v>20003033148086</v>
          </cell>
          <cell r="B337">
            <v>485036</v>
          </cell>
          <cell r="C337" t="str">
            <v>20003033148086</v>
          </cell>
          <cell r="D337">
            <v>44917.512129629627</v>
          </cell>
          <cell r="E337" t="str">
            <v>CONECEL</v>
          </cell>
          <cell r="F337" t="str">
            <v>DESPACHO</v>
          </cell>
          <cell r="G337" t="str">
            <v>NORMAL</v>
          </cell>
          <cell r="H337" t="str">
            <v xml:space="preserve">GRACIELA CAROLINA RODRIGUEZ SANTANA / </v>
          </cell>
          <cell r="I337" t="str">
            <v>1714965652</v>
          </cell>
          <cell r="J337" t="str">
            <v>CALLE PEDRO BRUNNING Y CLL PICHINCHA OE2 - 73 CS 3 PISOS FACHADA BLANCA DIAGONAL A PINTULAC NAYON, QUITO</v>
          </cell>
          <cell r="K337" t="str">
            <v xml:space="preserve">982662369 /  </v>
          </cell>
          <cell r="L337" t="str">
            <v/>
          </cell>
          <cell r="M337" t="str">
            <v>QUITO</v>
          </cell>
          <cell r="N337" t="str">
            <v>PICHINCHA</v>
          </cell>
          <cell r="O337" t="str">
            <v>QUITO</v>
          </cell>
        </row>
        <row r="338">
          <cell r="A338" t="str">
            <v>20003029726758</v>
          </cell>
          <cell r="B338">
            <v>485037</v>
          </cell>
          <cell r="C338" t="str">
            <v>20003029726758</v>
          </cell>
          <cell r="D338">
            <v>44917.512129629627</v>
          </cell>
          <cell r="E338" t="str">
            <v>CONECEL</v>
          </cell>
          <cell r="F338" t="str">
            <v>DESPACHO</v>
          </cell>
          <cell r="G338" t="str">
            <v>NORMAL</v>
          </cell>
          <cell r="H338" t="str">
            <v xml:space="preserve">IVANNA NAYERLY ESPANA AVILES / </v>
          </cell>
          <cell r="I338" t="str">
            <v>1206969584</v>
          </cell>
          <cell r="J338" t="str">
            <v>BARRIO SAN PEDRO CALLE 309 ENTRE AV 224 Y 225 CS DE DOS PISO CLOR BEIGE CON PUERTA DE VIDRIO A UN CUADRA DEPOSITO DE AGUA, MANTA</v>
          </cell>
          <cell r="K338" t="str">
            <v xml:space="preserve">959419931 /  </v>
          </cell>
          <cell r="L338" t="str">
            <v/>
          </cell>
          <cell r="M338" t="str">
            <v>MANTA</v>
          </cell>
          <cell r="N338" t="str">
            <v>MANABI</v>
          </cell>
          <cell r="O338" t="str">
            <v>MANTA</v>
          </cell>
        </row>
        <row r="339">
          <cell r="A339" t="str">
            <v>20003032717750</v>
          </cell>
          <cell r="B339">
            <v>485038</v>
          </cell>
          <cell r="C339" t="str">
            <v>20003032717750</v>
          </cell>
          <cell r="D339">
            <v>44917.512129629627</v>
          </cell>
          <cell r="E339" t="str">
            <v>CONECEL</v>
          </cell>
          <cell r="F339" t="str">
            <v>DESPACHO</v>
          </cell>
          <cell r="G339" t="str">
            <v>NORMAL</v>
          </cell>
          <cell r="H339" t="str">
            <v xml:space="preserve">FRANCISCO CARRILLO CANAR / </v>
          </cell>
          <cell r="I339" t="str">
            <v>1103301832</v>
          </cell>
          <cell r="J339" t="str">
            <v>AV 10 DE AGOSTO Y AV SIMON BOLIVAR EN LA FUNDACION VISTA PARA TODOS JUNTO AL HOTEL CENTRAL PARL FRENTE SAMOSA CAFETERIA ARABE A UNA CUADRA DEL BANCO PICHINCHA, LOJA</v>
          </cell>
          <cell r="K339" t="str">
            <v xml:space="preserve">963211510 /  </v>
          </cell>
          <cell r="M339" t="str">
            <v>LOJA</v>
          </cell>
          <cell r="N339" t="str">
            <v>LOJA</v>
          </cell>
          <cell r="O339" t="str">
            <v>LOJA</v>
          </cell>
        </row>
        <row r="340">
          <cell r="A340" t="str">
            <v>20003033164207</v>
          </cell>
          <cell r="B340">
            <v>485039</v>
          </cell>
          <cell r="C340" t="str">
            <v>20003033164207</v>
          </cell>
          <cell r="D340">
            <v>44917.512129629627</v>
          </cell>
          <cell r="E340" t="str">
            <v>CONECEL</v>
          </cell>
          <cell r="F340" t="str">
            <v>DESPACHO</v>
          </cell>
          <cell r="G340" t="str">
            <v>NORMAL</v>
          </cell>
          <cell r="H340" t="str">
            <v xml:space="preserve">MIGUEL ARNULFO RUIZ ACOSTA / </v>
          </cell>
          <cell r="I340" t="str">
            <v>1751463041</v>
          </cell>
          <cell r="J340" t="str">
            <v>AV GASPAR DE CARVAJAL Y MARIANA DE JESUS BLOQUE 33 DPTO 32 CONJUNTO LA GRANJA JUNTO AL MERCADO SUPERSAMUELITO, QUITO</v>
          </cell>
          <cell r="K340" t="str">
            <v xml:space="preserve">996875841 /  </v>
          </cell>
          <cell r="M340" t="str">
            <v>QUITO</v>
          </cell>
          <cell r="N340" t="str">
            <v>PICHINCHA</v>
          </cell>
          <cell r="O340" t="str">
            <v>QUITO</v>
          </cell>
        </row>
        <row r="341">
          <cell r="A341" t="str">
            <v>20003028378162</v>
          </cell>
          <cell r="B341">
            <v>485040</v>
          </cell>
          <cell r="C341" t="str">
            <v>20003028378162</v>
          </cell>
          <cell r="D341">
            <v>44917.512129629627</v>
          </cell>
          <cell r="E341" t="str">
            <v>CONECEL</v>
          </cell>
          <cell r="F341" t="str">
            <v>DESPACHO</v>
          </cell>
          <cell r="G341" t="str">
            <v>NORMAL</v>
          </cell>
          <cell r="H341" t="str">
            <v xml:space="preserve">JEANETH ANDREA URVINA ULLOA / </v>
          </cell>
          <cell r="I341" t="str">
            <v>1725610701</v>
          </cell>
          <cell r="J341" t="str">
            <v>LA ARMENIA CALLE SEBASTIAN DE BENALCAZAR Y PIO JARAMILLO EN EL CONJUNTO CHIMBORAZO CASA 1 A UNA CUADRA DEL PARQUE METROPOLITANO LA ARMENIA, QUITO</v>
          </cell>
          <cell r="K341" t="str">
            <v xml:space="preserve">984634475 /  </v>
          </cell>
          <cell r="L341" t="str">
            <v/>
          </cell>
          <cell r="M341" t="str">
            <v>QUITO</v>
          </cell>
          <cell r="N341" t="str">
            <v>PICHINCHA</v>
          </cell>
          <cell r="O341" t="str">
            <v>QUITO</v>
          </cell>
        </row>
        <row r="342">
          <cell r="A342" t="str">
            <v>20003033195174</v>
          </cell>
          <cell r="B342">
            <v>485041</v>
          </cell>
          <cell r="C342" t="str">
            <v>20003033195174</v>
          </cell>
          <cell r="D342">
            <v>44917.512129629627</v>
          </cell>
          <cell r="E342" t="str">
            <v>CONECEL</v>
          </cell>
          <cell r="F342" t="str">
            <v>DESPACHO</v>
          </cell>
          <cell r="G342" t="str">
            <v>NORMAL</v>
          </cell>
          <cell r="H342" t="str">
            <v xml:space="preserve">HUGO ALEJANDRO FIALLOS PARRAGA / </v>
          </cell>
          <cell r="I342" t="str">
            <v>925117558</v>
          </cell>
          <cell r="J342" t="str">
            <v>BARRIO NARCISA DE JESUS CALLE FELIX SARMIENTO Y GUILLERMO ORDONEZ CS1P PORTON GRANDE NEGRO DIAGONAL A LA PANADERIA PIRULIN, SANTA ELENA</v>
          </cell>
          <cell r="K342" t="str">
            <v>967560024 /  986973051</v>
          </cell>
          <cell r="L342" t="str">
            <v/>
          </cell>
          <cell r="M342" t="str">
            <v>SANTA ELENA</v>
          </cell>
          <cell r="N342" t="str">
            <v>SANTA ELENA</v>
          </cell>
          <cell r="O342" t="str">
            <v>SANTA ELENA</v>
          </cell>
        </row>
        <row r="343">
          <cell r="A343" t="str">
            <v>20003033201184</v>
          </cell>
          <cell r="B343">
            <v>485042</v>
          </cell>
          <cell r="C343" t="str">
            <v>20003033201184</v>
          </cell>
          <cell r="D343">
            <v>44917.512129629627</v>
          </cell>
          <cell r="E343" t="str">
            <v>CONECEL</v>
          </cell>
          <cell r="F343" t="str">
            <v>DESPACHO</v>
          </cell>
          <cell r="G343" t="str">
            <v>NORMAL</v>
          </cell>
          <cell r="H343" t="str">
            <v xml:space="preserve">HECTOR HUGO FIALLOS SANCHEZ / </v>
          </cell>
          <cell r="I343" t="str">
            <v>912276912</v>
          </cell>
          <cell r="J343" t="str">
            <v>FELIX SARMIETO ENTRE LUIS ROSALES Y GUILLERMO ORDONES CAS PORTON NEGRO 2 PIS SIN PINTAR DIAGONAL A UNA PANADERIA, SANTA ELENA</v>
          </cell>
          <cell r="K343" t="str">
            <v>962925979 /  987654842</v>
          </cell>
          <cell r="L343" t="str">
            <v/>
          </cell>
          <cell r="M343" t="str">
            <v>SANTA ELENA</v>
          </cell>
          <cell r="N343" t="str">
            <v>SANTA ELENA</v>
          </cell>
          <cell r="O343" t="str">
            <v>SANTA ELENA</v>
          </cell>
        </row>
        <row r="344">
          <cell r="A344" t="str">
            <v>20003033158241</v>
          </cell>
          <cell r="B344">
            <v>485043</v>
          </cell>
          <cell r="C344" t="str">
            <v>20003033158241</v>
          </cell>
          <cell r="D344">
            <v>44917.512129629627</v>
          </cell>
          <cell r="E344" t="str">
            <v>CONECEL</v>
          </cell>
          <cell r="F344" t="str">
            <v>DESPACHO</v>
          </cell>
          <cell r="G344" t="str">
            <v>NORMAL</v>
          </cell>
          <cell r="H344" t="str">
            <v xml:space="preserve">ANGEL DAVID GAROFALO PEREZ / </v>
          </cell>
          <cell r="I344" t="str">
            <v>1721167078</v>
          </cell>
          <cell r="J344" t="str">
            <v>CALLE JULIAN ESTRELLA S34-545 Y CARLOS FREILE CASA DE DOS PISOS COLOR CAFE A MEDIA CUADRA DE LA CLINIC CELL, QUITO</v>
          </cell>
          <cell r="K344" t="str">
            <v>987545429 /  961282608</v>
          </cell>
          <cell r="M344" t="str">
            <v>QUITO</v>
          </cell>
          <cell r="N344" t="str">
            <v>PICHINCHA</v>
          </cell>
          <cell r="O344" t="str">
            <v>QUITO</v>
          </cell>
        </row>
        <row r="345">
          <cell r="A345" t="str">
            <v>20003033160389</v>
          </cell>
          <cell r="B345">
            <v>485044</v>
          </cell>
          <cell r="C345" t="str">
            <v>20003033160389</v>
          </cell>
          <cell r="D345">
            <v>44917.512129629627</v>
          </cell>
          <cell r="E345" t="str">
            <v>CONECEL</v>
          </cell>
          <cell r="F345" t="str">
            <v>DESPACHO</v>
          </cell>
          <cell r="G345" t="str">
            <v>NORMAL</v>
          </cell>
          <cell r="H345" t="str">
            <v xml:space="preserve">KEVIN MAURICIO BUENANO ORDONEZ / </v>
          </cell>
          <cell r="I345" t="str">
            <v>1729005841</v>
          </cell>
          <cell r="J345" t="str">
            <v>CALLE VILLANACO 10-85 Y CERRO HERMOSO FRENTE A LA UNIDAD EDUCATIVA PEREZ PALLARES, QUITO</v>
          </cell>
          <cell r="K345" t="str">
            <v xml:space="preserve">987198648 /  </v>
          </cell>
          <cell r="M345" t="str">
            <v>QUITO</v>
          </cell>
          <cell r="N345" t="str">
            <v>PICHINCHA</v>
          </cell>
          <cell r="O345" t="str">
            <v>QUITO</v>
          </cell>
        </row>
        <row r="346">
          <cell r="A346" t="str">
            <v>20003033149375</v>
          </cell>
          <cell r="B346">
            <v>485045</v>
          </cell>
          <cell r="C346" t="str">
            <v>20003033149375</v>
          </cell>
          <cell r="D346">
            <v>44917.512129629627</v>
          </cell>
          <cell r="E346" t="str">
            <v>CONECEL</v>
          </cell>
          <cell r="F346" t="str">
            <v>DESPACHO</v>
          </cell>
          <cell r="G346" t="str">
            <v>NORMAL</v>
          </cell>
          <cell r="H346" t="str">
            <v xml:space="preserve">GALO ALBERTO NUNEZ CORRAL / </v>
          </cell>
          <cell r="I346" t="str">
            <v>1701717553</v>
          </cell>
          <cell r="J346" t="str">
            <v>AV MANUEL CORDOVA GALARZA Y DOLORES GUAYASAMIN EN EL CONJUNTO CIUDAD DEL SOL 1 CASA 177 JUNTO AL CONJUNTO CIUDAD DEL SOL 2, QUITO</v>
          </cell>
          <cell r="K346" t="str">
            <v xml:space="preserve">988843737 /  </v>
          </cell>
          <cell r="L346" t="str">
            <v/>
          </cell>
          <cell r="M346" t="str">
            <v>QUITO</v>
          </cell>
          <cell r="N346" t="str">
            <v>PICHINCHA</v>
          </cell>
          <cell r="O346" t="str">
            <v>QUITO</v>
          </cell>
        </row>
        <row r="347">
          <cell r="A347" t="str">
            <v>20003029740936</v>
          </cell>
          <cell r="B347">
            <v>485016</v>
          </cell>
          <cell r="C347" t="str">
            <v>20003029740936</v>
          </cell>
          <cell r="D347">
            <v>44917.512118055558</v>
          </cell>
          <cell r="E347" t="str">
            <v>CONECEL</v>
          </cell>
          <cell r="F347" t="str">
            <v>DESPACHO</v>
          </cell>
          <cell r="G347" t="str">
            <v>NORMAL</v>
          </cell>
          <cell r="H347" t="str">
            <v xml:space="preserve">JUAN GABRIEL OROZCO REZABALA / </v>
          </cell>
          <cell r="I347" t="str">
            <v>924347537</v>
          </cell>
          <cell r="J347" t="str">
            <v>VIA PERIMETRAL Y 2DO PASAJE 44 CASA DE UN PISO A UNA CUADRA DE LA UNIDAD EDUCATIVA FRANCISCO GARATE FE Y ALEGRIA, GUAYAQUIL</v>
          </cell>
          <cell r="K347" t="str">
            <v xml:space="preserve">979164460 /  </v>
          </cell>
          <cell r="M347" t="str">
            <v>GUAYAQUIL</v>
          </cell>
          <cell r="N347" t="str">
            <v>GUAYAS</v>
          </cell>
          <cell r="O347" t="str">
            <v>GUAYAQUIL</v>
          </cell>
        </row>
        <row r="348">
          <cell r="A348" t="str">
            <v>20003032737091</v>
          </cell>
          <cell r="B348">
            <v>485017</v>
          </cell>
          <cell r="C348" t="str">
            <v>20003032737091</v>
          </cell>
          <cell r="D348">
            <v>44917.512118055558</v>
          </cell>
          <cell r="E348" t="str">
            <v>CONECEL</v>
          </cell>
          <cell r="F348" t="str">
            <v>DESPACHO</v>
          </cell>
          <cell r="G348" t="str">
            <v>NORMAL</v>
          </cell>
          <cell r="H348" t="str">
            <v xml:space="preserve">ROBERTO QUINTERO / </v>
          </cell>
          <cell r="I348" t="str">
            <v>1442659290</v>
          </cell>
          <cell r="J348" t="str">
            <v>CALLE MARIANA DE JESUS Y VENEZUELA EN LA EMPRESA TECNI GYPSUM FRENTE A LA ESTACION DE GASOLINA SAN ALFONSO, RIOBAMBA</v>
          </cell>
          <cell r="K348" t="str">
            <v>960440843 /  983728201</v>
          </cell>
          <cell r="L348" t="str">
            <v/>
          </cell>
          <cell r="M348" t="str">
            <v>RIOBAMBA</v>
          </cell>
          <cell r="N348" t="str">
            <v>CHIMBORAZO</v>
          </cell>
          <cell r="O348" t="str">
            <v>RIOBAMBA</v>
          </cell>
        </row>
        <row r="349">
          <cell r="A349" t="str">
            <v>20003032734922</v>
          </cell>
          <cell r="B349">
            <v>485018</v>
          </cell>
          <cell r="C349" t="str">
            <v>20003032734922</v>
          </cell>
          <cell r="D349">
            <v>44917.512118055558</v>
          </cell>
          <cell r="E349" t="str">
            <v>CONECEL</v>
          </cell>
          <cell r="F349" t="str">
            <v>DESPACHO</v>
          </cell>
          <cell r="G349" t="str">
            <v>NORMAL</v>
          </cell>
          <cell r="H349" t="str">
            <v xml:space="preserve">GEOMARA GEANELLA ROSADO CRUZ / </v>
          </cell>
          <cell r="I349" t="str">
            <v>953693579</v>
          </cell>
          <cell r="J349" t="str">
            <v>CLL TUNGURAGUA Y NICOLAS MESTANZA MZ V4522 CS 3P CERRAMIENTO BLANCO REF DIAGONAL DE LA ESCUELA JUAN GOMEZ RENDON, GUAYAQUIL</v>
          </cell>
          <cell r="K349" t="str">
            <v>984131537 /  993227886</v>
          </cell>
          <cell r="M349" t="str">
            <v>GUAYAQUIL</v>
          </cell>
          <cell r="N349" t="str">
            <v>GUAYAS</v>
          </cell>
          <cell r="O349" t="str">
            <v>GUAYAQUIL</v>
          </cell>
        </row>
        <row r="350">
          <cell r="A350" t="str">
            <v>20003032296929</v>
          </cell>
          <cell r="B350">
            <v>485019</v>
          </cell>
          <cell r="C350" t="str">
            <v>20003032296929</v>
          </cell>
          <cell r="D350">
            <v>44917.512118055558</v>
          </cell>
          <cell r="E350" t="str">
            <v>CONECEL</v>
          </cell>
          <cell r="F350" t="str">
            <v>DESPACHO</v>
          </cell>
          <cell r="G350" t="str">
            <v>NORMAL</v>
          </cell>
          <cell r="H350" t="str">
            <v xml:space="preserve">CARLOS JULIO CARRIEL BAZURTO / </v>
          </cell>
          <cell r="I350" t="str">
            <v>922561394</v>
          </cell>
          <cell r="J350" t="str">
            <v>CIUDADELA SAN JOSE/AAVE RIO NAPO &amp; SGTO. HECTOR CHICA ESPINOZACASA UN PISO COLOR ROJO REF A UNA CUADRA ANTES DE LA ESTACION DE LA UNO A MANO IZQUIERDA, MILAGRO</v>
          </cell>
          <cell r="K350" t="str">
            <v xml:space="preserve">959736648 /  </v>
          </cell>
          <cell r="M350" t="str">
            <v>MILAGRO</v>
          </cell>
          <cell r="N350" t="str">
            <v>GUAYAS</v>
          </cell>
          <cell r="O350" t="str">
            <v>MILAGRO</v>
          </cell>
        </row>
        <row r="351">
          <cell r="A351" t="str">
            <v>20003032721570</v>
          </cell>
          <cell r="B351">
            <v>485020</v>
          </cell>
          <cell r="C351" t="str">
            <v>20003032721570</v>
          </cell>
          <cell r="D351">
            <v>44917.512118055558</v>
          </cell>
          <cell r="E351" t="str">
            <v>CONECEL</v>
          </cell>
          <cell r="F351" t="str">
            <v>DESPACHO</v>
          </cell>
          <cell r="G351" t="str">
            <v>NORMAL</v>
          </cell>
          <cell r="H351" t="str">
            <v xml:space="preserve">ALEX SEBASTIAN TAPIA QUIMUNA / </v>
          </cell>
          <cell r="I351" t="str">
            <v>1721227104</v>
          </cell>
          <cell r="J351" t="str">
            <v>BARRIO INCHALILLO CALLE INES GANGOTENA Y CALLE 1 CASA DE TEJA COLOR LADRILLO Y PORTON NEGRO LOTE 120 A UNA CUADRA DE LA GASOLINERA CONDORVALL, QUITO</v>
          </cell>
          <cell r="K351" t="str">
            <v>979152344 /  995204186</v>
          </cell>
          <cell r="L351" t="str">
            <v/>
          </cell>
          <cell r="M351" t="str">
            <v>QUITO</v>
          </cell>
          <cell r="N351" t="str">
            <v>PICHINCHA</v>
          </cell>
          <cell r="O351" t="str">
            <v>QUITO</v>
          </cell>
        </row>
        <row r="352">
          <cell r="A352" t="str">
            <v>20003032743882</v>
          </cell>
          <cell r="B352">
            <v>485021</v>
          </cell>
          <cell r="C352" t="str">
            <v>20003032743882</v>
          </cell>
          <cell r="D352">
            <v>44917.512118055558</v>
          </cell>
          <cell r="E352" t="str">
            <v>CONECEL</v>
          </cell>
          <cell r="F352" t="str">
            <v>DESPACHO</v>
          </cell>
          <cell r="G352" t="str">
            <v>NORMAL</v>
          </cell>
          <cell r="H352" t="str">
            <v xml:space="preserve">JAVIER MARCELO VEGA SOSAPANTA / </v>
          </cell>
          <cell r="I352" t="str">
            <v>1717260325</v>
          </cell>
          <cell r="J352" t="str">
            <v>BARRIO SELVA ALEGRE CALLE MELON Y JUAN LARREA CASA DE UN PISO COLOR BLANCO CON VERDE DIAGONAL A UNA TORRE DE TELEFONIA, QUITO</v>
          </cell>
          <cell r="K352" t="str">
            <v>999751864 /  984564862</v>
          </cell>
          <cell r="L352" t="str">
            <v/>
          </cell>
          <cell r="M352" t="str">
            <v>QUITO</v>
          </cell>
          <cell r="N352" t="str">
            <v>PICHINCHA</v>
          </cell>
          <cell r="O352" t="str">
            <v>QUITO</v>
          </cell>
        </row>
        <row r="353">
          <cell r="A353" t="str">
            <v>20003032729906</v>
          </cell>
          <cell r="B353">
            <v>485022</v>
          </cell>
          <cell r="C353" t="str">
            <v>20003032729906</v>
          </cell>
          <cell r="D353">
            <v>44917.512118055558</v>
          </cell>
          <cell r="E353" t="str">
            <v>CONECEL</v>
          </cell>
          <cell r="F353" t="str">
            <v>DESPACHO</v>
          </cell>
          <cell r="G353" t="str">
            <v>NORMAL</v>
          </cell>
          <cell r="H353" t="str">
            <v xml:space="preserve">JAVIER MARCELO VEGA SOSAPANTA / </v>
          </cell>
          <cell r="I353" t="str">
            <v>1717260325</v>
          </cell>
          <cell r="J353" t="str">
            <v>BARRIO SELVA ALEGRE CALLE MELON Y JUAN LARREA CASA DE UN PISO COLOR BLANCO CON VERDE DIAGONAL A UNA TORRE DE TELEFONIA, QUITO</v>
          </cell>
          <cell r="K353" t="str">
            <v>999751864 /  984564862</v>
          </cell>
          <cell r="L353" t="str">
            <v/>
          </cell>
          <cell r="M353" t="str">
            <v>QUITO</v>
          </cell>
          <cell r="N353" t="str">
            <v>PICHINCHA</v>
          </cell>
          <cell r="O353" t="str">
            <v>QUITO</v>
          </cell>
        </row>
        <row r="354">
          <cell r="A354" t="str">
            <v>20003032739152</v>
          </cell>
          <cell r="B354">
            <v>485023</v>
          </cell>
          <cell r="C354" t="str">
            <v>20003032739152</v>
          </cell>
          <cell r="D354">
            <v>44917.512118055558</v>
          </cell>
          <cell r="E354" t="str">
            <v>CONECEL</v>
          </cell>
          <cell r="F354" t="str">
            <v>DESPACHO</v>
          </cell>
          <cell r="G354" t="str">
            <v>NORMAL</v>
          </cell>
          <cell r="H354" t="str">
            <v xml:space="preserve">KATHERINE BEATRIZ UYAGUARI OCHOA / </v>
          </cell>
          <cell r="I354" t="str">
            <v>1104891815</v>
          </cell>
          <cell r="J354" t="str">
            <v>CALLE GUALE E5-340 Y CALUMA CASA DE 3 PISOS COLOR CREMA CON PORTON VERDE DETRAS DE LA TRIBUNA, QUITO</v>
          </cell>
          <cell r="K354" t="str">
            <v>994991004 /  986828318</v>
          </cell>
          <cell r="L354" t="str">
            <v/>
          </cell>
          <cell r="M354" t="str">
            <v>QUITO</v>
          </cell>
          <cell r="N354" t="str">
            <v>PICHINCHA</v>
          </cell>
          <cell r="O354" t="str">
            <v>QUITO</v>
          </cell>
        </row>
        <row r="355">
          <cell r="A355" t="str">
            <v>20003032748460</v>
          </cell>
          <cell r="B355">
            <v>485025</v>
          </cell>
          <cell r="C355" t="str">
            <v>20003032748460</v>
          </cell>
          <cell r="D355">
            <v>44917.512118055558</v>
          </cell>
          <cell r="E355" t="str">
            <v>CONECEL</v>
          </cell>
          <cell r="F355" t="str">
            <v>DESPACHO</v>
          </cell>
          <cell r="G355" t="str">
            <v>NORMAL</v>
          </cell>
          <cell r="H355" t="str">
            <v xml:space="preserve">LUISA ANNABEL VERA MERA / </v>
          </cell>
          <cell r="I355" t="str">
            <v>1314744598</v>
          </cell>
          <cell r="J355" t="str">
            <v>AV.225 Y CALLE 326 CASA DE UN PISO PORTON DE ZINC DIAGONAL A LA CANCHA OLIMPO, MANTA</v>
          </cell>
          <cell r="K355" t="str">
            <v xml:space="preserve">979118729 /  </v>
          </cell>
          <cell r="L355" t="str">
            <v/>
          </cell>
          <cell r="M355" t="str">
            <v>MANTA</v>
          </cell>
          <cell r="N355" t="str">
            <v>MANABI</v>
          </cell>
          <cell r="O355" t="str">
            <v>MANTA</v>
          </cell>
        </row>
        <row r="356">
          <cell r="A356" t="str">
            <v>20003025848305</v>
          </cell>
          <cell r="B356">
            <v>485024</v>
          </cell>
          <cell r="C356" t="str">
            <v>20003025848305</v>
          </cell>
          <cell r="D356">
            <v>44917.512118055558</v>
          </cell>
          <cell r="E356" t="str">
            <v>CONECEL</v>
          </cell>
          <cell r="F356" t="str">
            <v>DESPACHO</v>
          </cell>
          <cell r="G356" t="str">
            <v>NORMAL</v>
          </cell>
          <cell r="H356" t="str">
            <v xml:space="preserve">VICTOR VELASCO SINCHIGUANO / </v>
          </cell>
          <cell r="I356" t="str">
            <v>1708885882</v>
          </cell>
          <cell r="J356" t="str">
            <v>YACUCALLE PRIMERA ETAPA/RAFAEL SANCHEZ Y RAFAEL LARREA ANDRADE CASA 213 CAFE 2 PISOS RECIBEN EN LOCAL AGRORIEGO A 2 CUADRAS DEL MERCADO AMAZONAS, IBARRA</v>
          </cell>
          <cell r="K356" t="str">
            <v xml:space="preserve">963251737 /  </v>
          </cell>
          <cell r="M356" t="str">
            <v>IBARRA</v>
          </cell>
          <cell r="N356" t="str">
            <v>IMBABURA</v>
          </cell>
          <cell r="O356" t="str">
            <v>IBARRA</v>
          </cell>
        </row>
        <row r="357">
          <cell r="A357" t="str">
            <v>LDDGYEA0033</v>
          </cell>
          <cell r="B357">
            <v>485011</v>
          </cell>
          <cell r="C357" t="str">
            <v>LDDGYEA0033</v>
          </cell>
          <cell r="D357">
            <v>44917.506435185183</v>
          </cell>
          <cell r="E357" t="str">
            <v>CONECEL_DOCUMENTOS</v>
          </cell>
          <cell r="F357" t="str">
            <v>DESPACHO</v>
          </cell>
          <cell r="G357" t="str">
            <v>NORMAL</v>
          </cell>
          <cell r="H357" t="str">
            <v>Stephanie Perez ACC/Paola Loja ACC-OPE Equipos</v>
          </cell>
          <cell r="I357" t="str">
            <v>0</v>
          </cell>
          <cell r="J357" t="str">
            <v>GYE - Centro Comercial Garzo centro-ACC/REGULARIZACIONES</v>
          </cell>
          <cell r="K357" t="str">
            <v>993393277</v>
          </cell>
          <cell r="L357" t="str">
            <v/>
          </cell>
          <cell r="M357" t="str">
            <v>GUAYAQUIL</v>
          </cell>
          <cell r="N357" t="str">
            <v>GUAYAS</v>
          </cell>
          <cell r="O357" t="str">
            <v>GUAYAQUIL</v>
          </cell>
        </row>
        <row r="358">
          <cell r="A358" t="str">
            <v>LDDGYEB0034</v>
          </cell>
          <cell r="B358">
            <v>485012</v>
          </cell>
          <cell r="C358" t="str">
            <v>LDDGYEB0034</v>
          </cell>
          <cell r="D358">
            <v>44917.506435185183</v>
          </cell>
          <cell r="E358" t="str">
            <v>CONECEL_DOCUMENTOS</v>
          </cell>
          <cell r="F358" t="str">
            <v>DESPACHO</v>
          </cell>
          <cell r="G358" t="str">
            <v>NORMAL</v>
          </cell>
          <cell r="H358" t="str">
            <v>Stephanie Perez ACC</v>
          </cell>
          <cell r="I358" t="str">
            <v>0</v>
          </cell>
          <cell r="J358" t="str">
            <v>GYE - Centro Comercial Garzo centro-ACC</v>
          </cell>
          <cell r="K358" t="str">
            <v>9399196442</v>
          </cell>
          <cell r="L358" t="str">
            <v/>
          </cell>
          <cell r="M358" t="str">
            <v>GUAYAQUIL</v>
          </cell>
          <cell r="N358" t="str">
            <v>GUAYAS</v>
          </cell>
          <cell r="O358" t="str">
            <v>GUAYAQUIL</v>
          </cell>
        </row>
        <row r="359">
          <cell r="A359" t="str">
            <v>LDDUIOE0037</v>
          </cell>
          <cell r="B359">
            <v>485013</v>
          </cell>
          <cell r="C359" t="str">
            <v>LDDUIOE0037</v>
          </cell>
          <cell r="D359">
            <v>44917.506435185183</v>
          </cell>
          <cell r="E359" t="str">
            <v>CONECEL_DOCUMENTOS</v>
          </cell>
          <cell r="F359" t="str">
            <v>DESPACHO</v>
          </cell>
          <cell r="G359" t="str">
            <v>NORMAL</v>
          </cell>
          <cell r="H359" t="str">
            <v>MARIA FERNANDA MUNOZ/CANT</v>
          </cell>
          <cell r="I359" t="str">
            <v>0</v>
          </cell>
          <cell r="J359" t="str">
            <v xml:space="preserve">QUITO AV. 10 DE AGOSTO N34-601 Y JUAN PABLO SANZ </v>
          </cell>
          <cell r="K359" t="str">
            <v>998118542/979067498</v>
          </cell>
          <cell r="M359" t="str">
            <v>QUITO</v>
          </cell>
          <cell r="N359" t="str">
            <v xml:space="preserve">PICHINCHA </v>
          </cell>
          <cell r="O359" t="str">
            <v>QUITO</v>
          </cell>
        </row>
        <row r="360">
          <cell r="A360" t="str">
            <v>LDDGYEF0033</v>
          </cell>
          <cell r="B360">
            <v>485014</v>
          </cell>
          <cell r="C360" t="str">
            <v>LDDGYEF0033</v>
          </cell>
          <cell r="D360">
            <v>44917.506435185183</v>
          </cell>
          <cell r="E360" t="str">
            <v>CONECEL_DOCUMENTOS</v>
          </cell>
          <cell r="F360" t="str">
            <v>DESPACHO</v>
          </cell>
          <cell r="G360" t="str">
            <v>NORMAL</v>
          </cell>
          <cell r="H360" t="str">
            <v>TOMAS ANDRADE/GSO/ALG</v>
          </cell>
          <cell r="I360" t="str">
            <v>0</v>
          </cell>
          <cell r="J360" t="str">
            <v xml:space="preserve"> Gye:  Urdenor 2 - parque empresarial colon , edificio Coloncorp B mezanine atras de Netlife</v>
          </cell>
          <cell r="K360" t="str">
            <v>982033756</v>
          </cell>
          <cell r="L360" t="str">
            <v/>
          </cell>
          <cell r="M360" t="str">
            <v>GUAYAQUIL</v>
          </cell>
          <cell r="N360" t="str">
            <v>GUAYAS</v>
          </cell>
          <cell r="O360" t="str">
            <v>GUAYAQUIL</v>
          </cell>
        </row>
        <row r="361">
          <cell r="A361" t="str">
            <v>LDDGYEG0039</v>
          </cell>
          <cell r="B361">
            <v>485015</v>
          </cell>
          <cell r="C361" t="str">
            <v>LDDGYEG0039</v>
          </cell>
          <cell r="D361">
            <v>44917.506435185183</v>
          </cell>
          <cell r="E361" t="str">
            <v>CONECEL_DOCUMENTOS</v>
          </cell>
          <cell r="F361" t="str">
            <v>DESPACHO</v>
          </cell>
          <cell r="G361" t="str">
            <v>NORMAL</v>
          </cell>
          <cell r="H361" t="str">
            <v>GABRIELA SANDOVAL/PSG</v>
          </cell>
          <cell r="I361" t="str">
            <v>0</v>
          </cell>
          <cell r="J361" t="str">
            <v xml:space="preserve"> Gye:  Urdenor 2 - parque empresarial colon , edificio Coloncorp B mezanine atras de Netlife</v>
          </cell>
          <cell r="K361" t="str">
            <v>982033756</v>
          </cell>
          <cell r="L361" t="str">
            <v/>
          </cell>
          <cell r="M361" t="str">
            <v>GUAYAQUIL</v>
          </cell>
          <cell r="N361" t="str">
            <v>GUAYAS</v>
          </cell>
          <cell r="O361" t="str">
            <v>GUAYAQUIL</v>
          </cell>
        </row>
        <row r="362">
          <cell r="A362" t="str">
            <v>LDCGYERL05</v>
          </cell>
          <cell r="B362">
            <v>484870</v>
          </cell>
          <cell r="C362" t="str">
            <v>LDCGYERL05</v>
          </cell>
          <cell r="D362">
            <v>44917.419988425929</v>
          </cell>
          <cell r="E362" t="str">
            <v>CONECEL_DOCUMENTOS</v>
          </cell>
          <cell r="F362" t="str">
            <v>DESPACHO</v>
          </cell>
          <cell r="G362" t="str">
            <v>NORMAL</v>
          </cell>
          <cell r="H362" t="str">
            <v xml:space="preserve">STEPHANIE PEREZ/ACC EQUIPOS </v>
          </cell>
          <cell r="I362" t="str">
            <v>0</v>
          </cell>
          <cell r="J362" t="str">
            <v>GYE - CENTRO COMERCIAL GARZO CENTRO-ACC/REGULARIZACIONES</v>
          </cell>
          <cell r="K362" t="str">
            <v>9399196442</v>
          </cell>
          <cell r="L362" t="str">
            <v>9399196442</v>
          </cell>
          <cell r="M362" t="str">
            <v>GUAYAQUIL</v>
          </cell>
          <cell r="N362" t="str">
            <v>GUAYAS</v>
          </cell>
          <cell r="O362" t="str">
            <v>GUAYAQUIL</v>
          </cell>
        </row>
        <row r="363">
          <cell r="A363" t="str">
            <v>LDCGYERLS09</v>
          </cell>
          <cell r="B363">
            <v>484871</v>
          </cell>
          <cell r="C363" t="str">
            <v>LDCGYERLS09</v>
          </cell>
          <cell r="D363">
            <v>44917.419988425929</v>
          </cell>
          <cell r="E363" t="str">
            <v>CONECEL_DOCUMENTOS</v>
          </cell>
          <cell r="F363" t="str">
            <v>DESPACHO</v>
          </cell>
          <cell r="G363" t="str">
            <v>NORMAL</v>
          </cell>
          <cell r="H363" t="str">
            <v>STEPHANIE PEREZ ACC</v>
          </cell>
          <cell r="I363" t="str">
            <v>0</v>
          </cell>
          <cell r="J363" t="str">
            <v>GYE - CENTRO COMERCIAL GARZO CENTRO-ACC</v>
          </cell>
          <cell r="K363" t="str">
            <v>9399196442</v>
          </cell>
          <cell r="L363" t="str">
            <v>993393277</v>
          </cell>
          <cell r="M363" t="str">
            <v>GUAYAQUIL</v>
          </cell>
          <cell r="N363" t="str">
            <v>GUAYAS</v>
          </cell>
          <cell r="O363" t="str">
            <v>GUAYAQUIL</v>
          </cell>
        </row>
        <row r="364">
          <cell r="A364" t="str">
            <v>LDCGYEALS11</v>
          </cell>
          <cell r="B364">
            <v>484872</v>
          </cell>
          <cell r="C364" t="str">
            <v>LDCGYEALS11</v>
          </cell>
          <cell r="D364">
            <v>44917.419988425929</v>
          </cell>
          <cell r="E364" t="str">
            <v>CONECEL_DOCUMENTOS</v>
          </cell>
          <cell r="F364" t="str">
            <v>DESPACHO</v>
          </cell>
          <cell r="G364" t="str">
            <v>NORMAL</v>
          </cell>
          <cell r="H364" t="str">
            <v>MARIA FERNANDA MUNOZ/CANT</v>
          </cell>
          <cell r="I364" t="str">
            <v>0</v>
          </cell>
          <cell r="J364" t="str">
            <v xml:space="preserve">QUITO AV. 10 DE AGOSTO N34-601 Y JUAN PABLO SANZ </v>
          </cell>
          <cell r="K364" t="str">
            <v>998118542/979067498</v>
          </cell>
          <cell r="L364" t="str">
            <v>960709009</v>
          </cell>
          <cell r="M364" t="str">
            <v>QUITO</v>
          </cell>
          <cell r="N364" t="str">
            <v xml:space="preserve">PICHINCHA </v>
          </cell>
          <cell r="O364" t="str">
            <v>QUITO</v>
          </cell>
        </row>
        <row r="365">
          <cell r="A365" t="str">
            <v>LDCGYEASL11</v>
          </cell>
          <cell r="B365">
            <v>484873</v>
          </cell>
          <cell r="C365" t="str">
            <v>LDCGYEASL11</v>
          </cell>
          <cell r="D365">
            <v>44917.419988425929</v>
          </cell>
          <cell r="E365" t="str">
            <v>CONECEL_DOCUMENTOS</v>
          </cell>
          <cell r="F365" t="str">
            <v>DESPACHO</v>
          </cell>
          <cell r="G365" t="str">
            <v>NORMAL</v>
          </cell>
          <cell r="H365" t="str">
            <v>TOMAS ANDRADE/PSG</v>
          </cell>
          <cell r="I365" t="str">
            <v>0</v>
          </cell>
          <cell r="J365" t="str">
            <v>GUAYAQUIL CDLA. URDENOR 2 AV. RODRIGO CHAVEZ PARQUE EMPRESARIAL COLON EDIFICIO COLONCORP B MEZANINE ATRAS DE NETLIFE</v>
          </cell>
          <cell r="K365" t="str">
            <v>982033756</v>
          </cell>
          <cell r="M365" t="str">
            <v>GUAYAQUIL</v>
          </cell>
          <cell r="N365" t="str">
            <v>GUAYAS</v>
          </cell>
          <cell r="O365" t="str">
            <v>GUAYAQUIL</v>
          </cell>
        </row>
        <row r="366">
          <cell r="A366" t="str">
            <v>CLDEV_GYESIM0066</v>
          </cell>
          <cell r="B366">
            <v>484869</v>
          </cell>
          <cell r="C366" t="str">
            <v>CLDEV_GYESIM0066</v>
          </cell>
          <cell r="D366">
            <v>44917.401770833334</v>
          </cell>
          <cell r="E366" t="str">
            <v>CONECEL_DOCUMENTOS</v>
          </cell>
          <cell r="F366" t="str">
            <v>DESPACHO</v>
          </cell>
          <cell r="G366" t="str">
            <v>NORMAL</v>
          </cell>
          <cell r="H366" t="str">
            <v>ANA AGUIRRE / MARIA SUNTAXI - PATRICIA</v>
          </cell>
          <cell r="J366" t="str">
            <v>CIUDADELA SANTA LEONOR MZ 6 SOLAR 17</v>
          </cell>
          <cell r="M366" t="str">
            <v>GUAYAQUIL</v>
          </cell>
        </row>
        <row r="367">
          <cell r="A367" t="str">
            <v>20003007583687_1</v>
          </cell>
          <cell r="B367">
            <v>484503</v>
          </cell>
          <cell r="C367" t="str">
            <v>20003007583687_1</v>
          </cell>
          <cell r="D367">
            <v>44916.711875000001</v>
          </cell>
          <cell r="E367" t="str">
            <v>CONECEL</v>
          </cell>
          <cell r="F367" t="str">
            <v>DESPACHO</v>
          </cell>
          <cell r="G367" t="str">
            <v>NORMAL</v>
          </cell>
          <cell r="H367" t="str">
            <v xml:space="preserve">JESSICA PAOLA MORA POZO / </v>
          </cell>
          <cell r="I367" t="str">
            <v>2400017238</v>
          </cell>
          <cell r="J367" t="str">
            <v>SECTOR EL CERRO TABLAZO, CLL MANABI Y C.Z2 CASA 06 MZ 116 DIAG A LA IGLESIA STA CRUZ, SANTA ELENA</v>
          </cell>
          <cell r="K367" t="str">
            <v xml:space="preserve">961936031 /  </v>
          </cell>
          <cell r="M367" t="str">
            <v>SANTA ELENA</v>
          </cell>
          <cell r="N367" t="str">
            <v>SANTA ELENA</v>
          </cell>
          <cell r="O367" t="str">
            <v>SANTA ELENA</v>
          </cell>
        </row>
        <row r="368">
          <cell r="A368" t="str">
            <v>20003031026886</v>
          </cell>
          <cell r="B368">
            <v>484504</v>
          </cell>
          <cell r="C368" t="str">
            <v>20003031026886</v>
          </cell>
          <cell r="D368">
            <v>44916.711875000001</v>
          </cell>
          <cell r="E368" t="str">
            <v>CONECEL</v>
          </cell>
          <cell r="F368" t="str">
            <v>DESPACHO</v>
          </cell>
          <cell r="G368" t="str">
            <v>NORMAL</v>
          </cell>
          <cell r="H368" t="str">
            <v xml:space="preserve">VICENTE ALCIDES HIDALGO SALAZAR / </v>
          </cell>
          <cell r="I368" t="str">
            <v>1200994349</v>
          </cell>
          <cell r="J368" t="str">
            <v>AV TRONCAL DE LA COSTA Y ANILLO VIAL QUEVEDO GASOLINERA FON FAY Y PETROL RIOS A MEDIA CUADRA DE DE CONGAS Y NIGHT CLUB LA ENDIJA, QUEVEDO</v>
          </cell>
          <cell r="K368" t="str">
            <v>984694899 /  994859052/0991623079</v>
          </cell>
          <cell r="M368" t="str">
            <v>QUEVEDO</v>
          </cell>
          <cell r="N368" t="str">
            <v>LOS RIOS</v>
          </cell>
          <cell r="O368" t="str">
            <v>QUEVEDO</v>
          </cell>
        </row>
        <row r="369">
          <cell r="A369" t="str">
            <v>20003031377724</v>
          </cell>
          <cell r="B369">
            <v>484505</v>
          </cell>
          <cell r="C369" t="str">
            <v>20003031377724</v>
          </cell>
          <cell r="D369">
            <v>44916.711875000001</v>
          </cell>
          <cell r="E369" t="str">
            <v>CONECEL</v>
          </cell>
          <cell r="F369" t="str">
            <v>DESPACHO</v>
          </cell>
          <cell r="G369" t="str">
            <v>NORMAL</v>
          </cell>
          <cell r="H369" t="str">
            <v xml:space="preserve">VINICIO ANTONIO VIZUETA VALLE / </v>
          </cell>
          <cell r="I369" t="str">
            <v>929130862</v>
          </cell>
          <cell r="J369" t="str">
            <v>MANUEL DE J.CALLE Y AV RIO NAPO REF FARMACION ECONOMICA O TRIPLE SEVEN, MILAGRO</v>
          </cell>
          <cell r="K369" t="str">
            <v xml:space="preserve">996043612 /  </v>
          </cell>
          <cell r="M369" t="str">
            <v>MILAGRO</v>
          </cell>
          <cell r="N369" t="str">
            <v>GUAYAS</v>
          </cell>
          <cell r="O369" t="str">
            <v>MILAGRO</v>
          </cell>
        </row>
        <row r="370">
          <cell r="A370" t="str">
            <v>20003026554215_1</v>
          </cell>
          <cell r="B370">
            <v>484506</v>
          </cell>
          <cell r="C370" t="str">
            <v>20003026554215_1</v>
          </cell>
          <cell r="D370">
            <v>44916.711875000001</v>
          </cell>
          <cell r="E370" t="str">
            <v>CONECEL</v>
          </cell>
          <cell r="F370" t="str">
            <v>DESPACHO</v>
          </cell>
          <cell r="G370" t="str">
            <v>NORMAL</v>
          </cell>
          <cell r="H370" t="str">
            <v xml:space="preserve">NESTOR PATRICIO SAMANIEGO LAZO / </v>
          </cell>
          <cell r="I370" t="str">
            <v>106046063</v>
          </cell>
          <cell r="J370" t="str">
            <v>AV CHIRIJE Y CULTURA COTOCOLLAO CASCA DE DOS PISOS DE BLOQUE ANTES DE LLEGAR A LA IGLESIA DE SAN MIGUEL A UNA CUADRA, CUENCA</v>
          </cell>
          <cell r="K370" t="str">
            <v xml:space="preserve">962166497 /  </v>
          </cell>
          <cell r="M370" t="str">
            <v>CUENCA</v>
          </cell>
          <cell r="N370" t="str">
            <v>AZUAY</v>
          </cell>
          <cell r="O370" t="str">
            <v>CUENCA</v>
          </cell>
        </row>
        <row r="371">
          <cell r="A371" t="str">
            <v>20003032322822</v>
          </cell>
          <cell r="B371">
            <v>484507</v>
          </cell>
          <cell r="C371" t="str">
            <v>20003032322822</v>
          </cell>
          <cell r="D371">
            <v>44916.711875000001</v>
          </cell>
          <cell r="E371" t="str">
            <v>CONECEL</v>
          </cell>
          <cell r="F371" t="str">
            <v>DESPACHO</v>
          </cell>
          <cell r="G371" t="str">
            <v>NORMAL</v>
          </cell>
          <cell r="H371" t="str">
            <v>CARLOS HELI ROJAS MENA / EDGAR PATRICIO CARAGUAY</v>
          </cell>
          <cell r="I371" t="str">
            <v>1104117153</v>
          </cell>
          <cell r="J371" t="str">
            <v>CALLE FENIX 115D-69 Y AV 8 DE DICIEMBRE JUNTO A LA DISTRIBUIDORA CAMEL A RECIBE EDGAR PATRICIO CARAGUAY, LOJA</v>
          </cell>
          <cell r="K371" t="str">
            <v>980845022 /  958747030</v>
          </cell>
          <cell r="L371" t="str">
            <v/>
          </cell>
          <cell r="M371" t="str">
            <v>LOJA</v>
          </cell>
          <cell r="N371" t="str">
            <v>LOJA</v>
          </cell>
          <cell r="O371" t="str">
            <v>LOJA</v>
          </cell>
        </row>
        <row r="372">
          <cell r="A372" t="str">
            <v>20003032285735</v>
          </cell>
          <cell r="B372">
            <v>484508</v>
          </cell>
          <cell r="C372" t="str">
            <v>20003032285735</v>
          </cell>
          <cell r="D372">
            <v>44916.711875000001</v>
          </cell>
          <cell r="E372" t="str">
            <v>CONECEL</v>
          </cell>
          <cell r="F372" t="str">
            <v>DESPACHO</v>
          </cell>
          <cell r="G372" t="str">
            <v>NORMAL</v>
          </cell>
          <cell r="H372" t="str">
            <v>CARLOS HELI ROJAS MENA / EDGAR PATRICIO CARAGUAY</v>
          </cell>
          <cell r="I372" t="str">
            <v>1104117153</v>
          </cell>
          <cell r="J372" t="str">
            <v>CALLE FENIX 115D-69 Y AV 8 DE DICIEMBRE JUNTO A LA DISTRIBUIDORA CAMEL A RECIBE EDGAR PATRICIO CARAGUAY, LOJA</v>
          </cell>
          <cell r="K372" t="str">
            <v>980845022 /  958747030</v>
          </cell>
          <cell r="L372" t="str">
            <v/>
          </cell>
          <cell r="M372" t="str">
            <v>LOJA</v>
          </cell>
          <cell r="N372" t="str">
            <v>LOJA</v>
          </cell>
          <cell r="O372" t="str">
            <v>LOJA</v>
          </cell>
        </row>
        <row r="373">
          <cell r="A373" t="str">
            <v>20003025850828</v>
          </cell>
          <cell r="B373">
            <v>484509</v>
          </cell>
          <cell r="C373" t="str">
            <v>20003025850828</v>
          </cell>
          <cell r="D373">
            <v>44916.711875000001</v>
          </cell>
          <cell r="E373" t="str">
            <v>CONECEL</v>
          </cell>
          <cell r="F373" t="str">
            <v>DESPACHO</v>
          </cell>
          <cell r="G373" t="str">
            <v>NORMAL</v>
          </cell>
          <cell r="H373" t="str">
            <v xml:space="preserve">DAVID SANTIAGO PULLUQUITIN PAUCAR / </v>
          </cell>
          <cell r="I373" t="str">
            <v>1723371033</v>
          </cell>
          <cell r="J373" t="str">
            <v>AV MARISCAL SUCRE S9-199 Y LIBERTADORES EN EL COLEGIO PABLO SEXTO, QUITO</v>
          </cell>
          <cell r="K373" t="str">
            <v>994937230 /  989424813</v>
          </cell>
          <cell r="M373" t="str">
            <v>QUITO</v>
          </cell>
          <cell r="N373" t="str">
            <v>PICHINCHA</v>
          </cell>
          <cell r="O373" t="str">
            <v>QUITO</v>
          </cell>
        </row>
        <row r="374">
          <cell r="A374" t="str">
            <v>20003032297781</v>
          </cell>
          <cell r="B374">
            <v>484510</v>
          </cell>
          <cell r="C374" t="str">
            <v>20003032297781</v>
          </cell>
          <cell r="D374">
            <v>44916.711875000001</v>
          </cell>
          <cell r="E374" t="str">
            <v>CONECEL</v>
          </cell>
          <cell r="F374" t="str">
            <v>DESPACHO</v>
          </cell>
          <cell r="G374" t="str">
            <v>NORMAL</v>
          </cell>
          <cell r="H374" t="str">
            <v xml:space="preserve">GLADIS RAQUEL BORJA ANDACHI / </v>
          </cell>
          <cell r="I374" t="str">
            <v>200653848</v>
          </cell>
          <cell r="J374" t="str">
            <v>AV NICOLAS LAPETTI Y AMAZONAS EN LA COOP DE LA POLICIA NACIONAL MZ 3 SL 22 DETRAS DEL SHOPPING DE DURAN, DURAN</v>
          </cell>
          <cell r="K374" t="str">
            <v xml:space="preserve">969129906 /  </v>
          </cell>
          <cell r="M374" t="str">
            <v>DURAN</v>
          </cell>
          <cell r="N374" t="str">
            <v>GUAYAS</v>
          </cell>
          <cell r="O374" t="str">
            <v>DURAN</v>
          </cell>
        </row>
        <row r="375">
          <cell r="A375" t="str">
            <v>20003032286877</v>
          </cell>
          <cell r="B375">
            <v>484511</v>
          </cell>
          <cell r="C375" t="str">
            <v>20003032286877</v>
          </cell>
          <cell r="D375">
            <v>44916.711875000001</v>
          </cell>
          <cell r="E375" t="str">
            <v>CONECEL</v>
          </cell>
          <cell r="F375" t="str">
            <v>DESPACHO</v>
          </cell>
          <cell r="G375" t="str">
            <v>NORMAL</v>
          </cell>
          <cell r="H375" t="str">
            <v xml:space="preserve">JUAN ROCHA ALBUJA / </v>
          </cell>
          <cell r="I375" t="str">
            <v>900942715</v>
          </cell>
          <cell r="J375" t="str">
            <v>AV MANUELA CANIZARES 107 Y ZOYLA TAFUR DETRAS DE AMBACAR FRENTE A LA GASOLINERA LA FLORIDA CASA DE DOS PISOS COLOR TAXO, IBARRA</v>
          </cell>
          <cell r="K375" t="str">
            <v xml:space="preserve">982016176 /  </v>
          </cell>
          <cell r="M375" t="str">
            <v>IBARRA</v>
          </cell>
          <cell r="N375" t="str">
            <v>IMBABURA</v>
          </cell>
          <cell r="O375" t="str">
            <v>IBARRA</v>
          </cell>
        </row>
        <row r="376">
          <cell r="A376" t="str">
            <v>20003032286698</v>
          </cell>
          <cell r="B376">
            <v>484512</v>
          </cell>
          <cell r="C376" t="str">
            <v>20003032286698</v>
          </cell>
          <cell r="D376">
            <v>44916.711875000001</v>
          </cell>
          <cell r="E376" t="str">
            <v>CONECEL</v>
          </cell>
          <cell r="F376" t="str">
            <v>DESPACHO</v>
          </cell>
          <cell r="G376" t="str">
            <v>NORMAL</v>
          </cell>
          <cell r="H376" t="str">
            <v xml:space="preserve">MIRIAM ARGENTINA BRICENO ARMIJOS / </v>
          </cell>
          <cell r="I376" t="str">
            <v>1713322517</v>
          </cell>
          <cell r="J376" t="str">
            <v>BARRIO LA CONCEPCION AV GENERAL CALICUCHIMA Y JOSE MARIA PAZMINO EN PREFABRICADOS DE HORMIGON BETANCOURT, A LADO FABRICA DE TUBOS CASA DE 2 PISOS COLOR TOMATE, QUITO</v>
          </cell>
          <cell r="K376" t="str">
            <v>987715085 /  998771508</v>
          </cell>
          <cell r="M376" t="str">
            <v>QUITO</v>
          </cell>
          <cell r="N376" t="str">
            <v>PICHINCHA</v>
          </cell>
          <cell r="O376" t="str">
            <v>QUITO</v>
          </cell>
        </row>
        <row r="377">
          <cell r="A377" t="str">
            <v>20003032731120</v>
          </cell>
          <cell r="B377">
            <v>484513</v>
          </cell>
          <cell r="C377" t="str">
            <v>20003032731120</v>
          </cell>
          <cell r="D377">
            <v>44916.711875000001</v>
          </cell>
          <cell r="E377" t="str">
            <v>CONECEL</v>
          </cell>
          <cell r="F377" t="str">
            <v>DESPACHO</v>
          </cell>
          <cell r="G377" t="str">
            <v>NORMAL</v>
          </cell>
          <cell r="H377" t="str">
            <v xml:space="preserve">VICTOR FREDDY ORELLANA ERREYES / </v>
          </cell>
          <cell r="I377" t="str">
            <v>1715052690</v>
          </cell>
          <cell r="J377" t="str">
            <v>AV.AMERICA N23-32 Y ALONSO DE MERCADILLO/CASA DE 2 PISOS BLANCA A MEDIA CDRA DE DISTRIBUIDORA DE LICORES ECO 1 SANTA CLARA, QUITO</v>
          </cell>
          <cell r="K377" t="str">
            <v>984409671 /  985166600</v>
          </cell>
          <cell r="L377" t="str">
            <v/>
          </cell>
          <cell r="M377" t="str">
            <v>QUITO</v>
          </cell>
          <cell r="N377" t="str">
            <v>PICHINCHA</v>
          </cell>
          <cell r="O377" t="str">
            <v>QUITO</v>
          </cell>
        </row>
        <row r="378">
          <cell r="A378" t="str">
            <v>20003032289751</v>
          </cell>
          <cell r="B378">
            <v>484514</v>
          </cell>
          <cell r="C378" t="str">
            <v>20003032289751</v>
          </cell>
          <cell r="D378">
            <v>44916.711875000001</v>
          </cell>
          <cell r="E378" t="str">
            <v>CONECEL</v>
          </cell>
          <cell r="F378" t="str">
            <v>DESPACHO</v>
          </cell>
          <cell r="G378" t="str">
            <v>NORMAL</v>
          </cell>
          <cell r="H378" t="str">
            <v xml:space="preserve">DAVID ELOY COLOMA CADENA / </v>
          </cell>
          <cell r="I378" t="str">
            <v>925008252</v>
          </cell>
          <cell r="J378" t="str">
            <v>AV VICTOR EMILIO ESTRADA Y GUARANDA FRENTE A MANGOLANDIA CASA DE COLOR CELESTE DE UN PISO, MILAGRO</v>
          </cell>
          <cell r="K378" t="str">
            <v xml:space="preserve">990093575 /  </v>
          </cell>
          <cell r="M378" t="str">
            <v>MILAGRO</v>
          </cell>
          <cell r="N378" t="str">
            <v>GUAYAS</v>
          </cell>
          <cell r="O378" t="str">
            <v>MILAGRO</v>
          </cell>
        </row>
        <row r="379">
          <cell r="A379" t="str">
            <v>20003031410976</v>
          </cell>
          <cell r="B379">
            <v>484484</v>
          </cell>
          <cell r="C379" t="str">
            <v>20003031410976</v>
          </cell>
          <cell r="D379">
            <v>44916.711863425924</v>
          </cell>
          <cell r="E379" t="str">
            <v>CONECEL</v>
          </cell>
          <cell r="F379" t="str">
            <v>DESPACHO</v>
          </cell>
          <cell r="G379" t="str">
            <v>NORMAL</v>
          </cell>
          <cell r="H379" t="str">
            <v xml:space="preserve">RAMIRO AUGUSTO ASTUDILLO ESPINOSA / </v>
          </cell>
          <cell r="I379" t="str">
            <v>1704463155</v>
          </cell>
          <cell r="J379" t="str">
            <v>CALLE JERONIMO CARRION E9-17 EN EL EDIFICIO PLAZA 500 PISO 8C DE COLOR BLANCO JUNTO AL EDIFICIO DEL UNIVERSO, QUITO</v>
          </cell>
          <cell r="K379" t="str">
            <v>999736933 /  986383452</v>
          </cell>
          <cell r="L379" t="str">
            <v/>
          </cell>
          <cell r="M379" t="str">
            <v>QUITO</v>
          </cell>
          <cell r="N379" t="str">
            <v>PICHINCHA</v>
          </cell>
          <cell r="O379" t="str">
            <v>QUITO</v>
          </cell>
        </row>
        <row r="380">
          <cell r="A380" t="str">
            <v>20003032306205</v>
          </cell>
          <cell r="B380">
            <v>484485</v>
          </cell>
          <cell r="C380" t="str">
            <v>20003032306205</v>
          </cell>
          <cell r="D380">
            <v>44916.711863425924</v>
          </cell>
          <cell r="E380" t="str">
            <v>CONECEL</v>
          </cell>
          <cell r="F380" t="str">
            <v>DESPACHO</v>
          </cell>
          <cell r="G380" t="str">
            <v>NORMAL</v>
          </cell>
          <cell r="H380" t="str">
            <v xml:space="preserve">WALTER POLIVIO DIAZ SARAGURO / </v>
          </cell>
          <cell r="I380" t="str">
            <v>1103788095</v>
          </cell>
          <cell r="J380" t="str">
            <v>CDLA LOS HELECHOS/AV AURELIO MOSQUERA MANZANA 9 VILLA 5 VILLA 5 DE UN PISO CLR ROJO VILLAS DE LA FAE CONJUNTO HABITACIONAL DE LA FAE, MILAGRO</v>
          </cell>
          <cell r="K380" t="str">
            <v xml:space="preserve">984346223 /  </v>
          </cell>
          <cell r="M380" t="str">
            <v>MILAGRO</v>
          </cell>
          <cell r="N380" t="str">
            <v>GUAYAS</v>
          </cell>
          <cell r="O380" t="str">
            <v>MILAGRO</v>
          </cell>
        </row>
        <row r="381">
          <cell r="A381" t="str">
            <v>20003031404132</v>
          </cell>
          <cell r="B381">
            <v>484486</v>
          </cell>
          <cell r="C381" t="str">
            <v>20003031404132</v>
          </cell>
          <cell r="D381">
            <v>44916.711863425924</v>
          </cell>
          <cell r="E381" t="str">
            <v>CONECEL</v>
          </cell>
          <cell r="F381" t="str">
            <v>DESPACHO</v>
          </cell>
          <cell r="G381" t="str">
            <v>NORMAL</v>
          </cell>
          <cell r="H381" t="str">
            <v xml:space="preserve">STEVEN RICARDO GOMEZ SAN LUCAS / </v>
          </cell>
          <cell r="I381" t="str">
            <v>925969024</v>
          </cell>
          <cell r="J381" t="str">
            <v>GARCIA GOYENA 705B Y CORONEL CASA 2 PISOS ENREJADO CON FUNERARIA EN PB DIAGONAL AL COLEGIO BELLAS ARTES, GUAYAQUIL</v>
          </cell>
          <cell r="K381" t="str">
            <v>925969024 /  963347572</v>
          </cell>
          <cell r="M381" t="str">
            <v>GUAYAQUIL</v>
          </cell>
          <cell r="N381" t="str">
            <v>GUAYAS</v>
          </cell>
          <cell r="O381" t="str">
            <v>GUAYAQUIL</v>
          </cell>
        </row>
        <row r="382">
          <cell r="A382" t="str">
            <v>20003031386763</v>
          </cell>
          <cell r="B382">
            <v>484487</v>
          </cell>
          <cell r="C382" t="str">
            <v>20003031386763</v>
          </cell>
          <cell r="D382">
            <v>44916.711863425924</v>
          </cell>
          <cell r="E382" t="str">
            <v>CONECEL</v>
          </cell>
          <cell r="F382" t="str">
            <v>DESPACHO</v>
          </cell>
          <cell r="G382" t="str">
            <v>NORMAL</v>
          </cell>
          <cell r="H382" t="str">
            <v xml:space="preserve">NEIVY FERNANDA IMBAGO PILAQUINGA / </v>
          </cell>
          <cell r="I382" t="str">
            <v>1721488961</v>
          </cell>
          <cell r="J382" t="str">
            <v>JUAN JOSE FLORES OE-366 E ISAAC PAREDES A UN LADO TIENDA DE VIVERES WENDY FERNANDA CASA 2 PISOS AMARILLA PORTON MARRON, A LA ENTRADA DE COLEGIO TECNICO, QUITO</v>
          </cell>
          <cell r="K382" t="str">
            <v xml:space="preserve">963065545 /  </v>
          </cell>
          <cell r="M382" t="str">
            <v>QUITO</v>
          </cell>
          <cell r="N382" t="str">
            <v>PICHINCHA</v>
          </cell>
          <cell r="O382" t="str">
            <v>QUITO</v>
          </cell>
        </row>
        <row r="383">
          <cell r="A383" t="str">
            <v>20003032307087</v>
          </cell>
          <cell r="B383">
            <v>484488</v>
          </cell>
          <cell r="C383" t="str">
            <v>20003032307087</v>
          </cell>
          <cell r="D383">
            <v>44916.711863425924</v>
          </cell>
          <cell r="E383" t="str">
            <v>CONECEL</v>
          </cell>
          <cell r="F383" t="str">
            <v>DESPACHO</v>
          </cell>
          <cell r="G383" t="str">
            <v>NORMAL</v>
          </cell>
          <cell r="H383" t="str">
            <v xml:space="preserve">ANGELA RITA CIFUENTES CHAVEZ / </v>
          </cell>
          <cell r="I383" t="str">
            <v>1714859798</v>
          </cell>
          <cell r="J383" t="str">
            <v>CAPITAN GUIDO URBINA CONJUNTO SAN EMILIO CASA 143 ENTRE EL PUENTE 1 Y EL PUNTE 2 DE LA AUTOPISTA GENERAL RUMINAHUI, QUITO</v>
          </cell>
          <cell r="K383" t="str">
            <v xml:space="preserve">962920046 /  </v>
          </cell>
          <cell r="L383" t="str">
            <v/>
          </cell>
          <cell r="M383" t="str">
            <v>QUITO</v>
          </cell>
          <cell r="N383" t="str">
            <v>PICHINCHA</v>
          </cell>
          <cell r="O383" t="str">
            <v>QUITO</v>
          </cell>
        </row>
        <row r="384">
          <cell r="A384" t="str">
            <v>20003031373926</v>
          </cell>
          <cell r="B384">
            <v>484489</v>
          </cell>
          <cell r="C384" t="str">
            <v>20003031373926</v>
          </cell>
          <cell r="D384">
            <v>44916.711863425924</v>
          </cell>
          <cell r="E384" t="str">
            <v>CONECEL</v>
          </cell>
          <cell r="F384" t="str">
            <v>DESPACHO</v>
          </cell>
          <cell r="G384" t="str">
            <v>NORMAL</v>
          </cell>
          <cell r="H384" t="str">
            <v xml:space="preserve">RICHARD ROMEL FERNANDEZ PILATAXI / </v>
          </cell>
          <cell r="I384" t="str">
            <v>1712767159</v>
          </cell>
          <cell r="J384" t="str">
            <v>CALLE FEDERICO GONZALES SUAREZ Y ROSARIO DE ALCAZAR FRENTE A LA FARBICA MAICENA IRIS CASA DE 4 PISOS, QUITO</v>
          </cell>
          <cell r="K384" t="str">
            <v xml:space="preserve">984127307 /  </v>
          </cell>
          <cell r="L384" t="str">
            <v/>
          </cell>
          <cell r="M384" t="str">
            <v>QUITO</v>
          </cell>
          <cell r="N384" t="str">
            <v>PICHINCHA</v>
          </cell>
          <cell r="O384" t="str">
            <v>QUITO</v>
          </cell>
        </row>
        <row r="385">
          <cell r="A385" t="str">
            <v>20003032319074</v>
          </cell>
          <cell r="B385">
            <v>484490</v>
          </cell>
          <cell r="C385" t="str">
            <v>20003032319074</v>
          </cell>
          <cell r="D385">
            <v>44916.711863425924</v>
          </cell>
          <cell r="E385" t="str">
            <v>CONECEL</v>
          </cell>
          <cell r="F385" t="str">
            <v>DESPACHO</v>
          </cell>
          <cell r="G385" t="str">
            <v>NORMAL</v>
          </cell>
          <cell r="H385" t="str">
            <v xml:space="preserve">JUDITH PASTORIZA OCAMPO LARA / </v>
          </cell>
          <cell r="I385" t="str">
            <v>200624062</v>
          </cell>
          <cell r="J385" t="str">
            <v>BARRIO JARDINES DE NINALLACTA CALLE 11 Y PASAJE D CASA DE UN PISO DIAGONAL AL PARQUE DE CALICANTO, QUITO</v>
          </cell>
          <cell r="K385" t="str">
            <v xml:space="preserve">993788245 /  </v>
          </cell>
          <cell r="M385" t="str">
            <v>QUITO</v>
          </cell>
          <cell r="N385" t="str">
            <v>PICHINCHA</v>
          </cell>
          <cell r="O385" t="str">
            <v>QUITO</v>
          </cell>
        </row>
        <row r="386">
          <cell r="A386" t="str">
            <v>20003031404741</v>
          </cell>
          <cell r="B386">
            <v>484491</v>
          </cell>
          <cell r="C386" t="str">
            <v>20003031404741</v>
          </cell>
          <cell r="D386">
            <v>44916.711863425924</v>
          </cell>
          <cell r="E386" t="str">
            <v>CONECEL</v>
          </cell>
          <cell r="F386" t="str">
            <v>DESPACHO</v>
          </cell>
          <cell r="G386" t="str">
            <v>NORMAL</v>
          </cell>
          <cell r="H386" t="str">
            <v xml:space="preserve">JOSE TOMAS ESPINOZA URBINA / </v>
          </cell>
          <cell r="I386" t="str">
            <v>1761000056</v>
          </cell>
          <cell r="J386" t="str">
            <v>CALLE 8VA ENTRE CALLE C Y D CASA DE UN PISO COLOR VERDE CON NARANJA FRENTE AL CYBER AMALA, QUEVEDO</v>
          </cell>
          <cell r="K386" t="str">
            <v xml:space="preserve">968678333 /  </v>
          </cell>
          <cell r="M386" t="str">
            <v>QUEVEDO</v>
          </cell>
          <cell r="N386" t="str">
            <v>LOS RIOS</v>
          </cell>
          <cell r="O386" t="str">
            <v>QUEVEDO</v>
          </cell>
        </row>
        <row r="387">
          <cell r="A387" t="str">
            <v>20003031395890</v>
          </cell>
          <cell r="B387">
            <v>484492</v>
          </cell>
          <cell r="C387" t="str">
            <v>20003031395890</v>
          </cell>
          <cell r="D387">
            <v>44916.711863425924</v>
          </cell>
          <cell r="E387" t="str">
            <v>CONECEL</v>
          </cell>
          <cell r="F387" t="str">
            <v>DESPACHO</v>
          </cell>
          <cell r="G387" t="str">
            <v>NORMAL</v>
          </cell>
          <cell r="H387" t="str">
            <v xml:space="preserve">FRANCISCO REYNALDO PONCE VELEZ / </v>
          </cell>
          <cell r="I387" t="str">
            <v>1308814084</v>
          </cell>
          <cell r="J387" t="str">
            <v>CALLE FRANK TOSI INIGUES ENTRE RIO MACHANGARA Y CORNELIO VEINTIMILLA CASA DE DOS PISOS A UNA CUADRA DE LA EMPRESA AGNI, CUENCA</v>
          </cell>
          <cell r="K387" t="str">
            <v xml:space="preserve">939216602 /  </v>
          </cell>
          <cell r="L387" t="str">
            <v/>
          </cell>
          <cell r="M387" t="str">
            <v>CUENCA</v>
          </cell>
          <cell r="N387" t="str">
            <v>AZUAY</v>
          </cell>
          <cell r="O387" t="str">
            <v>CUENCA</v>
          </cell>
        </row>
        <row r="388">
          <cell r="A388" t="str">
            <v>20003025811205</v>
          </cell>
          <cell r="B388">
            <v>484493</v>
          </cell>
          <cell r="C388" t="str">
            <v>20003025811205</v>
          </cell>
          <cell r="D388">
            <v>44916.711863425924</v>
          </cell>
          <cell r="E388" t="str">
            <v>CONECEL</v>
          </cell>
          <cell r="F388" t="str">
            <v>DESPACHO</v>
          </cell>
          <cell r="G388" t="str">
            <v>NORMAL</v>
          </cell>
          <cell r="H388" t="str">
            <v xml:space="preserve">JOSEPH ISRAEL FRIAS BARRIONUEVO / </v>
          </cell>
          <cell r="I388" t="str">
            <v>1751066414</v>
          </cell>
          <cell r="J388" t="str">
            <v>BRRIO LOS AMANCAES TRBJO C.10 DE AGOSTO Y 14 DE JULIO/REF:FRNTE A LA FERRETERIA FERRENOLE CRCA JNTA DE AGUA POTABLE STO DOMINGO DE SEVILLA OFIC.2, QUITO</v>
          </cell>
          <cell r="K388" t="str">
            <v>983532721 /  984707565</v>
          </cell>
          <cell r="M388" t="str">
            <v>QUITO</v>
          </cell>
          <cell r="N388" t="str">
            <v>PICHINCHA</v>
          </cell>
          <cell r="O388" t="str">
            <v>QUITO</v>
          </cell>
        </row>
        <row r="389">
          <cell r="A389" t="str">
            <v>20003031399664</v>
          </cell>
          <cell r="B389">
            <v>484494</v>
          </cell>
          <cell r="C389" t="str">
            <v>20003031399664</v>
          </cell>
          <cell r="D389">
            <v>44916.711863425924</v>
          </cell>
          <cell r="E389" t="str">
            <v>CONECEL</v>
          </cell>
          <cell r="F389" t="str">
            <v>DESPACHO</v>
          </cell>
          <cell r="G389" t="str">
            <v>NORMAL</v>
          </cell>
          <cell r="H389" t="str">
            <v xml:space="preserve">MARIA ANGELES GUASHCO GUSHNAY / </v>
          </cell>
          <cell r="I389" t="str">
            <v>101760031</v>
          </cell>
          <cell r="J389" t="str">
            <v>CALLE JULIA BERNALD Y 10 DE AGOSTO EN EL COMERCIAL BARBELLO, CUENCA</v>
          </cell>
          <cell r="K389" t="str">
            <v xml:space="preserve">983726401 /  </v>
          </cell>
          <cell r="L389" t="str">
            <v/>
          </cell>
          <cell r="M389" t="str">
            <v>CUENCA</v>
          </cell>
          <cell r="N389" t="str">
            <v>AZUAY</v>
          </cell>
          <cell r="O389" t="str">
            <v>CUENCA</v>
          </cell>
        </row>
        <row r="390">
          <cell r="A390" t="str">
            <v>20003031398756</v>
          </cell>
          <cell r="B390">
            <v>484495</v>
          </cell>
          <cell r="C390" t="str">
            <v>20003031398756</v>
          </cell>
          <cell r="D390">
            <v>44916.711863425924</v>
          </cell>
          <cell r="E390" t="str">
            <v>CONECEL</v>
          </cell>
          <cell r="F390" t="str">
            <v>DESPACHO</v>
          </cell>
          <cell r="G390" t="str">
            <v>NORMAL</v>
          </cell>
          <cell r="H390" t="str">
            <v>FRANCISCO JAVIER CRESPO MONTILLA / LEYDI DIANA LEO LEO</v>
          </cell>
          <cell r="I390" t="str">
            <v>1761434420</v>
          </cell>
          <cell r="J390" t="str">
            <v>CALLE FRANCISCO MONTALVO 10-58 Y BELLA AURORA CASA DE DOS PISOS, QUITO</v>
          </cell>
          <cell r="K390" t="str">
            <v>983270097 /  998842024</v>
          </cell>
          <cell r="L390" t="str">
            <v/>
          </cell>
          <cell r="M390" t="str">
            <v>QUITO</v>
          </cell>
          <cell r="N390" t="str">
            <v>PICHINCHA</v>
          </cell>
          <cell r="O390" t="str">
            <v>QUITO</v>
          </cell>
        </row>
        <row r="391">
          <cell r="A391" t="str">
            <v>20003031372985</v>
          </cell>
          <cell r="B391">
            <v>484496</v>
          </cell>
          <cell r="C391" t="str">
            <v>20003031372985</v>
          </cell>
          <cell r="D391">
            <v>44916.711863425924</v>
          </cell>
          <cell r="E391" t="str">
            <v>CONECEL</v>
          </cell>
          <cell r="F391" t="str">
            <v>DESPACHO</v>
          </cell>
          <cell r="G391" t="str">
            <v>NORMAL</v>
          </cell>
          <cell r="H391" t="str">
            <v xml:space="preserve">ORLANDO JAVIER ROMERO PALENCIA / </v>
          </cell>
          <cell r="I391" t="str">
            <v>171038336 PASAPORTE</v>
          </cell>
          <cell r="J391" t="str">
            <v>COMPLEJO RECREACIONAL KAERSAM CALLE LA INDENDENCIA 75-45 Y MANUEL CORDOVA GALARZA JUNTO AL COLEGIO YESBAL, QUITO</v>
          </cell>
          <cell r="K391" t="str">
            <v xml:space="preserve">978709095 /  </v>
          </cell>
          <cell r="L391" t="str">
            <v/>
          </cell>
          <cell r="M391" t="str">
            <v>QUITO</v>
          </cell>
          <cell r="N391" t="str">
            <v>PICHINCHA</v>
          </cell>
          <cell r="O391" t="str">
            <v>QUITO</v>
          </cell>
        </row>
        <row r="392">
          <cell r="A392" t="str">
            <v>20003032290167</v>
          </cell>
          <cell r="B392">
            <v>484497</v>
          </cell>
          <cell r="C392" t="str">
            <v>20003032290167</v>
          </cell>
          <cell r="D392">
            <v>44916.711863425924</v>
          </cell>
          <cell r="E392" t="str">
            <v>CONECEL</v>
          </cell>
          <cell r="F392" t="str">
            <v>DESPACHO</v>
          </cell>
          <cell r="G392" t="str">
            <v>NORMAL</v>
          </cell>
          <cell r="H392" t="str">
            <v xml:space="preserve">FAUSTO EFRAIN GUALOTO CHUQUIMARCA / </v>
          </cell>
          <cell r="I392" t="str">
            <v>1713955282</v>
          </cell>
          <cell r="J392" t="str">
            <v xml:space="preserve">(PICHINCHA/QUITO/TUMBACO) GONZALO PIZARRO AV SAN JOSE OE6-40 REF. A LADO DE MINIMARKET ADRIAN </v>
          </cell>
          <cell r="K392" t="str">
            <v xml:space="preserve">979236242 /  </v>
          </cell>
          <cell r="M392" t="str">
            <v>QUITO</v>
          </cell>
          <cell r="N392" t="str">
            <v>PICHINCHA</v>
          </cell>
          <cell r="O392" t="str">
            <v>QUITO</v>
          </cell>
        </row>
        <row r="393">
          <cell r="A393" t="str">
            <v>20003031039317</v>
          </cell>
          <cell r="B393">
            <v>484498</v>
          </cell>
          <cell r="C393" t="str">
            <v>20003031039317</v>
          </cell>
          <cell r="D393">
            <v>44916.711863425924</v>
          </cell>
          <cell r="E393" t="str">
            <v>CONECEL</v>
          </cell>
          <cell r="F393" t="str">
            <v>DESPACHO</v>
          </cell>
          <cell r="G393" t="str">
            <v>NORMAL</v>
          </cell>
          <cell r="H393" t="str">
            <v xml:space="preserve">MARIA DOLORES CHICAIZA TENORIO / </v>
          </cell>
          <cell r="I393" t="str">
            <v>1718520958</v>
          </cell>
          <cell r="J393" t="str">
            <v>AV AJAVI Y CALLE IGNACIO ARTETA/TALLER DE COSTURA MARIA ISABEL/LOCAL COLO BLANCO/ALADO DE POLLO NUEVO, QUITO</v>
          </cell>
          <cell r="K393" t="str">
            <v xml:space="preserve">961215160 /  </v>
          </cell>
          <cell r="L393" t="str">
            <v/>
          </cell>
          <cell r="M393" t="str">
            <v>QUITO</v>
          </cell>
          <cell r="N393" t="str">
            <v>PICHINCHA</v>
          </cell>
          <cell r="O393" t="str">
            <v>QUITO</v>
          </cell>
        </row>
        <row r="394">
          <cell r="A394" t="str">
            <v>20003031406786</v>
          </cell>
          <cell r="B394">
            <v>484499</v>
          </cell>
          <cell r="C394" t="str">
            <v>20003031406786</v>
          </cell>
          <cell r="D394">
            <v>44916.711863425924</v>
          </cell>
          <cell r="E394" t="str">
            <v>CONECEL</v>
          </cell>
          <cell r="F394" t="str">
            <v>DESPACHO</v>
          </cell>
          <cell r="G394" t="str">
            <v>NORMAL</v>
          </cell>
          <cell r="H394" t="str">
            <v xml:space="preserve">CHRISTIAN FREDDY CALLE MOLINA / </v>
          </cell>
          <cell r="I394" t="str">
            <v>105380943</v>
          </cell>
          <cell r="J394" t="str">
            <v>CALLE ABELARDO J ANDRADE Y HOMERO ESQUINARECIBE EN LOCAL PB TECNI EXPRESS, CUENCA</v>
          </cell>
          <cell r="K394" t="str">
            <v xml:space="preserve">987155804 /  </v>
          </cell>
          <cell r="M394" t="str">
            <v>CUENCA</v>
          </cell>
          <cell r="N394" t="str">
            <v>AZUAY</v>
          </cell>
          <cell r="O394" t="str">
            <v>CUENCA</v>
          </cell>
        </row>
        <row r="395">
          <cell r="A395" t="str">
            <v>20003031383906</v>
          </cell>
          <cell r="B395">
            <v>484500</v>
          </cell>
          <cell r="C395" t="str">
            <v>20003031383906</v>
          </cell>
          <cell r="D395">
            <v>44916.711863425924</v>
          </cell>
          <cell r="E395" t="str">
            <v>CONECEL</v>
          </cell>
          <cell r="F395" t="str">
            <v>DESPACHO</v>
          </cell>
          <cell r="G395" t="str">
            <v>NORMAL</v>
          </cell>
          <cell r="H395" t="str">
            <v xml:space="preserve">FULGENCIO MARCELO ALAY SANCHEZ / </v>
          </cell>
          <cell r="I395" t="str">
            <v>1303585648</v>
          </cell>
          <cell r="J395" t="str">
            <v>SCTR RIO GUAYAS AV.22 Y CLL 12 TRBJO M.A ELECTRONICA A 1CDR REST LA FOGATA Y A 3 CDR LAVANDERIA LAVA FACIL, MANTA</v>
          </cell>
          <cell r="K395" t="str">
            <v>999042189 /  963129325</v>
          </cell>
          <cell r="L395" t="str">
            <v/>
          </cell>
          <cell r="M395" t="str">
            <v>MANTA</v>
          </cell>
          <cell r="N395" t="str">
            <v>MANABI</v>
          </cell>
          <cell r="O395" t="str">
            <v>MANTA</v>
          </cell>
        </row>
        <row r="396">
          <cell r="A396" t="str">
            <v>20003032321818</v>
          </cell>
          <cell r="B396">
            <v>484501</v>
          </cell>
          <cell r="C396" t="str">
            <v>20003032321818</v>
          </cell>
          <cell r="D396">
            <v>44916.711863425924</v>
          </cell>
          <cell r="E396" t="str">
            <v>CONECEL</v>
          </cell>
          <cell r="F396" t="str">
            <v>DESPACHO</v>
          </cell>
          <cell r="G396" t="str">
            <v>NORMAL</v>
          </cell>
          <cell r="H396" t="str">
            <v xml:space="preserve">ALISSON DAYANNA MERA DIAZ / </v>
          </cell>
          <cell r="I396" t="str">
            <v>1754066668</v>
          </cell>
          <cell r="J396" t="str">
            <v>AV REAL AUDIENCIA Y DE LOS EUCALIPTOS N65-48 CASAGRIS 4 PISOS DE BLOQUES TIENE PORTON GRIS, UN LADO DEL PARQUE DE LOS RECUERDOS NTGDCORN, QUITO</v>
          </cell>
          <cell r="K396" t="str">
            <v xml:space="preserve">983140466 /  </v>
          </cell>
          <cell r="L396" t="str">
            <v/>
          </cell>
          <cell r="M396" t="str">
            <v>QUITO</v>
          </cell>
          <cell r="N396" t="str">
            <v>PICHINCHA</v>
          </cell>
          <cell r="O396" t="str">
            <v>QUITO</v>
          </cell>
        </row>
        <row r="397">
          <cell r="A397" t="str">
            <v>20003026554215</v>
          </cell>
          <cell r="B397">
            <v>484502</v>
          </cell>
          <cell r="C397" t="str">
            <v>20003026554215</v>
          </cell>
          <cell r="D397">
            <v>44916.711863425924</v>
          </cell>
          <cell r="E397" t="str">
            <v>CONECEL</v>
          </cell>
          <cell r="F397" t="str">
            <v>DESPACHO</v>
          </cell>
          <cell r="G397" t="str">
            <v>NORMAL</v>
          </cell>
          <cell r="H397" t="str">
            <v xml:space="preserve">NESTOR PATRICIO SAMANIEGO LAZO / </v>
          </cell>
          <cell r="I397" t="str">
            <v>106046063</v>
          </cell>
          <cell r="J397" t="str">
            <v>CULTURA COSANGA ENTRE CULTURA CHIRIJE Y CULTURA COTOCOLLAO LA CASA ES DE BLOQUE DE DOS PISOS A UNA CUADRA DE LA CAPILLA SAN MIGUEL, CUENCA</v>
          </cell>
          <cell r="K397" t="str">
            <v xml:space="preserve">962166497 /  </v>
          </cell>
          <cell r="L397" t="str">
            <v/>
          </cell>
          <cell r="M397" t="str">
            <v>CUENCA</v>
          </cell>
          <cell r="N397" t="str">
            <v>AZUAY</v>
          </cell>
          <cell r="O397" t="str">
            <v>CUENCA</v>
          </cell>
        </row>
        <row r="398">
          <cell r="A398" t="str">
            <v>20003032286732</v>
          </cell>
          <cell r="B398">
            <v>484476</v>
          </cell>
          <cell r="C398" t="str">
            <v>20003032286732</v>
          </cell>
          <cell r="D398">
            <v>44916.686469907407</v>
          </cell>
          <cell r="E398" t="str">
            <v>CONECEL</v>
          </cell>
          <cell r="F398" t="str">
            <v>DESPACHO</v>
          </cell>
          <cell r="G398" t="str">
            <v>NORMAL</v>
          </cell>
          <cell r="H398" t="str">
            <v>AREVALO SAMANIEGO CRISTIAN ENRIQUE</v>
          </cell>
          <cell r="I398" t="str">
            <v>1714385661</v>
          </cell>
          <cell r="J398" t="str">
            <v>PICHINCHA QUITO CALACALI DIR2 AM KM 2 VIA RAYOCUCHO / RBR TRANFORMADORES REF A UN LADO DE BLUEGAL NTGDMORU</v>
          </cell>
          <cell r="K398" t="str">
            <v>986227207</v>
          </cell>
          <cell r="L398" t="str">
            <v/>
          </cell>
          <cell r="M398" t="str">
            <v>QUITO</v>
          </cell>
          <cell r="N398" t="str">
            <v>PICHINCHA</v>
          </cell>
          <cell r="O398" t="str">
            <v>QUITO</v>
          </cell>
        </row>
        <row r="399">
          <cell r="A399" t="str">
            <v>20003031021702</v>
          </cell>
          <cell r="B399">
            <v>484421</v>
          </cell>
          <cell r="C399" t="str">
            <v>20003031021702</v>
          </cell>
          <cell r="D399">
            <v>44916.658171296294</v>
          </cell>
          <cell r="E399" t="str">
            <v>CONECEL</v>
          </cell>
          <cell r="F399" t="str">
            <v>DESPACHO</v>
          </cell>
          <cell r="G399" t="str">
            <v>NORMAL</v>
          </cell>
          <cell r="H399" t="str">
            <v>ERICK JOEL TUPIZA NACATO</v>
          </cell>
          <cell r="I399" t="str">
            <v>1726784463</v>
          </cell>
          <cell r="J399" t="str">
            <v>BARRIO SAN VICENTE CALLE BALAO Y CAJABAMBA MZ G18 CASA DE 3 PISOS DE PORTON VERDE A UNA CUADRA DE LA CANCHA SAN VICENTE</v>
          </cell>
          <cell r="K399" t="str">
            <v>939198574 /  992787836</v>
          </cell>
          <cell r="M399" t="str">
            <v>QUITO</v>
          </cell>
          <cell r="N399" t="str">
            <v>PICHINCHA</v>
          </cell>
          <cell r="O399" t="str">
            <v>QUITO</v>
          </cell>
        </row>
        <row r="400">
          <cell r="A400" t="str">
            <v>20003030624441</v>
          </cell>
          <cell r="B400">
            <v>484405</v>
          </cell>
          <cell r="C400" t="str">
            <v>20003030624441</v>
          </cell>
          <cell r="D400">
            <v>44916.633472222224</v>
          </cell>
          <cell r="E400" t="str">
            <v>CONECEL</v>
          </cell>
          <cell r="F400" t="str">
            <v>DESPACHO</v>
          </cell>
          <cell r="G400" t="str">
            <v>NORMAL</v>
          </cell>
          <cell r="H400" t="str">
            <v>PIZARRO ROMERO PABLO ANDRES</v>
          </cell>
          <cell r="I400" t="str">
            <v>107375164</v>
          </cell>
          <cell r="J400" t="str">
            <v>AV 25 DE MARZO Y ENTRADA VIA SAN MIGUIL DIAGONAL AL COLEGIO SUDAMERICON/ CEVUCHERIA MAR Y TIERRA / SE DARA CI</v>
          </cell>
          <cell r="K400" t="str">
            <v>982622859</v>
          </cell>
          <cell r="L400" t="str">
            <v>982622859</v>
          </cell>
          <cell r="M400" t="str">
            <v>CUENCA</v>
          </cell>
          <cell r="N400" t="str">
            <v>AZUAY</v>
          </cell>
          <cell r="O400" t="str">
            <v>TOTORACOCHA</v>
          </cell>
        </row>
        <row r="401">
          <cell r="A401" t="str">
            <v>20003030621439</v>
          </cell>
          <cell r="B401">
            <v>484406</v>
          </cell>
          <cell r="C401" t="str">
            <v>20003030621439</v>
          </cell>
          <cell r="D401">
            <v>44916.633472222224</v>
          </cell>
          <cell r="E401" t="str">
            <v>CONECEL</v>
          </cell>
          <cell r="F401" t="str">
            <v>DESPACHO</v>
          </cell>
          <cell r="G401" t="str">
            <v>NORMAL</v>
          </cell>
          <cell r="H401" t="str">
            <v>MORALES PACHECO JENNYFER MICAELA</v>
          </cell>
          <cell r="I401" t="str">
            <v>2200530075</v>
          </cell>
          <cell r="J401" t="str">
            <v>GRAN COLOMBIA Y PIEDRAHITA LUGAR DE TRABAJO ASAMBLEA NACIONAL REF DIAGONAL A HOSPITAL AUGENIO ESPEJO</v>
          </cell>
          <cell r="K401" t="str">
            <v>0982951357</v>
          </cell>
          <cell r="L401" t="str">
            <v>0</v>
          </cell>
          <cell r="M401" t="str">
            <v>QUITO</v>
          </cell>
          <cell r="N401" t="str">
            <v>PICHINCHA</v>
          </cell>
          <cell r="O401" t="str">
            <v>CENTRO HISTORICO</v>
          </cell>
        </row>
        <row r="402">
          <cell r="A402" t="str">
            <v>20003030604774</v>
          </cell>
          <cell r="B402">
            <v>484407</v>
          </cell>
          <cell r="C402" t="str">
            <v>20003030604774</v>
          </cell>
          <cell r="D402">
            <v>44916.633472222224</v>
          </cell>
          <cell r="E402" t="str">
            <v>CONECEL</v>
          </cell>
          <cell r="F402" t="str">
            <v>DESPACHO</v>
          </cell>
          <cell r="G402" t="str">
            <v>NORMAL</v>
          </cell>
          <cell r="H402" t="str">
            <v>ERAZO JACOME JESSICA PAOLA</v>
          </cell>
          <cell r="I402" t="str">
            <v>1722537428</v>
          </cell>
          <cell r="J402" t="str">
            <v>URBANIZACION CONJUNTO VILLA KAMPU AV ABDON CALDERON VALDIVIA ETAPA 2 V. D5 REF. A UNA CUADRA DEL COMPLEJO AERONAUTICO DE LA FAE/ DIAGONAL CONJUNTO SAN JOSE LA SALLE.</v>
          </cell>
          <cell r="K402" t="str">
            <v>984705463</v>
          </cell>
          <cell r="L402" t="str">
            <v>984705463</v>
          </cell>
          <cell r="M402" t="str">
            <v>QUITO</v>
          </cell>
          <cell r="N402" t="str">
            <v>PICHINCHA</v>
          </cell>
          <cell r="O402" t="str">
            <v>CONOCOTO</v>
          </cell>
        </row>
        <row r="403">
          <cell r="A403" t="str">
            <v>20003031042193</v>
          </cell>
          <cell r="B403">
            <v>484408</v>
          </cell>
          <cell r="C403" t="str">
            <v>20003031042193</v>
          </cell>
          <cell r="D403">
            <v>44916.633472222224</v>
          </cell>
          <cell r="E403" t="str">
            <v>CONECEL</v>
          </cell>
          <cell r="F403" t="str">
            <v>DESPACHO</v>
          </cell>
          <cell r="G403" t="str">
            <v>NORMAL</v>
          </cell>
          <cell r="H403" t="str">
            <v>MONTANO GUAILLAS GLADYS ELOISA</v>
          </cell>
          <cell r="I403" t="str">
            <v>105739239</v>
          </cell>
          <cell r="J403" t="str">
            <v>BANOS CONTROL SUR VIA PANAMERICANA SUR A LADO DE LA CLINICA ALBAN 4 PISOS COLOR CREMA CON LADRILLOR REF. PARTE PANADERIA</v>
          </cell>
          <cell r="K403" t="str">
            <v>989652691</v>
          </cell>
          <cell r="L403" t="str">
            <v>959737719</v>
          </cell>
          <cell r="M403" t="str">
            <v>CUENCA</v>
          </cell>
          <cell r="N403" t="str">
            <v>AZUAY</v>
          </cell>
          <cell r="O403" t="str">
            <v>BANOS</v>
          </cell>
        </row>
        <row r="404">
          <cell r="A404" t="str">
            <v>20003029313243</v>
          </cell>
          <cell r="B404">
            <v>484409</v>
          </cell>
          <cell r="C404" t="str">
            <v>20003029313243</v>
          </cell>
          <cell r="D404">
            <v>44916.633472222224</v>
          </cell>
          <cell r="E404" t="str">
            <v>CONECEL</v>
          </cell>
          <cell r="F404" t="str">
            <v>DESPACHO</v>
          </cell>
          <cell r="G404" t="str">
            <v>NORMAL</v>
          </cell>
          <cell r="H404" t="str">
            <v>MATTHEW FELIPE ARMIJOS BURNEO</v>
          </cell>
          <cell r="I404" t="str">
            <v>1104625320</v>
          </cell>
          <cell r="J404" t="str">
            <v>CALLE N76B Y AV REAL AUDIENCIA N CASA OE2-192 EDIFICIO DE 4 PISOS TIMBRE SEGUNDO DE ARRIBA HACIA ABAJO DG AL PARQUE DE LA REAL AUDIENCIA Y JOSE PONCE MARTINEZ</v>
          </cell>
          <cell r="K404" t="str">
            <v>998365107</v>
          </cell>
          <cell r="L404" t="str">
            <v>0</v>
          </cell>
          <cell r="M404" t="str">
            <v>QUITO</v>
          </cell>
          <cell r="N404" t="str">
            <v>PICHINCHA</v>
          </cell>
          <cell r="O404" t="str">
            <v>PONCEANO</v>
          </cell>
        </row>
        <row r="405">
          <cell r="A405" t="str">
            <v>20003031043191</v>
          </cell>
          <cell r="B405">
            <v>484410</v>
          </cell>
          <cell r="C405" t="str">
            <v>20003031043191</v>
          </cell>
          <cell r="D405">
            <v>44916.633472222224</v>
          </cell>
          <cell r="E405" t="str">
            <v>CONECEL</v>
          </cell>
          <cell r="F405" t="str">
            <v>DESPACHO</v>
          </cell>
          <cell r="G405" t="str">
            <v>NORMAL</v>
          </cell>
          <cell r="H405" t="str">
            <v>ERREYES RIVAS PATRICIO BENJAMIN</v>
          </cell>
          <cell r="I405" t="str">
            <v>706648946</v>
          </cell>
          <cell r="J405" t="str">
            <v>AV. CAM A SAN PEDRO DEL CEBOLLAR EN BODEGAS DEL CC RACAR PLAZA REFF FRTE A CORPORACION ARMIJOS ROMERO NOTA: PARA LA ENTREGA Y CONTACTARLO EN HORARIO DE 1 PM A 2 PM HORA DE RECESO</v>
          </cell>
          <cell r="K405" t="str">
            <v>999594155</v>
          </cell>
          <cell r="L405" t="str">
            <v>999594155</v>
          </cell>
          <cell r="M405" t="str">
            <v>CUENCA</v>
          </cell>
          <cell r="N405" t="str">
            <v>AZUAY</v>
          </cell>
          <cell r="O405" t="str">
            <v>TOTORACOCHA</v>
          </cell>
        </row>
        <row r="406">
          <cell r="A406" t="str">
            <v>20003031378348</v>
          </cell>
          <cell r="B406">
            <v>484411</v>
          </cell>
          <cell r="C406" t="str">
            <v>20003031378348</v>
          </cell>
          <cell r="D406">
            <v>44916.633472222224</v>
          </cell>
          <cell r="E406" t="str">
            <v>CONECEL</v>
          </cell>
          <cell r="F406" t="str">
            <v>DESPACHO</v>
          </cell>
          <cell r="G406" t="str">
            <v>NORMAL</v>
          </cell>
          <cell r="H406" t="str">
            <v>AGUAYO CERNA JENNY MARIBEL</v>
          </cell>
          <cell r="I406" t="str">
            <v>1804131827</v>
          </cell>
          <cell r="J406" t="str">
            <v>E4G Y AV. ISLAS VALVINAS LOCAL DE FRITADAS PASANDO LOS RIELES DEL TREN ENTRANDO POR SAN BLAS, REFERENCIA SPA BELLYS</v>
          </cell>
          <cell r="K406" t="str">
            <v>980305773</v>
          </cell>
          <cell r="L406" t="str">
            <v>0</v>
          </cell>
          <cell r="M406" t="str">
            <v>QUITO</v>
          </cell>
          <cell r="N406" t="str">
            <v>PICHINCHA</v>
          </cell>
          <cell r="O406" t="str">
            <v>TURUBAMBA</v>
          </cell>
        </row>
        <row r="407">
          <cell r="A407" t="str">
            <v>20003031040911</v>
          </cell>
          <cell r="B407">
            <v>484412</v>
          </cell>
          <cell r="C407" t="str">
            <v>20003031040911</v>
          </cell>
          <cell r="D407">
            <v>44916.633472222224</v>
          </cell>
          <cell r="E407" t="str">
            <v>CONECEL</v>
          </cell>
          <cell r="F407" t="str">
            <v>DESPACHO</v>
          </cell>
          <cell r="G407" t="str">
            <v>NORMAL</v>
          </cell>
          <cell r="H407" t="str">
            <v>RCB CRISTIAN ZAMBRANO/CLTE DAVILA MARTINEZ MARCELO ANDRES</v>
          </cell>
          <cell r="I407" t="str">
            <v>1714826383</v>
          </cell>
          <cell r="J407" t="str">
            <v>QUITO ENTREGA EN CASA CLARO UIO AV AMAZONAS ENTRE RIO COCA Y LUIS BARBERI FRENTE A LA MATRIZ PRINCIPAL DE CLARO RECB CRISTIAN ZAMBRANO O DIEGO JAYA</v>
          </cell>
          <cell r="K407" t="str">
            <v>987038102</v>
          </cell>
          <cell r="L407" t="str">
            <v>987038102</v>
          </cell>
          <cell r="M407" t="str">
            <v>QUITO</v>
          </cell>
          <cell r="N407" t="str">
            <v>PICHINCHA</v>
          </cell>
          <cell r="O407" t="str">
            <v>INAQUITO</v>
          </cell>
        </row>
        <row r="408">
          <cell r="A408" t="str">
            <v>20003031406062</v>
          </cell>
          <cell r="B408">
            <v>484413</v>
          </cell>
          <cell r="C408" t="str">
            <v>20003031406062</v>
          </cell>
          <cell r="D408">
            <v>44916.633472222224</v>
          </cell>
          <cell r="E408" t="str">
            <v>CONECEL</v>
          </cell>
          <cell r="F408" t="str">
            <v>DESPACHO</v>
          </cell>
          <cell r="G408" t="str">
            <v>NORMAL</v>
          </cell>
          <cell r="H408" t="str">
            <v>LOPEZ TORRES CAROLINA BELEN</v>
          </cell>
          <cell r="I408" t="str">
            <v>1715492516</v>
          </cell>
          <cell r="J408" t="str">
            <v>JOSE PONCE MARTINEZ N72-58 Y CALLE N73// CASA DE 2 PISOS COLOR BLANCO CON ROJO REF:A3 CUADRAS DEL COLEGIO LICEO LA ARBOLADA/PARALELA A LA AV.DIEGO VASQUEZ DE CEPEDA</v>
          </cell>
          <cell r="K408" t="str">
            <v>0999209367</v>
          </cell>
          <cell r="L408" t="str">
            <v>0999209367</v>
          </cell>
          <cell r="M408" t="str">
            <v>QUITO</v>
          </cell>
          <cell r="N408" t="str">
            <v>PICHINCHA</v>
          </cell>
          <cell r="O408" t="str">
            <v>COTOCOLLAO</v>
          </cell>
        </row>
        <row r="409">
          <cell r="A409" t="str">
            <v>20003031397872</v>
          </cell>
          <cell r="B409">
            <v>484414</v>
          </cell>
          <cell r="C409" t="str">
            <v>20003031397872</v>
          </cell>
          <cell r="D409">
            <v>44916.633472222224</v>
          </cell>
          <cell r="E409" t="str">
            <v>CONECEL</v>
          </cell>
          <cell r="F409" t="str">
            <v>DESPACHO</v>
          </cell>
          <cell r="G409" t="str">
            <v>NORMAL</v>
          </cell>
          <cell r="H409" t="str">
            <v>YANEZ PAREDES DIANA LUCILA</v>
          </cell>
          <cell r="I409" t="str">
            <v>1721942264</v>
          </cell>
          <cell r="J409" t="str">
            <v>AV AMAZONAS Y RIO CURARAY REGISTRO CIVIL GALPON AMARILLO REF FRENTE CENTRO DE CONVENCIONES METROPOLITANO DE UIO ID 3001782359</v>
          </cell>
          <cell r="K409" t="str">
            <v>996462682</v>
          </cell>
          <cell r="L409" t="str">
            <v>996462682</v>
          </cell>
          <cell r="M409" t="str">
            <v>QUITO</v>
          </cell>
          <cell r="N409" t="str">
            <v>PICHINCHA</v>
          </cell>
          <cell r="O409" t="str">
            <v>CONCEPCION</v>
          </cell>
        </row>
        <row r="410">
          <cell r="A410" t="str">
            <v>LDDGYEA0032</v>
          </cell>
          <cell r="B410">
            <v>483929</v>
          </cell>
          <cell r="C410" t="str">
            <v>LDDGYEA0032</v>
          </cell>
          <cell r="D410">
            <v>44916.576469907406</v>
          </cell>
          <cell r="E410" t="str">
            <v>CONECEL_DOCUMENTOS</v>
          </cell>
          <cell r="F410" t="str">
            <v>DESPACHO</v>
          </cell>
          <cell r="G410" t="str">
            <v>NORMAL</v>
          </cell>
          <cell r="H410" t="str">
            <v>Stephanie Perez ACC/Paola Loja ACC-OPE Equipos</v>
          </cell>
          <cell r="I410" t="str">
            <v>0</v>
          </cell>
          <cell r="J410" t="str">
            <v>GYE - Centro Comercial Garzo centro-ACC/REGULARIZACIONES</v>
          </cell>
          <cell r="K410" t="str">
            <v>993393277</v>
          </cell>
          <cell r="L410" t="str">
            <v/>
          </cell>
          <cell r="M410" t="str">
            <v>GUAYAQUIL</v>
          </cell>
          <cell r="N410" t="str">
            <v>GUAYAS</v>
          </cell>
          <cell r="O410" t="str">
            <v>GUAYAQUIL</v>
          </cell>
        </row>
        <row r="411">
          <cell r="A411" t="str">
            <v>LDDGYEB0033</v>
          </cell>
          <cell r="B411">
            <v>483930</v>
          </cell>
          <cell r="C411" t="str">
            <v>LDDGYEB0033</v>
          </cell>
          <cell r="D411">
            <v>44916.576469907406</v>
          </cell>
          <cell r="E411" t="str">
            <v>CONECEL_DOCUMENTOS</v>
          </cell>
          <cell r="F411" t="str">
            <v>DESPACHO</v>
          </cell>
          <cell r="G411" t="str">
            <v>NORMAL</v>
          </cell>
          <cell r="H411" t="str">
            <v>Stephanie Perez ACC</v>
          </cell>
          <cell r="I411" t="str">
            <v>0</v>
          </cell>
          <cell r="J411" t="str">
            <v>GYE - Centro Comercial Garzo centro-ACC</v>
          </cell>
          <cell r="K411" t="str">
            <v>9399196442</v>
          </cell>
          <cell r="L411" t="str">
            <v/>
          </cell>
          <cell r="M411" t="str">
            <v>GUAYAQUIL</v>
          </cell>
          <cell r="N411" t="str">
            <v>GUAYAS</v>
          </cell>
          <cell r="O411" t="str">
            <v>GUAYAQUIL</v>
          </cell>
        </row>
        <row r="412">
          <cell r="A412" t="str">
            <v>LDDUIOC0022</v>
          </cell>
          <cell r="B412">
            <v>483931</v>
          </cell>
          <cell r="C412" t="str">
            <v>LDDUIOC0022</v>
          </cell>
          <cell r="D412">
            <v>44916.576469907406</v>
          </cell>
          <cell r="E412" t="str">
            <v>CONECEL_DOCUMENTOS</v>
          </cell>
          <cell r="F412" t="str">
            <v>DESPACHO</v>
          </cell>
          <cell r="G412" t="str">
            <v>NORMAL</v>
          </cell>
          <cell r="H412" t="str">
            <v>YOEL RAMIREZ/ADT</v>
          </cell>
          <cell r="I412" t="str">
            <v>0</v>
          </cell>
          <cell r="J412" t="str">
            <v>QUITO: YANEZ PINZON Y COLON EDIFICIO RIGEL PISO 3</v>
          </cell>
          <cell r="K412" t="str">
            <v>961420773</v>
          </cell>
          <cell r="M412" t="str">
            <v>QUITO</v>
          </cell>
          <cell r="N412" t="str">
            <v xml:space="preserve">PICHINCHA </v>
          </cell>
          <cell r="O412" t="str">
            <v>QUITO</v>
          </cell>
        </row>
        <row r="413">
          <cell r="A413" t="str">
            <v>LDDUIOE0036</v>
          </cell>
          <cell r="B413">
            <v>483932</v>
          </cell>
          <cell r="C413" t="str">
            <v>LDDUIOE0036</v>
          </cell>
          <cell r="D413">
            <v>44916.576469907406</v>
          </cell>
          <cell r="E413" t="str">
            <v>CONECEL_DOCUMENTOS</v>
          </cell>
          <cell r="F413" t="str">
            <v>DESPACHO</v>
          </cell>
          <cell r="G413" t="str">
            <v>NORMAL</v>
          </cell>
          <cell r="H413" t="str">
            <v>MARIA FERNANDA MUNOZ/CANT</v>
          </cell>
          <cell r="I413" t="str">
            <v>0</v>
          </cell>
          <cell r="J413" t="str">
            <v xml:space="preserve">QUITO AV. 10 DE AGOSTO N34-601 Y JUAN PABLO SANZ </v>
          </cell>
          <cell r="K413" t="str">
            <v>998118542/979067498</v>
          </cell>
          <cell r="M413" t="str">
            <v>QUITO</v>
          </cell>
          <cell r="N413" t="str">
            <v xml:space="preserve">PICHINCHA </v>
          </cell>
          <cell r="O413" t="str">
            <v>QUITO</v>
          </cell>
        </row>
        <row r="414">
          <cell r="A414" t="str">
            <v>LDDGYEF0032</v>
          </cell>
          <cell r="B414">
            <v>483933</v>
          </cell>
          <cell r="C414" t="str">
            <v>LDDGYEF0032</v>
          </cell>
          <cell r="D414">
            <v>44916.576469907406</v>
          </cell>
          <cell r="E414" t="str">
            <v>CONECEL_DOCUMENTOS</v>
          </cell>
          <cell r="F414" t="str">
            <v>DESPACHO</v>
          </cell>
          <cell r="G414" t="str">
            <v>NORMAL</v>
          </cell>
          <cell r="H414" t="str">
            <v>TOMAS ANDRADE/GSO/ALG</v>
          </cell>
          <cell r="I414" t="str">
            <v>0</v>
          </cell>
          <cell r="J414" t="str">
            <v xml:space="preserve"> Gye:  Urdenor 2 - parque empresarial colon , edificio Coloncorp B mezanine atras de Netlife</v>
          </cell>
          <cell r="K414" t="str">
            <v>982033756</v>
          </cell>
          <cell r="L414" t="str">
            <v/>
          </cell>
          <cell r="M414" t="str">
            <v>GUAYAQUIL</v>
          </cell>
          <cell r="N414" t="str">
            <v>GUAYAS</v>
          </cell>
          <cell r="O414" t="str">
            <v>GUAYAQUIL</v>
          </cell>
        </row>
        <row r="415">
          <cell r="A415" t="str">
            <v>LDDGYEG0038</v>
          </cell>
          <cell r="B415">
            <v>483934</v>
          </cell>
          <cell r="C415" t="str">
            <v>LDDGYEG0038</v>
          </cell>
          <cell r="D415">
            <v>44916.576469907406</v>
          </cell>
          <cell r="E415" t="str">
            <v>CONECEL_DOCUMENTOS</v>
          </cell>
          <cell r="F415" t="str">
            <v>DESPACHO</v>
          </cell>
          <cell r="G415" t="str">
            <v>NORMAL</v>
          </cell>
          <cell r="H415" t="str">
            <v>GABRIELA SANDOVAL/PSG</v>
          </cell>
          <cell r="I415" t="str">
            <v>0</v>
          </cell>
          <cell r="J415" t="str">
            <v xml:space="preserve"> Gye:  Urdenor 2 - parque empresarial colon , edificio Coloncorp B mezanine atras de Netlife</v>
          </cell>
          <cell r="K415" t="str">
            <v>982033756</v>
          </cell>
          <cell r="L415" t="str">
            <v/>
          </cell>
          <cell r="M415" t="str">
            <v>GUAYAQUIL</v>
          </cell>
          <cell r="N415" t="str">
            <v>GUAYAS</v>
          </cell>
          <cell r="O415" t="str">
            <v>GUAYAQUIL</v>
          </cell>
        </row>
        <row r="416">
          <cell r="A416" t="str">
            <v>LDDGYEH0022</v>
          </cell>
          <cell r="B416">
            <v>483935</v>
          </cell>
          <cell r="C416" t="str">
            <v>LDDGYEH0022</v>
          </cell>
          <cell r="D416">
            <v>44916.576469907406</v>
          </cell>
          <cell r="E416" t="str">
            <v>CONECEL_DOCUMENTOS</v>
          </cell>
          <cell r="F416" t="str">
            <v>DESPACHO</v>
          </cell>
          <cell r="G416" t="str">
            <v>NORMAL</v>
          </cell>
          <cell r="H416" t="str">
            <v>Lourdes Quinteros/OFC BRELDYNG</v>
          </cell>
          <cell r="I416" t="str">
            <v>0</v>
          </cell>
          <cell r="J416" t="str">
            <v>OFC BRELDYNG CALLE 7MO PASAJE 37ª Y V. EMILIO ROMERO, BODEGAS DE FERRETERIA ESPINOZA, bodega #8 (exactamente queda en la Juan Tanca Marengo km. 4.5 pasando la coca cola</v>
          </cell>
          <cell r="K416" t="str">
            <v>0</v>
          </cell>
          <cell r="L416" t="str">
            <v/>
          </cell>
          <cell r="M416" t="str">
            <v>GUAYAQUIL</v>
          </cell>
          <cell r="N416" t="str">
            <v>GUAYAS</v>
          </cell>
          <cell r="O416" t="str">
            <v>GUAYAQUIL</v>
          </cell>
        </row>
        <row r="417">
          <cell r="A417" t="str">
            <v>LDDGYEI0023</v>
          </cell>
          <cell r="B417">
            <v>483936</v>
          </cell>
          <cell r="C417" t="str">
            <v>LDDGYEI0023</v>
          </cell>
          <cell r="D417">
            <v>44916.576469907406</v>
          </cell>
          <cell r="E417" t="str">
            <v>CONECEL_DOCUMENTOS</v>
          </cell>
          <cell r="F417" t="str">
            <v>DESPACHO</v>
          </cell>
          <cell r="G417" t="str">
            <v>NORMAL</v>
          </cell>
          <cell r="H417" t="str">
            <v>Paola Loja /Conecel Reg</v>
          </cell>
          <cell r="I417" t="str">
            <v>0</v>
          </cell>
          <cell r="J417" t="str">
            <v>GYE - Centro Comercial Garzo centro-ACC</v>
          </cell>
          <cell r="K417" t="str">
            <v>993393277</v>
          </cell>
          <cell r="L417" t="str">
            <v/>
          </cell>
          <cell r="M417" t="str">
            <v>GUAYAQUIL</v>
          </cell>
          <cell r="N417" t="str">
            <v>GUAYAS</v>
          </cell>
          <cell r="O417" t="str">
            <v>GUAYAQUIL</v>
          </cell>
        </row>
        <row r="418">
          <cell r="A418" t="str">
            <v>CLDEV_EQ220052</v>
          </cell>
          <cell r="B418">
            <v>483928</v>
          </cell>
          <cell r="C418" t="str">
            <v>CLDEV_EQ220052</v>
          </cell>
          <cell r="D418">
            <v>44916.56758101852</v>
          </cell>
          <cell r="E418" t="str">
            <v>CONECEL_DOCUMENTOS</v>
          </cell>
          <cell r="F418" t="str">
            <v>DESPACHO</v>
          </cell>
          <cell r="H418" t="str">
            <v>ANA AGUIRRE / MARIA SUNTAXI</v>
          </cell>
          <cell r="J418" t="str">
            <v>CIUDADELA SANTA LEONOR MZ 6 SOLAR 17</v>
          </cell>
          <cell r="M418" t="str">
            <v xml:space="preserve"> VILLAMIL PLAYAS</v>
          </cell>
        </row>
        <row r="419">
          <cell r="A419" t="str">
            <v>CLDEV_SIM220177</v>
          </cell>
          <cell r="B419">
            <v>483927</v>
          </cell>
          <cell r="C419" t="str">
            <v>CLDEV_SIM220177</v>
          </cell>
          <cell r="D419">
            <v>44916.567199074074</v>
          </cell>
          <cell r="E419" t="str">
            <v>CONECEL_DOCUMENTOS</v>
          </cell>
          <cell r="F419" t="str">
            <v>DESPACHO</v>
          </cell>
          <cell r="H419" t="str">
            <v>ROLANDO MORALES / MARIA SUNTAXI</v>
          </cell>
          <cell r="J419" t="str">
            <v>CIUDADELA SANTA LEONOR MZ 6 SOLAR 17</v>
          </cell>
          <cell r="M419" t="str">
            <v xml:space="preserve"> VILLAMIL PLAYAS</v>
          </cell>
        </row>
        <row r="420">
          <cell r="A420" t="str">
            <v>CLDEV_SIM220184</v>
          </cell>
          <cell r="B420">
            <v>483926</v>
          </cell>
          <cell r="C420" t="str">
            <v>CLDEV_SIM220184</v>
          </cell>
          <cell r="D420">
            <v>44916.566817129627</v>
          </cell>
          <cell r="E420" t="str">
            <v>CONECEL_DOCUMENTOS</v>
          </cell>
          <cell r="F420" t="str">
            <v>DESPACHO</v>
          </cell>
          <cell r="H420" t="str">
            <v>CRISTIAN ZAMBRANO / CAROLINA PÉREZ</v>
          </cell>
          <cell r="J420" t="str">
            <v>AV. AMAZONAS N44-124 Y LUIS BARBERY, EDIFICIO COLOR BLANCO</v>
          </cell>
          <cell r="M420" t="str">
            <v>000001</v>
          </cell>
        </row>
        <row r="421">
          <cell r="A421" t="str">
            <v>20003029332707</v>
          </cell>
          <cell r="B421">
            <v>483911</v>
          </cell>
          <cell r="C421" t="str">
            <v>20003029332707</v>
          </cell>
          <cell r="D421">
            <v>44916.549780092595</v>
          </cell>
          <cell r="E421" t="str">
            <v>BRELDYNG</v>
          </cell>
          <cell r="F421" t="str">
            <v>DESPACHO</v>
          </cell>
          <cell r="G421" t="str">
            <v>NORMAL</v>
          </cell>
          <cell r="H421" t="str">
            <v>MILDRED ELIZABETH BLACIO RAMIREZ</v>
          </cell>
          <cell r="I421" t="str">
            <v>924764129</v>
          </cell>
          <cell r="J421" t="str">
            <v>GUAYAS / DAULE / LA AURORA / VIA DAULE MZ12 S27 / KM 12 Y MEDIO /  / URBANIZACION VILLA CLUB ETAPA LUNA MZ12 S27 CASA DE DOS PISOS</v>
          </cell>
          <cell r="K421" t="str">
            <v>980094144</v>
          </cell>
          <cell r="M421" t="str">
            <v>DAULE</v>
          </cell>
          <cell r="N421" t="str">
            <v>GUAYAS</v>
          </cell>
          <cell r="O421" t="str">
            <v>DAULE</v>
          </cell>
        </row>
        <row r="422">
          <cell r="A422" t="str">
            <v>20003029745617</v>
          </cell>
          <cell r="B422">
            <v>483912</v>
          </cell>
          <cell r="C422" t="str">
            <v>20003029745617</v>
          </cell>
          <cell r="D422">
            <v>44916.549780092595</v>
          </cell>
          <cell r="E422" t="str">
            <v>BRELDYNG</v>
          </cell>
          <cell r="F422" t="str">
            <v>DESPACHO</v>
          </cell>
          <cell r="G422" t="str">
            <v>NORMAL</v>
          </cell>
          <cell r="H422" t="str">
            <v>TRICERRY CECILIA PAREDES ATI</v>
          </cell>
          <cell r="I422" t="str">
            <v>602128183</v>
          </cell>
          <cell r="J422" t="str">
            <v>CHIMBORAZO / RIOBAMBA / MALDONADO / ARGENTINA / SN / ENTRE MARIANA DE JESUS Y ALVARADO / BARRIO SAN ALFONSO CASA 1 PISO COLOR VERDE PUERTA NEGRA CERCA DE LOS BOMBEROS</v>
          </cell>
          <cell r="K422" t="str">
            <v>968465644</v>
          </cell>
          <cell r="M422" t="str">
            <v>RIOBAMBA</v>
          </cell>
          <cell r="N422" t="str">
            <v>CHIMBORAZO</v>
          </cell>
          <cell r="O422" t="str">
            <v>RIOBAMBA</v>
          </cell>
        </row>
        <row r="423">
          <cell r="A423" t="str">
            <v>20003029735617</v>
          </cell>
          <cell r="B423">
            <v>483913</v>
          </cell>
          <cell r="C423" t="str">
            <v>20003029735617</v>
          </cell>
          <cell r="D423">
            <v>44916.549780092595</v>
          </cell>
          <cell r="E423" t="str">
            <v>BRELDYNG</v>
          </cell>
          <cell r="F423" t="str">
            <v>DESPACHO</v>
          </cell>
          <cell r="G423" t="str">
            <v>NORMAL</v>
          </cell>
          <cell r="H423" t="str">
            <v>LINDA LEYDA TENORIO LARA</v>
          </cell>
          <cell r="I423" t="str">
            <v>705171304</v>
          </cell>
          <cell r="J423" t="str">
            <v>EL ORO / MACHALA / EL GUABO / CDLA BOLIVAR RIZOS / SL 6 CASA 6 /  / CDLA BOLIVAR RIZOS SL6 CS CLR BEIGE 3PS ENTRANDO POR LAS ANTENAS DE CLARO PASANDO LA COOP PALMAR</v>
          </cell>
          <cell r="K423" t="str">
            <v>969284420</v>
          </cell>
          <cell r="M423" t="str">
            <v>MACHALA</v>
          </cell>
          <cell r="N423" t="str">
            <v>EL ORO</v>
          </cell>
          <cell r="O423" t="str">
            <v>MACHALA</v>
          </cell>
        </row>
        <row r="424">
          <cell r="A424" t="str">
            <v>20003028447741</v>
          </cell>
          <cell r="B424">
            <v>483914</v>
          </cell>
          <cell r="C424" t="str">
            <v>20003028447741</v>
          </cell>
          <cell r="D424">
            <v>44916.549780092595</v>
          </cell>
          <cell r="E424" t="str">
            <v>BRELDYNG</v>
          </cell>
          <cell r="F424" t="str">
            <v>DESPACHO</v>
          </cell>
          <cell r="G424" t="str">
            <v>NORMAL</v>
          </cell>
          <cell r="H424" t="str">
            <v>ASHLEY KAROLAY RAMIREZ TAPIA</v>
          </cell>
          <cell r="I424" t="str">
            <v>962761706</v>
          </cell>
          <cell r="J424" t="str">
            <v>GUAYAS / GUAYAQUIL / TARQUI / AV ISIDRO AYORA CUEVA / MZ 221VLL 10 /  / CDLA SAMANES 2 CASA DE 2 PISOS PORTON VERDE Y PUERTA BLANCA A UNA CUADRA Y MEDIA DE LA UNIDAD EDUCATIVA THALIA CORTES DE VIVAR.</v>
          </cell>
          <cell r="K424" t="str">
            <v>980776154</v>
          </cell>
          <cell r="M424" t="str">
            <v>GUAYAQUIL</v>
          </cell>
          <cell r="N424" t="str">
            <v>GUAYAS</v>
          </cell>
          <cell r="O424" t="str">
            <v>GUAYAQUIL</v>
          </cell>
        </row>
        <row r="425">
          <cell r="A425" t="str">
            <v>20003029321367</v>
          </cell>
          <cell r="B425">
            <v>483915</v>
          </cell>
          <cell r="C425" t="str">
            <v>20003029321367</v>
          </cell>
          <cell r="D425">
            <v>44916.549780092595</v>
          </cell>
          <cell r="E425" t="str">
            <v>BRELDYNG</v>
          </cell>
          <cell r="F425" t="str">
            <v>DESPACHO</v>
          </cell>
          <cell r="G425" t="str">
            <v>NORMAL</v>
          </cell>
          <cell r="H425" t="str">
            <v>RODRIGO MANUEL MARCILLO ORMAZA</v>
          </cell>
          <cell r="I425" t="str">
            <v>1311909327</v>
          </cell>
          <cell r="J425" t="str">
            <v>GUAYAS / GUAYAQUIL / TARQUI / AV FRANCISCO DE ORELLANA /  /  / CONJUNTO RECIDENCIAL CENTROPOLIS OFICINA TRAMACO SAN MARINO</v>
          </cell>
          <cell r="K425" t="str">
            <v>980685310</v>
          </cell>
          <cell r="L425" t="str">
            <v/>
          </cell>
          <cell r="M425" t="str">
            <v>GUAYAQUIL</v>
          </cell>
          <cell r="N425" t="str">
            <v>GUAYAS</v>
          </cell>
          <cell r="O425" t="str">
            <v>GUAYAQUIL</v>
          </cell>
        </row>
        <row r="426">
          <cell r="A426" t="str">
            <v>20003030591989</v>
          </cell>
          <cell r="B426">
            <v>483916</v>
          </cell>
          <cell r="C426" t="str">
            <v>20003030591989</v>
          </cell>
          <cell r="D426">
            <v>44916.549780092595</v>
          </cell>
          <cell r="E426" t="str">
            <v>BRELDYNG</v>
          </cell>
          <cell r="F426" t="str">
            <v>DESPACHO</v>
          </cell>
          <cell r="G426" t="str">
            <v>NORMAL</v>
          </cell>
          <cell r="H426" t="str">
            <v>GISELLE VERONICA ALVAREZ GUERRERO</v>
          </cell>
          <cell r="I426" t="str">
            <v>1003624135</v>
          </cell>
          <cell r="J426" t="str">
            <v>IMBABURA / IBARRA / EL SAGRARIO / ZUMBA / 13-45 / CANARIO / BARRIO 15 DICIEMBRE POR EL ANILLO VIAL CASA 1 PISO PORTON NEGRO</v>
          </cell>
          <cell r="K426" t="str">
            <v>997232281</v>
          </cell>
          <cell r="M426" t="str">
            <v>IBARRA</v>
          </cell>
          <cell r="N426" t="str">
            <v>IMBABURA</v>
          </cell>
          <cell r="O426" t="str">
            <v>IBARRA</v>
          </cell>
        </row>
        <row r="427">
          <cell r="A427" t="str">
            <v>20003031372137</v>
          </cell>
          <cell r="B427">
            <v>483917</v>
          </cell>
          <cell r="C427" t="str">
            <v>20003031372137</v>
          </cell>
          <cell r="D427">
            <v>44916.549780092595</v>
          </cell>
          <cell r="E427" t="str">
            <v>BRELDYNG</v>
          </cell>
          <cell r="F427" t="str">
            <v>DESPACHO</v>
          </cell>
          <cell r="G427" t="str">
            <v>NORMAL</v>
          </cell>
          <cell r="H427" t="str">
            <v>MARIA LORENA PENAFIEL TIGRERO</v>
          </cell>
          <cell r="I427" t="str">
            <v>2400093239</v>
          </cell>
          <cell r="J427" t="str">
            <v>SANTA ELENA / LA LIBERTAD / LA LIBERTAD / AV ELEODORO SOLORZANO / SN / PUERTO LUCIA / CENTRO COMERCIAL PASEO SHOPPING ENTRADA AV PUERTO LUCIA CABINA WESTERN UNION DENTRO DEL HIPER MARKET</v>
          </cell>
          <cell r="K427" t="str">
            <v>986189681</v>
          </cell>
          <cell r="M427" t="str">
            <v>LA LIBERTAD</v>
          </cell>
          <cell r="N427" t="str">
            <v>SANTA ELENA</v>
          </cell>
          <cell r="O427" t="str">
            <v>LA LIBERTAD</v>
          </cell>
        </row>
        <row r="428">
          <cell r="A428" t="str">
            <v>20003031377291</v>
          </cell>
          <cell r="B428">
            <v>483918</v>
          </cell>
          <cell r="C428" t="str">
            <v>20003031377291</v>
          </cell>
          <cell r="D428">
            <v>44916.549780092595</v>
          </cell>
          <cell r="E428" t="str">
            <v>BRELDYNG</v>
          </cell>
          <cell r="F428" t="str">
            <v>DESPACHO</v>
          </cell>
          <cell r="G428" t="str">
            <v>NORMAL</v>
          </cell>
          <cell r="H428" t="str">
            <v>PRISCILA GABRIELA VALLEJO YEPEZ</v>
          </cell>
          <cell r="I428" t="str">
            <v>926481896</v>
          </cell>
          <cell r="J428" t="str">
            <v>GUAYAS / GUAYAQUIL / FEBRES CORDERO / CALLE 29 / SN / GALAPAGOS / HOSPITAL GUAYAQUIL CALLE 29 Y GALAPAGOS 2DO PISO CONSULTA EXTERNA CONSULTORIO 201 AUDIOLOGIA ENTREGA DE 8 AM HASTA LAS 2PM</v>
          </cell>
          <cell r="K428" t="str">
            <v>994961705</v>
          </cell>
          <cell r="M428" t="str">
            <v>GUAYAQUIL</v>
          </cell>
          <cell r="N428" t="str">
            <v>GUAYAS</v>
          </cell>
          <cell r="O428" t="str">
            <v>GUAYAQUIL</v>
          </cell>
        </row>
        <row r="429">
          <cell r="A429" t="str">
            <v>20003031391485</v>
          </cell>
          <cell r="B429">
            <v>483919</v>
          </cell>
          <cell r="C429" t="str">
            <v>20003031391485</v>
          </cell>
          <cell r="D429">
            <v>44916.549780092595</v>
          </cell>
          <cell r="E429" t="str">
            <v>BRELDYNG</v>
          </cell>
          <cell r="F429" t="str">
            <v>DESPACHO</v>
          </cell>
          <cell r="G429" t="str">
            <v>NORMAL</v>
          </cell>
          <cell r="H429" t="str">
            <v>VILLACRESES MONTALVO LADY LAURA</v>
          </cell>
          <cell r="I429" t="str">
            <v>922201611</v>
          </cell>
          <cell r="J429" t="str">
            <v>GUAYAS / GUAYAQUIL / TARQUI / AV ISIDRO AYORA CUEVA / MZ 266 VLL 6 /  / SAUCES 6 MZ 266 VILLA 6 PLANTA BAJA NAUTAPRINT</v>
          </cell>
          <cell r="K429" t="str">
            <v>991511161</v>
          </cell>
          <cell r="M429" t="str">
            <v>GUAYAQUIL</v>
          </cell>
          <cell r="N429" t="str">
            <v>GUAYAS</v>
          </cell>
          <cell r="O429" t="str">
            <v>GUAYAQUIL</v>
          </cell>
        </row>
        <row r="430">
          <cell r="A430" t="str">
            <v>20003031016062</v>
          </cell>
          <cell r="B430">
            <v>483920</v>
          </cell>
          <cell r="C430" t="str">
            <v>20003031016062</v>
          </cell>
          <cell r="D430">
            <v>44916.549780092595</v>
          </cell>
          <cell r="E430" t="str">
            <v>BRELDYNG</v>
          </cell>
          <cell r="F430" t="str">
            <v>DESPACHO</v>
          </cell>
          <cell r="G430" t="str">
            <v>NORMAL</v>
          </cell>
          <cell r="H430" t="str">
            <v>JOHN ALEXI ELENO GALARZA</v>
          </cell>
          <cell r="I430" t="str">
            <v>1203147804</v>
          </cell>
          <cell r="J430" t="str">
            <v>"GUAYAS / GUAYAQUIL / XIMENA / CALLE 25 DE AGOSTO /  /  / CIUDADELA BUCARAM CASA 2 PISOS COLOR CREMA S/N 100 METROSA LA DERECHA DEL COLISEO ""CIUDAD DE LA TRONCAL"""</v>
          </cell>
          <cell r="K430" t="str">
            <v>985787512</v>
          </cell>
          <cell r="M430" t="str">
            <v>GUAYAQUIL</v>
          </cell>
          <cell r="N430" t="str">
            <v>GUAYAS</v>
          </cell>
          <cell r="O430" t="str">
            <v>GUAYAQUIL</v>
          </cell>
        </row>
        <row r="431">
          <cell r="A431" t="str">
            <v>20003030648925</v>
          </cell>
          <cell r="B431">
            <v>483921</v>
          </cell>
          <cell r="C431" t="str">
            <v>20003030648925</v>
          </cell>
          <cell r="D431">
            <v>44916.549780092595</v>
          </cell>
          <cell r="E431" t="str">
            <v>BRELDYNG</v>
          </cell>
          <cell r="F431" t="str">
            <v>DESPACHO</v>
          </cell>
          <cell r="G431" t="str">
            <v>NORMAL</v>
          </cell>
          <cell r="H431" t="str">
            <v>REYES FLORES MAYRA ALEJANDRA</v>
          </cell>
          <cell r="I431" t="str">
            <v>1311547432</v>
          </cell>
          <cell r="J431" t="str">
            <v>GUAYAS / GUAYAQUIL / TARQUI / CDLA COLINAS DE LA ALBORADA / MZ 769 SL 20 /  / CDLA COLINAS DE LA ALBORADA CASA 3 PISOS CL CREMA CON ROJO ENTRANDO POR EL UPC PRIMERA CUADRA A LA DERECHA</v>
          </cell>
          <cell r="K431" t="str">
            <v>939263992</v>
          </cell>
          <cell r="M431" t="str">
            <v>GUAYAQUIL</v>
          </cell>
          <cell r="N431" t="str">
            <v>GUAYAS</v>
          </cell>
          <cell r="O431" t="str">
            <v>GUAYAQUIL</v>
          </cell>
        </row>
        <row r="432">
          <cell r="A432" t="str">
            <v>20003031023081</v>
          </cell>
          <cell r="B432">
            <v>483922</v>
          </cell>
          <cell r="C432" t="str">
            <v>20003031023081</v>
          </cell>
          <cell r="D432">
            <v>44916.549780092595</v>
          </cell>
          <cell r="E432" t="str">
            <v>BRELDYNG</v>
          </cell>
          <cell r="F432" t="str">
            <v>DESPACHO</v>
          </cell>
          <cell r="G432" t="str">
            <v>NORMAL</v>
          </cell>
          <cell r="H432" t="str">
            <v>DENISSE JANETH AGUILAR MANOSALVA</v>
          </cell>
          <cell r="I432" t="str">
            <v>931002778</v>
          </cell>
          <cell r="J432" t="str">
            <v>GUAYAS / GUAYAQUIL / PASCUALES / VIA A LA COSTA / KM 21 /  / CASA DE 1P COLOR MOSTAZA EN EL CENTRO DE ESTUDIOS SENDEROS, FRENTE A LA URBANIZACION VALLE ALTO</v>
          </cell>
          <cell r="K432" t="str">
            <v>992054380</v>
          </cell>
          <cell r="M432" t="str">
            <v>GUAYAQUIL</v>
          </cell>
          <cell r="N432" t="str">
            <v>GUAYAS</v>
          </cell>
          <cell r="O432" t="str">
            <v>GUAYAQUIL</v>
          </cell>
        </row>
        <row r="433">
          <cell r="A433" t="str">
            <v>20003031015380</v>
          </cell>
          <cell r="B433">
            <v>483923</v>
          </cell>
          <cell r="C433" t="str">
            <v>20003031015380</v>
          </cell>
          <cell r="D433">
            <v>44916.549780092595</v>
          </cell>
          <cell r="E433" t="str">
            <v>BRELDYNG</v>
          </cell>
          <cell r="F433" t="str">
            <v>DESPACHO</v>
          </cell>
          <cell r="G433" t="str">
            <v>NORMAL</v>
          </cell>
          <cell r="H433" t="str">
            <v>KARINA ESTEFANIA CEDENO LOJA</v>
          </cell>
          <cell r="I433" t="str">
            <v>1717270159</v>
          </cell>
          <cell r="J433" t="str">
            <v>"LOS RIOS / QUEVEDO / QUEVEDO / CARLOS KURE / 408 / CALLE 44 / COOP CARLOS JULIO CASA JUDICIAL EN CALLE PRINCIPAL/CASA CON NEGOCIO DE MINIMARKET LETRERO"" PAQUITO XAVIER"""</v>
          </cell>
          <cell r="K433" t="str">
            <v>939458270</v>
          </cell>
          <cell r="M433" t="str">
            <v>QUEVEDO</v>
          </cell>
          <cell r="N433" t="str">
            <v>LOS RIOS</v>
          </cell>
          <cell r="O433" t="str">
            <v>QUEVEDO</v>
          </cell>
        </row>
        <row r="434">
          <cell r="A434" t="str">
            <v>20003031378266</v>
          </cell>
          <cell r="B434">
            <v>483924</v>
          </cell>
          <cell r="C434" t="str">
            <v>20003031378266</v>
          </cell>
          <cell r="D434">
            <v>44916.549780092595</v>
          </cell>
          <cell r="E434" t="str">
            <v>BRELDYNG</v>
          </cell>
          <cell r="F434" t="str">
            <v>DESPACHO</v>
          </cell>
          <cell r="G434" t="str">
            <v>NORMAL</v>
          </cell>
          <cell r="H434" t="str">
            <v>BRAVO ARIAS MARIA JOSE</v>
          </cell>
          <cell r="I434" t="str">
            <v>1707344758</v>
          </cell>
          <cell r="J434" t="str">
            <v>PICHINCHA / QUITO / CAYAMBE / VARGAS TORRES / OE2-36 / MORALES / OFICINA TRAMACO CAYAMBE</v>
          </cell>
          <cell r="K434" t="str">
            <v>999361824</v>
          </cell>
          <cell r="M434" t="str">
            <v>QUITO</v>
          </cell>
          <cell r="N434" t="str">
            <v>PICHINCHA</v>
          </cell>
          <cell r="O434" t="str">
            <v>QUITO</v>
          </cell>
        </row>
        <row r="435">
          <cell r="A435" t="str">
            <v>20003031015021</v>
          </cell>
          <cell r="B435">
            <v>483862</v>
          </cell>
          <cell r="C435" t="str">
            <v>20003031015021</v>
          </cell>
          <cell r="D435">
            <v>44916.52003472222</v>
          </cell>
          <cell r="E435" t="str">
            <v>CONECEL</v>
          </cell>
          <cell r="F435" t="str">
            <v>DESPACHO</v>
          </cell>
          <cell r="G435" t="str">
            <v>NORMAL</v>
          </cell>
          <cell r="H435" t="str">
            <v>MARCELO ELIAS ZUNIGA LOZANO</v>
          </cell>
          <cell r="I435" t="str">
            <v>919115717</v>
          </cell>
          <cell r="J435" t="str">
            <v>CDLA EL RECREO 3ERA ETAPA MZ 314 VLL 14 CASA DE DOS PISOS COLOR VERDE A UNA CUADRA DE LA FERRETERIA DISCOMBER</v>
          </cell>
          <cell r="K435" t="str">
            <v>984371180 /  988675572</v>
          </cell>
          <cell r="M435" t="str">
            <v>DURAN</v>
          </cell>
          <cell r="N435" t="str">
            <v>GUAYAS</v>
          </cell>
          <cell r="O435" t="str">
            <v>DURAN</v>
          </cell>
        </row>
        <row r="436">
          <cell r="A436" t="str">
            <v>20003030613809</v>
          </cell>
          <cell r="B436">
            <v>483863</v>
          </cell>
          <cell r="C436" t="str">
            <v>20003030613809</v>
          </cell>
          <cell r="D436">
            <v>44916.52003472222</v>
          </cell>
          <cell r="E436" t="str">
            <v>CONECEL</v>
          </cell>
          <cell r="F436" t="str">
            <v>DESPACHO</v>
          </cell>
          <cell r="G436" t="str">
            <v>NORMAL</v>
          </cell>
          <cell r="H436" t="str">
            <v>MISAEL HENRY CHIMBO GREFA</v>
          </cell>
          <cell r="I436" t="str">
            <v>1501037111</v>
          </cell>
          <cell r="J436" t="str">
            <v>BARRIO LAS ORQUIDEAS AV PANAMERICANA Y CUENCA OE1-152 CASA DE 3 PISOS COLOR NARANJA JUNTO AL PARQUE NUEVO QUINCHE</v>
          </cell>
          <cell r="K436" t="str">
            <v xml:space="preserve">969276835 /  </v>
          </cell>
          <cell r="L436" t="str">
            <v/>
          </cell>
          <cell r="M436" t="str">
            <v>QUITO</v>
          </cell>
          <cell r="N436" t="str">
            <v>PICHINCHA</v>
          </cell>
          <cell r="O436" t="str">
            <v>QUITO</v>
          </cell>
        </row>
        <row r="437">
          <cell r="A437" t="str">
            <v>20003031028366</v>
          </cell>
          <cell r="B437">
            <v>483864</v>
          </cell>
          <cell r="C437" t="str">
            <v>20003031028366</v>
          </cell>
          <cell r="D437">
            <v>44916.52003472222</v>
          </cell>
          <cell r="E437" t="str">
            <v>CONECEL</v>
          </cell>
          <cell r="F437" t="str">
            <v>DESPACHO</v>
          </cell>
          <cell r="G437" t="str">
            <v>NORMAL</v>
          </cell>
          <cell r="H437" t="str">
            <v>DARIO XAVIER SISA MACAS</v>
          </cell>
          <cell r="I437" t="str">
            <v>604210583</v>
          </cell>
          <cell r="J437" t="str">
            <v>RIOBAMBA/MALDONADO AV. DE LOS HEROES Y DIEGO DE IBARRA CERCA DE BRIGADA BLINDADA GALAPAGOS (FUERTE MILITAR GALAPAGOS) EN UNA CASA COLOR DURAZNO</v>
          </cell>
          <cell r="K437" t="str">
            <v xml:space="preserve">979085572 /  </v>
          </cell>
          <cell r="L437" t="str">
            <v/>
          </cell>
          <cell r="M437" t="str">
            <v>RIOBAMBA</v>
          </cell>
          <cell r="N437" t="str">
            <v>CHIMBORAZO</v>
          </cell>
          <cell r="O437" t="str">
            <v>RIOBAMBA</v>
          </cell>
        </row>
        <row r="438">
          <cell r="A438" t="str">
            <v>20003029719866</v>
          </cell>
          <cell r="B438">
            <v>483865</v>
          </cell>
          <cell r="C438" t="str">
            <v>20003029719866</v>
          </cell>
          <cell r="D438">
            <v>44916.52003472222</v>
          </cell>
          <cell r="E438" t="str">
            <v>CONECEL</v>
          </cell>
          <cell r="F438" t="str">
            <v>DESPACHO</v>
          </cell>
          <cell r="G438" t="str">
            <v>NORMAL</v>
          </cell>
          <cell r="H438" t="str">
            <v>EDINSON PATRICIO PACCHA INIGUEZ</v>
          </cell>
          <cell r="I438" t="str">
            <v>706982725</v>
          </cell>
          <cell r="J438" t="str">
            <v>CIRCUNVALACION NORTE Y AV. BUENAVISTA ENTRE A UNA CUADRA A MANO DERECHA FRENTE A TALLER DE MOTOS STEVEN</v>
          </cell>
          <cell r="K438" t="str">
            <v>967446012 /  978912763</v>
          </cell>
          <cell r="M438" t="str">
            <v>MACHALA</v>
          </cell>
          <cell r="N438" t="str">
            <v>EL ORO</v>
          </cell>
          <cell r="O438" t="str">
            <v>MACHALA</v>
          </cell>
        </row>
        <row r="439">
          <cell r="A439" t="str">
            <v>20003031039743</v>
          </cell>
          <cell r="B439">
            <v>483866</v>
          </cell>
          <cell r="C439" t="str">
            <v>20003031039743</v>
          </cell>
          <cell r="D439">
            <v>44916.52003472222</v>
          </cell>
          <cell r="E439" t="str">
            <v>CONECEL</v>
          </cell>
          <cell r="F439" t="str">
            <v>DESPACHO</v>
          </cell>
          <cell r="G439" t="str">
            <v>NORMAL</v>
          </cell>
          <cell r="H439" t="str">
            <v>WILLINTONG MANUEL DELGADO SABANDO</v>
          </cell>
          <cell r="I439" t="str">
            <v>1312624008</v>
          </cell>
          <cell r="J439" t="str">
            <v>AV. OLMEDO Y SUCRE/CASA DE 2 PISOS BLANCA ALADO DEL SENESCYT DE PORTOVIEJO</v>
          </cell>
          <cell r="K439" t="str">
            <v xml:space="preserve">939279825 /  </v>
          </cell>
          <cell r="L439" t="str">
            <v/>
          </cell>
          <cell r="M439" t="str">
            <v>PORTOVIEJO</v>
          </cell>
          <cell r="N439" t="str">
            <v>MANABI</v>
          </cell>
          <cell r="O439" t="str">
            <v>PORTOVIEJO</v>
          </cell>
        </row>
        <row r="440">
          <cell r="A440" t="str">
            <v>20003029307408</v>
          </cell>
          <cell r="B440">
            <v>483867</v>
          </cell>
          <cell r="C440" t="str">
            <v>20003029307408</v>
          </cell>
          <cell r="D440">
            <v>44916.52003472222</v>
          </cell>
          <cell r="E440" t="str">
            <v>CONECEL</v>
          </cell>
          <cell r="F440" t="str">
            <v>DESPACHO</v>
          </cell>
          <cell r="G440" t="str">
            <v>NORMAL</v>
          </cell>
          <cell r="H440" t="str">
            <v>LUIS ALBERTO VILLEGAS BONE</v>
          </cell>
          <cell r="I440" t="str">
            <v>923415947</v>
          </cell>
          <cell r="J440" t="str">
            <v>CAPITAN NAJERA Y CLL 30 CS 207 CELESTE CON BEIGH PORTON NEGRO 1PS REF. FRENTE A UNIDAD EDUCATIVA STANFORD SCHOOL</v>
          </cell>
          <cell r="K440" t="str">
            <v>983967306 /  983967306</v>
          </cell>
          <cell r="M440" t="str">
            <v>GUAYAQUIL</v>
          </cell>
          <cell r="N440" t="str">
            <v>GUAYAS</v>
          </cell>
          <cell r="O440" t="str">
            <v>GUAYAQUIL</v>
          </cell>
        </row>
        <row r="441">
          <cell r="A441" t="str">
            <v>20003031018808</v>
          </cell>
          <cell r="B441">
            <v>483868</v>
          </cell>
          <cell r="C441" t="str">
            <v>20003031018808</v>
          </cell>
          <cell r="D441">
            <v>44916.52003472222</v>
          </cell>
          <cell r="E441" t="str">
            <v>CONECEL</v>
          </cell>
          <cell r="F441" t="str">
            <v>DESPACHO</v>
          </cell>
          <cell r="G441" t="str">
            <v>NORMAL</v>
          </cell>
          <cell r="H441" t="str">
            <v>KENNETH JOSE CANIZARES VARGAS</v>
          </cell>
          <cell r="I441" t="str">
            <v>955985064</v>
          </cell>
          <cell r="J441" t="str">
            <v>VIA A DAULE Y OLMEDO SEGERA JUNTO A LA COOP DE CREDITO POLO EN UNA CASA DE UN PISO COLOR CAFE</v>
          </cell>
          <cell r="K441" t="str">
            <v>969682093 /  955985064</v>
          </cell>
          <cell r="M441" t="str">
            <v>DAULE</v>
          </cell>
          <cell r="N441" t="str">
            <v>GUAYAS</v>
          </cell>
          <cell r="O441" t="str">
            <v>DAULE</v>
          </cell>
        </row>
        <row r="442">
          <cell r="A442" t="str">
            <v>20003031036740</v>
          </cell>
          <cell r="B442">
            <v>483869</v>
          </cell>
          <cell r="C442" t="str">
            <v>20003031036740</v>
          </cell>
          <cell r="D442">
            <v>44916.52003472222</v>
          </cell>
          <cell r="E442" t="str">
            <v>CONECEL</v>
          </cell>
          <cell r="F442" t="str">
            <v>DESPACHO</v>
          </cell>
          <cell r="G442" t="str">
            <v>NORMAL</v>
          </cell>
          <cell r="H442" t="str">
            <v>ANDRES SEBASTIAN ZEA MOREIRA</v>
          </cell>
          <cell r="I442" t="str">
            <v>928983808</v>
          </cell>
          <cell r="J442" t="str">
            <v>CALLE LEON FEBRES CORDERO ENTRE 9 DE OCTUBRE Y ROCAFUERTE CASA 116 DE TRES PISOS COLOR CREMA</v>
          </cell>
          <cell r="K442" t="str">
            <v>969633647 /  996778385</v>
          </cell>
          <cell r="M442" t="str">
            <v>MILAGRO</v>
          </cell>
          <cell r="N442" t="str">
            <v>GUAYAS</v>
          </cell>
          <cell r="O442" t="str">
            <v>MILAGRO</v>
          </cell>
        </row>
        <row r="443">
          <cell r="A443" t="str">
            <v>20003031029768</v>
          </cell>
          <cell r="B443">
            <v>483870</v>
          </cell>
          <cell r="C443" t="str">
            <v>20003031029768</v>
          </cell>
          <cell r="D443">
            <v>44916.52003472222</v>
          </cell>
          <cell r="E443" t="str">
            <v>CONECEL</v>
          </cell>
          <cell r="F443" t="str">
            <v>DESPACHO</v>
          </cell>
          <cell r="G443" t="str">
            <v>NORMAL</v>
          </cell>
          <cell r="H443" t="str">
            <v>ANDRES SEBASTIAN ZEA MOREIRA</v>
          </cell>
          <cell r="I443" t="str">
            <v>928983808</v>
          </cell>
          <cell r="J443" t="str">
            <v>CALLE LEON FEBRES CORDERO ENTRE 9 DE OCTUBRE Y ROCAFUERTE CASA 116 DE TRES PISOS COLOR CREMA</v>
          </cell>
          <cell r="K443" t="str">
            <v>969633647 /  996778385</v>
          </cell>
          <cell r="M443" t="str">
            <v>MILAGRO</v>
          </cell>
          <cell r="N443" t="str">
            <v>GUAYAS</v>
          </cell>
          <cell r="O443" t="str">
            <v>MILAGRO</v>
          </cell>
        </row>
        <row r="444">
          <cell r="A444" t="str">
            <v>20003031399476</v>
          </cell>
          <cell r="B444">
            <v>483871</v>
          </cell>
          <cell r="C444" t="str">
            <v>20003031399476</v>
          </cell>
          <cell r="D444">
            <v>44916.52003472222</v>
          </cell>
          <cell r="E444" t="str">
            <v>CONECEL</v>
          </cell>
          <cell r="F444" t="str">
            <v>DESPACHO</v>
          </cell>
          <cell r="G444" t="str">
            <v>NORMAL</v>
          </cell>
          <cell r="H444" t="str">
            <v>BETTY ROCIO CRUZ SAMBONINO</v>
          </cell>
          <cell r="I444" t="str">
            <v>1709149791</v>
          </cell>
          <cell r="J444" t="str">
            <v>CALLE JAIME ROLDOS AGUILERA OE 267 CASA COLOR AMARILLA DE 3 PISOS QUEDA EN EL CENTRO INFANTIL CRECIENDO FELICES</v>
          </cell>
          <cell r="K444" t="str">
            <v xml:space="preserve">995049238 /  </v>
          </cell>
          <cell r="L444" t="str">
            <v/>
          </cell>
          <cell r="M444" t="str">
            <v>QUITO</v>
          </cell>
          <cell r="N444" t="str">
            <v>PICHINCHA</v>
          </cell>
          <cell r="O444" t="str">
            <v>QUITO</v>
          </cell>
        </row>
        <row r="445">
          <cell r="A445" t="str">
            <v>20003031043268</v>
          </cell>
          <cell r="B445">
            <v>483872</v>
          </cell>
          <cell r="C445" t="str">
            <v>20003031043268</v>
          </cell>
          <cell r="D445">
            <v>44916.52003472222</v>
          </cell>
          <cell r="E445" t="str">
            <v>CONECEL</v>
          </cell>
          <cell r="F445" t="str">
            <v>DESPACHO</v>
          </cell>
          <cell r="G445" t="str">
            <v>NORMAL</v>
          </cell>
          <cell r="H445" t="str">
            <v>ORLY BRAYAN GORDILLO RODRIGUEZ</v>
          </cell>
          <cell r="I445" t="str">
            <v>940357494</v>
          </cell>
          <cell r="J445" t="str">
            <v>CALLE CONDOR MIRADOR, ENTRE CALLELCDA ARGENTINA POLONIO BRIONES Y CALLE ELOY ALFARO CS 1P CLR LADRILLO/REF COMERCIAL JIMENEZ</v>
          </cell>
          <cell r="K445" t="str">
            <v>94035749 /  984793942</v>
          </cell>
          <cell r="L445" t="str">
            <v/>
          </cell>
          <cell r="M445" t="str">
            <v>MILAGRO</v>
          </cell>
          <cell r="N445" t="str">
            <v>GUAYAS</v>
          </cell>
          <cell r="O445" t="str">
            <v>MILAGRO</v>
          </cell>
        </row>
        <row r="446">
          <cell r="A446" t="str">
            <v>20003031378526</v>
          </cell>
          <cell r="B446">
            <v>483873</v>
          </cell>
          <cell r="C446" t="str">
            <v>20003031378526</v>
          </cell>
          <cell r="D446">
            <v>44916.52003472222</v>
          </cell>
          <cell r="E446" t="str">
            <v>CONECEL</v>
          </cell>
          <cell r="F446" t="str">
            <v>DESPACHO</v>
          </cell>
          <cell r="G446" t="str">
            <v>NORMAL</v>
          </cell>
          <cell r="H446" t="str">
            <v>WILSON EDINSON TIGRE FAJARDO</v>
          </cell>
          <cell r="I446" t="str">
            <v>704015759</v>
          </cell>
          <cell r="J446" t="str">
            <v>BARRIO SAUCE 1 CALLE LAS AMERICAS CS ESQUINERA TURQUEZA 1 VILLA /A 1 DE LA TIEDA DE ABARROTES DAQUILEMA</v>
          </cell>
          <cell r="K446" t="str">
            <v>961354445 /  985083400</v>
          </cell>
          <cell r="M446" t="str">
            <v>MACHALA</v>
          </cell>
          <cell r="N446" t="str">
            <v>EL ORO</v>
          </cell>
          <cell r="O446" t="str">
            <v>MACHALA</v>
          </cell>
        </row>
        <row r="447">
          <cell r="A447" t="str">
            <v>20003031373544</v>
          </cell>
          <cell r="B447">
            <v>483874</v>
          </cell>
          <cell r="C447" t="str">
            <v>20003031373544</v>
          </cell>
          <cell r="D447">
            <v>44916.52003472222</v>
          </cell>
          <cell r="E447" t="str">
            <v>CONECEL</v>
          </cell>
          <cell r="F447" t="str">
            <v>DESPACHO</v>
          </cell>
          <cell r="G447" t="str">
            <v>NORMAL</v>
          </cell>
          <cell r="H447" t="str">
            <v>WILSON EDINSON TIGRE FAJARDO</v>
          </cell>
          <cell r="I447" t="str">
            <v>704015759</v>
          </cell>
          <cell r="J447" t="str">
            <v>BARRIO SAUCE 1 CALLE LAS AMERICAS CS ESQUINERA TURQUEZA 1 VILLA /A 1 DE LA TIEDA DE ABARROTES DAQUILEMA</v>
          </cell>
          <cell r="K447" t="str">
            <v>961354445 /  985083400</v>
          </cell>
          <cell r="M447" t="str">
            <v>MACHALA</v>
          </cell>
          <cell r="N447" t="str">
            <v>EL ORO</v>
          </cell>
          <cell r="O447" t="str">
            <v>MACHALA</v>
          </cell>
        </row>
        <row r="448">
          <cell r="A448" t="str">
            <v>18018769</v>
          </cell>
          <cell r="B448">
            <v>483875</v>
          </cell>
          <cell r="C448" t="str">
            <v>18018769</v>
          </cell>
          <cell r="D448">
            <v>44916.52003472222</v>
          </cell>
          <cell r="E448" t="str">
            <v>CONECEL</v>
          </cell>
          <cell r="F448" t="str">
            <v>DESPACHO</v>
          </cell>
          <cell r="G448" t="str">
            <v>NORMAL</v>
          </cell>
          <cell r="H448" t="str">
            <v>ALEXANDER PATRICIO JIMENEZ VILLACIS</v>
          </cell>
          <cell r="I448" t="str">
            <v>1716574205</v>
          </cell>
          <cell r="J448" t="str">
            <v>CALLE AMBATO Y PUYO EN EL MUNDO DE LA PANTALLA LV LOCAL DE DOS PISOS COLOR BLANCO CON AZUL DETRAS DEL MERCADO DE AMBATO</v>
          </cell>
          <cell r="K448" t="str">
            <v>981872624 /  997271556</v>
          </cell>
          <cell r="M448" t="str">
            <v>SANTO DOMINGO</v>
          </cell>
          <cell r="N448" t="str">
            <v>SANTO DOMINGO DE LOS TSACHILAS</v>
          </cell>
          <cell r="O448" t="str">
            <v>SANTO DOMINGO</v>
          </cell>
        </row>
        <row r="449">
          <cell r="A449" t="str">
            <v>20003029345302</v>
          </cell>
          <cell r="B449">
            <v>483876</v>
          </cell>
          <cell r="C449" t="str">
            <v>20003029345302</v>
          </cell>
          <cell r="D449">
            <v>44916.52003472222</v>
          </cell>
          <cell r="E449" t="str">
            <v>CONECEL</v>
          </cell>
          <cell r="F449" t="str">
            <v>DESPACHO</v>
          </cell>
          <cell r="G449" t="str">
            <v>NORMAL</v>
          </cell>
          <cell r="H449" t="str">
            <v>SULLY GABRIELA IBARRA ZAMBRANO</v>
          </cell>
          <cell r="I449" t="str">
            <v>1312122409</v>
          </cell>
          <cell r="J449" t="str">
            <v>AV AMERICA Y 25 DE JUNIO CASA DE UN PISO COLOR MELON DETRAS DE LAS BODEGAS DEL PASEO SHOPPING</v>
          </cell>
          <cell r="K449" t="str">
            <v xml:space="preserve">991311101 /  </v>
          </cell>
          <cell r="L449" t="str">
            <v/>
          </cell>
          <cell r="M449" t="str">
            <v>PORTOVIEJO</v>
          </cell>
          <cell r="N449" t="str">
            <v>MANABI</v>
          </cell>
          <cell r="O449" t="str">
            <v>PORTOVIEJO</v>
          </cell>
        </row>
        <row r="450">
          <cell r="A450" t="str">
            <v>20003031402015</v>
          </cell>
          <cell r="B450">
            <v>483877</v>
          </cell>
          <cell r="C450" t="str">
            <v>20003031402015</v>
          </cell>
          <cell r="D450">
            <v>44916.52003472222</v>
          </cell>
          <cell r="E450" t="str">
            <v>CONECEL</v>
          </cell>
          <cell r="F450" t="str">
            <v>DESPACHO</v>
          </cell>
          <cell r="G450" t="str">
            <v>NORMAL</v>
          </cell>
          <cell r="H450" t="str">
            <v>KATTIA CUMANDA SUAREZ ROMERO</v>
          </cell>
          <cell r="I450" t="str">
            <v>914180666</v>
          </cell>
          <cell r="J450" t="str">
            <v>BARRIO ERNESTO SEMINARIO AV COLON Y PRESIDENTE AURELIO MOSQUERA EN EL LOCAL PLASTIFLEX DIAGONAL A LAS PARRILADAS LA LAMPARILLA FRENTE A LA FERRETERIA CARVAJAL</v>
          </cell>
          <cell r="K450" t="str">
            <v xml:space="preserve">968466768 /  </v>
          </cell>
          <cell r="M450" t="str">
            <v>MILAGRO</v>
          </cell>
          <cell r="N450" t="str">
            <v>GUAYAS</v>
          </cell>
          <cell r="O450" t="str">
            <v>MILAGRO</v>
          </cell>
        </row>
        <row r="451">
          <cell r="A451" t="str">
            <v>20003031404385</v>
          </cell>
          <cell r="B451">
            <v>483878</v>
          </cell>
          <cell r="C451" t="str">
            <v>20003031404385</v>
          </cell>
          <cell r="D451">
            <v>44916.52003472222</v>
          </cell>
          <cell r="E451" t="str">
            <v>CONECEL</v>
          </cell>
          <cell r="F451" t="str">
            <v>DESPACHO</v>
          </cell>
          <cell r="G451" t="str">
            <v>NORMAL</v>
          </cell>
          <cell r="H451" t="str">
            <v>VICENTE EDUARDO FREIRE GUERRERO</v>
          </cell>
          <cell r="I451" t="str">
            <v>1802536985</v>
          </cell>
          <cell r="J451" t="str">
            <v>CALLE COLON ENTRE MANUEL ESTOMBA Y ELOY ALFARO EN EL BAR LAS TOXICAS FRENTE AL BAR COCO BONGO</v>
          </cell>
          <cell r="K451" t="str">
            <v>961784683 /  959126606</v>
          </cell>
          <cell r="M451" t="str">
            <v>MACHALA</v>
          </cell>
          <cell r="N451" t="str">
            <v>EL ORO</v>
          </cell>
          <cell r="O451" t="str">
            <v>MACHALA</v>
          </cell>
        </row>
        <row r="452">
          <cell r="A452" t="str">
            <v>20003026629168</v>
          </cell>
          <cell r="B452">
            <v>483879</v>
          </cell>
          <cell r="C452" t="str">
            <v>20003026629168</v>
          </cell>
          <cell r="D452">
            <v>44916.52003472222</v>
          </cell>
          <cell r="E452" t="str">
            <v>CONECEL</v>
          </cell>
          <cell r="F452" t="str">
            <v>DESPACHO</v>
          </cell>
          <cell r="G452" t="str">
            <v>NORMAL</v>
          </cell>
          <cell r="H452" t="str">
            <v>MICHAEL ROLANDO RODRIGUEZ ALAVA</v>
          </cell>
          <cell r="I452" t="str">
            <v>1313341321</v>
          </cell>
          <cell r="J452" t="str">
            <v>CALLE ELOY ALFARO 185 Y HIDEYO NOGUCHI CASA COLOR ROSA CLARO DE 4 PISOS NUMERO JUNTO A LA LAVADORA DE AUTO TECNI SERVICIO 4 ESQUINA</v>
          </cell>
          <cell r="K452" t="str">
            <v>978941153 /  996558137</v>
          </cell>
          <cell r="M452" t="str">
            <v>QUITO</v>
          </cell>
          <cell r="N452" t="str">
            <v>PICHINCHA</v>
          </cell>
          <cell r="O452" t="str">
            <v>QUITO</v>
          </cell>
        </row>
        <row r="453">
          <cell r="A453" t="str">
            <v>20003031043906</v>
          </cell>
          <cell r="B453">
            <v>483880</v>
          </cell>
          <cell r="C453" t="str">
            <v>20003031043906</v>
          </cell>
          <cell r="D453">
            <v>44916.52003472222</v>
          </cell>
          <cell r="E453" t="str">
            <v>CONECEL</v>
          </cell>
          <cell r="F453" t="str">
            <v>DESPACHO</v>
          </cell>
          <cell r="G453" t="str">
            <v>NORMAL</v>
          </cell>
          <cell r="H453" t="str">
            <v>HUGO ENRIQUE CHOEZ TOMALA</v>
          </cell>
          <cell r="I453" t="str">
            <v>916999865</v>
          </cell>
          <cell r="J453" t="str">
            <v>CALLE.PICHINCHA Y AV EL COMERCIO CASA 2 PISOS COLOR BANCO Y CREMA ESQUINERA DIAG A CASA DEPORTIVA KEVIN</v>
          </cell>
          <cell r="K453" t="str">
            <v xml:space="preserve">989143156 /  </v>
          </cell>
          <cell r="L453" t="str">
            <v/>
          </cell>
          <cell r="M453" t="str">
            <v>SANTA ELENA</v>
          </cell>
          <cell r="N453" t="str">
            <v>SANTA ELENA</v>
          </cell>
          <cell r="O453" t="str">
            <v>SANTA ELENA</v>
          </cell>
        </row>
        <row r="454">
          <cell r="A454" t="str">
            <v>20003022541808</v>
          </cell>
          <cell r="B454">
            <v>483881</v>
          </cell>
          <cell r="C454" t="str">
            <v>20003022541808</v>
          </cell>
          <cell r="D454">
            <v>44916.52003472222</v>
          </cell>
          <cell r="E454" t="str">
            <v>CONECEL</v>
          </cell>
          <cell r="F454" t="str">
            <v>DESPACHO</v>
          </cell>
          <cell r="G454" t="str">
            <v>NORMAL</v>
          </cell>
          <cell r="H454" t="str">
            <v>IVAN NARCISO RIVERA CHANGO</v>
          </cell>
          <cell r="I454" t="str">
            <v>1803275740</v>
          </cell>
          <cell r="J454" t="str">
            <v>AV DON BOSCO Y FERNANDO DE ARAGON EN LA PANADERIA CESTA DE PAN A UNA CUADRA DEL PARQUE CENTRAL JUNTO A LA FARMACIA CRUZ AZUL</v>
          </cell>
          <cell r="K454" t="str">
            <v xml:space="preserve">969048175 /  </v>
          </cell>
          <cell r="L454" t="str">
            <v/>
          </cell>
          <cell r="M454" t="str">
            <v>CUENCA</v>
          </cell>
          <cell r="N454" t="str">
            <v>AZUAY</v>
          </cell>
          <cell r="O454" t="str">
            <v>CUENCA</v>
          </cell>
        </row>
        <row r="455">
          <cell r="A455" t="str">
            <v>20003030613074</v>
          </cell>
          <cell r="B455">
            <v>483882</v>
          </cell>
          <cell r="C455" t="str">
            <v>20003030613074</v>
          </cell>
          <cell r="D455">
            <v>44916.52003472222</v>
          </cell>
          <cell r="E455" t="str">
            <v>CONECEL</v>
          </cell>
          <cell r="F455" t="str">
            <v>DESPACHO</v>
          </cell>
          <cell r="G455" t="str">
            <v>NORMAL</v>
          </cell>
          <cell r="H455" t="str">
            <v>JUAN CARLOS TITUANA COLLAGUAZO</v>
          </cell>
          <cell r="I455" t="str">
            <v>1714115324</v>
          </cell>
          <cell r="J455" t="str">
            <v>CALLE EMILIO BUSTAMANTE EN LA CARNICERIA EL CORONEL A UNA CUADRA DEL PARQUE DE COTOCOLLAO</v>
          </cell>
          <cell r="K455" t="str">
            <v xml:space="preserve">978763745 /  </v>
          </cell>
          <cell r="M455" t="str">
            <v>QUITO</v>
          </cell>
          <cell r="N455" t="str">
            <v>PICHINCHA</v>
          </cell>
          <cell r="O455" t="str">
            <v>QUITO</v>
          </cell>
        </row>
        <row r="456">
          <cell r="A456" t="str">
            <v>20003031406406</v>
          </cell>
          <cell r="B456">
            <v>483883</v>
          </cell>
          <cell r="C456" t="str">
            <v>20003031406406</v>
          </cell>
          <cell r="D456">
            <v>44916.52003472222</v>
          </cell>
          <cell r="E456" t="str">
            <v>CONECEL</v>
          </cell>
          <cell r="F456" t="str">
            <v>DESPACHO</v>
          </cell>
          <cell r="G456" t="str">
            <v>NORMAL</v>
          </cell>
          <cell r="H456" t="str">
            <v>FREDY ENRIQUE BASANTES AVALOS</v>
          </cell>
          <cell r="I456" t="str">
            <v>602765034</v>
          </cell>
          <cell r="J456" t="str">
            <v>CALLE 9 DE OCTUBRE Y VIA A MACAJI EN LOS TALLERES DEL MUNICIPIO A UNA CUADRA DEL REDONDEL DEL LIBRO</v>
          </cell>
          <cell r="K456" t="str">
            <v>962327181 /  985984877</v>
          </cell>
          <cell r="M456" t="str">
            <v>RIOBAMBA</v>
          </cell>
          <cell r="N456" t="str">
            <v>CHIMBORAZO</v>
          </cell>
          <cell r="O456" t="str">
            <v>RIOBAMBA</v>
          </cell>
        </row>
        <row r="457">
          <cell r="A457" t="str">
            <v>20003011929581</v>
          </cell>
          <cell r="B457">
            <v>483884</v>
          </cell>
          <cell r="C457" t="str">
            <v>20003011929581</v>
          </cell>
          <cell r="D457">
            <v>44916.52003472222</v>
          </cell>
          <cell r="E457" t="str">
            <v>CONECEL</v>
          </cell>
          <cell r="F457" t="str">
            <v>DESPACHO</v>
          </cell>
          <cell r="G457" t="str">
            <v>NORMAL</v>
          </cell>
          <cell r="H457" t="str">
            <v>ROSA ELENA VERA DELGADO</v>
          </cell>
          <cell r="I457" t="str">
            <v>2300272644</v>
          </cell>
          <cell r="J457" t="str">
            <v>RIO LELIA Y CALLE GALO LUZURIAGA LOCAL AMOD FOOD ESQUINERO FRENTE AL CONSEJO CANTONAL</v>
          </cell>
          <cell r="K457" t="str">
            <v>983532878 /  981943677</v>
          </cell>
          <cell r="L457" t="str">
            <v/>
          </cell>
          <cell r="M457" t="str">
            <v>SANTO DOMINGO</v>
          </cell>
          <cell r="N457" t="str">
            <v>SANTO DOMINGO DE LOS TSACHILAS</v>
          </cell>
          <cell r="O457" t="str">
            <v>SANTO DOMINGO</v>
          </cell>
        </row>
        <row r="458">
          <cell r="A458" t="str">
            <v>20003025843736</v>
          </cell>
          <cell r="B458">
            <v>483885</v>
          </cell>
          <cell r="C458" t="str">
            <v>20003025843736</v>
          </cell>
          <cell r="D458">
            <v>44916.52003472222</v>
          </cell>
          <cell r="E458" t="str">
            <v>CONECEL</v>
          </cell>
          <cell r="F458" t="str">
            <v>DESPACHO</v>
          </cell>
          <cell r="G458" t="str">
            <v>NORMAL</v>
          </cell>
          <cell r="H458" t="str">
            <v>AURA DALILA DAVILA CUESTA</v>
          </cell>
          <cell r="I458" t="str">
            <v>702506627</v>
          </cell>
          <cell r="J458" t="str">
            <v>CDLA MAGISTERIO ELOY ALFARO CALLES MARCEL LANIADO Y OCTAVA NORTE UNA CASA DE COLOR CAFE FRENTE AL HOSPITAL ESPERANZA</v>
          </cell>
          <cell r="K458" t="str">
            <v xml:space="preserve">979359251 /  </v>
          </cell>
          <cell r="M458" t="str">
            <v>MACHALA</v>
          </cell>
          <cell r="N458" t="str">
            <v>EL ORO</v>
          </cell>
          <cell r="O458" t="str">
            <v>MACHALA</v>
          </cell>
        </row>
        <row r="459">
          <cell r="A459" t="str">
            <v>20003031381673</v>
          </cell>
          <cell r="B459">
            <v>483886</v>
          </cell>
          <cell r="C459" t="str">
            <v>20003031381673</v>
          </cell>
          <cell r="D459">
            <v>44916.52003472222</v>
          </cell>
          <cell r="E459" t="str">
            <v>CONECEL</v>
          </cell>
          <cell r="F459" t="str">
            <v>DESPACHO</v>
          </cell>
          <cell r="G459" t="str">
            <v>NORMAL</v>
          </cell>
          <cell r="H459" t="str">
            <v>EVELYN MARCELA PALACIOS PALACIOS</v>
          </cell>
          <cell r="I459" t="str">
            <v>604833921</v>
          </cell>
          <cell r="J459" t="str">
            <v>CALLE LOJA 2673 Y CALLE JUNIN FRENTE A INSTITUTO SORDOS DE CHIMBORAZO CASA ESQUINERA DE 1PISO CON NEGOCIO DE CAFETERIA MAMA SARITA</v>
          </cell>
          <cell r="K459" t="str">
            <v xml:space="preserve">997420534 /  </v>
          </cell>
          <cell r="M459" t="str">
            <v>RIOBAMBA</v>
          </cell>
          <cell r="N459" t="str">
            <v>CHIMBORAZO</v>
          </cell>
          <cell r="O459" t="str">
            <v>RIOBAMBA</v>
          </cell>
        </row>
        <row r="460">
          <cell r="A460" t="str">
            <v>20003031403700</v>
          </cell>
          <cell r="B460">
            <v>483887</v>
          </cell>
          <cell r="C460" t="str">
            <v>20003031403700</v>
          </cell>
          <cell r="D460">
            <v>44916.52003472222</v>
          </cell>
          <cell r="E460" t="str">
            <v>CONECEL</v>
          </cell>
          <cell r="F460" t="str">
            <v>DESPACHO</v>
          </cell>
          <cell r="G460" t="str">
            <v>NORMAL</v>
          </cell>
          <cell r="H460" t="str">
            <v>NICOLE POLETT GONZALEZ BLANDON</v>
          </cell>
          <cell r="I460" t="str">
            <v>850921560</v>
          </cell>
          <cell r="J460" t="str">
            <v>CALLE LUIS CORDERO Y REINA VICTORIA EN LAS TORRES ALMAGRO TORRE C 1C FRENTE A LA ESTACION DE LA POLICIA DIAGONAL A LA CIGARRA</v>
          </cell>
          <cell r="K460" t="str">
            <v>980561090 /  989345106</v>
          </cell>
          <cell r="L460" t="str">
            <v/>
          </cell>
          <cell r="M460" t="str">
            <v>QUITO</v>
          </cell>
          <cell r="N460" t="str">
            <v>PICHINCHA</v>
          </cell>
          <cell r="O460" t="str">
            <v>QUITO</v>
          </cell>
        </row>
        <row r="461">
          <cell r="A461" t="str">
            <v>20003031402162</v>
          </cell>
          <cell r="B461">
            <v>483888</v>
          </cell>
          <cell r="C461" t="str">
            <v>20003031402162</v>
          </cell>
          <cell r="D461">
            <v>44916.52003472222</v>
          </cell>
          <cell r="E461" t="str">
            <v>CONECEL</v>
          </cell>
          <cell r="F461" t="str">
            <v>DESPACHO</v>
          </cell>
          <cell r="G461" t="str">
            <v>NORMAL</v>
          </cell>
          <cell r="H461" t="str">
            <v>LUIS FERNANDO MONCADA ALAY</v>
          </cell>
          <cell r="I461" t="str">
            <v>944254945</v>
          </cell>
          <cell r="J461" t="str">
            <v>CALLE EL ORO ENTRE LA 28 Y 29 CASA DE 3 PISOS CON CERRAMIENTO NEGRO JUNTO A UNA IGLESIA EVANGELICA</v>
          </cell>
          <cell r="K461" t="str">
            <v xml:space="preserve">985983771 /  </v>
          </cell>
          <cell r="M461" t="str">
            <v>GUAYAQUIL</v>
          </cell>
          <cell r="N461" t="str">
            <v>GUAYAS</v>
          </cell>
          <cell r="O461" t="str">
            <v>GUAYAQUIL</v>
          </cell>
        </row>
        <row r="462">
          <cell r="A462" t="str">
            <v>20003029318268</v>
          </cell>
          <cell r="B462">
            <v>483889</v>
          </cell>
          <cell r="C462" t="str">
            <v>20003029318268</v>
          </cell>
          <cell r="D462">
            <v>44916.52003472222</v>
          </cell>
          <cell r="E462" t="str">
            <v>CONECEL</v>
          </cell>
          <cell r="F462" t="str">
            <v>DESPACHO</v>
          </cell>
          <cell r="G462" t="str">
            <v>NORMAL</v>
          </cell>
          <cell r="H462" t="str">
            <v>KEVIN SANTIAGO MOROCHO NARVAEZ</v>
          </cell>
          <cell r="I462" t="str">
            <v>1750939124</v>
          </cell>
          <cell r="J462" t="str">
            <v>AV PEDRO VICENTE MALDONADO Y GRACIELA ESCUDERO EN LA PROCESADORA DE POLLO CRIS POLLO JUNTO A LA IMPORTADORA FERRETERO TRUJILLO</v>
          </cell>
          <cell r="K462" t="str">
            <v xml:space="preserve">958878373 /  </v>
          </cell>
          <cell r="L462" t="str">
            <v/>
          </cell>
          <cell r="M462" t="str">
            <v>QUITO</v>
          </cell>
          <cell r="N462" t="str">
            <v>PICHINCHA</v>
          </cell>
          <cell r="O462" t="str">
            <v>QUITO</v>
          </cell>
        </row>
        <row r="463">
          <cell r="A463" t="str">
            <v>20003031378243</v>
          </cell>
          <cell r="B463">
            <v>483890</v>
          </cell>
          <cell r="C463" t="str">
            <v>20003031378243</v>
          </cell>
          <cell r="D463">
            <v>44916.52003472222</v>
          </cell>
          <cell r="E463" t="str">
            <v>CONECEL</v>
          </cell>
          <cell r="F463" t="str">
            <v>DESPACHO</v>
          </cell>
          <cell r="G463" t="str">
            <v>NORMAL</v>
          </cell>
          <cell r="H463" t="str">
            <v>ANTONIO FABRICIO ESPINOZA HERRERA</v>
          </cell>
          <cell r="I463" t="str">
            <v>1716237274</v>
          </cell>
          <cell r="J463" t="str">
            <v>AV ABDON CALDERON S18 ? 104 CASA 4 PISOS COLORVINO DIAGONAL AL COLEGIO LA SALLE</v>
          </cell>
          <cell r="K463" t="str">
            <v xml:space="preserve">960427344 /  </v>
          </cell>
          <cell r="M463" t="str">
            <v>QUITO</v>
          </cell>
          <cell r="N463" t="str">
            <v>PICHINCHA</v>
          </cell>
          <cell r="O463" t="str">
            <v>QUITO</v>
          </cell>
        </row>
        <row r="464">
          <cell r="A464" t="str">
            <v>20003031040904</v>
          </cell>
          <cell r="B464">
            <v>483891</v>
          </cell>
          <cell r="C464" t="str">
            <v>20003031040904</v>
          </cell>
          <cell r="D464">
            <v>44916.52003472222</v>
          </cell>
          <cell r="E464" t="str">
            <v>CONECEL</v>
          </cell>
          <cell r="F464" t="str">
            <v>DESPACHO</v>
          </cell>
          <cell r="G464" t="str">
            <v>NORMAL</v>
          </cell>
          <cell r="H464" t="str">
            <v>ANTONIO FABRICIO ESPINOZA HERRERA</v>
          </cell>
          <cell r="I464" t="str">
            <v>1716237274</v>
          </cell>
          <cell r="J464" t="str">
            <v>AV ABDON CALDERON S18 ? 104 CASA 4 PISOS COLORVINO DIAGONAL AL COLEGIO LA SALLE</v>
          </cell>
          <cell r="K464" t="str">
            <v xml:space="preserve">996547404 /  </v>
          </cell>
          <cell r="M464" t="str">
            <v>QUITO</v>
          </cell>
          <cell r="N464" t="str">
            <v>PICHINCHA</v>
          </cell>
          <cell r="O464" t="str">
            <v>QUITO</v>
          </cell>
        </row>
        <row r="465">
          <cell r="A465" t="str">
            <v>20003031029123</v>
          </cell>
          <cell r="B465">
            <v>483760</v>
          </cell>
          <cell r="C465" t="str">
            <v>20003031029123</v>
          </cell>
          <cell r="D465">
            <v>44916.453576388885</v>
          </cell>
          <cell r="E465" t="str">
            <v>CONECEL</v>
          </cell>
          <cell r="F465" t="str">
            <v>DESPACHO</v>
          </cell>
          <cell r="G465" t="str">
            <v>NORMAL</v>
          </cell>
          <cell r="H465" t="str">
            <v>PINEIDA QUINCHIMBLA JOSELYN PRISCILA</v>
          </cell>
          <cell r="I465" t="str">
            <v>1725307241</v>
          </cell>
          <cell r="J465" t="str">
            <v>FLEXNET PROV PICHINCHA QUITO PQ/PIFO AV. FELICISIMO VEGA Y CLL IGNACIO JARRIN CSA B22 DE 2 PSOS GRIS DIAG A LICORERIA LA TABERNA NOTA IMPORTANTE: CLTE SOLICITA LLAMADAS VIA WHATSAPP AL : 0968392311 PU</v>
          </cell>
          <cell r="K465" t="str">
            <v>960951760</v>
          </cell>
          <cell r="L465" t="str">
            <v/>
          </cell>
          <cell r="M465" t="str">
            <v>QUITO</v>
          </cell>
          <cell r="N465" t="str">
            <v>PICHINCHA</v>
          </cell>
          <cell r="O465" t="str">
            <v>QUITO</v>
          </cell>
        </row>
        <row r="466">
          <cell r="A466" t="str">
            <v>20003030611301</v>
          </cell>
          <cell r="B466">
            <v>483399</v>
          </cell>
          <cell r="C466" t="str">
            <v>20003030611301</v>
          </cell>
          <cell r="D466">
            <v>44915.709340277775</v>
          </cell>
          <cell r="E466" t="str">
            <v>CONECEL</v>
          </cell>
          <cell r="F466" t="str">
            <v>DESPACHO</v>
          </cell>
          <cell r="G466" t="str">
            <v>NORMAL</v>
          </cell>
          <cell r="H466" t="str">
            <v xml:space="preserve">CARMEN EULALIA PINTAG PINDA / </v>
          </cell>
          <cell r="I466" t="str">
            <v>603633728</v>
          </cell>
          <cell r="J466" t="str">
            <v>CALLE EUGENIO ESPEJO Y NUEVA YORK EN LA COOP DE AHORRO Y CREDITO PAIS EN CAJAS/FRENTE AL LOCAL DE MAQUINAS DE COSER Y DE LA ESCUELA JUAN DE VELASCO POR MERCADO ORIENTAL, RIOBAMA</v>
          </cell>
          <cell r="K466" t="str">
            <v>990973387 /  959925141</v>
          </cell>
          <cell r="M466" t="str">
            <v>RIOBAMBA</v>
          </cell>
          <cell r="N466" t="str">
            <v>CHIMBORAZO</v>
          </cell>
          <cell r="O466" t="str">
            <v>RIOBAMA</v>
          </cell>
        </row>
        <row r="467">
          <cell r="A467" t="str">
            <v>20003028493161</v>
          </cell>
          <cell r="B467">
            <v>483400</v>
          </cell>
          <cell r="C467" t="str">
            <v>20003028493161</v>
          </cell>
          <cell r="D467">
            <v>44915.709340277775</v>
          </cell>
          <cell r="E467" t="str">
            <v>CONECEL</v>
          </cell>
          <cell r="F467" t="str">
            <v>DESPACHO</v>
          </cell>
          <cell r="G467" t="str">
            <v>NORMAL</v>
          </cell>
          <cell r="H467" t="str">
            <v xml:space="preserve">EDISON JAVIER CUYO CAYO / </v>
          </cell>
          <cell r="I467" t="str">
            <v>1728427228</v>
          </cell>
          <cell r="J467" t="str">
            <v>CALLE ISLAS MALVINAS Y CALLE E4F DIAGONAL A CARPAS PAMELITA CASA DE DOS PISOS, QUITO</v>
          </cell>
          <cell r="K467" t="str">
            <v>988667759 /  997756116</v>
          </cell>
          <cell r="L467" t="str">
            <v/>
          </cell>
          <cell r="M467" t="str">
            <v>QUITO</v>
          </cell>
          <cell r="N467" t="str">
            <v>PICHINCHA</v>
          </cell>
          <cell r="O467" t="str">
            <v>QUITO</v>
          </cell>
        </row>
        <row r="468">
          <cell r="A468" t="str">
            <v>20003030630460</v>
          </cell>
          <cell r="B468">
            <v>483401</v>
          </cell>
          <cell r="C468" t="str">
            <v>20003030630460</v>
          </cell>
          <cell r="D468">
            <v>44915.709340277775</v>
          </cell>
          <cell r="E468" t="str">
            <v>CONECEL</v>
          </cell>
          <cell r="F468" t="str">
            <v>DESPACHO</v>
          </cell>
          <cell r="G468" t="str">
            <v>NORMAL</v>
          </cell>
          <cell r="H468" t="str">
            <v xml:space="preserve">HECTOR EDUARDO OVIEDO BENAVIDES / </v>
          </cell>
          <cell r="I468" t="str">
            <v>1711089811</v>
          </cell>
          <cell r="J468" t="str">
            <v>TULCAN/TULCAN/CENTRO/ AV. BOLIVAR Y RAFAEL ARELLANO DEJAR EN LA OFICINA DE LA COOP PUTUMAYO REF TERMINAL TERRESTRE TULCAN, TULCAN</v>
          </cell>
          <cell r="K468" t="str">
            <v>983046318 /  62980910</v>
          </cell>
          <cell r="M468" t="str">
            <v>TULCAN</v>
          </cell>
          <cell r="N468" t="str">
            <v>CARCHI</v>
          </cell>
          <cell r="O468" t="str">
            <v>TULCAN</v>
          </cell>
        </row>
        <row r="469">
          <cell r="A469" t="str">
            <v>20003029333397</v>
          </cell>
          <cell r="B469">
            <v>483402</v>
          </cell>
          <cell r="C469" t="str">
            <v>20003029333397</v>
          </cell>
          <cell r="D469">
            <v>44915.709340277775</v>
          </cell>
          <cell r="E469" t="str">
            <v>CONECEL</v>
          </cell>
          <cell r="F469" t="str">
            <v>DESPACHO</v>
          </cell>
          <cell r="G469" t="str">
            <v>NORMAL</v>
          </cell>
          <cell r="H469" t="str">
            <v>FLOR ALEXANDRA ZAMBRANO TACO / JOEL SEBASTIAN MAGALLANES ZAMBRANO</v>
          </cell>
          <cell r="I469" t="str">
            <v>1715898118</v>
          </cell>
          <cell r="J469" t="str">
            <v>SECTOR 28 DE MAYO CALLE 15 Y AV 18 CASA DE 1 PISO CL NARANJA FRENTE A LA IMPRENTA SIGMA GRAFICA, LA LIBERTAD</v>
          </cell>
          <cell r="K469" t="str">
            <v>985711353 /  983548638</v>
          </cell>
          <cell r="L469" t="str">
            <v/>
          </cell>
          <cell r="M469" t="str">
            <v>LA LIBERTAD</v>
          </cell>
          <cell r="N469" t="str">
            <v>SANTA ELENA</v>
          </cell>
          <cell r="O469" t="str">
            <v>LA LIBERTAD</v>
          </cell>
        </row>
        <row r="470">
          <cell r="A470" t="str">
            <v>20003025838288</v>
          </cell>
          <cell r="B470">
            <v>483403</v>
          </cell>
          <cell r="C470" t="str">
            <v>20003025838288</v>
          </cell>
          <cell r="D470">
            <v>44915.709340277775</v>
          </cell>
          <cell r="E470" t="str">
            <v>CONECEL</v>
          </cell>
          <cell r="F470" t="str">
            <v>DESPACHO</v>
          </cell>
          <cell r="G470" t="str">
            <v>NORMAL</v>
          </cell>
          <cell r="H470" t="str">
            <v xml:space="preserve">ROSERO RAMIREZ AMADO / </v>
          </cell>
          <cell r="I470" t="str">
            <v>919242990</v>
          </cell>
          <cell r="J470" t="str">
            <v>CALLE MUSEO SOLAR Y 13 DE JUNIO EN EL BAR COMEDOR LA CANA DE LA QUINOCCIAL DIAGONAL A LA FARMACIA ECONOMICA, QUITO</v>
          </cell>
          <cell r="K470" t="str">
            <v xml:space="preserve">983524563 /  </v>
          </cell>
          <cell r="L470" t="str">
            <v/>
          </cell>
          <cell r="M470" t="str">
            <v>QUITO</v>
          </cell>
          <cell r="N470" t="str">
            <v>PICHINCHA</v>
          </cell>
          <cell r="O470" t="str">
            <v>QUITO</v>
          </cell>
        </row>
        <row r="471">
          <cell r="A471" t="str">
            <v>20003030597537</v>
          </cell>
          <cell r="B471">
            <v>483404</v>
          </cell>
          <cell r="C471" t="str">
            <v>20003030597537</v>
          </cell>
          <cell r="D471">
            <v>44915.709340277775</v>
          </cell>
          <cell r="E471" t="str">
            <v>CONECEL</v>
          </cell>
          <cell r="F471" t="str">
            <v>DESPACHO</v>
          </cell>
          <cell r="G471" t="str">
            <v>NORMAL</v>
          </cell>
          <cell r="H471" t="str">
            <v xml:space="preserve">STEVEN EDUARDO LARGO PARRALES / </v>
          </cell>
          <cell r="I471" t="str">
            <v>931125652</v>
          </cell>
          <cell r="J471" t="str">
            <v>LUIS URDANETA 2121 Y TUNGURAHUA EN EL COPALAR/A UNA CRD DE LA UNIVERSIDAD DE GUAYAQUIL, GUAYAQUIL</v>
          </cell>
          <cell r="K471" t="str">
            <v>978661046 /  978803271</v>
          </cell>
          <cell r="M471" t="str">
            <v>GUAYAQUIL</v>
          </cell>
          <cell r="N471" t="str">
            <v>GUAYAS</v>
          </cell>
          <cell r="O471" t="str">
            <v>GUAYAQUIL</v>
          </cell>
        </row>
        <row r="472">
          <cell r="A472" t="str">
            <v>20003030631067</v>
          </cell>
          <cell r="B472">
            <v>483405</v>
          </cell>
          <cell r="C472" t="str">
            <v>20003030631067</v>
          </cell>
          <cell r="D472">
            <v>44915.709340277775</v>
          </cell>
          <cell r="E472" t="str">
            <v>CONECEL</v>
          </cell>
          <cell r="F472" t="str">
            <v>DESPACHO</v>
          </cell>
          <cell r="G472" t="str">
            <v>NORMAL</v>
          </cell>
          <cell r="H472" t="str">
            <v xml:space="preserve">JAMPIERRE GONZALEZ MULLO / </v>
          </cell>
          <cell r="I472" t="str">
            <v>1753950862</v>
          </cell>
          <cell r="J472" t="str">
            <v>JUAN DE PRADO S8-61 Y ALPAHUASI CASA 3 PISOS COLOR AMARILLO ESQUINA MECANICO DOCTOR CAR, QUITO</v>
          </cell>
          <cell r="K472" t="str">
            <v>999792612 /  964213541</v>
          </cell>
          <cell r="L472" t="str">
            <v/>
          </cell>
          <cell r="M472" t="str">
            <v>QUITO</v>
          </cell>
          <cell r="N472" t="str">
            <v>PICHINCHA</v>
          </cell>
          <cell r="O472" t="str">
            <v>QUITO</v>
          </cell>
        </row>
        <row r="473">
          <cell r="A473" t="str">
            <v>20003024482683</v>
          </cell>
          <cell r="B473">
            <v>483406</v>
          </cell>
          <cell r="C473" t="str">
            <v>20003024482683</v>
          </cell>
          <cell r="D473">
            <v>44915.709340277775</v>
          </cell>
          <cell r="E473" t="str">
            <v>CONECEL</v>
          </cell>
          <cell r="F473" t="str">
            <v>DESPACHO</v>
          </cell>
          <cell r="G473" t="str">
            <v>NORMAL</v>
          </cell>
          <cell r="H473" t="str">
            <v xml:space="preserve">KATHERINE LISBETH CAJAS MANTILLA / </v>
          </cell>
          <cell r="I473" t="str">
            <v>1719639377</v>
          </cell>
          <cell r="J473" t="str">
            <v>COOP CUERPO DE BOMBEROS AV SIMON BOLIVAR Y CALLE N69H CALLE A LOTE N3 /CASA 3 PISOS COLOR BLANCA Y VIDRIOS VERDES EN LA ESQUINA MEDIAVANS S.A, QUITO</v>
          </cell>
          <cell r="K473" t="str">
            <v>980550274 /  995452738</v>
          </cell>
          <cell r="L473" t="str">
            <v/>
          </cell>
          <cell r="M473" t="str">
            <v>QUITO</v>
          </cell>
          <cell r="N473" t="str">
            <v>PICHINCHA</v>
          </cell>
          <cell r="O473" t="str">
            <v>QUITO</v>
          </cell>
        </row>
        <row r="474">
          <cell r="A474" t="str">
            <v>20003025854596</v>
          </cell>
          <cell r="B474">
            <v>483407</v>
          </cell>
          <cell r="C474" t="str">
            <v>20003025854596</v>
          </cell>
          <cell r="D474">
            <v>44915.709340277775</v>
          </cell>
          <cell r="E474" t="str">
            <v>CONECEL</v>
          </cell>
          <cell r="F474" t="str">
            <v>DESPACHO</v>
          </cell>
          <cell r="G474" t="str">
            <v>NORMAL</v>
          </cell>
          <cell r="H474" t="str">
            <v xml:space="preserve">BRENDA YERELI RODRIGUEZ ALAVA / </v>
          </cell>
          <cell r="I474" t="str">
            <v>1314010339</v>
          </cell>
          <cell r="J474" t="str">
            <v>4 ESQUINAS CALLE Hideyo Noguchi &amp; Avenida Eloy Alfaro CS 4P ROSA A UNA CUADRA DEL PARQUE CENTRA, QUITO</v>
          </cell>
          <cell r="K474" t="str">
            <v>963168298 /  961125255</v>
          </cell>
          <cell r="L474" t="str">
            <v/>
          </cell>
          <cell r="M474" t="str">
            <v>QUITO</v>
          </cell>
          <cell r="N474" t="str">
            <v>PICHINCHA</v>
          </cell>
          <cell r="O474" t="str">
            <v>QUITO</v>
          </cell>
        </row>
        <row r="475">
          <cell r="A475" t="str">
            <v>20003021072376</v>
          </cell>
          <cell r="B475">
            <v>483408</v>
          </cell>
          <cell r="C475" t="str">
            <v>20003021072376</v>
          </cell>
          <cell r="D475">
            <v>44915.709340277775</v>
          </cell>
          <cell r="E475" t="str">
            <v>CONECEL</v>
          </cell>
          <cell r="F475" t="str">
            <v>DESPACHO</v>
          </cell>
          <cell r="G475" t="str">
            <v>NORMAL</v>
          </cell>
          <cell r="H475" t="str">
            <v xml:space="preserve">CRISTIAN DANIELO VERA PENA / </v>
          </cell>
          <cell r="I475" t="str">
            <v>917530305</v>
          </cell>
          <cell r="J475" t="str">
            <v>CDLA. DE LAS AMERICAS AV JAIME ROLDOS AGUILERA Y PAULINO MILAN HERRERA TRABAJA EN EL TALLER DE MOTO THIAGO RACING A TRES CUADRAS DE LA FARMACIA CRUZ AZUL, MILAGRO</v>
          </cell>
          <cell r="K475" t="str">
            <v xml:space="preserve">960253268 /  </v>
          </cell>
          <cell r="M475" t="str">
            <v>MILAGRO</v>
          </cell>
          <cell r="N475" t="str">
            <v>GUAYAS</v>
          </cell>
          <cell r="O475" t="str">
            <v>MILAGRO</v>
          </cell>
        </row>
        <row r="476">
          <cell r="A476" t="str">
            <v>20003029721157</v>
          </cell>
          <cell r="B476">
            <v>483409</v>
          </cell>
          <cell r="C476" t="str">
            <v>20003029721157</v>
          </cell>
          <cell r="D476">
            <v>44915.709340277775</v>
          </cell>
          <cell r="E476" t="str">
            <v>CONECEL</v>
          </cell>
          <cell r="F476" t="str">
            <v>DESPACHO</v>
          </cell>
          <cell r="G476" t="str">
            <v>NORMAL</v>
          </cell>
          <cell r="H476" t="str">
            <v xml:space="preserve">FRIAS PENAFIEL PAULO CESAR / </v>
          </cell>
          <cell r="I476" t="str">
            <v>704922921</v>
          </cell>
          <cell r="J476" t="str">
            <v>AV GIL RAMIREZ DAVALOS ENTRE FRANCISCO PIZARRO Y ELIAT LUIT EN LOS TALLERES TOYOTA CERCA DEL AEROPUERTO, CUENCA</v>
          </cell>
          <cell r="K476" t="str">
            <v xml:space="preserve">991255142 /  </v>
          </cell>
          <cell r="L476" t="str">
            <v/>
          </cell>
          <cell r="M476" t="str">
            <v>CUENCA</v>
          </cell>
          <cell r="N476" t="str">
            <v>AZUAY</v>
          </cell>
          <cell r="O476" t="str">
            <v>CUENCA</v>
          </cell>
        </row>
        <row r="477">
          <cell r="A477" t="str">
            <v>20003030597392</v>
          </cell>
          <cell r="B477">
            <v>483410</v>
          </cell>
          <cell r="C477" t="str">
            <v>20003030597392</v>
          </cell>
          <cell r="D477">
            <v>44915.709340277775</v>
          </cell>
          <cell r="E477" t="str">
            <v>CONECEL</v>
          </cell>
          <cell r="F477" t="str">
            <v>DESPACHO</v>
          </cell>
          <cell r="G477" t="str">
            <v>NORMAL</v>
          </cell>
          <cell r="H477" t="str">
            <v xml:space="preserve">ANA GABRIELA GUAMBO YUQUILEMA / </v>
          </cell>
          <cell r="I477" t="str">
            <v>1804822581</v>
          </cell>
          <cell r="J477" t="str">
            <v>SECTOR LETAMENDI AV ISLA SEYMUR Y AV IMBABURA CASA DE UN PISO COLOR AMARILLA A UNA CUADRA DE LA TIENDA HORPIE, AMBATO</v>
          </cell>
          <cell r="K477" t="str">
            <v xml:space="preserve">979204735 /  </v>
          </cell>
          <cell r="M477" t="str">
            <v>AMBATO</v>
          </cell>
          <cell r="N477" t="str">
            <v>TUNGURAHUA</v>
          </cell>
          <cell r="O477" t="str">
            <v>AMBATO</v>
          </cell>
        </row>
        <row r="478">
          <cell r="A478" t="str">
            <v>20003030611838</v>
          </cell>
          <cell r="B478">
            <v>483411</v>
          </cell>
          <cell r="C478" t="str">
            <v>20003030611838</v>
          </cell>
          <cell r="D478">
            <v>44915.709340277775</v>
          </cell>
          <cell r="E478" t="str">
            <v>CONECEL</v>
          </cell>
          <cell r="F478" t="str">
            <v>DESPACHO</v>
          </cell>
          <cell r="G478" t="str">
            <v>NORMAL</v>
          </cell>
          <cell r="H478" t="str">
            <v xml:space="preserve">JONNY ANDRES JIMENEZ PASPUESAN / </v>
          </cell>
          <cell r="I478" t="str">
            <v>1002959672</v>
          </cell>
          <cell r="J478" t="str">
            <v>AV ANTONIO DE CARVAJAL 335 Y ANTIGUA VIA URCUPICO CASA DE DOS PISOS CON PORTON BALNCO A 4 CASAS DEL ALMACEN LA CASA DEL PARLANTE, IBARRA</v>
          </cell>
          <cell r="K478" t="str">
            <v>990723906 /  959525430</v>
          </cell>
          <cell r="L478" t="str">
            <v/>
          </cell>
          <cell r="M478" t="str">
            <v>IBARRA</v>
          </cell>
          <cell r="N478" t="str">
            <v>IMBABURA</v>
          </cell>
          <cell r="O478" t="str">
            <v>IBARRA</v>
          </cell>
        </row>
        <row r="479">
          <cell r="A479" t="str">
            <v>20003030591404</v>
          </cell>
          <cell r="B479">
            <v>483412</v>
          </cell>
          <cell r="C479" t="str">
            <v>20003030591404</v>
          </cell>
          <cell r="D479">
            <v>44915.709340277775</v>
          </cell>
          <cell r="E479" t="str">
            <v>CONECEL</v>
          </cell>
          <cell r="F479" t="str">
            <v>DESPACHO</v>
          </cell>
          <cell r="G479" t="str">
            <v>NORMAL</v>
          </cell>
          <cell r="H479" t="str">
            <v xml:space="preserve">MIRIAN CECILIA CRESPATA BARRIGA / </v>
          </cell>
          <cell r="I479" t="str">
            <v>502310501</v>
          </cell>
          <cell r="J479" t="str">
            <v>AV GARCIA MORENO Y VICENTE LEON FRENTE AL SUPER POLLO SALCEDO Y A LA TIENDA SOLSHOP, SALCEDO</v>
          </cell>
          <cell r="K479" t="str">
            <v xml:space="preserve">984837594 /  </v>
          </cell>
          <cell r="M479" t="str">
            <v>SALCEDO</v>
          </cell>
          <cell r="N479" t="str">
            <v>COTOPAXI</v>
          </cell>
          <cell r="O479" t="str">
            <v>SALCEDO</v>
          </cell>
        </row>
        <row r="480">
          <cell r="A480" t="str">
            <v>20003030575818</v>
          </cell>
          <cell r="B480">
            <v>483413</v>
          </cell>
          <cell r="C480" t="str">
            <v>20003030575818</v>
          </cell>
          <cell r="D480">
            <v>44915.709340277775</v>
          </cell>
          <cell r="E480" t="str">
            <v>CONECEL</v>
          </cell>
          <cell r="F480" t="str">
            <v>DESPACHO</v>
          </cell>
          <cell r="G480" t="str">
            <v>NORMAL</v>
          </cell>
          <cell r="H480" t="str">
            <v xml:space="preserve">HEYDI NICOLE PAGUAY PINGOS / </v>
          </cell>
          <cell r="I480" t="str">
            <v>604888529</v>
          </cell>
          <cell r="J480" t="str">
            <v>SIXTO DURAN CALLE ROMA Y Y BUCAREST ESQUINA MANZANA C CASA 5 CASA ESQUINERA COLOR BLANCA DE TRES PISOS REF DIAGONAL AL CENTRO ARTESANAL DE RIOBAMBA, RIOBAMBA</v>
          </cell>
          <cell r="K480" t="str">
            <v xml:space="preserve">987645077 /  </v>
          </cell>
          <cell r="M480" t="str">
            <v>RIOBAMBA</v>
          </cell>
          <cell r="N480" t="str">
            <v>CHIMBORAZO</v>
          </cell>
          <cell r="O480" t="str">
            <v>RIOBAMBA</v>
          </cell>
        </row>
        <row r="481">
          <cell r="A481" t="str">
            <v>20003030602951</v>
          </cell>
          <cell r="B481">
            <v>483414</v>
          </cell>
          <cell r="C481" t="str">
            <v>20003030602951</v>
          </cell>
          <cell r="D481">
            <v>44915.709340277775</v>
          </cell>
          <cell r="E481" t="str">
            <v>CONECEL</v>
          </cell>
          <cell r="F481" t="str">
            <v>DESPACHO</v>
          </cell>
          <cell r="G481" t="str">
            <v>NORMAL</v>
          </cell>
          <cell r="H481" t="str">
            <v xml:space="preserve">CRISTIAN ANDRES GONZALEZ GUEVARA / </v>
          </cell>
          <cell r="I481" t="str">
            <v>604701789</v>
          </cell>
          <cell r="J481" t="str">
            <v>ESCUELA SUPERIOR POLITECNICA DE CHIMBORAZO AV PEDRO VICENTE Y JOSE DE PERALTA A UNA CUADRA DE GASOLINERA ESPOCH, RIOBAMBA</v>
          </cell>
          <cell r="K481" t="str">
            <v>999847805 /  987977325</v>
          </cell>
          <cell r="M481" t="str">
            <v>RIOBAMBA</v>
          </cell>
          <cell r="N481" t="str">
            <v>CHIMBORAZO</v>
          </cell>
          <cell r="O481" t="str">
            <v>RIOBAMBA</v>
          </cell>
        </row>
        <row r="482">
          <cell r="A482" t="str">
            <v>20003031044093</v>
          </cell>
          <cell r="B482">
            <v>483415</v>
          </cell>
          <cell r="C482" t="str">
            <v>20003031044093</v>
          </cell>
          <cell r="D482">
            <v>44915.709340277775</v>
          </cell>
          <cell r="E482" t="str">
            <v>CONECEL</v>
          </cell>
          <cell r="F482" t="str">
            <v>DESPACHO</v>
          </cell>
          <cell r="G482" t="str">
            <v>NORMAL</v>
          </cell>
          <cell r="H482" t="str">
            <v xml:space="preserve">JENNIFFER LISSETTE PONCE PINARGOTE / </v>
          </cell>
          <cell r="I482" t="str">
            <v>1314549161</v>
          </cell>
          <cell r="J482" t="str">
            <v>CALLE AV 5 DE JUNIO Y SAUL MORALES CASA COLOR BEIS REJAS NEGRA EQUINERA VILLA REF FRENTE AL CAFETAL Y EL TUTI, PORTOVIEJO</v>
          </cell>
          <cell r="K482" t="str">
            <v>984920373 /  99607722</v>
          </cell>
          <cell r="L482" t="str">
            <v/>
          </cell>
          <cell r="M482" t="str">
            <v>PORTOVIEJO</v>
          </cell>
          <cell r="N482" t="str">
            <v>MANABI</v>
          </cell>
          <cell r="O482" t="str">
            <v>PORTOVIEJO</v>
          </cell>
        </row>
        <row r="483">
          <cell r="A483" t="str">
            <v>20003030608763</v>
          </cell>
          <cell r="B483">
            <v>483416</v>
          </cell>
          <cell r="C483" t="str">
            <v>20003030608763</v>
          </cell>
          <cell r="D483">
            <v>44915.709340277775</v>
          </cell>
          <cell r="E483" t="str">
            <v>CONECEL</v>
          </cell>
          <cell r="F483" t="str">
            <v>DESPACHO</v>
          </cell>
          <cell r="G483" t="str">
            <v>NORMAL</v>
          </cell>
          <cell r="H483" t="str">
            <v xml:space="preserve">EDUARDO HERACLITO REYES MADRID / </v>
          </cell>
          <cell r="I483" t="str">
            <v>917136376</v>
          </cell>
          <cell r="J483" t="str">
            <v>LIZARDO GARCIA 3912 ENTRE CRISTOBAL COLON Y FRANCISCO SEGURA CASA 2 PISOS VERDE CON AZUL DIAGONAL A UNA TIENDA, GUAYAQUIL</v>
          </cell>
          <cell r="K483" t="str">
            <v>960620391 /  991744169</v>
          </cell>
          <cell r="M483" t="str">
            <v>GUAYAQUIL</v>
          </cell>
          <cell r="N483" t="str">
            <v>GUAYAS</v>
          </cell>
          <cell r="O483" t="str">
            <v>GUAYAQUIL</v>
          </cell>
        </row>
        <row r="484">
          <cell r="A484" t="str">
            <v>20003030602832</v>
          </cell>
          <cell r="B484">
            <v>483417</v>
          </cell>
          <cell r="C484" t="str">
            <v>20003030602832</v>
          </cell>
          <cell r="D484">
            <v>44915.709340277775</v>
          </cell>
          <cell r="E484" t="str">
            <v>CONECEL</v>
          </cell>
          <cell r="F484" t="str">
            <v>DESPACHO</v>
          </cell>
          <cell r="G484" t="str">
            <v>NORMAL</v>
          </cell>
          <cell r="H484" t="str">
            <v xml:space="preserve">EDGAR ESTEBAN MENDEZ TORRES / </v>
          </cell>
          <cell r="I484" t="str">
            <v>1725955197</v>
          </cell>
          <cell r="J484" t="str">
            <v>BARRIO LUZ Y VIDA CALLE JUAN DE SALINAS Y DOMINGO SEGURA CASCA E54 DE DOS PISOS COLOR BLANCO A DOS CUADRAS DE LA ESCUELA LUZ Y VIDA, QUITO</v>
          </cell>
          <cell r="K484" t="str">
            <v>998895561 /  999968153</v>
          </cell>
          <cell r="M484" t="str">
            <v>QUITO</v>
          </cell>
          <cell r="N484" t="str">
            <v>PICHINCHA</v>
          </cell>
          <cell r="O484" t="str">
            <v>QUITO</v>
          </cell>
        </row>
        <row r="485">
          <cell r="A485" t="str">
            <v>20003016781741_1</v>
          </cell>
          <cell r="B485">
            <v>483418</v>
          </cell>
          <cell r="C485" t="str">
            <v>20003016781741_1</v>
          </cell>
          <cell r="D485">
            <v>44915.709340277775</v>
          </cell>
          <cell r="E485" t="str">
            <v>CONECEL</v>
          </cell>
          <cell r="F485" t="str">
            <v>DESPACHO</v>
          </cell>
          <cell r="G485" t="str">
            <v>NORMAL</v>
          </cell>
          <cell r="H485" t="str">
            <v xml:space="preserve">LUIS MIGUEL DIAZ ESCOBAR / </v>
          </cell>
          <cell r="I485" t="str">
            <v>1104310303</v>
          </cell>
          <cell r="J485" t="str">
            <v>SECTOR LOS GERANIOS CALLE ANTURIOS Y CRISANTEMOS EN LA EMPRESA CATAXI, LOJA</v>
          </cell>
          <cell r="K485" t="str">
            <v>959245168 /  998288625</v>
          </cell>
          <cell r="L485" t="str">
            <v/>
          </cell>
          <cell r="M485" t="str">
            <v>LOJA</v>
          </cell>
          <cell r="N485" t="str">
            <v>LOJA</v>
          </cell>
          <cell r="O485" t="str">
            <v>LOJA</v>
          </cell>
        </row>
        <row r="486">
          <cell r="A486" t="str">
            <v>20003030591899</v>
          </cell>
          <cell r="B486">
            <v>483419</v>
          </cell>
          <cell r="C486" t="str">
            <v>20003030591899</v>
          </cell>
          <cell r="D486">
            <v>44915.709340277775</v>
          </cell>
          <cell r="E486" t="str">
            <v>CONECEL</v>
          </cell>
          <cell r="F486" t="str">
            <v>DESPACHO</v>
          </cell>
          <cell r="G486" t="str">
            <v>NORMAL</v>
          </cell>
          <cell r="H486" t="str">
            <v xml:space="preserve">JAMILEX DAYANA VALERO VERA / </v>
          </cell>
          <cell r="I486" t="str">
            <v>954397741</v>
          </cell>
          <cell r="J486" t="str">
            <v>CALLE 9 DE OCTUBRE 507 Y GARCIA MORENO EN EL HOTEL SUITES DON JUAN A UNA CUADRA DEL PARQUE CENTRAL DE MILAGRO, MILAGRO</v>
          </cell>
          <cell r="K486" t="str">
            <v xml:space="preserve">961624408 /  </v>
          </cell>
          <cell r="M486" t="str">
            <v>MILAGRO</v>
          </cell>
          <cell r="N486" t="str">
            <v>GUAYAS</v>
          </cell>
          <cell r="O486" t="str">
            <v>MILAGRO</v>
          </cell>
        </row>
        <row r="487">
          <cell r="A487" t="str">
            <v>20003016087290_1</v>
          </cell>
          <cell r="B487">
            <v>483420</v>
          </cell>
          <cell r="C487" t="str">
            <v>20003016087290_1</v>
          </cell>
          <cell r="D487">
            <v>44915.709340277775</v>
          </cell>
          <cell r="E487" t="str">
            <v>CONECEL</v>
          </cell>
          <cell r="F487" t="str">
            <v>DESPACHO</v>
          </cell>
          <cell r="G487" t="str">
            <v>NORMAL</v>
          </cell>
          <cell r="H487" t="str">
            <v xml:space="preserve">CARLOS BISMARK CRESPO CRUZ / </v>
          </cell>
          <cell r="I487" t="str">
            <v>706311537</v>
          </cell>
          <cell r="J487" t="str">
            <v>AV COLON TINOCO 531 Y MANUEL ESCOMBA FRENTE A AUTOFRENOS EXPRESS, MACHALA</v>
          </cell>
          <cell r="K487" t="str">
            <v xml:space="preserve">998543305 /  </v>
          </cell>
          <cell r="L487" t="str">
            <v/>
          </cell>
          <cell r="M487" t="str">
            <v>MACHALA</v>
          </cell>
          <cell r="N487" t="str">
            <v>EL ORO</v>
          </cell>
          <cell r="O487" t="str">
            <v>MACHALA</v>
          </cell>
        </row>
        <row r="488">
          <cell r="A488" t="str">
            <v>20003030608164</v>
          </cell>
          <cell r="B488">
            <v>483421</v>
          </cell>
          <cell r="C488" t="str">
            <v>20003030608164</v>
          </cell>
          <cell r="D488">
            <v>44915.709340277775</v>
          </cell>
          <cell r="E488" t="str">
            <v>CONECEL</v>
          </cell>
          <cell r="F488" t="str">
            <v>DESPACHO</v>
          </cell>
          <cell r="G488" t="str">
            <v>NORMAL</v>
          </cell>
          <cell r="H488" t="str">
            <v xml:space="preserve">JUANA DEL JESUS TEJENA SORNOZA / </v>
          </cell>
          <cell r="I488" t="str">
            <v>1304381344</v>
          </cell>
          <cell r="J488" t="str">
            <v>AV INTERBARRIAL SUR Y AV 30 DE AGOSTO CASA DE UN PISO SIN PINTAR A UNA CUADRA DE LA FERRETERIA MANTUANO, MANTA</v>
          </cell>
          <cell r="K488" t="str">
            <v>979182634 /  968035321</v>
          </cell>
          <cell r="L488" t="str">
            <v/>
          </cell>
          <cell r="M488" t="str">
            <v>MANTA</v>
          </cell>
          <cell r="N488" t="str">
            <v>MANABI</v>
          </cell>
          <cell r="O488" t="str">
            <v>MANTA</v>
          </cell>
        </row>
        <row r="489">
          <cell r="A489" t="str">
            <v>20003026554025</v>
          </cell>
          <cell r="B489">
            <v>483422</v>
          </cell>
          <cell r="C489" t="str">
            <v>20003026554025</v>
          </cell>
          <cell r="D489">
            <v>44915.709340277775</v>
          </cell>
          <cell r="E489" t="str">
            <v>CONECEL</v>
          </cell>
          <cell r="F489" t="str">
            <v>DESPACHO</v>
          </cell>
          <cell r="G489" t="str">
            <v>NORMAL</v>
          </cell>
          <cell r="H489" t="str">
            <v>JUSTIN IGNACIO IZQUIETA BUSTAMANTE / FATIMA BUSTAMANTE</v>
          </cell>
          <cell r="I489" t="str">
            <v>958152381</v>
          </cell>
          <cell r="J489" t="str">
            <v>LA AURORA SECTOR RICARDO PAREDES CALLE SATURNINO ZUNIGA Y AURORA CASA BLANCA DE DOS PISOS DETRAS DE LA ESCUELA MARINA GALLARDO DIAGONAL A LA ESQUINA PERUANA, DAULE</v>
          </cell>
          <cell r="K489" t="str">
            <v xml:space="preserve">999191501 /  </v>
          </cell>
          <cell r="M489" t="str">
            <v>DAULE</v>
          </cell>
          <cell r="N489" t="str">
            <v>GUAYAS</v>
          </cell>
          <cell r="O489" t="str">
            <v>DAULE</v>
          </cell>
        </row>
        <row r="490">
          <cell r="A490" t="str">
            <v>20003030612111</v>
          </cell>
          <cell r="B490">
            <v>483423</v>
          </cell>
          <cell r="C490" t="str">
            <v>20003030612111</v>
          </cell>
          <cell r="D490">
            <v>44915.709340277775</v>
          </cell>
          <cell r="E490" t="str">
            <v>CONECEL</v>
          </cell>
          <cell r="F490" t="str">
            <v>DESPACHO</v>
          </cell>
          <cell r="G490" t="str">
            <v>NORMAL</v>
          </cell>
          <cell r="H490" t="str">
            <v>OSCAR VINICIO CARRASCO PAREDES / DIAZ TOSCANO BETY JOVITA</v>
          </cell>
          <cell r="I490" t="str">
            <v>1803733029</v>
          </cell>
          <cell r="J490" t="str">
            <v>CALLE MORALES Y JOSE GARCIA CASA DE DOS PISOS DETRAS DEL COLEGIO GUAYAQUI, AMBATO</v>
          </cell>
          <cell r="K490" t="str">
            <v>987421416 /  995379205</v>
          </cell>
          <cell r="L490" t="str">
            <v/>
          </cell>
          <cell r="M490" t="str">
            <v>AMBATO</v>
          </cell>
          <cell r="N490" t="str">
            <v>TUNGURAHUA</v>
          </cell>
          <cell r="O490" t="str">
            <v>AMBATO</v>
          </cell>
        </row>
        <row r="491">
          <cell r="A491" t="str">
            <v>20003030591990</v>
          </cell>
          <cell r="B491">
            <v>483424</v>
          </cell>
          <cell r="C491" t="str">
            <v>20003030591990</v>
          </cell>
          <cell r="D491">
            <v>44915.709340277775</v>
          </cell>
          <cell r="E491" t="str">
            <v>CONECEL</v>
          </cell>
          <cell r="F491" t="str">
            <v>DESPACHO</v>
          </cell>
          <cell r="G491" t="str">
            <v>NORMAL</v>
          </cell>
          <cell r="H491" t="str">
            <v xml:space="preserve">ALVARO RENE MORALES RODRIGUEZ / </v>
          </cell>
          <cell r="I491" t="str">
            <v>2300210826</v>
          </cell>
          <cell r="J491" t="str">
            <v>ENTREGA EN BASE NAVAL DE JARAMIJOKM 31/2 Via Manta – Rocafuerte CALLE 2 VILLA 99 SEGUNDA GARITA, MANTA</v>
          </cell>
          <cell r="K491" t="str">
            <v xml:space="preserve">982107116 /  </v>
          </cell>
          <cell r="L491" t="str">
            <v/>
          </cell>
          <cell r="M491" t="str">
            <v>MANTA</v>
          </cell>
          <cell r="N491" t="str">
            <v>MANABI</v>
          </cell>
          <cell r="O491" t="str">
            <v>MANTA</v>
          </cell>
        </row>
        <row r="492">
          <cell r="A492" t="str">
            <v>20003030575528</v>
          </cell>
          <cell r="B492">
            <v>483425</v>
          </cell>
          <cell r="C492" t="str">
            <v>20003030575528</v>
          </cell>
          <cell r="D492">
            <v>44915.709340277775</v>
          </cell>
          <cell r="E492" t="str">
            <v>CONECEL</v>
          </cell>
          <cell r="F492" t="str">
            <v>DESPACHO</v>
          </cell>
          <cell r="G492" t="str">
            <v>NORMAL</v>
          </cell>
          <cell r="H492" t="str">
            <v xml:space="preserve">VERONICA ELIZABETH AGUALONGO FAUSTOS / </v>
          </cell>
          <cell r="I492" t="str">
            <v>1804465688</v>
          </cell>
          <cell r="J492" t="str">
            <v>CDLA BASTION POPULAR MZ 796 SL 2 CASA COLOR NARANJA CON BLANCO FRENTE A LAS ESCALINATAS DE MUCHOLOTE, GUAYAQUIL</v>
          </cell>
          <cell r="K492" t="str">
            <v xml:space="preserve">996633753 /  </v>
          </cell>
          <cell r="M492" t="str">
            <v>GUAYAQUIL</v>
          </cell>
          <cell r="N492" t="str">
            <v>GUAYAS</v>
          </cell>
          <cell r="O492" t="str">
            <v>GUAYAQUIL</v>
          </cell>
        </row>
        <row r="493">
          <cell r="A493" t="str">
            <v>20003030575874</v>
          </cell>
          <cell r="B493">
            <v>483426</v>
          </cell>
          <cell r="C493" t="str">
            <v>20003030575874</v>
          </cell>
          <cell r="D493">
            <v>44915.709340277775</v>
          </cell>
          <cell r="E493" t="str">
            <v>CONECEL</v>
          </cell>
          <cell r="F493" t="str">
            <v>DESPACHO</v>
          </cell>
          <cell r="G493" t="str">
            <v>NORMAL</v>
          </cell>
          <cell r="H493" t="str">
            <v>GLENDA ISABEL CEVALLOS PLAZA / PINCAY CEVALLOS XIMENA ELIZABETH</v>
          </cell>
          <cell r="I493" t="str">
            <v>1311989923</v>
          </cell>
          <cell r="J493" t="str">
            <v>CALLE YANACONA Y CALLE OE13 FRFENTE AL CENTRO INFANTIL VELASCO, QUITO</v>
          </cell>
          <cell r="K493" t="str">
            <v xml:space="preserve">995174806 /  </v>
          </cell>
          <cell r="M493" t="str">
            <v>QUITO</v>
          </cell>
          <cell r="N493" t="str">
            <v>PICHINCHA</v>
          </cell>
          <cell r="O493" t="str">
            <v>QUITO</v>
          </cell>
        </row>
        <row r="494">
          <cell r="A494" t="str">
            <v>20003031041241</v>
          </cell>
          <cell r="B494">
            <v>483429</v>
          </cell>
          <cell r="C494" t="str">
            <v>20003031041241</v>
          </cell>
          <cell r="D494">
            <v>44915.709340277775</v>
          </cell>
          <cell r="E494" t="str">
            <v>CONECEL</v>
          </cell>
          <cell r="F494" t="str">
            <v>DESPACHO</v>
          </cell>
          <cell r="G494" t="str">
            <v>NORMAL</v>
          </cell>
          <cell r="H494" t="str">
            <v xml:space="preserve">EDWIN FRANKLIN PUSAY MINAYA / </v>
          </cell>
          <cell r="I494" t="str">
            <v>603854019</v>
          </cell>
          <cell r="J494" t="str">
            <v>CALLE JUAN DE DIOS MARTINEZ FRENTE A MERCADO LA ESPERANZA N1/ CASA 2P CLR DURAZNO CON BALCON, RIOBAMBA</v>
          </cell>
          <cell r="K494" t="str">
            <v xml:space="preserve">984846167 /  </v>
          </cell>
          <cell r="M494" t="str">
            <v>RIOBAMBA</v>
          </cell>
          <cell r="N494" t="str">
            <v>CHIMBORAZO</v>
          </cell>
          <cell r="O494" t="str">
            <v>RIOBAMBA</v>
          </cell>
        </row>
        <row r="495">
          <cell r="A495" t="str">
            <v>20003031041617</v>
          </cell>
          <cell r="B495">
            <v>483430</v>
          </cell>
          <cell r="C495" t="str">
            <v>20003031041617</v>
          </cell>
          <cell r="D495">
            <v>44915.709340277775</v>
          </cell>
          <cell r="E495" t="str">
            <v>CONECEL</v>
          </cell>
          <cell r="F495" t="str">
            <v>DESPACHO</v>
          </cell>
          <cell r="G495" t="str">
            <v>NORMAL</v>
          </cell>
          <cell r="H495" t="str">
            <v xml:space="preserve">LUIS ENRIQUE HERRERA SARANGO / </v>
          </cell>
          <cell r="I495" t="str">
            <v>1105908212</v>
          </cell>
          <cell r="J495" t="str">
            <v>CALLE ANTONIO JOSE DE SUCRE Y LOURDES CASA NUMERO 213-18 3 PISOS COLOR AZUL FRENTE A LA EMPRESA DECORKEYS, LOJA</v>
          </cell>
          <cell r="K495" t="str">
            <v xml:space="preserve">995181093 /  </v>
          </cell>
          <cell r="L495" t="str">
            <v/>
          </cell>
          <cell r="M495" t="str">
            <v>LOJA</v>
          </cell>
          <cell r="N495" t="str">
            <v>LOJA</v>
          </cell>
          <cell r="O495" t="str">
            <v>LOJA</v>
          </cell>
        </row>
        <row r="496">
          <cell r="A496" t="str">
            <v>20003031015260</v>
          </cell>
          <cell r="B496">
            <v>483431</v>
          </cell>
          <cell r="C496" t="str">
            <v>20003031015260</v>
          </cell>
          <cell r="D496">
            <v>44915.709340277775</v>
          </cell>
          <cell r="E496" t="str">
            <v>CONECEL</v>
          </cell>
          <cell r="F496" t="str">
            <v>DESPACHO</v>
          </cell>
          <cell r="G496" t="str">
            <v>NORMAL</v>
          </cell>
          <cell r="H496" t="str">
            <v xml:space="preserve">ANA LUCIA MARIN NARVAEZ / </v>
          </cell>
          <cell r="I496" t="str">
            <v>1714723507</v>
          </cell>
          <cell r="J496" t="str">
            <v>PASAJE ALMEIDA Y PASAJE SAN JOSE N1-42 FRENTE AL COLEGIO THOMAS JEFFERSON CASA DE UN PISO CON EL LETRERO CHULADAS MAGICAS, QUITO</v>
          </cell>
          <cell r="K496" t="str">
            <v>962704348 /  982347321</v>
          </cell>
          <cell r="L496" t="str">
            <v/>
          </cell>
          <cell r="M496" t="str">
            <v>QUITO</v>
          </cell>
          <cell r="N496" t="str">
            <v>PICHINCHA</v>
          </cell>
          <cell r="O496" t="str">
            <v>QUITO</v>
          </cell>
        </row>
        <row r="497">
          <cell r="A497" t="str">
            <v>CL_ACTAINV_010</v>
          </cell>
          <cell r="B497">
            <v>483398</v>
          </cell>
          <cell r="C497" t="str">
            <v>CL_ACTAINV_010</v>
          </cell>
          <cell r="D497">
            <v>44915.688136574077</v>
          </cell>
          <cell r="E497" t="str">
            <v>CONECEL_DOCUMENTOS</v>
          </cell>
          <cell r="F497" t="str">
            <v>DESPACHO</v>
          </cell>
          <cell r="H497" t="str">
            <v>CRISTIAN ZAMBRANO / CAROLINA PÉREZ</v>
          </cell>
          <cell r="J497" t="str">
            <v>AV. AMAZONAS N44-124 Y LUIS BARBERY, EDIFICIO COLOR BLANCO</v>
          </cell>
          <cell r="M497" t="str">
            <v>000001</v>
          </cell>
        </row>
        <row r="498">
          <cell r="A498" t="str">
            <v>CL_INVINT_008</v>
          </cell>
          <cell r="B498">
            <v>483397</v>
          </cell>
          <cell r="C498" t="str">
            <v>CL_INVINT_008</v>
          </cell>
          <cell r="D498">
            <v>44915.686967592592</v>
          </cell>
          <cell r="E498" t="str">
            <v>CONECEL_DOCUMENTOS</v>
          </cell>
          <cell r="F498" t="str">
            <v>DESPACHO</v>
          </cell>
          <cell r="H498" t="str">
            <v>GERSON BERNAL</v>
          </cell>
          <cell r="J498" t="str">
            <v>CIUDADELA SANTA LEONOR MZ 6 SOLAR 17</v>
          </cell>
          <cell r="M498" t="str">
            <v xml:space="preserve"> VILLAMIL PLAYAS</v>
          </cell>
        </row>
        <row r="499">
          <cell r="A499" t="str">
            <v>20003029321613</v>
          </cell>
          <cell r="B499">
            <v>483380</v>
          </cell>
          <cell r="C499" t="str">
            <v>20003029321613</v>
          </cell>
          <cell r="D499">
            <v>44915.677905092591</v>
          </cell>
          <cell r="E499" t="str">
            <v>CONECEL</v>
          </cell>
          <cell r="F499" t="str">
            <v>DESPACHO</v>
          </cell>
          <cell r="G499" t="str">
            <v>NORMAL</v>
          </cell>
          <cell r="H499" t="str">
            <v>RAMON POMA DEYSI MARILU</v>
          </cell>
          <cell r="I499" t="str">
            <v>103747705</v>
          </cell>
          <cell r="J499" t="str">
            <v>EL VECINO C13 EL VECINO OCTAVIO CHACON SEGUNDA TRANSVERSAL V. 309 EMPRESA CERVERCERIA LA PAZ REF. SECTOR PARQUE INDUSTRIAL</v>
          </cell>
          <cell r="K499" t="str">
            <v>959531452</v>
          </cell>
          <cell r="L499" t="str">
            <v>959531452</v>
          </cell>
          <cell r="M499" t="str">
            <v>CUENCA</v>
          </cell>
          <cell r="N499" t="str">
            <v>AZUAY</v>
          </cell>
          <cell r="O499" t="str">
            <v>EL VECINO</v>
          </cell>
        </row>
        <row r="500">
          <cell r="A500" t="str">
            <v>20003029313734</v>
          </cell>
          <cell r="B500">
            <v>483381</v>
          </cell>
          <cell r="C500" t="str">
            <v>20003029313734</v>
          </cell>
          <cell r="D500">
            <v>44915.677905092591</v>
          </cell>
          <cell r="E500" t="str">
            <v>CONECEL</v>
          </cell>
          <cell r="F500" t="str">
            <v>DESPACHO</v>
          </cell>
          <cell r="G500" t="str">
            <v>NORMAL</v>
          </cell>
          <cell r="H500" t="str">
            <v>JACOME PONCE CARLOS RODRIGO</v>
          </cell>
          <cell r="I500" t="str">
            <v>1712706017</v>
          </cell>
          <cell r="J500" t="str">
            <v>AV AMERICA ABELARDO MONCAYO V. N34-217 TIMBRE 3 PB DEL EDIFICIO COMERCIOS LOLA SHOP Y AUTOLUJOS REF A DOS CUADRAS DEL COLEGIO SAN GABRIEL.</v>
          </cell>
          <cell r="K500" t="str">
            <v>989980000</v>
          </cell>
          <cell r="L500" t="str">
            <v>989980000</v>
          </cell>
          <cell r="M500" t="str">
            <v>QUITO</v>
          </cell>
          <cell r="N500" t="str">
            <v xml:space="preserve">PICHINCHA </v>
          </cell>
          <cell r="O500" t="str">
            <v>RUMIPAMBA</v>
          </cell>
        </row>
        <row r="501">
          <cell r="A501" t="str">
            <v>20003028415765</v>
          </cell>
          <cell r="B501">
            <v>483382</v>
          </cell>
          <cell r="C501" t="str">
            <v>20003028415765</v>
          </cell>
          <cell r="D501">
            <v>44915.677905092591</v>
          </cell>
          <cell r="E501" t="str">
            <v>CONECEL</v>
          </cell>
          <cell r="F501" t="str">
            <v>DESPACHO</v>
          </cell>
          <cell r="G501" t="str">
            <v>NORMAL</v>
          </cell>
          <cell r="H501" t="str">
            <v>MADRIGAL RAMOS JOHN ALEXANDER</v>
          </cell>
          <cell r="I501" t="str">
            <v>1803434271</v>
          </cell>
          <cell r="J501" t="str">
            <v>DE LOS CIRUELOS Y AV REAL AUDENCIA EDIFICION TORRE VISTA REAL DEPART 203 B EDIFICON OL CREM REF A 1 CUDR DEL SUPERMAXI DE LA REAL AUDNECIA</v>
          </cell>
          <cell r="K501" t="str">
            <v>998369689</v>
          </cell>
          <cell r="L501" t="str">
            <v>998369689</v>
          </cell>
          <cell r="M501" t="str">
            <v>QUITO</v>
          </cell>
          <cell r="N501" t="str">
            <v xml:space="preserve">PICHINCHA </v>
          </cell>
          <cell r="O501" t="str">
            <v>PONCEANO</v>
          </cell>
        </row>
        <row r="502">
          <cell r="A502" t="str">
            <v>20003028406093</v>
          </cell>
          <cell r="B502">
            <v>483383</v>
          </cell>
          <cell r="C502" t="str">
            <v>20003028406093</v>
          </cell>
          <cell r="D502">
            <v>44915.677905092591</v>
          </cell>
          <cell r="E502" t="str">
            <v>CONECEL</v>
          </cell>
          <cell r="F502" t="str">
            <v>DESPACHO</v>
          </cell>
          <cell r="G502" t="str">
            <v>NORMAL</v>
          </cell>
          <cell r="H502" t="str">
            <v>LOAYZA ZAMBRANO MARIA VIVIANA</v>
          </cell>
          <cell r="I502" t="str">
            <v>706150851</v>
          </cell>
          <cell r="J502" t="str">
            <v>AV ORDONEZ LAZO Y DE LOS OLIVOS ENTREGA EN EDIFICO DE LOS OLIVOS COLOR LADRILLO REF DIAGONAL AL HOTEL ORO VERDE</v>
          </cell>
          <cell r="K502" t="str">
            <v>994392331</v>
          </cell>
          <cell r="L502" t="str">
            <v>-</v>
          </cell>
          <cell r="M502" t="str">
            <v>CUENCA</v>
          </cell>
          <cell r="N502" t="str">
            <v>AZUAY</v>
          </cell>
          <cell r="O502" t="str">
            <v>SAN SEBASTIAN</v>
          </cell>
        </row>
        <row r="503">
          <cell r="A503" t="str">
            <v>20003029337181</v>
          </cell>
          <cell r="B503">
            <v>483384</v>
          </cell>
          <cell r="C503" t="str">
            <v>20003029337181</v>
          </cell>
          <cell r="D503">
            <v>44915.677905092591</v>
          </cell>
          <cell r="E503" t="str">
            <v>CONECEL</v>
          </cell>
          <cell r="F503" t="str">
            <v>DESPACHO</v>
          </cell>
          <cell r="G503" t="str">
            <v>NORMAL</v>
          </cell>
          <cell r="H503" t="str">
            <v>ARMIJOS BURNEO MATTHEW FELIPE</v>
          </cell>
          <cell r="I503" t="str">
            <v>1104625320</v>
          </cell>
          <cell r="J503" t="str">
            <v>CALLE N76B Y AV REAL AUDIENCIA N CASA OE2-192 EDIFICIO DE 4 PISOS TIMBRE SEGUNDO DE ARRIBA HACIA ABAJO DG AL PARQUE DE LA REAL AUDIENCIA Y JOSE PONCE MARTINEZ</v>
          </cell>
          <cell r="K503" t="str">
            <v>0998365107</v>
          </cell>
          <cell r="L503" t="str">
            <v>0998365107</v>
          </cell>
          <cell r="M503" t="str">
            <v>QUITO</v>
          </cell>
          <cell r="N503" t="str">
            <v>PICHINCHA</v>
          </cell>
          <cell r="O503" t="str">
            <v>PONCEANO</v>
          </cell>
        </row>
        <row r="504">
          <cell r="A504" t="str">
            <v>20003022942520</v>
          </cell>
          <cell r="B504">
            <v>483385</v>
          </cell>
          <cell r="C504" t="str">
            <v>20003022942520</v>
          </cell>
          <cell r="D504">
            <v>44915.677905092591</v>
          </cell>
          <cell r="E504" t="str">
            <v>CONECEL</v>
          </cell>
          <cell r="F504" t="str">
            <v>DESPACHO</v>
          </cell>
          <cell r="G504" t="str">
            <v>NORMAL</v>
          </cell>
          <cell r="H504" t="str">
            <v>ACERO RODRIGUEZ LUIS ALBERTO</v>
          </cell>
          <cell r="I504" t="str">
            <v>1758712812</v>
          </cell>
          <cell r="J504" t="str">
            <v>AVENIDA NNUU OE4-27 Y AV. DE LA REPUBLICA,  PLAZA DE LAS AMERICAS  (SOLICITAR COPIA DE CEDULA CADUCADA Y COPIA PASAPORTE VIGENTE)</v>
          </cell>
          <cell r="K504" t="str">
            <v>993966922</v>
          </cell>
          <cell r="L504" t="str">
            <v>993966922</v>
          </cell>
          <cell r="M504" t="str">
            <v>QUITO</v>
          </cell>
          <cell r="N504" t="str">
            <v xml:space="preserve">PICHINCHA </v>
          </cell>
          <cell r="O504" t="str">
            <v xml:space="preserve">CARCELEN </v>
          </cell>
        </row>
        <row r="505">
          <cell r="A505" t="str">
            <v>20003029313114</v>
          </cell>
          <cell r="B505">
            <v>483386</v>
          </cell>
          <cell r="C505" t="str">
            <v>20003029313114</v>
          </cell>
          <cell r="D505">
            <v>44915.677905092591</v>
          </cell>
          <cell r="E505" t="str">
            <v>CONECEL</v>
          </cell>
          <cell r="F505" t="str">
            <v>DESPACHO</v>
          </cell>
          <cell r="G505" t="str">
            <v>NORMAL</v>
          </cell>
          <cell r="H505" t="str">
            <v>AGUAYO CERNA  JENNY MARIBEL</v>
          </cell>
          <cell r="I505" t="str">
            <v>1804131827</v>
          </cell>
          <cell r="J505" t="str">
            <v>E4G Y AV. ISLAS MALVINAS LOCAL DE FRITADAS PASANDO LOS RIELES DEL TREN ENTRANDO POR SAN BLAS, REFERENCIA SPA BELLYS</v>
          </cell>
          <cell r="K505" t="str">
            <v>980305773</v>
          </cell>
          <cell r="L505" t="str">
            <v>0</v>
          </cell>
          <cell r="M505" t="str">
            <v>QUITO</v>
          </cell>
          <cell r="N505" t="str">
            <v xml:space="preserve">PICHINCHA </v>
          </cell>
          <cell r="O505" t="str">
            <v>TURUBAMBA</v>
          </cell>
        </row>
        <row r="506">
          <cell r="A506" t="str">
            <v>20003029306132</v>
          </cell>
          <cell r="B506">
            <v>483387</v>
          </cell>
          <cell r="C506" t="str">
            <v>20003029306132</v>
          </cell>
          <cell r="D506">
            <v>44915.677905092591</v>
          </cell>
          <cell r="E506" t="str">
            <v>CONECEL</v>
          </cell>
          <cell r="F506" t="str">
            <v>DESPACHO</v>
          </cell>
          <cell r="G506" t="str">
            <v>NORMAL</v>
          </cell>
          <cell r="H506" t="str">
            <v>BAEZ GONZALEZ JUAN ANDRES</v>
          </cell>
          <cell r="I506" t="str">
            <v>1715846224</v>
          </cell>
          <cell r="J506" t="str">
            <v>CALLE PASAJE JARDIN N-171 Y AV. 6 DICIEMBRE  ED. CENTURI PLAZA 2 OF 38 REF.FRENTE AL MEGAMAXI</v>
          </cell>
          <cell r="K506" t="str">
            <v>994000138</v>
          </cell>
          <cell r="L506" t="str">
            <v>0</v>
          </cell>
          <cell r="M506" t="str">
            <v>QUITO</v>
          </cell>
          <cell r="N506" t="str">
            <v>PICHINCHA</v>
          </cell>
          <cell r="O506" t="str">
            <v>INAQUITO</v>
          </cell>
        </row>
        <row r="507">
          <cell r="A507" t="str">
            <v>20003030624018</v>
          </cell>
          <cell r="B507">
            <v>483388</v>
          </cell>
          <cell r="C507" t="str">
            <v>20003030624018</v>
          </cell>
          <cell r="D507">
            <v>44915.677905092591</v>
          </cell>
          <cell r="E507" t="str">
            <v>CONECEL</v>
          </cell>
          <cell r="F507" t="str">
            <v>DESPACHO</v>
          </cell>
          <cell r="G507" t="str">
            <v>NORMAL</v>
          </cell>
          <cell r="H507" t="str">
            <v>JIJON MONTENEGRO SANTIAGO ANDRES</v>
          </cell>
          <cell r="I507" t="str">
            <v>1717477358</v>
          </cell>
          <cell r="J507" t="str">
            <v>CALLE SUSANA LETOR Y AV PEDRO VICENTE MALDONADO CENTRO REPUESTO ERCOTAELS REF.ATRAS DE BOMBA GASOLINA PRIMAX</v>
          </cell>
          <cell r="K507" t="str">
            <v>998624727</v>
          </cell>
          <cell r="L507" t="str">
            <v>0</v>
          </cell>
          <cell r="M507" t="str">
            <v>QUITO</v>
          </cell>
          <cell r="N507" t="str">
            <v xml:space="preserve">PICHINCHA </v>
          </cell>
          <cell r="O507" t="str">
            <v>GUAMANI</v>
          </cell>
        </row>
        <row r="508">
          <cell r="A508" t="str">
            <v>LDDGYEB0032</v>
          </cell>
          <cell r="B508">
            <v>483371</v>
          </cell>
          <cell r="C508" t="str">
            <v>LDDGYEB0032</v>
          </cell>
          <cell r="D508">
            <v>44915.654074074075</v>
          </cell>
          <cell r="E508" t="str">
            <v>CONECEL_DOCUMENTOS</v>
          </cell>
          <cell r="F508" t="str">
            <v>DESPACHO</v>
          </cell>
          <cell r="G508" t="str">
            <v>NORMAL</v>
          </cell>
          <cell r="H508" t="str">
            <v>Stephanie Perez ACC</v>
          </cell>
          <cell r="I508" t="str">
            <v>0</v>
          </cell>
          <cell r="J508" t="str">
            <v>GYE - Centro Comercial Garzo centro-ACC</v>
          </cell>
          <cell r="K508" t="str">
            <v>9399196442</v>
          </cell>
          <cell r="L508" t="str">
            <v/>
          </cell>
          <cell r="M508" t="str">
            <v>GUAYAQUIL</v>
          </cell>
          <cell r="N508" t="str">
            <v>GUAYAS</v>
          </cell>
          <cell r="O508" t="str">
            <v>GUAYAQUIL</v>
          </cell>
        </row>
        <row r="509">
          <cell r="A509" t="str">
            <v>LDDUIOE0035</v>
          </cell>
          <cell r="B509">
            <v>483372</v>
          </cell>
          <cell r="C509" t="str">
            <v>LDDUIOE0035</v>
          </cell>
          <cell r="D509">
            <v>44915.654074074075</v>
          </cell>
          <cell r="E509" t="str">
            <v>CONECEL_DOCUMENTOS</v>
          </cell>
          <cell r="F509" t="str">
            <v>DESPACHO</v>
          </cell>
          <cell r="G509" t="str">
            <v>NORMAL</v>
          </cell>
          <cell r="H509" t="str">
            <v>Maria Fernanda Munoz/CANT</v>
          </cell>
          <cell r="I509" t="str">
            <v>0</v>
          </cell>
          <cell r="J509" t="str">
            <v xml:space="preserve">QUITO Av. 10 de Agosto N34-601 y Juan Pablo Sanz </v>
          </cell>
          <cell r="K509" t="str">
            <v>998118542/979067498</v>
          </cell>
          <cell r="L509" t="str">
            <v/>
          </cell>
          <cell r="M509" t="str">
            <v>QUITO</v>
          </cell>
          <cell r="N509" t="str">
            <v xml:space="preserve">PICHINCHA </v>
          </cell>
          <cell r="O509" t="str">
            <v>QUITO</v>
          </cell>
        </row>
        <row r="510">
          <cell r="A510" t="str">
            <v>LDDGYEF0031</v>
          </cell>
          <cell r="B510">
            <v>483373</v>
          </cell>
          <cell r="C510" t="str">
            <v>LDDGYEF0031</v>
          </cell>
          <cell r="D510">
            <v>44915.654074074075</v>
          </cell>
          <cell r="E510" t="str">
            <v>CONECEL_DOCUMENTOS</v>
          </cell>
          <cell r="F510" t="str">
            <v>DESPACHO</v>
          </cell>
          <cell r="G510" t="str">
            <v>NORMAL</v>
          </cell>
          <cell r="H510" t="str">
            <v>TOMAS ANDRADE/GSO/ALG</v>
          </cell>
          <cell r="I510" t="str">
            <v>0</v>
          </cell>
          <cell r="J510" t="str">
            <v xml:space="preserve"> Gye:  Urdenor 2 - parque empresarial colon , edificio Coloncorp B mezanine atras de Netlife</v>
          </cell>
          <cell r="K510" t="str">
            <v>982033756</v>
          </cell>
          <cell r="L510" t="str">
            <v/>
          </cell>
          <cell r="M510" t="str">
            <v>GUAYAQUIL</v>
          </cell>
          <cell r="N510" t="str">
            <v>GUAYAS</v>
          </cell>
          <cell r="O510" t="str">
            <v>GUAYAQUIL</v>
          </cell>
        </row>
        <row r="511">
          <cell r="A511" t="str">
            <v>LDDGYEG0037</v>
          </cell>
          <cell r="B511">
            <v>483374</v>
          </cell>
          <cell r="C511" t="str">
            <v>LDDGYEG0037</v>
          </cell>
          <cell r="D511">
            <v>44915.654074074075</v>
          </cell>
          <cell r="E511" t="str">
            <v>CONECEL_DOCUMENTOS</v>
          </cell>
          <cell r="F511" t="str">
            <v>DESPACHO</v>
          </cell>
          <cell r="G511" t="str">
            <v>NORMAL</v>
          </cell>
          <cell r="H511" t="str">
            <v>GABRIELA SANDOVAL/PSG</v>
          </cell>
          <cell r="I511" t="str">
            <v>0</v>
          </cell>
          <cell r="J511" t="str">
            <v xml:space="preserve"> Gye:  Urdenor 2 - parque empresarial colon , edificio Coloncorp B mezanine atras de Netlife</v>
          </cell>
          <cell r="K511" t="str">
            <v>982033756</v>
          </cell>
          <cell r="L511" t="str">
            <v/>
          </cell>
          <cell r="M511" t="str">
            <v>GUAYAQUIL</v>
          </cell>
          <cell r="N511" t="str">
            <v>GUAYAS</v>
          </cell>
          <cell r="O511" t="str">
            <v>GUAYAQUIL</v>
          </cell>
        </row>
        <row r="512">
          <cell r="A512" t="str">
            <v>LDDGYEA0031</v>
          </cell>
          <cell r="B512">
            <v>483370</v>
          </cell>
          <cell r="C512" t="str">
            <v>LDDGYEA0031</v>
          </cell>
          <cell r="D512">
            <v>44915.654062499998</v>
          </cell>
          <cell r="E512" t="str">
            <v>CONECEL_DOCUMENTOS</v>
          </cell>
          <cell r="F512" t="str">
            <v>DESPACHO</v>
          </cell>
          <cell r="G512" t="str">
            <v>NORMAL</v>
          </cell>
          <cell r="H512" t="str">
            <v>Stephanie Perez ACC/Paola Loja ACC-OPE Equipos</v>
          </cell>
          <cell r="I512" t="str">
            <v>0</v>
          </cell>
          <cell r="J512" t="str">
            <v>GYE - Centro Comercial Garzo centro-ACC/REGULARIZACIONES</v>
          </cell>
          <cell r="K512" t="str">
            <v>993393277</v>
          </cell>
          <cell r="L512" t="str">
            <v/>
          </cell>
          <cell r="M512" t="str">
            <v>GUAYAQUIL</v>
          </cell>
          <cell r="N512" t="str">
            <v>GUAYAS</v>
          </cell>
          <cell r="O512" t="str">
            <v>GUAYAQUIL</v>
          </cell>
        </row>
        <row r="513">
          <cell r="A513" t="str">
            <v>20003026567721</v>
          </cell>
          <cell r="B513">
            <v>483018</v>
          </cell>
          <cell r="C513" t="str">
            <v>20003026567721</v>
          </cell>
          <cell r="D513">
            <v>44915.56144675926</v>
          </cell>
          <cell r="E513" t="str">
            <v>BRELDYNG</v>
          </cell>
          <cell r="F513" t="str">
            <v>DESPACHO</v>
          </cell>
          <cell r="G513" t="str">
            <v>NORMAL</v>
          </cell>
          <cell r="H513" t="str">
            <v>ZAMBRANO VINCES LUVER EDUARDO</v>
          </cell>
          <cell r="I513" t="str">
            <v>1308303906</v>
          </cell>
          <cell r="J513" t="str">
            <v>MANABI / MANTA / MANTA / VIA SAN MATEO / SN /  / CDLA LOS GAVILANEZ VIA SAN MATEO CASA DE UN PISO A UNA CUADRA DE FISIOMART</v>
          </cell>
          <cell r="K513" t="str">
            <v>968418600</v>
          </cell>
          <cell r="M513" t="str">
            <v>MANTA</v>
          </cell>
          <cell r="N513" t="str">
            <v>MANABI</v>
          </cell>
          <cell r="O513" t="str">
            <v>MANTA</v>
          </cell>
        </row>
        <row r="514">
          <cell r="A514" t="str">
            <v>20003029310826</v>
          </cell>
          <cell r="B514">
            <v>483019</v>
          </cell>
          <cell r="C514" t="str">
            <v>20003029310826</v>
          </cell>
          <cell r="D514">
            <v>44915.56144675926</v>
          </cell>
          <cell r="E514" t="str">
            <v>BRELDYNG</v>
          </cell>
          <cell r="F514" t="str">
            <v>DESPACHO</v>
          </cell>
          <cell r="G514" t="str">
            <v>NORMAL</v>
          </cell>
          <cell r="H514" t="str">
            <v>QUISHPI CONDO LUZ ANGELICA</v>
          </cell>
          <cell r="I514" t="str">
            <v>2100117692</v>
          </cell>
          <cell r="J514" t="str">
            <v>SUCUMBIOS / LAGO AGRIO / NUEVA LOJA / CALLE TRONCAL AMAZONICA / MZ 1 / VIA QUITO / CIUDADELA GONZALEZ MZ 01 CASA COLOR CREMA CON VERDE DE 1 PISO FRENTE AL HOSPITAL GONZALEZ</v>
          </cell>
          <cell r="K514" t="str">
            <v>990519326</v>
          </cell>
          <cell r="M514" t="str">
            <v>LAGO AGRIO</v>
          </cell>
          <cell r="N514" t="str">
            <v>SUCUMBIOS</v>
          </cell>
          <cell r="O514" t="str">
            <v>LAGO AGRIO</v>
          </cell>
        </row>
        <row r="515">
          <cell r="A515" t="str">
            <v>20003029323764</v>
          </cell>
          <cell r="B515">
            <v>483020</v>
          </cell>
          <cell r="C515" t="str">
            <v>20003029323764</v>
          </cell>
          <cell r="D515">
            <v>44915.56144675926</v>
          </cell>
          <cell r="E515" t="str">
            <v>BRELDYNG</v>
          </cell>
          <cell r="F515" t="str">
            <v>DESPACHO</v>
          </cell>
          <cell r="G515" t="str">
            <v>NORMAL</v>
          </cell>
          <cell r="H515" t="str">
            <v>MERCEDES SUCCETY VINCES IBARRA</v>
          </cell>
          <cell r="I515" t="str">
            <v>1310905011</v>
          </cell>
          <cell r="J515" t="str">
            <v>MANABI / PORTOVIEJO / ANDRES DE VERA / AV DEL EJERCITO / SN / 5 DE OCTUBRE Y KENNEDY / OFICINA TRAMACO DIAGONAL A FARMACIA SANTA MARTHA Y FRENTE A BOUTIQUE EL MILLON</v>
          </cell>
          <cell r="K515" t="str">
            <v>991122471</v>
          </cell>
          <cell r="M515" t="str">
            <v>PORTOVIEJO</v>
          </cell>
          <cell r="N515" t="str">
            <v>MANABI</v>
          </cell>
          <cell r="O515" t="str">
            <v>PORTOVIEJO</v>
          </cell>
        </row>
        <row r="516">
          <cell r="A516" t="str">
            <v>20003024484431</v>
          </cell>
          <cell r="B516">
            <v>483021</v>
          </cell>
          <cell r="C516" t="str">
            <v>20003024484431</v>
          </cell>
          <cell r="D516">
            <v>44915.56144675926</v>
          </cell>
          <cell r="E516" t="str">
            <v>BRELDYNG</v>
          </cell>
          <cell r="F516" t="str">
            <v>DESPACHO</v>
          </cell>
          <cell r="G516" t="str">
            <v>NORMAL</v>
          </cell>
          <cell r="H516" t="str">
            <v>MONTENEGRO ARTEAGA MARCO JAIRO</v>
          </cell>
          <cell r="I516" t="str">
            <v>926473851</v>
          </cell>
          <cell r="J516" t="str">
            <v>MANABI / MANTA / MANTA / AV MARIA AUXILIADORA / SN / AV 110 / OFICINA TRAMACO CENTRO DISTRIBUCION MANTA</v>
          </cell>
          <cell r="K516" t="str">
            <v>967754921</v>
          </cell>
          <cell r="M516" t="str">
            <v>MANTA</v>
          </cell>
          <cell r="N516" t="str">
            <v>MANABI</v>
          </cell>
          <cell r="O516" t="str">
            <v>MANTA</v>
          </cell>
        </row>
        <row r="517">
          <cell r="A517" t="str">
            <v>20003028312595</v>
          </cell>
          <cell r="B517">
            <v>483022</v>
          </cell>
          <cell r="C517" t="str">
            <v>20003028312595</v>
          </cell>
          <cell r="D517">
            <v>44915.56144675926</v>
          </cell>
          <cell r="E517" t="str">
            <v>BRELDYNG</v>
          </cell>
          <cell r="F517" t="str">
            <v>DESPACHO</v>
          </cell>
          <cell r="G517" t="str">
            <v>NORMAL</v>
          </cell>
          <cell r="H517" t="str">
            <v>SHORKING OCTAVIO RODRIGUEZ GONZALEZ</v>
          </cell>
          <cell r="I517" t="str">
            <v>602629875</v>
          </cell>
          <cell r="J517" t="str">
            <v>CHIMBORAZO / RIOBAMBA / MALDONADO / AV CORDOVEZ / SN / SILVIO HARO / SECTOR PUEBLO UNIDO POR EL MERCADO ORIENTAL</v>
          </cell>
          <cell r="K517" t="str">
            <v>989396025</v>
          </cell>
          <cell r="M517" t="str">
            <v>RIOBAMBA</v>
          </cell>
          <cell r="N517" t="str">
            <v>CHIMBORAZO</v>
          </cell>
          <cell r="O517" t="str">
            <v>RIOBAMBA</v>
          </cell>
        </row>
        <row r="518">
          <cell r="A518" t="str">
            <v>20003024057558</v>
          </cell>
          <cell r="B518">
            <v>483023</v>
          </cell>
          <cell r="C518" t="str">
            <v>20003024057558</v>
          </cell>
          <cell r="D518">
            <v>44915.56144675926</v>
          </cell>
          <cell r="E518" t="str">
            <v>BRELDYNG</v>
          </cell>
          <cell r="F518" t="str">
            <v>DESPACHO</v>
          </cell>
          <cell r="G518" t="str">
            <v>NORMAL</v>
          </cell>
          <cell r="H518" t="str">
            <v>SIERRA VILLA ELSA EUGENIA</v>
          </cell>
          <cell r="I518" t="str">
            <v>905281572</v>
          </cell>
          <cell r="J518" t="str">
            <v>GUAYAS / MILAGRO / MILAGRO / CALLE SIMON BOLIVAR / SN / GUAYAQUIL / ENTREGA EN SU DOMICILIO EN LA INTERSECCION DE LAS CALLES</v>
          </cell>
          <cell r="K518" t="str">
            <v>968988989</v>
          </cell>
          <cell r="M518" t="str">
            <v>MILAGRO</v>
          </cell>
          <cell r="N518" t="str">
            <v>GUAYAS</v>
          </cell>
          <cell r="O518" t="str">
            <v>MILAGRO</v>
          </cell>
        </row>
        <row r="519">
          <cell r="A519" t="str">
            <v>20003029324822</v>
          </cell>
          <cell r="B519">
            <v>482989</v>
          </cell>
          <cell r="C519" t="str">
            <v>20003029324822</v>
          </cell>
          <cell r="D519">
            <v>44915.50613425926</v>
          </cell>
          <cell r="E519" t="str">
            <v>CONECEL</v>
          </cell>
          <cell r="F519" t="str">
            <v>DESPACHO</v>
          </cell>
          <cell r="G519" t="str">
            <v>NORMAL</v>
          </cell>
          <cell r="H519" t="str">
            <v xml:space="preserve">ANA ISABEL PILAY LARGO / </v>
          </cell>
          <cell r="I519" t="str">
            <v>1721659660</v>
          </cell>
          <cell r="J519" t="str">
            <v>AV REMIGIO TAMARIS CRESPO 162 Y AV FRAY VICENTE SOLANO EN EDIFICIO 10 PISOS PLANTA BAJA JUNTO A DE COOPERTIVA DE AHOORO Y CREDITO MULTICOP FINANCIERA, CUENCA</v>
          </cell>
          <cell r="K519" t="str">
            <v xml:space="preserve">960040448 /  </v>
          </cell>
          <cell r="M519" t="str">
            <v>CUENCA</v>
          </cell>
          <cell r="N519" t="str">
            <v>AZUAY</v>
          </cell>
          <cell r="O519" t="str">
            <v>CUENCA</v>
          </cell>
        </row>
        <row r="520">
          <cell r="A520" t="str">
            <v>20003029740121</v>
          </cell>
          <cell r="B520">
            <v>482990</v>
          </cell>
          <cell r="C520" t="str">
            <v>20003029740121</v>
          </cell>
          <cell r="D520">
            <v>44915.50613425926</v>
          </cell>
          <cell r="E520" t="str">
            <v>CONECEL</v>
          </cell>
          <cell r="F520" t="str">
            <v>DESPACHO</v>
          </cell>
          <cell r="G520" t="str">
            <v>NORMAL</v>
          </cell>
          <cell r="H520" t="str">
            <v xml:space="preserve">WILSON ROBERT CAJO CHAUCA / </v>
          </cell>
          <cell r="I520" t="str">
            <v>602547358</v>
          </cell>
          <cell r="J520" t="str">
            <v>CALLE MARCO ANTONIO SUAREZ Y CALLE E5/COOP SAN ENRIQUE MANZANA 21 SOLAR 14 LOTE 505 EN CASA 1 PISO COLOR VERDE Y CELESTE A TRAS DE MECANICA MUNOZ VIA A LA CANTERA INGRESAR FRENTE A MAVISA, DURAN</v>
          </cell>
          <cell r="K520" t="str">
            <v>967201531 /  967201531</v>
          </cell>
          <cell r="M520" t="str">
            <v>DURAN</v>
          </cell>
          <cell r="N520" t="str">
            <v>GUAYAS</v>
          </cell>
          <cell r="O520" t="str">
            <v>DURAN</v>
          </cell>
        </row>
        <row r="521">
          <cell r="A521" t="str">
            <v>20003029310786</v>
          </cell>
          <cell r="B521">
            <v>482991</v>
          </cell>
          <cell r="C521" t="str">
            <v>20003029310786</v>
          </cell>
          <cell r="D521">
            <v>44915.50613425926</v>
          </cell>
          <cell r="E521" t="str">
            <v>CONECEL</v>
          </cell>
          <cell r="F521" t="str">
            <v>DESPACHO</v>
          </cell>
          <cell r="G521" t="str">
            <v>NORMAL</v>
          </cell>
          <cell r="H521" t="str">
            <v xml:space="preserve">ANA PAULA VALDEZ PAZMINO / </v>
          </cell>
          <cell r="I521" t="str">
            <v>959272733</v>
          </cell>
          <cell r="J521" t="str">
            <v>CDLA GARZOTA AV ISIDRO AYORA Y CALLE 15NE EN EL MEGAKIWI DE GARZOTA FRENTE A LA TIENDA DE ELECTRODOMESTICOS ACLIMATICSA, GUAYAQUIL</v>
          </cell>
          <cell r="K521" t="str">
            <v xml:space="preserve">964047816 /  </v>
          </cell>
          <cell r="M521" t="str">
            <v>GUAYAQUIL</v>
          </cell>
          <cell r="N521" t="str">
            <v>GUAYAS</v>
          </cell>
          <cell r="O521" t="str">
            <v>GUAYAQUIL</v>
          </cell>
        </row>
        <row r="522">
          <cell r="A522" t="str">
            <v>20003029747388</v>
          </cell>
          <cell r="B522">
            <v>482992</v>
          </cell>
          <cell r="C522" t="str">
            <v>20003029747388</v>
          </cell>
          <cell r="D522">
            <v>44915.50613425926</v>
          </cell>
          <cell r="E522" t="str">
            <v>CONECEL</v>
          </cell>
          <cell r="F522" t="str">
            <v>DESPACHO</v>
          </cell>
          <cell r="G522" t="str">
            <v>NORMAL</v>
          </cell>
          <cell r="H522" t="str">
            <v xml:space="preserve">PEDRO FERNANDO MENAS BURGOS / </v>
          </cell>
          <cell r="I522" t="str">
            <v>921135083</v>
          </cell>
          <cell r="J522" t="str">
            <v>CDLA BASTION POPULAR BLOQUE 11 MZ 976 SL 2 14 PASAJE 38 NO Y 18 PASAJE 25A CASA DE UN PISO COLOR VERDE A UNA CUADRA DE LAS CANCHAS DE LA CDLA, GUAYAQUIL</v>
          </cell>
          <cell r="K522" t="str">
            <v xml:space="preserve">962122809 /  </v>
          </cell>
          <cell r="M522" t="str">
            <v>GUAYAQUIL</v>
          </cell>
          <cell r="N522" t="str">
            <v>GUAYAS</v>
          </cell>
          <cell r="O522" t="str">
            <v>GUAYAQUIL</v>
          </cell>
        </row>
        <row r="523">
          <cell r="A523" t="str">
            <v>20003022953960</v>
          </cell>
          <cell r="B523">
            <v>482993</v>
          </cell>
          <cell r="C523" t="str">
            <v>20003022953960</v>
          </cell>
          <cell r="D523">
            <v>44915.50613425926</v>
          </cell>
          <cell r="E523" t="str">
            <v>CONECEL</v>
          </cell>
          <cell r="F523" t="str">
            <v>DESPACHO</v>
          </cell>
          <cell r="G523" t="str">
            <v>NORMAL</v>
          </cell>
          <cell r="H523" t="str">
            <v xml:space="preserve">MARIA ESPERANZA RUALES RAMIREZ / </v>
          </cell>
          <cell r="I523" t="str">
            <v>400629499</v>
          </cell>
          <cell r="J523" t="str">
            <v>CALLE CALDERON Y AVENIDA BRASIL A UNA CUADRA DEL MERCADO CEPIA EN CASA COLOR AZUL DE DOS PISOS, TULCA</v>
          </cell>
          <cell r="K523" t="str">
            <v xml:space="preserve">984316084 /  </v>
          </cell>
          <cell r="M523" t="str">
            <v>TULCAN</v>
          </cell>
          <cell r="N523" t="str">
            <v>CARCHI</v>
          </cell>
          <cell r="O523" t="str">
            <v>TULCA</v>
          </cell>
        </row>
        <row r="524">
          <cell r="A524" t="str">
            <v>20003029744843</v>
          </cell>
          <cell r="B524">
            <v>482994</v>
          </cell>
          <cell r="C524" t="str">
            <v>20003029744843</v>
          </cell>
          <cell r="D524">
            <v>44915.50613425926</v>
          </cell>
          <cell r="E524" t="str">
            <v>CONECEL</v>
          </cell>
          <cell r="F524" t="str">
            <v>DESPACHO</v>
          </cell>
          <cell r="G524" t="str">
            <v>NORMAL</v>
          </cell>
          <cell r="H524" t="str">
            <v xml:space="preserve">ANIBAL MOROCHO GUALLPA / </v>
          </cell>
          <cell r="I524" t="str">
            <v>301644902</v>
          </cell>
          <cell r="J524" t="str">
            <v>CALLE TARQUI 841 Y SIMON BOLIVAR ENTREGA EN OFICINA SINCODI PLANTA BAJA A 1 CUADRA DE LA PLAZA DE LAS FLORES Y CATEDRAL DE LA INAMCAULA CONCEPCION, CUENCA</v>
          </cell>
          <cell r="K524" t="str">
            <v xml:space="preserve">983590943 /  </v>
          </cell>
          <cell r="M524" t="str">
            <v>CUENCA</v>
          </cell>
          <cell r="N524" t="str">
            <v>AZUAY</v>
          </cell>
          <cell r="O524" t="str">
            <v>CUENCA</v>
          </cell>
        </row>
        <row r="525">
          <cell r="A525" t="str">
            <v>20003029320042</v>
          </cell>
          <cell r="B525">
            <v>482995</v>
          </cell>
          <cell r="C525" t="str">
            <v>20003029320042</v>
          </cell>
          <cell r="D525">
            <v>44915.50613425926</v>
          </cell>
          <cell r="E525" t="str">
            <v>CONECEL</v>
          </cell>
          <cell r="F525" t="str">
            <v>DESPACHO</v>
          </cell>
          <cell r="G525" t="str">
            <v>NORMAL</v>
          </cell>
          <cell r="H525" t="str">
            <v xml:space="preserve">VIVANA BOWEN PEREZ / </v>
          </cell>
          <cell r="I525" t="str">
            <v>908003668</v>
          </cell>
          <cell r="J525" t="str">
            <v>MARCEL LANEADO Y 9 DE MAY RECIBEN EN EL RESTAURANTE COLOMBIANO PA MI CASITA, MACHALA</v>
          </cell>
          <cell r="K525" t="str">
            <v xml:space="preserve">990108242 /  </v>
          </cell>
          <cell r="L525" t="str">
            <v/>
          </cell>
          <cell r="M525" t="str">
            <v>MACHALA</v>
          </cell>
          <cell r="N525" t="str">
            <v>EL ORO</v>
          </cell>
          <cell r="O525" t="str">
            <v>MACHALA</v>
          </cell>
        </row>
        <row r="526">
          <cell r="A526" t="str">
            <v>20003029330501</v>
          </cell>
          <cell r="B526">
            <v>482996</v>
          </cell>
          <cell r="C526" t="str">
            <v>20003029330501</v>
          </cell>
          <cell r="D526">
            <v>44915.50613425926</v>
          </cell>
          <cell r="E526" t="str">
            <v>CONECEL</v>
          </cell>
          <cell r="F526" t="str">
            <v>DESPACHO</v>
          </cell>
          <cell r="G526" t="str">
            <v>NORMAL</v>
          </cell>
          <cell r="H526" t="str">
            <v xml:space="preserve">LUIS SEBASTIAN MARQUEZ CEDENO / </v>
          </cell>
          <cell r="I526" t="str">
            <v>2300227622</v>
          </cell>
          <cell r="J526" t="str">
            <v>TRABJO KM 1 VIA QUININDE EN EL HOTEL LA FINCA EN RECEPCION A UNA CUADRA DE LA GASOLINERA TRANS ESMERALDAS A 100 MTS, SANTO DOMINGO</v>
          </cell>
          <cell r="K526" t="str">
            <v xml:space="preserve">980361101 /  </v>
          </cell>
          <cell r="L526" t="str">
            <v/>
          </cell>
          <cell r="M526" t="str">
            <v>SANTO DOMINGO</v>
          </cell>
          <cell r="N526" t="str">
            <v>SANTO DOMINGO DE LOS TSACHILAS</v>
          </cell>
          <cell r="O526" t="str">
            <v>SANTO DOMINGO</v>
          </cell>
        </row>
        <row r="527">
          <cell r="A527" t="str">
            <v>20003028492030</v>
          </cell>
          <cell r="B527">
            <v>482997</v>
          </cell>
          <cell r="C527" t="str">
            <v>20003028492030</v>
          </cell>
          <cell r="D527">
            <v>44915.50613425926</v>
          </cell>
          <cell r="E527" t="str">
            <v>CONECEL</v>
          </cell>
          <cell r="F527" t="str">
            <v>DESPACHO</v>
          </cell>
          <cell r="G527" t="str">
            <v>NORMAL</v>
          </cell>
          <cell r="H527" t="str">
            <v xml:space="preserve">ALEX PATRICIO CADENA ENCARNACION / </v>
          </cell>
          <cell r="I527" t="str">
            <v>1716720808</v>
          </cell>
          <cell r="J527" t="str">
            <v>CONJUNTO HABITACIONAL EQUINOCCIONAL/KM7.2 AV CORDONA GALARZA N-122 COLOR PRIMER PISO GRIS A UNA CUADRA DE CORREOS DEL ECUADOR, QUITO</v>
          </cell>
          <cell r="K527" t="str">
            <v xml:space="preserve">963388464 /  </v>
          </cell>
          <cell r="M527" t="str">
            <v>QUITO</v>
          </cell>
          <cell r="N527" t="str">
            <v>PICHINCHA</v>
          </cell>
          <cell r="O527" t="str">
            <v>QUITO</v>
          </cell>
        </row>
        <row r="528">
          <cell r="A528" t="str">
            <v>20003029740520</v>
          </cell>
          <cell r="B528">
            <v>482998</v>
          </cell>
          <cell r="C528" t="str">
            <v>20003029740520</v>
          </cell>
          <cell r="D528">
            <v>44915.50613425926</v>
          </cell>
          <cell r="E528" t="str">
            <v>CONECEL</v>
          </cell>
          <cell r="F528" t="str">
            <v>DESPACHO</v>
          </cell>
          <cell r="G528" t="str">
            <v>NORMAL</v>
          </cell>
          <cell r="H528" t="str">
            <v xml:space="preserve">DOLORES ANGELICA MUNOZ ORDONEZ / </v>
          </cell>
          <cell r="I528" t="str">
            <v>908187461</v>
          </cell>
          <cell r="J528" t="str">
            <v>RODOLFO ESPINOZA Y 15 DE OCTUBRE/CS 3 PISOS Y REJAS NEGRAS CAFE/DIAGONAL AL COLEGIO NACIONAL CHORDELEG, CHORDELEG</v>
          </cell>
          <cell r="K528" t="str">
            <v>998666155 /  967399150</v>
          </cell>
          <cell r="L528" t="str">
            <v/>
          </cell>
          <cell r="M528" t="str">
            <v>CHORDELEG</v>
          </cell>
          <cell r="N528" t="str">
            <v>AZUAY</v>
          </cell>
          <cell r="O528" t="str">
            <v>CHORDELEG</v>
          </cell>
        </row>
        <row r="529">
          <cell r="A529" t="str">
            <v>20003029723922</v>
          </cell>
          <cell r="B529">
            <v>482999</v>
          </cell>
          <cell r="C529" t="str">
            <v>20003029723922</v>
          </cell>
          <cell r="D529">
            <v>44915.50613425926</v>
          </cell>
          <cell r="E529" t="str">
            <v>CONECEL</v>
          </cell>
          <cell r="F529" t="str">
            <v>DESPACHO</v>
          </cell>
          <cell r="G529" t="str">
            <v>NORMAL</v>
          </cell>
          <cell r="H529" t="str">
            <v xml:space="preserve">JAVIER MATEO NARVAEZ SOLORZANO / </v>
          </cell>
          <cell r="I529" t="str">
            <v>751066291</v>
          </cell>
          <cell r="J529" t="str">
            <v>CALLE EL ESCALPELO Y CALLE LA VERDAD CASA COLOR AMARILLO CON CAFE 4 PISOS FRENTE AL HOSTAL FERIA LIBRE, CUENCA</v>
          </cell>
          <cell r="K529" t="str">
            <v xml:space="preserve">979236076 /  </v>
          </cell>
          <cell r="L529" t="str">
            <v/>
          </cell>
          <cell r="M529" t="str">
            <v>CUENCA</v>
          </cell>
          <cell r="N529" t="str">
            <v>AZUAY</v>
          </cell>
          <cell r="O529" t="str">
            <v>CUENCA</v>
          </cell>
        </row>
        <row r="530">
          <cell r="A530" t="str">
            <v>20003029744897</v>
          </cell>
          <cell r="B530">
            <v>483000</v>
          </cell>
          <cell r="C530" t="str">
            <v>20003029744897</v>
          </cell>
          <cell r="D530">
            <v>44915.50613425926</v>
          </cell>
          <cell r="E530" t="str">
            <v>CONECEL</v>
          </cell>
          <cell r="F530" t="str">
            <v>DESPACHO</v>
          </cell>
          <cell r="G530" t="str">
            <v>NORMAL</v>
          </cell>
          <cell r="H530" t="str">
            <v xml:space="preserve">AXEL RONNY CHAFLA VILLACRES / </v>
          </cell>
          <cell r="I530" t="str">
            <v>605529643</v>
          </cell>
          <cell r="J530" t="str">
            <v>TRABAJO CC BURBANO PEREZ LOCAL 3 CALLES 10 DE AGOSTO Y CALLE ESPANA LOCAL DE JOYERIA, FRENTE OPTICA RIOBAMBA/ LOCAL 2P, RIOBAMBA</v>
          </cell>
          <cell r="K530" t="str">
            <v>962583657 /  992905894</v>
          </cell>
          <cell r="M530" t="str">
            <v>RIOBAMBA</v>
          </cell>
          <cell r="N530" t="str">
            <v>CHIMBORAZO</v>
          </cell>
          <cell r="O530" t="str">
            <v>RIOBAMBA</v>
          </cell>
        </row>
        <row r="531">
          <cell r="A531" t="str">
            <v>20003029731875</v>
          </cell>
          <cell r="B531">
            <v>483001</v>
          </cell>
          <cell r="C531" t="str">
            <v>20003029731875</v>
          </cell>
          <cell r="D531">
            <v>44915.50613425926</v>
          </cell>
          <cell r="E531" t="str">
            <v>CONECEL</v>
          </cell>
          <cell r="F531" t="str">
            <v>DESPACHO</v>
          </cell>
          <cell r="G531" t="str">
            <v>NORMAL</v>
          </cell>
          <cell r="H531" t="str">
            <v>ROCIO DEL PILAR LLUMIPANTA GUALOTO / DAESY TOAPANTA LLUMIPANTA</v>
          </cell>
          <cell r="I531" t="str">
            <v>1713730669</v>
          </cell>
          <cell r="J531" t="str">
            <v>CDLA DEL EJERCITO CALLE I Y QUINTA TRANSVERSAL EN LA SEGUNDA ETAPA LOTE 442 CASA DE DOS PISOS DETRAS DE LA IGLESIA A UNA CUADRA DEL PARQUE MARIA CLARA, QUITO</v>
          </cell>
          <cell r="K531" t="str">
            <v xml:space="preserve">961655826 /  </v>
          </cell>
          <cell r="L531" t="str">
            <v/>
          </cell>
          <cell r="M531" t="str">
            <v>QUITO</v>
          </cell>
          <cell r="N531" t="str">
            <v>PICHINCHA</v>
          </cell>
          <cell r="O531" t="str">
            <v>QUITO</v>
          </cell>
        </row>
        <row r="532">
          <cell r="A532" t="str">
            <v>20003022516622</v>
          </cell>
          <cell r="B532">
            <v>483002</v>
          </cell>
          <cell r="C532" t="str">
            <v>20003022516622</v>
          </cell>
          <cell r="D532">
            <v>44915.50613425926</v>
          </cell>
          <cell r="E532" t="str">
            <v>CONECEL</v>
          </cell>
          <cell r="F532" t="str">
            <v>DESPACHO</v>
          </cell>
          <cell r="G532" t="str">
            <v>NORMAL</v>
          </cell>
          <cell r="H532" t="str">
            <v xml:space="preserve">NELLY LORENA LARA ESPINOSA / </v>
          </cell>
          <cell r="I532" t="str">
            <v>1003796974</v>
          </cell>
          <cell r="J532" t="str">
            <v>AV OSWALDO GUAYASAMIN Y AV SIMON BOLIVAR ENTREGA EN TERRA VALLE TENIS CLUB CLIENTE ESTA EN SU TRABAJO HASTA LAS 5/ATRAS DE CORPORACION AUTOFREE, QUITO</v>
          </cell>
          <cell r="K532" t="str">
            <v xml:space="preserve">963698077 /  </v>
          </cell>
          <cell r="L532" t="str">
            <v/>
          </cell>
          <cell r="M532" t="str">
            <v>QUITO</v>
          </cell>
          <cell r="N532" t="str">
            <v>PICHINCHA</v>
          </cell>
          <cell r="O532" t="str">
            <v>QUITO</v>
          </cell>
        </row>
        <row r="533">
          <cell r="A533" t="str">
            <v>20003011927025</v>
          </cell>
          <cell r="B533">
            <v>483003</v>
          </cell>
          <cell r="C533" t="str">
            <v>20003011927025</v>
          </cell>
          <cell r="D533">
            <v>44915.50613425926</v>
          </cell>
          <cell r="E533" t="str">
            <v>CONECEL</v>
          </cell>
          <cell r="F533" t="str">
            <v>DESPACHO</v>
          </cell>
          <cell r="G533" t="str">
            <v>NORMAL</v>
          </cell>
          <cell r="H533" t="str">
            <v xml:space="preserve">MONICA PATRICIA CABRERA HERAS / </v>
          </cell>
          <cell r="I533" t="str">
            <v>104818950</v>
          </cell>
          <cell r="J533" t="str">
            <v>AV 3 DE NOVIEMBRE Y LEON XIII EN LA UNIDAD EDUCATIVA SAGRADOS CORAZONES FRENTE AL RIO TOMEBAMBA, CUENCA</v>
          </cell>
          <cell r="K533" t="str">
            <v xml:space="preserve">995947090 /  </v>
          </cell>
          <cell r="L533" t="str">
            <v/>
          </cell>
          <cell r="M533" t="str">
            <v>CUENCA</v>
          </cell>
          <cell r="N533" t="str">
            <v>AZUAY</v>
          </cell>
          <cell r="O533" t="str">
            <v>CUENCA</v>
          </cell>
        </row>
        <row r="534">
          <cell r="A534" t="str">
            <v>20003030575087</v>
          </cell>
          <cell r="B534">
            <v>483004</v>
          </cell>
          <cell r="C534" t="str">
            <v>20003030575087</v>
          </cell>
          <cell r="D534">
            <v>44915.50613425926</v>
          </cell>
          <cell r="E534" t="str">
            <v>CONECEL</v>
          </cell>
          <cell r="F534" t="str">
            <v>DESPACHO</v>
          </cell>
          <cell r="G534" t="str">
            <v>NORMAL</v>
          </cell>
          <cell r="H534" t="str">
            <v xml:space="preserve">SEGUNDO MARCOS YAGUACHI MOROCHO / </v>
          </cell>
          <cell r="I534" t="str">
            <v>603631383</v>
          </cell>
          <cell r="J534" t="str">
            <v>AV JOSE VELOZ Y CRISTOBAL COLON/ENTREGA EN COOPERATIVA DE AHORRO Y CREDITO FERNANDO DAQUILEMA 3ER PISO AREA DE NEGOCIOS DIAGONAL A CAFE ARTE, RIOBAMBA</v>
          </cell>
          <cell r="K534" t="str">
            <v xml:space="preserve">981808106 /  </v>
          </cell>
          <cell r="L534" t="str">
            <v/>
          </cell>
          <cell r="M534" t="str">
            <v>RIOBAMBA</v>
          </cell>
          <cell r="N534" t="str">
            <v>CHIMBORAZO</v>
          </cell>
          <cell r="O534" t="str">
            <v>RIOBAMBA</v>
          </cell>
        </row>
        <row r="535">
          <cell r="A535" t="str">
            <v>20003028495728</v>
          </cell>
          <cell r="B535">
            <v>482948</v>
          </cell>
          <cell r="C535" t="str">
            <v>20003028495728</v>
          </cell>
          <cell r="D535">
            <v>44915.506122685183</v>
          </cell>
          <cell r="E535" t="str">
            <v>CONECEL</v>
          </cell>
          <cell r="F535" t="str">
            <v>DESPACHO</v>
          </cell>
          <cell r="G535" t="str">
            <v>NORMAL</v>
          </cell>
          <cell r="H535" t="str">
            <v xml:space="preserve">CINTHYA VANESSA TOSCANO GONZALEZ / </v>
          </cell>
          <cell r="I535" t="str">
            <v>1718765462</v>
          </cell>
          <cell r="J535" t="str">
            <v>TRABAJO EMPRESA RUDOLF DIESEL AV. LOS COLONOS BY PASS CHONE-QUEVEDO, A 1/2 CUADRA DE EMBOTELLADORA COCA-COLA LOTIZACION 20 JUNTO A EMPRESA FERROMAX, SANTO DOMINGO</v>
          </cell>
          <cell r="K535" t="str">
            <v>962023616 /  990316126</v>
          </cell>
          <cell r="M535" t="str">
            <v>SANTO DOMINGO</v>
          </cell>
          <cell r="N535" t="str">
            <v>SANTO DOMINGO DE LOS TSACHILAS</v>
          </cell>
          <cell r="O535" t="str">
            <v>SANTO DOMINGO</v>
          </cell>
        </row>
        <row r="536">
          <cell r="A536" t="str">
            <v>20003028739217</v>
          </cell>
          <cell r="B536">
            <v>482949</v>
          </cell>
          <cell r="C536" t="str">
            <v>20003028739217</v>
          </cell>
          <cell r="D536">
            <v>44915.506122685183</v>
          </cell>
          <cell r="E536" t="str">
            <v>CONECEL</v>
          </cell>
          <cell r="F536" t="str">
            <v>DESPACHO</v>
          </cell>
          <cell r="G536" t="str">
            <v>NORMAL</v>
          </cell>
          <cell r="H536" t="str">
            <v xml:space="preserve">KATERINE LISBETH MULLO TOAPANTA / </v>
          </cell>
          <cell r="I536" t="str">
            <v>1751169580</v>
          </cell>
          <cell r="J536" t="str">
            <v>CALLE CARAPUNGO Y MURGUEITTIO EN LA PELUQUERIA KRETZER JUNTO A LA CLINICA VETERINARIA CALDERON CASA DE DOS PISOS COLOR CELESTE, QUITO</v>
          </cell>
          <cell r="K536" t="str">
            <v xml:space="preserve">979122796 /  </v>
          </cell>
          <cell r="L536" t="str">
            <v/>
          </cell>
          <cell r="M536" t="str">
            <v>QUITO</v>
          </cell>
          <cell r="N536" t="str">
            <v>PICHINCHA</v>
          </cell>
          <cell r="O536" t="str">
            <v>QUITO</v>
          </cell>
        </row>
        <row r="537">
          <cell r="A537" t="str">
            <v>20003028459657</v>
          </cell>
          <cell r="B537">
            <v>482950</v>
          </cell>
          <cell r="C537" t="str">
            <v>20003028459657</v>
          </cell>
          <cell r="D537">
            <v>44915.506122685183</v>
          </cell>
          <cell r="E537" t="str">
            <v>CONECEL</v>
          </cell>
          <cell r="F537" t="str">
            <v>DESPACHO</v>
          </cell>
          <cell r="G537" t="str">
            <v>NORMAL</v>
          </cell>
          <cell r="H537" t="str">
            <v xml:space="preserve">KATHERINE MICHELLE COLLAGUAZO MONTENEGRO / </v>
          </cell>
          <cell r="I537" t="str">
            <v>1726610684</v>
          </cell>
          <cell r="J537" t="str">
            <v>CALLE QUITUS LOTE 810 Y GEOVANNI CALLES CASA DE DOS PISOS COLOR AMARILLO FRENTE AL CONJUNTO DE LA FLORENCIA, QUITO</v>
          </cell>
          <cell r="K537" t="str">
            <v>962767437 /  967775268</v>
          </cell>
          <cell r="M537" t="str">
            <v>QUITO</v>
          </cell>
          <cell r="N537" t="str">
            <v>PICHINCHA</v>
          </cell>
          <cell r="O537" t="str">
            <v>QUITO</v>
          </cell>
        </row>
        <row r="538">
          <cell r="A538" t="str">
            <v>20003028311998</v>
          </cell>
          <cell r="B538">
            <v>482951</v>
          </cell>
          <cell r="C538" t="str">
            <v>20003028311998</v>
          </cell>
          <cell r="D538">
            <v>44915.506122685183</v>
          </cell>
          <cell r="E538" t="str">
            <v>CONECEL</v>
          </cell>
          <cell r="F538" t="str">
            <v>DESPACHO</v>
          </cell>
          <cell r="G538" t="str">
            <v>NORMAL</v>
          </cell>
          <cell r="H538" t="str">
            <v xml:space="preserve">SAMANTA JAZMIN ARIAS CALDERON / </v>
          </cell>
          <cell r="I538" t="str">
            <v>1725374936</v>
          </cell>
          <cell r="J538" t="str">
            <v>BARRIO EL DEAN CALLE GABRIEL GARCIA MORENO Y PASAJE TEMISCLOTES TERAN EN EL CONJUNTO SAN AGUSTIN CASA 3 JUNTO AL CENTRO DE CAPACITACIONES BANCO PICHINCHA, QUITO</v>
          </cell>
          <cell r="K538" t="str">
            <v xml:space="preserve">960874124 /  </v>
          </cell>
          <cell r="L538" t="str">
            <v/>
          </cell>
          <cell r="M538" t="str">
            <v>QUITO</v>
          </cell>
          <cell r="N538" t="str">
            <v>PICHINCHA</v>
          </cell>
          <cell r="O538" t="str">
            <v>QUITO</v>
          </cell>
        </row>
        <row r="539">
          <cell r="A539" t="str">
            <v>20003029325284</v>
          </cell>
          <cell r="B539">
            <v>482952</v>
          </cell>
          <cell r="C539" t="str">
            <v>20003029325284</v>
          </cell>
          <cell r="D539">
            <v>44915.506122685183</v>
          </cell>
          <cell r="E539" t="str">
            <v>CONECEL</v>
          </cell>
          <cell r="F539" t="str">
            <v>DESPACHO</v>
          </cell>
          <cell r="G539" t="str">
            <v>NORMAL</v>
          </cell>
          <cell r="H539" t="str">
            <v xml:space="preserve">WELLINGTON GERMAN CORO CASTRO / </v>
          </cell>
          <cell r="I539" t="str">
            <v>1724987019</v>
          </cell>
          <cell r="J539" t="str">
            <v>CALLE ANGEL LUDENA Y MACHALA EN EL HOSPITAL PABLO ARTURO SUAREZ EN LA PUERTA DE EMERGENCIAS FRENTE A LA FARMACIA CRUZ AZUL, QUITO</v>
          </cell>
          <cell r="K539" t="str">
            <v xml:space="preserve">984609007 /  </v>
          </cell>
          <cell r="M539" t="str">
            <v>QUITO</v>
          </cell>
          <cell r="N539" t="str">
            <v>PICHINCHA</v>
          </cell>
          <cell r="O539" t="str">
            <v>QUITO</v>
          </cell>
        </row>
        <row r="540">
          <cell r="A540" t="str">
            <v>20003025822691</v>
          </cell>
          <cell r="B540">
            <v>482953</v>
          </cell>
          <cell r="C540" t="str">
            <v>20003025822691</v>
          </cell>
          <cell r="D540">
            <v>44915.506122685183</v>
          </cell>
          <cell r="E540" t="str">
            <v>CONECEL</v>
          </cell>
          <cell r="F540" t="str">
            <v>DESPACHO</v>
          </cell>
          <cell r="G540" t="str">
            <v>NORMAL</v>
          </cell>
          <cell r="H540" t="str">
            <v xml:space="preserve">CESAR XAVIER LOPEZ RODRIGUEZ / </v>
          </cell>
          <cell r="I540" t="str">
            <v>1707500672</v>
          </cell>
          <cell r="J540" t="str">
            <v>AV INTEOCENICA 505 Y PASAJE SANTA LUCIA CASA DE DOS PISOS FRENTE AL CENTRO COMERCIAL SAN FRANCISCO, QUITO</v>
          </cell>
          <cell r="K540" t="str">
            <v>999961176 /  999028042</v>
          </cell>
          <cell r="L540" t="str">
            <v/>
          </cell>
          <cell r="M540" t="str">
            <v>QUITO</v>
          </cell>
          <cell r="N540" t="str">
            <v>PICHINCHA</v>
          </cell>
          <cell r="O540" t="str">
            <v>QUITO</v>
          </cell>
        </row>
        <row r="541">
          <cell r="A541" t="str">
            <v>20003028311180</v>
          </cell>
          <cell r="B541">
            <v>482954</v>
          </cell>
          <cell r="C541" t="str">
            <v>20003028311180</v>
          </cell>
          <cell r="D541">
            <v>44915.506122685183</v>
          </cell>
          <cell r="E541" t="str">
            <v>CONECEL</v>
          </cell>
          <cell r="F541" t="str">
            <v>DESPACHO</v>
          </cell>
          <cell r="G541" t="str">
            <v>NORMAL</v>
          </cell>
          <cell r="H541" t="str">
            <v>OSCAR FABIAN ZAMBRANO ALAVA / VILLACRES SOLORZANO JHONNY WLADIMIR</v>
          </cell>
          <cell r="I541" t="str">
            <v>1723238190</v>
          </cell>
          <cell r="J541" t="str">
            <v>CALLE ANANSAYAS ENTRE JUAN DE VASQUEZ Y SEBASTIAN MORENO EN LA GUARDIANIA DE LA EMPRESA TRANSDYR CIA LTDA DETRAS DEL GRUPO MAVESA, QUITO</v>
          </cell>
          <cell r="K541" t="str">
            <v>984543064 /  962661691</v>
          </cell>
          <cell r="M541" t="str">
            <v>QUITO</v>
          </cell>
          <cell r="N541" t="str">
            <v>PICHINCHA</v>
          </cell>
          <cell r="O541" t="str">
            <v>QUITO</v>
          </cell>
        </row>
        <row r="542">
          <cell r="A542" t="str">
            <v>20003024472179</v>
          </cell>
          <cell r="B542">
            <v>482955</v>
          </cell>
          <cell r="C542" t="str">
            <v>20003024472179</v>
          </cell>
          <cell r="D542">
            <v>44915.506122685183</v>
          </cell>
          <cell r="E542" t="str">
            <v>CONECEL</v>
          </cell>
          <cell r="F542" t="str">
            <v>DESPACHO</v>
          </cell>
          <cell r="G542" t="str">
            <v>NORMAL</v>
          </cell>
          <cell r="H542" t="str">
            <v xml:space="preserve">NARCISA DE LOS ANGEL LARREATEGUI ASTUDILLO / </v>
          </cell>
          <cell r="I542" t="str">
            <v>920734829</v>
          </cell>
          <cell r="J542" t="str">
            <v>CDLA MARGARITA 2/RIO AGUARICO Y SGTO. CESAR VILLACIS/CASA P2PGRIS/ESQ PARADA LINEA 2, MILAGRO</v>
          </cell>
          <cell r="K542" t="str">
            <v>982487245 /  994007216</v>
          </cell>
          <cell r="M542" t="str">
            <v>MILAGRO</v>
          </cell>
          <cell r="N542" t="str">
            <v>GUAYAS</v>
          </cell>
          <cell r="O542" t="str">
            <v>MILAGRO</v>
          </cell>
        </row>
        <row r="543">
          <cell r="A543" t="str">
            <v>20003024480507</v>
          </cell>
          <cell r="B543">
            <v>482956</v>
          </cell>
          <cell r="C543" t="str">
            <v>20003024480507</v>
          </cell>
          <cell r="D543">
            <v>44915.506122685183</v>
          </cell>
          <cell r="E543" t="str">
            <v>CONECEL</v>
          </cell>
          <cell r="F543" t="str">
            <v>DESPACHO</v>
          </cell>
          <cell r="G543" t="str">
            <v>NORMAL</v>
          </cell>
          <cell r="H543" t="str">
            <v xml:space="preserve">KATERIN GABRIELA VALVERDE MALDONADO / </v>
          </cell>
          <cell r="I543" t="str">
            <v>106531270</v>
          </cell>
          <cell r="J543" t="str">
            <v>SECTOR LA VICTORIA/AV DE LAS AMERICAS Y CORNELIO CRESPO VEGA/ ENTREGAR ESTACIONAMIENTO DE CARROS/ALADO MEGA TIENDA SUR, CUENCA</v>
          </cell>
          <cell r="K543" t="str">
            <v>999711763 /  995795875</v>
          </cell>
          <cell r="L543" t="str">
            <v/>
          </cell>
          <cell r="M543" t="str">
            <v>CUENCA</v>
          </cell>
          <cell r="N543" t="str">
            <v>AZUAY</v>
          </cell>
          <cell r="O543" t="str">
            <v>CUENCA</v>
          </cell>
        </row>
        <row r="544">
          <cell r="A544" t="str">
            <v>20003024477706</v>
          </cell>
          <cell r="B544">
            <v>482957</v>
          </cell>
          <cell r="C544" t="str">
            <v>20003024477706</v>
          </cell>
          <cell r="D544">
            <v>44915.506122685183</v>
          </cell>
          <cell r="E544" t="str">
            <v>CONECEL</v>
          </cell>
          <cell r="F544" t="str">
            <v>DESPACHO</v>
          </cell>
          <cell r="G544" t="str">
            <v>NORMAL</v>
          </cell>
          <cell r="H544" t="str">
            <v xml:space="preserve">SALMA JANINA LOPEZ MALDONADO / </v>
          </cell>
          <cell r="I544" t="str">
            <v>926141839</v>
          </cell>
          <cell r="J544" t="str">
            <v>CDLA LA PRADERA 5TO GRUPO /CAYAMBE Y NEPTALI PACHECO/FRENTE A LA PARED DE LA UNIVERSIDAD AGRARIA/CS CON PORTON DORADO SIN PINTAR 1 PISO, MILAGRO</v>
          </cell>
          <cell r="K544" t="str">
            <v xml:space="preserve">961810408 /  </v>
          </cell>
          <cell r="M544" t="str">
            <v>MILAGRO</v>
          </cell>
          <cell r="N544" t="str">
            <v>GUAYAS</v>
          </cell>
          <cell r="O544" t="str">
            <v>MILAGRO</v>
          </cell>
        </row>
        <row r="545">
          <cell r="A545" t="str">
            <v>20003024486270</v>
          </cell>
          <cell r="B545">
            <v>482958</v>
          </cell>
          <cell r="C545" t="str">
            <v>20003024486270</v>
          </cell>
          <cell r="D545">
            <v>44915.506122685183</v>
          </cell>
          <cell r="E545" t="str">
            <v>CONECEL</v>
          </cell>
          <cell r="F545" t="str">
            <v>DESPACHO</v>
          </cell>
          <cell r="G545" t="str">
            <v>NORMAL</v>
          </cell>
          <cell r="H545" t="str">
            <v xml:space="preserve">CARMEN SUSANA QUISHPI SEPA / </v>
          </cell>
          <cell r="I545" t="str">
            <v>604488239</v>
          </cell>
          <cell r="J545" t="str">
            <v>CALLE ESTADOS UNIDOS Y GUATEMALA/CASA 2P GRIS/1 CUADRA HORMIGONES CHIMBORAZO/FTE A UNA MECANICA DE CARROS, RIOBAMBA</v>
          </cell>
          <cell r="K545" t="str">
            <v>969047613 /  999977521</v>
          </cell>
          <cell r="M545" t="str">
            <v>RIOBAMBA</v>
          </cell>
          <cell r="N545" t="str">
            <v>CHIMBORAZO</v>
          </cell>
          <cell r="O545" t="str">
            <v>RIOBAMBA</v>
          </cell>
        </row>
        <row r="546">
          <cell r="A546" t="str">
            <v>20003024477769</v>
          </cell>
          <cell r="B546">
            <v>482959</v>
          </cell>
          <cell r="C546" t="str">
            <v>20003024477769</v>
          </cell>
          <cell r="D546">
            <v>44915.506122685183</v>
          </cell>
          <cell r="E546" t="str">
            <v>CONECEL</v>
          </cell>
          <cell r="F546" t="str">
            <v>DESPACHO</v>
          </cell>
          <cell r="G546" t="str">
            <v>NORMAL</v>
          </cell>
          <cell r="H546" t="str">
            <v xml:space="preserve">TELMO RODRIGO BARAHONA CHAVEZ / </v>
          </cell>
          <cell r="I546" t="str">
            <v>603043449</v>
          </cell>
          <cell r="J546" t="str">
            <v>CALLE MORONA Y PEDRO BEDON PINEDA/CS CREMA 2 PISOS PUERTA NEGRA/FRENTE A LOS ALCOHOLICOS ANONIMOS O A MEDIA CUADRA DEL PARQUE DE LAS FLORES, RIOBAMBA</v>
          </cell>
          <cell r="K546" t="str">
            <v>996995357 /  999230706</v>
          </cell>
          <cell r="L546" t="str">
            <v/>
          </cell>
          <cell r="M546" t="str">
            <v>RIOBAMBA</v>
          </cell>
          <cell r="N546" t="str">
            <v>CHIMBORAZO</v>
          </cell>
          <cell r="O546" t="str">
            <v>RIOBAMBA</v>
          </cell>
        </row>
        <row r="547">
          <cell r="A547" t="str">
            <v>20003024477754</v>
          </cell>
          <cell r="B547">
            <v>482960</v>
          </cell>
          <cell r="C547" t="str">
            <v>20003024477754</v>
          </cell>
          <cell r="D547">
            <v>44915.506122685183</v>
          </cell>
          <cell r="E547" t="str">
            <v>CONECEL</v>
          </cell>
          <cell r="F547" t="str">
            <v>DESPACHO</v>
          </cell>
          <cell r="G547" t="str">
            <v>NORMAL</v>
          </cell>
          <cell r="H547" t="str">
            <v xml:space="preserve">BRYAM JOSUE AGUIRRE BAUTISTA / </v>
          </cell>
          <cell r="I547" t="str">
            <v>106834062</v>
          </cell>
          <cell r="J547" t="str">
            <v>CENTRO HISTORICO/AV LAS AMAERICAS Y MIGUEL HEREDIA/ENTREGAR EN TELCONET/FTE LOS BOMBEROS, CUENCA</v>
          </cell>
          <cell r="K547" t="str">
            <v>960244428 /  993243513</v>
          </cell>
          <cell r="M547" t="str">
            <v>CUENCA</v>
          </cell>
          <cell r="N547" t="str">
            <v>AZUAY</v>
          </cell>
          <cell r="O547" t="str">
            <v>CUENCA</v>
          </cell>
        </row>
        <row r="548">
          <cell r="A548" t="str">
            <v>20003024471932</v>
          </cell>
          <cell r="B548">
            <v>482961</v>
          </cell>
          <cell r="C548" t="str">
            <v>20003024471932</v>
          </cell>
          <cell r="D548">
            <v>44915.506122685183</v>
          </cell>
          <cell r="E548" t="str">
            <v>CONECEL</v>
          </cell>
          <cell r="F548" t="str">
            <v>DESPACHO</v>
          </cell>
          <cell r="G548" t="str">
            <v>NORMAL</v>
          </cell>
          <cell r="H548" t="str">
            <v xml:space="preserve">KEVIN ALFREDO CASTRO VARGAS / </v>
          </cell>
          <cell r="I548" t="str">
            <v>952054955</v>
          </cell>
          <cell r="J548" t="str">
            <v>AV LEON FEBRES CORDERO/URB LA JOYAETAPA AMBAR/MZ 1 VILLA 25/CS BLANCA Y AMARILLO 1 PISO/A 3 CUADRAS DEL PARQUE DE LA CDLA, DAULE</v>
          </cell>
          <cell r="K548" t="str">
            <v xml:space="preserve">998204072 /  </v>
          </cell>
          <cell r="M548" t="str">
            <v>DAULE</v>
          </cell>
          <cell r="N548" t="str">
            <v>GUAYAS</v>
          </cell>
          <cell r="O548" t="str">
            <v>DAULE</v>
          </cell>
        </row>
        <row r="549">
          <cell r="A549" t="str">
            <v>20003028377196</v>
          </cell>
          <cell r="B549">
            <v>482962</v>
          </cell>
          <cell r="C549" t="str">
            <v>20003028377196</v>
          </cell>
          <cell r="D549">
            <v>44915.506122685183</v>
          </cell>
          <cell r="E549" t="str">
            <v>CONECEL</v>
          </cell>
          <cell r="F549" t="str">
            <v>DESPACHO</v>
          </cell>
          <cell r="G549" t="str">
            <v>NORMAL</v>
          </cell>
          <cell r="H549" t="str">
            <v>SEGUNDO BAYARDO RIOS CAIZA / MONICA RIOS</v>
          </cell>
          <cell r="I549" t="str">
            <v>1720504024</v>
          </cell>
          <cell r="J549" t="str">
            <v>AV SUCRE Y QUITO EN EL PUNTO DEPORTIVO DEL QUICNHE A DOS CUADRAS DEL PARQUE CENTRAL FRENTE A ELECTRO CREDITOS, QUITO</v>
          </cell>
          <cell r="K549" t="str">
            <v xml:space="preserve">981015963 /  </v>
          </cell>
          <cell r="L549" t="str">
            <v/>
          </cell>
          <cell r="M549" t="str">
            <v>QUITO</v>
          </cell>
          <cell r="N549" t="str">
            <v>PICHINCHA</v>
          </cell>
          <cell r="O549" t="str">
            <v>QUITO</v>
          </cell>
        </row>
        <row r="550">
          <cell r="A550" t="str">
            <v>20003028415675</v>
          </cell>
          <cell r="B550">
            <v>482963</v>
          </cell>
          <cell r="C550" t="str">
            <v>20003028415675</v>
          </cell>
          <cell r="D550">
            <v>44915.506122685183</v>
          </cell>
          <cell r="E550" t="str">
            <v>CONECEL</v>
          </cell>
          <cell r="F550" t="str">
            <v>DESPACHO</v>
          </cell>
          <cell r="G550" t="str">
            <v>NORMAL</v>
          </cell>
          <cell r="H550" t="str">
            <v>JUAN DAVID SUAREZ RODELO / MIRLEY PEREZ CARRASQUEL</v>
          </cell>
          <cell r="I550" t="str">
            <v>PASAPORTE 26630399</v>
          </cell>
          <cell r="J550" t="str">
            <v>AV DE LA CULTURA Y LUIS ARBOLEDA FRENTE AL PATRONATO MUNICIPAL JUNTO AL HOSPITAL DEL IESS, MANTA</v>
          </cell>
          <cell r="K550" t="str">
            <v xml:space="preserve">979219696 /  </v>
          </cell>
          <cell r="M550" t="str">
            <v>MANTA</v>
          </cell>
          <cell r="N550" t="str">
            <v>MANABI</v>
          </cell>
          <cell r="O550" t="str">
            <v>MANTA</v>
          </cell>
        </row>
        <row r="551">
          <cell r="A551" t="str">
            <v>20003029307529</v>
          </cell>
          <cell r="B551">
            <v>482964</v>
          </cell>
          <cell r="C551" t="str">
            <v>20003029307529</v>
          </cell>
          <cell r="D551">
            <v>44915.506122685183</v>
          </cell>
          <cell r="E551" t="str">
            <v>CONECEL</v>
          </cell>
          <cell r="F551" t="str">
            <v>DESPACHO</v>
          </cell>
          <cell r="G551" t="str">
            <v>NORMAL</v>
          </cell>
          <cell r="H551" t="str">
            <v xml:space="preserve">PABLO LEONARDO ORTUNO MARCA / </v>
          </cell>
          <cell r="I551" t="str">
            <v>106070147</v>
          </cell>
          <cell r="J551" t="str">
            <v>SECTOR PARQUE INDUSTRIAL CALLE CORNELIO VEINTIMILLA Y CARLOS TOSI SIRI EN LA EMPRESA CARTOPEL OFICINA 5, CUENCA</v>
          </cell>
          <cell r="K551" t="str">
            <v xml:space="preserve">984961395 /  </v>
          </cell>
          <cell r="L551" t="str">
            <v/>
          </cell>
          <cell r="M551" t="str">
            <v>CUENCA</v>
          </cell>
          <cell r="N551" t="str">
            <v>AZUAY</v>
          </cell>
          <cell r="O551" t="str">
            <v>CUENCA</v>
          </cell>
        </row>
        <row r="552">
          <cell r="A552" t="str">
            <v>20003024477825</v>
          </cell>
          <cell r="B552">
            <v>482965</v>
          </cell>
          <cell r="C552" t="str">
            <v>20003024477825</v>
          </cell>
          <cell r="D552">
            <v>44915.506122685183</v>
          </cell>
          <cell r="E552" t="str">
            <v>CONECEL</v>
          </cell>
          <cell r="F552" t="str">
            <v>DESPACHO</v>
          </cell>
          <cell r="G552" t="str">
            <v>NORMAL</v>
          </cell>
          <cell r="H552" t="str">
            <v xml:space="preserve">MORELIA SARA CHALEN RIVERA / </v>
          </cell>
          <cell r="I552" t="str">
            <v>955256862</v>
          </cell>
          <cell r="J552" t="str">
            <v>DURAN/EL RECREO/CDLA EL RECREO SEGUNDA ETAPA MZ 233 VLL 33 CASA DE COLOR AZUL CON BLANCO DETRAS DEL COLEGIO IMBABURA, DURAN</v>
          </cell>
          <cell r="K552" t="str">
            <v xml:space="preserve">998936266 /  </v>
          </cell>
          <cell r="M552" t="str">
            <v>DURAN</v>
          </cell>
          <cell r="N552" t="str">
            <v>GUAYAS</v>
          </cell>
          <cell r="O552" t="str">
            <v>DURAN</v>
          </cell>
        </row>
        <row r="553">
          <cell r="A553" t="str">
            <v>20003024060923</v>
          </cell>
          <cell r="B553">
            <v>482966</v>
          </cell>
          <cell r="C553" t="str">
            <v>20003024060923</v>
          </cell>
          <cell r="D553">
            <v>44915.506122685183</v>
          </cell>
          <cell r="E553" t="str">
            <v>CONECEL</v>
          </cell>
          <cell r="F553" t="str">
            <v>DESPACHO</v>
          </cell>
          <cell r="G553" t="str">
            <v>NORMAL</v>
          </cell>
          <cell r="H553" t="str">
            <v xml:space="preserve">MARIA CECILIA ALCIVAR VELASQUEZ / </v>
          </cell>
          <cell r="I553" t="str">
            <v>1313577403</v>
          </cell>
          <cell r="J553" t="str">
            <v>CALLE 39 Y CALLE K1 CASA DE DOS PISOS COLOR DURAZNO FRENTE AL COLEGIO MILENIUM A DOS CUADRAS DE LA CRUZ AZUL, MANTA</v>
          </cell>
          <cell r="K553" t="str">
            <v xml:space="preserve">963639572 /  </v>
          </cell>
          <cell r="M553" t="str">
            <v>MANTA</v>
          </cell>
          <cell r="N553" t="str">
            <v>MANABI</v>
          </cell>
          <cell r="O553" t="str">
            <v>MANTA</v>
          </cell>
        </row>
        <row r="554">
          <cell r="A554" t="str">
            <v>20003024052013</v>
          </cell>
          <cell r="B554">
            <v>482967</v>
          </cell>
          <cell r="C554" t="str">
            <v>20003024052013</v>
          </cell>
          <cell r="D554">
            <v>44915.506122685183</v>
          </cell>
          <cell r="E554" t="str">
            <v>CONECEL</v>
          </cell>
          <cell r="F554" t="str">
            <v>DESPACHO</v>
          </cell>
          <cell r="G554" t="str">
            <v>NORMAL</v>
          </cell>
          <cell r="H554" t="str">
            <v xml:space="preserve">MARGARITA EMERITA VINCES ZAMBRANO / </v>
          </cell>
          <cell r="I554" t="str">
            <v>1308500337</v>
          </cell>
          <cell r="J554" t="str">
            <v>CALLE VICENTE MACIAS Y HERMANO MIGUEL EN UNA CASA DE DOS PISOS COLOR NARANJA DIAGONAL AL HOTEL COLINAS DEL VALLE, PORTOVIEJO</v>
          </cell>
          <cell r="K554" t="str">
            <v xml:space="preserve">963643206 /  </v>
          </cell>
          <cell r="M554" t="str">
            <v>PORTOVIEJO</v>
          </cell>
          <cell r="N554" t="str">
            <v>MANABI</v>
          </cell>
          <cell r="O554" t="str">
            <v>PORTOVIEJO</v>
          </cell>
        </row>
        <row r="555">
          <cell r="A555" t="str">
            <v>20003024467514</v>
          </cell>
          <cell r="B555">
            <v>482968</v>
          </cell>
          <cell r="C555" t="str">
            <v>20003024467514</v>
          </cell>
          <cell r="D555">
            <v>44915.506122685183</v>
          </cell>
          <cell r="E555" t="str">
            <v>CONECEL</v>
          </cell>
          <cell r="F555" t="str">
            <v>DESPACHO</v>
          </cell>
          <cell r="G555" t="str">
            <v>NORMAL</v>
          </cell>
          <cell r="H555" t="str">
            <v xml:space="preserve">OMAR ALEXANDER SINCHE MAYON / </v>
          </cell>
          <cell r="I555" t="str">
            <v>706410644</v>
          </cell>
          <cell r="J555" t="str">
            <v>BARRIO AMAZONAS AV MADERO VARGAS Y SEPTIMA OESTE CASA DE 3 PISOS COLOR GRIS JUNTO AL COLEGIO LICEO NAVAL, MACHALA</v>
          </cell>
          <cell r="K555" t="str">
            <v>988815892 /  988367893</v>
          </cell>
          <cell r="L555" t="str">
            <v/>
          </cell>
          <cell r="M555" t="str">
            <v>MACHALA</v>
          </cell>
          <cell r="N555" t="str">
            <v>EL ORO</v>
          </cell>
          <cell r="O555" t="str">
            <v>MACHALA</v>
          </cell>
        </row>
        <row r="556">
          <cell r="A556" t="str">
            <v>20003029325031</v>
          </cell>
          <cell r="B556">
            <v>482969</v>
          </cell>
          <cell r="C556" t="str">
            <v>20003029325031</v>
          </cell>
          <cell r="D556">
            <v>44915.506122685183</v>
          </cell>
          <cell r="E556" t="str">
            <v>CONECEL</v>
          </cell>
          <cell r="F556" t="str">
            <v>DESPACHO</v>
          </cell>
          <cell r="G556" t="str">
            <v>NORMAL</v>
          </cell>
          <cell r="H556" t="str">
            <v xml:space="preserve">SANDRO JAVIER MARTINEZ BETANCOURT / </v>
          </cell>
          <cell r="I556" t="str">
            <v>1308486065</v>
          </cell>
          <cell r="J556" t="str">
            <v>SIBAMBE Y CUENCA CASA 17 MANZANA G COLOR NARANJA DE TRES PISOS POR LA CENTRAL POLITICA DE LA 6, DURAN</v>
          </cell>
          <cell r="K556" t="str">
            <v xml:space="preserve">963789600 /  </v>
          </cell>
          <cell r="M556" t="str">
            <v>DURAN</v>
          </cell>
          <cell r="N556" t="str">
            <v>GUAYAS</v>
          </cell>
          <cell r="O556" t="str">
            <v>DURAN</v>
          </cell>
        </row>
        <row r="557">
          <cell r="A557" t="str">
            <v>20003029328056</v>
          </cell>
          <cell r="B557">
            <v>482970</v>
          </cell>
          <cell r="C557" t="str">
            <v>20003029328056</v>
          </cell>
          <cell r="D557">
            <v>44915.506122685183</v>
          </cell>
          <cell r="E557" t="str">
            <v>CONECEL</v>
          </cell>
          <cell r="F557" t="str">
            <v>DESPACHO</v>
          </cell>
          <cell r="G557" t="str">
            <v>NORMAL</v>
          </cell>
          <cell r="H557" t="str">
            <v xml:space="preserve">KENNET FRANCISCO CARDENAS VITERI / </v>
          </cell>
          <cell r="I557" t="str">
            <v>1718288747</v>
          </cell>
          <cell r="J557" t="str">
            <v>AV CHONE Y RIO CHILA/CASA AMARILLA LETRERO MARLON MENDOZA /FRENTE BOTUQUE VICTORIA, SANTO DOMINGO</v>
          </cell>
          <cell r="K557" t="str">
            <v>969096771 /  963689976</v>
          </cell>
          <cell r="M557" t="str">
            <v>SANTO DOMINGO</v>
          </cell>
          <cell r="N557" t="str">
            <v>SANTO DOMINGO DE LOS TSACHILAS</v>
          </cell>
          <cell r="O557" t="str">
            <v>SANTO DOMINGO</v>
          </cell>
        </row>
        <row r="558">
          <cell r="A558" t="str">
            <v>20003028410752</v>
          </cell>
          <cell r="B558">
            <v>482971</v>
          </cell>
          <cell r="C558" t="str">
            <v>20003028410752</v>
          </cell>
          <cell r="D558">
            <v>44915.506122685183</v>
          </cell>
          <cell r="E558" t="str">
            <v>CONECEL</v>
          </cell>
          <cell r="F558" t="str">
            <v>DESPACHO</v>
          </cell>
          <cell r="G558" t="str">
            <v>NORMAL</v>
          </cell>
          <cell r="H558" t="str">
            <v xml:space="preserve">FRANCISCA CAROLINA PALMA ZASIDA / </v>
          </cell>
          <cell r="I558" t="str">
            <v>922550652</v>
          </cell>
          <cell r="J558" t="str">
            <v>CDLA ORAMAS GONZALEZ MZ 3 SOLAR 12 CASA 2 PISOS COLOR CAFE PUERTA DE GARAGE JUNTO A ELECTROMECANICA FRENTE A CANCHA SINTETICA, DURAN</v>
          </cell>
          <cell r="K558" t="str">
            <v>995680220 /  299568022</v>
          </cell>
          <cell r="M558" t="str">
            <v>DURAN</v>
          </cell>
          <cell r="N558" t="str">
            <v>GUAYAS</v>
          </cell>
          <cell r="O558" t="str">
            <v>DURAN</v>
          </cell>
        </row>
        <row r="559">
          <cell r="A559" t="str">
            <v>20003029337162</v>
          </cell>
          <cell r="B559">
            <v>482972</v>
          </cell>
          <cell r="C559" t="str">
            <v>20003029337162</v>
          </cell>
          <cell r="D559">
            <v>44915.506122685183</v>
          </cell>
          <cell r="E559" t="str">
            <v>CONECEL</v>
          </cell>
          <cell r="F559" t="str">
            <v>DESPACHO</v>
          </cell>
          <cell r="G559" t="str">
            <v>NORMAL</v>
          </cell>
          <cell r="H559" t="str">
            <v xml:space="preserve">NELSON GEOVANY CARRION BOSQUEZ / </v>
          </cell>
          <cell r="I559" t="str">
            <v>1715664999</v>
          </cell>
          <cell r="J559" t="str">
            <v>VIA A QUEVEDO KM 8 CS 3 PS COLOR VERDE MECANICA Y RECICLADORA CELARON DIAGONAL A GASOLINERA, SANTO DOMINGO</v>
          </cell>
          <cell r="K559" t="str">
            <v>967813849 /  997238507</v>
          </cell>
          <cell r="L559" t="str">
            <v/>
          </cell>
          <cell r="M559" t="str">
            <v>SANTO DOMINGO</v>
          </cell>
          <cell r="N559" t="str">
            <v>SANTO DOMINGO DE LOS TSACHILAS</v>
          </cell>
          <cell r="O559" t="str">
            <v>SANTO DOMINGO</v>
          </cell>
        </row>
        <row r="560">
          <cell r="A560" t="str">
            <v>20003028312975</v>
          </cell>
          <cell r="B560">
            <v>482973</v>
          </cell>
          <cell r="C560" t="str">
            <v>20003028312975</v>
          </cell>
          <cell r="D560">
            <v>44915.506122685183</v>
          </cell>
          <cell r="E560" t="str">
            <v>CONECEL</v>
          </cell>
          <cell r="F560" t="str">
            <v>DESPACHO</v>
          </cell>
          <cell r="G560" t="str">
            <v>NORMAL</v>
          </cell>
          <cell r="H560" t="str">
            <v xml:space="preserve">RONNY RUBEN ESPIN LUCAS / </v>
          </cell>
          <cell r="I560" t="str">
            <v>1311466096</v>
          </cell>
          <cell r="J560" t="str">
            <v>AV FLAVIO REYES Y CALLE 28 EN EL EDIFICIO PLATINIUM EN LA SUBSECRETARIA DE PUERTO PISO 7 FRENTE AL HOTEL BUCANEIRO, MANTA</v>
          </cell>
          <cell r="K560" t="str">
            <v xml:space="preserve">996753371 /  </v>
          </cell>
          <cell r="L560" t="str">
            <v/>
          </cell>
          <cell r="M560" t="str">
            <v>MANTA</v>
          </cell>
          <cell r="N560" t="str">
            <v>MANABI</v>
          </cell>
          <cell r="O560" t="str">
            <v>MANTA</v>
          </cell>
        </row>
        <row r="561">
          <cell r="A561" t="str">
            <v>20003029321090</v>
          </cell>
          <cell r="B561">
            <v>482974</v>
          </cell>
          <cell r="C561" t="str">
            <v>20003029321090</v>
          </cell>
          <cell r="D561">
            <v>44915.506122685183</v>
          </cell>
          <cell r="E561" t="str">
            <v>CONECEL</v>
          </cell>
          <cell r="F561" t="str">
            <v>DESPACHO</v>
          </cell>
          <cell r="G561" t="str">
            <v>NORMAL</v>
          </cell>
          <cell r="H561" t="str">
            <v xml:space="preserve">ANGEL STEVEN CASTRO SANCHEZ / </v>
          </cell>
          <cell r="I561" t="str">
            <v>941614604</v>
          </cell>
          <cell r="J561" t="str">
            <v>BARRIO PATRIA NUEVA AV VICENTE PIEDRAHITA Y AV JOSE VELASCO IBARRA JUNTO AL TALLER BONILLA CASA DE DOS PISOS MZ 232 SL 7 CASA CON CERRAMIENTO COLOR CAFE, DAULE</v>
          </cell>
          <cell r="K561" t="str">
            <v xml:space="preserve">967728565 /  </v>
          </cell>
          <cell r="M561" t="str">
            <v>DAULE</v>
          </cell>
          <cell r="N561" t="str">
            <v>GUAYAS</v>
          </cell>
          <cell r="O561" t="str">
            <v>DAULE</v>
          </cell>
        </row>
        <row r="562">
          <cell r="A562" t="str">
            <v>20003029308579</v>
          </cell>
          <cell r="B562">
            <v>482975</v>
          </cell>
          <cell r="C562" t="str">
            <v>20003029308579</v>
          </cell>
          <cell r="D562">
            <v>44915.506122685183</v>
          </cell>
          <cell r="E562" t="str">
            <v>CONECEL</v>
          </cell>
          <cell r="F562" t="str">
            <v>DESPACHO</v>
          </cell>
          <cell r="G562" t="str">
            <v>NORMAL</v>
          </cell>
          <cell r="H562" t="str">
            <v xml:space="preserve">DEYSI PAULINA LOPEZ CHUQUILLANGUI / </v>
          </cell>
          <cell r="I562" t="str">
            <v>1719530691</v>
          </cell>
          <cell r="J562" t="str">
            <v>10 DE AGOSTO Y COLON CASA 23-12 COLOR AMARILLO DIAGONAL AL TIA LOCAL OROCASH, RIOBAMBA</v>
          </cell>
          <cell r="K562" t="str">
            <v>987313175 /  981478186</v>
          </cell>
          <cell r="L562" t="str">
            <v/>
          </cell>
          <cell r="M562" t="str">
            <v>RIOBAMBA</v>
          </cell>
          <cell r="N562" t="str">
            <v>CHIMBORAZO</v>
          </cell>
          <cell r="O562" t="str">
            <v>RIOBAMBA</v>
          </cell>
        </row>
        <row r="563">
          <cell r="A563" t="str">
            <v>20003028459358</v>
          </cell>
          <cell r="B563">
            <v>482976</v>
          </cell>
          <cell r="C563" t="str">
            <v>20003028459358</v>
          </cell>
          <cell r="D563">
            <v>44915.506122685183</v>
          </cell>
          <cell r="E563" t="str">
            <v>CONECEL</v>
          </cell>
          <cell r="F563" t="str">
            <v>DESPACHO</v>
          </cell>
          <cell r="G563" t="str">
            <v>NORMAL</v>
          </cell>
          <cell r="H563" t="str">
            <v xml:space="preserve">JAIME ALCIDES RIVERA CANTUNA / </v>
          </cell>
          <cell r="I563" t="str">
            <v>1714726872</v>
          </cell>
          <cell r="J563" t="str">
            <v>SECTOR VILLA MARINA 1ERA ETAPA AV B6 Y CLL B8 ESQUINA VILLA BLNCA 1P PORTON NEGRO JUNTO A LA IGLESIA APOSTOLICA DEL NOMBRE DE JESUS, MANTA</v>
          </cell>
          <cell r="K563" t="str">
            <v>958748553 /  984411499</v>
          </cell>
          <cell r="L563" t="str">
            <v/>
          </cell>
          <cell r="M563" t="str">
            <v>MANTA</v>
          </cell>
          <cell r="N563" t="str">
            <v>MANABI</v>
          </cell>
          <cell r="O563" t="str">
            <v>MANTA</v>
          </cell>
        </row>
        <row r="564">
          <cell r="A564" t="str">
            <v>20003028495028</v>
          </cell>
          <cell r="B564">
            <v>482977</v>
          </cell>
          <cell r="C564" t="str">
            <v>20003028495028</v>
          </cell>
          <cell r="D564">
            <v>44915.506122685183</v>
          </cell>
          <cell r="E564" t="str">
            <v>CONECEL</v>
          </cell>
          <cell r="F564" t="str">
            <v>DESPACHO</v>
          </cell>
          <cell r="G564" t="str">
            <v>NORMAL</v>
          </cell>
          <cell r="H564" t="str">
            <v xml:space="preserve">MAX GEOVANNY MOREIRA RUIZ / </v>
          </cell>
          <cell r="I564" t="str">
            <v>920241650</v>
          </cell>
          <cell r="J564" t="str">
            <v>ROCAFUERTE/CUARTA AVENIDA Y SALOMON PINARGOTE CASA COLOR BLANCA CON VIDRIOS AZULES DE 2 PISOS, LA LIBERTAD</v>
          </cell>
          <cell r="K564" t="str">
            <v xml:space="preserve">963833636 /  </v>
          </cell>
          <cell r="M564" t="str">
            <v>LA LIBERTAD</v>
          </cell>
          <cell r="N564" t="str">
            <v>SANTA ELENA</v>
          </cell>
          <cell r="O564" t="str">
            <v>LA LIBERTAD</v>
          </cell>
        </row>
        <row r="565">
          <cell r="A565" t="str">
            <v>20003028495454</v>
          </cell>
          <cell r="B565">
            <v>482978</v>
          </cell>
          <cell r="C565" t="str">
            <v>20003028495454</v>
          </cell>
          <cell r="D565">
            <v>44915.506122685183</v>
          </cell>
          <cell r="E565" t="str">
            <v>CONECEL</v>
          </cell>
          <cell r="F565" t="str">
            <v>DESPACHO</v>
          </cell>
          <cell r="G565" t="str">
            <v>NORMAL</v>
          </cell>
          <cell r="H565" t="str">
            <v xml:space="preserve">ALVARO ENRIQUE TOBAR ZUMARRAGA / </v>
          </cell>
          <cell r="I565" t="str">
            <v>1001289667</v>
          </cell>
          <cell r="J565" t="str">
            <v>AV. SIMON BOLIVAR Y AV TEODORO GOMEZ DE LA TORRE CASA 13-59 PLANTA BAJA COLOR BLANCA CON LINEAS ANARANJADAS REF CERCA DE LA FARMACIA CRUZ AZUL, IBARRA</v>
          </cell>
          <cell r="K565" t="str">
            <v xml:space="preserve">961801987 /  </v>
          </cell>
          <cell r="L565" t="str">
            <v/>
          </cell>
          <cell r="M565" t="str">
            <v>IBARRA</v>
          </cell>
          <cell r="N565" t="str">
            <v>IMBABURA</v>
          </cell>
          <cell r="O565" t="str">
            <v>IBARRA</v>
          </cell>
        </row>
        <row r="566">
          <cell r="A566" t="str">
            <v>20003029313983</v>
          </cell>
          <cell r="B566">
            <v>482979</v>
          </cell>
          <cell r="C566" t="str">
            <v>20003029313983</v>
          </cell>
          <cell r="D566">
            <v>44915.506122685183</v>
          </cell>
          <cell r="E566" t="str">
            <v>CONECEL</v>
          </cell>
          <cell r="F566" t="str">
            <v>DESPACHO</v>
          </cell>
          <cell r="G566" t="str">
            <v>NORMAL</v>
          </cell>
          <cell r="H566" t="str">
            <v xml:space="preserve">DIEGO MAURICIO CALLE ILLESCAS / </v>
          </cell>
          <cell r="I566" t="str">
            <v>103998258</v>
          </cell>
          <cell r="J566" t="str">
            <v>BARRIO QUINTA CHICA BAJA CALLE .PATOQUINAS Y LAGARTOCOCHA CS,1P COLOR BLANCO A UNA CUADRA DE LA FARMACIA VITALITY, CUENCA</v>
          </cell>
          <cell r="K566" t="str">
            <v xml:space="preserve">987690775 /  </v>
          </cell>
          <cell r="M566" t="str">
            <v>CUENCA</v>
          </cell>
          <cell r="N566" t="str">
            <v>AZUAY</v>
          </cell>
          <cell r="O566" t="str">
            <v>CUENCA</v>
          </cell>
        </row>
        <row r="567">
          <cell r="A567" t="str">
            <v>20003029336729</v>
          </cell>
          <cell r="B567">
            <v>482980</v>
          </cell>
          <cell r="C567" t="str">
            <v>20003029336729</v>
          </cell>
          <cell r="D567">
            <v>44915.506122685183</v>
          </cell>
          <cell r="E567" t="str">
            <v>CONECEL</v>
          </cell>
          <cell r="F567" t="str">
            <v>DESPACHO</v>
          </cell>
          <cell r="G567" t="str">
            <v>NORMAL</v>
          </cell>
          <cell r="H567" t="str">
            <v xml:space="preserve">SEBASTIAN ALEJANDRO LOPEZ USAMA / </v>
          </cell>
          <cell r="I567" t="str">
            <v>1729367811</v>
          </cell>
          <cell r="J567" t="str">
            <v>BARRIO LA MENA DEL HIERRO CALLE MACHALA Y RIO ALIZO CASA DE 1 PPISO COLOR BLANCO A UNA CUADRA DEL UPC DE LA MENA DEL HIERRO, QUITO</v>
          </cell>
          <cell r="K567" t="str">
            <v xml:space="preserve">983171370 /  </v>
          </cell>
          <cell r="M567" t="str">
            <v>QUITO</v>
          </cell>
          <cell r="N567" t="str">
            <v>PICHINCHA</v>
          </cell>
          <cell r="O567" t="str">
            <v>QUITO</v>
          </cell>
        </row>
        <row r="568">
          <cell r="A568" t="str">
            <v>20003029321902</v>
          </cell>
          <cell r="B568">
            <v>482981</v>
          </cell>
          <cell r="C568" t="str">
            <v>20003029321902</v>
          </cell>
          <cell r="D568">
            <v>44915.506122685183</v>
          </cell>
          <cell r="E568" t="str">
            <v>CONECEL</v>
          </cell>
          <cell r="F568" t="str">
            <v>DESPACHO</v>
          </cell>
          <cell r="G568" t="str">
            <v>NORMAL</v>
          </cell>
          <cell r="H568" t="str">
            <v xml:space="preserve">LUIS ANIBAL VILLARRUEL CORAL / </v>
          </cell>
          <cell r="I568" t="str">
            <v>1001639846</v>
          </cell>
          <cell r="J568" t="str">
            <v>CALLE 12 DE MAYO 1010 Y AGUSTIN ROSALES/CASA:CELESTE AMAWTEC GREEN TECHNOLOGY IBARRA, IBARRA</v>
          </cell>
          <cell r="K568" t="str">
            <v>984055271 /  984737921</v>
          </cell>
          <cell r="L568" t="str">
            <v/>
          </cell>
          <cell r="M568" t="str">
            <v>IBARRA</v>
          </cell>
          <cell r="N568" t="str">
            <v>IMBABURA</v>
          </cell>
          <cell r="O568" t="str">
            <v>IBARRA</v>
          </cell>
        </row>
        <row r="569">
          <cell r="A569" t="str">
            <v>20003024471928</v>
          </cell>
          <cell r="B569">
            <v>482982</v>
          </cell>
          <cell r="C569" t="str">
            <v>20003024471928</v>
          </cell>
          <cell r="D569">
            <v>44915.506122685183</v>
          </cell>
          <cell r="E569" t="str">
            <v>CONECEL</v>
          </cell>
          <cell r="F569" t="str">
            <v>DESPACHO</v>
          </cell>
          <cell r="G569" t="str">
            <v>NORMAL</v>
          </cell>
          <cell r="H569" t="str">
            <v>JESTHER MERCEDES CRUZ GOMEZ / JIMMY ILDEFONSO JIMENEZ CRUZ</v>
          </cell>
          <cell r="I569" t="str">
            <v>1102482500</v>
          </cell>
          <cell r="J569" t="str">
            <v>PRIMAVERA 1 MANZANA 3 VILLA 78 / CASA DE COLOR CREMA CS DE UN PISO FRENTE AL TANQUE AZUL DE AGUA, MACHALA</v>
          </cell>
          <cell r="K569" t="str">
            <v>969041196 /  963139950</v>
          </cell>
          <cell r="M569" t="str">
            <v>MACHALA</v>
          </cell>
          <cell r="N569" t="str">
            <v>EL ORO</v>
          </cell>
          <cell r="O569" t="str">
            <v>MACHALA</v>
          </cell>
        </row>
        <row r="570">
          <cell r="A570" t="str">
            <v>20003029715009</v>
          </cell>
          <cell r="B570">
            <v>482983</v>
          </cell>
          <cell r="C570" t="str">
            <v>20003029715009</v>
          </cell>
          <cell r="D570">
            <v>44915.506122685183</v>
          </cell>
          <cell r="E570" t="str">
            <v>CONECEL</v>
          </cell>
          <cell r="F570" t="str">
            <v>DESPACHO</v>
          </cell>
          <cell r="G570" t="str">
            <v>NORMAL</v>
          </cell>
          <cell r="H570" t="str">
            <v>ETELVINA FEIJOO / MARYRI PATRICIA OCHOA INFANTE</v>
          </cell>
          <cell r="I570" t="str">
            <v>1101126967</v>
          </cell>
          <cell r="J570" t="str">
            <v>CALLE OLMEDO ENTRE JUAN MONTALVO Y PAEZ/ FARMACIA CRUZ AZUL TRABAJO/ FRENTE A JOYERIA TECNICO ECUATORIANA, MACHALA</v>
          </cell>
          <cell r="K570" t="str">
            <v>998465371 /  978815309</v>
          </cell>
          <cell r="L570" t="str">
            <v/>
          </cell>
          <cell r="M570" t="str">
            <v>MACHALA</v>
          </cell>
          <cell r="N570" t="str">
            <v>EL ORO</v>
          </cell>
          <cell r="O570" t="str">
            <v>MACHALA</v>
          </cell>
        </row>
        <row r="571">
          <cell r="A571" t="str">
            <v>20003020667075</v>
          </cell>
          <cell r="B571">
            <v>482984</v>
          </cell>
          <cell r="C571" t="str">
            <v>20003020667075</v>
          </cell>
          <cell r="D571">
            <v>44915.506122685183</v>
          </cell>
          <cell r="E571" t="str">
            <v>CONECEL</v>
          </cell>
          <cell r="F571" t="str">
            <v>DESPACHO</v>
          </cell>
          <cell r="G571" t="str">
            <v>NORMAL</v>
          </cell>
          <cell r="H571" t="str">
            <v xml:space="preserve">MIGUEL ANGEL LOPEZ TRIVINO / </v>
          </cell>
          <cell r="I571" t="str">
            <v>1317901310</v>
          </cell>
          <cell r="J571" t="str">
            <v>CALLE 16 Y AV 18-CASA DE UN PISO COLOR BEIGE JUNTO A UNA COOP DE TAXI, MANTA</v>
          </cell>
          <cell r="K571" t="str">
            <v>984087784 /  984001590</v>
          </cell>
          <cell r="M571" t="str">
            <v>MANTA</v>
          </cell>
          <cell r="N571" t="str">
            <v>MANABI</v>
          </cell>
          <cell r="O571" t="str">
            <v>MANTA</v>
          </cell>
        </row>
        <row r="572">
          <cell r="A572" t="str">
            <v>20003025848209</v>
          </cell>
          <cell r="B572">
            <v>482985</v>
          </cell>
          <cell r="C572" t="str">
            <v>20003025848209</v>
          </cell>
          <cell r="D572">
            <v>44915.506122685183</v>
          </cell>
          <cell r="E572" t="str">
            <v>CONECEL</v>
          </cell>
          <cell r="F572" t="str">
            <v>DESPACHO</v>
          </cell>
          <cell r="G572" t="str">
            <v>NORMAL</v>
          </cell>
          <cell r="H572" t="str">
            <v xml:space="preserve">BYRON DAVID PAILLACHO PAILLACHO / </v>
          </cell>
          <cell r="I572" t="str">
            <v>1728512516</v>
          </cell>
          <cell r="J572" t="str">
            <v>CALLE ANTONIO SUCRE 754 E ISIDRO AYORA EN LA FERRETERIA FERRIPLAST A MEDIA CUADRA DE LA CALLE EUGENIO ESPEJO, QUITO</v>
          </cell>
          <cell r="K572" t="str">
            <v xml:space="preserve">963908958 /  </v>
          </cell>
          <cell r="M572" t="str">
            <v>QUITO</v>
          </cell>
          <cell r="N572" t="str">
            <v>PICHINCHA</v>
          </cell>
          <cell r="O572" t="str">
            <v>QUITO</v>
          </cell>
        </row>
        <row r="573">
          <cell r="A573" t="str">
            <v>20002962204483_1</v>
          </cell>
          <cell r="B573">
            <v>482986</v>
          </cell>
          <cell r="C573" t="str">
            <v>20002962204483_1</v>
          </cell>
          <cell r="D573">
            <v>44915.506122685183</v>
          </cell>
          <cell r="E573" t="str">
            <v>CONECEL</v>
          </cell>
          <cell r="F573" t="str">
            <v>DESPACHO</v>
          </cell>
          <cell r="G573" t="str">
            <v>NORMAL</v>
          </cell>
          <cell r="H573" t="str">
            <v xml:space="preserve">EDITH ANGELICA CERDA LICUY / </v>
          </cell>
          <cell r="I573" t="str">
            <v>1500833403</v>
          </cell>
          <cell r="J573" t="str">
            <v>CALLE PICHINCHA 204 Y CAYAMBE EN UNA CASA DE DOS PISOS COLOR CREMA DIAGONAL A LA FARMACIA SANA SANA, QUITO</v>
          </cell>
          <cell r="K573" t="str">
            <v>998438301 /  993901139</v>
          </cell>
          <cell r="L573" t="str">
            <v/>
          </cell>
          <cell r="M573" t="str">
            <v>QUITO</v>
          </cell>
          <cell r="N573" t="str">
            <v>PICHINCHA</v>
          </cell>
          <cell r="O573" t="str">
            <v>QUITO</v>
          </cell>
        </row>
        <row r="574">
          <cell r="A574" t="str">
            <v>20003028493160</v>
          </cell>
          <cell r="B574">
            <v>482987</v>
          </cell>
          <cell r="C574" t="str">
            <v>20003028493160</v>
          </cell>
          <cell r="D574">
            <v>44915.506122685183</v>
          </cell>
          <cell r="E574" t="str">
            <v>CONECEL</v>
          </cell>
          <cell r="F574" t="str">
            <v>DESPACHO</v>
          </cell>
          <cell r="G574" t="str">
            <v>NORMAL</v>
          </cell>
          <cell r="H574" t="str">
            <v xml:space="preserve">HECTOR EDUARDO SOLIS LOPEZ / </v>
          </cell>
          <cell r="I574" t="str">
            <v>1802740009</v>
          </cell>
          <cell r="J574" t="str">
            <v>SAN JOSE/AV MANUELA SAENS Y CALIFORNIA EN CASA DE DOS PISOS COLOR BLANCO JUNTO A CANCHA SINTETICA DE MINIFUTBOL, AMNAVTO</v>
          </cell>
          <cell r="K574" t="str">
            <v>959272689 /  959272689</v>
          </cell>
          <cell r="M574" t="str">
            <v>AMBATO</v>
          </cell>
          <cell r="N574" t="str">
            <v>TUNGURAHUA</v>
          </cell>
          <cell r="O574" t="str">
            <v>AMNAVTO</v>
          </cell>
        </row>
        <row r="575">
          <cell r="A575" t="str">
            <v>20003029307487</v>
          </cell>
          <cell r="B575">
            <v>482988</v>
          </cell>
          <cell r="C575" t="str">
            <v>20003029307487</v>
          </cell>
          <cell r="D575">
            <v>44915.506122685183</v>
          </cell>
          <cell r="E575" t="str">
            <v>CONECEL</v>
          </cell>
          <cell r="F575" t="str">
            <v>DESPACHO</v>
          </cell>
          <cell r="G575" t="str">
            <v>NORMAL</v>
          </cell>
          <cell r="H575" t="str">
            <v xml:space="preserve">JIMMY EFRAIN MATUTE ORDONEZ / </v>
          </cell>
          <cell r="I575" t="str">
            <v>105249742</v>
          </cell>
          <cell r="J575" t="str">
            <v>CALLE 12 DE DICIEMBRE Y 1 DE SEPTIEMBRE/ENTREGA EN CENTRO REHABILITACION CEAVIB A 1 CUADRA DE HOSTERIA CABALLO CAMPANA, CUENCA</v>
          </cell>
          <cell r="K575" t="str">
            <v xml:space="preserve">962942279 /  </v>
          </cell>
          <cell r="L575" t="str">
            <v/>
          </cell>
          <cell r="M575" t="str">
            <v>CUENCA</v>
          </cell>
          <cell r="N575" t="str">
            <v>AZUAY</v>
          </cell>
          <cell r="O575" t="str">
            <v>CUENCA</v>
          </cell>
        </row>
        <row r="576">
          <cell r="A576" t="str">
            <v>20003028406257</v>
          </cell>
          <cell r="B576">
            <v>482940</v>
          </cell>
          <cell r="C576" t="str">
            <v>20003028406257</v>
          </cell>
          <cell r="D576">
            <v>44915.506111111114</v>
          </cell>
          <cell r="E576" t="str">
            <v>CONECEL</v>
          </cell>
          <cell r="F576" t="str">
            <v>DESPACHO</v>
          </cell>
          <cell r="G576" t="str">
            <v>NORMAL</v>
          </cell>
          <cell r="H576" t="str">
            <v xml:space="preserve">ELIZABETH CRISTINA CHANGOLUISA VEGA / </v>
          </cell>
          <cell r="I576" t="str">
            <v>1723457576</v>
          </cell>
          <cell r="J576" t="str">
            <v>CALLE JAMBELI OE1-140 Y ABDON CALDERON EN UN GALPON GRANDE FRENTE AL COMPLEJO DE LA FAE EN EL BARRIO MIRANDA, QUITO</v>
          </cell>
          <cell r="K576" t="str">
            <v xml:space="preserve">979063048 /  </v>
          </cell>
          <cell r="L576" t="str">
            <v/>
          </cell>
          <cell r="M576" t="str">
            <v>QUITO</v>
          </cell>
          <cell r="N576" t="str">
            <v>PICHINCHA</v>
          </cell>
          <cell r="O576" t="str">
            <v>QUITO</v>
          </cell>
        </row>
        <row r="577">
          <cell r="A577" t="str">
            <v>20003028495278</v>
          </cell>
          <cell r="B577">
            <v>482941</v>
          </cell>
          <cell r="C577" t="str">
            <v>20003028495278</v>
          </cell>
          <cell r="D577">
            <v>44915.506111111114</v>
          </cell>
          <cell r="E577" t="str">
            <v>CONECEL</v>
          </cell>
          <cell r="F577" t="str">
            <v>DESPACHO</v>
          </cell>
          <cell r="G577" t="str">
            <v>NORMAL</v>
          </cell>
          <cell r="H577" t="str">
            <v xml:space="preserve">SUSANA ELIZABETH GRIJALVA GARZON / </v>
          </cell>
          <cell r="I577" t="str">
            <v>1714593645</v>
          </cell>
          <cell r="J577" t="str">
            <v>CALLE JOAQUIN PAREJA Y ROQUE BASTIDAS CASA N65-29 DE DOS PISOS COLOR PLOMO A MEDIA CUADRA DEL CENTRO DE SALUD DEL COMITE, QUITO</v>
          </cell>
          <cell r="K577" t="str">
            <v>998781637 /  995575692</v>
          </cell>
          <cell r="L577" t="str">
            <v/>
          </cell>
          <cell r="M577" t="str">
            <v>QUITO</v>
          </cell>
          <cell r="N577" t="str">
            <v>PICHINCHA</v>
          </cell>
          <cell r="O577" t="str">
            <v>QUITO</v>
          </cell>
        </row>
        <row r="578">
          <cell r="A578" t="str">
            <v>20003025846500</v>
          </cell>
          <cell r="B578">
            <v>482942</v>
          </cell>
          <cell r="C578" t="str">
            <v>20003025846500</v>
          </cell>
          <cell r="D578">
            <v>44915.506111111114</v>
          </cell>
          <cell r="E578" t="str">
            <v>CONECEL</v>
          </cell>
          <cell r="F578" t="str">
            <v>DESPACHO</v>
          </cell>
          <cell r="G578" t="str">
            <v>NORMAL</v>
          </cell>
          <cell r="H578" t="str">
            <v xml:space="preserve">SUSANA ELIZABETH GRIJALVA GARZON / </v>
          </cell>
          <cell r="I578" t="str">
            <v>1714593645</v>
          </cell>
          <cell r="J578" t="str">
            <v>CALLE JOAQUIN PAREJA Y ROQUE BASTIDAS CASA N65-29 DE DOS PISOS COLOR PLOMO A MEDIA CUADRA DEL CENTRO DE SALUD DEL COMITE, QUITO</v>
          </cell>
          <cell r="K578" t="str">
            <v>998781637 /  995575692</v>
          </cell>
          <cell r="L578" t="str">
            <v/>
          </cell>
          <cell r="M578" t="str">
            <v>QUITO</v>
          </cell>
          <cell r="N578" t="str">
            <v>PICHINCHA</v>
          </cell>
          <cell r="O578" t="str">
            <v>QUITO</v>
          </cell>
        </row>
        <row r="579">
          <cell r="A579" t="str">
            <v>20003026567382</v>
          </cell>
          <cell r="B579">
            <v>482943</v>
          </cell>
          <cell r="C579" t="str">
            <v>20003026567382</v>
          </cell>
          <cell r="D579">
            <v>44915.506111111114</v>
          </cell>
          <cell r="E579" t="str">
            <v>CONECEL</v>
          </cell>
          <cell r="F579" t="str">
            <v>DESPACHO</v>
          </cell>
          <cell r="G579" t="str">
            <v>NORMAL</v>
          </cell>
          <cell r="H579" t="str">
            <v xml:space="preserve">DOMINIC PEDRO LASSO ANALUIZA / </v>
          </cell>
          <cell r="I579" t="str">
            <v>1719898221</v>
          </cell>
          <cell r="J579" t="str">
            <v>BARRIO SAN MIGUEL AV ISIDRO AYORA S16E Y ABDON CALDERON JUNTO A LA EMRPESA ELECTRICA EN UN CONJUNTO HABITACIONAL, QUITO</v>
          </cell>
          <cell r="K579" t="str">
            <v>998212055 /  962899766</v>
          </cell>
          <cell r="L579" t="str">
            <v/>
          </cell>
          <cell r="M579" t="str">
            <v>QUITO</v>
          </cell>
          <cell r="N579" t="str">
            <v>PICHINCHA</v>
          </cell>
          <cell r="O579" t="str">
            <v>QUITO</v>
          </cell>
        </row>
        <row r="580">
          <cell r="A580" t="str">
            <v>20003025850528</v>
          </cell>
          <cell r="B580">
            <v>482944</v>
          </cell>
          <cell r="C580" t="str">
            <v>20003025850528</v>
          </cell>
          <cell r="D580">
            <v>44915.506111111114</v>
          </cell>
          <cell r="E580" t="str">
            <v>CONECEL</v>
          </cell>
          <cell r="F580" t="str">
            <v>DESPACHO</v>
          </cell>
          <cell r="G580" t="str">
            <v>NORMAL</v>
          </cell>
          <cell r="H580" t="str">
            <v xml:space="preserve">JAIME FERNANDO TIPANTUNA CHICAIZA / </v>
          </cell>
          <cell r="I580" t="str">
            <v>1804805511</v>
          </cell>
          <cell r="J580" t="str">
            <v>SAN ISIDRO/ALFONSO TROYA Y FCO COBO/CASA 2P DURAZNO/ALADO DEL ESTADIO SAN ISIDRO, AMBATO</v>
          </cell>
          <cell r="K580" t="str">
            <v>996361942 /  995122576</v>
          </cell>
          <cell r="L580" t="str">
            <v/>
          </cell>
          <cell r="M580" t="str">
            <v>AMBATO</v>
          </cell>
          <cell r="N580" t="str">
            <v>TUNGURAHUA</v>
          </cell>
          <cell r="O580" t="str">
            <v>AMBATO</v>
          </cell>
        </row>
        <row r="581">
          <cell r="A581" t="str">
            <v>20003026601414</v>
          </cell>
          <cell r="B581">
            <v>482945</v>
          </cell>
          <cell r="C581" t="str">
            <v>20003026601414</v>
          </cell>
          <cell r="D581">
            <v>44915.506111111114</v>
          </cell>
          <cell r="E581" t="str">
            <v>CONECEL</v>
          </cell>
          <cell r="F581" t="str">
            <v>DESPACHO</v>
          </cell>
          <cell r="G581" t="str">
            <v>NORMAL</v>
          </cell>
          <cell r="H581" t="str">
            <v xml:space="preserve">NATALY MISHELL AUQUILLA QUISHPI / </v>
          </cell>
          <cell r="I581" t="str">
            <v>650525611</v>
          </cell>
          <cell r="J581" t="str">
            <v>Av. Antonio Jose de Sucre kilometro 1 1/2 via a Guano REICBEN EN UNIVERSIDAD DE CHIBORAZO ENTRGA EN LA CARRERA DE ADMINISTRACION DE EMRESAS SEXTO PISO AULA L600, RIOBAMBA</v>
          </cell>
          <cell r="K581" t="str">
            <v>962690146 /  987544709</v>
          </cell>
          <cell r="L581" t="str">
            <v/>
          </cell>
          <cell r="M581" t="str">
            <v>RIOBAMBA</v>
          </cell>
          <cell r="N581" t="str">
            <v>CHIMBORAZO</v>
          </cell>
          <cell r="O581" t="str">
            <v>RIOBAMBA</v>
          </cell>
        </row>
        <row r="582">
          <cell r="A582" t="str">
            <v>20003017420807_1</v>
          </cell>
          <cell r="B582">
            <v>482946</v>
          </cell>
          <cell r="C582" t="str">
            <v>20003017420807_1</v>
          </cell>
          <cell r="D582">
            <v>44915.506111111114</v>
          </cell>
          <cell r="E582" t="str">
            <v>CONECEL</v>
          </cell>
          <cell r="F582" t="str">
            <v>DESPACHO</v>
          </cell>
          <cell r="G582" t="str">
            <v>NORMAL</v>
          </cell>
          <cell r="H582" t="str">
            <v xml:space="preserve">JAQUELINE CABEZA JURADO / </v>
          </cell>
          <cell r="I582" t="str">
            <v>802087635</v>
          </cell>
          <cell r="J582" t="str">
            <v>Calle salinas 308 entre Sucre y Olmedo frente a la escuela El Salvador reciben en lugar de trabajo Oficina Perdomo y Asociados, ESMERALDAS</v>
          </cell>
          <cell r="K582" t="str">
            <v xml:space="preserve">992800282 /  </v>
          </cell>
          <cell r="L582" t="str">
            <v/>
          </cell>
          <cell r="M582" t="str">
            <v>ESMERALDAS</v>
          </cell>
          <cell r="N582" t="str">
            <v>ESMERALDAS</v>
          </cell>
          <cell r="O582" t="str">
            <v>ESMERALDAS</v>
          </cell>
        </row>
        <row r="583">
          <cell r="A583" t="str">
            <v>20003028415666</v>
          </cell>
          <cell r="B583">
            <v>482947</v>
          </cell>
          <cell r="C583" t="str">
            <v>20003028415666</v>
          </cell>
          <cell r="D583">
            <v>44915.506111111114</v>
          </cell>
          <cell r="E583" t="str">
            <v>CONECEL</v>
          </cell>
          <cell r="F583" t="str">
            <v>DESPACHO</v>
          </cell>
          <cell r="G583" t="str">
            <v>NORMAL</v>
          </cell>
          <cell r="H583" t="str">
            <v>ERICK ARIEL ALVAREZ GARCIA / GARCIA PONCE TANIA YADIRA</v>
          </cell>
          <cell r="I583" t="str">
            <v>1314607993</v>
          </cell>
          <cell r="J583" t="str">
            <v>CALLES CALIXTO PINO Y JOSEFA CALIXTO COLOR AMARILLO Y LA PUERTA DEL GARAGE CAFE DIAGONAL DEL CONSULTORIO, LATACUNGA</v>
          </cell>
          <cell r="K583" t="str">
            <v>962656102 /  939806964</v>
          </cell>
          <cell r="M583" t="str">
            <v>LATACUNGA</v>
          </cell>
          <cell r="N583" t="str">
            <v>COTOPAXI</v>
          </cell>
          <cell r="O583" t="str">
            <v>LATACUNGA</v>
          </cell>
        </row>
        <row r="584">
          <cell r="A584" t="str">
            <v>CLDEV_GYEEQ009</v>
          </cell>
          <cell r="B584">
            <v>482796</v>
          </cell>
          <cell r="C584" t="str">
            <v>CLDEV_GYEEQ009</v>
          </cell>
          <cell r="D584">
            <v>44915.397789351853</v>
          </cell>
          <cell r="E584" t="str">
            <v>CONECEL_DOCUMENTOS</v>
          </cell>
          <cell r="F584" t="str">
            <v>DESPACHO</v>
          </cell>
          <cell r="G584" t="str">
            <v>NORMAL</v>
          </cell>
          <cell r="H584" t="str">
            <v>ANA AGUIRRE / MARIA SUNTAXI - PATRICIA</v>
          </cell>
          <cell r="J584" t="str">
            <v>CIUDADELA SANTA LEONOR MZ 6 SOLAR 17</v>
          </cell>
          <cell r="M584" t="str">
            <v>GUAYAQUIL</v>
          </cell>
        </row>
        <row r="585">
          <cell r="A585" t="str">
            <v>CLDEV_GYESIM0065</v>
          </cell>
          <cell r="B585">
            <v>482795</v>
          </cell>
          <cell r="C585" t="str">
            <v>CLDEV_GYESIM0065</v>
          </cell>
          <cell r="D585">
            <v>44915.397152777776</v>
          </cell>
          <cell r="E585" t="str">
            <v>CONECEL_DOCUMENTOS</v>
          </cell>
          <cell r="F585" t="str">
            <v>DESPACHO</v>
          </cell>
          <cell r="G585" t="str">
            <v>NORMAL</v>
          </cell>
          <cell r="H585" t="str">
            <v>ANA AGUIRRE / MARIA SUNTAXI - PATRICIA</v>
          </cell>
          <cell r="J585" t="str">
            <v>CIUDADELA SANTA LEONOR MZ 6 SOLAR 17</v>
          </cell>
          <cell r="M585" t="str">
            <v>GUAYAQUIL</v>
          </cell>
        </row>
        <row r="586">
          <cell r="A586" t="str">
            <v>TRANS_EQUIPOS_004</v>
          </cell>
          <cell r="B586">
            <v>482594</v>
          </cell>
          <cell r="C586" t="str">
            <v>TRANS_EQUIPOS_004</v>
          </cell>
          <cell r="D586">
            <v>44914.767847222225</v>
          </cell>
          <cell r="E586" t="str">
            <v>CONECEL_DOCUMENTOS</v>
          </cell>
          <cell r="F586" t="str">
            <v>DESPACHO</v>
          </cell>
          <cell r="G586" t="str">
            <v>NORMAL</v>
          </cell>
          <cell r="H586" t="str">
            <v>FLEXNET QUITO</v>
          </cell>
          <cell r="J586" t="str">
            <v>COMPLEJO SAN JORGE ENTRADA LLANO GRANDE</v>
          </cell>
          <cell r="M586" t="str">
            <v>QUITO</v>
          </cell>
        </row>
        <row r="587">
          <cell r="A587" t="str">
            <v>20003026634170</v>
          </cell>
          <cell r="B587">
            <v>482532</v>
          </cell>
          <cell r="C587" t="str">
            <v>20003026634170</v>
          </cell>
          <cell r="D587">
            <v>44914.715081018519</v>
          </cell>
          <cell r="E587" t="str">
            <v>CONECEL</v>
          </cell>
          <cell r="F587" t="str">
            <v>DESPACHO</v>
          </cell>
          <cell r="G587" t="str">
            <v>NORMAL</v>
          </cell>
          <cell r="H587" t="str">
            <v xml:space="preserve">ANGEL IGNACIO BEDOYA CHERREZ / </v>
          </cell>
          <cell r="I587" t="str">
            <v>1801357474</v>
          </cell>
          <cell r="J587" t="str">
            <v>AVENIDA PEDRO VASCONEZ &amp; SAN PEDRO DE MACORIS CASA 1P BLANCO PORTON NEGRO A 1 CUADRA DEL TUNEL A LA ESQUINA LA CAPILLA DE LA VIRGEN DE GUDALUPE, AMBATO</v>
          </cell>
          <cell r="K587" t="str">
            <v>961323642 /  939710128</v>
          </cell>
          <cell r="M587" t="str">
            <v>AMBATO</v>
          </cell>
          <cell r="N587" t="str">
            <v>TUNGURAHUA</v>
          </cell>
          <cell r="O587" t="str">
            <v>AMBATO</v>
          </cell>
        </row>
        <row r="588">
          <cell r="A588" t="str">
            <v>20003026562407</v>
          </cell>
          <cell r="B588">
            <v>482533</v>
          </cell>
          <cell r="C588" t="str">
            <v>20003026562407</v>
          </cell>
          <cell r="D588">
            <v>44914.715081018519</v>
          </cell>
          <cell r="E588" t="str">
            <v>CONECEL</v>
          </cell>
          <cell r="F588" t="str">
            <v>DESPACHO</v>
          </cell>
          <cell r="G588" t="str">
            <v>NORMAL</v>
          </cell>
          <cell r="H588" t="str">
            <v xml:space="preserve">NELSON LUIS MECIAS HERRERA / </v>
          </cell>
          <cell r="I588" t="str">
            <v>1726127150</v>
          </cell>
          <cell r="J588" t="str">
            <v>URB HERMANO GUERRERO/RIO BABA Y RIO SALOYA/CASA BLANCA DE 2 PISOS FTE FISCALIA Y AGRO CALIDAD, SANTO DOMINGO</v>
          </cell>
          <cell r="K588" t="str">
            <v>983738492 /  969989229</v>
          </cell>
          <cell r="L588" t="str">
            <v/>
          </cell>
          <cell r="M588" t="str">
            <v>SANTO DOMINGO</v>
          </cell>
          <cell r="N588" t="str">
            <v>SANTO DOMINGO DE LOS TSACHILAS</v>
          </cell>
          <cell r="O588" t="str">
            <v>SANTO DOMINGO</v>
          </cell>
        </row>
        <row r="589">
          <cell r="A589" t="str">
            <v>20003026562391</v>
          </cell>
          <cell r="B589">
            <v>482534</v>
          </cell>
          <cell r="C589" t="str">
            <v>20003026562391</v>
          </cell>
          <cell r="D589">
            <v>44914.715081018519</v>
          </cell>
          <cell r="E589" t="str">
            <v>CONECEL</v>
          </cell>
          <cell r="F589" t="str">
            <v>DESPACHO</v>
          </cell>
          <cell r="G589" t="str">
            <v>NORMAL</v>
          </cell>
          <cell r="H589" t="str">
            <v xml:space="preserve">ANTONELLA NICOLE CABRERA HERRERA / </v>
          </cell>
          <cell r="I589" t="str">
            <v>1725451874</v>
          </cell>
          <cell r="J589" t="str">
            <v>AV MARIA ANGELICA HIDROVO ENTRE MANABI Y SALINAS CASA N° E2-55/PORTON DE REJAS Y PASIILLO CON DOMO LOCAL DE MIELA FRENTE A LAVADORA CUMBAYA, QUITO</v>
          </cell>
          <cell r="K589" t="str">
            <v>983051128 /  969044665</v>
          </cell>
          <cell r="M589" t="str">
            <v>QUITO</v>
          </cell>
          <cell r="N589" t="str">
            <v>PICHINCHA</v>
          </cell>
          <cell r="O589" t="str">
            <v>QUITO</v>
          </cell>
        </row>
        <row r="590">
          <cell r="A590" t="str">
            <v>20003026650299</v>
          </cell>
          <cell r="B590">
            <v>482535</v>
          </cell>
          <cell r="C590" t="str">
            <v>20003026650299</v>
          </cell>
          <cell r="D590">
            <v>44914.715081018519</v>
          </cell>
          <cell r="E590" t="str">
            <v>CONECEL</v>
          </cell>
          <cell r="F590" t="str">
            <v>DESPACHO</v>
          </cell>
          <cell r="G590" t="str">
            <v>NORMAL</v>
          </cell>
          <cell r="H590" t="str">
            <v xml:space="preserve">ALEXANDER MANUEL DONADO VALDERRAMA / </v>
          </cell>
          <cell r="I590" t="str">
            <v>1760145134</v>
          </cell>
          <cell r="J590" t="str">
            <v>GASPAR DE CARVAJAL E INES JIMENEZ OE1-69 PORTON CAFE DE 2 PISOS A DOS CASA DE LA ANTENA DE CLARO A UNA CUADRA DE BUENOS AMIGOS TUMABCO, QUITO</v>
          </cell>
          <cell r="K590" t="str">
            <v xml:space="preserve">983061630 /  </v>
          </cell>
          <cell r="L590" t="str">
            <v/>
          </cell>
          <cell r="M590" t="str">
            <v>QUITO</v>
          </cell>
          <cell r="N590" t="str">
            <v>PICHINCHA</v>
          </cell>
          <cell r="O590" t="str">
            <v>QUITO</v>
          </cell>
        </row>
        <row r="591">
          <cell r="A591" t="str">
            <v>20003025838997</v>
          </cell>
          <cell r="B591">
            <v>482536</v>
          </cell>
          <cell r="C591" t="str">
            <v>20003025838997</v>
          </cell>
          <cell r="D591">
            <v>44914.715081018519</v>
          </cell>
          <cell r="E591" t="str">
            <v>CONECEL</v>
          </cell>
          <cell r="F591" t="str">
            <v>DESPACHO</v>
          </cell>
          <cell r="G591" t="str">
            <v>NORMAL</v>
          </cell>
          <cell r="H591" t="str">
            <v xml:space="preserve">MARLON FRANCISCO PINARGOTE CASTRO / </v>
          </cell>
          <cell r="I591" t="str">
            <v>951320795</v>
          </cell>
          <cell r="J591" t="str">
            <v>AV PORTETE Y CALLE 17 AVA/ENTREGA EN LOCAL DE LA ARTEFACTA CARGO VENDEDOR AL FRENTE DE KFC, GUAYAQUIL</v>
          </cell>
          <cell r="K591" t="str">
            <v xml:space="preserve">969770060 /  </v>
          </cell>
          <cell r="M591" t="str">
            <v>GUAYAQUIL</v>
          </cell>
          <cell r="N591" t="str">
            <v>GUAYAS</v>
          </cell>
          <cell r="O591" t="str">
            <v>GUAYAQUIL</v>
          </cell>
        </row>
        <row r="592">
          <cell r="A592" t="str">
            <v>20003023004352</v>
          </cell>
          <cell r="B592">
            <v>482537</v>
          </cell>
          <cell r="C592" t="str">
            <v>20003023004352</v>
          </cell>
          <cell r="D592">
            <v>44914.715081018519</v>
          </cell>
          <cell r="E592" t="str">
            <v>CONECEL</v>
          </cell>
          <cell r="F592" t="str">
            <v>DESPACHO</v>
          </cell>
          <cell r="G592" t="str">
            <v>NORMAL</v>
          </cell>
          <cell r="H592" t="str">
            <v>ROBERTO VITERVO SANTAMARIA GRANIZO / SANTAMARIA TAMAYO SHEYLA XIOMARA</v>
          </cell>
          <cell r="I592" t="str">
            <v>1709300147</v>
          </cell>
          <cell r="J592" t="str">
            <v>CALLE OE2K Y CUSUBAMBA CASA OE2-235 CASA DE DOS PISOS COLOR VERDE FRENTE A LA LIGA BARRIAL TURUBAMBA A UNA CUADRA DE LA ESCUELA PROYECTO, QUITO</v>
          </cell>
          <cell r="K592" t="str">
            <v>987853740 /  298785374</v>
          </cell>
          <cell r="M592" t="str">
            <v>QUITO</v>
          </cell>
          <cell r="N592" t="str">
            <v>PICHINCHA</v>
          </cell>
          <cell r="O592" t="str">
            <v>QUITO</v>
          </cell>
        </row>
        <row r="593">
          <cell r="A593" t="str">
            <v>20003028377528</v>
          </cell>
          <cell r="B593">
            <v>482538</v>
          </cell>
          <cell r="C593" t="str">
            <v>20003028377528</v>
          </cell>
          <cell r="D593">
            <v>44914.715081018519</v>
          </cell>
          <cell r="E593" t="str">
            <v>CONECEL</v>
          </cell>
          <cell r="F593" t="str">
            <v>DESPACHO</v>
          </cell>
          <cell r="G593" t="str">
            <v>NORMAL</v>
          </cell>
          <cell r="H593" t="str">
            <v xml:space="preserve">GIULLIANA ISABEL PONCE ARELLANO / </v>
          </cell>
          <cell r="I593" t="str">
            <v>1725959264</v>
          </cell>
          <cell r="J593" t="str">
            <v>CALLE BRAMANTE E7-31 Y FLORENCIA EN CASA 2 PISO ESQUINERA TECHO VERDE FRENTE A SUPERMERCADO PARAISO DE EVA, QUITO</v>
          </cell>
          <cell r="K593" t="str">
            <v xml:space="preserve">984843022 /  </v>
          </cell>
          <cell r="M593" t="str">
            <v>QUITO</v>
          </cell>
          <cell r="N593" t="str">
            <v>PICHINCHA</v>
          </cell>
          <cell r="O593" t="str">
            <v>QUITO</v>
          </cell>
        </row>
        <row r="594">
          <cell r="A594" t="str">
            <v>20003028391332</v>
          </cell>
          <cell r="B594">
            <v>482539</v>
          </cell>
          <cell r="C594" t="str">
            <v>20003028391332</v>
          </cell>
          <cell r="D594">
            <v>44914.715081018519</v>
          </cell>
          <cell r="E594" t="str">
            <v>CONECEL</v>
          </cell>
          <cell r="F594" t="str">
            <v>DESPACHO</v>
          </cell>
          <cell r="G594" t="str">
            <v>NORMAL</v>
          </cell>
          <cell r="H594" t="str">
            <v xml:space="preserve">ALEXANDRA NATALIA TENGANAN ESCOBAR / </v>
          </cell>
          <cell r="I594" t="str">
            <v>1722220207</v>
          </cell>
          <cell r="J594" t="str">
            <v>CALLES FRANCISCO DE ORELLANA N2- 334 Y SANTA INES/URBANIZACION SANTA INES ANUNCIARSE EN GARITA A TRAS DE IGLESIA DE STA INES, QUITO</v>
          </cell>
          <cell r="K594" t="str">
            <v>984739045 /  962679480</v>
          </cell>
          <cell r="L594" t="str">
            <v/>
          </cell>
          <cell r="M594" t="str">
            <v>QUITO</v>
          </cell>
          <cell r="N594" t="str">
            <v>PICHINCHA</v>
          </cell>
          <cell r="O594" t="str">
            <v>QUITO</v>
          </cell>
        </row>
        <row r="595">
          <cell r="A595" t="str">
            <v>20003026542378</v>
          </cell>
          <cell r="B595">
            <v>482540</v>
          </cell>
          <cell r="C595" t="str">
            <v>20003026542378</v>
          </cell>
          <cell r="D595">
            <v>44914.715081018519</v>
          </cell>
          <cell r="E595" t="str">
            <v>CONECEL</v>
          </cell>
          <cell r="F595" t="str">
            <v>DESPACHO</v>
          </cell>
          <cell r="G595" t="str">
            <v>NORMAL</v>
          </cell>
          <cell r="H595" t="str">
            <v>MARIA FERNANDA TUMBACO AGUILERA / MERO ALVARADO DANY JOSUE</v>
          </cell>
          <cell r="I595" t="str">
            <v>958141988</v>
          </cell>
          <cell r="J595" t="str">
            <v>AV10 DE AGOSTO ENTRE 6 DE MARZO Y PIO MONTUFAR A UNA CUADRA DEL MERCADO CENTRAL, GUAYAQUIL</v>
          </cell>
          <cell r="K595" t="str">
            <v xml:space="preserve">992610027 /  </v>
          </cell>
          <cell r="M595" t="str">
            <v>GUAYAQUIL</v>
          </cell>
          <cell r="N595" t="str">
            <v>GUAYAS</v>
          </cell>
          <cell r="O595" t="str">
            <v>GUAYAQUIL</v>
          </cell>
        </row>
        <row r="596">
          <cell r="A596" t="str">
            <v>20003025813672</v>
          </cell>
          <cell r="B596">
            <v>482541</v>
          </cell>
          <cell r="C596" t="str">
            <v>20003025813672</v>
          </cell>
          <cell r="D596">
            <v>44914.715081018519</v>
          </cell>
          <cell r="E596" t="str">
            <v>CONECEL</v>
          </cell>
          <cell r="F596" t="str">
            <v>DESPACHO</v>
          </cell>
          <cell r="G596" t="str">
            <v>NORMAL</v>
          </cell>
          <cell r="H596" t="str">
            <v>ALFREDO ALEJANDRO MORENO MORA / VALERO PATINO ELENA TEODORA</v>
          </cell>
          <cell r="I596" t="str">
            <v>914439526</v>
          </cell>
          <cell r="J596" t="str">
            <v>PUNTO DE ENCUENTRO/PASEO SHOPPING DURAN, DURAN</v>
          </cell>
          <cell r="K596" t="str">
            <v>961826891 /  990109454</v>
          </cell>
          <cell r="M596" t="str">
            <v>DURAN</v>
          </cell>
          <cell r="N596" t="str">
            <v>GUAYAS</v>
          </cell>
          <cell r="O596" t="str">
            <v>DURAN</v>
          </cell>
        </row>
        <row r="597">
          <cell r="A597" t="str">
            <v>20003026629322</v>
          </cell>
          <cell r="B597">
            <v>482542</v>
          </cell>
          <cell r="C597" t="str">
            <v>20003026629322</v>
          </cell>
          <cell r="D597">
            <v>44914.715081018519</v>
          </cell>
          <cell r="E597" t="str">
            <v>CONECEL</v>
          </cell>
          <cell r="F597" t="str">
            <v>DESPACHO</v>
          </cell>
          <cell r="G597" t="str">
            <v>NORMAL</v>
          </cell>
          <cell r="H597" t="str">
            <v xml:space="preserve">GUIDO JAVIER MAZON FIERRO / </v>
          </cell>
          <cell r="I597" t="str">
            <v>602928095</v>
          </cell>
          <cell r="J597" t="str">
            <v>CDL. GALAPAGOS PASAJE TRES Y VICENTE RAMON ROCA MZ-G CASA 9N E3 PISOS COLOR BLANCO CON PLOMO A 2 CUADRAS DE LA PISTA DE PATINAJE, RIOBAMBA</v>
          </cell>
          <cell r="K597" t="str">
            <v>984499257 /  984421073</v>
          </cell>
          <cell r="M597" t="str">
            <v>RIOBAMBA</v>
          </cell>
          <cell r="N597" t="str">
            <v>CHIMBORAZO</v>
          </cell>
          <cell r="O597" t="str">
            <v>RIOBAMBA</v>
          </cell>
        </row>
        <row r="598">
          <cell r="A598" t="str">
            <v>20003026629454</v>
          </cell>
          <cell r="B598">
            <v>482543</v>
          </cell>
          <cell r="C598" t="str">
            <v>20003026629454</v>
          </cell>
          <cell r="D598">
            <v>44914.715081018519</v>
          </cell>
          <cell r="E598" t="str">
            <v>CONECEL</v>
          </cell>
          <cell r="F598" t="str">
            <v>DESPACHO</v>
          </cell>
          <cell r="G598" t="str">
            <v>NORMAL</v>
          </cell>
          <cell r="H598" t="str">
            <v xml:space="preserve">CARMEN PATRICIA SAMANIEGO CHAMBA / </v>
          </cell>
          <cell r="I598" t="str">
            <v>1715636831</v>
          </cell>
          <cell r="J598" t="str">
            <v>CENTRO DE RIOBAMBA/MILTON REYES Y LA PRENSA/CASA 1P BLANCA/ALADO COOP TRANS VENCEDORES, RIOBAMBA</v>
          </cell>
          <cell r="K598" t="str">
            <v xml:space="preserve">979876159 /  </v>
          </cell>
          <cell r="M598" t="str">
            <v>RIOBAMBA</v>
          </cell>
          <cell r="N598" t="str">
            <v>CHIMBORAZO</v>
          </cell>
          <cell r="O598" t="str">
            <v>RIOBAMBA</v>
          </cell>
        </row>
        <row r="599">
          <cell r="A599" t="str">
            <v>20003026637948</v>
          </cell>
          <cell r="B599">
            <v>482544</v>
          </cell>
          <cell r="C599" t="str">
            <v>20003026637948</v>
          </cell>
          <cell r="D599">
            <v>44914.715081018519</v>
          </cell>
          <cell r="E599" t="str">
            <v>CONECEL</v>
          </cell>
          <cell r="F599" t="str">
            <v>DESPACHO</v>
          </cell>
          <cell r="G599" t="str">
            <v>NORMAL</v>
          </cell>
          <cell r="H599" t="str">
            <v>MONICA CRISTINA RIVERA RAMOS / CAROLINA RIVERA ARMAS</v>
          </cell>
          <cell r="I599" t="str">
            <v>1003095641</v>
          </cell>
          <cell r="J599" t="str">
            <v>AV ATAHUALPA Y NAZACOTA PUENTO/CS CN PORTON CAFE JUNTO A UNA PELUQUERIA/A 3 CUADRAS DE LA ESCUELA MEDARDO PROANO ANDRADE, IBARRA</v>
          </cell>
          <cell r="K599" t="str">
            <v>982635768 /  992564905</v>
          </cell>
          <cell r="M599" t="str">
            <v>IBARRA</v>
          </cell>
          <cell r="N599" t="str">
            <v>IMBABURA</v>
          </cell>
          <cell r="O599" t="str">
            <v>IBARRA</v>
          </cell>
        </row>
        <row r="600">
          <cell r="A600" t="str">
            <v>20003028377713</v>
          </cell>
          <cell r="B600">
            <v>482545</v>
          </cell>
          <cell r="C600" t="str">
            <v>20003028377713</v>
          </cell>
          <cell r="D600">
            <v>44914.715081018519</v>
          </cell>
          <cell r="E600" t="str">
            <v>CONECEL</v>
          </cell>
          <cell r="F600" t="str">
            <v>DESPACHO</v>
          </cell>
          <cell r="G600" t="str">
            <v>NORMAL</v>
          </cell>
          <cell r="H600" t="str">
            <v xml:space="preserve">JESSICA ALEXANDRA ESPINOZA ESPINOZA / </v>
          </cell>
          <cell r="I600" t="str">
            <v>1727397695</v>
          </cell>
          <cell r="J600" t="str">
            <v>CALLE JUAN GARCIA LEMOS 5854 Y FRANCISCO GARCIA ENTREGA EN CENTRAL DE TAXIS PARQUEADERO DE COLEGIO REPUBLICA DE RUMANIA, QUITO</v>
          </cell>
          <cell r="K600" t="str">
            <v xml:space="preserve">969041008 /  0983810580 </v>
          </cell>
          <cell r="M600" t="str">
            <v>QUITO</v>
          </cell>
          <cell r="N600" t="str">
            <v>PICHINCHA</v>
          </cell>
          <cell r="O600" t="str">
            <v>QUITO</v>
          </cell>
        </row>
        <row r="601">
          <cell r="A601" t="str">
            <v>20003028391958</v>
          </cell>
          <cell r="B601">
            <v>482546</v>
          </cell>
          <cell r="C601" t="str">
            <v>20003028391958</v>
          </cell>
          <cell r="D601">
            <v>44914.715081018519</v>
          </cell>
          <cell r="E601" t="str">
            <v>CONECEL</v>
          </cell>
          <cell r="F601" t="str">
            <v>DESPACHO</v>
          </cell>
          <cell r="G601" t="str">
            <v>NORMAL</v>
          </cell>
          <cell r="H601" t="str">
            <v xml:space="preserve">DANIELA CRISTINA SALAZAR PANTOJA / </v>
          </cell>
          <cell r="I601" t="str">
            <v>1722160726</v>
          </cell>
          <cell r="J601" t="str">
            <v>AV 6 DE DICIEMBRE N3966 Y HUGO MONCAYO EN EDIFICIO UNICORNIO IMVEC-ASISTENTE CONTABLE/FRENTE AL PARQUE EL HERALDO, QUITO</v>
          </cell>
          <cell r="K601" t="str">
            <v>958722237 /  22436333</v>
          </cell>
          <cell r="L601" t="str">
            <v/>
          </cell>
          <cell r="M601" t="str">
            <v>QUITO</v>
          </cell>
          <cell r="N601" t="str">
            <v>PICHINCHA</v>
          </cell>
          <cell r="O601" t="str">
            <v>QUITO</v>
          </cell>
        </row>
        <row r="602">
          <cell r="A602" t="str">
            <v>20003028739586</v>
          </cell>
          <cell r="B602">
            <v>482547</v>
          </cell>
          <cell r="C602" t="str">
            <v>20003028739586</v>
          </cell>
          <cell r="D602">
            <v>44914.715081018519</v>
          </cell>
          <cell r="E602" t="str">
            <v>CONECEL</v>
          </cell>
          <cell r="F602" t="str">
            <v>DESPACHO</v>
          </cell>
          <cell r="G602" t="str">
            <v>NORMAL</v>
          </cell>
          <cell r="H602" t="str">
            <v xml:space="preserve">ROSITA GUILLERMINA MOCHA ELIZALDE / </v>
          </cell>
          <cell r="I602" t="str">
            <v>915344154</v>
          </cell>
          <cell r="J602" t="str">
            <v>CDLA SAUCES 6 MZ 259 VLL F35 CASA DE UN PISO COLOR CAOBA ENTRANDO POR LA FARMACIA SANTA MARTHA EN EL PARQUEADERO MUNICIPAL, GUAYAQUIL</v>
          </cell>
          <cell r="K602" t="str">
            <v xml:space="preserve">983260264 /  </v>
          </cell>
          <cell r="M602" t="str">
            <v>GUAYAQUIL</v>
          </cell>
          <cell r="N602" t="str">
            <v>GUAYAS</v>
          </cell>
          <cell r="O602" t="str">
            <v>GUAYAQUIL</v>
          </cell>
        </row>
        <row r="603">
          <cell r="A603" t="str">
            <v>20003028391907</v>
          </cell>
          <cell r="B603">
            <v>482548</v>
          </cell>
          <cell r="C603" t="str">
            <v>20003028391907</v>
          </cell>
          <cell r="D603">
            <v>44914.715081018519</v>
          </cell>
          <cell r="E603" t="str">
            <v>CONECEL</v>
          </cell>
          <cell r="F603" t="str">
            <v>DESPACHO</v>
          </cell>
          <cell r="G603" t="str">
            <v>NORMAL</v>
          </cell>
          <cell r="H603" t="str">
            <v xml:space="preserve">ROSENDO RAMIRO ZAMBRANO ZAMBRANO / </v>
          </cell>
          <cell r="I603" t="str">
            <v>1205890260</v>
          </cell>
          <cell r="J603" t="str">
            <v>CDLA IBARRA CALLE ANDRES PEREZ Y CALLE EMILIO UZCATEGUI CASA DE UN PISO COLOR PLOMO FRENTE A LA LIGA BARRIAL ESPEJO A 300M DE LA GRANJA EDUCATIVA PAPA LUCHO, QUITO</v>
          </cell>
          <cell r="K603" t="str">
            <v>994641880 /  985487255</v>
          </cell>
          <cell r="L603" t="str">
            <v/>
          </cell>
          <cell r="M603" t="str">
            <v>QUITO</v>
          </cell>
          <cell r="N603" t="str">
            <v>PICHINCHA</v>
          </cell>
          <cell r="O603" t="str">
            <v>QUITO</v>
          </cell>
        </row>
        <row r="604">
          <cell r="A604" t="str">
            <v>20003028459856</v>
          </cell>
          <cell r="B604">
            <v>482549</v>
          </cell>
          <cell r="C604" t="str">
            <v>20003028459856</v>
          </cell>
          <cell r="D604">
            <v>44914.715081018519</v>
          </cell>
          <cell r="E604" t="str">
            <v>CONECEL</v>
          </cell>
          <cell r="F604" t="str">
            <v>DESPACHO</v>
          </cell>
          <cell r="G604" t="str">
            <v>NORMAL</v>
          </cell>
          <cell r="H604" t="str">
            <v xml:space="preserve">NIXON ALEXANDER VALENCIA AVILA / </v>
          </cell>
          <cell r="I604" t="str">
            <v>1315982775</v>
          </cell>
          <cell r="J604" t="str">
            <v>ELOY ALFARO Y LEOPOLDO SEA EN LA URBANIZACION KENTIA, QUITO</v>
          </cell>
          <cell r="K604" t="str">
            <v>968828215 /  969116867</v>
          </cell>
          <cell r="L604" t="str">
            <v/>
          </cell>
          <cell r="M604" t="str">
            <v>QUITO</v>
          </cell>
          <cell r="N604" t="str">
            <v>PICHINCHA</v>
          </cell>
          <cell r="O604" t="str">
            <v>QUITO</v>
          </cell>
        </row>
        <row r="605">
          <cell r="A605" t="str">
            <v>20003026534758</v>
          </cell>
          <cell r="B605">
            <v>482550</v>
          </cell>
          <cell r="C605" t="str">
            <v>20003026534758</v>
          </cell>
          <cell r="D605">
            <v>44914.715081018519</v>
          </cell>
          <cell r="E605" t="str">
            <v>CONECEL</v>
          </cell>
          <cell r="F605" t="str">
            <v>DESPACHO</v>
          </cell>
          <cell r="G605" t="str">
            <v>NORMAL</v>
          </cell>
          <cell r="H605" t="str">
            <v xml:space="preserve">CARMEN LUZ GAMEZ LARA / </v>
          </cell>
          <cell r="I605" t="str">
            <v>850964479</v>
          </cell>
          <cell r="J605" t="str">
            <v>SECTOR AGUARICO ESTRELLA 1 CALLE LORETO Y CONACO DETRAS DE LA COCA COLA CASA DE UN PISO CON REJAMIENTO VERDE, LAGO AGRIO</v>
          </cell>
          <cell r="K605" t="str">
            <v>991418921 /  985169252</v>
          </cell>
          <cell r="L605" t="str">
            <v/>
          </cell>
          <cell r="M605" t="str">
            <v>LAGO AGRIO</v>
          </cell>
          <cell r="N605" t="str">
            <v>SUCUMBIOS</v>
          </cell>
          <cell r="O605" t="str">
            <v>LAGO AGRIO</v>
          </cell>
        </row>
        <row r="606">
          <cell r="A606" t="str">
            <v>20003028378136</v>
          </cell>
          <cell r="B606">
            <v>482551</v>
          </cell>
          <cell r="C606" t="str">
            <v>20003028378136</v>
          </cell>
          <cell r="D606">
            <v>44914.715081018519</v>
          </cell>
          <cell r="E606" t="str">
            <v>CONECEL</v>
          </cell>
          <cell r="F606" t="str">
            <v>DESPACHO</v>
          </cell>
          <cell r="G606" t="str">
            <v>NORMAL</v>
          </cell>
          <cell r="H606" t="str">
            <v xml:space="preserve">MARIA LUISA CRUZATTY SANCAN / </v>
          </cell>
          <cell r="I606" t="str">
            <v>1313444927</v>
          </cell>
          <cell r="J606" t="str">
            <v>AV MALECON Y CALLE 9/ENTREGA EN CONSTRUCCION DEL PARQUE LA POSA ATRAS DE GASOLINERA SHELL ONE RUM O MOBIL, MANTA</v>
          </cell>
          <cell r="K606" t="str">
            <v xml:space="preserve">987488357 /  </v>
          </cell>
          <cell r="M606" t="str">
            <v>MANTA</v>
          </cell>
          <cell r="N606" t="str">
            <v>MANABI</v>
          </cell>
          <cell r="O606" t="str">
            <v>MANTA</v>
          </cell>
        </row>
        <row r="607">
          <cell r="A607" t="str">
            <v>20003028494635</v>
          </cell>
          <cell r="B607">
            <v>482552</v>
          </cell>
          <cell r="C607" t="str">
            <v>20003028494635</v>
          </cell>
          <cell r="D607">
            <v>44914.715081018519</v>
          </cell>
          <cell r="E607" t="str">
            <v>CONECEL</v>
          </cell>
          <cell r="F607" t="str">
            <v>DESPACHO</v>
          </cell>
          <cell r="G607" t="str">
            <v>NORMAL</v>
          </cell>
          <cell r="H607" t="str">
            <v xml:space="preserve">EDER JAIDEN PRADO REQUENE / </v>
          </cell>
          <cell r="I607" t="str">
            <v>802337394</v>
          </cell>
          <cell r="J607" t="str">
            <v>CALLE GUAYAQUIL Y COFANES/ENTREGA ENCOLEGIO MILITAR MARISCAL SUCRE A 50 METROS DEL MUNICIPIO DEL CANTON, LAGO AGRIO</v>
          </cell>
          <cell r="K607" t="str">
            <v xml:space="preserve">960642491 /  </v>
          </cell>
          <cell r="L607" t="str">
            <v/>
          </cell>
          <cell r="M607" t="str">
            <v>LAGO AGRIO</v>
          </cell>
          <cell r="N607" t="str">
            <v>SUCUMBIOS</v>
          </cell>
          <cell r="O607" t="str">
            <v>LAGO AGRIO</v>
          </cell>
        </row>
        <row r="608">
          <cell r="A608" t="str">
            <v>20003028415748</v>
          </cell>
          <cell r="B608">
            <v>482553</v>
          </cell>
          <cell r="C608" t="str">
            <v>20003028415748</v>
          </cell>
          <cell r="D608">
            <v>44914.715081018519</v>
          </cell>
          <cell r="E608" t="str">
            <v>CONECEL</v>
          </cell>
          <cell r="F608" t="str">
            <v>DESPACHO</v>
          </cell>
          <cell r="G608" t="str">
            <v>NORMAL</v>
          </cell>
          <cell r="H608" t="str">
            <v xml:space="preserve">JUAN JOSE QUISHPE VASQUEZ / </v>
          </cell>
          <cell r="I608" t="str">
            <v>502824204</v>
          </cell>
          <cell r="J608" t="str">
            <v>CALLE ANTONIO VELA Y PASZTAZA EN COOPERATIVA SIERRA CENTRO EDIFICIO 3 PISO COLOR AZUAL Y TOMATEA 8 METROS DEL MINISTRIA DE EDUCACION, LA LATACUNGA</v>
          </cell>
          <cell r="K608" t="str">
            <v xml:space="preserve">983019959 /  </v>
          </cell>
          <cell r="M608" t="str">
            <v>LATACUNGA</v>
          </cell>
          <cell r="N608" t="str">
            <v>COTOPAXI</v>
          </cell>
          <cell r="O608" t="str">
            <v>LA LATACUNGA</v>
          </cell>
        </row>
        <row r="609">
          <cell r="A609" t="str">
            <v>20003021076106</v>
          </cell>
          <cell r="B609">
            <v>482554</v>
          </cell>
          <cell r="C609" t="str">
            <v>20003021076106</v>
          </cell>
          <cell r="D609">
            <v>44914.715081018519</v>
          </cell>
          <cell r="E609" t="str">
            <v>CONECEL</v>
          </cell>
          <cell r="F609" t="str">
            <v>DESPACHO</v>
          </cell>
          <cell r="G609" t="str">
            <v>NORMAL</v>
          </cell>
          <cell r="H609" t="str">
            <v xml:space="preserve">JOHNNY LUIS TERAN CASTRO / </v>
          </cell>
          <cell r="I609" t="str">
            <v>1004368427</v>
          </cell>
          <cell r="J609" t="str">
            <v>CARANQUI/LOS PIJOS Y LOS QUITUS ENCONJUNTO PRADERAS DE CARANQUI CASA 4 A MEDIA CUADRA DE CBC TESALIA IBARRA NUEVO, IBARRA</v>
          </cell>
          <cell r="K609" t="str">
            <v xml:space="preserve">983485011 /  </v>
          </cell>
          <cell r="L609" t="str">
            <v/>
          </cell>
          <cell r="M609" t="str">
            <v>IBARRA</v>
          </cell>
          <cell r="N609" t="str">
            <v>IMBABURA</v>
          </cell>
          <cell r="O609" t="str">
            <v>IBARRA</v>
          </cell>
        </row>
        <row r="610">
          <cell r="A610" t="str">
            <v>20003021062852</v>
          </cell>
          <cell r="B610">
            <v>482555</v>
          </cell>
          <cell r="C610" t="str">
            <v>20003021062852</v>
          </cell>
          <cell r="D610">
            <v>44914.715081018519</v>
          </cell>
          <cell r="E610" t="str">
            <v>CONECEL</v>
          </cell>
          <cell r="F610" t="str">
            <v>DESPACHO</v>
          </cell>
          <cell r="G610" t="str">
            <v>NORMAL</v>
          </cell>
          <cell r="H610" t="str">
            <v xml:space="preserve">XAVIER EDUADOR JARA GUNCAY / </v>
          </cell>
          <cell r="I610" t="str">
            <v>107474868</v>
          </cell>
          <cell r="J610" t="str">
            <v>CUENCA/YANUNCAY/AV DON BOSCO Y LA NINA EN LA EMPRESA DE LA COOP CB EDIFICIO GRIS DE UN PISO FRENTE AL SUPERMAXI, CUENCA</v>
          </cell>
          <cell r="K610" t="str">
            <v xml:space="preserve">980760602 /  </v>
          </cell>
          <cell r="M610" t="str">
            <v>CUENCA</v>
          </cell>
          <cell r="N610" t="str">
            <v>AZUAY</v>
          </cell>
          <cell r="O610" t="str">
            <v>CUENCA</v>
          </cell>
        </row>
        <row r="611">
          <cell r="A611" t="str">
            <v>20003024468607</v>
          </cell>
          <cell r="B611">
            <v>482556</v>
          </cell>
          <cell r="C611" t="str">
            <v>20003024468607</v>
          </cell>
          <cell r="D611">
            <v>44914.715081018519</v>
          </cell>
          <cell r="E611" t="str">
            <v>CONECEL</v>
          </cell>
          <cell r="F611" t="str">
            <v>DESPACHO</v>
          </cell>
          <cell r="G611" t="str">
            <v>NORMAL</v>
          </cell>
          <cell r="H611" t="str">
            <v xml:space="preserve">MACAY MARQUINEZ DAIANA ABIGAIL / </v>
          </cell>
          <cell r="I611" t="str">
            <v>1315632883</v>
          </cell>
          <cell r="J611" t="str">
            <v>CONJUNTO HABITACIONAL VILLA STELA AV, REALES TAMARINDOS Y EDUARDO LOOR CASA VILLA 27 COLOR CASA DE 2 PISOS, PORTOVIEJO</v>
          </cell>
          <cell r="K611" t="str">
            <v xml:space="preserve">995058865 /  </v>
          </cell>
          <cell r="M611" t="str">
            <v>PORTOVIEJO</v>
          </cell>
          <cell r="N611" t="str">
            <v>MANABI</v>
          </cell>
          <cell r="O611" t="str">
            <v>PORTOVIEJO</v>
          </cell>
        </row>
        <row r="612">
          <cell r="A612" t="str">
            <v>20003026629180</v>
          </cell>
          <cell r="B612">
            <v>482557</v>
          </cell>
          <cell r="C612" t="str">
            <v>20003026629180</v>
          </cell>
          <cell r="D612">
            <v>44914.715081018519</v>
          </cell>
          <cell r="E612" t="str">
            <v>CONECEL</v>
          </cell>
          <cell r="F612" t="str">
            <v>DESPACHO</v>
          </cell>
          <cell r="G612" t="str">
            <v>NORMAL</v>
          </cell>
          <cell r="H612" t="str">
            <v xml:space="preserve">BEATRIZ MONSERRATE ANCHUNDIA PESANTES / </v>
          </cell>
          <cell r="I612" t="str">
            <v>1313819227</v>
          </cell>
          <cell r="J612" t="str">
            <v>CALLE 311 Y AV 220 CASA COLOR BEIGE DE UN PISO FRENTE DE OLD FISH MANTA, MANTA</v>
          </cell>
          <cell r="K612" t="str">
            <v xml:space="preserve">962576223 /  </v>
          </cell>
          <cell r="L612" t="str">
            <v/>
          </cell>
          <cell r="M612" t="str">
            <v>MANTA</v>
          </cell>
          <cell r="N612" t="str">
            <v>MANABI</v>
          </cell>
          <cell r="O612" t="str">
            <v>MANTA</v>
          </cell>
        </row>
        <row r="613">
          <cell r="A613" t="str">
            <v>20003028400120</v>
          </cell>
          <cell r="B613">
            <v>482558</v>
          </cell>
          <cell r="C613" t="str">
            <v>20003028400120</v>
          </cell>
          <cell r="D613">
            <v>44914.715081018519</v>
          </cell>
          <cell r="E613" t="str">
            <v>CONECEL</v>
          </cell>
          <cell r="F613" t="str">
            <v>DESPACHO</v>
          </cell>
          <cell r="G613" t="str">
            <v>NORMAL</v>
          </cell>
          <cell r="H613" t="str">
            <v xml:space="preserve">MARY CAROLINA RODRIGUEZ LUGO / </v>
          </cell>
          <cell r="I613" t="str">
            <v>108900529</v>
          </cell>
          <cell r="J613" t="str">
            <v>CONDOMINIOS CHIMBORAZO/CALLE LAS PALMAS Y LOS OLIVOS BLOQUE D2 COLOR DE LADRILLO 5 PISOS APARTAMENTO 504, RIOBAMBA</v>
          </cell>
          <cell r="K613" t="str">
            <v xml:space="preserve">962650216 /  </v>
          </cell>
          <cell r="M613" t="str">
            <v>RIOBAMBA</v>
          </cell>
          <cell r="N613" t="str">
            <v>CHIMBORAZO</v>
          </cell>
          <cell r="O613" t="str">
            <v>RIOBAMBA</v>
          </cell>
        </row>
        <row r="614">
          <cell r="A614" t="str">
            <v>20003010865106_1</v>
          </cell>
          <cell r="B614">
            <v>482559</v>
          </cell>
          <cell r="C614" t="str">
            <v>20003010865106_1</v>
          </cell>
          <cell r="D614">
            <v>44914.715081018519</v>
          </cell>
          <cell r="E614" t="str">
            <v>CONECEL</v>
          </cell>
          <cell r="F614" t="str">
            <v>DESPACHO</v>
          </cell>
          <cell r="G614" t="str">
            <v>NORMAL</v>
          </cell>
          <cell r="H614" t="str">
            <v xml:space="preserve">ALEXANDER RAFAEL CADENA MARTINEZ / </v>
          </cell>
          <cell r="I614" t="str">
            <v>1805127733</v>
          </cell>
          <cell r="J614" t="str">
            <v>LEONIDAS PL. GUTIERREZ Y AV. ATAHUALPA EN EL LOCAL DE ENCEBOLLADO JUNTO A PANADERIA, AMBATO</v>
          </cell>
          <cell r="K614" t="str">
            <v>987822641 /  963796236</v>
          </cell>
          <cell r="M614" t="str">
            <v>AMBATO</v>
          </cell>
          <cell r="N614" t="str">
            <v>TUNGURAHUA</v>
          </cell>
          <cell r="O614" t="str">
            <v>AMBATO</v>
          </cell>
        </row>
        <row r="615">
          <cell r="A615" t="str">
            <v>20003028378678</v>
          </cell>
          <cell r="B615">
            <v>482560</v>
          </cell>
          <cell r="C615" t="str">
            <v>20003028378678</v>
          </cell>
          <cell r="D615">
            <v>44914.715081018519</v>
          </cell>
          <cell r="E615" t="str">
            <v>CONECEL</v>
          </cell>
          <cell r="F615" t="str">
            <v>DESPACHO</v>
          </cell>
          <cell r="G615" t="str">
            <v>NORMAL</v>
          </cell>
          <cell r="H615" t="str">
            <v xml:space="preserve">EVA ADALGUIZA ARROBAS FREIRE / </v>
          </cell>
          <cell r="I615" t="str">
            <v>1710142355</v>
          </cell>
          <cell r="J615" t="str">
            <v>VIA BENGALA Y CALLE 7 EN LA COOP SAN JORGE CASA DE UN PISO CON PAREDES DE CANA A METROS DE LA IGLESIA ANGELICANA DE SANTA MARIA VIRGEN, SANTO DOMINGO</v>
          </cell>
          <cell r="K615" t="str">
            <v xml:space="preserve">994838849 /  </v>
          </cell>
          <cell r="L615" t="str">
            <v/>
          </cell>
          <cell r="M615" t="str">
            <v>SANTO DOMINGO</v>
          </cell>
          <cell r="N615" t="str">
            <v>SANTO DOMINGO DE LOS TSACHILAS</v>
          </cell>
          <cell r="O615" t="str">
            <v>SANTO DOMINGO</v>
          </cell>
        </row>
        <row r="616">
          <cell r="A616" t="str">
            <v>20003020660628</v>
          </cell>
          <cell r="B616">
            <v>482561</v>
          </cell>
          <cell r="C616" t="str">
            <v>20003020660628</v>
          </cell>
          <cell r="D616">
            <v>44914.715081018519</v>
          </cell>
          <cell r="E616" t="str">
            <v>CONECEL</v>
          </cell>
          <cell r="F616" t="str">
            <v>DESPACHO</v>
          </cell>
          <cell r="G616" t="str">
            <v>NORMAL</v>
          </cell>
          <cell r="H616" t="str">
            <v xml:space="preserve">CLARA DANIELA CARRASCO ESTUPINAN / </v>
          </cell>
          <cell r="I616" t="str">
            <v>1805456801</v>
          </cell>
          <cell r="J616" t="str">
            <v>PASAJE GROENLANDIA Y INDOAMERICA FRENTE A LA NISSAN ENTREGA EN PRIMERA PUERTA ALTA COLOR NEGRA, AMBATO</v>
          </cell>
          <cell r="K616" t="str">
            <v xml:space="preserve">983400594 /  </v>
          </cell>
          <cell r="M616" t="str">
            <v>AMBATO</v>
          </cell>
          <cell r="N616" t="str">
            <v>TUNGURAHUA</v>
          </cell>
          <cell r="O616" t="str">
            <v>AMBATO</v>
          </cell>
        </row>
        <row r="617">
          <cell r="A617" t="str">
            <v>20003028410591</v>
          </cell>
          <cell r="B617">
            <v>482562</v>
          </cell>
          <cell r="C617" t="str">
            <v>20003028410591</v>
          </cell>
          <cell r="D617">
            <v>44914.715081018519</v>
          </cell>
          <cell r="E617" t="str">
            <v>CONECEL</v>
          </cell>
          <cell r="F617" t="str">
            <v>DESPACHO</v>
          </cell>
          <cell r="G617" t="str">
            <v>NORMAL</v>
          </cell>
          <cell r="H617" t="str">
            <v xml:space="preserve">DOUGLAS ALFREDO REYES BELTRAN / </v>
          </cell>
          <cell r="I617" t="str">
            <v>2400256216</v>
          </cell>
          <cell r="J617" t="str">
            <v>CALLE AVEI 27 Y LA C.13- FRENTE FERRETERIA PILAY ENTREGA EN TECNICNETRO JONIOR A TRES CASA DE LA PANADERIA SANDRITA, LA LIBERTAD</v>
          </cell>
          <cell r="K617" t="str">
            <v xml:space="preserve">995065742 /  </v>
          </cell>
          <cell r="L617" t="str">
            <v/>
          </cell>
          <cell r="M617" t="str">
            <v>LA LIBERTAD</v>
          </cell>
          <cell r="N617" t="str">
            <v>SANTA ELENA</v>
          </cell>
          <cell r="O617" t="str">
            <v>LA LIBERTAD</v>
          </cell>
        </row>
        <row r="618">
          <cell r="A618" t="str">
            <v>20003026594996</v>
          </cell>
          <cell r="B618">
            <v>482563</v>
          </cell>
          <cell r="C618" t="str">
            <v>20003026594996</v>
          </cell>
          <cell r="D618">
            <v>44914.715081018519</v>
          </cell>
          <cell r="E618" t="str">
            <v>CONECEL</v>
          </cell>
          <cell r="F618" t="str">
            <v>DESPACHO</v>
          </cell>
          <cell r="G618" t="str">
            <v>NORMAL</v>
          </cell>
          <cell r="H618" t="str">
            <v xml:space="preserve">OLMEDO PACHACAMA PACHACAMA / </v>
          </cell>
          <cell r="I618" t="str">
            <v>1711749612</v>
          </cell>
          <cell r="J618" t="str">
            <v>AV JOAQUIN DE OLMEDO Y PASAJE E ENTREGA EN LA CONSTRUCCION DETRAS DEL CEMENTERIO Y A DOS CUADRAS DE LA HOSTERIA CARLITOS, QUITO</v>
          </cell>
          <cell r="K618" t="str">
            <v>999509008 /  980394810</v>
          </cell>
          <cell r="M618" t="str">
            <v>QUITO</v>
          </cell>
          <cell r="N618" t="str">
            <v>PICHINCHA</v>
          </cell>
          <cell r="O618" t="str">
            <v>QUITO</v>
          </cell>
        </row>
        <row r="619">
          <cell r="A619" t="str">
            <v>20003029317292</v>
          </cell>
          <cell r="B619">
            <v>482564</v>
          </cell>
          <cell r="C619" t="str">
            <v>20003029317292</v>
          </cell>
          <cell r="D619">
            <v>44914.715081018519</v>
          </cell>
          <cell r="E619" t="str">
            <v>CONECEL</v>
          </cell>
          <cell r="F619" t="str">
            <v>DESPACHO</v>
          </cell>
          <cell r="G619" t="str">
            <v>NORMAL</v>
          </cell>
          <cell r="H619" t="str">
            <v xml:space="preserve">JEFFERSON RAUL JIMENEZ CHAVEZ / </v>
          </cell>
          <cell r="I619" t="str">
            <v>804353993</v>
          </cell>
          <cell r="J619" t="str">
            <v>CALLE 9ENA SUR Y CARRERA 31AVA OESTE/EN CASA 2 PISO COLOR AZUL OSCURO BODGEAS JUNTO A PUERTO BOLIVAR YACHT CLUB, MACHALA</v>
          </cell>
          <cell r="K619" t="str">
            <v xml:space="preserve">984165968 /  </v>
          </cell>
          <cell r="M619" t="str">
            <v>MACHALA</v>
          </cell>
          <cell r="N619" t="str">
            <v>EL ORO</v>
          </cell>
          <cell r="O619" t="str">
            <v>MACHALA</v>
          </cell>
        </row>
        <row r="620">
          <cell r="A620" t="str">
            <v>20003028410124</v>
          </cell>
          <cell r="B620">
            <v>482565</v>
          </cell>
          <cell r="C620" t="str">
            <v>20003028410124</v>
          </cell>
          <cell r="D620">
            <v>44914.715081018519</v>
          </cell>
          <cell r="E620" t="str">
            <v>CONECEL</v>
          </cell>
          <cell r="F620" t="str">
            <v>DESPACHO</v>
          </cell>
          <cell r="G620" t="str">
            <v>NORMAL</v>
          </cell>
          <cell r="H620" t="str">
            <v xml:space="preserve">Johanna Patricia Calapaqui Curillo / </v>
          </cell>
          <cell r="I620" t="str">
            <v>1004241962</v>
          </cell>
          <cell r="J620" t="str">
            <v>BARRIO SAN FELIPE AV DE LOS NOGALES ENTRE LAS CEREZAS Y LOS CATAMAYOS CASA DE UN PISO COLOR BLANCO A 2 CUADRAS DE LOS TANQUES DE LA BELLA AURORA, QUITO</v>
          </cell>
          <cell r="K620" t="str">
            <v xml:space="preserve">939412011 /  </v>
          </cell>
          <cell r="L620" t="str">
            <v/>
          </cell>
          <cell r="M620" t="str">
            <v>QUITO</v>
          </cell>
          <cell r="N620" t="str">
            <v>PICHINCHA</v>
          </cell>
          <cell r="O620" t="str">
            <v>QUITO</v>
          </cell>
        </row>
        <row r="621">
          <cell r="A621" t="str">
            <v>20003026623349</v>
          </cell>
          <cell r="B621">
            <v>482523</v>
          </cell>
          <cell r="C621" t="str">
            <v>20003026623349</v>
          </cell>
          <cell r="D621">
            <v>44914.715069444443</v>
          </cell>
          <cell r="E621" t="str">
            <v>CONECEL</v>
          </cell>
          <cell r="F621" t="str">
            <v>DESPACHO</v>
          </cell>
          <cell r="G621" t="str">
            <v>NORMAL</v>
          </cell>
          <cell r="H621" t="str">
            <v xml:space="preserve">CELENNE KATHERINE CASTILLO GONZALEZ / </v>
          </cell>
          <cell r="I621" t="str">
            <v>1900845999</v>
          </cell>
          <cell r="J621" t="str">
            <v>EN EL CONJUNTO COMPLEJO DE TRABAJADORES DE TANASA AV TAMIA Y AV AMAUTA JUNTO A LA CARNICERIA SURTICARNES, QUITO</v>
          </cell>
          <cell r="K621" t="str">
            <v>989953329 /  980069090</v>
          </cell>
          <cell r="M621" t="str">
            <v>QUITO</v>
          </cell>
          <cell r="N621" t="str">
            <v>PICHINCHA</v>
          </cell>
          <cell r="O621" t="str">
            <v>QUITO</v>
          </cell>
        </row>
        <row r="622">
          <cell r="A622" t="str">
            <v>20003028400090</v>
          </cell>
          <cell r="B622">
            <v>482524</v>
          </cell>
          <cell r="C622" t="str">
            <v>20003028400090</v>
          </cell>
          <cell r="D622">
            <v>44914.715069444443</v>
          </cell>
          <cell r="E622" t="str">
            <v>CONECEL</v>
          </cell>
          <cell r="F622" t="str">
            <v>DESPACHO</v>
          </cell>
          <cell r="G622" t="str">
            <v>NORMAL</v>
          </cell>
          <cell r="H622" t="str">
            <v xml:space="preserve">RICARDO ISMAEL CARRASCO GARAICOA / </v>
          </cell>
          <cell r="I622" t="str">
            <v>920628070</v>
          </cell>
          <cell r="J622" t="str">
            <v>SECTOR ORAMA GONZALES/AV AMAZONAS Y CALLE 10/EN CASA 2 PISOS COLOR BLANCA ABAJO PORTON DORADO MZ 38 SL 8 REF DIAGONAL CRUZ AZUL SECTOR 4 ESQUINAS, DURAN</v>
          </cell>
          <cell r="K622" t="str">
            <v xml:space="preserve">958933687 /  </v>
          </cell>
          <cell r="M622" t="str">
            <v>DURAN</v>
          </cell>
          <cell r="N622" t="str">
            <v>GUAYAS</v>
          </cell>
          <cell r="O622" t="str">
            <v>DURAN</v>
          </cell>
        </row>
        <row r="623">
          <cell r="A623" t="str">
            <v>20003028377363</v>
          </cell>
          <cell r="B623">
            <v>482525</v>
          </cell>
          <cell r="C623" t="str">
            <v>20003028377363</v>
          </cell>
          <cell r="D623">
            <v>44914.715069444443</v>
          </cell>
          <cell r="E623" t="str">
            <v>CONECEL</v>
          </cell>
          <cell r="F623" t="str">
            <v>DESPACHO</v>
          </cell>
          <cell r="G623" t="str">
            <v>NORMAL</v>
          </cell>
          <cell r="H623" t="str">
            <v xml:space="preserve">HOLGER CRISTOBAL BENAVIDES BERMEO / </v>
          </cell>
          <cell r="I623" t="str">
            <v>702037193</v>
          </cell>
          <cell r="J623" t="str">
            <v>AV BOLIVAR MADERO VARGAS Y AV 4TA NORTE EN CONSORCIO P.D.O/AUTORIDAD PORTUARIA 1RA PUERTA ANUNCIARSE EN GARITA, MACHALA</v>
          </cell>
          <cell r="K623" t="str">
            <v xml:space="preserve">963889282 /  </v>
          </cell>
          <cell r="L623" t="str">
            <v/>
          </cell>
          <cell r="M623" t="str">
            <v>MACHALA</v>
          </cell>
          <cell r="N623" t="str">
            <v>EL ORO</v>
          </cell>
          <cell r="O623" t="str">
            <v>MACHALA</v>
          </cell>
        </row>
        <row r="624">
          <cell r="A624" t="str">
            <v>20003024484038</v>
          </cell>
          <cell r="B624">
            <v>482526</v>
          </cell>
          <cell r="C624" t="str">
            <v>20003024484038</v>
          </cell>
          <cell r="D624">
            <v>44914.715069444443</v>
          </cell>
          <cell r="E624" t="str">
            <v>CONECEL</v>
          </cell>
          <cell r="F624" t="str">
            <v>DESPACHO</v>
          </cell>
          <cell r="G624" t="str">
            <v>NORMAL</v>
          </cell>
          <cell r="H624" t="str">
            <v xml:space="preserve">MERLY JOHANNA MERO MENDOZA / </v>
          </cell>
          <cell r="I624" t="str">
            <v>1309622858</v>
          </cell>
          <cell r="J624" t="str">
            <v>BARRIO JOCAY/CALLE J7 Y AV J8 CASA DE UN PISO COLOR TURQUESA CON REJAS BLANCAS DIAGONAL A LA ESQUINA DEL BUZO, MANTA</v>
          </cell>
          <cell r="K624" t="str">
            <v>997914536 /  967043678</v>
          </cell>
          <cell r="M624" t="str">
            <v>MANTA</v>
          </cell>
          <cell r="N624" t="str">
            <v>MANABI</v>
          </cell>
          <cell r="O624" t="str">
            <v>MANTA</v>
          </cell>
        </row>
        <row r="625">
          <cell r="A625" t="str">
            <v>20003024471721</v>
          </cell>
          <cell r="B625">
            <v>482527</v>
          </cell>
          <cell r="C625" t="str">
            <v>20003024471721</v>
          </cell>
          <cell r="D625">
            <v>44914.715069444443</v>
          </cell>
          <cell r="E625" t="str">
            <v>CONECEL</v>
          </cell>
          <cell r="F625" t="str">
            <v>DESPACHO</v>
          </cell>
          <cell r="G625" t="str">
            <v>NORMAL</v>
          </cell>
          <cell r="H625" t="str">
            <v xml:space="preserve">MARIO MEDARDO PEREZ GUACAN / </v>
          </cell>
          <cell r="I625" t="str">
            <v>1003869789</v>
          </cell>
          <cell r="J625" t="str">
            <v>CALLE CLAUDIO MANET Y FEDERICO LARREA CASA DE UN PISO CON CERRAMIENTO DE LADRILLO CASA 101 A UNA CUADRA DE LA CANCHA DE LOS AGUACATES, IBARRA</v>
          </cell>
          <cell r="K625" t="str">
            <v xml:space="preserve">959010957 /  </v>
          </cell>
          <cell r="L625" t="str">
            <v/>
          </cell>
          <cell r="M625" t="str">
            <v>IBARRA</v>
          </cell>
          <cell r="N625" t="str">
            <v>IMBABURA</v>
          </cell>
          <cell r="O625" t="str">
            <v>IBARRA</v>
          </cell>
        </row>
        <row r="626">
          <cell r="A626" t="str">
            <v>20003028401550</v>
          </cell>
          <cell r="B626">
            <v>482528</v>
          </cell>
          <cell r="C626" t="str">
            <v>20003028401550</v>
          </cell>
          <cell r="D626">
            <v>44914.715069444443</v>
          </cell>
          <cell r="E626" t="str">
            <v>CONECEL</v>
          </cell>
          <cell r="F626" t="str">
            <v>DESPACHO</v>
          </cell>
          <cell r="G626" t="str">
            <v>NORMAL</v>
          </cell>
          <cell r="H626" t="str">
            <v xml:space="preserve">GIANCARLO BRAVO COELLO / </v>
          </cell>
          <cell r="I626" t="str">
            <v>931721997</v>
          </cell>
          <cell r="J626" t="str">
            <v>NUEVO QUEVEDO/AV.QUITO Y CALLE C/LOCAL ESTUDIO ARQUITECTONICO ARQUITECTA KARLA BRAVO DIAGONAL A ESQUINA DE ALEX, QUEVEDO</v>
          </cell>
          <cell r="K626" t="str">
            <v>982310684 /  989708683</v>
          </cell>
          <cell r="L626" t="str">
            <v/>
          </cell>
          <cell r="M626" t="str">
            <v>QUEVEDO</v>
          </cell>
          <cell r="N626" t="str">
            <v>LOS RIOS</v>
          </cell>
          <cell r="O626" t="str">
            <v>QUEVEDO</v>
          </cell>
        </row>
        <row r="627">
          <cell r="A627" t="str">
            <v>20003026555440</v>
          </cell>
          <cell r="B627">
            <v>482529</v>
          </cell>
          <cell r="C627" t="str">
            <v>20003026555440</v>
          </cell>
          <cell r="D627">
            <v>44914.715069444443</v>
          </cell>
          <cell r="E627" t="str">
            <v>CONECEL</v>
          </cell>
          <cell r="F627" t="str">
            <v>DESPACHO</v>
          </cell>
          <cell r="G627" t="str">
            <v>NORMAL</v>
          </cell>
          <cell r="H627" t="str">
            <v xml:space="preserve">MONICA MARLENE HERNANDEZ VASQUEZ / </v>
          </cell>
          <cell r="I627" t="str">
            <v>913871836</v>
          </cell>
          <cell r="J627" t="str">
            <v>AVENIDAD CIURCUVALANCION Y CALLE TULCAN/EN CASA DE UN PISO COLOT TURQUEZA/FRENTE AL COLISEO URDESA, LAGO AGRIO</v>
          </cell>
          <cell r="K627" t="str">
            <v xml:space="preserve">962310099 /  </v>
          </cell>
          <cell r="L627" t="str">
            <v/>
          </cell>
          <cell r="M627" t="str">
            <v>LAGO AGRIO</v>
          </cell>
          <cell r="N627" t="str">
            <v>SUCUMBIOS</v>
          </cell>
          <cell r="O627" t="str">
            <v>LAGO AGRIO</v>
          </cell>
        </row>
        <row r="628">
          <cell r="A628" t="str">
            <v>20003025845111</v>
          </cell>
          <cell r="B628">
            <v>482530</v>
          </cell>
          <cell r="C628" t="str">
            <v>20003025845111</v>
          </cell>
          <cell r="D628">
            <v>44914.715069444443</v>
          </cell>
          <cell r="E628" t="str">
            <v>CONECEL</v>
          </cell>
          <cell r="F628" t="str">
            <v>DESPACHO</v>
          </cell>
          <cell r="G628" t="str">
            <v>NORMAL</v>
          </cell>
          <cell r="H628" t="str">
            <v xml:space="preserve">GLADYS MARIA ENRIQUEZ FLORES / </v>
          </cell>
          <cell r="I628" t="str">
            <v>800173593</v>
          </cell>
          <cell r="J628" t="str">
            <v>CALLE MANUEL DE LA CHICA NARVAEZ Y EUSEBIO BORREO EN LA EMPRESA ELECTRICA DEL NORTE, IBARRA</v>
          </cell>
          <cell r="K628" t="str">
            <v xml:space="preserve">989331534 /  </v>
          </cell>
          <cell r="L628" t="str">
            <v/>
          </cell>
          <cell r="M628" t="str">
            <v>IBARRA</v>
          </cell>
          <cell r="N628" t="str">
            <v>IMBABURA</v>
          </cell>
          <cell r="O628" t="str">
            <v>IBARRA</v>
          </cell>
        </row>
        <row r="629">
          <cell r="A629" t="str">
            <v>20003011363720</v>
          </cell>
          <cell r="B629">
            <v>482531</v>
          </cell>
          <cell r="C629" t="str">
            <v>20003011363720</v>
          </cell>
          <cell r="D629">
            <v>44914.715069444443</v>
          </cell>
          <cell r="E629" t="str">
            <v>CONECEL</v>
          </cell>
          <cell r="F629" t="str">
            <v>DESPACHO</v>
          </cell>
          <cell r="G629" t="str">
            <v>NORMAL</v>
          </cell>
          <cell r="H629" t="str">
            <v>GERALDINE ARIANA ACOSTA TIPANLUISA / REFAEL TIPANLUISA CAYANCELA</v>
          </cell>
          <cell r="I629" t="str">
            <v>955816830</v>
          </cell>
          <cell r="J629" t="str">
            <v>FEBRES CORDERO/CALLE GOYENA Y BOLIVIA EN LA COOP BOLIVIA MZ 43-10 CASA DE UN PISO CON PORTON NEGRO FRENTE A LA TIENDA PIEDADCITA, GUAYAQUIL</v>
          </cell>
          <cell r="K629" t="str">
            <v>996190243 /  985577935</v>
          </cell>
          <cell r="M629" t="str">
            <v>GUAYAQUIL</v>
          </cell>
          <cell r="N629" t="str">
            <v>GUAYAS</v>
          </cell>
          <cell r="O629" t="str">
            <v>GUAYAQUIL</v>
          </cell>
        </row>
        <row r="630">
          <cell r="A630" t="str">
            <v>CLDEV_SIM220182</v>
          </cell>
          <cell r="B630">
            <v>482519</v>
          </cell>
          <cell r="C630" t="str">
            <v>CLDEV_SIM220182</v>
          </cell>
          <cell r="D630">
            <v>44914.680208333331</v>
          </cell>
          <cell r="E630" t="str">
            <v>CONECEL_DOCUMENTOS</v>
          </cell>
          <cell r="F630" t="str">
            <v>DESPACHO</v>
          </cell>
          <cell r="G630" t="str">
            <v>NORMAL</v>
          </cell>
          <cell r="H630" t="str">
            <v>CRISTIAN ZAMBRANO / CAROLINA PEREZ</v>
          </cell>
          <cell r="J630" t="str">
            <v>AV. AMAZONAS N44-124 Y LUIS BARBERY, EDIFICIO COLOR BLANCO</v>
          </cell>
          <cell r="M630" t="str">
            <v>QUITO</v>
          </cell>
          <cell r="N630" t="str">
            <v xml:space="preserve">PICHINCHA </v>
          </cell>
          <cell r="O630" t="str">
            <v>QUITO</v>
          </cell>
        </row>
        <row r="631">
          <cell r="A631" t="str">
            <v>LDDGYEA0030</v>
          </cell>
          <cell r="B631">
            <v>482514</v>
          </cell>
          <cell r="C631" t="str">
            <v>LDDGYEA0030</v>
          </cell>
          <cell r="D631">
            <v>44914.675682870373</v>
          </cell>
          <cell r="E631" t="str">
            <v>CONECEL_DOCUMENTOS</v>
          </cell>
          <cell r="F631" t="str">
            <v>DESPACHO</v>
          </cell>
          <cell r="G631" t="str">
            <v>NORMAL</v>
          </cell>
          <cell r="H631" t="str">
            <v>Stephanie Perez ACC/Paola Loja ACC-OPE Equipos</v>
          </cell>
          <cell r="I631" t="str">
            <v>0</v>
          </cell>
          <cell r="J631" t="str">
            <v>GYE - Centro Comercial Garzo centro-ACC/REGULARIZACIONES</v>
          </cell>
          <cell r="K631" t="str">
            <v>993393277</v>
          </cell>
          <cell r="L631" t="str">
            <v/>
          </cell>
          <cell r="M631" t="str">
            <v>GUAYAQUIL</v>
          </cell>
          <cell r="N631" t="str">
            <v>GUAYAS</v>
          </cell>
          <cell r="O631" t="str">
            <v>GUAYAQUIL</v>
          </cell>
        </row>
        <row r="632">
          <cell r="A632" t="str">
            <v>LDDGYEB0031</v>
          </cell>
          <cell r="B632">
            <v>482515</v>
          </cell>
          <cell r="C632" t="str">
            <v>LDDGYEB0031</v>
          </cell>
          <cell r="D632">
            <v>44914.675682870373</v>
          </cell>
          <cell r="E632" t="str">
            <v>CONECEL_DOCUMENTOS</v>
          </cell>
          <cell r="F632" t="str">
            <v>DESPACHO</v>
          </cell>
          <cell r="G632" t="str">
            <v>NORMAL</v>
          </cell>
          <cell r="H632" t="str">
            <v>Stephanie Perez ACC</v>
          </cell>
          <cell r="I632" t="str">
            <v>0</v>
          </cell>
          <cell r="J632" t="str">
            <v>GYE - Centro Comercial Garzo centro-ACC</v>
          </cell>
          <cell r="K632" t="str">
            <v>9399196442</v>
          </cell>
          <cell r="L632" t="str">
            <v/>
          </cell>
          <cell r="M632" t="str">
            <v>GUAYAQUIL</v>
          </cell>
          <cell r="N632" t="str">
            <v>GUAYAS</v>
          </cell>
          <cell r="O632" t="str">
            <v>GUAYAQUIL</v>
          </cell>
        </row>
        <row r="633">
          <cell r="A633" t="str">
            <v>LDDUIOE0034</v>
          </cell>
          <cell r="B633">
            <v>482516</v>
          </cell>
          <cell r="C633" t="str">
            <v>LDDUIOE0034</v>
          </cell>
          <cell r="D633">
            <v>44914.675682870373</v>
          </cell>
          <cell r="E633" t="str">
            <v>CONECEL_DOCUMENTOS</v>
          </cell>
          <cell r="F633" t="str">
            <v>DESPACHO</v>
          </cell>
          <cell r="G633" t="str">
            <v>NORMAL</v>
          </cell>
          <cell r="H633" t="str">
            <v>MARIA FERNANDA MUNOZ/CANT</v>
          </cell>
          <cell r="I633" t="str">
            <v>0</v>
          </cell>
          <cell r="J633" t="str">
            <v xml:space="preserve">QUITO AV. 10 DE AGOSTO N34-601 Y JUAN PABLO SANZ </v>
          </cell>
          <cell r="K633" t="str">
            <v>998118542/979067498</v>
          </cell>
          <cell r="M633" t="str">
            <v>QUITO</v>
          </cell>
          <cell r="N633" t="str">
            <v xml:space="preserve">PICHINCHA </v>
          </cell>
          <cell r="O633" t="str">
            <v>QUITO</v>
          </cell>
        </row>
        <row r="634">
          <cell r="A634" t="str">
            <v>LDDGYEG0036</v>
          </cell>
          <cell r="B634">
            <v>482517</v>
          </cell>
          <cell r="C634" t="str">
            <v>LDDGYEG0036</v>
          </cell>
          <cell r="D634">
            <v>44914.675682870373</v>
          </cell>
          <cell r="E634" t="str">
            <v>CONECEL_DOCUMENTOS</v>
          </cell>
          <cell r="F634" t="str">
            <v>DESPACHO</v>
          </cell>
          <cell r="G634" t="str">
            <v>NORMAL</v>
          </cell>
          <cell r="H634" t="str">
            <v>GABRIELA SANDOVAL/PSG</v>
          </cell>
          <cell r="I634" t="str">
            <v>0</v>
          </cell>
          <cell r="J634" t="str">
            <v xml:space="preserve"> Gye:  Urdenor 2 - parque empresarial colon , edificio Coloncorp B mezanine atras de Netlife</v>
          </cell>
          <cell r="K634" t="str">
            <v>982033756</v>
          </cell>
          <cell r="L634" t="str">
            <v/>
          </cell>
          <cell r="M634" t="str">
            <v>GUAYAQUIL</v>
          </cell>
          <cell r="N634" t="str">
            <v>GUAYAS</v>
          </cell>
          <cell r="O634" t="str">
            <v>GUAYAQUIL</v>
          </cell>
        </row>
        <row r="635">
          <cell r="A635" t="str">
            <v>LDDGYEI0022</v>
          </cell>
          <cell r="B635">
            <v>482518</v>
          </cell>
          <cell r="C635" t="str">
            <v>LDDGYEI0022</v>
          </cell>
          <cell r="D635">
            <v>44914.675682870373</v>
          </cell>
          <cell r="E635" t="str">
            <v>CONECEL_DOCUMENTOS</v>
          </cell>
          <cell r="F635" t="str">
            <v>DESPACHO</v>
          </cell>
          <cell r="G635" t="str">
            <v>NORMAL</v>
          </cell>
          <cell r="H635" t="str">
            <v>Paola Loja /Conecel Reg</v>
          </cell>
          <cell r="I635" t="str">
            <v>0</v>
          </cell>
          <cell r="J635" t="str">
            <v>GYE - Centro Comercial Garzo centro-ACC</v>
          </cell>
          <cell r="K635" t="str">
            <v>993393277</v>
          </cell>
          <cell r="L635" t="str">
            <v/>
          </cell>
          <cell r="M635" t="str">
            <v>GUAYAQUIL</v>
          </cell>
          <cell r="N635" t="str">
            <v>GUAYAS</v>
          </cell>
          <cell r="O635" t="str">
            <v>GUAYAQUIL</v>
          </cell>
        </row>
        <row r="636">
          <cell r="A636" t="str">
            <v>20003028400936</v>
          </cell>
          <cell r="B636">
            <v>482494</v>
          </cell>
          <cell r="C636" t="str">
            <v>20003028400936</v>
          </cell>
          <cell r="D636">
            <v>44914.648831018516</v>
          </cell>
          <cell r="E636" t="str">
            <v>CONECEL</v>
          </cell>
          <cell r="F636" t="str">
            <v>DESPACHO</v>
          </cell>
          <cell r="G636" t="str">
            <v>NORMAL</v>
          </cell>
          <cell r="H636" t="str">
            <v>JACOME YANDUN ELISA ROSARIO</v>
          </cell>
          <cell r="I636" t="str">
            <v>1003624069</v>
          </cell>
          <cell r="J636" t="str">
            <v>FLEXNET PROV PICHINCHA QUITO PQ/PUEMBO LINEA FERREA CON CALLE QUITO CS 2PS CL CELESTE CON BLANCO REF A UNA CUADRA DEL HOTEL QUITO POSADA MIROLINDO Y EN LA ENTRADA UN RESTAURANTE PICANTERIA CACHITA</v>
          </cell>
          <cell r="K636" t="str">
            <v>999133534</v>
          </cell>
          <cell r="L636" t="str">
            <v/>
          </cell>
          <cell r="M636" t="str">
            <v>QUITO</v>
          </cell>
          <cell r="N636" t="str">
            <v>PICHINCHA</v>
          </cell>
          <cell r="O636" t="str">
            <v>QUITO</v>
          </cell>
        </row>
        <row r="637">
          <cell r="A637" t="str">
            <v>20003022962829</v>
          </cell>
          <cell r="B637">
            <v>482443</v>
          </cell>
          <cell r="C637" t="str">
            <v>20003022962829</v>
          </cell>
          <cell r="D637">
            <v>44914.618495370371</v>
          </cell>
          <cell r="E637" t="str">
            <v>CONECEL</v>
          </cell>
          <cell r="F637" t="str">
            <v>DESPACHO</v>
          </cell>
          <cell r="G637" t="str">
            <v>NORMAL</v>
          </cell>
          <cell r="H637" t="str">
            <v>GUARANDA MANOTO ANGEL GERARDO</v>
          </cell>
          <cell r="I637" t="str">
            <v>1726736885</v>
          </cell>
          <cell r="J637" t="str">
            <v>AV DE LA PRENSA Y AV MARISCAL SUCRE EL CONDADO SHOPPING EN CHEVROLET DE PRO AUTO1ER PISO REF: POR EL REDONDEL</v>
          </cell>
          <cell r="K637" t="str">
            <v>0990303974</v>
          </cell>
          <cell r="L637" t="str">
            <v>0990303974</v>
          </cell>
          <cell r="M637" t="str">
            <v>QUITO</v>
          </cell>
          <cell r="N637" t="str">
            <v xml:space="preserve">PICHINCHA </v>
          </cell>
          <cell r="O637" t="str">
            <v xml:space="preserve">EL CONDADO </v>
          </cell>
        </row>
        <row r="638">
          <cell r="A638" t="str">
            <v>20003022986065</v>
          </cell>
          <cell r="B638">
            <v>482444</v>
          </cell>
          <cell r="C638" t="str">
            <v>20003022986065</v>
          </cell>
          <cell r="D638">
            <v>44914.618495370371</v>
          </cell>
          <cell r="E638" t="str">
            <v>CONECEL</v>
          </cell>
          <cell r="F638" t="str">
            <v>DESPACHO</v>
          </cell>
          <cell r="G638" t="str">
            <v>NORMAL</v>
          </cell>
          <cell r="H638" t="str">
            <v>CHUQUIN CUPICHAMBA CARLOS ALFONSO</v>
          </cell>
          <cell r="I638" t="str">
            <v>1803149838</v>
          </cell>
          <cell r="J638" t="str">
            <v>CALLE PALTA Y BIBLIAN TLF 0987831849</v>
          </cell>
          <cell r="K638" t="str">
            <v>987831849</v>
          </cell>
          <cell r="L638" t="str">
            <v>987831849</v>
          </cell>
          <cell r="M638" t="str">
            <v>QUITO</v>
          </cell>
          <cell r="N638" t="str">
            <v>PICHINCHA</v>
          </cell>
          <cell r="O638" t="str">
            <v>SANGOLQUI</v>
          </cell>
        </row>
        <row r="639">
          <cell r="A639" t="str">
            <v>20003022510920</v>
          </cell>
          <cell r="B639">
            <v>482445</v>
          </cell>
          <cell r="C639" t="str">
            <v>20003022510920</v>
          </cell>
          <cell r="D639">
            <v>44914.618495370371</v>
          </cell>
          <cell r="E639" t="str">
            <v>CONECEL</v>
          </cell>
          <cell r="F639" t="str">
            <v>DESPACHO</v>
          </cell>
          <cell r="G639" t="str">
            <v>NORMAL</v>
          </cell>
          <cell r="H639" t="str">
            <v>CORDOVA DAVALOS MARIA EUGENIA</v>
          </cell>
          <cell r="I639" t="str">
            <v>1711104289</v>
          </cell>
          <cell r="J639" t="str">
            <v>CALLE B. URBANIZACION ALTA VISTA DE NAYON CASA LOTE 4B REF. VINIENDO DE CUMBAYA PASA A LA VIA NAYON SUBE EN A LA EMPRESA ELECTRICA CUMBAYA SIGUE UNOS 5 MINUTOS HACIA NAYON</v>
          </cell>
          <cell r="K639" t="str">
            <v>0999800122</v>
          </cell>
          <cell r="L639" t="str">
            <v>0999800122</v>
          </cell>
          <cell r="M639" t="str">
            <v>QUITO</v>
          </cell>
          <cell r="N639" t="str">
            <v>PICHINCHA</v>
          </cell>
          <cell r="O639" t="str">
            <v>NAYON</v>
          </cell>
        </row>
        <row r="640">
          <cell r="A640" t="str">
            <v>20003022985864</v>
          </cell>
          <cell r="B640">
            <v>482446</v>
          </cell>
          <cell r="C640" t="str">
            <v>20003022985864</v>
          </cell>
          <cell r="D640">
            <v>44914.618495370371</v>
          </cell>
          <cell r="E640" t="str">
            <v>CONECEL</v>
          </cell>
          <cell r="F640" t="str">
            <v>DESPACHO</v>
          </cell>
          <cell r="G640" t="str">
            <v>NORMAL</v>
          </cell>
          <cell r="H640" t="str">
            <v>QUIROZ CABRERA JIPSON ELIECER</v>
          </cell>
          <cell r="I640" t="str">
            <v>929416733</v>
          </cell>
          <cell r="J640" t="str">
            <v>AV LAS PALMERAS Y PASAJE BERNARDO DELGADO CASA COLOR VERDE CON 2 PISOs CON PORTON NEGRO ATRAS DE CERAUTOS 3</v>
          </cell>
          <cell r="K640" t="str">
            <v>991474203</v>
          </cell>
          <cell r="L640" t="str">
            <v>991474203</v>
          </cell>
          <cell r="M640" t="str">
            <v>QUITO</v>
          </cell>
          <cell r="N640" t="str">
            <v>PICHINCHA</v>
          </cell>
          <cell r="O640" t="str">
            <v>EL INCA</v>
          </cell>
        </row>
        <row r="641">
          <cell r="A641" t="str">
            <v>1702873728</v>
          </cell>
          <cell r="B641">
            <v>482447</v>
          </cell>
          <cell r="C641" t="str">
            <v>1702873728</v>
          </cell>
          <cell r="D641">
            <v>44914.618495370371</v>
          </cell>
          <cell r="E641" t="str">
            <v>CONECEL</v>
          </cell>
          <cell r="F641" t="str">
            <v>DESPACHO</v>
          </cell>
          <cell r="G641" t="str">
            <v>NORMAL</v>
          </cell>
          <cell r="H641" t="str">
            <v>RAFAEL ALBERTO NAVARRETE PADILLA</v>
          </cell>
          <cell r="I641" t="str">
            <v>1702873728</v>
          </cell>
          <cell r="J641" t="str">
            <v>CALLE JOSE MARIA VARGAS CALLE PRINCIPAL RUISENOR OE1-227 CALLE SECUNDARIA: LA GRULLA REFERENCIA: CUMBAYA, URB. VALLE 2 Y 3 - SECTOR RESERVORIO DE CUMBAYA CASA ROJA CEL 0959658342</v>
          </cell>
          <cell r="K641" t="str">
            <v>959658342</v>
          </cell>
          <cell r="L641" t="str">
            <v>0</v>
          </cell>
          <cell r="M641" t="str">
            <v>QUITO</v>
          </cell>
          <cell r="N641" t="str">
            <v>PICHINCHA</v>
          </cell>
          <cell r="O641" t="str">
            <v>CUMBAYA</v>
          </cell>
        </row>
        <row r="642">
          <cell r="A642" t="str">
            <v>20003024065608</v>
          </cell>
          <cell r="B642">
            <v>482448</v>
          </cell>
          <cell r="C642" t="str">
            <v>20003024065608</v>
          </cell>
          <cell r="D642">
            <v>44914.618495370371</v>
          </cell>
          <cell r="E642" t="str">
            <v>CONECEL</v>
          </cell>
          <cell r="F642" t="str">
            <v>DESPACHO</v>
          </cell>
          <cell r="G642" t="str">
            <v>NORMAL</v>
          </cell>
          <cell r="H642" t="str">
            <v>ROSERO NARVAEZ CHRISTIAN JESUS</v>
          </cell>
          <cell r="I642" t="str">
            <v>1724814866</v>
          </cell>
          <cell r="J642" t="str">
            <v>UNIVERSIDAD CENTRAL DEL ECUADOR LA CALLE GERONIMO LEITON Y GATO SOBRAL GARITA DE LA UNIVERSIDAD CENTRAL PARA EL 1 CEL 0978855829/0993749220</v>
          </cell>
          <cell r="K642" t="str">
            <v>978855829</v>
          </cell>
          <cell r="L642" t="str">
            <v>993749220</v>
          </cell>
          <cell r="M642" t="str">
            <v>QUITO</v>
          </cell>
          <cell r="N642" t="str">
            <v>PICHINCHA</v>
          </cell>
          <cell r="O642" t="str">
            <v>SAN ANTONIO</v>
          </cell>
        </row>
        <row r="643">
          <cell r="A643" t="str">
            <v>20003024064391</v>
          </cell>
          <cell r="B643">
            <v>482449</v>
          </cell>
          <cell r="C643" t="str">
            <v>20003024064391</v>
          </cell>
          <cell r="D643">
            <v>44914.618495370371</v>
          </cell>
          <cell r="E643" t="str">
            <v>CONECEL</v>
          </cell>
          <cell r="F643" t="str">
            <v>DESPACHO</v>
          </cell>
          <cell r="G643" t="str">
            <v>NORMAL</v>
          </cell>
          <cell r="H643" t="str">
            <v>VEGA CONLAGO LUIS ARTURO</v>
          </cell>
          <cell r="I643" t="str">
            <v>1716064835</v>
          </cell>
          <cell r="J643" t="str">
            <v>BARRIO EL INGA BAJO AV CLL PRINCIPAL INGA BAJO Y CLL SECUNDARIA S/N EN LA EMP. MADERSEC CERRAMIENTO DE MALLA REF A 2 CUADRAS DEL ESTAD DEL INGA</v>
          </cell>
          <cell r="K643" t="str">
            <v>990533360</v>
          </cell>
          <cell r="L643" t="str">
            <v>990533360</v>
          </cell>
          <cell r="M643" t="str">
            <v>QUITO</v>
          </cell>
          <cell r="N643" t="str">
            <v>PICHINCHA</v>
          </cell>
          <cell r="O643" t="str">
            <v>PIFO</v>
          </cell>
        </row>
        <row r="644">
          <cell r="A644" t="str">
            <v>20003024063235</v>
          </cell>
          <cell r="B644">
            <v>482450</v>
          </cell>
          <cell r="C644" t="str">
            <v>20003024063235</v>
          </cell>
          <cell r="D644">
            <v>44914.618495370371</v>
          </cell>
          <cell r="E644" t="str">
            <v>CONECEL</v>
          </cell>
          <cell r="F644" t="str">
            <v>DESPACHO</v>
          </cell>
          <cell r="G644" t="str">
            <v>NORMAL</v>
          </cell>
          <cell r="H644" t="str">
            <v>APOLO DIAZ SEGUNDO PETERSON</v>
          </cell>
          <cell r="I644" t="str">
            <v>1722098322</v>
          </cell>
          <cell r="J644" t="str">
            <v>BARRIO MUNICIPAL 1 CALLEC. LOR RIOS 221, SANTO DOMINGO, ECUADOR Y PASAJE FRENTE A S. A. E. EXPRESS AL LADO DE LA INCUCAMPOS ENCUBADORA DE HUEVOS INCUCAMPO</v>
          </cell>
          <cell r="K644" t="str">
            <v>0939805053</v>
          </cell>
          <cell r="L644" t="str">
            <v>0939805053</v>
          </cell>
          <cell r="M644" t="str">
            <v>SANTO DOMINGO</v>
          </cell>
          <cell r="N644" t="str">
            <v>SANTO DOMINGO</v>
          </cell>
          <cell r="O644" t="str">
            <v>SANTO DOMINGO</v>
          </cell>
        </row>
        <row r="645">
          <cell r="A645" t="str">
            <v>20003024023817</v>
          </cell>
          <cell r="B645">
            <v>482451</v>
          </cell>
          <cell r="C645" t="str">
            <v>20003024023817</v>
          </cell>
          <cell r="D645">
            <v>44914.618495370371</v>
          </cell>
          <cell r="E645" t="str">
            <v>CONECEL</v>
          </cell>
          <cell r="F645" t="str">
            <v>DESPACHO</v>
          </cell>
          <cell r="G645" t="str">
            <v>NORMAL</v>
          </cell>
          <cell r="H645" t="str">
            <v>LAVALLE ARREAGA ENRIQUETA</v>
          </cell>
          <cell r="I645" t="str">
            <v>901023606</v>
          </cell>
          <cell r="J645" t="str">
            <v>AV SARAJEVO Y AV YAMBOYA CASA BLANCA ESQUINERA MZ 23 SL23 A LADO DE UNA TIENDA</v>
          </cell>
          <cell r="K645" t="str">
            <v>985871077</v>
          </cell>
          <cell r="L645" t="str">
            <v>0</v>
          </cell>
          <cell r="M645" t="str">
            <v>SANTO DOMINGO</v>
          </cell>
          <cell r="N645" t="str">
            <v>SANTO DOMINGO</v>
          </cell>
          <cell r="O645" t="str">
            <v>ZARACAY</v>
          </cell>
        </row>
        <row r="646">
          <cell r="A646" t="str">
            <v>20003024022156</v>
          </cell>
          <cell r="B646">
            <v>482452</v>
          </cell>
          <cell r="C646" t="str">
            <v>20003024022156</v>
          </cell>
          <cell r="D646">
            <v>44914.618495370371</v>
          </cell>
          <cell r="E646" t="str">
            <v>CONECEL</v>
          </cell>
          <cell r="F646" t="str">
            <v>DESPACHO</v>
          </cell>
          <cell r="G646" t="str">
            <v>NORMAL</v>
          </cell>
          <cell r="H646" t="str">
            <v>PENARRIETA BERMELLO STEVEN JHOEL</v>
          </cell>
          <cell r="I646" t="str">
            <v>1315575264</v>
          </cell>
          <cell r="J646" t="str">
            <v>CAPITAN RAMON BORJA E4-11 Y DIAGONEZ PAREDES REF L/T CEVIGRILL/ A DOS CUADRAS DE FARMACIA SANA SANA</v>
          </cell>
          <cell r="K646" t="str">
            <v>993780538</v>
          </cell>
          <cell r="L646" t="str">
            <v>0</v>
          </cell>
          <cell r="M646" t="str">
            <v>QUITO</v>
          </cell>
          <cell r="N646" t="str">
            <v xml:space="preserve">PICHINCHA </v>
          </cell>
          <cell r="O646" t="str">
            <v xml:space="preserve">KENNEDY </v>
          </cell>
        </row>
        <row r="647">
          <cell r="A647" t="str">
            <v>20003024466422</v>
          </cell>
          <cell r="B647">
            <v>482453</v>
          </cell>
          <cell r="C647" t="str">
            <v>20003024466422</v>
          </cell>
          <cell r="D647">
            <v>44914.618495370371</v>
          </cell>
          <cell r="E647" t="str">
            <v>CONECEL</v>
          </cell>
          <cell r="F647" t="str">
            <v>DESPACHO</v>
          </cell>
          <cell r="G647" t="str">
            <v>NORMAL</v>
          </cell>
          <cell r="H647" t="str">
            <v>LAVALLE ARREAGA ENRIQUETA</v>
          </cell>
          <cell r="I647" t="str">
            <v>0901023606</v>
          </cell>
          <cell r="J647" t="str">
            <v>ZARACAY AV SARAJEVO Y AV YAMBOYA CASA BLANCA ESQ  MZ 23 SL 23 REF: A LADO DE UNA TIENDA</v>
          </cell>
          <cell r="K647" t="str">
            <v>0985871077</v>
          </cell>
          <cell r="L647" t="str">
            <v>0985871077</v>
          </cell>
          <cell r="M647" t="str">
            <v>SANTO DOMINGO</v>
          </cell>
          <cell r="N647" t="str">
            <v xml:space="preserve">SANTO DOMINGO </v>
          </cell>
          <cell r="O647" t="str">
            <v>ZARACAY</v>
          </cell>
        </row>
        <row r="648">
          <cell r="A648" t="str">
            <v>20003019351270</v>
          </cell>
          <cell r="B648">
            <v>482454</v>
          </cell>
          <cell r="C648" t="str">
            <v>20003019351270</v>
          </cell>
          <cell r="D648">
            <v>44914.618495370371</v>
          </cell>
          <cell r="E648" t="str">
            <v>CONECEL</v>
          </cell>
          <cell r="F648" t="str">
            <v>DESPACHO</v>
          </cell>
          <cell r="G648" t="str">
            <v>NORMAL</v>
          </cell>
          <cell r="H648" t="str">
            <v>LUCAS SANTANA MAIRA KAREN</v>
          </cell>
          <cell r="I648" t="str">
            <v>1722183751</v>
          </cell>
          <cell r="J648" t="str">
            <v>INSTITUTO SUPERIOR TSACHILA VIA QUITO ENTRE GALO LUZURIAGA Y AV LOS ANTURIOS EF: ATRAS DE PARQUE DE LA JUVENTUD</v>
          </cell>
          <cell r="K648" t="str">
            <v>0969173182</v>
          </cell>
          <cell r="L648" t="str">
            <v>0969173182</v>
          </cell>
          <cell r="M648" t="str">
            <v>SANTO DOMINGO</v>
          </cell>
          <cell r="N648" t="str">
            <v>SANTO DOMINGO</v>
          </cell>
          <cell r="O648" t="str">
            <v>SANTO DOMINGO</v>
          </cell>
        </row>
        <row r="649">
          <cell r="A649" t="str">
            <v>20003025838437</v>
          </cell>
          <cell r="B649">
            <v>482455</v>
          </cell>
          <cell r="C649" t="str">
            <v>20003025838437</v>
          </cell>
          <cell r="D649">
            <v>44914.618495370371</v>
          </cell>
          <cell r="E649" t="str">
            <v>CONECEL</v>
          </cell>
          <cell r="F649" t="str">
            <v>DESPACHO</v>
          </cell>
          <cell r="G649" t="str">
            <v>NORMAL</v>
          </cell>
          <cell r="H649" t="str">
            <v>ADDISON-SMITH ANZIETA TOMAS EMILIO</v>
          </cell>
          <cell r="I649" t="str">
            <v>0105488043</v>
          </cell>
          <cell r="J649" t="str">
            <v>CONJUNTO DE APARTAMENTOS SAN MARTIN 1 CALLE FRANCISCO HERNANDEZ DE GIRON TORRE 2 DPTO 305</v>
          </cell>
          <cell r="K649" t="str">
            <v>0986551638</v>
          </cell>
          <cell r="L649" t="str">
            <v>0986551638</v>
          </cell>
          <cell r="M649" t="str">
            <v>QUITO</v>
          </cell>
          <cell r="N649" t="str">
            <v>PICHINCHA</v>
          </cell>
          <cell r="O649" t="str">
            <v>RUMIPAMBA</v>
          </cell>
        </row>
        <row r="650">
          <cell r="A650" t="str">
            <v>20003025849270</v>
          </cell>
          <cell r="B650">
            <v>482456</v>
          </cell>
          <cell r="C650" t="str">
            <v>20003025849270</v>
          </cell>
          <cell r="D650">
            <v>44914.618495370371</v>
          </cell>
          <cell r="E650" t="str">
            <v>CONECEL</v>
          </cell>
          <cell r="F650" t="str">
            <v>DESPACHO</v>
          </cell>
          <cell r="G650" t="str">
            <v>NORMAL</v>
          </cell>
          <cell r="H650" t="str">
            <v>CRUZ ALOMOTO MARTHA CECILIA</v>
          </cell>
          <cell r="I650" t="str">
            <v>0501653158</v>
          </cell>
          <cell r="J650" t="str">
            <v>SANTO DOMINGO / PUNTO DE ENCUENTRO SHOPPING</v>
          </cell>
          <cell r="K650" t="str">
            <v>0967440208</v>
          </cell>
          <cell r="L650" t="str">
            <v>0967440208</v>
          </cell>
          <cell r="M650" t="str">
            <v>SANTO DOMINGO</v>
          </cell>
          <cell r="N650" t="str">
            <v>SANTO DOMINGO DE LOS TSACHILAS</v>
          </cell>
          <cell r="O650" t="str">
            <v>SANTO DOMINGO DE LOS TSACHILAS</v>
          </cell>
        </row>
        <row r="651">
          <cell r="A651" t="str">
            <v>20003024480944</v>
          </cell>
          <cell r="B651">
            <v>482457</v>
          </cell>
          <cell r="C651" t="str">
            <v>20003024480944</v>
          </cell>
          <cell r="D651">
            <v>44914.618495370371</v>
          </cell>
          <cell r="E651" t="str">
            <v>CONECEL</v>
          </cell>
          <cell r="F651" t="str">
            <v>DESPACHO</v>
          </cell>
          <cell r="G651" t="str">
            <v>NORMAL</v>
          </cell>
          <cell r="H651" t="str">
            <v>LLAMATUMBI PEREZ MANUEL MARCELO</v>
          </cell>
          <cell r="I651" t="str">
            <v>1721608279</v>
          </cell>
          <cell r="J651" t="str">
            <v>PICHINCHA QUITO CHECA AV PANAMERICA TRONCAL DE SIERRA Y CLL LA UNION EN EL DOMICILIO CS DOS PLANTAS SIN PINTAR REF DIAGONAL A LA LICORERIA DE LA HUECA DE LOS DIOSES G Y E.</v>
          </cell>
          <cell r="K651" t="str">
            <v>0988274063</v>
          </cell>
          <cell r="L651" t="str">
            <v>0988274063</v>
          </cell>
          <cell r="M651" t="str">
            <v>QUITO</v>
          </cell>
          <cell r="N651" t="str">
            <v>PICHINCHA</v>
          </cell>
          <cell r="O651" t="str">
            <v>CHECA</v>
          </cell>
        </row>
        <row r="652">
          <cell r="A652" t="str">
            <v>20003026572415</v>
          </cell>
          <cell r="B652">
            <v>482458</v>
          </cell>
          <cell r="C652" t="str">
            <v>20003026572415</v>
          </cell>
          <cell r="D652">
            <v>44914.618495370371</v>
          </cell>
          <cell r="E652" t="str">
            <v>CONECEL</v>
          </cell>
          <cell r="F652" t="str">
            <v>DESPACHO</v>
          </cell>
          <cell r="G652" t="str">
            <v>NORMAL</v>
          </cell>
          <cell r="H652" t="str">
            <v>DIANA ENRIQUETA JARA SIGUENZA</v>
          </cell>
          <cell r="I652" t="str">
            <v>1703315562</v>
          </cell>
          <cell r="J652" t="str">
            <v>SAN MIGUEL/ URBANIZACION EXLASALLANOS CLL. ISIDRO AYORA Y CLL. GUILLERMO JONES. SUBIENDO POR LA ISIDRO AYORA ENTRA A LA URBANIZACION BAJADA POR GUILLERMO JONES</v>
          </cell>
          <cell r="K652" t="str">
            <v>991851852</v>
          </cell>
          <cell r="L652" t="str">
            <v>991851852</v>
          </cell>
          <cell r="M652" t="str">
            <v>QUITO</v>
          </cell>
          <cell r="N652" t="str">
            <v>PICHINCHA</v>
          </cell>
          <cell r="O652" t="str">
            <v>CONOCOTO</v>
          </cell>
        </row>
        <row r="653">
          <cell r="A653" t="str">
            <v>20003026594329</v>
          </cell>
          <cell r="B653">
            <v>482459</v>
          </cell>
          <cell r="C653" t="str">
            <v>20003026594329</v>
          </cell>
          <cell r="D653">
            <v>44914.618495370371</v>
          </cell>
          <cell r="E653" t="str">
            <v>CONECEL</v>
          </cell>
          <cell r="F653" t="str">
            <v>DESPACHO</v>
          </cell>
          <cell r="G653" t="str">
            <v>NORMAL</v>
          </cell>
          <cell r="H653" t="str">
            <v>JARA REYES JEYSSON DARIO</v>
          </cell>
          <cell r="I653" t="str">
            <v>1804076808</v>
          </cell>
          <cell r="J653" t="str">
            <v>AV MARQUESA DE SOLANDA E517 Y ADDON CALDERON MIERCOLES AM CONJUNTO VILLA FLORIDA PUNTO DE REF A 150 METROS DE LA ASION DE DEAN</v>
          </cell>
          <cell r="K653" t="str">
            <v>959033340</v>
          </cell>
          <cell r="L653" t="str">
            <v>-</v>
          </cell>
          <cell r="M653" t="str">
            <v>QUITO</v>
          </cell>
          <cell r="N653" t="str">
            <v>PICHINCHA</v>
          </cell>
          <cell r="O653" t="str">
            <v>CONOCOTO</v>
          </cell>
        </row>
        <row r="654">
          <cell r="A654" t="str">
            <v>20003024065696</v>
          </cell>
          <cell r="B654">
            <v>482460</v>
          </cell>
          <cell r="C654" t="str">
            <v>20003024065696</v>
          </cell>
          <cell r="D654">
            <v>44914.618495370371</v>
          </cell>
          <cell r="E654" t="str">
            <v>CONECEL</v>
          </cell>
          <cell r="F654" t="str">
            <v>DESPACHO</v>
          </cell>
          <cell r="G654" t="str">
            <v>NORMAL</v>
          </cell>
          <cell r="H654" t="str">
            <v>PATINO ALCIVAR JONNY DIDANES</v>
          </cell>
          <cell r="I654" t="str">
            <v>1755077599</v>
          </cell>
          <cell r="J654" t="str">
            <v>CALLE RIO GUAYLLABAMBA Y GONZALO PIZARRO E1-55 CASA 2 PISOS CL ROJO TECHO ROJO REF: A FRENTE VIVERES JACEI</v>
          </cell>
          <cell r="K654" t="str">
            <v>989470295</v>
          </cell>
          <cell r="L654" t="str">
            <v>989470295</v>
          </cell>
          <cell r="M654" t="str">
            <v>QUITO</v>
          </cell>
          <cell r="N654" t="str">
            <v>PICHINCHA</v>
          </cell>
          <cell r="O654" t="str">
            <v>TUMBACO</v>
          </cell>
        </row>
        <row r="655">
          <cell r="A655" t="str">
            <v>20003022950493</v>
          </cell>
          <cell r="B655">
            <v>482461</v>
          </cell>
          <cell r="C655" t="str">
            <v>20003022950493</v>
          </cell>
          <cell r="D655">
            <v>44914.618495370371</v>
          </cell>
          <cell r="E655" t="str">
            <v>CONECEL</v>
          </cell>
          <cell r="F655" t="str">
            <v>DESPACHO</v>
          </cell>
          <cell r="G655" t="str">
            <v>NORMAL</v>
          </cell>
          <cell r="H655" t="str">
            <v>MORALES PINTO  CARLOS FERNANDO</v>
          </cell>
          <cell r="I655" t="str">
            <v>1716690910</v>
          </cell>
          <cell r="J655" t="str">
            <v>AV EL INCA ENTRE CALLE IMBABURA Y UNGUI  EN LUGAR DE TRABAJO DE CLIENTE   EN UNIDAD EDUCATIVA LEV VIGOSRKY AREA ENTRENADOR  REF JUNTO AL ESTADIO DE SAN NICOLAS</v>
          </cell>
          <cell r="K655" t="str">
            <v>979451272</v>
          </cell>
          <cell r="L655" t="str">
            <v>0</v>
          </cell>
          <cell r="M655" t="str">
            <v>QUITO</v>
          </cell>
          <cell r="N655" t="str">
            <v>PICHINCHA</v>
          </cell>
          <cell r="O655" t="str">
            <v>SANGOLQUI</v>
          </cell>
        </row>
        <row r="656">
          <cell r="A656" t="str">
            <v>20003025852884</v>
          </cell>
          <cell r="B656">
            <v>482462</v>
          </cell>
          <cell r="C656" t="str">
            <v>20003025852884</v>
          </cell>
          <cell r="D656">
            <v>44914.618495370371</v>
          </cell>
          <cell r="E656" t="str">
            <v>CONECEL</v>
          </cell>
          <cell r="F656" t="str">
            <v>DESPACHO</v>
          </cell>
          <cell r="G656" t="str">
            <v>NORMAL</v>
          </cell>
          <cell r="H656" t="str">
            <v>ANDRES PAUL SEVILLA QUEVEDO</v>
          </cell>
          <cell r="I656" t="str">
            <v>1723661318</v>
          </cell>
          <cell r="J656" t="str">
            <v>AV. REPUBLICA DOMINICANA N81-98 Y ANTONIO RUIZ REF. CASA DE TRES PISOS COLOR ROSADO ESQUINERO, DIA MIERCOLES 21/12/2022 LLAMAR AL 0990662575</v>
          </cell>
          <cell r="K656" t="str">
            <v>990662575</v>
          </cell>
          <cell r="L656" t="str">
            <v>990662575</v>
          </cell>
          <cell r="M656" t="str">
            <v>QUITO</v>
          </cell>
          <cell r="N656" t="str">
            <v>PICHINCHA</v>
          </cell>
          <cell r="O656" t="str">
            <v>CARCELEN</v>
          </cell>
        </row>
        <row r="657">
          <cell r="A657" t="str">
            <v>20003026572277</v>
          </cell>
          <cell r="B657">
            <v>482463</v>
          </cell>
          <cell r="C657" t="str">
            <v>20003026572277</v>
          </cell>
          <cell r="D657">
            <v>44914.618495370371</v>
          </cell>
          <cell r="E657" t="str">
            <v>CONECEL</v>
          </cell>
          <cell r="F657" t="str">
            <v>DESPACHO</v>
          </cell>
          <cell r="G657" t="str">
            <v>NORMAL</v>
          </cell>
          <cell r="H657" t="str">
            <v>CARDENAS NASNER DALILA ALEXANDRA</v>
          </cell>
          <cell r="I657" t="str">
            <v>1717546798</v>
          </cell>
          <cell r="J657" t="str">
            <v>"AV REAL AUDIENCIA FRANCISCO SALAMBA MZ. V.N59-200 REF: PB LOCAL COMERCIAL ""WOLLY PETSHOPS""/ FRENTE CHIFA SHANG PIN"</v>
          </cell>
          <cell r="K657" t="str">
            <v>968002100</v>
          </cell>
          <cell r="L657" t="str">
            <v>968002100</v>
          </cell>
          <cell r="M657" t="str">
            <v>QUITO</v>
          </cell>
          <cell r="N657" t="str">
            <v>PICHINCHA</v>
          </cell>
          <cell r="O657" t="str">
            <v>KENNEDY</v>
          </cell>
        </row>
        <row r="658">
          <cell r="A658" t="str">
            <v>20003028459095</v>
          </cell>
          <cell r="B658">
            <v>482464</v>
          </cell>
          <cell r="C658" t="str">
            <v>20003028459095</v>
          </cell>
          <cell r="D658">
            <v>44914.618495370371</v>
          </cell>
          <cell r="E658" t="str">
            <v>CONECEL</v>
          </cell>
          <cell r="F658" t="str">
            <v>DESPACHO</v>
          </cell>
          <cell r="G658" t="str">
            <v>NORMAL</v>
          </cell>
          <cell r="H658" t="str">
            <v>SEVILLA DURAN JUAN FERNANDO</v>
          </cell>
          <cell r="I658" t="str">
            <v>1711708956</v>
          </cell>
          <cell r="J658" t="str">
            <v>CALLE DE LOS GUAYABOS N50 120 Y DE LOS ALAMOS ES EL CENTRO EDUCATIVO ISSAC NEWTON JUNTO AL CENTRO DE REVISION VEHICULAR</v>
          </cell>
          <cell r="K658" t="str">
            <v>997757471</v>
          </cell>
          <cell r="L658" t="str">
            <v>997757471</v>
          </cell>
          <cell r="M658" t="str">
            <v>QUITO</v>
          </cell>
          <cell r="N658" t="str">
            <v>PICHINCHA</v>
          </cell>
          <cell r="O658" t="str">
            <v>EL INCA</v>
          </cell>
        </row>
        <row r="659">
          <cell r="A659" t="str">
            <v>20003026534674</v>
          </cell>
          <cell r="B659">
            <v>482465</v>
          </cell>
          <cell r="C659" t="str">
            <v>20003026534674</v>
          </cell>
          <cell r="D659">
            <v>44914.618495370371</v>
          </cell>
          <cell r="E659" t="str">
            <v>CONECEL</v>
          </cell>
          <cell r="F659" t="str">
            <v>DESPACHO</v>
          </cell>
          <cell r="G659" t="str">
            <v>NORMAL</v>
          </cell>
          <cell r="H659" t="str">
            <v>INAGAN IMBACUAN MILTON ALEXANDER</v>
          </cell>
          <cell r="I659" t="str">
            <v>1724429863</v>
          </cell>
          <cell r="J659" t="str">
            <v>CALLE IMBABURA Y OLMEDO A 100 MTRS DE LA FARMACIA BLANQUIFARM Y RM CS DE 1 PISO COLOR BEIG</v>
          </cell>
          <cell r="K659" t="str">
            <v>989242996</v>
          </cell>
          <cell r="L659" t="str">
            <v>989242996</v>
          </cell>
          <cell r="M659" t="str">
            <v>QUITO</v>
          </cell>
          <cell r="N659" t="str">
            <v>PICHINCHA</v>
          </cell>
          <cell r="O659" t="str">
            <v>ITCHIMBIA</v>
          </cell>
        </row>
        <row r="660">
          <cell r="A660" t="str">
            <v>20003025799575</v>
          </cell>
          <cell r="B660">
            <v>482466</v>
          </cell>
          <cell r="C660" t="str">
            <v>20003025799575</v>
          </cell>
          <cell r="D660">
            <v>44914.618495370371</v>
          </cell>
          <cell r="E660" t="str">
            <v>CONECEL</v>
          </cell>
          <cell r="F660" t="str">
            <v>DESPACHO</v>
          </cell>
          <cell r="G660" t="str">
            <v>NORMAL</v>
          </cell>
          <cell r="H660" t="str">
            <v>SANTILLAN ROSERO MARIA VERONICA</v>
          </cell>
          <cell r="I660" t="str">
            <v>1719250894</v>
          </cell>
          <cell r="J660" t="str">
            <v>CALLE 23 DE ABRIL Y ALFONSO LAMINA CASA B16-2 DENTRO DE LA URB. LOS ALMENDROS</v>
          </cell>
          <cell r="K660" t="str">
            <v>999044892</v>
          </cell>
          <cell r="L660" t="str">
            <v>999044892</v>
          </cell>
          <cell r="M660" t="str">
            <v>QUITO</v>
          </cell>
          <cell r="N660" t="str">
            <v>PICHINCHA</v>
          </cell>
          <cell r="O660" t="str">
            <v>CUMBAYA</v>
          </cell>
        </row>
        <row r="661">
          <cell r="A661" t="str">
            <v>FTSTO00140</v>
          </cell>
          <cell r="B661">
            <v>482382</v>
          </cell>
          <cell r="C661" t="str">
            <v>FTSTO00140</v>
          </cell>
          <cell r="D661">
            <v>44914.610162037039</v>
          </cell>
          <cell r="E661" t="str">
            <v>CONECEL_DOCUMENTOS</v>
          </cell>
          <cell r="F661" t="str">
            <v>DESPACHO</v>
          </cell>
          <cell r="H661" t="str">
            <v>FERNANDA SABANO</v>
          </cell>
          <cell r="J661" t="str">
            <v>RETIRA AGENCIA TRAMACO STO DOMINGO VIA QUEVEDO</v>
          </cell>
          <cell r="M661" t="str">
            <v>230101</v>
          </cell>
        </row>
        <row r="662">
          <cell r="A662" t="str">
            <v>20003024058223</v>
          </cell>
          <cell r="B662">
            <v>482150</v>
          </cell>
          <cell r="C662" t="str">
            <v>20003024058223</v>
          </cell>
          <cell r="D662">
            <v>44914.509942129633</v>
          </cell>
          <cell r="E662" t="str">
            <v>CONECEL</v>
          </cell>
          <cell r="F662" t="str">
            <v>DESPACHO</v>
          </cell>
          <cell r="G662" t="str">
            <v>NORMAL</v>
          </cell>
          <cell r="H662" t="str">
            <v xml:space="preserve">VANINA CECIBEL MOREIRA MONTESDEOCA / </v>
          </cell>
          <cell r="I662" t="str">
            <v>802641134</v>
          </cell>
          <cell r="J662" t="str">
            <v>CALLE CHAMBO S74-32 Y ALPAHUASI DIAGONAL A LA CLINICA VEGA BELTRAN CASA DE COLOR ROSADO DE 3 PISOS, QUITO</v>
          </cell>
          <cell r="K662" t="str">
            <v xml:space="preserve">984880863 /  </v>
          </cell>
          <cell r="M662" t="str">
            <v>QUITO</v>
          </cell>
          <cell r="N662" t="str">
            <v>PICHINCHA</v>
          </cell>
          <cell r="O662" t="str">
            <v>QUITO</v>
          </cell>
        </row>
        <row r="663">
          <cell r="A663" t="str">
            <v>20003011964241_1</v>
          </cell>
          <cell r="B663">
            <v>482151</v>
          </cell>
          <cell r="C663" t="str">
            <v>20003011964241_1</v>
          </cell>
          <cell r="D663">
            <v>44914.509942129633</v>
          </cell>
          <cell r="E663" t="str">
            <v>CONECEL</v>
          </cell>
          <cell r="F663" t="str">
            <v>DESPACHO</v>
          </cell>
          <cell r="G663" t="str">
            <v>NORMAL</v>
          </cell>
          <cell r="H663" t="str">
            <v xml:space="preserve">ERIKA MARICELA LLULLUNA CHASIPANTA / </v>
          </cell>
          <cell r="I663" t="str">
            <v>1714133079</v>
          </cell>
          <cell r="J663" t="str">
            <v>BARRIO CASHAPAMBA VIA TRONCAL DE LA SIERRA Y KILOMETRO 1 EN EL HOGAR PARA ANCIANOS SAN IGNACIO DE LOYOLA DETRAS DEL COLEGIO LICEO DEL VALLE, QUITO</v>
          </cell>
          <cell r="K663" t="str">
            <v xml:space="preserve">984160799 /  </v>
          </cell>
          <cell r="L663" t="str">
            <v/>
          </cell>
          <cell r="M663" t="str">
            <v>QUITO</v>
          </cell>
          <cell r="N663" t="str">
            <v>PICHINCHA</v>
          </cell>
          <cell r="O663" t="str">
            <v>QUITO</v>
          </cell>
        </row>
        <row r="664">
          <cell r="A664" t="str">
            <v>20003025854348</v>
          </cell>
          <cell r="B664">
            <v>482152</v>
          </cell>
          <cell r="C664" t="str">
            <v>20003025854348</v>
          </cell>
          <cell r="D664">
            <v>44914.509942129633</v>
          </cell>
          <cell r="E664" t="str">
            <v>CONECEL</v>
          </cell>
          <cell r="F664" t="str">
            <v>DESPACHO</v>
          </cell>
          <cell r="G664" t="str">
            <v>NORMAL</v>
          </cell>
          <cell r="H664" t="str">
            <v xml:space="preserve">PATRICIA MARGARITA BASANTES PONCE / </v>
          </cell>
          <cell r="I664" t="str">
            <v>1719811398</v>
          </cell>
          <cell r="J664" t="str">
            <v>SECTOR PARAISO/PULULAHUA E1-304 Y SHEYGUA CASA 2 PIS EN CONSTRUCCION JUNTO A LOS CONJ VILLA GONESA, QUITO</v>
          </cell>
          <cell r="K664" t="str">
            <v>963824259 /  996382425</v>
          </cell>
          <cell r="M664" t="str">
            <v>QUITO</v>
          </cell>
          <cell r="N664" t="str">
            <v>PICHINCHA</v>
          </cell>
          <cell r="O664" t="str">
            <v>QUITO</v>
          </cell>
        </row>
        <row r="665">
          <cell r="A665" t="str">
            <v>20003025799407</v>
          </cell>
          <cell r="B665">
            <v>482153</v>
          </cell>
          <cell r="C665" t="str">
            <v>20003025799407</v>
          </cell>
          <cell r="D665">
            <v>44914.509942129633</v>
          </cell>
          <cell r="E665" t="str">
            <v>CONECEL</v>
          </cell>
          <cell r="F665" t="str">
            <v>DESPACHO</v>
          </cell>
          <cell r="G665" t="str">
            <v>NORMAL</v>
          </cell>
          <cell r="H665" t="str">
            <v xml:space="preserve">ANGEL JESUS SOSA CARRERA / </v>
          </cell>
          <cell r="I665" t="str">
            <v>1702837467</v>
          </cell>
          <cell r="J665" t="str">
            <v>SELVA ALEGRE/AV JUAN SALINAS 957 Y NICOLAS PENA/CASA 3 DURAZNO ESQ/FTE EDF 3P BLANCO, QUITO</v>
          </cell>
          <cell r="K665" t="str">
            <v>964075094 /  964072677</v>
          </cell>
          <cell r="M665" t="str">
            <v>QUITO</v>
          </cell>
          <cell r="N665" t="str">
            <v>PICHINCHA</v>
          </cell>
          <cell r="O665" t="str">
            <v>QUITO</v>
          </cell>
        </row>
        <row r="666">
          <cell r="A666" t="str">
            <v>20003025813182</v>
          </cell>
          <cell r="B666">
            <v>482154</v>
          </cell>
          <cell r="C666" t="str">
            <v>20003025813182</v>
          </cell>
          <cell r="D666">
            <v>44914.509942129633</v>
          </cell>
          <cell r="E666" t="str">
            <v>CONECEL</v>
          </cell>
          <cell r="F666" t="str">
            <v>DESPACHO</v>
          </cell>
          <cell r="G666" t="str">
            <v>NORMAL</v>
          </cell>
          <cell r="H666" t="str">
            <v xml:space="preserve">JONATHAN LADIMIR PARRA DAZA / </v>
          </cell>
          <cell r="I666" t="str">
            <v>1759736810</v>
          </cell>
          <cell r="J666" t="str">
            <v>CALLLE EL MORLAN 224 Y AV. EL INCA JUNTO A AUTO FRENO UNDA CSA DE 2 PISOS COLOR CELESTE, QUITO</v>
          </cell>
          <cell r="K666" t="str">
            <v xml:space="preserve">979300842 /  </v>
          </cell>
          <cell r="L666" t="str">
            <v/>
          </cell>
          <cell r="M666" t="str">
            <v>QUITO</v>
          </cell>
          <cell r="N666" t="str">
            <v>PICHINCHA</v>
          </cell>
          <cell r="O666" t="str">
            <v>QUITO</v>
          </cell>
        </row>
        <row r="667">
          <cell r="A667" t="str">
            <v>20003026601412</v>
          </cell>
          <cell r="B667">
            <v>482155</v>
          </cell>
          <cell r="C667" t="str">
            <v>20003026601412</v>
          </cell>
          <cell r="D667">
            <v>44914.509942129633</v>
          </cell>
          <cell r="E667" t="str">
            <v>CONECEL</v>
          </cell>
          <cell r="F667" t="str">
            <v>DESPACHO</v>
          </cell>
          <cell r="G667" t="str">
            <v>NORMAL</v>
          </cell>
          <cell r="H667" t="str">
            <v xml:space="preserve">NATHALI MARIA ALBUJA MEJIA / </v>
          </cell>
          <cell r="I667" t="str">
            <v>1003233945</v>
          </cell>
          <cell r="J667" t="str">
            <v>EL ARENAL/OSWALDO GUAYASAMIN Y JOSEFA TINAJERO/ENTREGAR EN CONJUNTO LOS GIRASAOELS CASA C08/MEEDIA CUADRA DE UNA GUARDERIA, QUITO</v>
          </cell>
          <cell r="K667" t="str">
            <v>995829600 /  996628577</v>
          </cell>
          <cell r="L667" t="str">
            <v/>
          </cell>
          <cell r="M667" t="str">
            <v>QUITO</v>
          </cell>
          <cell r="N667" t="str">
            <v>PICHINCHA</v>
          </cell>
          <cell r="O667" t="str">
            <v>QUITO</v>
          </cell>
        </row>
        <row r="668">
          <cell r="A668" t="str">
            <v>20003025854148</v>
          </cell>
          <cell r="B668">
            <v>482156</v>
          </cell>
          <cell r="C668" t="str">
            <v>20003025854148</v>
          </cell>
          <cell r="D668">
            <v>44914.509942129633</v>
          </cell>
          <cell r="E668" t="str">
            <v>CONECEL</v>
          </cell>
          <cell r="F668" t="str">
            <v>DESPACHO</v>
          </cell>
          <cell r="G668" t="str">
            <v>NORMAL</v>
          </cell>
          <cell r="H668" t="str">
            <v xml:space="preserve">OMAR EDUARDO NUNEZ LARA / </v>
          </cell>
          <cell r="I668" t="str">
            <v>1726290057</v>
          </cell>
          <cell r="J668" t="str">
            <v>BARRIO MIRAVALLE 4 CALLE OSWALDO GUAYASAMIN EN LA EMPRESA RAMONA MOTORS LOCAL AZUL CON MALLAS NEGRAS, QUITO</v>
          </cell>
          <cell r="K668" t="str">
            <v xml:space="preserve">984212930 /  </v>
          </cell>
          <cell r="M668" t="str">
            <v>QUITO</v>
          </cell>
          <cell r="N668" t="str">
            <v>PICHINCHA</v>
          </cell>
          <cell r="O668" t="str">
            <v>QUITO</v>
          </cell>
        </row>
        <row r="669">
          <cell r="A669" t="str">
            <v>20003024057763</v>
          </cell>
          <cell r="B669">
            <v>482157</v>
          </cell>
          <cell r="C669" t="str">
            <v>20003024057763</v>
          </cell>
          <cell r="D669">
            <v>44914.509942129633</v>
          </cell>
          <cell r="E669" t="str">
            <v>CONECEL</v>
          </cell>
          <cell r="F669" t="str">
            <v>DESPACHO</v>
          </cell>
          <cell r="G669" t="str">
            <v>NORMAL</v>
          </cell>
          <cell r="H669" t="str">
            <v xml:space="preserve">KEVIN JAVIER QUINGA NACATA / </v>
          </cell>
          <cell r="I669" t="str">
            <v>1726910712</v>
          </cell>
          <cell r="J669" t="str">
            <v>CALLE EDMUNDO CHIRIBOGA Y ROSAS/ENTREGAR EN EL CUARTEL DE BRIGADA DE CABALLERIA BLINDADA ANUNCIARSE EN GARITA, RIOBAMBA</v>
          </cell>
          <cell r="K669" t="str">
            <v xml:space="preserve">983944485 /  </v>
          </cell>
          <cell r="M669" t="str">
            <v>RIOBAMBA</v>
          </cell>
          <cell r="N669" t="str">
            <v>CHIMBORAZO</v>
          </cell>
          <cell r="O669" t="str">
            <v>RIOBAMBA</v>
          </cell>
        </row>
        <row r="670">
          <cell r="A670" t="str">
            <v>20002977266736_1</v>
          </cell>
          <cell r="B670">
            <v>482158</v>
          </cell>
          <cell r="C670" t="str">
            <v>20002977266736_1</v>
          </cell>
          <cell r="D670">
            <v>44914.509942129633</v>
          </cell>
          <cell r="E670" t="str">
            <v>CONECEL</v>
          </cell>
          <cell r="F670" t="str">
            <v>DESPACHO</v>
          </cell>
          <cell r="G670" t="str">
            <v>NORMAL</v>
          </cell>
          <cell r="H670" t="str">
            <v xml:space="preserve">JOHANNA MADELAINE ZAMBRANO BRAVO / </v>
          </cell>
          <cell r="I670" t="str">
            <v>1316761970</v>
          </cell>
          <cell r="J670" t="str">
            <v>CDLA. LOS OLIVOS/AV DEL EJERCITO Y SANTA ANA EN CASA 1 PISO BLANCA Y PORTON NEGRO A UN METRO TIENDA PRECIO Y CALIDAD, PORTOVIEJO</v>
          </cell>
          <cell r="K670" t="str">
            <v xml:space="preserve">961859818 /  </v>
          </cell>
          <cell r="M670" t="str">
            <v>PORTOVIEJO</v>
          </cell>
          <cell r="N670" t="str">
            <v>MANABI</v>
          </cell>
          <cell r="O670" t="str">
            <v>PORTOVIEJO</v>
          </cell>
        </row>
        <row r="671">
          <cell r="A671" t="str">
            <v>20003024052901</v>
          </cell>
          <cell r="B671">
            <v>482159</v>
          </cell>
          <cell r="C671" t="str">
            <v>20003024052901</v>
          </cell>
          <cell r="D671">
            <v>44914.509942129633</v>
          </cell>
          <cell r="E671" t="str">
            <v>CONECEL</v>
          </cell>
          <cell r="F671" t="str">
            <v>DESPACHO</v>
          </cell>
          <cell r="G671" t="str">
            <v>NORMAL</v>
          </cell>
          <cell r="H671" t="str">
            <v xml:space="preserve">NURI JIMENA JIMENEZ JUCA / </v>
          </cell>
          <cell r="I671" t="str">
            <v>102615523</v>
          </cell>
          <cell r="J671" t="str">
            <v>CALLE MARISCAL SUCRE Y HUAYNA CAPAC/ENTREGA ESCUELA DE INGLES FLORIDA ENGLISH SCHOOL FRENTE AL CORAL CENTRO, CUENCA</v>
          </cell>
          <cell r="K671" t="str">
            <v>983403024 /  984222201</v>
          </cell>
          <cell r="L671" t="str">
            <v/>
          </cell>
          <cell r="M671" t="str">
            <v>CUENCA</v>
          </cell>
          <cell r="N671" t="str">
            <v>AZUAY</v>
          </cell>
          <cell r="O671" t="str">
            <v>CUENCA</v>
          </cell>
        </row>
        <row r="672">
          <cell r="A672" t="str">
            <v>20003024063872</v>
          </cell>
          <cell r="B672">
            <v>482160</v>
          </cell>
          <cell r="C672" t="str">
            <v>20003024063872</v>
          </cell>
          <cell r="D672">
            <v>44914.509942129633</v>
          </cell>
          <cell r="E672" t="str">
            <v>CONECEL</v>
          </cell>
          <cell r="F672" t="str">
            <v>DESPACHO</v>
          </cell>
          <cell r="G672" t="str">
            <v>NORMAL</v>
          </cell>
          <cell r="H672" t="str">
            <v xml:space="preserve">NURI JIMENA JIMENEZ JUCA / </v>
          </cell>
          <cell r="I672" t="str">
            <v>102615523</v>
          </cell>
          <cell r="J672" t="str">
            <v>CALLE MARISCAL SUCRE Y HUAYNA CAPAC/ENTREGA ESCUELA DE INGLES FLORIDA ENGLISH SCHOOL FRENTE AL CORAL CENTRO, CUENCA</v>
          </cell>
          <cell r="K672" t="str">
            <v>984476979 /  984222201</v>
          </cell>
          <cell r="L672" t="str">
            <v/>
          </cell>
          <cell r="M672" t="str">
            <v>CUENCA</v>
          </cell>
          <cell r="N672" t="str">
            <v>AZUAY</v>
          </cell>
          <cell r="O672" t="str">
            <v>CUENCA</v>
          </cell>
        </row>
        <row r="673">
          <cell r="A673" t="str">
            <v>20003025854360</v>
          </cell>
          <cell r="B673">
            <v>482161</v>
          </cell>
          <cell r="C673" t="str">
            <v>20003025854360</v>
          </cell>
          <cell r="D673">
            <v>44914.509942129633</v>
          </cell>
          <cell r="E673" t="str">
            <v>CONECEL</v>
          </cell>
          <cell r="F673" t="str">
            <v>DESPACHO</v>
          </cell>
          <cell r="G673" t="str">
            <v>NORMAL</v>
          </cell>
          <cell r="H673" t="str">
            <v xml:space="preserve">ROBERTO CARLOS GUEICO SANCHEZ / </v>
          </cell>
          <cell r="I673" t="str">
            <v>1712590130</v>
          </cell>
          <cell r="J673" t="str">
            <v>CALLE YANACONA Y CALLE M EN EL LOTE 249 JUNTO A LOS CONDOMINIOS DEL MAGISTERIO, QUITO</v>
          </cell>
          <cell r="K673" t="str">
            <v xml:space="preserve">984169816 /  </v>
          </cell>
          <cell r="L673" t="str">
            <v/>
          </cell>
          <cell r="M673" t="str">
            <v>QUITO</v>
          </cell>
          <cell r="N673" t="str">
            <v>PICHINCHA</v>
          </cell>
          <cell r="O673" t="str">
            <v>QUITO</v>
          </cell>
        </row>
        <row r="674">
          <cell r="A674" t="str">
            <v>20003025843556</v>
          </cell>
          <cell r="B674">
            <v>482162</v>
          </cell>
          <cell r="C674" t="str">
            <v>20003025843556</v>
          </cell>
          <cell r="D674">
            <v>44914.509942129633</v>
          </cell>
          <cell r="E674" t="str">
            <v>CONECEL</v>
          </cell>
          <cell r="F674" t="str">
            <v>DESPACHO</v>
          </cell>
          <cell r="G674" t="str">
            <v>NORMAL</v>
          </cell>
          <cell r="H674" t="str">
            <v xml:space="preserve">RAUL ADRIAN BAQUE ALAVA / </v>
          </cell>
          <cell r="I674" t="str">
            <v>953286473</v>
          </cell>
          <cell r="J674" t="str">
            <v>AV 29AVA 51-40 Y ARGENTINA CASA DE DOS PISOS COLOR CELESTE JUNTO A LA PANADERIA LA MERCED, GUAYAQUIL</v>
          </cell>
          <cell r="K674" t="str">
            <v xml:space="preserve">981343934 /  </v>
          </cell>
          <cell r="M674" t="str">
            <v>GUAYAQUIL</v>
          </cell>
          <cell r="N674" t="str">
            <v>GUAYAS</v>
          </cell>
          <cell r="O674" t="str">
            <v>GUAYAQUIL</v>
          </cell>
        </row>
        <row r="675">
          <cell r="A675" t="str">
            <v>20003024023005</v>
          </cell>
          <cell r="B675">
            <v>482163</v>
          </cell>
          <cell r="C675" t="str">
            <v>20003024023005</v>
          </cell>
          <cell r="D675">
            <v>44914.509942129633</v>
          </cell>
          <cell r="E675" t="str">
            <v>CONECEL</v>
          </cell>
          <cell r="F675" t="str">
            <v>DESPACHO</v>
          </cell>
          <cell r="G675" t="str">
            <v>NORMAL</v>
          </cell>
          <cell r="H675" t="str">
            <v>MIRIAN ESPERANZA BOLIVAR ROCHA / CARLOS RODRIGO GALVEZ</v>
          </cell>
          <cell r="I675" t="str">
            <v>1725772436</v>
          </cell>
          <cell r="J675" t="str">
            <v>AV PALENQUE Y TOCACHI EN EL TALLER DE ENDEREZADA Y PINTURA FRENTE A LOS CONJUNTOS VILLAREAL, QUITO</v>
          </cell>
          <cell r="K675" t="str">
            <v>995650464 /  959733676</v>
          </cell>
          <cell r="L675" t="str">
            <v/>
          </cell>
          <cell r="M675" t="str">
            <v>QUITO</v>
          </cell>
          <cell r="N675" t="str">
            <v>PICHINCHA</v>
          </cell>
          <cell r="O675" t="str">
            <v>QUITO</v>
          </cell>
        </row>
        <row r="676">
          <cell r="A676" t="str">
            <v>20003024056670</v>
          </cell>
          <cell r="B676">
            <v>482164</v>
          </cell>
          <cell r="C676" t="str">
            <v>20003024056670</v>
          </cell>
          <cell r="D676">
            <v>44914.509942129633</v>
          </cell>
          <cell r="E676" t="str">
            <v>CONECEL</v>
          </cell>
          <cell r="F676" t="str">
            <v>DESPACHO</v>
          </cell>
          <cell r="G676" t="str">
            <v>NORMAL</v>
          </cell>
          <cell r="H676" t="str">
            <v xml:space="preserve">SILVIA PATRICIA BAQUE TIGRERO / </v>
          </cell>
          <cell r="I676" t="str">
            <v>921810842</v>
          </cell>
          <cell r="J676" t="str">
            <v>JUAN MONTALVO 11-32 Y MARISCAL LANAR RECIBEN EN ESTACION DE BUS GRAN COLOMBIA CRCA A LA TIENDA DE ROPA “TIENDA GARAJE, CUENCA</v>
          </cell>
          <cell r="K676" t="str">
            <v xml:space="preserve">987518285 /  </v>
          </cell>
          <cell r="M676" t="str">
            <v>CUENCA</v>
          </cell>
          <cell r="N676" t="str">
            <v>AZUAY</v>
          </cell>
          <cell r="O676" t="str">
            <v>CUENCA</v>
          </cell>
        </row>
        <row r="677">
          <cell r="A677" t="str">
            <v>20003024464158</v>
          </cell>
          <cell r="B677">
            <v>482165</v>
          </cell>
          <cell r="C677" t="str">
            <v>20003024464158</v>
          </cell>
          <cell r="D677">
            <v>44914.509942129633</v>
          </cell>
          <cell r="E677" t="str">
            <v>CONECEL</v>
          </cell>
          <cell r="F677" t="str">
            <v>DESPACHO</v>
          </cell>
          <cell r="G677" t="str">
            <v>NORMAL</v>
          </cell>
          <cell r="H677" t="str">
            <v xml:space="preserve">JUAN OSWALDO POMAGUALLI QUINCHUELA / </v>
          </cell>
          <cell r="I677" t="str">
            <v>603055807</v>
          </cell>
          <cell r="J677" t="str">
            <v>CLLE VELOZ Y COLON EDIFICIO MILENINUM SEGUNDO PISO OF 207 A UNA CUADRA DEL COLEGIO PEDRO VICENTE MALDONADO O DOS CUADRAS DEL MUNICIPIO, RIOBAMBA</v>
          </cell>
          <cell r="K677" t="str">
            <v>984224268 /  994625484</v>
          </cell>
          <cell r="M677" t="str">
            <v>RIOBAMBA</v>
          </cell>
          <cell r="N677" t="str">
            <v>CHIMBORAZO</v>
          </cell>
          <cell r="O677" t="str">
            <v>RIOBAMBA</v>
          </cell>
        </row>
        <row r="678">
          <cell r="A678" t="str">
            <v>20003024472666</v>
          </cell>
          <cell r="B678">
            <v>482166</v>
          </cell>
          <cell r="C678" t="str">
            <v>20003024472666</v>
          </cell>
          <cell r="D678">
            <v>44914.509942129633</v>
          </cell>
          <cell r="E678" t="str">
            <v>CONECEL</v>
          </cell>
          <cell r="F678" t="str">
            <v>DESPACHO</v>
          </cell>
          <cell r="G678" t="str">
            <v>NORMAL</v>
          </cell>
          <cell r="H678" t="str">
            <v xml:space="preserve">SARAHI ELIZABETH TAIPE CAGUANO / </v>
          </cell>
          <cell r="I678" t="str">
            <v>550427603</v>
          </cell>
          <cell r="J678" t="str">
            <v>AV ROOSEVELT Y MANUELITA CANIZARES CS 2P CL BLANCA CON FILOS VERDES A MEDIA CUADRA DEL PATRONATO MUNICIPAL, LATACUNGA</v>
          </cell>
          <cell r="K678" t="str">
            <v xml:space="preserve">983781471 /  </v>
          </cell>
          <cell r="M678" t="str">
            <v>LATACUNGA</v>
          </cell>
          <cell r="N678" t="str">
            <v>COTOPAXI</v>
          </cell>
          <cell r="O678" t="str">
            <v>LATACUNGA</v>
          </cell>
        </row>
        <row r="679">
          <cell r="A679" t="str">
            <v>20003024503109</v>
          </cell>
          <cell r="B679">
            <v>482167</v>
          </cell>
          <cell r="C679" t="str">
            <v>20003024503109</v>
          </cell>
          <cell r="D679">
            <v>44914.509942129633</v>
          </cell>
          <cell r="E679" t="str">
            <v>CONECEL</v>
          </cell>
          <cell r="F679" t="str">
            <v>DESPACHO</v>
          </cell>
          <cell r="G679" t="str">
            <v>NORMAL</v>
          </cell>
          <cell r="H679" t="str">
            <v xml:space="preserve">LARA LEON JESSENNIA VANESA / </v>
          </cell>
          <cell r="I679" t="str">
            <v>918302878</v>
          </cell>
          <cell r="J679" t="str">
            <v>CDLA BELLAVISTA/CALLE MEDARDO SILVA Y RIO GUEPI/ CASA 500 DE 1P ESQUINERO CLR MORADO ATRAS QUEDA IGLESIA ESPIRITU SANTO Y ESCULA 24 DE MAYO, MILAGRO</v>
          </cell>
          <cell r="K679" t="str">
            <v>979324276 /  989013253</v>
          </cell>
          <cell r="M679" t="str">
            <v>MILAGRO</v>
          </cell>
          <cell r="N679" t="str">
            <v>GUAYAS</v>
          </cell>
          <cell r="O679" t="str">
            <v>MILAGRO</v>
          </cell>
        </row>
        <row r="680">
          <cell r="A680" t="str">
            <v>20003024477838</v>
          </cell>
          <cell r="B680">
            <v>482168</v>
          </cell>
          <cell r="C680" t="str">
            <v>20003024477838</v>
          </cell>
          <cell r="D680">
            <v>44914.509942129633</v>
          </cell>
          <cell r="E680" t="str">
            <v>CONECEL</v>
          </cell>
          <cell r="F680" t="str">
            <v>DESPACHO</v>
          </cell>
          <cell r="G680" t="str">
            <v>NORMAL</v>
          </cell>
          <cell r="H680" t="str">
            <v xml:space="preserve">FERNANDO JOSE ORRALA CUCALON / </v>
          </cell>
          <cell r="I680" t="str">
            <v>2400116378</v>
          </cell>
          <cell r="J680" t="str">
            <v>BARRIO ELOY ALFARO AV 11 725/ENTRE CALLE 13 Y 14 CS 1P CL VERDE ATRAS DE NOTARIA 3 LA LIBERTAD, LA LIBERTAD</v>
          </cell>
          <cell r="K680" t="str">
            <v>939332020 /  960255130</v>
          </cell>
          <cell r="L680" t="str">
            <v/>
          </cell>
          <cell r="M680" t="str">
            <v>LA LIBERTAD</v>
          </cell>
          <cell r="N680" t="str">
            <v>SANTA ELENA</v>
          </cell>
          <cell r="O680" t="str">
            <v>LA LIBERTAD</v>
          </cell>
        </row>
        <row r="681">
          <cell r="A681" t="str">
            <v>20003024500705</v>
          </cell>
          <cell r="B681">
            <v>482169</v>
          </cell>
          <cell r="C681" t="str">
            <v>20003024500705</v>
          </cell>
          <cell r="D681">
            <v>44914.509942129633</v>
          </cell>
          <cell r="E681" t="str">
            <v>CONECEL</v>
          </cell>
          <cell r="F681" t="str">
            <v>DESPACHO</v>
          </cell>
          <cell r="G681" t="str">
            <v>NORMAL</v>
          </cell>
          <cell r="H681" t="str">
            <v xml:space="preserve">DIANA KARINA SANTILLAN MORA / </v>
          </cell>
          <cell r="I681" t="str">
            <v>926156134</v>
          </cell>
          <cell r="J681" t="str">
            <v>KM 9 VIA DURAN BOLICHE URB DURANCITY/ETAPA BROMELIA CASA DIAGONAL A LA GARITA COLOR PALO ROSA CON CAFE CARPA BEIGE AFUERA, DURAN</v>
          </cell>
          <cell r="K681" t="str">
            <v>960281683 /  939610493</v>
          </cell>
          <cell r="M681" t="str">
            <v>DURAN</v>
          </cell>
          <cell r="N681" t="str">
            <v>GUAYAS</v>
          </cell>
          <cell r="O681" t="str">
            <v>DURAN</v>
          </cell>
        </row>
        <row r="682">
          <cell r="A682" t="str">
            <v>20003024482057</v>
          </cell>
          <cell r="B682">
            <v>482170</v>
          </cell>
          <cell r="C682" t="str">
            <v>20003024482057</v>
          </cell>
          <cell r="D682">
            <v>44914.509942129633</v>
          </cell>
          <cell r="E682" t="str">
            <v>CONECEL</v>
          </cell>
          <cell r="F682" t="str">
            <v>DESPACHO</v>
          </cell>
          <cell r="G682" t="str">
            <v>NORMAL</v>
          </cell>
          <cell r="H682" t="str">
            <v xml:space="preserve">ANGEL GIOVANNY GUALOTUNA BARAHONA / </v>
          </cell>
          <cell r="I682" t="str">
            <v>1721144069</v>
          </cell>
          <cell r="J682" t="str">
            <v>CALLE COREA 116 Y AMAZONAS EN EL EDIFICIO BELMONTE FRENTE AL CENTRO COMERCIAL INAQUITO, QUITO</v>
          </cell>
          <cell r="K682" t="str">
            <v xml:space="preserve">958603424 /  </v>
          </cell>
          <cell r="L682" t="str">
            <v/>
          </cell>
          <cell r="M682" t="str">
            <v>QUITO</v>
          </cell>
          <cell r="N682" t="str">
            <v>PICHINCHA</v>
          </cell>
          <cell r="O682" t="str">
            <v>QUITO</v>
          </cell>
        </row>
        <row r="683">
          <cell r="A683" t="str">
            <v>20003024018827</v>
          </cell>
          <cell r="B683">
            <v>482171</v>
          </cell>
          <cell r="C683" t="str">
            <v>20003024018827</v>
          </cell>
          <cell r="D683">
            <v>44914.509942129633</v>
          </cell>
          <cell r="E683" t="str">
            <v>CONECEL</v>
          </cell>
          <cell r="F683" t="str">
            <v>DESPACHO</v>
          </cell>
          <cell r="G683" t="str">
            <v>NORMAL</v>
          </cell>
          <cell r="H683" t="str">
            <v xml:space="preserve">DANIEL EMILIO MENDOZA CIGUENZA / </v>
          </cell>
          <cell r="I683" t="str">
            <v>103901070</v>
          </cell>
          <cell r="J683" t="str">
            <v>CALLE REMIGIO TAMARIZ CRESPO Y AV REMIGIO ROMERO/EN CASA RESTAURANT PROA SABORES DEL MAR CON LETRERO/FRENTE A HOTEL TERRA SUR CUENCA, CUENCA</v>
          </cell>
          <cell r="K683" t="str">
            <v xml:space="preserve">962641314 /  </v>
          </cell>
          <cell r="M683" t="str">
            <v>CUENCA</v>
          </cell>
          <cell r="N683" t="str">
            <v>AZUAY</v>
          </cell>
          <cell r="O683" t="str">
            <v>CUENCA</v>
          </cell>
        </row>
        <row r="684">
          <cell r="A684" t="str">
            <v>20003024060804</v>
          </cell>
          <cell r="B684">
            <v>482172</v>
          </cell>
          <cell r="C684" t="str">
            <v>20003024060804</v>
          </cell>
          <cell r="D684">
            <v>44914.509942129633</v>
          </cell>
          <cell r="E684" t="str">
            <v>CONECEL</v>
          </cell>
          <cell r="F684" t="str">
            <v>DESPACHO</v>
          </cell>
          <cell r="G684" t="str">
            <v>NORMAL</v>
          </cell>
          <cell r="H684" t="str">
            <v xml:space="preserve">DANIEL EMILIO MENDOZA CIGUENZA / </v>
          </cell>
          <cell r="I684" t="str">
            <v>103901070</v>
          </cell>
          <cell r="J684" t="str">
            <v>CALLE REMIGIO TAMARIZ CRESPO Y AV REMIGIO ROMERO/EN CASA RESTAURANT PROA SABORES DEL MAR CON LETRERO/FRENTE A HOTEL TERRA SUR CUENCA, CUENCA</v>
          </cell>
          <cell r="K684" t="str">
            <v xml:space="preserve">962641314 /  </v>
          </cell>
          <cell r="M684" t="str">
            <v>CUENCA</v>
          </cell>
          <cell r="N684" t="str">
            <v>AZUAY</v>
          </cell>
          <cell r="O684" t="str">
            <v>CUENCA</v>
          </cell>
        </row>
        <row r="685">
          <cell r="A685" t="str">
            <v>20003024038801</v>
          </cell>
          <cell r="B685">
            <v>482173</v>
          </cell>
          <cell r="C685" t="str">
            <v>20003024038801</v>
          </cell>
          <cell r="D685">
            <v>44914.509942129633</v>
          </cell>
          <cell r="E685" t="str">
            <v>CONECEL</v>
          </cell>
          <cell r="F685" t="str">
            <v>DESPACHO</v>
          </cell>
          <cell r="G685" t="str">
            <v>NORMAL</v>
          </cell>
          <cell r="H685" t="str">
            <v xml:space="preserve">ELVIRA JACINTA ORMAZA ARIAS / </v>
          </cell>
          <cell r="I685" t="str">
            <v>1719618892</v>
          </cell>
          <cell r="J685" t="str">
            <v>AV EMILIO LORENZO STEHLE ENTRE JULIO OLEAS CASTILLO Y AUGUSTO SERRANO CALERO/EN CASA CERAMICA BLCA Y VERDE PUERTA GRIS 2 PISO/FRENTE CAMPAMENTO DEL CONSEJO PROVINCIAL DE STO DOMINGO, SANTO DOMINGO</v>
          </cell>
          <cell r="K685" t="str">
            <v xml:space="preserve">968677016 /  </v>
          </cell>
          <cell r="L685" t="str">
            <v/>
          </cell>
          <cell r="M685" t="str">
            <v>SANTO DOMINGO</v>
          </cell>
          <cell r="N685" t="str">
            <v>SANTO DOMINGO DE LOS TSACHILAS</v>
          </cell>
          <cell r="O685" t="str">
            <v>SANTO DOMINGO</v>
          </cell>
        </row>
        <row r="686">
          <cell r="A686" t="str">
            <v>20003024474842</v>
          </cell>
          <cell r="B686">
            <v>482174</v>
          </cell>
          <cell r="C686" t="str">
            <v>20003024474842</v>
          </cell>
          <cell r="D686">
            <v>44914.509942129633</v>
          </cell>
          <cell r="E686" t="str">
            <v>CONECEL</v>
          </cell>
          <cell r="F686" t="str">
            <v>DESPACHO</v>
          </cell>
          <cell r="G686" t="str">
            <v>NORMAL</v>
          </cell>
          <cell r="H686" t="str">
            <v xml:space="preserve">ROQUE ARNULFO PARRAGA CASTRO / </v>
          </cell>
          <cell r="I686" t="str">
            <v>1301786370</v>
          </cell>
          <cell r="J686" t="str">
            <v>SECTOR ELEGOLE/AV E4 ENTRE CALLE E1 Y CALLE E2/ENTREGA EN CENTRO EDUCATIVO JOSE SALAZAR MERO A MEDIA CUADRA DE ESTADIO ELEGOLE, MANTA</v>
          </cell>
          <cell r="K686" t="str">
            <v>963632156 /  40178637</v>
          </cell>
          <cell r="L686" t="str">
            <v/>
          </cell>
          <cell r="M686" t="str">
            <v>MANTA</v>
          </cell>
          <cell r="N686" t="str">
            <v>MANABI</v>
          </cell>
          <cell r="O686" t="str">
            <v>MANTA</v>
          </cell>
        </row>
        <row r="687">
          <cell r="A687" t="str">
            <v>20003025848115</v>
          </cell>
          <cell r="B687">
            <v>482175</v>
          </cell>
          <cell r="C687" t="str">
            <v>20003025848115</v>
          </cell>
          <cell r="D687">
            <v>44914.509942129633</v>
          </cell>
          <cell r="E687" t="str">
            <v>CONECEL</v>
          </cell>
          <cell r="F687" t="str">
            <v>DESPACHO</v>
          </cell>
          <cell r="G687" t="str">
            <v>NORMAL</v>
          </cell>
          <cell r="H687" t="str">
            <v xml:space="preserve">CARLOS EDUARDO ROSALES TORRES. / </v>
          </cell>
          <cell r="I687" t="str">
            <v>1003822713</v>
          </cell>
          <cell r="J687" t="str">
            <v>CALLE PROFESOR SERGIO PALACIO 132 Y DR JUAN JOSE PAEZ/BARRIO QUINTA/ENTREGA EN CASA 2 PISO COLOR LADRILLO VISTO FRENTE A PAZO DE EMMAP, IBARRA</v>
          </cell>
          <cell r="K687" t="str">
            <v xml:space="preserve">989596657 /  </v>
          </cell>
          <cell r="M687" t="str">
            <v>IBARRA</v>
          </cell>
          <cell r="N687" t="str">
            <v>IMBABURA</v>
          </cell>
          <cell r="O687" t="str">
            <v>IBARRA</v>
          </cell>
        </row>
        <row r="688">
          <cell r="A688" t="str">
            <v>20003024474532</v>
          </cell>
          <cell r="B688">
            <v>482176</v>
          </cell>
          <cell r="C688" t="str">
            <v>20003024474532</v>
          </cell>
          <cell r="D688">
            <v>44914.509942129633</v>
          </cell>
          <cell r="E688" t="str">
            <v>CONECEL</v>
          </cell>
          <cell r="F688" t="str">
            <v>DESPACHO</v>
          </cell>
          <cell r="G688" t="str">
            <v>NORMAL</v>
          </cell>
          <cell r="H688" t="str">
            <v>LUIGGI MICHAEL GARZON MANZANO / VILLAFUERTE REYES ANGEL ADRIAN</v>
          </cell>
          <cell r="I688" t="str">
            <v>952093920</v>
          </cell>
          <cell r="J688" t="str">
            <v>MAPASINGUE OESTE AV SEGUNDA Y CALLE TERCERA MZ 354 CASA DE UN PISO COLOR CAFE A UNA CUADRA DE UNA LAVADORA DE CARROS, GUAYAQUIIL</v>
          </cell>
          <cell r="K688" t="str">
            <v>983439780 /  985418795</v>
          </cell>
          <cell r="M688" t="str">
            <v>GUAYAQUIL</v>
          </cell>
          <cell r="N688" t="str">
            <v>GUAYAS</v>
          </cell>
          <cell r="O688" t="str">
            <v>GUAYAQUIIL</v>
          </cell>
        </row>
        <row r="689">
          <cell r="A689" t="str">
            <v>20003025848270</v>
          </cell>
          <cell r="B689">
            <v>482177</v>
          </cell>
          <cell r="C689" t="str">
            <v>20003025848270</v>
          </cell>
          <cell r="D689">
            <v>44914.509942129633</v>
          </cell>
          <cell r="E689" t="str">
            <v>CONECEL</v>
          </cell>
          <cell r="F689" t="str">
            <v>DESPACHO</v>
          </cell>
          <cell r="G689" t="str">
            <v>NORMAL</v>
          </cell>
          <cell r="H689" t="str">
            <v xml:space="preserve">DILBERT ALEJANDRO ARROBO AGURTO / </v>
          </cell>
          <cell r="I689" t="str">
            <v>2350481418</v>
          </cell>
          <cell r="J689" t="str">
            <v>CALLE AV OCCIDENTAL Y LA SIRENA CASA OE4-51 CASA VERDE DE CERAMICA DE 4 PISOS CON TERRAZA A UNA CUADRA DE SUPERMERCADOS SANTA MARIA, QUITO</v>
          </cell>
          <cell r="K689" t="str">
            <v xml:space="preserve">989926766 /  </v>
          </cell>
          <cell r="L689" t="str">
            <v/>
          </cell>
          <cell r="M689" t="str">
            <v>QUITO</v>
          </cell>
          <cell r="N689" t="str">
            <v>PICHINCHA</v>
          </cell>
          <cell r="O689" t="str">
            <v>QUITO</v>
          </cell>
        </row>
        <row r="690">
          <cell r="A690" t="str">
            <v>20003022962744</v>
          </cell>
          <cell r="B690">
            <v>482178</v>
          </cell>
          <cell r="C690" t="str">
            <v>20003022962744</v>
          </cell>
          <cell r="D690">
            <v>44914.509942129633</v>
          </cell>
          <cell r="E690" t="str">
            <v>CONECEL</v>
          </cell>
          <cell r="F690" t="str">
            <v>DESPACHO</v>
          </cell>
          <cell r="G690" t="str">
            <v>NORMAL</v>
          </cell>
          <cell r="H690" t="str">
            <v xml:space="preserve">JANMAR MIGUEL ROBLES JUMBO / </v>
          </cell>
          <cell r="I690" t="str">
            <v>705627396</v>
          </cell>
          <cell r="J690" t="str">
            <v>CALLE PRINCIPAL AV JUAN PABLO SEGUNDO Y CALLEJON A ENTREGA EN URBANIZACION EL SOL MANZA C VILLA 17 ANUNCIARSE EN GARITA FRENTE A TALLER AUTOMOTRIZ 12 HERMANOS, MACHALA</v>
          </cell>
          <cell r="K690" t="str">
            <v xml:space="preserve">979800078 /  </v>
          </cell>
          <cell r="M690" t="str">
            <v>MACHALA</v>
          </cell>
          <cell r="N690" t="str">
            <v>EL ORO</v>
          </cell>
          <cell r="O690" t="str">
            <v>MACHALA</v>
          </cell>
        </row>
        <row r="691">
          <cell r="A691" t="str">
            <v>20003025848937</v>
          </cell>
          <cell r="B691">
            <v>482179</v>
          </cell>
          <cell r="C691" t="str">
            <v>20003025848937</v>
          </cell>
          <cell r="D691">
            <v>44914.509942129633</v>
          </cell>
          <cell r="E691" t="str">
            <v>CONECEL</v>
          </cell>
          <cell r="F691" t="str">
            <v>DESPACHO</v>
          </cell>
          <cell r="G691" t="str">
            <v>NORMAL</v>
          </cell>
          <cell r="H691" t="str">
            <v xml:space="preserve">JESSER ROBERTO PALADINES AMAIQUEMA / </v>
          </cell>
          <cell r="I691" t="str">
            <v>703640789</v>
          </cell>
          <cell r="J691" t="str">
            <v>AV BOLIVAR MADERO VARGAS Y LA PRIMAVERA/CDLA EL PORTAL DE LOS ESTEROS EN CASA DE 2 PISO COLOR CELESTE MZ G VILLA 6B JUNTO AL COLEGIO DE MEDICOS, MACHALA</v>
          </cell>
          <cell r="K691" t="str">
            <v>996841539 /  985636773</v>
          </cell>
          <cell r="L691" t="str">
            <v/>
          </cell>
          <cell r="M691" t="str">
            <v>MACHALA</v>
          </cell>
          <cell r="N691" t="str">
            <v>EL ORO</v>
          </cell>
          <cell r="O691" t="str">
            <v>MACHALA</v>
          </cell>
        </row>
        <row r="692">
          <cell r="A692" t="str">
            <v>20003026572128</v>
          </cell>
          <cell r="B692">
            <v>482180</v>
          </cell>
          <cell r="C692" t="str">
            <v>20003026572128</v>
          </cell>
          <cell r="D692">
            <v>44914.509942129633</v>
          </cell>
          <cell r="E692" t="str">
            <v>CONECEL</v>
          </cell>
          <cell r="F692" t="str">
            <v>DESPACHO</v>
          </cell>
          <cell r="G692" t="str">
            <v>NORMAL</v>
          </cell>
          <cell r="H692" t="str">
            <v xml:space="preserve">GEIKA KATHIUSCA BELTRAN AVILA / </v>
          </cell>
          <cell r="I692" t="str">
            <v>953660677</v>
          </cell>
          <cell r="J692" t="str">
            <v>CIUDALDEA ABEL GILBERT 3/EN CASA ESQUINERA DE 2 PISO COLOR AMARILLA MZ 39 VILLA 15 DIAGONAL A LA TIENDA INESITA/AV ABEL GILBERT, DURAN</v>
          </cell>
          <cell r="K692" t="str">
            <v>963795372 /  994838468</v>
          </cell>
          <cell r="M692" t="str">
            <v>DURAN</v>
          </cell>
          <cell r="N692" t="str">
            <v>GUAYAS</v>
          </cell>
          <cell r="O692" t="str">
            <v>DURAN</v>
          </cell>
        </row>
        <row r="693">
          <cell r="A693" t="str">
            <v>20003022951259</v>
          </cell>
          <cell r="B693">
            <v>482181</v>
          </cell>
          <cell r="C693" t="str">
            <v>20003022951259</v>
          </cell>
          <cell r="D693">
            <v>44914.509942129633</v>
          </cell>
          <cell r="E693" t="str">
            <v>CONECEL</v>
          </cell>
          <cell r="F693" t="str">
            <v>DESPACHO</v>
          </cell>
          <cell r="G693" t="str">
            <v>NORMAL</v>
          </cell>
          <cell r="H693" t="str">
            <v xml:space="preserve">SANDRA GABRIELA SANCHEZ EBANKS / </v>
          </cell>
          <cell r="I693" t="str">
            <v>952510220</v>
          </cell>
          <cell r="J693" t="str">
            <v>URBANIZACION LA JOYA ETAPA AMBAR MZ 8 V 26 ANUNCIARSE EN GARITA A DOS CUADRAS DE GIMNASIO TAURO/AV LEON FEBRES CORDERO RIBADENEYRA KM 14, DAULE</v>
          </cell>
          <cell r="K693" t="str">
            <v xml:space="preserve">983201262 /  </v>
          </cell>
          <cell r="M693" t="str">
            <v>DAULE</v>
          </cell>
          <cell r="N693" t="str">
            <v>GUAYAS</v>
          </cell>
          <cell r="O693" t="str">
            <v>DAULE</v>
          </cell>
        </row>
        <row r="694">
          <cell r="A694" t="str">
            <v>20003024472940</v>
          </cell>
          <cell r="B694">
            <v>482182</v>
          </cell>
          <cell r="C694" t="str">
            <v>20003024472940</v>
          </cell>
          <cell r="D694">
            <v>44914.509942129633</v>
          </cell>
          <cell r="E694" t="str">
            <v>CONECEL</v>
          </cell>
          <cell r="F694" t="str">
            <v>DESPACHO</v>
          </cell>
          <cell r="G694" t="str">
            <v>NORMAL</v>
          </cell>
          <cell r="H694" t="str">
            <v xml:space="preserve">BYRON IRVIN TRIVINO VITERI / </v>
          </cell>
          <cell r="I694" t="str">
            <v>926475245</v>
          </cell>
          <cell r="J694" t="str">
            <v>CIUDADELA LOS TRONCOS, LUZ DE AMERICA 215 Y JULIAN CORONEL A MEDIA CDRA DE RENATTA LOOR, MILAGRO</v>
          </cell>
          <cell r="K694" t="str">
            <v>960135331 /  995798229</v>
          </cell>
          <cell r="M694" t="str">
            <v>MILAGRO</v>
          </cell>
          <cell r="N694" t="str">
            <v>GUAYAS</v>
          </cell>
          <cell r="O694" t="str">
            <v>MILAGRO</v>
          </cell>
        </row>
        <row r="695">
          <cell r="A695" t="str">
            <v>20003025810019</v>
          </cell>
          <cell r="B695">
            <v>482183</v>
          </cell>
          <cell r="C695" t="str">
            <v>20003025810019</v>
          </cell>
          <cell r="D695">
            <v>44914.509942129633</v>
          </cell>
          <cell r="E695" t="str">
            <v>CONECEL</v>
          </cell>
          <cell r="F695" t="str">
            <v>DESPACHO</v>
          </cell>
          <cell r="G695" t="str">
            <v>NORMAL</v>
          </cell>
          <cell r="H695" t="str">
            <v xml:space="preserve">KERLY ELIZABETH AVILA GARCIA / </v>
          </cell>
          <cell r="I695" t="str">
            <v>1314884550</v>
          </cell>
          <cell r="J695" t="str">
            <v>CIUDADELA MUNICIPAL/PASO LATERAL Y CRISTOBAL AZUA ROBLES COLOR EDIFICIO DE 3 PLANTAS COLOR DURAZNO, PORTOVIEJO</v>
          </cell>
          <cell r="K695" t="str">
            <v>987074912 /  961989930</v>
          </cell>
          <cell r="M695" t="str">
            <v>PORTOVIEJO</v>
          </cell>
          <cell r="N695" t="str">
            <v>MANABI</v>
          </cell>
          <cell r="O695" t="str">
            <v>PORTOVIEJO</v>
          </cell>
        </row>
        <row r="696">
          <cell r="A696" t="str">
            <v>20003025851034</v>
          </cell>
          <cell r="B696">
            <v>482184</v>
          </cell>
          <cell r="C696" t="str">
            <v>20003025851034</v>
          </cell>
          <cell r="D696">
            <v>44914.509942129633</v>
          </cell>
          <cell r="E696" t="str">
            <v>CONECEL</v>
          </cell>
          <cell r="F696" t="str">
            <v>DESPACHO</v>
          </cell>
          <cell r="G696" t="str">
            <v>NORMAL</v>
          </cell>
          <cell r="H696" t="str">
            <v xml:space="preserve">ILDA SARBELIA BORJA CUJI / </v>
          </cell>
          <cell r="I696" t="str">
            <v>104563150</v>
          </cell>
          <cell r="J696" t="str">
            <v>DR BENIGNO VASQUEZ Y DAVILA CHICA/ RF/ CS 3PSO CLOR BLNCO ABJO TIENDA ALDO ESC PARTCLAR HUERTOS DEL EDEN Y ALFNTE PARQ SIMON BOLIVAR, GUALACEO</v>
          </cell>
          <cell r="K696" t="str">
            <v>987461532 /  995447625</v>
          </cell>
          <cell r="M696" t="str">
            <v>GUALACEO</v>
          </cell>
          <cell r="N696" t="str">
            <v>AZUAY</v>
          </cell>
          <cell r="O696" t="str">
            <v>GUALACEO</v>
          </cell>
        </row>
        <row r="697">
          <cell r="A697" t="str">
            <v>20003025845321</v>
          </cell>
          <cell r="B697">
            <v>482186</v>
          </cell>
          <cell r="C697" t="str">
            <v>20003025845321</v>
          </cell>
          <cell r="D697">
            <v>44914.509942129633</v>
          </cell>
          <cell r="E697" t="str">
            <v>CONECEL</v>
          </cell>
          <cell r="F697" t="str">
            <v>DESPACHO</v>
          </cell>
          <cell r="G697" t="str">
            <v>NORMAL</v>
          </cell>
          <cell r="H697" t="str">
            <v xml:space="preserve">WASHINGTON OSWALDO CADENA RUIZ / </v>
          </cell>
          <cell r="I697" t="str">
            <v>1715664452</v>
          </cell>
          <cell r="J697" t="str">
            <v>COOP. LIBRE ECUADOR SECTOR 4 AV. PORTUGAL Y JORDANIA ESQUINA CASA 1 PS COLOR NEGRO FRENTE A LA TIENDA ZAMBRANO, SANTO DOMINGO</v>
          </cell>
          <cell r="K697" t="str">
            <v xml:space="preserve">981607315 /  </v>
          </cell>
          <cell r="L697" t="str">
            <v/>
          </cell>
          <cell r="M697" t="str">
            <v>SANTO DOMINGO</v>
          </cell>
          <cell r="N697" t="str">
            <v>SANTO DOMINGO DE LOS TSACHILAS</v>
          </cell>
          <cell r="O697" t="str">
            <v>SANTO DOMINGO</v>
          </cell>
        </row>
        <row r="698">
          <cell r="A698" t="str">
            <v>20003025822482</v>
          </cell>
          <cell r="B698">
            <v>482187</v>
          </cell>
          <cell r="C698" t="str">
            <v>20003025822482</v>
          </cell>
          <cell r="D698">
            <v>44914.509942129633</v>
          </cell>
          <cell r="E698" t="str">
            <v>CONECEL</v>
          </cell>
          <cell r="F698" t="str">
            <v>DESPACHO</v>
          </cell>
          <cell r="G698" t="str">
            <v>NORMAL</v>
          </cell>
          <cell r="H698" t="str">
            <v xml:space="preserve">CARMEN BEATRIZ ZAMBRANO SANCHEZ / </v>
          </cell>
          <cell r="I698" t="str">
            <v>1302634108</v>
          </cell>
          <cell r="J698" t="str">
            <v>BARRIO ROYAL CALLE 8 Y AV 17 CS 787 2P BEIGE JUNTO A VETERINARIA PELUCAN, MANTA</v>
          </cell>
          <cell r="K698" t="str">
            <v>995735023 /  22627763</v>
          </cell>
          <cell r="M698" t="str">
            <v>MANTA</v>
          </cell>
          <cell r="N698" t="str">
            <v>MANABI</v>
          </cell>
          <cell r="O698" t="str">
            <v>MANTA</v>
          </cell>
        </row>
        <row r="699">
          <cell r="A699" t="str">
            <v>20003026534341</v>
          </cell>
          <cell r="B699">
            <v>482188</v>
          </cell>
          <cell r="C699" t="str">
            <v>20003026534341</v>
          </cell>
          <cell r="D699">
            <v>44914.509942129633</v>
          </cell>
          <cell r="E699" t="str">
            <v>CONECEL</v>
          </cell>
          <cell r="F699" t="str">
            <v>DESPACHO</v>
          </cell>
          <cell r="G699" t="str">
            <v>NORMAL</v>
          </cell>
          <cell r="H699" t="str">
            <v xml:space="preserve">LUIS IVAN DIAZ CRUZ / </v>
          </cell>
          <cell r="I699" t="str">
            <v>1003479977</v>
          </cell>
          <cell r="J699" t="str">
            <v>AV AMERICA Y VOZANDES EN EL EDIIFCIO ANKARA SEGUNDO PISO OFICINA 102, QUITO</v>
          </cell>
          <cell r="K699" t="str">
            <v xml:space="preserve">959422338 /  </v>
          </cell>
          <cell r="L699" t="str">
            <v/>
          </cell>
          <cell r="M699" t="str">
            <v>QUITO</v>
          </cell>
          <cell r="N699" t="str">
            <v>PICHINCHA</v>
          </cell>
          <cell r="O699" t="str">
            <v>QUITO</v>
          </cell>
        </row>
        <row r="700">
          <cell r="A700" t="str">
            <v>20003024060407</v>
          </cell>
          <cell r="B700">
            <v>482185</v>
          </cell>
          <cell r="C700" t="str">
            <v>20003024060407</v>
          </cell>
          <cell r="D700">
            <v>44914.509942129633</v>
          </cell>
          <cell r="E700" t="str">
            <v>CONECEL</v>
          </cell>
          <cell r="F700" t="str">
            <v>DESPACHO</v>
          </cell>
          <cell r="G700" t="str">
            <v>NORMAL</v>
          </cell>
          <cell r="H700" t="str">
            <v xml:space="preserve">ILDA SARBELIA BORJA CUJI / </v>
          </cell>
          <cell r="I700" t="str">
            <v>104563150</v>
          </cell>
          <cell r="J700" t="str">
            <v>DR BENIGNO VASQUEZ Y DAVILA CHICA/ RF/ CS 3PSO CLOR BLNCO ABJO TIENDA ALDO ESC PARTCLAR HUERTOS DEL EDEN Y ALFNTE PARQ SIMON BOLIVAR, GUALACEO</v>
          </cell>
          <cell r="K700" t="str">
            <v>983992623 /  995447625</v>
          </cell>
          <cell r="M700" t="str">
            <v>GUALACEO</v>
          </cell>
          <cell r="N700" t="str">
            <v>AZUAY</v>
          </cell>
          <cell r="O700" t="str">
            <v>GUALACEO</v>
          </cell>
        </row>
        <row r="701">
          <cell r="A701" t="str">
            <v>20003024058109</v>
          </cell>
          <cell r="B701">
            <v>482144</v>
          </cell>
          <cell r="C701" t="str">
            <v>20003024058109</v>
          </cell>
          <cell r="D701">
            <v>44914.509930555556</v>
          </cell>
          <cell r="E701" t="str">
            <v>CONECEL</v>
          </cell>
          <cell r="F701" t="str">
            <v>DESPACHO</v>
          </cell>
          <cell r="G701" t="str">
            <v>NORMAL</v>
          </cell>
          <cell r="H701" t="str">
            <v xml:space="preserve">FERNANDO ELIAS RIVERA PARRALES / </v>
          </cell>
          <cell r="I701" t="str">
            <v>1305614891</v>
          </cell>
          <cell r="J701" t="str">
            <v>AV. ALFREDO COLONA Y PEDRO VASCONEZ /CASA 1P COLOR BLANCA DIAGONAL A SOLCA/ A MEDIA CUADRA DEL CONSULTORIO ODONTOLOGICO SMILE DENTAL, AMBATO</v>
          </cell>
          <cell r="K701" t="str">
            <v xml:space="preserve">983070075 /  </v>
          </cell>
          <cell r="L701" t="str">
            <v/>
          </cell>
          <cell r="M701" t="str">
            <v>AMBATO</v>
          </cell>
          <cell r="N701" t="str">
            <v>TUNGURAHUA</v>
          </cell>
          <cell r="O701" t="str">
            <v>AMBATO</v>
          </cell>
        </row>
        <row r="702">
          <cell r="A702" t="str">
            <v>20003022987410</v>
          </cell>
          <cell r="B702">
            <v>482145</v>
          </cell>
          <cell r="C702" t="str">
            <v>20003022987410</v>
          </cell>
          <cell r="D702">
            <v>44914.509930555556</v>
          </cell>
          <cell r="E702" t="str">
            <v>CONECEL</v>
          </cell>
          <cell r="F702" t="str">
            <v>DESPACHO</v>
          </cell>
          <cell r="G702" t="str">
            <v>NORMAL</v>
          </cell>
          <cell r="H702" t="str">
            <v xml:space="preserve">JOEL DAVID GONZALEZ NOBLECILLA / </v>
          </cell>
          <cell r="I702" t="str">
            <v>704426824</v>
          </cell>
          <cell r="J702" t="str">
            <v>AV RAFAEL ANDRADE Y LOS OBREROS EN EL TRABJO ES DIRECCION UNIDAD JUDICIAL MULTICOMPETENTE DEL CANTON LORETO JUNTO A SUPERMERCADO EL GRAN AHORRO, LORETO</v>
          </cell>
          <cell r="K702" t="str">
            <v xml:space="preserve">988371499 /  </v>
          </cell>
          <cell r="M702" t="str">
            <v>LORETO</v>
          </cell>
          <cell r="N702" t="str">
            <v>ORELLANA</v>
          </cell>
          <cell r="O702" t="str">
            <v>LORETO</v>
          </cell>
        </row>
        <row r="703">
          <cell r="A703" t="str">
            <v>20002999253765_1</v>
          </cell>
          <cell r="B703">
            <v>482146</v>
          </cell>
          <cell r="C703" t="str">
            <v>20002999253765_1</v>
          </cell>
          <cell r="D703">
            <v>44914.509930555556</v>
          </cell>
          <cell r="E703" t="str">
            <v>CONECEL</v>
          </cell>
          <cell r="F703" t="str">
            <v>DESPACHO</v>
          </cell>
          <cell r="G703" t="str">
            <v>NORMAL</v>
          </cell>
          <cell r="H703" t="str">
            <v xml:space="preserve">GEMA KATIUSKA EDENO SORNOSA / </v>
          </cell>
          <cell r="I703" t="str">
            <v>706057288</v>
          </cell>
          <cell r="J703" t="str">
            <v>VIA SAN JOSE Y MANUEL BURBANO CASA DE UN PISO COLOR BLANCO NUMERO 24 JUNTO A LA FERRETERIA LA SOLDADORA Y A LA PAPELERIA ALEGRIA, QUITO</v>
          </cell>
          <cell r="K703" t="str">
            <v>998538347 /  998672516</v>
          </cell>
          <cell r="M703" t="str">
            <v>QUITO</v>
          </cell>
          <cell r="N703" t="str">
            <v>PICHINCHA</v>
          </cell>
          <cell r="O703" t="str">
            <v>QUITO</v>
          </cell>
        </row>
        <row r="704">
          <cell r="A704" t="str">
            <v>20003024031996</v>
          </cell>
          <cell r="B704">
            <v>482147</v>
          </cell>
          <cell r="C704" t="str">
            <v>20003024031996</v>
          </cell>
          <cell r="D704">
            <v>44914.509930555556</v>
          </cell>
          <cell r="E704" t="str">
            <v>CONECEL</v>
          </cell>
          <cell r="F704" t="str">
            <v>DESPACHO</v>
          </cell>
          <cell r="G704" t="str">
            <v>NORMAL</v>
          </cell>
          <cell r="H704" t="str">
            <v xml:space="preserve">JOSSELYN LIZBETH CRUZ CATOTA / </v>
          </cell>
          <cell r="I704" t="str">
            <v>1718537895</v>
          </cell>
          <cell r="J704" t="str">
            <v>CALLE.PIMAMPIRO Y BALZAR A MEDIA CUADRA DE LA FERRETERIA EL EXTRANJERO, QUITO</v>
          </cell>
          <cell r="K704" t="str">
            <v xml:space="preserve">983338114 /  </v>
          </cell>
          <cell r="L704" t="str">
            <v/>
          </cell>
          <cell r="M704" t="str">
            <v>QUITO</v>
          </cell>
          <cell r="N704" t="str">
            <v>PICHINCHA</v>
          </cell>
          <cell r="O704" t="str">
            <v>QUITO</v>
          </cell>
        </row>
        <row r="705">
          <cell r="A705" t="str">
            <v>20003010870125_1</v>
          </cell>
          <cell r="B705">
            <v>482148</v>
          </cell>
          <cell r="C705" t="str">
            <v>20003010870125_1</v>
          </cell>
          <cell r="D705">
            <v>44914.509930555556</v>
          </cell>
          <cell r="E705" t="str">
            <v>CONECEL</v>
          </cell>
          <cell r="F705" t="str">
            <v>DESPACHO</v>
          </cell>
          <cell r="G705" t="str">
            <v>NORMAL</v>
          </cell>
          <cell r="H705" t="str">
            <v xml:space="preserve">JORGE WASHINGTON LASSO VASQUEZ / </v>
          </cell>
          <cell r="I705" t="str">
            <v>1710545706</v>
          </cell>
          <cell r="J705" t="str">
            <v>CALLE S58B 4-213 Y E3B SECTOR LA BARABA CASA DE 2 PISOS BLANCA A MEDIA CUADRA DEL RESTAURANTE GLORYS, QUITO</v>
          </cell>
          <cell r="K705" t="str">
            <v xml:space="preserve">979151684 /  </v>
          </cell>
          <cell r="L705" t="str">
            <v/>
          </cell>
          <cell r="M705" t="str">
            <v>QUITO</v>
          </cell>
          <cell r="N705" t="str">
            <v>PICHINCHA</v>
          </cell>
          <cell r="O705" t="str">
            <v>QUITO</v>
          </cell>
        </row>
        <row r="706">
          <cell r="A706" t="str">
            <v>20003025852274</v>
          </cell>
          <cell r="B706">
            <v>482149</v>
          </cell>
          <cell r="C706" t="str">
            <v>20003025852274</v>
          </cell>
          <cell r="D706">
            <v>44914.509930555556</v>
          </cell>
          <cell r="E706" t="str">
            <v>CONECEL</v>
          </cell>
          <cell r="F706" t="str">
            <v>DESPACHO</v>
          </cell>
          <cell r="G706" t="str">
            <v>NORMAL</v>
          </cell>
          <cell r="H706" t="str">
            <v xml:space="preserve">CRISTIAN ANDRES JARA TER / </v>
          </cell>
          <cell r="I706" t="str">
            <v>1723949341</v>
          </cell>
          <cell r="J706" t="str">
            <v>AV GALO PLAZA LAZO Y EUCALIPTOS FRENTE DE GASOLINERA PETRO ECUADOR DENTRO DEL PARQUE DE LOS RECUERDOS AREA DE MANTENIMIENTO, QUITO</v>
          </cell>
          <cell r="K706" t="str">
            <v xml:space="preserve">979180616 /  </v>
          </cell>
          <cell r="L706" t="str">
            <v/>
          </cell>
          <cell r="M706" t="str">
            <v>QUITO</v>
          </cell>
          <cell r="N706" t="str">
            <v>PICHINCHA</v>
          </cell>
          <cell r="O706" t="str">
            <v>QUITO</v>
          </cell>
        </row>
        <row r="707">
          <cell r="A707" t="str">
            <v>20003020668709</v>
          </cell>
          <cell r="B707">
            <v>482062</v>
          </cell>
          <cell r="C707" t="str">
            <v>20003020668709</v>
          </cell>
          <cell r="D707">
            <v>44914.477002314816</v>
          </cell>
          <cell r="E707" t="str">
            <v>BRELDYNG</v>
          </cell>
          <cell r="F707" t="str">
            <v>DESPACHO</v>
          </cell>
          <cell r="G707" t="str">
            <v>NORMAL</v>
          </cell>
          <cell r="H707" t="str">
            <v>CONTRERAS SALAZAR GABRIELA CAROLINA</v>
          </cell>
          <cell r="I707" t="str">
            <v>1723579924</v>
          </cell>
          <cell r="J707" t="str">
            <v>PICHINCHA / SAN MIGUEL DE LOS BANCOS / MINDO / CALLE QUITO / SN / 9 DE OCTUBRE / ENTREGA EN EL ASADERO LOS PARCEROS CASA AMARILLA 2 PISOS FRENTE A LA ESCUELA PEDRO VICENTE MALDONADO Y ALADO DE VALANCI</v>
          </cell>
          <cell r="K707" t="str">
            <v>997691155</v>
          </cell>
          <cell r="M707" t="str">
            <v>SAN MIGUEL DE LOS BANCOS</v>
          </cell>
          <cell r="N707" t="str">
            <v>PICHINCHA</v>
          </cell>
          <cell r="O707" t="str">
            <v>SAN MIGUEL DE LOS BANCOS</v>
          </cell>
        </row>
        <row r="708">
          <cell r="A708" t="str">
            <v>20003022978078</v>
          </cell>
          <cell r="B708">
            <v>482063</v>
          </cell>
          <cell r="C708" t="str">
            <v>20003022978078</v>
          </cell>
          <cell r="D708">
            <v>44914.477002314816</v>
          </cell>
          <cell r="E708" t="str">
            <v>BRELDYNG</v>
          </cell>
          <cell r="F708" t="str">
            <v>DESPACHO</v>
          </cell>
          <cell r="G708" t="str">
            <v>NORMAL</v>
          </cell>
          <cell r="H708" t="str">
            <v>SOSA ROJAS BALBINO LANDIN</v>
          </cell>
          <cell r="I708" t="str">
            <v>1703226801</v>
          </cell>
          <cell r="J708" t="str">
            <v>SANTO DOMINGO / SANTO DOMINGO / ABRAHAM CALAZACON / CALLE U / SN / CALLE E / COOP CARLOS RUIZ BURNEO CALLE U Y CALLE E ENTRANDO POR EL CANCHON DIAGONAL A LA TIENDA 4 ESQUINAS // CASA 1 PISO COLOR TOMA</v>
          </cell>
          <cell r="K708" t="str">
            <v>985523258</v>
          </cell>
          <cell r="M708" t="str">
            <v>SANTO DOMINGO</v>
          </cell>
          <cell r="N708" t="str">
            <v>SANTO DOMINGO</v>
          </cell>
          <cell r="O708" t="str">
            <v>SANTO DOMINGO</v>
          </cell>
        </row>
        <row r="709">
          <cell r="A709" t="str">
            <v>20003023004361</v>
          </cell>
          <cell r="B709">
            <v>482064</v>
          </cell>
          <cell r="C709" t="str">
            <v>20003023004361</v>
          </cell>
          <cell r="D709">
            <v>44914.477002314816</v>
          </cell>
          <cell r="E709" t="str">
            <v>BRELDYNG</v>
          </cell>
          <cell r="F709" t="str">
            <v>DESPACHO</v>
          </cell>
          <cell r="G709" t="str">
            <v>NORMAL</v>
          </cell>
          <cell r="H709" t="str">
            <v>KLEBER JAVIER AYALA LARA</v>
          </cell>
          <cell r="I709" t="str">
            <v>916951155</v>
          </cell>
          <cell r="J709" t="str">
            <v>GUAYAS / GUAYAQUIL / TARQUI / VIA DAULE KM 10 Y MEDIO / SN / AV HONORATO VASQUEZ Y QUINQUELLAS / LOTIZACION INMACONSA OFICINA DE TRAMACO MZ 5 SL 1 QUINQUELAS</v>
          </cell>
          <cell r="K709" t="str">
            <v>992197709</v>
          </cell>
          <cell r="M709" t="str">
            <v>GUAYAQUIL</v>
          </cell>
          <cell r="N709" t="str">
            <v>GUAYAS</v>
          </cell>
          <cell r="O709" t="str">
            <v>GUAYAQUIL</v>
          </cell>
        </row>
        <row r="710">
          <cell r="A710" t="str">
            <v>20003022950725</v>
          </cell>
          <cell r="B710">
            <v>482065</v>
          </cell>
          <cell r="C710" t="str">
            <v>20003022950725</v>
          </cell>
          <cell r="D710">
            <v>44914.477002314816</v>
          </cell>
          <cell r="E710" t="str">
            <v>BRELDYNG</v>
          </cell>
          <cell r="F710" t="str">
            <v>DESPACHO</v>
          </cell>
          <cell r="G710" t="str">
            <v>NORMAL</v>
          </cell>
          <cell r="H710" t="str">
            <v>MARCOS RODOLFO ZAMORA VITE</v>
          </cell>
          <cell r="I710" t="str">
            <v>917750507</v>
          </cell>
          <cell r="J710" t="str">
            <v>GUAYAS / GUAYAQUIL / POSORJA / VIA DATA DE POSORJA / SN / CALLE C1 / CASA DE DOS PISOS CON MURO DE PIEDRA A 2 CUADRAS DEL COLEGIO LUIS FERNANDO VIVERO HACIA LA DERECHA</v>
          </cell>
          <cell r="K710" t="str">
            <v>993020894</v>
          </cell>
          <cell r="M710" t="str">
            <v>GUAYAQUIL</v>
          </cell>
          <cell r="N710" t="str">
            <v>GUAYAS</v>
          </cell>
          <cell r="O710" t="str">
            <v>GUAYAQUIL</v>
          </cell>
        </row>
        <row r="711">
          <cell r="A711" t="str">
            <v>20003024071369</v>
          </cell>
          <cell r="B711">
            <v>482066</v>
          </cell>
          <cell r="C711" t="str">
            <v>20003024071369</v>
          </cell>
          <cell r="D711">
            <v>44914.477002314816</v>
          </cell>
          <cell r="E711" t="str">
            <v>BRELDYNG</v>
          </cell>
          <cell r="F711" t="str">
            <v>DESPACHO</v>
          </cell>
          <cell r="G711" t="str">
            <v>NORMAL</v>
          </cell>
          <cell r="H711" t="str">
            <v>GUADAMUD ALTAFUYA WASHINGTON DAVID</v>
          </cell>
          <cell r="I711" t="str">
            <v>1316408549</v>
          </cell>
          <cell r="J711" t="str">
            <v>MANABI / PORTOVIEJO / ANDRES DE VERA / AV DEL EJERCITO / SN / ENTRE 5 DE OCTUBRE Y KENNEDY / DIAGONAL A FARMACIA SANTA MARTHA Y FRENTE A BOUTIQUE EL MILLON</v>
          </cell>
          <cell r="K711" t="str">
            <v>939463523</v>
          </cell>
          <cell r="M711" t="str">
            <v>PORTOVIEJO</v>
          </cell>
          <cell r="N711" t="str">
            <v>MANABI</v>
          </cell>
          <cell r="O711" t="str">
            <v>PORTOVIEJO</v>
          </cell>
        </row>
        <row r="712">
          <cell r="A712" t="str">
            <v>20003022091675</v>
          </cell>
          <cell r="B712">
            <v>482067</v>
          </cell>
          <cell r="C712" t="str">
            <v>20003022091675</v>
          </cell>
          <cell r="D712">
            <v>44914.477002314816</v>
          </cell>
          <cell r="E712" t="str">
            <v>BRELDYNG</v>
          </cell>
          <cell r="F712" t="str">
            <v>DESPACHO</v>
          </cell>
          <cell r="G712" t="str">
            <v>NORMAL</v>
          </cell>
          <cell r="H712" t="str">
            <v>EMMANUEL JULIAN GODOY CHICAIZA</v>
          </cell>
          <cell r="I712" t="str">
            <v>923197859</v>
          </cell>
          <cell r="J712" t="str">
            <v>GUAYAS / GUAYAQUIL / TARQUI / VIA A DAULE / MZ 847 SL 7 /  / CDLA BASTION POPULAR BLOQ 4 MZ 847 SL 7 A MEDIA CUADRA DE LA ESCUELA REPUBLICA DEL PERU CASA 3P COLOR CREMA</v>
          </cell>
          <cell r="K712" t="str">
            <v>994044059</v>
          </cell>
          <cell r="M712" t="str">
            <v>GUAYAQUIL</v>
          </cell>
          <cell r="N712" t="str">
            <v>GUAYAS</v>
          </cell>
          <cell r="O712" t="str">
            <v>GUAYAQUIL</v>
          </cell>
        </row>
        <row r="713">
          <cell r="A713" t="str">
            <v>20003024061342</v>
          </cell>
          <cell r="B713">
            <v>482068</v>
          </cell>
          <cell r="C713" t="str">
            <v>20003024061342</v>
          </cell>
          <cell r="D713">
            <v>44914.477002314816</v>
          </cell>
          <cell r="E713" t="str">
            <v>BRELDYNG</v>
          </cell>
          <cell r="F713" t="str">
            <v>DESPACHO</v>
          </cell>
          <cell r="G713" t="str">
            <v>NORMAL</v>
          </cell>
          <cell r="H713" t="str">
            <v>RAMON BENITO VALENCIA COBENA</v>
          </cell>
          <cell r="I713" t="str">
            <v>1705302121</v>
          </cell>
          <cell r="J713" t="str">
            <v>SANTO DOMINGO / SANTO DOMINGO / SANTO DOMINGO / VIA A QUEVEDO / KM 1 / MANUELITA SAENZ / ENTREGA OFICINA TRAMACO SANTO DOMINGO JUNTO AL ALMACEN MIL PERNOS</v>
          </cell>
          <cell r="K713" t="str">
            <v>991583238</v>
          </cell>
          <cell r="M713" t="str">
            <v>SANTO DOMINGO</v>
          </cell>
          <cell r="N713" t="str">
            <v>SANTO DOMINGO</v>
          </cell>
          <cell r="O713" t="str">
            <v>SANTO DOMINGO</v>
          </cell>
        </row>
        <row r="714">
          <cell r="A714" t="str">
            <v>20003024469977</v>
          </cell>
          <cell r="B714">
            <v>482069</v>
          </cell>
          <cell r="C714" t="str">
            <v>20003024469977</v>
          </cell>
          <cell r="D714">
            <v>44914.477002314816</v>
          </cell>
          <cell r="E714" t="str">
            <v>BRELDYNG</v>
          </cell>
          <cell r="F714" t="str">
            <v>DESPACHO</v>
          </cell>
          <cell r="G714" t="str">
            <v>NORMAL</v>
          </cell>
          <cell r="H714" t="str">
            <v>SINDY ISAMARA ARIAS MORA</v>
          </cell>
          <cell r="I714" t="str">
            <v>1207491125</v>
          </cell>
          <cell r="J714" t="str">
            <v>GUAYAS / MILAGRO / MILAGRO / AV. DR CARLOS INTRIAGO ALVARADO / SN / MANUEL ASCAZUBI / FUNERARIA CAMINO AL CIELO PASANDO EL HOSPITAL DE DIALISIS DE MILAGRO</v>
          </cell>
          <cell r="K714" t="str">
            <v>969503741-0988156889</v>
          </cell>
          <cell r="M714" t="str">
            <v>MILAGRO</v>
          </cell>
          <cell r="N714" t="str">
            <v>GUAYAS</v>
          </cell>
          <cell r="O714" t="str">
            <v>MILAGRO</v>
          </cell>
        </row>
        <row r="715">
          <cell r="A715" t="str">
            <v>20003022995761</v>
          </cell>
          <cell r="B715">
            <v>481514</v>
          </cell>
          <cell r="C715" t="str">
            <v>20003022995761</v>
          </cell>
          <cell r="D715">
            <v>44911.708796296298</v>
          </cell>
          <cell r="E715" t="str">
            <v>CONECEL</v>
          </cell>
          <cell r="F715" t="str">
            <v>DESPACHO</v>
          </cell>
          <cell r="G715" t="str">
            <v>NORMAL</v>
          </cell>
          <cell r="H715" t="str">
            <v xml:space="preserve">DIANA PATRICIA PAUTA ORELLANA / </v>
          </cell>
          <cell r="I715" t="str">
            <v>104786660</v>
          </cell>
          <cell r="J715" t="str">
            <v>CUENCA/EL BATAN/BARRIO RECINTO FERIAL SECTOR LIBRE ARENAL AV DE LAS AMERICAS Y CARLOS ARIZAGA VEGA DETRAS DEL TERMINAL DE BUSES, CUENCA</v>
          </cell>
          <cell r="K715" t="str">
            <v xml:space="preserve">979069546 /  </v>
          </cell>
          <cell r="M715" t="str">
            <v>CUENCA</v>
          </cell>
          <cell r="N715" t="str">
            <v>AZUAY</v>
          </cell>
          <cell r="O715" t="str">
            <v>CUENCA</v>
          </cell>
        </row>
        <row r="716">
          <cell r="A716" t="str">
            <v>20003022962668</v>
          </cell>
          <cell r="B716">
            <v>481515</v>
          </cell>
          <cell r="C716" t="str">
            <v>20003022962668</v>
          </cell>
          <cell r="D716">
            <v>44911.708796296298</v>
          </cell>
          <cell r="E716" t="str">
            <v>CONECEL</v>
          </cell>
          <cell r="F716" t="str">
            <v>DESPACHO</v>
          </cell>
          <cell r="G716" t="str">
            <v>NORMAL</v>
          </cell>
          <cell r="H716" t="str">
            <v xml:space="preserve">LUIS MIGUEL CHILIG VILATUNA / </v>
          </cell>
          <cell r="I716" t="str">
            <v>1722885223</v>
          </cell>
          <cell r="J716" t="str">
            <v>TRBJO AV.WHYMPER N27 - 159 Y AV. FRANCISCO DE ORELLANA RECIBEN EN RESTAURANTE, QUITO</v>
          </cell>
          <cell r="K716" t="str">
            <v>961015143 /  46101514</v>
          </cell>
          <cell r="M716" t="str">
            <v>QUITO</v>
          </cell>
          <cell r="N716" t="str">
            <v>PICHINCHA</v>
          </cell>
          <cell r="O716" t="str">
            <v>QUITO</v>
          </cell>
        </row>
        <row r="717">
          <cell r="A717" t="str">
            <v>20003022954811</v>
          </cell>
          <cell r="B717">
            <v>481516</v>
          </cell>
          <cell r="C717" t="str">
            <v>20003022954811</v>
          </cell>
          <cell r="D717">
            <v>44911.708796296298</v>
          </cell>
          <cell r="E717" t="str">
            <v>CONECEL</v>
          </cell>
          <cell r="F717" t="str">
            <v>DESPACHO</v>
          </cell>
          <cell r="G717" t="str">
            <v>NORMAL</v>
          </cell>
          <cell r="H717" t="str">
            <v xml:space="preserve">JORGE ANDRES JACOME SANDOVAL / </v>
          </cell>
          <cell r="I717" t="str">
            <v>1722651039</v>
          </cell>
          <cell r="J717" t="str">
            <v>CONJUNTO PORTAL DE LOS ALAMOS CALLE LA CONCORDIA N5-37 Y GIOVANNI CALLES A2 CUADRAS DE CC PLAZA MARIANA, COSTADO CONJ. LOS ALMENDROS, QUITO</v>
          </cell>
          <cell r="K717" t="str">
            <v xml:space="preserve">984756047 /  </v>
          </cell>
          <cell r="L717" t="str">
            <v/>
          </cell>
          <cell r="M717" t="str">
            <v>QUITO</v>
          </cell>
          <cell r="N717" t="str">
            <v>PICHINCHA</v>
          </cell>
          <cell r="O717" t="str">
            <v>QUITO</v>
          </cell>
        </row>
        <row r="718">
          <cell r="A718" t="str">
            <v>20003011368880</v>
          </cell>
          <cell r="B718">
            <v>481517</v>
          </cell>
          <cell r="C718" t="str">
            <v>20003011368880</v>
          </cell>
          <cell r="D718">
            <v>44911.708796296298</v>
          </cell>
          <cell r="E718" t="str">
            <v>CONECEL</v>
          </cell>
          <cell r="F718" t="str">
            <v>DESPACHO</v>
          </cell>
          <cell r="G718" t="str">
            <v>NORMAL</v>
          </cell>
          <cell r="H718" t="str">
            <v xml:space="preserve">ROCIBELL TATIANA MORAN DE LA CUADRA / </v>
          </cell>
          <cell r="I718" t="str">
            <v>1724361553</v>
          </cell>
          <cell r="J718" t="str">
            <v>CALLE MARIO SARAGOSIN Y FELICIANO CHECA URBANIZACION GONZALEZ SUAREZ 2 PISOS REF A LADO DE PROBEFARMA FRENTE A PEPSICO, QUITO</v>
          </cell>
          <cell r="K718" t="str">
            <v>984809387 /  998705514</v>
          </cell>
          <cell r="M718" t="str">
            <v>QUITO</v>
          </cell>
          <cell r="N718" t="str">
            <v>PICHINCHA</v>
          </cell>
          <cell r="O718" t="str">
            <v>QUITO</v>
          </cell>
        </row>
        <row r="719">
          <cell r="A719" t="str">
            <v>20003022978501</v>
          </cell>
          <cell r="B719">
            <v>481518</v>
          </cell>
          <cell r="C719" t="str">
            <v>20003022978501</v>
          </cell>
          <cell r="D719">
            <v>44911.708796296298</v>
          </cell>
          <cell r="E719" t="str">
            <v>CONECEL</v>
          </cell>
          <cell r="F719" t="str">
            <v>DESPACHO</v>
          </cell>
          <cell r="G719" t="str">
            <v>NORMAL</v>
          </cell>
          <cell r="H719" t="str">
            <v xml:space="preserve">JUSTYN ALDAHIR CASIERRA FUENTES / </v>
          </cell>
          <cell r="I719" t="str">
            <v>751031717</v>
          </cell>
          <cell r="J719" t="str">
            <v>AV LA FERROVIARIA EN EL TERMINAL TERRESTRE DE MACHALA, MACHALA</v>
          </cell>
          <cell r="K719" t="str">
            <v xml:space="preserve">999465121 /  </v>
          </cell>
          <cell r="L719" t="str">
            <v/>
          </cell>
          <cell r="M719" t="str">
            <v>MACHALA</v>
          </cell>
          <cell r="N719" t="str">
            <v>EL ORO</v>
          </cell>
          <cell r="O719" t="str">
            <v>MACHALA</v>
          </cell>
        </row>
        <row r="720">
          <cell r="A720" t="str">
            <v>20003023004746</v>
          </cell>
          <cell r="B720">
            <v>481519</v>
          </cell>
          <cell r="C720" t="str">
            <v>20003023004746</v>
          </cell>
          <cell r="D720">
            <v>44911.708796296298</v>
          </cell>
          <cell r="E720" t="str">
            <v>CONECEL</v>
          </cell>
          <cell r="F720" t="str">
            <v>DESPACHO</v>
          </cell>
          <cell r="G720" t="str">
            <v>NORMAL</v>
          </cell>
          <cell r="H720" t="str">
            <v xml:space="preserve">DANIEL ALBERTO BRAVO QUIJIJE / </v>
          </cell>
          <cell r="I720" t="str">
            <v>1311668774</v>
          </cell>
          <cell r="J720" t="str">
            <v>AV 101 ENTRE CALLE 118 Y CALLE 119 CASA DE DOS PISOS COLOR ROSADO CLARO DIAGONAL AL PARQUE DE LOS ESTEROS, MANTA</v>
          </cell>
          <cell r="K720" t="str">
            <v>982609409 /  967684831</v>
          </cell>
          <cell r="L720" t="str">
            <v/>
          </cell>
          <cell r="M720" t="str">
            <v>MANTA</v>
          </cell>
          <cell r="N720" t="str">
            <v>MANABI</v>
          </cell>
          <cell r="O720" t="str">
            <v>MANTA</v>
          </cell>
        </row>
        <row r="721">
          <cell r="A721" t="str">
            <v>20003022971353</v>
          </cell>
          <cell r="B721">
            <v>481520</v>
          </cell>
          <cell r="C721" t="str">
            <v>20003022971353</v>
          </cell>
          <cell r="D721">
            <v>44911.708796296298</v>
          </cell>
          <cell r="E721" t="str">
            <v>CONECEL</v>
          </cell>
          <cell r="F721" t="str">
            <v>DESPACHO</v>
          </cell>
          <cell r="G721" t="str">
            <v>NORMAL</v>
          </cell>
          <cell r="H721" t="str">
            <v xml:space="preserve">LUISA DE LAS MERCEDE GUERRERO CANAR / </v>
          </cell>
          <cell r="I721" t="str">
            <v>1802785319</v>
          </cell>
          <cell r="J721" t="str">
            <v>AMBATO/LA MATRIZ/CALLE ANTONIO MACHADA 1-103 Y MANUELITA SAENZ CASA DE DOS PISOS A UNA CUADRA DEL SRI AGENCIA SUR, AMBATO</v>
          </cell>
          <cell r="K721" t="str">
            <v xml:space="preserve">985517265 /  </v>
          </cell>
          <cell r="L721" t="str">
            <v/>
          </cell>
          <cell r="M721" t="str">
            <v>AMBATO</v>
          </cell>
          <cell r="N721" t="str">
            <v>TUNGURAHUA</v>
          </cell>
          <cell r="O721" t="str">
            <v>AMBATO</v>
          </cell>
        </row>
        <row r="722">
          <cell r="A722" t="str">
            <v>20003022086680</v>
          </cell>
          <cell r="B722">
            <v>481521</v>
          </cell>
          <cell r="C722" t="str">
            <v>20003022086680</v>
          </cell>
          <cell r="D722">
            <v>44911.708796296298</v>
          </cell>
          <cell r="E722" t="str">
            <v>CONECEL</v>
          </cell>
          <cell r="F722" t="str">
            <v>DESPACHO</v>
          </cell>
          <cell r="G722" t="str">
            <v>NORMAL</v>
          </cell>
          <cell r="H722" t="str">
            <v xml:space="preserve">CRISTINA MARIBEL RENDON FIGUEROA / </v>
          </cell>
          <cell r="I722" t="str">
            <v>1401310733</v>
          </cell>
          <cell r="J722" t="str">
            <v>AV.ABRAHAM CALAZACON Y COMUNA PERIPA CASA CELESTE 3 PISOS ABAJO BAR LUCIFER, SANTO DOMINGO</v>
          </cell>
          <cell r="K722" t="str">
            <v xml:space="preserve">984510903 /  </v>
          </cell>
          <cell r="L722" t="str">
            <v/>
          </cell>
          <cell r="M722" t="str">
            <v>SANTO DOMINGO</v>
          </cell>
          <cell r="N722" t="str">
            <v>SANTO DOMINGO DE LOS TSACHILAS</v>
          </cell>
          <cell r="O722" t="str">
            <v>SANTO DOMINGO</v>
          </cell>
        </row>
        <row r="723">
          <cell r="A723" t="str">
            <v>20003024056175</v>
          </cell>
          <cell r="B723">
            <v>481522</v>
          </cell>
          <cell r="C723" t="str">
            <v>20003024056175</v>
          </cell>
          <cell r="D723">
            <v>44911.708796296298</v>
          </cell>
          <cell r="E723" t="str">
            <v>CONECEL</v>
          </cell>
          <cell r="F723" t="str">
            <v>DESPACHO</v>
          </cell>
          <cell r="G723" t="str">
            <v>NORMAL</v>
          </cell>
          <cell r="H723" t="str">
            <v xml:space="preserve">JORGE ANDRES CEDENO NAVARRETE / </v>
          </cell>
          <cell r="I723" t="str">
            <v>1720252830</v>
          </cell>
          <cell r="J723" t="str">
            <v>EN LA EMPRESA TELCONET AV MARIANA DE JESUS Y JORGE JUAN EN LA PUERTA DEL CAJERO DEL BANCO MACHALA, QUITO</v>
          </cell>
          <cell r="K723" t="str">
            <v xml:space="preserve">964090398 /  </v>
          </cell>
          <cell r="L723" t="str">
            <v/>
          </cell>
          <cell r="M723" t="str">
            <v>QUITO</v>
          </cell>
          <cell r="N723" t="str">
            <v>PICHINCHA</v>
          </cell>
          <cell r="O723" t="str">
            <v>QUITO</v>
          </cell>
        </row>
        <row r="724">
          <cell r="A724" t="str">
            <v>20003024067297</v>
          </cell>
          <cell r="B724">
            <v>481523</v>
          </cell>
          <cell r="C724" t="str">
            <v>20003024067297</v>
          </cell>
          <cell r="D724">
            <v>44911.708796296298</v>
          </cell>
          <cell r="E724" t="str">
            <v>CONECEL</v>
          </cell>
          <cell r="F724" t="str">
            <v>DESPACHO</v>
          </cell>
          <cell r="G724" t="str">
            <v>NORMAL</v>
          </cell>
          <cell r="H724" t="str">
            <v xml:space="preserve">SEGUNDO MANUEL PILA QUINATOA / </v>
          </cell>
          <cell r="I724" t="str">
            <v>1705331633</v>
          </cell>
          <cell r="J724" t="str">
            <v>CALLE ESPEJO Y ANTONIO IGLESIAS MZ VS7.37 CASA DE DOS PISOS COLOR AMARILLO A 3 CUADRAS DEL PARQUE DE AMAGUANA, QUITO</v>
          </cell>
          <cell r="K724" t="str">
            <v xml:space="preserve">984078179 /  </v>
          </cell>
          <cell r="L724" t="str">
            <v/>
          </cell>
          <cell r="M724" t="str">
            <v>QUITO</v>
          </cell>
          <cell r="N724" t="str">
            <v>PICHINCHA</v>
          </cell>
          <cell r="O724" t="str">
            <v>QUITO</v>
          </cell>
        </row>
        <row r="725">
          <cell r="A725" t="str">
            <v>20003024063362</v>
          </cell>
          <cell r="B725">
            <v>481524</v>
          </cell>
          <cell r="C725" t="str">
            <v>20003024063362</v>
          </cell>
          <cell r="D725">
            <v>44911.708796296298</v>
          </cell>
          <cell r="E725" t="str">
            <v>CONECEL</v>
          </cell>
          <cell r="F725" t="str">
            <v>DESPACHO</v>
          </cell>
          <cell r="G725" t="str">
            <v>NORMAL</v>
          </cell>
          <cell r="H725" t="str">
            <v xml:space="preserve">CARMEN COROMOTO ARIAS TERAN / </v>
          </cell>
          <cell r="I725" t="str">
            <v>1759680604</v>
          </cell>
          <cell r="J725" t="str">
            <v>JOSE MARIA BIDARRUE E6-244 Y GONZALO ZALDUMBIDE/A 1 CUADRA DEL PARQUE BONANZA/CS TOMATE 3 PISOS, QUITO</v>
          </cell>
          <cell r="K725" t="str">
            <v>958848129 /  992725947</v>
          </cell>
          <cell r="M725" t="str">
            <v>QUITO</v>
          </cell>
          <cell r="N725" t="str">
            <v>PICHINCHA</v>
          </cell>
          <cell r="O725" t="str">
            <v>QUITO</v>
          </cell>
        </row>
        <row r="726">
          <cell r="A726" t="str">
            <v>20003022962671</v>
          </cell>
          <cell r="B726">
            <v>481525</v>
          </cell>
          <cell r="C726" t="str">
            <v>20003022962671</v>
          </cell>
          <cell r="D726">
            <v>44911.708796296298</v>
          </cell>
          <cell r="E726" t="str">
            <v>CONECEL</v>
          </cell>
          <cell r="F726" t="str">
            <v>DESPACHO</v>
          </cell>
          <cell r="G726" t="str">
            <v>NORMAL</v>
          </cell>
          <cell r="H726" t="str">
            <v xml:space="preserve">WILLIAMS DAVID DEUSA ESCOBAR / </v>
          </cell>
          <cell r="I726" t="str">
            <v>2250030083</v>
          </cell>
          <cell r="J726" t="str">
            <v>CALLE CUENCA Y 6 DICIEMBRE TRABAJA EN PUBLICIDAD QUINDIGUA REF A LADO DE BANCO PICHINCHA, EL COCA</v>
          </cell>
          <cell r="K726" t="str">
            <v>960505568 /  979427189</v>
          </cell>
          <cell r="M726" t="str">
            <v>ORELLANA</v>
          </cell>
          <cell r="N726" t="str">
            <v>ORELLANA</v>
          </cell>
          <cell r="O726" t="str">
            <v>EL COCA</v>
          </cell>
        </row>
        <row r="727">
          <cell r="A727" t="str">
            <v>20003024069339</v>
          </cell>
          <cell r="B727">
            <v>481526</v>
          </cell>
          <cell r="C727" t="str">
            <v>20003024069339</v>
          </cell>
          <cell r="D727">
            <v>44911.708796296298</v>
          </cell>
          <cell r="E727" t="str">
            <v>CONECEL</v>
          </cell>
          <cell r="F727" t="str">
            <v>DESPACHO</v>
          </cell>
          <cell r="G727" t="str">
            <v>NORMAL</v>
          </cell>
          <cell r="H727" t="str">
            <v xml:space="preserve">ROMMEL GONZALO MEJIA IMBAQUINGO / </v>
          </cell>
          <cell r="I727" t="str">
            <v>400795035</v>
          </cell>
          <cell r="J727" t="str">
            <v>CALLE BOLIVAR Y MIGUEL OVIEDO CONSULTORIO MEDICO SALUD HOGAR ECUADOR REF FRENTE AL COMERCIAL SANTA MARIA DE LA BOLIVAR, IBARRA</v>
          </cell>
          <cell r="K727" t="str">
            <v xml:space="preserve">961211357 /  </v>
          </cell>
          <cell r="L727" t="str">
            <v/>
          </cell>
          <cell r="M727" t="str">
            <v>IBARRA</v>
          </cell>
          <cell r="N727" t="str">
            <v>IMBABURA</v>
          </cell>
          <cell r="O727" t="str">
            <v>IBARRA</v>
          </cell>
        </row>
        <row r="728">
          <cell r="A728" t="str">
            <v>20003022541094</v>
          </cell>
          <cell r="B728">
            <v>481527</v>
          </cell>
          <cell r="C728" t="str">
            <v>20003022541094</v>
          </cell>
          <cell r="D728">
            <v>44911.708796296298</v>
          </cell>
          <cell r="E728" t="str">
            <v>CONECEL</v>
          </cell>
          <cell r="F728" t="str">
            <v>DESPACHO</v>
          </cell>
          <cell r="G728" t="str">
            <v>NORMAL</v>
          </cell>
          <cell r="H728" t="str">
            <v xml:space="preserve">ANDREA ALEXANDRA JARAMILLO CORDOVA / </v>
          </cell>
          <cell r="I728" t="str">
            <v>1104875461</v>
          </cell>
          <cell r="J728" t="str">
            <v>AVENIDA NUEVA LOJA Y GUARANDA/ MERCADO MAYORISTA SECTOR 4 PUESTO 9/REF FRENTE DE LA PARADA DEL BUS, LOJA</v>
          </cell>
          <cell r="K728" t="str">
            <v>995127455 /  963413793</v>
          </cell>
          <cell r="L728" t="str">
            <v/>
          </cell>
          <cell r="M728" t="str">
            <v>LOJA</v>
          </cell>
          <cell r="N728" t="str">
            <v>LOJA</v>
          </cell>
          <cell r="O728" t="str">
            <v>LOJA</v>
          </cell>
        </row>
        <row r="729">
          <cell r="A729" t="str">
            <v>20003024034380</v>
          </cell>
          <cell r="B729">
            <v>481528</v>
          </cell>
          <cell r="C729" t="str">
            <v>20003024034380</v>
          </cell>
          <cell r="D729">
            <v>44911.708796296298</v>
          </cell>
          <cell r="E729" t="str">
            <v>CONECEL</v>
          </cell>
          <cell r="F729" t="str">
            <v>DESPACHO</v>
          </cell>
          <cell r="G729" t="str">
            <v>NORMAL</v>
          </cell>
          <cell r="H729" t="str">
            <v xml:space="preserve">ANTONIA JACQUELINE HOLGUIN VERA / </v>
          </cell>
          <cell r="I729" t="str">
            <v>1313362228</v>
          </cell>
          <cell r="J729" t="str">
            <v>SECTOR SANTANA /VIA CIRCUNVALACION TRAMO 2 CASASIN PINTAR DE UN PISO FRENTE AL MOTEL IMPERIAL, MANTA</v>
          </cell>
          <cell r="K729" t="str">
            <v>979147183 /  939055581</v>
          </cell>
          <cell r="L729" t="str">
            <v/>
          </cell>
          <cell r="M729" t="str">
            <v>MANTA</v>
          </cell>
          <cell r="N729" t="str">
            <v>MANABI</v>
          </cell>
          <cell r="O729" t="str">
            <v>MANTA</v>
          </cell>
        </row>
        <row r="730">
          <cell r="A730" t="str">
            <v>20003024067186</v>
          </cell>
          <cell r="B730">
            <v>481529</v>
          </cell>
          <cell r="C730" t="str">
            <v>20003024067186</v>
          </cell>
          <cell r="D730">
            <v>44911.708796296298</v>
          </cell>
          <cell r="E730" t="str">
            <v>CONECEL</v>
          </cell>
          <cell r="F730" t="str">
            <v>DESPACHO</v>
          </cell>
          <cell r="G730" t="str">
            <v>NORMAL</v>
          </cell>
          <cell r="H730" t="str">
            <v xml:space="preserve">CECILIA ELIZABETH RAMOS GONZALEZ / </v>
          </cell>
          <cell r="I730" t="str">
            <v>604383885</v>
          </cell>
          <cell r="J730" t="str">
            <v>BARRIO LA JOYA CALLE CHILE Y LOJA EN EL HOSPITAL DE LA DOLOROSA N14-23 DIAGONAL A LA GILESIA DE TESTIGOS DE JEHOVA, RIOBAMBA</v>
          </cell>
          <cell r="K730" t="str">
            <v xml:space="preserve">984513112 /  </v>
          </cell>
          <cell r="L730" t="str">
            <v/>
          </cell>
          <cell r="M730" t="str">
            <v>RIOBAMBA</v>
          </cell>
          <cell r="N730" t="str">
            <v>CHIMBORAZO</v>
          </cell>
          <cell r="O730" t="str">
            <v>RIOBAMBA</v>
          </cell>
        </row>
        <row r="731">
          <cell r="A731" t="str">
            <v>20003024056122</v>
          </cell>
          <cell r="B731">
            <v>481530</v>
          </cell>
          <cell r="C731" t="str">
            <v>20003024056122</v>
          </cell>
          <cell r="D731">
            <v>44911.708796296298</v>
          </cell>
          <cell r="E731" t="str">
            <v>CONECEL</v>
          </cell>
          <cell r="F731" t="str">
            <v>DESPACHO</v>
          </cell>
          <cell r="G731" t="str">
            <v>NORMAL</v>
          </cell>
          <cell r="H731" t="str">
            <v xml:space="preserve">JORGE EDUARDO MAITA ZHIGUE / </v>
          </cell>
          <cell r="I731" t="str">
            <v>704917822</v>
          </cell>
          <cell r="J731" t="str">
            <v>AV DE LAS AMERICAS JUNTO A REMOLQUES REINA DEL CISNE EN LA PARADA DEL TRANSVIA DEL SALADO, CUENCA</v>
          </cell>
          <cell r="K731" t="str">
            <v xml:space="preserve">989561610 /  </v>
          </cell>
          <cell r="M731" t="str">
            <v>CUENCA</v>
          </cell>
          <cell r="N731" t="str">
            <v>AZUAY</v>
          </cell>
          <cell r="O731" t="str">
            <v>CUENCA</v>
          </cell>
        </row>
        <row r="732">
          <cell r="A732" t="str">
            <v>20003022962976</v>
          </cell>
          <cell r="B732">
            <v>481531</v>
          </cell>
          <cell r="C732" t="str">
            <v>20003022962976</v>
          </cell>
          <cell r="D732">
            <v>44911.708796296298</v>
          </cell>
          <cell r="E732" t="str">
            <v>CONECEL</v>
          </cell>
          <cell r="F732" t="str">
            <v>DESPACHO</v>
          </cell>
          <cell r="G732" t="str">
            <v>NORMAL</v>
          </cell>
          <cell r="H732" t="str">
            <v xml:space="preserve">JUAN PABLO RUIZ VACA / </v>
          </cell>
          <cell r="I732" t="str">
            <v>603827171</v>
          </cell>
          <cell r="J732" t="str">
            <v>AV LIZARZABURU Y MEDARDO ANGEL SILVA EN EL LOCAL PUERTO NEGRO A UNA CUADRA DEL RESTAURANTE LA CAZONA DEL CUY, RIOBAMBA</v>
          </cell>
          <cell r="K732" t="str">
            <v xml:space="preserve">983167690 /  </v>
          </cell>
          <cell r="L732" t="str">
            <v/>
          </cell>
          <cell r="M732" t="str">
            <v>RIOBAMBA</v>
          </cell>
          <cell r="N732" t="str">
            <v>CHIMBORAZO</v>
          </cell>
          <cell r="O732" t="str">
            <v>RIOBAMBA</v>
          </cell>
        </row>
        <row r="733">
          <cell r="A733" t="str">
            <v>20003024022315</v>
          </cell>
          <cell r="B733">
            <v>481532</v>
          </cell>
          <cell r="C733" t="str">
            <v>20003024022315</v>
          </cell>
          <cell r="D733">
            <v>44911.708796296298</v>
          </cell>
          <cell r="E733" t="str">
            <v>CONECEL</v>
          </cell>
          <cell r="F733" t="str">
            <v>DESPACHO</v>
          </cell>
          <cell r="G733" t="str">
            <v>NORMAL</v>
          </cell>
          <cell r="H733" t="str">
            <v xml:space="preserve">JORGE LUIS ARCENTALES SEGARRA / </v>
          </cell>
          <cell r="I733" t="str">
            <v>604592535</v>
          </cell>
          <cell r="J733" t="str">
            <v>AV GONZALO DAVALOS Y CARLOS ZAMBRANO EN LA EMPRESA ECUACERAMICA, RIOBAMBA</v>
          </cell>
          <cell r="K733" t="str">
            <v xml:space="preserve">984267530 /  </v>
          </cell>
          <cell r="M733" t="str">
            <v>RIOBAMBA</v>
          </cell>
          <cell r="N733" t="str">
            <v>CHIMBORAZO</v>
          </cell>
          <cell r="O733" t="str">
            <v>RIOBAMBA</v>
          </cell>
        </row>
        <row r="734">
          <cell r="A734" t="str">
            <v>20003024027029</v>
          </cell>
          <cell r="B734">
            <v>481533</v>
          </cell>
          <cell r="C734" t="str">
            <v>20003024027029</v>
          </cell>
          <cell r="D734">
            <v>44911.708796296298</v>
          </cell>
          <cell r="E734" t="str">
            <v>CONECEL</v>
          </cell>
          <cell r="F734" t="str">
            <v>DESPACHO</v>
          </cell>
          <cell r="G734" t="str">
            <v>NORMAL</v>
          </cell>
          <cell r="H734" t="str">
            <v xml:space="preserve">ANGEL OSWALDO CUENCA CUENCA / </v>
          </cell>
          <cell r="I734" t="str">
            <v>605067412</v>
          </cell>
          <cell r="J734" t="str">
            <v>CALLE ANTONIA VELA ENTRE FELIX VALENCIA Y 5 DE JUNIO EN EL MERCADO DE LATACUNGA ISLA NUMERO 4 LOCAL DE TECNOLOGIA DOCTOR CUENCA, LATACUNGA</v>
          </cell>
          <cell r="K734" t="str">
            <v xml:space="preserve">983917962 /  </v>
          </cell>
          <cell r="L734" t="str">
            <v/>
          </cell>
          <cell r="M734" t="str">
            <v>LATACUNGA</v>
          </cell>
          <cell r="N734" t="str">
            <v>COTOPAXI</v>
          </cell>
          <cell r="O734" t="str">
            <v>LATACUNGA</v>
          </cell>
        </row>
        <row r="735">
          <cell r="A735" t="str">
            <v>20003024065218</v>
          </cell>
          <cell r="B735">
            <v>481534</v>
          </cell>
          <cell r="C735" t="str">
            <v>20003024065218</v>
          </cell>
          <cell r="D735">
            <v>44911.708796296298</v>
          </cell>
          <cell r="E735" t="str">
            <v>CONECEL</v>
          </cell>
          <cell r="F735" t="str">
            <v>DESPACHO</v>
          </cell>
          <cell r="G735" t="str">
            <v>NORMAL</v>
          </cell>
          <cell r="H735" t="str">
            <v xml:space="preserve">EDWIN ALEXANDER LOOR ANDRADE / </v>
          </cell>
          <cell r="I735" t="str">
            <v>1305859009</v>
          </cell>
          <cell r="J735" t="str">
            <v>CALLE 321 Y VIA INTERBARRIAL EN EL COLEGIO NACIONAL PAQUISHA, MANTA</v>
          </cell>
          <cell r="K735" t="str">
            <v xml:space="preserve">983911246 /  </v>
          </cell>
          <cell r="L735" t="str">
            <v/>
          </cell>
          <cell r="M735" t="str">
            <v>MANTA</v>
          </cell>
          <cell r="N735" t="str">
            <v>MANABI</v>
          </cell>
          <cell r="O735" t="str">
            <v>MANTA</v>
          </cell>
        </row>
        <row r="736">
          <cell r="A736" t="str">
            <v>20003022936659</v>
          </cell>
          <cell r="B736">
            <v>481535</v>
          </cell>
          <cell r="C736" t="str">
            <v>20003022936659</v>
          </cell>
          <cell r="D736">
            <v>44911.708796296298</v>
          </cell>
          <cell r="E736" t="str">
            <v>CONECEL</v>
          </cell>
          <cell r="F736" t="str">
            <v>DESPACHO</v>
          </cell>
          <cell r="G736" t="str">
            <v>NORMAL</v>
          </cell>
          <cell r="H736" t="str">
            <v xml:space="preserve">JHON MICHAEL BAZURTO PARRAGA / </v>
          </cell>
          <cell r="I736" t="str">
            <v>1350676324</v>
          </cell>
          <cell r="J736" t="str">
            <v>MANTA/LOS ESTEROS/CDLA VILLAMARINA VIA MANTA ROCAFUERTE Y CALLE 42 FRENTE A SEGURILLANTAS S.A, MANTA</v>
          </cell>
          <cell r="K736" t="str">
            <v xml:space="preserve">969083092 /  </v>
          </cell>
          <cell r="M736" t="str">
            <v>MANTA</v>
          </cell>
          <cell r="N736" t="str">
            <v>MANABI</v>
          </cell>
          <cell r="O736" t="str">
            <v>MANTA</v>
          </cell>
        </row>
        <row r="737">
          <cell r="A737" t="str">
            <v>20003024018309</v>
          </cell>
          <cell r="B737">
            <v>481536</v>
          </cell>
          <cell r="C737" t="str">
            <v>20003024018309</v>
          </cell>
          <cell r="D737">
            <v>44911.708796296298</v>
          </cell>
          <cell r="E737" t="str">
            <v>CONECEL</v>
          </cell>
          <cell r="F737" t="str">
            <v>DESPACHO</v>
          </cell>
          <cell r="G737" t="str">
            <v>NORMAL</v>
          </cell>
          <cell r="H737" t="str">
            <v xml:space="preserve">DERLY ALFREDO MEJIA GRUEZO / </v>
          </cell>
          <cell r="I737" t="str">
            <v>851795609</v>
          </cell>
          <cell r="J737" t="str">
            <v>CALLE 17 Y CALLE LL INGRESANDO POR LA CALLE 25 /FRENTE A UN IGLESIA/CASA 1 PISO COLOR CREMA, GUAYAQUIL</v>
          </cell>
          <cell r="K737" t="str">
            <v>986556833 /  979572684</v>
          </cell>
          <cell r="M737" t="str">
            <v>GUAYAQUIL</v>
          </cell>
          <cell r="N737" t="str">
            <v>GUAYAS</v>
          </cell>
          <cell r="O737" t="str">
            <v>GUAYAQUIL</v>
          </cell>
        </row>
        <row r="738">
          <cell r="A738" t="str">
            <v>20003024023122</v>
          </cell>
          <cell r="B738">
            <v>481537</v>
          </cell>
          <cell r="C738" t="str">
            <v>20003024023122</v>
          </cell>
          <cell r="D738">
            <v>44911.708796296298</v>
          </cell>
          <cell r="E738" t="str">
            <v>CONECEL</v>
          </cell>
          <cell r="F738" t="str">
            <v>DESPACHO</v>
          </cell>
          <cell r="G738" t="str">
            <v>NORMAL</v>
          </cell>
          <cell r="H738" t="str">
            <v xml:space="preserve">JUAN CARLOS ROMERO RAMOS / </v>
          </cell>
          <cell r="I738" t="str">
            <v>954919262</v>
          </cell>
          <cell r="J738" t="str">
            <v>KM 26 VIA DAULE BARRIO MOSCU CASA DE I PISO DE BLOQUE DETRAS DE LA IGLESIA EVANGELICA CRISTO FUENTE DE AMOR, GUAYAQUIL</v>
          </cell>
          <cell r="K738" t="str">
            <v xml:space="preserve">979641378 /  </v>
          </cell>
          <cell r="M738" t="str">
            <v>GUAYAQUIL</v>
          </cell>
          <cell r="N738" t="str">
            <v>GUAYAS</v>
          </cell>
          <cell r="O738" t="str">
            <v>GUAYAQUIL</v>
          </cell>
        </row>
        <row r="739">
          <cell r="A739" t="str">
            <v>20003022995382</v>
          </cell>
          <cell r="B739">
            <v>481538</v>
          </cell>
          <cell r="C739" t="str">
            <v>20003022995382</v>
          </cell>
          <cell r="D739">
            <v>44911.708796296298</v>
          </cell>
          <cell r="E739" t="str">
            <v>CONECEL</v>
          </cell>
          <cell r="F739" t="str">
            <v>DESPACHO</v>
          </cell>
          <cell r="G739" t="str">
            <v>NORMAL</v>
          </cell>
          <cell r="H739" t="str">
            <v xml:space="preserve">DELIA PATRICIA BUELE YUNGA / </v>
          </cell>
          <cell r="I739" t="str">
            <v>702633462</v>
          </cell>
          <cell r="J739" t="str">
            <v>CDLA MANUEL ENCALADA MORA/9NA SUR ENTRE SEPTIMA ESTE Y SILVIO MARIA RAMON CASA CREMA DE 2 PISOS A UNA CUADRA DE LA CASA COMUNAL MANUEL ENCALADA, MACHALA</v>
          </cell>
          <cell r="K739" t="str">
            <v xml:space="preserve">969053199 /  </v>
          </cell>
          <cell r="L739" t="str">
            <v/>
          </cell>
          <cell r="M739" t="str">
            <v>MACHALA</v>
          </cell>
          <cell r="N739" t="str">
            <v>EL ORO</v>
          </cell>
          <cell r="O739" t="str">
            <v>MACHALA</v>
          </cell>
        </row>
        <row r="740">
          <cell r="A740" t="str">
            <v>20003022995685</v>
          </cell>
          <cell r="B740">
            <v>481539</v>
          </cell>
          <cell r="C740" t="str">
            <v>20003022995685</v>
          </cell>
          <cell r="D740">
            <v>44911.708796296298</v>
          </cell>
          <cell r="E740" t="str">
            <v>CONECEL</v>
          </cell>
          <cell r="F740" t="str">
            <v>DESPACHO</v>
          </cell>
          <cell r="G740" t="str">
            <v>NORMAL</v>
          </cell>
          <cell r="H740" t="str">
            <v xml:space="preserve">ROBERT DAVEL MERELO MIGUEZ / </v>
          </cell>
          <cell r="I740" t="str">
            <v>1250246913</v>
          </cell>
          <cell r="J740" t="str">
            <v>CALLE TSACHILAS Y RIO PINDO CASA DE 4P COLOR VERDE ALADO DE FARMACIA REF A UNA CUADRA EMPRESA ELECTRICA, SANTO DOMINGO</v>
          </cell>
          <cell r="K740" t="str">
            <v xml:space="preserve">967950175 /  </v>
          </cell>
          <cell r="M740" t="str">
            <v>SANTO DOMINGO</v>
          </cell>
          <cell r="N740" t="str">
            <v>SANTO DOMINGO DE LOS TSACHILAS</v>
          </cell>
          <cell r="O740" t="str">
            <v>SANTO DOMINGO</v>
          </cell>
        </row>
        <row r="741">
          <cell r="A741" t="str">
            <v>20003021060620_1</v>
          </cell>
          <cell r="B741">
            <v>481540</v>
          </cell>
          <cell r="C741" t="str">
            <v>20003021060620_1</v>
          </cell>
          <cell r="D741">
            <v>44911.708796296298</v>
          </cell>
          <cell r="E741" t="str">
            <v>CONECEL</v>
          </cell>
          <cell r="F741" t="str">
            <v>DESPACHO</v>
          </cell>
          <cell r="G741" t="str">
            <v>NORMAL</v>
          </cell>
          <cell r="H741" t="str">
            <v xml:space="preserve">DANIELA FERNANDA GAVILANEZ ARTEAGA / </v>
          </cell>
          <cell r="I741" t="str">
            <v>105102941</v>
          </cell>
          <cell r="J741" t="str">
            <v>CALLE HURTADO DE MENDOZA Y CARIGUAYDAZO CASA 244 DE DOS PISOS COLOR MELON A CUATRO CASAS DE UNA TIENDA DE VIVERES, CUENCA</v>
          </cell>
          <cell r="K741" t="str">
            <v xml:space="preserve">939544559 /  </v>
          </cell>
          <cell r="L741" t="str">
            <v/>
          </cell>
          <cell r="M741" t="str">
            <v>CUENCA</v>
          </cell>
          <cell r="N741" t="str">
            <v>AZUAY</v>
          </cell>
          <cell r="O741" t="str">
            <v>CUENCA</v>
          </cell>
        </row>
        <row r="742">
          <cell r="A742" t="str">
            <v>20003024027344</v>
          </cell>
          <cell r="B742">
            <v>481541</v>
          </cell>
          <cell r="C742" t="str">
            <v>20003024027344</v>
          </cell>
          <cell r="D742">
            <v>44911.708796296298</v>
          </cell>
          <cell r="E742" t="str">
            <v>CONECEL</v>
          </cell>
          <cell r="F742" t="str">
            <v>DESPACHO</v>
          </cell>
          <cell r="G742" t="str">
            <v>NORMAL</v>
          </cell>
          <cell r="H742" t="str">
            <v>EDISON XAVIER LLIVISUPA MATUTE / GABRIELA GEOVANNA LLIVISUPA MATUTE</v>
          </cell>
          <cell r="I742" t="str">
            <v>105843015</v>
          </cell>
          <cell r="J742" t="str">
            <v>AV DANIEL ALVARADO Y GASPAR SANGURIMA BARRIO LA CONVENCION DEL 45 CASA BLANCA DE UN PISO N254 A MEDIA CUADRA DE LA ESCUELA VICTOR PERALBO AGUILAR, CUENCA</v>
          </cell>
          <cell r="K742" t="str">
            <v>984309722 /  958859717</v>
          </cell>
          <cell r="M742" t="str">
            <v>CUENCA</v>
          </cell>
          <cell r="N742" t="str">
            <v>AZUAY</v>
          </cell>
          <cell r="O742" t="str">
            <v>CUENCA</v>
          </cell>
        </row>
        <row r="743">
          <cell r="A743" t="str">
            <v>20003024062592</v>
          </cell>
          <cell r="B743">
            <v>481542</v>
          </cell>
          <cell r="C743" t="str">
            <v>20003024062592</v>
          </cell>
          <cell r="D743">
            <v>44911.708796296298</v>
          </cell>
          <cell r="E743" t="str">
            <v>CONECEL</v>
          </cell>
          <cell r="F743" t="str">
            <v>DESPACHO</v>
          </cell>
          <cell r="G743" t="str">
            <v>NORMAL</v>
          </cell>
          <cell r="H743" t="str">
            <v xml:space="preserve">SAMANTA NICOLE TIGUA RAMIREZ / </v>
          </cell>
          <cell r="I743" t="str">
            <v>1756295687</v>
          </cell>
          <cell r="J743" t="str">
            <v>AV JUAN BARREIRO Y MANUEL ALVARADO CASA DE 4 PISOS COLOR AMARILLO A MEDIA CUADRA DEL MERCADO DE SOLANDA JUNTO A LA FARMACIA SAN PEDRO, QUITO</v>
          </cell>
          <cell r="K743" t="str">
            <v>983224032 /  962155204</v>
          </cell>
          <cell r="M743" t="str">
            <v>QUITO</v>
          </cell>
          <cell r="N743" t="str">
            <v>PICHINCHA</v>
          </cell>
          <cell r="O743" t="str">
            <v>QUITO</v>
          </cell>
        </row>
        <row r="744">
          <cell r="A744" t="str">
            <v>20003024067426</v>
          </cell>
          <cell r="B744">
            <v>481543</v>
          </cell>
          <cell r="C744" t="str">
            <v>20003024067426</v>
          </cell>
          <cell r="D744">
            <v>44911.708796296298</v>
          </cell>
          <cell r="E744" t="str">
            <v>CONECEL</v>
          </cell>
          <cell r="F744" t="str">
            <v>DESPACHO</v>
          </cell>
          <cell r="G744" t="str">
            <v>NORMAL</v>
          </cell>
          <cell r="H744" t="str">
            <v xml:space="preserve">WINNER EMILIANO AVILA CALDERON / </v>
          </cell>
          <cell r="I744" t="str">
            <v>1315710721</v>
          </cell>
          <cell r="J744" t="str">
            <v>AV REAL AUDIENCIA N54-39 Y PORFIRIO ROMERO JUNTO A LA EMPRESA ASENECO EN UNA CASA DE DOS PISOS, QUITO</v>
          </cell>
          <cell r="K744" t="str">
            <v xml:space="preserve">984339893 /  </v>
          </cell>
          <cell r="M744" t="str">
            <v>QUITO</v>
          </cell>
          <cell r="N744" t="str">
            <v>PICHINCHA</v>
          </cell>
          <cell r="O744" t="str">
            <v>QUITO</v>
          </cell>
        </row>
        <row r="745">
          <cell r="A745" t="str">
            <v>20003022099375</v>
          </cell>
          <cell r="B745">
            <v>481507</v>
          </cell>
          <cell r="C745" t="str">
            <v>20003022099375</v>
          </cell>
          <cell r="D745">
            <v>44911.708784722221</v>
          </cell>
          <cell r="E745" t="str">
            <v>CONECEL</v>
          </cell>
          <cell r="F745" t="str">
            <v>DESPACHO</v>
          </cell>
          <cell r="G745" t="str">
            <v>NORMAL</v>
          </cell>
          <cell r="H745" t="str">
            <v xml:space="preserve">JOSE EDGAR GUARANGA GUSQUI / </v>
          </cell>
          <cell r="I745" t="str">
            <v>602674756</v>
          </cell>
          <cell r="J745" t="str">
            <v>CALLE PEDRO VICENTE MALDONADO Y LA PRENSA CASA DE COLOR BEIGE DE DOS PISOS A 3 CUADRAS DE LA GASOLINERA DE LOS CHOFERES, RIOBAMBA</v>
          </cell>
          <cell r="K745" t="str">
            <v xml:space="preserve">982739422 /  </v>
          </cell>
          <cell r="M745" t="str">
            <v>RIOBAMBA</v>
          </cell>
          <cell r="N745" t="str">
            <v>CHIMBORAZO</v>
          </cell>
          <cell r="O745" t="str">
            <v>RIOBAMBA</v>
          </cell>
        </row>
        <row r="746">
          <cell r="A746" t="str">
            <v>20003022953337</v>
          </cell>
          <cell r="B746">
            <v>481508</v>
          </cell>
          <cell r="C746" t="str">
            <v>20003022953337</v>
          </cell>
          <cell r="D746">
            <v>44911.708784722221</v>
          </cell>
          <cell r="E746" t="str">
            <v>CONECEL</v>
          </cell>
          <cell r="F746" t="str">
            <v>DESPACHO</v>
          </cell>
          <cell r="G746" t="str">
            <v>NORMAL</v>
          </cell>
          <cell r="H746" t="str">
            <v xml:space="preserve">ADRIANA ELIZABETH PINO GAVIDIA / </v>
          </cell>
          <cell r="I746" t="str">
            <v>603024043</v>
          </cell>
          <cell r="J746" t="str">
            <v>CALLE JORGE WASHINGTON E937 Y JOSE TAMAYO EDIFICIO LEMBRANSE PB A UNA CUADRA DE LA UNIVERSIDAD CATOLICA DEL ECUADOR, QUITO</v>
          </cell>
          <cell r="K746" t="str">
            <v xml:space="preserve">988028532 </v>
          </cell>
          <cell r="M746" t="str">
            <v>QUITO</v>
          </cell>
          <cell r="N746" t="str">
            <v>PICHINCHA</v>
          </cell>
          <cell r="O746" t="str">
            <v>QUITO</v>
          </cell>
        </row>
        <row r="747">
          <cell r="A747" t="str">
            <v>20003022953549</v>
          </cell>
          <cell r="B747">
            <v>481509</v>
          </cell>
          <cell r="C747" t="str">
            <v>20003022953549</v>
          </cell>
          <cell r="D747">
            <v>44911.708784722221</v>
          </cell>
          <cell r="E747" t="str">
            <v>CONECEL</v>
          </cell>
          <cell r="F747" t="str">
            <v>DESPACHO</v>
          </cell>
          <cell r="G747" t="str">
            <v>NORMAL</v>
          </cell>
          <cell r="H747" t="str">
            <v xml:space="preserve">ENRIQUE WASHINGTON VALDEZ PORRAS / </v>
          </cell>
          <cell r="I747" t="str">
            <v>1708252612</v>
          </cell>
          <cell r="J747" t="str">
            <v>CALLE MACHINAZA LOTE 655 Y 15 DE NOVIEMBRE/SECTOR BALCON DEL VALLE/CASA DE 3 PISOS/CASA COLOR LADRILLO/JUNTO A LA QUEBRADA EL CONEJO, QUITO</v>
          </cell>
          <cell r="K747" t="str">
            <v>963067838 /  995312179</v>
          </cell>
          <cell r="M747" t="str">
            <v>QUITO</v>
          </cell>
          <cell r="N747" t="str">
            <v>PICHINCHA</v>
          </cell>
          <cell r="O747" t="str">
            <v>QUITO</v>
          </cell>
        </row>
        <row r="748">
          <cell r="A748" t="str">
            <v>20003022544743</v>
          </cell>
          <cell r="B748">
            <v>481510</v>
          </cell>
          <cell r="C748" t="str">
            <v>20003022544743</v>
          </cell>
          <cell r="D748">
            <v>44911.708784722221</v>
          </cell>
          <cell r="E748" t="str">
            <v>CONECEL</v>
          </cell>
          <cell r="F748" t="str">
            <v>DESPACHO</v>
          </cell>
          <cell r="G748" t="str">
            <v>NORMAL</v>
          </cell>
          <cell r="H748" t="str">
            <v xml:space="preserve">MERCY PATRICIA CASTRO ARMIJO / </v>
          </cell>
          <cell r="I748" t="str">
            <v>201387933</v>
          </cell>
          <cell r="J748" t="str">
            <v>AV.MANUEL CORDOVA GALARZA Y CALLE PA. DEL SOL CONJ. 2 HEMISFERIO MZ 1 PREDIO 2 BLOQ 10 DEP 1022 DUAGONAL A ESCUELA DE POLICIA, QUITO</v>
          </cell>
          <cell r="K748" t="str">
            <v>963518589 /  980198167</v>
          </cell>
          <cell r="L748" t="str">
            <v/>
          </cell>
          <cell r="M748" t="str">
            <v>QUITO</v>
          </cell>
          <cell r="N748" t="str">
            <v>PICHINCHA</v>
          </cell>
          <cell r="O748" t="str">
            <v>QUITO</v>
          </cell>
        </row>
        <row r="749">
          <cell r="A749" t="str">
            <v>20003009405522_1</v>
          </cell>
          <cell r="B749">
            <v>481511</v>
          </cell>
          <cell r="C749" t="str">
            <v>20003009405522_1</v>
          </cell>
          <cell r="D749">
            <v>44911.708784722221</v>
          </cell>
          <cell r="E749" t="str">
            <v>CONECEL</v>
          </cell>
          <cell r="F749" t="str">
            <v>DESPACHO</v>
          </cell>
          <cell r="G749" t="str">
            <v>NORMAL</v>
          </cell>
          <cell r="H749" t="str">
            <v xml:space="preserve">JOHANNA MARISOL PAREDES NIEVES / </v>
          </cell>
          <cell r="I749" t="str">
            <v>105040893</v>
          </cell>
          <cell r="J749" t="str">
            <v>AV DE LAS AMERICAS Y TARQUI EN LA UNIVERSIDAD CATOLICA DE CUENCA EN LA CASA ADMINISTRATIVA, CUENCA</v>
          </cell>
          <cell r="K749" t="str">
            <v>979393737 /  969425390</v>
          </cell>
          <cell r="L749" t="str">
            <v/>
          </cell>
          <cell r="M749" t="str">
            <v>CUENCA</v>
          </cell>
          <cell r="N749" t="str">
            <v>AZUAY</v>
          </cell>
          <cell r="O749" t="str">
            <v>CUENCA</v>
          </cell>
        </row>
        <row r="750">
          <cell r="A750" t="str">
            <v>20002993214527</v>
          </cell>
          <cell r="B750">
            <v>481512</v>
          </cell>
          <cell r="C750" t="str">
            <v>20002993214527</v>
          </cell>
          <cell r="D750">
            <v>44911.708784722221</v>
          </cell>
          <cell r="E750" t="str">
            <v>CONECEL</v>
          </cell>
          <cell r="F750" t="str">
            <v>DESPACHO</v>
          </cell>
          <cell r="G750" t="str">
            <v>NORMAL</v>
          </cell>
          <cell r="H750" t="str">
            <v xml:space="preserve">BRYAN SEBASTIAN SARANGO CHUQUIMARCA / </v>
          </cell>
          <cell r="I750" t="str">
            <v>1105469389</v>
          </cell>
          <cell r="J750" t="str">
            <v>AV 3 DE NOVIEMBRE Y DEL VATICANO JUNTO AL CONSULTORIO DENTOLOGY EN UNA CASA DE DOS PISOS, CUENCA</v>
          </cell>
          <cell r="K750" t="str">
            <v xml:space="preserve">989602150 /  </v>
          </cell>
          <cell r="L750" t="str">
            <v/>
          </cell>
          <cell r="M750" t="str">
            <v>CUENCA</v>
          </cell>
          <cell r="N750" t="str">
            <v>AZUAY</v>
          </cell>
          <cell r="O750" t="str">
            <v>CUENCA</v>
          </cell>
        </row>
        <row r="751">
          <cell r="A751" t="str">
            <v>20003022967576</v>
          </cell>
          <cell r="B751">
            <v>481513</v>
          </cell>
          <cell r="C751" t="str">
            <v>20003022967576</v>
          </cell>
          <cell r="D751">
            <v>44911.708784722221</v>
          </cell>
          <cell r="E751" t="str">
            <v>CONECEL</v>
          </cell>
          <cell r="F751" t="str">
            <v>DESPACHO</v>
          </cell>
          <cell r="G751" t="str">
            <v>NORMAL</v>
          </cell>
          <cell r="H751" t="str">
            <v xml:space="preserve">DARWIN JAVIER GARCIA PACHAY / </v>
          </cell>
          <cell r="I751" t="str">
            <v>920890324</v>
          </cell>
          <cell r="J751" t="str">
            <v>DURAN/EL RECREO/KM 5.5 VIA DURAN YAGUACHI EMPRESA CON PAREDES BLANCAS Y PORTON PLOMO FRENTE A UNOS GALPONES AMARILLOS, DURAN</v>
          </cell>
          <cell r="K751" t="str">
            <v xml:space="preserve">963032629 /  </v>
          </cell>
          <cell r="M751" t="str">
            <v>DURAN</v>
          </cell>
          <cell r="N751" t="str">
            <v>GUAYAS</v>
          </cell>
          <cell r="O751" t="str">
            <v>DURAN</v>
          </cell>
        </row>
        <row r="752">
          <cell r="A752" t="str">
            <v>20003024069484</v>
          </cell>
          <cell r="B752">
            <v>481506</v>
          </cell>
          <cell r="C752" t="str">
            <v>20003024069484</v>
          </cell>
          <cell r="D752">
            <v>44911.691932870373</v>
          </cell>
          <cell r="E752" t="str">
            <v>CONECEL</v>
          </cell>
          <cell r="F752" t="str">
            <v>DESPACHO</v>
          </cell>
          <cell r="G752" t="str">
            <v>NORMAL</v>
          </cell>
          <cell r="H752" t="str">
            <v>ZAMBRANO HERRERA MIREYA CAROLINA</v>
          </cell>
          <cell r="I752" t="str">
            <v>1715625388</v>
          </cell>
          <cell r="J752" t="str">
            <v>FLEXNET PROV PICHINCHA QUITO PQ/SANGOLQUI AV INES GANGOTENA Y CHIMBO CONJUNTO INCHALIYO GARDEN CASA 9 COLOR CREMA CON CONCHO DE VINO REF a una esquina de Iglesia de Mushunan</v>
          </cell>
          <cell r="K752" t="str">
            <v>987002357</v>
          </cell>
          <cell r="L752" t="str">
            <v/>
          </cell>
          <cell r="M752" t="str">
            <v>QUITO</v>
          </cell>
          <cell r="N752" t="str">
            <v>PICHINCHA</v>
          </cell>
          <cell r="O752" t="str">
            <v>QUITO</v>
          </cell>
        </row>
        <row r="753">
          <cell r="A753" t="str">
            <v>20003022987618</v>
          </cell>
          <cell r="B753">
            <v>481497</v>
          </cell>
          <cell r="C753" t="str">
            <v>20003022987618</v>
          </cell>
          <cell r="D753">
            <v>44911.685740740744</v>
          </cell>
          <cell r="E753" t="str">
            <v>CONECEL</v>
          </cell>
          <cell r="F753" t="str">
            <v>DESPACHO</v>
          </cell>
          <cell r="G753" t="str">
            <v>NORMAL</v>
          </cell>
          <cell r="H753" t="str">
            <v>CUICHAN LEMA FAUSTO MAURICIO</v>
          </cell>
          <cell r="I753" t="str">
            <v>1720259231</v>
          </cell>
          <cell r="J753" t="str">
            <v>FLEXNET PROV DIR2 PICHINCHA QUITO PQ/TUMBACO AV OSWALDO GUAYASAMIN Y CLL FEDERICO GONZALES SUAREZ EMPRESA EDIMCA TUMBACO REF FRENTE A LA EMPRESA MADEREX TUMBACO</v>
          </cell>
          <cell r="K753" t="str">
            <v>980835895</v>
          </cell>
          <cell r="L753" t="str">
            <v/>
          </cell>
          <cell r="M753" t="str">
            <v>QUITO</v>
          </cell>
          <cell r="N753" t="str">
            <v>PICHINCHA</v>
          </cell>
          <cell r="O753" t="str">
            <v>QUITO</v>
          </cell>
        </row>
        <row r="754">
          <cell r="A754" t="str">
            <v>CLDEV_SIM220180</v>
          </cell>
          <cell r="B754">
            <v>481495</v>
          </cell>
          <cell r="C754" t="str">
            <v>CLDEV_SIM220180</v>
          </cell>
          <cell r="D754">
            <v>44911.67324074074</v>
          </cell>
          <cell r="E754" t="str">
            <v>CONECEL_DOCUMENTOS</v>
          </cell>
          <cell r="F754" t="str">
            <v>DESPACHO</v>
          </cell>
          <cell r="G754" t="str">
            <v>NORMAL</v>
          </cell>
          <cell r="H754" t="str">
            <v>Cristian Zambrano / Carolina Perez</v>
          </cell>
          <cell r="I754" t="str">
            <v/>
          </cell>
          <cell r="J754" t="str">
            <v>AV. Amazonas N44-124 y Luis Barbery, edificio color Blanco</v>
          </cell>
          <cell r="K754" t="str">
            <v/>
          </cell>
          <cell r="L754" t="str">
            <v/>
          </cell>
          <cell r="M754" t="str">
            <v>QUITO</v>
          </cell>
          <cell r="N754" t="str">
            <v xml:space="preserve">PICHINCHA </v>
          </cell>
          <cell r="O754" t="str">
            <v>QUITO</v>
          </cell>
        </row>
        <row r="755">
          <cell r="A755" t="str">
            <v>CLDEV_SIM220175</v>
          </cell>
          <cell r="B755">
            <v>481496</v>
          </cell>
          <cell r="C755" t="str">
            <v>CLDEV_SIM220175</v>
          </cell>
          <cell r="D755">
            <v>44911.67324074074</v>
          </cell>
          <cell r="E755" t="str">
            <v>CONECEL_DOCUMENTOS</v>
          </cell>
          <cell r="F755" t="str">
            <v>DESPACHO</v>
          </cell>
          <cell r="G755" t="str">
            <v>NORMAL</v>
          </cell>
          <cell r="H755" t="str">
            <v>ROLANDO MORALES / MARIA SUNTAXI</v>
          </cell>
          <cell r="J755" t="str">
            <v>CIUDADELA SANTA LEONOR MZ 6 SOLAR 17</v>
          </cell>
          <cell r="M755" t="str">
            <v>GUAYAQUIL</v>
          </cell>
          <cell r="N755" t="str">
            <v>GUAYAQUIL</v>
          </cell>
          <cell r="O755" t="str">
            <v>GUAYAQUIL</v>
          </cell>
        </row>
        <row r="756">
          <cell r="A756" t="str">
            <v>20003020685410</v>
          </cell>
          <cell r="B756">
            <v>481489</v>
          </cell>
          <cell r="C756" t="str">
            <v>20003020685410</v>
          </cell>
          <cell r="D756">
            <v>44911.643009259256</v>
          </cell>
          <cell r="E756" t="str">
            <v>BRELDYNG</v>
          </cell>
          <cell r="F756" t="str">
            <v>DESPACHO</v>
          </cell>
          <cell r="G756" t="str">
            <v>NORMAL</v>
          </cell>
          <cell r="H756" t="str">
            <v>CECILIA DEL CARMEN ARAGUNDI RODRIGUEZ</v>
          </cell>
          <cell r="I756" t="str">
            <v>906109483</v>
          </cell>
          <cell r="J756" t="str">
            <v>GUAYAS / GUAYAQUIL / TARQUI / GARCIA MORENO / 217 / MANUEL GALECIO / CASA DE 2 PLANTAS COLOR BLANCO CON PLOMO CON BALCON Y PUERTAS DE GARAJE</v>
          </cell>
          <cell r="K756" t="str">
            <v>981738564</v>
          </cell>
          <cell r="M756" t="str">
            <v>GUAYAQUIL</v>
          </cell>
          <cell r="N756" t="str">
            <v>GUAYAS</v>
          </cell>
          <cell r="O756" t="str">
            <v>GUAYAQUIL</v>
          </cell>
        </row>
        <row r="757">
          <cell r="A757" t="str">
            <v>20003021061738</v>
          </cell>
          <cell r="B757">
            <v>481490</v>
          </cell>
          <cell r="C757" t="str">
            <v>20003021061738</v>
          </cell>
          <cell r="D757">
            <v>44911.643009259256</v>
          </cell>
          <cell r="E757" t="str">
            <v>BRELDYNG</v>
          </cell>
          <cell r="F757" t="str">
            <v>DESPACHO</v>
          </cell>
          <cell r="G757" t="str">
            <v>NORMAL</v>
          </cell>
          <cell r="H757" t="str">
            <v>JOSEPH ANTHONY HERRERA BALON</v>
          </cell>
          <cell r="I757" t="str">
            <v>930568910</v>
          </cell>
          <cell r="J757" t="str">
            <v>GUAYAS / DURAN / EL RECREO / CDLA EL RECREO / MZ 147 VLL 6 /  / PRIMERA ETAPA CASA 1 PS CL BALDOSAS VERDE A UNA CUADRA ANTES D MINI COMISARIATO Y ASADERO</v>
          </cell>
          <cell r="K757" t="str">
            <v>985678686</v>
          </cell>
          <cell r="M757" t="str">
            <v>DURAN</v>
          </cell>
          <cell r="N757" t="str">
            <v>GUAYAS</v>
          </cell>
          <cell r="O757" t="str">
            <v>DURAN</v>
          </cell>
        </row>
        <row r="758">
          <cell r="A758" t="str">
            <v>20003021086584</v>
          </cell>
          <cell r="B758">
            <v>481491</v>
          </cell>
          <cell r="C758" t="str">
            <v>20003021086584</v>
          </cell>
          <cell r="D758">
            <v>44911.643009259256</v>
          </cell>
          <cell r="E758" t="str">
            <v>BRELDYNG</v>
          </cell>
          <cell r="F758" t="str">
            <v>DESPACHO</v>
          </cell>
          <cell r="G758" t="str">
            <v>NORMAL</v>
          </cell>
          <cell r="H758" t="str">
            <v>SANDRA LORENA PALACIOS WINKLER</v>
          </cell>
          <cell r="I758" t="str">
            <v>951027267</v>
          </cell>
          <cell r="J758" t="str">
            <v>GUAYAS / GUAYAQUIL / CHONGON / VIA A LA COSTA / MZ D15 SL 5 / CALLE MATILDE AMADOR / URB PUERTO AZUL MZ D15 SL5 VILLA1 C.P VIA A LA COSTA C.S MATILDE AMADOR SANTIESTEBAN CASA COLOR VERDE FRENTE A UN P</v>
          </cell>
          <cell r="K758" t="str">
            <v>991611556</v>
          </cell>
          <cell r="M758" t="str">
            <v>GUAYAQUIL</v>
          </cell>
          <cell r="N758" t="str">
            <v>GUAYAS</v>
          </cell>
          <cell r="O758" t="str">
            <v>GUAYAQUIL</v>
          </cell>
        </row>
        <row r="759">
          <cell r="A759" t="str">
            <v>20003022540669</v>
          </cell>
          <cell r="B759">
            <v>481492</v>
          </cell>
          <cell r="C759" t="str">
            <v>20003022540669</v>
          </cell>
          <cell r="D759">
            <v>44911.643009259256</v>
          </cell>
          <cell r="E759" t="str">
            <v>BRELDYNG</v>
          </cell>
          <cell r="F759" t="str">
            <v>DESPACHO</v>
          </cell>
          <cell r="G759" t="str">
            <v>NORMAL</v>
          </cell>
          <cell r="H759" t="str">
            <v>ZAMBRANO PATRON JOHANNA ANDREA</v>
          </cell>
          <cell r="I759" t="str">
            <v>927295972</v>
          </cell>
          <cell r="J759" t="str">
            <v>MANABI / MONTECRISTI / LEONIDAS PROANO / CALLE O / SN / PARALELA 4 / CIUDADELA LA COLINA CALLE 0 PARALELA 4 ATRAS DE LA UNIDAD ECUCATIVA KERLY ANNA BEL TORRES CEDENO</v>
          </cell>
          <cell r="K759" t="str">
            <v>989919631</v>
          </cell>
          <cell r="M759" t="str">
            <v>MONTECRISTI</v>
          </cell>
          <cell r="N759" t="str">
            <v>MANABI</v>
          </cell>
          <cell r="O759" t="str">
            <v>MONTECRISTI</v>
          </cell>
        </row>
        <row r="760">
          <cell r="A760" t="str">
            <v>20003020676757</v>
          </cell>
          <cell r="B760">
            <v>481487</v>
          </cell>
          <cell r="C760" t="str">
            <v>20003020676757</v>
          </cell>
          <cell r="D760">
            <v>44911.642997685187</v>
          </cell>
          <cell r="E760" t="str">
            <v>BRELDYNG</v>
          </cell>
          <cell r="F760" t="str">
            <v>DESPACHO</v>
          </cell>
          <cell r="G760" t="str">
            <v>NORMAL</v>
          </cell>
          <cell r="H760" t="str">
            <v>FRANCISCO EMILIANO SARES JARA</v>
          </cell>
          <cell r="I760" t="str">
            <v>915269146</v>
          </cell>
          <cell r="J760" t="str">
            <v>GUAYAS / DURAN / ELOY ALFARO / CDLA ANA MARIA DE OLMEDO / MZ 7 SL 19 /  / CIUDADELA ANA MARIA DE OLMEDO MZ7 S19 // EN LA PARTE DE LA CASA COMUNAL DE LA ANA MARIA DE OLMEDO // CASA 1 PISO PUERTA BLANCA</v>
          </cell>
          <cell r="K760" t="str">
            <v>997172418 - 0960178240</v>
          </cell>
          <cell r="M760" t="str">
            <v>DURAN</v>
          </cell>
          <cell r="N760" t="str">
            <v>GUAYAS</v>
          </cell>
          <cell r="O760" t="str">
            <v>DURAN</v>
          </cell>
        </row>
        <row r="761">
          <cell r="A761" t="str">
            <v>20003020654462</v>
          </cell>
          <cell r="B761">
            <v>481488</v>
          </cell>
          <cell r="C761" t="str">
            <v>20003020654462</v>
          </cell>
          <cell r="D761">
            <v>44911.642997685187</v>
          </cell>
          <cell r="E761" t="str">
            <v>BRELDYNG</v>
          </cell>
          <cell r="F761" t="str">
            <v>DESPACHO</v>
          </cell>
          <cell r="G761" t="str">
            <v>NORMAL</v>
          </cell>
          <cell r="H761" t="str">
            <v>JAIRO JAVIER MANZABA MERA</v>
          </cell>
          <cell r="I761" t="str">
            <v>919671750</v>
          </cell>
          <cell r="J761" t="str">
            <v>GUAYAS / GUAYAQUIL / TARQUI / VIA DAULE KM 10 Y MEDIO / SN / AV HONORATO VASQUEZ Y QUINQUELLAS / LOTIZACION INMACONSA OFICINA DE TRAMACO MZ 5 SL 1 QUINQUELAS</v>
          </cell>
          <cell r="K761" t="str">
            <v>959230977</v>
          </cell>
          <cell r="M761" t="str">
            <v>GUAYAQUIL</v>
          </cell>
          <cell r="N761" t="str">
            <v>GUAYAS</v>
          </cell>
          <cell r="O761" t="str">
            <v>GUAYAQUIL</v>
          </cell>
        </row>
        <row r="762">
          <cell r="A762" t="str">
            <v>20003022542458</v>
          </cell>
          <cell r="B762">
            <v>481443</v>
          </cell>
          <cell r="C762" t="str">
            <v>20003022542458</v>
          </cell>
          <cell r="D762">
            <v>44911.627337962964</v>
          </cell>
          <cell r="E762" t="str">
            <v>CONECEL</v>
          </cell>
          <cell r="F762" t="str">
            <v>DESPACHO</v>
          </cell>
          <cell r="G762" t="str">
            <v>NORMAL</v>
          </cell>
          <cell r="H762" t="str">
            <v>DE JESUS CARCELEN JOSUE LUIS</v>
          </cell>
          <cell r="I762" t="str">
            <v>1003008438</v>
          </cell>
          <cell r="J762" t="str">
            <v>CALLE 25 DE NOVIEMBRE Y PASAJE C CONJUNTO SIERRA HERMOSA 2 CS 3 PISOS CL ROJO REF: DIAGONAL A BODEGAS DE ADUANA</v>
          </cell>
          <cell r="K762" t="str">
            <v>0996140525</v>
          </cell>
          <cell r="L762" t="str">
            <v>0996140525</v>
          </cell>
          <cell r="M762" t="str">
            <v>QUITO</v>
          </cell>
          <cell r="N762" t="str">
            <v>PICHINCHA</v>
          </cell>
          <cell r="O762" t="str">
            <v>CALDERON</v>
          </cell>
        </row>
        <row r="763">
          <cell r="A763" t="str">
            <v>20003022518231</v>
          </cell>
          <cell r="B763">
            <v>481444</v>
          </cell>
          <cell r="C763" t="str">
            <v>20003022518231</v>
          </cell>
          <cell r="D763">
            <v>44911.627337962964</v>
          </cell>
          <cell r="E763" t="str">
            <v>CONECEL</v>
          </cell>
          <cell r="F763" t="str">
            <v>DESPACHO</v>
          </cell>
          <cell r="G763" t="str">
            <v>NORMAL</v>
          </cell>
          <cell r="H763" t="str">
            <v>ROSALES VILLARREAL CECILIA ELIZABETH</v>
          </cell>
          <cell r="I763" t="str">
            <v>1713246872</v>
          </cell>
          <cell r="J763" t="str">
            <v>QUITO PQ CALDERON BARRIO CARAPUNGO 1 ETAPA CLL RIO ZAMORA Y RIO GUAYABAMBA # N-14-162 CASA 3 PISOS UNICA CASA COLOR TOMATE CON BALCON DIAGIONAL A UN PARQUE</v>
          </cell>
          <cell r="K763" t="str">
            <v>988134430</v>
          </cell>
          <cell r="L763" t="str">
            <v>988134430</v>
          </cell>
          <cell r="M763" t="str">
            <v>QUITO</v>
          </cell>
          <cell r="N763" t="str">
            <v>PICHINCHA</v>
          </cell>
          <cell r="O763" t="str">
            <v>CALDERON</v>
          </cell>
        </row>
        <row r="764">
          <cell r="A764" t="str">
            <v>20003022536876</v>
          </cell>
          <cell r="B764">
            <v>481445</v>
          </cell>
          <cell r="C764" t="str">
            <v>20003022536876</v>
          </cell>
          <cell r="D764">
            <v>44911.627337962964</v>
          </cell>
          <cell r="E764" t="str">
            <v>CONECEL</v>
          </cell>
          <cell r="F764" t="str">
            <v>DESPACHO</v>
          </cell>
          <cell r="G764" t="str">
            <v>NORMAL</v>
          </cell>
          <cell r="H764" t="str">
            <v>ACOSTA RUIZ LESLY DAYANA</v>
          </cell>
          <cell r="I764" t="str">
            <v>1718603663</v>
          </cell>
          <cell r="J764" t="str">
            <v>UITO-TURUBAMBA EN TRABAJO EN LA AGENCIA DEL BANCO GUAYAQUIL EN EL CENTRO COMERCIAL QUICENTRO SUR AV MORAN VALVERDE</v>
          </cell>
          <cell r="K764" t="str">
            <v>996426208</v>
          </cell>
          <cell r="L764" t="str">
            <v>960542920</v>
          </cell>
          <cell r="M764" t="str">
            <v>QUITO</v>
          </cell>
          <cell r="N764" t="str">
            <v>PICHINCHA</v>
          </cell>
          <cell r="O764" t="str">
            <v>TURUBAMBA</v>
          </cell>
        </row>
        <row r="765">
          <cell r="A765" t="str">
            <v>20003022936093</v>
          </cell>
          <cell r="B765">
            <v>481446</v>
          </cell>
          <cell r="C765" t="str">
            <v>20003022936093</v>
          </cell>
          <cell r="D765">
            <v>44911.627337962964</v>
          </cell>
          <cell r="E765" t="str">
            <v>CONECEL</v>
          </cell>
          <cell r="F765" t="str">
            <v>DESPACHO</v>
          </cell>
          <cell r="G765" t="str">
            <v>NORMAL</v>
          </cell>
          <cell r="H765" t="str">
            <v>CEVALLOS DIAZ PABLO AARON</v>
          </cell>
          <cell r="I765" t="str">
            <v>925157034</v>
          </cell>
          <cell r="J765" t="str">
            <v>URB VIA AL SOL MZ 573 SOLAR C8 KM 1/2CASA DE 2 PISO COLOR VERDE ALADO DE LA UNIDAD EDUCATIVA PRAGA (ANTIGUO JARDINERITOS) -JOSE RINCONES</v>
          </cell>
          <cell r="K765" t="str">
            <v>989551770</v>
          </cell>
          <cell r="L765" t="str">
            <v>989551770</v>
          </cell>
          <cell r="M765" t="str">
            <v>GUAYAQUIL</v>
          </cell>
          <cell r="N765" t="str">
            <v>GUAYAS</v>
          </cell>
          <cell r="O765" t="str">
            <v>CHONGON</v>
          </cell>
        </row>
        <row r="766">
          <cell r="A766" t="str">
            <v>20003022534060</v>
          </cell>
          <cell r="B766">
            <v>481447</v>
          </cell>
          <cell r="C766" t="str">
            <v>20003022534060</v>
          </cell>
          <cell r="D766">
            <v>44911.627337962964</v>
          </cell>
          <cell r="E766" t="str">
            <v>CONECEL</v>
          </cell>
          <cell r="F766" t="str">
            <v>DESPACHO</v>
          </cell>
          <cell r="G766" t="str">
            <v>NORMAL</v>
          </cell>
          <cell r="H766" t="str">
            <v>MALDONADO VITERI OMAR MAURICIO</v>
          </cell>
          <cell r="I766" t="str">
            <v>1708326416</v>
          </cell>
          <cell r="J766" t="str">
            <v>AV. LOS LIBERTADORES ENTRE AV. LOS LIBERTADORES Y AV. MARISCAL SUCRE CS 3 PS CLR BEISH CON MARRON REF AL FRENTE DEL COLEGIO PAULO SEXTO A ESPALDAS DEL SUPERMERCADO SANTA MARIA</v>
          </cell>
          <cell r="K766" t="str">
            <v>999554241</v>
          </cell>
          <cell r="L766" t="str">
            <v>999554241</v>
          </cell>
          <cell r="M766" t="str">
            <v>QUITO</v>
          </cell>
          <cell r="N766" t="str">
            <v>PICHINCHA</v>
          </cell>
          <cell r="O766" t="str">
            <v>MAGDALENA</v>
          </cell>
        </row>
        <row r="767">
          <cell r="A767" t="str">
            <v>20003022950039</v>
          </cell>
          <cell r="B767">
            <v>481448</v>
          </cell>
          <cell r="C767" t="str">
            <v>20003022950039</v>
          </cell>
          <cell r="D767">
            <v>44911.627337962964</v>
          </cell>
          <cell r="E767" t="str">
            <v>CONECEL</v>
          </cell>
          <cell r="F767" t="str">
            <v>DESPACHO</v>
          </cell>
          <cell r="G767" t="str">
            <v>NORMAL</v>
          </cell>
          <cell r="H767" t="str">
            <v>ABAD JARAMILLO ANA MARIBEL</v>
          </cell>
          <cell r="I767" t="str">
            <v>1600473324</v>
          </cell>
          <cell r="J767" t="str">
            <v>MORASPUNGO Y CLL PINLLOPATA EN HOSPITAL DEL IEES QUITO SUR AREA DE HOSPITALIZACION CLINICA</v>
          </cell>
          <cell r="K767" t="str">
            <v>0984661226</v>
          </cell>
          <cell r="L767" t="str">
            <v>0984661226</v>
          </cell>
          <cell r="M767" t="str">
            <v>QUITO</v>
          </cell>
          <cell r="N767" t="str">
            <v>PICHINCHA</v>
          </cell>
          <cell r="O767" t="str">
            <v>SAN BARTOLO</v>
          </cell>
        </row>
        <row r="768">
          <cell r="A768" t="str">
            <v>20003022543686</v>
          </cell>
          <cell r="B768">
            <v>481449</v>
          </cell>
          <cell r="C768" t="str">
            <v>20003022543686</v>
          </cell>
          <cell r="D768">
            <v>44911.627337962964</v>
          </cell>
          <cell r="E768" t="str">
            <v>CONECEL</v>
          </cell>
          <cell r="F768" t="str">
            <v>DESPACHO</v>
          </cell>
          <cell r="G768" t="str">
            <v>NORMAL</v>
          </cell>
          <cell r="H768" t="str">
            <v>TROYA JIMENEZ OSWALDO LAURO</v>
          </cell>
          <cell r="I768" t="str">
            <v>1104461767</v>
          </cell>
          <cell r="J768" t="str">
            <v>BARRIO LOS AMANCAYES EN LAS SEGUNDA PARADA DE CAMIONETAS AMANCAYES /COLOR /PASAJE LIZARDA /PAPELERIA Y PANADERIA JAVIERCITO /CONT. 0985810918-0989193975 HIJA DESPUES 2PM</v>
          </cell>
          <cell r="K768" t="str">
            <v>985810918</v>
          </cell>
          <cell r="L768" t="str">
            <v>0</v>
          </cell>
          <cell r="M768" t="str">
            <v>QUITO</v>
          </cell>
          <cell r="N768" t="str">
            <v>PICHINCHA</v>
          </cell>
          <cell r="O768" t="str">
            <v>Guayllabamba</v>
          </cell>
        </row>
        <row r="769">
          <cell r="A769" t="str">
            <v>20003022537882</v>
          </cell>
          <cell r="B769">
            <v>481450</v>
          </cell>
          <cell r="C769" t="str">
            <v>20003022537882</v>
          </cell>
          <cell r="D769">
            <v>44911.627337962964</v>
          </cell>
          <cell r="E769" t="str">
            <v>CONECEL</v>
          </cell>
          <cell r="F769" t="str">
            <v>DESPACHO</v>
          </cell>
          <cell r="G769" t="str">
            <v>NORMAL</v>
          </cell>
          <cell r="H769" t="str">
            <v>DIEGO ARMANDO NAGUA QUEZADA</v>
          </cell>
          <cell r="I769" t="str">
            <v>1104877731</v>
          </cell>
          <cell r="J769" t="str">
            <v>KM 4 1/2 DURAN -BOLICHE FAB INTERCAFE / DEP NOVA INTEGRAL/ PREG EN GARITA /REF CERCA A LA ENTRADA DEL RECREO 1</v>
          </cell>
          <cell r="K769" t="str">
            <v>0939531742</v>
          </cell>
          <cell r="L769" t="str">
            <v>0</v>
          </cell>
          <cell r="M769" t="str">
            <v>DURAN</v>
          </cell>
          <cell r="N769" t="str">
            <v>GUAYAS</v>
          </cell>
          <cell r="O769" t="str">
            <v>EL RECREO</v>
          </cell>
        </row>
        <row r="770">
          <cell r="A770" t="str">
            <v>20003022987250</v>
          </cell>
          <cell r="B770">
            <v>481451</v>
          </cell>
          <cell r="C770" t="str">
            <v>20003022987250</v>
          </cell>
          <cell r="D770">
            <v>44911.627337962964</v>
          </cell>
          <cell r="E770" t="str">
            <v>CONECEL</v>
          </cell>
          <cell r="F770" t="str">
            <v>DESPACHO</v>
          </cell>
          <cell r="G770" t="str">
            <v>NORMAL</v>
          </cell>
          <cell r="H770" t="str">
            <v>AVEIGA VIZUETA LIDIA MARYURI</v>
          </cell>
          <cell r="I770" t="str">
            <v>923350151</v>
          </cell>
          <cell r="J770" t="str">
            <v>PORTON DEL RIO CALLE E MZ 6 CASA #13 CASA DE 2P COLOR BLANCO CON MORADO REF ALADO DE GASOLINERA TRANSESMERALDAS</v>
          </cell>
          <cell r="K770" t="str">
            <v>988653142</v>
          </cell>
          <cell r="L770" t="str">
            <v>939601075</v>
          </cell>
          <cell r="M770" t="str">
            <v>SANTO DOMINGO</v>
          </cell>
          <cell r="N770" t="str">
            <v>SANTO DOMINGO</v>
          </cell>
          <cell r="O770" t="str">
            <v>BOMBOLI</v>
          </cell>
        </row>
        <row r="771">
          <cell r="A771" t="str">
            <v>20003022939298</v>
          </cell>
          <cell r="B771">
            <v>481452</v>
          </cell>
          <cell r="C771" t="str">
            <v>20003022939298</v>
          </cell>
          <cell r="D771">
            <v>44911.627337962964</v>
          </cell>
          <cell r="E771" t="str">
            <v>CONECEL</v>
          </cell>
          <cell r="F771" t="str">
            <v>DESPACHO</v>
          </cell>
          <cell r="G771" t="str">
            <v>NORMAL</v>
          </cell>
          <cell r="H771" t="str">
            <v>LUQUE GUERRA OMAR EMILIO</v>
          </cell>
          <cell r="I771" t="str">
            <v>923353320</v>
          </cell>
          <cell r="J771" t="str">
            <v>CIUDAD CELESTE COLEGIO BILINGUE SOLER AV CDLA CELESTE Y AV LEON FEBRES CORDERO REF: A LADO DE LA GASOLINERA PRIMAX</v>
          </cell>
          <cell r="K771" t="str">
            <v>992965156</v>
          </cell>
          <cell r="L771" t="str">
            <v>992965156</v>
          </cell>
          <cell r="M771" t="str">
            <v>SAMBORONDON</v>
          </cell>
          <cell r="N771" t="str">
            <v xml:space="preserve">GUAYAS </v>
          </cell>
          <cell r="O771" t="str">
            <v>LA PUNTILLA</v>
          </cell>
        </row>
        <row r="772">
          <cell r="A772" t="str">
            <v>20003022082920</v>
          </cell>
          <cell r="B772">
            <v>481453</v>
          </cell>
          <cell r="C772" t="str">
            <v>20003022082920</v>
          </cell>
          <cell r="D772">
            <v>44911.627337962964</v>
          </cell>
          <cell r="E772" t="str">
            <v>CONECEL</v>
          </cell>
          <cell r="F772" t="str">
            <v>DESPACHO</v>
          </cell>
          <cell r="G772" t="str">
            <v>NORMAL</v>
          </cell>
          <cell r="H772" t="str">
            <v>DIEGO JAYA-CAROLINA PEREZ-CHRISTIAN ZAMBRANO/PENA BASURTO  KRISTHEL IVANA</v>
          </cell>
          <cell r="I772" t="str">
            <v>1751059302</v>
          </cell>
          <cell r="J772" t="str">
            <v>CASA CLARO AV Amazonas y Luis Barberis doctor Esquina Frente a matriz de Claro Casa Blanca 2 pisos RECIBE DIEGO JAYA,CHRISTIAN ZAMBRANO,C PEREZ</v>
          </cell>
          <cell r="K772" t="str">
            <v>987281588</v>
          </cell>
          <cell r="L772" t="str">
            <v>0</v>
          </cell>
          <cell r="M772" t="str">
            <v>QUITO</v>
          </cell>
          <cell r="N772" t="str">
            <v>PICHINCHA</v>
          </cell>
          <cell r="O772" t="str">
            <v>INAQUITO</v>
          </cell>
        </row>
        <row r="773">
          <cell r="A773" t="str">
            <v>LDDGYEA0029</v>
          </cell>
          <cell r="B773">
            <v>481188</v>
          </cell>
          <cell r="C773" t="str">
            <v>LDDGYEA0029</v>
          </cell>
          <cell r="D773">
            <v>44911.513622685183</v>
          </cell>
          <cell r="E773" t="str">
            <v>CONECEL_DOCUMENTOS</v>
          </cell>
          <cell r="F773" t="str">
            <v>DESPACHO</v>
          </cell>
          <cell r="G773" t="str">
            <v>NORMAL</v>
          </cell>
          <cell r="H773" t="str">
            <v>Stephanie Perez ACC/Paola Loja ACC-OPE Equipos</v>
          </cell>
          <cell r="I773" t="str">
            <v>0</v>
          </cell>
          <cell r="J773" t="str">
            <v>GYE - Centro Comercial Garzo centro-ACC/REGULARIZACIONES</v>
          </cell>
          <cell r="K773" t="str">
            <v>993393277</v>
          </cell>
          <cell r="L773" t="str">
            <v/>
          </cell>
          <cell r="M773" t="str">
            <v>GUAYAQUIL</v>
          </cell>
          <cell r="N773" t="str">
            <v>GUAYAS</v>
          </cell>
          <cell r="O773" t="str">
            <v>GUAYAQUIL</v>
          </cell>
        </row>
        <row r="774">
          <cell r="A774" t="str">
            <v>LDDGYEB0030</v>
          </cell>
          <cell r="B774">
            <v>481189</v>
          </cell>
          <cell r="C774" t="str">
            <v>LDDGYEB0030</v>
          </cell>
          <cell r="D774">
            <v>44911.513622685183</v>
          </cell>
          <cell r="E774" t="str">
            <v>CONECEL_DOCUMENTOS</v>
          </cell>
          <cell r="F774" t="str">
            <v>DESPACHO</v>
          </cell>
          <cell r="G774" t="str">
            <v>NORMAL</v>
          </cell>
          <cell r="H774" t="str">
            <v>Stephanie Perez ACC</v>
          </cell>
          <cell r="I774" t="str">
            <v>0</v>
          </cell>
          <cell r="J774" t="str">
            <v>GYE - Centro Comercial Garzo centro-ACC</v>
          </cell>
          <cell r="K774" t="str">
            <v>9399196442</v>
          </cell>
          <cell r="L774" t="str">
            <v/>
          </cell>
          <cell r="M774" t="str">
            <v>GUAYAQUIL</v>
          </cell>
          <cell r="N774" t="str">
            <v>GUAYAS</v>
          </cell>
          <cell r="O774" t="str">
            <v>GUAYAQUIL</v>
          </cell>
        </row>
        <row r="775">
          <cell r="A775" t="str">
            <v>LDDUIOC0021</v>
          </cell>
          <cell r="B775">
            <v>481190</v>
          </cell>
          <cell r="C775" t="str">
            <v>LDDUIOC0021</v>
          </cell>
          <cell r="D775">
            <v>44911.513622685183</v>
          </cell>
          <cell r="E775" t="str">
            <v>CONECEL_DOCUMENTOS</v>
          </cell>
          <cell r="F775" t="str">
            <v>DESPACHO</v>
          </cell>
          <cell r="G775" t="str">
            <v>NORMAL</v>
          </cell>
          <cell r="H775" t="str">
            <v>Yoel Ramirez/ADT</v>
          </cell>
          <cell r="I775" t="str">
            <v>0</v>
          </cell>
          <cell r="J775" t="str">
            <v>Quito: Yanez Pinzon y Colon Edificio Rigel piso 3</v>
          </cell>
          <cell r="K775" t="str">
            <v>961420773</v>
          </cell>
          <cell r="L775" t="str">
            <v/>
          </cell>
          <cell r="M775" t="str">
            <v>QUITO</v>
          </cell>
          <cell r="N775" t="str">
            <v xml:space="preserve">PICHINCHA </v>
          </cell>
          <cell r="O775" t="str">
            <v>QUITO</v>
          </cell>
        </row>
        <row r="776">
          <cell r="A776" t="str">
            <v>LDDUIOE0033</v>
          </cell>
          <cell r="B776">
            <v>481191</v>
          </cell>
          <cell r="C776" t="str">
            <v>LDDUIOE0033</v>
          </cell>
          <cell r="D776">
            <v>44911.513622685183</v>
          </cell>
          <cell r="E776" t="str">
            <v>CONECEL_DOCUMENTOS</v>
          </cell>
          <cell r="F776" t="str">
            <v>DESPACHO</v>
          </cell>
          <cell r="G776" t="str">
            <v>NORMAL</v>
          </cell>
          <cell r="H776" t="str">
            <v>Maria Fernanda Munoz/CANT</v>
          </cell>
          <cell r="I776" t="str">
            <v>0</v>
          </cell>
          <cell r="J776" t="str">
            <v xml:space="preserve">QUITO Av. 10 de Agosto N34-601 y Juan Pablo Sanz </v>
          </cell>
          <cell r="K776" t="str">
            <v>998118542/979067498</v>
          </cell>
          <cell r="L776" t="str">
            <v/>
          </cell>
          <cell r="M776" t="str">
            <v>QUITO</v>
          </cell>
          <cell r="N776" t="str">
            <v xml:space="preserve">PICHINCHA </v>
          </cell>
          <cell r="O776" t="str">
            <v>QUITO</v>
          </cell>
        </row>
        <row r="777">
          <cell r="A777" t="str">
            <v>LDDGYEF0030</v>
          </cell>
          <cell r="B777">
            <v>481192</v>
          </cell>
          <cell r="C777" t="str">
            <v>LDDGYEF0030</v>
          </cell>
          <cell r="D777">
            <v>44911.513622685183</v>
          </cell>
          <cell r="E777" t="str">
            <v>CONECEL_DOCUMENTOS</v>
          </cell>
          <cell r="F777" t="str">
            <v>DESPACHO</v>
          </cell>
          <cell r="G777" t="str">
            <v>NORMAL</v>
          </cell>
          <cell r="H777" t="str">
            <v>TOMAS ANDRADE/GSO/ALG</v>
          </cell>
          <cell r="I777" t="str">
            <v>0</v>
          </cell>
          <cell r="J777" t="str">
            <v xml:space="preserve"> Gye:  Urdenor 2 - parque empresarial colon , edificio Coloncorp B mezanine atras de Netlife</v>
          </cell>
          <cell r="K777" t="str">
            <v>982033756</v>
          </cell>
          <cell r="L777" t="str">
            <v/>
          </cell>
          <cell r="M777" t="str">
            <v>GUAYAQUIL</v>
          </cell>
          <cell r="N777" t="str">
            <v>GUAYAS</v>
          </cell>
          <cell r="O777" t="str">
            <v>GUAYAQUIL</v>
          </cell>
        </row>
        <row r="778">
          <cell r="A778" t="str">
            <v>LDDGYEG0035</v>
          </cell>
          <cell r="B778">
            <v>481193</v>
          </cell>
          <cell r="C778" t="str">
            <v>LDDGYEG0035</v>
          </cell>
          <cell r="D778">
            <v>44911.513622685183</v>
          </cell>
          <cell r="E778" t="str">
            <v>CONECEL_DOCUMENTOS</v>
          </cell>
          <cell r="F778" t="str">
            <v>DESPACHO</v>
          </cell>
          <cell r="G778" t="str">
            <v>NORMAL</v>
          </cell>
          <cell r="H778" t="str">
            <v>GABRIELA SANDOVAL/PSG</v>
          </cell>
          <cell r="I778" t="str">
            <v>0</v>
          </cell>
          <cell r="J778" t="str">
            <v xml:space="preserve"> Gye:  Urdenor 2 - parque empresarial colon , edificio Coloncorp B mezanine atras de Netlife</v>
          </cell>
          <cell r="K778" t="str">
            <v>982033756</v>
          </cell>
          <cell r="L778" t="str">
            <v/>
          </cell>
          <cell r="M778" t="str">
            <v>GUAYAQUIL</v>
          </cell>
          <cell r="N778" t="str">
            <v>GUAYAS</v>
          </cell>
          <cell r="O778" t="str">
            <v>GUAYAQUIL</v>
          </cell>
        </row>
        <row r="779">
          <cell r="A779" t="str">
            <v>LDDGYEH0021</v>
          </cell>
          <cell r="B779">
            <v>481194</v>
          </cell>
          <cell r="C779" t="str">
            <v>LDDGYEH0021</v>
          </cell>
          <cell r="D779">
            <v>44911.513622685183</v>
          </cell>
          <cell r="E779" t="str">
            <v>CONECEL_DOCUMENTOS</v>
          </cell>
          <cell r="F779" t="str">
            <v>DESPACHO</v>
          </cell>
          <cell r="G779" t="str">
            <v>NORMAL</v>
          </cell>
          <cell r="H779" t="str">
            <v>Lourdes Quinteros/OFC BRELDYNG</v>
          </cell>
          <cell r="I779" t="str">
            <v>0</v>
          </cell>
          <cell r="J779" t="str">
            <v>OFC BRELDYNG CALLE 7MO PASAJE 37ª Y V. EMILIO ROMERO, BODEGAS DE FERRETERIA ESPINOZA, bodega #8 (exactamente queda en la Juan Tanca Marengo km. 4.5 pasando la coca cola</v>
          </cell>
          <cell r="K779" t="str">
            <v>0</v>
          </cell>
          <cell r="L779" t="str">
            <v/>
          </cell>
          <cell r="M779" t="str">
            <v>GUAYAQUIL</v>
          </cell>
          <cell r="N779" t="str">
            <v>GUAYAS</v>
          </cell>
          <cell r="O779" t="str">
            <v>GUAYAQUIL</v>
          </cell>
        </row>
        <row r="780">
          <cell r="A780" t="str">
            <v>LDDGYEI0021</v>
          </cell>
          <cell r="B780">
            <v>481195</v>
          </cell>
          <cell r="C780" t="str">
            <v>LDDGYEI0021</v>
          </cell>
          <cell r="D780">
            <v>44911.513622685183</v>
          </cell>
          <cell r="E780" t="str">
            <v>CONECEL_DOCUMENTOS</v>
          </cell>
          <cell r="F780" t="str">
            <v>DESPACHO</v>
          </cell>
          <cell r="G780" t="str">
            <v>NORMAL</v>
          </cell>
          <cell r="H780" t="str">
            <v>Paola Loja /Conecel Reg</v>
          </cell>
          <cell r="I780" t="str">
            <v>0</v>
          </cell>
          <cell r="J780" t="str">
            <v>GYE - Centro Comercial Garzo centro-ACC</v>
          </cell>
          <cell r="K780" t="str">
            <v>993393277</v>
          </cell>
          <cell r="L780" t="str">
            <v/>
          </cell>
          <cell r="M780" t="str">
            <v>GUAYAQUIL</v>
          </cell>
          <cell r="N780" t="str">
            <v>GUAYAS</v>
          </cell>
          <cell r="O780" t="str">
            <v>GUAYAQUIL</v>
          </cell>
        </row>
        <row r="781">
          <cell r="A781" t="str">
            <v>20003022942514</v>
          </cell>
          <cell r="B781">
            <v>481125</v>
          </cell>
          <cell r="C781" t="str">
            <v>20003022942514</v>
          </cell>
          <cell r="D781">
            <v>44911.504236111112</v>
          </cell>
          <cell r="E781" t="str">
            <v>CONECEL</v>
          </cell>
          <cell r="F781" t="str">
            <v>DESPACHO</v>
          </cell>
          <cell r="G781" t="str">
            <v>NORMAL</v>
          </cell>
          <cell r="H781" t="str">
            <v xml:space="preserve">VIRGINIA EDITH ORTIZ DELGADO / </v>
          </cell>
          <cell r="I781" t="str">
            <v>1312501974</v>
          </cell>
          <cell r="J781" t="str">
            <v>BARRIO RAYITO DE LUZ CALLE VOLTAIRE MEDINA Y 27 DE OCTUBRE CASA DE UN PISO COLOR AZUL A UNA CUADRA DEL UPC DE RAYITO DE LUZ, MACHALA</v>
          </cell>
          <cell r="K781" t="str">
            <v>992606037 /  968779977</v>
          </cell>
          <cell r="M781" t="str">
            <v>MACHALA</v>
          </cell>
          <cell r="N781" t="str">
            <v>EL ORO</v>
          </cell>
          <cell r="O781" t="str">
            <v>MACHALA</v>
          </cell>
        </row>
        <row r="782">
          <cell r="A782" t="str">
            <v>20003022939120</v>
          </cell>
          <cell r="B782">
            <v>481126</v>
          </cell>
          <cell r="C782" t="str">
            <v>20003022939120</v>
          </cell>
          <cell r="D782">
            <v>44911.504236111112</v>
          </cell>
          <cell r="E782" t="str">
            <v>CONECEL</v>
          </cell>
          <cell r="F782" t="str">
            <v>DESPACHO</v>
          </cell>
          <cell r="G782" t="str">
            <v>NORMAL</v>
          </cell>
          <cell r="H782" t="str">
            <v>PAVEL ALEXANDER RIVADENEIRA CAJAS / AMARA ALEXANDRA CAJAS</v>
          </cell>
          <cell r="I782" t="str">
            <v>1724002009</v>
          </cell>
          <cell r="J782" t="str">
            <v>BARRIO CIUDAD VICTORIA CALLE NELA MARTINEZ Y DOLORES CACUANGO CASA DE DOS PISOS COLOR CAFE A DOS CUADRAS DE LAS CANCHAS DE LA CDLA, LOJA</v>
          </cell>
          <cell r="K782" t="str">
            <v xml:space="preserve">968844359 /  </v>
          </cell>
          <cell r="M782" t="str">
            <v>LOJA</v>
          </cell>
          <cell r="N782" t="str">
            <v>LOJA</v>
          </cell>
          <cell r="O782" t="str">
            <v>LOJA</v>
          </cell>
        </row>
        <row r="783">
          <cell r="A783" t="str">
            <v>20003021089180</v>
          </cell>
          <cell r="B783">
            <v>481127</v>
          </cell>
          <cell r="C783" t="str">
            <v>20003021089180</v>
          </cell>
          <cell r="D783">
            <v>44911.504236111112</v>
          </cell>
          <cell r="E783" t="str">
            <v>CONECEL</v>
          </cell>
          <cell r="F783" t="str">
            <v>DESPACHO</v>
          </cell>
          <cell r="G783" t="str">
            <v>NORMAL</v>
          </cell>
          <cell r="H783" t="str">
            <v xml:space="preserve">FABIAN DARIO QUINLLIN APO / </v>
          </cell>
          <cell r="I783" t="str">
            <v>604735274</v>
          </cell>
          <cell r="J783" t="str">
            <v>AV OLMEDO Y LA REA CASA DE DOS PISOS COLOR DURAZNO DENTRO DEL RESTAURANTE LAS DELICIAS DE YAJAIRA, RIOBAMBA</v>
          </cell>
          <cell r="K783" t="str">
            <v>958903525 /  958903525</v>
          </cell>
          <cell r="M783" t="str">
            <v>RIOBAMBA</v>
          </cell>
          <cell r="N783" t="str">
            <v>CHIMBORAZO</v>
          </cell>
          <cell r="O783" t="str">
            <v>RIOBAMBA</v>
          </cell>
        </row>
        <row r="784">
          <cell r="A784" t="str">
            <v>20003022526383</v>
          </cell>
          <cell r="B784">
            <v>481128</v>
          </cell>
          <cell r="C784" t="str">
            <v>20003022526383</v>
          </cell>
          <cell r="D784">
            <v>44911.504236111112</v>
          </cell>
          <cell r="E784" t="str">
            <v>CONECEL</v>
          </cell>
          <cell r="F784" t="str">
            <v>DESPACHO</v>
          </cell>
          <cell r="G784" t="str">
            <v>NORMAL</v>
          </cell>
          <cell r="H784" t="str">
            <v xml:space="preserve">BRYAN STEVEN MEZA FONSECA / </v>
          </cell>
          <cell r="I784" t="str">
            <v>1726512096</v>
          </cell>
          <cell r="J784" t="str">
            <v>QUITO/PIFO/CALLE LLALIA Y CALLE 13 EN EL CONJUNTO LOS CIPRESES CASA 2 FRENTE AL HOTEL LA CASA DEL VIAJERO, QUITO</v>
          </cell>
          <cell r="K784" t="str">
            <v>983008211 /  983481567</v>
          </cell>
          <cell r="L784" t="str">
            <v/>
          </cell>
          <cell r="M784" t="str">
            <v>QUITO</v>
          </cell>
          <cell r="N784" t="str">
            <v>PICHINCHA</v>
          </cell>
          <cell r="O784" t="str">
            <v>QUITO</v>
          </cell>
        </row>
        <row r="785">
          <cell r="A785" t="str">
            <v>20003020701446</v>
          </cell>
          <cell r="B785">
            <v>481097</v>
          </cell>
          <cell r="C785" t="str">
            <v>20003020701446</v>
          </cell>
          <cell r="D785">
            <v>44911.504224537035</v>
          </cell>
          <cell r="E785" t="str">
            <v>CONECEL</v>
          </cell>
          <cell r="F785" t="str">
            <v>DESPACHO</v>
          </cell>
          <cell r="G785" t="str">
            <v>NORMAL</v>
          </cell>
          <cell r="H785" t="str">
            <v xml:space="preserve">GERMAN ROBERTO GUANOTUNA TIPANTUNA / </v>
          </cell>
          <cell r="I785" t="str">
            <v>503477929</v>
          </cell>
          <cell r="J785" t="str">
            <v>JUAN MONTALVO Y ABDON CALDERON CASA 22 CASA DE TECHO COLOR ROSADO RFC. ALADO DERECHO COLEGIO TECNICO DE ALANGASI, QUITO</v>
          </cell>
          <cell r="K785" t="str">
            <v xml:space="preserve">962985993 /  </v>
          </cell>
          <cell r="L785" t="str">
            <v/>
          </cell>
          <cell r="M785" t="str">
            <v>QUITO</v>
          </cell>
          <cell r="N785" t="str">
            <v>PICHINCHA</v>
          </cell>
          <cell r="O785" t="str">
            <v>QUITO</v>
          </cell>
        </row>
        <row r="786">
          <cell r="A786" t="str">
            <v>20003022089868</v>
          </cell>
          <cell r="B786">
            <v>481098</v>
          </cell>
          <cell r="C786" t="str">
            <v>20003022089868</v>
          </cell>
          <cell r="D786">
            <v>44911.504224537035</v>
          </cell>
          <cell r="E786" t="str">
            <v>CONECEL</v>
          </cell>
          <cell r="F786" t="str">
            <v>DESPACHO</v>
          </cell>
          <cell r="G786" t="str">
            <v>NORMAL</v>
          </cell>
          <cell r="H786" t="str">
            <v xml:space="preserve">JOSE BENIGNO SANCHEZ MAITA / </v>
          </cell>
          <cell r="I786" t="str">
            <v>1102327416</v>
          </cell>
          <cell r="J786" t="str">
            <v>RAFAEL MARIA ARIZAGA Y VEGA MUNOZ CASA DE 2 PISOS FRENTE A LA IGLESIA SAN JOSE DE MI VECINO, CUENCA</v>
          </cell>
          <cell r="K786" t="str">
            <v>969041068 /  981028497</v>
          </cell>
          <cell r="M786" t="str">
            <v>CUENCA</v>
          </cell>
          <cell r="N786" t="str">
            <v>AZUAY</v>
          </cell>
          <cell r="O786" t="str">
            <v>CUENCA</v>
          </cell>
        </row>
        <row r="787">
          <cell r="A787" t="str">
            <v>20003021068597</v>
          </cell>
          <cell r="B787">
            <v>481099</v>
          </cell>
          <cell r="C787" t="str">
            <v>20003021068597</v>
          </cell>
          <cell r="D787">
            <v>44911.504224537035</v>
          </cell>
          <cell r="E787" t="str">
            <v>CONECEL</v>
          </cell>
          <cell r="F787" t="str">
            <v>DESPACHO</v>
          </cell>
          <cell r="G787" t="str">
            <v>NORMAL</v>
          </cell>
          <cell r="H787" t="str">
            <v xml:space="preserve">JOSE ORLANDO LANCHIMBA FUEREZ / </v>
          </cell>
          <cell r="I787" t="str">
            <v>1003933627</v>
          </cell>
          <cell r="J787" t="str">
            <v>CALLE LA RIOJA Y JORGE ADOUM EN EL CONJUNTO VESSANT FRENTE AL CONJUNTO CASAS QUATRO, QUITO</v>
          </cell>
          <cell r="K787" t="str">
            <v xml:space="preserve">996076311 /  </v>
          </cell>
          <cell r="M787" t="str">
            <v>QUITO</v>
          </cell>
          <cell r="N787" t="str">
            <v>PICHINCHA</v>
          </cell>
          <cell r="O787" t="str">
            <v>QUITO</v>
          </cell>
        </row>
        <row r="788">
          <cell r="A788" t="str">
            <v>20003022526570</v>
          </cell>
          <cell r="B788">
            <v>481100</v>
          </cell>
          <cell r="C788" t="str">
            <v>20003022526570</v>
          </cell>
          <cell r="D788">
            <v>44911.504224537035</v>
          </cell>
          <cell r="E788" t="str">
            <v>CONECEL</v>
          </cell>
          <cell r="F788" t="str">
            <v>DESPACHO</v>
          </cell>
          <cell r="G788" t="str">
            <v>NORMAL</v>
          </cell>
          <cell r="H788" t="str">
            <v xml:space="preserve">SEGUNDO ANIBAL TULCHAN MENDEZ / </v>
          </cell>
          <cell r="I788" t="str">
            <v>1710593151</v>
          </cell>
          <cell r="J788" t="str">
            <v>BARRIO EL COLIBRI AV GENERAL RUMINAHUI Y CALLE PELICANOS LOTE 114 CASA DE DOS PISOS CON PORTON VERDE FRENTE A LA ESCUELA DE CONDUCCION ANETA, QUITO</v>
          </cell>
          <cell r="K788" t="str">
            <v xml:space="preserve">983889822 /  </v>
          </cell>
          <cell r="L788" t="str">
            <v/>
          </cell>
          <cell r="M788" t="str">
            <v>QUITO</v>
          </cell>
          <cell r="N788" t="str">
            <v>PICHINCHA</v>
          </cell>
          <cell r="O788" t="str">
            <v>QUITO</v>
          </cell>
        </row>
        <row r="789">
          <cell r="A789" t="str">
            <v>20003022523454</v>
          </cell>
          <cell r="B789">
            <v>481101</v>
          </cell>
          <cell r="C789" t="str">
            <v>20003022523454</v>
          </cell>
          <cell r="D789">
            <v>44911.504224537035</v>
          </cell>
          <cell r="E789" t="str">
            <v>CONECEL</v>
          </cell>
          <cell r="F789" t="str">
            <v>DESPACHO</v>
          </cell>
          <cell r="G789" t="str">
            <v>NORMAL</v>
          </cell>
          <cell r="H789" t="str">
            <v xml:space="preserve">JOSE FLORENCIO BASORA CAYAMA / </v>
          </cell>
          <cell r="I789" t="str">
            <v>966153371</v>
          </cell>
          <cell r="J789" t="str">
            <v>KM 9 Y MEDIO VIA A DAULE Y AV 22 EN LA LOTIZACION INDUSTRIAL INMACONSA TALLER MECANICO Y DE PINTURA JUNTO AL ALMACEN TEOJAMA COMERCIAL, GUAYAQUIL</v>
          </cell>
          <cell r="K789" t="str">
            <v xml:space="preserve">983035155 /  </v>
          </cell>
          <cell r="M789" t="str">
            <v>GUAYAQUIL</v>
          </cell>
          <cell r="N789" t="str">
            <v>GUAYAS</v>
          </cell>
          <cell r="O789" t="str">
            <v>GUAYAQUIL</v>
          </cell>
        </row>
        <row r="790">
          <cell r="A790" t="str">
            <v>20003021060620</v>
          </cell>
          <cell r="B790">
            <v>481102</v>
          </cell>
          <cell r="C790" t="str">
            <v>20003021060620</v>
          </cell>
          <cell r="D790">
            <v>44911.504224537035</v>
          </cell>
          <cell r="E790" t="str">
            <v>CONECEL</v>
          </cell>
          <cell r="F790" t="str">
            <v>DESPACHO</v>
          </cell>
          <cell r="G790" t="str">
            <v>NORMAL</v>
          </cell>
          <cell r="H790" t="str">
            <v xml:space="preserve">DANIELA FERNANDA GAVILANEZ ARTEAGA / </v>
          </cell>
          <cell r="I790" t="str">
            <v>105102941</v>
          </cell>
          <cell r="J790" t="str">
            <v>CALLE HURTADO DE MENDOZA Y CARIGUAYDAZO CASA 244 DE DOS PISOS COLOR MELON A CUATRO CASAS DE UNA TIENDA DE VIVERES, CUENCA</v>
          </cell>
          <cell r="K790" t="str">
            <v xml:space="preserve">939544559 /  </v>
          </cell>
          <cell r="L790" t="str">
            <v/>
          </cell>
          <cell r="M790" t="str">
            <v>CUENCA</v>
          </cell>
          <cell r="N790" t="str">
            <v>AZUAY</v>
          </cell>
          <cell r="O790" t="str">
            <v>CUENCA</v>
          </cell>
        </row>
        <row r="791">
          <cell r="A791" t="str">
            <v>20003022544398</v>
          </cell>
          <cell r="B791">
            <v>481103</v>
          </cell>
          <cell r="C791" t="str">
            <v>20003022544398</v>
          </cell>
          <cell r="D791">
            <v>44911.504224537035</v>
          </cell>
          <cell r="E791" t="str">
            <v>CONECEL</v>
          </cell>
          <cell r="F791" t="str">
            <v>DESPACHO</v>
          </cell>
          <cell r="G791" t="str">
            <v>NORMAL</v>
          </cell>
          <cell r="H791" t="str">
            <v>JORGE ENRIQUE BONILLA CEVALLOS / ROSA MARIA JUNCO CONDOI</v>
          </cell>
          <cell r="I791" t="str">
            <v>1717264012</v>
          </cell>
          <cell r="J791" t="str">
            <v>COOP LA CADENA AV COOPERATIVISMO CS MZ 22 LOTE 4 MIXTA 2P CL GRIS CON BLOQUE /A DOS CUADRAS DE LA LICORERIA PUNTOFRIO, SANTO DOMINGO</v>
          </cell>
          <cell r="K791" t="str">
            <v xml:space="preserve">0979094211 / 979094211 /  </v>
          </cell>
          <cell r="M791" t="str">
            <v>SANTO DOMINGO</v>
          </cell>
          <cell r="N791" t="str">
            <v>SANTO DOMINGO DE LOS TSACHILAS</v>
          </cell>
          <cell r="O791" t="str">
            <v>SANTO DOMINGO</v>
          </cell>
        </row>
        <row r="792">
          <cell r="A792" t="str">
            <v>20003022523670</v>
          </cell>
          <cell r="B792">
            <v>481104</v>
          </cell>
          <cell r="C792" t="str">
            <v>20003022523670</v>
          </cell>
          <cell r="D792">
            <v>44911.504224537035</v>
          </cell>
          <cell r="E792" t="str">
            <v>CONECEL</v>
          </cell>
          <cell r="F792" t="str">
            <v>DESPACHO</v>
          </cell>
          <cell r="G792" t="str">
            <v>NORMAL</v>
          </cell>
          <cell r="H792" t="str">
            <v xml:space="preserve">CARLOS RENATO VILLA SAMANIEGO / </v>
          </cell>
          <cell r="I792" t="str">
            <v>603945866</v>
          </cell>
          <cell r="J792" t="str">
            <v>CLL JUAN LARREA 24-51 Y JOSE OROZCO TRABJO LOCAL DE VELAS Y AROMAS LA CONCEPCION LOCAL 1P FRENTE A LA PLAZA ROJA DE LA CONCEPCION, RIOBAMBA</v>
          </cell>
          <cell r="K792" t="str">
            <v>998213259 /  299821325</v>
          </cell>
          <cell r="L792" t="str">
            <v/>
          </cell>
          <cell r="M792" t="str">
            <v>RIOBAMBA</v>
          </cell>
          <cell r="N792" t="str">
            <v>CHIMBORAZO</v>
          </cell>
          <cell r="O792" t="str">
            <v>RIOBAMBA</v>
          </cell>
        </row>
        <row r="793">
          <cell r="A793" t="str">
            <v>20003022510789</v>
          </cell>
          <cell r="B793">
            <v>481105</v>
          </cell>
          <cell r="C793" t="str">
            <v>20003022510789</v>
          </cell>
          <cell r="D793">
            <v>44911.504224537035</v>
          </cell>
          <cell r="E793" t="str">
            <v>CONECEL</v>
          </cell>
          <cell r="F793" t="str">
            <v>DESPACHO</v>
          </cell>
          <cell r="G793" t="str">
            <v>NORMAL</v>
          </cell>
          <cell r="H793" t="str">
            <v xml:space="preserve">TERESA DE JESUS COBENA PALACIOS / </v>
          </cell>
          <cell r="I793" t="str">
            <v>1308862307</v>
          </cell>
          <cell r="J793" t="str">
            <v>CALLE 22 DE NOVIEMBRE Y VIA PORTOVIEJO- SANTA ANA SL 8MZ 23/RECIBEN EN CEVICHERIA MAMI CELE /A 2 CDRS DE ELECTRONICA AUTOMOTRIZ, PORTOVIEJO</v>
          </cell>
          <cell r="K793" t="str">
            <v xml:space="preserve">963686395 /  </v>
          </cell>
          <cell r="L793" t="str">
            <v/>
          </cell>
          <cell r="M793" t="str">
            <v>PORTOVIEJO</v>
          </cell>
          <cell r="N793" t="str">
            <v>MANABI</v>
          </cell>
          <cell r="O793" t="str">
            <v>PORTOVIEJO</v>
          </cell>
        </row>
        <row r="794">
          <cell r="A794" t="str">
            <v>20003022510960</v>
          </cell>
          <cell r="B794">
            <v>481106</v>
          </cell>
          <cell r="C794" t="str">
            <v>20003022510960</v>
          </cell>
          <cell r="D794">
            <v>44911.504224537035</v>
          </cell>
          <cell r="E794" t="str">
            <v>CONECEL</v>
          </cell>
          <cell r="F794" t="str">
            <v>DESPACHO</v>
          </cell>
          <cell r="G794" t="str">
            <v>NORMAL</v>
          </cell>
          <cell r="H794" t="str">
            <v xml:space="preserve">GERARDO DAVID PAGUAY CABEZAS / </v>
          </cell>
          <cell r="I794" t="str">
            <v>301583795</v>
          </cell>
          <cell r="J794" t="str">
            <v>BARRIO EUCALIPTOS BAJO/CLLE ASUNCION MZ C CASA 1 Y BAGDAD CASA CREMA DE 2 PISOS A 3CDRAS LAVADORA Y LUBRICADORA TELLO CERCA AL GIMNASIO LOS EUCALIPTOS, RIOBAMBA</v>
          </cell>
          <cell r="K794" t="str">
            <v xml:space="preserve">987312467 /  </v>
          </cell>
          <cell r="M794" t="str">
            <v>RIOBAMBA</v>
          </cell>
          <cell r="N794" t="str">
            <v>CHIMBORAZO</v>
          </cell>
          <cell r="O794" t="str">
            <v>RIOBAMBA</v>
          </cell>
        </row>
        <row r="795">
          <cell r="A795" t="str">
            <v>20003022542255</v>
          </cell>
          <cell r="B795">
            <v>481107</v>
          </cell>
          <cell r="C795" t="str">
            <v>20003022542255</v>
          </cell>
          <cell r="D795">
            <v>44911.504224537035</v>
          </cell>
          <cell r="E795" t="str">
            <v>CONECEL</v>
          </cell>
          <cell r="F795" t="str">
            <v>DESPACHO</v>
          </cell>
          <cell r="G795" t="str">
            <v>NORMAL</v>
          </cell>
          <cell r="H795" t="str">
            <v xml:space="preserve">OLGA MARINA MIRANDA LLERENA / </v>
          </cell>
          <cell r="I795" t="str">
            <v>1801185834</v>
          </cell>
          <cell r="J795" t="str">
            <v>CALLE AMBATO ENTRE GUAYAQUIL Y JUAN MONTALVO EN LA TIENDA CECILIA FRENTE AL RESTAURANTE DE GUS Y AL DEPOSITO DE CERVEZA BEER STORE, EL COCA</v>
          </cell>
          <cell r="K795" t="str">
            <v>980556250 /  968213338</v>
          </cell>
          <cell r="M795" t="str">
            <v>220201</v>
          </cell>
          <cell r="N795" t="str">
            <v>ORELLANA</v>
          </cell>
          <cell r="O795" t="str">
            <v>EL COCA</v>
          </cell>
        </row>
        <row r="796">
          <cell r="A796" t="str">
            <v>20003021058278</v>
          </cell>
          <cell r="B796">
            <v>481108</v>
          </cell>
          <cell r="C796" t="str">
            <v>20003021058278</v>
          </cell>
          <cell r="D796">
            <v>44911.504224537035</v>
          </cell>
          <cell r="E796" t="str">
            <v>CONECEL</v>
          </cell>
          <cell r="F796" t="str">
            <v>DESPACHO</v>
          </cell>
          <cell r="G796" t="str">
            <v>NORMAL</v>
          </cell>
          <cell r="H796" t="str">
            <v xml:space="preserve">MILTON FABRICIO MONTANO CUERO / </v>
          </cell>
          <cell r="I796" t="str">
            <v>802002279</v>
          </cell>
          <cell r="J796" t="str">
            <v>KM 20 VIA A DAULE EN LA CDLA CIUDAD SANTIAGO ETAPA FORESTAL MZ 73-93 VLL 15, GUAYAQUIL</v>
          </cell>
          <cell r="K796" t="str">
            <v xml:space="preserve">991734788 /  </v>
          </cell>
          <cell r="M796" t="str">
            <v>GUAYAQUIL</v>
          </cell>
          <cell r="N796" t="str">
            <v>GUAYAS</v>
          </cell>
          <cell r="O796" t="str">
            <v>GUAYAQUIL</v>
          </cell>
        </row>
        <row r="797">
          <cell r="A797" t="str">
            <v>20003022532714</v>
          </cell>
          <cell r="B797">
            <v>481109</v>
          </cell>
          <cell r="C797" t="str">
            <v>20003022532714</v>
          </cell>
          <cell r="D797">
            <v>44911.504224537035</v>
          </cell>
          <cell r="E797" t="str">
            <v>CONECEL</v>
          </cell>
          <cell r="F797" t="str">
            <v>DESPACHO</v>
          </cell>
          <cell r="G797" t="str">
            <v>NORMAL</v>
          </cell>
          <cell r="H797" t="str">
            <v xml:space="preserve">ZOILA MAGDALENA MOROCHO MOROCHO / </v>
          </cell>
          <cell r="I797" t="str">
            <v>702775677</v>
          </cell>
          <cell r="J797" t="str">
            <v>CDLA DE LOS VERGELES SECTOR D AV PRINCIPAL DE LOS VERGELES Y 5TA AV CASA DE DOS PISOS COLOR CAFE A LA VUELTA DE LA FERRETERIA JIMENEZ, MACHALA</v>
          </cell>
          <cell r="K797" t="str">
            <v xml:space="preserve">985464175 /  </v>
          </cell>
          <cell r="L797" t="str">
            <v/>
          </cell>
          <cell r="M797" t="str">
            <v>MACHALA</v>
          </cell>
          <cell r="N797" t="str">
            <v>EL ORO</v>
          </cell>
          <cell r="O797" t="str">
            <v>MACHALA</v>
          </cell>
        </row>
        <row r="798">
          <cell r="A798" t="str">
            <v>20003022080643</v>
          </cell>
          <cell r="B798">
            <v>481110</v>
          </cell>
          <cell r="C798" t="str">
            <v>20003022080643</v>
          </cell>
          <cell r="D798">
            <v>44911.504224537035</v>
          </cell>
          <cell r="E798" t="str">
            <v>CONECEL</v>
          </cell>
          <cell r="F798" t="str">
            <v>DESPACHO</v>
          </cell>
          <cell r="G798" t="str">
            <v>NORMAL</v>
          </cell>
          <cell r="H798" t="str">
            <v>JOSE ZENON ESPINOZA MEZA / RIVERA ZAMORA EDISON GABRIEL</v>
          </cell>
          <cell r="I798" t="str">
            <v>1205227679</v>
          </cell>
          <cell r="J798" t="str">
            <v>AV QUITO ENTRE CALLE 24 DE MAYO Y CALLE K EN LA FERRETERIA FONG CERCA DEL HOTEL BUENAVENTURA, QUEVEDO</v>
          </cell>
          <cell r="K798" t="str">
            <v>967808846 /  963884191</v>
          </cell>
          <cell r="M798" t="str">
            <v>QUEVEDO</v>
          </cell>
          <cell r="N798" t="str">
            <v>LOS RIOS</v>
          </cell>
          <cell r="O798" t="str">
            <v>QUEVEDO</v>
          </cell>
        </row>
        <row r="799">
          <cell r="A799" t="str">
            <v>20003022524674</v>
          </cell>
          <cell r="B799">
            <v>481111</v>
          </cell>
          <cell r="C799" t="str">
            <v>20003022524674</v>
          </cell>
          <cell r="D799">
            <v>44911.504224537035</v>
          </cell>
          <cell r="E799" t="str">
            <v>CONECEL</v>
          </cell>
          <cell r="F799" t="str">
            <v>DESPACHO</v>
          </cell>
          <cell r="G799" t="str">
            <v>NORMAL</v>
          </cell>
          <cell r="H799" t="str">
            <v xml:space="preserve">LUIS NAPOLEON AVERDE QUIMBITA / </v>
          </cell>
          <cell r="I799" t="str">
            <v>1.71115E+12</v>
          </cell>
          <cell r="J799" t="str">
            <v>AV 6 DE DICIEMBRE Y WHYMPER EN EL EDIFICIO TENERIFE PISO 8 OFICINA 803, QUITO</v>
          </cell>
          <cell r="K799" t="str">
            <v xml:space="preserve">997329073 /  </v>
          </cell>
          <cell r="L799" t="str">
            <v/>
          </cell>
          <cell r="M799" t="str">
            <v>QUITO</v>
          </cell>
          <cell r="N799" t="str">
            <v>PICHINCHA</v>
          </cell>
          <cell r="O799" t="str">
            <v>QUITO</v>
          </cell>
        </row>
        <row r="800">
          <cell r="A800" t="str">
            <v>20003022532469</v>
          </cell>
          <cell r="B800">
            <v>481112</v>
          </cell>
          <cell r="C800" t="str">
            <v>20003022532469</v>
          </cell>
          <cell r="D800">
            <v>44911.504224537035</v>
          </cell>
          <cell r="E800" t="str">
            <v>CONECEL</v>
          </cell>
          <cell r="F800" t="str">
            <v>DESPACHO</v>
          </cell>
          <cell r="G800" t="str">
            <v>NORMAL</v>
          </cell>
          <cell r="H800" t="str">
            <v>EDWIN ARTURO MORALES MENECES / PAULINA SUAREZ</v>
          </cell>
          <cell r="I800" t="str">
            <v>1709168544</v>
          </cell>
          <cell r="J800" t="str">
            <v>CIUDADELA EL CALZADO/AV. TENIENTE HUGO ORTIZ Y ANTONIO RODRIGUEZ CASA CREMA 4 PISOS PUERTA METALICA UNA CUADRA DEL COLEGIO JOSE DE LA CUADRA, QUITO</v>
          </cell>
          <cell r="K800" t="str">
            <v xml:space="preserve">992515998 /  </v>
          </cell>
          <cell r="M800" t="str">
            <v>QUITO</v>
          </cell>
          <cell r="N800" t="str">
            <v>PICHINCHA</v>
          </cell>
          <cell r="O800" t="str">
            <v>QUITO</v>
          </cell>
        </row>
        <row r="801">
          <cell r="A801" t="str">
            <v>20003022506281</v>
          </cell>
          <cell r="B801">
            <v>481113</v>
          </cell>
          <cell r="C801" t="str">
            <v>20003022506281</v>
          </cell>
          <cell r="D801">
            <v>44911.504224537035</v>
          </cell>
          <cell r="E801" t="str">
            <v>CONECEL</v>
          </cell>
          <cell r="F801" t="str">
            <v>DESPACHO</v>
          </cell>
          <cell r="G801" t="str">
            <v>NORMAL</v>
          </cell>
          <cell r="H801" t="str">
            <v xml:space="preserve">ROMEL IVAN CENTENO PERALTA / </v>
          </cell>
          <cell r="I801" t="str">
            <v>102058385</v>
          </cell>
          <cell r="J801" t="str">
            <v>AV JUAN JARAMILLO Y MANUEL VEGA EDIFICIO MULTIUSOS YOKOHAMA UNTO AL HOTEL HUASI QUNI, CUENCA</v>
          </cell>
          <cell r="K801" t="str">
            <v xml:space="preserve">963703265 /  </v>
          </cell>
          <cell r="L801" t="str">
            <v/>
          </cell>
          <cell r="M801" t="str">
            <v>CUENCA</v>
          </cell>
          <cell r="N801" t="str">
            <v>AZUAY</v>
          </cell>
          <cell r="O801" t="str">
            <v>CUENCA</v>
          </cell>
        </row>
        <row r="802">
          <cell r="A802" t="str">
            <v>20003022516473</v>
          </cell>
          <cell r="B802">
            <v>481114</v>
          </cell>
          <cell r="C802" t="str">
            <v>20003022516473</v>
          </cell>
          <cell r="D802">
            <v>44911.504224537035</v>
          </cell>
          <cell r="E802" t="str">
            <v>CONECEL</v>
          </cell>
          <cell r="F802" t="str">
            <v>DESPACHO</v>
          </cell>
          <cell r="G802" t="str">
            <v>NORMAL</v>
          </cell>
          <cell r="H802" t="str">
            <v xml:space="preserve">MARIA SILVANA JURADO SOLORZANO / </v>
          </cell>
          <cell r="I802" t="str">
            <v>803442623</v>
          </cell>
          <cell r="J802" t="str">
            <v>BARRIO MURCIELAGO AV 24 ENTRE CALLE M1 Y M2 EN EL EDIFICIO TORRE MARINA ANUNCIARSE EN RECEPCION DIAGONAL AL EDIFICIO SANTORINI, MANTA</v>
          </cell>
          <cell r="K802" t="str">
            <v xml:space="preserve">983308323 /  </v>
          </cell>
          <cell r="M802" t="str">
            <v>MANTA</v>
          </cell>
          <cell r="N802" t="str">
            <v>MANABI</v>
          </cell>
          <cell r="O802" t="str">
            <v>MANTA</v>
          </cell>
        </row>
        <row r="803">
          <cell r="A803" t="str">
            <v>20003021069928</v>
          </cell>
          <cell r="B803">
            <v>481115</v>
          </cell>
          <cell r="C803" t="str">
            <v>20003021069928</v>
          </cell>
          <cell r="D803">
            <v>44911.504224537035</v>
          </cell>
          <cell r="E803" t="str">
            <v>CONECEL</v>
          </cell>
          <cell r="F803" t="str">
            <v>DESPACHO</v>
          </cell>
          <cell r="G803" t="str">
            <v>NORMAL</v>
          </cell>
          <cell r="H803" t="str">
            <v>YASMANY ARNALDO ASANZA RAMIREZ / ANDREA KATERINE RAMIREZ ASANZA</v>
          </cell>
          <cell r="I803" t="str">
            <v>1720524089</v>
          </cell>
          <cell r="J803" t="str">
            <v>AV DE LOS PALTAS Y MAXIMILIANO RODRIGUEZ BARRIO LAS PENAS CASA DE 1P CL BEIGE FRENTE CEVICHERIA GUAQUILLITAS, LOJA</v>
          </cell>
          <cell r="K803" t="str">
            <v xml:space="preserve">984407235 /  </v>
          </cell>
          <cell r="L803" t="str">
            <v/>
          </cell>
          <cell r="M803" t="str">
            <v>LOJA</v>
          </cell>
          <cell r="N803" t="str">
            <v>LOJA</v>
          </cell>
          <cell r="O803" t="str">
            <v>LOJA</v>
          </cell>
        </row>
        <row r="804">
          <cell r="A804" t="str">
            <v>20003023004167</v>
          </cell>
          <cell r="B804">
            <v>481116</v>
          </cell>
          <cell r="C804" t="str">
            <v>20003023004167</v>
          </cell>
          <cell r="D804">
            <v>44911.504224537035</v>
          </cell>
          <cell r="E804" t="str">
            <v>CONECEL</v>
          </cell>
          <cell r="F804" t="str">
            <v>DESPACHO</v>
          </cell>
          <cell r="G804" t="str">
            <v>NORMAL</v>
          </cell>
          <cell r="H804" t="str">
            <v xml:space="preserve">JULIANA KERLY PITA PONCE / </v>
          </cell>
          <cell r="I804" t="str">
            <v>2350455909</v>
          </cell>
          <cell r="J804" t="str">
            <v>CALLE RIO CENEPA Y RIO PASTAZA CASA DE UN PISO CLOR ROSADO A UNA CUADRA DEL SUPEREXITO, SANTO DOMINGO</v>
          </cell>
          <cell r="K804" t="str">
            <v xml:space="preserve">981311188 /  </v>
          </cell>
          <cell r="M804" t="str">
            <v>SANTO DOMINGO</v>
          </cell>
          <cell r="N804" t="str">
            <v>SANTO DOMINGO DE LOS TSACHILAS</v>
          </cell>
          <cell r="O804" t="str">
            <v>SANTO DOMINGO</v>
          </cell>
        </row>
        <row r="805">
          <cell r="A805" t="str">
            <v>20003022939312</v>
          </cell>
          <cell r="B805">
            <v>481117</v>
          </cell>
          <cell r="C805" t="str">
            <v>20003022939312</v>
          </cell>
          <cell r="D805">
            <v>44911.504224537035</v>
          </cell>
          <cell r="E805" t="str">
            <v>CONECEL</v>
          </cell>
          <cell r="F805" t="str">
            <v>DESPACHO</v>
          </cell>
          <cell r="G805" t="str">
            <v>NORMAL</v>
          </cell>
          <cell r="H805" t="str">
            <v xml:space="preserve">FERNANDA LETICIA VASQUEZ LOOR / </v>
          </cell>
          <cell r="I805" t="str">
            <v>1310455512</v>
          </cell>
          <cell r="J805" t="str">
            <v>CDLA VILLAMARINA VIA MANTA ROCAFUERTE Y CALLE V1 CASA DE UN PISO COLRO CELESTE FRENTE A LA COOP DE TAXIS TAXIUM, MANTA</v>
          </cell>
          <cell r="K805" t="str">
            <v>996476556 /  996471404</v>
          </cell>
          <cell r="M805" t="str">
            <v>MANTA</v>
          </cell>
          <cell r="N805" t="str">
            <v>MANABI</v>
          </cell>
          <cell r="O805" t="str">
            <v>MANTA</v>
          </cell>
        </row>
        <row r="806">
          <cell r="A806" t="str">
            <v>20003022978183</v>
          </cell>
          <cell r="B806">
            <v>481118</v>
          </cell>
          <cell r="C806" t="str">
            <v>20003022978183</v>
          </cell>
          <cell r="D806">
            <v>44911.504224537035</v>
          </cell>
          <cell r="E806" t="str">
            <v>CONECEL</v>
          </cell>
          <cell r="F806" t="str">
            <v>DESPACHO</v>
          </cell>
          <cell r="G806" t="str">
            <v>NORMAL</v>
          </cell>
          <cell r="H806" t="str">
            <v xml:space="preserve">MARIA LUISA SEMPERTEGUI POZO / </v>
          </cell>
          <cell r="I806" t="str">
            <v>1723552186</v>
          </cell>
          <cell r="J806" t="str">
            <v>AV. AVENIDA RIO AMAZONAS N36-177 Y AV. NACIONES UNIDAS/RECIBEN EN PUERTA PRINCIPAL DEL CENTRO COMERCIAL INAQUITO, QUITO</v>
          </cell>
          <cell r="K806" t="str">
            <v>983006973 /  994738838</v>
          </cell>
          <cell r="M806" t="str">
            <v>QUITO</v>
          </cell>
          <cell r="N806" t="str">
            <v>PICHINCHA</v>
          </cell>
          <cell r="O806" t="str">
            <v>QUITO</v>
          </cell>
        </row>
        <row r="807">
          <cell r="A807" t="str">
            <v>20003022516641</v>
          </cell>
          <cell r="B807">
            <v>481119</v>
          </cell>
          <cell r="C807" t="str">
            <v>20003022516641</v>
          </cell>
          <cell r="D807">
            <v>44911.504224537035</v>
          </cell>
          <cell r="E807" t="str">
            <v>CONECEL</v>
          </cell>
          <cell r="F807" t="str">
            <v>DESPACHO</v>
          </cell>
          <cell r="G807" t="str">
            <v>NORMAL</v>
          </cell>
          <cell r="H807" t="str">
            <v xml:space="preserve">MARIA ESTELA TOPON TOAPANTA / </v>
          </cell>
          <cell r="I807" t="str">
            <v>1708512510</v>
          </cell>
          <cell r="J807" t="str">
            <v>ABDON CALDERON E INES GANGOTENA CASA CERRAMIENTO DE MADERA JUNTO A MECANICA BARRIO UNAHURCO, QUITO</v>
          </cell>
          <cell r="K807" t="str">
            <v>992932168 /  22197337</v>
          </cell>
          <cell r="M807" t="str">
            <v>QUITO</v>
          </cell>
          <cell r="N807" t="str">
            <v>PICHINCHA</v>
          </cell>
          <cell r="O807" t="str">
            <v>QUITO</v>
          </cell>
        </row>
        <row r="808">
          <cell r="A808" t="str">
            <v>20003022542124</v>
          </cell>
          <cell r="B808">
            <v>481120</v>
          </cell>
          <cell r="C808" t="str">
            <v>20003022542124</v>
          </cell>
          <cell r="D808">
            <v>44911.504224537035</v>
          </cell>
          <cell r="E808" t="str">
            <v>CONECEL</v>
          </cell>
          <cell r="F808" t="str">
            <v>DESPACHO</v>
          </cell>
          <cell r="G808" t="str">
            <v>NORMAL</v>
          </cell>
          <cell r="H808" t="str">
            <v xml:space="preserve">CRISTOPHER ISAIAS CASTRO MUNOZ / </v>
          </cell>
          <cell r="I808" t="str">
            <v>950547885</v>
          </cell>
          <cell r="J808" t="str">
            <v>AV. LOJA Y PICHINCHA ESQUINA COMERCIAL LUNA PAZMINO MATRIZ JUNTO A LA CRUZ AZUL, CUENCA</v>
          </cell>
          <cell r="K808" t="str">
            <v xml:space="preserve">983081334 /  </v>
          </cell>
          <cell r="L808" t="str">
            <v/>
          </cell>
          <cell r="M808" t="str">
            <v>CUENCA</v>
          </cell>
          <cell r="N808" t="str">
            <v>AZUAY</v>
          </cell>
          <cell r="O808" t="str">
            <v>CUENCA</v>
          </cell>
        </row>
        <row r="809">
          <cell r="A809" t="str">
            <v>20003022952196</v>
          </cell>
          <cell r="B809">
            <v>481121</v>
          </cell>
          <cell r="C809" t="str">
            <v>20003022952196</v>
          </cell>
          <cell r="D809">
            <v>44911.504224537035</v>
          </cell>
          <cell r="E809" t="str">
            <v>CONECEL</v>
          </cell>
          <cell r="F809" t="str">
            <v>DESPACHO</v>
          </cell>
          <cell r="G809" t="str">
            <v>NORMAL</v>
          </cell>
          <cell r="H809" t="str">
            <v xml:space="preserve">JAHIR ERNESTO VILLEGAS CHIQUITO / </v>
          </cell>
          <cell r="I809" t="str">
            <v>1313141192</v>
          </cell>
          <cell r="J809" t="str">
            <v>AV ROCAFUERTE Y CALLEJON BENITEZ / TAPICERIA DE MUEBLES JR REF FRENTE A EQUIPOS MEDICOS OXIMEDSA, PORTOVIEJO</v>
          </cell>
          <cell r="K809" t="str">
            <v xml:space="preserve">980506895 /  </v>
          </cell>
          <cell r="M809" t="str">
            <v>PORTOVIEJO</v>
          </cell>
          <cell r="N809" t="str">
            <v>MANABI</v>
          </cell>
          <cell r="O809" t="str">
            <v>PORTOVIEJO</v>
          </cell>
        </row>
        <row r="810">
          <cell r="A810" t="str">
            <v>20003022994294</v>
          </cell>
          <cell r="B810">
            <v>481122</v>
          </cell>
          <cell r="C810" t="str">
            <v>20003022994294</v>
          </cell>
          <cell r="D810">
            <v>44911.504224537035</v>
          </cell>
          <cell r="E810" t="str">
            <v>CONECEL</v>
          </cell>
          <cell r="F810" t="str">
            <v>DESPACHO</v>
          </cell>
          <cell r="G810" t="str">
            <v>NORMAL</v>
          </cell>
          <cell r="H810" t="str">
            <v xml:space="preserve">GABRIELA MARICELA MADERA MADERA / </v>
          </cell>
          <cell r="I810" t="str">
            <v>1002691432</v>
          </cell>
          <cell r="J810" t="str">
            <v>CDLA DEL CHOFER CALLE VENEZUELA Y PASTORA ALOMIAS CASA DE UN PISO COLOR BLANCA CON PORTON NEGRO A UNA CUADRA DE LA TIENDA ENAILS SHOP, IBARRA</v>
          </cell>
          <cell r="K810" t="str">
            <v xml:space="preserve">958883268 /  </v>
          </cell>
          <cell r="L810" t="str">
            <v/>
          </cell>
          <cell r="M810" t="str">
            <v>IBARRA</v>
          </cell>
          <cell r="N810" t="str">
            <v>IMBABURA</v>
          </cell>
          <cell r="O810" t="str">
            <v>IBARRA</v>
          </cell>
        </row>
        <row r="811">
          <cell r="A811" t="str">
            <v>20003022523592</v>
          </cell>
          <cell r="B811">
            <v>481123</v>
          </cell>
          <cell r="C811" t="str">
            <v>20003022523592</v>
          </cell>
          <cell r="D811">
            <v>44911.504224537035</v>
          </cell>
          <cell r="E811" t="str">
            <v>CONECEL</v>
          </cell>
          <cell r="F811" t="str">
            <v>DESPACHO</v>
          </cell>
          <cell r="G811" t="str">
            <v>NORMAL</v>
          </cell>
          <cell r="H811" t="str">
            <v xml:space="preserve">LUIS ALFREDO GARCIA CAMACHO / </v>
          </cell>
          <cell r="I811" t="str">
            <v>1204379364</v>
          </cell>
          <cell r="J811" t="str">
            <v>CDLA KENNEDY/AV PANAMERICANA NORTE KM 4 Y MEDIO EN EL CUARTEL DE LAS FUERZAS ARMADAS EN LA BRIGADA DE ARTILLERIA FRENTE AL BANCO RUMINAHUI, CUENCA</v>
          </cell>
          <cell r="K811" t="str">
            <v>984027245 /  985993979</v>
          </cell>
          <cell r="L811" t="str">
            <v/>
          </cell>
          <cell r="M811" t="str">
            <v>CUENCA</v>
          </cell>
          <cell r="N811" t="str">
            <v>AZUAY</v>
          </cell>
          <cell r="O811" t="str">
            <v>CUENCA</v>
          </cell>
        </row>
        <row r="812">
          <cell r="A812" t="str">
            <v>20003022510879</v>
          </cell>
          <cell r="B812">
            <v>481124</v>
          </cell>
          <cell r="C812" t="str">
            <v>20003022510879</v>
          </cell>
          <cell r="D812">
            <v>44911.504224537035</v>
          </cell>
          <cell r="E812" t="str">
            <v>CONECEL</v>
          </cell>
          <cell r="F812" t="str">
            <v>DESPACHO</v>
          </cell>
          <cell r="G812" t="str">
            <v>NORMAL</v>
          </cell>
          <cell r="H812" t="str">
            <v xml:space="preserve">YANDRY ALEXANDER VERA RAMIREZ / </v>
          </cell>
          <cell r="I812" t="str">
            <v>1351009871</v>
          </cell>
          <cell r="J812" t="str">
            <v>CDLA FABIAN PALACIOS CALLE A1 ENTRE CALLE C1 Y BOLIVAR EN UNA CASA DE UN PISO COLOR GRIS JUNTO A LA TIENDA LOS GEMELOS, PORTOVIEJO</v>
          </cell>
          <cell r="K812" t="str">
            <v>990295755 /  981483829</v>
          </cell>
          <cell r="L812" t="str">
            <v/>
          </cell>
          <cell r="M812" t="str">
            <v>PORTOVIEJO</v>
          </cell>
          <cell r="N812" t="str">
            <v>MANABI</v>
          </cell>
          <cell r="O812" t="str">
            <v>PORTOVIEJO</v>
          </cell>
        </row>
        <row r="813">
          <cell r="A813" t="str">
            <v>FTMAN00141</v>
          </cell>
          <cell r="B813">
            <v>481078</v>
          </cell>
          <cell r="C813" t="str">
            <v>FTMAN00141</v>
          </cell>
          <cell r="D813">
            <v>44911.459097222221</v>
          </cell>
          <cell r="E813" t="str">
            <v>CONECEL_DOCUMENTOS</v>
          </cell>
          <cell r="F813" t="str">
            <v>DESPACHO</v>
          </cell>
          <cell r="H813" t="str">
            <v>JANDY CHORLANGO</v>
          </cell>
          <cell r="J813" t="str">
            <v>RETIRA AGENCIA TRAMACO MANTA</v>
          </cell>
          <cell r="M813" t="str">
            <v>130201</v>
          </cell>
        </row>
        <row r="814">
          <cell r="A814" t="str">
            <v>LDCGYERL04</v>
          </cell>
          <cell r="B814">
            <v>481024</v>
          </cell>
          <cell r="C814" t="str">
            <v>LDCGYERL04</v>
          </cell>
          <cell r="D814">
            <v>44911.395243055558</v>
          </cell>
          <cell r="E814" t="str">
            <v>CONECEL_DOCUMENTOS</v>
          </cell>
          <cell r="F814" t="str">
            <v>DESPACHO</v>
          </cell>
          <cell r="G814" t="str">
            <v>NORMAL</v>
          </cell>
          <cell r="H814" t="str">
            <v xml:space="preserve">STEPHANIE PEREZ/ACC EQUIPOS </v>
          </cell>
          <cell r="I814" t="str">
            <v>0</v>
          </cell>
          <cell r="J814" t="str">
            <v>GYE - CENTRO COMERCIAL GARZO CENTRO-ACC/REGULARIZACIONES</v>
          </cell>
          <cell r="K814" t="str">
            <v>9399196442</v>
          </cell>
          <cell r="L814" t="str">
            <v>9399196442</v>
          </cell>
          <cell r="M814" t="str">
            <v>GUAYAQUIL</v>
          </cell>
          <cell r="N814" t="str">
            <v>GUAYAS</v>
          </cell>
          <cell r="O814" t="str">
            <v>GUAYAQUIL</v>
          </cell>
        </row>
        <row r="815">
          <cell r="A815" t="str">
            <v>LDCGYERLS08</v>
          </cell>
          <cell r="B815">
            <v>481025</v>
          </cell>
          <cell r="C815" t="str">
            <v>LDCGYERLS08</v>
          </cell>
          <cell r="D815">
            <v>44911.395243055558</v>
          </cell>
          <cell r="E815" t="str">
            <v>CONECEL_DOCUMENTOS</v>
          </cell>
          <cell r="F815" t="str">
            <v>DESPACHO</v>
          </cell>
          <cell r="G815" t="str">
            <v>NORMAL</v>
          </cell>
          <cell r="H815" t="str">
            <v>STEPHANIE PEREZ ACC</v>
          </cell>
          <cell r="I815" t="str">
            <v>0</v>
          </cell>
          <cell r="J815" t="str">
            <v>GYE - CENTRO COMERCIAL GARZO CENTRO-ACC</v>
          </cell>
          <cell r="K815" t="str">
            <v>9399196442</v>
          </cell>
          <cell r="L815" t="str">
            <v>993393277</v>
          </cell>
          <cell r="M815" t="str">
            <v>GUAYAQUIL</v>
          </cell>
          <cell r="N815" t="str">
            <v>GUAYAS</v>
          </cell>
          <cell r="O815" t="str">
            <v>GUAYAQUIL</v>
          </cell>
        </row>
        <row r="816">
          <cell r="A816" t="str">
            <v>LDCGYEALS10</v>
          </cell>
          <cell r="B816">
            <v>481026</v>
          </cell>
          <cell r="C816" t="str">
            <v>LDCGYEALS10</v>
          </cell>
          <cell r="D816">
            <v>44911.395243055558</v>
          </cell>
          <cell r="E816" t="str">
            <v>CONECEL_DOCUMENTOS</v>
          </cell>
          <cell r="F816" t="str">
            <v>DESPACHO</v>
          </cell>
          <cell r="G816" t="str">
            <v>NORMAL</v>
          </cell>
          <cell r="H816" t="str">
            <v>MARIA FERNANDA MUNOZ/CANT</v>
          </cell>
          <cell r="I816" t="str">
            <v>0</v>
          </cell>
          <cell r="J816" t="str">
            <v xml:space="preserve">QUITO AV. 10 DE AGOSTO N34-601 Y JUAN PABLO SANZ </v>
          </cell>
          <cell r="K816" t="str">
            <v>998118542/979067498</v>
          </cell>
          <cell r="L816" t="str">
            <v>960709009</v>
          </cell>
          <cell r="M816" t="str">
            <v>QUITO</v>
          </cell>
          <cell r="N816" t="str">
            <v xml:space="preserve">PICHINCHA </v>
          </cell>
          <cell r="O816" t="str">
            <v>QUITO</v>
          </cell>
        </row>
        <row r="817">
          <cell r="A817" t="str">
            <v>LDCGYEAS07</v>
          </cell>
          <cell r="B817">
            <v>481027</v>
          </cell>
          <cell r="C817" t="str">
            <v>LDCGYEAS07</v>
          </cell>
          <cell r="D817">
            <v>44911.395243055558</v>
          </cell>
          <cell r="E817" t="str">
            <v>CONECEL_DOCUMENTOS</v>
          </cell>
          <cell r="F817" t="str">
            <v>DESPACHO</v>
          </cell>
          <cell r="G817" t="str">
            <v>NORMAL</v>
          </cell>
          <cell r="H817" t="str">
            <v>TOMAS ANDRADE/GSO</v>
          </cell>
          <cell r="I817" t="str">
            <v>0</v>
          </cell>
          <cell r="J817" t="str">
            <v>GUAYAQUIL CDLA. URDENOR 2 AV. RODRIGO CHAVEZ PARQUE EMPRESARIAL COLON EDIFICIO COLONCORP B MEZANINE ATRAS DE NETLIFE</v>
          </cell>
          <cell r="K817" t="str">
            <v>982033756</v>
          </cell>
          <cell r="M817" t="str">
            <v>GUAYAQUIL</v>
          </cell>
          <cell r="N817" t="str">
            <v>GUAYAS</v>
          </cell>
          <cell r="O817" t="str">
            <v>GUAYAQUIL</v>
          </cell>
        </row>
        <row r="818">
          <cell r="A818" t="str">
            <v>LDCGYEASL10</v>
          </cell>
          <cell r="B818">
            <v>481028</v>
          </cell>
          <cell r="C818" t="str">
            <v>LDCGYEASL10</v>
          </cell>
          <cell r="D818">
            <v>44911.395243055558</v>
          </cell>
          <cell r="E818" t="str">
            <v>CONECEL_DOCUMENTOS</v>
          </cell>
          <cell r="F818" t="str">
            <v>DESPACHO</v>
          </cell>
          <cell r="G818" t="str">
            <v>NORMAL</v>
          </cell>
          <cell r="H818" t="str">
            <v>TOMAS ANDRADE/GSO</v>
          </cell>
          <cell r="I818" t="str">
            <v>0</v>
          </cell>
          <cell r="J818" t="str">
            <v>GUAYAQUIL CDLA. URDENOR 2 AV. RODRIGO CHAVEZ PARQUE EMPRESARIAL COLON EDIFICIO COLONCORP B MEZANINE ATRAS DE NETLIFE</v>
          </cell>
          <cell r="K818" t="str">
            <v>982033756</v>
          </cell>
          <cell r="M818" t="str">
            <v>GUAYAQUIL</v>
          </cell>
          <cell r="N818" t="str">
            <v>GUAYAS</v>
          </cell>
          <cell r="O818" t="str">
            <v>GUAYAQUIL</v>
          </cell>
        </row>
        <row r="819">
          <cell r="A819" t="str">
            <v>CLDEV_GYESIM0064</v>
          </cell>
          <cell r="B819">
            <v>481023</v>
          </cell>
          <cell r="C819" t="str">
            <v>CLDEV_GYESIM0064</v>
          </cell>
          <cell r="D819">
            <v>44911.380567129629</v>
          </cell>
          <cell r="E819" t="str">
            <v>CONECEL_DOCUMENTOS</v>
          </cell>
          <cell r="F819" t="str">
            <v>DESPACHO</v>
          </cell>
          <cell r="G819" t="str">
            <v>NORMAL</v>
          </cell>
          <cell r="H819" t="str">
            <v>ANA AGUIRRE / MARIA SUNTAXI - PATRICIA</v>
          </cell>
          <cell r="J819" t="str">
            <v>CIUDADELA SANTA LEONOR MZ 6 SOLAR 17</v>
          </cell>
          <cell r="M819" t="str">
            <v>GUAYAQUIL</v>
          </cell>
        </row>
        <row r="820">
          <cell r="A820" t="str">
            <v>20003021079845</v>
          </cell>
          <cell r="B820">
            <v>480728</v>
          </cell>
          <cell r="C820" t="str">
            <v>20003021079845</v>
          </cell>
          <cell r="D820">
            <v>44910.719143518516</v>
          </cell>
          <cell r="E820" t="str">
            <v>CONECEL</v>
          </cell>
          <cell r="F820" t="str">
            <v>DESPACHO</v>
          </cell>
          <cell r="G820" t="str">
            <v>NORMAL</v>
          </cell>
          <cell r="H820" t="str">
            <v xml:space="preserve">JESUS ELVIGIO LINARES TROSSEL / </v>
          </cell>
          <cell r="I820" t="str">
            <v>105960650</v>
          </cell>
          <cell r="J820" t="str">
            <v>BARRIO LA LORENA CALLE D-4 Y CALLE 78 CASA ROSADA DE 12 PISOS CON REJAS BLANCAS DIAGONAL AL PARQUE DE LA LORENA, MANTA</v>
          </cell>
          <cell r="K820" t="str">
            <v>963738816 /  978982965</v>
          </cell>
          <cell r="M820" t="str">
            <v>MANTA</v>
          </cell>
          <cell r="N820" t="str">
            <v>MANABI</v>
          </cell>
          <cell r="O820" t="str">
            <v>MANTA</v>
          </cell>
        </row>
        <row r="821">
          <cell r="A821" t="str">
            <v>20003022094074</v>
          </cell>
          <cell r="B821">
            <v>480729</v>
          </cell>
          <cell r="C821" t="str">
            <v>20003022094074</v>
          </cell>
          <cell r="D821">
            <v>44910.719143518516</v>
          </cell>
          <cell r="E821" t="str">
            <v>CONECEL</v>
          </cell>
          <cell r="F821" t="str">
            <v>DESPACHO</v>
          </cell>
          <cell r="G821" t="str">
            <v>NORMAL</v>
          </cell>
          <cell r="H821" t="str">
            <v>BRYAN ESTEBAN GAMBOA QUISHPE / FABIAN RICARDO GAMBOA BETANCOURT</v>
          </cell>
          <cell r="I821" t="str">
            <v>1722638333</v>
          </cell>
          <cell r="J821" t="str">
            <v>AV 13 DE JUNIO S1-151 Y AV EQUINIOCCIAL CS 3P BEIGE FRENTE A LA GASOLINERA PETROECUADOR, QUITO</v>
          </cell>
          <cell r="K821" t="str">
            <v xml:space="preserve">998583030 /  </v>
          </cell>
          <cell r="M821" t="str">
            <v>QUITO</v>
          </cell>
          <cell r="N821" t="str">
            <v>PICHINCHA</v>
          </cell>
          <cell r="O821" t="str">
            <v>QUITO</v>
          </cell>
        </row>
        <row r="822">
          <cell r="A822" t="str">
            <v>20003020676908</v>
          </cell>
          <cell r="B822">
            <v>480730</v>
          </cell>
          <cell r="C822" t="str">
            <v>20003020676908</v>
          </cell>
          <cell r="D822">
            <v>44910.719143518516</v>
          </cell>
          <cell r="E822" t="str">
            <v>CONECEL</v>
          </cell>
          <cell r="F822" t="str">
            <v>DESPACHO</v>
          </cell>
          <cell r="G822" t="str">
            <v>NORMAL</v>
          </cell>
          <cell r="H822" t="str">
            <v>ESTHER ADRIANA MURILLO GARCIA / ORELLANA GARCIA MAYELIN DEL ROCIO</v>
          </cell>
          <cell r="I822" t="str">
            <v>703819425</v>
          </cell>
          <cell r="J822" t="str">
            <v>AV 25 DE JUNIO//URBANIZACION SANTA INES/MZ D VILLA 26B/CASA 2P MELON/ALADO ALMACENES BOYACA, MACHALA</v>
          </cell>
          <cell r="K822" t="str">
            <v xml:space="preserve">998904148 /  </v>
          </cell>
          <cell r="M822" t="str">
            <v>MACHALA</v>
          </cell>
          <cell r="N822" t="str">
            <v>EL ORO</v>
          </cell>
          <cell r="O822" t="str">
            <v>MACHALA</v>
          </cell>
        </row>
        <row r="823">
          <cell r="A823" t="str">
            <v>20003021066816</v>
          </cell>
          <cell r="B823">
            <v>480731</v>
          </cell>
          <cell r="C823" t="str">
            <v>20003021066816</v>
          </cell>
          <cell r="D823">
            <v>44910.719143518516</v>
          </cell>
          <cell r="E823" t="str">
            <v>CONECEL</v>
          </cell>
          <cell r="F823" t="str">
            <v>DESPACHO</v>
          </cell>
          <cell r="G823" t="str">
            <v>NORMAL</v>
          </cell>
          <cell r="H823" t="str">
            <v>SAMMY LILIBETH ZAMBRANO QUIROZ / GONZA ROMERO CARLOS ALBERTO</v>
          </cell>
          <cell r="I823" t="str">
            <v>928712066</v>
          </cell>
          <cell r="J823" t="str">
            <v>TRAMACO AGENCIA LOJA DESCRIPCION A. EL FENIX 115D-69 Y AV 8 DE DICIEMBRE JUNTO A LA DISTRIBUIDORA CAMEL, LOJA</v>
          </cell>
          <cell r="K823" t="str">
            <v>978911670 /  990971386</v>
          </cell>
          <cell r="M823" t="str">
            <v>LOJA</v>
          </cell>
          <cell r="N823" t="str">
            <v>LOJA</v>
          </cell>
          <cell r="O823" t="str">
            <v>LOJA</v>
          </cell>
        </row>
        <row r="824">
          <cell r="A824" t="str">
            <v>20003022082604</v>
          </cell>
          <cell r="B824">
            <v>480732</v>
          </cell>
          <cell r="C824" t="str">
            <v>20003022082604</v>
          </cell>
          <cell r="D824">
            <v>44910.719143518516</v>
          </cell>
          <cell r="E824" t="str">
            <v>CONECEL</v>
          </cell>
          <cell r="F824" t="str">
            <v>DESPACHO</v>
          </cell>
          <cell r="G824" t="str">
            <v>NORMAL</v>
          </cell>
          <cell r="H824" t="str">
            <v>JULISSA ANAI CEVALLOS VELEZ / KELVIN EMILIO CEVALLOS ZAMORA</v>
          </cell>
          <cell r="I824" t="str">
            <v>1316762028</v>
          </cell>
          <cell r="J824" t="str">
            <v>ANIBAL SAN ANDRES Y JHON F.KENNEDY CASA 2 PISOS EN LA FARMACIA CRUZ AZUL, MANTA</v>
          </cell>
          <cell r="K824" t="str">
            <v>989759831 /  989446404</v>
          </cell>
          <cell r="L824" t="str">
            <v/>
          </cell>
          <cell r="M824" t="str">
            <v>MANTA</v>
          </cell>
          <cell r="N824" t="str">
            <v>MANABI</v>
          </cell>
          <cell r="O824" t="str">
            <v>MANTA</v>
          </cell>
        </row>
        <row r="825">
          <cell r="A825" t="str">
            <v>20003022080461</v>
          </cell>
          <cell r="B825">
            <v>480733</v>
          </cell>
          <cell r="C825" t="str">
            <v>20003022080461</v>
          </cell>
          <cell r="D825">
            <v>44910.719143518516</v>
          </cell>
          <cell r="E825" t="str">
            <v>CONECEL</v>
          </cell>
          <cell r="F825" t="str">
            <v>DESPACHO</v>
          </cell>
          <cell r="G825" t="str">
            <v>NORMAL</v>
          </cell>
          <cell r="H825" t="str">
            <v xml:space="preserve">CYNTHIA VERONICA MINANGO ESCOBAR / </v>
          </cell>
          <cell r="I825" t="str">
            <v>401545587</v>
          </cell>
          <cell r="J825" t="str">
            <v>BARRIO SAN MIGUEL DEL NORTE CALLE PABLO NERUDA Y GARCIA LORCA CASA DE DOS PISOS CON REJAS BLANCAS, TULCAN</v>
          </cell>
          <cell r="K825" t="str">
            <v>983006418 /  980037886</v>
          </cell>
          <cell r="L825" t="str">
            <v/>
          </cell>
          <cell r="M825" t="str">
            <v>TULCAN</v>
          </cell>
          <cell r="N825" t="str">
            <v>CARCHI</v>
          </cell>
          <cell r="O825" t="str">
            <v>TULCAN</v>
          </cell>
        </row>
        <row r="826">
          <cell r="A826" t="str">
            <v>20003022082429</v>
          </cell>
          <cell r="B826">
            <v>480734</v>
          </cell>
          <cell r="C826" t="str">
            <v>20003022082429</v>
          </cell>
          <cell r="D826">
            <v>44910.719143518516</v>
          </cell>
          <cell r="E826" t="str">
            <v>CONECEL</v>
          </cell>
          <cell r="F826" t="str">
            <v>DESPACHO</v>
          </cell>
          <cell r="G826" t="str">
            <v>NORMAL</v>
          </cell>
          <cell r="H826" t="str">
            <v xml:space="preserve">ANTOLINA JACQUELINE PALMA BOZA / </v>
          </cell>
          <cell r="I826" t="str">
            <v>1251398200</v>
          </cell>
          <cell r="J826" t="str">
            <v>AV TRONCAL DE LA COSTA Y AV QUITO CASA DE DOS PISOS COLOR MELON A UNA CUADRA DEL PARQUE DE LA MADRE, QUEVEDO</v>
          </cell>
          <cell r="K826" t="str">
            <v xml:space="preserve">991624356 /  </v>
          </cell>
          <cell r="M826" t="str">
            <v>QUEVEDO</v>
          </cell>
          <cell r="N826" t="str">
            <v>LOS RIOS</v>
          </cell>
          <cell r="O826" t="str">
            <v>QUEVEDO</v>
          </cell>
        </row>
        <row r="827">
          <cell r="A827" t="str">
            <v>20003022075459</v>
          </cell>
          <cell r="B827">
            <v>480735</v>
          </cell>
          <cell r="C827" t="str">
            <v>20003022075459</v>
          </cell>
          <cell r="D827">
            <v>44910.719143518516</v>
          </cell>
          <cell r="E827" t="str">
            <v>CONECEL</v>
          </cell>
          <cell r="F827" t="str">
            <v>DESPACHO</v>
          </cell>
          <cell r="G827" t="str">
            <v>NORMAL</v>
          </cell>
          <cell r="H827" t="str">
            <v xml:space="preserve">SARA MARIA CORRALES VARGAS / </v>
          </cell>
          <cell r="I827" t="str">
            <v>1700044330</v>
          </cell>
          <cell r="J827" t="str">
            <v>CALLE VENEZUELA Y OBISPO SCHUMACHER JUNTO AL COLEGIO ANTONIO NEUMANE CASA ESQUINERA COLOR BLANCO CON VERDE, SANTO DOMINGO</v>
          </cell>
          <cell r="K827" t="str">
            <v xml:space="preserve">982072277 /  </v>
          </cell>
          <cell r="M827" t="str">
            <v>SANTO DOMINGO</v>
          </cell>
          <cell r="N827" t="str">
            <v>SANTO DOMINGO DE LOS TSACHILAS</v>
          </cell>
          <cell r="O827" t="str">
            <v>SANTO DOMINGO</v>
          </cell>
        </row>
        <row r="828">
          <cell r="A828" t="str">
            <v>20003022084341</v>
          </cell>
          <cell r="B828">
            <v>480736</v>
          </cell>
          <cell r="C828" t="str">
            <v>20003022084341</v>
          </cell>
          <cell r="D828">
            <v>44910.719143518516</v>
          </cell>
          <cell r="E828" t="str">
            <v>CONECEL</v>
          </cell>
          <cell r="F828" t="str">
            <v>DESPACHO</v>
          </cell>
          <cell r="G828" t="str">
            <v>NORMAL</v>
          </cell>
          <cell r="H828" t="str">
            <v xml:space="preserve">CARLOS CEDENO ANZULES / </v>
          </cell>
          <cell r="I828" t="str">
            <v>1315337004</v>
          </cell>
          <cell r="J828" t="str">
            <v>CDLA 15 DE ARBIL CALLE 325 Y AV 216 CASA DE UN PISO COLOR NARANJA CON PORTON VINO JUNTO A LA TIENDA DE LA CDLA, MANTA</v>
          </cell>
          <cell r="K828" t="str">
            <v>987601837 /  982340971</v>
          </cell>
          <cell r="M828" t="str">
            <v>MANTA</v>
          </cell>
          <cell r="N828" t="str">
            <v>MANABI</v>
          </cell>
          <cell r="O828" t="str">
            <v>MANTA</v>
          </cell>
        </row>
        <row r="829">
          <cell r="A829" t="str">
            <v>20003022099016</v>
          </cell>
          <cell r="B829">
            <v>480737</v>
          </cell>
          <cell r="C829" t="str">
            <v>20003022099016</v>
          </cell>
          <cell r="D829">
            <v>44910.719143518516</v>
          </cell>
          <cell r="E829" t="str">
            <v>CONECEL</v>
          </cell>
          <cell r="F829" t="str">
            <v>DESPACHO</v>
          </cell>
          <cell r="G829" t="str">
            <v>NORMAL</v>
          </cell>
          <cell r="H829" t="str">
            <v xml:space="preserve">EVELYN VIVIANA ESCUDERO CHAVEZ / </v>
          </cell>
          <cell r="I829" t="str">
            <v>1718562166</v>
          </cell>
          <cell r="J829" t="str">
            <v>CALLE JUAN VELASCO Y FEBRES CORDERO CASA 29-55 DE DOS PISOS COLOR AMARILLO A DOS CUADRAS DE LA ESCUELA JUAN DE VELASCO, RIOBAMBA</v>
          </cell>
          <cell r="K829" t="str">
            <v>985310477 /  987811702</v>
          </cell>
          <cell r="M829" t="str">
            <v>RIOBAMBA</v>
          </cell>
          <cell r="N829" t="str">
            <v>CHIMBORAZO</v>
          </cell>
          <cell r="O829" t="str">
            <v>RIOBAMBA</v>
          </cell>
        </row>
        <row r="830">
          <cell r="A830" t="str">
            <v>20003022090556</v>
          </cell>
          <cell r="B830">
            <v>480738</v>
          </cell>
          <cell r="C830" t="str">
            <v>20003022090556</v>
          </cell>
          <cell r="D830">
            <v>44910.719143518516</v>
          </cell>
          <cell r="E830" t="str">
            <v>CONECEL</v>
          </cell>
          <cell r="F830" t="str">
            <v>DESPACHO</v>
          </cell>
          <cell r="G830" t="str">
            <v>NORMAL</v>
          </cell>
          <cell r="H830" t="str">
            <v xml:space="preserve">ROSA MARIA JUNCO CONDOY / </v>
          </cell>
          <cell r="I830" t="str">
            <v>1724718018</v>
          </cell>
          <cell r="J830" t="str">
            <v>COOP LA CADENA AV DEL COOPERATIVISMO Y SAN MAROS CASA DE DOS PISOS DE MADERA Y CEMENTO A DOS CUADRAS DE LA LICORERIA PUNTOFRIO, SANTO DOMINGO</v>
          </cell>
          <cell r="K830" t="str">
            <v>991145850 /  961908023</v>
          </cell>
          <cell r="M830" t="str">
            <v>SANTO DOMINGO</v>
          </cell>
          <cell r="N830" t="str">
            <v>SANTO DOMINGO DE LOS TSACHILAS</v>
          </cell>
          <cell r="O830" t="str">
            <v>SANTO DOMINGO</v>
          </cell>
        </row>
        <row r="831">
          <cell r="A831" t="str">
            <v>20003022081378</v>
          </cell>
          <cell r="B831">
            <v>480739</v>
          </cell>
          <cell r="C831" t="str">
            <v>20003022081378</v>
          </cell>
          <cell r="D831">
            <v>44910.719143518516</v>
          </cell>
          <cell r="E831" t="str">
            <v>CONECEL</v>
          </cell>
          <cell r="F831" t="str">
            <v>DESPACHO</v>
          </cell>
          <cell r="G831" t="str">
            <v>NORMAL</v>
          </cell>
          <cell r="H831" t="str">
            <v xml:space="preserve">MILTON VLADIMIR SANI MORALES / </v>
          </cell>
          <cell r="I831" t="str">
            <v>1721687349</v>
          </cell>
          <cell r="J831" t="str">
            <v>AV ATACASO Y TUNGURAHUA TRBJO FABRICA MUEBLES PORTON MADERA REF 1 CDRA ANTES FRUTERIA, QUITO</v>
          </cell>
          <cell r="K831" t="str">
            <v xml:space="preserve">939417629 /  </v>
          </cell>
          <cell r="L831" t="str">
            <v/>
          </cell>
          <cell r="M831" t="str">
            <v>QUITO</v>
          </cell>
          <cell r="N831" t="str">
            <v>PICHINCHA</v>
          </cell>
          <cell r="O831" t="str">
            <v>QUITO</v>
          </cell>
        </row>
        <row r="832">
          <cell r="A832" t="str">
            <v>20003022098860</v>
          </cell>
          <cell r="B832">
            <v>480740</v>
          </cell>
          <cell r="C832" t="str">
            <v>20003022098860</v>
          </cell>
          <cell r="D832">
            <v>44910.719143518516</v>
          </cell>
          <cell r="E832" t="str">
            <v>CONECEL</v>
          </cell>
          <cell r="F832" t="str">
            <v>DESPACHO</v>
          </cell>
          <cell r="G832" t="str">
            <v>NORMAL</v>
          </cell>
          <cell r="H832" t="str">
            <v xml:space="preserve">JOSE ALEXANDER SOLORZANO VERA / </v>
          </cell>
          <cell r="I832" t="str">
            <v>804228575</v>
          </cell>
          <cell r="J832" t="str">
            <v>CALLE WHYMPER 276-188 Y ORELLANA TRABJO EDIFICIO ELEUSIS PISO 1 TRABAJA EN LA GARITA CONSERJE FRENTE BAR KATARI, QUITO</v>
          </cell>
          <cell r="K832" t="str">
            <v xml:space="preserve">969827475 /  </v>
          </cell>
          <cell r="M832" t="str">
            <v>QUITO</v>
          </cell>
          <cell r="N832" t="str">
            <v>PICHINCHA</v>
          </cell>
          <cell r="O832" t="str">
            <v>QUITO</v>
          </cell>
        </row>
        <row r="833">
          <cell r="A833" t="str">
            <v>20003021088274</v>
          </cell>
          <cell r="B833">
            <v>480741</v>
          </cell>
          <cell r="C833" t="str">
            <v>20003021088274</v>
          </cell>
          <cell r="D833">
            <v>44910.719143518516</v>
          </cell>
          <cell r="E833" t="str">
            <v>CONECEL</v>
          </cell>
          <cell r="F833" t="str">
            <v>DESPACHO</v>
          </cell>
          <cell r="G833" t="str">
            <v>NORMAL</v>
          </cell>
          <cell r="H833" t="str">
            <v xml:space="preserve">GINELA VERONICA QUINONEZ BETANCOURT / </v>
          </cell>
          <cell r="I833" t="str">
            <v>803193622</v>
          </cell>
          <cell r="J833" t="str">
            <v>BARRIO NUEVO HORIZONTE CALLE MANABI TRBJO UNIVERSIDAD LUIS VARGAS TORRES LABORA BAR EL ARBOLITO, ESMERALDAS</v>
          </cell>
          <cell r="K833" t="str">
            <v xml:space="preserve">960601497 /  </v>
          </cell>
          <cell r="L833" t="str">
            <v/>
          </cell>
          <cell r="M833" t="str">
            <v>ESMERALDAS</v>
          </cell>
          <cell r="N833" t="str">
            <v>ESMERALDAS</v>
          </cell>
          <cell r="O833" t="str">
            <v>ESMERALDAS</v>
          </cell>
        </row>
        <row r="834">
          <cell r="A834" t="str">
            <v>20003020648363</v>
          </cell>
          <cell r="B834">
            <v>480742</v>
          </cell>
          <cell r="C834" t="str">
            <v>20003020648363</v>
          </cell>
          <cell r="D834">
            <v>44910.719143518516</v>
          </cell>
          <cell r="E834" t="str">
            <v>CONECEL</v>
          </cell>
          <cell r="F834" t="str">
            <v>DESPACHO</v>
          </cell>
          <cell r="G834" t="str">
            <v>NORMAL</v>
          </cell>
          <cell r="H834" t="str">
            <v>HECTOR ANTONIO SANCHEZ SOLIS / YADIRA SOLIS IMAEL</v>
          </cell>
          <cell r="I834" t="str">
            <v>955391636</v>
          </cell>
          <cell r="J834" t="str">
            <v>COOP HECTOR COBOS MZ 4 SL 7 CASA DE DOS PISOS COLOR CREMA A MEDIA CUADRA DE LA UNIDAD EDUCATIVA FABRIZZIO BUCCO BOZZOLO, DURAN</v>
          </cell>
          <cell r="K834" t="str">
            <v>961542139 /  994928438</v>
          </cell>
          <cell r="M834" t="str">
            <v>DURAN</v>
          </cell>
          <cell r="N834" t="str">
            <v>GUAYAS</v>
          </cell>
          <cell r="O834" t="str">
            <v>DURAN</v>
          </cell>
        </row>
        <row r="835">
          <cell r="A835" t="str">
            <v>20003022083311</v>
          </cell>
          <cell r="B835">
            <v>480743</v>
          </cell>
          <cell r="C835" t="str">
            <v>20003022083311</v>
          </cell>
          <cell r="D835">
            <v>44910.719143518516</v>
          </cell>
          <cell r="E835" t="str">
            <v>CONECEL</v>
          </cell>
          <cell r="F835" t="str">
            <v>DESPACHO</v>
          </cell>
          <cell r="G835" t="str">
            <v>NORMAL</v>
          </cell>
          <cell r="H835" t="str">
            <v xml:space="preserve">ANGELA IVONNE DUMES CASTILLO / </v>
          </cell>
          <cell r="I835" t="str">
            <v>920008513</v>
          </cell>
          <cell r="J835" t="str">
            <v>CDLA NUEVOS HORIZONTES S2 SL 10 CASA DE UN PISO DE BLOQUE A UNA CUADRA DE LA ESTACION DE MOTOS LINEALES, DURAN</v>
          </cell>
          <cell r="K835" t="str">
            <v>982048809 /  968483673</v>
          </cell>
          <cell r="M835" t="str">
            <v>DURAN</v>
          </cell>
          <cell r="N835" t="str">
            <v>GUAYAS</v>
          </cell>
          <cell r="O835" t="str">
            <v>DURAN</v>
          </cell>
        </row>
        <row r="836">
          <cell r="A836" t="str">
            <v>20003022104942</v>
          </cell>
          <cell r="B836">
            <v>480744</v>
          </cell>
          <cell r="C836" t="str">
            <v>20003022104942</v>
          </cell>
          <cell r="D836">
            <v>44910.719143518516</v>
          </cell>
          <cell r="E836" t="str">
            <v>CONECEL</v>
          </cell>
          <cell r="F836" t="str">
            <v>DESPACHO</v>
          </cell>
          <cell r="G836" t="str">
            <v>NORMAL</v>
          </cell>
          <cell r="H836" t="str">
            <v xml:space="preserve">JONATHAN STEVEN CEDENO SOLEDISPA / </v>
          </cell>
          <cell r="I836" t="str">
            <v>1313518001</v>
          </cell>
          <cell r="J836" t="str">
            <v>4 DE NOVIEMBRE ENTRE CALLE J1 Y CALLEJON 16 CASA DE UN PISO COLOR BLANCO DETRAS DE LA ESCUELA MARIA EGAS, MANTA</v>
          </cell>
          <cell r="K836" t="str">
            <v>982896018 /  988712024</v>
          </cell>
          <cell r="L836" t="str">
            <v/>
          </cell>
          <cell r="M836" t="str">
            <v>MANTA</v>
          </cell>
          <cell r="N836" t="str">
            <v>MANABI</v>
          </cell>
          <cell r="O836" t="str">
            <v>MANTA</v>
          </cell>
        </row>
        <row r="837">
          <cell r="A837" t="str">
            <v>20003022516078</v>
          </cell>
          <cell r="B837">
            <v>480745</v>
          </cell>
          <cell r="C837" t="str">
            <v>20003022516078</v>
          </cell>
          <cell r="D837">
            <v>44910.719143518516</v>
          </cell>
          <cell r="E837" t="str">
            <v>CONECEL</v>
          </cell>
          <cell r="F837" t="str">
            <v>DESPACHO</v>
          </cell>
          <cell r="G837" t="str">
            <v>NORMAL</v>
          </cell>
          <cell r="H837" t="str">
            <v xml:space="preserve">JUAN BAUTISTA VILLAVICENCIO JARAMI / </v>
          </cell>
          <cell r="I837" t="str">
            <v>105967996</v>
          </cell>
          <cell r="J837" t="str">
            <v>CALLE GABRIEL ESPINOZA Y JUAN BAUTISTA COBOS/REF:A MEDIA CRD D LA TIENDA DEL CHINO/A 1 CRD D CALZADO RAYBAN, CHORDELEG</v>
          </cell>
          <cell r="K837" t="str">
            <v xml:space="preserve">960654271 /  </v>
          </cell>
          <cell r="M837" t="str">
            <v>CHORDELEG</v>
          </cell>
          <cell r="N837" t="str">
            <v>AZUAY</v>
          </cell>
          <cell r="O837" t="str">
            <v>CHORDELEG</v>
          </cell>
        </row>
        <row r="838">
          <cell r="A838" t="str">
            <v>20003009375326_1</v>
          </cell>
          <cell r="B838">
            <v>480746</v>
          </cell>
          <cell r="C838" t="str">
            <v>20003009375326_1</v>
          </cell>
          <cell r="D838">
            <v>44910.719143518516</v>
          </cell>
          <cell r="E838" t="str">
            <v>CONECEL</v>
          </cell>
          <cell r="F838" t="str">
            <v>DESPACHO</v>
          </cell>
          <cell r="G838" t="str">
            <v>NORMAL</v>
          </cell>
          <cell r="H838" t="str">
            <v xml:space="preserve">KAREN PAMELA MOREIRA RUIZ / </v>
          </cell>
          <cell r="I838" t="str">
            <v>1314884006</v>
          </cell>
          <cell r="J838" t="str">
            <v>CALLE AMERICA Y REALES TAMARINDO RECIBEN EN LA COOP PROGRESO JUNTO A ALMACENES TCL, PORTOVIEJO</v>
          </cell>
          <cell r="K838" t="str">
            <v>969058334 /  989292779</v>
          </cell>
          <cell r="M838" t="str">
            <v>PORTOVIEJO</v>
          </cell>
          <cell r="N838" t="str">
            <v>MANABI</v>
          </cell>
          <cell r="O838" t="str">
            <v>PORTOVIEJO</v>
          </cell>
        </row>
        <row r="839">
          <cell r="A839" t="str">
            <v>20003022517222</v>
          </cell>
          <cell r="B839">
            <v>480747</v>
          </cell>
          <cell r="C839" t="str">
            <v>20003022517222</v>
          </cell>
          <cell r="D839">
            <v>44910.719143518516</v>
          </cell>
          <cell r="E839" t="str">
            <v>CONECEL</v>
          </cell>
          <cell r="F839" t="str">
            <v>DESPACHO</v>
          </cell>
          <cell r="G839" t="str">
            <v>NORMAL</v>
          </cell>
          <cell r="H839" t="str">
            <v xml:space="preserve">ANTONIA JAQUELINE OLGUIN VERA / </v>
          </cell>
          <cell r="I839" t="str">
            <v>1313362228</v>
          </cell>
          <cell r="J839" t="str">
            <v>VIA CIRCUNVALACION TRAMO 2 CASA DE UN PISO SIN PINTAR FRENTE AL MOTEL EL IMPERIAL, MANTA</v>
          </cell>
          <cell r="K839" t="str">
            <v>958834996 /  939055581</v>
          </cell>
          <cell r="M839" t="str">
            <v>MANTA</v>
          </cell>
          <cell r="N839" t="str">
            <v>MANABI</v>
          </cell>
          <cell r="O839" t="str">
            <v>MANTA</v>
          </cell>
        </row>
        <row r="840">
          <cell r="A840" t="str">
            <v>20003020703657</v>
          </cell>
          <cell r="B840">
            <v>480708</v>
          </cell>
          <cell r="C840" t="str">
            <v>20003020703657</v>
          </cell>
          <cell r="D840">
            <v>44910.719131944446</v>
          </cell>
          <cell r="E840" t="str">
            <v>CONECEL</v>
          </cell>
          <cell r="F840" t="str">
            <v>DESPACHO</v>
          </cell>
          <cell r="G840" t="str">
            <v>NORMAL</v>
          </cell>
          <cell r="H840" t="str">
            <v xml:space="preserve">BYRON AURELIO SUAREZ DE LA CRUZ / </v>
          </cell>
          <cell r="I840" t="str">
            <v>924489156</v>
          </cell>
          <cell r="J840" t="str">
            <v>SANTA ELENA/SANTA ELENA/BARRIO PRIMERO DE MAYO CALLE 33 ENTRE CALLE Y Y CALLE Z CASA DE DOS PISOS A 2 CUADRAS DEL COLEGIO GUILLERMO ORDONEZ, SANTA ELENA</v>
          </cell>
          <cell r="K840" t="str">
            <v xml:space="preserve">968587939 /  </v>
          </cell>
          <cell r="M840" t="str">
            <v>SANTA ELENA</v>
          </cell>
          <cell r="N840" t="str">
            <v>SANTA ELENA</v>
          </cell>
          <cell r="O840" t="str">
            <v>SANTA ELENA</v>
          </cell>
        </row>
        <row r="841">
          <cell r="A841" t="str">
            <v>20003019850699</v>
          </cell>
          <cell r="B841">
            <v>480709</v>
          </cell>
          <cell r="C841" t="str">
            <v>20003019850699</v>
          </cell>
          <cell r="D841">
            <v>44910.719131944446</v>
          </cell>
          <cell r="E841" t="str">
            <v>CONECEL</v>
          </cell>
          <cell r="F841" t="str">
            <v>DESPACHO</v>
          </cell>
          <cell r="G841" t="str">
            <v>NORMAL</v>
          </cell>
          <cell r="H841" t="str">
            <v xml:space="preserve">ANDREA MICHELLE YUNGA CHUQUIGUANGA / </v>
          </cell>
          <cell r="I841" t="str">
            <v>150034551</v>
          </cell>
          <cell r="J841" t="str">
            <v>CUENCA/El Sagrario/HERMANO MIGUEL Y SANGURIMA CS LILA DE 2 PS PUER COLOR ROSADO LOCAL CON 2 LETREROS VARIEDAD MICHELLE Y VARIEDAD SUSY FRENTE DE LA PUER PRIN MERCADO NUEVE DE OCTUBRE, CUENCA</v>
          </cell>
          <cell r="K841" t="str">
            <v xml:space="preserve">969010046 /  </v>
          </cell>
          <cell r="L841" t="str">
            <v/>
          </cell>
          <cell r="M841" t="str">
            <v>CUENCA</v>
          </cell>
          <cell r="N841" t="str">
            <v>AZUAY</v>
          </cell>
          <cell r="O841" t="str">
            <v>CUENCA</v>
          </cell>
        </row>
        <row r="842">
          <cell r="A842" t="str">
            <v>20003021069084</v>
          </cell>
          <cell r="B842">
            <v>480710</v>
          </cell>
          <cell r="C842" t="str">
            <v>20003021069084</v>
          </cell>
          <cell r="D842">
            <v>44910.719131944446</v>
          </cell>
          <cell r="E842" t="str">
            <v>CONECEL</v>
          </cell>
          <cell r="F842" t="str">
            <v>DESPACHO</v>
          </cell>
          <cell r="G842" t="str">
            <v>NORMAL</v>
          </cell>
          <cell r="H842" t="str">
            <v xml:space="preserve">JENIFFER VANESSA ROCA DOMINGUEZ / </v>
          </cell>
          <cell r="I842" t="str">
            <v>2450516717</v>
          </cell>
          <cell r="J842" t="str">
            <v>LA LIBERTAD LA LIBERTAD SAN VICENTE AV 35 ENTRE CALLES 30 Y 31 CASA 1 PISO PORTON NEGRO 2 CRAS DISENSA A DOS CASAS DE DOS TIENDAS ESQUINERAS, LA LIBERTAD</v>
          </cell>
          <cell r="K842" t="str">
            <v>961054490 /  960581127</v>
          </cell>
          <cell r="L842" t="str">
            <v/>
          </cell>
          <cell r="M842" t="str">
            <v>LA LIBERTAD</v>
          </cell>
          <cell r="N842" t="str">
            <v>SANTA ELENA</v>
          </cell>
          <cell r="O842" t="str">
            <v>LA LIBERTAD</v>
          </cell>
        </row>
        <row r="843">
          <cell r="A843" t="str">
            <v>20003021063844</v>
          </cell>
          <cell r="B843">
            <v>480711</v>
          </cell>
          <cell r="C843" t="str">
            <v>20003021063844</v>
          </cell>
          <cell r="D843">
            <v>44910.719131944446</v>
          </cell>
          <cell r="E843" t="str">
            <v>CONECEL</v>
          </cell>
          <cell r="F843" t="str">
            <v>DESPACHO</v>
          </cell>
          <cell r="G843" t="str">
            <v>NORMAL</v>
          </cell>
          <cell r="H843" t="str">
            <v xml:space="preserve">STEVEN OMAR CARVAJAL IMBAQUINGO / </v>
          </cell>
          <cell r="I843" t="str">
            <v>2200317093</v>
          </cell>
          <cell r="J843" t="str">
            <v>COCA-COCA-BRR. 12 DE NOVIEMBRE- CALLE 6 DE DICIEMBRE Y FRANCISCO MEJIA CASA 2 PISOS PLOMO FRENTE A UNA FLORERIA, EL COCA</v>
          </cell>
          <cell r="K843" t="str">
            <v xml:space="preserve">960116630 /  </v>
          </cell>
          <cell r="M843" t="str">
            <v>ORELLANA</v>
          </cell>
          <cell r="N843" t="str">
            <v>ORELLANA</v>
          </cell>
          <cell r="O843" t="str">
            <v>EL COCA</v>
          </cell>
        </row>
        <row r="844">
          <cell r="A844" t="str">
            <v>20003021089777</v>
          </cell>
          <cell r="B844">
            <v>480712</v>
          </cell>
          <cell r="C844" t="str">
            <v>20003021089777</v>
          </cell>
          <cell r="D844">
            <v>44910.719131944446</v>
          </cell>
          <cell r="E844" t="str">
            <v>CONECEL</v>
          </cell>
          <cell r="F844" t="str">
            <v>DESPACHO</v>
          </cell>
          <cell r="G844" t="str">
            <v>NORMAL</v>
          </cell>
          <cell r="H844" t="str">
            <v xml:space="preserve">GISELLA JACKELINE GOMEZ GARZON / </v>
          </cell>
          <cell r="I844" t="str">
            <v>918414962</v>
          </cell>
          <cell r="J844" t="str">
            <v>MACHALA-JUBONES/CALLE: AV. OCTAVA B NORTE Y SANTA ROSA CASA 1 PISO DE HORMIGON COLOR MELON FRENTE A IGLESIA CATOLICA CRISTO DEL CONSUELO, MACHALA</v>
          </cell>
          <cell r="K844" t="str">
            <v>984536826 /  298453682/0984261350</v>
          </cell>
          <cell r="L844" t="str">
            <v/>
          </cell>
          <cell r="M844" t="str">
            <v>MACHALA</v>
          </cell>
          <cell r="N844" t="str">
            <v>EL ORO</v>
          </cell>
          <cell r="O844" t="str">
            <v>MACHALA</v>
          </cell>
        </row>
        <row r="845">
          <cell r="A845" t="str">
            <v>20003021085073</v>
          </cell>
          <cell r="B845">
            <v>480713</v>
          </cell>
          <cell r="C845" t="str">
            <v>20003021085073</v>
          </cell>
          <cell r="D845">
            <v>44910.719131944446</v>
          </cell>
          <cell r="E845" t="str">
            <v>CONECEL</v>
          </cell>
          <cell r="F845" t="str">
            <v>DESPACHO</v>
          </cell>
          <cell r="G845" t="str">
            <v>NORMAL</v>
          </cell>
          <cell r="H845" t="str">
            <v xml:space="preserve">JOHANA PAOLA PADILLA VALDIVIESO / </v>
          </cell>
          <cell r="I845" t="str">
            <v>604733535</v>
          </cell>
          <cell r="J845" t="str">
            <v>RIOBAMBA MALDONADO CALLES AV OLMEDO Y AV JUAN LARREA CASA COLOR DURAZNO DENTRO DEL RESTAURANT DELICIAS DE YAJAIRA, RIOBAMBA</v>
          </cell>
          <cell r="K845" t="str">
            <v>958903525 /  995632110</v>
          </cell>
          <cell r="M845" t="str">
            <v>RIOBAMBA</v>
          </cell>
          <cell r="N845" t="str">
            <v>CHIMBORAZO</v>
          </cell>
          <cell r="O845" t="str">
            <v>RIOBAMBA</v>
          </cell>
        </row>
        <row r="846">
          <cell r="A846" t="str">
            <v>20003021079134</v>
          </cell>
          <cell r="B846">
            <v>480714</v>
          </cell>
          <cell r="C846" t="str">
            <v>20003021079134</v>
          </cell>
          <cell r="D846">
            <v>44910.719131944446</v>
          </cell>
          <cell r="E846" t="str">
            <v>CONECEL</v>
          </cell>
          <cell r="F846" t="str">
            <v>DESPACHO</v>
          </cell>
          <cell r="G846" t="str">
            <v>NORMAL</v>
          </cell>
          <cell r="H846" t="str">
            <v xml:space="preserve">JOSE EFRAIN PUETATE CASTILLO / </v>
          </cell>
          <cell r="I846" t="str">
            <v>400765780</v>
          </cell>
          <cell r="J846" t="str">
            <v>RIOBAMBA/LIZARZABURU/24 DE MAYO /AZUAY Y CUENCA CASA COLOR VINO CON BLANCO DOS PISOS JUNTO A LA TIENDA DIAGONAL A LOS CONJUNTOS DEL CONDE, RIOBAMBA</v>
          </cell>
          <cell r="K846" t="str">
            <v xml:space="preserve">996819322 /  </v>
          </cell>
          <cell r="M846" t="str">
            <v>RIOBAMBA</v>
          </cell>
          <cell r="N846" t="str">
            <v>CHIMBORAZO</v>
          </cell>
          <cell r="O846" t="str">
            <v>RIOBAMBA</v>
          </cell>
        </row>
        <row r="847">
          <cell r="A847" t="str">
            <v>20003021066967</v>
          </cell>
          <cell r="B847">
            <v>480715</v>
          </cell>
          <cell r="C847" t="str">
            <v>20003021066967</v>
          </cell>
          <cell r="D847">
            <v>44910.719131944446</v>
          </cell>
          <cell r="E847" t="str">
            <v>CONECEL</v>
          </cell>
          <cell r="F847" t="str">
            <v>DESPACHO</v>
          </cell>
          <cell r="G847" t="str">
            <v>NORMAL</v>
          </cell>
          <cell r="H847" t="str">
            <v xml:space="preserve">ROSA IRMA GUANOLUISA POSLIGUA / </v>
          </cell>
          <cell r="I847" t="str">
            <v>1305095950</v>
          </cell>
          <cell r="J847" t="str">
            <v>MANTA /TARQUI /15 DE SEPTIEMBRE /15 DE SEPTIEMBRE Y VIA INTERBARRIAL CASA 211-1 CASA SIN PINTAR FRENTE A IGLESIA SAN FRANCISCO, MANTA</v>
          </cell>
          <cell r="K847" t="str">
            <v>963847297 /  98839021</v>
          </cell>
          <cell r="M847" t="str">
            <v>MANTA</v>
          </cell>
          <cell r="N847" t="str">
            <v>MANABI</v>
          </cell>
          <cell r="O847" t="str">
            <v>MANTA</v>
          </cell>
        </row>
        <row r="848">
          <cell r="A848" t="str">
            <v>20003022080034</v>
          </cell>
          <cell r="B848">
            <v>480716</v>
          </cell>
          <cell r="C848" t="str">
            <v>20003022080034</v>
          </cell>
          <cell r="D848">
            <v>44910.719131944446</v>
          </cell>
          <cell r="E848" t="str">
            <v>CONECEL</v>
          </cell>
          <cell r="F848" t="str">
            <v>DESPACHO</v>
          </cell>
          <cell r="G848" t="str">
            <v>NORMAL</v>
          </cell>
          <cell r="H848" t="str">
            <v xml:space="preserve">ANA ISABEL CASTILLO RIVERA / </v>
          </cell>
          <cell r="I848" t="str">
            <v>926052168</v>
          </cell>
          <cell r="J848" t="str">
            <v>LA LIBERTAD/LA LIBERTAD/BRR.7 DE SEPTIEMBRE CALLE AV 27 ENTRE 33 Y 35 CS 1 BLANCA PORTON NARANJA A MEDIA CUADRA DE LA SEDE BARRIAL, LA LIBERTAD</v>
          </cell>
          <cell r="K848" t="str">
            <v>960794665 /  969365163</v>
          </cell>
          <cell r="L848" t="str">
            <v/>
          </cell>
          <cell r="M848" t="str">
            <v>LA LIBERTAD</v>
          </cell>
          <cell r="N848" t="str">
            <v>SANTA ELENA</v>
          </cell>
          <cell r="O848" t="str">
            <v>LA LIBERTAD</v>
          </cell>
        </row>
        <row r="849">
          <cell r="A849" t="str">
            <v>20003021092779</v>
          </cell>
          <cell r="B849">
            <v>480717</v>
          </cell>
          <cell r="C849" t="str">
            <v>20003021092779</v>
          </cell>
          <cell r="D849">
            <v>44910.719131944446</v>
          </cell>
          <cell r="E849" t="str">
            <v>CONECEL</v>
          </cell>
          <cell r="F849" t="str">
            <v>DESPACHO</v>
          </cell>
          <cell r="G849" t="str">
            <v>NORMAL</v>
          </cell>
          <cell r="H849" t="str">
            <v xml:space="preserve">DIEGO MARCELO MOROCHO AVILA / </v>
          </cell>
          <cell r="I849" t="str">
            <v>1600715294</v>
          </cell>
          <cell r="J849" t="str">
            <v>PALORA PALORA CALLES CALLE AMAZONAS Y LA FLORIDA CASA DE 1 PISO DE MADERA COLOR GRIS REF DIAGONAL AL ESPACIO CUBIERTO DEL BARRIO LA FLORIDA, PALORA</v>
          </cell>
          <cell r="K849" t="str">
            <v>960288656 /  999282825</v>
          </cell>
          <cell r="M849" t="str">
            <v>PALORA</v>
          </cell>
          <cell r="N849" t="str">
            <v>MORONA SANTIAGO</v>
          </cell>
          <cell r="O849" t="str">
            <v>PALORA</v>
          </cell>
        </row>
        <row r="850">
          <cell r="A850" t="str">
            <v>20003021066944</v>
          </cell>
          <cell r="B850">
            <v>480718</v>
          </cell>
          <cell r="C850" t="str">
            <v>20003021066944</v>
          </cell>
          <cell r="D850">
            <v>44910.719131944446</v>
          </cell>
          <cell r="E850" t="str">
            <v>CONECEL</v>
          </cell>
          <cell r="F850" t="str">
            <v>DESPACHO</v>
          </cell>
          <cell r="G850" t="str">
            <v>NORMAL</v>
          </cell>
          <cell r="H850" t="str">
            <v xml:space="preserve">ANDRES STALIN JARAMILLO TORRES / </v>
          </cell>
          <cell r="I850" t="str">
            <v>706699568</v>
          </cell>
          <cell r="J850" t="str">
            <v>MACHALA/LA PROVIDENCIA/CENTRO COMERCIAL ORO PLAZA EN EL AREA DE LIMPIEZA AV 25 DE JUNIO, MACHALA</v>
          </cell>
          <cell r="K850" t="str">
            <v>0960256210</v>
          </cell>
          <cell r="L850" t="str">
            <v>0960256210</v>
          </cell>
          <cell r="M850" t="str">
            <v>MACHALA</v>
          </cell>
          <cell r="N850" t="str">
            <v>EL ORO</v>
          </cell>
          <cell r="O850" t="str">
            <v>MACHALA</v>
          </cell>
        </row>
        <row r="851">
          <cell r="A851" t="str">
            <v>20003020657888</v>
          </cell>
          <cell r="B851">
            <v>480719</v>
          </cell>
          <cell r="C851" t="str">
            <v>20003020657888</v>
          </cell>
          <cell r="D851">
            <v>44910.719131944446</v>
          </cell>
          <cell r="E851" t="str">
            <v>CONECEL</v>
          </cell>
          <cell r="F851" t="str">
            <v>DESPACHO</v>
          </cell>
          <cell r="G851" t="str">
            <v>NORMAL</v>
          </cell>
          <cell r="H851" t="str">
            <v xml:space="preserve">ANGEL MEDARDO LEMA LEMA / </v>
          </cell>
          <cell r="I851" t="str">
            <v>917536476</v>
          </cell>
          <cell r="J851" t="str">
            <v>MILAGRO/MILAGRO/CDLA LAS PINAS SECTOR ERNESTO SEMINARIO CALLE RAFAEL CARPIO ABAD Y DR ARMANDO JIMENEZ CASA DE DOS PISOS DE LADRILLO A UNA CUADRA DEL HOSTAL CASA ALVARADO, MILAGRO</v>
          </cell>
          <cell r="K851" t="str">
            <v xml:space="preserve">964138301 /  </v>
          </cell>
          <cell r="M851" t="str">
            <v>MILAGRO</v>
          </cell>
          <cell r="N851" t="str">
            <v>GUAYAS</v>
          </cell>
          <cell r="O851" t="str">
            <v>MILAGRO</v>
          </cell>
        </row>
        <row r="852">
          <cell r="A852" t="str">
            <v>20003021080473</v>
          </cell>
          <cell r="B852">
            <v>480720</v>
          </cell>
          <cell r="C852" t="str">
            <v>20003021080473</v>
          </cell>
          <cell r="D852">
            <v>44910.719131944446</v>
          </cell>
          <cell r="E852" t="str">
            <v>CONECEL</v>
          </cell>
          <cell r="F852" t="str">
            <v>DESPACHO</v>
          </cell>
          <cell r="G852" t="str">
            <v>NORMAL</v>
          </cell>
          <cell r="H852" t="str">
            <v xml:space="preserve">LEONARDO ESTEBAN ORELLANA PACHECO / </v>
          </cell>
          <cell r="I852" t="str">
            <v>1719582585</v>
          </cell>
          <cell r="J852" t="str">
            <v>QUITO/TUMBACO/CALLE GASPAR DE CARVAJAL Y GUAYAQUIL FRENTE A LA CLINICA DENTAL VINA, QUITO</v>
          </cell>
          <cell r="K852" t="str">
            <v xml:space="preserve">963002114 /  </v>
          </cell>
          <cell r="L852" t="str">
            <v/>
          </cell>
          <cell r="M852" t="str">
            <v>QUITO</v>
          </cell>
          <cell r="N852" t="str">
            <v>PICHINCHA</v>
          </cell>
          <cell r="O852" t="str">
            <v>QUITO</v>
          </cell>
        </row>
        <row r="853">
          <cell r="A853" t="str">
            <v>18015775</v>
          </cell>
          <cell r="B853">
            <v>480721</v>
          </cell>
          <cell r="C853" t="str">
            <v>18015775</v>
          </cell>
          <cell r="D853">
            <v>44910.719131944446</v>
          </cell>
          <cell r="E853" t="str">
            <v>CONECEL</v>
          </cell>
          <cell r="F853" t="str">
            <v>DESPACHO</v>
          </cell>
          <cell r="G853" t="str">
            <v>NORMAL</v>
          </cell>
          <cell r="H853" t="str">
            <v xml:space="preserve">KENNETH GUSTAVO CARTAGENA MENA / </v>
          </cell>
          <cell r="I853" t="str">
            <v>1752129468</v>
          </cell>
          <cell r="J853" t="str">
            <v>QUITO/COTOCOLLAO/BARRIO LA DELICIA CALLE UNION Y PROGRESO Y MARCELINO NAVARRETE CASA BLANCA DE DOS PISOS DIAGONAL AL ALMACEN CREA UNIFORME, QUITO</v>
          </cell>
          <cell r="K853" t="str">
            <v xml:space="preserve">969041691 /  </v>
          </cell>
          <cell r="L853" t="str">
            <v/>
          </cell>
          <cell r="M853" t="str">
            <v>QUITO</v>
          </cell>
          <cell r="N853" t="str">
            <v>PICHINCHA</v>
          </cell>
          <cell r="O853" t="str">
            <v>QUITO</v>
          </cell>
        </row>
        <row r="854">
          <cell r="A854" t="str">
            <v>20003022098168</v>
          </cell>
          <cell r="B854">
            <v>480722</v>
          </cell>
          <cell r="C854" t="str">
            <v>20003022098168</v>
          </cell>
          <cell r="D854">
            <v>44910.719131944446</v>
          </cell>
          <cell r="E854" t="str">
            <v>CONECEL</v>
          </cell>
          <cell r="F854" t="str">
            <v>DESPACHO</v>
          </cell>
          <cell r="G854" t="str">
            <v>NORMAL</v>
          </cell>
          <cell r="H854" t="str">
            <v xml:space="preserve">MARIA PIEDAD PROANO SUAREZ / </v>
          </cell>
          <cell r="I854" t="str">
            <v>501881973</v>
          </cell>
          <cell r="J854" t="str">
            <v>QUITO/TUMBACO/AV FRANCISCO DE ORELLANA 223-105 ENTRE GUAYAQUIL Y GASPAR DE CARVAJAL CASA DE 3 PISOS COLOR HABANO FRENTE A LA CLINICA DEL ZAPATO, QUITO</v>
          </cell>
          <cell r="K854" t="str">
            <v xml:space="preserve">963911423 /  </v>
          </cell>
          <cell r="L854" t="str">
            <v/>
          </cell>
          <cell r="M854" t="str">
            <v>QUITO</v>
          </cell>
          <cell r="N854" t="str">
            <v>PICHINCHA</v>
          </cell>
          <cell r="O854" t="str">
            <v>QUITO</v>
          </cell>
        </row>
        <row r="855">
          <cell r="A855" t="str">
            <v>20003022104205</v>
          </cell>
          <cell r="B855">
            <v>480723</v>
          </cell>
          <cell r="C855" t="str">
            <v>20003022104205</v>
          </cell>
          <cell r="D855">
            <v>44910.719131944446</v>
          </cell>
          <cell r="E855" t="str">
            <v>CONECEL</v>
          </cell>
          <cell r="F855" t="str">
            <v>DESPACHO</v>
          </cell>
          <cell r="G855" t="str">
            <v>NORMAL</v>
          </cell>
          <cell r="H855" t="str">
            <v xml:space="preserve">MERCEDES ANTONIA DELGADO CHINGA / </v>
          </cell>
          <cell r="I855" t="str">
            <v>1720204252</v>
          </cell>
          <cell r="J855" t="str">
            <v>QUITO/CALDERON/AV CARLOS MANTILLA Y SAN JUAN CASA DE DOS PISOS COLOR AZUL JUNTO A UN LOCAL DE VIDRIOS Y GIGANTOGRAFIAS, QUITO</v>
          </cell>
          <cell r="K855" t="str">
            <v>963742816 /  964124327</v>
          </cell>
          <cell r="M855" t="str">
            <v>QUITO</v>
          </cell>
          <cell r="N855" t="str">
            <v>PICHINCHA</v>
          </cell>
          <cell r="O855" t="str">
            <v>QUITO</v>
          </cell>
        </row>
        <row r="856">
          <cell r="A856" t="str">
            <v>20003022096039</v>
          </cell>
          <cell r="B856">
            <v>480724</v>
          </cell>
          <cell r="C856" t="str">
            <v>20003022096039</v>
          </cell>
          <cell r="D856">
            <v>44910.719131944446</v>
          </cell>
          <cell r="E856" t="str">
            <v>CONECEL</v>
          </cell>
          <cell r="F856" t="str">
            <v>DESPACHO</v>
          </cell>
          <cell r="G856" t="str">
            <v>NORMAL</v>
          </cell>
          <cell r="H856" t="str">
            <v xml:space="preserve">ANZULEZ FARIAS MARIUXI MARIANELA / </v>
          </cell>
          <cell r="I856" t="str">
            <v>1203566870</v>
          </cell>
          <cell r="J856" t="str">
            <v>MILAGRO/ MILAGRO/ CDLA 100 CAMAS CALLES ELIZARIO VASQUEZ Y MANUEL QUIROGA CASA 1 PISO COLOR BLANCO Y PLOMO CERCA DEL RIO Y UNA TIENDA, MILAGRO</v>
          </cell>
          <cell r="K856" t="str">
            <v xml:space="preserve">995872165 /  </v>
          </cell>
          <cell r="M856" t="str">
            <v>MILAGRO</v>
          </cell>
          <cell r="N856" t="str">
            <v>GUAYAS</v>
          </cell>
          <cell r="O856" t="str">
            <v>MILAGRO</v>
          </cell>
        </row>
        <row r="857">
          <cell r="A857" t="str">
            <v>20003022098145</v>
          </cell>
          <cell r="B857">
            <v>480725</v>
          </cell>
          <cell r="C857" t="str">
            <v>20003022098145</v>
          </cell>
          <cell r="D857">
            <v>44910.719131944446</v>
          </cell>
          <cell r="E857" t="str">
            <v>CONECEL</v>
          </cell>
          <cell r="F857" t="str">
            <v>DESPACHO</v>
          </cell>
          <cell r="G857" t="str">
            <v>NORMAL</v>
          </cell>
          <cell r="H857" t="str">
            <v xml:space="preserve">EDWIN GEOVANNY HERRERA SAMANIEGO / </v>
          </cell>
          <cell r="I857" t="str">
            <v>704806025</v>
          </cell>
          <cell r="J857" t="str">
            <v>MACHALA/LA PROVIDENCIA/AV. CIRCUNVALACION NTE. &amp; CRISTOBAL COLON CASA DE 1 PISO CON CERRAMIENTO /FRENTE AL GYM COLEMAN Y DIAG A TIENDA BAZAR PIZARRO, MACHALA</v>
          </cell>
          <cell r="K857" t="str">
            <v xml:space="preserve">982768096 /  </v>
          </cell>
          <cell r="M857" t="str">
            <v>MACHALA</v>
          </cell>
          <cell r="N857" t="str">
            <v>EL ORO</v>
          </cell>
          <cell r="O857" t="str">
            <v>MACHALA</v>
          </cell>
        </row>
        <row r="858">
          <cell r="A858" t="str">
            <v>20003021060775</v>
          </cell>
          <cell r="B858">
            <v>480726</v>
          </cell>
          <cell r="C858" t="str">
            <v>20003021060775</v>
          </cell>
          <cell r="D858">
            <v>44910.719131944446</v>
          </cell>
          <cell r="E858" t="str">
            <v>CONECEL</v>
          </cell>
          <cell r="F858" t="str">
            <v>DESPACHO</v>
          </cell>
          <cell r="G858" t="str">
            <v>NORMAL</v>
          </cell>
          <cell r="H858" t="str">
            <v xml:space="preserve">GUALBERTO ANTONIO ANDRADE ANDRADE / </v>
          </cell>
          <cell r="I858" t="str">
            <v>1315060218</v>
          </cell>
          <cell r="J858" t="str">
            <v>MANTA/LOS ESTEROS/LA SIRENA CALLE 125 AV 104 Y 105 REF CASA DE 1 PISO CON PORTON NEGRO FRENTE DE LA LAVADORA SHADA, MANTA</v>
          </cell>
          <cell r="K858" t="str">
            <v>984306477 /  969574103</v>
          </cell>
          <cell r="M858" t="str">
            <v>MANTA</v>
          </cell>
          <cell r="N858" t="str">
            <v>MANABI</v>
          </cell>
          <cell r="O858" t="str">
            <v>MANTA</v>
          </cell>
        </row>
        <row r="859">
          <cell r="A859" t="str">
            <v>20003021086917</v>
          </cell>
          <cell r="B859">
            <v>480727</v>
          </cell>
          <cell r="C859" t="str">
            <v>20003021086917</v>
          </cell>
          <cell r="D859">
            <v>44910.719131944446</v>
          </cell>
          <cell r="E859" t="str">
            <v>CONECEL</v>
          </cell>
          <cell r="F859" t="str">
            <v>DESPACHO</v>
          </cell>
          <cell r="G859" t="str">
            <v>NORMAL</v>
          </cell>
          <cell r="H859" t="str">
            <v xml:space="preserve">JEFFERSON ALEXANDER CRIOLLO ROJAS / </v>
          </cell>
          <cell r="I859" t="str">
            <v>1105696924</v>
          </cell>
          <cell r="J859" t="str">
            <v>EUGENIO ESPEJO S2-28 Y AV OSWALDO GUAYASAMIN CASA DE DOS PISOS CON PORTON NEGRO FRENTE A MEGAMEDIAS, QUITO</v>
          </cell>
          <cell r="K859" t="str">
            <v xml:space="preserve">987572442 /  </v>
          </cell>
          <cell r="M859" t="str">
            <v>QUITO</v>
          </cell>
          <cell r="N859" t="str">
            <v>PICHINCHA</v>
          </cell>
          <cell r="O859" t="str">
            <v>QUITO</v>
          </cell>
        </row>
        <row r="860">
          <cell r="A860" t="str">
            <v>CLDEV_SIM220173</v>
          </cell>
          <cell r="B860">
            <v>480655</v>
          </cell>
          <cell r="C860" t="str">
            <v>CLDEV_SIM220173</v>
          </cell>
          <cell r="D860">
            <v>44910.6252662037</v>
          </cell>
          <cell r="E860" t="str">
            <v>CONECEL_DOCUMENTOS</v>
          </cell>
          <cell r="F860" t="str">
            <v>DESPACHO</v>
          </cell>
          <cell r="H860" t="str">
            <v>ROLANDO MORALES / MARIA SUNTAXI</v>
          </cell>
          <cell r="J860" t="str">
            <v>CIUDADELA SANTA LEONOR MZ 6 SOLAR 17</v>
          </cell>
          <cell r="M860" t="str">
            <v xml:space="preserve"> VILLAMIL PLAYAS</v>
          </cell>
        </row>
        <row r="861">
          <cell r="A861" t="str">
            <v>CLDEV_SIM220178</v>
          </cell>
          <cell r="B861">
            <v>480654</v>
          </cell>
          <cell r="C861" t="str">
            <v>CLDEV_SIM220178</v>
          </cell>
          <cell r="D861">
            <v>44910.624710648146</v>
          </cell>
          <cell r="E861" t="str">
            <v>CONECEL_DOCUMENTOS</v>
          </cell>
          <cell r="F861" t="str">
            <v>DESPACHO</v>
          </cell>
          <cell r="H861" t="str">
            <v>CRISTIAN ZAMBRANO / CAROLINA PÉREZ</v>
          </cell>
          <cell r="J861" t="str">
            <v>AV. AMAZONAS N44-124 Y LUIS BARBERY, EDIFICIO COLOR BLANCO</v>
          </cell>
          <cell r="M861" t="str">
            <v>000001</v>
          </cell>
        </row>
        <row r="862">
          <cell r="A862" t="str">
            <v>20003019785495</v>
          </cell>
          <cell r="B862">
            <v>480648</v>
          </cell>
          <cell r="C862" t="str">
            <v>20003019785495</v>
          </cell>
          <cell r="D862">
            <v>44910.623888888891</v>
          </cell>
          <cell r="E862" t="str">
            <v>CONECEL</v>
          </cell>
          <cell r="F862" t="str">
            <v>DESPACHO</v>
          </cell>
          <cell r="G862" t="str">
            <v>NORMAL</v>
          </cell>
          <cell r="H862" t="str">
            <v>GONZALEZ RUIZ LIZETH NATALY</v>
          </cell>
          <cell r="I862" t="str">
            <v>1725976805</v>
          </cell>
          <cell r="J862" t="str">
            <v xml:space="preserve"> BARRIO PISULI MZ 71 LOTE 9 CALLE CARLOS CRIBAN CASA N82-221 CASA DE 2P CERRAMIENTO PIEDRA GARAGE PLOMO REF: DIAGONAL A MINIMARKET</v>
          </cell>
          <cell r="K862" t="str">
            <v>0982399477</v>
          </cell>
          <cell r="L862" t="str">
            <v>0</v>
          </cell>
          <cell r="M862" t="str">
            <v>QUITO</v>
          </cell>
          <cell r="N862" t="str">
            <v xml:space="preserve">PICHINCHA </v>
          </cell>
          <cell r="O862" t="str">
            <v xml:space="preserve">COTOCOLLAO </v>
          </cell>
        </row>
        <row r="863">
          <cell r="A863" t="str">
            <v>20003021061369</v>
          </cell>
          <cell r="B863">
            <v>480649</v>
          </cell>
          <cell r="C863" t="str">
            <v>20003021061369</v>
          </cell>
          <cell r="D863">
            <v>44910.623888888891</v>
          </cell>
          <cell r="E863" t="str">
            <v>CONECEL</v>
          </cell>
          <cell r="F863" t="str">
            <v>DESPACHO</v>
          </cell>
          <cell r="G863" t="str">
            <v>NORMAL</v>
          </cell>
          <cell r="H863" t="str">
            <v>ZAMBRANO ANDRADE PAOLA ELIZABETH</v>
          </cell>
          <cell r="I863" t="str">
            <v>1710994979</v>
          </cell>
          <cell r="J863" t="str">
            <v>FLEXNET PROV PICHINCHA QUITO PQ/COCHAPAMBA PAULA MONTAL CONJUNTO LOMA LINDA II CASA 2 PISOS COLOR AMARILLO REF A ESPALDAS DE LA IMPRENTA OLEOGRAFICAS DIAGONAL AL GUAGUA CENTRO EL PINAR ALTO A 1 CUADRA</v>
          </cell>
          <cell r="K863" t="str">
            <v>0984587090</v>
          </cell>
          <cell r="L863" t="str">
            <v>0</v>
          </cell>
          <cell r="M863" t="str">
            <v>QUITO</v>
          </cell>
          <cell r="N863" t="str">
            <v>PICHINCHA</v>
          </cell>
          <cell r="O863" t="str">
            <v>COCHAPAMBA</v>
          </cell>
        </row>
        <row r="864">
          <cell r="A864" t="str">
            <v>20003020655142</v>
          </cell>
          <cell r="B864">
            <v>480650</v>
          </cell>
          <cell r="C864" t="str">
            <v>20003020655142</v>
          </cell>
          <cell r="D864">
            <v>44910.623888888891</v>
          </cell>
          <cell r="E864" t="str">
            <v>CONECEL</v>
          </cell>
          <cell r="F864" t="str">
            <v>DESPACHO</v>
          </cell>
          <cell r="G864" t="str">
            <v>NORMAL</v>
          </cell>
          <cell r="H864" t="str">
            <v>AVILA LEMA JORGE LUIS</v>
          </cell>
          <cell r="I864" t="str">
            <v>1724885445</v>
          </cell>
          <cell r="J864" t="str">
            <v>PROV SANTO DOMINGO SANTO DOMINGO PQ/ABRAHAN CALAZACON AV LOS COLONOS Y CALLE INGENIERO CARLOS VERGARA COOP MODELO  CASA 1 PISO COLOR BEISH PORTON NEGRO REF AL LADO DEL PARQUE INFANTIL</v>
          </cell>
          <cell r="K864" t="str">
            <v>0989705885</v>
          </cell>
          <cell r="L864" t="str">
            <v>0</v>
          </cell>
          <cell r="M864" t="str">
            <v>SANTO DOMINGO</v>
          </cell>
          <cell r="N864" t="str">
            <v>SANTO DOMINGO</v>
          </cell>
          <cell r="O864" t="str">
            <v>ABRAHAN CALAZACON</v>
          </cell>
        </row>
        <row r="865">
          <cell r="A865" t="str">
            <v>20003020664948</v>
          </cell>
          <cell r="B865">
            <v>480651</v>
          </cell>
          <cell r="C865" t="str">
            <v>20003020664948</v>
          </cell>
          <cell r="D865">
            <v>44910.623888888891</v>
          </cell>
          <cell r="E865" t="str">
            <v>CONECEL</v>
          </cell>
          <cell r="F865" t="str">
            <v>DESPACHO</v>
          </cell>
          <cell r="G865" t="str">
            <v>NORMAL</v>
          </cell>
          <cell r="H865" t="str">
            <v>CARBO REYES ROCIO MAGDALENA</v>
          </cell>
          <cell r="I865" t="str">
            <v>0915985956</v>
          </cell>
          <cell r="J865" t="str">
            <v>FLEX 16-12 CLTE RECIBE EN SU LUGAR DE TRABAJO GUAYAS SAMBORONDON SAMBORONDON URBANIZACION LA LAGUNA CLL PRINCIAL AV.SAN SAMBORONDON EN GARITA TRABAJA EN LA URB  REF FRENTE A PLAZA BATAN</v>
          </cell>
          <cell r="K865" t="str">
            <v>0986196380</v>
          </cell>
          <cell r="L865" t="str">
            <v>0</v>
          </cell>
          <cell r="M865" t="str">
            <v>GUAYAQUIL</v>
          </cell>
          <cell r="N865" t="str">
            <v>GUAYAS</v>
          </cell>
          <cell r="O865" t="str">
            <v>LA PUNTILLA</v>
          </cell>
        </row>
        <row r="866">
          <cell r="A866" t="str">
            <v>20003021085869</v>
          </cell>
          <cell r="B866">
            <v>480652</v>
          </cell>
          <cell r="C866" t="str">
            <v>20003021085869</v>
          </cell>
          <cell r="D866">
            <v>44910.623888888891</v>
          </cell>
          <cell r="E866" t="str">
            <v>CONECEL</v>
          </cell>
          <cell r="F866" t="str">
            <v>DESPACHO</v>
          </cell>
          <cell r="G866" t="str">
            <v>NORMAL</v>
          </cell>
          <cell r="H866" t="str">
            <v>MOLINA SANCHEZ LINDA ARIEL</v>
          </cell>
          <cell r="I866" t="str">
            <v>1729718724</v>
          </cell>
          <cell r="J866" t="str">
            <v>MAGDALENA MORASPUNGO Y PINLLOAPATA LUGAR TRABAJO ENTREGAR EN EL HOSPITAL GENERAL DEL SUR DE QUITO</v>
          </cell>
          <cell r="K866" t="str">
            <v>0994007001</v>
          </cell>
          <cell r="L866" t="str">
            <v>0</v>
          </cell>
          <cell r="M866" t="str">
            <v>QUITO</v>
          </cell>
          <cell r="N866" t="str">
            <v>PICHINCHA</v>
          </cell>
          <cell r="O866" t="str">
            <v> Magdalena</v>
          </cell>
        </row>
        <row r="867">
          <cell r="A867" t="str">
            <v>20003021076824</v>
          </cell>
          <cell r="B867">
            <v>480653</v>
          </cell>
          <cell r="C867" t="str">
            <v>20003021076824</v>
          </cell>
          <cell r="D867">
            <v>44910.623888888891</v>
          </cell>
          <cell r="E867" t="str">
            <v>CONECEL</v>
          </cell>
          <cell r="F867" t="str">
            <v>DESPACHO</v>
          </cell>
          <cell r="G867" t="str">
            <v>NORMAL</v>
          </cell>
          <cell r="H867" t="str">
            <v>GALLARDO MONCAYO CATALINA ANDREA</v>
          </cell>
          <cell r="I867" t="str">
            <v>1714559463</v>
          </cell>
          <cell r="J867" t="str">
            <v xml:space="preserve">CALLE R MURIEL 17-57 Y GONZALO ESCUDERO  ENTREGA E URBANIZACION MONJA ORQUIDERA INGRESANDO AL PASAJA LA 5TA CASA COLOR DURAZNO CON CERAMICA DE 3 PISOS  SOLO SE VISUALIZA EL COLOR DURAZNOCON COLAR </v>
          </cell>
          <cell r="K867" t="str">
            <v>0978811245</v>
          </cell>
          <cell r="L867" t="str">
            <v>0963275119</v>
          </cell>
          <cell r="M867" t="str">
            <v>QUITO</v>
          </cell>
          <cell r="N867" t="str">
            <v xml:space="preserve">PICHINCHA </v>
          </cell>
          <cell r="O867" t="str">
            <v>PUENGASI</v>
          </cell>
        </row>
        <row r="868">
          <cell r="A868" t="str">
            <v>20003019815848</v>
          </cell>
          <cell r="B868">
            <v>480642</v>
          </cell>
          <cell r="C868" t="str">
            <v>20003019815848</v>
          </cell>
          <cell r="D868">
            <v>44910.623877314814</v>
          </cell>
          <cell r="E868" t="str">
            <v>CONECEL</v>
          </cell>
          <cell r="F868" t="str">
            <v>DESPACHO</v>
          </cell>
          <cell r="G868" t="str">
            <v>NORMAL</v>
          </cell>
          <cell r="H868" t="str">
            <v>REGATO MORETA CARLOS IVAN</v>
          </cell>
          <cell r="I868" t="str">
            <v>1714503131</v>
          </cell>
          <cell r="J868" t="str">
            <v>INAQUITO CALLE EL TIEMPO Y PASAJE ROMA REF ENTREGAR EN EDIFICIO DANIELCOM LLAMAR ANTES DE LA ENTREGA EDIFICIO QUEDA DETRAS DEL EDIFICIO DEL BANCO DEL PACIFICO</v>
          </cell>
          <cell r="K868" t="str">
            <v>0995001123</v>
          </cell>
          <cell r="L868" t="str">
            <v>-</v>
          </cell>
          <cell r="M868" t="str">
            <v>QUITO</v>
          </cell>
          <cell r="N868" t="str">
            <v>PICHINCHA</v>
          </cell>
          <cell r="O868" t="str">
            <v>INAQUITO</v>
          </cell>
        </row>
        <row r="869">
          <cell r="A869" t="str">
            <v>20003019776697</v>
          </cell>
          <cell r="B869">
            <v>480643</v>
          </cell>
          <cell r="C869" t="str">
            <v>20003019776697</v>
          </cell>
          <cell r="D869">
            <v>44910.623877314814</v>
          </cell>
          <cell r="E869" t="str">
            <v>CONECEL</v>
          </cell>
          <cell r="F869" t="str">
            <v>DESPACHO</v>
          </cell>
          <cell r="G869" t="str">
            <v>NORMAL</v>
          </cell>
          <cell r="H869" t="str">
            <v>PABON ESPIN ADRIANA CAROLINA</v>
          </cell>
          <cell r="I869" t="str">
            <v>1721386587</v>
          </cell>
          <cell r="J869" t="str">
            <v>FLEXNET/STO DOMINGO/STO DOMINGO/VIA A QUEVEDO KM 3.5 ES LA OFICINA DE CAMPO SANTO PARQUE RECORDATORIO LA LUZ</v>
          </cell>
          <cell r="K869" t="str">
            <v>0988451634</v>
          </cell>
          <cell r="L869" t="str">
            <v>0969097853</v>
          </cell>
          <cell r="M869" t="str">
            <v>SANTO DOMINGO</v>
          </cell>
          <cell r="N869" t="str">
            <v>SANTO DOMINGO</v>
          </cell>
          <cell r="O869" t="str">
            <v>SANTO DOMINGO</v>
          </cell>
        </row>
        <row r="870">
          <cell r="A870" t="str">
            <v>20003019782828</v>
          </cell>
          <cell r="B870">
            <v>480644</v>
          </cell>
          <cell r="C870" t="str">
            <v>20003019782828</v>
          </cell>
          <cell r="D870">
            <v>44910.623877314814</v>
          </cell>
          <cell r="E870" t="str">
            <v>CONECEL</v>
          </cell>
          <cell r="F870" t="str">
            <v>DESPACHO</v>
          </cell>
          <cell r="G870" t="str">
            <v>NORMAL</v>
          </cell>
          <cell r="H870" t="str">
            <v>PEREZ PEREIRA YAIDIRA YUGENIS</v>
          </cell>
          <cell r="I870" t="str">
            <v>1759820143</v>
          </cell>
          <cell r="J870" t="str">
            <v>PICHINCHA QUITO INAQUITO FRAY BARTOLOME DE LAS CASAS Y DIEGO MARTIN DE UTRERAS CLINICA DENTAL PROEDENTAL REF AUNA CUADRA DE LA FARMACIA SANA SAN</v>
          </cell>
          <cell r="K870" t="str">
            <v>0994538613</v>
          </cell>
          <cell r="L870" t="str">
            <v>0</v>
          </cell>
          <cell r="M870" t="str">
            <v>QUITO</v>
          </cell>
          <cell r="N870" t="str">
            <v>PICHINCHA</v>
          </cell>
          <cell r="O870" t="str">
            <v>INAQUITO</v>
          </cell>
        </row>
        <row r="871">
          <cell r="A871" t="str">
            <v>20003019853494</v>
          </cell>
          <cell r="B871">
            <v>480645</v>
          </cell>
          <cell r="C871" t="str">
            <v>20003019853494</v>
          </cell>
          <cell r="D871">
            <v>44910.623877314814</v>
          </cell>
          <cell r="E871" t="str">
            <v>CONECEL</v>
          </cell>
          <cell r="F871" t="str">
            <v>DESPACHO</v>
          </cell>
          <cell r="G871" t="str">
            <v>NORMAL</v>
          </cell>
          <cell r="H871" t="str">
            <v>LASCANO SWOBODA JOSE LUIS</v>
          </cell>
          <cell r="I871" t="str">
            <v>1720361458</v>
          </cell>
          <cell r="J871" t="str">
            <v>PICHINCHA QUITO PQ INAQUITO/AV.AMAZONAS Y ALFONSO PEREIRA S/N //EDIF.CENTRO FINANCIERO PISO 10/AREA:CENTRO DIGITAL/REF:DIAGONAL ADMINISTACION ZONAL NORTE/A LADO DEL BANCO PICHINCHA/NTGDMORU</v>
          </cell>
          <cell r="K871" t="str">
            <v>0992531208</v>
          </cell>
          <cell r="L871" t="str">
            <v>0</v>
          </cell>
          <cell r="M871" t="str">
            <v>QUITO</v>
          </cell>
          <cell r="N871" t="str">
            <v>PICHINCHA</v>
          </cell>
          <cell r="O871" t="str">
            <v>INAQUITO</v>
          </cell>
        </row>
        <row r="872">
          <cell r="A872" t="str">
            <v>20003020701445</v>
          </cell>
          <cell r="B872">
            <v>480646</v>
          </cell>
          <cell r="C872" t="str">
            <v>20003020701445</v>
          </cell>
          <cell r="D872">
            <v>44910.623877314814</v>
          </cell>
          <cell r="E872" t="str">
            <v>CONECEL</v>
          </cell>
          <cell r="F872" t="str">
            <v>DESPACHO</v>
          </cell>
          <cell r="G872" t="str">
            <v>NORMAL</v>
          </cell>
          <cell r="H872" t="str">
            <v>CEDENO BALOY DIANA YESENIA</v>
          </cell>
          <cell r="I872" t="str">
            <v>1727330456</v>
          </cell>
          <cell r="J872" t="str">
            <v>PICHICHA QUITO CALDERON AV TAJAMARCA Y CLL DE LOS ABEDULES # E749 RF A UNA CUADRA DEL COLEGIO REPLICA MONTUFAR REDONDEL DE LA SIMOM BOLIVAR</v>
          </cell>
          <cell r="K872" t="str">
            <v>0994183351</v>
          </cell>
          <cell r="L872" t="str">
            <v>0</v>
          </cell>
          <cell r="M872" t="str">
            <v>QUITO</v>
          </cell>
          <cell r="N872" t="str">
            <v xml:space="preserve">PICHINCHA </v>
          </cell>
          <cell r="O872" t="str">
            <v>CALDERON</v>
          </cell>
        </row>
        <row r="873">
          <cell r="A873" t="str">
            <v>20003019813834</v>
          </cell>
          <cell r="B873">
            <v>480647</v>
          </cell>
          <cell r="C873" t="str">
            <v>20003019813834</v>
          </cell>
          <cell r="D873">
            <v>44910.623877314814</v>
          </cell>
          <cell r="E873" t="str">
            <v>CONECEL</v>
          </cell>
          <cell r="F873" t="str">
            <v>DESPACHO</v>
          </cell>
          <cell r="G873" t="str">
            <v>NORMAL</v>
          </cell>
          <cell r="H873" t="str">
            <v>IZA GUANOQUIZA MARITZA ALEXANDRA</v>
          </cell>
          <cell r="I873" t="str">
            <v>1714613054</v>
          </cell>
          <cell r="J873" t="str">
            <v>CALLE LUIS DUQUE Y OSVALDO HURTADO CASA #OE11-45 CL AMARILLO CON CAFE REF PANADERIA LA DELICIA # CONVENCIONAL 023041723-0989944148</v>
          </cell>
          <cell r="K873" t="str">
            <v>0989944148</v>
          </cell>
          <cell r="L873" t="str">
            <v>0</v>
          </cell>
          <cell r="M873" t="str">
            <v>QUITO</v>
          </cell>
          <cell r="N873" t="str">
            <v>PICHINCHA</v>
          </cell>
          <cell r="O873" t="str">
            <v>CHILLOGALLO</v>
          </cell>
        </row>
        <row r="874">
          <cell r="A874" t="str">
            <v>LDDGYEA0028</v>
          </cell>
          <cell r="B874">
            <v>480439</v>
          </cell>
          <cell r="C874" t="str">
            <v>LDDGYEA0028</v>
          </cell>
          <cell r="D874">
            <v>44910.560289351852</v>
          </cell>
          <cell r="E874" t="str">
            <v>CONECEL_DOCUMENTOS</v>
          </cell>
          <cell r="F874" t="str">
            <v>DESPACHO</v>
          </cell>
          <cell r="G874" t="str">
            <v>NORMAL</v>
          </cell>
          <cell r="H874" t="str">
            <v>Stephanie Perez ACC/Paola Loja ACC-OPE Equipos</v>
          </cell>
          <cell r="I874" t="str">
            <v>0</v>
          </cell>
          <cell r="J874" t="str">
            <v>GYE - Centro Comercial Garzo centro-ACC/REGULARIZACIONES</v>
          </cell>
          <cell r="K874" t="str">
            <v>993393277</v>
          </cell>
          <cell r="L874" t="str">
            <v/>
          </cell>
          <cell r="M874" t="str">
            <v>GUAYAQUIL</v>
          </cell>
          <cell r="N874" t="str">
            <v>GUAYAS</v>
          </cell>
          <cell r="O874" t="str">
            <v>GUAYAQUIL</v>
          </cell>
        </row>
        <row r="875">
          <cell r="A875" t="str">
            <v>LDDGYEB0029</v>
          </cell>
          <cell r="B875">
            <v>480440</v>
          </cell>
          <cell r="C875" t="str">
            <v>LDDGYEB0029</v>
          </cell>
          <cell r="D875">
            <v>44910.560289351852</v>
          </cell>
          <cell r="E875" t="str">
            <v>CONECEL_DOCUMENTOS</v>
          </cell>
          <cell r="F875" t="str">
            <v>DESPACHO</v>
          </cell>
          <cell r="G875" t="str">
            <v>NORMAL</v>
          </cell>
          <cell r="H875" t="str">
            <v>Stephanie Perez ACC</v>
          </cell>
          <cell r="I875" t="str">
            <v>0</v>
          </cell>
          <cell r="J875" t="str">
            <v>GYE - Centro Comercial Garzo centro-ACC</v>
          </cell>
          <cell r="K875" t="str">
            <v>9399196442</v>
          </cell>
          <cell r="L875" t="str">
            <v/>
          </cell>
          <cell r="M875" t="str">
            <v>GUAYAQUIL</v>
          </cell>
          <cell r="N875" t="str">
            <v>GUAYAS</v>
          </cell>
          <cell r="O875" t="str">
            <v>GUAYAQUIL</v>
          </cell>
        </row>
        <row r="876">
          <cell r="A876" t="str">
            <v>LDDUIOC0020</v>
          </cell>
          <cell r="B876">
            <v>480441</v>
          </cell>
          <cell r="C876" t="str">
            <v>LDDUIOC0020</v>
          </cell>
          <cell r="D876">
            <v>44910.560289351852</v>
          </cell>
          <cell r="E876" t="str">
            <v>CONECEL_DOCUMENTOS</v>
          </cell>
          <cell r="F876" t="str">
            <v>DESPACHO</v>
          </cell>
          <cell r="G876" t="str">
            <v>NORMAL</v>
          </cell>
          <cell r="H876" t="str">
            <v>Yoel Ramirez/ADT</v>
          </cell>
          <cell r="I876" t="str">
            <v>0</v>
          </cell>
          <cell r="J876" t="str">
            <v>Quito: Yanez Pinzon y Colon Edificio Rigel piso 3</v>
          </cell>
          <cell r="K876" t="str">
            <v>961420773</v>
          </cell>
          <cell r="L876" t="str">
            <v/>
          </cell>
          <cell r="M876" t="str">
            <v>QUITO</v>
          </cell>
          <cell r="N876" t="str">
            <v xml:space="preserve">PICHINCHA </v>
          </cell>
          <cell r="O876" t="str">
            <v>QUITO</v>
          </cell>
        </row>
        <row r="877">
          <cell r="A877" t="str">
            <v>LDDUIOE0032</v>
          </cell>
          <cell r="B877">
            <v>480442</v>
          </cell>
          <cell r="C877" t="str">
            <v>LDDUIOE0032</v>
          </cell>
          <cell r="D877">
            <v>44910.560289351852</v>
          </cell>
          <cell r="E877" t="str">
            <v>CONECEL_DOCUMENTOS</v>
          </cell>
          <cell r="F877" t="str">
            <v>DESPACHO</v>
          </cell>
          <cell r="G877" t="str">
            <v>NORMAL</v>
          </cell>
          <cell r="H877" t="str">
            <v>Maria Fernanda Munoz/CANT</v>
          </cell>
          <cell r="I877" t="str">
            <v>0</v>
          </cell>
          <cell r="J877" t="str">
            <v xml:space="preserve">QUITO Av. 10 de Agosto N34-601 y Juan Pablo Sanz </v>
          </cell>
          <cell r="K877" t="str">
            <v>998118542/979067498</v>
          </cell>
          <cell r="L877" t="str">
            <v/>
          </cell>
          <cell r="M877" t="str">
            <v>QUITO</v>
          </cell>
          <cell r="N877" t="str">
            <v xml:space="preserve">PICHINCHA </v>
          </cell>
          <cell r="O877" t="str">
            <v>QUITO</v>
          </cell>
        </row>
        <row r="878">
          <cell r="A878" t="str">
            <v>LDDGYEF0029</v>
          </cell>
          <cell r="B878">
            <v>480443</v>
          </cell>
          <cell r="C878" t="str">
            <v>LDDGYEF0029</v>
          </cell>
          <cell r="D878">
            <v>44910.560289351852</v>
          </cell>
          <cell r="E878" t="str">
            <v>CONECEL_DOCUMENTOS</v>
          </cell>
          <cell r="F878" t="str">
            <v>DESPACHO</v>
          </cell>
          <cell r="G878" t="str">
            <v>NORMAL</v>
          </cell>
          <cell r="H878" t="str">
            <v>TOMAS ANDRADE/GSO/ALG</v>
          </cell>
          <cell r="I878" t="str">
            <v>0</v>
          </cell>
          <cell r="J878" t="str">
            <v xml:space="preserve"> Gye:  Urdenor 2 - parque empresarial colon , edificio Coloncorp B mezanine atras de Netlife</v>
          </cell>
          <cell r="K878" t="str">
            <v>982033756</v>
          </cell>
          <cell r="L878" t="str">
            <v/>
          </cell>
          <cell r="M878" t="str">
            <v>GUAYAQUIL</v>
          </cell>
          <cell r="N878" t="str">
            <v>GUAYAS</v>
          </cell>
          <cell r="O878" t="str">
            <v>GUAYAQUIL</v>
          </cell>
        </row>
        <row r="879">
          <cell r="A879" t="str">
            <v>LDDGYEG0034</v>
          </cell>
          <cell r="B879">
            <v>480444</v>
          </cell>
          <cell r="C879" t="str">
            <v>LDDGYEG0034</v>
          </cell>
          <cell r="D879">
            <v>44910.560289351852</v>
          </cell>
          <cell r="E879" t="str">
            <v>CONECEL_DOCUMENTOS</v>
          </cell>
          <cell r="F879" t="str">
            <v>DESPACHO</v>
          </cell>
          <cell r="G879" t="str">
            <v>NORMAL</v>
          </cell>
          <cell r="H879" t="str">
            <v>GABRIELA SANDOVAL/PSG</v>
          </cell>
          <cell r="I879" t="str">
            <v>0</v>
          </cell>
          <cell r="J879" t="str">
            <v xml:space="preserve"> Gye:  Urdenor 2 - parque empresarial colon , edificio Coloncorp B mezanine atras de Netlife</v>
          </cell>
          <cell r="K879" t="str">
            <v>982033756</v>
          </cell>
          <cell r="L879" t="str">
            <v/>
          </cell>
          <cell r="M879" t="str">
            <v>GUAYAQUIL</v>
          </cell>
          <cell r="N879" t="str">
            <v>GUAYAS</v>
          </cell>
          <cell r="O879" t="str">
            <v>GUAYAQUIL</v>
          </cell>
        </row>
        <row r="880">
          <cell r="A880" t="str">
            <v>LDDGYEH0020</v>
          </cell>
          <cell r="B880">
            <v>480445</v>
          </cell>
          <cell r="C880" t="str">
            <v>LDDGYEH0020</v>
          </cell>
          <cell r="D880">
            <v>44910.560289351852</v>
          </cell>
          <cell r="E880" t="str">
            <v>CONECEL_DOCUMENTOS</v>
          </cell>
          <cell r="F880" t="str">
            <v>DESPACHO</v>
          </cell>
          <cell r="G880" t="str">
            <v>NORMAL</v>
          </cell>
          <cell r="H880" t="str">
            <v>Lourdes Quinteros/OFC BRELDYNG</v>
          </cell>
          <cell r="I880" t="str">
            <v>0</v>
          </cell>
          <cell r="J880" t="str">
            <v>OFC BRELDYNG CALLE 7MO PASAJE 37ª Y V. EMILIO ROMERO, BODEGAS DE FERRETERIA ESPINOZA, bodega #8 (exactamente queda en la Juan Tanca Marengo km. 4.5 pasando la coca cola</v>
          </cell>
          <cell r="K880" t="str">
            <v>0</v>
          </cell>
          <cell r="L880" t="str">
            <v/>
          </cell>
          <cell r="M880" t="str">
            <v>GUAYAQUIL</v>
          </cell>
          <cell r="N880" t="str">
            <v>GUAYAS</v>
          </cell>
          <cell r="O880" t="str">
            <v>GUAYAQUIL</v>
          </cell>
        </row>
        <row r="881">
          <cell r="A881" t="str">
            <v>LDDGYEI0020</v>
          </cell>
          <cell r="B881">
            <v>480446</v>
          </cell>
          <cell r="C881" t="str">
            <v>LDDGYEI0020</v>
          </cell>
          <cell r="D881">
            <v>44910.560289351852</v>
          </cell>
          <cell r="E881" t="str">
            <v>CONECEL_DOCUMENTOS</v>
          </cell>
          <cell r="F881" t="str">
            <v>DESPACHO</v>
          </cell>
          <cell r="G881" t="str">
            <v>NORMAL</v>
          </cell>
          <cell r="H881" t="str">
            <v>Paola Loja /Conecel Reg</v>
          </cell>
          <cell r="I881" t="str">
            <v>0</v>
          </cell>
          <cell r="J881" t="str">
            <v>GYE - Centro Comercial Garzo centro-ACC</v>
          </cell>
          <cell r="K881" t="str">
            <v>993393277</v>
          </cell>
          <cell r="L881" t="str">
            <v/>
          </cell>
          <cell r="M881" t="str">
            <v>GUAYAQUIL</v>
          </cell>
          <cell r="N881" t="str">
            <v>GUAYAS</v>
          </cell>
          <cell r="O881" t="str">
            <v>GUAYAQUIL</v>
          </cell>
        </row>
        <row r="882">
          <cell r="A882" t="str">
            <v>20003019371901</v>
          </cell>
          <cell r="B882">
            <v>480387</v>
          </cell>
          <cell r="C882" t="str">
            <v>20003019371901</v>
          </cell>
          <cell r="D882">
            <v>44910.535509259258</v>
          </cell>
          <cell r="E882" t="str">
            <v>BRELDYNG</v>
          </cell>
          <cell r="F882" t="str">
            <v>DESPACHO</v>
          </cell>
          <cell r="G882" t="str">
            <v>NORMAL</v>
          </cell>
          <cell r="H882" t="str">
            <v>RUTH VERONICA GUTIERREZ PINTO</v>
          </cell>
          <cell r="I882" t="str">
            <v>1717714081</v>
          </cell>
          <cell r="J882" t="str">
            <v>PICHINCHA / QUITO / SAN BARTOLO / AV MIGUEL ANGEL PONTON / OE5 / PASAJE OE5T / CASA ESQUINERA PORTON NEGRO FRENTE A JUEGOS INFANTILES DE SANTA A ANITA DETRAS DE LIGA BARRIAL GONZALES SUAREZ</v>
          </cell>
          <cell r="K882" t="str">
            <v>987090447</v>
          </cell>
          <cell r="M882" t="str">
            <v>QUITO</v>
          </cell>
          <cell r="N882" t="str">
            <v>PICHINCHA</v>
          </cell>
          <cell r="O882" t="str">
            <v>QUITO</v>
          </cell>
        </row>
        <row r="883">
          <cell r="A883" t="str">
            <v>20003019785218</v>
          </cell>
          <cell r="B883">
            <v>480388</v>
          </cell>
          <cell r="C883" t="str">
            <v>20003019785218</v>
          </cell>
          <cell r="D883">
            <v>44910.535509259258</v>
          </cell>
          <cell r="E883" t="str">
            <v>BRELDYNG</v>
          </cell>
          <cell r="F883" t="str">
            <v>DESPACHO</v>
          </cell>
          <cell r="G883" t="str">
            <v>NORMAL</v>
          </cell>
          <cell r="H883" t="str">
            <v>SEGUNDO ANTONIO MOSQUERA TASIGUANO</v>
          </cell>
          <cell r="I883" t="str">
            <v>1724049422</v>
          </cell>
          <cell r="J883" t="str">
            <v>GUAYAS / GUAYAQUIL / TARQUI / VIA DAULE KM 10 Y MEDIO / SN / AV HONORATO VASQUEZ Y QUINQUELLAS / LOTIZACION INMACONSA OFICINA DE TRAMACO MZ 5 SL 1 QUINQUELAS</v>
          </cell>
          <cell r="K883" t="str">
            <v>998551446</v>
          </cell>
          <cell r="M883" t="str">
            <v>GUAYAQUIL</v>
          </cell>
          <cell r="N883" t="str">
            <v>GUAYAS</v>
          </cell>
          <cell r="O883" t="str">
            <v>GUAYAQUIL</v>
          </cell>
        </row>
        <row r="884">
          <cell r="A884" t="str">
            <v>20003019810933</v>
          </cell>
          <cell r="B884">
            <v>480389</v>
          </cell>
          <cell r="C884" t="str">
            <v>20003019810933</v>
          </cell>
          <cell r="D884">
            <v>44910.535509259258</v>
          </cell>
          <cell r="E884" t="str">
            <v>BRELDYNG</v>
          </cell>
          <cell r="F884" t="str">
            <v>DESPACHO</v>
          </cell>
          <cell r="G884" t="str">
            <v>NORMAL</v>
          </cell>
          <cell r="H884" t="str">
            <v>LADY LAURA VILLACRESES MONTALVO</v>
          </cell>
          <cell r="I884" t="str">
            <v>922201611</v>
          </cell>
          <cell r="J884" t="str">
            <v>GUAYAS / GUAYAQUIL / TARQUI / AV GABRIEL ROLDOS AGUILERA / MZ 266 VLL 6 /  / CDLA SAUCES 6 MANZANA 266 VILLA 6 PLANTA BAJA LOCAL NAUTAPRINT REF JUNTO AL RESTAURANTE CASA REY</v>
          </cell>
          <cell r="K884" t="str">
            <v>994057471-0991511161</v>
          </cell>
          <cell r="M884" t="str">
            <v>GUAYAQUIL</v>
          </cell>
          <cell r="N884" t="str">
            <v>GUAYAS</v>
          </cell>
          <cell r="O884" t="str">
            <v>GUAYAQUIL</v>
          </cell>
        </row>
        <row r="885">
          <cell r="A885" t="str">
            <v>20003018930989</v>
          </cell>
          <cell r="B885">
            <v>480340</v>
          </cell>
          <cell r="C885" t="str">
            <v>20003018930989</v>
          </cell>
          <cell r="D885">
            <v>44910.501168981478</v>
          </cell>
          <cell r="E885" t="str">
            <v>CONECEL</v>
          </cell>
          <cell r="F885" t="str">
            <v>DESPACHO</v>
          </cell>
          <cell r="G885" t="str">
            <v>NORMAL</v>
          </cell>
          <cell r="H885" t="str">
            <v>JEFFERSON JAVIER ALQUINGA OTAVALO</v>
          </cell>
          <cell r="I885" t="str">
            <v>1753042504</v>
          </cell>
          <cell r="J885" t="str">
            <v>QUITO/TUMBACO BARRIO CHIVIQUI CALLE LUIS CORDERO Y CAM. EL EDEN LOTE 19 COLOR DE PLOMA 2 PISOS REF A UNA CUADRA DEL PARQUE DE CHIVIQUI, QUITO</v>
          </cell>
          <cell r="K885" t="str">
            <v xml:space="preserve">984392692 /  </v>
          </cell>
          <cell r="M885" t="str">
            <v>QUITO</v>
          </cell>
          <cell r="N885" t="str">
            <v>PICHINCHA</v>
          </cell>
          <cell r="O885" t="str">
            <v>QUITO</v>
          </cell>
        </row>
        <row r="886">
          <cell r="A886" t="str">
            <v>20003017374878</v>
          </cell>
          <cell r="B886">
            <v>480341</v>
          </cell>
          <cell r="C886" t="str">
            <v>20003017374878</v>
          </cell>
          <cell r="D886">
            <v>44910.501168981478</v>
          </cell>
          <cell r="E886" t="str">
            <v>CONECEL</v>
          </cell>
          <cell r="F886" t="str">
            <v>DESPACHO</v>
          </cell>
          <cell r="G886" t="str">
            <v>NORMAL</v>
          </cell>
          <cell r="H886" t="str">
            <v>ALESKY DIAZ PITA</v>
          </cell>
          <cell r="I886" t="str">
            <v>1758427130</v>
          </cell>
          <cell r="J886" t="str">
            <v>QUITO PIFO/FRANCISCO DE ORELLANA D20-1 Y IGNACIO FERNANDEZ COLOR COLOR NARANJOA DE 3 PISOS FRENTE DE LA INSTITUCION EDUCATIVA RICARDO RODRIGUEZ, QUITO</v>
          </cell>
          <cell r="K886" t="str">
            <v xml:space="preserve">983048219 /  </v>
          </cell>
          <cell r="L886" t="str">
            <v/>
          </cell>
          <cell r="M886" t="str">
            <v>QUITO</v>
          </cell>
          <cell r="N886" t="str">
            <v>PICHINCHA</v>
          </cell>
          <cell r="O886" t="str">
            <v>QUITO</v>
          </cell>
        </row>
        <row r="887">
          <cell r="A887" t="str">
            <v>20003020694991</v>
          </cell>
          <cell r="B887">
            <v>480342</v>
          </cell>
          <cell r="C887" t="str">
            <v>20003020694991</v>
          </cell>
          <cell r="D887">
            <v>44910.501168981478</v>
          </cell>
          <cell r="E887" t="str">
            <v>CONECEL</v>
          </cell>
          <cell r="F887" t="str">
            <v>DESPACHO</v>
          </cell>
          <cell r="G887" t="str">
            <v>NORMAL</v>
          </cell>
          <cell r="H887" t="str">
            <v>LUIS HERNAN MENDEZ MIRANDA</v>
          </cell>
          <cell r="I887" t="str">
            <v>603238445</v>
          </cell>
          <cell r="J887" t="str">
            <v>RIOBAMBA/MALDONADO/CALLE ROCAFUERTE ENTRE FEBRES CORDERO Y NUEVA YORK RECIBEN EN ELECTROMECANICA MENDEZ, RIOBAMBA</v>
          </cell>
          <cell r="K887" t="str">
            <v xml:space="preserve">984194508 /  </v>
          </cell>
          <cell r="L887" t="str">
            <v/>
          </cell>
          <cell r="M887" t="str">
            <v>RIOBAMBA</v>
          </cell>
          <cell r="N887" t="str">
            <v>CHIMBORAZO</v>
          </cell>
          <cell r="O887" t="str">
            <v>RIOBAMBA</v>
          </cell>
        </row>
        <row r="888">
          <cell r="A888" t="str">
            <v>20003020654984</v>
          </cell>
          <cell r="B888">
            <v>480343</v>
          </cell>
          <cell r="C888" t="str">
            <v>20003020654984</v>
          </cell>
          <cell r="D888">
            <v>44910.501168981478</v>
          </cell>
          <cell r="E888" t="str">
            <v>CONECEL</v>
          </cell>
          <cell r="F888" t="str">
            <v>DESPACHO</v>
          </cell>
          <cell r="G888" t="str">
            <v>NORMAL</v>
          </cell>
          <cell r="H888" t="str">
            <v>CESAR GUILLERMO YANEZ ARMIJO</v>
          </cell>
          <cell r="I888" t="str">
            <v>1716028293</v>
          </cell>
          <cell r="J888" t="str">
            <v>QUITO / INAQUITO CLLE HUGO MONCAYO E11-27 Y HERNANDO SARMIENTO CS 3 PISOS COLOR AMARILLA CON LETERO CLINICA DENTAL DR. LAURA YANEZ, QUITO</v>
          </cell>
          <cell r="K888" t="str">
            <v xml:space="preserve">995735103 /  </v>
          </cell>
          <cell r="L888" t="str">
            <v/>
          </cell>
          <cell r="M888" t="str">
            <v>QUITO</v>
          </cell>
          <cell r="N888" t="str">
            <v>PICHINCHA</v>
          </cell>
          <cell r="O888" t="str">
            <v>QUITO</v>
          </cell>
        </row>
        <row r="889">
          <cell r="A889" t="str">
            <v>20003019893700</v>
          </cell>
          <cell r="B889">
            <v>480344</v>
          </cell>
          <cell r="C889" t="str">
            <v>20003019893700</v>
          </cell>
          <cell r="D889">
            <v>44910.501168981478</v>
          </cell>
          <cell r="E889" t="str">
            <v>CONECEL</v>
          </cell>
          <cell r="F889" t="str">
            <v>DESPACHO</v>
          </cell>
          <cell r="G889" t="str">
            <v>NORMAL</v>
          </cell>
          <cell r="H889" t="str">
            <v>DANIELA MILENA GALARRAGA MONTERO</v>
          </cell>
          <cell r="I889" t="str">
            <v>605821123</v>
          </cell>
          <cell r="J889" t="str">
            <v>QUITO/EL QUINCHE/CALLES CUENCA E2-204 Y JOSE JOAQUIN DE OLMEDO ATRAS DEL CAMPO MARIANO TIENDA ESQUINERA CASA COLOR AMARILLA 2P, QUITO</v>
          </cell>
          <cell r="K889" t="str">
            <v xml:space="preserve">983455727 /  </v>
          </cell>
          <cell r="L889" t="str">
            <v/>
          </cell>
          <cell r="M889" t="str">
            <v>QUITO</v>
          </cell>
          <cell r="N889" t="str">
            <v>PICHINCHA</v>
          </cell>
          <cell r="O889" t="str">
            <v>QUITO</v>
          </cell>
        </row>
        <row r="890">
          <cell r="A890" t="str">
            <v>20003019367305</v>
          </cell>
          <cell r="B890">
            <v>480345</v>
          </cell>
          <cell r="C890" t="str">
            <v>20003019367305</v>
          </cell>
          <cell r="D890">
            <v>44910.501168981478</v>
          </cell>
          <cell r="E890" t="str">
            <v>CONECEL</v>
          </cell>
          <cell r="F890" t="str">
            <v>DESPACHO</v>
          </cell>
          <cell r="G890" t="str">
            <v>NORMAL</v>
          </cell>
          <cell r="H890" t="str">
            <v>GEOVANNY FERNANDO SIGCHA IZA</v>
          </cell>
          <cell r="I890" t="str">
            <v>1722922463</v>
          </cell>
          <cell r="J890" t="str">
            <v xml:space="preserve">PICHINCHA/QUITO/TUMBACO ROSA ZARATE E3 -64 Y NORBERTO SALAZAR REF: DIEGAGONAL A LOS DOCTORES C CERRAJERIA INTEROCEANICA </v>
          </cell>
          <cell r="K890" t="str">
            <v xml:space="preserve">980380799 /  </v>
          </cell>
          <cell r="M890" t="str">
            <v>QUITO</v>
          </cell>
          <cell r="N890" t="str">
            <v>PICHINCHA</v>
          </cell>
          <cell r="O890" t="str">
            <v>QUITO</v>
          </cell>
        </row>
        <row r="891">
          <cell r="A891" t="str">
            <v>20003021064566</v>
          </cell>
          <cell r="B891">
            <v>480346</v>
          </cell>
          <cell r="C891" t="str">
            <v>20003021064566</v>
          </cell>
          <cell r="D891">
            <v>44910.501168981478</v>
          </cell>
          <cell r="E891" t="str">
            <v>CONECEL</v>
          </cell>
          <cell r="F891" t="str">
            <v>DESPACHO</v>
          </cell>
          <cell r="G891" t="str">
            <v>NORMAL</v>
          </cell>
          <cell r="H891" t="str">
            <v>GUILLERMO JACOB BASTIDAS SANCHEZ</v>
          </cell>
          <cell r="I891" t="str">
            <v>1720471380</v>
          </cell>
          <cell r="J891" t="str">
            <v>QUITO/SOLANDA/CALLE APUELA Y MALIMPIA S25-168 LOTE 1 CASA DE UN PISO ESQUINERA COLOR AMARILLO, QUITO</v>
          </cell>
          <cell r="K891" t="str">
            <v xml:space="preserve">962649727 /  </v>
          </cell>
          <cell r="L891" t="str">
            <v/>
          </cell>
          <cell r="M891" t="str">
            <v>QUITO</v>
          </cell>
          <cell r="N891" t="str">
            <v>PICHINCHA</v>
          </cell>
          <cell r="O891" t="str">
            <v>QUITO</v>
          </cell>
        </row>
        <row r="892">
          <cell r="A892" t="str">
            <v>20003021068082</v>
          </cell>
          <cell r="B892">
            <v>480347</v>
          </cell>
          <cell r="C892" t="str">
            <v>20003021068082</v>
          </cell>
          <cell r="D892">
            <v>44910.501168981478</v>
          </cell>
          <cell r="E892" t="str">
            <v>CONECEL</v>
          </cell>
          <cell r="F892" t="str">
            <v>DESPACHO</v>
          </cell>
          <cell r="G892" t="str">
            <v>NORMAL</v>
          </cell>
          <cell r="H892" t="str">
            <v>SUSANA MARCELA JARRIN ARANDA</v>
          </cell>
          <cell r="I892" t="str">
            <v>603270042</v>
          </cell>
          <cell r="J892" t="str">
            <v>RIOBAMBA/VELOZ/AV JUAN LAVALLE Y CALLE OLMEDO EN EL HOSPITAL BASICO MODERNO DE RIOBAMBA, RIOBAMBA</v>
          </cell>
          <cell r="K892" t="str">
            <v>987440131 /  987440131</v>
          </cell>
          <cell r="L892" t="str">
            <v/>
          </cell>
          <cell r="M892" t="str">
            <v>RIOBAMBA</v>
          </cell>
          <cell r="N892" t="str">
            <v>CHIMBORAZO</v>
          </cell>
          <cell r="O892" t="str">
            <v>RIOBAMBA</v>
          </cell>
        </row>
        <row r="893">
          <cell r="A893" t="str">
            <v>20003020667743</v>
          </cell>
          <cell r="B893">
            <v>480348</v>
          </cell>
          <cell r="C893" t="str">
            <v>20003020667743</v>
          </cell>
          <cell r="D893">
            <v>44910.501168981478</v>
          </cell>
          <cell r="E893" t="str">
            <v>CONECEL</v>
          </cell>
          <cell r="F893" t="str">
            <v>DESPACHO</v>
          </cell>
          <cell r="G893" t="str">
            <v>NORMAL</v>
          </cell>
          <cell r="H893" t="str">
            <v>ALEXANDRA ELIZABETH VICUNA CHILLOGALLI</v>
          </cell>
          <cell r="I893" t="str">
            <v>707243895</v>
          </cell>
          <cell r="J893" t="str">
            <v>MACHALA/MACHALA/CDLA DE LOS VERGELES EN EL PRIMER CALLEJON UNA CASA DE UN PISO CON PORTON ROJO A 2 CUADRAS DE LA IGLESIA VIRGEN DEL CISNE, MACHALA</v>
          </cell>
          <cell r="K893" t="str">
            <v xml:space="preserve">961155765 /  </v>
          </cell>
          <cell r="M893" t="str">
            <v>MACHALA</v>
          </cell>
          <cell r="N893" t="str">
            <v>EL ORO</v>
          </cell>
          <cell r="O893" t="str">
            <v>MACHALA</v>
          </cell>
        </row>
        <row r="894">
          <cell r="A894" t="str">
            <v>20003020648986</v>
          </cell>
          <cell r="B894">
            <v>480349</v>
          </cell>
          <cell r="C894" t="str">
            <v>20003020648986</v>
          </cell>
          <cell r="D894">
            <v>44910.501168981478</v>
          </cell>
          <cell r="E894" t="str">
            <v>CONECEL</v>
          </cell>
          <cell r="F894" t="str">
            <v>DESPACHO</v>
          </cell>
          <cell r="G894" t="str">
            <v>NORMAL</v>
          </cell>
          <cell r="H894" t="str">
            <v>SEGUNDO FAVIAN REA ANDRADE</v>
          </cell>
          <cell r="I894" t="str">
            <v>1003208897</v>
          </cell>
          <cell r="J894" t="str">
            <v>CUENCA/YANUNCAY/AV DON BOSCO 627 Y VASCO NUNEZ DE BALBOA CASA EN CONTRUCCION A 2CDR PARQUE TARQUI GUZHO, CUENCA</v>
          </cell>
          <cell r="K894" t="str">
            <v xml:space="preserve">961032765 /  </v>
          </cell>
          <cell r="L894" t="str">
            <v/>
          </cell>
          <cell r="M894" t="str">
            <v>CUENCA</v>
          </cell>
          <cell r="N894" t="str">
            <v>AZUAY</v>
          </cell>
          <cell r="O894" t="str">
            <v>CUENCA</v>
          </cell>
        </row>
        <row r="895">
          <cell r="A895" t="str">
            <v>20003021058088</v>
          </cell>
          <cell r="B895">
            <v>480350</v>
          </cell>
          <cell r="C895" t="str">
            <v>20003021058088</v>
          </cell>
          <cell r="D895">
            <v>44910.501168981478</v>
          </cell>
          <cell r="E895" t="str">
            <v>CONECEL</v>
          </cell>
          <cell r="F895" t="str">
            <v>DESPACHO</v>
          </cell>
          <cell r="G895" t="str">
            <v>NORMAL</v>
          </cell>
          <cell r="H895" t="str">
            <v>HOLGER ADRIAN LOMBEIDA CUENCA</v>
          </cell>
          <cell r="I895" t="str">
            <v>202694709</v>
          </cell>
          <cell r="J895" t="str">
            <v>QUITO/POMASQUI//JOSE MEJIA LEQUERICA Y EUGENIO ESPEJO MZ 9 CS 18 CS 2 PISOS BLANCO HUESO A 1 CUADRA PARQUE SOMOS BICENTENARIO, QUITO</v>
          </cell>
          <cell r="K895" t="str">
            <v>960128450 /  967495660</v>
          </cell>
          <cell r="L895" t="str">
            <v/>
          </cell>
          <cell r="M895" t="str">
            <v>QUITO</v>
          </cell>
          <cell r="N895" t="str">
            <v>PICHINCHA</v>
          </cell>
          <cell r="O895" t="str">
            <v>QUITO</v>
          </cell>
        </row>
        <row r="896">
          <cell r="A896" t="str">
            <v>20003021066324</v>
          </cell>
          <cell r="B896">
            <v>480351</v>
          </cell>
          <cell r="C896" t="str">
            <v>20003021066324</v>
          </cell>
          <cell r="D896">
            <v>44910.501168981478</v>
          </cell>
          <cell r="E896" t="str">
            <v>CONECEL</v>
          </cell>
          <cell r="F896" t="str">
            <v>DESPACHO</v>
          </cell>
          <cell r="G896" t="str">
            <v>NORMAL</v>
          </cell>
          <cell r="H896" t="str">
            <v>SILVANA PATRICIA LOPEZ LOPEZ</v>
          </cell>
          <cell r="I896" t="str">
            <v>1804325049</v>
          </cell>
          <cell r="J896" t="str">
            <v>AMBATO/HUACHICHCO//ATAHUALPA Y RIO CUTUCHE LA ENTREGA ES EN EL MUNICIPIO DE AMBATO AREA DISPENSARIO MEDICO, AMBATO</v>
          </cell>
          <cell r="K896" t="str">
            <v>979293728 /  984284676</v>
          </cell>
          <cell r="L896" t="str">
            <v/>
          </cell>
          <cell r="M896" t="str">
            <v>AMBATO</v>
          </cell>
          <cell r="N896" t="str">
            <v>TUNGURAHUA</v>
          </cell>
          <cell r="O896" t="str">
            <v>AMBATO</v>
          </cell>
        </row>
        <row r="897">
          <cell r="A897" t="str">
            <v>20003021059444</v>
          </cell>
          <cell r="B897">
            <v>480352</v>
          </cell>
          <cell r="C897" t="str">
            <v>20003021059444</v>
          </cell>
          <cell r="D897">
            <v>44910.501168981478</v>
          </cell>
          <cell r="E897" t="str">
            <v>CONECEL</v>
          </cell>
          <cell r="F897" t="str">
            <v>DESPACHO</v>
          </cell>
          <cell r="G897" t="str">
            <v>NORMAL</v>
          </cell>
          <cell r="H897" t="str">
            <v>ANA KAREN GALLEGOS DEL VALLE</v>
          </cell>
          <cell r="I897" t="str">
            <v>1724991599</v>
          </cell>
          <cell r="J897" t="str">
            <v>QUITO/EL CONDADO/SAN ENRIQUE DE VELASCO/YANACONA Y N74/ENTREGAR URB CONDADO DEL MAGISERIO/MZ 1 BLOQUE 34/JUNTO AL COLEGIO HIDROVO, QUITO</v>
          </cell>
          <cell r="K897" t="str">
            <v>992624927 /  993566366</v>
          </cell>
          <cell r="M897" t="str">
            <v>QUITO</v>
          </cell>
          <cell r="N897" t="str">
            <v>PICHINCHA</v>
          </cell>
          <cell r="O897" t="str">
            <v>QUITO</v>
          </cell>
        </row>
        <row r="898">
          <cell r="A898" t="str">
            <v>20003020668782</v>
          </cell>
          <cell r="B898">
            <v>480353</v>
          </cell>
          <cell r="C898" t="str">
            <v>20003020668782</v>
          </cell>
          <cell r="D898">
            <v>44910.501168981478</v>
          </cell>
          <cell r="E898" t="str">
            <v>CONECEL</v>
          </cell>
          <cell r="F898" t="str">
            <v>DESPACHO</v>
          </cell>
          <cell r="G898" t="str">
            <v>NORMAL</v>
          </cell>
          <cell r="H898" t="str">
            <v>YELENA BEATRIZ LOOR AGURTO</v>
          </cell>
          <cell r="I898" t="str">
            <v>1205536855</v>
          </cell>
          <cell r="J898" t="str">
            <v>QUEVEDO/SIETE DE OCTUBRE/AV WALTER ANDRADE Y CALLE NOVENA EN EL CENTRO COMERCIAL LA CUADRA, QUEVEDO</v>
          </cell>
          <cell r="K898" t="str">
            <v xml:space="preserve">968640951 /  </v>
          </cell>
          <cell r="M898" t="str">
            <v>QUEVEDO</v>
          </cell>
          <cell r="N898" t="str">
            <v>LOS RIOS</v>
          </cell>
          <cell r="O898" t="str">
            <v>QUEVEDO</v>
          </cell>
        </row>
        <row r="899">
          <cell r="A899" t="str">
            <v>20003020665866</v>
          </cell>
          <cell r="B899">
            <v>480354</v>
          </cell>
          <cell r="C899" t="str">
            <v>20003020665866</v>
          </cell>
          <cell r="D899">
            <v>44910.501168981478</v>
          </cell>
          <cell r="E899" t="str">
            <v>CONECEL</v>
          </cell>
          <cell r="F899" t="str">
            <v>DESPACHO</v>
          </cell>
          <cell r="G899" t="str">
            <v>NORMAL</v>
          </cell>
          <cell r="H899" t="str">
            <v>JUAN MANUEL VIVANCO VIVANCO</v>
          </cell>
          <cell r="I899" t="str">
            <v>103076907</v>
          </cell>
          <cell r="J899" t="str">
            <v>CUENCA/SAN BLAS/AV MARIANO CUEVA 716 ENTRE SUCRE Y PRESIDENTE CORDOVA FRENTE AL HOTEL ALEJANDRINA, CUENCA</v>
          </cell>
          <cell r="K899" t="str">
            <v xml:space="preserve">998348879 /  </v>
          </cell>
          <cell r="L899" t="str">
            <v/>
          </cell>
          <cell r="M899" t="str">
            <v>CUENCA</v>
          </cell>
          <cell r="N899" t="str">
            <v>AZUAY</v>
          </cell>
          <cell r="O899" t="str">
            <v>CUENCA</v>
          </cell>
        </row>
        <row r="900">
          <cell r="A900" t="str">
            <v>20003021090506</v>
          </cell>
          <cell r="B900">
            <v>480355</v>
          </cell>
          <cell r="C900" t="str">
            <v>20003021090506</v>
          </cell>
          <cell r="D900">
            <v>44910.501168981478</v>
          </cell>
          <cell r="E900" t="str">
            <v>CONECEL</v>
          </cell>
          <cell r="F900" t="str">
            <v>DESPACHO</v>
          </cell>
          <cell r="G900" t="str">
            <v>NORMAL</v>
          </cell>
          <cell r="H900" t="str">
            <v>ENRIQUE RICARDO GARCIA DROUET</v>
          </cell>
          <cell r="I900" t="str">
            <v>919156927</v>
          </cell>
          <cell r="J900" t="str">
            <v>DAULE/LA AURORA/URBANIZACION VISTANA MZ 11 VLL 13 CASA DE DOS PISOS COLOR BLANCO CON PLOMO ENTRANDO POR VILLA CLUB, DAULE</v>
          </cell>
          <cell r="K900" t="str">
            <v xml:space="preserve">980898600 /  </v>
          </cell>
          <cell r="M900" t="str">
            <v>DAULE</v>
          </cell>
          <cell r="N900" t="str">
            <v>GUAYAS</v>
          </cell>
          <cell r="O900" t="str">
            <v>DAULE</v>
          </cell>
        </row>
        <row r="901">
          <cell r="A901" t="str">
            <v>20003020665652</v>
          </cell>
          <cell r="B901">
            <v>480356</v>
          </cell>
          <cell r="C901" t="str">
            <v>20003020665652</v>
          </cell>
          <cell r="D901">
            <v>44910.501168981478</v>
          </cell>
          <cell r="E901" t="str">
            <v>CONECEL</v>
          </cell>
          <cell r="F901" t="str">
            <v>DESPACHO</v>
          </cell>
          <cell r="G901" t="str">
            <v>NORMAL</v>
          </cell>
          <cell r="H901" t="str">
            <v>JAVIER FERNANDO ORDONEZ GARZON</v>
          </cell>
          <cell r="I901" t="str">
            <v>104584909</v>
          </cell>
          <cell r="J901" t="str">
            <v>CUENCA/RICAURTE/AV DE LOS MIGRANTES EN LA URBANIZACION LA PRADERA CASA N36 FRENTE AL CAMAL MUICIPAL, CUENCA</v>
          </cell>
          <cell r="K901" t="str">
            <v>959866576 /  994696225</v>
          </cell>
          <cell r="M901" t="str">
            <v>CUENCA</v>
          </cell>
          <cell r="N901" t="str">
            <v>AZUAY</v>
          </cell>
          <cell r="O901" t="str">
            <v>CUENCA</v>
          </cell>
        </row>
        <row r="902">
          <cell r="A902" t="str">
            <v>20003021072694</v>
          </cell>
          <cell r="B902">
            <v>480357</v>
          </cell>
          <cell r="C902" t="str">
            <v>20003021072694</v>
          </cell>
          <cell r="D902">
            <v>44910.501168981478</v>
          </cell>
          <cell r="E902" t="str">
            <v>CONECEL</v>
          </cell>
          <cell r="F902" t="str">
            <v>DESPACHO</v>
          </cell>
          <cell r="G902" t="str">
            <v>NORMAL</v>
          </cell>
          <cell r="H902" t="str">
            <v>ISABEL LUCRECIA BONOSO FIGUEROA</v>
          </cell>
          <cell r="I902" t="str">
            <v>912208576</v>
          </cell>
          <cell r="J902" t="str">
            <v>GUAYAQUIL/TARQUI/AV FELIPE PEZO CAMPUZANO COOP BRISAS DEL NORTE MZ C2-402 SLL 22 CASA DE DOS PISOS COLOR VERDE CON BLANCO A DOS CUADRAS DEL MERCADO DE SAUCES 4, GUAYAQUIL</v>
          </cell>
          <cell r="K902" t="str">
            <v xml:space="preserve">985046901 /  </v>
          </cell>
          <cell r="M902" t="str">
            <v>GUAYAQUIL</v>
          </cell>
          <cell r="N902" t="str">
            <v>GUAYAS</v>
          </cell>
          <cell r="O902" t="str">
            <v>GUAYAQUIL</v>
          </cell>
        </row>
        <row r="903">
          <cell r="A903" t="str">
            <v>20003001015280_2</v>
          </cell>
          <cell r="B903">
            <v>480358</v>
          </cell>
          <cell r="C903" t="str">
            <v>20003001015280_2</v>
          </cell>
          <cell r="D903">
            <v>44910.501168981478</v>
          </cell>
          <cell r="E903" t="str">
            <v>CONECEL</v>
          </cell>
          <cell r="F903" t="str">
            <v>DESPACHO</v>
          </cell>
          <cell r="G903" t="str">
            <v>NORMAL</v>
          </cell>
          <cell r="H903" t="str">
            <v>ERIKA JOHANNA CARRILLO ACHIG</v>
          </cell>
          <cell r="I903" t="str">
            <v>1724729270</v>
          </cell>
          <cell r="J903" t="str">
            <v>QUITO/LLANO CHICO/CALLE DE LOS NOGALES N2-472 Y VALLE CATAMAYO CASA DE 3 PISOS A LOS ALTOS DEL MINIMARKET BUEN POLLO A MEDIA CUADRA DE LA PARADA DEL SABOR, QUITO</v>
          </cell>
          <cell r="K903" t="str">
            <v xml:space="preserve">985625971 /  </v>
          </cell>
          <cell r="M903" t="str">
            <v>QUITO</v>
          </cell>
          <cell r="N903" t="str">
            <v>PICHINCHA</v>
          </cell>
          <cell r="O903" t="str">
            <v>QUITO</v>
          </cell>
        </row>
        <row r="904">
          <cell r="A904" t="str">
            <v>20003019893332</v>
          </cell>
          <cell r="B904">
            <v>480359</v>
          </cell>
          <cell r="C904" t="str">
            <v>20003019893332</v>
          </cell>
          <cell r="D904">
            <v>44910.501168981478</v>
          </cell>
          <cell r="E904" t="str">
            <v>CONECEL</v>
          </cell>
          <cell r="F904" t="str">
            <v>DESPACHO</v>
          </cell>
          <cell r="G904" t="str">
            <v>NORMAL</v>
          </cell>
          <cell r="H904" t="str">
            <v>VALERIA ALEXANDRA ROLDAN POROZO</v>
          </cell>
          <cell r="I904" t="str">
            <v>803368471</v>
          </cell>
          <cell r="J904" t="str">
            <v>QUITO/INAQUITO/AV EL COMERCIO Y AV 6 DE DICIEMBRE TRBJO LC WAIKIKI DE QUICENTRO SHOPPING A 1 CDR ESTADIO OLIMPICIO ATAHUALPA, QUITO</v>
          </cell>
          <cell r="K904" t="str">
            <v>980170501 /  939533470</v>
          </cell>
          <cell r="L904" t="str">
            <v/>
          </cell>
          <cell r="M904" t="str">
            <v>QUITO</v>
          </cell>
          <cell r="N904" t="str">
            <v>PICHINCHA</v>
          </cell>
          <cell r="O904" t="str">
            <v>QUITO</v>
          </cell>
        </row>
        <row r="905">
          <cell r="A905" t="str">
            <v>20003020685414</v>
          </cell>
          <cell r="B905">
            <v>480360</v>
          </cell>
          <cell r="C905" t="str">
            <v>20003020685414</v>
          </cell>
          <cell r="D905">
            <v>44910.501168981478</v>
          </cell>
          <cell r="E905" t="str">
            <v>CONECEL</v>
          </cell>
          <cell r="F905" t="str">
            <v>DESPACHO</v>
          </cell>
          <cell r="G905" t="str">
            <v>NORMAL</v>
          </cell>
          <cell r="H905" t="str">
            <v>WILMER EVERZON LUGMANA ANAGUANO</v>
          </cell>
          <cell r="I905" t="str">
            <v>1711252419</v>
          </cell>
          <cell r="J905" t="str">
            <v>QUITO NAYON/19 DE DICIEMBRE S2 310 Y PEDRO BRUNNING CASA BLANCA DE 2 PISOS FRENTE A UNA TIENDA, QUITO</v>
          </cell>
          <cell r="K905" t="str">
            <v>964209894 /  999590742</v>
          </cell>
          <cell r="M905" t="str">
            <v>QUITO</v>
          </cell>
          <cell r="N905" t="str">
            <v>PICHINCHA</v>
          </cell>
          <cell r="O905" t="str">
            <v>QUITO</v>
          </cell>
        </row>
        <row r="906">
          <cell r="A906" t="str">
            <v>20003020708513</v>
          </cell>
          <cell r="B906">
            <v>480361</v>
          </cell>
          <cell r="C906" t="str">
            <v>20003020708513</v>
          </cell>
          <cell r="D906">
            <v>44910.501168981478</v>
          </cell>
          <cell r="E906" t="str">
            <v>CONECEL</v>
          </cell>
          <cell r="F906" t="str">
            <v>DESPACHO</v>
          </cell>
          <cell r="G906" t="str">
            <v>NORMAL</v>
          </cell>
          <cell r="H906" t="str">
            <v>JOSE AUGUSTO VALENCIA LLERENA</v>
          </cell>
          <cell r="I906" t="str">
            <v>1703140820</v>
          </cell>
          <cell r="J906" t="str">
            <v>QUITO/AMAGUANA/BARRIO SANTA ISABEL CALLE QUEVEDO Y GUAYAS CERRAMIENTO DE BLOQUE PUERTA DE MADERAS DE 1 PISO A UNA CUADRA DEL COLEGIO JOSE JOAQUIN, QUITO</v>
          </cell>
          <cell r="K906" t="str">
            <v>964138560 /  958777845</v>
          </cell>
          <cell r="M906" t="str">
            <v>QUITO</v>
          </cell>
          <cell r="N906" t="str">
            <v>PICHINCHA</v>
          </cell>
          <cell r="O906" t="str">
            <v>QUITO</v>
          </cell>
        </row>
        <row r="907">
          <cell r="A907" t="str">
            <v>20003021092721</v>
          </cell>
          <cell r="B907">
            <v>480362</v>
          </cell>
          <cell r="C907" t="str">
            <v>20003021092721</v>
          </cell>
          <cell r="D907">
            <v>44910.501168981478</v>
          </cell>
          <cell r="E907" t="str">
            <v>CONECEL</v>
          </cell>
          <cell r="F907" t="str">
            <v>DESPACHO</v>
          </cell>
          <cell r="G907" t="str">
            <v>NORMAL</v>
          </cell>
          <cell r="H907" t="str">
            <v>JULIO CESAR RAMIREZ SILVA</v>
          </cell>
          <cell r="I907" t="str">
            <v>924239569</v>
          </cell>
          <cell r="J907" t="str">
            <v>DURAN-PRIMAVERA 2/CDLA. PRIMAVERA 2 SECTOR 2B MZ 24 VILLA 15 CASA 1 PISO PUERTA GARAGE COLOR ARENA A UNA CDRA DE BARBERIA EL MANABA, DURAN</v>
          </cell>
          <cell r="K907" t="str">
            <v xml:space="preserve">992161846 /  </v>
          </cell>
          <cell r="M907" t="str">
            <v>DURAN</v>
          </cell>
          <cell r="N907" t="str">
            <v>GUAYAS</v>
          </cell>
          <cell r="O907" t="str">
            <v>DURAN</v>
          </cell>
        </row>
        <row r="908">
          <cell r="A908" t="str">
            <v>20003019893549</v>
          </cell>
          <cell r="B908">
            <v>480363</v>
          </cell>
          <cell r="C908" t="str">
            <v>20003019893549</v>
          </cell>
          <cell r="D908">
            <v>44910.501168981478</v>
          </cell>
          <cell r="E908" t="str">
            <v>CONECEL</v>
          </cell>
          <cell r="F908" t="str">
            <v>DESPACHO</v>
          </cell>
          <cell r="G908" t="str">
            <v>NORMAL</v>
          </cell>
          <cell r="H908" t="str">
            <v>DANIEL MOISES ZAMBRANO DEFAS</v>
          </cell>
          <cell r="I908" t="str">
            <v>2351141243</v>
          </cell>
          <cell r="J908" t="str">
            <v>SANTO DOMINGO/ABRAHAM CALZACON/AV ABRAHAM CALZACON Y AV LA LORENA CS 1P BLANCA FRENTE AL COMEDOR MUNICIPAL, SANTO DOMINGO</v>
          </cell>
          <cell r="K908" t="str">
            <v>963169249 /  981311188</v>
          </cell>
          <cell r="M908" t="str">
            <v>SANTO DOMINGO</v>
          </cell>
          <cell r="N908" t="str">
            <v>SANTO DOMINGO DE LOS TSACHILAS</v>
          </cell>
          <cell r="O908" t="str">
            <v>SANTO DOMINGO</v>
          </cell>
        </row>
        <row r="909">
          <cell r="A909" t="str">
            <v>20003020648504</v>
          </cell>
          <cell r="B909">
            <v>480364</v>
          </cell>
          <cell r="C909" t="str">
            <v>20003020648504</v>
          </cell>
          <cell r="D909">
            <v>44910.501168981478</v>
          </cell>
          <cell r="E909" t="str">
            <v>CONECEL</v>
          </cell>
          <cell r="F909" t="str">
            <v>DESPACHO</v>
          </cell>
          <cell r="G909" t="str">
            <v>NORMAL</v>
          </cell>
          <cell r="H909" t="str">
            <v>CILA YANETH ANGULO CAMACHO</v>
          </cell>
          <cell r="I909" t="str">
            <v>704830611</v>
          </cell>
          <cell r="J909" t="str">
            <v>MACHALA/JUBONES/BARRIO 24 DE SEPTIEMBRE CALLE URDESA ENTRE 8VA Y 9NA CASA DE 3 PISOS CON PORTON COLOR BLANCO Y TECHO VINO A UNA CUADRA DE LA ESCUELA SAN FRANCISCO, MACHALA</v>
          </cell>
          <cell r="K909" t="str">
            <v>983025243 /  963831560</v>
          </cell>
          <cell r="M909" t="str">
            <v>MACHALA</v>
          </cell>
          <cell r="N909" t="str">
            <v>EL ORO</v>
          </cell>
          <cell r="O909" t="str">
            <v>MACHALA</v>
          </cell>
        </row>
        <row r="910">
          <cell r="A910" t="str">
            <v>20003018915430</v>
          </cell>
          <cell r="B910">
            <v>480365</v>
          </cell>
          <cell r="C910" t="str">
            <v>20003018915430</v>
          </cell>
          <cell r="D910">
            <v>44910.501168981478</v>
          </cell>
          <cell r="E910" t="str">
            <v>CONECEL</v>
          </cell>
          <cell r="F910" t="str">
            <v>DESPACHO</v>
          </cell>
          <cell r="G910" t="str">
            <v>NORMAL</v>
          </cell>
          <cell r="H910" t="str">
            <v>FLORENTINO FERNANDEZ CARMONA</v>
          </cell>
          <cell r="I910" t="str">
            <v>129367969</v>
          </cell>
          <cell r="J910" t="str">
            <v>PALORA/PALORA/AV 6 DE DICIEMBRE Y JUAN LEON MERA EN EL GAP DE PALORA A UNA CUADRA DE SERVIENTREGA DE PALORA, PALORA</v>
          </cell>
          <cell r="K910" t="str">
            <v xml:space="preserve">963736281 /  </v>
          </cell>
          <cell r="M910" t="str">
            <v>PALORA</v>
          </cell>
          <cell r="N910" t="str">
            <v>MORONA SANTIAGO</v>
          </cell>
          <cell r="O910" t="str">
            <v>PALORA</v>
          </cell>
        </row>
        <row r="911">
          <cell r="A911" t="str">
            <v>20003019893904</v>
          </cell>
          <cell r="B911">
            <v>480366</v>
          </cell>
          <cell r="C911" t="str">
            <v>20003019893904</v>
          </cell>
          <cell r="D911">
            <v>44910.501168981478</v>
          </cell>
          <cell r="E911" t="str">
            <v>CONECEL</v>
          </cell>
          <cell r="F911" t="str">
            <v>DESPACHO</v>
          </cell>
          <cell r="G911" t="str">
            <v>NORMAL</v>
          </cell>
          <cell r="H911" t="str">
            <v>JOSE LUIS TORRES RODRIGUEZ</v>
          </cell>
          <cell r="I911" t="str">
            <v>925976201</v>
          </cell>
          <cell r="J911" t="str">
            <v>QUEVEDO/24 DE MAYO/BARRIO NUEVO AMANECER CALLE LIZARDO GARCIA Y DIEGO DE NOBOA Y ARTETA CASA DE 1 PISO COLOR BEIGE A UNA CUADRA DE LAS CANCHAS DE NUEVO AMANECER, QUEVEDO</v>
          </cell>
          <cell r="K911" t="str">
            <v>992005791 /  992005791</v>
          </cell>
          <cell r="M911" t="str">
            <v>QUEVEDO</v>
          </cell>
          <cell r="N911" t="str">
            <v>LOS RIOS</v>
          </cell>
          <cell r="O911" t="str">
            <v>QUEVEDO</v>
          </cell>
        </row>
        <row r="912">
          <cell r="A912" t="str">
            <v>20003020665390</v>
          </cell>
          <cell r="B912">
            <v>480367</v>
          </cell>
          <cell r="C912" t="str">
            <v>20003020665390</v>
          </cell>
          <cell r="D912">
            <v>44910.501168981478</v>
          </cell>
          <cell r="E912" t="str">
            <v>CONECEL</v>
          </cell>
          <cell r="F912" t="str">
            <v>DESPACHO</v>
          </cell>
          <cell r="G912" t="str">
            <v>NORMAL</v>
          </cell>
          <cell r="H912" t="str">
            <v>JENNY ROCIO TACURI CAYAMBE</v>
          </cell>
          <cell r="I912" t="str">
            <v>604691592</v>
          </cell>
          <cell r="J912" t="str">
            <v>RIOBAMBA/LIZARZABURU/SECTOR DE LAS ACACIAS CALLE RIO COCA Y RIO PAUTE EN LA URBANIZACION EL SOL AL FINAL DE LA CALLE ADOQUINADA CASA DEL IG JOSE LUIS SALAZAR, RIOBAMBA</v>
          </cell>
          <cell r="K912" t="str">
            <v xml:space="preserve">961347663 /  </v>
          </cell>
          <cell r="M912" t="str">
            <v>RIOBAMBA</v>
          </cell>
          <cell r="N912" t="str">
            <v>CHIMBORAZO</v>
          </cell>
          <cell r="O912" t="str">
            <v>RIOBAMBA</v>
          </cell>
        </row>
        <row r="913">
          <cell r="A913" t="str">
            <v>FTSTO00139</v>
          </cell>
          <cell r="B913">
            <v>480276</v>
          </cell>
          <cell r="C913" t="str">
            <v>FTSTO00139</v>
          </cell>
          <cell r="D913">
            <v>44910.43681712963</v>
          </cell>
          <cell r="E913" t="str">
            <v>CONECEL_DOCUMENTOS</v>
          </cell>
          <cell r="F913" t="str">
            <v>DESPACHO</v>
          </cell>
          <cell r="H913" t="str">
            <v>FERNANDA SABANO</v>
          </cell>
          <cell r="J913" t="str">
            <v>RETIRA AGENCIA TRAMACO STO DOMINGO VIA QUEVEDO</v>
          </cell>
          <cell r="M913" t="str">
            <v>230101</v>
          </cell>
        </row>
        <row r="914">
          <cell r="A914" t="str">
            <v>20003018919159</v>
          </cell>
          <cell r="B914">
            <v>479953</v>
          </cell>
          <cell r="C914" t="str">
            <v>20003018919159</v>
          </cell>
          <cell r="D914">
            <v>44909.729363425926</v>
          </cell>
          <cell r="E914" t="str">
            <v>CONECEL</v>
          </cell>
          <cell r="F914" t="str">
            <v>DESPACHO</v>
          </cell>
          <cell r="G914" t="str">
            <v>NORMAL</v>
          </cell>
          <cell r="H914" t="str">
            <v>ALAVA PARRAGA IRLANDA MONSERRATE</v>
          </cell>
          <cell r="I914" t="str">
            <v>1308266038</v>
          </cell>
          <cell r="J914" t="str">
            <v>AV GRAL ELOY ALFARO Y CALLE S/N ENTREGA EN URB SANTA LUCIA 2 EN EL EFICIO LUCIANA DP #6 REF A LADO DE KARISSMA SANTA LUCIA</v>
          </cell>
          <cell r="K914" t="str">
            <v>986621935</v>
          </cell>
          <cell r="L914" t="str">
            <v/>
          </cell>
          <cell r="M914" t="str">
            <v>QUITO</v>
          </cell>
          <cell r="N914" t="str">
            <v>PICHINCHA</v>
          </cell>
          <cell r="O914" t="str">
            <v>QUITO</v>
          </cell>
        </row>
        <row r="915">
          <cell r="A915" t="str">
            <v>20003019862978</v>
          </cell>
          <cell r="B915">
            <v>479929</v>
          </cell>
          <cell r="C915" t="str">
            <v>20003019862978</v>
          </cell>
          <cell r="D915">
            <v>44909.712881944448</v>
          </cell>
          <cell r="E915" t="str">
            <v>CONECEL</v>
          </cell>
          <cell r="F915" t="str">
            <v>DESPACHO</v>
          </cell>
          <cell r="G915" t="str">
            <v>NORMAL</v>
          </cell>
          <cell r="H915" t="str">
            <v>EVA MATILDE RENGIFO PARRAGA</v>
          </cell>
          <cell r="I915" t="str">
            <v>1310630981</v>
          </cell>
          <cell r="J915" t="str">
            <v>PORTOVIEJO/18 DE OCTUBRE/CDLA FATIMA CALLE 10 DE AGOSTO Y CALLE 5 DE MARZO CASA BLANCA DE UN PISO A UNA CUADRA DEL SUB CENTRO DE SALUD, PORTOVIEJO</v>
          </cell>
          <cell r="K915" t="str">
            <v>980186384 /  993642485</v>
          </cell>
          <cell r="M915" t="str">
            <v>PORTOVIEJO</v>
          </cell>
          <cell r="N915" t="str">
            <v>MANABI</v>
          </cell>
          <cell r="O915" t="str">
            <v>PORTOVIEJO</v>
          </cell>
        </row>
        <row r="916">
          <cell r="A916" t="str">
            <v>20003019808499</v>
          </cell>
          <cell r="B916">
            <v>479930</v>
          </cell>
          <cell r="C916" t="str">
            <v>20003019808499</v>
          </cell>
          <cell r="D916">
            <v>44909.712881944448</v>
          </cell>
          <cell r="E916" t="str">
            <v>CONECEL</v>
          </cell>
          <cell r="F916" t="str">
            <v>DESPACHO</v>
          </cell>
          <cell r="G916" t="str">
            <v>NORMAL</v>
          </cell>
          <cell r="H916" t="str">
            <v>JOSE RAUL APRAEZ MARQUEZ</v>
          </cell>
          <cell r="I916" t="str">
            <v>1712760352</v>
          </cell>
          <cell r="J916" t="str">
            <v>IBARRA/EL SAGRARIO/AV PRINCESA PACCHA Y AV RIO CIMBO EN EL CONJUNTO HABITACIONAL PASEO DEL RETORNO 2 CASA 50, IBARRA</v>
          </cell>
          <cell r="K916" t="str">
            <v xml:space="preserve">981058282 /  </v>
          </cell>
          <cell r="L916" t="str">
            <v/>
          </cell>
          <cell r="M916" t="str">
            <v>IBARRA</v>
          </cell>
          <cell r="N916" t="str">
            <v>IMBABURA</v>
          </cell>
          <cell r="O916" t="str">
            <v>IBARRA</v>
          </cell>
        </row>
        <row r="917">
          <cell r="A917" t="str">
            <v>20003019342708</v>
          </cell>
          <cell r="B917">
            <v>479931</v>
          </cell>
          <cell r="C917" t="str">
            <v>20003019342708</v>
          </cell>
          <cell r="D917">
            <v>44909.712881944448</v>
          </cell>
          <cell r="E917" t="str">
            <v>CONECEL</v>
          </cell>
          <cell r="F917" t="str">
            <v>DESPACHO</v>
          </cell>
          <cell r="G917" t="str">
            <v>NORMAL</v>
          </cell>
          <cell r="H917" t="str">
            <v>JOSE RAUL APRAEZ MARQUEZ</v>
          </cell>
          <cell r="I917" t="str">
            <v>1712760352</v>
          </cell>
          <cell r="J917" t="str">
            <v>IBARRA/EL SAGRARIO/AV PRINCESA PACCHA Y AV RIO CIMBO EN EL CONJUNTO HABITACIONAL PASEO DEL RETORNO 2 CASA 50, IBARRA</v>
          </cell>
          <cell r="K917" t="str">
            <v xml:space="preserve">981058282 /  </v>
          </cell>
          <cell r="M917" t="str">
            <v>IBARRA</v>
          </cell>
          <cell r="N917" t="str">
            <v>IMBABURA</v>
          </cell>
          <cell r="O917" t="str">
            <v>IBARRA</v>
          </cell>
        </row>
        <row r="918">
          <cell r="A918" t="str">
            <v>20003019345710</v>
          </cell>
          <cell r="B918">
            <v>479932</v>
          </cell>
          <cell r="C918" t="str">
            <v>20003019345710</v>
          </cell>
          <cell r="D918">
            <v>44909.712881944448</v>
          </cell>
          <cell r="E918" t="str">
            <v>CONECEL</v>
          </cell>
          <cell r="F918" t="str">
            <v>DESPACHO</v>
          </cell>
          <cell r="G918" t="str">
            <v>NORMAL</v>
          </cell>
          <cell r="H918" t="str">
            <v>JOSE RAUL APRAEZ MARQUEZ</v>
          </cell>
          <cell r="I918" t="str">
            <v>1712760352</v>
          </cell>
          <cell r="J918" t="str">
            <v>IBARRA/EL SAGRARIO/AV PRINCESA PACCHA Y AV RIO CIMBO EN EL CONJUNTO HABITACIONAL PASEO DEL RETORNO 2 CASA 50, IBARRA</v>
          </cell>
          <cell r="K918" t="str">
            <v xml:space="preserve">981058282 /  </v>
          </cell>
          <cell r="L918" t="str">
            <v/>
          </cell>
          <cell r="M918" t="str">
            <v>IBARRA</v>
          </cell>
          <cell r="N918" t="str">
            <v>IMBABURA</v>
          </cell>
          <cell r="O918" t="str">
            <v>IBARRA</v>
          </cell>
        </row>
        <row r="919">
          <cell r="A919" t="str">
            <v>20003020679324</v>
          </cell>
          <cell r="B919">
            <v>479933</v>
          </cell>
          <cell r="C919" t="str">
            <v>20003020679324</v>
          </cell>
          <cell r="D919">
            <v>44909.712881944448</v>
          </cell>
          <cell r="E919" t="str">
            <v>CONECEL</v>
          </cell>
          <cell r="F919" t="str">
            <v>DESPACHO</v>
          </cell>
          <cell r="G919" t="str">
            <v>NORMAL</v>
          </cell>
          <cell r="H919" t="str">
            <v>MICHELLE ESTEFANIA BLUM MITE</v>
          </cell>
          <cell r="I919" t="str">
            <v>925121576</v>
          </cell>
          <cell r="J919" t="str">
            <v>GUAYAQUIL/TARQUI/CDLA LA ALBORADA 11AVA ETAPA MZ 24 SL 7 CASA DE DOS PISOS A LOS ALTOS DEL CENTRO ESTETICO DIAGONAL AL APROFE DE SAUCES 8, GUAYAQUIL</v>
          </cell>
          <cell r="K919" t="str">
            <v xml:space="preserve">968927063 /  </v>
          </cell>
          <cell r="M919" t="str">
            <v>GUAYAQUIL</v>
          </cell>
          <cell r="N919" t="str">
            <v>GUAYAS</v>
          </cell>
          <cell r="O919" t="str">
            <v>GUAYAQUIL</v>
          </cell>
        </row>
        <row r="920">
          <cell r="A920" t="str">
            <v>20003019893922</v>
          </cell>
          <cell r="B920">
            <v>479934</v>
          </cell>
          <cell r="C920" t="str">
            <v>20003019893922</v>
          </cell>
          <cell r="D920">
            <v>44909.712881944448</v>
          </cell>
          <cell r="E920" t="str">
            <v>CONECEL</v>
          </cell>
          <cell r="F920" t="str">
            <v>DESPACHO</v>
          </cell>
          <cell r="G920" t="str">
            <v>NORMAL</v>
          </cell>
          <cell r="H920" t="str">
            <v>DIEGO DAVID PINEDA DEL CASTILLO</v>
          </cell>
          <cell r="I920" t="str">
            <v>1003558259</v>
          </cell>
          <cell r="J920" t="str">
            <v>IBARRA/SAN FRANCISCO/BARRIO PILANQUI/AV JOSE TOBAR Y JUAN DE LA ROCA ENTRE PASAJE C EN UNA CASA DE 3 PISOS COLOR CAFE CLARO CON PORTON BLANCO, IBARRA</v>
          </cell>
          <cell r="K920" t="str">
            <v xml:space="preserve">969057434 /  </v>
          </cell>
          <cell r="L920" t="str">
            <v/>
          </cell>
          <cell r="M920" t="str">
            <v>IBARRA</v>
          </cell>
          <cell r="N920" t="str">
            <v>IMBABURA</v>
          </cell>
          <cell r="O920" t="str">
            <v>IBARRA</v>
          </cell>
        </row>
        <row r="921">
          <cell r="A921" t="str">
            <v>20003011907432</v>
          </cell>
          <cell r="B921">
            <v>479935</v>
          </cell>
          <cell r="C921" t="str">
            <v>20003011907432</v>
          </cell>
          <cell r="D921">
            <v>44909.712881944448</v>
          </cell>
          <cell r="E921" t="str">
            <v>CONECEL</v>
          </cell>
          <cell r="F921" t="str">
            <v>DESPACHO</v>
          </cell>
          <cell r="G921" t="str">
            <v>NORMAL</v>
          </cell>
          <cell r="H921" t="str">
            <v>JOSELYNE ISABEL MOREIRA GARCIA</v>
          </cell>
          <cell r="I921" t="str">
            <v>953493798</v>
          </cell>
          <cell r="J921" t="str">
            <v>DURAN/ELOY ALFARO/COOP SAN GREGORIO 2 MZ 5 SL 2 CASA CELESTE DE UN PISO FRENTE AL PARQUE DEL DERECHO DE LOS POBRES, DURAN</v>
          </cell>
          <cell r="K921" t="str">
            <v>992247331 /  969716467</v>
          </cell>
          <cell r="M921" t="str">
            <v>DURAN</v>
          </cell>
          <cell r="N921" t="str">
            <v>GUAYAS</v>
          </cell>
          <cell r="O921" t="str">
            <v>DURAN</v>
          </cell>
        </row>
        <row r="922">
          <cell r="A922" t="str">
            <v>20003019363265</v>
          </cell>
          <cell r="B922">
            <v>479936</v>
          </cell>
          <cell r="C922" t="str">
            <v>20003019363265</v>
          </cell>
          <cell r="D922">
            <v>44909.712881944448</v>
          </cell>
          <cell r="E922" t="str">
            <v>CONECEL</v>
          </cell>
          <cell r="F922" t="str">
            <v>DESPACHO</v>
          </cell>
          <cell r="G922" t="str">
            <v>NORMAL</v>
          </cell>
          <cell r="H922" t="str">
            <v>PABLO ANIBAL ANDRADE DELGADO</v>
          </cell>
          <cell r="I922" t="str">
            <v>1710338052</v>
          </cell>
          <cell r="J922" t="str">
            <v>QUITO /POMASQUI /AV. MANUEL CORDOBA GALARZA Y MANUELITA ZAENS CASA COLOR BEIGE DE DOS PISOS A UNA CUADRA DE LA INSTITUCION EDUCATIVA POMASQUI, QUITO</v>
          </cell>
          <cell r="K922" t="str">
            <v xml:space="preserve">999021840 /  </v>
          </cell>
          <cell r="M922" t="str">
            <v>QUITO</v>
          </cell>
          <cell r="N922" t="str">
            <v>PICHINCHA</v>
          </cell>
          <cell r="O922" t="str">
            <v>QUITO</v>
          </cell>
        </row>
        <row r="923">
          <cell r="A923" t="str">
            <v>20003020654417</v>
          </cell>
          <cell r="B923">
            <v>479937</v>
          </cell>
          <cell r="C923" t="str">
            <v>20003020654417</v>
          </cell>
          <cell r="D923">
            <v>44909.712881944448</v>
          </cell>
          <cell r="E923" t="str">
            <v>CONECEL</v>
          </cell>
          <cell r="F923" t="str">
            <v>DESPACHO</v>
          </cell>
          <cell r="G923" t="str">
            <v>NORMAL</v>
          </cell>
          <cell r="H923" t="str">
            <v>MERCEDES OLIMPIA BARRIONUEVO CHICAIZA</v>
          </cell>
          <cell r="I923" t="str">
            <v>1715795736</v>
          </cell>
          <cell r="J923" t="str">
            <v>QUITO/CALACALI /SECTOR MARIA MAGDALENA DE CALACALI CALLE SIMON BOLIVAR S4-39 Y VIA A CALACALI-LOS BANCOS CASA DE 2 PISOS ENLUCIDO VERDE 1 CUADRA DE LA CASA BARRIAL, QUITO</v>
          </cell>
          <cell r="K923" t="str">
            <v xml:space="preserve">987623031 /  </v>
          </cell>
          <cell r="M923" t="str">
            <v>QUITO</v>
          </cell>
          <cell r="N923" t="str">
            <v>PICHINCHA</v>
          </cell>
          <cell r="O923" t="str">
            <v>QUITO</v>
          </cell>
        </row>
        <row r="924">
          <cell r="A924" t="str">
            <v>20003019860399</v>
          </cell>
          <cell r="B924">
            <v>479938</v>
          </cell>
          <cell r="C924" t="str">
            <v>20003019860399</v>
          </cell>
          <cell r="D924">
            <v>44909.712881944448</v>
          </cell>
          <cell r="E924" t="str">
            <v>CONECEL</v>
          </cell>
          <cell r="F924" t="str">
            <v>DESPACHO</v>
          </cell>
          <cell r="G924" t="str">
            <v>NORMAL</v>
          </cell>
          <cell r="H924" t="str">
            <v>FERNANDO JAVIER NAULA ACARO</v>
          </cell>
          <cell r="I924" t="str">
            <v>705827129</v>
          </cell>
          <cell r="J924" t="str">
            <v>MACHALA/LA PROVIDENCIA/TRBJO AV 25 DE JUNIO KM 1.5 RECIBEN EN BOTTLINGPLAS S.A FRENTE AL SRI DE MACHALA Y AGENCIA COLINEAL, MACHALA</v>
          </cell>
          <cell r="K924" t="str">
            <v xml:space="preserve">963250311 /  </v>
          </cell>
          <cell r="L924" t="str">
            <v/>
          </cell>
          <cell r="M924" t="str">
            <v>MACHALA</v>
          </cell>
          <cell r="N924" t="str">
            <v>EL ORO</v>
          </cell>
          <cell r="O924" t="str">
            <v>MACHALA</v>
          </cell>
        </row>
        <row r="925">
          <cell r="A925" t="str">
            <v>20003020652005</v>
          </cell>
          <cell r="B925">
            <v>479939</v>
          </cell>
          <cell r="C925" t="str">
            <v>20003020652005</v>
          </cell>
          <cell r="D925">
            <v>44909.712881944448</v>
          </cell>
          <cell r="E925" t="str">
            <v>CONECEL</v>
          </cell>
          <cell r="F925" t="str">
            <v>DESPACHO</v>
          </cell>
          <cell r="G925" t="str">
            <v>NORMAL</v>
          </cell>
          <cell r="H925" t="str">
            <v>GENESSIS MARIA SAMANIEGO QUINTERO</v>
          </cell>
          <cell r="I925" t="str">
            <v>1312695420</v>
          </cell>
          <cell r="J925" t="str">
            <v>PORTOVIEJO-ANDRES DEVERA/CALLE 1 DE MAYO 251 Y MIGUEL ALCIVAR CASA DE 2P COLLOR LADRILLO CS CON LICORERIA SAMI EN PB ATRAS DEL COLEGIO MARIA INMACULADA PORTOVIEJO, PORTOVIEJO</v>
          </cell>
          <cell r="K925" t="str">
            <v>987270505 /  995329238</v>
          </cell>
          <cell r="L925" t="str">
            <v/>
          </cell>
          <cell r="M925" t="str">
            <v>PORTOVIEJO</v>
          </cell>
          <cell r="N925" t="str">
            <v>MANABI</v>
          </cell>
          <cell r="O925" t="str">
            <v>PORTOVIEJO</v>
          </cell>
        </row>
        <row r="926">
          <cell r="A926" t="str">
            <v>20003020694176</v>
          </cell>
          <cell r="B926">
            <v>479940</v>
          </cell>
          <cell r="C926" t="str">
            <v>20003020694176</v>
          </cell>
          <cell r="D926">
            <v>44909.712881944448</v>
          </cell>
          <cell r="E926" t="str">
            <v>CONECEL</v>
          </cell>
          <cell r="F926" t="str">
            <v>DESPACHO</v>
          </cell>
          <cell r="G926" t="str">
            <v>NORMAL</v>
          </cell>
          <cell r="H926" t="str">
            <v>MALKI KATARI YUPANKI MEDINA</v>
          </cell>
          <cell r="I926" t="str">
            <v>150350668</v>
          </cell>
          <cell r="J926" t="str">
            <v>CUENCA/YANUNCAY/Avenida Elia Liut y Calle Vieja DENTRO DE LA UNIVERSIDAD POLITECNICA SALESINA EN LABORATORIOS, CUENCA</v>
          </cell>
          <cell r="K926" t="str">
            <v xml:space="preserve">982865431 /  </v>
          </cell>
          <cell r="L926" t="str">
            <v/>
          </cell>
          <cell r="M926" t="str">
            <v>CUENCA</v>
          </cell>
          <cell r="N926" t="str">
            <v>AZUAY</v>
          </cell>
          <cell r="O926" t="str">
            <v>CUENCA</v>
          </cell>
        </row>
        <row r="927">
          <cell r="A927" t="str">
            <v>20003020664304</v>
          </cell>
          <cell r="B927">
            <v>479941</v>
          </cell>
          <cell r="C927" t="str">
            <v>20003020664304</v>
          </cell>
          <cell r="D927">
            <v>44909.712881944448</v>
          </cell>
          <cell r="E927" t="str">
            <v>CONECEL</v>
          </cell>
          <cell r="F927" t="str">
            <v>DESPACHO</v>
          </cell>
          <cell r="G927" t="str">
            <v>NORMAL</v>
          </cell>
          <cell r="H927" t="str">
            <v>ANA KAREN CHILCANAN JARAMILLO</v>
          </cell>
          <cell r="I927" t="str">
            <v>1724858467</v>
          </cell>
          <cell r="J927" t="str">
            <v>QUITO/PIFO/AV GONZALO PIZARRO 968 Y PASAJE MANTILLA EN EL OCAL DE CELULARES AYAHUASCA CASA DE DOS PISOS COLOR CAFE JUNTO A LA PARADA DE CAMIONES DE CARGA, QUITO</v>
          </cell>
          <cell r="K927" t="str">
            <v xml:space="preserve">962892714 /  </v>
          </cell>
          <cell r="M927" t="str">
            <v>QUITO</v>
          </cell>
          <cell r="N927" t="str">
            <v>PICHINCHA</v>
          </cell>
          <cell r="O927" t="str">
            <v>QUITO</v>
          </cell>
        </row>
        <row r="928">
          <cell r="A928" t="str">
            <v>20003020652511</v>
          </cell>
          <cell r="B928">
            <v>479942</v>
          </cell>
          <cell r="C928" t="str">
            <v>20003020652511</v>
          </cell>
          <cell r="D928">
            <v>44909.712881944448</v>
          </cell>
          <cell r="E928" t="str">
            <v>CONECEL</v>
          </cell>
          <cell r="F928" t="str">
            <v>DESPACHO</v>
          </cell>
          <cell r="G928" t="str">
            <v>NORMAL</v>
          </cell>
          <cell r="H928" t="str">
            <v>ROSALIA TRINIDAD MEZA ZAMBRANO</v>
          </cell>
          <cell r="I928" t="str">
            <v>1312606740</v>
          </cell>
          <cell r="J928" t="str">
            <v>MANTA/ELOY ALFARO/CDLA CEIBOS RENACER VLL 18 CASA DE LADRILLO CON PORTON DE METAL A DOS CUADRAS DEL CONJUNTO RANIA FRENTE AL PARQUE CIUDAD AZTECA, MANTA</v>
          </cell>
          <cell r="K928" t="str">
            <v>961001703 /  961001700</v>
          </cell>
          <cell r="L928" t="str">
            <v/>
          </cell>
          <cell r="M928" t="str">
            <v>MANTA</v>
          </cell>
          <cell r="N928" t="str">
            <v>MANABI</v>
          </cell>
          <cell r="O928" t="str">
            <v>MANTA</v>
          </cell>
        </row>
        <row r="929">
          <cell r="A929" t="str">
            <v>20003009406272_1</v>
          </cell>
          <cell r="B929">
            <v>479943</v>
          </cell>
          <cell r="C929" t="str">
            <v>20003009406272_1</v>
          </cell>
          <cell r="D929">
            <v>44909.712881944448</v>
          </cell>
          <cell r="E929" t="str">
            <v>CONECEL</v>
          </cell>
          <cell r="F929" t="str">
            <v>DESPACHO</v>
          </cell>
          <cell r="G929" t="str">
            <v>NORMAL</v>
          </cell>
          <cell r="H929" t="str">
            <v>JOEL SAMIR MORENO FREIRE</v>
          </cell>
          <cell r="I929" t="str">
            <v>950542233</v>
          </cell>
          <cell r="J929" t="str">
            <v>DURAN/BRISAS DE PROCARSA/CALLE C165 T CALLE Z5 MZ 12 CASA DE UN PISO COLOR ROSADO FRENTE A UNA PANADERIA, DURAN</v>
          </cell>
          <cell r="K929" t="str">
            <v>962551527 /  991890528</v>
          </cell>
          <cell r="M929" t="str">
            <v>DURAN</v>
          </cell>
          <cell r="N929" t="str">
            <v>GUAYAS</v>
          </cell>
          <cell r="O929" t="str">
            <v>DURAN</v>
          </cell>
        </row>
        <row r="930">
          <cell r="A930" t="str">
            <v>20003009850752</v>
          </cell>
          <cell r="B930">
            <v>479944</v>
          </cell>
          <cell r="C930" t="str">
            <v>20003009850752</v>
          </cell>
          <cell r="D930">
            <v>44909.712881944448</v>
          </cell>
          <cell r="E930" t="str">
            <v>CONECEL</v>
          </cell>
          <cell r="F930" t="str">
            <v>DESPACHO</v>
          </cell>
          <cell r="G930" t="str">
            <v>NORMAL</v>
          </cell>
          <cell r="H930" t="str">
            <v>CARMEN DEL ROCIO EREZ PARRENO</v>
          </cell>
          <cell r="I930" t="str">
            <v>1802790699</v>
          </cell>
          <cell r="J930" t="str">
            <v>AMBATO/HUACHI LORETO/CALLE IMBABURA Y SAN CRISTOBAL CASA E4 DE TRES PISOS COLOR CAFE A DOS CUADRAS DE LA IGLESIA DE DIOS LA ROCA, AMBATO</v>
          </cell>
          <cell r="K930" t="str">
            <v>995258782 /  999544368</v>
          </cell>
          <cell r="M930" t="str">
            <v>AMBATO</v>
          </cell>
          <cell r="N930" t="str">
            <v>TUNGURAHUA</v>
          </cell>
          <cell r="O930" t="str">
            <v>AMBATO</v>
          </cell>
        </row>
        <row r="931">
          <cell r="A931" t="str">
            <v>20003019892794</v>
          </cell>
          <cell r="B931">
            <v>479945</v>
          </cell>
          <cell r="C931" t="str">
            <v>20003019892794</v>
          </cell>
          <cell r="D931">
            <v>44909.712881944448</v>
          </cell>
          <cell r="E931" t="str">
            <v>CONECEL</v>
          </cell>
          <cell r="F931" t="str">
            <v>DESPACHO</v>
          </cell>
          <cell r="G931" t="str">
            <v>NORMAL</v>
          </cell>
          <cell r="H931" t="str">
            <v>HECTOR NICANOR ALVARADO ORDONEZ</v>
          </cell>
          <cell r="I931" t="str">
            <v>908361363</v>
          </cell>
          <cell r="J931" t="str">
            <v>MACHALA LA PROVIDENCIA CALLE GUAYAS Y 11VA NORTE RECIBEN EN LA LAVADORA DE CARROS OPI A UNA CUADRA DE LA GASOLINERA PYS, MACHALA</v>
          </cell>
          <cell r="K931" t="str">
            <v>983866798 /  981863765</v>
          </cell>
          <cell r="L931" t="str">
            <v/>
          </cell>
          <cell r="M931" t="str">
            <v>MACHALA</v>
          </cell>
          <cell r="N931" t="str">
            <v>EL ORO</v>
          </cell>
          <cell r="O931" t="str">
            <v>MACHALA</v>
          </cell>
        </row>
        <row r="932">
          <cell r="A932" t="str">
            <v>20003020648674</v>
          </cell>
          <cell r="B932">
            <v>479946</v>
          </cell>
          <cell r="C932" t="str">
            <v>20003020648674</v>
          </cell>
          <cell r="D932">
            <v>44909.712881944448</v>
          </cell>
          <cell r="E932" t="str">
            <v>CONECEL</v>
          </cell>
          <cell r="F932" t="str">
            <v>DESPACHO</v>
          </cell>
          <cell r="G932" t="str">
            <v>NORMAL</v>
          </cell>
          <cell r="H932" t="str">
            <v>ANGELICA VICTORIA DIAZ PAZMINO</v>
          </cell>
          <cell r="I932" t="str">
            <v>1750855312</v>
          </cell>
          <cell r="J932" t="str">
            <v>RIOBAMBA/LIZARZABURU/CALLE PICHINCHA ENTRE COLOMBIA Y ESMERALDAS CASA N23 DE COLOR CREMA DE UN PISO A DOS CUADRAS DEL CENTRO COMERCIAL LA CONDAMINE, RIOBAMBA</v>
          </cell>
          <cell r="K932" t="str">
            <v xml:space="preserve">963301894 /  </v>
          </cell>
          <cell r="M932" t="str">
            <v>RIOBAMBA</v>
          </cell>
          <cell r="N932" t="str">
            <v>CHIMBORAZO</v>
          </cell>
          <cell r="O932" t="str">
            <v>RIOBAMBA</v>
          </cell>
        </row>
        <row r="933">
          <cell r="A933" t="str">
            <v>20003020667951</v>
          </cell>
          <cell r="B933">
            <v>479947</v>
          </cell>
          <cell r="C933" t="str">
            <v>20003020667951</v>
          </cell>
          <cell r="D933">
            <v>44909.712881944448</v>
          </cell>
          <cell r="E933" t="str">
            <v>CONECEL</v>
          </cell>
          <cell r="F933" t="str">
            <v>DESPACHO</v>
          </cell>
          <cell r="G933" t="str">
            <v>NORMAL</v>
          </cell>
          <cell r="H933" t="str">
            <v>CARMEN MERCEDES ALARCON NAPA</v>
          </cell>
          <cell r="I933" t="str">
            <v>1721506010</v>
          </cell>
          <cell r="J933" t="str">
            <v>SANTO DOMINGO/RIO VERDE/CALLE CHIBCHAS Y PAGONECES CASA N6 DE UN PISO COLOR ROSADO A UNA CUADRA DE LA ESCUELA DE LA HABANA, SANTO DOMINGO</v>
          </cell>
          <cell r="K933" t="str">
            <v>995933226 /  986992446</v>
          </cell>
          <cell r="M933" t="str">
            <v>SANTO DOMINGO</v>
          </cell>
          <cell r="N933" t="str">
            <v>SANTO DOMINGO DE LOS TSACHILAS</v>
          </cell>
          <cell r="O933" t="str">
            <v>SANTO DOMINGO</v>
          </cell>
        </row>
        <row r="934">
          <cell r="A934" t="str">
            <v>20003020654933</v>
          </cell>
          <cell r="B934">
            <v>479948</v>
          </cell>
          <cell r="C934" t="str">
            <v>20003020654933</v>
          </cell>
          <cell r="D934">
            <v>44909.712881944448</v>
          </cell>
          <cell r="E934" t="str">
            <v>CONECEL</v>
          </cell>
          <cell r="F934" t="str">
            <v>DESPACHO</v>
          </cell>
          <cell r="G934" t="str">
            <v>NORMAL</v>
          </cell>
          <cell r="H934" t="str">
            <v>EDINSON ALBERTO VERA JARAMILLO</v>
          </cell>
          <cell r="I934" t="str">
            <v>2400085649</v>
          </cell>
          <cell r="J934" t="str">
            <v>LA LIBERTAD/LA LIBERTAD/BARRIO SAN VICENTEAV 35 ENTRE LA CALLE 30 Y 31 CASA DE UN PISO A DOS CUADRAS DE LA CANCHA SINTETICA GENERACION Y DE LA FERRETERIA DISENSA, LA LIBERTAD</v>
          </cell>
          <cell r="K934" t="str">
            <v xml:space="preserve">960581127 /  </v>
          </cell>
          <cell r="M934" t="str">
            <v>LA LIBERTAD</v>
          </cell>
          <cell r="N934" t="str">
            <v>SANTA ELENA</v>
          </cell>
          <cell r="O934" t="str">
            <v>LA LIBERTAD</v>
          </cell>
        </row>
        <row r="935">
          <cell r="A935" t="str">
            <v>20003018928347</v>
          </cell>
          <cell r="B935">
            <v>479903</v>
          </cell>
          <cell r="C935" t="str">
            <v>20003018928347</v>
          </cell>
          <cell r="D935">
            <v>44909.712870370371</v>
          </cell>
          <cell r="E935" t="str">
            <v>CONECEL</v>
          </cell>
          <cell r="F935" t="str">
            <v>DESPACHO</v>
          </cell>
          <cell r="G935" t="str">
            <v>NORMAL</v>
          </cell>
          <cell r="H935" t="str">
            <v>CARLOS ALBERTO AGUAIZA SALDANA</v>
          </cell>
          <cell r="I935" t="str">
            <v>940881881</v>
          </cell>
          <cell r="J935" t="str">
            <v>DAULE/LA AURORA/CALLE ALFREDO ADUM Y CARLOS MARA DETRAS DEL CENTRO COMERCIAL RIOCENTRO EL DORADO CASA DE DOS PISOS, DAULE</v>
          </cell>
          <cell r="K935" t="str">
            <v xml:space="preserve">992373599 /  </v>
          </cell>
          <cell r="M935" t="str">
            <v>DAULE</v>
          </cell>
          <cell r="N935" t="str">
            <v>GUAYAS</v>
          </cell>
          <cell r="O935" t="str">
            <v>DAULE</v>
          </cell>
        </row>
        <row r="936">
          <cell r="A936" t="str">
            <v>20003019345923</v>
          </cell>
          <cell r="B936">
            <v>479904</v>
          </cell>
          <cell r="C936" t="str">
            <v>20003019345923</v>
          </cell>
          <cell r="D936">
            <v>44909.712870370371</v>
          </cell>
          <cell r="E936" t="str">
            <v>CONECEL</v>
          </cell>
          <cell r="F936" t="str">
            <v>DESPACHO</v>
          </cell>
          <cell r="G936" t="str">
            <v>NORMAL</v>
          </cell>
          <cell r="H936" t="str">
            <v>LISTER ALEXANDER LLERENA SANCHEZ</v>
          </cell>
          <cell r="I936" t="str">
            <v>1803856390</v>
          </cell>
          <cell r="J936" t="str">
            <v>QUITO/CONOCOTO//SEBASTIAN DE BENALCAZAR Y PEDRO FERMIN CEVALLOS LA ENTREGA ES EN EL CONJ. VALLE CARTAGO 2 FRENTE DE RESERVORIO, QUITO</v>
          </cell>
          <cell r="K936" t="str">
            <v>963381737 /  963642047</v>
          </cell>
          <cell r="L936" t="str">
            <v/>
          </cell>
          <cell r="M936" t="str">
            <v>QUITO</v>
          </cell>
          <cell r="N936" t="str">
            <v>PICHINCHA</v>
          </cell>
          <cell r="O936" t="str">
            <v>QUITO</v>
          </cell>
        </row>
        <row r="937">
          <cell r="A937" t="str">
            <v>20003019893039</v>
          </cell>
          <cell r="B937">
            <v>479905</v>
          </cell>
          <cell r="C937" t="str">
            <v>20003019893039</v>
          </cell>
          <cell r="D937">
            <v>44909.712870370371</v>
          </cell>
          <cell r="E937" t="str">
            <v>CONECEL</v>
          </cell>
          <cell r="F937" t="str">
            <v>DESPACHO</v>
          </cell>
          <cell r="G937" t="str">
            <v>NORMAL</v>
          </cell>
          <cell r="H937" t="str">
            <v>GABRIEL GUILLERMO ITURRALDE DUENAS</v>
          </cell>
          <cell r="I937" t="str">
            <v>1721355939</v>
          </cell>
          <cell r="J937" t="str">
            <v>QUITO CUMBAYA URB FLORENCIA CS 21 / CALLES ALFONSO LAMINA Y CALLE P JUNTO AL COLEGIO ALEMAN, QUITO</v>
          </cell>
          <cell r="K937" t="str">
            <v>964215032 /  22891085</v>
          </cell>
          <cell r="L937" t="str">
            <v/>
          </cell>
          <cell r="M937" t="str">
            <v>QUITO</v>
          </cell>
          <cell r="N937" t="str">
            <v>PICHINCHA</v>
          </cell>
          <cell r="O937" t="str">
            <v>QUITO</v>
          </cell>
        </row>
        <row r="938">
          <cell r="A938" t="str">
            <v>20003013261079</v>
          </cell>
          <cell r="B938">
            <v>479906</v>
          </cell>
          <cell r="C938" t="str">
            <v>20003013261079</v>
          </cell>
          <cell r="D938">
            <v>44909.712870370371</v>
          </cell>
          <cell r="E938" t="str">
            <v>CONECEL</v>
          </cell>
          <cell r="F938" t="str">
            <v>DESPACHO</v>
          </cell>
          <cell r="G938" t="str">
            <v>NORMAL</v>
          </cell>
          <cell r="H938" t="str">
            <v>CRISTIAN ANDRES ORTEGA CUBI</v>
          </cell>
          <cell r="I938" t="str">
            <v>1.7256E+12</v>
          </cell>
          <cell r="J938" t="str">
            <v>QUITO/CONOCOTO/GARCIA MORENOY FLORES FRENTE AL AKI DE CONOCOTO CASA DE DOS PISOS COLOR NARANJA PUERTA NEGRA, QUITO</v>
          </cell>
          <cell r="K938" t="str">
            <v xml:space="preserve">958763687 /  </v>
          </cell>
          <cell r="L938" t="str">
            <v/>
          </cell>
          <cell r="M938" t="str">
            <v>QUITO</v>
          </cell>
          <cell r="N938" t="str">
            <v>PICHINCHA</v>
          </cell>
          <cell r="O938" t="str">
            <v>QUITO</v>
          </cell>
        </row>
        <row r="939">
          <cell r="A939" t="str">
            <v>20003019371681</v>
          </cell>
          <cell r="B939">
            <v>479907</v>
          </cell>
          <cell r="C939" t="str">
            <v>20003019371681</v>
          </cell>
          <cell r="D939">
            <v>44909.712870370371</v>
          </cell>
          <cell r="E939" t="str">
            <v>CONECEL</v>
          </cell>
          <cell r="F939" t="str">
            <v>DESPACHO</v>
          </cell>
          <cell r="G939" t="str">
            <v>NORMAL</v>
          </cell>
          <cell r="H939" t="str">
            <v>DIEGO JOSE PEREZ CRUZ</v>
          </cell>
          <cell r="I939" t="str">
            <v>1717431876</v>
          </cell>
          <cell r="J939" t="str">
            <v>QUITO/JIPIJAPA,/ TRABAJO AV SHIRYS N 44-93 Y RIO COCA EN EL EDIFICIO DE LA SUPERINTENDENCIA DE CONTROL DEL PODER DEL MERCADO DIAGOAL AVANET, QUITO</v>
          </cell>
          <cell r="K939" t="str">
            <v>996107517 /  963096066/0963096066</v>
          </cell>
          <cell r="L939" t="str">
            <v/>
          </cell>
          <cell r="M939" t="str">
            <v>QUITO</v>
          </cell>
          <cell r="N939" t="str">
            <v>PICHINCHA</v>
          </cell>
          <cell r="O939" t="str">
            <v>QUITO</v>
          </cell>
        </row>
        <row r="940">
          <cell r="A940" t="str">
            <v>20003011912550</v>
          </cell>
          <cell r="B940">
            <v>479908</v>
          </cell>
          <cell r="C940" t="str">
            <v>20003011912550</v>
          </cell>
          <cell r="D940">
            <v>44909.712870370371</v>
          </cell>
          <cell r="E940" t="str">
            <v>CONECEL</v>
          </cell>
          <cell r="F940" t="str">
            <v>DESPACHO</v>
          </cell>
          <cell r="G940" t="str">
            <v>NORMAL</v>
          </cell>
          <cell r="H940" t="str">
            <v>HECTOR MANUEL PARRAGA ZAMORA</v>
          </cell>
          <cell r="I940" t="str">
            <v>1310482581</v>
          </cell>
          <cell r="J940" t="str">
            <v>QUITO/SANGOLQUI/AV ARGENTINA Y AV PUERTO RICO CSA 1P CLR CRM REF 1 CDRA UNIDAD EDUCATIVA SAN ESTEBAN DEL VALLE DIAGNAL HOGAR COPITOS DE NIEVE, QUITO</v>
          </cell>
          <cell r="K940" t="str">
            <v xml:space="preserve">959145419 /  </v>
          </cell>
          <cell r="M940" t="str">
            <v>QUITO</v>
          </cell>
          <cell r="N940" t="str">
            <v>PICHINCHA</v>
          </cell>
          <cell r="O940" t="str">
            <v>QUITO</v>
          </cell>
        </row>
        <row r="941">
          <cell r="A941" t="str">
            <v>20003019813172</v>
          </cell>
          <cell r="B941">
            <v>479909</v>
          </cell>
          <cell r="C941" t="str">
            <v>20003019813172</v>
          </cell>
          <cell r="D941">
            <v>44909.712870370371</v>
          </cell>
          <cell r="E941" t="str">
            <v>CONECEL</v>
          </cell>
          <cell r="F941" t="str">
            <v>DESPACHO</v>
          </cell>
          <cell r="G941" t="str">
            <v>NORMAL</v>
          </cell>
          <cell r="H941" t="str">
            <v>JESSICA MISHELL NACIMBA PACHACAMA</v>
          </cell>
          <cell r="I941" t="str">
            <v>1726709197</v>
          </cell>
          <cell r="J941" t="str">
            <v>QUITO/MARISCAL SUCRE/AV AMAZONAS Y ELOY ALFARO DIAGONAL AL MINISTERIO DE AGRICULTORA REALIZAR LA ENTREGA EN LA ACADEMIA DE INGLES OXFORD FRENTE A LA EMBAJADA VENEZOLANA, QUITO</v>
          </cell>
          <cell r="K941" t="str">
            <v xml:space="preserve">984128797 /  </v>
          </cell>
          <cell r="L941" t="str">
            <v/>
          </cell>
          <cell r="M941" t="str">
            <v>QUITO</v>
          </cell>
          <cell r="N941" t="str">
            <v>PICHINCHA</v>
          </cell>
          <cell r="O941" t="str">
            <v>QUITO</v>
          </cell>
        </row>
        <row r="942">
          <cell r="A942" t="str">
            <v>20003019785346</v>
          </cell>
          <cell r="B942">
            <v>479910</v>
          </cell>
          <cell r="C942" t="str">
            <v>20003019785346</v>
          </cell>
          <cell r="D942">
            <v>44909.712870370371</v>
          </cell>
          <cell r="E942" t="str">
            <v>CONECEL</v>
          </cell>
          <cell r="F942" t="str">
            <v>DESPACHO</v>
          </cell>
          <cell r="G942" t="str">
            <v>NORMAL</v>
          </cell>
          <cell r="H942" t="str">
            <v>ROBERTO JOE RODRIGUEZ MORENO</v>
          </cell>
          <cell r="I942" t="str">
            <v>1207998459</v>
          </cell>
          <cell r="J942" t="str">
            <v>QUEVEDO/SIETE DE OCTUBRE/CALLE OCTAVA Y CALLE K CASA DE UN PISO COLOR GRIS A UAN CUADRA DEL SUBCENTRO DE SALUD 7 DE OCTUBRE, QUEVEDO</v>
          </cell>
          <cell r="K942" t="str">
            <v xml:space="preserve">983261443 /  </v>
          </cell>
          <cell r="M942" t="str">
            <v>QUEVEDO</v>
          </cell>
          <cell r="N942" t="str">
            <v>LOS RIOS</v>
          </cell>
          <cell r="O942" t="str">
            <v>QUEVEDO</v>
          </cell>
        </row>
        <row r="943">
          <cell r="A943" t="str">
            <v>20003019359486</v>
          </cell>
          <cell r="B943">
            <v>479911</v>
          </cell>
          <cell r="C943" t="str">
            <v>20003019359486</v>
          </cell>
          <cell r="D943">
            <v>44909.712870370371</v>
          </cell>
          <cell r="E943" t="str">
            <v>CONECEL</v>
          </cell>
          <cell r="F943" t="str">
            <v>DESPACHO</v>
          </cell>
          <cell r="G943" t="str">
            <v>NORMAL</v>
          </cell>
          <cell r="H943" t="str">
            <v>JULIO CESAR JARAMILLO ARMIJOS</v>
          </cell>
          <cell r="I943" t="str">
            <v>1104834542</v>
          </cell>
          <cell r="J943" t="str">
            <v>CUENCA/YANUNCAY/CALLE TARQUINO CORDERO Y CAMINO VIEJO A BANOS CASA DE 3 PISOS COLOR BEIGE CON PORTON VERDE FRENTE A LA PANADERIA FARAON, CUENCA</v>
          </cell>
          <cell r="K943" t="str">
            <v xml:space="preserve">998979190 /  </v>
          </cell>
          <cell r="L943" t="str">
            <v/>
          </cell>
          <cell r="M943" t="str">
            <v>CUENCA</v>
          </cell>
          <cell r="N943" t="str">
            <v>AZUAY</v>
          </cell>
          <cell r="O943" t="str">
            <v>CUENCA</v>
          </cell>
        </row>
        <row r="944">
          <cell r="A944" t="str">
            <v>20003019361783</v>
          </cell>
          <cell r="B944">
            <v>479912</v>
          </cell>
          <cell r="C944" t="str">
            <v>20003019361783</v>
          </cell>
          <cell r="D944">
            <v>44909.712870370371</v>
          </cell>
          <cell r="E944" t="str">
            <v>CONECEL</v>
          </cell>
          <cell r="F944" t="str">
            <v>DESPACHO</v>
          </cell>
          <cell r="G944" t="str">
            <v>NORMAL</v>
          </cell>
          <cell r="H944" t="str">
            <v>NELLY EDITH SANCHEZ ULLOA</v>
          </cell>
          <cell r="I944" t="str">
            <v>702264680</v>
          </cell>
          <cell r="J944" t="str">
            <v>MACHALA/LA PROVIDENCIA/CDLA EL BOSQUE SECTOR 2 CALLE FRANCISCO ROSALES Y PASAJE CASA DE UN PISO COLOR ZUL DIAGONAL A LA ESCUELA PAUL HARRY, MACHALA</v>
          </cell>
          <cell r="K944" t="str">
            <v>983301476 /  982219646</v>
          </cell>
          <cell r="M944" t="str">
            <v>MACHALA</v>
          </cell>
          <cell r="N944" t="str">
            <v>EL ORO</v>
          </cell>
          <cell r="O944" t="str">
            <v>MACHALA</v>
          </cell>
        </row>
        <row r="945">
          <cell r="A945" t="str">
            <v>20003019788348</v>
          </cell>
          <cell r="B945">
            <v>479913</v>
          </cell>
          <cell r="C945" t="str">
            <v>20003019788348</v>
          </cell>
          <cell r="D945">
            <v>44909.712870370371</v>
          </cell>
          <cell r="E945" t="str">
            <v>CONECEL</v>
          </cell>
          <cell r="F945" t="str">
            <v>DESPACHO</v>
          </cell>
          <cell r="G945" t="str">
            <v>NORMAL</v>
          </cell>
          <cell r="H945" t="str">
            <v>VINICIO FERNANDO BURGOS GUILCA</v>
          </cell>
          <cell r="I945" t="str">
            <v>603942871</v>
          </cell>
          <cell r="J945" t="str">
            <v>RIOBAMBA/VELASCO/CALLE RIO DAULE Y RIO COCA EN EL CONJUNTO HABITACIONAL VELETAS DEL NORTE DPTO 104, RIOBAMBA</v>
          </cell>
          <cell r="K945" t="str">
            <v>979220443 /  999244335</v>
          </cell>
          <cell r="M945" t="str">
            <v>RIOBAMBA</v>
          </cell>
          <cell r="N945" t="str">
            <v>CHIMBORAZO</v>
          </cell>
          <cell r="O945" t="str">
            <v>RIOBAMBA</v>
          </cell>
        </row>
        <row r="946">
          <cell r="A946" t="str">
            <v>20003019889464</v>
          </cell>
          <cell r="B946">
            <v>479914</v>
          </cell>
          <cell r="C946" t="str">
            <v>20003019889464</v>
          </cell>
          <cell r="D946">
            <v>44909.712870370371</v>
          </cell>
          <cell r="E946" t="str">
            <v>CONECEL</v>
          </cell>
          <cell r="F946" t="str">
            <v>DESPACHO</v>
          </cell>
          <cell r="G946" t="str">
            <v>NORMAL</v>
          </cell>
          <cell r="H946" t="str">
            <v>SOBEIDA DE ROCIO CARRILLO SOLANO</v>
          </cell>
          <cell r="I946" t="str">
            <v>1710040450</v>
          </cell>
          <cell r="J946" t="str">
            <v>SANTO DOMINGO/SANTO DOMINGO/CALE MENDOZA 875 Y ENRIQUE GIL GILBERTO AFUERA DEL COLEGIO MANUEL AGUSTIN AGUIRRE VENDEDORA AMBULANTE, SANTO DOMINGO</v>
          </cell>
          <cell r="K946" t="str">
            <v>963111864 /  994341010</v>
          </cell>
          <cell r="L946" t="str">
            <v/>
          </cell>
          <cell r="M946" t="str">
            <v>SANTO DOMINGO</v>
          </cell>
          <cell r="N946" t="str">
            <v>SANTO DOMINGO DE LOS TSACHILAS</v>
          </cell>
          <cell r="O946" t="str">
            <v>SANTO DOMINGO</v>
          </cell>
        </row>
        <row r="947">
          <cell r="A947" t="str">
            <v>20003019889312</v>
          </cell>
          <cell r="B947">
            <v>479915</v>
          </cell>
          <cell r="C947" t="str">
            <v>20003019889312</v>
          </cell>
          <cell r="D947">
            <v>44909.712870370371</v>
          </cell>
          <cell r="E947" t="str">
            <v>CONECEL</v>
          </cell>
          <cell r="F947" t="str">
            <v>DESPACHO</v>
          </cell>
          <cell r="G947" t="str">
            <v>NORMAL</v>
          </cell>
          <cell r="H947" t="str">
            <v>YULIETH NATALIA GOMEZ ANGARITA</v>
          </cell>
          <cell r="I947" t="str">
            <v>152038964</v>
          </cell>
          <cell r="J947" t="str">
            <v>CUENCA/SAN JOAQUIN/AV ORDONEZ LASSO Y CESAR ANDRADE Y CORDERO CASA DE 3 PISOS JUNTO A LA FERRETERIA COSMO FRENTE A LA PAPELERIA ALEJANDRA, CUENCA</v>
          </cell>
          <cell r="K947" t="str">
            <v xml:space="preserve">962745308 /  </v>
          </cell>
          <cell r="M947" t="str">
            <v>CUENCA</v>
          </cell>
          <cell r="N947" t="str">
            <v>AZUAY</v>
          </cell>
          <cell r="O947" t="str">
            <v>CUENCA</v>
          </cell>
        </row>
        <row r="948">
          <cell r="A948" t="str">
            <v>20003019823482</v>
          </cell>
          <cell r="B948">
            <v>479916</v>
          </cell>
          <cell r="C948" t="str">
            <v>20003019823482</v>
          </cell>
          <cell r="D948">
            <v>44909.712870370371</v>
          </cell>
          <cell r="E948" t="str">
            <v>CONECEL</v>
          </cell>
          <cell r="F948" t="str">
            <v>DESPACHO</v>
          </cell>
          <cell r="G948" t="str">
            <v>NORMAL</v>
          </cell>
          <cell r="H948" t="str">
            <v>ERVANETT DAYANA ISSELES HURTADO</v>
          </cell>
          <cell r="I948" t="str">
            <v>127764179 PASAPORTE</v>
          </cell>
          <cell r="J948" t="str">
            <v>SANTA ELENA/SANTA ELENA/AV CARLOS ESPINOZA Y CALLE 35 FUERA DEL CENTRO DE ATENCION CIUDADANA DE SANTA ELENA EN UN PUESTO DE PASTELES PASANDO EL SHOPPING DE LA PENINSULA, SANTA ELENA</v>
          </cell>
          <cell r="K948" t="str">
            <v xml:space="preserve">963249000 /  </v>
          </cell>
          <cell r="M948" t="str">
            <v>SANTA ELENA</v>
          </cell>
          <cell r="N948" t="str">
            <v>SANTA ELENA</v>
          </cell>
          <cell r="O948" t="str">
            <v>SANTA ELENA</v>
          </cell>
        </row>
        <row r="949">
          <cell r="A949" t="str">
            <v>20003019810478</v>
          </cell>
          <cell r="B949">
            <v>479917</v>
          </cell>
          <cell r="C949" t="str">
            <v>20003019810478</v>
          </cell>
          <cell r="D949">
            <v>44909.712870370371</v>
          </cell>
          <cell r="E949" t="str">
            <v>CONECEL</v>
          </cell>
          <cell r="F949" t="str">
            <v>DESPACHO</v>
          </cell>
          <cell r="G949" t="str">
            <v>NORMAL</v>
          </cell>
          <cell r="H949" t="str">
            <v>JONATHAN JAVIER QUIJIJE MERA</v>
          </cell>
          <cell r="I949" t="str">
            <v>1313317396</v>
          </cell>
          <cell r="J949" t="str">
            <v>MANTA/LOS ESTEROS/BARRIO SAN AGUSTIN/AV OLIVA MIRANDA Y ELOY ALFARO CASA DE UN PISO COLOR NARANJA CON BLANCO A UNA CAUDRA DEL RESTAURANTE CABANAS CARINO, MANTA</v>
          </cell>
          <cell r="K949" t="str">
            <v>983442197 /  978635419</v>
          </cell>
          <cell r="M949" t="str">
            <v>MANTA</v>
          </cell>
          <cell r="N949" t="str">
            <v>MANABI</v>
          </cell>
          <cell r="O949" t="str">
            <v>MANTA</v>
          </cell>
        </row>
        <row r="950">
          <cell r="A950" t="str">
            <v>20003019880770</v>
          </cell>
          <cell r="B950">
            <v>479918</v>
          </cell>
          <cell r="C950" t="str">
            <v>20003019880770</v>
          </cell>
          <cell r="D950">
            <v>44909.712870370371</v>
          </cell>
          <cell r="E950" t="str">
            <v>CONECEL</v>
          </cell>
          <cell r="F950" t="str">
            <v>DESPACHO</v>
          </cell>
          <cell r="G950" t="str">
            <v>NORMAL</v>
          </cell>
          <cell r="H950" t="str">
            <v>JULIO FABRICIO MERO CEVALLOS</v>
          </cell>
          <cell r="I950" t="str">
            <v>1310958366</v>
          </cell>
          <cell r="J950" t="str">
            <v>MANTA/ELOY ALFARO/CALLE 321 Y AV 204 EN LA ENTRADA DE LA GASOLINERA GUY CASA DE DOS PISOS CON PORTON VERDE FRENTE AL DEPOSITO DE GAS VERDUGA, MANTA</v>
          </cell>
          <cell r="K950" t="str">
            <v xml:space="preserve">962821001 /  </v>
          </cell>
          <cell r="L950" t="str">
            <v/>
          </cell>
          <cell r="M950" t="str">
            <v>MANTA</v>
          </cell>
          <cell r="N950" t="str">
            <v>MANABI</v>
          </cell>
          <cell r="O950" t="str">
            <v>MANTA</v>
          </cell>
        </row>
        <row r="951">
          <cell r="A951" t="str">
            <v>20003018888518</v>
          </cell>
          <cell r="B951">
            <v>479919</v>
          </cell>
          <cell r="C951" t="str">
            <v>20003018888518</v>
          </cell>
          <cell r="D951">
            <v>44909.712870370371</v>
          </cell>
          <cell r="E951" t="str">
            <v>CONECEL</v>
          </cell>
          <cell r="F951" t="str">
            <v>DESPACHO</v>
          </cell>
          <cell r="G951" t="str">
            <v>NORMAL</v>
          </cell>
          <cell r="H951" t="str">
            <v>JEFFERSON ANTONIO MIRABAD MEDRANDA</v>
          </cell>
          <cell r="I951" t="str">
            <v>2300057292</v>
          </cell>
          <cell r="J951" t="str">
            <v>SANTO DOMINGO/RIO VERDE/ URBANIZACION EL PORTON CONSEJO PROVINCIAL /ARGELIA Y EGIPTO/SN 3 PISOS COLOR MELON DIAGONAL A UN ALIBRERIA, SANTO DOMINGO</v>
          </cell>
          <cell r="K951" t="str">
            <v xml:space="preserve">979056528 /  </v>
          </cell>
          <cell r="L951" t="str">
            <v/>
          </cell>
          <cell r="M951" t="str">
            <v>SANTO DOMINGO</v>
          </cell>
          <cell r="N951" t="str">
            <v>SANTO DOMINGO DE LOS TSACHILAS</v>
          </cell>
          <cell r="O951" t="str">
            <v>SANTO DOMINGO</v>
          </cell>
        </row>
        <row r="952">
          <cell r="A952" t="str">
            <v>20003019880079</v>
          </cell>
          <cell r="B952">
            <v>479920</v>
          </cell>
          <cell r="C952" t="str">
            <v>20003019880079</v>
          </cell>
          <cell r="D952">
            <v>44909.712870370371</v>
          </cell>
          <cell r="E952" t="str">
            <v>CONECEL</v>
          </cell>
          <cell r="F952" t="str">
            <v>DESPACHO</v>
          </cell>
          <cell r="G952" t="str">
            <v>NORMAL</v>
          </cell>
          <cell r="H952" t="str">
            <v>CARLOS JOSE ANDRADE GUERRERO</v>
          </cell>
          <cell r="I952" t="str">
            <v>503924474</v>
          </cell>
          <cell r="J952" t="str">
            <v>RIOBAMBA/ VELOZ/FLEX/TRABJO JUAN DE VELASCO 2438 Y AV JOSE VELOZ/REF:EN LA UNIDAD EDUCATIVA SAN FELIPE NERI, RIOBAMBA</v>
          </cell>
          <cell r="K952" t="str">
            <v>958765956 /  295876595</v>
          </cell>
          <cell r="M952" t="str">
            <v>RIOBAMBA</v>
          </cell>
          <cell r="N952" t="str">
            <v>CHIMBORAZO</v>
          </cell>
          <cell r="O952" t="str">
            <v>RIOBAMBA</v>
          </cell>
        </row>
        <row r="953">
          <cell r="A953" t="str">
            <v>20003019791851</v>
          </cell>
          <cell r="B953">
            <v>479921</v>
          </cell>
          <cell r="C953" t="str">
            <v>20003019791851</v>
          </cell>
          <cell r="D953">
            <v>44909.712870370371</v>
          </cell>
          <cell r="E953" t="str">
            <v>CONECEL</v>
          </cell>
          <cell r="F953" t="str">
            <v>DESPACHO</v>
          </cell>
          <cell r="G953" t="str">
            <v>NORMAL</v>
          </cell>
          <cell r="H953" t="str">
            <v>KATHERINE YESSENIA TENEMPAGUAY ANDRANGO</v>
          </cell>
          <cell r="I953" t="str">
            <v>1722373501</v>
          </cell>
          <cell r="J953" t="str">
            <v>QUITO/ALANGASI/SAN JUAN LOMA CALLE AV ILALO OE2-236 Y GASPAR DE VILLARROEL CS 2P BLANCO JUNTO AL VIVERO PARAISO, QUITO</v>
          </cell>
          <cell r="K953" t="str">
            <v xml:space="preserve">978801947 /  </v>
          </cell>
          <cell r="L953" t="str">
            <v/>
          </cell>
          <cell r="M953" t="str">
            <v>QUITO</v>
          </cell>
          <cell r="N953" t="str">
            <v>PICHINCHA</v>
          </cell>
          <cell r="O953" t="str">
            <v>QUITO</v>
          </cell>
        </row>
        <row r="954">
          <cell r="A954" t="str">
            <v>20003019893541</v>
          </cell>
          <cell r="B954">
            <v>479922</v>
          </cell>
          <cell r="C954" t="str">
            <v>20003019893541</v>
          </cell>
          <cell r="D954">
            <v>44909.712870370371</v>
          </cell>
          <cell r="E954" t="str">
            <v>CONECEL</v>
          </cell>
          <cell r="F954" t="str">
            <v>DESPACHO</v>
          </cell>
          <cell r="G954" t="str">
            <v>NORMAL</v>
          </cell>
          <cell r="H954" t="str">
            <v>MARIA FERNANDA CHALA ESPINOZA</v>
          </cell>
          <cell r="I954" t="str">
            <v>1756758296</v>
          </cell>
          <cell r="J954" t="str">
            <v>QUITO-CALDERON/ CALLE:DE LOS FAISANES 313 Y CALLE DE LOS QUINDES/CASA BLANCA DONDE ESTA EN LA PARADA DE BUSES LABRADOR -ZABALA, QUITO</v>
          </cell>
          <cell r="K954" t="str">
            <v>987635926 /  298763592/0969078545</v>
          </cell>
          <cell r="M954" t="str">
            <v>QUITO</v>
          </cell>
          <cell r="N954" t="str">
            <v>PICHINCHA</v>
          </cell>
          <cell r="O954" t="str">
            <v>QUITO</v>
          </cell>
        </row>
        <row r="955">
          <cell r="A955" t="str">
            <v>20003018930606</v>
          </cell>
          <cell r="B955">
            <v>479923</v>
          </cell>
          <cell r="C955" t="str">
            <v>20003018930606</v>
          </cell>
          <cell r="D955">
            <v>44909.712870370371</v>
          </cell>
          <cell r="E955" t="str">
            <v>CONECEL</v>
          </cell>
          <cell r="F955" t="str">
            <v>DESPACHO</v>
          </cell>
          <cell r="G955" t="str">
            <v>NORMAL</v>
          </cell>
          <cell r="H955" t="str">
            <v>GRACE MELANY ALMACHI TOAPANTA</v>
          </cell>
          <cell r="I955" t="str">
            <v>1729058691</v>
          </cell>
          <cell r="J955" t="str">
            <v>QUITO/CENTRO HISTORICO/CALLE GUAYAQUIL EN LA EMPRESA DE ROPA CHARLESTONG JUNTO AL LOCAL TRAJES DE HISTORIA, QUITO</v>
          </cell>
          <cell r="K955" t="str">
            <v xml:space="preserve">979871498 /  </v>
          </cell>
          <cell r="M955" t="str">
            <v>QUITO</v>
          </cell>
          <cell r="N955" t="str">
            <v>PICHINCHA</v>
          </cell>
          <cell r="O955" t="str">
            <v>QUITO</v>
          </cell>
        </row>
        <row r="956">
          <cell r="A956" t="str">
            <v>20003019810543</v>
          </cell>
          <cell r="B956">
            <v>479924</v>
          </cell>
          <cell r="C956" t="str">
            <v>20003019810543</v>
          </cell>
          <cell r="D956">
            <v>44909.712870370371</v>
          </cell>
          <cell r="E956" t="str">
            <v>CONECEL</v>
          </cell>
          <cell r="F956" t="str">
            <v>DESPACHO</v>
          </cell>
          <cell r="G956" t="str">
            <v>NORMAL</v>
          </cell>
          <cell r="H956" t="str">
            <v>FRANK ANTHONY VELIZ DELGADO</v>
          </cell>
          <cell r="I956" t="str">
            <v>1316024858</v>
          </cell>
          <cell r="J956" t="str">
            <v>QUITO/TUMBACO/AV ILALO Y SAN FRANCISCO JUNTO A LA FARMACIA MEDICITY EN LA PRIMERA ENTRADA CASA DE DOS PISOS COLOR BEIGE, QUITO</v>
          </cell>
          <cell r="K956" t="str">
            <v xml:space="preserve">963797501 /  </v>
          </cell>
          <cell r="L956" t="str">
            <v/>
          </cell>
          <cell r="M956" t="str">
            <v>QUITO</v>
          </cell>
          <cell r="N956" t="str">
            <v>PICHINCHA</v>
          </cell>
          <cell r="O956" t="str">
            <v>QUITO</v>
          </cell>
        </row>
        <row r="957">
          <cell r="A957" t="str">
            <v>20003004542011_1</v>
          </cell>
          <cell r="B957">
            <v>479925</v>
          </cell>
          <cell r="C957" t="str">
            <v>20003004542011_1</v>
          </cell>
          <cell r="D957">
            <v>44909.712870370371</v>
          </cell>
          <cell r="E957" t="str">
            <v>CONECEL</v>
          </cell>
          <cell r="F957" t="str">
            <v>DESPACHO</v>
          </cell>
          <cell r="G957" t="str">
            <v>NORMAL</v>
          </cell>
          <cell r="H957" t="str">
            <v>BRENDA GABRIELA LIMONGI IGLESIAS</v>
          </cell>
          <cell r="I957" t="str">
            <v>1312614652</v>
          </cell>
          <cell r="J957" t="str">
            <v>PORTOVIEJO/ANDRES DE VERA/KM 1.5 VIA PORTOVIEJO MANTA/CDLA BELLAVISTA/CASA BLANCA DIAGONAL A LAIGLESIA DE CDLA BELLAVISTA, PORTOVIEJO</v>
          </cell>
          <cell r="K957" t="str">
            <v>962899388 /  964126092</v>
          </cell>
          <cell r="M957" t="str">
            <v>PORTOVIEJO</v>
          </cell>
          <cell r="N957" t="str">
            <v>MANABI</v>
          </cell>
          <cell r="O957" t="str">
            <v>PORTOVIEJO</v>
          </cell>
        </row>
        <row r="958">
          <cell r="A958" t="str">
            <v>20003020669088</v>
          </cell>
          <cell r="B958">
            <v>479926</v>
          </cell>
          <cell r="C958" t="str">
            <v>20003020669088</v>
          </cell>
          <cell r="D958">
            <v>44909.712870370371</v>
          </cell>
          <cell r="E958" t="str">
            <v>CONECEL</v>
          </cell>
          <cell r="F958" t="str">
            <v>DESPACHO</v>
          </cell>
          <cell r="G958" t="str">
            <v>NORMAL</v>
          </cell>
          <cell r="H958" t="str">
            <v>KENNY RAUL BOCCANEDES GARCIA</v>
          </cell>
          <cell r="I958" t="str">
            <v>927372185</v>
          </cell>
          <cell r="J958" t="str">
            <v>DURAN/EL RECREO/4TA ETAPA CIUDADELA EL RECREO 4 ETAPA A 200 MTRS DE PLAZA TIA DURAN ATRAS DE PARRILADAS AL CARBON 2 PISOS CREMA, DURAN</v>
          </cell>
          <cell r="K958" t="str">
            <v>984139366 /  962915555</v>
          </cell>
          <cell r="M958" t="str">
            <v>DURAN</v>
          </cell>
          <cell r="N958" t="str">
            <v>GUAYAS</v>
          </cell>
          <cell r="O958" t="str">
            <v>DURAN</v>
          </cell>
        </row>
        <row r="959">
          <cell r="A959" t="str">
            <v>20003018925851</v>
          </cell>
          <cell r="B959">
            <v>479927</v>
          </cell>
          <cell r="C959" t="str">
            <v>20003018925851</v>
          </cell>
          <cell r="D959">
            <v>44909.712870370371</v>
          </cell>
          <cell r="E959" t="str">
            <v>CONECEL</v>
          </cell>
          <cell r="F959" t="str">
            <v>DESPACHO</v>
          </cell>
          <cell r="G959" t="str">
            <v>NORMAL</v>
          </cell>
          <cell r="H959" t="str">
            <v>NIXON MERLIN DELGADO AYOVI</v>
          </cell>
          <cell r="I959" t="str">
            <v>804110674</v>
          </cell>
          <cell r="J959" t="str">
            <v>QUITO /CONOCOTO/CALLE JUAN MONTALVO Y E8F CASA AMARILLA DE 2PIS REF AL FRENTE QUEDA UNA LAVADORA DE CARROS, QUITO</v>
          </cell>
          <cell r="K959" t="str">
            <v xml:space="preserve">986642133 /  </v>
          </cell>
          <cell r="L959" t="str">
            <v/>
          </cell>
          <cell r="M959" t="str">
            <v>QUITO</v>
          </cell>
          <cell r="N959" t="str">
            <v>PICHINCHA</v>
          </cell>
          <cell r="O959" t="str">
            <v>QUITO</v>
          </cell>
        </row>
        <row r="960">
          <cell r="A960" t="str">
            <v>20003019788950</v>
          </cell>
          <cell r="B960">
            <v>479928</v>
          </cell>
          <cell r="C960" t="str">
            <v>20003019788950</v>
          </cell>
          <cell r="D960">
            <v>44909.712870370371</v>
          </cell>
          <cell r="E960" t="str">
            <v>CONECEL</v>
          </cell>
          <cell r="F960" t="str">
            <v>DESPACHO</v>
          </cell>
          <cell r="G960" t="str">
            <v>NORMAL</v>
          </cell>
          <cell r="H960" t="str">
            <v>NELLY GEOCONDA MENDOZA ALAVA</v>
          </cell>
          <cell r="I960" t="str">
            <v>1307851848</v>
          </cell>
          <cell r="J960" t="str">
            <v>PORTOVIEJO/18 DE OCTUBRE AV.MANABI Y CALLE TIBURCIO MACIAS URBANIZACION PORTONUEVO CASA 124 FRENTE TIENDA YANECITA, PORTOVIEJO</v>
          </cell>
          <cell r="K960" t="str">
            <v xml:space="preserve">995506640 /  </v>
          </cell>
          <cell r="L960" t="str">
            <v/>
          </cell>
          <cell r="M960" t="str">
            <v>PORTOVIEJO</v>
          </cell>
          <cell r="N960" t="str">
            <v>MANABI</v>
          </cell>
          <cell r="O960" t="str">
            <v>PORTOVIEJO</v>
          </cell>
        </row>
        <row r="961">
          <cell r="A961" t="str">
            <v>CLDEV_SIM220176</v>
          </cell>
          <cell r="B961">
            <v>479893</v>
          </cell>
          <cell r="C961" t="str">
            <v>CLDEV_SIM220176</v>
          </cell>
          <cell r="D961">
            <v>44909.661226851851</v>
          </cell>
          <cell r="E961" t="str">
            <v>CONECEL_DOCUMENTOS</v>
          </cell>
          <cell r="F961" t="str">
            <v>DESPACHO</v>
          </cell>
          <cell r="G961" t="str">
            <v>NORMAL</v>
          </cell>
          <cell r="H961" t="str">
            <v>Cristian Zambrano / Carolina Perez</v>
          </cell>
          <cell r="I961" t="str">
            <v/>
          </cell>
          <cell r="J961" t="str">
            <v>AV. Amazonas N44-124 y Luis Barbery, edificio color Blanco</v>
          </cell>
          <cell r="K961" t="str">
            <v/>
          </cell>
          <cell r="L961" t="str">
            <v/>
          </cell>
          <cell r="M961" t="str">
            <v>QUITO</v>
          </cell>
          <cell r="N961" t="str">
            <v xml:space="preserve">PICHINCHA </v>
          </cell>
          <cell r="O961" t="str">
            <v>QUITO</v>
          </cell>
        </row>
        <row r="962">
          <cell r="A962" t="str">
            <v>CLDEV_SIM220171</v>
          </cell>
          <cell r="B962">
            <v>479894</v>
          </cell>
          <cell r="C962" t="str">
            <v>CLDEV_SIM220171</v>
          </cell>
          <cell r="D962">
            <v>44909.661226851851</v>
          </cell>
          <cell r="E962" t="str">
            <v>CONECEL_DOCUMENTOS</v>
          </cell>
          <cell r="F962" t="str">
            <v>DESPACHO</v>
          </cell>
          <cell r="G962" t="str">
            <v>NORMAL</v>
          </cell>
          <cell r="H962" t="str">
            <v>ROLANDO MORALES / MARIA SUNTAXI</v>
          </cell>
          <cell r="J962" t="str">
            <v>CIUDADELA SANTA LEONOR MZ 6 SOLAR 17</v>
          </cell>
          <cell r="M962" t="str">
            <v>GUAYAQUIL</v>
          </cell>
          <cell r="N962" t="str">
            <v>GUAYAQUIL</v>
          </cell>
          <cell r="O962" t="str">
            <v>GUAYAQUIL</v>
          </cell>
        </row>
        <row r="963">
          <cell r="A963" t="str">
            <v>20003018925096</v>
          </cell>
          <cell r="B963">
            <v>479882</v>
          </cell>
          <cell r="C963" t="str">
            <v>20003018925096</v>
          </cell>
          <cell r="D963">
            <v>44909.649189814816</v>
          </cell>
          <cell r="E963" t="str">
            <v>CONECEL</v>
          </cell>
          <cell r="F963" t="str">
            <v>DESPACHO</v>
          </cell>
          <cell r="G963" t="str">
            <v>NORMAL</v>
          </cell>
          <cell r="H963" t="str">
            <v>MEDARDO ALEXIS CADENA CASTELLANOS</v>
          </cell>
          <cell r="I963" t="str">
            <v>1721471215</v>
          </cell>
          <cell r="J963" t="str">
            <v>AV CHONE Y KM 2 E ISLA SAN CRISTOBAL CIUD UNIVERSITARIA REF: JUNTO A LA CAS 3 PIS BLANCA UNIVERSIDAD CATOLICA DEL ECUADOR - SEDE SANTO DOMINGO</v>
          </cell>
          <cell r="K963" t="str">
            <v>995132200</v>
          </cell>
          <cell r="L963" t="str">
            <v>0</v>
          </cell>
          <cell r="M963" t="str">
            <v>SANTO DOMINGO</v>
          </cell>
          <cell r="N963" t="str">
            <v>SANTO DOMINGO</v>
          </cell>
          <cell r="O963" t="str">
            <v>ABRAHAM CALAZACON</v>
          </cell>
        </row>
        <row r="964">
          <cell r="A964" t="str">
            <v>20003018938295</v>
          </cell>
          <cell r="B964">
            <v>479883</v>
          </cell>
          <cell r="C964" t="str">
            <v>20003018938295</v>
          </cell>
          <cell r="D964">
            <v>44909.649189814816</v>
          </cell>
          <cell r="E964" t="str">
            <v>CONECEL</v>
          </cell>
          <cell r="F964" t="str">
            <v>DESPACHO</v>
          </cell>
          <cell r="G964" t="str">
            <v>NORMAL</v>
          </cell>
          <cell r="H964" t="str">
            <v>CHIMBORAZO COLLAY EDWIN BAYARDO</v>
          </cell>
          <cell r="I964" t="str">
            <v>1750881623</v>
          </cell>
          <cell r="J964" t="str">
            <v>SECTOR San JOSE DE CUTUGLAHUA POR LA PRINCIPAL/ENTRANDO POR Balberis S64 A, Quito, Ecuador ( Escuela Particular Pierre de Coubertin) REF.  IeanJesus El Porvenir</v>
          </cell>
          <cell r="K964" t="str">
            <v>991123487</v>
          </cell>
          <cell r="L964" t="str">
            <v>991123487</v>
          </cell>
          <cell r="M964" t="str">
            <v>QUITO</v>
          </cell>
          <cell r="N964" t="str">
            <v>PICHINCHA</v>
          </cell>
          <cell r="O964" t="str">
            <v>GUAMANI</v>
          </cell>
        </row>
        <row r="965">
          <cell r="A965" t="str">
            <v>20003018888792</v>
          </cell>
          <cell r="B965">
            <v>479884</v>
          </cell>
          <cell r="C965" t="str">
            <v>20003018888792</v>
          </cell>
          <cell r="D965">
            <v>44909.649189814816</v>
          </cell>
          <cell r="E965" t="str">
            <v>CONECEL</v>
          </cell>
          <cell r="F965" t="str">
            <v>DESPACHO</v>
          </cell>
          <cell r="G965" t="str">
            <v>NORMAL</v>
          </cell>
          <cell r="H965" t="str">
            <v>KEVIN FERNANDO VELIZ CHUQUIRRIMA</v>
          </cell>
          <cell r="I965" t="str">
            <v>2300033491</v>
          </cell>
          <cell r="J965" t="str">
            <v>CALLE GUAYAQUIL Y QUICOCHA CASA 105 1 PISO CL NARANJA REF JUNTO AL GYM PROPST</v>
          </cell>
          <cell r="K965" t="str">
            <v>999584418</v>
          </cell>
          <cell r="L965" t="str">
            <v>0</v>
          </cell>
          <cell r="M965" t="str">
            <v>SANTO DOMINGO</v>
          </cell>
          <cell r="N965" t="str">
            <v xml:space="preserve">SANTO DOMINGO </v>
          </cell>
          <cell r="O965" t="str">
            <v>SANTO DOMINGO</v>
          </cell>
        </row>
        <row r="966">
          <cell r="A966" t="str">
            <v>20003017405849</v>
          </cell>
          <cell r="B966">
            <v>479885</v>
          </cell>
          <cell r="C966" t="str">
            <v>20003017405849</v>
          </cell>
          <cell r="D966">
            <v>44909.649189814816</v>
          </cell>
          <cell r="E966" t="str">
            <v>CONECEL</v>
          </cell>
          <cell r="F966" t="str">
            <v>DESPACHO</v>
          </cell>
          <cell r="G966" t="str">
            <v>NORMAL</v>
          </cell>
          <cell r="H966" t="str">
            <v>RAMOS CEVALLOS GUSTAVO ENRIQUE</v>
          </cell>
          <cell r="I966" t="str">
            <v>603219692</v>
          </cell>
          <cell r="J966" t="str">
            <v>AV LA PRENSA Y VOZANDES INST. POLICIA NACIONAL 1ER PISO</v>
          </cell>
          <cell r="K966" t="str">
            <v>983056355</v>
          </cell>
          <cell r="L966" t="str">
            <v>0</v>
          </cell>
          <cell r="M966" t="str">
            <v>QUITO</v>
          </cell>
          <cell r="N966" t="str">
            <v xml:space="preserve">PICHINCHA </v>
          </cell>
          <cell r="O966" t="str">
            <v>INAQUITO</v>
          </cell>
        </row>
        <row r="967">
          <cell r="A967" t="str">
            <v>20003018927102</v>
          </cell>
          <cell r="B967">
            <v>479886</v>
          </cell>
          <cell r="C967" t="str">
            <v>20003018927102</v>
          </cell>
          <cell r="D967">
            <v>44909.649189814816</v>
          </cell>
          <cell r="E967" t="str">
            <v>CONECEL</v>
          </cell>
          <cell r="F967" t="str">
            <v>DESPACHO</v>
          </cell>
          <cell r="G967" t="str">
            <v>NORMAL</v>
          </cell>
          <cell r="H967" t="str">
            <v>TELLO SALGADO JUAN CARLOS</v>
          </cell>
          <cell r="I967" t="str">
            <v>1715362990</v>
          </cell>
          <cell r="J967" t="str">
            <v>FRENTE AL CCI CENTRO COMERCIAL INAQUITO RF2 AL LADO DE BANCO SOLIDARIO - MATRIZ</v>
          </cell>
          <cell r="K967" t="str">
            <v>984534591</v>
          </cell>
          <cell r="L967" t="str">
            <v>0</v>
          </cell>
          <cell r="M967" t="str">
            <v>QUITO</v>
          </cell>
          <cell r="N967" t="str">
            <v xml:space="preserve">PICHINCHA </v>
          </cell>
          <cell r="O967" t="str">
            <v>INAQUITO</v>
          </cell>
        </row>
        <row r="968">
          <cell r="A968" t="str">
            <v>20003019361139</v>
          </cell>
          <cell r="B968">
            <v>479887</v>
          </cell>
          <cell r="C968" t="str">
            <v>20003019361139</v>
          </cell>
          <cell r="D968">
            <v>44909.649189814816</v>
          </cell>
          <cell r="E968" t="str">
            <v>CONECEL</v>
          </cell>
          <cell r="F968" t="str">
            <v>DESPACHO</v>
          </cell>
          <cell r="G968" t="str">
            <v>NORMAL</v>
          </cell>
          <cell r="H968" t="str">
            <v>GALARZA BALAREZO GUILLERMINA ALEJANDRA</v>
          </cell>
          <cell r="I968" t="str">
            <v>104716667</v>
          </cell>
          <cell r="J968" t="str">
            <v>VIA RACAR CAM A SAN PEDRO DEL CEBOLLAR EN EL  CENTRO COMERCIAL RACAR PLAZA</v>
          </cell>
          <cell r="K968" t="str">
            <v>967278994</v>
          </cell>
          <cell r="L968" t="str">
            <v>0</v>
          </cell>
          <cell r="M968" t="str">
            <v>CUENCA</v>
          </cell>
          <cell r="N968" t="str">
            <v>AZUAY</v>
          </cell>
          <cell r="O968" t="str">
            <v>TOTORACOCHA</v>
          </cell>
        </row>
        <row r="969">
          <cell r="A969" t="str">
            <v>20003019823248</v>
          </cell>
          <cell r="B969">
            <v>479888</v>
          </cell>
          <cell r="C969" t="str">
            <v>20003019823248</v>
          </cell>
          <cell r="D969">
            <v>44909.649189814816</v>
          </cell>
          <cell r="E969" t="str">
            <v>CONECEL</v>
          </cell>
          <cell r="F969" t="str">
            <v>DESPACHO</v>
          </cell>
          <cell r="G969" t="str">
            <v>NORMAL</v>
          </cell>
          <cell r="H969" t="str">
            <v>MOCHA CRIOLLO EVELIN VALENTINA</v>
          </cell>
          <cell r="I969" t="str">
            <v>1724985500</v>
          </cell>
          <cell r="J969" t="str">
            <v>BARRIO NUEVA AURORA OE3C # CS S50-151 Y ARTURO TINPAGUANO REF ALADO DE  TIENDA VIVERES NORMA CSA COLOR PIEL DE 4 PISOS/POR LA IGLESIA QUITUMBE NAN</v>
          </cell>
          <cell r="K969" t="str">
            <v>984395571</v>
          </cell>
          <cell r="L969" t="str">
            <v>984395571</v>
          </cell>
          <cell r="M969" t="str">
            <v>QUITO</v>
          </cell>
          <cell r="N969" t="str">
            <v xml:space="preserve">PICHINCHA </v>
          </cell>
          <cell r="O969" t="str">
            <v>GUAMANI</v>
          </cell>
        </row>
        <row r="970">
          <cell r="A970" t="str">
            <v>LDDGYEI0019</v>
          </cell>
          <cell r="B970">
            <v>479634</v>
          </cell>
          <cell r="C970" t="str">
            <v>LDDGYEI0019</v>
          </cell>
          <cell r="D970">
            <v>44909.55914351852</v>
          </cell>
          <cell r="E970" t="str">
            <v>CONECEL_DOCUMENTOS</v>
          </cell>
          <cell r="F970" t="str">
            <v>DESPACHO</v>
          </cell>
          <cell r="G970" t="str">
            <v>NORMAL</v>
          </cell>
          <cell r="H970" t="str">
            <v>Paola Loja /Conecel Reg</v>
          </cell>
          <cell r="I970" t="str">
            <v>0</v>
          </cell>
          <cell r="J970" t="str">
            <v>GYE - Centro Comercial Garzo centro-ACC</v>
          </cell>
          <cell r="K970" t="str">
            <v>993393277</v>
          </cell>
          <cell r="L970" t="str">
            <v/>
          </cell>
          <cell r="M970" t="str">
            <v>GUAYAQUIL</v>
          </cell>
          <cell r="N970" t="str">
            <v>GUAYAS</v>
          </cell>
          <cell r="O970" t="str">
            <v>GUAYAQUIL</v>
          </cell>
        </row>
        <row r="971">
          <cell r="A971" t="str">
            <v>LDDGYEA0027</v>
          </cell>
          <cell r="B971">
            <v>479628</v>
          </cell>
          <cell r="C971" t="str">
            <v>LDDGYEA0027</v>
          </cell>
          <cell r="D971">
            <v>44909.559131944443</v>
          </cell>
          <cell r="E971" t="str">
            <v>CONECEL_DOCUMENTOS</v>
          </cell>
          <cell r="F971" t="str">
            <v>DESPACHO</v>
          </cell>
          <cell r="G971" t="str">
            <v>NORMAL</v>
          </cell>
          <cell r="H971" t="str">
            <v>Stephanie Perez ACC/Paola Loja ACC-OPE Equipos</v>
          </cell>
          <cell r="I971" t="str">
            <v>0</v>
          </cell>
          <cell r="J971" t="str">
            <v>GYE - Centro Comercial Garzo centro-ACC/REGULARIZACIONES</v>
          </cell>
          <cell r="K971" t="str">
            <v>993393277</v>
          </cell>
          <cell r="L971" t="str">
            <v/>
          </cell>
          <cell r="M971" t="str">
            <v>GUAYAQUIL</v>
          </cell>
          <cell r="N971" t="str">
            <v>GUAYAS</v>
          </cell>
          <cell r="O971" t="str">
            <v>GUAYAQUIL</v>
          </cell>
        </row>
        <row r="972">
          <cell r="A972" t="str">
            <v>LDDGYEB0028</v>
          </cell>
          <cell r="B972">
            <v>479629</v>
          </cell>
          <cell r="C972" t="str">
            <v>LDDGYEB0028</v>
          </cell>
          <cell r="D972">
            <v>44909.559131944443</v>
          </cell>
          <cell r="E972" t="str">
            <v>CONECEL_DOCUMENTOS</v>
          </cell>
          <cell r="F972" t="str">
            <v>DESPACHO</v>
          </cell>
          <cell r="G972" t="str">
            <v>NORMAL</v>
          </cell>
          <cell r="H972" t="str">
            <v>Stephanie Perez ACC</v>
          </cell>
          <cell r="I972" t="str">
            <v>0</v>
          </cell>
          <cell r="J972" t="str">
            <v>GYE - Centro Comercial Garzo centro-ACC</v>
          </cell>
          <cell r="K972" t="str">
            <v>9399196442</v>
          </cell>
          <cell r="L972" t="str">
            <v/>
          </cell>
          <cell r="M972" t="str">
            <v>GUAYAQUIL</v>
          </cell>
          <cell r="N972" t="str">
            <v>GUAYAS</v>
          </cell>
          <cell r="O972" t="str">
            <v>GUAYAQUIL</v>
          </cell>
        </row>
        <row r="973">
          <cell r="A973" t="str">
            <v>LDDUIOC0019</v>
          </cell>
          <cell r="B973">
            <v>479630</v>
          </cell>
          <cell r="C973" t="str">
            <v>LDDUIOC0019</v>
          </cell>
          <cell r="D973">
            <v>44909.559131944443</v>
          </cell>
          <cell r="E973" t="str">
            <v>CONECEL_DOCUMENTOS</v>
          </cell>
          <cell r="F973" t="str">
            <v>DESPACHO</v>
          </cell>
          <cell r="G973" t="str">
            <v>NORMAL</v>
          </cell>
          <cell r="H973" t="str">
            <v>Yoel Ramirez/ADT</v>
          </cell>
          <cell r="I973" t="str">
            <v>0</v>
          </cell>
          <cell r="J973" t="str">
            <v>Quito: Yanez Pinzon y Colon Edificio Rigel piso 3</v>
          </cell>
          <cell r="K973" t="str">
            <v>961420773</v>
          </cell>
          <cell r="L973" t="str">
            <v/>
          </cell>
          <cell r="M973" t="str">
            <v>QUITO</v>
          </cell>
          <cell r="N973" t="str">
            <v xml:space="preserve">PICHINCHA </v>
          </cell>
          <cell r="O973" t="str">
            <v>QUITO</v>
          </cell>
        </row>
        <row r="974">
          <cell r="A974" t="str">
            <v>LDDUIOE0031</v>
          </cell>
          <cell r="B974">
            <v>479631</v>
          </cell>
          <cell r="C974" t="str">
            <v>LDDUIOE0031</v>
          </cell>
          <cell r="D974">
            <v>44909.559131944443</v>
          </cell>
          <cell r="E974" t="str">
            <v>CONECEL_DOCUMENTOS</v>
          </cell>
          <cell r="F974" t="str">
            <v>DESPACHO</v>
          </cell>
          <cell r="G974" t="str">
            <v>NORMAL</v>
          </cell>
          <cell r="H974" t="str">
            <v>Maria Fernanda Munoz/CANT</v>
          </cell>
          <cell r="I974" t="str">
            <v>0</v>
          </cell>
          <cell r="J974" t="str">
            <v xml:space="preserve">QUITO Av. 10 de Agosto N34-601 y Juan Pablo Sanz </v>
          </cell>
          <cell r="K974" t="str">
            <v>998118542/979067498</v>
          </cell>
          <cell r="L974" t="str">
            <v/>
          </cell>
          <cell r="M974" t="str">
            <v>QUITO</v>
          </cell>
          <cell r="N974" t="str">
            <v xml:space="preserve">PICHINCHA </v>
          </cell>
          <cell r="O974" t="str">
            <v>QUITO</v>
          </cell>
        </row>
        <row r="975">
          <cell r="A975" t="str">
            <v>LDDGYEF0028</v>
          </cell>
          <cell r="B975">
            <v>479632</v>
          </cell>
          <cell r="C975" t="str">
            <v>LDDGYEF0028</v>
          </cell>
          <cell r="D975">
            <v>44909.559131944443</v>
          </cell>
          <cell r="E975" t="str">
            <v>CONECEL_DOCUMENTOS</v>
          </cell>
          <cell r="F975" t="str">
            <v>DESPACHO</v>
          </cell>
          <cell r="G975" t="str">
            <v>NORMAL</v>
          </cell>
          <cell r="H975" t="str">
            <v>TOMAS ANDRADE/GSO/ALG</v>
          </cell>
          <cell r="I975" t="str">
            <v>0</v>
          </cell>
          <cell r="J975" t="str">
            <v xml:space="preserve"> Gye:  Urdenor 2 - parque empresarial colon , edificio Coloncorp B mezanine atras de Netlife</v>
          </cell>
          <cell r="K975" t="str">
            <v>982033756</v>
          </cell>
          <cell r="L975" t="str">
            <v/>
          </cell>
          <cell r="M975" t="str">
            <v>GUAYAQUIL</v>
          </cell>
          <cell r="N975" t="str">
            <v>GUAYAS</v>
          </cell>
          <cell r="O975" t="str">
            <v>GUAYAQUIL</v>
          </cell>
        </row>
        <row r="976">
          <cell r="A976" t="str">
            <v>LDDGYEG0033</v>
          </cell>
          <cell r="B976">
            <v>479633</v>
          </cell>
          <cell r="C976" t="str">
            <v>LDDGYEG0033</v>
          </cell>
          <cell r="D976">
            <v>44909.559131944443</v>
          </cell>
          <cell r="E976" t="str">
            <v>CONECEL_DOCUMENTOS</v>
          </cell>
          <cell r="F976" t="str">
            <v>DESPACHO</v>
          </cell>
          <cell r="G976" t="str">
            <v>NORMAL</v>
          </cell>
          <cell r="H976" t="str">
            <v>GABRIELA SANDOVAL/PSG</v>
          </cell>
          <cell r="I976" t="str">
            <v>0</v>
          </cell>
          <cell r="J976" t="str">
            <v xml:space="preserve"> Gye:  Urdenor 2 - parque empresarial colon , edificio Coloncorp B mezanine atras de Netlife</v>
          </cell>
          <cell r="K976" t="str">
            <v>982033756</v>
          </cell>
          <cell r="L976" t="str">
            <v/>
          </cell>
          <cell r="M976" t="str">
            <v>GUAYAQUIL</v>
          </cell>
          <cell r="N976" t="str">
            <v>GUAYAS</v>
          </cell>
          <cell r="O976" t="str">
            <v>GUAYAQUIL</v>
          </cell>
        </row>
        <row r="977">
          <cell r="A977" t="str">
            <v>20003014563939</v>
          </cell>
          <cell r="B977">
            <v>479624</v>
          </cell>
          <cell r="C977" t="str">
            <v>20003014563939</v>
          </cell>
          <cell r="D977">
            <v>44909.545543981483</v>
          </cell>
          <cell r="E977" t="str">
            <v>BRELDYNG</v>
          </cell>
          <cell r="F977" t="str">
            <v>DESPACHO</v>
          </cell>
          <cell r="G977" t="str">
            <v>NORMAL</v>
          </cell>
          <cell r="H977" t="str">
            <v>ETZA ATARINA VILLALVA MIRANDA</v>
          </cell>
          <cell r="I977" t="str">
            <v>1802813020</v>
          </cell>
          <cell r="J977" t="str">
            <v>PICHINCHA / QUITO / CUMBAYA / PASAJE A / CASA 10 / MARIETA DE VEINTIMILLA / CONJUNTO SENDERO LOS ALAMOS CASA # 10 PASAJE A Y MARIETA DE VEINTIMILLA REF 1- VIA LACTEO CASA 2 P COLOR BLANCAS SECTOR SANT</v>
          </cell>
          <cell r="K977" t="str">
            <v>984316582</v>
          </cell>
          <cell r="M977" t="str">
            <v>QUITO</v>
          </cell>
          <cell r="N977" t="str">
            <v>PICHINCHA</v>
          </cell>
          <cell r="O977" t="str">
            <v>QUITO</v>
          </cell>
        </row>
        <row r="978">
          <cell r="A978" t="str">
            <v>20003018930403</v>
          </cell>
          <cell r="B978">
            <v>479625</v>
          </cell>
          <cell r="C978" t="str">
            <v>20003018930403</v>
          </cell>
          <cell r="D978">
            <v>44909.545543981483</v>
          </cell>
          <cell r="E978" t="str">
            <v>BRELDYNG</v>
          </cell>
          <cell r="F978" t="str">
            <v>DESPACHO</v>
          </cell>
          <cell r="G978" t="str">
            <v>NORMAL</v>
          </cell>
          <cell r="H978" t="str">
            <v>MANUEL AGUSTIN ORTIZ VICENTE</v>
          </cell>
          <cell r="I978" t="str">
            <v>1104803893</v>
          </cell>
          <cell r="J978" t="str">
            <v>LOJA / LOJA / SAN SEBASTIAN / SUECIA / CASA 388 / ESTADOS UNIDOS / CASA 388/104 CASA DE 2 PISOS COLOR GRIS CON REJAS BLANCA VEREDA DE COLOR ROJA</v>
          </cell>
          <cell r="K978" t="str">
            <v>968818582</v>
          </cell>
          <cell r="M978" t="str">
            <v>LOJA</v>
          </cell>
          <cell r="N978" t="str">
            <v>LOJA</v>
          </cell>
          <cell r="O978" t="str">
            <v>LOJA</v>
          </cell>
        </row>
        <row r="979">
          <cell r="A979" t="str">
            <v>20003018939347</v>
          </cell>
          <cell r="B979">
            <v>479626</v>
          </cell>
          <cell r="C979" t="str">
            <v>20003018939347</v>
          </cell>
          <cell r="D979">
            <v>44909.545543981483</v>
          </cell>
          <cell r="E979" t="str">
            <v>BRELDYNG</v>
          </cell>
          <cell r="F979" t="str">
            <v>DESPACHO</v>
          </cell>
          <cell r="G979" t="str">
            <v>NORMAL</v>
          </cell>
          <cell r="H979" t="str">
            <v>OSCAR RICARDO GUERRON SUAREZ</v>
          </cell>
          <cell r="I979" t="str">
            <v>1001891405</v>
          </cell>
          <cell r="J979" t="str">
            <v>PICHINCHA / QUITO / LLANO GRANDE / PANAMERICANA NORTE / KM 12 Y MEDIO / 28 DE JUNIO Y GARCIA MORENO / OFICINA DE FLEXNET</v>
          </cell>
          <cell r="K979" t="str">
            <v>988520031</v>
          </cell>
          <cell r="M979" t="str">
            <v>QUITO</v>
          </cell>
          <cell r="N979" t="str">
            <v>PICHINCHA</v>
          </cell>
          <cell r="O979" t="str">
            <v>QUITO</v>
          </cell>
        </row>
        <row r="980">
          <cell r="A980" t="str">
            <v>20003019371101</v>
          </cell>
          <cell r="B980">
            <v>479627</v>
          </cell>
          <cell r="C980" t="str">
            <v>20003019371101</v>
          </cell>
          <cell r="D980">
            <v>44909.545543981483</v>
          </cell>
          <cell r="E980" t="str">
            <v>BRELDYNG</v>
          </cell>
          <cell r="F980" t="str">
            <v>DESPACHO</v>
          </cell>
          <cell r="G980" t="str">
            <v>NORMAL</v>
          </cell>
          <cell r="H980" t="str">
            <v>SOFIA DEL ROCIO NARVAEZ SOSA</v>
          </cell>
          <cell r="I980" t="str">
            <v>1706095054</v>
          </cell>
          <cell r="J980" t="str">
            <v>EL ORO / MACHALA / JUBONES / SEPTIMA AVENIDA / MZ 4 VILLA 88 /  / CDLA PRIMAVERA MZ 4 VILLA 88 BAJANDO X LA TIENDA ABARROTES CARLITA PASANDO LA TRANSVERSAL A 3 CASAS DE LA PRINCIPAL CASA COLOR CREMA D</v>
          </cell>
          <cell r="K980" t="str">
            <v>988932303</v>
          </cell>
          <cell r="M980" t="str">
            <v>MACHALA</v>
          </cell>
          <cell r="N980" t="str">
            <v>EL ORO</v>
          </cell>
          <cell r="O980" t="str">
            <v>MACHALA</v>
          </cell>
        </row>
        <row r="981">
          <cell r="A981" t="str">
            <v>BREDEVDOC0005</v>
          </cell>
          <cell r="B981">
            <v>479505</v>
          </cell>
          <cell r="C981" t="str">
            <v>BREDEVDOC0005</v>
          </cell>
          <cell r="D981">
            <v>44909.517048611109</v>
          </cell>
          <cell r="E981" t="str">
            <v>CONECEL_DOCUMENTOS</v>
          </cell>
          <cell r="F981" t="str">
            <v>DESPACHO</v>
          </cell>
          <cell r="G981" t="str">
            <v>NORMAL</v>
          </cell>
          <cell r="H981" t="str">
            <v>OFICINAS BRELDYNG</v>
          </cell>
          <cell r="J981" t="str">
            <v>OFC BRELDYNG CALLE 7MO PASAJE 37ª Y V. EMILIO ROMERO, BODEGAS DE FERRETERIA ESPINOZA, BODEGA #8 (EXACTAMENTE QUEDA EN LA JUAN TANCA MARENGO KM. 4.5 PASANDO LA COCA COLA</v>
          </cell>
          <cell r="M981" t="str">
            <v>GUAYAQUIL</v>
          </cell>
        </row>
        <row r="982">
          <cell r="A982" t="str">
            <v>20003019787483</v>
          </cell>
          <cell r="B982">
            <v>479486</v>
          </cell>
          <cell r="C982" t="str">
            <v>20003019787483</v>
          </cell>
          <cell r="D982">
            <v>44909.504629629628</v>
          </cell>
          <cell r="E982" t="str">
            <v>CONECEL</v>
          </cell>
          <cell r="F982" t="str">
            <v>DESPACHO</v>
          </cell>
          <cell r="G982" t="str">
            <v>NORMAL</v>
          </cell>
          <cell r="H982" t="str">
            <v>ESTEBAN RENE ACOSTA RAZA</v>
          </cell>
          <cell r="I982" t="str">
            <v>604045344</v>
          </cell>
          <cell r="J982" t="str">
            <v>RIOBAMBA/LIZARZABURU/BRR. SAN FRANACISCO/CALLE 10 DE AGOSTO ENTRE JUAN DE VELASCO Y BENALCAZAR EN LA CS 1P AMARILLA FRENTE AL MERCADO SAN FRANCISCO, RIOBAMBA</v>
          </cell>
          <cell r="K982" t="str">
            <v>987831370 /  322946128</v>
          </cell>
          <cell r="M982" t="str">
            <v>RIOBAMBA</v>
          </cell>
          <cell r="N982" t="str">
            <v>CHIMBORAZO</v>
          </cell>
          <cell r="O982" t="str">
            <v>RIOBAMBA</v>
          </cell>
        </row>
        <row r="983">
          <cell r="A983" t="str">
            <v>20003019369469</v>
          </cell>
          <cell r="B983">
            <v>479487</v>
          </cell>
          <cell r="C983" t="str">
            <v>20003019369469</v>
          </cell>
          <cell r="D983">
            <v>44909.504629629628</v>
          </cell>
          <cell r="E983" t="str">
            <v>CONECEL</v>
          </cell>
          <cell r="F983" t="str">
            <v>DESPACHO</v>
          </cell>
          <cell r="G983" t="str">
            <v>NORMAL</v>
          </cell>
          <cell r="H983" t="str">
            <v>JONATHAN DAVID ALAVA RODRIGUEZ</v>
          </cell>
          <cell r="I983" t="str">
            <v>1724330335</v>
          </cell>
          <cell r="J983" t="str">
            <v>SANTO DOMINGO/SANTO DOMINGO/URB CONSEJO PROVINCIAL CALLE JUAN PBALO SEGUNDO Y NUEVA ZELANDA CASA AMARILLA DE UN PISO A UNA CUADRA DEL MINIMARKET ARCANGEL, SANTO DOMINGO</v>
          </cell>
          <cell r="K983" t="str">
            <v xml:space="preserve">990439939 /  </v>
          </cell>
          <cell r="L983" t="str">
            <v/>
          </cell>
          <cell r="M983" t="str">
            <v>SANTO DOMINGO</v>
          </cell>
          <cell r="N983" t="str">
            <v>SANTO DOMINGO DE LOS TSACHILAS</v>
          </cell>
          <cell r="O983" t="str">
            <v>SANTO DOMINGO</v>
          </cell>
        </row>
        <row r="984">
          <cell r="A984" t="str">
            <v>20003018927360</v>
          </cell>
          <cell r="B984">
            <v>479488</v>
          </cell>
          <cell r="C984" t="str">
            <v>20003018927360</v>
          </cell>
          <cell r="D984">
            <v>44909.504629629628</v>
          </cell>
          <cell r="E984" t="str">
            <v>CONECEL</v>
          </cell>
          <cell r="F984" t="str">
            <v>DESPACHO</v>
          </cell>
          <cell r="G984" t="str">
            <v>NORMAL</v>
          </cell>
          <cell r="H984" t="str">
            <v>KARLA FERNANDA ALVAREZ VALENCIA</v>
          </cell>
          <cell r="I984" t="str">
            <v>805053428</v>
          </cell>
          <cell r="J984" t="str">
            <v>ESMERALDAS/SIMON PLATA TORRES BARRIO VOLUNTAD DE DIOS CALLE 21 DE SEPTIEMBRE Y R PI CASA NARANJA DE DOS PISOS A UNA CUADRA DEL HOSPITAL DEL SUR, ESMERALDAS</v>
          </cell>
          <cell r="K984" t="str">
            <v xml:space="preserve">967419479 /  </v>
          </cell>
          <cell r="M984" t="str">
            <v>ESMERALDAS</v>
          </cell>
          <cell r="N984" t="str">
            <v>ESMERALDAS</v>
          </cell>
          <cell r="O984" t="str">
            <v>ESMERALDAS</v>
          </cell>
        </row>
        <row r="985">
          <cell r="A985" t="str">
            <v>20003019365143</v>
          </cell>
          <cell r="B985">
            <v>479462</v>
          </cell>
          <cell r="C985" t="str">
            <v>20003019365143</v>
          </cell>
          <cell r="D985">
            <v>44909.504618055558</v>
          </cell>
          <cell r="E985" t="str">
            <v>CONECEL</v>
          </cell>
          <cell r="F985" t="str">
            <v>DESPACHO</v>
          </cell>
          <cell r="G985" t="str">
            <v>NORMAL</v>
          </cell>
          <cell r="H985" t="str">
            <v>FAUSTO DANIEL VASCONES GUERRERO</v>
          </cell>
          <cell r="I985" t="str">
            <v>1713618872</v>
          </cell>
          <cell r="J985" t="str">
            <v>QUITO/POMASQUI/CALLE FRANCISCO MONTANO Y PASAJE S9D LOTE 441 CASA DE DOS PISOS DIAGONAL A LA FERRETERIA FERRE MALLA, QUITO</v>
          </cell>
          <cell r="K985" t="str">
            <v xml:space="preserve">987675034 /  </v>
          </cell>
          <cell r="L985" t="str">
            <v/>
          </cell>
          <cell r="M985" t="str">
            <v>QUITO</v>
          </cell>
          <cell r="N985" t="str">
            <v>PICHINCHA</v>
          </cell>
          <cell r="O985" t="str">
            <v>QUITO</v>
          </cell>
        </row>
        <row r="986">
          <cell r="A986" t="str">
            <v>20003017422218</v>
          </cell>
          <cell r="B986">
            <v>479463</v>
          </cell>
          <cell r="C986" t="str">
            <v>20003017422218</v>
          </cell>
          <cell r="D986">
            <v>44909.504618055558</v>
          </cell>
          <cell r="E986" t="str">
            <v>CONECEL</v>
          </cell>
          <cell r="F986" t="str">
            <v>DESPACHO</v>
          </cell>
          <cell r="G986" t="str">
            <v>NORMAL</v>
          </cell>
          <cell r="H986" t="str">
            <v>ANA MAGDALENA PERACHIMBA CABASCANG</v>
          </cell>
          <cell r="I986" t="str">
            <v>1726915638</v>
          </cell>
          <cell r="J986" t="str">
            <v>SECTOR EL CHOCLO/ SALGOQUI /CALLE FLORIDA Y LOS ABETOS (POR EL PARQUEADERO DEL SEGURO DEL IESS ) PREVIA LLAMADA 0981557479</v>
          </cell>
          <cell r="K986" t="str">
            <v>981557479 /  994447571</v>
          </cell>
          <cell r="M986" t="str">
            <v>QUITO</v>
          </cell>
          <cell r="N986" t="str">
            <v>PICHINCHA</v>
          </cell>
          <cell r="O986" t="str">
            <v>QUITO</v>
          </cell>
        </row>
        <row r="987">
          <cell r="A987" t="str">
            <v>20003017388321</v>
          </cell>
          <cell r="B987">
            <v>479464</v>
          </cell>
          <cell r="C987" t="str">
            <v>20003017388321</v>
          </cell>
          <cell r="D987">
            <v>44909.504618055558</v>
          </cell>
          <cell r="E987" t="str">
            <v>CONECEL</v>
          </cell>
          <cell r="F987" t="str">
            <v>DESPACHO</v>
          </cell>
          <cell r="G987" t="str">
            <v>NORMAL</v>
          </cell>
          <cell r="H987" t="str">
            <v>WASHINGTON NORBERTO BALLADARES GARCIA</v>
          </cell>
          <cell r="I987" t="str">
            <v>1203291586</v>
          </cell>
          <cell r="J987" t="str">
            <v>QUITO/CALDERON/AV PANAMERICANA NORTE CALLE MANUEL OROPA TIO Y COLIBRI BARRIO SAN MIGUEL CASA DE 3 PISOS COLOR GRIS, QUITO</v>
          </cell>
          <cell r="K987" t="str">
            <v xml:space="preserve">995386810 /  </v>
          </cell>
          <cell r="M987" t="str">
            <v>QUITO</v>
          </cell>
          <cell r="N987" t="str">
            <v>PICHINCHA</v>
          </cell>
          <cell r="O987" t="str">
            <v>QUITO</v>
          </cell>
        </row>
        <row r="988">
          <cell r="A988" t="str">
            <v>20003019365580</v>
          </cell>
          <cell r="B988">
            <v>479465</v>
          </cell>
          <cell r="C988" t="str">
            <v>20003019365580</v>
          </cell>
          <cell r="D988">
            <v>44909.504618055558</v>
          </cell>
          <cell r="E988" t="str">
            <v>CONECEL</v>
          </cell>
          <cell r="F988" t="str">
            <v>DESPACHO</v>
          </cell>
          <cell r="G988" t="str">
            <v>NORMAL</v>
          </cell>
          <cell r="H988" t="str">
            <v>THOMAS SEBASTIAN CAMPOS SARITAMA</v>
          </cell>
          <cell r="I988" t="str">
            <v>1723208508</v>
          </cell>
          <cell r="J988" t="str">
            <v>QUITO/LA KENNEDY/AV LEONARDO MURIALDO Y AV 6 DE DICIEMBRE EN EL CONJUNTO BRASILIA 3 DPTO 502, QUITO</v>
          </cell>
          <cell r="K988" t="str">
            <v xml:space="preserve">995738939 /  </v>
          </cell>
          <cell r="L988" t="str">
            <v/>
          </cell>
          <cell r="M988" t="str">
            <v>QUITO</v>
          </cell>
          <cell r="N988" t="str">
            <v>PICHINCHA</v>
          </cell>
          <cell r="O988" t="str">
            <v>QUITO</v>
          </cell>
        </row>
        <row r="989">
          <cell r="A989" t="str">
            <v>20003019346653</v>
          </cell>
          <cell r="B989">
            <v>479466</v>
          </cell>
          <cell r="C989" t="str">
            <v>20003019346653</v>
          </cell>
          <cell r="D989">
            <v>44909.504618055558</v>
          </cell>
          <cell r="E989" t="str">
            <v>CONECEL</v>
          </cell>
          <cell r="F989" t="str">
            <v>DESPACHO</v>
          </cell>
          <cell r="G989" t="str">
            <v>NORMAL</v>
          </cell>
          <cell r="H989" t="str">
            <v>MARGARITA CAMILA TIXI TELLO</v>
          </cell>
          <cell r="I989" t="str">
            <v>1705815577</v>
          </cell>
          <cell r="J989" t="str">
            <v>RIOBAMBA/LIZARZABURU/CALLE MEXICO 29-45 Y JUAN MONTALVO CASA DE 3 PISOS COLOR AMARILLA A MEDIA CUADRA DE LA PIZZERIA EL AVENTURERO, RIOBAMBA</v>
          </cell>
          <cell r="K989" t="str">
            <v>961592048 /  960759761</v>
          </cell>
          <cell r="L989" t="str">
            <v/>
          </cell>
          <cell r="M989" t="str">
            <v>RIOBAMBA</v>
          </cell>
          <cell r="N989" t="str">
            <v>CHIMBORAZO</v>
          </cell>
          <cell r="O989" t="str">
            <v>RIOBAMBA</v>
          </cell>
        </row>
        <row r="990">
          <cell r="A990" t="str">
            <v>20003011400102</v>
          </cell>
          <cell r="B990">
            <v>479467</v>
          </cell>
          <cell r="C990" t="str">
            <v>20003011400102</v>
          </cell>
          <cell r="D990">
            <v>44909.504618055558</v>
          </cell>
          <cell r="E990" t="str">
            <v>CONECEL</v>
          </cell>
          <cell r="F990" t="str">
            <v>DESPACHO</v>
          </cell>
          <cell r="G990" t="str">
            <v>NORMAL</v>
          </cell>
          <cell r="H990" t="str">
            <v>JUAN MIGUEL CAIZA RUEDA</v>
          </cell>
          <cell r="I990" t="str">
            <v>1718384892</v>
          </cell>
          <cell r="J990" t="str">
            <v>QUITO/CARCELEN/AV CESAR BORJA CORDERO EN TODO EL EDIFICIO ZABA 6 PISOS EN PLANTA BAJA RFF TRES CUADRAS DESPUES DE COLEGIO EINSTEIN, QUITO</v>
          </cell>
          <cell r="K990" t="str">
            <v>983333897 /  992767955</v>
          </cell>
          <cell r="M990" t="str">
            <v>QUITO</v>
          </cell>
          <cell r="N990" t="str">
            <v>PICHINCHA</v>
          </cell>
          <cell r="O990" t="str">
            <v>QUITO</v>
          </cell>
        </row>
        <row r="991">
          <cell r="A991" t="str">
            <v>20003018944908</v>
          </cell>
          <cell r="B991">
            <v>479468</v>
          </cell>
          <cell r="C991" t="str">
            <v>20003018944908</v>
          </cell>
          <cell r="D991">
            <v>44909.504618055558</v>
          </cell>
          <cell r="E991" t="str">
            <v>CONECEL</v>
          </cell>
          <cell r="F991" t="str">
            <v>DESPACHO</v>
          </cell>
          <cell r="G991" t="str">
            <v>NORMAL</v>
          </cell>
          <cell r="H991" t="str">
            <v>GEMA ELIZABETH RUIZ GARCIA</v>
          </cell>
          <cell r="I991" t="str">
            <v>1351546195</v>
          </cell>
          <cell r="J991" t="str">
            <v>PORTOVIEJO-ANDRES DE VERA/CALLE ESPEJO Y PEDRO GUAL/LOCAL IMPRENTA SANCHEZ 2P BLANCO LETRERO REF COSTADO PINTURAS COLORADO - CENTRO DE PORTOVIEJO/NTGLMERA, PORTOVIEJO</v>
          </cell>
          <cell r="K991" t="str">
            <v xml:space="preserve">962721733 /  </v>
          </cell>
          <cell r="M991" t="str">
            <v>PORTOVIEJO</v>
          </cell>
          <cell r="N991" t="str">
            <v>MANABI</v>
          </cell>
          <cell r="O991" t="str">
            <v>PORTOVIEJO</v>
          </cell>
        </row>
        <row r="992">
          <cell r="A992" t="str">
            <v>20003016796493</v>
          </cell>
          <cell r="B992">
            <v>479469</v>
          </cell>
          <cell r="C992" t="str">
            <v>20003016796493</v>
          </cell>
          <cell r="D992">
            <v>44909.504618055558</v>
          </cell>
          <cell r="E992" t="str">
            <v>CONECEL</v>
          </cell>
          <cell r="F992" t="str">
            <v>DESPACHO</v>
          </cell>
          <cell r="G992" t="str">
            <v>NORMAL</v>
          </cell>
          <cell r="H992" t="str">
            <v>SEGUNDO FRANCISCO GAROFALO FIALLOS</v>
          </cell>
          <cell r="I992" t="str">
            <v>604090274</v>
          </cell>
          <cell r="J992" t="str">
            <v>RIOBAMBA MALDONADO BRR. CHIRIBOGA CALLE PICHINCHA Y 24 DE MAYO CASA E74 3 PISOS DE COLOR BLANCO PUNTO DE REFERENCIA A DOS CUADRAS DEL CEMENTERIO GENERAL DE RIOBAMBA, RIOBAMBA</v>
          </cell>
          <cell r="K992" t="str">
            <v>984658912 /  32963137</v>
          </cell>
          <cell r="M992" t="str">
            <v>RIOBAMBA</v>
          </cell>
          <cell r="N992" t="str">
            <v>CHIMBORAZO</v>
          </cell>
          <cell r="O992" t="str">
            <v>RIOBAMBA</v>
          </cell>
        </row>
        <row r="993">
          <cell r="A993" t="str">
            <v>20003019324357</v>
          </cell>
          <cell r="B993">
            <v>479470</v>
          </cell>
          <cell r="C993" t="str">
            <v>20003019324357</v>
          </cell>
          <cell r="D993">
            <v>44909.504618055558</v>
          </cell>
          <cell r="E993" t="str">
            <v>CONECEL</v>
          </cell>
          <cell r="F993" t="str">
            <v>DESPACHO</v>
          </cell>
          <cell r="G993" t="str">
            <v>NORMAL</v>
          </cell>
          <cell r="H993" t="str">
            <v>CATHERIN SALOME HERRERA BETANCOURT</v>
          </cell>
          <cell r="I993" t="str">
            <v>1726319823</v>
          </cell>
          <cell r="J993" t="str">
            <v>LIBERTAD/LIBERTAD/BARRIO LAS COLINAS/CALLE C. 9 Y C.I. CASA N° CS BLANCA 2PS COLOR CERCA DE LA REFINERIA DE LA LIBERTAD, LA LIBERTAD</v>
          </cell>
          <cell r="K993" t="str">
            <v xml:space="preserve">984354542 /  </v>
          </cell>
          <cell r="M993" t="str">
            <v>LA LIBERTAD</v>
          </cell>
          <cell r="N993" t="str">
            <v>SANTA ELENA</v>
          </cell>
          <cell r="O993" t="str">
            <v>LA LIBERTAD</v>
          </cell>
        </row>
        <row r="994">
          <cell r="A994" t="str">
            <v>20003014594015</v>
          </cell>
          <cell r="B994">
            <v>479471</v>
          </cell>
          <cell r="C994" t="str">
            <v>20003014594015</v>
          </cell>
          <cell r="D994">
            <v>44909.504618055558</v>
          </cell>
          <cell r="E994" t="str">
            <v>CONECEL</v>
          </cell>
          <cell r="F994" t="str">
            <v>DESPACHO</v>
          </cell>
          <cell r="G994" t="str">
            <v>NORMAL</v>
          </cell>
          <cell r="H994" t="str">
            <v>ALISSON KATHERINE CUADROS MOREIRA</v>
          </cell>
          <cell r="I994" t="str">
            <v>1751462407</v>
          </cell>
          <cell r="J994" t="str">
            <v>PORTOVIEJO 18 DE OCTUBREURBANIZACION PORTON DEL NORTE AUTOPISTA MANABI GUILLEN SECTOR DEL REGISTR CIVIL CASA C47 COLOR BEIGE REF FRENTE A UN RESTAURANTE LA OLLA, PORTOVIEJO</v>
          </cell>
          <cell r="K994" t="str">
            <v>967408232 /  995814567</v>
          </cell>
          <cell r="M994" t="str">
            <v>PORTOVIEJO</v>
          </cell>
          <cell r="N994" t="str">
            <v>MANABI</v>
          </cell>
          <cell r="O994" t="str">
            <v>PORTOVIEJO</v>
          </cell>
        </row>
        <row r="995">
          <cell r="A995" t="str">
            <v>20003019355414</v>
          </cell>
          <cell r="B995">
            <v>479472</v>
          </cell>
          <cell r="C995" t="str">
            <v>20003019355414</v>
          </cell>
          <cell r="D995">
            <v>44909.504618055558</v>
          </cell>
          <cell r="E995" t="str">
            <v>CONECEL</v>
          </cell>
          <cell r="F995" t="str">
            <v>DESPACHO</v>
          </cell>
          <cell r="G995" t="str">
            <v>NORMAL</v>
          </cell>
          <cell r="H995" t="str">
            <v>FRANKLIN JEOVANY ORTEGA MORA</v>
          </cell>
          <cell r="I995" t="str">
            <v>916086879</v>
          </cell>
          <cell r="J995" t="str">
            <v>DURAN/ ELOY ALFARO /CALLE FIBAMBE 2-22 Y RIOBAMBA /CASA DE UN PISO COLOR CREMA DE PORTON CREMA / REF A LADO DE MAXI EVENTOS, DURAN</v>
          </cell>
          <cell r="K995" t="str">
            <v xml:space="preserve">978791707 /  </v>
          </cell>
          <cell r="M995" t="str">
            <v>DURAN</v>
          </cell>
          <cell r="N995" t="str">
            <v>GUAYAS</v>
          </cell>
          <cell r="O995" t="str">
            <v>DURAN</v>
          </cell>
        </row>
        <row r="996">
          <cell r="A996" t="str">
            <v>20003019341028</v>
          </cell>
          <cell r="B996">
            <v>479473</v>
          </cell>
          <cell r="C996" t="str">
            <v>20003019341028</v>
          </cell>
          <cell r="D996">
            <v>44909.504618055558</v>
          </cell>
          <cell r="E996" t="str">
            <v>CONECEL</v>
          </cell>
          <cell r="F996" t="str">
            <v>DESPACHO</v>
          </cell>
          <cell r="G996" t="str">
            <v>NORMAL</v>
          </cell>
          <cell r="H996" t="str">
            <v>OLGA MARIA PINTO BEJARANO</v>
          </cell>
          <cell r="I996" t="str">
            <v>1002594172</v>
          </cell>
          <cell r="J996" t="str">
            <v>IBARRA/EL SAGRARIO/AV MARCO TULIO NIETO Y HUGO GUZMAN LARA EN LA UNIDAD EDUCATIVA VICTOR MANUEL PENAHERRERA, IBARRA</v>
          </cell>
          <cell r="K996" t="str">
            <v xml:space="preserve">983826556 /  </v>
          </cell>
          <cell r="L996" t="str">
            <v/>
          </cell>
          <cell r="M996" t="str">
            <v>IBARRA</v>
          </cell>
          <cell r="N996" t="str">
            <v>IMBABURA</v>
          </cell>
          <cell r="O996" t="str">
            <v>IBARRA</v>
          </cell>
        </row>
        <row r="997">
          <cell r="A997" t="str">
            <v>20003016771501</v>
          </cell>
          <cell r="B997">
            <v>479474</v>
          </cell>
          <cell r="C997" t="str">
            <v>20003016771501</v>
          </cell>
          <cell r="D997">
            <v>44909.504618055558</v>
          </cell>
          <cell r="E997" t="str">
            <v>CONECEL</v>
          </cell>
          <cell r="F997" t="str">
            <v>DESPACHO</v>
          </cell>
          <cell r="G997" t="str">
            <v>NORMAL</v>
          </cell>
          <cell r="H997" t="str">
            <v>MUNOZ TOALA KATHERINE MARIUXI</v>
          </cell>
          <cell r="I997" t="str">
            <v>930562954</v>
          </cell>
          <cell r="J997" t="str">
            <v>DURAN/EL RECREO/CDLA EL RECREO 2 MZ 201 VLL 21 A DOS CUADRAS DEL TIA DEL RECREO AV LAURICE ANTON DE SALEM, DURAN</v>
          </cell>
          <cell r="K997" t="str">
            <v xml:space="preserve">962145066 /  </v>
          </cell>
          <cell r="M997" t="str">
            <v>DURAN</v>
          </cell>
          <cell r="N997" t="str">
            <v>GUAYAS</v>
          </cell>
          <cell r="O997" t="str">
            <v>DURAN</v>
          </cell>
        </row>
        <row r="998">
          <cell r="A998" t="str">
            <v>20003019364024</v>
          </cell>
          <cell r="B998">
            <v>479475</v>
          </cell>
          <cell r="C998" t="str">
            <v>20003019364024</v>
          </cell>
          <cell r="D998">
            <v>44909.504618055558</v>
          </cell>
          <cell r="E998" t="str">
            <v>CONECEL</v>
          </cell>
          <cell r="F998" t="str">
            <v>DESPACHO</v>
          </cell>
          <cell r="G998" t="str">
            <v>NORMAL</v>
          </cell>
          <cell r="H998" t="str">
            <v>VICTOR HUGO SALCEDO PROCEL</v>
          </cell>
          <cell r="I998" t="str">
            <v>915169320</v>
          </cell>
          <cell r="J998" t="str">
            <v>DAULE/LA JOYA/URBANIZACION LA RIOJA ETAPA LA MANCHA EN LA EMPRESA CATTAN CONSTRUCCIONES INGENIERO VICTOR, DAULE</v>
          </cell>
          <cell r="K998" t="str">
            <v xml:space="preserve">962718168 /  </v>
          </cell>
          <cell r="M998" t="str">
            <v>DAULE</v>
          </cell>
          <cell r="N998" t="str">
            <v>GUAYAS</v>
          </cell>
          <cell r="O998" t="str">
            <v>DAULE</v>
          </cell>
        </row>
        <row r="999">
          <cell r="A999" t="str">
            <v>20003019370110</v>
          </cell>
          <cell r="B999">
            <v>479476</v>
          </cell>
          <cell r="C999" t="str">
            <v>20003019370110</v>
          </cell>
          <cell r="D999">
            <v>44909.504618055558</v>
          </cell>
          <cell r="E999" t="str">
            <v>CONECEL</v>
          </cell>
          <cell r="F999" t="str">
            <v>DESPACHO</v>
          </cell>
          <cell r="G999" t="str">
            <v>NORMAL</v>
          </cell>
          <cell r="H999" t="str">
            <v>JORGE JESUS LOPEZ VELASQUEZ</v>
          </cell>
          <cell r="I999" t="str">
            <v>1314847391</v>
          </cell>
          <cell r="J999" t="str">
            <v>PORTOVIEJO/ANDRES DE VERA/CDLA MUNICIPAL CALLE RAMON EDULFO CEDENO Y CESAR CHAVEZ CASA DE 2 PISOS FRENTE AL COLEGIO DE ODONTOLOGOS, PORTOVIEJO</v>
          </cell>
          <cell r="K999" t="str">
            <v xml:space="preserve">992619870 /  </v>
          </cell>
          <cell r="M999" t="str">
            <v>PORTOVIEJO</v>
          </cell>
          <cell r="N999" t="str">
            <v>MANABI</v>
          </cell>
          <cell r="O999" t="str">
            <v>PORTOVIEJO</v>
          </cell>
        </row>
        <row r="1000">
          <cell r="A1000" t="str">
            <v>20003019358252</v>
          </cell>
          <cell r="B1000">
            <v>479477</v>
          </cell>
          <cell r="C1000" t="str">
            <v>20003019358252</v>
          </cell>
          <cell r="D1000">
            <v>44909.504618055558</v>
          </cell>
          <cell r="E1000" t="str">
            <v>CONECEL</v>
          </cell>
          <cell r="F1000" t="str">
            <v>DESPACHO</v>
          </cell>
          <cell r="G1000" t="str">
            <v>NORMAL</v>
          </cell>
          <cell r="H1000" t="str">
            <v>DIEGO ALBERTO CEDENO FARIAS</v>
          </cell>
          <cell r="I1000" t="str">
            <v>1313258178</v>
          </cell>
          <cell r="J1000" t="str">
            <v>PORTOVIEJO/ANDRES DE VERA/CALLE 4 DE MAYO 65-22 Y VICENTE MACIAS A DOS CUADRAS DE LA FUNDACION LA VIDA EN UNA CASA DE DOS PISOS COLOR BLANCA, PORTOVIEJO</v>
          </cell>
          <cell r="K1000" t="str">
            <v xml:space="preserve">963254371 /  </v>
          </cell>
          <cell r="M1000" t="str">
            <v>PORTOVIEJO</v>
          </cell>
          <cell r="N1000" t="str">
            <v>MANABI</v>
          </cell>
          <cell r="O1000" t="str">
            <v>PORTOVIEJO</v>
          </cell>
        </row>
        <row r="1001">
          <cell r="A1001" t="str">
            <v>20003019346233</v>
          </cell>
          <cell r="B1001">
            <v>479478</v>
          </cell>
          <cell r="C1001" t="str">
            <v>20003019346233</v>
          </cell>
          <cell r="D1001">
            <v>44909.504618055558</v>
          </cell>
          <cell r="E1001" t="str">
            <v>CONECEL</v>
          </cell>
          <cell r="F1001" t="str">
            <v>DESPACHO</v>
          </cell>
          <cell r="G1001" t="str">
            <v>NORMAL</v>
          </cell>
          <cell r="H1001" t="str">
            <v>FATIMA LORENA NARANJO SILVA</v>
          </cell>
          <cell r="I1001" t="str">
            <v>603091604</v>
          </cell>
          <cell r="J1001" t="str">
            <v>RIOBAMBA/LIZARZABUUR/CALLE VELOZ Y CARLOS ZAMBRANO CASA DE 2 PISOS COLOR CAFE FRENTE AL DIARIO LOS ANDES, RIOBAMBA</v>
          </cell>
          <cell r="K1001" t="str">
            <v xml:space="preserve">987774490 /  </v>
          </cell>
          <cell r="M1001" t="str">
            <v>RIOBAMBA</v>
          </cell>
          <cell r="N1001" t="str">
            <v>CHIMBORAZO</v>
          </cell>
          <cell r="O1001" t="str">
            <v>RIOBAMBA</v>
          </cell>
        </row>
        <row r="1002">
          <cell r="A1002" t="str">
            <v>18014916</v>
          </cell>
          <cell r="B1002">
            <v>479479</v>
          </cell>
          <cell r="C1002" t="str">
            <v>18014916</v>
          </cell>
          <cell r="D1002">
            <v>44909.504618055558</v>
          </cell>
          <cell r="E1002" t="str">
            <v>CONECEL</v>
          </cell>
          <cell r="F1002" t="str">
            <v>DESPACHO</v>
          </cell>
          <cell r="G1002" t="str">
            <v>NORMAL</v>
          </cell>
          <cell r="H1002" t="str">
            <v>VALERIA ESTEFANIA CABAY ZAMBRANO</v>
          </cell>
          <cell r="I1002" t="str">
            <v>604258129</v>
          </cell>
          <cell r="J1002" t="str">
            <v>RIOBAMBA/LIZARZABURU/AV DUCHICELA Y UNIDAD NACIONAL CASA DE COLOR MELON DE 3 PISOS CON PORTON CAFE FRENTE AL PARQUE PURUHA, RIOBAMBA</v>
          </cell>
          <cell r="K1002" t="str">
            <v xml:space="preserve">980807540 /  </v>
          </cell>
          <cell r="M1002" t="str">
            <v>RIOBAMBA</v>
          </cell>
          <cell r="N1002" t="str">
            <v>CHIMBORAZO</v>
          </cell>
          <cell r="O1002" t="str">
            <v>RIOBAMBA</v>
          </cell>
        </row>
        <row r="1003">
          <cell r="A1003" t="str">
            <v>20003018919853</v>
          </cell>
          <cell r="B1003">
            <v>479480</v>
          </cell>
          <cell r="C1003" t="str">
            <v>20003018919853</v>
          </cell>
          <cell r="D1003">
            <v>44909.504618055558</v>
          </cell>
          <cell r="E1003" t="str">
            <v>CONECEL</v>
          </cell>
          <cell r="F1003" t="str">
            <v>DESPACHO</v>
          </cell>
          <cell r="G1003" t="str">
            <v>NORMAL</v>
          </cell>
          <cell r="H1003" t="str">
            <v>LIDIA GABRIELA CRUZ GORDILLO</v>
          </cell>
          <cell r="I1003" t="str">
            <v>1721998324</v>
          </cell>
          <cell r="J1003" t="str">
            <v>QUITO/CHILLOGALLO/CALLE RUIZ DUQUE Y NICOLAS CEVALLOS S35-165 CASA DE DOS PISOS COLOR PLOMO CON PORTON NEGRO JUNTO A UNA PESCADERIA, QUITO</v>
          </cell>
          <cell r="K1003" t="str">
            <v xml:space="preserve">960850008 /  </v>
          </cell>
          <cell r="L1003" t="str">
            <v/>
          </cell>
          <cell r="M1003" t="str">
            <v>QUITO</v>
          </cell>
          <cell r="N1003" t="str">
            <v>PICHINCHA</v>
          </cell>
          <cell r="O1003" t="str">
            <v>QUITO</v>
          </cell>
        </row>
        <row r="1004">
          <cell r="A1004" t="str">
            <v>20003000314846_1</v>
          </cell>
          <cell r="B1004">
            <v>479481</v>
          </cell>
          <cell r="C1004" t="str">
            <v>20003000314846_1</v>
          </cell>
          <cell r="D1004">
            <v>44909.504618055558</v>
          </cell>
          <cell r="E1004" t="str">
            <v>CONECEL</v>
          </cell>
          <cell r="F1004" t="str">
            <v>DESPACHO</v>
          </cell>
          <cell r="G1004" t="str">
            <v>NORMAL</v>
          </cell>
          <cell r="H1004" t="str">
            <v>WILSON PATRICIO GUANOCHANGA LLUMIQUI</v>
          </cell>
          <cell r="I1004" t="str">
            <v>1711543478</v>
          </cell>
          <cell r="J1004" t="str">
            <v>QUITO/QUITUMBE/AV MARISCAL SUCRE S37-537 Y JORGE SALVADOR LARA A UNA CUADRA DEL TERMINAL DE QUITUMBE EN EL CENTRO DE TRABAJO MECANICO TECNISANCHEZ, QUITO</v>
          </cell>
          <cell r="K1004" t="str">
            <v xml:space="preserve">983403084 /  </v>
          </cell>
          <cell r="L1004" t="str">
            <v/>
          </cell>
          <cell r="M1004" t="str">
            <v>QUITO</v>
          </cell>
          <cell r="N1004" t="str">
            <v>PICHINCHA</v>
          </cell>
          <cell r="O1004" t="str">
            <v>QUITO</v>
          </cell>
        </row>
        <row r="1005">
          <cell r="A1005" t="str">
            <v>20003019754035</v>
          </cell>
          <cell r="B1005">
            <v>479482</v>
          </cell>
          <cell r="C1005" t="str">
            <v>20003019754035</v>
          </cell>
          <cell r="D1005">
            <v>44909.504618055558</v>
          </cell>
          <cell r="E1005" t="str">
            <v>CONECEL</v>
          </cell>
          <cell r="F1005" t="str">
            <v>DESPACHO</v>
          </cell>
          <cell r="G1005" t="str">
            <v>NORMAL</v>
          </cell>
          <cell r="H1005" t="str">
            <v>GUIDO HUMBERTO CARPIO CUMBE</v>
          </cell>
          <cell r="I1005" t="str">
            <v>103106704</v>
          </cell>
          <cell r="J1005" t="str">
            <v>CUENCA/EL SAGRARIO/GRAN COLOMBIA 611 Y HERMANO MIGUEL/JUNTO A LAS OFICINAS DEL SEGURO /ESTA LOCAL DE CREDITOS ECONOMICOS/AHI TRABAJA CLIENTE, CUENCA</v>
          </cell>
          <cell r="K1005" t="str">
            <v>999944466 /  998869888</v>
          </cell>
          <cell r="L1005" t="str">
            <v/>
          </cell>
          <cell r="M1005" t="str">
            <v>CUENCA</v>
          </cell>
          <cell r="N1005" t="str">
            <v>AZUAY</v>
          </cell>
          <cell r="O1005" t="str">
            <v>CUENCA</v>
          </cell>
        </row>
        <row r="1006">
          <cell r="A1006" t="str">
            <v>20003019785020</v>
          </cell>
          <cell r="B1006">
            <v>479483</v>
          </cell>
          <cell r="C1006" t="str">
            <v>20003019785020</v>
          </cell>
          <cell r="D1006">
            <v>44909.504618055558</v>
          </cell>
          <cell r="E1006" t="str">
            <v>CONECEL</v>
          </cell>
          <cell r="F1006" t="str">
            <v>DESPACHO</v>
          </cell>
          <cell r="G1006" t="str">
            <v>NORMAL</v>
          </cell>
          <cell r="H1006" t="str">
            <v>DIANA CONCEPCION ARTEAGA QUIJIJE</v>
          </cell>
          <cell r="I1006" t="str">
            <v>1316720687</v>
          </cell>
          <cell r="J1006" t="str">
            <v>MANTA/ELOY ALFARO/CALLE 322 ENTRE AV 208 Y 210 VILLA MANDARINA CON REJAS NEGRAS DIAGONAL A DEPOSITO DE MADERA PAOLEN, MANTA</v>
          </cell>
          <cell r="K1006" t="str">
            <v>964078292 /  990363683</v>
          </cell>
          <cell r="M1006" t="str">
            <v>MANTA</v>
          </cell>
          <cell r="N1006" t="str">
            <v>MANABI</v>
          </cell>
          <cell r="O1006" t="str">
            <v>MANTA</v>
          </cell>
        </row>
        <row r="1007">
          <cell r="A1007" t="str">
            <v>20003019810121</v>
          </cell>
          <cell r="B1007">
            <v>479484</v>
          </cell>
          <cell r="C1007" t="str">
            <v>20003019810121</v>
          </cell>
          <cell r="D1007">
            <v>44909.504618055558</v>
          </cell>
          <cell r="E1007" t="str">
            <v>CONECEL</v>
          </cell>
          <cell r="F1007" t="str">
            <v>DESPACHO</v>
          </cell>
          <cell r="G1007" t="str">
            <v>NORMAL</v>
          </cell>
          <cell r="H1007" t="str">
            <v>EDISON JOSE MERO SOSA</v>
          </cell>
          <cell r="I1007" t="str">
            <v>1313554162</v>
          </cell>
          <cell r="J1007" t="str">
            <v>MANTA-TARQUI/C.300 E4-619 Y AV 223/REF:A LA ESPALDA DEL CENTRO DE SALUD 20 DE MAYO/A 1/2 CRD DEL PARQUE CIUDADELA 20 DE MAYO/CASA:BLANCA DE UN PISO, MANTA</v>
          </cell>
          <cell r="K1007" t="str">
            <v>963507128 /  993025031</v>
          </cell>
          <cell r="M1007" t="str">
            <v>MANTA</v>
          </cell>
          <cell r="N1007" t="str">
            <v>MANABI</v>
          </cell>
          <cell r="O1007" t="str">
            <v>MANTA</v>
          </cell>
        </row>
        <row r="1008">
          <cell r="A1008" t="str">
            <v>20003019815380</v>
          </cell>
          <cell r="B1008">
            <v>479485</v>
          </cell>
          <cell r="C1008" t="str">
            <v>20003019815380</v>
          </cell>
          <cell r="D1008">
            <v>44909.504618055558</v>
          </cell>
          <cell r="E1008" t="str">
            <v>CONECEL</v>
          </cell>
          <cell r="F1008" t="str">
            <v>DESPACHO</v>
          </cell>
          <cell r="G1008" t="str">
            <v>NORMAL</v>
          </cell>
          <cell r="H1008" t="str">
            <v>BARDIS ALBERTO AYOVI MINA</v>
          </cell>
          <cell r="I1008" t="str">
            <v>801993395</v>
          </cell>
          <cell r="J1008" t="str">
            <v>SANTO DOMINGO /SANTO DOMINGO/AV EMILIO LORENZO STHNLE/ FRENTE AL HOSPITAL GENERAL SANTO DOMINGO/CS TOMATE 2 PISOS JUNTO AL HOTEL ENSUENO/JT A PANADERIA, SANTO DOMINGO</v>
          </cell>
          <cell r="K1008" t="str">
            <v xml:space="preserve">979031449 /  </v>
          </cell>
          <cell r="M1008" t="str">
            <v>SANTO DOMINGO</v>
          </cell>
          <cell r="N1008" t="str">
            <v>SANTO DOMINGO DE LOS TSACHILAS</v>
          </cell>
          <cell r="O1008" t="str">
            <v>SANTO DOMINGO</v>
          </cell>
        </row>
        <row r="1009">
          <cell r="A1009" t="str">
            <v>BREDEV_000005</v>
          </cell>
          <cell r="B1009">
            <v>479461</v>
          </cell>
          <cell r="C1009" t="str">
            <v>BREDEV_000005</v>
          </cell>
          <cell r="D1009">
            <v>44909.503078703703</v>
          </cell>
          <cell r="E1009" t="str">
            <v>CONECEL_DOCUMENTOS</v>
          </cell>
          <cell r="F1009" t="str">
            <v>DESPACHO</v>
          </cell>
          <cell r="H1009" t="str">
            <v>LOURDES QUINTERO (BREDLYNG)</v>
          </cell>
          <cell r="J1009" t="str">
            <v>OFC BRELDYNG CALLE 7MO PASAJE 37ª Y V. EMILIO ROMERO, BODEGAS DE FERRETERIA ESPINOZA, BODEGA #8 (EXACTAMENTE QUEDA EN LA JUAN TANCA MARENGO KM. 4.5 PASANDO LA COCA COLA</v>
          </cell>
          <cell r="M1009" t="str">
            <v xml:space="preserve"> VILLAMIL PLAYAS</v>
          </cell>
        </row>
        <row r="1010">
          <cell r="A1010" t="str">
            <v>20003018929009</v>
          </cell>
          <cell r="B1010">
            <v>479054</v>
          </cell>
          <cell r="C1010" t="str">
            <v>20003018929009</v>
          </cell>
          <cell r="D1010">
            <v>44908.7112037037</v>
          </cell>
          <cell r="E1010" t="str">
            <v>CONECEL</v>
          </cell>
          <cell r="F1010" t="str">
            <v>DESPACHO</v>
          </cell>
          <cell r="G1010" t="str">
            <v>NORMAL</v>
          </cell>
          <cell r="H1010" t="str">
            <v>DENNIS PAUL BATALLAS VERGARA</v>
          </cell>
          <cell r="I1010" t="str">
            <v>604967471</v>
          </cell>
          <cell r="J1010" t="str">
            <v>RIOBAMBA/MALDONADO/LA JOYA CALLE OLMEDO ENTRE ALVARADO Y SEBASTIAN DE BENALCAZAR REF CASA DE 2 PISOS COLOR PLOMO FRENTE AL EDIFICIO DE 3 PISOS COLOR ROJO CON TAXO</v>
          </cell>
          <cell r="K1010" t="str">
            <v>984270510 /  32948128</v>
          </cell>
          <cell r="M1010" t="str">
            <v>RIOBAMBA</v>
          </cell>
          <cell r="N1010" t="str">
            <v>CHIMBORAZO</v>
          </cell>
          <cell r="O1010" t="str">
            <v>RIOBAMBA</v>
          </cell>
        </row>
        <row r="1011">
          <cell r="A1011" t="str">
            <v>20003018933701</v>
          </cell>
          <cell r="B1011">
            <v>479055</v>
          </cell>
          <cell r="C1011" t="str">
            <v>20003018933701</v>
          </cell>
          <cell r="D1011">
            <v>44908.7112037037</v>
          </cell>
          <cell r="E1011" t="str">
            <v>CONECEL</v>
          </cell>
          <cell r="F1011" t="str">
            <v>DESPACHO</v>
          </cell>
          <cell r="G1011" t="str">
            <v>NORMAL</v>
          </cell>
          <cell r="H1011" t="str">
            <v>DIEGO FERNANDO AVILA ORELLANA</v>
          </cell>
          <cell r="I1011" t="str">
            <v>1711099018</v>
          </cell>
          <cell r="J1011" t="str">
            <v>AMBATO/ HUACHI LORETO/ VALLADOLID Y GERONA 1_18 CASA COLOR DURAZNO PUERTAS DEL GARAGE BLANCAS A UNA CUADRA DE LA PLAZA DE TOROS</v>
          </cell>
          <cell r="K1011" t="str">
            <v>998488885 /  964136303</v>
          </cell>
          <cell r="M1011" t="str">
            <v>AMBATO</v>
          </cell>
          <cell r="N1011" t="str">
            <v>TUNGURAHUA</v>
          </cell>
          <cell r="O1011" t="str">
            <v>AMBATO</v>
          </cell>
        </row>
        <row r="1012">
          <cell r="A1012" t="str">
            <v>20003018938767</v>
          </cell>
          <cell r="B1012">
            <v>479056</v>
          </cell>
          <cell r="C1012" t="str">
            <v>20003018938767</v>
          </cell>
          <cell r="D1012">
            <v>44908.7112037037</v>
          </cell>
          <cell r="E1012" t="str">
            <v>CONECEL</v>
          </cell>
          <cell r="F1012" t="str">
            <v>DESPACHO</v>
          </cell>
          <cell r="G1012" t="str">
            <v>NORMAL</v>
          </cell>
          <cell r="H1012" t="str">
            <v>MONSERATHE MARISELA ALAY VILLAFUERTE</v>
          </cell>
          <cell r="I1012" t="str">
            <v>1312201666</v>
          </cell>
          <cell r="J1012" t="str">
            <v>MANTA ELOY ALFARO SAN PEDRO CALLE 311 AV. 206 11-06 BEIGE NARANJA CON DORADO DE 2 PISOS ABAJO TIENDA MIS 3 REINAS</v>
          </cell>
          <cell r="K1012" t="str">
            <v>984196603 /  991292738</v>
          </cell>
          <cell r="L1012" t="str">
            <v/>
          </cell>
          <cell r="M1012" t="str">
            <v>MANTA</v>
          </cell>
          <cell r="N1012" t="str">
            <v>MANABI</v>
          </cell>
          <cell r="O1012" t="str">
            <v>MANTA</v>
          </cell>
        </row>
        <row r="1013">
          <cell r="A1013" t="str">
            <v>20003018918718</v>
          </cell>
          <cell r="B1013">
            <v>479057</v>
          </cell>
          <cell r="C1013" t="str">
            <v>20003018918718</v>
          </cell>
          <cell r="D1013">
            <v>44908.7112037037</v>
          </cell>
          <cell r="E1013" t="str">
            <v>CONECEL</v>
          </cell>
          <cell r="F1013" t="str">
            <v>DESPACHO</v>
          </cell>
          <cell r="G1013" t="str">
            <v>NORMAL</v>
          </cell>
          <cell r="H1013" t="str">
            <v>DARWIN RAUL MALDONADO SEAS</v>
          </cell>
          <cell r="I1013" t="str">
            <v>104587910</v>
          </cell>
          <cell r="J1013" t="str">
            <v>GUACHAPALA/GUACHAPALA/ AV 3 DE NOVIEMBRE Y LUIS ORELLANA ATRAS DEL MUNICIPIO DE GUACHAPALA POR EL SUBCENTRO DE SALUD</v>
          </cell>
          <cell r="K1013" t="str">
            <v>984218558 /  981860724</v>
          </cell>
          <cell r="L1013" t="str">
            <v/>
          </cell>
          <cell r="M1013" t="str">
            <v>GUACHAPALA</v>
          </cell>
          <cell r="N1013" t="str">
            <v>AZUAY</v>
          </cell>
          <cell r="O1013" t="str">
            <v>GUACHAPALA</v>
          </cell>
        </row>
        <row r="1014">
          <cell r="A1014" t="str">
            <v>20003016125157</v>
          </cell>
          <cell r="B1014">
            <v>479058</v>
          </cell>
          <cell r="C1014" t="str">
            <v>20003016125157</v>
          </cell>
          <cell r="D1014">
            <v>44908.7112037037</v>
          </cell>
          <cell r="E1014" t="str">
            <v>CONECEL</v>
          </cell>
          <cell r="F1014" t="str">
            <v>DESPACHO</v>
          </cell>
          <cell r="G1014" t="str">
            <v>NORMAL</v>
          </cell>
          <cell r="H1014" t="str">
            <v>FRANCISCO DAVID MALLAMAS PUEDMAG</v>
          </cell>
          <cell r="I1014" t="str">
            <v>1721069092</v>
          </cell>
          <cell r="J1014" t="str">
            <v>QUITO/SANGOLQUI/AV GENERAL ENRIQUEZ Y LA CONCORDIA EN EL COLEGIO SAN RAFAEL</v>
          </cell>
          <cell r="K1014" t="str">
            <v>984401553 /  983045197</v>
          </cell>
          <cell r="L1014" t="str">
            <v/>
          </cell>
          <cell r="M1014" t="str">
            <v>QUITO</v>
          </cell>
          <cell r="N1014" t="str">
            <v>PICHINCHA</v>
          </cell>
          <cell r="O1014" t="str">
            <v>QUITO</v>
          </cell>
        </row>
        <row r="1015">
          <cell r="A1015" t="str">
            <v>20003017374715</v>
          </cell>
          <cell r="B1015">
            <v>479059</v>
          </cell>
          <cell r="C1015" t="str">
            <v>20003017374715</v>
          </cell>
          <cell r="D1015">
            <v>44908.7112037037</v>
          </cell>
          <cell r="E1015" t="str">
            <v>CONECEL</v>
          </cell>
          <cell r="F1015" t="str">
            <v>DESPACHO</v>
          </cell>
          <cell r="G1015" t="str">
            <v>NORMAL</v>
          </cell>
          <cell r="H1015" t="str">
            <v>FABIANA ESTEFANIA DURAN POLIT</v>
          </cell>
          <cell r="I1015" t="str">
            <v>914215447</v>
          </cell>
          <cell r="J1015" t="str">
            <v>GUAYAQUIL/ROCAFUERTE/ MALECON 200 EN LA CALLE JUNIN Y PANAMA EN EL BANCO BOLIVARIANO LA MATRIZ JUNTO A LA CLINICA PANAMERICANA</v>
          </cell>
          <cell r="K1015" t="str">
            <v xml:space="preserve">997004437 /  </v>
          </cell>
          <cell r="M1015" t="str">
            <v>GUAYAQUIL</v>
          </cell>
          <cell r="N1015" t="str">
            <v>GUAYAS</v>
          </cell>
          <cell r="O1015" t="str">
            <v>GUAYAQUIL</v>
          </cell>
        </row>
        <row r="1016">
          <cell r="A1016" t="str">
            <v>20003017374786</v>
          </cell>
          <cell r="B1016">
            <v>479060</v>
          </cell>
          <cell r="C1016" t="str">
            <v>20003017374786</v>
          </cell>
          <cell r="D1016">
            <v>44908.7112037037</v>
          </cell>
          <cell r="E1016" t="str">
            <v>CONECEL</v>
          </cell>
          <cell r="F1016" t="str">
            <v>DESPACHO</v>
          </cell>
          <cell r="G1016" t="str">
            <v>NORMAL</v>
          </cell>
          <cell r="H1016" t="str">
            <v>FABIANA ESTEFANIA DURAN POLIT</v>
          </cell>
          <cell r="I1016" t="str">
            <v>914215447</v>
          </cell>
          <cell r="J1016" t="str">
            <v>GUAYAQUIL/ROCAFUERTE/ MALECON 200 EN LA CALLE JUNIN Y PANAMA EN EL BANCO BOLIVARIANO LA MATRIZ JUNTO A LA CLINICA PANAMERICANA</v>
          </cell>
          <cell r="K1016" t="str">
            <v xml:space="preserve">997004437 /  </v>
          </cell>
          <cell r="M1016" t="str">
            <v>GUAYAQUIL</v>
          </cell>
          <cell r="N1016" t="str">
            <v>GUAYAS</v>
          </cell>
          <cell r="O1016" t="str">
            <v>GUAYAQUIL</v>
          </cell>
        </row>
        <row r="1017">
          <cell r="A1017" t="str">
            <v>20003018936469</v>
          </cell>
          <cell r="B1017">
            <v>479061</v>
          </cell>
          <cell r="C1017" t="str">
            <v>20003018936469</v>
          </cell>
          <cell r="D1017">
            <v>44908.7112037037</v>
          </cell>
          <cell r="E1017" t="str">
            <v>CONECEL</v>
          </cell>
          <cell r="F1017" t="str">
            <v>DESPACHO</v>
          </cell>
          <cell r="G1017" t="str">
            <v>NORMAL</v>
          </cell>
          <cell r="H1017" t="str">
            <v>NERIZ VINICIO VILLAMARIN AUZ</v>
          </cell>
          <cell r="I1017" t="str">
            <v>1724708472</v>
          </cell>
          <cell r="J1017" t="str">
            <v>QUITO/CONOCOTO/AV MATILDE ALBAN Y MARISCAL SUCRE CASA DE 3 PISOS COLOR BLANCO EN LA PELUQUERIA ANDRES LEON A UNA CUADRA DE LA UNIDAD EDUCATIVA SAN VICENTE DE PAUL</v>
          </cell>
          <cell r="K1017" t="str">
            <v xml:space="preserve">963945948 /  </v>
          </cell>
          <cell r="M1017" t="str">
            <v>QUITO</v>
          </cell>
          <cell r="N1017" t="str">
            <v>PICHINCHA</v>
          </cell>
          <cell r="O1017" t="str">
            <v>QUITO</v>
          </cell>
        </row>
        <row r="1018">
          <cell r="A1018" t="str">
            <v>20003018940590</v>
          </cell>
          <cell r="B1018">
            <v>479062</v>
          </cell>
          <cell r="C1018" t="str">
            <v>20003018940590</v>
          </cell>
          <cell r="D1018">
            <v>44908.7112037037</v>
          </cell>
          <cell r="E1018" t="str">
            <v>CONECEL</v>
          </cell>
          <cell r="F1018" t="str">
            <v>DESPACHO</v>
          </cell>
          <cell r="G1018" t="str">
            <v>NORMAL</v>
          </cell>
          <cell r="H1018" t="str">
            <v>RAUL VICENTE FIGUEROA COLLANTES</v>
          </cell>
          <cell r="I1018" t="str">
            <v>927866855</v>
          </cell>
          <cell r="J1018" t="str">
            <v>GUAYAQUIL/GARCIA MORENO/AV BABAHOYO 15-10 Y CALICUCHIMA DIAGONAL A LA CORRECIONAL DE MENORES EN UNA CASA DE DOS PISOS</v>
          </cell>
          <cell r="K1018" t="str">
            <v xml:space="preserve">981757031 /  </v>
          </cell>
          <cell r="M1018" t="str">
            <v>GUAYAQUIL</v>
          </cell>
          <cell r="N1018" t="str">
            <v>GUAYAS</v>
          </cell>
          <cell r="O1018" t="str">
            <v>GUAYAQUIL</v>
          </cell>
        </row>
        <row r="1019">
          <cell r="A1019" t="str">
            <v>20003018938330</v>
          </cell>
          <cell r="B1019">
            <v>479063</v>
          </cell>
          <cell r="C1019" t="str">
            <v>20003018938330</v>
          </cell>
          <cell r="D1019">
            <v>44908.7112037037</v>
          </cell>
          <cell r="E1019" t="str">
            <v>CONECEL</v>
          </cell>
          <cell r="F1019" t="str">
            <v>DESPACHO</v>
          </cell>
          <cell r="G1019" t="str">
            <v>NORMAL</v>
          </cell>
          <cell r="H1019" t="str">
            <v>JENNIFER BEATRIZ CEDENO MENENDEZ</v>
          </cell>
          <cell r="I1019" t="str">
            <v>1316442134</v>
          </cell>
          <cell r="J1019" t="str">
            <v>PORTOVIEJO/PORTOVIEJO/AV DEL EJERCITO Y CALLE FEBRES CORDERO CASA N11 DE COLOR BEIGE CON FILOS VINO FRENTE A LA URBANIZACION RIVERA COLONIAL</v>
          </cell>
          <cell r="K1019" t="str">
            <v xml:space="preserve">979270287 /  </v>
          </cell>
          <cell r="L1019" t="str">
            <v/>
          </cell>
          <cell r="M1019" t="str">
            <v>PORTOVIEJO</v>
          </cell>
          <cell r="N1019" t="str">
            <v>MANABI</v>
          </cell>
          <cell r="O1019" t="str">
            <v>PORTOVIEJO</v>
          </cell>
        </row>
        <row r="1020">
          <cell r="A1020" t="str">
            <v>20003018922108</v>
          </cell>
          <cell r="B1020">
            <v>479064</v>
          </cell>
          <cell r="C1020" t="str">
            <v>20003018922108</v>
          </cell>
          <cell r="D1020">
            <v>44908.7112037037</v>
          </cell>
          <cell r="E1020" t="str">
            <v>CONECEL</v>
          </cell>
          <cell r="F1020" t="str">
            <v>DESPACHO</v>
          </cell>
          <cell r="G1020" t="str">
            <v>NORMAL</v>
          </cell>
          <cell r="H1020" t="str">
            <v>ALEXIS GEOVANNY NAGUA TORRES</v>
          </cell>
          <cell r="I1020" t="str">
            <v>1721142832</v>
          </cell>
          <cell r="J1020" t="str">
            <v>QUITO/LA ARGELIA) CLL 21 DE AGOSTO Y AV PEDRO VICENTE MALDONADO CSA 1P CLR CRM MZ 13 REF CDRA CANCHA LUCHA DE LOS POBRES MEDIA Y DGNAL EXPRESS CARWASH LAS 3B</v>
          </cell>
          <cell r="K1020" t="str">
            <v xml:space="preserve">983792730 /  </v>
          </cell>
          <cell r="M1020" t="str">
            <v>QUITO</v>
          </cell>
          <cell r="N1020" t="str">
            <v>PICHINCHA</v>
          </cell>
          <cell r="O1020" t="str">
            <v>QUITO</v>
          </cell>
        </row>
        <row r="1021">
          <cell r="A1021" t="str">
            <v>18014797</v>
          </cell>
          <cell r="B1021">
            <v>479065</v>
          </cell>
          <cell r="C1021" t="str">
            <v>18014797</v>
          </cell>
          <cell r="D1021">
            <v>44908.7112037037</v>
          </cell>
          <cell r="E1021" t="str">
            <v>CONECEL</v>
          </cell>
          <cell r="F1021" t="str">
            <v>DESPACHO</v>
          </cell>
          <cell r="G1021" t="str">
            <v>NORMAL</v>
          </cell>
          <cell r="H1021" t="str">
            <v>DAVID EFRAIN CACHAGO FARINANGO</v>
          </cell>
          <cell r="I1021" t="str">
            <v>1.71649E+12</v>
          </cell>
          <cell r="J1021" t="str">
            <v>QUITO/CONOCOTO/VALLE DE LOS CHILLOS/CALLE ABDON CALDERON OE3C S4-102 Y S4B Y RIOFRIO REF FABRICA DE MUEBLES LUGAR DE CERRAJERIA ARTE EN HIERRO PUERTAS VERDES</v>
          </cell>
          <cell r="K1021" t="str">
            <v xml:space="preserve">981593816 /  </v>
          </cell>
          <cell r="L1021" t="str">
            <v/>
          </cell>
          <cell r="M1021" t="str">
            <v>QUITO</v>
          </cell>
          <cell r="N1021" t="str">
            <v>PICHINCHA</v>
          </cell>
          <cell r="O1021" t="str">
            <v>QUITO</v>
          </cell>
        </row>
        <row r="1022">
          <cell r="A1022" t="str">
            <v>20003018918193</v>
          </cell>
          <cell r="B1022">
            <v>479066</v>
          </cell>
          <cell r="C1022" t="str">
            <v>20003018918193</v>
          </cell>
          <cell r="D1022">
            <v>44908.7112037037</v>
          </cell>
          <cell r="E1022" t="str">
            <v>CONECEL</v>
          </cell>
          <cell r="F1022" t="str">
            <v>DESPACHO</v>
          </cell>
          <cell r="G1022" t="str">
            <v>NORMAL</v>
          </cell>
          <cell r="H1022" t="str">
            <v>LUIS CESAR GUANDINANGO CUSHCAGUA</v>
          </cell>
          <cell r="I1022" t="str">
            <v>1003629795</v>
          </cell>
          <cell r="J1022" t="str">
            <v>QUITO/CALDERON/AV. FRACISCO DE ALBORNOZ/CONJUNTO RESIDENCIAL VILLA GRANDE/A MEDIA CUADRA DE LA ESCUELA DE CONDUCCION</v>
          </cell>
          <cell r="K1022" t="str">
            <v xml:space="preserve">981424368 /  </v>
          </cell>
          <cell r="L1022" t="str">
            <v/>
          </cell>
          <cell r="M1022" t="str">
            <v>QUITO</v>
          </cell>
          <cell r="N1022" t="str">
            <v>PICHINCHA</v>
          </cell>
          <cell r="O1022" t="str">
            <v>QUITO</v>
          </cell>
        </row>
        <row r="1023">
          <cell r="A1023" t="str">
            <v>20003018924962</v>
          </cell>
          <cell r="B1023">
            <v>479067</v>
          </cell>
          <cell r="C1023" t="str">
            <v>20003018924962</v>
          </cell>
          <cell r="D1023">
            <v>44908.7112037037</v>
          </cell>
          <cell r="E1023" t="str">
            <v>CONECEL</v>
          </cell>
          <cell r="F1023" t="str">
            <v>DESPACHO</v>
          </cell>
          <cell r="G1023" t="str">
            <v>NORMAL</v>
          </cell>
          <cell r="H1023" t="str">
            <v>ENMANUEL EDUARDO LOJA MENDIETA</v>
          </cell>
          <cell r="I1023" t="str">
            <v>102125507</v>
          </cell>
          <cell r="J1023" t="str">
            <v>QUITO/CENTRO HISTORICO/TRABJO CALLE JUAN PIO MONTUFAR Y CALLE MEJIA C.C. MONTUFAR LOCAL DE CELULARES LOCAL 346</v>
          </cell>
          <cell r="K1023" t="str">
            <v xml:space="preserve">999849671 /  </v>
          </cell>
          <cell r="L1023" t="str">
            <v/>
          </cell>
          <cell r="M1023" t="str">
            <v>QUITO</v>
          </cell>
          <cell r="N1023" t="str">
            <v>PICHINCHA</v>
          </cell>
          <cell r="O1023" t="str">
            <v>QUITO</v>
          </cell>
        </row>
        <row r="1024">
          <cell r="A1024" t="str">
            <v>20003018945615</v>
          </cell>
          <cell r="B1024">
            <v>479068</v>
          </cell>
          <cell r="C1024" t="str">
            <v>20003018945615</v>
          </cell>
          <cell r="D1024">
            <v>44908.7112037037</v>
          </cell>
          <cell r="E1024" t="str">
            <v>CONECEL</v>
          </cell>
          <cell r="F1024" t="str">
            <v>DESPACHO</v>
          </cell>
          <cell r="G1024" t="str">
            <v>NORMAL</v>
          </cell>
          <cell r="H1024" t="str">
            <v>KAEL MATEO QUILUMBA CRIOLLO</v>
          </cell>
          <cell r="I1024" t="str">
            <v>1751435395</v>
          </cell>
          <cell r="J1024" t="str">
            <v>QUITO/CONOCOTO/LA ARMENIA CALLE JORGE ICAZA E3B SEBASTIAN DE BENALCAZAR CASA COLOR CREMA JUNTO A TERRENO VALDIO ATRAS DE LA IGLESIA DE LA ARMENIA</v>
          </cell>
          <cell r="K1024" t="str">
            <v xml:space="preserve">999841702 /  </v>
          </cell>
          <cell r="L1024" t="str">
            <v/>
          </cell>
          <cell r="M1024" t="str">
            <v>QUITO</v>
          </cell>
          <cell r="N1024" t="str">
            <v>PICHINCHA</v>
          </cell>
          <cell r="O1024" t="str">
            <v>QUITO</v>
          </cell>
        </row>
        <row r="1025">
          <cell r="A1025" t="str">
            <v>20003018919918</v>
          </cell>
          <cell r="B1025">
            <v>479069</v>
          </cell>
          <cell r="C1025" t="str">
            <v>20003018919918</v>
          </cell>
          <cell r="D1025">
            <v>44908.7112037037</v>
          </cell>
          <cell r="E1025" t="str">
            <v>CONECEL</v>
          </cell>
          <cell r="F1025" t="str">
            <v>DESPACHO</v>
          </cell>
          <cell r="G1025" t="str">
            <v>NORMAL</v>
          </cell>
          <cell r="H1025" t="str">
            <v>ANA PAULA MORAN ARIAS</v>
          </cell>
          <cell r="I1025" t="str">
            <v>941227126</v>
          </cell>
          <cell r="J1025" t="str">
            <v>GUAYAQUIL/ TARQUI/ COORDINA PUNT DE ENCUENTRO EN PARQUE CALIFORNIA</v>
          </cell>
          <cell r="K1025" t="str">
            <v>961986802 /  996143571</v>
          </cell>
          <cell r="M1025" t="str">
            <v>GUAYAQUIL</v>
          </cell>
          <cell r="N1025" t="str">
            <v>GUAYAS</v>
          </cell>
          <cell r="O1025" t="str">
            <v>GUAYAQUIL</v>
          </cell>
        </row>
        <row r="1026">
          <cell r="A1026" t="str">
            <v>20003019358179</v>
          </cell>
          <cell r="B1026">
            <v>479070</v>
          </cell>
          <cell r="C1026" t="str">
            <v>20003019358179</v>
          </cell>
          <cell r="D1026">
            <v>44908.7112037037</v>
          </cell>
          <cell r="E1026" t="str">
            <v>CONECEL</v>
          </cell>
          <cell r="F1026" t="str">
            <v>DESPACHO</v>
          </cell>
          <cell r="G1026" t="str">
            <v>NORMAL</v>
          </cell>
          <cell r="H1026" t="str">
            <v>ANABEL ALEXANDRA CORDOVA SALAZAR</v>
          </cell>
          <cell r="I1026" t="str">
            <v>1804441820</v>
          </cell>
          <cell r="J1026" t="str">
            <v>AMBATO/LA MERCED/AV IZQUIETA PEREZ Y ALEJO LASCANO 3 PISOS NUM 116 COLOR DURAZNO PUERTA VERDE A LA VUELTA LAS BODEGAS DEL MUNICIPIO</v>
          </cell>
          <cell r="K1026" t="str">
            <v>983796650 /  983796650</v>
          </cell>
          <cell r="M1026" t="str">
            <v>AMBATO</v>
          </cell>
          <cell r="N1026" t="str">
            <v>TUNGURAHUA</v>
          </cell>
          <cell r="O1026" t="str">
            <v>AMBATO</v>
          </cell>
        </row>
        <row r="1027">
          <cell r="A1027" t="str">
            <v>20003018919737</v>
          </cell>
          <cell r="B1027">
            <v>479071</v>
          </cell>
          <cell r="C1027" t="str">
            <v>20003018919737</v>
          </cell>
          <cell r="D1027">
            <v>44908.7112037037</v>
          </cell>
          <cell r="E1027" t="str">
            <v>CONECEL</v>
          </cell>
          <cell r="F1027" t="str">
            <v>DESPACHO</v>
          </cell>
          <cell r="G1027" t="str">
            <v>NORMAL</v>
          </cell>
          <cell r="H1027" t="str">
            <v>GABRIELA JOHANNA GAME MOSQUERA</v>
          </cell>
          <cell r="I1027" t="str">
            <v>941563868</v>
          </cell>
          <cell r="J1027" t="str">
            <v>DURAN/ELOY ALFARO/AV JUAN LEON MERA EN LA CDLA SANTA ROSA MZ 65 SL 3 DEPTO NUMERO 3 JUNTO A LA TIENDA DEL TUTI</v>
          </cell>
          <cell r="K1027" t="str">
            <v xml:space="preserve">980083293 /  </v>
          </cell>
          <cell r="M1027" t="str">
            <v>DURAN</v>
          </cell>
          <cell r="N1027" t="str">
            <v>GUAYAS</v>
          </cell>
          <cell r="O1027" t="str">
            <v>DURAN</v>
          </cell>
        </row>
        <row r="1028">
          <cell r="A1028" t="str">
            <v>20003017421769</v>
          </cell>
          <cell r="B1028">
            <v>479072</v>
          </cell>
          <cell r="C1028" t="str">
            <v>20003017421769</v>
          </cell>
          <cell r="D1028">
            <v>44908.7112037037</v>
          </cell>
          <cell r="E1028" t="str">
            <v>CONECEL</v>
          </cell>
          <cell r="F1028" t="str">
            <v>DESPACHO</v>
          </cell>
          <cell r="G1028" t="str">
            <v>NORMAL</v>
          </cell>
          <cell r="H1028" t="str">
            <v>DAISY LIZBETH VALENCIA SANCHEZ</v>
          </cell>
          <cell r="I1028" t="str">
            <v>1805286828</v>
          </cell>
          <cell r="J1028" t="str">
            <v>AMBATO/LA MATRIZ/CALLE JUAN LEON MERA 04-60 Y SUCRE EN EL EDIFICIO DE VIDRIOS NEGROS EN EL LOCAL MANZANA ROTA SEGUNDO PISO</v>
          </cell>
          <cell r="K1028" t="str">
            <v>961421107 /  983277416</v>
          </cell>
          <cell r="M1028" t="str">
            <v>AMBATO</v>
          </cell>
          <cell r="N1028" t="str">
            <v>TUNGURAHUA</v>
          </cell>
          <cell r="O1028" t="str">
            <v>AMBATO</v>
          </cell>
        </row>
        <row r="1029">
          <cell r="A1029" t="str">
            <v>20003018939864</v>
          </cell>
          <cell r="B1029">
            <v>479073</v>
          </cell>
          <cell r="C1029" t="str">
            <v>20003018939864</v>
          </cell>
          <cell r="D1029">
            <v>44908.7112037037</v>
          </cell>
          <cell r="E1029" t="str">
            <v>CONECEL</v>
          </cell>
          <cell r="F1029" t="str">
            <v>DESPACHO</v>
          </cell>
          <cell r="G1029" t="str">
            <v>NORMAL</v>
          </cell>
          <cell r="H1029" t="str">
            <v>GABRIELA LISSETTE ORDONEZ BRICENO</v>
          </cell>
          <cell r="I1029" t="str">
            <v>705850642</v>
          </cell>
          <cell r="J1029" t="str">
            <v>MACHALA/MACHALA/CALLE ROCAFUERTE Y 9 DE MAYO EN EL EDIFICIO DEL BANCO DE BANCO DE MACHALA EN EL PRIMER PISO AREA DE NEGOCIOS FRENTE AL PARQUE CENTRAL</v>
          </cell>
          <cell r="K1029" t="str">
            <v xml:space="preserve">980799799 /  </v>
          </cell>
          <cell r="L1029" t="str">
            <v/>
          </cell>
          <cell r="M1029" t="str">
            <v>MACHALA</v>
          </cell>
          <cell r="N1029" t="str">
            <v>EL ORO</v>
          </cell>
          <cell r="O1029" t="str">
            <v>MACHALA</v>
          </cell>
        </row>
        <row r="1030">
          <cell r="A1030" t="str">
            <v>20003018928559</v>
          </cell>
          <cell r="B1030">
            <v>479048</v>
          </cell>
          <cell r="C1030" t="str">
            <v>20003018928559</v>
          </cell>
          <cell r="D1030">
            <v>44908.711192129631</v>
          </cell>
          <cell r="E1030" t="str">
            <v>CONECEL</v>
          </cell>
          <cell r="F1030" t="str">
            <v>DESPACHO</v>
          </cell>
          <cell r="G1030" t="str">
            <v>NORMAL</v>
          </cell>
          <cell r="H1030" t="str">
            <v>VICENTE MARCELO REVELO REASCOS</v>
          </cell>
          <cell r="I1030" t="str">
            <v>401106372</v>
          </cell>
          <cell r="J1030" t="str">
            <v>TULCAN/TULCAN/CALLE OLMEDO Y JUNIN EN LA UNIDAD EDUCATIVA SAGRADO CORAZON A UNA CUADRA DEL PARQUE CENTRAL</v>
          </cell>
          <cell r="K1030" t="str">
            <v>982364845 /  980603256</v>
          </cell>
          <cell r="L1030" t="str">
            <v/>
          </cell>
          <cell r="M1030" t="str">
            <v>TULCAN</v>
          </cell>
          <cell r="N1030" t="str">
            <v>CARCHI</v>
          </cell>
          <cell r="O1030" t="str">
            <v>TULCAN</v>
          </cell>
        </row>
        <row r="1031">
          <cell r="A1031" t="str">
            <v>20003018928497</v>
          </cell>
          <cell r="B1031">
            <v>479049</v>
          </cell>
          <cell r="C1031" t="str">
            <v>20003018928497</v>
          </cell>
          <cell r="D1031">
            <v>44908.711192129631</v>
          </cell>
          <cell r="E1031" t="str">
            <v>CONECEL</v>
          </cell>
          <cell r="F1031" t="str">
            <v>DESPACHO</v>
          </cell>
          <cell r="G1031" t="str">
            <v>NORMAL</v>
          </cell>
          <cell r="H1031" t="str">
            <v>WELLINGTON JAVIER GRANDA VENEGAS</v>
          </cell>
          <cell r="I1031" t="str">
            <v>1712519071</v>
          </cell>
          <cell r="J1031" t="str">
            <v>DAULE/LA AURORA/EN LA URBANIZACION SAMBOCITY ETAPA MADISON MZ 13 VLL 12 CASA DE DOS PISOS</v>
          </cell>
          <cell r="K1031" t="str">
            <v xml:space="preserve">987039009 /  </v>
          </cell>
          <cell r="M1031" t="str">
            <v>DAULE</v>
          </cell>
          <cell r="N1031" t="str">
            <v>GUAYAS</v>
          </cell>
          <cell r="O1031" t="str">
            <v>DAULE</v>
          </cell>
        </row>
        <row r="1032">
          <cell r="A1032" t="str">
            <v>20003000321199</v>
          </cell>
          <cell r="B1032">
            <v>479050</v>
          </cell>
          <cell r="C1032" t="str">
            <v>20003000321199</v>
          </cell>
          <cell r="D1032">
            <v>44908.711192129631</v>
          </cell>
          <cell r="E1032" t="str">
            <v>CONECEL</v>
          </cell>
          <cell r="F1032" t="str">
            <v>DESPACHO</v>
          </cell>
          <cell r="G1032" t="str">
            <v>NORMAL</v>
          </cell>
          <cell r="H1032" t="str">
            <v>ANTONIO SEBASTIAN ROBALINO PEREZ</v>
          </cell>
          <cell r="I1032" t="str">
            <v>1803443488</v>
          </cell>
          <cell r="J1032" t="str">
            <v>AMBATO/ATOCHA FICOA/CONDOMINIO LAS PALMAS AV GUAYTAMBOS Y CALLE DE LOS CAPULIES JUNTO A LA TIENDA MAYFRIEND</v>
          </cell>
          <cell r="K1032" t="str">
            <v xml:space="preserve">961484689 /  </v>
          </cell>
          <cell r="M1032" t="str">
            <v>AMBATO</v>
          </cell>
          <cell r="N1032" t="str">
            <v>TUNGURAHUA</v>
          </cell>
          <cell r="O1032" t="str">
            <v>AMBATI</v>
          </cell>
        </row>
        <row r="1033">
          <cell r="A1033" t="str">
            <v>18014773</v>
          </cell>
          <cell r="B1033">
            <v>479051</v>
          </cell>
          <cell r="C1033" t="str">
            <v>18014773</v>
          </cell>
          <cell r="D1033">
            <v>44908.711192129631</v>
          </cell>
          <cell r="E1033" t="str">
            <v>CONECEL</v>
          </cell>
          <cell r="F1033" t="str">
            <v>DESPACHO</v>
          </cell>
          <cell r="G1033" t="str">
            <v>NORMAL</v>
          </cell>
          <cell r="H1033" t="str">
            <v>LUIS GERARDO TORRES NAVAS</v>
          </cell>
          <cell r="I1033" t="str">
            <v>1801853175</v>
          </cell>
          <cell r="J1033" t="str">
            <v>CUENCA/SAN BLAS/CALLE SIMON BOLIVAR Y VARGAS MACHUCA EN EL EDIFICIO DE LA PREFECTURA DE AZUAY EN EL SEGUNDO PISO</v>
          </cell>
          <cell r="K1033" t="str">
            <v xml:space="preserve">980760174 /  </v>
          </cell>
          <cell r="L1033" t="str">
            <v/>
          </cell>
          <cell r="M1033" t="str">
            <v>CUENCA</v>
          </cell>
          <cell r="N1033" t="str">
            <v>AZUAY</v>
          </cell>
          <cell r="O1033" t="str">
            <v>CUENCA</v>
          </cell>
        </row>
        <row r="1034">
          <cell r="A1034" t="str">
            <v>20003018940603</v>
          </cell>
          <cell r="B1034">
            <v>479052</v>
          </cell>
          <cell r="C1034" t="str">
            <v>20003018940603</v>
          </cell>
          <cell r="D1034">
            <v>44908.711192129631</v>
          </cell>
          <cell r="E1034" t="str">
            <v>CONECEL</v>
          </cell>
          <cell r="F1034" t="str">
            <v>DESPACHO</v>
          </cell>
          <cell r="G1034" t="str">
            <v>NORMAL</v>
          </cell>
          <cell r="H1034" t="str">
            <v>LUIS ANTONIO PINARGOTE SEGUICHE</v>
          </cell>
          <cell r="I1034" t="str">
            <v>1316723939</v>
          </cell>
          <cell r="J1034" t="str">
            <v>MANTA/JARAMIJO/RUTA DEL SPONDYLUS EN LA EMPRESA FADESA ENTRE LA CALLE JARAMIJO Y LA CALLE Z13</v>
          </cell>
          <cell r="K1034" t="str">
            <v xml:space="preserve">980772725 /  </v>
          </cell>
          <cell r="L1034" t="str">
            <v/>
          </cell>
          <cell r="M1034" t="str">
            <v>MANTA</v>
          </cell>
          <cell r="N1034" t="str">
            <v>MANABI</v>
          </cell>
          <cell r="O1034" t="str">
            <v>MANTA</v>
          </cell>
        </row>
        <row r="1035">
          <cell r="A1035" t="str">
            <v>20003017373738</v>
          </cell>
          <cell r="B1035">
            <v>479053</v>
          </cell>
          <cell r="C1035" t="str">
            <v>20003017373738</v>
          </cell>
          <cell r="D1035">
            <v>44908.711192129631</v>
          </cell>
          <cell r="E1035" t="str">
            <v>CONECEL</v>
          </cell>
          <cell r="F1035" t="str">
            <v>DESPACHO</v>
          </cell>
          <cell r="G1035" t="str">
            <v>NORMAL</v>
          </cell>
          <cell r="H1035" t="str">
            <v>ERICK MANUEL OLMOS ALVAREZ</v>
          </cell>
          <cell r="I1035" t="str">
            <v>1724190879</v>
          </cell>
          <cell r="J1035" t="str">
            <v>QUITO/GUAMANI SAN JOSE DE GUAMANI NICOLAS ZINGLES Y RIO CHILLA S52-128 BLANCO CON PLOMO DE 3 PISOS A DOS CUADRAS DEL AKI DE GUAMANI</v>
          </cell>
          <cell r="K1035" t="str">
            <v>984241782 /  22692612</v>
          </cell>
          <cell r="M1035" t="str">
            <v>QUITO</v>
          </cell>
          <cell r="N1035" t="str">
            <v>PICHINCHA</v>
          </cell>
          <cell r="O1035" t="str">
            <v>QUITO</v>
          </cell>
        </row>
        <row r="1036">
          <cell r="A1036" t="str">
            <v>20003016756416</v>
          </cell>
          <cell r="B1036">
            <v>478994</v>
          </cell>
          <cell r="C1036" t="str">
            <v>20003016756416</v>
          </cell>
          <cell r="D1036">
            <v>44908.638425925928</v>
          </cell>
          <cell r="E1036" t="str">
            <v>CONECEL</v>
          </cell>
          <cell r="F1036" t="str">
            <v>DESPACHO</v>
          </cell>
          <cell r="G1036" t="str">
            <v>NORMAL</v>
          </cell>
          <cell r="H1036" t="str">
            <v>ROCHA QUIMBITA JOSE ALBERTO</v>
          </cell>
          <cell r="I1036" t="str">
            <v>503013930</v>
          </cell>
          <cell r="J1036" t="str">
            <v>S40 OE8-90 OE9 MARTHA BUCARAM LAS ORQUIDEAS LA ECUATORIANA QUITO REF FRENTE A LAVADORA DE AUTOS</v>
          </cell>
          <cell r="K1036" t="str">
            <v>987411040</v>
          </cell>
          <cell r="L1036" t="str">
            <v>0</v>
          </cell>
          <cell r="M1036" t="str">
            <v>QUITO</v>
          </cell>
          <cell r="N1036" t="str">
            <v>PICHINCHA</v>
          </cell>
          <cell r="O1036" t="str">
            <v>LA ECUATORIANA</v>
          </cell>
        </row>
        <row r="1037">
          <cell r="A1037" t="str">
            <v>20003017368820</v>
          </cell>
          <cell r="B1037">
            <v>478995</v>
          </cell>
          <cell r="C1037" t="str">
            <v>20003017368820</v>
          </cell>
          <cell r="D1037">
            <v>44908.638425925928</v>
          </cell>
          <cell r="E1037" t="str">
            <v>CONECEL</v>
          </cell>
          <cell r="F1037" t="str">
            <v>DESPACHO</v>
          </cell>
          <cell r="G1037" t="str">
            <v>NORMAL</v>
          </cell>
          <cell r="H1037" t="str">
            <v>GALLARDO MONCAYO CATALINA ANDREA</v>
          </cell>
          <cell r="I1037" t="str">
            <v>1714559463</v>
          </cell>
          <cell r="J1037" t="str">
            <v>URB MONJA ORQUIDIA  VIA AL VALLE DE LOS CHILLOS R . MURIEL 17-57 Y GONZALO ESCUDERO CASA  3 PISOS 1 PISO BALDOSA CL DURASNO</v>
          </cell>
          <cell r="K1037" t="str">
            <v>963275119</v>
          </cell>
          <cell r="L1037" t="str">
            <v>963275119</v>
          </cell>
          <cell r="M1037" t="str">
            <v>QUITO</v>
          </cell>
          <cell r="N1037" t="str">
            <v>PICHINCHA</v>
          </cell>
          <cell r="O1037" t="str">
            <v>PUENGASI</v>
          </cell>
        </row>
        <row r="1038">
          <cell r="A1038" t="str">
            <v>20003014588296</v>
          </cell>
          <cell r="B1038">
            <v>478985</v>
          </cell>
          <cell r="C1038" t="str">
            <v>20003014588296</v>
          </cell>
          <cell r="D1038">
            <v>44908.638414351852</v>
          </cell>
          <cell r="E1038" t="str">
            <v>CONECEL</v>
          </cell>
          <cell r="F1038" t="str">
            <v>DESPACHO</v>
          </cell>
          <cell r="G1038" t="str">
            <v>NORMAL</v>
          </cell>
          <cell r="H1038" t="str">
            <v>ZAMBRANO SALVADOR MIREYA ALEXANDRA</v>
          </cell>
          <cell r="I1038" t="str">
            <v>1709277360</v>
          </cell>
          <cell r="J1038" t="str">
            <v>AV AMAZONAS Y UNION DE PERIODISTA LUGAR DE TRABAJO PLATAFORMA GUBERNAMENTAL FINANCIERA EN EL BLOQUE AMARILLO</v>
          </cell>
          <cell r="K1038" t="str">
            <v>998952858</v>
          </cell>
          <cell r="L1038" t="str">
            <v>SMART FIT2</v>
          </cell>
          <cell r="M1038" t="str">
            <v>QUITO</v>
          </cell>
          <cell r="N1038" t="str">
            <v>PICHINCHA</v>
          </cell>
          <cell r="O1038" t="str">
            <v>INAQUITO</v>
          </cell>
        </row>
        <row r="1039">
          <cell r="A1039" t="str">
            <v>20003016113618</v>
          </cell>
          <cell r="B1039">
            <v>478986</v>
          </cell>
          <cell r="C1039" t="str">
            <v>20003016113618</v>
          </cell>
          <cell r="D1039">
            <v>44908.638414351852</v>
          </cell>
          <cell r="E1039" t="str">
            <v>CONECEL</v>
          </cell>
          <cell r="F1039" t="str">
            <v>DESPACHO</v>
          </cell>
          <cell r="G1039" t="str">
            <v>NORMAL</v>
          </cell>
          <cell r="H1039" t="str">
            <v>TIJERINO LANUZA MERARY ALEJANDRA</v>
          </cell>
          <cell r="I1039" t="str">
            <v>1756798755</v>
          </cell>
          <cell r="J1039" t="str">
            <v>CALLES JAIME ROLDOS AGUILERA Y MERCEDES GONZALES/ HOSPITAL SAN FRANCISCO</v>
          </cell>
          <cell r="K1039" t="str">
            <v>996923224</v>
          </cell>
          <cell r="L1039" t="str">
            <v>996923224</v>
          </cell>
          <cell r="M1039" t="str">
            <v>QUITO</v>
          </cell>
          <cell r="N1039" t="str">
            <v>PICHINCHA</v>
          </cell>
          <cell r="O1039" t="str">
            <v>CARCELEN</v>
          </cell>
        </row>
        <row r="1040">
          <cell r="A1040" t="str">
            <v>20003016091825</v>
          </cell>
          <cell r="B1040">
            <v>478987</v>
          </cell>
          <cell r="C1040" t="str">
            <v>20003016091825</v>
          </cell>
          <cell r="D1040">
            <v>44908.638414351852</v>
          </cell>
          <cell r="E1040" t="str">
            <v>CONECEL</v>
          </cell>
          <cell r="F1040" t="str">
            <v>DESPACHO</v>
          </cell>
          <cell r="G1040" t="str">
            <v>NORMAL</v>
          </cell>
          <cell r="H1040" t="str">
            <v>TIJERINO LANUZA MERARY ALEJANDRA</v>
          </cell>
          <cell r="I1040" t="str">
            <v>1756798755</v>
          </cell>
          <cell r="J1040" t="str">
            <v>CALLES JAIME ROLDOS AGUILERA Y MERCEDES GONZALES EN EL HOSPITAL SAN FRANCISCO (ENTREGAR PASADO DEL MEDIO DIA)</v>
          </cell>
          <cell r="K1040" t="str">
            <v>996923224</v>
          </cell>
          <cell r="L1040" t="str">
            <v>996923224</v>
          </cell>
          <cell r="M1040" t="str">
            <v>QUITO</v>
          </cell>
          <cell r="N1040" t="str">
            <v xml:space="preserve">PICHINCHA </v>
          </cell>
          <cell r="O1040" t="str">
            <v xml:space="preserve">CARCELEN </v>
          </cell>
        </row>
        <row r="1041">
          <cell r="A1041" t="str">
            <v>20003014563389</v>
          </cell>
          <cell r="B1041">
            <v>478988</v>
          </cell>
          <cell r="C1041" t="str">
            <v>20003014563389</v>
          </cell>
          <cell r="D1041">
            <v>44908.638414351852</v>
          </cell>
          <cell r="E1041" t="str">
            <v>CONECEL</v>
          </cell>
          <cell r="F1041" t="str">
            <v>DESPACHO</v>
          </cell>
          <cell r="G1041" t="str">
            <v>NORMAL</v>
          </cell>
          <cell r="H1041" t="str">
            <v>GUALOTUNA ANCHALI ANA LUCIA</v>
          </cell>
          <cell r="I1041" t="str">
            <v>1713278073</v>
          </cell>
          <cell r="J1041" t="str">
            <v>GUAMANI CDLA SAN JOSE CALLE PEDRO M QUINONES Y RIO CONGO CS 2P COLOR MARFIL O CREMA  REF. ALADO DE FABRICA TEXTILES GUALILAHUA</v>
          </cell>
          <cell r="K1041" t="str">
            <v>0998073410</v>
          </cell>
          <cell r="L1041" t="str">
            <v>0</v>
          </cell>
          <cell r="M1041" t="str">
            <v>QUITO</v>
          </cell>
          <cell r="N1041" t="str">
            <v>PICHINCHA</v>
          </cell>
          <cell r="O1041" t="str">
            <v>TURUBAMBA</v>
          </cell>
        </row>
        <row r="1042">
          <cell r="A1042" t="str">
            <v>20003014580691</v>
          </cell>
          <cell r="B1042">
            <v>478989</v>
          </cell>
          <cell r="C1042" t="str">
            <v>20003014580691</v>
          </cell>
          <cell r="D1042">
            <v>44908.638414351852</v>
          </cell>
          <cell r="E1042" t="str">
            <v>CONECEL</v>
          </cell>
          <cell r="F1042" t="str">
            <v>DESPACHO</v>
          </cell>
          <cell r="G1042" t="str">
            <v>NORMAL</v>
          </cell>
          <cell r="H1042" t="str">
            <v>JAIMES IBARRA LEBY ALEXANDER</v>
          </cell>
          <cell r="I1042" t="str">
            <v>0151936309</v>
          </cell>
          <cell r="J1042" t="str">
            <v>AV GONZALO SUAREZ N466 Y OCTAVIO DIAZ EN RECTIFICADORA SALINAS REF. A MEDIA CUADRA DEL CEMENTERIO</v>
          </cell>
          <cell r="K1042" t="str">
            <v>0981596600</v>
          </cell>
          <cell r="L1042" t="str">
            <v>0</v>
          </cell>
          <cell r="M1042" t="str">
            <v>CUENCA</v>
          </cell>
          <cell r="N1042" t="str">
            <v>AZUAY</v>
          </cell>
          <cell r="O1042" t="str">
            <v>TOTORACOCHA</v>
          </cell>
        </row>
        <row r="1043">
          <cell r="A1043" t="str">
            <v>20003008028414</v>
          </cell>
          <cell r="B1043">
            <v>478990</v>
          </cell>
          <cell r="C1043" t="str">
            <v>20003008028414</v>
          </cell>
          <cell r="D1043">
            <v>44908.638414351852</v>
          </cell>
          <cell r="E1043" t="str">
            <v>CONECEL</v>
          </cell>
          <cell r="F1043" t="str">
            <v>DESPACHO</v>
          </cell>
          <cell r="G1043" t="str">
            <v>NORMAL</v>
          </cell>
          <cell r="H1043" t="str">
            <v>PALACIOS CAHUASQUI KRUPSKAYA GABRIELA</v>
          </cell>
          <cell r="I1043" t="str">
            <v>1716751530</v>
          </cell>
          <cell r="J1043" t="str">
            <v>SECTOR SANTA PRSICA AV. RIOFRIO Y AV. CANADA OE5-140-CASA 2 PISOS CON PUERTA DE ARCO. - REF TIENDA ESQUINA A DOS CASAS - REF A 3 CUADRAS DE COLEGIO MEJIA</v>
          </cell>
          <cell r="K1043" t="str">
            <v>999377318</v>
          </cell>
          <cell r="L1043" t="str">
            <v>999377318</v>
          </cell>
          <cell r="M1043" t="str">
            <v>QUITO</v>
          </cell>
          <cell r="N1043" t="str">
            <v>PICHINCHA</v>
          </cell>
          <cell r="O1043" t="str">
            <v>SAN LUIS</v>
          </cell>
        </row>
        <row r="1044">
          <cell r="A1044" t="str">
            <v>20003016756321</v>
          </cell>
          <cell r="B1044">
            <v>478991</v>
          </cell>
          <cell r="C1044" t="str">
            <v>20003016756321</v>
          </cell>
          <cell r="D1044">
            <v>44908.638414351852</v>
          </cell>
          <cell r="E1044" t="str">
            <v>CONECEL</v>
          </cell>
          <cell r="F1044" t="str">
            <v>DESPACHO</v>
          </cell>
          <cell r="G1044" t="str">
            <v>NORMAL</v>
          </cell>
          <cell r="H1044" t="str">
            <v>ADELA ANTONIETA VALLEJO DURAN</v>
          </cell>
          <cell r="I1044" t="str">
            <v>0603149220</v>
          </cell>
          <cell r="J1044" t="str">
            <v xml:space="preserve"> AV RODIRGOS BONI Y AV BARCELONA EN EL LABORATORIO DE CRIMINALISTCA BL CON CLELESTE V REF JUNTO A LA PJ</v>
          </cell>
          <cell r="K1044" t="str">
            <v>0983361916</v>
          </cell>
          <cell r="L1044" t="str">
            <v>0</v>
          </cell>
          <cell r="M1044" t="str">
            <v>GUAYAQUIL</v>
          </cell>
          <cell r="N1044" t="str">
            <v>GUAYAS</v>
          </cell>
          <cell r="O1044" t="str">
            <v>TARQUI</v>
          </cell>
        </row>
        <row r="1045">
          <cell r="A1045" t="str">
            <v>20003017368152</v>
          </cell>
          <cell r="B1045">
            <v>478992</v>
          </cell>
          <cell r="C1045" t="str">
            <v>20003017368152</v>
          </cell>
          <cell r="D1045">
            <v>44908.638414351852</v>
          </cell>
          <cell r="E1045" t="str">
            <v>CONECEL</v>
          </cell>
          <cell r="F1045" t="str">
            <v>DESPACHO</v>
          </cell>
          <cell r="G1045" t="str">
            <v>NORMAL</v>
          </cell>
          <cell r="H1045" t="str">
            <v>MARTINEZ AVALOS PABLO VICTOR</v>
          </cell>
          <cell r="I1045" t="str">
            <v>603302472</v>
          </cell>
          <cell r="J1045" t="str">
            <v>CENTRO DE SALUD PROMOCION FAMILIAR CERAPIO JAPERABI TIPO B REF:JUNTO A LA DE CASA BARRIAL DE PROMOCION FAMILIAR</v>
          </cell>
          <cell r="K1045" t="str">
            <v>981339566</v>
          </cell>
          <cell r="L1045" t="str">
            <v>981339566</v>
          </cell>
          <cell r="M1045" t="str">
            <v>QUITO</v>
          </cell>
          <cell r="N1045" t="str">
            <v xml:space="preserve">PICHINCHA </v>
          </cell>
          <cell r="O1045" t="str">
            <v>SOLANDA</v>
          </cell>
        </row>
        <row r="1046">
          <cell r="A1046" t="str">
            <v>0602888588</v>
          </cell>
          <cell r="B1046">
            <v>478993</v>
          </cell>
          <cell r="C1046" t="str">
            <v>0602888588</v>
          </cell>
          <cell r="D1046">
            <v>44908.638414351852</v>
          </cell>
          <cell r="E1046" t="str">
            <v>CONECEL</v>
          </cell>
          <cell r="F1046" t="str">
            <v>DESPACHO</v>
          </cell>
          <cell r="G1046" t="str">
            <v>NORMAL</v>
          </cell>
          <cell r="H1046" t="str">
            <v>MARIA AUGUSTA PEREZ FABARA</v>
          </cell>
          <cell r="I1046" t="str">
            <v>0602888588</v>
          </cell>
          <cell r="J1046" t="str">
            <v>MANUEL CAJIAS E14-33 Y TORIBIO HIDALGO CS 3P CLR BEIGE CON PORTON NEGRO A 3 1/2 CUADRAS DEL POLIDEPORTIVO.COPIA CI.</v>
          </cell>
          <cell r="K1046" t="str">
            <v>0997719915</v>
          </cell>
          <cell r="L1046" t="str">
            <v>0999551799</v>
          </cell>
          <cell r="M1046" t="str">
            <v>QUITO</v>
          </cell>
          <cell r="N1046" t="str">
            <v>PICHINCHA</v>
          </cell>
          <cell r="O1046" t="str">
            <v>Itchimbia</v>
          </cell>
        </row>
        <row r="1047">
          <cell r="A1047" t="str">
            <v>20003016118620</v>
          </cell>
          <cell r="B1047">
            <v>478670</v>
          </cell>
          <cell r="C1047" t="str">
            <v>20003016118620</v>
          </cell>
          <cell r="D1047">
            <v>44908.594768518517</v>
          </cell>
          <cell r="E1047" t="str">
            <v>CONECEL</v>
          </cell>
          <cell r="F1047" t="str">
            <v>DESPACHO</v>
          </cell>
          <cell r="G1047" t="str">
            <v>NORMAL</v>
          </cell>
          <cell r="H1047" t="str">
            <v>ISADORA PAULINA LEMOS JARAMILLO</v>
          </cell>
          <cell r="I1047" t="str">
            <v>1713718235</v>
          </cell>
          <cell r="J1047" t="str">
            <v>QUITO/CUMBAYA/ AV PAMPITE Y DIEGO DEROBLES/EN HSPTAL VETERINARIO DE LA UNIVERSIDAD SAN FRANCISCO DE QUITO/DIAG A CLINICA VETERINARIA SAN BERNARDO</v>
          </cell>
          <cell r="K1047" t="str">
            <v>962646096 /  987353821</v>
          </cell>
          <cell r="M1047" t="str">
            <v>QUITO</v>
          </cell>
          <cell r="N1047" t="str">
            <v>PICHINCHA</v>
          </cell>
          <cell r="O1047" t="str">
            <v>QUITO</v>
          </cell>
        </row>
        <row r="1048">
          <cell r="A1048" t="str">
            <v>20003017405818</v>
          </cell>
          <cell r="B1048">
            <v>478671</v>
          </cell>
          <cell r="C1048" t="str">
            <v>20003017405818</v>
          </cell>
          <cell r="D1048">
            <v>44908.594768518517</v>
          </cell>
          <cell r="E1048" t="str">
            <v>CONECEL</v>
          </cell>
          <cell r="F1048" t="str">
            <v>DESPACHO</v>
          </cell>
          <cell r="G1048" t="str">
            <v>NORMAL</v>
          </cell>
          <cell r="H1048" t="str">
            <v>MELINTON JOHN PRADO SANCHEZ</v>
          </cell>
          <cell r="I1048" t="str">
            <v>2200404958</v>
          </cell>
          <cell r="J1048" t="str">
            <v>QUITO/ COMITE DEL PUEBLO/CSA N74-184 AV J.CHIRIBOGA Y JOSE VALDIVIEZO CASA 3 PISOS COLOR GRIS DIAGONAL A UNA ESCUELA</v>
          </cell>
          <cell r="K1048" t="str">
            <v xml:space="preserve">959771197 /  </v>
          </cell>
          <cell r="M1048" t="str">
            <v>QUITO</v>
          </cell>
          <cell r="N1048" t="str">
            <v>PICHINCHA</v>
          </cell>
          <cell r="O1048" t="str">
            <v>QUITO</v>
          </cell>
        </row>
        <row r="1049">
          <cell r="A1049" t="str">
            <v>20003017420778</v>
          </cell>
          <cell r="B1049">
            <v>478672</v>
          </cell>
          <cell r="C1049" t="str">
            <v>20003017420778</v>
          </cell>
          <cell r="D1049">
            <v>44908.594768518517</v>
          </cell>
          <cell r="E1049" t="str">
            <v>CONECEL</v>
          </cell>
          <cell r="F1049" t="str">
            <v>DESPACHO</v>
          </cell>
          <cell r="G1049" t="str">
            <v>NORMAL</v>
          </cell>
          <cell r="H1049" t="str">
            <v>JHOSUE ALVEIRO CARABALI NAZARENO</v>
          </cell>
          <cell r="I1049" t="str">
            <v>951277433</v>
          </cell>
          <cell r="J1049" t="str">
            <v>GUAYAQUIL/LETAMENDI/CSA AV GENARO CUCALON JIMENEZ Y CHAMBERS CASA BLANCA 1 PISO TIENDA ESQUINERA</v>
          </cell>
          <cell r="K1049" t="str">
            <v xml:space="preserve">993177331 /  </v>
          </cell>
          <cell r="M1049" t="str">
            <v>GUAYAQUIL</v>
          </cell>
          <cell r="N1049" t="str">
            <v>PICHINCHA</v>
          </cell>
          <cell r="O1049" t="str">
            <v>QUITO</v>
          </cell>
        </row>
        <row r="1050">
          <cell r="A1050" t="str">
            <v>20003005110686</v>
          </cell>
          <cell r="B1050">
            <v>478673</v>
          </cell>
          <cell r="C1050" t="str">
            <v>20003005110686</v>
          </cell>
          <cell r="D1050">
            <v>44908.594768518517</v>
          </cell>
          <cell r="E1050" t="str">
            <v>CONECEL</v>
          </cell>
          <cell r="F1050" t="str">
            <v>DESPACHO</v>
          </cell>
          <cell r="G1050" t="str">
            <v>NORMAL</v>
          </cell>
          <cell r="H1050" t="str">
            <v>LISSETH GABRIELA ORTIZ GUANGA</v>
          </cell>
          <cell r="I1050" t="str">
            <v>401627427</v>
          </cell>
          <cell r="J1050" t="str">
            <v>TULCAN/TULCAN/CALLE GUAYAQUIL 75-22 Y AV MANABI EN LA FERIA NAVIDENA FRENTE A LA CORTE DE JUSTICIA DEL CARCHI A UNA CUADRA DEL PARQUE AYORA</v>
          </cell>
          <cell r="K1050" t="str">
            <v xml:space="preserve">962188642 /  </v>
          </cell>
          <cell r="L1050" t="str">
            <v/>
          </cell>
          <cell r="M1050" t="str">
            <v>TULCAN</v>
          </cell>
          <cell r="N1050" t="str">
            <v>CARCHI</v>
          </cell>
          <cell r="O1050" t="str">
            <v>TULCAN</v>
          </cell>
        </row>
        <row r="1051">
          <cell r="A1051" t="str">
            <v>20003017368736</v>
          </cell>
          <cell r="B1051">
            <v>478674</v>
          </cell>
          <cell r="C1051" t="str">
            <v>20003017368736</v>
          </cell>
          <cell r="D1051">
            <v>44908.594768518517</v>
          </cell>
          <cell r="E1051" t="str">
            <v>CONECEL</v>
          </cell>
          <cell r="F1051" t="str">
            <v>DESPACHO</v>
          </cell>
          <cell r="G1051" t="str">
            <v>NORMAL</v>
          </cell>
          <cell r="H1051" t="str">
            <v>NERIS HERIBERTO PINTADO LLANOS</v>
          </cell>
          <cell r="I1051" t="str">
            <v>2300176217</v>
          </cell>
          <cell r="J1051" t="str">
            <v>SANTO DOMINGO/SANTO DOMINGO/CALLE LUIS CORDERO Y JOSE MEJIA DE LEQUERICA DETRAS DE LA IGLESIA EVANGELICA</v>
          </cell>
          <cell r="K1051" t="str">
            <v xml:space="preserve">960288349 /  </v>
          </cell>
          <cell r="L1051" t="str">
            <v/>
          </cell>
          <cell r="M1051" t="str">
            <v>SANTO DOMINGO</v>
          </cell>
          <cell r="N1051" t="str">
            <v>SANTO DOMINGO DE LOS TSACHILAS</v>
          </cell>
          <cell r="O1051" t="str">
            <v>SANTO DOMINGO</v>
          </cell>
        </row>
        <row r="1052">
          <cell r="A1052" t="str">
            <v>20003018915000</v>
          </cell>
          <cell r="B1052">
            <v>478675</v>
          </cell>
          <cell r="C1052" t="str">
            <v>20003018915000</v>
          </cell>
          <cell r="D1052">
            <v>44908.594768518517</v>
          </cell>
          <cell r="E1052" t="str">
            <v>CONECEL</v>
          </cell>
          <cell r="F1052" t="str">
            <v>DESPACHO</v>
          </cell>
          <cell r="G1052" t="str">
            <v>NORMAL</v>
          </cell>
          <cell r="H1052" t="str">
            <v>BAIRON HUMBERTO BELIZ CHICA</v>
          </cell>
          <cell r="I1052" t="str">
            <v>1709946972</v>
          </cell>
          <cell r="J1052" t="str">
            <v>SANTO DOMINGO/BOMBOLI/AV DE LOS COLONOS Y JUAN DE ELOGIO FRENTE A LA LUBRICADORA DE LOS COLONOS</v>
          </cell>
          <cell r="K1052" t="str">
            <v>960013895 /  960013896</v>
          </cell>
          <cell r="L1052" t="str">
            <v/>
          </cell>
          <cell r="M1052" t="str">
            <v>SANTO DOMINGO</v>
          </cell>
          <cell r="N1052" t="str">
            <v>SANTO DOMINGO DE LOS TSACHILAS</v>
          </cell>
          <cell r="O1052" t="str">
            <v>SANTO DOMINGO</v>
          </cell>
        </row>
        <row r="1053">
          <cell r="A1053" t="str">
            <v>20003018918000</v>
          </cell>
          <cell r="B1053">
            <v>478676</v>
          </cell>
          <cell r="C1053" t="str">
            <v>20003018918000</v>
          </cell>
          <cell r="D1053">
            <v>44908.594768518517</v>
          </cell>
          <cell r="E1053" t="str">
            <v>CONECEL</v>
          </cell>
          <cell r="F1053" t="str">
            <v>DESPACHO</v>
          </cell>
          <cell r="G1053" t="str">
            <v>NORMAL</v>
          </cell>
          <cell r="H1053" t="str">
            <v>KATIUSKA MERCEDES VERA MOREIRA</v>
          </cell>
          <cell r="I1053" t="str">
            <v>1316625621</v>
          </cell>
          <cell r="J1053" t="str">
            <v>PORTOVIEJO/ANDRES DE VERA/CALLE 29 DE JULIO Y PRIMERO DE MAYO CASA DE DOS PISOS COLOR BEIGE DETRAS DEL TERMINAL TERRESTRE DE PORTOVIEJO</v>
          </cell>
          <cell r="K1053" t="str">
            <v>981353956 /  991278908</v>
          </cell>
          <cell r="M1053" t="str">
            <v>PORTOVIEJO</v>
          </cell>
          <cell r="N1053" t="str">
            <v>MANABI</v>
          </cell>
          <cell r="O1053" t="str">
            <v>PORTOVIEJO</v>
          </cell>
        </row>
        <row r="1054">
          <cell r="A1054" t="str">
            <v>20003013238141</v>
          </cell>
          <cell r="B1054">
            <v>478677</v>
          </cell>
          <cell r="C1054" t="str">
            <v>20003013238141</v>
          </cell>
          <cell r="D1054">
            <v>44908.594768518517</v>
          </cell>
          <cell r="E1054" t="str">
            <v>CONECEL</v>
          </cell>
          <cell r="F1054" t="str">
            <v>DESPACHO</v>
          </cell>
          <cell r="G1054" t="str">
            <v>NORMAL</v>
          </cell>
          <cell r="H1054" t="str">
            <v>MANUEL AGINALDO GARCIA MONCAYO</v>
          </cell>
          <cell r="I1054" t="str">
            <v>1103326516</v>
          </cell>
          <cell r="J1054" t="str">
            <v>QUITO/GUAYLLABAMBA/CALLE EL PLACER Y RUMICHUPA LOTE 210 DIAGONAL A LA HOSTERIA GUAYLLABAMBA CASA CON REJAS NEGRAS</v>
          </cell>
          <cell r="K1054" t="str">
            <v>980705003 /  983118313</v>
          </cell>
          <cell r="M1054" t="str">
            <v>QUITO</v>
          </cell>
          <cell r="N1054" t="str">
            <v>PICHINCHA</v>
          </cell>
          <cell r="O1054" t="str">
            <v>QUITO</v>
          </cell>
        </row>
        <row r="1055">
          <cell r="A1055" t="str">
            <v>20003016796375</v>
          </cell>
          <cell r="B1055">
            <v>478678</v>
          </cell>
          <cell r="C1055" t="str">
            <v>20003016796375</v>
          </cell>
          <cell r="D1055">
            <v>44908.594768518517</v>
          </cell>
          <cell r="E1055" t="str">
            <v>CONECEL</v>
          </cell>
          <cell r="F1055" t="str">
            <v>DESPACHO</v>
          </cell>
          <cell r="G1055" t="str">
            <v>NORMAL</v>
          </cell>
          <cell r="H1055" t="str">
            <v>RICARDO DAVID CUENCA SOLIS</v>
          </cell>
          <cell r="I1055" t="str">
            <v>1722046768</v>
          </cell>
          <cell r="J1055" t="str">
            <v>QUITO/COMITE DEL PUEBLO/CALLE GASPAR TELLO N57-118 Y LEONARDO MURIALDO CASA DE 3 PISOS COLOR CREMA A UNA CUADRA DEL CENTRO DE SALUD 6 DE JULIO</v>
          </cell>
          <cell r="K1055" t="str">
            <v>995171661 /  958739337</v>
          </cell>
          <cell r="L1055" t="str">
            <v/>
          </cell>
          <cell r="M1055" t="str">
            <v>QUITO</v>
          </cell>
          <cell r="N1055" t="str">
            <v>PICHINCHA</v>
          </cell>
          <cell r="O1055" t="str">
            <v>QUITO</v>
          </cell>
        </row>
        <row r="1056">
          <cell r="A1056" t="str">
            <v>20003017407289</v>
          </cell>
          <cell r="B1056">
            <v>478679</v>
          </cell>
          <cell r="C1056" t="str">
            <v>20003017407289</v>
          </cell>
          <cell r="D1056">
            <v>44908.594768518517</v>
          </cell>
          <cell r="E1056" t="str">
            <v>CONECEL</v>
          </cell>
          <cell r="F1056" t="str">
            <v>DESPACHO</v>
          </cell>
          <cell r="G1056" t="str">
            <v>NORMAL</v>
          </cell>
          <cell r="H1056" t="str">
            <v>CRISTHIAN MARCELO ANCHUNDIA MEDRANDRA</v>
          </cell>
          <cell r="I1056" t="str">
            <v>1310419120</v>
          </cell>
          <cell r="J1056" t="str">
            <v>MANTA/LOS ESTEROS/BARRIO JOCAY CALLE J10 Y CALLE J3 EN LA PASTELERIA LOLITA DIAGONAL AL PARQUE CENTRAL</v>
          </cell>
          <cell r="K1056" t="str">
            <v>960429503 /  998234569</v>
          </cell>
          <cell r="L1056" t="str">
            <v/>
          </cell>
          <cell r="M1056" t="str">
            <v>MANTA</v>
          </cell>
          <cell r="N1056" t="str">
            <v>MANABI</v>
          </cell>
          <cell r="O1056" t="str">
            <v>MANTA</v>
          </cell>
        </row>
        <row r="1057">
          <cell r="A1057" t="str">
            <v>20003017365864</v>
          </cell>
          <cell r="B1057">
            <v>478680</v>
          </cell>
          <cell r="C1057" t="str">
            <v>20003017365864</v>
          </cell>
          <cell r="D1057">
            <v>44908.594768518517</v>
          </cell>
          <cell r="E1057" t="str">
            <v>CONECEL</v>
          </cell>
          <cell r="F1057" t="str">
            <v>DESPACHO</v>
          </cell>
          <cell r="G1057" t="str">
            <v>NORMAL</v>
          </cell>
          <cell r="H1057" t="str">
            <v>JANINA AZUCENA SALAZAR ERAZO</v>
          </cell>
          <cell r="I1057" t="str">
            <v>920040656</v>
          </cell>
          <cell r="J1057" t="str">
            <v>GUAYAQUIL-FEBRES CORDERO/CALLE DELEG 405 Y FRAY ENRIQUE VACAS GALINDO/REF:MEDIA CUADRA DE PARRILLADAS 41</v>
          </cell>
          <cell r="K1057" t="str">
            <v>995529769 /  998352363</v>
          </cell>
          <cell r="M1057" t="str">
            <v>GUAYAQUIL</v>
          </cell>
          <cell r="N1057" t="str">
            <v>GUAYAS</v>
          </cell>
          <cell r="O1057" t="str">
            <v>GUAYAQUIL</v>
          </cell>
        </row>
        <row r="1058">
          <cell r="A1058" t="str">
            <v>20003017423282</v>
          </cell>
          <cell r="B1058">
            <v>478681</v>
          </cell>
          <cell r="C1058" t="str">
            <v>20003017423282</v>
          </cell>
          <cell r="D1058">
            <v>44908.594768518517</v>
          </cell>
          <cell r="E1058" t="str">
            <v>CONECEL</v>
          </cell>
          <cell r="F1058" t="str">
            <v>DESPACHO</v>
          </cell>
          <cell r="G1058" t="str">
            <v>NORMAL</v>
          </cell>
          <cell r="H1058" t="str">
            <v>SANDRA CATHERINE VASQUEZ MITE</v>
          </cell>
          <cell r="I1058" t="str">
            <v>927256750</v>
          </cell>
          <cell r="J1058" t="str">
            <v>GUAYAQUIL-TARQUI/ CDLA URDESA CENTRAL AV. DR. JORGE PEREZ CONCHA 218A Y TODOS LOS SANTOS EN CREDIMATIC FRENTE DE ROPA GALLARDO</v>
          </cell>
          <cell r="K1058" t="str">
            <v xml:space="preserve">998817513 /  </v>
          </cell>
          <cell r="M1058" t="str">
            <v>GUAYAQUIL</v>
          </cell>
          <cell r="N1058" t="str">
            <v>GUAYAS</v>
          </cell>
          <cell r="O1058" t="str">
            <v>GUAYAQUIL</v>
          </cell>
        </row>
        <row r="1059">
          <cell r="A1059" t="str">
            <v>20003017420807</v>
          </cell>
          <cell r="B1059">
            <v>478682</v>
          </cell>
          <cell r="C1059" t="str">
            <v>20003017420807</v>
          </cell>
          <cell r="D1059">
            <v>44908.594768518517</v>
          </cell>
          <cell r="E1059" t="str">
            <v>CONECEL</v>
          </cell>
          <cell r="F1059" t="str">
            <v>DESPACHO</v>
          </cell>
          <cell r="G1059" t="str">
            <v>NORMAL</v>
          </cell>
          <cell r="H1059" t="str">
            <v>JAQUELINE CABEZA JURADO</v>
          </cell>
          <cell r="I1059" t="str">
            <v>802087635</v>
          </cell>
          <cell r="J1059" t="str">
            <v>ESMERALDAS/5 DE AGOSTO/BARRIO 15 DE MARZO CLLE C.1 Y C.C/ENT CASA DE UN PISO BLANCA A UNA CUADRA DE LOS TANQUES DE AGUA</v>
          </cell>
          <cell r="K1059" t="str">
            <v xml:space="preserve">992800282 /  </v>
          </cell>
          <cell r="M1059" t="str">
            <v>ESMERALDAS</v>
          </cell>
          <cell r="N1059" t="str">
            <v>ESMERALDAS</v>
          </cell>
          <cell r="O1059" t="str">
            <v>ESMERALDAS</v>
          </cell>
        </row>
        <row r="1060">
          <cell r="A1060" t="str">
            <v>20003018924117</v>
          </cell>
          <cell r="B1060">
            <v>478683</v>
          </cell>
          <cell r="C1060" t="str">
            <v>20003018924117</v>
          </cell>
          <cell r="D1060">
            <v>44908.594768518517</v>
          </cell>
          <cell r="E1060" t="str">
            <v>CONECEL</v>
          </cell>
          <cell r="F1060" t="str">
            <v>DESPACHO</v>
          </cell>
          <cell r="G1060" t="str">
            <v>NORMAL</v>
          </cell>
          <cell r="H1060" t="str">
            <v>JOSE MIGUEL GUASTI</v>
          </cell>
          <cell r="I1060" t="str">
            <v>1711365468</v>
          </cell>
          <cell r="J1060" t="str">
            <v>STO DOMINGO/ZARACAY/AV. IBARRA Y PERALTA CASA DE 1PS VERDE AGUA PUERTA DE REJAS NEGRAS COLOR JUNTO AL MERCADO 29 DE DICIEMBRE</v>
          </cell>
          <cell r="K1060" t="str">
            <v>982600140 /  991479561</v>
          </cell>
          <cell r="L1060" t="str">
            <v/>
          </cell>
          <cell r="M1060" t="str">
            <v>SANTO DOMINGO</v>
          </cell>
          <cell r="N1060" t="str">
            <v>SANTO DOMINGO DE LOS TSACHILAS</v>
          </cell>
          <cell r="O1060" t="str">
            <v>SANTO DOMINGO</v>
          </cell>
        </row>
        <row r="1061">
          <cell r="A1061" t="str">
            <v>20002995799177_1</v>
          </cell>
          <cell r="B1061">
            <v>478684</v>
          </cell>
          <cell r="C1061" t="str">
            <v>20002995799177_1</v>
          </cell>
          <cell r="D1061">
            <v>44908.594768518517</v>
          </cell>
          <cell r="E1061" t="str">
            <v>CONECEL</v>
          </cell>
          <cell r="F1061" t="str">
            <v>DESPACHO</v>
          </cell>
          <cell r="G1061" t="str">
            <v>NORMAL</v>
          </cell>
          <cell r="H1061" t="str">
            <v>CARMEN ESTHELA ROBLES</v>
          </cell>
          <cell r="I1061" t="str">
            <v>100816586</v>
          </cell>
          <cell r="J1061" t="str">
            <v>CUENCA-  PARROQUIA TOTORA COCHA - CALLE CULEBRILLAS 119 Y MANTENSE  REF: DIAGONAL AL PARQUE CURIQUINGA, FRENTE A OTRO PARQUE ORIENTE.  CASA 4 PISOS</v>
          </cell>
          <cell r="K1061" t="str">
            <v xml:space="preserve">0992565811 / 992565811 /  </v>
          </cell>
          <cell r="M1061" t="str">
            <v>CUENCA</v>
          </cell>
          <cell r="N1061" t="str">
            <v>AZUAY</v>
          </cell>
          <cell r="O1061" t="str">
            <v>CUENCA</v>
          </cell>
        </row>
        <row r="1062">
          <cell r="A1062" t="str">
            <v>20003017420762</v>
          </cell>
          <cell r="B1062">
            <v>478685</v>
          </cell>
          <cell r="C1062" t="str">
            <v>20003017420762</v>
          </cell>
          <cell r="D1062">
            <v>44908.594768518517</v>
          </cell>
          <cell r="E1062" t="str">
            <v>CONECEL</v>
          </cell>
          <cell r="F1062" t="str">
            <v>DESPACHO</v>
          </cell>
          <cell r="G1062" t="str">
            <v>NORMAL</v>
          </cell>
          <cell r="H1062" t="str">
            <v>GENESIS JAZMIN MUNOZ SANCHEZ</v>
          </cell>
          <cell r="I1062" t="str">
            <v>1316602513</v>
          </cell>
          <cell r="J1062" t="str">
            <v>STO DOMINGO/CHIGUILPE COOP UNIFICADOS CALLE GUALACEO Y ARENILLAS CS 1 PLANTA JUNTO A FUNDACION VIVIAN</v>
          </cell>
          <cell r="K1062" t="str">
            <v xml:space="preserve">978665204 /  </v>
          </cell>
          <cell r="L1062" t="str">
            <v/>
          </cell>
          <cell r="M1062" t="str">
            <v>SANTO DOMINGO</v>
          </cell>
          <cell r="N1062" t="str">
            <v>SANTO DOMINGO DE LOS TSACHILAS</v>
          </cell>
          <cell r="O1062" t="str">
            <v>SANTO DOMINGO</v>
          </cell>
        </row>
        <row r="1063">
          <cell r="A1063" t="str">
            <v>20003017412989</v>
          </cell>
          <cell r="B1063">
            <v>478686</v>
          </cell>
          <cell r="C1063" t="str">
            <v>20003017412989</v>
          </cell>
          <cell r="D1063">
            <v>44908.594768518517</v>
          </cell>
          <cell r="E1063" t="str">
            <v>CONECEL</v>
          </cell>
          <cell r="F1063" t="str">
            <v>DESPACHO</v>
          </cell>
          <cell r="G1063" t="str">
            <v>NORMAL</v>
          </cell>
          <cell r="H1063" t="str">
            <v>GEOVANI RENE VERA ZAMBRANO</v>
          </cell>
          <cell r="I1063" t="str">
            <v>802246892</v>
          </cell>
          <cell r="J1063" t="str">
            <v>SANTODOMINGO RIO TOACHI Y GALAPAGOS GRAN HOTEL SANTO DOMINGO REF. FRENTE BIBLIOTECA MUNICIPAL</v>
          </cell>
          <cell r="K1063" t="str">
            <v xml:space="preserve">981381405 /  </v>
          </cell>
          <cell r="L1063" t="str">
            <v/>
          </cell>
          <cell r="M1063" t="str">
            <v>SANTO DOMINGO</v>
          </cell>
          <cell r="N1063" t="str">
            <v>SANTO DOMINGO DE LOS TSACHILAS</v>
          </cell>
          <cell r="O1063" t="str">
            <v>SANTO DOMINGO</v>
          </cell>
        </row>
        <row r="1064">
          <cell r="A1064" t="str">
            <v>20003018930388</v>
          </cell>
          <cell r="B1064">
            <v>478687</v>
          </cell>
          <cell r="C1064" t="str">
            <v>20003018930388</v>
          </cell>
          <cell r="D1064">
            <v>44908.594768518517</v>
          </cell>
          <cell r="E1064" t="str">
            <v>CONECEL</v>
          </cell>
          <cell r="F1064" t="str">
            <v>DESPACHO</v>
          </cell>
          <cell r="G1064" t="str">
            <v>NORMAL</v>
          </cell>
          <cell r="H1064" t="str">
            <v>PAOLA MARIBEL CANALES VANONI</v>
          </cell>
          <cell r="I1064" t="str">
            <v>1205239260</v>
          </cell>
          <cell r="J1064" t="str">
            <v>QUEVEDO/SIETE DE OCTUBRE /TRABAJO KM 3 VIA AL EMPALME EMPRESA ORIENTAL INDUSTRIA ALIMENTICIA OIA SA DIAGONAL A LA MINI TERMINAL</v>
          </cell>
          <cell r="K1064" t="str">
            <v xml:space="preserve">981616364 /  </v>
          </cell>
          <cell r="M1064" t="str">
            <v>QUEVEDO</v>
          </cell>
          <cell r="N1064" t="str">
            <v>LOS RIOS</v>
          </cell>
          <cell r="O1064" t="str">
            <v>QUEVEDO</v>
          </cell>
        </row>
        <row r="1065">
          <cell r="A1065" t="str">
            <v>20003017427958</v>
          </cell>
          <cell r="B1065">
            <v>478688</v>
          </cell>
          <cell r="C1065" t="str">
            <v>20003017427958</v>
          </cell>
          <cell r="D1065">
            <v>44908.594768518517</v>
          </cell>
          <cell r="E1065" t="str">
            <v>CONECEL</v>
          </cell>
          <cell r="F1065" t="str">
            <v>DESPACHO</v>
          </cell>
          <cell r="G1065" t="str">
            <v>NORMAL</v>
          </cell>
          <cell r="H1065" t="str">
            <v>JOSE SEGUNDO GONZALES PINSAG</v>
          </cell>
          <cell r="I1065" t="str">
            <v>1001954450</v>
          </cell>
          <cell r="J1065" t="str">
            <v>IBARRA/CARANQUI/CSA N54O AV CAMILO PONCE ENRIQUEZ Y JUAN D ROCA/1CD PARQUE CIUDAD BLANCA/3CD ARTECOM FABRICA DE MUEBLES</v>
          </cell>
          <cell r="K1065" t="str">
            <v xml:space="preserve">960946937 /  </v>
          </cell>
          <cell r="M1065" t="str">
            <v>IBARRA</v>
          </cell>
          <cell r="N1065" t="str">
            <v>IMBABURA</v>
          </cell>
          <cell r="O1065" t="str">
            <v>IBARRA</v>
          </cell>
        </row>
        <row r="1066">
          <cell r="A1066" t="str">
            <v>20003016117565</v>
          </cell>
          <cell r="B1066">
            <v>478689</v>
          </cell>
          <cell r="C1066" t="str">
            <v>20003016117565</v>
          </cell>
          <cell r="D1066">
            <v>44908.594768518517</v>
          </cell>
          <cell r="E1066" t="str">
            <v>CONECEL</v>
          </cell>
          <cell r="F1066" t="str">
            <v>DESPACHO</v>
          </cell>
          <cell r="G1066" t="str">
            <v>NORMAL</v>
          </cell>
          <cell r="H1066" t="str">
            <v>CECILIA DEL PILAR INCA CRUZ</v>
          </cell>
          <cell r="I1066" t="str">
            <v>603463571</v>
          </cell>
          <cell r="J1066" t="str">
            <v>LOJA/SAN SEBASTIAN/TRBJO HOPITAL HB7 CLL CRISTOBAL COLON AV UNIVERSITARIA PARQUE ZARZAS 1 Y 2 CDRAS FARMACIA CRUZ AZUL Y AL LADO COLEGIO SAN FRANCISCO DE ASIS</v>
          </cell>
          <cell r="K1066" t="str">
            <v xml:space="preserve">995095977 /  </v>
          </cell>
          <cell r="M1066" t="str">
            <v>LOJA</v>
          </cell>
          <cell r="N1066" t="str">
            <v>LOJA</v>
          </cell>
          <cell r="O1066" t="str">
            <v>LOJA</v>
          </cell>
        </row>
        <row r="1067">
          <cell r="A1067" t="str">
            <v>20003016779230</v>
          </cell>
          <cell r="B1067">
            <v>478668</v>
          </cell>
          <cell r="C1067" t="str">
            <v>20003016779230</v>
          </cell>
          <cell r="D1067">
            <v>44908.594756944447</v>
          </cell>
          <cell r="E1067" t="str">
            <v>CONECEL</v>
          </cell>
          <cell r="F1067" t="str">
            <v>DESPACHO</v>
          </cell>
          <cell r="G1067" t="str">
            <v>NORMAL</v>
          </cell>
          <cell r="H1067" t="str">
            <v>MARISOL DE LOS ANGEL DEFAZ ROMAN</v>
          </cell>
          <cell r="I1067" t="str">
            <v>1711612760</v>
          </cell>
          <cell r="J1067" t="str">
            <v>QUITO/CHILLOGALLO/CIUDADELA SANTA ROSA/BARRIO QUITO OCCIDENTAL CALLEOE12Q S32-350 FRENTE DE LA IGLESIA CRISTIANA CORDERO DE DIOS</v>
          </cell>
          <cell r="K1067" t="str">
            <v xml:space="preserve">979782295 /  </v>
          </cell>
          <cell r="L1067" t="str">
            <v/>
          </cell>
          <cell r="M1067" t="str">
            <v>QUITO</v>
          </cell>
          <cell r="N1067" t="str">
            <v>PICHINCHA</v>
          </cell>
          <cell r="O1067" t="str">
            <v>QUITO</v>
          </cell>
        </row>
        <row r="1068">
          <cell r="A1068" t="str">
            <v>18014330</v>
          </cell>
          <cell r="B1068">
            <v>478669</v>
          </cell>
          <cell r="C1068" t="str">
            <v>18014330</v>
          </cell>
          <cell r="D1068">
            <v>44908.594756944447</v>
          </cell>
          <cell r="E1068" t="str">
            <v>CONECEL</v>
          </cell>
          <cell r="F1068" t="str">
            <v>DESPACHO</v>
          </cell>
          <cell r="G1068" t="str">
            <v>NORMAL</v>
          </cell>
          <cell r="H1068" t="str">
            <v>EDUARDO JOSE FEBRES CORDERO BOLANOS</v>
          </cell>
          <cell r="I1068" t="str">
            <v>1757356116</v>
          </cell>
          <cell r="J1068" t="str">
            <v>QUITO/CONOCOTO CALLE MANUEL J CALLE Y GUALBERTO ARCOS CONJUNTO ARMENIA PARK 1 CASA NO 12 A UNA CUADRA DEL PARQUE METROPOLITANO</v>
          </cell>
          <cell r="K1068" t="str">
            <v>998259000 /  992640108</v>
          </cell>
          <cell r="M1068" t="str">
            <v>QUITO</v>
          </cell>
          <cell r="N1068" t="str">
            <v>PICHINCHA</v>
          </cell>
          <cell r="O1068" t="str">
            <v>QUITO</v>
          </cell>
        </row>
        <row r="1069">
          <cell r="A1069" t="str">
            <v>20003011924026</v>
          </cell>
          <cell r="B1069">
            <v>478655</v>
          </cell>
          <cell r="C1069" t="str">
            <v>20003011924026</v>
          </cell>
          <cell r="D1069">
            <v>44908.540694444448</v>
          </cell>
          <cell r="E1069" t="str">
            <v>BRELDYNG</v>
          </cell>
          <cell r="F1069" t="str">
            <v>DESPACHO</v>
          </cell>
          <cell r="G1069" t="str">
            <v>NORMAL</v>
          </cell>
          <cell r="H1069" t="str">
            <v>ERICK MICHEL MULLER SANGUINO</v>
          </cell>
          <cell r="I1069" t="str">
            <v>AP359775</v>
          </cell>
          <cell r="J1069" t="str">
            <v>GUAYAS / GUAYAQUIL / TARQUI / COOP FLORIDA NORTE / MZ 614 VLL 15 /  / FLORIDA NORTE MZ 614 VILLA 15 CASA 2 PISOS REJAS BLANCAS ENTRANDO POR LA TIENDA LA CHARITO</v>
          </cell>
          <cell r="K1069" t="str">
            <v>979718165</v>
          </cell>
          <cell r="M1069" t="str">
            <v>GUAYAQUIL</v>
          </cell>
          <cell r="N1069" t="str">
            <v>GUAYAS</v>
          </cell>
          <cell r="O1069" t="str">
            <v>GUAYAQUIL</v>
          </cell>
        </row>
        <row r="1070">
          <cell r="A1070" t="str">
            <v>20003013238198</v>
          </cell>
          <cell r="B1070">
            <v>478656</v>
          </cell>
          <cell r="C1070" t="str">
            <v>20003013238198</v>
          </cell>
          <cell r="D1070">
            <v>44908.540694444448</v>
          </cell>
          <cell r="E1070" t="str">
            <v>BRELDYNG</v>
          </cell>
          <cell r="F1070" t="str">
            <v>DESPACHO</v>
          </cell>
          <cell r="G1070" t="str">
            <v>NORMAL</v>
          </cell>
          <cell r="H1070" t="str">
            <v>LAJE TOALA EDISON ZENON</v>
          </cell>
          <cell r="I1070" t="str">
            <v>915013148</v>
          </cell>
          <cell r="J1070" t="str">
            <v>GUAYAS / DURAN / EL RECREO / COOP EL RECREO / SL 27 MZ 14 /  / CDLA RECREO 4TA ETAPA S.27 M.14 CERCA ESCUELA ESTUPINAN 2 CUADRAS BAZAR XIOMARA CASA DE DOS PISOS</v>
          </cell>
          <cell r="K1070" t="str">
            <v>961210112</v>
          </cell>
          <cell r="M1070" t="str">
            <v>DURAN</v>
          </cell>
          <cell r="N1070" t="str">
            <v>GUAYAS</v>
          </cell>
          <cell r="O1070" t="str">
            <v>DURAN</v>
          </cell>
        </row>
        <row r="1071">
          <cell r="A1071" t="str">
            <v>20003013258145</v>
          </cell>
          <cell r="B1071">
            <v>478657</v>
          </cell>
          <cell r="C1071" t="str">
            <v>20003013258145</v>
          </cell>
          <cell r="D1071">
            <v>44908.540694444448</v>
          </cell>
          <cell r="E1071" t="str">
            <v>BRELDYNG</v>
          </cell>
          <cell r="F1071" t="str">
            <v>DESPACHO</v>
          </cell>
          <cell r="G1071" t="str">
            <v>NORMAL</v>
          </cell>
          <cell r="H1071" t="str">
            <v>GORDON ALCAZAR ALVARO JUVENAL</v>
          </cell>
          <cell r="I1071" t="str">
            <v>1709738163</v>
          </cell>
          <cell r="J1071" t="str">
            <v>PICHINCHA / QUITO / QUITUMBE / AV TURUBAMBA / S36 / FRANCISCO PAREDES / CASA DE 3P COLOR BLANCA ESQUINERA FRENTE AL RESTAURANTE VULCANO PARRILLADA</v>
          </cell>
          <cell r="K1071" t="str">
            <v>999557840</v>
          </cell>
          <cell r="M1071" t="str">
            <v>QUITO</v>
          </cell>
          <cell r="N1071" t="str">
            <v>PICHINCHA</v>
          </cell>
          <cell r="O1071" t="str">
            <v>QUITO</v>
          </cell>
        </row>
        <row r="1072">
          <cell r="A1072" t="str">
            <v>20003013238374</v>
          </cell>
          <cell r="B1072">
            <v>478658</v>
          </cell>
          <cell r="C1072" t="str">
            <v>20003013238374</v>
          </cell>
          <cell r="D1072">
            <v>44908.540694444448</v>
          </cell>
          <cell r="E1072" t="str">
            <v>BRELDYNG</v>
          </cell>
          <cell r="F1072" t="str">
            <v>DESPACHO</v>
          </cell>
          <cell r="G1072" t="str">
            <v>NORMAL</v>
          </cell>
          <cell r="H1072" t="str">
            <v>ANDRES EDUARDO ALCIVAR ZAMBRANO</v>
          </cell>
          <cell r="I1072" t="str">
            <v>1309735668</v>
          </cell>
          <cell r="J1072" t="str">
            <v>MANABI / PORTOVIEJO / 18 DE OCTUBRE / CALLE PEDRO ZAMBRANO / SN / PASO LATERAL / CDLA MUNICIPAL CS 1 PS CL BEIGE REF A 2 CS DEL PASO LATERAL Y ESQ WESTERN UNION</v>
          </cell>
          <cell r="K1072" t="str">
            <v>995925879</v>
          </cell>
          <cell r="M1072" t="str">
            <v>PORTOVIEJO</v>
          </cell>
          <cell r="N1072" t="str">
            <v>MANABI</v>
          </cell>
          <cell r="O1072" t="str">
            <v>PORTOVIEJO</v>
          </cell>
        </row>
        <row r="1073">
          <cell r="A1073" t="str">
            <v>915021562_1</v>
          </cell>
          <cell r="B1073">
            <v>478659</v>
          </cell>
          <cell r="C1073" t="str">
            <v>915021562_1</v>
          </cell>
          <cell r="D1073">
            <v>44908.540694444448</v>
          </cell>
          <cell r="E1073" t="str">
            <v>BRELDYNG</v>
          </cell>
          <cell r="F1073" t="str">
            <v>DESPACHO</v>
          </cell>
          <cell r="G1073" t="str">
            <v>NORMAL</v>
          </cell>
          <cell r="H1073" t="str">
            <v>RIVADENEIRA SALTOS PILLY JACQUELINE</v>
          </cell>
          <cell r="I1073" t="str">
            <v>915021562</v>
          </cell>
          <cell r="J1073" t="str">
            <v>GUAYAS / GUAYAQUIL / XIMENA / AV JUAN MEDINA / M9 S1B /  / GUASMO SUR COOP VELAZCO IBARRA M9 S1B CASA COLOR LILA BAJITO 1 PISO PUERTA NEGRA CERCA PARQUE DE LA VIRGEN</v>
          </cell>
          <cell r="K1073" t="str">
            <v>969650465</v>
          </cell>
          <cell r="M1073" t="str">
            <v>GUAYAQUIL</v>
          </cell>
          <cell r="N1073" t="str">
            <v>GUAYAS</v>
          </cell>
          <cell r="O1073" t="str">
            <v>GUAYAQUIL</v>
          </cell>
        </row>
        <row r="1074">
          <cell r="A1074" t="str">
            <v>20003016098134</v>
          </cell>
          <cell r="B1074">
            <v>478660</v>
          </cell>
          <cell r="C1074" t="str">
            <v>20003016098134</v>
          </cell>
          <cell r="D1074">
            <v>44908.540694444448</v>
          </cell>
          <cell r="E1074" t="str">
            <v>BRELDYNG</v>
          </cell>
          <cell r="F1074" t="str">
            <v>DESPACHO</v>
          </cell>
          <cell r="G1074" t="str">
            <v>NORMAL</v>
          </cell>
          <cell r="H1074" t="str">
            <v>JOEL ISAIAS FAUBLA PALACIOS</v>
          </cell>
          <cell r="I1074" t="str">
            <v>1316239233</v>
          </cell>
          <cell r="J1074" t="str">
            <v>GUAYAS / GUAYAQUIL / TARQUI / VIA DAULE KM 10 Y MEDIO / SN / AV HONORATO VASQUEZ Y QUINQUELLAS / LOTIZACION INMACONSA OFICINA DE TRAMACO MZ 5 SL 1 QUINQUELAS</v>
          </cell>
          <cell r="K1074" t="str">
            <v>991527368</v>
          </cell>
          <cell r="M1074" t="str">
            <v>GUAYAQUIL</v>
          </cell>
          <cell r="N1074" t="str">
            <v>GUAYAS</v>
          </cell>
          <cell r="O1074" t="str">
            <v>GUAYAQUIL</v>
          </cell>
        </row>
        <row r="1075">
          <cell r="A1075" t="str">
            <v>20003014548824</v>
          </cell>
          <cell r="B1075">
            <v>478661</v>
          </cell>
          <cell r="C1075" t="str">
            <v>20003014548824</v>
          </cell>
          <cell r="D1075">
            <v>44908.540694444448</v>
          </cell>
          <cell r="E1075" t="str">
            <v>BRELDYNG</v>
          </cell>
          <cell r="F1075" t="str">
            <v>DESPACHO</v>
          </cell>
          <cell r="G1075" t="str">
            <v>NORMAL</v>
          </cell>
          <cell r="H1075" t="str">
            <v>MANUEL VICTOR LEON DELGADO</v>
          </cell>
          <cell r="I1075" t="str">
            <v>804260875</v>
          </cell>
          <cell r="J1075" t="str">
            <v>GUAYAS / GUAYAQUIL / TARQUI / VIA DAULE KM 10 Y MEDIO / SN / AV HONORATO VASQUEZ Y QUINQUELLAS / LOTIZACION INMACONSA OFICINA DE TRAMACO MZ 5 SL 1 QUINQUELAS</v>
          </cell>
          <cell r="K1075" t="str">
            <v>999532008</v>
          </cell>
          <cell r="M1075" t="str">
            <v>GUAYAQUIL</v>
          </cell>
          <cell r="N1075" t="str">
            <v>GUAYAS</v>
          </cell>
          <cell r="O1075" t="str">
            <v>GUAYAQUIL</v>
          </cell>
        </row>
        <row r="1076">
          <cell r="A1076" t="str">
            <v>20003016110408</v>
          </cell>
          <cell r="B1076">
            <v>478662</v>
          </cell>
          <cell r="C1076" t="str">
            <v>20003016110408</v>
          </cell>
          <cell r="D1076">
            <v>44908.540694444448</v>
          </cell>
          <cell r="E1076" t="str">
            <v>BRELDYNG</v>
          </cell>
          <cell r="F1076" t="str">
            <v>DESPACHO</v>
          </cell>
          <cell r="G1076" t="str">
            <v>NORMAL</v>
          </cell>
          <cell r="H1076" t="str">
            <v>ENMA TARJELIA MUNOZ CUNDULLI</v>
          </cell>
          <cell r="I1076" t="str">
            <v>502543770</v>
          </cell>
          <cell r="J1076" t="str">
            <v>SANTO DOMINGO / SANTO DOMINGO / BOMBOLI / AV DE LAS ACACIAD / SN / CALLE 4 / COOP LAS ACACIAS BARRIO EL RENACER REF PRIMERA ENTRADA/GABINETE//FRENTE A CASA DE 2 P.</v>
          </cell>
          <cell r="K1076" t="str">
            <v>990577286</v>
          </cell>
          <cell r="M1076" t="str">
            <v>SANTO DOMINGO</v>
          </cell>
          <cell r="N1076" t="str">
            <v>SANTO DOMINGO</v>
          </cell>
          <cell r="O1076" t="str">
            <v>SANTO DOMINGO</v>
          </cell>
        </row>
        <row r="1077">
          <cell r="A1077" t="str">
            <v>20003016110671</v>
          </cell>
          <cell r="B1077">
            <v>478663</v>
          </cell>
          <cell r="C1077" t="str">
            <v>20003016110671</v>
          </cell>
          <cell r="D1077">
            <v>44908.540694444448</v>
          </cell>
          <cell r="E1077" t="str">
            <v>BRELDYNG</v>
          </cell>
          <cell r="F1077" t="str">
            <v>DESPACHO</v>
          </cell>
          <cell r="G1077" t="str">
            <v>NORMAL</v>
          </cell>
          <cell r="H1077" t="str">
            <v>COROSO MINA MARTHA CECILIA</v>
          </cell>
          <cell r="I1077" t="str">
            <v>906209093</v>
          </cell>
          <cell r="J1077" t="str">
            <v>PICHINCHA / QUITO / CENTRO HISTORICO / AV GARCIA MORENO / 548 / ENTRE CHILE Y MEJIA / CONSEJO NACIONAL PARA LA IGUALDAD DIAGONAL A LA PRESIDENCIA</v>
          </cell>
          <cell r="K1077" t="str">
            <v>985647653/ 022581559</v>
          </cell>
          <cell r="M1077" t="str">
            <v>QUITO</v>
          </cell>
          <cell r="N1077" t="str">
            <v>PICHINCHA</v>
          </cell>
          <cell r="O1077" t="str">
            <v>QUITO</v>
          </cell>
        </row>
        <row r="1078">
          <cell r="A1078" t="str">
            <v>20003016787510</v>
          </cell>
          <cell r="B1078">
            <v>478664</v>
          </cell>
          <cell r="C1078" t="str">
            <v>20003016787510</v>
          </cell>
          <cell r="D1078">
            <v>44908.540694444448</v>
          </cell>
          <cell r="E1078" t="str">
            <v>BRELDYNG</v>
          </cell>
          <cell r="F1078" t="str">
            <v>DESPACHO</v>
          </cell>
          <cell r="G1078" t="str">
            <v>NORMAL</v>
          </cell>
          <cell r="H1078" t="str">
            <v>KATHERINE ALEXANDRA CHAMORRO SANCHEZ</v>
          </cell>
          <cell r="I1078" t="str">
            <v>1721294633</v>
          </cell>
          <cell r="J1078" t="str">
            <v>PICHINCHA / QUITO / EL CONDADO / CALLE N78C / MZ 21 VLL 43 /  / FRENTE UNIDAD EDUCATIVA DIEGO ABAD DE CEPEDA Y AL FRENTE RETEN DE LAS 4 ESQUINAS.</v>
          </cell>
          <cell r="K1078" t="str">
            <v>984093293</v>
          </cell>
          <cell r="M1078" t="str">
            <v>QUITO</v>
          </cell>
          <cell r="N1078" t="str">
            <v>PICHINCHA</v>
          </cell>
          <cell r="O1078" t="str">
            <v>QUITO</v>
          </cell>
        </row>
        <row r="1079">
          <cell r="A1079" t="str">
            <v>20003016752071</v>
          </cell>
          <cell r="B1079">
            <v>478665</v>
          </cell>
          <cell r="C1079" t="str">
            <v>20003016752071</v>
          </cell>
          <cell r="D1079">
            <v>44908.540694444448</v>
          </cell>
          <cell r="E1079" t="str">
            <v>BRELDYNG</v>
          </cell>
          <cell r="F1079" t="str">
            <v>DESPACHO</v>
          </cell>
          <cell r="G1079" t="str">
            <v>NORMAL</v>
          </cell>
          <cell r="H1079" t="str">
            <v>CHANGOLUISA GUTIERRE MONICA CRISTINA</v>
          </cell>
          <cell r="I1079" t="str">
            <v>1714682901</v>
          </cell>
          <cell r="J1079" t="str">
            <v>PICHINCHA / MEJIA / MACHACHI / AV GARCIA MORENO / E3-145 /  / CASA DE 2 PISOS COLOR SIN PINTAR E3-145 REF FRENTE A UN PARQUE Y MECANICA AUTOMOTRIZ.</v>
          </cell>
          <cell r="K1079" t="str">
            <v>997206025</v>
          </cell>
          <cell r="M1079" t="str">
            <v>MEJIA</v>
          </cell>
          <cell r="N1079" t="str">
            <v>PICHINCHA</v>
          </cell>
          <cell r="O1079" t="str">
            <v>MEJIA</v>
          </cell>
        </row>
        <row r="1080">
          <cell r="A1080" t="str">
            <v>CLDEV_SIM220169</v>
          </cell>
          <cell r="B1080">
            <v>478600</v>
          </cell>
          <cell r="C1080" t="str">
            <v>CLDEV_SIM220169</v>
          </cell>
          <cell r="D1080">
            <v>44908.534641203703</v>
          </cell>
          <cell r="E1080" t="str">
            <v>CONECEL_DOCUMENTOS</v>
          </cell>
          <cell r="F1080" t="str">
            <v>DESPACHO</v>
          </cell>
          <cell r="H1080" t="str">
            <v>ROLANDO MORALES / MARIA SUNTAXI</v>
          </cell>
          <cell r="J1080" t="str">
            <v>CIUDADELA SANTA LEONOR MZ 6 SOLAR 17</v>
          </cell>
          <cell r="M1080" t="str">
            <v xml:space="preserve"> VILLAMIL PLAYAS</v>
          </cell>
        </row>
        <row r="1081">
          <cell r="A1081" t="str">
            <v>CLDEV_SIM220174</v>
          </cell>
          <cell r="B1081">
            <v>478599</v>
          </cell>
          <cell r="C1081" t="str">
            <v>CLDEV_SIM220174</v>
          </cell>
          <cell r="D1081">
            <v>44908.533819444441</v>
          </cell>
          <cell r="E1081" t="str">
            <v>CONECEL_DOCUMENTOS</v>
          </cell>
          <cell r="F1081" t="str">
            <v>DESPACHO</v>
          </cell>
          <cell r="H1081" t="str">
            <v>CRISTIAN ZAMBRANO / CAROLINA PÉREZ</v>
          </cell>
          <cell r="J1081" t="str">
            <v>AV. AMAZONAS N44-124 Y LUIS BARBERY, EDIFICIO COLOR BLANCO</v>
          </cell>
          <cell r="M1081" t="str">
            <v>000001</v>
          </cell>
        </row>
        <row r="1082">
          <cell r="A1082" t="str">
            <v>LDDGYEA0026</v>
          </cell>
          <cell r="B1082">
            <v>478589</v>
          </cell>
          <cell r="C1082" t="str">
            <v>LDDGYEA0026</v>
          </cell>
          <cell r="D1082">
            <v>44908.521898148145</v>
          </cell>
          <cell r="E1082" t="str">
            <v>CONECEL_DOCUMENTOS</v>
          </cell>
          <cell r="F1082" t="str">
            <v>DESPACHO</v>
          </cell>
          <cell r="G1082" t="str">
            <v>NORMAL</v>
          </cell>
          <cell r="H1082" t="str">
            <v>Stephanie Perez ACC/Paola Loja ACC-OPE Equipos</v>
          </cell>
          <cell r="I1082" t="str">
            <v>0</v>
          </cell>
          <cell r="J1082" t="str">
            <v>GYE - Centro Comercial Garzo centro-ACC/REGULARIZACIONES</v>
          </cell>
          <cell r="K1082" t="str">
            <v>993393277</v>
          </cell>
          <cell r="L1082" t="str">
            <v/>
          </cell>
          <cell r="M1082" t="str">
            <v>GUAYAQUIL</v>
          </cell>
          <cell r="N1082" t="str">
            <v>GUAYAS</v>
          </cell>
          <cell r="O1082" t="str">
            <v>GUAYAQUIL</v>
          </cell>
        </row>
        <row r="1083">
          <cell r="A1083" t="str">
            <v>LDDGYEB0027</v>
          </cell>
          <cell r="B1083">
            <v>478590</v>
          </cell>
          <cell r="C1083" t="str">
            <v>LDDGYEB0027</v>
          </cell>
          <cell r="D1083">
            <v>44908.521898148145</v>
          </cell>
          <cell r="E1083" t="str">
            <v>CONECEL_DOCUMENTOS</v>
          </cell>
          <cell r="F1083" t="str">
            <v>DESPACHO</v>
          </cell>
          <cell r="G1083" t="str">
            <v>NORMAL</v>
          </cell>
          <cell r="H1083" t="str">
            <v>Stephanie Perez ACC</v>
          </cell>
          <cell r="I1083" t="str">
            <v>0</v>
          </cell>
          <cell r="J1083" t="str">
            <v>GYE - Centro Comercial Garzo centro-ACC</v>
          </cell>
          <cell r="K1083" t="str">
            <v>9399196442</v>
          </cell>
          <cell r="L1083" t="str">
            <v/>
          </cell>
          <cell r="M1083" t="str">
            <v>GUAYAQUIL</v>
          </cell>
          <cell r="N1083" t="str">
            <v>GUAYAS</v>
          </cell>
          <cell r="O1083" t="str">
            <v>GUAYAQUIL</v>
          </cell>
        </row>
        <row r="1084">
          <cell r="A1084" t="str">
            <v>LDDUIOE0030</v>
          </cell>
          <cell r="B1084">
            <v>478591</v>
          </cell>
          <cell r="C1084" t="str">
            <v>LDDUIOE0030</v>
          </cell>
          <cell r="D1084">
            <v>44908.521898148145</v>
          </cell>
          <cell r="E1084" t="str">
            <v>CONECEL_DOCUMENTOS</v>
          </cell>
          <cell r="F1084" t="str">
            <v>DESPACHO</v>
          </cell>
          <cell r="G1084" t="str">
            <v>NORMAL</v>
          </cell>
          <cell r="H1084" t="str">
            <v>Maria Fernanda Munoz/CANT</v>
          </cell>
          <cell r="I1084" t="str">
            <v>0</v>
          </cell>
          <cell r="J1084" t="str">
            <v xml:space="preserve">QUITO Av. 10 de Agosto N34-601 y Juan Pablo Sanz </v>
          </cell>
          <cell r="K1084" t="str">
            <v>998118542/979067498</v>
          </cell>
          <cell r="L1084" t="str">
            <v/>
          </cell>
          <cell r="M1084" t="str">
            <v>QUITO</v>
          </cell>
          <cell r="N1084" t="str">
            <v xml:space="preserve">PICHINCHA </v>
          </cell>
          <cell r="O1084" t="str">
            <v>QUITO</v>
          </cell>
        </row>
        <row r="1085">
          <cell r="A1085" t="str">
            <v>LDDGYEF0027</v>
          </cell>
          <cell r="B1085">
            <v>478592</v>
          </cell>
          <cell r="C1085" t="str">
            <v>LDDGYEF0027</v>
          </cell>
          <cell r="D1085">
            <v>44908.521898148145</v>
          </cell>
          <cell r="E1085" t="str">
            <v>CONECEL_DOCUMENTOS</v>
          </cell>
          <cell r="F1085" t="str">
            <v>DESPACHO</v>
          </cell>
          <cell r="G1085" t="str">
            <v>NORMAL</v>
          </cell>
          <cell r="H1085" t="str">
            <v>TOMAS ANDRADE/GSO/ALG</v>
          </cell>
          <cell r="I1085" t="str">
            <v>0</v>
          </cell>
          <cell r="J1085" t="str">
            <v xml:space="preserve"> Gye:  Urdenor 2 - parque empresarial colon , edificio Coloncorp B mezanine atras de Netlife</v>
          </cell>
          <cell r="K1085" t="str">
            <v>982033756</v>
          </cell>
          <cell r="L1085" t="str">
            <v/>
          </cell>
          <cell r="M1085" t="str">
            <v>GUAYAQUIL</v>
          </cell>
          <cell r="N1085" t="str">
            <v>GUAYAS</v>
          </cell>
          <cell r="O1085" t="str">
            <v>GUAYAQUIL</v>
          </cell>
        </row>
        <row r="1086">
          <cell r="A1086" t="str">
            <v>LDDGYEG0032</v>
          </cell>
          <cell r="B1086">
            <v>478593</v>
          </cell>
          <cell r="C1086" t="str">
            <v>LDDGYEG0032</v>
          </cell>
          <cell r="D1086">
            <v>44908.521898148145</v>
          </cell>
          <cell r="E1086" t="str">
            <v>CONECEL_DOCUMENTOS</v>
          </cell>
          <cell r="F1086" t="str">
            <v>DESPACHO</v>
          </cell>
          <cell r="G1086" t="str">
            <v>NORMAL</v>
          </cell>
          <cell r="H1086" t="str">
            <v>GABRIELA SANDOVAL/PSG</v>
          </cell>
          <cell r="I1086" t="str">
            <v>0</v>
          </cell>
          <cell r="J1086" t="str">
            <v xml:space="preserve"> Gye:  Urdenor 2 - parque empresarial colon , edificio Coloncorp B mezanine atras de Netlife</v>
          </cell>
          <cell r="K1086" t="str">
            <v>982033756</v>
          </cell>
          <cell r="L1086" t="str">
            <v/>
          </cell>
          <cell r="M1086" t="str">
            <v>GUAYAQUIL</v>
          </cell>
          <cell r="N1086" t="str">
            <v>GUAYAS</v>
          </cell>
          <cell r="O1086" t="str">
            <v>GUAYAQUIL</v>
          </cell>
        </row>
        <row r="1087">
          <cell r="A1087" t="str">
            <v>LDDGYEH0019</v>
          </cell>
          <cell r="B1087">
            <v>478594</v>
          </cell>
          <cell r="C1087" t="str">
            <v>LDDGYEH0019</v>
          </cell>
          <cell r="D1087">
            <v>44908.521898148145</v>
          </cell>
          <cell r="E1087" t="str">
            <v>CONECEL_DOCUMENTOS</v>
          </cell>
          <cell r="F1087" t="str">
            <v>DESPACHO</v>
          </cell>
          <cell r="G1087" t="str">
            <v>NORMAL</v>
          </cell>
          <cell r="H1087" t="str">
            <v>Lourdes Quinteros/OFC BRELDYNG</v>
          </cell>
          <cell r="I1087" t="str">
            <v>0</v>
          </cell>
          <cell r="J1087" t="str">
            <v>OFC BRELDYNG CALLE 7MO PASAJE 37ª Y V. EMILIO ROMERO, BODEGAS DE FERRETERIA ESPINOZA, bodega #8 (exactamente queda en la Juan Tanca Marengo km. 4.5 pasando la coca cola</v>
          </cell>
          <cell r="K1087" t="str">
            <v>0</v>
          </cell>
          <cell r="L1087" t="str">
            <v/>
          </cell>
          <cell r="M1087" t="str">
            <v>GUAYAQUIL</v>
          </cell>
          <cell r="N1087" t="str">
            <v>GUAYAS</v>
          </cell>
          <cell r="O1087" t="str">
            <v>GUAYAQUIL</v>
          </cell>
        </row>
        <row r="1088">
          <cell r="A1088" t="str">
            <v>LDDGYEI0018</v>
          </cell>
          <cell r="B1088">
            <v>478595</v>
          </cell>
          <cell r="C1088" t="str">
            <v>LDDGYEI0018</v>
          </cell>
          <cell r="D1088">
            <v>44908.521898148145</v>
          </cell>
          <cell r="E1088" t="str">
            <v>CONECEL_DOCUMENTOS</v>
          </cell>
          <cell r="F1088" t="str">
            <v>DESPACHO</v>
          </cell>
          <cell r="G1088" t="str">
            <v>NORMAL</v>
          </cell>
          <cell r="H1088" t="str">
            <v>Paola Loja /Conecel Reg</v>
          </cell>
          <cell r="I1088" t="str">
            <v>0</v>
          </cell>
          <cell r="J1088" t="str">
            <v>GYE - Centro Comercial Garzo centro-ACC</v>
          </cell>
          <cell r="K1088" t="str">
            <v>993393277</v>
          </cell>
          <cell r="L1088" t="str">
            <v/>
          </cell>
          <cell r="M1088" t="str">
            <v>GUAYAQUIL</v>
          </cell>
          <cell r="N1088" t="str">
            <v>GUAYAS</v>
          </cell>
          <cell r="O1088" t="str">
            <v>GUAYAQUIL</v>
          </cell>
        </row>
        <row r="1089">
          <cell r="A1089" t="str">
            <v>20003016118194</v>
          </cell>
          <cell r="B1089">
            <v>478562</v>
          </cell>
          <cell r="C1089" t="str">
            <v>20003016118194</v>
          </cell>
          <cell r="D1089">
            <v>44908.511655092596</v>
          </cell>
          <cell r="E1089" t="str">
            <v>CONECEL</v>
          </cell>
          <cell r="F1089" t="str">
            <v>DESPACHO</v>
          </cell>
          <cell r="G1089" t="str">
            <v>NORMAL</v>
          </cell>
          <cell r="H1089" t="str">
            <v>JOSE ANTONIO GARCIA FRANCO</v>
          </cell>
          <cell r="I1089" t="str">
            <v>1750716241</v>
          </cell>
          <cell r="J1089" t="str">
            <v>QUITO /CHILLOGALLO/ AV. MORAN VALVERDE OE5-175 Y AV MARISCAL SUCRE FRENTE AL KFC DE SUCRE</v>
          </cell>
          <cell r="K1089" t="str">
            <v xml:space="preserve">999282484 /  </v>
          </cell>
          <cell r="M1089" t="str">
            <v>QUITO</v>
          </cell>
          <cell r="N1089" t="str">
            <v>PICHINCHA</v>
          </cell>
          <cell r="O1089" t="str">
            <v>QUITO</v>
          </cell>
        </row>
        <row r="1090">
          <cell r="A1090" t="str">
            <v>20003016791802</v>
          </cell>
          <cell r="B1090">
            <v>478563</v>
          </cell>
          <cell r="C1090" t="str">
            <v>20003016791802</v>
          </cell>
          <cell r="D1090">
            <v>44908.511655092596</v>
          </cell>
          <cell r="E1090" t="str">
            <v>CONECEL</v>
          </cell>
          <cell r="F1090" t="str">
            <v>DESPACHO</v>
          </cell>
          <cell r="G1090" t="str">
            <v>NORMAL</v>
          </cell>
          <cell r="H1090" t="str">
            <v>RICARDO LEONARDO TOAREZ DELGADO</v>
          </cell>
          <cell r="I1090" t="str">
            <v>1311768004</v>
          </cell>
          <cell r="J1090" t="str">
            <v>PORTOVIEJO-ANDRES DE VERA/TRABAJO: IMPRENTA SANCHEZ/ CALLE PEDRO GUAL Y ESPEJO LOCAL 2PISOS BLANCO CON LETRERO JUNTO A PINTURAS COLORADO</v>
          </cell>
          <cell r="K1090" t="str">
            <v>998811914 /  981314006</v>
          </cell>
          <cell r="L1090" t="str">
            <v/>
          </cell>
          <cell r="M1090" t="str">
            <v>PORTOVIEJO</v>
          </cell>
          <cell r="N1090" t="str">
            <v>MANABI</v>
          </cell>
          <cell r="O1090" t="str">
            <v>PORTOVIEJO</v>
          </cell>
        </row>
        <row r="1091">
          <cell r="A1091" t="str">
            <v>20003017407428</v>
          </cell>
          <cell r="B1091">
            <v>478564</v>
          </cell>
          <cell r="C1091" t="str">
            <v>20003017407428</v>
          </cell>
          <cell r="D1091">
            <v>44908.511655092596</v>
          </cell>
          <cell r="E1091" t="str">
            <v>CONECEL</v>
          </cell>
          <cell r="F1091" t="str">
            <v>DESPACHO</v>
          </cell>
          <cell r="G1091" t="str">
            <v>NORMAL</v>
          </cell>
          <cell r="H1091" t="str">
            <v>PONCE ZAMBRANO JUNIOR STEEVEN</v>
          </cell>
          <cell r="I1091" t="str">
            <v>1312968868</v>
          </cell>
          <cell r="J1091" t="str">
            <v>MANTA/ELOY ALFARO/CDLA LOS ANGELES/CALLE 6 Y CALLE C CASA COLOR 1 PIS GRIS FRENTE SALON DE ASAMBLEAS DE LOS TESTIGOS DE JEHOVA</v>
          </cell>
          <cell r="K1091" t="str">
            <v>993846434 /  987232801</v>
          </cell>
          <cell r="M1091" t="str">
            <v>MANTA</v>
          </cell>
          <cell r="N1091" t="str">
            <v>MANABI</v>
          </cell>
          <cell r="O1091" t="str">
            <v>MANTA</v>
          </cell>
        </row>
        <row r="1092">
          <cell r="A1092" t="str">
            <v>20003011410580</v>
          </cell>
          <cell r="B1092">
            <v>478565</v>
          </cell>
          <cell r="C1092" t="str">
            <v>20003011410580</v>
          </cell>
          <cell r="D1092">
            <v>44908.511655092596</v>
          </cell>
          <cell r="E1092" t="str">
            <v>CONECEL</v>
          </cell>
          <cell r="F1092" t="str">
            <v>DESPACHO</v>
          </cell>
          <cell r="G1092" t="str">
            <v>NORMAL</v>
          </cell>
          <cell r="H1092" t="str">
            <v>DAYSI CECILIA GUANOCUNGA CRIOLLO</v>
          </cell>
          <cell r="I1092" t="str">
            <v>1725642746</v>
          </cell>
          <cell r="J1092" t="str">
            <v>QUITO/GUAMANI /AV PEDRO VICENTE MALDONADO S48-10 FENICIO ANGULO CAS 3PIS AMARILLO Y UNA PUERTA GRANDE CAFE JUNTO A LA EMPRESA ELECTRICA</v>
          </cell>
          <cell r="K1092" t="str">
            <v xml:space="preserve">967476602 /  </v>
          </cell>
          <cell r="L1092" t="str">
            <v/>
          </cell>
          <cell r="M1092" t="str">
            <v>QUITO</v>
          </cell>
          <cell r="N1092" t="str">
            <v>PICHINCHA</v>
          </cell>
          <cell r="O1092" t="str">
            <v>QUITO</v>
          </cell>
        </row>
        <row r="1093">
          <cell r="A1093" t="str">
            <v>20003011408410</v>
          </cell>
          <cell r="B1093">
            <v>478566</v>
          </cell>
          <cell r="C1093" t="str">
            <v>20003011408410</v>
          </cell>
          <cell r="D1093">
            <v>44908.511655092596</v>
          </cell>
          <cell r="E1093" t="str">
            <v>CONECEL</v>
          </cell>
          <cell r="F1093" t="str">
            <v>DESPACHO</v>
          </cell>
          <cell r="G1093" t="str">
            <v>NORMAL</v>
          </cell>
          <cell r="H1093" t="str">
            <v>CARLA NAKEYLA YEPEZ CARVAJAL</v>
          </cell>
          <cell r="I1093" t="str">
            <v>1750796904</v>
          </cell>
          <cell r="J1093" t="str">
            <v>CALDERON/PUNTO DE ENCUENTRO CENTRO COMERCIAL EL PORTAL</v>
          </cell>
          <cell r="K1093" t="str">
            <v>990254860 /  23452209</v>
          </cell>
          <cell r="M1093" t="str">
            <v>QUITO</v>
          </cell>
          <cell r="N1093" t="str">
            <v>PICHINCHA</v>
          </cell>
          <cell r="O1093" t="str">
            <v>QUITO</v>
          </cell>
        </row>
        <row r="1094">
          <cell r="A1094" t="str">
            <v>20003017412202</v>
          </cell>
          <cell r="B1094">
            <v>478567</v>
          </cell>
          <cell r="C1094" t="str">
            <v>20003017412202</v>
          </cell>
          <cell r="D1094">
            <v>44908.511655092596</v>
          </cell>
          <cell r="E1094" t="str">
            <v>CONECEL</v>
          </cell>
          <cell r="F1094" t="str">
            <v>DESPACHO</v>
          </cell>
          <cell r="G1094" t="str">
            <v>NORMAL</v>
          </cell>
          <cell r="H1094" t="str">
            <v>YUBER ALEXI MANZABA FERRUZOLA</v>
          </cell>
          <cell r="I1094" t="str">
            <v>2350851909</v>
          </cell>
          <cell r="J1094" t="str">
            <v>QUITO/KENNEDY/CLLES CAPITAN RAMON BORJA Y MANUELA CABEZA DE VACA PANADERIA Y PASTELERIA DON JAIMITO FRENTE A LA FARMACIA CRUZ AZUL</v>
          </cell>
          <cell r="K1094" t="str">
            <v>994821610 /  939778067</v>
          </cell>
          <cell r="L1094" t="str">
            <v/>
          </cell>
          <cell r="M1094" t="str">
            <v>QUITO</v>
          </cell>
          <cell r="N1094" t="str">
            <v>PICHINCHA</v>
          </cell>
          <cell r="O1094" t="str">
            <v>QUITO</v>
          </cell>
        </row>
        <row r="1095">
          <cell r="A1095" t="str">
            <v>20003016113674</v>
          </cell>
          <cell r="B1095">
            <v>478568</v>
          </cell>
          <cell r="C1095" t="str">
            <v>20003016113674</v>
          </cell>
          <cell r="D1095">
            <v>44908.511655092596</v>
          </cell>
          <cell r="E1095" t="str">
            <v>CONECEL</v>
          </cell>
          <cell r="F1095" t="str">
            <v>DESPACHO</v>
          </cell>
          <cell r="G1095" t="str">
            <v>NORMAL</v>
          </cell>
          <cell r="H1095" t="str">
            <v>DANIEL ESTEBAN ARGUELLO MEJIA</v>
          </cell>
          <cell r="I1095" t="str">
            <v>1707986871</v>
          </cell>
          <cell r="J1095" t="str">
            <v>QUITO/POMASQUI/AV DE LA PAMPA N7-122 Y DE LAS DALIAS CASA DE UN PISO JUNTO AL RESTAURANTE LA CAPILLA</v>
          </cell>
          <cell r="K1095" t="str">
            <v>988922661 /  979245046</v>
          </cell>
          <cell r="L1095" t="str">
            <v/>
          </cell>
          <cell r="M1095" t="str">
            <v>QUITO</v>
          </cell>
          <cell r="N1095" t="str">
            <v>PICHINCHA</v>
          </cell>
          <cell r="O1095" t="str">
            <v>QUITO</v>
          </cell>
        </row>
        <row r="1096">
          <cell r="A1096" t="str">
            <v>20003016118693</v>
          </cell>
          <cell r="B1096">
            <v>478569</v>
          </cell>
          <cell r="C1096" t="str">
            <v>20003016118693</v>
          </cell>
          <cell r="D1096">
            <v>44908.511655092596</v>
          </cell>
          <cell r="E1096" t="str">
            <v>CONECEL</v>
          </cell>
          <cell r="F1096" t="str">
            <v>DESPACHO</v>
          </cell>
          <cell r="G1096" t="str">
            <v>NORMAL</v>
          </cell>
          <cell r="H1096" t="str">
            <v>DANIEL ESTEBAN ARGUELLO MEJIA</v>
          </cell>
          <cell r="I1096" t="str">
            <v>1707986871</v>
          </cell>
          <cell r="J1096" t="str">
            <v>QUITO/POMASQUI/AV DE LA PAMPA N7-122 Y DE LAS DALIAS CASA DE UN PISO JUNTO AL RESTAURANTE LA CAPILLA</v>
          </cell>
          <cell r="K1096" t="str">
            <v>988922661 /  979245046</v>
          </cell>
          <cell r="M1096" t="str">
            <v>QUITO</v>
          </cell>
          <cell r="N1096" t="str">
            <v>PICHINCHA</v>
          </cell>
          <cell r="O1096" t="str">
            <v>QUITO</v>
          </cell>
        </row>
        <row r="1097">
          <cell r="A1097" t="str">
            <v>18014047</v>
          </cell>
          <cell r="B1097">
            <v>478570</v>
          </cell>
          <cell r="C1097" t="str">
            <v>18014047</v>
          </cell>
          <cell r="D1097">
            <v>44908.511655092596</v>
          </cell>
          <cell r="E1097" t="str">
            <v>CONECEL</v>
          </cell>
          <cell r="F1097" t="str">
            <v>DESPACHO</v>
          </cell>
          <cell r="G1097" t="str">
            <v>NORMAL</v>
          </cell>
          <cell r="H1097" t="str">
            <v>KAREN LISBETH BARROSO JIMENEZ</v>
          </cell>
          <cell r="I1097" t="str">
            <v>1.50081E+12</v>
          </cell>
          <cell r="J1097" t="str">
            <v>EL COCA/EL COCA/CALLE QUITO Y ELOY ALFARO EN EL LOCAL SYSTEM DOCTOR DIAGONAL AL HOSTAL EL MIRADOR</v>
          </cell>
          <cell r="K1097" t="str">
            <v xml:space="preserve">979221695 /  </v>
          </cell>
          <cell r="M1097" t="str">
            <v>ORELLANA</v>
          </cell>
          <cell r="N1097" t="str">
            <v>ORELLANA</v>
          </cell>
          <cell r="O1097" t="str">
            <v>EL COCA</v>
          </cell>
        </row>
        <row r="1098">
          <cell r="A1098" t="str">
            <v>20003016779815</v>
          </cell>
          <cell r="B1098">
            <v>478571</v>
          </cell>
          <cell r="C1098" t="str">
            <v>20003016779815</v>
          </cell>
          <cell r="D1098">
            <v>44908.511655092596</v>
          </cell>
          <cell r="E1098" t="str">
            <v>CONECEL</v>
          </cell>
          <cell r="F1098" t="str">
            <v>DESPACHO</v>
          </cell>
          <cell r="G1098" t="str">
            <v>NORMAL</v>
          </cell>
          <cell r="H1098" t="str">
            <v>NELLY GLADYS REYES MARTINEZ</v>
          </cell>
          <cell r="I1098" t="str">
            <v>1301993273</v>
          </cell>
          <cell r="J1098" t="str">
            <v>MANTA/ELOY ALFARO/BARRIO 15 DE ABRIL AV 217 Y CALLE 325 CASA DE UN PISO COLOR CREMA FRENTE A LA ESCUELA JOSE MARIA SANTANA SALAZAR</v>
          </cell>
          <cell r="K1098" t="str">
            <v xml:space="preserve">960168249 /  </v>
          </cell>
          <cell r="L1098" t="str">
            <v/>
          </cell>
          <cell r="M1098" t="str">
            <v>MANTA</v>
          </cell>
          <cell r="N1098" t="str">
            <v>MANABI</v>
          </cell>
          <cell r="O1098" t="str">
            <v>MANTA</v>
          </cell>
        </row>
        <row r="1099">
          <cell r="A1099" t="str">
            <v>20003016787840</v>
          </cell>
          <cell r="B1099">
            <v>478572</v>
          </cell>
          <cell r="C1099" t="str">
            <v>20003016787840</v>
          </cell>
          <cell r="D1099">
            <v>44908.511655092596</v>
          </cell>
          <cell r="E1099" t="str">
            <v>CONECEL</v>
          </cell>
          <cell r="F1099" t="str">
            <v>DESPACHO</v>
          </cell>
          <cell r="G1099" t="str">
            <v>NORMAL</v>
          </cell>
          <cell r="H1099" t="str">
            <v>ROSA KARELIS LOOR CEVALLOS</v>
          </cell>
          <cell r="I1099" t="str">
            <v>850254681</v>
          </cell>
          <cell r="J1099" t="str">
            <v>SANTO DOMINGO/SANTO DOMINGO/CALLE CUENCA Y GUAYAQUIL EN EL COMERCIAL LA FERIA EN EL LOCAL BALANZAS SANCHEZ EN UN NEGOCIO DE JARDINERIA</v>
          </cell>
          <cell r="K1099" t="str">
            <v xml:space="preserve">990367330 /  </v>
          </cell>
          <cell r="L1099" t="str">
            <v/>
          </cell>
          <cell r="M1099" t="str">
            <v>SANTO DOMINGO</v>
          </cell>
          <cell r="N1099" t="str">
            <v>SANTO DOMINGO DE LOS TSACHILAS</v>
          </cell>
          <cell r="O1099" t="str">
            <v>SANTO DOMINGO</v>
          </cell>
        </row>
        <row r="1100">
          <cell r="A1100" t="str">
            <v>20003016120001</v>
          </cell>
          <cell r="B1100">
            <v>478573</v>
          </cell>
          <cell r="C1100" t="str">
            <v>20003016120001</v>
          </cell>
          <cell r="D1100">
            <v>44908.511655092596</v>
          </cell>
          <cell r="E1100" t="str">
            <v>CONECEL</v>
          </cell>
          <cell r="F1100" t="str">
            <v>DESPACHO</v>
          </cell>
          <cell r="G1100" t="str">
            <v>NORMAL</v>
          </cell>
          <cell r="H1100" t="str">
            <v>MARIO ERNESTO JOEL DAVILA MONTUFAR</v>
          </cell>
          <cell r="I1100" t="str">
            <v>1001074119</v>
          </cell>
          <cell r="J1100" t="str">
            <v>IBARRA/CARANQUI/CALLE EUGENIO ESPEJO ENTRE CARLOS PROANO Y LUIS DAVILA PEREZ CASA DE DOS PISOS SIN PINTAR A 2 CUADRAS DEL ESTADIO SAN MICHUELDE DE IBARRA</v>
          </cell>
          <cell r="K1100" t="str">
            <v xml:space="preserve">961892782 /  </v>
          </cell>
          <cell r="M1100" t="str">
            <v>IBARRA</v>
          </cell>
          <cell r="N1100" t="str">
            <v>IMBABURA</v>
          </cell>
          <cell r="O1100" t="str">
            <v>IBARRA</v>
          </cell>
        </row>
        <row r="1101">
          <cell r="A1101" t="str">
            <v>20003016753331</v>
          </cell>
          <cell r="B1101">
            <v>478574</v>
          </cell>
          <cell r="C1101" t="str">
            <v>20003016753331</v>
          </cell>
          <cell r="D1101">
            <v>44908.511655092596</v>
          </cell>
          <cell r="E1101" t="str">
            <v>CONECEL</v>
          </cell>
          <cell r="F1101" t="str">
            <v>DESPACHO</v>
          </cell>
          <cell r="G1101" t="str">
            <v>NORMAL</v>
          </cell>
          <cell r="H1101" t="str">
            <v>ERICK ALEJANDRO DELGADO DELGADO</v>
          </cell>
          <cell r="I1101" t="str">
            <v>1803636776</v>
          </cell>
          <cell r="J1101" t="str">
            <v>AMBATO/HUACHI LORETO/AV SHYRIS Y PILLAGUAZO EN LA COMISARIA MUNICIPAL FRENTE A LA ESQUINA DEL MOROCHO</v>
          </cell>
          <cell r="K1101" t="str">
            <v xml:space="preserve">995005480 /  </v>
          </cell>
          <cell r="M1101" t="str">
            <v>AMBATO</v>
          </cell>
          <cell r="N1101" t="str">
            <v>TUNGURAHUA</v>
          </cell>
          <cell r="O1101" t="str">
            <v>AMBATO</v>
          </cell>
        </row>
        <row r="1102">
          <cell r="A1102" t="str">
            <v>20002994409935</v>
          </cell>
          <cell r="B1102">
            <v>478575</v>
          </cell>
          <cell r="C1102" t="str">
            <v>20002994409935</v>
          </cell>
          <cell r="D1102">
            <v>44908.511655092596</v>
          </cell>
          <cell r="E1102" t="str">
            <v>CONECEL</v>
          </cell>
          <cell r="F1102" t="str">
            <v>DESPACHO</v>
          </cell>
          <cell r="G1102" t="str">
            <v>NORMAL</v>
          </cell>
          <cell r="H1102" t="str">
            <v>JOSE IVAN MORA CASTILLO</v>
          </cell>
          <cell r="I1102" t="str">
            <v>951736099</v>
          </cell>
          <cell r="J1102" t="str">
            <v>CUENCA/ EL BATAN AV REMIGIO ROMERO Y CALLE REMIGIO TAMARIZ CRESPO EDIFICIO CYTOTE DIAGONAL A UN MICROMERCADO</v>
          </cell>
          <cell r="K1102" t="str">
            <v>979305115 /  968516967</v>
          </cell>
          <cell r="M1102" t="str">
            <v>CUENCA</v>
          </cell>
          <cell r="N1102" t="str">
            <v>AZUAY</v>
          </cell>
          <cell r="O1102" t="str">
            <v>CUENCA</v>
          </cell>
        </row>
        <row r="1103">
          <cell r="A1103" t="str">
            <v>20003016791486</v>
          </cell>
          <cell r="B1103">
            <v>478576</v>
          </cell>
          <cell r="C1103" t="str">
            <v>20003016791486</v>
          </cell>
          <cell r="D1103">
            <v>44908.511655092596</v>
          </cell>
          <cell r="E1103" t="str">
            <v>CONECEL</v>
          </cell>
          <cell r="F1103" t="str">
            <v>DESPACHO</v>
          </cell>
          <cell r="G1103" t="str">
            <v>NORMAL</v>
          </cell>
          <cell r="H1103" t="str">
            <v>ELHIAN GONZALO AREVALO HERNANDEZ</v>
          </cell>
          <cell r="I1103" t="str">
            <v>1105333767</v>
          </cell>
          <cell r="J1103" t="str">
            <v>LOJA/SUCRE/CALLES LAURO GUERRERO ENTRE COLON Y JUAN JOSE SAMANIEGO CASA CREMA DE 2 PISOS DIAGONAL A UNA TIENDA</v>
          </cell>
          <cell r="K1103" t="str">
            <v xml:space="preserve">988231603 /  </v>
          </cell>
          <cell r="M1103" t="str">
            <v>LOJA</v>
          </cell>
          <cell r="N1103" t="str">
            <v>LOJA</v>
          </cell>
          <cell r="O1103" t="str">
            <v>LOJA</v>
          </cell>
        </row>
        <row r="1104">
          <cell r="A1104" t="str">
            <v>20003016756099</v>
          </cell>
          <cell r="B1104">
            <v>478577</v>
          </cell>
          <cell r="C1104" t="str">
            <v>20003016756099</v>
          </cell>
          <cell r="D1104">
            <v>44908.511655092596</v>
          </cell>
          <cell r="E1104" t="str">
            <v>CONECEL</v>
          </cell>
          <cell r="F1104" t="str">
            <v>DESPACHO</v>
          </cell>
          <cell r="G1104" t="str">
            <v>NORMAL</v>
          </cell>
          <cell r="H1104" t="str">
            <v>GEOVANNY VIRGILIO CASTRO SANTANA</v>
          </cell>
          <cell r="I1104" t="str">
            <v>1309417002</v>
          </cell>
          <cell r="J1104" t="str">
            <v>PORTOVIEJO 18 DE OCTUBRE/AV MANABI Y AV AMERICA ENTREGA LUGAR DE TRABAJO CENTRO DE VELACION LA PAZ FRENTE AL PARQUE DE LAS MADRES</v>
          </cell>
          <cell r="K1104" t="str">
            <v xml:space="preserve">961368439 /  </v>
          </cell>
          <cell r="M1104" t="str">
            <v>PORTOVIEJO</v>
          </cell>
          <cell r="N1104" t="str">
            <v>MANABI</v>
          </cell>
          <cell r="O1104" t="str">
            <v>PORTOVIEJO</v>
          </cell>
        </row>
        <row r="1105">
          <cell r="A1105" t="str">
            <v>20003016756401</v>
          </cell>
          <cell r="B1105">
            <v>478578</v>
          </cell>
          <cell r="C1105" t="str">
            <v>20003016756401</v>
          </cell>
          <cell r="D1105">
            <v>44908.511655092596</v>
          </cell>
          <cell r="E1105" t="str">
            <v>CONECEL</v>
          </cell>
          <cell r="F1105" t="str">
            <v>DESPACHO</v>
          </cell>
          <cell r="G1105" t="str">
            <v>NORMAL</v>
          </cell>
          <cell r="H1105" t="str">
            <v>FRANKLIN GEOVANNY YAURE PINARGOTE</v>
          </cell>
          <cell r="I1105" t="str">
            <v>926741638</v>
          </cell>
          <cell r="J1105" t="str">
            <v>CUENCA/HERMANO MIGUEL/VICENTE ALVARADO Y GASPAR DE GALLEGOS CASA 2 PISO COLOR PALO ROSA DESPENSA LOS TRIGALES</v>
          </cell>
          <cell r="K1105" t="str">
            <v xml:space="preserve">988839261 /  </v>
          </cell>
          <cell r="L1105" t="str">
            <v/>
          </cell>
          <cell r="M1105" t="str">
            <v>CUENCA</v>
          </cell>
          <cell r="N1105" t="str">
            <v>AZUAY</v>
          </cell>
          <cell r="O1105" t="str">
            <v>CUENCA</v>
          </cell>
        </row>
        <row r="1106">
          <cell r="A1106" t="str">
            <v>20002985860116</v>
          </cell>
          <cell r="B1106">
            <v>478579</v>
          </cell>
          <cell r="C1106" t="str">
            <v>20002985860116</v>
          </cell>
          <cell r="D1106">
            <v>44908.511655092596</v>
          </cell>
          <cell r="E1106" t="str">
            <v>CONECEL</v>
          </cell>
          <cell r="F1106" t="str">
            <v>DESPACHO</v>
          </cell>
          <cell r="G1106" t="str">
            <v>NORMAL</v>
          </cell>
          <cell r="H1106" t="str">
            <v>VANESSA BEATRIZ PINARGOTE LOZA</v>
          </cell>
          <cell r="I1106" t="str">
            <v>1719238899</v>
          </cell>
          <cell r="J1106" t="str">
            <v>QUITO/PUENGASI/ OBRERO INDEPENDIENTE/RICARDO IZURIETA DEL CASTILLO Y CALLE E18 CS BLANCA PONTON NEGRO JUNTO A LA TIENDA LA GATA</v>
          </cell>
          <cell r="K1106" t="str">
            <v>995225442 /  995152213/0969078915</v>
          </cell>
          <cell r="M1106" t="str">
            <v>QUITO</v>
          </cell>
          <cell r="N1106" t="str">
            <v>PICHINCHA</v>
          </cell>
          <cell r="O1106" t="str">
            <v>QUITO</v>
          </cell>
        </row>
        <row r="1107">
          <cell r="A1107" t="str">
            <v>20002995382423</v>
          </cell>
          <cell r="B1107">
            <v>478580</v>
          </cell>
          <cell r="C1107" t="str">
            <v>20002995382423</v>
          </cell>
          <cell r="D1107">
            <v>44908.511655092596</v>
          </cell>
          <cell r="E1107" t="str">
            <v>CONECEL</v>
          </cell>
          <cell r="F1107" t="str">
            <v>DESPACHO</v>
          </cell>
          <cell r="G1107" t="str">
            <v>NORMAL</v>
          </cell>
          <cell r="H1107" t="str">
            <v>VANESSA BEATRIZ PINARGOTE LOZA</v>
          </cell>
          <cell r="I1107" t="str">
            <v>1719238899</v>
          </cell>
          <cell r="J1107" t="str">
            <v>QUITO/PUENGASI/ OBRERO INDEPENDIENTE/RICARDO IZURIETA DEL CASTILLO Y CALLE E18 CS BLANCA PONTON NEGRO JUNTO A LA TIENDA LA GATA</v>
          </cell>
          <cell r="K1107" t="str">
            <v>995225442 /  995152213/0969078915</v>
          </cell>
          <cell r="M1107" t="str">
            <v>QUITO</v>
          </cell>
          <cell r="N1107" t="str">
            <v>PICHINCHA</v>
          </cell>
          <cell r="O1107" t="str">
            <v>QUITO</v>
          </cell>
        </row>
        <row r="1108">
          <cell r="A1108" t="str">
            <v>20003011363986</v>
          </cell>
          <cell r="B1108">
            <v>478581</v>
          </cell>
          <cell r="C1108" t="str">
            <v>20003011363986</v>
          </cell>
          <cell r="D1108">
            <v>44908.511655092596</v>
          </cell>
          <cell r="E1108" t="str">
            <v>CONECEL</v>
          </cell>
          <cell r="F1108" t="str">
            <v>DESPACHO</v>
          </cell>
          <cell r="G1108" t="str">
            <v>NORMAL</v>
          </cell>
          <cell r="H1108" t="str">
            <v>ISMAEL ESTEBAN DOMINGUEZ MENDEZ</v>
          </cell>
          <cell r="I1108" t="str">
            <v>107403024</v>
          </cell>
          <cell r="J1108" t="str">
            <v>CUENCA/EL VECINO /EL VECINO /CALLE RIO BRAVO Y MANUEL VEGA CASA HOSPITAL CATOLICO COLOR BLANCO PUNTO DE REFERENCIA FRENTE AL RESTAURANTE LA CASA DEL BROSTER</v>
          </cell>
          <cell r="K1108" t="str">
            <v>984049983 /  996904229</v>
          </cell>
          <cell r="L1108" t="str">
            <v/>
          </cell>
          <cell r="M1108" t="str">
            <v>CUENCA</v>
          </cell>
          <cell r="N1108" t="str">
            <v>AZUAY</v>
          </cell>
          <cell r="O1108" t="str">
            <v>CUENCA</v>
          </cell>
        </row>
        <row r="1109">
          <cell r="A1109" t="str">
            <v>20003016781741</v>
          </cell>
          <cell r="B1109">
            <v>478582</v>
          </cell>
          <cell r="C1109" t="str">
            <v>20003016781741</v>
          </cell>
          <cell r="D1109">
            <v>44908.511655092596</v>
          </cell>
          <cell r="E1109" t="str">
            <v>CONECEL</v>
          </cell>
          <cell r="F1109" t="str">
            <v>DESPACHO</v>
          </cell>
          <cell r="G1109" t="str">
            <v>NORMAL</v>
          </cell>
          <cell r="H1109" t="str">
            <v>LUIS MIGUEL DIAZ ESCOBAR</v>
          </cell>
          <cell r="I1109" t="str">
            <v>1104310303</v>
          </cell>
          <cell r="J1109" t="str">
            <v>LOJA/SUCRE/CALLE ANTONIO PENA Y MANUEL IGNACIO MONTERO FRENTE A LA FACULTAD DE MEDICINA DE LA UNIVERSIDAD DE LOJA EN EL LOCAL COMERCIAL SODA PAPAS</v>
          </cell>
          <cell r="K1109" t="str">
            <v xml:space="preserve">959245168 /  </v>
          </cell>
          <cell r="M1109" t="str">
            <v>LOJA</v>
          </cell>
          <cell r="N1109" t="str">
            <v>LOJA</v>
          </cell>
          <cell r="O1109" t="str">
            <v>LOJA</v>
          </cell>
        </row>
        <row r="1110">
          <cell r="A1110" t="str">
            <v>20003016796833</v>
          </cell>
          <cell r="B1110">
            <v>478583</v>
          </cell>
          <cell r="C1110" t="str">
            <v>20003016796833</v>
          </cell>
          <cell r="D1110">
            <v>44908.511655092596</v>
          </cell>
          <cell r="E1110" t="str">
            <v>CONECEL</v>
          </cell>
          <cell r="F1110" t="str">
            <v>DESPACHO</v>
          </cell>
          <cell r="G1110" t="str">
            <v>NORMAL</v>
          </cell>
          <cell r="H1110" t="str">
            <v>SHIRLEY GABRIELA CEDENO CARRANZA</v>
          </cell>
          <cell r="I1110" t="str">
            <v>1311891079</v>
          </cell>
          <cell r="J1110" t="str">
            <v>MANTA/LOS ESTEROS/CDLA DIVINO NINO AV 407 Y CALLEJON K1 CASA DE UN PISO COLOR BLANCO CON PORTON CAFE JUNTO A FARMACIAS COMUNITARIAS</v>
          </cell>
          <cell r="K1110" t="str">
            <v xml:space="preserve">963309641 /  </v>
          </cell>
          <cell r="L1110" t="str">
            <v/>
          </cell>
          <cell r="M1110" t="str">
            <v>MANTA</v>
          </cell>
          <cell r="N1110" t="str">
            <v>MANABI</v>
          </cell>
          <cell r="O1110" t="str">
            <v>MANTA</v>
          </cell>
        </row>
        <row r="1111">
          <cell r="A1111" t="str">
            <v>20003017388064</v>
          </cell>
          <cell r="B1111">
            <v>478584</v>
          </cell>
          <cell r="C1111" t="str">
            <v>20003017388064</v>
          </cell>
          <cell r="D1111">
            <v>44908.511655092596</v>
          </cell>
          <cell r="E1111" t="str">
            <v>CONECEL</v>
          </cell>
          <cell r="F1111" t="str">
            <v>DESPACHO</v>
          </cell>
          <cell r="G1111" t="str">
            <v>NORMAL</v>
          </cell>
          <cell r="H1111" t="str">
            <v>MELANIE PILAR RODRIGUEZ RODRIGUEZ</v>
          </cell>
          <cell r="I1111" t="str">
            <v>1311471393</v>
          </cell>
          <cell r="J1111" t="str">
            <v>PORTOVIEJO/ANDRES DE VERA/AV JOSE MARIA URBINA Y DR HONORIO VILLAVENCIO CASA DE DOS PISOS COLOR BLANCO FRENTE A LA UTM</v>
          </cell>
          <cell r="K1111" t="str">
            <v xml:space="preserve">981681158 /  </v>
          </cell>
          <cell r="M1111" t="str">
            <v>PORTOVIEJO</v>
          </cell>
          <cell r="N1111" t="str">
            <v>MANABI</v>
          </cell>
          <cell r="O1111" t="str">
            <v>PORTOVIEJO</v>
          </cell>
        </row>
        <row r="1112">
          <cell r="A1112" t="str">
            <v>20003016763320</v>
          </cell>
          <cell r="B1112">
            <v>478553</v>
          </cell>
          <cell r="C1112" t="str">
            <v>20003016763320</v>
          </cell>
          <cell r="D1112">
            <v>44908.511643518519</v>
          </cell>
          <cell r="E1112" t="str">
            <v>CONECEL</v>
          </cell>
          <cell r="F1112" t="str">
            <v>DESPACHO</v>
          </cell>
          <cell r="G1112" t="str">
            <v>NORMAL</v>
          </cell>
          <cell r="H1112" t="str">
            <v>BRYAN PATRICIO PENA CUEVA</v>
          </cell>
          <cell r="I1112" t="str">
            <v>1104118078</v>
          </cell>
          <cell r="J1112" t="str">
            <v>LOJA/EL SAGRARIO/ CALLE FRANCISCO SANTANDER 24-77 Y JOSE DE SAN MARTIN/REFE. AL COSTADO DE LA CANCHA SINTETICA FULL SPORTSCASA BLANCA DE 2 PISOS</v>
          </cell>
          <cell r="K1112" t="str">
            <v>999285800 /  985886478</v>
          </cell>
          <cell r="L1112" t="str">
            <v/>
          </cell>
          <cell r="M1112" t="str">
            <v>LOJA</v>
          </cell>
          <cell r="N1112" t="str">
            <v>LOJA</v>
          </cell>
          <cell r="O1112" t="str">
            <v>LOJA</v>
          </cell>
        </row>
        <row r="1113">
          <cell r="A1113" t="str">
            <v>20003016740450</v>
          </cell>
          <cell r="B1113">
            <v>478554</v>
          </cell>
          <cell r="C1113" t="str">
            <v>20003016740450</v>
          </cell>
          <cell r="D1113">
            <v>44908.511643518519</v>
          </cell>
          <cell r="E1113" t="str">
            <v>CONECEL</v>
          </cell>
          <cell r="F1113" t="str">
            <v>DESPACHO</v>
          </cell>
          <cell r="G1113" t="str">
            <v>NORMAL</v>
          </cell>
          <cell r="H1113" t="str">
            <v>DAVID ALEJANDRO SAMANIEGO YACELGA</v>
          </cell>
          <cell r="I1113" t="str">
            <v>1850861202</v>
          </cell>
          <cell r="J1113" t="str">
            <v>AMBATO LA PENINSULA CALLE CHAPERA 2 PISOS Y COLOR BLANCA CON VERDE ATRAS DE LA JUNTA DE CALIFICACIONES</v>
          </cell>
          <cell r="K1113" t="str">
            <v xml:space="preserve">984720285 /  </v>
          </cell>
          <cell r="M1113" t="str">
            <v>AMBATO</v>
          </cell>
          <cell r="N1113" t="str">
            <v>TUNGURAHUA</v>
          </cell>
          <cell r="O1113" t="str">
            <v>AMBATO</v>
          </cell>
        </row>
        <row r="1114">
          <cell r="A1114" t="str">
            <v>20003016113380</v>
          </cell>
          <cell r="B1114">
            <v>478555</v>
          </cell>
          <cell r="C1114" t="str">
            <v>20003016113380</v>
          </cell>
          <cell r="D1114">
            <v>44908.511643518519</v>
          </cell>
          <cell r="E1114" t="str">
            <v>CONECEL</v>
          </cell>
          <cell r="F1114" t="str">
            <v>DESPACHO</v>
          </cell>
          <cell r="G1114" t="str">
            <v>NORMAL</v>
          </cell>
          <cell r="H1114" t="str">
            <v>GENESIS NAHOMY CARRILLO VALENCIA</v>
          </cell>
          <cell r="I1114" t="str">
            <v>943400283</v>
          </cell>
          <cell r="J1114" t="str">
            <v>GUAYAQUIL/TARQUI/CUIDADELA CEIBOS/URBANIZACIO SANTA CECILIA/ AV FRANCISCO MARTINEZ AGUIRRE CON CALLE 16 N-O DIAGONAL A CONSULADO GENERAL DE LA REPUBLICA POPULAR CHINA RECIBE VALENCIA GALLON ERIKA ALEX</v>
          </cell>
          <cell r="K1114" t="str">
            <v xml:space="preserve">996423324 /  </v>
          </cell>
          <cell r="M1114" t="str">
            <v>GUAYAQUIL</v>
          </cell>
          <cell r="N1114" t="str">
            <v>GUAYAS</v>
          </cell>
          <cell r="O1114" t="str">
            <v>GUAYAQUIL</v>
          </cell>
        </row>
        <row r="1115">
          <cell r="A1115" t="str">
            <v>20003016760722</v>
          </cell>
          <cell r="B1115">
            <v>478556</v>
          </cell>
          <cell r="C1115" t="str">
            <v>20003016760722</v>
          </cell>
          <cell r="D1115">
            <v>44908.511643518519</v>
          </cell>
          <cell r="E1115" t="str">
            <v>CONECEL</v>
          </cell>
          <cell r="F1115" t="str">
            <v>DESPACHO</v>
          </cell>
          <cell r="G1115" t="str">
            <v>NORMAL</v>
          </cell>
          <cell r="H1115" t="str">
            <v>PAOLA ESTEFANIA MORALES PEREZ</v>
          </cell>
          <cell r="I1115" t="str">
            <v>1723889810</v>
          </cell>
          <cell r="J1115" t="str">
            <v>PICHINCHA/QUITO/SAN ANTONIO DE PICHINCHA/AV EQUINOCCIAL Y LEQUERIA EN PARQUE URBANO TRASNPORTE URBANO FRENTE A BOLETERIA MITAD DEL MUNDO RECIBE VALENCIA MONTOYA OSCAR OMAR</v>
          </cell>
          <cell r="K1115" t="str">
            <v xml:space="preserve">983584052 /  </v>
          </cell>
          <cell r="L1115" t="str">
            <v/>
          </cell>
          <cell r="M1115" t="str">
            <v>QUITO</v>
          </cell>
          <cell r="N1115" t="str">
            <v>PICHINCHA</v>
          </cell>
          <cell r="O1115" t="str">
            <v>QUITO</v>
          </cell>
        </row>
        <row r="1116">
          <cell r="A1116" t="str">
            <v>20003016758634</v>
          </cell>
          <cell r="B1116">
            <v>478557</v>
          </cell>
          <cell r="C1116" t="str">
            <v>20003016758634</v>
          </cell>
          <cell r="D1116">
            <v>44908.511643518519</v>
          </cell>
          <cell r="E1116" t="str">
            <v>CONECEL</v>
          </cell>
          <cell r="F1116" t="str">
            <v>DESPACHO</v>
          </cell>
          <cell r="G1116" t="str">
            <v>NORMAL</v>
          </cell>
          <cell r="H1116" t="str">
            <v>MAYRA ALEJANDRA PEREZ INTRIAGO</v>
          </cell>
          <cell r="I1116" t="str">
            <v>1720338894</v>
          </cell>
          <cell r="J1116" t="str">
            <v>TRABAJO PICHINCHA/QUITO/CHIMBA CALLE/CALLE PRINCIPAL PEDRO PINTO A UNA CUADRA DE LA PASTEURIZ</v>
          </cell>
          <cell r="K1116" t="str">
            <v xml:space="preserve">983366114 /  </v>
          </cell>
          <cell r="M1116" t="str">
            <v>QUITO</v>
          </cell>
          <cell r="N1116" t="str">
            <v>PICHINCHA</v>
          </cell>
          <cell r="O1116" t="str">
            <v>QUITO</v>
          </cell>
        </row>
        <row r="1117">
          <cell r="A1117" t="str">
            <v>20003016756473</v>
          </cell>
          <cell r="B1117">
            <v>478558</v>
          </cell>
          <cell r="C1117" t="str">
            <v>20003016756473</v>
          </cell>
          <cell r="D1117">
            <v>44908.511643518519</v>
          </cell>
          <cell r="E1117" t="str">
            <v>CONECEL</v>
          </cell>
          <cell r="F1117" t="str">
            <v>DESPACHO</v>
          </cell>
          <cell r="G1117" t="str">
            <v>NORMAL</v>
          </cell>
          <cell r="H1117" t="str">
            <v>JOSUE JOEL CRISTOBAL MUNOZ</v>
          </cell>
          <cell r="I1117" t="str">
            <v>919338103</v>
          </cell>
          <cell r="J1117" t="str">
            <v>DURAN/EL RECREO/CDLA EL RECREO SEGUNDA ETAPA AV PRINCIPAL LAURICE ANTON DE SALEM MZ 253 V35 CASA DE DOS PISOS SIN PINTAR JUNTO A UN PARQUEADERO PUBLICO</v>
          </cell>
          <cell r="K1117" t="str">
            <v>984075675 /  994516292</v>
          </cell>
          <cell r="M1117" t="str">
            <v>DURAN</v>
          </cell>
          <cell r="N1117" t="str">
            <v>GUAYAS</v>
          </cell>
          <cell r="O1117" t="str">
            <v>DURAN</v>
          </cell>
        </row>
        <row r="1118">
          <cell r="A1118" t="str">
            <v>20003016087476</v>
          </cell>
          <cell r="B1118">
            <v>478559</v>
          </cell>
          <cell r="C1118" t="str">
            <v>20003016087476</v>
          </cell>
          <cell r="D1118">
            <v>44908.511643518519</v>
          </cell>
          <cell r="E1118" t="str">
            <v>CONECEL</v>
          </cell>
          <cell r="F1118" t="str">
            <v>DESPACHO</v>
          </cell>
          <cell r="G1118" t="str">
            <v>NORMAL</v>
          </cell>
          <cell r="H1118" t="str">
            <v>JULIO ALBERTO QUIMI GOMEZ</v>
          </cell>
          <cell r="I1118" t="str">
            <v>907404263</v>
          </cell>
          <cell r="J1118" t="str">
            <v>GUAYAQUIL/FEBRES CORDERO/SECTOR BATALLON DEL SUBURBIO CALLE 42 ENTRE CALLE L Y CALLE M CASA DE DOS PISOS CON CERRAMIENTO DE MALLAS</v>
          </cell>
          <cell r="K1118" t="str">
            <v xml:space="preserve">992898759 /  </v>
          </cell>
          <cell r="M1118" t="str">
            <v>GUAYAQUIL</v>
          </cell>
          <cell r="N1118" t="str">
            <v>GUAYAS</v>
          </cell>
          <cell r="O1118" t="str">
            <v>GUAYAQUIL</v>
          </cell>
        </row>
        <row r="1119">
          <cell r="A1119" t="str">
            <v>20003016087840</v>
          </cell>
          <cell r="B1119">
            <v>478560</v>
          </cell>
          <cell r="C1119" t="str">
            <v>20003016087840</v>
          </cell>
          <cell r="D1119">
            <v>44908.511643518519</v>
          </cell>
          <cell r="E1119" t="str">
            <v>CONECEL</v>
          </cell>
          <cell r="F1119" t="str">
            <v>DESPACHO</v>
          </cell>
          <cell r="G1119" t="str">
            <v>NORMAL</v>
          </cell>
          <cell r="H1119" t="str">
            <v>ANGELICA BEATRIZ SIAVICHAY CALDAS</v>
          </cell>
          <cell r="I1119" t="str">
            <v>1718673344</v>
          </cell>
          <cell r="J1119" t="str">
            <v>QUITO/BELISARIO QUEVEDO/SECTOR DE LA PRIMAVERA CALLE DE LOS OBISPO DIAS DE LA MADRID Y PADRE DAMIAN CASA DE DOS PISOS CON UN PERRO PINTADO EN LA PARED A UNA CUADRA DEL COLEGIO CARLOS ZAMBRANO</v>
          </cell>
          <cell r="K1119" t="str">
            <v xml:space="preserve">963132443 /  </v>
          </cell>
          <cell r="M1119" t="str">
            <v>QUITO</v>
          </cell>
          <cell r="N1119" t="str">
            <v>PICHINCHA</v>
          </cell>
          <cell r="O1119" t="str">
            <v>QUITO</v>
          </cell>
        </row>
        <row r="1120">
          <cell r="A1120" t="str">
            <v>20003016803689</v>
          </cell>
          <cell r="B1120">
            <v>478561</v>
          </cell>
          <cell r="C1120" t="str">
            <v>20003016803689</v>
          </cell>
          <cell r="D1120">
            <v>44908.511643518519</v>
          </cell>
          <cell r="E1120" t="str">
            <v>CONECEL</v>
          </cell>
          <cell r="F1120" t="str">
            <v>DESPACHO</v>
          </cell>
          <cell r="G1120" t="str">
            <v>NORMAL</v>
          </cell>
          <cell r="H1120" t="str">
            <v>MARIA VERONICA JIMENEZ BARREIRO</v>
          </cell>
          <cell r="I1120" t="str">
            <v>917818858</v>
          </cell>
          <cell r="J1120" t="str">
            <v>GUAYAQUIL/TARQUI CALLE.6TO RETORNO 18 NE Y RIO SANTIAGO MZ 944 VILLA 7/REF. A UNA CUADRA DEL PARQUE ALBORADA</v>
          </cell>
          <cell r="K1120" t="str">
            <v xml:space="preserve">979083133 /  </v>
          </cell>
          <cell r="M1120" t="str">
            <v>GUAYAQUIL</v>
          </cell>
          <cell r="N1120" t="str">
            <v>GUAYAS</v>
          </cell>
          <cell r="O1120" t="str">
            <v>GUAYAQUIL</v>
          </cell>
        </row>
        <row r="1121">
          <cell r="A1121" t="str">
            <v>20003016781269</v>
          </cell>
          <cell r="B1121">
            <v>478484</v>
          </cell>
          <cell r="C1121" t="str">
            <v>20003016781269</v>
          </cell>
          <cell r="D1121">
            <v>44908.49355324074</v>
          </cell>
          <cell r="E1121" t="str">
            <v>CONECEL</v>
          </cell>
          <cell r="F1121" t="str">
            <v>DESPACHO</v>
          </cell>
          <cell r="G1121" t="str">
            <v>NORMAL</v>
          </cell>
          <cell r="H1121" t="str">
            <v>CONGO RUIZ ANGELO ALEXIS</v>
          </cell>
          <cell r="I1121" t="str">
            <v>1003610183</v>
          </cell>
          <cell r="J1121" t="str">
            <v>E2443V4442 R/C OK 0990158994 UIO/CONDADO/TRABAJO/SAN FRACNSICO DE RUMINU URCO Y AVN OCCDENTAL/EN LA PLATA SANTA MARIA/DIAGONAL AL COLEGIO CHARLES DARWIN/EN EL LOCAL DE KFC</v>
          </cell>
          <cell r="K1121" t="str">
            <v>994730995</v>
          </cell>
          <cell r="L1121" t="str">
            <v/>
          </cell>
          <cell r="M1121" t="str">
            <v>QUITO</v>
          </cell>
          <cell r="N1121" t="str">
            <v>PICHINCHA</v>
          </cell>
          <cell r="O1121" t="str">
            <v>Quito</v>
          </cell>
        </row>
        <row r="1122">
          <cell r="A1122" t="str">
            <v>BREDEV_000004</v>
          </cell>
          <cell r="B1122">
            <v>478481</v>
          </cell>
          <cell r="C1122" t="str">
            <v>BREDEV_000004</v>
          </cell>
          <cell r="D1122">
            <v>44908.485347222224</v>
          </cell>
          <cell r="E1122" t="str">
            <v>CONECEL_DOCUMENTOS</v>
          </cell>
          <cell r="F1122" t="str">
            <v>DESPACHO</v>
          </cell>
          <cell r="H1122" t="str">
            <v>LOURDES QUINTERO (BREDLYNG)</v>
          </cell>
          <cell r="J1122" t="str">
            <v>OFC BRELDYNG CALLE 7MO PASAJE 37ª Y V. EMILIO ROMERO, BODEGAS DE FERRETERIA ESPINOZA, BODEGA #8 (EXACTAMENTE QUEDA EN LA JUAN TANCA MARENGO KM. 4.5 PASANDO LA COCA COLA</v>
          </cell>
          <cell r="M1122" t="str">
            <v xml:space="preserve"> VILLAMIL PLAYAS</v>
          </cell>
        </row>
        <row r="1123">
          <cell r="A1123" t="str">
            <v>LDCGYERL03</v>
          </cell>
          <cell r="B1123">
            <v>478441</v>
          </cell>
          <cell r="C1123" t="str">
            <v>LDCGYERL03</v>
          </cell>
          <cell r="D1123">
            <v>44908.408449074072</v>
          </cell>
          <cell r="E1123" t="str">
            <v>CONECEL_DOCUMENTOS</v>
          </cell>
          <cell r="F1123" t="str">
            <v>DESPACHO</v>
          </cell>
          <cell r="G1123" t="str">
            <v>NORMAL</v>
          </cell>
          <cell r="H1123" t="str">
            <v xml:space="preserve">STEPHANIE PEREZ/ACC EQUIPOS </v>
          </cell>
          <cell r="I1123" t="str">
            <v>0</v>
          </cell>
          <cell r="J1123" t="str">
            <v>GYE - CENTRO COMERCIAL GARZO CENTRO-ACC/REGULARIZACIONES</v>
          </cell>
          <cell r="K1123" t="str">
            <v>9399196442</v>
          </cell>
          <cell r="L1123" t="str">
            <v>9399196442</v>
          </cell>
          <cell r="M1123" t="str">
            <v>GUAYAQUIL</v>
          </cell>
          <cell r="N1123" t="str">
            <v>GUAYAS</v>
          </cell>
          <cell r="O1123" t="str">
            <v>GUAYAQUIL</v>
          </cell>
        </row>
        <row r="1124">
          <cell r="A1124" t="str">
            <v>LDCGYERLS07</v>
          </cell>
          <cell r="B1124">
            <v>478442</v>
          </cell>
          <cell r="C1124" t="str">
            <v>LDCGYERLS07</v>
          </cell>
          <cell r="D1124">
            <v>44908.408449074072</v>
          </cell>
          <cell r="E1124" t="str">
            <v>CONECEL_DOCUMENTOS</v>
          </cell>
          <cell r="F1124" t="str">
            <v>DESPACHO</v>
          </cell>
          <cell r="G1124" t="str">
            <v>NORMAL</v>
          </cell>
          <cell r="H1124" t="str">
            <v>STEPHANIE PEREZ ACC</v>
          </cell>
          <cell r="I1124" t="str">
            <v>0</v>
          </cell>
          <cell r="J1124" t="str">
            <v>GYE - CENTRO COMERCIAL GARZO CENTRO-ACC</v>
          </cell>
          <cell r="K1124" t="str">
            <v>9399196442</v>
          </cell>
          <cell r="L1124" t="str">
            <v>993393277</v>
          </cell>
          <cell r="M1124" t="str">
            <v>GUAYAQUIL</v>
          </cell>
          <cell r="N1124" t="str">
            <v>GUAYAS</v>
          </cell>
          <cell r="O1124" t="str">
            <v>GUAYAQUIL</v>
          </cell>
        </row>
        <row r="1125">
          <cell r="A1125" t="str">
            <v>LDCGYEALS09</v>
          </cell>
          <cell r="B1125">
            <v>478443</v>
          </cell>
          <cell r="C1125" t="str">
            <v>LDCGYEALS09</v>
          </cell>
          <cell r="D1125">
            <v>44908.408449074072</v>
          </cell>
          <cell r="E1125" t="str">
            <v>CONECEL_DOCUMENTOS</v>
          </cell>
          <cell r="F1125" t="str">
            <v>DESPACHO</v>
          </cell>
          <cell r="G1125" t="str">
            <v>NORMAL</v>
          </cell>
          <cell r="H1125" t="str">
            <v>MARIA FERNANDA MUNOZ/CANT</v>
          </cell>
          <cell r="I1125" t="str">
            <v>0</v>
          </cell>
          <cell r="J1125" t="str">
            <v xml:space="preserve">QUITO AV. 10 DE AGOSTO N34-601 Y JUAN PABLO SANZ </v>
          </cell>
          <cell r="K1125" t="str">
            <v>998118542/979067498</v>
          </cell>
          <cell r="L1125" t="str">
            <v>960709009</v>
          </cell>
          <cell r="M1125" t="str">
            <v>QUITO</v>
          </cell>
          <cell r="N1125" t="str">
            <v xml:space="preserve">PICHINCHA </v>
          </cell>
          <cell r="O1125" t="str">
            <v>QUITO</v>
          </cell>
        </row>
        <row r="1126">
          <cell r="A1126" t="str">
            <v>LDCGYEASL09</v>
          </cell>
          <cell r="B1126">
            <v>478444</v>
          </cell>
          <cell r="C1126" t="str">
            <v>LDCGYEASL09</v>
          </cell>
          <cell r="D1126">
            <v>44908.408449074072</v>
          </cell>
          <cell r="E1126" t="str">
            <v>CONECEL_DOCUMENTOS</v>
          </cell>
          <cell r="F1126" t="str">
            <v>DESPACHO</v>
          </cell>
          <cell r="G1126" t="str">
            <v>NORMAL</v>
          </cell>
          <cell r="H1126" t="str">
            <v>TOMAS ANDRADE/PSG</v>
          </cell>
          <cell r="I1126" t="str">
            <v>0</v>
          </cell>
          <cell r="J1126" t="str">
            <v>GUAYAQUIL CDLA. URDENOR 2 AV. RODRIGO CHAVEZ PARQUE EMPRESARIAL COLON EDIFICIO COLONCORP B MEZANINE ATRAS DE NETLIFE</v>
          </cell>
          <cell r="K1126" t="str">
            <v>982033756</v>
          </cell>
          <cell r="M1126" t="str">
            <v>GUAYAQUIL</v>
          </cell>
          <cell r="N1126" t="str">
            <v>GUAYAS</v>
          </cell>
          <cell r="O1126" t="str">
            <v>GUAYAQUIL</v>
          </cell>
        </row>
        <row r="1127">
          <cell r="A1127" t="str">
            <v>CLDEV_GYESIM0063</v>
          </cell>
          <cell r="B1127">
            <v>478302</v>
          </cell>
          <cell r="C1127" t="str">
            <v>CLDEV_GYESIM0063</v>
          </cell>
          <cell r="D1127">
            <v>44908.381562499999</v>
          </cell>
          <cell r="E1127" t="str">
            <v>CONECEL_DOCUMENTOS</v>
          </cell>
          <cell r="F1127" t="str">
            <v>DESPACHO</v>
          </cell>
          <cell r="G1127" t="str">
            <v>NORMAL</v>
          </cell>
          <cell r="H1127" t="str">
            <v>ANA AGUIRRE / MARIA SUNTAXI - PATRICIA</v>
          </cell>
          <cell r="J1127" t="str">
            <v>CIUDADELA SANTA LEONOR MZ 6 SOLAR 17</v>
          </cell>
          <cell r="M1127" t="str">
            <v>GUAYAQUIL</v>
          </cell>
        </row>
        <row r="1128">
          <cell r="A1128" t="str">
            <v>20003011908590</v>
          </cell>
          <cell r="B1128">
            <v>478110</v>
          </cell>
          <cell r="C1128" t="str">
            <v>20003011908590</v>
          </cell>
          <cell r="D1128">
            <v>44907.721597222226</v>
          </cell>
          <cell r="E1128" t="str">
            <v>CONECEL</v>
          </cell>
          <cell r="F1128" t="str">
            <v>DESPACHO</v>
          </cell>
          <cell r="G1128" t="str">
            <v>NORMAL</v>
          </cell>
          <cell r="H1128" t="str">
            <v>ESTHELA DEL PILAR SANAGUANO GUATO</v>
          </cell>
          <cell r="I1128" t="str">
            <v>603827965</v>
          </cell>
          <cell r="J1128" t="str">
            <v>RIOBAMBA/VELOZ/CALLE 12 DE OCTUBRE Y ESPANA CASA DE UN PISO DE BALDOSA CELESTE JUNTO AL RESTAURANTE DE COMIDA RAPIDA PAPITAS AL PASO</v>
          </cell>
          <cell r="K1128" t="str">
            <v xml:space="preserve">984783692 /  </v>
          </cell>
          <cell r="M1128" t="str">
            <v>RIOBAMBA</v>
          </cell>
          <cell r="N1128" t="str">
            <v>CHIMBORAZO</v>
          </cell>
          <cell r="O1128" t="str">
            <v>RIOBAMBA</v>
          </cell>
        </row>
        <row r="1129">
          <cell r="A1129" t="str">
            <v>20003011954989</v>
          </cell>
          <cell r="B1129">
            <v>478111</v>
          </cell>
          <cell r="C1129" t="str">
            <v>20003011954989</v>
          </cell>
          <cell r="D1129">
            <v>44907.721597222226</v>
          </cell>
          <cell r="E1129" t="str">
            <v>CONECEL</v>
          </cell>
          <cell r="F1129" t="str">
            <v>DESPACHO</v>
          </cell>
          <cell r="G1129" t="str">
            <v>NORMAL</v>
          </cell>
          <cell r="H1129" t="str">
            <v>SHIRLEY ABIGAIL PILLIZA CATOTA</v>
          </cell>
          <cell r="I1129" t="str">
            <v>1728498153</v>
          </cell>
          <cell r="J1129" t="str">
            <v>QUITO/CONOCOTO/AV SIMON BOLIVAR Y ANTIGUA VIA A CONOCOTO EN LA TIENDA SIMON BOLIVAR JUNTO AL HOSTAL GAEL</v>
          </cell>
          <cell r="K1129" t="str">
            <v xml:space="preserve">995874280 /  </v>
          </cell>
          <cell r="L1129" t="str">
            <v/>
          </cell>
          <cell r="M1129" t="str">
            <v>QUITO</v>
          </cell>
          <cell r="N1129" t="str">
            <v>PICHINCHA</v>
          </cell>
          <cell r="O1129" t="str">
            <v>QUITO</v>
          </cell>
        </row>
        <row r="1130">
          <cell r="A1130" t="str">
            <v>20003011412476</v>
          </cell>
          <cell r="B1130">
            <v>478112</v>
          </cell>
          <cell r="C1130" t="str">
            <v>20003011412476</v>
          </cell>
          <cell r="D1130">
            <v>44907.721597222226</v>
          </cell>
          <cell r="E1130" t="str">
            <v>CONECEL</v>
          </cell>
          <cell r="F1130" t="str">
            <v>DESPACHO</v>
          </cell>
          <cell r="G1130" t="str">
            <v>NORMAL</v>
          </cell>
          <cell r="H1130" t="str">
            <v>TELMO RODRIGO BARAHONA CHAVEZ</v>
          </cell>
          <cell r="I1130" t="str">
            <v>603043449</v>
          </cell>
          <cell r="J1130" t="str">
            <v>RIOBAMBA/MALDONADO/MORONA Y PEDRO BEDON PINEDA CASA DE COLOR CREMA DE DOS PISOS CON PUERTA NEGRA FRENTE A ALCOHOLICOS ANONIMOS A MEDIA CUADRA DEL PARQUE DE LAS FLORES</v>
          </cell>
          <cell r="K1130" t="str">
            <v>999014491 /  999230706</v>
          </cell>
          <cell r="M1130" t="str">
            <v>RIOBAMBA</v>
          </cell>
          <cell r="N1130" t="str">
            <v>CHIMBORAZO</v>
          </cell>
          <cell r="O1130" t="str">
            <v>RIOBAMBA</v>
          </cell>
        </row>
        <row r="1131">
          <cell r="A1131" t="str">
            <v>20003016093076</v>
          </cell>
          <cell r="B1131">
            <v>478113</v>
          </cell>
          <cell r="C1131" t="str">
            <v>20003016093076</v>
          </cell>
          <cell r="D1131">
            <v>44907.721597222226</v>
          </cell>
          <cell r="E1131" t="str">
            <v>CONECEL</v>
          </cell>
          <cell r="F1131" t="str">
            <v>DESPACHO</v>
          </cell>
          <cell r="G1131" t="str">
            <v>NORMAL</v>
          </cell>
          <cell r="H1131" t="str">
            <v>SEGUNDO RAUL MORALES COLUMBA</v>
          </cell>
          <cell r="I1131" t="str">
            <v>1710043025</v>
          </cell>
          <cell r="J1131" t="str">
            <v>PICHINCHA/QUITO/CONOCOTO/ENTREGA EN CONJUNTO ARMENIA GARDENS/CALLE RICARDO DESCALZI DEL CASTILLO Y CARLOS MOORE A UNA CUADRA DE OMNILIFE ARMENIA</v>
          </cell>
          <cell r="K1131" t="str">
            <v xml:space="preserve">984218947 /  </v>
          </cell>
          <cell r="M1131" t="str">
            <v>QUITO</v>
          </cell>
          <cell r="N1131" t="str">
            <v>PICHINCHA</v>
          </cell>
          <cell r="O1131" t="str">
            <v>QUITO</v>
          </cell>
        </row>
        <row r="1132">
          <cell r="A1132" t="str">
            <v>20003016109103</v>
          </cell>
          <cell r="B1132">
            <v>478114</v>
          </cell>
          <cell r="C1132" t="str">
            <v>20003016109103</v>
          </cell>
          <cell r="D1132">
            <v>44907.721597222226</v>
          </cell>
          <cell r="E1132" t="str">
            <v>CONECEL</v>
          </cell>
          <cell r="F1132" t="str">
            <v>DESPACHO</v>
          </cell>
          <cell r="G1132" t="str">
            <v>NORMAL</v>
          </cell>
          <cell r="H1132" t="str">
            <v>SUSANA ELENA GOYES YANEZ</v>
          </cell>
          <cell r="I1132" t="str">
            <v>1716587348</v>
          </cell>
          <cell r="J1132" t="str">
            <v>PICHINCHA/QUITO/TUMBACO/SECTOR EL ARENAL/AV OSVALDO GUAYASAMI Y PASAJE MANUEL SORIA O MANUEL DE CARBAJAL E73 50 EN CASA 3 PISOS COLOR BLANCO DIAGONAL AL CLUB DE LEONE</v>
          </cell>
          <cell r="K1132" t="str">
            <v xml:space="preserve">984722571 /  </v>
          </cell>
          <cell r="M1132" t="str">
            <v>QUITO</v>
          </cell>
          <cell r="N1132" t="str">
            <v>PICHINCHA</v>
          </cell>
          <cell r="O1132" t="str">
            <v>QUITO</v>
          </cell>
        </row>
        <row r="1133">
          <cell r="A1133" t="str">
            <v>20003010863466</v>
          </cell>
          <cell r="B1133">
            <v>478115</v>
          </cell>
          <cell r="C1133" t="str">
            <v>20003010863466</v>
          </cell>
          <cell r="D1133">
            <v>44907.721597222226</v>
          </cell>
          <cell r="E1133" t="str">
            <v>CONECEL</v>
          </cell>
          <cell r="F1133" t="str">
            <v>DESPACHO</v>
          </cell>
          <cell r="G1133" t="str">
            <v>NORMAL</v>
          </cell>
          <cell r="H1133" t="str">
            <v>GIANELLA DEL ROCIO BAQUE IBARRA</v>
          </cell>
          <cell r="I1133" t="str">
            <v>929731396</v>
          </cell>
          <cell r="J1133" t="str">
            <v>GUAYAS/GUAYAQUIL/FEBRES CORDERO/LOCAL ZG DENTAL/CALLE PORTETE DE TARQUI 4003 Y AV 24 EN ESQUINERA 16 Y PORTETE FRENTE MINI DE MI COMISARITO</v>
          </cell>
          <cell r="K1133" t="str">
            <v xml:space="preserve">961576765 /  </v>
          </cell>
          <cell r="M1133" t="str">
            <v>GUAYAQUIL</v>
          </cell>
          <cell r="N1133" t="str">
            <v>GUAYAS</v>
          </cell>
          <cell r="O1133" t="str">
            <v>GUAYAQUIL</v>
          </cell>
        </row>
        <row r="1134">
          <cell r="A1134" t="str">
            <v>20003013256936</v>
          </cell>
          <cell r="B1134">
            <v>478116</v>
          </cell>
          <cell r="C1134" t="str">
            <v>20003013256936</v>
          </cell>
          <cell r="D1134">
            <v>44907.721597222226</v>
          </cell>
          <cell r="E1134" t="str">
            <v>CONECEL</v>
          </cell>
          <cell r="F1134" t="str">
            <v>DESPACHO</v>
          </cell>
          <cell r="G1134" t="str">
            <v>NORMAL</v>
          </cell>
          <cell r="H1134" t="str">
            <v>ENMA VICTORIA COLLAGUAZO BRAVO</v>
          </cell>
          <cell r="I1134" t="str">
            <v>961279630</v>
          </cell>
          <cell r="J1134" t="str">
            <v>IBARRA SAGRARIO/CALLE MARIANO ACOSTA Y CHICA NARVAEZ SECTOR EL OVELISCO 2 PISOS COLOR MARILLO REF. RESTAURANTE JODAMIS FRENTE DEL EX ESCUELA UNIDAD EDUCATIVA IBARRA</v>
          </cell>
          <cell r="K1134" t="str">
            <v xml:space="preserve">961279630 /  </v>
          </cell>
          <cell r="L1134" t="str">
            <v/>
          </cell>
          <cell r="M1134" t="str">
            <v>IBARRA</v>
          </cell>
          <cell r="N1134" t="str">
            <v>IMBABURA</v>
          </cell>
          <cell r="O1134" t="str">
            <v>IBARRA</v>
          </cell>
        </row>
        <row r="1135">
          <cell r="A1135" t="str">
            <v>20002942300019</v>
          </cell>
          <cell r="B1135">
            <v>478117</v>
          </cell>
          <cell r="C1135" t="str">
            <v>20002942300019</v>
          </cell>
          <cell r="D1135">
            <v>44907.721597222226</v>
          </cell>
          <cell r="E1135" t="str">
            <v>CONECEL</v>
          </cell>
          <cell r="F1135" t="str">
            <v>DESPACHO</v>
          </cell>
          <cell r="G1135" t="str">
            <v>NORMAL</v>
          </cell>
          <cell r="H1135" t="str">
            <v>LUIS ADRIAN ZHIZHPON CAMPOS</v>
          </cell>
          <cell r="I1135" t="str">
            <v>106871163</v>
          </cell>
          <cell r="J1135" t="str">
            <v>CUENCA/EL SAGRARIO/CALLE LUIS CORDERO Y CALLE MARIA ARIZAGA FRENTE AL COLEGIO NACIONAL NOCTURNO FANCISCO TAMARI Y A MEDIA CDRA BAR ABACERIA EL NEVADO</v>
          </cell>
          <cell r="K1135" t="str">
            <v xml:space="preserve">961737958 /  </v>
          </cell>
          <cell r="M1135" t="str">
            <v>CUENCA</v>
          </cell>
          <cell r="N1135" t="str">
            <v>AZUAY</v>
          </cell>
          <cell r="O1135" t="str">
            <v>CUENCA</v>
          </cell>
        </row>
        <row r="1136">
          <cell r="A1136" t="str">
            <v>20003011398677</v>
          </cell>
          <cell r="B1136">
            <v>478118</v>
          </cell>
          <cell r="C1136" t="str">
            <v>20003011398677</v>
          </cell>
          <cell r="D1136">
            <v>44907.721597222226</v>
          </cell>
          <cell r="E1136" t="str">
            <v>CONECEL</v>
          </cell>
          <cell r="F1136" t="str">
            <v>DESPACHO</v>
          </cell>
          <cell r="G1136" t="str">
            <v>NORMAL</v>
          </cell>
          <cell r="H1136" t="str">
            <v>BRYAN MAURICIO AYALA APONTE</v>
          </cell>
          <cell r="I1136" t="str">
            <v>1805156815</v>
          </cell>
          <cell r="J1136" t="str">
            <v>AMBATO/MATRIZ /CEVALLOS Y EUGENIO ESPEJO LOCAL 2DO PISO MERCADO MODELO CAFETERIA PUESTO 22 SECTOR YAPINGACHOS MERCADO MODELO</v>
          </cell>
          <cell r="K1136" t="str">
            <v>995694098 /  989415066</v>
          </cell>
          <cell r="L1136" t="str">
            <v/>
          </cell>
          <cell r="M1136" t="str">
            <v>AMBATO</v>
          </cell>
          <cell r="N1136" t="str">
            <v>TUNGURAHUA</v>
          </cell>
          <cell r="O1136" t="str">
            <v>AMBATO</v>
          </cell>
        </row>
        <row r="1137">
          <cell r="A1137" t="str">
            <v>20003011963964</v>
          </cell>
          <cell r="B1137">
            <v>478119</v>
          </cell>
          <cell r="C1137" t="str">
            <v>20003011963964</v>
          </cell>
          <cell r="D1137">
            <v>44907.721597222226</v>
          </cell>
          <cell r="E1137" t="str">
            <v>CONECEL</v>
          </cell>
          <cell r="F1137" t="str">
            <v>DESPACHO</v>
          </cell>
          <cell r="G1137" t="str">
            <v>NORMAL</v>
          </cell>
          <cell r="H1137" t="str">
            <v>JESSICA PAOLA QUITO AYORA</v>
          </cell>
          <cell r="I1137" t="str">
            <v>107193039</v>
          </cell>
          <cell r="J1137" t="str">
            <v>CUENCA/MACHANGARA/SECTOR CAPULISPAMBA, CALLE PORTUGAL 305 E INGLATERRA CS 2 PISOS VERDE FRENTE A BOUTIQUE</v>
          </cell>
          <cell r="K1137" t="str">
            <v xml:space="preserve">989676767 /  </v>
          </cell>
          <cell r="L1137" t="str">
            <v/>
          </cell>
          <cell r="M1137" t="str">
            <v>CUENCA</v>
          </cell>
          <cell r="N1137" t="str">
            <v>AZUAY</v>
          </cell>
          <cell r="O1137" t="str">
            <v>CUENCA</v>
          </cell>
        </row>
        <row r="1138">
          <cell r="A1138" t="str">
            <v>20003011961931</v>
          </cell>
          <cell r="B1138">
            <v>478120</v>
          </cell>
          <cell r="C1138" t="str">
            <v>20003011961931</v>
          </cell>
          <cell r="D1138">
            <v>44907.721597222226</v>
          </cell>
          <cell r="E1138" t="str">
            <v>CONECEL</v>
          </cell>
          <cell r="F1138" t="str">
            <v>DESPACHO</v>
          </cell>
          <cell r="G1138" t="str">
            <v>NORMAL</v>
          </cell>
          <cell r="H1138" t="str">
            <v>ROLANDO RODRIGO PARAPI GUAMAN</v>
          </cell>
          <cell r="I1138" t="str">
            <v>103337242</v>
          </cell>
          <cell r="J1138" t="str">
            <v>CUENCA/MACHANGARA/SECTOR CAPULISPAMBA, CALLE PORTUGAL 305 E INGLATERRA CS 2 PISOS VERDE FRENTE A BOUTIQUE</v>
          </cell>
          <cell r="K1138" t="str">
            <v xml:space="preserve">982272520 /  </v>
          </cell>
          <cell r="L1138" t="str">
            <v/>
          </cell>
          <cell r="M1138" t="str">
            <v>CUENCA</v>
          </cell>
          <cell r="N1138" t="str">
            <v>AZUAY</v>
          </cell>
          <cell r="O1138" t="str">
            <v>CUENCA</v>
          </cell>
        </row>
        <row r="1139">
          <cell r="A1139" t="str">
            <v>20003016096670</v>
          </cell>
          <cell r="B1139">
            <v>478121</v>
          </cell>
          <cell r="C1139" t="str">
            <v>20003016096670</v>
          </cell>
          <cell r="D1139">
            <v>44907.721597222226</v>
          </cell>
          <cell r="E1139" t="str">
            <v>CONECEL</v>
          </cell>
          <cell r="F1139" t="str">
            <v>DESPACHO</v>
          </cell>
          <cell r="G1139" t="str">
            <v>NORMAL</v>
          </cell>
          <cell r="H1139" t="str">
            <v>ALEXIS PAUL LOPEZ QUEZADA</v>
          </cell>
          <cell r="I1139" t="str">
            <v>1723985493</v>
          </cell>
          <cell r="J1139" t="str">
            <v>PICHINCHA/QUITO/CHILLOGALLO/CONJUNTO RINCON DEL SOL CASA 102 ETAPA 2 ANUNCIARSE EN GAROTA /ERNESTO ALBAN 524 Y CARLOS BONILLA ATRAS DE LA LIGA BARRIAL LAS CUADRAS DE FUNDEPORTE</v>
          </cell>
          <cell r="K1139" t="str">
            <v>978887047 /  999567578</v>
          </cell>
          <cell r="M1139" t="str">
            <v>QUITO</v>
          </cell>
          <cell r="N1139" t="str">
            <v>PICHINCHA</v>
          </cell>
          <cell r="O1139" t="str">
            <v>QUITO</v>
          </cell>
        </row>
        <row r="1140">
          <cell r="A1140" t="str">
            <v>20003016113226</v>
          </cell>
          <cell r="B1140">
            <v>478122</v>
          </cell>
          <cell r="C1140" t="str">
            <v>20003016113226</v>
          </cell>
          <cell r="D1140">
            <v>44907.721597222226</v>
          </cell>
          <cell r="E1140" t="str">
            <v>CONECEL</v>
          </cell>
          <cell r="F1140" t="str">
            <v>DESPACHO</v>
          </cell>
          <cell r="G1140" t="str">
            <v>NORMAL</v>
          </cell>
          <cell r="H1140" t="str">
            <v>TATIANA ESTEFANIA CEDENO MACIAS</v>
          </cell>
          <cell r="I1140" t="str">
            <v>1312266396</v>
          </cell>
          <cell r="J1140" t="str">
            <v>PORTOVIEJO/ ANDRES DE VERA/CALLE.3 DE NOVIEMBRE Y CALLE LEA CASA SIN PINTAR REJAS BLANCAS 2 PISOS ATRAS DE LA IGLESIA REDES DE CRISTO Y JUNTO TIENDA DON ROBERTO</v>
          </cell>
          <cell r="K1140" t="str">
            <v xml:space="preserve">998648088 /  </v>
          </cell>
          <cell r="L1140" t="str">
            <v/>
          </cell>
          <cell r="M1140" t="str">
            <v>PORTOVIEJO</v>
          </cell>
          <cell r="N1140" t="str">
            <v>MANABI</v>
          </cell>
          <cell r="O1140" t="str">
            <v>PORTOVIEJO</v>
          </cell>
        </row>
        <row r="1141">
          <cell r="A1141" t="str">
            <v>20003016120491</v>
          </cell>
          <cell r="B1141">
            <v>478123</v>
          </cell>
          <cell r="C1141" t="str">
            <v>20003016120491</v>
          </cell>
          <cell r="D1141">
            <v>44907.721597222226</v>
          </cell>
          <cell r="E1141" t="str">
            <v>CONECEL</v>
          </cell>
          <cell r="F1141" t="str">
            <v>DESPACHO</v>
          </cell>
          <cell r="G1141" t="str">
            <v>NORMAL</v>
          </cell>
          <cell r="H1141" t="str">
            <v>JARDEL MAURICIO FARIAS BENITEZ</v>
          </cell>
          <cell r="I1141" t="str">
            <v>850423740</v>
          </cell>
          <cell r="J1141" t="str">
            <v>ESMERALDAS/SIMON PLATA TORRES/BARRIO BETANIA CALLE RIO TAVIAZO Y RIO QUININDE CS 1P AZUL A LA ESQUINA ESTA EL JARDIN DE NINOS</v>
          </cell>
          <cell r="K1141" t="str">
            <v>998523288 /  961539267</v>
          </cell>
          <cell r="L1141" t="str">
            <v/>
          </cell>
          <cell r="M1141" t="str">
            <v>ESMERALDAS</v>
          </cell>
          <cell r="N1141" t="str">
            <v>ESMERALDAS</v>
          </cell>
          <cell r="O1141" t="str">
            <v>ESMERALDAS</v>
          </cell>
        </row>
        <row r="1142">
          <cell r="A1142" t="str">
            <v>20003016091006</v>
          </cell>
          <cell r="B1142">
            <v>478124</v>
          </cell>
          <cell r="C1142" t="str">
            <v>20003016091006</v>
          </cell>
          <cell r="D1142">
            <v>44907.721597222226</v>
          </cell>
          <cell r="E1142" t="str">
            <v>CONECEL</v>
          </cell>
          <cell r="F1142" t="str">
            <v>DESPACHO</v>
          </cell>
          <cell r="G1142" t="str">
            <v>NORMAL</v>
          </cell>
          <cell r="H1142" t="str">
            <v>MARTHA RAQUEL MACIAS BRAVO</v>
          </cell>
          <cell r="I1142" t="str">
            <v>1306993906</v>
          </cell>
          <cell r="J1142" t="str">
            <v>MANTA LOS ESTEROS CDL. LA PRADERA CALLE P1 Y CALLEJON 18 CASA 1 PISO COLOR TERRACOTA CON PORTON BLANCO REF.ALADO LOCALES CERRADOS Y ALAOD RESTAURANTE EL MEZON LUIS</v>
          </cell>
          <cell r="K1142" t="str">
            <v>983029159 /  981787088</v>
          </cell>
          <cell r="M1142" t="str">
            <v>MANTA</v>
          </cell>
          <cell r="N1142" t="str">
            <v>MANABI</v>
          </cell>
          <cell r="O1142" t="str">
            <v>MANTA</v>
          </cell>
        </row>
        <row r="1143">
          <cell r="A1143" t="str">
            <v>20003016087290</v>
          </cell>
          <cell r="B1143">
            <v>478125</v>
          </cell>
          <cell r="C1143" t="str">
            <v>20003016087290</v>
          </cell>
          <cell r="D1143">
            <v>44907.721597222226</v>
          </cell>
          <cell r="E1143" t="str">
            <v>CONECEL</v>
          </cell>
          <cell r="F1143" t="str">
            <v>DESPACHO</v>
          </cell>
          <cell r="G1143" t="str">
            <v>NORMAL</v>
          </cell>
          <cell r="H1143" t="str">
            <v>CARLOS BISMARK CRESPO CRUZ</v>
          </cell>
          <cell r="I1143" t="str">
            <v>706311537</v>
          </cell>
          <cell r="J1143" t="str">
            <v>MACHALA-LA PROVIDENCIA / AV. COLON TINOCO 531 Y MANUEL ESCOMBA CASA BLANCA FRENTE AUTO FRENOS EXPRES</v>
          </cell>
          <cell r="K1143" t="str">
            <v xml:space="preserve">998543305 /  </v>
          </cell>
          <cell r="M1143" t="str">
            <v>MACHALA</v>
          </cell>
          <cell r="N1143" t="str">
            <v>EL ORO</v>
          </cell>
          <cell r="O1143" t="str">
            <v>MACHALA</v>
          </cell>
        </row>
        <row r="1144">
          <cell r="A1144" t="str">
            <v>20003010891668</v>
          </cell>
          <cell r="B1144">
            <v>478126</v>
          </cell>
          <cell r="C1144" t="str">
            <v>20003010891668</v>
          </cell>
          <cell r="D1144">
            <v>44907.721597222226</v>
          </cell>
          <cell r="E1144" t="str">
            <v>CONECEL</v>
          </cell>
          <cell r="F1144" t="str">
            <v>DESPACHO</v>
          </cell>
          <cell r="G1144" t="str">
            <v>NORMAL</v>
          </cell>
          <cell r="H1144" t="str">
            <v>KATTY KATERINE REYES VELASQUEZ</v>
          </cell>
          <cell r="I1144" t="str">
            <v>704416619</v>
          </cell>
          <cell r="J1144" t="str">
            <v>MACHALA/LA PROVIDENCIA /AV.17 AVA A SUR 714 Y CARRERA 2DA ESTE, REF: A ESPALDAS DE LA UNIDAD EDUCATIVA MI LINDO ECUADOR Y 50 METROS DEL PARQUE PICAPIEDRA CSA DE 2 PISOS COLOR OCRE</v>
          </cell>
          <cell r="K1144" t="str">
            <v xml:space="preserve">963299025 /  </v>
          </cell>
          <cell r="M1144" t="str">
            <v>MACHALA</v>
          </cell>
          <cell r="N1144" t="str">
            <v>EL ORO</v>
          </cell>
          <cell r="O1144" t="str">
            <v>MACHALA</v>
          </cell>
        </row>
        <row r="1145">
          <cell r="A1145" t="str">
            <v>20003013257959</v>
          </cell>
          <cell r="B1145">
            <v>478127</v>
          </cell>
          <cell r="C1145" t="str">
            <v>20003013257959</v>
          </cell>
          <cell r="D1145">
            <v>44907.721597222226</v>
          </cell>
          <cell r="E1145" t="str">
            <v>CONECEL</v>
          </cell>
          <cell r="F1145" t="str">
            <v>DESPACHO</v>
          </cell>
          <cell r="G1145" t="str">
            <v>NORMAL</v>
          </cell>
          <cell r="H1145" t="str">
            <v>JACQUELINE STEFANIA FUENTES MARCILLO</v>
          </cell>
          <cell r="I1145" t="str">
            <v>1755059480</v>
          </cell>
          <cell r="J1145" t="str">
            <v>QUITO/ CALDERON/ TRABJo PANAMERICANA NORTE Y AV JOSE MIGUEL GUARDERA EN EL RESTAURANTE LA HUECA CHONGUERA CASA 1PISO COLOR AMARILLO</v>
          </cell>
          <cell r="K1145" t="str">
            <v xml:space="preserve">987662999 /  </v>
          </cell>
          <cell r="L1145" t="str">
            <v/>
          </cell>
          <cell r="M1145" t="str">
            <v>QUITO</v>
          </cell>
          <cell r="N1145" t="str">
            <v>PICHINCHA</v>
          </cell>
          <cell r="O1145" t="str">
            <v>QUITO</v>
          </cell>
        </row>
        <row r="1146">
          <cell r="A1146" t="str">
            <v>20003013241927</v>
          </cell>
          <cell r="B1146">
            <v>478128</v>
          </cell>
          <cell r="C1146" t="str">
            <v>20003013241927</v>
          </cell>
          <cell r="D1146">
            <v>44907.721597222226</v>
          </cell>
          <cell r="E1146" t="str">
            <v>CONECEL</v>
          </cell>
          <cell r="F1146" t="str">
            <v>DESPACHO</v>
          </cell>
          <cell r="G1146" t="str">
            <v>NORMAL</v>
          </cell>
          <cell r="H1146" t="str">
            <v>ERIKA SILVANA TUQUERRES GUARANGO</v>
          </cell>
          <cell r="I1146" t="str">
            <v>1723477806</v>
          </cell>
          <cell r="J1146" t="str">
            <v>QUITO/ COTOCOLLAO/ AV SEGUNDA ARAUZ O91-76 Y AV CESAR BAQUERO CASA 3 PISOS COLOR BLANCO CON GRIS</v>
          </cell>
          <cell r="K1146" t="str">
            <v xml:space="preserve">979953831 /  </v>
          </cell>
          <cell r="L1146" t="str">
            <v/>
          </cell>
          <cell r="M1146" t="str">
            <v>QUITO</v>
          </cell>
          <cell r="N1146" t="str">
            <v>PICHINCHA</v>
          </cell>
          <cell r="O1146" t="str">
            <v>QUITO</v>
          </cell>
        </row>
        <row r="1147">
          <cell r="A1147" t="str">
            <v>20003014566781</v>
          </cell>
          <cell r="B1147">
            <v>478129</v>
          </cell>
          <cell r="C1147" t="str">
            <v>20003014566781</v>
          </cell>
          <cell r="D1147">
            <v>44907.721597222226</v>
          </cell>
          <cell r="E1147" t="str">
            <v>CONECEL</v>
          </cell>
          <cell r="F1147" t="str">
            <v>DESPACHO</v>
          </cell>
          <cell r="G1147" t="str">
            <v>NORMAL</v>
          </cell>
          <cell r="H1147" t="str">
            <v>ALDAIR ALEXANDER LOJAN SHONDA</v>
          </cell>
          <cell r="I1147" t="str">
            <v>1755020268</v>
          </cell>
          <cell r="J1147" t="str">
            <v>QUITO/LA ECUATORIANA/AV MARISCAL SUCRE Y S46 CS 1 PS CL BLANCO REF FRENTE A ASERRADERO MORAN VALVERDE</v>
          </cell>
          <cell r="K1147" t="str">
            <v xml:space="preserve">988159606 /  </v>
          </cell>
          <cell r="L1147" t="str">
            <v/>
          </cell>
          <cell r="M1147" t="str">
            <v>QUITO</v>
          </cell>
          <cell r="N1147" t="str">
            <v>PICHINCHA</v>
          </cell>
          <cell r="O1147" t="str">
            <v>QUITO</v>
          </cell>
        </row>
        <row r="1148">
          <cell r="A1148" t="str">
            <v>20003016091158</v>
          </cell>
          <cell r="B1148">
            <v>478130</v>
          </cell>
          <cell r="C1148" t="str">
            <v>20003016091158</v>
          </cell>
          <cell r="D1148">
            <v>44907.721597222226</v>
          </cell>
          <cell r="E1148" t="str">
            <v>CONECEL</v>
          </cell>
          <cell r="F1148" t="str">
            <v>DESPACHO</v>
          </cell>
          <cell r="G1148" t="str">
            <v>NORMAL</v>
          </cell>
          <cell r="H1148" t="str">
            <v>MARIA ANTONIETA RENDON ACOSTA</v>
          </cell>
          <cell r="I1148" t="str">
            <v>900160896</v>
          </cell>
          <cell r="J1148" t="str">
            <v>GUAYAQUIL/ FEBRES CORDERO / COLOMBIA 37-07 Y CALLEJON 16 / CASA 2 PISOS COLOR AMARILLO CERRAMIENTO COLOR CAFE ATRAS DE LA GASOLINERA</v>
          </cell>
          <cell r="K1148" t="str">
            <v xml:space="preserve">989472570 /  </v>
          </cell>
          <cell r="M1148" t="str">
            <v>GUAYAQUIL</v>
          </cell>
          <cell r="N1148" t="str">
            <v>GUAYAS</v>
          </cell>
          <cell r="O1148" t="str">
            <v>GUAYAQUIL</v>
          </cell>
        </row>
        <row r="1149">
          <cell r="A1149" t="str">
            <v>20003016125176</v>
          </cell>
          <cell r="B1149">
            <v>478131</v>
          </cell>
          <cell r="C1149" t="str">
            <v>20003016125176</v>
          </cell>
          <cell r="D1149">
            <v>44907.721597222226</v>
          </cell>
          <cell r="E1149" t="str">
            <v>CONECEL</v>
          </cell>
          <cell r="F1149" t="str">
            <v>DESPACHO</v>
          </cell>
          <cell r="G1149" t="str">
            <v>NORMAL</v>
          </cell>
          <cell r="H1149" t="str">
            <v>MARIA ANTONIA TORRES</v>
          </cell>
          <cell r="I1149" t="str">
            <v>1707922983</v>
          </cell>
          <cell r="J1149" t="str">
            <v>QUITO/TUMBACO/LA TOLA CHICA/AV.UNIVERSITARIA Y BENITO BENNETH CS DE 2P CLR CELESTE Y PUERTA NEG Y LETRERO SE VENDE ALFALFA A 100 PASO DE LA IGLESIA DE LA TOLA CHICA</v>
          </cell>
          <cell r="K1149" t="str">
            <v xml:space="preserve">939256988 /  </v>
          </cell>
          <cell r="L1149" t="str">
            <v/>
          </cell>
          <cell r="M1149" t="str">
            <v>QUITO</v>
          </cell>
          <cell r="N1149" t="str">
            <v>PICHINCHA</v>
          </cell>
          <cell r="O1149" t="str">
            <v>QUITO</v>
          </cell>
        </row>
        <row r="1150">
          <cell r="A1150" t="str">
            <v>20003007576610</v>
          </cell>
          <cell r="B1150">
            <v>478132</v>
          </cell>
          <cell r="C1150" t="str">
            <v>20003007576610</v>
          </cell>
          <cell r="D1150">
            <v>44907.721597222226</v>
          </cell>
          <cell r="E1150" t="str">
            <v>CONECEL</v>
          </cell>
          <cell r="F1150" t="str">
            <v>DESPACHO</v>
          </cell>
          <cell r="G1150" t="str">
            <v>NORMAL</v>
          </cell>
          <cell r="H1150" t="str">
            <v>BELGICA YULIZA ALAY GAVELA</v>
          </cell>
          <cell r="I1150" t="str">
            <v>953687688</v>
          </cell>
          <cell r="J1150" t="str">
            <v>GUAYAQUIL/LETAMENDI CLL BUENA FE Y DELEG/SL 2019 A UNA CUADRA DE UNIDAD EDUCATIVA FISCOMOSIONAL FE Y A LEGRIA</v>
          </cell>
          <cell r="K1150" t="str">
            <v xml:space="preserve">962976901 /  </v>
          </cell>
          <cell r="M1150" t="str">
            <v>GUAYAQUIL</v>
          </cell>
          <cell r="N1150" t="str">
            <v>GUAYAS</v>
          </cell>
          <cell r="O1150" t="str">
            <v>GUAYAQUIL</v>
          </cell>
        </row>
        <row r="1151">
          <cell r="A1151" t="str">
            <v>20003014530325</v>
          </cell>
          <cell r="B1151">
            <v>478133</v>
          </cell>
          <cell r="C1151" t="str">
            <v>20003014530325</v>
          </cell>
          <cell r="D1151">
            <v>44907.721597222226</v>
          </cell>
          <cell r="E1151" t="str">
            <v>CONECEL</v>
          </cell>
          <cell r="F1151" t="str">
            <v>DESPACHO</v>
          </cell>
          <cell r="G1151" t="str">
            <v>NORMAL</v>
          </cell>
          <cell r="H1151" t="str">
            <v>PAUL ALEXANDER GUERRA RAMOS</v>
          </cell>
          <cell r="I1151" t="str">
            <v>1720138500</v>
          </cell>
          <cell r="J1151" t="str">
            <v>PICHINCHA/QUITO/CUMBAYA/PRIMAVERA II/CALLE GEOVANNI BELLINI S8-92 Y LAS BEGONIAS EN CASA 2 PISOS COLOR CREMA FRENTE PARQUE CEPE II</v>
          </cell>
          <cell r="K1151" t="str">
            <v>980063021 /  988315456</v>
          </cell>
          <cell r="L1151" t="str">
            <v/>
          </cell>
          <cell r="M1151" t="str">
            <v>QUITO</v>
          </cell>
          <cell r="N1151" t="str">
            <v>PICHINCHA</v>
          </cell>
          <cell r="O1151" t="str">
            <v>QUITO</v>
          </cell>
        </row>
        <row r="1152">
          <cell r="A1152" t="str">
            <v>20003011918542</v>
          </cell>
          <cell r="B1152">
            <v>478134</v>
          </cell>
          <cell r="C1152" t="str">
            <v>20003011918542</v>
          </cell>
          <cell r="D1152">
            <v>44907.721597222226</v>
          </cell>
          <cell r="E1152" t="str">
            <v>CONECEL</v>
          </cell>
          <cell r="F1152" t="str">
            <v>DESPACHO</v>
          </cell>
          <cell r="G1152" t="str">
            <v>NORMAL</v>
          </cell>
          <cell r="H1152" t="str">
            <v>JESSICA MARIBEL AYAVACA ORDONEZ</v>
          </cell>
          <cell r="I1152" t="str">
            <v>107467540</v>
          </cell>
          <cell r="J1152" t="str">
            <v>PICHINCHA/QUITO/LLANO CHICO/SECTOR GUALO/CALLE GARCIA MORENO E281 Y 24 DE MAYO EN CASA DE 2 PISO COLOR PALO DE ROSA TALLER DE COSTURA A MEDIA CUADRA DE UPC</v>
          </cell>
          <cell r="K1152" t="str">
            <v>988011514 /  995647186</v>
          </cell>
          <cell r="L1152" t="str">
            <v/>
          </cell>
          <cell r="M1152" t="str">
            <v>QUITO</v>
          </cell>
          <cell r="N1152" t="str">
            <v>PICHINCHA</v>
          </cell>
          <cell r="O1152" t="str">
            <v>QUITO</v>
          </cell>
        </row>
        <row r="1153">
          <cell r="A1153" t="str">
            <v>20003009430681</v>
          </cell>
          <cell r="B1153">
            <v>478135</v>
          </cell>
          <cell r="C1153" t="str">
            <v>20003009430681</v>
          </cell>
          <cell r="D1153">
            <v>44907.721597222226</v>
          </cell>
          <cell r="E1153" t="str">
            <v>CONECEL</v>
          </cell>
          <cell r="F1153" t="str">
            <v>DESPACHO</v>
          </cell>
          <cell r="G1153" t="str">
            <v>NORMAL</v>
          </cell>
          <cell r="H1153" t="str">
            <v>LOURDES MARGARITA QUILUMBA QUILUMBA</v>
          </cell>
          <cell r="I1153" t="str">
            <v>1718618299</v>
          </cell>
          <cell r="J1153" t="str">
            <v>PICHINCHA/QUITO/CALDERON/BARRIO OYACOTO/CALLE C.B. Y CALLE C.A. EN CASA DOS PISOS COLOR CELESTE A UNA CUADRA ANTES DE IGLESIA CATOLICA SAN FRANCISCO DE OYACOTO/</v>
          </cell>
          <cell r="K1153" t="str">
            <v>939525688 /  987320360</v>
          </cell>
          <cell r="L1153" t="str">
            <v/>
          </cell>
          <cell r="M1153" t="str">
            <v>QUITO</v>
          </cell>
          <cell r="N1153" t="str">
            <v>PICHINCHA</v>
          </cell>
          <cell r="O1153" t="str">
            <v>QUITO</v>
          </cell>
        </row>
        <row r="1154">
          <cell r="A1154" t="str">
            <v>20003016084473</v>
          </cell>
          <cell r="B1154">
            <v>478136</v>
          </cell>
          <cell r="C1154" t="str">
            <v>20003016084473</v>
          </cell>
          <cell r="D1154">
            <v>44907.721597222226</v>
          </cell>
          <cell r="E1154" t="str">
            <v>CONECEL</v>
          </cell>
          <cell r="F1154" t="str">
            <v>DESPACHO</v>
          </cell>
          <cell r="G1154" t="str">
            <v>NORMAL</v>
          </cell>
          <cell r="H1154" t="str">
            <v>DOMENICA JANINA CARRIEL CHARRO</v>
          </cell>
          <cell r="I1154" t="str">
            <v>2450324211</v>
          </cell>
          <cell r="J1154" t="str">
            <v>LA LIBERTAD/LA LIBERTAD/SECTOR VELASCO IBARRA AV 11 DE DICIEMBRE 45-17 Y AV 40 CASA DE UN PISO CON GARAGE DE CANA A DOS CUADRAS DEL CUERPO DE BOMBEROS</v>
          </cell>
          <cell r="K1154" t="str">
            <v xml:space="preserve">987566059 /  </v>
          </cell>
          <cell r="L1154" t="str">
            <v/>
          </cell>
          <cell r="M1154" t="str">
            <v>LA LIBERTAD</v>
          </cell>
          <cell r="N1154" t="str">
            <v>SANTA ELENA</v>
          </cell>
          <cell r="O1154" t="str">
            <v>LA LIBERTAD</v>
          </cell>
        </row>
        <row r="1155">
          <cell r="A1155" t="str">
            <v>20003014577183</v>
          </cell>
          <cell r="B1155">
            <v>478137</v>
          </cell>
          <cell r="C1155" t="str">
            <v>20003014577183</v>
          </cell>
          <cell r="D1155">
            <v>44907.721597222226</v>
          </cell>
          <cell r="E1155" t="str">
            <v>CONECEL</v>
          </cell>
          <cell r="F1155" t="str">
            <v>DESPACHO</v>
          </cell>
          <cell r="G1155" t="str">
            <v>NORMAL</v>
          </cell>
          <cell r="H1155" t="str">
            <v>JUANA MARIA CANARTE OLIVO</v>
          </cell>
          <cell r="I1155" t="str">
            <v>906195649</v>
          </cell>
          <cell r="J1155" t="str">
            <v>DURAN/ ELOY ALFARO/ AV. AMAZONAS Y AV. PASTAZA PRIMAVERA 1 MZ. 22 VILLA 11 CASA DE 1 PISO REJAS BLANCA Y BALDOSAS COLOR CAFE</v>
          </cell>
          <cell r="K1155" t="str">
            <v xml:space="preserve">939962662 /  </v>
          </cell>
          <cell r="M1155" t="str">
            <v>DURAN</v>
          </cell>
          <cell r="N1155" t="str">
            <v>DOMICILIO</v>
          </cell>
          <cell r="O1155" t="str">
            <v>DURAN</v>
          </cell>
        </row>
        <row r="1156">
          <cell r="A1156" t="str">
            <v>20003016091311</v>
          </cell>
          <cell r="B1156">
            <v>478138</v>
          </cell>
          <cell r="C1156" t="str">
            <v>20003016091311</v>
          </cell>
          <cell r="D1156">
            <v>44907.721597222226</v>
          </cell>
          <cell r="E1156" t="str">
            <v>CONECEL</v>
          </cell>
          <cell r="F1156" t="str">
            <v>DESPACHO</v>
          </cell>
          <cell r="G1156" t="str">
            <v>NORMAL</v>
          </cell>
          <cell r="H1156" t="str">
            <v>LISSETH PAOLA RIVERA MACIAS</v>
          </cell>
          <cell r="I1156" t="str">
            <v>928426329</v>
          </cell>
          <cell r="J1156" t="str">
            <v>MILAGRO-MILAGRO-BARRIO GUAYAQUIL-AV. JAIME ROLDOS Y BENIGNO VELA/DISTRIBUIDORA PAO PAO REFERENCIA DEL LUGAR A 300 METROS DEL TIA MILAGRO</v>
          </cell>
          <cell r="K1156" t="str">
            <v>980445003 /  980065032</v>
          </cell>
          <cell r="M1156" t="str">
            <v>MILAGRO</v>
          </cell>
          <cell r="N1156" t="str">
            <v>DOMICILIO</v>
          </cell>
          <cell r="O1156" t="str">
            <v>MILAGRO</v>
          </cell>
        </row>
        <row r="1157">
          <cell r="A1157" t="str">
            <v>20003016125646</v>
          </cell>
          <cell r="B1157">
            <v>478139</v>
          </cell>
          <cell r="C1157" t="str">
            <v>20003016125646</v>
          </cell>
          <cell r="D1157">
            <v>44907.721597222226</v>
          </cell>
          <cell r="E1157" t="str">
            <v>CONECEL</v>
          </cell>
          <cell r="F1157" t="str">
            <v>DESPACHO</v>
          </cell>
          <cell r="G1157" t="str">
            <v>NORMAL</v>
          </cell>
          <cell r="H1157" t="str">
            <v>JOHANNA VERONICA VEGA HUIRACOCHA</v>
          </cell>
          <cell r="I1157" t="str">
            <v>103877205</v>
          </cell>
          <cell r="J1157" t="str">
            <v>SAN SEBASTIAN/ GRAN COLOMBIA Y UNIDAD NACIONAL CEVICHERIA DE LUCHA CASA BLACAN DE 1PISO REF DIAGONAL IGLESIA CORAZON DE JESUS</v>
          </cell>
          <cell r="K1157" t="str">
            <v>991706860 /  939597091</v>
          </cell>
          <cell r="L1157" t="str">
            <v/>
          </cell>
          <cell r="M1157" t="str">
            <v>CUENCA</v>
          </cell>
          <cell r="N1157" t="str">
            <v>AZUAY</v>
          </cell>
          <cell r="O1157" t="str">
            <v>CUENCA</v>
          </cell>
        </row>
        <row r="1158">
          <cell r="A1158" t="str">
            <v>20003016113817</v>
          </cell>
          <cell r="B1158">
            <v>478140</v>
          </cell>
          <cell r="C1158" t="str">
            <v>20003016113817</v>
          </cell>
          <cell r="D1158">
            <v>44907.721597222226</v>
          </cell>
          <cell r="E1158" t="str">
            <v>CONECEL</v>
          </cell>
          <cell r="F1158" t="str">
            <v>DESPACHO</v>
          </cell>
          <cell r="G1158" t="str">
            <v>NORMAL</v>
          </cell>
          <cell r="H1158" t="str">
            <v>MARIA DE LOS ANGELES VACA CAMINO</v>
          </cell>
          <cell r="I1158" t="str">
            <v>952233765</v>
          </cell>
          <cell r="J1158" t="str">
            <v>DURAN/ELOY ALFARO/ KM 4 1/2 ENTREGA EN EMPRESA REPALCO S.A AV TANASA Y CLL E49A FRENTE A CNT</v>
          </cell>
          <cell r="K1158" t="str">
            <v xml:space="preserve">998499337 /  </v>
          </cell>
          <cell r="M1158" t="str">
            <v>DURAN</v>
          </cell>
          <cell r="N1158" t="str">
            <v>DOMICILIO</v>
          </cell>
          <cell r="O1158" t="str">
            <v>DURAN</v>
          </cell>
        </row>
        <row r="1159">
          <cell r="A1159" t="str">
            <v>20003016091224</v>
          </cell>
          <cell r="B1159">
            <v>478141</v>
          </cell>
          <cell r="C1159" t="str">
            <v>20003016091224</v>
          </cell>
          <cell r="D1159">
            <v>44907.721597222226</v>
          </cell>
          <cell r="E1159" t="str">
            <v>CONECEL</v>
          </cell>
          <cell r="F1159" t="str">
            <v>DESPACHO</v>
          </cell>
          <cell r="G1159" t="str">
            <v>NORMAL</v>
          </cell>
          <cell r="H1159" t="str">
            <v>JOSE ARMANDO RIVERA HERRERA</v>
          </cell>
          <cell r="I1159" t="str">
            <v>959372681</v>
          </cell>
          <cell r="J1159" t="str">
            <v>MACHALA/MACHALA/CALLE SAN MARTIN ENTRE JUNIN Y JUAN MONTALVO EN UN CONDOMINIO DETRAS DE LA MOVILIDAD DE COMISION</v>
          </cell>
          <cell r="K1159" t="str">
            <v xml:space="preserve">963771231 /  </v>
          </cell>
          <cell r="M1159" t="str">
            <v>MACHALA</v>
          </cell>
          <cell r="N1159" t="str">
            <v>DOMICILIO</v>
          </cell>
          <cell r="O1159" t="str">
            <v>MACHALA</v>
          </cell>
        </row>
        <row r="1160">
          <cell r="A1160" t="str">
            <v>20003008018572</v>
          </cell>
          <cell r="B1160">
            <v>478142</v>
          </cell>
          <cell r="C1160" t="str">
            <v>20003008018572</v>
          </cell>
          <cell r="D1160">
            <v>44907.721597222226</v>
          </cell>
          <cell r="E1160" t="str">
            <v>CONECEL</v>
          </cell>
          <cell r="F1160" t="str">
            <v>DESPACHO</v>
          </cell>
          <cell r="G1160" t="str">
            <v>NORMAL</v>
          </cell>
          <cell r="H1160" t="str">
            <v>CHRISTIAN ANTONIO MORAN GONZALEZ</v>
          </cell>
          <cell r="I1160" t="str">
            <v>952562916</v>
          </cell>
          <cell r="J1160" t="str">
            <v>DURAN/ELOY ALFARO/COOP 28 DE AGOSTO MZ 6 SL 18 CASA DE DOS PISOS A UNA CUADRA DEL PASEO SHOPPING DE DURAN</v>
          </cell>
          <cell r="K1160" t="str">
            <v xml:space="preserve">979475649 /  </v>
          </cell>
          <cell r="M1160" t="str">
            <v>DURAN</v>
          </cell>
          <cell r="N1160" t="str">
            <v>DOMICILIO</v>
          </cell>
          <cell r="O1160" t="str">
            <v>DURAN</v>
          </cell>
        </row>
        <row r="1161">
          <cell r="A1161" t="str">
            <v>20003016760127</v>
          </cell>
          <cell r="B1161">
            <v>478143</v>
          </cell>
          <cell r="C1161" t="str">
            <v>20003016760127</v>
          </cell>
          <cell r="D1161">
            <v>44907.721597222226</v>
          </cell>
          <cell r="E1161" t="str">
            <v>CONECEL</v>
          </cell>
          <cell r="F1161" t="str">
            <v>DESPACHO</v>
          </cell>
          <cell r="G1161" t="str">
            <v>NORMAL</v>
          </cell>
          <cell r="H1161" t="str">
            <v>ADONIS REMIGIO LOPEZ IZURIETA</v>
          </cell>
          <cell r="I1161" t="str">
            <v>1550003691</v>
          </cell>
          <cell r="J1161" t="str">
            <v>TUNGURAHUA/AMBATO/HUACHI LORETO/AV LAS AMERICAS Y AV CEVALLOS/EN CASA 3 PISOS COLOR BLANCO CON PORTON NEGRO FRENTE A MULTIPLAZA AMBATO O DE FUNDACION VISUAL OPTICA C.A</v>
          </cell>
          <cell r="K1161" t="str">
            <v>978966930 /  984386345</v>
          </cell>
          <cell r="M1161" t="str">
            <v>AMBATO</v>
          </cell>
          <cell r="N1161" t="str">
            <v>DOMICILIO</v>
          </cell>
          <cell r="O1161" t="str">
            <v>AMBATO</v>
          </cell>
        </row>
        <row r="1162">
          <cell r="A1162" t="str">
            <v>20003016758222</v>
          </cell>
          <cell r="B1162">
            <v>478144</v>
          </cell>
          <cell r="C1162" t="str">
            <v>20003016758222</v>
          </cell>
          <cell r="D1162">
            <v>44907.721597222226</v>
          </cell>
          <cell r="E1162" t="str">
            <v>CONECEL</v>
          </cell>
          <cell r="F1162" t="str">
            <v>DESPACHO</v>
          </cell>
          <cell r="G1162" t="str">
            <v>NORMAL</v>
          </cell>
          <cell r="H1162" t="str">
            <v>MONICA ALEJANDRA DE LEON LIMONGI</v>
          </cell>
          <cell r="I1162" t="str">
            <v>1312818196</v>
          </cell>
          <cell r="J1162" t="str">
            <v>MANTA/TARQUI/AV 111 ENTRE CALLE 116 Y 117 CASA CON CERRAMIENTO DE LADRILLO FRENTE A LA CLINICA ORTODENTAL</v>
          </cell>
          <cell r="K1162" t="str">
            <v xml:space="preserve">961886888 /  </v>
          </cell>
          <cell r="L1162" t="str">
            <v/>
          </cell>
          <cell r="M1162" t="str">
            <v>MANTA</v>
          </cell>
          <cell r="N1162" t="str">
            <v>MANABI</v>
          </cell>
          <cell r="O1162" t="str">
            <v>MANTA</v>
          </cell>
        </row>
        <row r="1163">
          <cell r="A1163" t="str">
            <v>20003016100796</v>
          </cell>
          <cell r="B1163">
            <v>478145</v>
          </cell>
          <cell r="C1163" t="str">
            <v>20003016100796</v>
          </cell>
          <cell r="D1163">
            <v>44907.721597222226</v>
          </cell>
          <cell r="E1163" t="str">
            <v>CONECEL</v>
          </cell>
          <cell r="F1163" t="str">
            <v>DESPACHO</v>
          </cell>
          <cell r="G1163" t="str">
            <v>NORMAL</v>
          </cell>
          <cell r="H1163" t="str">
            <v>MEYLIN SOLANGE CONGO TORAL</v>
          </cell>
          <cell r="I1163" t="str">
            <v>929369189</v>
          </cell>
          <cell r="J1163" t="str">
            <v>MILAGRO/MILAGRO/CALLE CORONEL LUIS VARGAS TORRES 854 Y AV AMAZONAS A DOS CUADRAS DE LA COOP LA BENEFICA CASA DE UN PISO COLOR BLANCO DIAGONAL DEL HOSPITAL LEON BECERRA</v>
          </cell>
          <cell r="K1163" t="str">
            <v xml:space="preserve">961417994 /  </v>
          </cell>
          <cell r="M1163" t="str">
            <v>MILAGRO</v>
          </cell>
          <cell r="N1163" t="str">
            <v>GUAYAS</v>
          </cell>
          <cell r="O1163" t="str">
            <v>MILAGRO</v>
          </cell>
        </row>
        <row r="1164">
          <cell r="A1164" t="str">
            <v>20003014563891</v>
          </cell>
          <cell r="B1164">
            <v>478146</v>
          </cell>
          <cell r="C1164" t="str">
            <v>20003014563891</v>
          </cell>
          <cell r="D1164">
            <v>44907.721597222226</v>
          </cell>
          <cell r="E1164" t="str">
            <v>CONECEL</v>
          </cell>
          <cell r="F1164" t="str">
            <v>DESPACHO</v>
          </cell>
          <cell r="G1164" t="str">
            <v>NORMAL</v>
          </cell>
          <cell r="H1164" t="str">
            <v>ARELIS SOLANGE REYES MONTANERO</v>
          </cell>
          <cell r="I1164" t="str">
            <v>930915855</v>
          </cell>
          <cell r="J1164" t="str">
            <v>GUAYAS/DURAN/EL RECREO/VIA DURAN YAGUACHI KM 5 Y MEDIO ENTREGA EN FABRICA FABRIYANS ANUNCIARSE EN GARITA PUERTA BLANCA DIAGONAL APUESTO VENDEN COCOS</v>
          </cell>
          <cell r="K1164" t="str">
            <v>959911382 /  995752617</v>
          </cell>
          <cell r="M1164" t="str">
            <v>DURAN</v>
          </cell>
          <cell r="N1164" t="str">
            <v>GUAYAS</v>
          </cell>
          <cell r="O1164" t="str">
            <v>DURAN</v>
          </cell>
        </row>
        <row r="1165">
          <cell r="A1165" t="str">
            <v>20003016125966</v>
          </cell>
          <cell r="B1165">
            <v>478147</v>
          </cell>
          <cell r="C1165" t="str">
            <v>20003016125966</v>
          </cell>
          <cell r="D1165">
            <v>44907.721597222226</v>
          </cell>
          <cell r="E1165" t="str">
            <v>CONECEL</v>
          </cell>
          <cell r="F1165" t="str">
            <v>DESPACHO</v>
          </cell>
          <cell r="G1165" t="str">
            <v>NORMAL</v>
          </cell>
          <cell r="H1165" t="str">
            <v>MARITZA JULIANA PANCHANA BRAVO</v>
          </cell>
          <cell r="I1165" t="str">
            <v>1312705906</v>
          </cell>
          <cell r="J1165" t="str">
            <v>MANABI/PORTOVIEJO/ANDRES DE VERA/CALLE CIUDADELA LOS OLIVOS Y AV DEL EJERCITO MZ 16 V 18 A MEDIA CUADRA DEDE ESCUELA LOS OLIVOS</v>
          </cell>
          <cell r="K1165" t="str">
            <v xml:space="preserve">962745983 /  </v>
          </cell>
          <cell r="M1165" t="str">
            <v>PORTOVIEJO</v>
          </cell>
          <cell r="N1165" t="str">
            <v>MANABI</v>
          </cell>
          <cell r="O1165" t="str">
            <v>PORTOVIEJO</v>
          </cell>
        </row>
        <row r="1166">
          <cell r="A1166" t="str">
            <v>20003016760334</v>
          </cell>
          <cell r="B1166">
            <v>478148</v>
          </cell>
          <cell r="C1166" t="str">
            <v>20003016760334</v>
          </cell>
          <cell r="D1166">
            <v>44907.721597222226</v>
          </cell>
          <cell r="E1166" t="str">
            <v>CONECEL</v>
          </cell>
          <cell r="F1166" t="str">
            <v>DESPACHO</v>
          </cell>
          <cell r="G1166" t="str">
            <v>NORMAL</v>
          </cell>
          <cell r="H1166" t="str">
            <v>DAYANA MICHELLE PASATO LOJA</v>
          </cell>
          <cell r="I1166" t="str">
            <v>106306442</v>
          </cell>
          <cell r="J1166" t="str">
            <v>AZUAY/CUENCA/SUCRE/AGUSTIN CUEVA VALLEJO ENTRE LA 10 DE AGOSTO Y ALFONSO MORENO MORA ENTREGA EN LOCAL SPEED BIKE VENDEN BICICLETAS Y ACCESORIOS A UNA CUADRA DE PARQUE PLATERIA</v>
          </cell>
          <cell r="K1166" t="str">
            <v xml:space="preserve">962006235 /  </v>
          </cell>
          <cell r="L1166" t="str">
            <v/>
          </cell>
          <cell r="M1166" t="str">
            <v>CUENCA</v>
          </cell>
          <cell r="N1166" t="str">
            <v>AZUAY</v>
          </cell>
          <cell r="O1166" t="str">
            <v>CUENCA</v>
          </cell>
        </row>
        <row r="1167">
          <cell r="A1167" t="str">
            <v>20003016093172</v>
          </cell>
          <cell r="B1167">
            <v>478149</v>
          </cell>
          <cell r="C1167" t="str">
            <v>20003016093172</v>
          </cell>
          <cell r="D1167">
            <v>44907.721597222226</v>
          </cell>
          <cell r="E1167" t="str">
            <v>CONECEL</v>
          </cell>
          <cell r="F1167" t="str">
            <v>DESPACHO</v>
          </cell>
          <cell r="G1167" t="str">
            <v>NORMAL</v>
          </cell>
          <cell r="H1167" t="str">
            <v>CELIO IVAN ACHIG ASUMAZA</v>
          </cell>
          <cell r="I1167" t="str">
            <v>1714966965</v>
          </cell>
          <cell r="J1167" t="str">
            <v>QUITO/TUMBACO/AV JUAN MONTALVO S2-156 Y OSWALDO GUAYASAMIN EN LA EMPRESA TECNIRECORD FRENTE AL PARQUEADERO CC SANTA MARIA</v>
          </cell>
          <cell r="K1167" t="str">
            <v xml:space="preserve">962202444 /  </v>
          </cell>
          <cell r="L1167" t="str">
            <v/>
          </cell>
          <cell r="M1167" t="str">
            <v>QUITO</v>
          </cell>
          <cell r="N1167" t="str">
            <v>PICHINCHA</v>
          </cell>
          <cell r="O1167" t="str">
            <v>QUITO</v>
          </cell>
        </row>
        <row r="1168">
          <cell r="A1168" t="str">
            <v>20003016121675</v>
          </cell>
          <cell r="B1168">
            <v>478150</v>
          </cell>
          <cell r="C1168" t="str">
            <v>20003016121675</v>
          </cell>
          <cell r="D1168">
            <v>44907.721597222226</v>
          </cell>
          <cell r="E1168" t="str">
            <v>CONECEL</v>
          </cell>
          <cell r="F1168" t="str">
            <v>DESPACHO</v>
          </cell>
          <cell r="G1168" t="str">
            <v>NORMAL</v>
          </cell>
          <cell r="H1168" t="str">
            <v>JOSE SEBASTIAN COYAGO CHURACO</v>
          </cell>
          <cell r="I1168" t="str">
            <v>1717078859</v>
          </cell>
          <cell r="J1168" t="str">
            <v>QUITO/POMASQUI/EN EL CONJUNTO RESIDENCIAL SUPIRROSA AV GENERAL ELOY ALFARO 618 Y BEATRIZ COQUILANGO</v>
          </cell>
          <cell r="K1168" t="str">
            <v>995671446 /  994218564</v>
          </cell>
          <cell r="L1168" t="str">
            <v/>
          </cell>
          <cell r="M1168" t="str">
            <v>QUITO</v>
          </cell>
          <cell r="N1168" t="str">
            <v>PICHINCHA</v>
          </cell>
          <cell r="O1168" t="str">
            <v>QUITO</v>
          </cell>
        </row>
        <row r="1169">
          <cell r="A1169" t="str">
            <v>20003016084930</v>
          </cell>
          <cell r="B1169">
            <v>478151</v>
          </cell>
          <cell r="C1169" t="str">
            <v>20003016084930</v>
          </cell>
          <cell r="D1169">
            <v>44907.721597222226</v>
          </cell>
          <cell r="E1169" t="str">
            <v>CONECEL</v>
          </cell>
          <cell r="F1169" t="str">
            <v>DESPACHO</v>
          </cell>
          <cell r="G1169" t="str">
            <v>NORMAL</v>
          </cell>
          <cell r="H1169" t="str">
            <v>MARIA VERONICA JIMENEZ BARREIRO</v>
          </cell>
          <cell r="I1169" t="str">
            <v>917818858</v>
          </cell>
          <cell r="J1169" t="str">
            <v>GUAYAQUIL/TARQUI/CDLA LA ALBORADA 9NA ETAPA MZ 944 VLL 7 CASA DE UN PISO COLOR MELON CON PORTON NEGRO</v>
          </cell>
          <cell r="K1169" t="str">
            <v xml:space="preserve">987942368 /  </v>
          </cell>
          <cell r="M1169" t="str">
            <v>GUAYAQUIL</v>
          </cell>
          <cell r="N1169" t="str">
            <v>GUAYAS</v>
          </cell>
          <cell r="O1169" t="str">
            <v>GUAYAQUIL</v>
          </cell>
        </row>
        <row r="1170">
          <cell r="A1170" t="str">
            <v>20003016102781</v>
          </cell>
          <cell r="B1170">
            <v>478152</v>
          </cell>
          <cell r="C1170" t="str">
            <v>20003016102781</v>
          </cell>
          <cell r="D1170">
            <v>44907.721597222226</v>
          </cell>
          <cell r="E1170" t="str">
            <v>CONECEL</v>
          </cell>
          <cell r="F1170" t="str">
            <v>DESPACHO</v>
          </cell>
          <cell r="G1170" t="str">
            <v>NORMAL</v>
          </cell>
          <cell r="H1170" t="str">
            <v>ANDRES MARCELO MELENDEZ SOLANO</v>
          </cell>
          <cell r="I1170" t="str">
            <v>202316485</v>
          </cell>
          <cell r="J1170" t="str">
            <v>CHIMBORAZO/RIOBAMBA/LIZARZABURU/URBANIZACON EL ROSARIO MZ D14/CALLE MANABI Y PANAMERICANA EN CASA 2 PISO COLOR PLOMO A UNA 1 CUADRA RIO TUNNING Y CENTRO DE REHABILITACION</v>
          </cell>
          <cell r="K1170" t="str">
            <v xml:space="preserve">959096131 /  </v>
          </cell>
          <cell r="L1170" t="str">
            <v/>
          </cell>
          <cell r="M1170" t="str">
            <v>RIOBAMBA</v>
          </cell>
          <cell r="N1170" t="str">
            <v>CHIMBORAZO</v>
          </cell>
          <cell r="O1170" t="str">
            <v>RIOBAMBA</v>
          </cell>
        </row>
        <row r="1171">
          <cell r="A1171" t="str">
            <v>20003016125894</v>
          </cell>
          <cell r="B1171">
            <v>478153</v>
          </cell>
          <cell r="C1171" t="str">
            <v>20003016125894</v>
          </cell>
          <cell r="D1171">
            <v>44907.721597222226</v>
          </cell>
          <cell r="E1171" t="str">
            <v>CONECEL</v>
          </cell>
          <cell r="F1171" t="str">
            <v>DESPACHO</v>
          </cell>
          <cell r="G1171" t="str">
            <v>NORMAL</v>
          </cell>
          <cell r="H1171" t="str">
            <v>ERICK PAUL HUILCA GUEVARA</v>
          </cell>
          <cell r="I1171" t="str">
            <v>603997669</v>
          </cell>
          <cell r="J1171" t="str">
            <v>RIOBAMBA/LIZARZABURO/AV CANONDIGO RAMO Y JUAQUIN PINTO DIAGONAL AL TERMINAL INDTERCARDONAL EN CASA 2 PISO COLOR DURAZNO IGRESAR POR LA CALLE JUAQUIN PINTO EN ESQUINA ABASTOS GLORIA INDICA QUE ESTARA H</v>
          </cell>
          <cell r="K1171" t="str">
            <v xml:space="preserve">963770614 /  </v>
          </cell>
          <cell r="L1171" t="str">
            <v/>
          </cell>
          <cell r="M1171" t="str">
            <v>RIOBAMBA</v>
          </cell>
          <cell r="N1171" t="str">
            <v>CHIMBORAZO</v>
          </cell>
          <cell r="O1171" t="str">
            <v>RIOBAMBA</v>
          </cell>
        </row>
        <row r="1172">
          <cell r="A1172" t="str">
            <v>20003011918720</v>
          </cell>
          <cell r="B1172">
            <v>478100</v>
          </cell>
          <cell r="C1172" t="str">
            <v>20003011918720</v>
          </cell>
          <cell r="D1172">
            <v>44907.721585648149</v>
          </cell>
          <cell r="E1172" t="str">
            <v>CONECEL</v>
          </cell>
          <cell r="F1172" t="str">
            <v>DESPACHO</v>
          </cell>
          <cell r="G1172" t="str">
            <v>NORMAL</v>
          </cell>
          <cell r="H1172" t="str">
            <v>KAREN MARIUXI ALVAREZ CEDENO</v>
          </cell>
          <cell r="I1172" t="str">
            <v>1312925942</v>
          </cell>
          <cell r="J1172" t="str">
            <v>MANTA/LOS ESTEROS/CDLA LA PRADERA CALLE 35 E INTERBARRIAL MZ 6 BLOQUE 1 CASA DE UN PISO COLOR CREMA</v>
          </cell>
          <cell r="K1172" t="str">
            <v>981026257 /  939562666</v>
          </cell>
          <cell r="M1172" t="str">
            <v>MANTA</v>
          </cell>
          <cell r="N1172" t="str">
            <v>MANABI</v>
          </cell>
          <cell r="O1172" t="str">
            <v>MANTA</v>
          </cell>
        </row>
        <row r="1173">
          <cell r="A1173" t="str">
            <v>20003013245093</v>
          </cell>
          <cell r="B1173">
            <v>478101</v>
          </cell>
          <cell r="C1173" t="str">
            <v>20003013245093</v>
          </cell>
          <cell r="D1173">
            <v>44907.721585648149</v>
          </cell>
          <cell r="E1173" t="str">
            <v>CONECEL</v>
          </cell>
          <cell r="F1173" t="str">
            <v>DESPACHO</v>
          </cell>
          <cell r="G1173" t="str">
            <v>NORMAL</v>
          </cell>
          <cell r="H1173" t="str">
            <v>ADRIANA MANUELA VERA PEREZ</v>
          </cell>
          <cell r="I1173" t="str">
            <v>1313640144</v>
          </cell>
          <cell r="J1173" t="str">
            <v>SANTO DOMINGO/SANTO DOMINGO/AV LAS DELICIAS Y RIO YANUNCAY DIAGONAL AL HOSPITAL EN EL LABORATORIO SAN MARCOS</v>
          </cell>
          <cell r="K1173" t="str">
            <v xml:space="preserve">991380292 /  </v>
          </cell>
          <cell r="L1173" t="str">
            <v/>
          </cell>
          <cell r="M1173" t="str">
            <v>SANTO DOMINGO</v>
          </cell>
          <cell r="N1173" t="str">
            <v>SANTO DOMINGO DE LOS TSACHILAS</v>
          </cell>
          <cell r="O1173" t="str">
            <v>SANTO DOMINGO</v>
          </cell>
        </row>
        <row r="1174">
          <cell r="A1174" t="str">
            <v>20003011908910</v>
          </cell>
          <cell r="B1174">
            <v>478102</v>
          </cell>
          <cell r="C1174" t="str">
            <v>20003011908910</v>
          </cell>
          <cell r="D1174">
            <v>44907.721585648149</v>
          </cell>
          <cell r="E1174" t="str">
            <v>CONECEL</v>
          </cell>
          <cell r="F1174" t="str">
            <v>DESPACHO</v>
          </cell>
          <cell r="G1174" t="str">
            <v>NORMAL</v>
          </cell>
          <cell r="H1174" t="str">
            <v>CESAR MAURICIO ACOSTA YANCHA</v>
          </cell>
          <cell r="I1174" t="str">
            <v>1804126363</v>
          </cell>
          <cell r="J1174" t="str">
            <v>AMBATO/SAN FRANCISCO/AV DE LOS CHASQUIS ENTRE CACIQUE ALVAREZ Y PASAJE GUILLERMO BODERO CASA DE DOS PISOS COLOR BLANCO FRENTE AL COMERCIAL GARCES</v>
          </cell>
          <cell r="K1174" t="str">
            <v xml:space="preserve">984713133 /  </v>
          </cell>
          <cell r="L1174" t="str">
            <v/>
          </cell>
          <cell r="M1174" t="str">
            <v>AMBATO</v>
          </cell>
          <cell r="N1174" t="str">
            <v>TUNGURAHUA</v>
          </cell>
          <cell r="O1174" t="str">
            <v>AMBATO</v>
          </cell>
        </row>
        <row r="1175">
          <cell r="A1175" t="str">
            <v>20003011924900</v>
          </cell>
          <cell r="B1175">
            <v>478103</v>
          </cell>
          <cell r="C1175" t="str">
            <v>20003011924900</v>
          </cell>
          <cell r="D1175">
            <v>44907.721585648149</v>
          </cell>
          <cell r="E1175" t="str">
            <v>CONECEL</v>
          </cell>
          <cell r="F1175" t="str">
            <v>DESPACHO</v>
          </cell>
          <cell r="G1175" t="str">
            <v>NORMAL</v>
          </cell>
          <cell r="H1175" t="str">
            <v>HERNAN ALFREDO BEDON VACA</v>
          </cell>
          <cell r="I1175" t="str">
            <v>1802025336</v>
          </cell>
          <cell r="J1175" t="str">
            <v>AMBATO/HUACHI LORETO/AV QUISQUIS N13-59 Y CALICUCHIMA EN CASA DE 3 PISOS COLOR DURAZNO CON PLOMO FRENTE A LA CLINICA AMBR IMAGENES</v>
          </cell>
          <cell r="K1175" t="str">
            <v>982758331 /  996108228</v>
          </cell>
          <cell r="L1175" t="str">
            <v/>
          </cell>
          <cell r="M1175" t="str">
            <v>AMBATO</v>
          </cell>
          <cell r="N1175" t="str">
            <v>TUNGURAHUA</v>
          </cell>
          <cell r="O1175" t="str">
            <v>AMBATO</v>
          </cell>
        </row>
        <row r="1176">
          <cell r="A1176" t="str">
            <v>20003014571856</v>
          </cell>
          <cell r="B1176">
            <v>478104</v>
          </cell>
          <cell r="C1176" t="str">
            <v>20003014571856</v>
          </cell>
          <cell r="D1176">
            <v>44907.721585648149</v>
          </cell>
          <cell r="E1176" t="str">
            <v>CONECEL</v>
          </cell>
          <cell r="F1176" t="str">
            <v>DESPACHO</v>
          </cell>
          <cell r="G1176" t="str">
            <v>NORMAL</v>
          </cell>
          <cell r="H1176" t="str">
            <v>CARMEN ALEXANDRA GUAILLA ATUPANA</v>
          </cell>
          <cell r="I1176" t="str">
            <v>1751290865</v>
          </cell>
          <cell r="J1176" t="str">
            <v>PICHINCHA/QUITO/CHILLOGALLO/BARRIO SIMON BOLIVCAR/CARLOS FREIRE Y CALLE A/MANZANA 6 LOTE 51 EN CASA COLOR CREMA PUERTAS VERDES DOS PISOS/ENTRADA DEL BARRIO HAY UNA VIRGEN DEL QUINCHE</v>
          </cell>
          <cell r="K1176" t="str">
            <v xml:space="preserve">984366301 /  </v>
          </cell>
          <cell r="M1176" t="str">
            <v>QUITO</v>
          </cell>
          <cell r="N1176" t="str">
            <v>PICHINCHA</v>
          </cell>
          <cell r="O1176" t="str">
            <v>QUITO</v>
          </cell>
        </row>
        <row r="1177">
          <cell r="A1177" t="str">
            <v>20003014581832</v>
          </cell>
          <cell r="B1177">
            <v>478105</v>
          </cell>
          <cell r="C1177" t="str">
            <v>20003014581832</v>
          </cell>
          <cell r="D1177">
            <v>44907.721585648149</v>
          </cell>
          <cell r="E1177" t="str">
            <v>CONECEL</v>
          </cell>
          <cell r="F1177" t="str">
            <v>DESPACHO</v>
          </cell>
          <cell r="G1177" t="str">
            <v>NORMAL</v>
          </cell>
          <cell r="H1177" t="str">
            <v>LUIS EDUARDO NARVAEZ SANCHEZ</v>
          </cell>
          <cell r="I1177" t="str">
            <v>201127966</v>
          </cell>
          <cell r="J1177" t="str">
            <v>PICHINCHA/QUITO/COTOCOLLAO/EL PASAJE MIGUEL AREAS OE6_97 Y HUACHI EN CASA COLOR AMARILLO CON FRANJAS TOMATE DOS PISOS DIAGONAL A LAS ESTRELLAS SANTIAGUITO SASTRERIA</v>
          </cell>
          <cell r="K1177" t="str">
            <v xml:space="preserve">994648121 /  </v>
          </cell>
          <cell r="M1177" t="str">
            <v>QUITO</v>
          </cell>
          <cell r="N1177" t="str">
            <v>PICHINCHA</v>
          </cell>
          <cell r="O1177" t="str">
            <v>QUITO</v>
          </cell>
        </row>
        <row r="1178">
          <cell r="A1178" t="str">
            <v>20003013257920</v>
          </cell>
          <cell r="B1178">
            <v>478106</v>
          </cell>
          <cell r="C1178" t="str">
            <v>20003013257920</v>
          </cell>
          <cell r="D1178">
            <v>44907.721585648149</v>
          </cell>
          <cell r="E1178" t="str">
            <v>CONECEL</v>
          </cell>
          <cell r="F1178" t="str">
            <v>DESPACHO</v>
          </cell>
          <cell r="G1178" t="str">
            <v>NORMAL</v>
          </cell>
          <cell r="H1178" t="str">
            <v>ROBERTO VITERVO SANTAMARIA GRANIZO</v>
          </cell>
          <cell r="I1178" t="str">
            <v>1709300147</v>
          </cell>
          <cell r="J1178" t="str">
            <v>PICHINCHA/QUITO/TURUBAMBA/TURUBAMBA BAJO/CALLE OE2K Y CUSUBAMBA NUMERO DE CASA OE2-235 FRENTE A LA LIGA BARRIAL TURUBAMBA A 1 CUADRA ESCUELA PARTICULAR MIXTA PROYECTO</v>
          </cell>
          <cell r="K1178" t="str">
            <v>983328347 /  298332834</v>
          </cell>
          <cell r="M1178" t="str">
            <v>QUITO</v>
          </cell>
          <cell r="N1178" t="str">
            <v>PICHINCHA</v>
          </cell>
          <cell r="O1178" t="str">
            <v>QUITO</v>
          </cell>
        </row>
        <row r="1179">
          <cell r="A1179" t="str">
            <v>20003014540848</v>
          </cell>
          <cell r="B1179">
            <v>478107</v>
          </cell>
          <cell r="C1179" t="str">
            <v>20003014540848</v>
          </cell>
          <cell r="D1179">
            <v>44907.721585648149</v>
          </cell>
          <cell r="E1179" t="str">
            <v>CONECEL</v>
          </cell>
          <cell r="F1179" t="str">
            <v>DESPACHO</v>
          </cell>
          <cell r="G1179" t="str">
            <v>NORMAL</v>
          </cell>
          <cell r="H1179" t="str">
            <v>MAYRA ALEXANDRA TABANGO QUILUMBA</v>
          </cell>
          <cell r="I1179" t="str">
            <v>1727451559</v>
          </cell>
          <cell r="J1179" t="str">
            <v>PICHINCHA/QUITO/LA CONCEPCION/CALLE JOAN SQUAREZ 110 Y AV DE LA PRENSA FRENTE DE VICOT-VIDRIERIA ENTREGA EN CASA 1 PISO PORTON NEGRO</v>
          </cell>
          <cell r="K1179" t="str">
            <v>963752581 /  997666527</v>
          </cell>
          <cell r="L1179" t="str">
            <v/>
          </cell>
          <cell r="M1179" t="str">
            <v>QUITO</v>
          </cell>
          <cell r="N1179" t="str">
            <v>PICHINCHA</v>
          </cell>
          <cell r="O1179" t="str">
            <v>QUITO</v>
          </cell>
        </row>
        <row r="1180">
          <cell r="A1180" t="str">
            <v>20003013245327</v>
          </cell>
          <cell r="B1180">
            <v>478108</v>
          </cell>
          <cell r="C1180" t="str">
            <v>20003013245327</v>
          </cell>
          <cell r="D1180">
            <v>44907.721585648149</v>
          </cell>
          <cell r="E1180" t="str">
            <v>CONECEL</v>
          </cell>
          <cell r="F1180" t="str">
            <v>DESPACHO</v>
          </cell>
          <cell r="G1180" t="str">
            <v>NORMAL</v>
          </cell>
          <cell r="H1180" t="str">
            <v>CESAR EDUARDO SANCHEZ PADILLA</v>
          </cell>
          <cell r="I1180" t="str">
            <v>1805192406</v>
          </cell>
          <cell r="J1180" t="str">
            <v>AMBATO/LA MATRIZ/AV DE LOS CHASQUIS Y AROSEMENA JUNTO A LAS ORQUIDEAS DE AMBATO EN UN EDIFICIO DE 5 PISOS</v>
          </cell>
          <cell r="K1180" t="str">
            <v xml:space="preserve">984545709 /  </v>
          </cell>
          <cell r="L1180" t="str">
            <v/>
          </cell>
          <cell r="M1180" t="str">
            <v>AMBATO</v>
          </cell>
          <cell r="N1180" t="str">
            <v>TUNGURAHUA</v>
          </cell>
          <cell r="O1180" t="str">
            <v>AMBATO</v>
          </cell>
        </row>
        <row r="1181">
          <cell r="A1181" t="str">
            <v>20003009870398</v>
          </cell>
          <cell r="B1181">
            <v>478109</v>
          </cell>
          <cell r="C1181" t="str">
            <v>20003009870398</v>
          </cell>
          <cell r="D1181">
            <v>44907.721585648149</v>
          </cell>
          <cell r="E1181" t="str">
            <v>CONECEL</v>
          </cell>
          <cell r="F1181" t="str">
            <v>DESPACHO</v>
          </cell>
          <cell r="G1181" t="str">
            <v>NORMAL</v>
          </cell>
          <cell r="H1181" t="str">
            <v>leydy Viviana Maldonado Caceres</v>
          </cell>
          <cell r="I1181" t="str">
            <v>FB651623 PASAPORTE</v>
          </cell>
          <cell r="J1181" t="str">
            <v>SANTO DOMINGO/SANTO DOMINGO/AV JORGE MAHUAD ENTRE COLON Y GUADALUPE POSADA CASA DE DOS PISOS COLOR BEIGE CON PORTON CAFE DIAGONAL A CAR AUDIO</v>
          </cell>
          <cell r="K1181" t="str">
            <v>963805671 /  963372202</v>
          </cell>
          <cell r="L1181" t="str">
            <v/>
          </cell>
          <cell r="M1181" t="str">
            <v>SANTO DOMINGO</v>
          </cell>
          <cell r="N1181" t="str">
            <v>SANTO DOMINGO DE LOS TSACHILAS</v>
          </cell>
          <cell r="O1181" t="str">
            <v>SANTO DOMINGO</v>
          </cell>
        </row>
        <row r="1182">
          <cell r="A1182" t="str">
            <v>BREDEV_000003</v>
          </cell>
          <cell r="B1182">
            <v>478022</v>
          </cell>
          <cell r="C1182" t="str">
            <v>BREDEV_000003</v>
          </cell>
          <cell r="D1182">
            <v>44907.664733796293</v>
          </cell>
          <cell r="E1182" t="str">
            <v>CONECEL_DOCUMENTOS</v>
          </cell>
          <cell r="F1182" t="str">
            <v>DESPACHO</v>
          </cell>
          <cell r="G1182" t="str">
            <v>NORMAL</v>
          </cell>
          <cell r="H1182" t="str">
            <v>LOURDES QUINTERO BREDLYNG</v>
          </cell>
          <cell r="J1182" t="str">
            <v>OFC BRELDYNG CALLE 7MO PASAJE 37 Y V EMILIO ROMERO BODEGAS DE FERRETERIA ESPINOZA BODEGA 8  EXACTAMENTE QUEDA EN LA JUAN TANCA MARENGO KM 45 PASANDO LA COCA COLA</v>
          </cell>
          <cell r="M1182" t="str">
            <v>GUAYAQUIL</v>
          </cell>
          <cell r="N1182" t="str">
            <v>GUAYAS</v>
          </cell>
          <cell r="O1182" t="str">
            <v>GUAYAQUIL</v>
          </cell>
        </row>
        <row r="1183">
          <cell r="A1183" t="str">
            <v>CLDEV_SIM220172</v>
          </cell>
          <cell r="B1183">
            <v>478010</v>
          </cell>
          <cell r="C1183" t="str">
            <v>CLDEV_SIM220172</v>
          </cell>
          <cell r="D1183">
            <v>44907.632974537039</v>
          </cell>
          <cell r="E1183" t="str">
            <v>CONECEL_DOCUMENTOS</v>
          </cell>
          <cell r="F1183" t="str">
            <v>DESPACHO</v>
          </cell>
          <cell r="G1183" t="str">
            <v>NORMAL</v>
          </cell>
          <cell r="H1183" t="str">
            <v>Cristian Zambrano / Carolina Perez</v>
          </cell>
          <cell r="I1183" t="str">
            <v/>
          </cell>
          <cell r="J1183" t="str">
            <v>AV. Amazonas N44-124 y Luis Barbery, edificio color Blanco</v>
          </cell>
          <cell r="K1183" t="str">
            <v/>
          </cell>
          <cell r="L1183" t="str">
            <v/>
          </cell>
          <cell r="M1183" t="str">
            <v>QUITO</v>
          </cell>
          <cell r="N1183" t="str">
            <v xml:space="preserve">PICHINCHA </v>
          </cell>
          <cell r="O1183" t="str">
            <v>QUITO</v>
          </cell>
        </row>
        <row r="1184">
          <cell r="A1184" t="str">
            <v>20003014540345</v>
          </cell>
          <cell r="B1184">
            <v>477984</v>
          </cell>
          <cell r="C1184" t="str">
            <v>20003014540345</v>
          </cell>
          <cell r="D1184">
            <v>44907.614652777775</v>
          </cell>
          <cell r="E1184" t="str">
            <v>CONECEL</v>
          </cell>
          <cell r="F1184" t="str">
            <v>DESPACHO</v>
          </cell>
          <cell r="G1184" t="str">
            <v>NORMAL</v>
          </cell>
          <cell r="H1184" t="str">
            <v>RON PUMISACHO ELIZABETH ALEXANDRA</v>
          </cell>
          <cell r="I1184" t="str">
            <v>1721032470</v>
          </cell>
          <cell r="J1184" t="str">
            <v>LUIS CALIPTIO Y AV, GONZALO SALDUNVIVE - E6148 CASA DE 3 PISOS - PORTONES DE MADERES - FRENTE A LA ESCULA EMILIO SOLAR- RANGO PM.</v>
          </cell>
          <cell r="K1184" t="str">
            <v>992139852</v>
          </cell>
          <cell r="L1184" t="str">
            <v>992139852</v>
          </cell>
          <cell r="M1184" t="str">
            <v>QUITO</v>
          </cell>
          <cell r="N1184" t="str">
            <v xml:space="preserve">PICHINCHA </v>
          </cell>
          <cell r="O1184" t="str">
            <v>KENNEDY</v>
          </cell>
        </row>
        <row r="1185">
          <cell r="A1185" t="str">
            <v>20003010883821</v>
          </cell>
          <cell r="B1185">
            <v>477985</v>
          </cell>
          <cell r="C1185" t="str">
            <v>20003010883821</v>
          </cell>
          <cell r="D1185">
            <v>44907.614652777775</v>
          </cell>
          <cell r="E1185" t="str">
            <v>CONECEL</v>
          </cell>
          <cell r="F1185" t="str">
            <v>DESPACHO</v>
          </cell>
          <cell r="G1185" t="str">
            <v>NORMAL</v>
          </cell>
          <cell r="H1185" t="str">
            <v>MATAMOROS BENAVIDES MIKAELA MISHELLE</v>
          </cell>
          <cell r="I1185" t="str">
            <v>2350923112</v>
          </cell>
          <cell r="J1185" t="str">
            <v>AV ELOY ALFARO/AV DE LOS NOGALES ENTRE CALIFORNIA ALTA/CASA 3 PISOS COLOR AMARILLO FRENTE FABRICA BO</v>
          </cell>
          <cell r="K1185" t="str">
            <v>988984084</v>
          </cell>
          <cell r="L1185" t="str">
            <v>988984084</v>
          </cell>
          <cell r="M1185" t="str">
            <v>QUITO</v>
          </cell>
          <cell r="N1185" t="str">
            <v>PICHINCHA</v>
          </cell>
          <cell r="O1185" t="str">
            <v>CALDERON</v>
          </cell>
        </row>
        <row r="1186">
          <cell r="A1186" t="str">
            <v>20003013256606</v>
          </cell>
          <cell r="B1186">
            <v>477986</v>
          </cell>
          <cell r="C1186" t="str">
            <v>20003013256606</v>
          </cell>
          <cell r="D1186">
            <v>44907.614652777775</v>
          </cell>
          <cell r="E1186" t="str">
            <v>CONECEL</v>
          </cell>
          <cell r="F1186" t="str">
            <v>DESPACHO</v>
          </cell>
          <cell r="G1186" t="str">
            <v>NORMAL</v>
          </cell>
          <cell r="H1186" t="str">
            <v>BASURTO GARCIA JENNIFER CAROLINA</v>
          </cell>
          <cell r="I1186" t="str">
            <v>1720784451</v>
          </cell>
          <cell r="J1186" t="str">
            <v>COOP LAS PLAYAS, CALLE MANUEL LEDESMA Y CALLE S/N REF: EN ESCUELA UNIDAD EDUCATIVA ESPECIALIZADA FE Y ALEGRIA/ALADO DE URBANIZACION FLORESTA 1</v>
          </cell>
          <cell r="K1186" t="str">
            <v>986755041</v>
          </cell>
          <cell r="L1186" t="str">
            <v>986755041</v>
          </cell>
          <cell r="M1186" t="str">
            <v>SANTO DOMINGO</v>
          </cell>
          <cell r="N1186" t="str">
            <v>SANTO DOMINGO</v>
          </cell>
          <cell r="O1186" t="str">
            <v>BOMBOLI</v>
          </cell>
        </row>
        <row r="1187">
          <cell r="A1187" t="str">
            <v>20003011986259</v>
          </cell>
          <cell r="B1187">
            <v>477987</v>
          </cell>
          <cell r="C1187" t="str">
            <v>20003011986259</v>
          </cell>
          <cell r="D1187">
            <v>44907.614652777775</v>
          </cell>
          <cell r="E1187" t="str">
            <v>CONECEL</v>
          </cell>
          <cell r="F1187" t="str">
            <v>DESPACHO</v>
          </cell>
          <cell r="G1187" t="str">
            <v>NORMAL</v>
          </cell>
          <cell r="H1187" t="str">
            <v>DIAZ PENAHERRERA NATHALY KARINA</v>
          </cell>
          <cell r="I1187" t="str">
            <v>1711611333</v>
          </cell>
          <cell r="J1187" t="str">
            <v>"CALLE DE LO CIPRESES #777 Y GASPAR DE CARBAJAL CS 2PS CL GRIS CON PORTON NEGRO REF A DOS CUADRAS DE SUPERMERCADO SANTA MARIA //AL FRENTE RESTAURANTE ""CAPITAN BARBOSA"""</v>
          </cell>
          <cell r="K1187" t="str">
            <v>0994058533</v>
          </cell>
          <cell r="L1187" t="str">
            <v>0994058533</v>
          </cell>
          <cell r="M1187" t="str">
            <v>QUITO</v>
          </cell>
          <cell r="N1187" t="str">
            <v>PICHINCHA</v>
          </cell>
          <cell r="O1187" t="str">
            <v>TUMBACO</v>
          </cell>
        </row>
        <row r="1188">
          <cell r="A1188" t="str">
            <v>20003011412831</v>
          </cell>
          <cell r="B1188">
            <v>477988</v>
          </cell>
          <cell r="C1188" t="str">
            <v>20003011412831</v>
          </cell>
          <cell r="D1188">
            <v>44907.614652777775</v>
          </cell>
          <cell r="E1188" t="str">
            <v>CONECEL</v>
          </cell>
          <cell r="F1188" t="str">
            <v>DESPACHO</v>
          </cell>
          <cell r="G1188" t="str">
            <v>NORMAL</v>
          </cell>
          <cell r="H1188" t="str">
            <v>YANEZ ONA RICHARD ALEXANDER</v>
          </cell>
          <cell r="I1188" t="str">
            <v>1723980262</v>
          </cell>
          <cell r="J1188" t="str">
            <v>LA YAPAMBA S22 B OE1 #54 CS 4 PS FACHA LETA REF A 2 CUADRAS DE PRONACA SUR/FRENTE A LA IGLESIA DE JESUCRISTO DE LSO ULTIMOS DIAS</v>
          </cell>
          <cell r="K1188" t="str">
            <v>0989140746</v>
          </cell>
          <cell r="L1188" t="str">
            <v>0989140746</v>
          </cell>
          <cell r="M1188" t="str">
            <v>QUITO</v>
          </cell>
          <cell r="N1188" t="str">
            <v>PICHINCHA</v>
          </cell>
          <cell r="O1188" t="str">
            <v>SAN BARTOLO</v>
          </cell>
        </row>
        <row r="1189">
          <cell r="A1189" t="str">
            <v>20003011400410</v>
          </cell>
          <cell r="B1189">
            <v>477989</v>
          </cell>
          <cell r="C1189" t="str">
            <v>20003011400410</v>
          </cell>
          <cell r="D1189">
            <v>44907.614652777775</v>
          </cell>
          <cell r="E1189" t="str">
            <v>CONECEL</v>
          </cell>
          <cell r="F1189" t="str">
            <v>DESPACHO</v>
          </cell>
          <cell r="G1189" t="str">
            <v>NORMAL</v>
          </cell>
          <cell r="H1189" t="str">
            <v>QUEVEDO FIGUEROA SONIA CRISTINA</v>
          </cell>
          <cell r="I1189" t="str">
            <v>1714777727</v>
          </cell>
          <cell r="J1189" t="str">
            <v>VALLE DE LOS CHILLOS AV HUANCAVILCA Y SECOYAS CONJUNTOS SAN MARCO 2 CASA 14 CS 1PS CL BEISH REF A 100 MTRS CANCHA CORDOVES FR A CENTRO AUTOMOTRIZ RUMILOMA</v>
          </cell>
          <cell r="K1189" t="str">
            <v>0992948680</v>
          </cell>
          <cell r="L1189" t="str">
            <v>0992948680</v>
          </cell>
          <cell r="M1189" t="str">
            <v>QUITO</v>
          </cell>
          <cell r="N1189" t="str">
            <v>PICHINCHA</v>
          </cell>
          <cell r="O1189" t="str">
            <v>CONOCOTO</v>
          </cell>
        </row>
        <row r="1190">
          <cell r="A1190" t="str">
            <v>20003010890472</v>
          </cell>
          <cell r="B1190">
            <v>477990</v>
          </cell>
          <cell r="C1190" t="str">
            <v>20003010890472</v>
          </cell>
          <cell r="D1190">
            <v>44907.614652777775</v>
          </cell>
          <cell r="E1190" t="str">
            <v>CONECEL</v>
          </cell>
          <cell r="F1190" t="str">
            <v>DESPACHO</v>
          </cell>
          <cell r="G1190" t="str">
            <v>NORMAL</v>
          </cell>
          <cell r="H1190" t="str">
            <v>SAAVEDRA VELEZ RUTH MARILIN</v>
          </cell>
          <cell r="I1190" t="str">
            <v>1714179510</v>
          </cell>
          <cell r="J1190" t="str">
            <v>AV ESMERALDAS Y RIO PASTAZA ESQUINA EMPRESA MUEBLES METALICOS ARDEY REF DIAGONAL  A SUPER EXITO</v>
          </cell>
          <cell r="K1190" t="str">
            <v>999140170</v>
          </cell>
          <cell r="L1190" t="str">
            <v>-</v>
          </cell>
          <cell r="M1190" t="str">
            <v>SANTO DOMINGO</v>
          </cell>
          <cell r="N1190" t="str">
            <v>SANTO DOMINGO</v>
          </cell>
          <cell r="O1190" t="str">
            <v>BOMBOLI</v>
          </cell>
        </row>
        <row r="1191">
          <cell r="A1191" t="str">
            <v>20003010869121</v>
          </cell>
          <cell r="B1191">
            <v>477991</v>
          </cell>
          <cell r="C1191" t="str">
            <v>20003010869121</v>
          </cell>
          <cell r="D1191">
            <v>44907.614652777775</v>
          </cell>
          <cell r="E1191" t="str">
            <v>CONECEL</v>
          </cell>
          <cell r="F1191" t="str">
            <v>DESPACHO</v>
          </cell>
          <cell r="G1191" t="str">
            <v>NORMAL</v>
          </cell>
          <cell r="H1191" t="str">
            <v>QUIMI RODRIGUEZ ALONSO MAURICIO</v>
          </cell>
          <cell r="I1191" t="str">
            <v>950784132</v>
          </cell>
          <cell r="J1191" t="str">
            <v>AV DE LOS GRANADOS Y AV. DE LAS HIEDRAS EDIFICIO ESQUINERO S/N DE 3 PISOS COLOR BLANCO COORPORACION MARESA CENTER REF ATRAS  C.C.GRANADOS PLAZA</v>
          </cell>
          <cell r="K1191" t="str">
            <v>959575814</v>
          </cell>
          <cell r="L1191" t="str">
            <v>959575814</v>
          </cell>
          <cell r="M1191" t="str">
            <v>QUITO</v>
          </cell>
          <cell r="N1191" t="str">
            <v>PICHINCHA</v>
          </cell>
          <cell r="O1191" t="str">
            <v>INAQUITO</v>
          </cell>
        </row>
        <row r="1192">
          <cell r="A1192" t="str">
            <v>20003010883785</v>
          </cell>
          <cell r="B1192">
            <v>477992</v>
          </cell>
          <cell r="C1192" t="str">
            <v>20003010883785</v>
          </cell>
          <cell r="D1192">
            <v>44907.614652777775</v>
          </cell>
          <cell r="E1192" t="str">
            <v>CONECEL</v>
          </cell>
          <cell r="F1192" t="str">
            <v>DESPACHO</v>
          </cell>
          <cell r="G1192" t="str">
            <v>NORMAL</v>
          </cell>
          <cell r="H1192" t="str">
            <v>FLORES JACOME CRISTIAN ALEJANDRO</v>
          </cell>
          <cell r="I1192" t="str">
            <v>1720031382001</v>
          </cell>
          <cell r="J1192" t="str">
            <v>JUAN MONTALVO N2-168 Y MANUELA SAENZ / COLEGIO MENOR DE QUITO / REF DETRAS DE Conjunto San Agustin</v>
          </cell>
          <cell r="K1192" t="str">
            <v>0982668890</v>
          </cell>
          <cell r="L1192" t="str">
            <v>0982668890</v>
          </cell>
          <cell r="M1192" t="str">
            <v>QUITO</v>
          </cell>
          <cell r="N1192" t="str">
            <v>PICHINCHA</v>
          </cell>
          <cell r="O1192" t="str">
            <v>CUMBAYA</v>
          </cell>
        </row>
        <row r="1193">
          <cell r="A1193" t="str">
            <v>20003007579463</v>
          </cell>
          <cell r="B1193">
            <v>477993</v>
          </cell>
          <cell r="C1193" t="str">
            <v>20003007579463</v>
          </cell>
          <cell r="D1193">
            <v>44907.614652777775</v>
          </cell>
          <cell r="E1193" t="str">
            <v>CONECEL</v>
          </cell>
          <cell r="F1193" t="str">
            <v>DESPACHO</v>
          </cell>
          <cell r="G1193" t="str">
            <v>NORMAL</v>
          </cell>
          <cell r="H1193" t="str">
            <v>CHANGO SILVA MARIA ISABEL</v>
          </cell>
          <cell r="I1193" t="str">
            <v>921149563</v>
          </cell>
          <cell r="J1193" t="str">
            <v>AZUAY/CUENCA/MONAY/AV. CAMINO A RAYOLOMA Y CLL. POPAYAN. HOSPTAL REGIONAL JOSE CARRASCO ARTEAGA(IEES). REF. PUERTA PRINCIPAL. RECIBE EN EL TRABAJO</v>
          </cell>
          <cell r="K1193" t="str">
            <v>999515240</v>
          </cell>
          <cell r="L1193" t="str">
            <v>939089601</v>
          </cell>
          <cell r="M1193" t="str">
            <v>CUENCA</v>
          </cell>
          <cell r="N1193" t="str">
            <v>AZUAY</v>
          </cell>
          <cell r="O1193" t="str">
            <v>MONAY</v>
          </cell>
        </row>
        <row r="1194">
          <cell r="A1194" t="str">
            <v>20003010855018</v>
          </cell>
          <cell r="B1194">
            <v>477994</v>
          </cell>
          <cell r="C1194" t="str">
            <v>20003010855018</v>
          </cell>
          <cell r="D1194">
            <v>44907.614652777775</v>
          </cell>
          <cell r="E1194" t="str">
            <v>CONECEL</v>
          </cell>
          <cell r="F1194" t="str">
            <v>DESPACHO</v>
          </cell>
          <cell r="G1194" t="str">
            <v>NORMAL</v>
          </cell>
          <cell r="H1194" t="str">
            <v>ORTEGA RECALDE DORIS ANABEL</v>
          </cell>
          <cell r="I1194" t="str">
            <v>1714479670</v>
          </cell>
          <cell r="J1194" t="str">
            <v>AV 10 AGOSTO Y CALLE PORTOVIEJO SECTOR PUENTE DEL HUAMBRA EDIFICIO SASTRERIA GRAN COLOMBIA REF: ATRAS DEL HOSPITAL INGLES</v>
          </cell>
          <cell r="K1194" t="str">
            <v>988856835</v>
          </cell>
          <cell r="L1194" t="str">
            <v>988856835</v>
          </cell>
          <cell r="M1194" t="str">
            <v>QUITO</v>
          </cell>
          <cell r="N1194" t="str">
            <v>PICHINCHA</v>
          </cell>
          <cell r="O1194" t="str">
            <v>CENTRO HISTORICO</v>
          </cell>
        </row>
        <row r="1195">
          <cell r="A1195" t="str">
            <v>20003009431813</v>
          </cell>
          <cell r="B1195">
            <v>477995</v>
          </cell>
          <cell r="C1195" t="str">
            <v>20003009431813</v>
          </cell>
          <cell r="D1195">
            <v>44907.614652777775</v>
          </cell>
          <cell r="E1195" t="str">
            <v>CONECEL</v>
          </cell>
          <cell r="F1195" t="str">
            <v>DESPACHO</v>
          </cell>
          <cell r="G1195" t="str">
            <v>NORMAL</v>
          </cell>
          <cell r="H1195" t="str">
            <v>QUIMI QUIMI DAYSI SEYLAN</v>
          </cell>
          <cell r="I1195" t="str">
            <v>916290612</v>
          </cell>
          <cell r="J1195" t="str">
            <v>CALLE E2E Y S41A COOP SALVADOR AYENDE REF CS 1 PS CL ROSADO PORTON VERDE REF CASA BARRIAL COOP 1 DE AGOSTO</v>
          </cell>
          <cell r="K1195" t="str">
            <v>985300416</v>
          </cell>
          <cell r="L1195" t="str">
            <v>-</v>
          </cell>
          <cell r="M1195" t="str">
            <v>QUITO</v>
          </cell>
          <cell r="N1195" t="str">
            <v xml:space="preserve">PICHINCHA </v>
          </cell>
          <cell r="O1195" t="str">
            <v xml:space="preserve">CHILLOGALLO </v>
          </cell>
        </row>
        <row r="1196">
          <cell r="A1196" t="str">
            <v>20003011904649</v>
          </cell>
          <cell r="B1196">
            <v>477996</v>
          </cell>
          <cell r="C1196" t="str">
            <v>20003011904649</v>
          </cell>
          <cell r="D1196">
            <v>44907.614652777775</v>
          </cell>
          <cell r="E1196" t="str">
            <v>CONECEL</v>
          </cell>
          <cell r="F1196" t="str">
            <v>DESPACHO</v>
          </cell>
          <cell r="G1196" t="str">
            <v>NORMAL</v>
          </cell>
          <cell r="H1196" t="str">
            <v>REYES TENEMPAGUAY SANTIAGO XAVIER</v>
          </cell>
          <cell r="I1196" t="str">
            <v>1724469505</v>
          </cell>
          <cell r="J1196" t="str">
            <v>SECTOR AMAGASI EL INCA CLL DE LOS GUAYACANES Y DE LOS PINOS ENTREGA EN JUGOS NATURAL REF FRTE DE SOLCA</v>
          </cell>
          <cell r="K1196" t="str">
            <v>989885085</v>
          </cell>
          <cell r="L1196" t="str">
            <v>989885085</v>
          </cell>
          <cell r="M1196" t="str">
            <v>QUITO</v>
          </cell>
          <cell r="N1196" t="str">
            <v xml:space="preserve">PICHINCHA </v>
          </cell>
          <cell r="O1196" t="str">
            <v>CALDERON</v>
          </cell>
        </row>
        <row r="1197">
          <cell r="A1197" t="str">
            <v>20003011961204</v>
          </cell>
          <cell r="B1197">
            <v>477997</v>
          </cell>
          <cell r="C1197" t="str">
            <v>20003011961204</v>
          </cell>
          <cell r="D1197">
            <v>44907.614652777775</v>
          </cell>
          <cell r="E1197" t="str">
            <v>CONECEL</v>
          </cell>
          <cell r="F1197" t="str">
            <v>DESPACHO</v>
          </cell>
          <cell r="G1197" t="str">
            <v>NORMAL</v>
          </cell>
          <cell r="H1197" t="str">
            <v>JURADO ESPINOSA SERGIO MONSERRATE</v>
          </cell>
          <cell r="I1197" t="str">
            <v>1711055820</v>
          </cell>
          <cell r="J1197" t="str">
            <v>AV FRAY JOSE YEPEZ Y RIO CENEPA/CALLE OE9-132/ CASA ESQ.COLOR CELESTE</v>
          </cell>
          <cell r="K1197" t="str">
            <v>998284444</v>
          </cell>
          <cell r="L1197" t="str">
            <v>-</v>
          </cell>
          <cell r="M1197" t="str">
            <v>QUITO</v>
          </cell>
          <cell r="N1197" t="str">
            <v>PICHINCHA</v>
          </cell>
          <cell r="O1197" t="str">
            <v>SAN JUAN</v>
          </cell>
        </row>
        <row r="1198">
          <cell r="A1198" t="str">
            <v>20003011393882</v>
          </cell>
          <cell r="B1198">
            <v>477998</v>
          </cell>
          <cell r="C1198" t="str">
            <v>20003011393882</v>
          </cell>
          <cell r="D1198">
            <v>44907.614652777775</v>
          </cell>
          <cell r="E1198" t="str">
            <v>CONECEL</v>
          </cell>
          <cell r="F1198" t="str">
            <v>DESPACHO</v>
          </cell>
          <cell r="G1198" t="str">
            <v>NORMAL</v>
          </cell>
          <cell r="H1198" t="str">
            <v>GORDILLO CHANCHAY DARIO ALEXANDER</v>
          </cell>
          <cell r="I1198" t="str">
            <v>1719711978</v>
          </cell>
          <cell r="J1198" t="str">
            <v>CLLE ANGAMARCA Y CLLE MARISCAL SUCRE CS 3 PISOS COLOR AMARILLO CON FILOS BLANCO REF JUNTO AL  CAJERO BANGO GUAYAQUIL</v>
          </cell>
          <cell r="K1198" t="str">
            <v>979374385</v>
          </cell>
          <cell r="L1198" t="str">
            <v>-</v>
          </cell>
          <cell r="M1198" t="str">
            <v>QUITO</v>
          </cell>
          <cell r="N1198" t="str">
            <v>PICHINCHA</v>
          </cell>
          <cell r="O1198" t="str">
            <v>SOLANDA</v>
          </cell>
        </row>
        <row r="1199">
          <cell r="A1199" t="str">
            <v>20003007548656</v>
          </cell>
          <cell r="B1199">
            <v>477999</v>
          </cell>
          <cell r="C1199" t="str">
            <v>20003007548656</v>
          </cell>
          <cell r="D1199">
            <v>44907.614652777775</v>
          </cell>
          <cell r="E1199" t="str">
            <v>CONECEL</v>
          </cell>
          <cell r="F1199" t="str">
            <v>DESPACHO</v>
          </cell>
          <cell r="G1199" t="str">
            <v>NORMAL</v>
          </cell>
          <cell r="H1199" t="str">
            <v>JEAN FRANCO CEDENO RAMIREZ</v>
          </cell>
          <cell r="I1199" t="str">
            <v>924899594</v>
          </cell>
          <cell r="J1199" t="str">
            <v>DECIMA Y LA A, CASA 3 PLANTAS, PORTON NEGRO, CON CYBER Y BANCO DEL BARRIO</v>
          </cell>
          <cell r="K1199" t="str">
            <v>994068694</v>
          </cell>
          <cell r="L1199" t="str">
            <v>-</v>
          </cell>
          <cell r="M1199" t="str">
            <v>GUAYAQUIL</v>
          </cell>
          <cell r="N1199" t="str">
            <v xml:space="preserve">GUAYAS </v>
          </cell>
          <cell r="O1199" t="str">
            <v>LETAMENDI</v>
          </cell>
        </row>
        <row r="1200">
          <cell r="A1200" t="str">
            <v>20003014590289</v>
          </cell>
          <cell r="B1200">
            <v>478000</v>
          </cell>
          <cell r="C1200" t="str">
            <v>20003014590289</v>
          </cell>
          <cell r="D1200">
            <v>44907.614652777775</v>
          </cell>
          <cell r="E1200" t="str">
            <v>CONECEL</v>
          </cell>
          <cell r="F1200" t="str">
            <v>DESPACHO</v>
          </cell>
          <cell r="G1200" t="str">
            <v>NORMAL</v>
          </cell>
          <cell r="H1200" t="str">
            <v>JIMENEZ CRUZ KARLA DANIELA</v>
          </cell>
          <cell r="I1200" t="str">
            <v>1721392130</v>
          </cell>
          <cell r="J1200" t="str">
            <v>JUAN MONTALVO Y FRANCISCO DE ORELLANA GOBIERNO PARROQUIAL CS 2 PISOS CLR BLN/REF:A LADO DE LA IGLESIA DE TUMBACO</v>
          </cell>
          <cell r="K1200" t="str">
            <v>998295879</v>
          </cell>
          <cell r="L1200" t="str">
            <v>0</v>
          </cell>
          <cell r="M1200" t="str">
            <v>QUITO</v>
          </cell>
          <cell r="N1200" t="str">
            <v>PICHINCHA</v>
          </cell>
          <cell r="O1200" t="str">
            <v>TUMBACO</v>
          </cell>
        </row>
        <row r="1201">
          <cell r="A1201" t="str">
            <v>20003013261838</v>
          </cell>
          <cell r="B1201">
            <v>477727</v>
          </cell>
          <cell r="C1201" t="str">
            <v>20003013261838</v>
          </cell>
          <cell r="D1201">
            <v>44907.567129629628</v>
          </cell>
          <cell r="E1201" t="str">
            <v>CONECEL</v>
          </cell>
          <cell r="F1201" t="str">
            <v>DESPACHO</v>
          </cell>
          <cell r="G1201" t="str">
            <v>NORMAL</v>
          </cell>
          <cell r="H1201" t="str">
            <v>RIVADENEIRA CAJAS GIOVANNY JAVIER</v>
          </cell>
          <cell r="I1201" t="str">
            <v>1715366363</v>
          </cell>
          <cell r="J1201" t="str">
            <v>PICHINCHA QUITO GUAYLLABAMBA AV LIBERTADOR SIMON BOLIVAR Y AV IMBABURA CASA DE 1 PISO COLOR AMARILLO REF A UNA CUADRA DEL TIA DE GUAYLLABAMBA</v>
          </cell>
          <cell r="K1201" t="str">
            <v>990564207</v>
          </cell>
          <cell r="L1201" t="str">
            <v/>
          </cell>
          <cell r="M1201" t="str">
            <v>QUITO</v>
          </cell>
          <cell r="N1201" t="str">
            <v>PICHINCHA</v>
          </cell>
          <cell r="O1201" t="str">
            <v>QUITO</v>
          </cell>
        </row>
        <row r="1202">
          <cell r="A1202" t="str">
            <v>LDDUIOC0018</v>
          </cell>
          <cell r="B1202">
            <v>477690</v>
          </cell>
          <cell r="C1202" t="str">
            <v>LDDUIOC0018</v>
          </cell>
          <cell r="D1202">
            <v>44907.539965277778</v>
          </cell>
          <cell r="E1202" t="str">
            <v>CONECEL_DOCUMENTOS</v>
          </cell>
          <cell r="F1202" t="str">
            <v>DESPACHO</v>
          </cell>
          <cell r="G1202" t="str">
            <v>NORMAL</v>
          </cell>
          <cell r="H1202" t="str">
            <v>Yoel Ramirez/ADT</v>
          </cell>
          <cell r="I1202" t="str">
            <v>0</v>
          </cell>
          <cell r="J1202" t="str">
            <v>Quito: Yanez Pinzon y Colon Edificio Rigel piso 3</v>
          </cell>
          <cell r="K1202" t="str">
            <v>961420773</v>
          </cell>
          <cell r="L1202" t="str">
            <v/>
          </cell>
          <cell r="M1202" t="str">
            <v>QUITO</v>
          </cell>
          <cell r="N1202" t="str">
            <v xml:space="preserve">PICHINCHA </v>
          </cell>
          <cell r="O1202" t="str">
            <v>QUITO</v>
          </cell>
        </row>
        <row r="1203">
          <cell r="A1203" t="str">
            <v>LDDUIOE0029</v>
          </cell>
          <cell r="B1203">
            <v>477691</v>
          </cell>
          <cell r="C1203" t="str">
            <v>LDDUIOE0029</v>
          </cell>
          <cell r="D1203">
            <v>44907.539965277778</v>
          </cell>
          <cell r="E1203" t="str">
            <v>CONECEL_DOCUMENTOS</v>
          </cell>
          <cell r="F1203" t="str">
            <v>DESPACHO</v>
          </cell>
          <cell r="G1203" t="str">
            <v>NORMAL</v>
          </cell>
          <cell r="H1203" t="str">
            <v>Maria Fernanda Munoz/CANT</v>
          </cell>
          <cell r="I1203" t="str">
            <v>0</v>
          </cell>
          <cell r="J1203" t="str">
            <v xml:space="preserve">QUITO Av. 10 de Agosto N34-601 y Juan Pablo Sanz </v>
          </cell>
          <cell r="K1203" t="str">
            <v>998118542/979067498</v>
          </cell>
          <cell r="L1203" t="str">
            <v/>
          </cell>
          <cell r="M1203" t="str">
            <v>QUITO</v>
          </cell>
          <cell r="N1203" t="str">
            <v xml:space="preserve">PICHINCHA </v>
          </cell>
          <cell r="O1203" t="str">
            <v>QUITO</v>
          </cell>
        </row>
        <row r="1204">
          <cell r="A1204" t="str">
            <v>LDDGYEF0026</v>
          </cell>
          <cell r="B1204">
            <v>477692</v>
          </cell>
          <cell r="C1204" t="str">
            <v>LDDGYEF0026</v>
          </cell>
          <cell r="D1204">
            <v>44907.539965277778</v>
          </cell>
          <cell r="E1204" t="str">
            <v>CONECEL_DOCUMENTOS</v>
          </cell>
          <cell r="F1204" t="str">
            <v>DESPACHO</v>
          </cell>
          <cell r="G1204" t="str">
            <v>NORMAL</v>
          </cell>
          <cell r="H1204" t="str">
            <v>TOMAS ANDRADE/GSO/ALG</v>
          </cell>
          <cell r="I1204" t="str">
            <v>0</v>
          </cell>
          <cell r="J1204" t="str">
            <v xml:space="preserve"> Gye:  Urdenor 2 - parque empresarial colon , edificio Coloncorp B mezanine atras de Netlife</v>
          </cell>
          <cell r="K1204" t="str">
            <v>982033756</v>
          </cell>
          <cell r="L1204" t="str">
            <v/>
          </cell>
          <cell r="M1204" t="str">
            <v>GUAYAQUIL</v>
          </cell>
          <cell r="N1204" t="str">
            <v>GUAYAS</v>
          </cell>
          <cell r="O1204" t="str">
            <v>GUAYAQUIL</v>
          </cell>
        </row>
        <row r="1205">
          <cell r="A1205" t="str">
            <v>LDDGYEG0031</v>
          </cell>
          <cell r="B1205">
            <v>477693</v>
          </cell>
          <cell r="C1205" t="str">
            <v>LDDGYEG0031</v>
          </cell>
          <cell r="D1205">
            <v>44907.539965277778</v>
          </cell>
          <cell r="E1205" t="str">
            <v>CONECEL_DOCUMENTOS</v>
          </cell>
          <cell r="F1205" t="str">
            <v>DESPACHO</v>
          </cell>
          <cell r="G1205" t="str">
            <v>NORMAL</v>
          </cell>
          <cell r="H1205" t="str">
            <v>GABRIELA SANDOVAL/PSG</v>
          </cell>
          <cell r="I1205" t="str">
            <v>0</v>
          </cell>
          <cell r="J1205" t="str">
            <v xml:space="preserve"> Gye:  Urdenor 2 - parque empresarial colon , edificio Coloncorp B mezanine atras de Netlife</v>
          </cell>
          <cell r="K1205" t="str">
            <v>982033756</v>
          </cell>
          <cell r="L1205" t="str">
            <v/>
          </cell>
          <cell r="M1205" t="str">
            <v>GUAYAQUIL</v>
          </cell>
          <cell r="N1205" t="str">
            <v>GUAYAS</v>
          </cell>
          <cell r="O1205" t="str">
            <v>GUAYAQUIL</v>
          </cell>
        </row>
        <row r="1206">
          <cell r="A1206" t="str">
            <v>LDDGYEH0018</v>
          </cell>
          <cell r="B1206">
            <v>477694</v>
          </cell>
          <cell r="C1206" t="str">
            <v>LDDGYEH0018</v>
          </cell>
          <cell r="D1206">
            <v>44907.539965277778</v>
          </cell>
          <cell r="E1206" t="str">
            <v>CONECEL_DOCUMENTOS</v>
          </cell>
          <cell r="F1206" t="str">
            <v>DESPACHO</v>
          </cell>
          <cell r="G1206" t="str">
            <v>NORMAL</v>
          </cell>
          <cell r="H1206" t="str">
            <v>Lourdes Quinteros/OFC BRELDYNG</v>
          </cell>
          <cell r="I1206" t="str">
            <v>0</v>
          </cell>
          <cell r="J1206" t="str">
            <v>OFC BRELDYNG CALLE 7MO PASAJE 37ª Y V. EMILIO ROMERO, BODEGAS DE FERRETERIA ESPINOZA, bodega #8 (exactamente queda en la Juan Tanca Marengo km. 4.5 pasando la coca cola</v>
          </cell>
          <cell r="K1206" t="str">
            <v>0</v>
          </cell>
          <cell r="L1206" t="str">
            <v/>
          </cell>
          <cell r="M1206" t="str">
            <v>GUAYAQUIL</v>
          </cell>
          <cell r="N1206" t="str">
            <v>GUAYAS</v>
          </cell>
          <cell r="O1206" t="str">
            <v>GUAYAQUIL</v>
          </cell>
        </row>
        <row r="1207">
          <cell r="A1207" t="str">
            <v>LDDGYEI0017</v>
          </cell>
          <cell r="B1207">
            <v>477695</v>
          </cell>
          <cell r="C1207" t="str">
            <v>LDDGYEI0017</v>
          </cell>
          <cell r="D1207">
            <v>44907.539965277778</v>
          </cell>
          <cell r="E1207" t="str">
            <v>CONECEL_DOCUMENTOS</v>
          </cell>
          <cell r="F1207" t="str">
            <v>DESPACHO</v>
          </cell>
          <cell r="G1207" t="str">
            <v>NORMAL</v>
          </cell>
          <cell r="H1207" t="str">
            <v>Paola Loja /Conecel Reg</v>
          </cell>
          <cell r="I1207" t="str">
            <v>0</v>
          </cell>
          <cell r="J1207" t="str">
            <v>GYE - Centro Comercial Garzo centro-ACC</v>
          </cell>
          <cell r="K1207" t="str">
            <v>993393277</v>
          </cell>
          <cell r="L1207" t="str">
            <v/>
          </cell>
          <cell r="M1207" t="str">
            <v>GUAYAQUIL</v>
          </cell>
          <cell r="N1207" t="str">
            <v>GUAYAS</v>
          </cell>
          <cell r="O1207" t="str">
            <v>GUAYAQUIL</v>
          </cell>
        </row>
        <row r="1208">
          <cell r="A1208" t="str">
            <v>LDDGYEA0025</v>
          </cell>
          <cell r="B1208">
            <v>477688</v>
          </cell>
          <cell r="C1208" t="str">
            <v>LDDGYEA0025</v>
          </cell>
          <cell r="D1208">
            <v>44907.539953703701</v>
          </cell>
          <cell r="E1208" t="str">
            <v>CONECEL_DOCUMENTOS</v>
          </cell>
          <cell r="F1208" t="str">
            <v>DESPACHO</v>
          </cell>
          <cell r="G1208" t="str">
            <v>NORMAL</v>
          </cell>
          <cell r="H1208" t="str">
            <v>Stephanie Perez ACC/Paola Loja ACC-OPE Equipos</v>
          </cell>
          <cell r="I1208" t="str">
            <v>0</v>
          </cell>
          <cell r="J1208" t="str">
            <v>GYE - Centro Comercial Garzo centro-ACC/REGULARIZACIONES</v>
          </cell>
          <cell r="K1208" t="str">
            <v>993393277</v>
          </cell>
          <cell r="L1208" t="str">
            <v/>
          </cell>
          <cell r="M1208" t="str">
            <v>GUAYAQUIL</v>
          </cell>
          <cell r="N1208" t="str">
            <v>GUAYAS</v>
          </cell>
          <cell r="O1208" t="str">
            <v>GUAYAQUIL</v>
          </cell>
        </row>
        <row r="1209">
          <cell r="A1209" t="str">
            <v>LDDGYEB0026</v>
          </cell>
          <cell r="B1209">
            <v>477689</v>
          </cell>
          <cell r="C1209" t="str">
            <v>LDDGYEB0026</v>
          </cell>
          <cell r="D1209">
            <v>44907.539953703701</v>
          </cell>
          <cell r="E1209" t="str">
            <v>CONECEL_DOCUMENTOS</v>
          </cell>
          <cell r="F1209" t="str">
            <v>DESPACHO</v>
          </cell>
          <cell r="G1209" t="str">
            <v>NORMAL</v>
          </cell>
          <cell r="H1209" t="str">
            <v>Stephanie Perez ACC</v>
          </cell>
          <cell r="I1209" t="str">
            <v>0</v>
          </cell>
          <cell r="J1209" t="str">
            <v>GYE - Centro Comercial Garzo centro-ACC</v>
          </cell>
          <cell r="K1209" t="str">
            <v>9399196442</v>
          </cell>
          <cell r="L1209" t="str">
            <v/>
          </cell>
          <cell r="M1209" t="str">
            <v>GUAYAQUIL</v>
          </cell>
          <cell r="N1209" t="str">
            <v>GUAYAS</v>
          </cell>
          <cell r="O1209" t="str">
            <v>GUAYAQUIL</v>
          </cell>
        </row>
        <row r="1210">
          <cell r="A1210" t="str">
            <v>20003013241035</v>
          </cell>
          <cell r="B1210">
            <v>477616</v>
          </cell>
          <cell r="C1210" t="str">
            <v>20003013241035</v>
          </cell>
          <cell r="D1210">
            <v>44907.50508101852</v>
          </cell>
          <cell r="E1210" t="str">
            <v>CONECEL</v>
          </cell>
          <cell r="F1210" t="str">
            <v>DESPACHO</v>
          </cell>
          <cell r="G1210" t="str">
            <v>NORMAL</v>
          </cell>
          <cell r="H1210" t="str">
            <v>LUCAS MATIAS GUANIN CHUSIN</v>
          </cell>
          <cell r="I1210" t="str">
            <v>1750464826</v>
          </cell>
          <cell r="J1210" t="str">
            <v>QUITO/ATAHUALPA/CALLE PEDRO VICNETE MALDONADO Y RODRIGUEZ TORRES EN EL CENTRO COMERCIAL EL RECREO EN LA EMPRESA TEGNAMAX FRENTE AL MEGA KIWI</v>
          </cell>
          <cell r="K1210" t="str">
            <v>991216731 /  987121681</v>
          </cell>
          <cell r="L1210" t="str">
            <v/>
          </cell>
          <cell r="M1210" t="str">
            <v>QUITO</v>
          </cell>
          <cell r="N1210" t="str">
            <v>PICHINCHA</v>
          </cell>
          <cell r="O1210" t="str">
            <v>QUITO</v>
          </cell>
        </row>
        <row r="1211">
          <cell r="A1211" t="str">
            <v>20003013251014</v>
          </cell>
          <cell r="B1211">
            <v>477617</v>
          </cell>
          <cell r="C1211" t="str">
            <v>20003013251014</v>
          </cell>
          <cell r="D1211">
            <v>44907.50508101852</v>
          </cell>
          <cell r="E1211" t="str">
            <v>CONECEL</v>
          </cell>
          <cell r="F1211" t="str">
            <v>DESPACHO</v>
          </cell>
          <cell r="G1211" t="str">
            <v>NORMAL</v>
          </cell>
          <cell r="H1211" t="str">
            <v>MARIA SOL ANDRADE GAIBOR</v>
          </cell>
          <cell r="I1211" t="str">
            <v>604752865</v>
          </cell>
          <cell r="J1211" t="str">
            <v>CHIMBORAZO/RIOBAMBA/MALDONADO/CALLE BUENOS AIRES Y ASUNCION EN CASA 2 PISO COLOR TOMATE CON REJAS BLANCAS DIAGONAL A ESCUELA DE EDUCACION BASICA SAN MATEO</v>
          </cell>
          <cell r="K1211" t="str">
            <v>979255454 /  980510970</v>
          </cell>
          <cell r="M1211" t="str">
            <v>RIOBAMBA</v>
          </cell>
          <cell r="N1211" t="str">
            <v>CHIMBORAZO</v>
          </cell>
          <cell r="O1211" t="str">
            <v>RIOBAMBA</v>
          </cell>
        </row>
        <row r="1212">
          <cell r="A1212" t="str">
            <v>20003011897984</v>
          </cell>
          <cell r="B1212">
            <v>477618</v>
          </cell>
          <cell r="C1212" t="str">
            <v>20003011897984</v>
          </cell>
          <cell r="D1212">
            <v>44907.50508101852</v>
          </cell>
          <cell r="E1212" t="str">
            <v>CONECEL</v>
          </cell>
          <cell r="F1212" t="str">
            <v>DESPACHO</v>
          </cell>
          <cell r="G1212" t="str">
            <v>NORMAL</v>
          </cell>
          <cell r="H1212" t="str">
            <v>DORIS ANGELICA MONTENEGRO NOGUERA</v>
          </cell>
          <cell r="I1212" t="str">
            <v>1002750725</v>
          </cell>
          <cell r="J1212" t="str">
            <v>IMBABURA/IBARRA/SAGRARIO/CIUDADELA IBARRA/AV VICTOR MANUEL GUZMAN Y URUGUAY ENTREGA EN HOSPITAL DE IBARRA IESS PLANTA BAJA A 2 CUADRAS DE OXICOMERCIAL MEDICINAL</v>
          </cell>
          <cell r="K1212" t="str">
            <v xml:space="preserve">959525430 /  </v>
          </cell>
          <cell r="L1212" t="str">
            <v/>
          </cell>
          <cell r="M1212" t="str">
            <v>IBARRA</v>
          </cell>
          <cell r="N1212" t="str">
            <v>IMBABURA</v>
          </cell>
          <cell r="O1212" t="str">
            <v>IBARRA</v>
          </cell>
        </row>
        <row r="1213">
          <cell r="A1213" t="str">
            <v>20003014570643</v>
          </cell>
          <cell r="B1213">
            <v>477619</v>
          </cell>
          <cell r="C1213" t="str">
            <v>20003014570643</v>
          </cell>
          <cell r="D1213">
            <v>44907.50508101852</v>
          </cell>
          <cell r="E1213" t="str">
            <v>CONECEL</v>
          </cell>
          <cell r="F1213" t="str">
            <v>DESPACHO</v>
          </cell>
          <cell r="G1213" t="str">
            <v>NORMAL</v>
          </cell>
          <cell r="H1213" t="str">
            <v>KARINA SOLEDAD GUEVARA SEGARRA</v>
          </cell>
          <cell r="I1213" t="str">
            <v>104040498</v>
          </cell>
          <cell r="J1213" t="str">
            <v>AZUAY/CUENCA/HUAYNACAPAC/AV. 24 DE MAYO Y HERNAN MALO/UNIVERSIDAD DEL AZUAY FACULTAD DE PSICOLOGIA PLANTA BAJA OF DE SECRETARIA A 1 CUADRA DE IMPORTADORA COMERCIAL VIDARP CLIENTE ESTA HASTA LAS 4PM</v>
          </cell>
          <cell r="K1213" t="str">
            <v>987896276 /  998514757</v>
          </cell>
          <cell r="L1213" t="str">
            <v/>
          </cell>
          <cell r="M1213" t="str">
            <v>CUENCA</v>
          </cell>
          <cell r="N1213" t="str">
            <v>AZUAY</v>
          </cell>
          <cell r="O1213" t="str">
            <v>CUENCA</v>
          </cell>
        </row>
        <row r="1214">
          <cell r="A1214" t="str">
            <v>20003011369394</v>
          </cell>
          <cell r="B1214">
            <v>477620</v>
          </cell>
          <cell r="C1214" t="str">
            <v>20003011369394</v>
          </cell>
          <cell r="D1214">
            <v>44907.50508101852</v>
          </cell>
          <cell r="E1214" t="str">
            <v>CONECEL</v>
          </cell>
          <cell r="F1214" t="str">
            <v>DESPACHO</v>
          </cell>
          <cell r="G1214" t="str">
            <v>NORMAL</v>
          </cell>
          <cell r="H1214" t="str">
            <v>EDUARDO NAPOLEON SUAREZ CARRERA</v>
          </cell>
          <cell r="I1214" t="str">
            <v>1704720133</v>
          </cell>
          <cell r="J1214" t="str">
            <v>SANTO DOMINGO/SANTO DOMINGO/VIA A QUEVEDO KM 3 E ISIDRO AYORA EN EL BARRIO SANTA MARTHA EN ALCOHOLICOS ANONIMOS TERCER PISO N10-72 COLOR BEIFE FRENTE AL ASADERO DON POLLO</v>
          </cell>
          <cell r="K1214" t="str">
            <v xml:space="preserve">988716927 /  </v>
          </cell>
          <cell r="L1214" t="str">
            <v/>
          </cell>
          <cell r="M1214" t="str">
            <v>SANTO DOMINGO</v>
          </cell>
          <cell r="N1214" t="str">
            <v>SANTO DOMINGO DE LOS TSACHILAS</v>
          </cell>
          <cell r="O1214" t="str">
            <v>SANTO DOMINGO</v>
          </cell>
        </row>
        <row r="1215">
          <cell r="A1215" t="str">
            <v>20003016109176</v>
          </cell>
          <cell r="B1215">
            <v>477621</v>
          </cell>
          <cell r="C1215" t="str">
            <v>20003016109176</v>
          </cell>
          <cell r="D1215">
            <v>44907.50508101852</v>
          </cell>
          <cell r="E1215" t="str">
            <v>CONECEL</v>
          </cell>
          <cell r="F1215" t="str">
            <v>DESPACHO</v>
          </cell>
          <cell r="G1215" t="str">
            <v>NORMAL</v>
          </cell>
          <cell r="H1215" t="str">
            <v>FLAVIO ANDRES QUEZADA VALDIVIEZO</v>
          </cell>
          <cell r="I1215" t="str">
            <v>750507436</v>
          </cell>
          <cell r="J1215" t="str">
            <v>MACHALA/MACHALA/CONSULTORIO PERERO DENTAL DR. JUAN CARLOS PERERO/CALLE 10 DE AGOSTO Y 8VA NORTE/DIAGONAL A CHIFA CHINO</v>
          </cell>
          <cell r="K1215" t="str">
            <v xml:space="preserve">983050405 /  </v>
          </cell>
          <cell r="M1215" t="str">
            <v>MACHALA</v>
          </cell>
          <cell r="N1215" t="str">
            <v>EL ORO</v>
          </cell>
          <cell r="O1215" t="str">
            <v>MACHALA</v>
          </cell>
        </row>
        <row r="1216">
          <cell r="A1216" t="str">
            <v>20003011927537</v>
          </cell>
          <cell r="B1216">
            <v>477622</v>
          </cell>
          <cell r="C1216" t="str">
            <v>20003011927537</v>
          </cell>
          <cell r="D1216">
            <v>44907.50508101852</v>
          </cell>
          <cell r="E1216" t="str">
            <v>CONECEL</v>
          </cell>
          <cell r="F1216" t="str">
            <v>DESPACHO</v>
          </cell>
          <cell r="G1216" t="str">
            <v>NORMAL</v>
          </cell>
          <cell r="H1216" t="str">
            <v>NAISETH DAYANARA LOPEZ ESPINALES</v>
          </cell>
          <cell r="I1216" t="str">
            <v>1351741879</v>
          </cell>
          <cell r="J1216" t="str">
            <v>MANTA/TARQUI/CALLE 8 Y AV 12 CASA DE COLOR VERDE DE TRES PISOS FRENTE AL TALLER MECANICO SUSUKI</v>
          </cell>
          <cell r="K1216" t="str">
            <v>969455278 /  978980596</v>
          </cell>
          <cell r="L1216" t="str">
            <v/>
          </cell>
          <cell r="M1216" t="str">
            <v>MANTA</v>
          </cell>
          <cell r="N1216" t="str">
            <v>MANABI</v>
          </cell>
          <cell r="O1216" t="str">
            <v>MANTA</v>
          </cell>
        </row>
        <row r="1217">
          <cell r="A1217" t="str">
            <v>20003011411306</v>
          </cell>
          <cell r="B1217">
            <v>477582</v>
          </cell>
          <cell r="C1217" t="str">
            <v>20003011411306</v>
          </cell>
          <cell r="D1217">
            <v>44907.505069444444</v>
          </cell>
          <cell r="E1217" t="str">
            <v>CONECEL</v>
          </cell>
          <cell r="F1217" t="str">
            <v>DESPACHO</v>
          </cell>
          <cell r="G1217" t="str">
            <v>NORMAL</v>
          </cell>
          <cell r="H1217" t="str">
            <v>PAOLA PRISCILA UYAGUARI SUIN</v>
          </cell>
          <cell r="I1217" t="str">
            <v>150606796</v>
          </cell>
          <cell r="J1217" t="str">
            <v>CUENCA/YANUNCAY/LOCAL BC SPA CALLE MIGUEL DE SANTIAGO Y BERNARDO DE LEGARDA</v>
          </cell>
          <cell r="K1217" t="str">
            <v>969454726 /  996945472</v>
          </cell>
          <cell r="L1217" t="str">
            <v/>
          </cell>
          <cell r="M1217" t="str">
            <v>CUENCA</v>
          </cell>
          <cell r="N1217" t="str">
            <v>AZUAY</v>
          </cell>
          <cell r="O1217" t="str">
            <v>CUENCA</v>
          </cell>
        </row>
        <row r="1218">
          <cell r="A1218" t="str">
            <v>20003011368124</v>
          </cell>
          <cell r="B1218">
            <v>477583</v>
          </cell>
          <cell r="C1218" t="str">
            <v>20003011368124</v>
          </cell>
          <cell r="D1218">
            <v>44907.505069444444</v>
          </cell>
          <cell r="E1218" t="str">
            <v>CONECEL</v>
          </cell>
          <cell r="F1218" t="str">
            <v>DESPACHO</v>
          </cell>
          <cell r="G1218" t="str">
            <v>NORMAL</v>
          </cell>
          <cell r="H1218" t="str">
            <v>MELANY ESTEFANIA QUINCHE REASCOS</v>
          </cell>
          <cell r="I1218" t="str">
            <v>402009161</v>
          </cell>
          <cell r="J1218" t="str">
            <v>IBARRA/EL SAGRARIO/AV MARIANO ACOSTA 15-73 Y GABRIELA MISTRAL EN LA EMPRESA NETLIFE JUNTO A YAMAHA IBARRA</v>
          </cell>
          <cell r="K1218" t="str">
            <v>980002719 /  980002719</v>
          </cell>
          <cell r="L1218" t="str">
            <v/>
          </cell>
          <cell r="M1218" t="str">
            <v>IBARRA</v>
          </cell>
          <cell r="N1218" t="str">
            <v>IMBABURA</v>
          </cell>
          <cell r="O1218" t="str">
            <v>IBARRA</v>
          </cell>
        </row>
        <row r="1219">
          <cell r="A1219" t="str">
            <v>20003011370325</v>
          </cell>
          <cell r="B1219">
            <v>477584</v>
          </cell>
          <cell r="C1219" t="str">
            <v>20003011370325</v>
          </cell>
          <cell r="D1219">
            <v>44907.505069444444</v>
          </cell>
          <cell r="E1219" t="str">
            <v>CONECEL</v>
          </cell>
          <cell r="F1219" t="str">
            <v>DESPACHO</v>
          </cell>
          <cell r="G1219" t="str">
            <v>NORMAL</v>
          </cell>
          <cell r="H1219" t="str">
            <v>JAVIER FERNANDO GALLO DUCHE</v>
          </cell>
          <cell r="I1219" t="str">
            <v>1500654346</v>
          </cell>
          <cell r="J1219" t="str">
            <v>QUITO/CONOCOTO/PASAJ E OE861 Y PRINCESA TOA EN EL CONJUNO NAVARRETE CASA CON CERRAMIENTO DE LADRILLO CON PORTON NEGRO EN LA CASA N3 A UNA CUADRA DE LA LICORERIA CABA</v>
          </cell>
          <cell r="K1219" t="str">
            <v xml:space="preserve">997462509 /  </v>
          </cell>
          <cell r="M1219" t="str">
            <v>QUITO</v>
          </cell>
          <cell r="N1219" t="str">
            <v>PICHINCHA</v>
          </cell>
          <cell r="O1219" t="str">
            <v>QUITO</v>
          </cell>
        </row>
        <row r="1220">
          <cell r="A1220" t="str">
            <v>20003011404313</v>
          </cell>
          <cell r="B1220">
            <v>477585</v>
          </cell>
          <cell r="C1220" t="str">
            <v>20003011404313</v>
          </cell>
          <cell r="D1220">
            <v>44907.505069444444</v>
          </cell>
          <cell r="E1220" t="str">
            <v>CONECEL</v>
          </cell>
          <cell r="F1220" t="str">
            <v>DESPACHO</v>
          </cell>
          <cell r="G1220" t="str">
            <v>NORMAL</v>
          </cell>
          <cell r="H1220" t="str">
            <v>JAVIER FERNANDO GALLO DUCHE</v>
          </cell>
          <cell r="I1220" t="str">
            <v>1500654346</v>
          </cell>
          <cell r="J1220" t="str">
            <v>QUITO/CONOCOTO/PASAJ E OE861 Y PRINCESA TOA EN EL CONJUNO NAVARRETE CASA CON CERRAMIENTO DE LADRILLO CON PORTON NEGRO EN LA CASA N3 A UNA CUADRA DE LA LICORERIA CABA</v>
          </cell>
          <cell r="K1220" t="str">
            <v xml:space="preserve">997462509 /  </v>
          </cell>
          <cell r="L1220" t="str">
            <v/>
          </cell>
          <cell r="M1220" t="str">
            <v>QUITO</v>
          </cell>
          <cell r="N1220" t="str">
            <v>PICHINCHA</v>
          </cell>
          <cell r="O1220" t="str">
            <v>QUITO</v>
          </cell>
        </row>
        <row r="1221">
          <cell r="A1221" t="str">
            <v>20003010856583</v>
          </cell>
          <cell r="B1221">
            <v>477586</v>
          </cell>
          <cell r="C1221" t="str">
            <v>20003010856583</v>
          </cell>
          <cell r="D1221">
            <v>44907.505069444444</v>
          </cell>
          <cell r="E1221" t="str">
            <v>CONECEL</v>
          </cell>
          <cell r="F1221" t="str">
            <v>DESPACHO</v>
          </cell>
          <cell r="G1221" t="str">
            <v>NORMAL</v>
          </cell>
          <cell r="H1221" t="str">
            <v>EXAL ADRIAN ARTEAGA GUTIERREZ</v>
          </cell>
          <cell r="I1221" t="str">
            <v>1761330826</v>
          </cell>
          <cell r="J1221" t="str">
            <v>QUITO/CUMBAYA/CALLE FRANCISCO DE ORELLANA 570 Y CARLOS ANDRADE MARIN EN EL RESTAURANTE TREE HOUSE GARDEN DIAGONAL A LAS BODEGAS DE CUMBAYA</v>
          </cell>
          <cell r="K1221" t="str">
            <v xml:space="preserve">963170091 /  </v>
          </cell>
          <cell r="M1221" t="str">
            <v>QUITO</v>
          </cell>
          <cell r="N1221" t="str">
            <v>PICHINCHA</v>
          </cell>
          <cell r="O1221" t="str">
            <v>QUITO</v>
          </cell>
        </row>
        <row r="1222">
          <cell r="A1222" t="str">
            <v>20003011931498</v>
          </cell>
          <cell r="B1222">
            <v>477587</v>
          </cell>
          <cell r="C1222" t="str">
            <v>20003011931498</v>
          </cell>
          <cell r="D1222">
            <v>44907.505069444444</v>
          </cell>
          <cell r="E1222" t="str">
            <v>CONECEL</v>
          </cell>
          <cell r="F1222" t="str">
            <v>DESPACHO</v>
          </cell>
          <cell r="G1222" t="str">
            <v>NORMAL</v>
          </cell>
          <cell r="H1222" t="str">
            <v>DANIELA ESTEFANIA PARRA GODOY</v>
          </cell>
          <cell r="I1222" t="str">
            <v>1723794119</v>
          </cell>
          <cell r="J1222" t="str">
            <v>QUITO/CALDERON/CALLE GEOVANNI CALLES Y RICARDO CALDERON CASA DE 3 PISOS COLOR AMARILLA FRENTE AL CONJUNTO SAN PABLO</v>
          </cell>
          <cell r="K1222" t="str">
            <v xml:space="preserve">987776335 /  </v>
          </cell>
          <cell r="L1222" t="str">
            <v/>
          </cell>
          <cell r="M1222" t="str">
            <v>QUITO</v>
          </cell>
          <cell r="N1222" t="str">
            <v>PICHINCHA</v>
          </cell>
          <cell r="O1222" t="str">
            <v>QUITO</v>
          </cell>
        </row>
        <row r="1223">
          <cell r="A1223" t="str">
            <v>20003011400018</v>
          </cell>
          <cell r="B1223">
            <v>477588</v>
          </cell>
          <cell r="C1223" t="str">
            <v>20003011400018</v>
          </cell>
          <cell r="D1223">
            <v>44907.505069444444</v>
          </cell>
          <cell r="E1223" t="str">
            <v>CONECEL</v>
          </cell>
          <cell r="F1223" t="str">
            <v>DESPACHO</v>
          </cell>
          <cell r="G1223" t="str">
            <v>NORMAL</v>
          </cell>
          <cell r="H1223" t="str">
            <v>FABIAN LEONARDO GUACHAPA</v>
          </cell>
          <cell r="I1223" t="str">
            <v>1400955769</v>
          </cell>
          <cell r="J1223" t="str">
            <v>QUITO/CONOCOTO/CALLE SEBASTIAN DE BENALCAZAR E1-156 PSJ OE1D CS 1P CERRAMIENTO DE LADRILLO FRENTE AL PARQUE METROPOLITANO LA ARMENIA</v>
          </cell>
          <cell r="K1223" t="str">
            <v>987828866 /  969341087</v>
          </cell>
          <cell r="L1223" t="str">
            <v/>
          </cell>
          <cell r="M1223" t="str">
            <v>QUITO</v>
          </cell>
          <cell r="N1223" t="str">
            <v>PICHINCHA</v>
          </cell>
          <cell r="O1223" t="str">
            <v>QUITO</v>
          </cell>
        </row>
        <row r="1224">
          <cell r="A1224" t="str">
            <v>20003010865835</v>
          </cell>
          <cell r="B1224">
            <v>477589</v>
          </cell>
          <cell r="C1224" t="str">
            <v>20003010865835</v>
          </cell>
          <cell r="D1224">
            <v>44907.505069444444</v>
          </cell>
          <cell r="E1224" t="str">
            <v>CONECEL</v>
          </cell>
          <cell r="F1224" t="str">
            <v>DESPACHO</v>
          </cell>
          <cell r="G1224" t="str">
            <v>NORMAL</v>
          </cell>
          <cell r="H1224" t="str">
            <v>ROSA AURA LOPEZ ORELLANA</v>
          </cell>
          <cell r="I1224" t="str">
            <v>1308587185</v>
          </cell>
          <cell r="J1224" t="str">
            <v>GUAYAQUIL- 9 DE OCTUBRE/ TRABJO AV QUITO 1214 Y CLEMENTE BALLEN LOCAL VENTA DE PUERTAS FRENTE FARMACIA SANA SANA JUNTO GARAGE PINTURAS UNIDAS</v>
          </cell>
          <cell r="K1224" t="str">
            <v>984917679 /  298491767/0983993114</v>
          </cell>
          <cell r="M1224" t="str">
            <v>GUAYAQUIL</v>
          </cell>
          <cell r="N1224" t="str">
            <v>GUAYAS</v>
          </cell>
          <cell r="O1224" t="str">
            <v>GUAYAQUIL</v>
          </cell>
        </row>
        <row r="1225">
          <cell r="A1225" t="str">
            <v>20003010885904</v>
          </cell>
          <cell r="B1225">
            <v>477590</v>
          </cell>
          <cell r="C1225" t="str">
            <v>20003010885904</v>
          </cell>
          <cell r="D1225">
            <v>44907.505069444444</v>
          </cell>
          <cell r="E1225" t="str">
            <v>CONECEL</v>
          </cell>
          <cell r="F1225" t="str">
            <v>DESPACHO</v>
          </cell>
          <cell r="G1225" t="str">
            <v>NORMAL</v>
          </cell>
          <cell r="H1225" t="str">
            <v>BRINER FRANK PATINO SABANDO</v>
          </cell>
          <cell r="I1225" t="str">
            <v>1304892548</v>
          </cell>
          <cell r="J1225" t="str">
            <v>QUITO-LA ECUATORIANA/BARRIO LA ECUATORIANA, CALLE MANUEL PAREJA S43-166 Y AV ECUATORIANA / REF A 2CDR DE TIA ECUATORIANA CASA 2PISOS CLR ROJO</v>
          </cell>
          <cell r="K1225" t="str">
            <v xml:space="preserve">998065080 /  </v>
          </cell>
          <cell r="M1225" t="str">
            <v>QUITO</v>
          </cell>
          <cell r="N1225" t="str">
            <v>PICHINCHA</v>
          </cell>
          <cell r="O1225" t="str">
            <v>QUITO</v>
          </cell>
        </row>
        <row r="1226">
          <cell r="A1226" t="str">
            <v>20003007585525</v>
          </cell>
          <cell r="B1226">
            <v>477591</v>
          </cell>
          <cell r="C1226" t="str">
            <v>20003007585525</v>
          </cell>
          <cell r="D1226">
            <v>44907.505069444444</v>
          </cell>
          <cell r="E1226" t="str">
            <v>CONECEL</v>
          </cell>
          <cell r="F1226" t="str">
            <v>DESPACHO</v>
          </cell>
          <cell r="G1226" t="str">
            <v>NORMAL</v>
          </cell>
          <cell r="H1226" t="str">
            <v>DALIA ROCIO ESCOBAR TENORIO</v>
          </cell>
          <cell r="I1226" t="str">
            <v>1751409093</v>
          </cell>
          <cell r="J1226" t="str">
            <v>QUITO-QUITUMBE/CALLE: S42C LT 61 Y C. 6/CASA DE 2 PISOS CREMA A DOS CUADRAS DE D ENER-GYM</v>
          </cell>
          <cell r="K1226" t="str">
            <v>979089077 /  297908907</v>
          </cell>
          <cell r="L1226" t="str">
            <v/>
          </cell>
          <cell r="M1226" t="str">
            <v>QUITO</v>
          </cell>
          <cell r="N1226" t="str">
            <v>PICHINCHA</v>
          </cell>
          <cell r="O1226" t="str">
            <v>QUITO</v>
          </cell>
        </row>
        <row r="1227">
          <cell r="A1227" t="str">
            <v>20003011918300</v>
          </cell>
          <cell r="B1227">
            <v>477592</v>
          </cell>
          <cell r="C1227" t="str">
            <v>20003011918300</v>
          </cell>
          <cell r="D1227">
            <v>44907.505069444444</v>
          </cell>
          <cell r="E1227" t="str">
            <v>CONECEL</v>
          </cell>
          <cell r="F1227" t="str">
            <v>DESPACHO</v>
          </cell>
          <cell r="G1227" t="str">
            <v>NORMAL</v>
          </cell>
          <cell r="H1227" t="str">
            <v>MICHAEL ANDRES MORALES ALVAREZ</v>
          </cell>
          <cell r="I1227" t="str">
            <v>1723045082</v>
          </cell>
          <cell r="J1227" t="str">
            <v>QUITO/CALACALI/CALLE EUGENIO DE SANTA CRUZ Y ESPEJO Y SIMON BOLIVAR /A MEDIA CUADRA DE COCTELES MIL AMORES CALACALIA/CASA ROSADO 2 PISOS</v>
          </cell>
          <cell r="K1227" t="str">
            <v xml:space="preserve">998683079 /  </v>
          </cell>
          <cell r="L1227" t="str">
            <v/>
          </cell>
          <cell r="M1227" t="str">
            <v>QUITO</v>
          </cell>
          <cell r="N1227" t="str">
            <v>PICHINCHA</v>
          </cell>
          <cell r="O1227" t="str">
            <v>QUITO</v>
          </cell>
        </row>
        <row r="1228">
          <cell r="A1228" t="str">
            <v>20003011964319</v>
          </cell>
          <cell r="B1228">
            <v>477593</v>
          </cell>
          <cell r="C1228" t="str">
            <v>20003011964319</v>
          </cell>
          <cell r="D1228">
            <v>44907.505069444444</v>
          </cell>
          <cell r="E1228" t="str">
            <v>CONECEL</v>
          </cell>
          <cell r="F1228" t="str">
            <v>DESPACHO</v>
          </cell>
          <cell r="G1228" t="str">
            <v>NORMAL</v>
          </cell>
          <cell r="H1228" t="str">
            <v>NANCY MARIANELA MALDONADO LUGUNA</v>
          </cell>
          <cell r="I1228" t="str">
            <v>1724157068</v>
          </cell>
          <cell r="J1228" t="str">
            <v>QUITO/NAYON) TRABJO VIVERO SERVIPLANTAS CALLE NUESTRA SRA DE SANTA ANA S2-98 Y CALLE MARIANO CRUZ TIPAN /FRENTE A FERRETERIA LAS PALMAS / LOCAL 1P CON PLANTAS</v>
          </cell>
          <cell r="K1228" t="str">
            <v>995044305 /  994104023</v>
          </cell>
          <cell r="L1228" t="str">
            <v/>
          </cell>
          <cell r="M1228" t="str">
            <v>QUITO</v>
          </cell>
          <cell r="N1228" t="str">
            <v>PICHINCHA</v>
          </cell>
          <cell r="O1228" t="str">
            <v>QUITO</v>
          </cell>
        </row>
        <row r="1229">
          <cell r="A1229" t="str">
            <v>20003013256158</v>
          </cell>
          <cell r="B1229">
            <v>477594</v>
          </cell>
          <cell r="C1229" t="str">
            <v>20003013256158</v>
          </cell>
          <cell r="D1229">
            <v>44907.505069444444</v>
          </cell>
          <cell r="E1229" t="str">
            <v>CONECEL</v>
          </cell>
          <cell r="F1229" t="str">
            <v>DESPACHO</v>
          </cell>
          <cell r="G1229" t="str">
            <v>NORMAL</v>
          </cell>
          <cell r="H1229" t="str">
            <v>ANA LUCIA ALMACHI SANGUCHO</v>
          </cell>
          <cell r="I1229" t="str">
            <v>1714914114</v>
          </cell>
          <cell r="J1229" t="str">
            <v>QUITO/CENTRO HISTORICO/TRBJO: CENTRO DE SALUD 1 CENTRO HISTORICO/ AV ROCAFUERTE OE4-27 Y AV VENEZUELA/ LOCAL 3PISOS FRENTE A TIENDA</v>
          </cell>
          <cell r="K1229" t="str">
            <v>995931877 /  992196720</v>
          </cell>
          <cell r="M1229" t="str">
            <v>QUITO</v>
          </cell>
          <cell r="N1229" t="str">
            <v>PICHINCHA</v>
          </cell>
          <cell r="O1229" t="str">
            <v>QUITO</v>
          </cell>
        </row>
        <row r="1230">
          <cell r="A1230" t="str">
            <v>20003011964241</v>
          </cell>
          <cell r="B1230">
            <v>477595</v>
          </cell>
          <cell r="C1230" t="str">
            <v>20003011964241</v>
          </cell>
          <cell r="D1230">
            <v>44907.505069444444</v>
          </cell>
          <cell r="E1230" t="str">
            <v>CONECEL</v>
          </cell>
          <cell r="F1230" t="str">
            <v>DESPACHO</v>
          </cell>
          <cell r="G1230" t="str">
            <v>NORMAL</v>
          </cell>
          <cell r="H1230" t="str">
            <v>ERIKA MARICELA LLULLUNA CHASIPANTA</v>
          </cell>
          <cell r="I1230" t="str">
            <v>1714133079</v>
          </cell>
          <cell r="J1230" t="str">
            <v>QUITO/SANGOLQUI/BARRIO CASHAPAMBA KILOMETRO 1 VIA PINTAG Y GUALACEO DETRAS DEL COLEGIO LICEO DEL VALLE CASA DE DOS PISOS</v>
          </cell>
          <cell r="K1230" t="str">
            <v xml:space="preserve">984160799 /  </v>
          </cell>
          <cell r="M1230" t="str">
            <v>QUITO</v>
          </cell>
          <cell r="N1230" t="str">
            <v>PICHINCHA</v>
          </cell>
          <cell r="O1230" t="str">
            <v>QUITO</v>
          </cell>
        </row>
        <row r="1231">
          <cell r="A1231" t="str">
            <v>20003011912446</v>
          </cell>
          <cell r="B1231">
            <v>477596</v>
          </cell>
          <cell r="C1231" t="str">
            <v>20003011912446</v>
          </cell>
          <cell r="D1231">
            <v>44907.505069444444</v>
          </cell>
          <cell r="E1231" t="str">
            <v>CONECEL</v>
          </cell>
          <cell r="F1231" t="str">
            <v>DESPACHO</v>
          </cell>
          <cell r="G1231" t="str">
            <v>NORMAL</v>
          </cell>
          <cell r="H1231" t="str">
            <v>KEVIN ANDRES GUARAS MONTANO</v>
          </cell>
          <cell r="I1231" t="str">
            <v>1726388927</v>
          </cell>
          <cell r="J1231" t="str">
            <v>QUITO/TUMBACO/CALLE ROSA ZARATE Y LATACUNGA CASA E5-45 DE PORTON CAFE A 3 CUADRAS DEL CEMENTERIO GENERAL DE TUMBACO</v>
          </cell>
          <cell r="K1231" t="str">
            <v>963286151 /  980557848</v>
          </cell>
          <cell r="L1231" t="str">
            <v/>
          </cell>
          <cell r="M1231" t="str">
            <v>QUITO</v>
          </cell>
          <cell r="N1231" t="str">
            <v>PICHINCHA</v>
          </cell>
          <cell r="O1231" t="str">
            <v>QUITO</v>
          </cell>
        </row>
        <row r="1232">
          <cell r="A1232" t="str">
            <v>20003011403023</v>
          </cell>
          <cell r="B1232">
            <v>477597</v>
          </cell>
          <cell r="C1232" t="str">
            <v>20003011403023</v>
          </cell>
          <cell r="D1232">
            <v>44907.505069444444</v>
          </cell>
          <cell r="E1232" t="str">
            <v>CONECEL</v>
          </cell>
          <cell r="F1232" t="str">
            <v>DESPACHO</v>
          </cell>
          <cell r="G1232" t="str">
            <v>NORMAL</v>
          </cell>
          <cell r="H1232" t="str">
            <v>BRYAN ALEXANDER RENTERIA PALACIOS</v>
          </cell>
          <cell r="I1232" t="str">
            <v>1725165953</v>
          </cell>
          <cell r="J1232" t="str">
            <v>SANTO DOMINGO/RIO TOACHI/BARRIO BRASILIA DE TOACHI/VIA PRINCIPAL TRONCAL DE LA COSTA VIA A COPETO Y PASAJE LAS MINAS JUNTO EUFRATESINVEST ENTREGA EN MINA DE COPETO EN GARITA</v>
          </cell>
          <cell r="K1232" t="str">
            <v>962599268 /  986475002</v>
          </cell>
          <cell r="L1232" t="str">
            <v/>
          </cell>
          <cell r="M1232" t="str">
            <v>SANTO DOMINGO</v>
          </cell>
          <cell r="N1232" t="str">
            <v>SANTO DOMINGO DE LOS TSACHILAS</v>
          </cell>
          <cell r="O1232" t="str">
            <v>SANTO DOMINGO</v>
          </cell>
        </row>
        <row r="1233">
          <cell r="A1233" t="str">
            <v>20003011400590</v>
          </cell>
          <cell r="B1233">
            <v>477598</v>
          </cell>
          <cell r="C1233" t="str">
            <v>20003011400590</v>
          </cell>
          <cell r="D1233">
            <v>44907.505069444444</v>
          </cell>
          <cell r="E1233" t="str">
            <v>CONECEL</v>
          </cell>
          <cell r="F1233" t="str">
            <v>DESPACHO</v>
          </cell>
          <cell r="G1233" t="str">
            <v>NORMAL</v>
          </cell>
          <cell r="H1233" t="str">
            <v>MARY LIDUVINA NICOLALDE ARMIJOS</v>
          </cell>
          <cell r="I1233" t="str">
            <v>800511800</v>
          </cell>
          <cell r="J1233" t="str">
            <v>ESMERADAS/ESMERALDAS/SIMON PLATA TORRES/AV RUTA DEL SPONDYLUS CIUDADELA TOLITA 2 MZ3 VILLA 24 A 2 CUADRAS DEL ALMACENES TIA EN CASA 2 PISO COLOR VERDE Y EN CONSTRUCCION SEGUNDO PISO</v>
          </cell>
          <cell r="K1233" t="str">
            <v>996939015 /  982405192</v>
          </cell>
          <cell r="L1233" t="str">
            <v/>
          </cell>
          <cell r="M1233" t="str">
            <v>ESMERALDAS</v>
          </cell>
          <cell r="N1233" t="str">
            <v>ESMERALDAS</v>
          </cell>
          <cell r="O1233" t="str">
            <v>ESMERALDAS</v>
          </cell>
        </row>
        <row r="1234">
          <cell r="A1234" t="str">
            <v>20003011368642</v>
          </cell>
          <cell r="B1234">
            <v>477599</v>
          </cell>
          <cell r="C1234" t="str">
            <v>20003011368642</v>
          </cell>
          <cell r="D1234">
            <v>44907.505069444444</v>
          </cell>
          <cell r="E1234" t="str">
            <v>CONECEL</v>
          </cell>
          <cell r="F1234" t="str">
            <v>DESPACHO</v>
          </cell>
          <cell r="G1234" t="str">
            <v>NORMAL</v>
          </cell>
          <cell r="H1234" t="str">
            <v>DARWIN JAVIER VILLACRESES CANTOS</v>
          </cell>
          <cell r="I1234" t="str">
            <v>1309411666</v>
          </cell>
          <cell r="J1234" t="str">
            <v>MANABI/MANTA/TARQUI/CALLE 13 Y AV 13/MZ 20 LT 10 EN CASA 2 PISO COLOR BLANCO ATRAS DEDE ASADERO SU POLLO Y A 1 CUADRA DEL TIA MANTA CALLE 13</v>
          </cell>
          <cell r="K1234" t="str">
            <v xml:space="preserve">963126235 /  </v>
          </cell>
          <cell r="M1234" t="str">
            <v>MANTA</v>
          </cell>
          <cell r="N1234" t="str">
            <v>MANABI</v>
          </cell>
          <cell r="O1234" t="str">
            <v>MANTA</v>
          </cell>
        </row>
        <row r="1235">
          <cell r="A1235" t="str">
            <v>20003011924401</v>
          </cell>
          <cell r="B1235">
            <v>477600</v>
          </cell>
          <cell r="C1235" t="str">
            <v>20003011924401</v>
          </cell>
          <cell r="D1235">
            <v>44907.505069444444</v>
          </cell>
          <cell r="E1235" t="str">
            <v>CONECEL</v>
          </cell>
          <cell r="F1235" t="str">
            <v>DESPACHO</v>
          </cell>
          <cell r="G1235" t="str">
            <v>NORMAL</v>
          </cell>
          <cell r="H1235" t="str">
            <v>MYRIAM JANNETTE RODRIGUEZ VILLAMAR</v>
          </cell>
          <cell r="I1235" t="str">
            <v>1202540074</v>
          </cell>
          <cell r="J1235" t="str">
            <v>LOS RIOS/QUEVEDO/SIETE DE OCTUBRE/CALLE 4TA ENTRE LA B Y LA C/EN CASA CON PASAMANO COLOR AMARILLO Y TEJAS COLORL NARANJA FRENTE A TIENDA ABARROTE MAYRITA</v>
          </cell>
          <cell r="K1235" t="str">
            <v xml:space="preserve">979235676 /  </v>
          </cell>
          <cell r="L1235" t="str">
            <v/>
          </cell>
          <cell r="M1235" t="str">
            <v>QUEVEDO</v>
          </cell>
          <cell r="N1235" t="str">
            <v>LOS RIOS</v>
          </cell>
          <cell r="O1235" t="str">
            <v>QUEVEDO</v>
          </cell>
        </row>
        <row r="1236">
          <cell r="A1236" t="str">
            <v>20002999243551</v>
          </cell>
          <cell r="B1236">
            <v>477601</v>
          </cell>
          <cell r="C1236" t="str">
            <v>20002999243551</v>
          </cell>
          <cell r="D1236">
            <v>44907.505069444444</v>
          </cell>
          <cell r="E1236" t="str">
            <v>CONECEL</v>
          </cell>
          <cell r="F1236" t="str">
            <v>DESPACHO</v>
          </cell>
          <cell r="G1236" t="str">
            <v>NORMAL</v>
          </cell>
          <cell r="H1236" t="str">
            <v>ROSARIO MARILIN ANDRADE RODRIGUEZ</v>
          </cell>
          <cell r="I1236" t="str">
            <v>920483252</v>
          </cell>
          <cell r="J1236" t="str">
            <v>GUAYAQUIL/ROCAFUERTE/CALLE 2 NE DR VICTOR MANUEL RENDON Y PANAMA EN EL PUNTO DE LA SUERTE VIP FRENTE ALPARQUE DE ROCAFUERTE</v>
          </cell>
          <cell r="K1236" t="str">
            <v xml:space="preserve">961042344 /  </v>
          </cell>
          <cell r="M1236" t="str">
            <v>GUAYAQUIL</v>
          </cell>
          <cell r="N1236" t="str">
            <v>GUAYAS</v>
          </cell>
          <cell r="O1236" t="str">
            <v>GUAYAQUIL</v>
          </cell>
        </row>
        <row r="1237">
          <cell r="A1237" t="str">
            <v>20003011367319</v>
          </cell>
          <cell r="B1237">
            <v>477602</v>
          </cell>
          <cell r="C1237" t="str">
            <v>20003011367319</v>
          </cell>
          <cell r="D1237">
            <v>44907.505069444444</v>
          </cell>
          <cell r="E1237" t="str">
            <v>CONECEL</v>
          </cell>
          <cell r="F1237" t="str">
            <v>DESPACHO</v>
          </cell>
          <cell r="G1237" t="str">
            <v>NORMAL</v>
          </cell>
          <cell r="H1237" t="str">
            <v>ERIKA NAJELY GUEVARA PATINO</v>
          </cell>
          <cell r="I1237" t="str">
            <v>1727829960</v>
          </cell>
          <cell r="J1237" t="str">
            <v>QUITO/EL CONDADO/SECTOR CAMINOS DE LA LIBERTAD CALLE B Y N79I URBANIZACION COLINAS DEL NORTE MZ B 24 LOTE 491 A UNA CUADRA DE FAST FOOD LA CUEVITA</v>
          </cell>
          <cell r="K1237" t="str">
            <v xml:space="preserve">963284675 /  </v>
          </cell>
          <cell r="L1237" t="str">
            <v/>
          </cell>
          <cell r="M1237" t="str">
            <v>QUITO</v>
          </cell>
          <cell r="N1237" t="str">
            <v>PICHINCHA</v>
          </cell>
          <cell r="O1237" t="str">
            <v>QUITO</v>
          </cell>
        </row>
        <row r="1238">
          <cell r="A1238" t="str">
            <v>20003011924312</v>
          </cell>
          <cell r="B1238">
            <v>477603</v>
          </cell>
          <cell r="C1238" t="str">
            <v>20003011924312</v>
          </cell>
          <cell r="D1238">
            <v>44907.505069444444</v>
          </cell>
          <cell r="E1238" t="str">
            <v>CONECEL</v>
          </cell>
          <cell r="F1238" t="str">
            <v>DESPACHO</v>
          </cell>
          <cell r="G1238" t="str">
            <v>NORMAL</v>
          </cell>
          <cell r="H1238" t="str">
            <v>MARIA GABRIELA FLORES JARA</v>
          </cell>
          <cell r="I1238" t="str">
            <v>923634174</v>
          </cell>
          <cell r="J1238" t="str">
            <v>QUITO/SAN ISIDRO DEL INCA/CALLE DE LOS NARANJOS Y AZUCENAS EN OPTIDENT JUNTO A NISSAN</v>
          </cell>
          <cell r="K1238" t="str">
            <v>987928954 /  986431823</v>
          </cell>
          <cell r="L1238" t="str">
            <v/>
          </cell>
          <cell r="M1238" t="str">
            <v>QUITO</v>
          </cell>
          <cell r="N1238" t="str">
            <v>PICHINCHA</v>
          </cell>
          <cell r="O1238" t="str">
            <v>QUITO</v>
          </cell>
        </row>
        <row r="1239">
          <cell r="A1239" t="str">
            <v>20003011907127</v>
          </cell>
          <cell r="B1239">
            <v>477604</v>
          </cell>
          <cell r="C1239" t="str">
            <v>20003011907127</v>
          </cell>
          <cell r="D1239">
            <v>44907.505069444444</v>
          </cell>
          <cell r="E1239" t="str">
            <v>CONECEL</v>
          </cell>
          <cell r="F1239" t="str">
            <v>DESPACHO</v>
          </cell>
          <cell r="G1239" t="str">
            <v>NORMAL</v>
          </cell>
          <cell r="H1239" t="str">
            <v>ADONAI LIN ALEJO VILLALONGA</v>
          </cell>
          <cell r="I1239" t="str">
            <v>104199923</v>
          </cell>
          <cell r="J1239" t="str">
            <v>AMBATO/LA MATRIZ /LA VICENTINA /ORELLANA Y MAGALLANES/ N341 CASA COLOR PLOMA DOS PISOS PUNTO DE REFERENCIA A DOS CASA ESTA EL PARQUE DE LAS MADRES</v>
          </cell>
          <cell r="K1239" t="str">
            <v xml:space="preserve">984817605 /  </v>
          </cell>
          <cell r="M1239" t="str">
            <v>AMBATO</v>
          </cell>
          <cell r="N1239" t="str">
            <v>TUNGURAHUA</v>
          </cell>
          <cell r="O1239" t="str">
            <v>AMBATO</v>
          </cell>
        </row>
        <row r="1240">
          <cell r="A1240" t="str">
            <v>20003011402990</v>
          </cell>
          <cell r="B1240">
            <v>477605</v>
          </cell>
          <cell r="C1240" t="str">
            <v>20003011402990</v>
          </cell>
          <cell r="D1240">
            <v>44907.505069444444</v>
          </cell>
          <cell r="E1240" t="str">
            <v>CONECEL</v>
          </cell>
          <cell r="F1240" t="str">
            <v>DESPACHO</v>
          </cell>
          <cell r="G1240" t="str">
            <v>NORMAL</v>
          </cell>
          <cell r="H1240" t="str">
            <v>JESSICA YOLANDA QUERIDO PASTE</v>
          </cell>
          <cell r="I1240" t="str">
            <v>504017112</v>
          </cell>
          <cell r="J1240" t="str">
            <v>LATACUNGA/ELOY ALFARO /FELIX VALENCIA Y HERMANAS PAZMINO/ TRABAJO LOCAL JESSI PELUQUERIA AMARILLO /ALADO RESTAURANTE MAXIMO SECTOR LA MERCED</v>
          </cell>
          <cell r="K1240" t="str">
            <v>963046977 /  979182175</v>
          </cell>
          <cell r="M1240" t="str">
            <v>LATACUNGA</v>
          </cell>
          <cell r="N1240" t="str">
            <v>COTOPAXI</v>
          </cell>
          <cell r="O1240" t="str">
            <v>LATACUNGA</v>
          </cell>
        </row>
        <row r="1241">
          <cell r="A1241" t="str">
            <v>20003010855096</v>
          </cell>
          <cell r="B1241">
            <v>477606</v>
          </cell>
          <cell r="C1241" t="str">
            <v>20003010855096</v>
          </cell>
          <cell r="D1241">
            <v>44907.505069444444</v>
          </cell>
          <cell r="E1241" t="str">
            <v>CONECEL</v>
          </cell>
          <cell r="F1241" t="str">
            <v>DESPACHO</v>
          </cell>
          <cell r="G1241" t="str">
            <v>NORMAL</v>
          </cell>
          <cell r="H1241" t="str">
            <v>JOHANNA ELIZABETH OLIVO PARRA</v>
          </cell>
          <cell r="I1241" t="str">
            <v>1804888533</v>
          </cell>
          <cell r="J1241" t="str">
            <v>AMBATO-HUACHI CHICO/ TRABJO CALLE LEONIDAS PL.GUTIERREZ Y AV. ATAHUALPA EN EL LOCAL DE ENCEBOLLADO JUNTO A PANADERIA LOS TRIGALES</v>
          </cell>
          <cell r="K1241" t="str">
            <v>998826463 /  299882646</v>
          </cell>
          <cell r="M1241" t="str">
            <v>AMBATO</v>
          </cell>
          <cell r="N1241" t="str">
            <v>TUNGURAHUA</v>
          </cell>
          <cell r="O1241" t="str">
            <v>AMBATO</v>
          </cell>
        </row>
        <row r="1242">
          <cell r="A1242" t="str">
            <v>20003010865106</v>
          </cell>
          <cell r="B1242">
            <v>477607</v>
          </cell>
          <cell r="C1242" t="str">
            <v>20003010865106</v>
          </cell>
          <cell r="D1242">
            <v>44907.505069444444</v>
          </cell>
          <cell r="E1242" t="str">
            <v>CONECEL</v>
          </cell>
          <cell r="F1242" t="str">
            <v>DESPACHO</v>
          </cell>
          <cell r="G1242" t="str">
            <v>NORMAL</v>
          </cell>
          <cell r="H1242" t="str">
            <v>ALEXANDER RAFAEL CADENA MARTINEZ</v>
          </cell>
          <cell r="I1242" t="str">
            <v>1805127733</v>
          </cell>
          <cell r="J1242" t="str">
            <v>AMBATO-HUACHI CHICO/TRABJO CALLE: LEONIDAS PL. GUTIERREZ Y AV. ATAHUALPA EN EL LOCAL DE ENCEBOLLADO JUNTO A PANADERIA LOS TRIGALES</v>
          </cell>
          <cell r="K1242" t="str">
            <v>987822641 /  298782264/0963796236</v>
          </cell>
          <cell r="M1242" t="str">
            <v>AMBATO</v>
          </cell>
          <cell r="N1242" t="str">
            <v>TUNGURAHUA</v>
          </cell>
          <cell r="O1242" t="str">
            <v>AMBATO</v>
          </cell>
        </row>
        <row r="1243">
          <cell r="A1243" t="str">
            <v>20003011961280</v>
          </cell>
          <cell r="B1243">
            <v>477608</v>
          </cell>
          <cell r="C1243" t="str">
            <v>20003011961280</v>
          </cell>
          <cell r="D1243">
            <v>44907.505069444444</v>
          </cell>
          <cell r="E1243" t="str">
            <v>CONECEL</v>
          </cell>
          <cell r="F1243" t="str">
            <v>DESPACHO</v>
          </cell>
          <cell r="G1243" t="str">
            <v>NORMAL</v>
          </cell>
          <cell r="H1243" t="str">
            <v>JOHANA MARIBEL AUCANCELA GUAMAN</v>
          </cell>
          <cell r="I1243" t="str">
            <v>605024223</v>
          </cell>
          <cell r="J1243" t="str">
            <v>RIOBAMBA/LIZARZABURO/CALLE ESTEBAN MARANON Y AV MONSENOR LEONIDAS CASA 2 PISOS COLOR CREMA Y ROJO VIDRIOS OSCUROS A LAD ESTACION EMPRESA ELECTRICA</v>
          </cell>
          <cell r="K1243" t="str">
            <v>998191910 /  991946968</v>
          </cell>
          <cell r="M1243" t="str">
            <v>RIOBAMBA</v>
          </cell>
          <cell r="N1243" t="str">
            <v>CHIMBORAZO</v>
          </cell>
          <cell r="O1243" t="str">
            <v>RIOBAMBA</v>
          </cell>
        </row>
        <row r="1244">
          <cell r="A1244" t="str">
            <v>20003011924641</v>
          </cell>
          <cell r="B1244">
            <v>477609</v>
          </cell>
          <cell r="C1244" t="str">
            <v>20003011924641</v>
          </cell>
          <cell r="D1244">
            <v>44907.505069444444</v>
          </cell>
          <cell r="E1244" t="str">
            <v>CONECEL</v>
          </cell>
          <cell r="F1244" t="str">
            <v>DESPACHO</v>
          </cell>
          <cell r="G1244" t="str">
            <v>NORMAL</v>
          </cell>
          <cell r="H1244" t="str">
            <v>MARYURI ESTEFANY GUERRERO SANTANDER</v>
          </cell>
          <cell r="I1244" t="str">
            <v>450038815</v>
          </cell>
          <cell r="J1244" t="str">
            <v>TULCAN-TULCAN) CASA: SCTOR LAGUNA 1 AV VEINTIMILLA Y AV UNIVERSITARIA CASA 2PCON ASADOS DE AGAPITO EN PB JUNTO A FARMACIA CRUZ AZUL</v>
          </cell>
          <cell r="K1244" t="str">
            <v>963817711 /  986080997</v>
          </cell>
          <cell r="L1244" t="str">
            <v/>
          </cell>
          <cell r="M1244" t="str">
            <v>TULCAN</v>
          </cell>
          <cell r="N1244" t="str">
            <v>CARCHI</v>
          </cell>
          <cell r="O1244" t="str">
            <v>TULCAN</v>
          </cell>
        </row>
        <row r="1245">
          <cell r="A1245" t="str">
            <v>20003011986796</v>
          </cell>
          <cell r="B1245">
            <v>477610</v>
          </cell>
          <cell r="C1245" t="str">
            <v>20003011986796</v>
          </cell>
          <cell r="D1245">
            <v>44907.505069444444</v>
          </cell>
          <cell r="E1245" t="str">
            <v>CONECEL</v>
          </cell>
          <cell r="F1245" t="str">
            <v>DESPACHO</v>
          </cell>
          <cell r="G1245" t="str">
            <v>NORMAL</v>
          </cell>
          <cell r="H1245" t="str">
            <v>EDWIN FERNANDO HIDALGO VEINTIMILLA</v>
          </cell>
          <cell r="I1245" t="str">
            <v>1707001135</v>
          </cell>
          <cell r="J1245" t="str">
            <v>QUITO/SAN BARTOLO/CALLE LA CHICANA Y OE6 LOTE 153 CASA DE DOS PISOS COLOR PLOMO DIAGONAL A LA PANADERIA JIMMY Y AL HOTEL FRANKLIN</v>
          </cell>
          <cell r="K1245" t="str">
            <v>995040607 /  984668069</v>
          </cell>
          <cell r="L1245" t="str">
            <v/>
          </cell>
          <cell r="M1245" t="str">
            <v>QUITO</v>
          </cell>
          <cell r="N1245" t="str">
            <v>PICHINCHA</v>
          </cell>
          <cell r="O1245" t="str">
            <v>QUITO</v>
          </cell>
        </row>
        <row r="1246">
          <cell r="A1246" t="str">
            <v>20002991259533</v>
          </cell>
          <cell r="B1246">
            <v>477611</v>
          </cell>
          <cell r="C1246" t="str">
            <v>20002991259533</v>
          </cell>
          <cell r="D1246">
            <v>44907.505069444444</v>
          </cell>
          <cell r="E1246" t="str">
            <v>CONECEL</v>
          </cell>
          <cell r="F1246" t="str">
            <v>DESPACHO</v>
          </cell>
          <cell r="G1246" t="str">
            <v>NORMAL</v>
          </cell>
          <cell r="H1246" t="str">
            <v>DAYSI ESTEFANIA GUARANGO TENELANDA</v>
          </cell>
          <cell r="I1246" t="str">
            <v>650139579</v>
          </cell>
          <cell r="J1246" t="str">
            <v>CHIMBORAZO/RIOBAMBA/LIZARZABURO/BARRIO LA ATARAZANA/AV. ATAHUALPA 854 Y MACHALA FRENTE A HOTEL LA PRIMEVERA PUENTE DE YARUQUIES ENTREGA EN TERMINARAL DE RIOBAMBA PLANTA BAJA</v>
          </cell>
          <cell r="K1246" t="str">
            <v>995718669 /  962682850</v>
          </cell>
          <cell r="M1246" t="str">
            <v>RIOBAMBA</v>
          </cell>
          <cell r="N1246" t="str">
            <v>CHIMBORAZO</v>
          </cell>
          <cell r="O1246" t="str">
            <v>RIOBAMBA</v>
          </cell>
        </row>
        <row r="1247">
          <cell r="A1247" t="str">
            <v>20003011986608</v>
          </cell>
          <cell r="B1247">
            <v>477612</v>
          </cell>
          <cell r="C1247" t="str">
            <v>20003011986608</v>
          </cell>
          <cell r="D1247">
            <v>44907.505069444444</v>
          </cell>
          <cell r="E1247" t="str">
            <v>CONECEL</v>
          </cell>
          <cell r="F1247" t="str">
            <v>DESPACHO</v>
          </cell>
          <cell r="G1247" t="str">
            <v>NORMAL</v>
          </cell>
          <cell r="H1247" t="str">
            <v>BRAYAN GUILLERMO PEREZ PASPUEL</v>
          </cell>
          <cell r="I1247" t="str">
            <v>401762158</v>
          </cell>
          <cell r="J1247" t="str">
            <v>IMBABURA/IBARRA/SAN FRANCISCO/AV ATAHUALPA Y CARLOS EMILIO GRIJALVA/CASA 2 PISO COLOR AMARILLA JUNTO A CONSULTORIO MEDICO</v>
          </cell>
          <cell r="K1247" t="str">
            <v>969089887 /  939395916</v>
          </cell>
          <cell r="M1247" t="str">
            <v>IBARRA</v>
          </cell>
          <cell r="N1247" t="str">
            <v>IMBABURA</v>
          </cell>
          <cell r="O1247" t="str">
            <v>IBARRA</v>
          </cell>
        </row>
        <row r="1248">
          <cell r="A1248" t="str">
            <v>20003011913883</v>
          </cell>
          <cell r="B1248">
            <v>477613</v>
          </cell>
          <cell r="C1248" t="str">
            <v>20003011913883</v>
          </cell>
          <cell r="D1248">
            <v>44907.505069444444</v>
          </cell>
          <cell r="E1248" t="str">
            <v>CONECEL</v>
          </cell>
          <cell r="F1248" t="str">
            <v>DESPACHO</v>
          </cell>
          <cell r="G1248" t="str">
            <v>NORMAL</v>
          </cell>
          <cell r="H1248" t="str">
            <v>ADRIANA RAQUEL ZAMBRANO SABANDO</v>
          </cell>
          <cell r="I1248" t="str">
            <v>1724775984</v>
          </cell>
          <cell r="J1248" t="str">
            <v>SANTO DOMINGO/SANTO DOMINGO/BOMBOLI/CALLE LEONIDAS PLAZA Y JACINTO CORTES COOP 17 DE DICIEMBRE ENTREGA EN LABORATORIO CLINICO LA GUADALUPANA JUNTO A FARMACIA GUADALUPANA FRENTE CENTRO ODONTOLOGICO</v>
          </cell>
          <cell r="K1248" t="str">
            <v>996087394 /  980889743</v>
          </cell>
          <cell r="L1248" t="str">
            <v/>
          </cell>
          <cell r="M1248" t="str">
            <v>SANTO DOMINGO</v>
          </cell>
          <cell r="N1248" t="str">
            <v>SANTO DOMINGO DE LOS TSACHILAS</v>
          </cell>
          <cell r="O1248" t="str">
            <v>SANTO DOMINGO</v>
          </cell>
        </row>
        <row r="1249">
          <cell r="A1249" t="str">
            <v>20003011907875</v>
          </cell>
          <cell r="B1249">
            <v>477614</v>
          </cell>
          <cell r="C1249" t="str">
            <v>20003011907875</v>
          </cell>
          <cell r="D1249">
            <v>44907.505069444444</v>
          </cell>
          <cell r="E1249" t="str">
            <v>CONECEL</v>
          </cell>
          <cell r="F1249" t="str">
            <v>DESPACHO</v>
          </cell>
          <cell r="G1249" t="str">
            <v>NORMAL</v>
          </cell>
          <cell r="H1249" t="str">
            <v>EDWIN FERNANDO HIDALGO VEINTIMILLA</v>
          </cell>
          <cell r="I1249" t="str">
            <v>1707001135</v>
          </cell>
          <cell r="J1249" t="str">
            <v>QUITO/SAN BARTOLO/CALLE LA CHICANA Y OE6 LOTE 153 CASA DE DOS PISOS COLOR PLOMO DIAGONAL A LA PANADERIA JIMMY Y AL HOTEL FRANKLIN</v>
          </cell>
          <cell r="K1249" t="str">
            <v>995040607 /  984668069</v>
          </cell>
          <cell r="L1249" t="str">
            <v/>
          </cell>
          <cell r="M1249" t="str">
            <v>QUITO</v>
          </cell>
          <cell r="N1249" t="str">
            <v>PICHINCHA</v>
          </cell>
          <cell r="O1249" t="str">
            <v>QUITO</v>
          </cell>
        </row>
        <row r="1250">
          <cell r="A1250" t="str">
            <v>20003011918246</v>
          </cell>
          <cell r="B1250">
            <v>477615</v>
          </cell>
          <cell r="C1250" t="str">
            <v>20003011918246</v>
          </cell>
          <cell r="D1250">
            <v>44907.505069444444</v>
          </cell>
          <cell r="E1250" t="str">
            <v>CONECEL</v>
          </cell>
          <cell r="F1250" t="str">
            <v>DESPACHO</v>
          </cell>
          <cell r="G1250" t="str">
            <v>NORMAL</v>
          </cell>
          <cell r="H1250" t="str">
            <v>MARTIN FERNANDO CUASAPAZ PEREZ</v>
          </cell>
          <cell r="I1250" t="str">
            <v>1725417016</v>
          </cell>
          <cell r="J1250" t="str">
            <v>QUITO/CALDERON/BARRIO LUZ Y VIDA AV SIMON BOLIVAR Y MANUEL A LEON LOTE 18 CASA DE 3 PISOS COLOR GRIS A 3 CUADRAS DE LA ESCUELA LUZ Y VIDA</v>
          </cell>
          <cell r="K1250" t="str">
            <v xml:space="preserve">967886026 /  </v>
          </cell>
          <cell r="L1250" t="str">
            <v/>
          </cell>
          <cell r="M1250" t="str">
            <v>QUITO</v>
          </cell>
          <cell r="N1250" t="str">
            <v>PICHINCHA</v>
          </cell>
          <cell r="O1250" t="str">
            <v>QUITO</v>
          </cell>
        </row>
        <row r="1251">
          <cell r="A1251" t="str">
            <v>20003009865811</v>
          </cell>
          <cell r="B1251">
            <v>477555</v>
          </cell>
          <cell r="C1251" t="str">
            <v>20003009865811</v>
          </cell>
          <cell r="D1251">
            <v>44907.426770833335</v>
          </cell>
          <cell r="E1251" t="str">
            <v>BRELDYNG</v>
          </cell>
          <cell r="F1251" t="str">
            <v>DESPACHO</v>
          </cell>
          <cell r="G1251" t="str">
            <v>NORMAL</v>
          </cell>
          <cell r="H1251" t="str">
            <v>WIDER STALIN REYES REYES</v>
          </cell>
          <cell r="I1251" t="str">
            <v>910662709</v>
          </cell>
          <cell r="J1251" t="str">
            <v>SANTA ELENA / LA LIBERTAD / LA LIBERTAD / CALLE GUAYAQUIL / SN / ENTRE SUCRE Y 18 DE AGOSTO / EN PARQUE SANTA ELENA FRENTE A SANA SANA</v>
          </cell>
          <cell r="K1251" t="str">
            <v>981071498</v>
          </cell>
          <cell r="M1251" t="str">
            <v>LA LIBERTAD</v>
          </cell>
          <cell r="N1251" t="str">
            <v>SANTA ELENA</v>
          </cell>
          <cell r="O1251" t="str">
            <v>LA LIBERTAD</v>
          </cell>
        </row>
        <row r="1252">
          <cell r="A1252" t="str">
            <v>20003010885877</v>
          </cell>
          <cell r="B1252">
            <v>477556</v>
          </cell>
          <cell r="C1252" t="str">
            <v>20003010885877</v>
          </cell>
          <cell r="D1252">
            <v>44907.426770833335</v>
          </cell>
          <cell r="E1252" t="str">
            <v>BRELDYNG</v>
          </cell>
          <cell r="F1252" t="str">
            <v>DESPACHO</v>
          </cell>
          <cell r="G1252" t="str">
            <v>NORMAL</v>
          </cell>
          <cell r="H1252" t="str">
            <v>ANNELIS CAROLINA PALENCIA SILVA</v>
          </cell>
          <cell r="I1252" t="str">
            <v>1760292803</v>
          </cell>
          <cell r="J1252" t="str">
            <v>PICHINCHA / QUITO / INAQUITO / AV ELOY ALFARO / SN / ENTRE CARLOS TOBAR Y ANTONIO NAVARRO / INSTITUCION CENTRO DE DESARROLO INFANTIL LITTLE LIGHT 2 PLAZA REPUBLICA DOMINICANA DETRAS DE LA CENECYT</v>
          </cell>
          <cell r="K1252" t="str">
            <v>988715387</v>
          </cell>
          <cell r="M1252" t="str">
            <v>QUITO</v>
          </cell>
          <cell r="N1252" t="str">
            <v>PICHINCHA</v>
          </cell>
          <cell r="O1252" t="str">
            <v>QUITO</v>
          </cell>
        </row>
        <row r="1253">
          <cell r="A1253" t="str">
            <v>20003011368140</v>
          </cell>
          <cell r="B1253">
            <v>477557</v>
          </cell>
          <cell r="C1253" t="str">
            <v>20003011368140</v>
          </cell>
          <cell r="D1253">
            <v>44907.426770833335</v>
          </cell>
          <cell r="E1253" t="str">
            <v>BRELDYNG</v>
          </cell>
          <cell r="F1253" t="str">
            <v>DESPACHO</v>
          </cell>
          <cell r="G1253" t="str">
            <v>NORMAL</v>
          </cell>
          <cell r="H1253" t="str">
            <v>ZEGARRA ARAMBULO SANDY LEONOR</v>
          </cell>
          <cell r="I1253" t="str">
            <v>921501409</v>
          </cell>
          <cell r="J1253" t="str">
            <v>GUAYAS / GUAYAQUIL / XIMENA / COOP LUIS CHIRIBOGA PARRA / MZ 3 SL 15 /  / CASA 1P COLOR BEIGE CON PORTON NEGRO ENTRANDO POR LA CARTONERA, 3 CUADRAS ANTES DEL CUARTEL DE LA POLICIA, PARED AZUL NUEVA</v>
          </cell>
          <cell r="K1253" t="str">
            <v>980793001</v>
          </cell>
          <cell r="M1253" t="str">
            <v>GUAYAQUIL</v>
          </cell>
          <cell r="N1253" t="str">
            <v>GUAYAS</v>
          </cell>
          <cell r="O1253" t="str">
            <v>GUAYAQUIL</v>
          </cell>
        </row>
        <row r="1254">
          <cell r="A1254" t="str">
            <v>20003009436645</v>
          </cell>
          <cell r="B1254">
            <v>477558</v>
          </cell>
          <cell r="C1254" t="str">
            <v>20003009436645</v>
          </cell>
          <cell r="D1254">
            <v>44907.426770833335</v>
          </cell>
          <cell r="E1254" t="str">
            <v>BRELDYNG</v>
          </cell>
          <cell r="F1254" t="str">
            <v>DESPACHO</v>
          </cell>
          <cell r="G1254" t="str">
            <v>NORMAL</v>
          </cell>
          <cell r="H1254" t="str">
            <v>GLADYS PAHOLA MILLER SANCHEZ</v>
          </cell>
          <cell r="I1254" t="str">
            <v>921038634</v>
          </cell>
          <cell r="J1254" t="str">
            <v>GUAYAS / GUAYAQUIL / XIMENA / AV DOMINGO COMIN / SN /  / SEDE EL UNIVERSO EMPRESA CONSORCIO GANE</v>
          </cell>
          <cell r="K1254" t="str">
            <v>959664714</v>
          </cell>
          <cell r="M1254" t="str">
            <v>GUAYAQUIL</v>
          </cell>
          <cell r="N1254" t="str">
            <v>GUAYAS</v>
          </cell>
          <cell r="O1254" t="str">
            <v>GUAYAQUIL</v>
          </cell>
        </row>
        <row r="1255">
          <cell r="A1255" t="str">
            <v>20003013258546</v>
          </cell>
          <cell r="B1255">
            <v>477559</v>
          </cell>
          <cell r="C1255" t="str">
            <v>20003013258546</v>
          </cell>
          <cell r="D1255">
            <v>44907.426770833335</v>
          </cell>
          <cell r="E1255" t="str">
            <v>BRELDYNG</v>
          </cell>
          <cell r="F1255" t="str">
            <v>DESPACHO</v>
          </cell>
          <cell r="G1255" t="str">
            <v>NORMAL</v>
          </cell>
          <cell r="H1255" t="str">
            <v>PUCHA ALCIVAR MILTON OMAR</v>
          </cell>
          <cell r="I1255" t="str">
            <v>1723518708</v>
          </cell>
          <cell r="J1255" t="str">
            <v>PICHINCHA / QUITO / MARIANA DE JESUS / AV EL MORLAN / N47-417 / MANUEL LIZARZABURU / A 1 CUADRA HACIA EL NORTE DE LA EMPRESA ELECTRICA FRENTE A LA LAVADORA DON PANCHI</v>
          </cell>
          <cell r="K1255" t="str">
            <v>961999500</v>
          </cell>
          <cell r="M1255" t="str">
            <v>QUITO</v>
          </cell>
          <cell r="N1255" t="str">
            <v>PICHINCHA</v>
          </cell>
          <cell r="O1255" t="str">
            <v>QUITO</v>
          </cell>
        </row>
        <row r="1256">
          <cell r="A1256" t="str">
            <v>20003011908824</v>
          </cell>
          <cell r="B1256">
            <v>477560</v>
          </cell>
          <cell r="C1256" t="str">
            <v>20003011908824</v>
          </cell>
          <cell r="D1256">
            <v>44907.426770833335</v>
          </cell>
          <cell r="E1256" t="str">
            <v>BRELDYNG</v>
          </cell>
          <cell r="F1256" t="str">
            <v>DESPACHO</v>
          </cell>
          <cell r="G1256" t="str">
            <v>NORMAL</v>
          </cell>
          <cell r="H1256" t="str">
            <v>ANTONIO ABELARDO ROSALES TOMALA</v>
          </cell>
          <cell r="I1256" t="str">
            <v>904043759</v>
          </cell>
          <cell r="J1256" t="str">
            <v>GUAYAS / GUAYAQUIL / TARQUI / AV ISIDRO AYORA CUEVA / MZ 338 VLL 14 /  / SAUCES 6 MZ 338 VILLA 14</v>
          </cell>
          <cell r="K1256" t="str">
            <v>991168910</v>
          </cell>
          <cell r="M1256" t="str">
            <v>GUAYAQUIL</v>
          </cell>
          <cell r="N1256" t="str">
            <v>GUAYAS</v>
          </cell>
          <cell r="O1256" t="str">
            <v>GUAYAQUIL</v>
          </cell>
        </row>
        <row r="1257">
          <cell r="A1257" t="str">
            <v>CLDEV_GYESIM0062</v>
          </cell>
          <cell r="B1257">
            <v>477418</v>
          </cell>
          <cell r="C1257" t="str">
            <v>CLDEV_GYESIM0062</v>
          </cell>
          <cell r="D1257">
            <v>44907.397175925929</v>
          </cell>
          <cell r="E1257" t="str">
            <v>CONECEL_DOCUMENTOS</v>
          </cell>
          <cell r="F1257" t="str">
            <v>DESPACHO</v>
          </cell>
          <cell r="G1257" t="str">
            <v>NORMAL</v>
          </cell>
          <cell r="H1257" t="str">
            <v>ANA AGUIRRE / MARIA SUNTAXI - PATRICIA</v>
          </cell>
          <cell r="J1257" t="str">
            <v>CIUDADELA SANTA LEONOR MZ 6 SOLAR 17</v>
          </cell>
          <cell r="M1257" t="str">
            <v>GUAYAQUIL</v>
          </cell>
        </row>
        <row r="1258">
          <cell r="A1258" t="str">
            <v>20003011412233</v>
          </cell>
          <cell r="B1258">
            <v>477387</v>
          </cell>
          <cell r="C1258" t="str">
            <v>20003011412233</v>
          </cell>
          <cell r="D1258">
            <v>44907.386678240742</v>
          </cell>
          <cell r="E1258" t="str">
            <v>CONECEL</v>
          </cell>
          <cell r="F1258" t="str">
            <v>DESPACHO</v>
          </cell>
          <cell r="G1258" t="str">
            <v>NORMAL</v>
          </cell>
          <cell r="H1258" t="str">
            <v>YAR RUANO EDISON HERNAN</v>
          </cell>
          <cell r="I1258" t="str">
            <v>1716907199</v>
          </cell>
          <cell r="J1258" t="str">
            <v xml:space="preserve">FLEXNET PROV PICHINCHA QUITO PQ/SANGOLQUI AV LOS SHYRIS Y GENERAL ENRIQUE ENTREGA EN SUBJEFATURA DE TRANSITO DEL CANTON RUMINHAUI PREGUNTAR EN GARITA REF A LADO DE UNA GASOLINERA PYS DIAGONAL A MOTEL </v>
          </cell>
          <cell r="K1258" t="str">
            <v>0983384007-0994895128</v>
          </cell>
          <cell r="M1258" t="str">
            <v>QUITO</v>
          </cell>
          <cell r="N1258" t="str">
            <v>PICHINCHA</v>
          </cell>
          <cell r="O1258" t="str">
            <v>QUITO</v>
          </cell>
        </row>
        <row r="1259">
          <cell r="A1259" t="str">
            <v>20003011398139</v>
          </cell>
          <cell r="B1259">
            <v>477078</v>
          </cell>
          <cell r="C1259" t="str">
            <v>20003011398139</v>
          </cell>
          <cell r="D1259">
            <v>44904.718865740739</v>
          </cell>
          <cell r="E1259" t="str">
            <v>CONECEL</v>
          </cell>
          <cell r="F1259" t="str">
            <v>DESPACHO</v>
          </cell>
          <cell r="G1259" t="str">
            <v>NORMAL</v>
          </cell>
          <cell r="H1259" t="str">
            <v>LUIS PATRICIO RODRIGUEZ AREVALO</v>
          </cell>
          <cell r="I1259" t="str">
            <v>603313404</v>
          </cell>
          <cell r="J1259" t="str">
            <v>RIOBAMBA/MALDONADO/BARRIO LA TRINIDAD CALLE MEXICO Y MARIANA DE JESUS CASA 18-37 CASA DE COLOR VERDE DE UN PISO</v>
          </cell>
          <cell r="K1259" t="str">
            <v xml:space="preserve">982675288 /  </v>
          </cell>
          <cell r="M1259" t="str">
            <v>RIOBAMBA</v>
          </cell>
          <cell r="N1259" t="str">
            <v>CHIMBORAZO</v>
          </cell>
          <cell r="O1259" t="str">
            <v>RIOBAMBA</v>
          </cell>
        </row>
        <row r="1260">
          <cell r="A1260" t="str">
            <v>20003009865997</v>
          </cell>
          <cell r="B1260">
            <v>477046</v>
          </cell>
          <cell r="C1260" t="str">
            <v>20003009865997</v>
          </cell>
          <cell r="D1260">
            <v>44904.718854166669</v>
          </cell>
          <cell r="E1260" t="str">
            <v>CONECEL</v>
          </cell>
          <cell r="F1260" t="str">
            <v>DESPACHO</v>
          </cell>
          <cell r="G1260" t="str">
            <v>NORMAL</v>
          </cell>
          <cell r="H1260" t="str">
            <v>ANTHONY FABRICIO TIPAN ORDONEZ</v>
          </cell>
          <cell r="I1260" t="str">
            <v>1755816699</v>
          </cell>
          <cell r="J1260" t="str">
            <v>QUITO/MARISCAL SUCRE/TRBJO TALLERES CASABACA/ AV 10 DE AGOSTO 3125 Y JERONIMO CARRION FRENTE DEL PARQUE JULIO ANDRADE</v>
          </cell>
          <cell r="K1260" t="str">
            <v xml:space="preserve">963187030 /  </v>
          </cell>
          <cell r="M1260" t="str">
            <v>QUITO</v>
          </cell>
          <cell r="N1260" t="str">
            <v>PICHINCHA</v>
          </cell>
          <cell r="O1260" t="str">
            <v>QUITO</v>
          </cell>
        </row>
        <row r="1261">
          <cell r="A1261" t="str">
            <v>20003010870237</v>
          </cell>
          <cell r="B1261">
            <v>477047</v>
          </cell>
          <cell r="C1261" t="str">
            <v>20003010870237</v>
          </cell>
          <cell r="D1261">
            <v>44904.718854166669</v>
          </cell>
          <cell r="E1261" t="str">
            <v>CONECEL</v>
          </cell>
          <cell r="F1261" t="str">
            <v>DESPACHO</v>
          </cell>
          <cell r="G1261" t="str">
            <v>NORMAL</v>
          </cell>
          <cell r="H1261" t="str">
            <v>DANIEL ALEJANDRO VILANA RUIZ</v>
          </cell>
          <cell r="I1261" t="str">
            <v>1721080057</v>
          </cell>
          <cell r="J1261" t="str">
            <v>QUITO/MARISCAL SUCRE / AV TOLEDO Y MADRID RECIBEN EN COOPERATIVA POLITECNICA</v>
          </cell>
          <cell r="K1261" t="str">
            <v>979133491 /  22100100</v>
          </cell>
          <cell r="L1261" t="str">
            <v/>
          </cell>
          <cell r="M1261" t="str">
            <v>QUITO</v>
          </cell>
          <cell r="N1261" t="str">
            <v>PICHINCHA</v>
          </cell>
          <cell r="O1261" t="str">
            <v>QUITO</v>
          </cell>
        </row>
        <row r="1262">
          <cell r="A1262" t="str">
            <v>20003009858420</v>
          </cell>
          <cell r="B1262">
            <v>477048</v>
          </cell>
          <cell r="C1262" t="str">
            <v>20003009858420</v>
          </cell>
          <cell r="D1262">
            <v>44904.718854166669</v>
          </cell>
          <cell r="E1262" t="str">
            <v>CONECEL</v>
          </cell>
          <cell r="F1262" t="str">
            <v>DESPACHO</v>
          </cell>
          <cell r="G1262" t="str">
            <v>NORMAL</v>
          </cell>
          <cell r="H1262" t="str">
            <v>MAYRA ALEJANDRA BAYAS BERNAL</v>
          </cell>
          <cell r="I1262" t="str">
            <v>1804108080</v>
          </cell>
          <cell r="J1262" t="str">
            <v>DAULE/LA AURORA/VIA SALITRE KM 11 EN LA URB BONA TERRA MZ 9 VLL 83 EN LA FARMACIA BAYAS PASANDO LA T DE DAULE</v>
          </cell>
          <cell r="K1262" t="str">
            <v>984569526 /  909804779</v>
          </cell>
          <cell r="M1262" t="str">
            <v>DAULE</v>
          </cell>
          <cell r="N1262" t="str">
            <v>GUAYAS</v>
          </cell>
          <cell r="O1262" t="str">
            <v>DAULE</v>
          </cell>
        </row>
        <row r="1263">
          <cell r="A1263" t="str">
            <v>20003010890457</v>
          </cell>
          <cell r="B1263">
            <v>477049</v>
          </cell>
          <cell r="C1263" t="str">
            <v>20003010890457</v>
          </cell>
          <cell r="D1263">
            <v>44904.718854166669</v>
          </cell>
          <cell r="E1263" t="str">
            <v>CONECEL</v>
          </cell>
          <cell r="F1263" t="str">
            <v>DESPACHO</v>
          </cell>
          <cell r="G1263" t="str">
            <v>NORMAL</v>
          </cell>
          <cell r="H1263" t="str">
            <v>DORIS GUADALUPE TIMBILA MARTINEZ</v>
          </cell>
          <cell r="I1263" t="str">
            <v>401044292</v>
          </cell>
          <cell r="J1263" t="str">
            <v>TULCAN/TULCAN/CALLE BOLIVAR Y PASAJE RIOBAMBA EN EL CONDOMINIO DE ARQUITECTOS A UNA CUADRA DEL ESTADIO OLIMPICO</v>
          </cell>
          <cell r="K1263" t="str">
            <v>982708472 /  989022249</v>
          </cell>
          <cell r="L1263" t="str">
            <v/>
          </cell>
          <cell r="M1263" t="str">
            <v>TULCAN</v>
          </cell>
          <cell r="N1263" t="str">
            <v>CARCHI</v>
          </cell>
          <cell r="O1263" t="str">
            <v>TULCAN</v>
          </cell>
        </row>
        <row r="1264">
          <cell r="A1264" t="str">
            <v>20003010883556</v>
          </cell>
          <cell r="B1264">
            <v>477050</v>
          </cell>
          <cell r="C1264" t="str">
            <v>20003010883556</v>
          </cell>
          <cell r="D1264">
            <v>44904.718854166669</v>
          </cell>
          <cell r="E1264" t="str">
            <v>CONECEL</v>
          </cell>
          <cell r="F1264" t="str">
            <v>DESPACHO</v>
          </cell>
          <cell r="G1264" t="str">
            <v>NORMAL</v>
          </cell>
          <cell r="H1264" t="str">
            <v>ESTEFANIA DAYANA GUAITA COLLAGUAZO</v>
          </cell>
          <cell r="I1264" t="str">
            <v>1725709685</v>
          </cell>
          <cell r="J1264" t="str">
            <v>QUITO PUEMBO LA CRUZ CALLE JULIO TOBAR DONOSO S1 53 Y CLL 24 DE MAYO JNT A PET SHOP MIS PELUDITOS</v>
          </cell>
          <cell r="K1264" t="str">
            <v xml:space="preserve">969062458 /  </v>
          </cell>
          <cell r="L1264" t="str">
            <v/>
          </cell>
          <cell r="M1264" t="str">
            <v>QUITO</v>
          </cell>
          <cell r="N1264" t="str">
            <v>PICHINCHA</v>
          </cell>
          <cell r="O1264" t="str">
            <v>QUITO</v>
          </cell>
        </row>
        <row r="1265">
          <cell r="A1265" t="str">
            <v>20003010869294</v>
          </cell>
          <cell r="B1265">
            <v>477051</v>
          </cell>
          <cell r="C1265" t="str">
            <v>20003010869294</v>
          </cell>
          <cell r="D1265">
            <v>44904.718854166669</v>
          </cell>
          <cell r="E1265" t="str">
            <v>CONECEL</v>
          </cell>
          <cell r="F1265" t="str">
            <v>DESPACHO</v>
          </cell>
          <cell r="G1265" t="str">
            <v>NORMAL</v>
          </cell>
          <cell r="H1265" t="str">
            <v>JUNIOR GEOVANNY MERO MERA</v>
          </cell>
          <cell r="I1265" t="str">
            <v>1314534932</v>
          </cell>
          <cell r="J1265" t="str">
            <v>MANTA/ELOY ALFARO/CDLA SANTA MARTHA CALLE 5 MZ 6 SL 11 AV 34 CASA DE DOS PISOS AZUL CON CREMA DIAGONAL A LA ESCUELA SIMON BOLIVAR</v>
          </cell>
          <cell r="K1265" t="str">
            <v xml:space="preserve">963281837 /  </v>
          </cell>
          <cell r="L1265" t="str">
            <v/>
          </cell>
          <cell r="M1265" t="str">
            <v>MANTA</v>
          </cell>
          <cell r="N1265" t="str">
            <v>MANABI</v>
          </cell>
          <cell r="O1265" t="str">
            <v>MANTA</v>
          </cell>
        </row>
        <row r="1266">
          <cell r="A1266" t="str">
            <v>20003010891474</v>
          </cell>
          <cell r="B1266">
            <v>477052</v>
          </cell>
          <cell r="C1266" t="str">
            <v>20003010891474</v>
          </cell>
          <cell r="D1266">
            <v>44904.718854166669</v>
          </cell>
          <cell r="E1266" t="str">
            <v>CONECEL</v>
          </cell>
          <cell r="F1266" t="str">
            <v>DESPACHO</v>
          </cell>
          <cell r="G1266" t="str">
            <v>NORMAL</v>
          </cell>
          <cell r="H1266" t="str">
            <v>MAYRA ELEUTERIA ORRALA RAMOS</v>
          </cell>
          <cell r="I1266" t="str">
            <v>923314587</v>
          </cell>
          <cell r="J1266" t="str">
            <v>LATACUNGA/LA MATRIZ/AV AMAZONAS Y PADRE SALCEDO EN EL EDIFICIO CAICEDO EN LA COPIADORA KENED FRENTE AL COMPLEJO JUDICIAL</v>
          </cell>
          <cell r="K1266" t="str">
            <v>991014642 /  983284321</v>
          </cell>
          <cell r="L1266" t="str">
            <v/>
          </cell>
          <cell r="M1266" t="str">
            <v>LATACUNGA</v>
          </cell>
          <cell r="N1266" t="str">
            <v>COTOPAXI</v>
          </cell>
          <cell r="O1266" t="str">
            <v>LATACUNGA</v>
          </cell>
        </row>
        <row r="1267">
          <cell r="A1267" t="str">
            <v>20003010861598</v>
          </cell>
          <cell r="B1267">
            <v>477053</v>
          </cell>
          <cell r="C1267" t="str">
            <v>20003010861598</v>
          </cell>
          <cell r="D1267">
            <v>44904.718854166669</v>
          </cell>
          <cell r="E1267" t="str">
            <v>CONECEL</v>
          </cell>
          <cell r="F1267" t="str">
            <v>DESPACHO</v>
          </cell>
          <cell r="G1267" t="str">
            <v>NORMAL</v>
          </cell>
          <cell r="H1267" t="str">
            <v>DAMARIS JULIETH CHAVEZ VARGAS</v>
          </cell>
          <cell r="I1267" t="str">
            <v>1761151180</v>
          </cell>
          <cell r="J1267" t="str">
            <v>QUITO/POMASQUI/SAN JOSE DE POMASQUI, GUILLERMO VALDIVIEZO Y BUEN PASTOR REF CASA 4P COLOR NEGRO INGRESO POR CALLEJON</v>
          </cell>
          <cell r="K1267" t="str">
            <v>963730296 /  991701243</v>
          </cell>
          <cell r="L1267" t="str">
            <v/>
          </cell>
          <cell r="M1267" t="str">
            <v>QUITO</v>
          </cell>
          <cell r="N1267" t="str">
            <v>PICHINCHA</v>
          </cell>
          <cell r="O1267" t="str">
            <v>QUITO</v>
          </cell>
        </row>
        <row r="1268">
          <cell r="A1268" t="str">
            <v>20003010892744</v>
          </cell>
          <cell r="B1268">
            <v>477054</v>
          </cell>
          <cell r="C1268" t="str">
            <v>20003010892744</v>
          </cell>
          <cell r="D1268">
            <v>44904.718854166669</v>
          </cell>
          <cell r="E1268" t="str">
            <v>CONECEL</v>
          </cell>
          <cell r="F1268" t="str">
            <v>DESPACHO</v>
          </cell>
          <cell r="G1268" t="str">
            <v>NORMAL</v>
          </cell>
          <cell r="H1268" t="str">
            <v>ERICK DAMIAN NUNEZ PROANO</v>
          </cell>
          <cell r="I1268" t="str">
            <v>1805305107</v>
          </cell>
          <cell r="J1268" t="str">
            <v>AMBATO/HUACHI LORETO/BARRIO BELLAVISTA AV BOLIVARIANA Y GUALACEO EN LA FARMACIA CRUZ AZUL A DOS CUADRAS DEL COMERCIAL CISNEROS</v>
          </cell>
          <cell r="K1268" t="str">
            <v xml:space="preserve">983931414 /  </v>
          </cell>
          <cell r="L1268" t="str">
            <v/>
          </cell>
          <cell r="M1268" t="str">
            <v>AMBATO</v>
          </cell>
          <cell r="N1268" t="str">
            <v>TUNGURAHUA</v>
          </cell>
          <cell r="O1268" t="str">
            <v>AMBATO</v>
          </cell>
        </row>
        <row r="1269">
          <cell r="A1269" t="str">
            <v>20003006531976</v>
          </cell>
          <cell r="B1269">
            <v>477055</v>
          </cell>
          <cell r="C1269" t="str">
            <v>20003006531976</v>
          </cell>
          <cell r="D1269">
            <v>44904.718854166669</v>
          </cell>
          <cell r="E1269" t="str">
            <v>CONECEL</v>
          </cell>
          <cell r="F1269" t="str">
            <v>DESPACHO</v>
          </cell>
          <cell r="G1269" t="str">
            <v>NORMAL</v>
          </cell>
          <cell r="H1269" t="str">
            <v>ROMULO EVARISTO HUNGIRA CAISEDO</v>
          </cell>
          <cell r="I1269" t="str">
            <v>911766079</v>
          </cell>
          <cell r="J1269" t="str">
            <v>MILAGRO/MILAGRO/AV MARISCAL SUCRE Y NICANOR ALFRECH EN LA PRADERA BANANERA BETULIA</v>
          </cell>
          <cell r="K1269" t="str">
            <v xml:space="preserve">962984217 /  </v>
          </cell>
          <cell r="M1269" t="str">
            <v>MILAGRO</v>
          </cell>
          <cell r="N1269" t="str">
            <v>GUAYAS</v>
          </cell>
          <cell r="O1269" t="str">
            <v>MILAGRO</v>
          </cell>
        </row>
        <row r="1270">
          <cell r="A1270" t="str">
            <v>20003009861992</v>
          </cell>
          <cell r="B1270">
            <v>477056</v>
          </cell>
          <cell r="C1270" t="str">
            <v>20003009861992</v>
          </cell>
          <cell r="D1270">
            <v>44904.718854166669</v>
          </cell>
          <cell r="E1270" t="str">
            <v>CONECEL</v>
          </cell>
          <cell r="F1270" t="str">
            <v>DESPACHO</v>
          </cell>
          <cell r="G1270" t="str">
            <v>NORMAL</v>
          </cell>
          <cell r="H1270" t="str">
            <v>ALEXANDRA ISELA TORRES GUERRERO</v>
          </cell>
          <cell r="I1270" t="str">
            <v>916881543</v>
          </cell>
          <cell r="J1270" t="str">
            <v>DAULE/LA AURORA/URBANIZACION VILLA CLUB ETAPA MAGNA AV VIAL 1 MZ 6 VLL 3 CASA DE UN PISO ANTES DE LLEGAR AL TIA DE LA JOYA</v>
          </cell>
          <cell r="K1270" t="str">
            <v xml:space="preserve">996145366 /  </v>
          </cell>
          <cell r="M1270" t="str">
            <v>DAULE</v>
          </cell>
          <cell r="N1270" t="str">
            <v>GUAYAS</v>
          </cell>
          <cell r="O1270" t="str">
            <v>DAULE</v>
          </cell>
        </row>
        <row r="1271">
          <cell r="A1271" t="str">
            <v>20003000314846</v>
          </cell>
          <cell r="B1271">
            <v>477057</v>
          </cell>
          <cell r="C1271" t="str">
            <v>20003000314846</v>
          </cell>
          <cell r="D1271">
            <v>44904.718854166669</v>
          </cell>
          <cell r="E1271" t="str">
            <v>CONECEL</v>
          </cell>
          <cell r="F1271" t="str">
            <v>DESPACHO</v>
          </cell>
          <cell r="G1271" t="str">
            <v>NORMAL</v>
          </cell>
          <cell r="H1271" t="str">
            <v>WILSON PATRICIO GUANOCHANGA LLUMIQUI</v>
          </cell>
          <cell r="I1271" t="str">
            <v>1711543478</v>
          </cell>
          <cell r="J1271" t="str">
            <v>QUITO/QUITUMBE/AV MARISCAL SUCRE S37-537 Y JORGE SALVADOR LARA A UAN CUADRA DEL TERMINAL DE QUITUMBE EN EL CENTRO DE MECANICA TECNISANCHEZ</v>
          </cell>
          <cell r="K1271" t="str">
            <v xml:space="preserve">983403084 /  </v>
          </cell>
          <cell r="M1271" t="str">
            <v>QUITO</v>
          </cell>
          <cell r="N1271" t="str">
            <v>PICHINCHA</v>
          </cell>
          <cell r="O1271" t="str">
            <v>QUITO</v>
          </cell>
        </row>
        <row r="1272">
          <cell r="A1272" t="str">
            <v>20003010859078</v>
          </cell>
          <cell r="B1272">
            <v>477058</v>
          </cell>
          <cell r="C1272" t="str">
            <v>20003010859078</v>
          </cell>
          <cell r="D1272">
            <v>44904.718854166669</v>
          </cell>
          <cell r="E1272" t="str">
            <v>CONECEL</v>
          </cell>
          <cell r="F1272" t="str">
            <v>DESPACHO</v>
          </cell>
          <cell r="G1272" t="str">
            <v>NORMAL</v>
          </cell>
          <cell r="H1272" t="str">
            <v>MARLON ANDRES MEZA FONSECA</v>
          </cell>
          <cell r="I1272" t="str">
            <v>1718016775</v>
          </cell>
          <cell r="J1272" t="str">
            <v>QUITO/PIFO/CALLE DE LOS CIPRECES Y AV INTEROCEANICA CONJUNTO LOS CIPRECES VLL 6 ENTRANDO POR LA BOMBA PRIMAX A 2 CUADRAS FRENTE AL HOTEL EL VIAJERO</v>
          </cell>
          <cell r="K1272" t="str">
            <v xml:space="preserve">983481567 /  </v>
          </cell>
          <cell r="L1272" t="str">
            <v/>
          </cell>
          <cell r="M1272" t="str">
            <v>QUITO</v>
          </cell>
          <cell r="N1272" t="str">
            <v>PICHINCHA</v>
          </cell>
          <cell r="O1272" t="str">
            <v>QUITO</v>
          </cell>
        </row>
        <row r="1273">
          <cell r="A1273" t="str">
            <v>20003010868804</v>
          </cell>
          <cell r="B1273">
            <v>477059</v>
          </cell>
          <cell r="C1273" t="str">
            <v>20003010868804</v>
          </cell>
          <cell r="D1273">
            <v>44904.718854166669</v>
          </cell>
          <cell r="E1273" t="str">
            <v>CONECEL</v>
          </cell>
          <cell r="F1273" t="str">
            <v>DESPACHO</v>
          </cell>
          <cell r="G1273" t="str">
            <v>NORMAL</v>
          </cell>
          <cell r="H1273" t="str">
            <v>YAJAIRA TATIANA ANDRADE VILLAMIL</v>
          </cell>
          <cell r="I1273" t="str">
            <v>1722234968</v>
          </cell>
          <cell r="J1273" t="str">
            <v>SANTO DOMINGO/CHIGUILPE/AV.LA LORENA 31-04/JUNTO A LA UNIVERSIDAD AUTONOMA DE LOS ANDES UNIANDES</v>
          </cell>
          <cell r="K1273" t="str">
            <v xml:space="preserve">988745586 /  </v>
          </cell>
          <cell r="L1273" t="str">
            <v/>
          </cell>
          <cell r="M1273" t="str">
            <v>SANTO DOMINGO</v>
          </cell>
          <cell r="N1273" t="str">
            <v>SANTO DOMINGO DE LOS TSACHILAS</v>
          </cell>
          <cell r="O1273" t="str">
            <v>SANTO DOMINGO</v>
          </cell>
        </row>
        <row r="1274">
          <cell r="A1274" t="str">
            <v>20003010861376</v>
          </cell>
          <cell r="B1274">
            <v>477060</v>
          </cell>
          <cell r="C1274" t="str">
            <v>20003010861376</v>
          </cell>
          <cell r="D1274">
            <v>44904.718854166669</v>
          </cell>
          <cell r="E1274" t="str">
            <v>CONECEL</v>
          </cell>
          <cell r="F1274" t="str">
            <v>DESPACHO</v>
          </cell>
          <cell r="G1274" t="str">
            <v>NORMAL</v>
          </cell>
          <cell r="H1274" t="str">
            <v>JOSE LUIS BUSTOS GOMEZ</v>
          </cell>
          <cell r="I1274" t="str">
            <v>802266007</v>
          </cell>
          <cell r="J1274" t="str">
            <v>TULCAN/ /TRBJ(COMANDO PROVINCIAL DE POLICIA CARCHI CP 10) GUATEMALA Y AV. MANABI FRNT PUNTO BANCO BOLIVARIANO A LADO CENTRO DE SALUD TULCAN</v>
          </cell>
          <cell r="K1274" t="str">
            <v xml:space="preserve">962233708 /  </v>
          </cell>
          <cell r="M1274" t="str">
            <v>TULCAN</v>
          </cell>
          <cell r="N1274" t="str">
            <v>CARCHI</v>
          </cell>
          <cell r="O1274" t="str">
            <v>TULCAN</v>
          </cell>
        </row>
        <row r="1275">
          <cell r="A1275" t="str">
            <v>20003010866509</v>
          </cell>
          <cell r="B1275">
            <v>477061</v>
          </cell>
          <cell r="C1275" t="str">
            <v>20003010866509</v>
          </cell>
          <cell r="D1275">
            <v>44904.718854166669</v>
          </cell>
          <cell r="E1275" t="str">
            <v>CONECEL</v>
          </cell>
          <cell r="F1275" t="str">
            <v>DESPACHO</v>
          </cell>
          <cell r="G1275" t="str">
            <v>NORMAL</v>
          </cell>
          <cell r="H1275" t="str">
            <v>GENNY MONSERRATE MERO CHINGA</v>
          </cell>
          <cell r="I1275" t="str">
            <v>1305681429</v>
          </cell>
          <cell r="J1275" t="str">
            <v>MANTA/TARQUI/AV 113 Y CALLE 118 ESQ/CS AMARILLA CON BLANCO 2 PISOS/DEJAR EN EL LOCAL DE PINTURAS CON ROTULO PINTUDEL</v>
          </cell>
          <cell r="K1275" t="str">
            <v>964108978 /  961371760</v>
          </cell>
          <cell r="L1275" t="str">
            <v/>
          </cell>
          <cell r="M1275" t="str">
            <v>MANTA</v>
          </cell>
          <cell r="N1275" t="str">
            <v>MANABI</v>
          </cell>
          <cell r="O1275" t="str">
            <v>MANTA</v>
          </cell>
        </row>
        <row r="1276">
          <cell r="A1276" t="str">
            <v>20003010872062</v>
          </cell>
          <cell r="B1276">
            <v>477062</v>
          </cell>
          <cell r="C1276" t="str">
            <v>20003010872062</v>
          </cell>
          <cell r="D1276">
            <v>44904.718854166669</v>
          </cell>
          <cell r="E1276" t="str">
            <v>CONECEL</v>
          </cell>
          <cell r="F1276" t="str">
            <v>DESPACHO</v>
          </cell>
          <cell r="G1276" t="str">
            <v>NORMAL</v>
          </cell>
          <cell r="H1276" t="str">
            <v>OLGA INES ZAVALA AMESAGA</v>
          </cell>
          <cell r="I1276" t="str">
            <v>602787038</v>
          </cell>
          <cell r="J1276" t="str">
            <v>RIOBAMBA /VELOZ /ARUPOS DEL SUR /ESMERALDAS Y VALENZUELA /COLOR VERDE 2 PISOS/ PUNTO DE REFERENCIA A LADO MECANICA /A 2 CUADRAS DEL HOSPITAL POLICLINICO</v>
          </cell>
          <cell r="K1276" t="str">
            <v xml:space="preserve">960554972 /  </v>
          </cell>
          <cell r="L1276" t="str">
            <v/>
          </cell>
          <cell r="M1276" t="str">
            <v>RIOBAMBA</v>
          </cell>
          <cell r="N1276" t="str">
            <v>CHIMBORAZO</v>
          </cell>
          <cell r="O1276" t="str">
            <v>RIOBAMBA</v>
          </cell>
        </row>
        <row r="1277">
          <cell r="A1277" t="str">
            <v>20003010892567</v>
          </cell>
          <cell r="B1277">
            <v>477063</v>
          </cell>
          <cell r="C1277" t="str">
            <v>20003010892567</v>
          </cell>
          <cell r="D1277">
            <v>44904.718854166669</v>
          </cell>
          <cell r="E1277" t="str">
            <v>CONECEL</v>
          </cell>
          <cell r="F1277" t="str">
            <v>DESPACHO</v>
          </cell>
          <cell r="G1277" t="str">
            <v>NORMAL</v>
          </cell>
          <cell r="H1277" t="str">
            <v>OSWALDO HERNAN PUMA AUCAPINA</v>
          </cell>
          <cell r="I1277" t="str">
            <v>103566634</v>
          </cell>
          <cell r="J1277" t="str">
            <v>CUENCA/SININCAY/VIA AMAYANCELA A UNA CUADRA ANTES DE LA IGLESI RECIBEN EN TRBJO FERRETERIA FERRICOMERCIO MAYANCELA</v>
          </cell>
          <cell r="K1277" t="str">
            <v xml:space="preserve">993999076 /  </v>
          </cell>
          <cell r="L1277" t="str">
            <v/>
          </cell>
          <cell r="M1277" t="str">
            <v>CUENCA</v>
          </cell>
          <cell r="N1277" t="str">
            <v>AZUAY</v>
          </cell>
          <cell r="O1277" t="str">
            <v>CUENCA</v>
          </cell>
        </row>
        <row r="1278">
          <cell r="A1278" t="str">
            <v>20003010870510</v>
          </cell>
          <cell r="B1278">
            <v>477064</v>
          </cell>
          <cell r="C1278" t="str">
            <v>20003010870510</v>
          </cell>
          <cell r="D1278">
            <v>44904.718854166669</v>
          </cell>
          <cell r="E1278" t="str">
            <v>CONECEL</v>
          </cell>
          <cell r="F1278" t="str">
            <v>DESPACHO</v>
          </cell>
          <cell r="G1278" t="str">
            <v>NORMAL</v>
          </cell>
          <cell r="H1278" t="str">
            <v>VICTOR MANUEL AVILA VELIZ</v>
          </cell>
          <cell r="I1278" t="str">
            <v>1313237743</v>
          </cell>
          <cell r="J1278" t="str">
            <v>PORTOVIEJO/ANDRES DE VERA/TRBJO: HOSPITAL IESS PORTOVIEJO AV MANABI 754 Y MANUEL PALOMEQUE PUERTA PRINCIPAL A 100 METROS DEL PARQUE LA ROTONDA</v>
          </cell>
          <cell r="K1278" t="str">
            <v xml:space="preserve">962563068 /  </v>
          </cell>
          <cell r="L1278" t="str">
            <v/>
          </cell>
          <cell r="M1278" t="str">
            <v>PORTOVIEJO</v>
          </cell>
          <cell r="N1278" t="str">
            <v>MANABI</v>
          </cell>
          <cell r="O1278" t="str">
            <v>PORTOVIEJO</v>
          </cell>
        </row>
        <row r="1279">
          <cell r="A1279" t="str">
            <v>20003010854989</v>
          </cell>
          <cell r="B1279">
            <v>477065</v>
          </cell>
          <cell r="C1279" t="str">
            <v>20003010854989</v>
          </cell>
          <cell r="D1279">
            <v>44904.718854166669</v>
          </cell>
          <cell r="E1279" t="str">
            <v>CONECEL</v>
          </cell>
          <cell r="F1279" t="str">
            <v>DESPACHO</v>
          </cell>
          <cell r="G1279" t="str">
            <v>NORMAL</v>
          </cell>
          <cell r="H1279" t="str">
            <v>IGNACIA YOLANDA TOALA PIHUAVE</v>
          </cell>
          <cell r="I1279" t="str">
            <v>1309601852</v>
          </cell>
          <cell r="J1279" t="str">
            <v>MANTA/TARQUI/CALLE 303 Y AV 205 EN EL BARRIO MARIA AUXILIADORA MZ O VLL 11-33 A DOS CASAS DEL BAR KARAOKE NATY CASA DE DOS PISOS A UNA CUADRA DEL PARQUE DEL BARRIO</v>
          </cell>
          <cell r="K1279" t="str">
            <v xml:space="preserve">996031488 /  </v>
          </cell>
          <cell r="L1279" t="str">
            <v/>
          </cell>
          <cell r="M1279" t="str">
            <v>MANTA</v>
          </cell>
          <cell r="N1279" t="str">
            <v>MANABI</v>
          </cell>
          <cell r="O1279" t="str">
            <v>MANTA</v>
          </cell>
        </row>
        <row r="1280">
          <cell r="A1280" t="str">
            <v>20003010855667</v>
          </cell>
          <cell r="B1280">
            <v>477066</v>
          </cell>
          <cell r="C1280" t="str">
            <v>20003010855667</v>
          </cell>
          <cell r="D1280">
            <v>44904.718854166669</v>
          </cell>
          <cell r="E1280" t="str">
            <v>CONECEL</v>
          </cell>
          <cell r="F1280" t="str">
            <v>DESPACHO</v>
          </cell>
          <cell r="G1280" t="str">
            <v>NORMAL</v>
          </cell>
          <cell r="H1280" t="str">
            <v>PEDRO JAVIER GUARTAMBEL MORALES</v>
          </cell>
          <cell r="I1280" t="str">
            <v>106066533</v>
          </cell>
          <cell r="J1280" t="str">
            <v>CUENCA/EL VECINO/CALLE CARDENAL DE LA TORRE Y VIA MIRAFLORES CASA DE UN PISO DE LADRILLO CON CERRAMIENTO DE LADRILLO DIAGONAL AL COLEGIO CARLOS CRESPI 2</v>
          </cell>
          <cell r="K1280" t="str">
            <v>980642962 /  990175875</v>
          </cell>
          <cell r="L1280" t="str">
            <v/>
          </cell>
          <cell r="M1280" t="str">
            <v>CUENCA</v>
          </cell>
          <cell r="N1280" t="str">
            <v>AZUAY</v>
          </cell>
          <cell r="O1280" t="str">
            <v>CUENCA</v>
          </cell>
        </row>
        <row r="1281">
          <cell r="A1281" t="str">
            <v>20003010870125</v>
          </cell>
          <cell r="B1281">
            <v>477067</v>
          </cell>
          <cell r="C1281" t="str">
            <v>20003010870125</v>
          </cell>
          <cell r="D1281">
            <v>44904.718854166669</v>
          </cell>
          <cell r="E1281" t="str">
            <v>CONECEL</v>
          </cell>
          <cell r="F1281" t="str">
            <v>DESPACHO</v>
          </cell>
          <cell r="G1281" t="str">
            <v>NORMAL</v>
          </cell>
          <cell r="H1281" t="str">
            <v>JORGE WASHINGTON LASSO VASQUEZ</v>
          </cell>
          <cell r="I1281" t="str">
            <v>1710545706</v>
          </cell>
          <cell r="J1281" t="str">
            <v>QUITO/ GUAMANI/ SECTOR VENECIA 1 CALLE. C.S58E 4-213 Y CALLE E3B CASA BLANCA 2 PISOS PUERTA VERDE A 2 CUADRAS CONJUNTO EL GIRON</v>
          </cell>
          <cell r="K1281" t="str">
            <v xml:space="preserve">979151684 /  </v>
          </cell>
          <cell r="M1281" t="str">
            <v>QUITO</v>
          </cell>
          <cell r="N1281" t="str">
            <v>PICHINCHA</v>
          </cell>
          <cell r="O1281" t="str">
            <v>QUITO</v>
          </cell>
        </row>
        <row r="1282">
          <cell r="A1282" t="str">
            <v>20003010868860</v>
          </cell>
          <cell r="B1282">
            <v>477068</v>
          </cell>
          <cell r="C1282" t="str">
            <v>20003010868860</v>
          </cell>
          <cell r="D1282">
            <v>44904.718854166669</v>
          </cell>
          <cell r="E1282" t="str">
            <v>CONECEL</v>
          </cell>
          <cell r="F1282" t="str">
            <v>DESPACHO</v>
          </cell>
          <cell r="G1282" t="str">
            <v>NORMAL</v>
          </cell>
          <cell r="H1282" t="str">
            <v>AMPARO RAQUEL MARTINEZ ARMENDARIZ</v>
          </cell>
          <cell r="I1282" t="str">
            <v>1717982514</v>
          </cell>
          <cell r="J1282" t="str">
            <v>QUITO/JIPIJAPA/AV GASPAR DE VILLARROEL Y AV. 6 DE DICIEMBRE/FRENTE A SECRETARIA DEL DEPORTE ECUADOR/12 PISOS/CLR LADRILLO</v>
          </cell>
          <cell r="K1282" t="str">
            <v xml:space="preserve">963146222 /  </v>
          </cell>
          <cell r="M1282" t="str">
            <v>QUITO</v>
          </cell>
          <cell r="N1282" t="str">
            <v>PICHINCHA</v>
          </cell>
          <cell r="O1282" t="str">
            <v>QUITO</v>
          </cell>
        </row>
        <row r="1283">
          <cell r="A1283" t="str">
            <v>20003011410023</v>
          </cell>
          <cell r="B1283">
            <v>477069</v>
          </cell>
          <cell r="C1283" t="str">
            <v>20003011410023</v>
          </cell>
          <cell r="D1283">
            <v>44904.718854166669</v>
          </cell>
          <cell r="E1283" t="str">
            <v>CONECEL</v>
          </cell>
          <cell r="F1283" t="str">
            <v>DESPACHO</v>
          </cell>
          <cell r="G1283" t="str">
            <v>NORMAL</v>
          </cell>
          <cell r="H1283" t="str">
            <v>MARIA LETICIA CHAVEZ MUNOZ</v>
          </cell>
          <cell r="I1283" t="str">
            <v>1750146407</v>
          </cell>
          <cell r="J1283" t="str">
            <v>/QUITO/COMITE DEL PUEBLO/CALL ANDRES CEVALLOS N65-87 Y CALL NICOLAS RODRIGUEZ CASA 2 PISOS COLOR BLANCA TECHO DE MADERA A 2 CUADRAS CENTRO DE SALUD 9</v>
          </cell>
          <cell r="K1283" t="str">
            <v>978826594 /  297882659</v>
          </cell>
          <cell r="L1283" t="str">
            <v/>
          </cell>
          <cell r="M1283" t="str">
            <v>QUITO</v>
          </cell>
          <cell r="N1283" t="str">
            <v>PICHINCHA</v>
          </cell>
          <cell r="O1283" t="str">
            <v>QUITO</v>
          </cell>
        </row>
        <row r="1284">
          <cell r="A1284" t="str">
            <v>20003010884624</v>
          </cell>
          <cell r="B1284">
            <v>477070</v>
          </cell>
          <cell r="C1284" t="str">
            <v>20003010884624</v>
          </cell>
          <cell r="D1284">
            <v>44904.718854166669</v>
          </cell>
          <cell r="E1284" t="str">
            <v>CONECEL</v>
          </cell>
          <cell r="F1284" t="str">
            <v>DESPACHO</v>
          </cell>
          <cell r="G1284" t="str">
            <v>NORMAL</v>
          </cell>
          <cell r="H1284" t="str">
            <v>KARLA GEOCONDA USBECK FLORES</v>
          </cell>
          <cell r="I1284" t="str">
            <v>1725747610</v>
          </cell>
          <cell r="J1284" t="str">
            <v>RIOBAMBA/MALDONADO/BARRIO SAN ANTONIO CALLE LIRIOS Y AZUCENA CASA DE 3 PISOS SIN PINTAR A MEDIA CUADRA DEL SPA SAN RAFAEL</v>
          </cell>
          <cell r="K1284" t="str">
            <v>987796998 /  98571590</v>
          </cell>
          <cell r="L1284" t="str">
            <v/>
          </cell>
          <cell r="M1284" t="str">
            <v>RIOBAMBA</v>
          </cell>
          <cell r="N1284" t="str">
            <v>CHIMBORAZO</v>
          </cell>
          <cell r="O1284" t="str">
            <v>RIOBAMBA</v>
          </cell>
        </row>
        <row r="1285">
          <cell r="A1285" t="str">
            <v>20003010856872</v>
          </cell>
          <cell r="B1285">
            <v>477071</v>
          </cell>
          <cell r="C1285" t="str">
            <v>20003010856872</v>
          </cell>
          <cell r="D1285">
            <v>44904.718854166669</v>
          </cell>
          <cell r="E1285" t="str">
            <v>CONECEL</v>
          </cell>
          <cell r="F1285" t="str">
            <v>DESPACHO</v>
          </cell>
          <cell r="G1285" t="str">
            <v>NORMAL</v>
          </cell>
          <cell r="H1285" t="str">
            <v>EDDY JOSE ARMIJOS HERRERA</v>
          </cell>
          <cell r="I1285" t="str">
            <v>1104683105</v>
          </cell>
          <cell r="J1285" t="str">
            <v>DURAN/ELOY ALFARO/KM 4 Y MEDIO VIA DURAN TAMBO ENTRANDO POR LA EMPRESA DE CNT CASA DE FOS PISOS A UNA CUADRA DE LA EMPRESA SKRITTING</v>
          </cell>
          <cell r="K1285" t="str">
            <v>960018864 /  998127385</v>
          </cell>
          <cell r="M1285" t="str">
            <v>DURAN</v>
          </cell>
          <cell r="N1285" t="str">
            <v>GUAYAS</v>
          </cell>
          <cell r="O1285" t="str">
            <v>DURAN</v>
          </cell>
        </row>
        <row r="1286">
          <cell r="A1286" t="str">
            <v>20003010861590</v>
          </cell>
          <cell r="B1286">
            <v>477072</v>
          </cell>
          <cell r="C1286" t="str">
            <v>20003010861590</v>
          </cell>
          <cell r="D1286">
            <v>44904.718854166669</v>
          </cell>
          <cell r="E1286" t="str">
            <v>CONECEL</v>
          </cell>
          <cell r="F1286" t="str">
            <v>DESPACHO</v>
          </cell>
          <cell r="G1286" t="str">
            <v>NORMAL</v>
          </cell>
          <cell r="H1286" t="str">
            <v>MARICELA MERCEDES PACHECO BOSMEDIANO</v>
          </cell>
          <cell r="I1286" t="str">
            <v>102899861</v>
          </cell>
          <cell r="J1286" t="str">
            <v>CUENCA/SAN SEBASTIAN/CALLE CESAR ANDRADE Y CORDERO Y JOSE MARIA BITERI CDLA MUTUALISTA PICHICNHA CASA BLANCA N20 4TO BLANCO A UNA CUADRA DE LA IGLESIA SAN JOSE DE BALZAR</v>
          </cell>
          <cell r="K1286" t="str">
            <v>969008498 /  968572784</v>
          </cell>
          <cell r="L1286" t="str">
            <v/>
          </cell>
          <cell r="M1286" t="str">
            <v>CUENCA</v>
          </cell>
          <cell r="N1286" t="str">
            <v>AZUAY</v>
          </cell>
          <cell r="O1286" t="str">
            <v>CUENCA</v>
          </cell>
        </row>
        <row r="1287">
          <cell r="A1287" t="str">
            <v>20003011410204</v>
          </cell>
          <cell r="B1287">
            <v>477073</v>
          </cell>
          <cell r="C1287" t="str">
            <v>20003011410204</v>
          </cell>
          <cell r="D1287">
            <v>44904.718854166669</v>
          </cell>
          <cell r="E1287" t="str">
            <v>CONECEL</v>
          </cell>
          <cell r="F1287" t="str">
            <v>DESPACHO</v>
          </cell>
          <cell r="G1287" t="str">
            <v>NORMAL</v>
          </cell>
          <cell r="H1287" t="str">
            <v>RUTH ROCIO REINA RAMIREZ</v>
          </cell>
          <cell r="I1287" t="str">
            <v>2300192271</v>
          </cell>
          <cell r="J1287" t="str">
            <v>SANTO DOMINGO/CHIGUILPE/VIA A QUITO KM 5 CASA ESQUINERA AMARILLA CON PORTON BLANCO DIAGONAL AL NIGTH CLUB LA HACIENDA</v>
          </cell>
          <cell r="K1287" t="str">
            <v xml:space="preserve">982473166 /  </v>
          </cell>
          <cell r="L1287" t="str">
            <v/>
          </cell>
          <cell r="M1287" t="str">
            <v>SANTO DOMINGO</v>
          </cell>
          <cell r="N1287" t="str">
            <v>SANTO DOMINGO DE LOS TSACHILAS</v>
          </cell>
          <cell r="O1287" t="str">
            <v>SANTO DOMINGO</v>
          </cell>
        </row>
        <row r="1288">
          <cell r="A1288" t="str">
            <v>20003011404250</v>
          </cell>
          <cell r="B1288">
            <v>477074</v>
          </cell>
          <cell r="C1288" t="str">
            <v>20003011404250</v>
          </cell>
          <cell r="D1288">
            <v>44904.718854166669</v>
          </cell>
          <cell r="E1288" t="str">
            <v>CONECEL</v>
          </cell>
          <cell r="F1288" t="str">
            <v>DESPACHO</v>
          </cell>
          <cell r="G1288" t="str">
            <v>NORMAL</v>
          </cell>
          <cell r="H1288" t="str">
            <v>MISHAEL FAIRUD MALACATUS CALVACHE</v>
          </cell>
          <cell r="I1288" t="str">
            <v>1206686311</v>
          </cell>
          <cell r="J1288" t="str">
            <v>QUEVEDO/24 DE MAYO/CALLE SAN RAFAEL 104 Y TRANSVERSAL CENTRAL A DOS CUADRAS DEL TERMINAL TERRESTRE DE QUEVEDO JUNTO A UNA FARMACIA ECONOMICA CASA DE UN PISO CON REJAS NEGRAS</v>
          </cell>
          <cell r="K1288" t="str">
            <v xml:space="preserve">969712782 /  </v>
          </cell>
          <cell r="M1288" t="str">
            <v>QUEVEDO</v>
          </cell>
          <cell r="N1288" t="str">
            <v>LOS RIOS</v>
          </cell>
          <cell r="O1288" t="str">
            <v>QUEVEDO</v>
          </cell>
        </row>
        <row r="1289">
          <cell r="A1289" t="str">
            <v>20003010890946</v>
          </cell>
          <cell r="B1289">
            <v>477075</v>
          </cell>
          <cell r="C1289" t="str">
            <v>20003010890946</v>
          </cell>
          <cell r="D1289">
            <v>44904.718854166669</v>
          </cell>
          <cell r="E1289" t="str">
            <v>CONECEL</v>
          </cell>
          <cell r="F1289" t="str">
            <v>DESPACHO</v>
          </cell>
          <cell r="G1289" t="str">
            <v>NORMAL</v>
          </cell>
          <cell r="H1289" t="str">
            <v>CHRISTIAN RAUL ACOSTA AREVALO</v>
          </cell>
          <cell r="I1289" t="str">
            <v>940125735</v>
          </cell>
          <cell r="J1289" t="str">
            <v>MILAGRO/MILAGRO/MILAGRO/CALLE ISRAEL NOBOA Y LOS CEDROS CASA DE UN PISO COLOR CREMA A 5M DEL PARQUE DE LOS PINOS</v>
          </cell>
          <cell r="K1289" t="str">
            <v>962735577 /  989098032</v>
          </cell>
          <cell r="M1289" t="str">
            <v>MILAGRO</v>
          </cell>
          <cell r="N1289" t="str">
            <v>GUAYAS</v>
          </cell>
          <cell r="O1289" t="str">
            <v>MILAGRO</v>
          </cell>
        </row>
        <row r="1290">
          <cell r="A1290" t="str">
            <v>20003011368204</v>
          </cell>
          <cell r="B1290">
            <v>477076</v>
          </cell>
          <cell r="C1290" t="str">
            <v>20003011368204</v>
          </cell>
          <cell r="D1290">
            <v>44904.718854166669</v>
          </cell>
          <cell r="E1290" t="str">
            <v>CONECEL</v>
          </cell>
          <cell r="F1290" t="str">
            <v>DESPACHO</v>
          </cell>
          <cell r="G1290" t="str">
            <v>NORMAL</v>
          </cell>
          <cell r="H1290" t="str">
            <v>ELMER HOSMAIR SILVA ROSADO</v>
          </cell>
          <cell r="I1290" t="str">
            <v>952100592</v>
          </cell>
          <cell r="J1290" t="str">
            <v>DURAN/ORAMA GONZALES/CDLA ORAMA GONZALES MZ 22 SL 6 FRENTE A LA FABRICA DE EMPANADAS NIKO CASA DE DOS PISOS</v>
          </cell>
          <cell r="K1290" t="str">
            <v xml:space="preserve">962007419 /  </v>
          </cell>
          <cell r="M1290" t="str">
            <v>DURAN</v>
          </cell>
          <cell r="N1290" t="str">
            <v>GUAYAS</v>
          </cell>
          <cell r="O1290" t="str">
            <v>DURAN</v>
          </cell>
        </row>
        <row r="1291">
          <cell r="A1291" t="str">
            <v>20003011398271</v>
          </cell>
          <cell r="B1291">
            <v>477077</v>
          </cell>
          <cell r="C1291" t="str">
            <v>20003011398271</v>
          </cell>
          <cell r="D1291">
            <v>44904.718854166669</v>
          </cell>
          <cell r="E1291" t="str">
            <v>CONECEL</v>
          </cell>
          <cell r="F1291" t="str">
            <v>DESPACHO</v>
          </cell>
          <cell r="G1291" t="str">
            <v>NORMAL</v>
          </cell>
          <cell r="H1291" t="str">
            <v>CARLOS FABRICIO APOLO QUIZHPE</v>
          </cell>
          <cell r="I1291" t="str">
            <v>1103743033</v>
          </cell>
          <cell r="J1291" t="str">
            <v>LOJA/EL SAGRARIO CALLE ROCAFUERTE ENTRE JUAN JOSE PENA Y OLMEDO LUGAR DE ENTREGA EN EL ALMACEN CEA ELECTRODOMESTICOS REF FRENTE DE LA PANADERIA SAN ANTONIO</v>
          </cell>
          <cell r="K1291" t="str">
            <v>994558972 /  986801408</v>
          </cell>
          <cell r="L1291" t="str">
            <v/>
          </cell>
          <cell r="M1291" t="str">
            <v>LOJA</v>
          </cell>
          <cell r="N1291" t="str">
            <v>LOJA</v>
          </cell>
          <cell r="O1291" t="str">
            <v>LOJA</v>
          </cell>
        </row>
        <row r="1292">
          <cell r="A1292" t="str">
            <v>CLDEV_SIM220170</v>
          </cell>
          <cell r="B1292">
            <v>477044</v>
          </cell>
          <cell r="C1292" t="str">
            <v>CLDEV_SIM220170</v>
          </cell>
          <cell r="D1292">
            <v>44904.71025462963</v>
          </cell>
          <cell r="E1292" t="str">
            <v>CONECEL_DOCUMENTOS</v>
          </cell>
          <cell r="F1292" t="str">
            <v>DESPACHO</v>
          </cell>
          <cell r="G1292" t="str">
            <v>NORMAL</v>
          </cell>
          <cell r="H1292" t="str">
            <v>CRISTIAN ZAMBRANO / CAROLINA PEREZ</v>
          </cell>
          <cell r="J1292" t="str">
            <v>AV. AMAZONAS N44-124 Y LUIS BARBERY, EDIFICIO COLOR BLANCO</v>
          </cell>
          <cell r="M1292" t="str">
            <v>QUITO</v>
          </cell>
          <cell r="N1292" t="str">
            <v xml:space="preserve">PICHINCHA </v>
          </cell>
          <cell r="O1292" t="str">
            <v>QUITO</v>
          </cell>
        </row>
        <row r="1293">
          <cell r="A1293" t="str">
            <v>20003009448093</v>
          </cell>
          <cell r="B1293">
            <v>477035</v>
          </cell>
          <cell r="C1293" t="str">
            <v>20003009448093</v>
          </cell>
          <cell r="D1293">
            <v>44904.679328703707</v>
          </cell>
          <cell r="E1293" t="str">
            <v>CONECEL</v>
          </cell>
          <cell r="F1293" t="str">
            <v>DESPACHO</v>
          </cell>
          <cell r="G1293" t="str">
            <v>NORMAL</v>
          </cell>
          <cell r="H1293" t="str">
            <v>COVA PADRON CARLOS EDUARDO</v>
          </cell>
          <cell r="I1293" t="str">
            <v>151692274</v>
          </cell>
          <cell r="J1293" t="str">
            <v>SCT SAGRARIO CALLE LARGA 8-43 Y CALLE LUIS CORDERO CHIPLOTE GRILL &amp; BAR. REF A LADO DE CASA BARRANCO</v>
          </cell>
          <cell r="K1293" t="str">
            <v>988965625</v>
          </cell>
          <cell r="L1293" t="str">
            <v>988965625</v>
          </cell>
          <cell r="M1293" t="str">
            <v>CUENCA</v>
          </cell>
          <cell r="N1293" t="str">
            <v>AZUAY</v>
          </cell>
          <cell r="O1293" t="str">
            <v>TOTORACOCHA</v>
          </cell>
        </row>
        <row r="1294">
          <cell r="A1294" t="str">
            <v>20003010868070</v>
          </cell>
          <cell r="B1294">
            <v>477036</v>
          </cell>
          <cell r="C1294" t="str">
            <v>20003010868070</v>
          </cell>
          <cell r="D1294">
            <v>44904.679328703707</v>
          </cell>
          <cell r="E1294" t="str">
            <v>CONECEL</v>
          </cell>
          <cell r="F1294" t="str">
            <v>DESPACHO</v>
          </cell>
          <cell r="G1294" t="str">
            <v>NORMAL</v>
          </cell>
          <cell r="H1294" t="str">
            <v>CALDERON VITERI JHEFERSON DANNY</v>
          </cell>
          <cell r="I1294" t="str">
            <v>1750193920</v>
          </cell>
          <cell r="J1294" t="str">
            <v>CALLE LOS ENCUENTROS ENTRE S14-65 Y S14C / CS 4 PS CON CERAMICA TIPO LADRILLO VETANAS AZULES REF DIAGONAL PARQUE CHINO</v>
          </cell>
          <cell r="K1294" t="str">
            <v>998809951</v>
          </cell>
          <cell r="L1294" t="str">
            <v>0</v>
          </cell>
          <cell r="M1294" t="str">
            <v>QUITO</v>
          </cell>
          <cell r="N1294" t="str">
            <v xml:space="preserve">PICHINCHA </v>
          </cell>
          <cell r="O1294" t="str">
            <v>SOLANDA</v>
          </cell>
        </row>
        <row r="1295">
          <cell r="A1295" t="str">
            <v>20003010886054</v>
          </cell>
          <cell r="B1295">
            <v>477037</v>
          </cell>
          <cell r="C1295" t="str">
            <v>20003010886054</v>
          </cell>
          <cell r="D1295">
            <v>44904.679328703707</v>
          </cell>
          <cell r="E1295" t="str">
            <v>CONECEL</v>
          </cell>
          <cell r="F1295" t="str">
            <v>DESPACHO</v>
          </cell>
          <cell r="G1295" t="str">
            <v>NORMAL</v>
          </cell>
          <cell r="H1295" t="str">
            <v>RECIBE CRISTIAN ZAMBRANO/CLTE VILLALVA CHALA MARIA ERCILIA</v>
          </cell>
          <cell r="I1295" t="str">
            <v>1718422270</v>
          </cell>
          <cell r="J1295" t="str">
            <v>AV AMAZONAS ENTRE RIO COCA Y LUIS BARBERI FRENTE A LA MATRIZ PRINCIPAL DE CLARO RECIBE CRISTIAN ZAMBRANO O DIEGO JAYA</v>
          </cell>
          <cell r="K1295" t="str">
            <v>939099555</v>
          </cell>
          <cell r="L1295" t="str">
            <v>939099555</v>
          </cell>
          <cell r="M1295" t="str">
            <v>QUITO</v>
          </cell>
          <cell r="N1295" t="str">
            <v>PICHINCHA</v>
          </cell>
          <cell r="O1295" t="str">
            <v>INAQUITO</v>
          </cell>
        </row>
        <row r="1296">
          <cell r="A1296" t="str">
            <v>20003007576817</v>
          </cell>
          <cell r="B1296">
            <v>477027</v>
          </cell>
          <cell r="C1296" t="str">
            <v>20003007576817</v>
          </cell>
          <cell r="D1296">
            <v>44904.646122685182</v>
          </cell>
          <cell r="E1296" t="str">
            <v>BRELDYNG</v>
          </cell>
          <cell r="F1296" t="str">
            <v>DESPACHO</v>
          </cell>
          <cell r="G1296" t="str">
            <v>NORMAL</v>
          </cell>
          <cell r="H1296" t="str">
            <v>BRYAN PATRICIO NABAS PEREZ</v>
          </cell>
          <cell r="I1296" t="str">
            <v>927384578</v>
          </cell>
          <cell r="J1296" t="str">
            <v>GUAYAS GUAYAQUIL PASCUALES VIA A DAULE KM 15 MZ 70 32 SL 34 FRENTE A TERMINAL TERRESTRE DE PASCUALES AUNA CUADRA DE GASOLINERA PETROCOMERCIAL COMO INGRESANDO TIENDA ESQUINERA COLOR ROJO CASA COLOR ROJ</v>
          </cell>
          <cell r="K1296" t="str">
            <v>93949965</v>
          </cell>
          <cell r="M1296" t="str">
            <v>GUAYAQUIL</v>
          </cell>
          <cell r="N1296" t="str">
            <v>GUAYAS</v>
          </cell>
          <cell r="O1296" t="str">
            <v>GUAYAQUIL</v>
          </cell>
        </row>
        <row r="1297">
          <cell r="A1297" t="str">
            <v>20003009910611</v>
          </cell>
          <cell r="B1297">
            <v>477015</v>
          </cell>
          <cell r="C1297" t="str">
            <v>20003009910611</v>
          </cell>
          <cell r="D1297">
            <v>44904.622013888889</v>
          </cell>
          <cell r="E1297" t="str">
            <v>CONECEL</v>
          </cell>
          <cell r="F1297" t="str">
            <v>DESPACHO</v>
          </cell>
          <cell r="G1297" t="str">
            <v>NORMAL</v>
          </cell>
          <cell r="H1297" t="str">
            <v>OSCULIO TABANGO FREDDY RICARDO</v>
          </cell>
          <cell r="I1297" t="str">
            <v>1712678497</v>
          </cell>
          <cell r="J1297" t="str">
            <v>PICHICNHA QUITO GUAMANI / JORGE TOLEDO OE12-128 Y GEOVANNI BENITEZ / CS CL GRIS FACHADA / CERCA DEL CENTRO DE SALUD DEL IESS NVA AURORA/ PEDIR CI</v>
          </cell>
          <cell r="K1297" t="str">
            <v>939370614</v>
          </cell>
          <cell r="M1297" t="str">
            <v>QUITO</v>
          </cell>
          <cell r="N1297" t="str">
            <v>PICHINCHA</v>
          </cell>
          <cell r="O1297" t="str">
            <v>QUITO</v>
          </cell>
        </row>
        <row r="1298">
          <cell r="A1298" t="str">
            <v>20003008461970</v>
          </cell>
          <cell r="B1298">
            <v>476823</v>
          </cell>
          <cell r="C1298" t="str">
            <v>20003008461970</v>
          </cell>
          <cell r="D1298">
            <v>44904.591238425928</v>
          </cell>
          <cell r="E1298" t="str">
            <v>BRELDYNG</v>
          </cell>
          <cell r="F1298" t="str">
            <v>DESPACHO</v>
          </cell>
          <cell r="G1298" t="str">
            <v>NORMAL</v>
          </cell>
          <cell r="H1298" t="str">
            <v>AVILA MACIAS KLEBER ROBERTO</v>
          </cell>
          <cell r="I1298" t="str">
            <v>916772114</v>
          </cell>
          <cell r="J1298" t="str">
            <v>LOS RIOS / QUEVEDO / QUEVEDO / AV 7 DE OCTUBRE / 302 / TERCERA ESQUINA / OFICINA DE TRAMACO QUEVEDO</v>
          </cell>
          <cell r="K1298" t="str">
            <v>991287919</v>
          </cell>
          <cell r="M1298" t="str">
            <v>QUEVEDO</v>
          </cell>
          <cell r="N1298" t="str">
            <v>LOS RIOS</v>
          </cell>
          <cell r="O1298" t="str">
            <v>QUEVEDO</v>
          </cell>
        </row>
        <row r="1299">
          <cell r="A1299" t="str">
            <v>20003008052599</v>
          </cell>
          <cell r="B1299">
            <v>476824</v>
          </cell>
          <cell r="C1299" t="str">
            <v>20003008052599</v>
          </cell>
          <cell r="D1299">
            <v>44904.591238425928</v>
          </cell>
          <cell r="E1299" t="str">
            <v>BRELDYNG</v>
          </cell>
          <cell r="F1299" t="str">
            <v>DESPACHO</v>
          </cell>
          <cell r="G1299" t="str">
            <v>NORMAL</v>
          </cell>
          <cell r="H1299" t="str">
            <v>SARA ARGENTINA MURGA JARAMILLO</v>
          </cell>
          <cell r="I1299" t="str">
            <v>914633391</v>
          </cell>
          <cell r="J1299" t="str">
            <v>PICHINCHA / QUITO / AMAGUANA / AV CHAULLABAMBA / SN / QUITUS / CONJUNTO SAN JOSE DE LA SALLE 1 COLOR AMARILLO CASA 72 REFERENCIA A DOS CUADRAS COMPLEJO DE LA FAE</v>
          </cell>
          <cell r="K1299" t="str">
            <v>962831305</v>
          </cell>
          <cell r="M1299" t="str">
            <v>QUITO</v>
          </cell>
          <cell r="N1299" t="str">
            <v>PICHINCHA</v>
          </cell>
          <cell r="O1299" t="str">
            <v>QUITO</v>
          </cell>
        </row>
        <row r="1300">
          <cell r="A1300" t="str">
            <v>20003004501458</v>
          </cell>
          <cell r="B1300">
            <v>476825</v>
          </cell>
          <cell r="C1300" t="str">
            <v>20003004501458</v>
          </cell>
          <cell r="D1300">
            <v>44904.591238425928</v>
          </cell>
          <cell r="E1300" t="str">
            <v>BRELDYNG</v>
          </cell>
          <cell r="F1300" t="str">
            <v>DESPACHO</v>
          </cell>
          <cell r="G1300" t="str">
            <v>NORMAL</v>
          </cell>
          <cell r="H1300" t="str">
            <v>ANGEL HUMBERTO VELIZ SANTANA</v>
          </cell>
          <cell r="I1300" t="str">
            <v>1803438033</v>
          </cell>
          <cell r="J1300" t="str">
            <v>PICHINCHA / QUITO / LA KENNEDY / AV 6 DE DICIEMBRE / N53-125 / PASAJE N53C Y CAPITAN RAMON BORJA / OFICINA DE TRAMACO 6 DE DICIEMBRE</v>
          </cell>
          <cell r="K1300" t="str">
            <v>986010272</v>
          </cell>
          <cell r="M1300" t="str">
            <v>QUITO</v>
          </cell>
          <cell r="N1300" t="str">
            <v>PICHINCHA</v>
          </cell>
          <cell r="O1300" t="str">
            <v>QUITO</v>
          </cell>
        </row>
        <row r="1301">
          <cell r="A1301" t="str">
            <v>20003009431376</v>
          </cell>
          <cell r="B1301">
            <v>476826</v>
          </cell>
          <cell r="C1301" t="str">
            <v>20003009431376</v>
          </cell>
          <cell r="D1301">
            <v>44904.591238425928</v>
          </cell>
          <cell r="E1301" t="str">
            <v>BRELDYNG</v>
          </cell>
          <cell r="F1301" t="str">
            <v>DESPACHO</v>
          </cell>
          <cell r="G1301" t="str">
            <v>NORMAL</v>
          </cell>
          <cell r="H1301" t="str">
            <v>VILLAVICENCIO PINCAY MIGUEL ANGEL</v>
          </cell>
          <cell r="I1301" t="str">
            <v>919772970</v>
          </cell>
          <cell r="J1301" t="str">
            <v>GUAYAS / GUAYAQUIL / XIMENA / AV PIO JARAMILLO ALVARADO / MZ 20 VLL 7 /  / CDLA COVIEN CASA DE 2P BEIGE CON CERRAMIENTO BLANCO TEJAS COLONIAL ATRAS PISCINA MUNICIPAL COVIEN</v>
          </cell>
          <cell r="K1301" t="str">
            <v>969393120</v>
          </cell>
          <cell r="M1301" t="str">
            <v>GUAYAQUIL</v>
          </cell>
          <cell r="N1301" t="str">
            <v>GUAYAS</v>
          </cell>
          <cell r="O1301" t="str">
            <v>GUAYAQUIL</v>
          </cell>
        </row>
        <row r="1302">
          <cell r="A1302" t="str">
            <v>20003009445508</v>
          </cell>
          <cell r="B1302">
            <v>476827</v>
          </cell>
          <cell r="C1302" t="str">
            <v>20003009445508</v>
          </cell>
          <cell r="D1302">
            <v>44904.591238425928</v>
          </cell>
          <cell r="E1302" t="str">
            <v>BRELDYNG</v>
          </cell>
          <cell r="F1302" t="str">
            <v>DESPACHO</v>
          </cell>
          <cell r="G1302" t="str">
            <v>NORMAL</v>
          </cell>
          <cell r="H1302" t="str">
            <v>TORRES SILVA JOSE OMAR</v>
          </cell>
          <cell r="I1302" t="str">
            <v>921977328</v>
          </cell>
          <cell r="J1302" t="str">
            <v>GUAYAS / GUAYAQUIL / TARQUI / AV FRANCISCO DE ORELLANA / MZ 30-68 VLL 2 /  / MUCHO LOTE 2 URB PARAISO DEL RIO 2 MZ 3068 VILLA 2 CASA 2 PLANTA BLANCO CON CAFE REF:FRENTE ALA UNIDAD EDUACTIVA LEMAS 2</v>
          </cell>
          <cell r="K1302" t="str">
            <v>993735406</v>
          </cell>
          <cell r="M1302" t="str">
            <v>GUAYAQUIL</v>
          </cell>
          <cell r="N1302" t="str">
            <v>GUAYAS</v>
          </cell>
          <cell r="O1302" t="str">
            <v>GUAYAQUIL</v>
          </cell>
        </row>
        <row r="1303">
          <cell r="A1303" t="str">
            <v>20003009443479</v>
          </cell>
          <cell r="B1303">
            <v>476828</v>
          </cell>
          <cell r="C1303" t="str">
            <v>20003009443479</v>
          </cell>
          <cell r="D1303">
            <v>44904.591238425928</v>
          </cell>
          <cell r="E1303" t="str">
            <v>BRELDYNG</v>
          </cell>
          <cell r="F1303" t="str">
            <v>DESPACHO</v>
          </cell>
          <cell r="G1303" t="str">
            <v>NORMAL</v>
          </cell>
          <cell r="H1303" t="str">
            <v>SANCHEZ ROMERO ANDREA VERONICA</v>
          </cell>
          <cell r="I1303" t="str">
            <v>1720647518</v>
          </cell>
          <cell r="J1303" t="str">
            <v>GUAYAS / GUAYAQUIL / TARQUI / AV 23 / OFICINA 801 PISO 8 /  / PARQUE EMPRESARIAL COLON EDF PACIFICAR CENTER PISO 8 OFC 801 EMPRESA ZION ADMINITRADORA DE FONDOS A LADO DE PRODUBANCO</v>
          </cell>
          <cell r="K1303" t="str">
            <v>989519965</v>
          </cell>
          <cell r="M1303" t="str">
            <v>GUAYAQUIL</v>
          </cell>
          <cell r="N1303" t="str">
            <v>GUAYAS</v>
          </cell>
          <cell r="O1303" t="str">
            <v>GUAYAQUIL</v>
          </cell>
        </row>
        <row r="1304">
          <cell r="A1304" t="str">
            <v>LDDGYEA0024</v>
          </cell>
          <cell r="B1304">
            <v>476786</v>
          </cell>
          <cell r="C1304" t="str">
            <v>LDDGYEA0024</v>
          </cell>
          <cell r="D1304">
            <v>44904.538738425923</v>
          </cell>
          <cell r="E1304" t="str">
            <v>CONECEL_DOCUMENTOS</v>
          </cell>
          <cell r="F1304" t="str">
            <v>DESPACHO</v>
          </cell>
          <cell r="G1304" t="str">
            <v>NORMAL</v>
          </cell>
          <cell r="H1304" t="str">
            <v>Stephanie Perez ACC/Paola Loja ACC-OPE Equipos</v>
          </cell>
          <cell r="I1304" t="str">
            <v>0</v>
          </cell>
          <cell r="J1304" t="str">
            <v>GYE - Centro Comercial Garzo centro-ACC/REGULARIZACIONES</v>
          </cell>
          <cell r="K1304" t="str">
            <v>993393277</v>
          </cell>
          <cell r="L1304" t="str">
            <v/>
          </cell>
          <cell r="M1304" t="str">
            <v>GUAYAQUIL</v>
          </cell>
          <cell r="N1304" t="str">
            <v>GUAYAS</v>
          </cell>
          <cell r="O1304" t="str">
            <v>GUAYAQUIL</v>
          </cell>
        </row>
        <row r="1305">
          <cell r="A1305" t="str">
            <v>LDDGYEB0025</v>
          </cell>
          <cell r="B1305">
            <v>476787</v>
          </cell>
          <cell r="C1305" t="str">
            <v>LDDGYEB0025</v>
          </cell>
          <cell r="D1305">
            <v>44904.538738425923</v>
          </cell>
          <cell r="E1305" t="str">
            <v>CONECEL_DOCUMENTOS</v>
          </cell>
          <cell r="F1305" t="str">
            <v>DESPACHO</v>
          </cell>
          <cell r="G1305" t="str">
            <v>NORMAL</v>
          </cell>
          <cell r="H1305" t="str">
            <v>Stephanie Perez ACC</v>
          </cell>
          <cell r="I1305" t="str">
            <v>0</v>
          </cell>
          <cell r="J1305" t="str">
            <v>GYE - Centro Comercial Garzo centro-ACC</v>
          </cell>
          <cell r="K1305" t="str">
            <v>9399196442</v>
          </cell>
          <cell r="L1305" t="str">
            <v/>
          </cell>
          <cell r="M1305" t="str">
            <v>GUAYAQUIL</v>
          </cell>
          <cell r="N1305" t="str">
            <v>GUAYAS</v>
          </cell>
          <cell r="O1305" t="str">
            <v>GUAYAQUIL</v>
          </cell>
        </row>
        <row r="1306">
          <cell r="A1306" t="str">
            <v>LDDUIOE0028</v>
          </cell>
          <cell r="B1306">
            <v>476788</v>
          </cell>
          <cell r="C1306" t="str">
            <v>LDDUIOE0028</v>
          </cell>
          <cell r="D1306">
            <v>44904.538738425923</v>
          </cell>
          <cell r="E1306" t="str">
            <v>CONECEL_DOCUMENTOS</v>
          </cell>
          <cell r="F1306" t="str">
            <v>DESPACHO</v>
          </cell>
          <cell r="G1306" t="str">
            <v>NORMAL</v>
          </cell>
          <cell r="H1306" t="str">
            <v>Maria Fernanda Munoz/CANT</v>
          </cell>
          <cell r="I1306" t="str">
            <v>0</v>
          </cell>
          <cell r="J1306" t="str">
            <v xml:space="preserve">QUITO Av. 10 de Agosto N34-601 y Juan Pablo Sanz </v>
          </cell>
          <cell r="K1306" t="str">
            <v>998118542/979067498</v>
          </cell>
          <cell r="L1306" t="str">
            <v/>
          </cell>
          <cell r="M1306" t="str">
            <v>QUITO</v>
          </cell>
          <cell r="N1306" t="str">
            <v xml:space="preserve">PICHINCHA </v>
          </cell>
          <cell r="O1306" t="str">
            <v>QUITO</v>
          </cell>
        </row>
        <row r="1307">
          <cell r="A1307" t="str">
            <v>LDDGYEF0025</v>
          </cell>
          <cell r="B1307">
            <v>476789</v>
          </cell>
          <cell r="C1307" t="str">
            <v>LDDGYEF0025</v>
          </cell>
          <cell r="D1307">
            <v>44904.538738425923</v>
          </cell>
          <cell r="E1307" t="str">
            <v>CONECEL_DOCUMENTOS</v>
          </cell>
          <cell r="F1307" t="str">
            <v>DESPACHO</v>
          </cell>
          <cell r="G1307" t="str">
            <v>NORMAL</v>
          </cell>
          <cell r="H1307" t="str">
            <v>TOMAS ANDRADE/GSO/ALG</v>
          </cell>
          <cell r="I1307" t="str">
            <v>0</v>
          </cell>
          <cell r="J1307" t="str">
            <v xml:space="preserve"> Gye:  Urdenor 2 - parque empresarial colon , edificio Coloncorp B mezanine atras de Netlife</v>
          </cell>
          <cell r="K1307" t="str">
            <v>982033756</v>
          </cell>
          <cell r="L1307" t="str">
            <v/>
          </cell>
          <cell r="M1307" t="str">
            <v>GUAYAQUIL</v>
          </cell>
          <cell r="N1307" t="str">
            <v>GUAYAS</v>
          </cell>
          <cell r="O1307" t="str">
            <v>GUAYAQUIL</v>
          </cell>
        </row>
        <row r="1308">
          <cell r="A1308" t="str">
            <v>LDDGYEG0030</v>
          </cell>
          <cell r="B1308">
            <v>476790</v>
          </cell>
          <cell r="C1308" t="str">
            <v>LDDGYEG0030</v>
          </cell>
          <cell r="D1308">
            <v>44904.538738425923</v>
          </cell>
          <cell r="E1308" t="str">
            <v>CONECEL_DOCUMENTOS</v>
          </cell>
          <cell r="F1308" t="str">
            <v>DESPACHO</v>
          </cell>
          <cell r="G1308" t="str">
            <v>NORMAL</v>
          </cell>
          <cell r="H1308" t="str">
            <v>GABRIELA SANDOVAL/PSG</v>
          </cell>
          <cell r="I1308" t="str">
            <v>0</v>
          </cell>
          <cell r="J1308" t="str">
            <v xml:space="preserve"> Gye:  Urdenor 2 - parque empresarial colon , edificio Coloncorp B mezanine atras de Netlife</v>
          </cell>
          <cell r="K1308" t="str">
            <v>982033756</v>
          </cell>
          <cell r="L1308" t="str">
            <v/>
          </cell>
          <cell r="M1308" t="str">
            <v>GUAYAQUIL</v>
          </cell>
          <cell r="N1308" t="str">
            <v>GUAYAS</v>
          </cell>
          <cell r="O1308" t="str">
            <v>GUAYAQUIL</v>
          </cell>
        </row>
        <row r="1309">
          <cell r="A1309" t="str">
            <v>LDDGYEH0017</v>
          </cell>
          <cell r="B1309">
            <v>476791</v>
          </cell>
          <cell r="C1309" t="str">
            <v>LDDGYEH0017</v>
          </cell>
          <cell r="D1309">
            <v>44904.538738425923</v>
          </cell>
          <cell r="E1309" t="str">
            <v>CONECEL_DOCUMENTOS</v>
          </cell>
          <cell r="F1309" t="str">
            <v>DESPACHO</v>
          </cell>
          <cell r="G1309" t="str">
            <v>NORMAL</v>
          </cell>
          <cell r="H1309" t="str">
            <v>Lourdes Quinteros/OFC BRELDYNG</v>
          </cell>
          <cell r="I1309" t="str">
            <v>0</v>
          </cell>
          <cell r="J1309" t="str">
            <v>OFC BRELDYNG CALLE 7MO PASAJE 37ª Y V. EMILIO ROMERO, BODEGAS DE FERRETERIA ESPINOZA, bodega #8 (exactamente queda en la Juan Tanca Marengo km. 4.5 pasando la coca cola</v>
          </cell>
          <cell r="K1309" t="str">
            <v>0</v>
          </cell>
          <cell r="L1309" t="str">
            <v/>
          </cell>
          <cell r="M1309" t="str">
            <v>GUAYAQUIL</v>
          </cell>
          <cell r="N1309" t="str">
            <v>GUAYAS</v>
          </cell>
          <cell r="O1309" t="str">
            <v>GUAYAQUIL</v>
          </cell>
        </row>
        <row r="1310">
          <cell r="A1310" t="str">
            <v>20003010868127</v>
          </cell>
          <cell r="B1310">
            <v>476768</v>
          </cell>
          <cell r="C1310" t="str">
            <v>20003010868127</v>
          </cell>
          <cell r="D1310">
            <v>44904.51630787037</v>
          </cell>
          <cell r="E1310" t="str">
            <v>CONECEL</v>
          </cell>
          <cell r="F1310" t="str">
            <v>DESPACHO</v>
          </cell>
          <cell r="G1310" t="str">
            <v>NORMAL</v>
          </cell>
          <cell r="H1310" t="str">
            <v>DENISSE STEFANIA LOOR FAJARDO</v>
          </cell>
          <cell r="I1310" t="str">
            <v>926251687</v>
          </cell>
          <cell r="J1310" t="str">
            <v>SANTA ELENA/SANTA ELENA/CALLE 18 DE AGOSTO ENTRE AURELIO LAINEZ Y FAUSTO FAJARDO CASA DE UN PISO BLANCO FRENTE AL ALMACEN MONSTRUOSAS</v>
          </cell>
          <cell r="K1310" t="str">
            <v>999053789 /  996503960</v>
          </cell>
          <cell r="L1310" t="str">
            <v/>
          </cell>
          <cell r="M1310" t="str">
            <v>SANTA ELENA</v>
          </cell>
          <cell r="N1310" t="str">
            <v>SANTA ELENA</v>
          </cell>
          <cell r="O1310" t="str">
            <v>SANTA ELENA</v>
          </cell>
        </row>
        <row r="1311">
          <cell r="A1311" t="str">
            <v>20003009883309</v>
          </cell>
          <cell r="B1311">
            <v>476751</v>
          </cell>
          <cell r="C1311" t="str">
            <v>20003009883309</v>
          </cell>
          <cell r="D1311">
            <v>44904.516296296293</v>
          </cell>
          <cell r="E1311" t="str">
            <v>CONECEL</v>
          </cell>
          <cell r="F1311" t="str">
            <v>DESPACHO</v>
          </cell>
          <cell r="G1311" t="str">
            <v>NORMAL</v>
          </cell>
          <cell r="H1311" t="str">
            <v>STEFANY PAMELA SANCHEZ GARZON</v>
          </cell>
          <cell r="I1311" t="str">
            <v>1722465992</v>
          </cell>
          <cell r="J1311" t="str">
            <v>PICHINCHA-QUITO/ LA ARGELIA /CALLE EL ANGEL E7 -69 Y LA MERCED CASA DOS PLANTAS CON BLOQUE REFF ANTES ESCULA CAPIOTAN ALFONSO ARRYO// ACCCVASC</v>
          </cell>
          <cell r="K1311" t="str">
            <v>987706663 /  42478888/0995822992</v>
          </cell>
          <cell r="M1311" t="str">
            <v>QUITO</v>
          </cell>
          <cell r="N1311" t="str">
            <v>PICHINCHA</v>
          </cell>
          <cell r="O1311" t="str">
            <v>QUITO</v>
          </cell>
        </row>
        <row r="1312">
          <cell r="A1312" t="str">
            <v>20003009445934</v>
          </cell>
          <cell r="B1312">
            <v>476752</v>
          </cell>
          <cell r="C1312" t="str">
            <v>20003009445934</v>
          </cell>
          <cell r="D1312">
            <v>44904.516296296293</v>
          </cell>
          <cell r="E1312" t="str">
            <v>CONECEL</v>
          </cell>
          <cell r="F1312" t="str">
            <v>DESPACHO</v>
          </cell>
          <cell r="G1312" t="str">
            <v>NORMAL</v>
          </cell>
          <cell r="H1312" t="str">
            <v>ANGIE GISSELLA QUIRUMBAY VIVERO</v>
          </cell>
          <cell r="I1312" t="str">
            <v>2400255986</v>
          </cell>
          <cell r="J1312" t="str">
            <v>SANTA ELENA/SANTA ELENA//CLL ANGEL SIMON YAGUAL Y AV EL COMERCIO/BARRIO ANGEL SIMON YAGUAL CS 2P CON CERAMICAS CON CERRAMIENTO/REF A DOS CUADRAS DE LA ESCUELA 18 DE AGOSTO</v>
          </cell>
          <cell r="K1312" t="str">
            <v xml:space="preserve">982059526 /  </v>
          </cell>
          <cell r="M1312" t="str">
            <v>SANTA ELENA</v>
          </cell>
          <cell r="N1312" t="str">
            <v>SANTA ELENA</v>
          </cell>
          <cell r="O1312" t="str">
            <v>SANTA ELENA</v>
          </cell>
        </row>
        <row r="1313">
          <cell r="A1313" t="str">
            <v>20003009912218</v>
          </cell>
          <cell r="B1313">
            <v>476753</v>
          </cell>
          <cell r="C1313" t="str">
            <v>20003009912218</v>
          </cell>
          <cell r="D1313">
            <v>44904.516296296293</v>
          </cell>
          <cell r="E1313" t="str">
            <v>CONECEL</v>
          </cell>
          <cell r="F1313" t="str">
            <v>DESPACHO</v>
          </cell>
          <cell r="G1313" t="str">
            <v>NORMAL</v>
          </cell>
          <cell r="H1313" t="str">
            <v>MARCOS IGNACIO SUAREZ PENAFIEL</v>
          </cell>
          <cell r="I1313" t="str">
            <v>1207820398</v>
          </cell>
          <cell r="J1313" t="str">
            <v>CUMBAYA/C.C. CUMBAYA/PASEO SAN FRANCISCO O PARQUE/</v>
          </cell>
          <cell r="K1313" t="str">
            <v xml:space="preserve">995146537 /  </v>
          </cell>
          <cell r="M1313" t="str">
            <v>QUITO</v>
          </cell>
          <cell r="N1313" t="str">
            <v>PICHINCHA</v>
          </cell>
          <cell r="O1313" t="str">
            <v>QUITO</v>
          </cell>
        </row>
        <row r="1314">
          <cell r="A1314" t="str">
            <v>20003009430998</v>
          </cell>
          <cell r="B1314">
            <v>476754</v>
          </cell>
          <cell r="C1314" t="str">
            <v>20003009430998</v>
          </cell>
          <cell r="D1314">
            <v>44904.516296296293</v>
          </cell>
          <cell r="E1314" t="str">
            <v>CONECEL</v>
          </cell>
          <cell r="F1314" t="str">
            <v>DESPACHO</v>
          </cell>
          <cell r="G1314" t="str">
            <v>NORMAL</v>
          </cell>
          <cell r="H1314" t="str">
            <v>MIGUEL RODOLFO BARZALLO</v>
          </cell>
          <cell r="I1314" t="str">
            <v>101246064</v>
          </cell>
          <cell r="J1314" t="str">
            <v>PAUTE/Paute/AV. LUIS ENRIQUE VASQUEZ Y CALLE SERGIO A PALACIOS/CASA BLANCA 1 PISO/FRENTE Empresa Electrica Regional Centro Sur Paute</v>
          </cell>
          <cell r="K1314" t="str">
            <v xml:space="preserve">958758596 /  </v>
          </cell>
          <cell r="L1314" t="str">
            <v/>
          </cell>
          <cell r="M1314" t="str">
            <v>PAUTE</v>
          </cell>
          <cell r="N1314" t="str">
            <v>AZUAY</v>
          </cell>
          <cell r="O1314" t="str">
            <v>PAUTE</v>
          </cell>
        </row>
        <row r="1315">
          <cell r="A1315" t="str">
            <v>20003007601149</v>
          </cell>
          <cell r="B1315">
            <v>476755</v>
          </cell>
          <cell r="C1315" t="str">
            <v>20003007601149</v>
          </cell>
          <cell r="D1315">
            <v>44904.516296296293</v>
          </cell>
          <cell r="E1315" t="str">
            <v>CONECEL</v>
          </cell>
          <cell r="F1315" t="str">
            <v>DESPACHO</v>
          </cell>
          <cell r="G1315" t="str">
            <v>NORMAL</v>
          </cell>
          <cell r="H1315" t="str">
            <v>KEVIN ADRIAN TANGUILA AGUINDA</v>
          </cell>
          <cell r="I1315" t="str">
            <v>2200370035</v>
          </cell>
          <cell r="J1315" t="str">
            <v>QUITO/SANGOLQUI/BARRIO CASHAPAMBA ENTRANDO POR EL LOCAL DISTRIVALL JUNTO A LA FARBICA DEL CHOA CASA DE DOS PISOS COLOR BLANCO</v>
          </cell>
          <cell r="K1315" t="str">
            <v xml:space="preserve">994734611 /  </v>
          </cell>
          <cell r="L1315" t="str">
            <v/>
          </cell>
          <cell r="M1315" t="str">
            <v>QUITO</v>
          </cell>
          <cell r="N1315" t="str">
            <v>PICHINCHA</v>
          </cell>
          <cell r="O1315" t="str">
            <v>QUITO</v>
          </cell>
        </row>
        <row r="1316">
          <cell r="A1316" t="str">
            <v>20003009417556</v>
          </cell>
          <cell r="B1316">
            <v>476756</v>
          </cell>
          <cell r="C1316" t="str">
            <v>20003009417556</v>
          </cell>
          <cell r="D1316">
            <v>44904.516296296293</v>
          </cell>
          <cell r="E1316" t="str">
            <v>CONECEL</v>
          </cell>
          <cell r="F1316" t="str">
            <v>DESPACHO</v>
          </cell>
          <cell r="G1316" t="str">
            <v>NORMAL</v>
          </cell>
          <cell r="H1316" t="str">
            <v>JAIRO ALEXIS GAIBOR SANCHEZ</v>
          </cell>
          <cell r="I1316" t="str">
            <v>604123216</v>
          </cell>
          <cell r="J1316" t="str">
            <v>RIOBAMBA/VELASCO/10 DE AGOSTO Y CRISTOBAL COLON EN EL EDIFICIO ALTAMIRANO PUNTO DE REFERENCIA ALADO DEL TIA</v>
          </cell>
          <cell r="K1316" t="str">
            <v>982295716 /  984578183</v>
          </cell>
          <cell r="M1316" t="str">
            <v>RIOBAMBA</v>
          </cell>
          <cell r="N1316" t="str">
            <v>CHIMBORAZO</v>
          </cell>
          <cell r="O1316" t="str">
            <v>RIOBAMBA</v>
          </cell>
        </row>
        <row r="1317">
          <cell r="A1317" t="str">
            <v>20003009909877</v>
          </cell>
          <cell r="B1317">
            <v>476757</v>
          </cell>
          <cell r="C1317" t="str">
            <v>20003009909877</v>
          </cell>
          <cell r="D1317">
            <v>44904.516296296293</v>
          </cell>
          <cell r="E1317" t="str">
            <v>CONECEL</v>
          </cell>
          <cell r="F1317" t="str">
            <v>DESPACHO</v>
          </cell>
          <cell r="G1317" t="str">
            <v>NORMAL</v>
          </cell>
          <cell r="H1317" t="str">
            <v>JULIA MATILDE VASQUEZ ALVARO</v>
          </cell>
          <cell r="I1317" t="str">
            <v>1709092975</v>
          </cell>
          <cell r="J1317" t="str">
            <v>QUITO LLANO CHICO 17 DE SEPTIEMBRE &amp; RAFAEL CEDELIO FRANCO PARRA CASA DE 2 PISOS COLO AMARILLO AL FRENTE UNA CASA DE LADRILLO QUE VENDE ARBOLES DE NAVIDAD</v>
          </cell>
          <cell r="K1317" t="str">
            <v xml:space="preserve">983932537 /  </v>
          </cell>
          <cell r="M1317" t="str">
            <v>QUITO</v>
          </cell>
          <cell r="N1317" t="str">
            <v>PICHINCHA</v>
          </cell>
          <cell r="O1317" t="str">
            <v>QUITO</v>
          </cell>
        </row>
        <row r="1318">
          <cell r="A1318" t="str">
            <v>20003004543951</v>
          </cell>
          <cell r="B1318">
            <v>476758</v>
          </cell>
          <cell r="C1318" t="str">
            <v>20003004543951</v>
          </cell>
          <cell r="D1318">
            <v>44904.516296296293</v>
          </cell>
          <cell r="E1318" t="str">
            <v>CONECEL</v>
          </cell>
          <cell r="F1318" t="str">
            <v>DESPACHO</v>
          </cell>
          <cell r="G1318" t="str">
            <v>NORMAL</v>
          </cell>
          <cell r="H1318" t="str">
            <v>MEUDY CECILIA SANTANA PARRA</v>
          </cell>
          <cell r="I1318" t="str">
            <v>963416003</v>
          </cell>
          <cell r="J1318" t="str">
            <v>QUITO/JIPIJAPA/DE LOS GRANADOS Y 6 DE DICIEMBRE CONDOMINIOS EL BATAN TORRE 17 DEPARTAMENTO 2A FACHADA COLOR BLANCO CON RAYAS VERDES</v>
          </cell>
          <cell r="K1318" t="str">
            <v xml:space="preserve">962922685 /  </v>
          </cell>
          <cell r="M1318" t="str">
            <v>QUITO</v>
          </cell>
          <cell r="N1318" t="str">
            <v>PICHINCHA</v>
          </cell>
          <cell r="O1318" t="str">
            <v>QUITO</v>
          </cell>
        </row>
        <row r="1319">
          <cell r="A1319" t="str">
            <v>20003009387816</v>
          </cell>
          <cell r="B1319">
            <v>476759</v>
          </cell>
          <cell r="C1319" t="str">
            <v>20003009387816</v>
          </cell>
          <cell r="D1319">
            <v>44904.516296296293</v>
          </cell>
          <cell r="E1319" t="str">
            <v>CONECEL</v>
          </cell>
          <cell r="F1319" t="str">
            <v>DESPACHO</v>
          </cell>
          <cell r="G1319" t="str">
            <v>NORMAL</v>
          </cell>
          <cell r="H1319" t="str">
            <v>YOLANDA DEL PILAR VACA CARDENAS</v>
          </cell>
          <cell r="I1319" t="str">
            <v>1002116455</v>
          </cell>
          <cell r="J1319" t="str">
            <v>IBARRA/SAN FRANCISCO/BARRIO LOS CEIBOS CALLE RIO VINCES 581 Y RIO AGUAICO CASA DE COLOR BLANCO DE UN PISO A UNA CUADRA DEL POLIDEPORTIVO LOS CEIBOS</v>
          </cell>
          <cell r="K1319" t="str">
            <v>992758367 /  987905931</v>
          </cell>
          <cell r="M1319" t="str">
            <v>IBARRA</v>
          </cell>
          <cell r="N1319" t="str">
            <v>IMBABURA</v>
          </cell>
          <cell r="O1319" t="str">
            <v>IBARRA</v>
          </cell>
        </row>
        <row r="1320">
          <cell r="A1320" t="str">
            <v>20003009846957</v>
          </cell>
          <cell r="B1320">
            <v>476760</v>
          </cell>
          <cell r="C1320" t="str">
            <v>20003009846957</v>
          </cell>
          <cell r="D1320">
            <v>44904.516296296293</v>
          </cell>
          <cell r="E1320" t="str">
            <v>CONECEL</v>
          </cell>
          <cell r="F1320" t="str">
            <v>DESPACHO</v>
          </cell>
          <cell r="G1320" t="str">
            <v>NORMAL</v>
          </cell>
          <cell r="H1320" t="str">
            <v>EDISON ROLANDO LEMA QUISHPE</v>
          </cell>
          <cell r="I1320" t="str">
            <v>1720188885</v>
          </cell>
          <cell r="J1320" t="str">
            <v>QUITO/CONOCOTO/CALLE ABDON CALDERON Y HERMANO MIGUEL BARRIO SAN LORENZO FRENTE A LA CANCHA DE FUTBOL CASA DE DOS PISOS COLOR AMARILLO</v>
          </cell>
          <cell r="K1320" t="str">
            <v xml:space="preserve">994332661 /  </v>
          </cell>
          <cell r="L1320" t="str">
            <v/>
          </cell>
          <cell r="M1320" t="str">
            <v>QUITO</v>
          </cell>
          <cell r="N1320" t="str">
            <v>PICHINCHA</v>
          </cell>
          <cell r="O1320" t="str">
            <v>QUITO</v>
          </cell>
        </row>
        <row r="1321">
          <cell r="A1321" t="str">
            <v>20002930927071_1</v>
          </cell>
          <cell r="B1321">
            <v>476761</v>
          </cell>
          <cell r="C1321" t="str">
            <v>20002930927071_1</v>
          </cell>
          <cell r="D1321">
            <v>44904.516296296293</v>
          </cell>
          <cell r="E1321" t="str">
            <v>CONECEL</v>
          </cell>
          <cell r="F1321" t="str">
            <v>DESPACHO</v>
          </cell>
          <cell r="G1321" t="str">
            <v>NORMAL</v>
          </cell>
          <cell r="H1321" t="str">
            <v>DAVID ALEXANDER SALVATIERRA MINAYA</v>
          </cell>
          <cell r="I1321" t="str">
            <v>2200662878</v>
          </cell>
          <cell r="J1321" t="str">
            <v>LORETO/LORETO/CALLE C Y MATEO PURAQUILLA VIA COCA CASA COLOR BLANCA DE 1 PISO PUNTO DE REFERENCIA A LADO DE LA CASA ADULTOS MAYORES</v>
          </cell>
          <cell r="K1321" t="str">
            <v xml:space="preserve">983044938 /  </v>
          </cell>
          <cell r="M1321" t="str">
            <v>LORETO</v>
          </cell>
          <cell r="N1321" t="str">
            <v>ORELLANA</v>
          </cell>
          <cell r="O1321" t="str">
            <v>LORETO</v>
          </cell>
        </row>
        <row r="1322">
          <cell r="A1322" t="str">
            <v>20003010883005</v>
          </cell>
          <cell r="B1322">
            <v>476762</v>
          </cell>
          <cell r="C1322" t="str">
            <v>20003010883005</v>
          </cell>
          <cell r="D1322">
            <v>44904.516296296293</v>
          </cell>
          <cell r="E1322" t="str">
            <v>CONECEL</v>
          </cell>
          <cell r="F1322" t="str">
            <v>DESPACHO</v>
          </cell>
          <cell r="G1322" t="str">
            <v>NORMAL</v>
          </cell>
          <cell r="H1322" t="str">
            <v>FREDDY HUMBERTO VALLE PALMA</v>
          </cell>
          <cell r="I1322" t="str">
            <v>1309163770</v>
          </cell>
          <cell r="J1322" t="str">
            <v>PORTOVIEJO/12 DE MARZO/CALLE 12 DE MARZO Y AV GUAYAQUIL CASA COLOR BEIGE DIAGONAL AL HOSPITAL VERNI CEVALLOS FRENTE LA GRUTA DE SANTA GEMA Y JUNTO A LA TIENDA MANUEL AUGUSTO</v>
          </cell>
          <cell r="K1322" t="str">
            <v xml:space="preserve">962564158 /  </v>
          </cell>
          <cell r="M1322" t="str">
            <v>PORTOVIEJO</v>
          </cell>
          <cell r="N1322" t="str">
            <v>MANABI</v>
          </cell>
          <cell r="O1322" t="str">
            <v>PORTOVIEJO</v>
          </cell>
        </row>
        <row r="1323">
          <cell r="A1323" t="str">
            <v>20003009855776</v>
          </cell>
          <cell r="B1323">
            <v>476763</v>
          </cell>
          <cell r="C1323" t="str">
            <v>20003009855776</v>
          </cell>
          <cell r="D1323">
            <v>44904.516296296293</v>
          </cell>
          <cell r="E1323" t="str">
            <v>CONECEL</v>
          </cell>
          <cell r="F1323" t="str">
            <v>DESPACHO</v>
          </cell>
          <cell r="G1323" t="str">
            <v>NORMAL</v>
          </cell>
          <cell r="H1323" t="str">
            <v>FRANKLIN HUMBERTO RUIZ VILLACIS</v>
          </cell>
          <cell r="I1323" t="str">
            <v>1804435137</v>
          </cell>
          <cell r="J1323" t="str">
            <v>AMBATO/LA MERCED/RETIRO EN AGENCIA/RIO PAYAMINO Y RIO MISAHUALLI EN EL CENTRO DE DISTRIBUCION TRAMACO SUCURSAL AMBATO</v>
          </cell>
          <cell r="K1323" t="str">
            <v xml:space="preserve">992984289 /  </v>
          </cell>
          <cell r="L1323" t="str">
            <v/>
          </cell>
          <cell r="M1323" t="str">
            <v>AMBATO</v>
          </cell>
          <cell r="N1323" t="str">
            <v>TUNGURAHUA</v>
          </cell>
          <cell r="O1323" t="str">
            <v>AMBATO</v>
          </cell>
        </row>
        <row r="1324">
          <cell r="A1324" t="str">
            <v>20003006055441</v>
          </cell>
          <cell r="B1324">
            <v>476764</v>
          </cell>
          <cell r="C1324" t="str">
            <v>20003006055441</v>
          </cell>
          <cell r="D1324">
            <v>44904.516296296293</v>
          </cell>
          <cell r="E1324" t="str">
            <v>CONECEL</v>
          </cell>
          <cell r="F1324" t="str">
            <v>DESPACHO</v>
          </cell>
          <cell r="G1324" t="str">
            <v>NORMAL</v>
          </cell>
          <cell r="H1324" t="str">
            <v>ENRIQUE JAVIER SANTILLAN SANCHEZ</v>
          </cell>
          <cell r="I1324" t="str">
            <v>1206852319</v>
          </cell>
          <cell r="J1324" t="str">
            <v>DURAN/EL RECREO/COOP NUEVA LUZ 4TA ETAPA MZ 3 FRENTE A LAS PISCINAS ROQUETAS DEL MAR</v>
          </cell>
          <cell r="K1324" t="str">
            <v>959507478 /  959624435</v>
          </cell>
          <cell r="M1324" t="str">
            <v>DURAN</v>
          </cell>
          <cell r="N1324" t="str">
            <v>GUAYAS</v>
          </cell>
          <cell r="O1324" t="str">
            <v>DURAN</v>
          </cell>
        </row>
        <row r="1325">
          <cell r="A1325" t="str">
            <v>20003009912971</v>
          </cell>
          <cell r="B1325">
            <v>476765</v>
          </cell>
          <cell r="C1325" t="str">
            <v>20003009912971</v>
          </cell>
          <cell r="D1325">
            <v>44904.516296296293</v>
          </cell>
          <cell r="E1325" t="str">
            <v>CONECEL</v>
          </cell>
          <cell r="F1325" t="str">
            <v>DESPACHO</v>
          </cell>
          <cell r="G1325" t="str">
            <v>NORMAL</v>
          </cell>
          <cell r="H1325" t="str">
            <v>ADRIAN DARIO IZURIETA VILLEGAS</v>
          </cell>
          <cell r="I1325" t="str">
            <v>604243725</v>
          </cell>
          <cell r="J1325" t="str">
            <v>RIOBAMBA/VELASCO/CALLE VELOS ENTRE COLON Y ESPEJO EN EL EDIFICIO INMOVILIARIA INMORIOL A UNA CUADRA DEL PARQUE MALDONADO</v>
          </cell>
          <cell r="K1325" t="str">
            <v xml:space="preserve">984153300 /  </v>
          </cell>
          <cell r="L1325" t="str">
            <v/>
          </cell>
          <cell r="M1325" t="str">
            <v>RIOBAMBA</v>
          </cell>
          <cell r="N1325" t="str">
            <v>CHIMBORAZO</v>
          </cell>
          <cell r="O1325" t="str">
            <v>RIOBAMBA</v>
          </cell>
        </row>
        <row r="1326">
          <cell r="A1326" t="str">
            <v>20003009378304</v>
          </cell>
          <cell r="B1326">
            <v>476766</v>
          </cell>
          <cell r="C1326" t="str">
            <v>20003009378304</v>
          </cell>
          <cell r="D1326">
            <v>44904.516296296293</v>
          </cell>
          <cell r="E1326" t="str">
            <v>CONECEL</v>
          </cell>
          <cell r="F1326" t="str">
            <v>DESPACHO</v>
          </cell>
          <cell r="G1326" t="str">
            <v>NORMAL</v>
          </cell>
          <cell r="H1326" t="str">
            <v>EDISON PATRICIO TORRES GUERRON</v>
          </cell>
          <cell r="I1326" t="str">
            <v>1724484140</v>
          </cell>
          <cell r="J1326" t="str">
            <v>QUITO/CALDERON/COLINAS DEL VALLE/C. ABDON CALDERON Y MADRID A 1CDRA DEL GIMNASIO COLINAS DEL VALLE JUNTO AL RESTAURANT DENNIS CASA CAFE DE UN PISO</v>
          </cell>
          <cell r="K1326" t="str">
            <v xml:space="preserve">992964852 /  </v>
          </cell>
          <cell r="M1326" t="str">
            <v>QUITO</v>
          </cell>
          <cell r="N1326" t="str">
            <v>PICHINCHA</v>
          </cell>
          <cell r="O1326" t="str">
            <v>QUITO</v>
          </cell>
        </row>
        <row r="1327">
          <cell r="A1327" t="str">
            <v>20003010885133</v>
          </cell>
          <cell r="B1327">
            <v>476767</v>
          </cell>
          <cell r="C1327" t="str">
            <v>20003010885133</v>
          </cell>
          <cell r="D1327">
            <v>44904.516296296293</v>
          </cell>
          <cell r="E1327" t="str">
            <v>CONECEL</v>
          </cell>
          <cell r="F1327" t="str">
            <v>DESPACHO</v>
          </cell>
          <cell r="G1327" t="str">
            <v>NORMAL</v>
          </cell>
          <cell r="H1327" t="str">
            <v>JUAN ENRIQUE TENE LEMA</v>
          </cell>
          <cell r="I1327" t="str">
            <v>604842419</v>
          </cell>
          <cell r="J1327" t="str">
            <v>RIOBAMBA/LIZARZABURU/AV MILTON REYES Y FRANCISCO DE ROCA DETRAS DE LA ESCUELA SAN FELIPE NELLI CASA DE DOS PISOS COLOR AZUL</v>
          </cell>
          <cell r="K1327" t="str">
            <v xml:space="preserve">995374506 /  </v>
          </cell>
          <cell r="M1327" t="str">
            <v>RIOBAMBA</v>
          </cell>
          <cell r="N1327" t="str">
            <v>CHIMBORAZO</v>
          </cell>
          <cell r="O1327" t="str">
            <v>RIOBAMBA</v>
          </cell>
        </row>
        <row r="1328">
          <cell r="A1328" t="str">
            <v>LDCGYERL02</v>
          </cell>
          <cell r="B1328">
            <v>476532</v>
          </cell>
          <cell r="C1328" t="str">
            <v>LDCGYERL02</v>
          </cell>
          <cell r="D1328">
            <v>44904.398946759262</v>
          </cell>
          <cell r="E1328" t="str">
            <v>CONECEL_DOCUMENTOS</v>
          </cell>
          <cell r="F1328" t="str">
            <v>DESPACHO</v>
          </cell>
          <cell r="G1328" t="str">
            <v>NORMAL</v>
          </cell>
          <cell r="H1328" t="str">
            <v xml:space="preserve">STEPHANIE PEREZ/ACC EQUIPOS </v>
          </cell>
          <cell r="I1328" t="str">
            <v>0</v>
          </cell>
          <cell r="J1328" t="str">
            <v>GYE - CENTRO COMERCIAL GARZO CENTRO-ACC/REGULARIZACIONES</v>
          </cell>
          <cell r="K1328" t="str">
            <v>9399196442</v>
          </cell>
          <cell r="L1328" t="str">
            <v>9399196442</v>
          </cell>
          <cell r="M1328" t="str">
            <v>GUAYAQUIL</v>
          </cell>
          <cell r="N1328" t="str">
            <v>GUAYAS</v>
          </cell>
          <cell r="O1328" t="str">
            <v>GUAYAQUIL</v>
          </cell>
        </row>
        <row r="1329">
          <cell r="A1329" t="str">
            <v>LDCGYERLS06</v>
          </cell>
          <cell r="B1329">
            <v>476533</v>
          </cell>
          <cell r="C1329" t="str">
            <v>LDCGYERLS06</v>
          </cell>
          <cell r="D1329">
            <v>44904.398946759262</v>
          </cell>
          <cell r="E1329" t="str">
            <v>CONECEL_DOCUMENTOS</v>
          </cell>
          <cell r="F1329" t="str">
            <v>DESPACHO</v>
          </cell>
          <cell r="G1329" t="str">
            <v>NORMAL</v>
          </cell>
          <cell r="H1329" t="str">
            <v>STEPHANIE PEREZ ACC</v>
          </cell>
          <cell r="I1329" t="str">
            <v>0</v>
          </cell>
          <cell r="J1329" t="str">
            <v>GYE - CENTRO COMERCIAL GARZO CENTRO-ACC</v>
          </cell>
          <cell r="K1329" t="str">
            <v>9399196442</v>
          </cell>
          <cell r="L1329" t="str">
            <v>993393277</v>
          </cell>
          <cell r="M1329" t="str">
            <v>GUAYAQUIL</v>
          </cell>
          <cell r="N1329" t="str">
            <v>GUAYAS</v>
          </cell>
          <cell r="O1329" t="str">
            <v>GUAYAQUIL</v>
          </cell>
        </row>
        <row r="1330">
          <cell r="A1330" t="str">
            <v>LDCGYEALS08</v>
          </cell>
          <cell r="B1330">
            <v>476534</v>
          </cell>
          <cell r="C1330" t="str">
            <v>LDCGYEALS08</v>
          </cell>
          <cell r="D1330">
            <v>44904.398946759262</v>
          </cell>
          <cell r="E1330" t="str">
            <v>CONECEL_DOCUMENTOS</v>
          </cell>
          <cell r="F1330" t="str">
            <v>DESPACHO</v>
          </cell>
          <cell r="G1330" t="str">
            <v>NORMAL</v>
          </cell>
          <cell r="H1330" t="str">
            <v>MARIA FERNANDA MUNOZ/CANT</v>
          </cell>
          <cell r="I1330" t="str">
            <v>0</v>
          </cell>
          <cell r="J1330" t="str">
            <v xml:space="preserve">QUITO AV. 10 DE AGOSTO N34-601 Y JUAN PABLO SANZ </v>
          </cell>
          <cell r="K1330" t="str">
            <v>998118542/979067498</v>
          </cell>
          <cell r="L1330" t="str">
            <v>960709009</v>
          </cell>
          <cell r="M1330" t="str">
            <v>QUITO</v>
          </cell>
          <cell r="N1330" t="str">
            <v xml:space="preserve">PICHINCHA </v>
          </cell>
          <cell r="O1330" t="str">
            <v>QUITO</v>
          </cell>
        </row>
        <row r="1331">
          <cell r="A1331" t="str">
            <v>LDCGYEAS06</v>
          </cell>
          <cell r="B1331">
            <v>476535</v>
          </cell>
          <cell r="C1331" t="str">
            <v>LDCGYEAS06</v>
          </cell>
          <cell r="D1331">
            <v>44904.398946759262</v>
          </cell>
          <cell r="E1331" t="str">
            <v>CONECEL_DOCUMENTOS</v>
          </cell>
          <cell r="F1331" t="str">
            <v>DESPACHO</v>
          </cell>
          <cell r="G1331" t="str">
            <v>NORMAL</v>
          </cell>
          <cell r="H1331" t="str">
            <v>TOMAS ANDRADE/GSO</v>
          </cell>
          <cell r="I1331" t="str">
            <v>0</v>
          </cell>
          <cell r="J1331" t="str">
            <v>GUAYAQUIL CDLA. URDENOR 2 AV. RODRIGO CHAVEZ PARQUE EMPRESARIAL COLON EDIFICIO COLONCORP B MEZANINE ATRAS DE NETLIFE</v>
          </cell>
          <cell r="K1331" t="str">
            <v>982033756</v>
          </cell>
          <cell r="M1331" t="str">
            <v>GUAYAQUIL</v>
          </cell>
          <cell r="N1331" t="str">
            <v>GUAYAS</v>
          </cell>
          <cell r="O1331" t="str">
            <v>GUAYAQUIL</v>
          </cell>
        </row>
        <row r="1332">
          <cell r="A1332" t="str">
            <v>LDCGYEASL08</v>
          </cell>
          <cell r="B1332">
            <v>476536</v>
          </cell>
          <cell r="C1332" t="str">
            <v>LDCGYEASL08</v>
          </cell>
          <cell r="D1332">
            <v>44904.398946759262</v>
          </cell>
          <cell r="E1332" t="str">
            <v>CONECEL_DOCUMENTOS</v>
          </cell>
          <cell r="F1332" t="str">
            <v>DESPACHO</v>
          </cell>
          <cell r="G1332" t="str">
            <v>NORMAL</v>
          </cell>
          <cell r="H1332" t="str">
            <v>TOMAS ANDRADE/PSG</v>
          </cell>
          <cell r="I1332" t="str">
            <v>0</v>
          </cell>
          <cell r="J1332" t="str">
            <v>GUAYAQUIL CDLA. URDENOR 2 AV. RODRIGO CHAVEZ PARQUE EMPRESARIAL COLON EDIFICIO COLONCORP B MEZANINE ATRAS DE NETLIFE</v>
          </cell>
          <cell r="K1332" t="str">
            <v>982033756</v>
          </cell>
          <cell r="M1332" t="str">
            <v>GUAYAQUIL</v>
          </cell>
          <cell r="N1332" t="str">
            <v>GUAYAS</v>
          </cell>
          <cell r="O1332" t="str">
            <v>GUAYAQUIL</v>
          </cell>
        </row>
        <row r="1333">
          <cell r="A1333" t="str">
            <v>20003009405309</v>
          </cell>
          <cell r="B1333">
            <v>476391</v>
          </cell>
          <cell r="C1333" t="str">
            <v>20003009405309</v>
          </cell>
          <cell r="D1333">
            <v>44903.720057870371</v>
          </cell>
          <cell r="E1333" t="str">
            <v>CONECEL</v>
          </cell>
          <cell r="F1333" t="str">
            <v>DESPACHO</v>
          </cell>
          <cell r="G1333" t="str">
            <v>NORMAL</v>
          </cell>
          <cell r="H1333" t="str">
            <v>HECTOR NICANOR ALVARADO ORDONEZ</v>
          </cell>
          <cell r="I1333" t="str">
            <v>908361363</v>
          </cell>
          <cell r="J1333" t="str">
            <v>EL ORO/MACHALA/9 DE MAYO/CIUDADELA NUEVO PILO/CIRCUNVALACION SUR Y 9 DE MAYO CASA COLOR GRIS DE DOS PISOS JUNTO A ESCUELA NUEVO PILO FRENTE A LA CLINICA MI DOCTOR</v>
          </cell>
          <cell r="K1333" t="str">
            <v>981863765 /  983866798</v>
          </cell>
          <cell r="L1333" t="str">
            <v/>
          </cell>
          <cell r="M1333" t="str">
            <v>MACHALA</v>
          </cell>
          <cell r="N1333" t="str">
            <v>EL ORO</v>
          </cell>
          <cell r="O1333" t="str">
            <v>MACHALA</v>
          </cell>
        </row>
        <row r="1334">
          <cell r="A1334" t="str">
            <v>20003009387335</v>
          </cell>
          <cell r="B1334">
            <v>476392</v>
          </cell>
          <cell r="C1334" t="str">
            <v>20003009387335</v>
          </cell>
          <cell r="D1334">
            <v>44903.720057870371</v>
          </cell>
          <cell r="E1334" t="str">
            <v>CONECEL</v>
          </cell>
          <cell r="F1334" t="str">
            <v>DESPACHO</v>
          </cell>
          <cell r="G1334" t="str">
            <v>NORMAL</v>
          </cell>
          <cell r="H1334" t="str">
            <v>JUAN FERNANDO BELTRAN TORRES</v>
          </cell>
          <cell r="I1334" t="str">
            <v>979344302</v>
          </cell>
          <cell r="J1334" t="str">
            <v>QUITO/ CALDERON /AV. CAPITAN GEOVANNI Y LAS LOMAS N6- CONJUNTO CIPRESAL CASA D A UNA CUADRA DEL INSTITUTO SUPERIOR TECNOECUATORIANO</v>
          </cell>
          <cell r="K1334" t="str">
            <v xml:space="preserve">979344302 /  </v>
          </cell>
          <cell r="M1334" t="str">
            <v>QUITO</v>
          </cell>
          <cell r="N1334" t="str">
            <v>PICHINCHA</v>
          </cell>
          <cell r="O1334" t="str">
            <v>QUITO</v>
          </cell>
        </row>
        <row r="1335">
          <cell r="A1335" t="str">
            <v>20003009417141</v>
          </cell>
          <cell r="B1335">
            <v>476393</v>
          </cell>
          <cell r="C1335" t="str">
            <v>20003009417141</v>
          </cell>
          <cell r="D1335">
            <v>44903.720057870371</v>
          </cell>
          <cell r="E1335" t="str">
            <v>CONECEL</v>
          </cell>
          <cell r="F1335" t="str">
            <v>DESPACHO</v>
          </cell>
          <cell r="G1335" t="str">
            <v>NORMAL</v>
          </cell>
          <cell r="H1335" t="str">
            <v>CARLA NAYELI GUILCASO TAYO</v>
          </cell>
          <cell r="I1335" t="str">
            <v>1726794587</v>
          </cell>
          <cell r="J1335" t="str">
            <v>QUITO/LA FERROVIARIA/AV. HELEODORO AYALA Y EDUARDO MORLEY/ MZ S12 182 A UNA CUADRA DEL TRIANGULO DE LA FERROVIARIA</v>
          </cell>
          <cell r="K1335" t="str">
            <v xml:space="preserve">979367505 /  </v>
          </cell>
          <cell r="L1335" t="str">
            <v/>
          </cell>
          <cell r="M1335" t="str">
            <v>QUITO</v>
          </cell>
          <cell r="N1335" t="str">
            <v>PICHINCHA</v>
          </cell>
          <cell r="O1335" t="str">
            <v>QUITO</v>
          </cell>
        </row>
        <row r="1336">
          <cell r="A1336" t="str">
            <v>20003009436240</v>
          </cell>
          <cell r="B1336">
            <v>476394</v>
          </cell>
          <cell r="C1336" t="str">
            <v>20003009436240</v>
          </cell>
          <cell r="D1336">
            <v>44903.720057870371</v>
          </cell>
          <cell r="E1336" t="str">
            <v>CONECEL</v>
          </cell>
          <cell r="F1336" t="str">
            <v>DESPACHO</v>
          </cell>
          <cell r="G1336" t="str">
            <v>NORMAL</v>
          </cell>
          <cell r="H1336" t="str">
            <v>ROMMEL XAVIER ZHANAY PAUTA</v>
          </cell>
          <cell r="I1336" t="str">
            <v>105510895</v>
          </cell>
          <cell r="J1336" t="str">
            <v>CUENCA/YANUNCAY/TRABAJO CALLE PABLO PICASSO 256 Y ORTEGA Y GASSET /REF. A MEDIA CUADRA DE ESCUELA DE EDUCACION BASICA FRANCISCA ARIZAGA TORAL</v>
          </cell>
          <cell r="K1336" t="str">
            <v>958616871 /  295861687</v>
          </cell>
          <cell r="M1336" t="str">
            <v>CUENCA</v>
          </cell>
          <cell r="N1336" t="str">
            <v>AZUAY</v>
          </cell>
          <cell r="O1336" t="str">
            <v>CUENCA</v>
          </cell>
        </row>
        <row r="1337">
          <cell r="A1337" t="str">
            <v>20003008051372</v>
          </cell>
          <cell r="B1337">
            <v>476395</v>
          </cell>
          <cell r="C1337" t="str">
            <v>20003008051372</v>
          </cell>
          <cell r="D1337">
            <v>44903.720057870371</v>
          </cell>
          <cell r="E1337" t="str">
            <v>CONECEL</v>
          </cell>
          <cell r="F1337" t="str">
            <v>DESPACHO</v>
          </cell>
          <cell r="G1337" t="str">
            <v>NORMAL</v>
          </cell>
          <cell r="H1337" t="str">
            <v>GENESIS DAYANARA NAR NARANJO PAREDES</v>
          </cell>
          <cell r="I1337" t="str">
            <v>1752359487</v>
          </cell>
          <cell r="J1337" t="str">
            <v>PICHINCHA/QUITO/TUMBACO/BARRIO DE LAS MARIAS/CALLE LORENZO DE GARAICOA F5 172 Y CA B/A UNA CUADRA DE ESTADIO DE LA LIGA BARRIAL LAS MARIAS</v>
          </cell>
          <cell r="K1337" t="str">
            <v xml:space="preserve">961759986 /  </v>
          </cell>
          <cell r="M1337" t="str">
            <v>QUITO</v>
          </cell>
          <cell r="N1337" t="str">
            <v>PICHINCHA</v>
          </cell>
          <cell r="O1337" t="str">
            <v>QUITO</v>
          </cell>
        </row>
        <row r="1338">
          <cell r="A1338" t="str">
            <v>20003009436150</v>
          </cell>
          <cell r="B1338">
            <v>476396</v>
          </cell>
          <cell r="C1338" t="str">
            <v>20003009436150</v>
          </cell>
          <cell r="D1338">
            <v>44903.720057870371</v>
          </cell>
          <cell r="E1338" t="str">
            <v>CONECEL</v>
          </cell>
          <cell r="F1338" t="str">
            <v>DESPACHO</v>
          </cell>
          <cell r="G1338" t="str">
            <v>NORMAL</v>
          </cell>
          <cell r="H1338" t="str">
            <v>DIANA ELIZABETH ESPANA CASTILLO</v>
          </cell>
          <cell r="I1338" t="str">
            <v>1718907635</v>
          </cell>
          <cell r="J1338" t="str">
            <v>PICHINCHA/QUITO/LA MENA/BARRIO LA MENA 2/CALLE ANGAMARCA Y AV DE BASTIDAS DIAGONAL AL MERCADO DE LA MENA 2/EN CASA 3 PISOS/COLOR ZAPOTE CLARO</v>
          </cell>
          <cell r="K1338" t="str">
            <v xml:space="preserve">961511914 /  </v>
          </cell>
          <cell r="M1338" t="str">
            <v>QUITO</v>
          </cell>
          <cell r="N1338" t="str">
            <v>PICHINCHA</v>
          </cell>
          <cell r="O1338" t="str">
            <v>QUITO</v>
          </cell>
        </row>
        <row r="1339">
          <cell r="A1339" t="str">
            <v>20003009405522</v>
          </cell>
          <cell r="B1339">
            <v>476397</v>
          </cell>
          <cell r="C1339" t="str">
            <v>20003009405522</v>
          </cell>
          <cell r="D1339">
            <v>44903.720057870371</v>
          </cell>
          <cell r="E1339" t="str">
            <v>CONECEL</v>
          </cell>
          <cell r="F1339" t="str">
            <v>DESPACHO</v>
          </cell>
          <cell r="G1339" t="str">
            <v>NORMAL</v>
          </cell>
          <cell r="H1339" t="str">
            <v>JOHANNA MARISOL PAREDES NIEVES</v>
          </cell>
          <cell r="I1339" t="str">
            <v>105040893</v>
          </cell>
          <cell r="J1339" t="str">
            <v>CUENCA/BELLAVISTA/AV DE LAS AMERICAS Y TARQUI EN LA UNIVERSIDAD CATOLICAD DE CUENCA EN LA CASA ADMINISTRATIVA</v>
          </cell>
          <cell r="K1339" t="str">
            <v>979393737 /  969425390</v>
          </cell>
          <cell r="M1339" t="str">
            <v>CUENCA</v>
          </cell>
          <cell r="N1339" t="str">
            <v>AZUAY</v>
          </cell>
          <cell r="O1339" t="str">
            <v>CUENCA</v>
          </cell>
        </row>
        <row r="1340">
          <cell r="A1340" t="str">
            <v>20003009421633</v>
          </cell>
          <cell r="B1340">
            <v>476398</v>
          </cell>
          <cell r="C1340" t="str">
            <v>20003009421633</v>
          </cell>
          <cell r="D1340">
            <v>44903.720057870371</v>
          </cell>
          <cell r="E1340" t="str">
            <v>CONECEL</v>
          </cell>
          <cell r="F1340" t="str">
            <v>DESPACHO</v>
          </cell>
          <cell r="G1340" t="str">
            <v>NORMAL</v>
          </cell>
          <cell r="H1340" t="str">
            <v>JUAN CARLOS ORTIZ ARCOS</v>
          </cell>
          <cell r="I1340" t="str">
            <v>1803866613</v>
          </cell>
          <cell r="J1340" t="str">
            <v>AMABATO/HUACHI CHICO/AV ATAHUALPA Y PASAJE A EN MAQUINARIAS ORTIZ A UNA CUADRA DE LA GASOLINERA MASGAS Y DEL MINIMARKET FAMEY</v>
          </cell>
          <cell r="K1340" t="str">
            <v xml:space="preserve">962337474 /  </v>
          </cell>
          <cell r="L1340" t="str">
            <v/>
          </cell>
          <cell r="M1340" t="str">
            <v>AMBATO</v>
          </cell>
          <cell r="N1340" t="str">
            <v>TUNGURAHUA</v>
          </cell>
          <cell r="O1340" t="str">
            <v>AMBATO</v>
          </cell>
        </row>
        <row r="1341">
          <cell r="A1341" t="str">
            <v>20003009375326</v>
          </cell>
          <cell r="B1341">
            <v>476399</v>
          </cell>
          <cell r="C1341" t="str">
            <v>20003009375326</v>
          </cell>
          <cell r="D1341">
            <v>44903.720057870371</v>
          </cell>
          <cell r="E1341" t="str">
            <v>CONECEL</v>
          </cell>
          <cell r="F1341" t="str">
            <v>DESPACHO</v>
          </cell>
          <cell r="G1341" t="str">
            <v>NORMAL</v>
          </cell>
          <cell r="H1341" t="str">
            <v>KAREN PAMELA MOREIRA RUIZ</v>
          </cell>
          <cell r="I1341" t="str">
            <v>1314884006</v>
          </cell>
          <cell r="J1341" t="str">
            <v>PORTOVIEJO/12 DE MARZO/CALLE AMERICA Y REALES TAMARINDO TRABAJA EN COOP PROGRESO A UN LADO DE ALMACEN TCL</v>
          </cell>
          <cell r="K1341" t="str">
            <v>969058334 /  989292779</v>
          </cell>
          <cell r="M1341" t="str">
            <v>PORTOVIEJO</v>
          </cell>
          <cell r="N1341" t="str">
            <v>MANABI</v>
          </cell>
          <cell r="O1341" t="str">
            <v>PORTOVIEJO</v>
          </cell>
        </row>
        <row r="1342">
          <cell r="A1342" t="str">
            <v>20003009444290</v>
          </cell>
          <cell r="B1342">
            <v>476400</v>
          </cell>
          <cell r="C1342" t="str">
            <v>20003009444290</v>
          </cell>
          <cell r="D1342">
            <v>44903.720057870371</v>
          </cell>
          <cell r="E1342" t="str">
            <v>CONECEL</v>
          </cell>
          <cell r="F1342" t="str">
            <v>DESPACHO</v>
          </cell>
          <cell r="G1342" t="str">
            <v>NORMAL</v>
          </cell>
          <cell r="H1342" t="str">
            <v>PABEL IGNACIO VALDIVIEZO ESPINOSA</v>
          </cell>
          <cell r="I1342" t="str">
            <v>1102752951</v>
          </cell>
          <cell r="J1342" t="str">
            <v>LOJA/SUCRE-CIUDAD VICTORIA/TRANSITO AMAGUANA Y DOLORES CACUANGO N40-130 BLANCA 3 PISOS/A UNA CUADRA DEL SUPERMERCADO CIUDAD VICTORIA</v>
          </cell>
          <cell r="K1342" t="str">
            <v xml:space="preserve">961369117 /  </v>
          </cell>
          <cell r="M1342" t="str">
            <v>LOJA</v>
          </cell>
          <cell r="N1342" t="str">
            <v>LOJA</v>
          </cell>
          <cell r="O1342" t="str">
            <v>LOJA</v>
          </cell>
        </row>
        <row r="1343">
          <cell r="A1343" t="str">
            <v>20003008033021</v>
          </cell>
          <cell r="B1343">
            <v>476401</v>
          </cell>
          <cell r="C1343" t="str">
            <v>20003008033021</v>
          </cell>
          <cell r="D1343">
            <v>44903.720057870371</v>
          </cell>
          <cell r="E1343" t="str">
            <v>CONECEL</v>
          </cell>
          <cell r="F1343" t="str">
            <v>DESPACHO</v>
          </cell>
          <cell r="G1343" t="str">
            <v>NORMAL</v>
          </cell>
          <cell r="H1343" t="str">
            <v>CARMEN MARIA PINCAY VERA</v>
          </cell>
          <cell r="I1343" t="str">
            <v>1753904620</v>
          </cell>
          <cell r="J1343" t="str">
            <v>SOLANDA/AV SOLANDA OE-3L Y LUIS BELTRAN CASA DE 4 PISOS COLOR ROSADO JUNTO A UN GYMNASIO</v>
          </cell>
          <cell r="K1343" t="str">
            <v xml:space="preserve">981281087 /  </v>
          </cell>
          <cell r="L1343" t="str">
            <v/>
          </cell>
          <cell r="M1343" t="str">
            <v>QUITO</v>
          </cell>
          <cell r="N1343" t="str">
            <v>PICHINCHA</v>
          </cell>
          <cell r="O1343" t="str">
            <v>QUITO</v>
          </cell>
        </row>
        <row r="1344">
          <cell r="A1344" t="str">
            <v>20003007583687</v>
          </cell>
          <cell r="B1344">
            <v>476402</v>
          </cell>
          <cell r="C1344" t="str">
            <v>20003007583687</v>
          </cell>
          <cell r="D1344">
            <v>44903.720057870371</v>
          </cell>
          <cell r="E1344" t="str">
            <v>CONECEL</v>
          </cell>
          <cell r="F1344" t="str">
            <v>DESPACHO</v>
          </cell>
          <cell r="G1344" t="str">
            <v>NORMAL</v>
          </cell>
          <cell r="H1344" t="str">
            <v>JESSICA PAOLA MORA POZO</v>
          </cell>
          <cell r="I1344" t="str">
            <v>2400017238</v>
          </cell>
          <cell r="J1344" t="str">
            <v>SANTA ELENA/SANTA ELENA/BARRIO CERRO TABLAZO CALLE MANABI CASA 06 MZ 116 DIAGONAL A LA IGLESIA SANTA CRUZ</v>
          </cell>
          <cell r="K1344" t="str">
            <v xml:space="preserve">961936031 /  </v>
          </cell>
          <cell r="M1344" t="str">
            <v>SANTA ELENA</v>
          </cell>
          <cell r="N1344" t="str">
            <v>SANTA ELENA</v>
          </cell>
          <cell r="O1344" t="str">
            <v>SANTA ELENA</v>
          </cell>
        </row>
        <row r="1345">
          <cell r="A1345" t="str">
            <v>20003008008493</v>
          </cell>
          <cell r="B1345">
            <v>476403</v>
          </cell>
          <cell r="C1345" t="str">
            <v>20003008008493</v>
          </cell>
          <cell r="D1345">
            <v>44903.720057870371</v>
          </cell>
          <cell r="E1345" t="str">
            <v>CONECEL</v>
          </cell>
          <cell r="F1345" t="str">
            <v>DESPACHO</v>
          </cell>
          <cell r="G1345" t="str">
            <v>NORMAL</v>
          </cell>
          <cell r="H1345" t="str">
            <v>MIGUEL ALEJANDRO ASTUDILLO GUEVARA</v>
          </cell>
          <cell r="I1345" t="str">
            <v>1713559621</v>
          </cell>
          <cell r="J1345" t="str">
            <v>POMASQUI/CIUDAD BICENTENARIO MZ 23 CASA N5 CASA DE PORTON NEGRO CALLE MANUELA ESPEJO Y MANUELA CANIZARES</v>
          </cell>
          <cell r="K1345" t="str">
            <v xml:space="preserve">963874393 /  </v>
          </cell>
          <cell r="L1345" t="str">
            <v/>
          </cell>
          <cell r="M1345" t="str">
            <v>QUITO</v>
          </cell>
          <cell r="N1345" t="str">
            <v>PICHINCHA</v>
          </cell>
          <cell r="O1345" t="str">
            <v>QUITO</v>
          </cell>
        </row>
        <row r="1346">
          <cell r="A1346" t="str">
            <v>20003006062575</v>
          </cell>
          <cell r="B1346">
            <v>476404</v>
          </cell>
          <cell r="C1346" t="str">
            <v>20003006062575</v>
          </cell>
          <cell r="D1346">
            <v>44903.720057870371</v>
          </cell>
          <cell r="E1346" t="str">
            <v>CONECEL</v>
          </cell>
          <cell r="F1346" t="str">
            <v>DESPACHO</v>
          </cell>
          <cell r="G1346" t="str">
            <v>NORMAL</v>
          </cell>
          <cell r="H1346" t="str">
            <v>BYRON RODRIGO CEVALLOS VARELA</v>
          </cell>
          <cell r="I1346" t="str">
            <v>1712210184</v>
          </cell>
          <cell r="J1346" t="str">
            <v>QUITO/SANGOLQUI/CONJUNTO PUEBLO VIEJO DE SANTA ANA/ LEOPOLDO MERCADO Y ATUNTAQUI ALADO DE LA UPC SANTA CLARA CASA DE 2 PISOS PUERTA NEGRA</v>
          </cell>
          <cell r="K1346" t="str">
            <v xml:space="preserve">959507737 /  </v>
          </cell>
          <cell r="L1346" t="str">
            <v/>
          </cell>
          <cell r="M1346" t="str">
            <v>QUITO</v>
          </cell>
          <cell r="N1346" t="str">
            <v>PICHINCHA</v>
          </cell>
          <cell r="O1346" t="str">
            <v>QUITO</v>
          </cell>
        </row>
        <row r="1347">
          <cell r="A1347" t="str">
            <v>20003009393892</v>
          </cell>
          <cell r="B1347">
            <v>476405</v>
          </cell>
          <cell r="C1347" t="str">
            <v>20003009393892</v>
          </cell>
          <cell r="D1347">
            <v>44903.720057870371</v>
          </cell>
          <cell r="E1347" t="str">
            <v>CONECEL</v>
          </cell>
          <cell r="F1347" t="str">
            <v>DESPACHO</v>
          </cell>
          <cell r="G1347" t="str">
            <v>NORMAL</v>
          </cell>
          <cell r="H1347" t="str">
            <v>CARLOS GERMAN CADENA MORENO</v>
          </cell>
          <cell r="I1347" t="str">
            <v>1713489456</v>
          </cell>
          <cell r="J1347" t="str">
            <v>QUITO/CALDERON//PANAMERICANA NORTE Y SEMILLA EN EL AGUA POTABLE JUNTO A URBA ANIMAL</v>
          </cell>
          <cell r="K1347" t="str">
            <v xml:space="preserve">960634543 /  </v>
          </cell>
          <cell r="L1347" t="str">
            <v/>
          </cell>
          <cell r="M1347" t="str">
            <v>QUITO</v>
          </cell>
          <cell r="N1347" t="str">
            <v>PICHINCHA</v>
          </cell>
          <cell r="O1347" t="str">
            <v>QUITO</v>
          </cell>
        </row>
        <row r="1348">
          <cell r="A1348" t="str">
            <v>20003009393768</v>
          </cell>
          <cell r="B1348">
            <v>476406</v>
          </cell>
          <cell r="C1348" t="str">
            <v>20003009393768</v>
          </cell>
          <cell r="D1348">
            <v>44903.720057870371</v>
          </cell>
          <cell r="E1348" t="str">
            <v>CONECEL</v>
          </cell>
          <cell r="F1348" t="str">
            <v>DESPACHO</v>
          </cell>
          <cell r="G1348" t="str">
            <v>NORMAL</v>
          </cell>
          <cell r="H1348" t="str">
            <v>CRUZ ELENA RIVADENEIRA VERGARA</v>
          </cell>
          <cell r="I1348" t="str">
            <v>1001824679</v>
          </cell>
          <cell r="J1348" t="str">
            <v>IBARRA/EL SAGRARIO/MARCO NICOLALDE 8-102 Y VIRGINIA PEREZ CASA 1 PISO AMARILLA DIAG A EDIFICIO CAROLINA</v>
          </cell>
          <cell r="K1348" t="str">
            <v xml:space="preserve">979198876 /  </v>
          </cell>
          <cell r="L1348" t="str">
            <v/>
          </cell>
          <cell r="M1348" t="str">
            <v>IBARRA</v>
          </cell>
          <cell r="N1348" t="str">
            <v>IMBABURA</v>
          </cell>
          <cell r="O1348" t="str">
            <v>IBARRA</v>
          </cell>
        </row>
        <row r="1349">
          <cell r="A1349" t="str">
            <v>20003008470593</v>
          </cell>
          <cell r="B1349">
            <v>476407</v>
          </cell>
          <cell r="C1349" t="str">
            <v>20003008470593</v>
          </cell>
          <cell r="D1349">
            <v>44903.720057870371</v>
          </cell>
          <cell r="E1349" t="str">
            <v>CONECEL</v>
          </cell>
          <cell r="F1349" t="str">
            <v>DESPACHO</v>
          </cell>
          <cell r="G1349" t="str">
            <v>NORMAL</v>
          </cell>
          <cell r="H1349" t="str">
            <v>BETTY ELIZABETH CASTILLO REIBAN</v>
          </cell>
          <cell r="I1349" t="str">
            <v>1718958646</v>
          </cell>
          <cell r="J1349" t="str">
            <v>SANTO DOMINGO/BOMBOLI/URB CONSEJO PROVINCIAL CALLE UCRANIA Y SINGAPUR CASA DE UN PISO COLOR VERDE DIAGONAL A LA IGLESIA DEL ADVENTISTA</v>
          </cell>
          <cell r="K1349" t="str">
            <v>961811859 /  984109394</v>
          </cell>
          <cell r="M1349" t="str">
            <v>SANTO DOMINGO</v>
          </cell>
          <cell r="N1349" t="str">
            <v>SANTO DOMINGO DE LOS TSACHILAS</v>
          </cell>
          <cell r="O1349" t="str">
            <v>SANTO DOMINGO</v>
          </cell>
        </row>
        <row r="1350">
          <cell r="A1350" t="str">
            <v>20003009405586</v>
          </cell>
          <cell r="B1350">
            <v>476408</v>
          </cell>
          <cell r="C1350" t="str">
            <v>20003009405586</v>
          </cell>
          <cell r="D1350">
            <v>44903.720057870371</v>
          </cell>
          <cell r="E1350" t="str">
            <v>CONECEL</v>
          </cell>
          <cell r="F1350" t="str">
            <v>DESPACHO</v>
          </cell>
          <cell r="G1350" t="str">
            <v>NORMAL</v>
          </cell>
          <cell r="H1350" t="str">
            <v>CARMEN PAULINA BARBA BARBA</v>
          </cell>
          <cell r="I1350" t="str">
            <v>603475658</v>
          </cell>
          <cell r="J1350" t="str">
            <v>RIOBAMBA/MALDONADO/AV LOJA ENTRE JUNIN Y AYACUCHO CASA 27-40 EN LA FERRETERIA BARBA</v>
          </cell>
          <cell r="K1350" t="str">
            <v xml:space="preserve">962038413 /  </v>
          </cell>
          <cell r="L1350" t="str">
            <v/>
          </cell>
          <cell r="M1350" t="str">
            <v>RIOBAMBA</v>
          </cell>
          <cell r="N1350" t="str">
            <v>CHIMBORAZO</v>
          </cell>
          <cell r="O1350" t="str">
            <v>RIOBAMBA</v>
          </cell>
        </row>
        <row r="1351">
          <cell r="A1351" t="str">
            <v>20003009431528</v>
          </cell>
          <cell r="B1351">
            <v>476409</v>
          </cell>
          <cell r="C1351" t="str">
            <v>20003009431528</v>
          </cell>
          <cell r="D1351">
            <v>44903.720057870371</v>
          </cell>
          <cell r="E1351" t="str">
            <v>CONECEL</v>
          </cell>
          <cell r="F1351" t="str">
            <v>DESPACHO</v>
          </cell>
          <cell r="G1351" t="str">
            <v>NORMAL</v>
          </cell>
          <cell r="H1351" t="str">
            <v>MARIA BELEN SAMANIEGO BARRENO</v>
          </cell>
          <cell r="I1351" t="str">
            <v>603455437</v>
          </cell>
          <cell r="J1351" t="str">
            <v>RIOBAMBA/VELASCO/CALLE 10 DE AGOSTO Y CRISTOBAL COLON EN EL EDIFICIO ALTAMIRANO JUNTO A ALMACENES TIA</v>
          </cell>
          <cell r="K1351" t="str">
            <v xml:space="preserve">982295716 /  </v>
          </cell>
          <cell r="M1351" t="str">
            <v>RIOBAMBA</v>
          </cell>
          <cell r="N1351" t="str">
            <v>CHIMBORAZO</v>
          </cell>
          <cell r="O1351" t="str">
            <v>RIOBAMBA</v>
          </cell>
        </row>
        <row r="1352">
          <cell r="A1352" t="str">
            <v>20003009419218</v>
          </cell>
          <cell r="B1352">
            <v>476410</v>
          </cell>
          <cell r="C1352" t="str">
            <v>20003009419218</v>
          </cell>
          <cell r="D1352">
            <v>44903.720057870371</v>
          </cell>
          <cell r="E1352" t="str">
            <v>CONECEL</v>
          </cell>
          <cell r="F1352" t="str">
            <v>DESPACHO</v>
          </cell>
          <cell r="G1352" t="str">
            <v>NORMAL</v>
          </cell>
          <cell r="H1352" t="str">
            <v>VALENTIN JAVIER MALDONADO VILLAVICEN</v>
          </cell>
          <cell r="I1352" t="str">
            <v>910985563</v>
          </cell>
          <cell r="J1352" t="str">
            <v>GUAYAQUIL/F.CORDERO/CALLE BOLIVIA 3805 Y CALLE 31 AVA CASA 2 PISOS COLOR AMARILLO REJAS VERDES Y UN ARBOL A 2 ESQUINAS DE ESCUELA RAFAEL GARCIA GOYENA</v>
          </cell>
          <cell r="K1352" t="str">
            <v xml:space="preserve">990735389 /  </v>
          </cell>
          <cell r="M1352" t="str">
            <v>GUAYAQUIL</v>
          </cell>
          <cell r="N1352" t="str">
            <v>GUAYAS</v>
          </cell>
          <cell r="O1352" t="str">
            <v>GUAYAQUIL</v>
          </cell>
        </row>
        <row r="1353">
          <cell r="A1353" t="str">
            <v>20002997265954</v>
          </cell>
          <cell r="B1353">
            <v>476411</v>
          </cell>
          <cell r="C1353" t="str">
            <v>20002997265954</v>
          </cell>
          <cell r="D1353">
            <v>44903.720057870371</v>
          </cell>
          <cell r="E1353" t="str">
            <v>CONECEL</v>
          </cell>
          <cell r="F1353" t="str">
            <v>DESPACHO</v>
          </cell>
          <cell r="G1353" t="str">
            <v>NORMAL</v>
          </cell>
          <cell r="H1353" t="str">
            <v>ULBIO ELIAS LUZARDO LOOR</v>
          </cell>
          <cell r="I1353" t="str">
            <v>906236799</v>
          </cell>
          <cell r="J1353" t="str">
            <v>"DURAN/RECREO4 CALLE VIA DURAN YAGUACHI KILOMETRO 9 Y MEDIO EN TALLER BLANCO ELECTROMECANICA JUNTO A RECICLADORA ""PONCE"""</v>
          </cell>
          <cell r="K1353" t="str">
            <v xml:space="preserve">998420796 /  </v>
          </cell>
          <cell r="M1353" t="str">
            <v>DURAN</v>
          </cell>
          <cell r="N1353" t="str">
            <v>GUAYAS</v>
          </cell>
          <cell r="O1353" t="str">
            <v>DURAN</v>
          </cell>
        </row>
        <row r="1354">
          <cell r="A1354" t="str">
            <v>20003009387991</v>
          </cell>
          <cell r="B1354">
            <v>476412</v>
          </cell>
          <cell r="C1354" t="str">
            <v>20003009387991</v>
          </cell>
          <cell r="D1354">
            <v>44903.720057870371</v>
          </cell>
          <cell r="E1354" t="str">
            <v>CONECEL</v>
          </cell>
          <cell r="F1354" t="str">
            <v>DESPACHO</v>
          </cell>
          <cell r="G1354" t="str">
            <v>NORMAL</v>
          </cell>
          <cell r="H1354" t="str">
            <v>JORGE ANTONIO RIVAS AGUILAR</v>
          </cell>
          <cell r="I1354" t="str">
            <v>1309031142</v>
          </cell>
          <cell r="J1354" t="str">
            <v>MANTA/LOS ESTEROS/CDLA COSTA AZUL 2 CALLE 14A Y AV 6 CASA DE UN PISO COLOR BEIGE DETRAS DEL UPC</v>
          </cell>
          <cell r="K1354" t="str">
            <v>962564231 /  991982444</v>
          </cell>
          <cell r="M1354" t="str">
            <v>MANTA</v>
          </cell>
          <cell r="N1354" t="str">
            <v>MANABI</v>
          </cell>
          <cell r="O1354" t="str">
            <v>MANTA</v>
          </cell>
        </row>
        <row r="1355">
          <cell r="A1355" t="str">
            <v>20003009448833</v>
          </cell>
          <cell r="B1355">
            <v>476413</v>
          </cell>
          <cell r="C1355" t="str">
            <v>20003009448833</v>
          </cell>
          <cell r="D1355">
            <v>44903.720057870371</v>
          </cell>
          <cell r="E1355" t="str">
            <v>CONECEL</v>
          </cell>
          <cell r="F1355" t="str">
            <v>DESPACHO</v>
          </cell>
          <cell r="G1355" t="str">
            <v>NORMAL</v>
          </cell>
          <cell r="H1355" t="str">
            <v>CARLOS ALFREDO CHAVARRIA BERNAL</v>
          </cell>
          <cell r="I1355" t="str">
            <v>929041242</v>
          </cell>
          <cell r="J1355" t="str">
            <v>MACHALA/PUERTO BOLIVAR/BARRIO REINA VIRGEN DEL CISNE CALLE PICHINCHA ENTRE SEGUNDA Y TERCERA NORTE CASA DE UN PISO COLOR BLANCO JUNTO A NOVEDADES DYLAN</v>
          </cell>
          <cell r="K1355" t="str">
            <v xml:space="preserve">961344933 /  </v>
          </cell>
          <cell r="L1355" t="str">
            <v/>
          </cell>
          <cell r="M1355" t="str">
            <v>MACHALA</v>
          </cell>
          <cell r="N1355" t="str">
            <v>EL ORO</v>
          </cell>
          <cell r="O1355" t="str">
            <v>MACHALA</v>
          </cell>
        </row>
        <row r="1356">
          <cell r="A1356" t="str">
            <v>20003008471336</v>
          </cell>
          <cell r="B1356">
            <v>476376</v>
          </cell>
          <cell r="C1356" t="str">
            <v>20003008471336</v>
          </cell>
          <cell r="D1356">
            <v>44903.720046296294</v>
          </cell>
          <cell r="E1356" t="str">
            <v>CONECEL</v>
          </cell>
          <cell r="F1356" t="str">
            <v>DESPACHO</v>
          </cell>
          <cell r="G1356" t="str">
            <v>NORMAL</v>
          </cell>
          <cell r="H1356" t="str">
            <v>KEVIN STYVEN PULAMARIN HURTADO</v>
          </cell>
          <cell r="I1356" t="str">
            <v>1753281458</v>
          </cell>
          <cell r="J1356" t="str">
            <v>QUITO/GUAMANI/CALLE 64A Y CALLE 3 CASA DE 3 PISOS COLOR AMARILLO CON NARANJA A MEDIA CUADRA DE LA ESCUELA RIOBAMBA</v>
          </cell>
          <cell r="K1356" t="str">
            <v>984014342 /  984541110</v>
          </cell>
          <cell r="L1356" t="str">
            <v/>
          </cell>
          <cell r="M1356" t="str">
            <v>QUITO</v>
          </cell>
          <cell r="N1356" t="str">
            <v>PICHINCHA</v>
          </cell>
          <cell r="O1356" t="str">
            <v>QUITO</v>
          </cell>
        </row>
        <row r="1357">
          <cell r="A1357" t="str">
            <v>20003008447019</v>
          </cell>
          <cell r="B1357">
            <v>476377</v>
          </cell>
          <cell r="C1357" t="str">
            <v>20003008447019</v>
          </cell>
          <cell r="D1357">
            <v>44903.720046296294</v>
          </cell>
          <cell r="E1357" t="str">
            <v>CONECEL</v>
          </cell>
          <cell r="F1357" t="str">
            <v>DESPACHO</v>
          </cell>
          <cell r="G1357" t="str">
            <v>NORMAL</v>
          </cell>
          <cell r="H1357" t="str">
            <v>JOAQUIN ANIBAL CUICHAN HARO</v>
          </cell>
          <cell r="I1357" t="str">
            <v>1720182953</v>
          </cell>
          <cell r="J1357" t="str">
            <v>QUITO/LA MERCED/BARRIO SANTA ANA AV GENERAL ELOY ALAFARO Y JOSE MARIA VELASCO IBARRA CASA DE UN PISO COLOR ROJO A 2 CUADRAS DE LA ESCUELA PEDRO GOSSEAL</v>
          </cell>
          <cell r="K1357" t="str">
            <v>962019806 /  959917294</v>
          </cell>
          <cell r="L1357" t="str">
            <v/>
          </cell>
          <cell r="M1357" t="str">
            <v>QUITO</v>
          </cell>
          <cell r="N1357" t="str">
            <v>PICHINCHA</v>
          </cell>
          <cell r="O1357" t="str">
            <v>QUITO</v>
          </cell>
        </row>
        <row r="1358">
          <cell r="A1358" t="str">
            <v>20003008439474</v>
          </cell>
          <cell r="B1358">
            <v>476378</v>
          </cell>
          <cell r="C1358" t="str">
            <v>20003008439474</v>
          </cell>
          <cell r="D1358">
            <v>44903.720046296294</v>
          </cell>
          <cell r="E1358" t="str">
            <v>CONECEL</v>
          </cell>
          <cell r="F1358" t="str">
            <v>DESPACHO</v>
          </cell>
          <cell r="G1358" t="str">
            <v>NORMAL</v>
          </cell>
          <cell r="H1358" t="str">
            <v>LAURA ELENA GUACHAMBOSA MONTENEGRO</v>
          </cell>
          <cell r="I1358" t="str">
            <v>1724050933</v>
          </cell>
          <cell r="J1358" t="str">
            <v>QUITO/LA ARGELIA/CALLE CHONE Y COPAL CASA DE DOS PISOS E-B257 JUNTO A LA CANCHA DE TIERRA DE FUTBOL</v>
          </cell>
          <cell r="K1358" t="str">
            <v xml:space="preserve">983411736 /  </v>
          </cell>
          <cell r="M1358" t="str">
            <v>QUITO</v>
          </cell>
          <cell r="N1358" t="str">
            <v>PICHINCHA</v>
          </cell>
          <cell r="O1358" t="str">
            <v>QUITO</v>
          </cell>
        </row>
        <row r="1359">
          <cell r="A1359" t="str">
            <v>20003008449944</v>
          </cell>
          <cell r="B1359">
            <v>476379</v>
          </cell>
          <cell r="C1359" t="str">
            <v>20003008449944</v>
          </cell>
          <cell r="D1359">
            <v>44903.720046296294</v>
          </cell>
          <cell r="E1359" t="str">
            <v>CONECEL</v>
          </cell>
          <cell r="F1359" t="str">
            <v>DESPACHO</v>
          </cell>
          <cell r="G1359" t="str">
            <v>NORMAL</v>
          </cell>
          <cell r="H1359" t="str">
            <v>KEVIN SANTIAGO BALCAZAR ALTAMIRANO</v>
          </cell>
          <cell r="I1359" t="str">
            <v>2200214449</v>
          </cell>
          <cell r="J1359" t="str">
            <v>MANABI/PORTOVIEJO/ANDRES VERA/AV ANTONIO MENENDEZ 475 Y AV JOSE MARIA URBINA AL FRENTE DEL PARQUE DE LA ROTONDA EN CASA DE 2 PISOS COLOR CREMA</v>
          </cell>
          <cell r="K1359" t="str">
            <v xml:space="preserve">963224038 /  </v>
          </cell>
          <cell r="M1359" t="str">
            <v>PORTOVIEJO</v>
          </cell>
          <cell r="N1359" t="str">
            <v>MANABI</v>
          </cell>
          <cell r="O1359" t="str">
            <v>PORTOVIEJO</v>
          </cell>
        </row>
        <row r="1360">
          <cell r="A1360" t="str">
            <v>20003009417010</v>
          </cell>
          <cell r="B1360">
            <v>476380</v>
          </cell>
          <cell r="C1360" t="str">
            <v>20003009417010</v>
          </cell>
          <cell r="D1360">
            <v>44903.720046296294</v>
          </cell>
          <cell r="E1360" t="str">
            <v>CONECEL</v>
          </cell>
          <cell r="F1360" t="str">
            <v>DESPACHO</v>
          </cell>
          <cell r="G1360" t="str">
            <v>NORMAL</v>
          </cell>
          <cell r="H1360" t="str">
            <v>JUAN JOSE APOLINARIO VILLON</v>
          </cell>
          <cell r="I1360" t="str">
            <v>926774647</v>
          </cell>
          <cell r="J1360" t="str">
            <v>GUAYAS/DURAN/ELOY ALFARO/CIUDADELA EL BOSQUE MZ A SOLAR 12/CALLE D1 Y CALLE E/FRENTE A CANCHA SINTETICA DEL BOSQUE/KILOMETRO DOS Y MEDIO VIA DURAN TAMBO EN CASA BLANCA 2 PISOS</v>
          </cell>
          <cell r="K1360" t="str">
            <v xml:space="preserve">959286290 /  </v>
          </cell>
          <cell r="M1360" t="str">
            <v>DURAN</v>
          </cell>
          <cell r="N1360" t="str">
            <v>GUAYAS</v>
          </cell>
          <cell r="O1360" t="str">
            <v>DURAN</v>
          </cell>
        </row>
        <row r="1361">
          <cell r="A1361" t="str">
            <v>20003006512892</v>
          </cell>
          <cell r="B1361">
            <v>476381</v>
          </cell>
          <cell r="C1361" t="str">
            <v>20003006512892</v>
          </cell>
          <cell r="D1361">
            <v>44903.720046296294</v>
          </cell>
          <cell r="E1361" t="str">
            <v>CONECEL</v>
          </cell>
          <cell r="F1361" t="str">
            <v>DESPACHO</v>
          </cell>
          <cell r="G1361" t="str">
            <v>NORMAL</v>
          </cell>
          <cell r="H1361" t="str">
            <v>EDISON RAMIRO MIRANDA SANTIN</v>
          </cell>
          <cell r="I1361" t="str">
            <v>1723823256</v>
          </cell>
          <cell r="J1361" t="str">
            <v>QUITO/MARISCAL SUCRE/CALLE JOSE PINTO Y LUIS CORDERO CASA EN REMODELACION CERCA DEL ANTIGUO EDIFICIO DE LA AGENCIA NACIONAL DE TRANSITO</v>
          </cell>
          <cell r="K1361" t="str">
            <v xml:space="preserve">96233507 /  </v>
          </cell>
          <cell r="L1361" t="str">
            <v/>
          </cell>
          <cell r="M1361" t="str">
            <v>QUITO</v>
          </cell>
          <cell r="N1361" t="str">
            <v>PICHINCHA</v>
          </cell>
          <cell r="O1361" t="str">
            <v>QUITO</v>
          </cell>
        </row>
        <row r="1362">
          <cell r="A1362" t="str">
            <v>20003009405090</v>
          </cell>
          <cell r="B1362">
            <v>476382</v>
          </cell>
          <cell r="C1362" t="str">
            <v>20003009405090</v>
          </cell>
          <cell r="D1362">
            <v>44903.720046296294</v>
          </cell>
          <cell r="E1362" t="str">
            <v>CONECEL</v>
          </cell>
          <cell r="F1362" t="str">
            <v>DESPACHO</v>
          </cell>
          <cell r="G1362" t="str">
            <v>NORMAL</v>
          </cell>
          <cell r="H1362" t="str">
            <v>SELENA GUILLERMINA DELGADO GARCIA</v>
          </cell>
          <cell r="I1362" t="str">
            <v>1314755511</v>
          </cell>
          <cell r="J1362" t="str">
            <v>PORTOVIEJO/18 DE OCTUBRE)CASA:CALLE LUIS VILLACRES,ENTRE AV UNIVERSITARIA Y CALLE DOUGLAS VACA CASA 1 PISO ESQUINERA COLOR BIGE A 3 CDR COLEGIO 18 DE OCTUBRE</v>
          </cell>
          <cell r="K1362" t="str">
            <v xml:space="preserve">960806788 /  </v>
          </cell>
          <cell r="L1362" t="str">
            <v/>
          </cell>
          <cell r="M1362" t="str">
            <v>PORTOVIEJO</v>
          </cell>
          <cell r="N1362" t="str">
            <v>MANABI</v>
          </cell>
          <cell r="O1362" t="str">
            <v>PORTOVIEJO</v>
          </cell>
        </row>
        <row r="1363">
          <cell r="A1363" t="str">
            <v>20003008452834</v>
          </cell>
          <cell r="B1363">
            <v>476383</v>
          </cell>
          <cell r="C1363" t="str">
            <v>20003008452834</v>
          </cell>
          <cell r="D1363">
            <v>44903.720046296294</v>
          </cell>
          <cell r="E1363" t="str">
            <v>CONECEL</v>
          </cell>
          <cell r="F1363" t="str">
            <v>DESPACHO</v>
          </cell>
          <cell r="G1363" t="str">
            <v>NORMAL</v>
          </cell>
          <cell r="H1363" t="str">
            <v>CAMILA NICOLE GUEVARA VALLADARES</v>
          </cell>
          <cell r="I1363" t="str">
            <v>401558085</v>
          </cell>
          <cell r="J1363" t="str">
            <v>TULCAN-TULCAN/AV VEINTIMILLA 1464 Y AV CENTENARIO ENTRADA DEL PASAJE ATAHUALPA CASA 1 PISO COLOR DURAZNO CON LOCAL</v>
          </cell>
          <cell r="K1363" t="str">
            <v>963970311 /  990381926</v>
          </cell>
          <cell r="L1363" t="str">
            <v/>
          </cell>
          <cell r="M1363" t="str">
            <v>TULCAN</v>
          </cell>
          <cell r="N1363" t="str">
            <v>CARCHI</v>
          </cell>
          <cell r="O1363" t="str">
            <v>TULCAN</v>
          </cell>
        </row>
        <row r="1364">
          <cell r="A1364" t="str">
            <v>20003009421129</v>
          </cell>
          <cell r="B1364">
            <v>476384</v>
          </cell>
          <cell r="C1364" t="str">
            <v>20003009421129</v>
          </cell>
          <cell r="D1364">
            <v>44903.720046296294</v>
          </cell>
          <cell r="E1364" t="str">
            <v>CONECEL</v>
          </cell>
          <cell r="F1364" t="str">
            <v>DESPACHO</v>
          </cell>
          <cell r="G1364" t="str">
            <v>NORMAL</v>
          </cell>
          <cell r="H1364" t="str">
            <v>GABRIEL ENRIQUE GILER REYES</v>
          </cell>
          <cell r="I1364" t="str">
            <v>1313883926</v>
          </cell>
          <cell r="J1364" t="str">
            <v>MANTA/MONTECRISTI/AV MANTA Y CALLE 9 DE JULIO/ REF: COSTADO DE TIENDA DE ROPA CASA DE 1P CLR NARANJA</v>
          </cell>
          <cell r="K1364" t="str">
            <v xml:space="preserve">980473182 /  </v>
          </cell>
          <cell r="M1364" t="str">
            <v>MANTA</v>
          </cell>
          <cell r="N1364" t="str">
            <v>MANABI</v>
          </cell>
          <cell r="O1364" t="str">
            <v>MANTA</v>
          </cell>
        </row>
        <row r="1365">
          <cell r="A1365" t="str">
            <v>20003007576808</v>
          </cell>
          <cell r="B1365">
            <v>476385</v>
          </cell>
          <cell r="C1365" t="str">
            <v>20003007576808</v>
          </cell>
          <cell r="D1365">
            <v>44903.720046296294</v>
          </cell>
          <cell r="E1365" t="str">
            <v>CONECEL</v>
          </cell>
          <cell r="F1365" t="str">
            <v>DESPACHO</v>
          </cell>
          <cell r="G1365" t="str">
            <v>NORMAL</v>
          </cell>
          <cell r="H1365" t="str">
            <v>ERIKA JAMILEX ARAUJO MOREIRA</v>
          </cell>
          <cell r="I1365" t="str">
            <v>956111694</v>
          </cell>
          <cell r="J1365" t="str">
            <v>MILAGRO/MILAGRO/BARRIO CHIRIJOS/AV JOSE VELASCO IBARRA Y VASCO NUNEZ DE BALBOA EN CASA 2 PISOS A UNA CUADRA IGLESIA NUESTRA SENORA DEL ROSARIO DE AGUA SANTA</v>
          </cell>
          <cell r="K1365" t="str">
            <v xml:space="preserve">961599653 /  </v>
          </cell>
          <cell r="M1365" t="str">
            <v>MILAGRO</v>
          </cell>
          <cell r="N1365" t="str">
            <v>GUAYAS</v>
          </cell>
          <cell r="O1365" t="str">
            <v>MILAGRO</v>
          </cell>
        </row>
        <row r="1366">
          <cell r="A1366" t="str">
            <v>20003008454887</v>
          </cell>
          <cell r="B1366">
            <v>476386</v>
          </cell>
          <cell r="C1366" t="str">
            <v>20003008454887</v>
          </cell>
          <cell r="D1366">
            <v>44903.720046296294</v>
          </cell>
          <cell r="E1366" t="str">
            <v>CONECEL</v>
          </cell>
          <cell r="F1366" t="str">
            <v>DESPACHO</v>
          </cell>
          <cell r="G1366" t="str">
            <v>NORMAL</v>
          </cell>
          <cell r="H1366" t="str">
            <v>PEDRO ALFREDO MOREIRA MONTE</v>
          </cell>
          <cell r="I1366" t="str">
            <v>927653360</v>
          </cell>
          <cell r="J1366" t="str">
            <v>GUAYAS/MILAGRO/MILAGRO/ERNESTO SEMINARIO HANS/AV. MARTHA BUCARAM DE ROLDOS Y VICENTE CONCHA PINGEL EN CASA 2 PISO CERRAMINETO COLOR CAFE Y CONCHA DE VINO A UNA CUADRA DE PANADERIA EL SANTA</v>
          </cell>
          <cell r="K1366" t="str">
            <v xml:space="preserve">986509325 /  </v>
          </cell>
          <cell r="M1366" t="str">
            <v>MILAGRO</v>
          </cell>
          <cell r="N1366" t="str">
            <v>GUAYAS</v>
          </cell>
          <cell r="O1366" t="str">
            <v>MILAGRO</v>
          </cell>
        </row>
        <row r="1367">
          <cell r="A1367" t="str">
            <v>20003009379232</v>
          </cell>
          <cell r="B1367">
            <v>476387</v>
          </cell>
          <cell r="C1367" t="str">
            <v>20003009379232</v>
          </cell>
          <cell r="D1367">
            <v>44903.720046296294</v>
          </cell>
          <cell r="E1367" t="str">
            <v>CONECEL</v>
          </cell>
          <cell r="F1367" t="str">
            <v>DESPACHO</v>
          </cell>
          <cell r="G1367" t="str">
            <v>NORMAL</v>
          </cell>
          <cell r="H1367" t="str">
            <v>EMMA SELESTINA UTRERAS TACO</v>
          </cell>
          <cell r="I1367" t="str">
            <v>1707667349</v>
          </cell>
          <cell r="J1367" t="str">
            <v>QUITO/AMAGUANA/CALLE ANTONIO IGLESIA ENTRE JOSE JOAQUIN DE OLMEDO Y COLON CASCA DE DOS PISOS COLOR ROSADO DIAGONAL AL LOCAL DE DISFRACES A MEDIA CUADRA DEL PARQUE CENTRAL</v>
          </cell>
          <cell r="K1367" t="str">
            <v>983469402 /  988755184</v>
          </cell>
          <cell r="L1367" t="str">
            <v/>
          </cell>
          <cell r="M1367" t="str">
            <v>QUITO</v>
          </cell>
          <cell r="N1367" t="str">
            <v>PICHINCHA</v>
          </cell>
          <cell r="O1367" t="str">
            <v>QUITO</v>
          </cell>
        </row>
        <row r="1368">
          <cell r="A1368" t="str">
            <v>20003004511689</v>
          </cell>
          <cell r="B1368">
            <v>476388</v>
          </cell>
          <cell r="C1368" t="str">
            <v>20003004511689</v>
          </cell>
          <cell r="D1368">
            <v>44903.720046296294</v>
          </cell>
          <cell r="E1368" t="str">
            <v>CONECEL</v>
          </cell>
          <cell r="F1368" t="str">
            <v>DESPACHO</v>
          </cell>
          <cell r="G1368" t="str">
            <v>NORMAL</v>
          </cell>
          <cell r="H1368" t="str">
            <v>EVELINE MISHELL TRAVEZ CARDENAS</v>
          </cell>
          <cell r="I1368" t="str">
            <v>1724149800</v>
          </cell>
          <cell r="J1368" t="str">
            <v>PICHINCHA/QUITO/CUMBAYA/CALLE AURORA ESTRADA ENTRE GENERAL ELOYO ALFARO Y MEDARDO SILVA BRR SAN JUAN ARRIBA DE LA GUARDERIA CRISTO DE MIRAVALLE/JUNTO AUTO LAVADO,CS NRNJ 2P PUERTA VERDE/NTGLMERA</v>
          </cell>
          <cell r="K1368" t="str">
            <v>979266085 /  994563154</v>
          </cell>
          <cell r="M1368" t="str">
            <v>QUITO</v>
          </cell>
          <cell r="N1368" t="str">
            <v>PICHINCHA</v>
          </cell>
          <cell r="O1368" t="str">
            <v>QUITO</v>
          </cell>
        </row>
        <row r="1369">
          <cell r="A1369" t="str">
            <v>20003009444193</v>
          </cell>
          <cell r="B1369">
            <v>476389</v>
          </cell>
          <cell r="C1369" t="str">
            <v>20003009444193</v>
          </cell>
          <cell r="D1369">
            <v>44903.720046296294</v>
          </cell>
          <cell r="E1369" t="str">
            <v>CONECEL</v>
          </cell>
          <cell r="F1369" t="str">
            <v>DESPACHO</v>
          </cell>
          <cell r="G1369" t="str">
            <v>NORMAL</v>
          </cell>
          <cell r="H1369" t="str">
            <v>ANDRES ALEJANDRO HARO JARAMILLO</v>
          </cell>
          <cell r="I1369" t="str">
            <v>1719768457</v>
          </cell>
          <cell r="J1369" t="str">
            <v>PICHINCHA/QUITO/MARISCAL SUCRE/FOCH Y RIO AMAZONAS E4-182 EN CASA 1 PISO COLOR CREMA DIAGONAL A BARBERIA MAISEL</v>
          </cell>
          <cell r="K1369" t="str">
            <v xml:space="preserve">995457582 /  </v>
          </cell>
          <cell r="L1369" t="str">
            <v/>
          </cell>
          <cell r="M1369" t="str">
            <v>QUITO</v>
          </cell>
          <cell r="N1369" t="str">
            <v>PICHINCHA</v>
          </cell>
          <cell r="O1369" t="str">
            <v>QUITO</v>
          </cell>
        </row>
        <row r="1370">
          <cell r="A1370" t="str">
            <v>20003009406272</v>
          </cell>
          <cell r="B1370">
            <v>476390</v>
          </cell>
          <cell r="C1370" t="str">
            <v>20003009406272</v>
          </cell>
          <cell r="D1370">
            <v>44903.720046296294</v>
          </cell>
          <cell r="E1370" t="str">
            <v>CONECEL</v>
          </cell>
          <cell r="F1370" t="str">
            <v>DESPACHO</v>
          </cell>
          <cell r="G1370" t="str">
            <v>NORMAL</v>
          </cell>
          <cell r="H1370" t="str">
            <v>JOEL SAMIR MORENO FREIRE</v>
          </cell>
          <cell r="I1370" t="str">
            <v>950542233</v>
          </cell>
          <cell r="J1370" t="str">
            <v>GUAYAS/DURAN/ELOY ALFARO/BRISAS DE PROCARSA/CALLE C.165 Y LA C.Z-5/FRENTE A LA PANEDERIA EN CASA ROSADA DE UN PISO Y TIENE PLANTAS EN LA PARTE DE AFUERA</v>
          </cell>
          <cell r="K1370" t="str">
            <v xml:space="preserve">962551527 /  </v>
          </cell>
          <cell r="M1370" t="str">
            <v>DURAN</v>
          </cell>
          <cell r="N1370" t="str">
            <v>GUAYAS</v>
          </cell>
          <cell r="O1370" t="str">
            <v>DURAN</v>
          </cell>
        </row>
        <row r="1371">
          <cell r="A1371" t="str">
            <v>CLDEV_GYESIM0061</v>
          </cell>
          <cell r="B1371">
            <v>476360</v>
          </cell>
          <cell r="C1371" t="str">
            <v>CLDEV_GYESIM0061</v>
          </cell>
          <cell r="D1371">
            <v>44903.687384259261</v>
          </cell>
          <cell r="E1371" t="str">
            <v>CONECEL_DOCUMENTOS</v>
          </cell>
          <cell r="F1371" t="str">
            <v>DESPACHO</v>
          </cell>
          <cell r="G1371" t="str">
            <v>NORMAL</v>
          </cell>
          <cell r="H1371" t="str">
            <v>ANA AGUIRRE / MARIA SUNTAXI - PATRICIA</v>
          </cell>
          <cell r="J1371" t="str">
            <v>CIUDADELA SANTA LEONOR MZ 6 SOLAR 17</v>
          </cell>
          <cell r="M1371" t="str">
            <v>GUAYAQUIL</v>
          </cell>
        </row>
        <row r="1372">
          <cell r="A1372" t="str">
            <v>20003006513170</v>
          </cell>
          <cell r="B1372">
            <v>476346</v>
          </cell>
          <cell r="C1372" t="str">
            <v>20003006513170</v>
          </cell>
          <cell r="D1372">
            <v>44903.619537037041</v>
          </cell>
          <cell r="E1372" t="str">
            <v>BRELDYNG</v>
          </cell>
          <cell r="F1372" t="str">
            <v>DESPACHO</v>
          </cell>
          <cell r="G1372" t="str">
            <v>NORMAL</v>
          </cell>
          <cell r="H1372" t="str">
            <v>ACOSTA ALVAREZ  MARIA VIRGINIA</v>
          </cell>
          <cell r="I1372" t="str">
            <v>920139847</v>
          </cell>
          <cell r="J1372" t="str">
            <v>AV.FRANCISCO ORELLANA  CDLA ORQUIDEAS MZ 62 SOLAR 29 CASA DE 2 PISOS COLOR BLANCO CASA CON LETRERO ¨VIRGINIA COSTA SPA REF:AL COSTADO DE LA UPC ORQUIDEAS  AL FRENTE DEL SALON DE EVENTOS ORQUIDEAS  DIA</v>
          </cell>
          <cell r="K1372" t="str">
            <v>993623145</v>
          </cell>
          <cell r="M1372" t="str">
            <v>GUAYAQUIL</v>
          </cell>
          <cell r="N1372" t="str">
            <v>0</v>
          </cell>
          <cell r="O1372" t="str">
            <v>0</v>
          </cell>
        </row>
        <row r="1373">
          <cell r="A1373" t="str">
            <v>20003006492804</v>
          </cell>
          <cell r="B1373">
            <v>476347</v>
          </cell>
          <cell r="C1373" t="str">
            <v>20003006492804</v>
          </cell>
          <cell r="D1373">
            <v>44903.619537037041</v>
          </cell>
          <cell r="E1373" t="str">
            <v>BRELDYNG</v>
          </cell>
          <cell r="F1373" t="str">
            <v>DESPACHO</v>
          </cell>
          <cell r="G1373" t="str">
            <v>NORMAL</v>
          </cell>
          <cell r="H1373" t="str">
            <v>HELENN CRISTINA IZQUIERDO BRITO</v>
          </cell>
          <cell r="I1373" t="str">
            <v>103696787</v>
          </cell>
          <cell r="J1373" t="str">
            <v>SAN JUAN DIR: BOGOTA OE3 213 Y VENEZUELA, EDF (AMERICA 2) CLOR AMARILLO ESQUINERO FRENTE AL PARQUE AMERICA, ENTRADA POR EL GARASH DE LA BOGOTA</v>
          </cell>
          <cell r="K1373" t="str">
            <v>963244822</v>
          </cell>
          <cell r="M1373" t="str">
            <v>QUITO</v>
          </cell>
          <cell r="N1373" t="str">
            <v>0</v>
          </cell>
          <cell r="O1373" t="str">
            <v>0</v>
          </cell>
        </row>
        <row r="1374">
          <cell r="A1374" t="str">
            <v>20003006493936</v>
          </cell>
          <cell r="B1374">
            <v>476348</v>
          </cell>
          <cell r="C1374" t="str">
            <v>20003006493936</v>
          </cell>
          <cell r="D1374">
            <v>44903.619537037041</v>
          </cell>
          <cell r="E1374" t="str">
            <v>BRELDYNG</v>
          </cell>
          <cell r="F1374" t="str">
            <v>DESPACHO</v>
          </cell>
          <cell r="G1374" t="str">
            <v>NORMAL</v>
          </cell>
          <cell r="H1374" t="str">
            <v>LEYDI ANTONELA MORLA GUERRERO</v>
          </cell>
          <cell r="I1374" t="str">
            <v>1206706119</v>
          </cell>
          <cell r="J1374" t="str">
            <v>MALECON 721 MARTIN ICAZA, DIAGONAL AL KFC</v>
          </cell>
          <cell r="K1374" t="str">
            <v>968262669</v>
          </cell>
          <cell r="M1374" t="str">
            <v>BABAHOYO</v>
          </cell>
          <cell r="N1374" t="str">
            <v>0</v>
          </cell>
          <cell r="O1374" t="str">
            <v>0</v>
          </cell>
        </row>
        <row r="1375">
          <cell r="A1375" t="str">
            <v>20003006492719</v>
          </cell>
          <cell r="B1375">
            <v>476349</v>
          </cell>
          <cell r="C1375" t="str">
            <v>20003006492719</v>
          </cell>
          <cell r="D1375">
            <v>44903.619537037041</v>
          </cell>
          <cell r="E1375" t="str">
            <v>BRELDYNG</v>
          </cell>
          <cell r="F1375" t="str">
            <v>DESPACHO</v>
          </cell>
          <cell r="G1375" t="str">
            <v>NORMAL</v>
          </cell>
          <cell r="H1375" t="str">
            <v>PILLAJO CHANCHAY AIDE ESTEFANIA</v>
          </cell>
          <cell r="I1375" t="str">
            <v>1723302160</v>
          </cell>
          <cell r="J1375" t="str">
            <v>CLL ATAHUALPA  OE8 27 Y QUISQUIS  CS CLR BLQ PUERTA VERDE  2PS REF:DIAOGAL CLINICA SAN JUAQUIN ACCIDENTAL</v>
          </cell>
          <cell r="K1375" t="str">
            <v>0993937248-0987465181</v>
          </cell>
          <cell r="M1375" t="str">
            <v>QUITO</v>
          </cell>
          <cell r="N1375" t="str">
            <v>0</v>
          </cell>
          <cell r="O1375" t="str">
            <v>0</v>
          </cell>
        </row>
        <row r="1376">
          <cell r="A1376" t="str">
            <v>LDDGYEA0023</v>
          </cell>
          <cell r="B1376">
            <v>476279</v>
          </cell>
          <cell r="C1376" t="str">
            <v>LDDGYEA0023</v>
          </cell>
          <cell r="D1376">
            <v>44903.617025462961</v>
          </cell>
          <cell r="E1376" t="str">
            <v>CONECEL_DOCUMENTOS</v>
          </cell>
          <cell r="F1376" t="str">
            <v>DESPACHO</v>
          </cell>
          <cell r="G1376" t="str">
            <v>NORMAL</v>
          </cell>
          <cell r="H1376" t="str">
            <v>Stephanie Perez ACC/Paola Loja ACC-OPE Equipos</v>
          </cell>
          <cell r="I1376" t="str">
            <v>0</v>
          </cell>
          <cell r="J1376" t="str">
            <v>GYE - Centro Comercial Garzo centro-ACC/REGULARIZACIONES</v>
          </cell>
          <cell r="K1376" t="str">
            <v>993393277</v>
          </cell>
          <cell r="L1376" t="str">
            <v/>
          </cell>
          <cell r="M1376" t="str">
            <v>GUAYAQUIL</v>
          </cell>
          <cell r="N1376" t="str">
            <v>GUAYAS</v>
          </cell>
          <cell r="O1376" t="str">
            <v>GUAYAQUIL</v>
          </cell>
        </row>
        <row r="1377">
          <cell r="A1377" t="str">
            <v>LDDGYEB0024</v>
          </cell>
          <cell r="B1377">
            <v>476280</v>
          </cell>
          <cell r="C1377" t="str">
            <v>LDDGYEB0024</v>
          </cell>
          <cell r="D1377">
            <v>44903.617025462961</v>
          </cell>
          <cell r="E1377" t="str">
            <v>CONECEL_DOCUMENTOS</v>
          </cell>
          <cell r="F1377" t="str">
            <v>DESPACHO</v>
          </cell>
          <cell r="G1377" t="str">
            <v>NORMAL</v>
          </cell>
          <cell r="H1377" t="str">
            <v>Stephanie Perez ACC</v>
          </cell>
          <cell r="I1377" t="str">
            <v>0</v>
          </cell>
          <cell r="J1377" t="str">
            <v>GYE - Centro Comercial Garzo centro-ACC</v>
          </cell>
          <cell r="K1377" t="str">
            <v>9399196442</v>
          </cell>
          <cell r="L1377" t="str">
            <v/>
          </cell>
          <cell r="M1377" t="str">
            <v>GUAYAQUIL</v>
          </cell>
          <cell r="N1377" t="str">
            <v>GUAYAS</v>
          </cell>
          <cell r="O1377" t="str">
            <v>GUAYAQUIL</v>
          </cell>
        </row>
        <row r="1378">
          <cell r="A1378" t="str">
            <v>LDDUIOE0027</v>
          </cell>
          <cell r="B1378">
            <v>476281</v>
          </cell>
          <cell r="C1378" t="str">
            <v>LDDUIOE0027</v>
          </cell>
          <cell r="D1378">
            <v>44903.617025462961</v>
          </cell>
          <cell r="E1378" t="str">
            <v>CONECEL_DOCUMENTOS</v>
          </cell>
          <cell r="F1378" t="str">
            <v>DESPACHO</v>
          </cell>
          <cell r="G1378" t="str">
            <v>NORMAL</v>
          </cell>
          <cell r="H1378" t="str">
            <v>Maria Fernanda Munoz/CANT</v>
          </cell>
          <cell r="I1378" t="str">
            <v>0</v>
          </cell>
          <cell r="J1378" t="str">
            <v xml:space="preserve">QUITO Av. 10 de Agosto N34-601 y Juan Pablo Sanz </v>
          </cell>
          <cell r="K1378" t="str">
            <v>998118542/979067498</v>
          </cell>
          <cell r="L1378" t="str">
            <v/>
          </cell>
          <cell r="M1378" t="str">
            <v>QUITO</v>
          </cell>
          <cell r="N1378" t="str">
            <v xml:space="preserve">PICHINCHA </v>
          </cell>
          <cell r="O1378" t="str">
            <v>QUITO</v>
          </cell>
        </row>
        <row r="1379">
          <cell r="A1379" t="str">
            <v>LDDGYEF0024</v>
          </cell>
          <cell r="B1379">
            <v>476282</v>
          </cell>
          <cell r="C1379" t="str">
            <v>LDDGYEF0024</v>
          </cell>
          <cell r="D1379">
            <v>44903.617025462961</v>
          </cell>
          <cell r="E1379" t="str">
            <v>CONECEL_DOCUMENTOS</v>
          </cell>
          <cell r="F1379" t="str">
            <v>DESPACHO</v>
          </cell>
          <cell r="G1379" t="str">
            <v>NORMAL</v>
          </cell>
          <cell r="H1379" t="str">
            <v>TOMAS ANDRADE/GSO/ALG</v>
          </cell>
          <cell r="I1379" t="str">
            <v>0</v>
          </cell>
          <cell r="J1379" t="str">
            <v xml:space="preserve"> Gye:  Urdenor 2 - parque empresarial colon , edificio Coloncorp B mezanine atras de Netlife</v>
          </cell>
          <cell r="K1379" t="str">
            <v>982033756</v>
          </cell>
          <cell r="L1379" t="str">
            <v/>
          </cell>
          <cell r="M1379" t="str">
            <v>GUAYAQUIL</v>
          </cell>
          <cell r="N1379" t="str">
            <v>GUAYAS</v>
          </cell>
          <cell r="O1379" t="str">
            <v>GUAYAQUIL</v>
          </cell>
        </row>
        <row r="1380">
          <cell r="A1380" t="str">
            <v>LDDGYEG0029</v>
          </cell>
          <cell r="B1380">
            <v>476283</v>
          </cell>
          <cell r="C1380" t="str">
            <v>LDDGYEG0029</v>
          </cell>
          <cell r="D1380">
            <v>44903.617025462961</v>
          </cell>
          <cell r="E1380" t="str">
            <v>CONECEL_DOCUMENTOS</v>
          </cell>
          <cell r="F1380" t="str">
            <v>DESPACHO</v>
          </cell>
          <cell r="G1380" t="str">
            <v>NORMAL</v>
          </cell>
          <cell r="H1380" t="str">
            <v>GABRIELA SANDOVAL/PSG</v>
          </cell>
          <cell r="I1380" t="str">
            <v>0</v>
          </cell>
          <cell r="J1380" t="str">
            <v xml:space="preserve"> Gye:  Urdenor 2 - parque empresarial colon , edificio Coloncorp B mezanine atras de Netlife</v>
          </cell>
          <cell r="K1380" t="str">
            <v>982033756</v>
          </cell>
          <cell r="L1380" t="str">
            <v/>
          </cell>
          <cell r="M1380" t="str">
            <v>GUAYAQUIL</v>
          </cell>
          <cell r="N1380" t="str">
            <v>GUAYAS</v>
          </cell>
          <cell r="O1380" t="str">
            <v>GUAYAQUIL</v>
          </cell>
        </row>
        <row r="1381">
          <cell r="A1381" t="str">
            <v>LDDGYEH0016</v>
          </cell>
          <cell r="B1381">
            <v>476284</v>
          </cell>
          <cell r="C1381" t="str">
            <v>LDDGYEH0016</v>
          </cell>
          <cell r="D1381">
            <v>44903.617025462961</v>
          </cell>
          <cell r="E1381" t="str">
            <v>CONECEL_DOCUMENTOS</v>
          </cell>
          <cell r="F1381" t="str">
            <v>DESPACHO</v>
          </cell>
          <cell r="G1381" t="str">
            <v>NORMAL</v>
          </cell>
          <cell r="H1381" t="str">
            <v>Lourdes Quinteros/OFC BRELDYNG</v>
          </cell>
          <cell r="I1381" t="str">
            <v>0</v>
          </cell>
          <cell r="J1381" t="str">
            <v>OFC BRELDYNG CALLE 7MO PASAJE 37ª Y V. EMILIO ROMERO, BODEGAS DE FERRETERIA ESPINOZA, bodega #8 (exactamente queda en la Juan Tanca Marengo km. 4.5 pasando la coca cola</v>
          </cell>
          <cell r="K1381" t="str">
            <v>0</v>
          </cell>
          <cell r="L1381" t="str">
            <v/>
          </cell>
          <cell r="M1381" t="str">
            <v>GUAYAQUIL</v>
          </cell>
          <cell r="N1381" t="str">
            <v>GUAYAS</v>
          </cell>
          <cell r="O1381" t="str">
            <v>GUAYAQUIL</v>
          </cell>
        </row>
        <row r="1382">
          <cell r="A1382" t="str">
            <v>LDDGYEI0016</v>
          </cell>
          <cell r="B1382">
            <v>476285</v>
          </cell>
          <cell r="C1382" t="str">
            <v>LDDGYEI0016</v>
          </cell>
          <cell r="D1382">
            <v>44903.617025462961</v>
          </cell>
          <cell r="E1382" t="str">
            <v>CONECEL_DOCUMENTOS</v>
          </cell>
          <cell r="F1382" t="str">
            <v>DESPACHO</v>
          </cell>
          <cell r="G1382" t="str">
            <v>NORMAL</v>
          </cell>
          <cell r="H1382" t="str">
            <v>Paola Loja /Conecel Reg</v>
          </cell>
          <cell r="I1382" t="str">
            <v>0</v>
          </cell>
          <cell r="J1382" t="str">
            <v>GYE - Centro Comercial Garzo centro-ACC</v>
          </cell>
          <cell r="K1382" t="str">
            <v>993393277</v>
          </cell>
          <cell r="L1382" t="str">
            <v/>
          </cell>
          <cell r="M1382" t="str">
            <v>GUAYAQUIL</v>
          </cell>
          <cell r="N1382" t="str">
            <v>GUAYAS</v>
          </cell>
          <cell r="O1382" t="str">
            <v>GUAYAQUIL</v>
          </cell>
        </row>
        <row r="1383">
          <cell r="A1383" t="str">
            <v>20003008048190</v>
          </cell>
          <cell r="B1383">
            <v>476269</v>
          </cell>
          <cell r="C1383" t="str">
            <v>20003008048190</v>
          </cell>
          <cell r="D1383">
            <v>44903.610949074071</v>
          </cell>
          <cell r="E1383" t="str">
            <v>CONECEL</v>
          </cell>
          <cell r="F1383" t="str">
            <v>DESPACHO</v>
          </cell>
          <cell r="G1383" t="str">
            <v>NORMAL</v>
          </cell>
          <cell r="H1383" t="str">
            <v>AGUAS HIDALGO  KARLA VANESSA</v>
          </cell>
          <cell r="I1383" t="str">
            <v>1724701808</v>
          </cell>
          <cell r="J1383" t="str">
            <v>FRANCISCO BECERRA Y PASAJE 4 CDLA IBARRA CASA ESQUINERA 2P COLOR VERDE RF FRENTE A ESTILOS NANCY JANET RF ATRAS DE GRUPO INDUSTRIAL COMERCIAL ELI</v>
          </cell>
          <cell r="K1383" t="str">
            <v>992069401</v>
          </cell>
          <cell r="L1383" t="str">
            <v>0</v>
          </cell>
          <cell r="M1383" t="str">
            <v>QUITO</v>
          </cell>
          <cell r="N1383" t="str">
            <v>PICHINCHA</v>
          </cell>
          <cell r="O1383" t="str">
            <v>CHILLOGALLO</v>
          </cell>
        </row>
        <row r="1384">
          <cell r="A1384" t="str">
            <v>20003007601690</v>
          </cell>
          <cell r="B1384">
            <v>476270</v>
          </cell>
          <cell r="C1384" t="str">
            <v>20003007601690</v>
          </cell>
          <cell r="D1384">
            <v>44903.610949074071</v>
          </cell>
          <cell r="E1384" t="str">
            <v>CONECEL</v>
          </cell>
          <cell r="F1384" t="str">
            <v>DESPACHO</v>
          </cell>
          <cell r="G1384" t="str">
            <v>NORMAL</v>
          </cell>
          <cell r="H1384" t="str">
            <v>PATINO CAMPOVERDE EMILY ARIANNA</v>
          </cell>
          <cell r="I1384" t="str">
            <v>1720971801</v>
          </cell>
          <cell r="J1384" t="str">
            <v>JAIME ROLDOS Y AMBROSIO LARREA CS 3 PS BL REF:A 1 CUADRA DEL CENTRO DE SALUD DEL CORAZON DE JESUS</v>
          </cell>
          <cell r="K1384" t="str">
            <v>997176474</v>
          </cell>
          <cell r="L1384" t="str">
            <v>997176474</v>
          </cell>
          <cell r="M1384" t="str">
            <v>QUITO</v>
          </cell>
          <cell r="N1384" t="str">
            <v>PICHINCHA</v>
          </cell>
          <cell r="O1384" t="str">
            <v>CARCELEN</v>
          </cell>
        </row>
        <row r="1385">
          <cell r="A1385" t="str">
            <v>1723202238</v>
          </cell>
          <cell r="B1385">
            <v>476271</v>
          </cell>
          <cell r="C1385" t="str">
            <v>1723202238</v>
          </cell>
          <cell r="D1385">
            <v>44903.610949074071</v>
          </cell>
          <cell r="E1385" t="str">
            <v>CONECEL</v>
          </cell>
          <cell r="F1385" t="str">
            <v>DESPACHO</v>
          </cell>
          <cell r="G1385" t="str">
            <v>NORMAL</v>
          </cell>
          <cell r="H1385" t="str">
            <v>REYES MORA JOSE DAVID</v>
          </cell>
          <cell r="I1385" t="str">
            <v>1723202238</v>
          </cell>
          <cell r="J1385" t="str">
            <v>COMITE DEL PUEBLO CALLE CIPRECES Y DE LOS HELECHOS CONJUNTO IGUAZU 4 CASA 12 FRENTE DE UNAS CASAS DE COLOR AMARILLO</v>
          </cell>
          <cell r="K1385" t="str">
            <v>984625867</v>
          </cell>
          <cell r="L1385" t="str">
            <v>0</v>
          </cell>
          <cell r="M1385" t="str">
            <v>QUITO</v>
          </cell>
          <cell r="N1385" t="str">
            <v xml:space="preserve">PICHINCHA </v>
          </cell>
          <cell r="O1385" t="str">
            <v>COMITE DEL PUEBLO</v>
          </cell>
        </row>
        <row r="1386">
          <cell r="A1386" t="str">
            <v>20003006514500</v>
          </cell>
          <cell r="B1386">
            <v>476272</v>
          </cell>
          <cell r="C1386" t="str">
            <v>20003006514500</v>
          </cell>
          <cell r="D1386">
            <v>44903.610949074071</v>
          </cell>
          <cell r="E1386" t="str">
            <v>CONECEL</v>
          </cell>
          <cell r="F1386" t="str">
            <v>DESPACHO</v>
          </cell>
          <cell r="G1386" t="str">
            <v>NORMAL</v>
          </cell>
          <cell r="H1386" t="str">
            <v>GOMEZ SALVATIERRA DAMIAN VINICIO</v>
          </cell>
          <cell r="I1386" t="str">
            <v>1719989434</v>
          </cell>
          <cell r="J1386" t="str">
            <v>AV CARLOS MANTILLA Y EL DORADO CS N13-133 CS3P CON PORTON VERDE 1ERA CASA INGRESANDO A LA URB REF. A 1 CUDRA A DE LA PLAZA LA TOLITA</v>
          </cell>
          <cell r="K1386" t="str">
            <v>0983528059</v>
          </cell>
          <cell r="L1386" t="str">
            <v>0983528059</v>
          </cell>
          <cell r="M1386" t="str">
            <v>QUITO</v>
          </cell>
          <cell r="N1386" t="str">
            <v xml:space="preserve">PICHINCHA </v>
          </cell>
          <cell r="O1386" t="str">
            <v>CALDERON (CARAPUNGO)</v>
          </cell>
        </row>
        <row r="1387">
          <cell r="A1387" t="str">
            <v>20003006489846</v>
          </cell>
          <cell r="B1387">
            <v>476273</v>
          </cell>
          <cell r="C1387" t="str">
            <v>20003006489846</v>
          </cell>
          <cell r="D1387">
            <v>44903.610949074071</v>
          </cell>
          <cell r="E1387" t="str">
            <v>CONECEL</v>
          </cell>
          <cell r="F1387" t="str">
            <v>DESPACHO</v>
          </cell>
          <cell r="G1387" t="str">
            <v>NORMAL</v>
          </cell>
          <cell r="H1387" t="str">
            <v>CRUZ MORA  MARITZA CRISTINA</v>
          </cell>
          <cell r="I1387" t="str">
            <v>1723217889</v>
          </cell>
          <cell r="J1387" t="str">
            <v>GARCIA MORENO Y SIMON BOLIVAR ESQ MUSEO DEL PASILLO REF A UN LADO DE SUPERMERCADO SANTA MARIA - CENTRO LLAMAR 1 HR ANTES</v>
          </cell>
          <cell r="K1387" t="str">
            <v>982072708</v>
          </cell>
          <cell r="L1387" t="str">
            <v>982072708</v>
          </cell>
          <cell r="M1387" t="str">
            <v>QUITO</v>
          </cell>
          <cell r="N1387" t="str">
            <v xml:space="preserve">PICHINCHA </v>
          </cell>
          <cell r="O1387" t="str">
            <v>CENTRO HISTORICO</v>
          </cell>
        </row>
        <row r="1388">
          <cell r="A1388" t="str">
            <v>20003007590032</v>
          </cell>
          <cell r="B1388">
            <v>476274</v>
          </cell>
          <cell r="C1388" t="str">
            <v>20003007590032</v>
          </cell>
          <cell r="D1388">
            <v>44903.610949074071</v>
          </cell>
          <cell r="E1388" t="str">
            <v>CONECEL</v>
          </cell>
          <cell r="F1388" t="str">
            <v>DESPACHO</v>
          </cell>
          <cell r="G1388" t="str">
            <v>NORMAL</v>
          </cell>
          <cell r="H1388" t="str">
            <v>PADILLA AGUILAR JOHANA KAROLINA</v>
          </cell>
          <cell r="I1388" t="str">
            <v>1104131733</v>
          </cell>
          <cell r="J1388" t="str">
            <v>AV HURTADO DE MENDOZA &amp; ACONCAGUA CS 2 PS CL VERDE REF DIAGONAL A FARMACIAS SAN GABRIEL  LLAMAR 1 HR ANTES CCI</v>
          </cell>
          <cell r="K1388" t="str">
            <v>0988382478</v>
          </cell>
          <cell r="L1388" t="str">
            <v>0988382478</v>
          </cell>
          <cell r="M1388" t="str">
            <v>CUENCA</v>
          </cell>
          <cell r="N1388" t="str">
            <v>AZUAY</v>
          </cell>
          <cell r="O1388" t="str">
            <v>TOTORACOCHA</v>
          </cell>
        </row>
        <row r="1389">
          <cell r="A1389" t="str">
            <v>20003008048059</v>
          </cell>
          <cell r="B1389">
            <v>476275</v>
          </cell>
          <cell r="C1389" t="str">
            <v>20003008048059</v>
          </cell>
          <cell r="D1389">
            <v>44903.610949074071</v>
          </cell>
          <cell r="E1389" t="str">
            <v>CONECEL</v>
          </cell>
          <cell r="F1389" t="str">
            <v>DESPACHO</v>
          </cell>
          <cell r="G1389" t="str">
            <v>NORMAL</v>
          </cell>
          <cell r="H1389" t="str">
            <v>CORONEL DURAN PAUL ELI</v>
          </cell>
          <cell r="I1389" t="str">
            <v>102419751</v>
          </cell>
          <cell r="J1389" t="str">
            <v>JOSE PERALTA Y AV PAUCARBAMCA EMPRESA DIFARE OFCINAS EN LOS ALTOS DE LA FARMACIA PHARMACIS DEL VERGEL</v>
          </cell>
          <cell r="K1389" t="str">
            <v>969900000</v>
          </cell>
          <cell r="L1389" t="str">
            <v>0</v>
          </cell>
          <cell r="M1389" t="str">
            <v>CUENCA</v>
          </cell>
          <cell r="N1389" t="str">
            <v>AZUAY</v>
          </cell>
          <cell r="O1389" t="str">
            <v>TOTORACOCHA</v>
          </cell>
        </row>
        <row r="1390">
          <cell r="A1390" t="str">
            <v>20003007599373</v>
          </cell>
          <cell r="B1390">
            <v>476276</v>
          </cell>
          <cell r="C1390" t="str">
            <v>20003007599373</v>
          </cell>
          <cell r="D1390">
            <v>44903.610949074071</v>
          </cell>
          <cell r="E1390" t="str">
            <v>CONECEL</v>
          </cell>
          <cell r="F1390" t="str">
            <v>DESPACHO</v>
          </cell>
          <cell r="G1390" t="str">
            <v>NORMAL</v>
          </cell>
          <cell r="H1390" t="str">
            <v>CHANGO SILVA MARIA ISABEL</v>
          </cell>
          <cell r="I1390" t="str">
            <v>921149563</v>
          </cell>
          <cell r="J1390" t="str">
            <v>AV. ABDON CLADERON Y CLL. EZEQUIEL PESANTES/REF. PARTE POSTERIOR DEL COLEGIO MILITAR/VIVE EN 2DO PISO/EDIF.DE 3 PISOS COLOR BEIGE CON CAFE.</v>
          </cell>
          <cell r="K1390" t="str">
            <v>939089601</v>
          </cell>
          <cell r="L1390" t="str">
            <v>939089601</v>
          </cell>
          <cell r="M1390" t="str">
            <v>CUENCA</v>
          </cell>
          <cell r="N1390" t="str">
            <v xml:space="preserve">AZUAY </v>
          </cell>
          <cell r="O1390" t="str">
            <v>RICAURTE</v>
          </cell>
        </row>
        <row r="1391">
          <cell r="A1391" t="str">
            <v>1718346743</v>
          </cell>
          <cell r="B1391">
            <v>476277</v>
          </cell>
          <cell r="C1391" t="str">
            <v>1718346743</v>
          </cell>
          <cell r="D1391">
            <v>44903.610949074071</v>
          </cell>
          <cell r="E1391" t="str">
            <v>CONECEL</v>
          </cell>
          <cell r="F1391" t="str">
            <v>DESPACHO</v>
          </cell>
          <cell r="G1391" t="str">
            <v>NORMAL</v>
          </cell>
          <cell r="H1391" t="str">
            <v>LUCIA NEIRA</v>
          </cell>
          <cell r="I1391" t="str">
            <v>1718346743</v>
          </cell>
          <cell r="J1391" t="str">
            <v>URB MASTODONTE CLL TERCERA TRANSVERSAL E3234 CONJ. GENESIS CS 5</v>
          </cell>
          <cell r="K1391" t="str">
            <v>998342592</v>
          </cell>
          <cell r="L1391" t="str">
            <v>0</v>
          </cell>
          <cell r="M1391" t="str">
            <v>QUITO</v>
          </cell>
          <cell r="N1391" t="str">
            <v xml:space="preserve">PICHINCHA </v>
          </cell>
          <cell r="O1391" t="str">
            <v>CARCELEN</v>
          </cell>
        </row>
        <row r="1392">
          <cell r="A1392" t="str">
            <v>20002996759201</v>
          </cell>
          <cell r="B1392">
            <v>476079</v>
          </cell>
          <cell r="C1392" t="str">
            <v>20002996759201</v>
          </cell>
          <cell r="D1392">
            <v>44903.529062499998</v>
          </cell>
          <cell r="E1392" t="str">
            <v>CONECEL</v>
          </cell>
          <cell r="F1392" t="str">
            <v>DESPACHO</v>
          </cell>
          <cell r="G1392" t="str">
            <v>NORMAL</v>
          </cell>
          <cell r="H1392" t="str">
            <v>KEVIN ANDRES NOBLECILLA FREIRE</v>
          </cell>
          <cell r="I1392" t="str">
            <v>2100688924</v>
          </cell>
          <cell r="J1392" t="str">
            <v>SUCUMBIOS/LAGO AGRIO/NUEVA LOJA /CALLE TOMAS DE BERLANGA Y SAN CRISTOBAL EN CASA 1 PISO DE CERAMICA GRIS DIAGONAL ADEL PARQUE DE LA MALAR</v>
          </cell>
          <cell r="K1392" t="str">
            <v xml:space="preserve">995011595 /  </v>
          </cell>
          <cell r="M1392" t="str">
            <v>LAGO AGRIO</v>
          </cell>
          <cell r="N1392" t="str">
            <v>SUCUMBIOS</v>
          </cell>
          <cell r="O1392" t="str">
            <v>LAGO AGRIO</v>
          </cell>
        </row>
        <row r="1393">
          <cell r="A1393" t="str">
            <v>20003008054252</v>
          </cell>
          <cell r="B1393">
            <v>476080</v>
          </cell>
          <cell r="C1393" t="str">
            <v>20003008054252</v>
          </cell>
          <cell r="D1393">
            <v>44903.529062499998</v>
          </cell>
          <cell r="E1393" t="str">
            <v>CONECEL</v>
          </cell>
          <cell r="F1393" t="str">
            <v>DESPACHO</v>
          </cell>
          <cell r="G1393" t="str">
            <v>NORMAL</v>
          </cell>
          <cell r="H1393" t="str">
            <v>CARMEN ROCIO REYES DEL PEZO</v>
          </cell>
          <cell r="I1393" t="str">
            <v>916343718</v>
          </cell>
          <cell r="J1393" t="str">
            <v>SANTA ELENA/LA LIBERTAD/LA LIBERTAD/A VEI 9 Y CALLEJON 42 CUIDADELA 6 DE ENERO CASA DE 1 PISO COLOR MELON ATRAS UNIDAD EDUCATIVA PROFESOR ERNESTO GONZALES MUNOZ</v>
          </cell>
          <cell r="K1393" t="str">
            <v xml:space="preserve">961137965 /  </v>
          </cell>
          <cell r="L1393" t="str">
            <v/>
          </cell>
          <cell r="M1393" t="str">
            <v>LA LIBERTAD</v>
          </cell>
          <cell r="N1393" t="str">
            <v>SANTA ELENA</v>
          </cell>
          <cell r="O1393" t="str">
            <v>LA LIBERTAD</v>
          </cell>
        </row>
        <row r="1394">
          <cell r="A1394" t="str">
            <v>20003008463418</v>
          </cell>
          <cell r="B1394">
            <v>476081</v>
          </cell>
          <cell r="C1394" t="str">
            <v>20003008463418</v>
          </cell>
          <cell r="D1394">
            <v>44903.529062499998</v>
          </cell>
          <cell r="E1394" t="str">
            <v>CONECEL</v>
          </cell>
          <cell r="F1394" t="str">
            <v>DESPACHO</v>
          </cell>
          <cell r="G1394" t="str">
            <v>NORMAL</v>
          </cell>
          <cell r="H1394" t="str">
            <v>GABRIELA NICOLE CHAVEZ MONCAYO</v>
          </cell>
          <cell r="I1394" t="str">
            <v>2350477259</v>
          </cell>
          <cell r="J1394" t="str">
            <v>SANTO DOMINGO/SANTO DOMINGO/BOMBOLI/LOS ROSALES 2DA ETAPA/MANUEL RENDON 520 Y JOSE MIGUEL VELEZ EN CASA 1 PISO COLOR CAFE Y CERRAMIENTO A 1 CUADRA DEL PARQUE LOS ROSALES</v>
          </cell>
          <cell r="K1394" t="str">
            <v>969022093 /  296902209</v>
          </cell>
          <cell r="L1394" t="str">
            <v/>
          </cell>
          <cell r="M1394" t="str">
            <v>SANTO DOMINGO</v>
          </cell>
          <cell r="N1394" t="str">
            <v>SANTO DOMINGO DE LOS TSACHILAS</v>
          </cell>
          <cell r="O1394" t="str">
            <v>SANTO DOMINGO</v>
          </cell>
        </row>
        <row r="1395">
          <cell r="A1395" t="str">
            <v>20003008439114</v>
          </cell>
          <cell r="B1395">
            <v>476082</v>
          </cell>
          <cell r="C1395" t="str">
            <v>20003008439114</v>
          </cell>
          <cell r="D1395">
            <v>44903.529062499998</v>
          </cell>
          <cell r="E1395" t="str">
            <v>CONECEL</v>
          </cell>
          <cell r="F1395" t="str">
            <v>DESPACHO</v>
          </cell>
          <cell r="G1395" t="str">
            <v>NORMAL</v>
          </cell>
          <cell r="H1395" t="str">
            <v>JORGE LUIS BUSTAMANTE ROSARIO</v>
          </cell>
          <cell r="I1395" t="str">
            <v>1719290254</v>
          </cell>
          <cell r="J1395" t="str">
            <v>QUITO/GUAYLLABAMBA/BARRIO BELLAVISTA CALLE ENTRE PANAMERICANA NORTE Y SIMON BOLIVAR CASA DE 2 PISOS COLOR CREMA JUNTO A JEIMMY MOTORS LEON FRENTE AL HOSTAL COCINA TIPICA</v>
          </cell>
          <cell r="K1395" t="str">
            <v>979354050 /  987180380</v>
          </cell>
          <cell r="L1395" t="str">
            <v/>
          </cell>
          <cell r="M1395" t="str">
            <v>QUITO</v>
          </cell>
          <cell r="N1395" t="str">
            <v>PICHINCHA</v>
          </cell>
          <cell r="O1395" t="str">
            <v>QUITO</v>
          </cell>
        </row>
        <row r="1396">
          <cell r="A1396" t="str">
            <v>20003008461459</v>
          </cell>
          <cell r="B1396">
            <v>476083</v>
          </cell>
          <cell r="C1396" t="str">
            <v>20003008461459</v>
          </cell>
          <cell r="D1396">
            <v>44903.529062499998</v>
          </cell>
          <cell r="E1396" t="str">
            <v>CONECEL</v>
          </cell>
          <cell r="F1396" t="str">
            <v>DESPACHO</v>
          </cell>
          <cell r="G1396" t="str">
            <v>NORMAL</v>
          </cell>
          <cell r="H1396" t="str">
            <v>KEVIN ISRAEL PILLCO CENTENO</v>
          </cell>
          <cell r="I1396" t="str">
            <v>1751492354</v>
          </cell>
          <cell r="J1396" t="str">
            <v>QUITO TUMBACO LA BUENA ESPERANZA CONJUNTOS MOLINO 2 CALLES NORBERTO SALAZAR Y MANUELA GARAYCOA JUNTO A LA IGLESIA LA BUENA ESPERANZA</v>
          </cell>
          <cell r="K1396" t="str">
            <v xml:space="preserve">958713896 /  </v>
          </cell>
          <cell r="L1396" t="str">
            <v/>
          </cell>
          <cell r="M1396" t="str">
            <v>QUITO</v>
          </cell>
          <cell r="N1396" t="str">
            <v>PICHINCHA</v>
          </cell>
          <cell r="O1396" t="str">
            <v>QUITO</v>
          </cell>
        </row>
        <row r="1397">
          <cell r="A1397" t="str">
            <v>20003008455633</v>
          </cell>
          <cell r="B1397">
            <v>476084</v>
          </cell>
          <cell r="C1397" t="str">
            <v>20003008455633</v>
          </cell>
          <cell r="D1397">
            <v>44903.529062499998</v>
          </cell>
          <cell r="E1397" t="str">
            <v>CONECEL</v>
          </cell>
          <cell r="F1397" t="str">
            <v>DESPACHO</v>
          </cell>
          <cell r="G1397" t="str">
            <v>NORMAL</v>
          </cell>
          <cell r="H1397" t="str">
            <v>TATIANA LIZBETH NARANJO LOZADA</v>
          </cell>
          <cell r="I1397" t="str">
            <v>1753128550</v>
          </cell>
          <cell r="J1397" t="str">
            <v>QUITO/CONOCOTO/AV ABDON CALDERON Y MARQUESA DE SOLNDA CONJUNTO 6 DE JUNIO PRIMERA ETPA MZ10 CS 2 A DOS CUADRAS DE LA MANSION DEANT</v>
          </cell>
          <cell r="K1397" t="str">
            <v>987663158 /  92349298</v>
          </cell>
          <cell r="L1397" t="str">
            <v/>
          </cell>
          <cell r="M1397" t="str">
            <v>QUITO</v>
          </cell>
          <cell r="N1397" t="str">
            <v>PICHINCHA</v>
          </cell>
          <cell r="O1397" t="str">
            <v>QUITO</v>
          </cell>
        </row>
        <row r="1398">
          <cell r="A1398" t="str">
            <v>20002996760181_1</v>
          </cell>
          <cell r="B1398">
            <v>476085</v>
          </cell>
          <cell r="C1398" t="str">
            <v>20002996760181_1</v>
          </cell>
          <cell r="D1398">
            <v>44903.529062499998</v>
          </cell>
          <cell r="E1398" t="str">
            <v>CONECEL</v>
          </cell>
          <cell r="F1398" t="str">
            <v>DESPACHO</v>
          </cell>
          <cell r="G1398" t="str">
            <v>NORMAL</v>
          </cell>
          <cell r="H1398" t="str">
            <v>MELANY LIZETH ANDRANGO LINCANGO</v>
          </cell>
          <cell r="I1398" t="str">
            <v>1754200531</v>
          </cell>
          <cell r="J1398" t="str">
            <v>CALDERON/AV. UNION 4-101 Y CALLE MARIA GODOY/A MEDIA CUADRA DE CARNICERIA EL HACHA MOCHA</v>
          </cell>
          <cell r="K1398" t="str">
            <v xml:space="preserve">984749753 /  </v>
          </cell>
          <cell r="L1398" t="str">
            <v/>
          </cell>
          <cell r="M1398" t="str">
            <v>QUITO</v>
          </cell>
          <cell r="N1398" t="str">
            <v>PICHINCHA</v>
          </cell>
          <cell r="O1398" t="str">
            <v>QUITO</v>
          </cell>
        </row>
        <row r="1399">
          <cell r="A1399" t="str">
            <v>20003008033886</v>
          </cell>
          <cell r="B1399">
            <v>476086</v>
          </cell>
          <cell r="C1399" t="str">
            <v>20003008033886</v>
          </cell>
          <cell r="D1399">
            <v>44903.529062499998</v>
          </cell>
          <cell r="E1399" t="str">
            <v>CONECEL</v>
          </cell>
          <cell r="F1399" t="str">
            <v>DESPACHO</v>
          </cell>
          <cell r="G1399" t="str">
            <v>NORMAL</v>
          </cell>
          <cell r="H1399" t="str">
            <v>MAXIMO ROMAN ROBINSO RIVERA FLORES</v>
          </cell>
          <cell r="I1399" t="str">
            <v>1707997324</v>
          </cell>
          <cell r="J1399" t="str">
            <v>QUITO-SOLANDA/ CALLE GASPAR ESPARZA S17-43 Y BENEDICTO RINCON CASA 3 PISOS COLOR CELESTE FRENTE ESCUELA FE Y ALEGRIA</v>
          </cell>
          <cell r="K1399" t="str">
            <v>998341521 /  980280356</v>
          </cell>
          <cell r="M1399" t="str">
            <v>QUITO</v>
          </cell>
          <cell r="N1399" t="str">
            <v>PICHINCHA</v>
          </cell>
          <cell r="O1399" t="str">
            <v>QUITO</v>
          </cell>
        </row>
        <row r="1400">
          <cell r="A1400" t="str">
            <v>20003008448658</v>
          </cell>
          <cell r="B1400">
            <v>476087</v>
          </cell>
          <cell r="C1400" t="str">
            <v>20003008448658</v>
          </cell>
          <cell r="D1400">
            <v>44903.529062499998</v>
          </cell>
          <cell r="E1400" t="str">
            <v>CONECEL</v>
          </cell>
          <cell r="F1400" t="str">
            <v>DESPACHO</v>
          </cell>
          <cell r="G1400" t="str">
            <v>NORMAL</v>
          </cell>
          <cell r="H1400" t="str">
            <v>JAVIER ALEXANDER QUINATOA ESTRELLA</v>
          </cell>
          <cell r="I1400" t="str">
            <v>1752296275</v>
          </cell>
          <cell r="J1400" t="str">
            <v>QUITO /LA ARGELIA /SANTA ROSA DE LA ARGELIA /Picoaza &amp; Sigsipamba S21-114 COLOR CREMA Y DE DOS PISOS A LADO DE LA UNIDAD EDUCATIVA SAN MARTIN</v>
          </cell>
          <cell r="K1400" t="str">
            <v>995403647 /  985081529</v>
          </cell>
          <cell r="L1400" t="str">
            <v/>
          </cell>
          <cell r="M1400" t="str">
            <v>QUITO</v>
          </cell>
          <cell r="N1400" t="str">
            <v>PICHINCHA</v>
          </cell>
          <cell r="O1400" t="str">
            <v>QUITO</v>
          </cell>
        </row>
        <row r="1401">
          <cell r="A1401" t="str">
            <v>20003008453714</v>
          </cell>
          <cell r="B1401">
            <v>476088</v>
          </cell>
          <cell r="C1401" t="str">
            <v>20003008453714</v>
          </cell>
          <cell r="D1401">
            <v>44903.529062499998</v>
          </cell>
          <cell r="E1401" t="str">
            <v>CONECEL</v>
          </cell>
          <cell r="F1401" t="str">
            <v>DESPACHO</v>
          </cell>
          <cell r="G1401" t="str">
            <v>NORMAL</v>
          </cell>
          <cell r="H1401" t="str">
            <v>LENIN EDUARDO SOLORZANO DURAN</v>
          </cell>
          <cell r="I1401" t="str">
            <v>1719501965</v>
          </cell>
          <cell r="J1401" t="str">
            <v>QUITO/INAQUITO/INAQUITO/SHYRIS N 36 120 ENTRE SUECIA Y NACIONES UNIDAS EDICICIO PISO ALLURE PARK OFIC 17 PUNTO DE REFERENCIA FRENTE LA CAROLINA</v>
          </cell>
          <cell r="K1401" t="str">
            <v xml:space="preserve">996146864 /  </v>
          </cell>
          <cell r="L1401" t="str">
            <v/>
          </cell>
          <cell r="M1401" t="str">
            <v>QUITO</v>
          </cell>
          <cell r="N1401" t="str">
            <v>PICHINCHA</v>
          </cell>
          <cell r="O1401" t="str">
            <v>QUITO</v>
          </cell>
        </row>
        <row r="1402">
          <cell r="A1402" t="str">
            <v>20003008452617</v>
          </cell>
          <cell r="B1402">
            <v>476089</v>
          </cell>
          <cell r="C1402" t="str">
            <v>20003008452617</v>
          </cell>
          <cell r="D1402">
            <v>44903.529062499998</v>
          </cell>
          <cell r="E1402" t="str">
            <v>CONECEL</v>
          </cell>
          <cell r="F1402" t="str">
            <v>DESPACHO</v>
          </cell>
          <cell r="G1402" t="str">
            <v>NORMAL</v>
          </cell>
          <cell r="H1402" t="str">
            <v>RICHARD JOSE SALVATIERRA CHICA</v>
          </cell>
          <cell r="I1402" t="str">
            <v>1314981299</v>
          </cell>
          <cell r="J1402" t="str">
            <v>MANABI/PORTOVIEJO/12 DE MARZO/CALLE EDUARDO LOOR Y 25 DE DICIEMBRE EN LA UNIVERDAD CATOLICA EDIFICIO DE SALUD PLANTA JUNTO AL UPC PORTOVIEJO 1 CLIENTE ESTA HASTA LA 4PM</v>
          </cell>
          <cell r="K1402" t="str">
            <v>988296877 /  992193922</v>
          </cell>
          <cell r="M1402" t="str">
            <v>PORTOVIEJO</v>
          </cell>
          <cell r="N1402" t="str">
            <v>MANABI</v>
          </cell>
          <cell r="O1402" t="str">
            <v>PORTOVIEJO</v>
          </cell>
        </row>
        <row r="1403">
          <cell r="A1403" t="str">
            <v>20003008444418</v>
          </cell>
          <cell r="B1403">
            <v>476090</v>
          </cell>
          <cell r="C1403" t="str">
            <v>20003008444418</v>
          </cell>
          <cell r="D1403">
            <v>44903.529062499998</v>
          </cell>
          <cell r="E1403" t="str">
            <v>CONECEL</v>
          </cell>
          <cell r="F1403" t="str">
            <v>DESPACHO</v>
          </cell>
          <cell r="G1403" t="str">
            <v>NORMAL</v>
          </cell>
          <cell r="H1403" t="str">
            <v>HUGO ISRAEL PONCE TOALOMBO</v>
          </cell>
          <cell r="I1403" t="str">
            <v>1803855558</v>
          </cell>
          <cell r="J1403" t="str">
            <v>TUNGURAHUA/AMBATO/LA MERCED/CALLE VARGAS TORRES 06-10 Y CUENCA EN CASA 3 PISOS COLOR ROSADA A UNA CUADRA DEL COLEGIO AMBATO</v>
          </cell>
          <cell r="K1403" t="str">
            <v xml:space="preserve">995586636 /  </v>
          </cell>
          <cell r="M1403" t="str">
            <v>AMBATO</v>
          </cell>
          <cell r="N1403" t="str">
            <v>TUNGURAHUA</v>
          </cell>
          <cell r="O1403" t="str">
            <v>AMBATO</v>
          </cell>
        </row>
        <row r="1404">
          <cell r="A1404" t="str">
            <v>20003008461278</v>
          </cell>
          <cell r="B1404">
            <v>476091</v>
          </cell>
          <cell r="C1404" t="str">
            <v>20003008461278</v>
          </cell>
          <cell r="D1404">
            <v>44903.529062499998</v>
          </cell>
          <cell r="E1404" t="str">
            <v>CONECEL</v>
          </cell>
          <cell r="F1404" t="str">
            <v>DESPACHO</v>
          </cell>
          <cell r="G1404" t="str">
            <v>NORMAL</v>
          </cell>
          <cell r="H1404" t="str">
            <v>YAMILE ELIZABETH COELLO PICO</v>
          </cell>
          <cell r="I1404" t="str">
            <v>1712587896</v>
          </cell>
          <cell r="J1404" t="str">
            <v>LOS RIOS/QUEVEDO/24 DE MAYO/GALO PLAZA/CALLE LAS ORQUIDEAS Y AV 7 DE OCTUBRE EN CASA COLOR GRIS DE TRES PISOS A MEDIA CUADRA DE CLINICA PROANO A MANO DERECHA SUBIENDO LA LOMA</v>
          </cell>
          <cell r="K1404" t="str">
            <v>994248174 /  991249079</v>
          </cell>
          <cell r="M1404" t="str">
            <v>QUEVEDO</v>
          </cell>
          <cell r="N1404" t="str">
            <v>LOS RIOS</v>
          </cell>
          <cell r="O1404" t="str">
            <v>QUEVEDO</v>
          </cell>
        </row>
        <row r="1405">
          <cell r="A1405" t="str">
            <v>20003007601819</v>
          </cell>
          <cell r="B1405">
            <v>476092</v>
          </cell>
          <cell r="C1405" t="str">
            <v>20003007601819</v>
          </cell>
          <cell r="D1405">
            <v>44903.529062499998</v>
          </cell>
          <cell r="E1405" t="str">
            <v>CONECEL</v>
          </cell>
          <cell r="F1405" t="str">
            <v>DESPACHO</v>
          </cell>
          <cell r="G1405" t="str">
            <v>NORMAL</v>
          </cell>
          <cell r="H1405" t="str">
            <v>VLADIMIR JAVIER ROJANO GUAMANI</v>
          </cell>
          <cell r="I1405" t="str">
            <v>1803948197</v>
          </cell>
          <cell r="J1405" t="str">
            <v>QUITO/SAN ANTONIO DE PICHINCHA/AV EQUINOCCIAL Y PURACA EN EL COLEGIO MISION GEODESICA DETRAS DEL GAD DE SAN ANTONIO</v>
          </cell>
          <cell r="K1405" t="str">
            <v xml:space="preserve">984186118 /  </v>
          </cell>
          <cell r="M1405" t="str">
            <v>QUITO</v>
          </cell>
          <cell r="N1405" t="str">
            <v>PICHINCHA</v>
          </cell>
          <cell r="O1405" t="str">
            <v>QUITO</v>
          </cell>
        </row>
        <row r="1406">
          <cell r="A1406" t="str">
            <v>20003008473925</v>
          </cell>
          <cell r="B1406">
            <v>476093</v>
          </cell>
          <cell r="C1406" t="str">
            <v>20003008473925</v>
          </cell>
          <cell r="D1406">
            <v>44903.529062499998</v>
          </cell>
          <cell r="E1406" t="str">
            <v>CONECEL</v>
          </cell>
          <cell r="F1406" t="str">
            <v>DESPACHO</v>
          </cell>
          <cell r="G1406" t="str">
            <v>NORMAL</v>
          </cell>
          <cell r="H1406" t="str">
            <v>JHOINNER ELIAN BOSQUEZ ROBLES</v>
          </cell>
          <cell r="I1406" t="str">
            <v>1550191108</v>
          </cell>
          <cell r="J1406" t="str">
            <v>QUITO/SANGOLQUI/CALLE DE LOS GUAYABOS Y DE LOS OLIVOS CASA DE 3 PISOS SIN PINTAR JUNTO AL CENTRO MEDICO DE LOS OLIVOS</v>
          </cell>
          <cell r="K1406" t="str">
            <v>999957233 /  969770331</v>
          </cell>
          <cell r="M1406" t="str">
            <v>QUITO</v>
          </cell>
          <cell r="N1406" t="str">
            <v>PICHINCHA</v>
          </cell>
          <cell r="O1406" t="str">
            <v>QUITO</v>
          </cell>
        </row>
        <row r="1407">
          <cell r="A1407" t="str">
            <v>20003007558313</v>
          </cell>
          <cell r="B1407">
            <v>476094</v>
          </cell>
          <cell r="C1407" t="str">
            <v>20003007558313</v>
          </cell>
          <cell r="D1407">
            <v>44903.529062499998</v>
          </cell>
          <cell r="E1407" t="str">
            <v>CONECEL</v>
          </cell>
          <cell r="F1407" t="str">
            <v>DESPACHO</v>
          </cell>
          <cell r="G1407" t="str">
            <v>NORMAL</v>
          </cell>
          <cell r="H1407" t="str">
            <v>CARMEN SUSANA MUNOZ MERA</v>
          </cell>
          <cell r="I1407" t="str">
            <v>1309483129</v>
          </cell>
          <cell r="J1407" t="str">
            <v>QUITO/SAN ISIDRO DEL INCA/AV DEL INCA E11-45 Y CALLE DE LAS TORONJAS EN LAS FRITADAS DEL INCA DIAGONAL A LA GASOLINERA PUNA</v>
          </cell>
          <cell r="K1407" t="str">
            <v xml:space="preserve">969398484 /  </v>
          </cell>
          <cell r="L1407" t="str">
            <v/>
          </cell>
          <cell r="M1407" t="str">
            <v>QUITO</v>
          </cell>
          <cell r="N1407" t="str">
            <v>PICHINCHA</v>
          </cell>
          <cell r="O1407" t="str">
            <v>QUITO</v>
          </cell>
        </row>
        <row r="1408">
          <cell r="A1408" t="str">
            <v>20002999283699</v>
          </cell>
          <cell r="B1408">
            <v>476095</v>
          </cell>
          <cell r="C1408" t="str">
            <v>20002999283699</v>
          </cell>
          <cell r="D1408">
            <v>44903.529062499998</v>
          </cell>
          <cell r="E1408" t="str">
            <v>CONECEL</v>
          </cell>
          <cell r="F1408" t="str">
            <v>DESPACHO</v>
          </cell>
          <cell r="G1408" t="str">
            <v>NORMAL</v>
          </cell>
          <cell r="H1408" t="str">
            <v>DARWIN DAVID MANOBANDA NUELA</v>
          </cell>
          <cell r="I1408" t="str">
            <v>1804716460</v>
          </cell>
          <cell r="J1408" t="str">
            <v>TUNGUTAHUA/AMBATO/IZAMBA/SAN ISIDRO/AV PEDRO VASZCONES Y ALFONZO TROYA EN CASA 2 PISO COLOR BLANCO A 5 CASAS CAPILLA DE NICHO</v>
          </cell>
          <cell r="K1408" t="str">
            <v xml:space="preserve"> /  </v>
          </cell>
          <cell r="M1408" t="str">
            <v>AMBATO</v>
          </cell>
          <cell r="N1408" t="str">
            <v>TUNGURAHUA</v>
          </cell>
          <cell r="O1408" t="str">
            <v>AMBATO</v>
          </cell>
        </row>
        <row r="1409">
          <cell r="A1409" t="str">
            <v>20003008052817</v>
          </cell>
          <cell r="B1409">
            <v>476096</v>
          </cell>
          <cell r="C1409" t="str">
            <v>20003008052817</v>
          </cell>
          <cell r="D1409">
            <v>44903.529062499998</v>
          </cell>
          <cell r="E1409" t="str">
            <v>CONECEL</v>
          </cell>
          <cell r="F1409" t="str">
            <v>DESPACHO</v>
          </cell>
          <cell r="G1409" t="str">
            <v>NORMAL</v>
          </cell>
          <cell r="H1409" t="str">
            <v>CHRISTIAN JAVIER HARO ALVARADO</v>
          </cell>
          <cell r="I1409" t="str">
            <v>604937326</v>
          </cell>
          <cell r="J1409" t="str">
            <v>CHIMBORAZO/RIOBAMBA/LISARZABURO/AV LUIS CORDOVEZ Y PICHINCHA EN CASA 1 PISO COLOR PLOMO FRENTE A PELUQUERIA Y JUNTO A FERRETERIA</v>
          </cell>
          <cell r="K1409" t="str">
            <v xml:space="preserve"> /  </v>
          </cell>
          <cell r="M1409" t="str">
            <v>RIOBAMBA</v>
          </cell>
          <cell r="N1409" t="str">
            <v>CHIMBORAZO</v>
          </cell>
          <cell r="O1409" t="str">
            <v>RIOBAMBA</v>
          </cell>
        </row>
        <row r="1410">
          <cell r="A1410" t="str">
            <v>20003006068892</v>
          </cell>
          <cell r="B1410">
            <v>476097</v>
          </cell>
          <cell r="C1410" t="str">
            <v>20003006068892</v>
          </cell>
          <cell r="D1410">
            <v>44903.529062499998</v>
          </cell>
          <cell r="E1410" t="str">
            <v>CONECEL</v>
          </cell>
          <cell r="F1410" t="str">
            <v>DESPACHO</v>
          </cell>
          <cell r="G1410" t="str">
            <v>NORMAL</v>
          </cell>
          <cell r="H1410" t="str">
            <v>JHONATHAN DANIEL CHANGO TIPANTUNA</v>
          </cell>
          <cell r="I1410" t="str">
            <v>1500762479</v>
          </cell>
          <cell r="J1410" t="str">
            <v>EL CHACO/EL CHACO/CALLE PANAMERICANA Y CALLE TEXACO EN LA FERRETERIA COMERCIAL SU CONFIANZA CASA DE 4 PISOS COLOR CELESTE FRNETE AL CUERPO DE INGENIEROS CAMPAMENTO</v>
          </cell>
          <cell r="K1410" t="str">
            <v xml:space="preserve">997861725 /  </v>
          </cell>
          <cell r="L1410" t="str">
            <v/>
          </cell>
          <cell r="M1410" t="str">
            <v>EL CHACO</v>
          </cell>
          <cell r="N1410" t="str">
            <v>NAPO</v>
          </cell>
          <cell r="O1410" t="str">
            <v>EL CHACO</v>
          </cell>
        </row>
        <row r="1411">
          <cell r="A1411" t="str">
            <v>20003007583694</v>
          </cell>
          <cell r="B1411">
            <v>476031</v>
          </cell>
          <cell r="C1411" t="str">
            <v>20003007583694</v>
          </cell>
          <cell r="D1411">
            <v>44903.529050925928</v>
          </cell>
          <cell r="E1411" t="str">
            <v>CONECEL</v>
          </cell>
          <cell r="F1411" t="str">
            <v>DESPACHO</v>
          </cell>
          <cell r="G1411" t="str">
            <v>NORMAL</v>
          </cell>
          <cell r="H1411" t="str">
            <v>KAREN ESTEFANIA FUERTES ARSINIEGAS</v>
          </cell>
          <cell r="I1411" t="str">
            <v>401936554</v>
          </cell>
          <cell r="J1411" t="str">
            <v>TULCAN TULCAN CALLES AVENIDA ANTISANA Y SUMACO CASA VINO TINTO 3 PISOS DIAGONAL A TIENDA ESQUINERA SURTI TODO</v>
          </cell>
          <cell r="K1411" t="str">
            <v xml:space="preserve">995388838 /  </v>
          </cell>
          <cell r="M1411" t="str">
            <v>TULCAN</v>
          </cell>
          <cell r="N1411" t="str">
            <v>CARCHI</v>
          </cell>
          <cell r="O1411" t="str">
            <v>TULCAN</v>
          </cell>
        </row>
        <row r="1412">
          <cell r="A1412" t="str">
            <v>20003007586778</v>
          </cell>
          <cell r="B1412">
            <v>476032</v>
          </cell>
          <cell r="C1412" t="str">
            <v>20003007586778</v>
          </cell>
          <cell r="D1412">
            <v>44903.529050925928</v>
          </cell>
          <cell r="E1412" t="str">
            <v>CONECEL</v>
          </cell>
          <cell r="F1412" t="str">
            <v>DESPACHO</v>
          </cell>
          <cell r="G1412" t="str">
            <v>NORMAL</v>
          </cell>
          <cell r="H1412" t="str">
            <v>LUIS ENRIQUE CAYO PALLASCO</v>
          </cell>
          <cell r="I1412" t="str">
            <v>502429970</v>
          </cell>
          <cell r="J1412" t="str">
            <v>LATACUNGA/ELOY ALFARO /BARRIO 4 ESQUINAS /CALLE 10 DE AGOSTO Y NICARAGUA COLOR TOMATE DE UN PISO A 10 METROS DE LLEGAR A LA PLAZA</v>
          </cell>
          <cell r="K1412" t="str">
            <v xml:space="preserve">983966347 /  </v>
          </cell>
          <cell r="M1412" t="str">
            <v>LATACUNGA</v>
          </cell>
          <cell r="N1412" t="str">
            <v>COTOPAXI</v>
          </cell>
          <cell r="O1412" t="str">
            <v>LATACUNGA</v>
          </cell>
        </row>
        <row r="1413">
          <cell r="A1413" t="str">
            <v>20003007584578</v>
          </cell>
          <cell r="B1413">
            <v>476033</v>
          </cell>
          <cell r="C1413" t="str">
            <v>20003007584578</v>
          </cell>
          <cell r="D1413">
            <v>44903.529050925928</v>
          </cell>
          <cell r="E1413" t="str">
            <v>CONECEL</v>
          </cell>
          <cell r="F1413" t="str">
            <v>DESPACHO</v>
          </cell>
          <cell r="G1413" t="str">
            <v>NORMAL</v>
          </cell>
          <cell r="H1413" t="str">
            <v>ERIKA MONSERRATE CEDENO SUAREZ</v>
          </cell>
          <cell r="I1413" t="str">
            <v>1306797950</v>
          </cell>
          <cell r="J1413" t="str">
            <v>MANTA ELOY ALFARO CASA DE UN PISO ROSADO CON FILOS PLOMOS / VIA INTERBARRIALL Y 1 DE ENERO A 1 CUADRA DE RESTAURANTE LA SAZON DE TERE</v>
          </cell>
          <cell r="K1413" t="str">
            <v xml:space="preserve">982653949 /  </v>
          </cell>
          <cell r="L1413" t="str">
            <v/>
          </cell>
          <cell r="M1413" t="str">
            <v>MANTA</v>
          </cell>
          <cell r="N1413" t="str">
            <v>MANABI</v>
          </cell>
          <cell r="O1413" t="str">
            <v>MANTA</v>
          </cell>
        </row>
        <row r="1414">
          <cell r="A1414" t="str">
            <v>20003007582969</v>
          </cell>
          <cell r="B1414">
            <v>476034</v>
          </cell>
          <cell r="C1414" t="str">
            <v>20003007582969</v>
          </cell>
          <cell r="D1414">
            <v>44903.529050925928</v>
          </cell>
          <cell r="E1414" t="str">
            <v>CONECEL</v>
          </cell>
          <cell r="F1414" t="str">
            <v>DESPACHO</v>
          </cell>
          <cell r="G1414" t="str">
            <v>NORMAL</v>
          </cell>
          <cell r="H1414" t="str">
            <v>MERCEDES ELIZABETH ALLAUCA ESPINOZA</v>
          </cell>
          <cell r="I1414" t="str">
            <v>605766575</v>
          </cell>
          <cell r="J1414" t="str">
            <v>/RIOBAMBA/VELOZ PRRQ VELOZ CLL ALEMANIA Y UCRANIA ESC CS BARRIAL CDI PEQUENOS PARAISO</v>
          </cell>
          <cell r="K1414" t="str">
            <v xml:space="preserve">983402444 /  </v>
          </cell>
          <cell r="M1414" t="str">
            <v>RIOBAMBA</v>
          </cell>
          <cell r="N1414" t="str">
            <v>CHIMBORAZO</v>
          </cell>
          <cell r="O1414" t="str">
            <v>RIOBAMBA</v>
          </cell>
        </row>
        <row r="1415">
          <cell r="A1415" t="str">
            <v>20003007582332</v>
          </cell>
          <cell r="B1415">
            <v>476035</v>
          </cell>
          <cell r="C1415" t="str">
            <v>20003007582332</v>
          </cell>
          <cell r="D1415">
            <v>44903.529050925928</v>
          </cell>
          <cell r="E1415" t="str">
            <v>CONECEL</v>
          </cell>
          <cell r="F1415" t="str">
            <v>DESPACHO</v>
          </cell>
          <cell r="G1415" t="str">
            <v>NORMAL</v>
          </cell>
          <cell r="H1415" t="str">
            <v>CRUZ ELENA RIVADENEIRA VERGARA</v>
          </cell>
          <cell r="I1415" t="str">
            <v>1001824679</v>
          </cell>
          <cell r="J1415" t="str">
            <v>IBARRA-EL SAGRARIO/MARCO NICOLALDE LEON 8-102 Y VIRGINIA PEREZ CASA 1 PISO AMARILLA DIAGONAL AL EDIFICIO CAROLINA Y CERCA AL CEMENTERIO</v>
          </cell>
          <cell r="K1415" t="str">
            <v xml:space="preserve">998848481 /  </v>
          </cell>
          <cell r="L1415" t="str">
            <v/>
          </cell>
          <cell r="M1415" t="str">
            <v>IBARRA</v>
          </cell>
          <cell r="N1415" t="str">
            <v>IMBABURA</v>
          </cell>
          <cell r="O1415" t="str">
            <v>IBARRA</v>
          </cell>
        </row>
        <row r="1416">
          <cell r="A1416" t="str">
            <v>20003007582346</v>
          </cell>
          <cell r="B1416">
            <v>476036</v>
          </cell>
          <cell r="C1416" t="str">
            <v>20003007582346</v>
          </cell>
          <cell r="D1416">
            <v>44903.529050925928</v>
          </cell>
          <cell r="E1416" t="str">
            <v>CONECEL</v>
          </cell>
          <cell r="F1416" t="str">
            <v>DESPACHO</v>
          </cell>
          <cell r="G1416" t="str">
            <v>NORMAL</v>
          </cell>
          <cell r="H1416" t="str">
            <v>CRUZ ELENA RIVADENEIRA VERGARA</v>
          </cell>
          <cell r="I1416" t="str">
            <v>1001824679</v>
          </cell>
          <cell r="J1416" t="str">
            <v>IBARRA-EL SAGRARIO/MARCO NICOLALDE LEON 8-102 Y VIRGINIA PEREZ CASA 1 PISO AMARILLA DIAGONAL AL EDIFICIO CAROLINA Y CERCA AL CEMENTERIO</v>
          </cell>
          <cell r="K1416" t="str">
            <v>983194356 /  979198876</v>
          </cell>
          <cell r="L1416" t="str">
            <v/>
          </cell>
          <cell r="M1416" t="str">
            <v>IBARRA</v>
          </cell>
          <cell r="N1416" t="str">
            <v>IMBABURA</v>
          </cell>
          <cell r="O1416" t="str">
            <v>IBARRA</v>
          </cell>
        </row>
        <row r="1417">
          <cell r="A1417" t="str">
            <v>20003007561852</v>
          </cell>
          <cell r="B1417">
            <v>476037</v>
          </cell>
          <cell r="C1417" t="str">
            <v>20003007561852</v>
          </cell>
          <cell r="D1417">
            <v>44903.529050925928</v>
          </cell>
          <cell r="E1417" t="str">
            <v>CONECEL</v>
          </cell>
          <cell r="F1417" t="str">
            <v>DESPACHO</v>
          </cell>
          <cell r="G1417" t="str">
            <v>NORMAL</v>
          </cell>
          <cell r="H1417" t="str">
            <v>ALFREDO ALFONSO ORRALA RAMOS</v>
          </cell>
          <cell r="I1417" t="str">
            <v>919472910</v>
          </cell>
          <cell r="J1417" t="str">
            <v>SANTA ELENA/SANTA ELENA/AV ELEODORO SOLORZANO Y GUAYAQUIL EN LA UNIDAD ESTATAL PENINSULA DE SANTA ELENA EN EL DPTO DE SEGURIDAD FRENTE AL PARQUE INDUSTRIAL</v>
          </cell>
          <cell r="K1417" t="str">
            <v xml:space="preserve">969171533 /  </v>
          </cell>
          <cell r="L1417" t="str">
            <v/>
          </cell>
          <cell r="M1417" t="str">
            <v>SANTA ELENA</v>
          </cell>
          <cell r="N1417" t="str">
            <v>SANTA ELENA</v>
          </cell>
          <cell r="O1417" t="str">
            <v>SANTA ELENA</v>
          </cell>
        </row>
        <row r="1418">
          <cell r="A1418" t="str">
            <v>20003007579530</v>
          </cell>
          <cell r="B1418">
            <v>476038</v>
          </cell>
          <cell r="C1418" t="str">
            <v>20003007579530</v>
          </cell>
          <cell r="D1418">
            <v>44903.529050925928</v>
          </cell>
          <cell r="E1418" t="str">
            <v>CONECEL</v>
          </cell>
          <cell r="F1418" t="str">
            <v>DESPACHO</v>
          </cell>
          <cell r="G1418" t="str">
            <v>NORMAL</v>
          </cell>
          <cell r="H1418" t="str">
            <v>JAIME OSWALDO ZAMBRANO MACIAS</v>
          </cell>
          <cell r="I1418" t="str">
            <v>1311542078</v>
          </cell>
          <cell r="J1418" t="str">
            <v>MANTA/ELOY ALFARO/EN LA UNIVERSIDAD LAICA ELOY ALFARO EN LA FACULTAD DE CONTABILIDAD Y AUDITORIA VIA SAN MATEO</v>
          </cell>
          <cell r="K1418" t="str">
            <v xml:space="preserve">993952871 /  </v>
          </cell>
          <cell r="L1418" t="str">
            <v/>
          </cell>
          <cell r="M1418" t="str">
            <v>MANTA</v>
          </cell>
          <cell r="N1418" t="str">
            <v>MANABI</v>
          </cell>
          <cell r="O1418" t="str">
            <v>MANTA</v>
          </cell>
        </row>
        <row r="1419">
          <cell r="A1419" t="str">
            <v>18011303</v>
          </cell>
          <cell r="B1419">
            <v>476039</v>
          </cell>
          <cell r="C1419" t="str">
            <v>18011303</v>
          </cell>
          <cell r="D1419">
            <v>44903.529050925928</v>
          </cell>
          <cell r="E1419" t="str">
            <v>CONECEL</v>
          </cell>
          <cell r="F1419" t="str">
            <v>DESPACHO</v>
          </cell>
          <cell r="G1419" t="str">
            <v>NORMAL</v>
          </cell>
          <cell r="H1419" t="str">
            <v>FAVIOLA MARIA PINEDA RUIZ</v>
          </cell>
          <cell r="I1419" t="str">
            <v>702120528</v>
          </cell>
          <cell r="J1419" t="str">
            <v>MACHALA/MACHALA/CALLE 9 DE MAYO Y 25 DE JUNIO EN EL MUNICIPIO DE MACHALA 7MO PISO EN LA SECRETARIA</v>
          </cell>
          <cell r="K1419" t="str">
            <v xml:space="preserve">979051842 /  </v>
          </cell>
          <cell r="M1419" t="str">
            <v>MACHALA</v>
          </cell>
          <cell r="N1419" t="str">
            <v>EL ORO</v>
          </cell>
          <cell r="O1419" t="str">
            <v>MACHALA</v>
          </cell>
        </row>
        <row r="1420">
          <cell r="A1420" t="str">
            <v>20002989888104</v>
          </cell>
          <cell r="B1420">
            <v>476040</v>
          </cell>
          <cell r="C1420" t="str">
            <v>20002989888104</v>
          </cell>
          <cell r="D1420">
            <v>44903.529050925928</v>
          </cell>
          <cell r="E1420" t="str">
            <v>CONECEL</v>
          </cell>
          <cell r="F1420" t="str">
            <v>DESPACHO</v>
          </cell>
          <cell r="G1420" t="str">
            <v>NORMAL</v>
          </cell>
          <cell r="H1420" t="str">
            <v>JORDIN OMAR SOLORZANO PONCE</v>
          </cell>
          <cell r="I1420" t="str">
            <v>1316419397</v>
          </cell>
          <cell r="J1420" t="str">
            <v>LA LIBERTAD/LA LIBERTAD/CALLE DIAGONAL 41 Y AV 44 CASA DE BLOQUE DE UN PISO A UNA CUADRA DEL APARCAMIENTO RAYMOND Y DE LA IGLESIA ELOHIM VIDA</v>
          </cell>
          <cell r="K1420" t="str">
            <v>939155206 /  968977962</v>
          </cell>
          <cell r="L1420" t="str">
            <v/>
          </cell>
          <cell r="M1420" t="str">
            <v>LA LIBERTAD</v>
          </cell>
          <cell r="N1420" t="str">
            <v>SANTA ELENA</v>
          </cell>
          <cell r="O1420" t="str">
            <v>LA LIBERTAD</v>
          </cell>
        </row>
        <row r="1421">
          <cell r="A1421" t="str">
            <v>20003006060273</v>
          </cell>
          <cell r="B1421">
            <v>476041</v>
          </cell>
          <cell r="C1421" t="str">
            <v>20003006060273</v>
          </cell>
          <cell r="D1421">
            <v>44903.529050925928</v>
          </cell>
          <cell r="E1421" t="str">
            <v>CONECEL</v>
          </cell>
          <cell r="F1421" t="str">
            <v>DESPACHO</v>
          </cell>
          <cell r="G1421" t="str">
            <v>NORMAL</v>
          </cell>
          <cell r="H1421" t="str">
            <v>LUIS MIGUEL PAJUNA MAISINCHO</v>
          </cell>
          <cell r="I1421" t="str">
            <v>1726170887</v>
          </cell>
          <cell r="J1421" t="str">
            <v>PICHINCHA/QUITO/PIFO/VIA E35 KM 7,5 JUNTO A PLATAFORMA DE HOLCIM ENNTREGA EN CENTRO LOGISTICO ITULPARK ANUNCIARSE EN GARITA</v>
          </cell>
          <cell r="K1421" t="str">
            <v xml:space="preserve">939043541 /  </v>
          </cell>
          <cell r="L1421" t="str">
            <v/>
          </cell>
          <cell r="M1421" t="str">
            <v>QUITO</v>
          </cell>
          <cell r="N1421" t="str">
            <v>PICHINCHA</v>
          </cell>
          <cell r="O1421" t="str">
            <v>QUITO</v>
          </cell>
        </row>
        <row r="1422">
          <cell r="A1422" t="str">
            <v>20003004511529</v>
          </cell>
          <cell r="B1422">
            <v>476042</v>
          </cell>
          <cell r="C1422" t="str">
            <v>20003004511529</v>
          </cell>
          <cell r="D1422">
            <v>44903.529050925928</v>
          </cell>
          <cell r="E1422" t="str">
            <v>CONECEL</v>
          </cell>
          <cell r="F1422" t="str">
            <v>DESPACHO</v>
          </cell>
          <cell r="G1422" t="str">
            <v>NORMAL</v>
          </cell>
          <cell r="H1422" t="str">
            <v>VICTOR EDILBERTO BURGOS MEJIA</v>
          </cell>
          <cell r="I1422" t="str">
            <v>1755236252</v>
          </cell>
          <cell r="J1422" t="str">
            <v>PICHINCHA/QUITO/CUMBAYA/AV PAMPITE Y BENITES/URBANIZACION JARDINES DEL ESTE ENTRADA 1 LOTE 95 EN CONSTRUCTORA ING ANTONIO BOADA ATRAS DE UNIVERSIDAD SAN FRANCISCO</v>
          </cell>
          <cell r="K1422" t="str">
            <v>96877828 /  968778284</v>
          </cell>
          <cell r="L1422" t="str">
            <v/>
          </cell>
          <cell r="M1422" t="str">
            <v>QUITO</v>
          </cell>
          <cell r="N1422" t="str">
            <v>PICHINCHA</v>
          </cell>
          <cell r="O1422" t="str">
            <v>QUITO</v>
          </cell>
        </row>
        <row r="1423">
          <cell r="A1423" t="str">
            <v>20003007582168</v>
          </cell>
          <cell r="B1423">
            <v>476043</v>
          </cell>
          <cell r="C1423" t="str">
            <v>20003007582168</v>
          </cell>
          <cell r="D1423">
            <v>44903.529050925928</v>
          </cell>
          <cell r="E1423" t="str">
            <v>CONECEL</v>
          </cell>
          <cell r="F1423" t="str">
            <v>DESPACHO</v>
          </cell>
          <cell r="G1423" t="str">
            <v>NORMAL</v>
          </cell>
          <cell r="H1423" t="str">
            <v>NORMA ROCIO LLUMIQUINGA PAUCAR</v>
          </cell>
          <cell r="I1423" t="str">
            <v>1709081903</v>
          </cell>
          <cell r="J1423" t="str">
            <v>PICHINCHA/QUITO/CARCELEN/FRANSCISO CHAVEZ OE3-310 Y GASPAR DE LA PLAZA EN EMPRESA FUNDACION CICE CENTRO DE INVESTIGACION Y CAPACITACION ELECTRICA FRENTE A SUPERMAXI DE CARCELEN</v>
          </cell>
          <cell r="K1423" t="str">
            <v xml:space="preserve">987435140 /  </v>
          </cell>
          <cell r="L1423" t="str">
            <v/>
          </cell>
          <cell r="M1423" t="str">
            <v>QUITO</v>
          </cell>
          <cell r="N1423" t="str">
            <v>PICHINCHA</v>
          </cell>
          <cell r="O1423" t="str">
            <v>QUITO</v>
          </cell>
        </row>
        <row r="1424">
          <cell r="A1424" t="str">
            <v>20003007583561</v>
          </cell>
          <cell r="B1424">
            <v>476044</v>
          </cell>
          <cell r="C1424" t="str">
            <v>20003007583561</v>
          </cell>
          <cell r="D1424">
            <v>44903.529050925928</v>
          </cell>
          <cell r="E1424" t="str">
            <v>CONECEL</v>
          </cell>
          <cell r="F1424" t="str">
            <v>DESPACHO</v>
          </cell>
          <cell r="G1424" t="str">
            <v>NORMAL</v>
          </cell>
          <cell r="H1424" t="str">
            <v>NANCY JANETH CRIOLLO CUASCOTA</v>
          </cell>
          <cell r="I1424" t="str">
            <v>1716797624</v>
          </cell>
          <cell r="J1424" t="str">
            <v>QUITO/CALDERON/BARRIO SAN JUAN DE CALDERON CALLE CARLOS MANCILLAS Y PIO 12 JUSTO EN LA BOMBA PETROCOMERCIAL</v>
          </cell>
          <cell r="K1424" t="str">
            <v>987188872 /  983403332</v>
          </cell>
          <cell r="L1424" t="str">
            <v/>
          </cell>
          <cell r="M1424" t="str">
            <v>QUITO</v>
          </cell>
          <cell r="N1424" t="str">
            <v>PICHINCHA</v>
          </cell>
          <cell r="O1424" t="str">
            <v>QUITO</v>
          </cell>
        </row>
        <row r="1425">
          <cell r="A1425" t="str">
            <v>20003007590622</v>
          </cell>
          <cell r="B1425">
            <v>476045</v>
          </cell>
          <cell r="C1425" t="str">
            <v>20003007590622</v>
          </cell>
          <cell r="D1425">
            <v>44903.529050925928</v>
          </cell>
          <cell r="E1425" t="str">
            <v>CONECEL</v>
          </cell>
          <cell r="F1425" t="str">
            <v>DESPACHO</v>
          </cell>
          <cell r="G1425" t="str">
            <v>NORMAL</v>
          </cell>
          <cell r="H1425" t="str">
            <v>GERMAN DAVID PAIDA CHILES</v>
          </cell>
          <cell r="I1425" t="str">
            <v>1714737556</v>
          </cell>
          <cell r="J1425" t="str">
            <v>QUITO/CALDERON/BARRIO ZABALA AV DE LOS ARRIEROS N2-157 Y PASAJE DE LAS PALOMAS CASA DE 3 PISOS COLOR BLANCO A DOS CUADRAS DE LA DESPENSA LA FAMILIA</v>
          </cell>
          <cell r="K1425" t="str">
            <v xml:space="preserve">979885566 /  </v>
          </cell>
          <cell r="M1425" t="str">
            <v>QUITO</v>
          </cell>
          <cell r="N1425" t="str">
            <v>PICHINCHA</v>
          </cell>
          <cell r="O1425" t="str">
            <v>QUITO</v>
          </cell>
        </row>
        <row r="1426">
          <cell r="A1426" t="str">
            <v>20003008043623</v>
          </cell>
          <cell r="B1426">
            <v>476046</v>
          </cell>
          <cell r="C1426" t="str">
            <v>20003008043623</v>
          </cell>
          <cell r="D1426">
            <v>44903.529050925928</v>
          </cell>
          <cell r="E1426" t="str">
            <v>CONECEL</v>
          </cell>
          <cell r="F1426" t="str">
            <v>DESPACHO</v>
          </cell>
          <cell r="G1426" t="str">
            <v>NORMAL</v>
          </cell>
          <cell r="H1426" t="str">
            <v>GENESSIS YOMALY VERGARA VELASQUEZ</v>
          </cell>
          <cell r="I1426" t="str">
            <v>950725507</v>
          </cell>
          <cell r="J1426" t="str">
            <v>GUAYAS/SAMBORONDON/LA PUNTILLA/VIA SAMBORONDON/URBANIZACION CAMINO DEL RIO ANUNCIARS EN GARITA AV. LOS ARROZALES 524 TRSV CON CALLE SEGUNDA A 50 METROS DEL PUENTE GUAYAQUIL</v>
          </cell>
          <cell r="K1426" t="str">
            <v xml:space="preserve">962217585 /  </v>
          </cell>
          <cell r="M1426" t="str">
            <v>SAMBORONDON</v>
          </cell>
          <cell r="N1426" t="str">
            <v>GUAYAS</v>
          </cell>
          <cell r="O1426" t="str">
            <v>SAMBORONDON</v>
          </cell>
        </row>
        <row r="1427">
          <cell r="A1427" t="str">
            <v>20003006512212</v>
          </cell>
          <cell r="B1427">
            <v>476047</v>
          </cell>
          <cell r="C1427" t="str">
            <v>20003006512212</v>
          </cell>
          <cell r="D1427">
            <v>44903.529050925928</v>
          </cell>
          <cell r="E1427" t="str">
            <v>CONECEL</v>
          </cell>
          <cell r="F1427" t="str">
            <v>DESPACHO</v>
          </cell>
          <cell r="G1427" t="str">
            <v>NORMAL</v>
          </cell>
          <cell r="H1427" t="str">
            <v>SANTIAGO DAVID LOPEZ SARMIENTO</v>
          </cell>
          <cell r="I1427" t="str">
            <v>1719086462</v>
          </cell>
          <cell r="J1427" t="str">
            <v>PICHINCHA/QUITO/CALDERON/AV CAPITAN GIOVANNI CALLES Y PALERMO/CASA 2 PISO COLOR CREMA/FRENTE A FARMACIA SANA SANA A 1 CUADRA DE EL LENADOR PARRILLADAS &amp; PIZZERIA</v>
          </cell>
          <cell r="K1427" t="str">
            <v xml:space="preserve">962162919 /  </v>
          </cell>
          <cell r="L1427" t="str">
            <v/>
          </cell>
          <cell r="M1427" t="str">
            <v>QUITO</v>
          </cell>
          <cell r="N1427" t="str">
            <v>PICHINCHA</v>
          </cell>
          <cell r="O1427" t="str">
            <v>QUITO</v>
          </cell>
        </row>
        <row r="1428">
          <cell r="A1428" t="str">
            <v>20003007590083</v>
          </cell>
          <cell r="B1428">
            <v>476048</v>
          </cell>
          <cell r="C1428" t="str">
            <v>20003007590083</v>
          </cell>
          <cell r="D1428">
            <v>44903.529050925928</v>
          </cell>
          <cell r="E1428" t="str">
            <v>CONECEL</v>
          </cell>
          <cell r="F1428" t="str">
            <v>DESPACHO</v>
          </cell>
          <cell r="G1428" t="str">
            <v>NORMAL</v>
          </cell>
          <cell r="H1428" t="str">
            <v>DYLAN ERNESTO TAPIA BASTIDAS</v>
          </cell>
          <cell r="I1428" t="str">
            <v>1754778858</v>
          </cell>
          <cell r="J1428" t="str">
            <v>QUITO/CALDERON/CONJUNTO VILLAS DE CALDERON AV CARAPUNGO Y LANDAZURI CASA DE DOS PISOS CLRO TOMATE DIAGONAL AL COLEGIO MIGUEL ANGEL ASTURIAS</v>
          </cell>
          <cell r="K1428" t="str">
            <v>992801999 /  999085586</v>
          </cell>
          <cell r="M1428" t="str">
            <v>QUITO</v>
          </cell>
          <cell r="N1428" t="str">
            <v>PICHINCHA</v>
          </cell>
          <cell r="O1428" t="str">
            <v>QUITO</v>
          </cell>
        </row>
        <row r="1429">
          <cell r="A1429" t="str">
            <v>20003008028127</v>
          </cell>
          <cell r="B1429">
            <v>476049</v>
          </cell>
          <cell r="C1429" t="str">
            <v>20003008028127</v>
          </cell>
          <cell r="D1429">
            <v>44903.529050925928</v>
          </cell>
          <cell r="E1429" t="str">
            <v>CONECEL</v>
          </cell>
          <cell r="F1429" t="str">
            <v>DESPACHO</v>
          </cell>
          <cell r="G1429" t="str">
            <v>NORMAL</v>
          </cell>
          <cell r="H1429" t="str">
            <v>DANIELA FERNANDA ANDRADE GALAN</v>
          </cell>
          <cell r="I1429" t="str">
            <v>106664907</v>
          </cell>
          <cell r="J1429" t="str">
            <v>CUENCA/SUCRE/CONTROL SUR AV DE LAS AMERICAS Y NICOLAS DE ROCHA EN EL SERVICENTER EL ARENAL EN INFORMACION A MEDIA CUADRA DE LA GASOLINERA EL ARENAL</v>
          </cell>
          <cell r="K1429" t="str">
            <v>995586138 /  994903242</v>
          </cell>
          <cell r="M1429" t="str">
            <v>CUENCA</v>
          </cell>
          <cell r="N1429" t="str">
            <v>AZUAY</v>
          </cell>
          <cell r="O1429" t="str">
            <v>CUENCA</v>
          </cell>
        </row>
        <row r="1430">
          <cell r="A1430" t="str">
            <v>20003007548515</v>
          </cell>
          <cell r="B1430">
            <v>476050</v>
          </cell>
          <cell r="C1430" t="str">
            <v>20003007548515</v>
          </cell>
          <cell r="D1430">
            <v>44903.529050925928</v>
          </cell>
          <cell r="E1430" t="str">
            <v>CONECEL</v>
          </cell>
          <cell r="F1430" t="str">
            <v>DESPACHO</v>
          </cell>
          <cell r="G1430" t="str">
            <v>NORMAL</v>
          </cell>
          <cell r="H1430" t="str">
            <v>MARIA EUGENIA SANCHEZ ALVAREZ</v>
          </cell>
          <cell r="I1430" t="str">
            <v>1311667800</v>
          </cell>
          <cell r="J1430" t="str">
            <v>ELOY ALFARO/CALLE 319 ENTRE AV 216 Y 217 CASA BLANCA EN 1ER PISO RESTAURANTE LA ESQUINA DE GUZO ATRAS DE LA IGLESIA SAN PATRICIO</v>
          </cell>
          <cell r="K1430" t="str">
            <v>998005172 /  993445577</v>
          </cell>
          <cell r="L1430" t="str">
            <v/>
          </cell>
          <cell r="M1430" t="str">
            <v>MANTA</v>
          </cell>
          <cell r="N1430" t="str">
            <v>MANABI</v>
          </cell>
          <cell r="O1430" t="str">
            <v>MANTA</v>
          </cell>
        </row>
        <row r="1431">
          <cell r="A1431" t="str">
            <v>20003006501963</v>
          </cell>
          <cell r="B1431">
            <v>476051</v>
          </cell>
          <cell r="C1431" t="str">
            <v>20003006501963</v>
          </cell>
          <cell r="D1431">
            <v>44903.529050925928</v>
          </cell>
          <cell r="E1431" t="str">
            <v>CONECEL</v>
          </cell>
          <cell r="F1431" t="str">
            <v>DESPACHO</v>
          </cell>
          <cell r="G1431" t="str">
            <v>NORMAL</v>
          </cell>
          <cell r="H1431" t="str">
            <v>ADRIAN BERNARDO PACHECO OCHOA</v>
          </cell>
          <cell r="I1431" t="str">
            <v>104528427</v>
          </cell>
          <cell r="J1431" t="str">
            <v>CUENCA/YANUNCAI/RIVERA DEL RIO TARQUI/FRANCISCO DE ORELLANA Y LOS CONQUIISTADORES CASA COLOR LADRILLO VISTO PORTON DE COLOR NEGRO</v>
          </cell>
          <cell r="K1431" t="str">
            <v>983949752 /  987325787</v>
          </cell>
          <cell r="L1431" t="str">
            <v/>
          </cell>
          <cell r="M1431" t="str">
            <v>CUENCA</v>
          </cell>
          <cell r="N1431" t="str">
            <v>AZUAY</v>
          </cell>
          <cell r="O1431" t="str">
            <v>CUENCA</v>
          </cell>
        </row>
        <row r="1432">
          <cell r="A1432" t="str">
            <v>2000300803160</v>
          </cell>
          <cell r="B1432">
            <v>476052</v>
          </cell>
          <cell r="C1432" t="str">
            <v>2000300803160</v>
          </cell>
          <cell r="D1432">
            <v>44903.529050925928</v>
          </cell>
          <cell r="E1432" t="str">
            <v>CONECEL</v>
          </cell>
          <cell r="F1432" t="str">
            <v>DESPACHO</v>
          </cell>
          <cell r="G1432" t="str">
            <v>NORMAL</v>
          </cell>
          <cell r="H1432" t="str">
            <v>CARLOS JOSUE SALCEDO VALDIVEZO</v>
          </cell>
          <cell r="I1432" t="str">
            <v>1726659954</v>
          </cell>
          <cell r="J1432" t="str">
            <v>PICHINCHA/QUITO/SAN ANTONIO PICHINCHA/CALLE LULUBAMBA Y MISION GEODESICA EN CONJUNTO INTINATOS MZ V BLOQUE 3 JUNTO A LA FABRICA DE VICUNA</v>
          </cell>
          <cell r="K1432" t="str">
            <v>962770702 /  961225018</v>
          </cell>
          <cell r="L1432" t="str">
            <v/>
          </cell>
          <cell r="M1432" t="str">
            <v>QUITO</v>
          </cell>
          <cell r="N1432" t="str">
            <v>PICHINCHA</v>
          </cell>
          <cell r="O1432" t="str">
            <v>QUITO</v>
          </cell>
        </row>
        <row r="1433">
          <cell r="A1433" t="str">
            <v>20003000372416</v>
          </cell>
          <cell r="B1433">
            <v>476053</v>
          </cell>
          <cell r="C1433" t="str">
            <v>20003000372416</v>
          </cell>
          <cell r="D1433">
            <v>44903.529050925928</v>
          </cell>
          <cell r="E1433" t="str">
            <v>CONECEL</v>
          </cell>
          <cell r="F1433" t="str">
            <v>DESPACHO</v>
          </cell>
          <cell r="G1433" t="str">
            <v>NORMAL</v>
          </cell>
          <cell r="H1433" t="str">
            <v>ALEX ADRIAN ESPINOZA IBARRA</v>
          </cell>
          <cell r="I1433" t="str">
            <v>931074546</v>
          </cell>
          <cell r="J1433" t="str">
            <v>QUITO/EL CONDADO/BARRIO RANCHO BAJO CALLE OE6D Y CALLE N77 FRENTE A LA FARMACIA SANTA MARTHA A UNA CUADRA DEL MARKET VIVERES CHARITO</v>
          </cell>
          <cell r="K1433" t="str">
            <v xml:space="preserve">980195938 /  </v>
          </cell>
          <cell r="L1433" t="str">
            <v/>
          </cell>
          <cell r="M1433" t="str">
            <v>QUITO</v>
          </cell>
          <cell r="N1433" t="str">
            <v>PICHINCHA</v>
          </cell>
          <cell r="O1433" t="str">
            <v>QUITO</v>
          </cell>
        </row>
        <row r="1434">
          <cell r="A1434" t="str">
            <v>20003006506166</v>
          </cell>
          <cell r="B1434">
            <v>476054</v>
          </cell>
          <cell r="C1434" t="str">
            <v>20003006506166</v>
          </cell>
          <cell r="D1434">
            <v>44903.529050925928</v>
          </cell>
          <cell r="E1434" t="str">
            <v>CONECEL</v>
          </cell>
          <cell r="F1434" t="str">
            <v>DESPACHO</v>
          </cell>
          <cell r="G1434" t="str">
            <v>NORMAL</v>
          </cell>
          <cell r="H1434" t="str">
            <v>TATIANA JANETH ZAMBRANO MORALES</v>
          </cell>
          <cell r="I1434" t="str">
            <v>926218819</v>
          </cell>
          <cell r="J1434" t="str">
            <v>SANTO DOMINGO/ABRAHAM CALAZACON COOP LAS PLAYAS AV AMELIA PALADINES Y OLGA LARREA CASA DE DOS PISOS CON PORTON NEGRO JUNTO A LA IGLESIA DE LAS PLAYAS</v>
          </cell>
          <cell r="K1434" t="str">
            <v xml:space="preserve">998916377 /  </v>
          </cell>
          <cell r="L1434" t="str">
            <v/>
          </cell>
          <cell r="M1434" t="str">
            <v>SANTO DOMINGO</v>
          </cell>
          <cell r="N1434" t="str">
            <v>SANTO DOMINGO DE LOS TSACHILAS</v>
          </cell>
          <cell r="O1434" t="str">
            <v>SANTO DOMINGO</v>
          </cell>
        </row>
        <row r="1435">
          <cell r="A1435" t="str">
            <v>20003008008296</v>
          </cell>
          <cell r="B1435">
            <v>476055</v>
          </cell>
          <cell r="C1435" t="str">
            <v>20003008008296</v>
          </cell>
          <cell r="D1435">
            <v>44903.529050925928</v>
          </cell>
          <cell r="E1435" t="str">
            <v>CONECEL</v>
          </cell>
          <cell r="F1435" t="str">
            <v>DESPACHO</v>
          </cell>
          <cell r="G1435" t="str">
            <v>NORMAL</v>
          </cell>
          <cell r="H1435" t="str">
            <v>NELSON EDUARDO MEJIA BERMEO</v>
          </cell>
          <cell r="I1435" t="str">
            <v>1721817854</v>
          </cell>
          <cell r="J1435" t="str">
            <v>QUITO/TUMBACO/ENTREGA EN EL LUGAR DE TRABAJO JUNTO AL CLUB DEPORTIVO NACIONAL AV.OSWALDO GUAYASAMIN A MEDIA CUADRA DE LA FERIA COALA VENTA DE GARAGE</v>
          </cell>
          <cell r="K1435" t="str">
            <v xml:space="preserve">963830074 /  </v>
          </cell>
          <cell r="M1435" t="str">
            <v>QUITO</v>
          </cell>
          <cell r="N1435" t="str">
            <v>PICHINCHA</v>
          </cell>
          <cell r="O1435" t="str">
            <v>QUITO</v>
          </cell>
        </row>
        <row r="1436">
          <cell r="A1436" t="str">
            <v>20003008054401</v>
          </cell>
          <cell r="B1436">
            <v>476056</v>
          </cell>
          <cell r="C1436" t="str">
            <v>20003008054401</v>
          </cell>
          <cell r="D1436">
            <v>44903.529050925928</v>
          </cell>
          <cell r="E1436" t="str">
            <v>CONECEL</v>
          </cell>
          <cell r="F1436" t="str">
            <v>DESPACHO</v>
          </cell>
          <cell r="G1436" t="str">
            <v>NORMAL</v>
          </cell>
          <cell r="H1436" t="str">
            <v>AMBER MARLEN SCHMOLLGRUBER ACOSTA</v>
          </cell>
          <cell r="I1436" t="str">
            <v>1717795338</v>
          </cell>
          <cell r="J1436" t="str">
            <v>QUITO/TUMBACO/CALLE AV INTERVALLES CS EN LA URBANIZACION SAN JOSE LOTE 32 JUNTO AL COLEGIO BRITIGE SCHOOL</v>
          </cell>
          <cell r="K1436" t="str">
            <v xml:space="preserve">987678090 /  </v>
          </cell>
          <cell r="M1436" t="str">
            <v>QUITO</v>
          </cell>
          <cell r="N1436" t="str">
            <v>PICHINCHA</v>
          </cell>
          <cell r="O1436" t="str">
            <v>QUITO</v>
          </cell>
        </row>
        <row r="1437">
          <cell r="A1437" t="str">
            <v>20003007586231</v>
          </cell>
          <cell r="B1437">
            <v>476057</v>
          </cell>
          <cell r="C1437" t="str">
            <v>20003007586231</v>
          </cell>
          <cell r="D1437">
            <v>44903.529050925928</v>
          </cell>
          <cell r="E1437" t="str">
            <v>CONECEL</v>
          </cell>
          <cell r="F1437" t="str">
            <v>DESPACHO</v>
          </cell>
          <cell r="G1437" t="str">
            <v>NORMAL</v>
          </cell>
          <cell r="H1437" t="str">
            <v>DENISS YOLIMAR NUNEZ ROMERO</v>
          </cell>
          <cell r="I1437" t="str">
            <v>1758629628</v>
          </cell>
          <cell r="J1437" t="str">
            <v>QUITO/SANGOLQUI AV ALTAR 695 ENTRE CALLE ESPANA Y CALLE RIOFRIO RECIBEN EN MI ALDEA FELIZ</v>
          </cell>
          <cell r="K1437" t="str">
            <v xml:space="preserve">983332237 /  </v>
          </cell>
          <cell r="M1437" t="str">
            <v>QUITO</v>
          </cell>
          <cell r="N1437" t="str">
            <v>PICHINCHA</v>
          </cell>
          <cell r="O1437" t="str">
            <v>QUITO</v>
          </cell>
        </row>
        <row r="1438">
          <cell r="A1438" t="str">
            <v>20003008461185</v>
          </cell>
          <cell r="B1438">
            <v>476058</v>
          </cell>
          <cell r="C1438" t="str">
            <v>20003008461185</v>
          </cell>
          <cell r="D1438">
            <v>44903.529050925928</v>
          </cell>
          <cell r="E1438" t="str">
            <v>CONECEL</v>
          </cell>
          <cell r="F1438" t="str">
            <v>DESPACHO</v>
          </cell>
          <cell r="G1438" t="str">
            <v>NORMAL</v>
          </cell>
          <cell r="H1438" t="str">
            <v>VINICIO BAYARDO GUALOTUNA ONA</v>
          </cell>
          <cell r="I1438" t="str">
            <v>1713223343</v>
          </cell>
          <cell r="J1438" t="str">
            <v>QUITO/AMAGUANA/SECTOR CHAOPITENA AV.DUCHICELA Y CARANQUI CASA COLOR DURAZNO DE 2 PISOS A BAJO DE LA COPERATIVA ALIANZA DEL VALLE</v>
          </cell>
          <cell r="K1438" t="str">
            <v>984096885 /  985510006</v>
          </cell>
          <cell r="L1438" t="str">
            <v/>
          </cell>
          <cell r="M1438" t="str">
            <v>QUITO</v>
          </cell>
          <cell r="N1438" t="str">
            <v>PICHINCHA</v>
          </cell>
          <cell r="O1438" t="str">
            <v>QUITO</v>
          </cell>
        </row>
        <row r="1439">
          <cell r="A1439" t="str">
            <v>20003007586246</v>
          </cell>
          <cell r="B1439">
            <v>476059</v>
          </cell>
          <cell r="C1439" t="str">
            <v>20003007586246</v>
          </cell>
          <cell r="D1439">
            <v>44903.529050925928</v>
          </cell>
          <cell r="E1439" t="str">
            <v>CONECEL</v>
          </cell>
          <cell r="F1439" t="str">
            <v>DESPACHO</v>
          </cell>
          <cell r="G1439" t="str">
            <v>NORMAL</v>
          </cell>
          <cell r="H1439" t="str">
            <v>KATTY ELIZABETH SANCHEZ PULLA</v>
          </cell>
          <cell r="I1439" t="str">
            <v>943745901</v>
          </cell>
          <cell r="J1439" t="str">
            <v>CUENCA/YANUNCAY/CONTROL DEL SUR AV DE LAS AMERICAS Y LUIS DE LA CERDA CASA DE DOS PISOS COLOR CREMA A 3 CUADRAS DE LA GASOLINERA TERPEL</v>
          </cell>
          <cell r="K1439" t="str">
            <v xml:space="preserve">961925560 /  </v>
          </cell>
          <cell r="L1439" t="str">
            <v/>
          </cell>
          <cell r="M1439" t="str">
            <v>CUENCA</v>
          </cell>
          <cell r="N1439" t="str">
            <v>AZUAY</v>
          </cell>
          <cell r="O1439" t="str">
            <v>CUENCA</v>
          </cell>
        </row>
        <row r="1440">
          <cell r="A1440" t="str">
            <v>20003008028161</v>
          </cell>
          <cell r="B1440">
            <v>476060</v>
          </cell>
          <cell r="C1440" t="str">
            <v>20003008028161</v>
          </cell>
          <cell r="D1440">
            <v>44903.529050925928</v>
          </cell>
          <cell r="E1440" t="str">
            <v>CONECEL</v>
          </cell>
          <cell r="F1440" t="str">
            <v>DESPACHO</v>
          </cell>
          <cell r="G1440" t="str">
            <v>NORMAL</v>
          </cell>
          <cell r="H1440" t="str">
            <v>RODDY FABRIZIO VILLAMAR CEDENO</v>
          </cell>
          <cell r="I1440" t="str">
            <v>1308856952</v>
          </cell>
          <cell r="J1440" t="str">
            <v>MANTA/TARQUI/BARRIO LAS CUMBRES CALLE 293 Y AV 57 CASA DE COLOR BLANCO HUESO JUNTO A LA IGLESIA NUEVA CREACION</v>
          </cell>
          <cell r="K1440" t="str">
            <v>939509306 /  982730278</v>
          </cell>
          <cell r="L1440" t="str">
            <v/>
          </cell>
          <cell r="M1440" t="str">
            <v>MANTA</v>
          </cell>
          <cell r="N1440" t="str">
            <v>MANABI</v>
          </cell>
          <cell r="O1440" t="str">
            <v>MANTA</v>
          </cell>
        </row>
        <row r="1441">
          <cell r="A1441" t="str">
            <v>20003007600480</v>
          </cell>
          <cell r="B1441">
            <v>476061</v>
          </cell>
          <cell r="C1441" t="str">
            <v>20003007600480</v>
          </cell>
          <cell r="D1441">
            <v>44903.529050925928</v>
          </cell>
          <cell r="E1441" t="str">
            <v>CONECEL</v>
          </cell>
          <cell r="F1441" t="str">
            <v>DESPACHO</v>
          </cell>
          <cell r="G1441" t="str">
            <v>NORMAL</v>
          </cell>
          <cell r="H1441" t="str">
            <v>LUIS EDUARDO CHICAIZA GUZMAN</v>
          </cell>
          <cell r="I1441" t="str">
            <v>604481531</v>
          </cell>
          <cell r="J1441" t="str">
            <v>RIOBAMBA/VELASCO/JUNIN Y DIEGO DE ALMAGRO EN LA FABRICA LINCOL EN LA ENTRADA A LA VUELTA DEL CUERPO DE BOMBEROS DE RIOBAMBA</v>
          </cell>
          <cell r="K1441" t="str">
            <v>962693231 /  962153597</v>
          </cell>
          <cell r="L1441" t="str">
            <v/>
          </cell>
          <cell r="M1441" t="str">
            <v>RIOBAMBA</v>
          </cell>
          <cell r="N1441" t="str">
            <v>CHIMBORAZO</v>
          </cell>
          <cell r="O1441" t="str">
            <v>RIOBAMBA</v>
          </cell>
        </row>
        <row r="1442">
          <cell r="A1442" t="str">
            <v>20003008054311</v>
          </cell>
          <cell r="B1442">
            <v>476062</v>
          </cell>
          <cell r="C1442" t="str">
            <v>20003008054311</v>
          </cell>
          <cell r="D1442">
            <v>44903.529050925928</v>
          </cell>
          <cell r="E1442" t="str">
            <v>CONECEL</v>
          </cell>
          <cell r="F1442" t="str">
            <v>DESPACHO</v>
          </cell>
          <cell r="G1442" t="str">
            <v>NORMAL</v>
          </cell>
          <cell r="H1442" t="str">
            <v>ROBERTO JAVIER CHAVEZ MARIDUENA</v>
          </cell>
          <cell r="I1442" t="str">
            <v>951179159</v>
          </cell>
          <cell r="J1442" t="str">
            <v>DURAN/ELOY ALFARO/PRIMAVERA 2 SECTOR 1 B MZ 2 VILLA 8 CASA 2 PIS CERAMICA CAFE DIGONAL A LAS OFICINAS DE EMAD. EMPRESA DE AGUA</v>
          </cell>
          <cell r="K1442" t="str">
            <v>962720208 /  967745070</v>
          </cell>
          <cell r="M1442" t="str">
            <v>DURAN</v>
          </cell>
          <cell r="N1442" t="str">
            <v>GUAYAS</v>
          </cell>
          <cell r="O1442" t="str">
            <v>DURAN</v>
          </cell>
        </row>
        <row r="1443">
          <cell r="A1443" t="str">
            <v>20003008059613</v>
          </cell>
          <cell r="B1443">
            <v>476063</v>
          </cell>
          <cell r="C1443" t="str">
            <v>20003008059613</v>
          </cell>
          <cell r="D1443">
            <v>44903.529050925928</v>
          </cell>
          <cell r="E1443" t="str">
            <v>CONECEL</v>
          </cell>
          <cell r="F1443" t="str">
            <v>DESPACHO</v>
          </cell>
          <cell r="G1443" t="str">
            <v>NORMAL</v>
          </cell>
          <cell r="H1443" t="str">
            <v>LUIS DANIEL BALSECA PINOS</v>
          </cell>
          <cell r="I1443" t="str">
            <v>1803391828</v>
          </cell>
          <cell r="J1443" t="str">
            <v>AMBATO-HUACHI CHICO/VICTOR HUGO Y JACOME CLAVIJO RESTAURANTE 3PS COLOR BLANCO CON NEGRO A LADO DEL MINISTERIO DE TRABAJO JUSTO EN EL SEMAFORO</v>
          </cell>
          <cell r="K1443" t="str">
            <v>967064516 /  992869054</v>
          </cell>
          <cell r="L1443" t="str">
            <v/>
          </cell>
          <cell r="M1443" t="str">
            <v>AMBATO</v>
          </cell>
          <cell r="N1443" t="str">
            <v>TUNGURAHUA</v>
          </cell>
          <cell r="O1443" t="str">
            <v>AMBATO</v>
          </cell>
        </row>
        <row r="1444">
          <cell r="A1444" t="str">
            <v>20003007581792</v>
          </cell>
          <cell r="B1444">
            <v>476064</v>
          </cell>
          <cell r="C1444" t="str">
            <v>20003007581792</v>
          </cell>
          <cell r="D1444">
            <v>44903.529050925928</v>
          </cell>
          <cell r="E1444" t="str">
            <v>CONECEL</v>
          </cell>
          <cell r="F1444" t="str">
            <v>DESPACHO</v>
          </cell>
          <cell r="G1444" t="str">
            <v>NORMAL</v>
          </cell>
          <cell r="H1444" t="str">
            <v>LUIS CRISTOBAL SANCHEZ CHILLO</v>
          </cell>
          <cell r="I1444" t="str">
            <v>202501284</v>
          </cell>
          <cell r="J1444" t="str">
            <v>PORTOVIEJO/ANDRES DE VERA/TRBJO FUERTE MILITAR MANABI, AV. EL EJERCITO 5422 Y AV BOLIVARIANA FRENTE DEL TIA PORTOVIEJO DEL EJERCITO Y A 2 CDRAS DEL PARQUE LO OLIVOS</v>
          </cell>
          <cell r="K1444" t="str">
            <v xml:space="preserve">981654064 /  </v>
          </cell>
          <cell r="L1444" t="str">
            <v/>
          </cell>
          <cell r="M1444" t="str">
            <v>PORTOVIEJO</v>
          </cell>
          <cell r="N1444" t="str">
            <v>MANABI</v>
          </cell>
          <cell r="O1444" t="str">
            <v>PORTOVIEJO</v>
          </cell>
        </row>
        <row r="1445">
          <cell r="A1445" t="str">
            <v>20003008012743</v>
          </cell>
          <cell r="B1445">
            <v>476065</v>
          </cell>
          <cell r="C1445" t="str">
            <v>20003008012743</v>
          </cell>
          <cell r="D1445">
            <v>44903.529050925928</v>
          </cell>
          <cell r="E1445" t="str">
            <v>CONECEL</v>
          </cell>
          <cell r="F1445" t="str">
            <v>DESPACHO</v>
          </cell>
          <cell r="G1445" t="str">
            <v>NORMAL</v>
          </cell>
          <cell r="H1445" t="str">
            <v>EMANUELA ALEJANDRA CASANOVA MOSQUERA</v>
          </cell>
          <cell r="I1445" t="str">
            <v>1751491695</v>
          </cell>
          <cell r="J1445" t="str">
            <v>QUITO/SANGOLQUI SECTOR COTOGCHOA AV GENERAL ENRIQUE Y CALLE N TRBJ GREEN GARDEN ES BODEGA CL AZUL/JUNTO A LAS BODEGAS DE SUPERMAXI</v>
          </cell>
          <cell r="K1445" t="str">
            <v xml:space="preserve">979009453 /  </v>
          </cell>
          <cell r="L1445" t="str">
            <v/>
          </cell>
          <cell r="M1445" t="str">
            <v>QUITO</v>
          </cell>
          <cell r="N1445" t="str">
            <v>PICHINCHA</v>
          </cell>
          <cell r="O1445" t="str">
            <v>QUITO</v>
          </cell>
        </row>
        <row r="1446">
          <cell r="A1446" t="str">
            <v>20003007593382</v>
          </cell>
          <cell r="B1446">
            <v>476066</v>
          </cell>
          <cell r="C1446" t="str">
            <v>20003007593382</v>
          </cell>
          <cell r="D1446">
            <v>44903.529050925928</v>
          </cell>
          <cell r="E1446" t="str">
            <v>CONECEL</v>
          </cell>
          <cell r="F1446" t="str">
            <v>DESPACHO</v>
          </cell>
          <cell r="G1446" t="str">
            <v>NORMAL</v>
          </cell>
          <cell r="H1446" t="str">
            <v>SEGUNDO LEONIDAS PAVON TAMBI</v>
          </cell>
          <cell r="I1446" t="str">
            <v>1002181525</v>
          </cell>
          <cell r="J1446" t="str">
            <v>LATACUNGA/SAN BUENAVENTURA/CARRETERA KM 5 Y AV MANUEL ITURRALDE CASA BLANCA DE UN PISO FRENTE A EDUPLASTIC JUNTO A LA FERRETERIA METAL MAQUINO</v>
          </cell>
          <cell r="K1446" t="str">
            <v xml:space="preserve">994265677 /  </v>
          </cell>
          <cell r="M1446" t="str">
            <v>LATACUNGA</v>
          </cell>
          <cell r="N1446" t="str">
            <v>COTOPAXI</v>
          </cell>
          <cell r="O1446" t="str">
            <v>LATACUNGA</v>
          </cell>
        </row>
        <row r="1447">
          <cell r="A1447" t="str">
            <v>20003008009164</v>
          </cell>
          <cell r="B1447">
            <v>476067</v>
          </cell>
          <cell r="C1447" t="str">
            <v>20003008009164</v>
          </cell>
          <cell r="D1447">
            <v>44903.529050925928</v>
          </cell>
          <cell r="E1447" t="str">
            <v>CONECEL</v>
          </cell>
          <cell r="F1447" t="str">
            <v>DESPACHO</v>
          </cell>
          <cell r="G1447" t="str">
            <v>NORMAL</v>
          </cell>
          <cell r="H1447" t="str">
            <v>ANGIE MARIA TRONCOSO CRUZ</v>
          </cell>
          <cell r="I1447" t="str">
            <v>929479095</v>
          </cell>
          <cell r="J1447" t="str">
            <v>DURAN/ELOY ALFARO/PRIMAVERA 2 MZ W SL C CASA DE DOS PISOS SIN PINTAR VLL 6 DIAGONAL A UNA TIENDA DE VIVERES</v>
          </cell>
          <cell r="K1447" t="str">
            <v xml:space="preserve">939300623 /  </v>
          </cell>
          <cell r="M1447" t="str">
            <v>DURAN</v>
          </cell>
          <cell r="N1447" t="str">
            <v>GUAYAS</v>
          </cell>
          <cell r="O1447" t="str">
            <v>DURAN</v>
          </cell>
        </row>
        <row r="1448">
          <cell r="A1448" t="str">
            <v>20003008025603</v>
          </cell>
          <cell r="B1448">
            <v>476068</v>
          </cell>
          <cell r="C1448" t="str">
            <v>20003008025603</v>
          </cell>
          <cell r="D1448">
            <v>44903.529050925928</v>
          </cell>
          <cell r="E1448" t="str">
            <v>CONECEL</v>
          </cell>
          <cell r="F1448" t="str">
            <v>DESPACHO</v>
          </cell>
          <cell r="G1448" t="str">
            <v>NORMAL</v>
          </cell>
          <cell r="H1448" t="str">
            <v>NIXON PAUL NAZARENO QUINONEZ</v>
          </cell>
          <cell r="I1448" t="str">
            <v>802583492</v>
          </cell>
          <cell r="J1448" t="str">
            <v>ESMERALDAS/5 DE AGOSTO/CALLE 10 DE AGOSTO Y BOLIVAR EN LA EMPRESA GOBIERNO PROVINCIAL DE ESMERALDAS LA PREFECTURA FRENTE AL PARQUE CENTRAL</v>
          </cell>
          <cell r="K1448" t="str">
            <v xml:space="preserve">991691781 /  </v>
          </cell>
          <cell r="L1448" t="str">
            <v/>
          </cell>
          <cell r="M1448" t="str">
            <v>ESMERALDAS</v>
          </cell>
          <cell r="N1448" t="str">
            <v>ESMERALDAS</v>
          </cell>
          <cell r="O1448" t="str">
            <v>ESMERALDAS</v>
          </cell>
        </row>
        <row r="1449">
          <cell r="A1449" t="str">
            <v>20003008017901</v>
          </cell>
          <cell r="B1449">
            <v>476069</v>
          </cell>
          <cell r="C1449" t="str">
            <v>20003008017901</v>
          </cell>
          <cell r="D1449">
            <v>44903.529050925928</v>
          </cell>
          <cell r="E1449" t="str">
            <v>CONECEL</v>
          </cell>
          <cell r="F1449" t="str">
            <v>DESPACHO</v>
          </cell>
          <cell r="G1449" t="str">
            <v>NORMAL</v>
          </cell>
          <cell r="H1449" t="str">
            <v>MAYRA RISENA ENRIQUEZ BALSECA</v>
          </cell>
          <cell r="I1449" t="str">
            <v>1723369821</v>
          </cell>
          <cell r="J1449" t="str">
            <v>PICHINCHA/QUITO/CHILLOGALLO/CALLE PILALO Y AV MARISCAL SUCRE EN CASA CON LOCAL DE REPUESTOS DE AUTOS LEOCGET 4 PISO DE VALDOSA CAFE DIAGONAL A LA GASOLINERA TERPEL</v>
          </cell>
          <cell r="K1449" t="str">
            <v xml:space="preserve">982433323 /  </v>
          </cell>
          <cell r="L1449" t="str">
            <v/>
          </cell>
          <cell r="M1449" t="str">
            <v>QUITO</v>
          </cell>
          <cell r="N1449" t="str">
            <v>PICHINCHA</v>
          </cell>
          <cell r="O1449" t="str">
            <v>QUITO</v>
          </cell>
        </row>
        <row r="1450">
          <cell r="A1450" t="str">
            <v>20003008050735</v>
          </cell>
          <cell r="B1450">
            <v>476070</v>
          </cell>
          <cell r="C1450" t="str">
            <v>20003008050735</v>
          </cell>
          <cell r="D1450">
            <v>44903.529050925928</v>
          </cell>
          <cell r="E1450" t="str">
            <v>CONECEL</v>
          </cell>
          <cell r="F1450" t="str">
            <v>DESPACHO</v>
          </cell>
          <cell r="G1450" t="str">
            <v>NORMAL</v>
          </cell>
          <cell r="H1450" t="str">
            <v>PAUL MAURICIO RAMOS GUANUNA</v>
          </cell>
          <cell r="I1450" t="str">
            <v>1711009215</v>
          </cell>
          <cell r="J1450" t="str">
            <v>PICHINCHA/QUITO/SANGOLQUI/AV GENERAL RUMINAHUI Y CALLE INGRESO ESPE VISITANTES/UNIVERSIDAD DE LAS FUERZAS ARMADAS ESPE UNIDAD DE TECNOLOGIA EN GARITAFRENTE DE LA URBANIZACION LA COLINA</v>
          </cell>
          <cell r="K1450" t="str">
            <v xml:space="preserve">993741798 /  </v>
          </cell>
          <cell r="M1450" t="str">
            <v>QUITO</v>
          </cell>
          <cell r="N1450" t="str">
            <v>PICHINCHA</v>
          </cell>
          <cell r="O1450" t="str">
            <v>QUITO</v>
          </cell>
        </row>
        <row r="1451">
          <cell r="A1451" t="str">
            <v>20003008048637</v>
          </cell>
          <cell r="B1451">
            <v>476071</v>
          </cell>
          <cell r="C1451" t="str">
            <v>20003008048637</v>
          </cell>
          <cell r="D1451">
            <v>44903.529050925928</v>
          </cell>
          <cell r="E1451" t="str">
            <v>CONECEL</v>
          </cell>
          <cell r="F1451" t="str">
            <v>DESPACHO</v>
          </cell>
          <cell r="G1451" t="str">
            <v>NORMAL</v>
          </cell>
          <cell r="H1451" t="str">
            <v>KEYBER ARLEY TENECOTA MOPOSITA</v>
          </cell>
          <cell r="I1451" t="str">
            <v>1759536483</v>
          </cell>
          <cell r="J1451" t="str">
            <v>AMBATO/LA MATRIZ/CDLA ORIENTE AV PASTAZA Y LA LIBERTAD CASA DE COLOR VERDE CON AMARILLO DE DOS PISOS FRENTE AL ANTIGUO COLEGIO PEDRO MONCAYO</v>
          </cell>
          <cell r="K1451" t="str">
            <v xml:space="preserve">969094820 /  </v>
          </cell>
          <cell r="M1451" t="str">
            <v>AMBATO</v>
          </cell>
          <cell r="N1451" t="str">
            <v>TUNGURAHUA</v>
          </cell>
          <cell r="O1451" t="str">
            <v>AMBATO</v>
          </cell>
        </row>
        <row r="1452">
          <cell r="A1452" t="str">
            <v>20003005103540</v>
          </cell>
          <cell r="B1452">
            <v>476072</v>
          </cell>
          <cell r="C1452" t="str">
            <v>20003005103540</v>
          </cell>
          <cell r="D1452">
            <v>44903.529050925928</v>
          </cell>
          <cell r="E1452" t="str">
            <v>CONECEL</v>
          </cell>
          <cell r="F1452" t="str">
            <v>DESPACHO</v>
          </cell>
          <cell r="G1452" t="str">
            <v>NORMAL</v>
          </cell>
          <cell r="H1452" t="str">
            <v>JONATAN DAVID MEJIA CISTERNAS</v>
          </cell>
          <cell r="I1452" t="str">
            <v>931780597</v>
          </cell>
          <cell r="J1452" t="str">
            <v>GUAYAQUIL/TARQUI/CDLA. GUAYACANES MZ. 131 VILLA 17 CASA 1 PISO COLOR VERDE Y CREMA FRENTE DEL PARQUE ENTRANDO POR GARITA AMARILLA PREGUNTAR POR SRA TERESA ROSADO</v>
          </cell>
          <cell r="K1452" t="str">
            <v>985103350 /  985103350</v>
          </cell>
          <cell r="M1452" t="str">
            <v>GUAYAQUIL</v>
          </cell>
          <cell r="N1452" t="str">
            <v>GUAYAS</v>
          </cell>
          <cell r="O1452" t="str">
            <v>GUAYAQUIL</v>
          </cell>
        </row>
        <row r="1453">
          <cell r="A1453" t="str">
            <v>20002994054877_1</v>
          </cell>
          <cell r="B1453">
            <v>476073</v>
          </cell>
          <cell r="C1453" t="str">
            <v>20002994054877_1</v>
          </cell>
          <cell r="D1453">
            <v>44903.529050925928</v>
          </cell>
          <cell r="E1453" t="str">
            <v>CONECEL</v>
          </cell>
          <cell r="F1453" t="str">
            <v>DESPACHO</v>
          </cell>
          <cell r="G1453" t="str">
            <v>NORMAL</v>
          </cell>
          <cell r="H1453" t="str">
            <v>CAROLINA ELIZABETH ECHEVERRIA TAPIA</v>
          </cell>
          <cell r="I1453" t="str">
            <v>1709866998</v>
          </cell>
          <cell r="J1453" t="str">
            <v>QUITO TUMBACO AV RUTA VIVA KM 9.5 Y LA CERAMICA EN LOTIZACION LA CERAMICA CASA 22B ANUNCIARSE EN GARITA</v>
          </cell>
          <cell r="K1453" t="str">
            <v xml:space="preserve">980220333 /  </v>
          </cell>
          <cell r="M1453" t="str">
            <v>QUITO</v>
          </cell>
          <cell r="N1453" t="str">
            <v>PICHINCHA</v>
          </cell>
          <cell r="O1453" t="str">
            <v>QUITO</v>
          </cell>
        </row>
        <row r="1454">
          <cell r="A1454" t="str">
            <v>20003004026602</v>
          </cell>
          <cell r="B1454">
            <v>476074</v>
          </cell>
          <cell r="C1454" t="str">
            <v>20003004026602</v>
          </cell>
          <cell r="D1454">
            <v>44903.529050925928</v>
          </cell>
          <cell r="E1454" t="str">
            <v>CONECEL</v>
          </cell>
          <cell r="F1454" t="str">
            <v>DESPACHO</v>
          </cell>
          <cell r="G1454" t="str">
            <v>NORMAL</v>
          </cell>
          <cell r="H1454" t="str">
            <v>freddy rolando imbaquingo sanchez</v>
          </cell>
          <cell r="I1454" t="str">
            <v>1722304423</v>
          </cell>
          <cell r="J1454" t="str">
            <v>CUMBAYA/ TRABJO AV. INTEROCEANICA CENTRO COMERCIAL SCALA EN EL MEGA MAXI</v>
          </cell>
          <cell r="K1454" t="str">
            <v xml:space="preserve">980581059 /  </v>
          </cell>
          <cell r="L1454" t="str">
            <v/>
          </cell>
          <cell r="M1454" t="str">
            <v>QUITO</v>
          </cell>
          <cell r="N1454" t="str">
            <v>PICHINCHA</v>
          </cell>
          <cell r="O1454" t="str">
            <v>QUITO</v>
          </cell>
        </row>
        <row r="1455">
          <cell r="A1455" t="str">
            <v>20003002721730</v>
          </cell>
          <cell r="B1455">
            <v>476075</v>
          </cell>
          <cell r="C1455" t="str">
            <v>20003002721730</v>
          </cell>
          <cell r="D1455">
            <v>44903.529050925928</v>
          </cell>
          <cell r="E1455" t="str">
            <v>CONECEL</v>
          </cell>
          <cell r="F1455" t="str">
            <v>DESPACHO</v>
          </cell>
          <cell r="G1455" t="str">
            <v>NORMAL</v>
          </cell>
          <cell r="H1455" t="str">
            <v>RICHARD ANTONIO ESPINOSA ZAPATA</v>
          </cell>
          <cell r="I1455" t="str">
            <v>1712138922</v>
          </cell>
          <cell r="J1455" t="str">
            <v>QUITO/LA MENA OE11D S16-57 S16E TOCA PB BARRIO HONOR Y SACRIFICIO</v>
          </cell>
          <cell r="K1455" t="str">
            <v xml:space="preserve">995941068 /  </v>
          </cell>
          <cell r="L1455" t="str">
            <v/>
          </cell>
          <cell r="M1455" t="str">
            <v>QUITO</v>
          </cell>
          <cell r="N1455" t="str">
            <v>PICHINCHA</v>
          </cell>
          <cell r="O1455" t="str">
            <v>QUITO</v>
          </cell>
        </row>
        <row r="1456">
          <cell r="A1456" t="str">
            <v>20003008447492</v>
          </cell>
          <cell r="B1456">
            <v>476076</v>
          </cell>
          <cell r="C1456" t="str">
            <v>20003008447492</v>
          </cell>
          <cell r="D1456">
            <v>44903.529050925928</v>
          </cell>
          <cell r="E1456" t="str">
            <v>CONECEL</v>
          </cell>
          <cell r="F1456" t="str">
            <v>DESPACHO</v>
          </cell>
          <cell r="G1456" t="str">
            <v>NORMAL</v>
          </cell>
          <cell r="H1456" t="str">
            <v>ALEX ROBERTO AGILA ONA</v>
          </cell>
          <cell r="I1456" t="str">
            <v>1720105343</v>
          </cell>
          <cell r="J1456" t="str">
            <v>QUITO/PUEMBO /TRABJO AV INTEROCEANICA KM 21 1/2 SECTOR LA ROSA BLANCA EN EL EMPRESA PROCECONSA FRENTE A HOSTERIA ROSA BLANCA</v>
          </cell>
          <cell r="K1456" t="str">
            <v xml:space="preserve">996234398 /  </v>
          </cell>
          <cell r="L1456" t="str">
            <v/>
          </cell>
          <cell r="M1456" t="str">
            <v>QUITO</v>
          </cell>
          <cell r="N1456" t="str">
            <v>PICHINCHA</v>
          </cell>
          <cell r="O1456" t="str">
            <v>QUITO</v>
          </cell>
        </row>
        <row r="1457">
          <cell r="A1457" t="str">
            <v>20003000324364</v>
          </cell>
          <cell r="B1457">
            <v>476077</v>
          </cell>
          <cell r="C1457" t="str">
            <v>20003000324364</v>
          </cell>
          <cell r="D1457">
            <v>44903.529050925928</v>
          </cell>
          <cell r="E1457" t="str">
            <v>CONECEL</v>
          </cell>
          <cell r="F1457" t="str">
            <v>DESPACHO</v>
          </cell>
          <cell r="G1457" t="str">
            <v>NORMAL</v>
          </cell>
          <cell r="H1457" t="str">
            <v>BOLIVAR GONZALO BARRERA RAMIREZ</v>
          </cell>
          <cell r="I1457" t="str">
            <v>1801580349</v>
          </cell>
          <cell r="J1457" t="str">
            <v>TENA/TENA/CALLE 12 DE FEBRERO Y 26 DE MAYO EN EL MUNICIPIO DEL CHACO</v>
          </cell>
          <cell r="K1457" t="str">
            <v xml:space="preserve">983870640 /  </v>
          </cell>
          <cell r="M1457" t="str">
            <v>TENA</v>
          </cell>
          <cell r="N1457" t="str">
            <v>NAPO</v>
          </cell>
          <cell r="O1457" t="str">
            <v>TENA</v>
          </cell>
        </row>
        <row r="1458">
          <cell r="A1458" t="str">
            <v>20003008449599</v>
          </cell>
          <cell r="B1458">
            <v>476078</v>
          </cell>
          <cell r="C1458" t="str">
            <v>20003008449599</v>
          </cell>
          <cell r="D1458">
            <v>44903.529050925928</v>
          </cell>
          <cell r="E1458" t="str">
            <v>CONECEL</v>
          </cell>
          <cell r="F1458" t="str">
            <v>DESPACHO</v>
          </cell>
          <cell r="G1458" t="str">
            <v>NORMAL</v>
          </cell>
          <cell r="H1458" t="str">
            <v>CARMEN ESTEFANIA CRUZ MENDOZA</v>
          </cell>
          <cell r="I1458" t="str">
            <v>954308854</v>
          </cell>
          <cell r="J1458" t="str">
            <v>MILAGRO/MILAGRO/CALLE JERONIMO CARRION Y 17 DE SEPTIEMBRE CASA DE 3 PISOS COLOR CREMA DETRAS DE LA BODEGA DEL SHOPPING</v>
          </cell>
          <cell r="K1458" t="str">
            <v xml:space="preserve">961206052 /  </v>
          </cell>
          <cell r="M1458" t="str">
            <v>MILAGRO</v>
          </cell>
          <cell r="N1458" t="str">
            <v>GUAYAS</v>
          </cell>
          <cell r="O1458" t="str">
            <v>MILAGRO</v>
          </cell>
        </row>
        <row r="1459">
          <cell r="A1459" t="str">
            <v>CLDEV_SIM220168</v>
          </cell>
          <cell r="B1459">
            <v>476009</v>
          </cell>
          <cell r="C1459" t="str">
            <v>CLDEV_SIM220168</v>
          </cell>
          <cell r="D1459">
            <v>44903.48946759259</v>
          </cell>
          <cell r="E1459" t="str">
            <v>CONECEL_DOCUMENTOS</v>
          </cell>
          <cell r="F1459" t="str">
            <v>DESPACHO</v>
          </cell>
          <cell r="G1459" t="str">
            <v>NORMAL</v>
          </cell>
          <cell r="H1459" t="str">
            <v>Cristian Zambrano / Carolina Perez</v>
          </cell>
          <cell r="I1459" t="str">
            <v/>
          </cell>
          <cell r="J1459" t="str">
            <v>AV. Amazonas N44-124 y Luis Barbery, edificio color Blanco</v>
          </cell>
          <cell r="K1459" t="str">
            <v/>
          </cell>
          <cell r="L1459" t="str">
            <v/>
          </cell>
          <cell r="M1459" t="str">
            <v>QUITO</v>
          </cell>
          <cell r="N1459" t="str">
            <v xml:space="preserve">PICHINCHA </v>
          </cell>
          <cell r="O1459" t="str">
            <v>QUITO</v>
          </cell>
        </row>
        <row r="1460">
          <cell r="A1460" t="str">
            <v>CLDEV_SIM220167</v>
          </cell>
          <cell r="B1460">
            <v>476010</v>
          </cell>
          <cell r="C1460" t="str">
            <v>CLDEV_SIM220167</v>
          </cell>
          <cell r="D1460">
            <v>44903.48946759259</v>
          </cell>
          <cell r="E1460" t="str">
            <v>CONECEL_DOCUMENTOS</v>
          </cell>
          <cell r="F1460" t="str">
            <v>DESPACHO</v>
          </cell>
          <cell r="G1460" t="str">
            <v>NORMAL</v>
          </cell>
          <cell r="H1460" t="str">
            <v>ROLANDO MORALES / MARIA SUNTAXI</v>
          </cell>
          <cell r="J1460" t="str">
            <v>CIUDADELA SANTA LEONOR MZ 6 SOLAR 17</v>
          </cell>
          <cell r="M1460" t="str">
            <v>GUAYAQUIL</v>
          </cell>
          <cell r="N1460" t="str">
            <v xml:space="preserve">PICHINCHA </v>
          </cell>
          <cell r="O1460" t="str">
            <v>QUITO</v>
          </cell>
        </row>
        <row r="1461">
          <cell r="A1461" t="str">
            <v>20003006052993</v>
          </cell>
          <cell r="B1461">
            <v>475527</v>
          </cell>
          <cell r="C1461" t="str">
            <v>20003006052993</v>
          </cell>
          <cell r="D1461">
            <v>44902.722638888888</v>
          </cell>
          <cell r="E1461" t="str">
            <v>CONECEL</v>
          </cell>
          <cell r="F1461" t="str">
            <v>DESPACHO</v>
          </cell>
          <cell r="G1461" t="str">
            <v>NORMAL</v>
          </cell>
          <cell r="H1461" t="str">
            <v>ANA MARIANA FONSECA CHANGOLUISA</v>
          </cell>
          <cell r="I1461" t="str">
            <v>201716008</v>
          </cell>
          <cell r="J1461" t="str">
            <v>GUARANDA/GUARANDA/AV CONVENCION DE 1884 Y CALLE ESPEJO MERCADO 10 DE NOVIEMBRE DE GUARANDA SECCION DE MARISCOS</v>
          </cell>
          <cell r="K1461" t="str">
            <v xml:space="preserve">959493636 /  </v>
          </cell>
          <cell r="L1461" t="str">
            <v/>
          </cell>
          <cell r="M1461" t="str">
            <v>GUARANDA</v>
          </cell>
          <cell r="N1461" t="str">
            <v>BOLIVAR</v>
          </cell>
          <cell r="O1461" t="str">
            <v>GUARANDA</v>
          </cell>
        </row>
        <row r="1462">
          <cell r="A1462" t="str">
            <v>20003006061122</v>
          </cell>
          <cell r="B1462">
            <v>475528</v>
          </cell>
          <cell r="C1462" t="str">
            <v>20003006061122</v>
          </cell>
          <cell r="D1462">
            <v>44902.722638888888</v>
          </cell>
          <cell r="E1462" t="str">
            <v>CONECEL</v>
          </cell>
          <cell r="F1462" t="str">
            <v>DESPACHO</v>
          </cell>
          <cell r="G1462" t="str">
            <v>NORMAL</v>
          </cell>
          <cell r="H1462" t="str">
            <v>MARCELO SEBASTIAN ROMERO REYES</v>
          </cell>
          <cell r="I1462" t="str">
            <v>1755319173</v>
          </cell>
          <cell r="J1462" t="str">
            <v>IBARRA/CARANQUI/BARRIO YACUCALLE CALLE JUAN DE VELASCO Y VICENTE ROCAFUERTE CASA DE DOS PISOS COLOR VERDE JUNTO A UN TALLER DE LAVADORAS</v>
          </cell>
          <cell r="K1462" t="str">
            <v xml:space="preserve">962904285 /  </v>
          </cell>
          <cell r="L1462" t="str">
            <v/>
          </cell>
          <cell r="M1462" t="str">
            <v>IBARRA</v>
          </cell>
          <cell r="N1462" t="str">
            <v>IMBABURA</v>
          </cell>
          <cell r="O1462" t="str">
            <v>IBARRA</v>
          </cell>
        </row>
        <row r="1463">
          <cell r="A1463" t="str">
            <v>20003005037818</v>
          </cell>
          <cell r="B1463">
            <v>475529</v>
          </cell>
          <cell r="C1463" t="str">
            <v>20003005037818</v>
          </cell>
          <cell r="D1463">
            <v>44902.722638888888</v>
          </cell>
          <cell r="E1463" t="str">
            <v>CONECEL</v>
          </cell>
          <cell r="F1463" t="str">
            <v>DESPACHO</v>
          </cell>
          <cell r="G1463" t="str">
            <v>NORMAL</v>
          </cell>
          <cell r="H1463" t="str">
            <v>ANGEL TOBIAS ANDAGANA PACARI</v>
          </cell>
          <cell r="I1463" t="str">
            <v>1804105680</v>
          </cell>
          <cell r="J1463" t="str">
            <v>LATACUNGA/ELOY ALFARO CALLE BOLIVIA Y ALFARO CASA E58 DE 2 PISOS COLOR ROSADO A 200M DEL PUENTE SAN FELIPE</v>
          </cell>
          <cell r="K1463" t="str">
            <v>995486144 /  999548614</v>
          </cell>
          <cell r="M1463" t="str">
            <v>LATACUNGA</v>
          </cell>
          <cell r="N1463" t="str">
            <v>COTOPAXI</v>
          </cell>
          <cell r="O1463" t="str">
            <v>LATACUNGA</v>
          </cell>
        </row>
        <row r="1464">
          <cell r="A1464" t="str">
            <v>20003006057770</v>
          </cell>
          <cell r="B1464">
            <v>475530</v>
          </cell>
          <cell r="C1464" t="str">
            <v>20003006057770</v>
          </cell>
          <cell r="D1464">
            <v>44902.722638888888</v>
          </cell>
          <cell r="E1464" t="str">
            <v>CONECEL</v>
          </cell>
          <cell r="F1464" t="str">
            <v>DESPACHO</v>
          </cell>
          <cell r="G1464" t="str">
            <v>NORMAL</v>
          </cell>
          <cell r="H1464" t="str">
            <v>ADRIANA NICOLLE PONCE GARCIA</v>
          </cell>
          <cell r="I1464" t="str">
            <v>1350055941</v>
          </cell>
          <cell r="J1464" t="str">
            <v>PORTOVIEJO/12DE MARZO/CDLA FORESTAL ENTRE CLL SAN CAYENTO Y PEDRO PONCE CS 1PS CL CREMA</v>
          </cell>
          <cell r="K1464" t="str">
            <v xml:space="preserve">987226828 /  </v>
          </cell>
          <cell r="L1464" t="str">
            <v/>
          </cell>
          <cell r="M1464" t="str">
            <v>PORTOVIEJO</v>
          </cell>
          <cell r="N1464" t="str">
            <v>MANABI</v>
          </cell>
          <cell r="O1464" t="str">
            <v>PORTOVIEJO</v>
          </cell>
        </row>
        <row r="1465">
          <cell r="A1465" t="str">
            <v>20003006506932</v>
          </cell>
          <cell r="B1465">
            <v>475531</v>
          </cell>
          <cell r="C1465" t="str">
            <v>20003006506932</v>
          </cell>
          <cell r="D1465">
            <v>44902.722638888888</v>
          </cell>
          <cell r="E1465" t="str">
            <v>CONECEL</v>
          </cell>
          <cell r="F1465" t="str">
            <v>DESPACHO</v>
          </cell>
          <cell r="G1465" t="str">
            <v>NORMAL</v>
          </cell>
          <cell r="H1465" t="str">
            <v>DIANA CECIBEL PALMA PARRAGA</v>
          </cell>
          <cell r="I1465" t="str">
            <v>1314931021</v>
          </cell>
          <cell r="J1465" t="str">
            <v>PORTOVIEJO/ANDRES DE VERA/RETIRO EN AGENCIA/AV DEL EJERCITO ENTRE CALLLE 5 DE OCTUBRE Y KENNEDY</v>
          </cell>
          <cell r="K1465" t="str">
            <v>960621976 /  969208682</v>
          </cell>
          <cell r="L1465" t="str">
            <v/>
          </cell>
          <cell r="M1465" t="str">
            <v>PORTOVIEJO</v>
          </cell>
          <cell r="N1465" t="str">
            <v>MANABI</v>
          </cell>
          <cell r="O1465" t="str">
            <v>PORTOVIEJO</v>
          </cell>
        </row>
        <row r="1466">
          <cell r="A1466" t="str">
            <v>20003006506103</v>
          </cell>
          <cell r="B1466">
            <v>475532</v>
          </cell>
          <cell r="C1466" t="str">
            <v>20003006506103</v>
          </cell>
          <cell r="D1466">
            <v>44902.722638888888</v>
          </cell>
          <cell r="E1466" t="str">
            <v>CONECEL</v>
          </cell>
          <cell r="F1466" t="str">
            <v>DESPACHO</v>
          </cell>
          <cell r="G1466" t="str">
            <v>NORMAL</v>
          </cell>
          <cell r="H1466" t="str">
            <v>ERIC ADRIAN CHAVARRIA RIVADENEIR</v>
          </cell>
          <cell r="I1466" t="str">
            <v>1251100952</v>
          </cell>
          <cell r="J1466" t="str">
            <v>QUEVEDO/7 DE OCTUBRE/CALLE 11 Y LA J CASA DE DOS PISOS COLOR AMARILLO FRNETE A LA CANCHA DE CEMENTO DEL BARRIO</v>
          </cell>
          <cell r="K1466" t="str">
            <v xml:space="preserve">968652486 /  </v>
          </cell>
          <cell r="L1466" t="str">
            <v/>
          </cell>
          <cell r="M1466" t="str">
            <v>QUEVEDO</v>
          </cell>
          <cell r="N1466" t="str">
            <v>LOS RIOS</v>
          </cell>
          <cell r="O1466" t="str">
            <v>QUEVEDO</v>
          </cell>
        </row>
        <row r="1467">
          <cell r="A1467" t="str">
            <v>20003006528730</v>
          </cell>
          <cell r="B1467">
            <v>475533</v>
          </cell>
          <cell r="C1467" t="str">
            <v>20003006528730</v>
          </cell>
          <cell r="D1467">
            <v>44902.722638888888</v>
          </cell>
          <cell r="E1467" t="str">
            <v>CONECEL</v>
          </cell>
          <cell r="F1467" t="str">
            <v>DESPACHO</v>
          </cell>
          <cell r="G1467" t="str">
            <v>NORMAL</v>
          </cell>
          <cell r="H1467" t="str">
            <v>PUNINA TACURI CRISTIAN ERIBERTO</v>
          </cell>
          <cell r="I1467" t="str">
            <v>1724510555</v>
          </cell>
          <cell r="J1467" t="str">
            <v>QUITO/LA ECUATORIANA/CALLE LA UNION Y PINOS DEL SUR BARRIO LOS ANGELES CASA DE UN PISO COLOR VERDE CON PUERTA PLOMA FRENTE AL PARQUE</v>
          </cell>
          <cell r="K1467" t="str">
            <v xml:space="preserve">995549526 /  </v>
          </cell>
          <cell r="L1467" t="str">
            <v/>
          </cell>
          <cell r="M1467" t="str">
            <v>QUITO</v>
          </cell>
          <cell r="N1467" t="str">
            <v>PICHINCHA</v>
          </cell>
          <cell r="O1467" t="str">
            <v>QUITO</v>
          </cell>
        </row>
        <row r="1468">
          <cell r="A1468" t="str">
            <v>20003006492837</v>
          </cell>
          <cell r="B1468">
            <v>475534</v>
          </cell>
          <cell r="C1468" t="str">
            <v>20003006492837</v>
          </cell>
          <cell r="D1468">
            <v>44902.722638888888</v>
          </cell>
          <cell r="E1468" t="str">
            <v>CONECEL</v>
          </cell>
          <cell r="F1468" t="str">
            <v>DESPACHO</v>
          </cell>
          <cell r="G1468" t="str">
            <v>NORMAL</v>
          </cell>
          <cell r="H1468" t="str">
            <v>MARIA BELEN AUCANCELA AUCANCELA</v>
          </cell>
          <cell r="I1468" t="str">
            <v>1726654161</v>
          </cell>
          <cell r="J1468" t="str">
            <v>QUITO-GUAMANI/CASA SCTOR LA VICTORA CENTRAL/CALLE PATRICIO ROMERO BARBERIS S61-70 Y PORVENIR COSTADO DE LICORERIA LOS REYES,DIAG LIGA BARRIAL VICTORIA/CS 1P BALDOSA ROSADA</v>
          </cell>
          <cell r="K1468" t="str">
            <v xml:space="preserve">995016605 /  </v>
          </cell>
          <cell r="M1468" t="str">
            <v>QUITO</v>
          </cell>
          <cell r="N1468" t="str">
            <v>PICHINCHA</v>
          </cell>
          <cell r="O1468" t="str">
            <v>QUITO</v>
          </cell>
        </row>
        <row r="1469">
          <cell r="A1469" t="str">
            <v>20003007581496</v>
          </cell>
          <cell r="B1469">
            <v>475535</v>
          </cell>
          <cell r="C1469" t="str">
            <v>20003007581496</v>
          </cell>
          <cell r="D1469">
            <v>44902.722638888888</v>
          </cell>
          <cell r="E1469" t="str">
            <v>CONECEL</v>
          </cell>
          <cell r="F1469" t="str">
            <v>DESPACHO</v>
          </cell>
          <cell r="G1469" t="str">
            <v>NORMAL</v>
          </cell>
          <cell r="H1469" t="str">
            <v>EMILY NICOLE COROZO QUINONEZ</v>
          </cell>
          <cell r="I1469" t="str">
            <v>953740370</v>
          </cell>
          <cell r="J1469" t="str">
            <v>DURAN/EL RECREO /MZ 564 VILLA 26/CSA BLANCA CON TALLER DE SOLDADURA 2P JUNTO A BAZAR EN LA ESQUINA FARMACIA GALAXIA Y CARNICERIA</v>
          </cell>
          <cell r="K1469" t="str">
            <v>995424962 /  983223900</v>
          </cell>
          <cell r="M1469" t="str">
            <v>DURAN</v>
          </cell>
          <cell r="N1469" t="str">
            <v>GUAYAS</v>
          </cell>
          <cell r="O1469" t="str">
            <v>DURAN</v>
          </cell>
        </row>
        <row r="1470">
          <cell r="A1470" t="str">
            <v>20003005034965</v>
          </cell>
          <cell r="B1470">
            <v>475536</v>
          </cell>
          <cell r="C1470" t="str">
            <v>20003005034965</v>
          </cell>
          <cell r="D1470">
            <v>44902.722638888888</v>
          </cell>
          <cell r="E1470" t="str">
            <v>CONECEL</v>
          </cell>
          <cell r="F1470" t="str">
            <v>DESPACHO</v>
          </cell>
          <cell r="G1470" t="str">
            <v>NORMAL</v>
          </cell>
          <cell r="H1470" t="str">
            <v>CARLOS ANDRES REYES CEDENO</v>
          </cell>
          <cell r="I1470" t="str">
            <v>1314743087</v>
          </cell>
          <cell r="J1470" t="str">
            <v>MANTA/ELOY ALFARO BRR. CUBA CALLE 320 AV 214 CASA COLOR CHICLE ALADO DE UNA ZAPATERIA EL RUSO A UNA CUADRA DELA ESCUELA CARLOS POLIT</v>
          </cell>
          <cell r="K1470" t="str">
            <v xml:space="preserve">983718698 /  </v>
          </cell>
          <cell r="L1470" t="str">
            <v/>
          </cell>
          <cell r="M1470" t="str">
            <v>MANTA</v>
          </cell>
          <cell r="N1470" t="str">
            <v>MANABI</v>
          </cell>
          <cell r="O1470" t="str">
            <v>MANTA</v>
          </cell>
        </row>
        <row r="1471">
          <cell r="A1471" t="str">
            <v>20003006528860</v>
          </cell>
          <cell r="B1471">
            <v>475537</v>
          </cell>
          <cell r="C1471" t="str">
            <v>20003006528860</v>
          </cell>
          <cell r="D1471">
            <v>44902.722638888888</v>
          </cell>
          <cell r="E1471" t="str">
            <v>CONECEL</v>
          </cell>
          <cell r="F1471" t="str">
            <v>DESPACHO</v>
          </cell>
          <cell r="G1471" t="str">
            <v>NORMAL</v>
          </cell>
          <cell r="H1471" t="str">
            <v>ELIAS GERMAN MAJOJO MACIAS</v>
          </cell>
          <cell r="I1471" t="str">
            <v>1316452315</v>
          </cell>
          <cell r="J1471" t="str">
            <v>MANTA/ELOY ALFARO CALLE C.321 Y AVENIDA 218 CS 1P PUERTA NEGRA CL CELESTE REF 1 CDRA DEL CEMENTERIO GENERAL PARROQUIA ELOY ALFARO</v>
          </cell>
          <cell r="K1471" t="str">
            <v>998275508 /  299827550/0960056569</v>
          </cell>
          <cell r="L1471" t="str">
            <v/>
          </cell>
          <cell r="M1471" t="str">
            <v>MANTA</v>
          </cell>
          <cell r="N1471" t="str">
            <v>MANABI</v>
          </cell>
          <cell r="O1471" t="str">
            <v>MANTA</v>
          </cell>
        </row>
        <row r="1472">
          <cell r="A1472" t="str">
            <v>20003006075337</v>
          </cell>
          <cell r="B1472">
            <v>475538</v>
          </cell>
          <cell r="C1472" t="str">
            <v>20003006075337</v>
          </cell>
          <cell r="D1472">
            <v>44902.722638888888</v>
          </cell>
          <cell r="E1472" t="str">
            <v>CONECEL</v>
          </cell>
          <cell r="F1472" t="str">
            <v>DESPACHO</v>
          </cell>
          <cell r="G1472" t="str">
            <v>NORMAL</v>
          </cell>
          <cell r="H1472" t="str">
            <v>OMAR ALEXANDER RUALES REINOSO</v>
          </cell>
          <cell r="I1472" t="str">
            <v>1724923501</v>
          </cell>
          <cell r="J1472" t="str">
            <v>QUITO/COMITE DEL PUEBLO/CALLE FRANCISCO ENRIQUEZ N63-29 Y CAMILO ECHENIQUE CASA 2 PISOS BLANCA A DOS CUADRAS PARQUE CANCHAS DE LA ZONA 8</v>
          </cell>
          <cell r="K1472" t="str">
            <v>978796470 /  297879647/0962582174</v>
          </cell>
          <cell r="L1472" t="str">
            <v/>
          </cell>
          <cell r="M1472" t="str">
            <v>QUITO</v>
          </cell>
          <cell r="N1472" t="str">
            <v>PICHINCHA</v>
          </cell>
          <cell r="O1472" t="str">
            <v>QUITO</v>
          </cell>
        </row>
        <row r="1473">
          <cell r="A1473" t="str">
            <v>20003007600687</v>
          </cell>
          <cell r="B1473">
            <v>475539</v>
          </cell>
          <cell r="C1473" t="str">
            <v>20003007600687</v>
          </cell>
          <cell r="D1473">
            <v>44902.722638888888</v>
          </cell>
          <cell r="E1473" t="str">
            <v>CONECEL</v>
          </cell>
          <cell r="F1473" t="str">
            <v>DESPACHO</v>
          </cell>
          <cell r="G1473" t="str">
            <v>NORMAL</v>
          </cell>
          <cell r="H1473" t="str">
            <v>JESSICA GABRIELA MOGROVEJO GOMEZ</v>
          </cell>
          <cell r="I1473" t="str">
            <v>107173445</v>
          </cell>
          <cell r="J1473" t="str">
            <v>CUENCA/HUAYNACAPAC/CALLE DE LAS RETAMAS 388 Y ACACIAS EN EL CNOSULTORIO MEDICO ODONTOLOGICO DIAGONAL AL PARQUE DEL VERGEL</v>
          </cell>
          <cell r="K1473" t="str">
            <v>969303369 /  989082946</v>
          </cell>
          <cell r="L1473" t="str">
            <v/>
          </cell>
          <cell r="M1473" t="str">
            <v>CUENCA</v>
          </cell>
          <cell r="N1473" t="str">
            <v>AZUAY</v>
          </cell>
          <cell r="O1473" t="str">
            <v>CUENCA</v>
          </cell>
        </row>
        <row r="1474">
          <cell r="A1474" t="str">
            <v>20003006535587</v>
          </cell>
          <cell r="B1474">
            <v>475540</v>
          </cell>
          <cell r="C1474" t="str">
            <v>20003006535587</v>
          </cell>
          <cell r="D1474">
            <v>44902.722638888888</v>
          </cell>
          <cell r="E1474" t="str">
            <v>CONECEL</v>
          </cell>
          <cell r="F1474" t="str">
            <v>DESPACHO</v>
          </cell>
          <cell r="G1474" t="str">
            <v>NORMAL</v>
          </cell>
          <cell r="H1474" t="str">
            <v>carlos agustin palma valencia</v>
          </cell>
          <cell r="I1474" t="str">
            <v>1314976596</v>
          </cell>
          <cell r="J1474" t="str">
            <v>TARQUI/CALLE 308 Y AV 206 FRENTE A ESCUDO DE BARCELONA , CASA 2 PISOS COLOR BLANCO PORTON COLOR AMARILLO</v>
          </cell>
          <cell r="K1474" t="str">
            <v>962787592 /  993628760</v>
          </cell>
          <cell r="L1474" t="str">
            <v/>
          </cell>
          <cell r="M1474" t="str">
            <v>MANTA</v>
          </cell>
          <cell r="N1474" t="str">
            <v>MANABI</v>
          </cell>
          <cell r="O1474" t="str">
            <v>MANTA</v>
          </cell>
        </row>
        <row r="1475">
          <cell r="A1475" t="str">
            <v>20002997772712</v>
          </cell>
          <cell r="B1475">
            <v>475541</v>
          </cell>
          <cell r="C1475" t="str">
            <v>20002997772712</v>
          </cell>
          <cell r="D1475">
            <v>44902.722638888888</v>
          </cell>
          <cell r="E1475" t="str">
            <v>CONECEL</v>
          </cell>
          <cell r="F1475" t="str">
            <v>DESPACHO</v>
          </cell>
          <cell r="G1475" t="str">
            <v>NORMAL</v>
          </cell>
          <cell r="H1475" t="str">
            <v>JOSE ROBERTO CAMPAS CEVALLOS</v>
          </cell>
          <cell r="I1475" t="str">
            <v>802861435</v>
          </cell>
          <cell r="J1475" t="str">
            <v>ESMERALDAS LUIS TELLO (LAS PALMAS) CALLE MALECON Y MURIEL CASA DE 3 PISOS AMARILLA A LADO DE LA IGLESIA NOMBRE DE JESUS</v>
          </cell>
          <cell r="K1475" t="str">
            <v>992006180 /  986056637</v>
          </cell>
          <cell r="L1475" t="str">
            <v/>
          </cell>
          <cell r="M1475" t="str">
            <v>ESMERALDAS</v>
          </cell>
          <cell r="N1475" t="str">
            <v>ESMERALDAS</v>
          </cell>
          <cell r="O1475" t="str">
            <v>ESMERALDAS</v>
          </cell>
        </row>
        <row r="1476">
          <cell r="A1476" t="str">
            <v>20003005036842</v>
          </cell>
          <cell r="B1476">
            <v>475542</v>
          </cell>
          <cell r="C1476" t="str">
            <v>20003005036842</v>
          </cell>
          <cell r="D1476">
            <v>44902.722638888888</v>
          </cell>
          <cell r="E1476" t="str">
            <v>CONECEL</v>
          </cell>
          <cell r="F1476" t="str">
            <v>DESPACHO</v>
          </cell>
          <cell r="G1476" t="str">
            <v>NORMAL</v>
          </cell>
          <cell r="H1476" t="str">
            <v>MONICA PATRICIA CHACHA FLORES</v>
          </cell>
          <cell r="I1476" t="str">
            <v>1710354109</v>
          </cell>
          <cell r="J1476" t="str">
            <v>QUITO/CUMBAYA/CALLE S3C Y JOSE MARIA VELASCO IBARRA CASA OE3-125 EN EL EDIFICIO CALISMO DPTO 10 JUNTO A KIDSRUS</v>
          </cell>
          <cell r="K1476" t="str">
            <v xml:space="preserve">963830591 /  </v>
          </cell>
          <cell r="L1476" t="str">
            <v/>
          </cell>
          <cell r="M1476" t="str">
            <v>QUITO</v>
          </cell>
          <cell r="N1476" t="str">
            <v>PICHINCHA</v>
          </cell>
          <cell r="O1476" t="str">
            <v>QUITO</v>
          </cell>
        </row>
        <row r="1477">
          <cell r="A1477" t="str">
            <v>20003006493863</v>
          </cell>
          <cell r="B1477">
            <v>475543</v>
          </cell>
          <cell r="C1477" t="str">
            <v>20003006493863</v>
          </cell>
          <cell r="D1477">
            <v>44902.722638888888</v>
          </cell>
          <cell r="E1477" t="str">
            <v>CONECEL</v>
          </cell>
          <cell r="F1477" t="str">
            <v>DESPACHO</v>
          </cell>
          <cell r="G1477" t="str">
            <v>NORMAL</v>
          </cell>
          <cell r="H1477" t="str">
            <v>ERIKA NAYELI NAVARRETE MORILLO</v>
          </cell>
          <cell r="I1477" t="str">
            <v>2300426026</v>
          </cell>
          <cell r="J1477" t="str">
            <v>SANTO DOMINGO/ RECIBEN EN EMPRESA ONMIFIBER AV QUEVEDO Y ABRAHAN CALAZACOM ESQUINA</v>
          </cell>
          <cell r="K1477" t="str">
            <v xml:space="preserve">978800946 /  </v>
          </cell>
          <cell r="L1477" t="str">
            <v/>
          </cell>
          <cell r="M1477" t="str">
            <v>SANTO DOMINGO</v>
          </cell>
          <cell r="N1477" t="str">
            <v>SANTO DOMINGO DE LOS TSACHILAS</v>
          </cell>
          <cell r="O1477" t="str">
            <v>SANTO DOMINGO</v>
          </cell>
        </row>
        <row r="1478">
          <cell r="A1478" t="str">
            <v>20003000370586</v>
          </cell>
          <cell r="B1478">
            <v>475544</v>
          </cell>
          <cell r="C1478" t="str">
            <v>20003000370586</v>
          </cell>
          <cell r="D1478">
            <v>44902.722638888888</v>
          </cell>
          <cell r="E1478" t="str">
            <v>CONECEL</v>
          </cell>
          <cell r="F1478" t="str">
            <v>DESPACHO</v>
          </cell>
          <cell r="G1478" t="str">
            <v>NORMAL</v>
          </cell>
          <cell r="H1478" t="str">
            <v>YENFERSON GARCIA CARDENAS</v>
          </cell>
          <cell r="I1478" t="str">
            <v>FB650403</v>
          </cell>
          <cell r="J1478" t="str">
            <v>SANTO DOMINGO/SANTO DOMINGO/CALLE SAN ANTONIO 1542 Y CALLE TUPAC YUPANQUI EN EL CEVICHERIA EL GUACHO A MEDIA CDRA CEVICHERIA DE WACHO Y A 100 METROS DEL PARQUE</v>
          </cell>
          <cell r="K1478" t="str">
            <v xml:space="preserve">963313400 /  </v>
          </cell>
          <cell r="L1478" t="str">
            <v/>
          </cell>
          <cell r="M1478" t="str">
            <v>SANTO DOMINGO</v>
          </cell>
          <cell r="N1478" t="str">
            <v>SANTO DOMINGO DE LOS TSACHILAS</v>
          </cell>
          <cell r="O1478" t="str">
            <v>SANTO DOMINGO</v>
          </cell>
        </row>
        <row r="1479">
          <cell r="A1479" t="str">
            <v>20002992264650_1</v>
          </cell>
          <cell r="B1479">
            <v>475545</v>
          </cell>
          <cell r="C1479" t="str">
            <v>20002992264650_1</v>
          </cell>
          <cell r="D1479">
            <v>44902.722638888888</v>
          </cell>
          <cell r="E1479" t="str">
            <v>CONECEL</v>
          </cell>
          <cell r="F1479" t="str">
            <v>DESPACHO</v>
          </cell>
          <cell r="G1479" t="str">
            <v>NORMAL</v>
          </cell>
          <cell r="H1479" t="str">
            <v>WILSON EDUARDO PAREDES JIMENEZ</v>
          </cell>
          <cell r="I1479" t="str">
            <v>602574576</v>
          </cell>
          <cell r="J1479" t="str">
            <v>RIOBAMBA/ LIZARZABURO/ TRBJ (METALMECANICA ATUPANA) AV. 9 DE OCTUBRE Y EUGENIO ESPEJO A LADO CEMENTERIO GENERAL ALTURA HOSPITAL GERIATRICO DR. BOLIVAR ARGUELLO</v>
          </cell>
          <cell r="K1479" t="str">
            <v>0963021412</v>
          </cell>
          <cell r="M1479" t="str">
            <v>RIOBAMBA</v>
          </cell>
          <cell r="N1479" t="str">
            <v>CHIMBORAZO</v>
          </cell>
          <cell r="O1479" t="str">
            <v>RIOBAMBA</v>
          </cell>
        </row>
        <row r="1480">
          <cell r="A1480" t="str">
            <v>20003007599345</v>
          </cell>
          <cell r="B1480">
            <v>475546</v>
          </cell>
          <cell r="C1480" t="str">
            <v>20003007599345</v>
          </cell>
          <cell r="D1480">
            <v>44902.722638888888</v>
          </cell>
          <cell r="E1480" t="str">
            <v>CONECEL</v>
          </cell>
          <cell r="F1480" t="str">
            <v>DESPACHO</v>
          </cell>
          <cell r="G1480" t="str">
            <v>NORMAL</v>
          </cell>
          <cell r="H1480" t="str">
            <v>NASHIRA DOMENICA GUAMAN CRUZ</v>
          </cell>
          <cell r="I1480" t="str">
            <v>944396951</v>
          </cell>
          <cell r="J1480" t="str">
            <v>MILAGRO/MILAGRO/CALLE EDMUNDO GRANIZO Y LA 11AVA CASA DE UN PISO COLOR CREMA DIAGONAL AL ASADERO 5 HERMANOS</v>
          </cell>
          <cell r="K1480" t="str">
            <v xml:space="preserve">961179955 /  </v>
          </cell>
          <cell r="M1480" t="str">
            <v>MILAGRO</v>
          </cell>
          <cell r="N1480" t="str">
            <v>GUAYAS</v>
          </cell>
          <cell r="O1480" t="str">
            <v>MILAGRO</v>
          </cell>
        </row>
        <row r="1481">
          <cell r="A1481" t="str">
            <v>20003002762579</v>
          </cell>
          <cell r="B1481">
            <v>475547</v>
          </cell>
          <cell r="C1481" t="str">
            <v>20003002762579</v>
          </cell>
          <cell r="D1481">
            <v>44902.722638888888</v>
          </cell>
          <cell r="E1481" t="str">
            <v>CONECEL</v>
          </cell>
          <cell r="F1481" t="str">
            <v>DESPACHO</v>
          </cell>
          <cell r="G1481" t="str">
            <v>NORMAL</v>
          </cell>
          <cell r="H1481" t="str">
            <v>WILSON ALVEIRO RODRIGUEZ ALTAMIRANO</v>
          </cell>
          <cell r="I1481" t="str">
            <v>401628888</v>
          </cell>
          <cell r="J1481" t="str">
            <v>TULCAN/ TULCAN /AV VEINTIMILLA Y AV DE LA SALUD/ TRABAJA EN EL PATRONATO MUNICIPAL DE TULCAN AMPARO SOCIAL</v>
          </cell>
          <cell r="K1481" t="str">
            <v xml:space="preserve">963112636 /  </v>
          </cell>
          <cell r="M1481" t="str">
            <v>TULCAN</v>
          </cell>
          <cell r="N1481" t="str">
            <v>CARCHI</v>
          </cell>
          <cell r="O1481" t="str">
            <v>TULCAN</v>
          </cell>
        </row>
        <row r="1482">
          <cell r="A1482" t="str">
            <v>20003007558004</v>
          </cell>
          <cell r="B1482">
            <v>475548</v>
          </cell>
          <cell r="C1482" t="str">
            <v>20003007558004</v>
          </cell>
          <cell r="D1482">
            <v>44902.722638888888</v>
          </cell>
          <cell r="E1482" t="str">
            <v>CONECEL</v>
          </cell>
          <cell r="F1482" t="str">
            <v>DESPACHO</v>
          </cell>
          <cell r="G1482" t="str">
            <v>NORMAL</v>
          </cell>
          <cell r="H1482" t="str">
            <v>NOBOA BAEZ SAMANTHA FERNANDA</v>
          </cell>
          <cell r="I1482" t="str">
            <v>1724646854</v>
          </cell>
          <cell r="J1482" t="str">
            <v>QUITO-CHILLOGALLO/URBCAMINOS DEL SUR AV JULIAN ESTRELLA Y PASAJE 6/ OE10-41 CLR BLANCO ULTIMA CASA CALLE SIN SALIDA</v>
          </cell>
          <cell r="K1482" t="str">
            <v>996614854 /  998583408</v>
          </cell>
          <cell r="M1482" t="str">
            <v>QUITO</v>
          </cell>
          <cell r="N1482" t="str">
            <v>PICHINCHA</v>
          </cell>
          <cell r="O1482" t="str">
            <v>QUITO</v>
          </cell>
        </row>
        <row r="1483">
          <cell r="A1483" t="str">
            <v>20003007598744</v>
          </cell>
          <cell r="B1483">
            <v>475549</v>
          </cell>
          <cell r="C1483" t="str">
            <v>20003007598744</v>
          </cell>
          <cell r="D1483">
            <v>44902.722638888888</v>
          </cell>
          <cell r="E1483" t="str">
            <v>CONECEL</v>
          </cell>
          <cell r="F1483" t="str">
            <v>DESPACHO</v>
          </cell>
          <cell r="G1483" t="str">
            <v>NORMAL</v>
          </cell>
          <cell r="H1483" t="str">
            <v>MAYBE MISHEL ERAS QUINCHE</v>
          </cell>
          <cell r="I1483" t="str">
            <v>750582553</v>
          </cell>
          <cell r="J1483" t="str">
            <v>MACHALA LA PROVIDENCIA CALLE BUENAVISTA Y CIRCUNVALACION NORTE CASA DE 1 PISO COLOR BLANCO PASANDO EL PUENTE DE LA PRIMERA ENTRADA A 3 CASAS DE LA IGLESIA SAGRADO CORAZON DE JESUS</v>
          </cell>
          <cell r="K1483" t="str">
            <v>960489566 /  993094032</v>
          </cell>
          <cell r="M1483" t="str">
            <v>MACHALA</v>
          </cell>
          <cell r="N1483" t="str">
            <v>EL ORO</v>
          </cell>
          <cell r="O1483" t="str">
            <v>MACHALA</v>
          </cell>
        </row>
        <row r="1484">
          <cell r="A1484" t="str">
            <v>20003006072994</v>
          </cell>
          <cell r="B1484">
            <v>475550</v>
          </cell>
          <cell r="C1484" t="str">
            <v>20003006072994</v>
          </cell>
          <cell r="D1484">
            <v>44902.722638888888</v>
          </cell>
          <cell r="E1484" t="str">
            <v>CONECEL</v>
          </cell>
          <cell r="F1484" t="str">
            <v>DESPACHO</v>
          </cell>
          <cell r="G1484" t="str">
            <v>NORMAL</v>
          </cell>
          <cell r="H1484" t="str">
            <v>DIEGO ANDRES BUSTOS BUITRON</v>
          </cell>
          <cell r="I1484" t="str">
            <v>1722277629</v>
          </cell>
          <cell r="J1484" t="str">
            <v>QUITO/CONOCOTO/CALLE SUCRE Y BRUNNIG EN EL LOCAL DE REPUESTOS DJ MOTORES A 2 CUADRAS DEL TIA A MANO DERECHA</v>
          </cell>
          <cell r="K1484" t="str">
            <v xml:space="preserve">963848087 /  </v>
          </cell>
          <cell r="L1484" t="str">
            <v/>
          </cell>
          <cell r="M1484" t="str">
            <v>QUITO</v>
          </cell>
          <cell r="N1484" t="str">
            <v>PICHINCHA</v>
          </cell>
          <cell r="O1484" t="str">
            <v>QUITO</v>
          </cell>
        </row>
        <row r="1485">
          <cell r="A1485" t="str">
            <v>20003006521871</v>
          </cell>
          <cell r="B1485">
            <v>475522</v>
          </cell>
          <cell r="C1485" t="str">
            <v>20003006521871</v>
          </cell>
          <cell r="D1485">
            <v>44902.722627314812</v>
          </cell>
          <cell r="E1485" t="str">
            <v>CONECEL</v>
          </cell>
          <cell r="F1485" t="str">
            <v>DESPACHO</v>
          </cell>
          <cell r="G1485" t="str">
            <v>NORMAL</v>
          </cell>
          <cell r="H1485" t="str">
            <v>HIPATIA JACQUELINE CUNACHI PENALOZA</v>
          </cell>
          <cell r="I1485" t="str">
            <v>1803859220</v>
          </cell>
          <cell r="J1485" t="str">
            <v>AMBATO/SAN FRANCISCO/CALLE CEVALLOS 933 Y MALDONADO CASA DE DOS PISOS COLOR BALNCO EN EL ALMACEN DE ELECTRODOMESTICOS CASA DEL AHORRO A MEDIA CUADRA DEL EMPERADOR</v>
          </cell>
          <cell r="K1485" t="str">
            <v>984849809 /  995741370</v>
          </cell>
          <cell r="L1485" t="str">
            <v/>
          </cell>
          <cell r="M1485" t="str">
            <v>AMBATO</v>
          </cell>
          <cell r="N1485" t="str">
            <v>TUNGURAHUA</v>
          </cell>
          <cell r="O1485" t="str">
            <v>AMBATO</v>
          </cell>
        </row>
        <row r="1486">
          <cell r="A1486" t="str">
            <v>20003006533825</v>
          </cell>
          <cell r="B1486">
            <v>475523</v>
          </cell>
          <cell r="C1486" t="str">
            <v>20003006533825</v>
          </cell>
          <cell r="D1486">
            <v>44902.722627314812</v>
          </cell>
          <cell r="E1486" t="str">
            <v>CONECEL</v>
          </cell>
          <cell r="F1486" t="str">
            <v>DESPACHO</v>
          </cell>
          <cell r="G1486" t="str">
            <v>NORMAL</v>
          </cell>
          <cell r="H1486" t="str">
            <v>WILMER SEBASTIAN VACA RUIZ</v>
          </cell>
          <cell r="I1486" t="str">
            <v>1850684034</v>
          </cell>
          <cell r="J1486" t="str">
            <v>AMBATO/HUACHI LORETO/BARRIO EL RECREO/JUNTO A LA DINAPEN CASA 73 DE DOS PISOS COLOR BLANCO</v>
          </cell>
          <cell r="K1486" t="str">
            <v xml:space="preserve">983196885 /  </v>
          </cell>
          <cell r="L1486" t="str">
            <v/>
          </cell>
          <cell r="M1486" t="str">
            <v>AMBATO</v>
          </cell>
          <cell r="N1486" t="str">
            <v>TUNGURAHUA</v>
          </cell>
          <cell r="O1486" t="str">
            <v>AMBATO</v>
          </cell>
        </row>
        <row r="1487">
          <cell r="A1487" t="str">
            <v>20003000986733</v>
          </cell>
          <cell r="B1487">
            <v>475524</v>
          </cell>
          <cell r="C1487" t="str">
            <v>20003000986733</v>
          </cell>
          <cell r="D1487">
            <v>44902.722627314812</v>
          </cell>
          <cell r="E1487" t="str">
            <v>CONECEL</v>
          </cell>
          <cell r="F1487" t="str">
            <v>DESPACHO</v>
          </cell>
          <cell r="G1487" t="str">
            <v>NORMAL</v>
          </cell>
          <cell r="H1487" t="str">
            <v>ENMA CECILIA POAQUIZA POAQUIZA</v>
          </cell>
          <cell r="I1487" t="str">
            <v>1802411981</v>
          </cell>
          <cell r="J1487" t="str">
            <v>AMBATO/HUACHI CHICO/AV GABRIEL GARCIA MOGROVEJO Y AV ATAHUALPA CASA DE 2 PISOS COLOR BEIGE CON CERRAMIENTO DE TEJA</v>
          </cell>
          <cell r="K1487" t="str">
            <v xml:space="preserve">997097690 /  </v>
          </cell>
          <cell r="M1487" t="str">
            <v>AMBATO</v>
          </cell>
          <cell r="N1487" t="str">
            <v>TUNGURAHUA</v>
          </cell>
          <cell r="O1487" t="str">
            <v>AMBATO</v>
          </cell>
        </row>
        <row r="1488">
          <cell r="A1488" t="str">
            <v>20003006528432</v>
          </cell>
          <cell r="B1488">
            <v>475525</v>
          </cell>
          <cell r="C1488" t="str">
            <v>20003006528432</v>
          </cell>
          <cell r="D1488">
            <v>44902.722627314812</v>
          </cell>
          <cell r="E1488" t="str">
            <v>CONECEL</v>
          </cell>
          <cell r="F1488" t="str">
            <v>DESPACHO</v>
          </cell>
          <cell r="G1488" t="str">
            <v>NORMAL</v>
          </cell>
          <cell r="H1488" t="str">
            <v>CARLOS KEVIN AVILES BRITO</v>
          </cell>
          <cell r="I1488" t="str">
            <v>1805138128</v>
          </cell>
          <cell r="J1488" t="str">
            <v>AMBATO/LA MATRIZ/JARDIN AMBATENO/VERDAGUER Y CESAR CANTU CASA N° 0149 2PIS VERDE A MEDIA CUADRA DE UPC DEL JARDIN AMBATENO</v>
          </cell>
          <cell r="K1488" t="str">
            <v>964083195 /  983087047</v>
          </cell>
          <cell r="L1488" t="str">
            <v/>
          </cell>
          <cell r="M1488" t="str">
            <v>AMBATO</v>
          </cell>
          <cell r="N1488" t="str">
            <v>TUNGURAHUA</v>
          </cell>
          <cell r="O1488" t="str">
            <v>AMBATO</v>
          </cell>
        </row>
        <row r="1489">
          <cell r="A1489" t="str">
            <v>20003007584098</v>
          </cell>
          <cell r="B1489">
            <v>475526</v>
          </cell>
          <cell r="C1489" t="str">
            <v>20003007584098</v>
          </cell>
          <cell r="D1489">
            <v>44902.722627314812</v>
          </cell>
          <cell r="E1489" t="str">
            <v>CONECEL</v>
          </cell>
          <cell r="F1489" t="str">
            <v>DESPACHO</v>
          </cell>
          <cell r="G1489" t="str">
            <v>NORMAL</v>
          </cell>
          <cell r="H1489" t="str">
            <v>FRANKLIN RAUL TIGASI TIGASI</v>
          </cell>
          <cell r="I1489" t="str">
            <v>504628454</v>
          </cell>
          <cell r="J1489" t="str">
            <v>AMBATO/LA MATRIZ/AV EL CONDOR Y VILLA ORELLANA/TRABAJA EN PROVEDORA MEJIA ALADO BANCO DEL PICHINC</v>
          </cell>
          <cell r="K1489" t="str">
            <v>995436886 /  969880297</v>
          </cell>
          <cell r="M1489" t="str">
            <v>AMBATO</v>
          </cell>
          <cell r="N1489" t="str">
            <v>TUNGURAHUA</v>
          </cell>
          <cell r="O1489" t="str">
            <v>AMBATO</v>
          </cell>
        </row>
        <row r="1490">
          <cell r="A1490" t="str">
            <v>20003006066197</v>
          </cell>
          <cell r="B1490">
            <v>475444</v>
          </cell>
          <cell r="C1490" t="str">
            <v>20003006066197</v>
          </cell>
          <cell r="D1490">
            <v>44902.624351851853</v>
          </cell>
          <cell r="E1490" t="str">
            <v>CONECEL</v>
          </cell>
          <cell r="F1490" t="str">
            <v>DESPACHO</v>
          </cell>
          <cell r="G1490" t="str">
            <v>NORMAL</v>
          </cell>
          <cell r="H1490" t="str">
            <v>BELTRAN ROMAN EDGAR MAURICIO</v>
          </cell>
          <cell r="I1490" t="str">
            <v>2100347612</v>
          </cell>
          <cell r="J1490" t="str">
            <v>MANUEL BENITEZ 208 Y 17 DE SEPTIEMBRE CASA DE 1 PISO COLOR BLANCA CON ROSADO REF:JUNTO A LA IGLESIA CRISTIANA</v>
          </cell>
          <cell r="K1490" t="str">
            <v>0994920070</v>
          </cell>
          <cell r="L1490" t="str">
            <v>0994920070</v>
          </cell>
          <cell r="M1490" t="str">
            <v>QUITO</v>
          </cell>
          <cell r="N1490" t="str">
            <v xml:space="preserve">PICHINCHA </v>
          </cell>
          <cell r="O1490" t="str">
            <v xml:space="preserve">LLANO CHICO </v>
          </cell>
        </row>
        <row r="1491">
          <cell r="A1491" t="str">
            <v>20003005028727</v>
          </cell>
          <cell r="B1491">
            <v>475445</v>
          </cell>
          <cell r="C1491" t="str">
            <v>20003005028727</v>
          </cell>
          <cell r="D1491">
            <v>44902.624351851853</v>
          </cell>
          <cell r="E1491" t="str">
            <v>CONECEL</v>
          </cell>
          <cell r="F1491" t="str">
            <v>DESPACHO</v>
          </cell>
          <cell r="G1491" t="str">
            <v>NORMAL</v>
          </cell>
          <cell r="H1491" t="str">
            <v>VALLEJO RODRIGUEZ HECTOR ALFREDO</v>
          </cell>
          <cell r="I1491" t="str">
            <v>1707270219</v>
          </cell>
          <cell r="J1491" t="str">
            <v>AV. GENERAL ENRIQUE E ISLA SANTIAGO, CLINICA SAN RAFAEL, REF: JUNTO A AUTO REPUESTOS VOLKSWAGEN, TRABAJO</v>
          </cell>
          <cell r="K1491" t="str">
            <v>0999214199</v>
          </cell>
          <cell r="L1491" t="str">
            <v>0999214199</v>
          </cell>
          <cell r="M1491" t="str">
            <v>QUITO</v>
          </cell>
          <cell r="N1491" t="str">
            <v>PICHINCHA</v>
          </cell>
          <cell r="O1491" t="str">
            <v>SANGOLQUI</v>
          </cell>
        </row>
        <row r="1492">
          <cell r="A1492" t="str">
            <v>20002999237726</v>
          </cell>
          <cell r="B1492">
            <v>475446</v>
          </cell>
          <cell r="C1492" t="str">
            <v>20002999237726</v>
          </cell>
          <cell r="D1492">
            <v>44902.624351851853</v>
          </cell>
          <cell r="E1492" t="str">
            <v>CONECEL</v>
          </cell>
          <cell r="F1492" t="str">
            <v>DESPACHO</v>
          </cell>
          <cell r="G1492" t="str">
            <v>NORMAL</v>
          </cell>
          <cell r="H1492" t="str">
            <v>JUAN PATRICIO BENALCAZAR CEVALLOS</v>
          </cell>
          <cell r="I1492" t="str">
            <v>1002525770</v>
          </cell>
          <cell r="J1492" t="str">
            <v>CLL 24 DE SEPTIEMBRE Y PEDRO VALLEJO LOCAL CARNICERIA CARNICOS SAN MARTIN /PROPIETARIO REF: FRENTE A LA PIZA AMOR MIO</v>
          </cell>
          <cell r="K1492" t="str">
            <v>0988754721</v>
          </cell>
          <cell r="L1492" t="str">
            <v>0</v>
          </cell>
          <cell r="M1492" t="str">
            <v>QUITO</v>
          </cell>
          <cell r="N1492" t="str">
            <v>PICHINCHA</v>
          </cell>
          <cell r="O1492" t="str">
            <v>TABABELA</v>
          </cell>
        </row>
        <row r="1493">
          <cell r="A1493" t="str">
            <v>20003006060790</v>
          </cell>
          <cell r="B1493">
            <v>475447</v>
          </cell>
          <cell r="C1493" t="str">
            <v>20003006060790</v>
          </cell>
          <cell r="D1493">
            <v>44902.624351851853</v>
          </cell>
          <cell r="E1493" t="str">
            <v>CONECEL</v>
          </cell>
          <cell r="F1493" t="str">
            <v>DESPACHO</v>
          </cell>
          <cell r="G1493" t="str">
            <v>NORMAL</v>
          </cell>
          <cell r="H1493" t="str">
            <v>GAMBOA VEGA DIANA GISELL</v>
          </cell>
          <cell r="I1493" t="str">
            <v>1712171600</v>
          </cell>
          <cell r="J1493" t="str">
            <v>CLLE 6 DE DICIEMBRE E IRLANDA # 34-155 PLANTA BAJA CONSULTORIO GAES REF. FRENTE A LA PARADA DE LA ELOY ALFARO RIO COCA</v>
          </cell>
          <cell r="K1493" t="str">
            <v>989377366</v>
          </cell>
          <cell r="L1493" t="str">
            <v>0</v>
          </cell>
          <cell r="M1493" t="str">
            <v>QUITO</v>
          </cell>
          <cell r="N1493" t="str">
            <v>PICHINCHA</v>
          </cell>
          <cell r="O1493" t="str">
            <v>INAQUITO</v>
          </cell>
        </row>
        <row r="1494">
          <cell r="A1494" t="str">
            <v>20003006068378</v>
          </cell>
          <cell r="B1494">
            <v>475448</v>
          </cell>
          <cell r="C1494" t="str">
            <v>20003006068378</v>
          </cell>
          <cell r="D1494">
            <v>44902.624351851853</v>
          </cell>
          <cell r="E1494" t="str">
            <v>CONECEL</v>
          </cell>
          <cell r="F1494" t="str">
            <v>DESPACHO</v>
          </cell>
          <cell r="G1494" t="str">
            <v>NORMAL</v>
          </cell>
          <cell r="H1494" t="str">
            <v>MARIA FERNANDA  OLMEDO COFRE</v>
          </cell>
          <cell r="I1494" t="str">
            <v>1720998481</v>
          </cell>
          <cell r="J1494" t="str">
            <v>CALLE SUMACO 243 Y BRACAMOROS REF EN IMPORTADORA FLORES Y TORO TRAS LA IMPORTADORA ORVEA DE LA PRENSA EN EL PORTON NEGRO DEP RECEPCION</v>
          </cell>
          <cell r="K1494" t="str">
            <v>997538758</v>
          </cell>
          <cell r="L1494" t="str">
            <v>0</v>
          </cell>
          <cell r="M1494" t="str">
            <v>QUITO</v>
          </cell>
          <cell r="N1494" t="str">
            <v>PICHINCHA</v>
          </cell>
          <cell r="O1494" t="str">
            <v>LA CONCEPCION</v>
          </cell>
        </row>
        <row r="1495">
          <cell r="A1495" t="str">
            <v>20003005025349</v>
          </cell>
          <cell r="B1495">
            <v>475449</v>
          </cell>
          <cell r="C1495" t="str">
            <v>20003005025349</v>
          </cell>
          <cell r="D1495">
            <v>44902.624351851853</v>
          </cell>
          <cell r="E1495" t="str">
            <v>CONECEL</v>
          </cell>
          <cell r="F1495" t="str">
            <v>DESPACHO</v>
          </cell>
          <cell r="G1495" t="str">
            <v>NORMAL</v>
          </cell>
          <cell r="H1495" t="str">
            <v>RIZZO PRETENDON ALEXANDER EDUARDO</v>
          </cell>
          <cell r="I1495" t="str">
            <v>1725562936</v>
          </cell>
          <cell r="J1495" t="str">
            <v>PEDRO M DE ARGANLONA S/N YJOSE ORDONEZ LOCAL DE SAFIRE DECCOR REF DIAGONAL A Conjunto Santa fe de Alcala A3 CUARAS DE AV.FRANCISCO DEL CAMPO</v>
          </cell>
          <cell r="K1495" t="str">
            <v>989082159</v>
          </cell>
          <cell r="L1495" t="str">
            <v>989082159</v>
          </cell>
          <cell r="M1495" t="str">
            <v>QUITO</v>
          </cell>
          <cell r="N1495" t="str">
            <v>PICHINCHA</v>
          </cell>
          <cell r="O1495" t="str">
            <v>CARCELEN</v>
          </cell>
        </row>
        <row r="1496">
          <cell r="A1496" t="str">
            <v>20003006051776</v>
          </cell>
          <cell r="B1496">
            <v>475450</v>
          </cell>
          <cell r="C1496" t="str">
            <v>20003006051776</v>
          </cell>
          <cell r="D1496">
            <v>44902.624351851853</v>
          </cell>
          <cell r="E1496" t="str">
            <v>CONECEL</v>
          </cell>
          <cell r="F1496" t="str">
            <v>DESPACHO</v>
          </cell>
          <cell r="G1496" t="str">
            <v>NORMAL</v>
          </cell>
          <cell r="H1496" t="str">
            <v>LEMA LEMA JUAN CARLOS</v>
          </cell>
          <cell r="I1496" t="str">
            <v>1715900062</v>
          </cell>
          <cell r="J1496" t="str">
            <v>CALLE N92D Y CALLE E8LOTE 1786 MZ24 SL12 CASA COLOR PLOMO DIAGONAL AL UPC</v>
          </cell>
          <cell r="K1496" t="str">
            <v>994683678</v>
          </cell>
          <cell r="L1496" t="str">
            <v>0</v>
          </cell>
          <cell r="M1496" t="str">
            <v>QUITO</v>
          </cell>
          <cell r="N1496" t="str">
            <v>PICHINCHA</v>
          </cell>
          <cell r="O1496" t="str">
            <v>CARCELEN</v>
          </cell>
        </row>
        <row r="1497">
          <cell r="A1497" t="str">
            <v>20003006506863</v>
          </cell>
          <cell r="B1497">
            <v>475451</v>
          </cell>
          <cell r="C1497" t="str">
            <v>20003006506863</v>
          </cell>
          <cell r="D1497">
            <v>44902.624351851853</v>
          </cell>
          <cell r="E1497" t="str">
            <v>CONECEL</v>
          </cell>
          <cell r="F1497" t="str">
            <v>DESPACHO</v>
          </cell>
          <cell r="G1497" t="str">
            <v>NORMAL</v>
          </cell>
          <cell r="H1497" t="str">
            <v>LOAYZA LEON MARGOTH DE LOS ANGELES</v>
          </cell>
          <cell r="I1497" t="str">
            <v>702269911</v>
          </cell>
          <cell r="J1497" t="str">
            <v>CALLE OE 13 08 CALLE A S34R CS 2 PISOS ENLUCIDA ESQUINERA REF A 2 CUADRAS COLEGIO MIGUEL ITURRALDE</v>
          </cell>
          <cell r="K1497" t="str">
            <v>999770992</v>
          </cell>
          <cell r="L1497" t="str">
            <v>999770992</v>
          </cell>
          <cell r="M1497" t="str">
            <v>QUITO</v>
          </cell>
          <cell r="N1497" t="str">
            <v>PICHINCHA</v>
          </cell>
          <cell r="O1497" t="str">
            <v>CHILLOGALLO</v>
          </cell>
        </row>
        <row r="1498">
          <cell r="A1498" t="str">
            <v>20003006532741</v>
          </cell>
          <cell r="B1498">
            <v>475452</v>
          </cell>
          <cell r="C1498" t="str">
            <v>20003006532741</v>
          </cell>
          <cell r="D1498">
            <v>44902.624351851853</v>
          </cell>
          <cell r="E1498" t="str">
            <v>CONECEL</v>
          </cell>
          <cell r="F1498" t="str">
            <v>DESPACHO</v>
          </cell>
          <cell r="G1498" t="str">
            <v>NORMAL</v>
          </cell>
          <cell r="H1498" t="str">
            <v>VALLEJO CHAMORRO WILMER BAYARDO</v>
          </cell>
          <cell r="I1498" t="str">
            <v>1720748167</v>
          </cell>
          <cell r="J1498" t="str">
            <v>PEDERNALES OE16-121 Y CESAR VAQUERO CS 4PS ENLUCIDA JTO A UNA ESCALENAT</v>
          </cell>
          <cell r="K1498" t="str">
            <v>986835569</v>
          </cell>
          <cell r="L1498" t="str">
            <v>0</v>
          </cell>
          <cell r="M1498" t="str">
            <v>QUITO</v>
          </cell>
          <cell r="N1498" t="str">
            <v>PICHINCHA</v>
          </cell>
          <cell r="O1498" t="str">
            <v>Cotocollao</v>
          </cell>
        </row>
        <row r="1499">
          <cell r="A1499" t="str">
            <v>20003006526757</v>
          </cell>
          <cell r="B1499">
            <v>475453</v>
          </cell>
          <cell r="C1499" t="str">
            <v>20003006526757</v>
          </cell>
          <cell r="D1499">
            <v>44902.624351851853</v>
          </cell>
          <cell r="E1499" t="str">
            <v>CONECEL</v>
          </cell>
          <cell r="F1499" t="str">
            <v>DESPACHO</v>
          </cell>
          <cell r="G1499" t="str">
            <v>NORMAL</v>
          </cell>
          <cell r="H1499" t="str">
            <v>QUINDE RUMIPULLA EDGAR GEOVANNY</v>
          </cell>
          <cell r="I1499" t="str">
            <v>106780802</v>
          </cell>
          <cell r="J1499" t="str">
            <v>AV OCTAVIO DIA Y GONZALEZ SUAREZ  ENTREGA EN EL CEMENTERIO PATRIMONIAL DE CUENCA (CLTE TRABAJA EN EL CEMENTERIO)</v>
          </cell>
          <cell r="K1499" t="str">
            <v>993431473</v>
          </cell>
          <cell r="L1499" t="str">
            <v>993431473</v>
          </cell>
          <cell r="M1499" t="str">
            <v>CUENCA</v>
          </cell>
          <cell r="N1499" t="str">
            <v xml:space="preserve">AZUAY </v>
          </cell>
          <cell r="O1499" t="str">
            <v xml:space="preserve">TURI </v>
          </cell>
        </row>
        <row r="1500">
          <cell r="A1500" t="str">
            <v>20003007558277</v>
          </cell>
          <cell r="B1500">
            <v>475454</v>
          </cell>
          <cell r="C1500" t="str">
            <v>20003007558277</v>
          </cell>
          <cell r="D1500">
            <v>44902.624351851853</v>
          </cell>
          <cell r="E1500" t="str">
            <v>CONECEL</v>
          </cell>
          <cell r="F1500" t="str">
            <v>DESPACHO</v>
          </cell>
          <cell r="G1500" t="str">
            <v>NORMAL</v>
          </cell>
          <cell r="H1500" t="str">
            <v>CEDENO CHAVEZ MICHAEL ANDRES</v>
          </cell>
          <cell r="I1500" t="str">
            <v>941094906</v>
          </cell>
          <cell r="J1500" t="str">
            <v>CALLE 22 Y ALCEDO SUBURBIO CS 3 PISOS COLOR VERDE REF. JUNTO A IGLESIA</v>
          </cell>
          <cell r="K1500" t="str">
            <v>991242682</v>
          </cell>
          <cell r="L1500" t="str">
            <v>0</v>
          </cell>
          <cell r="M1500" t="str">
            <v>GUAYAQUIL</v>
          </cell>
          <cell r="N1500" t="str">
            <v>GUAYAS</v>
          </cell>
          <cell r="O1500" t="str">
            <v>FEBRES CORDERO</v>
          </cell>
        </row>
        <row r="1501">
          <cell r="A1501" t="str">
            <v>20002996645756</v>
          </cell>
          <cell r="B1501">
            <v>475441</v>
          </cell>
          <cell r="C1501" t="str">
            <v>20002996645756</v>
          </cell>
          <cell r="D1501">
            <v>44902.619641203702</v>
          </cell>
          <cell r="E1501" t="str">
            <v>BRELDYNG</v>
          </cell>
          <cell r="F1501" t="str">
            <v>DESPACHO</v>
          </cell>
          <cell r="G1501" t="str">
            <v>NORMAL</v>
          </cell>
          <cell r="H1501" t="str">
            <v>MUNIZ CEDENO ALEXANDER JACINTO</v>
          </cell>
          <cell r="I1501" t="str">
            <v>1315985257</v>
          </cell>
          <cell r="J1501" t="str">
            <v>FLEXNET GYE COOPERATIVA JUAN MONTALVO  CALLE PRINCIAL S N VIA A DAULE KM 8,5  GUAYAQUIL  BODEGAS HILANTEX</v>
          </cell>
          <cell r="K1501" t="str">
            <v>983662987</v>
          </cell>
          <cell r="M1501" t="str">
            <v>GUAYAQUIL</v>
          </cell>
          <cell r="N1501" t="str">
            <v>GUAYAS</v>
          </cell>
          <cell r="O1501" t="str">
            <v>GUAYAQUIL</v>
          </cell>
        </row>
        <row r="1502">
          <cell r="A1502" t="str">
            <v>20003004515462</v>
          </cell>
          <cell r="B1502">
            <v>475442</v>
          </cell>
          <cell r="C1502" t="str">
            <v>20003004515462</v>
          </cell>
          <cell r="D1502">
            <v>44902.619641203702</v>
          </cell>
          <cell r="E1502" t="str">
            <v>BRELDYNG</v>
          </cell>
          <cell r="F1502" t="str">
            <v>DESPACHO</v>
          </cell>
          <cell r="G1502" t="str">
            <v>NORMAL</v>
          </cell>
          <cell r="H1502" t="str">
            <v>KETTY JANETH LUCAS CRESPO</v>
          </cell>
          <cell r="I1502" t="str">
            <v>955151626</v>
          </cell>
          <cell r="J1502" t="str">
            <v>COOPERATIVA JUAN MONTALVO CALLE PRINCIAL SN VIA A DAULE KM 8,5 - GUAYAQUIL - BODEGAS HILANTEX</v>
          </cell>
          <cell r="K1502" t="str">
            <v>982638997</v>
          </cell>
          <cell r="M1502" t="str">
            <v>GUAYAQUIL</v>
          </cell>
          <cell r="N1502" t="str">
            <v>GUAYAS</v>
          </cell>
          <cell r="O1502" t="str">
            <v>GUAYAQUIL</v>
          </cell>
        </row>
        <row r="1503">
          <cell r="A1503" t="str">
            <v>20003005076625</v>
          </cell>
          <cell r="B1503">
            <v>475443</v>
          </cell>
          <cell r="C1503" t="str">
            <v>20003005076625</v>
          </cell>
          <cell r="D1503">
            <v>44902.619641203702</v>
          </cell>
          <cell r="E1503" t="str">
            <v>BRELDYNG</v>
          </cell>
          <cell r="F1503" t="str">
            <v>DESPACHO</v>
          </cell>
          <cell r="G1503" t="str">
            <v>NORMAL</v>
          </cell>
          <cell r="H1503" t="str">
            <v>SOLEDISPA ZURITA PEDRO LUIS</v>
          </cell>
          <cell r="I1503" t="str">
            <v>1309744348</v>
          </cell>
          <cell r="J1503" t="str">
            <v>URBANIZACION CIUDAD AZTECA MZ T VILLA 8 PORTON BLANCO CERRAMIENTO GRIS</v>
          </cell>
          <cell r="K1503" t="str">
            <v>993212607-0939360636</v>
          </cell>
          <cell r="M1503" t="str">
            <v>ELOY ALFARO</v>
          </cell>
          <cell r="N1503" t="str">
            <v>MANABI</v>
          </cell>
          <cell r="O1503" t="str">
            <v>MANTA</v>
          </cell>
        </row>
        <row r="1504">
          <cell r="A1504" t="str">
            <v>FTSTE00135</v>
          </cell>
          <cell r="B1504">
            <v>475331</v>
          </cell>
          <cell r="C1504" t="str">
            <v>FTSTE00135</v>
          </cell>
          <cell r="D1504">
            <v>44902.532835648148</v>
          </cell>
          <cell r="E1504" t="str">
            <v>CONECEL_DOCUMENTOS</v>
          </cell>
          <cell r="F1504" t="str">
            <v>DESPACHO</v>
          </cell>
          <cell r="H1504" t="str">
            <v>ALEXANDER GALVIS</v>
          </cell>
          <cell r="J1504" t="str">
            <v>RETIRA AGENCIA TRAMACO SANTA ELENA</v>
          </cell>
          <cell r="M1504" t="str">
            <v>240201</v>
          </cell>
        </row>
        <row r="1505">
          <cell r="A1505" t="str">
            <v>CLDEV_SIM220166</v>
          </cell>
          <cell r="B1505">
            <v>475329</v>
          </cell>
          <cell r="C1505" t="str">
            <v>CLDEV_SIM220166</v>
          </cell>
          <cell r="D1505">
            <v>44902.529629629629</v>
          </cell>
          <cell r="E1505" t="str">
            <v>CONECEL_DOCUMENTOS</v>
          </cell>
          <cell r="F1505" t="str">
            <v>DESPACHO</v>
          </cell>
          <cell r="G1505" t="str">
            <v>NORMAL</v>
          </cell>
          <cell r="H1505" t="str">
            <v>Cristian Zambrano / Carolina Perez</v>
          </cell>
          <cell r="I1505" t="str">
            <v/>
          </cell>
          <cell r="J1505" t="str">
            <v>AV. Amazonas N44-124 y Luis Barbery, edificio color Blanco</v>
          </cell>
          <cell r="K1505" t="str">
            <v/>
          </cell>
          <cell r="L1505" t="str">
            <v/>
          </cell>
          <cell r="M1505" t="str">
            <v>QUITO</v>
          </cell>
          <cell r="N1505" t="str">
            <v xml:space="preserve">PICHINCHA </v>
          </cell>
          <cell r="O1505" t="str">
            <v>QUITO</v>
          </cell>
        </row>
        <row r="1506">
          <cell r="A1506" t="str">
            <v>CLDEV_SIM220165</v>
          </cell>
          <cell r="B1506">
            <v>475330</v>
          </cell>
          <cell r="C1506" t="str">
            <v>CLDEV_SIM220165</v>
          </cell>
          <cell r="D1506">
            <v>44902.529629629629</v>
          </cell>
          <cell r="E1506" t="str">
            <v>CONECEL_DOCUMENTOS</v>
          </cell>
          <cell r="F1506" t="str">
            <v>DESPACHO</v>
          </cell>
          <cell r="G1506" t="str">
            <v>NORMAL</v>
          </cell>
          <cell r="H1506" t="str">
            <v>ROLANDO MORALES / MARIA SUNTAXI</v>
          </cell>
          <cell r="J1506" t="str">
            <v>CIUDADELA SANTA LEONOR MZ 6 SOLAR 17</v>
          </cell>
          <cell r="M1506" t="str">
            <v>QUITO</v>
          </cell>
          <cell r="N1506" t="str">
            <v xml:space="preserve">PICHINCHA </v>
          </cell>
          <cell r="O1506" t="str">
            <v>QUITO</v>
          </cell>
        </row>
        <row r="1507">
          <cell r="A1507" t="str">
            <v>LDDGYEA0022</v>
          </cell>
          <cell r="B1507">
            <v>475316</v>
          </cell>
          <cell r="C1507" t="str">
            <v>LDDGYEA0022</v>
          </cell>
          <cell r="D1507">
            <v>44902.511747685188</v>
          </cell>
          <cell r="E1507" t="str">
            <v>CONECEL_DOCUMENTOS</v>
          </cell>
          <cell r="F1507" t="str">
            <v>DESPACHO</v>
          </cell>
          <cell r="G1507" t="str">
            <v>NORMAL</v>
          </cell>
          <cell r="H1507" t="str">
            <v>Stephanie Perez ACC/Paola Loja ACC-OPE Equipos</v>
          </cell>
          <cell r="I1507" t="str">
            <v>0</v>
          </cell>
          <cell r="J1507" t="str">
            <v>GYE - Centro Comercial Garzo centro-ACC/REGULARIZACIONES</v>
          </cell>
          <cell r="K1507" t="str">
            <v>993393277</v>
          </cell>
          <cell r="L1507" t="str">
            <v/>
          </cell>
          <cell r="M1507" t="str">
            <v>GUAYAQUIL</v>
          </cell>
          <cell r="N1507" t="str">
            <v>GUAYAS</v>
          </cell>
          <cell r="O1507" t="str">
            <v>GUAYAQUIL</v>
          </cell>
        </row>
        <row r="1508">
          <cell r="A1508" t="str">
            <v>LDDGYEB0023</v>
          </cell>
          <cell r="B1508">
            <v>475317</v>
          </cell>
          <cell r="C1508" t="str">
            <v>LDDGYEB0023</v>
          </cell>
          <cell r="D1508">
            <v>44902.511747685188</v>
          </cell>
          <cell r="E1508" t="str">
            <v>CONECEL_DOCUMENTOS</v>
          </cell>
          <cell r="F1508" t="str">
            <v>DESPACHO</v>
          </cell>
          <cell r="G1508" t="str">
            <v>NORMAL</v>
          </cell>
          <cell r="H1508" t="str">
            <v>Stephanie Perez ACC</v>
          </cell>
          <cell r="I1508" t="str">
            <v>0</v>
          </cell>
          <cell r="J1508" t="str">
            <v>GYE - Centro Comercial Garzo centro-ACC</v>
          </cell>
          <cell r="K1508" t="str">
            <v>9399196442</v>
          </cell>
          <cell r="L1508" t="str">
            <v/>
          </cell>
          <cell r="M1508" t="str">
            <v>GUAYAQUIL</v>
          </cell>
          <cell r="N1508" t="str">
            <v>GUAYAS</v>
          </cell>
          <cell r="O1508" t="str">
            <v>GUAYAQUIL</v>
          </cell>
        </row>
        <row r="1509">
          <cell r="A1509" t="str">
            <v>LDDUIOC0017</v>
          </cell>
          <cell r="B1509">
            <v>475318</v>
          </cell>
          <cell r="C1509" t="str">
            <v>LDDUIOC0017</v>
          </cell>
          <cell r="D1509">
            <v>44902.511747685188</v>
          </cell>
          <cell r="E1509" t="str">
            <v>CONECEL_DOCUMENTOS</v>
          </cell>
          <cell r="F1509" t="str">
            <v>DESPACHO</v>
          </cell>
          <cell r="G1509" t="str">
            <v>NORMAL</v>
          </cell>
          <cell r="H1509" t="str">
            <v>Yoel Ramirez/ADT</v>
          </cell>
          <cell r="I1509" t="str">
            <v>0</v>
          </cell>
          <cell r="J1509" t="str">
            <v>Quito: Yanez Pinzon y Colon Edificio Rigel piso 3</v>
          </cell>
          <cell r="K1509" t="str">
            <v>961420773</v>
          </cell>
          <cell r="L1509" t="str">
            <v/>
          </cell>
          <cell r="M1509" t="str">
            <v>QUITO</v>
          </cell>
          <cell r="N1509" t="str">
            <v xml:space="preserve">PICHINCHA </v>
          </cell>
          <cell r="O1509" t="str">
            <v>QUITO</v>
          </cell>
        </row>
        <row r="1510">
          <cell r="A1510" t="str">
            <v>LDDUIOE0026</v>
          </cell>
          <cell r="B1510">
            <v>475319</v>
          </cell>
          <cell r="C1510" t="str">
            <v>LDDUIOE0026</v>
          </cell>
          <cell r="D1510">
            <v>44902.511747685188</v>
          </cell>
          <cell r="E1510" t="str">
            <v>CONECEL_DOCUMENTOS</v>
          </cell>
          <cell r="F1510" t="str">
            <v>DESPACHO</v>
          </cell>
          <cell r="G1510" t="str">
            <v>NORMAL</v>
          </cell>
          <cell r="H1510" t="str">
            <v>Maria Fernanda Munoz/CANT</v>
          </cell>
          <cell r="I1510" t="str">
            <v>0</v>
          </cell>
          <cell r="J1510" t="str">
            <v xml:space="preserve">QUITO Av. 10 de Agosto N34-601 y Juan Pablo Sanz </v>
          </cell>
          <cell r="K1510" t="str">
            <v>998118542/979067498</v>
          </cell>
          <cell r="L1510" t="str">
            <v/>
          </cell>
          <cell r="M1510" t="str">
            <v>QUITO</v>
          </cell>
          <cell r="N1510" t="str">
            <v xml:space="preserve">PICHINCHA </v>
          </cell>
          <cell r="O1510" t="str">
            <v>QUITO</v>
          </cell>
        </row>
        <row r="1511">
          <cell r="A1511" t="str">
            <v>LDDGYEF0023</v>
          </cell>
          <cell r="B1511">
            <v>475320</v>
          </cell>
          <cell r="C1511" t="str">
            <v>LDDGYEF0023</v>
          </cell>
          <cell r="D1511">
            <v>44902.511747685188</v>
          </cell>
          <cell r="E1511" t="str">
            <v>CONECEL_DOCUMENTOS</v>
          </cell>
          <cell r="F1511" t="str">
            <v>DESPACHO</v>
          </cell>
          <cell r="G1511" t="str">
            <v>NORMAL</v>
          </cell>
          <cell r="H1511" t="str">
            <v>TOMAS ANDRADE/GSO</v>
          </cell>
          <cell r="I1511" t="str">
            <v>0</v>
          </cell>
          <cell r="J1511" t="str">
            <v xml:space="preserve"> Gye:  Urdenor 2 - parque empresarial colon , edificio Coloncorp B mezanine atras de Netlife</v>
          </cell>
          <cell r="K1511" t="str">
            <v>982033756</v>
          </cell>
          <cell r="L1511" t="str">
            <v/>
          </cell>
          <cell r="M1511" t="str">
            <v>GUAYAQUIL</v>
          </cell>
          <cell r="N1511" t="str">
            <v>GUAYAS</v>
          </cell>
          <cell r="O1511" t="str">
            <v>GUAYAQUIL</v>
          </cell>
        </row>
        <row r="1512">
          <cell r="A1512" t="str">
            <v>LDDGYEG0028</v>
          </cell>
          <cell r="B1512">
            <v>475321</v>
          </cell>
          <cell r="C1512" t="str">
            <v>LDDGYEG0028</v>
          </cell>
          <cell r="D1512">
            <v>44902.511747685188</v>
          </cell>
          <cell r="E1512" t="str">
            <v>CONECEL_DOCUMENTOS</v>
          </cell>
          <cell r="F1512" t="str">
            <v>DESPACHO</v>
          </cell>
          <cell r="G1512" t="str">
            <v>NORMAL</v>
          </cell>
          <cell r="H1512" t="str">
            <v>GABRIELA SANDOVAL/PSG</v>
          </cell>
          <cell r="I1512" t="str">
            <v>0</v>
          </cell>
          <cell r="J1512" t="str">
            <v xml:space="preserve"> Gye:  Urdenor 2 - parque empresarial colon , edificio Coloncorp B mezanine atras de Netlife</v>
          </cell>
          <cell r="K1512" t="str">
            <v>982033756</v>
          </cell>
          <cell r="L1512" t="str">
            <v/>
          </cell>
          <cell r="M1512" t="str">
            <v>GUAYAQUIL</v>
          </cell>
          <cell r="N1512" t="str">
            <v>GUAYAS</v>
          </cell>
          <cell r="O1512" t="str">
            <v>GUAYAQUIL</v>
          </cell>
        </row>
        <row r="1513">
          <cell r="A1513" t="str">
            <v>LDDGYEI0015</v>
          </cell>
          <cell r="B1513">
            <v>475322</v>
          </cell>
          <cell r="C1513" t="str">
            <v>LDDGYEI0015</v>
          </cell>
          <cell r="D1513">
            <v>44902.511747685188</v>
          </cell>
          <cell r="E1513" t="str">
            <v>CONECEL_DOCUMENTOS</v>
          </cell>
          <cell r="F1513" t="str">
            <v>DESPACHO</v>
          </cell>
          <cell r="G1513" t="str">
            <v>NORMAL</v>
          </cell>
          <cell r="H1513" t="str">
            <v>PAOLA LOJA /CONECEL REG</v>
          </cell>
          <cell r="I1513" t="str">
            <v>0</v>
          </cell>
          <cell r="J1513" t="str">
            <v>GYE - CENTRO COMERCIAL GARZO CENTRO-ACC</v>
          </cell>
          <cell r="K1513" t="str">
            <v>993393277</v>
          </cell>
          <cell r="M1513" t="str">
            <v>GUAYAQUIL</v>
          </cell>
          <cell r="N1513" t="str">
            <v>GUAYAS</v>
          </cell>
          <cell r="O1513" t="str">
            <v>GUAYAQUIL</v>
          </cell>
        </row>
        <row r="1514">
          <cell r="A1514" t="str">
            <v>20003005025283</v>
          </cell>
          <cell r="B1514">
            <v>475284</v>
          </cell>
          <cell r="C1514" t="str">
            <v>20003005025283</v>
          </cell>
          <cell r="D1514">
            <v>44902.505462962959</v>
          </cell>
          <cell r="E1514" t="str">
            <v>CONECEL</v>
          </cell>
          <cell r="F1514" t="str">
            <v>DESPACHO</v>
          </cell>
          <cell r="G1514" t="str">
            <v>NORMAL</v>
          </cell>
          <cell r="H1514" t="str">
            <v>MARCELA DEL ROCIO GRANJA ACUNA</v>
          </cell>
          <cell r="I1514" t="str">
            <v>1714587027</v>
          </cell>
          <cell r="J1514" t="str">
            <v>QUITO/MONTESERRIN/CALLE DE LAS HIGUERAS Y DE LAS AZUCENAS EN EL CENTRO DE ESTIMULACION INTEGRAL KIKITINES</v>
          </cell>
          <cell r="K1514" t="str">
            <v xml:space="preserve">987283516 /  </v>
          </cell>
          <cell r="L1514" t="str">
            <v/>
          </cell>
          <cell r="M1514" t="str">
            <v>QUITO</v>
          </cell>
          <cell r="N1514" t="str">
            <v>PICHINCHA</v>
          </cell>
          <cell r="O1514" t="str">
            <v>QUITO</v>
          </cell>
        </row>
        <row r="1515">
          <cell r="A1515" t="str">
            <v>20003004516794</v>
          </cell>
          <cell r="B1515">
            <v>475285</v>
          </cell>
          <cell r="C1515" t="str">
            <v>20003004516794</v>
          </cell>
          <cell r="D1515">
            <v>44902.505462962959</v>
          </cell>
          <cell r="E1515" t="str">
            <v>CONECEL</v>
          </cell>
          <cell r="F1515" t="str">
            <v>DESPACHO</v>
          </cell>
          <cell r="G1515" t="str">
            <v>NORMAL</v>
          </cell>
          <cell r="H1515" t="str">
            <v>ROCIO CRISTINA GOROZABEL MACIAS</v>
          </cell>
          <cell r="I1515" t="str">
            <v>1313008201</v>
          </cell>
          <cell r="J1515" t="str">
            <v>MANTA/TARQUI/CALLE AV URBI MANTA AV 204 ENTRE CALLE 308 Y 307 CASA COLOR CEMENTO FRENTE A CANCHA JUBILADOS DE ALEX TALLER BICHO</v>
          </cell>
          <cell r="K1515" t="str">
            <v xml:space="preserve">963208712 /  </v>
          </cell>
          <cell r="L1515" t="str">
            <v/>
          </cell>
          <cell r="M1515" t="str">
            <v>MANTA</v>
          </cell>
          <cell r="N1515" t="str">
            <v>MANABI</v>
          </cell>
          <cell r="O1515" t="str">
            <v>MANTA</v>
          </cell>
        </row>
        <row r="1516">
          <cell r="A1516" t="str">
            <v>20003005076824</v>
          </cell>
          <cell r="B1516">
            <v>475286</v>
          </cell>
          <cell r="C1516" t="str">
            <v>20003005076824</v>
          </cell>
          <cell r="D1516">
            <v>44902.505462962959</v>
          </cell>
          <cell r="E1516" t="str">
            <v>CONECEL</v>
          </cell>
          <cell r="F1516" t="str">
            <v>DESPACHO</v>
          </cell>
          <cell r="G1516" t="str">
            <v>NORMAL</v>
          </cell>
          <cell r="H1516" t="str">
            <v>MICHAEL MANCHENO MEDINA</v>
          </cell>
          <cell r="I1516" t="str">
            <v>605098003</v>
          </cell>
          <cell r="J1516" t="str">
            <v>RIOBAMBA-LIZARZABURU/CALLE MANUEL SAMANIEGO Y AV CANONIGO RAMOS/ FRENTE CONJ HABITACIONAL EL PINAR 1/ CS 2 PISOS DE VARIOS COLORES</v>
          </cell>
          <cell r="K1516" t="str">
            <v>978923177 WHATSAPP</v>
          </cell>
          <cell r="M1516" t="str">
            <v>RIOBAMBA</v>
          </cell>
          <cell r="N1516" t="str">
            <v>CHIMBORAZO</v>
          </cell>
          <cell r="O1516" t="str">
            <v>RIOBAMBA</v>
          </cell>
        </row>
        <row r="1517">
          <cell r="A1517" t="str">
            <v>20003005035703</v>
          </cell>
          <cell r="B1517">
            <v>475287</v>
          </cell>
          <cell r="C1517" t="str">
            <v>20003005035703</v>
          </cell>
          <cell r="D1517">
            <v>44902.505462962959</v>
          </cell>
          <cell r="E1517" t="str">
            <v>CONECEL</v>
          </cell>
          <cell r="F1517" t="str">
            <v>DESPACHO</v>
          </cell>
          <cell r="G1517" t="str">
            <v>NORMAL</v>
          </cell>
          <cell r="H1517" t="str">
            <v>SANTIAGO ANDRES CARDOSO SOLORZANO</v>
          </cell>
          <cell r="I1517" t="str">
            <v>1722430756</v>
          </cell>
          <cell r="J1517" t="str">
            <v>IBARRA-SAGRARIO/ TRABJO AV.ATAHUALPA 2246 Y CARLOS EMILIO GRIJALVA LOCAL LAVADORA DE CARRO /A MEDIA CDR IMPERIO GRILL RESTOBAR</v>
          </cell>
          <cell r="K1517" t="str">
            <v>987715319 /  939502769</v>
          </cell>
          <cell r="L1517" t="str">
            <v/>
          </cell>
          <cell r="M1517" t="str">
            <v>IBARRA</v>
          </cell>
          <cell r="N1517" t="str">
            <v>IMBABURA</v>
          </cell>
          <cell r="O1517" t="str">
            <v>IBARRA</v>
          </cell>
        </row>
        <row r="1518">
          <cell r="A1518" t="str">
            <v>20003004075534</v>
          </cell>
          <cell r="B1518">
            <v>475288</v>
          </cell>
          <cell r="C1518" t="str">
            <v>20003004075534</v>
          </cell>
          <cell r="D1518">
            <v>44902.505462962959</v>
          </cell>
          <cell r="E1518" t="str">
            <v>CONECEL</v>
          </cell>
          <cell r="F1518" t="str">
            <v>DESPACHO</v>
          </cell>
          <cell r="G1518" t="str">
            <v>NORMAL</v>
          </cell>
          <cell r="H1518" t="str">
            <v>WASHINGTON HERNAN ZAMBRANO QUISHPE</v>
          </cell>
          <cell r="I1518" t="str">
            <v>503036295</v>
          </cell>
          <cell r="J1518" t="str">
            <v>LATACUNGA/ ELOY ALFARO/AV MIGUEL ITURRALDE 857 Y AV HEROES DEL CENEPA CSA DE 2 PISOS COLOR CELESTE</v>
          </cell>
          <cell r="K1518" t="str">
            <v xml:space="preserve">969036290 /  </v>
          </cell>
          <cell r="L1518" t="str">
            <v/>
          </cell>
          <cell r="M1518" t="str">
            <v>LATACUNGA</v>
          </cell>
          <cell r="N1518" t="str">
            <v>COTOPAXI</v>
          </cell>
          <cell r="O1518" t="str">
            <v>LATACUNGA</v>
          </cell>
        </row>
        <row r="1519">
          <cell r="A1519" t="str">
            <v>20003001015280_1</v>
          </cell>
          <cell r="B1519">
            <v>475289</v>
          </cell>
          <cell r="C1519" t="str">
            <v>20003001015280_1</v>
          </cell>
          <cell r="D1519">
            <v>44902.505462962959</v>
          </cell>
          <cell r="E1519" t="str">
            <v>CONECEL</v>
          </cell>
          <cell r="F1519" t="str">
            <v>DESPACHO</v>
          </cell>
          <cell r="G1519" t="str">
            <v>NORMAL</v>
          </cell>
          <cell r="H1519" t="str">
            <v>ERIKA JOHANNA CARRILLO ACHIG</v>
          </cell>
          <cell r="I1519" t="str">
            <v>1724729270</v>
          </cell>
          <cell r="J1519" t="str">
            <v>QUITO/LLANO CHICO/CALLE DE LOS NOGALES N2-472 Y VALLE CATAMAYO CASA DE 3 PISOS A LOS ALTOS DEL MINIMARKET BUEN POLLO A MEDIA CUADRA DE LA PARADA DEL SABOR</v>
          </cell>
          <cell r="K1519" t="str">
            <v xml:space="preserve">985625971 /  </v>
          </cell>
          <cell r="M1519" t="str">
            <v>QUITO</v>
          </cell>
          <cell r="N1519" t="str">
            <v>PICHINCHA</v>
          </cell>
          <cell r="O1519" t="str">
            <v>QUITO</v>
          </cell>
        </row>
        <row r="1520">
          <cell r="A1520" t="str">
            <v>20003005107341</v>
          </cell>
          <cell r="B1520">
            <v>475290</v>
          </cell>
          <cell r="C1520" t="str">
            <v>20003005107341</v>
          </cell>
          <cell r="D1520">
            <v>44902.505462962959</v>
          </cell>
          <cell r="E1520" t="str">
            <v>CONECEL</v>
          </cell>
          <cell r="F1520" t="str">
            <v>DESPACHO</v>
          </cell>
          <cell r="G1520" t="str">
            <v>NORMAL</v>
          </cell>
          <cell r="H1520" t="str">
            <v>MIRIAM LOZANO GOMEZ</v>
          </cell>
          <cell r="I1520" t="str">
            <v>FB558285 PASAPORTE</v>
          </cell>
          <cell r="J1520" t="str">
            <v>QUITO/LA KENNEDY/AV ISAAC ALBENIZ Y MOZART EN LA COOP DE TAXIS LABRADOR PASAJE ND46 E3-35</v>
          </cell>
          <cell r="K1520" t="str">
            <v xml:space="preserve">979356246 /  </v>
          </cell>
          <cell r="L1520" t="str">
            <v/>
          </cell>
          <cell r="M1520" t="str">
            <v>QUITO</v>
          </cell>
          <cell r="N1520" t="str">
            <v>PICHINCHA</v>
          </cell>
          <cell r="O1520" t="str">
            <v>QUITO</v>
          </cell>
        </row>
        <row r="1521">
          <cell r="A1521" t="str">
            <v>20003005080601</v>
          </cell>
          <cell r="B1521">
            <v>475291</v>
          </cell>
          <cell r="C1521" t="str">
            <v>20003005080601</v>
          </cell>
          <cell r="D1521">
            <v>44902.505462962959</v>
          </cell>
          <cell r="E1521" t="str">
            <v>CONECEL</v>
          </cell>
          <cell r="F1521" t="str">
            <v>DESPACHO</v>
          </cell>
          <cell r="G1521" t="str">
            <v>NORMAL</v>
          </cell>
          <cell r="H1521" t="str">
            <v>GABRIELA CAROLINA PAREDES GUALA</v>
          </cell>
          <cell r="I1521" t="str">
            <v>928008945</v>
          </cell>
          <cell r="J1521" t="str">
            <v>DURAN/ELOY ALFARO/COOPERATIVA 18 DE ABRIL MZ 11 SL 5 CASA DE COLOR BEIGE DE UN PISO</v>
          </cell>
          <cell r="K1521" t="str">
            <v xml:space="preserve">987138185 /  </v>
          </cell>
          <cell r="M1521" t="str">
            <v>DURAN</v>
          </cell>
          <cell r="N1521" t="str">
            <v>GUAYAS</v>
          </cell>
          <cell r="O1521" t="str">
            <v>DURAN</v>
          </cell>
        </row>
        <row r="1522">
          <cell r="A1522" t="str">
            <v>20003006065545</v>
          </cell>
          <cell r="B1522">
            <v>475292</v>
          </cell>
          <cell r="C1522" t="str">
            <v>20003006065545</v>
          </cell>
          <cell r="D1522">
            <v>44902.505462962959</v>
          </cell>
          <cell r="E1522" t="str">
            <v>CONECEL</v>
          </cell>
          <cell r="F1522" t="str">
            <v>DESPACHO</v>
          </cell>
          <cell r="G1522" t="str">
            <v>NORMAL</v>
          </cell>
          <cell r="H1522" t="str">
            <v>LIDIA MARIELA CHASIGUANO RAMOS</v>
          </cell>
          <cell r="I1522" t="str">
            <v>1005094477</v>
          </cell>
          <cell r="J1522" t="str">
            <v>IBARRA/CARANQUI/AV HUIRACOCHA Y AV ATAHUALPA A UNA CUADRA DEL POLIDEPORTIVO CASA DE UN PISO SIN PINTAR</v>
          </cell>
          <cell r="K1522" t="str">
            <v xml:space="preserve">980090701 /  </v>
          </cell>
          <cell r="M1522" t="str">
            <v>IBARRA</v>
          </cell>
          <cell r="N1522" t="str">
            <v>IMBABURA</v>
          </cell>
          <cell r="O1522" t="str">
            <v>IBARRA</v>
          </cell>
        </row>
        <row r="1523">
          <cell r="A1523" t="str">
            <v>20003005035984</v>
          </cell>
          <cell r="B1523">
            <v>475293</v>
          </cell>
          <cell r="C1523" t="str">
            <v>20003005035984</v>
          </cell>
          <cell r="D1523">
            <v>44902.505462962959</v>
          </cell>
          <cell r="E1523" t="str">
            <v>CONECEL</v>
          </cell>
          <cell r="F1523" t="str">
            <v>DESPACHO</v>
          </cell>
          <cell r="G1523" t="str">
            <v>NORMAL</v>
          </cell>
          <cell r="H1523" t="str">
            <v>FREDY FABIAN LUDENA ABAD</v>
          </cell>
          <cell r="I1523" t="str">
            <v>1803319118</v>
          </cell>
          <cell r="J1523" t="str">
            <v>AMBATO/MATRIZ/AV CEVALLOS 09-33 Y MALDONADO CASA 2 PISOS BLANCA CON LETRERO ALMACEN LA CASA DEL AHORRO FRENTE LA PANADERIA COLOMBIA</v>
          </cell>
          <cell r="K1523" t="str">
            <v>998841140 /  299884114</v>
          </cell>
          <cell r="L1523" t="str">
            <v/>
          </cell>
          <cell r="M1523" t="str">
            <v>AMBATO</v>
          </cell>
          <cell r="N1523" t="str">
            <v>TUNGURAHUA</v>
          </cell>
          <cell r="O1523" t="str">
            <v>AMBATO</v>
          </cell>
        </row>
        <row r="1524">
          <cell r="A1524" t="str">
            <v>20003006074753</v>
          </cell>
          <cell r="B1524">
            <v>475294</v>
          </cell>
          <cell r="C1524" t="str">
            <v>20003006074753</v>
          </cell>
          <cell r="D1524">
            <v>44902.505462962959</v>
          </cell>
          <cell r="E1524" t="str">
            <v>CONECEL</v>
          </cell>
          <cell r="F1524" t="str">
            <v>DESPACHO</v>
          </cell>
          <cell r="G1524" t="str">
            <v>NORMAL</v>
          </cell>
          <cell r="H1524" t="str">
            <v>EDWIN GABRIEL QUIHUIRI ZUMBA</v>
          </cell>
          <cell r="I1524" t="str">
            <v>751135351</v>
          </cell>
          <cell r="J1524" t="str">
            <v>MACHALA/9DE MAYO//CALLE 9 DE MAYO Y AV. 8VA. B NTE. DE 2 PISOS COLOR AZUL REF EN LA ESQUINA DEL TALLER DEL CARMEN</v>
          </cell>
          <cell r="K1524" t="str">
            <v xml:space="preserve">964050848 /  </v>
          </cell>
          <cell r="M1524" t="str">
            <v>MACHALA</v>
          </cell>
          <cell r="N1524" t="str">
            <v>EL ORO</v>
          </cell>
          <cell r="O1524" t="str">
            <v>MACHALA</v>
          </cell>
        </row>
        <row r="1525">
          <cell r="A1525" t="str">
            <v>20003004502373</v>
          </cell>
          <cell r="B1525">
            <v>475295</v>
          </cell>
          <cell r="C1525" t="str">
            <v>20003004502373</v>
          </cell>
          <cell r="D1525">
            <v>44902.505462962959</v>
          </cell>
          <cell r="E1525" t="str">
            <v>CONECEL</v>
          </cell>
          <cell r="F1525" t="str">
            <v>DESPACHO</v>
          </cell>
          <cell r="G1525" t="str">
            <v>NORMAL</v>
          </cell>
          <cell r="H1525" t="str">
            <v>OSCAR ENRIQUE GALARZA BARREZUETA</v>
          </cell>
          <cell r="I1525" t="str">
            <v>1351391709</v>
          </cell>
          <cell r="J1525" t="str">
            <v>PORTOVIEJO/ANDRES VERA AV JAIME ROLDOS AGUILERA CDLA LAS ORQUIDEAS CSA 2P CLR CEMENTO MZ D VLL 44/FRENTE DE LAS COMIDAS RAPIDAS LAS COLOMBIANADA</v>
          </cell>
          <cell r="K1525" t="str">
            <v xml:space="preserve">959904251 /  </v>
          </cell>
          <cell r="M1525" t="str">
            <v>PORTOVIEJO</v>
          </cell>
          <cell r="N1525" t="str">
            <v>MANABI</v>
          </cell>
          <cell r="O1525" t="str">
            <v>PORTOVIEJO</v>
          </cell>
        </row>
        <row r="1526">
          <cell r="A1526" t="str">
            <v>20003006063749</v>
          </cell>
          <cell r="B1526">
            <v>475296</v>
          </cell>
          <cell r="C1526" t="str">
            <v>20003006063749</v>
          </cell>
          <cell r="D1526">
            <v>44902.505462962959</v>
          </cell>
          <cell r="E1526" t="str">
            <v>CONECEL</v>
          </cell>
          <cell r="F1526" t="str">
            <v>DESPACHO</v>
          </cell>
          <cell r="G1526" t="str">
            <v>NORMAL</v>
          </cell>
          <cell r="H1526" t="str">
            <v>LIZBETH CAROLINA MOLINA LUCERO</v>
          </cell>
          <cell r="I1526" t="str">
            <v>603943937</v>
          </cell>
          <cell r="J1526" t="str">
            <v>RIOBAMBA/MALDONADO LUGAR DE TRABAJO UNIDAD CIVIL CALLES PRIMERA CONSTITUYENTE Y VARGAS TORRES FRENTE AL COLEGIO INTERNACIONAL LICEO IBEROAMERICANO</v>
          </cell>
          <cell r="K1526" t="str">
            <v xml:space="preserve">984478736 /  </v>
          </cell>
          <cell r="L1526" t="str">
            <v/>
          </cell>
          <cell r="M1526" t="str">
            <v>RIOBAMBA</v>
          </cell>
          <cell r="N1526" t="str">
            <v>CHIMBORAZO</v>
          </cell>
          <cell r="O1526" t="str">
            <v>RIOBAMBA</v>
          </cell>
        </row>
        <row r="1527">
          <cell r="A1527" t="str">
            <v>20003006068492</v>
          </cell>
          <cell r="B1527">
            <v>475297</v>
          </cell>
          <cell r="C1527" t="str">
            <v>20003006068492</v>
          </cell>
          <cell r="D1527">
            <v>44902.505462962959</v>
          </cell>
          <cell r="E1527" t="str">
            <v>CONECEL</v>
          </cell>
          <cell r="F1527" t="str">
            <v>DESPACHO</v>
          </cell>
          <cell r="G1527" t="str">
            <v>NORMAL</v>
          </cell>
          <cell r="H1527" t="str">
            <v>JOSE VICENTE JARAMILLO VALDIVIESO</v>
          </cell>
          <cell r="I1527" t="str">
            <v>1104451073</v>
          </cell>
          <cell r="J1527" t="str">
            <v>LOJA/SAGRARIO/CALL RIO MARANON Y RIO BOBONAZA 118-50 SECTOR RODRIGUEZ WITT CS 2 PISOS CLR CREMA REF A UNA CUADRA DE LA CABANERIA</v>
          </cell>
          <cell r="K1527" t="str">
            <v xml:space="preserve">983925724 /  </v>
          </cell>
          <cell r="L1527" t="str">
            <v/>
          </cell>
          <cell r="M1527" t="str">
            <v>LOJA</v>
          </cell>
          <cell r="N1527" t="str">
            <v>LOJA</v>
          </cell>
          <cell r="O1527" t="str">
            <v>LOJA</v>
          </cell>
        </row>
        <row r="1528">
          <cell r="A1528" t="str">
            <v>20003006055886</v>
          </cell>
          <cell r="B1528">
            <v>475298</v>
          </cell>
          <cell r="C1528" t="str">
            <v>20003006055886</v>
          </cell>
          <cell r="D1528">
            <v>44902.505462962959</v>
          </cell>
          <cell r="E1528" t="str">
            <v>CONECEL</v>
          </cell>
          <cell r="F1528" t="str">
            <v>DESPACHO</v>
          </cell>
          <cell r="G1528" t="str">
            <v>NORMAL</v>
          </cell>
          <cell r="H1528" t="str">
            <v>CLARA ESTHELITA RAMOS PINEDA</v>
          </cell>
          <cell r="I1528" t="str">
            <v>602390254</v>
          </cell>
          <cell r="J1528" t="str">
            <v>RIOBAMBA/VELASCO SECTOR CAMILO PONCE CALLE MARIANA DE JESUS Y EL ESPECTADOR CASA 3 PISOS COLOR BELL DIAGONAL AL PARQUE ORIENTAL</v>
          </cell>
          <cell r="K1528" t="str">
            <v>984201527 /  987574579</v>
          </cell>
          <cell r="L1528" t="str">
            <v/>
          </cell>
          <cell r="M1528" t="str">
            <v>RIOBAMBA</v>
          </cell>
          <cell r="N1528" t="str">
            <v>CHIMBORAZO</v>
          </cell>
          <cell r="O1528" t="str">
            <v>RIOBAMBA</v>
          </cell>
        </row>
        <row r="1529">
          <cell r="A1529" t="str">
            <v>20003006074677</v>
          </cell>
          <cell r="B1529">
            <v>475299</v>
          </cell>
          <cell r="C1529" t="str">
            <v>20003006074677</v>
          </cell>
          <cell r="D1529">
            <v>44902.505462962959</v>
          </cell>
          <cell r="E1529" t="str">
            <v>CONECEL</v>
          </cell>
          <cell r="F1529" t="str">
            <v>DESPACHO</v>
          </cell>
          <cell r="G1529" t="str">
            <v>NORMAL</v>
          </cell>
          <cell r="H1529" t="str">
            <v>MARCO ALEJANDRO PARRAGA CEDENO</v>
          </cell>
          <cell r="I1529" t="str">
            <v>1316558731</v>
          </cell>
          <cell r="J1529" t="str">
            <v>MANTA/LOS ESTEROS BARRIO LA PAZ CALLE 304 Y AV 204/CASA CON TIENDA EMY EN 1P CLR NARANJA</v>
          </cell>
          <cell r="K1529" t="str">
            <v>995496549 /  994475642</v>
          </cell>
          <cell r="L1529" t="str">
            <v/>
          </cell>
          <cell r="M1529" t="str">
            <v>MANTA</v>
          </cell>
          <cell r="N1529" t="str">
            <v>MANABI</v>
          </cell>
          <cell r="O1529" t="str">
            <v>MANTA</v>
          </cell>
        </row>
        <row r="1530">
          <cell r="A1530" t="str">
            <v>20003006077293</v>
          </cell>
          <cell r="B1530">
            <v>475300</v>
          </cell>
          <cell r="C1530" t="str">
            <v>20003006077293</v>
          </cell>
          <cell r="D1530">
            <v>44902.505462962959</v>
          </cell>
          <cell r="E1530" t="str">
            <v>CONECEL</v>
          </cell>
          <cell r="F1530" t="str">
            <v>DESPACHO</v>
          </cell>
          <cell r="G1530" t="str">
            <v>NORMAL</v>
          </cell>
          <cell r="H1530" t="str">
            <v>ERIKA LUCIA MOLINA SANTANA</v>
          </cell>
          <cell r="I1530" t="str">
            <v>1717827115</v>
          </cell>
          <cell r="J1530" t="str">
            <v>QUITO/TABABELA/CONECTOR ALPACHACA EN EL AEROPUERTO MARISCAL SCURE EN EL EXPRESS FLAYNGPRO A 100M DEL HOTEL WINHAN A MANO IZQUIERDA</v>
          </cell>
          <cell r="K1530" t="str">
            <v>962902180 /  998272196</v>
          </cell>
          <cell r="L1530" t="str">
            <v/>
          </cell>
          <cell r="M1530" t="str">
            <v>QUITO</v>
          </cell>
          <cell r="N1530" t="str">
            <v>PICHINCHA</v>
          </cell>
          <cell r="O1530" t="str">
            <v>QUITO</v>
          </cell>
        </row>
        <row r="1531">
          <cell r="A1531" t="str">
            <v>20003005028966</v>
          </cell>
          <cell r="B1531">
            <v>475301</v>
          </cell>
          <cell r="C1531" t="str">
            <v>20003005028966</v>
          </cell>
          <cell r="D1531">
            <v>44902.505462962959</v>
          </cell>
          <cell r="E1531" t="str">
            <v>CONECEL</v>
          </cell>
          <cell r="F1531" t="str">
            <v>DESPACHO</v>
          </cell>
          <cell r="G1531" t="str">
            <v>NORMAL</v>
          </cell>
          <cell r="H1531" t="str">
            <v>KEVIN ANDRES GRANDA TERAN</v>
          </cell>
          <cell r="I1531" t="str">
            <v>1718563180</v>
          </cell>
          <cell r="J1531" t="str">
            <v xml:space="preserve">CC QUITUS EN  10 DE AGOSTO Y SAN GREGORIO LLAMADA PREVIA UNA HORA </v>
          </cell>
          <cell r="K1531" t="str">
            <v xml:space="preserve">963464136 /  </v>
          </cell>
          <cell r="M1531" t="str">
            <v>QUITO</v>
          </cell>
          <cell r="N1531" t="str">
            <v>PICHINCHA</v>
          </cell>
          <cell r="O1531" t="str">
            <v>QUITO</v>
          </cell>
        </row>
        <row r="1532">
          <cell r="A1532" t="str">
            <v>20003006063327</v>
          </cell>
          <cell r="B1532">
            <v>475302</v>
          </cell>
          <cell r="C1532" t="str">
            <v>20003006063327</v>
          </cell>
          <cell r="D1532">
            <v>44902.505462962959</v>
          </cell>
          <cell r="E1532" t="str">
            <v>CONECEL</v>
          </cell>
          <cell r="F1532" t="str">
            <v>DESPACHO</v>
          </cell>
          <cell r="G1532" t="str">
            <v>NORMAL</v>
          </cell>
          <cell r="H1532" t="str">
            <v>ROMEL ADRIAN ALARCON KLINGER</v>
          </cell>
          <cell r="I1532" t="str">
            <v>803347764</v>
          </cell>
          <cell r="J1532" t="str">
            <v>QUITO/SANGOLQUI/AV GENERAL RUMINAHUI Y AZOGUES EN LA UNIVERSIDAD DE LAS FUERZAS ARMADAS ESPE EN LA FEDERACION DEPORTIVA MILITAR</v>
          </cell>
          <cell r="K1532" t="str">
            <v xml:space="preserve">939063784 /  </v>
          </cell>
          <cell r="M1532" t="str">
            <v>QUITO</v>
          </cell>
          <cell r="N1532" t="str">
            <v>PICHINCHA</v>
          </cell>
          <cell r="O1532" t="str">
            <v>QUITO</v>
          </cell>
        </row>
        <row r="1533">
          <cell r="A1533" t="str">
            <v>20003006073990</v>
          </cell>
          <cell r="B1533">
            <v>475303</v>
          </cell>
          <cell r="C1533" t="str">
            <v>20003006073990</v>
          </cell>
          <cell r="D1533">
            <v>44902.505462962959</v>
          </cell>
          <cell r="E1533" t="str">
            <v>CONECEL</v>
          </cell>
          <cell r="F1533" t="str">
            <v>DESPACHO</v>
          </cell>
          <cell r="G1533" t="str">
            <v>NORMAL</v>
          </cell>
          <cell r="H1533" t="str">
            <v>Bryan Jesus Rivera Noriega</v>
          </cell>
          <cell r="I1533" t="str">
            <v>1722964325</v>
          </cell>
          <cell r="J1533" t="str">
            <v>QUITO/SOLANDA/AV VICENTE MALDONADO ENTRE QUIMIAG Y MANGLAR ALTO CASA 129 EN EL CONJUNTO SAN FRANCISCO FRENTE A LA FERIA DE ROPA CABLEX</v>
          </cell>
          <cell r="K1533" t="str">
            <v xml:space="preserve">979334568 /  </v>
          </cell>
          <cell r="L1533" t="str">
            <v/>
          </cell>
          <cell r="M1533" t="str">
            <v>QUITO</v>
          </cell>
          <cell r="N1533" t="str">
            <v>PICHINCHA</v>
          </cell>
          <cell r="O1533" t="str">
            <v>QUITO</v>
          </cell>
        </row>
        <row r="1534">
          <cell r="A1534" t="str">
            <v>20003006501188</v>
          </cell>
          <cell r="B1534">
            <v>475304</v>
          </cell>
          <cell r="C1534" t="str">
            <v>20003006501188</v>
          </cell>
          <cell r="D1534">
            <v>44902.505462962959</v>
          </cell>
          <cell r="E1534" t="str">
            <v>CONECEL</v>
          </cell>
          <cell r="F1534" t="str">
            <v>DESPACHO</v>
          </cell>
          <cell r="G1534" t="str">
            <v>NORMAL</v>
          </cell>
          <cell r="H1534" t="str">
            <v>PITTER DANNY TUCUPI NARANKAS</v>
          </cell>
          <cell r="I1534" t="str">
            <v>1600614661</v>
          </cell>
          <cell r="J1534" t="str">
            <v>QUITO/GUAMANI/CONJUNTO DIVINO NINO MANZA CALLE LEONIDAS DOUBLES 75-41 Y CALLE ESCALON 2 A UNA CUADRA DE LA LIGA BARRIAL BELLAVISTA DEL SUR CASA DE DOS PISOS COLOR VERDE</v>
          </cell>
          <cell r="K1534" t="str">
            <v xml:space="preserve">962147475 /  </v>
          </cell>
          <cell r="M1534" t="str">
            <v>QUITO</v>
          </cell>
          <cell r="N1534" t="str">
            <v>PICHINCHA</v>
          </cell>
          <cell r="O1534" t="str">
            <v>QUITO</v>
          </cell>
        </row>
        <row r="1535">
          <cell r="A1535" t="str">
            <v>20003006489052</v>
          </cell>
          <cell r="B1535">
            <v>475305</v>
          </cell>
          <cell r="C1535" t="str">
            <v>20003006489052</v>
          </cell>
          <cell r="D1535">
            <v>44902.505462962959</v>
          </cell>
          <cell r="E1535" t="str">
            <v>CONECEL</v>
          </cell>
          <cell r="F1535" t="str">
            <v>DESPACHO</v>
          </cell>
          <cell r="G1535" t="str">
            <v>NORMAL</v>
          </cell>
          <cell r="H1535" t="str">
            <v>MARCELO FERNANDO SALAZAR ESCOBAR</v>
          </cell>
          <cell r="I1535" t="str">
            <v>1803327590</v>
          </cell>
          <cell r="J1535" t="str">
            <v>AMBATO/MATRIZ/AMBATO P.A.D. CENTRO DE SUCURSAL AMBATO AV. ATAHUALPA RIO PAYAMINO Y RIO MISAHUALLI ATRAS QUITO MOTORS</v>
          </cell>
          <cell r="K1535" t="str">
            <v>983456501 /  981272142</v>
          </cell>
          <cell r="L1535" t="str">
            <v/>
          </cell>
          <cell r="M1535" t="str">
            <v>AMBATO</v>
          </cell>
          <cell r="N1535" t="str">
            <v>TUNGURAHUA</v>
          </cell>
          <cell r="O1535" t="str">
            <v>AMBATO</v>
          </cell>
        </row>
        <row r="1536">
          <cell r="A1536" t="str">
            <v>20003006531552</v>
          </cell>
          <cell r="B1536">
            <v>475306</v>
          </cell>
          <cell r="C1536" t="str">
            <v>20003006531552</v>
          </cell>
          <cell r="D1536">
            <v>44902.505462962959</v>
          </cell>
          <cell r="E1536" t="str">
            <v>CONECEL</v>
          </cell>
          <cell r="F1536" t="str">
            <v>DESPACHO</v>
          </cell>
          <cell r="G1536" t="str">
            <v>NORMAL</v>
          </cell>
          <cell r="H1536" t="str">
            <v>EDISON MARCELO RUEDA RAMIREZ</v>
          </cell>
          <cell r="I1536" t="str">
            <v>1719189555</v>
          </cell>
          <cell r="J1536" t="str">
            <v>LATACUNGA /ELOY ALFARO /AVENIDA MARCO AURELIO SUBIA &amp; MANUEL CEPEDA ,LOCAL TEGNOLOGIAS JOVI TECH COLOR ROSADO 1PISO REF JUNTO TECNICENTRO BALAREZO</v>
          </cell>
          <cell r="K1536" t="str">
            <v xml:space="preserve">995208161 /  </v>
          </cell>
          <cell r="M1536" t="str">
            <v>LATACUNGA</v>
          </cell>
          <cell r="N1536" t="str">
            <v>COTOPAXI</v>
          </cell>
          <cell r="O1536" t="str">
            <v>LATACUNGA</v>
          </cell>
        </row>
        <row r="1537">
          <cell r="A1537" t="str">
            <v>20003005109649</v>
          </cell>
          <cell r="B1537">
            <v>475307</v>
          </cell>
          <cell r="C1537" t="str">
            <v>20003005109649</v>
          </cell>
          <cell r="D1537">
            <v>44902.505462962959</v>
          </cell>
          <cell r="E1537" t="str">
            <v>CONECEL</v>
          </cell>
          <cell r="F1537" t="str">
            <v>DESPACHO</v>
          </cell>
          <cell r="G1537" t="str">
            <v>NORMAL</v>
          </cell>
          <cell r="H1537" t="str">
            <v>CARLA JOHANA LARA MINDA</v>
          </cell>
          <cell r="I1537" t="str">
            <v>401958236</v>
          </cell>
          <cell r="J1537" t="str">
            <v>POMASQUI/URB SAUCES BRRIO BELLA MARIA MZ84 CALLE DE LAS GOLONDRINAS Y DE LOS AMARANTOS A 1CDRA DE PARQUE METROPOLITANO EQUINOCCIAL FRNTE A LA CASA DEL PAN</v>
          </cell>
          <cell r="K1537" t="str">
            <v xml:space="preserve">995585340 /  </v>
          </cell>
          <cell r="M1537" t="str">
            <v>QUITO</v>
          </cell>
          <cell r="N1537" t="str">
            <v>PICHINCHA</v>
          </cell>
          <cell r="O1537" t="str">
            <v>QUITO</v>
          </cell>
        </row>
        <row r="1538">
          <cell r="A1538" t="str">
            <v>20003004072970</v>
          </cell>
          <cell r="B1538">
            <v>475308</v>
          </cell>
          <cell r="C1538" t="str">
            <v>20003004072970</v>
          </cell>
          <cell r="D1538">
            <v>44902.505462962959</v>
          </cell>
          <cell r="E1538" t="str">
            <v>CONECEL</v>
          </cell>
          <cell r="F1538" t="str">
            <v>DESPACHO</v>
          </cell>
          <cell r="G1538" t="str">
            <v>NORMAL</v>
          </cell>
          <cell r="H1538" t="str">
            <v>ROCIO DEL PILAR TIGRERO CRUZ</v>
          </cell>
          <cell r="I1538" t="str">
            <v>919051482</v>
          </cell>
          <cell r="J1538" t="str">
            <v>GUAYAQUIL/FEBRES CORDERO/CLL ENRIQUE MALUMEGOMEZ 313 YANTONIO JOSE FRANCISCO DE SUCRE ALCALA CS 2P CL BEIGGE A UNA CUADRA DEL TALLER DE RADIADORES EL AHIJADO</v>
          </cell>
          <cell r="K1538" t="str">
            <v xml:space="preserve">995580735 /  </v>
          </cell>
          <cell r="M1538" t="str">
            <v>GUAYAQUIL</v>
          </cell>
          <cell r="N1538" t="str">
            <v>GUAYAS</v>
          </cell>
          <cell r="O1538" t="str">
            <v>GUAYAQUIL</v>
          </cell>
        </row>
        <row r="1539">
          <cell r="A1539" t="str">
            <v>20003004023279</v>
          </cell>
          <cell r="B1539">
            <v>475309</v>
          </cell>
          <cell r="C1539" t="str">
            <v>20003004023279</v>
          </cell>
          <cell r="D1539">
            <v>44902.505462962959</v>
          </cell>
          <cell r="E1539" t="str">
            <v>CONECEL</v>
          </cell>
          <cell r="F1539" t="str">
            <v>DESPACHO</v>
          </cell>
          <cell r="G1539" t="str">
            <v>NORMAL</v>
          </cell>
          <cell r="H1539" t="str">
            <v>JOSE ALBERTO BONILLA MANAY</v>
          </cell>
          <cell r="I1539" t="str">
            <v>917583551</v>
          </cell>
          <cell r="J1539" t="str">
            <v>GUAYAQUIL/TARQUI/LAS ORQUIDEAS OESTE MZ 72 VILLA AV FRANCICO ORELLANA CLLE SEC C24/CSABLANCO 2P/A 1CDRA DEL TIA ORQUIDEAS Y CRUZ AZUL</v>
          </cell>
          <cell r="K1539" t="str">
            <v xml:space="preserve">961893306 /  </v>
          </cell>
          <cell r="M1539" t="str">
            <v>GUAYAQUIL</v>
          </cell>
          <cell r="N1539" t="str">
            <v>GUAYAS</v>
          </cell>
          <cell r="O1539" t="str">
            <v>GUAYAQUIL</v>
          </cell>
        </row>
        <row r="1540">
          <cell r="A1540" t="str">
            <v>20003006497098</v>
          </cell>
          <cell r="B1540">
            <v>475310</v>
          </cell>
          <cell r="C1540" t="str">
            <v>20003006497098</v>
          </cell>
          <cell r="D1540">
            <v>44902.505462962959</v>
          </cell>
          <cell r="E1540" t="str">
            <v>CONECEL</v>
          </cell>
          <cell r="F1540" t="str">
            <v>DESPACHO</v>
          </cell>
          <cell r="G1540" t="str">
            <v>NORMAL</v>
          </cell>
          <cell r="H1540" t="str">
            <v>SEBASTIAN RODOLFO ARNAO VERA</v>
          </cell>
          <cell r="I1540" t="str">
            <v>953873825</v>
          </cell>
          <cell r="J1540" t="str">
            <v>GUAYAQUIL/TARQUI/LAS ORQUIDEAS OESTE MZ 56 SOLAR 33 AV FRANCICO ORELLANA CLLE SEC C24/CSABLANCO 2P/A 1CDRA DEL TIA ORQUIDEAS Y CRUZ AZUL</v>
          </cell>
          <cell r="K1540" t="str">
            <v xml:space="preserve">960428495 /  </v>
          </cell>
          <cell r="M1540" t="str">
            <v>GUAYAQUIL</v>
          </cell>
          <cell r="N1540" t="str">
            <v>GUAYAS</v>
          </cell>
          <cell r="O1540" t="str">
            <v>GUAYAQUIL</v>
          </cell>
        </row>
        <row r="1541">
          <cell r="A1541" t="str">
            <v>20003006533053</v>
          </cell>
          <cell r="B1541">
            <v>475311</v>
          </cell>
          <cell r="C1541" t="str">
            <v>20003006533053</v>
          </cell>
          <cell r="D1541">
            <v>44902.505462962959</v>
          </cell>
          <cell r="E1541" t="str">
            <v>CONECEL</v>
          </cell>
          <cell r="F1541" t="str">
            <v>DESPACHO</v>
          </cell>
          <cell r="G1541" t="str">
            <v>NORMAL</v>
          </cell>
          <cell r="H1541" t="str">
            <v>NARCISA LEOVINA TAIPE MIRANDA</v>
          </cell>
          <cell r="I1541" t="str">
            <v>201281359</v>
          </cell>
          <cell r="J1541" t="str">
            <v>QUITO/TABABELA/CLLE QUITO Y TRANSVERSAL SAN RAFAEL CS 2P CL BLANCA CASA OE7C/FRENTE DE FINCA SANTA ROSA YARUQUI</v>
          </cell>
          <cell r="K1541" t="str">
            <v>969065453 /  995643743</v>
          </cell>
          <cell r="L1541" t="str">
            <v/>
          </cell>
          <cell r="M1541" t="str">
            <v>QUITO</v>
          </cell>
          <cell r="N1541" t="str">
            <v>PICHINCHA</v>
          </cell>
          <cell r="O1541" t="str">
            <v>QUITO</v>
          </cell>
        </row>
        <row r="1542">
          <cell r="A1542" t="str">
            <v>20003006066539</v>
          </cell>
          <cell r="B1542">
            <v>475312</v>
          </cell>
          <cell r="C1542" t="str">
            <v>20003006066539</v>
          </cell>
          <cell r="D1542">
            <v>44902.505462962959</v>
          </cell>
          <cell r="E1542" t="str">
            <v>CONECEL</v>
          </cell>
          <cell r="F1542" t="str">
            <v>DESPACHO</v>
          </cell>
          <cell r="G1542" t="str">
            <v>NORMAL</v>
          </cell>
          <cell r="H1542" t="str">
            <v>CARLOS JOHN MIRABA FIGUEROA</v>
          </cell>
          <cell r="I1542" t="str">
            <v>924278369</v>
          </cell>
          <cell r="J1542" t="str">
            <v>SANTA ELENA/SANTA ELENA/KM 1 Y MEDIO VIA ANCON EN LA EMPRESA CELEC DETRAS DEL COLEGIO TECNICO DE SANTA ELENA</v>
          </cell>
          <cell r="K1542" t="str">
            <v>961029845 /  967540436</v>
          </cell>
          <cell r="L1542" t="str">
            <v/>
          </cell>
          <cell r="M1542" t="str">
            <v>SANTA ELENA</v>
          </cell>
          <cell r="N1542" t="str">
            <v>SANTA ELENA</v>
          </cell>
          <cell r="O1542" t="str">
            <v>SANTA ELENA</v>
          </cell>
        </row>
        <row r="1543">
          <cell r="A1543" t="str">
            <v>20003006076393</v>
          </cell>
          <cell r="B1543">
            <v>475313</v>
          </cell>
          <cell r="C1543" t="str">
            <v>20003006076393</v>
          </cell>
          <cell r="D1543">
            <v>44902.505462962959</v>
          </cell>
          <cell r="E1543" t="str">
            <v>CONECEL</v>
          </cell>
          <cell r="F1543" t="str">
            <v>DESPACHO</v>
          </cell>
          <cell r="G1543" t="str">
            <v>NORMAL</v>
          </cell>
          <cell r="H1543" t="str">
            <v>DENNYS JAVIER VERDEZOTO GOMEZ</v>
          </cell>
          <cell r="I1543" t="str">
            <v>604751446</v>
          </cell>
          <cell r="J1543" t="str">
            <v>RIOBAMBA/LIZARZABURU/CALLE GASPAR DE SANGURIMA Y CALLE SERGIO QUIROLA CASA DE DOS PISOS COLOR BEIGE A UNA CUADRA DE LA COOP SAN CRISTOBAL</v>
          </cell>
          <cell r="K1543" t="str">
            <v>992658310 /  999130425</v>
          </cell>
          <cell r="L1543" t="str">
            <v/>
          </cell>
          <cell r="M1543" t="str">
            <v>RIOBAMBA</v>
          </cell>
          <cell r="N1543" t="str">
            <v>CHIMBORAZO</v>
          </cell>
          <cell r="O1543" t="str">
            <v>RIOBAMBA</v>
          </cell>
        </row>
        <row r="1544">
          <cell r="A1544" t="str">
            <v>20003004028946</v>
          </cell>
          <cell r="B1544">
            <v>475314</v>
          </cell>
          <cell r="C1544" t="str">
            <v>20003004028946</v>
          </cell>
          <cell r="D1544">
            <v>44902.505462962959</v>
          </cell>
          <cell r="E1544" t="str">
            <v>CONECEL</v>
          </cell>
          <cell r="F1544" t="str">
            <v>DESPACHO</v>
          </cell>
          <cell r="G1544" t="str">
            <v>NORMAL</v>
          </cell>
          <cell r="H1544" t="str">
            <v>MARITZA ISABEL SANTANA MOHOR</v>
          </cell>
          <cell r="I1544" t="str">
            <v>915421382</v>
          </cell>
          <cell r="J1544" t="str">
            <v>MILAGRO/MILAGRO/CALLE JUAN MONTALVO/Y BOLIVAR EN EL MUNICIPIO DE MILAGRO EN EL DEPARTAMENTO DE COORDINACION GENERAL INSTITUCIONAL</v>
          </cell>
          <cell r="K1544" t="str">
            <v xml:space="preserve">992377201 /  </v>
          </cell>
          <cell r="M1544" t="str">
            <v>MILAGRO</v>
          </cell>
          <cell r="N1544" t="str">
            <v>GUAYAS</v>
          </cell>
          <cell r="O1544" t="str">
            <v>MILAGRO</v>
          </cell>
        </row>
        <row r="1545">
          <cell r="A1545" t="str">
            <v>20003005071882</v>
          </cell>
          <cell r="B1545">
            <v>475315</v>
          </cell>
          <cell r="C1545" t="str">
            <v>20003005071882</v>
          </cell>
          <cell r="D1545">
            <v>44902.505462962959</v>
          </cell>
          <cell r="E1545" t="str">
            <v>CONECEL</v>
          </cell>
          <cell r="F1545" t="str">
            <v>DESPACHO</v>
          </cell>
          <cell r="G1545" t="str">
            <v>NORMAL</v>
          </cell>
          <cell r="H1545" t="str">
            <v>MARICELA MILENKA HUERTA CONSTANTE</v>
          </cell>
          <cell r="I1545" t="str">
            <v>1351399991</v>
          </cell>
          <cell r="J1545" t="str">
            <v>MANTA/MANTA/CALLE 20 Y AV 30 CASA DE DOS PISOS FRENTE AL TEMPLO EVANGELICO PASANDO EL HOSTAL COSTA VERDE</v>
          </cell>
          <cell r="K1545" t="str">
            <v xml:space="preserve">979140095 /  </v>
          </cell>
          <cell r="M1545" t="str">
            <v>MANTA</v>
          </cell>
          <cell r="N1545" t="str">
            <v>MANABI</v>
          </cell>
          <cell r="O1545" t="str">
            <v>MANTA</v>
          </cell>
        </row>
        <row r="1546">
          <cell r="A1546" t="str">
            <v>BREDEVDOC0004</v>
          </cell>
          <cell r="B1546">
            <v>475198</v>
          </cell>
          <cell r="C1546" t="str">
            <v>BREDEVDOC0004</v>
          </cell>
          <cell r="D1546">
            <v>44902.433877314812</v>
          </cell>
          <cell r="E1546" t="str">
            <v>CONECEL_DOCUMENTOS</v>
          </cell>
          <cell r="F1546" t="str">
            <v>DESPACHO</v>
          </cell>
          <cell r="G1546" t="str">
            <v>NORMAL</v>
          </cell>
          <cell r="H1546" t="str">
            <v>OFICINAS BRELDYNG</v>
          </cell>
          <cell r="J1546" t="str">
            <v>OFC BRELDYNG CALLE 7MO PASAJE 37ª Y V. EMILIO ROMERO, BODEGAS DE FERRETERIA ESPINOZA, BODEGA #8 (EXACTAMENTE QUEDA EN LA JUAN TANCA MARENGO KM. 4.5 PASANDO LA COCA COLA</v>
          </cell>
          <cell r="M1546" t="str">
            <v>GUAYAQUIL</v>
          </cell>
        </row>
        <row r="1547">
          <cell r="A1547" t="str">
            <v>20002999248036</v>
          </cell>
          <cell r="B1547">
            <v>474877</v>
          </cell>
          <cell r="C1547" t="str">
            <v>20002999248036</v>
          </cell>
          <cell r="D1547">
            <v>44901.76085648148</v>
          </cell>
          <cell r="E1547" t="str">
            <v>CONECEL</v>
          </cell>
          <cell r="F1547" t="str">
            <v>DESPACHO</v>
          </cell>
          <cell r="G1547" t="str">
            <v>NORMAL</v>
          </cell>
          <cell r="H1547" t="str">
            <v>VICTOR ALFREDO QUIROGA PARRA</v>
          </cell>
          <cell r="I1547" t="str">
            <v>302638705</v>
          </cell>
          <cell r="J1547" t="str">
            <v>AZUAY/PAUTE/PAUTE/VIA GUARUMALES MENDEZ DIAGONAL AL CEMENTERIO MUNICIPAL DE PAUTE FRENTE AL HOSPITAL CANTONAL ENTREGA EN COMUNIDAD MARCO LOMA PLANTA BAJA</v>
          </cell>
          <cell r="K1547" t="str">
            <v xml:space="preserve">967027317 /  </v>
          </cell>
          <cell r="L1547" t="str">
            <v/>
          </cell>
          <cell r="M1547" t="str">
            <v>CUENCA</v>
          </cell>
          <cell r="N1547" t="str">
            <v>AZUAY</v>
          </cell>
          <cell r="O1547" t="str">
            <v>CUENCA</v>
          </cell>
        </row>
        <row r="1548">
          <cell r="A1548" t="str">
            <v>20003001015611</v>
          </cell>
          <cell r="B1548">
            <v>474878</v>
          </cell>
          <cell r="C1548" t="str">
            <v>20003001015611</v>
          </cell>
          <cell r="D1548">
            <v>44901.76085648148</v>
          </cell>
          <cell r="E1548" t="str">
            <v>CONECEL</v>
          </cell>
          <cell r="F1548" t="str">
            <v>DESPACHO</v>
          </cell>
          <cell r="G1548" t="str">
            <v>NORMAL</v>
          </cell>
          <cell r="H1548" t="str">
            <v>EDINSON TICLLA BAZAN</v>
          </cell>
          <cell r="I1548" t="str">
            <v>933086548</v>
          </cell>
          <cell r="J1548" t="str">
            <v>GUAYAQUIL/TARQUI/SAUCES 5 MZ231 VILLA 17 CASA 1 PISOS COLOR BLANCA A LA VUELTA DEL PARQUE BARCELONA</v>
          </cell>
          <cell r="K1548" t="str">
            <v xml:space="preserve">989341011 /  </v>
          </cell>
          <cell r="M1548" t="str">
            <v>GUAYAQUIL</v>
          </cell>
          <cell r="N1548" t="str">
            <v>GUAYAS</v>
          </cell>
          <cell r="O1548" t="str">
            <v>GUAYAQUIL</v>
          </cell>
        </row>
        <row r="1549">
          <cell r="A1549" t="str">
            <v>20003001020683</v>
          </cell>
          <cell r="B1549">
            <v>474879</v>
          </cell>
          <cell r="C1549" t="str">
            <v>20003001020683</v>
          </cell>
          <cell r="D1549">
            <v>44901.76085648148</v>
          </cell>
          <cell r="E1549" t="str">
            <v>CONECEL</v>
          </cell>
          <cell r="F1549" t="str">
            <v>DESPACHO</v>
          </cell>
          <cell r="G1549" t="str">
            <v>NORMAL</v>
          </cell>
          <cell r="H1549" t="str">
            <v>BRYAN STEEVEN ONOFRE CHALEN</v>
          </cell>
          <cell r="I1549" t="str">
            <v>929301059</v>
          </cell>
          <cell r="J1549" t="str">
            <v>GUAYAQUIL/TARQUI/AV ALAMEDA 57 NO Y AV 22 CASA DE UN PISO SIN PINTAR JUNTO A LA ESCUELA BLANCA GARCIA DE ARIAS</v>
          </cell>
          <cell r="K1549" t="str">
            <v>996398120 /  994211088</v>
          </cell>
          <cell r="M1549" t="str">
            <v>GUAYAQUIL</v>
          </cell>
          <cell r="N1549" t="str">
            <v>GUAYAS</v>
          </cell>
          <cell r="O1549" t="str">
            <v>GUAYAQUIL</v>
          </cell>
        </row>
        <row r="1550">
          <cell r="A1550" t="str">
            <v>FTORI000001</v>
          </cell>
          <cell r="B1550">
            <v>474872</v>
          </cell>
          <cell r="C1550" t="str">
            <v>FTORI000001</v>
          </cell>
          <cell r="D1550">
            <v>44901.733622685184</v>
          </cell>
          <cell r="E1550" t="str">
            <v>CONECEL_DOCUMENTOS</v>
          </cell>
          <cell r="F1550" t="str">
            <v>DESPACHO</v>
          </cell>
          <cell r="H1550" t="str">
            <v>SANDRA LOOR</v>
          </cell>
          <cell r="J1550" t="str">
            <v>RETIRA AGENCIA TRAMACO LAGO AGRIO</v>
          </cell>
          <cell r="M1550" t="str">
            <v>210201</v>
          </cell>
        </row>
        <row r="1551">
          <cell r="A1551" t="str">
            <v>20002971926565_1</v>
          </cell>
          <cell r="B1551">
            <v>474871</v>
          </cell>
          <cell r="C1551" t="str">
            <v>20002971926565_1</v>
          </cell>
          <cell r="D1551">
            <v>44901.726817129631</v>
          </cell>
          <cell r="E1551" t="str">
            <v>CONECEL</v>
          </cell>
          <cell r="F1551" t="str">
            <v>DESPACHO</v>
          </cell>
          <cell r="G1551" t="str">
            <v>NORMAL</v>
          </cell>
          <cell r="H1551" t="str">
            <v>ALVARADO TENESACA CESAR DAVID</v>
          </cell>
          <cell r="I1551" t="str">
            <v>106902745</v>
          </cell>
          <cell r="J1551" t="str">
            <v>AZUAY/CUENCA/SAN BLAS/CALLE MANUEL VEGA Y SIMON BOLIVAR/JUNTO COLEGIO SUDMAMERICANO EN CASA 2 PISO COLOR VERDE TALLER</v>
          </cell>
          <cell r="K1551" t="str">
            <v xml:space="preserve">969221338 /  </v>
          </cell>
          <cell r="M1551" t="str">
            <v>CUENCA</v>
          </cell>
          <cell r="N1551" t="str">
            <v>AZUAY</v>
          </cell>
          <cell r="O1551" t="str">
            <v>CUENCA</v>
          </cell>
        </row>
        <row r="1552">
          <cell r="A1552" t="str">
            <v>20003004516291</v>
          </cell>
          <cell r="B1552">
            <v>474840</v>
          </cell>
          <cell r="C1552" t="str">
            <v>20003004516291</v>
          </cell>
          <cell r="D1552">
            <v>44901.716921296298</v>
          </cell>
          <cell r="E1552" t="str">
            <v>CONECEL</v>
          </cell>
          <cell r="F1552" t="str">
            <v>DESPACHO</v>
          </cell>
          <cell r="G1552" t="str">
            <v>NORMAL</v>
          </cell>
          <cell r="H1552" t="str">
            <v>DEYSI MARICELA URGILEZ RODRIGUEZ</v>
          </cell>
          <cell r="I1552" t="str">
            <v>2200099089</v>
          </cell>
          <cell r="J1552" t="str">
            <v>FRANCISCO DE ORELLANA/FRANCISCO DE ORELLANA/CALLE NAPO Y JUAN MONTALVO EDIFICIO DE LOS BOMBEROS FRENTE AL TIA DEL COCA</v>
          </cell>
          <cell r="K1552" t="str">
            <v>959163783 /  961139041</v>
          </cell>
          <cell r="M1552" t="str">
            <v>220201</v>
          </cell>
          <cell r="N1552" t="str">
            <v>ORELLANA</v>
          </cell>
          <cell r="O1552" t="str">
            <v>FRANCISCO DE ORELLANA</v>
          </cell>
        </row>
        <row r="1553">
          <cell r="A1553" t="str">
            <v>20003005034822</v>
          </cell>
          <cell r="B1553">
            <v>474841</v>
          </cell>
          <cell r="C1553" t="str">
            <v>20003005034822</v>
          </cell>
          <cell r="D1553">
            <v>44901.716921296298</v>
          </cell>
          <cell r="E1553" t="str">
            <v>CONECEL</v>
          </cell>
          <cell r="F1553" t="str">
            <v>DESPACHO</v>
          </cell>
          <cell r="G1553" t="str">
            <v>NORMAL</v>
          </cell>
          <cell r="H1553" t="str">
            <v>LISBETH MABEL MONTENEGRO CASTILLO</v>
          </cell>
          <cell r="I1553" t="str">
            <v>450175658</v>
          </cell>
          <cell r="J1553" t="str">
            <v>CARCHI/TULCAN/TULCAN/TANQUES DE AGUA EMAPA CALLE EZEQUIEL LANDAZURI Y GRAL JOSE MARIA URBINA/BARRIO LAS GRADAS CASA 744 COLOR BLANCO FRENTE A CARPINTERIA</v>
          </cell>
          <cell r="K1553" t="str">
            <v xml:space="preserve">959867347 /  </v>
          </cell>
          <cell r="M1553" t="str">
            <v>TULCAN</v>
          </cell>
          <cell r="N1553" t="str">
            <v>CARCHI</v>
          </cell>
          <cell r="O1553" t="str">
            <v>TULCAN</v>
          </cell>
        </row>
        <row r="1554">
          <cell r="A1554" t="str">
            <v>20003005080200</v>
          </cell>
          <cell r="B1554">
            <v>474842</v>
          </cell>
          <cell r="C1554" t="str">
            <v>20003005080200</v>
          </cell>
          <cell r="D1554">
            <v>44901.716921296298</v>
          </cell>
          <cell r="E1554" t="str">
            <v>CONECEL</v>
          </cell>
          <cell r="F1554" t="str">
            <v>DESPACHO</v>
          </cell>
          <cell r="G1554" t="str">
            <v>NORMAL</v>
          </cell>
          <cell r="H1554" t="str">
            <v>JENNY PILAR AMBULUDI LAMAR</v>
          </cell>
          <cell r="I1554" t="str">
            <v>1716951999</v>
          </cell>
          <cell r="J1554" t="str">
            <v>QUITO/GUAMANI/CALLE OE6 Y CALLE S57D CASA AMARILLA 3 PISOS FRENTE CENTRO DE SALUD EL ROCIO</v>
          </cell>
          <cell r="K1554" t="str">
            <v>998443339 /  979160792</v>
          </cell>
          <cell r="L1554" t="str">
            <v/>
          </cell>
          <cell r="M1554" t="str">
            <v>QUITO</v>
          </cell>
          <cell r="N1554" t="str">
            <v>PICHINCHA</v>
          </cell>
          <cell r="O1554" t="str">
            <v>QUITO</v>
          </cell>
        </row>
        <row r="1555">
          <cell r="A1555" t="str">
            <v>20003004075119</v>
          </cell>
          <cell r="B1555">
            <v>474843</v>
          </cell>
          <cell r="C1555" t="str">
            <v>20003004075119</v>
          </cell>
          <cell r="D1555">
            <v>44901.716921296298</v>
          </cell>
          <cell r="E1555" t="str">
            <v>CONECEL</v>
          </cell>
          <cell r="F1555" t="str">
            <v>DESPACHO</v>
          </cell>
          <cell r="G1555" t="str">
            <v>NORMAL</v>
          </cell>
          <cell r="H1555" t="str">
            <v>ADAM JOSUE QUEMAZA YACELGA</v>
          </cell>
          <cell r="I1555" t="str">
            <v>1004265185</v>
          </cell>
          <cell r="J1555" t="str">
            <v>QUITO/CARCELEN/CARCELEN ALTO CALLE RAFAEL CARVAJAL 8524 Y CALLE AGUSTIN CUEVA CASA CON PORTON GRIS CON LOCAL DE DE ACEROS INOXIDABLES</v>
          </cell>
          <cell r="K1555" t="str">
            <v xml:space="preserve">963437365 /  </v>
          </cell>
          <cell r="L1555" t="str">
            <v/>
          </cell>
          <cell r="M1555" t="str">
            <v>QUITO</v>
          </cell>
          <cell r="N1555" t="str">
            <v>PICHINCHA</v>
          </cell>
          <cell r="O1555" t="str">
            <v>QUITO</v>
          </cell>
        </row>
        <row r="1556">
          <cell r="A1556" t="str">
            <v>20003005028573</v>
          </cell>
          <cell r="B1556">
            <v>474844</v>
          </cell>
          <cell r="C1556" t="str">
            <v>20003005028573</v>
          </cell>
          <cell r="D1556">
            <v>44901.716921296298</v>
          </cell>
          <cell r="E1556" t="str">
            <v>CONECEL</v>
          </cell>
          <cell r="F1556" t="str">
            <v>DESPACHO</v>
          </cell>
          <cell r="G1556" t="str">
            <v>NORMAL</v>
          </cell>
          <cell r="H1556" t="str">
            <v>DAVID ALEXIS CRUZ ACUNA</v>
          </cell>
          <cell r="I1556" t="str">
            <v>1728029669</v>
          </cell>
          <cell r="J1556" t="str">
            <v>QUITO/FERROVIARIA/ JUAN CUEVA GARCIA E4-41, Y GUALBERTO PEREZ CASA 2 PISOS AMARILLA FRENTE A PONKY</v>
          </cell>
          <cell r="K1556" t="str">
            <v xml:space="preserve">995562270 /  </v>
          </cell>
          <cell r="M1556" t="str">
            <v>QUITO</v>
          </cell>
          <cell r="N1556" t="str">
            <v>PICHINCHA</v>
          </cell>
          <cell r="O1556" t="str">
            <v>QUITO</v>
          </cell>
        </row>
        <row r="1557">
          <cell r="A1557" t="str">
            <v>20003005112616</v>
          </cell>
          <cell r="B1557">
            <v>474845</v>
          </cell>
          <cell r="C1557" t="str">
            <v>20003005112616</v>
          </cell>
          <cell r="D1557">
            <v>44901.716921296298</v>
          </cell>
          <cell r="E1557" t="str">
            <v>CONECEL</v>
          </cell>
          <cell r="F1557" t="str">
            <v>DESPACHO</v>
          </cell>
          <cell r="G1557" t="str">
            <v>NORMAL</v>
          </cell>
          <cell r="H1557" t="str">
            <v>JENNY PATRICIA CAIZA CHIMBA</v>
          </cell>
          <cell r="I1557" t="str">
            <v>1719797332</v>
          </cell>
          <cell r="J1557" t="str">
            <v>QUITO/CHILLOGALLO/BARRIO SANTA RITA /AV. CUSUBAMBA Y CHILLA 2673/ 2 PISOS COLOR CAFE/A /A 1CDR ESTA RESTAURANTE SANTA RITA ENCEBOLLADOS</v>
          </cell>
          <cell r="K1557" t="str">
            <v xml:space="preserve">995647880 /  </v>
          </cell>
          <cell r="M1557" t="str">
            <v>QUITO</v>
          </cell>
          <cell r="N1557" t="str">
            <v>PICHINCHA</v>
          </cell>
          <cell r="O1557" t="str">
            <v>QUITO</v>
          </cell>
        </row>
        <row r="1558">
          <cell r="A1558" t="str">
            <v>20003005036315</v>
          </cell>
          <cell r="B1558">
            <v>474846</v>
          </cell>
          <cell r="C1558" t="str">
            <v>20003005036315</v>
          </cell>
          <cell r="D1558">
            <v>44901.716921296298</v>
          </cell>
          <cell r="E1558" t="str">
            <v>CONECEL</v>
          </cell>
          <cell r="F1558" t="str">
            <v>DESPACHO</v>
          </cell>
          <cell r="G1558" t="str">
            <v>NORMAL</v>
          </cell>
          <cell r="H1558" t="str">
            <v>MAURICIO PAUL HERRERA MARQUEZ</v>
          </cell>
          <cell r="I1558" t="str">
            <v>1713274825</v>
          </cell>
          <cell r="J1558" t="str">
            <v>QUITO-CARCELEN/ AV LAS PALMAS D-135 ALERCE/CONJUNTO JARDINES DE CARCELEN REF A MEDIA CUADRA DE TALLER AUTOMOTRIZ EL REPUESTO</v>
          </cell>
          <cell r="K1558" t="str">
            <v>989820525 /  298982052/0939512182</v>
          </cell>
          <cell r="L1558" t="str">
            <v/>
          </cell>
          <cell r="M1558" t="str">
            <v>QUITO</v>
          </cell>
          <cell r="N1558" t="str">
            <v>PICHINCHA</v>
          </cell>
          <cell r="O1558" t="str">
            <v>QUITO</v>
          </cell>
        </row>
        <row r="1559">
          <cell r="A1559" t="str">
            <v>20002932766265_1</v>
          </cell>
          <cell r="B1559">
            <v>474847</v>
          </cell>
          <cell r="C1559" t="str">
            <v>20002932766265_1</v>
          </cell>
          <cell r="D1559">
            <v>44901.716921296298</v>
          </cell>
          <cell r="E1559" t="str">
            <v>CONECEL</v>
          </cell>
          <cell r="F1559" t="str">
            <v>DESPACHO</v>
          </cell>
          <cell r="G1559" t="str">
            <v>NORMAL</v>
          </cell>
          <cell r="H1559" t="str">
            <v>SEGUNDO ARMANDO CEVALLOS SILVA</v>
          </cell>
          <cell r="I1559" t="str">
            <v>1715071559</v>
          </cell>
          <cell r="J1559" t="str">
            <v>QUITO/CHILLOGALLO/ CALLEPRFOETA BARUC 109- S28 CASA 1 PISO VERDE FRENTE A LA PARADA DE BUSES R10</v>
          </cell>
          <cell r="K1559" t="str">
            <v xml:space="preserve">962231975 /  </v>
          </cell>
          <cell r="L1559" t="str">
            <v/>
          </cell>
          <cell r="M1559" t="str">
            <v>QUITO</v>
          </cell>
          <cell r="N1559" t="str">
            <v>PICHINCHA</v>
          </cell>
          <cell r="O1559" t="str">
            <v>QUITO</v>
          </cell>
        </row>
        <row r="1560">
          <cell r="A1560" t="str">
            <v>20003002724729</v>
          </cell>
          <cell r="B1560">
            <v>474848</v>
          </cell>
          <cell r="C1560" t="str">
            <v>20003002724729</v>
          </cell>
          <cell r="D1560">
            <v>44901.716921296298</v>
          </cell>
          <cell r="E1560" t="str">
            <v>CONECEL</v>
          </cell>
          <cell r="F1560" t="str">
            <v>DESPACHO</v>
          </cell>
          <cell r="G1560" t="str">
            <v>NORMAL</v>
          </cell>
          <cell r="H1560" t="str">
            <v>RAFAEL ESCALONA RIVAS AVILA</v>
          </cell>
          <cell r="I1560" t="str">
            <v>1315477198</v>
          </cell>
          <cell r="J1560" t="str">
            <v>MANABI/MANTA/JARAMIJO/KM 12 1/2 VIA MANTA-JARAMIJO ENTRE AV ISIDRO AYORA Y CALLE 3 A 3 CUADRAS CERCA DE LA URBANIZACION PUNTA BLANCA Y CLUB DE PLAYA EN CASA 1 PISO COLOR BLANCO</v>
          </cell>
          <cell r="K1560" t="str">
            <v xml:space="preserve">969029999 /  </v>
          </cell>
          <cell r="M1560" t="str">
            <v>MANTA</v>
          </cell>
          <cell r="N1560" t="str">
            <v>MANABI</v>
          </cell>
          <cell r="O1560" t="str">
            <v>MANTA</v>
          </cell>
        </row>
        <row r="1561">
          <cell r="A1561" t="str">
            <v>20003000324160</v>
          </cell>
          <cell r="B1561">
            <v>474849</v>
          </cell>
          <cell r="C1561" t="str">
            <v>20003000324160</v>
          </cell>
          <cell r="D1561">
            <v>44901.716921296298</v>
          </cell>
          <cell r="E1561" t="str">
            <v>CONECEL</v>
          </cell>
          <cell r="F1561" t="str">
            <v>DESPACHO</v>
          </cell>
          <cell r="G1561" t="str">
            <v>NORMAL</v>
          </cell>
          <cell r="H1561" t="str">
            <v>EDINSON JOSE BRICENO LUCENA</v>
          </cell>
          <cell r="I1561" t="str">
            <v>966153884</v>
          </cell>
          <cell r="J1561" t="str">
            <v>GUAYAS/MILAGRO/MILAGRO/KM 7 1/2 VIA MILAGRO/SECTOR BANCO DE ARENA ENTREGA EN VIVERO PLAZA NAYON FRENTE A MUNDO DEPORTIVO BANCO DE ARENA A 100 METROS EL CLUB NACIONAL MILAGRO</v>
          </cell>
          <cell r="K1561" t="str">
            <v xml:space="preserve">968517368 /  </v>
          </cell>
          <cell r="M1561" t="str">
            <v>MILAGRO</v>
          </cell>
          <cell r="N1561" t="str">
            <v>GUAYAS</v>
          </cell>
          <cell r="O1561" t="str">
            <v>MILAGRO</v>
          </cell>
        </row>
        <row r="1562">
          <cell r="A1562" t="str">
            <v>20003004497084</v>
          </cell>
          <cell r="B1562">
            <v>474850</v>
          </cell>
          <cell r="C1562" t="str">
            <v>20003004497084</v>
          </cell>
          <cell r="D1562">
            <v>44901.716921296298</v>
          </cell>
          <cell r="E1562" t="str">
            <v>CONECEL</v>
          </cell>
          <cell r="F1562" t="str">
            <v>DESPACHO</v>
          </cell>
          <cell r="G1562" t="str">
            <v>NORMAL</v>
          </cell>
          <cell r="H1562" t="str">
            <v>JORGE RAMIRO BETANCOURT MARTINEZ</v>
          </cell>
          <cell r="I1562" t="str">
            <v>1720241288</v>
          </cell>
          <cell r="J1562" t="str">
            <v>QUITO/CONOCOTO/CALLE LUIS CADENA LOTE 128 Y RAMIRO JACOME CASA DE DOS PISOS COLOR TOMATE CON PUERTA BLANCA A 5 MINUTOS DEL PUENTE 3</v>
          </cell>
          <cell r="K1562" t="str">
            <v xml:space="preserve">990353608 /  </v>
          </cell>
          <cell r="L1562" t="str">
            <v/>
          </cell>
          <cell r="M1562" t="str">
            <v>QUITO</v>
          </cell>
          <cell r="N1562" t="str">
            <v>PICHINCHA</v>
          </cell>
          <cell r="O1562" t="str">
            <v>QUITO</v>
          </cell>
        </row>
        <row r="1563">
          <cell r="A1563" t="str">
            <v>20003000318921</v>
          </cell>
          <cell r="B1563">
            <v>474851</v>
          </cell>
          <cell r="C1563" t="str">
            <v>20003000318921</v>
          </cell>
          <cell r="D1563">
            <v>44901.716921296298</v>
          </cell>
          <cell r="E1563" t="str">
            <v>CONECEL</v>
          </cell>
          <cell r="F1563" t="str">
            <v>DESPACHO</v>
          </cell>
          <cell r="G1563" t="str">
            <v>NORMAL</v>
          </cell>
          <cell r="H1563" t="str">
            <v>EVELYN YAMILET OLIVO CAGUA</v>
          </cell>
          <cell r="I1563" t="str">
            <v>2300451685</v>
          </cell>
          <cell r="J1563" t="str">
            <v>SANTO DOMINGO/ABARAHAM CALAZACON/COOP EL PROLETARIADO VIA TRONCAL DE LA COSTA CASA 425 DE DOS PISOS A DOS CUADRAS DEL MI COMISARIATO</v>
          </cell>
          <cell r="K1563" t="str">
            <v xml:space="preserve">960896064 /  </v>
          </cell>
          <cell r="M1563" t="str">
            <v>SANTO DOMINGO</v>
          </cell>
          <cell r="N1563" t="str">
            <v>SANTO DOMINGO DE LOS TSACHILAS</v>
          </cell>
          <cell r="O1563" t="str">
            <v>SANTO DOMINGO</v>
          </cell>
        </row>
        <row r="1564">
          <cell r="A1564" t="str">
            <v>20003005112115</v>
          </cell>
          <cell r="B1564">
            <v>474852</v>
          </cell>
          <cell r="C1564" t="str">
            <v>20003005112115</v>
          </cell>
          <cell r="D1564">
            <v>44901.716921296298</v>
          </cell>
          <cell r="E1564" t="str">
            <v>CONECEL</v>
          </cell>
          <cell r="F1564" t="str">
            <v>DESPACHO</v>
          </cell>
          <cell r="G1564" t="str">
            <v>NORMAL</v>
          </cell>
          <cell r="H1564" t="str">
            <v>NIXON ALDAIR ORTIZ QUINONEZ</v>
          </cell>
          <cell r="I1564" t="str">
            <v>850955501</v>
          </cell>
          <cell r="J1564" t="str">
            <v>ESMERALDAS/ESMERALDAS/SIMON PLATA TORRES/VALLE HERMOSO/AV DEL EJERCITO Y CALLE 5TA/EN CASA 2 PISO COLOR NARANJA Y GRIS/ATRAS DEL HOPITAL SUR</v>
          </cell>
          <cell r="K1564" t="str">
            <v xml:space="preserve">978648998 /  </v>
          </cell>
          <cell r="L1564" t="str">
            <v/>
          </cell>
          <cell r="M1564" t="str">
            <v>ESMERALDAS</v>
          </cell>
          <cell r="N1564" t="str">
            <v>ESMERALDAS</v>
          </cell>
          <cell r="O1564" t="str">
            <v>ESMERALDAS</v>
          </cell>
        </row>
        <row r="1565">
          <cell r="A1565" t="str">
            <v>20003004055934</v>
          </cell>
          <cell r="B1565">
            <v>474853</v>
          </cell>
          <cell r="C1565" t="str">
            <v>20003004055934</v>
          </cell>
          <cell r="D1565">
            <v>44901.716921296298</v>
          </cell>
          <cell r="E1565" t="str">
            <v>CONECEL</v>
          </cell>
          <cell r="F1565" t="str">
            <v>DESPACHO</v>
          </cell>
          <cell r="G1565" t="str">
            <v>NORMAL</v>
          </cell>
          <cell r="H1565" t="str">
            <v>CHRISTIAN MICHAEL SUAREZ PESANTEZ</v>
          </cell>
          <cell r="I1565" t="str">
            <v>1900489921</v>
          </cell>
          <cell r="J1565" t="str">
            <v>AZUAY/CUENCA/SAN BLAS/CALLE LA GRAN COLOMBIA 257 TOMAS ORDONEZ EN CASA DE DOS PISO COLOR BLANCO ATRAS DE PARQUE SAN BLAS</v>
          </cell>
          <cell r="K1565" t="str">
            <v>983249741 /  963626954</v>
          </cell>
          <cell r="L1565" t="str">
            <v/>
          </cell>
          <cell r="M1565" t="str">
            <v>CUENCA</v>
          </cell>
          <cell r="N1565" t="str">
            <v>AZUAY</v>
          </cell>
          <cell r="O1565" t="str">
            <v>CUENCA</v>
          </cell>
        </row>
        <row r="1566">
          <cell r="A1566" t="str">
            <v>20003002762954</v>
          </cell>
          <cell r="B1566">
            <v>474854</v>
          </cell>
          <cell r="C1566" t="str">
            <v>20003002762954</v>
          </cell>
          <cell r="D1566">
            <v>44901.716921296298</v>
          </cell>
          <cell r="E1566" t="str">
            <v>CONECEL</v>
          </cell>
          <cell r="F1566" t="str">
            <v>DESPACHO</v>
          </cell>
          <cell r="G1566" t="str">
            <v>NORMAL</v>
          </cell>
          <cell r="H1566" t="str">
            <v>VICTOR JAVIER CADENA LOZANO</v>
          </cell>
          <cell r="I1566" t="str">
            <v>603398488</v>
          </cell>
          <cell r="J1566" t="str">
            <v>ORELLANA/EL COCA/EL COCA/CALLE LOJA 1525 Y RIO CUYABENO A MEDIA CUADRA DE PARRILADAS DEL BOSQUE EL COCA EN CASA 1 PISO COLOR AZUL</v>
          </cell>
          <cell r="K1566" t="str">
            <v>987940765 /  9912100728</v>
          </cell>
          <cell r="M1566" t="str">
            <v>220201</v>
          </cell>
          <cell r="N1566" t="str">
            <v>ORELLANA</v>
          </cell>
          <cell r="O1566" t="str">
            <v>EL COCA</v>
          </cell>
        </row>
        <row r="1567">
          <cell r="A1567" t="str">
            <v>20002989882552</v>
          </cell>
          <cell r="B1567">
            <v>474856</v>
          </cell>
          <cell r="C1567" t="str">
            <v>20002989882552</v>
          </cell>
          <cell r="D1567">
            <v>44901.716921296298</v>
          </cell>
          <cell r="E1567" t="str">
            <v>CONECEL</v>
          </cell>
          <cell r="F1567" t="str">
            <v>DESPACHO</v>
          </cell>
          <cell r="G1567" t="str">
            <v>NORMAL</v>
          </cell>
          <cell r="H1567" t="str">
            <v>LUIS EDUARDO CAIZA VICENTE</v>
          </cell>
          <cell r="I1567" t="str">
            <v>1723535827</v>
          </cell>
          <cell r="J1567" t="str">
            <v>QUITO/GUAYLLABAMBA/BARRIO PARAISO CALLE 10 DE AGOSTO ENTRE JOSE PERALTA Y PASAJE JILGUERITO CASCA DE DOS PISOS CERCA DEL DIVINO NINO</v>
          </cell>
          <cell r="K1567" t="str">
            <v>984199416 /  979106261</v>
          </cell>
          <cell r="M1567" t="str">
            <v>QUITO</v>
          </cell>
          <cell r="N1567" t="str">
            <v>PICHINCHA</v>
          </cell>
          <cell r="O1567" t="str">
            <v>QUITO</v>
          </cell>
        </row>
        <row r="1568">
          <cell r="A1568" t="str">
            <v>20003005043516</v>
          </cell>
          <cell r="B1568">
            <v>474857</v>
          </cell>
          <cell r="C1568" t="str">
            <v>20003005043516</v>
          </cell>
          <cell r="D1568">
            <v>44901.716921296298</v>
          </cell>
          <cell r="E1568" t="str">
            <v>CONECEL</v>
          </cell>
          <cell r="F1568" t="str">
            <v>DESPACHO</v>
          </cell>
          <cell r="G1568" t="str">
            <v>NORMAL</v>
          </cell>
          <cell r="H1568" t="str">
            <v>ANGEL MANUEL SAMPEDRO ZAMBRANO</v>
          </cell>
          <cell r="I1568" t="str">
            <v>1754320784</v>
          </cell>
          <cell r="J1568" t="str">
            <v>QUITO/QUITUMBE/AV PEDRO VICENTE MALDONADO Y SUSANA LETORT ENTREGA EN LA GASOLINERA FRENTE A LA FARMACIA SANA SANA</v>
          </cell>
          <cell r="K1568" t="str">
            <v xml:space="preserve">979147543 /  </v>
          </cell>
          <cell r="L1568" t="str">
            <v/>
          </cell>
          <cell r="M1568" t="str">
            <v>QUITO</v>
          </cell>
          <cell r="N1568" t="str">
            <v>PICHINCHA</v>
          </cell>
          <cell r="O1568" t="str">
            <v>QUITO</v>
          </cell>
        </row>
        <row r="1569">
          <cell r="A1569" t="str">
            <v>20003005023289</v>
          </cell>
          <cell r="B1569">
            <v>474858</v>
          </cell>
          <cell r="C1569" t="str">
            <v>20003005023289</v>
          </cell>
          <cell r="D1569">
            <v>44901.716921296298</v>
          </cell>
          <cell r="E1569" t="str">
            <v>CONECEL</v>
          </cell>
          <cell r="F1569" t="str">
            <v>DESPACHO</v>
          </cell>
          <cell r="G1569" t="str">
            <v>NORMAL</v>
          </cell>
          <cell r="H1569" t="str">
            <v>EDWIN PATRICIO LLUMIQUINGA CHUQUI</v>
          </cell>
          <cell r="I1569" t="str">
            <v>1712160660</v>
          </cell>
          <cell r="J1569" t="str">
            <v>SANGOLQUI/BRR CAYAPAMBA AV ANTONIO TANDASO Y LUCAS GUAMAN DG COLG AGRICOLA COTOGCHOA CS 1P BLANCO</v>
          </cell>
          <cell r="K1569" t="str">
            <v>983532973 /  995419652</v>
          </cell>
          <cell r="L1569" t="str">
            <v/>
          </cell>
          <cell r="M1569" t="str">
            <v>QUITO</v>
          </cell>
          <cell r="N1569" t="str">
            <v>PICHINCHA</v>
          </cell>
          <cell r="O1569" t="str">
            <v>QUITO</v>
          </cell>
        </row>
        <row r="1570">
          <cell r="A1570" t="str">
            <v>20002997772608</v>
          </cell>
          <cell r="B1570">
            <v>474859</v>
          </cell>
          <cell r="C1570" t="str">
            <v>20002997772608</v>
          </cell>
          <cell r="D1570">
            <v>44901.716921296298</v>
          </cell>
          <cell r="E1570" t="str">
            <v>CONECEL</v>
          </cell>
          <cell r="F1570" t="str">
            <v>DESPACHO</v>
          </cell>
          <cell r="G1570" t="str">
            <v>NORMAL</v>
          </cell>
          <cell r="H1570" t="str">
            <v>JAIME OMAR CARVAJAL MUQUINCHO</v>
          </cell>
          <cell r="I1570" t="str">
            <v>1716892938</v>
          </cell>
          <cell r="J1570" t="str">
            <v>QUITO /POMASQUI /LAS TOLAS /LA INDEPENDENCIA Y EL QUITENO LIBRE OE 2-162 COLOR AMARILLA UN PISO PUNTO DE REFERENCIA AL FRENTE DEL RESTAURANTE LAAS TOLAS</v>
          </cell>
          <cell r="K1570" t="str">
            <v xml:space="preserve">996334154 /  </v>
          </cell>
          <cell r="M1570" t="str">
            <v>QUITO</v>
          </cell>
          <cell r="N1570" t="str">
            <v>PICHINCHA</v>
          </cell>
          <cell r="O1570" t="str">
            <v>QUITO</v>
          </cell>
        </row>
        <row r="1571">
          <cell r="A1571" t="str">
            <v>20003000364946</v>
          </cell>
          <cell r="B1571">
            <v>474860</v>
          </cell>
          <cell r="C1571" t="str">
            <v>20003000364946</v>
          </cell>
          <cell r="D1571">
            <v>44901.716921296298</v>
          </cell>
          <cell r="E1571" t="str">
            <v>CONECEL</v>
          </cell>
          <cell r="F1571" t="str">
            <v>DESPACHO</v>
          </cell>
          <cell r="G1571" t="str">
            <v>NORMAL</v>
          </cell>
          <cell r="H1571" t="str">
            <v>ARLIN CHRISTOPHER ZAMBRANO GUERRERO</v>
          </cell>
          <cell r="I1571" t="str">
            <v>850987694</v>
          </cell>
          <cell r="J1571" t="str">
            <v>ESMERALDAS/ 5 DE AGOSTO/ CALLES COLON Y MEXICO TRABAJA EN EL COLEGIO LA INMACULADA RECIBE TERCERA PERSONA HERMANA ALEJANDRA ZAMBRANO</v>
          </cell>
          <cell r="K1571" t="str">
            <v xml:space="preserve">960573096 /  </v>
          </cell>
          <cell r="L1571" t="str">
            <v/>
          </cell>
          <cell r="M1571" t="str">
            <v>ESMERALDAS</v>
          </cell>
          <cell r="N1571" t="str">
            <v>ESMERALDAS</v>
          </cell>
          <cell r="O1571" t="str">
            <v>ESMERALDAS</v>
          </cell>
        </row>
        <row r="1572">
          <cell r="A1572" t="str">
            <v>20002999236453</v>
          </cell>
          <cell r="B1572">
            <v>474861</v>
          </cell>
          <cell r="C1572" t="str">
            <v>20002999236453</v>
          </cell>
          <cell r="D1572">
            <v>44901.716921296298</v>
          </cell>
          <cell r="E1572" t="str">
            <v>CONECEL</v>
          </cell>
          <cell r="F1572" t="str">
            <v>DESPACHO</v>
          </cell>
          <cell r="G1572" t="str">
            <v>NORMAL</v>
          </cell>
          <cell r="H1572" t="str">
            <v>FRANKLIN FERNANDO TOLA CEPEDA</v>
          </cell>
          <cell r="I1572" t="str">
            <v>502478464</v>
          </cell>
          <cell r="J1572" t="str">
            <v>LATACUNGA/ELOY ALFAROAV. MARCO AURELIO SUBIA Y C. RIO AMBATO/ CASA ESQUINERA DE 3P SIN PINTAR ABAJO HAY UN GABINETE 3RO JULIA ROCIO CAIZATIPAN TOAPANTA</v>
          </cell>
          <cell r="K1572" t="str">
            <v xml:space="preserve">990164480 /  </v>
          </cell>
          <cell r="L1572" t="str">
            <v/>
          </cell>
          <cell r="M1572" t="str">
            <v>LATACUNGA</v>
          </cell>
          <cell r="N1572" t="str">
            <v>COTOPAXI</v>
          </cell>
          <cell r="O1572" t="str">
            <v>LATACUNGA</v>
          </cell>
        </row>
        <row r="1573">
          <cell r="A1573" t="str">
            <v>20003005077267</v>
          </cell>
          <cell r="B1573">
            <v>474862</v>
          </cell>
          <cell r="C1573" t="str">
            <v>20003005077267</v>
          </cell>
          <cell r="D1573">
            <v>44901.716921296298</v>
          </cell>
          <cell r="E1573" t="str">
            <v>CONECEL</v>
          </cell>
          <cell r="F1573" t="str">
            <v>DESPACHO</v>
          </cell>
          <cell r="G1573" t="str">
            <v>NORMAL</v>
          </cell>
          <cell r="H1573" t="str">
            <v>JORGE VINICIO ACURIO ACURIO</v>
          </cell>
          <cell r="I1573" t="str">
            <v>603303827</v>
          </cell>
          <cell r="J1573" t="str">
            <v>RIOBAMBA-LIZARZABURU/MONSENOR LEONIDAS PROANO Y AV. LIZARZABURU JUNTO A LA COOPERATIVA DE TRANSPORTES PINAS</v>
          </cell>
          <cell r="K1573" t="str">
            <v>968178567 /  296817856/096012084</v>
          </cell>
          <cell r="L1573" t="str">
            <v/>
          </cell>
          <cell r="M1573" t="str">
            <v>RIOBAMBA</v>
          </cell>
          <cell r="N1573" t="str">
            <v>CHIMBORAZO</v>
          </cell>
          <cell r="O1573" t="str">
            <v>RIOBAMBA</v>
          </cell>
        </row>
        <row r="1574">
          <cell r="A1574" t="str">
            <v>20002998748225</v>
          </cell>
          <cell r="B1574">
            <v>474863</v>
          </cell>
          <cell r="C1574" t="str">
            <v>20002998748225</v>
          </cell>
          <cell r="D1574">
            <v>44901.716921296298</v>
          </cell>
          <cell r="E1574" t="str">
            <v>CONECEL</v>
          </cell>
          <cell r="F1574" t="str">
            <v>DESPACHO</v>
          </cell>
          <cell r="G1574" t="str">
            <v>NORMAL</v>
          </cell>
          <cell r="H1574" t="str">
            <v>CELINDA MARIBEL CALERO CHANGO</v>
          </cell>
          <cell r="I1574" t="str">
            <v>1804496246</v>
          </cell>
          <cell r="J1574" t="str">
            <v>AMBATO HUACHI LORETO/AV ATAHUALPA Y LOS SHYRIS CASA DE 2 PISOS COLOR PLOMO A MEDIA CUADRA DE LA GASOLINERA</v>
          </cell>
          <cell r="K1574" t="str">
            <v xml:space="preserve">995381076 /  </v>
          </cell>
          <cell r="M1574" t="str">
            <v>AMBATO</v>
          </cell>
          <cell r="N1574" t="str">
            <v>TUNGURAHUA</v>
          </cell>
          <cell r="O1574" t="str">
            <v>AMBATO</v>
          </cell>
        </row>
        <row r="1575">
          <cell r="A1575" t="str">
            <v>20003005028569</v>
          </cell>
          <cell r="B1575">
            <v>474864</v>
          </cell>
          <cell r="C1575" t="str">
            <v>20003005028569</v>
          </cell>
          <cell r="D1575">
            <v>44901.716921296298</v>
          </cell>
          <cell r="E1575" t="str">
            <v>CONECEL</v>
          </cell>
          <cell r="F1575" t="str">
            <v>DESPACHO</v>
          </cell>
          <cell r="G1575" t="str">
            <v>NORMAL</v>
          </cell>
          <cell r="H1575" t="str">
            <v>KLEVER RODRIGO NUNEZ CASTILLO</v>
          </cell>
          <cell r="I1575" t="str">
            <v>1802596898</v>
          </cell>
          <cell r="J1575" t="str">
            <v>HUACHI LORETO/VICTOR HUEGO Y ATAHUALPA CENTRO COMERCIAL MALL DE LOS ANDES/ SEGUNDO PISO, AGENCIA BANCO GUAYAQUIL</v>
          </cell>
          <cell r="K1575" t="str">
            <v xml:space="preserve">983714134 /  </v>
          </cell>
          <cell r="L1575" t="str">
            <v/>
          </cell>
          <cell r="M1575" t="str">
            <v>AMBATO</v>
          </cell>
          <cell r="N1575" t="str">
            <v>TUNGURAHUA</v>
          </cell>
          <cell r="O1575" t="str">
            <v>AMBATO</v>
          </cell>
        </row>
        <row r="1576">
          <cell r="A1576" t="str">
            <v>20003006075093</v>
          </cell>
          <cell r="B1576">
            <v>474865</v>
          </cell>
          <cell r="C1576" t="str">
            <v>20003006075093</v>
          </cell>
          <cell r="D1576">
            <v>44901.716921296298</v>
          </cell>
          <cell r="E1576" t="str">
            <v>CONECEL</v>
          </cell>
          <cell r="F1576" t="str">
            <v>DESPACHO</v>
          </cell>
          <cell r="G1576" t="str">
            <v>NORMAL</v>
          </cell>
          <cell r="H1576" t="str">
            <v>ESTEFANIA BELEN LEON SELLAN</v>
          </cell>
          <cell r="I1576" t="str">
            <v>926232653</v>
          </cell>
          <cell r="J1576" t="str">
            <v>GUAYAQUIL/FEBRES CORDERO/CALLE 28 Y CUENCA CASA 208 DE COLOR BLANCO DE 3 PISOS JUNTO A LA PANADERIA EL IDOLO</v>
          </cell>
          <cell r="K1576" t="str">
            <v xml:space="preserve">979248072 /  </v>
          </cell>
          <cell r="M1576" t="str">
            <v>GUAYAQUIL</v>
          </cell>
          <cell r="N1576" t="str">
            <v>GUAYAS</v>
          </cell>
          <cell r="O1576" t="str">
            <v>GUAYAQUIL</v>
          </cell>
        </row>
        <row r="1577">
          <cell r="A1577" t="str">
            <v>20002981168584_1</v>
          </cell>
          <cell r="B1577">
            <v>474866</v>
          </cell>
          <cell r="C1577" t="str">
            <v>20002981168584_1</v>
          </cell>
          <cell r="D1577">
            <v>44901.716921296298</v>
          </cell>
          <cell r="E1577" t="str">
            <v>CONECEL</v>
          </cell>
          <cell r="F1577" t="str">
            <v>DESPACHO</v>
          </cell>
          <cell r="G1577" t="str">
            <v>NORMAL</v>
          </cell>
          <cell r="H1577" t="str">
            <v>JOHN OMAR CHULDE ANDRANGO</v>
          </cell>
          <cell r="I1577" t="str">
            <v>1722737572</v>
          </cell>
          <cell r="J1577" t="str">
            <v>QUITO/CALDERON/BARRIOCARAPUNGO EN EL LOCAL CAMPERO CALLE CAPITAN GIOVANNI CALLES Y NEPTALI GODOY</v>
          </cell>
          <cell r="K1577" t="str">
            <v xml:space="preserve">978995990 /  </v>
          </cell>
          <cell r="L1577" t="str">
            <v/>
          </cell>
          <cell r="M1577" t="str">
            <v>QUITO</v>
          </cell>
          <cell r="N1577" t="str">
            <v>PICHINCHA</v>
          </cell>
          <cell r="O1577" t="str">
            <v>QUITO</v>
          </cell>
        </row>
        <row r="1578">
          <cell r="A1578" t="str">
            <v>20003002768883</v>
          </cell>
          <cell r="B1578">
            <v>474867</v>
          </cell>
          <cell r="C1578" t="str">
            <v>20003002768883</v>
          </cell>
          <cell r="D1578">
            <v>44901.716921296298</v>
          </cell>
          <cell r="E1578" t="str">
            <v>CONECEL</v>
          </cell>
          <cell r="F1578" t="str">
            <v>DESPACHO</v>
          </cell>
          <cell r="G1578" t="str">
            <v>NORMAL</v>
          </cell>
          <cell r="H1578" t="str">
            <v>DORIS YASMIN MORCUS ZAMORANO</v>
          </cell>
          <cell r="I1578" t="str">
            <v>1721708046</v>
          </cell>
          <cell r="J1578" t="str">
            <v>IBARRA/SAN FRANCISCO AV CRISTOBAL DE TROYA Y DR LUIS GONZALO GOMEZ JURADO Y LUIS VARGAS TORRES CASA JUNTO DEL HOSPITAL SAN VICENTE DE PAUL</v>
          </cell>
          <cell r="K1578" t="str">
            <v xml:space="preserve">958746751 /  </v>
          </cell>
          <cell r="M1578" t="str">
            <v>IBARRA</v>
          </cell>
          <cell r="N1578" t="str">
            <v>IMBABURA</v>
          </cell>
          <cell r="O1578" t="str">
            <v>IBARRA</v>
          </cell>
        </row>
        <row r="1579">
          <cell r="A1579" t="str">
            <v>20003005071900</v>
          </cell>
          <cell r="B1579">
            <v>474868</v>
          </cell>
          <cell r="C1579" t="str">
            <v>20003005071900</v>
          </cell>
          <cell r="D1579">
            <v>44901.716921296298</v>
          </cell>
          <cell r="E1579" t="str">
            <v>CONECEL</v>
          </cell>
          <cell r="F1579" t="str">
            <v>DESPACHO</v>
          </cell>
          <cell r="G1579" t="str">
            <v>NORMAL</v>
          </cell>
          <cell r="H1579" t="str">
            <v>WALTER GIOVANNY ABAD CADENA</v>
          </cell>
          <cell r="I1579" t="str">
            <v>1719303479</v>
          </cell>
          <cell r="J1579" t="str">
            <v>SANTO DOMINGO/SANTO DOMINGO/AV QUITO Y LAS DELICIAS EN EL HOSPITAL GENERAL DR GUSTAVO DOMINGUEZ</v>
          </cell>
          <cell r="K1579" t="str">
            <v xml:space="preserve">958779118 /  </v>
          </cell>
          <cell r="M1579" t="str">
            <v>SANTO DOMINGO</v>
          </cell>
          <cell r="N1579" t="str">
            <v>SANTO DOMINGO DE LOS TSACHILAS</v>
          </cell>
          <cell r="O1579" t="str">
            <v>SANTO DOMINGO</v>
          </cell>
        </row>
        <row r="1580">
          <cell r="A1580" t="str">
            <v>20003002764717</v>
          </cell>
          <cell r="B1580">
            <v>474819</v>
          </cell>
          <cell r="C1580" t="str">
            <v>20003002764717</v>
          </cell>
          <cell r="D1580">
            <v>44901.716909722221</v>
          </cell>
          <cell r="E1580" t="str">
            <v>CONECEL</v>
          </cell>
          <cell r="F1580" t="str">
            <v>DESPACHO</v>
          </cell>
          <cell r="G1580" t="str">
            <v>NORMAL</v>
          </cell>
          <cell r="H1580" t="str">
            <v>MARIA GABRIELA MORENO CASTILLO</v>
          </cell>
          <cell r="I1580" t="str">
            <v>1105039562</v>
          </cell>
          <cell r="J1580" t="str">
            <v>LOJA/LOJA/SUCRE/BARRIO LA PRADERA/CALLES ALISO Y FAIQUES 32790 EN CASA 3 PISO COLOR TOMATE MELON</v>
          </cell>
          <cell r="K1580" t="str">
            <v>981218691 /  968878814</v>
          </cell>
          <cell r="L1580" t="str">
            <v/>
          </cell>
          <cell r="M1580" t="str">
            <v>LOJA</v>
          </cell>
          <cell r="N1580" t="str">
            <v>LOJA</v>
          </cell>
          <cell r="O1580" t="str">
            <v>LOJA</v>
          </cell>
        </row>
        <row r="1581">
          <cell r="A1581" t="str">
            <v>20003004040556</v>
          </cell>
          <cell r="B1581">
            <v>474820</v>
          </cell>
          <cell r="C1581" t="str">
            <v>20003004040556</v>
          </cell>
          <cell r="D1581">
            <v>44901.716909722221</v>
          </cell>
          <cell r="E1581" t="str">
            <v>CONECEL</v>
          </cell>
          <cell r="F1581" t="str">
            <v>DESPACHO</v>
          </cell>
          <cell r="G1581" t="str">
            <v>NORMAL</v>
          </cell>
          <cell r="H1581" t="str">
            <v>RENAN AUGUSTO CEDENO PALMA</v>
          </cell>
          <cell r="I1581" t="str">
            <v>1307076925</v>
          </cell>
          <cell r="J1581" t="str">
            <v>MANABI/MANTA/TARQUI/BARRIO SANTA MARTA EN LA AV 35 ENTRE CALLE 14 Y 15 ENTREGA EN DEPARTAMENTO DE HIGIENE DE MANTA FRENTE UNA GALLERA DIAGONAL A LA ESCUELA JESUS DE NAZARET</v>
          </cell>
          <cell r="K1581" t="str">
            <v>958857153 /  991927459</v>
          </cell>
          <cell r="M1581" t="str">
            <v>MANTA</v>
          </cell>
          <cell r="N1581" t="str">
            <v>MANABI</v>
          </cell>
          <cell r="O1581" t="str">
            <v>MANTA</v>
          </cell>
        </row>
        <row r="1582">
          <cell r="A1582" t="str">
            <v>20003004548239</v>
          </cell>
          <cell r="B1582">
            <v>474821</v>
          </cell>
          <cell r="C1582" t="str">
            <v>20003004548239</v>
          </cell>
          <cell r="D1582">
            <v>44901.716909722221</v>
          </cell>
          <cell r="E1582" t="str">
            <v>CONECEL</v>
          </cell>
          <cell r="F1582" t="str">
            <v>DESPACHO</v>
          </cell>
          <cell r="G1582" t="str">
            <v>NORMAL</v>
          </cell>
          <cell r="H1582" t="str">
            <v>DIEGO JAVIER CHUNGA ZAMBRANO</v>
          </cell>
          <cell r="I1582" t="str">
            <v>1312951088</v>
          </cell>
          <cell r="J1582" t="str">
            <v>MANABI/PORTOVIEJO/12 DE MARZO/CALLE ILANES Y LOS MIRTOS/CDLA VILLAS 15 DE ABRIL MZ O VILLA 27 A 2 CUADRAS ESCUELA REPUBLICA DE MEXICO EN CASA 2 PISOS ESQUINERA COLOR BEIGE</v>
          </cell>
          <cell r="K1582" t="str">
            <v>985708017 /  985937011</v>
          </cell>
          <cell r="L1582" t="str">
            <v/>
          </cell>
          <cell r="M1582" t="str">
            <v>PORTOVIEJO</v>
          </cell>
          <cell r="N1582" t="str">
            <v>MANABI</v>
          </cell>
          <cell r="O1582" t="str">
            <v>PORTOVIEJO</v>
          </cell>
        </row>
        <row r="1583">
          <cell r="A1583" t="str">
            <v>20003004072285</v>
          </cell>
          <cell r="B1583">
            <v>474822</v>
          </cell>
          <cell r="C1583" t="str">
            <v>20003004072285</v>
          </cell>
          <cell r="D1583">
            <v>44901.716909722221</v>
          </cell>
          <cell r="E1583" t="str">
            <v>CONECEL</v>
          </cell>
          <cell r="F1583" t="str">
            <v>DESPACHO</v>
          </cell>
          <cell r="G1583" t="str">
            <v>NORMAL</v>
          </cell>
          <cell r="H1583" t="str">
            <v>LUZ CARMEN PATINO SIMBANA</v>
          </cell>
          <cell r="I1583" t="str">
            <v>1710924000</v>
          </cell>
          <cell r="J1583" t="str">
            <v>QUITO/CALDERON/CALLE VICENTE PAREDES LOTE A20 Y GALO PLAZA A UNA CUADRA DE LOS CONJUNTOS SAN SEBASTIAN 1</v>
          </cell>
          <cell r="K1583" t="str">
            <v>979144681 /  989049901</v>
          </cell>
          <cell r="M1583" t="str">
            <v>QUITO</v>
          </cell>
          <cell r="N1583" t="str">
            <v>PICHINCHA</v>
          </cell>
          <cell r="O1583" t="str">
            <v>QUITO</v>
          </cell>
        </row>
        <row r="1584">
          <cell r="A1584" t="str">
            <v>20003004027487</v>
          </cell>
          <cell r="B1584">
            <v>474823</v>
          </cell>
          <cell r="C1584" t="str">
            <v>20003004027487</v>
          </cell>
          <cell r="D1584">
            <v>44901.716909722221</v>
          </cell>
          <cell r="E1584" t="str">
            <v>CONECEL</v>
          </cell>
          <cell r="F1584" t="str">
            <v>DESPACHO</v>
          </cell>
          <cell r="G1584" t="str">
            <v>NORMAL</v>
          </cell>
          <cell r="H1584" t="str">
            <v>KLEVER VICENTE DIAZ PEREZ</v>
          </cell>
          <cell r="I1584" t="str">
            <v>1713909271</v>
          </cell>
          <cell r="J1584" t="str">
            <v>QUITO/CUMBAYA/CALLE JUAN LEON MERA OE6-95 A UNA CUADRA DEL COLEGIO SEK DE LOS VALLES</v>
          </cell>
          <cell r="K1584" t="str">
            <v xml:space="preserve">995596863 /  </v>
          </cell>
          <cell r="M1584" t="str">
            <v>QUITO</v>
          </cell>
          <cell r="N1584" t="str">
            <v>PICHINCHA</v>
          </cell>
          <cell r="O1584" t="str">
            <v>QUITO</v>
          </cell>
        </row>
        <row r="1585">
          <cell r="A1585" t="str">
            <v>20003004055446</v>
          </cell>
          <cell r="B1585">
            <v>474824</v>
          </cell>
          <cell r="C1585" t="str">
            <v>20003004055446</v>
          </cell>
          <cell r="D1585">
            <v>44901.716909722221</v>
          </cell>
          <cell r="E1585" t="str">
            <v>CONECEL</v>
          </cell>
          <cell r="F1585" t="str">
            <v>DESPACHO</v>
          </cell>
          <cell r="G1585" t="str">
            <v>NORMAL</v>
          </cell>
          <cell r="H1585" t="str">
            <v>EDGAR ENRIQUE CORREA ACOSTA</v>
          </cell>
          <cell r="I1585" t="str">
            <v>1710213172</v>
          </cell>
          <cell r="J1585" t="str">
            <v>QUITO/CHILIBULO/AV COLONCHE Y LUIS LUNA CASA OE9-546 CASA DE CUATRO PISOS COLOR CELESTE A UNA CUADRA DE LA CANCHA MUNICIPAL</v>
          </cell>
          <cell r="K1585" t="str">
            <v xml:space="preserve">963367847 /  </v>
          </cell>
          <cell r="M1585" t="str">
            <v>QUITO</v>
          </cell>
          <cell r="N1585" t="str">
            <v>PICHINCHA</v>
          </cell>
          <cell r="O1585" t="str">
            <v>QUITO</v>
          </cell>
        </row>
        <row r="1586">
          <cell r="A1586" t="str">
            <v>20003004515742</v>
          </cell>
          <cell r="B1586">
            <v>474825</v>
          </cell>
          <cell r="C1586" t="str">
            <v>20003004515742</v>
          </cell>
          <cell r="D1586">
            <v>44901.716909722221</v>
          </cell>
          <cell r="E1586" t="str">
            <v>CONECEL</v>
          </cell>
          <cell r="F1586" t="str">
            <v>DESPACHO</v>
          </cell>
          <cell r="G1586" t="str">
            <v>NORMAL</v>
          </cell>
          <cell r="H1586" t="str">
            <v>BRYAN LEONARDO VELEZ URETA</v>
          </cell>
          <cell r="I1586" t="str">
            <v>2300689995</v>
          </cell>
          <cell r="J1586" t="str">
            <v>STO DOMINGO/RIO VERDE /COOP 15 DE SEPTIEMBRE ENTRE CARLOTA JARAMILLO Y OLIMPO CARDENAS/CASA BLANCA 1 PISO/A 3 CUADRAS DEL PARQUE</v>
          </cell>
          <cell r="K1586" t="str">
            <v>964089714 /  981650405</v>
          </cell>
          <cell r="M1586" t="str">
            <v>SANTO DOMINGO</v>
          </cell>
          <cell r="N1586" t="str">
            <v>SANTO DOMINGO DE LOS TSACHILAS</v>
          </cell>
          <cell r="O1586" t="str">
            <v>SANTO DOMINGO</v>
          </cell>
        </row>
        <row r="1587">
          <cell r="A1587" t="str">
            <v>20003004528628</v>
          </cell>
          <cell r="B1587">
            <v>474826</v>
          </cell>
          <cell r="C1587" t="str">
            <v>20003004528628</v>
          </cell>
          <cell r="D1587">
            <v>44901.716909722221</v>
          </cell>
          <cell r="E1587" t="str">
            <v>CONECEL</v>
          </cell>
          <cell r="F1587" t="str">
            <v>DESPACHO</v>
          </cell>
          <cell r="G1587" t="str">
            <v>NORMAL</v>
          </cell>
          <cell r="H1587" t="str">
            <v>DAMIAN FERNANDO SAETEROS BARROS</v>
          </cell>
          <cell r="I1587" t="str">
            <v>105499347</v>
          </cell>
          <cell r="J1587" t="str">
            <v>CUENCA/MONAY/CUIDADELA TOMEBAMBA CALLE BUENOS AIRES 209 Y ZURRRIAGO EDIFICIO DE 3P CLIENTE VIVE EN PISO2 CL BLANCO A 2 CRDS DEL GRANSOL ECOMERCADO</v>
          </cell>
          <cell r="K1587" t="str">
            <v>987188356 /  298718835</v>
          </cell>
          <cell r="L1587" t="str">
            <v/>
          </cell>
          <cell r="M1587" t="str">
            <v>CUENCA</v>
          </cell>
          <cell r="N1587" t="str">
            <v>AZUAY</v>
          </cell>
          <cell r="O1587" t="str">
            <v>CUENCA</v>
          </cell>
        </row>
        <row r="1588">
          <cell r="A1588" t="str">
            <v>20003004519829</v>
          </cell>
          <cell r="B1588">
            <v>474827</v>
          </cell>
          <cell r="C1588" t="str">
            <v>20003004519829</v>
          </cell>
          <cell r="D1588">
            <v>44901.716909722221</v>
          </cell>
          <cell r="E1588" t="str">
            <v>CONECEL</v>
          </cell>
          <cell r="F1588" t="str">
            <v>DESPACHO</v>
          </cell>
          <cell r="G1588" t="str">
            <v>NORMAL</v>
          </cell>
          <cell r="H1588" t="str">
            <v>JOHNNY JIMMY SEGURA ALCIVAR</v>
          </cell>
          <cell r="I1588" t="str">
            <v>907889117</v>
          </cell>
          <cell r="J1588" t="str">
            <v>PORTOVIEJO/ANDRES DE VERA/ PRIMERO DE JUNIO ENTRE PRIMERA Y SEGUDA TRANSVERSAL/DOS PLANTAS COLOR BEIS PUERTAS Y REJAS NEGRAS</v>
          </cell>
          <cell r="K1588" t="str">
            <v xml:space="preserve">995217072 /  </v>
          </cell>
          <cell r="L1588" t="str">
            <v/>
          </cell>
          <cell r="M1588" t="str">
            <v>PORTOVIEJO</v>
          </cell>
          <cell r="N1588" t="str">
            <v>MANABI</v>
          </cell>
          <cell r="O1588" t="str">
            <v>PORTOVIEJO</v>
          </cell>
        </row>
        <row r="1589">
          <cell r="A1589" t="str">
            <v>20002996401269</v>
          </cell>
          <cell r="B1589">
            <v>474828</v>
          </cell>
          <cell r="C1589" t="str">
            <v>20002996401269</v>
          </cell>
          <cell r="D1589">
            <v>44901.716909722221</v>
          </cell>
          <cell r="E1589" t="str">
            <v>CONECEL</v>
          </cell>
          <cell r="F1589" t="str">
            <v>DESPACHO</v>
          </cell>
          <cell r="G1589" t="str">
            <v>NORMAL</v>
          </cell>
          <cell r="H1589" t="str">
            <v>KENNETH BENITO MAFFARE MARTINEZ</v>
          </cell>
          <cell r="I1589" t="str">
            <v>957363021</v>
          </cell>
          <cell r="J1589" t="str">
            <v>GUAYAQUIL CHONGON K22 VIA LA COSTA Y AV LA MORALEJA CSA 1 PISO BEIGE REF A 300MTRS EXPEUNION SA</v>
          </cell>
          <cell r="K1589" t="str">
            <v xml:space="preserve">967948593 /  </v>
          </cell>
          <cell r="M1589" t="str">
            <v>GUAYAQUIL</v>
          </cell>
          <cell r="N1589" t="str">
            <v>GUAYAS</v>
          </cell>
          <cell r="O1589" t="str">
            <v>GUAYAQUIL</v>
          </cell>
        </row>
        <row r="1590">
          <cell r="A1590" t="str">
            <v>20003004497659</v>
          </cell>
          <cell r="B1590">
            <v>474829</v>
          </cell>
          <cell r="C1590" t="str">
            <v>20003004497659</v>
          </cell>
          <cell r="D1590">
            <v>44901.716909722221</v>
          </cell>
          <cell r="E1590" t="str">
            <v>CONECEL</v>
          </cell>
          <cell r="F1590" t="str">
            <v>DESPACHO</v>
          </cell>
          <cell r="G1590" t="str">
            <v>NORMAL</v>
          </cell>
          <cell r="H1590" t="str">
            <v>CINTHYA ZULAY HARO LINDAO</v>
          </cell>
          <cell r="I1590" t="str">
            <v>928664994</v>
          </cell>
          <cell r="J1590" t="str">
            <v>GUAYAQUIL/FEBRES CORDERO//CALLE 20 Y CAMILO DESTRUGE CS 201 ATRAS DEL COLEGIO GARCIA GOYENA Y TALLER MECANICO</v>
          </cell>
          <cell r="K1590" t="str">
            <v xml:space="preserve">999439372 /  </v>
          </cell>
          <cell r="M1590" t="str">
            <v>GUAYAQUIL</v>
          </cell>
          <cell r="N1590" t="str">
            <v>GUAYAS</v>
          </cell>
          <cell r="O1590" t="str">
            <v>GUAYAQUIL</v>
          </cell>
        </row>
        <row r="1591">
          <cell r="A1591" t="str">
            <v>20003000299501</v>
          </cell>
          <cell r="B1591">
            <v>474830</v>
          </cell>
          <cell r="C1591" t="str">
            <v>20003000299501</v>
          </cell>
          <cell r="D1591">
            <v>44901.716909722221</v>
          </cell>
          <cell r="E1591" t="str">
            <v>CONECEL</v>
          </cell>
          <cell r="F1591" t="str">
            <v>DESPACHO</v>
          </cell>
          <cell r="G1591" t="str">
            <v>NORMAL</v>
          </cell>
          <cell r="H1591" t="str">
            <v>LUIS RODRIGO GUZMAN QUEZADA</v>
          </cell>
          <cell r="I1591" t="str">
            <v>106639453</v>
          </cell>
          <cell r="J1591" t="str">
            <v>AZUAY/CUENCA/EL BATAN/CALLE ESACANDON ASTUDILLO Y FRANCISO AGUILAR ENTREGA EN CASA 2 PISOS COLOR CHOCOLATE ATRAS DE PARQUE DEL DRAGON</v>
          </cell>
          <cell r="K1591" t="str">
            <v xml:space="preserve">958894328 /  </v>
          </cell>
          <cell r="M1591" t="str">
            <v>CUENCA</v>
          </cell>
          <cell r="N1591" t="str">
            <v>AZUAY</v>
          </cell>
          <cell r="O1591" t="str">
            <v>CUENCA</v>
          </cell>
        </row>
        <row r="1592">
          <cell r="A1592" t="str">
            <v>20003004552970</v>
          </cell>
          <cell r="B1592">
            <v>474831</v>
          </cell>
          <cell r="C1592" t="str">
            <v>20003004552970</v>
          </cell>
          <cell r="D1592">
            <v>44901.716909722221</v>
          </cell>
          <cell r="E1592" t="str">
            <v>CONECEL</v>
          </cell>
          <cell r="F1592" t="str">
            <v>DESPACHO</v>
          </cell>
          <cell r="G1592" t="str">
            <v>NORMAL</v>
          </cell>
          <cell r="H1592" t="str">
            <v>ALLISON VALERIA OLIVERO CABRERA</v>
          </cell>
          <cell r="I1592" t="str">
            <v>706408440</v>
          </cell>
          <cell r="J1592" t="str">
            <v>EL ORO/MACHALA/PROVIDENCIA/LAS CRUCITAS/CALLE BRASIL Y LAS HONDURAS DIAGONAL A LA CASA DEL TIGRILLO EN CASA DE 2 PLANTAS COLOR MELON REJAS NEGRAS</v>
          </cell>
          <cell r="K1592" t="str">
            <v xml:space="preserve">959637574 /  </v>
          </cell>
          <cell r="M1592" t="str">
            <v>MACHALA</v>
          </cell>
          <cell r="N1592" t="str">
            <v>EL ORO</v>
          </cell>
          <cell r="O1592" t="str">
            <v>MACHALA</v>
          </cell>
        </row>
        <row r="1593">
          <cell r="A1593" t="str">
            <v>20003004512938</v>
          </cell>
          <cell r="B1593">
            <v>474832</v>
          </cell>
          <cell r="C1593" t="str">
            <v>20003004512938</v>
          </cell>
          <cell r="D1593">
            <v>44901.716909722221</v>
          </cell>
          <cell r="E1593" t="str">
            <v>CONECEL</v>
          </cell>
          <cell r="F1593" t="str">
            <v>DESPACHO</v>
          </cell>
          <cell r="G1593" t="str">
            <v>NORMAL</v>
          </cell>
          <cell r="H1593" t="str">
            <v>JAIME GUSTAVO CHERREZ CORTEZ</v>
          </cell>
          <cell r="I1593" t="str">
            <v>801601501</v>
          </cell>
          <cell r="J1593" t="str">
            <v>ANTA ELENA/LA LIBERTAD/LA LIBERTAD/PUERTO MARITIMO/AV CLUB PUERTO RICO Y CALLE 27E/ENTREGA EN TERMINAL MARITIMO LA LIBERTAD DIAGONAL REFINERIA</v>
          </cell>
          <cell r="K1593" t="str">
            <v>959637574 /  969740981</v>
          </cell>
          <cell r="L1593" t="str">
            <v/>
          </cell>
          <cell r="M1593" t="str">
            <v>LA LIBERTAD</v>
          </cell>
          <cell r="N1593" t="str">
            <v>SANTA ELENA</v>
          </cell>
          <cell r="O1593" t="str">
            <v>LA LIBERTAD</v>
          </cell>
        </row>
        <row r="1594">
          <cell r="A1594" t="str">
            <v>20003004542011</v>
          </cell>
          <cell r="B1594">
            <v>474833</v>
          </cell>
          <cell r="C1594" t="str">
            <v>20003004542011</v>
          </cell>
          <cell r="D1594">
            <v>44901.716909722221</v>
          </cell>
          <cell r="E1594" t="str">
            <v>CONECEL</v>
          </cell>
          <cell r="F1594" t="str">
            <v>DESPACHO</v>
          </cell>
          <cell r="G1594" t="str">
            <v>NORMAL</v>
          </cell>
          <cell r="H1594" t="str">
            <v>BRENDA GABRIELA LIMONGI IGLESIAS</v>
          </cell>
          <cell r="I1594" t="str">
            <v>1312614652</v>
          </cell>
          <cell r="J1594" t="str">
            <v>MANABI/PORTOVIEJO/ANDRES DE VERA/KM 1 PUNTO 5 VIA PORTOVIEO MANTA/CDLA BELLAVISTA/ENTREGA EN IGLESIA DE CIUDADELA BELLAVISTA</v>
          </cell>
          <cell r="K1594" t="str">
            <v>962899388 /  964126092</v>
          </cell>
          <cell r="M1594" t="str">
            <v>PORTOVIEJO</v>
          </cell>
          <cell r="N1594" t="str">
            <v>MANABI</v>
          </cell>
          <cell r="O1594" t="str">
            <v>PORTOVIEJO</v>
          </cell>
        </row>
        <row r="1595">
          <cell r="A1595" t="str">
            <v>20003004526241</v>
          </cell>
          <cell r="B1595">
            <v>474834</v>
          </cell>
          <cell r="C1595" t="str">
            <v>20003004526241</v>
          </cell>
          <cell r="D1595">
            <v>44901.716909722221</v>
          </cell>
          <cell r="E1595" t="str">
            <v>CONECEL</v>
          </cell>
          <cell r="F1595" t="str">
            <v>DESPACHO</v>
          </cell>
          <cell r="G1595" t="str">
            <v>NORMAL</v>
          </cell>
          <cell r="H1595" t="str">
            <v>MARIA JOSE LITA CISNEROS</v>
          </cell>
          <cell r="I1595" t="str">
            <v>1754282505</v>
          </cell>
          <cell r="J1595" t="str">
            <v>QUITO/PIFO/AV INTEOCEANICA URBANIAZCION SAN FRANCSICO MZ 3 EN LA CEVICHERIA LA MANABITA CASA DE DOS PISOS COLOR BEIGE CON VENTANAS BLANCAS</v>
          </cell>
          <cell r="K1595" t="str">
            <v>979187994 /  997937723</v>
          </cell>
          <cell r="M1595" t="str">
            <v>QUITO</v>
          </cell>
          <cell r="N1595" t="str">
            <v>PICHINCHA</v>
          </cell>
          <cell r="O1595" t="str">
            <v>QUITO</v>
          </cell>
        </row>
        <row r="1596">
          <cell r="A1596" t="str">
            <v>20003004495252</v>
          </cell>
          <cell r="B1596">
            <v>474835</v>
          </cell>
          <cell r="C1596" t="str">
            <v>20003004495252</v>
          </cell>
          <cell r="D1596">
            <v>44901.716909722221</v>
          </cell>
          <cell r="E1596" t="str">
            <v>CONECEL</v>
          </cell>
          <cell r="F1596" t="str">
            <v>DESPACHO</v>
          </cell>
          <cell r="G1596" t="str">
            <v>NORMAL</v>
          </cell>
          <cell r="H1596" t="str">
            <v>JELISE LIZBETH PINCAY SEGURA</v>
          </cell>
          <cell r="I1596" t="str">
            <v>2200410450</v>
          </cell>
          <cell r="J1596" t="str">
            <v>FRANCISCO DE ORELLANA/FRANCISCO DE ORELLANA/CALLE NAPO Y JUAN MONTALVO EDIFICIO DE LOS BOMBEROS FRENTE AL TIA DEL COCA</v>
          </cell>
          <cell r="K1596" t="str">
            <v>961139041 /  993979661</v>
          </cell>
          <cell r="M1596" t="str">
            <v>220201</v>
          </cell>
          <cell r="N1596" t="str">
            <v>ORELLANA</v>
          </cell>
          <cell r="O1596" t="str">
            <v>FRANCISCO DE ORELLANA</v>
          </cell>
        </row>
        <row r="1597">
          <cell r="A1597" t="str">
            <v>20003004036476</v>
          </cell>
          <cell r="B1597">
            <v>474836</v>
          </cell>
          <cell r="C1597" t="str">
            <v>20003004036476</v>
          </cell>
          <cell r="D1597">
            <v>44901.716909722221</v>
          </cell>
          <cell r="E1597" t="str">
            <v>CONECEL</v>
          </cell>
          <cell r="F1597" t="str">
            <v>DESPACHO</v>
          </cell>
          <cell r="G1597" t="str">
            <v>NORMAL</v>
          </cell>
          <cell r="H1597" t="str">
            <v>EMILY MARIEL ZAMBRANO NAPA</v>
          </cell>
          <cell r="I1597" t="str">
            <v>2450891516</v>
          </cell>
          <cell r="J1597" t="str">
            <v>GUAYAS/MILAGRO/MILAGRO/CLUIDALDE NUEVO MILAGRO/BAQUERIZO MORENO 128 Y AV COLON ENTREGA EN CASA 1 PISO COLOR BLANCO REJAS BLANCAS FRENTE A CANGREGAL SIERRO</v>
          </cell>
          <cell r="K1597" t="str">
            <v xml:space="preserve">978766983 /  </v>
          </cell>
          <cell r="M1597" t="str">
            <v>MILAGRO</v>
          </cell>
          <cell r="N1597" t="str">
            <v>GUAYAS</v>
          </cell>
          <cell r="O1597" t="str">
            <v>MILAGRO</v>
          </cell>
        </row>
        <row r="1598">
          <cell r="A1598" t="str">
            <v>20003005036367</v>
          </cell>
          <cell r="B1598">
            <v>474837</v>
          </cell>
          <cell r="C1598" t="str">
            <v>20003005036367</v>
          </cell>
          <cell r="D1598">
            <v>44901.716909722221</v>
          </cell>
          <cell r="E1598" t="str">
            <v>CONECEL</v>
          </cell>
          <cell r="F1598" t="str">
            <v>DESPACHO</v>
          </cell>
          <cell r="G1598" t="str">
            <v>NORMAL</v>
          </cell>
          <cell r="H1598" t="str">
            <v>JOSE MIGUEL RUIZ VASQUEZ</v>
          </cell>
          <cell r="I1598" t="str">
            <v>1104476039</v>
          </cell>
          <cell r="J1598" t="str">
            <v>LOJA/LOJA/EL SAGRARIO/JOSE ANTONIO 156-42 ENTRE BOLIVAR Y SUCRE/ENTREGA BANCO DE DESARROLLO DEL ECUADOR COLOR BLANCO /JUNTO BANK ECUADOR PARQUE CENTRAL</v>
          </cell>
          <cell r="K1598" t="str">
            <v xml:space="preserve">939571410 /  </v>
          </cell>
          <cell r="M1598" t="str">
            <v>LOJA</v>
          </cell>
          <cell r="N1598" t="str">
            <v>LOJA</v>
          </cell>
          <cell r="O1598" t="str">
            <v>LOJA</v>
          </cell>
        </row>
        <row r="1599">
          <cell r="A1599" t="str">
            <v>20003005107545</v>
          </cell>
          <cell r="B1599">
            <v>474838</v>
          </cell>
          <cell r="C1599" t="str">
            <v>20003005107545</v>
          </cell>
          <cell r="D1599">
            <v>44901.716909722221</v>
          </cell>
          <cell r="E1599" t="str">
            <v>CONECEL</v>
          </cell>
          <cell r="F1599" t="str">
            <v>DESPACHO</v>
          </cell>
          <cell r="G1599" t="str">
            <v>NORMAL</v>
          </cell>
          <cell r="H1599" t="str">
            <v>ALEX MAURICIO TOAPANTA ADRIANO</v>
          </cell>
          <cell r="I1599" t="str">
            <v>603164450</v>
          </cell>
          <cell r="J1599" t="str">
            <v>CHIMBORAZO/RIOBAMBA/MALDONADO/LUZ ELISA BORJA 29 41 ENTRE CARABOBO Y JUAN MONTALVO CERCA DE SAMSARA SPA EN CASA 2 PISO COLOR BLANCO</v>
          </cell>
          <cell r="K1599" t="str">
            <v>995807299 /  995677640</v>
          </cell>
          <cell r="M1599" t="str">
            <v>RIOBAMBA</v>
          </cell>
          <cell r="N1599" t="str">
            <v>CHIMBORAZO</v>
          </cell>
          <cell r="O1599" t="str">
            <v>RIOBAMBA</v>
          </cell>
        </row>
        <row r="1600">
          <cell r="A1600" t="str">
            <v>20003005037676</v>
          </cell>
          <cell r="B1600">
            <v>474839</v>
          </cell>
          <cell r="C1600" t="str">
            <v>20003005037676</v>
          </cell>
          <cell r="D1600">
            <v>44901.716909722221</v>
          </cell>
          <cell r="E1600" t="str">
            <v>CONECEL</v>
          </cell>
          <cell r="F1600" t="str">
            <v>DESPACHO</v>
          </cell>
          <cell r="G1600" t="str">
            <v>NORMAL</v>
          </cell>
          <cell r="H1600" t="str">
            <v>JOJANA PAOLA CARVAJAL BENAVIDES</v>
          </cell>
          <cell r="I1600" t="str">
            <v>202472957</v>
          </cell>
          <cell r="J1600" t="str">
            <v>BOLIVAR/GUARANDA/GUARANDA/CALLE MARCOS DURANGO Y LUZ VELA A DOS CASAS DE LA AGENCIA DE TRANSITO GUARANDA EN CASA DOS PISOS COLOR BLANCA CON FILOS ROJOS FRENTERA DE LA CASA UN ASADERO</v>
          </cell>
          <cell r="K1600" t="str">
            <v>959812786 /  968325739</v>
          </cell>
          <cell r="M1600" t="str">
            <v>GUARANDA</v>
          </cell>
          <cell r="N1600" t="str">
            <v>BOLIVAR</v>
          </cell>
          <cell r="O1600" t="str">
            <v>GUARANDA</v>
          </cell>
        </row>
        <row r="1601">
          <cell r="A1601" t="str">
            <v>LDDGYEA0021</v>
          </cell>
          <cell r="B1601">
            <v>474806</v>
          </cell>
          <cell r="C1601" t="str">
            <v>LDDGYEA0021</v>
          </cell>
          <cell r="D1601">
            <v>44901.693194444444</v>
          </cell>
          <cell r="E1601" t="str">
            <v>CONECEL_DOCUMENTOS</v>
          </cell>
          <cell r="F1601" t="str">
            <v>DESPACHO</v>
          </cell>
          <cell r="G1601" t="str">
            <v>NORMAL</v>
          </cell>
          <cell r="H1601" t="str">
            <v>Stephanie Perez ACC/Paola Loja ACC-OPE Equipos</v>
          </cell>
          <cell r="I1601" t="str">
            <v>0</v>
          </cell>
          <cell r="J1601" t="str">
            <v>GYE - Centro Comercial Garzo centro-ACC/REGULARIZACIONES</v>
          </cell>
          <cell r="K1601" t="str">
            <v>993393277</v>
          </cell>
          <cell r="L1601" t="str">
            <v/>
          </cell>
          <cell r="M1601" t="str">
            <v>GUAYAQUIL</v>
          </cell>
          <cell r="N1601" t="str">
            <v>GUAYAS</v>
          </cell>
          <cell r="O1601" t="str">
            <v>GUAYAQUIL</v>
          </cell>
        </row>
        <row r="1602">
          <cell r="A1602" t="str">
            <v>LDDGYEB0022</v>
          </cell>
          <cell r="B1602">
            <v>474807</v>
          </cell>
          <cell r="C1602" t="str">
            <v>LDDGYEB0022</v>
          </cell>
          <cell r="D1602">
            <v>44901.693194444444</v>
          </cell>
          <cell r="E1602" t="str">
            <v>CONECEL_DOCUMENTOS</v>
          </cell>
          <cell r="F1602" t="str">
            <v>DESPACHO</v>
          </cell>
          <cell r="G1602" t="str">
            <v>NORMAL</v>
          </cell>
          <cell r="H1602" t="str">
            <v>Stephanie Perez ACC</v>
          </cell>
          <cell r="I1602" t="str">
            <v>0</v>
          </cell>
          <cell r="J1602" t="str">
            <v>GYE - Centro Comercial Garzo centro-ACC</v>
          </cell>
          <cell r="K1602" t="str">
            <v>9399196442</v>
          </cell>
          <cell r="L1602" t="str">
            <v/>
          </cell>
          <cell r="M1602" t="str">
            <v>GUAYAQUIL</v>
          </cell>
          <cell r="N1602" t="str">
            <v>GUAYAS</v>
          </cell>
          <cell r="O1602" t="str">
            <v>GUAYAQUIL</v>
          </cell>
        </row>
        <row r="1603">
          <cell r="A1603" t="str">
            <v>LDDUIOC0016</v>
          </cell>
          <cell r="B1603">
            <v>474808</v>
          </cell>
          <cell r="C1603" t="str">
            <v>LDDUIOC0016</v>
          </cell>
          <cell r="D1603">
            <v>44901.693194444444</v>
          </cell>
          <cell r="E1603" t="str">
            <v>CONECEL_DOCUMENTOS</v>
          </cell>
          <cell r="F1603" t="str">
            <v>DESPACHO</v>
          </cell>
          <cell r="G1603" t="str">
            <v>NORMAL</v>
          </cell>
          <cell r="H1603" t="str">
            <v>Yoel Ramirez/ADT</v>
          </cell>
          <cell r="I1603" t="str">
            <v>0</v>
          </cell>
          <cell r="J1603" t="str">
            <v>Quito: Yanez Pinzon y Colon Edificio Rigel piso 3</v>
          </cell>
          <cell r="K1603" t="str">
            <v>961420773</v>
          </cell>
          <cell r="L1603" t="str">
            <v/>
          </cell>
          <cell r="M1603" t="str">
            <v>QUITO</v>
          </cell>
          <cell r="N1603" t="str">
            <v xml:space="preserve">PICHINCHA </v>
          </cell>
          <cell r="O1603" t="str">
            <v>QUITO</v>
          </cell>
        </row>
        <row r="1604">
          <cell r="A1604" t="str">
            <v>LDDUIOE0025</v>
          </cell>
          <cell r="B1604">
            <v>474809</v>
          </cell>
          <cell r="C1604" t="str">
            <v>LDDUIOE0025</v>
          </cell>
          <cell r="D1604">
            <v>44901.693194444444</v>
          </cell>
          <cell r="E1604" t="str">
            <v>CONECEL_DOCUMENTOS</v>
          </cell>
          <cell r="F1604" t="str">
            <v>DESPACHO</v>
          </cell>
          <cell r="G1604" t="str">
            <v>NORMAL</v>
          </cell>
          <cell r="H1604" t="str">
            <v>Maria Fernanda Munoz/CANT</v>
          </cell>
          <cell r="I1604" t="str">
            <v>0</v>
          </cell>
          <cell r="J1604" t="str">
            <v xml:space="preserve">QUITO Av. 10 de Agosto N34-601 y Juan Pablo Sanz </v>
          </cell>
          <cell r="K1604" t="str">
            <v>998118542/979067498</v>
          </cell>
          <cell r="L1604" t="str">
            <v/>
          </cell>
          <cell r="M1604" t="str">
            <v>QUITO</v>
          </cell>
          <cell r="N1604" t="str">
            <v xml:space="preserve">PICHINCHA </v>
          </cell>
          <cell r="O1604" t="str">
            <v>QUITO</v>
          </cell>
        </row>
        <row r="1605">
          <cell r="A1605" t="str">
            <v>LDDGYEF0022</v>
          </cell>
          <cell r="B1605">
            <v>474810</v>
          </cell>
          <cell r="C1605" t="str">
            <v>LDDGYEF0022</v>
          </cell>
          <cell r="D1605">
            <v>44901.693194444444</v>
          </cell>
          <cell r="E1605" t="str">
            <v>CONECEL_DOCUMENTOS</v>
          </cell>
          <cell r="F1605" t="str">
            <v>DESPACHO</v>
          </cell>
          <cell r="G1605" t="str">
            <v>NORMAL</v>
          </cell>
          <cell r="H1605" t="str">
            <v>TOMAS ANDRADE/GSO</v>
          </cell>
          <cell r="I1605" t="str">
            <v>0</v>
          </cell>
          <cell r="J1605" t="str">
            <v xml:space="preserve"> Gye:  Urdenor 2 - parque empresarial colon , edificio Coloncorp B mezanine atras de Netlife</v>
          </cell>
          <cell r="K1605" t="str">
            <v>982033756</v>
          </cell>
          <cell r="L1605" t="str">
            <v/>
          </cell>
          <cell r="M1605" t="str">
            <v>GUAYAQUIL</v>
          </cell>
          <cell r="N1605" t="str">
            <v>GUAYAS</v>
          </cell>
          <cell r="O1605" t="str">
            <v>GUAYAQUIL</v>
          </cell>
        </row>
        <row r="1606">
          <cell r="A1606" t="str">
            <v>LDDGYEG0027</v>
          </cell>
          <cell r="B1606">
            <v>474811</v>
          </cell>
          <cell r="C1606" t="str">
            <v>LDDGYEG0027</v>
          </cell>
          <cell r="D1606">
            <v>44901.693194444444</v>
          </cell>
          <cell r="E1606" t="str">
            <v>CONECEL_DOCUMENTOS</v>
          </cell>
          <cell r="F1606" t="str">
            <v>DESPACHO</v>
          </cell>
          <cell r="G1606" t="str">
            <v>NORMAL</v>
          </cell>
          <cell r="H1606" t="str">
            <v>GABRIELA SANDOVAL/PSG</v>
          </cell>
          <cell r="I1606" t="str">
            <v>0</v>
          </cell>
          <cell r="J1606" t="str">
            <v xml:space="preserve"> Gye:  Urdenor 2 - parque empresarial colon , edificio Coloncorp B mezanine atras de Netlife</v>
          </cell>
          <cell r="K1606" t="str">
            <v>982033756</v>
          </cell>
          <cell r="L1606" t="str">
            <v/>
          </cell>
          <cell r="M1606" t="str">
            <v>GUAYAQUIL</v>
          </cell>
          <cell r="N1606" t="str">
            <v>GUAYAS</v>
          </cell>
          <cell r="O1606" t="str">
            <v>GUAYAQUIL</v>
          </cell>
        </row>
        <row r="1607">
          <cell r="A1607" t="str">
            <v>LDDGYEH0015</v>
          </cell>
          <cell r="B1607">
            <v>474812</v>
          </cell>
          <cell r="C1607" t="str">
            <v>LDDGYEH0015</v>
          </cell>
          <cell r="D1607">
            <v>44901.693194444444</v>
          </cell>
          <cell r="E1607" t="str">
            <v>CONECEL_DOCUMENTOS</v>
          </cell>
          <cell r="F1607" t="str">
            <v>DESPACHO</v>
          </cell>
          <cell r="G1607" t="str">
            <v>NORMAL</v>
          </cell>
          <cell r="H1607" t="str">
            <v>Lourdes Quinteros/OFC BRELDYNG</v>
          </cell>
          <cell r="I1607" t="str">
            <v>0</v>
          </cell>
          <cell r="J1607" t="str">
            <v>OFC BRELDYNG CALLE 7MO PASAJE 37ª Y V. EMILIO ROMERO, BODEGAS DE FERRETERIA ESPINOZA, bodega #8 (exactamente queda en la Juan Tanca Marengo km. 4.5 pasando la coca cola</v>
          </cell>
          <cell r="K1607" t="str">
            <v>0</v>
          </cell>
          <cell r="L1607" t="str">
            <v/>
          </cell>
          <cell r="M1607" t="str">
            <v>GUAYAQUIL</v>
          </cell>
          <cell r="N1607" t="str">
            <v>GUAYAS</v>
          </cell>
          <cell r="O1607" t="str">
            <v>GUAYAQUIL</v>
          </cell>
        </row>
        <row r="1608">
          <cell r="A1608" t="str">
            <v>LDDGYEI0014</v>
          </cell>
          <cell r="B1608">
            <v>474813</v>
          </cell>
          <cell r="C1608" t="str">
            <v>LDDGYEI0014</v>
          </cell>
          <cell r="D1608">
            <v>44901.693194444444</v>
          </cell>
          <cell r="E1608" t="str">
            <v>CONECEL_DOCUMENTOS</v>
          </cell>
          <cell r="F1608" t="str">
            <v>DESPACHO</v>
          </cell>
          <cell r="G1608" t="str">
            <v>NORMAL</v>
          </cell>
          <cell r="H1608" t="str">
            <v>Paola Loja /Conecel Reg</v>
          </cell>
          <cell r="I1608" t="str">
            <v>0</v>
          </cell>
          <cell r="J1608" t="str">
            <v>GYE - Centro Comercial Garzo centro-ACC</v>
          </cell>
          <cell r="K1608" t="str">
            <v>993393277</v>
          </cell>
          <cell r="L1608" t="str">
            <v/>
          </cell>
          <cell r="M1608" t="str">
            <v>GUAYAQUIL</v>
          </cell>
          <cell r="N1608" t="str">
            <v>GUAYAS</v>
          </cell>
          <cell r="O1608" t="str">
            <v>GUAYAQUIL</v>
          </cell>
        </row>
        <row r="1609">
          <cell r="A1609" t="str">
            <v>20003002787973</v>
          </cell>
          <cell r="B1609">
            <v>474772</v>
          </cell>
          <cell r="C1609" t="str">
            <v>20003002787973</v>
          </cell>
          <cell r="D1609">
            <v>44901.625243055554</v>
          </cell>
          <cell r="E1609" t="str">
            <v>CONECEL</v>
          </cell>
          <cell r="F1609" t="str">
            <v>DESPACHO</v>
          </cell>
          <cell r="G1609" t="str">
            <v>NORMAL</v>
          </cell>
          <cell r="H1609" t="str">
            <v>CASA SAQUINGA JOHANA ISABEL</v>
          </cell>
          <cell r="I1609" t="str">
            <v>1716579469</v>
          </cell>
          <cell r="J1609" t="str">
            <v>VIA A QUEVEDO KM 2 EN LA AVENIDA PUERTO ILA Y CALLE ISLA ESPANOLA 8 CASA DE  2 PISOS C/PORTON AMARILLO  ENTRANDO POR EL ANTIGUO DIPAC PASANDO LA CANCHA</v>
          </cell>
          <cell r="K1609" t="str">
            <v>991639998</v>
          </cell>
          <cell r="L1609" t="str">
            <v>991639998</v>
          </cell>
          <cell r="M1609" t="str">
            <v>SANTO DOMINGO</v>
          </cell>
          <cell r="N1609" t="str">
            <v xml:space="preserve">SANTO DOMINGO </v>
          </cell>
          <cell r="O1609" t="str">
            <v>ABRAHAM CALAZACON</v>
          </cell>
        </row>
        <row r="1610">
          <cell r="A1610" t="str">
            <v>20003001035661</v>
          </cell>
          <cell r="B1610">
            <v>474773</v>
          </cell>
          <cell r="C1610" t="str">
            <v>20003001035661</v>
          </cell>
          <cell r="D1610">
            <v>44901.625243055554</v>
          </cell>
          <cell r="E1610" t="str">
            <v>CONECEL</v>
          </cell>
          <cell r="F1610" t="str">
            <v>DESPACHO</v>
          </cell>
          <cell r="G1610" t="str">
            <v>NORMAL</v>
          </cell>
          <cell r="H1610" t="str">
            <v>HENRY ROLANDO TENESACA ARCENTALES</v>
          </cell>
          <cell r="I1610" t="str">
            <v>301513362</v>
          </cell>
          <cell r="J1610" t="str">
            <v>CLL FRANCISCO MOSCOSO 256 Y LUIS MORENO MORA / EMPRESA COOP CREA/AREA LEGAL REF:SECTOR DE LA FISCALIA</v>
          </cell>
          <cell r="K1610" t="str">
            <v>958869317</v>
          </cell>
          <cell r="L1610" t="str">
            <v>0</v>
          </cell>
          <cell r="M1610" t="str">
            <v>CUENCA</v>
          </cell>
          <cell r="N1610" t="str">
            <v>AZUAY</v>
          </cell>
          <cell r="O1610" t="str">
            <v>HUAYNACAPAC</v>
          </cell>
        </row>
        <row r="1611">
          <cell r="A1611" t="str">
            <v>20003001030471</v>
          </cell>
          <cell r="B1611">
            <v>474774</v>
          </cell>
          <cell r="C1611" t="str">
            <v>20003001030471</v>
          </cell>
          <cell r="D1611">
            <v>44901.625243055554</v>
          </cell>
          <cell r="E1611" t="str">
            <v>CONECEL</v>
          </cell>
          <cell r="F1611" t="str">
            <v>DESPACHO</v>
          </cell>
          <cell r="G1611" t="str">
            <v>NORMAL</v>
          </cell>
          <cell r="H1611" t="str">
            <v>HENRY ROLANDO TENESACA ARCENTALES</v>
          </cell>
          <cell r="I1611" t="str">
            <v>301513362</v>
          </cell>
          <cell r="J1611" t="str">
            <v>CLL FRANCISCO MOSCOSO 256 Y LUIS MORENO MORA / EMPRESA COOP CREA/AREA LEGAL REF:SECTOR DE LA FISCALIA</v>
          </cell>
          <cell r="K1611" t="str">
            <v>958869317</v>
          </cell>
          <cell r="L1611" t="str">
            <v>0</v>
          </cell>
          <cell r="M1611" t="str">
            <v>CUENCA</v>
          </cell>
          <cell r="N1611" t="str">
            <v>AZUAY</v>
          </cell>
          <cell r="O1611" t="str">
            <v>HUAYNACAPAC</v>
          </cell>
        </row>
        <row r="1612">
          <cell r="A1612" t="str">
            <v>20003004529611</v>
          </cell>
          <cell r="B1612">
            <v>474775</v>
          </cell>
          <cell r="C1612" t="str">
            <v>20003004529611</v>
          </cell>
          <cell r="D1612">
            <v>44901.625243055554</v>
          </cell>
          <cell r="E1612" t="str">
            <v>CONECEL</v>
          </cell>
          <cell r="F1612" t="str">
            <v>DESPACHO</v>
          </cell>
          <cell r="G1612" t="str">
            <v>NORMAL</v>
          </cell>
          <cell r="H1612" t="str">
            <v>GOMEZ VARGAS HILDA RAQUEL</v>
          </cell>
          <cell r="I1612" t="str">
            <v>1714473541</v>
          </cell>
          <cell r="J1612" t="str">
            <v>BARRIO SANTA ROSA CALLE QUITO Y LA CONDOR OE6-289 CASA 2 PISO DE BLOQUES VICTO DE ETERNT REF: FABRICAPOLLOS ORO</v>
          </cell>
          <cell r="K1612" t="str">
            <v>982094993</v>
          </cell>
          <cell r="L1612" t="str">
            <v>982094993</v>
          </cell>
          <cell r="M1612" t="str">
            <v>QUITO</v>
          </cell>
          <cell r="N1612" t="str">
            <v>PICHINCHA</v>
          </cell>
          <cell r="O1612" t="str">
            <v>YARUQUI</v>
          </cell>
        </row>
        <row r="1613">
          <cell r="A1613" t="str">
            <v>20003005078249</v>
          </cell>
          <cell r="B1613">
            <v>474776</v>
          </cell>
          <cell r="C1613" t="str">
            <v>20003005078249</v>
          </cell>
          <cell r="D1613">
            <v>44901.625243055554</v>
          </cell>
          <cell r="E1613" t="str">
            <v>CONECEL</v>
          </cell>
          <cell r="F1613" t="str">
            <v>DESPACHO</v>
          </cell>
          <cell r="G1613" t="str">
            <v>NORMAL</v>
          </cell>
          <cell r="H1613" t="str">
            <v>JIMENEZ VASQUEZ SAMANTHA ELIZABETH</v>
          </cell>
          <cell r="I1613" t="str">
            <v>1718258997</v>
          </cell>
          <cell r="J1613" t="str">
            <v>AV ISIDRO AYORA Y CALLE  JOSE MARIA URBINA EN  CONJUNTO JARDINES DE LA COLINA, CASA #40</v>
          </cell>
          <cell r="K1613" t="str">
            <v xml:space="preserve">0988802591 </v>
          </cell>
          <cell r="L1613" t="str">
            <v>0988802591</v>
          </cell>
          <cell r="M1613" t="str">
            <v>QUITO</v>
          </cell>
          <cell r="N1613" t="str">
            <v xml:space="preserve">PICHINCHA </v>
          </cell>
          <cell r="O1613" t="str">
            <v xml:space="preserve">CONOCOTO </v>
          </cell>
        </row>
        <row r="1614">
          <cell r="A1614" t="str">
            <v>20002999268129</v>
          </cell>
          <cell r="B1614">
            <v>474473</v>
          </cell>
          <cell r="C1614" t="str">
            <v>20002999268129</v>
          </cell>
          <cell r="D1614">
            <v>44901.564803240741</v>
          </cell>
          <cell r="E1614" t="str">
            <v>CONECEL</v>
          </cell>
          <cell r="F1614" t="str">
            <v>DESPACHO</v>
          </cell>
          <cell r="G1614" t="str">
            <v>NORMAL</v>
          </cell>
          <cell r="H1614" t="str">
            <v>EDWIN DE JESUS BENITEZ VELEZ</v>
          </cell>
          <cell r="I1614" t="str">
            <v>1103844831</v>
          </cell>
          <cell r="J1614" t="str">
            <v>LOJA/SAN SEBASTIAN/CALLE EL SALVADOR Y BRASIL/FRENTE ARISTA CONSTRUCCIONES ECUADOR/CASA BLANCA DE UN PISO</v>
          </cell>
          <cell r="K1614" t="str">
            <v>998987435 /  997227134</v>
          </cell>
          <cell r="M1614" t="str">
            <v>LOJA</v>
          </cell>
          <cell r="N1614" t="str">
            <v>LOJA</v>
          </cell>
          <cell r="O1614" t="str">
            <v>LOJA</v>
          </cell>
        </row>
        <row r="1615">
          <cell r="A1615" t="str">
            <v>20003000336780</v>
          </cell>
          <cell r="B1615">
            <v>474474</v>
          </cell>
          <cell r="C1615" t="str">
            <v>20003000336780</v>
          </cell>
          <cell r="D1615">
            <v>44901.564803240741</v>
          </cell>
          <cell r="E1615" t="str">
            <v>CONECEL</v>
          </cell>
          <cell r="F1615" t="str">
            <v>DESPACHO</v>
          </cell>
          <cell r="G1615" t="str">
            <v>NORMAL</v>
          </cell>
          <cell r="H1615" t="str">
            <v>JORGE VINICIO MAZZA SARMIENTO</v>
          </cell>
          <cell r="I1615" t="str">
            <v>1103670657</v>
          </cell>
          <cell r="J1615" t="str">
            <v>LOJA SAN SEBASTIAN BARRIO LA CEBAIDA CALLE CUBA Y CHILE 52946 CASA COLOR TURQUESA DE DOS PISOS A UNA CUADRA DE CONSERVATORIO SIN FIN</v>
          </cell>
          <cell r="K1615" t="str">
            <v xml:space="preserve">992630920 /  </v>
          </cell>
          <cell r="M1615" t="str">
            <v>LOJA</v>
          </cell>
          <cell r="N1615" t="str">
            <v>LOJA</v>
          </cell>
          <cell r="O1615" t="str">
            <v>LOJA</v>
          </cell>
        </row>
        <row r="1616">
          <cell r="A1616" t="str">
            <v>20002998786179</v>
          </cell>
          <cell r="B1616">
            <v>474475</v>
          </cell>
          <cell r="C1616" t="str">
            <v>20002998786179</v>
          </cell>
          <cell r="D1616">
            <v>44901.564803240741</v>
          </cell>
          <cell r="E1616" t="str">
            <v>CONECEL</v>
          </cell>
          <cell r="F1616" t="str">
            <v>DESPACHO</v>
          </cell>
          <cell r="G1616" t="str">
            <v>NORMAL</v>
          </cell>
          <cell r="H1616" t="str">
            <v>ALLYSON ABIGAIL PAREDES BRITO</v>
          </cell>
          <cell r="I1616" t="str">
            <v>706510260</v>
          </cell>
          <cell r="J1616" t="str">
            <v>MACHALA/LOS ALGARROBOS/AV CIRCUNVALACION Y CALLE C/A UNA CUADRA DE COLEGIO DE BACHILLERATO MARIO MINUCHE/CIUDADELA EMPLEADOS DEL CONSEJO PROVINCIAL EN CASA 1 PISO COLOR MELON Y CERRAMIENTO DE PIEDRA</v>
          </cell>
          <cell r="K1616" t="str">
            <v xml:space="preserve">992713093 /  </v>
          </cell>
          <cell r="M1616" t="str">
            <v>MACHALA</v>
          </cell>
          <cell r="N1616" t="str">
            <v>EL ORO</v>
          </cell>
          <cell r="O1616" t="str">
            <v>MACHALA</v>
          </cell>
        </row>
        <row r="1617">
          <cell r="A1617" t="str">
            <v>20002999269931</v>
          </cell>
          <cell r="B1617">
            <v>474476</v>
          </cell>
          <cell r="C1617" t="str">
            <v>20002999269931</v>
          </cell>
          <cell r="D1617">
            <v>44901.564803240741</v>
          </cell>
          <cell r="E1617" t="str">
            <v>CONECEL</v>
          </cell>
          <cell r="F1617" t="str">
            <v>DESPACHO</v>
          </cell>
          <cell r="G1617" t="str">
            <v>NORMAL</v>
          </cell>
          <cell r="H1617" t="str">
            <v>MARIA GABRIELA DIAZ ZAMBRANO</v>
          </cell>
          <cell r="I1617" t="str">
            <v>705161859</v>
          </cell>
          <cell r="J1617" t="str">
            <v>MACHALA-JAMBELI/AVENIDA VELA 707 Y AVENIDA 8VA NORTE A UNA CUADRA DE COLEGIO BOLIVAR MADERO VARGAS</v>
          </cell>
          <cell r="K1617" t="str">
            <v>994614111 /  991342530</v>
          </cell>
          <cell r="L1617" t="str">
            <v/>
          </cell>
          <cell r="M1617" t="str">
            <v>MACHALA</v>
          </cell>
          <cell r="N1617" t="str">
            <v>EL ORO</v>
          </cell>
          <cell r="O1617" t="str">
            <v>MACHALA</v>
          </cell>
        </row>
        <row r="1618">
          <cell r="A1618" t="str">
            <v>20002997762965</v>
          </cell>
          <cell r="B1618">
            <v>474477</v>
          </cell>
          <cell r="C1618" t="str">
            <v>20002997762965</v>
          </cell>
          <cell r="D1618">
            <v>44901.564803240741</v>
          </cell>
          <cell r="E1618" t="str">
            <v>CONECEL</v>
          </cell>
          <cell r="F1618" t="str">
            <v>DESPACHO</v>
          </cell>
          <cell r="G1618" t="str">
            <v>NORMAL</v>
          </cell>
          <cell r="H1618" t="str">
            <v>ANDREINA KATHERINE DONAIRE ROMERO</v>
          </cell>
          <cell r="I1618" t="str">
            <v>1205405564</v>
          </cell>
          <cell r="J1618" t="str">
            <v>EL ORO/MACHALA/9DE MAYO/AV DE LAS AMERICAS Y AV 20AVA SUR EN CASA 1 PISO COLOR AMARILLA FRENTE DE UN ALMACEN DE BALANCIADO</v>
          </cell>
          <cell r="K1618" t="str">
            <v xml:space="preserve">992143547 /  </v>
          </cell>
          <cell r="M1618" t="str">
            <v>MACHALA</v>
          </cell>
          <cell r="N1618" t="str">
            <v>EL ORO</v>
          </cell>
          <cell r="O1618" t="str">
            <v>MACHALA</v>
          </cell>
        </row>
        <row r="1619">
          <cell r="A1619" t="str">
            <v>20002999229022</v>
          </cell>
          <cell r="B1619">
            <v>474478</v>
          </cell>
          <cell r="C1619" t="str">
            <v>20002999229022</v>
          </cell>
          <cell r="D1619">
            <v>44901.564803240741</v>
          </cell>
          <cell r="E1619" t="str">
            <v>CONECEL</v>
          </cell>
          <cell r="F1619" t="str">
            <v>DESPACHO</v>
          </cell>
          <cell r="G1619" t="str">
            <v>NORMAL</v>
          </cell>
          <cell r="H1619" t="str">
            <v>ALEJANDRA BELEN LOAYZA JIMENEZ</v>
          </cell>
          <cell r="I1619" t="str">
            <v>705517886</v>
          </cell>
          <cell r="J1619" t="str">
            <v>EL ORO/MACHALA/LA PROVIDENCIA/ONCEAVA NORTE ENTRE SANTA ROSA Y VELA/JUNTO A CENTRO DE BELLEZA ESTRELLA/EN CASA CON PORTON NEGRO</v>
          </cell>
          <cell r="K1619" t="str">
            <v xml:space="preserve">961812014 /  </v>
          </cell>
          <cell r="M1619" t="str">
            <v>MACHALA</v>
          </cell>
          <cell r="N1619" t="str">
            <v>EL ORO</v>
          </cell>
          <cell r="O1619" t="str">
            <v>MACHALA</v>
          </cell>
        </row>
        <row r="1620">
          <cell r="A1620" t="str">
            <v>20003000332089</v>
          </cell>
          <cell r="B1620">
            <v>474480</v>
          </cell>
          <cell r="C1620" t="str">
            <v>20003000332089</v>
          </cell>
          <cell r="D1620">
            <v>44901.564803240741</v>
          </cell>
          <cell r="E1620" t="str">
            <v>CONECEL</v>
          </cell>
          <cell r="F1620" t="str">
            <v>DESPACHO</v>
          </cell>
          <cell r="G1620" t="str">
            <v>NORMAL</v>
          </cell>
          <cell r="H1620" t="str">
            <v>ALEX LENIN PASTUNA SUNTASIG</v>
          </cell>
          <cell r="I1620" t="str">
            <v>504157884</v>
          </cell>
          <cell r="J1620" t="str">
            <v>EL ORO/MACHALA/PUERTO BOLIVAR/AV BOLIVAR MADERO VARGAS Y AV 4TA NORTE EN CASA 2 PISOS COLOR BLANCA Y CERCO ELECTRICO A 100 METROS DE GASOLINERA TERPEL</v>
          </cell>
          <cell r="K1620" t="str">
            <v xml:space="preserve">961142913 /  </v>
          </cell>
          <cell r="L1620" t="str">
            <v/>
          </cell>
          <cell r="M1620" t="str">
            <v>MACHALA</v>
          </cell>
          <cell r="N1620" t="str">
            <v>EL ORO</v>
          </cell>
          <cell r="O1620" t="str">
            <v>MACHALA</v>
          </cell>
        </row>
        <row r="1621">
          <cell r="A1621" t="str">
            <v>20003000314435</v>
          </cell>
          <cell r="B1621">
            <v>474481</v>
          </cell>
          <cell r="C1621" t="str">
            <v>20003000314435</v>
          </cell>
          <cell r="D1621">
            <v>44901.564803240741</v>
          </cell>
          <cell r="E1621" t="str">
            <v>CONECEL</v>
          </cell>
          <cell r="F1621" t="str">
            <v>DESPACHO</v>
          </cell>
          <cell r="G1621" t="str">
            <v>NORMAL</v>
          </cell>
          <cell r="H1621" t="str">
            <v>ALLISON IVANIA REYES CORREA</v>
          </cell>
          <cell r="I1621" t="str">
            <v>2351135716</v>
          </cell>
          <cell r="J1621" t="str">
            <v>MACHALA/PUERTO BOLIVAR/SIMON BOLIVAR/31 AVA OESTE Y SEPTIMA SUR/CASA 1P CREMA/MEDIA CUADRA ESCUELA CARLOTA ROSA DE DAVALOS/FRENTE A LOCAL LICORES</v>
          </cell>
          <cell r="K1621" t="str">
            <v xml:space="preserve">964129869 /  </v>
          </cell>
          <cell r="M1621" t="str">
            <v>MACHALA</v>
          </cell>
          <cell r="N1621" t="str">
            <v>EL ORO</v>
          </cell>
          <cell r="O1621" t="str">
            <v>MACHALA</v>
          </cell>
        </row>
        <row r="1622">
          <cell r="A1622" t="str">
            <v>20003000307915</v>
          </cell>
          <cell r="B1622">
            <v>474482</v>
          </cell>
          <cell r="C1622" t="str">
            <v>20003000307915</v>
          </cell>
          <cell r="D1622">
            <v>44901.564803240741</v>
          </cell>
          <cell r="E1622" t="str">
            <v>CONECEL</v>
          </cell>
          <cell r="F1622" t="str">
            <v>DESPACHO</v>
          </cell>
          <cell r="G1622" t="str">
            <v>NORMAL</v>
          </cell>
          <cell r="H1622" t="str">
            <v>MAICOL ESTIVEN GOMEZ VILLAGOMEZ</v>
          </cell>
          <cell r="I1622" t="str">
            <v>706853157</v>
          </cell>
          <cell r="J1622" t="str">
            <v>MACHALA/PROVIDENCIA/ CLIENTE RECIBE EN EL TRB. CALL SANTA ROSA Y ARIZAGA LOCAL IMPRENTA OCHOA LEON / DIAGONAL A LA EMPRESA ELECTRICA/NTGLMERA</v>
          </cell>
          <cell r="K1622" t="str">
            <v xml:space="preserve">985881497 /  </v>
          </cell>
          <cell r="L1622" t="str">
            <v/>
          </cell>
          <cell r="M1622" t="str">
            <v>MACHALA</v>
          </cell>
          <cell r="N1622" t="str">
            <v>EL ORO</v>
          </cell>
          <cell r="O1622" t="str">
            <v>MACHALA</v>
          </cell>
        </row>
        <row r="1623">
          <cell r="A1623" t="str">
            <v>20003000331859</v>
          </cell>
          <cell r="B1623">
            <v>474483</v>
          </cell>
          <cell r="C1623" t="str">
            <v>20003000331859</v>
          </cell>
          <cell r="D1623">
            <v>44901.564803240741</v>
          </cell>
          <cell r="E1623" t="str">
            <v>CONECEL</v>
          </cell>
          <cell r="F1623" t="str">
            <v>DESPACHO</v>
          </cell>
          <cell r="G1623" t="str">
            <v>NORMAL</v>
          </cell>
          <cell r="H1623" t="str">
            <v>MARIA ELENA OLALLA FONSECA</v>
          </cell>
          <cell r="I1623" t="str">
            <v>1708088131</v>
          </cell>
          <cell r="J1623" t="str">
            <v>PUENGASI/CALLE JOSE ORTIZ 1545 Y AV GONZALO ESCUDERO2P CL BLANCA A LADO DE CONSULTORIOS MEDICOS ORQUIDEAS</v>
          </cell>
          <cell r="K1623" t="str">
            <v>984621882 /  978714550</v>
          </cell>
          <cell r="M1623" t="str">
            <v>QUITO</v>
          </cell>
          <cell r="N1623" t="str">
            <v>PICHINCHA</v>
          </cell>
          <cell r="O1623" t="str">
            <v>QUITO</v>
          </cell>
        </row>
        <row r="1624">
          <cell r="A1624" t="str">
            <v>20002998750956</v>
          </cell>
          <cell r="B1624">
            <v>474484</v>
          </cell>
          <cell r="C1624" t="str">
            <v>20002998750956</v>
          </cell>
          <cell r="D1624">
            <v>44901.564803240741</v>
          </cell>
          <cell r="E1624" t="str">
            <v>CONECEL</v>
          </cell>
          <cell r="F1624" t="str">
            <v>DESPACHO</v>
          </cell>
          <cell r="G1624" t="str">
            <v>NORMAL</v>
          </cell>
          <cell r="H1624" t="str">
            <v>JOSE YOVANI GUILLIN SARITAMA</v>
          </cell>
          <cell r="I1624" t="str">
            <v>1103423503</v>
          </cell>
          <cell r="J1624" t="str">
            <v>QUITO/CONOCOTO/ARMENIA2/BENJAMIN CARRION E4-65 Y JORGE ICAZA CONDOMINIO MARIA CLARA CLR LADRILLO VISTO FRENTE AL CONJUNTO MARCK ANTONY</v>
          </cell>
          <cell r="K1624" t="str">
            <v>992951141 /  985470812</v>
          </cell>
          <cell r="M1624" t="str">
            <v>QUITO</v>
          </cell>
          <cell r="N1624" t="str">
            <v>PICHINCHA</v>
          </cell>
          <cell r="O1624" t="str">
            <v>QUITO</v>
          </cell>
        </row>
        <row r="1625">
          <cell r="A1625" t="str">
            <v>20003000320280</v>
          </cell>
          <cell r="B1625">
            <v>474485</v>
          </cell>
          <cell r="C1625" t="str">
            <v>20003000320280</v>
          </cell>
          <cell r="D1625">
            <v>44901.564803240741</v>
          </cell>
          <cell r="E1625" t="str">
            <v>CONECEL</v>
          </cell>
          <cell r="F1625" t="str">
            <v>DESPACHO</v>
          </cell>
          <cell r="G1625" t="str">
            <v>NORMAL</v>
          </cell>
          <cell r="H1625" t="str">
            <v>SAMAEL GABRIEL GRADOS SOSA</v>
          </cell>
          <cell r="I1625" t="str">
            <v>1721006177</v>
          </cell>
          <cell r="J1625" t="str">
            <v>QUITO/ATAHUALPA/JUAN CALDERON 425 Y OE5Q A MEDIA CUADRA DEL RESTAURAT HANMER BURGUER</v>
          </cell>
          <cell r="K1625" t="str">
            <v xml:space="preserve">968042530 /  </v>
          </cell>
          <cell r="M1625" t="str">
            <v>QUITO</v>
          </cell>
          <cell r="N1625" t="str">
            <v>PICHINCHA</v>
          </cell>
          <cell r="O1625" t="str">
            <v>QUITO</v>
          </cell>
        </row>
        <row r="1626">
          <cell r="A1626" t="str">
            <v>20003000395012</v>
          </cell>
          <cell r="B1626">
            <v>474486</v>
          </cell>
          <cell r="C1626" t="str">
            <v>20003000395012</v>
          </cell>
          <cell r="D1626">
            <v>44901.564803240741</v>
          </cell>
          <cell r="E1626" t="str">
            <v>CONECEL</v>
          </cell>
          <cell r="F1626" t="str">
            <v>DESPACHO</v>
          </cell>
          <cell r="G1626" t="str">
            <v>NORMAL</v>
          </cell>
          <cell r="H1626" t="str">
            <v>ANDREA JOHANA MONTERO PUENTES</v>
          </cell>
          <cell r="I1626" t="str">
            <v>1803717956</v>
          </cell>
          <cell r="J1626" t="str">
            <v>COCA/COCA/LAS AMERICAS/9 DE OCTUBRE Y AUCA/CSA 2P BEIGE/ATRAS DE TIA DE LA 9 DEOCTUBRE</v>
          </cell>
          <cell r="K1626" t="str">
            <v>998458740 /  982011818</v>
          </cell>
          <cell r="M1626" t="str">
            <v>220201</v>
          </cell>
          <cell r="N1626" t="str">
            <v>ORELLANA</v>
          </cell>
          <cell r="O1626" t="str">
            <v>COCA</v>
          </cell>
        </row>
        <row r="1627">
          <cell r="A1627" t="str">
            <v>20003000299899</v>
          </cell>
          <cell r="B1627">
            <v>474487</v>
          </cell>
          <cell r="C1627" t="str">
            <v>20003000299899</v>
          </cell>
          <cell r="D1627">
            <v>44901.564803240741</v>
          </cell>
          <cell r="E1627" t="str">
            <v>CONECEL</v>
          </cell>
          <cell r="F1627" t="str">
            <v>DESPACHO</v>
          </cell>
          <cell r="G1627" t="str">
            <v>NORMAL</v>
          </cell>
          <cell r="H1627" t="str">
            <v>SEBASTIAN ANDRES ARGUELLO OLALLA</v>
          </cell>
          <cell r="I1627" t="str">
            <v>1723435721</v>
          </cell>
          <cell r="J1627" t="str">
            <v>PUENGASI/CALLE JOSE ORTIZ 1545 Y AV GONZALO ESCUDERO2P CL BLANCA A LADO DE CONSULTORIOS MEDICOS ORQUIDEAS</v>
          </cell>
          <cell r="K1627" t="str">
            <v>978714550 /  984621882</v>
          </cell>
          <cell r="L1627" t="str">
            <v/>
          </cell>
          <cell r="M1627" t="str">
            <v>QUITO</v>
          </cell>
          <cell r="N1627" t="str">
            <v>PICHINCHA</v>
          </cell>
          <cell r="O1627" t="str">
            <v>QUITO</v>
          </cell>
        </row>
        <row r="1628">
          <cell r="A1628" t="str">
            <v>20002976293511</v>
          </cell>
          <cell r="B1628">
            <v>474488</v>
          </cell>
          <cell r="C1628" t="str">
            <v>20002976293511</v>
          </cell>
          <cell r="D1628">
            <v>44901.564803240741</v>
          </cell>
          <cell r="E1628" t="str">
            <v>CONECEL</v>
          </cell>
          <cell r="F1628" t="str">
            <v>DESPACHO</v>
          </cell>
          <cell r="G1628" t="str">
            <v>NORMAL</v>
          </cell>
          <cell r="H1628" t="str">
            <v>JEYSSON MAURICIO LUMBI SANTILLAN</v>
          </cell>
          <cell r="I1628" t="str">
            <v>1725570590</v>
          </cell>
          <cell r="J1628" t="str">
            <v>QUITO/PUEMBO/CALLE TERESA OE20 Y S42 BARRIO SOLO PUEBLO CASA DE PORTON AZUL CON PAREDES BLANCAS CON AZUL JUNTO A LOS EXTINTORES FAIRE EXTINTOR</v>
          </cell>
          <cell r="K1628" t="str">
            <v xml:space="preserve">983294516 /  </v>
          </cell>
          <cell r="M1628" t="str">
            <v>QUITO</v>
          </cell>
          <cell r="N1628" t="str">
            <v>PICHINCHA</v>
          </cell>
          <cell r="O1628" t="str">
            <v>QUITO</v>
          </cell>
        </row>
        <row r="1629">
          <cell r="A1629" t="str">
            <v>20003001013455</v>
          </cell>
          <cell r="B1629">
            <v>474489</v>
          </cell>
          <cell r="C1629" t="str">
            <v>20003001013455</v>
          </cell>
          <cell r="D1629">
            <v>44901.564803240741</v>
          </cell>
          <cell r="E1629" t="str">
            <v>CONECEL</v>
          </cell>
          <cell r="F1629" t="str">
            <v>DESPACHO</v>
          </cell>
          <cell r="G1629" t="str">
            <v>NORMAL</v>
          </cell>
          <cell r="H1629" t="str">
            <v>SONIA MARIA HERNANDEZ PIN</v>
          </cell>
          <cell r="I1629" t="str">
            <v>1304042607</v>
          </cell>
          <cell r="J1629" t="str">
            <v>QUITO/LA MENA/AV MARISCAL SUCRE Y ECUADOR CASA CON PUERTA CAFE JUNTO A AUTOREPUESTOS HEREDIA Y A LA OPTICA FRENTE A LA PARADA DEL CORREDOR DE LA MENA 2</v>
          </cell>
          <cell r="K1629" t="str">
            <v>987538809 /  984486626</v>
          </cell>
          <cell r="M1629" t="str">
            <v>QUITO</v>
          </cell>
          <cell r="N1629" t="str">
            <v>PICHINCHA</v>
          </cell>
          <cell r="O1629" t="str">
            <v>QUITO</v>
          </cell>
        </row>
        <row r="1630">
          <cell r="A1630" t="str">
            <v>20003000320606</v>
          </cell>
          <cell r="B1630">
            <v>474490</v>
          </cell>
          <cell r="C1630" t="str">
            <v>20003000320606</v>
          </cell>
          <cell r="D1630">
            <v>44901.564803240741</v>
          </cell>
          <cell r="E1630" t="str">
            <v>CONECEL</v>
          </cell>
          <cell r="F1630" t="str">
            <v>DESPACHO</v>
          </cell>
          <cell r="G1630" t="str">
            <v>NORMAL</v>
          </cell>
          <cell r="H1630" t="str">
            <v>LUIS RICARD MUNOS ROJA</v>
          </cell>
          <cell r="I1630" t="str">
            <v>1715308670</v>
          </cell>
          <cell r="J1630" t="str">
            <v>QUITO/SANGOLQUI/CALLE CAMPO CRIPTA ENTRE LOS MOLINOS DE VIENTO Y SANCHO PANZA EN LA URBANIZACION MOLINOS DE VIENTO CASA N12 DE DOS PISOS COLOR BLANCO A 500M DE LA ESTACION DE BOMBEROS</v>
          </cell>
          <cell r="K1630" t="str">
            <v xml:space="preserve">962629619 /  </v>
          </cell>
          <cell r="L1630" t="str">
            <v/>
          </cell>
          <cell r="M1630" t="str">
            <v>QUITO</v>
          </cell>
          <cell r="N1630" t="str">
            <v>PICHINCHA</v>
          </cell>
          <cell r="O1630" t="str">
            <v>QUITO</v>
          </cell>
        </row>
        <row r="1631">
          <cell r="A1631" t="str">
            <v>20003000369016</v>
          </cell>
          <cell r="B1631">
            <v>474492</v>
          </cell>
          <cell r="C1631" t="str">
            <v>20003000369016</v>
          </cell>
          <cell r="D1631">
            <v>44901.564803240741</v>
          </cell>
          <cell r="E1631" t="str">
            <v>CONECEL</v>
          </cell>
          <cell r="F1631" t="str">
            <v>DESPACHO</v>
          </cell>
          <cell r="G1631" t="str">
            <v>NORMAL</v>
          </cell>
          <cell r="H1631" t="str">
            <v>ANA CRISTINA COELLO DUQUE</v>
          </cell>
          <cell r="I1631" t="str">
            <v>1711704419</v>
          </cell>
          <cell r="J1631" t="str">
            <v>QUITO/SAN ANTONIO DE PICHINCHA/CALLE MANUEL CORDOVA GALARZA Y 13 DE JUNIO EN EL CONJUNTO LAGUNA AZUL CASA 122 DIAGONAL A MARESA</v>
          </cell>
          <cell r="K1631" t="str">
            <v>988485557 /  998102612</v>
          </cell>
          <cell r="L1631" t="str">
            <v/>
          </cell>
          <cell r="M1631" t="str">
            <v>QUITO</v>
          </cell>
          <cell r="N1631" t="str">
            <v>PICHINCHA</v>
          </cell>
          <cell r="O1631" t="str">
            <v>QUITO</v>
          </cell>
        </row>
        <row r="1632">
          <cell r="A1632" t="str">
            <v>20003000307142</v>
          </cell>
          <cell r="B1632">
            <v>474493</v>
          </cell>
          <cell r="C1632" t="str">
            <v>20003000307142</v>
          </cell>
          <cell r="D1632">
            <v>44901.564803240741</v>
          </cell>
          <cell r="E1632" t="str">
            <v>CONECEL</v>
          </cell>
          <cell r="F1632" t="str">
            <v>DESPACHO</v>
          </cell>
          <cell r="G1632" t="str">
            <v>NORMAL</v>
          </cell>
          <cell r="H1632" t="str">
            <v>MELANIE DAYANA VILCACUNDO NIETO</v>
          </cell>
          <cell r="I1632" t="str">
            <v>1726045790</v>
          </cell>
          <cell r="J1632" t="str">
            <v>QUITO/CONOCOTO/BARRIO LA ARMENIA CALLE ADALBERTO ORTIZ Y JORGE ICAZA CASA DE DOS PISOS COLOR AMARILLO CON CAFE A UNA CUADRA DE LA IGLESIA DE LA ARMENIA</v>
          </cell>
          <cell r="K1632" t="str">
            <v>987620132 /  979501704</v>
          </cell>
          <cell r="L1632" t="str">
            <v/>
          </cell>
          <cell r="M1632" t="str">
            <v>QUITO</v>
          </cell>
          <cell r="N1632" t="str">
            <v>PICHINCHA</v>
          </cell>
          <cell r="O1632" t="str">
            <v>QUITO</v>
          </cell>
        </row>
        <row r="1633">
          <cell r="A1633" t="str">
            <v>20002999253765</v>
          </cell>
          <cell r="B1633">
            <v>474494</v>
          </cell>
          <cell r="C1633" t="str">
            <v>20002999253765</v>
          </cell>
          <cell r="D1633">
            <v>44901.564803240741</v>
          </cell>
          <cell r="E1633" t="str">
            <v>CONECEL</v>
          </cell>
          <cell r="F1633" t="str">
            <v>DESPACHO</v>
          </cell>
          <cell r="G1633" t="str">
            <v>NORMAL</v>
          </cell>
          <cell r="H1633" t="str">
            <v>GEMA KATIUSKA EDENO SORNOSA</v>
          </cell>
          <cell r="I1633" t="str">
            <v>706057288</v>
          </cell>
          <cell r="J1633" t="str">
            <v>QUITO/PUEMBO/VIA SAN JOSE Y MANUEL BURBANO CASA DE UN PISO COLOR BLANCO NUMERO 24 JUNTO A LA FERRETERIA LA SOLDADORA Y A LA PAPELERIA ALEGRIA</v>
          </cell>
          <cell r="K1633" t="str">
            <v>998538347 /  998672516</v>
          </cell>
          <cell r="M1633" t="str">
            <v>QUITO</v>
          </cell>
          <cell r="N1633" t="str">
            <v>PICHINCHA</v>
          </cell>
          <cell r="O1633" t="str">
            <v>QUITO</v>
          </cell>
        </row>
        <row r="1634">
          <cell r="A1634" t="str">
            <v>20002998748378</v>
          </cell>
          <cell r="B1634">
            <v>474495</v>
          </cell>
          <cell r="C1634" t="str">
            <v>20002998748378</v>
          </cell>
          <cell r="D1634">
            <v>44901.564803240741</v>
          </cell>
          <cell r="E1634" t="str">
            <v>CONECEL</v>
          </cell>
          <cell r="F1634" t="str">
            <v>DESPACHO</v>
          </cell>
          <cell r="G1634" t="str">
            <v>NORMAL</v>
          </cell>
          <cell r="H1634" t="str">
            <v>CARLOS DAVID BORJA LARA</v>
          </cell>
          <cell r="I1634" t="str">
            <v>1719889329</v>
          </cell>
          <cell r="J1634" t="str">
            <v>QUITO/EL CONDADO/BARRIO COLINAS DEL NORTE CALLE E7B CASA DE DOS PISOS GRIS N78-180 DETRAS DEL CENTRO DE SALUD DE COLINAS DEL NORTE</v>
          </cell>
          <cell r="K1634" t="str">
            <v>961426615 /  990393503</v>
          </cell>
          <cell r="L1634" t="str">
            <v/>
          </cell>
          <cell r="M1634" t="str">
            <v>QUITO</v>
          </cell>
          <cell r="N1634" t="str">
            <v>PICHINCHA</v>
          </cell>
          <cell r="O1634" t="str">
            <v>QUITO</v>
          </cell>
        </row>
        <row r="1635">
          <cell r="A1635" t="str">
            <v>20003000309142</v>
          </cell>
          <cell r="B1635">
            <v>474496</v>
          </cell>
          <cell r="C1635" t="str">
            <v>20003000309142</v>
          </cell>
          <cell r="D1635">
            <v>44901.564803240741</v>
          </cell>
          <cell r="E1635" t="str">
            <v>CONECEL</v>
          </cell>
          <cell r="F1635" t="str">
            <v>DESPACHO</v>
          </cell>
          <cell r="G1635" t="str">
            <v>NORMAL</v>
          </cell>
          <cell r="H1635" t="str">
            <v>FABIAN GUSTAVO ARIAS MOROCHO</v>
          </cell>
          <cell r="I1635" t="str">
            <v>1714466347</v>
          </cell>
          <cell r="J1635" t="str">
            <v>QUITO/LA FERROVIARIA/CALLE ALONSO DE MENDOZA 91-36 Y NUNEZ DE BALBOA FRENTE A LA AGENCIA DEL CNT CASA DE DOS PISOS COLOR CREMA</v>
          </cell>
          <cell r="K1635" t="str">
            <v xml:space="preserve">961253396 /  </v>
          </cell>
          <cell r="L1635" t="str">
            <v/>
          </cell>
          <cell r="M1635" t="str">
            <v>QUITO</v>
          </cell>
          <cell r="N1635" t="str">
            <v>PICHINCHA</v>
          </cell>
          <cell r="O1635" t="str">
            <v>QUITO</v>
          </cell>
        </row>
        <row r="1636">
          <cell r="A1636" t="str">
            <v>20003001032604</v>
          </cell>
          <cell r="B1636">
            <v>474497</v>
          </cell>
          <cell r="C1636" t="str">
            <v>20003001032604</v>
          </cell>
          <cell r="D1636">
            <v>44901.564803240741</v>
          </cell>
          <cell r="E1636" t="str">
            <v>CONECEL</v>
          </cell>
          <cell r="F1636" t="str">
            <v>DESPACHO</v>
          </cell>
          <cell r="G1636" t="str">
            <v>NORMAL</v>
          </cell>
          <cell r="H1636" t="str">
            <v>ALEXANDER DAVID PORTILLA ANDRADE</v>
          </cell>
          <cell r="I1636" t="str">
            <v>1751654292</v>
          </cell>
          <cell r="J1636" t="str">
            <v>QUITO/CHILLOGALLO/AV JULIAN ESTRELLA Y CALLE I CASA BLANCA CON ROJO Y NEGRO DE DOS PISOS EN LA LUBRICADORA AMALIA A UNA CUADRA DE LOS CONJUNTOS PNTEVEDRA</v>
          </cell>
          <cell r="K1636" t="str">
            <v xml:space="preserve">978935460 /  </v>
          </cell>
          <cell r="L1636" t="str">
            <v/>
          </cell>
          <cell r="M1636" t="str">
            <v>QUITO</v>
          </cell>
          <cell r="N1636" t="str">
            <v>PICHINCHA</v>
          </cell>
          <cell r="O1636" t="str">
            <v>QUITO</v>
          </cell>
        </row>
        <row r="1637">
          <cell r="A1637" t="str">
            <v>20002995790442</v>
          </cell>
          <cell r="B1637">
            <v>474498</v>
          </cell>
          <cell r="C1637" t="str">
            <v>20002995790442</v>
          </cell>
          <cell r="D1637">
            <v>44901.564803240741</v>
          </cell>
          <cell r="E1637" t="str">
            <v>CONECEL</v>
          </cell>
          <cell r="F1637" t="str">
            <v>DESPACHO</v>
          </cell>
          <cell r="G1637" t="str">
            <v>NORMAL</v>
          </cell>
          <cell r="H1637" t="str">
            <v>CRISTHIAN DAVID CUJANO ORTIZ</v>
          </cell>
          <cell r="I1637" t="str">
            <v>604213439</v>
          </cell>
          <cell r="J1637" t="str">
            <v>CHIMBORAZO/RIOBAMBA/VELASCO/EL PRADO/CALLE NUEVA YORK Y CRISTOBAL COLON EN CASA 1 PISO VALDOSA PORTON VERDE EN IMPRENTA ORTIZ DIAGONAL A LA FARMACIA PUCARA TERCERA PERSONA ANAHI MARINO JUMBO 150121228</v>
          </cell>
          <cell r="K1637" t="str">
            <v xml:space="preserve">958924328 /  </v>
          </cell>
          <cell r="M1637" t="str">
            <v>RIOBAMBA</v>
          </cell>
          <cell r="N1637" t="str">
            <v>CHIMBORAZO</v>
          </cell>
          <cell r="O1637" t="str">
            <v>RIOBAMBA</v>
          </cell>
        </row>
        <row r="1638">
          <cell r="A1638" t="str">
            <v>20003000369958</v>
          </cell>
          <cell r="B1638">
            <v>474499</v>
          </cell>
          <cell r="C1638" t="str">
            <v>20003000369958</v>
          </cell>
          <cell r="D1638">
            <v>44901.564803240741</v>
          </cell>
          <cell r="E1638" t="str">
            <v>CONECEL</v>
          </cell>
          <cell r="F1638" t="str">
            <v>DESPACHO</v>
          </cell>
          <cell r="G1638" t="str">
            <v>NORMAL</v>
          </cell>
          <cell r="H1638" t="str">
            <v>GERMAN EDMUNDO BASANTES SILVA</v>
          </cell>
          <cell r="I1638" t="str">
            <v>602347106</v>
          </cell>
          <cell r="J1638" t="str">
            <v>RIOBAMBA/LIZARZABURU/CLLE GARCIA MORENO Y BOYACA CASA AMARILLA CON CAFE REF TALLER MECANICO Y CONTENEDOR DE BASURA</v>
          </cell>
          <cell r="K1638" t="str">
            <v xml:space="preserve">984685811 /  </v>
          </cell>
          <cell r="L1638" t="str">
            <v/>
          </cell>
          <cell r="M1638" t="str">
            <v>RIOBAMBA</v>
          </cell>
          <cell r="N1638" t="str">
            <v>CHIMBORAZO</v>
          </cell>
          <cell r="O1638" t="str">
            <v>RIOBAMBA</v>
          </cell>
        </row>
        <row r="1639">
          <cell r="A1639" t="str">
            <v>20002998756872</v>
          </cell>
          <cell r="B1639">
            <v>474500</v>
          </cell>
          <cell r="C1639" t="str">
            <v>20002998756872</v>
          </cell>
          <cell r="D1639">
            <v>44901.564803240741</v>
          </cell>
          <cell r="E1639" t="str">
            <v>CONECEL</v>
          </cell>
          <cell r="F1639" t="str">
            <v>DESPACHO</v>
          </cell>
          <cell r="G1639" t="str">
            <v>NORMAL</v>
          </cell>
          <cell r="H1639" t="str">
            <v>KERLY ESTEFANIA GUSQUI GUSQUI</v>
          </cell>
          <cell r="I1639" t="str">
            <v>605715564</v>
          </cell>
          <cell r="J1639" t="str">
            <v>CHIMBORAZO/RIOBAMBA/VELASCO/AV 9 DE OCTUBRE ENTRE CRISTOBAL COLON Y JOSE OROZCO ENTREGA ALMACEN SUPER AHORRO FRENTE AL CNE CHIMBORAZO</v>
          </cell>
          <cell r="K1639" t="str">
            <v xml:space="preserve">961289918 /  </v>
          </cell>
          <cell r="M1639" t="str">
            <v>RIOBAMBA</v>
          </cell>
          <cell r="N1639" t="str">
            <v>CHIMBORAZO</v>
          </cell>
          <cell r="O1639" t="str">
            <v>RIOBAMBA</v>
          </cell>
        </row>
        <row r="1640">
          <cell r="A1640" t="str">
            <v>20002999231222</v>
          </cell>
          <cell r="B1640">
            <v>474501</v>
          </cell>
          <cell r="C1640" t="str">
            <v>20002999231222</v>
          </cell>
          <cell r="D1640">
            <v>44901.564803240741</v>
          </cell>
          <cell r="E1640" t="str">
            <v>CONECEL</v>
          </cell>
          <cell r="F1640" t="str">
            <v>DESPACHO</v>
          </cell>
          <cell r="G1640" t="str">
            <v>NORMAL</v>
          </cell>
          <cell r="H1640" t="str">
            <v>MARCO FERNANDO CAMACAS TENGANAN</v>
          </cell>
          <cell r="I1640" t="str">
            <v>401499066</v>
          </cell>
          <cell r="J1640" t="str">
            <v>TULCAN-TULCAN AV JULIO ROBLES Y NAVIDAD CUIDADELA DIVINO NINO CS 1P 63 CL VERDE REF CUIADELA VIVIENDA POPULAR</v>
          </cell>
          <cell r="K1640" t="str">
            <v>990246232 /  997227134</v>
          </cell>
          <cell r="L1640" t="str">
            <v/>
          </cell>
          <cell r="M1640" t="str">
            <v>TULCAN</v>
          </cell>
          <cell r="N1640" t="str">
            <v>CARCHI</v>
          </cell>
          <cell r="O1640" t="str">
            <v>TULCAN</v>
          </cell>
        </row>
        <row r="1641">
          <cell r="A1641" t="str">
            <v>20002999261361</v>
          </cell>
          <cell r="B1641">
            <v>474502</v>
          </cell>
          <cell r="C1641" t="str">
            <v>20002999261361</v>
          </cell>
          <cell r="D1641">
            <v>44901.564803240741</v>
          </cell>
          <cell r="E1641" t="str">
            <v>CONECEL</v>
          </cell>
          <cell r="F1641" t="str">
            <v>DESPACHO</v>
          </cell>
          <cell r="G1641" t="str">
            <v>NORMAL</v>
          </cell>
          <cell r="H1641" t="str">
            <v>CRISTHIAN DANIEL NUNEZ NAZATE</v>
          </cell>
          <cell r="I1641" t="str">
            <v>401534433</v>
          </cell>
          <cell r="J1641" t="str">
            <v>TULCAN/TULCAN/JOSE JOAQUIN DE OLMEDO 66-125 Y DIEZ DE AGOSTO/TRABAJO EN GOBIERNO AUTONOMO DESCENTRALIZADO MUNICIPAL DE TULCAN</v>
          </cell>
          <cell r="K1641" t="str">
            <v>983941861 /  298394186/0989101453</v>
          </cell>
          <cell r="L1641" t="str">
            <v/>
          </cell>
          <cell r="M1641" t="str">
            <v>TULCAN</v>
          </cell>
          <cell r="N1641" t="str">
            <v>CARCHI</v>
          </cell>
          <cell r="O1641" t="str">
            <v>TULCAN</v>
          </cell>
        </row>
        <row r="1642">
          <cell r="A1642" t="str">
            <v>20002998763578</v>
          </cell>
          <cell r="B1642">
            <v>474468</v>
          </cell>
          <cell r="C1642" t="str">
            <v>20002998763578</v>
          </cell>
          <cell r="D1642">
            <v>44901.564791666664</v>
          </cell>
          <cell r="E1642" t="str">
            <v>CONECEL</v>
          </cell>
          <cell r="F1642" t="str">
            <v>DESPACHO</v>
          </cell>
          <cell r="G1642" t="str">
            <v>NORMAL</v>
          </cell>
          <cell r="H1642" t="str">
            <v>MICHELLE ESTEFANIA GAVILANEZ CLAVIJO</v>
          </cell>
          <cell r="I1642" t="str">
            <v>1804346599</v>
          </cell>
          <cell r="J1642" t="str">
            <v>TUNGURAHUA/AMBATO/HUACHI LORETO/AV EL REY Y AV TELIGOTE/EDIFICIO COLOR CAFE Y BEIGE SEGUNDO PISO JUNTO A LOCAL MEGAPERNOS</v>
          </cell>
          <cell r="K1642" t="str">
            <v>992688269 /  960945005</v>
          </cell>
          <cell r="M1642" t="str">
            <v>AMBATO</v>
          </cell>
          <cell r="N1642" t="str">
            <v>TUNGURAHUA</v>
          </cell>
          <cell r="O1642" t="str">
            <v>AMBATO</v>
          </cell>
        </row>
        <row r="1643">
          <cell r="A1643" t="str">
            <v>20003000307490</v>
          </cell>
          <cell r="B1643">
            <v>474469</v>
          </cell>
          <cell r="C1643" t="str">
            <v>20003000307490</v>
          </cell>
          <cell r="D1643">
            <v>44901.564791666664</v>
          </cell>
          <cell r="E1643" t="str">
            <v>CONECEL</v>
          </cell>
          <cell r="F1643" t="str">
            <v>DESPACHO</v>
          </cell>
          <cell r="G1643" t="str">
            <v>NORMAL</v>
          </cell>
          <cell r="H1643" t="str">
            <v>KERLY SALOME CHASIPANTA YANEZ</v>
          </cell>
          <cell r="I1643" t="str">
            <v>2400074866</v>
          </cell>
          <cell r="J1643" t="str">
            <v>AMBATO/LA MATRIZ/AV MANUELITA SAENZ Y AGRAMONTE EN ASADITOS MANUELITA A MEDIA CUADRA DE LA UNIVERSIDAD INDOAMERICA FRENTE A LA GASOLINERA</v>
          </cell>
          <cell r="K1643" t="str">
            <v>963065157 /  997478824</v>
          </cell>
          <cell r="L1643" t="str">
            <v/>
          </cell>
          <cell r="M1643" t="str">
            <v>AMBATO</v>
          </cell>
          <cell r="N1643" t="str">
            <v>TUNGURAHUA</v>
          </cell>
          <cell r="O1643" t="str">
            <v>AMBATO</v>
          </cell>
        </row>
        <row r="1644">
          <cell r="A1644" t="str">
            <v>20003000324073</v>
          </cell>
          <cell r="B1644">
            <v>474470</v>
          </cell>
          <cell r="C1644" t="str">
            <v>20003000324073</v>
          </cell>
          <cell r="D1644">
            <v>44901.564791666664</v>
          </cell>
          <cell r="E1644" t="str">
            <v>CONECEL</v>
          </cell>
          <cell r="F1644" t="str">
            <v>DESPACHO</v>
          </cell>
          <cell r="G1644" t="str">
            <v>NORMAL</v>
          </cell>
          <cell r="H1644" t="str">
            <v>GONZALO RUBEN BONILLA PINTADO</v>
          </cell>
          <cell r="I1644" t="str">
            <v>1803544129</v>
          </cell>
          <cell r="J1644" t="str">
            <v>AMBATO/HUACHI LORETO/CDLA LA VICENTINA/CLL LA NINA Y LA PINTA LA ENTREGA ES FABRICA SEGRAD COLOR PAREDES TOMATE Y PUERTA PLOMA/DIAGONAL A LA BOMBA DE GASOLINA</v>
          </cell>
          <cell r="K1644" t="str">
            <v>979158654 /  998234102</v>
          </cell>
          <cell r="L1644" t="str">
            <v/>
          </cell>
          <cell r="M1644" t="str">
            <v>AMBATO</v>
          </cell>
          <cell r="N1644" t="str">
            <v>TUNGURAHUA</v>
          </cell>
          <cell r="O1644" t="str">
            <v>AMBATO</v>
          </cell>
        </row>
        <row r="1645">
          <cell r="A1645" t="str">
            <v>20003000311756</v>
          </cell>
          <cell r="B1645">
            <v>474471</v>
          </cell>
          <cell r="C1645" t="str">
            <v>20003000311756</v>
          </cell>
          <cell r="D1645">
            <v>44901.564791666664</v>
          </cell>
          <cell r="E1645" t="str">
            <v>CONECEL</v>
          </cell>
          <cell r="F1645" t="str">
            <v>DESPACHO</v>
          </cell>
          <cell r="G1645" t="str">
            <v>NORMAL</v>
          </cell>
          <cell r="H1645" t="str">
            <v>CARLOS EDUARDO PILATASIG CAPILLA</v>
          </cell>
          <cell r="I1645" t="str">
            <v>503146144</v>
          </cell>
          <cell r="J1645" t="str">
            <v>COTOPAXI/LATACUNGA/SAN BUENAVENTURA/AV MIGUEL ITURRALES Y LUIS MIDEROS EN CASA 2 PISO ES DE COLOR AMARILLO A 200 METROS EL HORNI PAN JUNTO A TENCICENTRO DE RALLADORES</v>
          </cell>
          <cell r="K1645" t="str">
            <v xml:space="preserve">981591956 /  </v>
          </cell>
          <cell r="M1645" t="str">
            <v>LATACUNGA</v>
          </cell>
          <cell r="N1645" t="str">
            <v>COTOPAXI</v>
          </cell>
          <cell r="O1645" t="str">
            <v>LATACUNGA</v>
          </cell>
        </row>
        <row r="1646">
          <cell r="A1646" t="str">
            <v>20003002765811</v>
          </cell>
          <cell r="B1646">
            <v>474472</v>
          </cell>
          <cell r="C1646" t="str">
            <v>20003002765811</v>
          </cell>
          <cell r="D1646">
            <v>44901.564791666664</v>
          </cell>
          <cell r="E1646" t="str">
            <v>CONECEL</v>
          </cell>
          <cell r="F1646" t="str">
            <v>DESPACHO</v>
          </cell>
          <cell r="G1646" t="str">
            <v>NORMAL</v>
          </cell>
          <cell r="H1646" t="str">
            <v>LUIS HERIBERTO GUANO VARGAS</v>
          </cell>
          <cell r="I1646" t="str">
            <v>501135065</v>
          </cell>
          <cell r="J1646" t="str">
            <v>COTOPAXI/LATACUNGA/ELOY ALFARO SAN FELIPE/CIUDADELA LAS FUENTES/CALLE RIO YANAYACU Y CALLE RIO ESMERALDAS DIAGONAL A LA IGLESIA SANTA RITA EN CASA ESQUINERA COLOR AMARILLO</v>
          </cell>
          <cell r="K1646" t="str">
            <v xml:space="preserve">962949147 /  </v>
          </cell>
          <cell r="L1646" t="str">
            <v/>
          </cell>
          <cell r="M1646" t="str">
            <v>LATACUNGA</v>
          </cell>
          <cell r="N1646" t="str">
            <v>COTOPAXI</v>
          </cell>
          <cell r="O1646" t="str">
            <v>LATACUNGA</v>
          </cell>
        </row>
        <row r="1647">
          <cell r="A1647" t="str">
            <v>20002999267990</v>
          </cell>
          <cell r="B1647">
            <v>474464</v>
          </cell>
          <cell r="C1647" t="str">
            <v>20002999267990</v>
          </cell>
          <cell r="D1647">
            <v>44901.54247685185</v>
          </cell>
          <cell r="E1647" t="str">
            <v>CONECEL</v>
          </cell>
          <cell r="F1647" t="str">
            <v>DESPACHO</v>
          </cell>
          <cell r="G1647" t="str">
            <v>NORMAL</v>
          </cell>
          <cell r="H1647" t="str">
            <v>MARIELA ELIZABETH PASPUEL TOAPANTA</v>
          </cell>
          <cell r="I1647" t="str">
            <v>1714878301</v>
          </cell>
          <cell r="J1647" t="str">
            <v>QUITO-CALDERO/CALLE DE LOS CLAVELES LOTE 15 OE2-02 DE LOS ALAMOS CASA BLANCA 1 PISO Y PORTON NEGRO A 2 CASAS DE CONJUNTO CAUCAI</v>
          </cell>
          <cell r="K1647" t="str">
            <v>962970231 /  985215227</v>
          </cell>
          <cell r="L1647" t="str">
            <v/>
          </cell>
          <cell r="M1647" t="str">
            <v>QUITO</v>
          </cell>
          <cell r="N1647" t="str">
            <v>PICHINCHA</v>
          </cell>
          <cell r="O1647" t="str">
            <v>QUITO</v>
          </cell>
        </row>
        <row r="1648">
          <cell r="A1648" t="str">
            <v>20002996760199</v>
          </cell>
          <cell r="B1648">
            <v>474465</v>
          </cell>
          <cell r="C1648" t="str">
            <v>20002996760199</v>
          </cell>
          <cell r="D1648">
            <v>44901.54247685185</v>
          </cell>
          <cell r="E1648" t="str">
            <v>CONECEL</v>
          </cell>
          <cell r="F1648" t="str">
            <v>DESPACHO</v>
          </cell>
          <cell r="G1648" t="str">
            <v>NORMAL</v>
          </cell>
          <cell r="H1648" t="str">
            <v>DILLAN ALEXANDER ENCALADA</v>
          </cell>
          <cell r="I1648" t="str">
            <v>1724321649</v>
          </cell>
          <cell r="J1648" t="str">
            <v>QUITO/LA MAGDALENA/CALLE OE8B Y CALLE PUNTARENAS S13-200 CASA DE DOS PISOS COLRO AMARILLO CON BLANCO CON PORTON NEGRO</v>
          </cell>
          <cell r="K1648" t="str">
            <v xml:space="preserve">984666763 /  </v>
          </cell>
          <cell r="M1648" t="str">
            <v>QUITO</v>
          </cell>
          <cell r="N1648" t="str">
            <v>PICHINCHA</v>
          </cell>
          <cell r="O1648" t="str">
            <v>QUITO</v>
          </cell>
        </row>
        <row r="1649">
          <cell r="A1649" t="str">
            <v>20003000309365</v>
          </cell>
          <cell r="B1649">
            <v>474466</v>
          </cell>
          <cell r="C1649" t="str">
            <v>20003000309365</v>
          </cell>
          <cell r="D1649">
            <v>44901.54247685185</v>
          </cell>
          <cell r="E1649" t="str">
            <v>CONECEL</v>
          </cell>
          <cell r="F1649" t="str">
            <v>DESPACHO</v>
          </cell>
          <cell r="G1649" t="str">
            <v>NORMAL</v>
          </cell>
          <cell r="H1649" t="str">
            <v>ADRIAN FABRICIO CARRILLO ABEDRABBO</v>
          </cell>
          <cell r="I1649" t="str">
            <v>1707992531</v>
          </cell>
          <cell r="J1649" t="str">
            <v>QUITO/MARISCAL SUCRE/AV JOAQUIN PINTO E4-350 Y AMAZONAS DIAGONAL AL HOTEL LA GRAN MARISCAL</v>
          </cell>
          <cell r="K1649" t="str">
            <v>962992901 /  962606198</v>
          </cell>
          <cell r="L1649" t="str">
            <v/>
          </cell>
          <cell r="M1649" t="str">
            <v>QUITO</v>
          </cell>
          <cell r="N1649" t="str">
            <v>PICHINCHA</v>
          </cell>
          <cell r="O1649" t="str">
            <v>QUITO</v>
          </cell>
        </row>
        <row r="1650">
          <cell r="A1650" t="str">
            <v>20003001015280</v>
          </cell>
          <cell r="B1650">
            <v>474467</v>
          </cell>
          <cell r="C1650" t="str">
            <v>20003001015280</v>
          </cell>
          <cell r="D1650">
            <v>44901.54247685185</v>
          </cell>
          <cell r="E1650" t="str">
            <v>CONECEL</v>
          </cell>
          <cell r="F1650" t="str">
            <v>DESPACHO</v>
          </cell>
          <cell r="G1650" t="str">
            <v>NORMAL</v>
          </cell>
          <cell r="H1650" t="str">
            <v>ERIKA JOHANNA CARRILLO ACHIG</v>
          </cell>
          <cell r="I1650" t="str">
            <v>1724729270</v>
          </cell>
          <cell r="J1650" t="str">
            <v>QUITO/ LLANO CHICO/ CALLE DE LOS NOGALES N2-472 Y CALLE CATAMAYO CASA DE 3 PISOS FACHADA CON LETRERO MINIMARKET BUEN POLLO A MEDIA CUADRA DE LA PARADA DEL SABOR</v>
          </cell>
          <cell r="K1650" t="str">
            <v xml:space="preserve">985625971 /  </v>
          </cell>
          <cell r="L1650" t="str">
            <v/>
          </cell>
          <cell r="M1650" t="str">
            <v>QUITO</v>
          </cell>
          <cell r="N1650" t="str">
            <v>PICHINCHA</v>
          </cell>
          <cell r="O1650" t="str">
            <v>QUITO</v>
          </cell>
        </row>
        <row r="1651">
          <cell r="A1651" t="str">
            <v>20002999287799</v>
          </cell>
          <cell r="B1651">
            <v>474411</v>
          </cell>
          <cell r="C1651" t="str">
            <v>20002999287799</v>
          </cell>
          <cell r="D1651">
            <v>44901.526979166665</v>
          </cell>
          <cell r="E1651" t="str">
            <v>BRELDYNG</v>
          </cell>
          <cell r="F1651" t="str">
            <v>DESPACHO</v>
          </cell>
          <cell r="G1651" t="str">
            <v>NORMAL</v>
          </cell>
          <cell r="H1651" t="str">
            <v>BASURTO MONTESDEOCA SABRINA ELENA</v>
          </cell>
          <cell r="I1651" t="str">
            <v>1310040009</v>
          </cell>
          <cell r="J1651" t="str">
            <v>MANABI / PORTOVIEJO / ANDRES DE VERA / GUADALUPE LARRIVA / SN / JAIME ROLDOS / CUIDADELA LAS ORQUIDEAS ENTRANDO POR EL UPC LICORERIA DIAGONAL ANGIE BAIDAL</v>
          </cell>
          <cell r="K1651" t="str">
            <v>991212907</v>
          </cell>
          <cell r="M1651" t="str">
            <v>PORTOVIEJO</v>
          </cell>
          <cell r="N1651" t="str">
            <v>MANABI</v>
          </cell>
          <cell r="O1651" t="str">
            <v>PORTOVIEJO</v>
          </cell>
        </row>
        <row r="1652">
          <cell r="A1652" t="str">
            <v>20003000334527</v>
          </cell>
          <cell r="B1652">
            <v>474412</v>
          </cell>
          <cell r="C1652" t="str">
            <v>20003000334527</v>
          </cell>
          <cell r="D1652">
            <v>44901.526979166665</v>
          </cell>
          <cell r="E1652" t="str">
            <v>BRELDYNG</v>
          </cell>
          <cell r="F1652" t="str">
            <v>DESPACHO</v>
          </cell>
          <cell r="G1652" t="str">
            <v>NORMAL</v>
          </cell>
          <cell r="H1652" t="str">
            <v>SICHA MARTINEZ MARIA ISABEL</v>
          </cell>
          <cell r="I1652" t="str">
            <v>302311246</v>
          </cell>
          <cell r="J1652" t="str">
            <v>CANAR / AZOGUES / AZOGUES / SUCRE / SN / MATOBELLE / ENTREGA EN EL CENTRO COMERCIAL BARTOLOME SERRANO</v>
          </cell>
          <cell r="K1652" t="str">
            <v>985878832</v>
          </cell>
          <cell r="M1652" t="str">
            <v>AZOGUES</v>
          </cell>
          <cell r="N1652" t="str">
            <v>CANAR</v>
          </cell>
          <cell r="O1652" t="str">
            <v>AZOGUES</v>
          </cell>
        </row>
        <row r="1653">
          <cell r="A1653" t="str">
            <v>20002998754780</v>
          </cell>
          <cell r="B1653">
            <v>474413</v>
          </cell>
          <cell r="C1653" t="str">
            <v>20002998754780</v>
          </cell>
          <cell r="D1653">
            <v>44901.526979166665</v>
          </cell>
          <cell r="E1653" t="str">
            <v>BRELDYNG</v>
          </cell>
          <cell r="F1653" t="str">
            <v>DESPACHO</v>
          </cell>
          <cell r="G1653" t="str">
            <v>NORMAL</v>
          </cell>
          <cell r="H1653" t="str">
            <v>MORA DOMINGUEZ HIPATIA DEL ROSARIO</v>
          </cell>
          <cell r="I1653" t="str">
            <v>602810574</v>
          </cell>
          <cell r="J1653" t="str">
            <v>SUCUMBIOS / LAGO AGRIO / LAGO AGRIO / ELOY ALFARO / 320 / FRANCISCO DE ORELLANA / OFICINA TRAMACO LAGO AGRIO</v>
          </cell>
          <cell r="K1653" t="str">
            <v>990597561</v>
          </cell>
          <cell r="M1653" t="str">
            <v>LAGO AGRIO</v>
          </cell>
          <cell r="N1653" t="str">
            <v>SUCUMBIOS</v>
          </cell>
          <cell r="O1653" t="str">
            <v>LAGO AGRIO</v>
          </cell>
        </row>
        <row r="1654">
          <cell r="A1654" t="str">
            <v>20003004036430</v>
          </cell>
          <cell r="B1654">
            <v>474414</v>
          </cell>
          <cell r="C1654" t="str">
            <v>20003004036430</v>
          </cell>
          <cell r="D1654">
            <v>44901.526979166665</v>
          </cell>
          <cell r="E1654" t="str">
            <v>BRELDYNG</v>
          </cell>
          <cell r="F1654" t="str">
            <v>DESPACHO</v>
          </cell>
          <cell r="G1654" t="str">
            <v>NORMAL</v>
          </cell>
          <cell r="H1654" t="str">
            <v>URBAN MORAN LEODAN OSCAR</v>
          </cell>
          <cell r="I1654" t="str">
            <v>929038461</v>
          </cell>
          <cell r="J1654" t="str">
            <v>GUAYAS / GUAYAQUIL / TARQUI / VIA DAULE KM 10 Y MEDIO /  / AV HONORATO VASQUEZ Y QUINQUELLAS / LOTIZACION INMACONSA OFICINA DE TRAMACO MZ 5 SL 1 QUINQUELAS</v>
          </cell>
          <cell r="K1654" t="str">
            <v>993761114</v>
          </cell>
          <cell r="M1654" t="str">
            <v>GUAYAQUIL</v>
          </cell>
          <cell r="N1654" t="str">
            <v>GUAYAS</v>
          </cell>
          <cell r="O1654" t="str">
            <v>GUAYAQUIL</v>
          </cell>
        </row>
        <row r="1655">
          <cell r="A1655" t="str">
            <v>20003004028654</v>
          </cell>
          <cell r="B1655">
            <v>474415</v>
          </cell>
          <cell r="C1655" t="str">
            <v>20003004028654</v>
          </cell>
          <cell r="D1655">
            <v>44901.526979166665</v>
          </cell>
          <cell r="E1655" t="str">
            <v>BRELDYNG</v>
          </cell>
          <cell r="F1655" t="str">
            <v>DESPACHO</v>
          </cell>
          <cell r="G1655" t="str">
            <v>NORMAL</v>
          </cell>
          <cell r="H1655" t="str">
            <v>LLERENA MUYLEMA HOLGER GERMAN</v>
          </cell>
          <cell r="I1655" t="str">
            <v>1712113891</v>
          </cell>
          <cell r="J1655" t="str">
            <v>SECTOR EL CONDADO A DOS CUADRAS COLEGIO HIDROBO SE ENVIA DIRECCION WHASAPT</v>
          </cell>
          <cell r="K1655" t="str">
            <v>998102161</v>
          </cell>
          <cell r="M1655" t="str">
            <v>QUITO</v>
          </cell>
          <cell r="N1655" t="str">
            <v>PICHINCHA</v>
          </cell>
          <cell r="O1655" t="str">
            <v>QUITO</v>
          </cell>
        </row>
        <row r="1656">
          <cell r="A1656" t="str">
            <v>20002989355857_1</v>
          </cell>
          <cell r="B1656">
            <v>474416</v>
          </cell>
          <cell r="C1656" t="str">
            <v>20002989355857_1</v>
          </cell>
          <cell r="D1656">
            <v>44901.526979166665</v>
          </cell>
          <cell r="E1656" t="str">
            <v>BRELDYNG</v>
          </cell>
          <cell r="F1656" t="str">
            <v>DESPACHO</v>
          </cell>
          <cell r="G1656" t="str">
            <v>NORMAL</v>
          </cell>
          <cell r="H1656" t="str">
            <v>VELEZ REYES JAHAIRA LICETH</v>
          </cell>
          <cell r="I1656" t="str">
            <v>1310557168</v>
          </cell>
          <cell r="J1656" t="str">
            <v>MANABI / MANTA / ELOY ALFARO / AV INTERBARRIAL / SN / CALE 3 / CDL NUEVA ESPERANZA CASA 2 PLANTAS BEISH FRENTE A LA LUBRICADORA EL CHINO A UNA CUADRA DE LA CASA COMUNAL DE NUEVA ESPERANZA</v>
          </cell>
          <cell r="K1656" t="str">
            <v>989746758</v>
          </cell>
          <cell r="M1656" t="str">
            <v>MANTA</v>
          </cell>
          <cell r="N1656" t="str">
            <v>MANABI</v>
          </cell>
          <cell r="O1656" t="str">
            <v>MANTA</v>
          </cell>
        </row>
        <row r="1657">
          <cell r="A1657" t="str">
            <v>20002999231178</v>
          </cell>
          <cell r="B1657">
            <v>474374</v>
          </cell>
          <cell r="C1657" t="str">
            <v>20002999231178</v>
          </cell>
          <cell r="D1657">
            <v>44901.506909722222</v>
          </cell>
          <cell r="E1657" t="str">
            <v>CONECEL</v>
          </cell>
          <cell r="F1657" t="str">
            <v>DESPACHO</v>
          </cell>
          <cell r="G1657" t="str">
            <v>NORMAL</v>
          </cell>
          <cell r="H1657" t="str">
            <v>LILIANA MARICELA BAQUE PENAFIEL</v>
          </cell>
          <cell r="I1657" t="str">
            <v>922349154</v>
          </cell>
          <cell r="J1657" t="str">
            <v>GUAYAS/TARQUI/AV DE LAS AMERICAS DENTRO DEL TERMINAL TERRESTRE LOCAL 104 EN EL RESTAURANTE EL OASIS DE ISAIAS JUNTO AL LOCAL CALIFORNIA</v>
          </cell>
          <cell r="K1657" t="str">
            <v>960155468 /  967719038</v>
          </cell>
          <cell r="M1657" t="str">
            <v>GUAYAQUIL</v>
          </cell>
          <cell r="N1657" t="str">
            <v>GUAYAS</v>
          </cell>
          <cell r="O1657" t="str">
            <v>GUAYAQUIL</v>
          </cell>
        </row>
        <row r="1658">
          <cell r="A1658" t="str">
            <v>20003000347440</v>
          </cell>
          <cell r="B1658">
            <v>474375</v>
          </cell>
          <cell r="C1658" t="str">
            <v>20003000347440</v>
          </cell>
          <cell r="D1658">
            <v>44901.506909722222</v>
          </cell>
          <cell r="E1658" t="str">
            <v>CONECEL</v>
          </cell>
          <cell r="F1658" t="str">
            <v>DESPACHO</v>
          </cell>
          <cell r="G1658" t="str">
            <v>NORMAL</v>
          </cell>
          <cell r="H1658" t="str">
            <v>Jennifer Alexandra Rodriguez Maguana</v>
          </cell>
          <cell r="I1658" t="str">
            <v>944367507</v>
          </cell>
          <cell r="J1658" t="str">
            <v>CUENCA/SAN SEBASTIAN/ CALLECORDILERRA DE MOCHE 451 Y CALLE CORDILLERA DE TOIZAN A 100 METROS DE LA AV LAS AMERICAS CSA DE 2 PISOS COLOR CREMA</v>
          </cell>
          <cell r="K1658" t="str">
            <v xml:space="preserve">962084675 /  </v>
          </cell>
          <cell r="L1658" t="str">
            <v/>
          </cell>
          <cell r="M1658" t="str">
            <v>CUENCA</v>
          </cell>
          <cell r="N1658" t="str">
            <v>AZUAY</v>
          </cell>
          <cell r="O1658" t="str">
            <v>CUENCA</v>
          </cell>
        </row>
        <row r="1659">
          <cell r="A1659" t="str">
            <v>20003000372704</v>
          </cell>
          <cell r="B1659">
            <v>474376</v>
          </cell>
          <cell r="C1659" t="str">
            <v>20003000372704</v>
          </cell>
          <cell r="D1659">
            <v>44901.506909722222</v>
          </cell>
          <cell r="E1659" t="str">
            <v>CONECEL</v>
          </cell>
          <cell r="F1659" t="str">
            <v>DESPACHO</v>
          </cell>
          <cell r="G1659" t="str">
            <v>NORMAL</v>
          </cell>
          <cell r="H1659" t="str">
            <v>JINSON JOEL LLANGO CABEZAS</v>
          </cell>
          <cell r="I1659" t="str">
            <v>1804984308</v>
          </cell>
          <cell r="J1659" t="str">
            <v>GUARANDA-GUARANDA/ AV.HUMBERTO DEL POZO SALTOS ENTRE CLL19 Y CALLE 21 UNA CDR DE RESTAURANTE DELICIAS DEL NEGRO</v>
          </cell>
          <cell r="K1659" t="str">
            <v xml:space="preserve">987652412 /  </v>
          </cell>
          <cell r="L1659" t="str">
            <v/>
          </cell>
          <cell r="M1659" t="str">
            <v>GUARANDA</v>
          </cell>
          <cell r="N1659" t="str">
            <v>BOLIVAR</v>
          </cell>
          <cell r="O1659" t="str">
            <v>GUARANDA</v>
          </cell>
        </row>
        <row r="1660">
          <cell r="A1660" t="str">
            <v>20002994420072</v>
          </cell>
          <cell r="B1660">
            <v>474377</v>
          </cell>
          <cell r="C1660" t="str">
            <v>20002994420072</v>
          </cell>
          <cell r="D1660">
            <v>44901.506909722222</v>
          </cell>
          <cell r="E1660" t="str">
            <v>CONECEL</v>
          </cell>
          <cell r="F1660" t="str">
            <v>DESPACHO</v>
          </cell>
          <cell r="G1660" t="str">
            <v>NORMAL</v>
          </cell>
          <cell r="H1660" t="str">
            <v>DANNY STEVEN NAVARRETE CARRILLO</v>
          </cell>
          <cell r="I1660" t="str">
            <v>951138866</v>
          </cell>
          <cell r="J1660" t="str">
            <v>DAULE/LA AURORA SATELITE/CDLA. URB CASTILLO/MZ 16 VILLA 14 CASA PIS CREMA A 5 MINUTOS DE VILLA CLUB A 2 CUADRAS DE UNIVERSIDAD ECOTEC</v>
          </cell>
          <cell r="K1660" t="str">
            <v>969511914 /  997621488</v>
          </cell>
          <cell r="M1660" t="str">
            <v>DAULE</v>
          </cell>
          <cell r="N1660" t="str">
            <v>GUAYAS</v>
          </cell>
          <cell r="O1660" t="str">
            <v>DAULE</v>
          </cell>
        </row>
        <row r="1661">
          <cell r="A1661" t="str">
            <v>20003000325568</v>
          </cell>
          <cell r="B1661">
            <v>474378</v>
          </cell>
          <cell r="C1661" t="str">
            <v>20003000325568</v>
          </cell>
          <cell r="D1661">
            <v>44901.506909722222</v>
          </cell>
          <cell r="E1661" t="str">
            <v>CONECEL</v>
          </cell>
          <cell r="F1661" t="str">
            <v>DESPACHO</v>
          </cell>
          <cell r="G1661" t="str">
            <v>NORMAL</v>
          </cell>
          <cell r="H1661" t="str">
            <v>NADIA ESTEFANIA ALVARADO MAZA</v>
          </cell>
          <cell r="I1661" t="str">
            <v>1720399722</v>
          </cell>
          <cell r="J1661" t="str">
            <v>STO DOMINGO-STO DOMINGO/CLLE RIO CENEPA 230 Y AV CLEMENCIA DE MORA A MEDIA CDRA DEL REGISTRO CIVIL/CENTRO DE TRABAJO MEDICALPHONE</v>
          </cell>
          <cell r="K1661" t="str">
            <v xml:space="preserve">987789070 /  </v>
          </cell>
          <cell r="M1661" t="str">
            <v>SANTO DOMINGO</v>
          </cell>
          <cell r="N1661" t="str">
            <v>SANTO DOMINGO DE LOS TSACHILAS</v>
          </cell>
          <cell r="O1661" t="str">
            <v>SANTO DOMINGO</v>
          </cell>
        </row>
        <row r="1662">
          <cell r="A1662" t="str">
            <v>20003002765643</v>
          </cell>
          <cell r="B1662">
            <v>474379</v>
          </cell>
          <cell r="C1662" t="str">
            <v>20003002765643</v>
          </cell>
          <cell r="D1662">
            <v>44901.506909722222</v>
          </cell>
          <cell r="E1662" t="str">
            <v>CONECEL</v>
          </cell>
          <cell r="F1662" t="str">
            <v>DESPACHO</v>
          </cell>
          <cell r="G1662" t="str">
            <v>NORMAL</v>
          </cell>
          <cell r="H1662" t="str">
            <v>MANUEL SANTIAGO BORBOR SOLANO</v>
          </cell>
          <cell r="I1662" t="str">
            <v>915914105</v>
          </cell>
          <cell r="J1662" t="str">
            <v>SANTA ELENA/SANTA ELENA/ BARRIO GILLERMO ORDENEZ GOMEZ FRANCISCO PEREZ RAMOS ENTRE AV FRANCISCO PIZARRO Y ASAD BUCARAM CS 1PVERDE FRENTE AL COLEGIO GUILLERMO ORDONEZ</v>
          </cell>
          <cell r="K1662" t="str">
            <v xml:space="preserve">987358735 /  </v>
          </cell>
          <cell r="M1662" t="str">
            <v>SANTA ELENA</v>
          </cell>
          <cell r="N1662" t="str">
            <v>SANTA ELENA</v>
          </cell>
          <cell r="O1662" t="str">
            <v>SANTA ELENA</v>
          </cell>
        </row>
        <row r="1663">
          <cell r="A1663" t="str">
            <v>20003002718766</v>
          </cell>
          <cell r="B1663">
            <v>474380</v>
          </cell>
          <cell r="C1663" t="str">
            <v>20003002718766</v>
          </cell>
          <cell r="D1663">
            <v>44901.506909722222</v>
          </cell>
          <cell r="E1663" t="str">
            <v>CONECEL</v>
          </cell>
          <cell r="F1663" t="str">
            <v>DESPACHO</v>
          </cell>
          <cell r="G1663" t="str">
            <v>NORMAL</v>
          </cell>
          <cell r="H1663" t="str">
            <v>DIEGO MAURICIO SOLIS MEJIA</v>
          </cell>
          <cell r="I1663" t="str">
            <v>1804205191</v>
          </cell>
          <cell r="J1663" t="str">
            <v>AMBATO /ATOCHA FICOA/BRR. ATOCHA/CALLE VIRGEN DEL SOL Y MENTOR MERA/ CASA 3 PISOS MARRON LANFORT CAFE/ DIAGONAL AL PARQUE CENTRAL DEL COLEGIO PIO 10</v>
          </cell>
          <cell r="K1663" t="str">
            <v xml:space="preserve">983811497 /  </v>
          </cell>
          <cell r="M1663" t="str">
            <v>AMBATO</v>
          </cell>
          <cell r="N1663" t="str">
            <v>TUNGURAHUA</v>
          </cell>
          <cell r="O1663" t="str">
            <v>AMBATO</v>
          </cell>
        </row>
        <row r="1664">
          <cell r="A1664" t="str">
            <v>20003002707914</v>
          </cell>
          <cell r="B1664">
            <v>474381</v>
          </cell>
          <cell r="C1664" t="str">
            <v>20003002707914</v>
          </cell>
          <cell r="D1664">
            <v>44901.506909722222</v>
          </cell>
          <cell r="E1664" t="str">
            <v>CONECEL</v>
          </cell>
          <cell r="F1664" t="str">
            <v>DESPACHO</v>
          </cell>
          <cell r="G1664" t="str">
            <v>NORMAL</v>
          </cell>
          <cell r="H1664" t="str">
            <v>KATHERIN VANESSA CHACAGUASAY TENORIO</v>
          </cell>
          <cell r="I1664" t="str">
            <v>1755633763</v>
          </cell>
          <cell r="J1664" t="str">
            <v>QUITO/SAN BARTOLO/AV PEDRO VICENTE MALDONADO Y LAURO GUERRERO EN EL CENTRO COMERCIAL EL RECREO PUERTA PRINCIPAL A UNA CUADRA DEL TIA DEL RECREO FRENTE AL BANCO GUAYAQUIL</v>
          </cell>
          <cell r="K1664" t="str">
            <v xml:space="preserve">959929416 /  </v>
          </cell>
          <cell r="L1664" t="str">
            <v/>
          </cell>
          <cell r="M1664" t="str">
            <v>QUITO</v>
          </cell>
          <cell r="N1664" t="str">
            <v>PICHINCHA</v>
          </cell>
          <cell r="O1664" t="str">
            <v>QUITO</v>
          </cell>
        </row>
        <row r="1665">
          <cell r="A1665" t="str">
            <v>20003002764961</v>
          </cell>
          <cell r="B1665">
            <v>474382</v>
          </cell>
          <cell r="C1665" t="str">
            <v>20003002764961</v>
          </cell>
          <cell r="D1665">
            <v>44901.506909722222</v>
          </cell>
          <cell r="E1665" t="str">
            <v>CONECEL</v>
          </cell>
          <cell r="F1665" t="str">
            <v>DESPACHO</v>
          </cell>
          <cell r="G1665" t="str">
            <v>NORMAL</v>
          </cell>
          <cell r="H1665" t="str">
            <v>MARIA ELENA CABRERA MARTINEZ</v>
          </cell>
          <cell r="I1665" t="str">
            <v>1709711475</v>
          </cell>
          <cell r="J1665" t="str">
            <v>QUITO/GUAYLLABAMBA/BARRIO LA CONCEPCION AV SIMON BOLIVAR 475 CASA DE 3 PISOS COLOR CREMA JUNTO AL BANCO PICHINCHA</v>
          </cell>
          <cell r="K1665" t="str">
            <v>984830635 /  984830635</v>
          </cell>
          <cell r="M1665" t="str">
            <v>QUITO</v>
          </cell>
          <cell r="N1665" t="str">
            <v>PICHINCHA</v>
          </cell>
          <cell r="O1665" t="str">
            <v>QUITO</v>
          </cell>
        </row>
        <row r="1666">
          <cell r="A1666" t="str">
            <v>18009800</v>
          </cell>
          <cell r="B1666">
            <v>474383</v>
          </cell>
          <cell r="C1666" t="str">
            <v>18009800</v>
          </cell>
          <cell r="D1666">
            <v>44901.506909722222</v>
          </cell>
          <cell r="E1666" t="str">
            <v>CONECEL</v>
          </cell>
          <cell r="F1666" t="str">
            <v>DESPACHO</v>
          </cell>
          <cell r="G1666" t="str">
            <v>NORMAL</v>
          </cell>
          <cell r="H1666" t="str">
            <v>SUSANA DEL CARMEN CONDOY CARRION</v>
          </cell>
          <cell r="I1666" t="str">
            <v>1.10509E+12</v>
          </cell>
          <cell r="J1666" t="str">
            <v>QUITO/INAQUITO/AV SHYRIS ENTRE TOMAS DE BERLANGA Y PASAJE ISLA TORTUGA EN EDIFICIO DEL DIRECCIONAL NACIONAL DEL SEGURO SOCIAL DEL CAMPESINO</v>
          </cell>
          <cell r="K1666" t="str">
            <v>983893660 /  995893573</v>
          </cell>
          <cell r="M1666" t="str">
            <v>QUITO</v>
          </cell>
          <cell r="N1666" t="str">
            <v>PICHINCHA</v>
          </cell>
          <cell r="O1666" t="str">
            <v>QUITO</v>
          </cell>
        </row>
        <row r="1667">
          <cell r="A1667" t="str">
            <v>20002999283464</v>
          </cell>
          <cell r="B1667">
            <v>474384</v>
          </cell>
          <cell r="C1667" t="str">
            <v>20002999283464</v>
          </cell>
          <cell r="D1667">
            <v>44901.506909722222</v>
          </cell>
          <cell r="E1667" t="str">
            <v>CONECEL</v>
          </cell>
          <cell r="F1667" t="str">
            <v>DESPACHO</v>
          </cell>
          <cell r="G1667" t="str">
            <v>NORMAL</v>
          </cell>
          <cell r="H1667" t="str">
            <v>CARLOS JAVIER ORDONEZ ANGULO</v>
          </cell>
          <cell r="I1667" t="str">
            <v>803081066</v>
          </cell>
          <cell r="J1667" t="str">
            <v>PORTOVIEJO/18 DE OCTUBRE/AV.EL EJERCITO Y VIA A MANTA LA ENTREGA ES EN EL FUERTE MILITAR MANABI JUNTO A CAJERO BANCO RUMINAHUI</v>
          </cell>
          <cell r="K1667" t="str">
            <v>999190087 /  980608942</v>
          </cell>
          <cell r="M1667" t="str">
            <v>PORTOVIEJO</v>
          </cell>
          <cell r="N1667" t="str">
            <v>MANABI</v>
          </cell>
          <cell r="O1667" t="str">
            <v>PORTOVIEJO</v>
          </cell>
        </row>
        <row r="1668">
          <cell r="A1668" t="str">
            <v>20003004073005</v>
          </cell>
          <cell r="B1668">
            <v>474385</v>
          </cell>
          <cell r="C1668" t="str">
            <v>20003004073005</v>
          </cell>
          <cell r="D1668">
            <v>44901.506909722222</v>
          </cell>
          <cell r="E1668" t="str">
            <v>CONECEL</v>
          </cell>
          <cell r="F1668" t="str">
            <v>DESPACHO</v>
          </cell>
          <cell r="G1668" t="str">
            <v>NORMAL</v>
          </cell>
          <cell r="H1668" t="str">
            <v>JULIA EDUARDA COSTA QUIJIJE</v>
          </cell>
          <cell r="I1668" t="str">
            <v>850219858</v>
          </cell>
          <cell r="J1668" t="str">
            <v>MANTA /TARQUI BBR 9 OCT /CALLE 110 Y AV 109 /CASA NARANJA 2P CON FRIGORICO GEMELOS /REF EN LA ESQUINA MARISQUERIA</v>
          </cell>
          <cell r="K1668" t="str">
            <v xml:space="preserve">980885736 /  </v>
          </cell>
          <cell r="M1668" t="str">
            <v>MANTA</v>
          </cell>
          <cell r="N1668" t="str">
            <v>MANABI</v>
          </cell>
          <cell r="O1668" t="str">
            <v>MANTA</v>
          </cell>
        </row>
        <row r="1669">
          <cell r="A1669" t="str">
            <v>20002949812501_1</v>
          </cell>
          <cell r="B1669">
            <v>474386</v>
          </cell>
          <cell r="C1669" t="str">
            <v>20002949812501_1</v>
          </cell>
          <cell r="D1669">
            <v>44901.506909722222</v>
          </cell>
          <cell r="E1669" t="str">
            <v>CONECEL</v>
          </cell>
          <cell r="F1669" t="str">
            <v>DESPACHO</v>
          </cell>
          <cell r="G1669" t="str">
            <v>NORMAL</v>
          </cell>
          <cell r="H1669" t="str">
            <v>ALEX FERNANDO BERNARDINO PALACIOS</v>
          </cell>
          <cell r="I1669" t="str">
            <v>926156431</v>
          </cell>
          <cell r="J1669" t="str">
            <v>DURAN ELOY ALFARO FERROVIARA 3 AV.PONCE ENRIQUE Y SIBAMBE MZ 8 SL8 A UNA TIENDA 2 PS CS MELON DIAGONAL AL POLI DEPORTIVO, TRAS LA ESCUELA GUILLERMOS DAVIS</v>
          </cell>
          <cell r="K1669" t="str">
            <v xml:space="preserve">960992382 /  </v>
          </cell>
          <cell r="M1669" t="str">
            <v>DURAN</v>
          </cell>
          <cell r="N1669" t="str">
            <v>GUAYAS</v>
          </cell>
          <cell r="O1669" t="str">
            <v>DURAN</v>
          </cell>
        </row>
        <row r="1670">
          <cell r="A1670" t="str">
            <v>20003002762733</v>
          </cell>
          <cell r="B1670">
            <v>474387</v>
          </cell>
          <cell r="C1670" t="str">
            <v>20003002762733</v>
          </cell>
          <cell r="D1670">
            <v>44901.506909722222</v>
          </cell>
          <cell r="E1670" t="str">
            <v>CONECEL</v>
          </cell>
          <cell r="F1670" t="str">
            <v>DESPACHO</v>
          </cell>
          <cell r="G1670" t="str">
            <v>NORMAL</v>
          </cell>
          <cell r="H1670" t="str">
            <v>MIGUEL ANGEL SANCHEZ VARGAS</v>
          </cell>
          <cell r="I1670" t="str">
            <v>200593051</v>
          </cell>
          <cell r="J1670" t="str">
            <v>DURAN/ELOY ALFARO COOP EL EJERCITO MZ 29 SOLAR 17 AV. JAIME ROLDOS AGUILERA A DOS CDRAS DEL UPC DE LAS ORAMAS GONZALES A MEDIA CDRA DE PARRILLEROS DE DURAN</v>
          </cell>
          <cell r="K1670" t="str">
            <v xml:space="preserve">978895165 /  </v>
          </cell>
          <cell r="M1670" t="str">
            <v>DURAN</v>
          </cell>
          <cell r="N1670" t="str">
            <v>GUAYAS</v>
          </cell>
          <cell r="O1670" t="str">
            <v>DURAN</v>
          </cell>
        </row>
        <row r="1671">
          <cell r="A1671" t="str">
            <v>20003004068516</v>
          </cell>
          <cell r="B1671">
            <v>474388</v>
          </cell>
          <cell r="C1671" t="str">
            <v>20003004068516</v>
          </cell>
          <cell r="D1671">
            <v>44901.506909722222</v>
          </cell>
          <cell r="E1671" t="str">
            <v>CONECEL</v>
          </cell>
          <cell r="F1671" t="str">
            <v>DESPACHO</v>
          </cell>
          <cell r="G1671" t="str">
            <v>NORMAL</v>
          </cell>
          <cell r="H1671" t="str">
            <v>LUIS PATRICIO RODRIGUEZ AREVALO</v>
          </cell>
          <cell r="I1671" t="str">
            <v>603313404</v>
          </cell>
          <cell r="J1671" t="str">
            <v>RIOBAMBA MALDONADO TRINIDAD CALLE MEXICO Y MARIANA DE JESUS 1837 1 PISO COLOR VERDE CON UN PORTON NEGRO GRANDE AL FRENTE HAY UNA CASA DE 3 PISOS COLOR AMARILLA</v>
          </cell>
          <cell r="K1671" t="str">
            <v>969012396 /  984942246</v>
          </cell>
          <cell r="M1671" t="str">
            <v>RIOBAMBA</v>
          </cell>
          <cell r="N1671" t="str">
            <v>CHIMBORAZO</v>
          </cell>
          <cell r="O1671" t="str">
            <v>RIOBAMBA</v>
          </cell>
        </row>
        <row r="1672">
          <cell r="A1672" t="str">
            <v>20003004069693</v>
          </cell>
          <cell r="B1672">
            <v>474389</v>
          </cell>
          <cell r="C1672" t="str">
            <v>20003004069693</v>
          </cell>
          <cell r="D1672">
            <v>44901.506909722222</v>
          </cell>
          <cell r="E1672" t="str">
            <v>CONECEL</v>
          </cell>
          <cell r="F1672" t="str">
            <v>DESPACHO</v>
          </cell>
          <cell r="G1672" t="str">
            <v>NORMAL</v>
          </cell>
          <cell r="H1672" t="str">
            <v>JENNY GABRIELA SANTAFE SANTANA</v>
          </cell>
          <cell r="I1672" t="str">
            <v>1310975402</v>
          </cell>
          <cell r="J1672" t="str">
            <v>RIOBAMBA/LIZARZABURU/SAN MARTIN DE VERANILLO/BEGONIA Y AZUCENAS/CASA PALO ROSA 2P VIDRIOS NEGROS/DIAGONAL BODEGAS PASEO SHOPPING</v>
          </cell>
          <cell r="K1672" t="str">
            <v>983173475 /  959554873</v>
          </cell>
          <cell r="L1672" t="str">
            <v/>
          </cell>
          <cell r="M1672" t="str">
            <v>RIOBAMBA</v>
          </cell>
          <cell r="N1672" t="str">
            <v>CHIMBORAZO</v>
          </cell>
          <cell r="O1672" t="str">
            <v>RIOBAMBA</v>
          </cell>
        </row>
        <row r="1673">
          <cell r="A1673" t="str">
            <v>20003004029816</v>
          </cell>
          <cell r="B1673">
            <v>474390</v>
          </cell>
          <cell r="C1673" t="str">
            <v>20003004029816</v>
          </cell>
          <cell r="D1673">
            <v>44901.506909722222</v>
          </cell>
          <cell r="E1673" t="str">
            <v>CONECEL</v>
          </cell>
          <cell r="F1673" t="str">
            <v>DESPACHO</v>
          </cell>
          <cell r="G1673" t="str">
            <v>NORMAL</v>
          </cell>
          <cell r="H1673" t="str">
            <v>LUIS MARINO ROSADO RIVAS</v>
          </cell>
          <cell r="I1673" t="str">
            <v>1713134318</v>
          </cell>
          <cell r="J1673" t="str">
            <v>QUITO/CHIMBACALLE/CALLE FRANCISCO GOMEZ Y GONZALO DIAZ BARRIO LA VILLAFLORA EN ALMACENES ESPINOZA DIAGONAL AL BANCO PICHINCHA FRENTE AL TV CABLE</v>
          </cell>
          <cell r="K1673" t="str">
            <v xml:space="preserve">959141265 /  </v>
          </cell>
          <cell r="M1673" t="str">
            <v>QUITO</v>
          </cell>
          <cell r="N1673" t="str">
            <v>PICHINCHA</v>
          </cell>
          <cell r="O1673" t="str">
            <v>QUITO</v>
          </cell>
        </row>
        <row r="1674">
          <cell r="A1674" t="str">
            <v>20003004044881</v>
          </cell>
          <cell r="B1674">
            <v>474391</v>
          </cell>
          <cell r="C1674" t="str">
            <v>20003004044881</v>
          </cell>
          <cell r="D1674">
            <v>44901.506909722222</v>
          </cell>
          <cell r="E1674" t="str">
            <v>CONECEL</v>
          </cell>
          <cell r="F1674" t="str">
            <v>DESPACHO</v>
          </cell>
          <cell r="G1674" t="str">
            <v>NORMAL</v>
          </cell>
          <cell r="H1674" t="str">
            <v>PAMELA YAMILETH ALULIMA ARMIJOS</v>
          </cell>
          <cell r="I1674" t="str">
            <v>1719465609</v>
          </cell>
          <cell r="J1674" t="str">
            <v>QUITO/SANGOLQUI/CDLA HOSPITALARIA CALLE FRANCISCO OLEARI N10-420 CASA DE DOS PISOS COLOR BLANCO FRENTE AL CDI ANGELITOS TRAVIESOS</v>
          </cell>
          <cell r="K1674" t="str">
            <v>959246612 /  997734859</v>
          </cell>
          <cell r="L1674" t="str">
            <v/>
          </cell>
          <cell r="M1674" t="str">
            <v>QUITO</v>
          </cell>
          <cell r="N1674" t="str">
            <v>PICHINCHA</v>
          </cell>
          <cell r="O1674" t="str">
            <v>QUITO</v>
          </cell>
        </row>
        <row r="1675">
          <cell r="A1675" t="str">
            <v>20002996645000</v>
          </cell>
          <cell r="B1675">
            <v>474392</v>
          </cell>
          <cell r="C1675" t="str">
            <v>20002996645000</v>
          </cell>
          <cell r="D1675">
            <v>44901.506909722222</v>
          </cell>
          <cell r="E1675" t="str">
            <v>CONECEL</v>
          </cell>
          <cell r="F1675" t="str">
            <v>DESPACHO</v>
          </cell>
          <cell r="G1675" t="str">
            <v>NORMAL</v>
          </cell>
          <cell r="H1675" t="str">
            <v>BRAULIO DARWIN GUERRA VERA</v>
          </cell>
          <cell r="I1675" t="str">
            <v>1715397517</v>
          </cell>
          <cell r="J1675" t="str">
            <v>SANTO DOMINGO/RIO VERDE/COOP SANTA MARTA SECTOR 5/CESAR DAVILA ANDRADE Y NUMA POMPILIO LLIONA CASA AMARILLA DE 2 PIS SEGUNDO PISO EN CONSTRUCCION</v>
          </cell>
          <cell r="K1675" t="str">
            <v xml:space="preserve">962627618 /  </v>
          </cell>
          <cell r="M1675" t="str">
            <v>SANTO DOMINGO</v>
          </cell>
          <cell r="N1675" t="str">
            <v>SANTO DOMINGO DE LOS TSACHILAS</v>
          </cell>
          <cell r="O1675" t="str">
            <v>SANTO DOMINGO</v>
          </cell>
        </row>
        <row r="1676">
          <cell r="A1676" t="str">
            <v>20003004023542</v>
          </cell>
          <cell r="B1676">
            <v>474393</v>
          </cell>
          <cell r="C1676" t="str">
            <v>20003004023542</v>
          </cell>
          <cell r="D1676">
            <v>44901.506909722222</v>
          </cell>
          <cell r="E1676" t="str">
            <v>CONECEL</v>
          </cell>
          <cell r="F1676" t="str">
            <v>DESPACHO</v>
          </cell>
          <cell r="G1676" t="str">
            <v>NORMAL</v>
          </cell>
          <cell r="H1676" t="str">
            <v>NAYS JUNIOR SILVA FIGUEROA</v>
          </cell>
          <cell r="I1676" t="str">
            <v>1316287539</v>
          </cell>
          <cell r="J1676" t="str">
            <v>MANTA/MONTECRISTI/ BARRIO LAS JACUATAS/CALLE JUAN MONTALVO ATRAS LA FABRIL FRENTE LA CANCHA CASA DE DOS PISOS ENLUCIDA</v>
          </cell>
          <cell r="K1676" t="str">
            <v xml:space="preserve">992626596 /  </v>
          </cell>
          <cell r="L1676" t="str">
            <v/>
          </cell>
          <cell r="M1676" t="str">
            <v>MANTA</v>
          </cell>
          <cell r="N1676" t="str">
            <v>MANABI</v>
          </cell>
          <cell r="O1676" t="str">
            <v>MANTA</v>
          </cell>
        </row>
        <row r="1677">
          <cell r="A1677" t="str">
            <v>20003004061239</v>
          </cell>
          <cell r="B1677">
            <v>474394</v>
          </cell>
          <cell r="C1677" t="str">
            <v>20003004061239</v>
          </cell>
          <cell r="D1677">
            <v>44901.506909722222</v>
          </cell>
          <cell r="E1677" t="str">
            <v>CONECEL</v>
          </cell>
          <cell r="F1677" t="str">
            <v>DESPACHO</v>
          </cell>
          <cell r="G1677" t="str">
            <v>NORMAL</v>
          </cell>
          <cell r="H1677" t="str">
            <v>MIGUEL ANGEL MOROCHO BAEZ</v>
          </cell>
          <cell r="I1677" t="str">
            <v>1003426036</v>
          </cell>
          <cell r="J1677" t="str">
            <v>TULCAN/TULCAN/ AV BOLIVAR Y VICENTE ROCAFUERTE LOCAL SERV TEC CELULAR MICHOTECNICELL/JUNTO A LA COOP POLICIA NACIONAL Y 1 CDRA SINDICATO DE CHOFERES TULCAN</v>
          </cell>
          <cell r="K1677" t="str">
            <v xml:space="preserve">989370216 /  </v>
          </cell>
          <cell r="L1677" t="str">
            <v/>
          </cell>
          <cell r="M1677" t="str">
            <v>TULCAN</v>
          </cell>
          <cell r="N1677" t="str">
            <v>CARCHI</v>
          </cell>
          <cell r="O1677" t="str">
            <v>TULCAN</v>
          </cell>
        </row>
        <row r="1678">
          <cell r="A1678" t="str">
            <v>20003004069365</v>
          </cell>
          <cell r="B1678">
            <v>474395</v>
          </cell>
          <cell r="C1678" t="str">
            <v>20003004069365</v>
          </cell>
          <cell r="D1678">
            <v>44901.506909722222</v>
          </cell>
          <cell r="E1678" t="str">
            <v>CONECEL</v>
          </cell>
          <cell r="F1678" t="str">
            <v>DESPACHO</v>
          </cell>
          <cell r="G1678" t="str">
            <v>NORMAL</v>
          </cell>
          <cell r="H1678" t="str">
            <v>JEAN CARLOS LEY BALDEON</v>
          </cell>
          <cell r="I1678" t="str">
            <v>955055041</v>
          </cell>
          <cell r="J1678" t="str">
            <v>DURAN/CDLA EL RECREO ETAPA 2 MANZANA 202 CASA DE DOS PISOS SIN PINTAR A DOS CUADRAS DE LA FARMACIA SANA SANA</v>
          </cell>
          <cell r="K1678" t="str">
            <v>961648122 /  969670310</v>
          </cell>
          <cell r="M1678" t="str">
            <v>DURAN</v>
          </cell>
          <cell r="N1678" t="str">
            <v>GUAYAS</v>
          </cell>
          <cell r="O1678" t="str">
            <v>DURAN</v>
          </cell>
        </row>
        <row r="1679">
          <cell r="A1679" t="str">
            <v>20003004495259</v>
          </cell>
          <cell r="B1679">
            <v>474396</v>
          </cell>
          <cell r="C1679" t="str">
            <v>20003004495259</v>
          </cell>
          <cell r="D1679">
            <v>44901.506909722222</v>
          </cell>
          <cell r="E1679" t="str">
            <v>CONECEL</v>
          </cell>
          <cell r="F1679" t="str">
            <v>DESPACHO</v>
          </cell>
          <cell r="G1679" t="str">
            <v>NORMAL</v>
          </cell>
          <cell r="H1679" t="str">
            <v>BENITO AGUSTIN GARCIA CEDENO</v>
          </cell>
          <cell r="I1679" t="str">
            <v>1300201124</v>
          </cell>
          <cell r="J1679" t="str">
            <v>SANTO DOMINGO/AV DE LAS AMERICAS Y AV QUITO CUIDADELA PORTAL DEL LAGO CS DE BLOQUE CS 1P A 100 METROS DEL PARQUE DE LA JUVENTUD</v>
          </cell>
          <cell r="K1679" t="str">
            <v xml:space="preserve">959998693 /  </v>
          </cell>
          <cell r="L1679" t="str">
            <v/>
          </cell>
          <cell r="M1679" t="str">
            <v>SANTO DOMINGO</v>
          </cell>
          <cell r="N1679" t="str">
            <v>SANTO DOMINGO DE LOS TSACHILAS</v>
          </cell>
          <cell r="O1679" t="str">
            <v>SANTO DOMINGO</v>
          </cell>
        </row>
        <row r="1680">
          <cell r="A1680" t="str">
            <v>20003000988591</v>
          </cell>
          <cell r="B1680">
            <v>474397</v>
          </cell>
          <cell r="C1680" t="str">
            <v>20003000988591</v>
          </cell>
          <cell r="D1680">
            <v>44901.506909722222</v>
          </cell>
          <cell r="E1680" t="str">
            <v>CONECEL</v>
          </cell>
          <cell r="F1680" t="str">
            <v>DESPACHO</v>
          </cell>
          <cell r="G1680" t="str">
            <v>NORMAL</v>
          </cell>
          <cell r="H1680" t="str">
            <v>JOSE ANTONIO TIXI REMACHE</v>
          </cell>
          <cell r="I1680" t="str">
            <v>1720525979</v>
          </cell>
          <cell r="J1680" t="str">
            <v>LORETO/LORETO/AV RAFAEL ANDRADE CHACON Y RIO SUNO RECIBEN EN COMISARIA NACIONAL DE POLICIA DE LORETO/</v>
          </cell>
          <cell r="K1680" t="str">
            <v>984818117 /  298481811</v>
          </cell>
          <cell r="M1680" t="str">
            <v>LORETO</v>
          </cell>
          <cell r="N1680" t="str">
            <v>ORELLANA</v>
          </cell>
          <cell r="O1680" t="str">
            <v>LORETO</v>
          </cell>
        </row>
        <row r="1681">
          <cell r="A1681" t="str">
            <v>20003004034304</v>
          </cell>
          <cell r="B1681">
            <v>474398</v>
          </cell>
          <cell r="C1681" t="str">
            <v>20003004034304</v>
          </cell>
          <cell r="D1681">
            <v>44901.506909722222</v>
          </cell>
          <cell r="E1681" t="str">
            <v>CONECEL</v>
          </cell>
          <cell r="F1681" t="str">
            <v>DESPACHO</v>
          </cell>
          <cell r="G1681" t="str">
            <v>NORMAL</v>
          </cell>
          <cell r="H1681" t="str">
            <v>ROBERTO NEPTALI LUCAS CARRILLO</v>
          </cell>
          <cell r="I1681" t="str">
            <v>1312644477</v>
          </cell>
          <cell r="J1681" t="str">
            <v>MANABI/MANTA/MONTECRISTI/CALLE 9 DE JULIO Y GUILLERMO VALDA/PARQUE ALTE DE LA FERRETERIA LUQUITA EN CASA 1 PISO COLOR BLANCO REALIZAR PREVIA LLAMADA</v>
          </cell>
          <cell r="K1681" t="str">
            <v xml:space="preserve">962892860 /  </v>
          </cell>
          <cell r="M1681" t="str">
            <v>MANTA</v>
          </cell>
          <cell r="N1681" t="str">
            <v>MANABI</v>
          </cell>
          <cell r="O1681" t="str">
            <v>MANTA</v>
          </cell>
        </row>
        <row r="1682">
          <cell r="A1682" t="str">
            <v>20003001040544</v>
          </cell>
          <cell r="B1682">
            <v>474399</v>
          </cell>
          <cell r="C1682" t="str">
            <v>20003001040544</v>
          </cell>
          <cell r="D1682">
            <v>44901.506909722222</v>
          </cell>
          <cell r="E1682" t="str">
            <v>CONECEL</v>
          </cell>
          <cell r="F1682" t="str">
            <v>DESPACHO</v>
          </cell>
          <cell r="G1682" t="str">
            <v>NORMAL</v>
          </cell>
          <cell r="H1682" t="str">
            <v>JONATHAN EDUARDO SANCHEZ COELLO</v>
          </cell>
          <cell r="I1682" t="str">
            <v>1003027750</v>
          </cell>
          <cell r="J1682" t="str">
            <v>IMBABURA/IBARRA/SAGRARIO/AV EUGENIO ESPEJO Y 10 DE AGOSTO ENTREGA EN LOCAL SUR MOTORS LETRERO ROJO ANTES DE LLEGAR AL REDONDEL JUNTO A FERRETERIA MAXI HIERRO</v>
          </cell>
          <cell r="K1682" t="str">
            <v>968970202 /  960587557</v>
          </cell>
          <cell r="M1682" t="str">
            <v>IBARRA</v>
          </cell>
          <cell r="N1682" t="str">
            <v>IMBABURA</v>
          </cell>
          <cell r="O1682" t="str">
            <v>IBARRA</v>
          </cell>
        </row>
        <row r="1683">
          <cell r="A1683" t="str">
            <v>20003004044370</v>
          </cell>
          <cell r="B1683">
            <v>474400</v>
          </cell>
          <cell r="C1683" t="str">
            <v>20003004044370</v>
          </cell>
          <cell r="D1683">
            <v>44901.506909722222</v>
          </cell>
          <cell r="E1683" t="str">
            <v>CONECEL</v>
          </cell>
          <cell r="F1683" t="str">
            <v>DESPACHO</v>
          </cell>
          <cell r="G1683" t="str">
            <v>NORMAL</v>
          </cell>
          <cell r="H1683" t="str">
            <v>STEPHANIE JOHANNA CHANG RUIZ</v>
          </cell>
          <cell r="I1683" t="str">
            <v>924821796</v>
          </cell>
          <cell r="J1683" t="str">
            <v>GUAYAS/DAULE/LA AURORA/AV LEON FEBRES CORDERO KM 14 1/2 VIA SAMBORONDON ENTREGA EN URBANIZACION LA JOYA ETAPA RUBI MZ 12 VILLA 25 ANUNCIARSE EN GARITA JUNTO LA PIAZA DE LA JOYA</v>
          </cell>
          <cell r="K1683" t="str">
            <v xml:space="preserve">982149304 /  </v>
          </cell>
          <cell r="M1683" t="str">
            <v>DAULE</v>
          </cell>
          <cell r="N1683" t="str">
            <v>GUAYAS</v>
          </cell>
          <cell r="O1683" t="str">
            <v>DAULE</v>
          </cell>
        </row>
        <row r="1684">
          <cell r="A1684" t="str">
            <v>20003000986740</v>
          </cell>
          <cell r="B1684">
            <v>474401</v>
          </cell>
          <cell r="C1684" t="str">
            <v>20003000986740</v>
          </cell>
          <cell r="D1684">
            <v>44901.506909722222</v>
          </cell>
          <cell r="E1684" t="str">
            <v>CONECEL</v>
          </cell>
          <cell r="F1684" t="str">
            <v>DESPACHO</v>
          </cell>
          <cell r="G1684" t="str">
            <v>NORMAL</v>
          </cell>
          <cell r="H1684" t="str">
            <v>ANA DE LAS MERCEDES ANDRADE CAICEDO</v>
          </cell>
          <cell r="I1684" t="str">
            <v>1710699537</v>
          </cell>
          <cell r="J1684" t="str">
            <v>QUITO/CHILLOGALLO/AV JULIAN ESTRELLA Y CALLE I EN LA CASA A LOS ALTOS DE LA DISTRIBUIDORA AMALIA FRENTE AL CONJUNTO HABITACIONAL PONTEVEDRA</v>
          </cell>
          <cell r="K1684" t="str">
            <v xml:space="preserve">978937436 /  </v>
          </cell>
          <cell r="M1684" t="str">
            <v>QUITO</v>
          </cell>
          <cell r="N1684" t="str">
            <v>PICHINCHA</v>
          </cell>
          <cell r="O1684" t="str">
            <v>QUITO</v>
          </cell>
        </row>
        <row r="1685">
          <cell r="A1685" t="str">
            <v>20003004043608</v>
          </cell>
          <cell r="B1685">
            <v>474402</v>
          </cell>
          <cell r="C1685" t="str">
            <v>20003004043608</v>
          </cell>
          <cell r="D1685">
            <v>44901.506909722222</v>
          </cell>
          <cell r="E1685" t="str">
            <v>CONECEL</v>
          </cell>
          <cell r="F1685" t="str">
            <v>DESPACHO</v>
          </cell>
          <cell r="G1685" t="str">
            <v>NORMAL</v>
          </cell>
          <cell r="H1685" t="str">
            <v>OLGA MARIA TIPANTUNA CHICAIZA</v>
          </cell>
          <cell r="I1685" t="str">
            <v>1711546885</v>
          </cell>
          <cell r="J1685" t="str">
            <v>QUITO/CHILIBULO/AV COLONCHE Y LUIS LUNA CASA OE9-546 DE 4 PISOS COLOR CELESTE A UNA CUADRA DE LA CANCHA MUNICIPAL</v>
          </cell>
          <cell r="K1685" t="str">
            <v xml:space="preserve">989043116 /  </v>
          </cell>
          <cell r="M1685" t="str">
            <v>QUITO</v>
          </cell>
          <cell r="N1685" t="str">
            <v>PICHINCHA</v>
          </cell>
          <cell r="O1685" t="str">
            <v>QUITO</v>
          </cell>
        </row>
        <row r="1686">
          <cell r="A1686" t="str">
            <v>20003004023482</v>
          </cell>
          <cell r="B1686">
            <v>474403</v>
          </cell>
          <cell r="C1686" t="str">
            <v>20003004023482</v>
          </cell>
          <cell r="D1686">
            <v>44901.506909722222</v>
          </cell>
          <cell r="E1686" t="str">
            <v>CONECEL</v>
          </cell>
          <cell r="F1686" t="str">
            <v>DESPACHO</v>
          </cell>
          <cell r="G1686" t="str">
            <v>NORMAL</v>
          </cell>
          <cell r="H1686" t="str">
            <v>JOSE JUAN MOREIRA EDUARTE</v>
          </cell>
          <cell r="I1686" t="str">
            <v>1305202820</v>
          </cell>
          <cell r="J1686" t="str">
            <v>MANTA/MANTA/TARQUI/BARRIO SANTA MARHTA/CALLE 5 Y AV 34 ENTREGA EN TALLER EL CHAMO DIAGONAL IGLESIA SANTA MARTHA</v>
          </cell>
          <cell r="K1686" t="str">
            <v xml:space="preserve">978776234 /  </v>
          </cell>
          <cell r="L1686" t="str">
            <v/>
          </cell>
          <cell r="M1686" t="str">
            <v>MANTA</v>
          </cell>
          <cell r="N1686" t="str">
            <v>MANABI</v>
          </cell>
          <cell r="O1686" t="str">
            <v>MANTA</v>
          </cell>
        </row>
        <row r="1687">
          <cell r="A1687" t="str">
            <v>20002998756590</v>
          </cell>
          <cell r="B1687">
            <v>473682</v>
          </cell>
          <cell r="C1687" t="str">
            <v>20002998756590</v>
          </cell>
          <cell r="D1687">
            <v>44900.715925925928</v>
          </cell>
          <cell r="E1687" t="str">
            <v>CONECEL</v>
          </cell>
          <cell r="F1687" t="str">
            <v>DESPACHO</v>
          </cell>
          <cell r="G1687" t="str">
            <v>NORMAL</v>
          </cell>
          <cell r="H1687" t="str">
            <v>GLADYS FLAVIA CABAL OTERO</v>
          </cell>
          <cell r="I1687" t="str">
            <v>904908076</v>
          </cell>
          <cell r="J1687" t="str">
            <v>GUAYAS/DAULE/LA AURORA/URBANIZACION LA RIOJA ETAPA ASTURIAS MZ 3 VILLA 5/AV.FEBRES CORDERO Y VICTOR URBANO CAICEDO PEHOVAZ ANUNCIARSE EN GARITA FRENTE AL MIC CENTER</v>
          </cell>
          <cell r="K1687" t="str">
            <v>995762331</v>
          </cell>
          <cell r="L1687" t="str">
            <v>0</v>
          </cell>
          <cell r="M1687" t="str">
            <v>DAULE</v>
          </cell>
          <cell r="N1687" t="str">
            <v>GUAYAS</v>
          </cell>
          <cell r="O1687" t="str">
            <v>DAULE</v>
          </cell>
        </row>
        <row r="1688">
          <cell r="A1688" t="str">
            <v>20002998768596</v>
          </cell>
          <cell r="B1688">
            <v>473683</v>
          </cell>
          <cell r="C1688" t="str">
            <v>20002998768596</v>
          </cell>
          <cell r="D1688">
            <v>44900.715925925928</v>
          </cell>
          <cell r="E1688" t="str">
            <v>CONECEL</v>
          </cell>
          <cell r="F1688" t="str">
            <v>DESPACHO</v>
          </cell>
          <cell r="G1688" t="str">
            <v>NORMAL</v>
          </cell>
          <cell r="H1688" t="str">
            <v>EDWIN JAVIER CEDILLO JIMENEZ</v>
          </cell>
          <cell r="I1688" t="str">
            <v>107351603</v>
          </cell>
          <cell r="J1688" t="str">
            <v>AZUAY/CUENCA/YANUNCAY/MARIANO GODOY Y DE LOS PROCERES A UNA CUADRA DE SUB CENTRO DE SALUD CARLOS ELIZALDE EN CASA COLOR AMARILLA 3 PISO</v>
          </cell>
          <cell r="K1688" t="str">
            <v>987333314</v>
          </cell>
          <cell r="L1688" t="str">
            <v>0</v>
          </cell>
          <cell r="M1688" t="str">
            <v>CUENCA</v>
          </cell>
          <cell r="N1688" t="str">
            <v>AZUAY</v>
          </cell>
          <cell r="O1688" t="str">
            <v>CUENCA</v>
          </cell>
        </row>
        <row r="1689">
          <cell r="A1689" t="str">
            <v>20002996631003</v>
          </cell>
          <cell r="B1689">
            <v>473684</v>
          </cell>
          <cell r="C1689" t="str">
            <v>20002996631003</v>
          </cell>
          <cell r="D1689">
            <v>44900.715925925928</v>
          </cell>
          <cell r="E1689" t="str">
            <v>CONECEL</v>
          </cell>
          <cell r="F1689" t="str">
            <v>DESPACHO</v>
          </cell>
          <cell r="G1689" t="str">
            <v>NORMAL</v>
          </cell>
          <cell r="H1689" t="str">
            <v>FERNANDO XAVIER PINCAY CALLE</v>
          </cell>
          <cell r="I1689" t="str">
            <v>930828256</v>
          </cell>
          <cell r="J1689" t="str">
            <v>GUAYAS/DAULE/LA AURORA/URBANIZACION LA JOYA ETAPA RUBI CALLE H MZ. 5 VILLA 2 ANUNCIARSE EN GARITA/ATRAS DE LA PIAZZA LA JOYA/AV LEON FEBRES CORDERO RIVADENERA</v>
          </cell>
          <cell r="K1689" t="str">
            <v>964210068</v>
          </cell>
          <cell r="L1689" t="str">
            <v>0</v>
          </cell>
          <cell r="M1689" t="str">
            <v>DAULE</v>
          </cell>
          <cell r="N1689" t="str">
            <v>GUAYAS</v>
          </cell>
          <cell r="O1689" t="str">
            <v>DAULE</v>
          </cell>
        </row>
        <row r="1690">
          <cell r="A1690" t="str">
            <v>20002996549300</v>
          </cell>
          <cell r="B1690">
            <v>473685</v>
          </cell>
          <cell r="C1690" t="str">
            <v>20002996549300</v>
          </cell>
          <cell r="D1690">
            <v>44900.715925925928</v>
          </cell>
          <cell r="E1690" t="str">
            <v>CONECEL</v>
          </cell>
          <cell r="F1690" t="str">
            <v>DESPACHO</v>
          </cell>
          <cell r="G1690" t="str">
            <v>NORMAL</v>
          </cell>
          <cell r="H1690" t="str">
            <v>NEIDA ELENA CORTEZ BANQUERA</v>
          </cell>
          <cell r="I1690" t="str">
            <v>958048753</v>
          </cell>
          <cell r="J1690" t="str">
            <v>GUAYAS/DURAN/ELOY ALFARO/EMPRESA MAVISA S.A. CALLE E-5 Y MARCOS ANTONIO SUAREZ VILLAMAR/CD CNEL DURAN SUR SUBESTATION/DIAGONAL A LA CORVINA DE DURAN CONTACTO 0990841568 CORTEZ MINA SILVIO ALBERTO ESTA</v>
          </cell>
          <cell r="K1690" t="str">
            <v>979294779</v>
          </cell>
          <cell r="L1690" t="str">
            <v>0</v>
          </cell>
          <cell r="M1690" t="str">
            <v>DURAN</v>
          </cell>
          <cell r="N1690" t="str">
            <v>GUAYAS</v>
          </cell>
          <cell r="O1690" t="str">
            <v>DURAN</v>
          </cell>
        </row>
        <row r="1691">
          <cell r="A1691" t="str">
            <v>20002997271732</v>
          </cell>
          <cell r="B1691">
            <v>473686</v>
          </cell>
          <cell r="C1691" t="str">
            <v>20002997271732</v>
          </cell>
          <cell r="D1691">
            <v>44900.715925925928</v>
          </cell>
          <cell r="E1691" t="str">
            <v>CONECEL</v>
          </cell>
          <cell r="F1691" t="str">
            <v>DESPACHO</v>
          </cell>
          <cell r="G1691" t="str">
            <v>NORMAL</v>
          </cell>
          <cell r="H1691" t="str">
            <v>LENIN ROBERTO LOPEZ CHAMORRO</v>
          </cell>
          <cell r="I1691" t="str">
            <v>1002975934</v>
          </cell>
          <cell r="J1691" t="str">
            <v>AZUAY/CUENCA/YANUNCAY/CALLE ALFERES MANUEL CAJIA Y JUAN LARREA GUERRERO EN CASA 3 PISO BLANCA DIAGONAL A CONDOMINIO MALLORCA ATRAS DEL SUPER/RUTH CATALINA SUCONOTA LOJA 0105626329/0997727510</v>
          </cell>
          <cell r="K1691" t="str">
            <v>989062293</v>
          </cell>
          <cell r="L1691" t="str">
            <v>0</v>
          </cell>
          <cell r="M1691" t="str">
            <v>CUENCA</v>
          </cell>
          <cell r="N1691" t="str">
            <v>AZUAY</v>
          </cell>
          <cell r="O1691" t="str">
            <v>CUENCA</v>
          </cell>
        </row>
        <row r="1692">
          <cell r="A1692" t="str">
            <v>20002999226976</v>
          </cell>
          <cell r="B1692">
            <v>473687</v>
          </cell>
          <cell r="C1692" t="str">
            <v>20002999226976</v>
          </cell>
          <cell r="D1692">
            <v>44900.715925925928</v>
          </cell>
          <cell r="E1692" t="str">
            <v>CONECEL</v>
          </cell>
          <cell r="F1692" t="str">
            <v>DESPACHO</v>
          </cell>
          <cell r="G1692" t="str">
            <v>NORMAL</v>
          </cell>
          <cell r="H1692" t="str">
            <v>RUTH ESTHER ULLOA PENA</v>
          </cell>
          <cell r="I1692" t="str">
            <v>104936042</v>
          </cell>
          <cell r="J1692" t="str">
            <v>CUENCA/RICAURTE/EN LAS OFICINAS GERARDO ORTIZAV ABELARDO J ANDRADE Y CAMINO A SAN PEDRO DEL CEBOLLAR EN HIPERMERCADOS CORAL JUNTO A RACAR PLAZA</v>
          </cell>
          <cell r="K1692" t="str">
            <v>987159747</v>
          </cell>
          <cell r="L1692" t="str">
            <v>962781873</v>
          </cell>
          <cell r="M1692" t="str">
            <v>CUENCA</v>
          </cell>
          <cell r="N1692" t="str">
            <v>AZUAY</v>
          </cell>
          <cell r="O1692" t="str">
            <v>CUENCA</v>
          </cell>
        </row>
        <row r="1693">
          <cell r="A1693" t="str">
            <v>20002998749483</v>
          </cell>
          <cell r="B1693">
            <v>473688</v>
          </cell>
          <cell r="C1693" t="str">
            <v>20002998749483</v>
          </cell>
          <cell r="D1693">
            <v>44900.715925925928</v>
          </cell>
          <cell r="E1693" t="str">
            <v>CONECEL</v>
          </cell>
          <cell r="F1693" t="str">
            <v>DESPACHO</v>
          </cell>
          <cell r="G1693" t="str">
            <v>NORMAL</v>
          </cell>
          <cell r="H1693" t="str">
            <v>CESAR NICEFORO CONDOR DELZO</v>
          </cell>
          <cell r="I1693" t="str">
            <v>152103115</v>
          </cell>
          <cell r="J1693" t="str">
            <v>AZUAY/CUENCA/BANOS/CALLE SALTO A LA SOGA Y DE LA PAJARA PINTA JUNTO A PARQUE ROMAN FLORES EN CASA DE DOS PISOS COLOR CREMA SUBIENDO UNAS ESCALINATAS</v>
          </cell>
          <cell r="K1693" t="str">
            <v>960470257</v>
          </cell>
          <cell r="L1693" t="str">
            <v>0</v>
          </cell>
          <cell r="M1693" t="str">
            <v>CUENCA</v>
          </cell>
          <cell r="N1693" t="str">
            <v>AZUAY</v>
          </cell>
          <cell r="O1693" t="str">
            <v>CUENCA</v>
          </cell>
        </row>
        <row r="1694">
          <cell r="A1694" t="str">
            <v>20002999241180</v>
          </cell>
          <cell r="B1694">
            <v>473689</v>
          </cell>
          <cell r="C1694" t="str">
            <v>20002999241180</v>
          </cell>
          <cell r="D1694">
            <v>44900.715925925928</v>
          </cell>
          <cell r="E1694" t="str">
            <v>CONECEL</v>
          </cell>
          <cell r="F1694" t="str">
            <v>DESPACHO</v>
          </cell>
          <cell r="G1694" t="str">
            <v>NORMAL</v>
          </cell>
          <cell r="H1694" t="str">
            <v>JUAN DANIEL CEDENO REINOSO</v>
          </cell>
          <cell r="I1694" t="str">
            <v>920952876</v>
          </cell>
          <cell r="J1694" t="str">
            <v>MANABI/MANTA/ELOY ALFARO/AV 4 DE NOVIEMBRE Y CALLE 319 EN CASA 3 PISOS BEIGE JUNTO A CANCHA INGRESAR A CALLE FRENTE A KIA</v>
          </cell>
          <cell r="K1694" t="str">
            <v>961708454</v>
          </cell>
          <cell r="L1694" t="str">
            <v>0</v>
          </cell>
          <cell r="M1694" t="str">
            <v>MANTA</v>
          </cell>
          <cell r="N1694" t="str">
            <v>MANABI</v>
          </cell>
          <cell r="O1694" t="str">
            <v>MANTA</v>
          </cell>
        </row>
        <row r="1695">
          <cell r="A1695" t="str">
            <v>20003002769268</v>
          </cell>
          <cell r="B1695">
            <v>473690</v>
          </cell>
          <cell r="C1695" t="str">
            <v>20003002769268</v>
          </cell>
          <cell r="D1695">
            <v>44900.715925925928</v>
          </cell>
          <cell r="E1695" t="str">
            <v>CONECEL</v>
          </cell>
          <cell r="F1695" t="str">
            <v>DESPACHO</v>
          </cell>
          <cell r="G1695" t="str">
            <v>NORMAL</v>
          </cell>
          <cell r="H1695" t="str">
            <v>ROXANNA ELIZABETH GUALE GUALE</v>
          </cell>
          <cell r="I1695" t="str">
            <v>920470036</v>
          </cell>
          <cell r="J1695" t="str">
            <v>SANTA ELENA/LA LIBERTAD/LA LIBERTAD/BARRIO 28 DE MAYO/AV 14 Y CALLE 15 ENTREGA EN ESCUELA PARTICULAR 26 DE SEPTIEMBRE DIAGONAL A CEDE 28 DE MAYO ATRAS DE IGLESIA SAN BENITO</v>
          </cell>
          <cell r="K1695" t="str">
            <v>992974977</v>
          </cell>
          <cell r="L1695" t="str">
            <v>969254500</v>
          </cell>
          <cell r="M1695" t="str">
            <v>LA LIBERTAD</v>
          </cell>
          <cell r="N1695" t="str">
            <v>SANTA ELENA</v>
          </cell>
          <cell r="O1695" t="str">
            <v>LA LIBERTAD</v>
          </cell>
        </row>
        <row r="1696">
          <cell r="A1696" t="str">
            <v>20002995378185</v>
          </cell>
          <cell r="B1696">
            <v>473691</v>
          </cell>
          <cell r="C1696" t="str">
            <v>20002995378185</v>
          </cell>
          <cell r="D1696">
            <v>44900.715925925928</v>
          </cell>
          <cell r="E1696" t="str">
            <v>CONECEL</v>
          </cell>
          <cell r="F1696" t="str">
            <v>DESPACHO</v>
          </cell>
          <cell r="G1696" t="str">
            <v>NORMAL</v>
          </cell>
          <cell r="H1696" t="str">
            <v>CARLOS ALBERTO GUERRERO CEVALLOS</v>
          </cell>
          <cell r="I1696" t="str">
            <v>1308732591</v>
          </cell>
          <cell r="J1696" t="str">
            <v>MANABI/MANTA/SAN MATEO/CALLE TOMAS LUCAS ENTRE MANTA Y SAN PEDRO A 1 CUADRA DE IGLESIA SAN MATO ENTREGA EN CENTRO DE SALUD SAN MATEO PLANTA BAJA</v>
          </cell>
          <cell r="K1696" t="str">
            <v>990647843</v>
          </cell>
          <cell r="L1696" t="str">
            <v>982543263</v>
          </cell>
          <cell r="M1696" t="str">
            <v>MANTA</v>
          </cell>
          <cell r="N1696" t="str">
            <v>MANABI</v>
          </cell>
          <cell r="O1696" t="str">
            <v>MANTA</v>
          </cell>
        </row>
        <row r="1697">
          <cell r="A1697" t="str">
            <v>20002998749729</v>
          </cell>
          <cell r="B1697">
            <v>473692</v>
          </cell>
          <cell r="C1697" t="str">
            <v>20002998749729</v>
          </cell>
          <cell r="D1697">
            <v>44900.715925925928</v>
          </cell>
          <cell r="E1697" t="str">
            <v>CONECEL</v>
          </cell>
          <cell r="F1697" t="str">
            <v>DESPACHO</v>
          </cell>
          <cell r="G1697" t="str">
            <v>NORMAL</v>
          </cell>
          <cell r="H1697" t="str">
            <v>MERCEDES MARIA ARZUBE BRIONES</v>
          </cell>
          <cell r="I1697" t="str">
            <v>912068624</v>
          </cell>
          <cell r="J1697" t="str">
            <v>GUAYAQUIL-TARQUI/SAUCES 6, 4 PASAJE 3A NE ENRIQUE DE GRAU RUIZ MZ 209 S VILLA 7/DIAGONAL A UNA TIENDA</v>
          </cell>
          <cell r="K1697" t="str">
            <v>982344676</v>
          </cell>
          <cell r="L1697" t="str">
            <v>298234467/0981345006</v>
          </cell>
          <cell r="M1697" t="str">
            <v>GUAYAQUIL</v>
          </cell>
          <cell r="N1697" t="str">
            <v>GUAYAS</v>
          </cell>
          <cell r="O1697" t="str">
            <v>GUAYAQUIL</v>
          </cell>
        </row>
        <row r="1698">
          <cell r="A1698" t="str">
            <v>20003000347052</v>
          </cell>
          <cell r="B1698">
            <v>473693</v>
          </cell>
          <cell r="C1698" t="str">
            <v>20003000347052</v>
          </cell>
          <cell r="D1698">
            <v>44900.715925925928</v>
          </cell>
          <cell r="E1698" t="str">
            <v>CONECEL</v>
          </cell>
          <cell r="F1698" t="str">
            <v>DESPACHO</v>
          </cell>
          <cell r="G1698" t="str">
            <v>NORMAL</v>
          </cell>
          <cell r="H1698" t="str">
            <v>LUIS ALBERTO AVILES QUINONEZ</v>
          </cell>
          <cell r="I1698" t="str">
            <v>1204302226</v>
          </cell>
          <cell r="J1698" t="str">
            <v>GUAYAQUIL-TARQUI/ TRABAJO SAUCES 5 MZ 250 VILLA 19 TRABAJA EN FARMACIA CRUZ AZUL DIAGONAL ANTENA CNT</v>
          </cell>
          <cell r="K1698" t="str">
            <v>984294043</v>
          </cell>
          <cell r="L1698" t="str">
            <v>963822586/0980019858</v>
          </cell>
          <cell r="M1698" t="str">
            <v>GUAYAQUIL</v>
          </cell>
          <cell r="N1698" t="str">
            <v>GUAYAS</v>
          </cell>
          <cell r="O1698" t="str">
            <v>GUAYAQUIL</v>
          </cell>
        </row>
        <row r="1699">
          <cell r="A1699" t="str">
            <v>20003000324798</v>
          </cell>
          <cell r="B1699">
            <v>473694</v>
          </cell>
          <cell r="C1699" t="str">
            <v>20003000324798</v>
          </cell>
          <cell r="D1699">
            <v>44900.715925925928</v>
          </cell>
          <cell r="E1699" t="str">
            <v>CONECEL</v>
          </cell>
          <cell r="F1699" t="str">
            <v>DESPACHO</v>
          </cell>
          <cell r="G1699" t="str">
            <v>NORMAL</v>
          </cell>
          <cell r="H1699" t="str">
            <v>HUMBERTO WASHINGTON ALVARADO RIVERA</v>
          </cell>
          <cell r="I1699" t="str">
            <v>1201511779</v>
          </cell>
          <cell r="J1699" t="str">
            <v>DURAN/SECTOR 1 LOS HELECHOS AV LEON FEBRES CORDERO MZ B1 V 21 CS 2P SIN PINTAR/REF A DOS CUADRAS COLEGIO LOS ANDES</v>
          </cell>
          <cell r="K1699" t="str">
            <v>960668451</v>
          </cell>
          <cell r="L1699" t="str">
            <v>0</v>
          </cell>
          <cell r="M1699" t="str">
            <v>DURAN</v>
          </cell>
          <cell r="N1699" t="str">
            <v>GUAYAS</v>
          </cell>
          <cell r="O1699" t="str">
            <v>DURAN</v>
          </cell>
        </row>
        <row r="1700">
          <cell r="A1700" t="str">
            <v>20002997740662</v>
          </cell>
          <cell r="B1700">
            <v>473695</v>
          </cell>
          <cell r="C1700" t="str">
            <v>20002997740662</v>
          </cell>
          <cell r="D1700">
            <v>44900.715925925928</v>
          </cell>
          <cell r="E1700" t="str">
            <v>CONECEL</v>
          </cell>
          <cell r="F1700" t="str">
            <v>DESPACHO</v>
          </cell>
          <cell r="G1700" t="str">
            <v>NORMAL</v>
          </cell>
          <cell r="H1700" t="str">
            <v>JORGE DANIEL DURAN ANDRADE</v>
          </cell>
          <cell r="I1700" t="str">
            <v>106528524</v>
          </cell>
          <cell r="J1700" t="str">
            <v>AZUAY/CUENCA/SAN BLAS/CALLE SIMON BOLIVAR Y LUIS CORDERO JUNTO PARQUE CALDERON Y 3 CUADRAS PARQUE SAN BLAS ENTREGA EN BANCO PICHINCHA PLANTA BAJA</v>
          </cell>
          <cell r="K1700" t="str">
            <v>991131610</v>
          </cell>
          <cell r="L1700" t="str">
            <v>0</v>
          </cell>
          <cell r="M1700" t="str">
            <v>CUENCA</v>
          </cell>
          <cell r="N1700" t="str">
            <v>AZUAY</v>
          </cell>
          <cell r="O1700" t="str">
            <v>CUENCA</v>
          </cell>
        </row>
        <row r="1701">
          <cell r="A1701" t="str">
            <v>20002998743854</v>
          </cell>
          <cell r="B1701">
            <v>473696</v>
          </cell>
          <cell r="C1701" t="str">
            <v>20002998743854</v>
          </cell>
          <cell r="D1701">
            <v>44900.715925925928</v>
          </cell>
          <cell r="E1701" t="str">
            <v>CONECEL</v>
          </cell>
          <cell r="F1701" t="str">
            <v>DESPACHO</v>
          </cell>
          <cell r="G1701" t="str">
            <v>NORMAL</v>
          </cell>
          <cell r="H1701" t="str">
            <v>NICOLE STEFANIE VALANTE GUAIGUA</v>
          </cell>
          <cell r="I1701" t="str">
            <v>940741184</v>
          </cell>
          <cell r="J1701" t="str">
            <v>GUAYAS/MILAGRO/AV JAIME ROLDOS Y JULIO ANDRADE ESQUINA VC43 EN LA EMPRESA VISUAL CORP FRENTE A LAS CANCHAS SINTETICAS EL POLACO LLAMAR CUANDO ESTEN EN EL COLEGIO 17 DE SEPTIMBRE</v>
          </cell>
          <cell r="K1701" t="str">
            <v>961801339</v>
          </cell>
          <cell r="L1701" t="str">
            <v>0</v>
          </cell>
          <cell r="M1701" t="str">
            <v>MILAGRO</v>
          </cell>
          <cell r="N1701" t="str">
            <v>GUAYAS</v>
          </cell>
          <cell r="O1701" t="str">
            <v>MILAGRO</v>
          </cell>
        </row>
        <row r="1702">
          <cell r="A1702" t="str">
            <v>20002997746870</v>
          </cell>
          <cell r="B1702">
            <v>473697</v>
          </cell>
          <cell r="C1702" t="str">
            <v>20002997746870</v>
          </cell>
          <cell r="D1702">
            <v>44900.715925925928</v>
          </cell>
          <cell r="E1702" t="str">
            <v>CONECEL</v>
          </cell>
          <cell r="F1702" t="str">
            <v>DESPACHO</v>
          </cell>
          <cell r="G1702" t="str">
            <v>NORMAL</v>
          </cell>
          <cell r="H1702" t="str">
            <v>JOHANA MARIBEL PIRUCH SAANT</v>
          </cell>
          <cell r="I1702" t="str">
            <v>1401221831</v>
          </cell>
          <cell r="J1702" t="str">
            <v>AZUAY/CUENCA/SUCRE/AV REMIGIO CRESPO CORAL Y AGUSTIN CUEVA ENTREGA EN BAR BLUE JUNTO A GRAIMAN STORE</v>
          </cell>
          <cell r="K1702" t="str">
            <v>962657644</v>
          </cell>
          <cell r="L1702" t="str">
            <v>0</v>
          </cell>
          <cell r="M1702" t="str">
            <v>CUENCA</v>
          </cell>
          <cell r="N1702" t="str">
            <v>AZUAY</v>
          </cell>
          <cell r="O1702" t="str">
            <v>CUENCA</v>
          </cell>
        </row>
        <row r="1703">
          <cell r="A1703" t="str">
            <v>20002998766636</v>
          </cell>
          <cell r="B1703">
            <v>473698</v>
          </cell>
          <cell r="C1703" t="str">
            <v>20002998766636</v>
          </cell>
          <cell r="D1703">
            <v>44900.715925925928</v>
          </cell>
          <cell r="E1703" t="str">
            <v>CONECEL</v>
          </cell>
          <cell r="F1703" t="str">
            <v>DESPACHO</v>
          </cell>
          <cell r="G1703" t="str">
            <v>NORMAL</v>
          </cell>
          <cell r="H1703" t="str">
            <v>GONZALO JAVIER ARMIJOS CHAVEZ</v>
          </cell>
          <cell r="I1703" t="str">
            <v>926526922</v>
          </cell>
          <cell r="J1703" t="str">
            <v>GUAYAQUIL/OLMEDO/CALLE SAN MARTIN Y VILLAVICENCIO CASA DE 2 PISOS COLOR NARANJA FRENTE AL ECUATURBO</v>
          </cell>
          <cell r="K1703" t="str">
            <v>990025068</v>
          </cell>
          <cell r="L1703" t="str">
            <v>0</v>
          </cell>
          <cell r="M1703" t="str">
            <v>GUAYAQUIL</v>
          </cell>
          <cell r="N1703" t="str">
            <v>GUAYAS</v>
          </cell>
          <cell r="O1703" t="str">
            <v>GUAYAQUIL</v>
          </cell>
        </row>
        <row r="1704">
          <cell r="A1704" t="str">
            <v>20002998755638</v>
          </cell>
          <cell r="B1704">
            <v>473699</v>
          </cell>
          <cell r="C1704" t="str">
            <v>20002998755638</v>
          </cell>
          <cell r="D1704">
            <v>44900.715925925928</v>
          </cell>
          <cell r="E1704" t="str">
            <v>CONECEL</v>
          </cell>
          <cell r="F1704" t="str">
            <v>DESPACHO</v>
          </cell>
          <cell r="G1704" t="str">
            <v>NORMAL</v>
          </cell>
          <cell r="H1704" t="str">
            <v>GONZALO JAVIER ARMIJOS CHAVEZ</v>
          </cell>
          <cell r="I1704" t="str">
            <v>926526922</v>
          </cell>
          <cell r="J1704" t="str">
            <v>GUAYAQUIL/OLMEDO/CALLE SAN MARTIN Y VILLAVICENCIO CASA DE 2 PISOS COLOR NARANJA FRENTE AL ECUATURBO</v>
          </cell>
          <cell r="K1704" t="str">
            <v>990025068</v>
          </cell>
          <cell r="L1704" t="str">
            <v>0</v>
          </cell>
          <cell r="M1704" t="str">
            <v>GUAYAQUIL</v>
          </cell>
          <cell r="N1704" t="str">
            <v>GUAYAS</v>
          </cell>
          <cell r="O1704" t="str">
            <v>GUAYAQUIL</v>
          </cell>
        </row>
        <row r="1705">
          <cell r="A1705" t="str">
            <v>20002999268328</v>
          </cell>
          <cell r="B1705">
            <v>473700</v>
          </cell>
          <cell r="C1705" t="str">
            <v>20002999268328</v>
          </cell>
          <cell r="D1705">
            <v>44900.715925925928</v>
          </cell>
          <cell r="E1705" t="str">
            <v>CONECEL</v>
          </cell>
          <cell r="F1705" t="str">
            <v>DESPACHO</v>
          </cell>
          <cell r="G1705" t="str">
            <v>NORMAL</v>
          </cell>
          <cell r="H1705" t="str">
            <v>NATALIA RINCON DEL VALLE</v>
          </cell>
          <cell r="I1705" t="str">
            <v>102003266</v>
          </cell>
          <cell r="J1705" t="str">
            <v>AZUAY/CUENCA/YANUNCAY/VIA MICHICATA/AV 1RA DE MAYO Y CANUELA ENTREGA EN EDIFICIO LA DOLFINA DEPARTAMENTO 15/FRENTE A CANCHA DE FUTBOL</v>
          </cell>
          <cell r="K1705" t="str">
            <v>985881568</v>
          </cell>
          <cell r="L1705" t="str">
            <v>0</v>
          </cell>
          <cell r="M1705" t="str">
            <v>CUENCA</v>
          </cell>
          <cell r="N1705" t="str">
            <v>AZUAY</v>
          </cell>
          <cell r="O1705" t="str">
            <v>CUENCA</v>
          </cell>
        </row>
        <row r="1706">
          <cell r="A1706" t="str">
            <v>20002999236062</v>
          </cell>
          <cell r="B1706">
            <v>473701</v>
          </cell>
          <cell r="C1706" t="str">
            <v>20002999236062</v>
          </cell>
          <cell r="D1706">
            <v>44900.715925925928</v>
          </cell>
          <cell r="E1706" t="str">
            <v>CONECEL</v>
          </cell>
          <cell r="F1706" t="str">
            <v>DESPACHO</v>
          </cell>
          <cell r="G1706" t="str">
            <v>NORMAL</v>
          </cell>
          <cell r="H1706" t="str">
            <v>IVAN JOSE MORA PILLA</v>
          </cell>
          <cell r="I1706" t="str">
            <v>1850272483</v>
          </cell>
          <cell r="J1706" t="str">
            <v>AZUAY/CUENCA/RICAURTE/AV PANAMERICANA NORTE Y HUMBERTO TORAL LEON ENTREGA CUARTEL DE CABALLERIA GENERAL DAVALOS EN ESQUINA IGLESIA DEL CARMEN SINCAY</v>
          </cell>
          <cell r="K1706" t="str">
            <v>980941162</v>
          </cell>
          <cell r="L1706" t="str">
            <v>0</v>
          </cell>
          <cell r="M1706" t="str">
            <v>CUENCA</v>
          </cell>
          <cell r="N1706" t="str">
            <v>GUAYAS</v>
          </cell>
          <cell r="O1706" t="str">
            <v>CUENCA</v>
          </cell>
        </row>
        <row r="1707">
          <cell r="A1707" t="str">
            <v>20003000314081</v>
          </cell>
          <cell r="B1707">
            <v>473702</v>
          </cell>
          <cell r="C1707" t="str">
            <v>20003000314081</v>
          </cell>
          <cell r="D1707">
            <v>44900.715925925928</v>
          </cell>
          <cell r="E1707" t="str">
            <v>CONECEL</v>
          </cell>
          <cell r="F1707" t="str">
            <v>DESPACHO</v>
          </cell>
          <cell r="G1707" t="str">
            <v>NORMAL</v>
          </cell>
          <cell r="H1707" t="str">
            <v>DANNY FABIAN MAGALLANES SUASTI</v>
          </cell>
          <cell r="I1707" t="str">
            <v>930002464</v>
          </cell>
          <cell r="J1707" t="str">
            <v>GUAYAQUIL/OLMEDO/EN LA DISTRIBUIDORA DOMINGUEZ CALLE JOSE ABEL CASTILLO 312 Y CALLE 18</v>
          </cell>
          <cell r="K1707" t="str">
            <v>961745849</v>
          </cell>
          <cell r="L1707" t="str">
            <v>0</v>
          </cell>
          <cell r="M1707" t="str">
            <v>GUAYAQUIL</v>
          </cell>
          <cell r="N1707" t="str">
            <v>GUAYAS</v>
          </cell>
          <cell r="O1707" t="str">
            <v>GUAYAQUIL</v>
          </cell>
        </row>
        <row r="1708">
          <cell r="A1708" t="str">
            <v>20003000311265</v>
          </cell>
          <cell r="B1708">
            <v>473703</v>
          </cell>
          <cell r="C1708" t="str">
            <v>20003000311265</v>
          </cell>
          <cell r="D1708">
            <v>44900.715925925928</v>
          </cell>
          <cell r="E1708" t="str">
            <v>CONECEL</v>
          </cell>
          <cell r="F1708" t="str">
            <v>DESPACHO</v>
          </cell>
          <cell r="G1708" t="str">
            <v>NORMAL</v>
          </cell>
          <cell r="H1708" t="str">
            <v>GABRIELA LISETTE OLALLA BONILLA</v>
          </cell>
          <cell r="I1708" t="str">
            <v>940616329</v>
          </cell>
          <cell r="J1708" t="str">
            <v>GUAYAQUIL/TARQUI/CDLA GUAYACANES EN LA 5TA ETAPA MZ 227 VLL 23 CASA DE UN PISO COLOR BEIGE CON PUERTA BLANCA FRENTE AL PARQUE DE LOS GUAYACANES</v>
          </cell>
          <cell r="K1708" t="str">
            <v>990278678</v>
          </cell>
          <cell r="L1708" t="str">
            <v>0</v>
          </cell>
          <cell r="M1708" t="str">
            <v>GUAYAQUIL</v>
          </cell>
          <cell r="N1708" t="str">
            <v>GUAYAS</v>
          </cell>
          <cell r="O1708" t="str">
            <v>GUAYAQUIL</v>
          </cell>
        </row>
        <row r="1709">
          <cell r="A1709" t="str">
            <v>20003000307594</v>
          </cell>
          <cell r="B1709">
            <v>473704</v>
          </cell>
          <cell r="C1709" t="str">
            <v>20003000307594</v>
          </cell>
          <cell r="D1709">
            <v>44900.715925925928</v>
          </cell>
          <cell r="E1709" t="str">
            <v>CONECEL</v>
          </cell>
          <cell r="F1709" t="str">
            <v>DESPACHO</v>
          </cell>
          <cell r="G1709" t="str">
            <v>NORMAL</v>
          </cell>
          <cell r="H1709" t="str">
            <v>VALERY ANABEL VACA CAMPOVERDE</v>
          </cell>
          <cell r="I1709" t="str">
            <v>2300040082</v>
          </cell>
          <cell r="J1709" t="str">
            <v>SANTO DOMINGO/SANTO DOMINGO/VIA QUEVEDO KM 5 1/2 TRONCAL DE LA COSTA ENTREGA EN CONSESONARIA GRUPO MAVESA JUNTO A LAVCA SANTO DOMINGO</v>
          </cell>
          <cell r="K1709" t="str">
            <v>961044727</v>
          </cell>
          <cell r="L1709" t="str">
            <v>0</v>
          </cell>
          <cell r="M1709" t="str">
            <v>SANTO DOMINGO</v>
          </cell>
          <cell r="N1709" t="str">
            <v>SANTO DOMINGO DE LOS TSACHILAS</v>
          </cell>
          <cell r="O1709" t="str">
            <v>SANTO DOMINGO</v>
          </cell>
        </row>
        <row r="1710">
          <cell r="A1710" t="str">
            <v>20003000326748</v>
          </cell>
          <cell r="B1710">
            <v>473705</v>
          </cell>
          <cell r="C1710" t="str">
            <v>20003000326748</v>
          </cell>
          <cell r="D1710">
            <v>44900.715925925928</v>
          </cell>
          <cell r="E1710" t="str">
            <v>CONECEL</v>
          </cell>
          <cell r="F1710" t="str">
            <v>DESPACHO</v>
          </cell>
          <cell r="G1710" t="str">
            <v>NORMAL</v>
          </cell>
          <cell r="H1710" t="str">
            <v>ROBERT ALEJANDRO REQUENA CARRASCO</v>
          </cell>
          <cell r="I1710" t="str">
            <v>1591812360</v>
          </cell>
          <cell r="J1710" t="str">
            <v>AZUAY/CUENCA/SUCRE/SECTOR LAS RETAMAS/CALLE CORDILLERA Y BUERAN A 2 CUADRAS DEL PARQUE CORDILLERA DIAGONAL A RESTAURANTE DON TACO EN CASA DE 4 PISO COLOR BLANCO CUARTO PISO PORTON NEGRO</v>
          </cell>
          <cell r="K1710" t="str">
            <v>995715859</v>
          </cell>
          <cell r="L1710" t="str">
            <v>0</v>
          </cell>
          <cell r="M1710" t="str">
            <v>CUENCA</v>
          </cell>
          <cell r="N1710" t="str">
            <v>AZUAY</v>
          </cell>
          <cell r="O1710" t="str">
            <v>CUENCA</v>
          </cell>
        </row>
        <row r="1711">
          <cell r="A1711" t="str">
            <v>20003000331439</v>
          </cell>
          <cell r="B1711">
            <v>473706</v>
          </cell>
          <cell r="C1711" t="str">
            <v>20003000331439</v>
          </cell>
          <cell r="D1711">
            <v>44900.715925925928</v>
          </cell>
          <cell r="E1711" t="str">
            <v>CONECEL</v>
          </cell>
          <cell r="F1711" t="str">
            <v>DESPACHO</v>
          </cell>
          <cell r="G1711" t="str">
            <v>NORMAL</v>
          </cell>
          <cell r="H1711" t="str">
            <v>LADY NICOLE GUARANDA PONCE</v>
          </cell>
          <cell r="I1711" t="str">
            <v>957767809</v>
          </cell>
          <cell r="J1711" t="str">
            <v>GUAYAQUIL/ROCAFUERTE/EN EL EDIFICIO DE LA MONEDA CALLE FRANCSICO ICAZA 115 Y PANAMA POR EL CONDOMINIO LA PREVISORA MALECON 200</v>
          </cell>
          <cell r="K1711" t="str">
            <v>961019087</v>
          </cell>
          <cell r="L1711" t="str">
            <v>0</v>
          </cell>
          <cell r="M1711" t="str">
            <v>GUAYAQUIL</v>
          </cell>
          <cell r="N1711" t="str">
            <v>GUAYAS</v>
          </cell>
          <cell r="O1711" t="str">
            <v>GUAYAQUIL</v>
          </cell>
        </row>
        <row r="1712">
          <cell r="A1712" t="str">
            <v>20003000331019</v>
          </cell>
          <cell r="B1712">
            <v>473707</v>
          </cell>
          <cell r="C1712" t="str">
            <v>20003000331019</v>
          </cell>
          <cell r="D1712">
            <v>44900.715925925928</v>
          </cell>
          <cell r="E1712" t="str">
            <v>CONECEL</v>
          </cell>
          <cell r="F1712" t="str">
            <v>DESPACHO</v>
          </cell>
          <cell r="G1712" t="str">
            <v>NORMAL</v>
          </cell>
          <cell r="H1712" t="str">
            <v>VIOLETA LUCIA MURILLO LUCAS</v>
          </cell>
          <cell r="I1712" t="str">
            <v>915473672</v>
          </cell>
          <cell r="J1712" t="str">
            <v>MILAGRO /MILAGRO)CDLA COSMOPOLITA 1 AV MARISCAL SUCRE MZ 20 LT 15 Y CLLE NARANJITO/1PCLRBLANCO/AL LADO DE PUNTOBB BANCO BOLIVARIANO Y COMPUBAYAS</v>
          </cell>
          <cell r="K1712" t="str">
            <v>961001725/968366771</v>
          </cell>
          <cell r="L1712" t="str">
            <v>968366771</v>
          </cell>
          <cell r="M1712" t="str">
            <v>MILAGRO</v>
          </cell>
          <cell r="N1712" t="str">
            <v>GUAYAS</v>
          </cell>
          <cell r="O1712" t="str">
            <v>MILAGRO</v>
          </cell>
        </row>
        <row r="1713">
          <cell r="A1713" t="str">
            <v>20003000395587</v>
          </cell>
          <cell r="B1713">
            <v>473708</v>
          </cell>
          <cell r="C1713" t="str">
            <v>20003000395587</v>
          </cell>
          <cell r="D1713">
            <v>44900.715925925928</v>
          </cell>
          <cell r="E1713" t="str">
            <v>CONECEL</v>
          </cell>
          <cell r="F1713" t="str">
            <v>DESPACHO</v>
          </cell>
          <cell r="G1713" t="str">
            <v>NORMAL</v>
          </cell>
          <cell r="H1713" t="str">
            <v>JOSE WASHINGTON DELGADO POSLIGUA</v>
          </cell>
          <cell r="I1713" t="str">
            <v>1711695930</v>
          </cell>
          <cell r="J1713" t="str">
            <v>SANTO DOMIGNO/BOMBOLI/ COOP.LIBRE ECUADOR AV PORTUGAL /UNA CUADRA ANTES DE LA INTERSECCION DE LA UTEG CASA DE 2 PISOS BEIGE</v>
          </cell>
          <cell r="K1713" t="str">
            <v>961780676</v>
          </cell>
          <cell r="L1713" t="str">
            <v>996028138</v>
          </cell>
          <cell r="M1713" t="str">
            <v>SANTO DOMINGO</v>
          </cell>
          <cell r="N1713" t="str">
            <v>SANTO DOMINGO DE LOS TSACHILAS</v>
          </cell>
          <cell r="O1713" t="str">
            <v>SANTO DOMINGO</v>
          </cell>
        </row>
        <row r="1714">
          <cell r="A1714" t="str">
            <v>20003001023965</v>
          </cell>
          <cell r="B1714">
            <v>473709</v>
          </cell>
          <cell r="C1714" t="str">
            <v>20003001023965</v>
          </cell>
          <cell r="D1714">
            <v>44900.715925925928</v>
          </cell>
          <cell r="E1714" t="str">
            <v>CONECEL</v>
          </cell>
          <cell r="F1714" t="str">
            <v>DESPACHO</v>
          </cell>
          <cell r="G1714" t="str">
            <v>NORMAL</v>
          </cell>
          <cell r="H1714" t="str">
            <v>KAREN VANESSA LOOR COBENA</v>
          </cell>
          <cell r="I1714" t="str">
            <v>1309093308</v>
          </cell>
          <cell r="J1714" t="str">
            <v>DAULE LA AURORA/ AV. FEBRES CORDEROURBANIZACION VILLACLUB ETAPA FLORAL MANZANA 13 VILLA 34 PLANTA BAJA COLOR LADRILLO ROJO</v>
          </cell>
          <cell r="K1714" t="str">
            <v>990821849</v>
          </cell>
          <cell r="L1714" t="str">
            <v>0</v>
          </cell>
          <cell r="M1714" t="str">
            <v>DAULE</v>
          </cell>
          <cell r="N1714" t="str">
            <v>GUAYAS</v>
          </cell>
          <cell r="O1714" t="str">
            <v>DAULE</v>
          </cell>
        </row>
        <row r="1715">
          <cell r="A1715" t="str">
            <v>20003000311807</v>
          </cell>
          <cell r="B1715">
            <v>473710</v>
          </cell>
          <cell r="C1715" t="str">
            <v>20003000311807</v>
          </cell>
          <cell r="D1715">
            <v>44900.715925925928</v>
          </cell>
          <cell r="E1715" t="str">
            <v>CONECEL</v>
          </cell>
          <cell r="F1715" t="str">
            <v>DESPACHO</v>
          </cell>
          <cell r="G1715" t="str">
            <v>NORMAL</v>
          </cell>
          <cell r="H1715" t="str">
            <v>ROBERTO CARLOS FAJARDO LEON</v>
          </cell>
          <cell r="I1715" t="str">
            <v>931419451</v>
          </cell>
          <cell r="J1715" t="str">
            <v>GUAYAQUIL/XIMENA/AV 25 DE JULIO 452 Y CALLE 56 EN LA EMPRESA SESCAN FRENTE AL PLANETARIO</v>
          </cell>
          <cell r="K1715" t="str">
            <v>960922155</v>
          </cell>
          <cell r="L1715" t="str">
            <v>0</v>
          </cell>
          <cell r="M1715" t="str">
            <v>GUAYAQUIL</v>
          </cell>
          <cell r="N1715" t="str">
            <v>GUAYAS</v>
          </cell>
          <cell r="O1715" t="str">
            <v>GUAYAQUIL</v>
          </cell>
        </row>
        <row r="1716">
          <cell r="A1716" t="str">
            <v>20003002768115</v>
          </cell>
          <cell r="B1716">
            <v>473711</v>
          </cell>
          <cell r="C1716" t="str">
            <v>20003002768115</v>
          </cell>
          <cell r="D1716">
            <v>44900.715925925928</v>
          </cell>
          <cell r="E1716" t="str">
            <v>CONECEL</v>
          </cell>
          <cell r="F1716" t="str">
            <v>DESPACHO</v>
          </cell>
          <cell r="G1716" t="str">
            <v>NORMAL</v>
          </cell>
          <cell r="H1716" t="str">
            <v>KEVIN LEONARDO ROBALINO SANTILLAN</v>
          </cell>
          <cell r="I1716" t="str">
            <v>2300159668</v>
          </cell>
          <cell r="J1716" t="str">
            <v>SANTA ELENA/LA LIBERTAD/LA LIBERTAD/CALLE PUNTA CARNERO Y AV 33 EN LA UNIDAD DE POLICIA COMUNITARIA VIRGEN DEL CARMEN JUNTO COLEGIO PENINSULA SANTA ELENA</v>
          </cell>
          <cell r="K1716" t="str">
            <v>983125987</v>
          </cell>
          <cell r="L1716" t="str">
            <v>0</v>
          </cell>
          <cell r="M1716" t="str">
            <v>LA LIBERTAD</v>
          </cell>
          <cell r="N1716" t="str">
            <v>SANTA ELENA</v>
          </cell>
          <cell r="O1716" t="str">
            <v>LA LIBERTAD</v>
          </cell>
        </row>
        <row r="1717">
          <cell r="A1717" t="str">
            <v>20003000992913</v>
          </cell>
          <cell r="B1717">
            <v>473712</v>
          </cell>
          <cell r="C1717" t="str">
            <v>20003000992913</v>
          </cell>
          <cell r="D1717">
            <v>44900.715925925928</v>
          </cell>
          <cell r="E1717" t="str">
            <v>CONECEL</v>
          </cell>
          <cell r="F1717" t="str">
            <v>DESPACHO</v>
          </cell>
          <cell r="G1717" t="str">
            <v>NORMAL</v>
          </cell>
          <cell r="H1717" t="str">
            <v>ANGEL ANDRES VILLACRES MONTESDEOCA</v>
          </cell>
          <cell r="I1717" t="str">
            <v>931077028</v>
          </cell>
          <cell r="J1717" t="str">
            <v>GUAYAQUIL/TARQUI/AV 29 Y CALLE C15A CASA DE DOS PISOS COLOR BLANCO A UNA CUADRA DEL BOSQUE PROTECTOR PALO SANTO A UNA CUADRA DE VESTIDOS MARYLIN</v>
          </cell>
          <cell r="K1717" t="str">
            <v>-0980087938-0953565231-0978819590</v>
          </cell>
          <cell r="L1717" t="str">
            <v>980087938</v>
          </cell>
          <cell r="M1717" t="str">
            <v>GUAYAQUIL</v>
          </cell>
          <cell r="N1717" t="str">
            <v>GUAYAS</v>
          </cell>
          <cell r="O1717" t="str">
            <v>GUAYAQUIL</v>
          </cell>
        </row>
        <row r="1718">
          <cell r="A1718" t="str">
            <v>20002998760179</v>
          </cell>
          <cell r="B1718">
            <v>473676</v>
          </cell>
          <cell r="C1718" t="str">
            <v>20002998760179</v>
          </cell>
          <cell r="D1718">
            <v>44900.601493055554</v>
          </cell>
          <cell r="E1718" t="str">
            <v>CONECEL</v>
          </cell>
          <cell r="F1718" t="str">
            <v>DESPACHO</v>
          </cell>
          <cell r="G1718" t="str">
            <v>NORMAL</v>
          </cell>
          <cell r="H1718" t="str">
            <v>BALDEON PURUNCAJAS JONATHAN ALEXANDER</v>
          </cell>
          <cell r="I1718" t="str">
            <v>1720236775</v>
          </cell>
          <cell r="J1718" t="str">
            <v>AV LA REPUBLICA 500 Y PASAJE CARREON EDF PUCARA CLR BLANCO REF FRENTE AL ANTERIOR EDF MOVISTAR</v>
          </cell>
          <cell r="K1718" t="str">
            <v>0986818769</v>
          </cell>
          <cell r="L1718" t="str">
            <v>0986818769</v>
          </cell>
          <cell r="M1718" t="str">
            <v>QUITO</v>
          </cell>
          <cell r="N1718" t="str">
            <v>PICHINCHA</v>
          </cell>
          <cell r="O1718" t="str">
            <v>INAQUITO</v>
          </cell>
        </row>
        <row r="1719">
          <cell r="A1719" t="str">
            <v>1714339775</v>
          </cell>
          <cell r="B1719">
            <v>473677</v>
          </cell>
          <cell r="C1719" t="str">
            <v>1714339775</v>
          </cell>
          <cell r="D1719">
            <v>44900.601493055554</v>
          </cell>
          <cell r="E1719" t="str">
            <v>CONECEL</v>
          </cell>
          <cell r="F1719" t="str">
            <v>DESPACHO</v>
          </cell>
          <cell r="G1719" t="str">
            <v>NORMAL</v>
          </cell>
          <cell r="H1719" t="str">
            <v>VALENCIA MONAR JORGE LUIS</v>
          </cell>
          <cell r="I1719" t="str">
            <v>1714339775</v>
          </cell>
          <cell r="J1719" t="str">
            <v>MURIALDO E15-129 PEDRO GUERRERO EDIFICIO FERSAL DEPT #4 REF. DIAGONAL A UNA CUADRA DE LAS CANCHAS DEL FUTBOL 6 DE JULIO.</v>
          </cell>
          <cell r="K1719" t="str">
            <v>967639991</v>
          </cell>
          <cell r="L1719" t="str">
            <v>967639991</v>
          </cell>
          <cell r="M1719" t="str">
            <v>QUITO</v>
          </cell>
          <cell r="N1719" t="str">
            <v xml:space="preserve">PICHINCHA </v>
          </cell>
          <cell r="O1719" t="str">
            <v>LA MERCED</v>
          </cell>
        </row>
        <row r="1720">
          <cell r="A1720" t="str">
            <v>20002997263602</v>
          </cell>
          <cell r="B1720">
            <v>473666</v>
          </cell>
          <cell r="C1720" t="str">
            <v>20002997263602</v>
          </cell>
          <cell r="D1720">
            <v>44900.498819444445</v>
          </cell>
          <cell r="E1720" t="str">
            <v>BRELDYNG</v>
          </cell>
          <cell r="F1720" t="str">
            <v>DESPACHO</v>
          </cell>
          <cell r="G1720" t="str">
            <v>NORMAL</v>
          </cell>
          <cell r="H1720" t="str">
            <v>GUERRERO BAZURTO ANNIE LISSETTE</v>
          </cell>
          <cell r="I1720" t="str">
            <v>1311972754</v>
          </cell>
          <cell r="J1720" t="str">
            <v>MANABI / PORTOVIEJO / 12DEMARZO / CALLE 12 DE MARZO / CONSULTORIO 41 /  / HOSPITAL PROVINCIAL DCT VERDY CEVALLO VALDA A UNA CUADRA DEL SUPERMAXI CONSULTARIO 41</v>
          </cell>
          <cell r="K1720" t="str">
            <v>999439765</v>
          </cell>
          <cell r="M1720" t="str">
            <v>PORTOVIEJO</v>
          </cell>
          <cell r="N1720" t="str">
            <v>MANABI</v>
          </cell>
          <cell r="O1720" t="str">
            <v>PORTOVIEJO</v>
          </cell>
        </row>
        <row r="1721">
          <cell r="A1721" t="str">
            <v>20002997279329</v>
          </cell>
          <cell r="B1721">
            <v>473667</v>
          </cell>
          <cell r="C1721" t="str">
            <v>20002997279329</v>
          </cell>
          <cell r="D1721">
            <v>44900.498819444445</v>
          </cell>
          <cell r="E1721" t="str">
            <v>BRELDYNG</v>
          </cell>
          <cell r="F1721" t="str">
            <v>DESPACHO</v>
          </cell>
          <cell r="G1721" t="str">
            <v>NORMAL</v>
          </cell>
          <cell r="H1721" t="str">
            <v>BOHORQUEZ MATEO HUGO FERNANDO</v>
          </cell>
          <cell r="I1721" t="str">
            <v>956246581</v>
          </cell>
          <cell r="J1721" t="str">
            <v>GUAYAS / GUAYAQUIL / TARQUI / CALE S18 / MZ 84 SL 4 / CALLE S19 / MAPASINGUE COP CERRO MZ 84 SOLAR 4 UN PISO CON PORTN DE METAL DE AMARILLO NEGRO Y ROJO AV NS18 Y CLL NS19 DIGONAL A LA PARTE DE LA PAP</v>
          </cell>
          <cell r="K1721" t="str">
            <v>994402939</v>
          </cell>
          <cell r="M1721" t="str">
            <v>GUAYAQUIL</v>
          </cell>
          <cell r="N1721" t="str">
            <v>GUAYAS</v>
          </cell>
          <cell r="O1721" t="str">
            <v>GUAYAQUIL</v>
          </cell>
        </row>
        <row r="1722">
          <cell r="A1722" t="str">
            <v>20002997270203</v>
          </cell>
          <cell r="B1722">
            <v>473668</v>
          </cell>
          <cell r="C1722" t="str">
            <v>20002997270203</v>
          </cell>
          <cell r="D1722">
            <v>44900.498819444445</v>
          </cell>
          <cell r="E1722" t="str">
            <v>BRELDYNG</v>
          </cell>
          <cell r="F1722" t="str">
            <v>DESPACHO</v>
          </cell>
          <cell r="G1722" t="str">
            <v>NORMAL</v>
          </cell>
          <cell r="H1722" t="str">
            <v>OCHOA SEGURA HENRY MANUEL</v>
          </cell>
          <cell r="I1722" t="str">
            <v>926564030</v>
          </cell>
          <cell r="J1722" t="str">
            <v>GUAYAS / SAMBORONDON / LA PUNTILLA / VIA AL PAN / SN /  / CIUDAD CELESTE VIA AL PAN PUENTE ALTERNO NTE EN LA CONSTRUCTORA HIDALGO E HIDALGO ANTES DE LLEGAR A LA GASOLINERA TERPER PISONI S.A</v>
          </cell>
          <cell r="K1722" t="str">
            <v>989857454</v>
          </cell>
          <cell r="M1722" t="str">
            <v>SAMBORONDON</v>
          </cell>
          <cell r="N1722" t="str">
            <v>GUAYAS</v>
          </cell>
          <cell r="O1722" t="str">
            <v>SAMBORONDON</v>
          </cell>
        </row>
        <row r="1723">
          <cell r="A1723" t="str">
            <v>20002996726357</v>
          </cell>
          <cell r="B1723">
            <v>473669</v>
          </cell>
          <cell r="C1723" t="str">
            <v>20002996726357</v>
          </cell>
          <cell r="D1723">
            <v>44900.498819444445</v>
          </cell>
          <cell r="E1723" t="str">
            <v>BRELDYNG</v>
          </cell>
          <cell r="F1723" t="str">
            <v>DESPACHO</v>
          </cell>
          <cell r="G1723" t="str">
            <v>NORMAL</v>
          </cell>
          <cell r="H1723" t="str">
            <v>GINA CAROLINA RUIZ LOOR</v>
          </cell>
          <cell r="I1723" t="str">
            <v>1312930298</v>
          </cell>
          <cell r="J1723" t="str">
            <v>MANABI / PORTOVIEJO / ANDRES DE VERA / AV DEL EJERCITO / SN / ENTRE 5 DE OCTUBRE Y KENNEDY / TRAMACO SUCURSAL PORTOVIEJO PUNTO DE VENTA Y BODEGA</v>
          </cell>
          <cell r="K1723" t="str">
            <v>994219107</v>
          </cell>
          <cell r="M1723" t="str">
            <v>PORTOVIEJO</v>
          </cell>
          <cell r="N1723" t="str">
            <v>MANABI</v>
          </cell>
          <cell r="O1723" t="str">
            <v>PORTOVIEJO</v>
          </cell>
        </row>
        <row r="1724">
          <cell r="A1724" t="str">
            <v>20002997318012</v>
          </cell>
          <cell r="B1724">
            <v>473670</v>
          </cell>
          <cell r="C1724" t="str">
            <v>20002997318012</v>
          </cell>
          <cell r="D1724">
            <v>44900.498819444445</v>
          </cell>
          <cell r="E1724" t="str">
            <v>BRELDYNG</v>
          </cell>
          <cell r="F1724" t="str">
            <v>DESPACHO</v>
          </cell>
          <cell r="G1724" t="str">
            <v>NORMAL</v>
          </cell>
          <cell r="H1724" t="str">
            <v>EDITA CECIBEL ARROYO ARROYO</v>
          </cell>
          <cell r="I1724" t="str">
            <v>803972314</v>
          </cell>
          <cell r="J1724" t="str">
            <v>GUAYAS / DURAN / EL RECREO / AV AMAZONAS / MZ B2 SOLAR 10 / CALLE 59 / EL RECREO SECTOR 5 DE JUNIO 5TA ETAPA ATRAS DE LA EMPRESA ELETRICA DURAN AV AMAZONAS Y CLL 59 MZ B2 SOLAR 10 UNA PLANTA COLOR BLA</v>
          </cell>
          <cell r="K1724" t="str">
            <v>994813174</v>
          </cell>
          <cell r="M1724" t="str">
            <v>DURAN</v>
          </cell>
          <cell r="N1724" t="str">
            <v>GUAYAS</v>
          </cell>
          <cell r="O1724" t="str">
            <v>DURAN</v>
          </cell>
        </row>
        <row r="1725">
          <cell r="A1725" t="str">
            <v>20002997768605</v>
          </cell>
          <cell r="B1725">
            <v>473671</v>
          </cell>
          <cell r="C1725" t="str">
            <v>20002997768605</v>
          </cell>
          <cell r="D1725">
            <v>44900.498819444445</v>
          </cell>
          <cell r="E1725" t="str">
            <v>BRELDYNG</v>
          </cell>
          <cell r="F1725" t="str">
            <v>DESPACHO</v>
          </cell>
          <cell r="G1725" t="str">
            <v>NORMAL</v>
          </cell>
          <cell r="H1725" t="str">
            <v>LUISA EPIFANIA PARRALES RIVERA</v>
          </cell>
          <cell r="I1725" t="str">
            <v>1308460037</v>
          </cell>
          <cell r="J1725" t="str">
            <v>GUAYAS / GUAYAQUIL / TARQUI / AV FRANCISCO DE ORELLANA / SN /  / OFICINA TRAMACO SAN MARINO CONJUNTO RESIDENCIAL CENTROPOLIS</v>
          </cell>
          <cell r="K1725" t="str">
            <v>989900899</v>
          </cell>
          <cell r="M1725" t="str">
            <v>GUAYAQUIL</v>
          </cell>
          <cell r="N1725" t="str">
            <v>GUAYAS</v>
          </cell>
          <cell r="O1725" t="str">
            <v>GUAYAQUIL</v>
          </cell>
        </row>
        <row r="1726">
          <cell r="A1726" t="str">
            <v>20002997751641</v>
          </cell>
          <cell r="B1726">
            <v>473672</v>
          </cell>
          <cell r="C1726" t="str">
            <v>20002997751641</v>
          </cell>
          <cell r="D1726">
            <v>44900.498819444445</v>
          </cell>
          <cell r="E1726" t="str">
            <v>BRELDYNG</v>
          </cell>
          <cell r="F1726" t="str">
            <v>DESPACHO</v>
          </cell>
          <cell r="G1726" t="str">
            <v>NORMAL</v>
          </cell>
          <cell r="H1726" t="str">
            <v>ZOILA ELIZABETH MORA SALVATIERRA</v>
          </cell>
          <cell r="I1726" t="str">
            <v>1714687603</v>
          </cell>
          <cell r="J1726" t="str">
            <v>PICHINCHA / QUITO / GUAMANI / CALLE PEDRO CONCHA / CASA 21B MZ 2 / FRANCISCO CAMPOS / CONJUNTO PARQUE SAN FRANCISCO DE ESMERALDAS CASA 21B MZ 2 JUNTO A LA PARADA CORREDOR SUR LOZADA GUAMANI SAN ROQUE</v>
          </cell>
          <cell r="K1726" t="str">
            <v>990294509</v>
          </cell>
          <cell r="M1726" t="str">
            <v>QUITO</v>
          </cell>
          <cell r="N1726" t="str">
            <v>PICHINCHA</v>
          </cell>
          <cell r="O1726" t="str">
            <v>QUITO</v>
          </cell>
        </row>
        <row r="1727">
          <cell r="A1727" t="str">
            <v>20002998760217</v>
          </cell>
          <cell r="B1727">
            <v>473673</v>
          </cell>
          <cell r="C1727" t="str">
            <v>20002998760217</v>
          </cell>
          <cell r="D1727">
            <v>44900.498819444445</v>
          </cell>
          <cell r="E1727" t="str">
            <v>BRELDYNG</v>
          </cell>
          <cell r="F1727" t="str">
            <v>DESPACHO</v>
          </cell>
          <cell r="G1727" t="str">
            <v>NORMAL</v>
          </cell>
          <cell r="H1727" t="str">
            <v>ERIKA PATRICIA MORA ZAMBRANO</v>
          </cell>
          <cell r="I1727" t="str">
            <v>930027560</v>
          </cell>
          <cell r="J1727" t="str">
            <v xml:space="preserve">GUAYAS / GUAYAQUIL / TARQUI / AV CORONEL FLAVIO ALFARO DELGADO / MZ 14 /  / COOPERATIVA MARIA EUGENIA CORDOVEZ MZ 14 CASA DE 1 PISO COLOR CREMA A 1CUADRA DE VIA PERIMETRAL DIAGONAL A 5º PASAJE 43/A 2 </v>
          </cell>
          <cell r="K1727" t="str">
            <v>986494091</v>
          </cell>
          <cell r="M1727" t="str">
            <v>GUAYAQUIL</v>
          </cell>
          <cell r="N1727" t="str">
            <v>GUAYAS</v>
          </cell>
          <cell r="O1727" t="str">
            <v>GUAYAQUIL</v>
          </cell>
        </row>
        <row r="1728">
          <cell r="A1728" t="str">
            <v>20002998740696</v>
          </cell>
          <cell r="B1728">
            <v>473674</v>
          </cell>
          <cell r="C1728" t="str">
            <v>20002998740696</v>
          </cell>
          <cell r="D1728">
            <v>44900.498819444445</v>
          </cell>
          <cell r="E1728" t="str">
            <v>BRELDYNG</v>
          </cell>
          <cell r="F1728" t="str">
            <v>DESPACHO</v>
          </cell>
          <cell r="G1728" t="str">
            <v>NORMAL</v>
          </cell>
          <cell r="H1728" t="str">
            <v>ROBERTH RAFAEL ALTUVE OCHOA</v>
          </cell>
          <cell r="I1728" t="str">
            <v>1760767101</v>
          </cell>
          <cell r="J1728" t="str">
            <v>PICHINCHA / QUITO / SAN BARTOLO / FERNANDO TELLES / S14-49 / LUCAS DE LA CUEVA / CASA DE DOS PISOS COLOR CREMA A UNA CUADRA DE LA FARMACIA CRUZ AZUL</v>
          </cell>
          <cell r="K1728" t="str">
            <v>989198963</v>
          </cell>
          <cell r="M1728" t="str">
            <v>QUITO</v>
          </cell>
          <cell r="N1728" t="str">
            <v>PICHINCHA</v>
          </cell>
          <cell r="O1728" t="str">
            <v>QUITO</v>
          </cell>
        </row>
        <row r="1729">
          <cell r="A1729" t="str">
            <v>20003000318332</v>
          </cell>
          <cell r="B1729">
            <v>473675</v>
          </cell>
          <cell r="C1729" t="str">
            <v>20003000318332</v>
          </cell>
          <cell r="D1729">
            <v>44900.498819444445</v>
          </cell>
          <cell r="E1729" t="str">
            <v>BRELDYNG</v>
          </cell>
          <cell r="F1729" t="str">
            <v>DESPACHO</v>
          </cell>
          <cell r="G1729" t="str">
            <v>NORMAL</v>
          </cell>
          <cell r="H1729" t="str">
            <v>BONILLA SARANGO TANIA MARIBEL</v>
          </cell>
          <cell r="I1729" t="str">
            <v>1716917784</v>
          </cell>
          <cell r="J1729" t="str">
            <v>PICHINCHA / QUITO / LA CONCEPCION / AV DE LA PRENSA / N42-182 / FRAY FALCONI / SUBSUELO ALMACEN NUMERO 3 DIAGONAL AL PARQUEADERO CHIFA OCEANO</v>
          </cell>
          <cell r="K1729" t="str">
            <v>993640602</v>
          </cell>
          <cell r="M1729" t="str">
            <v>QUITO</v>
          </cell>
          <cell r="N1729" t="str">
            <v>PICHINCHA</v>
          </cell>
          <cell r="O1729" t="str">
            <v>QUITO</v>
          </cell>
        </row>
        <row r="1730">
          <cell r="A1730" t="str">
            <v>CLDEV_GYESIM0060</v>
          </cell>
          <cell r="B1730">
            <v>473663</v>
          </cell>
          <cell r="C1730" t="str">
            <v>CLDEV_GYESIM0060</v>
          </cell>
          <cell r="D1730">
            <v>44900.397488425922</v>
          </cell>
          <cell r="E1730" t="str">
            <v>CONECEL_DOCUMENTOS</v>
          </cell>
          <cell r="F1730" t="str">
            <v>DESPACHO</v>
          </cell>
          <cell r="G1730" t="str">
            <v>NORMAL</v>
          </cell>
          <cell r="H1730" t="str">
            <v>ANA AGUIRRE / MARIA SUNTAXI - PATRICIA</v>
          </cell>
          <cell r="J1730" t="str">
            <v>CIUDADELA SANTA LEONOR MZ 6 SOLAR 17</v>
          </cell>
          <cell r="M1730" t="str">
            <v>GUAYAQUIL</v>
          </cell>
        </row>
        <row r="1731">
          <cell r="A1731" t="str">
            <v>BREDEV0005</v>
          </cell>
          <cell r="B1731">
            <v>473641</v>
          </cell>
          <cell r="C1731" t="str">
            <v>BREDEV0005</v>
          </cell>
          <cell r="D1731">
            <v>44900.361956018518</v>
          </cell>
          <cell r="E1731" t="str">
            <v>CONECEL_DOCUMENTOS</v>
          </cell>
          <cell r="F1731" t="str">
            <v>DESPACHO</v>
          </cell>
          <cell r="G1731" t="str">
            <v>NORMAL</v>
          </cell>
          <cell r="H1731" t="str">
            <v>LOURDES QUINTERO (BREDLYNG)</v>
          </cell>
          <cell r="J1731" t="str">
            <v>OFC BRELDYNG CALLE 7MO PASAJE 37ª Y V. EMILIO ROMERO, BODEGAS DE FERRETERIA ESPINOZA, BODEGA #8 (EXACTAMENTE QUEDA EN LA JUAN TANCA MARENGO KM. 4.5 PASANDO LA COCA COLA</v>
          </cell>
          <cell r="M1731" t="str">
            <v>GUAYAQUIL</v>
          </cell>
        </row>
        <row r="1732">
          <cell r="A1732" t="str">
            <v>20002995363319</v>
          </cell>
          <cell r="B1732">
            <v>473639</v>
          </cell>
          <cell r="C1732" t="str">
            <v>20002995363319</v>
          </cell>
          <cell r="D1732">
            <v>44897.787673611114</v>
          </cell>
          <cell r="E1732" t="str">
            <v>CONECEL</v>
          </cell>
          <cell r="F1732" t="str">
            <v>DESPACHO</v>
          </cell>
          <cell r="G1732" t="str">
            <v>NORMAL</v>
          </cell>
          <cell r="H1732" t="str">
            <v>MENDOZA DIAZ MIGUEL ALEJANDRO</v>
          </cell>
          <cell r="I1732" t="str">
            <v>1758166282</v>
          </cell>
          <cell r="J1732" t="str">
            <v>LA CAROLINA AV AMAZONAS 1014 Y AV NNUU EN EL EDF LA PREVISORA TORRE A, PISO 9, OF 902</v>
          </cell>
          <cell r="K1732" t="str">
            <v>960520668</v>
          </cell>
          <cell r="L1732" t="str">
            <v>0</v>
          </cell>
          <cell r="M1732" t="str">
            <v>QUITO</v>
          </cell>
          <cell r="N1732" t="str">
            <v xml:space="preserve">QUITO </v>
          </cell>
          <cell r="O1732" t="str">
            <v>LA CAROLINA AV AMAZONAS 1014 Y AV NNUU EN EL EDF LA PREVISORA TORRE A, PISO 9, OF 902</v>
          </cell>
        </row>
        <row r="1733">
          <cell r="A1733" t="str">
            <v>INSUMOS_ORIENTE_1</v>
          </cell>
          <cell r="B1733">
            <v>473638</v>
          </cell>
          <cell r="C1733" t="str">
            <v>INSUMOS_ORIENTE_1</v>
          </cell>
          <cell r="D1733">
            <v>44897.742303240739</v>
          </cell>
          <cell r="E1733" t="str">
            <v>CONECEL_DOCUMENTOS</v>
          </cell>
          <cell r="F1733" t="str">
            <v>DESPACHO</v>
          </cell>
          <cell r="H1733" t="str">
            <v>SANDRA LOOR</v>
          </cell>
          <cell r="J1733" t="str">
            <v>AGENCIA TRAMACO LAGO AGRIO</v>
          </cell>
          <cell r="M1733" t="str">
            <v>210201</v>
          </cell>
        </row>
        <row r="1734">
          <cell r="A1734" t="str">
            <v>20002995358300</v>
          </cell>
          <cell r="B1734">
            <v>473575</v>
          </cell>
          <cell r="C1734" t="str">
            <v>20002995358300</v>
          </cell>
          <cell r="D1734">
            <v>44897.706284722219</v>
          </cell>
          <cell r="E1734" t="str">
            <v>CONECEL</v>
          </cell>
          <cell r="F1734" t="str">
            <v>DESPACHO</v>
          </cell>
          <cell r="G1734" t="str">
            <v>NORMAL</v>
          </cell>
          <cell r="H1734" t="str">
            <v>EDISON DANIEL NIETO CALERO</v>
          </cell>
          <cell r="I1734" t="str">
            <v>1726167180</v>
          </cell>
          <cell r="J1734" t="str">
            <v>QUITO-SANGOLQUI/ELOY ALFARO 146Y ESPANA/RECIBEN EN EL ESTADIO DE LA LIGA CANTONAL DE RUMINAHUI</v>
          </cell>
          <cell r="K1734" t="str">
            <v>992533580</v>
          </cell>
          <cell r="L1734" t="str">
            <v>299754775/983978830</v>
          </cell>
          <cell r="M1734" t="str">
            <v>QUITO</v>
          </cell>
          <cell r="N1734" t="str">
            <v>PICHINCHA</v>
          </cell>
          <cell r="O1734" t="str">
            <v>QUITO</v>
          </cell>
        </row>
        <row r="1735">
          <cell r="A1735" t="str">
            <v>20002997298722</v>
          </cell>
          <cell r="B1735">
            <v>473576</v>
          </cell>
          <cell r="C1735" t="str">
            <v>20002997298722</v>
          </cell>
          <cell r="D1735">
            <v>44897.706284722219</v>
          </cell>
          <cell r="E1735" t="str">
            <v>CONECEL</v>
          </cell>
          <cell r="F1735" t="str">
            <v>DESPACHO</v>
          </cell>
          <cell r="G1735" t="str">
            <v>NORMAL</v>
          </cell>
          <cell r="H1735" t="str">
            <v>HENRY DAVID SANCHEZ JIMENEZ</v>
          </cell>
          <cell r="I1735" t="str">
            <v>1725749723</v>
          </cell>
          <cell r="J1735" t="str">
            <v>QUITO/SOLANDA/AV SOLANDA OE3-116 Y JOSE BARRERA/GIRANDO POR EL PARQUE DE LA VIRGEN/A LADO DE LA PANALERA TIFANNY/CASA GRIS DE UN PISO</v>
          </cell>
          <cell r="K1735" t="str">
            <v>997129517</v>
          </cell>
          <cell r="L1735" t="str">
            <v>0</v>
          </cell>
          <cell r="M1735" t="str">
            <v>QUITO</v>
          </cell>
          <cell r="N1735" t="str">
            <v>PICHINCHA</v>
          </cell>
          <cell r="O1735" t="str">
            <v>QUITO</v>
          </cell>
        </row>
        <row r="1736">
          <cell r="A1736" t="str">
            <v>20002989312121</v>
          </cell>
          <cell r="B1736">
            <v>473577</v>
          </cell>
          <cell r="C1736" t="str">
            <v>20002989312121</v>
          </cell>
          <cell r="D1736">
            <v>44897.706284722219</v>
          </cell>
          <cell r="E1736" t="str">
            <v>CONECEL</v>
          </cell>
          <cell r="F1736" t="str">
            <v>DESPACHO</v>
          </cell>
          <cell r="G1736" t="str">
            <v>NORMAL</v>
          </cell>
          <cell r="H1736" t="str">
            <v>RAMIRO SANTIAGO MOYA POZO</v>
          </cell>
          <cell r="I1736" t="str">
            <v>1712461969</v>
          </cell>
          <cell r="J1736" t="str">
            <v>QUITO/ALANGASI/TEJAS LOMAS /CALLE ANTONIO JOSE DE SUCRE Y JUAN MONTALVO CS 2PCAFE A 1 CUADRA CARPINTERIA HMNOS/2 CUADRAS DE TRAJES AVILES</v>
          </cell>
          <cell r="K1736" t="str">
            <v>983986924</v>
          </cell>
          <cell r="L1736" t="str">
            <v>958913509</v>
          </cell>
          <cell r="M1736" t="str">
            <v>QUITO</v>
          </cell>
          <cell r="N1736" t="str">
            <v>PICHINCHA</v>
          </cell>
          <cell r="O1736" t="str">
            <v>QUITO</v>
          </cell>
        </row>
        <row r="1737">
          <cell r="A1737" t="str">
            <v>20002991269319</v>
          </cell>
          <cell r="B1737">
            <v>473578</v>
          </cell>
          <cell r="C1737" t="str">
            <v>20002991269319</v>
          </cell>
          <cell r="D1737">
            <v>44897.706284722219</v>
          </cell>
          <cell r="E1737" t="str">
            <v>CONECEL</v>
          </cell>
          <cell r="F1737" t="str">
            <v>DESPACHO</v>
          </cell>
          <cell r="G1737" t="str">
            <v>NORMAL</v>
          </cell>
          <cell r="H1737" t="str">
            <v>FRANKLIN GUSTAVO CAISA VILLAGRES</v>
          </cell>
          <cell r="I1737" t="str">
            <v>802716316</v>
          </cell>
          <cell r="J1737" t="str">
            <v>QUITO /PUENGASI/MONSERRAT/IGNACIO DE VEINTIMILLA Y LIZARDO GARCIA CASA DE 2 PISOS PUERTA DE METAL NEGRA/PUNTO DE REFERENCIA FERRETERIA DIVINO NINO Y CARPINTERIA</v>
          </cell>
          <cell r="K1737" t="str">
            <v>983439176</v>
          </cell>
          <cell r="L1737" t="str">
            <v>0</v>
          </cell>
          <cell r="M1737" t="str">
            <v>QUITO</v>
          </cell>
          <cell r="N1737" t="str">
            <v>PICHINCHA</v>
          </cell>
          <cell r="O1737" t="str">
            <v>QUITO</v>
          </cell>
        </row>
        <row r="1738">
          <cell r="A1738" t="str">
            <v>20002997315241</v>
          </cell>
          <cell r="B1738">
            <v>473579</v>
          </cell>
          <cell r="C1738" t="str">
            <v>20002997315241</v>
          </cell>
          <cell r="D1738">
            <v>44897.706284722219</v>
          </cell>
          <cell r="E1738" t="str">
            <v>CONECEL</v>
          </cell>
          <cell r="F1738" t="str">
            <v>DESPACHO</v>
          </cell>
          <cell r="G1738" t="str">
            <v>NORMAL</v>
          </cell>
          <cell r="H1738" t="str">
            <v>XIOMARA ELENA MALDONADO JACOME</v>
          </cell>
          <cell r="I1738" t="str">
            <v>1712765153</v>
          </cell>
          <cell r="J1738" t="str">
            <v>QUITO/CALDERON/CALLE CAPITAN GEOVANNY CALLES Y LOS PINOS /CONJ SAN ANTONIO 3 CASA BLANCA /A 2 CUADRAS DE SUPERMERCADOS SANTA MARIA</v>
          </cell>
          <cell r="K1738" t="str">
            <v>999002974</v>
          </cell>
          <cell r="L1738" t="str">
            <v>998706282</v>
          </cell>
          <cell r="M1738" t="str">
            <v>QUITO</v>
          </cell>
          <cell r="N1738" t="str">
            <v>PICHINCHA</v>
          </cell>
          <cell r="O1738" t="str">
            <v>QUITO</v>
          </cell>
        </row>
        <row r="1739">
          <cell r="A1739" t="str">
            <v>20002997271273</v>
          </cell>
          <cell r="B1739">
            <v>473580</v>
          </cell>
          <cell r="C1739" t="str">
            <v>20002997271273</v>
          </cell>
          <cell r="D1739">
            <v>44897.706284722219</v>
          </cell>
          <cell r="E1739" t="str">
            <v>CONECEL</v>
          </cell>
          <cell r="F1739" t="str">
            <v>DESPACHO</v>
          </cell>
          <cell r="G1739" t="str">
            <v>NORMAL</v>
          </cell>
          <cell r="H1739" t="str">
            <v>XIOMARA ELENA MALDONADO JACOME</v>
          </cell>
          <cell r="I1739" t="str">
            <v>1712765153</v>
          </cell>
          <cell r="J1739" t="str">
            <v>QUITO/CALDERON/CALLE CAPITAN GEOVANNY CALLES Y LOS PINOS /CONJ SAN ANTONIO 3 CASA BLANCA /A 2 CUADRAS DE SUPERMERCADOS SANTA MARIA</v>
          </cell>
          <cell r="K1739" t="str">
            <v>999002974</v>
          </cell>
          <cell r="L1739" t="str">
            <v>998706282</v>
          </cell>
          <cell r="M1739" t="str">
            <v>QUITO</v>
          </cell>
          <cell r="N1739" t="str">
            <v>PICHINCHA</v>
          </cell>
          <cell r="O1739" t="str">
            <v>QUITO</v>
          </cell>
        </row>
        <row r="1740">
          <cell r="A1740" t="str">
            <v>20002997754408</v>
          </cell>
          <cell r="B1740">
            <v>473581</v>
          </cell>
          <cell r="C1740" t="str">
            <v>20002997754408</v>
          </cell>
          <cell r="D1740">
            <v>44897.706284722219</v>
          </cell>
          <cell r="E1740" t="str">
            <v>CONECEL</v>
          </cell>
          <cell r="F1740" t="str">
            <v>DESPACHO</v>
          </cell>
          <cell r="G1740" t="str">
            <v>NORMAL</v>
          </cell>
          <cell r="H1740" t="str">
            <v>CARMEN ELOISA FAJARDO MOLINA</v>
          </cell>
          <cell r="I1740" t="str">
            <v>602264699</v>
          </cell>
          <cell r="J1740" t="str">
            <v>QUITO/CALDERON/SECTOR BARRIO REINA DEL CISNE NUMERO 2 CALLE GUSTAVO ORCES VILLAGOMEZ E ISIDRO LABRADOR E10-232 CASA 2 PISOS AMARILLA DIAGONAL A LA CASA BARRIAL DEL BARRIO CISNE</v>
          </cell>
          <cell r="K1740" t="str">
            <v>987275782</v>
          </cell>
          <cell r="L1740" t="str">
            <v>980245969</v>
          </cell>
          <cell r="M1740" t="str">
            <v>QUITO</v>
          </cell>
          <cell r="N1740" t="str">
            <v>PICHINCHA</v>
          </cell>
          <cell r="O1740" t="str">
            <v>QUITO</v>
          </cell>
        </row>
        <row r="1741">
          <cell r="A1741" t="str">
            <v>20002997767516</v>
          </cell>
          <cell r="B1741">
            <v>473582</v>
          </cell>
          <cell r="C1741" t="str">
            <v>20002997767516</v>
          </cell>
          <cell r="D1741">
            <v>44897.706284722219</v>
          </cell>
          <cell r="E1741" t="str">
            <v>CONECEL</v>
          </cell>
          <cell r="F1741" t="str">
            <v>DESPACHO</v>
          </cell>
          <cell r="G1741" t="str">
            <v>NORMAL</v>
          </cell>
          <cell r="H1741" t="str">
            <v>CRISTIAN GIOVANNY BRAVO GUZMAN</v>
          </cell>
          <cell r="I1741" t="str">
            <v>105303002</v>
          </cell>
          <cell r="J1741" t="str">
            <v>MANTA/TARQUI/AV CIRCUNVALACION EN LA EMPRESA JAC MOTORS DIAGONAL A LA CDLA LA ALBORADA</v>
          </cell>
          <cell r="K1741" t="str">
            <v>979081347</v>
          </cell>
          <cell r="L1741" t="str">
            <v>0</v>
          </cell>
          <cell r="M1741" t="str">
            <v>MANTA</v>
          </cell>
          <cell r="N1741" t="str">
            <v>MANABI</v>
          </cell>
          <cell r="O1741" t="str">
            <v>MANTA</v>
          </cell>
        </row>
        <row r="1742">
          <cell r="A1742" t="str">
            <v>20002997735693</v>
          </cell>
          <cell r="B1742">
            <v>473583</v>
          </cell>
          <cell r="C1742" t="str">
            <v>20002997735693</v>
          </cell>
          <cell r="D1742">
            <v>44897.706284722219</v>
          </cell>
          <cell r="E1742" t="str">
            <v>CONECEL</v>
          </cell>
          <cell r="F1742" t="str">
            <v>DESPACHO</v>
          </cell>
          <cell r="G1742" t="str">
            <v>NORMAL</v>
          </cell>
          <cell r="H1742" t="str">
            <v>ZOILA TATIANA ORRALA ZUNIGA</v>
          </cell>
          <cell r="I1742" t="str">
            <v>923139794</v>
          </cell>
          <cell r="J1742" t="str">
            <v>CUENCA/MACHANGATA/AV PANAMERICANA NORTE Y CORONEL DELGADO EN LOS CONDOMINIOS DEL CUARTEL BLQOUE S A UNA CUADRA DE LA ESCUELA GABRIEL CEVALLOS</v>
          </cell>
          <cell r="K1742" t="str">
            <v>986598290</v>
          </cell>
          <cell r="L1742" t="str">
            <v>0</v>
          </cell>
          <cell r="M1742" t="str">
            <v>CUENCA</v>
          </cell>
          <cell r="N1742" t="str">
            <v>AZUAY</v>
          </cell>
          <cell r="O1742" t="str">
            <v>CUENCA</v>
          </cell>
        </row>
        <row r="1743">
          <cell r="A1743" t="str">
            <v>20002997767277</v>
          </cell>
          <cell r="B1743">
            <v>473584</v>
          </cell>
          <cell r="C1743" t="str">
            <v>20002997767277</v>
          </cell>
          <cell r="D1743">
            <v>44897.706284722219</v>
          </cell>
          <cell r="E1743" t="str">
            <v>CONECEL</v>
          </cell>
          <cell r="F1743" t="str">
            <v>DESPACHO</v>
          </cell>
          <cell r="G1743" t="str">
            <v>NORMAL</v>
          </cell>
          <cell r="H1743" t="str">
            <v>LENIN ERMEL RIOS LARA</v>
          </cell>
          <cell r="I1743" t="str">
            <v>1802607240</v>
          </cell>
          <cell r="J1743" t="str">
            <v>AMBATO/LA MERCED/RETIRO EN AGENCIA/CENTRO DE DISTRIBUCION AMBATO OFICINA TRAMACO AV ATAHUALPA ENTRE RIO PAYAMINO Y RIO MISAHUALLI DETRAS DE QUITO MOTORS</v>
          </cell>
          <cell r="K1743" t="str">
            <v>984588191</v>
          </cell>
          <cell r="L1743" t="str">
            <v>960819393</v>
          </cell>
          <cell r="M1743" t="str">
            <v>AMBATO</v>
          </cell>
          <cell r="N1743" t="str">
            <v>TUNGURAHUA</v>
          </cell>
          <cell r="O1743" t="str">
            <v>AMBATO</v>
          </cell>
        </row>
        <row r="1744">
          <cell r="A1744" t="str">
            <v>20002995804451</v>
          </cell>
          <cell r="B1744">
            <v>473585</v>
          </cell>
          <cell r="C1744" t="str">
            <v>20002995804451</v>
          </cell>
          <cell r="D1744">
            <v>44897.706284722219</v>
          </cell>
          <cell r="E1744" t="str">
            <v>CONECEL</v>
          </cell>
          <cell r="F1744" t="str">
            <v>DESPACHO</v>
          </cell>
          <cell r="G1744" t="str">
            <v>NORMAL</v>
          </cell>
          <cell r="H1744" t="str">
            <v>JESSICA FABIOLA BORBOR REYES</v>
          </cell>
          <cell r="I1744" t="str">
            <v>703751016</v>
          </cell>
          <cell r="J1744" t="str">
            <v>MACHALA/9 DE MAYO/BARRIO NUEVO PILO CALLE PRIMERA ESTE Y 17AVA SUR VLL 804 CASA DE UN PISO COLOR AMARILLO DIAGONAL A LA LUBRICADORA RAFAEL</v>
          </cell>
          <cell r="K1744" t="str">
            <v>987662142</v>
          </cell>
          <cell r="L1744" t="str">
            <v>0</v>
          </cell>
          <cell r="M1744" t="str">
            <v>MACHALA</v>
          </cell>
          <cell r="N1744" t="str">
            <v>EL ORO</v>
          </cell>
          <cell r="O1744" t="str">
            <v>MACHALA</v>
          </cell>
        </row>
        <row r="1745">
          <cell r="A1745" t="str">
            <v>20002995364394</v>
          </cell>
          <cell r="B1745">
            <v>473586</v>
          </cell>
          <cell r="C1745" t="str">
            <v>20002995364394</v>
          </cell>
          <cell r="D1745">
            <v>44897.706284722219</v>
          </cell>
          <cell r="E1745" t="str">
            <v>CONECEL</v>
          </cell>
          <cell r="F1745" t="str">
            <v>DESPACHO</v>
          </cell>
          <cell r="G1745" t="str">
            <v>NORMAL</v>
          </cell>
          <cell r="H1745" t="str">
            <v>YOLY YOSMAR VASQUEZ OSPINO</v>
          </cell>
          <cell r="I1745" t="str">
            <v>1523249370000</v>
          </cell>
          <cell r="J1745" t="str">
            <v>CUENCA/TOTORACOCHA/AV GONZALES SUAREZ Y GARCIA MORENO CASA DE 4 PISOS COLOR CREMA FRENTE A LA RECTIFICADORA SALINAS</v>
          </cell>
          <cell r="K1745" t="str">
            <v>979323553</v>
          </cell>
          <cell r="L1745" t="str">
            <v>0</v>
          </cell>
          <cell r="M1745" t="str">
            <v>CUENCA</v>
          </cell>
          <cell r="N1745" t="str">
            <v>AZUAY</v>
          </cell>
          <cell r="O1745" t="str">
            <v>CUENCA</v>
          </cell>
        </row>
        <row r="1746">
          <cell r="A1746" t="str">
            <v>20002986693280_1</v>
          </cell>
          <cell r="B1746">
            <v>473587</v>
          </cell>
          <cell r="C1746" t="str">
            <v>20002986693280_1</v>
          </cell>
          <cell r="D1746">
            <v>44897.706284722219</v>
          </cell>
          <cell r="E1746" t="str">
            <v>CONECEL</v>
          </cell>
          <cell r="F1746" t="str">
            <v>DESPACHO</v>
          </cell>
          <cell r="G1746" t="str">
            <v>NORMAL</v>
          </cell>
          <cell r="H1746" t="str">
            <v>JOSE MIGUEL LUDENA OVIEDO</v>
          </cell>
          <cell r="I1746" t="str">
            <v>1150602751</v>
          </cell>
          <cell r="J1746" t="str">
            <v>QUITO/RUMIPAMBA/CALLE ARTETA Y CALISTO EN EL REGIMEN QUITO NO 1 A LADO DEL COMANDO POLICIAL DE ZONA 9 Y FRENTE AL HOSPITAL METROPOLITANO</v>
          </cell>
          <cell r="K1746" t="str">
            <v>961907341</v>
          </cell>
          <cell r="L1746" t="str">
            <v>995912805/959128053</v>
          </cell>
          <cell r="M1746" t="str">
            <v>QUITO</v>
          </cell>
          <cell r="N1746" t="str">
            <v>PICHINCHA</v>
          </cell>
          <cell r="O1746" t="str">
            <v>QUITO</v>
          </cell>
        </row>
        <row r="1747">
          <cell r="A1747" t="str">
            <v>20002997719973</v>
          </cell>
          <cell r="B1747">
            <v>473588</v>
          </cell>
          <cell r="C1747" t="str">
            <v>20002997719973</v>
          </cell>
          <cell r="D1747">
            <v>44897.706284722219</v>
          </cell>
          <cell r="E1747" t="str">
            <v>CONECEL</v>
          </cell>
          <cell r="F1747" t="str">
            <v>DESPACHO</v>
          </cell>
          <cell r="G1747" t="str">
            <v>NORMAL</v>
          </cell>
          <cell r="H1747" t="str">
            <v>CHRISTIAN XAVIER PARRENO PENAFIEL</v>
          </cell>
          <cell r="I1747" t="str">
            <v>1714994827</v>
          </cell>
          <cell r="J1747" t="str">
            <v>QUITO/POMASQUI/JOSE MARIA BUGA OE3381 Y FRANCISCO MONTANO CASA ESQUINERA DE 3P COLOR BLANCA DIAGONAL AL PARQUE DE PUSUQUI</v>
          </cell>
          <cell r="K1747" t="str">
            <v>998895848</v>
          </cell>
          <cell r="L1747" t="str">
            <v>939727384</v>
          </cell>
          <cell r="M1747" t="str">
            <v>QUITO</v>
          </cell>
          <cell r="N1747" t="str">
            <v>PICHINCHA</v>
          </cell>
          <cell r="O1747" t="str">
            <v>QUITO</v>
          </cell>
        </row>
        <row r="1748">
          <cell r="A1748" t="str">
            <v>20002995381198</v>
          </cell>
          <cell r="B1748">
            <v>473589</v>
          </cell>
          <cell r="C1748" t="str">
            <v>20002995381198</v>
          </cell>
          <cell r="D1748">
            <v>44897.706284722219</v>
          </cell>
          <cell r="E1748" t="str">
            <v>CONECEL</v>
          </cell>
          <cell r="F1748" t="str">
            <v>DESPACHO</v>
          </cell>
          <cell r="G1748" t="str">
            <v>NORMAL</v>
          </cell>
          <cell r="H1748" t="str">
            <v>MISHEL CAROLINA FRIAS CORELLA</v>
          </cell>
          <cell r="I1748" t="str">
            <v>1726234816</v>
          </cell>
          <cell r="J1748" t="str">
            <v>QUITO/COCHAPAMBA/SECTOR EL BOSQUE PASAJE A Y 3ERA TRANSVERSAL CS 5P CL BLANCA CON CELESTE FRENTE A LA GUARDERIA CAPULLITOS DEL FUTUR</v>
          </cell>
          <cell r="K1748" t="str">
            <v>963879983</v>
          </cell>
          <cell r="L1748" t="str">
            <v>0</v>
          </cell>
          <cell r="M1748" t="str">
            <v>QUITO</v>
          </cell>
          <cell r="N1748" t="str">
            <v>PICHINCHA</v>
          </cell>
          <cell r="O1748" t="str">
            <v>QUITO</v>
          </cell>
        </row>
        <row r="1749">
          <cell r="A1749" t="str">
            <v>20002998758109</v>
          </cell>
          <cell r="B1749">
            <v>473590</v>
          </cell>
          <cell r="C1749" t="str">
            <v>20002998758109</v>
          </cell>
          <cell r="D1749">
            <v>44897.706284722219</v>
          </cell>
          <cell r="E1749" t="str">
            <v>CONECEL</v>
          </cell>
          <cell r="F1749" t="str">
            <v>DESPACHO</v>
          </cell>
          <cell r="G1749" t="str">
            <v>NORMAL</v>
          </cell>
          <cell r="H1749" t="str">
            <v>CRISTHIAN LEONARDO ALVIIA DEL CASTILLO</v>
          </cell>
          <cell r="I1749" t="str">
            <v>1308305562</v>
          </cell>
          <cell r="J1749" t="str">
            <v>PORTOVIEJO/ANDRES DE VERA/CALLE 24 DE MAYO ENTRE GARCIA MORENO Y 1ERO DE ENERO EN LA CASA COLOR CREMA CON PORTONES CAFE JUNTO A LA FLORERIA FLOR Y MIEL</v>
          </cell>
          <cell r="K1749" t="str">
            <v>999222221</v>
          </cell>
          <cell r="L1749" t="str">
            <v>958608204</v>
          </cell>
          <cell r="M1749" t="str">
            <v>PORTOVIEJO</v>
          </cell>
          <cell r="N1749" t="str">
            <v>MANABI</v>
          </cell>
          <cell r="O1749" t="str">
            <v>PORTOVIEJO</v>
          </cell>
        </row>
        <row r="1750">
          <cell r="A1750" t="str">
            <v>20002994420152</v>
          </cell>
          <cell r="B1750">
            <v>473591</v>
          </cell>
          <cell r="C1750" t="str">
            <v>20002994420152</v>
          </cell>
          <cell r="D1750">
            <v>44897.706284722219</v>
          </cell>
          <cell r="E1750" t="str">
            <v>CONECEL</v>
          </cell>
          <cell r="F1750" t="str">
            <v>DESPACHO</v>
          </cell>
          <cell r="G1750" t="str">
            <v>NORMAL</v>
          </cell>
          <cell r="H1750" t="str">
            <v>CARLOS DANIEL ESCUDERO MENA</v>
          </cell>
          <cell r="I1750" t="str">
            <v>1106048505</v>
          </cell>
          <cell r="J1750" t="str">
            <v>LOJA/EL SAGRARIO/CALLE MAURICIO RAVEL Y TOMAS DE HERES CASA C74 COLOR GRIS DE UN PISO A DOS CUADRAS DEL CONJUNTO LA COLINA DORADA</v>
          </cell>
          <cell r="K1750" t="str">
            <v>982336355</v>
          </cell>
          <cell r="L1750" t="str">
            <v>991650729</v>
          </cell>
          <cell r="M1750" t="str">
            <v>LOJA</v>
          </cell>
          <cell r="N1750" t="str">
            <v>LOJA</v>
          </cell>
          <cell r="O1750" t="str">
            <v>LOJA</v>
          </cell>
        </row>
        <row r="1751">
          <cell r="A1751" t="str">
            <v>20002997759776</v>
          </cell>
          <cell r="B1751">
            <v>473592</v>
          </cell>
          <cell r="C1751" t="str">
            <v>20002997759776</v>
          </cell>
          <cell r="D1751">
            <v>44897.706284722219</v>
          </cell>
          <cell r="E1751" t="str">
            <v>CONECEL</v>
          </cell>
          <cell r="F1751" t="str">
            <v>DESPACHO</v>
          </cell>
          <cell r="G1751" t="str">
            <v>NORMAL</v>
          </cell>
          <cell r="H1751" t="str">
            <v>RONALD ADRIAN ARANA VIVAR</v>
          </cell>
          <cell r="I1751" t="str">
            <v>929025005</v>
          </cell>
          <cell r="J1751" t="str">
            <v>DURAN EL RECREO BARRIO EL RECREO CALLE 40 Y CALLE 30 DE 1 PISO DE BLOQUES COLOR PLOMO EN LA ESQUINA FERRETERIA MADERAS EL BOSQUE SUCURSAL 7</v>
          </cell>
          <cell r="K1751" t="str">
            <v>995967209</v>
          </cell>
          <cell r="L1751" t="str">
            <v>989215347</v>
          </cell>
          <cell r="M1751" t="str">
            <v>DURAN</v>
          </cell>
          <cell r="N1751" t="str">
            <v>GUAYAS</v>
          </cell>
          <cell r="O1751" t="str">
            <v>DURAN</v>
          </cell>
        </row>
        <row r="1752">
          <cell r="A1752" t="str">
            <v>20002997759413</v>
          </cell>
          <cell r="B1752">
            <v>473593</v>
          </cell>
          <cell r="C1752" t="str">
            <v>20002997759413</v>
          </cell>
          <cell r="D1752">
            <v>44897.706284722219</v>
          </cell>
          <cell r="E1752" t="str">
            <v>CONECEL</v>
          </cell>
          <cell r="F1752" t="str">
            <v>DESPACHO</v>
          </cell>
          <cell r="G1752" t="str">
            <v>NORMAL</v>
          </cell>
          <cell r="H1752" t="str">
            <v>CESAR EMILIO CALDERON VILLALOBOS</v>
          </cell>
          <cell r="I1752" t="str">
            <v>931749410</v>
          </cell>
          <cell r="J1752" t="str">
            <v>CUENCA RUMICHACA ESQUINA MUEBLERIA EL PINO</v>
          </cell>
          <cell r="K1752" t="str">
            <v>980451009</v>
          </cell>
          <cell r="L1752" t="str">
            <v>978790755</v>
          </cell>
          <cell r="M1752" t="str">
            <v>GUAYAQUIL</v>
          </cell>
          <cell r="N1752" t="str">
            <v>GUAYAS</v>
          </cell>
          <cell r="O1752" t="str">
            <v>GUAYAQUIL</v>
          </cell>
        </row>
        <row r="1753">
          <cell r="A1753" t="str">
            <v>20002996631492</v>
          </cell>
          <cell r="B1753">
            <v>473594</v>
          </cell>
          <cell r="C1753" t="str">
            <v>20002996631492</v>
          </cell>
          <cell r="D1753">
            <v>44897.706284722219</v>
          </cell>
          <cell r="E1753" t="str">
            <v>CONECEL</v>
          </cell>
          <cell r="F1753" t="str">
            <v>DESPACHO</v>
          </cell>
          <cell r="G1753" t="str">
            <v>NORMAL</v>
          </cell>
          <cell r="H1753" t="str">
            <v>JEREMIAS DANIEL MORILLO VEGA</v>
          </cell>
          <cell r="I1753" t="str">
            <v>1005028988</v>
          </cell>
          <cell r="J1753" t="str">
            <v>QUITO/MAGDALENA/MARIA DUCHICELA Y PURUHA S/N /CASA CON PORTON NEGRO FR LA HELADERIA MANGOS</v>
          </cell>
          <cell r="K1753" t="str">
            <v>985872975</v>
          </cell>
          <cell r="L1753" t="str">
            <v>994390710/099439071</v>
          </cell>
          <cell r="M1753" t="str">
            <v>QUITO</v>
          </cell>
          <cell r="N1753" t="str">
            <v>PICHINCHA</v>
          </cell>
          <cell r="O1753" t="str">
            <v>QUITO</v>
          </cell>
        </row>
        <row r="1754">
          <cell r="A1754" t="str">
            <v>20002995356877</v>
          </cell>
          <cell r="B1754">
            <v>473595</v>
          </cell>
          <cell r="C1754" t="str">
            <v>20002995356877</v>
          </cell>
          <cell r="D1754">
            <v>44897.706284722219</v>
          </cell>
          <cell r="E1754" t="str">
            <v>CONECEL</v>
          </cell>
          <cell r="F1754" t="str">
            <v>DESPACHO</v>
          </cell>
          <cell r="G1754" t="str">
            <v>NORMAL</v>
          </cell>
          <cell r="H1754" t="str">
            <v>MISHEL CAROLINA FRIAS CORELLA</v>
          </cell>
          <cell r="I1754" t="str">
            <v>1726234816</v>
          </cell>
          <cell r="J1754" t="str">
            <v>QUITO/COCHAPAMBA/SECTOR EL BOSQUE PASAJE A Y 3ERA TRANSVERSAL CASA DE 5 PISOS COLOR BLANCO CON CELESTE FRENTE A LA GUARDERIA CAPULLITOS DEL FUTURO</v>
          </cell>
          <cell r="K1754" t="str">
            <v>963879983</v>
          </cell>
          <cell r="L1754" t="str">
            <v>0</v>
          </cell>
          <cell r="M1754" t="str">
            <v>QUITO</v>
          </cell>
          <cell r="N1754" t="str">
            <v>PICHINCHA</v>
          </cell>
          <cell r="O1754" t="str">
            <v>QUITO</v>
          </cell>
        </row>
        <row r="1755">
          <cell r="A1755" t="str">
            <v>20002995362234</v>
          </cell>
          <cell r="B1755">
            <v>473596</v>
          </cell>
          <cell r="C1755" t="str">
            <v>20002995362234</v>
          </cell>
          <cell r="D1755">
            <v>44897.706284722219</v>
          </cell>
          <cell r="E1755" t="str">
            <v>CONECEL</v>
          </cell>
          <cell r="F1755" t="str">
            <v>DESPACHO</v>
          </cell>
          <cell r="G1755" t="str">
            <v>NORMAL</v>
          </cell>
          <cell r="H1755" t="str">
            <v>MISHEL CAROLINA FRIAS CORELLA</v>
          </cell>
          <cell r="I1755" t="str">
            <v>1726234816</v>
          </cell>
          <cell r="J1755" t="str">
            <v>QUITO/COCHAPAMBA/SECTOR EL BOSQUE PASAJE A Y 3ERA TRANSVERSAL CASA DE 5 PISOS COLOR BLANCO CON CELESTE FRENTE A LA GUARDERIA CAPULLITOS DEL FUTURO</v>
          </cell>
          <cell r="K1755" t="str">
            <v>963879983</v>
          </cell>
          <cell r="L1755" t="str">
            <v>0</v>
          </cell>
          <cell r="M1755" t="str">
            <v>QUITO</v>
          </cell>
          <cell r="N1755" t="str">
            <v>PICHINCHA</v>
          </cell>
          <cell r="O1755" t="str">
            <v>QUITO</v>
          </cell>
        </row>
        <row r="1756">
          <cell r="A1756" t="str">
            <v>20002971572982_1</v>
          </cell>
          <cell r="B1756">
            <v>473597</v>
          </cell>
          <cell r="C1756" t="str">
            <v>20002971572982_1</v>
          </cell>
          <cell r="D1756">
            <v>44897.706284722219</v>
          </cell>
          <cell r="E1756" t="str">
            <v>CONECEL</v>
          </cell>
          <cell r="F1756" t="str">
            <v>DESPACHO</v>
          </cell>
          <cell r="G1756" t="str">
            <v>NORMAL</v>
          </cell>
          <cell r="H1756" t="str">
            <v>SAMIRA NINOSKA PINEDA RIVAS</v>
          </cell>
          <cell r="I1756" t="str">
            <v>1759053901</v>
          </cell>
          <cell r="J1756" t="str">
            <v>QUITO/LA CONCEPCION/AV LA PRENSA Y JORGE PIEDRA OE142 EN LA EMPRESA GLITTER AND GLOW FRENTE AL HOSTAL TERRA</v>
          </cell>
          <cell r="K1756" t="str">
            <v>983136202</v>
          </cell>
          <cell r="L1756" t="str">
            <v>909625622/962562298</v>
          </cell>
          <cell r="M1756" t="str">
            <v>QUITO</v>
          </cell>
          <cell r="N1756" t="str">
            <v>PICHINCHA</v>
          </cell>
          <cell r="O1756" t="str">
            <v>QUITO</v>
          </cell>
        </row>
        <row r="1757">
          <cell r="A1757" t="str">
            <v>20002997765818</v>
          </cell>
          <cell r="B1757">
            <v>473598</v>
          </cell>
          <cell r="C1757" t="str">
            <v>20002997765818</v>
          </cell>
          <cell r="D1757">
            <v>44897.706284722219</v>
          </cell>
          <cell r="E1757" t="str">
            <v>CONECEL</v>
          </cell>
          <cell r="F1757" t="str">
            <v>DESPACHO</v>
          </cell>
          <cell r="G1757" t="str">
            <v>NORMAL</v>
          </cell>
          <cell r="H1757" t="str">
            <v>EDGAR MILTON RODRIGUEZ MORALES</v>
          </cell>
          <cell r="I1757" t="str">
            <v>1713256400</v>
          </cell>
          <cell r="J1757" t="str">
            <v>QUITO /CONOCOTO /LA ARMENIA /ANTONIO NEUMANE Y PEDRO AVILA CASA COLOR CERRAMIENTO BLANCO DOS PISOS PUNTO DE REFERENCIA FRENTE AL COLEGIO SAN LUIS DE GONZAGA</v>
          </cell>
          <cell r="K1757" t="str">
            <v>987596793</v>
          </cell>
          <cell r="L1757" t="str">
            <v>997617505</v>
          </cell>
          <cell r="M1757" t="str">
            <v>QUITO</v>
          </cell>
          <cell r="N1757" t="str">
            <v>PICHINCHA</v>
          </cell>
          <cell r="O1757" t="str">
            <v>QUITO</v>
          </cell>
        </row>
        <row r="1758">
          <cell r="A1758" t="str">
            <v>20002997746800</v>
          </cell>
          <cell r="B1758">
            <v>473599</v>
          </cell>
          <cell r="C1758" t="str">
            <v>20002997746800</v>
          </cell>
          <cell r="D1758">
            <v>44897.706284722219</v>
          </cell>
          <cell r="E1758" t="str">
            <v>CONECEL</v>
          </cell>
          <cell r="F1758" t="str">
            <v>DESPACHO</v>
          </cell>
          <cell r="G1758" t="str">
            <v>NORMAL</v>
          </cell>
          <cell r="H1758" t="str">
            <v>LUCETTY JAMILETH DELGADO LOOR</v>
          </cell>
          <cell r="I1758" t="str">
            <v>1756291173</v>
          </cell>
          <cell r="J1758" t="str">
            <v>QUITO/CALDERON /ZABALA /AV GEOVANNI CALLE Y AV ROSA MONTUFAR N4-03 COLOR CASA AMARILLA DE UN PISO PUNTO DE REFERENCIA ALADO DE UNA TIENDA NTGCVILV</v>
          </cell>
          <cell r="K1758" t="str">
            <v>999018173</v>
          </cell>
          <cell r="L1758" t="str">
            <v>0</v>
          </cell>
          <cell r="M1758" t="str">
            <v>QUITO</v>
          </cell>
          <cell r="N1758" t="str">
            <v>PICHINCHA</v>
          </cell>
          <cell r="O1758" t="str">
            <v>QUITO</v>
          </cell>
        </row>
        <row r="1759">
          <cell r="A1759" t="str">
            <v>20002998786160</v>
          </cell>
          <cell r="B1759">
            <v>473600</v>
          </cell>
          <cell r="C1759" t="str">
            <v>20002998786160</v>
          </cell>
          <cell r="D1759">
            <v>44897.706284722219</v>
          </cell>
          <cell r="E1759" t="str">
            <v>CONECEL</v>
          </cell>
          <cell r="F1759" t="str">
            <v>DESPACHO</v>
          </cell>
          <cell r="G1759" t="str">
            <v>NORMAL</v>
          </cell>
          <cell r="H1759" t="str">
            <v>ANA MARIA RIBADENEIRA DE LA VEGA</v>
          </cell>
          <cell r="I1759" t="str">
            <v>1721709663</v>
          </cell>
          <cell r="J1759" t="str">
            <v>QUITO/CALDERON/CONJUNTO SAN CAMILO CSA 50 LEONIDAS PROANO Y PANAMERICANA NORTE FRNTE AL CONJUNTO HABITACIONAL ZAFIRO/CASA BLANCA CON NARANJA</v>
          </cell>
          <cell r="K1759" t="str">
            <v>998349512</v>
          </cell>
          <cell r="L1759" t="str">
            <v>992764368</v>
          </cell>
          <cell r="M1759" t="str">
            <v>QUITO</v>
          </cell>
          <cell r="N1759" t="str">
            <v>PICHINCHA</v>
          </cell>
          <cell r="O1759" t="str">
            <v>QUITO</v>
          </cell>
        </row>
        <row r="1760">
          <cell r="A1760" t="str">
            <v>20002998762411</v>
          </cell>
          <cell r="B1760">
            <v>473601</v>
          </cell>
          <cell r="C1760" t="str">
            <v>20002998762411</v>
          </cell>
          <cell r="D1760">
            <v>44897.706284722219</v>
          </cell>
          <cell r="E1760" t="str">
            <v>CONECEL</v>
          </cell>
          <cell r="F1760" t="str">
            <v>DESPACHO</v>
          </cell>
          <cell r="G1760" t="str">
            <v>NORMAL</v>
          </cell>
          <cell r="H1760" t="str">
            <v>LUCILA MARIA PENAFIEL CAICEDO</v>
          </cell>
          <cell r="I1760" t="str">
            <v>956838049</v>
          </cell>
          <cell r="J1760" t="str">
            <v>GUAYAQUIL/TARQUI /COOP LOS VERGELES AV.4 Y CALLE 23 B/ CASA 4 MZ.16 A UNA CUADRA DEL RESTAURANT LA ESQUINA DEL ENCEBOLLADO</v>
          </cell>
          <cell r="K1760" t="str">
            <v>979359452</v>
          </cell>
          <cell r="L1760" t="str">
            <v>0</v>
          </cell>
          <cell r="M1760" t="str">
            <v>GUAYAQUIL</v>
          </cell>
          <cell r="N1760" t="str">
            <v>GUAYAS</v>
          </cell>
          <cell r="O1760" t="str">
            <v>GUAYAQUIL</v>
          </cell>
        </row>
        <row r="1761">
          <cell r="A1761" t="str">
            <v>20002997744595</v>
          </cell>
          <cell r="B1761">
            <v>473602</v>
          </cell>
          <cell r="C1761" t="str">
            <v>20002997744595</v>
          </cell>
          <cell r="D1761">
            <v>44897.706284722219</v>
          </cell>
          <cell r="E1761" t="str">
            <v>CONECEL</v>
          </cell>
          <cell r="F1761" t="str">
            <v>DESPACHO</v>
          </cell>
          <cell r="G1761" t="str">
            <v>NORMAL</v>
          </cell>
          <cell r="H1761" t="str">
            <v>GEOVANNA FERNANDA LLORE CUASPUD</v>
          </cell>
          <cell r="I1761" t="str">
            <v>1003012034</v>
          </cell>
          <cell r="J1761" t="str">
            <v>IBARRA/SAN FRANCISCO/Av. Teodoro Gomez de la Torre &amp; Prof. Lucila Benalcazar Beltran 141 CASA 2 PISOS COLOR BLANCO FRENTE TIENDA Y ALADO CEVICHERIA BACAN DEL GUAYAS</v>
          </cell>
          <cell r="K1761" t="str">
            <v>963449847</v>
          </cell>
          <cell r="L1761" t="str">
            <v>0</v>
          </cell>
          <cell r="M1761" t="str">
            <v>IBARRA</v>
          </cell>
          <cell r="N1761" t="str">
            <v>IMBABURA</v>
          </cell>
          <cell r="O1761" t="str">
            <v>IBARRA</v>
          </cell>
        </row>
        <row r="1762">
          <cell r="A1762" t="str">
            <v>20002997739387</v>
          </cell>
          <cell r="B1762">
            <v>473603</v>
          </cell>
          <cell r="C1762" t="str">
            <v>20002997739387</v>
          </cell>
          <cell r="D1762">
            <v>44897.706284722219</v>
          </cell>
          <cell r="E1762" t="str">
            <v>CONECEL</v>
          </cell>
          <cell r="F1762" t="str">
            <v>DESPACHO</v>
          </cell>
          <cell r="G1762" t="str">
            <v>NORMAL</v>
          </cell>
          <cell r="H1762" t="str">
            <v>WILLIAM PATRICIO MIRANDA SANTIN</v>
          </cell>
          <cell r="I1762" t="str">
            <v>1721823456</v>
          </cell>
          <cell r="J1762" t="str">
            <v>QUITO/MARISCAL SUCRE/AV JOAQUIN PINTO Y LUIS CORDERO CASA DE REMODELACION FRENTE A UN RESTAURANTE DE ALMUERZOS</v>
          </cell>
          <cell r="K1762" t="str">
            <v>963986044</v>
          </cell>
          <cell r="L1762" t="str">
            <v>998413132</v>
          </cell>
          <cell r="M1762" t="str">
            <v>QUITO</v>
          </cell>
          <cell r="N1762" t="str">
            <v>PICHINCHA</v>
          </cell>
          <cell r="O1762" t="str">
            <v>QUITO</v>
          </cell>
        </row>
        <row r="1763">
          <cell r="A1763" t="str">
            <v>20002998768606</v>
          </cell>
          <cell r="B1763">
            <v>473604</v>
          </cell>
          <cell r="C1763" t="str">
            <v>20002998768606</v>
          </cell>
          <cell r="D1763">
            <v>44897.706284722219</v>
          </cell>
          <cell r="E1763" t="str">
            <v>CONECEL</v>
          </cell>
          <cell r="F1763" t="str">
            <v>DESPACHO</v>
          </cell>
          <cell r="G1763" t="str">
            <v>NORMAL</v>
          </cell>
          <cell r="H1763" t="str">
            <v>ALEXANDRA DEL PILAR CATUCUAMBA ROVALINO</v>
          </cell>
          <cell r="I1763" t="str">
            <v>1714192463</v>
          </cell>
          <cell r="J1763" t="str">
            <v>QUITO/LLANO CHICO/AV 17 DE SEPTIEMBRE Y LUIS ELIAS GONZALES 4510-981 CASA DE DOS PISOS A UNA CUADRA DE LA COPERA CASTECO</v>
          </cell>
          <cell r="K1763" t="str">
            <v>987304486</v>
          </cell>
          <cell r="L1763" t="str">
            <v>0</v>
          </cell>
          <cell r="M1763" t="str">
            <v>QUITO</v>
          </cell>
          <cell r="N1763" t="str">
            <v>PICHINCHA</v>
          </cell>
          <cell r="O1763" t="str">
            <v>QUITO</v>
          </cell>
        </row>
        <row r="1764">
          <cell r="A1764" t="str">
            <v>20002997762977</v>
          </cell>
          <cell r="B1764">
            <v>473605</v>
          </cell>
          <cell r="C1764" t="str">
            <v>20002997762977</v>
          </cell>
          <cell r="D1764">
            <v>44897.706284722219</v>
          </cell>
          <cell r="E1764" t="str">
            <v>CONECEL</v>
          </cell>
          <cell r="F1764" t="str">
            <v>DESPACHO</v>
          </cell>
          <cell r="G1764" t="str">
            <v>NORMAL</v>
          </cell>
          <cell r="H1764" t="str">
            <v>FABIAN MAURICIO LOPEZ LOPEZ</v>
          </cell>
          <cell r="I1764" t="str">
            <v>1718271404</v>
          </cell>
          <cell r="J1764" t="str">
            <v>QUITO/CALDERON/SECTOR MARIANITAS AV RAFAEL CALVACHE Y SAUL QUEZADA CONJUNTO MONSERRATE CASA DE 2 PISOS A DOS CUADRAS DEL CEMENTERIO DE MARIANITAS</v>
          </cell>
          <cell r="K1764" t="str">
            <v>996067423</v>
          </cell>
          <cell r="L1764" t="str">
            <v>0</v>
          </cell>
          <cell r="M1764" t="str">
            <v>QUITO</v>
          </cell>
          <cell r="N1764" t="str">
            <v>PICHINCHA</v>
          </cell>
          <cell r="O1764" t="str">
            <v>QUITO</v>
          </cell>
        </row>
        <row r="1765">
          <cell r="A1765" t="str">
            <v>20002996403068</v>
          </cell>
          <cell r="B1765">
            <v>473606</v>
          </cell>
          <cell r="C1765" t="str">
            <v>20002996403068</v>
          </cell>
          <cell r="D1765">
            <v>44897.706284722219</v>
          </cell>
          <cell r="E1765" t="str">
            <v>CONECEL</v>
          </cell>
          <cell r="F1765" t="str">
            <v>DESPACHO</v>
          </cell>
          <cell r="G1765" t="str">
            <v>NORMAL</v>
          </cell>
          <cell r="H1765" t="str">
            <v>FREDDY LEONARDO CHICANGO ORBE</v>
          </cell>
          <cell r="I1765" t="str">
            <v>1726515040</v>
          </cell>
          <cell r="J1765" t="str">
            <v>QUITO/CALDERON/CALLE DE LOS COLIBRIES N2-188 Y DE LOS PIQUEROS CASA DE DOS PISOS FRENTE A UNA TIENDA DE VIVERES</v>
          </cell>
          <cell r="K1765" t="str">
            <v>984518053</v>
          </cell>
          <cell r="L1765" t="str">
            <v>995036747</v>
          </cell>
          <cell r="M1765" t="str">
            <v>QUITO</v>
          </cell>
          <cell r="N1765" t="str">
            <v>PICHINCHA</v>
          </cell>
          <cell r="O1765" t="str">
            <v>QUITO</v>
          </cell>
        </row>
        <row r="1766">
          <cell r="A1766" t="str">
            <v>20002995782728</v>
          </cell>
          <cell r="B1766">
            <v>473607</v>
          </cell>
          <cell r="C1766" t="str">
            <v>20002995782728</v>
          </cell>
          <cell r="D1766">
            <v>44897.706284722219</v>
          </cell>
          <cell r="E1766" t="str">
            <v>CONECEL</v>
          </cell>
          <cell r="F1766" t="str">
            <v>DESPACHO</v>
          </cell>
          <cell r="G1766" t="str">
            <v>NORMAL</v>
          </cell>
          <cell r="H1766" t="str">
            <v>ISAMARA MERCEDES BRAVO LEAL</v>
          </cell>
          <cell r="I1766" t="str">
            <v>1724329543</v>
          </cell>
          <cell r="J1766" t="str">
            <v>MILAGRO CALLE MANABI Y MIGUEL VALVERDE LOCAL PLASTICOS CAROLITA MERCADO LA DOLOROSA</v>
          </cell>
          <cell r="K1766" t="str">
            <v>960050986</v>
          </cell>
          <cell r="L1766" t="str">
            <v>0</v>
          </cell>
          <cell r="M1766" t="str">
            <v>MILAGRO</v>
          </cell>
          <cell r="N1766" t="str">
            <v>GUAYAS</v>
          </cell>
          <cell r="O1766" t="str">
            <v>MILAGRO</v>
          </cell>
        </row>
        <row r="1767">
          <cell r="A1767" t="str">
            <v>20002997767371</v>
          </cell>
          <cell r="B1767">
            <v>473608</v>
          </cell>
          <cell r="C1767" t="str">
            <v>20002997767371</v>
          </cell>
          <cell r="D1767">
            <v>44897.706284722219</v>
          </cell>
          <cell r="E1767" t="str">
            <v>CONECEL</v>
          </cell>
          <cell r="F1767" t="str">
            <v>DESPACHO</v>
          </cell>
          <cell r="G1767" t="str">
            <v>NORMAL</v>
          </cell>
          <cell r="H1767" t="str">
            <v>EDWIN LEONARDO BANGUERA LARA</v>
          </cell>
          <cell r="I1767" t="str">
            <v>802895037</v>
          </cell>
          <cell r="J1767" t="str">
            <v>ESMERALDA/ SIMON PLATA TORRES/ TRABJO AV SIMON PLATA TORRES EN EL BATALLON DE INFANTERIA 13 ESMERALDAS</v>
          </cell>
          <cell r="K1767" t="str">
            <v>979618506</v>
          </cell>
          <cell r="L1767" t="str">
            <v>967395040</v>
          </cell>
          <cell r="M1767" t="str">
            <v>ESMERALDAS</v>
          </cell>
          <cell r="N1767" t="str">
            <v>ESMERALDAS</v>
          </cell>
          <cell r="O1767" t="str">
            <v>ESMERALDAS</v>
          </cell>
        </row>
        <row r="1768">
          <cell r="A1768" t="str">
            <v>20002997317892</v>
          </cell>
          <cell r="B1768">
            <v>473609</v>
          </cell>
          <cell r="C1768" t="str">
            <v>20002997317892</v>
          </cell>
          <cell r="D1768">
            <v>44897.706284722219</v>
          </cell>
          <cell r="E1768" t="str">
            <v>CONECEL</v>
          </cell>
          <cell r="F1768" t="str">
            <v>DESPACHO</v>
          </cell>
          <cell r="G1768" t="str">
            <v>NORMAL</v>
          </cell>
          <cell r="H1768" t="str">
            <v>CARLOS ENRIQUE GUALPA GALLEGOS</v>
          </cell>
          <cell r="I1768" t="str">
            <v>501281927</v>
          </cell>
          <cell r="J1768" t="str">
            <v>SALCEDO/SALCEDO/TRBAJO MUNICIPIO DE SALCEDO/AV, SUCRE 2475 Y BOLIVAR A 1 CDRA DEL PARQUE CENTRAL DE SALCEDO</v>
          </cell>
          <cell r="K1768" t="str">
            <v>987485732</v>
          </cell>
          <cell r="L1768" t="str">
            <v>0</v>
          </cell>
          <cell r="M1768" t="str">
            <v>SALCEDO</v>
          </cell>
          <cell r="N1768" t="str">
            <v>COTOPAXI</v>
          </cell>
          <cell r="O1768" t="str">
            <v>SALCEDO</v>
          </cell>
        </row>
        <row r="1769">
          <cell r="A1769" t="str">
            <v>20002997746334</v>
          </cell>
          <cell r="B1769">
            <v>473610</v>
          </cell>
          <cell r="C1769" t="str">
            <v>20002997746334</v>
          </cell>
          <cell r="D1769">
            <v>44897.706284722219</v>
          </cell>
          <cell r="E1769" t="str">
            <v>CONECEL</v>
          </cell>
          <cell r="F1769" t="str">
            <v>DESPACHO</v>
          </cell>
          <cell r="G1769" t="str">
            <v>NORMAL</v>
          </cell>
          <cell r="H1769" t="str">
            <v>ANDREA ESTHEPANIA SALAZAR GONZABAY</v>
          </cell>
          <cell r="I1769" t="str">
            <v>927296533</v>
          </cell>
          <cell r="J1769" t="str">
            <v>SAMBORONDON/ LA PUNTILLA KM 3 1/2 LOTE TORNERO 3 INGRESANDO POR LA UNIVERSIDAD ESPIRITU SANTO CASA DE 2 PISOS CREMA EN LOTE</v>
          </cell>
          <cell r="K1769" t="str">
            <v>960051377</v>
          </cell>
          <cell r="L1769" t="str">
            <v>0</v>
          </cell>
          <cell r="M1769" t="str">
            <v>SAMBORONDON</v>
          </cell>
          <cell r="N1769" t="str">
            <v>GUAYAS</v>
          </cell>
          <cell r="O1769" t="str">
            <v>SAMBORONDON</v>
          </cell>
        </row>
        <row r="1770">
          <cell r="A1770" t="str">
            <v>LDDGYEH0014</v>
          </cell>
          <cell r="B1770">
            <v>473569</v>
          </cell>
          <cell r="C1770" t="str">
            <v>LDDGYEH0014</v>
          </cell>
          <cell r="D1770">
            <v>44897.685034722221</v>
          </cell>
          <cell r="E1770" t="str">
            <v>CONECEL_DOCUMENTOS</v>
          </cell>
          <cell r="F1770" t="str">
            <v>DESPACHO</v>
          </cell>
          <cell r="G1770" t="str">
            <v>NORMAL</v>
          </cell>
          <cell r="H1770" t="str">
            <v>Lourdes Quinteros/OFC BRELDYNG</v>
          </cell>
          <cell r="I1770" t="str">
            <v>0</v>
          </cell>
          <cell r="J1770" t="str">
            <v>OFC BRELDYNG CALLE 7MO PASAJE 37ª Y V. EMILIO ROMERO, BODEGAS DE FERRETERIA ESPINOZA, bodega #8 (exactamente queda en la Juan Tanca Marengo km. 4.5 pasando la coca cola</v>
          </cell>
          <cell r="K1770" t="str">
            <v>0</v>
          </cell>
          <cell r="L1770" t="str">
            <v/>
          </cell>
          <cell r="M1770" t="str">
            <v>GUAYAQUIL</v>
          </cell>
          <cell r="N1770" t="str">
            <v>GUAYAS</v>
          </cell>
          <cell r="O1770" t="str">
            <v>GUAYAQUIL</v>
          </cell>
        </row>
        <row r="1771">
          <cell r="A1771" t="str">
            <v>LDDGYEA0020</v>
          </cell>
          <cell r="B1771">
            <v>473563</v>
          </cell>
          <cell r="C1771" t="str">
            <v>LDDGYEA0020</v>
          </cell>
          <cell r="D1771">
            <v>44897.670891203707</v>
          </cell>
          <cell r="E1771" t="str">
            <v>CONECEL_DOCUMENTOS</v>
          </cell>
          <cell r="F1771" t="str">
            <v>DESPACHO</v>
          </cell>
          <cell r="G1771" t="str">
            <v>NORMAL</v>
          </cell>
          <cell r="H1771" t="str">
            <v>Stephanie Perez ACC/Paola Loja ACC-OPE Equipos</v>
          </cell>
          <cell r="I1771" t="str">
            <v>0</v>
          </cell>
          <cell r="J1771" t="str">
            <v>GYE - Centro Comercial Garzo centro-ACC/REGULARIZACIONES</v>
          </cell>
          <cell r="K1771" t="str">
            <v>993393277</v>
          </cell>
          <cell r="L1771" t="str">
            <v/>
          </cell>
          <cell r="M1771" t="str">
            <v>GUAYAQUIL</v>
          </cell>
          <cell r="N1771" t="str">
            <v>GUAYAS</v>
          </cell>
          <cell r="O1771" t="str">
            <v>GUAYAQUIL</v>
          </cell>
        </row>
        <row r="1772">
          <cell r="A1772" t="str">
            <v>LDDGYEB0021</v>
          </cell>
          <cell r="B1772">
            <v>473564</v>
          </cell>
          <cell r="C1772" t="str">
            <v>LDDGYEB0021</v>
          </cell>
          <cell r="D1772">
            <v>44897.670891203707</v>
          </cell>
          <cell r="E1772" t="str">
            <v>CONECEL_DOCUMENTOS</v>
          </cell>
          <cell r="F1772" t="str">
            <v>DESPACHO</v>
          </cell>
          <cell r="G1772" t="str">
            <v>NORMAL</v>
          </cell>
          <cell r="H1772" t="str">
            <v>Stephanie Perez ACC</v>
          </cell>
          <cell r="I1772" t="str">
            <v>0</v>
          </cell>
          <cell r="J1772" t="str">
            <v>GYE - Centro Comercial Garzo centro-ACC</v>
          </cell>
          <cell r="K1772" t="str">
            <v>9399196442</v>
          </cell>
          <cell r="L1772" t="str">
            <v/>
          </cell>
          <cell r="M1772" t="str">
            <v>GUAYAQUIL</v>
          </cell>
          <cell r="N1772" t="str">
            <v>GUAYAS</v>
          </cell>
          <cell r="O1772" t="str">
            <v>GUAYAQUIL</v>
          </cell>
        </row>
        <row r="1773">
          <cell r="A1773" t="str">
            <v>LDDUIOE0024</v>
          </cell>
          <cell r="B1773">
            <v>473565</v>
          </cell>
          <cell r="C1773" t="str">
            <v>LDDUIOE0024</v>
          </cell>
          <cell r="D1773">
            <v>44897.670891203707</v>
          </cell>
          <cell r="E1773" t="str">
            <v>CONECEL_DOCUMENTOS</v>
          </cell>
          <cell r="F1773" t="str">
            <v>DESPACHO</v>
          </cell>
          <cell r="G1773" t="str">
            <v>NORMAL</v>
          </cell>
          <cell r="H1773" t="str">
            <v>Maria Fernanda Munoz/CANT</v>
          </cell>
          <cell r="I1773" t="str">
            <v>0</v>
          </cell>
          <cell r="J1773" t="str">
            <v xml:space="preserve">QUITO Av. 10 de Agosto N34-601 y Juan Pablo Sanz </v>
          </cell>
          <cell r="K1773" t="str">
            <v>998118542/979067498</v>
          </cell>
          <cell r="L1773" t="str">
            <v/>
          </cell>
          <cell r="M1773" t="str">
            <v>QUITO</v>
          </cell>
          <cell r="N1773" t="str">
            <v xml:space="preserve">PICHINCHA </v>
          </cell>
          <cell r="O1773" t="str">
            <v>QUITO</v>
          </cell>
        </row>
        <row r="1774">
          <cell r="A1774" t="str">
            <v>LDDGYEG0026</v>
          </cell>
          <cell r="B1774">
            <v>473566</v>
          </cell>
          <cell r="C1774" t="str">
            <v>LDDGYEG0026</v>
          </cell>
          <cell r="D1774">
            <v>44897.670891203707</v>
          </cell>
          <cell r="E1774" t="str">
            <v>CONECEL_DOCUMENTOS</v>
          </cell>
          <cell r="F1774" t="str">
            <v>DESPACHO</v>
          </cell>
          <cell r="G1774" t="str">
            <v>NORMAL</v>
          </cell>
          <cell r="H1774" t="str">
            <v>GABRIELA SANDOVAL/PSG</v>
          </cell>
          <cell r="I1774" t="str">
            <v>0</v>
          </cell>
          <cell r="J1774" t="str">
            <v xml:space="preserve"> Gye:  Urdenor 2 - parque empresarial colon , edificio Coloncorp B mezanine atras de Netlife</v>
          </cell>
          <cell r="K1774" t="str">
            <v>982033756</v>
          </cell>
          <cell r="L1774" t="str">
            <v/>
          </cell>
          <cell r="M1774" t="str">
            <v>GUAYAQUIL</v>
          </cell>
          <cell r="N1774" t="str">
            <v>GUAYAS</v>
          </cell>
          <cell r="O1774" t="str">
            <v>GUAYAQUIL</v>
          </cell>
        </row>
        <row r="1775">
          <cell r="A1775" t="str">
            <v>LDDGYEI0013</v>
          </cell>
          <cell r="B1775">
            <v>473567</v>
          </cell>
          <cell r="C1775" t="str">
            <v>LDDGYEI0013</v>
          </cell>
          <cell r="D1775">
            <v>44897.670891203707</v>
          </cell>
          <cell r="E1775" t="str">
            <v>CONECEL_DOCUMENTOS</v>
          </cell>
          <cell r="F1775" t="str">
            <v>DESPACHO</v>
          </cell>
          <cell r="G1775" t="str">
            <v>NORMAL</v>
          </cell>
          <cell r="H1775" t="str">
            <v>Paola Loja /Conecel Reg</v>
          </cell>
          <cell r="I1775" t="str">
            <v>0</v>
          </cell>
          <cell r="J1775" t="str">
            <v>GYE - Centro Comercial Garzo centro-ACC</v>
          </cell>
          <cell r="K1775" t="str">
            <v>993393277</v>
          </cell>
          <cell r="L1775" t="str">
            <v/>
          </cell>
          <cell r="M1775" t="str">
            <v>GUAYAQUIL</v>
          </cell>
          <cell r="N1775" t="str">
            <v>GUAYAS</v>
          </cell>
          <cell r="O1775" t="str">
            <v>GUAYAQUIL</v>
          </cell>
        </row>
        <row r="1776">
          <cell r="A1776" t="str">
            <v>20002994410498</v>
          </cell>
          <cell r="B1776">
            <v>473416</v>
          </cell>
          <cell r="C1776" t="str">
            <v>20002994410498</v>
          </cell>
          <cell r="D1776">
            <v>44897.632627314815</v>
          </cell>
          <cell r="E1776" t="str">
            <v>CONECEL</v>
          </cell>
          <cell r="F1776" t="str">
            <v>DESPACHO</v>
          </cell>
          <cell r="G1776" t="str">
            <v>NORMAL</v>
          </cell>
          <cell r="H1776" t="str">
            <v>MUNOZ MORALES VICTOR HUGO</v>
          </cell>
          <cell r="I1776" t="str">
            <v>1714086244</v>
          </cell>
          <cell r="J1776" t="str">
            <v>PANAMERICANA NORTE KM 11 1/5 CALDERON EN LAS BODEGAS DE ALMAGRO A 100 MTRS DE LA GASOLINERA PETRO A ECUADOR</v>
          </cell>
          <cell r="K1776" t="str">
            <v>990995626</v>
          </cell>
          <cell r="L1776" t="str">
            <v>990995626</v>
          </cell>
          <cell r="M1776" t="str">
            <v>QUITO</v>
          </cell>
          <cell r="N1776" t="str">
            <v xml:space="preserve"> PICHINCHA </v>
          </cell>
          <cell r="O1776" t="str">
            <v>CALDERON</v>
          </cell>
        </row>
        <row r="1777">
          <cell r="A1777" t="str">
            <v>20002992647907</v>
          </cell>
          <cell r="B1777">
            <v>473417</v>
          </cell>
          <cell r="C1777" t="str">
            <v>20002992647907</v>
          </cell>
          <cell r="D1777">
            <v>44897.632627314815</v>
          </cell>
          <cell r="E1777" t="str">
            <v>CONECEL</v>
          </cell>
          <cell r="F1777" t="str">
            <v>DESPACHO</v>
          </cell>
          <cell r="G1777" t="str">
            <v>NORMAL</v>
          </cell>
          <cell r="H1777" t="str">
            <v>VASQUEZ PEREA EDGAR JULIAN</v>
          </cell>
          <cell r="I1777" t="str">
            <v>1311935298</v>
          </cell>
          <cell r="J1777" t="str">
            <v>EMPRESA LA MORA/CALLE B Y CALLE E/REF: ENTRE TECNOVIV Y LA ESCUELA 27 DE FEBRERO DE SAN MIGUEL DEL QUINCHE</v>
          </cell>
          <cell r="K1777" t="str">
            <v>980339764</v>
          </cell>
          <cell r="L1777" t="str">
            <v>0</v>
          </cell>
          <cell r="M1777" t="str">
            <v>QUITO</v>
          </cell>
          <cell r="N1777" t="str">
            <v xml:space="preserve"> PICHINCHA </v>
          </cell>
          <cell r="O1777" t="str">
            <v>EL QUINCHE</v>
          </cell>
        </row>
        <row r="1778">
          <cell r="A1778" t="str">
            <v>20002995800822</v>
          </cell>
          <cell r="B1778">
            <v>473269</v>
          </cell>
          <cell r="C1778" t="str">
            <v>20002995800822</v>
          </cell>
          <cell r="D1778">
            <v>44897.540590277778</v>
          </cell>
          <cell r="E1778" t="str">
            <v>BRELDYNG</v>
          </cell>
          <cell r="F1778" t="str">
            <v>DESPACHO</v>
          </cell>
          <cell r="G1778" t="str">
            <v>NORMAL</v>
          </cell>
          <cell r="H1778" t="str">
            <v>LIGIA SUSANA ARRIETA CABEZAS</v>
          </cell>
          <cell r="I1778" t="str">
            <v>1709327017</v>
          </cell>
          <cell r="J1778" t="str">
            <v>SANTO DOMINGO / SANTO DOMINGO / SANTO DOMINGO / CALLE SIMON BOLIVAR / 317 / ENTRE JOSE MARTI Y LUIS BORGUES / URBANIZACION IERAC 69 DIAGONAL A LA SECE DEL BARRIO LOS LAURELES CASA DE DOS PISOS COLOR M</v>
          </cell>
          <cell r="K1778" t="str">
            <v>986997900</v>
          </cell>
          <cell r="M1778" t="str">
            <v>SANTO DOMINGO</v>
          </cell>
          <cell r="N1778" t="str">
            <v>SANTO DOMINGO</v>
          </cell>
          <cell r="O1778" t="str">
            <v>SANTO DOMINGO</v>
          </cell>
        </row>
        <row r="1779">
          <cell r="A1779" t="str">
            <v>20002994445063</v>
          </cell>
          <cell r="B1779">
            <v>473270</v>
          </cell>
          <cell r="C1779" t="str">
            <v>20002994445063</v>
          </cell>
          <cell r="D1779">
            <v>44897.540590277778</v>
          </cell>
          <cell r="E1779" t="str">
            <v>BRELDYNG</v>
          </cell>
          <cell r="F1779" t="str">
            <v>DESPACHO</v>
          </cell>
          <cell r="G1779" t="str">
            <v>NORMAL</v>
          </cell>
          <cell r="H1779" t="str">
            <v>DARWIN HERNAN VALENZUELA CHEZA</v>
          </cell>
          <cell r="I1779" t="str">
            <v>1002254835</v>
          </cell>
          <cell r="J1779" t="str">
            <v>IMBABURA / IBARRA / EL SAGRARIO / CALLE GUADALUPE / SN / OLIMPIA GUDINO / GANADERIA AL LADO DE COLEGIO NACIONAL MIXTO MARIANO SUAREZ VEINTIMILLA</v>
          </cell>
          <cell r="K1779" t="str">
            <v>968191342</v>
          </cell>
          <cell r="M1779" t="str">
            <v>IBARRA</v>
          </cell>
          <cell r="N1779" t="str">
            <v>IMBABURA</v>
          </cell>
          <cell r="O1779" t="str">
            <v>IBARRA</v>
          </cell>
        </row>
        <row r="1780">
          <cell r="A1780" t="str">
            <v>20002994412427</v>
          </cell>
          <cell r="B1780">
            <v>473271</v>
          </cell>
          <cell r="C1780" t="str">
            <v>20002994412427</v>
          </cell>
          <cell r="D1780">
            <v>44897.540590277778</v>
          </cell>
          <cell r="E1780" t="str">
            <v>BRELDYNG</v>
          </cell>
          <cell r="F1780" t="str">
            <v>DESPACHO</v>
          </cell>
          <cell r="G1780" t="str">
            <v>NORMAL</v>
          </cell>
          <cell r="H1780" t="str">
            <v>MARIA JOSE PLAZA ROMERO</v>
          </cell>
          <cell r="I1780" t="str">
            <v>1314017854</v>
          </cell>
          <cell r="J1780" t="str">
            <v>MANABI / PORTOVIEJO / ANDRES DE VERA / AV DEL EJERCITO / SN / CALLE 5 DE OCTUBRE Y KENNEDY / DIAGONAL A FARMACIA SANTA MARTHA Y FRENTE A BOUTIQUE EL MILLON</v>
          </cell>
          <cell r="K1780" t="str">
            <v>998845409</v>
          </cell>
          <cell r="M1780" t="str">
            <v>PORTOVIEJO</v>
          </cell>
          <cell r="N1780" t="str">
            <v>MANABI</v>
          </cell>
          <cell r="O1780" t="str">
            <v>PORTOVIEJO</v>
          </cell>
        </row>
        <row r="1781">
          <cell r="A1781" t="str">
            <v>20002995378573</v>
          </cell>
          <cell r="B1781">
            <v>473272</v>
          </cell>
          <cell r="C1781" t="str">
            <v>20002995378573</v>
          </cell>
          <cell r="D1781">
            <v>44897.540590277778</v>
          </cell>
          <cell r="E1781" t="str">
            <v>BRELDYNG</v>
          </cell>
          <cell r="F1781" t="str">
            <v>DESPACHO</v>
          </cell>
          <cell r="G1781" t="str">
            <v>NORMAL</v>
          </cell>
          <cell r="H1781" t="str">
            <v>PEDRO WALTER ZAMBRANO MIELES</v>
          </cell>
          <cell r="I1781" t="str">
            <v>1301098735</v>
          </cell>
          <cell r="J1781" t="str">
            <v>ESMERALDAS / ESMERALDAS / ESMERALDAS / CALLE TERCERA / SN / CALLE CUARTA / CDLA PROPICIA 1 PASANDO RECINTO FERIAL PASANDO SOLCA A UNA CUADRA DIAGONAL MATERIAL DE CONSTRUCCION CASA 2 PISOS MELON Y BLAN</v>
          </cell>
          <cell r="K1781" t="str">
            <v>985005369</v>
          </cell>
          <cell r="M1781" t="str">
            <v>ESMERALDAS</v>
          </cell>
          <cell r="N1781" t="str">
            <v>ESMERALDAS</v>
          </cell>
          <cell r="O1781" t="str">
            <v>ESMERALDAS</v>
          </cell>
        </row>
        <row r="1782">
          <cell r="A1782" t="str">
            <v>20002997298008</v>
          </cell>
          <cell r="B1782">
            <v>473273</v>
          </cell>
          <cell r="C1782" t="str">
            <v>20002997298008</v>
          </cell>
          <cell r="D1782">
            <v>44897.540590277778</v>
          </cell>
          <cell r="E1782" t="str">
            <v>BRELDYNG</v>
          </cell>
          <cell r="F1782" t="str">
            <v>DESPACHO</v>
          </cell>
          <cell r="G1782" t="str">
            <v>NORMAL</v>
          </cell>
          <cell r="H1782" t="str">
            <v>CLARA VICTORIA JARA TAPIA</v>
          </cell>
          <cell r="I1782" t="str">
            <v>1400107346</v>
          </cell>
          <cell r="J1782" t="str">
            <v>AZUAY / CUENCA / TOTORACOCHA / AV YANAHURCO / 31-09 / RIO MALACATUS / CDLA EL DORADO CASA ABAJO PIEDRA BISTA PLANTA ALTA COLOR BLANCO CON BALCON DE ALUMINIO</v>
          </cell>
          <cell r="K1782" t="str">
            <v>980026416</v>
          </cell>
          <cell r="M1782" t="str">
            <v>CUENCA</v>
          </cell>
          <cell r="N1782" t="str">
            <v>AZUAY</v>
          </cell>
          <cell r="O1782" t="str">
            <v>CUENCA</v>
          </cell>
        </row>
        <row r="1783">
          <cell r="A1783" t="str">
            <v>20002996401703</v>
          </cell>
          <cell r="B1783">
            <v>473274</v>
          </cell>
          <cell r="C1783" t="str">
            <v>20002996401703</v>
          </cell>
          <cell r="D1783">
            <v>44897.540590277778</v>
          </cell>
          <cell r="E1783" t="str">
            <v>BRELDYNG</v>
          </cell>
          <cell r="F1783" t="str">
            <v>DESPACHO</v>
          </cell>
          <cell r="G1783" t="str">
            <v>NORMAL</v>
          </cell>
          <cell r="H1783" t="str">
            <v>VENUS MARILIN INTRIAGO CEDENO</v>
          </cell>
          <cell r="I1783" t="str">
            <v>1306158609</v>
          </cell>
          <cell r="J1783" t="str">
            <v>PICHINCHA / QUITO / PUENGASI / AV SIMON BOLIVAR / S321 / ANTONIO CAMPOS / SN JOSE DE MONJAS CASA DE 3 PISOS COLOR AMARILLO FRENTE A LA IGLESIA DE SN JOSE DE MONJAS</v>
          </cell>
          <cell r="K1783" t="str">
            <v>984499762</v>
          </cell>
          <cell r="M1783" t="str">
            <v>QUITO</v>
          </cell>
          <cell r="N1783" t="str">
            <v>PICHINCHA</v>
          </cell>
          <cell r="O1783" t="str">
            <v>QUITO</v>
          </cell>
        </row>
        <row r="1784">
          <cell r="A1784" t="str">
            <v>20002986686779</v>
          </cell>
          <cell r="B1784">
            <v>473180</v>
          </cell>
          <cell r="C1784" t="str">
            <v>20002986686779</v>
          </cell>
          <cell r="D1784">
            <v>44897.502905092595</v>
          </cell>
          <cell r="E1784" t="str">
            <v>CONECEL</v>
          </cell>
          <cell r="F1784" t="str">
            <v>DESPACHO</v>
          </cell>
          <cell r="G1784" t="str">
            <v>NORMAL</v>
          </cell>
          <cell r="H1784" t="str">
            <v>PEDRO ANDRES MUNZON LLIVICHUZHCA</v>
          </cell>
          <cell r="I1784" t="str">
            <v>104558838</v>
          </cell>
          <cell r="J1784" t="str">
            <v>CUENCA/SAN SEBASTIAN/AV MARISCAL LAMAR Y MIGUEL HEREDIA EN EL LOCAL DE ROPA ATELIER ESPERANZA CASA DE COLOR CREMA DE DOS PISOS</v>
          </cell>
          <cell r="K1784" t="str">
            <v>963801116</v>
          </cell>
          <cell r="L1784" t="str">
            <v>0</v>
          </cell>
          <cell r="M1784" t="str">
            <v>CUENCA</v>
          </cell>
          <cell r="N1784" t="str">
            <v>AZUAY</v>
          </cell>
          <cell r="O1784" t="str">
            <v>CUENCA</v>
          </cell>
        </row>
        <row r="1785">
          <cell r="A1785" t="str">
            <v>20002996637550</v>
          </cell>
          <cell r="B1785">
            <v>473181</v>
          </cell>
          <cell r="C1785" t="str">
            <v>20002996637550</v>
          </cell>
          <cell r="D1785">
            <v>44897.502905092595</v>
          </cell>
          <cell r="E1785" t="str">
            <v>CONECEL</v>
          </cell>
          <cell r="F1785" t="str">
            <v>DESPACHO</v>
          </cell>
          <cell r="G1785" t="str">
            <v>NORMAL</v>
          </cell>
          <cell r="H1785" t="str">
            <v>FERNANDO PAUL TANDAZO LANCHE</v>
          </cell>
          <cell r="I1785" t="str">
            <v>2200252217</v>
          </cell>
          <cell r="J1785" t="str">
            <v>PUERTO FRANCISCO DE ORELLANA/FRANCISCO DE ORELLANA/AV ALEJANDRO LABAKA Y DESVIO A LORETO CASA DE 3 PISOS COLOR MANDARINA FRENTE AL COMANDO PROVINCIAL N22 RECIBE MARIANA LANCHE</v>
          </cell>
          <cell r="K1785" t="str">
            <v>0981249973</v>
          </cell>
          <cell r="L1785" t="str">
            <v>0</v>
          </cell>
          <cell r="M1785" t="str">
            <v>220201</v>
          </cell>
          <cell r="N1785" t="str">
            <v>ORELLANA</v>
          </cell>
          <cell r="O1785" t="str">
            <v>FRANCISCO DE ORELLANA</v>
          </cell>
        </row>
        <row r="1786">
          <cell r="A1786" t="str">
            <v>20002997287629</v>
          </cell>
          <cell r="B1786">
            <v>473182</v>
          </cell>
          <cell r="C1786" t="str">
            <v>20002997287629</v>
          </cell>
          <cell r="D1786">
            <v>44897.502905092595</v>
          </cell>
          <cell r="E1786" t="str">
            <v>CONECEL</v>
          </cell>
          <cell r="F1786" t="str">
            <v>DESPACHO</v>
          </cell>
          <cell r="G1786" t="str">
            <v>NORMAL</v>
          </cell>
          <cell r="H1786" t="str">
            <v>BRYAN ALEXANDER JAIME SANTILLAN</v>
          </cell>
          <cell r="I1786" t="str">
            <v>954767570</v>
          </cell>
          <cell r="J1786" t="str">
            <v>GUAYAQUIL/GARCIA MORENO/CUIDADELA NAVAL LOS DELFINES MZ 296 SL 14 CS 2P CL VERDE AGUA JUNTO A TALLER DE VIDRIOS Y CERAMICA BAL GLAS</v>
          </cell>
          <cell r="K1786" t="str">
            <v>988586200</v>
          </cell>
          <cell r="L1786" t="str">
            <v>968294606</v>
          </cell>
          <cell r="M1786" t="str">
            <v>GUAYAQUIL</v>
          </cell>
          <cell r="N1786" t="str">
            <v>GUAYAS</v>
          </cell>
          <cell r="O1786" t="str">
            <v>GUAYAQUIL</v>
          </cell>
        </row>
        <row r="1787">
          <cell r="A1787" t="str">
            <v>20002997744329</v>
          </cell>
          <cell r="B1787">
            <v>473183</v>
          </cell>
          <cell r="C1787" t="str">
            <v>20002997744329</v>
          </cell>
          <cell r="D1787">
            <v>44897.502905092595</v>
          </cell>
          <cell r="E1787" t="str">
            <v>CONECEL</v>
          </cell>
          <cell r="F1787" t="str">
            <v>DESPACHO</v>
          </cell>
          <cell r="G1787" t="str">
            <v>NORMAL</v>
          </cell>
          <cell r="H1787" t="str">
            <v>SOFIA LORENA PURATAMBI NUMERABLE</v>
          </cell>
          <cell r="I1787" t="str">
            <v>1716103880</v>
          </cell>
          <cell r="J1787" t="str">
            <v>QUITO CONOCOTO AV. ABDON CALDERON Y MARQUEZA DE SOLANDA BRIGADA MILITAR DE INTELIGENCIA COLOR BLANCO ALADO 2 CUADRS DEL COLEGIO AL SALLE</v>
          </cell>
          <cell r="K1787" t="str">
            <v>998163264</v>
          </cell>
          <cell r="L1787" t="str">
            <v>0</v>
          </cell>
          <cell r="M1787" t="str">
            <v>QUITO</v>
          </cell>
          <cell r="N1787" t="str">
            <v>PICHINCHA</v>
          </cell>
          <cell r="O1787" t="str">
            <v>QUITO</v>
          </cell>
        </row>
        <row r="1788">
          <cell r="A1788" t="str">
            <v>20002997277228</v>
          </cell>
          <cell r="B1788">
            <v>473184</v>
          </cell>
          <cell r="C1788" t="str">
            <v>20002997277228</v>
          </cell>
          <cell r="D1788">
            <v>44897.502905092595</v>
          </cell>
          <cell r="E1788" t="str">
            <v>CONECEL</v>
          </cell>
          <cell r="F1788" t="str">
            <v>DESPACHO</v>
          </cell>
          <cell r="G1788" t="str">
            <v>NORMAL</v>
          </cell>
          <cell r="H1788" t="str">
            <v>MARIA TERESA PAUCAR LLUMIQUINGA</v>
          </cell>
          <cell r="I1788" t="str">
            <v>1710298934</v>
          </cell>
          <cell r="J1788" t="str">
            <v>QUITO SANGOLQUI BARRIO SAN NICOLAS AV GNRAL ENRIQUEZ ENTRE CALLE D Y E CSA ROSADA 2P</v>
          </cell>
          <cell r="K1788" t="str">
            <v>992064230</v>
          </cell>
          <cell r="L1788" t="str">
            <v>0</v>
          </cell>
          <cell r="M1788" t="str">
            <v>QUITO</v>
          </cell>
          <cell r="N1788" t="str">
            <v>PICHINCHA</v>
          </cell>
          <cell r="O1788" t="str">
            <v>QUITO</v>
          </cell>
        </row>
        <row r="1789">
          <cell r="A1789" t="str">
            <v>20002996631642</v>
          </cell>
          <cell r="B1789">
            <v>473185</v>
          </cell>
          <cell r="C1789" t="str">
            <v>20002996631642</v>
          </cell>
          <cell r="D1789">
            <v>44897.502905092595</v>
          </cell>
          <cell r="E1789" t="str">
            <v>CONECEL</v>
          </cell>
          <cell r="F1789" t="str">
            <v>DESPACHO</v>
          </cell>
          <cell r="G1789" t="str">
            <v>NORMAL</v>
          </cell>
          <cell r="H1789" t="str">
            <v>OSMEL DE LOYOLA MORCIEGO</v>
          </cell>
          <cell r="I1789" t="str">
            <v>L302364</v>
          </cell>
          <cell r="J1789" t="str">
            <v>QUITO CONOCOTO SAN VIRGILIO DE CONOCOTO SEBASTIAN DE BENALCAZAR OE195 Y MAXIMILIANO ONTANEDA CS3PISOS CL AZUL REF PARQUE METROPOLITANA LA ARMEMIA</v>
          </cell>
          <cell r="K1789" t="str">
            <v>987918666</v>
          </cell>
          <cell r="L1789" t="str">
            <v>22190524</v>
          </cell>
          <cell r="M1789" t="str">
            <v>QUITO</v>
          </cell>
          <cell r="N1789" t="str">
            <v>PICHINCHA</v>
          </cell>
          <cell r="O1789" t="str">
            <v>QUITO</v>
          </cell>
        </row>
        <row r="1790">
          <cell r="A1790" t="str">
            <v>20002997277187</v>
          </cell>
          <cell r="B1790">
            <v>473186</v>
          </cell>
          <cell r="C1790" t="str">
            <v>20002997277187</v>
          </cell>
          <cell r="D1790">
            <v>44897.502905092595</v>
          </cell>
          <cell r="E1790" t="str">
            <v>CONECEL</v>
          </cell>
          <cell r="F1790" t="str">
            <v>DESPACHO</v>
          </cell>
          <cell r="G1790" t="str">
            <v>NORMAL</v>
          </cell>
          <cell r="H1790" t="str">
            <v>BRYAN FERNANDO TENESACA TORRES</v>
          </cell>
          <cell r="I1790" t="str">
            <v>1724741275</v>
          </cell>
          <cell r="J1790" t="str">
            <v>QUITO /CONOCOTO /BARRIO ONTANEDA ALTA /MANUEL RODRIGUEZ PINTO Y SALVADOR ORTEGA LOTE 14 COLOR FACHADA SIN PINTAR 2 PISOS PASANDO LA PANADERIA MARGARITA</v>
          </cell>
          <cell r="K1790" t="str">
            <v>993302123</v>
          </cell>
          <cell r="L1790" t="str">
            <v>998768880</v>
          </cell>
          <cell r="M1790" t="str">
            <v>QUITO</v>
          </cell>
          <cell r="N1790" t="str">
            <v>PICHINCHA</v>
          </cell>
          <cell r="O1790" t="str">
            <v>QUITO</v>
          </cell>
        </row>
        <row r="1791">
          <cell r="A1791" t="str">
            <v>20002997274449</v>
          </cell>
          <cell r="B1791">
            <v>473187</v>
          </cell>
          <cell r="C1791" t="str">
            <v>20002997274449</v>
          </cell>
          <cell r="D1791">
            <v>44897.502905092595</v>
          </cell>
          <cell r="E1791" t="str">
            <v>CONECEL</v>
          </cell>
          <cell r="F1791" t="str">
            <v>DESPACHO</v>
          </cell>
          <cell r="G1791" t="str">
            <v>NORMAL</v>
          </cell>
          <cell r="H1791" t="str">
            <v>DIEGO ARMANDO MORALES CARRASCO</v>
          </cell>
          <cell r="I1791" t="str">
            <v>1804861811</v>
          </cell>
          <cell r="J1791" t="str">
            <v>QUITO/AMAGUANA/CALLE JACINTO JIJON Y CAAMANO Y CALLE MANUEL QUIROGA EN EL CUARTEL DE LA BRIGADA DE AVIACION DEL EJERCITO 15 BAE</v>
          </cell>
          <cell r="K1791" t="str">
            <v>961461811</v>
          </cell>
          <cell r="L1791" t="str">
            <v>0</v>
          </cell>
          <cell r="M1791" t="str">
            <v>QUITO</v>
          </cell>
          <cell r="N1791" t="str">
            <v>PICHINCHA</v>
          </cell>
          <cell r="O1791" t="str">
            <v>QUITO</v>
          </cell>
        </row>
        <row r="1792">
          <cell r="A1792" t="str">
            <v>20002997322600</v>
          </cell>
          <cell r="B1792">
            <v>473188</v>
          </cell>
          <cell r="C1792" t="str">
            <v>20002997322600</v>
          </cell>
          <cell r="D1792">
            <v>44897.502905092595</v>
          </cell>
          <cell r="E1792" t="str">
            <v>CONECEL</v>
          </cell>
          <cell r="F1792" t="str">
            <v>DESPACHO</v>
          </cell>
          <cell r="G1792" t="str">
            <v>NORMAL</v>
          </cell>
          <cell r="H1792" t="str">
            <v>LIGIA XIMENA TITUANA MICHILENA</v>
          </cell>
          <cell r="I1792" t="str">
            <v>1719994087</v>
          </cell>
          <cell r="J1792" t="str">
            <v>QUITO/SANGOLQUI/AV GENERAL ENRIQUEZ Y RIO CHINCHIPE EN LA COOP ALIANZA DEL VALLE JUNTO A CREDITOS ECONOMICOS</v>
          </cell>
          <cell r="K1792" t="str">
            <v>983348854</v>
          </cell>
          <cell r="L1792" t="str">
            <v>998334885</v>
          </cell>
          <cell r="M1792" t="str">
            <v>QUITO</v>
          </cell>
          <cell r="N1792" t="str">
            <v>PICHINCHA</v>
          </cell>
          <cell r="O1792" t="str">
            <v>QUITO</v>
          </cell>
        </row>
        <row r="1793">
          <cell r="A1793" t="str">
            <v>20002997289622</v>
          </cell>
          <cell r="B1793">
            <v>473189</v>
          </cell>
          <cell r="C1793" t="str">
            <v>20002997289622</v>
          </cell>
          <cell r="D1793">
            <v>44897.502905092595</v>
          </cell>
          <cell r="E1793" t="str">
            <v>CONECEL</v>
          </cell>
          <cell r="F1793" t="str">
            <v>DESPACHO</v>
          </cell>
          <cell r="G1793" t="str">
            <v>NORMAL</v>
          </cell>
          <cell r="H1793" t="str">
            <v>LIGIA XIMENA TITUANA MICHILENA</v>
          </cell>
          <cell r="I1793" t="str">
            <v>1719994087</v>
          </cell>
          <cell r="J1793" t="str">
            <v>QUITO/SANGOLQUI/AV GENERAL ENRIQUEZ Y RIO CHINCHIPE EN LA COOP ALIANZA DEL VALLE JUNTO A CREDITOS ECONOMICOS</v>
          </cell>
          <cell r="K1793" t="str">
            <v>983348854</v>
          </cell>
          <cell r="L1793" t="str">
            <v>998334885</v>
          </cell>
          <cell r="M1793" t="str">
            <v>QUITO</v>
          </cell>
          <cell r="N1793" t="str">
            <v>PICHINCHA</v>
          </cell>
          <cell r="O1793" t="str">
            <v>QUITO</v>
          </cell>
        </row>
        <row r="1794">
          <cell r="A1794" t="str">
            <v>20002997315074</v>
          </cell>
          <cell r="B1794">
            <v>473190</v>
          </cell>
          <cell r="C1794" t="str">
            <v>20002997315074</v>
          </cell>
          <cell r="D1794">
            <v>44897.502905092595</v>
          </cell>
          <cell r="E1794" t="str">
            <v>CONECEL</v>
          </cell>
          <cell r="F1794" t="str">
            <v>DESPACHO</v>
          </cell>
          <cell r="G1794" t="str">
            <v>NORMAL</v>
          </cell>
          <cell r="H1794" t="str">
            <v>CHRISTIAN XAVIER PARRENO PENAFIEL</v>
          </cell>
          <cell r="I1794" t="str">
            <v>1714994827</v>
          </cell>
          <cell r="J1794" t="str">
            <v>QUITO/POMASQUI/CALLE JOSE MARIA BUGA OE3-381 Y FRANCISCO MONTANO CASA DE 3 PISOS COLOR BLANCO A UNA CUADRA DEL PARQUE DE PUSUQUI</v>
          </cell>
          <cell r="K1794" t="str">
            <v>963214510</v>
          </cell>
          <cell r="L1794" t="str">
            <v>939727384</v>
          </cell>
          <cell r="M1794" t="str">
            <v>QUITO</v>
          </cell>
          <cell r="N1794" t="str">
            <v>PICHINCHA</v>
          </cell>
          <cell r="O1794" t="str">
            <v>QUITO</v>
          </cell>
        </row>
        <row r="1795">
          <cell r="A1795" t="str">
            <v>20002997287258</v>
          </cell>
          <cell r="B1795">
            <v>473191</v>
          </cell>
          <cell r="C1795" t="str">
            <v>20002997287258</v>
          </cell>
          <cell r="D1795">
            <v>44897.502905092595</v>
          </cell>
          <cell r="E1795" t="str">
            <v>CONECEL</v>
          </cell>
          <cell r="F1795" t="str">
            <v>DESPACHO</v>
          </cell>
          <cell r="G1795" t="str">
            <v>NORMAL</v>
          </cell>
          <cell r="H1795" t="str">
            <v>HERMAN ORLANDO CUMBICUZ CRUZ</v>
          </cell>
          <cell r="I1795" t="str">
            <v>704748110</v>
          </cell>
          <cell r="J1795" t="str">
            <v>MACHALA/PUERTO BOLIVAR/AV BOLIVAR MADERO VARGAS ENTRE CARRERA 18AVA Y CIRCUNVALACION EN LA ESCUELA 24 DE MAYO</v>
          </cell>
          <cell r="K1795" t="str">
            <v>981563998</v>
          </cell>
          <cell r="L1795" t="str">
            <v>0</v>
          </cell>
          <cell r="M1795" t="str">
            <v>MACHALA</v>
          </cell>
          <cell r="N1795" t="str">
            <v>EL ORO</v>
          </cell>
          <cell r="O1795" t="str">
            <v>MACHALA</v>
          </cell>
        </row>
        <row r="1796">
          <cell r="A1796" t="str">
            <v>20002996760959</v>
          </cell>
          <cell r="B1796">
            <v>473192</v>
          </cell>
          <cell r="C1796" t="str">
            <v>20002996760959</v>
          </cell>
          <cell r="D1796">
            <v>44897.502905092595</v>
          </cell>
          <cell r="E1796" t="str">
            <v>CONECEL</v>
          </cell>
          <cell r="F1796" t="str">
            <v>DESPACHO</v>
          </cell>
          <cell r="G1796" t="str">
            <v>NORMAL</v>
          </cell>
          <cell r="H1796" t="str">
            <v>CHRISTIAN DANILO GONZALEZ VARGAS</v>
          </cell>
          <cell r="I1796" t="str">
            <v>1804629929</v>
          </cell>
          <cell r="J1796" t="str">
            <v>AMBATO/LA MATRIZ/CALLE SUCRE Y MERA EN LA COOP 29 DE OCTUBRE ANUNCIARSE EN GARITA</v>
          </cell>
          <cell r="K1796" t="str">
            <v>984128832</v>
          </cell>
          <cell r="L1796" t="str">
            <v>0</v>
          </cell>
          <cell r="M1796" t="str">
            <v>AMBATO</v>
          </cell>
          <cell r="N1796" t="str">
            <v>TUNGURAHUA</v>
          </cell>
          <cell r="O1796" t="str">
            <v>AMBATO</v>
          </cell>
        </row>
        <row r="1797">
          <cell r="A1797" t="str">
            <v>20002994413890</v>
          </cell>
          <cell r="B1797">
            <v>473193</v>
          </cell>
          <cell r="C1797" t="str">
            <v>20002994413890</v>
          </cell>
          <cell r="D1797">
            <v>44897.502905092595</v>
          </cell>
          <cell r="E1797" t="str">
            <v>CONECEL</v>
          </cell>
          <cell r="F1797" t="str">
            <v>DESPACHO</v>
          </cell>
          <cell r="G1797" t="str">
            <v>NORMAL</v>
          </cell>
          <cell r="H1797" t="str">
            <v>JOSE IVAN MORA CASTILLO</v>
          </cell>
          <cell r="I1797" t="str">
            <v>951736099</v>
          </cell>
          <cell r="J1797" t="str">
            <v>CUENCA/EL BATAN/AV REMIGIO ROMERO Y REMIGIO TAMARIZ EN EL EDIFICIO CYTOTE</v>
          </cell>
          <cell r="K1797" t="str">
            <v>979305115</v>
          </cell>
          <cell r="L1797" t="str">
            <v>968516967</v>
          </cell>
          <cell r="M1797" t="str">
            <v>CUENCA</v>
          </cell>
          <cell r="N1797" t="str">
            <v>AZUAY</v>
          </cell>
          <cell r="O1797" t="str">
            <v>CUENCA</v>
          </cell>
        </row>
        <row r="1798">
          <cell r="A1798" t="str">
            <v>20002996564750</v>
          </cell>
          <cell r="B1798">
            <v>473194</v>
          </cell>
          <cell r="C1798" t="str">
            <v>20002996564750</v>
          </cell>
          <cell r="D1798">
            <v>44897.502905092595</v>
          </cell>
          <cell r="E1798" t="str">
            <v>CONECEL</v>
          </cell>
          <cell r="F1798" t="str">
            <v>DESPACHO</v>
          </cell>
          <cell r="G1798" t="str">
            <v>NORMAL</v>
          </cell>
          <cell r="H1798" t="str">
            <v>JOSE LUIS CANTOS PARRAGA</v>
          </cell>
          <cell r="I1798" t="str">
            <v>1308892940</v>
          </cell>
          <cell r="J1798" t="str">
            <v>PORTOVIEJO/ PEDRO GUAL Y CORONEL SABANDO TALLER FIBRA VIDRIO LETRERO VERDE JUNTO PARABRISAS EL GATO FR BANCO DEL BARRIO MULTICOMERCIO RENACER</v>
          </cell>
          <cell r="K1798" t="str">
            <v>987132528</v>
          </cell>
          <cell r="L1798" t="str">
            <v>0</v>
          </cell>
          <cell r="M1798" t="str">
            <v>PORTOVIEJO</v>
          </cell>
          <cell r="N1798" t="str">
            <v>MANABI</v>
          </cell>
          <cell r="O1798" t="str">
            <v>PORTOVIEJO</v>
          </cell>
        </row>
        <row r="1799">
          <cell r="A1799" t="str">
            <v>20002997279369</v>
          </cell>
          <cell r="B1799">
            <v>473195</v>
          </cell>
          <cell r="C1799" t="str">
            <v>20002997279369</v>
          </cell>
          <cell r="D1799">
            <v>44897.502905092595</v>
          </cell>
          <cell r="E1799" t="str">
            <v>CONECEL</v>
          </cell>
          <cell r="F1799" t="str">
            <v>DESPACHO</v>
          </cell>
          <cell r="G1799" t="str">
            <v>NORMAL</v>
          </cell>
          <cell r="H1799" t="str">
            <v>NELSON ANTONIO ANDRANGO GUALOTO</v>
          </cell>
          <cell r="I1799" t="str">
            <v>1714195961</v>
          </cell>
          <cell r="J1799" t="str">
            <v>QUITO CUMBAYA SAN JUAN DE CUMBAYA CALLE ELOY ALFARO Y RUTA VIVA EN EL LOCAL VIVIEROS JARDINES EL BOSQUE FRENTE AL COLEGIO SEK DE LOS INTERVALLES</v>
          </cell>
          <cell r="K1799" t="str">
            <v>992961113</v>
          </cell>
          <cell r="L1799" t="str">
            <v>0</v>
          </cell>
          <cell r="M1799" t="str">
            <v>QUITO</v>
          </cell>
          <cell r="N1799" t="str">
            <v>PICHINCHA</v>
          </cell>
          <cell r="O1799" t="str">
            <v>QUITO</v>
          </cell>
        </row>
        <row r="1800">
          <cell r="A1800" t="str">
            <v>20002997289510</v>
          </cell>
          <cell r="B1800">
            <v>473196</v>
          </cell>
          <cell r="C1800" t="str">
            <v>20002997289510</v>
          </cell>
          <cell r="D1800">
            <v>44897.502905092595</v>
          </cell>
          <cell r="E1800" t="str">
            <v>CONECEL</v>
          </cell>
          <cell r="F1800" t="str">
            <v>DESPACHO</v>
          </cell>
          <cell r="G1800" t="str">
            <v>NORMAL</v>
          </cell>
          <cell r="H1800" t="str">
            <v>OSCAR GABRIEL MUNOZ PINTO</v>
          </cell>
          <cell r="I1800" t="str">
            <v>1804257374</v>
          </cell>
          <cell r="J1800" t="str">
            <v>AMBATO/LA MERCED/EN EL CONSECIONARIO AMBACAR AV INDOAMERICA Y GROENLANDIA A UN LADO DE AUTOMEKANO</v>
          </cell>
          <cell r="K1800" t="str">
            <v>987277835</v>
          </cell>
          <cell r="L1800" t="str">
            <v>0</v>
          </cell>
          <cell r="M1800" t="str">
            <v>AMBATO</v>
          </cell>
          <cell r="N1800" t="str">
            <v>TUNGURAHUA</v>
          </cell>
          <cell r="O1800" t="str">
            <v>AMBATO</v>
          </cell>
        </row>
        <row r="1801">
          <cell r="A1801" t="str">
            <v>20002997263618</v>
          </cell>
          <cell r="B1801">
            <v>473197</v>
          </cell>
          <cell r="C1801" t="str">
            <v>20002997263618</v>
          </cell>
          <cell r="D1801">
            <v>44897.502905092595</v>
          </cell>
          <cell r="E1801" t="str">
            <v>CONECEL</v>
          </cell>
          <cell r="F1801" t="str">
            <v>DESPACHO</v>
          </cell>
          <cell r="G1801" t="str">
            <v>NORMAL</v>
          </cell>
          <cell r="H1801" t="str">
            <v>LORENA ELIZABETH PINTADO PACURUCU</v>
          </cell>
          <cell r="I1801" t="str">
            <v>104803614</v>
          </cell>
          <cell r="J1801" t="str">
            <v>CUENCA/YANUNCAY/CALLE CARLOS ARIZA TORAL Y CELICA EN LA URBANIZACION MANA 2 CASA 13 DE COLOR BLANCO A UAN CUADRA DEL INSTITUTO CONTINENTAL</v>
          </cell>
          <cell r="K1801" t="str">
            <v>968331567</v>
          </cell>
          <cell r="L1801" t="str">
            <v>0</v>
          </cell>
          <cell r="M1801" t="str">
            <v>CUENCA</v>
          </cell>
          <cell r="N1801" t="str">
            <v>DOMICILIO</v>
          </cell>
          <cell r="O1801" t="str">
            <v>CUENCA</v>
          </cell>
        </row>
        <row r="1802">
          <cell r="A1802" t="str">
            <v>20002997760547</v>
          </cell>
          <cell r="B1802">
            <v>473198</v>
          </cell>
          <cell r="C1802" t="str">
            <v>20002997760547</v>
          </cell>
          <cell r="D1802">
            <v>44897.502905092595</v>
          </cell>
          <cell r="E1802" t="str">
            <v>CONECEL</v>
          </cell>
          <cell r="F1802" t="str">
            <v>DESPACHO</v>
          </cell>
          <cell r="G1802" t="str">
            <v>NORMAL</v>
          </cell>
          <cell r="H1802" t="str">
            <v>CARLOS ALBERTO PAUTA IZURIETA</v>
          </cell>
          <cell r="I1802" t="str">
            <v>704359827</v>
          </cell>
          <cell r="J1802" t="str">
            <v>MACHALA/JAMBELI/BARRIO LAS TOLAS CALLE ARIZAGA 23-08 Y SEPTIMA OESTE CASA DE UN PISO COLOR LILA A 100M DEL CUARTEL MILITAR</v>
          </cell>
          <cell r="K1802" t="str">
            <v>963989567</v>
          </cell>
          <cell r="L1802" t="str">
            <v>0</v>
          </cell>
          <cell r="M1802" t="str">
            <v>MACHALA</v>
          </cell>
          <cell r="N1802" t="str">
            <v>EL ORO</v>
          </cell>
          <cell r="O1802" t="str">
            <v>MACHALA</v>
          </cell>
        </row>
        <row r="1803">
          <cell r="A1803" t="str">
            <v>20002997283816</v>
          </cell>
          <cell r="B1803">
            <v>473199</v>
          </cell>
          <cell r="C1803" t="str">
            <v>20002997283816</v>
          </cell>
          <cell r="D1803">
            <v>44897.502905092595</v>
          </cell>
          <cell r="E1803" t="str">
            <v>CONECEL</v>
          </cell>
          <cell r="F1803" t="str">
            <v>DESPACHO</v>
          </cell>
          <cell r="G1803" t="str">
            <v>NORMAL</v>
          </cell>
          <cell r="H1803" t="str">
            <v>ANA MICHELLE NUNURA SALVATIERRA</v>
          </cell>
          <cell r="I1803" t="str">
            <v>1316184652</v>
          </cell>
          <cell r="J1803" t="str">
            <v>MANTA/ELOY ALFARO/CALLE 327 Y AV 225 CASA DE UN PISO CON CERRAMIENTO DE ZINC DIAGONAL A LA TIENDA DE VIVERES PAISA</v>
          </cell>
          <cell r="K1803" t="str">
            <v>998473433</v>
          </cell>
          <cell r="L1803" t="str">
            <v>993341965</v>
          </cell>
          <cell r="M1803" t="str">
            <v>MANTA</v>
          </cell>
          <cell r="N1803" t="str">
            <v>MANABI</v>
          </cell>
          <cell r="O1803" t="str">
            <v>MANTA</v>
          </cell>
        </row>
        <row r="1804">
          <cell r="A1804" t="str">
            <v>LDCGYERLS05</v>
          </cell>
          <cell r="B1804">
            <v>473102</v>
          </cell>
          <cell r="C1804" t="str">
            <v>LDCGYERLS05</v>
          </cell>
          <cell r="D1804">
            <v>44897.410995370374</v>
          </cell>
          <cell r="E1804" t="str">
            <v>CONECEL_DOCUMENTOS</v>
          </cell>
          <cell r="F1804" t="str">
            <v>DESPACHO</v>
          </cell>
          <cell r="G1804" t="str">
            <v>NORMAL</v>
          </cell>
          <cell r="H1804" t="str">
            <v>STEPHANIE PEREZ ACC</v>
          </cell>
          <cell r="I1804" t="str">
            <v>0</v>
          </cell>
          <cell r="J1804" t="str">
            <v>GYE - CENTRO COMERCIAL GARZO CENTRO-ACC</v>
          </cell>
          <cell r="K1804" t="str">
            <v>9399196442</v>
          </cell>
          <cell r="L1804" t="str">
            <v>993393277</v>
          </cell>
          <cell r="M1804" t="str">
            <v>GUAYAQUIL</v>
          </cell>
          <cell r="N1804" t="str">
            <v>GUAYAS</v>
          </cell>
          <cell r="O1804" t="str">
            <v>GUAYAQUIL</v>
          </cell>
        </row>
        <row r="1805">
          <cell r="A1805" t="str">
            <v>LDCGYEALS07</v>
          </cell>
          <cell r="B1805">
            <v>473103</v>
          </cell>
          <cell r="C1805" t="str">
            <v>LDCGYEALS07</v>
          </cell>
          <cell r="D1805">
            <v>44897.410995370374</v>
          </cell>
          <cell r="E1805" t="str">
            <v>CONECEL_DOCUMENTOS</v>
          </cell>
          <cell r="F1805" t="str">
            <v>DESPACHO</v>
          </cell>
          <cell r="G1805" t="str">
            <v>NORMAL</v>
          </cell>
          <cell r="H1805" t="str">
            <v>MARIA FERNANDA MUNOZ/CANT</v>
          </cell>
          <cell r="I1805" t="str">
            <v>0</v>
          </cell>
          <cell r="J1805" t="str">
            <v xml:space="preserve">QUITO AV. 10 DE AGOSTO N34-601 Y JUAN PABLO SANZ </v>
          </cell>
          <cell r="K1805" t="str">
            <v>998118542/979067498</v>
          </cell>
          <cell r="L1805" t="str">
            <v>960709009</v>
          </cell>
          <cell r="M1805" t="str">
            <v>QUITO</v>
          </cell>
          <cell r="N1805" t="str">
            <v xml:space="preserve">PICHINCHA </v>
          </cell>
          <cell r="O1805" t="str">
            <v>QUITO</v>
          </cell>
        </row>
        <row r="1806">
          <cell r="A1806" t="str">
            <v>LDCGYEASL07</v>
          </cell>
          <cell r="B1806">
            <v>473104</v>
          </cell>
          <cell r="C1806" t="str">
            <v>LDCGYEASL07</v>
          </cell>
          <cell r="D1806">
            <v>44897.410995370374</v>
          </cell>
          <cell r="E1806" t="str">
            <v>CONECEL_DOCUMENTOS</v>
          </cell>
          <cell r="F1806" t="str">
            <v>DESPACHO</v>
          </cell>
          <cell r="G1806" t="str">
            <v>NORMAL</v>
          </cell>
          <cell r="H1806" t="str">
            <v>TOMAS ANDRADE/PSG</v>
          </cell>
          <cell r="I1806" t="str">
            <v>0</v>
          </cell>
          <cell r="J1806" t="str">
            <v>GUAYAQUIL CDLA. URDENOR 2 AV. RODRIGO CHAVEZ PARQUE EMPRESARIAL COLON EDIFICIO COLONCORP B MEZANINE ATRAS DE NETLIFE</v>
          </cell>
          <cell r="K1806" t="str">
            <v>982033756</v>
          </cell>
          <cell r="M1806" t="str">
            <v>GUAYAQUIL</v>
          </cell>
          <cell r="N1806" t="str">
            <v>GUAYAS</v>
          </cell>
          <cell r="O1806" t="str">
            <v>GUAYAQUIL</v>
          </cell>
        </row>
        <row r="1807">
          <cell r="A1807" t="str">
            <v>CLDEV_GYESIM0059</v>
          </cell>
          <cell r="B1807">
            <v>472897</v>
          </cell>
          <cell r="C1807" t="str">
            <v>CLDEV_GYESIM0059</v>
          </cell>
          <cell r="D1807">
            <v>44897.37804398148</v>
          </cell>
          <cell r="E1807" t="str">
            <v>CONECEL_DOCUMENTOS</v>
          </cell>
          <cell r="F1807" t="str">
            <v>DESPACHO</v>
          </cell>
          <cell r="G1807" t="str">
            <v>NORMAL</v>
          </cell>
          <cell r="H1807" t="str">
            <v>ANA AGUIRRE / MARIA SUNTAXI - PATRICIA</v>
          </cell>
          <cell r="J1807" t="str">
            <v>CIUDADELA SANTA LEONOR MZ 6 SOLAR 17</v>
          </cell>
          <cell r="M1807" t="str">
            <v>GUAYAQUIL</v>
          </cell>
        </row>
        <row r="1808">
          <cell r="A1808" t="str">
            <v>CLDEV_EQ220051</v>
          </cell>
          <cell r="B1808">
            <v>472836</v>
          </cell>
          <cell r="C1808" t="str">
            <v>CLDEV_EQ220051</v>
          </cell>
          <cell r="D1808">
            <v>44896.817615740743</v>
          </cell>
          <cell r="E1808" t="str">
            <v>CONECEL_DOCUMENTOS</v>
          </cell>
          <cell r="F1808" t="str">
            <v>DESPACHO</v>
          </cell>
          <cell r="H1808" t="str">
            <v>ANA AGUIRRE / MARIA SUNTAXI</v>
          </cell>
          <cell r="J1808" t="str">
            <v>CIUDADELA SANTA LEONOR MZ 6 SOLAR 17</v>
          </cell>
          <cell r="M1808" t="str">
            <v xml:space="preserve"> VILLAMIL PLAYAS</v>
          </cell>
        </row>
        <row r="1809">
          <cell r="A1809" t="str">
            <v>CLDEV_SIM220163</v>
          </cell>
          <cell r="B1809">
            <v>472835</v>
          </cell>
          <cell r="C1809" t="str">
            <v>CLDEV_SIM220163</v>
          </cell>
          <cell r="D1809">
            <v>44896.817349537036</v>
          </cell>
          <cell r="E1809" t="str">
            <v>CONECEL_DOCUMENTOS</v>
          </cell>
          <cell r="F1809" t="str">
            <v>DESPACHO</v>
          </cell>
          <cell r="H1809" t="str">
            <v>ROLANDO MORALES / MARIA SUNTAXI</v>
          </cell>
          <cell r="J1809" t="str">
            <v>CIUDADELA SANTA LEONOR MZ 6 SOLAR 17</v>
          </cell>
          <cell r="M1809" t="str">
            <v xml:space="preserve"> VILLAMIL PLAYAS</v>
          </cell>
        </row>
        <row r="1810">
          <cell r="A1810" t="str">
            <v>CLDEV_SIM220164</v>
          </cell>
          <cell r="B1810">
            <v>472834</v>
          </cell>
          <cell r="C1810" t="str">
            <v>CLDEV_SIM220164</v>
          </cell>
          <cell r="D1810">
            <v>44896.817060185182</v>
          </cell>
          <cell r="E1810" t="str">
            <v>CONECEL_DOCUMENTOS</v>
          </cell>
          <cell r="F1810" t="str">
            <v>DESPACHO</v>
          </cell>
          <cell r="H1810" t="str">
            <v>CRISTIAN ZAMBRANO / CAROLINA PÉREZ</v>
          </cell>
          <cell r="J1810" t="str">
            <v>AV. AMAZONAS N44-124 Y LUIS BARBERY, EDIFICIO COLOR BLANCO</v>
          </cell>
          <cell r="M1810" t="str">
            <v>000001</v>
          </cell>
        </row>
        <row r="1811">
          <cell r="A1811" t="str">
            <v>CL_INVINT_006</v>
          </cell>
          <cell r="B1811">
            <v>472833</v>
          </cell>
          <cell r="C1811" t="str">
            <v>CL_INVINT_006</v>
          </cell>
          <cell r="D1811">
            <v>44896.816527777781</v>
          </cell>
          <cell r="E1811" t="str">
            <v>CONECEL_DOCUMENTOS</v>
          </cell>
          <cell r="F1811" t="str">
            <v>DESPACHO</v>
          </cell>
          <cell r="H1811" t="str">
            <v>VERONICA NIEMES</v>
          </cell>
          <cell r="J1811" t="str">
            <v>CIUDADELA SANTA LEONOR MZ 6 SOLAR 17</v>
          </cell>
          <cell r="M1811" t="str">
            <v xml:space="preserve"> VILLAMIL PLAYAS</v>
          </cell>
        </row>
        <row r="1812">
          <cell r="A1812" t="str">
            <v>20002996654634</v>
          </cell>
          <cell r="B1812">
            <v>472786</v>
          </cell>
          <cell r="C1812" t="str">
            <v>20002996654634</v>
          </cell>
          <cell r="D1812">
            <v>44896.709374999999</v>
          </cell>
          <cell r="E1812" t="str">
            <v>CONECEL</v>
          </cell>
          <cell r="F1812" t="str">
            <v>DESPACHO</v>
          </cell>
          <cell r="G1812" t="str">
            <v>NORMAL</v>
          </cell>
          <cell r="H1812" t="str">
            <v>GLADYS ROCIO GUAILLA MAJI</v>
          </cell>
          <cell r="I1812" t="str">
            <v>603592932</v>
          </cell>
          <cell r="J1812" t="str">
            <v>RIOBAMBA/LIZARZABURU/CALLE CHILE Y FRANCIA BARRIO LA ROSITA CASA DE COLOR AMARILLO CON BLANCO DIAGONAL AL LOCAL MEGAS PAPITAS</v>
          </cell>
          <cell r="K1812" t="str">
            <v xml:space="preserve">995200109 /  </v>
          </cell>
          <cell r="M1812" t="str">
            <v>RIOBAMBA</v>
          </cell>
          <cell r="N1812" t="str">
            <v>CHIMBORAZO</v>
          </cell>
          <cell r="O1812" t="str">
            <v>RIOBAMBA</v>
          </cell>
        </row>
        <row r="1813">
          <cell r="A1813" t="str">
            <v>20002996726658</v>
          </cell>
          <cell r="B1813">
            <v>472787</v>
          </cell>
          <cell r="C1813" t="str">
            <v>20002996726658</v>
          </cell>
          <cell r="D1813">
            <v>44896.709374999999</v>
          </cell>
          <cell r="E1813" t="str">
            <v>CONECEL</v>
          </cell>
          <cell r="F1813" t="str">
            <v>DESPACHO</v>
          </cell>
          <cell r="G1813" t="str">
            <v>NORMAL</v>
          </cell>
          <cell r="H1813" t="str">
            <v>ANGEL FRANCISCO GONZALEZ FERNANDEZ</v>
          </cell>
          <cell r="I1813" t="str">
            <v>706547841</v>
          </cell>
          <cell r="J1813" t="str">
            <v>MACHALA/LA PROVIDENCIA/CDLA LA ALBORADA AV 13AVA NORTE Y 10 DE AGOSTO CASA DE 3 PISOS COLRO HABANO EN LA CARPINTERIA ARMIJOS</v>
          </cell>
          <cell r="K1813" t="str">
            <v xml:space="preserve">982717622 /  </v>
          </cell>
          <cell r="L1813" t="str">
            <v/>
          </cell>
          <cell r="M1813" t="str">
            <v>MACHALA</v>
          </cell>
          <cell r="N1813" t="str">
            <v>EL ORO</v>
          </cell>
          <cell r="O1813" t="str">
            <v>MACHALA</v>
          </cell>
        </row>
        <row r="1814">
          <cell r="A1814" t="str">
            <v>20002996760181</v>
          </cell>
          <cell r="B1814">
            <v>472788</v>
          </cell>
          <cell r="C1814" t="str">
            <v>20002996760181</v>
          </cell>
          <cell r="D1814">
            <v>44896.709374999999</v>
          </cell>
          <cell r="E1814" t="str">
            <v>CONECEL</v>
          </cell>
          <cell r="F1814" t="str">
            <v>DESPACHO</v>
          </cell>
          <cell r="G1814" t="str">
            <v>NORMAL</v>
          </cell>
          <cell r="H1814" t="str">
            <v>MELANY LIZETH ANDRANGO LINCANGO</v>
          </cell>
          <cell r="I1814" t="str">
            <v>1754200531</v>
          </cell>
          <cell r="J1814" t="str">
            <v>QUITO/ CALDERON/AV. UNION 4-101 Y CALLE MARIA GODOY/A MEDIA CUADRA DE CARNICERIA EL HACHA MOCHA</v>
          </cell>
          <cell r="K1814" t="str">
            <v>984749753 /  298474975</v>
          </cell>
          <cell r="M1814" t="str">
            <v>QUITO</v>
          </cell>
          <cell r="N1814" t="str">
            <v>PICHINCHA</v>
          </cell>
          <cell r="O1814" t="str">
            <v>QUITO</v>
          </cell>
        </row>
        <row r="1815">
          <cell r="A1815" t="str">
            <v>20002995803546</v>
          </cell>
          <cell r="B1815">
            <v>472789</v>
          </cell>
          <cell r="C1815" t="str">
            <v>20002995803546</v>
          </cell>
          <cell r="D1815">
            <v>44896.709374999999</v>
          </cell>
          <cell r="E1815" t="str">
            <v>CONECEL</v>
          </cell>
          <cell r="F1815" t="str">
            <v>DESPACHO</v>
          </cell>
          <cell r="G1815" t="str">
            <v>NORMAL</v>
          </cell>
          <cell r="H1815" t="str">
            <v>ANGELICA MARIELA ONA LOPEZ</v>
          </cell>
          <cell r="I1815" t="str">
            <v>1720492469</v>
          </cell>
          <cell r="J1815" t="str">
            <v>QUITO-LA ECUATORIANA/ BARRIO LA MERCED CALLE OE9J CSA F42-241 Y JOSE RODRIGUEZ CASA 2 PISOS BALDOSA CAFE DIAGONAL A CERRAJERIA</v>
          </cell>
          <cell r="K1815" t="str">
            <v>960698999 /  981937254</v>
          </cell>
          <cell r="L1815" t="str">
            <v/>
          </cell>
          <cell r="M1815" t="str">
            <v>QUITO</v>
          </cell>
          <cell r="N1815" t="str">
            <v>PICHINCHA</v>
          </cell>
          <cell r="O1815" t="str">
            <v>QUITO</v>
          </cell>
        </row>
        <row r="1816">
          <cell r="A1816" t="str">
            <v>20002996639190</v>
          </cell>
          <cell r="B1816">
            <v>472790</v>
          </cell>
          <cell r="C1816" t="str">
            <v>20002996639190</v>
          </cell>
          <cell r="D1816">
            <v>44896.709374999999</v>
          </cell>
          <cell r="E1816" t="str">
            <v>CONECEL</v>
          </cell>
          <cell r="F1816" t="str">
            <v>DESPACHO</v>
          </cell>
          <cell r="G1816" t="str">
            <v>NORMAL</v>
          </cell>
          <cell r="H1816" t="str">
            <v>ALEJANDRO COLON ESCOBAR ALVAREZ</v>
          </cell>
          <cell r="I1816" t="str">
            <v>910185412</v>
          </cell>
          <cell r="J1816" t="str">
            <v>GUAYAQUIL-GARCIA MORENO/GARCIA MORENO 4911 ENTRE FRANCISCO SEGURA Y OCONOR/ FRENTE DE CONSULTORIO DENTAL KLEVER /CASA DE 2 PISOS Y ESCALERAS AFUERA</v>
          </cell>
          <cell r="K1816" t="str">
            <v>987900630 /  969370570</v>
          </cell>
          <cell r="M1816" t="str">
            <v>GUAYAQUIL</v>
          </cell>
          <cell r="N1816" t="str">
            <v>GUAYAS</v>
          </cell>
          <cell r="O1816" t="str">
            <v>GUAYAQUIL</v>
          </cell>
        </row>
        <row r="1817">
          <cell r="A1817" t="str">
            <v>20002996759208</v>
          </cell>
          <cell r="B1817">
            <v>472791</v>
          </cell>
          <cell r="C1817" t="str">
            <v>20002996759208</v>
          </cell>
          <cell r="D1817">
            <v>44896.709374999999</v>
          </cell>
          <cell r="E1817" t="str">
            <v>CONECEL</v>
          </cell>
          <cell r="F1817" t="str">
            <v>DESPACHO</v>
          </cell>
          <cell r="G1817" t="str">
            <v>NORMAL</v>
          </cell>
          <cell r="H1817" t="str">
            <v>KEVIN ANDRES NOBLECILLA FREIRE</v>
          </cell>
          <cell r="I1817" t="str">
            <v>2100688924</v>
          </cell>
          <cell r="J1817" t="str">
            <v>LAGO AGRIO/NUEVA LOJA/CALLE TOMAS DE BERLANGA Y SAN CRISTOBAL CASA DE CERAMICA GRIS A 10M DEL PARQUE DE LA MALAR</v>
          </cell>
          <cell r="K1817" t="str">
            <v xml:space="preserve">995011595 /  </v>
          </cell>
          <cell r="M1817" t="str">
            <v>LAGO AGRIO</v>
          </cell>
          <cell r="N1817" t="str">
            <v>SUCUMBIOS</v>
          </cell>
          <cell r="O1817" t="str">
            <v>LAGO AGRIO</v>
          </cell>
        </row>
        <row r="1818">
          <cell r="A1818" t="str">
            <v>20002996567513</v>
          </cell>
          <cell r="B1818">
            <v>472792</v>
          </cell>
          <cell r="C1818" t="str">
            <v>20002996567513</v>
          </cell>
          <cell r="D1818">
            <v>44896.709374999999</v>
          </cell>
          <cell r="E1818" t="str">
            <v>CONECEL</v>
          </cell>
          <cell r="F1818" t="str">
            <v>DESPACHO</v>
          </cell>
          <cell r="G1818" t="str">
            <v>NORMAL</v>
          </cell>
          <cell r="H1818" t="str">
            <v>GENARO PATRICIO ZEA HERAS</v>
          </cell>
          <cell r="I1818" t="str">
            <v>102263712</v>
          </cell>
          <cell r="J1818" t="str">
            <v>CUENCA/BELLAVISTA/EL CEBOLLAR CALLE CARLOS FARFAN PRIETO Y JOSE ORTEGA M CS 2P NARANJA CERRAMIENDO BLANCO A MEDIA CUADRA DEL ROMPE VELOCIDADES A LA ESQUINA ESTA LA TIENDA DEL BARRIO</v>
          </cell>
          <cell r="K1818" t="str">
            <v>981657179 /  981698428</v>
          </cell>
          <cell r="M1818" t="str">
            <v>CUENCA</v>
          </cell>
          <cell r="N1818" t="str">
            <v>AZUAY</v>
          </cell>
          <cell r="O1818" t="str">
            <v>CUENCA</v>
          </cell>
        </row>
        <row r="1819">
          <cell r="A1819" t="str">
            <v>20002996577409</v>
          </cell>
          <cell r="B1819">
            <v>472793</v>
          </cell>
          <cell r="C1819" t="str">
            <v>20002996577409</v>
          </cell>
          <cell r="D1819">
            <v>44896.709374999999</v>
          </cell>
          <cell r="E1819" t="str">
            <v>CONECEL</v>
          </cell>
          <cell r="F1819" t="str">
            <v>DESPACHO</v>
          </cell>
          <cell r="G1819" t="str">
            <v>NORMAL</v>
          </cell>
          <cell r="H1819" t="str">
            <v>LIZETH VANESSA ORBE NARANJO</v>
          </cell>
          <cell r="I1819" t="str">
            <v>1207588417</v>
          </cell>
          <cell r="J1819" t="str">
            <v>CUENCA/TOTORACOCHA CALLE PA. MILCHICHIG 151Y AV GONZALES SUAREZ/RECIBEN EN LA URBANIZACION LA FAMILIA</v>
          </cell>
          <cell r="K1819" t="str">
            <v>987120927 /  298712092</v>
          </cell>
          <cell r="L1819" t="str">
            <v/>
          </cell>
          <cell r="M1819" t="str">
            <v>CUENCA</v>
          </cell>
          <cell r="N1819" t="str">
            <v>AZUAY</v>
          </cell>
          <cell r="O1819" t="str">
            <v>CUENCA</v>
          </cell>
        </row>
        <row r="1820">
          <cell r="A1820" t="str">
            <v>20002995793453</v>
          </cell>
          <cell r="B1820">
            <v>472794</v>
          </cell>
          <cell r="C1820" t="str">
            <v>20002995793453</v>
          </cell>
          <cell r="D1820">
            <v>44896.709374999999</v>
          </cell>
          <cell r="E1820" t="str">
            <v>CONECEL</v>
          </cell>
          <cell r="F1820" t="str">
            <v>DESPACHO</v>
          </cell>
          <cell r="G1820" t="str">
            <v>NORMAL</v>
          </cell>
          <cell r="H1820" t="str">
            <v>CRISTINA DEL ROCIO RAMIREZ MADRIL</v>
          </cell>
          <cell r="I1820" t="str">
            <v>1714519483</v>
          </cell>
          <cell r="J1820" t="str">
            <v>QUITO/ITCHIMBIA/CALLE JULIO ENDARA E ITCHIMBIA EN EL ECU911</v>
          </cell>
          <cell r="K1820" t="str">
            <v xml:space="preserve">995874607 /  </v>
          </cell>
          <cell r="L1820" t="str">
            <v/>
          </cell>
          <cell r="M1820" t="str">
            <v>QUITO</v>
          </cell>
          <cell r="N1820" t="str">
            <v>PICHINCHA</v>
          </cell>
          <cell r="O1820" t="str">
            <v>QUITO</v>
          </cell>
        </row>
        <row r="1821">
          <cell r="A1821" t="str">
            <v>20002996564132</v>
          </cell>
          <cell r="B1821">
            <v>472795</v>
          </cell>
          <cell r="C1821" t="str">
            <v>20002996564132</v>
          </cell>
          <cell r="D1821">
            <v>44896.709374999999</v>
          </cell>
          <cell r="E1821" t="str">
            <v>CONECEL</v>
          </cell>
          <cell r="F1821" t="str">
            <v>DESPACHO</v>
          </cell>
          <cell r="G1821" t="str">
            <v>NORMAL</v>
          </cell>
          <cell r="H1821" t="str">
            <v>CAROLINA MISHELL CRUZ REALPE</v>
          </cell>
          <cell r="I1821" t="str">
            <v>1725412363</v>
          </cell>
          <cell r="J1821" t="str">
            <v>QUITO/INAQUITO/AV JUAN DE ASCARAY Y AMAZONAS EN EL EDIFICIO DE TVENTAS JUNTO A LA PLAZA DE TOROS</v>
          </cell>
          <cell r="K1821" t="str">
            <v xml:space="preserve">998197979 /  </v>
          </cell>
          <cell r="L1821" t="str">
            <v/>
          </cell>
          <cell r="M1821" t="str">
            <v>QUITO</v>
          </cell>
          <cell r="N1821" t="str">
            <v>PICHINCHA</v>
          </cell>
          <cell r="O1821" t="str">
            <v>QUITO</v>
          </cell>
        </row>
        <row r="1822">
          <cell r="A1822" t="str">
            <v>20002996668149</v>
          </cell>
          <cell r="B1822">
            <v>472796</v>
          </cell>
          <cell r="C1822" t="str">
            <v>20002996668149</v>
          </cell>
          <cell r="D1822">
            <v>44896.709374999999</v>
          </cell>
          <cell r="E1822" t="str">
            <v>CONECEL</v>
          </cell>
          <cell r="F1822" t="str">
            <v>DESPACHO</v>
          </cell>
          <cell r="G1822" t="str">
            <v>NORMAL</v>
          </cell>
          <cell r="H1822" t="str">
            <v>SEGUNDO GILBERTO YASELGA PERUGACHI</v>
          </cell>
          <cell r="I1822" t="str">
            <v>1001725850</v>
          </cell>
          <cell r="J1822" t="str">
            <v>QUITO/CARCELEN/CALLE RAFAEL CARVAJAL LOTE 8 MZ 58 Y CALLE AGUSTIN CUEVA A UNA CUADRA DEL COLEGIO AMERICANO CASA DE UN PISO COLOR CREMA</v>
          </cell>
          <cell r="K1822" t="str">
            <v xml:space="preserve">991397360 /  </v>
          </cell>
          <cell r="L1822" t="str">
            <v/>
          </cell>
          <cell r="M1822" t="str">
            <v>QUITO</v>
          </cell>
          <cell r="N1822" t="str">
            <v>PICHINCHA</v>
          </cell>
          <cell r="O1822" t="str">
            <v>QUITO</v>
          </cell>
        </row>
        <row r="1823">
          <cell r="A1823" t="str">
            <v>20002995780227</v>
          </cell>
          <cell r="B1823">
            <v>472797</v>
          </cell>
          <cell r="C1823" t="str">
            <v>20002995780227</v>
          </cell>
          <cell r="D1823">
            <v>44896.709374999999</v>
          </cell>
          <cell r="E1823" t="str">
            <v>CONECEL</v>
          </cell>
          <cell r="F1823" t="str">
            <v>DESPACHO</v>
          </cell>
          <cell r="G1823" t="str">
            <v>NORMAL</v>
          </cell>
          <cell r="H1823" t="str">
            <v>MONICA NARCISA ROMERO PICO</v>
          </cell>
          <cell r="I1823" t="str">
            <v>300912979</v>
          </cell>
          <cell r="J1823" t="str">
            <v>CUENCA/CANARIBAMBA PASEO DE LOS CANARIS ENTRE CASIQUE DUMA Y CASIQUE CHAPARRA DENTRO DEL RESTOBAR EL ALAZAN FRENTE A LAS CANCHAS DEPORTIVAS MUNICIPAL CASA 3P COLOR CAFE CON CREMA</v>
          </cell>
          <cell r="K1823" t="str">
            <v>989861148 /  32100100</v>
          </cell>
          <cell r="L1823" t="str">
            <v/>
          </cell>
          <cell r="M1823" t="str">
            <v>CUENCA</v>
          </cell>
          <cell r="N1823" t="str">
            <v>AZUAY</v>
          </cell>
          <cell r="O1823" t="str">
            <v>CUENCA</v>
          </cell>
        </row>
        <row r="1824">
          <cell r="A1824" t="str">
            <v>20002985880491</v>
          </cell>
          <cell r="B1824">
            <v>472798</v>
          </cell>
          <cell r="C1824" t="str">
            <v>20002985880491</v>
          </cell>
          <cell r="D1824">
            <v>44896.709374999999</v>
          </cell>
          <cell r="E1824" t="str">
            <v>CONECEL</v>
          </cell>
          <cell r="F1824" t="str">
            <v>DESPACHO</v>
          </cell>
          <cell r="G1824" t="str">
            <v>NORMAL</v>
          </cell>
          <cell r="H1824" t="str">
            <v>ANDRES SANTIAGO VANEGAS JACOME</v>
          </cell>
          <cell r="I1824" t="str">
            <v>1714148705</v>
          </cell>
          <cell r="J1824" t="str">
            <v>CUENCA/HUAYNACAPAC/AV DE LOS PENSAMIENTOS Y TOMILLOS/RECIBEN EN SUPERINTENDENCIA DE ECONOMICA POPULAR Y SOLIDARIA/1 CUADRA DEL PARQUE EL VERGEL</v>
          </cell>
          <cell r="K1824" t="str">
            <v xml:space="preserve">984818727 /  </v>
          </cell>
          <cell r="M1824" t="str">
            <v>CUENCA</v>
          </cell>
          <cell r="N1824" t="str">
            <v>AZUAY</v>
          </cell>
          <cell r="O1824" t="str">
            <v>CUENCA</v>
          </cell>
        </row>
        <row r="1825">
          <cell r="A1825" t="str">
            <v>20002996648523</v>
          </cell>
          <cell r="B1825">
            <v>472799</v>
          </cell>
          <cell r="C1825" t="str">
            <v>20002996648523</v>
          </cell>
          <cell r="D1825">
            <v>44896.709374999999</v>
          </cell>
          <cell r="E1825" t="str">
            <v>CONECEL</v>
          </cell>
          <cell r="F1825" t="str">
            <v>DESPACHO</v>
          </cell>
          <cell r="G1825" t="str">
            <v>NORMAL</v>
          </cell>
          <cell r="H1825" t="str">
            <v>MARIA BELEN MOLINA RAMIREZ</v>
          </cell>
          <cell r="I1825" t="str">
            <v>103205167</v>
          </cell>
          <cell r="J1825" t="str">
            <v>GUALACEO/GUALACEO/3 DE NOVIEMBRE Y ANTONIO VERARECIBEN EN LAVANDERIA LA GUALADUPARA</v>
          </cell>
          <cell r="K1825" t="str">
            <v xml:space="preserve">995731185 /  </v>
          </cell>
          <cell r="L1825" t="str">
            <v/>
          </cell>
          <cell r="M1825" t="str">
            <v>GUALACEO</v>
          </cell>
          <cell r="N1825" t="str">
            <v>AZUAY</v>
          </cell>
          <cell r="O1825" t="str">
            <v>GUALACEO</v>
          </cell>
        </row>
        <row r="1826">
          <cell r="A1826" t="str">
            <v>20002996576318</v>
          </cell>
          <cell r="B1826">
            <v>472800</v>
          </cell>
          <cell r="C1826" t="str">
            <v>20002996576318</v>
          </cell>
          <cell r="D1826">
            <v>44896.709374999999</v>
          </cell>
          <cell r="E1826" t="str">
            <v>CONECEL</v>
          </cell>
          <cell r="F1826" t="str">
            <v>DESPACHO</v>
          </cell>
          <cell r="G1826" t="str">
            <v>NORMAL</v>
          </cell>
          <cell r="H1826" t="str">
            <v>BLANCA MARGARITA TIGRERO ECHEVERRIA</v>
          </cell>
          <cell r="I1826" t="str">
            <v>923311591</v>
          </cell>
          <cell r="J1826" t="str">
            <v>LA LIBERTAD/LA LIBERTAD/TRBJO: CADENA DE FARMACIAS GLORIA AMAYA ( CRUZ AZUL) VIA PUNTA CARNERO 2475 TY CALLE H DIAGONAL AL HOSPITAL LA LIBERTAD</v>
          </cell>
          <cell r="K1826" t="str">
            <v xml:space="preserve">988821930 /  </v>
          </cell>
          <cell r="M1826" t="str">
            <v>LA LIBERTAD</v>
          </cell>
          <cell r="N1826" t="str">
            <v>SANTA ELENA</v>
          </cell>
          <cell r="O1826" t="str">
            <v>LA LIBERTAD</v>
          </cell>
        </row>
        <row r="1827">
          <cell r="A1827" t="str">
            <v>20002997292081</v>
          </cell>
          <cell r="B1827">
            <v>472801</v>
          </cell>
          <cell r="C1827" t="str">
            <v>20002997292081</v>
          </cell>
          <cell r="D1827">
            <v>44896.709374999999</v>
          </cell>
          <cell r="E1827" t="str">
            <v>CONECEL</v>
          </cell>
          <cell r="F1827" t="str">
            <v>DESPACHO</v>
          </cell>
          <cell r="G1827" t="str">
            <v>NORMAL</v>
          </cell>
          <cell r="H1827" t="str">
            <v>TOMAS ALEJANDRO ESTRADA ESPIN</v>
          </cell>
          <cell r="I1827" t="str">
            <v>1721738845</v>
          </cell>
          <cell r="J1827" t="str">
            <v>AMBATO/LA MERCED/AV CEVALLOS Y ABDON CALDERON ENTREGA EN AUTOMOTRIZ DE LA SIERRA AZA GAC FRENTE A SAMADI MOTOS AMBATO</v>
          </cell>
          <cell r="K1827" t="str">
            <v xml:space="preserve">961141599 /  </v>
          </cell>
          <cell r="L1827" t="str">
            <v/>
          </cell>
          <cell r="M1827" t="str">
            <v>AMBATO</v>
          </cell>
          <cell r="N1827" t="str">
            <v>TUNGURAHUA</v>
          </cell>
          <cell r="O1827" t="str">
            <v>AMBATO</v>
          </cell>
        </row>
        <row r="1828">
          <cell r="A1828" t="str">
            <v>20002995809952</v>
          </cell>
          <cell r="B1828">
            <v>472802</v>
          </cell>
          <cell r="C1828" t="str">
            <v>20002995809952</v>
          </cell>
          <cell r="D1828">
            <v>44896.709374999999</v>
          </cell>
          <cell r="E1828" t="str">
            <v>CONECEL</v>
          </cell>
          <cell r="F1828" t="str">
            <v>DESPACHO</v>
          </cell>
          <cell r="G1828" t="str">
            <v>NORMAL</v>
          </cell>
          <cell r="H1828" t="str">
            <v>VICENTE JERONIMO RAMOS CANAR</v>
          </cell>
          <cell r="I1828" t="str">
            <v>1716008378</v>
          </cell>
          <cell r="J1828" t="str">
            <v>QUITO CHILLOGALLO/AV GENERAL JOSE GALLARDO Y S43 B EN EL LOCAL COMERCIAL RAMOS A 50 METROS DE FARMACIA SANTA MARTHA</v>
          </cell>
          <cell r="K1828" t="str">
            <v>986897210 /  996524253</v>
          </cell>
          <cell r="L1828" t="str">
            <v/>
          </cell>
          <cell r="M1828" t="str">
            <v>QUITO</v>
          </cell>
          <cell r="N1828" t="str">
            <v>PICHINCHA</v>
          </cell>
          <cell r="O1828" t="str">
            <v>QUITO</v>
          </cell>
        </row>
        <row r="1829">
          <cell r="A1829" t="str">
            <v>20002995797504</v>
          </cell>
          <cell r="B1829">
            <v>472803</v>
          </cell>
          <cell r="C1829" t="str">
            <v>20002995797504</v>
          </cell>
          <cell r="D1829">
            <v>44896.709374999999</v>
          </cell>
          <cell r="E1829" t="str">
            <v>CONECEL</v>
          </cell>
          <cell r="F1829" t="str">
            <v>DESPACHO</v>
          </cell>
          <cell r="G1829" t="str">
            <v>NORMAL</v>
          </cell>
          <cell r="H1829" t="str">
            <v>JAIME MARCELO PULLAS NAVARRETE</v>
          </cell>
          <cell r="I1829" t="str">
            <v>1721232203</v>
          </cell>
          <cell r="J1829" t="str">
            <v>QUITO/SAN ANTONIO/AV REINO DE QUITO Y CATEQUILLA FRENTE A LA FERRETERIA LA COLORADA CASA DE 2 PISOS COLOR CREMA</v>
          </cell>
          <cell r="K1829" t="str">
            <v xml:space="preserve">996370941 /  </v>
          </cell>
          <cell r="L1829" t="str">
            <v/>
          </cell>
          <cell r="M1829" t="str">
            <v>QUITO</v>
          </cell>
          <cell r="N1829" t="str">
            <v>PICHINCHA</v>
          </cell>
          <cell r="O1829" t="str">
            <v>QUITO</v>
          </cell>
        </row>
        <row r="1830">
          <cell r="A1830" t="str">
            <v>20002996576708</v>
          </cell>
          <cell r="B1830">
            <v>472804</v>
          </cell>
          <cell r="C1830" t="str">
            <v>20002996576708</v>
          </cell>
          <cell r="D1830">
            <v>44896.709374999999</v>
          </cell>
          <cell r="E1830" t="str">
            <v>CONECEL</v>
          </cell>
          <cell r="F1830" t="str">
            <v>DESPACHO</v>
          </cell>
          <cell r="G1830" t="str">
            <v>NORMAL</v>
          </cell>
          <cell r="H1830" t="str">
            <v>LESLY YOMAYRA JARRIN CORDOVA</v>
          </cell>
          <cell r="I1830" t="str">
            <v>706361714</v>
          </cell>
          <cell r="J1830" t="str">
            <v>QUITO/CHIMBACALLE/AV INTISANA Y PASAJE CERRO CORAZON CASA DE COLOR NARANJA S7-218 A DOS CUADRAS DEL TEATRO DE MEXICO</v>
          </cell>
          <cell r="K1830" t="str">
            <v xml:space="preserve">987813169 /  </v>
          </cell>
          <cell r="L1830" t="str">
            <v/>
          </cell>
          <cell r="M1830" t="str">
            <v>QUITO</v>
          </cell>
          <cell r="N1830" t="str">
            <v>PICHINCHA</v>
          </cell>
          <cell r="O1830" t="str">
            <v>QUITO</v>
          </cell>
        </row>
        <row r="1831">
          <cell r="A1831" t="str">
            <v>20002993162282</v>
          </cell>
          <cell r="B1831">
            <v>472805</v>
          </cell>
          <cell r="C1831" t="str">
            <v>20002993162282</v>
          </cell>
          <cell r="D1831">
            <v>44896.709374999999</v>
          </cell>
          <cell r="E1831" t="str">
            <v>CONECEL</v>
          </cell>
          <cell r="F1831" t="str">
            <v>DESPACHO</v>
          </cell>
          <cell r="G1831" t="str">
            <v>NORMAL</v>
          </cell>
          <cell r="H1831" t="str">
            <v>VIVIANA CATHERINE HERNANDEZ HIDALGO</v>
          </cell>
          <cell r="I1831" t="str">
            <v>1713968723</v>
          </cell>
          <cell r="J1831" t="str">
            <v>QUITO/PUEMBO/BARRIO MANGAHUANTAG AV URCESINO LUCAS BAQUERO Y PASAJE D EN UNA CASA DE DOS PISOS DIAGONAL A VIVERES MARUJITA</v>
          </cell>
          <cell r="K1831" t="str">
            <v xml:space="preserve">992654897 /  </v>
          </cell>
          <cell r="L1831" t="str">
            <v/>
          </cell>
          <cell r="M1831" t="str">
            <v>QUITO</v>
          </cell>
          <cell r="N1831" t="str">
            <v>PICHINCHA</v>
          </cell>
          <cell r="O1831" t="str">
            <v>QUITO</v>
          </cell>
        </row>
        <row r="1832">
          <cell r="A1832" t="str">
            <v>20002996658765</v>
          </cell>
          <cell r="B1832">
            <v>472806</v>
          </cell>
          <cell r="C1832" t="str">
            <v>20002996658765</v>
          </cell>
          <cell r="D1832">
            <v>44896.709374999999</v>
          </cell>
          <cell r="E1832" t="str">
            <v>CONECEL</v>
          </cell>
          <cell r="F1832" t="str">
            <v>DESPACHO</v>
          </cell>
          <cell r="G1832" t="str">
            <v>NORMAL</v>
          </cell>
          <cell r="H1832" t="str">
            <v>JONATHAN ALEXIS ALMEIDA MENDOZA</v>
          </cell>
          <cell r="I1832" t="str">
            <v>1724689946</v>
          </cell>
          <cell r="J1832" t="str">
            <v>QUITO/SANGOLQUI/BRR VALLE DE LOS CHILLOS AV EL INCA S/N / REDONDEL DE SANTA ROSA AL LADO DE COLEGIO DE LADY BOSQUE SAN NICOLAS Y A MEDIA CUADRA DEL ESTADIO SAN NICOLAS</v>
          </cell>
          <cell r="K1832" t="str">
            <v>964243123 /  979242517</v>
          </cell>
          <cell r="M1832" t="str">
            <v>QUITO</v>
          </cell>
          <cell r="N1832" t="str">
            <v>PICHINCHA</v>
          </cell>
          <cell r="O1832" t="str">
            <v>QUITO</v>
          </cell>
        </row>
        <row r="1833">
          <cell r="A1833" t="str">
            <v>20002996567710</v>
          </cell>
          <cell r="B1833">
            <v>472807</v>
          </cell>
          <cell r="C1833" t="str">
            <v>20002996567710</v>
          </cell>
          <cell r="D1833">
            <v>44896.709374999999</v>
          </cell>
          <cell r="E1833" t="str">
            <v>CONECEL</v>
          </cell>
          <cell r="F1833" t="str">
            <v>DESPACHO</v>
          </cell>
          <cell r="G1833" t="str">
            <v>NORMAL</v>
          </cell>
          <cell r="H1833" t="str">
            <v>VELIZ CARRASCO CESAR JOEL</v>
          </cell>
          <cell r="I1833" t="str">
            <v>941882474</v>
          </cell>
          <cell r="J1833" t="str">
            <v>GUAYAQUIL/TARQUI/TRBJO EMPRESA VASERUM CDLA LA FAE MZ 33 SLR 57/CALLE GENERAL RAUL COUSIN IZURIETA &amp; YURI GAGARIN/ATRAS DE UNID EDUCATIVA FRANCISCO PITA LOCAL 1P PORTON PLOM</v>
          </cell>
          <cell r="K1833" t="str">
            <v>960536231 /  963917045</v>
          </cell>
          <cell r="M1833" t="str">
            <v>GUAYAQUIL</v>
          </cell>
          <cell r="N1833" t="str">
            <v>GUAYAS</v>
          </cell>
          <cell r="O1833" t="str">
            <v>GUAYAQUIL</v>
          </cell>
        </row>
        <row r="1834">
          <cell r="A1834" t="str">
            <v>20002997312008</v>
          </cell>
          <cell r="B1834">
            <v>472808</v>
          </cell>
          <cell r="C1834" t="str">
            <v>20002997312008</v>
          </cell>
          <cell r="D1834">
            <v>44896.709374999999</v>
          </cell>
          <cell r="E1834" t="str">
            <v>CONECEL</v>
          </cell>
          <cell r="F1834" t="str">
            <v>DESPACHO</v>
          </cell>
          <cell r="G1834" t="str">
            <v>NORMAL</v>
          </cell>
          <cell r="H1834" t="str">
            <v>ALEXANDRA DEL CARMEN TORRES CABRERA</v>
          </cell>
          <cell r="I1834" t="str">
            <v>104176060</v>
          </cell>
          <cell r="J1834" t="str">
            <v>CUENCA BELLAVISTA//CARLOS FARFAN PRIETO Y JOSE ORTEGA M/CS 2P CL LADRILLO CON CERRAMIENTO BLANCO/ A UNA CUADRA IGLESIA SAN MIGUEL</v>
          </cell>
          <cell r="K1834" t="str">
            <v>981698428 /  981657179</v>
          </cell>
          <cell r="M1834" t="str">
            <v>CUENCA</v>
          </cell>
          <cell r="N1834" t="str">
            <v>AZUAY</v>
          </cell>
          <cell r="O1834" t="str">
            <v>CUENCA</v>
          </cell>
        </row>
        <row r="1835">
          <cell r="A1835" t="str">
            <v>20002996631373</v>
          </cell>
          <cell r="B1835">
            <v>472809</v>
          </cell>
          <cell r="C1835" t="str">
            <v>20002996631373</v>
          </cell>
          <cell r="D1835">
            <v>44896.709374999999</v>
          </cell>
          <cell r="E1835" t="str">
            <v>CONECEL</v>
          </cell>
          <cell r="F1835" t="str">
            <v>DESPACHO</v>
          </cell>
          <cell r="G1835" t="str">
            <v>NORMAL</v>
          </cell>
          <cell r="H1835" t="str">
            <v>SEGUNDO MARCELO SARZOSA ZURITA</v>
          </cell>
          <cell r="I1835" t="str">
            <v>1711866713</v>
          </cell>
          <cell r="J1835" t="str">
            <v>QUITO/ LA MENA/CDLA QUITO SUR CALLE FRANCISCO DE PINA OE4-136 Y HURTADO DE MENDOZA CASA 2 PISOS BLANCO Y TOMATE</v>
          </cell>
          <cell r="K1835" t="str">
            <v xml:space="preserve">979077088 /  </v>
          </cell>
          <cell r="L1835" t="str">
            <v/>
          </cell>
          <cell r="M1835" t="str">
            <v>QUITO</v>
          </cell>
          <cell r="N1835" t="str">
            <v>PICHINCHA</v>
          </cell>
          <cell r="O1835" t="str">
            <v>QUITO</v>
          </cell>
        </row>
        <row r="1836">
          <cell r="A1836" t="str">
            <v>20002994408495</v>
          </cell>
          <cell r="B1836">
            <v>472785</v>
          </cell>
          <cell r="C1836" t="str">
            <v>20002994408495</v>
          </cell>
          <cell r="D1836">
            <v>44896.709363425929</v>
          </cell>
          <cell r="E1836" t="str">
            <v>CONECEL</v>
          </cell>
          <cell r="F1836" t="str">
            <v>DESPACHO</v>
          </cell>
          <cell r="G1836" t="str">
            <v>NORMAL</v>
          </cell>
          <cell r="H1836" t="str">
            <v>MARITZA JASMIN VALAREZO SANCHEZ</v>
          </cell>
          <cell r="I1836" t="str">
            <v>704523026</v>
          </cell>
          <cell r="J1836" t="str">
            <v>MACHALA/JAMBELI/BARRIO BRISAS DEL MAR EN LA CIRCUNVALACION SUR Y PALMERAS CASA DE UN PISO COLOR MELON JUNTO A LA LUBRICADORA DON TENE FRENTE A PINTURAS PASAN</v>
          </cell>
          <cell r="K1836" t="str">
            <v xml:space="preserve">984712716 /  </v>
          </cell>
          <cell r="M1836" t="str">
            <v>MACHALA</v>
          </cell>
          <cell r="N1836" t="str">
            <v>EL ORO</v>
          </cell>
          <cell r="O1836" t="str">
            <v>MACHALA</v>
          </cell>
        </row>
        <row r="1837">
          <cell r="A1837" t="str">
            <v>BREDEVDOC0003</v>
          </cell>
          <cell r="B1837">
            <v>472782</v>
          </cell>
          <cell r="C1837" t="str">
            <v>BREDEVDOC0003</v>
          </cell>
          <cell r="D1837">
            <v>44896.677384259259</v>
          </cell>
          <cell r="E1837" t="str">
            <v>CONECEL_DOCUMENTOS</v>
          </cell>
          <cell r="F1837" t="str">
            <v>DESPACHO</v>
          </cell>
          <cell r="G1837" t="str">
            <v>NORMAL</v>
          </cell>
          <cell r="H1837" t="str">
            <v>OFICINAS BRELDYNG</v>
          </cell>
          <cell r="J1837" t="str">
            <v>OFC BRELDYNG CALLE 7MO PASAJE 37ª Y V. EMILIO ROMERO, BODEGAS DE FERRETERIA ESPINOZA, BODEGA #8 (EXACTAMENTE QUEDA EN LA JUAN TANCA MARENGO KM. 4.5 PASANDO LA COCA COLA</v>
          </cell>
          <cell r="M1837" t="str">
            <v>GUAYAQUIL</v>
          </cell>
        </row>
        <row r="1838">
          <cell r="A1838" t="str">
            <v>20002995361184</v>
          </cell>
          <cell r="B1838">
            <v>472774</v>
          </cell>
          <cell r="C1838" t="str">
            <v>20002995361184</v>
          </cell>
          <cell r="D1838">
            <v>44896.647662037038</v>
          </cell>
          <cell r="E1838" t="str">
            <v>BRELDYNG</v>
          </cell>
          <cell r="F1838" t="str">
            <v>DESPACHO</v>
          </cell>
          <cell r="G1838" t="str">
            <v>NORMAL</v>
          </cell>
          <cell r="H1838" t="str">
            <v>LIMAICO CUSIN JIMMY ALEXANDER</v>
          </cell>
          <cell r="I1838" t="str">
            <v>1717922536</v>
          </cell>
          <cell r="J1838" t="str">
            <v>PICHINCHA / QUITO / SAN ISIDRO DEL INCA / VIA LLANO CHICO / N3-241 / DE LOS NOGALES / CASA BLANCA DE UN PISO DIAGONAL A UNA TIENDA</v>
          </cell>
          <cell r="K1838" t="str">
            <v>979031399</v>
          </cell>
          <cell r="M1838" t="str">
            <v>QUITO</v>
          </cell>
          <cell r="N1838" t="str">
            <v>PICHINCHA</v>
          </cell>
          <cell r="O1838" t="str">
            <v>QUITO</v>
          </cell>
        </row>
        <row r="1839">
          <cell r="A1839" t="str">
            <v>20002995802341</v>
          </cell>
          <cell r="B1839">
            <v>472775</v>
          </cell>
          <cell r="C1839" t="str">
            <v>20002995802341</v>
          </cell>
          <cell r="D1839">
            <v>44896.647662037038</v>
          </cell>
          <cell r="E1839" t="str">
            <v>BRELDYNG</v>
          </cell>
          <cell r="F1839" t="str">
            <v>DESPACHO</v>
          </cell>
          <cell r="G1839" t="str">
            <v>NORMAL</v>
          </cell>
          <cell r="H1839" t="str">
            <v>JAIRO MAURICIO IMBACUAN CUADROS JAI</v>
          </cell>
          <cell r="I1839" t="str">
            <v>401281035</v>
          </cell>
          <cell r="J1839" t="str">
            <v>PICHINCHA / QUITO / ITCHIMBIA / LUIS SOBIRO / SN / LUIS SAA / EDIFICIO DANIEL CADENA 4 PISO OFICINA 402 FRENTE A LA MATERNIDAD ISIDRO AYORA EN LA PLANTA BAJA QUEDA EL BANCO DE PICHINCHA</v>
          </cell>
          <cell r="K1839" t="str">
            <v>0958978481-221186054</v>
          </cell>
          <cell r="M1839" t="str">
            <v>QUITO</v>
          </cell>
          <cell r="N1839" t="str">
            <v>PICHINCHA</v>
          </cell>
          <cell r="O1839" t="str">
            <v>QUITO</v>
          </cell>
        </row>
        <row r="1840">
          <cell r="A1840" t="str">
            <v>20002995362520</v>
          </cell>
          <cell r="B1840">
            <v>472776</v>
          </cell>
          <cell r="C1840" t="str">
            <v>20002995362520</v>
          </cell>
          <cell r="D1840">
            <v>44896.647662037038</v>
          </cell>
          <cell r="E1840" t="str">
            <v>BRELDYNG</v>
          </cell>
          <cell r="F1840" t="str">
            <v>DESPACHO</v>
          </cell>
          <cell r="G1840" t="str">
            <v>NORMAL</v>
          </cell>
          <cell r="H1840" t="str">
            <v>PEDRO RAMON ALAVA SUAREZ</v>
          </cell>
          <cell r="I1840" t="str">
            <v>1309797288</v>
          </cell>
          <cell r="J1840" t="str">
            <v>MANABI / PORTOVIEJO / PICOAZA / AV 5 DE JUNIO / SN /  / PASANDO EL PUENTE FRENTE AL UPC LOCAL NOVEDADES AIZANA LOCAL DE ROPA</v>
          </cell>
          <cell r="K1840" t="str">
            <v>987017299</v>
          </cell>
          <cell r="M1840" t="str">
            <v>PORTOVIEJO</v>
          </cell>
          <cell r="N1840" t="str">
            <v>MANABI</v>
          </cell>
          <cell r="O1840" t="str">
            <v>PORTOVIEJO</v>
          </cell>
        </row>
        <row r="1841">
          <cell r="A1841" t="str">
            <v>20002995382967</v>
          </cell>
          <cell r="B1841">
            <v>472530</v>
          </cell>
          <cell r="C1841" t="str">
            <v>20002995382967</v>
          </cell>
          <cell r="D1841">
            <v>44896.600787037038</v>
          </cell>
          <cell r="E1841" t="str">
            <v>CONECEL</v>
          </cell>
          <cell r="F1841" t="str">
            <v>DESPACHO</v>
          </cell>
          <cell r="G1841" t="str">
            <v>NORMAL</v>
          </cell>
          <cell r="H1841" t="str">
            <v>GUTIERREZ FRIAS IRIS VIDFAINE</v>
          </cell>
          <cell r="I1841" t="str">
            <v>0909031783</v>
          </cell>
          <cell r="J1841" t="str">
            <v>FLEXNET GYE LA AURORA  AV LEON FEBRES CORDERO RIBADENEYRA VILLA CLUB ETAPA BOREAL MZ C VILLA 22 ANUNCIARSE EN GARITA A PARTIR DE LAS 15:30PM</v>
          </cell>
          <cell r="K1841" t="str">
            <v>0992114974-0992057138</v>
          </cell>
          <cell r="L1841" t="str">
            <v>0992057138</v>
          </cell>
          <cell r="M1841" t="str">
            <v>GUAYAQUIL</v>
          </cell>
          <cell r="N1841" t="str">
            <v>GUAYAQUIL</v>
          </cell>
          <cell r="O1841" t="str">
            <v>FLEXNET GYE LA AURORA  AV LEON FEBRES CORDERO RIBADENEYRA VILLA CLUB ETAPA BOREAL MZ C VILLA 22 ANUNCIARSE EN GARITA A PARTIR DE LAS 15:30PM</v>
          </cell>
        </row>
        <row r="1842">
          <cell r="A1842" t="str">
            <v>20002994435697</v>
          </cell>
          <cell r="B1842">
            <v>472531</v>
          </cell>
          <cell r="C1842" t="str">
            <v>20002994435697</v>
          </cell>
          <cell r="D1842">
            <v>44896.600787037038</v>
          </cell>
          <cell r="E1842" t="str">
            <v>CONECEL</v>
          </cell>
          <cell r="F1842" t="str">
            <v>DESPACHO</v>
          </cell>
          <cell r="G1842" t="str">
            <v>NORMAL</v>
          </cell>
          <cell r="H1842" t="str">
            <v>CANTUNA ALMEIDA ANA KAREN</v>
          </cell>
          <cell r="I1842" t="str">
            <v>1718306820</v>
          </cell>
          <cell r="J1842" t="str">
            <v>FLEXNET-02-12/ PICHINCHA/QUITO/SANGOLQUI/ PARQUEADERO CENTRO COMERCIAL SAN LUIS. REF.DETRAS DE SAN RAFAEL. CLT. RECIBE EN EL TRABAJO</v>
          </cell>
          <cell r="K1842" t="str">
            <v>0980430556</v>
          </cell>
          <cell r="L1842" t="str">
            <v>0</v>
          </cell>
          <cell r="M1842" t="str">
            <v>QUITO</v>
          </cell>
          <cell r="N1842" t="str">
            <v>QUITO</v>
          </cell>
          <cell r="O1842" t="str">
            <v>FLEXNET-02-12/ PICHINCHA/QUITO/SANGOLQUI/ PARQUEADERO CENTRO COMERCIAL SAN LUIS. REF.DETRAS DE SAN RAFAEL. CLT. RECIBE EN EL TRABAJO</v>
          </cell>
        </row>
        <row r="1843">
          <cell r="A1843" t="str">
            <v>20002996401037</v>
          </cell>
          <cell r="B1843">
            <v>472532</v>
          </cell>
          <cell r="C1843" t="str">
            <v>20002996401037</v>
          </cell>
          <cell r="D1843">
            <v>44896.600787037038</v>
          </cell>
          <cell r="E1843" t="str">
            <v>CONECEL</v>
          </cell>
          <cell r="F1843" t="str">
            <v>DESPACHO</v>
          </cell>
          <cell r="G1843" t="str">
            <v>NORMAL</v>
          </cell>
          <cell r="H1843" t="str">
            <v>MENDOZA DIAZ MIGUEL ALEJANDRO</v>
          </cell>
          <cell r="I1843" t="str">
            <v>1758166282</v>
          </cell>
          <cell r="J1843" t="str">
            <v>LA CAROLINA AV AMAZONAS 1014 Y AV NNUU EN EL EDF LA PREVISORA TORRE A, PISO 9, OF 902</v>
          </cell>
          <cell r="K1843" t="str">
            <v>0960520668</v>
          </cell>
          <cell r="L1843" t="str">
            <v>0</v>
          </cell>
          <cell r="M1843" t="str">
            <v>QUITO</v>
          </cell>
          <cell r="N1843" t="str">
            <v xml:space="preserve">QUITO </v>
          </cell>
          <cell r="O1843" t="str">
            <v>LA CAROLINA AV AMAZONAS 1014 Y AV NNUU EN EL EDF LA PREVISORA TORRE A, PISO 9, OF 902</v>
          </cell>
        </row>
        <row r="1844">
          <cell r="A1844" t="str">
            <v>1709592545</v>
          </cell>
          <cell r="B1844">
            <v>472533</v>
          </cell>
          <cell r="C1844" t="str">
            <v>1709592545</v>
          </cell>
          <cell r="D1844">
            <v>44896.600787037038</v>
          </cell>
          <cell r="E1844" t="str">
            <v>CONECEL</v>
          </cell>
          <cell r="F1844" t="str">
            <v>DESPACHO</v>
          </cell>
          <cell r="G1844" t="str">
            <v>NORMAL</v>
          </cell>
          <cell r="H1844" t="str">
            <v>NANCY CRISTINA ZURITA AVILES</v>
          </cell>
          <cell r="I1844" t="str">
            <v>1709592545</v>
          </cell>
          <cell r="J1844" t="str">
            <v>PICHINCHA/QUITO/COTOCOLLAO AV DE LA PRENSA 61-66 Y SAN CARLOS N64114 EN EDIFICIO ANDRADE VIVE EN 2DO PISO EDF DE 5 PISOS AZL CON ROSA ENTRE DISTANTE PAPELERIA Y CHIFA SAN LUIS</v>
          </cell>
          <cell r="K1844" t="str">
            <v>0994406051</v>
          </cell>
          <cell r="L1844" t="str">
            <v>0</v>
          </cell>
          <cell r="M1844" t="str">
            <v>QUITO</v>
          </cell>
          <cell r="N1844" t="str">
            <v>QUITO</v>
          </cell>
          <cell r="O1844" t="str">
            <v>PICHINCHA/QUITO/COTOCOLLAO AV DE LA PRENSA 61-66 Y SAN CARLOS N64114 EN EDIFICIO ANDRADE VIVE EN 2DO PISO EDF DE 5 PISOS AZL CON ROSA ENTRE DISTANTE PAPELERIA Y CHIFA SAN LUIS</v>
          </cell>
        </row>
        <row r="1845">
          <cell r="A1845" t="str">
            <v>20002994408603</v>
          </cell>
          <cell r="B1845">
            <v>472534</v>
          </cell>
          <cell r="C1845" t="str">
            <v>20002994408603</v>
          </cell>
          <cell r="D1845">
            <v>44896.600787037038</v>
          </cell>
          <cell r="E1845" t="str">
            <v>CONECEL</v>
          </cell>
          <cell r="F1845" t="str">
            <v>DESPACHO</v>
          </cell>
          <cell r="G1845" t="str">
            <v>NORMAL</v>
          </cell>
          <cell r="H1845" t="str">
            <v>FALCONI CARDENAS NORMA ELIZABETH</v>
          </cell>
          <cell r="I1845" t="str">
            <v>0704182815</v>
          </cell>
          <cell r="J1845" t="str">
            <v>PICHICNHA/QUITO/PUENGASI CALLE JOSE ORTIZ E15 168 Y GONZALO ESCUDERO BARRIO ORQUIDEA SECTOR MONJAS CASA DE DOS PISOS FRENTE DE UN MIRADOR COLOR AMARILLO</v>
          </cell>
          <cell r="K1845" t="str">
            <v>0968618098</v>
          </cell>
          <cell r="L1845" t="str">
            <v>0980047372</v>
          </cell>
          <cell r="M1845" t="str">
            <v>QUITO</v>
          </cell>
          <cell r="N1845" t="str">
            <v>QUITO</v>
          </cell>
          <cell r="O1845" t="str">
            <v>PICHICNHA/QUITO/PUENGASI CALLE JOSE ORTIZ E15 168 Y GONZALO ESCUDERO BARRIO ORQUIDEA SECTOR MONJAS CASA DE DOS PISOS FRENTE DE UN MIRADOR COLOR AMARILLO</v>
          </cell>
        </row>
        <row r="1846">
          <cell r="A1846" t="str">
            <v>LDDGYEA0019</v>
          </cell>
          <cell r="B1846">
            <v>472340</v>
          </cell>
          <cell r="C1846" t="str">
            <v>LDDGYEA0019</v>
          </cell>
          <cell r="D1846">
            <v>44896.538113425922</v>
          </cell>
          <cell r="E1846" t="str">
            <v>CONECEL_DOCUMENTOS</v>
          </cell>
          <cell r="F1846" t="str">
            <v>DESPACHO</v>
          </cell>
          <cell r="G1846" t="str">
            <v>NORMAL</v>
          </cell>
          <cell r="H1846" t="str">
            <v>Stephanie Perez ACC/Paola Loja ACC-OPE Equipos</v>
          </cell>
          <cell r="I1846" t="str">
            <v>0</v>
          </cell>
          <cell r="J1846" t="str">
            <v>GYE - Centro Comercial Garzo centro-ACC/REGULARIZACIONES</v>
          </cell>
          <cell r="K1846" t="str">
            <v>993393277</v>
          </cell>
          <cell r="L1846" t="str">
            <v/>
          </cell>
          <cell r="M1846" t="str">
            <v>GUAYAQUIL</v>
          </cell>
          <cell r="N1846" t="str">
            <v>GUAYAS</v>
          </cell>
          <cell r="O1846" t="str">
            <v>GUAYAQUIL</v>
          </cell>
        </row>
        <row r="1847">
          <cell r="A1847" t="str">
            <v>LDDGYEB0020</v>
          </cell>
          <cell r="B1847">
            <v>472341</v>
          </cell>
          <cell r="C1847" t="str">
            <v>LDDGYEB0020</v>
          </cell>
          <cell r="D1847">
            <v>44896.538113425922</v>
          </cell>
          <cell r="E1847" t="str">
            <v>CONECEL_DOCUMENTOS</v>
          </cell>
          <cell r="F1847" t="str">
            <v>DESPACHO</v>
          </cell>
          <cell r="G1847" t="str">
            <v>NORMAL</v>
          </cell>
          <cell r="H1847" t="str">
            <v>Stephanie Perez ACC</v>
          </cell>
          <cell r="I1847" t="str">
            <v>0</v>
          </cell>
          <cell r="J1847" t="str">
            <v>GYE - Centro Comercial Garzo centro-ACC</v>
          </cell>
          <cell r="K1847" t="str">
            <v>9399196442</v>
          </cell>
          <cell r="L1847" t="str">
            <v/>
          </cell>
          <cell r="M1847" t="str">
            <v>GUAYAQUIL</v>
          </cell>
          <cell r="N1847" t="str">
            <v>GUAYAS</v>
          </cell>
          <cell r="O1847" t="str">
            <v>GUAYAQUIL</v>
          </cell>
        </row>
        <row r="1848">
          <cell r="A1848" t="str">
            <v>LDDUIOE0023</v>
          </cell>
          <cell r="B1848">
            <v>472342</v>
          </cell>
          <cell r="C1848" t="str">
            <v>LDDUIOE0023</v>
          </cell>
          <cell r="D1848">
            <v>44896.538113425922</v>
          </cell>
          <cell r="E1848" t="str">
            <v>CONECEL_DOCUMENTOS</v>
          </cell>
          <cell r="F1848" t="str">
            <v>DESPACHO</v>
          </cell>
          <cell r="G1848" t="str">
            <v>NORMAL</v>
          </cell>
          <cell r="H1848" t="str">
            <v>Maria Fernanda Munoz/CANT</v>
          </cell>
          <cell r="I1848" t="str">
            <v>0</v>
          </cell>
          <cell r="J1848" t="str">
            <v xml:space="preserve">QUITO Av. 10 de Agosto N34-601 y Juan Pablo Sanz </v>
          </cell>
          <cell r="K1848" t="str">
            <v>998118542/979067498</v>
          </cell>
          <cell r="L1848" t="str">
            <v/>
          </cell>
          <cell r="M1848" t="str">
            <v>QUITO</v>
          </cell>
          <cell r="N1848" t="str">
            <v xml:space="preserve">PICHINCHA </v>
          </cell>
          <cell r="O1848" t="str">
            <v>QUITO</v>
          </cell>
        </row>
        <row r="1849">
          <cell r="A1849" t="str">
            <v>LDDGYEF0021</v>
          </cell>
          <cell r="B1849">
            <v>472343</v>
          </cell>
          <cell r="C1849" t="str">
            <v>LDDGYEF0021</v>
          </cell>
          <cell r="D1849">
            <v>44896.538113425922</v>
          </cell>
          <cell r="E1849" t="str">
            <v>CONECEL_DOCUMENTOS</v>
          </cell>
          <cell r="F1849" t="str">
            <v>DESPACHO</v>
          </cell>
          <cell r="G1849" t="str">
            <v>NORMAL</v>
          </cell>
          <cell r="H1849" t="str">
            <v>TOMAS ANDRADE/GSO</v>
          </cell>
          <cell r="I1849" t="str">
            <v>0</v>
          </cell>
          <cell r="J1849" t="str">
            <v xml:space="preserve"> Gye:  Urdenor 2 - parque empresarial colon , edificio Coloncorp B mezanine atras de Netlife</v>
          </cell>
          <cell r="K1849" t="str">
            <v>982033756</v>
          </cell>
          <cell r="L1849" t="str">
            <v/>
          </cell>
          <cell r="M1849" t="str">
            <v>GUAYAQUIL</v>
          </cell>
          <cell r="N1849" t="str">
            <v>GUAYAS</v>
          </cell>
          <cell r="O1849" t="str">
            <v>GUAYAQUIL</v>
          </cell>
        </row>
        <row r="1850">
          <cell r="A1850" t="str">
            <v>LDDGYEG0025</v>
          </cell>
          <cell r="B1850">
            <v>472344</v>
          </cell>
          <cell r="C1850" t="str">
            <v>LDDGYEG0025</v>
          </cell>
          <cell r="D1850">
            <v>44896.538113425922</v>
          </cell>
          <cell r="E1850" t="str">
            <v>CONECEL_DOCUMENTOS</v>
          </cell>
          <cell r="F1850" t="str">
            <v>DESPACHO</v>
          </cell>
          <cell r="G1850" t="str">
            <v>NORMAL</v>
          </cell>
          <cell r="H1850" t="str">
            <v>GABRIELA SANDOVAL/PSG</v>
          </cell>
          <cell r="I1850" t="str">
            <v>0</v>
          </cell>
          <cell r="J1850" t="str">
            <v xml:space="preserve"> Gye:  Urdenor 2 - parque empresarial colon , edificio Coloncorp B mezanine atras de Netlife</v>
          </cell>
          <cell r="K1850" t="str">
            <v>982033756</v>
          </cell>
          <cell r="L1850" t="str">
            <v/>
          </cell>
          <cell r="M1850" t="str">
            <v>GUAYAQUIL</v>
          </cell>
          <cell r="N1850" t="str">
            <v>GUAYAS</v>
          </cell>
          <cell r="O1850" t="str">
            <v>GUAYAQUIL</v>
          </cell>
        </row>
        <row r="1851">
          <cell r="A1851" t="str">
            <v>LDDGYEI0012</v>
          </cell>
          <cell r="B1851">
            <v>472345</v>
          </cell>
          <cell r="C1851" t="str">
            <v>LDDGYEI0012</v>
          </cell>
          <cell r="D1851">
            <v>44896.538113425922</v>
          </cell>
          <cell r="E1851" t="str">
            <v>CONECEL_DOCUMENTOS</v>
          </cell>
          <cell r="F1851" t="str">
            <v>DESPACHO</v>
          </cell>
          <cell r="G1851" t="str">
            <v>NORMAL</v>
          </cell>
          <cell r="H1851" t="str">
            <v>Paola Loja /Conecel Reg</v>
          </cell>
          <cell r="I1851" t="str">
            <v>0</v>
          </cell>
          <cell r="J1851" t="str">
            <v>GYE - Centro Comercial Garzo centro-ACC</v>
          </cell>
          <cell r="K1851" t="str">
            <v>993393277</v>
          </cell>
          <cell r="L1851" t="str">
            <v/>
          </cell>
          <cell r="M1851" t="str">
            <v>GUAYAQUIL</v>
          </cell>
          <cell r="N1851" t="str">
            <v>GUAYAS</v>
          </cell>
          <cell r="O1851" t="str">
            <v>GUAYAQUIL</v>
          </cell>
        </row>
        <row r="1852">
          <cell r="A1852" t="str">
            <v>20002995806413</v>
          </cell>
          <cell r="B1852">
            <v>472319</v>
          </cell>
          <cell r="C1852" t="str">
            <v>20002995806413</v>
          </cell>
          <cell r="D1852">
            <v>44896.522974537038</v>
          </cell>
          <cell r="E1852" t="str">
            <v>CONECEL</v>
          </cell>
          <cell r="F1852" t="str">
            <v>DESPACHO</v>
          </cell>
          <cell r="G1852" t="str">
            <v>NORMAL</v>
          </cell>
          <cell r="H1852" t="str">
            <v>PABLO SEGUNDO LOPEZ GORDILLO</v>
          </cell>
          <cell r="I1852" t="str">
            <v>1106019563</v>
          </cell>
          <cell r="J1852" t="str">
            <v>CUENCA/EL SAGRARIO/CALLE EUGENIO ESPEJO 282 Y MARGARITA TORRES FRENTE AL LIDER COMUNITARIO AZUAY COMANDO DE POLICIA N1 JUNTO A LA COMPANIA DE SEURIDAD</v>
          </cell>
          <cell r="K1852" t="str">
            <v xml:space="preserve">988792304 /  </v>
          </cell>
          <cell r="L1852" t="str">
            <v/>
          </cell>
          <cell r="M1852" t="str">
            <v>CUENCA</v>
          </cell>
          <cell r="N1852" t="str">
            <v>AZUAY</v>
          </cell>
          <cell r="O1852" t="str">
            <v>CUENCA</v>
          </cell>
        </row>
        <row r="1853">
          <cell r="A1853" t="str">
            <v>20002995793492</v>
          </cell>
          <cell r="B1853">
            <v>472320</v>
          </cell>
          <cell r="C1853" t="str">
            <v>20002995793492</v>
          </cell>
          <cell r="D1853">
            <v>44896.522974537038</v>
          </cell>
          <cell r="E1853" t="str">
            <v>CONECEL</v>
          </cell>
          <cell r="F1853" t="str">
            <v>DESPACHO</v>
          </cell>
          <cell r="G1853" t="str">
            <v>NORMAL</v>
          </cell>
          <cell r="H1853" t="str">
            <v>JONATHAN ISAAC CORDOVA ARMIJOS</v>
          </cell>
          <cell r="I1853" t="str">
            <v>705318905</v>
          </cell>
          <cell r="J1853" t="str">
            <v>MACHALA/MACHALA/CALLE 9 DE MAYO ENTRE 25 DE JUNIO Y ROCAFUERTE EN LA EMPRESA BARATODO FRENTE AL PARQUE CENTRAL</v>
          </cell>
          <cell r="K1853" t="str">
            <v xml:space="preserve">994418071 /  </v>
          </cell>
          <cell r="M1853" t="str">
            <v>MACHALA</v>
          </cell>
          <cell r="N1853" t="str">
            <v>EL ORO</v>
          </cell>
          <cell r="O1853" t="str">
            <v>MACHALA</v>
          </cell>
        </row>
        <row r="1854">
          <cell r="A1854" t="str">
            <v>20002960246786_1</v>
          </cell>
          <cell r="B1854">
            <v>472321</v>
          </cell>
          <cell r="C1854" t="str">
            <v>20002960246786_1</v>
          </cell>
          <cell r="D1854">
            <v>44896.522974537038</v>
          </cell>
          <cell r="E1854" t="str">
            <v>CONECEL</v>
          </cell>
          <cell r="F1854" t="str">
            <v>DESPACHO</v>
          </cell>
          <cell r="G1854" t="str">
            <v>NORMAL</v>
          </cell>
          <cell r="H1854" t="str">
            <v>ROBERTO JOSE ARNEDO SANTAMARIA</v>
          </cell>
          <cell r="I1854" t="str">
            <v>1758829988</v>
          </cell>
          <cell r="J1854" t="str">
            <v>CLIENTE PIDE QUE ENTREGA SE HAGA E SU TRABAJO QUITO AV COLON Y 10 DE AGOSTO ENTRE EL CONCESIONARIO DE FORD Y CLINICA MODERNA CONSULTORIO ODONTOLOGICO ARNEDO DENTAL   9:18  7/12</v>
          </cell>
          <cell r="K1854" t="str">
            <v xml:space="preserve">960761792 /  </v>
          </cell>
          <cell r="M1854" t="str">
            <v>QUITO</v>
          </cell>
          <cell r="N1854" t="str">
            <v>PICHINCHA</v>
          </cell>
          <cell r="O1854" t="str">
            <v>QUITO</v>
          </cell>
        </row>
        <row r="1855">
          <cell r="A1855" t="str">
            <v>20002995794175</v>
          </cell>
          <cell r="B1855">
            <v>472322</v>
          </cell>
          <cell r="C1855" t="str">
            <v>20002995794175</v>
          </cell>
          <cell r="D1855">
            <v>44896.522974537038</v>
          </cell>
          <cell r="E1855" t="str">
            <v>CONECEL</v>
          </cell>
          <cell r="F1855" t="str">
            <v>DESPACHO</v>
          </cell>
          <cell r="G1855" t="str">
            <v>NORMAL</v>
          </cell>
          <cell r="H1855" t="str">
            <v>ADRIANA MARGOTH AGUIRRE YUNGA</v>
          </cell>
          <cell r="I1855" t="str">
            <v>706790631</v>
          </cell>
          <cell r="J1855" t="str">
            <v>MACHALA-MACHALA/CALLE GRAL MANUEL SERRANO 335 CASA CON PUERTA CLR CAFE FRENTE A GYM FACTORY</v>
          </cell>
          <cell r="K1855" t="str">
            <v>987754717 /  2930659</v>
          </cell>
          <cell r="M1855" t="str">
            <v>MACHALA</v>
          </cell>
          <cell r="N1855" t="str">
            <v>EL ORO</v>
          </cell>
          <cell r="O1855" t="str">
            <v>MACHALA</v>
          </cell>
        </row>
        <row r="1856">
          <cell r="A1856" t="str">
            <v>20002995809517</v>
          </cell>
          <cell r="B1856">
            <v>472323</v>
          </cell>
          <cell r="C1856" t="str">
            <v>20002995809517</v>
          </cell>
          <cell r="D1856">
            <v>44896.522974537038</v>
          </cell>
          <cell r="E1856" t="str">
            <v>CONECEL</v>
          </cell>
          <cell r="F1856" t="str">
            <v>DESPACHO</v>
          </cell>
          <cell r="G1856" t="str">
            <v>NORMAL</v>
          </cell>
          <cell r="H1856" t="str">
            <v>GLADYS MARIBEL CAIZA GUALOTUNA</v>
          </cell>
          <cell r="I1856" t="str">
            <v>1716875156</v>
          </cell>
          <cell r="J1856" t="str">
            <v>QUITO/CONOCOTO/PASTAZA Y PANZALEOS CASA S22-56 CS 2 CELASTE A 2 CUADRA DE CANCHA CORDOBES</v>
          </cell>
          <cell r="K1856" t="str">
            <v>984242776 /  939768135</v>
          </cell>
          <cell r="M1856" t="str">
            <v>QUITO</v>
          </cell>
          <cell r="N1856" t="str">
            <v>PICHINCHA</v>
          </cell>
          <cell r="O1856" t="str">
            <v>QUITO</v>
          </cell>
        </row>
        <row r="1857">
          <cell r="A1857" t="str">
            <v>20002994409803</v>
          </cell>
          <cell r="B1857">
            <v>472324</v>
          </cell>
          <cell r="C1857" t="str">
            <v>20002994409803</v>
          </cell>
          <cell r="D1857">
            <v>44896.522974537038</v>
          </cell>
          <cell r="E1857" t="str">
            <v>CONECEL</v>
          </cell>
          <cell r="F1857" t="str">
            <v>DESPACHO</v>
          </cell>
          <cell r="G1857" t="str">
            <v>NORMAL</v>
          </cell>
          <cell r="H1857" t="str">
            <v>IVONNE LILIBETH CAGUA VILLA</v>
          </cell>
          <cell r="I1857" t="str">
            <v>705240737</v>
          </cell>
          <cell r="J1857" t="str">
            <v>MACHALA/LA PROVIDENCIA/TRBJO BANCO DEL BARRIO REGISTRADOR/AV. FERROVIARIA Y 1ERA AVENIDA/A 1 CRD D COLEGIO ATAHUALPA</v>
          </cell>
          <cell r="K1857" t="str">
            <v>989453836 /  994728649</v>
          </cell>
          <cell r="L1857" t="str">
            <v/>
          </cell>
          <cell r="M1857" t="str">
            <v>MACHALA</v>
          </cell>
          <cell r="N1857" t="str">
            <v>EL ORO</v>
          </cell>
          <cell r="O1857" t="str">
            <v>MACHALA</v>
          </cell>
        </row>
        <row r="1858">
          <cell r="A1858" t="str">
            <v>20002995798511</v>
          </cell>
          <cell r="B1858">
            <v>472325</v>
          </cell>
          <cell r="C1858" t="str">
            <v>20002995798511</v>
          </cell>
          <cell r="D1858">
            <v>44896.522974537038</v>
          </cell>
          <cell r="E1858" t="str">
            <v>CONECEL</v>
          </cell>
          <cell r="F1858" t="str">
            <v>DESPACHO</v>
          </cell>
          <cell r="G1858" t="str">
            <v>NORMAL</v>
          </cell>
          <cell r="H1858" t="str">
            <v>IVONNE LILIBETH CAGUA VILLA</v>
          </cell>
          <cell r="I1858" t="str">
            <v>705240737</v>
          </cell>
          <cell r="J1858" t="str">
            <v>MACHALA/LA PROVIDENCIA/TRBJO BANCO DEL BARRIO REGISTRADOR/AV. FERROVIARIA Y 1ERA AVENIDA/A 1 CRD D COLEGIO ATAHUALPA</v>
          </cell>
          <cell r="K1858" t="str">
            <v>963153846 /  963153836/0994728649</v>
          </cell>
          <cell r="L1858" t="str">
            <v/>
          </cell>
          <cell r="M1858" t="str">
            <v>MACHALA</v>
          </cell>
          <cell r="N1858" t="str">
            <v>EL ORO</v>
          </cell>
          <cell r="O1858" t="str">
            <v>MACHALA</v>
          </cell>
        </row>
        <row r="1859">
          <cell r="A1859" t="str">
            <v>20002995792718</v>
          </cell>
          <cell r="B1859">
            <v>472326</v>
          </cell>
          <cell r="C1859" t="str">
            <v>20002995792718</v>
          </cell>
          <cell r="D1859">
            <v>44896.522974537038</v>
          </cell>
          <cell r="E1859" t="str">
            <v>CONECEL</v>
          </cell>
          <cell r="F1859" t="str">
            <v>DESPACHO</v>
          </cell>
          <cell r="G1859" t="str">
            <v>NORMAL</v>
          </cell>
          <cell r="H1859" t="str">
            <v>MELISSA NOEMI VINCES BRAVO</v>
          </cell>
          <cell r="I1859" t="str">
            <v>925032286</v>
          </cell>
          <cell r="J1859" t="str">
            <v>DURAN/ELOY ALFARO/AV CUENCA Y ESMERALDAS EN EL GRAN AKI EN DURAN FRENTE AL MALECON</v>
          </cell>
          <cell r="K1859" t="str">
            <v xml:space="preserve">993599845 /  </v>
          </cell>
          <cell r="M1859" t="str">
            <v>DURAN</v>
          </cell>
          <cell r="N1859" t="str">
            <v>GUAYAS</v>
          </cell>
          <cell r="O1859" t="str">
            <v>DURAN</v>
          </cell>
        </row>
        <row r="1860">
          <cell r="A1860" t="str">
            <v>20002995793815</v>
          </cell>
          <cell r="B1860">
            <v>472327</v>
          </cell>
          <cell r="C1860" t="str">
            <v>20002995793815</v>
          </cell>
          <cell r="D1860">
            <v>44896.522974537038</v>
          </cell>
          <cell r="E1860" t="str">
            <v>CONECEL</v>
          </cell>
          <cell r="F1860" t="str">
            <v>DESPACHO</v>
          </cell>
          <cell r="G1860" t="str">
            <v>NORMAL</v>
          </cell>
          <cell r="H1860" t="str">
            <v>RONALD FERNANDO QUIJIJE ESPINOZA</v>
          </cell>
          <cell r="I1860" t="str">
            <v>1723605448</v>
          </cell>
          <cell r="J1860" t="str">
            <v>QUITO/COCHAPAMBA/CALLE FRANCISCO MONTALVO Y LA ROMERIA CASA OE11-161 DE COLOR BLANCO DE 3 PISOS</v>
          </cell>
          <cell r="K1860" t="str">
            <v xml:space="preserve">983646829 /  </v>
          </cell>
          <cell r="L1860" t="str">
            <v/>
          </cell>
          <cell r="M1860" t="str">
            <v>QUITO</v>
          </cell>
          <cell r="N1860" t="str">
            <v>PICHINCHA</v>
          </cell>
          <cell r="O1860" t="str">
            <v>QUITO</v>
          </cell>
        </row>
        <row r="1861">
          <cell r="A1861" t="str">
            <v>20002995360176</v>
          </cell>
          <cell r="B1861">
            <v>472328</v>
          </cell>
          <cell r="C1861" t="str">
            <v>20002995360176</v>
          </cell>
          <cell r="D1861">
            <v>44896.522974537038</v>
          </cell>
          <cell r="E1861" t="str">
            <v>CONECEL</v>
          </cell>
          <cell r="F1861" t="str">
            <v>DESPACHO</v>
          </cell>
          <cell r="G1861" t="str">
            <v>NORMAL</v>
          </cell>
          <cell r="H1861" t="str">
            <v>HAMILTON TOMAS MONCADA CEDENO</v>
          </cell>
          <cell r="I1861" t="str">
            <v>922336045</v>
          </cell>
          <cell r="J1861" t="str">
            <v>QUITO/SANGOLQUI/CALLE VENEZUELA Y GENERAL ENRIQUEZ EN EL UPC DE LA POLICIA FRENTE AL PARQUE DEL TURISMO</v>
          </cell>
          <cell r="K1861" t="str">
            <v xml:space="preserve">969965176 /  </v>
          </cell>
          <cell r="L1861" t="str">
            <v/>
          </cell>
          <cell r="M1861" t="str">
            <v>QUITO</v>
          </cell>
          <cell r="N1861" t="str">
            <v>PICHINCHA</v>
          </cell>
          <cell r="O1861" t="str">
            <v>QUITO</v>
          </cell>
        </row>
        <row r="1862">
          <cell r="A1862" t="str">
            <v>20002995780406</v>
          </cell>
          <cell r="B1862">
            <v>472329</v>
          </cell>
          <cell r="C1862" t="str">
            <v>20002995780406</v>
          </cell>
          <cell r="D1862">
            <v>44896.522974537038</v>
          </cell>
          <cell r="E1862" t="str">
            <v>CONECEL</v>
          </cell>
          <cell r="F1862" t="str">
            <v>DESPACHO</v>
          </cell>
          <cell r="G1862" t="str">
            <v>NORMAL</v>
          </cell>
          <cell r="H1862" t="str">
            <v>PAOLA BELEN VALDEZ JARRIN</v>
          </cell>
          <cell r="I1862" t="str">
            <v>1719394106</v>
          </cell>
          <cell r="J1862" t="str">
            <v>QUITO/CARCELEN/AV. ISIDRO AYORA N79-37 Y CLLE MIGUEL TERCERO RECIBEN EN MARCITEC EDIF DE COLOR TURQUEZA A UNA CUADRA DEL PARQUE CARCELEN</v>
          </cell>
          <cell r="K1862" t="str">
            <v xml:space="preserve">984793309 /  </v>
          </cell>
          <cell r="L1862" t="str">
            <v/>
          </cell>
          <cell r="M1862" t="str">
            <v>QUITO</v>
          </cell>
          <cell r="N1862" t="str">
            <v>PICHINCHA</v>
          </cell>
          <cell r="O1862" t="str">
            <v>QUITO</v>
          </cell>
        </row>
        <row r="1863">
          <cell r="A1863" t="str">
            <v>20002995363408</v>
          </cell>
          <cell r="B1863">
            <v>472330</v>
          </cell>
          <cell r="C1863" t="str">
            <v>20002995363408</v>
          </cell>
          <cell r="D1863">
            <v>44896.522974537038</v>
          </cell>
          <cell r="E1863" t="str">
            <v>CONECEL</v>
          </cell>
          <cell r="F1863" t="str">
            <v>DESPACHO</v>
          </cell>
          <cell r="G1863" t="str">
            <v>NORMAL</v>
          </cell>
          <cell r="H1863" t="str">
            <v>DALEMBER THOMAS MINA MARTINEZ</v>
          </cell>
          <cell r="I1863" t="str">
            <v>959183658</v>
          </cell>
          <cell r="J1863" t="str">
            <v>CHONGON KILOMETRO 24 VIA LA COSTA Y AV. PAQUISHA/CASA COLOR DURAZNO 2 PISOS CON REJAS BLANCAS/ FRENTE AL COMPLEJO DEPORTIVO DE LA UNION DE TAXIS DEL GUAYAS O LA TIENDA LA GALLERITA</v>
          </cell>
          <cell r="K1863" t="str">
            <v>968976803 /  944073535</v>
          </cell>
          <cell r="M1863" t="str">
            <v>GUAYAQUIL</v>
          </cell>
          <cell r="N1863" t="str">
            <v>GUAYAS</v>
          </cell>
          <cell r="O1863" t="str">
            <v>GUAYAQUIL</v>
          </cell>
        </row>
        <row r="1864">
          <cell r="A1864" t="str">
            <v>20002991257733</v>
          </cell>
          <cell r="B1864">
            <v>472331</v>
          </cell>
          <cell r="C1864" t="str">
            <v>20002991257733</v>
          </cell>
          <cell r="D1864">
            <v>44896.522974537038</v>
          </cell>
          <cell r="E1864" t="str">
            <v>CONECEL</v>
          </cell>
          <cell r="F1864" t="str">
            <v>DESPACHO</v>
          </cell>
          <cell r="G1864" t="str">
            <v>NORMAL</v>
          </cell>
          <cell r="H1864" t="str">
            <v>MARIA FERNANDA DIAZ RUBIO</v>
          </cell>
          <cell r="I1864" t="str">
            <v>1719451831</v>
          </cell>
          <cell r="J1864" t="str">
            <v>QUITO/ATAHUALPA/CONJUNTO PORTAL LA MAGDALENA ATRAS DEL (CENTRO DE ESPECIALIDADES SUR OCCIDENTAL IESS) AV. MARISCAL SUCRE TRSVL ILLESCAS A LADO OPTICAS VISUAL STOR</v>
          </cell>
          <cell r="K1864" t="str">
            <v>979215453 /  992774574</v>
          </cell>
          <cell r="M1864" t="str">
            <v>QUITO</v>
          </cell>
          <cell r="N1864" t="str">
            <v>PICHINCHA</v>
          </cell>
          <cell r="O1864" t="str">
            <v>QUITO</v>
          </cell>
        </row>
        <row r="1865">
          <cell r="A1865" t="str">
            <v>20002992257978</v>
          </cell>
          <cell r="B1865">
            <v>472332</v>
          </cell>
          <cell r="C1865" t="str">
            <v>20002992257978</v>
          </cell>
          <cell r="D1865">
            <v>44896.522974537038</v>
          </cell>
          <cell r="E1865" t="str">
            <v>CONECEL</v>
          </cell>
          <cell r="F1865" t="str">
            <v>DESPACHO</v>
          </cell>
          <cell r="G1865" t="str">
            <v>NORMAL</v>
          </cell>
          <cell r="H1865" t="str">
            <v>MARIA FERNANDA DIAZ RUBIO</v>
          </cell>
          <cell r="I1865" t="str">
            <v>1719451831</v>
          </cell>
          <cell r="J1865" t="str">
            <v>QUITO/ATAHUALPA/CONJUNTO PORTAL LA MAGDALENA ATRAS DEL (CENTRO DE ESPECIALIDADES SUR OCCIDENTAL IESS) AV. MARISCAL SUCRE TRSVL ILLESCAS A LADO OPTICAS VISUAL STOR</v>
          </cell>
          <cell r="K1865" t="str">
            <v>992774574 /  968451217</v>
          </cell>
          <cell r="M1865" t="str">
            <v>QUITO</v>
          </cell>
          <cell r="N1865" t="str">
            <v>PICHINCHA</v>
          </cell>
          <cell r="O1865" t="str">
            <v>QUITO</v>
          </cell>
        </row>
        <row r="1866">
          <cell r="A1866" t="str">
            <v>20002991249751</v>
          </cell>
          <cell r="B1866">
            <v>472333</v>
          </cell>
          <cell r="C1866" t="str">
            <v>20002991249751</v>
          </cell>
          <cell r="D1866">
            <v>44896.522974537038</v>
          </cell>
          <cell r="E1866" t="str">
            <v>CONECEL</v>
          </cell>
          <cell r="F1866" t="str">
            <v>DESPACHO</v>
          </cell>
          <cell r="G1866" t="str">
            <v>NORMAL</v>
          </cell>
          <cell r="H1866" t="str">
            <v>MARIA FERNANDA DIAZ RUBIO</v>
          </cell>
          <cell r="I1866" t="str">
            <v>1719451831</v>
          </cell>
          <cell r="J1866" t="str">
            <v>QUITO/ATAHUALPA/CONJUNTO PORTAL LA MAGDALENA ATRAS DEL (CENTRO DE ESPECIALIDADES SUR OCCIDENTAL IESS) AV. MARISCAL SUCRE TRSVL ILLESCAS A LADO OPTICAS VISUAL STOR</v>
          </cell>
          <cell r="K1866" t="str">
            <v>987307366 /  992774574</v>
          </cell>
          <cell r="M1866" t="str">
            <v>QUITO</v>
          </cell>
          <cell r="N1866" t="str">
            <v>PICHINCHA</v>
          </cell>
          <cell r="O1866" t="str">
            <v>QUITO</v>
          </cell>
        </row>
        <row r="1867">
          <cell r="A1867" t="str">
            <v>20002995363233</v>
          </cell>
          <cell r="B1867">
            <v>472334</v>
          </cell>
          <cell r="C1867" t="str">
            <v>20002995363233</v>
          </cell>
          <cell r="D1867">
            <v>44896.522974537038</v>
          </cell>
          <cell r="E1867" t="str">
            <v>CONECEL</v>
          </cell>
          <cell r="F1867" t="str">
            <v>DESPACHO</v>
          </cell>
          <cell r="G1867" t="str">
            <v>NORMAL</v>
          </cell>
          <cell r="H1867" t="str">
            <v>ANGIE DENISSE NARANJO ZAMORA</v>
          </cell>
          <cell r="I1867" t="str">
            <v>928687599</v>
          </cell>
          <cell r="J1867" t="str">
            <v>SAMBORONDON/ AV. LEON FEBRES CORDERO RIVADENEYRA RECIBEN EN MIA PLAZA LOCAL STAR RICK ENTRE LABRA QUE LABRA Y REGALADITO</v>
          </cell>
          <cell r="K1867" t="str">
            <v xml:space="preserve">985614258 /  </v>
          </cell>
          <cell r="M1867" t="str">
            <v>SAMBORONDON</v>
          </cell>
          <cell r="N1867" t="str">
            <v>GUAYAS</v>
          </cell>
          <cell r="O1867" t="str">
            <v>SAMBORONDON</v>
          </cell>
        </row>
        <row r="1868">
          <cell r="A1868" t="str">
            <v>20002994409674</v>
          </cell>
          <cell r="B1868">
            <v>472335</v>
          </cell>
          <cell r="C1868" t="str">
            <v>20002994409674</v>
          </cell>
          <cell r="D1868">
            <v>44896.522974537038</v>
          </cell>
          <cell r="E1868" t="str">
            <v>CONECEL</v>
          </cell>
          <cell r="F1868" t="str">
            <v>DESPACHO</v>
          </cell>
          <cell r="G1868" t="str">
            <v>NORMAL</v>
          </cell>
          <cell r="H1868" t="str">
            <v>JUSTIN FERRERO PERERO CUJE</v>
          </cell>
          <cell r="I1868" t="str">
            <v>951710706</v>
          </cell>
          <cell r="J1868" t="str">
            <v>DURAN/EL RECREO/SEGUNDA ETAPA Y AV LAURICE ANTON DE SALEMN MZ 252 VLL 2 CASA DE DOS PISOS COLOR BEIGE JUNTO A UN PARQUEADERO PUBLICO</v>
          </cell>
          <cell r="K1868" t="str">
            <v>963687717 /  969684250</v>
          </cell>
          <cell r="M1868" t="str">
            <v>DURAN</v>
          </cell>
          <cell r="N1868" t="str">
            <v>GUAYAS</v>
          </cell>
          <cell r="O1868" t="str">
            <v>DURAN</v>
          </cell>
        </row>
        <row r="1869">
          <cell r="A1869" t="str">
            <v>20002996639064</v>
          </cell>
          <cell r="B1869">
            <v>472336</v>
          </cell>
          <cell r="C1869" t="str">
            <v>20002996639064</v>
          </cell>
          <cell r="D1869">
            <v>44896.522974537038</v>
          </cell>
          <cell r="E1869" t="str">
            <v>CONECEL</v>
          </cell>
          <cell r="F1869" t="str">
            <v>DESPACHO</v>
          </cell>
          <cell r="G1869" t="str">
            <v>NORMAL</v>
          </cell>
          <cell r="H1869" t="str">
            <v>Jose Luis Rizzo Sanchez</v>
          </cell>
          <cell r="I1869" t="str">
            <v>1803998184</v>
          </cell>
          <cell r="J1869" t="str">
            <v>AMBATO/HUACHI LORETO/CDLA PRESIDENCIAL/AV ISIDRO AYORA Y ANTONIO FLORES CASA DE COLOR BLANCO CON VERDE DE UN PISO FRENTE A LA ESCUELA CAMILO GALLEGOS</v>
          </cell>
          <cell r="K1869" t="str">
            <v xml:space="preserve">969001542 /  </v>
          </cell>
          <cell r="L1869" t="str">
            <v/>
          </cell>
          <cell r="M1869" t="str">
            <v>AMBATO</v>
          </cell>
          <cell r="N1869" t="str">
            <v>TUNGURAHUA</v>
          </cell>
          <cell r="O1869" t="str">
            <v>AMBATO</v>
          </cell>
        </row>
        <row r="1870">
          <cell r="A1870" t="str">
            <v>20002995798422</v>
          </cell>
          <cell r="B1870">
            <v>472337</v>
          </cell>
          <cell r="C1870" t="str">
            <v>20002995798422</v>
          </cell>
          <cell r="D1870">
            <v>44896.522974537038</v>
          </cell>
          <cell r="E1870" t="str">
            <v>CONECEL</v>
          </cell>
          <cell r="F1870" t="str">
            <v>DESPACHO</v>
          </cell>
          <cell r="G1870" t="str">
            <v>NORMAL</v>
          </cell>
          <cell r="H1870" t="str">
            <v>MILTON GUSTAVO LIMA VILLARREAL</v>
          </cell>
          <cell r="I1870" t="str">
            <v>400981544</v>
          </cell>
          <cell r="J1870" t="str">
            <v>TULCAN/TULCAN/CALLE OLMEDO Y GRADAS CASA DE DOS PISOS COLOR TOMATE JUNTO AL LOCAL COSITAS AL PASO DETRAS DE LA FUNDACION ALAS DE COLIBRI</v>
          </cell>
          <cell r="K1870" t="str">
            <v>987662635 /  298766263</v>
          </cell>
          <cell r="M1870" t="str">
            <v>TULCAN</v>
          </cell>
          <cell r="N1870" t="str">
            <v>CARCHI</v>
          </cell>
          <cell r="O1870" t="str">
            <v>TULCAN</v>
          </cell>
        </row>
        <row r="1871">
          <cell r="A1871" t="str">
            <v>20002996759135</v>
          </cell>
          <cell r="B1871">
            <v>472338</v>
          </cell>
          <cell r="C1871" t="str">
            <v>20002996759135</v>
          </cell>
          <cell r="D1871">
            <v>44896.522974537038</v>
          </cell>
          <cell r="E1871" t="str">
            <v>CONECEL</v>
          </cell>
          <cell r="F1871" t="str">
            <v>DESPACHO</v>
          </cell>
          <cell r="G1871" t="str">
            <v>NORMAL</v>
          </cell>
          <cell r="H1871" t="str">
            <v>EDGAR VINICIO AGUILAR GUEVARA</v>
          </cell>
          <cell r="I1871" t="str">
            <v>1600443582</v>
          </cell>
          <cell r="J1871" t="str">
            <v>TENA/TENA/VICTOR SAN MIGUEL 236 Y PANO EN EL COMANDO DE LA POLICIA EN LA SUBZONA NAPO N15</v>
          </cell>
          <cell r="K1871" t="str">
            <v xml:space="preserve">987646633 /  </v>
          </cell>
          <cell r="L1871" t="str">
            <v/>
          </cell>
          <cell r="M1871" t="str">
            <v>TENA</v>
          </cell>
          <cell r="N1871" t="str">
            <v>NAPO</v>
          </cell>
          <cell r="O1871" t="str">
            <v>TENA</v>
          </cell>
        </row>
        <row r="1872">
          <cell r="A1872" t="str">
            <v>20002995376738</v>
          </cell>
          <cell r="B1872">
            <v>472308</v>
          </cell>
          <cell r="C1872" t="str">
            <v>20002995376738</v>
          </cell>
          <cell r="D1872">
            <v>44896.522962962961</v>
          </cell>
          <cell r="E1872" t="str">
            <v>CONECEL</v>
          </cell>
          <cell r="F1872" t="str">
            <v>DESPACHO</v>
          </cell>
          <cell r="G1872" t="str">
            <v>NORMAL</v>
          </cell>
          <cell r="H1872" t="str">
            <v>JORDAN ISRAEL TORO GAVIDIA</v>
          </cell>
          <cell r="I1872" t="str">
            <v>605761956</v>
          </cell>
          <cell r="J1872" t="str">
            <v>RIOBAMBA/MALDONADO BARRIO EUCALIPTO BAJO MZ S CASA 3 DE DOS PISOS COLOR AMARILLO FRENTE A UNA CANCHA DE FUTBOL CON REJAS</v>
          </cell>
          <cell r="K1872" t="str">
            <v xml:space="preserve">987825630 /  </v>
          </cell>
          <cell r="M1872" t="str">
            <v>RIOBAMBA</v>
          </cell>
          <cell r="N1872" t="str">
            <v>CHIMBORAZO</v>
          </cell>
          <cell r="O1872" t="str">
            <v>RIOBAMBA</v>
          </cell>
        </row>
        <row r="1873">
          <cell r="A1873" t="str">
            <v>20002995803015</v>
          </cell>
          <cell r="B1873">
            <v>472309</v>
          </cell>
          <cell r="C1873" t="str">
            <v>20002995803015</v>
          </cell>
          <cell r="D1873">
            <v>44896.522962962961</v>
          </cell>
          <cell r="E1873" t="str">
            <v>CONECEL</v>
          </cell>
          <cell r="F1873" t="str">
            <v>DESPACHO</v>
          </cell>
          <cell r="G1873" t="str">
            <v>NORMAL</v>
          </cell>
          <cell r="H1873" t="str">
            <v>INGRID GUISSELLA OVIEDO MENDOZA</v>
          </cell>
          <cell r="I1873" t="str">
            <v>1105474157</v>
          </cell>
          <cell r="J1873" t="str">
            <v>MACHALA/MACHALA/CALLE BOLIVAR Y AYACUCHO EDIFICIO DE 4 PISOS FRENTE A LA CAJA DEL SEGURO A UNA CUADRA DEL INSTITUTO SOCIAL</v>
          </cell>
          <cell r="K1873" t="str">
            <v>939991134 /  1105474157</v>
          </cell>
          <cell r="L1873" t="str">
            <v/>
          </cell>
          <cell r="M1873" t="str">
            <v>MACHALA</v>
          </cell>
          <cell r="N1873" t="str">
            <v>EL ORO</v>
          </cell>
          <cell r="O1873" t="str">
            <v>MACHALA</v>
          </cell>
        </row>
        <row r="1874">
          <cell r="A1874" t="str">
            <v>20002995799177</v>
          </cell>
          <cell r="B1874">
            <v>472310</v>
          </cell>
          <cell r="C1874" t="str">
            <v>20002995799177</v>
          </cell>
          <cell r="D1874">
            <v>44896.522962962961</v>
          </cell>
          <cell r="E1874" t="str">
            <v>CONECEL</v>
          </cell>
          <cell r="F1874" t="str">
            <v>DESPACHO</v>
          </cell>
          <cell r="G1874" t="str">
            <v>NORMAL</v>
          </cell>
          <cell r="H1874" t="str">
            <v>CARMEN ESTHELA ROBLES</v>
          </cell>
          <cell r="I1874" t="str">
            <v>100816586</v>
          </cell>
          <cell r="J1874" t="str">
            <v>CUENCA/TOTORACOCHA/CALLE MANTENSE Y CASHALOMA EN LA IGLESIA DE SAN PABLO FRENTE AL PARQUE DEL ORIENTE</v>
          </cell>
          <cell r="K1874" t="str">
            <v xml:space="preserve">992565811 /  </v>
          </cell>
          <cell r="M1874" t="str">
            <v>CUENCA</v>
          </cell>
          <cell r="N1874" t="str">
            <v>AZUAY</v>
          </cell>
          <cell r="O1874" t="str">
            <v>CUENCA</v>
          </cell>
        </row>
        <row r="1875">
          <cell r="A1875" t="str">
            <v>20002995372707</v>
          </cell>
          <cell r="B1875">
            <v>472311</v>
          </cell>
          <cell r="C1875" t="str">
            <v>20002995372707</v>
          </cell>
          <cell r="D1875">
            <v>44896.522962962961</v>
          </cell>
          <cell r="E1875" t="str">
            <v>CONECEL</v>
          </cell>
          <cell r="F1875" t="str">
            <v>DESPACHO</v>
          </cell>
          <cell r="G1875" t="str">
            <v>NORMAL</v>
          </cell>
          <cell r="H1875" t="str">
            <v>PABLO ANDRES RODRIGUEZ MERCHAN</v>
          </cell>
          <cell r="I1875" t="str">
            <v>1726797614</v>
          </cell>
          <cell r="J1875" t="str">
            <v>QUITO/CONOCOTO/LA ARMENIA ALBERT GILBERT Y CLL SEBASTIAN DE BELNALCAZAR EN EL CONJUNTO PUEBLO BLANCO DEL VALLE</v>
          </cell>
          <cell r="K1875" t="str">
            <v>958854458 /  999778719</v>
          </cell>
          <cell r="L1875" t="str">
            <v/>
          </cell>
          <cell r="M1875" t="str">
            <v>QUITO</v>
          </cell>
          <cell r="N1875" t="str">
            <v>PICHINCHA</v>
          </cell>
          <cell r="O1875" t="str">
            <v>QUITO</v>
          </cell>
        </row>
        <row r="1876">
          <cell r="A1876" t="str">
            <v>20002995367700</v>
          </cell>
          <cell r="B1876">
            <v>472312</v>
          </cell>
          <cell r="C1876" t="str">
            <v>20002995367700</v>
          </cell>
          <cell r="D1876">
            <v>44896.522962962961</v>
          </cell>
          <cell r="E1876" t="str">
            <v>CONECEL</v>
          </cell>
          <cell r="F1876" t="str">
            <v>DESPACHO</v>
          </cell>
          <cell r="G1876" t="str">
            <v>NORMAL</v>
          </cell>
          <cell r="H1876" t="str">
            <v>PABLO ANDRES RODRIGUEZ MERCHAN</v>
          </cell>
          <cell r="I1876" t="str">
            <v>1726797614</v>
          </cell>
          <cell r="J1876" t="str">
            <v>QUITO/CONOCOTO/LA ARMENIA CLL SEBASTIAN DE BELNALCAZAR EN EL CONJUNTO PUEBLO BLANCO DEL VALLE</v>
          </cell>
          <cell r="K1876" t="str">
            <v>999778719 /  958854458</v>
          </cell>
          <cell r="L1876" t="str">
            <v/>
          </cell>
          <cell r="M1876" t="str">
            <v>QUITO</v>
          </cell>
          <cell r="N1876" t="str">
            <v>PICHINCHA</v>
          </cell>
          <cell r="O1876" t="str">
            <v>QUITO</v>
          </cell>
        </row>
        <row r="1877">
          <cell r="A1877" t="str">
            <v>20002995368805</v>
          </cell>
          <cell r="B1877">
            <v>472313</v>
          </cell>
          <cell r="C1877" t="str">
            <v>20002995368805</v>
          </cell>
          <cell r="D1877">
            <v>44896.522962962961</v>
          </cell>
          <cell r="E1877" t="str">
            <v>CONECEL</v>
          </cell>
          <cell r="F1877" t="str">
            <v>DESPACHO</v>
          </cell>
          <cell r="G1877" t="str">
            <v>NORMAL</v>
          </cell>
          <cell r="H1877" t="str">
            <v>CATALINA FERNANDA ATAPUMA ESPINOSA</v>
          </cell>
          <cell r="I1877" t="str">
            <v>1716690498</v>
          </cell>
          <cell r="J1877" t="str">
            <v>SANGOLQUI/URB/CALLE CATACOCHA 329 Y ALFREDO ALBORNOZ A MEDIA CUADRA DE IGLESIA DE ALBORNOZ</v>
          </cell>
          <cell r="K1877" t="str">
            <v>987736812 /  984182820</v>
          </cell>
          <cell r="L1877" t="str">
            <v/>
          </cell>
          <cell r="M1877" t="str">
            <v>QUITO</v>
          </cell>
          <cell r="N1877" t="str">
            <v>PICHINCHA</v>
          </cell>
          <cell r="O1877" t="str">
            <v>QUITO</v>
          </cell>
        </row>
        <row r="1878">
          <cell r="A1878" t="str">
            <v>20002995790001</v>
          </cell>
          <cell r="B1878">
            <v>472314</v>
          </cell>
          <cell r="C1878" t="str">
            <v>20002995790001</v>
          </cell>
          <cell r="D1878">
            <v>44896.522962962961</v>
          </cell>
          <cell r="E1878" t="str">
            <v>CONECEL</v>
          </cell>
          <cell r="F1878" t="str">
            <v>DESPACHO</v>
          </cell>
          <cell r="G1878" t="str">
            <v>NORMAL</v>
          </cell>
          <cell r="H1878" t="str">
            <v>LUIS FERNANDO ERAZO BASANTES</v>
          </cell>
          <cell r="I1878" t="str">
            <v>601907876</v>
          </cell>
          <cell r="J1878" t="str">
            <v>QUITO/CUMBAYA/SECTOR LUMBISI/LA ALBASETE Y MADRID/ENTREGAR EN COJUNTO EL LIMONAR 1/LOTE 108-1/FTE CONJUNTO PAIS</v>
          </cell>
          <cell r="K1878" t="str">
            <v>996462013 /  978963265</v>
          </cell>
          <cell r="M1878" t="str">
            <v>QUITO</v>
          </cell>
          <cell r="N1878" t="str">
            <v>PICHINCHA</v>
          </cell>
          <cell r="O1878" t="str">
            <v>QUITO</v>
          </cell>
        </row>
        <row r="1879">
          <cell r="A1879" t="str">
            <v>20002995363477</v>
          </cell>
          <cell r="B1879">
            <v>472315</v>
          </cell>
          <cell r="C1879" t="str">
            <v>20002995363477</v>
          </cell>
          <cell r="D1879">
            <v>44896.522962962961</v>
          </cell>
          <cell r="E1879" t="str">
            <v>CONECEL</v>
          </cell>
          <cell r="F1879" t="str">
            <v>DESPACHO</v>
          </cell>
          <cell r="G1879" t="str">
            <v>NORMAL</v>
          </cell>
          <cell r="H1879" t="str">
            <v>MARIA FERNANDA GOMEZ MARTINEZ</v>
          </cell>
          <cell r="I1879" t="str">
            <v>923271654</v>
          </cell>
          <cell r="J1879" t="str">
            <v>DURAN /ELOY ALAFRO/CDLA DEMOCRATICA NORTE CALLE ABDON CALDERON 108 Y SIBAMBE/CS 2 PISOS SIN PINTAR DIAGONAL A UNA TIENDA</v>
          </cell>
          <cell r="K1879" t="str">
            <v>989653910 /  998965391</v>
          </cell>
          <cell r="M1879" t="str">
            <v>DURAN</v>
          </cell>
          <cell r="N1879" t="str">
            <v>GUAYAS</v>
          </cell>
          <cell r="O1879" t="str">
            <v>DURAN</v>
          </cell>
        </row>
        <row r="1880">
          <cell r="A1880" t="str">
            <v>20002995356864</v>
          </cell>
          <cell r="B1880">
            <v>472316</v>
          </cell>
          <cell r="C1880" t="str">
            <v>20002995356864</v>
          </cell>
          <cell r="D1880">
            <v>44896.522962962961</v>
          </cell>
          <cell r="E1880" t="str">
            <v>CONECEL</v>
          </cell>
          <cell r="F1880" t="str">
            <v>DESPACHO</v>
          </cell>
          <cell r="G1880" t="str">
            <v>NORMAL</v>
          </cell>
          <cell r="H1880" t="str">
            <v>MARIELISA ISABEL GARCIA BRIONES</v>
          </cell>
          <cell r="I1880" t="str">
            <v>1310077597</v>
          </cell>
          <cell r="J1880" t="str">
            <v>PORTOVIEJO/18 DE OCTUBRE/CDLA SANCRISTOBAL 5-14 CALLE MANUEL CALERO Y EUDORO LOOR DETRAS DE LA ESCUELA ENA ALI GUILLEN Y A LADO DE LAS PAPAS DE MAMI VENUS</v>
          </cell>
          <cell r="K1880" t="str">
            <v xml:space="preserve">988491532 /  </v>
          </cell>
          <cell r="M1880" t="str">
            <v>PORTOVIEJO</v>
          </cell>
          <cell r="N1880" t="str">
            <v>MANABI</v>
          </cell>
          <cell r="O1880" t="str">
            <v>PORTOVIEJO</v>
          </cell>
        </row>
        <row r="1881">
          <cell r="A1881" t="str">
            <v>20002995782255</v>
          </cell>
          <cell r="B1881">
            <v>472317</v>
          </cell>
          <cell r="C1881" t="str">
            <v>20002995782255</v>
          </cell>
          <cell r="D1881">
            <v>44896.522962962961</v>
          </cell>
          <cell r="E1881" t="str">
            <v>CONECEL</v>
          </cell>
          <cell r="F1881" t="str">
            <v>DESPACHO</v>
          </cell>
          <cell r="G1881" t="str">
            <v>NORMAL</v>
          </cell>
          <cell r="H1881" t="str">
            <v>LUIS LICTOR RAMIREZ ALONZO</v>
          </cell>
          <cell r="I1881" t="str">
            <v>703819532</v>
          </cell>
          <cell r="J1881" t="str">
            <v>MACHALA/MACHALA/CALLE AJELANDRO BENITEZ Y PAJONAL EN LA EMPRESA DE LAS DELICIAS DEL LICTOR</v>
          </cell>
          <cell r="K1881" t="str">
            <v xml:space="preserve">989389517 /  </v>
          </cell>
          <cell r="L1881" t="str">
            <v/>
          </cell>
          <cell r="M1881" t="str">
            <v>MACHALA</v>
          </cell>
          <cell r="N1881" t="str">
            <v>EL ORO</v>
          </cell>
          <cell r="O1881" t="str">
            <v>MACHALA</v>
          </cell>
        </row>
        <row r="1882">
          <cell r="A1882" t="str">
            <v>20002995800164</v>
          </cell>
          <cell r="B1882">
            <v>472318</v>
          </cell>
          <cell r="C1882" t="str">
            <v>20002995800164</v>
          </cell>
          <cell r="D1882">
            <v>44896.522962962961</v>
          </cell>
          <cell r="E1882" t="str">
            <v>CONECEL</v>
          </cell>
          <cell r="F1882" t="str">
            <v>DESPACHO</v>
          </cell>
          <cell r="G1882" t="str">
            <v>NORMAL</v>
          </cell>
          <cell r="H1882" t="str">
            <v>BETTY MARCELA RAMON ROJAS</v>
          </cell>
          <cell r="I1882" t="str">
            <v>1104621311</v>
          </cell>
          <cell r="J1882" t="str">
            <v>LOJA/SAN SEBASTIAN/CALLE 27 DE FEBRERO Y MANUEL BENJAMIN CARRION EN EL COLEGIO 27 DE FEBRERO JUNTO AL COLEGIO MANUEL CABRERA</v>
          </cell>
          <cell r="K1882" t="str">
            <v>988360341 /  992098450</v>
          </cell>
          <cell r="L1882" t="str">
            <v/>
          </cell>
          <cell r="M1882" t="str">
            <v>LOJA</v>
          </cell>
          <cell r="N1882" t="str">
            <v>LOJA</v>
          </cell>
          <cell r="O1882" t="str">
            <v>LOJA</v>
          </cell>
        </row>
        <row r="1883">
          <cell r="A1883" t="str">
            <v>FTMAN00140</v>
          </cell>
          <cell r="B1883">
            <v>472200</v>
          </cell>
          <cell r="C1883" t="str">
            <v>FTMAN00140</v>
          </cell>
          <cell r="D1883">
            <v>44896.391145833331</v>
          </cell>
          <cell r="E1883" t="str">
            <v>CONECEL_DOCUMENTOS</v>
          </cell>
          <cell r="F1883" t="str">
            <v>DESPACHO</v>
          </cell>
          <cell r="H1883" t="str">
            <v>JANDY CHORLANGO</v>
          </cell>
          <cell r="J1883" t="str">
            <v>RETIRA AGENCIA TRAMACO MANTA</v>
          </cell>
          <cell r="M1883" t="str">
            <v>130201</v>
          </cell>
        </row>
        <row r="1884">
          <cell r="A1884" t="str">
            <v>CLDEV_GYESIM0051</v>
          </cell>
          <cell r="B1884">
            <v>471820</v>
          </cell>
          <cell r="C1884" t="str">
            <v>CLDEV_GYESIM0051</v>
          </cell>
          <cell r="D1884">
            <v>44895.748530092591</v>
          </cell>
          <cell r="E1884" t="str">
            <v>CONECEL_DOCUMENTOS</v>
          </cell>
          <cell r="F1884" t="str">
            <v>DESPACHO</v>
          </cell>
          <cell r="G1884" t="str">
            <v>NORMAL</v>
          </cell>
          <cell r="H1884" t="str">
            <v>ANA AGUIRRE / MARIA SUNTAXI - PATRICIA</v>
          </cell>
          <cell r="J1884" t="str">
            <v>CIUDADELA SANTA LEONOR MZ 6 SOLAR 17</v>
          </cell>
          <cell r="M1884" t="str">
            <v>GUAYAQUIL</v>
          </cell>
        </row>
        <row r="1885">
          <cell r="A1885" t="str">
            <v>20002992264650</v>
          </cell>
          <cell r="B1885">
            <v>471786</v>
          </cell>
          <cell r="C1885" t="str">
            <v>20002992264650</v>
          </cell>
          <cell r="D1885">
            <v>44895.702719907407</v>
          </cell>
          <cell r="E1885" t="str">
            <v>CONECEL</v>
          </cell>
          <cell r="F1885" t="str">
            <v>DESPACHO</v>
          </cell>
          <cell r="G1885" t="str">
            <v>NORMAL</v>
          </cell>
          <cell r="H1885" t="str">
            <v>WILSON EDUARDO PAREDES JIMENEZ</v>
          </cell>
          <cell r="I1885" t="str">
            <v>602574576</v>
          </cell>
          <cell r="J1885" t="str">
            <v>RIOBAMBA/LIZARZABURU/AV. 9 DE OCTUBRE Y EUGENIO ESPEJO TRBJO METALMECANICA ATUPANA JUNTO A CEMENTERIO GENERAL</v>
          </cell>
          <cell r="K1885" t="str">
            <v xml:space="preserve">963021412 /  </v>
          </cell>
          <cell r="M1885" t="str">
            <v>RIOBAMBA</v>
          </cell>
          <cell r="N1885" t="str">
            <v>CHIMBORAZO</v>
          </cell>
          <cell r="O1885" t="str">
            <v>RIOBAMBA</v>
          </cell>
        </row>
        <row r="1886">
          <cell r="A1886" t="str">
            <v>20002994016375</v>
          </cell>
          <cell r="B1886">
            <v>471787</v>
          </cell>
          <cell r="C1886" t="str">
            <v>20002994016375</v>
          </cell>
          <cell r="D1886">
            <v>44895.702719907407</v>
          </cell>
          <cell r="E1886" t="str">
            <v>CONECEL</v>
          </cell>
          <cell r="F1886" t="str">
            <v>DESPACHO</v>
          </cell>
          <cell r="G1886" t="str">
            <v>NORMAL</v>
          </cell>
          <cell r="H1886" t="str">
            <v>DANNY ESPERANZA VILLAMARIN TAPIA</v>
          </cell>
          <cell r="I1886" t="str">
            <v>1706030994</v>
          </cell>
          <cell r="J1886" t="str">
            <v>IBARRA/CARANQUICALLE /SANTA LUCIA DEL RETORNO Y PRINCESA PACHA FRENTE A LOS CONDOMINIOS CARANQUI IMPERIAL</v>
          </cell>
          <cell r="K1886" t="str">
            <v xml:space="preserve">992707698 /  </v>
          </cell>
          <cell r="L1886" t="str">
            <v/>
          </cell>
          <cell r="M1886" t="str">
            <v>IBARRA</v>
          </cell>
          <cell r="N1886" t="str">
            <v>IMBABURA</v>
          </cell>
          <cell r="O1886" t="str">
            <v>IBARRA</v>
          </cell>
        </row>
        <row r="1887">
          <cell r="A1887" t="str">
            <v>20002994022567</v>
          </cell>
          <cell r="B1887">
            <v>471788</v>
          </cell>
          <cell r="C1887" t="str">
            <v>20002994022567</v>
          </cell>
          <cell r="D1887">
            <v>44895.702719907407</v>
          </cell>
          <cell r="E1887" t="str">
            <v>CONECEL</v>
          </cell>
          <cell r="F1887" t="str">
            <v>DESPACHO</v>
          </cell>
          <cell r="G1887" t="str">
            <v>NORMAL</v>
          </cell>
          <cell r="H1887" t="str">
            <v>HARJIT SINGH</v>
          </cell>
          <cell r="I1887" t="str">
            <v>152114047</v>
          </cell>
          <cell r="J1887" t="str">
            <v>SAN BLAS/ CALLE LARGA Y LUIS CORDERO CASA DE 2 PISOS JUNTO A RESTAURANT TEREX</v>
          </cell>
          <cell r="K1887" t="str">
            <v xml:space="preserve">987743404 /  </v>
          </cell>
          <cell r="M1887" t="str">
            <v>CUENCA</v>
          </cell>
          <cell r="N1887" t="str">
            <v>AZUAY</v>
          </cell>
          <cell r="O1887" t="str">
            <v>CUENCA</v>
          </cell>
        </row>
        <row r="1888">
          <cell r="A1888" t="str">
            <v>18006720</v>
          </cell>
          <cell r="B1888">
            <v>471789</v>
          </cell>
          <cell r="C1888" t="str">
            <v>18006720</v>
          </cell>
          <cell r="D1888">
            <v>44895.702719907407</v>
          </cell>
          <cell r="E1888" t="str">
            <v>CONECEL</v>
          </cell>
          <cell r="F1888" t="str">
            <v>DESPACHO</v>
          </cell>
          <cell r="G1888" t="str">
            <v>NORMAL</v>
          </cell>
          <cell r="H1888" t="str">
            <v>MAX AURELIANO PATINO ORTEGA</v>
          </cell>
          <cell r="I1888" t="str">
            <v>103603767</v>
          </cell>
          <cell r="J1888" t="str">
            <v>CUENCA /BELLAVISTA /BELLAVISTA /HERNANDEZ DE LA CRUZ 237 Y JUAN MONTALVO CASA DE CEMENTO DE 2 PISOS FRENTE AL GYMNASIO AGUILA</v>
          </cell>
          <cell r="K1888" t="str">
            <v>986720565 /  999509967</v>
          </cell>
          <cell r="M1888" t="str">
            <v>CUENCA</v>
          </cell>
          <cell r="N1888" t="str">
            <v>AZUAY</v>
          </cell>
          <cell r="O1888" t="str">
            <v>CUENCA</v>
          </cell>
        </row>
        <row r="1889">
          <cell r="A1889" t="str">
            <v>20002994415415</v>
          </cell>
          <cell r="B1889">
            <v>471790</v>
          </cell>
          <cell r="C1889" t="str">
            <v>20002994415415</v>
          </cell>
          <cell r="D1889">
            <v>44895.702719907407</v>
          </cell>
          <cell r="E1889" t="str">
            <v>CONECEL</v>
          </cell>
          <cell r="F1889" t="str">
            <v>DESPACHO</v>
          </cell>
          <cell r="G1889" t="str">
            <v>NORMAL</v>
          </cell>
          <cell r="H1889" t="str">
            <v>MIGUEL ANGEL NEIRA DE LA ROSA</v>
          </cell>
          <cell r="I1889" t="str">
            <v>2450005885</v>
          </cell>
          <cell r="J1889" t="str">
            <v>DAULE/LA AURORA/CDLA VILLAS DEL REY ETAPA PRINCIPE FELIPE MZ 10 VLL 17 A UNA CUADRA DE LAS DELICIAS DE MAGGY</v>
          </cell>
          <cell r="K1889" t="str">
            <v>962861958 /  969045639</v>
          </cell>
          <cell r="M1889" t="str">
            <v>DAULE</v>
          </cell>
          <cell r="N1889" t="str">
            <v>GUAYAS</v>
          </cell>
          <cell r="O1889" t="str">
            <v>DAULE</v>
          </cell>
        </row>
        <row r="1890">
          <cell r="A1890" t="str">
            <v>20002994413682</v>
          </cell>
          <cell r="B1890">
            <v>471791</v>
          </cell>
          <cell r="C1890" t="str">
            <v>20002994413682</v>
          </cell>
          <cell r="D1890">
            <v>44895.702719907407</v>
          </cell>
          <cell r="E1890" t="str">
            <v>CONECEL</v>
          </cell>
          <cell r="F1890" t="str">
            <v>DESPACHO</v>
          </cell>
          <cell r="G1890" t="str">
            <v>NORMAL</v>
          </cell>
          <cell r="H1890" t="str">
            <v>EDWIN RUBEN MERA SHUGULI</v>
          </cell>
          <cell r="I1890" t="str">
            <v>1715411516</v>
          </cell>
          <cell r="J1890" t="str">
            <v>QUITO/LA KENNEDY/AV DE LOS JAZMINES Y DE LOS PINOS EN EL CENTRO DE SERVICIO DE ANETA JUNTO AL COLEGIO ANAN</v>
          </cell>
          <cell r="K1890" t="str">
            <v xml:space="preserve">987869578 /  </v>
          </cell>
          <cell r="L1890" t="str">
            <v/>
          </cell>
          <cell r="M1890" t="str">
            <v>QUITO</v>
          </cell>
          <cell r="N1890" t="str">
            <v>PICHINCHA</v>
          </cell>
          <cell r="O1890" t="str">
            <v>QUITO</v>
          </cell>
        </row>
        <row r="1891">
          <cell r="A1891" t="str">
            <v>20002994411576</v>
          </cell>
          <cell r="B1891">
            <v>471792</v>
          </cell>
          <cell r="C1891" t="str">
            <v>20002994411576</v>
          </cell>
          <cell r="D1891">
            <v>44895.702719907407</v>
          </cell>
          <cell r="E1891" t="str">
            <v>CONECEL</v>
          </cell>
          <cell r="F1891" t="str">
            <v>DESPACHO</v>
          </cell>
          <cell r="G1891" t="str">
            <v>NORMAL</v>
          </cell>
          <cell r="H1891" t="str">
            <v>CARLOS ESTEBAN MORAN PANCHANA</v>
          </cell>
          <cell r="I1891" t="str">
            <v>926381880</v>
          </cell>
          <cell r="J1891" t="str">
            <v>GUAYAQUIL/ROCAFUERTE/CALLE AGUIRRE Y MALECON SIMON BOLIVAR EN LA UNIVERSIDAD DE LAS ARTES JUNTO AL MUNICIPIO DE GUAYAQUIL</v>
          </cell>
          <cell r="K1891" t="str">
            <v>983820614 /  980253300</v>
          </cell>
          <cell r="M1891" t="str">
            <v>GUAYAQUIL</v>
          </cell>
          <cell r="N1891" t="str">
            <v>GUAYAS</v>
          </cell>
          <cell r="O1891" t="str">
            <v>GUAYAQUIL</v>
          </cell>
        </row>
        <row r="1892">
          <cell r="A1892" t="str">
            <v>20002994029951</v>
          </cell>
          <cell r="B1892">
            <v>471793</v>
          </cell>
          <cell r="C1892" t="str">
            <v>20002994029951</v>
          </cell>
          <cell r="D1892">
            <v>44895.702719907407</v>
          </cell>
          <cell r="E1892" t="str">
            <v>CONECEL</v>
          </cell>
          <cell r="F1892" t="str">
            <v>DESPACHO</v>
          </cell>
          <cell r="G1892" t="str">
            <v>NORMAL</v>
          </cell>
          <cell r="H1892" t="str">
            <v>JAIME ANIBAL OROZCO AGUIRRE</v>
          </cell>
          <cell r="I1892" t="str">
            <v>1708652340</v>
          </cell>
          <cell r="J1892" t="str">
            <v>QUITO/CHILLOGALLO/CALLE JULIAN ESTRELLA Y ANTONIO BAQUERO CASA DE 3 PISOS CON FACHADA DE PIEDRA FRENTE AL FUTBOLITO ARENA SUR Y A UNA CUADRA DE LA VETERINARIA DOGLAND</v>
          </cell>
          <cell r="K1892" t="str">
            <v>999050963 /  998116659</v>
          </cell>
          <cell r="L1892" t="str">
            <v/>
          </cell>
          <cell r="M1892" t="str">
            <v>QUITO</v>
          </cell>
          <cell r="N1892" t="str">
            <v>PICHINCHA</v>
          </cell>
          <cell r="O1892" t="str">
            <v>QUITO</v>
          </cell>
        </row>
        <row r="1893">
          <cell r="A1893" t="str">
            <v>20002994426522</v>
          </cell>
          <cell r="B1893">
            <v>471794</v>
          </cell>
          <cell r="C1893" t="str">
            <v>20002994426522</v>
          </cell>
          <cell r="D1893">
            <v>44895.702719907407</v>
          </cell>
          <cell r="E1893" t="str">
            <v>CONECEL</v>
          </cell>
          <cell r="F1893" t="str">
            <v>DESPACHO</v>
          </cell>
          <cell r="G1893" t="str">
            <v>NORMAL</v>
          </cell>
          <cell r="H1893" t="str">
            <v>JAIME ANIBAL OROZCO AGUIRRE</v>
          </cell>
          <cell r="I1893" t="str">
            <v>1708652340</v>
          </cell>
          <cell r="J1893" t="str">
            <v>QUITO/CHILLOGALLO/CALLE JULIAN ESTRELLA Y ANTONIO BAQUERO CASA DE 3 PISOS CON FACHADA DE PIEDRA FRENTE AL FUTBOLITO ARENA SUR Y A UNA CUADRA DE LA VETERINARIA DOGLAND</v>
          </cell>
          <cell r="K1893" t="str">
            <v>999050963 /  998116659</v>
          </cell>
          <cell r="L1893" t="str">
            <v/>
          </cell>
          <cell r="M1893" t="str">
            <v>QUITO</v>
          </cell>
          <cell r="N1893" t="str">
            <v>PICHINCHA</v>
          </cell>
          <cell r="O1893" t="str">
            <v>QUITO</v>
          </cell>
        </row>
        <row r="1894">
          <cell r="A1894" t="str">
            <v>20002994437496</v>
          </cell>
          <cell r="B1894">
            <v>471795</v>
          </cell>
          <cell r="C1894" t="str">
            <v>20002994437496</v>
          </cell>
          <cell r="D1894">
            <v>44895.702719907407</v>
          </cell>
          <cell r="E1894" t="str">
            <v>CONECEL</v>
          </cell>
          <cell r="F1894" t="str">
            <v>DESPACHO</v>
          </cell>
          <cell r="G1894" t="str">
            <v>NORMAL</v>
          </cell>
          <cell r="H1894" t="str">
            <v>JAIME ANIBAL OROZCO AGUIRRE</v>
          </cell>
          <cell r="I1894" t="str">
            <v>1708652340</v>
          </cell>
          <cell r="J1894" t="str">
            <v>QUITO/CHILLOGALLO/CALLE JULIAN ESTRELLA Y ANTONIO BAQUERO CASA DE 3 PISOS CON FACHADA DE PIEDRA FRENTE AL FUTBOLITO ARENA SUR Y A UNA CUADRA DE LA VETERINARIA DOGLAND</v>
          </cell>
          <cell r="K1894" t="str">
            <v>999050963 /  998116659</v>
          </cell>
          <cell r="L1894" t="str">
            <v/>
          </cell>
          <cell r="M1894" t="str">
            <v>QUITO</v>
          </cell>
          <cell r="N1894" t="str">
            <v>PICHINCHA</v>
          </cell>
          <cell r="O1894" t="str">
            <v>QUITO</v>
          </cell>
        </row>
        <row r="1895">
          <cell r="A1895" t="str">
            <v>20002984585293_1</v>
          </cell>
          <cell r="B1895">
            <v>471796</v>
          </cell>
          <cell r="C1895" t="str">
            <v>20002984585293_1</v>
          </cell>
          <cell r="D1895">
            <v>44895.702719907407</v>
          </cell>
          <cell r="E1895" t="str">
            <v>CONECEL</v>
          </cell>
          <cell r="F1895" t="str">
            <v>DESPACHO</v>
          </cell>
          <cell r="G1895" t="str">
            <v>NORMAL</v>
          </cell>
          <cell r="H1895" t="str">
            <v>JOHN FABRICIO CANDO BUESTAN</v>
          </cell>
          <cell r="I1895" t="str">
            <v>1755783857</v>
          </cell>
          <cell r="J1895" t="str">
            <v>QUITO/QUITUMBE/CALLE OE1R Y AV LLIRA NAN EN LA CONSTRUCCION DE CONJUNTOS FRENTE A LA PANADERIA Y FERRETERIA DISENSA</v>
          </cell>
          <cell r="K1895" t="str">
            <v>995005780 /  9838557901</v>
          </cell>
          <cell r="L1895" t="str">
            <v/>
          </cell>
          <cell r="M1895" t="str">
            <v>QUITO</v>
          </cell>
          <cell r="N1895" t="str">
            <v>PICHINCHA</v>
          </cell>
          <cell r="O1895" t="str">
            <v>QUITO</v>
          </cell>
        </row>
        <row r="1896">
          <cell r="A1896" t="str">
            <v>20002994426447</v>
          </cell>
          <cell r="B1896">
            <v>471797</v>
          </cell>
          <cell r="C1896" t="str">
            <v>20002994426447</v>
          </cell>
          <cell r="D1896">
            <v>44895.702719907407</v>
          </cell>
          <cell r="E1896" t="str">
            <v>CONECEL</v>
          </cell>
          <cell r="F1896" t="str">
            <v>DESPACHO</v>
          </cell>
          <cell r="G1896" t="str">
            <v>NORMAL</v>
          </cell>
          <cell r="H1896" t="str">
            <v>MARCO VINICIO MOGROVEJO MOGROVEJO</v>
          </cell>
          <cell r="I1896" t="str">
            <v>302680954</v>
          </cell>
          <cell r="J1896" t="str">
            <v>CUENCA HERMANO MIGUEL JOSE MARIA LANDA Y RODRIGUEZ CASA DE 2 PISOS COLOR AMARILLO ATRAS DE LA REVICION TECNICO VEHICULAR</v>
          </cell>
          <cell r="K1896" t="str">
            <v xml:space="preserve">967650322 /  </v>
          </cell>
          <cell r="L1896" t="str">
            <v/>
          </cell>
          <cell r="M1896" t="str">
            <v>CUENCA</v>
          </cell>
          <cell r="N1896" t="str">
            <v>AZUAY</v>
          </cell>
          <cell r="O1896" t="str">
            <v>CUENCA</v>
          </cell>
        </row>
        <row r="1897">
          <cell r="A1897" t="str">
            <v>20002994415483</v>
          </cell>
          <cell r="B1897">
            <v>471798</v>
          </cell>
          <cell r="C1897" t="str">
            <v>20002994415483</v>
          </cell>
          <cell r="D1897">
            <v>44895.702719907407</v>
          </cell>
          <cell r="E1897" t="str">
            <v>CONECEL</v>
          </cell>
          <cell r="F1897" t="str">
            <v>DESPACHO</v>
          </cell>
          <cell r="G1897" t="str">
            <v>NORMAL</v>
          </cell>
          <cell r="H1897" t="str">
            <v>MIGUEL ANTONIO TOMALA ALEJANDRO</v>
          </cell>
          <cell r="I1897" t="str">
            <v>913628327</v>
          </cell>
          <cell r="J1897" t="str">
            <v>STA ELENA/STA ELENA/BARRIO CARLOS RUBIERA INFANTES/C.51 Y CLLE GUAYAQUIL CASA 1 PISO DE CANA DE HOGAR DE CRISTO A 2 CUADRAS DE CNH SAN FRANCISCO DE ASIS</v>
          </cell>
          <cell r="K1897" t="str">
            <v>984506476 /  91362832/0498450647</v>
          </cell>
          <cell r="M1897" t="str">
            <v>SANTA ELENA</v>
          </cell>
          <cell r="N1897" t="str">
            <v>SANTA ELENA</v>
          </cell>
          <cell r="O1897" t="str">
            <v>SANTA ELENA</v>
          </cell>
        </row>
        <row r="1898">
          <cell r="A1898" t="str">
            <v>20002982616349</v>
          </cell>
          <cell r="B1898">
            <v>471799</v>
          </cell>
          <cell r="C1898" t="str">
            <v>20002982616349</v>
          </cell>
          <cell r="D1898">
            <v>44895.702719907407</v>
          </cell>
          <cell r="E1898" t="str">
            <v>CONECEL</v>
          </cell>
          <cell r="F1898" t="str">
            <v>DESPACHO</v>
          </cell>
          <cell r="G1898" t="str">
            <v>NORMAL</v>
          </cell>
          <cell r="H1898" t="str">
            <v>CARMEN CEDENO MERO</v>
          </cell>
          <cell r="I1898" t="str">
            <v>1717510000</v>
          </cell>
          <cell r="J1898" t="str">
            <v>STO DOMINGO/SANTO DOMINGO LAS BRISAS DEL COLORADO SCTR 1 EN LA LOTIZACION SUENO BOLIVAR LT. 29 MZ. 58 CASA 1 PISO COLOR BLANCO CERCA ESCUELA MATILDE HIDALGO DE PROCEL</v>
          </cell>
          <cell r="K1898" t="str">
            <v xml:space="preserve">979299902 /  </v>
          </cell>
          <cell r="L1898" t="str">
            <v/>
          </cell>
          <cell r="M1898" t="str">
            <v>SANTO DOMINGO</v>
          </cell>
          <cell r="N1898" t="str">
            <v>SANTO DOMINGO DE LOS TSACHILAS</v>
          </cell>
          <cell r="O1898" t="str">
            <v>SANTO DOMINGO</v>
          </cell>
        </row>
        <row r="1899">
          <cell r="A1899" t="str">
            <v>20002994409994</v>
          </cell>
          <cell r="B1899">
            <v>471800</v>
          </cell>
          <cell r="C1899" t="str">
            <v>20002994409994</v>
          </cell>
          <cell r="D1899">
            <v>44895.702719907407</v>
          </cell>
          <cell r="E1899" t="str">
            <v>CONECEL</v>
          </cell>
          <cell r="F1899" t="str">
            <v>DESPACHO</v>
          </cell>
          <cell r="G1899" t="str">
            <v>NORMAL</v>
          </cell>
          <cell r="H1899" t="str">
            <v>MARIA FERNANDA GOMEZ MARTINEZ</v>
          </cell>
          <cell r="I1899" t="str">
            <v>923271654</v>
          </cell>
          <cell r="J1899" t="str">
            <v>ELOY ALAFRO/CDLA DEMOCRATICA NORTE CALLE ABDON CALDERON 108 Y SIBAMBE/CS 2 PISOS SIN PINTAR/ATRAS DEL PASO PEATONAL BAJANDO DE GUAYAQUIL</v>
          </cell>
          <cell r="K1899" t="str">
            <v>968473663 /  989653910</v>
          </cell>
          <cell r="M1899" t="str">
            <v>DURAN</v>
          </cell>
          <cell r="N1899" t="str">
            <v>GUAYAS</v>
          </cell>
          <cell r="O1899" t="str">
            <v>DURAN</v>
          </cell>
        </row>
        <row r="1900">
          <cell r="A1900" t="str">
            <v>20002994065662</v>
          </cell>
          <cell r="B1900">
            <v>471801</v>
          </cell>
          <cell r="C1900" t="str">
            <v>20002994065662</v>
          </cell>
          <cell r="D1900">
            <v>44895.702719907407</v>
          </cell>
          <cell r="E1900" t="str">
            <v>CONECEL</v>
          </cell>
          <cell r="F1900" t="str">
            <v>DESPACHO</v>
          </cell>
          <cell r="G1900" t="str">
            <v>NORMAL</v>
          </cell>
          <cell r="H1900" t="str">
            <v>SILVIO ALBERTO CORTEZ MINA</v>
          </cell>
          <cell r="I1900" t="str">
            <v>802765925</v>
          </cell>
          <cell r="J1900" t="str">
            <v>DURAN/ ELOY ALFARO /TRBJ MAVISA S.A. CLL E5 Y CLL MARCOS ANTONIO SUAREZ VILLAMAR FRENTE TALLER AUTOMOTRIZ Y RESTAURANTE</v>
          </cell>
          <cell r="K1900" t="str">
            <v xml:space="preserve">990841568 /  </v>
          </cell>
          <cell r="M1900" t="str">
            <v>DURAN</v>
          </cell>
          <cell r="N1900" t="str">
            <v>GUAYAS</v>
          </cell>
          <cell r="O1900" t="str">
            <v>DURAN</v>
          </cell>
        </row>
        <row r="1901">
          <cell r="A1901" t="str">
            <v>20002995356035</v>
          </cell>
          <cell r="B1901">
            <v>471802</v>
          </cell>
          <cell r="C1901" t="str">
            <v>20002995356035</v>
          </cell>
          <cell r="D1901">
            <v>44895.702719907407</v>
          </cell>
          <cell r="E1901" t="str">
            <v>CONECEL</v>
          </cell>
          <cell r="F1901" t="str">
            <v>DESPACHO</v>
          </cell>
          <cell r="G1901" t="str">
            <v>NORMAL</v>
          </cell>
          <cell r="H1901" t="str">
            <v>JOHNNY FERNANDO JARAMA VASQUEZ</v>
          </cell>
          <cell r="I1901" t="str">
            <v>106208655</v>
          </cell>
          <cell r="J1901" t="str">
            <v>CUENCA/BELLAVISTA/ TRABJO AV ABELARDO J. ANDRADE 3-64 Y CAMINO A LAZARETO EN RADIO ESTELAR 99.3 A UNA CUADRA DEL POLIFORO UNIVERSITARIO Y LA UNIVERSIDAD CATOLICA DE CUENCA</v>
          </cell>
          <cell r="K1901" t="str">
            <v xml:space="preserve">963149593 /  </v>
          </cell>
          <cell r="M1901" t="str">
            <v>CUENCA</v>
          </cell>
          <cell r="N1901" t="str">
            <v>AZUAY</v>
          </cell>
          <cell r="O1901" t="str">
            <v>CUENCA</v>
          </cell>
        </row>
        <row r="1902">
          <cell r="A1902" t="str">
            <v>20002995370044</v>
          </cell>
          <cell r="B1902">
            <v>471803</v>
          </cell>
          <cell r="C1902" t="str">
            <v>20002995370044</v>
          </cell>
          <cell r="D1902">
            <v>44895.702719907407</v>
          </cell>
          <cell r="E1902" t="str">
            <v>CONECEL</v>
          </cell>
          <cell r="F1902" t="str">
            <v>DESPACHO</v>
          </cell>
          <cell r="G1902" t="str">
            <v>NORMAL</v>
          </cell>
          <cell r="H1902" t="str">
            <v>MARTHA DEL CARMEN JORDAN JORDAN</v>
          </cell>
          <cell r="I1902" t="str">
            <v>1802064186</v>
          </cell>
          <cell r="J1902" t="str">
            <v>"AMBATO/LA MERCED/TRABAJO BARRIO LA AMISTAD/AV CEVALLOS 06-23 Y VARGAS TORRES/ REFE: COSTADO DE CREDITO ECONOMICOS/ CASA 2P CELESTE Y ROJO LOCAL""YUKIS CAFE"</v>
          </cell>
          <cell r="K1902" t="str">
            <v xml:space="preserve">981081874 /  </v>
          </cell>
          <cell r="L1902" t="str">
            <v/>
          </cell>
          <cell r="M1902" t="str">
            <v>AMBATO</v>
          </cell>
          <cell r="N1902" t="str">
            <v>TUNGURAHUA</v>
          </cell>
          <cell r="O1902" t="str">
            <v>AMBATO</v>
          </cell>
        </row>
        <row r="1903">
          <cell r="A1903" t="str">
            <v>20002994432824</v>
          </cell>
          <cell r="B1903">
            <v>471804</v>
          </cell>
          <cell r="C1903" t="str">
            <v>20002994432824</v>
          </cell>
          <cell r="D1903">
            <v>44895.702719907407</v>
          </cell>
          <cell r="E1903" t="str">
            <v>CONECEL</v>
          </cell>
          <cell r="F1903" t="str">
            <v>DESPACHO</v>
          </cell>
          <cell r="G1903" t="str">
            <v>NORMAL</v>
          </cell>
          <cell r="H1903" t="str">
            <v>ANDRES ALEJANDRO SUQUITANA ALVAREZ</v>
          </cell>
          <cell r="I1903" t="str">
            <v>1719306993</v>
          </cell>
          <cell r="J1903" t="str">
            <v>QUITO/INAQUITO/AV NACIONES UNIDAS E9-112 Y AV DE LOS SHYRIS EN EL QUICENTRO SHOPPING, TRABAJA COMO SEGURIDAD EN EL CENTRO COMERCIAL, ESTARA A LA ALTURA DEL KFC CON EL ESQUINERO OSIRIS</v>
          </cell>
          <cell r="K1903" t="str">
            <v>987606697 /  997282549</v>
          </cell>
          <cell r="M1903" t="str">
            <v>QUITO</v>
          </cell>
          <cell r="N1903" t="str">
            <v>PICHINCHA</v>
          </cell>
          <cell r="O1903" t="str">
            <v>QUITO</v>
          </cell>
        </row>
        <row r="1904">
          <cell r="A1904" t="str">
            <v>20002994046946</v>
          </cell>
          <cell r="B1904">
            <v>471805</v>
          </cell>
          <cell r="C1904" t="str">
            <v>20002994046946</v>
          </cell>
          <cell r="D1904">
            <v>44895.702719907407</v>
          </cell>
          <cell r="E1904" t="str">
            <v>CONECEL</v>
          </cell>
          <cell r="F1904" t="str">
            <v>DESPACHO</v>
          </cell>
          <cell r="G1904" t="str">
            <v>NORMAL</v>
          </cell>
          <cell r="H1904" t="str">
            <v>JONATHAN JOSE GOMEZ REY</v>
          </cell>
          <cell r="I1904" t="str">
            <v>1720132883</v>
          </cell>
          <cell r="J1904" t="str">
            <v>QUITO-CHILLOGALLO/CALLE HERNANDO TALABERA Y Y AV. MARISCAL SUCREOE7-39 CS DE 1PS CLR VERDE/REF: AL FRENTE DE PASTELERIA FLOWERS</v>
          </cell>
          <cell r="K1904" t="str">
            <v>991330412 /  296980271/099133041</v>
          </cell>
          <cell r="M1904" t="str">
            <v>QUITO</v>
          </cell>
          <cell r="N1904" t="str">
            <v>PICHINCHA</v>
          </cell>
          <cell r="O1904" t="str">
            <v>QUITO</v>
          </cell>
        </row>
        <row r="1905">
          <cell r="A1905" t="str">
            <v>20002994439254</v>
          </cell>
          <cell r="B1905">
            <v>471806</v>
          </cell>
          <cell r="C1905" t="str">
            <v>20002994439254</v>
          </cell>
          <cell r="D1905">
            <v>44895.702719907407</v>
          </cell>
          <cell r="E1905" t="str">
            <v>CONECEL</v>
          </cell>
          <cell r="F1905" t="str">
            <v>DESPACHO</v>
          </cell>
          <cell r="G1905" t="str">
            <v>NORMAL</v>
          </cell>
          <cell r="H1905" t="str">
            <v>ROGER SEBASTIAN PALACIOS PALACIOS</v>
          </cell>
          <cell r="I1905" t="str">
            <v>2300671944</v>
          </cell>
          <cell r="J1905" t="str">
            <v>SANTO DOMINGO,/ STO DOMINGO /COOP 30 DE JULIO AV ESMERALDA Y RIO PASTAZA,VILLA COLOR ROSADO FTE GRAN AKI</v>
          </cell>
          <cell r="K1905" t="str">
            <v>986213788 /  991420545</v>
          </cell>
          <cell r="M1905" t="str">
            <v>SANTO DOMINGO</v>
          </cell>
          <cell r="N1905" t="str">
            <v>SANTO DOMINGO DE LOS TSACHILAS</v>
          </cell>
          <cell r="O1905" t="str">
            <v>SANTO DOMINGO</v>
          </cell>
        </row>
        <row r="1906">
          <cell r="A1906" t="str">
            <v>20002994030984</v>
          </cell>
          <cell r="B1906">
            <v>471807</v>
          </cell>
          <cell r="C1906" t="str">
            <v>20002994030984</v>
          </cell>
          <cell r="D1906">
            <v>44895.702719907407</v>
          </cell>
          <cell r="E1906" t="str">
            <v>CONECEL</v>
          </cell>
          <cell r="F1906" t="str">
            <v>DESPACHO</v>
          </cell>
          <cell r="G1906" t="str">
            <v>NORMAL</v>
          </cell>
          <cell r="H1906" t="str">
            <v>CARLOS FERNANDO NORIEGA MENDOZA</v>
          </cell>
          <cell r="I1906" t="str">
            <v>927930131</v>
          </cell>
          <cell r="J1906" t="str">
            <v>DURAN/ELOY ALFARO COOP HECTOR COBOS SECTOR 4 MZ G6 Y SOL 7 CS PORT MADER 2P REF DIAG IGLEIA EL ALFARER Y BILLAR EL GORDO</v>
          </cell>
          <cell r="K1906" t="str">
            <v xml:space="preserve">986539897 /  </v>
          </cell>
          <cell r="M1906" t="str">
            <v>DURAN</v>
          </cell>
          <cell r="N1906" t="str">
            <v>GUAYAS</v>
          </cell>
          <cell r="O1906" t="str">
            <v>DURAN</v>
          </cell>
        </row>
        <row r="1907">
          <cell r="A1907" t="str">
            <v>20002994426480</v>
          </cell>
          <cell r="B1907">
            <v>471808</v>
          </cell>
          <cell r="C1907" t="str">
            <v>20002994426480</v>
          </cell>
          <cell r="D1907">
            <v>44895.702719907407</v>
          </cell>
          <cell r="E1907" t="str">
            <v>CONECEL</v>
          </cell>
          <cell r="F1907" t="str">
            <v>DESPACHO</v>
          </cell>
          <cell r="G1907" t="str">
            <v>NORMAL</v>
          </cell>
          <cell r="H1907" t="str">
            <v>ANA LIA INIGUEZ SEMERIA</v>
          </cell>
          <cell r="I1907" t="str">
            <v>1701553982</v>
          </cell>
          <cell r="J1907" t="str">
            <v>CONOCOTO CLL OCTAVA TRANVERSAL E 9-160 Y AV ILALO CS 2 PS CL VERDE REF A MEDIA CUADRA DE SUPERMERCADO SANTA MARIA</v>
          </cell>
          <cell r="K1907" t="str">
            <v xml:space="preserve">992753191 /  </v>
          </cell>
          <cell r="L1907" t="str">
            <v/>
          </cell>
          <cell r="M1907" t="str">
            <v>QUITO</v>
          </cell>
          <cell r="N1907" t="str">
            <v>PICHINCHA</v>
          </cell>
          <cell r="O1907" t="str">
            <v>QUITO</v>
          </cell>
        </row>
        <row r="1908">
          <cell r="A1908" t="str">
            <v>18004027</v>
          </cell>
          <cell r="B1908">
            <v>471809</v>
          </cell>
          <cell r="C1908" t="str">
            <v>18004027</v>
          </cell>
          <cell r="D1908">
            <v>44895.702719907407</v>
          </cell>
          <cell r="E1908" t="str">
            <v>CONECEL</v>
          </cell>
          <cell r="F1908" t="str">
            <v>DESPACHO</v>
          </cell>
          <cell r="G1908" t="str">
            <v>NORMAL</v>
          </cell>
          <cell r="H1908" t="str">
            <v>ZARPECA S.A.</v>
          </cell>
          <cell r="I1908" t="str">
            <v>1.7924E+12</v>
          </cell>
          <cell r="J1908" t="str">
            <v>QUITO TABABELA CALLE 24 DE SEP / Calle 24 de Septiembre S2-389 Conector Alpachaca RECIBEN EN EB HOTEL BY EUROBUILDING QUITO AIRPORT</v>
          </cell>
          <cell r="K1908" t="str">
            <v xml:space="preserve">989472647 /  </v>
          </cell>
          <cell r="L1908" t="str">
            <v/>
          </cell>
          <cell r="M1908" t="str">
            <v>QUITO</v>
          </cell>
          <cell r="N1908" t="str">
            <v>PICHINCHA</v>
          </cell>
          <cell r="O1908" t="str">
            <v>QUITO</v>
          </cell>
        </row>
        <row r="1909">
          <cell r="A1909" t="str">
            <v>20002986706809</v>
          </cell>
          <cell r="B1909">
            <v>471810</v>
          </cell>
          <cell r="C1909" t="str">
            <v>20002986706809</v>
          </cell>
          <cell r="D1909">
            <v>44895.702719907407</v>
          </cell>
          <cell r="E1909" t="str">
            <v>CONECEL</v>
          </cell>
          <cell r="F1909" t="str">
            <v>DESPACHO</v>
          </cell>
          <cell r="G1909" t="str">
            <v>NORMAL</v>
          </cell>
          <cell r="H1909" t="str">
            <v>HIPOLITO FERNANDO SANTANA MERA</v>
          </cell>
          <cell r="I1909" t="str">
            <v>802182170</v>
          </cell>
          <cell r="J1909" t="str">
            <v>ESMERALDAS/LUIS TELLO/BARRIO LAS PALMAS AV KENNEDY PARADA 13 CASA DE DOS PISOS COLOR CELESTE JUNTO AL ECU 911</v>
          </cell>
          <cell r="K1909" t="str">
            <v>995586824 /  990065433</v>
          </cell>
          <cell r="L1909" t="str">
            <v/>
          </cell>
          <cell r="M1909" t="str">
            <v>ESMERALDAS</v>
          </cell>
          <cell r="N1909" t="str">
            <v>ESMERALDAS</v>
          </cell>
          <cell r="O1909" t="str">
            <v>ESMERALDAS</v>
          </cell>
        </row>
        <row r="1910">
          <cell r="A1910" t="str">
            <v>20002994065928</v>
          </cell>
          <cell r="B1910">
            <v>471811</v>
          </cell>
          <cell r="C1910" t="str">
            <v>20002994065928</v>
          </cell>
          <cell r="D1910">
            <v>44895.702719907407</v>
          </cell>
          <cell r="E1910" t="str">
            <v>CONECEL</v>
          </cell>
          <cell r="F1910" t="str">
            <v>DESPACHO</v>
          </cell>
          <cell r="G1910" t="str">
            <v>NORMAL</v>
          </cell>
          <cell r="H1910" t="str">
            <v>JORGE ALEXANDER CARRION CARPIO</v>
          </cell>
          <cell r="I1910" t="str">
            <v>706389657</v>
          </cell>
          <cell r="J1910" t="str">
            <v>MACHALA/MACHALA/CALLE PAEZ Y DECIMA NORTE CASCA EN CONSTRUCCION CON GARAGE BLANCO A UNA CUADRA DE BATERIAS CARRILLO</v>
          </cell>
          <cell r="K1910" t="str">
            <v xml:space="preserve">991876398 /  </v>
          </cell>
          <cell r="L1910" t="str">
            <v/>
          </cell>
          <cell r="M1910" t="str">
            <v>MACHALA</v>
          </cell>
          <cell r="N1910" t="str">
            <v>EL ORO</v>
          </cell>
          <cell r="O1910" t="str">
            <v>MACHALA</v>
          </cell>
        </row>
        <row r="1911">
          <cell r="A1911" t="str">
            <v>20002995362327</v>
          </cell>
          <cell r="B1911">
            <v>471812</v>
          </cell>
          <cell r="C1911" t="str">
            <v>20002995362327</v>
          </cell>
          <cell r="D1911">
            <v>44895.702719907407</v>
          </cell>
          <cell r="E1911" t="str">
            <v>CONECEL</v>
          </cell>
          <cell r="F1911" t="str">
            <v>DESPACHO</v>
          </cell>
          <cell r="G1911" t="str">
            <v>NORMAL</v>
          </cell>
          <cell r="H1911" t="str">
            <v>PAUL SEBASTIAN NARANJO ALVAREZ</v>
          </cell>
          <cell r="I1911" t="str">
            <v>105639629</v>
          </cell>
          <cell r="J1911" t="str">
            <v>CUENCA/YANUNCAY/AV 27 DE FEBRERO Y PASEO 27 EN LA CASA 13-25 FRENTE AL PARQUE DEL PLAYON JUNTO AL COLEGIO NUESTRA FLIA CASA DE DOS PISOS COLOR BEIGE</v>
          </cell>
          <cell r="K1911" t="str">
            <v xml:space="preserve">992678276 /  </v>
          </cell>
          <cell r="L1911" t="str">
            <v/>
          </cell>
          <cell r="M1911" t="str">
            <v>CUENCA</v>
          </cell>
          <cell r="N1911" t="str">
            <v>AZUAY</v>
          </cell>
          <cell r="O1911" t="str">
            <v>CUENCA</v>
          </cell>
        </row>
        <row r="1912">
          <cell r="A1912" t="str">
            <v>20002995370081</v>
          </cell>
          <cell r="B1912">
            <v>471813</v>
          </cell>
          <cell r="C1912" t="str">
            <v>20002995370081</v>
          </cell>
          <cell r="D1912">
            <v>44895.702719907407</v>
          </cell>
          <cell r="E1912" t="str">
            <v>CONECEL</v>
          </cell>
          <cell r="F1912" t="str">
            <v>DESPACHO</v>
          </cell>
          <cell r="G1912" t="str">
            <v>NORMAL</v>
          </cell>
          <cell r="H1912" t="str">
            <v>CARMEN DEL ROCIO CHAFUEL BRAVO</v>
          </cell>
          <cell r="I1912" t="str">
            <v>1716313612</v>
          </cell>
          <cell r="J1912" t="str">
            <v>QUITO/SAN ANTONIO DE PICHINCHA/CALLE REINA DE QUITO Y CAREQUILLA CASA DE UN PISO FRENTE A LA FERRETERIA LA COLORADA</v>
          </cell>
          <cell r="K1912" t="str">
            <v xml:space="preserve">992648307 /  </v>
          </cell>
          <cell r="M1912" t="str">
            <v>QUITO</v>
          </cell>
          <cell r="N1912" t="str">
            <v>PICHINCHA</v>
          </cell>
          <cell r="O1912" t="str">
            <v>QUITO</v>
          </cell>
        </row>
        <row r="1913">
          <cell r="A1913" t="str">
            <v>20002995360493</v>
          </cell>
          <cell r="B1913">
            <v>471814</v>
          </cell>
          <cell r="C1913" t="str">
            <v>20002995360493</v>
          </cell>
          <cell r="D1913">
            <v>44895.702719907407</v>
          </cell>
          <cell r="E1913" t="str">
            <v>CONECEL</v>
          </cell>
          <cell r="F1913" t="str">
            <v>DESPACHO</v>
          </cell>
          <cell r="G1913" t="str">
            <v>NORMAL</v>
          </cell>
          <cell r="H1913" t="str">
            <v>JAIME OMAR CARVAJAL MUQUINCHO</v>
          </cell>
          <cell r="I1913" t="str">
            <v>1716892938</v>
          </cell>
          <cell r="J1913" t="str">
            <v>QUITO POMASQUI LAS TOLAS INDEPENDENCIA Y QUITENO LIBRE OE 2-162 AMARILLA UN PISO AL FRENTE DEL RESTAURANTE LAAS TOLAS</v>
          </cell>
          <cell r="K1913" t="str">
            <v>984203614 /  996334154</v>
          </cell>
          <cell r="L1913" t="str">
            <v/>
          </cell>
          <cell r="M1913" t="str">
            <v>QUITO</v>
          </cell>
          <cell r="N1913" t="str">
            <v>PICHINCHA</v>
          </cell>
          <cell r="O1913" t="str">
            <v>QUITO</v>
          </cell>
        </row>
        <row r="1914">
          <cell r="A1914" t="str">
            <v>20002995357223</v>
          </cell>
          <cell r="B1914">
            <v>471815</v>
          </cell>
          <cell r="C1914" t="str">
            <v>20002995357223</v>
          </cell>
          <cell r="D1914">
            <v>44895.702719907407</v>
          </cell>
          <cell r="E1914" t="str">
            <v>CONECEL</v>
          </cell>
          <cell r="F1914" t="str">
            <v>DESPACHO</v>
          </cell>
          <cell r="G1914" t="str">
            <v>NORMAL</v>
          </cell>
          <cell r="H1914" t="str">
            <v>DIEGO JESUS CHUQUIN MINAS</v>
          </cell>
          <cell r="I1914" t="str">
            <v>1720005592</v>
          </cell>
          <cell r="J1914" t="str">
            <v>UIO/PUEMBO/AV JULIO TOVAR DONOSO / RECIBEN EN HOTEL DE PERROS DOGGY SHOW ALADO DE JUAN VALDEZ</v>
          </cell>
          <cell r="K1914" t="str">
            <v>998735505 /  983132976</v>
          </cell>
          <cell r="L1914" t="str">
            <v/>
          </cell>
          <cell r="M1914" t="str">
            <v>QUITO</v>
          </cell>
          <cell r="N1914" t="str">
            <v>PICHINCHA</v>
          </cell>
          <cell r="O1914" t="str">
            <v>QUITO</v>
          </cell>
        </row>
        <row r="1915">
          <cell r="A1915" t="str">
            <v>FTESM00130</v>
          </cell>
          <cell r="B1915">
            <v>471782</v>
          </cell>
          <cell r="C1915" t="str">
            <v>FTESM00130</v>
          </cell>
          <cell r="D1915">
            <v>44895.664189814815</v>
          </cell>
          <cell r="E1915" t="str">
            <v>CONECEL_DOCUMENTOS</v>
          </cell>
          <cell r="F1915" t="str">
            <v>DESPACHO</v>
          </cell>
          <cell r="H1915" t="str">
            <v>GIRA MUÑOZ</v>
          </cell>
          <cell r="J1915" t="str">
            <v>RETIRA AGENCIA TRAMACO ESMERALDAS</v>
          </cell>
          <cell r="M1915" t="str">
            <v>080101</v>
          </cell>
        </row>
        <row r="1916">
          <cell r="A1916" t="str">
            <v>CLDEV_SIM220162</v>
          </cell>
          <cell r="B1916">
            <v>471768</v>
          </cell>
          <cell r="C1916" t="str">
            <v>CLDEV_SIM220162</v>
          </cell>
          <cell r="D1916">
            <v>44895.64439814815</v>
          </cell>
          <cell r="E1916" t="str">
            <v>CONECEL_DOCUMENTOS</v>
          </cell>
          <cell r="F1916" t="str">
            <v>DESPACHO</v>
          </cell>
          <cell r="H1916" t="str">
            <v>CRISTIAN ZAMBRANO / CAROLINA PÉREZ</v>
          </cell>
          <cell r="J1916" t="str">
            <v>AV. AMAZONAS N44-124 Y LUIS BARBERY, EDIFICIO COLOR BLANCO</v>
          </cell>
          <cell r="M1916" t="str">
            <v>000001</v>
          </cell>
        </row>
        <row r="1917">
          <cell r="A1917" t="str">
            <v>CLDEV_SIM220161</v>
          </cell>
          <cell r="B1917">
            <v>471767</v>
          </cell>
          <cell r="C1917" t="str">
            <v>CLDEV_SIM220161</v>
          </cell>
          <cell r="D1917">
            <v>44895.643854166665</v>
          </cell>
          <cell r="E1917" t="str">
            <v>CONECEL_DOCUMENTOS</v>
          </cell>
          <cell r="F1917" t="str">
            <v>DESPACHO</v>
          </cell>
          <cell r="H1917" t="str">
            <v>ROLANDO MORALES / MARIA SUNTAXI</v>
          </cell>
          <cell r="J1917" t="str">
            <v>CIUDADELA SANTA LEONOR MZ 6 SOLAR 17</v>
          </cell>
          <cell r="M1917" t="str">
            <v xml:space="preserve"> VILLAMIL PLAYAS</v>
          </cell>
        </row>
        <row r="1918">
          <cell r="A1918" t="str">
            <v>CLDEV_EQ220050</v>
          </cell>
          <cell r="B1918">
            <v>471766</v>
          </cell>
          <cell r="C1918" t="str">
            <v>CLDEV_EQ220050</v>
          </cell>
          <cell r="D1918">
            <v>44895.643287037034</v>
          </cell>
          <cell r="E1918" t="str">
            <v>CONECEL_DOCUMENTOS</v>
          </cell>
          <cell r="F1918" t="str">
            <v>DESPACHO</v>
          </cell>
          <cell r="H1918" t="str">
            <v>ANA AGUIRRE / MARIA SUNTAXI</v>
          </cell>
          <cell r="J1918" t="str">
            <v>CIUDADELA SANTA LEONOR MZ 6 SOLAR 17</v>
          </cell>
          <cell r="M1918" t="str">
            <v xml:space="preserve"> VILLAMIL PLAYAS</v>
          </cell>
        </row>
        <row r="1919">
          <cell r="A1919" t="str">
            <v>20002994016269</v>
          </cell>
          <cell r="B1919">
            <v>471669</v>
          </cell>
          <cell r="C1919" t="str">
            <v>20002994016269</v>
          </cell>
          <cell r="D1919">
            <v>44895.618148148147</v>
          </cell>
          <cell r="E1919" t="str">
            <v>CONECEL</v>
          </cell>
          <cell r="F1919" t="str">
            <v>DESPACHO</v>
          </cell>
          <cell r="G1919" t="str">
            <v>NORMAL</v>
          </cell>
          <cell r="H1919" t="str">
            <v>AVILES VEGA MARIANA DE JESUS</v>
          </cell>
          <cell r="I1919" t="str">
            <v>1701763920</v>
          </cell>
          <cell r="J1919" t="str">
            <v>PONCEANO ALTO TADEO BENITEZ OE1992 Y JUAN BARREZUETE/CASA BLANCA CON PORTON AZUL/CASA PLANTA BAJA REF ESQUINA EMBUTIDOR LA SUIZA</v>
          </cell>
          <cell r="K1919" t="str">
            <v>0988936217</v>
          </cell>
          <cell r="L1919" t="str">
            <v>0</v>
          </cell>
          <cell r="M1919" t="str">
            <v>QUITO</v>
          </cell>
          <cell r="N1919" t="str">
            <v>PICHINCHA</v>
          </cell>
          <cell r="O1919" t="str">
            <v>PONCEANO ALTO</v>
          </cell>
        </row>
        <row r="1920">
          <cell r="A1920" t="str">
            <v>20002992247050</v>
          </cell>
          <cell r="B1920">
            <v>471670</v>
          </cell>
          <cell r="C1920" t="str">
            <v>20002992247050</v>
          </cell>
          <cell r="D1920">
            <v>44895.618148148147</v>
          </cell>
          <cell r="E1920" t="str">
            <v>CONECEL</v>
          </cell>
          <cell r="F1920" t="str">
            <v>DESPACHO</v>
          </cell>
          <cell r="G1920" t="str">
            <v>NORMAL</v>
          </cell>
          <cell r="H1920" t="str">
            <v>PARCO HERRERA ANGEL ESTUARDO</v>
          </cell>
          <cell r="I1920" t="str">
            <v>201218922</v>
          </cell>
          <cell r="J1920" t="str">
            <v>SUSANA LETOR Y CALLE A SECTOR QUITUS COLONIAL DIAGONAL AL UPC DE QUITUS EN EL  LOCAL VIVERES SOLCITO DIAGONAL AL CONJUNTO RESIDENCIAL CONDE 1</v>
          </cell>
          <cell r="K1920" t="str">
            <v>0997333494</v>
          </cell>
          <cell r="L1920" t="str">
            <v>0</v>
          </cell>
          <cell r="M1920" t="str">
            <v>QUITO</v>
          </cell>
          <cell r="N1920" t="str">
            <v>PICHINCHA</v>
          </cell>
          <cell r="O1920" t="str">
            <v xml:space="preserve">QUITUMBE </v>
          </cell>
        </row>
        <row r="1921">
          <cell r="A1921" t="str">
            <v>1709617987</v>
          </cell>
          <cell r="B1921">
            <v>471671</v>
          </cell>
          <cell r="C1921" t="str">
            <v>1709617987</v>
          </cell>
          <cell r="D1921">
            <v>44895.618148148147</v>
          </cell>
          <cell r="E1921" t="str">
            <v>CONECEL</v>
          </cell>
          <cell r="F1921" t="str">
            <v>DESPACHO</v>
          </cell>
          <cell r="G1921" t="str">
            <v>NORMAL</v>
          </cell>
          <cell r="H1921" t="str">
            <v>ROJAS SALAZAR LEONIDAS EDUARDO</v>
          </cell>
          <cell r="I1921" t="str">
            <v>1709617987</v>
          </cell>
          <cell r="J1921" t="str">
            <v>PICH-UIO-PRRQ EL INCA AV ISAAC ALBENIZ E2-121 Y ENESCO EDIF PABLO CASALS DPT 3A A 6 CUADRAS. EMBOTELLADORA DE LA COCA COLA</v>
          </cell>
          <cell r="K1921" t="str">
            <v>0989007320-022400005 </v>
          </cell>
          <cell r="L1921" t="str">
            <v>022400005 </v>
          </cell>
          <cell r="M1921" t="str">
            <v>QUITO</v>
          </cell>
          <cell r="N1921" t="str">
            <v>PICHINCHA</v>
          </cell>
          <cell r="O1921" t="str">
            <v>EL INCA</v>
          </cell>
        </row>
        <row r="1922">
          <cell r="A1922" t="str">
            <v>20002993117171</v>
          </cell>
          <cell r="B1922">
            <v>471672</v>
          </cell>
          <cell r="C1922" t="str">
            <v>20002993117171</v>
          </cell>
          <cell r="D1922">
            <v>44895.618148148147</v>
          </cell>
          <cell r="E1922" t="str">
            <v>CONECEL</v>
          </cell>
          <cell r="F1922" t="str">
            <v>DESPACHO</v>
          </cell>
          <cell r="G1922" t="str">
            <v>NORMAL</v>
          </cell>
          <cell r="H1922" t="str">
            <v>LUDENA INTRIAGO JONHSON SEBASTIAN</v>
          </cell>
          <cell r="I1922" t="str">
            <v>1106070202</v>
          </cell>
          <cell r="J1922" t="str">
            <v>PROV PICHINCHA/QUITO/PQ MARISCAL SUCRE SECTOR LA FRORESTA AV TOLEDO Y LUIS CORDENO  CASA DE 4 PISOS N24-227 COLOR PIEL REF 3 CDRAS  SUITE HOTEL</v>
          </cell>
          <cell r="K1922" t="str">
            <v>0959837533</v>
          </cell>
          <cell r="L1922" t="str">
            <v>0</v>
          </cell>
          <cell r="M1922" t="str">
            <v>QUITO</v>
          </cell>
          <cell r="N1922" t="str">
            <v xml:space="preserve"> PICHINCHA </v>
          </cell>
          <cell r="O1922" t="str">
            <v>MARISCAL SUCRE</v>
          </cell>
        </row>
        <row r="1923">
          <cell r="A1923" t="str">
            <v>20002992247415</v>
          </cell>
          <cell r="B1923">
            <v>471673</v>
          </cell>
          <cell r="C1923" t="str">
            <v>20002992247415</v>
          </cell>
          <cell r="D1923">
            <v>44895.618148148147</v>
          </cell>
          <cell r="E1923" t="str">
            <v>CONECEL</v>
          </cell>
          <cell r="F1923" t="str">
            <v>DESPACHO</v>
          </cell>
          <cell r="G1923" t="str">
            <v>NORMAL</v>
          </cell>
          <cell r="H1923" t="str">
            <v>RECIBE DIEGO JAYA - CLIENTE NAULA PACHECO PAUL SANTIAGO</v>
          </cell>
          <cell r="I1923" t="str">
            <v>1722709316</v>
          </cell>
          <cell r="J1923" t="str">
            <v>CASA CLARO QUITO, AV AMAZONAS Y LUIS BARBERIS RECIBE DIEGO JAYA</v>
          </cell>
          <cell r="K1923" t="str">
            <v>0981005027</v>
          </cell>
          <cell r="L1923" t="str">
            <v>0</v>
          </cell>
          <cell r="M1923" t="str">
            <v>QUITO</v>
          </cell>
          <cell r="N1923" t="str">
            <v>PICHINCHA</v>
          </cell>
          <cell r="O1923" t="str">
            <v>INAQUITO</v>
          </cell>
        </row>
        <row r="1924">
          <cell r="A1924" t="str">
            <v>20002994406212</v>
          </cell>
          <cell r="B1924">
            <v>471674</v>
          </cell>
          <cell r="C1924" t="str">
            <v>20002994406212</v>
          </cell>
          <cell r="D1924">
            <v>44895.618148148147</v>
          </cell>
          <cell r="E1924" t="str">
            <v>CONECEL</v>
          </cell>
          <cell r="F1924" t="str">
            <v>DESPACHO</v>
          </cell>
          <cell r="G1924" t="str">
            <v>NORMAL</v>
          </cell>
          <cell r="H1924" t="str">
            <v>BURBANO FUERTES JAIME RODRIGO</v>
          </cell>
          <cell r="I1924" t="str">
            <v>0401575642</v>
          </cell>
          <cell r="J1924" t="str">
            <v>ISLA SANTA FE N42 -43 PASAJE  ISLA TORTUGA CASA DE 4 PISO COLOR BEIGE PORTON NEGRO REF: PARQUE TORTUGA</v>
          </cell>
          <cell r="K1924" t="str">
            <v>0993610996</v>
          </cell>
          <cell r="L1924" t="str">
            <v>0</v>
          </cell>
          <cell r="M1924" t="str">
            <v>QUITO</v>
          </cell>
          <cell r="N1924" t="str">
            <v>PICHINCHA</v>
          </cell>
          <cell r="O1924" t="str">
            <v>JIPIJAPA</v>
          </cell>
        </row>
        <row r="1925">
          <cell r="A1925" t="str">
            <v>LDDGYEA0018</v>
          </cell>
          <cell r="B1925">
            <v>471435</v>
          </cell>
          <cell r="C1925" t="str">
            <v>LDDGYEA0018</v>
          </cell>
          <cell r="D1925">
            <v>44895.539837962962</v>
          </cell>
          <cell r="E1925" t="str">
            <v>CONECEL_DOCUMENTOS</v>
          </cell>
          <cell r="F1925" t="str">
            <v>DESPACHO</v>
          </cell>
          <cell r="G1925" t="str">
            <v>NORMAL</v>
          </cell>
          <cell r="H1925" t="str">
            <v>Stephanie Perez ACC/Paola Loja ACC-OPE Equipos</v>
          </cell>
          <cell r="I1925" t="str">
            <v>0</v>
          </cell>
          <cell r="J1925" t="str">
            <v>GYE - Centro Comercial Garzo centro-ACC/REGULARIZACIONES</v>
          </cell>
          <cell r="K1925" t="str">
            <v>993393277</v>
          </cell>
          <cell r="L1925" t="str">
            <v/>
          </cell>
          <cell r="M1925" t="str">
            <v>GUAYAQUIL</v>
          </cell>
          <cell r="N1925" t="str">
            <v>GUAYAS</v>
          </cell>
          <cell r="O1925" t="str">
            <v>GUAYAQUIL</v>
          </cell>
        </row>
        <row r="1926">
          <cell r="A1926" t="str">
            <v>LDDGYEB0019</v>
          </cell>
          <cell r="B1926">
            <v>471436</v>
          </cell>
          <cell r="C1926" t="str">
            <v>LDDGYEB0019</v>
          </cell>
          <cell r="D1926">
            <v>44895.539837962962</v>
          </cell>
          <cell r="E1926" t="str">
            <v>CONECEL_DOCUMENTOS</v>
          </cell>
          <cell r="F1926" t="str">
            <v>DESPACHO</v>
          </cell>
          <cell r="G1926" t="str">
            <v>NORMAL</v>
          </cell>
          <cell r="H1926" t="str">
            <v>Stephanie Perez ACC</v>
          </cell>
          <cell r="I1926" t="str">
            <v>0</v>
          </cell>
          <cell r="J1926" t="str">
            <v>GYE - Centro Comercial Garzo centro-ACC</v>
          </cell>
          <cell r="K1926" t="str">
            <v>9399196442</v>
          </cell>
          <cell r="L1926" t="str">
            <v/>
          </cell>
          <cell r="M1926" t="str">
            <v>GUAYAQUIL</v>
          </cell>
          <cell r="N1926" t="str">
            <v>GUAYAS</v>
          </cell>
          <cell r="O1926" t="str">
            <v>GUAYAQUIL</v>
          </cell>
        </row>
        <row r="1927">
          <cell r="A1927" t="str">
            <v>LDDUIOE0022</v>
          </cell>
          <cell r="B1927">
            <v>471437</v>
          </cell>
          <cell r="C1927" t="str">
            <v>LDDUIOE0022</v>
          </cell>
          <cell r="D1927">
            <v>44895.539837962962</v>
          </cell>
          <cell r="E1927" t="str">
            <v>CONECEL_DOCUMENTOS</v>
          </cell>
          <cell r="F1927" t="str">
            <v>DESPACHO</v>
          </cell>
          <cell r="G1927" t="str">
            <v>NORMAL</v>
          </cell>
          <cell r="H1927" t="str">
            <v>Maria Fernanda Munoz/CANT</v>
          </cell>
          <cell r="I1927" t="str">
            <v>0</v>
          </cell>
          <cell r="J1927" t="str">
            <v xml:space="preserve">QUITO Av. 10 de Agosto N34-601 y Juan Pablo Sanz </v>
          </cell>
          <cell r="K1927" t="str">
            <v>998118542/979067498</v>
          </cell>
          <cell r="L1927" t="str">
            <v/>
          </cell>
          <cell r="M1927" t="str">
            <v>QUITO</v>
          </cell>
          <cell r="N1927" t="str">
            <v xml:space="preserve">PICHINCHA </v>
          </cell>
          <cell r="O1927" t="str">
            <v>QUITO</v>
          </cell>
        </row>
        <row r="1928">
          <cell r="A1928" t="str">
            <v>LDDGYEF0020</v>
          </cell>
          <cell r="B1928">
            <v>471438</v>
          </cell>
          <cell r="C1928" t="str">
            <v>LDDGYEF0020</v>
          </cell>
          <cell r="D1928">
            <v>44895.539837962962</v>
          </cell>
          <cell r="E1928" t="str">
            <v>CONECEL_DOCUMENTOS</v>
          </cell>
          <cell r="F1928" t="str">
            <v>DESPACHO</v>
          </cell>
          <cell r="G1928" t="str">
            <v>NORMAL</v>
          </cell>
          <cell r="H1928" t="str">
            <v>TOMAS ANDRADE/GSO</v>
          </cell>
          <cell r="I1928" t="str">
            <v>0</v>
          </cell>
          <cell r="J1928" t="str">
            <v xml:space="preserve"> Gye:  Urdenor 2 - parque empresarial colon , edificio Coloncorp B mezanine atras de Netlife</v>
          </cell>
          <cell r="K1928" t="str">
            <v>982033756</v>
          </cell>
          <cell r="L1928" t="str">
            <v/>
          </cell>
          <cell r="M1928" t="str">
            <v>GUAYAQUIL</v>
          </cell>
          <cell r="N1928" t="str">
            <v>GUAYAS</v>
          </cell>
          <cell r="O1928" t="str">
            <v>GUAYAQUIL</v>
          </cell>
        </row>
        <row r="1929">
          <cell r="A1929" t="str">
            <v>LDDGYEG0024</v>
          </cell>
          <cell r="B1929">
            <v>471439</v>
          </cell>
          <cell r="C1929" t="str">
            <v>LDDGYEG0024</v>
          </cell>
          <cell r="D1929">
            <v>44895.539837962962</v>
          </cell>
          <cell r="E1929" t="str">
            <v>CONECEL_DOCUMENTOS</v>
          </cell>
          <cell r="F1929" t="str">
            <v>DESPACHO</v>
          </cell>
          <cell r="G1929" t="str">
            <v>NORMAL</v>
          </cell>
          <cell r="H1929" t="str">
            <v>GABRIELA SANDOVAL/PSG</v>
          </cell>
          <cell r="I1929" t="str">
            <v>0</v>
          </cell>
          <cell r="J1929" t="str">
            <v xml:space="preserve"> Gye:  Urdenor 2 - parque empresarial colon , edificio Coloncorp B mezanine atras de Netlife</v>
          </cell>
          <cell r="K1929" t="str">
            <v>982033756</v>
          </cell>
          <cell r="L1929" t="str">
            <v/>
          </cell>
          <cell r="M1929" t="str">
            <v>GUAYAQUIL</v>
          </cell>
          <cell r="N1929" t="str">
            <v>GUAYAS</v>
          </cell>
          <cell r="O1929" t="str">
            <v>GUAYAQUIL</v>
          </cell>
        </row>
        <row r="1930">
          <cell r="A1930" t="str">
            <v>LDDGYEH0013</v>
          </cell>
          <cell r="B1930">
            <v>471440</v>
          </cell>
          <cell r="C1930" t="str">
            <v>LDDGYEH0013</v>
          </cell>
          <cell r="D1930">
            <v>44895.539837962962</v>
          </cell>
          <cell r="E1930" t="str">
            <v>CONECEL_DOCUMENTOS</v>
          </cell>
          <cell r="F1930" t="str">
            <v>DESPACHO</v>
          </cell>
          <cell r="G1930" t="str">
            <v>NORMAL</v>
          </cell>
          <cell r="H1930" t="str">
            <v>Lourdes Quinteros/OFC BRELDYNG</v>
          </cell>
          <cell r="I1930" t="str">
            <v>0</v>
          </cell>
          <cell r="J1930" t="str">
            <v>OFC BRELDYNG CALLE 7MO PASAJE 37ª Y V. EMILIO ROMERO, BODEGAS DE FERRETERIA ESPINOZA, bodega #8 (exactamente queda en la Juan Tanca Marengo km. 4.5 pasando la coca cola</v>
          </cell>
          <cell r="K1930" t="str">
            <v>0</v>
          </cell>
          <cell r="L1930" t="str">
            <v/>
          </cell>
          <cell r="M1930" t="str">
            <v>GUAYAQUIL</v>
          </cell>
          <cell r="N1930" t="str">
            <v>GUAYAS</v>
          </cell>
          <cell r="O1930" t="str">
            <v>GUAYAQUIL</v>
          </cell>
        </row>
        <row r="1931">
          <cell r="A1931" t="str">
            <v>LDDGYEI0011</v>
          </cell>
          <cell r="B1931">
            <v>471441</v>
          </cell>
          <cell r="C1931" t="str">
            <v>LDDGYEI0011</v>
          </cell>
          <cell r="D1931">
            <v>44895.539837962962</v>
          </cell>
          <cell r="E1931" t="str">
            <v>CONECEL_DOCUMENTOS</v>
          </cell>
          <cell r="F1931" t="str">
            <v>DESPACHO</v>
          </cell>
          <cell r="G1931" t="str">
            <v>NORMAL</v>
          </cell>
          <cell r="H1931" t="str">
            <v>Paola Loja /Conecel Reg</v>
          </cell>
          <cell r="I1931" t="str">
            <v>0</v>
          </cell>
          <cell r="J1931" t="str">
            <v>GYE - Centro Comercial Garzo centro-ACC</v>
          </cell>
          <cell r="K1931" t="str">
            <v>993393277</v>
          </cell>
          <cell r="L1931" t="str">
            <v/>
          </cell>
          <cell r="M1931" t="str">
            <v>GUAYAQUIL</v>
          </cell>
          <cell r="N1931" t="str">
            <v>GUAYAS</v>
          </cell>
          <cell r="O1931" t="str">
            <v>GUAYAQUIL</v>
          </cell>
        </row>
        <row r="1932">
          <cell r="A1932" t="str">
            <v>20002993162104</v>
          </cell>
          <cell r="B1932">
            <v>471412</v>
          </cell>
          <cell r="C1932" t="str">
            <v>20002993162104</v>
          </cell>
          <cell r="D1932">
            <v>44895.526365740741</v>
          </cell>
          <cell r="E1932" t="str">
            <v>BRELDYNG</v>
          </cell>
          <cell r="F1932" t="str">
            <v>DESPACHO</v>
          </cell>
          <cell r="G1932" t="str">
            <v>NORMAL</v>
          </cell>
          <cell r="H1932" t="str">
            <v>RICHARD GUSTAVO ESCALANTE BARRAGAN</v>
          </cell>
          <cell r="I1932" t="str">
            <v>2400219263</v>
          </cell>
          <cell r="J1932" t="str">
            <v>SANTA ELENA / SANTA ELENA / SANTA ELENA / RUTA DEL SPONDYLUS / SN /  / TERMINAL TERRESTRE DE SANTA ELENA DIAGONAL AL COMISARIATO DE BALLENITA</v>
          </cell>
          <cell r="K1932" t="str">
            <v>991723907</v>
          </cell>
          <cell r="M1932" t="str">
            <v>SANTA ELENA</v>
          </cell>
          <cell r="N1932" t="str">
            <v>SANTA ELENA</v>
          </cell>
          <cell r="O1932" t="str">
            <v>SANTA ELENA</v>
          </cell>
        </row>
        <row r="1933">
          <cell r="A1933" t="str">
            <v>20002993120436</v>
          </cell>
          <cell r="B1933">
            <v>471413</v>
          </cell>
          <cell r="C1933" t="str">
            <v>20002993120436</v>
          </cell>
          <cell r="D1933">
            <v>44895.526365740741</v>
          </cell>
          <cell r="E1933" t="str">
            <v>BRELDYNG</v>
          </cell>
          <cell r="F1933" t="str">
            <v>DESPACHO</v>
          </cell>
          <cell r="G1933" t="str">
            <v>NORMAL</v>
          </cell>
          <cell r="H1933" t="str">
            <v>ARCOS PIAUN ALEXANDER JEFFERSON</v>
          </cell>
          <cell r="I1933" t="str">
            <v>1724678998</v>
          </cell>
          <cell r="J1933" t="str">
            <v>PICHINCHA / CAYAMBE / CAYAMBE / AV MARIANA DE JESUS / SN / VIA GRANOLES / EMPRESA AGRIFEGSA REF A UNA CUADRA DE CAPILLA LA CRUZ DE GRANOLES</v>
          </cell>
          <cell r="K1933" t="str">
            <v>967457871</v>
          </cell>
          <cell r="M1933" t="str">
            <v>CAYAMBE</v>
          </cell>
          <cell r="N1933" t="str">
            <v>PICHINCHA</v>
          </cell>
          <cell r="O1933" t="str">
            <v>CAYAMBE</v>
          </cell>
        </row>
        <row r="1934">
          <cell r="A1934" t="str">
            <v>20002993203809</v>
          </cell>
          <cell r="B1934">
            <v>471414</v>
          </cell>
          <cell r="C1934" t="str">
            <v>20002993203809</v>
          </cell>
          <cell r="D1934">
            <v>44895.526365740741</v>
          </cell>
          <cell r="E1934" t="str">
            <v>BRELDYNG</v>
          </cell>
          <cell r="F1934" t="str">
            <v>DESPACHO</v>
          </cell>
          <cell r="G1934" t="str">
            <v>NORMAL</v>
          </cell>
          <cell r="H1934" t="str">
            <v>RUIZ RODRIGUEZ JAZMIN ELIZABETH</v>
          </cell>
          <cell r="I1934" t="str">
            <v>803043702</v>
          </cell>
          <cell r="J1934" t="str">
            <v>ESMERALDAS / ESMERALDAS / ESMERALDAS / MANUELA CANIZARES / 504 / ENTRE COLON Y ELOY ALFARO / OFICINA TRAMACO ESMERALDAS FRENTE A LABORATORIO ESTUPINAN</v>
          </cell>
          <cell r="K1934" t="str">
            <v>959930467</v>
          </cell>
          <cell r="M1934" t="str">
            <v>ESMERALDAS</v>
          </cell>
          <cell r="N1934" t="str">
            <v>ESMERALDAS</v>
          </cell>
          <cell r="O1934" t="str">
            <v>ESMERALDAS</v>
          </cell>
        </row>
        <row r="1935">
          <cell r="A1935" t="str">
            <v>20002993169772</v>
          </cell>
          <cell r="B1935">
            <v>471415</v>
          </cell>
          <cell r="C1935" t="str">
            <v>20002993169772</v>
          </cell>
          <cell r="D1935">
            <v>44895.526365740741</v>
          </cell>
          <cell r="E1935" t="str">
            <v>BRELDYNG</v>
          </cell>
          <cell r="F1935" t="str">
            <v>DESPACHO</v>
          </cell>
          <cell r="G1935" t="str">
            <v>NORMAL</v>
          </cell>
          <cell r="H1935" t="str">
            <v>SABANDO DELGADO DIXSIER ANTONIO</v>
          </cell>
          <cell r="I1935" t="str">
            <v>1307427433</v>
          </cell>
          <cell r="J1935" t="str">
            <v>MANABI / PORTOVIEJO / PORTOVIEJO / AV DEL EJERCITO / SN / CRISTO DE CONSUELO / EMPRESA MINISTERIO DE TRANSPORTE DE OBRA PUBLICA DIAGONAL TERMINAL TERRESTRE DE PORTOVIEJO</v>
          </cell>
          <cell r="K1935" t="str">
            <v>988436336</v>
          </cell>
          <cell r="M1935" t="str">
            <v>PORTOVIEJO</v>
          </cell>
          <cell r="N1935" t="str">
            <v>MANABI</v>
          </cell>
          <cell r="O1935" t="str">
            <v>PORTOVIEJO</v>
          </cell>
        </row>
        <row r="1936">
          <cell r="A1936" t="str">
            <v>20002994026006</v>
          </cell>
          <cell r="B1936">
            <v>471416</v>
          </cell>
          <cell r="C1936" t="str">
            <v>20002994026006</v>
          </cell>
          <cell r="D1936">
            <v>44895.526365740741</v>
          </cell>
          <cell r="E1936" t="str">
            <v>BRELDYNG</v>
          </cell>
          <cell r="F1936" t="str">
            <v>DESPACHO</v>
          </cell>
          <cell r="G1936" t="str">
            <v>NORMAL</v>
          </cell>
          <cell r="H1936" t="str">
            <v>YAPO ACHIG HOLMAN VINICIO</v>
          </cell>
          <cell r="I1936" t="str">
            <v>1726043258</v>
          </cell>
          <cell r="J1936" t="str">
            <v>PICHINCHA / QUITO / QUITUMBE / AV PEDRO VICENTE MALDONADO / E3-58 / CUSUBAMBA / CASA E358 FRENTE A GASOLINERA PETROECUADOR PORTON NEGRO</v>
          </cell>
          <cell r="K1936" t="str">
            <v>989984441</v>
          </cell>
          <cell r="M1936" t="str">
            <v>QUITO</v>
          </cell>
          <cell r="N1936" t="str">
            <v>PICHINCHA</v>
          </cell>
          <cell r="O1936" t="str">
            <v>QUITO</v>
          </cell>
        </row>
        <row r="1937">
          <cell r="A1937" t="str">
            <v>20002994033510</v>
          </cell>
          <cell r="B1937">
            <v>471417</v>
          </cell>
          <cell r="C1937" t="str">
            <v>20002994033510</v>
          </cell>
          <cell r="D1937">
            <v>44895.526365740741</v>
          </cell>
          <cell r="E1937" t="str">
            <v>BRELDYNG</v>
          </cell>
          <cell r="F1937" t="str">
            <v>DESPACHO</v>
          </cell>
          <cell r="G1937" t="str">
            <v>NORMAL</v>
          </cell>
          <cell r="H1937" t="str">
            <v>MUJICA ORTIZ GERWIN JOSE</v>
          </cell>
          <cell r="I1937" t="str">
            <v>962982872</v>
          </cell>
          <cell r="J1937" t="str">
            <v>GUAYAS / SAMBORONDON / LA PUNTILLA / VIA SAMBORONDON / KM 6 Y MEDIO /  / HACIENDA EL BATAN DIAGONAL A CASTELAGOS A LADO DE PLAZA LAGOS</v>
          </cell>
          <cell r="K1937" t="str">
            <v>992629102</v>
          </cell>
          <cell r="M1937" t="str">
            <v>SAMBORONDON</v>
          </cell>
          <cell r="N1937" t="str">
            <v>GUAYAS</v>
          </cell>
          <cell r="O1937" t="str">
            <v>SAMBORONDON</v>
          </cell>
        </row>
        <row r="1938">
          <cell r="A1938" t="str">
            <v>20002988292447</v>
          </cell>
          <cell r="B1938">
            <v>471391</v>
          </cell>
          <cell r="C1938" t="str">
            <v>20002988292447</v>
          </cell>
          <cell r="D1938">
            <v>44895.511250000003</v>
          </cell>
          <cell r="E1938" t="str">
            <v>CONECEL</v>
          </cell>
          <cell r="F1938" t="str">
            <v>DESPACHO</v>
          </cell>
          <cell r="G1938" t="str">
            <v>NORMAL</v>
          </cell>
          <cell r="H1938" t="str">
            <v>JULIO ANGEL POROZO CASTRO</v>
          </cell>
          <cell r="I1938" t="str">
            <v>804214559</v>
          </cell>
          <cell r="J1938" t="str">
            <v>SANTO DOMINGO AV ABRAHAM CALAZACON Y RIO TOACHI JUNTO AL TERMINAL TERRESTRE PATIO DE COMIDAS</v>
          </cell>
          <cell r="K1938" t="str">
            <v xml:space="preserve">961257176 /  </v>
          </cell>
          <cell r="L1938" t="str">
            <v/>
          </cell>
          <cell r="M1938" t="str">
            <v>SANTO DOMINGO</v>
          </cell>
          <cell r="N1938" t="str">
            <v>SANTO DOMINGO DE LOS TSACHILAS</v>
          </cell>
          <cell r="O1938" t="str">
            <v>SANTO DOMINGO</v>
          </cell>
        </row>
        <row r="1939">
          <cell r="A1939" t="str">
            <v>20002993120971</v>
          </cell>
          <cell r="B1939">
            <v>471392</v>
          </cell>
          <cell r="C1939" t="str">
            <v>20002993120971</v>
          </cell>
          <cell r="D1939">
            <v>44895.511250000003</v>
          </cell>
          <cell r="E1939" t="str">
            <v>CONECEL</v>
          </cell>
          <cell r="F1939" t="str">
            <v>DESPACHO</v>
          </cell>
          <cell r="G1939" t="str">
            <v>NORMAL</v>
          </cell>
          <cell r="H1939" t="str">
            <v>JUAN MATEO MONCAYO PARRAGA</v>
          </cell>
          <cell r="I1939" t="str">
            <v>1720988912</v>
          </cell>
          <cell r="J1939" t="str">
            <v>QUITO/SANGOLQUI/KM 5 Y MEDIO VIA AMAGUANA EN UNA CASA DE DOS PISOS COLOR TOMATE A LOS ALTOS DE LA CERRAJERIA METALUM</v>
          </cell>
          <cell r="K1939" t="str">
            <v xml:space="preserve">960672777 /  </v>
          </cell>
          <cell r="M1939" t="str">
            <v>QUITO</v>
          </cell>
          <cell r="N1939" t="str">
            <v>PICHINCHA</v>
          </cell>
          <cell r="O1939" t="str">
            <v>QUITO</v>
          </cell>
        </row>
        <row r="1940">
          <cell r="A1940" t="str">
            <v>20002993204437</v>
          </cell>
          <cell r="B1940">
            <v>471393</v>
          </cell>
          <cell r="C1940" t="str">
            <v>20002993204437</v>
          </cell>
          <cell r="D1940">
            <v>44895.511250000003</v>
          </cell>
          <cell r="E1940" t="str">
            <v>CONECEL</v>
          </cell>
          <cell r="F1940" t="str">
            <v>DESPACHO</v>
          </cell>
          <cell r="G1940" t="str">
            <v>NORMAL</v>
          </cell>
          <cell r="H1940" t="str">
            <v>ANDREA FERNANDA NORONA LOPEZ</v>
          </cell>
          <cell r="I1940" t="str">
            <v>1723054639</v>
          </cell>
          <cell r="J1940" t="str">
            <v>BOMBOLI/COOP. LAS PALMAS CALLE BOLIVIA Y PADRE GERMAN MAYA/ CS 3P CL CAFE REF A 3 CUADRAS DE LA CATEDRAL EL BUEN PASTOR A LADO DE LA CASA ESQUINERA</v>
          </cell>
          <cell r="K1940" t="str">
            <v xml:space="preserve">987578518 /  </v>
          </cell>
          <cell r="L1940" t="str">
            <v/>
          </cell>
          <cell r="M1940" t="str">
            <v>SANTO DOMINGO</v>
          </cell>
          <cell r="N1940" t="str">
            <v>SANTO DOMINGO DE LOS TSACHILAS</v>
          </cell>
          <cell r="O1940" t="str">
            <v>SANTO DOMINGO</v>
          </cell>
        </row>
        <row r="1941">
          <cell r="A1941" t="str">
            <v>20002994027560</v>
          </cell>
          <cell r="B1941">
            <v>471394</v>
          </cell>
          <cell r="C1941" t="str">
            <v>20002994027560</v>
          </cell>
          <cell r="D1941">
            <v>44895.511250000003</v>
          </cell>
          <cell r="E1941" t="str">
            <v>CONECEL</v>
          </cell>
          <cell r="F1941" t="str">
            <v>DESPACHO</v>
          </cell>
          <cell r="G1941" t="str">
            <v>NORMAL</v>
          </cell>
          <cell r="H1941" t="str">
            <v>JORGE LUIS PARRONDO MOLINA</v>
          </cell>
          <cell r="I1941" t="str">
            <v>1759308230</v>
          </cell>
          <cell r="J1941" t="str">
            <v>QUITO/POMASQUI/AV BELLAVISTA Y LAS CASCADAS/PEQUENO CONDOMINIO CON PORTON/JUNTO AL RESTAURANTE LA CHAMA</v>
          </cell>
          <cell r="K1941" t="str">
            <v>984689713 /  298468971/960861377</v>
          </cell>
          <cell r="L1941" t="str">
            <v/>
          </cell>
          <cell r="M1941" t="str">
            <v>QUITO</v>
          </cell>
          <cell r="N1941" t="str">
            <v>PICHINCHA</v>
          </cell>
          <cell r="O1941" t="str">
            <v>QUITO</v>
          </cell>
        </row>
        <row r="1942">
          <cell r="A1942" t="str">
            <v>20002994020561</v>
          </cell>
          <cell r="B1942">
            <v>471395</v>
          </cell>
          <cell r="C1942" t="str">
            <v>20002994020561</v>
          </cell>
          <cell r="D1942">
            <v>44895.511250000003</v>
          </cell>
          <cell r="E1942" t="str">
            <v>CONECEL</v>
          </cell>
          <cell r="F1942" t="str">
            <v>DESPACHO</v>
          </cell>
          <cell r="G1942" t="str">
            <v>NORMAL</v>
          </cell>
          <cell r="H1942" t="str">
            <v>MIGUEL LEONARDO ALCIVAR CORDOVA</v>
          </cell>
          <cell r="I1942" t="str">
            <v>1105957730</v>
          </cell>
          <cell r="J1942" t="str">
            <v>QUITO/CUMBAYA/AV GRAL. ELOY ALFARO Y AV. MARIA ANGELICA IDROVO/CLIENTE RECIBE EN SU TRABAJO/EN EL CONCIERTO DEL ARENA TOP</v>
          </cell>
          <cell r="K1942" t="str">
            <v>984569791 /  298456979</v>
          </cell>
          <cell r="L1942" t="str">
            <v/>
          </cell>
          <cell r="M1942" t="str">
            <v>QUITO</v>
          </cell>
          <cell r="N1942" t="str">
            <v>PICHINCHA</v>
          </cell>
          <cell r="O1942" t="str">
            <v>QUITO</v>
          </cell>
        </row>
        <row r="1943">
          <cell r="A1943" t="str">
            <v>20002979483502</v>
          </cell>
          <cell r="B1943">
            <v>471396</v>
          </cell>
          <cell r="C1943" t="str">
            <v>20002979483502</v>
          </cell>
          <cell r="D1943">
            <v>44895.511250000003</v>
          </cell>
          <cell r="E1943" t="str">
            <v>CONECEL</v>
          </cell>
          <cell r="F1943" t="str">
            <v>DESPACHO</v>
          </cell>
          <cell r="G1943" t="str">
            <v>NORMAL</v>
          </cell>
          <cell r="H1943" t="str">
            <v>SERGIO TADEO VEGAS CASTILLO</v>
          </cell>
          <cell r="I1943" t="str">
            <v>1759704040</v>
          </cell>
          <cell r="J1943" t="str">
            <v>QUITO/MARISCAL SUCRE/SECTOR DE LA FLORESTA EN LA CAFETERIA REPUBLICA DEL CACAO CALLE JULIO ZALDUMBIDE Y TOLEDO N24-763</v>
          </cell>
          <cell r="K1943" t="str">
            <v xml:space="preserve">958889656 /  </v>
          </cell>
          <cell r="M1943" t="str">
            <v>QUITO</v>
          </cell>
          <cell r="N1943" t="str">
            <v>PICHINCHA</v>
          </cell>
          <cell r="O1943" t="str">
            <v>QUITO</v>
          </cell>
        </row>
        <row r="1944">
          <cell r="A1944" t="str">
            <v>20002994022411</v>
          </cell>
          <cell r="B1944">
            <v>471397</v>
          </cell>
          <cell r="C1944" t="str">
            <v>20002994022411</v>
          </cell>
          <cell r="D1944">
            <v>44895.511250000003</v>
          </cell>
          <cell r="E1944" t="str">
            <v>CONECEL</v>
          </cell>
          <cell r="F1944" t="str">
            <v>DESPACHO</v>
          </cell>
          <cell r="G1944" t="str">
            <v>NORMAL</v>
          </cell>
          <cell r="H1944" t="str">
            <v>EDWIN HUGO MENA MEJIA</v>
          </cell>
          <cell r="I1944" t="str">
            <v>1706384250</v>
          </cell>
          <cell r="J1944" t="str">
            <v>QUITO/SAN ISIDRO DEL INCA/AV ELOY ALFARO Y GUILLERMO MENSI/A 20 MTS DE MEGAKYWI Y FRENTE AL HOSPITAL SOLCA</v>
          </cell>
          <cell r="K1944" t="str">
            <v>992540696 /  987842900</v>
          </cell>
          <cell r="L1944" t="str">
            <v/>
          </cell>
          <cell r="M1944" t="str">
            <v>QUITO</v>
          </cell>
          <cell r="N1944" t="str">
            <v>PICHINCHA</v>
          </cell>
          <cell r="O1944" t="str">
            <v>QUITO</v>
          </cell>
        </row>
        <row r="1945">
          <cell r="A1945" t="str">
            <v>20002994016455</v>
          </cell>
          <cell r="B1945">
            <v>471398</v>
          </cell>
          <cell r="C1945" t="str">
            <v>20002994016455</v>
          </cell>
          <cell r="D1945">
            <v>44895.511250000003</v>
          </cell>
          <cell r="E1945" t="str">
            <v>CONECEL</v>
          </cell>
          <cell r="F1945" t="str">
            <v>DESPACHO</v>
          </cell>
          <cell r="G1945" t="str">
            <v>NORMAL</v>
          </cell>
          <cell r="H1945" t="str">
            <v>MASHURY PATRICIA CATOTA ZURITA</v>
          </cell>
          <cell r="I1945" t="str">
            <v>1725168155</v>
          </cell>
          <cell r="J1945" t="str">
            <v>QUITO/MARISCAL SUCRE/AV LA FLORIDA Y AV DE LA PRENSA A DOS CUADRAS DEL HOSTAL ATOCHA 3 CASA DE 2 PISOS BEIGE</v>
          </cell>
          <cell r="K1945" t="str">
            <v>997731809</v>
          </cell>
          <cell r="M1945" t="str">
            <v>QUITO</v>
          </cell>
          <cell r="N1945" t="str">
            <v>PICHINCHA</v>
          </cell>
          <cell r="O1945" t="str">
            <v>QUITO</v>
          </cell>
        </row>
        <row r="1946">
          <cell r="A1946" t="str">
            <v>20002992632316</v>
          </cell>
          <cell r="B1946">
            <v>471399</v>
          </cell>
          <cell r="C1946" t="str">
            <v>20002992632316</v>
          </cell>
          <cell r="D1946">
            <v>44895.511250000003</v>
          </cell>
          <cell r="E1946" t="str">
            <v>CONECEL</v>
          </cell>
          <cell r="F1946" t="str">
            <v>DESPACHO</v>
          </cell>
          <cell r="G1946" t="str">
            <v>NORMAL</v>
          </cell>
          <cell r="H1946" t="str">
            <v>DARWIN ADRIAN FREIRE CRUZ</v>
          </cell>
          <cell r="I1946" t="str">
            <v>1205025800</v>
          </cell>
          <cell r="J1946" t="str">
            <v>QUITO/LA CONCEPCION/EN EL EDIFICIO BRASIL 1000 AV MARIANO ECHEVERRIA N42.84 Y BRASIL ANUNCIARSE EN LA GARITA</v>
          </cell>
          <cell r="K1946" t="str">
            <v xml:space="preserve">993013418 /  </v>
          </cell>
          <cell r="L1946" t="str">
            <v/>
          </cell>
          <cell r="M1946" t="str">
            <v>QUITO</v>
          </cell>
          <cell r="N1946" t="str">
            <v>PICHINCHA</v>
          </cell>
          <cell r="O1946" t="str">
            <v>QUITO</v>
          </cell>
        </row>
        <row r="1947">
          <cell r="A1947" t="str">
            <v>20002994026210</v>
          </cell>
          <cell r="B1947">
            <v>471400</v>
          </cell>
          <cell r="C1947" t="str">
            <v>20002994026210</v>
          </cell>
          <cell r="D1947">
            <v>44895.511250000003</v>
          </cell>
          <cell r="E1947" t="str">
            <v>CONECEL</v>
          </cell>
          <cell r="F1947" t="str">
            <v>DESPACHO</v>
          </cell>
          <cell r="G1947" t="str">
            <v>NORMAL</v>
          </cell>
          <cell r="H1947" t="str">
            <v>JOSE RAUL CUICHAN LIGNA</v>
          </cell>
          <cell r="I1947" t="str">
            <v>1712577657</v>
          </cell>
          <cell r="J1947" t="str">
            <v>QUITO/PIFO/AV INTEOCENICA Y JOSE RAFAEL DELGADO SL 6 MZ 23 CASA DE UN PISO COLOR AMARILLO A UNA CUADRA DEL COLEGIO EDUARDO SALAZAR GOMEZ</v>
          </cell>
          <cell r="K1947" t="str">
            <v>0988256136/0996313957</v>
          </cell>
          <cell r="M1947" t="str">
            <v>QUITO</v>
          </cell>
          <cell r="N1947" t="str">
            <v>PICHINCHA</v>
          </cell>
          <cell r="O1947" t="str">
            <v>QUITO</v>
          </cell>
        </row>
        <row r="1948">
          <cell r="A1948" t="str">
            <v>20002994024324</v>
          </cell>
          <cell r="B1948">
            <v>471401</v>
          </cell>
          <cell r="C1948" t="str">
            <v>20002994024324</v>
          </cell>
          <cell r="D1948">
            <v>44895.511250000003</v>
          </cell>
          <cell r="E1948" t="str">
            <v>CONECEL</v>
          </cell>
          <cell r="F1948" t="str">
            <v>DESPACHO</v>
          </cell>
          <cell r="G1948" t="str">
            <v>NORMAL</v>
          </cell>
          <cell r="H1948" t="str">
            <v>MICHELLE CAROLINA TORRES GAMBOA</v>
          </cell>
          <cell r="I1948" t="str">
            <v>1804751756</v>
          </cell>
          <cell r="J1948" t="str">
            <v>AMBATO/HUACHI LORETO/RECIBEN EN UNIDAD EDUCATIVA ENMANUEL LUGAR CLL ORIENTE Y CLL AZUAY REFERENCIA A 200 MT DEL ESTADIO BELLAVISTA</v>
          </cell>
          <cell r="K1948" t="str">
            <v xml:space="preserve">958804288 /  </v>
          </cell>
          <cell r="L1948" t="str">
            <v/>
          </cell>
          <cell r="M1948" t="str">
            <v>AMBATO</v>
          </cell>
          <cell r="N1948" t="str">
            <v>TUNGURAHUA</v>
          </cell>
          <cell r="O1948" t="str">
            <v>AMBATO</v>
          </cell>
        </row>
        <row r="1949">
          <cell r="A1949" t="str">
            <v>18006754</v>
          </cell>
          <cell r="B1949">
            <v>471402</v>
          </cell>
          <cell r="C1949" t="str">
            <v>18006754</v>
          </cell>
          <cell r="D1949">
            <v>44895.511250000003</v>
          </cell>
          <cell r="E1949" t="str">
            <v>CONECEL</v>
          </cell>
          <cell r="F1949" t="str">
            <v>DESPACHO</v>
          </cell>
          <cell r="G1949" t="str">
            <v>NORMAL</v>
          </cell>
          <cell r="H1949" t="str">
            <v>MARCO DANILO MENDOZA</v>
          </cell>
          <cell r="I1949" t="str">
            <v>701104812</v>
          </cell>
          <cell r="J1949" t="str">
            <v>QUITO/SANGOLQUI/AV LUIS CORDERO Y AV GRAL ENRIQUEZ,RECIBE EN CENTRO COMERCIAL RIVER MALL PUERTA PRINCIPAL</v>
          </cell>
          <cell r="K1949" t="str">
            <v xml:space="preserve">994783101 /  </v>
          </cell>
          <cell r="L1949" t="str">
            <v/>
          </cell>
          <cell r="M1949" t="str">
            <v>QUITO</v>
          </cell>
          <cell r="N1949" t="str">
            <v>PICHINCHA</v>
          </cell>
          <cell r="O1949" t="str">
            <v>QUITO</v>
          </cell>
        </row>
        <row r="1950">
          <cell r="A1950" t="str">
            <v>20002988321812</v>
          </cell>
          <cell r="B1950">
            <v>471403</v>
          </cell>
          <cell r="C1950" t="str">
            <v>20002988321812</v>
          </cell>
          <cell r="D1950">
            <v>44895.511250000003</v>
          </cell>
          <cell r="E1950" t="str">
            <v>CONECEL</v>
          </cell>
          <cell r="F1950" t="str">
            <v>DESPACHO</v>
          </cell>
          <cell r="G1950" t="str">
            <v>NORMAL</v>
          </cell>
          <cell r="H1950" t="str">
            <v>EMMA LUCIA PABON REA</v>
          </cell>
          <cell r="I1950" t="str">
            <v>1002983797</v>
          </cell>
          <cell r="J1950" t="str">
            <v>CONDADO/OE6A N78-121 Y N79 RANCHO BAJO EL CONDADO QUITO JUNTO A FRUTERIA JAVIERCITO CS 2P CON LADRILLOS CLR CAFE Y PUERTON BLANCO</v>
          </cell>
          <cell r="K1950" t="str">
            <v xml:space="preserve">992477553 /  </v>
          </cell>
          <cell r="L1950" t="str">
            <v/>
          </cell>
          <cell r="M1950" t="str">
            <v>QUITO</v>
          </cell>
          <cell r="N1950" t="str">
            <v>PICHINCHA</v>
          </cell>
          <cell r="O1950" t="str">
            <v>QUITO</v>
          </cell>
        </row>
        <row r="1951">
          <cell r="A1951" t="str">
            <v>20002993178400</v>
          </cell>
          <cell r="B1951">
            <v>471404</v>
          </cell>
          <cell r="C1951" t="str">
            <v>20002993178400</v>
          </cell>
          <cell r="D1951">
            <v>44895.511250000003</v>
          </cell>
          <cell r="E1951" t="str">
            <v>CONECEL</v>
          </cell>
          <cell r="F1951" t="str">
            <v>DESPACHO</v>
          </cell>
          <cell r="G1951" t="str">
            <v>NORMAL</v>
          </cell>
          <cell r="H1951" t="str">
            <v>CEVALLOS MENDOZA GINA CECILIA MONSERRATE</v>
          </cell>
          <cell r="I1951" t="str">
            <v>1304252032</v>
          </cell>
          <cell r="J1951" t="str">
            <v>PORTOVIEJO/12 DE MARZO CALLE ROCAFUERTE 145 Y CALLE 12DE MARZO EN LA COORDINACION DE SALUD JUNTO AL HOSPITAL VERDI CEVALLOS BALDA</v>
          </cell>
          <cell r="K1951" t="str">
            <v>999469039 /  994407827</v>
          </cell>
          <cell r="M1951" t="str">
            <v>PORTOVIEJO</v>
          </cell>
          <cell r="N1951" t="str">
            <v>MANABI</v>
          </cell>
          <cell r="O1951" t="str">
            <v>PORTOVIEJO</v>
          </cell>
        </row>
        <row r="1952">
          <cell r="A1952" t="str">
            <v>20002994054779</v>
          </cell>
          <cell r="B1952">
            <v>471405</v>
          </cell>
          <cell r="C1952" t="str">
            <v>20002994054779</v>
          </cell>
          <cell r="D1952">
            <v>44895.511250000003</v>
          </cell>
          <cell r="E1952" t="str">
            <v>CONECEL</v>
          </cell>
          <cell r="F1952" t="str">
            <v>DESPACHO</v>
          </cell>
          <cell r="G1952" t="str">
            <v>NORMAL</v>
          </cell>
          <cell r="H1952" t="str">
            <v>HUGO JAVIER MACIAS ALONZO</v>
          </cell>
          <cell r="I1952" t="str">
            <v>1724353295</v>
          </cell>
          <cell r="J1952" t="str">
            <v>MANTA/ELOY ALFARO//CALLE 322 Y AV 214 CASA 2 PISOS BLANCA A 1 CUADRA DE SUBCENTRO CUBA LIBRE</v>
          </cell>
          <cell r="K1952" t="str">
            <v>962580723 /  998864336</v>
          </cell>
          <cell r="M1952" t="str">
            <v>MANTA</v>
          </cell>
          <cell r="N1952" t="str">
            <v>MANABI</v>
          </cell>
          <cell r="O1952" t="str">
            <v>MANTA</v>
          </cell>
        </row>
        <row r="1953">
          <cell r="A1953" t="str">
            <v>20002992644673</v>
          </cell>
          <cell r="B1953">
            <v>471406</v>
          </cell>
          <cell r="C1953" t="str">
            <v>20002992644673</v>
          </cell>
          <cell r="D1953">
            <v>44895.511250000003</v>
          </cell>
          <cell r="E1953" t="str">
            <v>CONECEL</v>
          </cell>
          <cell r="F1953" t="str">
            <v>DESPACHO</v>
          </cell>
          <cell r="G1953" t="str">
            <v>NORMAL</v>
          </cell>
          <cell r="H1953" t="str">
            <v>YANETH VARGAS AGUILAR</v>
          </cell>
          <cell r="I1953" t="str">
            <v>163766933 PASAPORTE</v>
          </cell>
          <cell r="J1953" t="str">
            <v>GUAYAQUIL/TARQUI/AV SAN JORGE Y DECIMA ESTE EN LA CDLA KENNEDY EN EL EDIFICIO SP 5-04 EN EL PRIMER PISO</v>
          </cell>
          <cell r="K1953" t="str">
            <v>960951140 /  964029542</v>
          </cell>
          <cell r="M1953" t="str">
            <v>GUAYAQUIL</v>
          </cell>
          <cell r="N1953" t="str">
            <v>GUAYAS</v>
          </cell>
          <cell r="O1953" t="str">
            <v>GUAYAQUIL</v>
          </cell>
        </row>
        <row r="1954">
          <cell r="A1954" t="str">
            <v>20002994023739</v>
          </cell>
          <cell r="B1954">
            <v>471407</v>
          </cell>
          <cell r="C1954" t="str">
            <v>20002994023739</v>
          </cell>
          <cell r="D1954">
            <v>44895.511250000003</v>
          </cell>
          <cell r="E1954" t="str">
            <v>CONECEL</v>
          </cell>
          <cell r="F1954" t="str">
            <v>DESPACHO</v>
          </cell>
          <cell r="G1954" t="str">
            <v>NORMAL</v>
          </cell>
          <cell r="H1954" t="str">
            <v>LUIS FERNANDO BORJA PAUCAR</v>
          </cell>
          <cell r="I1954" t="str">
            <v>1714966908</v>
          </cell>
          <cell r="J1954" t="str">
            <v>QUITO/EL QUINCHE/CALLE GUAYAQUIL Y AMBATO CASA DE COLOR DURAZNO DE UN PISO JUNTO A LA LICORERIA LICOR HOUSE</v>
          </cell>
          <cell r="K1954" t="str">
            <v>997709728 /  987066656</v>
          </cell>
          <cell r="M1954" t="str">
            <v>QUITO</v>
          </cell>
          <cell r="N1954" t="str">
            <v>PICHINCHA</v>
          </cell>
          <cell r="O1954" t="str">
            <v>QUITO</v>
          </cell>
        </row>
        <row r="1955">
          <cell r="A1955" t="str">
            <v>20002994054877</v>
          </cell>
          <cell r="B1955">
            <v>471408</v>
          </cell>
          <cell r="C1955" t="str">
            <v>20002994054877</v>
          </cell>
          <cell r="D1955">
            <v>44895.511250000003</v>
          </cell>
          <cell r="E1955" t="str">
            <v>CONECEL</v>
          </cell>
          <cell r="F1955" t="str">
            <v>DESPACHO</v>
          </cell>
          <cell r="G1955" t="str">
            <v>NORMAL</v>
          </cell>
          <cell r="H1955" t="str">
            <v>CAROLINA ELIZABETH ECHEVERRIA TAPIA</v>
          </cell>
          <cell r="I1955" t="str">
            <v>1709866998</v>
          </cell>
          <cell r="J1955" t="str">
            <v>QUITO/TUMBACO/AV RUTA VIVA KM 9 Y MEDIO Y LA CERAMICA LOTIZACION LA CERAMICA CASA 22B</v>
          </cell>
          <cell r="K1955" t="str">
            <v xml:space="preserve">980220333 /  </v>
          </cell>
          <cell r="M1955" t="str">
            <v>QUITO</v>
          </cell>
          <cell r="N1955" t="str">
            <v>PICHINCHA</v>
          </cell>
          <cell r="O1955" t="str">
            <v>QUITO</v>
          </cell>
        </row>
        <row r="1956">
          <cell r="A1956" t="str">
            <v>20002994448195</v>
          </cell>
          <cell r="B1956">
            <v>471409</v>
          </cell>
          <cell r="C1956" t="str">
            <v>20002994448195</v>
          </cell>
          <cell r="D1956">
            <v>44895.511250000003</v>
          </cell>
          <cell r="E1956" t="str">
            <v>CONECEL</v>
          </cell>
          <cell r="F1956" t="str">
            <v>DESPACHO</v>
          </cell>
          <cell r="G1956" t="str">
            <v>NORMAL</v>
          </cell>
          <cell r="H1956" t="str">
            <v>RONNY ANDRES DELGADO CELA</v>
          </cell>
          <cell r="I1956" t="str">
            <v>1725186785</v>
          </cell>
          <cell r="J1956" t="str">
            <v>QUITO/CONOCOTO/AV SEBASTIAN DE BENALCAZAR Y RICARDO DESCALZI DEL CASTILLO CONJUNTO BARU II CASA 15 DE DOS PISOS A DOS CUADRAS DEL PARQUE METROPOLITANO</v>
          </cell>
          <cell r="K1956" t="str">
            <v>961027135 /  996102713</v>
          </cell>
          <cell r="L1956" t="str">
            <v/>
          </cell>
          <cell r="M1956" t="str">
            <v>QUITO</v>
          </cell>
          <cell r="N1956" t="str">
            <v>PICHINCHA</v>
          </cell>
          <cell r="O1956" t="str">
            <v>QUITO</v>
          </cell>
        </row>
        <row r="1957">
          <cell r="A1957" t="str">
            <v>20002994038428</v>
          </cell>
          <cell r="B1957">
            <v>471410</v>
          </cell>
          <cell r="C1957" t="str">
            <v>20002994038428</v>
          </cell>
          <cell r="D1957">
            <v>44895.511250000003</v>
          </cell>
          <cell r="E1957" t="str">
            <v>CONECEL</v>
          </cell>
          <cell r="F1957" t="str">
            <v>DESPACHO</v>
          </cell>
          <cell r="G1957" t="str">
            <v>NORMAL</v>
          </cell>
          <cell r="H1957" t="str">
            <v>JUNIOR ALEXANDER QUEZADA VACA</v>
          </cell>
          <cell r="I1957" t="str">
            <v>1104527880</v>
          </cell>
          <cell r="J1957" t="str">
            <v>LOJA/SAN SEBASTIAN/CALLE TEODORO WOLF ENTRE FARADAY Y EINSTEIN CASA DE 2 PISOS COLOR BLANCA JUNTO A LA ENTRADA DE LA ESCUELA LICEO AMERICANO</v>
          </cell>
          <cell r="K1957" t="str">
            <v>969873772 /  961134738</v>
          </cell>
          <cell r="M1957" t="str">
            <v>LOJA</v>
          </cell>
          <cell r="N1957" t="str">
            <v>LOJA</v>
          </cell>
          <cell r="O1957" t="str">
            <v>LOJA</v>
          </cell>
        </row>
        <row r="1958">
          <cell r="A1958" t="str">
            <v>LDCGYEALS06</v>
          </cell>
          <cell r="B1958">
            <v>471266</v>
          </cell>
          <cell r="C1958" t="str">
            <v>LDCGYEALS06</v>
          </cell>
          <cell r="D1958">
            <v>44895.396284722221</v>
          </cell>
          <cell r="E1958" t="str">
            <v>CONECEL_DOCUMENTOS</v>
          </cell>
          <cell r="F1958" t="str">
            <v>DESPACHO</v>
          </cell>
          <cell r="G1958" t="str">
            <v>NORMAL</v>
          </cell>
          <cell r="H1958" t="str">
            <v>MARIA FERNANDA MUNOZ/CANT</v>
          </cell>
          <cell r="I1958" t="str">
            <v>0</v>
          </cell>
          <cell r="J1958" t="str">
            <v xml:space="preserve">QUITO AV. 10 DE AGOSTO N34-601 Y JUAN PABLO SANZ </v>
          </cell>
          <cell r="K1958" t="str">
            <v>998118542/979067498</v>
          </cell>
          <cell r="L1958" t="str">
            <v>960709009</v>
          </cell>
          <cell r="M1958" t="str">
            <v>QUITO</v>
          </cell>
          <cell r="N1958" t="str">
            <v xml:space="preserve">PICHINCHA </v>
          </cell>
          <cell r="O1958" t="str">
            <v>QUITO</v>
          </cell>
        </row>
        <row r="1959">
          <cell r="A1959" t="str">
            <v>LDCGYEASL06</v>
          </cell>
          <cell r="B1959">
            <v>471267</v>
          </cell>
          <cell r="C1959" t="str">
            <v>LDCGYEASL06</v>
          </cell>
          <cell r="D1959">
            <v>44895.396284722221</v>
          </cell>
          <cell r="E1959" t="str">
            <v>CONECEL_DOCUMENTOS</v>
          </cell>
          <cell r="F1959" t="str">
            <v>DESPACHO</v>
          </cell>
          <cell r="G1959" t="str">
            <v>NORMAL</v>
          </cell>
          <cell r="H1959" t="str">
            <v>TOMAS ANDRADE/PSG</v>
          </cell>
          <cell r="I1959" t="str">
            <v>0</v>
          </cell>
          <cell r="J1959" t="str">
            <v>GUAYAQUIL CDLA. URDENOR 2 AV. RODRIGO CHAVEZ PARQUE EMPRESARIAL COLON EDIFICIO COLONCORP B MEZANINE ATRAS DE NETLIFE</v>
          </cell>
          <cell r="K1959" t="str">
            <v>982033756</v>
          </cell>
          <cell r="M1959" t="str">
            <v>GUAYAQUIL</v>
          </cell>
          <cell r="N1959" t="str">
            <v>GUAYAS</v>
          </cell>
          <cell r="O1959" t="str">
            <v>GUAYAQUIL</v>
          </cell>
        </row>
        <row r="1960">
          <cell r="A1960" t="str">
            <v>CLDEV_GYESIM0058</v>
          </cell>
          <cell r="B1960">
            <v>471042</v>
          </cell>
          <cell r="C1960" t="str">
            <v>CLDEV_GYESIM0058</v>
          </cell>
          <cell r="D1960">
            <v>44895.37431712963</v>
          </cell>
          <cell r="E1960" t="str">
            <v>CONECEL_DOCUMENTOS</v>
          </cell>
          <cell r="F1960" t="str">
            <v>DESPACHO</v>
          </cell>
          <cell r="G1960" t="str">
            <v>NORMAL</v>
          </cell>
          <cell r="H1960" t="str">
            <v>ANA AGUIRRE / MARIA SUNTAXI - PATRICIA</v>
          </cell>
          <cell r="J1960" t="str">
            <v>CIUDADELA SANTA LEONOR MZ 6 SOLAR 17</v>
          </cell>
          <cell r="M1960" t="str">
            <v>GUAYAQUIL</v>
          </cell>
        </row>
        <row r="1961">
          <cell r="A1961" t="str">
            <v>1714270640</v>
          </cell>
          <cell r="B1961">
            <v>470991</v>
          </cell>
          <cell r="C1961" t="str">
            <v>1714270640</v>
          </cell>
          <cell r="D1961">
            <v>44894.795624999999</v>
          </cell>
          <cell r="E1961" t="str">
            <v>CONECEL</v>
          </cell>
          <cell r="F1961" t="str">
            <v>DESPACHO</v>
          </cell>
          <cell r="G1961" t="str">
            <v>NORMAL</v>
          </cell>
          <cell r="H1961" t="str">
            <v>CEVALLOS MOGRO PAOLA ALEXANDRA</v>
          </cell>
          <cell r="I1961" t="str">
            <v>1714270640</v>
          </cell>
          <cell r="J1961" t="str">
            <v>PICHINCHA/QUITO/ITCHIMBIA DIR CABILDOS N41-142 Y ALMONEDAS REF EDIFCIO JARAMILLO PISO 4 CEL0993928055</v>
          </cell>
          <cell r="K1961" t="str">
            <v>993928055</v>
          </cell>
          <cell r="L1961" t="str">
            <v/>
          </cell>
          <cell r="M1961" t="str">
            <v>QUITO</v>
          </cell>
          <cell r="N1961" t="str">
            <v>PICHINCHA</v>
          </cell>
          <cell r="O1961" t="str">
            <v>Quito</v>
          </cell>
        </row>
        <row r="1962">
          <cell r="A1962" t="str">
            <v>FTSTO00138</v>
          </cell>
          <cell r="B1962">
            <v>470826</v>
          </cell>
          <cell r="C1962" t="str">
            <v>FTSTO00138</v>
          </cell>
          <cell r="D1962">
            <v>44894.738425925927</v>
          </cell>
          <cell r="E1962" t="str">
            <v>CONECEL_DOCUMENTOS</v>
          </cell>
          <cell r="F1962" t="str">
            <v>DESPACHO</v>
          </cell>
          <cell r="H1962" t="str">
            <v>FERNANDA SABANO</v>
          </cell>
          <cell r="J1962" t="str">
            <v>RETIRA AGENCIA TRAMACO STO DOMINGO VIA QUEVEDO</v>
          </cell>
          <cell r="M1962" t="str">
            <v>230101</v>
          </cell>
        </row>
        <row r="1963">
          <cell r="A1963" t="str">
            <v>20002993162125</v>
          </cell>
          <cell r="B1963">
            <v>470752</v>
          </cell>
          <cell r="C1963" t="str">
            <v>20002993162125</v>
          </cell>
          <cell r="D1963">
            <v>44894.71539351852</v>
          </cell>
          <cell r="E1963" t="str">
            <v>CONECEL</v>
          </cell>
          <cell r="F1963" t="str">
            <v>DESPACHO</v>
          </cell>
          <cell r="G1963" t="str">
            <v>NORMAL</v>
          </cell>
          <cell r="H1963" t="str">
            <v>GUIDO ALFREDO CABEZAS VERA</v>
          </cell>
          <cell r="I1963" t="str">
            <v>917776023</v>
          </cell>
          <cell r="J1963" t="str">
            <v>DURAN/ELOY ALFARO/CDLA PRIMAVERA 2 SECTOR 1B MZ 28 VLL 8 FRENTE AL UPC DE LA POLICIA Y DEL PARQUE ECOLOGICO CERCA DEL COLEGIO FEDERICO GONZALES SUAREZ CASA DE UN PISO</v>
          </cell>
          <cell r="K1963" t="str">
            <v xml:space="preserve">990576123 /  </v>
          </cell>
          <cell r="M1963" t="str">
            <v>DURAN</v>
          </cell>
          <cell r="N1963" t="str">
            <v>GUAYAS</v>
          </cell>
          <cell r="O1963" t="str">
            <v>DURAN</v>
          </cell>
        </row>
        <row r="1964">
          <cell r="A1964" t="str">
            <v>20002992251881</v>
          </cell>
          <cell r="B1964">
            <v>470753</v>
          </cell>
          <cell r="C1964" t="str">
            <v>20002992251881</v>
          </cell>
          <cell r="D1964">
            <v>44894.71539351852</v>
          </cell>
          <cell r="E1964" t="str">
            <v>CONECEL</v>
          </cell>
          <cell r="F1964" t="str">
            <v>DESPACHO</v>
          </cell>
          <cell r="G1964" t="str">
            <v>NORMAL</v>
          </cell>
          <cell r="H1964" t="str">
            <v>SOFIA CAROLINA LEON SAMANIEGO</v>
          </cell>
          <cell r="I1964" t="str">
            <v>1711333441</v>
          </cell>
          <cell r="J1964" t="str">
            <v>QUITO/CARCELEN/AV ROLDOS AGUILERA E2 ISIDRO AYORA numero casa 129 EDIFICIO DE 3 PISOS COLOR BLANCO Y NARANJA JUNTO A LA FARMACIA COMUN</v>
          </cell>
          <cell r="K1964" t="str">
            <v>958733003 /  985925875</v>
          </cell>
          <cell r="L1964" t="str">
            <v/>
          </cell>
          <cell r="M1964" t="str">
            <v>QUITO</v>
          </cell>
          <cell r="N1964" t="str">
            <v>PICHINCHA</v>
          </cell>
          <cell r="O1964" t="str">
            <v>QUITO</v>
          </cell>
        </row>
        <row r="1965">
          <cell r="A1965" t="str">
            <v>20002993202205</v>
          </cell>
          <cell r="B1965">
            <v>470754</v>
          </cell>
          <cell r="C1965" t="str">
            <v>20002993202205</v>
          </cell>
          <cell r="D1965">
            <v>44894.71539351852</v>
          </cell>
          <cell r="E1965" t="str">
            <v>CONECEL</v>
          </cell>
          <cell r="F1965" t="str">
            <v>DESPACHO</v>
          </cell>
          <cell r="G1965" t="str">
            <v>NORMAL</v>
          </cell>
          <cell r="H1965" t="str">
            <v>ANA KRISTINA HERNANDEZ DE DURAN</v>
          </cell>
          <cell r="I1965" t="str">
            <v>1761441870</v>
          </cell>
          <cell r="J1965" t="str">
            <v>QUITO/CONOCOTO BARRIO SAN JUAN DE LA ARMENIA CALLES CORNELIA POLIT Y BENJAMIN CARRION REF:A 50 METROS DEL ESTADIO LA ARMENIA</v>
          </cell>
          <cell r="K1965" t="str">
            <v xml:space="preserve">963704517 /  </v>
          </cell>
          <cell r="M1965" t="str">
            <v>QUITO</v>
          </cell>
          <cell r="N1965" t="str">
            <v>PICHINCHA</v>
          </cell>
          <cell r="O1965" t="str">
            <v>QUITO</v>
          </cell>
        </row>
        <row r="1966">
          <cell r="A1966" t="str">
            <v>20002981707781</v>
          </cell>
          <cell r="B1966">
            <v>470755</v>
          </cell>
          <cell r="C1966" t="str">
            <v>20002981707781</v>
          </cell>
          <cell r="D1966">
            <v>44894.71539351852</v>
          </cell>
          <cell r="E1966" t="str">
            <v>CONECEL</v>
          </cell>
          <cell r="F1966" t="str">
            <v>DESPACHO</v>
          </cell>
          <cell r="G1966" t="str">
            <v>NORMAL</v>
          </cell>
          <cell r="H1966" t="str">
            <v>DARWIN ALFREDO PONCE PARRALES</v>
          </cell>
          <cell r="I1966" t="str">
            <v>920545209</v>
          </cell>
          <cell r="J1966" t="str">
            <v>GUAYAQUIL/TARQUI/ TRBJ AEROPUERTO GUAYAQUIL AV. DE LAS AMERICAS PUERTA FRENTE A PARADERO DE LA METROVIA</v>
          </cell>
          <cell r="K1966" t="str">
            <v xml:space="preserve">963385661 /  </v>
          </cell>
          <cell r="M1966" t="str">
            <v>GUAYAQUIL</v>
          </cell>
          <cell r="N1966" t="str">
            <v>GUAYAS</v>
          </cell>
          <cell r="O1966" t="str">
            <v>GUAYAQUIL</v>
          </cell>
        </row>
        <row r="1967">
          <cell r="A1967" t="str">
            <v>20002974818570</v>
          </cell>
          <cell r="B1967">
            <v>470756</v>
          </cell>
          <cell r="C1967" t="str">
            <v>20002974818570</v>
          </cell>
          <cell r="D1967">
            <v>44894.71539351852</v>
          </cell>
          <cell r="E1967" t="str">
            <v>CONECEL</v>
          </cell>
          <cell r="F1967" t="str">
            <v>DESPACHO</v>
          </cell>
          <cell r="G1967" t="str">
            <v>NORMAL</v>
          </cell>
          <cell r="H1967" t="str">
            <v>AURA CRISTINA PATINO MARIN</v>
          </cell>
          <cell r="I1967" t="str">
            <v>1759713876</v>
          </cell>
          <cell r="J1967" t="str">
            <v>IBARRA/ SAGRARIO/TRBJO RAFAEL MIRANDA Y VENEZUELA EN LOCAL DE ROPA ENIALS SHOP, CERCA ESCUELA FE Y ALEGRIA</v>
          </cell>
          <cell r="K1967" t="str">
            <v xml:space="preserve">961651888 /  </v>
          </cell>
          <cell r="L1967" t="str">
            <v/>
          </cell>
          <cell r="M1967" t="str">
            <v>IBARRA</v>
          </cell>
          <cell r="N1967" t="str">
            <v>IMBABURA</v>
          </cell>
          <cell r="O1967" t="str">
            <v>IBARRA</v>
          </cell>
        </row>
        <row r="1968">
          <cell r="A1968" t="str">
            <v>20002993120508</v>
          </cell>
          <cell r="B1968">
            <v>470757</v>
          </cell>
          <cell r="C1968" t="str">
            <v>20002993120508</v>
          </cell>
          <cell r="D1968">
            <v>44894.71539351852</v>
          </cell>
          <cell r="E1968" t="str">
            <v>CONECEL</v>
          </cell>
          <cell r="F1968" t="str">
            <v>DESPACHO</v>
          </cell>
          <cell r="G1968" t="str">
            <v>NORMAL</v>
          </cell>
          <cell r="H1968" t="str">
            <v>JORGE EDISON ROMERO ORBE</v>
          </cell>
          <cell r="I1968" t="str">
            <v>1900271568</v>
          </cell>
          <cell r="J1968" t="str">
            <v>LOJA/ VALLE/ VELASCO IBARRA 3707 Y CLEMENTE YEROVI CASA 4 PISOS COLOR CREMA CERCA DE JARDIN ESCUELA</v>
          </cell>
          <cell r="K1968" t="str">
            <v xml:space="preserve">989273009 /  </v>
          </cell>
          <cell r="L1968" t="str">
            <v/>
          </cell>
          <cell r="M1968" t="str">
            <v>LOJA</v>
          </cell>
          <cell r="N1968" t="str">
            <v>LOJA</v>
          </cell>
          <cell r="O1968" t="str">
            <v>LOJA</v>
          </cell>
        </row>
        <row r="1969">
          <cell r="A1969" t="str">
            <v>20002993140413</v>
          </cell>
          <cell r="B1969">
            <v>470758</v>
          </cell>
          <cell r="C1969" t="str">
            <v>20002993140413</v>
          </cell>
          <cell r="D1969">
            <v>44894.71539351852</v>
          </cell>
          <cell r="E1969" t="str">
            <v>CONECEL</v>
          </cell>
          <cell r="F1969" t="str">
            <v>DESPACHO</v>
          </cell>
          <cell r="G1969" t="str">
            <v>NORMAL</v>
          </cell>
          <cell r="H1969" t="str">
            <v>NAYELI BRIGITTE BRITO CHOCO</v>
          </cell>
          <cell r="I1969" t="str">
            <v>1804716676</v>
          </cell>
          <cell r="J1969" t="str">
            <v>AMBATO/MATRIZ/GARCILAZO DE LA VEGA 415 Y AZORIN /CASA BLANCA DE 1PISO</v>
          </cell>
          <cell r="K1969" t="str">
            <v>987073078 /  298707307/0992936095</v>
          </cell>
          <cell r="M1969" t="str">
            <v>AMBATO</v>
          </cell>
          <cell r="N1969" t="str">
            <v>TUNGURAHUA</v>
          </cell>
          <cell r="O1969" t="str">
            <v>AMBATO</v>
          </cell>
        </row>
        <row r="1970">
          <cell r="A1970" t="str">
            <v>20002987828237</v>
          </cell>
          <cell r="B1970">
            <v>470759</v>
          </cell>
          <cell r="C1970" t="str">
            <v>20002987828237</v>
          </cell>
          <cell r="D1970">
            <v>44894.71539351852</v>
          </cell>
          <cell r="E1970" t="str">
            <v>CONECEL</v>
          </cell>
          <cell r="F1970" t="str">
            <v>DESPACHO</v>
          </cell>
          <cell r="G1970" t="str">
            <v>NORMAL</v>
          </cell>
          <cell r="H1970" t="str">
            <v>NIEVES MARIA ROSADO CEBALLOS</v>
          </cell>
          <cell r="I1970" t="str">
            <v>917630428</v>
          </cell>
          <cell r="J1970" t="str">
            <v>GUAYAQUIL/CARBO CONCEPCION/AV JOSE VELEZ Y RUMICHACA EN EL EDIFICIO 814 EN LA FERRETERIA LEON</v>
          </cell>
          <cell r="K1970" t="str">
            <v xml:space="preserve">983096236 /  </v>
          </cell>
          <cell r="M1970" t="str">
            <v>GUAYAQUIL</v>
          </cell>
          <cell r="N1970" t="str">
            <v>GUAYAS</v>
          </cell>
          <cell r="O1970" t="str">
            <v>GUAYAQUIL</v>
          </cell>
        </row>
        <row r="1971">
          <cell r="A1971" t="str">
            <v>20002992679959</v>
          </cell>
          <cell r="B1971">
            <v>470760</v>
          </cell>
          <cell r="C1971" t="str">
            <v>20002992679959</v>
          </cell>
          <cell r="D1971">
            <v>44894.71539351852</v>
          </cell>
          <cell r="E1971" t="str">
            <v>CONECEL</v>
          </cell>
          <cell r="F1971" t="str">
            <v>DESPACHO</v>
          </cell>
          <cell r="G1971" t="str">
            <v>NORMAL</v>
          </cell>
          <cell r="H1971" t="str">
            <v>TAMARA ABIGAIL LUQUE CARDENAS</v>
          </cell>
          <cell r="I1971" t="str">
            <v>927638874</v>
          </cell>
          <cell r="J1971" t="str">
            <v>GUAYAQUIL/ROCAFUERTE /CALLE LUQUE ENTRE GARCIA AVILES Y RUMICHACA,EDIFICIO FERRETERIA ESPINOZA,LADO EDIFICIO IMPORMAK</v>
          </cell>
          <cell r="K1971" t="str">
            <v>959171259 /  963646780</v>
          </cell>
          <cell r="M1971" t="str">
            <v>GUAYAQUIL</v>
          </cell>
          <cell r="N1971" t="str">
            <v>GUAYAS</v>
          </cell>
          <cell r="O1971" t="str">
            <v>GUAYAQUIL</v>
          </cell>
        </row>
        <row r="1972">
          <cell r="A1972" t="str">
            <v>20002992245370</v>
          </cell>
          <cell r="B1972">
            <v>470761</v>
          </cell>
          <cell r="C1972" t="str">
            <v>20002992245370</v>
          </cell>
          <cell r="D1972">
            <v>44894.71539351852</v>
          </cell>
          <cell r="E1972" t="str">
            <v>CONECEL</v>
          </cell>
          <cell r="F1972" t="str">
            <v>DESPACHO</v>
          </cell>
          <cell r="G1972" t="str">
            <v>NORMAL</v>
          </cell>
          <cell r="H1972" t="str">
            <v>AXEL VINICIO FLORES TABANGO</v>
          </cell>
          <cell r="I1972" t="str">
            <v>1728697689</v>
          </cell>
          <cell r="J1972" t="str">
            <v>QUITO/CONOCOTO/ LOLA QUINTANA 1712 Y GRAL RUMINAHUI REF: A MEDIA CDRA DEL HOSPITAL VETERINARIO LUCKY, A 100 METROS DEL PARQUE CONOCOTO</v>
          </cell>
          <cell r="K1972" t="str">
            <v>995048946 /  99504894</v>
          </cell>
          <cell r="M1972" t="str">
            <v>QUITO</v>
          </cell>
          <cell r="N1972" t="str">
            <v>PICHINCHA</v>
          </cell>
          <cell r="O1972" t="str">
            <v>QUITO</v>
          </cell>
        </row>
        <row r="1973">
          <cell r="A1973" t="str">
            <v>20002992639229</v>
          </cell>
          <cell r="B1973">
            <v>470762</v>
          </cell>
          <cell r="C1973" t="str">
            <v>20002992639229</v>
          </cell>
          <cell r="D1973">
            <v>44894.71539351852</v>
          </cell>
          <cell r="E1973" t="str">
            <v>CONECEL</v>
          </cell>
          <cell r="F1973" t="str">
            <v>DESPACHO</v>
          </cell>
          <cell r="G1973" t="str">
            <v>NORMAL</v>
          </cell>
          <cell r="H1973" t="str">
            <v>JOSEPH ALEXANDER CADENA PENAFIEL</v>
          </cell>
          <cell r="I1973" t="str">
            <v>1725852105</v>
          </cell>
          <cell r="J1973" t="str">
            <v>UIO/PUENGASI/CLL MIGUEL ZAMBRANO Y CALLE OBRAJES S82-75 CSA 3 PISOS CLR ROSADA PUERTA VERDE FRENTE FUNERARIA DEL VALLE</v>
          </cell>
          <cell r="K1973" t="str">
            <v xml:space="preserve">995009914 /  </v>
          </cell>
          <cell r="L1973" t="str">
            <v/>
          </cell>
          <cell r="M1973" t="str">
            <v>QUITO</v>
          </cell>
          <cell r="N1973" t="str">
            <v>PICHINCHA</v>
          </cell>
          <cell r="O1973" t="str">
            <v>QUITO</v>
          </cell>
        </row>
        <row r="1974">
          <cell r="A1974" t="str">
            <v>20002992650458</v>
          </cell>
          <cell r="B1974">
            <v>470763</v>
          </cell>
          <cell r="C1974" t="str">
            <v>20002992650458</v>
          </cell>
          <cell r="D1974">
            <v>44894.71539351852</v>
          </cell>
          <cell r="E1974" t="str">
            <v>CONECEL</v>
          </cell>
          <cell r="F1974" t="str">
            <v>DESPACHO</v>
          </cell>
          <cell r="G1974" t="str">
            <v>NORMAL</v>
          </cell>
          <cell r="H1974" t="str">
            <v>EDISON JAVIER TIPAN SANTANDER</v>
          </cell>
          <cell r="I1974" t="str">
            <v>1725343790</v>
          </cell>
          <cell r="J1974" t="str">
            <v>UIO/BELISARIO QUEVEDO) CLL HUMBERTO ALBORNOZ E IGNACIO DE QUEZADA OE9-22 LOCAL REPARACION LINEA BLANCA CERCA DE FARMACIA CRUZ AZUL</v>
          </cell>
          <cell r="K1974" t="str">
            <v xml:space="preserve">1725343790 /  </v>
          </cell>
          <cell r="L1974" t="str">
            <v/>
          </cell>
          <cell r="M1974" t="str">
            <v>QUITO</v>
          </cell>
          <cell r="N1974" t="str">
            <v>PICHINCHA</v>
          </cell>
          <cell r="O1974" t="str">
            <v>QUITO</v>
          </cell>
        </row>
        <row r="1975">
          <cell r="A1975" t="str">
            <v>20002993178172</v>
          </cell>
          <cell r="B1975">
            <v>470764</v>
          </cell>
          <cell r="C1975" t="str">
            <v>20002993178172</v>
          </cell>
          <cell r="D1975">
            <v>44894.71539351852</v>
          </cell>
          <cell r="E1975" t="str">
            <v>CONECEL</v>
          </cell>
          <cell r="F1975" t="str">
            <v>DESPACHO</v>
          </cell>
          <cell r="G1975" t="str">
            <v>NORMAL</v>
          </cell>
          <cell r="H1975" t="str">
            <v>GISSELA ALEXANDRA FLORES ZAMBRANO</v>
          </cell>
          <cell r="I1975" t="str">
            <v>1718396078</v>
          </cell>
          <cell r="J1975" t="str">
            <v>QUITO/CHILLOGALLO/EN LA EMPRESA ELECTRICA AV MARISCAL SUCRE 31-28 Y AV MORAN VALVERDE FRENTE AL CENTRO COMERCIAL QUICENTRO SUR</v>
          </cell>
          <cell r="K1975" t="str">
            <v xml:space="preserve">995358209 /  </v>
          </cell>
          <cell r="L1975" t="str">
            <v/>
          </cell>
          <cell r="M1975" t="str">
            <v>QUITO</v>
          </cell>
          <cell r="N1975" t="str">
            <v>PICHINCHA</v>
          </cell>
          <cell r="O1975" t="str">
            <v>QUITO</v>
          </cell>
        </row>
        <row r="1976">
          <cell r="A1976" t="str">
            <v>20002992263992</v>
          </cell>
          <cell r="B1976">
            <v>470765</v>
          </cell>
          <cell r="C1976" t="str">
            <v>20002992263992</v>
          </cell>
          <cell r="D1976">
            <v>44894.71539351852</v>
          </cell>
          <cell r="E1976" t="str">
            <v>CONECEL</v>
          </cell>
          <cell r="F1976" t="str">
            <v>DESPACHO</v>
          </cell>
          <cell r="G1976" t="str">
            <v>NORMAL</v>
          </cell>
          <cell r="H1976" t="str">
            <v>JOSE LUIS SOLANO SANDAY</v>
          </cell>
          <cell r="I1976" t="str">
            <v>705014959</v>
          </cell>
          <cell r="J1976" t="str">
            <v>MACHALA/9 DE MAYO/CALLE 23AVA SUR Y CARRERA 5TA ESTE BARRIO LUZ DE AMERICA EN LA ESTACION DE LA LINEA 11 A 3 CUADRAS DEL HOSPITAL MUNICIPAL DEL SUR</v>
          </cell>
          <cell r="K1976" t="str">
            <v>984089899 /  983697955</v>
          </cell>
          <cell r="L1976" t="str">
            <v/>
          </cell>
          <cell r="M1976" t="str">
            <v>MACHALA</v>
          </cell>
          <cell r="N1976" t="str">
            <v>EL ORO</v>
          </cell>
          <cell r="O1976" t="str">
            <v>MACHALA</v>
          </cell>
        </row>
        <row r="1977">
          <cell r="A1977" t="str">
            <v>20002988343327</v>
          </cell>
          <cell r="B1977">
            <v>470766</v>
          </cell>
          <cell r="C1977" t="str">
            <v>20002988343327</v>
          </cell>
          <cell r="D1977">
            <v>44894.71539351852</v>
          </cell>
          <cell r="E1977" t="str">
            <v>CONECEL</v>
          </cell>
          <cell r="F1977" t="str">
            <v>DESPACHO</v>
          </cell>
          <cell r="G1977" t="str">
            <v>NORMAL</v>
          </cell>
          <cell r="H1977" t="str">
            <v>WILMAN PATRICIO TORRES CARRANCO</v>
          </cell>
          <cell r="I1977" t="str">
            <v>1002776175</v>
          </cell>
          <cell r="J1977" t="str">
            <v>QUITO/GUAYLLABAMBA BARRIO 4 ESQUINAS CALLE SIMON BOLIVAR Y ELOY ALFARO CASA DE 1PL COLOR TOMATE E232 REF1. A 2CDRAS DEL PARQUE CENTRAL</v>
          </cell>
          <cell r="K1977" t="str">
            <v>964038578 /  997925642</v>
          </cell>
          <cell r="M1977" t="str">
            <v>QUITO</v>
          </cell>
          <cell r="N1977" t="str">
            <v>PICHINCHA</v>
          </cell>
          <cell r="O1977" t="str">
            <v>QUITO</v>
          </cell>
        </row>
        <row r="1978">
          <cell r="A1978" t="str">
            <v>20002993178109</v>
          </cell>
          <cell r="B1978">
            <v>470767</v>
          </cell>
          <cell r="C1978" t="str">
            <v>20002993178109</v>
          </cell>
          <cell r="D1978">
            <v>44894.71539351852</v>
          </cell>
          <cell r="E1978" t="str">
            <v>CONECEL</v>
          </cell>
          <cell r="F1978" t="str">
            <v>DESPACHO</v>
          </cell>
          <cell r="G1978" t="str">
            <v>NORMAL</v>
          </cell>
          <cell r="H1978" t="str">
            <v>BLANCA YOLANDA TIPAN VEGA</v>
          </cell>
          <cell r="I1978" t="str">
            <v>1754524294</v>
          </cell>
          <cell r="J1978" t="str">
            <v>QUITO/TURUBAMBA BAJO/ CLL HUAMBALO Y MACUCHI S22 CS 93 / CLIENTE ENTREGARA CI Y COPIA / ASPIRANTE DIEGO ALAVA/</v>
          </cell>
          <cell r="K1978" t="str">
            <v xml:space="preserve">939521806 /  </v>
          </cell>
          <cell r="M1978" t="str">
            <v>QUITO</v>
          </cell>
          <cell r="N1978" t="str">
            <v>PICHINCHA</v>
          </cell>
          <cell r="O1978" t="str">
            <v>QUITO</v>
          </cell>
        </row>
        <row r="1979">
          <cell r="A1979" t="str">
            <v>20002986706977</v>
          </cell>
          <cell r="B1979">
            <v>470768</v>
          </cell>
          <cell r="C1979" t="str">
            <v>20002986706977</v>
          </cell>
          <cell r="D1979">
            <v>44894.71539351852</v>
          </cell>
          <cell r="E1979" t="str">
            <v>CONECEL</v>
          </cell>
          <cell r="F1979" t="str">
            <v>DESPACHO</v>
          </cell>
          <cell r="G1979" t="str">
            <v>NORMAL</v>
          </cell>
          <cell r="H1979" t="str">
            <v>GERSON JAVIER NAPA BORJA</v>
          </cell>
          <cell r="I1979" t="str">
            <v>802695353</v>
          </cell>
          <cell r="J1979" t="str">
            <v>ESMERALDAS/ 5 DE AGOSTO/AV JAIME HURTADO /TRBJ: TERMINAL TERRESTRE DENTRO DEL TERMINAL BODEGERIO DE TRANS ESMERALDAS</v>
          </cell>
          <cell r="K1979" t="str">
            <v>961224957 /  998644400</v>
          </cell>
          <cell r="L1979" t="str">
            <v/>
          </cell>
          <cell r="M1979" t="str">
            <v>ESMERALDAS</v>
          </cell>
          <cell r="N1979" t="str">
            <v>ESMERALDAS</v>
          </cell>
          <cell r="O1979" t="str">
            <v>ESMERALDAS</v>
          </cell>
        </row>
        <row r="1980">
          <cell r="A1980" t="str">
            <v>20002992648129</v>
          </cell>
          <cell r="B1980">
            <v>470769</v>
          </cell>
          <cell r="C1980" t="str">
            <v>20002992648129</v>
          </cell>
          <cell r="D1980">
            <v>44894.71539351852</v>
          </cell>
          <cell r="E1980" t="str">
            <v>CONECEL</v>
          </cell>
          <cell r="F1980" t="str">
            <v>DESPACHO</v>
          </cell>
          <cell r="G1980" t="str">
            <v>NORMAL</v>
          </cell>
          <cell r="H1980" t="str">
            <v>BYRON LEONARDO PONCE TOALA</v>
          </cell>
          <cell r="I1980" t="str">
            <v>1310594187</v>
          </cell>
          <cell r="J1980" t="str">
            <v>IZAMBA/IZAMBA/DR JULIO CASTILLO JACOME RECIBEN EN TALLER EFRAIN CUNALATA IMEC COLOR GRIS CASA DE 1 PISO FERRETERIA EL CONSTRUCTOR ENTREGA EN TALLER IMEC</v>
          </cell>
          <cell r="K1980" t="str">
            <v>979383083 /  998317385</v>
          </cell>
          <cell r="M1980" t="str">
            <v>AMBATO</v>
          </cell>
          <cell r="N1980" t="str">
            <v>TUNGURAHUA</v>
          </cell>
          <cell r="O1980" t="str">
            <v>AMBATO</v>
          </cell>
        </row>
        <row r="1981">
          <cell r="A1981" t="str">
            <v>20002969709633</v>
          </cell>
          <cell r="B1981">
            <v>470770</v>
          </cell>
          <cell r="C1981" t="str">
            <v>20002969709633</v>
          </cell>
          <cell r="D1981">
            <v>44894.71539351852</v>
          </cell>
          <cell r="E1981" t="str">
            <v>CONECEL</v>
          </cell>
          <cell r="F1981" t="str">
            <v>DESPACHO</v>
          </cell>
          <cell r="G1981" t="str">
            <v>NORMAL</v>
          </cell>
          <cell r="H1981" t="str">
            <v>JOSEPH ALEJANDRO MAYON BRAVO</v>
          </cell>
          <cell r="I1981" t="str">
            <v>1351336076</v>
          </cell>
          <cell r="J1981" t="str">
            <v>GUAYAQUIL CHONGON/KM 24 VIA LA COSTA RECIBE EN CONSTRUCCION JUNTO AL UPC CHONGON</v>
          </cell>
          <cell r="K1981" t="str">
            <v>984356032 /  963860463</v>
          </cell>
          <cell r="M1981" t="str">
            <v>GUAYAQUIL</v>
          </cell>
          <cell r="N1981" t="str">
            <v>GUAYAS</v>
          </cell>
          <cell r="O1981" t="str">
            <v>GUAYAQUIL</v>
          </cell>
        </row>
        <row r="1982">
          <cell r="A1982" t="str">
            <v>20002988318722</v>
          </cell>
          <cell r="B1982">
            <v>470771</v>
          </cell>
          <cell r="C1982" t="str">
            <v>20002988318722</v>
          </cell>
          <cell r="D1982">
            <v>44894.71539351852</v>
          </cell>
          <cell r="E1982" t="str">
            <v>CONECEL</v>
          </cell>
          <cell r="F1982" t="str">
            <v>DESPACHO</v>
          </cell>
          <cell r="G1982" t="str">
            <v>NORMAL</v>
          </cell>
          <cell r="H1982" t="str">
            <v>JOSELYNE ISABEL MOREIRA GARCIA</v>
          </cell>
          <cell r="I1982" t="str">
            <v>953493798</v>
          </cell>
          <cell r="J1982" t="str">
            <v>DURAN/DURAN COOP DERECHO DE LOS POBRES ,MANZANA 5 SOLAR 2 CASA COLOR CELESTE 1 PISO PUNTO DE REFERENCIA FRENTE AL PARQUE DERECHO DE LOS POBRES         - ENTRAR POR ORAMA GONZALES HASTA LLEGAR AL PAI 8</v>
          </cell>
          <cell r="K1982" t="str">
            <v>0992247331</v>
          </cell>
          <cell r="M1982" t="str">
            <v>DURAN</v>
          </cell>
          <cell r="N1982" t="str">
            <v>GUAYAS</v>
          </cell>
          <cell r="O1982" t="str">
            <v>DURAN</v>
          </cell>
        </row>
        <row r="1983">
          <cell r="A1983" t="str">
            <v>20002989358243</v>
          </cell>
          <cell r="B1983">
            <v>470772</v>
          </cell>
          <cell r="C1983" t="str">
            <v>20002989358243</v>
          </cell>
          <cell r="D1983">
            <v>44894.71539351852</v>
          </cell>
          <cell r="E1983" t="str">
            <v>CONECEL</v>
          </cell>
          <cell r="F1983" t="str">
            <v>DESPACHO</v>
          </cell>
          <cell r="G1983" t="str">
            <v>NORMAL</v>
          </cell>
          <cell r="H1983" t="str">
            <v>WENDY LIZBETH PALOMO PALOMO</v>
          </cell>
          <cell r="I1983" t="str">
            <v>1751141845</v>
          </cell>
          <cell r="J1983" t="str">
            <v>QUITO/CHILLOGALLO/BARRIO SAN MATEO DE CHILLOGALLO CALLE S33C Y OE134A LOTE 141 FRENTE AL LOCAL DE GORRAS PARA SOLDADORES CASA AMARILLA DE 2 PISOS</v>
          </cell>
          <cell r="K1983" t="str">
            <v>987411443 /  998387058</v>
          </cell>
          <cell r="L1983" t="str">
            <v/>
          </cell>
          <cell r="M1983" t="str">
            <v>QUITO</v>
          </cell>
          <cell r="N1983" t="str">
            <v>PICHINCHA</v>
          </cell>
          <cell r="O1983" t="str">
            <v>QUITO</v>
          </cell>
        </row>
        <row r="1984">
          <cell r="A1984" t="str">
            <v>20002992634851</v>
          </cell>
          <cell r="B1984">
            <v>470773</v>
          </cell>
          <cell r="C1984" t="str">
            <v>20002992634851</v>
          </cell>
          <cell r="D1984">
            <v>44894.71539351852</v>
          </cell>
          <cell r="E1984" t="str">
            <v>CONECEL</v>
          </cell>
          <cell r="F1984" t="str">
            <v>DESPACHO</v>
          </cell>
          <cell r="G1984" t="str">
            <v>NORMAL</v>
          </cell>
          <cell r="H1984" t="str">
            <v>LUIS DANIEL ERAZO HERRERA</v>
          </cell>
          <cell r="I1984" t="str">
            <v>1716697618</v>
          </cell>
          <cell r="J1984" t="str">
            <v>QUITO/SANGOLQUI/CONJUNTO PONTE VEEDRA CASA 1 CALLE RIO PASTAZA Y RIO ZAMORA CASA DE DOS PISOS COLOR BEIGE CON PORTON VERDE A UNA CUADRA DEL RESTAURANTE LA KAFRA</v>
          </cell>
          <cell r="K1984" t="str">
            <v>998023177 /  999730135</v>
          </cell>
          <cell r="L1984" t="str">
            <v/>
          </cell>
          <cell r="M1984" t="str">
            <v>QUITO</v>
          </cell>
          <cell r="N1984" t="str">
            <v>QUITO</v>
          </cell>
          <cell r="O1984" t="str">
            <v>QUITO</v>
          </cell>
        </row>
        <row r="1985">
          <cell r="A1985" t="str">
            <v>20002992635357</v>
          </cell>
          <cell r="B1985">
            <v>470774</v>
          </cell>
          <cell r="C1985" t="str">
            <v>20002992635357</v>
          </cell>
          <cell r="D1985">
            <v>44894.71539351852</v>
          </cell>
          <cell r="E1985" t="str">
            <v>CONECEL</v>
          </cell>
          <cell r="F1985" t="str">
            <v>DESPACHO</v>
          </cell>
          <cell r="G1985" t="str">
            <v>NORMAL</v>
          </cell>
          <cell r="H1985" t="str">
            <v>LUIS GONZALO SUNTAUC SI NACATA</v>
          </cell>
          <cell r="I1985" t="str">
            <v>1708322654</v>
          </cell>
          <cell r="J1985" t="str">
            <v>SANGOLQUI) CLL SAN MIGUEL 1 Y AV EL INCA CASA COLOR NARANJA 2 PISOS FRENTE A UNAS CARPAS</v>
          </cell>
          <cell r="K1985" t="str">
            <v xml:space="preserve">995007900 /  </v>
          </cell>
          <cell r="L1985" t="str">
            <v/>
          </cell>
          <cell r="M1985" t="str">
            <v>QUITO</v>
          </cell>
          <cell r="N1985" t="str">
            <v>PICHINCHA</v>
          </cell>
          <cell r="O1985" t="str">
            <v>QUITO</v>
          </cell>
        </row>
        <row r="1986">
          <cell r="A1986" t="str">
            <v>20002993162898</v>
          </cell>
          <cell r="B1986">
            <v>470775</v>
          </cell>
          <cell r="C1986" t="str">
            <v>20002993162898</v>
          </cell>
          <cell r="D1986">
            <v>44894.71539351852</v>
          </cell>
          <cell r="E1986" t="str">
            <v>CONECEL</v>
          </cell>
          <cell r="F1986" t="str">
            <v>DESPACHO</v>
          </cell>
          <cell r="G1986" t="str">
            <v>NORMAL</v>
          </cell>
          <cell r="H1986" t="str">
            <v>DENNYS FERNANDO PILCO CAMPOS</v>
          </cell>
          <cell r="I1986" t="str">
            <v>650340128</v>
          </cell>
          <cell r="J1986" t="str">
            <v>RIOBAMBA/MALDONADO/BARRIO FLORECER,CLLE COSTA RICA 225 Y JAMAICA CRCA COMERCIAL SAN EDUARDO Y LAVADORA Y LUBRICADORA BUENANO/CS 3P PISOS</v>
          </cell>
          <cell r="K1986" t="str">
            <v xml:space="preserve">987105267 /  </v>
          </cell>
          <cell r="L1986" t="str">
            <v/>
          </cell>
          <cell r="M1986" t="str">
            <v>RIOBAMBA</v>
          </cell>
          <cell r="N1986" t="str">
            <v>CHIMBORAZO</v>
          </cell>
          <cell r="O1986" t="str">
            <v>RIOBAMBA</v>
          </cell>
        </row>
        <row r="1987">
          <cell r="A1987" t="str">
            <v>20002989885961</v>
          </cell>
          <cell r="B1987">
            <v>470717</v>
          </cell>
          <cell r="C1987" t="str">
            <v>20002989885961</v>
          </cell>
          <cell r="D1987">
            <v>44894.640810185185</v>
          </cell>
          <cell r="E1987" t="str">
            <v>BRELDYNG</v>
          </cell>
          <cell r="F1987" t="str">
            <v>DESPACHO</v>
          </cell>
          <cell r="G1987" t="str">
            <v>NORMAL</v>
          </cell>
          <cell r="H1987" t="str">
            <v>FLORES BARAHONA GABRIEL IVAN</v>
          </cell>
          <cell r="I1987" t="str">
            <v>850197138</v>
          </cell>
          <cell r="J1987" t="str">
            <v>PICHINCHA / QUITO / CALDERON / AV ALVAREZ TENORIO / LOTE 109 / PASAJE B / BARRIO BRISAS DEL NORTE ENTREGA EN EL CONJUNTO LOS CEIBOS</v>
          </cell>
          <cell r="K1987" t="str">
            <v>959159196</v>
          </cell>
          <cell r="M1987" t="str">
            <v>QUITO</v>
          </cell>
          <cell r="N1987" t="str">
            <v>PICHINCHA</v>
          </cell>
          <cell r="O1987" t="str">
            <v>QUITO</v>
          </cell>
        </row>
        <row r="1988">
          <cell r="A1988" t="str">
            <v>20002989887339</v>
          </cell>
          <cell r="B1988">
            <v>470718</v>
          </cell>
          <cell r="C1988" t="str">
            <v>20002989887339</v>
          </cell>
          <cell r="D1988">
            <v>44894.640810185185</v>
          </cell>
          <cell r="E1988" t="str">
            <v>BRELDYNG</v>
          </cell>
          <cell r="F1988" t="str">
            <v>DESPACHO</v>
          </cell>
          <cell r="G1988" t="str">
            <v>NORMAL</v>
          </cell>
          <cell r="H1988" t="str">
            <v>DIEGO PAUL BRAVO VILLAVICENCIO</v>
          </cell>
          <cell r="I1988" t="str">
            <v>1724201007</v>
          </cell>
          <cell r="J1988" t="str">
            <v>PICHINCHA / QUITO / TURUBAMBA / CALLE AYAPAMBA / SN / MALDONADO / EN EMPRESA PRONACA ENTRADA AL MERCADO MAYORISTA Y FRENTE A EMPRESA HOLSIM</v>
          </cell>
          <cell r="K1988" t="str">
            <v>990493894</v>
          </cell>
          <cell r="M1988" t="str">
            <v>QUITO</v>
          </cell>
          <cell r="N1988" t="str">
            <v>PICHINCHA</v>
          </cell>
          <cell r="O1988" t="str">
            <v>QUITO</v>
          </cell>
        </row>
        <row r="1989">
          <cell r="A1989" t="str">
            <v>20002989331708</v>
          </cell>
          <cell r="B1989">
            <v>470719</v>
          </cell>
          <cell r="C1989" t="str">
            <v>20002989331708</v>
          </cell>
          <cell r="D1989">
            <v>44894.640810185185</v>
          </cell>
          <cell r="E1989" t="str">
            <v>BRELDYNG</v>
          </cell>
          <cell r="F1989" t="str">
            <v>DESPACHO</v>
          </cell>
          <cell r="G1989" t="str">
            <v>NORMAL</v>
          </cell>
          <cell r="H1989" t="str">
            <v>MARCIA CAROLINA GALLARDO CERON</v>
          </cell>
          <cell r="I1989" t="str">
            <v>1004386510</v>
          </cell>
          <cell r="J1989" t="str">
            <v>PICHINCHA / QUITO / SAN ISIDRO DEL INCA / ELOY ALFARO / N46-93 / BUGANBILLAS / OFICINA TRAMACO ELOY ALFARO</v>
          </cell>
          <cell r="K1989" t="str">
            <v>993442141</v>
          </cell>
          <cell r="M1989" t="str">
            <v>QUITO</v>
          </cell>
          <cell r="N1989" t="str">
            <v>PICHINCHA</v>
          </cell>
          <cell r="O1989" t="str">
            <v>QUITO</v>
          </cell>
        </row>
        <row r="1990">
          <cell r="A1990" t="str">
            <v>20002989355857</v>
          </cell>
          <cell r="B1990">
            <v>470720</v>
          </cell>
          <cell r="C1990" t="str">
            <v>20002989355857</v>
          </cell>
          <cell r="D1990">
            <v>44894.640810185185</v>
          </cell>
          <cell r="E1990" t="str">
            <v>BRELDYNG</v>
          </cell>
          <cell r="F1990" t="str">
            <v>DESPACHO</v>
          </cell>
          <cell r="G1990" t="str">
            <v>NORMAL</v>
          </cell>
          <cell r="H1990" t="str">
            <v>JAHAIRA LICETH VELEZ REYES</v>
          </cell>
          <cell r="I1990" t="str">
            <v>1310557168</v>
          </cell>
          <cell r="J1990" t="str">
            <v>MANABI / MANTA / TARQUI / AV INTERBARRIAL / SN / CALLE 3 / CDL NUEVA ESPERANZA CASA DE 2 PLANTAS BEIGE FRENTE A LA LUBRICADORA EL CHINO A UNA CUADRA DE LA CASA COMUNAL DE NUEVA ESPERANZA</v>
          </cell>
          <cell r="K1990" t="str">
            <v>989746758</v>
          </cell>
          <cell r="M1990" t="str">
            <v>MANTA</v>
          </cell>
          <cell r="N1990" t="str">
            <v>MANABI</v>
          </cell>
          <cell r="O1990" t="str">
            <v>MANTA</v>
          </cell>
        </row>
        <row r="1991">
          <cell r="A1991" t="str">
            <v>20002989363967</v>
          </cell>
          <cell r="B1991">
            <v>470721</v>
          </cell>
          <cell r="C1991" t="str">
            <v>20002989363967</v>
          </cell>
          <cell r="D1991">
            <v>44894.640810185185</v>
          </cell>
          <cell r="E1991" t="str">
            <v>BRELDYNG</v>
          </cell>
          <cell r="F1991" t="str">
            <v>DESPACHO</v>
          </cell>
          <cell r="G1991" t="str">
            <v>NORMAL</v>
          </cell>
          <cell r="H1991" t="str">
            <v>KAREN ESTEFANIA MACIAS CAMBA</v>
          </cell>
          <cell r="I1991" t="str">
            <v>1724208028</v>
          </cell>
          <cell r="J1991" t="str">
            <v>GUAYAS / GUAYAQUIL / TARQUI / AUTOPISTA NARCISA DE JESUS / SN /  / SECTOR MOCHOLOTE 2 URB VICTORIA PLAZA MCLOT 7 MZ 2955 VILLA 7</v>
          </cell>
          <cell r="K1991" t="str">
            <v>985838167</v>
          </cell>
          <cell r="M1991" t="str">
            <v>GUAYAQUIL</v>
          </cell>
          <cell r="N1991" t="str">
            <v>GUAYAS</v>
          </cell>
          <cell r="O1991" t="str">
            <v>GUAYAQUIL</v>
          </cell>
        </row>
        <row r="1992">
          <cell r="A1992" t="str">
            <v>20002991250468</v>
          </cell>
          <cell r="B1992">
            <v>470722</v>
          </cell>
          <cell r="C1992" t="str">
            <v>20002991250468</v>
          </cell>
          <cell r="D1992">
            <v>44894.640810185185</v>
          </cell>
          <cell r="E1992" t="str">
            <v>BRELDYNG</v>
          </cell>
          <cell r="F1992" t="str">
            <v>DESPACHO</v>
          </cell>
          <cell r="G1992" t="str">
            <v>NORMAL</v>
          </cell>
          <cell r="H1992" t="str">
            <v>LUIS MILTON MEDINA ROSERO</v>
          </cell>
          <cell r="I1992" t="str">
            <v>1802547826</v>
          </cell>
          <cell r="J1992" t="str">
            <v>PICHINCHA / QUITO / SAN ISIDRO DEL INCA / ELOY ALFARO / N46-93 / BUGANBILLAS / OFICINA TRAMACO ELOY ALFARO</v>
          </cell>
          <cell r="K1992" t="str">
            <v>986171464</v>
          </cell>
          <cell r="M1992" t="str">
            <v>QUITO</v>
          </cell>
          <cell r="N1992" t="str">
            <v>PICHINCHA</v>
          </cell>
          <cell r="O1992" t="str">
            <v>QUITO</v>
          </cell>
        </row>
        <row r="1993">
          <cell r="A1993" t="str">
            <v>20002991254496</v>
          </cell>
          <cell r="B1993">
            <v>470723</v>
          </cell>
          <cell r="C1993" t="str">
            <v>20002991254496</v>
          </cell>
          <cell r="D1993">
            <v>44894.640810185185</v>
          </cell>
          <cell r="E1993" t="str">
            <v>BRELDYNG</v>
          </cell>
          <cell r="F1993" t="str">
            <v>DESPACHO</v>
          </cell>
          <cell r="G1993" t="str">
            <v>NORMAL</v>
          </cell>
          <cell r="H1993" t="str">
            <v>MARIA EUGENIA ARMIJOS MELENDRES</v>
          </cell>
          <cell r="I1993" t="str">
            <v>704745801</v>
          </cell>
          <cell r="J1993" t="str">
            <v>EL ORO / MACHALA / SANTA ROSA / CALLE MACHALA / N40-1 / ENTRE SUCRE Y COLON / FRENTE AL DEPARTAMENTO DE POLICIAS CS N40 1 PL COLOR HORMIGON</v>
          </cell>
          <cell r="K1993" t="str">
            <v>988956790</v>
          </cell>
          <cell r="M1993" t="str">
            <v>MACHALA</v>
          </cell>
          <cell r="N1993" t="str">
            <v>EL ORO</v>
          </cell>
          <cell r="O1993" t="str">
            <v>MACHALA</v>
          </cell>
        </row>
        <row r="1994">
          <cell r="A1994" t="str">
            <v>20002991268640</v>
          </cell>
          <cell r="B1994">
            <v>470724</v>
          </cell>
          <cell r="C1994" t="str">
            <v>20002991268640</v>
          </cell>
          <cell r="D1994">
            <v>44894.640810185185</v>
          </cell>
          <cell r="E1994" t="str">
            <v>BRELDYNG</v>
          </cell>
          <cell r="F1994" t="str">
            <v>DESPACHO</v>
          </cell>
          <cell r="G1994" t="str">
            <v>NORMAL</v>
          </cell>
          <cell r="H1994" t="str">
            <v>JUAN ERNESTO FLORES HIDALGO</v>
          </cell>
          <cell r="I1994" t="str">
            <v>1713657409</v>
          </cell>
          <cell r="J1994" t="str">
            <v>PICHINCHA / QUITO / TABABELA / CALLE ALFONSO TOBAR /  / JULIO GARZON / CASA AMARILLA DE 2P A DOS CUADRAS DEL CEMENTERIO DE TABABELA RF2 HOTEL SPRINGHILLS</v>
          </cell>
          <cell r="K1994" t="str">
            <v>990687917</v>
          </cell>
          <cell r="M1994" t="str">
            <v>QUITO</v>
          </cell>
          <cell r="N1994" t="str">
            <v>PICHINCHA</v>
          </cell>
          <cell r="O1994" t="str">
            <v>QUITO</v>
          </cell>
        </row>
        <row r="1995">
          <cell r="A1995" t="str">
            <v>20002992271613</v>
          </cell>
          <cell r="B1995">
            <v>470725</v>
          </cell>
          <cell r="C1995" t="str">
            <v>20002992271613</v>
          </cell>
          <cell r="D1995">
            <v>44894.640810185185</v>
          </cell>
          <cell r="E1995" t="str">
            <v>BRELDYNG</v>
          </cell>
          <cell r="F1995" t="str">
            <v>DESPACHO</v>
          </cell>
          <cell r="G1995" t="str">
            <v>NORMAL</v>
          </cell>
          <cell r="H1995" t="str">
            <v>CARLOS LUIS MATAMOROS VELIZ</v>
          </cell>
          <cell r="I1995" t="str">
            <v>918808015</v>
          </cell>
          <cell r="J1995" t="str">
            <v>GUAYAS / DAULE / LA AURORA / AV LEON FEBRES CORDERO / MZ 4 VLL 16 /  / URB.VILLAS DEL REY ENTRAR POR LA JOYA ETAPA FELIPE MZ 4 V16</v>
          </cell>
          <cell r="K1995" t="str">
            <v>980006214</v>
          </cell>
          <cell r="M1995" t="str">
            <v>DAULE</v>
          </cell>
          <cell r="N1995" t="str">
            <v>GUAYAS</v>
          </cell>
          <cell r="O1995" t="str">
            <v>DAULE</v>
          </cell>
        </row>
        <row r="1996">
          <cell r="A1996" t="str">
            <v>20002992650964</v>
          </cell>
          <cell r="B1996">
            <v>470726</v>
          </cell>
          <cell r="C1996" t="str">
            <v>20002992650964</v>
          </cell>
          <cell r="D1996">
            <v>44894.640810185185</v>
          </cell>
          <cell r="E1996" t="str">
            <v>BRELDYNG</v>
          </cell>
          <cell r="F1996" t="str">
            <v>DESPACHO</v>
          </cell>
          <cell r="G1996" t="str">
            <v>NORMAL</v>
          </cell>
          <cell r="H1996" t="str">
            <v>JORGE ALBERTO FIGUEROA MONTENEGRO</v>
          </cell>
          <cell r="I1996" t="str">
            <v>1716283880</v>
          </cell>
          <cell r="J1996" t="str">
            <v>PICHINCHA / QUITO / GUAMANI / CALLE FRANCISCO CAMPOS /  / CORONEL PEDRO CONCHA / CONJUNTO RESIDENCIAL SAN FRANCISCO ESMERALDA / CS 8 MZ 13 / REF TRAS LA PETRO COMERCIAL</v>
          </cell>
          <cell r="K1996" t="str">
            <v>998895270</v>
          </cell>
          <cell r="M1996" t="str">
            <v>QUITO</v>
          </cell>
          <cell r="N1996" t="str">
            <v>PICHINCHA</v>
          </cell>
          <cell r="O1996" t="str">
            <v>QUITO</v>
          </cell>
        </row>
        <row r="1997">
          <cell r="A1997" t="str">
            <v>20002992646462</v>
          </cell>
          <cell r="B1997">
            <v>470727</v>
          </cell>
          <cell r="C1997" t="str">
            <v>20002992646462</v>
          </cell>
          <cell r="D1997">
            <v>44894.640810185185</v>
          </cell>
          <cell r="E1997" t="str">
            <v>BRELDYNG</v>
          </cell>
          <cell r="F1997" t="str">
            <v>DESPACHO</v>
          </cell>
          <cell r="G1997" t="str">
            <v>NORMAL</v>
          </cell>
          <cell r="H1997" t="str">
            <v>LUZ MARIA AGUALZACA MISHQUI</v>
          </cell>
          <cell r="I1997" t="str">
            <v>604647990</v>
          </cell>
          <cell r="J1997" t="str">
            <v>GUAYAS / PLAYAS / GENERAL VILLAMIL PLAYAS / AV PEDRO MENENDEZ / SN / SIXTO CHANG / PLAYAS BARRIO LA CONCORDIA AV PEDRO MENENDEZ Y SIXTO CHANG SECTOR 4 ESQUINAS ALADO DE FARMACIA CRUZ AZUL EN MINIMARKE</v>
          </cell>
          <cell r="K1997" t="str">
            <v>999532078</v>
          </cell>
          <cell r="M1997" t="str">
            <v>PLAYAS</v>
          </cell>
          <cell r="N1997" t="str">
            <v>GUAYAS</v>
          </cell>
          <cell r="O1997" t="str">
            <v>PLAYAS</v>
          </cell>
        </row>
        <row r="1998">
          <cell r="A1998" t="str">
            <v>LDDGYEA0017</v>
          </cell>
          <cell r="B1998">
            <v>470699</v>
          </cell>
          <cell r="C1998" t="str">
            <v>LDDGYEA0017</v>
          </cell>
          <cell r="D1998">
            <v>44894.628240740742</v>
          </cell>
          <cell r="E1998" t="str">
            <v>CONECEL_DOCUMENTOS</v>
          </cell>
          <cell r="F1998" t="str">
            <v>DESPACHO</v>
          </cell>
          <cell r="G1998" t="str">
            <v>NORMAL</v>
          </cell>
          <cell r="H1998" t="str">
            <v>Stephanie Perez ACC/Paola Loja ACC-OPE Equipos</v>
          </cell>
          <cell r="I1998" t="str">
            <v>0</v>
          </cell>
          <cell r="J1998" t="str">
            <v>GYE - Centro Comercial Garzo centro-ACC/REGULARIZACIONES</v>
          </cell>
          <cell r="K1998" t="str">
            <v>993393277</v>
          </cell>
          <cell r="L1998" t="str">
            <v/>
          </cell>
          <cell r="M1998" t="str">
            <v>GUAYAQUIL</v>
          </cell>
          <cell r="N1998" t="str">
            <v>GUAYAS</v>
          </cell>
          <cell r="O1998" t="str">
            <v>GUAYAQUIL</v>
          </cell>
        </row>
        <row r="1999">
          <cell r="A1999" t="str">
            <v>LDDGYEB0018</v>
          </cell>
          <cell r="B1999">
            <v>470700</v>
          </cell>
          <cell r="C1999" t="str">
            <v>LDDGYEB0018</v>
          </cell>
          <cell r="D1999">
            <v>44894.628240740742</v>
          </cell>
          <cell r="E1999" t="str">
            <v>CONECEL_DOCUMENTOS</v>
          </cell>
          <cell r="F1999" t="str">
            <v>DESPACHO</v>
          </cell>
          <cell r="G1999" t="str">
            <v>NORMAL</v>
          </cell>
          <cell r="H1999" t="str">
            <v>Stephanie Perez ACC</v>
          </cell>
          <cell r="I1999" t="str">
            <v>0</v>
          </cell>
          <cell r="J1999" t="str">
            <v>GYE - Centro Comercial Garzo centro-ACC</v>
          </cell>
          <cell r="K1999" t="str">
            <v>9399196442</v>
          </cell>
          <cell r="L1999" t="str">
            <v/>
          </cell>
          <cell r="M1999" t="str">
            <v>GUAYAQUIL</v>
          </cell>
          <cell r="N1999" t="str">
            <v>GUAYAS</v>
          </cell>
          <cell r="O1999" t="str">
            <v>GUAYAQUIL</v>
          </cell>
        </row>
        <row r="2000">
          <cell r="A2000" t="str">
            <v>LDDUIOC0015</v>
          </cell>
          <cell r="B2000">
            <v>470701</v>
          </cell>
          <cell r="C2000" t="str">
            <v>LDDUIOC0015</v>
          </cell>
          <cell r="D2000">
            <v>44894.628240740742</v>
          </cell>
          <cell r="E2000" t="str">
            <v>CONECEL_DOCUMENTOS</v>
          </cell>
          <cell r="F2000" t="str">
            <v>DESPACHO</v>
          </cell>
          <cell r="G2000" t="str">
            <v>NORMAL</v>
          </cell>
          <cell r="H2000" t="str">
            <v>Yoel Ramirez/ADT</v>
          </cell>
          <cell r="I2000" t="str">
            <v>0</v>
          </cell>
          <cell r="J2000" t="str">
            <v>Quito: Yanez Pinzon y Colon Edificio Rigel piso 3</v>
          </cell>
          <cell r="K2000" t="str">
            <v>961420773</v>
          </cell>
          <cell r="L2000" t="str">
            <v/>
          </cell>
          <cell r="M2000" t="str">
            <v>QUITO</v>
          </cell>
          <cell r="N2000" t="str">
            <v xml:space="preserve">PICHINCHA </v>
          </cell>
          <cell r="O2000" t="str">
            <v>QUITO</v>
          </cell>
        </row>
        <row r="2001">
          <cell r="A2001" t="str">
            <v>LDDGYED0013</v>
          </cell>
          <cell r="B2001">
            <v>470702</v>
          </cell>
          <cell r="C2001" t="str">
            <v>LDDGYED0013</v>
          </cell>
          <cell r="D2001">
            <v>44894.628240740742</v>
          </cell>
          <cell r="E2001" t="str">
            <v>CONECEL_DOCUMENTOS</v>
          </cell>
          <cell r="F2001" t="str">
            <v>DESPACHO</v>
          </cell>
          <cell r="G2001" t="str">
            <v>NORMAL</v>
          </cell>
          <cell r="H2001" t="str">
            <v>GABRIELA SANDOVAL/ALG</v>
          </cell>
          <cell r="I2001" t="str">
            <v>0</v>
          </cell>
          <cell r="J2001" t="str">
            <v xml:space="preserve"> Gye:  Urdenor 2 - parque empresarial colon , edificio Coloncorp B mezanine atras de Netlife</v>
          </cell>
          <cell r="K2001" t="str">
            <v>982033756</v>
          </cell>
          <cell r="L2001" t="str">
            <v/>
          </cell>
          <cell r="M2001" t="str">
            <v>GUAYAQUIL</v>
          </cell>
          <cell r="N2001" t="str">
            <v>GUAYAS</v>
          </cell>
          <cell r="O2001" t="str">
            <v>GUAYAQUIL</v>
          </cell>
        </row>
        <row r="2002">
          <cell r="A2002" t="str">
            <v>LDDUIOE0021</v>
          </cell>
          <cell r="B2002">
            <v>470703</v>
          </cell>
          <cell r="C2002" t="str">
            <v>LDDUIOE0021</v>
          </cell>
          <cell r="D2002">
            <v>44894.628240740742</v>
          </cell>
          <cell r="E2002" t="str">
            <v>CONECEL_DOCUMENTOS</v>
          </cell>
          <cell r="F2002" t="str">
            <v>DESPACHO</v>
          </cell>
          <cell r="G2002" t="str">
            <v>NORMAL</v>
          </cell>
          <cell r="H2002" t="str">
            <v>Maria Fernanda Munoz/CANT</v>
          </cell>
          <cell r="I2002" t="str">
            <v>0</v>
          </cell>
          <cell r="J2002" t="str">
            <v xml:space="preserve">QUITO Av. 10 de Agosto N34-601 y Juan Pablo Sanz </v>
          </cell>
          <cell r="K2002" t="str">
            <v>998118542/979067498</v>
          </cell>
          <cell r="L2002" t="str">
            <v/>
          </cell>
          <cell r="M2002" t="str">
            <v>QUITO</v>
          </cell>
          <cell r="N2002" t="str">
            <v xml:space="preserve">PICHINCHA </v>
          </cell>
          <cell r="O2002" t="str">
            <v>QUITO</v>
          </cell>
        </row>
        <row r="2003">
          <cell r="A2003" t="str">
            <v>LDDGYEF0019</v>
          </cell>
          <cell r="B2003">
            <v>470704</v>
          </cell>
          <cell r="C2003" t="str">
            <v>LDDGYEF0019</v>
          </cell>
          <cell r="D2003">
            <v>44894.628240740742</v>
          </cell>
          <cell r="E2003" t="str">
            <v>CONECEL_DOCUMENTOS</v>
          </cell>
          <cell r="F2003" t="str">
            <v>DESPACHO</v>
          </cell>
          <cell r="G2003" t="str">
            <v>NORMAL</v>
          </cell>
          <cell r="H2003" t="str">
            <v>GABRIELA SANDOVAL/GSO</v>
          </cell>
          <cell r="I2003" t="str">
            <v>0</v>
          </cell>
          <cell r="J2003" t="str">
            <v xml:space="preserve"> Gye:  Urdenor 2 - parque empresarial colon , edificio Coloncorp B mezanine atras de Netlife</v>
          </cell>
          <cell r="K2003" t="str">
            <v>982033756</v>
          </cell>
          <cell r="L2003" t="str">
            <v/>
          </cell>
          <cell r="M2003" t="str">
            <v>GUAYAQUIL</v>
          </cell>
          <cell r="N2003" t="str">
            <v>GUAYAS</v>
          </cell>
          <cell r="O2003" t="str">
            <v>GUAYAQUIL</v>
          </cell>
        </row>
        <row r="2004">
          <cell r="A2004" t="str">
            <v>LDDGYEG0023</v>
          </cell>
          <cell r="B2004">
            <v>470705</v>
          </cell>
          <cell r="C2004" t="str">
            <v>LDDGYEG0023</v>
          </cell>
          <cell r="D2004">
            <v>44894.628240740742</v>
          </cell>
          <cell r="E2004" t="str">
            <v>CONECEL_DOCUMENTOS</v>
          </cell>
          <cell r="F2004" t="str">
            <v>DESPACHO</v>
          </cell>
          <cell r="G2004" t="str">
            <v>NORMAL</v>
          </cell>
          <cell r="H2004" t="str">
            <v>GABRIELA SANDOVAL/PSG</v>
          </cell>
          <cell r="I2004" t="str">
            <v>0</v>
          </cell>
          <cell r="J2004" t="str">
            <v xml:space="preserve"> Gye:  Urdenor 2 - parque empresarial colon , edificio Coloncorp B mezanine atras de Netlife</v>
          </cell>
          <cell r="K2004" t="str">
            <v>982033756</v>
          </cell>
          <cell r="L2004" t="str">
            <v/>
          </cell>
          <cell r="M2004" t="str">
            <v>GUAYAQUIL</v>
          </cell>
          <cell r="N2004" t="str">
            <v>GUAYAS</v>
          </cell>
          <cell r="O2004" t="str">
            <v>GUAYAQUIL</v>
          </cell>
        </row>
        <row r="2005">
          <cell r="A2005" t="str">
            <v>LDDGYEH0012</v>
          </cell>
          <cell r="B2005">
            <v>470706</v>
          </cell>
          <cell r="C2005" t="str">
            <v>LDDGYEH0012</v>
          </cell>
          <cell r="D2005">
            <v>44894.628240740742</v>
          </cell>
          <cell r="E2005" t="str">
            <v>CONECEL_DOCUMENTOS</v>
          </cell>
          <cell r="F2005" t="str">
            <v>DESPACHO</v>
          </cell>
          <cell r="G2005" t="str">
            <v>NORMAL</v>
          </cell>
          <cell r="H2005" t="str">
            <v>Lourdes Quinteros/OFC BRELDYNG</v>
          </cell>
          <cell r="I2005" t="str">
            <v>0</v>
          </cell>
          <cell r="J2005" t="str">
            <v>OFC BRELDYNG CALLE 7MO PASAJE 37ª Y V. EMILIO ROMERO, BODEGAS DE FERRETERIA ESPINOZA, bodega #8 (exactamente queda en la Juan Tanca Marengo km. 4.5 pasando la coca cola</v>
          </cell>
          <cell r="K2005" t="str">
            <v>0</v>
          </cell>
          <cell r="L2005" t="str">
            <v/>
          </cell>
          <cell r="M2005" t="str">
            <v>GUAYAQUIL</v>
          </cell>
          <cell r="N2005" t="str">
            <v>GUAYAS</v>
          </cell>
          <cell r="O2005" t="str">
            <v>GUAYAQUIL</v>
          </cell>
        </row>
        <row r="2006">
          <cell r="A2006" t="str">
            <v>LDDGYEI0010</v>
          </cell>
          <cell r="B2006">
            <v>470707</v>
          </cell>
          <cell r="C2006" t="str">
            <v>LDDGYEI0010</v>
          </cell>
          <cell r="D2006">
            <v>44894.628240740742</v>
          </cell>
          <cell r="E2006" t="str">
            <v>CONECEL_DOCUMENTOS</v>
          </cell>
          <cell r="F2006" t="str">
            <v>DESPACHO</v>
          </cell>
          <cell r="G2006" t="str">
            <v>NORMAL</v>
          </cell>
          <cell r="H2006" t="str">
            <v>Paola Loja /Conecel Reg</v>
          </cell>
          <cell r="I2006" t="str">
            <v>0</v>
          </cell>
          <cell r="J2006" t="str">
            <v>GYE - Centro Comercial Garzo centro-ACC</v>
          </cell>
          <cell r="K2006" t="str">
            <v>993393277</v>
          </cell>
          <cell r="L2006" t="str">
            <v/>
          </cell>
          <cell r="M2006" t="str">
            <v>GUAYAQUIL</v>
          </cell>
          <cell r="N2006" t="str">
            <v>GUAYAS</v>
          </cell>
          <cell r="O2006" t="str">
            <v>GUAYAQUIL</v>
          </cell>
        </row>
        <row r="2007">
          <cell r="A2007" t="str">
            <v>20002992248630</v>
          </cell>
          <cell r="B2007">
            <v>470583</v>
          </cell>
          <cell r="C2007" t="str">
            <v>20002992248630</v>
          </cell>
          <cell r="D2007">
            <v>44894.613449074073</v>
          </cell>
          <cell r="E2007" t="str">
            <v>CONECEL</v>
          </cell>
          <cell r="F2007" t="str">
            <v>DESPACHO</v>
          </cell>
          <cell r="G2007" t="str">
            <v>NORMAL</v>
          </cell>
          <cell r="H2007" t="str">
            <v>JORGE EDUARDO MURILLO CISNEROS</v>
          </cell>
          <cell r="I2007" t="str">
            <v>1713671293</v>
          </cell>
          <cell r="J2007" t="str">
            <v>AV GENERAL ENRIQUE Y SAN JUAN DE DIOS CS DOS PISOS S4-415 PORTON NEGRO FRENTE: FARMACIA MEDICITY PLAYA CHICA</v>
          </cell>
          <cell r="K2007" t="str">
            <v>997021781</v>
          </cell>
          <cell r="L2007" t="str">
            <v>0</v>
          </cell>
          <cell r="M2007" t="str">
            <v>QUITO</v>
          </cell>
          <cell r="N2007" t="str">
            <v>PICHINCHA</v>
          </cell>
          <cell r="O2007" t="str">
            <v>ALANGASI</v>
          </cell>
        </row>
        <row r="2008">
          <cell r="A2008" t="str">
            <v>20002988341365</v>
          </cell>
          <cell r="B2008">
            <v>470584</v>
          </cell>
          <cell r="C2008" t="str">
            <v>20002988341365</v>
          </cell>
          <cell r="D2008">
            <v>44894.613449074073</v>
          </cell>
          <cell r="E2008" t="str">
            <v>CONECEL</v>
          </cell>
          <cell r="F2008" t="str">
            <v>DESPACHO</v>
          </cell>
          <cell r="G2008" t="str">
            <v>NORMAL</v>
          </cell>
          <cell r="H2008" t="str">
            <v>CADENA HEREDIA ROCIO DE LAS MERCEDES</v>
          </cell>
          <cell r="I2008" t="str">
            <v>1710509827</v>
          </cell>
          <cell r="J2008" t="str">
            <v>CALLE ILINISA Y CLL ALTIZANA CASA S827 4P COLOR CELESTE REF: A UNA CUADRA SUR IGLESIA DE CHIMBACALLE A DOS CUADRAS DEL TEATRO MEXICO</v>
          </cell>
          <cell r="K2008" t="str">
            <v>0967811175-0995941332</v>
          </cell>
          <cell r="L2008" t="str">
            <v>995941332</v>
          </cell>
          <cell r="M2008" t="str">
            <v>QUITO</v>
          </cell>
          <cell r="N2008" t="str">
            <v>PICHINCHA</v>
          </cell>
          <cell r="O2008" t="str">
            <v>CHIMBACALLE</v>
          </cell>
        </row>
        <row r="2009">
          <cell r="A2009" t="str">
            <v>20002992243493</v>
          </cell>
          <cell r="B2009">
            <v>470585</v>
          </cell>
          <cell r="C2009" t="str">
            <v>20002992243493</v>
          </cell>
          <cell r="D2009">
            <v>44894.613449074073</v>
          </cell>
          <cell r="E2009" t="str">
            <v>CONECEL</v>
          </cell>
          <cell r="F2009" t="str">
            <v>DESPACHO</v>
          </cell>
          <cell r="G2009" t="str">
            <v>NORMAL</v>
          </cell>
          <cell r="H2009" t="str">
            <v>GUAMAN ZUNIGA RODRIGO XAVIER</v>
          </cell>
          <cell r="I2009" t="str">
            <v>1103673693</v>
          </cell>
          <cell r="J2009" t="str">
            <v>AV 12 DE OCTUBRE Y CALLE CRISTOBAL COLON CONSECIONAIO GRUPO ROLDAN</v>
          </cell>
          <cell r="K2009" t="str">
            <v>995820658</v>
          </cell>
          <cell r="L2009" t="str">
            <v>995820658</v>
          </cell>
          <cell r="M2009" t="str">
            <v>CUENCA</v>
          </cell>
          <cell r="N2009" t="str">
            <v>AZUAY</v>
          </cell>
          <cell r="O2009" t="str">
            <v>TOTORACOCHA</v>
          </cell>
        </row>
        <row r="2010">
          <cell r="A2010" t="str">
            <v>20002992647286</v>
          </cell>
          <cell r="B2010">
            <v>470586</v>
          </cell>
          <cell r="C2010" t="str">
            <v>20002992647286</v>
          </cell>
          <cell r="D2010">
            <v>44894.613449074073</v>
          </cell>
          <cell r="E2010" t="str">
            <v>CONECEL</v>
          </cell>
          <cell r="F2010" t="str">
            <v>DESPACHO</v>
          </cell>
          <cell r="G2010" t="str">
            <v>NORMAL</v>
          </cell>
          <cell r="H2010" t="str">
            <v>LAZO QUICHIMBO WILSON XAVIER</v>
          </cell>
          <cell r="I2010" t="str">
            <v>0104178660</v>
          </cell>
          <cell r="J2010" t="str">
            <v>AV PAUKAR BAMBA Y LOS ALISOS EDIFICIO MAYAMPURA SEGUNDO PISO OFICINA 205 EN LA TARDE </v>
          </cell>
          <cell r="K2010" t="str">
            <v>0997234139</v>
          </cell>
          <cell r="L2010" t="str">
            <v>0997234139</v>
          </cell>
          <cell r="M2010" t="str">
            <v>CUENCA</v>
          </cell>
          <cell r="N2010" t="str">
            <v>AZUAY</v>
          </cell>
          <cell r="O2010" t="str">
            <v>TOTORACOCHA</v>
          </cell>
        </row>
        <row r="2011">
          <cell r="A2011" t="str">
            <v>20002992645614</v>
          </cell>
          <cell r="B2011">
            <v>470587</v>
          </cell>
          <cell r="C2011" t="str">
            <v>20002992645614</v>
          </cell>
          <cell r="D2011">
            <v>44894.613449074073</v>
          </cell>
          <cell r="E2011" t="str">
            <v>CONECEL</v>
          </cell>
          <cell r="F2011" t="str">
            <v>DESPACHO</v>
          </cell>
          <cell r="G2011" t="str">
            <v>NORMAL</v>
          </cell>
          <cell r="H2011" t="str">
            <v>RECIBE DIEGO JAYA-CAROLINA PEREZ-CRISTIAN  ZAMBRANO // CLIENTE ALVAREZ DE LA VEGA DIEGO FERNANDO</v>
          </cell>
          <cell r="I2011" t="str">
            <v>1718753013</v>
          </cell>
          <cell r="J2011" t="str">
            <v>CASA CLARO AV Amazonas y Luis Barberis doctor Esquina Frente a matriz de Claro Casa Blanca 2 pisos/RECIBE DIEGO JAYA-CAROLINA PEREZ-CRISTIAN  ZAMBRANO</v>
          </cell>
          <cell r="K2011" t="str">
            <v>995762949</v>
          </cell>
          <cell r="L2011" t="str">
            <v>-</v>
          </cell>
          <cell r="M2011" t="str">
            <v>QUITO</v>
          </cell>
          <cell r="N2011" t="str">
            <v>PICHINCHA</v>
          </cell>
          <cell r="O2011" t="str">
            <v>INAQUITO</v>
          </cell>
        </row>
        <row r="2012">
          <cell r="A2012" t="str">
            <v>20002993183171</v>
          </cell>
          <cell r="B2012">
            <v>470588</v>
          </cell>
          <cell r="C2012" t="str">
            <v>20002993183171</v>
          </cell>
          <cell r="D2012">
            <v>44894.613449074073</v>
          </cell>
          <cell r="E2012" t="str">
            <v>CONECEL</v>
          </cell>
          <cell r="F2012" t="str">
            <v>DESPACHO</v>
          </cell>
          <cell r="G2012" t="str">
            <v>NORMAL</v>
          </cell>
          <cell r="H2012" t="str">
            <v>JIMENEZ SUAREZ HECTOR NICOLAY</v>
          </cell>
          <cell r="I2012" t="str">
            <v>1713816906</v>
          </cell>
          <cell r="J2012" t="str">
            <v>AV LIRA NAN Y NUSTA EN EL CONJ CASA CLUB LA HACIENDA MZ 6 CS 22 REF DIAG A PIZZERIA EL HORNERO</v>
          </cell>
          <cell r="K2012" t="str">
            <v>987678976</v>
          </cell>
          <cell r="L2012" t="str">
            <v>987678976</v>
          </cell>
          <cell r="M2012" t="str">
            <v>QUITO</v>
          </cell>
          <cell r="N2012" t="str">
            <v>PICHINCHA</v>
          </cell>
          <cell r="O2012" t="str">
            <v>QUITUMBE</v>
          </cell>
        </row>
        <row r="2013">
          <cell r="A2013" t="str">
            <v>20002992646400</v>
          </cell>
          <cell r="B2013">
            <v>470589</v>
          </cell>
          <cell r="C2013" t="str">
            <v>20002992646400</v>
          </cell>
          <cell r="D2013">
            <v>44894.613449074073</v>
          </cell>
          <cell r="E2013" t="str">
            <v>CONECEL</v>
          </cell>
          <cell r="F2013" t="str">
            <v>DESPACHO</v>
          </cell>
          <cell r="G2013" t="str">
            <v>NORMAL</v>
          </cell>
          <cell r="H2013" t="str">
            <v>NUNEZ VILLAMAR DIANA PAULINA</v>
          </cell>
          <cell r="I2013" t="str">
            <v>1716782055</v>
          </cell>
          <cell r="J2013" t="str">
            <v>(A PARTIR 2PM) SANTA MONICA ALTA CALLE MAYTA CAPAC 261 Y MIGUEL RIOFRIO CASA INDUCIDA 2PS PUERTAS DE REJAS NEGRAS GRANDE</v>
          </cell>
          <cell r="K2013" t="str">
            <v>994875072</v>
          </cell>
          <cell r="L2013" t="str">
            <v>994875072</v>
          </cell>
          <cell r="M2013" t="str">
            <v>QUITO</v>
          </cell>
          <cell r="N2013" t="str">
            <v xml:space="preserve">PICHINCHA </v>
          </cell>
          <cell r="O2013" t="str">
            <v>CONOCOTO</v>
          </cell>
        </row>
        <row r="2014">
          <cell r="A2014" t="str">
            <v>20002992629174</v>
          </cell>
          <cell r="B2014">
            <v>470590</v>
          </cell>
          <cell r="C2014" t="str">
            <v>20002992629174</v>
          </cell>
          <cell r="D2014">
            <v>44894.613449074073</v>
          </cell>
          <cell r="E2014" t="str">
            <v>CONECEL</v>
          </cell>
          <cell r="F2014" t="str">
            <v>DESPACHO</v>
          </cell>
          <cell r="G2014" t="str">
            <v>NORMAL</v>
          </cell>
          <cell r="H2014" t="str">
            <v>OCAMPO SOTO CLAUDIO IVAN</v>
          </cell>
          <cell r="I2014" t="str">
            <v>1709481756</v>
          </cell>
          <cell r="J2014" t="str">
            <v>SECTOR VILLA FLORA AV. RODRIGO DE CHAVEZ 371 Y FRANCISCO GOMEZ EN EL EDIFICIO DE LA PANADERIA LA UNION. 3ER PISO AREA CONTABILIDAD</v>
          </cell>
          <cell r="K2014" t="str">
            <v>993573876</v>
          </cell>
          <cell r="L2014" t="str">
            <v>993573876</v>
          </cell>
          <cell r="M2014" t="str">
            <v>QUITO</v>
          </cell>
          <cell r="N2014" t="str">
            <v>PICHINCHA</v>
          </cell>
          <cell r="O2014" t="str">
            <v>LA FERROVIARIA</v>
          </cell>
        </row>
        <row r="2015">
          <cell r="A2015" t="str">
            <v>20002962204483</v>
          </cell>
          <cell r="B2015">
            <v>470420</v>
          </cell>
          <cell r="C2015" t="str">
            <v>20002962204483</v>
          </cell>
          <cell r="D2015">
            <v>44894.504699074074</v>
          </cell>
          <cell r="E2015" t="str">
            <v>CONECEL</v>
          </cell>
          <cell r="F2015" t="str">
            <v>DESPACHO</v>
          </cell>
          <cell r="G2015" t="str">
            <v>NORMAL</v>
          </cell>
          <cell r="H2015" t="str">
            <v>EDITH ANGELICA CERDA LICUY</v>
          </cell>
          <cell r="I2015" t="str">
            <v>1500833403</v>
          </cell>
          <cell r="J2015" t="str">
            <v>QUITO/EL QUINCHE/CALLE PICHINCHA Y CAYAMBE EN LA FARMACIA SANA SANA N204 CASA DE DOS PISOS COLOR CREMA</v>
          </cell>
          <cell r="K2015" t="str">
            <v>998438301 /  997888548/0959433378</v>
          </cell>
          <cell r="M2015" t="str">
            <v>QUITO</v>
          </cell>
          <cell r="N2015" t="str">
            <v>PICHINCHA</v>
          </cell>
          <cell r="O2015" t="str">
            <v>QUITO</v>
          </cell>
        </row>
        <row r="2016">
          <cell r="A2016" t="str">
            <v>20002992271692</v>
          </cell>
          <cell r="B2016">
            <v>470421</v>
          </cell>
          <cell r="C2016" t="str">
            <v>20002992271692</v>
          </cell>
          <cell r="D2016">
            <v>44894.504699074074</v>
          </cell>
          <cell r="E2016" t="str">
            <v>CONECEL</v>
          </cell>
          <cell r="F2016" t="str">
            <v>DESPACHO</v>
          </cell>
          <cell r="G2016" t="str">
            <v>NORMAL</v>
          </cell>
          <cell r="H2016" t="str">
            <v>GLORIA ESTEFANY BETANCOURT CHISAGUAN</v>
          </cell>
          <cell r="I2016" t="str">
            <v>1721031407</v>
          </cell>
          <cell r="J2016" t="str">
            <v>QUITO/INAQUITO/CALLE REPUBLICA Y ALEMANIA EN EL HOTEL WIND JARD PB EN LA RECEPCION DETRAS DE LA CAMARA DE COMERCIO EN QUITO</v>
          </cell>
          <cell r="K2016" t="str">
            <v>998398319 /  994435396/0997302821</v>
          </cell>
          <cell r="L2016" t="str">
            <v/>
          </cell>
          <cell r="M2016" t="str">
            <v>QUITO</v>
          </cell>
          <cell r="N2016" t="str">
            <v>PICHINCHA</v>
          </cell>
          <cell r="O2016" t="str">
            <v>QUITO</v>
          </cell>
        </row>
        <row r="2017">
          <cell r="A2017" t="str">
            <v>20002991261880</v>
          </cell>
          <cell r="B2017">
            <v>470422</v>
          </cell>
          <cell r="C2017" t="str">
            <v>20002991261880</v>
          </cell>
          <cell r="D2017">
            <v>44894.504699074074</v>
          </cell>
          <cell r="E2017" t="str">
            <v>CONECEL</v>
          </cell>
          <cell r="F2017" t="str">
            <v>DESPACHO</v>
          </cell>
          <cell r="G2017" t="str">
            <v>NORMAL</v>
          </cell>
          <cell r="H2017" t="str">
            <v>JONATHAN EDWARD KLING PENAHERRERA</v>
          </cell>
          <cell r="I2017" t="str">
            <v>1714364336</v>
          </cell>
          <cell r="J2017" t="str">
            <v>QUITO/CUMBAYA/CALLE JUAN CUELLAR Y PASAJE MIGUEL FRENTE AL CONDOMINIO NISPERO CASA DE UN PISO COLOR VINO CON PUERTA VERDE</v>
          </cell>
          <cell r="K2017" t="str">
            <v xml:space="preserve">995449088 /  </v>
          </cell>
          <cell r="L2017" t="str">
            <v/>
          </cell>
          <cell r="M2017" t="str">
            <v>QUITO</v>
          </cell>
          <cell r="N2017" t="str">
            <v>PICHINCHA</v>
          </cell>
          <cell r="O2017" t="str">
            <v>QUITO</v>
          </cell>
        </row>
        <row r="2018">
          <cell r="A2018" t="str">
            <v>20002992248379</v>
          </cell>
          <cell r="B2018">
            <v>470423</v>
          </cell>
          <cell r="C2018" t="str">
            <v>20002992248379</v>
          </cell>
          <cell r="D2018">
            <v>44894.504699074074</v>
          </cell>
          <cell r="E2018" t="str">
            <v>CONECEL</v>
          </cell>
          <cell r="F2018" t="str">
            <v>DESPACHO</v>
          </cell>
          <cell r="G2018" t="str">
            <v>NORMAL</v>
          </cell>
          <cell r="H2018" t="str">
            <v>CINTHIA LISSETH DIAZ ERAS</v>
          </cell>
          <cell r="I2018" t="str">
            <v>706270493</v>
          </cell>
          <cell r="J2018" t="str">
            <v>MACHALA/MACHALA/9 DE MAYO YGENERAL SERRANO/ENTREGAR EN EL COMANDO DE POLICIA FRENTE DE LA COOPERATIVA DE POLICIA</v>
          </cell>
          <cell r="K2018" t="str">
            <v>968226419 /  969201656</v>
          </cell>
          <cell r="M2018" t="str">
            <v>MACHALA</v>
          </cell>
          <cell r="N2018" t="str">
            <v>EL ORO</v>
          </cell>
          <cell r="O2018" t="str">
            <v>MACHALA</v>
          </cell>
        </row>
        <row r="2019">
          <cell r="A2019" t="str">
            <v>20002991256874</v>
          </cell>
          <cell r="B2019">
            <v>470424</v>
          </cell>
          <cell r="C2019" t="str">
            <v>20002991256874</v>
          </cell>
          <cell r="D2019">
            <v>44894.504699074074</v>
          </cell>
          <cell r="E2019" t="str">
            <v>CONECEL</v>
          </cell>
          <cell r="F2019" t="str">
            <v>DESPACHO</v>
          </cell>
          <cell r="G2019" t="str">
            <v>NORMAL</v>
          </cell>
          <cell r="H2019" t="str">
            <v>MARCOS MILTON FUERTE MENDEZ</v>
          </cell>
          <cell r="I2019" t="str">
            <v>912680964</v>
          </cell>
          <cell r="J2019" t="str">
            <v>LA LIBERTAD/LA LIBERTAD/BARRIO PUERTO RICO CALLE 27-E 315 ENTRE CALLES A Y B RECIBEN EN EL SUPERINTENDENCIA DEL TERMINAL PETROLERO DE LA LIBERTAD</v>
          </cell>
          <cell r="K2019" t="str">
            <v>961016468 /  987433393</v>
          </cell>
          <cell r="M2019" t="str">
            <v>LA LIBERTAD</v>
          </cell>
          <cell r="N2019" t="str">
            <v>SANTA ELENA</v>
          </cell>
          <cell r="O2019" t="str">
            <v>LA LIBERTAD</v>
          </cell>
        </row>
        <row r="2020">
          <cell r="A2020" t="str">
            <v>20002992264611</v>
          </cell>
          <cell r="B2020">
            <v>470425</v>
          </cell>
          <cell r="C2020" t="str">
            <v>20002992264611</v>
          </cell>
          <cell r="D2020">
            <v>44894.504699074074</v>
          </cell>
          <cell r="E2020" t="str">
            <v>CONECEL</v>
          </cell>
          <cell r="F2020" t="str">
            <v>DESPACHO</v>
          </cell>
          <cell r="G2020" t="str">
            <v>NORMAL</v>
          </cell>
          <cell r="H2020" t="str">
            <v>JAVIER ALFONSO MUNOZ VERDESOTO</v>
          </cell>
          <cell r="I2020" t="str">
            <v>1716094386</v>
          </cell>
          <cell r="J2020" t="str">
            <v>SANTO DOMINGO/RIO VERDE MUNICIPAL 1/CALLE ALAMOR Y CALLE RIO GUAYAS CASA 1 PISO CELESTE A UNA CUADRA DE LA FARMACIA COMUNITARIA ESQUINERA</v>
          </cell>
          <cell r="K2020" t="str">
            <v xml:space="preserve">983037282 /  </v>
          </cell>
          <cell r="M2020" t="str">
            <v>SANTO DOMINGO</v>
          </cell>
          <cell r="N2020" t="str">
            <v>SANTO DOMINGO DE LOS TSACHILAS</v>
          </cell>
          <cell r="O2020" t="str">
            <v>SANTO DOMINGO</v>
          </cell>
        </row>
        <row r="2021">
          <cell r="A2021" t="str">
            <v>20002992623100</v>
          </cell>
          <cell r="B2021">
            <v>470426</v>
          </cell>
          <cell r="C2021" t="str">
            <v>20002992623100</v>
          </cell>
          <cell r="D2021">
            <v>44894.504699074074</v>
          </cell>
          <cell r="E2021" t="str">
            <v>CONECEL</v>
          </cell>
          <cell r="F2021" t="str">
            <v>DESPACHO</v>
          </cell>
          <cell r="G2021" t="str">
            <v>NORMAL</v>
          </cell>
          <cell r="H2021" t="str">
            <v>GERARDO MEZA OBANDO</v>
          </cell>
          <cell r="I2021" t="str">
            <v>802693564</v>
          </cell>
          <cell r="J2021" t="str">
            <v>ESMERALDAS/SIMON PLATA TORRES/VIA A ATACAMES KM 1 URB BONA TERRA CS 422 CALLE C/JUNTO A LA CUIDADELA JULIO ESTUPINAN Y FRENTE A LA CUIDADELA LA VICTORIA/</v>
          </cell>
          <cell r="K2021" t="str">
            <v xml:space="preserve">960184965 /  </v>
          </cell>
          <cell r="L2021" t="str">
            <v/>
          </cell>
          <cell r="M2021" t="str">
            <v>ESMERALDAS</v>
          </cell>
          <cell r="N2021" t="str">
            <v>ESMERALDAS</v>
          </cell>
          <cell r="O2021" t="str">
            <v>ESMERALDAS</v>
          </cell>
        </row>
        <row r="2022">
          <cell r="A2022" t="str">
            <v>20002992633228</v>
          </cell>
          <cell r="B2022">
            <v>470427</v>
          </cell>
          <cell r="C2022" t="str">
            <v>20002992633228</v>
          </cell>
          <cell r="D2022">
            <v>44894.504699074074</v>
          </cell>
          <cell r="E2022" t="str">
            <v>CONECEL</v>
          </cell>
          <cell r="F2022" t="str">
            <v>DESPACHO</v>
          </cell>
          <cell r="G2022" t="str">
            <v>NORMAL</v>
          </cell>
          <cell r="H2022" t="str">
            <v>BYRON FERNANDO GALARZA CASTRO</v>
          </cell>
          <cell r="I2022" t="str">
            <v>1804300117</v>
          </cell>
          <cell r="J2022" t="str">
            <v>QUITO/COTOCOLLAO/CALLE VALLEJO LARREA 63-08 Y CALLE J CASA DE CUATRO PISOS CON PARED DE PIEDRA A MEDIA CUADRA DEL PARQUE DE BELLAVISTA</v>
          </cell>
          <cell r="K2022" t="str">
            <v xml:space="preserve">996434149 /  </v>
          </cell>
          <cell r="L2022" t="str">
            <v/>
          </cell>
          <cell r="M2022" t="str">
            <v>QUITO</v>
          </cell>
          <cell r="N2022" t="str">
            <v>PICHINCHA</v>
          </cell>
          <cell r="O2022" t="str">
            <v>QUITO</v>
          </cell>
        </row>
        <row r="2023">
          <cell r="A2023" t="str">
            <v>20002992632541</v>
          </cell>
          <cell r="B2023">
            <v>470428</v>
          </cell>
          <cell r="C2023" t="str">
            <v>20002992632541</v>
          </cell>
          <cell r="D2023">
            <v>44894.504699074074</v>
          </cell>
          <cell r="E2023" t="str">
            <v>CONECEL</v>
          </cell>
          <cell r="F2023" t="str">
            <v>DESPACHO</v>
          </cell>
          <cell r="G2023" t="str">
            <v>NORMAL</v>
          </cell>
          <cell r="H2023" t="str">
            <v>OSCAR CIFUENTES QUINONEZ</v>
          </cell>
          <cell r="I2023" t="str">
            <v>923816300</v>
          </cell>
          <cell r="J2023" t="str">
            <v>GUAYAQUIL/XIMENA/AV 25 DE JULIO COOP PRADE 2 MZ D9 VLL 23 CASA DE 3 PISOS COLOR CREMA A UNA CUADRA DE LA ESTACION DE LA METRO VIA LOPENA</v>
          </cell>
          <cell r="K2023" t="str">
            <v>995173897 /  923816300</v>
          </cell>
          <cell r="M2023" t="str">
            <v>GUAYAQUIL</v>
          </cell>
          <cell r="N2023" t="str">
            <v>GUAYAS</v>
          </cell>
          <cell r="O2023" t="str">
            <v>GUAYAQUIL</v>
          </cell>
        </row>
        <row r="2024">
          <cell r="A2024" t="str">
            <v>18005583</v>
          </cell>
          <cell r="B2024">
            <v>470429</v>
          </cell>
          <cell r="C2024" t="str">
            <v>18005583</v>
          </cell>
          <cell r="D2024">
            <v>44894.504699074074</v>
          </cell>
          <cell r="E2024" t="str">
            <v>CONECEL</v>
          </cell>
          <cell r="F2024" t="str">
            <v>DESPACHO</v>
          </cell>
          <cell r="G2024" t="str">
            <v>NORMAL</v>
          </cell>
          <cell r="H2024" t="str">
            <v>DIEGO EDUARDO CALDERON RAMOS</v>
          </cell>
          <cell r="I2024" t="str">
            <v>1.76139E+12</v>
          </cell>
          <cell r="J2024" t="str">
            <v>QUITO/INAQUITO/AV RIO COCA ENTRE SHYRIS Y PARIS EN EL EDIFICIO RIO COCA 13-33 FRENTE AL CONSECIONARIO ECUAAUTO</v>
          </cell>
          <cell r="K2024" t="str">
            <v xml:space="preserve">984007573 /  </v>
          </cell>
          <cell r="L2024" t="str">
            <v/>
          </cell>
          <cell r="M2024" t="str">
            <v>QUITO</v>
          </cell>
          <cell r="N2024" t="str">
            <v>PICHINCHA</v>
          </cell>
          <cell r="O2024" t="str">
            <v>QUITO</v>
          </cell>
        </row>
        <row r="2025">
          <cell r="A2025" t="str">
            <v>18006310</v>
          </cell>
          <cell r="B2025">
            <v>470430</v>
          </cell>
          <cell r="C2025" t="str">
            <v>18006310</v>
          </cell>
          <cell r="D2025">
            <v>44894.504699074074</v>
          </cell>
          <cell r="E2025" t="str">
            <v>CONECEL</v>
          </cell>
          <cell r="F2025" t="str">
            <v>DESPACHO</v>
          </cell>
          <cell r="G2025" t="str">
            <v>NORMAL</v>
          </cell>
          <cell r="H2025" t="str">
            <v>DIEGO EDUARDO CALDERON RAMOS</v>
          </cell>
          <cell r="I2025" t="str">
            <v>1.76139E+12</v>
          </cell>
          <cell r="J2025" t="str">
            <v>QUITO/INAQUITO/AV RIO COCA ENTRE SHYRIS Y PARIS EN EL EDIFICIO RIO COCA 13-33 FRENTE AL CONSECIONARIO ECUAAUTO</v>
          </cell>
          <cell r="K2025" t="str">
            <v xml:space="preserve">984007573 /  </v>
          </cell>
          <cell r="L2025" t="str">
            <v/>
          </cell>
          <cell r="M2025" t="str">
            <v>QUITO</v>
          </cell>
          <cell r="N2025" t="str">
            <v>PICHINCHA</v>
          </cell>
          <cell r="O2025" t="str">
            <v>QUITO</v>
          </cell>
        </row>
        <row r="2026">
          <cell r="A2026" t="str">
            <v>20002991258470</v>
          </cell>
          <cell r="B2026">
            <v>470431</v>
          </cell>
          <cell r="C2026" t="str">
            <v>20002991258470</v>
          </cell>
          <cell r="D2026">
            <v>44894.504699074074</v>
          </cell>
          <cell r="E2026" t="str">
            <v>CONECEL</v>
          </cell>
          <cell r="F2026" t="str">
            <v>DESPACHO</v>
          </cell>
          <cell r="G2026" t="str">
            <v>NORMAL</v>
          </cell>
          <cell r="H2026" t="str">
            <v>WILLIAN MARCELO CONGO TORRES</v>
          </cell>
          <cell r="I2026" t="str">
            <v>1004350052</v>
          </cell>
          <cell r="J2026" t="str">
            <v>QUITO CUMBAYA CALLE DE LAS RIERAS Y PASAJE TERRANOVA REF JUNTO AL COLEGIO TERRANOVA DENTRO DEL CONJUNTO HABITACIONAL ANANTARA</v>
          </cell>
          <cell r="K2026" t="str">
            <v>960862963 /  22100100</v>
          </cell>
          <cell r="L2026" t="str">
            <v/>
          </cell>
          <cell r="M2026" t="str">
            <v>QUITO</v>
          </cell>
          <cell r="N2026" t="str">
            <v>PICHINCHA</v>
          </cell>
          <cell r="O2026" t="str">
            <v>QUITO</v>
          </cell>
        </row>
        <row r="2027">
          <cell r="A2027" t="str">
            <v>20002992262127</v>
          </cell>
          <cell r="B2027">
            <v>470432</v>
          </cell>
          <cell r="C2027" t="str">
            <v>20002992262127</v>
          </cell>
          <cell r="D2027">
            <v>44894.504699074074</v>
          </cell>
          <cell r="E2027" t="str">
            <v>CONECEL</v>
          </cell>
          <cell r="F2027" t="str">
            <v>DESPACHO</v>
          </cell>
          <cell r="G2027" t="str">
            <v>NORMAL</v>
          </cell>
          <cell r="H2027" t="str">
            <v>MANUELA STHEFANNY BRICENO MENDEZ</v>
          </cell>
          <cell r="I2027" t="str">
            <v>85592977</v>
          </cell>
          <cell r="J2027" t="str">
            <v>QUITO/SOLANDA/HUIGRA S17-40 JUNTO A IN AQUA SPA PISCINA SAUNA TURCO Y MUCHO MAS CASA DE 2 PISOS CREMA</v>
          </cell>
          <cell r="K2027" t="str">
            <v>997586778 /  959648021</v>
          </cell>
          <cell r="L2027" t="str">
            <v/>
          </cell>
          <cell r="M2027" t="str">
            <v>QUITO</v>
          </cell>
          <cell r="N2027" t="str">
            <v>PICHINCHA</v>
          </cell>
          <cell r="O2027" t="str">
            <v>QUITO</v>
          </cell>
        </row>
        <row r="2028">
          <cell r="A2028" t="str">
            <v>20002991250636</v>
          </cell>
          <cell r="B2028">
            <v>470433</v>
          </cell>
          <cell r="C2028" t="str">
            <v>20002991250636</v>
          </cell>
          <cell r="D2028">
            <v>44894.504699074074</v>
          </cell>
          <cell r="E2028" t="str">
            <v>CONECEL</v>
          </cell>
          <cell r="F2028" t="str">
            <v>DESPACHO</v>
          </cell>
          <cell r="G2028" t="str">
            <v>NORMAL</v>
          </cell>
          <cell r="H2028" t="str">
            <v>MELBA INES CARBO CARPIO</v>
          </cell>
          <cell r="I2028" t="str">
            <v>922777529</v>
          </cell>
          <cell r="J2028" t="str">
            <v>DURAN/ELOY ALFARO/COOPERATIVA LOS ROSALES AV 16 DE OCTUBRE MZ G SOLAR 6 CS ESQU DE 1PS CON CERCO DE MADERA ATRAS DE COELGIO AMERICA DEL SUR</v>
          </cell>
          <cell r="K2028" t="str">
            <v xml:space="preserve">994272487 /  </v>
          </cell>
          <cell r="M2028" t="str">
            <v>DURAN</v>
          </cell>
          <cell r="N2028" t="str">
            <v>GUAYAS</v>
          </cell>
          <cell r="O2028" t="str">
            <v>DURAN</v>
          </cell>
        </row>
        <row r="2029">
          <cell r="A2029" t="str">
            <v>20002992262492</v>
          </cell>
          <cell r="B2029">
            <v>470434</v>
          </cell>
          <cell r="C2029" t="str">
            <v>20002992262492</v>
          </cell>
          <cell r="D2029">
            <v>44894.504699074074</v>
          </cell>
          <cell r="E2029" t="str">
            <v>CONECEL</v>
          </cell>
          <cell r="F2029" t="str">
            <v>DESPACHO</v>
          </cell>
          <cell r="G2029" t="str">
            <v>NORMAL</v>
          </cell>
          <cell r="H2029" t="str">
            <v>MANUEL ROLANDO VERA PORTILLA</v>
          </cell>
          <cell r="I2029" t="str">
            <v>928591247</v>
          </cell>
          <cell r="J2029" t="str">
            <v>MANTA/LOS ESTEROS/CALLE 120 Y LA AV 103 A LA VUELTA DEL TIA MANTA ESTERO (III) CASA 2P COLOR CREMA REF CONSULTORIO MEDICO DR GALO MOREN</v>
          </cell>
          <cell r="K2029" t="str">
            <v xml:space="preserve">988317087 /  </v>
          </cell>
          <cell r="L2029" t="str">
            <v/>
          </cell>
          <cell r="M2029" t="str">
            <v>MANTA</v>
          </cell>
          <cell r="N2029" t="str">
            <v>MANABI</v>
          </cell>
          <cell r="O2029" t="str">
            <v>MANTA</v>
          </cell>
        </row>
        <row r="2030">
          <cell r="A2030" t="str">
            <v>20002992632527</v>
          </cell>
          <cell r="B2030">
            <v>470435</v>
          </cell>
          <cell r="C2030" t="str">
            <v>20002992632527</v>
          </cell>
          <cell r="D2030">
            <v>44894.504699074074</v>
          </cell>
          <cell r="E2030" t="str">
            <v>CONECEL</v>
          </cell>
          <cell r="F2030" t="str">
            <v>DESPACHO</v>
          </cell>
          <cell r="G2030" t="str">
            <v>NORMAL</v>
          </cell>
          <cell r="H2030" t="str">
            <v>MARCOS JEREMY LEON RIOS</v>
          </cell>
          <cell r="I2030" t="str">
            <v>941662405</v>
          </cell>
          <cell r="J2030" t="str">
            <v>MILAGRO/MILAGRO/ CDLA. BELLAVISTA CALLE JORGE ICAZA CORONEL Y RIO PINDO CS.1PS CL.CELESTE PORTON AMARILLO/DIAGONAL A TIENDA</v>
          </cell>
          <cell r="K2030" t="str">
            <v xml:space="preserve">993173328 /  </v>
          </cell>
          <cell r="M2030" t="str">
            <v>MILAGRO</v>
          </cell>
          <cell r="N2030" t="str">
            <v>GUAYAS</v>
          </cell>
          <cell r="O2030" t="str">
            <v>MILAGRO</v>
          </cell>
        </row>
        <row r="2031">
          <cell r="A2031" t="str">
            <v>20002992668701</v>
          </cell>
          <cell r="B2031">
            <v>470436</v>
          </cell>
          <cell r="C2031" t="str">
            <v>20002992668701</v>
          </cell>
          <cell r="D2031">
            <v>44894.504699074074</v>
          </cell>
          <cell r="E2031" t="str">
            <v>CONECEL</v>
          </cell>
          <cell r="F2031" t="str">
            <v>DESPACHO</v>
          </cell>
          <cell r="G2031" t="str">
            <v>NORMAL</v>
          </cell>
          <cell r="H2031" t="str">
            <v>MICHAEL JAVIER LARGO ONTANEDA</v>
          </cell>
          <cell r="I2031" t="str">
            <v>350253993</v>
          </cell>
          <cell r="J2031" t="str">
            <v>SANTO DOMINGO/ SANTO DOMINGO/CALLE JUAN SALINAS Y LUIS CORDERO, FTE FARMACIA COMUNITARIA CAS 2P AMARILLA</v>
          </cell>
          <cell r="K2031" t="str">
            <v xml:space="preserve">959741540 /  </v>
          </cell>
          <cell r="M2031" t="str">
            <v>SANTO DOMINGO</v>
          </cell>
          <cell r="N2031" t="str">
            <v>SANTO DOMINGO DE LOS TSACHILAS</v>
          </cell>
          <cell r="O2031" t="str">
            <v>SANTO DOMINGO</v>
          </cell>
        </row>
        <row r="2032">
          <cell r="A2032" t="str">
            <v>20002992263181</v>
          </cell>
          <cell r="B2032">
            <v>470437</v>
          </cell>
          <cell r="C2032" t="str">
            <v>20002992263181</v>
          </cell>
          <cell r="D2032">
            <v>44894.504699074074</v>
          </cell>
          <cell r="E2032" t="str">
            <v>CONECEL</v>
          </cell>
          <cell r="F2032" t="str">
            <v>DESPACHO</v>
          </cell>
          <cell r="G2032" t="str">
            <v>NORMAL</v>
          </cell>
          <cell r="H2032" t="str">
            <v>MILTON PATRICIO VILLARROEL TIGSE</v>
          </cell>
          <cell r="I2032" t="str">
            <v>502345614</v>
          </cell>
          <cell r="J2032" t="str">
            <v>QUITO/CHILLOGALLO/AV CARLOS SILVA Y OLFA GUTIERREZ EN EL CONDOMINIO PALERMOS MZ SAN REMO CASA 33 FRENTE AL MICROMERCADO JESUS</v>
          </cell>
          <cell r="K2032" t="str">
            <v>992847420 /  983841357</v>
          </cell>
          <cell r="M2032" t="str">
            <v>QUITO</v>
          </cell>
          <cell r="N2032" t="str">
            <v>PICHINCHA</v>
          </cell>
          <cell r="O2032" t="str">
            <v>QUITO</v>
          </cell>
        </row>
        <row r="2033">
          <cell r="A2033" t="str">
            <v>20002992624513</v>
          </cell>
          <cell r="B2033">
            <v>470438</v>
          </cell>
          <cell r="C2033" t="str">
            <v>20002992624513</v>
          </cell>
          <cell r="D2033">
            <v>44894.504699074074</v>
          </cell>
          <cell r="E2033" t="str">
            <v>CONECEL</v>
          </cell>
          <cell r="F2033" t="str">
            <v>DESPACHO</v>
          </cell>
          <cell r="G2033" t="str">
            <v>NORMAL</v>
          </cell>
          <cell r="H2033" t="str">
            <v>NANCY PAULINA FERNANDEZ APONTE</v>
          </cell>
          <cell r="I2033" t="str">
            <v>1719443507</v>
          </cell>
          <cell r="J2033" t="str">
            <v>QUITO/LA MAGDALENA/AV QUITUS OE6-126 Y MARISCAL SUCRE CASA CELESTE DE UN PISO A UNA CUADRA DEL COLEGIO PAULO SEXTO</v>
          </cell>
          <cell r="K2033" t="str">
            <v xml:space="preserve">999118084 /  </v>
          </cell>
          <cell r="L2033" t="str">
            <v/>
          </cell>
          <cell r="M2033" t="str">
            <v>QUITO</v>
          </cell>
          <cell r="N2033" t="str">
            <v>PICHINCHA</v>
          </cell>
          <cell r="O2033" t="str">
            <v>QUITO</v>
          </cell>
        </row>
        <row r="2034">
          <cell r="A2034" t="str">
            <v>18006038</v>
          </cell>
          <cell r="B2034">
            <v>470439</v>
          </cell>
          <cell r="C2034" t="str">
            <v>18006038</v>
          </cell>
          <cell r="D2034">
            <v>44894.504699074074</v>
          </cell>
          <cell r="E2034" t="str">
            <v>CONECEL</v>
          </cell>
          <cell r="F2034" t="str">
            <v>DESPACHO</v>
          </cell>
          <cell r="G2034" t="str">
            <v>NORMAL</v>
          </cell>
          <cell r="H2034" t="str">
            <v>KATHERINE SOLANGE SOTO GONZALEZ</v>
          </cell>
          <cell r="I2034" t="str">
            <v>704630797</v>
          </cell>
          <cell r="J2034" t="str">
            <v>MACHALA/LA PROVIDENCIA/AV 25 DE JUNIO EN EL BANCO DEL AUSTRO EN EL AREA DE NEGOCIOS</v>
          </cell>
          <cell r="K2034" t="str">
            <v>961037000 /  984784854</v>
          </cell>
          <cell r="L2034" t="str">
            <v/>
          </cell>
          <cell r="M2034" t="str">
            <v>MACHALA</v>
          </cell>
          <cell r="N2034" t="str">
            <v>EL ORO</v>
          </cell>
          <cell r="O2034" t="str">
            <v>MACHALA</v>
          </cell>
        </row>
        <row r="2035">
          <cell r="A2035" t="str">
            <v>18005589</v>
          </cell>
          <cell r="B2035">
            <v>470440</v>
          </cell>
          <cell r="C2035" t="str">
            <v>18005589</v>
          </cell>
          <cell r="D2035">
            <v>44894.504699074074</v>
          </cell>
          <cell r="E2035" t="str">
            <v>CONECEL</v>
          </cell>
          <cell r="F2035" t="str">
            <v>DESPACHO</v>
          </cell>
          <cell r="G2035" t="str">
            <v>NORMAL</v>
          </cell>
          <cell r="H2035" t="str">
            <v>WASHINGTON STALIN VEGA GUANOCHANGA</v>
          </cell>
          <cell r="I2035" t="str">
            <v>2.20019E+12</v>
          </cell>
          <cell r="J2035" t="str">
            <v>LORETO/LORETO/BARRIO 13 DE ENERO CALLE GUAMI Y RAFAEL ANDRADE CASA DE UN PISO COLOR BLANCO DIAGONAL AL RESTAURANTE EL TURISTA</v>
          </cell>
          <cell r="K2035" t="str">
            <v>960117679 /  993631480</v>
          </cell>
          <cell r="M2035" t="str">
            <v>LORETO</v>
          </cell>
          <cell r="N2035" t="str">
            <v>ORELLANA</v>
          </cell>
          <cell r="O2035" t="str">
            <v>LORETO</v>
          </cell>
        </row>
        <row r="2036">
          <cell r="A2036" t="str">
            <v>20002993140092</v>
          </cell>
          <cell r="B2036">
            <v>470441</v>
          </cell>
          <cell r="C2036" t="str">
            <v>20002993140092</v>
          </cell>
          <cell r="D2036">
            <v>44894.504699074074</v>
          </cell>
          <cell r="E2036" t="str">
            <v>CONECEL</v>
          </cell>
          <cell r="F2036" t="str">
            <v>DESPACHO</v>
          </cell>
          <cell r="G2036" t="str">
            <v>NORMAL</v>
          </cell>
          <cell r="H2036" t="str">
            <v>ROBERT OMAR GONZABAY PILAY</v>
          </cell>
          <cell r="I2036" t="str">
            <v>924275951</v>
          </cell>
          <cell r="J2036" t="str">
            <v>LA LIBERTAD/LA LIBERTAD/BARRIO LA ESPERANZA AV 20 ENTRE CALLE 22 Y 23 CASA DE UN PISO COLOR AZUL FRENTE AL BAZAR INESITA</v>
          </cell>
          <cell r="K2036" t="str">
            <v xml:space="preserve">996068263 /  </v>
          </cell>
          <cell r="L2036" t="str">
            <v/>
          </cell>
          <cell r="M2036" t="str">
            <v>LA LIBERTAD</v>
          </cell>
          <cell r="N2036" t="str">
            <v>SANTA ELENA</v>
          </cell>
          <cell r="O2036" t="str">
            <v>LA LIBERTAD</v>
          </cell>
        </row>
        <row r="2037">
          <cell r="A2037" t="str">
            <v>20002991257861</v>
          </cell>
          <cell r="B2037">
            <v>469932</v>
          </cell>
          <cell r="C2037" t="str">
            <v>20002991257861</v>
          </cell>
          <cell r="D2037">
            <v>44893.714479166665</v>
          </cell>
          <cell r="E2037" t="str">
            <v>CONECEL</v>
          </cell>
          <cell r="F2037" t="str">
            <v>DESPACHO</v>
          </cell>
          <cell r="G2037" t="str">
            <v>NORMAL</v>
          </cell>
          <cell r="H2037" t="str">
            <v>ALEXANDRA MONICA TAPIA UQUILLAS</v>
          </cell>
          <cell r="I2037" t="str">
            <v>954117362</v>
          </cell>
          <cell r="J2037" t="str">
            <v>MILAGRO/MILAGRO/CDLA SAN JOSE ENTRE JAIME ROLDOS Y AURELIO MOSQUERA NARVAEZ CS 2P BLANCA FRENTE AL NUEVO COLEGIO MILENIUM JUNTO A TALLER DE METAL MAS</v>
          </cell>
          <cell r="K2037" t="str">
            <v xml:space="preserve">995291534 /  </v>
          </cell>
          <cell r="M2037" t="str">
            <v>MILAGRO</v>
          </cell>
          <cell r="N2037" t="str">
            <v>GUAYAS</v>
          </cell>
          <cell r="O2037" t="str">
            <v>MILAGRO</v>
          </cell>
        </row>
        <row r="2038">
          <cell r="A2038" t="str">
            <v>20002992242069</v>
          </cell>
          <cell r="B2038">
            <v>469933</v>
          </cell>
          <cell r="C2038" t="str">
            <v>20002992242069</v>
          </cell>
          <cell r="D2038">
            <v>44893.714479166665</v>
          </cell>
          <cell r="E2038" t="str">
            <v>CONECEL</v>
          </cell>
          <cell r="F2038" t="str">
            <v>DESPACHO</v>
          </cell>
          <cell r="G2038" t="str">
            <v>NORMAL</v>
          </cell>
          <cell r="H2038" t="str">
            <v>NAYDELYN DEYANEIRA SANCHEZ PICO</v>
          </cell>
          <cell r="I2038" t="str">
            <v>1351312481</v>
          </cell>
          <cell r="J2038" t="str">
            <v>MONTECRISTI/CALLE MANTA Y COLON CASA N1104 1 PLANTA COLOR BELL DIAGONAL AL INSTITUTO PEDAGICO 23 DE OCTUBRE ALADO RESTAURANTE ENCEBOLLADOS DON MANUCO</v>
          </cell>
          <cell r="K2038" t="str">
            <v>981508465 /  984735674/0984735674</v>
          </cell>
          <cell r="M2038" t="str">
            <v>MANTA</v>
          </cell>
          <cell r="N2038" t="str">
            <v>MANABI</v>
          </cell>
          <cell r="O2038" t="str">
            <v>MANTA</v>
          </cell>
        </row>
        <row r="2039">
          <cell r="A2039" t="str">
            <v>20002991258229</v>
          </cell>
          <cell r="B2039">
            <v>469934</v>
          </cell>
          <cell r="C2039" t="str">
            <v>20002991258229</v>
          </cell>
          <cell r="D2039">
            <v>44893.714479166665</v>
          </cell>
          <cell r="E2039" t="str">
            <v>CONECEL</v>
          </cell>
          <cell r="F2039" t="str">
            <v>DESPACHO</v>
          </cell>
          <cell r="G2039" t="str">
            <v>NORMAL</v>
          </cell>
          <cell r="H2039" t="str">
            <v>JORGE ANDRES ESPIN MANTILLA</v>
          </cell>
          <cell r="I2039" t="str">
            <v>2300311418</v>
          </cell>
          <cell r="J2039" t="str">
            <v>QUITO/SANGOLQUI/AV GENERAL RUMINAHUI EN LA UNIVERSIDAD DE LAS FUERZAS ARMADAS EN EL DEPARTAMENTO DE CIENCA DE LA TIERRA Y CONSTRUCCION</v>
          </cell>
          <cell r="K2039" t="str">
            <v xml:space="preserve">981147904 /  </v>
          </cell>
          <cell r="L2039" t="str">
            <v/>
          </cell>
          <cell r="M2039" t="str">
            <v>QUITO</v>
          </cell>
          <cell r="N2039" t="str">
            <v>PICHINCHA</v>
          </cell>
          <cell r="O2039" t="str">
            <v>QUITO</v>
          </cell>
        </row>
        <row r="2040">
          <cell r="A2040" t="str">
            <v>20002989361467</v>
          </cell>
          <cell r="B2040">
            <v>469935</v>
          </cell>
          <cell r="C2040" t="str">
            <v>20002989361467</v>
          </cell>
          <cell r="D2040">
            <v>44893.714479166665</v>
          </cell>
          <cell r="E2040" t="str">
            <v>CONECEL</v>
          </cell>
          <cell r="F2040" t="str">
            <v>DESPACHO</v>
          </cell>
          <cell r="G2040" t="str">
            <v>NORMAL</v>
          </cell>
          <cell r="H2040" t="str">
            <v>FELIX GEOVANNY SANCHEZ RODRIGUEZ</v>
          </cell>
          <cell r="I2040" t="str">
            <v>942812660</v>
          </cell>
          <cell r="J2040" t="str">
            <v>QUEVEDO CALLE BOLIVAR Y CALLE CUARTA LUGAR DE ENTREGA EN LA IMPORTADORA AGUAD YAYOG REFERENCIA FRENTE AL SRI DIAGONAL A ARNOLD GYM/</v>
          </cell>
          <cell r="K2040" t="str">
            <v>963645818 /  993201516</v>
          </cell>
          <cell r="L2040" t="str">
            <v/>
          </cell>
          <cell r="M2040" t="str">
            <v>QUEVEDO</v>
          </cell>
          <cell r="N2040" t="str">
            <v>LOS RIOS</v>
          </cell>
          <cell r="O2040" t="str">
            <v>QUEVEDO</v>
          </cell>
        </row>
        <row r="2041">
          <cell r="A2041" t="str">
            <v>20002991270483</v>
          </cell>
          <cell r="B2041">
            <v>469936</v>
          </cell>
          <cell r="C2041" t="str">
            <v>20002991270483</v>
          </cell>
          <cell r="D2041">
            <v>44893.714479166665</v>
          </cell>
          <cell r="E2041" t="str">
            <v>CONECEL</v>
          </cell>
          <cell r="F2041" t="str">
            <v>DESPACHO</v>
          </cell>
          <cell r="G2041" t="str">
            <v>NORMAL</v>
          </cell>
          <cell r="H2041" t="str">
            <v>JUAN PABLO SANMARTIN GUAMAN</v>
          </cell>
          <cell r="I2041" t="str">
            <v>1105598245</v>
          </cell>
          <cell r="J2041" t="str">
            <v>LOJA/ VALLE/ TRABJO CONCESIONARIA NISSAN RENAULT EN AV. CUXIBAMBA Y CALLE TULCAN FRENTE AL BANCO PICHINCHA</v>
          </cell>
          <cell r="K2041" t="str">
            <v xml:space="preserve">982849817 /  </v>
          </cell>
          <cell r="L2041" t="str">
            <v/>
          </cell>
          <cell r="M2041" t="str">
            <v>LOJA</v>
          </cell>
          <cell r="N2041" t="str">
            <v>LOJA</v>
          </cell>
          <cell r="O2041" t="str">
            <v>LOJA</v>
          </cell>
        </row>
        <row r="2042">
          <cell r="A2042" t="str">
            <v>20002992251194</v>
          </cell>
          <cell r="B2042">
            <v>469937</v>
          </cell>
          <cell r="C2042" t="str">
            <v>20002992251194</v>
          </cell>
          <cell r="D2042">
            <v>44893.714479166665</v>
          </cell>
          <cell r="E2042" t="str">
            <v>CONECEL</v>
          </cell>
          <cell r="F2042" t="str">
            <v>DESPACHO</v>
          </cell>
          <cell r="G2042" t="str">
            <v>NORMAL</v>
          </cell>
          <cell r="H2042" t="str">
            <v>ANGEL DAVID PINCAY ZAMBRANO</v>
          </cell>
          <cell r="I2042" t="str">
            <v>924587207</v>
          </cell>
          <cell r="J2042" t="str">
            <v>DURAN/RECREO 4TA ETAPA/ KM. 7.5 VIA DURAN - YAGUACHI ENTREG EN EL CENTRO PLAZA TIA DURAN ESTAN DIRECTV EN EL INGRESO AL TIA</v>
          </cell>
          <cell r="K2042" t="str">
            <v xml:space="preserve">992360490 /  </v>
          </cell>
          <cell r="M2042" t="str">
            <v>DURAN</v>
          </cell>
          <cell r="N2042" t="str">
            <v>GUAYAS</v>
          </cell>
          <cell r="O2042" t="str">
            <v>DURAN</v>
          </cell>
        </row>
        <row r="2043">
          <cell r="A2043" t="str">
            <v>20002991259876</v>
          </cell>
          <cell r="B2043">
            <v>469938</v>
          </cell>
          <cell r="C2043" t="str">
            <v>20002991259876</v>
          </cell>
          <cell r="D2043">
            <v>44893.714479166665</v>
          </cell>
          <cell r="E2043" t="str">
            <v>CONECEL</v>
          </cell>
          <cell r="F2043" t="str">
            <v>DESPACHO</v>
          </cell>
          <cell r="G2043" t="str">
            <v>NORMAL</v>
          </cell>
          <cell r="H2043" t="str">
            <v>JOSE LUIS BAQUE BURGOS</v>
          </cell>
          <cell r="I2043" t="str">
            <v>1723866149</v>
          </cell>
          <cell r="J2043" t="str">
            <v>STO DOMINGO/ STO DOMINGO/CALLE ARROYO ROBELLY 359 Y PERALTA CASA DE 3 PISOS FACHADA DE CERAMICA GRIS DIAGONAL AL MERCADO 29 DE DICIEMBRE</v>
          </cell>
          <cell r="K2043" t="str">
            <v xml:space="preserve">0988847725 </v>
          </cell>
          <cell r="M2043" t="str">
            <v>230101</v>
          </cell>
          <cell r="N2043" t="str">
            <v>SANTO DOMINGO DE LOS TSACHILAS</v>
          </cell>
          <cell r="O2043" t="str">
            <v>SANTO DOMNIGO</v>
          </cell>
        </row>
        <row r="2044">
          <cell r="A2044" t="str">
            <v>20002992242527</v>
          </cell>
          <cell r="B2044">
            <v>469939</v>
          </cell>
          <cell r="C2044" t="str">
            <v>20002992242527</v>
          </cell>
          <cell r="D2044">
            <v>44893.714479166665</v>
          </cell>
          <cell r="E2044" t="str">
            <v>CONECEL</v>
          </cell>
          <cell r="F2044" t="str">
            <v>DESPACHO</v>
          </cell>
          <cell r="G2044" t="str">
            <v>NORMAL</v>
          </cell>
          <cell r="H2044" t="str">
            <v>DALIA ESTEFANIA TORRES CHAVEZ</v>
          </cell>
          <cell r="I2044" t="str">
            <v>1721944948</v>
          </cell>
          <cell r="J2044" t="str">
            <v>STO DOMINGO/STO DOMINGO/AV. QUITO Y AV. YAMBOYA HOSPITAL GUSTAVO DOMINGUEZ ZAMBRANO FRENT SHOPPING STO DOMINGO</v>
          </cell>
          <cell r="K2044" t="str">
            <v>984319297 /  986262601</v>
          </cell>
          <cell r="M2044" t="str">
            <v>SANTO DOMINGO</v>
          </cell>
          <cell r="N2044" t="str">
            <v>SANTO DOMINGO DE LOS TSACHILAS</v>
          </cell>
          <cell r="O2044" t="str">
            <v>SANTO DOMINGO</v>
          </cell>
        </row>
        <row r="2045">
          <cell r="A2045" t="str">
            <v>20002992248591</v>
          </cell>
          <cell r="B2045">
            <v>469940</v>
          </cell>
          <cell r="C2045" t="str">
            <v>20002992248591</v>
          </cell>
          <cell r="D2045">
            <v>44893.714479166665</v>
          </cell>
          <cell r="E2045" t="str">
            <v>CONECEL</v>
          </cell>
          <cell r="F2045" t="str">
            <v>DESPACHO</v>
          </cell>
          <cell r="G2045" t="str">
            <v>NORMAL</v>
          </cell>
          <cell r="H2045" t="str">
            <v>KARLA AGLAE RUIZ BRAVO</v>
          </cell>
          <cell r="I2045" t="str">
            <v>916957491</v>
          </cell>
          <cell r="J2045" t="str">
            <v>QUITO/MARISCAL SUCRE/AV LIZARDO GARCIA Y JOSE TAMAYO EN EL EDIFICIO DE LA CORTE CONSTITUCIONAL DEL ECUADOR</v>
          </cell>
          <cell r="K2045" t="str">
            <v xml:space="preserve">997937648 /  </v>
          </cell>
          <cell r="L2045" t="str">
            <v/>
          </cell>
          <cell r="M2045" t="str">
            <v>QUITO</v>
          </cell>
          <cell r="N2045" t="str">
            <v>PICHINCHA</v>
          </cell>
          <cell r="O2045" t="str">
            <v>QUITO</v>
          </cell>
        </row>
        <row r="2046">
          <cell r="A2046" t="str">
            <v>20002991243685</v>
          </cell>
          <cell r="B2046">
            <v>469941</v>
          </cell>
          <cell r="C2046" t="str">
            <v>20002991243685</v>
          </cell>
          <cell r="D2046">
            <v>44893.714479166665</v>
          </cell>
          <cell r="E2046" t="str">
            <v>CONECEL</v>
          </cell>
          <cell r="F2046" t="str">
            <v>DESPACHO</v>
          </cell>
          <cell r="G2046" t="str">
            <v>NORMAL</v>
          </cell>
          <cell r="H2046" t="str">
            <v>MARLENE DEL ROCIO TORRES ENCALADA</v>
          </cell>
          <cell r="I2046" t="str">
            <v>1103075030</v>
          </cell>
          <cell r="J2046" t="str">
            <v>LOJA/SUCRE/AV ESTADOS UNIDOS Y ALEMANIA CASA ESQUINERA DE DOS PISOS COLOR BLANCA CON CERRAMIENTO NEGRO DIAGONAL A UNA TIENDA DE VIVERES</v>
          </cell>
          <cell r="K2046" t="str">
            <v xml:space="preserve">989919166 /  </v>
          </cell>
          <cell r="L2046" t="str">
            <v/>
          </cell>
          <cell r="M2046" t="str">
            <v>LOJA</v>
          </cell>
          <cell r="N2046" t="str">
            <v>LOJA</v>
          </cell>
          <cell r="O2046" t="str">
            <v>LOJA</v>
          </cell>
        </row>
        <row r="2047">
          <cell r="A2047" t="str">
            <v>20002989921990</v>
          </cell>
          <cell r="B2047">
            <v>469942</v>
          </cell>
          <cell r="C2047" t="str">
            <v>20002989921990</v>
          </cell>
          <cell r="D2047">
            <v>44893.714479166665</v>
          </cell>
          <cell r="E2047" t="str">
            <v>CONECEL</v>
          </cell>
          <cell r="F2047" t="str">
            <v>DESPACHO</v>
          </cell>
          <cell r="G2047" t="str">
            <v>NORMAL</v>
          </cell>
          <cell r="H2047" t="str">
            <v>PATRICIO AGUIRRE LOPEZ</v>
          </cell>
          <cell r="I2047" t="str">
            <v>1001288230</v>
          </cell>
          <cell r="J2047" t="str">
            <v>IBARRA /SAGRARIO HERNAN GONZALEZ DE SAA 1234 Y JUANA ATABALIPA CASA VERJA BLANCA 1 PISO 1CUADRA ESTADIO SIMON BOLIVAR</v>
          </cell>
          <cell r="K2047" t="str">
            <v xml:space="preserve">982330962 /  </v>
          </cell>
          <cell r="L2047" t="str">
            <v/>
          </cell>
          <cell r="M2047" t="str">
            <v>IBARRA</v>
          </cell>
          <cell r="N2047" t="str">
            <v>IMBABURA</v>
          </cell>
          <cell r="O2047" t="str">
            <v>IBARRA</v>
          </cell>
        </row>
        <row r="2048">
          <cell r="A2048" t="str">
            <v>20002992266091</v>
          </cell>
          <cell r="B2048">
            <v>469943</v>
          </cell>
          <cell r="C2048" t="str">
            <v>20002992266091</v>
          </cell>
          <cell r="D2048">
            <v>44893.714479166665</v>
          </cell>
          <cell r="E2048" t="str">
            <v>CONECEL</v>
          </cell>
          <cell r="F2048" t="str">
            <v>DESPACHO</v>
          </cell>
          <cell r="G2048" t="str">
            <v>NORMAL</v>
          </cell>
          <cell r="H2048" t="str">
            <v>LEISTHER RUBEN LAICA PUETATE</v>
          </cell>
          <cell r="I2048" t="str">
            <v>1500955925</v>
          </cell>
          <cell r="J2048" t="str">
            <v>LORETO BARRIO 5 DE AGIOSTO CLL GREGORIO URATARI Y RAFEL ANDRADE CS BLANCO 4PS ENTREGA EN NOTARIA PUBLICA DE LORETO FRENTE AL MUNICIPIO DE LOREO O JUNTO A SERVIENTREGA</v>
          </cell>
          <cell r="K2048" t="str">
            <v>958605992 /  994219915</v>
          </cell>
          <cell r="M2048" t="str">
            <v>ORELLANA</v>
          </cell>
          <cell r="N2048" t="str">
            <v>ORELLANA</v>
          </cell>
          <cell r="O2048" t="str">
            <v>ORELLANA</v>
          </cell>
        </row>
        <row r="2049">
          <cell r="A2049" t="str">
            <v>20002991288395</v>
          </cell>
          <cell r="B2049">
            <v>469922</v>
          </cell>
          <cell r="C2049" t="str">
            <v>20002991288395</v>
          </cell>
          <cell r="D2049">
            <v>44893.714467592596</v>
          </cell>
          <cell r="E2049" t="str">
            <v>CONECEL</v>
          </cell>
          <cell r="F2049" t="str">
            <v>DESPACHO</v>
          </cell>
          <cell r="G2049" t="str">
            <v>NORMAL</v>
          </cell>
          <cell r="H2049" t="str">
            <v>MARIA CARMEN COYAGO CHUQUIMARCA</v>
          </cell>
          <cell r="I2049" t="str">
            <v>1710607035</v>
          </cell>
          <cell r="J2049" t="str">
            <v>QUITO/TUMBACO/CALLE LA MORITA Y VIA ILALO BARRIO OLALLA A DOS CUADRAS DE LA ESCUELA FISCAL ILALO CASA DE DOS PISOS COLOR ROSADO</v>
          </cell>
          <cell r="K2049" t="str">
            <v>987832067 /  983753572</v>
          </cell>
          <cell r="L2049" t="str">
            <v/>
          </cell>
          <cell r="M2049" t="str">
            <v>QUITO</v>
          </cell>
          <cell r="N2049" t="str">
            <v>PICHINCHA</v>
          </cell>
          <cell r="O2049" t="str">
            <v>QUITO</v>
          </cell>
        </row>
        <row r="2050">
          <cell r="A2050" t="str">
            <v>20002989887387</v>
          </cell>
          <cell r="B2050">
            <v>469923</v>
          </cell>
          <cell r="C2050" t="str">
            <v>20002989887387</v>
          </cell>
          <cell r="D2050">
            <v>44893.714467592596</v>
          </cell>
          <cell r="E2050" t="str">
            <v>CONECEL</v>
          </cell>
          <cell r="F2050" t="str">
            <v>DESPACHO</v>
          </cell>
          <cell r="G2050" t="str">
            <v>NORMAL</v>
          </cell>
          <cell r="H2050" t="str">
            <v>ANDRES GIOVANNY DELGADO TORRES</v>
          </cell>
          <cell r="I2050" t="str">
            <v>1715992242</v>
          </cell>
          <cell r="J2050" t="str">
            <v>QUITO/LA CONCEPCION/AV DE LOS GRANADOS E14-70 E ISLA MARCHENA EN ECUAWAGEN EN EL AREA DE REPUESTOS DE CARROS A 200M DE LA UDLA</v>
          </cell>
          <cell r="K2050" t="str">
            <v>987207437 /  983392618</v>
          </cell>
          <cell r="L2050" t="str">
            <v/>
          </cell>
          <cell r="M2050" t="str">
            <v>QUITO</v>
          </cell>
          <cell r="N2050" t="str">
            <v>PICHINCHA</v>
          </cell>
          <cell r="O2050" t="str">
            <v>QUITO</v>
          </cell>
        </row>
        <row r="2051">
          <cell r="A2051" t="str">
            <v>20002989920387</v>
          </cell>
          <cell r="B2051">
            <v>469924</v>
          </cell>
          <cell r="C2051" t="str">
            <v>20002989920387</v>
          </cell>
          <cell r="D2051">
            <v>44893.714467592596</v>
          </cell>
          <cell r="E2051" t="str">
            <v>CONECEL</v>
          </cell>
          <cell r="F2051" t="str">
            <v>DESPACHO</v>
          </cell>
          <cell r="G2051" t="str">
            <v>NORMAL</v>
          </cell>
          <cell r="H2051" t="str">
            <v>ANDRES GIOVANNY DELGADO TORRES</v>
          </cell>
          <cell r="I2051" t="str">
            <v>1715992242</v>
          </cell>
          <cell r="J2051" t="str">
            <v>QUITO/LA CONCEPCION/AV DE LOS GRANADOS E14-70 E ISLA MARCHENA EN ECUAWAGEN EN EL AREA DE REPUESTOS DE CARROS A 200M DE LA UDLA</v>
          </cell>
          <cell r="K2051" t="str">
            <v>987207437 /  983392618</v>
          </cell>
          <cell r="M2051" t="str">
            <v>QUITO</v>
          </cell>
          <cell r="N2051" t="str">
            <v>PICHINCHA</v>
          </cell>
          <cell r="O2051" t="str">
            <v>QUITO</v>
          </cell>
        </row>
        <row r="2052">
          <cell r="A2052" t="str">
            <v>20002991261510</v>
          </cell>
          <cell r="B2052">
            <v>469925</v>
          </cell>
          <cell r="C2052" t="str">
            <v>20002991261510</v>
          </cell>
          <cell r="D2052">
            <v>44893.714467592596</v>
          </cell>
          <cell r="E2052" t="str">
            <v>CONECEL</v>
          </cell>
          <cell r="F2052" t="str">
            <v>DESPACHO</v>
          </cell>
          <cell r="G2052" t="str">
            <v>NORMAL</v>
          </cell>
          <cell r="H2052" t="str">
            <v>JUAN CARLOS BAJANA ERAZO</v>
          </cell>
          <cell r="I2052" t="str">
            <v>917373961</v>
          </cell>
          <cell r="J2052" t="str">
            <v>GUAYAQUIL/TARQUI/CDLA URBANOR MZ 127 VLL 27 JUNTO AL RESTAURANTE DE LAS DELICIAS DE MARIUXI CASA DE DOS PISOS EN LA LAVANDERIA BONSAI</v>
          </cell>
          <cell r="K2052" t="str">
            <v>960473497 /  992098012</v>
          </cell>
          <cell r="M2052" t="str">
            <v>GUAYAQUIL</v>
          </cell>
          <cell r="N2052" t="str">
            <v>GUAYAS</v>
          </cell>
          <cell r="O2052" t="str">
            <v>GUAYAQUIL</v>
          </cell>
        </row>
        <row r="2053">
          <cell r="A2053" t="str">
            <v>20002988322227</v>
          </cell>
          <cell r="B2053">
            <v>469926</v>
          </cell>
          <cell r="C2053" t="str">
            <v>20002988322227</v>
          </cell>
          <cell r="D2053">
            <v>44893.714467592596</v>
          </cell>
          <cell r="E2053" t="str">
            <v>CONECEL</v>
          </cell>
          <cell r="F2053" t="str">
            <v>DESPACHO</v>
          </cell>
          <cell r="G2053" t="str">
            <v>NORMAL</v>
          </cell>
          <cell r="H2053" t="str">
            <v>TITO JAVIER DE LA CRUZ</v>
          </cell>
          <cell r="I2053" t="str">
            <v>1802552495</v>
          </cell>
          <cell r="J2053" t="str">
            <v>AMBATO/HUACHI CHICO/AV MANUELITA SAENZ Y FRANCO DAVILA FRENTE A LA UNIVERSIDAD CATOLICA CASA 3P BLANCO</v>
          </cell>
          <cell r="K2053" t="str">
            <v>961695464 /  961795382</v>
          </cell>
          <cell r="L2053" t="str">
            <v/>
          </cell>
          <cell r="M2053" t="str">
            <v>AMBATO</v>
          </cell>
          <cell r="N2053" t="str">
            <v>TUNGURAHUA</v>
          </cell>
          <cell r="O2053" t="str">
            <v>AMBATO</v>
          </cell>
        </row>
        <row r="2054">
          <cell r="A2054" t="str">
            <v>20002989319403</v>
          </cell>
          <cell r="B2054">
            <v>469927</v>
          </cell>
          <cell r="C2054" t="str">
            <v>20002989319403</v>
          </cell>
          <cell r="D2054">
            <v>44893.714467592596</v>
          </cell>
          <cell r="E2054" t="str">
            <v>CONECEL</v>
          </cell>
          <cell r="F2054" t="str">
            <v>DESPACHO</v>
          </cell>
          <cell r="G2054" t="str">
            <v>NORMAL</v>
          </cell>
          <cell r="H2054" t="str">
            <v>ROLANDO PATRICIO CORONEL ALBAN</v>
          </cell>
          <cell r="I2054" t="str">
            <v>917336604</v>
          </cell>
          <cell r="J2054" t="str">
            <v>MACHALA/MACHALA/LAS BRISAS/CIUDADELA LAS BRISAS/AV LUIS ANGEL LEON ROMAN Y CALLE 4/CASA COLOR CREMA DEP DE LOS MILITARES/FRENTE A FARMACIA MIA</v>
          </cell>
          <cell r="K2054" t="str">
            <v>995277699 /  981089128</v>
          </cell>
          <cell r="M2054" t="str">
            <v>MACHALA</v>
          </cell>
          <cell r="N2054" t="str">
            <v>EL ORO</v>
          </cell>
          <cell r="O2054" t="str">
            <v>MACHALA</v>
          </cell>
        </row>
        <row r="2055">
          <cell r="A2055" t="str">
            <v>20002991259799</v>
          </cell>
          <cell r="B2055">
            <v>469928</v>
          </cell>
          <cell r="C2055" t="str">
            <v>20002991259799</v>
          </cell>
          <cell r="D2055">
            <v>44893.714467592596</v>
          </cell>
          <cell r="E2055" t="str">
            <v>CONECEL</v>
          </cell>
          <cell r="F2055" t="str">
            <v>DESPACHO</v>
          </cell>
          <cell r="G2055" t="str">
            <v>NORMAL</v>
          </cell>
          <cell r="H2055" t="str">
            <v>CHRISTIAN PATRICIO OYACATO FARINANGO</v>
          </cell>
          <cell r="I2055" t="str">
            <v>1717967747</v>
          </cell>
          <cell r="J2055" t="str">
            <v>QUITO/CONOCOTO/CALLE 29 DE MAYO Y LOLA QUINTANA CASA AMARILLA DE UN PISO EN EL CONJUNTO EL CONQUISTADOR EN EL MICROMERCADO ROSH</v>
          </cell>
          <cell r="K2055" t="str">
            <v>983212158 /  979067849</v>
          </cell>
          <cell r="M2055" t="str">
            <v>QUITO</v>
          </cell>
          <cell r="N2055" t="str">
            <v>PICHINCHA</v>
          </cell>
          <cell r="O2055" t="str">
            <v>QUITO</v>
          </cell>
        </row>
        <row r="2056">
          <cell r="A2056" t="str">
            <v>20002991267810</v>
          </cell>
          <cell r="B2056">
            <v>469929</v>
          </cell>
          <cell r="C2056" t="str">
            <v>20002991267810</v>
          </cell>
          <cell r="D2056">
            <v>44893.714467592596</v>
          </cell>
          <cell r="E2056" t="str">
            <v>CONECEL</v>
          </cell>
          <cell r="F2056" t="str">
            <v>DESPACHO</v>
          </cell>
          <cell r="G2056" t="str">
            <v>NORMAL</v>
          </cell>
          <cell r="H2056" t="str">
            <v>CHRISTIAN PATRICIO OYACATO FARINANGO</v>
          </cell>
          <cell r="I2056" t="str">
            <v>1717967747</v>
          </cell>
          <cell r="J2056" t="str">
            <v>QUITO/CONOCOTO/CALLE 29 DE MAYO Y LOLA QUINTANA CASA AMARILLA DE UN PISO EN EL CONJUNTO EL CONQUISTADOR EN EL MICROMERCADO ROSH</v>
          </cell>
          <cell r="K2056" t="str">
            <v xml:space="preserve">983212158 /  </v>
          </cell>
          <cell r="M2056" t="str">
            <v>QUITO</v>
          </cell>
          <cell r="N2056" t="str">
            <v>PICHINCHA</v>
          </cell>
          <cell r="O2056" t="str">
            <v>QUITO</v>
          </cell>
        </row>
        <row r="2057">
          <cell r="A2057" t="str">
            <v>20002991250278</v>
          </cell>
          <cell r="B2057">
            <v>469930</v>
          </cell>
          <cell r="C2057" t="str">
            <v>20002991250278</v>
          </cell>
          <cell r="D2057">
            <v>44893.714467592596</v>
          </cell>
          <cell r="E2057" t="str">
            <v>CONECEL</v>
          </cell>
          <cell r="F2057" t="str">
            <v>DESPACHO</v>
          </cell>
          <cell r="G2057" t="str">
            <v>NORMAL</v>
          </cell>
          <cell r="H2057" t="str">
            <v>JHON EMILIO PONCE INTRIAGO</v>
          </cell>
          <cell r="I2057" t="str">
            <v>1308803475</v>
          </cell>
          <cell r="J2057" t="str">
            <v>PORTOVIEJO/ANDRES DE VERA/ CIUDADELA LOS TAMARINDOS 2DA ETAPA AV BOLIVARIANA Y OLIMPICA CASA DE 4 PISOS COLOR LADRILLO BLOQUE 1 4TO PISO FRENTE A LA TIENDA PAULITA</v>
          </cell>
          <cell r="K2057" t="str">
            <v xml:space="preserve">984955288 /  </v>
          </cell>
          <cell r="M2057" t="str">
            <v>PORTOVIEJO</v>
          </cell>
          <cell r="N2057" t="str">
            <v>MANABI</v>
          </cell>
          <cell r="O2057" t="str">
            <v>PORTOVIEJO</v>
          </cell>
        </row>
        <row r="2058">
          <cell r="A2058" t="str">
            <v>20002991264946</v>
          </cell>
          <cell r="B2058">
            <v>469931</v>
          </cell>
          <cell r="C2058" t="str">
            <v>20002991264946</v>
          </cell>
          <cell r="D2058">
            <v>44893.714467592596</v>
          </cell>
          <cell r="E2058" t="str">
            <v>CONECEL</v>
          </cell>
          <cell r="F2058" t="str">
            <v>DESPACHO</v>
          </cell>
          <cell r="G2058" t="str">
            <v>NORMAL</v>
          </cell>
          <cell r="H2058" t="str">
            <v>JOEL ALEJANDRO RISCO BRIONES</v>
          </cell>
          <cell r="I2058" t="str">
            <v>1724850449</v>
          </cell>
          <cell r="J2058" t="str">
            <v>SANTO DOMINGO/ AV DE LOS COLONOS Y AV ESMERALDAS/CASA COLOR VERDE 4 PISOS REFER VULCANIZADORA MECHA EN CASA</v>
          </cell>
          <cell r="K2058" t="str">
            <v xml:space="preserve">994165835 /  </v>
          </cell>
          <cell r="M2058" t="str">
            <v>SANTO DOMINGO</v>
          </cell>
          <cell r="N2058" t="str">
            <v>SANTO DOMINGO DE LOS TSACHILAS</v>
          </cell>
          <cell r="O2058" t="str">
            <v>SANTO DOMINGO</v>
          </cell>
        </row>
        <row r="2059">
          <cell r="A2059" t="str">
            <v>20002987817716</v>
          </cell>
          <cell r="B2059">
            <v>469727</v>
          </cell>
          <cell r="C2059" t="str">
            <v>20002987817716</v>
          </cell>
          <cell r="D2059">
            <v>44893.599953703706</v>
          </cell>
          <cell r="E2059" t="str">
            <v>CONECEL</v>
          </cell>
          <cell r="F2059" t="str">
            <v>DESPACHO</v>
          </cell>
          <cell r="G2059" t="str">
            <v>NORMAL</v>
          </cell>
          <cell r="H2059" t="str">
            <v>SANCHEZ ARIAS JONATHAN CRISTIAN</v>
          </cell>
          <cell r="I2059" t="str">
            <v>1721582177</v>
          </cell>
          <cell r="J2059" t="str">
            <v>ECUADOR Y RIO MOYA ENTREGA EN SEDE DE BANDA MUNICIPAL REF A 1 CUADRA DE UPC LA MENA 8AM A 14PM</v>
          </cell>
          <cell r="K2059" t="str">
            <v>0969887175</v>
          </cell>
          <cell r="L2059" t="str">
            <v>0969887175</v>
          </cell>
          <cell r="M2059" t="str">
            <v>QUITO</v>
          </cell>
          <cell r="N2059" t="str">
            <v>PICHINCHA</v>
          </cell>
          <cell r="O2059" t="str">
            <v>LA MENA</v>
          </cell>
        </row>
        <row r="2060">
          <cell r="A2060" t="str">
            <v>20002989360090</v>
          </cell>
          <cell r="B2060">
            <v>469728</v>
          </cell>
          <cell r="C2060" t="str">
            <v>20002989360090</v>
          </cell>
          <cell r="D2060">
            <v>44893.599953703706</v>
          </cell>
          <cell r="E2060" t="str">
            <v>CONECEL</v>
          </cell>
          <cell r="F2060" t="str">
            <v>DESPACHO</v>
          </cell>
          <cell r="G2060" t="str">
            <v>NORMAL</v>
          </cell>
          <cell r="H2060" t="str">
            <v>VELEZ OCHOA JOSE MIGUEL</v>
          </cell>
          <cell r="I2060" t="str">
            <v>1718744871</v>
          </cell>
          <cell r="J2060" t="str">
            <v>KENNEDY DE LAS FRUTILLA Y LAS ALGAS LOTE 5 CASA COLOR LADRILLO REF ALMACENES TIA A 2 CUADRAS A MANO DERECHA.</v>
          </cell>
          <cell r="K2060" t="str">
            <v>0992427754</v>
          </cell>
          <cell r="L2060" t="str">
            <v>0992427754</v>
          </cell>
          <cell r="M2060" t="str">
            <v>QUITO</v>
          </cell>
          <cell r="N2060" t="str">
            <v>PICHINCHA</v>
          </cell>
          <cell r="O2060" t="str">
            <v>KENNEDY</v>
          </cell>
        </row>
        <row r="2061">
          <cell r="A2061" t="str">
            <v>20002987820897</v>
          </cell>
          <cell r="B2061">
            <v>469729</v>
          </cell>
          <cell r="C2061" t="str">
            <v>20002987820897</v>
          </cell>
          <cell r="D2061">
            <v>44893.599953703706</v>
          </cell>
          <cell r="E2061" t="str">
            <v>CONECEL</v>
          </cell>
          <cell r="F2061" t="str">
            <v>DESPACHO</v>
          </cell>
          <cell r="G2061" t="str">
            <v>NORMAL</v>
          </cell>
          <cell r="H2061" t="str">
            <v>MENDOZA HARO MARCO VINICIO</v>
          </cell>
          <cell r="I2061" t="str">
            <v>1500504665</v>
          </cell>
          <cell r="J2061" t="str">
            <v>FRANCISCANA HOSTAL CALLE GIL RAMIREZ DAVALOS E442 Y AV RIO AMAZONAS PISO 1 REF: ALADO DE LA UPC / DIAGONAL AL BANCO DEL PACIFICO</v>
          </cell>
          <cell r="K2061" t="str">
            <v>0986271563</v>
          </cell>
          <cell r="L2061" t="str">
            <v>0986271563</v>
          </cell>
          <cell r="M2061" t="str">
            <v>QUITO</v>
          </cell>
          <cell r="N2061" t="str">
            <v>PICHINCHA</v>
          </cell>
          <cell r="O2061" t="str">
            <v>MARISCAL SUCRE</v>
          </cell>
        </row>
        <row r="2062">
          <cell r="A2062" t="str">
            <v>20002989352279</v>
          </cell>
          <cell r="B2062">
            <v>469730</v>
          </cell>
          <cell r="C2062" t="str">
            <v>20002989352279</v>
          </cell>
          <cell r="D2062">
            <v>44893.599953703706</v>
          </cell>
          <cell r="E2062" t="str">
            <v>CONECEL</v>
          </cell>
          <cell r="F2062" t="str">
            <v>DESPACHO</v>
          </cell>
          <cell r="G2062" t="str">
            <v>NORMAL</v>
          </cell>
          <cell r="H2062" t="str">
            <v>SOLIS SANCHEZ JUAN PAUL</v>
          </cell>
          <cell r="I2062" t="str">
            <v>1714405394</v>
          </cell>
          <cell r="J2062" t="str">
            <v>"CALLE PRINC ALBERTO FREILE Y LA CALLE SECUDARIA JOSE RAFAEL BUSTAMANTE DOMICILIO CASA 2 PISOS COLOR BEISH CASA #5069 REF POR EL COLEGIO SALECIANO ""DON BOSCO"""</v>
          </cell>
          <cell r="K2062" t="str">
            <v>994893356</v>
          </cell>
          <cell r="L2062" t="str">
            <v>0</v>
          </cell>
          <cell r="M2062" t="str">
            <v>QUITO</v>
          </cell>
          <cell r="N2062" t="str">
            <v>PICHINCHA</v>
          </cell>
          <cell r="O2062" t="str">
            <v>KENNEDY</v>
          </cell>
        </row>
        <row r="2063">
          <cell r="A2063" t="str">
            <v>20002986687874</v>
          </cell>
          <cell r="B2063">
            <v>469731</v>
          </cell>
          <cell r="C2063" t="str">
            <v>20002986687874</v>
          </cell>
          <cell r="D2063">
            <v>44893.599953703706</v>
          </cell>
          <cell r="E2063" t="str">
            <v>CONECEL</v>
          </cell>
          <cell r="F2063" t="str">
            <v>DESPACHO</v>
          </cell>
          <cell r="G2063" t="str">
            <v>NORMAL</v>
          </cell>
          <cell r="H2063" t="str">
            <v>TRAVEZ TIPANLUISA EDISON DANIEL</v>
          </cell>
          <cell r="I2063" t="str">
            <v>1724057250</v>
          </cell>
          <cell r="J2063" t="str">
            <v>BARRIO PISULLI CALLES PABLO NERUDA Y CALLE PARIS NO 155 1PS PORTON VERDE COLOR BLOQUE REF. FRENTE DE ALQUILER DE ENCONFRADOS</v>
          </cell>
          <cell r="K2063" t="str">
            <v>0985257647-0994729876</v>
          </cell>
          <cell r="L2063" t="str">
            <v>0994729876</v>
          </cell>
          <cell r="M2063" t="str">
            <v>QUITO</v>
          </cell>
          <cell r="N2063" t="str">
            <v>PICHINCHA</v>
          </cell>
          <cell r="O2063" t="str">
            <v>EL CONDADO</v>
          </cell>
        </row>
        <row r="2064">
          <cell r="A2064" t="str">
            <v xml:space="preserve">20002989358164 </v>
          </cell>
          <cell r="B2064">
            <v>469732</v>
          </cell>
          <cell r="C2064" t="str">
            <v xml:space="preserve">20002989358164 </v>
          </cell>
          <cell r="D2064">
            <v>44893.599953703706</v>
          </cell>
          <cell r="E2064" t="str">
            <v>CONECEL</v>
          </cell>
          <cell r="F2064" t="str">
            <v>DESPACHO</v>
          </cell>
          <cell r="G2064" t="str">
            <v>NORMAL</v>
          </cell>
          <cell r="H2064" t="str">
            <v>QUIZHPE NEIRA ROSA GERMANIA</v>
          </cell>
          <cell r="I2064" t="str">
            <v>1719068056</v>
          </cell>
          <cell r="J2064" t="str">
            <v>SECTOR FERROVIARA BAJA AV. JAMES SIVEWRIGHTY AV. DELFIN DIAZ EMRPESA GRUPO DISVAC S.A.</v>
          </cell>
          <cell r="K2064" t="str">
            <v>0984729841</v>
          </cell>
          <cell r="L2064" t="str">
            <v>0984729841</v>
          </cell>
          <cell r="M2064" t="str">
            <v>QUITO</v>
          </cell>
          <cell r="N2064" t="str">
            <v>PICHINCHA</v>
          </cell>
          <cell r="O2064" t="str">
            <v>LA FERROVIARIA</v>
          </cell>
        </row>
        <row r="2065">
          <cell r="A2065" t="str">
            <v>20002987828402</v>
          </cell>
          <cell r="B2065">
            <v>469733</v>
          </cell>
          <cell r="C2065" t="str">
            <v>20002987828402</v>
          </cell>
          <cell r="D2065">
            <v>44893.599953703706</v>
          </cell>
          <cell r="E2065" t="str">
            <v>CONECEL</v>
          </cell>
          <cell r="F2065" t="str">
            <v>DESPACHO</v>
          </cell>
          <cell r="G2065" t="str">
            <v>NORMAL</v>
          </cell>
          <cell r="H2065" t="str">
            <v>ABAD BARBA DANIELA LILIANA</v>
          </cell>
          <cell r="I2065" t="str">
            <v>1719754903</v>
          </cell>
          <cell r="J2065" t="str">
            <v>CALLE JOAQUIN ENRRIQUEZ OE7 131 E IGNACIO NOBOA CS 2PS CLR NRNJA CON PORTAL NG TECHO DE TERNI REF:A DOS CUADRA UN JARDIN LUCIA ALBAN DE ROMERO</v>
          </cell>
          <cell r="K2065" t="str">
            <v>0982616622</v>
          </cell>
          <cell r="L2065" t="str">
            <v>0982616622</v>
          </cell>
          <cell r="M2065" t="str">
            <v>QUITO</v>
          </cell>
          <cell r="N2065" t="str">
            <v>PICHINCHA</v>
          </cell>
          <cell r="O2065" t="str">
            <v>LA ECUATORIANA</v>
          </cell>
        </row>
        <row r="2066">
          <cell r="A2066" t="str">
            <v>20002989871270</v>
          </cell>
          <cell r="B2066">
            <v>469734</v>
          </cell>
          <cell r="C2066" t="str">
            <v>20002989871270</v>
          </cell>
          <cell r="D2066">
            <v>44893.599953703706</v>
          </cell>
          <cell r="E2066" t="str">
            <v>CONECEL</v>
          </cell>
          <cell r="F2066" t="str">
            <v>DESPACHO</v>
          </cell>
          <cell r="G2066" t="str">
            <v>NORMAL</v>
          </cell>
          <cell r="H2066" t="str">
            <v>VILLALOBOS SANCHEZ  LUIS DANIEL</v>
          </cell>
          <cell r="I2066" t="str">
            <v>1760309474</v>
          </cell>
          <cell r="J2066" t="str">
            <v>MANUEL ALVARADO Y CARDENAL DE LA TORRE, 4P CS NARANJA, REF 100MTRS ESCUELA SAN GABRIEL / 980961854 - 0978665165</v>
          </cell>
          <cell r="K2066" t="str">
            <v>980961854</v>
          </cell>
          <cell r="L2066" t="str">
            <v>980961854</v>
          </cell>
          <cell r="M2066" t="str">
            <v>QUITO</v>
          </cell>
          <cell r="N2066" t="str">
            <v>PICHINCHA</v>
          </cell>
          <cell r="O2066" t="str">
            <v>SOLANDA</v>
          </cell>
        </row>
        <row r="2067">
          <cell r="A2067" t="str">
            <v>20002991276735</v>
          </cell>
          <cell r="B2067">
            <v>469735</v>
          </cell>
          <cell r="C2067" t="str">
            <v>20002991276735</v>
          </cell>
          <cell r="D2067">
            <v>44893.599953703706</v>
          </cell>
          <cell r="E2067" t="str">
            <v>CONECEL</v>
          </cell>
          <cell r="F2067" t="str">
            <v>DESPACHO</v>
          </cell>
          <cell r="G2067" t="str">
            <v>NORMAL</v>
          </cell>
          <cell r="H2067" t="str">
            <v>DIAZ LARA EDGAR SANTIAGO</v>
          </cell>
          <cell r="I2067" t="str">
            <v>1721499760</v>
          </cell>
          <cell r="J2067" t="str">
            <v>SECTOR LA GRANJA MARIANA DE JESUS CALLES AV. AMERICA Y AV. MARIANA DE JESUS EDF N31-137 REF PASANDO EL REDONDEL DE LA CLINICA INTERNACIONAL JUNTO AL INTERCAMBIADOR CEL 0983569035</v>
          </cell>
          <cell r="K2067" t="str">
            <v>983569035</v>
          </cell>
          <cell r="L2067" t="str">
            <v>983569035</v>
          </cell>
          <cell r="M2067" t="str">
            <v>QUITO</v>
          </cell>
          <cell r="N2067" t="str">
            <v>PICHINCHA</v>
          </cell>
          <cell r="O2067" t="str">
            <v>QUITO</v>
          </cell>
        </row>
        <row r="2068">
          <cell r="A2068" t="str">
            <v>20002987823565</v>
          </cell>
          <cell r="B2068">
            <v>469641</v>
          </cell>
          <cell r="C2068" t="str">
            <v>20002987823565</v>
          </cell>
          <cell r="D2068">
            <v>44893.555821759262</v>
          </cell>
          <cell r="E2068" t="str">
            <v>CONECEL</v>
          </cell>
          <cell r="F2068" t="str">
            <v>DESPACHO</v>
          </cell>
          <cell r="G2068" t="str">
            <v>NORMAL</v>
          </cell>
          <cell r="H2068" t="str">
            <v>MARTINEZ BARRIGA MARIANA ALEXANDRA</v>
          </cell>
          <cell r="I2068" t="str">
            <v>1723684997</v>
          </cell>
          <cell r="J2068" t="str">
            <v>FLEXNET PROV RG/AM PICHINCHA QUITO PQ/PUENGASI CALLE CENEPA Y PAKISHA PASAJE S3C CS 3P MOSTAZA REF A 1CDRA DE ESTADIO DE SAN JOSE DE MONJAS</v>
          </cell>
          <cell r="K2068" t="str">
            <v>999186025</v>
          </cell>
          <cell r="L2068" t="str">
            <v/>
          </cell>
          <cell r="M2068" t="str">
            <v>QUITO</v>
          </cell>
          <cell r="N2068" t="str">
            <v>PICHINCHA</v>
          </cell>
          <cell r="O2068" t="str">
            <v>QUITO</v>
          </cell>
        </row>
        <row r="2069">
          <cell r="A2069" t="str">
            <v>FTMAN00139</v>
          </cell>
          <cell r="B2069">
            <v>469635</v>
          </cell>
          <cell r="C2069" t="str">
            <v>FTMAN00139</v>
          </cell>
          <cell r="D2069">
            <v>44893.544872685183</v>
          </cell>
          <cell r="E2069" t="str">
            <v>CONECEL_DOCUMENTOS</v>
          </cell>
          <cell r="F2069" t="str">
            <v>DESPACHO</v>
          </cell>
          <cell r="H2069" t="str">
            <v>JANDY CHORLANGO</v>
          </cell>
          <cell r="J2069" t="str">
            <v>RETIRA AGENCIA TRAMACO MANTA</v>
          </cell>
          <cell r="M2069" t="str">
            <v>130201</v>
          </cell>
        </row>
        <row r="2070">
          <cell r="A2070" t="str">
            <v>LDDGYEA0016</v>
          </cell>
          <cell r="B2070">
            <v>469627</v>
          </cell>
          <cell r="C2070" t="str">
            <v>LDDGYEA0016</v>
          </cell>
          <cell r="D2070">
            <v>44893.544282407405</v>
          </cell>
          <cell r="E2070" t="str">
            <v>CONECEL_DOCUMENTOS</v>
          </cell>
          <cell r="F2070" t="str">
            <v>DESPACHO</v>
          </cell>
          <cell r="G2070" t="str">
            <v>NORMAL</v>
          </cell>
          <cell r="H2070" t="str">
            <v>STEPHANIE PEREZ ACC/PAOLA LOJA ACC-OPE EQUIPOS</v>
          </cell>
          <cell r="I2070" t="str">
            <v>0</v>
          </cell>
          <cell r="J2070" t="str">
            <v>GYE - CENTRO COMERCIAL GARZO CENTRO-ACC/REGULARIZACIONES</v>
          </cell>
          <cell r="K2070" t="str">
            <v>993393277</v>
          </cell>
          <cell r="M2070" t="str">
            <v>GUAYAQUIL</v>
          </cell>
          <cell r="N2070" t="str">
            <v>GUAYAS</v>
          </cell>
          <cell r="O2070" t="str">
            <v>GUAYAQUIL</v>
          </cell>
        </row>
        <row r="2071">
          <cell r="A2071" t="str">
            <v>LDDGYEB0017</v>
          </cell>
          <cell r="B2071">
            <v>469628</v>
          </cell>
          <cell r="C2071" t="str">
            <v>LDDGYEB0017</v>
          </cell>
          <cell r="D2071">
            <v>44893.544282407405</v>
          </cell>
          <cell r="E2071" t="str">
            <v>CONECEL_DOCUMENTOS</v>
          </cell>
          <cell r="F2071" t="str">
            <v>DESPACHO</v>
          </cell>
          <cell r="G2071" t="str">
            <v>NORMAL</v>
          </cell>
          <cell r="H2071" t="str">
            <v>STEPHANIE PEREZ ACC</v>
          </cell>
          <cell r="I2071" t="str">
            <v>0</v>
          </cell>
          <cell r="J2071" t="str">
            <v>GYE - CENTRO COMERCIAL GARZO CENTRO-ACC</v>
          </cell>
          <cell r="K2071" t="str">
            <v>9399196442</v>
          </cell>
          <cell r="M2071" t="str">
            <v>GUAYAQUIL</v>
          </cell>
          <cell r="N2071" t="str">
            <v>GUAYAS</v>
          </cell>
          <cell r="O2071" t="str">
            <v>GUAYAQUIL</v>
          </cell>
        </row>
        <row r="2072">
          <cell r="A2072" t="str">
            <v>LDDUIOC0014</v>
          </cell>
          <cell r="B2072">
            <v>469629</v>
          </cell>
          <cell r="C2072" t="str">
            <v>LDDUIOC0014</v>
          </cell>
          <cell r="D2072">
            <v>44893.544282407405</v>
          </cell>
          <cell r="E2072" t="str">
            <v>CONECEL_DOCUMENTOS</v>
          </cell>
          <cell r="F2072" t="str">
            <v>DESPACHO</v>
          </cell>
          <cell r="G2072" t="str">
            <v>NORMAL</v>
          </cell>
          <cell r="H2072" t="str">
            <v>YOEL RAMIREZ/ADT</v>
          </cell>
          <cell r="I2072" t="str">
            <v>0</v>
          </cell>
          <cell r="J2072" t="str">
            <v>QUITO: YANEZ PINZON Y COLON EDIFICIO RIGEL PISO 3</v>
          </cell>
          <cell r="K2072" t="str">
            <v>961420773</v>
          </cell>
          <cell r="M2072" t="str">
            <v>QUITO</v>
          </cell>
          <cell r="N2072" t="str">
            <v xml:space="preserve">PICHINCHA </v>
          </cell>
          <cell r="O2072" t="str">
            <v>QUITO</v>
          </cell>
        </row>
        <row r="2073">
          <cell r="A2073" t="str">
            <v>LDDUIOE0020</v>
          </cell>
          <cell r="B2073">
            <v>469630</v>
          </cell>
          <cell r="C2073" t="str">
            <v>LDDUIOE0020</v>
          </cell>
          <cell r="D2073">
            <v>44893.544282407405</v>
          </cell>
          <cell r="E2073" t="str">
            <v>CONECEL_DOCUMENTOS</v>
          </cell>
          <cell r="F2073" t="str">
            <v>DESPACHO</v>
          </cell>
          <cell r="G2073" t="str">
            <v>NORMAL</v>
          </cell>
          <cell r="H2073" t="str">
            <v>MARIA FERNANDA MUNOZ/CANT</v>
          </cell>
          <cell r="I2073" t="str">
            <v>0</v>
          </cell>
          <cell r="J2073" t="str">
            <v xml:space="preserve">QUITO AV. 10 DE AGOSTO N34-601 Y JUAN PABLO SANZ </v>
          </cell>
          <cell r="K2073" t="str">
            <v>998118542/979067498</v>
          </cell>
          <cell r="M2073" t="str">
            <v>QUITO</v>
          </cell>
          <cell r="N2073" t="str">
            <v xml:space="preserve">PICHINCHA </v>
          </cell>
          <cell r="O2073" t="str">
            <v>QUITO</v>
          </cell>
        </row>
        <row r="2074">
          <cell r="A2074" t="str">
            <v>LDDGYEF0018</v>
          </cell>
          <cell r="B2074">
            <v>469631</v>
          </cell>
          <cell r="C2074" t="str">
            <v>LDDGYEF0018</v>
          </cell>
          <cell r="D2074">
            <v>44893.544282407405</v>
          </cell>
          <cell r="E2074" t="str">
            <v>CONECEL_DOCUMENTOS</v>
          </cell>
          <cell r="F2074" t="str">
            <v>DESPACHO</v>
          </cell>
          <cell r="G2074" t="str">
            <v>NORMAL</v>
          </cell>
          <cell r="H2074" t="str">
            <v>GABRIELA SANDOVAL/GSO</v>
          </cell>
          <cell r="I2074" t="str">
            <v>0</v>
          </cell>
          <cell r="J2074" t="str">
            <v xml:space="preserve"> Gye:  Urdenor 2 - parque empresarial colon , edificio Coloncorp B mezanine atras de Netlife</v>
          </cell>
          <cell r="K2074" t="str">
            <v>982033756</v>
          </cell>
          <cell r="L2074" t="str">
            <v/>
          </cell>
          <cell r="M2074" t="str">
            <v>GUAYAQUIL</v>
          </cell>
          <cell r="N2074" t="str">
            <v>GUAYAS</v>
          </cell>
          <cell r="O2074" t="str">
            <v>GUAYAQUIL</v>
          </cell>
        </row>
        <row r="2075">
          <cell r="A2075" t="str">
            <v>LDDGYEG0022</v>
          </cell>
          <cell r="B2075">
            <v>469632</v>
          </cell>
          <cell r="C2075" t="str">
            <v>LDDGYEG0022</v>
          </cell>
          <cell r="D2075">
            <v>44893.544282407405</v>
          </cell>
          <cell r="E2075" t="str">
            <v>CONECEL_DOCUMENTOS</v>
          </cell>
          <cell r="F2075" t="str">
            <v>DESPACHO</v>
          </cell>
          <cell r="G2075" t="str">
            <v>NORMAL</v>
          </cell>
          <cell r="H2075" t="str">
            <v>GABRIELA SANDOVAL/PSG</v>
          </cell>
          <cell r="I2075" t="str">
            <v>0</v>
          </cell>
          <cell r="J2075" t="str">
            <v xml:space="preserve"> Gye:  Urdenor 2 - parque empresarial colon , edificio Coloncorp B mezanine atras de Netlife</v>
          </cell>
          <cell r="K2075" t="str">
            <v>982033756</v>
          </cell>
          <cell r="L2075" t="str">
            <v/>
          </cell>
          <cell r="M2075" t="str">
            <v>GUAYAQUIL</v>
          </cell>
          <cell r="N2075" t="str">
            <v>GUAYAS</v>
          </cell>
          <cell r="O2075" t="str">
            <v>GUAYAQUIL</v>
          </cell>
        </row>
        <row r="2076">
          <cell r="A2076" t="str">
            <v>LDDGYEH0011</v>
          </cell>
          <cell r="B2076">
            <v>469633</v>
          </cell>
          <cell r="C2076" t="str">
            <v>LDDGYEH0011</v>
          </cell>
          <cell r="D2076">
            <v>44893.544282407405</v>
          </cell>
          <cell r="E2076" t="str">
            <v>CONECEL_DOCUMENTOS</v>
          </cell>
          <cell r="F2076" t="str">
            <v>DESPACHO</v>
          </cell>
          <cell r="G2076" t="str">
            <v>NORMAL</v>
          </cell>
          <cell r="H2076" t="str">
            <v>Lourdes Quinteros/OFC BRELDYNG</v>
          </cell>
          <cell r="I2076" t="str">
            <v>0</v>
          </cell>
          <cell r="J2076" t="str">
            <v>OFC BRELDYNG CALLE 7MO PASAJE 37ª Y V. EMILIO ROMERO, BODEGAS DE FERRETERIA ESPINOZA, bodega #8 (exactamente queda en la Juan Tanca Marengo km. 4.5 pasando la coca cola</v>
          </cell>
          <cell r="K2076" t="str">
            <v>0</v>
          </cell>
          <cell r="L2076" t="str">
            <v/>
          </cell>
          <cell r="M2076" t="str">
            <v>GUAYAQUIL</v>
          </cell>
          <cell r="N2076" t="str">
            <v>GUAYAS</v>
          </cell>
          <cell r="O2076" t="str">
            <v>GUAYAQUIL</v>
          </cell>
        </row>
        <row r="2077">
          <cell r="A2077" t="str">
            <v>LDDGYEI0009</v>
          </cell>
          <cell r="B2077">
            <v>469634</v>
          </cell>
          <cell r="C2077" t="str">
            <v>LDDGYEI0009</v>
          </cell>
          <cell r="D2077">
            <v>44893.544282407405</v>
          </cell>
          <cell r="E2077" t="str">
            <v>CONECEL_DOCUMENTOS</v>
          </cell>
          <cell r="F2077" t="str">
            <v>DESPACHO</v>
          </cell>
          <cell r="G2077" t="str">
            <v>NORMAL</v>
          </cell>
          <cell r="H2077" t="str">
            <v>Paola Loja /Conecel Reg</v>
          </cell>
          <cell r="I2077" t="str">
            <v>0</v>
          </cell>
          <cell r="J2077" t="str">
            <v>GYE - Centro Comercial Garzo centro-ACC</v>
          </cell>
          <cell r="K2077" t="str">
            <v>993393277</v>
          </cell>
          <cell r="L2077" t="str">
            <v/>
          </cell>
          <cell r="M2077" t="str">
            <v>GUAYAQUIL</v>
          </cell>
          <cell r="N2077" t="str">
            <v>GUAYAS</v>
          </cell>
          <cell r="O2077" t="str">
            <v>GUAYAQUIL</v>
          </cell>
        </row>
        <row r="2078">
          <cell r="A2078" t="str">
            <v>20002984584190</v>
          </cell>
          <cell r="B2078">
            <v>469616</v>
          </cell>
          <cell r="C2078" t="str">
            <v>20002984584190</v>
          </cell>
          <cell r="D2078">
            <v>44893.539861111109</v>
          </cell>
          <cell r="E2078" t="str">
            <v>BRELDYNG</v>
          </cell>
          <cell r="F2078" t="str">
            <v>DESPACHO</v>
          </cell>
          <cell r="G2078" t="str">
            <v>NORMAL</v>
          </cell>
          <cell r="H2078" t="str">
            <v>VALENCIA GARCIA JOSE ALBERTO</v>
          </cell>
          <cell r="I2078" t="str">
            <v>1708703242</v>
          </cell>
          <cell r="J2078" t="str">
            <v>MANABI / PEDERNALES / PEDERNALES / VIA COJIMIES / SN / ENTRE VELASCO IBARRA Y GALAPAGOS / COOP NUEVO AMANECER CASA DE DOS PISOS COLOR AMARILLO A UNA CUADRA DE REPUESTOS YAMI A 200 METROS DEL COE PEDER</v>
          </cell>
          <cell r="K2078" t="str">
            <v>996422120</v>
          </cell>
          <cell r="M2078" t="str">
            <v>PEDERNALES</v>
          </cell>
          <cell r="N2078" t="str">
            <v>MANABI</v>
          </cell>
          <cell r="O2078" t="str">
            <v>PEDERNALES</v>
          </cell>
        </row>
        <row r="2079">
          <cell r="A2079" t="str">
            <v>20002986295343</v>
          </cell>
          <cell r="B2079">
            <v>469617</v>
          </cell>
          <cell r="C2079" t="str">
            <v>20002986295343</v>
          </cell>
          <cell r="D2079">
            <v>44893.539861111109</v>
          </cell>
          <cell r="E2079" t="str">
            <v>BRELDYNG</v>
          </cell>
          <cell r="F2079" t="str">
            <v>DESPACHO</v>
          </cell>
          <cell r="G2079" t="str">
            <v>NORMAL</v>
          </cell>
          <cell r="H2079" t="str">
            <v>BANGUERA CUELLAR ALEXANDER ALFREDO</v>
          </cell>
          <cell r="I2079" t="str">
            <v>803152453</v>
          </cell>
          <cell r="J2079" t="str">
            <v>GUAYAS / GUAYAQUIL / TARQUI / AV DE LAS AMERICAS / SN /  / AV DE LAS AMERICAS EN EL CUARTEL MODELO REF AL LADO HOSPITAL DE LA POLICIA</v>
          </cell>
          <cell r="K2079" t="str">
            <v>986445069</v>
          </cell>
          <cell r="M2079" t="str">
            <v>GUAYAQUIL</v>
          </cell>
          <cell r="N2079" t="str">
            <v>GUAYAS</v>
          </cell>
          <cell r="O2079" t="str">
            <v>GUAYAQUIL</v>
          </cell>
        </row>
        <row r="2080">
          <cell r="A2080" t="str">
            <v>20002985877892</v>
          </cell>
          <cell r="B2080">
            <v>469618</v>
          </cell>
          <cell r="C2080" t="str">
            <v>20002985877892</v>
          </cell>
          <cell r="D2080">
            <v>44893.539861111109</v>
          </cell>
          <cell r="E2080" t="str">
            <v>BRELDYNG</v>
          </cell>
          <cell r="F2080" t="str">
            <v>DESPACHO</v>
          </cell>
          <cell r="G2080" t="str">
            <v>NORMAL</v>
          </cell>
          <cell r="H2080" t="str">
            <v>MOLINA BRICENO OCTAVIO JOSUE</v>
          </cell>
          <cell r="I2080" t="str">
            <v>1759299157</v>
          </cell>
          <cell r="J2080" t="str">
            <v>PICHINCHA / QUITO / INAQUITO / AV 10 DE AGOSTO / 36-601 / JUAN PABLO SAENZ / EDIFICIO RECAP DIAGONAL AL EDIFICIO GESTIONA</v>
          </cell>
          <cell r="K2080" t="str">
            <v>996135707-0964002612</v>
          </cell>
          <cell r="M2080" t="str">
            <v>QUITO</v>
          </cell>
          <cell r="N2080" t="str">
            <v>PICHINCHA</v>
          </cell>
          <cell r="O2080" t="str">
            <v>QUITO</v>
          </cell>
        </row>
        <row r="2081">
          <cell r="A2081" t="str">
            <v>20002986687444</v>
          </cell>
          <cell r="B2081">
            <v>469619</v>
          </cell>
          <cell r="C2081" t="str">
            <v>20002986687444</v>
          </cell>
          <cell r="D2081">
            <v>44893.539861111109</v>
          </cell>
          <cell r="E2081" t="str">
            <v>BRELDYNG</v>
          </cell>
          <cell r="F2081" t="str">
            <v>DESPACHO</v>
          </cell>
          <cell r="G2081" t="str">
            <v>NORMAL</v>
          </cell>
          <cell r="H2081" t="str">
            <v>JAIRO ORLEY GILER CASTRO</v>
          </cell>
          <cell r="I2081" t="str">
            <v>911221026</v>
          </cell>
          <cell r="J2081" t="str">
            <v>GUAYAS / GUAYAQUIL / TARQUI / AV HONORATO VASQUEZ / MZ 5 SL 1 / AV DE LAS CASUARINAS / KM 10.5 VIA DAULE OFICINA TRAMACO VIA DAULE</v>
          </cell>
          <cell r="K2081" t="str">
            <v>992353357</v>
          </cell>
          <cell r="M2081" t="str">
            <v>GUAYAQUIL</v>
          </cell>
          <cell r="N2081" t="str">
            <v>GUAYAS</v>
          </cell>
          <cell r="O2081" t="str">
            <v>GUAYAQUIL</v>
          </cell>
        </row>
        <row r="2082">
          <cell r="A2082" t="str">
            <v>20002987806655</v>
          </cell>
          <cell r="B2082">
            <v>469620</v>
          </cell>
          <cell r="C2082" t="str">
            <v>20002987806655</v>
          </cell>
          <cell r="D2082">
            <v>44893.539861111109</v>
          </cell>
          <cell r="E2082" t="str">
            <v>BRELDYNG</v>
          </cell>
          <cell r="F2082" t="str">
            <v>DESPACHO</v>
          </cell>
          <cell r="G2082" t="str">
            <v>NORMAL</v>
          </cell>
          <cell r="H2082" t="str">
            <v>MORALES CARVACHE JESSICA LILIANA</v>
          </cell>
          <cell r="I2082" t="str">
            <v>802833251</v>
          </cell>
          <cell r="J2082" t="str">
            <v>GUAYAS / GUAYAQUIL / POSORJA / NERY CHALEN / SN / VIA A JAMBELI / BARRIO SAN FRANCISCO FRENTE A CONSULTORIO DOC GUIDO POR EMPRESA ELECTRICA CASA DE 2 PISOS COLOR CELESTE</v>
          </cell>
          <cell r="K2082" t="str">
            <v>980985445</v>
          </cell>
          <cell r="M2082" t="str">
            <v>GUAYAQUIL</v>
          </cell>
          <cell r="N2082" t="str">
            <v>GUAYAS</v>
          </cell>
          <cell r="O2082" t="str">
            <v>GUAYAQUIL</v>
          </cell>
        </row>
        <row r="2083">
          <cell r="A2083" t="str">
            <v>20002987775352</v>
          </cell>
          <cell r="B2083">
            <v>469621</v>
          </cell>
          <cell r="C2083" t="str">
            <v>20002987775352</v>
          </cell>
          <cell r="D2083">
            <v>44893.539861111109</v>
          </cell>
          <cell r="E2083" t="str">
            <v>BRELDYNG</v>
          </cell>
          <cell r="F2083" t="str">
            <v>DESPACHO</v>
          </cell>
          <cell r="G2083" t="str">
            <v>NORMAL</v>
          </cell>
          <cell r="H2083" t="str">
            <v>BARRERA LEON MAYRA VERONICA</v>
          </cell>
          <cell r="I2083" t="str">
            <v>107001695</v>
          </cell>
          <cell r="J2083" t="str">
            <v>PICHINCHA / QUITO / SAN BARTOLO / CALLE SUCUA / OE1-39 / LUIS URDANETA / CASA 1 PISO PORTON NEGRO EN LA PARTE DE ABAJO DE LA CASA QUEDA UNA LICORERA EL PROFE</v>
          </cell>
          <cell r="K2083" t="str">
            <v>0992049720 / 964007203</v>
          </cell>
          <cell r="M2083" t="str">
            <v>QUITO</v>
          </cell>
          <cell r="N2083" t="str">
            <v>PICHINCHA</v>
          </cell>
          <cell r="O2083" t="str">
            <v>QUITO</v>
          </cell>
        </row>
        <row r="2084">
          <cell r="A2084" t="str">
            <v>20002987818832</v>
          </cell>
          <cell r="B2084">
            <v>469622</v>
          </cell>
          <cell r="C2084" t="str">
            <v>20002987818832</v>
          </cell>
          <cell r="D2084">
            <v>44893.539861111109</v>
          </cell>
          <cell r="E2084" t="str">
            <v>BRELDYNG</v>
          </cell>
          <cell r="F2084" t="str">
            <v>DESPACHO</v>
          </cell>
          <cell r="G2084" t="str">
            <v>NORMAL</v>
          </cell>
          <cell r="H2084" t="str">
            <v>MERA RAMOS JUNIOR ALEJANDRO</v>
          </cell>
          <cell r="I2084" t="str">
            <v>1725965840</v>
          </cell>
          <cell r="J2084" t="str">
            <v>PICHINCHA / CAYAMBE / CAYAMBE / ISLA ISABELA / SN / ENTRE ISLA STA CRUZ Y CALLE SANTA FE / CASA DE DOS PISOS COLOR VERDE REF:ENTRE CALLE ISLA STA. CRUZ Y CALLE SANTA FE A DOS CUADRAS DEL PARQUE SHAYAN</v>
          </cell>
          <cell r="K2084" t="str">
            <v>967911531</v>
          </cell>
          <cell r="M2084" t="str">
            <v>CAYAMBE</v>
          </cell>
          <cell r="N2084" t="str">
            <v>PICHINCHA</v>
          </cell>
          <cell r="O2084" t="str">
            <v>CAYAMBE</v>
          </cell>
        </row>
        <row r="2085">
          <cell r="A2085" t="str">
            <v>20002989352600</v>
          </cell>
          <cell r="B2085">
            <v>469623</v>
          </cell>
          <cell r="C2085" t="str">
            <v>20002989352600</v>
          </cell>
          <cell r="D2085">
            <v>44893.539861111109</v>
          </cell>
          <cell r="E2085" t="str">
            <v>BRELDYNG</v>
          </cell>
          <cell r="F2085" t="str">
            <v>DESPACHO</v>
          </cell>
          <cell r="G2085" t="str">
            <v>NORMAL</v>
          </cell>
          <cell r="H2085" t="str">
            <v>JESSICA ALEXANDRA VANEGAS BARROS</v>
          </cell>
          <cell r="I2085" t="str">
            <v>104650924</v>
          </cell>
          <cell r="J2085" t="str">
            <v>AZUAY / CUENCA / EL SAGRARIO / ARZOBISPO MACHADO / 181 / ARZOBISPO SERRANO / CDLA LA CATOLICA OFICINA SUMINISTROS Y DISTRIBUCIONES IVAN QUINTANILLA JUNTO A LA FABRICA EMBUTIDOS</v>
          </cell>
          <cell r="K2085" t="str">
            <v>963136471</v>
          </cell>
          <cell r="M2085" t="str">
            <v>CUENCA</v>
          </cell>
          <cell r="N2085" t="str">
            <v>AZUAY</v>
          </cell>
          <cell r="O2085" t="str">
            <v>CUENCA</v>
          </cell>
        </row>
        <row r="2086">
          <cell r="A2086" t="str">
            <v>20002989366931</v>
          </cell>
          <cell r="B2086">
            <v>469624</v>
          </cell>
          <cell r="C2086" t="str">
            <v>20002989366931</v>
          </cell>
          <cell r="D2086">
            <v>44893.539861111109</v>
          </cell>
          <cell r="E2086" t="str">
            <v>BRELDYNG</v>
          </cell>
          <cell r="F2086" t="str">
            <v>DESPACHO</v>
          </cell>
          <cell r="G2086" t="str">
            <v>NORMAL</v>
          </cell>
          <cell r="H2086" t="str">
            <v>STALIN ISRAEL SANCHEZ REINOSO</v>
          </cell>
          <cell r="I2086" t="str">
            <v>923592166</v>
          </cell>
          <cell r="J2086" t="str">
            <v>GUAYAS / GUAYAQUIL / LETAMENDI / PORTETE / 2500 / TUNGURAHUA / OFICINA TRAMACO PORTETE</v>
          </cell>
          <cell r="K2086" t="str">
            <v>985812555</v>
          </cell>
          <cell r="M2086" t="str">
            <v>GUAYAQUIL</v>
          </cell>
          <cell r="N2086" t="str">
            <v>GUAYAS</v>
          </cell>
          <cell r="O2086" t="str">
            <v>GUAYAQUIL</v>
          </cell>
        </row>
        <row r="2087">
          <cell r="A2087" t="str">
            <v>20002989355997</v>
          </cell>
          <cell r="B2087">
            <v>469625</v>
          </cell>
          <cell r="C2087" t="str">
            <v>20002989355997</v>
          </cell>
          <cell r="D2087">
            <v>44893.539861111109</v>
          </cell>
          <cell r="E2087" t="str">
            <v>BRELDYNG</v>
          </cell>
          <cell r="F2087" t="str">
            <v>DESPACHO</v>
          </cell>
          <cell r="G2087" t="str">
            <v>NORMAL</v>
          </cell>
          <cell r="H2087" t="str">
            <v>QUIMIS GUERRIDO BYRON LEONARDO</v>
          </cell>
          <cell r="I2087" t="str">
            <v>1309813028</v>
          </cell>
          <cell r="J2087" t="str">
            <v>MANABI / JIPIJAPA / JIPIJAPA / CALLE QUITO / SN / ENTRE MONTALVO Y COLON / A LOS BAJOS DEL JARDIN DE INFANTES INQUIETUDES CASA DE 2 PISO DE COLOR VERDE</v>
          </cell>
          <cell r="K2087" t="str">
            <v>968149252-986550397</v>
          </cell>
          <cell r="M2087" t="str">
            <v>JIPIJAPA</v>
          </cell>
          <cell r="N2087" t="str">
            <v>MANABI</v>
          </cell>
          <cell r="O2087" t="str">
            <v>JIPIJAPA</v>
          </cell>
        </row>
        <row r="2088">
          <cell r="A2088" t="str">
            <v>BREDEV0004</v>
          </cell>
          <cell r="B2088">
            <v>469615</v>
          </cell>
          <cell r="C2088" t="str">
            <v>BREDEV0004</v>
          </cell>
          <cell r="D2088">
            <v>44893.528240740743</v>
          </cell>
          <cell r="E2088" t="str">
            <v>CONECEL_DOCUMENTOS</v>
          </cell>
          <cell r="F2088" t="str">
            <v>DESPACHO</v>
          </cell>
          <cell r="G2088" t="str">
            <v>NORMAL</v>
          </cell>
          <cell r="H2088" t="str">
            <v>LOURDES QUINTERO (BREDLYNG)</v>
          </cell>
          <cell r="J2088" t="str">
            <v>OFC BRELDYNG CALLE 7MO PASAJE 37ª Y V. EMILIO ROMERO, BODEGAS DE FERRETERIA ESPINOZA, BODEGA #8 (EXACTAMENTE QUEDA EN LA JUAN TANCA MARENGO KM. 4.5 PASANDO LA COCA COLA</v>
          </cell>
          <cell r="M2088" t="str">
            <v>GUAYAQUIL</v>
          </cell>
        </row>
        <row r="2089">
          <cell r="A2089" t="str">
            <v>20002987786694</v>
          </cell>
          <cell r="B2089">
            <v>469592</v>
          </cell>
          <cell r="C2089" t="str">
            <v>20002987786694</v>
          </cell>
          <cell r="D2089">
            <v>44893.513645833336</v>
          </cell>
          <cell r="E2089" t="str">
            <v>CONECEL</v>
          </cell>
          <cell r="F2089" t="str">
            <v>DESPACHO</v>
          </cell>
          <cell r="G2089" t="str">
            <v>NORMAL</v>
          </cell>
          <cell r="H2089" t="str">
            <v>WILLIAN XAVIER ROCHA BORJA</v>
          </cell>
          <cell r="I2089" t="str">
            <v>503585416</v>
          </cell>
          <cell r="J2089" t="str">
            <v>LATACUNGA/ELOY ALFARO(SAN FELIPE)/AV ELOY ALFARO 32 43 Y AV BENJAMIN TERAN/A UNA CUADRA DEL C.C. MALTERIA PLAZA/CASA AZUL DE 2 PISOS</v>
          </cell>
          <cell r="K2089" t="str">
            <v xml:space="preserve">987454575 /  </v>
          </cell>
          <cell r="M2089" t="str">
            <v>LATACUNGA</v>
          </cell>
          <cell r="N2089" t="str">
            <v>COTOPAXI</v>
          </cell>
          <cell r="O2089" t="str">
            <v>LATACUNGA</v>
          </cell>
        </row>
        <row r="2090">
          <cell r="A2090" t="str">
            <v>20002974038800</v>
          </cell>
          <cell r="B2090">
            <v>469542</v>
          </cell>
          <cell r="C2090" t="str">
            <v>20002974038800</v>
          </cell>
          <cell r="D2090">
            <v>44893.51363425926</v>
          </cell>
          <cell r="E2090" t="str">
            <v>CONECEL</v>
          </cell>
          <cell r="F2090" t="str">
            <v>DESPACHO</v>
          </cell>
          <cell r="G2090" t="str">
            <v>NORMAL</v>
          </cell>
          <cell r="H2090" t="str">
            <v>MARLON LENIN REVELO MOLINA</v>
          </cell>
          <cell r="I2090" t="str">
            <v>1716923048</v>
          </cell>
          <cell r="J2090" t="str">
            <v>QUITO/SANGOLQUI/MONTUFAR Y VENEZUELA, SANGOLQUI FRENTE AL PARQUE TURISMO EN LA COOP 23 DE JULIO DE SANGOLQUI</v>
          </cell>
          <cell r="K2090" t="str">
            <v xml:space="preserve">987398419 /  </v>
          </cell>
          <cell r="M2090" t="str">
            <v>QUITO</v>
          </cell>
          <cell r="N2090" t="str">
            <v>PICHINCHA</v>
          </cell>
          <cell r="O2090" t="str">
            <v>QUITO</v>
          </cell>
        </row>
        <row r="2091">
          <cell r="A2091" t="str">
            <v>20002986696438</v>
          </cell>
          <cell r="B2091">
            <v>469543</v>
          </cell>
          <cell r="C2091" t="str">
            <v>20002986696438</v>
          </cell>
          <cell r="D2091">
            <v>44893.51363425926</v>
          </cell>
          <cell r="E2091" t="str">
            <v>CONECEL</v>
          </cell>
          <cell r="F2091" t="str">
            <v>DESPACHO</v>
          </cell>
          <cell r="G2091" t="str">
            <v>NORMAL</v>
          </cell>
          <cell r="H2091" t="str">
            <v>CARLOS ANTONIO GUEVARA VELASTEGUI</v>
          </cell>
          <cell r="I2091" t="str">
            <v>1723881890</v>
          </cell>
          <cell r="J2091" t="str">
            <v>QUITO/COTOCOLLAO /CYPRESES LLL/ DAVID LEDESMA Y GUSTAVO LEMOS N70-175 CERCA A LA CLINICA SINAI CSA 2 PLANTAS PUERTAS BLANCAS N70-175 REFERENCIA HOSTAL FAGERP</v>
          </cell>
          <cell r="K2091" t="str">
            <v xml:space="preserve">995929867 /  </v>
          </cell>
          <cell r="M2091" t="str">
            <v>QUITO</v>
          </cell>
          <cell r="N2091" t="str">
            <v>PICHINCHA</v>
          </cell>
          <cell r="O2091" t="str">
            <v>QUITO</v>
          </cell>
        </row>
        <row r="2092">
          <cell r="A2092" t="str">
            <v>20002987823961</v>
          </cell>
          <cell r="B2092">
            <v>469544</v>
          </cell>
          <cell r="C2092" t="str">
            <v>20002987823961</v>
          </cell>
          <cell r="D2092">
            <v>44893.51363425926</v>
          </cell>
          <cell r="E2092" t="str">
            <v>CONECEL</v>
          </cell>
          <cell r="F2092" t="str">
            <v>DESPACHO</v>
          </cell>
          <cell r="G2092" t="str">
            <v>NORMAL</v>
          </cell>
          <cell r="H2092" t="str">
            <v>ALEX ARIEL YANEZ SUBIA</v>
          </cell>
          <cell r="I2092" t="str">
            <v>1724809437</v>
          </cell>
          <cell r="J2092" t="str">
            <v>QUITO//CALACALI JUAN MONTALVO Y GABRIEL GARCIA MORENO E1-65 CASA AMARILLA 1 PISO A UNA CUADRA DEL PARQUE CENTRAL DE CALACALI</v>
          </cell>
          <cell r="K2092" t="str">
            <v>979023169 /  986494418</v>
          </cell>
          <cell r="M2092" t="str">
            <v>QUITO</v>
          </cell>
          <cell r="N2092" t="str">
            <v>PICHINCHA</v>
          </cell>
          <cell r="O2092" t="str">
            <v>QUITO</v>
          </cell>
        </row>
        <row r="2093">
          <cell r="A2093" t="str">
            <v>20002986691506</v>
          </cell>
          <cell r="B2093">
            <v>469545</v>
          </cell>
          <cell r="C2093" t="str">
            <v>20002986691506</v>
          </cell>
          <cell r="D2093">
            <v>44893.51363425926</v>
          </cell>
          <cell r="E2093" t="str">
            <v>CONECEL</v>
          </cell>
          <cell r="F2093" t="str">
            <v>DESPACHO</v>
          </cell>
          <cell r="G2093" t="str">
            <v>NORMAL</v>
          </cell>
          <cell r="H2093" t="str">
            <v>JOSE RICARDO RUGEL VILLAMAR</v>
          </cell>
          <cell r="I2093" t="str">
            <v>967222245</v>
          </cell>
          <cell r="J2093" t="str">
            <v>RIOBAMBA/ LIZARZABURU / 594 CALLLE COSTA RICA ,Y PUERTO RICO JUNTO A LA CANCHA SINTETICA EL FLORECER</v>
          </cell>
          <cell r="K2093" t="str">
            <v xml:space="preserve">967222245 /  </v>
          </cell>
          <cell r="M2093" t="str">
            <v>RIOBAMBA</v>
          </cell>
          <cell r="N2093" t="str">
            <v>CHIMBORAZO</v>
          </cell>
          <cell r="O2093" t="str">
            <v>RIOBAMBA</v>
          </cell>
        </row>
        <row r="2094">
          <cell r="A2094" t="str">
            <v>20002973974177</v>
          </cell>
          <cell r="B2094">
            <v>469546</v>
          </cell>
          <cell r="C2094" t="str">
            <v>20002973974177</v>
          </cell>
          <cell r="D2094">
            <v>44893.51363425926</v>
          </cell>
          <cell r="E2094" t="str">
            <v>CONECEL</v>
          </cell>
          <cell r="F2094" t="str">
            <v>DESPACHO</v>
          </cell>
          <cell r="G2094" t="str">
            <v>NORMAL</v>
          </cell>
          <cell r="H2094" t="str">
            <v>STEPHANIA ROSA VILLON MARTINEZ</v>
          </cell>
          <cell r="I2094" t="str">
            <v>926476342</v>
          </cell>
          <cell r="J2094" t="str">
            <v>MILAGRO/MILAGRO/CALLES 11 DE JULIO Y JAIME ROLDOS AGUILERA CASA 2 PISOS COLOR BLANCA DIAGONAL AL TIA</v>
          </cell>
          <cell r="K2094" t="str">
            <v>962633853 /  980328115</v>
          </cell>
          <cell r="M2094" t="str">
            <v>MILAGRO</v>
          </cell>
          <cell r="N2094" t="str">
            <v>GUAYAS</v>
          </cell>
          <cell r="O2094" t="str">
            <v>MILAGRO</v>
          </cell>
        </row>
        <row r="2095">
          <cell r="A2095" t="str">
            <v>20002987828427</v>
          </cell>
          <cell r="B2095">
            <v>469547</v>
          </cell>
          <cell r="C2095" t="str">
            <v>20002987828427</v>
          </cell>
          <cell r="D2095">
            <v>44893.51363425926</v>
          </cell>
          <cell r="E2095" t="str">
            <v>CONECEL</v>
          </cell>
          <cell r="F2095" t="str">
            <v>DESPACHO</v>
          </cell>
          <cell r="G2095" t="str">
            <v>NORMAL</v>
          </cell>
          <cell r="H2095" t="str">
            <v>MARLON ANDRES ROLDAN VELASCO</v>
          </cell>
          <cell r="I2095" t="str">
            <v>952118388</v>
          </cell>
          <cell r="J2095" t="str">
            <v>GUAYAQUIL/TARQUI/MAPASINGUE ESTE/COOP 26 DE FEBRERO/MZ 232 SOLAR 1 CASA 2 PIS GRIS A MEDIA CUADRA TIENDA</v>
          </cell>
          <cell r="K2095" t="str">
            <v>994880495 /  984527447</v>
          </cell>
          <cell r="M2095" t="str">
            <v>GUAYAQUIL</v>
          </cell>
          <cell r="N2095" t="str">
            <v>GUAYAS</v>
          </cell>
          <cell r="O2095" t="str">
            <v>GUAYAQUIL</v>
          </cell>
        </row>
        <row r="2096">
          <cell r="A2096" t="str">
            <v>20002988303397</v>
          </cell>
          <cell r="B2096">
            <v>469548</v>
          </cell>
          <cell r="C2096" t="str">
            <v>20002988303397</v>
          </cell>
          <cell r="D2096">
            <v>44893.51363425926</v>
          </cell>
          <cell r="E2096" t="str">
            <v>CONECEL</v>
          </cell>
          <cell r="F2096" t="str">
            <v>DESPACHO</v>
          </cell>
          <cell r="G2096" t="str">
            <v>NORMAL</v>
          </cell>
          <cell r="H2096" t="str">
            <v>NESTOR JOSE MILLAN CLEMANT</v>
          </cell>
          <cell r="I2096" t="str">
            <v>151853280</v>
          </cell>
          <cell r="J2096" t="str">
            <v>CUENCA/HUAYNA CAPAC/AV CORNELIO MERCHAN Y AV JOSE PERALTA CENTRO COMERCIAL MILENIUM A TRES CUADRAS DE EL ESTADIO ALEJANDRO CERRANO AGUILAR</v>
          </cell>
          <cell r="K2096" t="str">
            <v xml:space="preserve">964032478 /  </v>
          </cell>
          <cell r="M2096" t="str">
            <v>CUENCA</v>
          </cell>
          <cell r="N2096" t="str">
            <v>AZUAY</v>
          </cell>
          <cell r="O2096" t="str">
            <v>CUENCA</v>
          </cell>
        </row>
        <row r="2097">
          <cell r="A2097" t="str">
            <v>20002988293280</v>
          </cell>
          <cell r="B2097">
            <v>469549</v>
          </cell>
          <cell r="C2097" t="str">
            <v>20002988293280</v>
          </cell>
          <cell r="D2097">
            <v>44893.51363425926</v>
          </cell>
          <cell r="E2097" t="str">
            <v>CONECEL</v>
          </cell>
          <cell r="F2097" t="str">
            <v>DESPACHO</v>
          </cell>
          <cell r="G2097" t="str">
            <v>NORMAL</v>
          </cell>
          <cell r="H2097" t="str">
            <v>KELLY MICHELLE CHICAIZA SIMBANA</v>
          </cell>
          <cell r="I2097" t="str">
            <v>1725506883</v>
          </cell>
          <cell r="J2097" t="str">
            <v>QUITO/INAQUITO/AV EDUARDO SALAZAR GOMEZ E14-24 Y JUAN DE DIOS MARTINEZ EN EL EDIFICIO ALIANZA A UNA CUADRA DE LA IGLESIA DE FATIMA</v>
          </cell>
          <cell r="K2097" t="str">
            <v>987398937 /  961264248</v>
          </cell>
          <cell r="L2097" t="str">
            <v/>
          </cell>
          <cell r="M2097" t="str">
            <v>QUITO</v>
          </cell>
          <cell r="N2097" t="str">
            <v>PICHINCHA</v>
          </cell>
          <cell r="O2097" t="str">
            <v>QUITO</v>
          </cell>
        </row>
        <row r="2098">
          <cell r="A2098" t="str">
            <v>20002987817320</v>
          </cell>
          <cell r="B2098">
            <v>469550</v>
          </cell>
          <cell r="C2098" t="str">
            <v>20002987817320</v>
          </cell>
          <cell r="D2098">
            <v>44893.51363425926</v>
          </cell>
          <cell r="E2098" t="str">
            <v>CONECEL</v>
          </cell>
          <cell r="F2098" t="str">
            <v>DESPACHO</v>
          </cell>
          <cell r="G2098" t="str">
            <v>NORMAL</v>
          </cell>
          <cell r="H2098" t="str">
            <v>MIKE NICOLAS BAYAS DELGADO</v>
          </cell>
          <cell r="I2098" t="str">
            <v>959242967</v>
          </cell>
          <cell r="J2098" t="str">
            <v>DURAN/ELOY ALFARO/CDLA EL ARBOLITO SECTOR 1 AV HECTOR COBOS MZ 28 SL 10 EN EL COLEGIO FARBICIO BUCCO BOZZOLO</v>
          </cell>
          <cell r="K2098" t="str">
            <v xml:space="preserve">998547037 /  </v>
          </cell>
          <cell r="M2098" t="str">
            <v>DURAN</v>
          </cell>
          <cell r="N2098" t="str">
            <v>GUAYAS</v>
          </cell>
          <cell r="O2098" t="str">
            <v>DURAN</v>
          </cell>
        </row>
        <row r="2099">
          <cell r="A2099" t="str">
            <v>20002988290158</v>
          </cell>
          <cell r="B2099">
            <v>469551</v>
          </cell>
          <cell r="C2099" t="str">
            <v>20002988290158</v>
          </cell>
          <cell r="D2099">
            <v>44893.51363425926</v>
          </cell>
          <cell r="E2099" t="str">
            <v>CONECEL</v>
          </cell>
          <cell r="F2099" t="str">
            <v>DESPACHO</v>
          </cell>
          <cell r="G2099" t="str">
            <v>NORMAL</v>
          </cell>
          <cell r="H2099" t="str">
            <v>ANGEL BIENVENIDO PARRAGA BASURTO</v>
          </cell>
          <cell r="I2099" t="str">
            <v>1301884910</v>
          </cell>
          <cell r="J2099" t="str">
            <v>MANTA/LOS ESTEROS/VIA AEROPUERTO Y CALLE 112 EN EL RESTAURANTE JAHVEJIREH A UNA CUADRA DEL MERCADO LA PLAYITA MIA</v>
          </cell>
          <cell r="K2099" t="str">
            <v>995141250 /  981780794</v>
          </cell>
          <cell r="M2099" t="str">
            <v>MANTA</v>
          </cell>
          <cell r="N2099" t="str">
            <v>MANABI</v>
          </cell>
          <cell r="O2099" t="str">
            <v>MANTA</v>
          </cell>
        </row>
        <row r="2100">
          <cell r="A2100" t="str">
            <v>20002987814777</v>
          </cell>
          <cell r="B2100">
            <v>469552</v>
          </cell>
          <cell r="C2100" t="str">
            <v>20002987814777</v>
          </cell>
          <cell r="D2100">
            <v>44893.51363425926</v>
          </cell>
          <cell r="E2100" t="str">
            <v>CONECEL</v>
          </cell>
          <cell r="F2100" t="str">
            <v>DESPACHO</v>
          </cell>
          <cell r="G2100" t="str">
            <v>NORMAL</v>
          </cell>
          <cell r="H2100" t="str">
            <v>ANDREA ESTEFANIA CAMPOVERDE CARDENAS</v>
          </cell>
          <cell r="I2100" t="str">
            <v>928367424</v>
          </cell>
          <cell r="J2100" t="str">
            <v>MILAGRO/MILAGRO/CALLE 24 DE MAYO ENTRE ATAHUALPA Y VARGAS TORRES EN LA CASA 1111 FRENTE A TORNO FRANCISCO</v>
          </cell>
          <cell r="K2100" t="str">
            <v xml:space="preserve">962646998 /  </v>
          </cell>
          <cell r="M2100" t="str">
            <v>MILAGRO</v>
          </cell>
          <cell r="N2100" t="str">
            <v>GUAYAS</v>
          </cell>
          <cell r="O2100" t="str">
            <v>MILAGRO</v>
          </cell>
        </row>
        <row r="2101">
          <cell r="A2101" t="str">
            <v>20002987822255</v>
          </cell>
          <cell r="B2101">
            <v>469553</v>
          </cell>
          <cell r="C2101" t="str">
            <v>20002987822255</v>
          </cell>
          <cell r="D2101">
            <v>44893.51363425926</v>
          </cell>
          <cell r="E2101" t="str">
            <v>CONECEL</v>
          </cell>
          <cell r="F2101" t="str">
            <v>DESPACHO</v>
          </cell>
          <cell r="G2101" t="str">
            <v>NORMAL</v>
          </cell>
          <cell r="H2101" t="str">
            <v>JANETH GERMANIA GUALPA COLLAGUAZO</v>
          </cell>
          <cell r="I2101" t="str">
            <v>1713216719</v>
          </cell>
          <cell r="J2101" t="str">
            <v>QUITO/PUENGASI/BARRIO SAN JOSE DE MONJAS AV SIMON BOLIVAR Y CALLE 17A CASA S3-357 A DOS CUADRAS DEL COLEGIO KHIPU</v>
          </cell>
          <cell r="K2101" t="str">
            <v>996371393 /  990783216</v>
          </cell>
          <cell r="M2101" t="str">
            <v>QUITO</v>
          </cell>
          <cell r="N2101" t="str">
            <v>PICHINCHA</v>
          </cell>
          <cell r="O2101" t="str">
            <v>QUITO</v>
          </cell>
        </row>
        <row r="2102">
          <cell r="A2102" t="str">
            <v>20002980147020</v>
          </cell>
          <cell r="B2102">
            <v>469554</v>
          </cell>
          <cell r="C2102" t="str">
            <v>20002980147020</v>
          </cell>
          <cell r="D2102">
            <v>44893.51363425926</v>
          </cell>
          <cell r="E2102" t="str">
            <v>CONECEL</v>
          </cell>
          <cell r="F2102" t="str">
            <v>DESPACHO</v>
          </cell>
          <cell r="G2102" t="str">
            <v>NORMAL</v>
          </cell>
          <cell r="H2102" t="str">
            <v>ROSA DEL CARMEN GARCES HEREDIA</v>
          </cell>
          <cell r="I2102" t="str">
            <v>601574734</v>
          </cell>
          <cell r="J2102" t="str">
            <v>AMBATO/ATOCHA FICOA AV RODRIGO PACHANO Y MONTALVO EN EL CENTRO COMERCIAL CARACOL 4TO PISO EN EL MIESS AREA DE COORDINACION ZONAL 3</v>
          </cell>
          <cell r="K2102" t="str">
            <v xml:space="preserve">999260038 /  </v>
          </cell>
          <cell r="M2102" t="str">
            <v>AMBATO</v>
          </cell>
          <cell r="N2102" t="str">
            <v>TUNGURAHUA</v>
          </cell>
          <cell r="O2102" t="str">
            <v>AMBATO</v>
          </cell>
        </row>
        <row r="2103">
          <cell r="A2103" t="str">
            <v>20002987812856</v>
          </cell>
          <cell r="B2103">
            <v>469555</v>
          </cell>
          <cell r="C2103" t="str">
            <v>20002987812856</v>
          </cell>
          <cell r="D2103">
            <v>44893.51363425926</v>
          </cell>
          <cell r="E2103" t="str">
            <v>CONECEL</v>
          </cell>
          <cell r="F2103" t="str">
            <v>DESPACHO</v>
          </cell>
          <cell r="G2103" t="str">
            <v>NORMAL</v>
          </cell>
          <cell r="H2103" t="str">
            <v>LUIS ELIECER TOCTE MARCALLA</v>
          </cell>
          <cell r="I2103" t="str">
            <v>503541252</v>
          </cell>
          <cell r="J2103" t="str">
            <v>MACHALA/PUERTO BOLIVAR/AV CALLE LICEO NAVAL JAMBELI Y BOLIVAR MADERO VARGAS EN LA EMPRESA ARROYO JUNTO A LA ESTACION NAVAL JAMBELI</v>
          </cell>
          <cell r="K2103" t="str">
            <v xml:space="preserve">993239730 /  </v>
          </cell>
          <cell r="L2103" t="str">
            <v/>
          </cell>
          <cell r="M2103" t="str">
            <v>MACHALA</v>
          </cell>
          <cell r="N2103" t="str">
            <v>EL ORO</v>
          </cell>
          <cell r="O2103" t="str">
            <v>MACHALA</v>
          </cell>
        </row>
        <row r="2104">
          <cell r="A2104" t="str">
            <v>20002988341061</v>
          </cell>
          <cell r="B2104">
            <v>469556</v>
          </cell>
          <cell r="C2104" t="str">
            <v>20002988341061</v>
          </cell>
          <cell r="D2104">
            <v>44893.51363425926</v>
          </cell>
          <cell r="E2104" t="str">
            <v>CONECEL</v>
          </cell>
          <cell r="F2104" t="str">
            <v>DESPACHO</v>
          </cell>
          <cell r="G2104" t="str">
            <v>NORMAL</v>
          </cell>
          <cell r="H2104" t="str">
            <v>MAURO ELIAS MENDOZA BONE</v>
          </cell>
          <cell r="I2104" t="str">
            <v>1723827471</v>
          </cell>
          <cell r="J2104" t="str">
            <v>QUITO /MARISCAL SUCRE/AV REINA VICTORIA Y BAQUERIZO MORENO/REF PARQUE GABRIELA MARISCAL</v>
          </cell>
          <cell r="K2104" t="str">
            <v xml:space="preserve">962707903 /  </v>
          </cell>
          <cell r="L2104" t="str">
            <v/>
          </cell>
          <cell r="M2104" t="str">
            <v>QUITO</v>
          </cell>
          <cell r="N2104" t="str">
            <v>PICHINCHA</v>
          </cell>
          <cell r="O2104" t="str">
            <v>QUITO</v>
          </cell>
        </row>
        <row r="2105">
          <cell r="A2105" t="str">
            <v>20002988290445</v>
          </cell>
          <cell r="B2105">
            <v>469557</v>
          </cell>
          <cell r="C2105" t="str">
            <v>20002988290445</v>
          </cell>
          <cell r="D2105">
            <v>44893.51363425926</v>
          </cell>
          <cell r="E2105" t="str">
            <v>CONECEL</v>
          </cell>
          <cell r="F2105" t="str">
            <v>DESPACHO</v>
          </cell>
          <cell r="G2105" t="str">
            <v>NORMAL</v>
          </cell>
          <cell r="H2105" t="str">
            <v>ROMEL DAMIAN GUERRA RAMIREZ</v>
          </cell>
          <cell r="I2105" t="str">
            <v>1002400693</v>
          </cell>
          <cell r="J2105" t="str">
            <v>QUITO/INAQUITO/ AUSTRIA N 34-135 E IRLANDA EDIFICIO CARABAGIO DEP 1408</v>
          </cell>
          <cell r="K2105" t="str">
            <v xml:space="preserve">984472585 /  </v>
          </cell>
          <cell r="L2105" t="str">
            <v/>
          </cell>
          <cell r="M2105" t="str">
            <v>QUITO</v>
          </cell>
          <cell r="N2105" t="str">
            <v>PICHINCHA</v>
          </cell>
          <cell r="O2105" t="str">
            <v>QUITO</v>
          </cell>
        </row>
        <row r="2106">
          <cell r="A2106" t="str">
            <v>20002987828926</v>
          </cell>
          <cell r="B2106">
            <v>469558</v>
          </cell>
          <cell r="C2106" t="str">
            <v>20002987828926</v>
          </cell>
          <cell r="D2106">
            <v>44893.51363425926</v>
          </cell>
          <cell r="E2106" t="str">
            <v>CONECEL</v>
          </cell>
          <cell r="F2106" t="str">
            <v>DESPACHO</v>
          </cell>
          <cell r="G2106" t="str">
            <v>NORMAL</v>
          </cell>
          <cell r="H2106" t="str">
            <v>HON ELLAS GUINAN FLORES</v>
          </cell>
          <cell r="I2106" t="str">
            <v>1755870746</v>
          </cell>
          <cell r="J2106" t="str">
            <v>QUITO/INAQUITO/ TRABAJO SCTOR LA PRADERA, EDIFICIO DA VINCI AV FCO DE ORELLANA Y CALLE ALEMANIA N201/ ATRAS QUEDA COLEGIO LUIS DILLON</v>
          </cell>
          <cell r="K2106" t="str">
            <v xml:space="preserve">984764435 /  </v>
          </cell>
          <cell r="L2106" t="str">
            <v/>
          </cell>
          <cell r="M2106" t="str">
            <v>QUITO</v>
          </cell>
          <cell r="N2106" t="str">
            <v>PICHINCHA</v>
          </cell>
          <cell r="O2106" t="str">
            <v>QUITO</v>
          </cell>
        </row>
        <row r="2107">
          <cell r="A2107" t="str">
            <v>20002988286614</v>
          </cell>
          <cell r="B2107">
            <v>469559</v>
          </cell>
          <cell r="C2107" t="str">
            <v>20002988286614</v>
          </cell>
          <cell r="D2107">
            <v>44893.51363425926</v>
          </cell>
          <cell r="E2107" t="str">
            <v>CONECEL</v>
          </cell>
          <cell r="F2107" t="str">
            <v>DESPACHO</v>
          </cell>
          <cell r="G2107" t="str">
            <v>NORMAL</v>
          </cell>
          <cell r="H2107" t="str">
            <v>DIEGO JAVIER CHALACAN LAGUNA</v>
          </cell>
          <cell r="I2107" t="str">
            <v>401421995</v>
          </cell>
          <cell r="J2107" t="str">
            <v>TULCAN/TULCAN/AV VEINTIMILLA Y CAMILO PONCE CASA DE 3 PISOS COLOR BALNCO FRENTE A LA LAVADORA SAN CRISTOBAL JUNTO A LA BOMBA VILLAREAL</v>
          </cell>
          <cell r="K2107" t="str">
            <v>982607760 /  963816098</v>
          </cell>
          <cell r="L2107" t="str">
            <v/>
          </cell>
          <cell r="M2107" t="str">
            <v>TULCAN</v>
          </cell>
          <cell r="N2107" t="str">
            <v>CARCHI</v>
          </cell>
          <cell r="O2107" t="str">
            <v>TULCAN</v>
          </cell>
        </row>
        <row r="2108">
          <cell r="A2108" t="str">
            <v>20002988305699</v>
          </cell>
          <cell r="B2108">
            <v>469560</v>
          </cell>
          <cell r="C2108" t="str">
            <v>20002988305699</v>
          </cell>
          <cell r="D2108">
            <v>44893.51363425926</v>
          </cell>
          <cell r="E2108" t="str">
            <v>CONECEL</v>
          </cell>
          <cell r="F2108" t="str">
            <v>DESPACHO</v>
          </cell>
          <cell r="G2108" t="str">
            <v>NORMAL</v>
          </cell>
          <cell r="H2108" t="str">
            <v>ANTHONY JOSUE MARTINEZ ALVARADO</v>
          </cell>
          <cell r="I2108" t="str">
            <v>950218156</v>
          </cell>
          <cell r="J2108" t="str">
            <v>GUAYAQUIL/TARQUI/CDLA SAUCES 3 MZ 173 VILLA 10 CASA 3 PISOS COLOR BEIGE ENTRAR POR FERRETERIA IRLANDA Y BARBER SHOP</v>
          </cell>
          <cell r="K2108" t="str">
            <v>978726310 /  297872631</v>
          </cell>
          <cell r="M2108" t="str">
            <v>GUAYAQUIL</v>
          </cell>
          <cell r="N2108" t="str">
            <v>GUAYAS</v>
          </cell>
          <cell r="O2108" t="str">
            <v>GUAYAQUIL</v>
          </cell>
        </row>
        <row r="2109">
          <cell r="A2109" t="str">
            <v>20002988290807</v>
          </cell>
          <cell r="B2109">
            <v>469561</v>
          </cell>
          <cell r="C2109" t="str">
            <v>20002988290807</v>
          </cell>
          <cell r="D2109">
            <v>44893.51363425926</v>
          </cell>
          <cell r="E2109" t="str">
            <v>CONECEL</v>
          </cell>
          <cell r="F2109" t="str">
            <v>DESPACHO</v>
          </cell>
          <cell r="G2109" t="str">
            <v>NORMAL</v>
          </cell>
          <cell r="H2109" t="str">
            <v>GERSON JOA SANCHEZ CHAVEZ</v>
          </cell>
          <cell r="I2109" t="str">
            <v>1351825870</v>
          </cell>
          <cell r="J2109" t="str">
            <v>MANTA/LOS ESTEROS/SECTOR LA FLORITA CALLE 125 Y AV 104 CASA DE UN PISO COLOR BLANCO FRENTE A LA GRUTA</v>
          </cell>
          <cell r="K2109" t="str">
            <v xml:space="preserve">995350049 /  </v>
          </cell>
          <cell r="L2109" t="str">
            <v/>
          </cell>
          <cell r="M2109" t="str">
            <v>MANTA</v>
          </cell>
          <cell r="N2109" t="str">
            <v>MANABI</v>
          </cell>
          <cell r="O2109" t="str">
            <v>MANTA</v>
          </cell>
        </row>
        <row r="2110">
          <cell r="A2110" t="str">
            <v>20002964149753</v>
          </cell>
          <cell r="B2110">
            <v>469562</v>
          </cell>
          <cell r="C2110" t="str">
            <v>20002964149753</v>
          </cell>
          <cell r="D2110">
            <v>44893.51363425926</v>
          </cell>
          <cell r="E2110" t="str">
            <v>CONECEL</v>
          </cell>
          <cell r="F2110" t="str">
            <v>DESPACHO</v>
          </cell>
          <cell r="G2110" t="str">
            <v>NORMAL</v>
          </cell>
          <cell r="H2110" t="str">
            <v>RAFAEL ALFONSO CALLE</v>
          </cell>
          <cell r="I2110" t="str">
            <v>101212025</v>
          </cell>
          <cell r="J2110" t="str">
            <v>QUITO/EL INCA/AVENIDA EL INCA Y VALDIVIA/CIUDADELA EL INCA MZ 12 V 0 CASA VERDE A LADO DE UN SURTIDOR</v>
          </cell>
          <cell r="K2110" t="str">
            <v xml:space="preserve">998981545 /  </v>
          </cell>
          <cell r="M2110" t="str">
            <v>QUITO</v>
          </cell>
          <cell r="N2110" t="str">
            <v>PICHINCHA</v>
          </cell>
          <cell r="O2110" t="str">
            <v>QUITO</v>
          </cell>
        </row>
        <row r="2111">
          <cell r="A2111" t="str">
            <v>20002972102762</v>
          </cell>
          <cell r="B2111">
            <v>469563</v>
          </cell>
          <cell r="C2111" t="str">
            <v>20002972102762</v>
          </cell>
          <cell r="D2111">
            <v>44893.51363425926</v>
          </cell>
          <cell r="E2111" t="str">
            <v>CONECEL</v>
          </cell>
          <cell r="F2111" t="str">
            <v>DESPACHO</v>
          </cell>
          <cell r="G2111" t="str">
            <v>NORMAL</v>
          </cell>
          <cell r="H2111" t="str">
            <v>YERDY ANTONIO CORRALES SUMOZA</v>
          </cell>
          <cell r="I2111" t="str">
            <v>171662904</v>
          </cell>
          <cell r="J2111" t="str">
            <v>QUITO/CALDERON/AV EFRAIN ARMA EMPRESA DANIAL/SE LAVAN AUTO</v>
          </cell>
          <cell r="K2111" t="str">
            <v xml:space="preserve">962695641 /  </v>
          </cell>
          <cell r="L2111" t="str">
            <v/>
          </cell>
          <cell r="M2111" t="str">
            <v>QUITO</v>
          </cell>
          <cell r="N2111" t="str">
            <v>PICHINCHA</v>
          </cell>
          <cell r="O2111" t="str">
            <v>QUITO</v>
          </cell>
        </row>
        <row r="2112">
          <cell r="A2112" t="str">
            <v>20002989319065</v>
          </cell>
          <cell r="B2112">
            <v>469564</v>
          </cell>
          <cell r="C2112" t="str">
            <v>20002989319065</v>
          </cell>
          <cell r="D2112">
            <v>44893.51363425926</v>
          </cell>
          <cell r="E2112" t="str">
            <v>CONECEL</v>
          </cell>
          <cell r="F2112" t="str">
            <v>DESPACHO</v>
          </cell>
          <cell r="G2112" t="str">
            <v>NORMAL</v>
          </cell>
          <cell r="H2112" t="str">
            <v>EMILY LISBETH PALACIOS PINARGOTE</v>
          </cell>
          <cell r="I2112" t="str">
            <v>952057180</v>
          </cell>
          <cell r="J2112" t="str">
            <v>GUARANDA/GUARANDA/AV ELIZA MARINO Y 23 DE ABRIL CASA DE 3 PISOS COLOR NARANJA CON BLANCO DIAGONAL A LA ESQUINA MANABITA</v>
          </cell>
          <cell r="K2112" t="str">
            <v>986294559 /  997313642</v>
          </cell>
          <cell r="M2112" t="str">
            <v>GUARANDA</v>
          </cell>
          <cell r="N2112" t="str">
            <v>BOLIVAR</v>
          </cell>
          <cell r="O2112" t="str">
            <v>GUARANDA</v>
          </cell>
        </row>
        <row r="2113">
          <cell r="A2113" t="str">
            <v>20002989358712</v>
          </cell>
          <cell r="B2113">
            <v>469565</v>
          </cell>
          <cell r="C2113" t="str">
            <v>20002989358712</v>
          </cell>
          <cell r="D2113">
            <v>44893.51363425926</v>
          </cell>
          <cell r="E2113" t="str">
            <v>CONECEL</v>
          </cell>
          <cell r="F2113" t="str">
            <v>DESPACHO</v>
          </cell>
          <cell r="G2113" t="str">
            <v>NORMAL</v>
          </cell>
          <cell r="H2113" t="str">
            <v>JENNY MARIANELA SOCASI CHANGO</v>
          </cell>
          <cell r="I2113" t="str">
            <v>1711970234</v>
          </cell>
          <cell r="J2113" t="str">
            <v>QUITO/AMAGUANA/SECTOR DEL EJIDO CALLE CRISTOBAL COLON Y FLAVIO ALFARO CASA DE DOS PISOS ESQUINERA COLOR BLANCO FRENTE A LA PLAZA DE RITUALIDADES</v>
          </cell>
          <cell r="K2113" t="str">
            <v xml:space="preserve">996775863 /  </v>
          </cell>
          <cell r="L2113" t="str">
            <v/>
          </cell>
          <cell r="M2113" t="str">
            <v>QUITO</v>
          </cell>
          <cell r="N2113" t="str">
            <v>PICHINCHA</v>
          </cell>
          <cell r="O2113" t="str">
            <v>QUITO</v>
          </cell>
        </row>
        <row r="2114">
          <cell r="A2114" t="str">
            <v>20002989356717</v>
          </cell>
          <cell r="B2114">
            <v>469566</v>
          </cell>
          <cell r="C2114" t="str">
            <v>20002989356717</v>
          </cell>
          <cell r="D2114">
            <v>44893.51363425926</v>
          </cell>
          <cell r="E2114" t="str">
            <v>CONECEL</v>
          </cell>
          <cell r="F2114" t="str">
            <v>DESPACHO</v>
          </cell>
          <cell r="G2114" t="str">
            <v>NORMAL</v>
          </cell>
          <cell r="H2114" t="str">
            <v>JENNY MARIANELA SOCASI CHANGO</v>
          </cell>
          <cell r="I2114" t="str">
            <v>1711970234</v>
          </cell>
          <cell r="J2114" t="str">
            <v>QUITO/AMAGUANA/SECTOR DEL EJIDO CALLE CRISTOBAL COLON Y FLAVIO ALFARO CASA DE DOS PISOS ESQUINERA COLOR BLANCO FRENTE A LA PLAZA DE RITUALIDADES</v>
          </cell>
          <cell r="K2114" t="str">
            <v xml:space="preserve">996625732 /  </v>
          </cell>
          <cell r="L2114" t="str">
            <v/>
          </cell>
          <cell r="M2114" t="str">
            <v>QUITO</v>
          </cell>
          <cell r="N2114" t="str">
            <v>PICHINCHA</v>
          </cell>
          <cell r="O2114" t="str">
            <v>QUITO</v>
          </cell>
        </row>
        <row r="2115">
          <cell r="A2115" t="str">
            <v>20002989334787</v>
          </cell>
          <cell r="B2115">
            <v>469567</v>
          </cell>
          <cell r="C2115" t="str">
            <v>20002989334787</v>
          </cell>
          <cell r="D2115">
            <v>44893.51363425926</v>
          </cell>
          <cell r="E2115" t="str">
            <v>CONECEL</v>
          </cell>
          <cell r="F2115" t="str">
            <v>DESPACHO</v>
          </cell>
          <cell r="G2115" t="str">
            <v>NORMAL</v>
          </cell>
          <cell r="H2115" t="str">
            <v>ELSA ANABELA REYES PUYOL</v>
          </cell>
          <cell r="I2115" t="str">
            <v>1710688613</v>
          </cell>
          <cell r="J2115" t="str">
            <v>QUITO/TURUBAMBA/SECTOR TURUBAMBA BAJO CALLE MORO MORO OE2K Y TENIENTE HUGO ORTIZ CASA S27-27 DE 3 PISOS COLOR VERDE DIAGONAL A LA FARMACIA SANA SANA</v>
          </cell>
          <cell r="K2115" t="str">
            <v>983255807 /  962889822</v>
          </cell>
          <cell r="M2115" t="str">
            <v>QUITO</v>
          </cell>
          <cell r="N2115" t="str">
            <v>PICHINCHA</v>
          </cell>
          <cell r="O2115" t="str">
            <v>QUITO</v>
          </cell>
        </row>
        <row r="2116">
          <cell r="A2116" t="str">
            <v>20002989367773</v>
          </cell>
          <cell r="B2116">
            <v>469568</v>
          </cell>
          <cell r="C2116" t="str">
            <v>20002989367773</v>
          </cell>
          <cell r="D2116">
            <v>44893.51363425926</v>
          </cell>
          <cell r="E2116" t="str">
            <v>CONECEL</v>
          </cell>
          <cell r="F2116" t="str">
            <v>DESPACHO</v>
          </cell>
          <cell r="G2116" t="str">
            <v>NORMAL</v>
          </cell>
          <cell r="H2116" t="str">
            <v>EDISSON DANIEL MONTALVO ACOSTA</v>
          </cell>
          <cell r="I2116" t="str">
            <v>401610456</v>
          </cell>
          <cell r="J2116" t="str">
            <v>QUITO/CARCELEN/CALLE JUAN CAMPUSANO Y AV JAIME ROLDOS AGUILERA CASA DE 2 PISOS FRNETE A UNA GRUA GIGANTE</v>
          </cell>
          <cell r="K2116" t="str">
            <v>984136634 /  982598824</v>
          </cell>
          <cell r="M2116" t="str">
            <v>QUITO</v>
          </cell>
          <cell r="N2116" t="str">
            <v>PICHINCHA</v>
          </cell>
          <cell r="O2116" t="str">
            <v>QUITO</v>
          </cell>
        </row>
        <row r="2117">
          <cell r="A2117" t="str">
            <v>20002989319473</v>
          </cell>
          <cell r="B2117">
            <v>469569</v>
          </cell>
          <cell r="C2117" t="str">
            <v>20002989319473</v>
          </cell>
          <cell r="D2117">
            <v>44893.51363425926</v>
          </cell>
          <cell r="E2117" t="str">
            <v>CONECEL</v>
          </cell>
          <cell r="F2117" t="str">
            <v>DESPACHO</v>
          </cell>
          <cell r="G2117" t="str">
            <v>NORMAL</v>
          </cell>
          <cell r="H2117" t="str">
            <v>MIRIAM JESUS MEDINA MORA</v>
          </cell>
          <cell r="I2117" t="str">
            <v>914936158</v>
          </cell>
          <cell r="J2117" t="str">
            <v>DAULE LA AURORA/VIA DAULE CIUDADELA ANGEL DUARTE SOLAR 25 MANZANA 25 CASA SN COLOR BLANCO 1 PISO FRENTE AMAGUA CUERPO BOMBEROS</v>
          </cell>
          <cell r="K2117" t="str">
            <v>982041239 /  24506062</v>
          </cell>
          <cell r="M2117" t="str">
            <v>DAULE</v>
          </cell>
          <cell r="N2117" t="str">
            <v>GUAYAS</v>
          </cell>
          <cell r="O2117" t="str">
            <v>DAULE</v>
          </cell>
        </row>
        <row r="2118">
          <cell r="A2118" t="str">
            <v>20002989331393</v>
          </cell>
          <cell r="B2118">
            <v>469570</v>
          </cell>
          <cell r="C2118" t="str">
            <v>20002989331393</v>
          </cell>
          <cell r="D2118">
            <v>44893.51363425926</v>
          </cell>
          <cell r="E2118" t="str">
            <v>CONECEL</v>
          </cell>
          <cell r="F2118" t="str">
            <v>DESPACHO</v>
          </cell>
          <cell r="G2118" t="str">
            <v>NORMAL</v>
          </cell>
          <cell r="H2118" t="str">
            <v>JHONNY JAVIER ESMERALDA VELEZ</v>
          </cell>
          <cell r="I2118" t="str">
            <v>1721668786</v>
          </cell>
          <cell r="J2118" t="str">
            <v>STO DOMINGO-STO DOMINGO/AV CHONE Y TRONCAL DE LA COSTA CASA DE 2 PISOS CREMA A UNA CUADRA DEL REDONDEL DE LA ORANGINE Y EL CENTRO FERRETERO JM</v>
          </cell>
          <cell r="K2118" t="str">
            <v xml:space="preserve">987911051 /  </v>
          </cell>
          <cell r="M2118" t="str">
            <v>SANTO DOMINGO</v>
          </cell>
          <cell r="N2118" t="str">
            <v>SANTO DOMINGO DE LOS TSACHILAS</v>
          </cell>
          <cell r="O2118" t="str">
            <v>SANTO DOMINGO</v>
          </cell>
        </row>
        <row r="2119">
          <cell r="A2119" t="str">
            <v>20002989355418</v>
          </cell>
          <cell r="B2119">
            <v>469571</v>
          </cell>
          <cell r="C2119" t="str">
            <v>20002989355418</v>
          </cell>
          <cell r="D2119">
            <v>44893.51363425926</v>
          </cell>
          <cell r="E2119" t="str">
            <v>CONECEL</v>
          </cell>
          <cell r="F2119" t="str">
            <v>DESPACHO</v>
          </cell>
          <cell r="G2119" t="str">
            <v>NORMAL</v>
          </cell>
          <cell r="H2119" t="str">
            <v>FRANCISCO WALTER POSLIGUA FARIAS</v>
          </cell>
          <cell r="I2119" t="str">
            <v>1305056952</v>
          </cell>
          <cell r="J2119" t="str">
            <v>MANTA-ELOY ALFARO) TRABAJO EMPRESA FACTORY ONLINE, KM 5 1/2 VIA MANTA MONTECRISTI ENTRE CALLES G Y CALLE H ATRAS DE EMPRESA INDUMASTER S.A/ EDIFICIO 4P CLR AZUL</v>
          </cell>
          <cell r="K2119" t="str">
            <v>984142437 /  968304382</v>
          </cell>
          <cell r="L2119" t="str">
            <v/>
          </cell>
          <cell r="M2119" t="str">
            <v>MANTA</v>
          </cell>
          <cell r="N2119" t="str">
            <v>MANABI</v>
          </cell>
          <cell r="O2119" t="str">
            <v>MANTA</v>
          </cell>
        </row>
        <row r="2120">
          <cell r="A2120" t="str">
            <v>20002987833186</v>
          </cell>
          <cell r="B2120">
            <v>469572</v>
          </cell>
          <cell r="C2120" t="str">
            <v>20002987833186</v>
          </cell>
          <cell r="D2120">
            <v>44893.51363425926</v>
          </cell>
          <cell r="E2120" t="str">
            <v>CONECEL</v>
          </cell>
          <cell r="F2120" t="str">
            <v>DESPACHO</v>
          </cell>
          <cell r="G2120" t="str">
            <v>NORMAL</v>
          </cell>
          <cell r="H2120" t="str">
            <v>MIRTHA MARISELA CEDENO SANTANA</v>
          </cell>
          <cell r="I2120" t="str">
            <v>1314061621</v>
          </cell>
          <cell r="J2120" t="str">
            <v>PORTOVIEJO PORTOVIEJO CALLE 18 DE OCTUBRE ENTRE CHILE Y COLON EDIF 4 LABORATORIO SANTA RITA PISOS COLOR VERDE JUNTO A CLINICA SANTA MARGARITA</v>
          </cell>
          <cell r="K2120" t="str">
            <v>960791238 /  962795298</v>
          </cell>
          <cell r="L2120" t="str">
            <v/>
          </cell>
          <cell r="M2120" t="str">
            <v>PORTOVIEJO</v>
          </cell>
          <cell r="N2120" t="str">
            <v>MANABI</v>
          </cell>
          <cell r="O2120" t="str">
            <v>PORTOVIEJO</v>
          </cell>
        </row>
        <row r="2121">
          <cell r="A2121" t="str">
            <v>20002987819853</v>
          </cell>
          <cell r="B2121">
            <v>469573</v>
          </cell>
          <cell r="C2121" t="str">
            <v>20002987819853</v>
          </cell>
          <cell r="D2121">
            <v>44893.51363425926</v>
          </cell>
          <cell r="E2121" t="str">
            <v>CONECEL</v>
          </cell>
          <cell r="F2121" t="str">
            <v>DESPACHO</v>
          </cell>
          <cell r="G2121" t="str">
            <v>NORMAL</v>
          </cell>
          <cell r="H2121" t="str">
            <v>WILSON ABEL ARROBA TORRES</v>
          </cell>
          <cell r="I2121" t="str">
            <v>1801884238</v>
          </cell>
          <cell r="J2121" t="str">
            <v>AMBATO/HUACHI LORETO/AV. ATAHUALPA ENTRE CACHA Y LOS CANARIS CS 3 PIS BEIGE CON ROJO JUNTO AL RESTAURANT 12 DE NOVIEMBRE Y DIAGONAL A BARBERIA RED BULL</v>
          </cell>
          <cell r="K2121" t="str">
            <v>995076116 /  963435652</v>
          </cell>
          <cell r="L2121" t="str">
            <v/>
          </cell>
          <cell r="M2121" t="str">
            <v>AMBATO</v>
          </cell>
          <cell r="N2121" t="str">
            <v>TUNGURAHUA</v>
          </cell>
          <cell r="O2121" t="str">
            <v>AMBATO</v>
          </cell>
        </row>
        <row r="2122">
          <cell r="A2122" t="str">
            <v>20002988303641</v>
          </cell>
          <cell r="B2122">
            <v>469574</v>
          </cell>
          <cell r="C2122" t="str">
            <v>20002988303641</v>
          </cell>
          <cell r="D2122">
            <v>44893.51363425926</v>
          </cell>
          <cell r="E2122" t="str">
            <v>CONECEL</v>
          </cell>
          <cell r="F2122" t="str">
            <v>DESPACHO</v>
          </cell>
          <cell r="G2122" t="str">
            <v>NORMAL</v>
          </cell>
          <cell r="H2122" t="str">
            <v>JOSE JOHAO PAUCAR MACIAS</v>
          </cell>
          <cell r="I2122" t="str">
            <v>1316225935</v>
          </cell>
          <cell r="J2122" t="str">
            <v>PORTOVIEJO/18 DE OCTUBRE/CIUDADELA SEGUNDA ETAPA AV VICENTE MENDOZA CASA 1 PISO PORTON NEGRO FRENTE A LAS CANCHAS DE FUTBOL</v>
          </cell>
          <cell r="K2122" t="str">
            <v xml:space="preserve">995340418 /  </v>
          </cell>
          <cell r="M2122" t="str">
            <v>PORTOVIEJO</v>
          </cell>
          <cell r="N2122" t="str">
            <v>MANABI</v>
          </cell>
          <cell r="O2122" t="str">
            <v>PORTOVIEJO</v>
          </cell>
        </row>
        <row r="2123">
          <cell r="A2123" t="str">
            <v>20002922470476</v>
          </cell>
          <cell r="B2123">
            <v>469575</v>
          </cell>
          <cell r="C2123" t="str">
            <v>20002922470476</v>
          </cell>
          <cell r="D2123">
            <v>44893.51363425926</v>
          </cell>
          <cell r="E2123" t="str">
            <v>CONECEL</v>
          </cell>
          <cell r="F2123" t="str">
            <v>DESPACHO</v>
          </cell>
          <cell r="G2123" t="str">
            <v>NORMAL</v>
          </cell>
          <cell r="H2123" t="str">
            <v>VICTOR ALFONSO VELEZ FARFAN</v>
          </cell>
          <cell r="I2123" t="str">
            <v>1309859153</v>
          </cell>
          <cell r="J2123" t="str">
            <v>PORTOVIEJO 12 DE MARZO VIA PORTOVIEJO CRUCITA KM 2 DIAGONAL AL COMANDO POLICIAL EMPRESA ZONA ACTIVA COLOR GRIS CON BLANCO GALPON DE 1 PISO</v>
          </cell>
          <cell r="K2123" t="str">
            <v xml:space="preserve">963948301 /  </v>
          </cell>
          <cell r="M2123" t="str">
            <v>PORTOVIEJO</v>
          </cell>
          <cell r="N2123" t="str">
            <v>MANABI</v>
          </cell>
          <cell r="O2123" t="str">
            <v>PORTOVIEJO</v>
          </cell>
        </row>
        <row r="2124">
          <cell r="A2124" t="str">
            <v>20002989366898</v>
          </cell>
          <cell r="B2124">
            <v>469576</v>
          </cell>
          <cell r="C2124" t="str">
            <v>20002989366898</v>
          </cell>
          <cell r="D2124">
            <v>44893.51363425926</v>
          </cell>
          <cell r="E2124" t="str">
            <v>CONECEL</v>
          </cell>
          <cell r="F2124" t="str">
            <v>DESPACHO</v>
          </cell>
          <cell r="G2124" t="str">
            <v>NORMAL</v>
          </cell>
          <cell r="H2124" t="str">
            <v>JOSSELYN TATIANA AYO CHUQUI</v>
          </cell>
          <cell r="I2124" t="str">
            <v>1726700337</v>
          </cell>
          <cell r="J2124" t="str">
            <v>QUITO/SANGOLQUI/BARRIO EL RANCHO CALLE BIBLIAN Y PASAJE 1 LOTE 1 CASA DE DOS PISOS COLOR CELESTE JUNTO A LA CARPINTERIA LOS LAURELES</v>
          </cell>
          <cell r="K2124" t="str">
            <v>995611304 /  997469979</v>
          </cell>
          <cell r="M2124" t="str">
            <v>QUITO</v>
          </cell>
          <cell r="N2124" t="str">
            <v>PICHINCHA</v>
          </cell>
          <cell r="O2124" t="str">
            <v>QUITO</v>
          </cell>
        </row>
        <row r="2125">
          <cell r="A2125" t="str">
            <v>20002989367523</v>
          </cell>
          <cell r="B2125">
            <v>469577</v>
          </cell>
          <cell r="C2125" t="str">
            <v>20002989367523</v>
          </cell>
          <cell r="D2125">
            <v>44893.51363425926</v>
          </cell>
          <cell r="E2125" t="str">
            <v>CONECEL</v>
          </cell>
          <cell r="F2125" t="str">
            <v>DESPACHO</v>
          </cell>
          <cell r="G2125" t="str">
            <v>NORMAL</v>
          </cell>
          <cell r="H2125" t="str">
            <v>CARLOS ANDRES VALLE GONZALEZ</v>
          </cell>
          <cell r="I2125" t="str">
            <v>1716795099</v>
          </cell>
          <cell r="J2125" t="str">
            <v>QUITO/CUMBAYA/BARRIO MIRAVALLE AV EUGENIO ESPEJO 24-10 Y VIA A TANDA CASA 24-10 DE UN PISO CON FACHADA DE VIDRIO EN LA PLAZA DEL RANCHO LOCAL 9 Y 10</v>
          </cell>
          <cell r="K2125" t="str">
            <v xml:space="preserve">963663527 /  </v>
          </cell>
          <cell r="L2125" t="str">
            <v/>
          </cell>
          <cell r="M2125" t="str">
            <v>QUITO</v>
          </cell>
          <cell r="N2125" t="str">
            <v>PICHINCHA</v>
          </cell>
          <cell r="O2125" t="str">
            <v>QUITO</v>
          </cell>
        </row>
        <row r="2126">
          <cell r="A2126" t="str">
            <v>20002989317739</v>
          </cell>
          <cell r="B2126">
            <v>469578</v>
          </cell>
          <cell r="C2126" t="str">
            <v>20002989317739</v>
          </cell>
          <cell r="D2126">
            <v>44893.51363425926</v>
          </cell>
          <cell r="E2126" t="str">
            <v>CONECEL</v>
          </cell>
          <cell r="F2126" t="str">
            <v>DESPACHO</v>
          </cell>
          <cell r="G2126" t="str">
            <v>NORMAL</v>
          </cell>
          <cell r="H2126" t="str">
            <v>MAYRA ALEXANDRA SANCHEZ TOORES</v>
          </cell>
          <cell r="I2126" t="str">
            <v>916305782</v>
          </cell>
          <cell r="J2126" t="str">
            <v>MILAGRO/MILAGRO/AV JUAN MONTALVO Y ROCAFUERTE EN EL BANCO DEL PACIFICO JUNTO AL BANCO PICHINCHA</v>
          </cell>
          <cell r="K2126" t="str">
            <v xml:space="preserve">984490776 /  </v>
          </cell>
          <cell r="M2126" t="str">
            <v>MILAGRO</v>
          </cell>
          <cell r="N2126" t="str">
            <v>GUAYAS</v>
          </cell>
          <cell r="O2126" t="str">
            <v>MILAGRO</v>
          </cell>
        </row>
        <row r="2127">
          <cell r="A2127" t="str">
            <v>20002988303605</v>
          </cell>
          <cell r="B2127">
            <v>469579</v>
          </cell>
          <cell r="C2127" t="str">
            <v>20002988303605</v>
          </cell>
          <cell r="D2127">
            <v>44893.51363425926</v>
          </cell>
          <cell r="E2127" t="str">
            <v>CONECEL</v>
          </cell>
          <cell r="F2127" t="str">
            <v>DESPACHO</v>
          </cell>
          <cell r="G2127" t="str">
            <v>NORMAL</v>
          </cell>
          <cell r="H2127" t="str">
            <v>ANA YESENIA ALONSO CASTILLO</v>
          </cell>
          <cell r="I2127" t="str">
            <v>1309780300</v>
          </cell>
          <cell r="J2127" t="str">
            <v>MANTA/LOS ESTEROS/CALLE ARTURO VERA Y JOSE RIVADENEIRA CASA BLANCA DE UN PISO A 2 CUADRAS DE LA ESCUELA SAN AGUSTIN</v>
          </cell>
          <cell r="K2127" t="str">
            <v xml:space="preserve">994218660 /  </v>
          </cell>
          <cell r="L2127" t="str">
            <v/>
          </cell>
          <cell r="M2127" t="str">
            <v>MANTA</v>
          </cell>
          <cell r="N2127" t="str">
            <v>MANABI</v>
          </cell>
          <cell r="O2127" t="str">
            <v>MANTA</v>
          </cell>
        </row>
        <row r="2128">
          <cell r="A2128" t="str">
            <v>20002989897519</v>
          </cell>
          <cell r="B2128">
            <v>469580</v>
          </cell>
          <cell r="C2128" t="str">
            <v>20002989897519</v>
          </cell>
          <cell r="D2128">
            <v>44893.51363425926</v>
          </cell>
          <cell r="E2128" t="str">
            <v>CONECEL</v>
          </cell>
          <cell r="F2128" t="str">
            <v>DESPACHO</v>
          </cell>
          <cell r="G2128" t="str">
            <v>NORMAL</v>
          </cell>
          <cell r="H2128" t="str">
            <v>BRAYAN IVAN LOOR FARIAS</v>
          </cell>
          <cell r="I2128" t="str">
            <v>1313677542</v>
          </cell>
          <cell r="J2128" t="str">
            <v>SANTO DOMINGO/SANTO DOMINGO/VIA QUEVEDO KM 3 EN EL COMEDOR ZAMBRANO FRENTE AL HOTEL DORLAND</v>
          </cell>
          <cell r="K2128" t="str">
            <v>959594956 /  995811309</v>
          </cell>
          <cell r="M2128" t="str">
            <v>SANTO DOMINGO</v>
          </cell>
          <cell r="N2128" t="str">
            <v>SANTO DOMINGO DE LOS TSACHILAS</v>
          </cell>
          <cell r="O2128" t="str">
            <v>SANTO DOMINGO</v>
          </cell>
        </row>
        <row r="2129">
          <cell r="A2129" t="str">
            <v>20002989354491</v>
          </cell>
          <cell r="B2129">
            <v>469581</v>
          </cell>
          <cell r="C2129" t="str">
            <v>20002989354491</v>
          </cell>
          <cell r="D2129">
            <v>44893.51363425926</v>
          </cell>
          <cell r="E2129" t="str">
            <v>CONECEL</v>
          </cell>
          <cell r="F2129" t="str">
            <v>DESPACHO</v>
          </cell>
          <cell r="G2129" t="str">
            <v>NORMAL</v>
          </cell>
          <cell r="H2129" t="str">
            <v>SANTIAGO JAVIER QUILUMBA QUILUMBA</v>
          </cell>
          <cell r="I2129" t="str">
            <v>1751007087</v>
          </cell>
          <cell r="J2129" t="str">
            <v>QUITO/ PIFO/ CALLE BUSTAMANTE Y OCCIDENTAL CASA VERDE/DIAGONAL A LA IGLESIA PALUGO</v>
          </cell>
          <cell r="K2129" t="str">
            <v>983845557 /  969518495</v>
          </cell>
          <cell r="L2129" t="str">
            <v/>
          </cell>
          <cell r="M2129" t="str">
            <v>QUITO</v>
          </cell>
          <cell r="N2129" t="str">
            <v>PICHINCHA</v>
          </cell>
          <cell r="O2129" t="str">
            <v>QUITO</v>
          </cell>
        </row>
        <row r="2130">
          <cell r="A2130" t="str">
            <v>20002989356581</v>
          </cell>
          <cell r="B2130">
            <v>469582</v>
          </cell>
          <cell r="C2130" t="str">
            <v>20002989356581</v>
          </cell>
          <cell r="D2130">
            <v>44893.51363425926</v>
          </cell>
          <cell r="E2130" t="str">
            <v>CONECEL</v>
          </cell>
          <cell r="F2130" t="str">
            <v>DESPACHO</v>
          </cell>
          <cell r="G2130" t="str">
            <v>NORMAL</v>
          </cell>
          <cell r="H2130" t="str">
            <v>LUIS GABRIEL LOPEZ TARQUI</v>
          </cell>
          <cell r="I2130" t="str">
            <v>202045860</v>
          </cell>
          <cell r="J2130" t="str">
            <v>QUITO/PUENGASI/SECTOR LAS PALMERAS/CALLE C.C Y S7 ENTRANDO POR SANA SANA//DETRAS DEL INSTITUTO JOHN HARMAN/DEL UPC MIRAVALLE A LA IZQUIERDA/CASA DE 2 PISOS COLOR CREMA</v>
          </cell>
          <cell r="K2130" t="str">
            <v xml:space="preserve">994815827 /  </v>
          </cell>
          <cell r="L2130" t="str">
            <v/>
          </cell>
          <cell r="M2130" t="str">
            <v>QUITO</v>
          </cell>
          <cell r="N2130" t="str">
            <v>PICHINCHA</v>
          </cell>
          <cell r="O2130" t="str">
            <v>QUITO</v>
          </cell>
        </row>
        <row r="2131">
          <cell r="A2131" t="str">
            <v>20002989330801</v>
          </cell>
          <cell r="B2131">
            <v>469583</v>
          </cell>
          <cell r="C2131" t="str">
            <v>20002989330801</v>
          </cell>
          <cell r="D2131">
            <v>44893.51363425926</v>
          </cell>
          <cell r="E2131" t="str">
            <v>CONECEL</v>
          </cell>
          <cell r="F2131" t="str">
            <v>DESPACHO</v>
          </cell>
          <cell r="G2131" t="str">
            <v>NORMAL</v>
          </cell>
          <cell r="H2131" t="str">
            <v>VIVIANA ELIZABETH SAMANIEGO GOMEZ</v>
          </cell>
          <cell r="I2131" t="str">
            <v>704324961</v>
          </cell>
          <cell r="J2131" t="str">
            <v>MACHALA/MACHALA/ Rocafuerte 1115 entre Ayacucho y Guayas EDIF DE LA CORTE PROVINCIAL DEL ORO 3ER PISO OFI 35 JUNTO A BANCO DEL PICHINCHA</v>
          </cell>
          <cell r="K2131" t="str">
            <v xml:space="preserve">999133000 /  </v>
          </cell>
          <cell r="L2131" t="str">
            <v/>
          </cell>
          <cell r="M2131" t="str">
            <v>MACHALA</v>
          </cell>
          <cell r="N2131" t="str">
            <v>EL ORO</v>
          </cell>
          <cell r="O2131" t="str">
            <v>MACHALA</v>
          </cell>
        </row>
        <row r="2132">
          <cell r="A2132" t="str">
            <v>20002989319704</v>
          </cell>
          <cell r="B2132">
            <v>469584</v>
          </cell>
          <cell r="C2132" t="str">
            <v>20002989319704</v>
          </cell>
          <cell r="D2132">
            <v>44893.51363425926</v>
          </cell>
          <cell r="E2132" t="str">
            <v>CONECEL</v>
          </cell>
          <cell r="F2132" t="str">
            <v>DESPACHO</v>
          </cell>
          <cell r="G2132" t="str">
            <v>NORMAL</v>
          </cell>
          <cell r="H2132" t="str">
            <v>DENNY GERMAN CEREZO RENDON</v>
          </cell>
          <cell r="I2132" t="str">
            <v>1725121501</v>
          </cell>
          <cell r="J2132" t="str">
            <v>QUITO/SOLANDA/CALLE AGUSTIN MIRANDA 11 Y APUELA OE436 CASA DE 3 PISOS COLOR ROJO CON PLOMO FRENTE AL ESTADIO AUCAS ACCESO B</v>
          </cell>
          <cell r="K2132" t="str">
            <v>963267407 /  980488815</v>
          </cell>
          <cell r="M2132" t="str">
            <v>QUITO</v>
          </cell>
          <cell r="N2132" t="str">
            <v>PICHINCHA</v>
          </cell>
          <cell r="O2132" t="str">
            <v>QUITO</v>
          </cell>
        </row>
        <row r="2133">
          <cell r="A2133" t="str">
            <v>20002991257087</v>
          </cell>
          <cell r="B2133">
            <v>469585</v>
          </cell>
          <cell r="C2133" t="str">
            <v>20002991257087</v>
          </cell>
          <cell r="D2133">
            <v>44893.51363425926</v>
          </cell>
          <cell r="E2133" t="str">
            <v>CONECEL</v>
          </cell>
          <cell r="F2133" t="str">
            <v>DESPACHO</v>
          </cell>
          <cell r="G2133" t="str">
            <v>NORMAL</v>
          </cell>
          <cell r="H2133" t="str">
            <v>ELVIS MELMAN CHUQUITARCO SEGOVIA</v>
          </cell>
          <cell r="I2133" t="str">
            <v>550578868</v>
          </cell>
          <cell r="J2133" t="str">
            <v>QUITO/BELISARIO QUEVEDO/CALLE GATO SOBRAL Y FRANCISCO VITERI EDIFICIO DE 5 PISOS FRENTE A LA UNIVERSIDAD CENTRAL</v>
          </cell>
          <cell r="K2133" t="str">
            <v>994245548 /  993984151</v>
          </cell>
          <cell r="L2133" t="str">
            <v/>
          </cell>
          <cell r="M2133" t="str">
            <v>QUITO</v>
          </cell>
          <cell r="N2133" t="str">
            <v>PICHINCHA</v>
          </cell>
          <cell r="O2133" t="str">
            <v>QUITO</v>
          </cell>
        </row>
        <row r="2134">
          <cell r="A2134" t="str">
            <v>20002982846786</v>
          </cell>
          <cell r="B2134">
            <v>469586</v>
          </cell>
          <cell r="C2134" t="str">
            <v>20002982846786</v>
          </cell>
          <cell r="D2134">
            <v>44893.51363425926</v>
          </cell>
          <cell r="E2134" t="str">
            <v>CONECEL</v>
          </cell>
          <cell r="F2134" t="str">
            <v>DESPACHO</v>
          </cell>
          <cell r="G2134" t="str">
            <v>NORMAL</v>
          </cell>
          <cell r="H2134" t="str">
            <v>BANDERLEY JOSE COLMENARES TOMALA</v>
          </cell>
          <cell r="I2134" t="str">
            <v>953278165</v>
          </cell>
          <cell r="J2134" t="str">
            <v>GUAYAQUIL/TARQUI/CDLA SAUCES 5 CALLE LUIS TAMAYO TERAN A DOS CUADRAS DE LA FARMACIA ECONOMICA CASA N257 DE DOS PISOS COLOR VINO</v>
          </cell>
          <cell r="K2134" t="str">
            <v xml:space="preserve">963229951 /  </v>
          </cell>
          <cell r="M2134" t="str">
            <v>GUAYAQUIL</v>
          </cell>
          <cell r="N2134" t="str">
            <v>GUAYAS</v>
          </cell>
          <cell r="O2134" t="str">
            <v>GUAYAQUIL</v>
          </cell>
        </row>
        <row r="2135">
          <cell r="A2135" t="str">
            <v>20002989890374</v>
          </cell>
          <cell r="B2135">
            <v>469587</v>
          </cell>
          <cell r="C2135" t="str">
            <v>20002989890374</v>
          </cell>
          <cell r="D2135">
            <v>44893.51363425926</v>
          </cell>
          <cell r="E2135" t="str">
            <v>CONECEL</v>
          </cell>
          <cell r="F2135" t="str">
            <v>DESPACHO</v>
          </cell>
          <cell r="G2135" t="str">
            <v>NORMAL</v>
          </cell>
          <cell r="H2135" t="str">
            <v>MARIA DE FATIMA NOBOA INIGUEZ</v>
          </cell>
          <cell r="I2135" t="str">
            <v>103413431</v>
          </cell>
          <cell r="J2135" t="str">
            <v>QUITO/INAQUITO/AV DE LOS SHYRIS 38-38 Y EL TELEGRAFO A DOS CUADRAS DEL CENTRO COMERCIAL QUICENTRO SHOPPING EN LA EMPRESA SERCOP</v>
          </cell>
          <cell r="K2135" t="str">
            <v>983097802 /  995573240</v>
          </cell>
          <cell r="L2135" t="str">
            <v/>
          </cell>
          <cell r="M2135" t="str">
            <v>QUITO</v>
          </cell>
          <cell r="N2135" t="str">
            <v>PICHINCHA</v>
          </cell>
          <cell r="O2135" t="str">
            <v>QUITO</v>
          </cell>
        </row>
        <row r="2136">
          <cell r="A2136" t="str">
            <v>20002989879407</v>
          </cell>
          <cell r="B2136">
            <v>469588</v>
          </cell>
          <cell r="C2136" t="str">
            <v>20002989879407</v>
          </cell>
          <cell r="D2136">
            <v>44893.51363425926</v>
          </cell>
          <cell r="E2136" t="str">
            <v>CONECEL</v>
          </cell>
          <cell r="F2136" t="str">
            <v>DESPACHO</v>
          </cell>
          <cell r="G2136" t="str">
            <v>NORMAL</v>
          </cell>
          <cell r="H2136" t="str">
            <v>MARIA DE FATIMA NOBOA INIGUEZ</v>
          </cell>
          <cell r="I2136" t="str">
            <v>103413431</v>
          </cell>
          <cell r="J2136" t="str">
            <v>QUITO/INAQUITO/AV DE LOS SHYRIS 38-38 Y EL TELEGRAFO A DOS CUADRAS DEL CENTRO COMERCIAL QUICENTRO SHOPPING EN LA EMPRESA SERCOP</v>
          </cell>
          <cell r="K2136" t="str">
            <v>983097802 /  995573240</v>
          </cell>
          <cell r="L2136" t="str">
            <v/>
          </cell>
          <cell r="M2136" t="str">
            <v>QUITO</v>
          </cell>
          <cell r="N2136" t="str">
            <v>PICHINCHA</v>
          </cell>
          <cell r="O2136" t="str">
            <v>QUITO</v>
          </cell>
        </row>
        <row r="2137">
          <cell r="A2137" t="str">
            <v>20002989893325</v>
          </cell>
          <cell r="B2137">
            <v>469589</v>
          </cell>
          <cell r="C2137" t="str">
            <v>20002989893325</v>
          </cell>
          <cell r="D2137">
            <v>44893.51363425926</v>
          </cell>
          <cell r="E2137" t="str">
            <v>CONECEL</v>
          </cell>
          <cell r="F2137" t="str">
            <v>DESPACHO</v>
          </cell>
          <cell r="G2137" t="str">
            <v>NORMAL</v>
          </cell>
          <cell r="H2137" t="str">
            <v>JULIO AGUSTIN CALVA JARAMILLO</v>
          </cell>
          <cell r="I2137" t="str">
            <v>1709486847</v>
          </cell>
          <cell r="J2137" t="str">
            <v>QUITO-SAN ANTONIO DE PICHINCHA /AV.13 DE JUNIO Y AV.EQUINOCCIAL/RECIBEN EN PANADERIA ESPIGA DE ORO</v>
          </cell>
          <cell r="K2137" t="str">
            <v xml:space="preserve">993018505 /  </v>
          </cell>
          <cell r="L2137" t="str">
            <v/>
          </cell>
          <cell r="M2137" t="str">
            <v>QUITO</v>
          </cell>
          <cell r="N2137" t="str">
            <v>PICHINCHA</v>
          </cell>
          <cell r="O2137" t="str">
            <v>QUITO</v>
          </cell>
        </row>
        <row r="2138">
          <cell r="A2138" t="str">
            <v>20002989879522</v>
          </cell>
          <cell r="B2138">
            <v>469590</v>
          </cell>
          <cell r="C2138" t="str">
            <v>20002989879522</v>
          </cell>
          <cell r="D2138">
            <v>44893.51363425926</v>
          </cell>
          <cell r="E2138" t="str">
            <v>CONECEL</v>
          </cell>
          <cell r="F2138" t="str">
            <v>DESPACHO</v>
          </cell>
          <cell r="G2138" t="str">
            <v>NORMAL</v>
          </cell>
          <cell r="H2138" t="str">
            <v>MARLENE DEL PILAR VIVAS GARCIA</v>
          </cell>
          <cell r="I2138" t="str">
            <v>1709332009</v>
          </cell>
          <cell r="J2138" t="str">
            <v>QUITO/PONCEANO/CONJUTNO HABITACIONAL DG CALLES BELLAVISTA OE3-282 Y CALLE LAS LAGUNAS DIAGONAL A LA ESCUELA ROBERTO ARREY</v>
          </cell>
          <cell r="K2138" t="str">
            <v>987001955 /  999936910</v>
          </cell>
          <cell r="L2138" t="str">
            <v/>
          </cell>
          <cell r="M2138" t="str">
            <v>QUITO</v>
          </cell>
          <cell r="N2138" t="str">
            <v>PICHINCHA</v>
          </cell>
          <cell r="O2138" t="str">
            <v>QUITO</v>
          </cell>
        </row>
        <row r="2139">
          <cell r="A2139" t="str">
            <v>20002991268437</v>
          </cell>
          <cell r="B2139">
            <v>469591</v>
          </cell>
          <cell r="C2139" t="str">
            <v>20002991268437</v>
          </cell>
          <cell r="D2139">
            <v>44893.51363425926</v>
          </cell>
          <cell r="E2139" t="str">
            <v>CONECEL</v>
          </cell>
          <cell r="F2139" t="str">
            <v>DESPACHO</v>
          </cell>
          <cell r="G2139" t="str">
            <v>NORMAL</v>
          </cell>
          <cell r="H2139" t="str">
            <v>MARLENE DEL PILAR VIVAS GARCIA</v>
          </cell>
          <cell r="I2139" t="str">
            <v>1709332009</v>
          </cell>
          <cell r="J2139" t="str">
            <v>QUITO/PONCEANO/CONJUTNO HABITACIONAL DG CALLES BELLAVISTA OE3-282 Y CALLE LAS LAGUNAS DIAGONAL A LA ESCUELA ROBERTO ARREY</v>
          </cell>
          <cell r="K2139" t="str">
            <v>999936910 /  987001955</v>
          </cell>
          <cell r="L2139" t="str">
            <v/>
          </cell>
          <cell r="M2139" t="str">
            <v>QUITO</v>
          </cell>
          <cell r="N2139" t="str">
            <v>PICHINCHA</v>
          </cell>
          <cell r="O2139" t="str">
            <v>QUITO</v>
          </cell>
        </row>
        <row r="2140">
          <cell r="A2140" t="str">
            <v>20002987829702</v>
          </cell>
          <cell r="B2140">
            <v>469541</v>
          </cell>
          <cell r="C2140" t="str">
            <v>20002987829702</v>
          </cell>
          <cell r="D2140">
            <v>44893.513622685183</v>
          </cell>
          <cell r="E2140" t="str">
            <v>CONECEL</v>
          </cell>
          <cell r="F2140" t="str">
            <v>DESPACHO</v>
          </cell>
          <cell r="G2140" t="str">
            <v>NORMAL</v>
          </cell>
          <cell r="H2140" t="str">
            <v>ITER JOEL MEDINA RAMOS</v>
          </cell>
          <cell r="I2140" t="str">
            <v>951263979</v>
          </cell>
          <cell r="J2140" t="str">
            <v>QUITO/SANGOLQUI/AV GONZALO RIVERA EN LA CASA DE 3 PISOS COLOR BLANCO JUNTO A UN NEGOCIO DE ROPA SUBIENDO AL CEMENTERIO DE SANGOLQUI</v>
          </cell>
          <cell r="K2140" t="str">
            <v xml:space="preserve">987043204 /  </v>
          </cell>
          <cell r="M2140" t="str">
            <v>QUITO</v>
          </cell>
          <cell r="N2140" t="str">
            <v>PICHINCHA</v>
          </cell>
          <cell r="O2140" t="str">
            <v>QUITO</v>
          </cell>
        </row>
        <row r="2141">
          <cell r="A2141" t="str">
            <v>FTSTO00137</v>
          </cell>
          <cell r="B2141">
            <v>469408</v>
          </cell>
          <cell r="C2141" t="str">
            <v>FTSTO00137</v>
          </cell>
          <cell r="D2141">
            <v>44893.433761574073</v>
          </cell>
          <cell r="E2141" t="str">
            <v>CONECEL_DOCUMENTOS</v>
          </cell>
          <cell r="F2141" t="str">
            <v>DESPACHO</v>
          </cell>
          <cell r="H2141" t="str">
            <v>FERNANDA SABANO</v>
          </cell>
          <cell r="J2141" t="str">
            <v>RETIRA AGENCIA TRAMACO STO DOMINGO VIA QUEVEDO</v>
          </cell>
          <cell r="M2141" t="str">
            <v>230101</v>
          </cell>
        </row>
        <row r="2142">
          <cell r="A2142" t="str">
            <v>20002986705473</v>
          </cell>
          <cell r="B2142">
            <v>468839</v>
          </cell>
          <cell r="C2142" t="str">
            <v>20002986705473</v>
          </cell>
          <cell r="D2142">
            <v>44890.719826388886</v>
          </cell>
          <cell r="E2142" t="str">
            <v>CONECEL</v>
          </cell>
          <cell r="F2142" t="str">
            <v>DESPACHO</v>
          </cell>
          <cell r="G2142" t="str">
            <v>NORMAL</v>
          </cell>
          <cell r="H2142" t="str">
            <v>EDISON ALBERTO BUENDIA BOHORQUEZ</v>
          </cell>
          <cell r="I2142" t="str">
            <v>927573535</v>
          </cell>
          <cell r="J2142" t="str">
            <v>MILAGRO/CALLE 21 DE AGOSTO Y COTOPAXI/RECIBEN EN COMERCIAL DE ELECTRODOMESTICOS/ ALADO DE PANEDERIA COLOMBIA</v>
          </cell>
          <cell r="K2142" t="str">
            <v>986463331 /  990339968</v>
          </cell>
          <cell r="M2142" t="str">
            <v>MILAGRO</v>
          </cell>
          <cell r="N2142" t="str">
            <v>GUAYAS</v>
          </cell>
          <cell r="O2142" t="str">
            <v>MILAGRO</v>
          </cell>
        </row>
        <row r="2143">
          <cell r="A2143" t="str">
            <v>20002986697507</v>
          </cell>
          <cell r="B2143">
            <v>468840</v>
          </cell>
          <cell r="C2143" t="str">
            <v>20002986697507</v>
          </cell>
          <cell r="D2143">
            <v>44890.719826388886</v>
          </cell>
          <cell r="E2143" t="str">
            <v>CONECEL</v>
          </cell>
          <cell r="F2143" t="str">
            <v>DESPACHO</v>
          </cell>
          <cell r="G2143" t="str">
            <v>NORMAL</v>
          </cell>
          <cell r="H2143" t="str">
            <v>KEVIN JAVIER MURILLO GARCIA</v>
          </cell>
          <cell r="I2143" t="str">
            <v>1351631070</v>
          </cell>
          <cell r="J2143" t="str">
            <v>TARQUI/CALLE 23 ENTRE AV 28 Y 29 FRENTE A MINIMARKET LA 23 CASA3P COLOR VERDE</v>
          </cell>
          <cell r="K2143" t="str">
            <v>963988706 /  991186190</v>
          </cell>
          <cell r="L2143" t="str">
            <v/>
          </cell>
          <cell r="M2143" t="str">
            <v>MANTA</v>
          </cell>
          <cell r="N2143" t="str">
            <v>MANABI</v>
          </cell>
          <cell r="O2143" t="str">
            <v>MANTA</v>
          </cell>
        </row>
        <row r="2144">
          <cell r="A2144" t="str">
            <v>20002983910358</v>
          </cell>
          <cell r="B2144">
            <v>468841</v>
          </cell>
          <cell r="C2144" t="str">
            <v>20002983910358</v>
          </cell>
          <cell r="D2144">
            <v>44890.719826388886</v>
          </cell>
          <cell r="E2144" t="str">
            <v>CONECEL</v>
          </cell>
          <cell r="F2144" t="str">
            <v>DESPACHO</v>
          </cell>
          <cell r="G2144" t="str">
            <v>NORMAL</v>
          </cell>
          <cell r="H2144" t="str">
            <v>DANIELA ELIZABETH JARA ANAZCO</v>
          </cell>
          <cell r="I2144" t="str">
            <v>107594178</v>
          </cell>
          <cell r="J2144" t="str">
            <v>MACHALA-LA PROVIDENCIA/AV KLEBER FRANCO CRUZ 114 Y GUAYAQUIL FRNTE AL DEPOSITO DE CERVEZA DEL -RIO/CASA DE 2 PISOS COLOR AZUL</v>
          </cell>
          <cell r="K2144" t="str">
            <v xml:space="preserve">983631230 /  </v>
          </cell>
          <cell r="L2144" t="str">
            <v/>
          </cell>
          <cell r="M2144" t="str">
            <v>MACHALA</v>
          </cell>
          <cell r="N2144" t="str">
            <v>EL ORO</v>
          </cell>
          <cell r="O2144" t="str">
            <v>MACHALA</v>
          </cell>
        </row>
        <row r="2145">
          <cell r="A2145" t="str">
            <v>20002980963306</v>
          </cell>
          <cell r="B2145">
            <v>468842</v>
          </cell>
          <cell r="C2145" t="str">
            <v>20002980963306</v>
          </cell>
          <cell r="D2145">
            <v>44890.719826388886</v>
          </cell>
          <cell r="E2145" t="str">
            <v>CONECEL</v>
          </cell>
          <cell r="F2145" t="str">
            <v>DESPACHO</v>
          </cell>
          <cell r="G2145" t="str">
            <v>NORMAL</v>
          </cell>
          <cell r="H2145" t="str">
            <v>ALEX REINALDO ROSERO SALAZAR</v>
          </cell>
          <cell r="I2145" t="str">
            <v>1803768538</v>
          </cell>
          <cell r="J2145" t="str">
            <v>AMBATO/HUACHI CHICO/BERNARDINO ECHEVERRIA 12-785 E IGNACIO CHIRIGOBA A UNA CRD DE LA PLANTA INDUSTRIAL ECUAMATRIZ</v>
          </cell>
          <cell r="K2145" t="str">
            <v>995251778 /  986509110</v>
          </cell>
          <cell r="L2145" t="str">
            <v/>
          </cell>
          <cell r="M2145" t="str">
            <v>AMBATO</v>
          </cell>
          <cell r="N2145" t="str">
            <v>TUNGURAHUA</v>
          </cell>
          <cell r="O2145" t="str">
            <v>AMBATO</v>
          </cell>
        </row>
        <row r="2146">
          <cell r="A2146" t="str">
            <v>20002984932930_1</v>
          </cell>
          <cell r="B2146">
            <v>468843</v>
          </cell>
          <cell r="C2146" t="str">
            <v>20002984932930_1</v>
          </cell>
          <cell r="D2146">
            <v>44890.719826388886</v>
          </cell>
          <cell r="E2146" t="str">
            <v>CONECEL</v>
          </cell>
          <cell r="F2146" t="str">
            <v>DESPACHO</v>
          </cell>
          <cell r="G2146" t="str">
            <v>NORMAL</v>
          </cell>
          <cell r="H2146" t="str">
            <v>LUIS MIGUEL GUATO GIA</v>
          </cell>
          <cell r="I2146" t="str">
            <v>705438216</v>
          </cell>
          <cell r="J2146" t="str">
            <v>MACHALA/9DE MAYO /CALLES PASAJE Y GUAYAS//ENTREGA EN LUGAR DE TRABAJO LA ESCUELA LUZ DE AMERICA 2P CREMA CON CELESTE FRENTE A LA VETERINARIA SUPER CAN</v>
          </cell>
          <cell r="K2146" t="str">
            <v xml:space="preserve">983837307 /  </v>
          </cell>
          <cell r="M2146" t="str">
            <v>MACHALA</v>
          </cell>
          <cell r="N2146" t="str">
            <v>EL ORO</v>
          </cell>
          <cell r="O2146" t="str">
            <v>MACHALA</v>
          </cell>
        </row>
        <row r="2147">
          <cell r="A2147" t="str">
            <v>20002986698584</v>
          </cell>
          <cell r="B2147">
            <v>468844</v>
          </cell>
          <cell r="C2147" t="str">
            <v>20002986698584</v>
          </cell>
          <cell r="D2147">
            <v>44890.719826388886</v>
          </cell>
          <cell r="E2147" t="str">
            <v>CONECEL</v>
          </cell>
          <cell r="F2147" t="str">
            <v>DESPACHO</v>
          </cell>
          <cell r="G2147" t="str">
            <v>NORMAL</v>
          </cell>
          <cell r="H2147" t="str">
            <v>JONATHAN DAVID AUQUILLA SINALUISA</v>
          </cell>
          <cell r="I2147" t="str">
            <v>1755700232</v>
          </cell>
          <cell r="J2147" t="str">
            <v>GUARANDA/GUARANDA/CALLE ESPEJO Y AV JOHN KENNEDY EN LA ESCUELA ANGEL POLIBIO CHAVEZ FRENTE AL PARQUE 9 DE OCTUBRE</v>
          </cell>
          <cell r="K2147" t="str">
            <v xml:space="preserve">986947783 /  </v>
          </cell>
          <cell r="L2147" t="str">
            <v/>
          </cell>
          <cell r="M2147" t="str">
            <v>GUARANDA</v>
          </cell>
          <cell r="N2147" t="str">
            <v>BOLIVAR</v>
          </cell>
          <cell r="O2147" t="str">
            <v>GUARANDA</v>
          </cell>
        </row>
        <row r="2148">
          <cell r="A2148" t="str">
            <v>20002986295177</v>
          </cell>
          <cell r="B2148">
            <v>468845</v>
          </cell>
          <cell r="C2148" t="str">
            <v>20002986295177</v>
          </cell>
          <cell r="D2148">
            <v>44890.719826388886</v>
          </cell>
          <cell r="E2148" t="str">
            <v>CONECEL</v>
          </cell>
          <cell r="F2148" t="str">
            <v>DESPACHO</v>
          </cell>
          <cell r="G2148" t="str">
            <v>NORMAL</v>
          </cell>
          <cell r="H2148" t="str">
            <v>ANGEL MIGUEL QUINATOA NAMO</v>
          </cell>
          <cell r="I2148" t="str">
            <v>201687480</v>
          </cell>
          <cell r="J2148" t="str">
            <v>LATACUNGA/LA MATRIZ/BARRIO CAMPO VERDE AV HEROES DEL CENEPA Y MIGUEL ITURRALDE CASA AZUL DE UN PISO PASANDO EL RIO ALAQUEZ</v>
          </cell>
          <cell r="K2148" t="str">
            <v>991338634 /  989554696</v>
          </cell>
          <cell r="M2148" t="str">
            <v>LATACUNGA</v>
          </cell>
          <cell r="N2148" t="str">
            <v>COTOPAXI</v>
          </cell>
          <cell r="O2148" t="str">
            <v>LATACUNGA</v>
          </cell>
        </row>
        <row r="2149">
          <cell r="A2149" t="str">
            <v>20002986310790</v>
          </cell>
          <cell r="B2149">
            <v>468846</v>
          </cell>
          <cell r="C2149" t="str">
            <v>20002986310790</v>
          </cell>
          <cell r="D2149">
            <v>44890.719826388886</v>
          </cell>
          <cell r="E2149" t="str">
            <v>CONECEL</v>
          </cell>
          <cell r="F2149" t="str">
            <v>DESPACHO</v>
          </cell>
          <cell r="G2149" t="str">
            <v>NORMAL</v>
          </cell>
          <cell r="H2149" t="str">
            <v>NANCY CAROLINA AGUIRRE DIAZ</v>
          </cell>
          <cell r="I2149" t="str">
            <v>1715853303</v>
          </cell>
          <cell r="J2149" t="str">
            <v>QUITO-RUMIPAMBA/SCTOR SAN GABRIEL AV VASCO DE CONTRERAS N34-155 Y CALLE LALLEMENT / DIAG COLEGIO SAN GABRIEL CASA DE 2P BLANCO</v>
          </cell>
          <cell r="K2149" t="str">
            <v xml:space="preserve">984784871 /  </v>
          </cell>
          <cell r="L2149" t="str">
            <v/>
          </cell>
          <cell r="M2149" t="str">
            <v>QUITO</v>
          </cell>
          <cell r="N2149" t="str">
            <v>PICHINCHA</v>
          </cell>
          <cell r="O2149" t="str">
            <v>QUITO</v>
          </cell>
        </row>
        <row r="2150">
          <cell r="A2150" t="str">
            <v>20002986707497</v>
          </cell>
          <cell r="B2150">
            <v>468847</v>
          </cell>
          <cell r="C2150" t="str">
            <v>20002986707497</v>
          </cell>
          <cell r="D2150">
            <v>44890.719826388886</v>
          </cell>
          <cell r="E2150" t="str">
            <v>CONECEL</v>
          </cell>
          <cell r="F2150" t="str">
            <v>DESPACHO</v>
          </cell>
          <cell r="G2150" t="str">
            <v>NORMAL</v>
          </cell>
          <cell r="H2150" t="str">
            <v>JULIO CESAR CAJAMARCA SACOTO</v>
          </cell>
          <cell r="I2150" t="str">
            <v>1712049905</v>
          </cell>
          <cell r="J2150" t="str">
            <v>QUITO /GUAMANI/CONJUNTO CASALES VICTORIA CASA S154 /PATRICIO ROMERO BARBERIS Y JAIME ROLDOS/ REF.DIAGONAL AL COLEGIO 15 DE DICIEMBRE</v>
          </cell>
          <cell r="K2150" t="str">
            <v>298465354 /  298465354</v>
          </cell>
          <cell r="M2150" t="str">
            <v>QUITO</v>
          </cell>
          <cell r="N2150" t="str">
            <v>PICHINCHA</v>
          </cell>
          <cell r="O2150" t="str">
            <v>QUITO</v>
          </cell>
        </row>
        <row r="2151">
          <cell r="A2151" t="str">
            <v>20002986700616</v>
          </cell>
          <cell r="B2151">
            <v>468848</v>
          </cell>
          <cell r="C2151" t="str">
            <v>20002986700616</v>
          </cell>
          <cell r="D2151">
            <v>44890.719826388886</v>
          </cell>
          <cell r="E2151" t="str">
            <v>CONECEL</v>
          </cell>
          <cell r="F2151" t="str">
            <v>DESPACHO</v>
          </cell>
          <cell r="G2151" t="str">
            <v>NORMAL</v>
          </cell>
          <cell r="H2151" t="str">
            <v>FERNANDO MAURICIO VINUEZA MORENO</v>
          </cell>
          <cell r="I2151" t="str">
            <v>1705508420</v>
          </cell>
          <cell r="J2151" t="str">
            <v>QUITO/SAN ANTONIO DE PICHINCHA/CALLE QUISQUICALLE S2- 200 Y CALLE SANTA ANA A 1CDR DE LA IGLESIA SAN ANTONIO Y DEL PARQUE CENTRAL</v>
          </cell>
          <cell r="K2151" t="str">
            <v>992627621 /  299713979</v>
          </cell>
          <cell r="L2151" t="str">
            <v/>
          </cell>
          <cell r="M2151" t="str">
            <v>QUITO</v>
          </cell>
          <cell r="N2151" t="str">
            <v>PICHINCHA</v>
          </cell>
          <cell r="O2151" t="str">
            <v>QUITO</v>
          </cell>
        </row>
        <row r="2152">
          <cell r="A2152" t="str">
            <v>20002986700907</v>
          </cell>
          <cell r="B2152">
            <v>468849</v>
          </cell>
          <cell r="C2152" t="str">
            <v>20002986700907</v>
          </cell>
          <cell r="D2152">
            <v>44890.719826388886</v>
          </cell>
          <cell r="E2152" t="str">
            <v>CONECEL</v>
          </cell>
          <cell r="F2152" t="str">
            <v>DESPACHO</v>
          </cell>
          <cell r="G2152" t="str">
            <v>NORMAL</v>
          </cell>
          <cell r="H2152" t="str">
            <v>KATHERINE ALEXANDRA PAZMINO MALLA</v>
          </cell>
          <cell r="I2152" t="str">
            <v>1723911036</v>
          </cell>
          <cell r="J2152" t="str">
            <v>SANTO DOMINGO/BOMBOLI/URBANIZACION LOS ROSALES AV ABRAHAM CALAZACON Y ANILLO VIAL CASA DE DOS PISOS COLOR BLANCO DIAGONAL AL CALZADO SKO SHOES</v>
          </cell>
          <cell r="K2152" t="str">
            <v xml:space="preserve">982590546 /  </v>
          </cell>
          <cell r="L2152" t="str">
            <v/>
          </cell>
          <cell r="M2152" t="str">
            <v>SANTO DOMINGO</v>
          </cell>
          <cell r="N2152" t="str">
            <v>SANTO DOMINGO DE LOS TSACHILAS</v>
          </cell>
          <cell r="O2152" t="str">
            <v>SANTO DOMINGO</v>
          </cell>
        </row>
        <row r="2153">
          <cell r="A2153" t="str">
            <v>20002983213352</v>
          </cell>
          <cell r="B2153">
            <v>468850</v>
          </cell>
          <cell r="C2153" t="str">
            <v>20002983213352</v>
          </cell>
          <cell r="D2153">
            <v>44890.719826388886</v>
          </cell>
          <cell r="E2153" t="str">
            <v>CONECEL</v>
          </cell>
          <cell r="F2153" t="str">
            <v>DESPACHO</v>
          </cell>
          <cell r="G2153" t="str">
            <v>NORMAL</v>
          </cell>
          <cell r="H2153" t="str">
            <v>AIDA MARIFE VITE ANDRADE</v>
          </cell>
          <cell r="I2153" t="str">
            <v>1313943589</v>
          </cell>
          <cell r="J2153" t="str">
            <v>MANTA/ESTEROS/TRBJ FARMACIA SANTA MARTHA 48 BARRIO JOCAY AV 4 NOVIEMBRE Y CLL J10 LAD JOCAYMED A UNA CUADRA DEL PARQUE JOCAY</v>
          </cell>
          <cell r="K2153" t="str">
            <v xml:space="preserve">963194383 /  </v>
          </cell>
          <cell r="L2153" t="str">
            <v/>
          </cell>
          <cell r="M2153" t="str">
            <v>MANTA</v>
          </cell>
          <cell r="N2153" t="str">
            <v>MANABI</v>
          </cell>
          <cell r="O2153" t="str">
            <v>MANTA</v>
          </cell>
        </row>
        <row r="2154">
          <cell r="A2154" t="str">
            <v>20002984579726</v>
          </cell>
          <cell r="B2154">
            <v>468851</v>
          </cell>
          <cell r="C2154" t="str">
            <v>20002984579726</v>
          </cell>
          <cell r="D2154">
            <v>44890.719826388886</v>
          </cell>
          <cell r="E2154" t="str">
            <v>CONECEL</v>
          </cell>
          <cell r="F2154" t="str">
            <v>DESPACHO</v>
          </cell>
          <cell r="G2154" t="str">
            <v>NORMAL</v>
          </cell>
          <cell r="H2154" t="str">
            <v>MARLON DAVID RIVERA PANIMBOZA</v>
          </cell>
          <cell r="I2154" t="str">
            <v>1204753410</v>
          </cell>
          <cell r="J2154" t="str">
            <v>AMBATO/MERCED/ CENTRO DE AMBATO CALLE JUAN BENIGNO VELA Y FRANCISCO FLOR ESQUINA DIAG A LA PISCINA LA YAGUIRA EDIFICIO BLANCO</v>
          </cell>
          <cell r="K2154" t="str">
            <v xml:space="preserve">963786727 /  </v>
          </cell>
          <cell r="M2154" t="str">
            <v>AMBATO</v>
          </cell>
          <cell r="N2154" t="str">
            <v>TUNGURAHUA</v>
          </cell>
          <cell r="O2154" t="str">
            <v>AMBATO</v>
          </cell>
        </row>
        <row r="2155">
          <cell r="A2155" t="str">
            <v>20002986701624</v>
          </cell>
          <cell r="B2155">
            <v>468852</v>
          </cell>
          <cell r="C2155" t="str">
            <v>20002986701624</v>
          </cell>
          <cell r="D2155">
            <v>44890.719826388886</v>
          </cell>
          <cell r="E2155" t="str">
            <v>CONECEL</v>
          </cell>
          <cell r="F2155" t="str">
            <v>DESPACHO</v>
          </cell>
          <cell r="G2155" t="str">
            <v>NORMAL</v>
          </cell>
          <cell r="H2155" t="str">
            <v>JADYRA INES BUNAY RIERA</v>
          </cell>
          <cell r="I2155" t="str">
            <v>1803717048</v>
          </cell>
          <cell r="J2155" t="str">
            <v>AMBATO/LA MATRIZ/AV CEVALLOS Y AV MALDONADO EN LA EMPRESA EMESEFON</v>
          </cell>
          <cell r="K2155" t="str">
            <v xml:space="preserve">961883595 /  </v>
          </cell>
          <cell r="M2155" t="str">
            <v>AMBATO</v>
          </cell>
          <cell r="N2155" t="str">
            <v>TUNGURAHUA</v>
          </cell>
          <cell r="O2155" t="str">
            <v>AMBATO</v>
          </cell>
        </row>
        <row r="2156">
          <cell r="A2156" t="str">
            <v>20002986691734</v>
          </cell>
          <cell r="B2156">
            <v>468853</v>
          </cell>
          <cell r="C2156" t="str">
            <v>20002986691734</v>
          </cell>
          <cell r="D2156">
            <v>44890.719826388886</v>
          </cell>
          <cell r="E2156" t="str">
            <v>CONECEL</v>
          </cell>
          <cell r="F2156" t="str">
            <v>DESPACHO</v>
          </cell>
          <cell r="G2156" t="str">
            <v>NORMAL</v>
          </cell>
          <cell r="H2156" t="str">
            <v>ABDON ELEUTERIO SIMBANA CELI</v>
          </cell>
          <cell r="I2156" t="str">
            <v>1716524564</v>
          </cell>
          <cell r="J2156" t="str">
            <v>QUITO/TUMBACO/CALLE DE LOS CIPRESES Y RUTA VIVA CASA DE UN PISO COLOR BLANCA ENTRE LAS CANCHAS DE VOLLEY CARLOS SALAZAR</v>
          </cell>
          <cell r="K2156" t="str">
            <v xml:space="preserve">961205889 /  </v>
          </cell>
          <cell r="L2156" t="str">
            <v/>
          </cell>
          <cell r="M2156" t="str">
            <v>QUITO</v>
          </cell>
          <cell r="N2156" t="str">
            <v>PICHINCHA</v>
          </cell>
          <cell r="O2156" t="str">
            <v>QUITO</v>
          </cell>
        </row>
        <row r="2157">
          <cell r="A2157" t="str">
            <v>20002986675990</v>
          </cell>
          <cell r="B2157">
            <v>468854</v>
          </cell>
          <cell r="C2157" t="str">
            <v>20002986675990</v>
          </cell>
          <cell r="D2157">
            <v>44890.719826388886</v>
          </cell>
          <cell r="E2157" t="str">
            <v>CONECEL</v>
          </cell>
          <cell r="F2157" t="str">
            <v>DESPACHO</v>
          </cell>
          <cell r="G2157" t="str">
            <v>NORMAL</v>
          </cell>
          <cell r="H2157" t="str">
            <v>ERICK STEVEN MACIAS ZAMORA</v>
          </cell>
          <cell r="I2157" t="str">
            <v>1315427276</v>
          </cell>
          <cell r="J2157" t="str">
            <v>PORTOVIEJO/12 DE MARZO/AV JOSE MARIA URBINA Y MACAY CASA DE UN PISO COLOR BLANCO JUNTO AL TALLER EL CHINO</v>
          </cell>
          <cell r="K2157" t="str">
            <v xml:space="preserve">960448848 /  </v>
          </cell>
          <cell r="M2157" t="str">
            <v>PORTOVIEJO</v>
          </cell>
          <cell r="N2157" t="str">
            <v>MANABI</v>
          </cell>
          <cell r="O2157" t="str">
            <v>PORTOVIEJO</v>
          </cell>
        </row>
        <row r="2158">
          <cell r="A2158" t="str">
            <v>20002986301962</v>
          </cell>
          <cell r="B2158">
            <v>468855</v>
          </cell>
          <cell r="C2158" t="str">
            <v>20002986301962</v>
          </cell>
          <cell r="D2158">
            <v>44890.719826388886</v>
          </cell>
          <cell r="E2158" t="str">
            <v>CONECEL</v>
          </cell>
          <cell r="F2158" t="str">
            <v>DESPACHO</v>
          </cell>
          <cell r="G2158" t="str">
            <v>NORMAL</v>
          </cell>
          <cell r="H2158" t="str">
            <v>ERIKA LISBETH RODRIGUEZ ANDINO</v>
          </cell>
          <cell r="I2158" t="str">
            <v>1316854510</v>
          </cell>
          <cell r="J2158" t="str">
            <v>CUENCA/RICAURTE/EN EL COLEGIO BUENA ESPERANZA CALLE JULIA BERNAL 47-52 Y JUAN PABLO SEGUNDO FRNETE AL CYBERNET SACTA HERMANOS</v>
          </cell>
          <cell r="K2158" t="str">
            <v>988817840</v>
          </cell>
          <cell r="M2158" t="str">
            <v>CUENCA</v>
          </cell>
          <cell r="N2158" t="str">
            <v>AZUAY</v>
          </cell>
          <cell r="O2158" t="str">
            <v>CUENCA</v>
          </cell>
        </row>
        <row r="2159">
          <cell r="A2159" t="str">
            <v>20002986694537</v>
          </cell>
          <cell r="B2159">
            <v>468856</v>
          </cell>
          <cell r="C2159" t="str">
            <v>20002986694537</v>
          </cell>
          <cell r="D2159">
            <v>44890.719826388886</v>
          </cell>
          <cell r="E2159" t="str">
            <v>CONECEL</v>
          </cell>
          <cell r="F2159" t="str">
            <v>DESPACHO</v>
          </cell>
          <cell r="G2159" t="str">
            <v>NORMAL</v>
          </cell>
          <cell r="H2159" t="str">
            <v>AIDA ROCIO CUASPUD ERAZO</v>
          </cell>
          <cell r="I2159" t="str">
            <v>401867908</v>
          </cell>
          <cell r="J2159" t="str">
            <v>QUITO Yaruqui HUGO ORTIZ Y SEGUNDO ARIAS CASA DE 2 PISOS DE BLOQUE A DOS CUADRAS DEL COLEGIO FISCAL TECNICO YARUQUI</v>
          </cell>
          <cell r="K2159" t="str">
            <v xml:space="preserve">958808627 /  </v>
          </cell>
          <cell r="L2159" t="str">
            <v/>
          </cell>
          <cell r="M2159" t="str">
            <v>QUITO</v>
          </cell>
          <cell r="N2159" t="str">
            <v>PICHINCHA</v>
          </cell>
          <cell r="O2159" t="str">
            <v>QUITO</v>
          </cell>
        </row>
        <row r="2160">
          <cell r="A2160" t="str">
            <v>18004794</v>
          </cell>
          <cell r="B2160">
            <v>468857</v>
          </cell>
          <cell r="C2160" t="str">
            <v>18004794</v>
          </cell>
          <cell r="D2160">
            <v>44890.719826388886</v>
          </cell>
          <cell r="E2160" t="str">
            <v>CONECEL</v>
          </cell>
          <cell r="F2160" t="str">
            <v>DESPACHO</v>
          </cell>
          <cell r="G2160" t="str">
            <v>NORMAL</v>
          </cell>
          <cell r="H2160" t="str">
            <v>SHENNA YELENI VELEZ ZAMBRANO</v>
          </cell>
          <cell r="I2160" t="str">
            <v>2.30039E+12</v>
          </cell>
          <cell r="J2160" t="str">
            <v>PORTOVIEJO/PORTOVIEJO/AV UNIVERSITARIO Y AV LOS AMIGOS REF A UNA LICORERIA LLAMADA JOSHELF CASA COLOR BLANCA CON PORTON NEGRO DE 3P ESQUINA</v>
          </cell>
          <cell r="K2160" t="str">
            <v>963883194 /  980335831</v>
          </cell>
          <cell r="M2160" t="str">
            <v>PORTOVIEJO</v>
          </cell>
          <cell r="N2160" t="str">
            <v>MANABI</v>
          </cell>
          <cell r="O2160" t="str">
            <v>PORTOVIEJO</v>
          </cell>
        </row>
        <row r="2161">
          <cell r="A2161" t="str">
            <v>20002986295794</v>
          </cell>
          <cell r="B2161">
            <v>468858</v>
          </cell>
          <cell r="C2161" t="str">
            <v>20002986295794</v>
          </cell>
          <cell r="D2161">
            <v>44890.719826388886</v>
          </cell>
          <cell r="E2161" t="str">
            <v>CONECEL</v>
          </cell>
          <cell r="F2161" t="str">
            <v>DESPACHO</v>
          </cell>
          <cell r="G2161" t="str">
            <v>NORMAL</v>
          </cell>
          <cell r="H2161" t="str">
            <v>DANES LENIN MONCADA GODOY</v>
          </cell>
          <cell r="I2161" t="str">
            <v>603955923</v>
          </cell>
          <cell r="J2161" t="str">
            <v>RIOBAMBA/LIZARZABURU/CL TRBJA COLEGIO EXP. CAPITAN EDMUNDO CHIRIBOGA AV 9 DE OCTUBRE TRVSL AV ATAHUALPA REF:1 CDRA CEMENTERIO DE RIOBAMBA</v>
          </cell>
          <cell r="K2161" t="str">
            <v xml:space="preserve">983446824 /  </v>
          </cell>
          <cell r="M2161" t="str">
            <v>RIOBAMBA</v>
          </cell>
          <cell r="N2161" t="str">
            <v>CHIMBORAZO</v>
          </cell>
          <cell r="O2161" t="str">
            <v>RIOBAMBA</v>
          </cell>
        </row>
        <row r="2162">
          <cell r="A2162" t="str">
            <v>20002987788222</v>
          </cell>
          <cell r="B2162">
            <v>468859</v>
          </cell>
          <cell r="C2162" t="str">
            <v>20002987788222</v>
          </cell>
          <cell r="D2162">
            <v>44890.719826388886</v>
          </cell>
          <cell r="E2162" t="str">
            <v>CONECEL</v>
          </cell>
          <cell r="F2162" t="str">
            <v>DESPACHO</v>
          </cell>
          <cell r="G2162" t="str">
            <v>NORMAL</v>
          </cell>
          <cell r="H2162" t="str">
            <v>SANDRA CATALINA OTAVALO GARNICA</v>
          </cell>
          <cell r="I2162" t="str">
            <v>102619327</v>
          </cell>
          <cell r="J2162" t="str">
            <v>AZUAY/TOTORACOCHA /TOTORACOCHA /ANTISANA Y BUERAN CASA 338 COLOR CASA CREMA DE DOS PISOS PUNTO DE REFERENCIA DIAGONAL AL PARQUE CURIQUINGUE</v>
          </cell>
          <cell r="K2162" t="str">
            <v>958814013 /  968371092</v>
          </cell>
          <cell r="L2162" t="str">
            <v/>
          </cell>
          <cell r="M2162" t="str">
            <v>CUENCA</v>
          </cell>
          <cell r="N2162" t="str">
            <v>AZUAY</v>
          </cell>
          <cell r="O2162" t="str">
            <v>CUENCA</v>
          </cell>
        </row>
        <row r="2163">
          <cell r="A2163" t="str">
            <v>20002986698489</v>
          </cell>
          <cell r="B2163">
            <v>468860</v>
          </cell>
          <cell r="C2163" t="str">
            <v>20002986698489</v>
          </cell>
          <cell r="D2163">
            <v>44890.719826388886</v>
          </cell>
          <cell r="E2163" t="str">
            <v>CONECEL</v>
          </cell>
          <cell r="F2163" t="str">
            <v>DESPACHO</v>
          </cell>
          <cell r="G2163" t="str">
            <v>NORMAL</v>
          </cell>
          <cell r="H2163" t="str">
            <v>LEYCER EDELBERTO ARAUZ VELEZ</v>
          </cell>
          <cell r="I2163" t="str">
            <v>1726433731</v>
          </cell>
          <cell r="J2163" t="str">
            <v>QUITO/INAQUITO/CALLE EL TELEGRAFO Y AV DE LOS SHYRIS JUNTO A LA EMPRESA LOS KERAMICOS EDIFICIO DE 7 PISOS EN EXPRESAINTERLIM AUXILIAR DE LIMPIEZA</v>
          </cell>
          <cell r="K2163" t="str">
            <v>961408600 /  961255776</v>
          </cell>
          <cell r="L2163" t="str">
            <v/>
          </cell>
          <cell r="M2163" t="str">
            <v>QUITO</v>
          </cell>
          <cell r="N2163" t="str">
            <v>PICHINCHA</v>
          </cell>
          <cell r="O2163" t="str">
            <v>QUITO</v>
          </cell>
        </row>
        <row r="2164">
          <cell r="A2164" t="str">
            <v>20002976986890</v>
          </cell>
          <cell r="B2164">
            <v>468861</v>
          </cell>
          <cell r="C2164" t="str">
            <v>20002976986890</v>
          </cell>
          <cell r="D2164">
            <v>44890.719826388886</v>
          </cell>
          <cell r="E2164" t="str">
            <v>CONECEL</v>
          </cell>
          <cell r="F2164" t="str">
            <v>DESPACHO</v>
          </cell>
          <cell r="G2164" t="str">
            <v>NORMAL</v>
          </cell>
          <cell r="H2164" t="str">
            <v>TANIA ESTEFANIA TOASA CENTENO</v>
          </cell>
          <cell r="I2164" t="str">
            <v>1723463822</v>
          </cell>
          <cell r="J2164" t="str">
            <v>PICHINCHA//QUITO//CONOCOTO//EN LA CALLE NELA MARTINES E IGNACIO LECUMBERRY EN EL PUENTE TRES FRENTE AL OMNILIFE / SEYTÚ LA ARMENIA, LA TERCERA PERSONA PIDE LA ENTREGA A PARTIR DE LAS 15H00.</v>
          </cell>
          <cell r="K2164" t="str">
            <v xml:space="preserve">960515885 /  </v>
          </cell>
          <cell r="M2164" t="str">
            <v>QUITO</v>
          </cell>
          <cell r="N2164" t="str">
            <v>PICHINCHA</v>
          </cell>
          <cell r="O2164" t="str">
            <v>QUITO</v>
          </cell>
        </row>
        <row r="2165">
          <cell r="A2165" t="str">
            <v>20002976550178</v>
          </cell>
          <cell r="B2165">
            <v>468862</v>
          </cell>
          <cell r="C2165" t="str">
            <v>20002976550178</v>
          </cell>
          <cell r="D2165">
            <v>44890.719826388886</v>
          </cell>
          <cell r="E2165" t="str">
            <v>CONECEL</v>
          </cell>
          <cell r="F2165" t="str">
            <v>DESPACHO</v>
          </cell>
          <cell r="G2165" t="str">
            <v>NORMAL</v>
          </cell>
          <cell r="H2165" t="str">
            <v>JAVIER JEFFERSON TACO MOROCHO</v>
          </cell>
          <cell r="I2165" t="str">
            <v>1720271152</v>
          </cell>
          <cell r="J2165" t="str">
            <v>QUITO/LA FERROVIARIA/ CALLE MALCHINGUI Y EL CHORRO CASA S10-94 CASA 1PISO ENLUCIDA EN UN TIENDA DE VIVERES</v>
          </cell>
          <cell r="K2165" t="str">
            <v xml:space="preserve">983807269 /  </v>
          </cell>
          <cell r="L2165" t="str">
            <v/>
          </cell>
          <cell r="M2165" t="str">
            <v>QUITO</v>
          </cell>
          <cell r="N2165" t="str">
            <v>PICHINCHA</v>
          </cell>
          <cell r="O2165" t="str">
            <v>QUITO</v>
          </cell>
        </row>
        <row r="2166">
          <cell r="A2166" t="str">
            <v>20002986302789</v>
          </cell>
          <cell r="B2166">
            <v>468863</v>
          </cell>
          <cell r="C2166" t="str">
            <v>20002986302789</v>
          </cell>
          <cell r="D2166">
            <v>44890.719826388886</v>
          </cell>
          <cell r="E2166" t="str">
            <v>CONECEL</v>
          </cell>
          <cell r="F2166" t="str">
            <v>DESPACHO</v>
          </cell>
          <cell r="G2166" t="str">
            <v>NORMAL</v>
          </cell>
          <cell r="H2166" t="str">
            <v>ANA LUCIA DELGADO HARO</v>
          </cell>
          <cell r="I2166" t="str">
            <v>602190563</v>
          </cell>
          <cell r="J2166" t="str">
            <v>RIOBAMBA/LIZARZABURU/9 DE OCTUBRE Y ALFONSO BURBANO COLOR CELESTE 2 PISOS/A 3 CUADRAS DE QUINTA MACAJI</v>
          </cell>
          <cell r="K2166" t="str">
            <v>984450301 /  984316742</v>
          </cell>
          <cell r="L2166" t="str">
            <v/>
          </cell>
          <cell r="M2166" t="str">
            <v>RIOBAMBA</v>
          </cell>
          <cell r="N2166" t="str">
            <v>CHIMBORAZO</v>
          </cell>
          <cell r="O2166" t="str">
            <v>RIOBAMBA</v>
          </cell>
        </row>
        <row r="2167">
          <cell r="A2167" t="str">
            <v>20002986702895</v>
          </cell>
          <cell r="B2167">
            <v>468864</v>
          </cell>
          <cell r="C2167" t="str">
            <v>20002986702895</v>
          </cell>
          <cell r="D2167">
            <v>44890.719826388886</v>
          </cell>
          <cell r="E2167" t="str">
            <v>CONECEL</v>
          </cell>
          <cell r="F2167" t="str">
            <v>DESPACHO</v>
          </cell>
          <cell r="G2167" t="str">
            <v>NORMAL</v>
          </cell>
          <cell r="H2167" t="str">
            <v>CARLOS ALBERTO TORRES SALDARRIAGA</v>
          </cell>
          <cell r="I2167" t="str">
            <v>804626273</v>
          </cell>
          <cell r="J2167" t="str">
            <v>SANTO DOMINGO/RIO VERDE/AV DE LOS COLONOS Y TRONCAL DE LA COSTA CASA DE 2 PISOS PASANDO EL SERVICIO TECNICO AUTOMOTRIZ</v>
          </cell>
          <cell r="K2167" t="str">
            <v xml:space="preserve">993476560 /  </v>
          </cell>
          <cell r="M2167" t="str">
            <v>SANTO DOMINGO</v>
          </cell>
          <cell r="N2167" t="str">
            <v>SANTO DOMINGO DE LOS TSACHILAS</v>
          </cell>
          <cell r="O2167" t="str">
            <v>SANTO DOMINGO</v>
          </cell>
        </row>
        <row r="2168">
          <cell r="A2168" t="str">
            <v>18004791</v>
          </cell>
          <cell r="B2168">
            <v>468865</v>
          </cell>
          <cell r="C2168" t="str">
            <v>18004791</v>
          </cell>
          <cell r="D2168">
            <v>44890.719826388886</v>
          </cell>
          <cell r="E2168" t="str">
            <v>CONECEL</v>
          </cell>
          <cell r="F2168" t="str">
            <v>DESPACHO</v>
          </cell>
          <cell r="G2168" t="str">
            <v>NORMAL</v>
          </cell>
          <cell r="H2168" t="str">
            <v>MARCEL ENRIQUE CORTEZ MERO</v>
          </cell>
          <cell r="I2168" t="str">
            <v>1310537665</v>
          </cell>
          <cell r="J2168" t="str">
            <v>MANTA/TARQUI/AV 109 ENTRE LA CALLE 105 Y 106 EN EL EDIFICIO DIAGONAL AL COLEGIO SAN JOSE CASA DE DOS PISOS COLOR BLANCO</v>
          </cell>
          <cell r="K2168" t="str">
            <v xml:space="preserve">963512610 /  </v>
          </cell>
          <cell r="L2168" t="str">
            <v/>
          </cell>
          <cell r="M2168" t="str">
            <v>MANTA</v>
          </cell>
          <cell r="N2168" t="str">
            <v>MANABI</v>
          </cell>
          <cell r="O2168" t="str">
            <v>MANTA</v>
          </cell>
        </row>
        <row r="2169">
          <cell r="A2169" t="str">
            <v>20002987828475</v>
          </cell>
          <cell r="B2169">
            <v>468866</v>
          </cell>
          <cell r="C2169" t="str">
            <v>20002987828475</v>
          </cell>
          <cell r="D2169">
            <v>44890.719826388886</v>
          </cell>
          <cell r="E2169" t="str">
            <v>CONECEL</v>
          </cell>
          <cell r="F2169" t="str">
            <v>DESPACHO</v>
          </cell>
          <cell r="G2169" t="str">
            <v>NORMAL</v>
          </cell>
          <cell r="H2169" t="str">
            <v>GEMA GUADALUPE ARAUZ BARREIRO</v>
          </cell>
          <cell r="I2169" t="str">
            <v>1316397478</v>
          </cell>
          <cell r="J2169" t="str">
            <v>MILAGRO/MILAGRO/AV MARISCAL SUCRE Y NICANOR ALFRECH EN LA LAVADORA SERVIMILSA CASA COLOR ROJO A UNA CUADRA DE LA GASOLINERA MAS GAS</v>
          </cell>
          <cell r="K2169" t="str">
            <v>963135378 /  963889964</v>
          </cell>
          <cell r="M2169" t="str">
            <v>MILAGRO</v>
          </cell>
          <cell r="N2169" t="str">
            <v>GUAYAS</v>
          </cell>
          <cell r="O2169" t="str">
            <v>MILAGRO</v>
          </cell>
        </row>
        <row r="2170">
          <cell r="A2170" t="str">
            <v>20002985879757</v>
          </cell>
          <cell r="B2170">
            <v>468867</v>
          </cell>
          <cell r="C2170" t="str">
            <v>20002985879757</v>
          </cell>
          <cell r="D2170">
            <v>44890.719826388886</v>
          </cell>
          <cell r="E2170" t="str">
            <v>CONECEL</v>
          </cell>
          <cell r="F2170" t="str">
            <v>DESPACHO</v>
          </cell>
          <cell r="G2170" t="str">
            <v>NORMAL</v>
          </cell>
          <cell r="H2170" t="str">
            <v>DAYANA ABIGAEL ZUMBA VERA</v>
          </cell>
          <cell r="I2170" t="str">
            <v>1723440911</v>
          </cell>
          <cell r="J2170" t="str">
            <v>QUITO/POMASQUI/AV MANUEL CORDOVA GALARZA Y GARCIA MORENO KM 8 CASA DE DOS PISOS COLOR LADRILLO JUNTO AL CONJUNTO CASA DE CAMPO DIAGONAL A LA MUTUALISTA DE DEPARTAMENTOS SALAZAR DE BENALCAZAR</v>
          </cell>
          <cell r="K2170" t="str">
            <v>999771085 /  998565065</v>
          </cell>
          <cell r="L2170" t="str">
            <v/>
          </cell>
          <cell r="M2170" t="str">
            <v>QUITO</v>
          </cell>
          <cell r="N2170" t="str">
            <v>PICHINCHA</v>
          </cell>
          <cell r="O2170" t="str">
            <v>QUITO</v>
          </cell>
        </row>
        <row r="2171">
          <cell r="A2171" t="str">
            <v>20002987829516</v>
          </cell>
          <cell r="B2171">
            <v>468868</v>
          </cell>
          <cell r="C2171" t="str">
            <v>20002987829516</v>
          </cell>
          <cell r="D2171">
            <v>44890.719826388886</v>
          </cell>
          <cell r="E2171" t="str">
            <v>CONECEL</v>
          </cell>
          <cell r="F2171" t="str">
            <v>DESPACHO</v>
          </cell>
          <cell r="G2171" t="str">
            <v>NORMAL</v>
          </cell>
          <cell r="H2171" t="str">
            <v>JORGE ADRIAN LLANOS LLANOS</v>
          </cell>
          <cell r="I2171" t="str">
            <v>104911367</v>
          </cell>
          <cell r="J2171" t="str">
            <v>CUENCA/SAN BLAS/CENTRO HISTORICO DE CUENCA AV PRESIDENTE CORDOVA Y AV THOMAS ORDONEZ CASA DE DOS PISOS COLRO GRIS FRENTE AL LOCAL DE COMPUTADORAS</v>
          </cell>
          <cell r="K2171" t="str">
            <v>984893102 /  978785948</v>
          </cell>
          <cell r="L2171" t="str">
            <v/>
          </cell>
          <cell r="M2171" t="str">
            <v>CUENCA</v>
          </cell>
          <cell r="N2171" t="str">
            <v>AZUAY</v>
          </cell>
          <cell r="O2171" t="str">
            <v>CUENCA</v>
          </cell>
        </row>
        <row r="2172">
          <cell r="A2172" t="str">
            <v>20002976285716</v>
          </cell>
          <cell r="B2172">
            <v>468869</v>
          </cell>
          <cell r="C2172" t="str">
            <v>20002976285716</v>
          </cell>
          <cell r="D2172">
            <v>44890.719826388886</v>
          </cell>
          <cell r="E2172" t="str">
            <v>CONECEL</v>
          </cell>
          <cell r="F2172" t="str">
            <v>DESPACHO</v>
          </cell>
          <cell r="G2172" t="str">
            <v>NORMAL</v>
          </cell>
          <cell r="H2172" t="str">
            <v>EDISON AMILCAR CABASCANGO FERNANDEZ</v>
          </cell>
          <cell r="I2172" t="str">
            <v>1726103268</v>
          </cell>
          <cell r="J2172" t="str">
            <v>QUITO/CALDERON/AV PANAMERICANA NORTE Y LEONIDAS PROANO/RECIBEN EN CASA DE 2 PISOS CREMA EN PARADA DEL DIVINO NINO BARRIO DIVINO NINO FRENTE ALACERO IPAC</v>
          </cell>
          <cell r="K2172" t="str">
            <v xml:space="preserve">963151664 /  </v>
          </cell>
          <cell r="L2172" t="str">
            <v/>
          </cell>
          <cell r="M2172" t="str">
            <v>QUITO</v>
          </cell>
          <cell r="N2172" t="str">
            <v>PICHINCHA</v>
          </cell>
          <cell r="O2172" t="str">
            <v>QUITO</v>
          </cell>
        </row>
        <row r="2173">
          <cell r="A2173" t="str">
            <v>20002973463844</v>
          </cell>
          <cell r="B2173">
            <v>468838</v>
          </cell>
          <cell r="C2173" t="str">
            <v>20002973463844</v>
          </cell>
          <cell r="D2173">
            <v>44890.719814814816</v>
          </cell>
          <cell r="E2173" t="str">
            <v>CONECEL</v>
          </cell>
          <cell r="F2173" t="str">
            <v>DESPACHO</v>
          </cell>
          <cell r="G2173" t="str">
            <v>NORMAL</v>
          </cell>
          <cell r="H2173" t="str">
            <v>ROSA ANAHI BRAVO VELA</v>
          </cell>
          <cell r="I2173" t="str">
            <v>1724736028</v>
          </cell>
          <cell r="J2173" t="str">
            <v>LA MENA//AV. JOSE MALDONADO Y AV. ANGAMARCA EN CASA CON LA LAVADORA DE CARROS NICOLAS LUBRICARROS</v>
          </cell>
          <cell r="K2173" t="str">
            <v>999931270 /  995655760</v>
          </cell>
          <cell r="M2173" t="str">
            <v>QUITO</v>
          </cell>
          <cell r="N2173" t="str">
            <v>PICHINCHA</v>
          </cell>
          <cell r="O2173" t="str">
            <v>QUITO</v>
          </cell>
        </row>
        <row r="2174">
          <cell r="A2174" t="str">
            <v>CLDEV_EQ220049</v>
          </cell>
          <cell r="B2174">
            <v>468833</v>
          </cell>
          <cell r="C2174" t="str">
            <v>CLDEV_EQ220049</v>
          </cell>
          <cell r="D2174">
            <v>44890.674803240741</v>
          </cell>
          <cell r="E2174" t="str">
            <v>CONECEL_DOCUMENTOS</v>
          </cell>
          <cell r="F2174" t="str">
            <v>DESPACHO</v>
          </cell>
          <cell r="H2174" t="str">
            <v>ANA AGUIRRE / MARIA SUNTAXI</v>
          </cell>
          <cell r="J2174" t="str">
            <v>CIUDADELA SANTA LEONOR MZ 6 SOLAR 17</v>
          </cell>
          <cell r="M2174" t="str">
            <v xml:space="preserve"> VILLAMIL PLAYAS</v>
          </cell>
        </row>
        <row r="2175">
          <cell r="A2175" t="str">
            <v>CLDEV_SIM220159</v>
          </cell>
          <cell r="B2175">
            <v>468832</v>
          </cell>
          <cell r="C2175" t="str">
            <v>CLDEV_SIM220159</v>
          </cell>
          <cell r="D2175">
            <v>44890.674502314818</v>
          </cell>
          <cell r="E2175" t="str">
            <v>CONECEL_DOCUMENTOS</v>
          </cell>
          <cell r="F2175" t="str">
            <v>DESPACHO</v>
          </cell>
          <cell r="H2175" t="str">
            <v>ROLANDO MORALES / MARIA SUNTAXI</v>
          </cell>
          <cell r="J2175" t="str">
            <v>CIUDADELA SANTA LEONOR MZ 6 SOLAR 17</v>
          </cell>
          <cell r="M2175" t="str">
            <v xml:space="preserve"> VILLAMIL PLAYAS</v>
          </cell>
        </row>
        <row r="2176">
          <cell r="A2176" t="str">
            <v>CLDEV_SIM220160</v>
          </cell>
          <cell r="B2176">
            <v>468829</v>
          </cell>
          <cell r="C2176" t="str">
            <v>CLDEV_SIM220160</v>
          </cell>
          <cell r="D2176">
            <v>44890.673935185187</v>
          </cell>
          <cell r="E2176" t="str">
            <v>CONECEL_DOCUMENTOS</v>
          </cell>
          <cell r="F2176" t="str">
            <v>DESPACHO</v>
          </cell>
          <cell r="H2176" t="str">
            <v>CRISTIAN ZAMBRANO / CAROLINA PÉREZ</v>
          </cell>
          <cell r="J2176" t="str">
            <v>AV. AMAZONAS N44-124 Y LUIS BARBERY, EDIFICIO COLOR BLANCO</v>
          </cell>
          <cell r="M2176" t="str">
            <v>000001</v>
          </cell>
        </row>
        <row r="2177">
          <cell r="A2177" t="str">
            <v>20002986291932</v>
          </cell>
          <cell r="B2177">
            <v>468602</v>
          </cell>
          <cell r="C2177" t="str">
            <v>20002986291932</v>
          </cell>
          <cell r="D2177">
            <v>44890.606944444444</v>
          </cell>
          <cell r="E2177" t="str">
            <v>CONECEL</v>
          </cell>
          <cell r="F2177" t="str">
            <v>DESPACHO</v>
          </cell>
          <cell r="G2177" t="str">
            <v>NORMAL</v>
          </cell>
          <cell r="H2177" t="str">
            <v>ROMAN ALCOCER MARIA CRISTINA</v>
          </cell>
          <cell r="I2177" t="str">
            <v>1715991194</v>
          </cell>
          <cell r="J2177" t="str">
            <v>SeCToR SANTA CLARA AV ALONSO DE MERCADILLO ENTRE VERSALLES Y ANTONIO DE ULLOA COLEGIO FEMENINO ESPELMAN EDIFICIO 3 PISOS ROJO ON GRIS REF A UNA CUADRA DEL CEMINARIO MAYOR</v>
          </cell>
          <cell r="K2177" t="str">
            <v>980931336</v>
          </cell>
          <cell r="L2177" t="str">
            <v>980931336</v>
          </cell>
          <cell r="M2177" t="str">
            <v>QUITO</v>
          </cell>
          <cell r="N2177" t="str">
            <v>PICHINCHA</v>
          </cell>
          <cell r="O2177" t="str">
            <v>BELISARIO QUEVEDO</v>
          </cell>
        </row>
        <row r="2178">
          <cell r="A2178" t="str">
            <v>20002986310525</v>
          </cell>
          <cell r="B2178">
            <v>468603</v>
          </cell>
          <cell r="C2178" t="str">
            <v>20002986310525</v>
          </cell>
          <cell r="D2178">
            <v>44890.606944444444</v>
          </cell>
          <cell r="E2178" t="str">
            <v>CONECEL</v>
          </cell>
          <cell r="F2178" t="str">
            <v>DESPACHO</v>
          </cell>
          <cell r="G2178" t="str">
            <v>NORMAL</v>
          </cell>
          <cell r="H2178" t="str">
            <v>TORRES ESCOBAR BRYAN ALEXANDER</v>
          </cell>
          <cell r="I2178" t="str">
            <v>1900677921</v>
          </cell>
          <cell r="J2178" t="str">
            <v>CALLE ALPALLANA E6 114 Y FRANCISCO FLOR LA CAROLINA  EDF SECNIS PS 04 REF DIAG EDUCATEC</v>
          </cell>
          <cell r="K2178" t="str">
            <v>0963000995</v>
          </cell>
          <cell r="L2178" t="str">
            <v>0963000995</v>
          </cell>
          <cell r="M2178" t="str">
            <v>QUITO</v>
          </cell>
          <cell r="N2178" t="str">
            <v>PICHINCHA</v>
          </cell>
          <cell r="O2178" t="str">
            <v>INAQUITO</v>
          </cell>
        </row>
        <row r="2179">
          <cell r="A2179" t="str">
            <v>20002986288026</v>
          </cell>
          <cell r="B2179">
            <v>468604</v>
          </cell>
          <cell r="C2179" t="str">
            <v>20002986288026</v>
          </cell>
          <cell r="D2179">
            <v>44890.606944444444</v>
          </cell>
          <cell r="E2179" t="str">
            <v>CONECEL</v>
          </cell>
          <cell r="F2179" t="str">
            <v>DESPACHO</v>
          </cell>
          <cell r="G2179" t="str">
            <v>NORMAL</v>
          </cell>
          <cell r="H2179" t="str">
            <v>CALDERON CALDERON CLAUDIO</v>
          </cell>
          <cell r="I2179" t="str">
            <v>1700246133</v>
          </cell>
          <cell r="J2179" t="str">
            <v>CDLA EL BOSQUE 1 CALLE WASHINGTON 186 Y PAPAYAN CASA 1 PLANTA COLOR CAFE ref 1 - FRENTE AL HOSPITAL DEL IEES JOSE</v>
          </cell>
          <cell r="K2179" t="str">
            <v>0985156172</v>
          </cell>
          <cell r="L2179" t="str">
            <v>0</v>
          </cell>
          <cell r="M2179" t="str">
            <v>CUENCA</v>
          </cell>
          <cell r="N2179" t="str">
            <v>AZUAY</v>
          </cell>
          <cell r="O2179" t="str">
            <v>MONAY</v>
          </cell>
        </row>
        <row r="2180">
          <cell r="A2180" t="str">
            <v>20002984585927</v>
          </cell>
          <cell r="B2180">
            <v>468605</v>
          </cell>
          <cell r="C2180" t="str">
            <v>20002984585927</v>
          </cell>
          <cell r="D2180">
            <v>44890.606944444444</v>
          </cell>
          <cell r="E2180" t="str">
            <v>CONECEL</v>
          </cell>
          <cell r="F2180" t="str">
            <v>DESPACHO</v>
          </cell>
          <cell r="G2180" t="str">
            <v>NORMAL</v>
          </cell>
          <cell r="H2180" t="str">
            <v>MATA SEMERIA ANDREA CAROLINA</v>
          </cell>
          <cell r="I2180" t="str">
            <v>105852065</v>
          </cell>
          <cell r="J2180" t="str">
            <v>YANUNCAY/MENENDEZ Y PELLALLO Y BENITEZ PEREZ GALDOS/CASA COLOR PLOMO/LA PARTE BAJA DEL EDIFICO VISTA LINDA</v>
          </cell>
          <cell r="K2180" t="str">
            <v>958924151</v>
          </cell>
          <cell r="L2180" t="str">
            <v>958924151</v>
          </cell>
          <cell r="M2180" t="str">
            <v>CUENCA</v>
          </cell>
          <cell r="N2180" t="str">
            <v xml:space="preserve">AZUAY </v>
          </cell>
          <cell r="O2180" t="str">
            <v>YANUNCAY</v>
          </cell>
        </row>
        <row r="2181">
          <cell r="A2181" t="str">
            <v>20002986292248</v>
          </cell>
          <cell r="B2181">
            <v>468606</v>
          </cell>
          <cell r="C2181" t="str">
            <v>20002986292248</v>
          </cell>
          <cell r="D2181">
            <v>44890.606944444444</v>
          </cell>
          <cell r="E2181" t="str">
            <v>CONECEL</v>
          </cell>
          <cell r="F2181" t="str">
            <v>DESPACHO</v>
          </cell>
          <cell r="G2181" t="str">
            <v>NORMAL</v>
          </cell>
          <cell r="H2181" t="str">
            <v>POZO MINDA NARCISO EUGENIO</v>
          </cell>
          <cell r="I2181" t="str">
            <v>1708523459</v>
          </cell>
          <cell r="J2181" t="str">
            <v>CALLE RIOS TOPO 0E2-54 Y LA PRENSA EMPRESA INMOSOLIN CERCA DE ANTIGUO AEROPUERTO  REF FRENTE A LA POLICIA ANTINARCOTICO</v>
          </cell>
          <cell r="K2181" t="str">
            <v>0991127903</v>
          </cell>
          <cell r="L2181" t="str">
            <v>0991127903</v>
          </cell>
          <cell r="M2181" t="str">
            <v>QUITO</v>
          </cell>
          <cell r="N2181" t="str">
            <v xml:space="preserve">PICHINCHA </v>
          </cell>
          <cell r="O2181" t="str">
            <v xml:space="preserve">LA CONCEPCION </v>
          </cell>
        </row>
        <row r="2182">
          <cell r="A2182" t="str">
            <v>20002986293447</v>
          </cell>
          <cell r="B2182">
            <v>468607</v>
          </cell>
          <cell r="C2182" t="str">
            <v>20002986293447</v>
          </cell>
          <cell r="D2182">
            <v>44890.606944444444</v>
          </cell>
          <cell r="E2182" t="str">
            <v>CONECEL</v>
          </cell>
          <cell r="F2182" t="str">
            <v>DESPACHO</v>
          </cell>
          <cell r="G2182" t="str">
            <v>NORMAL</v>
          </cell>
          <cell r="H2182" t="str">
            <v>JONATHAN DAVID PUPIALES MALDONADO</v>
          </cell>
          <cell r="I2182" t="str">
            <v>1727628511</v>
          </cell>
          <cell r="J2182" t="str">
            <v>C. DE LOS CHOLANES Y E 16 PANADERIA Y PASTELERIA MIL SUSPIROS</v>
          </cell>
          <cell r="K2182" t="str">
            <v>0990358803</v>
          </cell>
          <cell r="L2182" t="str">
            <v>0990358803</v>
          </cell>
          <cell r="M2182" t="str">
            <v>QUITO</v>
          </cell>
          <cell r="N2182" t="str">
            <v>PICHINCHA</v>
          </cell>
          <cell r="O2182" t="str">
            <v xml:space="preserve">COMITE DEL PUEBLO </v>
          </cell>
        </row>
        <row r="2183">
          <cell r="A2183" t="str">
            <v>20002985864005</v>
          </cell>
          <cell r="B2183">
            <v>468608</v>
          </cell>
          <cell r="C2183" t="str">
            <v>20002985864005</v>
          </cell>
          <cell r="D2183">
            <v>44890.606944444444</v>
          </cell>
          <cell r="E2183" t="str">
            <v>CONECEL</v>
          </cell>
          <cell r="F2183" t="str">
            <v>DESPACHO</v>
          </cell>
          <cell r="G2183" t="str">
            <v>NORMAL</v>
          </cell>
          <cell r="H2183" t="str">
            <v>LUIS JORGE TAPIA HEREDIA</v>
          </cell>
          <cell r="I2183" t="str">
            <v>1709838732</v>
          </cell>
          <cell r="J2183" t="str">
            <v>JOSE DE LA CUADRA E736 Y RICARDO ALVAREZ CS BLANCA 2PS CON PORTON NEGRO REF A 100 TRS COLISEO DE AMAGUANA</v>
          </cell>
          <cell r="K2183" t="str">
            <v>990650494</v>
          </cell>
          <cell r="L2183" t="str">
            <v>0</v>
          </cell>
          <cell r="M2183" t="str">
            <v>QUITO</v>
          </cell>
          <cell r="N2183" t="str">
            <v>PICHINCHA</v>
          </cell>
          <cell r="O2183" t="str">
            <v>AMAGUANA</v>
          </cell>
        </row>
        <row r="2184">
          <cell r="A2184" t="str">
            <v>20002985887525</v>
          </cell>
          <cell r="B2184">
            <v>468609</v>
          </cell>
          <cell r="C2184" t="str">
            <v>20002985887525</v>
          </cell>
          <cell r="D2184">
            <v>44890.606944444444</v>
          </cell>
          <cell r="E2184" t="str">
            <v>CONECEL</v>
          </cell>
          <cell r="F2184" t="str">
            <v>DESPACHO</v>
          </cell>
          <cell r="G2184" t="str">
            <v>NORMAL</v>
          </cell>
          <cell r="H2184" t="str">
            <v>RECIBE CAROLINA PEREZ/CRISTHIAN ZAMBRANO CLIENTE APONTE OLIVEROS JORGE LUIS</v>
          </cell>
          <cell r="I2184" t="str">
            <v>1760326387</v>
          </cell>
          <cell r="J2184" t="str">
            <v>RETIRO EN OFICINAS DE CASA MI CLARO QUITO DIR1. PICHINCHA/QUITO AV. AMAZONAS 6017 Y RIO COCA</v>
          </cell>
          <cell r="K2184" t="str">
            <v>994326232</v>
          </cell>
          <cell r="L2184" t="str">
            <v>0</v>
          </cell>
          <cell r="M2184" t="str">
            <v>QUITO</v>
          </cell>
          <cell r="N2184" t="str">
            <v>PICHINCHA</v>
          </cell>
          <cell r="O2184" t="str">
            <v>QUITO</v>
          </cell>
        </row>
        <row r="2185">
          <cell r="A2185" t="str">
            <v>20002986296701</v>
          </cell>
          <cell r="B2185">
            <v>468610</v>
          </cell>
          <cell r="C2185" t="str">
            <v>20002986296701</v>
          </cell>
          <cell r="D2185">
            <v>44890.606944444444</v>
          </cell>
          <cell r="E2185" t="str">
            <v>CONECEL</v>
          </cell>
          <cell r="F2185" t="str">
            <v>DESPACHO</v>
          </cell>
          <cell r="G2185" t="str">
            <v>NORMAL</v>
          </cell>
          <cell r="H2185" t="str">
            <v xml:space="preserve">AGUILAR CASCANTE MARIO PATRICIO </v>
          </cell>
          <cell r="I2185" t="str">
            <v>1714688189</v>
          </cell>
          <cell r="J2185" t="str">
            <v>CALLE CHEDIAK E5-280 EMPRESA ETIMET REF 2 CUADRAS DE GINSBERG ECUADOR SA Y DIAGONAL A LA EMPRESA TETRIX</v>
          </cell>
          <cell r="K2185" t="str">
            <v>999667809</v>
          </cell>
          <cell r="L2185" t="str">
            <v>999667809</v>
          </cell>
          <cell r="M2185" t="str">
            <v>QUITO</v>
          </cell>
          <cell r="N2185" t="str">
            <v xml:space="preserve">PICHINCHA </v>
          </cell>
          <cell r="O2185" t="str">
            <v>CARCELEN</v>
          </cell>
        </row>
        <row r="2186">
          <cell r="A2186" t="str">
            <v>20002986295441</v>
          </cell>
          <cell r="B2186">
            <v>468611</v>
          </cell>
          <cell r="C2186" t="str">
            <v>20002986295441</v>
          </cell>
          <cell r="D2186">
            <v>44890.606944444444</v>
          </cell>
          <cell r="E2186" t="str">
            <v>CONECEL</v>
          </cell>
          <cell r="F2186" t="str">
            <v>DESPACHO</v>
          </cell>
          <cell r="G2186" t="str">
            <v>NORMAL</v>
          </cell>
          <cell r="H2186" t="str">
            <v>DIAZ GAVILANES PAMELA LUCIA</v>
          </cell>
          <cell r="I2186" t="str">
            <v>1717130346</v>
          </cell>
          <cell r="J2186" t="str">
            <v>CLL WHYMPER Y 6 DE DICIEMBRE  EN EL EDIFICO BOHEM PISO 8 REF. DIAGONAL A LA IGLESIA DE LA PAZ</v>
          </cell>
          <cell r="K2186" t="str">
            <v>992738478</v>
          </cell>
          <cell r="L2186" t="str">
            <v>992738478</v>
          </cell>
          <cell r="M2186" t="str">
            <v>QUITO</v>
          </cell>
          <cell r="N2186" t="str">
            <v>PICHINCHA</v>
          </cell>
          <cell r="O2186" t="str">
            <v xml:space="preserve">EL CONDADO </v>
          </cell>
        </row>
        <row r="2187">
          <cell r="A2187" t="str">
            <v>20002984573797</v>
          </cell>
          <cell r="B2187">
            <v>468598</v>
          </cell>
          <cell r="C2187" t="str">
            <v>20002984573797</v>
          </cell>
          <cell r="D2187">
            <v>44890.606932870367</v>
          </cell>
          <cell r="E2187" t="str">
            <v>CONECEL</v>
          </cell>
          <cell r="F2187" t="str">
            <v>DESPACHO</v>
          </cell>
          <cell r="G2187" t="str">
            <v>NORMAL</v>
          </cell>
          <cell r="H2187" t="str">
            <v>BAQUERO GARZON LUIS VICENTE</v>
          </cell>
          <cell r="I2187" t="str">
            <v>1710808864</v>
          </cell>
          <cell r="J2187" t="str">
            <v>CALLE 29 DE ABRIL S/N casa 1piso color verde ref. frente al parque central de tababela// a media cuadra del hostal del parque</v>
          </cell>
          <cell r="K2187" t="str">
            <v>979507317</v>
          </cell>
          <cell r="L2187" t="str">
            <v>N/A</v>
          </cell>
          <cell r="M2187" t="str">
            <v>QUITO</v>
          </cell>
          <cell r="N2187" t="str">
            <v>PICHINCHA</v>
          </cell>
          <cell r="O2187" t="str">
            <v>TABABELA</v>
          </cell>
        </row>
        <row r="2188">
          <cell r="A2188" t="str">
            <v>20002986290023</v>
          </cell>
          <cell r="B2188">
            <v>468599</v>
          </cell>
          <cell r="C2188" t="str">
            <v>20002986290023</v>
          </cell>
          <cell r="D2188">
            <v>44890.606932870367</v>
          </cell>
          <cell r="E2188" t="str">
            <v>CONECEL</v>
          </cell>
          <cell r="F2188" t="str">
            <v>DESPACHO</v>
          </cell>
          <cell r="G2188" t="str">
            <v>NORMAL</v>
          </cell>
          <cell r="H2188" t="str">
            <v>ALMEIDA MALDONADO PAMELA ALEJANDRA</v>
          </cell>
          <cell r="I2188" t="str">
            <v>1721781654</v>
          </cell>
          <cell r="J2188" t="str">
            <v>AV. PRINCIPAL BULGARIA 785 Y AV. TRANSVERSAL DIEGO DE ALMAGRO EN EL EDIFICIO DORAL ALMAGRO/ COLOR GRIS/ PISO 12 RF1: DIAGONAL A LA TIENDA LA BANANA</v>
          </cell>
          <cell r="K2188" t="str">
            <v>984249173</v>
          </cell>
          <cell r="L2188" t="str">
            <v>0</v>
          </cell>
          <cell r="M2188" t="str">
            <v>QUITO</v>
          </cell>
          <cell r="N2188" t="str">
            <v>PICHINCHA</v>
          </cell>
          <cell r="O2188" t="str">
            <v>INAQUITO</v>
          </cell>
        </row>
        <row r="2189">
          <cell r="A2189" t="str">
            <v>20002986309261</v>
          </cell>
          <cell r="B2189">
            <v>468600</v>
          </cell>
          <cell r="C2189" t="str">
            <v>20002986309261</v>
          </cell>
          <cell r="D2189">
            <v>44890.606932870367</v>
          </cell>
          <cell r="E2189" t="str">
            <v>CONECEL</v>
          </cell>
          <cell r="F2189" t="str">
            <v>DESPACHO</v>
          </cell>
          <cell r="G2189" t="str">
            <v>NORMAL</v>
          </cell>
          <cell r="H2189" t="str">
            <v>USINA SANCHEZ FREDDY ORLANDO / CRISTHIAN ZAMBRANO</v>
          </cell>
          <cell r="I2189" t="str">
            <v>1713715694</v>
          </cell>
          <cell r="J2189" t="str">
            <v>CLIENTE RETIRA EN CASA CLARO AV AMAZONAS Y RIO COCA RECIBE CRISTHIAN ZAMBRANO CELL 0988571499</v>
          </cell>
          <cell r="K2189" t="str">
            <v>994653032</v>
          </cell>
          <cell r="L2189" t="str">
            <v>994653032</v>
          </cell>
          <cell r="M2189" t="str">
            <v>QUITO</v>
          </cell>
          <cell r="N2189" t="str">
            <v>PICHINCHA</v>
          </cell>
          <cell r="O2189" t="str">
            <v>INAQUITO</v>
          </cell>
        </row>
        <row r="2190">
          <cell r="A2190" t="str">
            <v>20002986313557</v>
          </cell>
          <cell r="B2190">
            <v>468601</v>
          </cell>
          <cell r="C2190" t="str">
            <v>20002986313557</v>
          </cell>
          <cell r="D2190">
            <v>44890.606932870367</v>
          </cell>
          <cell r="E2190" t="str">
            <v>CONECEL</v>
          </cell>
          <cell r="F2190" t="str">
            <v>DESPACHO</v>
          </cell>
          <cell r="G2190" t="str">
            <v>NORMAL</v>
          </cell>
          <cell r="H2190" t="str">
            <v>ALFONSO SANTIAGO FLORES GUERRERO</v>
          </cell>
          <cell r="I2190" t="str">
            <v>801854100</v>
          </cell>
          <cell r="J2190" t="str">
            <v>AV ELOY ALFARO E ITALIA N29-235 EDIFICIO FORTUM PLAZA 8VO PISO CONSULTORIO 807</v>
          </cell>
          <cell r="K2190" t="str">
            <v>988151076</v>
          </cell>
          <cell r="L2190" t="str">
            <v>0</v>
          </cell>
          <cell r="M2190" t="str">
            <v>QUITO</v>
          </cell>
          <cell r="N2190" t="str">
            <v>PICHINCHA</v>
          </cell>
          <cell r="O2190" t="str">
            <v>INAQUITO</v>
          </cell>
        </row>
        <row r="2191">
          <cell r="A2191" t="str">
            <v>20002985877069</v>
          </cell>
          <cell r="B2191">
            <v>468502</v>
          </cell>
          <cell r="C2191" t="str">
            <v>20002985877069</v>
          </cell>
          <cell r="D2191">
            <v>44890.59516203704</v>
          </cell>
          <cell r="E2191" t="str">
            <v>BRELDYNG</v>
          </cell>
          <cell r="F2191" t="str">
            <v>DESPACHO</v>
          </cell>
          <cell r="G2191" t="str">
            <v>NORMAL</v>
          </cell>
          <cell r="H2191" t="str">
            <v>CRISTIAN JAVIER DIAS QUICHIMBO</v>
          </cell>
          <cell r="I2191" t="str">
            <v>1900402585</v>
          </cell>
          <cell r="J2191" t="str">
            <v>LOJA / LOJA / EL SAGRARIO / AV BERNARDO VALDIVIESO / SN / 10 DE AGOSTO / EDIFICIO DEL MEDUVI OFICINA CASA LEGISLATIVA DE LA ASAMBLEA NACIONAL</v>
          </cell>
          <cell r="K2191" t="str">
            <v>997671145</v>
          </cell>
          <cell r="M2191" t="str">
            <v>LOJA</v>
          </cell>
          <cell r="N2191" t="str">
            <v>LOJA</v>
          </cell>
          <cell r="O2191" t="str">
            <v>LOJA</v>
          </cell>
        </row>
        <row r="2192">
          <cell r="A2192" t="str">
            <v>20002984566661</v>
          </cell>
          <cell r="B2192">
            <v>468503</v>
          </cell>
          <cell r="C2192" t="str">
            <v>20002984566661</v>
          </cell>
          <cell r="D2192">
            <v>44890.59516203704</v>
          </cell>
          <cell r="E2192" t="str">
            <v>BRELDYNG</v>
          </cell>
          <cell r="F2192" t="str">
            <v>DESPACHO</v>
          </cell>
          <cell r="G2192" t="str">
            <v>NORMAL</v>
          </cell>
          <cell r="H2192" t="str">
            <v>PALACIOS PENAFIEL CARLOS ALFONSO</v>
          </cell>
          <cell r="I2192" t="str">
            <v>800728677</v>
          </cell>
          <cell r="J2192" t="str">
            <v>GUAYAS / GUAYAQUIL / TARQUI / AV HONORATO VASQUEZ / MZ 5 SL 1 / QUINQUELLAS / OFICINA DE TRAMACO VIA DAULE KM 10.5 VIA DAULE</v>
          </cell>
          <cell r="K2192" t="str">
            <v>980986310</v>
          </cell>
          <cell r="M2192" t="str">
            <v>GUAYAQUIL</v>
          </cell>
          <cell r="N2192" t="str">
            <v>GUAYAS</v>
          </cell>
          <cell r="O2192" t="str">
            <v>GUAYAQUIL</v>
          </cell>
        </row>
        <row r="2193">
          <cell r="A2193" t="str">
            <v>20002984593206</v>
          </cell>
          <cell r="B2193">
            <v>468504</v>
          </cell>
          <cell r="C2193" t="str">
            <v>20002984593206</v>
          </cell>
          <cell r="D2193">
            <v>44890.59516203704</v>
          </cell>
          <cell r="E2193" t="str">
            <v>BRELDYNG</v>
          </cell>
          <cell r="F2193" t="str">
            <v>DESPACHO</v>
          </cell>
          <cell r="G2193" t="str">
            <v>NORMAL</v>
          </cell>
          <cell r="H2193" t="str">
            <v>CORDONES DEFAS LUIS AUGUSTO</v>
          </cell>
          <cell r="I2193" t="str">
            <v>1802086031</v>
          </cell>
          <cell r="J2193" t="str">
            <v>SUCUMBIOS / LAGO AGRIO / NUEVA LOJA / MARISCAL SUCRE / SN / VICENTE NARVAEZ / EDIFICIO DISTRITO DE SALUD PISO 2 JUNTO A LA CRUZ ROJA DEL DISTRITO DE SALUD</v>
          </cell>
          <cell r="K2193" t="str">
            <v>993978210</v>
          </cell>
          <cell r="M2193" t="str">
            <v>LAGO AGRIO</v>
          </cell>
          <cell r="N2193" t="str">
            <v>SUCUMBIOS</v>
          </cell>
          <cell r="O2193" t="str">
            <v>LAGO AGRIO</v>
          </cell>
        </row>
        <row r="2194">
          <cell r="A2194" t="str">
            <v>20002985864774</v>
          </cell>
          <cell r="B2194">
            <v>468505</v>
          </cell>
          <cell r="C2194" t="str">
            <v>20002985864774</v>
          </cell>
          <cell r="D2194">
            <v>44890.59516203704</v>
          </cell>
          <cell r="E2194" t="str">
            <v>BRELDYNG</v>
          </cell>
          <cell r="F2194" t="str">
            <v>DESPACHO</v>
          </cell>
          <cell r="G2194" t="str">
            <v>NORMAL</v>
          </cell>
          <cell r="H2194" t="str">
            <v>TAPIA CLAUDIO WILMER ALFONSO</v>
          </cell>
          <cell r="I2194" t="str">
            <v>502868375</v>
          </cell>
          <cell r="J2194" t="str">
            <v>"COTOPAXI / LATACUNGA / IGNACIO FLORES / CALLE REPENTINO /  / BARRIO EL NIAGRA / CASA DE 1 PISO BEIGE Y FILO ROJO ALADO DE LAS CANCHAS DEL ""BARRIO LA ESPRANZA"" PASANDO CONSULTORIO ODONTOLOGICO DR.AR</v>
          </cell>
          <cell r="K2194" t="str">
            <v>995746989</v>
          </cell>
          <cell r="M2194" t="str">
            <v>LATACUNGA</v>
          </cell>
          <cell r="N2194" t="str">
            <v>COTOPAXI</v>
          </cell>
          <cell r="O2194" t="str">
            <v>LATACUNGA</v>
          </cell>
        </row>
        <row r="2195">
          <cell r="A2195" t="str">
            <v>CL_INVINT_005</v>
          </cell>
          <cell r="B2195">
            <v>468497</v>
          </cell>
          <cell r="C2195" t="str">
            <v>CL_INVINT_005</v>
          </cell>
          <cell r="D2195">
            <v>44890.580416666664</v>
          </cell>
          <cell r="E2195" t="str">
            <v>CONECEL_DOCUMENTOS</v>
          </cell>
          <cell r="F2195" t="str">
            <v>DESPACHO</v>
          </cell>
          <cell r="H2195" t="str">
            <v>GERSON BERNAL</v>
          </cell>
          <cell r="J2195" t="str">
            <v>CIUDADELA SANTA LEONOR MZ 6 SOLAR 17</v>
          </cell>
          <cell r="M2195" t="str">
            <v xml:space="preserve"> VILLAMIL PLAYAS</v>
          </cell>
        </row>
        <row r="2196">
          <cell r="A2196" t="str">
            <v>20002986296724</v>
          </cell>
          <cell r="B2196">
            <v>468433</v>
          </cell>
          <cell r="C2196" t="str">
            <v>20002986296724</v>
          </cell>
          <cell r="D2196">
            <v>44890.493472222224</v>
          </cell>
          <cell r="E2196" t="str">
            <v>CONECEL</v>
          </cell>
          <cell r="F2196" t="str">
            <v>DESPACHO</v>
          </cell>
          <cell r="G2196" t="str">
            <v>NORMAL</v>
          </cell>
          <cell r="H2196" t="str">
            <v>LILIANA PAULINA BONILLA MANOBANDA</v>
          </cell>
          <cell r="I2196" t="str">
            <v>1803199973</v>
          </cell>
          <cell r="J2196" t="str">
            <v>AMBATO/HUACHI LORETO/BARRIO EL PROGRESO CASA DE COLOR AMARILLO DE UN PISO CALLE PROGRESO Y CLAVIJO INGRESAR POR LA Y DEL PROGRESO</v>
          </cell>
          <cell r="K2196" t="str">
            <v xml:space="preserve">983258533 /  </v>
          </cell>
          <cell r="M2196" t="str">
            <v>AMBATO</v>
          </cell>
          <cell r="N2196" t="str">
            <v>TUNGURAHUA</v>
          </cell>
          <cell r="O2196" t="str">
            <v>AMBATO</v>
          </cell>
        </row>
        <row r="2197">
          <cell r="A2197" t="str">
            <v>20002981349156</v>
          </cell>
          <cell r="B2197">
            <v>468434</v>
          </cell>
          <cell r="C2197" t="str">
            <v>20002981349156</v>
          </cell>
          <cell r="D2197">
            <v>44890.493472222224</v>
          </cell>
          <cell r="E2197" t="str">
            <v>CONECEL</v>
          </cell>
          <cell r="F2197" t="str">
            <v>DESPACHO</v>
          </cell>
          <cell r="G2197" t="str">
            <v>NORMAL</v>
          </cell>
          <cell r="H2197" t="str">
            <v>CARMEN AGRIPINA PANEZO PACHECO</v>
          </cell>
          <cell r="I2197" t="str">
            <v>850011271</v>
          </cell>
          <cell r="J2197" t="str">
            <v>QUITO/TUMBACO CALLE EUGENIO ESPEJO ENTRE CALLE SIMON BOLIVAR Y ABDON CALDERON FRENTE AL PARQUE DE TUMBACO CASA CELESTE 2 PISO 355 AL LADO TIENDA DIANITA PEREZ</v>
          </cell>
          <cell r="K2197" t="str">
            <v xml:space="preserve">967897549 /  </v>
          </cell>
          <cell r="M2197" t="str">
            <v>QUITO</v>
          </cell>
          <cell r="N2197" t="str">
            <v>PICHINCHA</v>
          </cell>
          <cell r="O2197" t="str">
            <v>QUITO</v>
          </cell>
        </row>
        <row r="2198">
          <cell r="A2198" t="str">
            <v>20002986301999</v>
          </cell>
          <cell r="B2198">
            <v>468435</v>
          </cell>
          <cell r="C2198" t="str">
            <v>20002986301999</v>
          </cell>
          <cell r="D2198">
            <v>44890.493472222224</v>
          </cell>
          <cell r="E2198" t="str">
            <v>CONECEL</v>
          </cell>
          <cell r="F2198" t="str">
            <v>DESPACHO</v>
          </cell>
          <cell r="G2198" t="str">
            <v>NORMAL</v>
          </cell>
          <cell r="H2198" t="str">
            <v>EFRAIN EDUARDO JUNA GRANDA</v>
          </cell>
          <cell r="I2198" t="str">
            <v>1716551120</v>
          </cell>
          <cell r="J2198" t="str">
            <v>QUITO/LA FERROVIARIA/AV DELFIN TREVINO Y DELFIN DIAZ SECTOR LA FERROVIARIA EN TOMATE DE 2 ISOS ATRAS DEL PARQUE HUGALDE</v>
          </cell>
          <cell r="K2198" t="str">
            <v xml:space="preserve">995818937 /  </v>
          </cell>
          <cell r="M2198" t="str">
            <v>QUITO</v>
          </cell>
          <cell r="N2198" t="str">
            <v>PICHINCHA</v>
          </cell>
          <cell r="O2198" t="str">
            <v>QUITO</v>
          </cell>
        </row>
        <row r="2199">
          <cell r="A2199" t="str">
            <v>20002970416330_1</v>
          </cell>
          <cell r="B2199">
            <v>468436</v>
          </cell>
          <cell r="C2199" t="str">
            <v>20002970416330_1</v>
          </cell>
          <cell r="D2199">
            <v>44890.493472222224</v>
          </cell>
          <cell r="E2199" t="str">
            <v>CONECEL</v>
          </cell>
          <cell r="F2199" t="str">
            <v>DESPACHO</v>
          </cell>
          <cell r="G2199" t="str">
            <v>NORMAL</v>
          </cell>
          <cell r="H2199" t="str">
            <v>JOSE REDENTOR MUYOLEMA TENESACA</v>
          </cell>
          <cell r="I2199" t="str">
            <v>300181534</v>
          </cell>
          <cell r="J2199" t="str">
            <v>CUENCA/HERMANO MIGUEL/AV PANAMERICANA NORTE Y GRAL. JOSE MARIA URBINA, CASA DE 2 PISOS DE LADRILLO PUERTA BLANCA 311 FRENTE DE UNIDAD EDUCATIVA GABRIEL CEVALLOS</v>
          </cell>
          <cell r="K2199" t="str">
            <v>959443893 /  983230009</v>
          </cell>
          <cell r="L2199" t="str">
            <v/>
          </cell>
          <cell r="M2199" t="str">
            <v>CUENCA</v>
          </cell>
          <cell r="N2199" t="str">
            <v>AZUAY</v>
          </cell>
          <cell r="O2199" t="str">
            <v>CUENCA</v>
          </cell>
        </row>
        <row r="2200">
          <cell r="A2200" t="str">
            <v>20002986697348</v>
          </cell>
          <cell r="B2200">
            <v>468437</v>
          </cell>
          <cell r="C2200" t="str">
            <v>20002986697348</v>
          </cell>
          <cell r="D2200">
            <v>44890.493472222224</v>
          </cell>
          <cell r="E2200" t="str">
            <v>CONECEL</v>
          </cell>
          <cell r="F2200" t="str">
            <v>DESPACHO</v>
          </cell>
          <cell r="G2200" t="str">
            <v>NORMAL</v>
          </cell>
          <cell r="H2200" t="str">
            <v>LUIS FULGENCIO TUQUERRES QUINCHUQUI</v>
          </cell>
          <cell r="I2200" t="str">
            <v>1003753678</v>
          </cell>
          <cell r="J2200" t="str">
            <v>QUITO/YARUQUI/VICENTE ROCAFUERTE Y SIMON BOLIVAR FRENTE AL HOSPITAL DE YARUQUI</v>
          </cell>
          <cell r="K2200" t="str">
            <v xml:space="preserve">939521255 /  </v>
          </cell>
          <cell r="L2200" t="str">
            <v/>
          </cell>
          <cell r="M2200" t="str">
            <v>QUITO</v>
          </cell>
          <cell r="N2200" t="str">
            <v>PICHINCHA</v>
          </cell>
          <cell r="O2200" t="str">
            <v>QUITO</v>
          </cell>
        </row>
        <row r="2201">
          <cell r="A2201" t="str">
            <v>20002983904961</v>
          </cell>
          <cell r="B2201">
            <v>468438</v>
          </cell>
          <cell r="C2201" t="str">
            <v>20002983904961</v>
          </cell>
          <cell r="D2201">
            <v>44890.493472222224</v>
          </cell>
          <cell r="E2201" t="str">
            <v>CONECEL</v>
          </cell>
          <cell r="F2201" t="str">
            <v>DESPACHO</v>
          </cell>
          <cell r="G2201" t="str">
            <v>NORMAL</v>
          </cell>
          <cell r="H2201" t="str">
            <v>WILSON RODRIGO ALMACHE ROJALDO</v>
          </cell>
          <cell r="I2201" t="str">
            <v>503841991</v>
          </cell>
          <cell r="J2201" t="str">
            <v>QUITO/SOLANDA/AV TENIENTE HUGO ORTIZ OE3 Y AYAPAMBA EN EL MERCADO MAYORISTA</v>
          </cell>
          <cell r="K2201" t="str">
            <v xml:space="preserve">984229759 /  </v>
          </cell>
          <cell r="L2201" t="str">
            <v/>
          </cell>
          <cell r="M2201" t="str">
            <v>QUITO</v>
          </cell>
          <cell r="N2201" t="str">
            <v>PICHINCHA</v>
          </cell>
          <cell r="O2201" t="str">
            <v>QUITO</v>
          </cell>
        </row>
        <row r="2202">
          <cell r="A2202" t="str">
            <v>20002973974257_1</v>
          </cell>
          <cell r="B2202">
            <v>468439</v>
          </cell>
          <cell r="C2202" t="str">
            <v>20002973974257_1</v>
          </cell>
          <cell r="D2202">
            <v>44890.493472222224</v>
          </cell>
          <cell r="E2202" t="str">
            <v>CONECEL</v>
          </cell>
          <cell r="F2202" t="str">
            <v>DESPACHO</v>
          </cell>
          <cell r="G2202" t="str">
            <v>NORMAL</v>
          </cell>
          <cell r="H2202" t="str">
            <v>CRISTIAN PAUL URQUIZO SOSA</v>
          </cell>
          <cell r="I2202" t="str">
            <v>604116368</v>
          </cell>
          <cell r="J2202" t="str">
            <v>RIOBAMBA/LIZARZABURU/AV DANIEL LEON BORJA Y JACINTO GONZALES EN EL EDIFICIO DEL BANCO DEL PACIFICO FRENTE A LA COOP RIOBAMBA</v>
          </cell>
          <cell r="K2202" t="str">
            <v xml:space="preserve">981764091 /  </v>
          </cell>
          <cell r="L2202" t="str">
            <v/>
          </cell>
          <cell r="M2202" t="str">
            <v>RIOBAMBA</v>
          </cell>
          <cell r="N2202" t="str">
            <v>CHIMBORAZO</v>
          </cell>
          <cell r="O2202" t="str">
            <v>RIOBAMBA</v>
          </cell>
        </row>
        <row r="2203">
          <cell r="A2203" t="str">
            <v>20002986693280</v>
          </cell>
          <cell r="B2203">
            <v>468440</v>
          </cell>
          <cell r="C2203" t="str">
            <v>20002986693280</v>
          </cell>
          <cell r="D2203">
            <v>44890.493472222224</v>
          </cell>
          <cell r="E2203" t="str">
            <v>CONECEL</v>
          </cell>
          <cell r="F2203" t="str">
            <v>DESPACHO</v>
          </cell>
          <cell r="G2203" t="str">
            <v>NORMAL</v>
          </cell>
          <cell r="H2203" t="str">
            <v>JOSE MIGUEL LUDENA OBIEDO</v>
          </cell>
          <cell r="I2203" t="str">
            <v>1150602751</v>
          </cell>
          <cell r="J2203" t="str">
            <v>PICHINCHA//QUITO//RUMIPAMBA//EN LA CALLE ARTETA Y CALISTO EN EL REGIMEN QUITO NO. 1 A LADO DEL COMANDO POLICIAL DE ZONA 9 Y FRENTE AL HOSPITAL METROPOLITANO, PREGUNTAR POR EL CLIENTE EN GARITA. SE NOT</v>
          </cell>
          <cell r="K2203" t="str">
            <v>961907341 /  959128053/0995912805</v>
          </cell>
          <cell r="M2203" t="str">
            <v>QUITO</v>
          </cell>
          <cell r="N2203" t="str">
            <v>PICHINCHA</v>
          </cell>
          <cell r="O2203" t="str">
            <v>QUITO</v>
          </cell>
        </row>
        <row r="2204">
          <cell r="A2204" t="str">
            <v>20002951551583_2</v>
          </cell>
          <cell r="B2204">
            <v>468441</v>
          </cell>
          <cell r="C2204" t="str">
            <v>20002951551583_2</v>
          </cell>
          <cell r="D2204">
            <v>44890.493472222224</v>
          </cell>
          <cell r="E2204" t="str">
            <v>CONECEL</v>
          </cell>
          <cell r="F2204" t="str">
            <v>DESPACHO</v>
          </cell>
          <cell r="G2204" t="str">
            <v>NORMAL</v>
          </cell>
          <cell r="H2204" t="str">
            <v>ISAAC ALEJANDRO FLORES ROSERO</v>
          </cell>
          <cell r="I2204" t="str">
            <v>1726366014</v>
          </cell>
          <cell r="J2204" t="str">
            <v>QUITO/POMASQUI/AV MANUEL CORDOVA Y PEDRO PORRAS EN EL SECTOR DE PUSUQUI CASA DE 3 PISOS COLOR BLANCA EN LA URBANIZACION SAN GREGORIO</v>
          </cell>
          <cell r="K2204" t="str">
            <v>963137812 /  496313781</v>
          </cell>
          <cell r="M2204" t="str">
            <v>QUITO</v>
          </cell>
          <cell r="N2204" t="str">
            <v>PICHINCHA</v>
          </cell>
          <cell r="O2204" t="str">
            <v>QUITO</v>
          </cell>
        </row>
        <row r="2205">
          <cell r="A2205" t="str">
            <v>20002982649449</v>
          </cell>
          <cell r="B2205">
            <v>468442</v>
          </cell>
          <cell r="C2205" t="str">
            <v>20002982649449</v>
          </cell>
          <cell r="D2205">
            <v>44890.493472222224</v>
          </cell>
          <cell r="E2205" t="str">
            <v>CONECEL</v>
          </cell>
          <cell r="F2205" t="str">
            <v>DESPACHO</v>
          </cell>
          <cell r="G2205" t="str">
            <v>NORMAL</v>
          </cell>
          <cell r="H2205" t="str">
            <v>JENIFER LISBETH VELASQUEZ GUERRERO</v>
          </cell>
          <cell r="I2205" t="str">
            <v>1751633700</v>
          </cell>
          <cell r="J2205" t="str">
            <v>QUITO/EL QUINCHE/CALLE CUENCA S2-204 Y MARISCAL SUCRE A MEDIA CUADRA DEL PARQUE CENTRAL DEL QUINCHE CASA DE UN PISO COLOR BLANCO</v>
          </cell>
          <cell r="K2205" t="str">
            <v>967831641 /  984552818</v>
          </cell>
          <cell r="L2205" t="str">
            <v/>
          </cell>
          <cell r="M2205" t="str">
            <v>QUITO</v>
          </cell>
          <cell r="N2205" t="str">
            <v>PICHINCHA</v>
          </cell>
          <cell r="O2205" t="str">
            <v>QUITO</v>
          </cell>
        </row>
        <row r="2206">
          <cell r="A2206" t="str">
            <v>20002986313092</v>
          </cell>
          <cell r="B2206">
            <v>468443</v>
          </cell>
          <cell r="C2206" t="str">
            <v>20002986313092</v>
          </cell>
          <cell r="D2206">
            <v>44890.493472222224</v>
          </cell>
          <cell r="E2206" t="str">
            <v>CONECEL</v>
          </cell>
          <cell r="F2206" t="str">
            <v>DESPACHO</v>
          </cell>
          <cell r="G2206" t="str">
            <v>NORMAL</v>
          </cell>
          <cell r="H2206" t="str">
            <v>SOLANDA MARGARITA VERA DELGADO</v>
          </cell>
          <cell r="I2206" t="str">
            <v>850152323</v>
          </cell>
          <cell r="J2206" t="str">
            <v>SANTO DOMINGO/RIO VERDE/AV DE LOS COLONOS Y AV TRONCAL DE LA COSTA CASA DE 2 PISOS PASANDO EL SERVICIO TECNICO AUTOMOTRIZ</v>
          </cell>
          <cell r="K2206" t="str">
            <v xml:space="preserve">993476560 /  </v>
          </cell>
          <cell r="M2206" t="str">
            <v>SANTO DOMINGO</v>
          </cell>
          <cell r="N2206" t="str">
            <v>SANTO DOMINGO DE LOS TSACHILAS</v>
          </cell>
          <cell r="O2206" t="str">
            <v>SANTO DOMINGO</v>
          </cell>
        </row>
        <row r="2207">
          <cell r="A2207" t="str">
            <v>20002983204684</v>
          </cell>
          <cell r="B2207">
            <v>468417</v>
          </cell>
          <cell r="C2207" t="str">
            <v>20002983204684</v>
          </cell>
          <cell r="D2207">
            <v>44890.493460648147</v>
          </cell>
          <cell r="E2207" t="str">
            <v>CONECEL</v>
          </cell>
          <cell r="F2207" t="str">
            <v>DESPACHO</v>
          </cell>
          <cell r="G2207" t="str">
            <v>NORMAL</v>
          </cell>
          <cell r="H2207" t="str">
            <v>JORQUI RENE MOREIRA SARES</v>
          </cell>
          <cell r="I2207" t="str">
            <v>703638874</v>
          </cell>
          <cell r="J2207" t="str">
            <v>MACHALA/MACHALA/CALLE CARRERA ESTE 245 Y 19AVA SUR A UNA CUADRA DEL PARQUE PICAPIEDRA Y 100M DEL SUBCENTRO DE SALUD VENEZUELA A 3 CUADRAS DE LA UNIDAD EDU MI LINDO ECUADOR CASA DE UN PISO COLOR BLANCO</v>
          </cell>
          <cell r="K2207" t="str">
            <v xml:space="preserve">963389584 /  </v>
          </cell>
          <cell r="L2207" t="str">
            <v/>
          </cell>
          <cell r="M2207" t="str">
            <v>MACHALA</v>
          </cell>
          <cell r="N2207" t="str">
            <v>EL ORO</v>
          </cell>
          <cell r="O2207" t="str">
            <v>MACHALA</v>
          </cell>
        </row>
        <row r="2208">
          <cell r="A2208" t="str">
            <v>20002986302000</v>
          </cell>
          <cell r="B2208">
            <v>468418</v>
          </cell>
          <cell r="C2208" t="str">
            <v>20002986302000</v>
          </cell>
          <cell r="D2208">
            <v>44890.493460648147</v>
          </cell>
          <cell r="E2208" t="str">
            <v>CONECEL</v>
          </cell>
          <cell r="F2208" t="str">
            <v>DESPACHO</v>
          </cell>
          <cell r="G2208" t="str">
            <v>NORMAL</v>
          </cell>
          <cell r="H2208" t="str">
            <v>CRISTIAN DANIEL VERA ROSALES</v>
          </cell>
          <cell r="I2208" t="str">
            <v>918671181</v>
          </cell>
          <cell r="J2208" t="str">
            <v>LA LIBERTAD/LA LIBERTAD/CALLE 27 Y 28 EN EL RESTAURANTE EL CALLEJON FRENTE A LA EXPLANADA DE LOS CARROS TANQUEROS</v>
          </cell>
          <cell r="K2208" t="str">
            <v xml:space="preserve">961663128 /  </v>
          </cell>
          <cell r="L2208" t="str">
            <v/>
          </cell>
          <cell r="M2208" t="str">
            <v>LA LIBERTAD</v>
          </cell>
          <cell r="N2208" t="str">
            <v>SANTA ELENA</v>
          </cell>
          <cell r="O2208" t="str">
            <v>LA LIBERTAD</v>
          </cell>
        </row>
        <row r="2209">
          <cell r="A2209" t="str">
            <v>20002977207906</v>
          </cell>
          <cell r="B2209">
            <v>468419</v>
          </cell>
          <cell r="C2209" t="str">
            <v>20002977207906</v>
          </cell>
          <cell r="D2209">
            <v>44890.493460648147</v>
          </cell>
          <cell r="E2209" t="str">
            <v>CONECEL</v>
          </cell>
          <cell r="F2209" t="str">
            <v>DESPACHO</v>
          </cell>
          <cell r="G2209" t="str">
            <v>NORMAL</v>
          </cell>
          <cell r="H2209" t="str">
            <v>FERNANDO IVAN DELGADO CLAVIJO</v>
          </cell>
          <cell r="I2209" t="str">
            <v>913529541</v>
          </cell>
          <cell r="J2209" t="str">
            <v>GUAYAQUIL/TARQUI/CDLA SAUCES 5 AV ANTONIO PARRA VELASCO MZ 243 VLL 19 CASA DE UN PISO COLOR BEIGE A 100M DEL TIA DE GUAYACANES</v>
          </cell>
          <cell r="K2209" t="str">
            <v xml:space="preserve">963734876 /  </v>
          </cell>
          <cell r="M2209" t="str">
            <v>GUAYAQUIL</v>
          </cell>
          <cell r="N2209" t="str">
            <v>GUAYAS</v>
          </cell>
          <cell r="O2209" t="str">
            <v>GUAYAQUIL</v>
          </cell>
        </row>
        <row r="2210">
          <cell r="A2210" t="str">
            <v>20002986288697</v>
          </cell>
          <cell r="B2210">
            <v>468420</v>
          </cell>
          <cell r="C2210" t="str">
            <v>20002986288697</v>
          </cell>
          <cell r="D2210">
            <v>44890.493460648147</v>
          </cell>
          <cell r="E2210" t="str">
            <v>CONECEL</v>
          </cell>
          <cell r="F2210" t="str">
            <v>DESPACHO</v>
          </cell>
          <cell r="G2210" t="str">
            <v>NORMAL</v>
          </cell>
          <cell r="H2210" t="str">
            <v>JOSUE JEREMIAS AVEIGA SACON</v>
          </cell>
          <cell r="I2210" t="str">
            <v>1208336113</v>
          </cell>
          <cell r="J2210" t="str">
            <v>MANTA/ELOY ALFARO/CALLE 319 Y AV 215 EN EL TIA MANTA CUBA FRENTE AL CENTRO MEDICO SAN PATRICIO</v>
          </cell>
          <cell r="K2210" t="str">
            <v xml:space="preserve">939381559 /  </v>
          </cell>
          <cell r="M2210" t="str">
            <v>MANTA</v>
          </cell>
          <cell r="N2210" t="str">
            <v>MANABI</v>
          </cell>
          <cell r="O2210" t="str">
            <v>MANTA</v>
          </cell>
        </row>
        <row r="2211">
          <cell r="A2211" t="str">
            <v>20002952344152</v>
          </cell>
          <cell r="B2211">
            <v>468421</v>
          </cell>
          <cell r="C2211" t="str">
            <v>20002952344152</v>
          </cell>
          <cell r="D2211">
            <v>44890.493460648147</v>
          </cell>
          <cell r="E2211" t="str">
            <v>CONECEL</v>
          </cell>
          <cell r="F2211" t="str">
            <v>DESPACHO</v>
          </cell>
          <cell r="G2211" t="str">
            <v>NORMAL</v>
          </cell>
          <cell r="H2211" t="str">
            <v>MARIANITA DE JESUS MUNOZ SALGADO</v>
          </cell>
          <cell r="I2211" t="str">
            <v>1703479483</v>
          </cell>
          <cell r="J2211" t="str">
            <v>QUITO/SANGOLQUI/SECTOR VALLE DE LOS CHILLOS/CALLE ABDON CALDERON G Y MARQUEZA DE SOLANDA URBANIZACION LA MARQUEZA/ CASA COLOR VAINILLA 3 PISOS/FRENTE A LA ESCUELA INTELIGENCIA DEL EJERCITO</v>
          </cell>
          <cell r="K2211" t="str">
            <v xml:space="preserve">984800092 /  </v>
          </cell>
          <cell r="M2211" t="str">
            <v>QUITO</v>
          </cell>
          <cell r="N2211" t="str">
            <v>PICHINCHA</v>
          </cell>
          <cell r="O2211" t="str">
            <v>QUITO</v>
          </cell>
        </row>
        <row r="2212">
          <cell r="A2212" t="str">
            <v>20002985866376</v>
          </cell>
          <cell r="B2212">
            <v>468422</v>
          </cell>
          <cell r="C2212" t="str">
            <v>20002985866376</v>
          </cell>
          <cell r="D2212">
            <v>44890.493460648147</v>
          </cell>
          <cell r="E2212" t="str">
            <v>CONECEL</v>
          </cell>
          <cell r="F2212" t="str">
            <v>DESPACHO</v>
          </cell>
          <cell r="G2212" t="str">
            <v>NORMAL</v>
          </cell>
          <cell r="H2212" t="str">
            <v>WILLIAM VICENTE BURGOS SANCHEZ</v>
          </cell>
          <cell r="I2212" t="str">
            <v>1313819698</v>
          </cell>
          <cell r="J2212" t="str">
            <v>MANTA/ESTEROS/CDLA DIVINO NINO CALLE 406 AV 408 VILLA CERRAMIENTO DE LADRILLO A UNA CUADRA DE TIENDA STEFANY</v>
          </cell>
          <cell r="K2212" t="str">
            <v xml:space="preserve">978689958 /  </v>
          </cell>
          <cell r="L2212" t="str">
            <v/>
          </cell>
          <cell r="M2212" t="str">
            <v>MANTA</v>
          </cell>
          <cell r="N2212" t="str">
            <v>MANABI</v>
          </cell>
          <cell r="O2212" t="str">
            <v>MANTA</v>
          </cell>
        </row>
        <row r="2213">
          <cell r="A2213" t="str">
            <v>20002986313066</v>
          </cell>
          <cell r="B2213">
            <v>468423</v>
          </cell>
          <cell r="C2213" t="str">
            <v>20002986313066</v>
          </cell>
          <cell r="D2213">
            <v>44890.493460648147</v>
          </cell>
          <cell r="E2213" t="str">
            <v>CONECEL</v>
          </cell>
          <cell r="F2213" t="str">
            <v>DESPACHO</v>
          </cell>
          <cell r="G2213" t="str">
            <v>NORMAL</v>
          </cell>
          <cell r="H2213" t="str">
            <v>JONNATHAN ALEX GUAMAN LOJA</v>
          </cell>
          <cell r="I2213" t="str">
            <v>107261745</v>
          </cell>
          <cell r="J2213" t="str">
            <v>CUENCA-SININCAY/ TRABJO MAX KONANS Y CAMINO A SAN PEDRO DEL CEBOLLAR RECIBEN EN EMPRESA DEL GRUPO RACAR PLAZABODEGA 64</v>
          </cell>
          <cell r="K2213" t="str">
            <v>962760094 /  296276009/0991413171</v>
          </cell>
          <cell r="L2213" t="str">
            <v/>
          </cell>
          <cell r="M2213" t="str">
            <v>CUENCA</v>
          </cell>
          <cell r="N2213" t="str">
            <v>AZUAY</v>
          </cell>
          <cell r="O2213" t="str">
            <v>CUENCA</v>
          </cell>
        </row>
        <row r="2214">
          <cell r="A2214" t="str">
            <v>20002985864695</v>
          </cell>
          <cell r="B2214">
            <v>468424</v>
          </cell>
          <cell r="C2214" t="str">
            <v>20002985864695</v>
          </cell>
          <cell r="D2214">
            <v>44890.493460648147</v>
          </cell>
          <cell r="E2214" t="str">
            <v>CONECEL</v>
          </cell>
          <cell r="F2214" t="str">
            <v>DESPACHO</v>
          </cell>
          <cell r="G2214" t="str">
            <v>NORMAL</v>
          </cell>
          <cell r="H2214" t="str">
            <v>CHRISTIAN ANDRES PAZMINO GUERRERO</v>
          </cell>
          <cell r="I2214" t="str">
            <v>1804395307</v>
          </cell>
          <cell r="J2214" t="str">
            <v>AMBATO/HUACHI LORETO/CALLE CORAZON 173 Y CHILES CASA 3 PISOS COLOR DURAZON LADO DE CORVIS RESTAURANTE</v>
          </cell>
          <cell r="K2214" t="str">
            <v>983017390 /  968585381</v>
          </cell>
          <cell r="L2214" t="str">
            <v/>
          </cell>
          <cell r="M2214" t="str">
            <v>AMBATO</v>
          </cell>
          <cell r="N2214" t="str">
            <v>TUNGURAHUA</v>
          </cell>
          <cell r="O2214" t="str">
            <v>AMBATO</v>
          </cell>
        </row>
        <row r="2215">
          <cell r="A2215" t="str">
            <v>20002983912516_1</v>
          </cell>
          <cell r="B2215">
            <v>468425</v>
          </cell>
          <cell r="C2215" t="str">
            <v>20002983912516_1</v>
          </cell>
          <cell r="D2215">
            <v>44890.493460648147</v>
          </cell>
          <cell r="E2215" t="str">
            <v>CONECEL</v>
          </cell>
          <cell r="F2215" t="str">
            <v>DESPACHO</v>
          </cell>
          <cell r="G2215" t="str">
            <v>NORMAL</v>
          </cell>
          <cell r="H2215" t="str">
            <v>JORGE EDUARDO BORBOR ALVARADO</v>
          </cell>
          <cell r="I2215" t="str">
            <v>2400075681</v>
          </cell>
          <cell r="J2215" t="str">
            <v>LA LIBERTAD/LA LIBERTAD/CALLE 18 Y AV 18 LA ENTREGA EN LUGAR DE TRABAJO EN EL LOCAL SAYROS PUBLICIDAD TRAS DEL CEMENTERIO A 2 CUADRAS</v>
          </cell>
          <cell r="K2215" t="str">
            <v>962720900 /  963214597</v>
          </cell>
          <cell r="M2215" t="str">
            <v>LA LIBERTAD</v>
          </cell>
          <cell r="N2215" t="str">
            <v>SANTA ELENA</v>
          </cell>
          <cell r="O2215" t="str">
            <v>LA LIBERTAD</v>
          </cell>
        </row>
        <row r="2216">
          <cell r="A2216" t="str">
            <v>20002986292444</v>
          </cell>
          <cell r="B2216">
            <v>468426</v>
          </cell>
          <cell r="C2216" t="str">
            <v>20002986292444</v>
          </cell>
          <cell r="D2216">
            <v>44890.493460648147</v>
          </cell>
          <cell r="E2216" t="str">
            <v>CONECEL</v>
          </cell>
          <cell r="F2216" t="str">
            <v>DESPACHO</v>
          </cell>
          <cell r="G2216" t="str">
            <v>NORMAL</v>
          </cell>
          <cell r="H2216" t="str">
            <v>DAVID ALFREDO LOJA LLIVISACA</v>
          </cell>
          <cell r="I2216" t="str">
            <v>104787122</v>
          </cell>
          <cell r="J2216" t="str">
            <v>CUENCA/EL VECINO/BARRIO LOJA ARGELIA/BARRIAL BLANCO 314 Y DE LAS ALCABALAS ENTREGAR LOCAL DE RESPUESTOS CARROS JUNTO A TALLER ELCTRICO</v>
          </cell>
          <cell r="K2216" t="str">
            <v>987754408 /  991362879</v>
          </cell>
          <cell r="M2216" t="str">
            <v>CUENCA</v>
          </cell>
          <cell r="N2216" t="str">
            <v>AZUAY</v>
          </cell>
          <cell r="O2216" t="str">
            <v>CUENCA</v>
          </cell>
        </row>
        <row r="2217">
          <cell r="A2217" t="str">
            <v>20002984943851</v>
          </cell>
          <cell r="B2217">
            <v>468427</v>
          </cell>
          <cell r="C2217" t="str">
            <v>20002984943851</v>
          </cell>
          <cell r="D2217">
            <v>44890.493460648147</v>
          </cell>
          <cell r="E2217" t="str">
            <v>CONECEL</v>
          </cell>
          <cell r="F2217" t="str">
            <v>DESPACHO</v>
          </cell>
          <cell r="G2217" t="str">
            <v>NORMAL</v>
          </cell>
          <cell r="H2217" t="str">
            <v>CARLOS JAVIER CEVALLOS CEDENO</v>
          </cell>
          <cell r="I2217" t="str">
            <v>1716192354</v>
          </cell>
          <cell r="J2217" t="str">
            <v>QUITO/SAN BARTOLO/AV COSME OSORIO Y AV MARISCALL SUCRE S11A CASA ESQUINERA DE DOS PISOS FRENTE AL CUARTEL MILITAR EN EL BARRIO EL PINTADO</v>
          </cell>
          <cell r="K2217" t="str">
            <v>989256142 /  984273939</v>
          </cell>
          <cell r="M2217" t="str">
            <v>QUITO</v>
          </cell>
          <cell r="N2217" t="str">
            <v>PICHINCHA</v>
          </cell>
          <cell r="O2217" t="str">
            <v>QUITO</v>
          </cell>
        </row>
        <row r="2218">
          <cell r="A2218" t="str">
            <v>20002986297233</v>
          </cell>
          <cell r="B2218">
            <v>468428</v>
          </cell>
          <cell r="C2218" t="str">
            <v>20002986297233</v>
          </cell>
          <cell r="D2218">
            <v>44890.493460648147</v>
          </cell>
          <cell r="E2218" t="str">
            <v>CONECEL</v>
          </cell>
          <cell r="F2218" t="str">
            <v>DESPACHO</v>
          </cell>
          <cell r="G2218" t="str">
            <v>NORMAL</v>
          </cell>
          <cell r="H2218" t="str">
            <v>MARIA PATRICIA GUZMAN ORTEGA</v>
          </cell>
          <cell r="I2218" t="str">
            <v>902717743</v>
          </cell>
          <cell r="J2218" t="str">
            <v>QUITO/TUMBACO/CALLE EL SAUCE 75-42 Y AV FRANCISCO DE ORELLANA A 200M DEL COMPLEJO DEPORTIVO EL SAUCE CASA DE DOS PISOS COLOR BLANCO</v>
          </cell>
          <cell r="K2218" t="str">
            <v xml:space="preserve">988419148 /  </v>
          </cell>
          <cell r="L2218" t="str">
            <v/>
          </cell>
          <cell r="M2218" t="str">
            <v>QUITO</v>
          </cell>
          <cell r="N2218" t="str">
            <v>PICHINCHA</v>
          </cell>
          <cell r="O2218" t="str">
            <v>QUITO</v>
          </cell>
        </row>
        <row r="2219">
          <cell r="A2219" t="str">
            <v>20002985877902</v>
          </cell>
          <cell r="B2219">
            <v>468429</v>
          </cell>
          <cell r="C2219" t="str">
            <v>20002985877902</v>
          </cell>
          <cell r="D2219">
            <v>44890.493460648147</v>
          </cell>
          <cell r="E2219" t="str">
            <v>CONECEL</v>
          </cell>
          <cell r="F2219" t="str">
            <v>DESPACHO</v>
          </cell>
          <cell r="G2219" t="str">
            <v>NORMAL</v>
          </cell>
          <cell r="H2219" t="str">
            <v>EDWIN DARIO CARRERA QUINTEROS</v>
          </cell>
          <cell r="I2219" t="str">
            <v>1723070106</v>
          </cell>
          <cell r="J2219" t="str">
            <v>QUITO/EL CONDADO//CALLE III 92-2  CALLE SEC. CALLE N79 REF. A MEDIA CUADRA DE JARDÍN DE INFANTES CARLOS CUEVA TAMARIZ</v>
          </cell>
          <cell r="K2219" t="str">
            <v>0984908798 /  298333832</v>
          </cell>
          <cell r="M2219" t="str">
            <v>QUITO</v>
          </cell>
          <cell r="N2219" t="str">
            <v>PICHINCHA</v>
          </cell>
          <cell r="O2219" t="str">
            <v>QUITO</v>
          </cell>
        </row>
        <row r="2220">
          <cell r="A2220" t="str">
            <v>20002985887804</v>
          </cell>
          <cell r="B2220">
            <v>468430</v>
          </cell>
          <cell r="C2220" t="str">
            <v>20002985887804</v>
          </cell>
          <cell r="D2220">
            <v>44890.493460648147</v>
          </cell>
          <cell r="E2220" t="str">
            <v>CONECEL</v>
          </cell>
          <cell r="F2220" t="str">
            <v>DESPACHO</v>
          </cell>
          <cell r="G2220" t="str">
            <v>NORMAL</v>
          </cell>
          <cell r="H2220" t="str">
            <v>CLAUDIO ROBERTO SINCHI TACURI</v>
          </cell>
          <cell r="I2220" t="str">
            <v>101707693</v>
          </cell>
          <cell r="J2220" t="str">
            <v>CUENCA/CANARIBAMBA/AV JOSE JOAQUIN DE OLMEDO Y AV ESPANA EN EL HOSTAL LA ALBORADA DIAGONAL A LA FARMACIA BIONE</v>
          </cell>
          <cell r="K2220" t="str">
            <v>983782002 /  995581265/0962300718</v>
          </cell>
          <cell r="M2220" t="str">
            <v>CUENCA</v>
          </cell>
          <cell r="N2220" t="str">
            <v>AZUAY</v>
          </cell>
          <cell r="O2220" t="str">
            <v>CUENCA</v>
          </cell>
        </row>
        <row r="2221">
          <cell r="A2221" t="str">
            <v>20002986297348</v>
          </cell>
          <cell r="B2221">
            <v>468431</v>
          </cell>
          <cell r="C2221" t="str">
            <v>20002986297348</v>
          </cell>
          <cell r="D2221">
            <v>44890.493460648147</v>
          </cell>
          <cell r="E2221" t="str">
            <v>CONECEL</v>
          </cell>
          <cell r="F2221" t="str">
            <v>DESPACHO</v>
          </cell>
          <cell r="G2221" t="str">
            <v>NORMAL</v>
          </cell>
          <cell r="H2221" t="str">
            <v>MILTON XAVIER SALAZAR LEMA</v>
          </cell>
          <cell r="I2221" t="str">
            <v>1803559713</v>
          </cell>
          <cell r="J2221" t="str">
            <v>AMBATO/ATOCHA FICOA/CALLE VIRGEN DEL SOL 10-21 Y SOLEDAD ETERNA CASA DE DOS PISOS COLOR VERDE DIAGONAL A LAS GRADAS DEL ESTADIO DE ATOCHA</v>
          </cell>
          <cell r="K2221" t="str">
            <v xml:space="preserve">983778251 /  </v>
          </cell>
          <cell r="L2221" t="str">
            <v/>
          </cell>
          <cell r="M2221" t="str">
            <v>AMBATO</v>
          </cell>
          <cell r="N2221" t="str">
            <v>TUNGURAHUA</v>
          </cell>
          <cell r="O2221" t="str">
            <v>AMBATO</v>
          </cell>
        </row>
        <row r="2222">
          <cell r="A2222" t="str">
            <v>20002973454671</v>
          </cell>
          <cell r="B2222">
            <v>468432</v>
          </cell>
          <cell r="C2222" t="str">
            <v>20002973454671</v>
          </cell>
          <cell r="D2222">
            <v>44890.493460648147</v>
          </cell>
          <cell r="E2222" t="str">
            <v>CONECEL</v>
          </cell>
          <cell r="F2222" t="str">
            <v>DESPACHO</v>
          </cell>
          <cell r="G2222" t="str">
            <v>NORMAL</v>
          </cell>
          <cell r="H2222" t="str">
            <v>IRMA LUCIA PALACIOS OBANDO</v>
          </cell>
          <cell r="I2222" t="str">
            <v>2100241237</v>
          </cell>
          <cell r="J2222" t="str">
            <v>QUITO/CARCELEN/CALLE TADEO BENITEZ OE2-12 Y AV JUAN BARREZUETA A 2 CUDRAS DEL PARQUE CARCELEN CASA DE 3 PISOS COLOR BLANCO</v>
          </cell>
          <cell r="K2222" t="str">
            <v xml:space="preserve">981756898 /  </v>
          </cell>
          <cell r="L2222" t="str">
            <v/>
          </cell>
          <cell r="M2222" t="str">
            <v>QUITO</v>
          </cell>
          <cell r="N2222" t="str">
            <v>PICHINCHA</v>
          </cell>
          <cell r="O2222" t="str">
            <v>QUITO</v>
          </cell>
        </row>
        <row r="2223">
          <cell r="A2223" t="str">
            <v>LDCGYEALS05</v>
          </cell>
          <cell r="B2223">
            <v>468349</v>
          </cell>
          <cell r="C2223" t="str">
            <v>LDCGYEALS05</v>
          </cell>
          <cell r="D2223">
            <v>44890.399618055555</v>
          </cell>
          <cell r="E2223" t="str">
            <v>CONECEL_DOCUMENTOS</v>
          </cell>
          <cell r="F2223" t="str">
            <v>DESPACHO</v>
          </cell>
          <cell r="G2223" t="str">
            <v>NORMAL</v>
          </cell>
          <cell r="H2223" t="str">
            <v>MARIA FERNANDA MUNOZ/CANT</v>
          </cell>
          <cell r="I2223" t="str">
            <v>0</v>
          </cell>
          <cell r="J2223" t="str">
            <v xml:space="preserve">QUITO AV. 10 DE AGOSTO N34-601 Y JUAN PABLO SANZ </v>
          </cell>
          <cell r="K2223" t="str">
            <v>998118542/979067498</v>
          </cell>
          <cell r="M2223" t="str">
            <v>QUITO</v>
          </cell>
          <cell r="N2223" t="str">
            <v xml:space="preserve">PICHINCHA </v>
          </cell>
          <cell r="O2223" t="str">
            <v>QUITO</v>
          </cell>
        </row>
        <row r="2224">
          <cell r="A2224" t="str">
            <v>20002985880856</v>
          </cell>
          <cell r="B2224">
            <v>467919</v>
          </cell>
          <cell r="C2224" t="str">
            <v>20002985880856</v>
          </cell>
          <cell r="D2224">
            <v>44889.733761574076</v>
          </cell>
          <cell r="E2224" t="str">
            <v>CONECEL</v>
          </cell>
          <cell r="F2224" t="str">
            <v>DESPACHO</v>
          </cell>
          <cell r="G2224" t="str">
            <v>NORMAL</v>
          </cell>
          <cell r="H2224" t="str">
            <v>DAVALOS BATALLAS AUGUSTO RAMON</v>
          </cell>
          <cell r="I2224" t="str">
            <v>1705930434</v>
          </cell>
          <cell r="J2224" t="str">
            <v>LUGAR DE DOMICILIO PICHINCHA/QUITO/CUMBAYA/EN CESAR BORJA OE58 Y UMBERTO FIERRO EN SAN JUAN ALTO EDIFICIO ALTOS DEL VALLE DEPARTAMENTO #302 COLOR BLANCO REF EN LA EZQUINA FARMACIA PHARMACYS</v>
          </cell>
          <cell r="K2224" t="str">
            <v>991430794</v>
          </cell>
          <cell r="M2224" t="str">
            <v>QUITO</v>
          </cell>
          <cell r="N2224" t="str">
            <v>PICHINCHA</v>
          </cell>
          <cell r="O2224" t="str">
            <v>QUITO</v>
          </cell>
        </row>
        <row r="2225">
          <cell r="A2225" t="str">
            <v>20002984575506</v>
          </cell>
          <cell r="B2225">
            <v>467884</v>
          </cell>
          <cell r="C2225" t="str">
            <v>20002984575506</v>
          </cell>
          <cell r="D2225">
            <v>44889.713969907411</v>
          </cell>
          <cell r="E2225" t="str">
            <v>CONECEL</v>
          </cell>
          <cell r="F2225" t="str">
            <v>DESPACHO</v>
          </cell>
          <cell r="G2225" t="str">
            <v>NORMAL</v>
          </cell>
          <cell r="H2225" t="str">
            <v>JORGE LUIS FERNANDEZ FINALET</v>
          </cell>
          <cell r="I2225" t="str">
            <v>151512779</v>
          </cell>
          <cell r="J2225" t="str">
            <v>GUALACEO/GUALACEO/CALLE CUENCA Y BENIGNO VASQUEZ CASA 369 DE CEMENTO DE DOS PISOS FRENTE A JR SPORT IMPORT DIAGONAL AL RESTAURANTE EL PORTAL</v>
          </cell>
          <cell r="K2225" t="str">
            <v xml:space="preserve">983845017 /  </v>
          </cell>
          <cell r="L2225" t="str">
            <v/>
          </cell>
          <cell r="M2225" t="str">
            <v>GUALACEO</v>
          </cell>
          <cell r="N2225" t="str">
            <v>AZUAY</v>
          </cell>
          <cell r="O2225" t="str">
            <v>GUALACEO</v>
          </cell>
        </row>
        <row r="2226">
          <cell r="A2226" t="str">
            <v>20002984949963</v>
          </cell>
          <cell r="B2226">
            <v>467885</v>
          </cell>
          <cell r="C2226" t="str">
            <v>20002984949963</v>
          </cell>
          <cell r="D2226">
            <v>44889.713969907411</v>
          </cell>
          <cell r="E2226" t="str">
            <v>CONECEL</v>
          </cell>
          <cell r="F2226" t="str">
            <v>DESPACHO</v>
          </cell>
          <cell r="G2226" t="str">
            <v>NORMAL</v>
          </cell>
          <cell r="H2226" t="str">
            <v>NELSON ENRIQUE ALVARADO GUYOSO</v>
          </cell>
          <cell r="I2226" t="str">
            <v>1761178779</v>
          </cell>
          <cell r="J2226" t="str">
            <v>QUITO/GUAMANI/CALLE LAS LAJAS Y AV. VICENTE PEDRO MALDONADO BARRIO UNION POPULAR, SOLAR 27 X EL PUENTE LUCHA DE LOS POBRES-EMPRESA CLINICA DIVINO NINO</v>
          </cell>
          <cell r="K2226" t="str">
            <v>981653271 /  961997777</v>
          </cell>
          <cell r="L2226" t="str">
            <v/>
          </cell>
          <cell r="M2226" t="str">
            <v>QUITO</v>
          </cell>
          <cell r="N2226" t="str">
            <v>PICHINCHA</v>
          </cell>
          <cell r="O2226" t="str">
            <v>QUITO</v>
          </cell>
        </row>
        <row r="2227">
          <cell r="A2227" t="str">
            <v>20002984580046</v>
          </cell>
          <cell r="B2227">
            <v>467886</v>
          </cell>
          <cell r="C2227" t="str">
            <v>20002984580046</v>
          </cell>
          <cell r="D2227">
            <v>44889.713969907411</v>
          </cell>
          <cell r="E2227" t="str">
            <v>CONECEL</v>
          </cell>
          <cell r="F2227" t="str">
            <v>DESPACHO</v>
          </cell>
          <cell r="G2227" t="str">
            <v>NORMAL</v>
          </cell>
          <cell r="H2227" t="str">
            <v>ADRIANA PATRICIA NARANJO MORALES</v>
          </cell>
          <cell r="I2227" t="str">
            <v>1719614156</v>
          </cell>
          <cell r="J2227" t="str">
            <v>SANTO DOMINGO/ABRAHAN CALAZACON EN TRABAJO DIR EN GOBERNACION SANTO DOMINGO (STO DOMIMGO AV ABRAHAM CALAZACON Y LOS INCAS EDIF LOS LOSANDA 3 PISO</v>
          </cell>
          <cell r="K2227" t="str">
            <v xml:space="preserve">959649335 /  </v>
          </cell>
          <cell r="L2227" t="str">
            <v/>
          </cell>
          <cell r="M2227" t="str">
            <v>SANTO DOMINGO</v>
          </cell>
          <cell r="N2227" t="str">
            <v>SANTO DOMINGO DE LOS TSACHILAS</v>
          </cell>
          <cell r="O2227" t="str">
            <v>SANTO DOMINGO</v>
          </cell>
        </row>
        <row r="2228">
          <cell r="A2228" t="str">
            <v>20002974815192</v>
          </cell>
          <cell r="B2228">
            <v>467887</v>
          </cell>
          <cell r="C2228" t="str">
            <v>20002974815192</v>
          </cell>
          <cell r="D2228">
            <v>44889.713969907411</v>
          </cell>
          <cell r="E2228" t="str">
            <v>CONECEL</v>
          </cell>
          <cell r="F2228" t="str">
            <v>DESPACHO</v>
          </cell>
          <cell r="G2228" t="str">
            <v>NORMAL</v>
          </cell>
          <cell r="H2228" t="str">
            <v>MARCO ALBERTO JARAMILLO PINELA</v>
          </cell>
          <cell r="I2228" t="str">
            <v>705299618</v>
          </cell>
          <cell r="J2228" t="str">
            <v>MACHALA/LA PROVIDENCIA/CALLE BUENAVISTA Y 14AVA NORTE DETRAS DE LA CARPA EVANGELICA CASA DE DOS PISOS COLOR BLANCO</v>
          </cell>
          <cell r="K2228" t="str">
            <v xml:space="preserve">963266926 /  </v>
          </cell>
          <cell r="M2228" t="str">
            <v>MACHALA</v>
          </cell>
          <cell r="N2228" t="str">
            <v>EL ORO</v>
          </cell>
          <cell r="O2228" t="str">
            <v>MACHALA</v>
          </cell>
        </row>
        <row r="2229">
          <cell r="A2229" t="str">
            <v>20002985887124</v>
          </cell>
          <cell r="B2229">
            <v>467888</v>
          </cell>
          <cell r="C2229" t="str">
            <v>20002985887124</v>
          </cell>
          <cell r="D2229">
            <v>44889.713969907411</v>
          </cell>
          <cell r="E2229" t="str">
            <v>CONECEL</v>
          </cell>
          <cell r="F2229" t="str">
            <v>DESPACHO</v>
          </cell>
          <cell r="G2229" t="str">
            <v>NORMAL</v>
          </cell>
          <cell r="H2229" t="str">
            <v>JOSUE ANTONIO ESPINOZA ZAMBRANO</v>
          </cell>
          <cell r="I2229" t="str">
            <v>1715669915</v>
          </cell>
          <cell r="J2229" t="str">
            <v>SANTO DOMINGO/BOMBOLI/COOP MARISCAL SUCRE AV SHUMAGER Y RIO CINTO CASA ESQUINERA DE DOS PISOS COLOR BLANCO FRENTE A JUAN 23 CASA DE RETIROS</v>
          </cell>
          <cell r="K2229" t="str">
            <v xml:space="preserve">996672900 /  </v>
          </cell>
          <cell r="L2229" t="str">
            <v/>
          </cell>
          <cell r="M2229" t="str">
            <v>SANTO DOMINGO</v>
          </cell>
          <cell r="N2229" t="str">
            <v>SANTO DOMINGO DE LOS TSACHILAS</v>
          </cell>
          <cell r="O2229" t="str">
            <v>SANTO DOMINGO</v>
          </cell>
        </row>
        <row r="2230">
          <cell r="A2230" t="str">
            <v>20002985872527</v>
          </cell>
          <cell r="B2230">
            <v>467889</v>
          </cell>
          <cell r="C2230" t="str">
            <v>20002985872527</v>
          </cell>
          <cell r="D2230">
            <v>44889.713969907411</v>
          </cell>
          <cell r="E2230" t="str">
            <v>CONECEL</v>
          </cell>
          <cell r="F2230" t="str">
            <v>DESPACHO</v>
          </cell>
          <cell r="G2230" t="str">
            <v>NORMAL</v>
          </cell>
          <cell r="H2230" t="str">
            <v>JULIO ALFREDO SANCHEZ GAVILANES</v>
          </cell>
          <cell r="I2230" t="str">
            <v>1724273162</v>
          </cell>
          <cell r="J2230" t="str">
            <v>SANTO DOMINGO/SANTO DOMINGO/COOP DE LAS BRISAS DEL COLORADO SECTOR 2 CALLE VIA QUININDE CASA DE UN PISO COLOR MELON A 200M DEL TRANSESMERALDAS</v>
          </cell>
          <cell r="K2230" t="str">
            <v>963968745 /  960639255</v>
          </cell>
          <cell r="L2230" t="str">
            <v/>
          </cell>
          <cell r="M2230" t="str">
            <v>SANTO DOMINGO</v>
          </cell>
          <cell r="N2230" t="str">
            <v>SANTO DOMINGO DE LOS TSACHILAS</v>
          </cell>
          <cell r="O2230" t="str">
            <v>SANTO DOMINGO</v>
          </cell>
        </row>
        <row r="2231">
          <cell r="A2231" t="str">
            <v>20002984583988</v>
          </cell>
          <cell r="B2231">
            <v>467890</v>
          </cell>
          <cell r="C2231" t="str">
            <v>20002984583988</v>
          </cell>
          <cell r="D2231">
            <v>44889.713969907411</v>
          </cell>
          <cell r="E2231" t="str">
            <v>CONECEL</v>
          </cell>
          <cell r="F2231" t="str">
            <v>DESPACHO</v>
          </cell>
          <cell r="G2231" t="str">
            <v>NORMAL</v>
          </cell>
          <cell r="H2231" t="str">
            <v>DIEGO DAVID GARZON GRIJALVA</v>
          </cell>
          <cell r="I2231" t="str">
            <v>1713372231</v>
          </cell>
          <cell r="J2231" t="str">
            <v>QUITO/TURUBAMBA BAJO CLLE ALBERTO SPENCER Y CALLE CUSUBAMBA CAS COLOR VERD D 2 PLANT REF FRENT PRQUE D TURUBAMBA</v>
          </cell>
          <cell r="K2231" t="str">
            <v>964051486 /  994666505</v>
          </cell>
          <cell r="M2231" t="str">
            <v>QUITO</v>
          </cell>
          <cell r="N2231" t="str">
            <v>PICHINCHA</v>
          </cell>
          <cell r="O2231" t="str">
            <v>QUITO</v>
          </cell>
        </row>
        <row r="2232">
          <cell r="A2232" t="str">
            <v>20002982831558</v>
          </cell>
          <cell r="B2232">
            <v>467891</v>
          </cell>
          <cell r="C2232" t="str">
            <v>20002982831558</v>
          </cell>
          <cell r="D2232">
            <v>44889.713969907411</v>
          </cell>
          <cell r="E2232" t="str">
            <v>CONECEL</v>
          </cell>
          <cell r="F2232" t="str">
            <v>DESPACHO</v>
          </cell>
          <cell r="G2232" t="str">
            <v>NORMAL</v>
          </cell>
          <cell r="H2232" t="str">
            <v>JOAMELLYN KATHERINE BRIONES DUARTE</v>
          </cell>
          <cell r="I2232" t="str">
            <v>954798245</v>
          </cell>
          <cell r="J2232" t="str">
            <v>DURAN/ELOY ALFARO/AV MANUEL DIAZ GRANADOS BRISAS DEL GUAYAS MZ15 SOLAR 10/ ATRAS DE LOS BLOQUES LA ARMADA</v>
          </cell>
          <cell r="K2232" t="str">
            <v>978932802 /  95479824/029789328</v>
          </cell>
          <cell r="M2232" t="str">
            <v>DURAN</v>
          </cell>
          <cell r="N2232" t="str">
            <v>GUAYAS</v>
          </cell>
          <cell r="O2232" t="str">
            <v>DURAN</v>
          </cell>
        </row>
        <row r="2233">
          <cell r="A2233" t="str">
            <v>20002984580435</v>
          </cell>
          <cell r="B2233">
            <v>467892</v>
          </cell>
          <cell r="C2233" t="str">
            <v>20002984580435</v>
          </cell>
          <cell r="D2233">
            <v>44889.713969907411</v>
          </cell>
          <cell r="E2233" t="str">
            <v>CONECEL</v>
          </cell>
          <cell r="F2233" t="str">
            <v>DESPACHO</v>
          </cell>
          <cell r="G2233" t="str">
            <v>NORMAL</v>
          </cell>
          <cell r="H2233" t="str">
            <v>GENESIS DANIELA MORAN FRANCO</v>
          </cell>
          <cell r="I2233" t="str">
            <v>951971647</v>
          </cell>
          <cell r="J2233" t="str">
            <v>GUAYAQUIL/TARQUI/CDLA SAUCES 6 MZ 259 SOLAR 1 BLOQUE 9 ATRAS PUNTOBB BANCO BOLIVARIANO/CASA BLANCO DE UN PISO</v>
          </cell>
          <cell r="K2233" t="str">
            <v>961150410 /  296115041</v>
          </cell>
          <cell r="M2233" t="str">
            <v>GUAYAQUIL</v>
          </cell>
          <cell r="N2233" t="str">
            <v>GUAYAS</v>
          </cell>
          <cell r="O2233" t="str">
            <v>GUAYAQUIL</v>
          </cell>
        </row>
        <row r="2234">
          <cell r="A2234" t="str">
            <v>20002982624410</v>
          </cell>
          <cell r="B2234">
            <v>467893</v>
          </cell>
          <cell r="C2234" t="str">
            <v>20002982624410</v>
          </cell>
          <cell r="D2234">
            <v>44889.713969907411</v>
          </cell>
          <cell r="E2234" t="str">
            <v>CONECEL</v>
          </cell>
          <cell r="F2234" t="str">
            <v>DESPACHO</v>
          </cell>
          <cell r="G2234" t="str">
            <v>NORMAL</v>
          </cell>
          <cell r="H2234" t="str">
            <v>JEFFERSON JAVIER VILLON MUNOZ</v>
          </cell>
          <cell r="I2234" t="str">
            <v>1350726525</v>
          </cell>
          <cell r="J2234" t="str">
            <v>MANTA/MONTECRISTI/CALLE SUCRE Y AV METROPOLITANA EN LA CLINICA DE DIALISIS MANADIALISIS FRESENIU MEDICAL CARE</v>
          </cell>
          <cell r="K2234" t="str">
            <v xml:space="preserve">963292626 /  </v>
          </cell>
          <cell r="M2234" t="str">
            <v>MANTA</v>
          </cell>
          <cell r="N2234" t="str">
            <v>MANABI</v>
          </cell>
          <cell r="O2234" t="str">
            <v>MANTA</v>
          </cell>
        </row>
        <row r="2235">
          <cell r="A2235" t="str">
            <v>20002983366330</v>
          </cell>
          <cell r="B2235">
            <v>467894</v>
          </cell>
          <cell r="C2235" t="str">
            <v>20002983366330</v>
          </cell>
          <cell r="D2235">
            <v>44889.713969907411</v>
          </cell>
          <cell r="E2235" t="str">
            <v>CONECEL</v>
          </cell>
          <cell r="F2235" t="str">
            <v>DESPACHO</v>
          </cell>
          <cell r="G2235" t="str">
            <v>NORMAL</v>
          </cell>
          <cell r="H2235" t="str">
            <v>BETTY ASUNCION ARGENTINA ALCIVAR ALTAFUYA</v>
          </cell>
          <cell r="I2235" t="str">
            <v>1702788165</v>
          </cell>
          <cell r="J2235" t="str">
            <v>QUITO/PUENGASI/AV CRISTOBAL DE TROYA Y ABELARDO FLORES EN LA URBANIZACION JARDIN DEL VALLE MZ V S2-10 CASA BLANCA DE PORTON NEGRO</v>
          </cell>
          <cell r="K2235" t="str">
            <v xml:space="preserve">962791593 /  </v>
          </cell>
          <cell r="L2235" t="str">
            <v/>
          </cell>
          <cell r="M2235" t="str">
            <v>QUITO</v>
          </cell>
          <cell r="N2235" t="str">
            <v>PICHINCHA</v>
          </cell>
          <cell r="O2235" t="str">
            <v>QUITO</v>
          </cell>
        </row>
        <row r="2236">
          <cell r="A2236" t="str">
            <v>20002984948677</v>
          </cell>
          <cell r="B2236">
            <v>467895</v>
          </cell>
          <cell r="C2236" t="str">
            <v>20002984948677</v>
          </cell>
          <cell r="D2236">
            <v>44889.713969907411</v>
          </cell>
          <cell r="E2236" t="str">
            <v>CONECEL</v>
          </cell>
          <cell r="F2236" t="str">
            <v>DESPACHO</v>
          </cell>
          <cell r="G2236" t="str">
            <v>NORMAL</v>
          </cell>
          <cell r="H2236" t="str">
            <v>JOSE GEOVANNY CEDENO LUCAS</v>
          </cell>
          <cell r="I2236" t="str">
            <v>1305818583</v>
          </cell>
          <cell r="J2236" t="str">
            <v>QUITO/CONOCOTO/URBANIZACION LA ARMENIA 2 AV GENERAL RUMINAHUI CASA DE 3 PISOS COLOR BEIGE N4-470 PUENTE 9 A 3 CASAS DE LA GASOLINERA TERPEL</v>
          </cell>
          <cell r="K2236" t="str">
            <v>999591946 /  999591946</v>
          </cell>
          <cell r="L2236" t="str">
            <v/>
          </cell>
          <cell r="M2236" t="str">
            <v>QUITO</v>
          </cell>
          <cell r="N2236" t="str">
            <v>PICHINCHA</v>
          </cell>
          <cell r="O2236" t="str">
            <v>QUITO</v>
          </cell>
        </row>
        <row r="2237">
          <cell r="A2237" t="str">
            <v>20002985875188</v>
          </cell>
          <cell r="B2237">
            <v>467896</v>
          </cell>
          <cell r="C2237" t="str">
            <v>20002985875188</v>
          </cell>
          <cell r="D2237">
            <v>44889.713969907411</v>
          </cell>
          <cell r="E2237" t="str">
            <v>CONECEL</v>
          </cell>
          <cell r="F2237" t="str">
            <v>DESPACHO</v>
          </cell>
          <cell r="G2237" t="str">
            <v>NORMAL</v>
          </cell>
          <cell r="H2237" t="str">
            <v>JIPSON FERNANDO CERDA ALVARADO</v>
          </cell>
          <cell r="I2237" t="str">
            <v>1725588907</v>
          </cell>
          <cell r="J2237" t="str">
            <v>QUITO/TABABELA/ LINEA FERREA S8-46 Y 6 DE DICIEMBRE/REF: A 1 CUADRA DE JC PC TECH &amp; BAZAR Y PAPELERIA CYBER TOBBY EN MAMA CHAU /CASA :BLANCO/ P:2PISOS/</v>
          </cell>
          <cell r="K2237" t="str">
            <v>995826395 /  299582639/024512011</v>
          </cell>
          <cell r="M2237" t="str">
            <v>QUITO</v>
          </cell>
          <cell r="N2237" t="str">
            <v>PICHINCHA</v>
          </cell>
          <cell r="O2237" t="str">
            <v>QUITO</v>
          </cell>
        </row>
        <row r="2238">
          <cell r="A2238" t="str">
            <v>20002985874179</v>
          </cell>
          <cell r="B2238">
            <v>467897</v>
          </cell>
          <cell r="C2238" t="str">
            <v>20002985874179</v>
          </cell>
          <cell r="D2238">
            <v>44889.713969907411</v>
          </cell>
          <cell r="E2238" t="str">
            <v>CONECEL</v>
          </cell>
          <cell r="F2238" t="str">
            <v>DESPACHO</v>
          </cell>
          <cell r="G2238" t="str">
            <v>NORMAL</v>
          </cell>
          <cell r="H2238" t="str">
            <v>DAYANNA MICHELL MOLINA MOREIRA</v>
          </cell>
          <cell r="I2238" t="str">
            <v>994268501</v>
          </cell>
          <cell r="J2238" t="str">
            <v>MANTA/LOS ESTEROS/SAN AGUSTIN/CALLEJON ARTURO VERA Y JOTA RIVADENEIRA ED. 3 PIS VERDE CON PORTONES DE MADERA/REF. DIAGONAL A TIENDA DON CHICA.</v>
          </cell>
          <cell r="K2238" t="str">
            <v>994268501 /  978636748</v>
          </cell>
          <cell r="L2238" t="str">
            <v/>
          </cell>
          <cell r="M2238" t="str">
            <v>MANTA</v>
          </cell>
          <cell r="N2238" t="str">
            <v>MANABI</v>
          </cell>
          <cell r="O2238" t="str">
            <v>MANTA</v>
          </cell>
        </row>
        <row r="2239">
          <cell r="A2239" t="str">
            <v>20002984932930</v>
          </cell>
          <cell r="B2239">
            <v>467898</v>
          </cell>
          <cell r="C2239" t="str">
            <v>20002984932930</v>
          </cell>
          <cell r="D2239">
            <v>44889.713969907411</v>
          </cell>
          <cell r="E2239" t="str">
            <v>CONECEL</v>
          </cell>
          <cell r="F2239" t="str">
            <v>DESPACHO</v>
          </cell>
          <cell r="G2239" t="str">
            <v>NORMAL</v>
          </cell>
          <cell r="H2239" t="str">
            <v>LUIS MIGUEL GUATO GIA</v>
          </cell>
          <cell r="I2239" t="str">
            <v>705438216</v>
          </cell>
          <cell r="J2239" t="str">
            <v>MACHALA/PROVIDENCIA/CLLE GUAYAS N325,Y PASAJE FRENTE A LA VETERINARIA SUPER CAN/CENTRO DE TRABAJO ESCUELA LUZ DE AMERICA</v>
          </cell>
          <cell r="K2239" t="str">
            <v xml:space="preserve">983837307 /  </v>
          </cell>
          <cell r="L2239" t="str">
            <v/>
          </cell>
          <cell r="M2239" t="str">
            <v>MACHALA</v>
          </cell>
          <cell r="N2239" t="str">
            <v>EL ORO</v>
          </cell>
          <cell r="O2239" t="str">
            <v>MACHALA</v>
          </cell>
        </row>
        <row r="2240">
          <cell r="A2240" t="str">
            <v>20002985874885</v>
          </cell>
          <cell r="B2240">
            <v>467899</v>
          </cell>
          <cell r="C2240" t="str">
            <v>20002985874885</v>
          </cell>
          <cell r="D2240">
            <v>44889.713969907411</v>
          </cell>
          <cell r="E2240" t="str">
            <v>CONECEL</v>
          </cell>
          <cell r="F2240" t="str">
            <v>DESPACHO</v>
          </cell>
          <cell r="G2240" t="str">
            <v>NORMAL</v>
          </cell>
          <cell r="H2240" t="str">
            <v>WILLINGTON SAMUEL SORNOZA CASANOVA</v>
          </cell>
          <cell r="I2240" t="str">
            <v>1312832759</v>
          </cell>
          <cell r="J2240" t="str">
            <v>STO DOMINGO/STO DOMINGO)TRBJA CASA MUNICIPAL 2 JUNTO AL GRAND HOTEL SANTO DOMINGO AV RIO TOACHI Y AV QUITO REF AL LADO COLEGIO DE ARQUITECTOS DE SANTO DOMINGO</v>
          </cell>
          <cell r="K2240" t="str">
            <v xml:space="preserve">963212929 /  </v>
          </cell>
          <cell r="L2240" t="str">
            <v/>
          </cell>
          <cell r="M2240" t="str">
            <v>SANTO DOMINGO</v>
          </cell>
          <cell r="N2240" t="str">
            <v>SANTO DOMINGO DE LOS TSACHILAS</v>
          </cell>
          <cell r="O2240" t="str">
            <v>SANTO DOMINGO</v>
          </cell>
        </row>
        <row r="2241">
          <cell r="A2241" t="str">
            <v>20002985887420</v>
          </cell>
          <cell r="B2241">
            <v>467900</v>
          </cell>
          <cell r="C2241" t="str">
            <v>20002985887420</v>
          </cell>
          <cell r="D2241">
            <v>44889.713969907411</v>
          </cell>
          <cell r="E2241" t="str">
            <v>CONECEL</v>
          </cell>
          <cell r="F2241" t="str">
            <v>DESPACHO</v>
          </cell>
          <cell r="G2241" t="str">
            <v>NORMAL</v>
          </cell>
          <cell r="H2241" t="str">
            <v>GERARDO JAIR BERNABE PAZMINO</v>
          </cell>
          <cell r="I2241" t="str">
            <v>930769948</v>
          </cell>
          <cell r="J2241" t="str">
            <v>QUITO/CALDERON/BARRIO MARIANITAS CALLE MARIA DODOY Y PROGRESO EN EL COLEGIO CATOLICO DOMINGO SAVIO FRENTE AL COLEGIO ALFREDO CISNEROS</v>
          </cell>
          <cell r="K2241" t="str">
            <v xml:space="preserve">995756379 /  </v>
          </cell>
          <cell r="L2241" t="str">
            <v/>
          </cell>
          <cell r="M2241" t="str">
            <v>QUITO</v>
          </cell>
          <cell r="N2241" t="str">
            <v>PICHINCHA</v>
          </cell>
          <cell r="O2241" t="str">
            <v>QUITO</v>
          </cell>
        </row>
        <row r="2242">
          <cell r="A2242" t="str">
            <v>20002974030773</v>
          </cell>
          <cell r="B2242">
            <v>467901</v>
          </cell>
          <cell r="C2242" t="str">
            <v>20002974030773</v>
          </cell>
          <cell r="D2242">
            <v>44889.713969907411</v>
          </cell>
          <cell r="E2242" t="str">
            <v>CONECEL</v>
          </cell>
          <cell r="F2242" t="str">
            <v>DESPACHO</v>
          </cell>
          <cell r="G2242" t="str">
            <v>NORMAL</v>
          </cell>
          <cell r="H2242" t="str">
            <v>ROXANA STEFANIA LABANDA MORAN</v>
          </cell>
          <cell r="I2242" t="str">
            <v>950641571</v>
          </cell>
          <cell r="J2242" t="str">
            <v>GUAYAQUIL/TARQUI/EN LA UNIVERSIDAD CATOLICA DE LA FACULTAD DE CIENCIAS MEDICAS AV CARLOS JULIO AROSEMENA</v>
          </cell>
          <cell r="K2242" t="str">
            <v xml:space="preserve">950641571 /  </v>
          </cell>
          <cell r="M2242" t="str">
            <v>GUAYAQUIL</v>
          </cell>
          <cell r="N2242" t="str">
            <v>GUAYAS</v>
          </cell>
          <cell r="O2242" t="str">
            <v>GUAYAQUIL</v>
          </cell>
        </row>
        <row r="2243">
          <cell r="A2243" t="str">
            <v>20002943741854_1</v>
          </cell>
          <cell r="B2243">
            <v>467902</v>
          </cell>
          <cell r="C2243" t="str">
            <v>20002943741854_1</v>
          </cell>
          <cell r="D2243">
            <v>44889.713969907411</v>
          </cell>
          <cell r="E2243" t="str">
            <v>CONECEL</v>
          </cell>
          <cell r="F2243" t="str">
            <v>DESPACHO</v>
          </cell>
          <cell r="G2243" t="str">
            <v>NORMAL</v>
          </cell>
          <cell r="H2243" t="str">
            <v>ESTEFANIA GINGER CHAVEZ CORTEZ</v>
          </cell>
          <cell r="I2243" t="str">
            <v>940946213</v>
          </cell>
          <cell r="J2243" t="str">
            <v>GUAYAQUIL/LETAMENDI/CALLE 17 Y DOMINGO SAVIO CS DE 1 PS DE CERAMICA REF:A LADO DE TALLER DON JULIO</v>
          </cell>
          <cell r="K2243" t="str">
            <v>985379737 /  940946213</v>
          </cell>
          <cell r="M2243" t="str">
            <v>GUAYAQUIL</v>
          </cell>
          <cell r="N2243" t="str">
            <v>GUAYAS</v>
          </cell>
          <cell r="O2243" t="str">
            <v>GUAYAQUIL</v>
          </cell>
        </row>
        <row r="2244">
          <cell r="A2244" t="str">
            <v>20002985864995</v>
          </cell>
          <cell r="B2244">
            <v>467903</v>
          </cell>
          <cell r="C2244" t="str">
            <v>20002985864995</v>
          </cell>
          <cell r="D2244">
            <v>44889.713969907411</v>
          </cell>
          <cell r="E2244" t="str">
            <v>CONECEL</v>
          </cell>
          <cell r="F2244" t="str">
            <v>DESPACHO</v>
          </cell>
          <cell r="G2244" t="str">
            <v>NORMAL</v>
          </cell>
          <cell r="H2244" t="str">
            <v>GLORIA MARCELA SALAZAR CHIRIBOGA</v>
          </cell>
          <cell r="I2244" t="str">
            <v>1711742955</v>
          </cell>
          <cell r="J2244" t="str">
            <v>QUITO/CHIMBACALLE AV. NAPO S7-111 Y MIGUEL J CARDENAS CASA DE 1P COLOR BLANCA CON AZUL JUNTO AL COLEGIO MONTUFAR</v>
          </cell>
          <cell r="K2244" t="str">
            <v xml:space="preserve">985577778 /  </v>
          </cell>
          <cell r="L2244" t="str">
            <v/>
          </cell>
          <cell r="M2244" t="str">
            <v>QUITO</v>
          </cell>
          <cell r="N2244" t="str">
            <v>PICHINCHA</v>
          </cell>
          <cell r="O2244" t="str">
            <v>QUITO</v>
          </cell>
        </row>
        <row r="2245">
          <cell r="A2245" t="str">
            <v>20002985878478</v>
          </cell>
          <cell r="B2245">
            <v>467904</v>
          </cell>
          <cell r="C2245" t="str">
            <v>20002985878478</v>
          </cell>
          <cell r="D2245">
            <v>44889.713969907411</v>
          </cell>
          <cell r="E2245" t="str">
            <v>CONECEL</v>
          </cell>
          <cell r="F2245" t="str">
            <v>DESPACHO</v>
          </cell>
          <cell r="G2245" t="str">
            <v>NORMAL</v>
          </cell>
          <cell r="H2245" t="str">
            <v>BYRON ISRAEL LOPEZ URETA</v>
          </cell>
          <cell r="I2245" t="str">
            <v>950587220</v>
          </cell>
          <cell r="J2245" t="str">
            <v>DURAN/ELOY ALFARO/CDLA ABEL GILBERT 1 SOLAR 8 MZ 8 VILLA 8 FRENTE A LA PANADERIA OLMEDO ATRAS DE LA PARED DEL SECAP</v>
          </cell>
          <cell r="K2245" t="str">
            <v>993144760 /  964091237</v>
          </cell>
          <cell r="M2245" t="str">
            <v>DURAN</v>
          </cell>
          <cell r="N2245" t="str">
            <v>GUAYAS</v>
          </cell>
          <cell r="O2245" t="str">
            <v>DURAN</v>
          </cell>
        </row>
        <row r="2246">
          <cell r="A2246" t="str">
            <v>20002985863992</v>
          </cell>
          <cell r="B2246">
            <v>467905</v>
          </cell>
          <cell r="C2246" t="str">
            <v>20002985863992</v>
          </cell>
          <cell r="D2246">
            <v>44889.713969907411</v>
          </cell>
          <cell r="E2246" t="str">
            <v>CONECEL</v>
          </cell>
          <cell r="F2246" t="str">
            <v>DESPACHO</v>
          </cell>
          <cell r="G2246" t="str">
            <v>NORMAL</v>
          </cell>
          <cell r="H2246" t="str">
            <v>LILIANA MARICELA MACHICELA CHAMBA</v>
          </cell>
          <cell r="I2246" t="str">
            <v>706820214</v>
          </cell>
          <cell r="J2246" t="str">
            <v>MACHALA/ JAMBELI/ BARRIO LAS TINAS/ CARRERA 23 AVA OESTE Y AV. 5TA SUR ES DE CERRAMIENTO CASA ESQUINERA DETRAS DEL CODEMEX EMPRESA DE BALANCEADOS</v>
          </cell>
          <cell r="K2246" t="str">
            <v xml:space="preserve">968045208 /  </v>
          </cell>
          <cell r="M2246" t="str">
            <v>MACHALA</v>
          </cell>
          <cell r="N2246" t="str">
            <v>EL ORO</v>
          </cell>
          <cell r="O2246" t="str">
            <v>MACHALA</v>
          </cell>
        </row>
        <row r="2247">
          <cell r="A2247" t="str">
            <v>20002985860378</v>
          </cell>
          <cell r="B2247">
            <v>467906</v>
          </cell>
          <cell r="C2247" t="str">
            <v>20002985860378</v>
          </cell>
          <cell r="D2247">
            <v>44889.713969907411</v>
          </cell>
          <cell r="E2247" t="str">
            <v>CONECEL</v>
          </cell>
          <cell r="F2247" t="str">
            <v>DESPACHO</v>
          </cell>
          <cell r="G2247" t="str">
            <v>NORMAL</v>
          </cell>
          <cell r="H2247" t="str">
            <v>FERNANDO LIZARDO MALDONADO ORTIZ</v>
          </cell>
          <cell r="I2247" t="str">
            <v>941450918</v>
          </cell>
          <cell r="J2247" t="str">
            <v>DAULE / LA AURORA/ KM 13.5 AV LEON FEBRES CORDERO EN LA EMPRESA EQUITRANSA FRENTE A PLAZA DESIGN</v>
          </cell>
          <cell r="K2247" t="str">
            <v>980715377 /  985893710</v>
          </cell>
          <cell r="M2247" t="str">
            <v>DAULE</v>
          </cell>
          <cell r="N2247" t="str">
            <v>GUAYAS</v>
          </cell>
          <cell r="O2247" t="str">
            <v>DAULE</v>
          </cell>
        </row>
        <row r="2248">
          <cell r="A2248" t="str">
            <v>20002985873888</v>
          </cell>
          <cell r="B2248">
            <v>467907</v>
          </cell>
          <cell r="C2248" t="str">
            <v>20002985873888</v>
          </cell>
          <cell r="D2248">
            <v>44889.713969907411</v>
          </cell>
          <cell r="E2248" t="str">
            <v>CONECEL</v>
          </cell>
          <cell r="F2248" t="str">
            <v>DESPACHO</v>
          </cell>
          <cell r="G2248" t="str">
            <v>NORMAL</v>
          </cell>
          <cell r="H2248" t="str">
            <v>DEYSI PEREZ LINDAO</v>
          </cell>
          <cell r="I2248" t="str">
            <v>913575007</v>
          </cell>
          <cell r="J2248" t="str">
            <v>GUAYAQUIL/9 DE OCTUBRE/IMPORTADORA AUTOMOTRIZ AYORA EN EL SEGUNDO PISO CALLE JOSE VELEZ 11-09 ENTRE QUITO Y MACHALA EN EL EDIFICIO AYORA</v>
          </cell>
          <cell r="K2248" t="str">
            <v xml:space="preserve">982918802 /  </v>
          </cell>
          <cell r="M2248" t="str">
            <v>GUAYAQUIL</v>
          </cell>
          <cell r="N2248" t="str">
            <v>GUAYAS</v>
          </cell>
          <cell r="O2248" t="str">
            <v>GUAYAQUIL</v>
          </cell>
        </row>
        <row r="2249">
          <cell r="A2249" t="str">
            <v>20002982649398_1</v>
          </cell>
          <cell r="B2249">
            <v>467908</v>
          </cell>
          <cell r="C2249" t="str">
            <v>20002982649398_1</v>
          </cell>
          <cell r="D2249">
            <v>44889.713969907411</v>
          </cell>
          <cell r="E2249" t="str">
            <v>CONECEL</v>
          </cell>
          <cell r="F2249" t="str">
            <v>DESPACHO</v>
          </cell>
          <cell r="G2249" t="str">
            <v>NORMAL</v>
          </cell>
          <cell r="H2249" t="str">
            <v>NELSON DAVID MALDONADO SANCHEZ</v>
          </cell>
          <cell r="I2249" t="str">
            <v>1004810386</v>
          </cell>
          <cell r="J2249" t="str">
            <v>QUITO/COMITE DEL PUEBLO/BARRIO PUERTAS DEL SOL CALLE DEL MOSTAJO 489 Y CALLE C A UNA CUADRA DE VIVERES LA VECINITA</v>
          </cell>
          <cell r="K2249" t="str">
            <v xml:space="preserve">998084688 /  </v>
          </cell>
          <cell r="L2249" t="str">
            <v/>
          </cell>
          <cell r="M2249" t="str">
            <v>QUITO</v>
          </cell>
          <cell r="N2249" t="str">
            <v>PICHINCHA</v>
          </cell>
          <cell r="O2249" t="str">
            <v>QUITO</v>
          </cell>
        </row>
        <row r="2250">
          <cell r="A2250" t="str">
            <v>20002984593548</v>
          </cell>
          <cell r="B2250">
            <v>467909</v>
          </cell>
          <cell r="C2250" t="str">
            <v>20002984593548</v>
          </cell>
          <cell r="D2250">
            <v>44889.713969907411</v>
          </cell>
          <cell r="E2250" t="str">
            <v>CONECEL</v>
          </cell>
          <cell r="F2250" t="str">
            <v>DESPACHO</v>
          </cell>
          <cell r="G2250" t="str">
            <v>NORMAL</v>
          </cell>
          <cell r="H2250" t="str">
            <v>RAUL FABRICIO CASTELLANOS LOPEZ</v>
          </cell>
          <cell r="I2250" t="str">
            <v>1802370716</v>
          </cell>
          <cell r="J2250" t="str">
            <v>AMBATO/LA MERCED/AV PASTEUR Y CESAR BORJA EN EL HOSPITAL PRIVADOR DURAN</v>
          </cell>
          <cell r="K2250" t="str">
            <v>982029803 /  996512810</v>
          </cell>
          <cell r="L2250" t="str">
            <v/>
          </cell>
          <cell r="M2250" t="str">
            <v>AMBATO</v>
          </cell>
          <cell r="N2250" t="str">
            <v>TUNGURAHUA</v>
          </cell>
          <cell r="O2250" t="str">
            <v>AMBATO</v>
          </cell>
        </row>
        <row r="2251">
          <cell r="A2251" t="str">
            <v>20002985878440</v>
          </cell>
          <cell r="B2251">
            <v>467910</v>
          </cell>
          <cell r="C2251" t="str">
            <v>20002985878440</v>
          </cell>
          <cell r="D2251">
            <v>44889.713969907411</v>
          </cell>
          <cell r="E2251" t="str">
            <v>CONECEL</v>
          </cell>
          <cell r="F2251" t="str">
            <v>DESPACHO</v>
          </cell>
          <cell r="G2251" t="str">
            <v>NORMAL</v>
          </cell>
          <cell r="H2251" t="str">
            <v>KATHERINE YANIRE SAQUICELA TIGUA</v>
          </cell>
          <cell r="I2251" t="str">
            <v>2450764390</v>
          </cell>
          <cell r="J2251" t="str">
            <v>SANTA ELENA/SANTA ELENA/CALLE 24 DE MAYO Y RAFAEL BALSECA CASA DE UN PISO COLOR BEIFE A 3 CUADRAS DE LA FISCALIA DE SANTA ELENA</v>
          </cell>
          <cell r="K2251" t="str">
            <v>980909404 /  985524093</v>
          </cell>
          <cell r="M2251" t="str">
            <v>SANTA ELENA</v>
          </cell>
          <cell r="N2251" t="str">
            <v>SANTA ELENA</v>
          </cell>
          <cell r="O2251" t="str">
            <v>SANTA ELENA</v>
          </cell>
        </row>
        <row r="2252">
          <cell r="A2252" t="str">
            <v>20002985879224</v>
          </cell>
          <cell r="B2252">
            <v>467911</v>
          </cell>
          <cell r="C2252" t="str">
            <v>20002985879224</v>
          </cell>
          <cell r="D2252">
            <v>44889.713969907411</v>
          </cell>
          <cell r="E2252" t="str">
            <v>CONECEL</v>
          </cell>
          <cell r="F2252" t="str">
            <v>DESPACHO</v>
          </cell>
          <cell r="G2252" t="str">
            <v>NORMAL</v>
          </cell>
          <cell r="H2252" t="str">
            <v>PAULO CESAR GUADALUPE DE LA CADENA</v>
          </cell>
          <cell r="I2252" t="str">
            <v>1717469900</v>
          </cell>
          <cell r="J2252" t="str">
            <v>PICHINCHA/LA ECUATORIANA / CALLE JOSE MARIA PROANO OE9-91 Y LACHAS,REF. A 1 CUADRA DEL GM INYECCION</v>
          </cell>
          <cell r="K2252" t="str">
            <v xml:space="preserve">995001540 /  </v>
          </cell>
          <cell r="M2252" t="str">
            <v>QUITO</v>
          </cell>
          <cell r="N2252" t="str">
            <v>PICHINCHA</v>
          </cell>
          <cell r="O2252" t="str">
            <v>QUITO</v>
          </cell>
        </row>
        <row r="2253">
          <cell r="A2253" t="str">
            <v>20002985874960</v>
          </cell>
          <cell r="B2253">
            <v>467912</v>
          </cell>
          <cell r="C2253" t="str">
            <v>20002985874960</v>
          </cell>
          <cell r="D2253">
            <v>44889.713969907411</v>
          </cell>
          <cell r="E2253" t="str">
            <v>CONECEL</v>
          </cell>
          <cell r="F2253" t="str">
            <v>DESPACHO</v>
          </cell>
          <cell r="G2253" t="str">
            <v>NORMAL</v>
          </cell>
          <cell r="H2253" t="str">
            <v>ALEX ARLEY RECALDE ALMEIDA</v>
          </cell>
          <cell r="I2253" t="str">
            <v>1722300447</v>
          </cell>
          <cell r="J2253" t="str">
            <v>QUITO/CALDERON/ JACAMAR E1-118 Y AMALIA URIGUEN/REF:A UNA CUADRA TIC IMPORTADORA DE COSMETICOS/CASA NARANJA DE 3 PISOS</v>
          </cell>
          <cell r="K2253" t="str">
            <v>979021567 /  989371230</v>
          </cell>
          <cell r="M2253" t="str">
            <v>QUITO</v>
          </cell>
          <cell r="N2253" t="str">
            <v>PICHINCHA</v>
          </cell>
          <cell r="O2253" t="str">
            <v>QUITO</v>
          </cell>
        </row>
        <row r="2254">
          <cell r="A2254" t="str">
            <v>20002984939237</v>
          </cell>
          <cell r="B2254">
            <v>467913</v>
          </cell>
          <cell r="C2254" t="str">
            <v>20002984939237</v>
          </cell>
          <cell r="D2254">
            <v>44889.713969907411</v>
          </cell>
          <cell r="E2254" t="str">
            <v>CONECEL</v>
          </cell>
          <cell r="F2254" t="str">
            <v>DESPACHO</v>
          </cell>
          <cell r="G2254" t="str">
            <v>NORMAL</v>
          </cell>
          <cell r="H2254" t="str">
            <v>MELISSA LILIAN ARMAS HIDALGO</v>
          </cell>
          <cell r="I2254" t="str">
            <v>1004195671</v>
          </cell>
          <cell r="J2254" t="str">
            <v>IBARRA/EL SAGRARIO/CALLE LUCIA ONATE Y PASAJE A EN LA CDLA SEPCOMI CASA DE DOS PISOS ESQUINERA BLANCA CON ROJO DIAGONAL AL PUENTE PEATONAL</v>
          </cell>
          <cell r="K2254" t="str">
            <v xml:space="preserve">997080654 /  </v>
          </cell>
          <cell r="M2254" t="str">
            <v>IBARRA</v>
          </cell>
          <cell r="N2254" t="str">
            <v>IMBABURA</v>
          </cell>
          <cell r="O2254" t="str">
            <v>IBARRA</v>
          </cell>
        </row>
        <row r="2255">
          <cell r="A2255" t="str">
            <v>LDDGYEI0008</v>
          </cell>
          <cell r="B2255">
            <v>467816</v>
          </cell>
          <cell r="C2255" t="str">
            <v>LDDGYEI0008</v>
          </cell>
          <cell r="D2255">
            <v>44889.645844907405</v>
          </cell>
          <cell r="E2255" t="str">
            <v>CONECEL_DOCUMENTOS</v>
          </cell>
          <cell r="F2255" t="str">
            <v>DESPACHO</v>
          </cell>
          <cell r="G2255" t="str">
            <v>NORMAL</v>
          </cell>
          <cell r="H2255" t="str">
            <v>PAOLA LOJA /CONECEL REG</v>
          </cell>
          <cell r="I2255" t="str">
            <v>0</v>
          </cell>
          <cell r="J2255" t="str">
            <v>GYE - CENTRO COMERCIAL GARZO CENTRO-ACC</v>
          </cell>
          <cell r="K2255" t="str">
            <v>993393277</v>
          </cell>
          <cell r="M2255" t="str">
            <v>GUAYAQUIL</v>
          </cell>
          <cell r="N2255" t="str">
            <v>GUAYAS</v>
          </cell>
          <cell r="O2255" t="str">
            <v>GUAYAQUIL</v>
          </cell>
        </row>
        <row r="2256">
          <cell r="A2256" t="str">
            <v>LDDGYEA0015</v>
          </cell>
          <cell r="B2256">
            <v>467808</v>
          </cell>
          <cell r="C2256" t="str">
            <v>LDDGYEA0015</v>
          </cell>
          <cell r="D2256">
            <v>44889.645833333336</v>
          </cell>
          <cell r="E2256" t="str">
            <v>CONECEL_DOCUMENTOS</v>
          </cell>
          <cell r="F2256" t="str">
            <v>DESPACHO</v>
          </cell>
          <cell r="G2256" t="str">
            <v>NORMAL</v>
          </cell>
          <cell r="H2256" t="str">
            <v>STEPHANIE PEREZ ACC/PAOLA LOJA ACC-OPE EQUIPOS</v>
          </cell>
          <cell r="I2256" t="str">
            <v>0</v>
          </cell>
          <cell r="J2256" t="str">
            <v>GYE - CENTRO COMERCIAL GARZO CENTRO-ACC/REGULARIZACIONES</v>
          </cell>
          <cell r="K2256" t="str">
            <v>993393277</v>
          </cell>
          <cell r="M2256" t="str">
            <v>GUAYAQUIL</v>
          </cell>
          <cell r="N2256" t="str">
            <v>GUAYAS</v>
          </cell>
          <cell r="O2256" t="str">
            <v>GUAYAQUIL</v>
          </cell>
        </row>
        <row r="2257">
          <cell r="A2257" t="str">
            <v>LDDGYEB0016</v>
          </cell>
          <cell r="B2257">
            <v>467809</v>
          </cell>
          <cell r="C2257" t="str">
            <v>LDDGYEB0016</v>
          </cell>
          <cell r="D2257">
            <v>44889.645833333336</v>
          </cell>
          <cell r="E2257" t="str">
            <v>CONECEL_DOCUMENTOS</v>
          </cell>
          <cell r="F2257" t="str">
            <v>DESPACHO</v>
          </cell>
          <cell r="G2257" t="str">
            <v>NORMAL</v>
          </cell>
          <cell r="H2257" t="str">
            <v>STEPHANIE PEREZ ACC</v>
          </cell>
          <cell r="I2257" t="str">
            <v>0</v>
          </cell>
          <cell r="J2257" t="str">
            <v>GYE - CENTRO COMERCIAL GARZO CENTRO-ACC</v>
          </cell>
          <cell r="K2257" t="str">
            <v>9399196442</v>
          </cell>
          <cell r="M2257" t="str">
            <v>GUAYAQUIL</v>
          </cell>
          <cell r="N2257" t="str">
            <v>GUAYAS</v>
          </cell>
          <cell r="O2257" t="str">
            <v>GUAYAQUIL</v>
          </cell>
        </row>
        <row r="2258">
          <cell r="A2258" t="str">
            <v>20002983371498</v>
          </cell>
          <cell r="B2258">
            <v>467575</v>
          </cell>
          <cell r="C2258" t="str">
            <v>20002983371498</v>
          </cell>
          <cell r="D2258">
            <v>44889.548587962963</v>
          </cell>
          <cell r="E2258" t="str">
            <v>BRELDYNG</v>
          </cell>
          <cell r="F2258" t="str">
            <v>DESPACHO</v>
          </cell>
          <cell r="G2258" t="str">
            <v>NORMAL</v>
          </cell>
          <cell r="H2258" t="str">
            <v>PAVON RODAS DANNY SANTIAGO</v>
          </cell>
          <cell r="I2258" t="str">
            <v>1726446618</v>
          </cell>
          <cell r="J2258" t="str">
            <v>PICHINCHA / QUITO / CALDERON / AV GIOVANNI CALLES / SN / CARLOS MANTILLA / EN EL SUPERMERCADO MAS FRENTE AL PATIO DE RETENCION VEHICULAR</v>
          </cell>
          <cell r="K2258" t="str">
            <v>995714219</v>
          </cell>
          <cell r="M2258" t="str">
            <v>QUITO</v>
          </cell>
          <cell r="N2258" t="str">
            <v>PICHINCHA</v>
          </cell>
          <cell r="O2258" t="str">
            <v>QUITO</v>
          </cell>
        </row>
        <row r="2259">
          <cell r="A2259" t="str">
            <v>20002982997770</v>
          </cell>
          <cell r="B2259">
            <v>467576</v>
          </cell>
          <cell r="C2259" t="str">
            <v>20002982997770</v>
          </cell>
          <cell r="D2259">
            <v>44889.548587962963</v>
          </cell>
          <cell r="E2259" t="str">
            <v>BRELDYNG</v>
          </cell>
          <cell r="F2259" t="str">
            <v>DESPACHO</v>
          </cell>
          <cell r="G2259" t="str">
            <v>NORMAL</v>
          </cell>
          <cell r="H2259" t="str">
            <v>CONTRERAS GOMEZ CARLOS ALFREDO</v>
          </cell>
          <cell r="I2259" t="str">
            <v>606216083</v>
          </cell>
          <cell r="J2259" t="str">
            <v>GUAYAS / DURAN / ELOY ALFARO / AV HUMBERTO AYALA / SN /  / TERMINAL TERRESTRE DE DURAN LOCAL 22 VENTA DE ROPA</v>
          </cell>
          <cell r="K2259" t="str">
            <v>968338646</v>
          </cell>
          <cell r="M2259" t="str">
            <v>DURAN</v>
          </cell>
          <cell r="N2259" t="str">
            <v>GUAYAS</v>
          </cell>
          <cell r="O2259" t="str">
            <v>DURAN</v>
          </cell>
        </row>
        <row r="2260">
          <cell r="A2260" t="str">
            <v>20002983024361</v>
          </cell>
          <cell r="B2260">
            <v>467577</v>
          </cell>
          <cell r="C2260" t="str">
            <v>20002983024361</v>
          </cell>
          <cell r="D2260">
            <v>44889.548587962963</v>
          </cell>
          <cell r="E2260" t="str">
            <v>BRELDYNG</v>
          </cell>
          <cell r="F2260" t="str">
            <v>DESPACHO</v>
          </cell>
          <cell r="G2260" t="str">
            <v>NORMAL</v>
          </cell>
          <cell r="H2260" t="str">
            <v>VEGA LOAYZA DANIEL FERNANDO</v>
          </cell>
          <cell r="I2260" t="str">
            <v>706411808</v>
          </cell>
          <cell r="J2260" t="str">
            <v>EL ORO / MACHALA / MACHALA / AV 11VA NORTE / 18-123 / ENTRE 10 DE AGOSTO Y VIA LIMON / OFICINA TRAMACO MACHALA JUNTO A LA MECANICA Y LAVADORA ESPINOZA A 5 CASAS DE LAS ANTIGUA BODEGAS DE DIPOR CERRAMI</v>
          </cell>
          <cell r="K2260" t="str">
            <v>979599939</v>
          </cell>
          <cell r="M2260" t="str">
            <v>MACHALA</v>
          </cell>
          <cell r="N2260" t="str">
            <v>EL ORO</v>
          </cell>
          <cell r="O2260" t="str">
            <v>MACHALA</v>
          </cell>
        </row>
        <row r="2261">
          <cell r="A2261" t="str">
            <v>20002983902152</v>
          </cell>
          <cell r="B2261">
            <v>467578</v>
          </cell>
          <cell r="C2261" t="str">
            <v>20002983902152</v>
          </cell>
          <cell r="D2261">
            <v>44889.548587962963</v>
          </cell>
          <cell r="E2261" t="str">
            <v>BRELDYNG</v>
          </cell>
          <cell r="F2261" t="str">
            <v>DESPACHO</v>
          </cell>
          <cell r="G2261" t="str">
            <v>NORMAL</v>
          </cell>
          <cell r="H2261" t="str">
            <v>DARLYN RAFAEL VILCHE BAQUERIZO</v>
          </cell>
          <cell r="I2261" t="str">
            <v>952487155</v>
          </cell>
          <cell r="J2261" t="str">
            <v>GUAYAS / DURAN / ELOY ALFARO / VIA DURAN TAMBO / KM 4 Y MEDIO /  / EN EL PARQUE INDUSTRIAL SAI BABA FRENTE A PLASTIGAMA EMPRESA VIOFEDER</v>
          </cell>
          <cell r="K2261" t="str">
            <v>967616531</v>
          </cell>
          <cell r="M2261" t="str">
            <v>DURAN</v>
          </cell>
          <cell r="N2261" t="str">
            <v>GUAYAS</v>
          </cell>
          <cell r="O2261" t="str">
            <v>DURAN</v>
          </cell>
        </row>
        <row r="2262">
          <cell r="A2262" t="str">
            <v>20002984577210</v>
          </cell>
          <cell r="B2262">
            <v>467579</v>
          </cell>
          <cell r="C2262" t="str">
            <v>20002984577210</v>
          </cell>
          <cell r="D2262">
            <v>44889.548587962963</v>
          </cell>
          <cell r="E2262" t="str">
            <v>BRELDYNG</v>
          </cell>
          <cell r="F2262" t="str">
            <v>DESPACHO</v>
          </cell>
          <cell r="G2262" t="str">
            <v>NORMAL</v>
          </cell>
          <cell r="H2262" t="str">
            <v>PILLY JACQUELINE RIVADENEIRA SALTOS</v>
          </cell>
          <cell r="I2262" t="str">
            <v>915021562</v>
          </cell>
          <cell r="J2262" t="str">
            <v>GUAYAS / GUAYAQUIL / XIMENA / COOP VELASCO IBARRA / MZ 9 SL 1B /  / GUASMO SUR COOP. VELAZCO IBARRA M9 S1B CASA COLOR LILA BAJITO 1 PISO PUERTA NEGR CERCA DEL PARQUE DE LA VIRGEN</v>
          </cell>
          <cell r="K2262" t="str">
            <v>969650465</v>
          </cell>
          <cell r="M2262" t="str">
            <v>GUAYAQUIL</v>
          </cell>
          <cell r="N2262" t="str">
            <v>GUAYAS</v>
          </cell>
          <cell r="O2262" t="str">
            <v>GUAYAQUIL</v>
          </cell>
        </row>
        <row r="2263">
          <cell r="A2263" t="str">
            <v>20002984572245</v>
          </cell>
          <cell r="B2263">
            <v>467580</v>
          </cell>
          <cell r="C2263" t="str">
            <v>20002984572245</v>
          </cell>
          <cell r="D2263">
            <v>44889.548587962963</v>
          </cell>
          <cell r="E2263" t="str">
            <v>BRELDYNG</v>
          </cell>
          <cell r="F2263" t="str">
            <v>DESPACHO</v>
          </cell>
          <cell r="G2263" t="str">
            <v>NORMAL</v>
          </cell>
          <cell r="H2263" t="str">
            <v>LANCHE OCHOA JOSE ANTONIO</v>
          </cell>
          <cell r="I2263" t="str">
            <v>1721465399</v>
          </cell>
          <cell r="J2263" t="str">
            <v>PICHINCHA / QUITO / EL CONDADO / CALLE N78E / SN /  / BARRIO COLINAS DEL NORTE SECTOR DEL CONDADO CASA DE DOS PISOS OE17-51</v>
          </cell>
          <cell r="K2263" t="str">
            <v>992444863</v>
          </cell>
          <cell r="M2263" t="str">
            <v>QUITO</v>
          </cell>
          <cell r="N2263" t="str">
            <v>PICHINCHA</v>
          </cell>
          <cell r="O2263" t="str">
            <v>QUITO</v>
          </cell>
        </row>
        <row r="2264">
          <cell r="A2264" t="str">
            <v>20002984590734</v>
          </cell>
          <cell r="B2264">
            <v>467581</v>
          </cell>
          <cell r="C2264" t="str">
            <v>20002984590734</v>
          </cell>
          <cell r="D2264">
            <v>44889.548587962963</v>
          </cell>
          <cell r="E2264" t="str">
            <v>BRELDYNG</v>
          </cell>
          <cell r="F2264" t="str">
            <v>DESPACHO</v>
          </cell>
          <cell r="G2264" t="str">
            <v>NORMAL</v>
          </cell>
          <cell r="H2264" t="str">
            <v>GARCIA ANDRADE ELIANA GISSELA</v>
          </cell>
          <cell r="I2264" t="str">
            <v>1308417466</v>
          </cell>
          <cell r="J2264" t="str">
            <v>MANABI / PORTOVIEJO / ANDRES DE VERA / AV DEL EJERCITO / SN / 5 DE OCTUBRE / OFC TRAMACO AVENIDA DEL EJERCITO SN CALLE 5 DE OCTUBRE Y KENNEDY, DIAGONAL A FARMACIA SANTA MARTHA Y FRENTE A BOUTIQUE EL M</v>
          </cell>
          <cell r="K2264" t="str">
            <v>991678352</v>
          </cell>
          <cell r="M2264" t="str">
            <v>PORTOVIEJO</v>
          </cell>
          <cell r="N2264" t="str">
            <v>MANABI</v>
          </cell>
          <cell r="O2264" t="str">
            <v>PORTOVIEJO</v>
          </cell>
        </row>
        <row r="2265">
          <cell r="A2265" t="str">
            <v>20002984569870</v>
          </cell>
          <cell r="B2265">
            <v>467570</v>
          </cell>
          <cell r="C2265" t="str">
            <v>20002984569870</v>
          </cell>
          <cell r="D2265">
            <v>44889.540300925924</v>
          </cell>
          <cell r="E2265" t="str">
            <v>CONECEL</v>
          </cell>
          <cell r="F2265" t="str">
            <v>DESPACHO</v>
          </cell>
          <cell r="G2265" t="str">
            <v>NORMAL</v>
          </cell>
          <cell r="H2265" t="str">
            <v>VALENCIA VILLARREAL LUIS AGUSTIN</v>
          </cell>
          <cell r="I2265" t="str">
            <v>1722630678</v>
          </cell>
          <cell r="J2265" t="str">
            <v>MARIANO AGILERA E7224 Y DIEGO DE ALMAGRO EN EL EDIFICO LENOX PLAZA PLANTA BAJA EN EL LOCAL COMERCIAL NEWBUY</v>
          </cell>
          <cell r="K2265" t="str">
            <v>939996626</v>
          </cell>
          <cell r="L2265" t="str">
            <v>0</v>
          </cell>
          <cell r="M2265" t="str">
            <v>QUITO</v>
          </cell>
          <cell r="N2265" t="str">
            <v>PICHINCHA</v>
          </cell>
          <cell r="O2265" t="str">
            <v>INAQUITO</v>
          </cell>
        </row>
        <row r="2266">
          <cell r="A2266" t="str">
            <v>20002984572125</v>
          </cell>
          <cell r="B2266">
            <v>467571</v>
          </cell>
          <cell r="C2266" t="str">
            <v>20002984572125</v>
          </cell>
          <cell r="D2266">
            <v>44889.540300925924</v>
          </cell>
          <cell r="E2266" t="str">
            <v>CONECEL</v>
          </cell>
          <cell r="F2266" t="str">
            <v>DESPACHO</v>
          </cell>
          <cell r="G2266" t="str">
            <v>NORMAL</v>
          </cell>
          <cell r="H2266" t="str">
            <v>AUREA DE LA ROSA ESTEFANIA DEL CISNE</v>
          </cell>
          <cell r="I2266" t="str">
            <v>106580293</v>
          </cell>
          <cell r="J2266" t="str">
            <v>JUAN JARAMILLO &amp; PRESIDENTE BORRERO CUENCA, ECUADOR EN LA BOTICA OLMEDO CASA CELESTE CON UNA CRUZ GRANDE</v>
          </cell>
          <cell r="K2266" t="str">
            <v>991747145</v>
          </cell>
          <cell r="L2266" t="str">
            <v>991747145</v>
          </cell>
          <cell r="M2266" t="str">
            <v>CUENCA</v>
          </cell>
          <cell r="N2266" t="str">
            <v>AZUAY</v>
          </cell>
          <cell r="O2266" t="str">
            <v>EL SAGRARIO</v>
          </cell>
        </row>
        <row r="2267">
          <cell r="A2267" t="str">
            <v>20002983907268</v>
          </cell>
          <cell r="B2267">
            <v>467572</v>
          </cell>
          <cell r="C2267" t="str">
            <v>20002983907268</v>
          </cell>
          <cell r="D2267">
            <v>44889.540300925924</v>
          </cell>
          <cell r="E2267" t="str">
            <v>CONECEL</v>
          </cell>
          <cell r="F2267" t="str">
            <v>DESPACHO</v>
          </cell>
          <cell r="G2267" t="str">
            <v>NORMAL</v>
          </cell>
          <cell r="H2267" t="str">
            <v>PALLO SILVA CARLOS AURELIO</v>
          </cell>
          <cell r="I2267" t="str">
            <v>202076360</v>
          </cell>
          <cell r="J2267" t="str">
            <v>SANTO TOMAS 2 BARRIO EL GARROCHAN CALLE SE6A Y COLECTORA 9 CASA S5764 3PS CL BLANCO  REF CERCA A TIENDA ESQUINERA</v>
          </cell>
          <cell r="K2267" t="str">
            <v>990511061</v>
          </cell>
          <cell r="L2267" t="str">
            <v>990511061</v>
          </cell>
          <cell r="M2267" t="str">
            <v>QUITO</v>
          </cell>
          <cell r="N2267" t="str">
            <v>PICHINCHA</v>
          </cell>
          <cell r="O2267" t="str">
            <v>GUAMANI</v>
          </cell>
        </row>
        <row r="2268">
          <cell r="A2268" t="str">
            <v>1710130277</v>
          </cell>
          <cell r="B2268">
            <v>467573</v>
          </cell>
          <cell r="C2268" t="str">
            <v>1710130277</v>
          </cell>
          <cell r="D2268">
            <v>44889.540300925924</v>
          </cell>
          <cell r="E2268" t="str">
            <v>CONECEL</v>
          </cell>
          <cell r="F2268" t="str">
            <v>DESPACHO</v>
          </cell>
          <cell r="G2268" t="str">
            <v>NORMAL</v>
          </cell>
          <cell r="H2268" t="str">
            <v>GAMBOA ALVAREZ MONICA ELIZABETH</v>
          </cell>
          <cell r="I2268" t="str">
            <v>1710130277</v>
          </cell>
          <cell r="J2268" t="str">
            <v>CALLE OCTAVIO CORDERO OE3-720 Y JOSE EGAS URB EINSTEIN CONJUNTO EL CAMINO CASA NUM 3,PUERTA NEGRA CASA BLANCA REF DETRAS DEL HOSP IESS</v>
          </cell>
          <cell r="K2268" t="str">
            <v>0995003358-0988131666</v>
          </cell>
          <cell r="L2268" t="str">
            <v>988131666</v>
          </cell>
          <cell r="M2268" t="str">
            <v>QUITO</v>
          </cell>
          <cell r="N2268" t="str">
            <v>PICHINCHA</v>
          </cell>
          <cell r="O2268" t="str">
            <v>CARCELEN</v>
          </cell>
        </row>
        <row r="2269">
          <cell r="A2269" t="str">
            <v>20002981732281</v>
          </cell>
          <cell r="B2269">
            <v>467574</v>
          </cell>
          <cell r="C2269" t="str">
            <v>20002981732281</v>
          </cell>
          <cell r="D2269">
            <v>44889.540300925924</v>
          </cell>
          <cell r="E2269" t="str">
            <v>CONECEL</v>
          </cell>
          <cell r="F2269" t="str">
            <v>DESPACHO</v>
          </cell>
          <cell r="G2269" t="str">
            <v>NORMAL</v>
          </cell>
          <cell r="H2269" t="str">
            <v>VACA VACA ADRIANA CECILIA</v>
          </cell>
          <cell r="I2269" t="str">
            <v>1713296752</v>
          </cell>
          <cell r="J2269" t="str">
            <v>SABANILLA OE6 - 58 Y FRANCISCO PACHECO  CASA BLANCO 2 PISOS ESQ REF: AL LADO DEL PALACIO BELMENUDO</v>
          </cell>
          <cell r="K2269" t="str">
            <v>983655273</v>
          </cell>
          <cell r="L2269" t="str">
            <v>983655273</v>
          </cell>
          <cell r="M2269" t="str">
            <v>QUITO</v>
          </cell>
          <cell r="N2269" t="str">
            <v xml:space="preserve">PICHINCHA </v>
          </cell>
          <cell r="O2269" t="str">
            <v xml:space="preserve">COTOCOLLAO </v>
          </cell>
        </row>
        <row r="2270">
          <cell r="A2270" t="str">
            <v>FTRIO00136</v>
          </cell>
          <cell r="B2270">
            <v>467569</v>
          </cell>
          <cell r="C2270" t="str">
            <v>FTRIO00136</v>
          </cell>
          <cell r="D2270">
            <v>44889.53533564815</v>
          </cell>
          <cell r="E2270" t="str">
            <v>CONECEL_DOCUMENTOS</v>
          </cell>
          <cell r="F2270" t="str">
            <v>DESPACHO</v>
          </cell>
          <cell r="H2270" t="str">
            <v>ALEXIS VALDIVIEZO</v>
          </cell>
          <cell r="J2270" t="str">
            <v>RETIRA AGENCIA TRAMACO RIOBAMBA</v>
          </cell>
          <cell r="M2270" t="str">
            <v>060101</v>
          </cell>
        </row>
        <row r="2271">
          <cell r="A2271" t="str">
            <v>20002984925486</v>
          </cell>
          <cell r="B2271">
            <v>467477</v>
          </cell>
          <cell r="C2271" t="str">
            <v>20002984925486</v>
          </cell>
          <cell r="D2271">
            <v>44889.503032407411</v>
          </cell>
          <cell r="E2271" t="str">
            <v>CONECEL</v>
          </cell>
          <cell r="F2271" t="str">
            <v>DESPACHO</v>
          </cell>
          <cell r="G2271" t="str">
            <v>NORMAL</v>
          </cell>
          <cell r="H2271" t="str">
            <v>HANS ALBERT CHAVEZ MERO</v>
          </cell>
          <cell r="I2271" t="str">
            <v>105083612</v>
          </cell>
          <cell r="J2271" t="str">
            <v>DAULE/LA AURORA/URB VILLA DEL REY ETAPA REY JUAN CARLOS MZ 18 SOLAR 5/CS BEIGE /JUNTO A LA CANCHA MULTIPLE</v>
          </cell>
          <cell r="K2271" t="str">
            <v>992722737 /  969492509</v>
          </cell>
          <cell r="M2271" t="str">
            <v>DAULE</v>
          </cell>
          <cell r="N2271" t="str">
            <v>GUAYAS</v>
          </cell>
          <cell r="O2271" t="str">
            <v>DAULE</v>
          </cell>
        </row>
        <row r="2272">
          <cell r="A2272" t="str">
            <v>20002984572385</v>
          </cell>
          <cell r="B2272">
            <v>467478</v>
          </cell>
          <cell r="C2272" t="str">
            <v>20002984572385</v>
          </cell>
          <cell r="D2272">
            <v>44889.503032407411</v>
          </cell>
          <cell r="E2272" t="str">
            <v>CONECEL</v>
          </cell>
          <cell r="F2272" t="str">
            <v>DESPACHO</v>
          </cell>
          <cell r="G2272" t="str">
            <v>NORMAL</v>
          </cell>
          <cell r="H2272" t="str">
            <v>LUIS IVAN JARAMILLO OROZCO</v>
          </cell>
          <cell r="I2272" t="str">
            <v>702080227</v>
          </cell>
          <cell r="J2272" t="str">
            <v>MACHALA/JUBONES/CALLE JUAN MONTALVO Y OCTAVA C NORTE EN UNA CASA CON PUERTA DE METAL A 3 CASAS DEL COMEDOR ESQUINERO MAYRITA</v>
          </cell>
          <cell r="K2272" t="str">
            <v xml:space="preserve">958941434 /  </v>
          </cell>
          <cell r="M2272" t="str">
            <v>MACHALA</v>
          </cell>
          <cell r="N2272" t="str">
            <v>EL ORO</v>
          </cell>
          <cell r="O2272" t="str">
            <v>MACHALA</v>
          </cell>
        </row>
        <row r="2273">
          <cell r="A2273" t="str">
            <v>20002984931049</v>
          </cell>
          <cell r="B2273">
            <v>467479</v>
          </cell>
          <cell r="C2273" t="str">
            <v>20002984931049</v>
          </cell>
          <cell r="D2273">
            <v>44889.503032407411</v>
          </cell>
          <cell r="E2273" t="str">
            <v>CONECEL</v>
          </cell>
          <cell r="F2273" t="str">
            <v>DESPACHO</v>
          </cell>
          <cell r="G2273" t="str">
            <v>NORMAL</v>
          </cell>
          <cell r="H2273" t="str">
            <v>SANTIAGO DAMIAN CORDERO CUEVA</v>
          </cell>
          <cell r="I2273" t="str">
            <v>102629797</v>
          </cell>
          <cell r="J2273" t="str">
            <v>CUENCA/HUAYNACAPAC/BARRIO LA ISLA CALLE PASEO RIO TOMEBAMBA Y RIO YANUNCAY EN EL EDIFICIO ATLANTIDA EDIFICIO DE 9 PISOS DPTO 320</v>
          </cell>
          <cell r="K2273" t="str">
            <v xml:space="preserve">999946619 /  </v>
          </cell>
          <cell r="L2273" t="str">
            <v/>
          </cell>
          <cell r="M2273" t="str">
            <v>CUENCA</v>
          </cell>
          <cell r="N2273" t="str">
            <v>AZUAY</v>
          </cell>
          <cell r="O2273" t="str">
            <v>CUENCA</v>
          </cell>
        </row>
        <row r="2274">
          <cell r="A2274" t="str">
            <v>20002984585229</v>
          </cell>
          <cell r="B2274">
            <v>467480</v>
          </cell>
          <cell r="C2274" t="str">
            <v>20002984585229</v>
          </cell>
          <cell r="D2274">
            <v>44889.503032407411</v>
          </cell>
          <cell r="E2274" t="str">
            <v>CONECEL</v>
          </cell>
          <cell r="F2274" t="str">
            <v>DESPACHO</v>
          </cell>
          <cell r="G2274" t="str">
            <v>NORMAL</v>
          </cell>
          <cell r="H2274" t="str">
            <v>BRYAN STEVEN MARISCAL JAMI</v>
          </cell>
          <cell r="I2274" t="str">
            <v>2450592890</v>
          </cell>
          <cell r="J2274" t="str">
            <v>QUITO/CHILLOGALLO/DOMICILIO/MARCOS CHIRIBOGA S40 Y CALLE OE12/CASA DE 3 PISOS/COLOR BLANCO CON AMARILLO/DIAGONAL A LAS CANCHAS DE INDOR/CASAS DEL GOBIERNO//ENTREGA A 3ERO LUCIO RODRIGUEZ</v>
          </cell>
          <cell r="K2274" t="str">
            <v xml:space="preserve">991910960 /  </v>
          </cell>
          <cell r="L2274" t="str">
            <v/>
          </cell>
          <cell r="M2274" t="str">
            <v>QUITO</v>
          </cell>
          <cell r="N2274" t="str">
            <v>PICHINCHA</v>
          </cell>
          <cell r="O2274" t="str">
            <v>QUITO</v>
          </cell>
        </row>
        <row r="2275">
          <cell r="A2275" t="str">
            <v>20002963367532_1</v>
          </cell>
          <cell r="B2275">
            <v>467481</v>
          </cell>
          <cell r="C2275" t="str">
            <v>20002963367532_1</v>
          </cell>
          <cell r="D2275">
            <v>44889.503032407411</v>
          </cell>
          <cell r="E2275" t="str">
            <v>CONECEL</v>
          </cell>
          <cell r="F2275" t="str">
            <v>DESPACHO</v>
          </cell>
          <cell r="G2275" t="str">
            <v>NORMAL</v>
          </cell>
          <cell r="H2275" t="str">
            <v>JULIO CESAR SALAVARRIA QUIROZ</v>
          </cell>
          <cell r="I2275" t="str">
            <v>1205553918</v>
          </cell>
          <cell r="J2275" t="str">
            <v>MACHALA/MACHALA/CALLE GUAYACAN Y COLON EN EL DISPENSARIO FEMISALUD PLANTA BAJA JUNTO A LA FARMACIA SANA SANA Y EDIFICIO ECOSELCER</v>
          </cell>
          <cell r="K2275" t="str">
            <v>982215543 /  990301390</v>
          </cell>
          <cell r="L2275" t="str">
            <v/>
          </cell>
          <cell r="M2275" t="str">
            <v>MACHALA</v>
          </cell>
          <cell r="N2275" t="str">
            <v>EL ORO</v>
          </cell>
          <cell r="O2275" t="str">
            <v>MACHALA</v>
          </cell>
        </row>
        <row r="2276">
          <cell r="A2276" t="str">
            <v>20002984581358</v>
          </cell>
          <cell r="B2276">
            <v>467482</v>
          </cell>
          <cell r="C2276" t="str">
            <v>20002984581358</v>
          </cell>
          <cell r="D2276">
            <v>44889.503032407411</v>
          </cell>
          <cell r="E2276" t="str">
            <v>CONECEL</v>
          </cell>
          <cell r="F2276" t="str">
            <v>DESPACHO</v>
          </cell>
          <cell r="G2276" t="str">
            <v>NORMAL</v>
          </cell>
          <cell r="H2276" t="str">
            <v>STALIN DAVID SIMBANA VACA</v>
          </cell>
          <cell r="I2276" t="str">
            <v>1723072052</v>
          </cell>
          <cell r="J2276" t="str">
            <v>QUITO-CALDERON) CASA: SCTOR BELLAVISTA CALLE MIGUEL MEDINA N10-335 1PS Y CALLE LIMA/ CLR CELESTE A 1CDR FRUTERIA AQUI MEQUEDO</v>
          </cell>
          <cell r="K2276" t="str">
            <v>983868432 /  993044292</v>
          </cell>
          <cell r="M2276" t="str">
            <v>QUITO</v>
          </cell>
          <cell r="N2276" t="str">
            <v>PICHINCHA</v>
          </cell>
          <cell r="O2276" t="str">
            <v>QUITO</v>
          </cell>
        </row>
        <row r="2277">
          <cell r="A2277" t="str">
            <v>20002984568711</v>
          </cell>
          <cell r="B2277">
            <v>467483</v>
          </cell>
          <cell r="C2277" t="str">
            <v>20002984568711</v>
          </cell>
          <cell r="D2277">
            <v>44889.503032407411</v>
          </cell>
          <cell r="E2277" t="str">
            <v>CONECEL</v>
          </cell>
          <cell r="F2277" t="str">
            <v>DESPACHO</v>
          </cell>
          <cell r="G2277" t="str">
            <v>NORMAL</v>
          </cell>
          <cell r="H2277" t="str">
            <v>KENYA CAROLINA ANDRADE VARGAS</v>
          </cell>
          <cell r="I2277" t="str">
            <v>958735227</v>
          </cell>
          <cell r="J2277" t="str">
            <v>DURAN/ELOY ALFARO/AV JUAN LEON MERA CASA DE COLOR CREMA N54 JUNTO A LA FERRETERIA JB Y A UNA CUADRA DEL CC TUTI</v>
          </cell>
          <cell r="K2277" t="str">
            <v xml:space="preserve">994915612 /  </v>
          </cell>
          <cell r="M2277" t="str">
            <v>DURAN</v>
          </cell>
          <cell r="N2277" t="str">
            <v>GUAYAS</v>
          </cell>
          <cell r="O2277" t="str">
            <v>DURAN</v>
          </cell>
        </row>
        <row r="2278">
          <cell r="A2278" t="str">
            <v>20002984586630</v>
          </cell>
          <cell r="B2278">
            <v>467484</v>
          </cell>
          <cell r="C2278" t="str">
            <v>20002984586630</v>
          </cell>
          <cell r="D2278">
            <v>44889.503032407411</v>
          </cell>
          <cell r="E2278" t="str">
            <v>CONECEL</v>
          </cell>
          <cell r="F2278" t="str">
            <v>DESPACHO</v>
          </cell>
          <cell r="G2278" t="str">
            <v>NORMAL</v>
          </cell>
          <cell r="H2278" t="str">
            <v>DANNY ANTONIO PEREZ ARBOLEDA</v>
          </cell>
          <cell r="I2278" t="str">
            <v>AX025078 PASAPORTE</v>
          </cell>
          <cell r="J2278" t="str">
            <v>RIOBAMBA/VELOZ/AV DANIEL LEON BORJA Y DUCHICELA MZ NA VLL 1 EN EL HOTEL ZEUS PREGUNTAR POR EL COREOGRAFO DAN</v>
          </cell>
          <cell r="K2278" t="str">
            <v xml:space="preserve">983178081 /  </v>
          </cell>
          <cell r="M2278" t="str">
            <v>RIOBAMBA</v>
          </cell>
          <cell r="N2278" t="str">
            <v>CHIMBORAZO</v>
          </cell>
          <cell r="O2278" t="str">
            <v>RIOBAMBA</v>
          </cell>
        </row>
        <row r="2279">
          <cell r="A2279" t="str">
            <v>20002975449965</v>
          </cell>
          <cell r="B2279">
            <v>467485</v>
          </cell>
          <cell r="C2279" t="str">
            <v>20002975449965</v>
          </cell>
          <cell r="D2279">
            <v>44889.503032407411</v>
          </cell>
          <cell r="E2279" t="str">
            <v>CONECEL</v>
          </cell>
          <cell r="F2279" t="str">
            <v>DESPACHO</v>
          </cell>
          <cell r="G2279" t="str">
            <v>NORMAL</v>
          </cell>
          <cell r="H2279" t="str">
            <v>JOSE VICENTE ALLAICA YUNGAN</v>
          </cell>
          <cell r="I2279" t="str">
            <v>603188863</v>
          </cell>
          <cell r="J2279" t="str">
            <v>RIOBAMBA/VELOZ/BARRIO SAN RAFAEL 2 CALLE ROMA Y LISBOA DAVALOS CASA DE DOS PISOS COLOR VERDE N6 DIAGONAL A LA MECANICA DE ENDEREZADA DE PINTURA</v>
          </cell>
          <cell r="K2279" t="str">
            <v xml:space="preserve">962659547 /  </v>
          </cell>
          <cell r="M2279" t="str">
            <v>RIOBAMBA</v>
          </cell>
          <cell r="N2279" t="str">
            <v>CHIMBORAZO</v>
          </cell>
          <cell r="O2279" t="str">
            <v>RIOBAMBA</v>
          </cell>
        </row>
        <row r="2280">
          <cell r="A2280" t="str">
            <v>20002984566413</v>
          </cell>
          <cell r="B2280">
            <v>467486</v>
          </cell>
          <cell r="C2280" t="str">
            <v>20002984566413</v>
          </cell>
          <cell r="D2280">
            <v>44889.503032407411</v>
          </cell>
          <cell r="E2280" t="str">
            <v>CONECEL</v>
          </cell>
          <cell r="F2280" t="str">
            <v>DESPACHO</v>
          </cell>
          <cell r="G2280" t="str">
            <v>NORMAL</v>
          </cell>
          <cell r="H2280" t="str">
            <v>JOSE LUIS MOREIRA RIVERA</v>
          </cell>
          <cell r="I2280" t="str">
            <v>1312708926</v>
          </cell>
          <cell r="J2280" t="str">
            <v>QUITO/PONCEANO/AV DIEGO VASQUEZ DE CEPEDA E ISABEL DE SANTIAGO CONJUNTO RESIDENCIAL MIRADOR ESPANOL N71-601 CONJUNTOS CREMA CON TOMATE A LADO DE UN GYNASIO X GYN</v>
          </cell>
          <cell r="K2280" t="str">
            <v>984167704 /  994822548</v>
          </cell>
          <cell r="L2280" t="str">
            <v/>
          </cell>
          <cell r="M2280" t="str">
            <v>QUITO</v>
          </cell>
          <cell r="N2280" t="str">
            <v>PICHINCHA</v>
          </cell>
          <cell r="O2280" t="str">
            <v>QUITO</v>
          </cell>
        </row>
        <row r="2281">
          <cell r="A2281" t="str">
            <v>20002984924010</v>
          </cell>
          <cell r="B2281">
            <v>467487</v>
          </cell>
          <cell r="C2281" t="str">
            <v>20002984924010</v>
          </cell>
          <cell r="D2281">
            <v>44889.503032407411</v>
          </cell>
          <cell r="E2281" t="str">
            <v>CONECEL</v>
          </cell>
          <cell r="F2281" t="str">
            <v>DESPACHO</v>
          </cell>
          <cell r="G2281" t="str">
            <v>NORMAL</v>
          </cell>
          <cell r="H2281" t="str">
            <v>MAYRA MARIBEL MEDRANDA VERA</v>
          </cell>
          <cell r="I2281" t="str">
            <v>2300067895</v>
          </cell>
          <cell r="J2281" t="str">
            <v>SANTO DOMINGO DE LOS TSACHILAS BOMBOLI COOPERATIVA PLAN DE VIVIENDA CALLE E LOTE 18 MZ 56 ANARANJADO Y UN PISO ALADO DE LA CASA COMUNAL DEL BARRIO EL MIRADOR</v>
          </cell>
          <cell r="K2281" t="str">
            <v>939158894 /  988074585</v>
          </cell>
          <cell r="L2281" t="str">
            <v/>
          </cell>
          <cell r="M2281" t="str">
            <v>SANTO DOMINGO</v>
          </cell>
          <cell r="N2281" t="str">
            <v>SANTO DOMINGO DE LOS TSACHILAS</v>
          </cell>
          <cell r="O2281" t="str">
            <v>SANTO DOMINGO</v>
          </cell>
        </row>
        <row r="2282">
          <cell r="A2282" t="str">
            <v>20002984925744</v>
          </cell>
          <cell r="B2282">
            <v>467488</v>
          </cell>
          <cell r="C2282" t="str">
            <v>20002984925744</v>
          </cell>
          <cell r="D2282">
            <v>44889.503032407411</v>
          </cell>
          <cell r="E2282" t="str">
            <v>CONECEL</v>
          </cell>
          <cell r="F2282" t="str">
            <v>DESPACHO</v>
          </cell>
          <cell r="G2282" t="str">
            <v>NORMAL</v>
          </cell>
          <cell r="H2282" t="str">
            <v>ANGELA DAYANNA SARMIENTO MORALES</v>
          </cell>
          <cell r="I2282" t="str">
            <v>107273849</v>
          </cell>
          <cell r="J2282" t="str">
            <v>CUENCA/BELLAVISTA/CDLA DEL MAGISTERIO CALLE SANTIAGO ARIAS Y FRANCISCO ARIZAGA LUQUE CASA DE UN PISO COLOR LADRILLO N140</v>
          </cell>
          <cell r="K2282" t="str">
            <v>984139591 /  984978722</v>
          </cell>
          <cell r="M2282" t="str">
            <v>CUENCA</v>
          </cell>
          <cell r="N2282" t="str">
            <v>AZUAY</v>
          </cell>
          <cell r="O2282" t="str">
            <v>CUENCA</v>
          </cell>
        </row>
        <row r="2283">
          <cell r="A2283" t="str">
            <v>20002984578537</v>
          </cell>
          <cell r="B2283">
            <v>467489</v>
          </cell>
          <cell r="C2283" t="str">
            <v>20002984578537</v>
          </cell>
          <cell r="D2283">
            <v>44889.503032407411</v>
          </cell>
          <cell r="E2283" t="str">
            <v>CONECEL</v>
          </cell>
          <cell r="F2283" t="str">
            <v>DESPACHO</v>
          </cell>
          <cell r="G2283" t="str">
            <v>NORMAL</v>
          </cell>
          <cell r="H2283" t="str">
            <v>MATEO FERNANDO VASCONEZ CONZA</v>
          </cell>
          <cell r="I2283" t="str">
            <v>106419476</v>
          </cell>
          <cell r="J2283" t="str">
            <v>CUENCA/EL SAGRARIO/CALLE SANGURIMA 420 Y VARGAS MACHUCA FRENTE A LA ROTARY 3ER PISO SECTOR 9 DE OCTUBRE REFERENCIA CENTRO ODONTOLOGICO ROTARY</v>
          </cell>
          <cell r="K2283" t="str">
            <v xml:space="preserve">992533939 /  </v>
          </cell>
          <cell r="M2283" t="str">
            <v>CUENCA</v>
          </cell>
          <cell r="N2283" t="str">
            <v>AZUAY</v>
          </cell>
          <cell r="O2283" t="str">
            <v>CUENCA</v>
          </cell>
        </row>
        <row r="2284">
          <cell r="A2284" t="str">
            <v>20002984944942</v>
          </cell>
          <cell r="B2284">
            <v>467490</v>
          </cell>
          <cell r="C2284" t="str">
            <v>20002984944942</v>
          </cell>
          <cell r="D2284">
            <v>44889.503032407411</v>
          </cell>
          <cell r="E2284" t="str">
            <v>CONECEL</v>
          </cell>
          <cell r="F2284" t="str">
            <v>DESPACHO</v>
          </cell>
          <cell r="G2284" t="str">
            <v>NORMAL</v>
          </cell>
          <cell r="H2284" t="str">
            <v>CARLOS LUIS HERRERA FERNANDEZ</v>
          </cell>
          <cell r="I2284" t="str">
            <v>1206046664</v>
          </cell>
          <cell r="J2284" t="str">
            <v>DURAN/ELOY ALFARO DIR 2 EMPRESA GASEC S.A CLL E49A KM 7.5 VIA DURAN TAMBO A 500M DE PROCARSA SECTOR FINCAS DELIA</v>
          </cell>
          <cell r="K2284" t="str">
            <v xml:space="preserve">996185126 /  </v>
          </cell>
          <cell r="M2284" t="str">
            <v>DURAN</v>
          </cell>
          <cell r="N2284" t="str">
            <v>GUAYAS</v>
          </cell>
          <cell r="O2284" t="str">
            <v>DURAN</v>
          </cell>
        </row>
        <row r="2285">
          <cell r="A2285" t="str">
            <v>20002984939486</v>
          </cell>
          <cell r="B2285">
            <v>467491</v>
          </cell>
          <cell r="C2285" t="str">
            <v>20002984939486</v>
          </cell>
          <cell r="D2285">
            <v>44889.503032407411</v>
          </cell>
          <cell r="E2285" t="str">
            <v>CONECEL</v>
          </cell>
          <cell r="F2285" t="str">
            <v>DESPACHO</v>
          </cell>
          <cell r="G2285" t="str">
            <v>NORMAL</v>
          </cell>
          <cell r="H2285" t="str">
            <v>ANA MAGDALENA MIRANDA LARCO</v>
          </cell>
          <cell r="I2285" t="str">
            <v>1703218618</v>
          </cell>
          <cell r="J2285" t="str">
            <v>QUITO/ CALDERON/ SAN JUAN BAJO DE CALDERON CALLE CALIXTO SIMBANA Y FRANCISCO DE ALBORNOZ,CASA 1 PISO COLOR BLANCA SIN CERRAMIENTO DIAGONAL IGLESIA GOZO ESPIRITUAL</v>
          </cell>
          <cell r="K2285" t="str">
            <v>997142192 /  23470681</v>
          </cell>
          <cell r="L2285" t="str">
            <v/>
          </cell>
          <cell r="M2285" t="str">
            <v>QUITO</v>
          </cell>
          <cell r="N2285" t="str">
            <v>PICHINCHA</v>
          </cell>
          <cell r="O2285" t="str">
            <v>QUITO</v>
          </cell>
        </row>
        <row r="2286">
          <cell r="A2286" t="str">
            <v>20002984575931</v>
          </cell>
          <cell r="B2286">
            <v>467492</v>
          </cell>
          <cell r="C2286" t="str">
            <v>20002984575931</v>
          </cell>
          <cell r="D2286">
            <v>44889.503032407411</v>
          </cell>
          <cell r="E2286" t="str">
            <v>CONECEL</v>
          </cell>
          <cell r="F2286" t="str">
            <v>DESPACHO</v>
          </cell>
          <cell r="G2286" t="str">
            <v>NORMAL</v>
          </cell>
          <cell r="H2286" t="str">
            <v>FLAVIO SEBASTIAN QUINTUNA MUNOZ</v>
          </cell>
          <cell r="I2286" t="str">
            <v>107347353</v>
          </cell>
          <cell r="J2286" t="str">
            <v>CUENCA/HUAYNACAPAC/BARRIO VERGEL CALLE DE LAS RETAMAS 346 Y CALLE TOMILLOS EDIFICIO DE LOS GERANIOS CASA N346 DE 3 PISOS COLOR BLANCO</v>
          </cell>
          <cell r="K2286" t="str">
            <v>987905153 /  994392949/098790515</v>
          </cell>
          <cell r="L2286" t="str">
            <v/>
          </cell>
          <cell r="M2286" t="str">
            <v>CUENCA</v>
          </cell>
          <cell r="N2286" t="str">
            <v>AZUAY</v>
          </cell>
          <cell r="O2286" t="str">
            <v>CUENCA</v>
          </cell>
        </row>
        <row r="2287">
          <cell r="A2287" t="str">
            <v>20002984932077</v>
          </cell>
          <cell r="B2287">
            <v>467493</v>
          </cell>
          <cell r="C2287" t="str">
            <v>20002984932077</v>
          </cell>
          <cell r="D2287">
            <v>44889.503032407411</v>
          </cell>
          <cell r="E2287" t="str">
            <v>CONECEL</v>
          </cell>
          <cell r="F2287" t="str">
            <v>DESPACHO</v>
          </cell>
          <cell r="G2287" t="str">
            <v>NORMAL</v>
          </cell>
          <cell r="H2287" t="str">
            <v>CHRISTOPHER FERNANDO BOLANOS YEPEZ</v>
          </cell>
          <cell r="I2287" t="str">
            <v>401868385</v>
          </cell>
          <cell r="J2287" t="str">
            <v>TULCAN/TULCAN/CALLE COLON Y 10 DE AGOSTO EN LA COOP DE AHORRO Y CREDITO PABLO MUNOZ VEGA FRENTE AL GOBIERNO DESCENTRALIZADO DE TULCAN</v>
          </cell>
          <cell r="K2287" t="str">
            <v xml:space="preserve">967895960 /  </v>
          </cell>
          <cell r="L2287" t="str">
            <v/>
          </cell>
          <cell r="M2287" t="str">
            <v>TULCAN</v>
          </cell>
          <cell r="N2287" t="str">
            <v>CARCHI</v>
          </cell>
          <cell r="O2287" t="str">
            <v>TULCAN</v>
          </cell>
        </row>
        <row r="2288">
          <cell r="A2288" t="str">
            <v>20002983381685_1</v>
          </cell>
          <cell r="B2288">
            <v>467494</v>
          </cell>
          <cell r="C2288" t="str">
            <v>20002983381685_1</v>
          </cell>
          <cell r="D2288">
            <v>44889.503032407411</v>
          </cell>
          <cell r="E2288" t="str">
            <v>CONECEL</v>
          </cell>
          <cell r="F2288" t="str">
            <v>DESPACHO</v>
          </cell>
          <cell r="G2288" t="str">
            <v>NORMAL</v>
          </cell>
          <cell r="H2288" t="str">
            <v>JORGE ENRIQUE SUQUILLO FARIAS</v>
          </cell>
          <cell r="I2288" t="str">
            <v>1715894356</v>
          </cell>
          <cell r="J2288" t="str">
            <v>QUITO/SANGOLQUI/BARRIO LA VICTORIA CALLE ENRIQUE TELLO Y AV SHYRIS CASA DE 3 PISOS COLOR LADRILLO CON BLANCO DIAGONAL A LA PANADERIA TERESITA</v>
          </cell>
          <cell r="K2288" t="str">
            <v>984513942 /  984316790</v>
          </cell>
          <cell r="L2288" t="str">
            <v/>
          </cell>
          <cell r="M2288" t="str">
            <v>QUITO</v>
          </cell>
          <cell r="N2288" t="str">
            <v>PICHINCHA</v>
          </cell>
          <cell r="O2288" t="str">
            <v>QUITO</v>
          </cell>
        </row>
        <row r="2289">
          <cell r="A2289" t="str">
            <v>20002984945935</v>
          </cell>
          <cell r="B2289">
            <v>467495</v>
          </cell>
          <cell r="C2289" t="str">
            <v>20002984945935</v>
          </cell>
          <cell r="D2289">
            <v>44889.503032407411</v>
          </cell>
          <cell r="E2289" t="str">
            <v>CONECEL</v>
          </cell>
          <cell r="F2289" t="str">
            <v>DESPACHO</v>
          </cell>
          <cell r="G2289" t="str">
            <v>NORMAL</v>
          </cell>
          <cell r="H2289" t="str">
            <v>JOSE MAURICIO MUNOZ PAZ</v>
          </cell>
          <cell r="I2289" t="str">
            <v>1312496589</v>
          </cell>
          <cell r="J2289" t="str">
            <v>CUENCA/SAN BLAS/CALLE BENIGNO MALO ENTRE SIMON BOLIVAR Y GRAN COLOMBIA EN LA CANTINA LA UNICA POR EL MERCANTIL TOSI</v>
          </cell>
          <cell r="K2289" t="str">
            <v>963219860 /  996006300/096321986</v>
          </cell>
          <cell r="L2289" t="str">
            <v/>
          </cell>
          <cell r="M2289" t="str">
            <v>CUENCA</v>
          </cell>
          <cell r="N2289" t="str">
            <v>AZUAY</v>
          </cell>
          <cell r="O2289" t="str">
            <v>CUENCA</v>
          </cell>
        </row>
        <row r="2290">
          <cell r="A2290" t="str">
            <v>20002984583261</v>
          </cell>
          <cell r="B2290">
            <v>467474</v>
          </cell>
          <cell r="C2290" t="str">
            <v>20002984583261</v>
          </cell>
          <cell r="D2290">
            <v>44889.503020833334</v>
          </cell>
          <cell r="E2290" t="str">
            <v>CONECEL</v>
          </cell>
          <cell r="F2290" t="str">
            <v>DESPACHO</v>
          </cell>
          <cell r="G2290" t="str">
            <v>NORMAL</v>
          </cell>
          <cell r="H2290" t="str">
            <v>WILSON JAVIER CHILA AMPUERO</v>
          </cell>
          <cell r="I2290" t="str">
            <v>925401325</v>
          </cell>
          <cell r="J2290" t="str">
            <v>MANTA/TARQUI/CALLE 304 Y AV 204 EN LA URBANIZACION PLAN HABITACIONAL SI VIVIENDA MZ 8 VLL 34 FRENTE A NOVEDADES SOFIA CASA DE DOS PISOS</v>
          </cell>
          <cell r="K2290" t="str">
            <v>960423437 /  999350492</v>
          </cell>
          <cell r="M2290" t="str">
            <v>MANTA</v>
          </cell>
          <cell r="N2290" t="str">
            <v>MANABI</v>
          </cell>
          <cell r="O2290" t="str">
            <v>MANTA</v>
          </cell>
        </row>
        <row r="2291">
          <cell r="A2291" t="str">
            <v>20002984569844</v>
          </cell>
          <cell r="B2291">
            <v>467475</v>
          </cell>
          <cell r="C2291" t="str">
            <v>20002984569844</v>
          </cell>
          <cell r="D2291">
            <v>44889.503020833334</v>
          </cell>
          <cell r="E2291" t="str">
            <v>CONECEL</v>
          </cell>
          <cell r="F2291" t="str">
            <v>DESPACHO</v>
          </cell>
          <cell r="G2291" t="str">
            <v>NORMAL</v>
          </cell>
          <cell r="H2291" t="str">
            <v>HERMELINDA DOLORES VINUEZA CHANATASIG</v>
          </cell>
          <cell r="I2291" t="str">
            <v>1709816969</v>
          </cell>
          <cell r="J2291" t="str">
            <v>QUITO/LA MENA/S25J OE8-43 Y AV MARISCAL SUCRE TRABJO CYBER DOLORES A 1 CDRA DE UPC CAMINOS DEL SUR</v>
          </cell>
          <cell r="K2291" t="str">
            <v>992522210 /  299252221</v>
          </cell>
          <cell r="L2291" t="str">
            <v/>
          </cell>
          <cell r="M2291" t="str">
            <v>QUITO</v>
          </cell>
          <cell r="N2291" t="str">
            <v>PICHINCHA</v>
          </cell>
          <cell r="O2291" t="str">
            <v>QUITO</v>
          </cell>
        </row>
        <row r="2292">
          <cell r="A2292" t="str">
            <v>20002849762405</v>
          </cell>
          <cell r="B2292">
            <v>467476</v>
          </cell>
          <cell r="C2292" t="str">
            <v>20002849762405</v>
          </cell>
          <cell r="D2292">
            <v>44889.503020833334</v>
          </cell>
          <cell r="E2292" t="str">
            <v>CONECEL</v>
          </cell>
          <cell r="F2292" t="str">
            <v>DESPACHO</v>
          </cell>
          <cell r="G2292" t="str">
            <v>NORMAL</v>
          </cell>
          <cell r="H2292" t="str">
            <v>HANS ALBERT CHAVEZ MERO</v>
          </cell>
          <cell r="I2292" t="str">
            <v>3040076949</v>
          </cell>
          <cell r="J2292" t="str">
            <v>GUARANDA/GUARANDA//VIA AMBATO GUARANDA Y CALL M/ES RECIBEN EN EL TERMINAL DE GUARANDA LLAMAR UNA HORA ANTES</v>
          </cell>
          <cell r="K2292" t="str">
            <v xml:space="preserve">978835252 /  </v>
          </cell>
          <cell r="M2292" t="str">
            <v>GUARANDA</v>
          </cell>
          <cell r="N2292" t="str">
            <v>BOLIVAR</v>
          </cell>
          <cell r="O2292" t="str">
            <v>GUARANDA</v>
          </cell>
        </row>
        <row r="2293">
          <cell r="A2293" t="str">
            <v>BREDEV_000002</v>
          </cell>
          <cell r="B2293">
            <v>467402</v>
          </cell>
          <cell r="C2293" t="str">
            <v>BREDEV_000002</v>
          </cell>
          <cell r="D2293">
            <v>44889.488888888889</v>
          </cell>
          <cell r="E2293" t="str">
            <v>CONECEL_DOCUMENTOS</v>
          </cell>
          <cell r="F2293" t="str">
            <v>DESPACHO</v>
          </cell>
          <cell r="H2293" t="str">
            <v>LOURDES QUINTERO (BREDLYNG)</v>
          </cell>
          <cell r="J2293" t="str">
            <v>OFC BRELDYNG CALLE 7MO PASAJE 37ª Y V. EMILIO ROMERO, BODEGAS DE FERRETERIA ESPINOZA, BODEGA #8 (EXACTAMENTE QUEDA EN LA JUAN TANCA MARENGO KM. 4.5 PASANDO LA COCA COLA</v>
          </cell>
          <cell r="M2293" t="str">
            <v xml:space="preserve"> VILLAMIL PLAYAS</v>
          </cell>
        </row>
        <row r="2294">
          <cell r="A2294" t="str">
            <v>FTSTE00134</v>
          </cell>
          <cell r="B2294">
            <v>467100</v>
          </cell>
          <cell r="C2294" t="str">
            <v>FTSTE00134</v>
          </cell>
          <cell r="D2294">
            <v>44889.355543981481</v>
          </cell>
          <cell r="E2294" t="str">
            <v>CONECEL_DOCUMENTOS</v>
          </cell>
          <cell r="F2294" t="str">
            <v>DESPACHO</v>
          </cell>
          <cell r="H2294" t="str">
            <v>ALEXANDER GALVIS</v>
          </cell>
          <cell r="J2294" t="str">
            <v>RETIRA AGENCIA TRAMACOSANTA ELENA</v>
          </cell>
          <cell r="M2294" t="str">
            <v>240201</v>
          </cell>
        </row>
        <row r="2295">
          <cell r="A2295" t="str">
            <v>20002984577626</v>
          </cell>
          <cell r="B2295">
            <v>467015</v>
          </cell>
          <cell r="C2295" t="str">
            <v>20002984577626</v>
          </cell>
          <cell r="D2295">
            <v>44888.719189814816</v>
          </cell>
          <cell r="E2295" t="str">
            <v>CONECEL</v>
          </cell>
          <cell r="F2295" t="str">
            <v>DESPACHO</v>
          </cell>
          <cell r="G2295" t="str">
            <v>NORMAL</v>
          </cell>
          <cell r="H2295" t="str">
            <v>JENNIFER GABRIELA GUERRERO SUMBA</v>
          </cell>
          <cell r="I2295" t="str">
            <v>107943458</v>
          </cell>
          <cell r="J2295" t="str">
            <v>CUENCA EL BATAN SECTOR FERIA LIBRE CALLE GRANADINA Y AV.AMAZONAS CASA COOLOR NARANJA 3 PISOS A MEDIA CUADRA DEL TALLER MOTORS MECANICA FORD</v>
          </cell>
          <cell r="K2295" t="str">
            <v>983019584 /  979974231</v>
          </cell>
          <cell r="L2295" t="str">
            <v/>
          </cell>
          <cell r="M2295" t="str">
            <v>CUENCA</v>
          </cell>
          <cell r="N2295" t="str">
            <v>AZUAY</v>
          </cell>
          <cell r="O2295" t="str">
            <v>CUENCA</v>
          </cell>
        </row>
        <row r="2296">
          <cell r="A2296" t="str">
            <v>20002984590134</v>
          </cell>
          <cell r="B2296">
            <v>467016</v>
          </cell>
          <cell r="C2296" t="str">
            <v>20002984590134</v>
          </cell>
          <cell r="D2296">
            <v>44888.719189814816</v>
          </cell>
          <cell r="E2296" t="str">
            <v>CONECEL</v>
          </cell>
          <cell r="F2296" t="str">
            <v>DESPACHO</v>
          </cell>
          <cell r="G2296" t="str">
            <v>NORMAL</v>
          </cell>
          <cell r="H2296" t="str">
            <v>BRYAN JAVIER MARCALLA GUZMAN</v>
          </cell>
          <cell r="I2296" t="str">
            <v>1726593112</v>
          </cell>
          <cell r="J2296" t="str">
            <v>QUITO/LA LOMA DE PUENGASI SECTOR BALCON DEL VALLE CALL MARIA GUANOLUISA Y MIGUEL ANGEL ZAMBRANO CASA DE 3 PISOS COLOR LADRILLO FRENTE COLEGIO MIGUEL ANGEL ZAMBRANO</v>
          </cell>
          <cell r="K2296" t="str">
            <v>963806697 /  998996769</v>
          </cell>
          <cell r="L2296" t="str">
            <v/>
          </cell>
          <cell r="M2296" t="str">
            <v>QUITO</v>
          </cell>
          <cell r="N2296" t="str">
            <v>PICHINCHA</v>
          </cell>
          <cell r="O2296" t="str">
            <v>QUITO</v>
          </cell>
        </row>
        <row r="2297">
          <cell r="A2297" t="str">
            <v>20002984568442</v>
          </cell>
          <cell r="B2297">
            <v>467017</v>
          </cell>
          <cell r="C2297" t="str">
            <v>20002984568442</v>
          </cell>
          <cell r="D2297">
            <v>44888.719189814816</v>
          </cell>
          <cell r="E2297" t="str">
            <v>CONECEL</v>
          </cell>
          <cell r="F2297" t="str">
            <v>DESPACHO</v>
          </cell>
          <cell r="G2297" t="str">
            <v>NORMAL</v>
          </cell>
          <cell r="H2297" t="str">
            <v>LUIS ALFREDO PICO BARCIA</v>
          </cell>
          <cell r="I2297" t="str">
            <v>1311843559</v>
          </cell>
          <cell r="J2297" t="str">
            <v>MANTA/LOS ESTEROS/VIA ROCAFUERTE CASA DE UN PISO COLOR CELESTE CON CERCO DE CANA A UNA CUADRA DE LUBRICADORA EL CHINITO</v>
          </cell>
          <cell r="K2297" t="str">
            <v>996471404 /  996476556</v>
          </cell>
          <cell r="L2297" t="str">
            <v/>
          </cell>
          <cell r="M2297" t="str">
            <v>MANTA</v>
          </cell>
          <cell r="N2297" t="str">
            <v>MANABI</v>
          </cell>
          <cell r="O2297" t="str">
            <v>MANTA</v>
          </cell>
        </row>
        <row r="2298">
          <cell r="A2298" t="str">
            <v>20002983922146</v>
          </cell>
          <cell r="B2298">
            <v>467018</v>
          </cell>
          <cell r="C2298" t="str">
            <v>20002983922146</v>
          </cell>
          <cell r="D2298">
            <v>44888.719189814816</v>
          </cell>
          <cell r="E2298" t="str">
            <v>CONECEL</v>
          </cell>
          <cell r="F2298" t="str">
            <v>DESPACHO</v>
          </cell>
          <cell r="G2298" t="str">
            <v>NORMAL</v>
          </cell>
          <cell r="H2298" t="str">
            <v>DENNISE KAROLINA GORTAIRE LEON</v>
          </cell>
          <cell r="I2298" t="str">
            <v>107959413</v>
          </cell>
          <cell r="J2298" t="str">
            <v>CUENCA/SAN SEBASTIAN/CALLE CAMINO A RACAR 721 Y CALLE DANIEL TORAL MALO A MEDIA CUADRA DEL LABORATORIO FARMACEUTICO Y AGROVETERINARIO PARACELSO</v>
          </cell>
          <cell r="K2298" t="str">
            <v xml:space="preserve">992830181 /  </v>
          </cell>
          <cell r="L2298" t="str">
            <v/>
          </cell>
          <cell r="M2298" t="str">
            <v>CUENCA</v>
          </cell>
          <cell r="N2298" t="str">
            <v>AZUAY</v>
          </cell>
          <cell r="O2298" t="str">
            <v>CUENCA</v>
          </cell>
        </row>
        <row r="2299">
          <cell r="A2299" t="str">
            <v>20002983032274</v>
          </cell>
          <cell r="B2299">
            <v>466976</v>
          </cell>
          <cell r="C2299" t="str">
            <v>20002983032274</v>
          </cell>
          <cell r="D2299">
            <v>44888.719178240739</v>
          </cell>
          <cell r="E2299" t="str">
            <v>CONECEL</v>
          </cell>
          <cell r="F2299" t="str">
            <v>DESPACHO</v>
          </cell>
          <cell r="G2299" t="str">
            <v>NORMAL</v>
          </cell>
          <cell r="H2299" t="str">
            <v>CARLOS ENRIQUE GONZALEZ ORTIZ</v>
          </cell>
          <cell r="I2299" t="str">
            <v>920883337</v>
          </cell>
          <cell r="J2299" t="str">
            <v>GUAYAS/DURAN/ELOY ALFARO/KM 12 VIA DURAN TAMBO/JUNTO A LA GASOLINERA PETROCOMERICLA A 500 METROS ANTES DE LLEGAR AL PEAJE/ENTREGA LA CAMARONERA GODPROEX CAMARONERA SAN ANDRESITO</v>
          </cell>
          <cell r="K2299" t="str">
            <v xml:space="preserve">983135495 /  </v>
          </cell>
          <cell r="M2299" t="str">
            <v>DURAN</v>
          </cell>
          <cell r="N2299" t="str">
            <v>GUAYAS</v>
          </cell>
          <cell r="O2299" t="str">
            <v>DURAN</v>
          </cell>
        </row>
        <row r="2300">
          <cell r="A2300" t="str">
            <v>20002983908175</v>
          </cell>
          <cell r="B2300">
            <v>466977</v>
          </cell>
          <cell r="C2300" t="str">
            <v>20002983908175</v>
          </cell>
          <cell r="D2300">
            <v>44888.719178240739</v>
          </cell>
          <cell r="E2300" t="str">
            <v>CONECEL</v>
          </cell>
          <cell r="F2300" t="str">
            <v>DESPACHO</v>
          </cell>
          <cell r="G2300" t="str">
            <v>NORMAL</v>
          </cell>
          <cell r="H2300" t="str">
            <v>ROMINA ESTEFANIA PADILLA BARRETO</v>
          </cell>
          <cell r="I2300" t="str">
            <v>1726761727</v>
          </cell>
          <cell r="J2300" t="str">
            <v>PICHINCHA/QUITO/TUMBACO/CALLE JUAN MONTALVO Y F4B/ENTREGAR EN LA QUINTA LA ROSA FRENTE LA FABRICA OCTOFAZ</v>
          </cell>
          <cell r="K2300" t="str">
            <v>987194455 /  959033514</v>
          </cell>
          <cell r="L2300" t="str">
            <v/>
          </cell>
          <cell r="M2300" t="str">
            <v>QUITO</v>
          </cell>
          <cell r="N2300" t="str">
            <v>PICHINCHA</v>
          </cell>
          <cell r="O2300" t="str">
            <v>QUITO</v>
          </cell>
        </row>
        <row r="2301">
          <cell r="A2301" t="str">
            <v>20002983911177</v>
          </cell>
          <cell r="B2301">
            <v>466979</v>
          </cell>
          <cell r="C2301" t="str">
            <v>20002983911177</v>
          </cell>
          <cell r="D2301">
            <v>44888.719178240739</v>
          </cell>
          <cell r="E2301" t="str">
            <v>CONECEL</v>
          </cell>
          <cell r="F2301" t="str">
            <v>DESPACHO</v>
          </cell>
          <cell r="G2301" t="str">
            <v>NORMAL</v>
          </cell>
          <cell r="H2301" t="str">
            <v>JENIFFER JOMAIRA VERA ESPIN</v>
          </cell>
          <cell r="I2301" t="str">
            <v>1753012507</v>
          </cell>
          <cell r="J2301" t="str">
            <v>PICHINCHA/QUITO/CHIMBACALLE/SECTOR MONJAS ORQUIDEAS/CALLE MATILDE DELGADO ENTRE PASAJE E19C Y PASAJE E19E EN CASA 3 PISO COLOR GRIS PUERTE VERDE ATRAS DE ACADEMIA PABLO PAREDES</v>
          </cell>
          <cell r="K2301" t="str">
            <v>984624138 /  984624138</v>
          </cell>
          <cell r="L2301" t="str">
            <v/>
          </cell>
          <cell r="M2301" t="str">
            <v>QUITO</v>
          </cell>
          <cell r="N2301" t="str">
            <v>PICHINCHA</v>
          </cell>
          <cell r="O2301" t="str">
            <v>QUITO</v>
          </cell>
        </row>
        <row r="2302">
          <cell r="A2302" t="str">
            <v>20002983219912</v>
          </cell>
          <cell r="B2302">
            <v>466980</v>
          </cell>
          <cell r="C2302" t="str">
            <v>20002983219912</v>
          </cell>
          <cell r="D2302">
            <v>44888.719178240739</v>
          </cell>
          <cell r="E2302" t="str">
            <v>CONECEL</v>
          </cell>
          <cell r="F2302" t="str">
            <v>DESPACHO</v>
          </cell>
          <cell r="G2302" t="str">
            <v>NORMAL</v>
          </cell>
          <cell r="H2302" t="str">
            <v>CHRISTIAN ANDRES CHILUISA RIVAS</v>
          </cell>
          <cell r="I2302" t="str">
            <v>1718087917</v>
          </cell>
          <cell r="J2302" t="str">
            <v>QUITO/POMASQUI/AV MANUEL CORDOVA GALARZA KM 7 Y MEDIO JUNTO AL COLEGIO FRANCES EN EL UPC DE POMASQUI</v>
          </cell>
          <cell r="K2302" t="str">
            <v xml:space="preserve">996912501 /  </v>
          </cell>
          <cell r="L2302" t="str">
            <v/>
          </cell>
          <cell r="M2302" t="str">
            <v>QUITO</v>
          </cell>
          <cell r="N2302" t="str">
            <v>PICHINCHA</v>
          </cell>
          <cell r="O2302" t="str">
            <v>QUITO</v>
          </cell>
        </row>
        <row r="2303">
          <cell r="A2303" t="str">
            <v>20002983362426</v>
          </cell>
          <cell r="B2303">
            <v>466981</v>
          </cell>
          <cell r="C2303" t="str">
            <v>20002983362426</v>
          </cell>
          <cell r="D2303">
            <v>44888.719178240739</v>
          </cell>
          <cell r="E2303" t="str">
            <v>CONECEL</v>
          </cell>
          <cell r="F2303" t="str">
            <v>DESPACHO</v>
          </cell>
          <cell r="G2303" t="str">
            <v>NORMAL</v>
          </cell>
          <cell r="H2303" t="str">
            <v>HILDA MARIBEL ONA ALARCON</v>
          </cell>
          <cell r="I2303" t="str">
            <v>2100409818</v>
          </cell>
          <cell r="J2303" t="str">
            <v>QUITO/CONOCOTO/AV CAMILO PONCE ENRIQUEZ Y ATAHUALPA CASA OE8-40 DE DOS PISOS COLOR AMARILLA</v>
          </cell>
          <cell r="K2303" t="str">
            <v>995295358 /  987299945</v>
          </cell>
          <cell r="M2303" t="str">
            <v>QUITO</v>
          </cell>
          <cell r="N2303" t="str">
            <v>PICHINCHA</v>
          </cell>
          <cell r="O2303" t="str">
            <v>QUITO</v>
          </cell>
        </row>
        <row r="2304">
          <cell r="A2304" t="str">
            <v>20002982997144</v>
          </cell>
          <cell r="B2304">
            <v>466982</v>
          </cell>
          <cell r="C2304" t="str">
            <v>20002982997144</v>
          </cell>
          <cell r="D2304">
            <v>44888.719178240739</v>
          </cell>
          <cell r="E2304" t="str">
            <v>CONECEL</v>
          </cell>
          <cell r="F2304" t="str">
            <v>DESPACHO</v>
          </cell>
          <cell r="G2304" t="str">
            <v>NORMAL</v>
          </cell>
          <cell r="H2304" t="str">
            <v>GERMAN ANDRES ARCINIEGAS MONTERO</v>
          </cell>
          <cell r="I2304" t="str">
            <v>1750835074</v>
          </cell>
          <cell r="J2304" t="str">
            <v>QUITO/SANGOLQUI CALLE GARCIA MORENO Y ANTE N4-60 CASA DE 1 PISO FACHADA DE PIEDRA REF. FRENTE AL REITIVALLE</v>
          </cell>
          <cell r="K2304" t="str">
            <v xml:space="preserve">979176021 /  </v>
          </cell>
          <cell r="L2304" t="str">
            <v/>
          </cell>
          <cell r="M2304" t="str">
            <v>QUITO</v>
          </cell>
          <cell r="N2304" t="str">
            <v>PICHINCHA</v>
          </cell>
          <cell r="O2304" t="str">
            <v>QUITO</v>
          </cell>
        </row>
        <row r="2305">
          <cell r="A2305" t="str">
            <v>20002983906844</v>
          </cell>
          <cell r="B2305">
            <v>466983</v>
          </cell>
          <cell r="C2305" t="str">
            <v>20002983906844</v>
          </cell>
          <cell r="D2305">
            <v>44888.719178240739</v>
          </cell>
          <cell r="E2305" t="str">
            <v>CONECEL</v>
          </cell>
          <cell r="F2305" t="str">
            <v>DESPACHO</v>
          </cell>
          <cell r="G2305" t="str">
            <v>NORMAL</v>
          </cell>
          <cell r="H2305" t="str">
            <v>MARCO VINICIO SHUGULI OBANDO</v>
          </cell>
          <cell r="I2305" t="str">
            <v>1716308190</v>
          </cell>
          <cell r="J2305" t="str">
            <v>QUITO/LA CAROLINA AV 10 DE AGOSTO Y BARTOLOME DE LA CAZAS EDF ROSA DE LA EMPRESA ELECTRICA</v>
          </cell>
          <cell r="K2305" t="str">
            <v>998413179 /  22100100</v>
          </cell>
          <cell r="M2305" t="str">
            <v>QUITO</v>
          </cell>
          <cell r="N2305" t="str">
            <v>PICHINCHA</v>
          </cell>
          <cell r="O2305" t="str">
            <v>QUITO</v>
          </cell>
        </row>
        <row r="2306">
          <cell r="A2306" t="str">
            <v>20002983912516</v>
          </cell>
          <cell r="B2306">
            <v>466984</v>
          </cell>
          <cell r="C2306" t="str">
            <v>20002983912516</v>
          </cell>
          <cell r="D2306">
            <v>44888.719178240739</v>
          </cell>
          <cell r="E2306" t="str">
            <v>CONECEL</v>
          </cell>
          <cell r="F2306" t="str">
            <v>DESPACHO</v>
          </cell>
          <cell r="G2306" t="str">
            <v>NORMAL</v>
          </cell>
          <cell r="H2306" t="str">
            <v>JORGE EDUARDO BORBOR ALVARADO</v>
          </cell>
          <cell r="I2306" t="str">
            <v>2400075681</v>
          </cell>
          <cell r="J2306" t="str">
            <v>LA LIBERTAD/LIBERTAD/BARRIO CALDERON AV 28 Y CALLE C1 A 2 CDRA DEL CEMENTERIO LA LIBERTAD/ CENTRO DE TRABAJO KAIROS DISENO Y PUBLICIDAD</v>
          </cell>
          <cell r="K2306" t="str">
            <v xml:space="preserve">962720900 /  </v>
          </cell>
          <cell r="L2306" t="str">
            <v/>
          </cell>
          <cell r="M2306" t="str">
            <v>LA LIBERTAD</v>
          </cell>
          <cell r="N2306" t="str">
            <v>SANTA ELENA</v>
          </cell>
          <cell r="O2306" t="str">
            <v>LA LIBERTAD</v>
          </cell>
        </row>
        <row r="2307">
          <cell r="A2307" t="str">
            <v>20002983925425</v>
          </cell>
          <cell r="B2307">
            <v>466985</v>
          </cell>
          <cell r="C2307" t="str">
            <v>20002983925425</v>
          </cell>
          <cell r="D2307">
            <v>44888.719178240739</v>
          </cell>
          <cell r="E2307" t="str">
            <v>CONECEL</v>
          </cell>
          <cell r="F2307" t="str">
            <v>DESPACHO</v>
          </cell>
          <cell r="G2307" t="str">
            <v>NORMAL</v>
          </cell>
          <cell r="H2307" t="str">
            <v>GINA GUADALUPE MENDOZA LOOR</v>
          </cell>
          <cell r="I2307" t="str">
            <v>1715394233</v>
          </cell>
          <cell r="J2307" t="str">
            <v>/SANTO DOMINGO/ STO.DOMINGO/TRBJO AV. PATRICIO ROMERO Y AV LOS COLONOS EN LA FERRETERIA MENDOZA S.A FRENTE A LA ENTRADA COOPERTIVA JUAN EULOGIO</v>
          </cell>
          <cell r="K2307" t="str">
            <v>963943596 /  296394359</v>
          </cell>
          <cell r="M2307" t="str">
            <v>SANTO DOMINGO</v>
          </cell>
          <cell r="N2307" t="str">
            <v>SANTO DOMINGO DE LOS TSACHILAS</v>
          </cell>
          <cell r="O2307" t="str">
            <v>SANTO DOMINGO</v>
          </cell>
        </row>
        <row r="2308">
          <cell r="A2308" t="str">
            <v>20002983907281</v>
          </cell>
          <cell r="B2308">
            <v>466986</v>
          </cell>
          <cell r="C2308" t="str">
            <v>20002983907281</v>
          </cell>
          <cell r="D2308">
            <v>44888.719178240739</v>
          </cell>
          <cell r="E2308" t="str">
            <v>CONECEL</v>
          </cell>
          <cell r="F2308" t="str">
            <v>DESPACHO</v>
          </cell>
          <cell r="G2308" t="str">
            <v>NORMAL</v>
          </cell>
          <cell r="H2308" t="str">
            <v>JORGE LUIS BOCANCHO ALMEIDA</v>
          </cell>
          <cell r="I2308" t="str">
            <v>1750649632</v>
          </cell>
          <cell r="J2308" t="str">
            <v>PICHINCHA/QUITO/GUAMANI/CALLE MARTIN ICAZA S46-291 Y CALLE S48 EN CASA COLOR ROSADA CON PUERTA NEGRA DE 2 PISOS A UNA CUADRA DE ESCUELA FEDERICO GARCIA LORCA</v>
          </cell>
          <cell r="K2308" t="str">
            <v>990967894</v>
          </cell>
          <cell r="M2308" t="str">
            <v>QUITO</v>
          </cell>
          <cell r="N2308" t="str">
            <v>PICHINCHA</v>
          </cell>
          <cell r="O2308" t="str">
            <v>QUITO</v>
          </cell>
        </row>
        <row r="2309">
          <cell r="A2309" t="str">
            <v>20002983911566</v>
          </cell>
          <cell r="B2309">
            <v>466987</v>
          </cell>
          <cell r="C2309" t="str">
            <v>20002983911566</v>
          </cell>
          <cell r="D2309">
            <v>44888.719178240739</v>
          </cell>
          <cell r="E2309" t="str">
            <v>CONECEL</v>
          </cell>
          <cell r="F2309" t="str">
            <v>DESPACHO</v>
          </cell>
          <cell r="G2309" t="str">
            <v>NORMAL</v>
          </cell>
          <cell r="H2309" t="str">
            <v>MAURICIO ALEJANDRO MACIAS TEJENA</v>
          </cell>
          <cell r="I2309" t="str">
            <v>1314890789</v>
          </cell>
          <cell r="J2309" t="str">
            <v>PORTOVIEJO/12 DE MARZO/CALLE CHILE Y COLON EN EL LABORATORIO SANTA RITA EN EL EDIFICIO DE LA CLINICA SANTA MARGARITA</v>
          </cell>
          <cell r="K2309" t="str">
            <v>963412083 /  962795298</v>
          </cell>
          <cell r="L2309" t="str">
            <v/>
          </cell>
          <cell r="M2309" t="str">
            <v>PORTOVIEJO</v>
          </cell>
          <cell r="N2309" t="str">
            <v>MANABI</v>
          </cell>
          <cell r="O2309" t="str">
            <v>PORTOVIEJO</v>
          </cell>
        </row>
        <row r="2310">
          <cell r="A2310" t="str">
            <v>20002983927354</v>
          </cell>
          <cell r="B2310">
            <v>466988</v>
          </cell>
          <cell r="C2310" t="str">
            <v>20002983927354</v>
          </cell>
          <cell r="D2310">
            <v>44888.719178240739</v>
          </cell>
          <cell r="E2310" t="str">
            <v>CONECEL</v>
          </cell>
          <cell r="F2310" t="str">
            <v>DESPACHO</v>
          </cell>
          <cell r="G2310" t="str">
            <v>NORMAL</v>
          </cell>
          <cell r="H2310" t="str">
            <v>MICHAEL BRYAN SANTILLAN ESPINOZA</v>
          </cell>
          <cell r="I2310" t="str">
            <v>706321031</v>
          </cell>
          <cell r="J2310" t="str">
            <v>MACHALA/PUERTO BOLIVAR/CALLE JUNIN 12-17 Y AV 2DA NORTE FRENTE AL MINIMARKET MAYI CASA DE UN PISO COLOR CELESTE</v>
          </cell>
          <cell r="K2310" t="str">
            <v>969001959 /  296900195</v>
          </cell>
          <cell r="L2310" t="str">
            <v/>
          </cell>
          <cell r="M2310" t="str">
            <v>MACHALA</v>
          </cell>
          <cell r="N2310" t="str">
            <v>EL ORO</v>
          </cell>
          <cell r="O2310" t="str">
            <v>MACHALA</v>
          </cell>
        </row>
        <row r="2311">
          <cell r="A2311" t="str">
            <v>20002982627647</v>
          </cell>
          <cell r="B2311">
            <v>466989</v>
          </cell>
          <cell r="C2311" t="str">
            <v>20002982627647</v>
          </cell>
          <cell r="D2311">
            <v>44888.719178240739</v>
          </cell>
          <cell r="E2311" t="str">
            <v>CONECEL</v>
          </cell>
          <cell r="F2311" t="str">
            <v>DESPACHO</v>
          </cell>
          <cell r="G2311" t="str">
            <v>NORMAL</v>
          </cell>
          <cell r="H2311" t="str">
            <v>DIEGO ALEJANDRO SALAZAR GUTIERREZ</v>
          </cell>
          <cell r="I2311" t="str">
            <v>502994403</v>
          </cell>
          <cell r="J2311" t="str">
            <v>LATACUNGA/LA MATRIZ/CALLE HERMANO PAZMINO ENTRE CALIXTO PINO Y GENERAL PROANO A DOS CUADRAS DEL ESTADIO DEL AUCAS A UNA CUADRA DEL CEMENTERIO GENERAL CASA DE UN PISO COLOR BEIGE</v>
          </cell>
          <cell r="K2311" t="str">
            <v xml:space="preserve">963092126 /  </v>
          </cell>
          <cell r="M2311" t="str">
            <v>LATACUNGA</v>
          </cell>
          <cell r="N2311" t="str">
            <v>COTOPAXI</v>
          </cell>
          <cell r="O2311" t="str">
            <v>LATACUNGA</v>
          </cell>
        </row>
        <row r="2312">
          <cell r="A2312" t="str">
            <v>20002983904569</v>
          </cell>
          <cell r="B2312">
            <v>466991</v>
          </cell>
          <cell r="C2312" t="str">
            <v>20002983904569</v>
          </cell>
          <cell r="D2312">
            <v>44888.719178240739</v>
          </cell>
          <cell r="E2312" t="str">
            <v>CONECEL</v>
          </cell>
          <cell r="F2312" t="str">
            <v>DESPACHO</v>
          </cell>
          <cell r="G2312" t="str">
            <v>NORMAL</v>
          </cell>
          <cell r="H2312" t="str">
            <v>MARITZA KARINA MICHILENA VILLACIS</v>
          </cell>
          <cell r="I2312" t="str">
            <v>927876300</v>
          </cell>
          <cell r="J2312" t="str">
            <v>GUAYAS/MILAGRO/MILAGRO/AV RIO NAPO Y SARGENTO AGUSTIN ANCHICO MURILLO/EN CASA DE 1 PISO COLOR BEIGE Y CAFE ATRAS DE NAILS YAMILET A 3 CUADRAS DE LA BOMBA DE AGUA</v>
          </cell>
          <cell r="K2312" t="str">
            <v>961432693 /  990409505</v>
          </cell>
          <cell r="M2312" t="str">
            <v>MILAGRO</v>
          </cell>
          <cell r="N2312" t="str">
            <v>GUAYAS</v>
          </cell>
          <cell r="O2312" t="str">
            <v>MILAGRO</v>
          </cell>
        </row>
        <row r="2313">
          <cell r="A2313" t="str">
            <v>20002978005261</v>
          </cell>
          <cell r="B2313">
            <v>466992</v>
          </cell>
          <cell r="C2313" t="str">
            <v>20002978005261</v>
          </cell>
          <cell r="D2313">
            <v>44888.719178240739</v>
          </cell>
          <cell r="E2313" t="str">
            <v>CONECEL</v>
          </cell>
          <cell r="F2313" t="str">
            <v>DESPACHO</v>
          </cell>
          <cell r="G2313" t="str">
            <v>NORMAL</v>
          </cell>
          <cell r="H2313" t="str">
            <v>MARCO ANTONIO MORALES SANCHEZ</v>
          </cell>
          <cell r="I2313" t="str">
            <v>1201703590</v>
          </cell>
          <cell r="J2313" t="str">
            <v>PICHINCHA/QUITO/GUAYLLABAMBA/CALLE JOSE PERALTA ENTRE CALLE 10 DE AGOSTO Y SIMON BOLIVAR DIAGONAL A UNA URNA JUNTO A TIENDA EN CASA CON PORTON NEGRO A 2 CUADRAS DEL MINIMARKET PARAISO</v>
          </cell>
          <cell r="K2313" t="str">
            <v xml:space="preserve">984008985 /  </v>
          </cell>
          <cell r="L2313" t="str">
            <v/>
          </cell>
          <cell r="M2313" t="str">
            <v>QUITO</v>
          </cell>
          <cell r="N2313" t="str">
            <v>PICHINCHA</v>
          </cell>
          <cell r="O2313" t="str">
            <v>QUITO</v>
          </cell>
        </row>
        <row r="2314">
          <cell r="A2314" t="str">
            <v>20002983028894</v>
          </cell>
          <cell r="B2314">
            <v>466993</v>
          </cell>
          <cell r="C2314" t="str">
            <v>20002983028894</v>
          </cell>
          <cell r="D2314">
            <v>44888.719178240739</v>
          </cell>
          <cell r="E2314" t="str">
            <v>CONECEL</v>
          </cell>
          <cell r="F2314" t="str">
            <v>DESPACHO</v>
          </cell>
          <cell r="G2314" t="str">
            <v>NORMAL</v>
          </cell>
          <cell r="H2314" t="str">
            <v>JOSE ANDRES PARRAGA CEDENO</v>
          </cell>
          <cell r="I2314" t="str">
            <v>1312334251</v>
          </cell>
          <cell r="J2314" t="str">
            <v>MANTA/LOS ESTEROS/URBANIZACION LA CAMPINA AV 113 CASA 119F JUNTO AL SUPERMAXI DE LA CAMPINA</v>
          </cell>
          <cell r="K2314" t="str">
            <v xml:space="preserve">983204045 /  </v>
          </cell>
          <cell r="L2314" t="str">
            <v/>
          </cell>
          <cell r="M2314" t="str">
            <v>MANTA</v>
          </cell>
          <cell r="N2314" t="str">
            <v>MANABI</v>
          </cell>
          <cell r="O2314" t="str">
            <v>MANTA</v>
          </cell>
        </row>
        <row r="2315">
          <cell r="A2315" t="str">
            <v>20002983910545</v>
          </cell>
          <cell r="B2315">
            <v>466994</v>
          </cell>
          <cell r="C2315" t="str">
            <v>20002983910545</v>
          </cell>
          <cell r="D2315">
            <v>44888.719178240739</v>
          </cell>
          <cell r="E2315" t="str">
            <v>CONECEL</v>
          </cell>
          <cell r="F2315" t="str">
            <v>DESPACHO</v>
          </cell>
          <cell r="G2315" t="str">
            <v>NORMAL</v>
          </cell>
          <cell r="H2315" t="str">
            <v>JUAN PABLO TAYO JAYA</v>
          </cell>
          <cell r="I2315" t="str">
            <v>502929714</v>
          </cell>
          <cell r="J2315" t="str">
            <v>MILAGRO/MILAGRO/AV 9 DE OCTUBRE Y GARCIA MORENO EN EL HOTEL SUITE DON JUAN DIAGONAL A LA ESTACION DEL TREN</v>
          </cell>
          <cell r="K2315" t="str">
            <v xml:space="preserve">983737168 /  </v>
          </cell>
          <cell r="M2315" t="str">
            <v>MILAGRO</v>
          </cell>
          <cell r="N2315" t="str">
            <v>GUAYAS</v>
          </cell>
          <cell r="O2315" t="str">
            <v>MILAGRO</v>
          </cell>
        </row>
        <row r="2316">
          <cell r="A2316" t="str">
            <v>20002983912783</v>
          </cell>
          <cell r="B2316">
            <v>466995</v>
          </cell>
          <cell r="C2316" t="str">
            <v>20002983912783</v>
          </cell>
          <cell r="D2316">
            <v>44888.719178240739</v>
          </cell>
          <cell r="E2316" t="str">
            <v>CONECEL</v>
          </cell>
          <cell r="F2316" t="str">
            <v>DESPACHO</v>
          </cell>
          <cell r="G2316" t="str">
            <v>NORMAL</v>
          </cell>
          <cell r="H2316" t="str">
            <v>MARIO GERMAN ANGO ALQUINGA</v>
          </cell>
          <cell r="I2316" t="str">
            <v>1722126347</v>
          </cell>
          <cell r="J2316" t="str">
            <v>QUITO/SANGOLQUI/AV DE LOS SHYRIS Y GENERAL ENRIQUEZ EN LA EMPRESA CRILAMYT FRENTE A LA JEFATURA DE TRANSITO</v>
          </cell>
          <cell r="K2316" t="str">
            <v xml:space="preserve">963812637 /  </v>
          </cell>
          <cell r="L2316" t="str">
            <v/>
          </cell>
          <cell r="M2316" t="str">
            <v>QUITO</v>
          </cell>
          <cell r="N2316" t="str">
            <v>PICHINCHA</v>
          </cell>
          <cell r="O2316" t="str">
            <v>QUITO</v>
          </cell>
        </row>
        <row r="2317">
          <cell r="A2317" t="str">
            <v>20002983222402</v>
          </cell>
          <cell r="B2317">
            <v>466996</v>
          </cell>
          <cell r="C2317" t="str">
            <v>20002983222402</v>
          </cell>
          <cell r="D2317">
            <v>44888.719178240739</v>
          </cell>
          <cell r="E2317" t="str">
            <v>CONECEL</v>
          </cell>
          <cell r="F2317" t="str">
            <v>DESPACHO</v>
          </cell>
          <cell r="G2317" t="str">
            <v>NORMAL</v>
          </cell>
          <cell r="H2317" t="str">
            <v>CESAR AUGUSTO FREIRE MOREIRA</v>
          </cell>
          <cell r="I2317" t="str">
            <v>1804190195</v>
          </cell>
          <cell r="J2317" t="str">
            <v>"AMBATO/LA MATRIZ/CENTRO DE DISTRIBUCION DESCRIPCION AMBATO P.A.D. CENTRO DE DISTRIBUCION ""TRAMACO SUCURSAL AMBATO AV. ATAHUALPA RIO PAYAMINO Y RIO MISAHUALLI (TRAS QUITO MOTORS"</v>
          </cell>
          <cell r="K2317" t="str">
            <v xml:space="preserve">995874069 /  </v>
          </cell>
          <cell r="M2317" t="str">
            <v>AMBATO</v>
          </cell>
          <cell r="N2317" t="str">
            <v>TUNGURAHUA</v>
          </cell>
          <cell r="O2317" t="str">
            <v>AMBATO</v>
          </cell>
        </row>
        <row r="2318">
          <cell r="A2318" t="str">
            <v>20002984577254</v>
          </cell>
          <cell r="B2318">
            <v>466997</v>
          </cell>
          <cell r="C2318" t="str">
            <v>20002984577254</v>
          </cell>
          <cell r="D2318">
            <v>44888.719178240739</v>
          </cell>
          <cell r="E2318" t="str">
            <v>CONECEL</v>
          </cell>
          <cell r="F2318" t="str">
            <v>DESPACHO</v>
          </cell>
          <cell r="G2318" t="str">
            <v>NORMAL</v>
          </cell>
          <cell r="H2318" t="str">
            <v>JAZMIN DEL ROCIO PALACIOS DE LA CRUZ</v>
          </cell>
          <cell r="I2318" t="str">
            <v>705661478</v>
          </cell>
          <cell r="J2318" t="str">
            <v>MACHALA-PUERTO BOLIVAR/CALLE CARRERA 29AV OESTE Y AV. 9NA CS DE 1PS CLR BLANCO REF: A DOS CUADRAS UPC SIMON BOLIVAR</v>
          </cell>
          <cell r="K2318" t="str">
            <v>992513426 /  990591434/0299251342</v>
          </cell>
          <cell r="M2318" t="str">
            <v>MACHALA</v>
          </cell>
          <cell r="N2318" t="str">
            <v>EL ORO</v>
          </cell>
          <cell r="O2318" t="str">
            <v>MACHALA</v>
          </cell>
        </row>
        <row r="2319">
          <cell r="A2319" t="str">
            <v>20002983936895</v>
          </cell>
          <cell r="B2319">
            <v>466998</v>
          </cell>
          <cell r="C2319" t="str">
            <v>20002983936895</v>
          </cell>
          <cell r="D2319">
            <v>44888.719178240739</v>
          </cell>
          <cell r="E2319" t="str">
            <v>CONECEL</v>
          </cell>
          <cell r="F2319" t="str">
            <v>DESPACHO</v>
          </cell>
          <cell r="G2319" t="str">
            <v>NORMAL</v>
          </cell>
          <cell r="H2319" t="str">
            <v>NELSON ALBERTO ROSALES REBOLLEDO</v>
          </cell>
          <cell r="I2319" t="str">
            <v>917405862</v>
          </cell>
          <cell r="J2319" t="str">
            <v>SANTA ELENA/SANTA ELENA/MARQUES DE LA PLATA ENTRE LA CALLE 24 DE ABRIL Y VELASCO IBARRA 1P BLANCO DIAG A LA ESCUELA 27 DE NOVIEMBRE FRENTE A LA CANCHA ALIANZA</v>
          </cell>
          <cell r="K2319" t="str">
            <v xml:space="preserve">982108138 /  </v>
          </cell>
          <cell r="L2319" t="str">
            <v/>
          </cell>
          <cell r="M2319" t="str">
            <v>SANTA ELENA</v>
          </cell>
          <cell r="N2319" t="str">
            <v>SANTA ELENA</v>
          </cell>
          <cell r="O2319" t="str">
            <v>SANTA ELENA</v>
          </cell>
        </row>
        <row r="2320">
          <cell r="A2320" t="str">
            <v>20002983902289</v>
          </cell>
          <cell r="B2320">
            <v>466999</v>
          </cell>
          <cell r="C2320" t="str">
            <v>20002983902289</v>
          </cell>
          <cell r="D2320">
            <v>44888.719178240739</v>
          </cell>
          <cell r="E2320" t="str">
            <v>CONECEL</v>
          </cell>
          <cell r="F2320" t="str">
            <v>DESPACHO</v>
          </cell>
          <cell r="G2320" t="str">
            <v>NORMAL</v>
          </cell>
          <cell r="H2320" t="str">
            <v>DIEGO RICARDO BAEZ BALDEON</v>
          </cell>
          <cell r="I2320" t="str">
            <v>1718926478</v>
          </cell>
          <cell r="J2320" t="str">
            <v>QUITO/EL INCA) CL TRBJA PICO SPORT RACING SCTR CJUNTO EL INCA CLL AV DE LAS PALMERAS 516 Y AV EL INCA REF 5 CDRAS UE MARISTA QUITO</v>
          </cell>
          <cell r="K2320" t="str">
            <v xml:space="preserve">963175697 /  </v>
          </cell>
          <cell r="M2320" t="str">
            <v>QUITO</v>
          </cell>
          <cell r="N2320" t="str">
            <v>PICHINCHA</v>
          </cell>
          <cell r="O2320" t="str">
            <v>QUITO</v>
          </cell>
        </row>
        <row r="2321">
          <cell r="A2321" t="str">
            <v>20002983923395</v>
          </cell>
          <cell r="B2321">
            <v>467000</v>
          </cell>
          <cell r="C2321" t="str">
            <v>20002983923395</v>
          </cell>
          <cell r="D2321">
            <v>44888.719178240739</v>
          </cell>
          <cell r="E2321" t="str">
            <v>CONECEL</v>
          </cell>
          <cell r="F2321" t="str">
            <v>DESPACHO</v>
          </cell>
          <cell r="G2321" t="str">
            <v>NORMAL</v>
          </cell>
          <cell r="H2321" t="str">
            <v>PASTORA TANIA SEGURA ESTRELLA</v>
          </cell>
          <cell r="I2321" t="str">
            <v>1710007343</v>
          </cell>
          <cell r="J2321" t="str">
            <v>QUITO/COTOCOLLAO/CSA AV BELLAVISTA 341 &amp; AV REAL AUDIENCIA CS DE 3PS CLR CAFE Y OCRE/1CD PIZZA LOS TIOS/1CR MR.WOOF</v>
          </cell>
          <cell r="K2321" t="str">
            <v xml:space="preserve">963300669 /  </v>
          </cell>
          <cell r="L2321" t="str">
            <v/>
          </cell>
          <cell r="M2321" t="str">
            <v>QUITO</v>
          </cell>
          <cell r="N2321" t="str">
            <v>PICHINCHA</v>
          </cell>
          <cell r="O2321" t="str">
            <v>QUITO</v>
          </cell>
        </row>
        <row r="2322">
          <cell r="A2322" t="str">
            <v>20002983936299</v>
          </cell>
          <cell r="B2322">
            <v>467001</v>
          </cell>
          <cell r="C2322" t="str">
            <v>20002983936299</v>
          </cell>
          <cell r="D2322">
            <v>44888.719178240739</v>
          </cell>
          <cell r="E2322" t="str">
            <v>CONECEL</v>
          </cell>
          <cell r="F2322" t="str">
            <v>DESPACHO</v>
          </cell>
          <cell r="G2322" t="str">
            <v>NORMAL</v>
          </cell>
          <cell r="H2322" t="str">
            <v>ERIK PAUL CARLOSAMA LOPEZ</v>
          </cell>
          <cell r="I2322" t="str">
            <v>1721763330</v>
          </cell>
          <cell r="J2322" t="str">
            <v>QUITO/MAGDALENA/SECTOR SANTA ANA CALLE 5 DE JUNIO Y ALEJANDRO MACHUCA CASA OE258 DE 2PS CLR CREMA CON BLANCO A 100M DE LLANTERA NARVAEZ</v>
          </cell>
          <cell r="K2322" t="str">
            <v xml:space="preserve">963186291 /  </v>
          </cell>
          <cell r="L2322" t="str">
            <v/>
          </cell>
          <cell r="M2322" t="str">
            <v>QUITO</v>
          </cell>
          <cell r="N2322" t="str">
            <v>PICHINCHA</v>
          </cell>
          <cell r="O2322" t="str">
            <v>QUITO</v>
          </cell>
        </row>
        <row r="2323">
          <cell r="A2323" t="str">
            <v>20002984569303</v>
          </cell>
          <cell r="B2323">
            <v>467004</v>
          </cell>
          <cell r="C2323" t="str">
            <v>20002984569303</v>
          </cell>
          <cell r="D2323">
            <v>44888.719178240739</v>
          </cell>
          <cell r="E2323" t="str">
            <v>CONECEL</v>
          </cell>
          <cell r="F2323" t="str">
            <v>DESPACHO</v>
          </cell>
          <cell r="G2323" t="str">
            <v>NORMAL</v>
          </cell>
          <cell r="H2323" t="str">
            <v>RITA ALEXANDRA VITERI RON</v>
          </cell>
          <cell r="I2323" t="str">
            <v>1705342275</v>
          </cell>
          <cell r="J2323" t="str">
            <v>QUITO/INAQUITO/AV 6 DE DICIEMBRE Y NORUEGA EN LA TORRE NORUEGA NOVA DPTO 801 EN UN EDIFICIO ESQUINERO</v>
          </cell>
          <cell r="K2323" t="str">
            <v xml:space="preserve">998308869 /  </v>
          </cell>
          <cell r="L2323" t="str">
            <v/>
          </cell>
          <cell r="M2323" t="str">
            <v>QUITO</v>
          </cell>
          <cell r="N2323" t="str">
            <v>PICHINCHA</v>
          </cell>
          <cell r="O2323" t="str">
            <v>QUITO</v>
          </cell>
        </row>
        <row r="2324">
          <cell r="A2324" t="str">
            <v>20002974012114</v>
          </cell>
          <cell r="B2324">
            <v>467005</v>
          </cell>
          <cell r="C2324" t="str">
            <v>20002974012114</v>
          </cell>
          <cell r="D2324">
            <v>44888.719178240739</v>
          </cell>
          <cell r="E2324" t="str">
            <v>CONECEL</v>
          </cell>
          <cell r="F2324" t="str">
            <v>DESPACHO</v>
          </cell>
          <cell r="G2324" t="str">
            <v>NORMAL</v>
          </cell>
          <cell r="H2324" t="str">
            <v>RITA ALEXANDRA VITERI RON</v>
          </cell>
          <cell r="I2324" t="str">
            <v>1705342275</v>
          </cell>
          <cell r="J2324" t="str">
            <v>QUITO/INAQUITO/AV 6 DE DICIEMBRE Y NORUEGA EN LA TORRE NORUEGA NOVA DPTO 801 EN UN EDIFICIO ESQUINERO</v>
          </cell>
          <cell r="K2324" t="str">
            <v xml:space="preserve">998308869 /  </v>
          </cell>
          <cell r="L2324" t="str">
            <v/>
          </cell>
          <cell r="M2324" t="str">
            <v>QUITO</v>
          </cell>
          <cell r="N2324" t="str">
            <v>PICHINCHA</v>
          </cell>
          <cell r="O2324" t="str">
            <v>QUITO</v>
          </cell>
        </row>
        <row r="2325">
          <cell r="A2325" t="str">
            <v>20002984585293</v>
          </cell>
          <cell r="B2325">
            <v>467007</v>
          </cell>
          <cell r="C2325" t="str">
            <v>20002984585293</v>
          </cell>
          <cell r="D2325">
            <v>44888.719178240739</v>
          </cell>
          <cell r="E2325" t="str">
            <v>CONECEL</v>
          </cell>
          <cell r="F2325" t="str">
            <v>DESPACHO</v>
          </cell>
          <cell r="G2325" t="str">
            <v>NORMAL</v>
          </cell>
          <cell r="H2325" t="str">
            <v>JOHN FABRICIO CANDO BUESTAN</v>
          </cell>
          <cell r="I2325" t="str">
            <v>1755783857</v>
          </cell>
          <cell r="J2325" t="str">
            <v>QUITO/LA FERROVIARIA/SCTR FERROVIARIA MEDIA CLLE ROBERTO THOMPSON E7-54 Y NARIZ DEL DIABLO A 2 CDRAS DEL UPC CRCA A PANADERIA Y PASTELERIA ANDYPAN</v>
          </cell>
          <cell r="K2325" t="str">
            <v>995005780 /  9838557901</v>
          </cell>
          <cell r="M2325" t="str">
            <v>QUITO</v>
          </cell>
          <cell r="N2325" t="str">
            <v>PICHINCHA</v>
          </cell>
          <cell r="O2325" t="str">
            <v>QUITO</v>
          </cell>
        </row>
        <row r="2326">
          <cell r="A2326" t="str">
            <v>20002983941246</v>
          </cell>
          <cell r="B2326">
            <v>467008</v>
          </cell>
          <cell r="C2326" t="str">
            <v>20002983941246</v>
          </cell>
          <cell r="D2326">
            <v>44888.719178240739</v>
          </cell>
          <cell r="E2326" t="str">
            <v>CONECEL</v>
          </cell>
          <cell r="F2326" t="str">
            <v>DESPACHO</v>
          </cell>
          <cell r="G2326" t="str">
            <v>NORMAL</v>
          </cell>
          <cell r="H2326" t="str">
            <v>KLEBER BRYAN SALAZAR MEJIA</v>
          </cell>
          <cell r="I2326" t="str">
            <v>1725284184</v>
          </cell>
          <cell r="J2326" t="str">
            <v>QUITO/CHIMBACALLE// BARRIO MONJAS ALMAS LOJANAS CALLE E21B Y CS3//REF A 1CDRA UPC ALMA LOJANA/A LADO LOCAL PAPITAS AL PASO/CS 2PLTS CL BLCO</v>
          </cell>
          <cell r="K2326" t="str">
            <v xml:space="preserve">987496480 /  </v>
          </cell>
          <cell r="M2326" t="str">
            <v>QUITO</v>
          </cell>
          <cell r="N2326" t="str">
            <v>PICHINCHA</v>
          </cell>
          <cell r="O2326" t="str">
            <v>QUITO</v>
          </cell>
        </row>
        <row r="2327">
          <cell r="A2327" t="str">
            <v>20002937006793_1</v>
          </cell>
          <cell r="B2327">
            <v>467009</v>
          </cell>
          <cell r="C2327" t="str">
            <v>20002937006793_1</v>
          </cell>
          <cell r="D2327">
            <v>44888.719178240739</v>
          </cell>
          <cell r="E2327" t="str">
            <v>CONECEL</v>
          </cell>
          <cell r="F2327" t="str">
            <v>DESPACHO</v>
          </cell>
          <cell r="G2327" t="str">
            <v>NORMAL</v>
          </cell>
          <cell r="H2327" t="str">
            <v>ARLE PASTORA RAMOS VITE</v>
          </cell>
          <cell r="I2327" t="str">
            <v>1207940139</v>
          </cell>
          <cell r="J2327" t="str">
            <v>CUENCA /YANUNCAY /LA VICTORIA / AV LAS AMERICAS Y NICOLAS CORONEL AGUILERA /CASA DE 2P AMARILLO /EN LA ESQUINA FARMACIA MEDICITY/ENTRAGAR EN LA TARDE</v>
          </cell>
          <cell r="K2327" t="str">
            <v>983211680 /  967335584</v>
          </cell>
          <cell r="L2327" t="str">
            <v/>
          </cell>
          <cell r="M2327" t="str">
            <v>CUENCA</v>
          </cell>
          <cell r="N2327" t="str">
            <v>AZUAY</v>
          </cell>
          <cell r="O2327" t="str">
            <v>CUENCA</v>
          </cell>
        </row>
        <row r="2328">
          <cell r="A2328" t="str">
            <v>17999625</v>
          </cell>
          <cell r="B2328">
            <v>467010</v>
          </cell>
          <cell r="C2328" t="str">
            <v>17999625</v>
          </cell>
          <cell r="D2328">
            <v>44888.719178240739</v>
          </cell>
          <cell r="E2328" t="str">
            <v>CONECEL</v>
          </cell>
          <cell r="F2328" t="str">
            <v>DESPACHO</v>
          </cell>
          <cell r="G2328" t="str">
            <v>NORMAL</v>
          </cell>
          <cell r="H2328" t="str">
            <v>CARLOS ANDRES FALCONI NAVARRETE</v>
          </cell>
          <cell r="I2328" t="str">
            <v>1312217381</v>
          </cell>
          <cell r="J2328" t="str">
            <v>PORTOVIEJO/18 DE OCTUBRE/CALLE 14 DE FEBRERO Y 27 DE JUNIO CASA DE DOS PISOS COLOR CREMA CON PORTON CAFE DIAGONAL A LA LUBRICADORA SILVA</v>
          </cell>
          <cell r="K2328" t="str">
            <v>996406948 /  999469183</v>
          </cell>
          <cell r="L2328" t="str">
            <v/>
          </cell>
          <cell r="M2328" t="str">
            <v>PORTOVIEJO</v>
          </cell>
          <cell r="N2328" t="str">
            <v>MANABI</v>
          </cell>
          <cell r="O2328" t="str">
            <v>PORTOVIEJO</v>
          </cell>
        </row>
        <row r="2329">
          <cell r="A2329" t="str">
            <v>20002983910814</v>
          </cell>
          <cell r="B2329">
            <v>467011</v>
          </cell>
          <cell r="C2329" t="str">
            <v>20002983910814</v>
          </cell>
          <cell r="D2329">
            <v>44888.719178240739</v>
          </cell>
          <cell r="E2329" t="str">
            <v>CONECEL</v>
          </cell>
          <cell r="F2329" t="str">
            <v>DESPACHO</v>
          </cell>
          <cell r="G2329" t="str">
            <v>NORMAL</v>
          </cell>
          <cell r="H2329" t="str">
            <v>EMILY LISBETH PALACIOS PINARGOTE</v>
          </cell>
          <cell r="I2329" t="str">
            <v>952057180</v>
          </cell>
          <cell r="J2329" t="str">
            <v>GUARANDA/GUARANDA/AV ELISA MARINO Y 23 DE ABRIL CASA DE 3 PISOS COLOR NARANJA CON BLANCO DETRAS DE LA CARCEL EN EL LOCAL ESQUINERO LA ESQUINA MANABITA</v>
          </cell>
          <cell r="K2329" t="str">
            <v>986294559 /  997313642</v>
          </cell>
          <cell r="M2329" t="str">
            <v>GUARANDA</v>
          </cell>
          <cell r="N2329" t="str">
            <v>BOLIVAR</v>
          </cell>
          <cell r="O2329" t="str">
            <v>GUARANDA</v>
          </cell>
        </row>
        <row r="2330">
          <cell r="A2330" t="str">
            <v>20002978266490</v>
          </cell>
          <cell r="B2330">
            <v>467012</v>
          </cell>
          <cell r="C2330" t="str">
            <v>20002978266490</v>
          </cell>
          <cell r="D2330">
            <v>44888.719178240739</v>
          </cell>
          <cell r="E2330" t="str">
            <v>CONECEL</v>
          </cell>
          <cell r="F2330" t="str">
            <v>DESPACHO</v>
          </cell>
          <cell r="G2330" t="str">
            <v>NORMAL</v>
          </cell>
          <cell r="H2330" t="str">
            <v>LIONEL ENRIQUE FERNANDEZ PAZ</v>
          </cell>
          <cell r="I2330" t="str">
            <v>1759299488</v>
          </cell>
          <cell r="J2330" t="str">
            <v>DAULE/LA AURORA/LA URBANIZACION VILLA CLUB ETAPA ESTELAR MZ 7-14 CASA DE DOS PISOS COLOR MARRON</v>
          </cell>
          <cell r="K2330" t="str">
            <v>984113192 /  999704510</v>
          </cell>
          <cell r="M2330" t="str">
            <v>DAULE</v>
          </cell>
          <cell r="N2330" t="str">
            <v>GUAYAS</v>
          </cell>
          <cell r="O2330" t="str">
            <v>DAULE</v>
          </cell>
        </row>
        <row r="2331">
          <cell r="A2331" t="str">
            <v>20002983922695</v>
          </cell>
          <cell r="B2331">
            <v>467013</v>
          </cell>
          <cell r="C2331" t="str">
            <v>20002983922695</v>
          </cell>
          <cell r="D2331">
            <v>44888.719178240739</v>
          </cell>
          <cell r="E2331" t="str">
            <v>CONECEL</v>
          </cell>
          <cell r="F2331" t="str">
            <v>DESPACHO</v>
          </cell>
          <cell r="G2331" t="str">
            <v>NORMAL</v>
          </cell>
          <cell r="H2331" t="str">
            <v>PETER ANTHONY NUNEZ MAZZA</v>
          </cell>
          <cell r="I2331" t="str">
            <v>605441831</v>
          </cell>
          <cell r="J2331" t="str">
            <v>RIOBAMBA/LIZARZABURU/AV PANAMERICANA NORTE KM 2 Y MEDIO Y CALLE ANGEL MARTINEZ EN EL LOCAL NUMA RIDER MOTOS DIAGONAL A TOP CAR AUTOSERVICIOS</v>
          </cell>
          <cell r="K2331" t="str">
            <v>992988916 /  969955117</v>
          </cell>
          <cell r="L2331" t="str">
            <v/>
          </cell>
          <cell r="M2331" t="str">
            <v>RIOBAMBA</v>
          </cell>
          <cell r="N2331" t="str">
            <v>CHIMBORAZO</v>
          </cell>
          <cell r="O2331" t="str">
            <v>RIOBAMBA</v>
          </cell>
        </row>
        <row r="2332">
          <cell r="A2332" t="str">
            <v>20002981355955</v>
          </cell>
          <cell r="B2332">
            <v>466945</v>
          </cell>
          <cell r="C2332" t="str">
            <v>20002981355955</v>
          </cell>
          <cell r="D2332">
            <v>44888.665416666663</v>
          </cell>
          <cell r="E2332" t="str">
            <v>BRELDYNG</v>
          </cell>
          <cell r="F2332" t="str">
            <v>DESPACHO</v>
          </cell>
          <cell r="G2332" t="str">
            <v>NORMAL</v>
          </cell>
          <cell r="H2332" t="str">
            <v>LANCHE ENCALADA RICHARD LEONARDO</v>
          </cell>
          <cell r="I2332" t="str">
            <v>1150257549</v>
          </cell>
          <cell r="J2332" t="str">
            <v>LOJA / LOJA / SUCRE / CALLE QUINARA / SN / DE LOS PALTOS / MICRO MARKET 5 ESQUINAS A 5 CUADRAS DEL PARQUE LAS PENAS A 2 CUADRAS DEL MUSEO DE LOJA</v>
          </cell>
          <cell r="K2332" t="str">
            <v>989683830</v>
          </cell>
          <cell r="M2332" t="str">
            <v>LOJA</v>
          </cell>
          <cell r="N2332" t="str">
            <v>LOJA</v>
          </cell>
          <cell r="O2332" t="str">
            <v>LOJA</v>
          </cell>
        </row>
        <row r="2333">
          <cell r="A2333" t="str">
            <v>20002980981311</v>
          </cell>
          <cell r="B2333">
            <v>466946</v>
          </cell>
          <cell r="C2333" t="str">
            <v>20002980981311</v>
          </cell>
          <cell r="D2333">
            <v>44888.665416666663</v>
          </cell>
          <cell r="E2333" t="str">
            <v>BRELDYNG</v>
          </cell>
          <cell r="F2333" t="str">
            <v>DESPACHO</v>
          </cell>
          <cell r="G2333" t="str">
            <v>NORMAL</v>
          </cell>
          <cell r="H2333" t="str">
            <v>ARMENDARIZ MALDONADO VINICIO ALEJANDRO</v>
          </cell>
          <cell r="I2333" t="str">
            <v>1716515125</v>
          </cell>
          <cell r="J2333" t="str">
            <v>PICHINCHA / QUITO / CALDERON / FRANCISCO ALBORNOZ / E5-352 / PUCARA / BARRIO MARIANITAS CONJUNTO LA FONTAINE CASA 8 LLAMAR CON ANTICIPACION 2 HORAS ANTES DE LA ENTREGA CTE RECIBE EN GARITA</v>
          </cell>
          <cell r="K2333" t="str">
            <v>984203599</v>
          </cell>
          <cell r="M2333" t="str">
            <v>QUITO</v>
          </cell>
          <cell r="N2333" t="str">
            <v>PICHINCHA</v>
          </cell>
          <cell r="O2333" t="str">
            <v>QUITO</v>
          </cell>
        </row>
        <row r="2334">
          <cell r="A2334" t="str">
            <v>20002981354021</v>
          </cell>
          <cell r="B2334">
            <v>466947</v>
          </cell>
          <cell r="C2334" t="str">
            <v>20002981354021</v>
          </cell>
          <cell r="D2334">
            <v>44888.665416666663</v>
          </cell>
          <cell r="E2334" t="str">
            <v>BRELDYNG</v>
          </cell>
          <cell r="F2334" t="str">
            <v>DESPACHO</v>
          </cell>
          <cell r="G2334" t="str">
            <v>NORMAL</v>
          </cell>
          <cell r="H2334" t="str">
            <v>ARRIAGA RUIZ IRIS LIBETH</v>
          </cell>
          <cell r="I2334" t="str">
            <v>1350496160</v>
          </cell>
          <cell r="J2334" t="str">
            <v>PICHINCHA / QUITO / CHIMBACALLE / CALLE BARTOLOME ALVEZ / SN / PEDRO COLLAZO / SECTOR 5 ESQUINAS CASA DE 3 PISOS COLOR BEIGE FRENTE FRENTE A AUTOMOTRIZ FONSECA</v>
          </cell>
          <cell r="K2334" t="str">
            <v>963281732</v>
          </cell>
          <cell r="M2334" t="str">
            <v>QUITO</v>
          </cell>
          <cell r="N2334" t="str">
            <v>PICHINCHA</v>
          </cell>
          <cell r="O2334" t="str">
            <v>QUITO</v>
          </cell>
        </row>
        <row r="2335">
          <cell r="A2335" t="str">
            <v>20002981946120</v>
          </cell>
          <cell r="B2335">
            <v>466948</v>
          </cell>
          <cell r="C2335" t="str">
            <v>20002981946120</v>
          </cell>
          <cell r="D2335">
            <v>44888.665416666663</v>
          </cell>
          <cell r="E2335" t="str">
            <v>BRELDYNG</v>
          </cell>
          <cell r="F2335" t="str">
            <v>DESPACHO</v>
          </cell>
          <cell r="G2335" t="str">
            <v>NORMAL</v>
          </cell>
          <cell r="H2335" t="str">
            <v>ALVARADO REYES MINERVA ESMERALDA</v>
          </cell>
          <cell r="I2335" t="str">
            <v>911458693</v>
          </cell>
          <cell r="J2335" t="str">
            <v>GUAYAS / GUAYAQUIL / TARQUI / AV ISIDRO AYORA CUEVA / BLOQUE 14 /  / CDLA SAUCES 6 BLOQUE 14 CASA DE 4 PISOS COLOR LADRILLO VISTO FRENTE AL UPC DE SAUCES 5</v>
          </cell>
          <cell r="K2335" t="str">
            <v>989015276-0989101010</v>
          </cell>
          <cell r="M2335" t="str">
            <v>GUAYAQUIL</v>
          </cell>
          <cell r="N2335" t="str">
            <v>GUAYAS</v>
          </cell>
          <cell r="O2335" t="str">
            <v>GUAYAQUIL</v>
          </cell>
        </row>
        <row r="2336">
          <cell r="A2336" t="str">
            <v>20002981729570</v>
          </cell>
          <cell r="B2336">
            <v>466949</v>
          </cell>
          <cell r="C2336" t="str">
            <v>20002981729570</v>
          </cell>
          <cell r="D2336">
            <v>44888.665416666663</v>
          </cell>
          <cell r="E2336" t="str">
            <v>BRELDYNG</v>
          </cell>
          <cell r="F2336" t="str">
            <v>DESPACHO</v>
          </cell>
          <cell r="G2336" t="str">
            <v>NORMAL</v>
          </cell>
          <cell r="H2336" t="str">
            <v>MANUEL ARANA VALLEJO</v>
          </cell>
          <cell r="I2336" t="str">
            <v>802252197</v>
          </cell>
          <cell r="J2336" t="str">
            <v>ESMERALDAS / ESMERALDAS / ESMERALDAS / VIA QUININDE / KM 1 Y MEDIO /  / EN EL DESVIO A ATACAMES EN VILLAS DE PETROECUADOR FRENTE IMBAUTO</v>
          </cell>
          <cell r="K2336" t="str">
            <v>985481370</v>
          </cell>
          <cell r="M2336" t="str">
            <v>ESMERALDAS</v>
          </cell>
          <cell r="N2336" t="str">
            <v>ESMERALDAS</v>
          </cell>
          <cell r="O2336" t="str">
            <v>ESMERALDAS</v>
          </cell>
        </row>
        <row r="2337">
          <cell r="A2337" t="str">
            <v>20002982649421</v>
          </cell>
          <cell r="B2337">
            <v>466950</v>
          </cell>
          <cell r="C2337" t="str">
            <v>20002982649421</v>
          </cell>
          <cell r="D2337">
            <v>44888.665416666663</v>
          </cell>
          <cell r="E2337" t="str">
            <v>BRELDYNG</v>
          </cell>
          <cell r="F2337" t="str">
            <v>DESPACHO</v>
          </cell>
          <cell r="G2337" t="str">
            <v>NORMAL</v>
          </cell>
          <cell r="H2337" t="str">
            <v>FERNANDO RAFAEL CORAL ASPIAZU</v>
          </cell>
          <cell r="I2337" t="str">
            <v>1712420221</v>
          </cell>
          <cell r="J2337" t="str">
            <v>GUAYAS / GUAYAQUIL / TARQUI / VIA A DAULE / KM 11 Y MEDIO /  / PARQUE INDUSTRIAL CALIFORNIA 1 BLOQUE F2 EN LA EMPRESA COREPTEC</v>
          </cell>
          <cell r="K2337" t="str">
            <v>981326869</v>
          </cell>
          <cell r="M2337" t="str">
            <v>GUAYAQUIL</v>
          </cell>
          <cell r="N2337" t="str">
            <v>GUAYAS</v>
          </cell>
          <cell r="O2337" t="str">
            <v>GUAYAQUIL</v>
          </cell>
        </row>
        <row r="2338">
          <cell r="A2338" t="str">
            <v>20002980129187</v>
          </cell>
          <cell r="B2338">
            <v>466772</v>
          </cell>
          <cell r="C2338" t="str">
            <v>20002980129187</v>
          </cell>
          <cell r="D2338">
            <v>44888.601377314815</v>
          </cell>
          <cell r="E2338" t="str">
            <v>CONECEL</v>
          </cell>
          <cell r="F2338" t="str">
            <v>DESPACHO</v>
          </cell>
          <cell r="G2338" t="str">
            <v>NORMAL</v>
          </cell>
          <cell r="H2338" t="str">
            <v>JUAN PATRICIO BENALCAZAR CEVALLOS</v>
          </cell>
          <cell r="I2338" t="str">
            <v>1002525770</v>
          </cell>
          <cell r="J2338" t="str">
            <v>CALLE GONZALES SUARES Y COLON CS AMARILLA 3 PISO REF: POR LA DISCOTECA FLAMENGOS</v>
          </cell>
          <cell r="K2338" t="str">
            <v>988754721</v>
          </cell>
          <cell r="L2338" t="str">
            <v>-</v>
          </cell>
          <cell r="M2338" t="str">
            <v>QUITO</v>
          </cell>
          <cell r="N2338" t="str">
            <v>PICHINCHA</v>
          </cell>
          <cell r="O2338" t="str">
            <v>YARUQUI</v>
          </cell>
        </row>
        <row r="2339">
          <cell r="A2339" t="str">
            <v>20002981972249</v>
          </cell>
          <cell r="B2339">
            <v>466773</v>
          </cell>
          <cell r="C2339" t="str">
            <v>20002981972249</v>
          </cell>
          <cell r="D2339">
            <v>44888.601377314815</v>
          </cell>
          <cell r="E2339" t="str">
            <v>CONECEL</v>
          </cell>
          <cell r="F2339" t="str">
            <v>DESPACHO</v>
          </cell>
          <cell r="G2339" t="str">
            <v>NORMAL</v>
          </cell>
          <cell r="H2339" t="str">
            <v>ANDRADE ESTRADA VERONICA JACQUELINE</v>
          </cell>
          <cell r="I2339" t="str">
            <v>1719184366</v>
          </cell>
          <cell r="J2339" t="str">
            <v>MINISTERIO DE AGRICULTURA Y GANADERIA CALLES AV. ELOY ALFARO Y AMAZONAS. REF. ATRAS DEL COLEGIO MILITAR ELOY ALFARO, DIAGONAL A LA EMBAJADA DE VENEZUELA</v>
          </cell>
          <cell r="K2339" t="str">
            <v>994673452</v>
          </cell>
          <cell r="L2339" t="str">
            <v>-</v>
          </cell>
          <cell r="M2339" t="str">
            <v>QUITO</v>
          </cell>
          <cell r="N2339" t="str">
            <v>PICHINCHA</v>
          </cell>
          <cell r="O2339" t="str">
            <v>INAQUITO</v>
          </cell>
        </row>
        <row r="2340">
          <cell r="A2340" t="str">
            <v>20002983204408</v>
          </cell>
          <cell r="B2340">
            <v>466774</v>
          </cell>
          <cell r="C2340" t="str">
            <v>20002983204408</v>
          </cell>
          <cell r="D2340">
            <v>44888.601377314815</v>
          </cell>
          <cell r="E2340" t="str">
            <v>CONECEL</v>
          </cell>
          <cell r="F2340" t="str">
            <v>DESPACHO</v>
          </cell>
          <cell r="G2340" t="str">
            <v>NORMAL</v>
          </cell>
          <cell r="H2340" t="str">
            <v>BOLANOS VACA JOSE LUIS</v>
          </cell>
          <cell r="I2340" t="str">
            <v>1712522166</v>
          </cell>
          <cell r="J2340" t="str">
            <v>AV PIEDRAITA Y 6 DE DICIEMBRE EDIFICIO ASAMBLE NACIONAL OFICINA 1 PARA EL 11-24-2022 ACCDJARD</v>
          </cell>
          <cell r="K2340" t="str">
            <v>995886337</v>
          </cell>
          <cell r="L2340" t="str">
            <v>-</v>
          </cell>
          <cell r="M2340" t="str">
            <v>QUITO</v>
          </cell>
          <cell r="N2340" t="str">
            <v>PICHINCHA</v>
          </cell>
          <cell r="O2340" t="str">
            <v>Itchimbia</v>
          </cell>
        </row>
        <row r="2341">
          <cell r="A2341" t="str">
            <v>20002983222450</v>
          </cell>
          <cell r="B2341">
            <v>466776</v>
          </cell>
          <cell r="C2341" t="str">
            <v>20002983222450</v>
          </cell>
          <cell r="D2341">
            <v>44888.601377314815</v>
          </cell>
          <cell r="E2341" t="str">
            <v>CONECEL</v>
          </cell>
          <cell r="F2341" t="str">
            <v>DESPACHO</v>
          </cell>
          <cell r="G2341" t="str">
            <v>NORMAL</v>
          </cell>
          <cell r="H2341" t="str">
            <v>ESPINOZA FLORES EDGAR IVAN</v>
          </cell>
          <cell r="I2341" t="str">
            <v>601979214</v>
          </cell>
          <cell r="J2341" t="str">
            <v>SECTOR GUAJALO AV MALDONADO N85-19 Y AV AMARU NAN ENTREGAR EN LA EMPRESA AYMESA REF DIAGONAL AL BANCO DEL PICHINCHA DEL PUENTE GUAJALO</v>
          </cell>
          <cell r="K2341" t="str">
            <v>992493816</v>
          </cell>
          <cell r="L2341" t="str">
            <v>992493816</v>
          </cell>
          <cell r="M2341" t="str">
            <v>QUITO</v>
          </cell>
          <cell r="N2341" t="str">
            <v>PICHINCHA</v>
          </cell>
          <cell r="O2341" t="str">
            <v>QUITUMBE</v>
          </cell>
        </row>
        <row r="2342">
          <cell r="A2342" t="str">
            <v>20002983376742</v>
          </cell>
          <cell r="B2342">
            <v>466777</v>
          </cell>
          <cell r="C2342" t="str">
            <v>20002983376742</v>
          </cell>
          <cell r="D2342">
            <v>44888.601377314815</v>
          </cell>
          <cell r="E2342" t="str">
            <v>CONECEL</v>
          </cell>
          <cell r="F2342" t="str">
            <v>DESPACHO</v>
          </cell>
          <cell r="G2342" t="str">
            <v>NORMAL</v>
          </cell>
          <cell r="H2342" t="str">
            <v>CAGUA ACOSTA  OLVER STEVEN</v>
          </cell>
          <cell r="I2342" t="str">
            <v>2300094907</v>
          </cell>
          <cell r="J2342" t="str">
            <v>AV BOMBOLI Y SEVERINO FIORINI LOCAL ESQUINERO EN LA FERRETERIA MC REF FRENTE A CONSULTORIO MARCIAL</v>
          </cell>
          <cell r="K2342" t="str">
            <v>959099077</v>
          </cell>
          <cell r="L2342" t="str">
            <v>0</v>
          </cell>
          <cell r="M2342" t="str">
            <v>SANTO DOMINGO</v>
          </cell>
          <cell r="N2342" t="str">
            <v>SANTO DOMINGO</v>
          </cell>
          <cell r="O2342" t="str">
            <v>ABRAHAM CALZACON</v>
          </cell>
        </row>
        <row r="2343">
          <cell r="A2343" t="str">
            <v>20002974637335</v>
          </cell>
          <cell r="B2343">
            <v>466654</v>
          </cell>
          <cell r="C2343" t="str">
            <v>20002974637335</v>
          </cell>
          <cell r="D2343">
            <v>44888.513981481483</v>
          </cell>
          <cell r="E2343" t="str">
            <v>CONECEL</v>
          </cell>
          <cell r="F2343" t="str">
            <v>DESPACHO</v>
          </cell>
          <cell r="G2343" t="str">
            <v>NORMAL</v>
          </cell>
          <cell r="H2343" t="str">
            <v>BRYAN GEOVANY PERUGACHI VALENZUELA</v>
          </cell>
          <cell r="I2343" t="str">
            <v>1725571861</v>
          </cell>
          <cell r="J2343" t="str">
            <v>QUITO/MARISCAL SUCRE/CALLE PORTOVIEJO Y AMERICA BARRIO AMERICA FRENTE A LA MORGUE DEL IESS EN LA EMPRESA MULTIPARK</v>
          </cell>
          <cell r="K2343" t="str">
            <v xml:space="preserve">962751166 /  </v>
          </cell>
          <cell r="L2343" t="str">
            <v/>
          </cell>
          <cell r="M2343" t="str">
            <v>QUITO</v>
          </cell>
          <cell r="N2343" t="str">
            <v>PICHINCHA</v>
          </cell>
          <cell r="O2343" t="str">
            <v>QUITO</v>
          </cell>
        </row>
        <row r="2344">
          <cell r="A2344" t="str">
            <v>20002959763775_1</v>
          </cell>
          <cell r="B2344">
            <v>466655</v>
          </cell>
          <cell r="C2344" t="str">
            <v>20002959763775_1</v>
          </cell>
          <cell r="D2344">
            <v>44888.513981481483</v>
          </cell>
          <cell r="E2344" t="str">
            <v>CONECEL</v>
          </cell>
          <cell r="F2344" t="str">
            <v>DESPACHO</v>
          </cell>
          <cell r="G2344" t="str">
            <v>NORMAL</v>
          </cell>
          <cell r="H2344" t="str">
            <v>CESAR MAURICIO ACOSTA YANCHA</v>
          </cell>
          <cell r="I2344" t="str">
            <v>1804126363</v>
          </cell>
          <cell r="J2344" t="str">
            <v>TUNGURAHUA/AMBATO/SAN FRANCISCO/CACIQUE ALVAREZ Y LOS CHASQUIS/EN 2 PISOS SOLO BLOQUE PUERTA BLANCA CLIENTE EN PASAJE GUILLERMO BODERO FRENTE A COMERCIAL GARCES</v>
          </cell>
          <cell r="K2344" t="str">
            <v xml:space="preserve">984713133 /  </v>
          </cell>
          <cell r="L2344" t="str">
            <v/>
          </cell>
          <cell r="M2344" t="str">
            <v>AMBATO</v>
          </cell>
          <cell r="N2344" t="str">
            <v>TUNGURAHUA</v>
          </cell>
          <cell r="O2344" t="str">
            <v>AMBATO</v>
          </cell>
        </row>
        <row r="2345">
          <cell r="A2345" t="str">
            <v>20002981168584</v>
          </cell>
          <cell r="B2345">
            <v>466656</v>
          </cell>
          <cell r="C2345" t="str">
            <v>20002981168584</v>
          </cell>
          <cell r="D2345">
            <v>44888.513981481483</v>
          </cell>
          <cell r="E2345" t="str">
            <v>CONECEL</v>
          </cell>
          <cell r="F2345" t="str">
            <v>DESPACHO</v>
          </cell>
          <cell r="G2345" t="str">
            <v>NORMAL</v>
          </cell>
          <cell r="H2345" t="str">
            <v>JOHN OMAR CHULDE ANDRANGO</v>
          </cell>
          <cell r="I2345" t="str">
            <v>1722737572</v>
          </cell>
          <cell r="J2345" t="str">
            <v>QUITO/CALDERON/CALLE EL PROGRESO Y ATAHUALPA CASA DE 3 PISOS COLOR DURAZNO N2-99 DIAGONAL A LA PELUQUERIA ALEXANDRA</v>
          </cell>
          <cell r="K2345" t="str">
            <v xml:space="preserve">978995990 /  </v>
          </cell>
          <cell r="M2345" t="str">
            <v>QUITO</v>
          </cell>
          <cell r="N2345" t="str">
            <v>PICHINCHA</v>
          </cell>
          <cell r="O2345" t="str">
            <v>QUITO</v>
          </cell>
        </row>
        <row r="2346">
          <cell r="A2346" t="str">
            <v>20002981341798</v>
          </cell>
          <cell r="B2346">
            <v>466657</v>
          </cell>
          <cell r="C2346" t="str">
            <v>20002981341798</v>
          </cell>
          <cell r="D2346">
            <v>44888.513981481483</v>
          </cell>
          <cell r="E2346" t="str">
            <v>CONECEL</v>
          </cell>
          <cell r="F2346" t="str">
            <v>DESPACHO</v>
          </cell>
          <cell r="G2346" t="str">
            <v>NORMAL</v>
          </cell>
          <cell r="H2346" t="str">
            <v>MELIDA MARILU QUINTERO MURCIA</v>
          </cell>
          <cell r="I2346" t="str">
            <v>1712635109</v>
          </cell>
          <cell r="J2346" t="str">
            <v>SANTO DOMINGO/SANTO DOMINGO/RIO VERDE/AV LOS COLONOS Y JULIO CESAR BERMEO ATRAS DEL TERMINAL TERRESTRE ENTREGA EN COMEDOR SAZON MANABITA FRENTE A HOSTAL ORQUIDEAS CLIENTE PIDE QUE LE LLAMEN ANTES</v>
          </cell>
          <cell r="K2346" t="str">
            <v>963300176 /  996330017</v>
          </cell>
          <cell r="M2346" t="str">
            <v>230101</v>
          </cell>
          <cell r="N2346" t="str">
            <v>SANTO DOMINGO DE LOS TSACHILAS</v>
          </cell>
          <cell r="O2346" t="str">
            <v>SANTA DOMINGO</v>
          </cell>
        </row>
        <row r="2347">
          <cell r="A2347" t="str">
            <v>20002974830369</v>
          </cell>
          <cell r="B2347">
            <v>466658</v>
          </cell>
          <cell r="C2347" t="str">
            <v>20002974830369</v>
          </cell>
          <cell r="D2347">
            <v>44888.513981481483</v>
          </cell>
          <cell r="E2347" t="str">
            <v>CONECEL</v>
          </cell>
          <cell r="F2347" t="str">
            <v>DESPACHO</v>
          </cell>
          <cell r="G2347" t="str">
            <v>NORMAL</v>
          </cell>
          <cell r="H2347" t="str">
            <v>JOSE CRISTOBAL GAONA ABAD</v>
          </cell>
          <cell r="I2347" t="str">
            <v>1102741889</v>
          </cell>
          <cell r="J2347" t="str">
            <v>PUERTO ORELLANA/TRBJO N53 AV ALEJANDRO LABAKA Y CLLE CUENCA CS DE 2PS CON REJAS BLANCAS DE LOZA /2CDR MUNDI ACABADOS/1CDR FARMACIAS CRUZ AZUL</v>
          </cell>
          <cell r="K2347" t="str">
            <v xml:space="preserve">962195179 /  </v>
          </cell>
          <cell r="M2347" t="str">
            <v>220201</v>
          </cell>
          <cell r="N2347" t="str">
            <v>ORELLANA</v>
          </cell>
          <cell r="O2347" t="str">
            <v>FRANCISCO DE ORELLANA</v>
          </cell>
        </row>
        <row r="2348">
          <cell r="A2348" t="str">
            <v>20002983911108</v>
          </cell>
          <cell r="B2348">
            <v>466659</v>
          </cell>
          <cell r="C2348" t="str">
            <v>20002983911108</v>
          </cell>
          <cell r="D2348">
            <v>44888.513981481483</v>
          </cell>
          <cell r="E2348" t="str">
            <v>CONECEL</v>
          </cell>
          <cell r="F2348" t="str">
            <v>DESPACHO</v>
          </cell>
          <cell r="G2348" t="str">
            <v>NORMAL</v>
          </cell>
          <cell r="H2348" t="str">
            <v>ARTURO ERNESTO RODRIGUEZ YAGUAL</v>
          </cell>
          <cell r="I2348" t="str">
            <v>702112046</v>
          </cell>
          <cell r="J2348" t="str">
            <v>MACHALA/CALLE SANTA ROSA Y MANUEL ESTOMBA CASA DE 1PL SIN PINTAR FRENTE A LA LAVADORA DE CARROS ECOLOGICA</v>
          </cell>
          <cell r="K2348" t="str">
            <v>984422524 /  52100100</v>
          </cell>
          <cell r="L2348" t="str">
            <v/>
          </cell>
          <cell r="M2348" t="str">
            <v>MACHALA</v>
          </cell>
          <cell r="N2348" t="str">
            <v>EL ORO</v>
          </cell>
          <cell r="O2348" t="str">
            <v>MACHALA</v>
          </cell>
        </row>
        <row r="2349">
          <cell r="A2349" t="str">
            <v>20002983941122</v>
          </cell>
          <cell r="B2349">
            <v>466661</v>
          </cell>
          <cell r="C2349" t="str">
            <v>20002983941122</v>
          </cell>
          <cell r="D2349">
            <v>44888.513981481483</v>
          </cell>
          <cell r="E2349" t="str">
            <v>CONECEL</v>
          </cell>
          <cell r="F2349" t="str">
            <v>DESPACHO</v>
          </cell>
          <cell r="G2349" t="str">
            <v>NORMAL</v>
          </cell>
          <cell r="H2349" t="str">
            <v>SANTIAGO DAVID MANCHENO BRAVO</v>
          </cell>
          <cell r="I2349" t="str">
            <v>604318634</v>
          </cell>
          <cell r="J2349" t="str">
            <v>CHIMBORAZO/RIOBAMBA/VELASCO/SECTOR LOS PINOS/CALLES LOS NOGALES Y AV. GONZALO DAVALOS/EN CASA 2 PISOS BALDOSA TIPO PIEDRA CAFE JUNTO A EDIFICIO DE DEPARTAMENTOS ATRAS DE ESCUELA CIBV FRANCISCO CHIRIBO</v>
          </cell>
          <cell r="K2349" t="str">
            <v>998457177 /  980789054</v>
          </cell>
          <cell r="L2349" t="str">
            <v/>
          </cell>
          <cell r="M2349" t="str">
            <v>RIOBAMBA</v>
          </cell>
          <cell r="N2349" t="str">
            <v>CHIMBORAZO</v>
          </cell>
          <cell r="O2349" t="str">
            <v>RIOBAMBA</v>
          </cell>
        </row>
        <row r="2350">
          <cell r="A2350" t="str">
            <v>20002983941046</v>
          </cell>
          <cell r="B2350">
            <v>466662</v>
          </cell>
          <cell r="C2350" t="str">
            <v>20002983941046</v>
          </cell>
          <cell r="D2350">
            <v>44888.513981481483</v>
          </cell>
          <cell r="E2350" t="str">
            <v>CONECEL</v>
          </cell>
          <cell r="F2350" t="str">
            <v>DESPACHO</v>
          </cell>
          <cell r="G2350" t="str">
            <v>NORMAL</v>
          </cell>
          <cell r="H2350" t="str">
            <v>JONATHAN OSCAR GREFA JUMBO</v>
          </cell>
          <cell r="I2350" t="str">
            <v>2200328397</v>
          </cell>
          <cell r="J2350" t="str">
            <v>COTOPAXI/LATACUNGA/SAN BUENAVENTURA/CALLE QUIJANO ORDONEZ Y SANBERNARDIN/ENTREGA LUGAR DE TRABAJO EN LA EMPRESA DISPROMET A DOS CUADRAS DEL ESTADIO LA LIBERTAD</v>
          </cell>
          <cell r="K2350" t="str">
            <v xml:space="preserve">984778240 /  </v>
          </cell>
          <cell r="M2350" t="str">
            <v>LATACUNGA</v>
          </cell>
          <cell r="N2350" t="str">
            <v>COTOPAXI</v>
          </cell>
          <cell r="O2350" t="str">
            <v>LATACUNGA</v>
          </cell>
        </row>
        <row r="2351">
          <cell r="A2351" t="str">
            <v>20002983924375</v>
          </cell>
          <cell r="B2351">
            <v>466663</v>
          </cell>
          <cell r="C2351" t="str">
            <v>20002983924375</v>
          </cell>
          <cell r="D2351">
            <v>44888.513981481483</v>
          </cell>
          <cell r="E2351" t="str">
            <v>CONECEL</v>
          </cell>
          <cell r="F2351" t="str">
            <v>DESPACHO</v>
          </cell>
          <cell r="G2351" t="str">
            <v>NORMAL</v>
          </cell>
          <cell r="H2351" t="str">
            <v>MONICA DEL ROCIO SIBITANGA TOLAGASI</v>
          </cell>
          <cell r="I2351" t="str">
            <v>1715904270</v>
          </cell>
          <cell r="J2351" t="str">
            <v>QUITO/PIFO/AV INTEROCEANICA EN LA URBANIZACION SAN FRANCISCO CASA DE COLOR CAFE CON PORTON VERDE FRENTE A LA ECUATORIANA SERVICIOS LORAVER CIA</v>
          </cell>
          <cell r="K2351" t="str">
            <v>984741202 /  984552959</v>
          </cell>
          <cell r="L2351" t="str">
            <v/>
          </cell>
          <cell r="M2351" t="str">
            <v>QUITO</v>
          </cell>
          <cell r="N2351" t="str">
            <v>PICHINCHA</v>
          </cell>
          <cell r="O2351" t="str">
            <v>QUITO</v>
          </cell>
        </row>
        <row r="2352">
          <cell r="A2352" t="str">
            <v>20002983912409</v>
          </cell>
          <cell r="B2352">
            <v>466664</v>
          </cell>
          <cell r="C2352" t="str">
            <v>20002983912409</v>
          </cell>
          <cell r="D2352">
            <v>44888.513981481483</v>
          </cell>
          <cell r="E2352" t="str">
            <v>CONECEL</v>
          </cell>
          <cell r="F2352" t="str">
            <v>DESPACHO</v>
          </cell>
          <cell r="G2352" t="str">
            <v>NORMAL</v>
          </cell>
          <cell r="H2352" t="str">
            <v>CARLOS HERNESTO MARIN NARANJO</v>
          </cell>
          <cell r="I2352" t="str">
            <v>1805088596</v>
          </cell>
          <cell r="J2352" t="str">
            <v>AMBATO/LA MERCED/CALLE VARGAS TORRES Y PRIMERA IMPRENTA CASA 929 EDIFICIO DE 5 PISOS COLOR VERDE EN LA PLANTA BAJA FRENTE A LA LICORERIA KISIMALIN</v>
          </cell>
          <cell r="K2352" t="str">
            <v xml:space="preserve">979380034 /  </v>
          </cell>
          <cell r="M2352" t="str">
            <v>AMBATO</v>
          </cell>
          <cell r="N2352" t="str">
            <v>TUNGURAHUA</v>
          </cell>
          <cell r="O2352" t="str">
            <v>AMBATO</v>
          </cell>
        </row>
        <row r="2353">
          <cell r="A2353" t="str">
            <v>20002978015000</v>
          </cell>
          <cell r="B2353">
            <v>466621</v>
          </cell>
          <cell r="C2353" t="str">
            <v>20002978015000</v>
          </cell>
          <cell r="D2353">
            <v>44888.513969907406</v>
          </cell>
          <cell r="E2353" t="str">
            <v>CONECEL</v>
          </cell>
          <cell r="F2353" t="str">
            <v>DESPACHO</v>
          </cell>
          <cell r="G2353" t="str">
            <v>NORMAL</v>
          </cell>
          <cell r="H2353" t="str">
            <v>ERICK JOAN ALBARADO RUIZ</v>
          </cell>
          <cell r="I2353" t="str">
            <v>919308460</v>
          </cell>
          <cell r="J2353" t="str">
            <v>MILAGRO/MILAGRO/CALLE GARCIA MORENO Y FEDERICO PROANO VILLAS DEL SEGURO MZ 5 Y VLL 5 CASA DE COLOR CAFE CON CREMA</v>
          </cell>
          <cell r="K2353" t="str">
            <v xml:space="preserve">960777395 /  </v>
          </cell>
          <cell r="M2353" t="str">
            <v>MILAGRO</v>
          </cell>
          <cell r="N2353" t="str">
            <v>GUAYAS</v>
          </cell>
          <cell r="O2353" t="str">
            <v>MILAGRO</v>
          </cell>
        </row>
        <row r="2354">
          <cell r="A2354" t="str">
            <v>20002983388560</v>
          </cell>
          <cell r="B2354">
            <v>466622</v>
          </cell>
          <cell r="C2354" t="str">
            <v>20002983388560</v>
          </cell>
          <cell r="D2354">
            <v>44888.513969907406</v>
          </cell>
          <cell r="E2354" t="str">
            <v>CONECEL</v>
          </cell>
          <cell r="F2354" t="str">
            <v>DESPACHO</v>
          </cell>
          <cell r="G2354" t="str">
            <v>NORMAL</v>
          </cell>
          <cell r="H2354" t="str">
            <v>ROBERTO RAMON PINCAY QUIMIS</v>
          </cell>
          <cell r="I2354" t="str">
            <v>918900614</v>
          </cell>
          <cell r="J2354" t="str">
            <v>GUAYAQUIL /TARQUI/ SECTOR ALBORADA TRABJO AV JUAN TANCA MARENGO KM 3 1/2 Y AV BENJAMIN CARRION EN LA EMPRESA MAVESA A LADO DEL COLEGIO LICEO CRISTIANO</v>
          </cell>
          <cell r="K2354" t="str">
            <v>962545732 /  429936340</v>
          </cell>
          <cell r="M2354" t="str">
            <v>GUAYAQUIL</v>
          </cell>
          <cell r="N2354" t="str">
            <v>GUAYAS</v>
          </cell>
          <cell r="O2354" t="str">
            <v>GUAYAQUIL</v>
          </cell>
        </row>
        <row r="2355">
          <cell r="A2355" t="str">
            <v>20002982636801</v>
          </cell>
          <cell r="B2355">
            <v>466623</v>
          </cell>
          <cell r="C2355" t="str">
            <v>20002982636801</v>
          </cell>
          <cell r="D2355">
            <v>44888.513969907406</v>
          </cell>
          <cell r="E2355" t="str">
            <v>CONECEL</v>
          </cell>
          <cell r="F2355" t="str">
            <v>DESPACHO</v>
          </cell>
          <cell r="G2355" t="str">
            <v>NORMAL</v>
          </cell>
          <cell r="H2355" t="str">
            <v>JORGE DARWIN ARTEAGA SANTANA</v>
          </cell>
          <cell r="I2355" t="str">
            <v>1310101959</v>
          </cell>
          <cell r="J2355" t="str">
            <v>MANTA/TARQUI/BARRIO SAN PEDRO CALLE 308 ENTRE AV 203 Y 204 VLL 609 CASA DE UN PISO COLOR BLANCO DIAGONAL A LA CANCHA DEL SECTOR</v>
          </cell>
          <cell r="K2355" t="str">
            <v>983337423 /  967955535</v>
          </cell>
          <cell r="L2355" t="str">
            <v/>
          </cell>
          <cell r="M2355" t="str">
            <v>MANTA</v>
          </cell>
          <cell r="N2355" t="str">
            <v>MANABI</v>
          </cell>
          <cell r="O2355" t="str">
            <v>MANTA</v>
          </cell>
        </row>
        <row r="2356">
          <cell r="A2356" t="str">
            <v>20002981992047</v>
          </cell>
          <cell r="B2356">
            <v>466624</v>
          </cell>
          <cell r="C2356" t="str">
            <v>20002981992047</v>
          </cell>
          <cell r="D2356">
            <v>44888.513969907406</v>
          </cell>
          <cell r="E2356" t="str">
            <v>CONECEL</v>
          </cell>
          <cell r="F2356" t="str">
            <v>DESPACHO</v>
          </cell>
          <cell r="G2356" t="str">
            <v>NORMAL</v>
          </cell>
          <cell r="H2356" t="str">
            <v>EDWAR JOEL MAMALLACTA MAMALLACTA</v>
          </cell>
          <cell r="I2356" t="str">
            <v>2100833728</v>
          </cell>
          <cell r="J2356" t="str">
            <v>QUITO/SAN ISIDRO DEL INCA/AV 10 DE AGOSTO Y RIO COFANES EN EL CENTRO DE RETENCION VEHICULAR DE LA Y FRENTE A TVENTAS</v>
          </cell>
          <cell r="K2356" t="str">
            <v xml:space="preserve">939353129 /  </v>
          </cell>
          <cell r="L2356" t="str">
            <v/>
          </cell>
          <cell r="M2356" t="str">
            <v>QUITO</v>
          </cell>
          <cell r="N2356" t="str">
            <v>PICHINCHA</v>
          </cell>
          <cell r="O2356" t="str">
            <v>QUITO</v>
          </cell>
        </row>
        <row r="2357">
          <cell r="A2357" t="str">
            <v>20002980972668</v>
          </cell>
          <cell r="B2357">
            <v>466625</v>
          </cell>
          <cell r="C2357" t="str">
            <v>20002980972668</v>
          </cell>
          <cell r="D2357">
            <v>44888.513969907406</v>
          </cell>
          <cell r="E2357" t="str">
            <v>CONECEL</v>
          </cell>
          <cell r="F2357" t="str">
            <v>DESPACHO</v>
          </cell>
          <cell r="G2357" t="str">
            <v>NORMAL</v>
          </cell>
          <cell r="H2357" t="str">
            <v>BRYAN JAVIER LAAZ LOOR</v>
          </cell>
          <cell r="I2357" t="str">
            <v>927878132</v>
          </cell>
          <cell r="J2357" t="str">
            <v>MILAGRO/MILAGRO/CDLA UNIDA NORTE AV NUMAPOMPILLO JONA Y RIO AGUARICO CS 1P BEIGE CON REJAS A LA ESQUINA DEL ASADERO POLLO AL TANQUE</v>
          </cell>
          <cell r="K2357" t="str">
            <v>978825166 /  939931569</v>
          </cell>
          <cell r="M2357" t="str">
            <v>MILAGRO</v>
          </cell>
          <cell r="N2357" t="str">
            <v>GUAYAS</v>
          </cell>
          <cell r="O2357" t="str">
            <v>MILAGRO</v>
          </cell>
        </row>
        <row r="2358">
          <cell r="A2358" t="str">
            <v>20002982645019</v>
          </cell>
          <cell r="B2358">
            <v>466626</v>
          </cell>
          <cell r="C2358" t="str">
            <v>20002982645019</v>
          </cell>
          <cell r="D2358">
            <v>44888.513969907406</v>
          </cell>
          <cell r="E2358" t="str">
            <v>CONECEL</v>
          </cell>
          <cell r="F2358" t="str">
            <v>DESPACHO</v>
          </cell>
          <cell r="G2358" t="str">
            <v>NORMAL</v>
          </cell>
          <cell r="H2358" t="str">
            <v>DENNYS GERMAN PALACIOS VALDIVIEZO</v>
          </cell>
          <cell r="I2358" t="str">
            <v>604693176</v>
          </cell>
          <cell r="J2358" t="str">
            <v>RIOBAMBA /LIZARZABURU/CALLES JUAN MONTALVO Y 24 DE MAYO /CASA ESQUINERA BEACH 3P LANFORT VERDES /REF CANCHA DE LA IRENE MARIA 1CUADRA</v>
          </cell>
          <cell r="K2358" t="str">
            <v>999206915 /  961060955</v>
          </cell>
          <cell r="L2358" t="str">
            <v/>
          </cell>
          <cell r="M2358" t="str">
            <v>RIOBAMBA</v>
          </cell>
          <cell r="N2358" t="str">
            <v>CHIMBORAZO</v>
          </cell>
          <cell r="O2358" t="str">
            <v>RIOBAMBA</v>
          </cell>
        </row>
        <row r="2359">
          <cell r="A2359" t="str">
            <v>20002981355627</v>
          </cell>
          <cell r="B2359">
            <v>466627</v>
          </cell>
          <cell r="C2359" t="str">
            <v>20002981355627</v>
          </cell>
          <cell r="D2359">
            <v>44888.513969907406</v>
          </cell>
          <cell r="E2359" t="str">
            <v>CONECEL</v>
          </cell>
          <cell r="F2359" t="str">
            <v>DESPACHO</v>
          </cell>
          <cell r="G2359" t="str">
            <v>NORMAL</v>
          </cell>
          <cell r="H2359" t="str">
            <v>JHOAN ERNESTO DELGADO ZAMBRANO</v>
          </cell>
          <cell r="I2359" t="str">
            <v>1309156535</v>
          </cell>
          <cell r="J2359" t="str">
            <v>MANTA/TARQUI) SECTR RUMINAHUI AVENIDA 105 Y CALLE 112 REF CSA DE DOS PISOS CLR CREMA PUERTA METALICA NGRA ALFRENTE DE LA PINCANTERIA SCARLETH</v>
          </cell>
          <cell r="K2359" t="str">
            <v xml:space="preserve">963110486 /  </v>
          </cell>
          <cell r="L2359" t="str">
            <v/>
          </cell>
          <cell r="M2359" t="str">
            <v>MANTA</v>
          </cell>
          <cell r="N2359" t="str">
            <v>MANABI</v>
          </cell>
          <cell r="O2359" t="str">
            <v>MANTA</v>
          </cell>
        </row>
        <row r="2360">
          <cell r="A2360" t="str">
            <v>20002966815597</v>
          </cell>
          <cell r="B2360">
            <v>466628</v>
          </cell>
          <cell r="C2360" t="str">
            <v>20002966815597</v>
          </cell>
          <cell r="D2360">
            <v>44888.513969907406</v>
          </cell>
          <cell r="E2360" t="str">
            <v>CONECEL</v>
          </cell>
          <cell r="F2360" t="str">
            <v>DESPACHO</v>
          </cell>
          <cell r="G2360" t="str">
            <v>NORMAL</v>
          </cell>
          <cell r="H2360" t="str">
            <v>LISETH JOHANNA ANDRADE TELLO</v>
          </cell>
          <cell r="I2360" t="str">
            <v>603908898</v>
          </cell>
          <cell r="J2360" t="str">
            <v>LAGO AGRIO/NUEVA LOJA/AV JAMBELI Y JIMMY ANCHICO CS DE 1PS CLR BLNACO FRENTE BODEGAS VEGA CERCA DE LA ANTENA DE CNT</v>
          </cell>
          <cell r="K2360" t="str">
            <v>983805821 /  979367482</v>
          </cell>
          <cell r="L2360" t="str">
            <v/>
          </cell>
          <cell r="M2360" t="str">
            <v>LAGO AGRIO</v>
          </cell>
          <cell r="N2360" t="str">
            <v>SUCUMBIOS</v>
          </cell>
          <cell r="O2360" t="str">
            <v>LAGO AGRIO</v>
          </cell>
        </row>
        <row r="2361">
          <cell r="A2361" t="str">
            <v>20002981968730</v>
          </cell>
          <cell r="B2361">
            <v>466629</v>
          </cell>
          <cell r="C2361" t="str">
            <v>20002981968730</v>
          </cell>
          <cell r="D2361">
            <v>44888.513969907406</v>
          </cell>
          <cell r="E2361" t="str">
            <v>CONECEL</v>
          </cell>
          <cell r="F2361" t="str">
            <v>DESPACHO</v>
          </cell>
          <cell r="G2361" t="str">
            <v>NORMAL</v>
          </cell>
          <cell r="H2361" t="str">
            <v>MILTON RODRIGO VELOZ LOZADA</v>
          </cell>
          <cell r="I2361" t="str">
            <v>503174625</v>
          </cell>
          <cell r="J2361" t="str">
            <v>"IBARRA-SAN FRANCISCO)TRABAJO SCTOR LA FLORIDA,TIENDA VIVERES""CASABLANCA CLL LOS GIRASOLES Y LOS GLADIOLOS 133 ESQ 2P CLR AMARILLO A 1CDR DE POLIDEPORTIVO"</v>
          </cell>
          <cell r="K2361" t="str">
            <v>958711770 /  968559381</v>
          </cell>
          <cell r="M2361" t="str">
            <v>IBARRA</v>
          </cell>
          <cell r="N2361" t="str">
            <v>IMBABURA</v>
          </cell>
          <cell r="O2361" t="str">
            <v>IBARRA</v>
          </cell>
        </row>
        <row r="2362">
          <cell r="A2362" t="str">
            <v>20002983014550</v>
          </cell>
          <cell r="B2362">
            <v>466630</v>
          </cell>
          <cell r="C2362" t="str">
            <v>20002983014550</v>
          </cell>
          <cell r="D2362">
            <v>44888.513969907406</v>
          </cell>
          <cell r="E2362" t="str">
            <v>CONECEL</v>
          </cell>
          <cell r="F2362" t="str">
            <v>DESPACHO</v>
          </cell>
          <cell r="G2362" t="str">
            <v>NORMAL</v>
          </cell>
          <cell r="H2362" t="str">
            <v>DANIEL ALEJANDRO ALOMIA COLCHA</v>
          </cell>
          <cell r="I2362" t="str">
            <v>604406090</v>
          </cell>
          <cell r="J2362" t="str">
            <v>RIOBAMBA/LIZARZABURO/ AV PEDRO VICENTE MALDONADO E IGNACIO FLORES DIAGONAL A LA CLINICA SAN SEBASTIAN EN TECNICAUCHO ARTESANAL COLOR CELESTE CERCA DE COMERCIAL VERA NORTE</v>
          </cell>
          <cell r="K2362" t="str">
            <v>992731608 /  991230489</v>
          </cell>
          <cell r="L2362" t="str">
            <v/>
          </cell>
          <cell r="M2362" t="str">
            <v>RIOBAMBA</v>
          </cell>
          <cell r="N2362" t="str">
            <v>CHIMBORAZO</v>
          </cell>
          <cell r="O2362" t="str">
            <v>RIOBAMBA</v>
          </cell>
        </row>
        <row r="2363">
          <cell r="A2363" t="str">
            <v>20002983001763</v>
          </cell>
          <cell r="B2363">
            <v>466631</v>
          </cell>
          <cell r="C2363" t="str">
            <v>20002983001763</v>
          </cell>
          <cell r="D2363">
            <v>44888.513969907406</v>
          </cell>
          <cell r="E2363" t="str">
            <v>CONECEL</v>
          </cell>
          <cell r="F2363" t="str">
            <v>DESPACHO</v>
          </cell>
          <cell r="G2363" t="str">
            <v>NORMAL</v>
          </cell>
          <cell r="H2363" t="str">
            <v>LENIN DAVID TROYA GAVILANES</v>
          </cell>
          <cell r="I2363" t="str">
            <v>503997892</v>
          </cell>
          <cell r="J2363" t="str">
            <v>LATACUNGA ELOY ALFARO AV. ELOY ALFARO Y CALLE GRAL MONTERO DE 3 PISOS ESTA EN 3 PISO CONSULTORIO 205 EN EL CONSULTORIO CLINICA NOVA SALUD</v>
          </cell>
          <cell r="K2363" t="str">
            <v xml:space="preserve">987042872 /  </v>
          </cell>
          <cell r="L2363" t="str">
            <v/>
          </cell>
          <cell r="M2363" t="str">
            <v>LATACUNGA</v>
          </cell>
          <cell r="N2363" t="str">
            <v>COTOPAXI</v>
          </cell>
          <cell r="O2363" t="str">
            <v>LATACUNGA</v>
          </cell>
        </row>
        <row r="2364">
          <cell r="A2364" t="str">
            <v>20002982649436</v>
          </cell>
          <cell r="B2364">
            <v>466632</v>
          </cell>
          <cell r="C2364" t="str">
            <v>20002982649436</v>
          </cell>
          <cell r="D2364">
            <v>44888.513969907406</v>
          </cell>
          <cell r="E2364" t="str">
            <v>CONECEL</v>
          </cell>
          <cell r="F2364" t="str">
            <v>DESPACHO</v>
          </cell>
          <cell r="G2364" t="str">
            <v>NORMAL</v>
          </cell>
          <cell r="H2364" t="str">
            <v>WILMER MARCELO PILATASIG CAJAMARCA</v>
          </cell>
          <cell r="I2364" t="str">
            <v>503709479</v>
          </cell>
          <cell r="J2364" t="str">
            <v>COTOPAXI/LATACUNGA/MATRIZ/CALLE HERMANA PAEZ Y ROOSEVELT/ENTERGA EN LA UNIVERISIDAD ESPE PLANTA ALTA/ CLIENTE SOLICITA QUE SE LE LLAME PARA SALIR A DOS CUDRAS DE EMPRESA ELECTRICA</v>
          </cell>
          <cell r="K2364" t="str">
            <v xml:space="preserve">983361521 /  </v>
          </cell>
          <cell r="M2364" t="str">
            <v>LATACUNGA</v>
          </cell>
          <cell r="N2364" t="str">
            <v>COTOPAXI</v>
          </cell>
          <cell r="O2364" t="str">
            <v>LATACUNGA</v>
          </cell>
        </row>
        <row r="2365">
          <cell r="A2365" t="str">
            <v>20002982671930</v>
          </cell>
          <cell r="B2365">
            <v>466633</v>
          </cell>
          <cell r="C2365" t="str">
            <v>20002982671930</v>
          </cell>
          <cell r="D2365">
            <v>44888.513969907406</v>
          </cell>
          <cell r="E2365" t="str">
            <v>CONECEL</v>
          </cell>
          <cell r="F2365" t="str">
            <v>DESPACHO</v>
          </cell>
          <cell r="G2365" t="str">
            <v>NORMAL</v>
          </cell>
          <cell r="H2365" t="str">
            <v>EDUARDO JAVIER NIETO GUAJAN</v>
          </cell>
          <cell r="I2365" t="str">
            <v>1003084736</v>
          </cell>
          <cell r="J2365" t="str">
            <v>SANTA ELENA/LA LIBERTAD/LA LIBERTAD/AV CUARTA Y GUAYAQUIL DIAGONAL A CENTRO COMERCILA BUENA BENTURA JUNTO A CAPILLA JESUS DEL GRAN PODER/ENTREGA EN LOCAL TRUCOS DEL PELUQUERO</v>
          </cell>
          <cell r="K2365" t="str">
            <v xml:space="preserve">983736928 /  </v>
          </cell>
          <cell r="L2365" t="str">
            <v/>
          </cell>
          <cell r="M2365" t="str">
            <v>LA LIBERTAD</v>
          </cell>
          <cell r="N2365" t="str">
            <v>SANTA ELENA</v>
          </cell>
          <cell r="O2365" t="str">
            <v>LA LIBERTAD</v>
          </cell>
        </row>
        <row r="2366">
          <cell r="A2366" t="str">
            <v>20002983004122</v>
          </cell>
          <cell r="B2366">
            <v>466634</v>
          </cell>
          <cell r="C2366" t="str">
            <v>20002983004122</v>
          </cell>
          <cell r="D2366">
            <v>44888.513969907406</v>
          </cell>
          <cell r="E2366" t="str">
            <v>CONECEL</v>
          </cell>
          <cell r="F2366" t="str">
            <v>DESPACHO</v>
          </cell>
          <cell r="G2366" t="str">
            <v>NORMAL</v>
          </cell>
          <cell r="H2366" t="str">
            <v>MELISA AMABELL QUIMI TOMALA</v>
          </cell>
          <cell r="I2366" t="str">
            <v>926465568</v>
          </cell>
          <cell r="J2366" t="str">
            <v>SANTATA ELENA/LA LIBERTAD/LA LIBERTAD/BARRIO LAS NINAS/CALLE 43 Y AV. 41 EN CASA ESQUINERA 1 PISO SIN PINTAR A 2 CUADRA DE ESCUELA LAS NINAS Y 5 CUADRAS DE TIENDA SANABRIA CLIENTE PIDE QUE SE LLAME AN</v>
          </cell>
          <cell r="K2366" t="str">
            <v xml:space="preserve">962728935 /  </v>
          </cell>
          <cell r="L2366" t="str">
            <v/>
          </cell>
          <cell r="M2366" t="str">
            <v>LA LIBERTAD</v>
          </cell>
          <cell r="N2366" t="str">
            <v>SANTA ELENA</v>
          </cell>
          <cell r="O2366" t="str">
            <v>LA LIBERTAD</v>
          </cell>
        </row>
        <row r="2367">
          <cell r="A2367" t="str">
            <v>20002982833750</v>
          </cell>
          <cell r="B2367">
            <v>466635</v>
          </cell>
          <cell r="C2367" t="str">
            <v>20002982833750</v>
          </cell>
          <cell r="D2367">
            <v>44888.513969907406</v>
          </cell>
          <cell r="E2367" t="str">
            <v>CONECEL</v>
          </cell>
          <cell r="F2367" t="str">
            <v>DESPACHO</v>
          </cell>
          <cell r="G2367" t="str">
            <v>NORMAL</v>
          </cell>
          <cell r="H2367" t="str">
            <v>MARCO ALEXANDER QUELAL QUINCHIGUANGO</v>
          </cell>
          <cell r="I2367" t="str">
            <v>1728570001</v>
          </cell>
          <cell r="J2367" t="str">
            <v>QUITO/GUAYLLABAMBA/AV SIMON BOLIVAR Y 10 DE AGOSTO EN UNA CASA DE PORTON VERDE COLOR CELESTE FRENTE A LA CANCHA SINTETICA BRISENA A DOS CUADRAS DEL PARQUE CENTRAL DE GUAYLLABAMBA</v>
          </cell>
          <cell r="K2367" t="str">
            <v xml:space="preserve">999925700 /  </v>
          </cell>
          <cell r="L2367" t="str">
            <v/>
          </cell>
          <cell r="M2367" t="str">
            <v>QUITO</v>
          </cell>
          <cell r="N2367" t="str">
            <v>PICHINCHA</v>
          </cell>
          <cell r="O2367" t="str">
            <v>QUITO</v>
          </cell>
        </row>
        <row r="2368">
          <cell r="A2368" t="str">
            <v>20002983213265</v>
          </cell>
          <cell r="B2368">
            <v>466636</v>
          </cell>
          <cell r="C2368" t="str">
            <v>20002983213265</v>
          </cell>
          <cell r="D2368">
            <v>44888.513969907406</v>
          </cell>
          <cell r="E2368" t="str">
            <v>CONECEL</v>
          </cell>
          <cell r="F2368" t="str">
            <v>DESPACHO</v>
          </cell>
          <cell r="G2368" t="str">
            <v>NORMAL</v>
          </cell>
          <cell r="H2368" t="str">
            <v>SONIA MARITZA DEL ROSARIO ROBALINO VALLEJO</v>
          </cell>
          <cell r="I2368" t="str">
            <v>1704226677</v>
          </cell>
          <cell r="J2368" t="str">
            <v>QUITO/SAN ANTONIO DE PICHINCHA/CALLE MUSEO SOLAR Y CALLE B LOTE 40 CASA DE UN PISO N2-538 CON CERRAMIENTO DE PIEDRA A UNA CUADRA DEL CONJUNTO MITAD DEL MUNDO</v>
          </cell>
          <cell r="K2368" t="str">
            <v xml:space="preserve">984516471 /  </v>
          </cell>
          <cell r="L2368" t="str">
            <v/>
          </cell>
          <cell r="M2368" t="str">
            <v>QUITO</v>
          </cell>
          <cell r="N2368" t="str">
            <v>PICHINCHA</v>
          </cell>
          <cell r="O2368" t="str">
            <v>QUITO</v>
          </cell>
        </row>
        <row r="2369">
          <cell r="A2369" t="str">
            <v>20002981704786</v>
          </cell>
          <cell r="B2369">
            <v>466637</v>
          </cell>
          <cell r="C2369" t="str">
            <v>20002981704786</v>
          </cell>
          <cell r="D2369">
            <v>44888.513969907406</v>
          </cell>
          <cell r="E2369" t="str">
            <v>CONECEL</v>
          </cell>
          <cell r="F2369" t="str">
            <v>DESPACHO</v>
          </cell>
          <cell r="G2369" t="str">
            <v>NORMAL</v>
          </cell>
          <cell r="H2369" t="str">
            <v>DAVID SEBASTIAN RECALDE CUENCA</v>
          </cell>
          <cell r="I2369" t="str">
            <v>1726863754</v>
          </cell>
          <cell r="J2369" t="str">
            <v>QUITO/CALDERON/CONJUNTO CABUYAL N 1 CS DE 4PS CLR BLANCO CALLE C SAN CARLOS Y SAN VICENTE FERRER A LADO CIUDADELA JARDINES DE MARIANITAS</v>
          </cell>
          <cell r="K2369" t="str">
            <v xml:space="preserve">963314892 /  </v>
          </cell>
          <cell r="L2369" t="str">
            <v/>
          </cell>
          <cell r="M2369" t="str">
            <v>QUITO</v>
          </cell>
          <cell r="N2369" t="str">
            <v>PICHINCHA</v>
          </cell>
          <cell r="O2369" t="str">
            <v>QUITO</v>
          </cell>
        </row>
        <row r="2370">
          <cell r="A2370" t="str">
            <v>20002983196745</v>
          </cell>
          <cell r="B2370">
            <v>466638</v>
          </cell>
          <cell r="C2370" t="str">
            <v>20002983196745</v>
          </cell>
          <cell r="D2370">
            <v>44888.513969907406</v>
          </cell>
          <cell r="E2370" t="str">
            <v>CONECEL</v>
          </cell>
          <cell r="F2370" t="str">
            <v>DESPACHO</v>
          </cell>
          <cell r="G2370" t="str">
            <v>NORMAL</v>
          </cell>
          <cell r="H2370" t="str">
            <v>ANTHONY ADRIAN MONTEROS GONZALEZ</v>
          </cell>
          <cell r="I2370" t="str">
            <v>1728553858</v>
          </cell>
          <cell r="J2370" t="str">
            <v>QUITO/BELISARIO QUEVEDO/AV AMERICA Y AV UNIVERSITARIA EN LA UNIVERSIDAD CENTRAL EN LA FACULTAD DE CIENCIAS AREA ADMINISTRATIVA</v>
          </cell>
          <cell r="K2370" t="str">
            <v>991990652 /  979708695</v>
          </cell>
          <cell r="L2370" t="str">
            <v/>
          </cell>
          <cell r="M2370" t="str">
            <v>QUITO</v>
          </cell>
          <cell r="N2370" t="str">
            <v>PICHINCHA</v>
          </cell>
          <cell r="O2370" t="str">
            <v>QUITO</v>
          </cell>
        </row>
        <row r="2371">
          <cell r="A2371" t="str">
            <v>20002983019529</v>
          </cell>
          <cell r="B2371">
            <v>466639</v>
          </cell>
          <cell r="C2371" t="str">
            <v>20002983019529</v>
          </cell>
          <cell r="D2371">
            <v>44888.513969907406</v>
          </cell>
          <cell r="E2371" t="str">
            <v>CONECEL</v>
          </cell>
          <cell r="F2371" t="str">
            <v>DESPACHO</v>
          </cell>
          <cell r="G2371" t="str">
            <v>NORMAL</v>
          </cell>
          <cell r="H2371" t="str">
            <v>ANDRES ELOY QUIMI SOSORANGA</v>
          </cell>
          <cell r="I2371" t="str">
            <v>704460427</v>
          </cell>
          <cell r="J2371" t="str">
            <v>EL ORO/MACHALA/JUBONES/KLEVER FRANCO Y CRISTOBAL COLON/ENTREGA EN LA FUNERARIA CIELO DETRAS DEL HOSPITAL TEOFILO DAVILA</v>
          </cell>
          <cell r="K2371" t="str">
            <v xml:space="preserve">961565529 /  </v>
          </cell>
          <cell r="M2371" t="str">
            <v>MACHALA</v>
          </cell>
          <cell r="N2371" t="str">
            <v>EL ORO</v>
          </cell>
          <cell r="O2371" t="str">
            <v>MACHALA</v>
          </cell>
        </row>
        <row r="2372">
          <cell r="A2372" t="str">
            <v>20002983032417</v>
          </cell>
          <cell r="B2372">
            <v>466640</v>
          </cell>
          <cell r="C2372" t="str">
            <v>20002983032417</v>
          </cell>
          <cell r="D2372">
            <v>44888.513969907406</v>
          </cell>
          <cell r="E2372" t="str">
            <v>CONECEL</v>
          </cell>
          <cell r="F2372" t="str">
            <v>DESPACHO</v>
          </cell>
          <cell r="G2372" t="str">
            <v>NORMAL</v>
          </cell>
          <cell r="H2372" t="str">
            <v>JORGE ANDRES SAMANIEGO PAZMINO</v>
          </cell>
          <cell r="I2372" t="str">
            <v>1712015484</v>
          </cell>
          <cell r="J2372" t="str">
            <v>QUITO/POMASQUI/CALLE MANUEL CORDOVA GALARZA KM 9 Y MEDIO CONJUNTO VINAS DE POMASQUI CASA 142</v>
          </cell>
          <cell r="K2372" t="str">
            <v xml:space="preserve">994070896 /  </v>
          </cell>
          <cell r="M2372" t="str">
            <v>QUITO</v>
          </cell>
          <cell r="N2372" t="str">
            <v>PICHINCHA</v>
          </cell>
          <cell r="O2372" t="str">
            <v>QUITO</v>
          </cell>
        </row>
        <row r="2373">
          <cell r="A2373" t="str">
            <v>20002983196116</v>
          </cell>
          <cell r="B2373">
            <v>466641</v>
          </cell>
          <cell r="C2373" t="str">
            <v>20002983196116</v>
          </cell>
          <cell r="D2373">
            <v>44888.513969907406</v>
          </cell>
          <cell r="E2373" t="str">
            <v>CONECEL</v>
          </cell>
          <cell r="F2373" t="str">
            <v>DESPACHO</v>
          </cell>
          <cell r="G2373" t="str">
            <v>NORMAL</v>
          </cell>
          <cell r="H2373" t="str">
            <v>KARINA ESTEFANY CARRILLO FLORES</v>
          </cell>
          <cell r="I2373" t="str">
            <v>1751932763</v>
          </cell>
          <cell r="J2373" t="str">
            <v>QUITO/SANGOLQUI/CALLE SAMBORONDON Y CARRETERA PANAMERICANA LOTE 1 CASA DE DOS PISOS DE COLOR GRIS SIN PINTAR A DOS CUADRAS DE SEDEMI</v>
          </cell>
          <cell r="K2373" t="str">
            <v xml:space="preserve">960702817 /  </v>
          </cell>
          <cell r="L2373" t="str">
            <v/>
          </cell>
          <cell r="M2373" t="str">
            <v>QUITO</v>
          </cell>
          <cell r="N2373" t="str">
            <v>PICHINCHA</v>
          </cell>
          <cell r="O2373" t="str">
            <v>QUITO</v>
          </cell>
        </row>
        <row r="2374">
          <cell r="A2374" t="str">
            <v>20002982821946</v>
          </cell>
          <cell r="B2374">
            <v>466642</v>
          </cell>
          <cell r="C2374" t="str">
            <v>20002982821946</v>
          </cell>
          <cell r="D2374">
            <v>44888.513969907406</v>
          </cell>
          <cell r="E2374" t="str">
            <v>CONECEL</v>
          </cell>
          <cell r="F2374" t="str">
            <v>DESPACHO</v>
          </cell>
          <cell r="G2374" t="str">
            <v>NORMAL</v>
          </cell>
          <cell r="H2374" t="str">
            <v>RICARDO JOSE BALAREZO POLO</v>
          </cell>
          <cell r="I2374" t="str">
            <v>105566715</v>
          </cell>
          <cell r="J2374" t="str">
            <v>AZUAY/CUENCA/YANUNCAY/AV 12 DE OCTUBRE Y FRANCISCO DE QUEVEDO/ENTREGA EN LOCAL MOTOPARTS PLANT BAJA FRENTE BOMBA DE PETROLEO DE SERVICIOS CLIENTE PIDE QUE LLAME ANTES</v>
          </cell>
          <cell r="K2374" t="str">
            <v>958871242 /  958871242</v>
          </cell>
          <cell r="M2374" t="str">
            <v>CUENCA</v>
          </cell>
          <cell r="N2374" t="str">
            <v>AZUAY</v>
          </cell>
          <cell r="O2374" t="str">
            <v>CUENCA</v>
          </cell>
        </row>
        <row r="2375">
          <cell r="A2375" t="str">
            <v>20002983024392</v>
          </cell>
          <cell r="B2375">
            <v>466643</v>
          </cell>
          <cell r="C2375" t="str">
            <v>20002983024392</v>
          </cell>
          <cell r="D2375">
            <v>44888.513969907406</v>
          </cell>
          <cell r="E2375" t="str">
            <v>CONECEL</v>
          </cell>
          <cell r="F2375" t="str">
            <v>DESPACHO</v>
          </cell>
          <cell r="G2375" t="str">
            <v>NORMAL</v>
          </cell>
          <cell r="H2375" t="str">
            <v>SEGUNDO CARLOS LEON JARAMA</v>
          </cell>
          <cell r="I2375" t="str">
            <v>103214524</v>
          </cell>
          <cell r="J2375" t="str">
            <v>AZUAY/CUENCA/SUCRE/CALLE MIGUEL DIAZ Y AV DIEZ DE AGOSTO/EN CASA DE 2 PISO COLOR BLANCO FRENTE CENTRO DE REHABILITACION RENACER</v>
          </cell>
          <cell r="K2375" t="str">
            <v>963248657 /  396324865</v>
          </cell>
          <cell r="L2375" t="str">
            <v/>
          </cell>
          <cell r="M2375" t="str">
            <v>CUENCA</v>
          </cell>
          <cell r="N2375" t="str">
            <v>AZUAY</v>
          </cell>
          <cell r="O2375" t="str">
            <v>CUENCA</v>
          </cell>
        </row>
        <row r="2376">
          <cell r="A2376" t="str">
            <v>20002981355327</v>
          </cell>
          <cell r="B2376">
            <v>466645</v>
          </cell>
          <cell r="C2376" t="str">
            <v>20002981355327</v>
          </cell>
          <cell r="D2376">
            <v>44888.513969907406</v>
          </cell>
          <cell r="E2376" t="str">
            <v>CONECEL</v>
          </cell>
          <cell r="F2376" t="str">
            <v>DESPACHO</v>
          </cell>
          <cell r="G2376" t="str">
            <v>NORMAL</v>
          </cell>
          <cell r="H2376" t="str">
            <v>GARY ALEXANDER CANAR COFRE</v>
          </cell>
          <cell r="I2376" t="str">
            <v>1726588906</v>
          </cell>
          <cell r="J2376" t="str">
            <v>QUITO/EL COTOCOLLAO/CALLE BERNARDO DE LEGARDA Y CALLE OE21 LOTE 20 CASA DE 3 PISOS COLOR GRIS</v>
          </cell>
          <cell r="K2376" t="str">
            <v>993005663 /  986211319</v>
          </cell>
          <cell r="M2376" t="str">
            <v>QUITO</v>
          </cell>
          <cell r="N2376" t="str">
            <v>PICHINCHA</v>
          </cell>
          <cell r="O2376" t="str">
            <v>QUITO</v>
          </cell>
        </row>
        <row r="2377">
          <cell r="A2377" t="str">
            <v>20002983367750</v>
          </cell>
          <cell r="B2377">
            <v>466646</v>
          </cell>
          <cell r="C2377" t="str">
            <v>20002983367750</v>
          </cell>
          <cell r="D2377">
            <v>44888.513969907406</v>
          </cell>
          <cell r="E2377" t="str">
            <v>CONECEL</v>
          </cell>
          <cell r="F2377" t="str">
            <v>DESPACHO</v>
          </cell>
          <cell r="G2377" t="str">
            <v>NORMAL</v>
          </cell>
          <cell r="H2377" t="str">
            <v>JOSSELINE LISSETH OVIEDO LUCAS</v>
          </cell>
          <cell r="I2377" t="str">
            <v>2300065386</v>
          </cell>
          <cell r="J2377" t="str">
            <v>ANTO DOMINGO/SANTO DOMINGO/ABRAHAM CALAZACON/ AV. ABRAHAM CALAZACON Y LA PAZ/EDIFICIO BANCO DEL PACIFICIO 2 PISO DEPARTAMENTO DE NEGOCIOS A 1 CUADRA DEL PASEO SHOPPING</v>
          </cell>
          <cell r="K2377" t="str">
            <v xml:space="preserve">990360757 /  </v>
          </cell>
          <cell r="M2377" t="str">
            <v>SANTO DOMINGO</v>
          </cell>
          <cell r="N2377" t="str">
            <v>SANTO DOMINGO DE LOS TSACHILAS</v>
          </cell>
          <cell r="O2377" t="str">
            <v>SANTO DOMINGO</v>
          </cell>
        </row>
        <row r="2378">
          <cell r="A2378" t="str">
            <v>20002983381685</v>
          </cell>
          <cell r="B2378">
            <v>466647</v>
          </cell>
          <cell r="C2378" t="str">
            <v>20002983381685</v>
          </cell>
          <cell r="D2378">
            <v>44888.513969907406</v>
          </cell>
          <cell r="E2378" t="str">
            <v>CONECEL</v>
          </cell>
          <cell r="F2378" t="str">
            <v>DESPACHO</v>
          </cell>
          <cell r="G2378" t="str">
            <v>NORMAL</v>
          </cell>
          <cell r="H2378" t="str">
            <v>JORGE ENRIQUE SUQUILLO FARIAS</v>
          </cell>
          <cell r="I2378" t="str">
            <v>1715894356</v>
          </cell>
          <cell r="J2378" t="str">
            <v>SANGOLQUI BARRIO LA VICTORIA CALLE ENRIQUE TELLO Y AV SHIRIS 3 PISOSO COLOR LADRILLO CON BLANCO A 2 CASAS DIAGONAL PANADERIA TERESITA</v>
          </cell>
          <cell r="K2378" t="str">
            <v>984513942 /  984316790</v>
          </cell>
          <cell r="L2378" t="str">
            <v/>
          </cell>
          <cell r="M2378" t="str">
            <v>QUITO</v>
          </cell>
          <cell r="N2378" t="str">
            <v>PICHINCHA</v>
          </cell>
          <cell r="O2378" t="str">
            <v>QUITO</v>
          </cell>
        </row>
        <row r="2379">
          <cell r="A2379" t="str">
            <v>20002981715859</v>
          </cell>
          <cell r="B2379">
            <v>466648</v>
          </cell>
          <cell r="C2379" t="str">
            <v>20002981715859</v>
          </cell>
          <cell r="D2379">
            <v>44888.513969907406</v>
          </cell>
          <cell r="E2379" t="str">
            <v>CONECEL</v>
          </cell>
          <cell r="F2379" t="str">
            <v>DESPACHO</v>
          </cell>
          <cell r="G2379" t="str">
            <v>NORMAL</v>
          </cell>
          <cell r="H2379" t="str">
            <v>JESSICA GLORIA CHOEZ QUINDE</v>
          </cell>
          <cell r="I2379" t="str">
            <v>923828214</v>
          </cell>
          <cell r="J2379" t="str">
            <v>LA LIBERTAD/CORDILLERA DEL CONDOR AV. 31 Y CALLE 41 MZ. 23 SL 2 CASA DE 1 PISO CERRAMIENTO DE BLOQUES PUERTA DE CANA PASANDO UNAS CANCHAS EN CONSTRUCCION</v>
          </cell>
          <cell r="K2379" t="str">
            <v>968674284 /  961309153/0422933446</v>
          </cell>
          <cell r="L2379" t="str">
            <v/>
          </cell>
          <cell r="M2379" t="str">
            <v>LA LIBERTAD</v>
          </cell>
          <cell r="N2379" t="str">
            <v>SANTA ELENA</v>
          </cell>
          <cell r="O2379" t="str">
            <v>LA LIBERTAD</v>
          </cell>
        </row>
        <row r="2380">
          <cell r="A2380" t="str">
            <v>20002981348965</v>
          </cell>
          <cell r="B2380">
            <v>466649</v>
          </cell>
          <cell r="C2380" t="str">
            <v>20002981348965</v>
          </cell>
          <cell r="D2380">
            <v>44888.513969907406</v>
          </cell>
          <cell r="E2380" t="str">
            <v>CONECEL</v>
          </cell>
          <cell r="F2380" t="str">
            <v>DESPACHO</v>
          </cell>
          <cell r="G2380" t="str">
            <v>NORMAL</v>
          </cell>
          <cell r="H2380" t="str">
            <v>KEVIN BRYAN PULLA GOYA</v>
          </cell>
          <cell r="I2380" t="str">
            <v>942114356</v>
          </cell>
          <cell r="J2380" t="str">
            <v>MILAGRO/MILAGRO) CALLE TENIENTE VALENCIA TAPIA 321 ENTRE CALLES MASHINAZA Y MAYAICO/ RATRAS IGLESIA SAGRADO CORAZON DE JESUS / CS 1P VERDE CON CREMA</v>
          </cell>
          <cell r="K2380" t="str">
            <v xml:space="preserve">960579157 /  </v>
          </cell>
          <cell r="M2380" t="str">
            <v>MILAGRO</v>
          </cell>
          <cell r="N2380" t="str">
            <v>GUAYAS</v>
          </cell>
          <cell r="O2380" t="str">
            <v>MILAGRO</v>
          </cell>
        </row>
        <row r="2381">
          <cell r="A2381" t="str">
            <v>20002982638371</v>
          </cell>
          <cell r="B2381">
            <v>466650</v>
          </cell>
          <cell r="C2381" t="str">
            <v>20002982638371</v>
          </cell>
          <cell r="D2381">
            <v>44888.513969907406</v>
          </cell>
          <cell r="E2381" t="str">
            <v>CONECEL</v>
          </cell>
          <cell r="F2381" t="str">
            <v>DESPACHO</v>
          </cell>
          <cell r="G2381" t="str">
            <v>NORMAL</v>
          </cell>
          <cell r="H2381" t="str">
            <v>SHIRLEY FERNANDA MURILLO ROBLEDO</v>
          </cell>
          <cell r="I2381" t="str">
            <v>955412952</v>
          </cell>
          <cell r="J2381" t="str">
            <v>DURAN /EL RECREO /4 ETAPA /CALLES E49 Y 4TA TRASVERSAL/ CASA S/N ENLUCIDA 1PS INGRESO POR GASOLINERA P&amp;S/REF A 4 CUADRAS DE ESCUELA NELSON ESTUPINAN A 2 CUADRAS FERRETERIA</v>
          </cell>
          <cell r="K2381" t="str">
            <v xml:space="preserve">992558021 /  </v>
          </cell>
          <cell r="M2381" t="str">
            <v>DURAN</v>
          </cell>
          <cell r="N2381" t="str">
            <v>GUAYAS</v>
          </cell>
          <cell r="O2381" t="str">
            <v>DURAN</v>
          </cell>
        </row>
        <row r="2382">
          <cell r="A2382" t="str">
            <v>20002983379304</v>
          </cell>
          <cell r="B2382">
            <v>466651</v>
          </cell>
          <cell r="C2382" t="str">
            <v>20002983379304</v>
          </cell>
          <cell r="D2382">
            <v>44888.513969907406</v>
          </cell>
          <cell r="E2382" t="str">
            <v>CONECEL</v>
          </cell>
          <cell r="F2382" t="str">
            <v>DESPACHO</v>
          </cell>
          <cell r="G2382" t="str">
            <v>NORMAL</v>
          </cell>
          <cell r="H2382" t="str">
            <v>JOSE RAFAEL BUESTAN BARAHONA</v>
          </cell>
          <cell r="I2382" t="str">
            <v>1716138886</v>
          </cell>
          <cell r="J2382" t="str">
            <v>QUITO/ITCHIMBIA/CALLE MANUEL LARREA N15-46 Y RIOFRIO EN EL MINICENTRO CANJILEMA DETRAS DEL EDIFICIO DEL INEC</v>
          </cell>
          <cell r="K2382" t="str">
            <v xml:space="preserve">992666889 /  </v>
          </cell>
          <cell r="L2382" t="str">
            <v/>
          </cell>
          <cell r="M2382" t="str">
            <v>QUITO</v>
          </cell>
          <cell r="N2382" t="str">
            <v>PICHINCHA</v>
          </cell>
          <cell r="O2382" t="str">
            <v>QUITO</v>
          </cell>
        </row>
        <row r="2383">
          <cell r="A2383" t="str">
            <v>20002983196495</v>
          </cell>
          <cell r="B2383">
            <v>466652</v>
          </cell>
          <cell r="C2383" t="str">
            <v>20002983196495</v>
          </cell>
          <cell r="D2383">
            <v>44888.513969907406</v>
          </cell>
          <cell r="E2383" t="str">
            <v>CONECEL</v>
          </cell>
          <cell r="F2383" t="str">
            <v>DESPACHO</v>
          </cell>
          <cell r="G2383" t="str">
            <v>NORMAL</v>
          </cell>
          <cell r="H2383" t="str">
            <v>WILPER PATRICIO ENCARNACION SALDANA</v>
          </cell>
          <cell r="I2383" t="str">
            <v>702771171</v>
          </cell>
          <cell r="J2383" t="str">
            <v>EL ORO/MACHALA/9 DE MAYO/CDLA FLORIDA SECTOR 7/CALLE O Y CALLE 44 EN CASA 1 PISO COLOR AMARILLO DIAGONAL A HOSPITAL DEL SUR PUERTA PRINCIPAL</v>
          </cell>
          <cell r="K2383" t="str">
            <v>984261100 /  993487077</v>
          </cell>
          <cell r="L2383" t="str">
            <v/>
          </cell>
          <cell r="M2383" t="str">
            <v>MACHALA</v>
          </cell>
          <cell r="N2383" t="str">
            <v>EL ORO</v>
          </cell>
          <cell r="O2383" t="str">
            <v>MACHALA</v>
          </cell>
        </row>
        <row r="2384">
          <cell r="A2384" t="str">
            <v>20002981712801</v>
          </cell>
          <cell r="B2384">
            <v>466653</v>
          </cell>
          <cell r="C2384" t="str">
            <v>20002981712801</v>
          </cell>
          <cell r="D2384">
            <v>44888.513969907406</v>
          </cell>
          <cell r="E2384" t="str">
            <v>CONECEL</v>
          </cell>
          <cell r="F2384" t="str">
            <v>DESPACHO</v>
          </cell>
          <cell r="G2384" t="str">
            <v>NORMAL</v>
          </cell>
          <cell r="H2384" t="str">
            <v>ALVARO SANTIAGO GUTIERREZ JUMA</v>
          </cell>
          <cell r="I2384" t="str">
            <v>1003377494</v>
          </cell>
          <cell r="J2384" t="str">
            <v>IMBABURA/IBARRA/SAGRARIO/PANAMERICANA NORTE Y LOS OLIVOS/EN CASA COLOR BEIGE 1 PISO JUNTO DE UNA UNIVERSIDAD TECNICA DEL NORTE CLIENTE PIDE LLAMAR ANTES</v>
          </cell>
          <cell r="K2384" t="str">
            <v xml:space="preserve">987309705 /  </v>
          </cell>
          <cell r="L2384" t="str">
            <v/>
          </cell>
          <cell r="M2384" t="str">
            <v>IBARRA</v>
          </cell>
          <cell r="N2384" t="str">
            <v>IMBABURA</v>
          </cell>
          <cell r="O2384" t="str">
            <v>IBARRA</v>
          </cell>
        </row>
        <row r="2385">
          <cell r="A2385" t="str">
            <v>20002981344297</v>
          </cell>
          <cell r="B2385">
            <v>466051</v>
          </cell>
          <cell r="C2385" t="str">
            <v>20002981344297</v>
          </cell>
          <cell r="D2385">
            <v>44887.714953703704</v>
          </cell>
          <cell r="E2385" t="str">
            <v>CONECEL</v>
          </cell>
          <cell r="F2385" t="str">
            <v>DESPACHO</v>
          </cell>
          <cell r="G2385" t="str">
            <v>NORMAL</v>
          </cell>
          <cell r="H2385" t="str">
            <v>MARIANA BELEN HERRERA AYALA</v>
          </cell>
          <cell r="I2385" t="str">
            <v>705560852</v>
          </cell>
          <cell r="J2385" t="str">
            <v>QUITO/CHIMBACALLE/AV FRANCISCO COBOS S818 Y JUAN DE ALCAZAR EDIFICIO ESQUINERO COLOR CAFE DE 3 PISOS JUNTO A CAUCHOS Y METALES</v>
          </cell>
          <cell r="K2385" t="str">
            <v xml:space="preserve">993079699 /  </v>
          </cell>
          <cell r="L2385" t="str">
            <v/>
          </cell>
          <cell r="M2385" t="str">
            <v>QUITO</v>
          </cell>
          <cell r="N2385" t="str">
            <v>PICHINCHA</v>
          </cell>
          <cell r="O2385" t="str">
            <v>QUITO</v>
          </cell>
        </row>
        <row r="2386">
          <cell r="A2386" t="str">
            <v>20002965274792</v>
          </cell>
          <cell r="B2386">
            <v>466052</v>
          </cell>
          <cell r="C2386" t="str">
            <v>20002965274792</v>
          </cell>
          <cell r="D2386">
            <v>44887.714953703704</v>
          </cell>
          <cell r="E2386" t="str">
            <v>CONECEL</v>
          </cell>
          <cell r="F2386" t="str">
            <v>DESPACHO</v>
          </cell>
          <cell r="G2386" t="str">
            <v>NORMAL</v>
          </cell>
          <cell r="H2386" t="str">
            <v>JOSE VICENTE EDEDEROS SARCO</v>
          </cell>
          <cell r="I2386" t="str">
            <v>940764129</v>
          </cell>
          <cell r="J2386" t="str">
            <v>GUAYAS/GUAYAQUIL/TARQUI/SECTOR RIVERA DE LOS VERGELES/AV FRANCISCO ORELLANA Y CALLE 23B NE/NUMERO 1523 A 3 CUADRAS DE MI COMISARIATO VERGELES EN CASA 1 PISO COLOR BLANCA</v>
          </cell>
          <cell r="K2386" t="str">
            <v xml:space="preserve">968653325 /  </v>
          </cell>
          <cell r="M2386" t="str">
            <v>GUAYAQUIL</v>
          </cell>
          <cell r="N2386" t="str">
            <v>GUAYAS</v>
          </cell>
          <cell r="O2386" t="str">
            <v>GUAYAQUIL</v>
          </cell>
        </row>
        <row r="2387">
          <cell r="A2387" t="str">
            <v>20002981351954</v>
          </cell>
          <cell r="B2387">
            <v>466053</v>
          </cell>
          <cell r="C2387" t="str">
            <v>20002981351954</v>
          </cell>
          <cell r="D2387">
            <v>44887.714953703704</v>
          </cell>
          <cell r="E2387" t="str">
            <v>CONECEL</v>
          </cell>
          <cell r="F2387" t="str">
            <v>DESPACHO</v>
          </cell>
          <cell r="G2387" t="str">
            <v>NORMAL</v>
          </cell>
          <cell r="H2387" t="str">
            <v>WILLIAM VINICIO HARO TIPANTIZA</v>
          </cell>
          <cell r="I2387" t="str">
            <v>1720253127</v>
          </cell>
          <cell r="J2387" t="str">
            <v>PICHINCHA/QUITO/PIFO/ALFREDO GANGOTENA S2 253 Y VIA INTEROCEANICA/FRENTE A COLEGIO EDUARDO SALAZAR GOMEZ ENTREGA EN CASA 2 PISO COLOR PLOMO</v>
          </cell>
          <cell r="K2387" t="str">
            <v xml:space="preserve">995936701 /  </v>
          </cell>
          <cell r="M2387" t="str">
            <v>QUITO</v>
          </cell>
          <cell r="N2387" t="str">
            <v>PICHINCHA</v>
          </cell>
          <cell r="O2387" t="str">
            <v>QUITO</v>
          </cell>
        </row>
        <row r="2388">
          <cell r="A2388" t="str">
            <v>20002981371115</v>
          </cell>
          <cell r="B2388">
            <v>466055</v>
          </cell>
          <cell r="C2388" t="str">
            <v>20002981371115</v>
          </cell>
          <cell r="D2388">
            <v>44887.714953703704</v>
          </cell>
          <cell r="E2388" t="str">
            <v>CONECEL</v>
          </cell>
          <cell r="F2388" t="str">
            <v>DESPACHO</v>
          </cell>
          <cell r="G2388" t="str">
            <v>NORMAL</v>
          </cell>
          <cell r="H2388" t="str">
            <v>FRANCO ANTONIO TACO LOMAS</v>
          </cell>
          <cell r="I2388" t="str">
            <v>1752857076</v>
          </cell>
          <cell r="J2388" t="str">
            <v>QUITO/CUMBAYA/AV ELOY ALFARO Y DE LOS OLIVOS CASA DE 3 PISOS COLOR ROJO CON CERCADO ELECTRICO</v>
          </cell>
          <cell r="K2388" t="str">
            <v>967497235 /  962955177</v>
          </cell>
          <cell r="M2388" t="str">
            <v>QUITO</v>
          </cell>
          <cell r="N2388" t="str">
            <v>PICHINCHA</v>
          </cell>
          <cell r="O2388" t="str">
            <v>QUITO</v>
          </cell>
        </row>
        <row r="2389">
          <cell r="A2389" t="str">
            <v>20002847033909</v>
          </cell>
          <cell r="B2389">
            <v>466056</v>
          </cell>
          <cell r="C2389" t="str">
            <v>20002847033909</v>
          </cell>
          <cell r="D2389">
            <v>44887.714953703704</v>
          </cell>
          <cell r="E2389" t="str">
            <v>CONECEL</v>
          </cell>
          <cell r="F2389" t="str">
            <v>DESPACHO</v>
          </cell>
          <cell r="G2389" t="str">
            <v>NORMAL</v>
          </cell>
          <cell r="H2389" t="str">
            <v>LUIS BAYARDO TUPE TOBAR</v>
          </cell>
          <cell r="I2389" t="str">
            <v>401089529</v>
          </cell>
          <cell r="J2389" t="str">
            <v>PICHINCHA/QUITO/GUAYLLABAMBA/BELLAVISTA/AV PANAMERICANA NORTE Y 12 OCTUBRE EN CASA 1 PISO COLOR PALOROSA PORTON NEGRO JUNTO A MECANICA A 3 CASA DE A COMEDOR LOS GAITAMO</v>
          </cell>
          <cell r="K2389" t="str">
            <v xml:space="preserve">982931387 /  </v>
          </cell>
          <cell r="L2389" t="str">
            <v/>
          </cell>
          <cell r="M2389" t="str">
            <v>QUITO</v>
          </cell>
          <cell r="N2389" t="str">
            <v>PICHINCHA</v>
          </cell>
          <cell r="O2389" t="str">
            <v>QUITO</v>
          </cell>
        </row>
        <row r="2390">
          <cell r="A2390" t="str">
            <v>20002981536923</v>
          </cell>
          <cell r="B2390">
            <v>466057</v>
          </cell>
          <cell r="C2390" t="str">
            <v>20002981536923</v>
          </cell>
          <cell r="D2390">
            <v>44887.714953703704</v>
          </cell>
          <cell r="E2390" t="str">
            <v>CONECEL</v>
          </cell>
          <cell r="F2390" t="str">
            <v>DESPACHO</v>
          </cell>
          <cell r="G2390" t="str">
            <v>NORMAL</v>
          </cell>
          <cell r="H2390" t="str">
            <v>AIDEE ELIZABETH SEME ESCOBAR</v>
          </cell>
          <cell r="I2390" t="str">
            <v>704961564</v>
          </cell>
          <cell r="J2390" t="str">
            <v>GUAYAS/GUAYAQUIL/CHONGON/COOP CHONGON MZ H SOLAR 1 /KM 24 VIA A LA COSTA INGRESAR A CHONGON/EN CASA DE CANA 2 PISO/FRENTE A LA CANCHA DE FUTBOL A 2 CUADRA DE FERRETERIA CHONGON</v>
          </cell>
          <cell r="K2390" t="str">
            <v xml:space="preserve">983178669 /  </v>
          </cell>
          <cell r="M2390" t="str">
            <v>GUAYAQUIL</v>
          </cell>
          <cell r="N2390" t="str">
            <v>GUAYAS</v>
          </cell>
          <cell r="O2390" t="str">
            <v>GUAYAQUIL</v>
          </cell>
        </row>
        <row r="2391">
          <cell r="A2391" t="str">
            <v>20002981369007</v>
          </cell>
          <cell r="B2391">
            <v>466058</v>
          </cell>
          <cell r="C2391" t="str">
            <v>20002981369007</v>
          </cell>
          <cell r="D2391">
            <v>44887.714953703704</v>
          </cell>
          <cell r="E2391" t="str">
            <v>CONECEL</v>
          </cell>
          <cell r="F2391" t="str">
            <v>DESPACHO</v>
          </cell>
          <cell r="G2391" t="str">
            <v>NORMAL</v>
          </cell>
          <cell r="H2391" t="str">
            <v>ANTHONY FABRICIO AULIS OSORIO</v>
          </cell>
          <cell r="I2391" t="str">
            <v>1751179647</v>
          </cell>
          <cell r="J2391" t="str">
            <v>PICHINCHA/QUITO/EL QUINCHE/CALLES PANAMERICANA E35 Y CALLE INGLATERRA /EN CASA AMARILLA 2 PISO/TIENDA ESQUINERA DON CAYAMBITO A 3 CUADRAS LA BOMBA DE LA TERPEL 0984821717</v>
          </cell>
          <cell r="K2391" t="str">
            <v xml:space="preserve">984821717 /  </v>
          </cell>
          <cell r="L2391" t="str">
            <v/>
          </cell>
          <cell r="M2391" t="str">
            <v>QUITO</v>
          </cell>
          <cell r="N2391" t="str">
            <v>PICHINCHA</v>
          </cell>
          <cell r="O2391" t="str">
            <v>QUITO</v>
          </cell>
        </row>
        <row r="2392">
          <cell r="A2392" t="str">
            <v>20002982627645</v>
          </cell>
          <cell r="B2392">
            <v>466062</v>
          </cell>
          <cell r="C2392" t="str">
            <v>20002982627645</v>
          </cell>
          <cell r="D2392">
            <v>44887.714953703704</v>
          </cell>
          <cell r="E2392" t="str">
            <v>CONECEL</v>
          </cell>
          <cell r="F2392" t="str">
            <v>DESPACHO</v>
          </cell>
          <cell r="G2392" t="str">
            <v>NORMAL</v>
          </cell>
          <cell r="H2392" t="str">
            <v>MIGUEL ANDRES AVECILLAS CABALLERO</v>
          </cell>
          <cell r="I2392" t="str">
            <v>605355098</v>
          </cell>
          <cell r="J2392" t="str">
            <v>RIOBAMBA/LIZARZABURU/CALLE SERGIO QUIROLA Y JOAQUIN PINTO CASA DE 3 PISOS COLOR DURAZNO A 30M DE LA FARMACIA 911</v>
          </cell>
          <cell r="K2392" t="str">
            <v>991285366 /  979340108</v>
          </cell>
          <cell r="L2392" t="str">
            <v/>
          </cell>
          <cell r="M2392" t="str">
            <v>RIOBAMBA</v>
          </cell>
          <cell r="N2392" t="str">
            <v>CHIMBORAZO</v>
          </cell>
          <cell r="O2392" t="str">
            <v>RIOBAMBA</v>
          </cell>
        </row>
        <row r="2393">
          <cell r="A2393" t="str">
            <v>20002981718254</v>
          </cell>
          <cell r="B2393">
            <v>466063</v>
          </cell>
          <cell r="C2393" t="str">
            <v>20002981718254</v>
          </cell>
          <cell r="D2393">
            <v>44887.714953703704</v>
          </cell>
          <cell r="E2393" t="str">
            <v>CONECEL</v>
          </cell>
          <cell r="F2393" t="str">
            <v>DESPACHO</v>
          </cell>
          <cell r="G2393" t="str">
            <v>NORMAL</v>
          </cell>
          <cell r="H2393" t="str">
            <v>PABLO NICOLAS ESPINOZA PALACIOS</v>
          </cell>
          <cell r="I2393" t="str">
            <v>1750007674</v>
          </cell>
          <cell r="J2393" t="str">
            <v>LOJA/SAN SEBASTIAN/CALLE VICTOR MANUEL PENAHERRERA ENTRE JUAN JOSE PENA Y ANDRES BELLO CASA DETRAS DEL DISPENSARIO MEDICO HUGO GUILLERMO GONZALES</v>
          </cell>
          <cell r="K2393" t="str">
            <v xml:space="preserve">988267379 /  </v>
          </cell>
          <cell r="L2393" t="str">
            <v/>
          </cell>
          <cell r="M2393" t="str">
            <v>LOJA</v>
          </cell>
          <cell r="N2393" t="str">
            <v>LOJA</v>
          </cell>
          <cell r="O2393" t="str">
            <v>LOJA</v>
          </cell>
        </row>
        <row r="2394">
          <cell r="A2394" t="str">
            <v>20002981712933</v>
          </cell>
          <cell r="B2394">
            <v>466064</v>
          </cell>
          <cell r="C2394" t="str">
            <v>20002981712933</v>
          </cell>
          <cell r="D2394">
            <v>44887.714953703704</v>
          </cell>
          <cell r="E2394" t="str">
            <v>CONECEL</v>
          </cell>
          <cell r="F2394" t="str">
            <v>DESPACHO</v>
          </cell>
          <cell r="G2394" t="str">
            <v>NORMAL</v>
          </cell>
          <cell r="H2394" t="str">
            <v>JEAN CARLOS JIMENEZ QUIROGA</v>
          </cell>
          <cell r="I2394" t="str">
            <v>1105483034</v>
          </cell>
          <cell r="J2394" t="str">
            <v>LOJA/SAN SEBASTIAN/BARRIO EL ROSAL CALLE ANGEL MARIA JADAN Y AGUSTO SALAZAR CASA DE DOS PISOS COLOR CREMA N341-61</v>
          </cell>
          <cell r="K2394" t="str">
            <v xml:space="preserve">963557954 /  </v>
          </cell>
          <cell r="L2394" t="str">
            <v/>
          </cell>
          <cell r="M2394" t="str">
            <v>LOJA</v>
          </cell>
          <cell r="N2394" t="str">
            <v>LOJA</v>
          </cell>
          <cell r="O2394" t="str">
            <v>LOJA</v>
          </cell>
        </row>
        <row r="2395">
          <cell r="A2395" t="str">
            <v>20002981715527</v>
          </cell>
          <cell r="B2395">
            <v>466067</v>
          </cell>
          <cell r="C2395" t="str">
            <v>20002981715527</v>
          </cell>
          <cell r="D2395">
            <v>44887.714953703704</v>
          </cell>
          <cell r="E2395" t="str">
            <v>CONECEL</v>
          </cell>
          <cell r="F2395" t="str">
            <v>DESPACHO</v>
          </cell>
          <cell r="G2395" t="str">
            <v>NORMAL</v>
          </cell>
          <cell r="H2395" t="str">
            <v>DIEGO ANDRES GUAYASAMIN CORREA</v>
          </cell>
          <cell r="I2395" t="str">
            <v>1713692323</v>
          </cell>
          <cell r="J2395" t="str">
            <v>PICHINCHA/QUITO/SANGOLQUI/MONTALVO 151 Y BOLIVAR/EN CASA 3 PISO COLOR TOMATE/DIAGONAL A LA IGLESIA DE DEL BARRIO CENTRAL Y PARQUE CENTRAL JUAN DE SALINAS</v>
          </cell>
          <cell r="K2395" t="str">
            <v>962901837 /  999590255</v>
          </cell>
          <cell r="L2395" t="str">
            <v/>
          </cell>
          <cell r="M2395" t="str">
            <v>QUITO</v>
          </cell>
          <cell r="N2395" t="str">
            <v>PICHINCHA</v>
          </cell>
          <cell r="O2395" t="str">
            <v>QUITO</v>
          </cell>
        </row>
        <row r="2396">
          <cell r="A2396" t="str">
            <v>20002981946649</v>
          </cell>
          <cell r="B2396">
            <v>466068</v>
          </cell>
          <cell r="C2396" t="str">
            <v>20002981946649</v>
          </cell>
          <cell r="D2396">
            <v>44887.714953703704</v>
          </cell>
          <cell r="E2396" t="str">
            <v>CONECEL</v>
          </cell>
          <cell r="F2396" t="str">
            <v>DESPACHO</v>
          </cell>
          <cell r="G2396" t="str">
            <v>NORMAL</v>
          </cell>
          <cell r="H2396" t="str">
            <v>VICTORIA MARIBEL BERMEO CAMPANA</v>
          </cell>
          <cell r="I2396" t="str">
            <v>1725908725</v>
          </cell>
          <cell r="J2396" t="str">
            <v>PICHINCHA/QUITO/GUAMANI/AV LA ECUATORIANA 0E 8-245 Y LUIS RIOFRIO A 3 CUADRAS DE LA TIA ECUATORIANA/A 1 CUADRA DE ESCUELA GALO VERLA ENTREGA EN CASA 1 PISO COLOR VERDE</v>
          </cell>
          <cell r="K2396" t="str">
            <v>987428002 /  981249122</v>
          </cell>
          <cell r="L2396" t="str">
            <v/>
          </cell>
          <cell r="M2396" t="str">
            <v>QUITO</v>
          </cell>
          <cell r="N2396" t="str">
            <v>PICHINCHA</v>
          </cell>
          <cell r="O2396" t="str">
            <v>QUITO</v>
          </cell>
        </row>
        <row r="2397">
          <cell r="A2397" t="str">
            <v>20002982646119</v>
          </cell>
          <cell r="B2397">
            <v>466069</v>
          </cell>
          <cell r="C2397" t="str">
            <v>20002982646119</v>
          </cell>
          <cell r="D2397">
            <v>44887.714953703704</v>
          </cell>
          <cell r="E2397" t="str">
            <v>CONECEL</v>
          </cell>
          <cell r="F2397" t="str">
            <v>DESPACHO</v>
          </cell>
          <cell r="G2397" t="str">
            <v>NORMAL</v>
          </cell>
          <cell r="H2397" t="str">
            <v>VICTORIA MARIBEL BERMEO CAMPANA</v>
          </cell>
          <cell r="I2397" t="str">
            <v>1725908725</v>
          </cell>
          <cell r="J2397" t="str">
            <v>PICHINCHA/QUITO/GUAMANI/AV LA ECUATORIANA 0E 8-245 Y LUIS RIOFRIO A 3 CUADRAS DE LA TIA ECUATORIANA/A 1 CUADRA DE ESCUELA GALO VERLA ENTREGA EN CASA 1 PISO COLOR VERDE</v>
          </cell>
          <cell r="K2397" t="str">
            <v>0981249122/  0981249122</v>
          </cell>
          <cell r="L2397" t="str">
            <v xml:space="preserve"> 983016468 </v>
          </cell>
          <cell r="M2397" t="str">
            <v>QUITO</v>
          </cell>
          <cell r="N2397" t="str">
            <v>PICHINCHA</v>
          </cell>
          <cell r="O2397" t="str">
            <v>QUITO</v>
          </cell>
        </row>
        <row r="2398">
          <cell r="A2398" t="str">
            <v>20002981714948</v>
          </cell>
          <cell r="B2398">
            <v>466072</v>
          </cell>
          <cell r="C2398" t="str">
            <v>20002981714948</v>
          </cell>
          <cell r="D2398">
            <v>44887.714953703704</v>
          </cell>
          <cell r="E2398" t="str">
            <v>CONECEL</v>
          </cell>
          <cell r="F2398" t="str">
            <v>DESPACHO</v>
          </cell>
          <cell r="G2398" t="str">
            <v>NORMAL</v>
          </cell>
          <cell r="H2398" t="str">
            <v>EVELYN GABRIELA ARRUNATEGUI ORDONEZ</v>
          </cell>
          <cell r="I2398" t="str">
            <v>107275059</v>
          </cell>
          <cell r="J2398" t="str">
            <v>CUENCA/BELLAVISTA CALLE DEL MOLINO Y DE LOS BALCONES 238 BLANCA, 4 PISOS AL LADO DE LAS ESCALINATOS</v>
          </cell>
          <cell r="K2398" t="str">
            <v>995095855 /  984840810</v>
          </cell>
          <cell r="M2398" t="str">
            <v>CUENCA</v>
          </cell>
          <cell r="N2398" t="str">
            <v>AZUAY</v>
          </cell>
          <cell r="O2398" t="str">
            <v>CUENCA</v>
          </cell>
        </row>
        <row r="2399">
          <cell r="A2399" t="str">
            <v>20002982627116</v>
          </cell>
          <cell r="B2399">
            <v>466073</v>
          </cell>
          <cell r="C2399" t="str">
            <v>20002982627116</v>
          </cell>
          <cell r="D2399">
            <v>44887.714953703704</v>
          </cell>
          <cell r="E2399" t="str">
            <v>CONECEL</v>
          </cell>
          <cell r="F2399" t="str">
            <v>DESPACHO</v>
          </cell>
          <cell r="G2399" t="str">
            <v>NORMAL</v>
          </cell>
          <cell r="H2399" t="str">
            <v>CARLOS JAVIER GOYES PABON</v>
          </cell>
          <cell r="I2399" t="str">
            <v>401359484</v>
          </cell>
          <cell r="J2399" t="str">
            <v>TULCAN-TULCAN/CTOR SUR,BARRIO CRISTO REY, AV VEINTIMILLA Y JUAN DE VELASCO DAIGONAL DIAG UNID. EDUCATIVA CRISTO REY, FRENTE IGLESIA EVANGELICA/ CASA DE 2 PISOS</v>
          </cell>
          <cell r="K2399" t="str">
            <v xml:space="preserve">978902504 /  </v>
          </cell>
          <cell r="L2399" t="str">
            <v/>
          </cell>
          <cell r="M2399" t="str">
            <v>TULCAN</v>
          </cell>
          <cell r="N2399" t="str">
            <v>CARCHI</v>
          </cell>
          <cell r="O2399" t="str">
            <v>TULCAN</v>
          </cell>
        </row>
        <row r="2400">
          <cell r="A2400" t="str">
            <v>20002981963558</v>
          </cell>
          <cell r="B2400">
            <v>466074</v>
          </cell>
          <cell r="C2400" t="str">
            <v>20002981963558</v>
          </cell>
          <cell r="D2400">
            <v>44887.714953703704</v>
          </cell>
          <cell r="E2400" t="str">
            <v>CONECEL</v>
          </cell>
          <cell r="F2400" t="str">
            <v>DESPACHO</v>
          </cell>
          <cell r="G2400" t="str">
            <v>NORMAL</v>
          </cell>
          <cell r="H2400" t="str">
            <v>ESPERANZA ANGELICA CABEZAS OROBIO</v>
          </cell>
          <cell r="I2400" t="str">
            <v>1757511371</v>
          </cell>
          <cell r="J2400" t="str">
            <v>ESMERALDAS/SIMON PLATA TORRE/BRR. PROPICIA 4/11 DE JUNIO AV FOLKE ANDERSONCASA BLANCA VILLA /CERCA A LA TIENDA LA BODEGUITA</v>
          </cell>
          <cell r="K2400" t="str">
            <v xml:space="preserve">958726365 /  </v>
          </cell>
          <cell r="L2400" t="str">
            <v/>
          </cell>
          <cell r="M2400" t="str">
            <v>ESMERALDAS</v>
          </cell>
          <cell r="N2400" t="str">
            <v>ESMERALDAS</v>
          </cell>
          <cell r="O2400" t="str">
            <v>ESMERALDAS</v>
          </cell>
        </row>
        <row r="2401">
          <cell r="A2401" t="str">
            <v>20002981947589</v>
          </cell>
          <cell r="B2401">
            <v>466075</v>
          </cell>
          <cell r="C2401" t="str">
            <v>20002981947589</v>
          </cell>
          <cell r="D2401">
            <v>44887.714953703704</v>
          </cell>
          <cell r="E2401" t="str">
            <v>CONECEL</v>
          </cell>
          <cell r="F2401" t="str">
            <v>DESPACHO</v>
          </cell>
          <cell r="G2401" t="str">
            <v>NORMAL</v>
          </cell>
          <cell r="H2401" t="str">
            <v>MONSERRATTE DE LOS A PARDO MERA</v>
          </cell>
          <cell r="I2401" t="str">
            <v>1804593059</v>
          </cell>
          <cell r="J2401" t="str">
            <v>AMBATO/ MATRIZ/ AV. ATAHUALPA 2-71 Y CALLE PUERTO DE PALOS CASA 2 PISOS COLOR GRIS /A UNA CUADRA DE PIZZADELIZ FAST FOODS</v>
          </cell>
          <cell r="K2401" t="str">
            <v>983143252 /  298314325</v>
          </cell>
          <cell r="L2401" t="str">
            <v/>
          </cell>
          <cell r="M2401" t="str">
            <v>AMBATO</v>
          </cell>
          <cell r="N2401" t="str">
            <v>TUNGURAHUA</v>
          </cell>
          <cell r="O2401" t="str">
            <v>AMBATO</v>
          </cell>
        </row>
        <row r="2402">
          <cell r="A2402" t="str">
            <v>20002982821335</v>
          </cell>
          <cell r="B2402">
            <v>466078</v>
          </cell>
          <cell r="C2402" t="str">
            <v>20002982821335</v>
          </cell>
          <cell r="D2402">
            <v>44887.714953703704</v>
          </cell>
          <cell r="E2402" t="str">
            <v>CONECEL</v>
          </cell>
          <cell r="F2402" t="str">
            <v>DESPACHO</v>
          </cell>
          <cell r="G2402" t="str">
            <v>NORMAL</v>
          </cell>
          <cell r="H2402" t="str">
            <v>KATHERINE FERNANDA CAICEDO LEITON</v>
          </cell>
          <cell r="I2402" t="str">
            <v>1004442842</v>
          </cell>
          <cell r="J2402" t="str">
            <v>IBARRA EL SAGRARIO BARRIO SANTO DOMINGO CALLE JOSE VINUEZA Y JAIME ROLDOS N118 4 PISOS COLOR CREMA REF. FRENTE REDOLDEL DEL CIVISMO FRENTE GASOLINERA PETROECUADOR</v>
          </cell>
          <cell r="K2402" t="str">
            <v>998336054 /  989985592</v>
          </cell>
          <cell r="L2402" t="str">
            <v/>
          </cell>
          <cell r="M2402" t="str">
            <v>IBARRA</v>
          </cell>
          <cell r="N2402" t="str">
            <v>IMBABURA</v>
          </cell>
          <cell r="O2402" t="str">
            <v>IBARRA</v>
          </cell>
        </row>
        <row r="2403">
          <cell r="A2403" t="str">
            <v>20002981731737</v>
          </cell>
          <cell r="B2403">
            <v>466079</v>
          </cell>
          <cell r="C2403" t="str">
            <v>20002981731737</v>
          </cell>
          <cell r="D2403">
            <v>44887.714953703704</v>
          </cell>
          <cell r="E2403" t="str">
            <v>CONECEL</v>
          </cell>
          <cell r="F2403" t="str">
            <v>DESPACHO</v>
          </cell>
          <cell r="G2403" t="str">
            <v>NORMAL</v>
          </cell>
          <cell r="H2403" t="str">
            <v>JOSE RICARDO RUGEL VILLAMAR</v>
          </cell>
          <cell r="I2403" t="str">
            <v>950132340</v>
          </cell>
          <cell r="J2403" t="str">
            <v>RIOBAMBA/LIZARZABURU/CALLLE COSTA RICA/ Y PUERTO RICO A MEDIA CUADRA DE LA CANCHA EL FLORECER</v>
          </cell>
          <cell r="K2403" t="str">
            <v xml:space="preserve">984368147 /  </v>
          </cell>
          <cell r="L2403" t="str">
            <v/>
          </cell>
          <cell r="M2403" t="str">
            <v>RIOBAMBA</v>
          </cell>
          <cell r="N2403" t="str">
            <v>CHIMBORAZO</v>
          </cell>
          <cell r="O2403" t="str">
            <v>RIOBAMBA</v>
          </cell>
        </row>
        <row r="2404">
          <cell r="A2404" t="str">
            <v>20002983019355</v>
          </cell>
          <cell r="B2404">
            <v>466080</v>
          </cell>
          <cell r="C2404" t="str">
            <v>20002983019355</v>
          </cell>
          <cell r="D2404">
            <v>44887.714953703704</v>
          </cell>
          <cell r="E2404" t="str">
            <v>CONECEL</v>
          </cell>
          <cell r="F2404" t="str">
            <v>DESPACHO</v>
          </cell>
          <cell r="G2404" t="str">
            <v>NORMAL</v>
          </cell>
          <cell r="H2404" t="str">
            <v>WILSON HOMERO MUNOZ ASTUDILLO</v>
          </cell>
          <cell r="I2404" t="str">
            <v>302882980</v>
          </cell>
          <cell r="J2404" t="str">
            <v>CUENCA/EL VECINO/EL VERGEL/ALFONSO CORDERO 377 Y MIGUEL CORDERO DAVILA /EDIF ATLANTI/PISO 1 ER/FRENTE AUSTRO GAD</v>
          </cell>
          <cell r="K2404" t="str">
            <v>998018964 /  984324371</v>
          </cell>
          <cell r="M2404" t="str">
            <v>CUENCA</v>
          </cell>
          <cell r="N2404" t="str">
            <v>AZUAY</v>
          </cell>
          <cell r="O2404" t="str">
            <v>CUENCA</v>
          </cell>
        </row>
        <row r="2405">
          <cell r="A2405" t="str">
            <v>20002982835062</v>
          </cell>
          <cell r="B2405">
            <v>466081</v>
          </cell>
          <cell r="C2405" t="str">
            <v>20002982835062</v>
          </cell>
          <cell r="D2405">
            <v>44887.714953703704</v>
          </cell>
          <cell r="E2405" t="str">
            <v>CONECEL</v>
          </cell>
          <cell r="F2405" t="str">
            <v>DESPACHO</v>
          </cell>
          <cell r="G2405" t="str">
            <v>NORMAL</v>
          </cell>
          <cell r="H2405" t="str">
            <v>VICENTE LEONARDO ESPINOZA CHAMORRO</v>
          </cell>
          <cell r="I2405" t="str">
            <v>926401985</v>
          </cell>
          <cell r="J2405" t="str">
            <v>MILAGRO-MILAGRO)CASA SCTOR BELLAVISTA AV NAPO ENTRE CALLES AGUSTIN ANCHICO MURILLO Y LUIS FERNANDEZ CS 1P CREMA VIDRIOS AZULES A 3 CDR BOMBA DE AGUA</v>
          </cell>
          <cell r="K2405" t="str">
            <v>960687045 /  961432693</v>
          </cell>
          <cell r="M2405" t="str">
            <v>MILAGRO</v>
          </cell>
          <cell r="N2405" t="str">
            <v>GUAYAS</v>
          </cell>
          <cell r="O2405" t="str">
            <v>MILAGRO</v>
          </cell>
        </row>
        <row r="2406">
          <cell r="A2406" t="str">
            <v>20002982832298</v>
          </cell>
          <cell r="B2406">
            <v>466082</v>
          </cell>
          <cell r="C2406" t="str">
            <v>20002982832298</v>
          </cell>
          <cell r="D2406">
            <v>44887.714953703704</v>
          </cell>
          <cell r="E2406" t="str">
            <v>CONECEL</v>
          </cell>
          <cell r="F2406" t="str">
            <v>DESPACHO</v>
          </cell>
          <cell r="G2406" t="str">
            <v>NORMAL</v>
          </cell>
          <cell r="H2406" t="str">
            <v>WILSON PATRICIO AGUILAR SILVA</v>
          </cell>
          <cell r="I2406" t="str">
            <v>603362856</v>
          </cell>
          <cell r="J2406" t="str">
            <v>RIOBAMBA/VELASCO/ESLOVAQUIA 138 Y AV 9 DE OCTUBRE CS BLANCA DE 2PS A DOS CUADRAS DE EVA DETALLES</v>
          </cell>
          <cell r="K2406" t="str">
            <v>984752156 /  298475215</v>
          </cell>
          <cell r="L2406" t="str">
            <v/>
          </cell>
          <cell r="M2406" t="str">
            <v>RIOBAMBA</v>
          </cell>
          <cell r="N2406" t="str">
            <v>CHIMBORAZO</v>
          </cell>
          <cell r="O2406" t="str">
            <v>RIOBAMBA</v>
          </cell>
        </row>
        <row r="2407">
          <cell r="A2407" t="str">
            <v>20002981963591</v>
          </cell>
          <cell r="B2407">
            <v>466084</v>
          </cell>
          <cell r="C2407" t="str">
            <v>20002981963591</v>
          </cell>
          <cell r="D2407">
            <v>44887.714953703704</v>
          </cell>
          <cell r="E2407" t="str">
            <v>CONECEL</v>
          </cell>
          <cell r="F2407" t="str">
            <v>DESPACHO</v>
          </cell>
          <cell r="G2407" t="str">
            <v>NORMAL</v>
          </cell>
          <cell r="H2407" t="str">
            <v>JOHNNY HERNAN ZUNIGA SAIGUA</v>
          </cell>
          <cell r="I2407" t="str">
            <v>1720917432</v>
          </cell>
          <cell r="J2407" t="str">
            <v>QUITO/LA MAGDALENA/AV DE LOS LIBERTADORES OE4-37 Y CALLE JACINTO COLLAHUAZO JUNTO AL COLEGIO PABLO SEXTO</v>
          </cell>
          <cell r="K2407" t="str">
            <v xml:space="preserve">992623990 /  </v>
          </cell>
          <cell r="M2407" t="str">
            <v>QUITO</v>
          </cell>
          <cell r="N2407" t="str">
            <v>PICHINCHA</v>
          </cell>
          <cell r="O2407" t="str">
            <v>QUITO</v>
          </cell>
        </row>
        <row r="2408">
          <cell r="A2408" t="str">
            <v>20002981968837</v>
          </cell>
          <cell r="B2408">
            <v>466086</v>
          </cell>
          <cell r="C2408" t="str">
            <v>20002981968837</v>
          </cell>
          <cell r="D2408">
            <v>44887.714953703704</v>
          </cell>
          <cell r="E2408" t="str">
            <v>CONECEL</v>
          </cell>
          <cell r="F2408" t="str">
            <v>DESPACHO</v>
          </cell>
          <cell r="G2408" t="str">
            <v>NORMAL</v>
          </cell>
          <cell r="H2408" t="str">
            <v>LUIS ENRIQUE SUAREZ GUALAPURO</v>
          </cell>
          <cell r="I2408" t="str">
            <v>1000702298</v>
          </cell>
          <cell r="J2408" t="str">
            <v>QUITO/MARISCAL SUCRE/CALLE JERONIMO CARRION E7-10 Y REINA VICTORIA EN TECNICERNAS JUNTO AL HOTEL RICK</v>
          </cell>
          <cell r="K2408" t="str">
            <v>991520064 /  987768129</v>
          </cell>
          <cell r="L2408" t="str">
            <v/>
          </cell>
          <cell r="M2408" t="str">
            <v>QUITO</v>
          </cell>
          <cell r="N2408" t="str">
            <v>PICHINCHA</v>
          </cell>
          <cell r="O2408" t="str">
            <v>QUITO</v>
          </cell>
        </row>
        <row r="2409">
          <cell r="A2409" t="str">
            <v>20002982660561</v>
          </cell>
          <cell r="B2409">
            <v>466087</v>
          </cell>
          <cell r="C2409" t="str">
            <v>20002982660561</v>
          </cell>
          <cell r="D2409">
            <v>44887.714953703704</v>
          </cell>
          <cell r="E2409" t="str">
            <v>CONECEL</v>
          </cell>
          <cell r="F2409" t="str">
            <v>DESPACHO</v>
          </cell>
          <cell r="G2409" t="str">
            <v>NORMAL</v>
          </cell>
          <cell r="H2409" t="str">
            <v>MARIA MERCEDES AGUILAR AGUILAR</v>
          </cell>
          <cell r="I2409" t="str">
            <v>1003008578</v>
          </cell>
          <cell r="J2409" t="str">
            <v>QUITO/KENNEDY/AV LUIS G TUFINO Y MANUEL MATEUS CASA N58-144 DE DOS PISOS COLOR PLOMO JUNTO AL RESTAURANTE EL PIMENTON</v>
          </cell>
          <cell r="K2409" t="str">
            <v xml:space="preserve">995932414 /  </v>
          </cell>
          <cell r="M2409" t="str">
            <v>QUITO</v>
          </cell>
          <cell r="N2409" t="str">
            <v>PICHINCHA</v>
          </cell>
          <cell r="O2409" t="str">
            <v>QUITO</v>
          </cell>
        </row>
        <row r="2410">
          <cell r="A2410" t="str">
            <v>20002981168673</v>
          </cell>
          <cell r="B2410">
            <v>466043</v>
          </cell>
          <cell r="C2410" t="str">
            <v>20002981168673</v>
          </cell>
          <cell r="D2410">
            <v>44887.714942129627</v>
          </cell>
          <cell r="E2410" t="str">
            <v>CONECEL</v>
          </cell>
          <cell r="F2410" t="str">
            <v>DESPACHO</v>
          </cell>
          <cell r="G2410" t="str">
            <v>NORMAL</v>
          </cell>
          <cell r="H2410" t="str">
            <v>LINA MARCELA ORTIZ MONTALVO</v>
          </cell>
          <cell r="I2410" t="str">
            <v>1761068517</v>
          </cell>
          <cell r="J2410" t="str">
            <v>QUITO/PUEMBO/CALLE SANTA ROSA Y E28C EN LA QUINTA ALCAZAR EMPRESA KINNISUPER FOOD FRENTE A AIRIS ECUADOR</v>
          </cell>
          <cell r="K2410" t="str">
            <v xml:space="preserve">963327578 /  </v>
          </cell>
          <cell r="L2410" t="str">
            <v/>
          </cell>
          <cell r="M2410" t="str">
            <v>QUITO</v>
          </cell>
          <cell r="N2410" t="str">
            <v>PICHINCHA</v>
          </cell>
          <cell r="O2410" t="str">
            <v>QUITO</v>
          </cell>
        </row>
        <row r="2411">
          <cell r="A2411" t="str">
            <v>20002981947877</v>
          </cell>
          <cell r="B2411">
            <v>466044</v>
          </cell>
          <cell r="C2411" t="str">
            <v>20002981947877</v>
          </cell>
          <cell r="D2411">
            <v>44887.714942129627</v>
          </cell>
          <cell r="E2411" t="str">
            <v>CONECEL</v>
          </cell>
          <cell r="F2411" t="str">
            <v>DESPACHO</v>
          </cell>
          <cell r="G2411" t="str">
            <v>NORMAL</v>
          </cell>
          <cell r="H2411" t="str">
            <v>MARIA ELIZABETH GUAMANGALLO BOLAGAY</v>
          </cell>
          <cell r="I2411" t="str">
            <v>1712735321</v>
          </cell>
          <cell r="J2411" t="str">
            <v>QUITO/CONOCOTO/CALLE GARCIA MORENO Y CALLE BENALCAZAR EN LA UNIDAD EDUCATIVA AMABLE ARAUZ FRENTE AL PARQUE DE CONOCOTO</v>
          </cell>
          <cell r="K2411" t="str">
            <v>962990505 /  984834073</v>
          </cell>
          <cell r="L2411" t="str">
            <v/>
          </cell>
          <cell r="M2411" t="str">
            <v>QUITO</v>
          </cell>
          <cell r="N2411" t="str">
            <v>PICHINCHA</v>
          </cell>
          <cell r="O2411" t="str">
            <v>QUITO</v>
          </cell>
        </row>
        <row r="2412">
          <cell r="A2412" t="str">
            <v>20002982658557</v>
          </cell>
          <cell r="B2412">
            <v>466045</v>
          </cell>
          <cell r="C2412" t="str">
            <v>20002982658557</v>
          </cell>
          <cell r="D2412">
            <v>44887.714942129627</v>
          </cell>
          <cell r="E2412" t="str">
            <v>CONECEL</v>
          </cell>
          <cell r="F2412" t="str">
            <v>DESPACHO</v>
          </cell>
          <cell r="G2412" t="str">
            <v>NORMAL</v>
          </cell>
          <cell r="H2412" t="str">
            <v>DANILO NAPOLEON CHUQUIRIMA VALERIANO</v>
          </cell>
          <cell r="I2412" t="str">
            <v>1711156511</v>
          </cell>
          <cell r="J2412" t="str">
            <v>QUITO/CHILLOGALLO/BARRIO SAN GREGORIO AV MANUELA CANIZARES Y WILLIAM GRUNAVER CASA DE COLOR CELESTE DE UN PISO FRENTE A LA PIZZERIA EDUS</v>
          </cell>
          <cell r="K2412" t="str">
            <v xml:space="preserve">983443935 /  </v>
          </cell>
          <cell r="M2412" t="str">
            <v>QUITO</v>
          </cell>
          <cell r="N2412" t="str">
            <v>PICHINCHA</v>
          </cell>
          <cell r="O2412" t="str">
            <v>QUITO</v>
          </cell>
        </row>
        <row r="2413">
          <cell r="A2413" t="str">
            <v>20002981947172</v>
          </cell>
          <cell r="B2413">
            <v>466046</v>
          </cell>
          <cell r="C2413" t="str">
            <v>20002981947172</v>
          </cell>
          <cell r="D2413">
            <v>44887.714942129627</v>
          </cell>
          <cell r="E2413" t="str">
            <v>CONECEL</v>
          </cell>
          <cell r="F2413" t="str">
            <v>DESPACHO</v>
          </cell>
          <cell r="G2413" t="str">
            <v>NORMAL</v>
          </cell>
          <cell r="H2413" t="str">
            <v>NATHALIA MAYERLI HURTADO SANCHEZ</v>
          </cell>
          <cell r="I2413" t="str">
            <v>1316017050</v>
          </cell>
          <cell r="J2413" t="str">
            <v>PORTOVIEJO/18 DE OCTUBRE/ANIBAL BRAVO ENTRE PRIMERO DE MAYO Y ATANACIO SANTOS/CS CON REJAS NEGRAS DE 1PISO/FRENTE A LA CANCHA DE BOLLEY</v>
          </cell>
          <cell r="K2413" t="str">
            <v>989754472 /  980077248</v>
          </cell>
          <cell r="L2413" t="str">
            <v/>
          </cell>
          <cell r="M2413" t="str">
            <v>PORTOVIEJO</v>
          </cell>
          <cell r="N2413" t="str">
            <v>MANABI</v>
          </cell>
          <cell r="O2413" t="str">
            <v>PORTOVIEJO</v>
          </cell>
        </row>
        <row r="2414">
          <cell r="A2414" t="str">
            <v>20002978603745</v>
          </cell>
          <cell r="B2414">
            <v>466047</v>
          </cell>
          <cell r="C2414" t="str">
            <v>20002978603745</v>
          </cell>
          <cell r="D2414">
            <v>44887.714942129627</v>
          </cell>
          <cell r="E2414" t="str">
            <v>CONECEL</v>
          </cell>
          <cell r="F2414" t="str">
            <v>DESPACHO</v>
          </cell>
          <cell r="G2414" t="str">
            <v>NORMAL</v>
          </cell>
          <cell r="H2414" t="str">
            <v>CRISETH ALEXANDRA GUANUNA ALVARO</v>
          </cell>
          <cell r="I2414" t="str">
            <v>1725027286</v>
          </cell>
          <cell r="J2414" t="str">
            <v>RIOBAMBA/VELASCO/ BARRIO 11 DE NOVIEMBRE JAIME ROLDOS Y OTTO AROSEMENA ATRAS DE LA UNATH CASA COLOR CEMENTO S/N 3 PISOS PUERTA CAFE OSCURO REF. A 1 METRO DE ESCUELA DE ESPECIALISTAS</v>
          </cell>
          <cell r="K2414" t="str">
            <v xml:space="preserve">983255894 /  </v>
          </cell>
          <cell r="M2414" t="str">
            <v>RIOBAMBA</v>
          </cell>
          <cell r="N2414" t="str">
            <v>CHIMBORAZO</v>
          </cell>
          <cell r="O2414" t="str">
            <v>RIOBAMBA</v>
          </cell>
        </row>
        <row r="2415">
          <cell r="A2415" t="str">
            <v>20002981729789</v>
          </cell>
          <cell r="B2415">
            <v>466048</v>
          </cell>
          <cell r="C2415" t="str">
            <v>20002981729789</v>
          </cell>
          <cell r="D2415">
            <v>44887.714942129627</v>
          </cell>
          <cell r="E2415" t="str">
            <v>CONECEL</v>
          </cell>
          <cell r="F2415" t="str">
            <v>DESPACHO</v>
          </cell>
          <cell r="G2415" t="str">
            <v>NORMAL</v>
          </cell>
          <cell r="H2415" t="str">
            <v>CARMEN GRACIELA ARIZAGA</v>
          </cell>
          <cell r="I2415" t="str">
            <v>101067551</v>
          </cell>
          <cell r="J2415" t="str">
            <v>CUENCA//GIL RAMIREZ DAVALOS/3NOVIEMBRE/CORONEL GUILLERMO TALBOT &amp; GASPAR SANGURIMA/4 PISOS COLOR LADRILLO VISTO/ANTES DE LLEGAR AL MERCADO 3 DE NOVIEMBRE</v>
          </cell>
          <cell r="K2415" t="str">
            <v xml:space="preserve">984081938 /  </v>
          </cell>
          <cell r="M2415" t="str">
            <v>CUENCA</v>
          </cell>
          <cell r="N2415" t="str">
            <v>AZUAY</v>
          </cell>
          <cell r="O2415" t="str">
            <v>CUENCA</v>
          </cell>
        </row>
        <row r="2416">
          <cell r="A2416" t="str">
            <v>20002981348293</v>
          </cell>
          <cell r="B2416">
            <v>466049</v>
          </cell>
          <cell r="C2416" t="str">
            <v>20002981348293</v>
          </cell>
          <cell r="D2416">
            <v>44887.714942129627</v>
          </cell>
          <cell r="E2416" t="str">
            <v>CONECEL</v>
          </cell>
          <cell r="F2416" t="str">
            <v>DESPACHO</v>
          </cell>
          <cell r="G2416" t="str">
            <v>NORMAL</v>
          </cell>
          <cell r="H2416" t="str">
            <v>KAREN VANESSA GARCIA JARAMILLO</v>
          </cell>
          <cell r="I2416" t="str">
            <v>2450438367</v>
          </cell>
          <cell r="J2416" t="str">
            <v>SANTA ELENA SANTA ELENA BRR. ALBORADA/CALLE GALAPAGOS ENTRE AV 5TA Y C4 CASA BLANCA 1 PISO A UNA CUADRA DE LA CAPILLA NARCISA DE JESUS</v>
          </cell>
          <cell r="K2416" t="str">
            <v xml:space="preserve">978782464 /  </v>
          </cell>
          <cell r="L2416" t="str">
            <v/>
          </cell>
          <cell r="M2416" t="str">
            <v>SANTA ELENA</v>
          </cell>
          <cell r="N2416" t="str">
            <v>SANTA ELENA</v>
          </cell>
          <cell r="O2416" t="str">
            <v>SANTA ELENA</v>
          </cell>
        </row>
        <row r="2417">
          <cell r="A2417" t="str">
            <v>20002981168669</v>
          </cell>
          <cell r="B2417">
            <v>466050</v>
          </cell>
          <cell r="C2417" t="str">
            <v>20002981168669</v>
          </cell>
          <cell r="D2417">
            <v>44887.714942129627</v>
          </cell>
          <cell r="E2417" t="str">
            <v>CONECEL</v>
          </cell>
          <cell r="F2417" t="str">
            <v>DESPACHO</v>
          </cell>
          <cell r="G2417" t="str">
            <v>NORMAL</v>
          </cell>
          <cell r="H2417" t="str">
            <v>JIMMY LENIN GOMEZ TOMALA</v>
          </cell>
          <cell r="I2417" t="str">
            <v>928507987</v>
          </cell>
          <cell r="J2417" t="str">
            <v>SANTA ELENA SANTA ELENA BRR. ALBORADA/CALLE GALAPAGOS ENTRE AV 5TA Y C4 CASA BLANCA 1 PISO A UNA CUADRA DE LA CAPILLA NARCISA DE JESUS</v>
          </cell>
          <cell r="K2417" t="str">
            <v xml:space="preserve">980178959 /  </v>
          </cell>
          <cell r="L2417" t="str">
            <v/>
          </cell>
          <cell r="M2417" t="str">
            <v>SANTA ELENA</v>
          </cell>
          <cell r="N2417" t="str">
            <v>SANTA ELENA</v>
          </cell>
          <cell r="O2417" t="str">
            <v>SANTA ELENA</v>
          </cell>
        </row>
        <row r="2418">
          <cell r="A2418" t="str">
            <v>20002979517044</v>
          </cell>
          <cell r="B2418">
            <v>466021</v>
          </cell>
          <cell r="C2418" t="str">
            <v>20002979517044</v>
          </cell>
          <cell r="D2418">
            <v>44887.663171296299</v>
          </cell>
          <cell r="E2418" t="str">
            <v>BRELDYNG</v>
          </cell>
          <cell r="F2418" t="str">
            <v>DESPACHO</v>
          </cell>
          <cell r="G2418" t="str">
            <v>NORMAL</v>
          </cell>
          <cell r="H2418" t="str">
            <v>FAVIO RICARDO GARCIA ROJAS</v>
          </cell>
          <cell r="I2418" t="str">
            <v>1305761296</v>
          </cell>
          <cell r="J2418" t="str">
            <v>MANABI / BAHIA DE CARAQUEZ / LEONIDAS PLAZA / AV CESAR RUPPERTI / SN / VIRGILIO STOPPER / FRENTE AL PARQUE CENTRAL DE LOENIDAS PLAZA CASA ESQUINARA COLOR BEISH FRENTE A LA CASA DEL PERNO</v>
          </cell>
          <cell r="K2418" t="str">
            <v>981772859</v>
          </cell>
          <cell r="M2418" t="str">
            <v>BAHIA DE CARAQUEZ</v>
          </cell>
          <cell r="N2418" t="str">
            <v>MANABI</v>
          </cell>
          <cell r="O2418" t="str">
            <v>BAHIA DE CARAQUEZ</v>
          </cell>
        </row>
        <row r="2419">
          <cell r="A2419" t="str">
            <v>20002981715552</v>
          </cell>
          <cell r="B2419">
            <v>466022</v>
          </cell>
          <cell r="C2419" t="str">
            <v>20002981715552</v>
          </cell>
          <cell r="D2419">
            <v>44887.663171296299</v>
          </cell>
          <cell r="E2419" t="str">
            <v>BRELDYNG</v>
          </cell>
          <cell r="F2419" t="str">
            <v>DESPACHO</v>
          </cell>
          <cell r="G2419" t="str">
            <v>NORMAL</v>
          </cell>
          <cell r="H2419" t="str">
            <v>HERMES IVAN CARRION PEREIRA</v>
          </cell>
          <cell r="I2419" t="str">
            <v>703961037</v>
          </cell>
          <cell r="J2419" t="str">
            <v>EL ORO / MACHALA / PUERTO BOLIVAR / ESTERO GUAILA / SN / PICHINCHA / A UNA CUADRA DEL MUELLE REY DAVID 36 EN CASA COLOR BLANCO CON CELESTE DE TRES PISOS</v>
          </cell>
          <cell r="K2419" t="str">
            <v>988439853</v>
          </cell>
          <cell r="M2419" t="str">
            <v>MACHALA</v>
          </cell>
          <cell r="N2419" t="str">
            <v>EL ORO</v>
          </cell>
          <cell r="O2419" t="str">
            <v>MACHALA</v>
          </cell>
        </row>
        <row r="2420">
          <cell r="A2420" t="str">
            <v>20002982835569</v>
          </cell>
          <cell r="B2420">
            <v>466020</v>
          </cell>
          <cell r="C2420" t="str">
            <v>20002982835569</v>
          </cell>
          <cell r="D2420">
            <v>44887.659872685188</v>
          </cell>
          <cell r="E2420" t="str">
            <v>CONECEL</v>
          </cell>
          <cell r="F2420" t="str">
            <v>DESPACHO</v>
          </cell>
          <cell r="G2420" t="str">
            <v>NORMAL</v>
          </cell>
          <cell r="H2420" t="str">
            <v>UVIDIA QUISHPE LETICIA DEL ROSARIO</v>
          </cell>
          <cell r="I2420" t="str">
            <v>1713881694</v>
          </cell>
          <cell r="J2420" t="str">
            <v>LA ARGELIA/CALLE MANUELA GARAICOA S25 167 Y 21 DE AGOSTO/TIENDA EL BANCO DEL BARRIO GUAYAQUIL/DIAGONAL A UNA CASA DE 3 PISOS VERDE</v>
          </cell>
          <cell r="K2420" t="str">
            <v>981470668</v>
          </cell>
          <cell r="L2420" t="str">
            <v/>
          </cell>
          <cell r="M2420" t="str">
            <v>QUITO</v>
          </cell>
          <cell r="N2420" t="str">
            <v>PICHINCHA</v>
          </cell>
          <cell r="O2420" t="str">
            <v>QUITO</v>
          </cell>
        </row>
        <row r="2421">
          <cell r="A2421" t="str">
            <v>20002979435897</v>
          </cell>
          <cell r="B2421">
            <v>466016</v>
          </cell>
          <cell r="C2421" t="str">
            <v>20002979435897</v>
          </cell>
          <cell r="D2421">
            <v>44887.642847222225</v>
          </cell>
          <cell r="E2421" t="str">
            <v>CONECEL</v>
          </cell>
          <cell r="F2421" t="str">
            <v>DESPACHO</v>
          </cell>
          <cell r="G2421" t="str">
            <v>NORMAL</v>
          </cell>
          <cell r="H2421" t="str">
            <v>GARZON MOGOLLON ANGELA DE LOURDES</v>
          </cell>
          <cell r="I2421" t="str">
            <v>1706529631</v>
          </cell>
          <cell r="J2421" t="str">
            <v>SAN SEBASTIAN DE PIFO /DIR1 AV INTEROCEANICA LOTE2 Y CALLE SECUNDARIA/ ENTREGA EN IMPRENTA MARISCAL /A LADO LOCAL AUTO FELIZ</v>
          </cell>
          <cell r="K2421" t="str">
            <v>988410475</v>
          </cell>
          <cell r="L2421" t="str">
            <v/>
          </cell>
          <cell r="M2421" t="str">
            <v>QUITO</v>
          </cell>
          <cell r="N2421" t="str">
            <v>PICHINCHA</v>
          </cell>
          <cell r="O2421" t="str">
            <v>QUITO</v>
          </cell>
        </row>
        <row r="2422">
          <cell r="A2422" t="str">
            <v>20002981153461</v>
          </cell>
          <cell r="B2422">
            <v>465925</v>
          </cell>
          <cell r="C2422" t="str">
            <v>20002981153461</v>
          </cell>
          <cell r="D2422">
            <v>44887.6172337963</v>
          </cell>
          <cell r="E2422" t="str">
            <v>CONECEL</v>
          </cell>
          <cell r="F2422" t="str">
            <v>DESPACHO</v>
          </cell>
          <cell r="G2422" t="str">
            <v>NORMAL</v>
          </cell>
          <cell r="H2422" t="str">
            <v>YEPEZ AGUIRRE GALO FERNANDO</v>
          </cell>
          <cell r="I2422" t="str">
            <v>1706746854</v>
          </cell>
          <cell r="J2422" t="str">
            <v>BARRIO LA ESPERANZA CALLE D S/N CASA 1 PISO PUERTA DE MADERA COLOR CAFE S/N REF: PARALELA A LA AV.DE LAS VINAS DIAGONAL A LA FRABRICA INFLABLES.ABARCA DANCER</v>
          </cell>
          <cell r="K2422" t="str">
            <v>999658127</v>
          </cell>
          <cell r="L2422" t="str">
            <v>999658127</v>
          </cell>
          <cell r="M2422" t="str">
            <v>QUITO</v>
          </cell>
          <cell r="N2422" t="str">
            <v>PICHINCHA</v>
          </cell>
          <cell r="O2422" t="str">
            <v>CALDERON</v>
          </cell>
        </row>
        <row r="2423">
          <cell r="A2423" t="str">
            <v>20002980958981</v>
          </cell>
          <cell r="B2423">
            <v>465926</v>
          </cell>
          <cell r="C2423" t="str">
            <v>20002980958981</v>
          </cell>
          <cell r="D2423">
            <v>44887.6172337963</v>
          </cell>
          <cell r="E2423" t="str">
            <v>CONECEL</v>
          </cell>
          <cell r="F2423" t="str">
            <v>DESPACHO</v>
          </cell>
          <cell r="G2423" t="str">
            <v>NORMAL</v>
          </cell>
          <cell r="H2423" t="str">
            <v>PAREDES SUAREZ FERNANDA GEOVANA</v>
          </cell>
          <cell r="I2423" t="str">
            <v>1751212620</v>
          </cell>
          <cell r="J2423" t="str">
            <v>AV PR ANTONIO DE HERRERA S11279 CLL DIEGO DE CHAVEZ CS DE 2P COLOR BLANCO A 1 CUADRA DEL HOSPITAL ENRIQUE GARCES</v>
          </cell>
          <cell r="K2423" t="str">
            <v>992898598</v>
          </cell>
          <cell r="L2423" t="str">
            <v>992898598</v>
          </cell>
          <cell r="M2423" t="str">
            <v>QUITO</v>
          </cell>
          <cell r="N2423" t="str">
            <v>PICHINCHA</v>
          </cell>
          <cell r="O2423" t="str">
            <v>MAGDALENA</v>
          </cell>
        </row>
        <row r="2424">
          <cell r="A2424" t="str">
            <v>20002981712186</v>
          </cell>
          <cell r="B2424">
            <v>465927</v>
          </cell>
          <cell r="C2424" t="str">
            <v>20002981712186</v>
          </cell>
          <cell r="D2424">
            <v>44887.6172337963</v>
          </cell>
          <cell r="E2424" t="str">
            <v>CONECEL</v>
          </cell>
          <cell r="F2424" t="str">
            <v>DESPACHO</v>
          </cell>
          <cell r="G2424" t="str">
            <v>NORMAL</v>
          </cell>
          <cell r="H2424" t="str">
            <v>PAREDES CISNEROS GALO JAVIER</v>
          </cell>
          <cell r="I2424" t="str">
            <v>1704174083</v>
          </cell>
          <cell r="J2424" t="str">
            <v>TERESA ALDAZ OE3 476 Y CATALINA ALDAZ URBANIZACION LOS ARUPOS REF 1 - -#DE CONTACTO 994648705</v>
          </cell>
          <cell r="K2424" t="str">
            <v>994648705</v>
          </cell>
          <cell r="L2424" t="str">
            <v>-</v>
          </cell>
          <cell r="M2424" t="str">
            <v>QUITO</v>
          </cell>
          <cell r="N2424" t="str">
            <v>PICHINCHA</v>
          </cell>
          <cell r="O2424" t="str">
            <v>CONOCOTO</v>
          </cell>
        </row>
        <row r="2425">
          <cell r="A2425" t="str">
            <v>20002979483808</v>
          </cell>
          <cell r="B2425">
            <v>465928</v>
          </cell>
          <cell r="C2425" t="str">
            <v>20002979483808</v>
          </cell>
          <cell r="D2425">
            <v>44887.6172337963</v>
          </cell>
          <cell r="E2425" t="str">
            <v>CONECEL</v>
          </cell>
          <cell r="F2425" t="str">
            <v>DESPACHO</v>
          </cell>
          <cell r="G2425" t="str">
            <v>NORMAL</v>
          </cell>
          <cell r="H2425" t="str">
            <v>VERGARA AYALA JANINA PILAR</v>
          </cell>
          <cell r="I2425" t="str">
            <v>1721061909</v>
          </cell>
          <cell r="J2425" t="str">
            <v>ESTEBAN RIERA Y MANUEL MONTERO CASA 22-13 SOLANDA SECTOR 4 CASA COLOR CAFE DE BALDOSAS 2P</v>
          </cell>
          <cell r="K2425" t="str">
            <v>958855368</v>
          </cell>
          <cell r="L2425" t="str">
            <v>-</v>
          </cell>
          <cell r="M2425" t="str">
            <v>QUITO</v>
          </cell>
          <cell r="N2425" t="str">
            <v>PICHINCHA</v>
          </cell>
          <cell r="O2425" t="str">
            <v>SOLANDA</v>
          </cell>
        </row>
        <row r="2426">
          <cell r="A2426" t="str">
            <v>20002981723835</v>
          </cell>
          <cell r="B2426">
            <v>465929</v>
          </cell>
          <cell r="C2426" t="str">
            <v>20002981723835</v>
          </cell>
          <cell r="D2426">
            <v>44887.6172337963</v>
          </cell>
          <cell r="E2426" t="str">
            <v>CONECEL</v>
          </cell>
          <cell r="F2426" t="str">
            <v>DESPACHO</v>
          </cell>
          <cell r="G2426" t="str">
            <v>NORMAL</v>
          </cell>
          <cell r="H2426" t="str">
            <v>GUALOTUNA CANDO CHRISTIAN ALEXANDER  / CRISTHIAN ZAMBRANO</v>
          </cell>
          <cell r="I2426" t="str">
            <v>1725891590</v>
          </cell>
          <cell r="J2426" t="str">
            <v>CASA CLARO AV AMAZONAS Y RIO COCA RECIBE CRISTHIAN ZAMBRANO CELL 0988571499</v>
          </cell>
          <cell r="K2426" t="str">
            <v>989731126</v>
          </cell>
          <cell r="L2426" t="str">
            <v>989731126</v>
          </cell>
          <cell r="M2426" t="str">
            <v>QUITO</v>
          </cell>
          <cell r="N2426" t="str">
            <v>PICHINCHA</v>
          </cell>
          <cell r="O2426" t="str">
            <v>INAQUITO</v>
          </cell>
        </row>
        <row r="2427">
          <cell r="A2427" t="str">
            <v>20002981355078</v>
          </cell>
          <cell r="B2427">
            <v>465640</v>
          </cell>
          <cell r="C2427" t="str">
            <v>20002981355078</v>
          </cell>
          <cell r="D2427">
            <v>44887.510520833333</v>
          </cell>
          <cell r="E2427" t="str">
            <v>CONECEL</v>
          </cell>
          <cell r="F2427" t="str">
            <v>DESPACHO</v>
          </cell>
          <cell r="G2427" t="str">
            <v>NORMAL</v>
          </cell>
          <cell r="H2427" t="str">
            <v>CARLOS ENRIQUE GONZALEZ ORTIZ</v>
          </cell>
          <cell r="I2427" t="str">
            <v>920883337</v>
          </cell>
          <cell r="J2427" t="str">
            <v>GUAYAS/DURAN/ELOY ALFARO/KM 12 VIA DURAN TAMBO/JUNTO A LA GASOLINERA PETROCOMERICLA A 500 METROS ANTES DE LLEGAR AL PEAJE/ENTREGA LA CAMARONERA GODPROEX CAMARONERA SAN ANDRESITO</v>
          </cell>
          <cell r="K2427" t="str">
            <v xml:space="preserve">983135495 /  </v>
          </cell>
          <cell r="M2427" t="str">
            <v>DURAN</v>
          </cell>
          <cell r="N2427" t="str">
            <v>GUAYAS</v>
          </cell>
          <cell r="O2427" t="str">
            <v>DURAN</v>
          </cell>
        </row>
        <row r="2428">
          <cell r="A2428" t="str">
            <v>20002981160749</v>
          </cell>
          <cell r="B2428">
            <v>465641</v>
          </cell>
          <cell r="C2428" t="str">
            <v>20002981160749</v>
          </cell>
          <cell r="D2428">
            <v>44887.510520833333</v>
          </cell>
          <cell r="E2428" t="str">
            <v>CONECEL</v>
          </cell>
          <cell r="F2428" t="str">
            <v>DESPACHO</v>
          </cell>
          <cell r="G2428" t="str">
            <v>NORMAL</v>
          </cell>
          <cell r="H2428" t="str">
            <v>JHON JAM MARLO JARAMILLO GOMEZ</v>
          </cell>
          <cell r="I2428" t="str">
            <v>1760087500</v>
          </cell>
          <cell r="J2428" t="str">
            <v>SANTO DOMINGO/SANTO DOMINGO/BOMBOLI/CONJUNTO RESIDENCIAL PALMA REAL/AV LOS COLONES/A 1CUADRA DE CEMENTERIO JARDINES DEL BOMBOLI JUNTO A INMOBILIARIA PALMA REAL</v>
          </cell>
          <cell r="K2428" t="str">
            <v xml:space="preserve">963371323 /  </v>
          </cell>
          <cell r="L2428" t="str">
            <v/>
          </cell>
          <cell r="M2428" t="str">
            <v>SANTO DOMINGO</v>
          </cell>
          <cell r="N2428" t="str">
            <v>SANTO DOMINGO DE LOS TSACHILAS</v>
          </cell>
          <cell r="O2428" t="str">
            <v>SANTO DOMINGO</v>
          </cell>
        </row>
        <row r="2429">
          <cell r="A2429" t="str">
            <v>20002981359672</v>
          </cell>
          <cell r="B2429">
            <v>465642</v>
          </cell>
          <cell r="C2429" t="str">
            <v>20002981359672</v>
          </cell>
          <cell r="D2429">
            <v>44887.510520833333</v>
          </cell>
          <cell r="E2429" t="str">
            <v>CONECEL</v>
          </cell>
          <cell r="F2429" t="str">
            <v>DESPACHO</v>
          </cell>
          <cell r="G2429" t="str">
            <v>NORMAL</v>
          </cell>
          <cell r="H2429" t="str">
            <v>BRYAN PATRICIO RAMOS CHALACO</v>
          </cell>
          <cell r="I2429" t="str">
            <v>1105248205</v>
          </cell>
          <cell r="J2429" t="str">
            <v>LOJA/LOJA/SAN SEBASTIAN/SECTOR LA ARGELIA/AV REINALDO ESPINOZA Y AV PIO JARMILLO/EN CASA 3 PISOS COLOR CREMA A MEDIA CUADRA UNIVERSIDAD NACIONAL DE LOJA</v>
          </cell>
          <cell r="K2429" t="str">
            <v xml:space="preserve">998848991 /  </v>
          </cell>
          <cell r="M2429" t="str">
            <v>LOJA</v>
          </cell>
          <cell r="N2429" t="str">
            <v>LOJA</v>
          </cell>
          <cell r="O2429" t="str">
            <v>LOJA</v>
          </cell>
        </row>
        <row r="2430">
          <cell r="A2430" t="str">
            <v>20002981707324</v>
          </cell>
          <cell r="B2430">
            <v>465643</v>
          </cell>
          <cell r="C2430" t="str">
            <v>20002981707324</v>
          </cell>
          <cell r="D2430">
            <v>44887.510520833333</v>
          </cell>
          <cell r="E2430" t="str">
            <v>CONECEL</v>
          </cell>
          <cell r="F2430" t="str">
            <v>DESPACHO</v>
          </cell>
          <cell r="G2430" t="str">
            <v>NORMAL</v>
          </cell>
          <cell r="H2430" t="str">
            <v>SAMUEL MOISES GUEVARA CASTRO</v>
          </cell>
          <cell r="I2430" t="str">
            <v>1600692030</v>
          </cell>
          <cell r="J2430" t="str">
            <v>AMBATO/MATRIZ/TRABAJO/CALLES LA SUCRE ENTRE JUAN MONTALVO Y MERA/EN EL 5TO PISO DEL EDIFICIO BOTICA SUDAMERICANA/DIAGONAL A LA CATEDRAL</v>
          </cell>
          <cell r="K2430" t="str">
            <v xml:space="preserve">999046989 /  </v>
          </cell>
          <cell r="L2430" t="str">
            <v/>
          </cell>
          <cell r="M2430" t="str">
            <v>AMBATO</v>
          </cell>
          <cell r="N2430" t="str">
            <v>TUNGURAHUA</v>
          </cell>
          <cell r="O2430" t="str">
            <v>AMBATO</v>
          </cell>
        </row>
        <row r="2431">
          <cell r="A2431" t="str">
            <v>20002972853135</v>
          </cell>
          <cell r="B2431">
            <v>465644</v>
          </cell>
          <cell r="C2431" t="str">
            <v>20002972853135</v>
          </cell>
          <cell r="D2431">
            <v>44887.510520833333</v>
          </cell>
          <cell r="E2431" t="str">
            <v>CONECEL</v>
          </cell>
          <cell r="F2431" t="str">
            <v>DESPACHO</v>
          </cell>
          <cell r="G2431" t="str">
            <v>NORMAL</v>
          </cell>
          <cell r="H2431" t="str">
            <v>MARIA ALEXANDRA SALCEDO QUINCHIHUANG</v>
          </cell>
          <cell r="I2431" t="str">
            <v>1714507967</v>
          </cell>
          <cell r="J2431" t="str">
            <v>QUITO/GUAYLLABAMBA/BBARRIO VILLACIS CALLE VILLACIS Y PASAJE 5 EN LA ESCUELA REPUBLICA DE COLOMBIA</v>
          </cell>
          <cell r="K2431" t="str">
            <v>958928245 /  995892824</v>
          </cell>
          <cell r="L2431" t="str">
            <v/>
          </cell>
          <cell r="M2431" t="str">
            <v>QUITO</v>
          </cell>
          <cell r="N2431" t="str">
            <v>PICHINCHA</v>
          </cell>
          <cell r="O2431" t="str">
            <v>QUITO</v>
          </cell>
        </row>
        <row r="2432">
          <cell r="A2432" t="str">
            <v>20002981715419</v>
          </cell>
          <cell r="B2432">
            <v>465645</v>
          </cell>
          <cell r="C2432" t="str">
            <v>20002981715419</v>
          </cell>
          <cell r="D2432">
            <v>44887.510520833333</v>
          </cell>
          <cell r="E2432" t="str">
            <v>CONECEL</v>
          </cell>
          <cell r="F2432" t="str">
            <v>DESPACHO</v>
          </cell>
          <cell r="G2432" t="str">
            <v>NORMAL</v>
          </cell>
          <cell r="H2432" t="str">
            <v>LIDER JAVIER MENENDEZ TUAREZ</v>
          </cell>
          <cell r="I2432" t="str">
            <v>1714590310</v>
          </cell>
          <cell r="J2432" t="str">
            <v>QUITO/LA MENA/CALLE ANGAMARCA Y CALLE RIO NUEVO VLLA 123 CASA DE DOS PISOS COLOR AZUL FRENTE A LA REVISION VEHICULAR DE LA MENA</v>
          </cell>
          <cell r="K2432" t="str">
            <v xml:space="preserve">969669420 /  </v>
          </cell>
          <cell r="L2432" t="str">
            <v/>
          </cell>
          <cell r="M2432" t="str">
            <v>QUITO</v>
          </cell>
          <cell r="N2432" t="str">
            <v>PICHINCHA</v>
          </cell>
          <cell r="O2432" t="str">
            <v>QUITO</v>
          </cell>
        </row>
        <row r="2433">
          <cell r="A2433" t="str">
            <v>20002980981352</v>
          </cell>
          <cell r="B2433">
            <v>465646</v>
          </cell>
          <cell r="C2433" t="str">
            <v>20002980981352</v>
          </cell>
          <cell r="D2433">
            <v>44887.510520833333</v>
          </cell>
          <cell r="E2433" t="str">
            <v>CONECEL</v>
          </cell>
          <cell r="F2433" t="str">
            <v>DESPACHO</v>
          </cell>
          <cell r="G2433" t="str">
            <v>NORMAL</v>
          </cell>
          <cell r="H2433" t="str">
            <v>KARLA SOPHIA GARCIA CEDENO</v>
          </cell>
          <cell r="I2433" t="str">
            <v>2350021297</v>
          </cell>
          <cell r="J2433" t="str">
            <v>PORTOVIEJO/ANDRES DE VERA/CDLA LAS ORQUIDEAS MZ P VLL 69 AV GUADALUPE LARRIVA A UNA CUADRA DEL UPC DE LAS ORQUIDEAS</v>
          </cell>
          <cell r="K2433" t="str">
            <v>983744810 /  983562217</v>
          </cell>
          <cell r="L2433" t="str">
            <v/>
          </cell>
          <cell r="M2433" t="str">
            <v>PORTOVIEJO</v>
          </cell>
          <cell r="N2433" t="str">
            <v>MANABI</v>
          </cell>
          <cell r="O2433" t="str">
            <v>PORTOVIEJO</v>
          </cell>
        </row>
        <row r="2434">
          <cell r="A2434" t="str">
            <v>20002977266736</v>
          </cell>
          <cell r="B2434">
            <v>465648</v>
          </cell>
          <cell r="C2434" t="str">
            <v>20002977266736</v>
          </cell>
          <cell r="D2434">
            <v>44887.510520833333</v>
          </cell>
          <cell r="E2434" t="str">
            <v>CONECEL</v>
          </cell>
          <cell r="F2434" t="str">
            <v>DESPACHO</v>
          </cell>
          <cell r="G2434" t="str">
            <v>NORMAL</v>
          </cell>
          <cell r="H2434" t="str">
            <v>JOHANNA MADELAINE ZAMBRANO BRAVO</v>
          </cell>
          <cell r="I2434" t="str">
            <v>1316761970</v>
          </cell>
          <cell r="J2434" t="str">
            <v>MANABI/PORTOVIEJO/ANDRES DE VERA/CDLA LOS OLIVOS/AV DEL EJERCITO Y SANTA ANA EN CASA 2 PISO BLANCA Y PORTON NEGRO A UNA CUADRA DE TIENDA PRECIO Y CALIDAD</v>
          </cell>
          <cell r="K2434" t="str">
            <v xml:space="preserve">961859818 /  </v>
          </cell>
          <cell r="M2434" t="str">
            <v>PORTOVIEJO</v>
          </cell>
          <cell r="N2434" t="str">
            <v>MANABI</v>
          </cell>
          <cell r="O2434" t="str">
            <v>PORTOVIEJO</v>
          </cell>
        </row>
        <row r="2435">
          <cell r="A2435" t="str">
            <v>20002981947500</v>
          </cell>
          <cell r="B2435">
            <v>465649</v>
          </cell>
          <cell r="C2435" t="str">
            <v>20002981947500</v>
          </cell>
          <cell r="D2435">
            <v>44887.510520833333</v>
          </cell>
          <cell r="E2435" t="str">
            <v>CONECEL</v>
          </cell>
          <cell r="F2435" t="str">
            <v>DESPACHO</v>
          </cell>
          <cell r="G2435" t="str">
            <v>NORMAL</v>
          </cell>
          <cell r="H2435" t="str">
            <v>VERONICA ELIZABETH JACOME RUBIO</v>
          </cell>
          <cell r="I2435" t="str">
            <v>502963366</v>
          </cell>
          <cell r="J2435" t="str">
            <v>COTOPAXI/LATACUNGA/ELOY ALFARO/SECTOR TUMIPAMBA/CALLE CARMELA MOYA Y JUAL LEON MERA/CASA 2 PISO COLOR BEIGE Y CONCHO DE VINO CON REGAS NEGRAS DIAGONAL A LOCAL KARINA NATURISTA</v>
          </cell>
          <cell r="K2435" t="str">
            <v xml:space="preserve">984157868 /  </v>
          </cell>
          <cell r="M2435" t="str">
            <v>LATACUNGA</v>
          </cell>
          <cell r="N2435" t="str">
            <v>COTOPAXI</v>
          </cell>
          <cell r="O2435" t="str">
            <v>LATACUNGA</v>
          </cell>
        </row>
        <row r="2436">
          <cell r="A2436" t="str">
            <v>20002982636099</v>
          </cell>
          <cell r="B2436">
            <v>465650</v>
          </cell>
          <cell r="C2436" t="str">
            <v>20002982636099</v>
          </cell>
          <cell r="D2436">
            <v>44887.510520833333</v>
          </cell>
          <cell r="E2436" t="str">
            <v>CONECEL</v>
          </cell>
          <cell r="F2436" t="str">
            <v>DESPACHO</v>
          </cell>
          <cell r="G2436" t="str">
            <v>NORMAL</v>
          </cell>
          <cell r="H2436" t="str">
            <v>JORGE LUIS SALAZAR PANORA</v>
          </cell>
          <cell r="I2436" t="str">
            <v>102967528</v>
          </cell>
          <cell r="J2436" t="str">
            <v>AZUAY/CUENCA/HERMANO MIGUEL/CAMINO A PATAMARCA Y DE LOS CHARQUIS/SECTOR PARQUE INDUSTRIAL A MEDIA CUADRA DE PUENTE DE LA COMPANIA EN CASA 3 PISO COLOR BLANCA</v>
          </cell>
          <cell r="K2436" t="str">
            <v xml:space="preserve">962647145 /  </v>
          </cell>
          <cell r="L2436" t="str">
            <v/>
          </cell>
          <cell r="M2436" t="str">
            <v>CUENCA</v>
          </cell>
          <cell r="N2436" t="str">
            <v>AZUAY</v>
          </cell>
          <cell r="O2436" t="str">
            <v>CUENCA</v>
          </cell>
        </row>
        <row r="2437">
          <cell r="A2437" t="str">
            <v>20002981524271</v>
          </cell>
          <cell r="B2437">
            <v>465651</v>
          </cell>
          <cell r="C2437" t="str">
            <v>20002981524271</v>
          </cell>
          <cell r="D2437">
            <v>44887.510520833333</v>
          </cell>
          <cell r="E2437" t="str">
            <v>CONECEL</v>
          </cell>
          <cell r="F2437" t="str">
            <v>DESPACHO</v>
          </cell>
          <cell r="G2437" t="str">
            <v>NORMAL</v>
          </cell>
          <cell r="H2437" t="str">
            <v>ERIKA CAROLINA REINOSO VALAREZO</v>
          </cell>
          <cell r="I2437" t="str">
            <v>1719108886</v>
          </cell>
          <cell r="J2437" t="str">
            <v>QUITO/ALANGASI/AV RIO PUTUMAYO OE14-307 Y RIO SANTIAGO EN EL CONJUNTO LOS GIRASOLES CASA NUMERO 6 A UNA CUADRA DE LA HORMIGONERA DEL VALLE</v>
          </cell>
          <cell r="K2437" t="str">
            <v xml:space="preserve">987060605 /  </v>
          </cell>
          <cell r="M2437" t="str">
            <v>QUITO</v>
          </cell>
          <cell r="N2437" t="str">
            <v>PICHINCHA</v>
          </cell>
          <cell r="O2437" t="str">
            <v>QUITO</v>
          </cell>
        </row>
        <row r="2438">
          <cell r="A2438" t="str">
            <v>20002981972098</v>
          </cell>
          <cell r="B2438">
            <v>465654</v>
          </cell>
          <cell r="C2438" t="str">
            <v>20002981972098</v>
          </cell>
          <cell r="D2438">
            <v>44887.510520833333</v>
          </cell>
          <cell r="E2438" t="str">
            <v>CONECEL</v>
          </cell>
          <cell r="F2438" t="str">
            <v>DESPACHO</v>
          </cell>
          <cell r="G2438" t="str">
            <v>NORMAL</v>
          </cell>
          <cell r="H2438" t="str">
            <v>IRVIN XAVIER DE LA CRUZ ALAVA</v>
          </cell>
          <cell r="I2438" t="str">
            <v>1313218172</v>
          </cell>
          <cell r="J2438" t="str">
            <v>PORTOVIEJO PORTOVIEJO CALLE 10 DE AGOSTO Y RICAUTE CENTRO PLAZA DEL SOL LOCAL NUMERO 9 DE 3 PISOS COLOR BLANCO REF. ALADO BANCO DE MIRO DIAGONAL A LA COOP LA UNION</v>
          </cell>
          <cell r="K2438" t="str">
            <v>980470883 /  969429251</v>
          </cell>
          <cell r="L2438" t="str">
            <v/>
          </cell>
          <cell r="M2438" t="str">
            <v>PORTOVIEJO</v>
          </cell>
          <cell r="N2438" t="str">
            <v>MANABI</v>
          </cell>
          <cell r="O2438" t="str">
            <v>PORTOVIEJO</v>
          </cell>
        </row>
        <row r="2439">
          <cell r="A2439" t="str">
            <v>20002981160505</v>
          </cell>
          <cell r="B2439">
            <v>465605</v>
          </cell>
          <cell r="C2439" t="str">
            <v>20002981160505</v>
          </cell>
          <cell r="D2439">
            <v>44887.510509259257</v>
          </cell>
          <cell r="E2439" t="str">
            <v>CONECEL</v>
          </cell>
          <cell r="F2439" t="str">
            <v>DESPACHO</v>
          </cell>
          <cell r="G2439" t="str">
            <v>NORMAL</v>
          </cell>
          <cell r="H2439" t="str">
            <v>DAVID ALEJANDRO HARB ORTIZ</v>
          </cell>
          <cell r="I2439" t="str">
            <v>1722823836</v>
          </cell>
          <cell r="J2439" t="str">
            <v>QUITO/CONOCOTO/CALLE ALBERTO ACOSTA SOBERON Y ALFONSO PEREZ CONJUNTO CAMPANY 2 A DOS CUADRAS DE LA ACADEMIA MILITAR DEL VALLE</v>
          </cell>
          <cell r="K2439" t="str">
            <v xml:space="preserve">963616356 /  </v>
          </cell>
          <cell r="L2439" t="str">
            <v/>
          </cell>
          <cell r="M2439" t="str">
            <v>QUITO</v>
          </cell>
          <cell r="N2439" t="str">
            <v>PICHINCHA</v>
          </cell>
          <cell r="O2439" t="str">
            <v>QUITO</v>
          </cell>
        </row>
        <row r="2440">
          <cell r="A2440" t="str">
            <v>20002980948488</v>
          </cell>
          <cell r="B2440">
            <v>465606</v>
          </cell>
          <cell r="C2440" t="str">
            <v>20002980948488</v>
          </cell>
          <cell r="D2440">
            <v>44887.510509259257</v>
          </cell>
          <cell r="E2440" t="str">
            <v>CONECEL</v>
          </cell>
          <cell r="F2440" t="str">
            <v>DESPACHO</v>
          </cell>
          <cell r="G2440" t="str">
            <v>NORMAL</v>
          </cell>
          <cell r="H2440" t="str">
            <v>MARCELA ADELINA LOPEZ VERDUGO</v>
          </cell>
          <cell r="I2440" t="str">
            <v>301558334</v>
          </cell>
          <cell r="J2440" t="str">
            <v>CUENCA/MONAY/CALLE DEL EDIL 10-72 Y AVENIDA GONZALE SUAREZ FRENTE A LOS CONDOMINIOS DE LOS EUCALIPTOS /CASA blanca de un piso</v>
          </cell>
          <cell r="K2440" t="str">
            <v>987751799 /  995263028</v>
          </cell>
          <cell r="L2440" t="str">
            <v/>
          </cell>
          <cell r="M2440" t="str">
            <v>CUENCA</v>
          </cell>
          <cell r="N2440" t="str">
            <v>AZUAY</v>
          </cell>
          <cell r="O2440" t="str">
            <v>CUENCA</v>
          </cell>
        </row>
        <row r="2441">
          <cell r="A2441" t="str">
            <v>20002979468858</v>
          </cell>
          <cell r="B2441">
            <v>465607</v>
          </cell>
          <cell r="C2441" t="str">
            <v>20002979468858</v>
          </cell>
          <cell r="D2441">
            <v>44887.510509259257</v>
          </cell>
          <cell r="E2441" t="str">
            <v>CONECEL</v>
          </cell>
          <cell r="F2441" t="str">
            <v>DESPACHO</v>
          </cell>
          <cell r="G2441" t="str">
            <v>NORMAL</v>
          </cell>
          <cell r="H2441" t="str">
            <v>JESSICA ALEXANDRA VALVERDE BARONA</v>
          </cell>
          <cell r="I2441" t="str">
            <v>1803251394</v>
          </cell>
          <cell r="J2441" t="str">
            <v>AMBATO/ATOCHA /BARRIO ATOCHA CALLE VIRGEN DEL SOL Y A LA COSTA CALLEJON NN CASA 2 PISOS COLOR CAFE PUERTA BLANCA JUNTO A MINIMARKET ATOCAHA FRENTE PANADERIA</v>
          </cell>
          <cell r="K2441" t="str">
            <v>992803976 /  963509910</v>
          </cell>
          <cell r="L2441" t="str">
            <v/>
          </cell>
          <cell r="M2441" t="str">
            <v>AMBATO</v>
          </cell>
          <cell r="N2441" t="str">
            <v>TUNGURAHUA</v>
          </cell>
          <cell r="O2441" t="str">
            <v>AMBATO</v>
          </cell>
        </row>
        <row r="2442">
          <cell r="A2442" t="str">
            <v>20002979480975</v>
          </cell>
          <cell r="B2442">
            <v>465608</v>
          </cell>
          <cell r="C2442" t="str">
            <v>20002979480975</v>
          </cell>
          <cell r="D2442">
            <v>44887.510509259257</v>
          </cell>
          <cell r="E2442" t="str">
            <v>CONECEL</v>
          </cell>
          <cell r="F2442" t="str">
            <v>DESPACHO</v>
          </cell>
          <cell r="G2442" t="str">
            <v>NORMAL</v>
          </cell>
          <cell r="H2442" t="str">
            <v>FERNANDO GREGORY QUINDE ROMERO</v>
          </cell>
          <cell r="I2442" t="str">
            <v>703820589</v>
          </cell>
          <cell r="J2442" t="str">
            <v>SANTA ELENA/SANTA ELENA/BARRIO JIMY CANDEL/24 DE ABRIL Y CHANDUY/TECNICENTRO AUTOMOTRIZ ROMERO/PARTE POSTERIOR DE SOLCA</v>
          </cell>
          <cell r="K2442" t="str">
            <v>984220782 /  987770754</v>
          </cell>
          <cell r="L2442" t="str">
            <v/>
          </cell>
          <cell r="M2442" t="str">
            <v>SANTA ELENA</v>
          </cell>
          <cell r="N2442" t="str">
            <v>SANTA ELENA</v>
          </cell>
          <cell r="O2442" t="str">
            <v>SANTA ELENA</v>
          </cell>
        </row>
        <row r="2443">
          <cell r="A2443" t="str">
            <v>20002977251972</v>
          </cell>
          <cell r="B2443">
            <v>465609</v>
          </cell>
          <cell r="C2443" t="str">
            <v>20002977251972</v>
          </cell>
          <cell r="D2443">
            <v>44887.510509259257</v>
          </cell>
          <cell r="E2443" t="str">
            <v>CONECEL</v>
          </cell>
          <cell r="F2443" t="str">
            <v>DESPACHO</v>
          </cell>
          <cell r="G2443" t="str">
            <v>NORMAL</v>
          </cell>
          <cell r="H2443" t="str">
            <v>ROMEL ISRAEL GUALOTO AREVALO</v>
          </cell>
          <cell r="I2443" t="str">
            <v>605063650</v>
          </cell>
          <cell r="J2443" t="str">
            <v>RIOBAMBA/VELASCO/SCTOR CENTRO CALLE BALTAZAR PAREDES Y LOS CEDROS CASA ESQUIN 2PISOS BLANCO Y ROJO CON TIENDA NOMBRE LAS DALIAS</v>
          </cell>
          <cell r="K2443" t="str">
            <v>983738552 /  988329825</v>
          </cell>
          <cell r="M2443" t="str">
            <v>RIOBAMBA</v>
          </cell>
          <cell r="N2443" t="str">
            <v>CHIMBORAZO</v>
          </cell>
          <cell r="O2443" t="str">
            <v>RIOBAMBA</v>
          </cell>
        </row>
        <row r="2444">
          <cell r="A2444" t="str">
            <v>20002980119313</v>
          </cell>
          <cell r="B2444">
            <v>465610</v>
          </cell>
          <cell r="C2444" t="str">
            <v>20002980119313</v>
          </cell>
          <cell r="D2444">
            <v>44887.510509259257</v>
          </cell>
          <cell r="E2444" t="str">
            <v>CONECEL</v>
          </cell>
          <cell r="F2444" t="str">
            <v>DESPACHO</v>
          </cell>
          <cell r="G2444" t="str">
            <v>NORMAL</v>
          </cell>
          <cell r="H2444" t="str">
            <v>CHRISTIAN RAFAEL NUNEZ SANCHEZ</v>
          </cell>
          <cell r="I2444" t="str">
            <v>1803737863</v>
          </cell>
          <cell r="J2444" t="str">
            <v>AMBATO/ATOCHA FICOA /BARRIO ATOCHA/PASAJE SANCHEZ ENTRE VIRGEN DEL SOL Y A LA COSTA/CS CAFE DE 2 PISOS PORTON BLANCO/JUNTO A MINIMARKET/A 1 CUADRA DEL PARQUE ATOCHA</v>
          </cell>
          <cell r="K2444" t="str">
            <v xml:space="preserve">963507310 /  </v>
          </cell>
          <cell r="M2444" t="str">
            <v>AMBATO</v>
          </cell>
          <cell r="N2444" t="str">
            <v>TUNGURAHUA</v>
          </cell>
          <cell r="O2444" t="str">
            <v>AMBATO</v>
          </cell>
        </row>
        <row r="2445">
          <cell r="A2445" t="str">
            <v>20002979536804</v>
          </cell>
          <cell r="B2445">
            <v>465611</v>
          </cell>
          <cell r="C2445" t="str">
            <v>20002979536804</v>
          </cell>
          <cell r="D2445">
            <v>44887.510509259257</v>
          </cell>
          <cell r="E2445" t="str">
            <v>CONECEL</v>
          </cell>
          <cell r="F2445" t="str">
            <v>DESPACHO</v>
          </cell>
          <cell r="G2445" t="str">
            <v>NORMAL</v>
          </cell>
          <cell r="H2445" t="str">
            <v>CHRISTIAN RAFAEL NUNEZ SANCHEZ</v>
          </cell>
          <cell r="I2445" t="str">
            <v>1803737863</v>
          </cell>
          <cell r="J2445" t="str">
            <v>AMBATO/ATOCHA FICOA /BARRIO ATOCHA/PASAJE SANCHEZ ENTRE VIRGEN DEL SOL Y A LA COSTA/CS CAFE DE 2 PISOS PORTON BLANCO/JUNTO A MINIMARKET/A 1 CUADRA DEL PARQUE ATOCHA</v>
          </cell>
          <cell r="K2445" t="str">
            <v xml:space="preserve">963507310 /  </v>
          </cell>
          <cell r="L2445" t="str">
            <v/>
          </cell>
          <cell r="M2445" t="str">
            <v>AMBATO</v>
          </cell>
          <cell r="N2445" t="str">
            <v>TUNGURAHUA</v>
          </cell>
          <cell r="O2445" t="str">
            <v>AMBATO</v>
          </cell>
        </row>
        <row r="2446">
          <cell r="A2446" t="str">
            <v>20002980963008</v>
          </cell>
          <cell r="B2446">
            <v>465612</v>
          </cell>
          <cell r="C2446" t="str">
            <v>20002980963008</v>
          </cell>
          <cell r="D2446">
            <v>44887.510509259257</v>
          </cell>
          <cell r="E2446" t="str">
            <v>CONECEL</v>
          </cell>
          <cell r="F2446" t="str">
            <v>DESPACHO</v>
          </cell>
          <cell r="G2446" t="str">
            <v>NORMAL</v>
          </cell>
          <cell r="H2446" t="str">
            <v>MARCELA ADELINA LOPEZ VERDUGO</v>
          </cell>
          <cell r="I2446" t="str">
            <v>301558334</v>
          </cell>
          <cell r="J2446" t="str">
            <v>CUENCA/MONAY/CALLE DEL EDIL 10-72 Y AVENIDA GONZALE SUAREZ FRENTE A LOS CONDOMINIOS DE LOS EUCALIPTOS /CASA blanca de un piso</v>
          </cell>
          <cell r="K2446" t="str">
            <v>995263028 /  992969112</v>
          </cell>
          <cell r="L2446" t="str">
            <v/>
          </cell>
          <cell r="M2446" t="str">
            <v>CUENCA</v>
          </cell>
          <cell r="N2446" t="str">
            <v>AZUAY</v>
          </cell>
          <cell r="O2446" t="str">
            <v>CUENCA</v>
          </cell>
        </row>
        <row r="2447">
          <cell r="A2447" t="str">
            <v>20002979468040</v>
          </cell>
          <cell r="B2447">
            <v>465613</v>
          </cell>
          <cell r="C2447" t="str">
            <v>20002979468040</v>
          </cell>
          <cell r="D2447">
            <v>44887.510509259257</v>
          </cell>
          <cell r="E2447" t="str">
            <v>CONECEL</v>
          </cell>
          <cell r="F2447" t="str">
            <v>DESPACHO</v>
          </cell>
          <cell r="G2447" t="str">
            <v>NORMAL</v>
          </cell>
          <cell r="H2447" t="str">
            <v>ALEXANDER ANDRES BORJA TARCO</v>
          </cell>
          <cell r="I2447" t="str">
            <v>1752102820</v>
          </cell>
          <cell r="J2447" t="str">
            <v>AV PORTOVIEJO Y AMBATO CASA DE 5 PISOS COLOR BLANCO JUNTO AL COMERCIAL SUPERSAD</v>
          </cell>
          <cell r="K2447" t="str">
            <v>967776593 /  999055039</v>
          </cell>
          <cell r="L2447" t="str">
            <v/>
          </cell>
          <cell r="M2447" t="str">
            <v>SANTO DOMINGO</v>
          </cell>
          <cell r="N2447" t="str">
            <v>SANTO DOMINGO DE LOS TSACHILAS</v>
          </cell>
          <cell r="O2447" t="str">
            <v>SANTO DOMINGO</v>
          </cell>
        </row>
        <row r="2448">
          <cell r="A2448" t="str">
            <v>20002978279519</v>
          </cell>
          <cell r="B2448">
            <v>465614</v>
          </cell>
          <cell r="C2448" t="str">
            <v>20002978279519</v>
          </cell>
          <cell r="D2448">
            <v>44887.510509259257</v>
          </cell>
          <cell r="E2448" t="str">
            <v>CONECEL</v>
          </cell>
          <cell r="F2448" t="str">
            <v>DESPACHO</v>
          </cell>
          <cell r="G2448" t="str">
            <v>NORMAL</v>
          </cell>
          <cell r="H2448" t="str">
            <v>GEOVANNY VIRGILIO CASTRO SANTANA</v>
          </cell>
          <cell r="I2448" t="str">
            <v>1309417002</v>
          </cell>
          <cell r="J2448" t="str">
            <v>PORTOVIEJO/18 DE OCTUBRE/AV MANABI Y AV AMERICA EN EL CENTRO DE VELACION LA PAZ FRENTE AL PARQUE DE LAS MADRES</v>
          </cell>
          <cell r="K2448" t="str">
            <v xml:space="preserve">961368439 /  </v>
          </cell>
          <cell r="M2448" t="str">
            <v>PORTOVIEJO</v>
          </cell>
          <cell r="N2448" t="str">
            <v>MANABI</v>
          </cell>
          <cell r="O2448" t="str">
            <v>PORTOVIEJO</v>
          </cell>
        </row>
        <row r="2449">
          <cell r="A2449" t="str">
            <v>20002978253862</v>
          </cell>
          <cell r="B2449">
            <v>465615</v>
          </cell>
          <cell r="C2449" t="str">
            <v>20002978253862</v>
          </cell>
          <cell r="D2449">
            <v>44887.510509259257</v>
          </cell>
          <cell r="E2449" t="str">
            <v>CONECEL</v>
          </cell>
          <cell r="F2449" t="str">
            <v>DESPACHO</v>
          </cell>
          <cell r="G2449" t="str">
            <v>NORMAL</v>
          </cell>
          <cell r="H2449" t="str">
            <v>LISBETH GABRIELA LOPEZ ARREAGA</v>
          </cell>
          <cell r="I2449" t="str">
            <v>940733173</v>
          </cell>
          <cell r="J2449" t="str">
            <v>MILAGRO/MILAGRO/CALE 5 DE JUIO Y AV CHILE CASA DE UN PISO COLOR BEIGE CON BLANCO FRENTE AL PARQUE DE LOS LEONES</v>
          </cell>
          <cell r="K2449" t="str">
            <v xml:space="preserve">992089583 /  </v>
          </cell>
          <cell r="M2449" t="str">
            <v>MILAGRO</v>
          </cell>
          <cell r="N2449" t="str">
            <v>GUAYAS</v>
          </cell>
          <cell r="O2449" t="str">
            <v>MILAGRO</v>
          </cell>
        </row>
        <row r="2450">
          <cell r="A2450" t="str">
            <v>20002966814306</v>
          </cell>
          <cell r="B2450">
            <v>465616</v>
          </cell>
          <cell r="C2450" t="str">
            <v>20002966814306</v>
          </cell>
          <cell r="D2450">
            <v>44887.510509259257</v>
          </cell>
          <cell r="E2450" t="str">
            <v>CONECEL</v>
          </cell>
          <cell r="F2450" t="str">
            <v>DESPACHO</v>
          </cell>
          <cell r="G2450" t="str">
            <v>NORMAL</v>
          </cell>
          <cell r="H2450" t="str">
            <v>EMILIA LIZBETH MONTALVAN DELGADO</v>
          </cell>
          <cell r="I2450" t="str">
            <v>107480956</v>
          </cell>
          <cell r="J2450" t="str">
            <v>CUENCA/MACHANGARA/CALLE TRATADO DE JIRON ENTRE BATALLON YAGUACHI Y BATALLON VENCEDOR CASA DE 3 PISOS COLOR AMARILLO FRENTE A UNA CONSTRUCCION</v>
          </cell>
          <cell r="K2450" t="str">
            <v xml:space="preserve">999591773 /  </v>
          </cell>
          <cell r="L2450" t="str">
            <v/>
          </cell>
          <cell r="M2450" t="str">
            <v>CUENCA</v>
          </cell>
          <cell r="N2450" t="str">
            <v>AZUAY</v>
          </cell>
          <cell r="O2450" t="str">
            <v>CUENCA</v>
          </cell>
        </row>
        <row r="2451">
          <cell r="A2451" t="str">
            <v>20002972117206</v>
          </cell>
          <cell r="B2451">
            <v>465618</v>
          </cell>
          <cell r="C2451" t="str">
            <v>20002972117206</v>
          </cell>
          <cell r="D2451">
            <v>44887.510509259257</v>
          </cell>
          <cell r="E2451" t="str">
            <v>CONECEL</v>
          </cell>
          <cell r="F2451" t="str">
            <v>DESPACHO</v>
          </cell>
          <cell r="G2451" t="str">
            <v>NORMAL</v>
          </cell>
          <cell r="H2451" t="str">
            <v>RICARDO ALEXANDER MENENDEZ ZAMORA</v>
          </cell>
          <cell r="I2451" t="str">
            <v>1351597586</v>
          </cell>
          <cell r="J2451" t="str">
            <v>MANTA/TARQUI CALLE 297 Y AV.209 CASA NUMERO 5N 1 PISO COLOR MELON FRENTE AL CONFECCIONES PAOLA SPORT DIAGONAL AL COLEGIO TARQUI</v>
          </cell>
          <cell r="K2451" t="str">
            <v>999119060 /  995386739</v>
          </cell>
          <cell r="L2451" t="str">
            <v/>
          </cell>
          <cell r="M2451" t="str">
            <v>MANTA</v>
          </cell>
          <cell r="N2451" t="str">
            <v>MANABI</v>
          </cell>
          <cell r="O2451" t="str">
            <v>MANTA</v>
          </cell>
        </row>
        <row r="2452">
          <cell r="A2452" t="str">
            <v>20002980953543</v>
          </cell>
          <cell r="B2452">
            <v>465619</v>
          </cell>
          <cell r="C2452" t="str">
            <v>20002980953543</v>
          </cell>
          <cell r="D2452">
            <v>44887.510509259257</v>
          </cell>
          <cell r="E2452" t="str">
            <v>CONECEL</v>
          </cell>
          <cell r="F2452" t="str">
            <v>DESPACHO</v>
          </cell>
          <cell r="G2452" t="str">
            <v>NORMAL</v>
          </cell>
          <cell r="H2452" t="str">
            <v>JOHN HERNAN QUIZHPE PEREZ</v>
          </cell>
          <cell r="I2452" t="str">
            <v>105614986</v>
          </cell>
          <cell r="J2452" t="str">
            <v>CUENCA /EL VECINO /LOS PINOS /CALLES DE LOS RELAMPAGOS Y CALLE DEL ROSERO /CSA BLANCA CON CAFE 2P /REF FRENTE A LA CDLA CARLOS CRESPI FRENTE A CJ MUEBLES</v>
          </cell>
          <cell r="K2452" t="str">
            <v>998922396 /  981651864</v>
          </cell>
          <cell r="M2452" t="str">
            <v>CUENCA</v>
          </cell>
          <cell r="N2452" t="str">
            <v>AZUAY</v>
          </cell>
          <cell r="O2452" t="str">
            <v>CUENCA</v>
          </cell>
        </row>
        <row r="2453">
          <cell r="A2453" t="str">
            <v>20002981169396</v>
          </cell>
          <cell r="B2453">
            <v>465620</v>
          </cell>
          <cell r="C2453" t="str">
            <v>20002981169396</v>
          </cell>
          <cell r="D2453">
            <v>44887.510509259257</v>
          </cell>
          <cell r="E2453" t="str">
            <v>CONECEL</v>
          </cell>
          <cell r="F2453" t="str">
            <v>DESPACHO</v>
          </cell>
          <cell r="G2453" t="str">
            <v>NORMAL</v>
          </cell>
          <cell r="H2453" t="str">
            <v>ANGEL ELISER OCHOA ARICHABALA</v>
          </cell>
          <cell r="I2453" t="str">
            <v>103290052</v>
          </cell>
          <cell r="J2453" t="str">
            <v>GUALACEO/GUALACEO/PARQUE DEL NINO CUENCA Y SANTA BARBARA COLOR BLANCO DE 2 PISOS EN EL PARQUE DEL NINO EN LA CIUDADELA LOS ALISCOS RECIBE EL CHIP SRA. ELVIA CORTE MOICELA</v>
          </cell>
          <cell r="K2453" t="str">
            <v>984316605 /  983562985</v>
          </cell>
          <cell r="L2453" t="str">
            <v/>
          </cell>
          <cell r="M2453" t="str">
            <v>GUALACEO</v>
          </cell>
          <cell r="N2453" t="str">
            <v>AZUAY</v>
          </cell>
          <cell r="O2453" t="str">
            <v>GUALACEO</v>
          </cell>
        </row>
        <row r="2454">
          <cell r="A2454" t="str">
            <v>20002976734609</v>
          </cell>
          <cell r="B2454">
            <v>465622</v>
          </cell>
          <cell r="C2454" t="str">
            <v>20002976734609</v>
          </cell>
          <cell r="D2454">
            <v>44887.510509259257</v>
          </cell>
          <cell r="E2454" t="str">
            <v>CONECEL</v>
          </cell>
          <cell r="F2454" t="str">
            <v>DESPACHO</v>
          </cell>
          <cell r="G2454" t="str">
            <v>NORMAL</v>
          </cell>
          <cell r="H2454" t="str">
            <v>CHRISTIAN JAVIER TRUJILLO CULQUI</v>
          </cell>
          <cell r="I2454" t="str">
            <v>1805015771</v>
          </cell>
          <cell r="J2454" t="str">
            <v>AMBATO/ATOCHA/ CALLE CARLOS MONTUFAR Y CALLE BATALLA DE TARQUI CASA 1 PISO DE CEMENTO FRENTE A TALLER MECACNICO</v>
          </cell>
          <cell r="K2454" t="str">
            <v xml:space="preserve">0997910788 </v>
          </cell>
          <cell r="M2454" t="str">
            <v>AMBATO</v>
          </cell>
          <cell r="N2454" t="str">
            <v>TUNGURAHUA</v>
          </cell>
          <cell r="O2454" t="str">
            <v>AMBATO</v>
          </cell>
        </row>
        <row r="2455">
          <cell r="A2455" t="str">
            <v>20002973672318</v>
          </cell>
          <cell r="B2455">
            <v>465623</v>
          </cell>
          <cell r="C2455" t="str">
            <v>20002973672318</v>
          </cell>
          <cell r="D2455">
            <v>44887.510509259257</v>
          </cell>
          <cell r="E2455" t="str">
            <v>CONECEL</v>
          </cell>
          <cell r="F2455" t="str">
            <v>DESPACHO</v>
          </cell>
          <cell r="G2455" t="str">
            <v>NORMAL</v>
          </cell>
          <cell r="H2455" t="str">
            <v>PEDRO ESTEBAN ALONSO TRUJILLO</v>
          </cell>
          <cell r="I2455" t="str">
            <v>106877368</v>
          </cell>
          <cell r="J2455" t="str">
            <v>CALLES OBSERVADOR Y MEDARDO ANGEL SILVA/EN CASA DE 3 PISOS PUERTA NARANJA/MZ V NUMERO 1367 JUNTO A DE TIENDA A MEDIA CUADRA DE COOPERATIVA DE TAXI ATAHUALPA</v>
          </cell>
          <cell r="K2455" t="str">
            <v xml:space="preserve">960122433 /  </v>
          </cell>
          <cell r="L2455" t="str">
            <v/>
          </cell>
          <cell r="M2455" t="str">
            <v>CUENCA</v>
          </cell>
          <cell r="N2455" t="str">
            <v>AZUAY</v>
          </cell>
          <cell r="O2455" t="str">
            <v>CUENCA</v>
          </cell>
        </row>
        <row r="2456">
          <cell r="A2456" t="str">
            <v>20002980948699</v>
          </cell>
          <cell r="B2456">
            <v>465624</v>
          </cell>
          <cell r="C2456" t="str">
            <v>20002980948699</v>
          </cell>
          <cell r="D2456">
            <v>44887.510509259257</v>
          </cell>
          <cell r="E2456" t="str">
            <v>CONECEL</v>
          </cell>
          <cell r="F2456" t="str">
            <v>DESPACHO</v>
          </cell>
          <cell r="G2456" t="str">
            <v>NORMAL</v>
          </cell>
          <cell r="H2456" t="str">
            <v>SANDY MARIA QUINONEZ ARCENTALES</v>
          </cell>
          <cell r="I2456" t="str">
            <v>1312689035</v>
          </cell>
          <cell r="J2456" t="str">
            <v>MANTA/LOS ESTEROS/CDLA LA PRADERA MZ J SL 14 CASA DE DOS PISOS COLOR VERDE FRENTE A UN GARAJE DE CARROS</v>
          </cell>
          <cell r="K2456" t="str">
            <v xml:space="preserve">991056892 /  </v>
          </cell>
          <cell r="L2456" t="str">
            <v/>
          </cell>
          <cell r="M2456" t="str">
            <v>MANTA</v>
          </cell>
          <cell r="N2456" t="str">
            <v>MANABI</v>
          </cell>
          <cell r="O2456" t="str">
            <v>MANTA</v>
          </cell>
        </row>
        <row r="2457">
          <cell r="A2457" t="str">
            <v>20002977228393</v>
          </cell>
          <cell r="B2457">
            <v>465625</v>
          </cell>
          <cell r="C2457" t="str">
            <v>20002977228393</v>
          </cell>
          <cell r="D2457">
            <v>44887.510509259257</v>
          </cell>
          <cell r="E2457" t="str">
            <v>CONECEL</v>
          </cell>
          <cell r="F2457" t="str">
            <v>DESPACHO</v>
          </cell>
          <cell r="G2457" t="str">
            <v>NORMAL</v>
          </cell>
          <cell r="H2457" t="str">
            <v>RODRIGO RAUL MEJIA MATUTE</v>
          </cell>
          <cell r="I2457" t="str">
            <v>102164639</v>
          </cell>
          <cell r="J2457" t="str">
            <v>SECTOR CHICHA HUEVONA/CALLE YAUPI 484 Y CALLE BENJAMIN FRANKLIN/A 2 CUADRAS DE LA TIENDA DEPOR EN CASA DE 2 PISO COLOR BLANCO</v>
          </cell>
          <cell r="K2457" t="str">
            <v xml:space="preserve">997157834 /  </v>
          </cell>
          <cell r="L2457" t="str">
            <v/>
          </cell>
          <cell r="M2457" t="str">
            <v>CUENCA</v>
          </cell>
          <cell r="N2457" t="str">
            <v>AZUAY</v>
          </cell>
          <cell r="O2457" t="str">
            <v>CUENCA</v>
          </cell>
        </row>
        <row r="2458">
          <cell r="A2458" t="str">
            <v>20002980973880</v>
          </cell>
          <cell r="B2458">
            <v>465626</v>
          </cell>
          <cell r="C2458" t="str">
            <v>20002980973880</v>
          </cell>
          <cell r="D2458">
            <v>44887.510509259257</v>
          </cell>
          <cell r="E2458" t="str">
            <v>CONECEL</v>
          </cell>
          <cell r="F2458" t="str">
            <v>DESPACHO</v>
          </cell>
          <cell r="G2458" t="str">
            <v>NORMAL</v>
          </cell>
          <cell r="H2458" t="str">
            <v>JORGE LEONARDO HUERTA VILLIGUA</v>
          </cell>
          <cell r="I2458" t="str">
            <v>927682302</v>
          </cell>
          <cell r="J2458" t="str">
            <v>MANTA/ELOY ALFARO/ ALFARO/TRBJO VENDEDOR BOPLASTIC S.A FABRICA DE BOLSAS DE PLASTICO/ VIA INTERBARRIAL Y A VEI 215 RENTE A LA ULTIMA PICANTERIA Y DOLARAZOS</v>
          </cell>
          <cell r="K2458" t="str">
            <v>963358583 /  984436208</v>
          </cell>
          <cell r="L2458" t="str">
            <v/>
          </cell>
          <cell r="M2458" t="str">
            <v>MANTA</v>
          </cell>
          <cell r="N2458" t="str">
            <v>MANABI</v>
          </cell>
          <cell r="O2458" t="str">
            <v>MANTA</v>
          </cell>
        </row>
        <row r="2459">
          <cell r="A2459" t="str">
            <v>20002978019287</v>
          </cell>
          <cell r="B2459">
            <v>465627</v>
          </cell>
          <cell r="C2459" t="str">
            <v>20002978019287</v>
          </cell>
          <cell r="D2459">
            <v>44887.510509259257</v>
          </cell>
          <cell r="E2459" t="str">
            <v>CONECEL</v>
          </cell>
          <cell r="F2459" t="str">
            <v>DESPACHO</v>
          </cell>
          <cell r="G2459" t="str">
            <v>NORMAL</v>
          </cell>
          <cell r="H2459" t="str">
            <v>JOHNNY DAVID CARRION HURTADO</v>
          </cell>
          <cell r="I2459" t="str">
            <v>1105679706</v>
          </cell>
          <cell r="J2459" t="str">
            <v>LOJA/SUCRE/BARRIO ISIDRO AYORA AV EUGENIO ESPEJO Y FRANCIA CASA 465 DE 4 PISOS COLOR TERRACOTA A 2 CUADRAS DE UNA CANCHA DE FUTBOL</v>
          </cell>
          <cell r="K2459" t="str">
            <v xml:space="preserve">989572566 /  </v>
          </cell>
          <cell r="L2459" t="str">
            <v/>
          </cell>
          <cell r="M2459" t="str">
            <v>LOJA</v>
          </cell>
          <cell r="N2459" t="str">
            <v>LOJA</v>
          </cell>
          <cell r="O2459" t="str">
            <v>LOJA</v>
          </cell>
        </row>
        <row r="2460">
          <cell r="A2460" t="str">
            <v>20002951540190_1</v>
          </cell>
          <cell r="B2460">
            <v>465628</v>
          </cell>
          <cell r="C2460" t="str">
            <v>20002951540190_1</v>
          </cell>
          <cell r="D2460">
            <v>44887.510509259257</v>
          </cell>
          <cell r="E2460" t="str">
            <v>CONECEL</v>
          </cell>
          <cell r="F2460" t="str">
            <v>DESPACHO</v>
          </cell>
          <cell r="G2460" t="str">
            <v>NORMAL</v>
          </cell>
          <cell r="H2460" t="str">
            <v>ROSA CLEMENCIA NOA JIPA</v>
          </cell>
          <cell r="I2460" t="str">
            <v>2200468334</v>
          </cell>
          <cell r="J2460" t="str">
            <v>LORETO/LORETO/AV RIO HUATARACO BARRIO SAN LUIS MZ 23 FR CASA BLANCA VIA AL COCA A UNA CUADRA DEL JUZGADO JUDICIAL DE LORETO</v>
          </cell>
          <cell r="K2460" t="str">
            <v xml:space="preserve">959458011 /  </v>
          </cell>
          <cell r="L2460" t="str">
            <v/>
          </cell>
          <cell r="M2460" t="str">
            <v>LORETO</v>
          </cell>
          <cell r="N2460" t="str">
            <v>ORELLANA</v>
          </cell>
          <cell r="O2460" t="str">
            <v>LORETO</v>
          </cell>
        </row>
        <row r="2461">
          <cell r="A2461" t="str">
            <v>20002981542082</v>
          </cell>
          <cell r="B2461">
            <v>465630</v>
          </cell>
          <cell r="C2461" t="str">
            <v>20002981542082</v>
          </cell>
          <cell r="D2461">
            <v>44887.510509259257</v>
          </cell>
          <cell r="E2461" t="str">
            <v>CONECEL</v>
          </cell>
          <cell r="F2461" t="str">
            <v>DESPACHO</v>
          </cell>
          <cell r="G2461" t="str">
            <v>NORMAL</v>
          </cell>
          <cell r="H2461" t="str">
            <v>LUIS ANIBAL CABRERA BRAVO</v>
          </cell>
          <cell r="I2461" t="str">
            <v>1308384534</v>
          </cell>
          <cell r="J2461" t="str">
            <v>MANABI/PORTVIEJO/FRANCISCO PACHECO/AV BAQUERIZO MORENO Y CRISTO REY ENTREGA EN TALLER DE CERRAJERIA Y PINTADA FRENTE IGLESIA DE MORMONES</v>
          </cell>
          <cell r="K2461" t="str">
            <v xml:space="preserve">963166405 /  </v>
          </cell>
          <cell r="M2461" t="str">
            <v>PORTOVIEJO</v>
          </cell>
          <cell r="N2461" t="str">
            <v>MANABI</v>
          </cell>
          <cell r="O2461" t="str">
            <v>PORTOVIEJO</v>
          </cell>
        </row>
        <row r="2462">
          <cell r="A2462" t="str">
            <v>20002981366741</v>
          </cell>
          <cell r="B2462">
            <v>465631</v>
          </cell>
          <cell r="C2462" t="str">
            <v>20002981366741</v>
          </cell>
          <cell r="D2462">
            <v>44887.510509259257</v>
          </cell>
          <cell r="E2462" t="str">
            <v>CONECEL</v>
          </cell>
          <cell r="F2462" t="str">
            <v>DESPACHO</v>
          </cell>
          <cell r="G2462" t="str">
            <v>NORMAL</v>
          </cell>
          <cell r="H2462" t="str">
            <v>JERICO ALEXANDER LOPEZ SANCHEZ</v>
          </cell>
          <cell r="I2462" t="str">
            <v>1600671901</v>
          </cell>
          <cell r="J2462" t="str">
            <v>SUCUMBIOS/LAGO AGRIO/NUEVA LOJA LAGO AGRIO/12 DE FEBRERO Y CALLE PDTE ROLDOS/ENTREGA EN EDICIFICIO DEPARTAMENTO DE 5 PISO 5 COLOR BLANCO/ATRAS DE LA ESCULA CAMILO GALLEGOS</v>
          </cell>
          <cell r="K2462" t="str">
            <v>969062857 /  995327930</v>
          </cell>
          <cell r="L2462" t="str">
            <v/>
          </cell>
          <cell r="M2462" t="str">
            <v>LAGO AGRIO</v>
          </cell>
          <cell r="N2462" t="str">
            <v>SUCUMBIOS</v>
          </cell>
          <cell r="O2462" t="str">
            <v>LAGO AGRIO</v>
          </cell>
        </row>
        <row r="2463">
          <cell r="A2463" t="str">
            <v>20002973283068</v>
          </cell>
          <cell r="B2463">
            <v>465632</v>
          </cell>
          <cell r="C2463" t="str">
            <v>20002973283068</v>
          </cell>
          <cell r="D2463">
            <v>44887.510509259257</v>
          </cell>
          <cell r="E2463" t="str">
            <v>CONECEL</v>
          </cell>
          <cell r="F2463" t="str">
            <v>DESPACHO</v>
          </cell>
          <cell r="G2463" t="str">
            <v>NORMAL</v>
          </cell>
          <cell r="H2463" t="str">
            <v>ABEL ANTONIO VERA FRANCO</v>
          </cell>
          <cell r="I2463" t="str">
            <v>1316541539</v>
          </cell>
          <cell r="J2463" t="str">
            <v>MANABI/MANTA/LOS ESTEREOS/CALLE PRINCIPAL E Y AV E4/EN CASA 2 PISO CERRAMIENTO Y CULMNAS CELESTE CON VALDOSAS BEIGE A MEDIA CUADRA DEL COLEGIO JOSE SALAZAR MERO</v>
          </cell>
          <cell r="K2463" t="str">
            <v>963954678 /  962908064</v>
          </cell>
          <cell r="L2463" t="str">
            <v/>
          </cell>
          <cell r="M2463" t="str">
            <v>MANTA</v>
          </cell>
          <cell r="N2463" t="str">
            <v>MANABI</v>
          </cell>
          <cell r="O2463" t="str">
            <v>MANTA</v>
          </cell>
        </row>
        <row r="2464">
          <cell r="A2464" t="str">
            <v>20002981371025</v>
          </cell>
          <cell r="B2464">
            <v>465633</v>
          </cell>
          <cell r="C2464" t="str">
            <v>20002981371025</v>
          </cell>
          <cell r="D2464">
            <v>44887.510509259257</v>
          </cell>
          <cell r="E2464" t="str">
            <v>CONECEL</v>
          </cell>
          <cell r="F2464" t="str">
            <v>DESPACHO</v>
          </cell>
          <cell r="G2464" t="str">
            <v>NORMAL</v>
          </cell>
          <cell r="H2464" t="str">
            <v>EDISSON RUBEN DUMAS PESANTEZ</v>
          </cell>
          <cell r="I2464" t="str">
            <v>104925367</v>
          </cell>
          <cell r="J2464" t="str">
            <v>CUENCA/MACHANGARA/ CDELA KENNEDY AV PANAMERICANA NORTE 282 Y CLL CORONEL DELGADO/CASA 3P CLR VERDE 282 FRENTE A EDIFICIO</v>
          </cell>
          <cell r="K2464" t="str">
            <v xml:space="preserve">983497873 /  </v>
          </cell>
          <cell r="L2464" t="str">
            <v/>
          </cell>
          <cell r="M2464" t="str">
            <v>CUENCA</v>
          </cell>
          <cell r="N2464" t="str">
            <v>AZUAY</v>
          </cell>
          <cell r="O2464" t="str">
            <v>CUENCA</v>
          </cell>
        </row>
        <row r="2465">
          <cell r="A2465" t="str">
            <v>20002981714139</v>
          </cell>
          <cell r="B2465">
            <v>465634</v>
          </cell>
          <cell r="C2465" t="str">
            <v>20002981714139</v>
          </cell>
          <cell r="D2465">
            <v>44887.510509259257</v>
          </cell>
          <cell r="E2465" t="str">
            <v>CONECEL</v>
          </cell>
          <cell r="F2465" t="str">
            <v>DESPACHO</v>
          </cell>
          <cell r="G2465" t="str">
            <v>NORMAL</v>
          </cell>
          <cell r="H2465" t="str">
            <v>ARACELY JENNIFER QUITO QUILSIMBA</v>
          </cell>
          <cell r="I2465" t="str">
            <v>1754251773</v>
          </cell>
          <cell r="J2465" t="str">
            <v>QUITO/TUMBACO/AV OSWALDO GUAYASAMIN Y MANUELA GARAICOA/2PISOS CON POTON NEGRO FACHADA BLANCA/ A 300 PARA ABAJO DEL POLLO EL IDOLO</v>
          </cell>
          <cell r="K2465" t="str">
            <v>984376109 /  994081139</v>
          </cell>
          <cell r="L2465" t="str">
            <v/>
          </cell>
          <cell r="M2465" t="str">
            <v>QUITO</v>
          </cell>
          <cell r="N2465" t="str">
            <v>PICHINCHA</v>
          </cell>
          <cell r="O2465" t="str">
            <v>QUITO</v>
          </cell>
        </row>
        <row r="2466">
          <cell r="A2466" t="str">
            <v>20002974031425</v>
          </cell>
          <cell r="B2466">
            <v>465637</v>
          </cell>
          <cell r="C2466" t="str">
            <v>20002974031425</v>
          </cell>
          <cell r="D2466">
            <v>44887.510509259257</v>
          </cell>
          <cell r="E2466" t="str">
            <v>CONECEL</v>
          </cell>
          <cell r="F2466" t="str">
            <v>DESPACHO</v>
          </cell>
          <cell r="G2466" t="str">
            <v>NORMAL</v>
          </cell>
          <cell r="H2466" t="str">
            <v>LEONARDO MAURICIO MERO ALVAREZ</v>
          </cell>
          <cell r="I2466" t="str">
            <v>1350537120</v>
          </cell>
          <cell r="J2466" t="str">
            <v>MANABI/MANTA/JARAMIJO/ENTREGA EN MUNICIPIO DE JARAMIJO/CALLE 23 DE OCTUBRE Y CALLE 7 PLANTA BAJA FRENTE A CANCHA FULBITO</v>
          </cell>
          <cell r="K2466" t="str">
            <v xml:space="preserve">978848719 /  </v>
          </cell>
          <cell r="L2466" t="str">
            <v/>
          </cell>
          <cell r="M2466" t="str">
            <v>MANTA</v>
          </cell>
          <cell r="N2466" t="str">
            <v>MANABI</v>
          </cell>
          <cell r="O2466" t="str">
            <v>MANTA</v>
          </cell>
        </row>
        <row r="2467">
          <cell r="A2467" t="str">
            <v>20002981153486</v>
          </cell>
          <cell r="B2467">
            <v>465178</v>
          </cell>
          <cell r="C2467" t="str">
            <v>20002981153486</v>
          </cell>
          <cell r="D2467">
            <v>44886.720914351848</v>
          </cell>
          <cell r="E2467" t="str">
            <v>CONECEL</v>
          </cell>
          <cell r="F2467" t="str">
            <v>DESPACHO</v>
          </cell>
          <cell r="G2467" t="str">
            <v>NORMAL</v>
          </cell>
          <cell r="H2467" t="str">
            <v>MARIA ISABEL ARGUELLO FARFAN</v>
          </cell>
          <cell r="I2467" t="str">
            <v>1351401516</v>
          </cell>
          <cell r="J2467" t="str">
            <v>PORTOVIEJO/PARROQUIA 18 DE OCTUBRE - AV. REALES TAMARINDO Y AV. DIDULFO CEDENO DETRAS DE LA AGENCIA DE PRODUBANCO EN EL RESTAURANTE SARITA</v>
          </cell>
          <cell r="K2467" t="str">
            <v xml:space="preserve">999085495 /  </v>
          </cell>
          <cell r="M2467" t="str">
            <v>PORTOVIEJO</v>
          </cell>
          <cell r="N2467" t="str">
            <v>MANABI</v>
          </cell>
          <cell r="O2467" t="str">
            <v>PORTOVIEJO</v>
          </cell>
        </row>
        <row r="2468">
          <cell r="A2468" t="str">
            <v>20002976549114</v>
          </cell>
          <cell r="B2468">
            <v>465181</v>
          </cell>
          <cell r="C2468" t="str">
            <v>20002976549114</v>
          </cell>
          <cell r="D2468">
            <v>44886.720914351848</v>
          </cell>
          <cell r="E2468" t="str">
            <v>CONECEL</v>
          </cell>
          <cell r="F2468" t="str">
            <v>DESPACHO</v>
          </cell>
          <cell r="G2468" t="str">
            <v>NORMAL</v>
          </cell>
          <cell r="H2468" t="str">
            <v>BERTHA ISABEL CRUZ LISCANO</v>
          </cell>
          <cell r="I2468" t="str">
            <v>1757629058</v>
          </cell>
          <cell r="J2468" t="str">
            <v>QUITO/LLANO GRANDE/AV MANUEL UGRTE EN EL CONJUNTO PUEBLO BLANCO CASA DE COLOR BEIGE CON PORTON VERDE A MANO IZQUIERDA DE LA FARMACIA CRUZ AZUL</v>
          </cell>
          <cell r="K2468" t="str">
            <v xml:space="preserve">960913653 /  </v>
          </cell>
          <cell r="M2468" t="str">
            <v>QUITO</v>
          </cell>
          <cell r="N2468" t="str">
            <v>PICHINCHA</v>
          </cell>
          <cell r="O2468" t="str">
            <v>QUITO</v>
          </cell>
        </row>
        <row r="2469">
          <cell r="A2469" t="str">
            <v>20002976983637</v>
          </cell>
          <cell r="B2469">
            <v>465150</v>
          </cell>
          <cell r="C2469" t="str">
            <v>20002976983637</v>
          </cell>
          <cell r="D2469">
            <v>44886.720902777779</v>
          </cell>
          <cell r="E2469" t="str">
            <v>CONECEL</v>
          </cell>
          <cell r="F2469" t="str">
            <v>DESPACHO</v>
          </cell>
          <cell r="G2469" t="str">
            <v>NORMAL</v>
          </cell>
          <cell r="H2469" t="str">
            <v>JOSE ENRIQUE PROANO MARINO</v>
          </cell>
          <cell r="I2469" t="str">
            <v>1713876066</v>
          </cell>
          <cell r="J2469" t="str">
            <v>SANTO DOMINGO/ BOMBOLI/ AV DE LOS COLONOS Y NELIDA CARVAJAL URBANIZACION ECHANIQUE CUEVA CASA 2 PISOS COLOR AMARILLO A UNA CUADRA DEL DEPOSITO DE MADERA LA CELESTIAL</v>
          </cell>
          <cell r="K2469" t="str">
            <v>989064457 /  979433304</v>
          </cell>
          <cell r="L2469" t="str">
            <v/>
          </cell>
          <cell r="M2469" t="str">
            <v>SANTO DOMINGO</v>
          </cell>
          <cell r="N2469" t="str">
            <v>SANTO DOMINGO DE LOS TSACHILAS</v>
          </cell>
          <cell r="O2469" t="str">
            <v>SANTO DOMINGO</v>
          </cell>
        </row>
        <row r="2470">
          <cell r="A2470" t="str">
            <v>20002976724438</v>
          </cell>
          <cell r="B2470">
            <v>465153</v>
          </cell>
          <cell r="C2470" t="str">
            <v>20002976724438</v>
          </cell>
          <cell r="D2470">
            <v>44886.720902777779</v>
          </cell>
          <cell r="E2470" t="str">
            <v>CONECEL</v>
          </cell>
          <cell r="F2470" t="str">
            <v>DESPACHO</v>
          </cell>
          <cell r="G2470" t="str">
            <v>NORMAL</v>
          </cell>
          <cell r="H2470" t="str">
            <v>ANGELA MARIA ZAMBRANO PERERO</v>
          </cell>
          <cell r="I2470" t="str">
            <v>1723051643</v>
          </cell>
          <cell r="J2470" t="str">
            <v>EL COCA/ EL COCA/ TRSBJ: CONSULTORIO YANINA QUEZADA, CALLE VILLAQUEMADO Y ALEJANDRO LABAKA A 50 METROS DEL CENTRO COMERCIAL</v>
          </cell>
          <cell r="K2470" t="str">
            <v xml:space="preserve">961856736 /  </v>
          </cell>
          <cell r="M2470" t="str">
            <v>220201</v>
          </cell>
          <cell r="N2470" t="str">
            <v>ORELLANA</v>
          </cell>
          <cell r="O2470" t="str">
            <v>EL COCA</v>
          </cell>
        </row>
        <row r="2471">
          <cell r="A2471" t="str">
            <v>20002976745661</v>
          </cell>
          <cell r="B2471">
            <v>465155</v>
          </cell>
          <cell r="C2471" t="str">
            <v>20002976745661</v>
          </cell>
          <cell r="D2471">
            <v>44886.720902777779</v>
          </cell>
          <cell r="E2471" t="str">
            <v>CONECEL</v>
          </cell>
          <cell r="F2471" t="str">
            <v>DESPACHO</v>
          </cell>
          <cell r="G2471" t="str">
            <v>NORMAL</v>
          </cell>
          <cell r="H2471" t="str">
            <v>LUIS ANIBAL LOPEZ ENRIQUEZ</v>
          </cell>
          <cell r="I2471" t="str">
            <v>500869870</v>
          </cell>
          <cell r="J2471" t="str">
            <v>RIOBAMBA/LIZARZABURO/LUGAR DE TRABAJO AV DE LA PRENSA Y ARGENTINA PUSTO DE CAMINONETA DE ALQUILER LOCAL SICOM DISTRIBUIDOR</v>
          </cell>
          <cell r="K2471" t="str">
            <v xml:space="preserve">969031920 /  </v>
          </cell>
          <cell r="M2471" t="str">
            <v>RIOBAMBA</v>
          </cell>
          <cell r="N2471" t="str">
            <v>CHIMBORAZO</v>
          </cell>
          <cell r="O2471" t="str">
            <v>RIOBAMBA</v>
          </cell>
        </row>
        <row r="2472">
          <cell r="A2472" t="str">
            <v>20002954654873_1</v>
          </cell>
          <cell r="B2472">
            <v>465157</v>
          </cell>
          <cell r="C2472" t="str">
            <v>20002954654873_1</v>
          </cell>
          <cell r="D2472">
            <v>44886.720902777779</v>
          </cell>
          <cell r="E2472" t="str">
            <v>CONECEL</v>
          </cell>
          <cell r="F2472" t="str">
            <v>DESPACHO</v>
          </cell>
          <cell r="G2472" t="str">
            <v>NORMAL</v>
          </cell>
          <cell r="H2472" t="str">
            <v>JENNY VERONICA LITUMA CORDOVA</v>
          </cell>
          <cell r="I2472" t="str">
            <v>106202385</v>
          </cell>
          <cell r="J2472" t="str">
            <v>CUENCA/EL VALLE CALLE PRINCIPAL CAMINO DEL VALLE Y CALLE E85 EN EL CENTRO VETERINARIO AGRO VALLE FRENTE A LA ESCUELA MANUEL GUERRERO</v>
          </cell>
          <cell r="K2472" t="str">
            <v>995194843 /  981486289</v>
          </cell>
          <cell r="M2472" t="str">
            <v>CUENCA</v>
          </cell>
          <cell r="N2472" t="str">
            <v>AZUAY</v>
          </cell>
          <cell r="O2472" t="str">
            <v>CUENCA</v>
          </cell>
        </row>
        <row r="2473">
          <cell r="A2473" t="str">
            <v>20002913451253</v>
          </cell>
          <cell r="B2473">
            <v>465158</v>
          </cell>
          <cell r="C2473" t="str">
            <v>20002913451253</v>
          </cell>
          <cell r="D2473">
            <v>44886.720902777779</v>
          </cell>
          <cell r="E2473" t="str">
            <v>CONECEL</v>
          </cell>
          <cell r="F2473" t="str">
            <v>DESPACHO</v>
          </cell>
          <cell r="G2473" t="str">
            <v>NORMAL</v>
          </cell>
          <cell r="H2473" t="str">
            <v>JENNIFER JESSENIA CEDENO ZAMBRANO</v>
          </cell>
          <cell r="I2473" t="str">
            <v>1314026384</v>
          </cell>
          <cell r="J2473" t="str">
            <v>MANTA/LOS ESTEROS/BARRIO ALTA GRACIA CALLE LAS ACACIAS Y H2 CASA 52S DE COLOR CREMA DE UN PISO FRENTE AL PARQUE DE ALTA GRACIA JUNTO AL EDIFICIO ESTEFANO</v>
          </cell>
          <cell r="K2473" t="str">
            <v xml:space="preserve">967836764 /  </v>
          </cell>
          <cell r="M2473" t="str">
            <v>MANTA</v>
          </cell>
          <cell r="N2473" t="str">
            <v>MANABI</v>
          </cell>
          <cell r="O2473" t="str">
            <v>MANTA</v>
          </cell>
        </row>
        <row r="2474">
          <cell r="A2474" t="str">
            <v>20002973663577</v>
          </cell>
          <cell r="B2474">
            <v>465159</v>
          </cell>
          <cell r="C2474" t="str">
            <v>20002973663577</v>
          </cell>
          <cell r="D2474">
            <v>44886.720902777779</v>
          </cell>
          <cell r="E2474" t="str">
            <v>CONECEL</v>
          </cell>
          <cell r="F2474" t="str">
            <v>DESPACHO</v>
          </cell>
          <cell r="G2474" t="str">
            <v>NORMAL</v>
          </cell>
          <cell r="H2474" t="str">
            <v>WILSON GONZALO LUGO ALDAS</v>
          </cell>
          <cell r="I2474" t="str">
            <v>400925509</v>
          </cell>
          <cell r="J2474" t="str">
            <v>IBARRA/EL SAGRARIO CALLE ENTRE 13 DE ABRIL Y JAIME ROLDOS MERCADO MAYORISTA BODEGA 92</v>
          </cell>
          <cell r="K2474" t="str">
            <v xml:space="preserve">962624315 /  </v>
          </cell>
          <cell r="M2474" t="str">
            <v>IBARRA</v>
          </cell>
          <cell r="N2474" t="str">
            <v>IMBABURA</v>
          </cell>
          <cell r="O2474" t="str">
            <v>IBARRA</v>
          </cell>
        </row>
        <row r="2475">
          <cell r="A2475" t="str">
            <v>20002973484902</v>
          </cell>
          <cell r="B2475">
            <v>465160</v>
          </cell>
          <cell r="C2475" t="str">
            <v>20002973484902</v>
          </cell>
          <cell r="D2475">
            <v>44886.720902777779</v>
          </cell>
          <cell r="E2475" t="str">
            <v>CONECEL</v>
          </cell>
          <cell r="F2475" t="str">
            <v>DESPACHO</v>
          </cell>
          <cell r="G2475" t="str">
            <v>NORMAL</v>
          </cell>
          <cell r="H2475" t="str">
            <v>ALEIDA KATERINA PALACIOS VIVANCO</v>
          </cell>
          <cell r="I2475" t="str">
            <v>1102905278</v>
          </cell>
          <cell r="J2475" t="str">
            <v>LOJA/EL SAGRARIO/SCTR CENTRO CSA 169.64 CLL ANDRES BELLO Y PARQUE GALAPAGOS CS 2P DURAZN/DTRS CENTRO DE SALUD HUGO GUILLERMO GONZALEZ</v>
          </cell>
          <cell r="K2475" t="str">
            <v>995007244 /  986184686</v>
          </cell>
          <cell r="M2475" t="str">
            <v>LOJA</v>
          </cell>
          <cell r="N2475" t="str">
            <v>LOJA</v>
          </cell>
          <cell r="O2475" t="str">
            <v>LOJA</v>
          </cell>
        </row>
        <row r="2476">
          <cell r="A2476" t="str">
            <v>20002976983213</v>
          </cell>
          <cell r="B2476">
            <v>465161</v>
          </cell>
          <cell r="C2476" t="str">
            <v>20002976983213</v>
          </cell>
          <cell r="D2476">
            <v>44886.720902777779</v>
          </cell>
          <cell r="E2476" t="str">
            <v>CONECEL</v>
          </cell>
          <cell r="F2476" t="str">
            <v>DESPACHO</v>
          </cell>
          <cell r="G2476" t="str">
            <v>NORMAL</v>
          </cell>
          <cell r="H2476" t="str">
            <v>REYSLER ANDRES DEIDAN PAZMINO</v>
          </cell>
          <cell r="I2476" t="str">
            <v>2350468530</v>
          </cell>
          <cell r="J2476" t="str">
            <v>SANTO DOMINGO/BOMBOLI/EN LA URBANIZACION ROSALES 4TA ETAPA AV RIO CHILA Y PASAJE GALO GALECIO CASA DE 3 PISOS COLOR MELON</v>
          </cell>
          <cell r="K2476" t="str">
            <v>982306750 /  978880493</v>
          </cell>
          <cell r="L2476" t="str">
            <v/>
          </cell>
          <cell r="M2476" t="str">
            <v>SANTO DOMINGO</v>
          </cell>
          <cell r="N2476" t="str">
            <v>SANTO DOMINGO DE LOS TSACHILAS</v>
          </cell>
          <cell r="O2476" t="str">
            <v>SANTO DOMINGO</v>
          </cell>
        </row>
        <row r="2477">
          <cell r="A2477" t="str">
            <v>20002977248564</v>
          </cell>
          <cell r="B2477">
            <v>465163</v>
          </cell>
          <cell r="C2477" t="str">
            <v>20002977248564</v>
          </cell>
          <cell r="D2477">
            <v>44886.720902777779</v>
          </cell>
          <cell r="E2477" t="str">
            <v>CONECEL</v>
          </cell>
          <cell r="F2477" t="str">
            <v>DESPACHO</v>
          </cell>
          <cell r="G2477" t="str">
            <v>NORMAL</v>
          </cell>
          <cell r="H2477" t="str">
            <v>FABRICIO ANTONIO ZAMBRANO GARCIA</v>
          </cell>
          <cell r="I2477" t="str">
            <v>924455082</v>
          </cell>
          <cell r="J2477" t="str">
            <v>SANTA ELENA/SANTA ELENA/AV JULIO ORENNO Y AV FERNANDO MARQUEZ DE LA PLATA A 4 CUADRAS DEL HOSPITAL DR LIBERIO PANCHANA SOTOMAYOR CASA DE UN PISO COLOR GRIS RECIBE VALERIA ZAMBRANO</v>
          </cell>
          <cell r="K2477" t="str">
            <v xml:space="preserve">959503718 /  </v>
          </cell>
          <cell r="M2477" t="str">
            <v>SANTA ELENA</v>
          </cell>
          <cell r="N2477" t="str">
            <v>SANTA ELENA</v>
          </cell>
          <cell r="O2477" t="str">
            <v>SANTA ELENA</v>
          </cell>
        </row>
        <row r="2478">
          <cell r="A2478" t="str">
            <v>20002980958414</v>
          </cell>
          <cell r="B2478">
            <v>465164</v>
          </cell>
          <cell r="C2478" t="str">
            <v>20002980958414</v>
          </cell>
          <cell r="D2478">
            <v>44886.720902777779</v>
          </cell>
          <cell r="E2478" t="str">
            <v>CONECEL</v>
          </cell>
          <cell r="F2478" t="str">
            <v>DESPACHO</v>
          </cell>
          <cell r="G2478" t="str">
            <v>NORMAL</v>
          </cell>
          <cell r="H2478" t="str">
            <v>OLGA SUSANA DIAZ JARAMILLO</v>
          </cell>
          <cell r="I2478" t="str">
            <v>1600133514</v>
          </cell>
          <cell r="J2478" t="str">
            <v>FRANCISCO DE ORELLANA/FRANCISCO DE ORELLANA/CALLE AMBATO Y ELOY ALFARO EN EL LOCAL Y BOUTIQUE SHEYLA OTERO</v>
          </cell>
          <cell r="K2478" t="str">
            <v>963844172 /  996179807</v>
          </cell>
          <cell r="M2478" t="str">
            <v>220201</v>
          </cell>
          <cell r="N2478" t="str">
            <v>ORELLANA</v>
          </cell>
          <cell r="O2478" t="str">
            <v>FRANCISCO DE ORELLANA</v>
          </cell>
        </row>
        <row r="2479">
          <cell r="A2479" t="str">
            <v>20002978298125</v>
          </cell>
          <cell r="B2479">
            <v>465167</v>
          </cell>
          <cell r="C2479" t="str">
            <v>20002978298125</v>
          </cell>
          <cell r="D2479">
            <v>44886.720902777779</v>
          </cell>
          <cell r="E2479" t="str">
            <v>CONECEL</v>
          </cell>
          <cell r="F2479" t="str">
            <v>DESPACHO</v>
          </cell>
          <cell r="G2479" t="str">
            <v>NORMAL</v>
          </cell>
          <cell r="H2479" t="str">
            <v>HERNAN ALEJANDRO BRIONES GARCIA</v>
          </cell>
          <cell r="I2479" t="str">
            <v>1207597012</v>
          </cell>
          <cell r="J2479" t="str">
            <v>QUEVEDO/7 DE OCTUBRE LOTIZACION LA CARMITA VILLA 11 Y 12 CALLE C.M Y CALLEJON 15 A UNA CUADRA DE REY TV DIAG PARQUE SAN JORGE VILLA COLOR MELON</v>
          </cell>
          <cell r="K2479" t="str">
            <v>984444311 /  999925803</v>
          </cell>
          <cell r="L2479" t="str">
            <v/>
          </cell>
          <cell r="M2479" t="str">
            <v>QUEVEDO</v>
          </cell>
          <cell r="N2479" t="str">
            <v>LOS RIOS</v>
          </cell>
          <cell r="O2479" t="str">
            <v>QUEVEDO</v>
          </cell>
        </row>
        <row r="2480">
          <cell r="A2480" t="str">
            <v>20002972857402</v>
          </cell>
          <cell r="B2480">
            <v>465170</v>
          </cell>
          <cell r="C2480" t="str">
            <v>20002972857402</v>
          </cell>
          <cell r="D2480">
            <v>44886.720902777779</v>
          </cell>
          <cell r="E2480" t="str">
            <v>CONECEL</v>
          </cell>
          <cell r="F2480" t="str">
            <v>DESPACHO</v>
          </cell>
          <cell r="G2480" t="str">
            <v>NORMAL</v>
          </cell>
          <cell r="H2480" t="str">
            <v>JHON WILDER ROSERO MONTERO</v>
          </cell>
          <cell r="I2480" t="str">
            <v>2101145940</v>
          </cell>
          <cell r="J2480" t="str">
            <v>TULCAN/ TULCAN/ PANAMERICANA 24 MAYO Y 2DO CALLEJON CASA 1 PISO COLOR TURQUEZA Y LADRILLO</v>
          </cell>
          <cell r="K2480" t="str">
            <v xml:space="preserve">962155922 /  </v>
          </cell>
          <cell r="M2480" t="str">
            <v>TULCAN</v>
          </cell>
          <cell r="N2480" t="str">
            <v>CARCHI</v>
          </cell>
          <cell r="O2480" t="str">
            <v>TULCAN</v>
          </cell>
        </row>
        <row r="2481">
          <cell r="A2481" t="str">
            <v>20002978600286</v>
          </cell>
          <cell r="B2481">
            <v>465171</v>
          </cell>
          <cell r="C2481" t="str">
            <v>20002978600286</v>
          </cell>
          <cell r="D2481">
            <v>44886.720902777779</v>
          </cell>
          <cell r="E2481" t="str">
            <v>CONECEL</v>
          </cell>
          <cell r="F2481" t="str">
            <v>DESPACHO</v>
          </cell>
          <cell r="G2481" t="str">
            <v>NORMAL</v>
          </cell>
          <cell r="H2481" t="str">
            <v>DANIEL ANTONIO ARIAS ARROBO</v>
          </cell>
          <cell r="I2481" t="str">
            <v>1717578239</v>
          </cell>
          <cell r="J2481" t="str">
            <v>QUITO/PONCEANO/CALLE 2 Y FRANCISCO DALMAU N68-152 EDIFICIO MIRAGE A 3 CUADRAS DEL SUPERMAXI DE LA REAL AUDIENCIA</v>
          </cell>
          <cell r="K2481" t="str">
            <v xml:space="preserve">992923384 /  </v>
          </cell>
          <cell r="M2481" t="str">
            <v>QUITO</v>
          </cell>
          <cell r="N2481" t="str">
            <v>PICHINCHA</v>
          </cell>
          <cell r="O2481" t="str">
            <v>QUITO</v>
          </cell>
        </row>
        <row r="2482">
          <cell r="A2482" t="str">
            <v>20002979485522</v>
          </cell>
          <cell r="B2482">
            <v>465173</v>
          </cell>
          <cell r="C2482" t="str">
            <v>20002979485522</v>
          </cell>
          <cell r="D2482">
            <v>44886.720902777779</v>
          </cell>
          <cell r="E2482" t="str">
            <v>CONECEL</v>
          </cell>
          <cell r="F2482" t="str">
            <v>DESPACHO</v>
          </cell>
          <cell r="G2482" t="str">
            <v>NORMAL</v>
          </cell>
          <cell r="H2482" t="str">
            <v>CHRIS EILEEN CASTRO NEIRA</v>
          </cell>
          <cell r="I2482" t="str">
            <v>930747027</v>
          </cell>
          <cell r="J2482" t="str">
            <v>GUAYAQUIL/TARQUI/AV DE LAS AGUAS Y DE LA JIGUAS EN LA UNIDAD EDUCATIVA DELFOS/ GARITA</v>
          </cell>
          <cell r="K2482" t="str">
            <v xml:space="preserve">989611838 /  </v>
          </cell>
          <cell r="M2482" t="str">
            <v>GUAYAQUIL</v>
          </cell>
          <cell r="N2482" t="str">
            <v>GUAYAS</v>
          </cell>
          <cell r="O2482" t="str">
            <v>GUAYAQUIL</v>
          </cell>
        </row>
        <row r="2483">
          <cell r="A2483" t="str">
            <v>20002980147376</v>
          </cell>
          <cell r="B2483">
            <v>465175</v>
          </cell>
          <cell r="C2483" t="str">
            <v>20002980147376</v>
          </cell>
          <cell r="D2483">
            <v>44886.720902777779</v>
          </cell>
          <cell r="E2483" t="str">
            <v>CONECEL</v>
          </cell>
          <cell r="F2483" t="str">
            <v>DESPACHO</v>
          </cell>
          <cell r="G2483" t="str">
            <v>NORMAL</v>
          </cell>
          <cell r="H2483" t="str">
            <v>LOURDES MONSERRATE MENDOZA MENENDEZ</v>
          </cell>
          <cell r="I2483" t="str">
            <v>1304676057</v>
          </cell>
          <cell r="J2483" t="str">
            <v>MANABI/ELOY ALFARO/CALLE 319 AV 213 CUERPO DE BOMBERO REF A UNA CUADRA DE LA ESCUELA CARLOS POLIS ORTIZ</v>
          </cell>
          <cell r="K2483" t="str">
            <v>963844921 /  981047268</v>
          </cell>
          <cell r="L2483" t="str">
            <v/>
          </cell>
          <cell r="M2483" t="str">
            <v>MANTA</v>
          </cell>
          <cell r="N2483" t="str">
            <v>MANABI</v>
          </cell>
          <cell r="O2483" t="str">
            <v>MANTA</v>
          </cell>
        </row>
        <row r="2484">
          <cell r="A2484" t="str">
            <v>20002980954693</v>
          </cell>
          <cell r="B2484">
            <v>465176</v>
          </cell>
          <cell r="C2484" t="str">
            <v>20002980954693</v>
          </cell>
          <cell r="D2484">
            <v>44886.720902777779</v>
          </cell>
          <cell r="E2484" t="str">
            <v>CONECEL</v>
          </cell>
          <cell r="F2484" t="str">
            <v>DESPACHO</v>
          </cell>
          <cell r="G2484" t="str">
            <v>NORMAL</v>
          </cell>
          <cell r="H2484" t="str">
            <v>JOSE LUIS GUNCAY CHUVA</v>
          </cell>
          <cell r="I2484" t="str">
            <v>705458842</v>
          </cell>
          <cell r="J2484" t="str">
            <v>MACHALA/MACHALA/CIUDADELA LOS VERGELES SECTOR B MZ.62/CALLE 6TA AVENIDA Y C.15 JUNTO A PASTELERIA PONKEY CASA CON PORTAL DE FIERRO</v>
          </cell>
          <cell r="K2484" t="str">
            <v xml:space="preserve">963828440 /  </v>
          </cell>
          <cell r="M2484" t="str">
            <v>MACHALA</v>
          </cell>
          <cell r="N2484" t="str">
            <v>EL ORO</v>
          </cell>
          <cell r="O2484" t="str">
            <v>MACHALA</v>
          </cell>
        </row>
        <row r="2485">
          <cell r="A2485" t="str">
            <v>20002975047867</v>
          </cell>
          <cell r="B2485">
            <v>465131</v>
          </cell>
          <cell r="C2485" t="str">
            <v>20002975047867</v>
          </cell>
          <cell r="D2485">
            <v>44886.668796296297</v>
          </cell>
          <cell r="E2485" t="str">
            <v>BRELDYNG</v>
          </cell>
          <cell r="F2485" t="str">
            <v>DESPACHO</v>
          </cell>
          <cell r="G2485" t="str">
            <v>NORMAL</v>
          </cell>
          <cell r="H2485" t="str">
            <v>MARIXZA LEONOR ZAMBRANO LOOR</v>
          </cell>
          <cell r="I2485" t="str">
            <v>1308033032</v>
          </cell>
          <cell r="J2485" t="str">
            <v>"SANTA ELENA / LA LIBERTAD / LA LIBERTAD / AV ELEODORO SOLORZANO / SN / ENTRE CALLE 21 Y 22 / ENTREGA EN EL NEGOCIO PRODUCTOS ""MANABITA DONA MARI"""</v>
          </cell>
          <cell r="K2485" t="str">
            <v>99772753</v>
          </cell>
          <cell r="M2485" t="str">
            <v>LA LIBERTAD</v>
          </cell>
          <cell r="N2485" t="str">
            <v>SANTA ELENA</v>
          </cell>
          <cell r="O2485" t="str">
            <v>LA LIBERTAD</v>
          </cell>
        </row>
        <row r="2486">
          <cell r="A2486" t="str">
            <v>20002976320214</v>
          </cell>
          <cell r="B2486">
            <v>465132</v>
          </cell>
          <cell r="C2486" t="str">
            <v>20002976320214</v>
          </cell>
          <cell r="D2486">
            <v>44886.668796296297</v>
          </cell>
          <cell r="E2486" t="str">
            <v>BRELDYNG</v>
          </cell>
          <cell r="F2486" t="str">
            <v>DESPACHO</v>
          </cell>
          <cell r="G2486" t="str">
            <v>NORMAL</v>
          </cell>
          <cell r="H2486" t="str">
            <v>ROLANDO ADALID MONCAYO SOLORZANO</v>
          </cell>
          <cell r="I2486" t="str">
            <v>1308850856</v>
          </cell>
          <cell r="J2486" t="str">
            <v>GUAYAS / GUAYAQUIL / TARQUI / AV HONORATO VASQUEZ / MZ 5 SL 1 / QUINQUELLAS / VIA A DAULE KM 10.5 EN LA OFICINA DE TRAMACO CENTRO DE DISTRIBUCION VIA DAULE</v>
          </cell>
          <cell r="K2486" t="str">
            <v>994981081</v>
          </cell>
          <cell r="M2486" t="str">
            <v>GUAYAQUIL</v>
          </cell>
          <cell r="N2486" t="str">
            <v>GUAYAS</v>
          </cell>
          <cell r="O2486" t="str">
            <v>GUAYAQUIL</v>
          </cell>
        </row>
        <row r="2487">
          <cell r="A2487" t="str">
            <v>20002976734083</v>
          </cell>
          <cell r="B2487">
            <v>465133</v>
          </cell>
          <cell r="C2487" t="str">
            <v>20002976734083</v>
          </cell>
          <cell r="D2487">
            <v>44886.668796296297</v>
          </cell>
          <cell r="E2487" t="str">
            <v>BRELDYNG</v>
          </cell>
          <cell r="F2487" t="str">
            <v>DESPACHO</v>
          </cell>
          <cell r="G2487" t="str">
            <v>NORMAL</v>
          </cell>
          <cell r="H2487" t="str">
            <v>ORTEGA LOPEZ LADY CRISTINA</v>
          </cell>
          <cell r="I2487" t="str">
            <v>921618955</v>
          </cell>
          <cell r="J2487" t="str">
            <v>GUAYAS / GUAYAQUIL / TARQUI / AV PEDRO MENENDEZ GILBERT / SN /  / ENTREGA EN EL HOSPITAL DE SOLCA EN CDLA ATARAZANA</v>
          </cell>
          <cell r="K2487" t="str">
            <v>969928734/0958912045</v>
          </cell>
          <cell r="M2487" t="str">
            <v>GUAYAQUIL</v>
          </cell>
          <cell r="N2487" t="str">
            <v>GUAYAS</v>
          </cell>
          <cell r="O2487" t="str">
            <v>GUAYAQUIL</v>
          </cell>
        </row>
        <row r="2488">
          <cell r="A2488" t="str">
            <v>20002976554804</v>
          </cell>
          <cell r="B2488">
            <v>465134</v>
          </cell>
          <cell r="C2488" t="str">
            <v>20002976554804</v>
          </cell>
          <cell r="D2488">
            <v>44886.668796296297</v>
          </cell>
          <cell r="E2488" t="str">
            <v>BRELDYNG</v>
          </cell>
          <cell r="F2488" t="str">
            <v>DESPACHO</v>
          </cell>
          <cell r="G2488" t="str">
            <v>NORMAL</v>
          </cell>
          <cell r="H2488" t="str">
            <v>JAIME ROBERTO CHACON JARA</v>
          </cell>
          <cell r="I2488" t="str">
            <v>905466413</v>
          </cell>
          <cell r="J2488" t="str">
            <v>GUAYAS / GUAYAQUIL / TARQUI / VIA TERMINAL PASCUALES / MZ 10-13 VLL 35 /  / URBANIZACION METROPOLIS 2B CASA DE DOS PISOS A 200M DEL TIA DE PASCUALES</v>
          </cell>
          <cell r="K2488" t="str">
            <v>985485170/0939005943</v>
          </cell>
          <cell r="M2488" t="str">
            <v>GUAYAQUIL</v>
          </cell>
          <cell r="N2488" t="str">
            <v>GUAYAS</v>
          </cell>
          <cell r="O2488" t="str">
            <v>GUAYAQUIL</v>
          </cell>
        </row>
        <row r="2489">
          <cell r="A2489" t="str">
            <v>20002976754851</v>
          </cell>
          <cell r="B2489">
            <v>465136</v>
          </cell>
          <cell r="C2489" t="str">
            <v>20002976754851</v>
          </cell>
          <cell r="D2489">
            <v>44886.668796296297</v>
          </cell>
          <cell r="E2489" t="str">
            <v>BRELDYNG</v>
          </cell>
          <cell r="F2489" t="str">
            <v>DESPACHO</v>
          </cell>
          <cell r="G2489" t="str">
            <v>NORMAL</v>
          </cell>
          <cell r="H2489" t="str">
            <v>MANZO MONCAYO MANUEL ANTONIO</v>
          </cell>
          <cell r="I2489" t="str">
            <v>909037533</v>
          </cell>
          <cell r="J2489" t="str">
            <v>GUAYAS / GUAYAQUIL / TARQUI / VIA PERIMETRAL / KM 25 / MODESTO LUQUE / EN EL CENTRO COMERCIAL MALL EL FORTIN</v>
          </cell>
          <cell r="K2489" t="str">
            <v>986342502</v>
          </cell>
          <cell r="M2489" t="str">
            <v>GUAYAQUIL</v>
          </cell>
          <cell r="N2489" t="str">
            <v>GUAYAS</v>
          </cell>
          <cell r="O2489" t="str">
            <v>GUAYAQUIL</v>
          </cell>
        </row>
        <row r="2490">
          <cell r="A2490" t="str">
            <v>20002978280697</v>
          </cell>
          <cell r="B2490">
            <v>465137</v>
          </cell>
          <cell r="C2490" t="str">
            <v>20002978280697</v>
          </cell>
          <cell r="D2490">
            <v>44886.668796296297</v>
          </cell>
          <cell r="E2490" t="str">
            <v>BRELDYNG</v>
          </cell>
          <cell r="F2490" t="str">
            <v>DESPACHO</v>
          </cell>
          <cell r="G2490" t="str">
            <v>NORMAL</v>
          </cell>
          <cell r="H2490" t="str">
            <v>HERRERA JIMENEZ RUTH MERARY</v>
          </cell>
          <cell r="I2490" t="str">
            <v>1204486862</v>
          </cell>
          <cell r="J2490" t="str">
            <v>GUAYAS / GUAYAQUIL / XIMENA / COOP LUCHAR Y VENCER / MZ 106 SL 9 /  / COOP LUCHAR Y VENCER ISLA TRINITARIA EN LA DESPENSA RITA ENTRANDO POR MATERNIDAD CAMINO AL SOL</v>
          </cell>
          <cell r="K2490" t="str">
            <v>959513506</v>
          </cell>
          <cell r="M2490" t="str">
            <v>GUAYAQUIL</v>
          </cell>
          <cell r="N2490" t="str">
            <v>GUAYAS</v>
          </cell>
          <cell r="O2490" t="str">
            <v>GUAYAQUIL</v>
          </cell>
        </row>
        <row r="2491">
          <cell r="A2491" t="str">
            <v>20002977231092</v>
          </cell>
          <cell r="B2491">
            <v>464774</v>
          </cell>
          <cell r="C2491" t="str">
            <v>20002977231092</v>
          </cell>
          <cell r="D2491">
            <v>44886.506956018522</v>
          </cell>
          <cell r="E2491" t="str">
            <v>CONECEL</v>
          </cell>
          <cell r="F2491" t="str">
            <v>DESPACHO</v>
          </cell>
          <cell r="G2491" t="str">
            <v>NORMAL</v>
          </cell>
          <cell r="H2491" t="str">
            <v>WENDY TATIANA FRANCO PINCAY</v>
          </cell>
          <cell r="I2491" t="str">
            <v>1313472829</v>
          </cell>
          <cell r="J2491" t="str">
            <v>RIOBAMBA/LIZARZABURO/CALLE VELOZ Y BALTAZAR PAREDES/LOCAL ESQUINERO CON ROTULO BIG PRING LOCAL GIGANTOGRAFIAS/A 1 CUADRA DEL COLEG RIOBAMBA</v>
          </cell>
          <cell r="K2491" t="str">
            <v>998780376 /  32397256</v>
          </cell>
          <cell r="M2491" t="str">
            <v>RIOBAMBA</v>
          </cell>
          <cell r="N2491" t="str">
            <v>CHIMBORAZO</v>
          </cell>
          <cell r="O2491" t="str">
            <v>RIOBAMBA</v>
          </cell>
        </row>
        <row r="2492">
          <cell r="A2492" t="str">
            <v>20002975208406</v>
          </cell>
          <cell r="B2492">
            <v>464776</v>
          </cell>
          <cell r="C2492" t="str">
            <v>20002975208406</v>
          </cell>
          <cell r="D2492">
            <v>44886.506956018522</v>
          </cell>
          <cell r="E2492" t="str">
            <v>CONECEL</v>
          </cell>
          <cell r="F2492" t="str">
            <v>DESPACHO</v>
          </cell>
          <cell r="G2492" t="str">
            <v>NORMAL</v>
          </cell>
          <cell r="H2492" t="str">
            <v>GIANELLA NICOLE GUZMAN SALAZAR</v>
          </cell>
          <cell r="I2492" t="str">
            <v>943091322</v>
          </cell>
          <cell r="J2492" t="str">
            <v>MILAGRO/ MILAGRO)SCTR BOLICHE AV.JUAN MONTALVO FIALLOS Y ROCAFUERTE TRBJO CENTRO DE ATENCION A CLIENTES CLARO A 1CDR SASTRERIA CORTEFIEL</v>
          </cell>
          <cell r="K2492" t="str">
            <v xml:space="preserve">961935462 /  </v>
          </cell>
          <cell r="M2492" t="str">
            <v>MILAGRO</v>
          </cell>
          <cell r="N2492" t="str">
            <v>GUAYAS</v>
          </cell>
          <cell r="O2492" t="str">
            <v>MILAGRO</v>
          </cell>
        </row>
        <row r="2493">
          <cell r="A2493" t="str">
            <v>20002977220488</v>
          </cell>
          <cell r="B2493">
            <v>464777</v>
          </cell>
          <cell r="C2493" t="str">
            <v>20002977220488</v>
          </cell>
          <cell r="D2493">
            <v>44886.506956018522</v>
          </cell>
          <cell r="E2493" t="str">
            <v>CONECEL</v>
          </cell>
          <cell r="F2493" t="str">
            <v>DESPACHO</v>
          </cell>
          <cell r="G2493" t="str">
            <v>NORMAL</v>
          </cell>
          <cell r="H2493" t="str">
            <v>MARIA DEL CARMEN PAEZ GUZMAN</v>
          </cell>
          <cell r="I2493" t="str">
            <v>1803766979</v>
          </cell>
          <cell r="J2493" t="str">
            <v>AMBATO/LA MATRIZ/CENTRO DE AMBATO/BOLIVAR Y LALAMA/CASA 2P BLANCO/ENTREGAR EN ALMACEN DE ZAPATOS PUBLE GUMER/ALADO DE DEL SRI</v>
          </cell>
          <cell r="K2493" t="str">
            <v>983935022 /  998649491</v>
          </cell>
          <cell r="M2493" t="str">
            <v>AMBATO</v>
          </cell>
          <cell r="N2493" t="str">
            <v>TUNGURAHUA</v>
          </cell>
          <cell r="O2493" t="str">
            <v>AMBATO</v>
          </cell>
        </row>
        <row r="2494">
          <cell r="A2494" t="str">
            <v>20002978600055</v>
          </cell>
          <cell r="B2494">
            <v>464778</v>
          </cell>
          <cell r="C2494" t="str">
            <v>20002978600055</v>
          </cell>
          <cell r="D2494">
            <v>44886.506956018522</v>
          </cell>
          <cell r="E2494" t="str">
            <v>CONECEL</v>
          </cell>
          <cell r="F2494" t="str">
            <v>DESPACHO</v>
          </cell>
          <cell r="G2494" t="str">
            <v>NORMAL</v>
          </cell>
          <cell r="H2494" t="str">
            <v>RENE HUMBERTO VILLAVICENCIO BRAVO</v>
          </cell>
          <cell r="I2494" t="str">
            <v>104539192</v>
          </cell>
          <cell r="J2494" t="str">
            <v>CUENCA/SUCRE EL BATAN REMIGIO TAMARIS 948 Y CALLE DEL BATAN URBANIZACION CON PORTON NEGRO JUNTO A VETERINARIA CLINI VET</v>
          </cell>
          <cell r="K2494" t="str">
            <v xml:space="preserve">983018821 /  </v>
          </cell>
          <cell r="M2494" t="str">
            <v>CUENCA</v>
          </cell>
          <cell r="N2494" t="str">
            <v>AZUAY</v>
          </cell>
          <cell r="O2494" t="str">
            <v>CUENCA</v>
          </cell>
        </row>
        <row r="2495">
          <cell r="A2495" t="str">
            <v>20002978019163</v>
          </cell>
          <cell r="B2495">
            <v>464786</v>
          </cell>
          <cell r="C2495" t="str">
            <v>20002978019163</v>
          </cell>
          <cell r="D2495">
            <v>44886.506956018522</v>
          </cell>
          <cell r="E2495" t="str">
            <v>CONECEL</v>
          </cell>
          <cell r="F2495" t="str">
            <v>DESPACHO</v>
          </cell>
          <cell r="G2495" t="str">
            <v>NORMAL</v>
          </cell>
          <cell r="H2495" t="str">
            <v>ANGEL IVAN VERA RENGIFO</v>
          </cell>
          <cell r="I2495" t="str">
            <v>942142357</v>
          </cell>
          <cell r="J2495" t="str">
            <v>QUITO/SAN BARTOLO/SECTOR DE SAN BARTOLO ALONZO DE LA FUENTE Y NICOLAS DE LA PENA /REF UNOS 50 METROS BODEGA BUS ECUADOR/ CS COLOR AMARILLO DE 2 PISOS</v>
          </cell>
          <cell r="K2495" t="str">
            <v>980297217 /  /0990534949</v>
          </cell>
          <cell r="M2495" t="str">
            <v>QUITO</v>
          </cell>
          <cell r="N2495" t="str">
            <v>PICHINCHA</v>
          </cell>
          <cell r="O2495" t="str">
            <v>QUITO</v>
          </cell>
        </row>
        <row r="2496">
          <cell r="A2496" t="str">
            <v>20002978019462</v>
          </cell>
          <cell r="B2496">
            <v>464792</v>
          </cell>
          <cell r="C2496" t="str">
            <v>20002978019462</v>
          </cell>
          <cell r="D2496">
            <v>44886.506956018522</v>
          </cell>
          <cell r="E2496" t="str">
            <v>CONECEL</v>
          </cell>
          <cell r="F2496" t="str">
            <v>DESPACHO</v>
          </cell>
          <cell r="G2496" t="str">
            <v>NORMAL</v>
          </cell>
          <cell r="H2496" t="str">
            <v>MELISSA SAMARA PLUA YUQUI</v>
          </cell>
          <cell r="I2496" t="str">
            <v>1755092259</v>
          </cell>
          <cell r="J2496" t="str">
            <v>QUITO/CONOCOTO/AV ASCAZUBI Y DE LAS RBISAS EN EL CONJUNTO SAN ANTONIO 2 CASA NUMERO 1</v>
          </cell>
          <cell r="K2496" t="str">
            <v xml:space="preserve">987928301 /  </v>
          </cell>
          <cell r="M2496" t="str">
            <v>QUITO</v>
          </cell>
          <cell r="N2496" t="str">
            <v>PICHINCHA</v>
          </cell>
          <cell r="O2496" t="str">
            <v>QUITO</v>
          </cell>
        </row>
        <row r="2497">
          <cell r="A2497" t="str">
            <v>20002978292213</v>
          </cell>
          <cell r="B2497">
            <v>464793</v>
          </cell>
          <cell r="C2497" t="str">
            <v>20002978292213</v>
          </cell>
          <cell r="D2497">
            <v>44886.506956018522</v>
          </cell>
          <cell r="E2497" t="str">
            <v>CONECEL</v>
          </cell>
          <cell r="F2497" t="str">
            <v>DESPACHO</v>
          </cell>
          <cell r="G2497" t="str">
            <v>NORMAL</v>
          </cell>
          <cell r="H2497" t="str">
            <v>SIMON ISRAEL SIMBANA QUISHPE</v>
          </cell>
          <cell r="I2497" t="str">
            <v>1722506043</v>
          </cell>
          <cell r="J2497" t="str">
            <v>QUITO/CALDERON/SECTOR NORTE AV JESUS DEL GRAN PODER Y AV PANAMERICANA NORTE EN VIVERES EL DIVINO NINO A 4 CUADRAS DEL TRIBUTALO EC</v>
          </cell>
          <cell r="K2497" t="str">
            <v xml:space="preserve">963729596 /  </v>
          </cell>
          <cell r="M2497" t="str">
            <v>QUITO</v>
          </cell>
          <cell r="N2497" t="str">
            <v>PICHINCHA</v>
          </cell>
          <cell r="O2497" t="str">
            <v>QUITO</v>
          </cell>
        </row>
        <row r="2498">
          <cell r="A2498" t="str">
            <v>20002975478415</v>
          </cell>
          <cell r="B2498">
            <v>464017</v>
          </cell>
          <cell r="C2498" t="str">
            <v>20002975478415</v>
          </cell>
          <cell r="D2498">
            <v>44883.71471064815</v>
          </cell>
          <cell r="E2498" t="str">
            <v>CONECEL</v>
          </cell>
          <cell r="F2498" t="str">
            <v>DESPACHO</v>
          </cell>
          <cell r="G2498" t="str">
            <v>NORMAL</v>
          </cell>
          <cell r="H2498" t="str">
            <v>RONALDO RIVALDO LLANO IZA</v>
          </cell>
          <cell r="I2498" t="str">
            <v>1724945686</v>
          </cell>
          <cell r="J2498" t="str">
            <v>CONOCOTO/SAN MIGUEL DE CONOCOTO JOSE MARIA URBINA/PASAJE CALDERON/LOTE 26 COLOR NARANJA TROPICALIZADA 3 PISOS ALADO DE 4 PISOS COLOR GRIS CON BLANCO /CALLEJON SIN SALIDA</v>
          </cell>
          <cell r="K2498" t="str">
            <v xml:space="preserve">983279661 /  </v>
          </cell>
          <cell r="M2498" t="str">
            <v>QUITO</v>
          </cell>
          <cell r="N2498" t="str">
            <v>PICHINCHA</v>
          </cell>
          <cell r="O2498" t="str">
            <v>QUITO</v>
          </cell>
        </row>
        <row r="2499">
          <cell r="A2499" t="str">
            <v>20002976305041</v>
          </cell>
          <cell r="B2499">
            <v>464019</v>
          </cell>
          <cell r="C2499" t="str">
            <v>20002976305041</v>
          </cell>
          <cell r="D2499">
            <v>44883.71471064815</v>
          </cell>
          <cell r="E2499" t="str">
            <v>CONECEL</v>
          </cell>
          <cell r="F2499" t="str">
            <v>DESPACHO</v>
          </cell>
          <cell r="G2499" t="str">
            <v>NORMAL</v>
          </cell>
          <cell r="H2499" t="str">
            <v>GLENDA PAULINA ESCOBAR ESTRADA</v>
          </cell>
          <cell r="I2499" t="str">
            <v>1803223211</v>
          </cell>
          <cell r="J2499" t="str">
            <v>AMBATO/LA MERCED/P.A.D. CENTRO DE DISTRIBUCION DESCRIPCION AMBATO P.A.D. CENTRO DE DISTRIBUCION TRAMACO SUCURSAL AMBATO AV. ATAHUALPA</v>
          </cell>
          <cell r="K2499" t="str">
            <v>987416030 /  979168306</v>
          </cell>
          <cell r="L2499" t="str">
            <v/>
          </cell>
          <cell r="M2499" t="str">
            <v>AMBATO</v>
          </cell>
          <cell r="N2499" t="str">
            <v>TUNGURAHUA</v>
          </cell>
          <cell r="O2499" t="str">
            <v>AMBATO</v>
          </cell>
        </row>
        <row r="2500">
          <cell r="A2500" t="str">
            <v>20002976314715</v>
          </cell>
          <cell r="B2500">
            <v>464031</v>
          </cell>
          <cell r="C2500" t="str">
            <v>20002976314715</v>
          </cell>
          <cell r="D2500">
            <v>44883.71471064815</v>
          </cell>
          <cell r="E2500" t="str">
            <v>CONECEL</v>
          </cell>
          <cell r="F2500" t="str">
            <v>DESPACHO</v>
          </cell>
          <cell r="G2500" t="str">
            <v>NORMAL</v>
          </cell>
          <cell r="H2500" t="str">
            <v>SANDRA MARITZA PALLO SALTOS</v>
          </cell>
          <cell r="I2500" t="str">
            <v>1717505463</v>
          </cell>
          <cell r="J2500" t="str">
            <v>SANTO DOMINGO//RIO VERDE//KILOMETRO 3/2 VIA A QUEVEDO// LOCAL BANDIDO VENDE COMIDA RAPIDA AL LADO DEL CORAL HIPERMERCADOS</v>
          </cell>
          <cell r="K2500" t="str">
            <v xml:space="preserve">984673343 /  </v>
          </cell>
          <cell r="L2500" t="str">
            <v/>
          </cell>
          <cell r="M2500" t="str">
            <v>SANTO DOMINGO</v>
          </cell>
          <cell r="N2500" t="str">
            <v>SANTO DOMINGO DE LOS TSACHILAS</v>
          </cell>
          <cell r="O2500" t="str">
            <v>SANTO DOMINGO</v>
          </cell>
        </row>
        <row r="2501">
          <cell r="A2501" t="str">
            <v>20002976550225</v>
          </cell>
          <cell r="B2501">
            <v>464037</v>
          </cell>
          <cell r="C2501" t="str">
            <v>20002976550225</v>
          </cell>
          <cell r="D2501">
            <v>44883.71471064815</v>
          </cell>
          <cell r="E2501" t="str">
            <v>CONECEL</v>
          </cell>
          <cell r="F2501" t="str">
            <v>DESPACHO</v>
          </cell>
          <cell r="G2501" t="str">
            <v>NORMAL</v>
          </cell>
          <cell r="H2501" t="str">
            <v>FELIX WILFRIDO ZHIGUE MATUTE</v>
          </cell>
          <cell r="I2501" t="str">
            <v>705302511</v>
          </cell>
          <cell r="J2501" t="str">
            <v>MACHALA/JUBONES/SECTOR SANTA ISABEL VIA A SURPAL CASA DE UN PISO CON TECHO ROJO DETRAS DE LA IGLESIA DE JUBONES</v>
          </cell>
          <cell r="K2501" t="str">
            <v xml:space="preserve">992615779 /  </v>
          </cell>
          <cell r="M2501" t="str">
            <v>MACHALA</v>
          </cell>
          <cell r="N2501" t="str">
            <v>EL ORO</v>
          </cell>
          <cell r="O2501" t="str">
            <v>MACHALA</v>
          </cell>
        </row>
        <row r="2502">
          <cell r="A2502" t="str">
            <v>20002976301695</v>
          </cell>
          <cell r="B2502">
            <v>464038</v>
          </cell>
          <cell r="C2502" t="str">
            <v>20002976301695</v>
          </cell>
          <cell r="D2502">
            <v>44883.71471064815</v>
          </cell>
          <cell r="E2502" t="str">
            <v>CONECEL</v>
          </cell>
          <cell r="F2502" t="str">
            <v>DESPACHO</v>
          </cell>
          <cell r="G2502" t="str">
            <v>NORMAL</v>
          </cell>
          <cell r="H2502" t="str">
            <v>IVAN ANDRES MENA CONTRERAS</v>
          </cell>
          <cell r="I2502" t="str">
            <v>1716831613</v>
          </cell>
          <cell r="J2502" t="str">
            <v>SANTO DOMINGO AV SANTA ROSA FRENTE AL LOCAL DE MADERA NOVO CENTRO ENTREGA EN IMPORTADORA MENFRI JUNTO A UNA PICANTERIA</v>
          </cell>
          <cell r="K2502" t="str">
            <v xml:space="preserve">979224350 /  </v>
          </cell>
          <cell r="L2502" t="str">
            <v/>
          </cell>
          <cell r="M2502" t="str">
            <v>SANTO DOMINGO</v>
          </cell>
          <cell r="N2502" t="str">
            <v>SANTO DOMINGO DE LOS TSACHILAS</v>
          </cell>
          <cell r="O2502" t="str">
            <v>SANTO DOMINGO</v>
          </cell>
        </row>
        <row r="2503">
          <cell r="A2503" t="str">
            <v>20002975206300</v>
          </cell>
          <cell r="B2503">
            <v>464040</v>
          </cell>
          <cell r="C2503" t="str">
            <v>20002975206300</v>
          </cell>
          <cell r="D2503">
            <v>44883.71471064815</v>
          </cell>
          <cell r="E2503" t="str">
            <v>CONECEL</v>
          </cell>
          <cell r="F2503" t="str">
            <v>DESPACHO</v>
          </cell>
          <cell r="G2503" t="str">
            <v>NORMAL</v>
          </cell>
          <cell r="H2503" t="str">
            <v>TATIANA LISETH GUEVARA SILVA</v>
          </cell>
          <cell r="I2503" t="str">
            <v>605177922</v>
          </cell>
          <cell r="J2503" t="str">
            <v>RIOBAMBA/LIZARZABURO/TRBJO PELUQUERIA AV. PURUHA 2534 Y ARGENTINOS LOCAL DE 1 PISO COLOR BLANCO</v>
          </cell>
          <cell r="K2503" t="str">
            <v>0962806735</v>
          </cell>
          <cell r="M2503" t="str">
            <v>RIOBAMBA</v>
          </cell>
          <cell r="N2503" t="str">
            <v>CHIMBORAZO</v>
          </cell>
          <cell r="O2503" t="str">
            <v>RIOBAMBA</v>
          </cell>
        </row>
        <row r="2504">
          <cell r="A2504" t="str">
            <v>20002976549136</v>
          </cell>
          <cell r="B2504">
            <v>464043</v>
          </cell>
          <cell r="C2504" t="str">
            <v>20002976549136</v>
          </cell>
          <cell r="D2504">
            <v>44883.71471064815</v>
          </cell>
          <cell r="E2504" t="str">
            <v>CONECEL</v>
          </cell>
          <cell r="F2504" t="str">
            <v>DESPACHO</v>
          </cell>
          <cell r="G2504" t="str">
            <v>NORMAL</v>
          </cell>
          <cell r="H2504" t="str">
            <v>JEFFERSON ADRIAN MENDOZA VILLOTA</v>
          </cell>
          <cell r="I2504" t="str">
            <v>1753727229</v>
          </cell>
          <cell r="J2504" t="str">
            <v>EL QUINCHE/EL QUINCHE/AV GUAYAQUIL Y JOSE JOAQUIN DE OLMEDO EN UNA CASA DE UN PISO COLOR ROSADO CON MORADO</v>
          </cell>
          <cell r="K2504" t="str">
            <v>980261872 /  982909043</v>
          </cell>
          <cell r="M2504" t="str">
            <v>000001</v>
          </cell>
          <cell r="N2504" t="str">
            <v>PICHINCHA</v>
          </cell>
          <cell r="O2504" t="str">
            <v>EL QUINCHE</v>
          </cell>
        </row>
        <row r="2505">
          <cell r="A2505" t="str">
            <v>20002957533911_1</v>
          </cell>
          <cell r="B2505">
            <v>464044</v>
          </cell>
          <cell r="C2505" t="str">
            <v>20002957533911_1</v>
          </cell>
          <cell r="D2505">
            <v>44883.71471064815</v>
          </cell>
          <cell r="E2505" t="str">
            <v>CONECEL</v>
          </cell>
          <cell r="F2505" t="str">
            <v>DESPACHO</v>
          </cell>
          <cell r="G2505" t="str">
            <v>NORMAL</v>
          </cell>
          <cell r="H2505" t="str">
            <v>MIRIAM CATALINA CAJAMARCA CAJAMARCA</v>
          </cell>
          <cell r="I2505" t="str">
            <v>104460845</v>
          </cell>
          <cell r="J2505" t="str">
            <v>CUENCA/SAN SEBASTIAN/AV DEL PASACALLE Y JUAN BAUTISTA CERCA DEL MERCADO DE MIRAFLORES CASA DE DOS PISOS COLOR CAFE</v>
          </cell>
          <cell r="K2505" t="str">
            <v xml:space="preserve">939219098 /  </v>
          </cell>
          <cell r="M2505" t="str">
            <v>CUENCA</v>
          </cell>
          <cell r="N2505" t="str">
            <v>AZUAY</v>
          </cell>
          <cell r="O2505" t="str">
            <v>CUENCA</v>
          </cell>
        </row>
        <row r="2506">
          <cell r="A2506" t="str">
            <v>20002975206629</v>
          </cell>
          <cell r="B2506">
            <v>464046</v>
          </cell>
          <cell r="C2506" t="str">
            <v>20002975206629</v>
          </cell>
          <cell r="D2506">
            <v>44883.71471064815</v>
          </cell>
          <cell r="E2506" t="str">
            <v>CONECEL</v>
          </cell>
          <cell r="F2506" t="str">
            <v>DESPACHO</v>
          </cell>
          <cell r="G2506" t="str">
            <v>NORMAL</v>
          </cell>
          <cell r="H2506" t="str">
            <v>JEFERSON ADRIAN ZAMBRANO MOREIRA</v>
          </cell>
          <cell r="I2506" t="str">
            <v>1208185593</v>
          </cell>
          <cell r="J2506" t="str">
            <v>QUITO/GUAYLLABAMBA/AV LIBERTADOR SIMON BOLIVAR Y CALLE OLIMPICA JUNTO AL SUBCENTRO DE SALUD PASANDO EL CUERPO DE BOMBEROS</v>
          </cell>
          <cell r="K2506" t="str">
            <v xml:space="preserve">989903861 /  </v>
          </cell>
          <cell r="L2506" t="str">
            <v/>
          </cell>
          <cell r="M2506" t="str">
            <v>QUITO</v>
          </cell>
          <cell r="N2506" t="str">
            <v>PICHINCHA</v>
          </cell>
          <cell r="O2506" t="str">
            <v>QUITO</v>
          </cell>
        </row>
        <row r="2507">
          <cell r="A2507" t="str">
            <v>20002953068640</v>
          </cell>
          <cell r="B2507">
            <v>464048</v>
          </cell>
          <cell r="C2507" t="str">
            <v>20002953068640</v>
          </cell>
          <cell r="D2507">
            <v>44883.71471064815</v>
          </cell>
          <cell r="E2507" t="str">
            <v>CONECEL</v>
          </cell>
          <cell r="F2507" t="str">
            <v>DESPACHO</v>
          </cell>
          <cell r="G2507" t="str">
            <v>NORMAL</v>
          </cell>
          <cell r="H2507" t="str">
            <v>GABRIELA JIMENA AVELLANEDA BUNAY</v>
          </cell>
          <cell r="I2507" t="str">
            <v>603851106</v>
          </cell>
          <cell r="J2507" t="str">
            <v>RIOBAMBA/VELASCO/ / IGNACIO DE VEINTIMILLA Y LARREA MZ B CS 8 / CS DURAZNO 3PS CERCA DE LA PARADA DE LOS ANTARES</v>
          </cell>
          <cell r="K2507" t="str">
            <v xml:space="preserve">984664198 /  </v>
          </cell>
          <cell r="M2507" t="str">
            <v>RIOBAMBA</v>
          </cell>
          <cell r="N2507" t="str">
            <v>CHIMBORAZO</v>
          </cell>
          <cell r="O2507" t="str">
            <v>RIOBAMBA</v>
          </cell>
        </row>
        <row r="2508">
          <cell r="A2508" t="str">
            <v>20002976540591</v>
          </cell>
          <cell r="B2508">
            <v>464049</v>
          </cell>
          <cell r="C2508" t="str">
            <v>20002976540591</v>
          </cell>
          <cell r="D2508">
            <v>44883.71471064815</v>
          </cell>
          <cell r="E2508" t="str">
            <v>CONECEL</v>
          </cell>
          <cell r="F2508" t="str">
            <v>DESPACHO</v>
          </cell>
          <cell r="G2508" t="str">
            <v>NORMAL</v>
          </cell>
          <cell r="H2508" t="str">
            <v>BYRON PAUL COLLAGUAZO CHACON</v>
          </cell>
          <cell r="I2508" t="str">
            <v>1104013485</v>
          </cell>
          <cell r="J2508" t="str">
            <v>LOJA/EL SAGRARIO BRR SAN SEBASTIAN AZUAY Y SIMON BOLIVAR RECIBE EN EL EDIFICIO COOPMEGO A LADO DEL RESTAURANT BALCON COSTENO</v>
          </cell>
          <cell r="K2508" t="str">
            <v xml:space="preserve">979176568 /  </v>
          </cell>
          <cell r="M2508" t="str">
            <v>LOJA</v>
          </cell>
          <cell r="N2508" t="str">
            <v>LOJA</v>
          </cell>
          <cell r="O2508" t="str">
            <v>LOJA</v>
          </cell>
        </row>
        <row r="2509">
          <cell r="A2509" t="str">
            <v>20002976301581</v>
          </cell>
          <cell r="B2509">
            <v>464051</v>
          </cell>
          <cell r="C2509" t="str">
            <v>20002976301581</v>
          </cell>
          <cell r="D2509">
            <v>44883.71471064815</v>
          </cell>
          <cell r="E2509" t="str">
            <v>CONECEL</v>
          </cell>
          <cell r="F2509" t="str">
            <v>DESPACHO</v>
          </cell>
          <cell r="G2509" t="str">
            <v>NORMAL</v>
          </cell>
          <cell r="H2509" t="str">
            <v>JESSICA LIZBETH QUINTEROS FLORES</v>
          </cell>
          <cell r="I2509" t="str">
            <v>1850683366</v>
          </cell>
          <cell r="J2509" t="str">
            <v>RIOBAMBA/LIZARZABURU/CALLE JUAN MACHADO DE CHAVEZ Y ESTEBAN MARANON SL 7 ,Z 3 CASA N25-42 DE 3 PISOS COLOR BLANCO A UNA CUADRA DE LA FARMACIA FAMILIAR</v>
          </cell>
          <cell r="K2509" t="str">
            <v xml:space="preserve">962151082 /  </v>
          </cell>
          <cell r="M2509" t="str">
            <v>RIOBAMBA</v>
          </cell>
          <cell r="N2509" t="str">
            <v>CHIMBORAZO</v>
          </cell>
          <cell r="O2509" t="str">
            <v>RIOBAMBA</v>
          </cell>
        </row>
        <row r="2510">
          <cell r="A2510" t="str">
            <v>20002974038309</v>
          </cell>
          <cell r="B2510">
            <v>463969</v>
          </cell>
          <cell r="C2510" t="str">
            <v>20002974038309</v>
          </cell>
          <cell r="D2510">
            <v>44883.631678240738</v>
          </cell>
          <cell r="E2510" t="str">
            <v>CONECEL</v>
          </cell>
          <cell r="F2510" t="str">
            <v>DESPACHO</v>
          </cell>
          <cell r="G2510" t="str">
            <v>NORMAL</v>
          </cell>
          <cell r="H2510" t="str">
            <v>RECIBE CRISTIAN ZAMBRANO, DIEGO JAYA, CAROLINA PEREZ // CLIENTE:  LUCERO TORRES DIEGO ISRAEL</v>
          </cell>
          <cell r="I2510" t="str">
            <v>1104555360</v>
          </cell>
          <cell r="J2510" t="str">
            <v>CASA CLARO UIO AV AMAZONAS ENTRE RIO COCA Y LUIS BARBERI FRENTE A LA MATRIZ PRINCIPAL DE CLARO RECIBE CRISTIAN ZAMBRANO O DIEGO JAYA</v>
          </cell>
          <cell r="K2510" t="str">
            <v>0999786215</v>
          </cell>
          <cell r="L2510" t="str">
            <v>0999786215</v>
          </cell>
          <cell r="M2510" t="str">
            <v>QUITO</v>
          </cell>
          <cell r="N2510" t="str">
            <v>PICHINCHA</v>
          </cell>
          <cell r="O2510" t="str">
            <v>INAQUITO</v>
          </cell>
        </row>
        <row r="2511">
          <cell r="A2511" t="str">
            <v>20002975210788</v>
          </cell>
          <cell r="B2511">
            <v>463972</v>
          </cell>
          <cell r="C2511" t="str">
            <v>20002975210788</v>
          </cell>
          <cell r="D2511">
            <v>44883.631678240738</v>
          </cell>
          <cell r="E2511" t="str">
            <v>CONECEL</v>
          </cell>
          <cell r="F2511" t="str">
            <v>DESPACHO</v>
          </cell>
          <cell r="G2511" t="str">
            <v>NORMAL</v>
          </cell>
          <cell r="H2511" t="str">
            <v>JIMENEZ VIVAS JUAN</v>
          </cell>
          <cell r="I2511" t="str">
            <v>PAS-FB484626</v>
          </cell>
          <cell r="J2511" t="str">
            <v>PICHINCHA Y  JOSE JOAQUIN OLMEDO CASA 1 PLANTA SIN PINTAR NUMERO DE LA CASA  OE3-15.</v>
          </cell>
          <cell r="K2511" t="str">
            <v>0997993635</v>
          </cell>
          <cell r="L2511" t="str">
            <v>0997993635</v>
          </cell>
          <cell r="M2511" t="str">
            <v>QUITO</v>
          </cell>
          <cell r="N2511" t="str">
            <v>PICHINCHA</v>
          </cell>
          <cell r="O2511" t="str">
            <v>CALACALI</v>
          </cell>
        </row>
        <row r="2512">
          <cell r="A2512" t="str">
            <v>20002973669594</v>
          </cell>
          <cell r="B2512">
            <v>463637</v>
          </cell>
          <cell r="C2512" t="str">
            <v>20002973669594</v>
          </cell>
          <cell r="D2512">
            <v>44883.527662037035</v>
          </cell>
          <cell r="E2512" t="str">
            <v>BRELDYNG</v>
          </cell>
          <cell r="F2512" t="str">
            <v>DESPACHO</v>
          </cell>
          <cell r="G2512" t="str">
            <v>NORMAL</v>
          </cell>
          <cell r="H2512" t="str">
            <v>IVAN ANDRES TAPIA TOMALA</v>
          </cell>
          <cell r="I2512" t="str">
            <v>929154904</v>
          </cell>
          <cell r="J2512" t="str">
            <v>GUAYAS / DURAN / DIVINO NINO / MALECON / 102 / ALEMANIA / CASA DE 1 PISO COLOR BLANCO PUERTA NEGRA MZ 4 VILLA 9 ENTRANDO POR EL COMISARIATO EL RANCHO HACIA EL RIO VIRAN A MANO IZQUIERDA</v>
          </cell>
          <cell r="K2512" t="str">
            <v>983872166</v>
          </cell>
          <cell r="M2512" t="str">
            <v>DURAN</v>
          </cell>
          <cell r="N2512" t="str">
            <v>GUAYAS</v>
          </cell>
          <cell r="O2512" t="str">
            <v>DURAN</v>
          </cell>
        </row>
        <row r="2513">
          <cell r="A2513" t="str">
            <v>20002971764582</v>
          </cell>
          <cell r="B2513">
            <v>463638</v>
          </cell>
          <cell r="C2513" t="str">
            <v>20002971764582</v>
          </cell>
          <cell r="D2513">
            <v>44883.527662037035</v>
          </cell>
          <cell r="E2513" t="str">
            <v>BRELDYNG</v>
          </cell>
          <cell r="F2513" t="str">
            <v>DESPACHO</v>
          </cell>
          <cell r="G2513" t="str">
            <v>NORMAL</v>
          </cell>
          <cell r="H2513" t="str">
            <v>OSWALDO EMILIO TURMERO GUZMAN</v>
          </cell>
          <cell r="I2513" t="str">
            <v>115378652</v>
          </cell>
          <cell r="J2513" t="str">
            <v>EL ORO / MACHALA / MACHALA / CALLE PICHINCHA / SN / ENTRE BUENAVISTA Y SEGUNFA / OFICINA COURIER ANTES DE LLEGAR AL MERCADO 25 DE JUNIO A UNA CUADRA</v>
          </cell>
          <cell r="K2513" t="str">
            <v>969065547</v>
          </cell>
          <cell r="M2513" t="str">
            <v>MACHALA</v>
          </cell>
          <cell r="N2513" t="str">
            <v>EL ORO</v>
          </cell>
          <cell r="O2513" t="str">
            <v>MACHALA</v>
          </cell>
        </row>
        <row r="2514">
          <cell r="A2514" t="str">
            <v>20002973057564</v>
          </cell>
          <cell r="B2514">
            <v>463636</v>
          </cell>
          <cell r="C2514" t="str">
            <v>20002973057564</v>
          </cell>
          <cell r="D2514">
            <v>44883.527650462966</v>
          </cell>
          <cell r="E2514" t="str">
            <v>BRELDYNG</v>
          </cell>
          <cell r="F2514" t="str">
            <v>DESPACHO</v>
          </cell>
          <cell r="G2514" t="str">
            <v>NORMAL</v>
          </cell>
          <cell r="H2514" t="str">
            <v>FRANCISCA JUSTINA PISCO MONTOYA</v>
          </cell>
          <cell r="I2514" t="str">
            <v>1206141671</v>
          </cell>
          <cell r="J2514" t="str">
            <v>LOS RIOS / BABAHOYO / BABAHOYO / MALECON / 721 / MARTIN ICAZA / OFICINA TRAMACO BABAHOYO DIAGONAL AL KFC</v>
          </cell>
          <cell r="K2514" t="str">
            <v>994451432</v>
          </cell>
          <cell r="M2514" t="str">
            <v>BABAHOYO</v>
          </cell>
          <cell r="N2514" t="str">
            <v>LOS RIOS</v>
          </cell>
          <cell r="O2514" t="str">
            <v>BABAHOYO</v>
          </cell>
        </row>
        <row r="2515">
          <cell r="A2515" t="str">
            <v>20002973990525</v>
          </cell>
          <cell r="B2515">
            <v>463578</v>
          </cell>
          <cell r="C2515" t="str">
            <v>20002973990525</v>
          </cell>
          <cell r="D2515">
            <v>44883.50540509259</v>
          </cell>
          <cell r="E2515" t="str">
            <v>CONECEL</v>
          </cell>
          <cell r="F2515" t="str">
            <v>DESPACHO</v>
          </cell>
          <cell r="G2515" t="str">
            <v>NORMAL</v>
          </cell>
          <cell r="H2515" t="str">
            <v>VIVIANNA CAROLINA CARRILLO AGUILAR</v>
          </cell>
          <cell r="I2515" t="str">
            <v>604009407</v>
          </cell>
          <cell r="J2515" t="str">
            <v>RIOBAMBA/VELOZ/CDLA LA PAZ BERNARDO DARQUEA Y 2 DE AGOSTO/JUNTO A LA UNIDAD EDUCATIVA FISCAL MONSENOR LEONDIAS PROANO</v>
          </cell>
          <cell r="K2515" t="str">
            <v>992722397 /  299272239</v>
          </cell>
          <cell r="M2515" t="str">
            <v>RIOBAMBA</v>
          </cell>
          <cell r="N2515" t="str">
            <v>CHIMBORAZO</v>
          </cell>
          <cell r="O2515" t="str">
            <v>RIOBAMBA</v>
          </cell>
        </row>
        <row r="2516">
          <cell r="A2516" t="str">
            <v>20002970413999</v>
          </cell>
          <cell r="B2516">
            <v>463588</v>
          </cell>
          <cell r="C2516" t="str">
            <v>20002970413999</v>
          </cell>
          <cell r="D2516">
            <v>44883.50540509259</v>
          </cell>
          <cell r="E2516" t="str">
            <v>CONECEL</v>
          </cell>
          <cell r="F2516" t="str">
            <v>DESPACHO</v>
          </cell>
          <cell r="G2516" t="str">
            <v>NORMAL</v>
          </cell>
          <cell r="H2516" t="str">
            <v>FRANKLIN EDUARDO CARRILLO MEJIA</v>
          </cell>
          <cell r="I2516" t="str">
            <v>604087239</v>
          </cell>
          <cell r="J2516" t="str">
            <v>RIOBAMBA/LIZARZABURU/SAN JOSE D TAPI/AGUISTIN GUERRERO Y MANUEL RENDON CASA #8/2 PISOS SIN COLOR PUERTA NEGRA A UNA CUADRA DEL TERMINAL INTERPARROQUIAL</v>
          </cell>
          <cell r="K2516" t="str">
            <v>983142549 /  984733552</v>
          </cell>
          <cell r="M2516" t="str">
            <v>RIOBAMBA</v>
          </cell>
          <cell r="N2516" t="str">
            <v>CHIMBORAZO</v>
          </cell>
          <cell r="O2516" t="str">
            <v>RIOBAMBA</v>
          </cell>
        </row>
        <row r="2517">
          <cell r="A2517" t="str">
            <v>20002975214214</v>
          </cell>
          <cell r="B2517">
            <v>463589</v>
          </cell>
          <cell r="C2517" t="str">
            <v>20002975214214</v>
          </cell>
          <cell r="D2517">
            <v>44883.50540509259</v>
          </cell>
          <cell r="E2517" t="str">
            <v>CONECEL</v>
          </cell>
          <cell r="F2517" t="str">
            <v>DESPACHO</v>
          </cell>
          <cell r="G2517" t="str">
            <v>NORMAL</v>
          </cell>
          <cell r="H2517" t="str">
            <v>JOSE JEFFERSON MOLINA ALAVA</v>
          </cell>
          <cell r="I2517" t="str">
            <v>1312527284</v>
          </cell>
          <cell r="J2517" t="str">
            <v>MANTA/TARQUI/CCALLE VILLAMIL 272 &amp; CALLE PRIMERO DE ENERO A 1 CDRA DE LA IGLESIA SAGRADA FAMILIACSA DE 1 PSO DE COLOR CREMA</v>
          </cell>
          <cell r="K2517" t="str">
            <v xml:space="preserve">963182837 /  </v>
          </cell>
          <cell r="M2517" t="str">
            <v>MANTA</v>
          </cell>
          <cell r="N2517" t="str">
            <v>MANABI</v>
          </cell>
          <cell r="O2517" t="str">
            <v>MANTA</v>
          </cell>
        </row>
        <row r="2518">
          <cell r="A2518" t="str">
            <v>20002973961024</v>
          </cell>
          <cell r="B2518">
            <v>463590</v>
          </cell>
          <cell r="C2518" t="str">
            <v>20002973961024</v>
          </cell>
          <cell r="D2518">
            <v>44883.50540509259</v>
          </cell>
          <cell r="E2518" t="str">
            <v>CONECEL</v>
          </cell>
          <cell r="F2518" t="str">
            <v>DESPACHO</v>
          </cell>
          <cell r="G2518" t="str">
            <v>NORMAL</v>
          </cell>
          <cell r="H2518" t="str">
            <v>WILMAN RAUL SOLIS GAIBOR</v>
          </cell>
          <cell r="I2518" t="str">
            <v>1203229743</v>
          </cell>
          <cell r="J2518" t="str">
            <v>MILAGRO/MILAGRO/CALLE FEBRES CORDERO 109 ENTRE 9 DE OCTUBRE Y ROCAFUERTE CASA DE CERAMICA CON PORTON VINO DIAGONAL A UNA CASA DE MADERA</v>
          </cell>
          <cell r="K2518" t="str">
            <v>994506131 /  996703950</v>
          </cell>
          <cell r="M2518" t="str">
            <v>MILAGRO</v>
          </cell>
          <cell r="N2518" t="str">
            <v>GUAYAS</v>
          </cell>
          <cell r="O2518" t="str">
            <v>MILAGRO</v>
          </cell>
        </row>
        <row r="2519">
          <cell r="A2519" t="str">
            <v>20002974829846</v>
          </cell>
          <cell r="B2519">
            <v>463592</v>
          </cell>
          <cell r="C2519" t="str">
            <v>20002974829846</v>
          </cell>
          <cell r="D2519">
            <v>44883.50540509259</v>
          </cell>
          <cell r="E2519" t="str">
            <v>CONECEL</v>
          </cell>
          <cell r="F2519" t="str">
            <v>DESPACHO</v>
          </cell>
          <cell r="G2519" t="str">
            <v>NORMAL</v>
          </cell>
          <cell r="H2519" t="str">
            <v>DIEGO ANDRES CHAVEZ CHAVEZ</v>
          </cell>
          <cell r="I2519" t="str">
            <v>603891789</v>
          </cell>
          <cell r="J2519" t="str">
            <v>RIOBAMBA/MALDONADO/COLEGIO SAN FELIPE NERI AV ALVARADO Y AV JOSE VELOZ FRENTE AL PARQUE DE L ALIBERTAD</v>
          </cell>
          <cell r="K2519" t="str">
            <v xml:space="preserve">984848558 /  </v>
          </cell>
          <cell r="L2519" t="str">
            <v/>
          </cell>
          <cell r="M2519" t="str">
            <v>RIOBAMBA</v>
          </cell>
          <cell r="N2519" t="str">
            <v>CHIMBORAZO</v>
          </cell>
          <cell r="O2519" t="str">
            <v>RIOBAMBA</v>
          </cell>
        </row>
        <row r="2520">
          <cell r="A2520" t="str">
            <v>20002975208771</v>
          </cell>
          <cell r="B2520">
            <v>463595</v>
          </cell>
          <cell r="C2520" t="str">
            <v>20002975208771</v>
          </cell>
          <cell r="D2520">
            <v>44883.50540509259</v>
          </cell>
          <cell r="E2520" t="str">
            <v>CONECEL</v>
          </cell>
          <cell r="F2520" t="str">
            <v>DESPACHO</v>
          </cell>
          <cell r="G2520" t="str">
            <v>NORMAL</v>
          </cell>
          <cell r="H2520" t="str">
            <v>EDISON HERNAN MARTINEZ BRITO</v>
          </cell>
          <cell r="I2520" t="str">
            <v>1726019217</v>
          </cell>
          <cell r="J2520" t="str">
            <v>SANTO DOMINGO/SANTO DOMINGO/AV RIO TOACHI Y CALLE ARTURO MINACA FRENTE AL UPC DE LAS BRISAS CASA DE DOS PISOS</v>
          </cell>
          <cell r="K2520" t="str">
            <v xml:space="preserve">981153361 /  </v>
          </cell>
          <cell r="L2520" t="str">
            <v/>
          </cell>
          <cell r="M2520" t="str">
            <v>SANTO DOMINGO</v>
          </cell>
          <cell r="N2520" t="str">
            <v>SANTO DOMINGO DE LOS TSACHILAS</v>
          </cell>
          <cell r="O2520" t="str">
            <v>SANTO DOMINGO</v>
          </cell>
        </row>
        <row r="2521">
          <cell r="A2521" t="str">
            <v>20002974838353</v>
          </cell>
          <cell r="B2521">
            <v>463598</v>
          </cell>
          <cell r="C2521" t="str">
            <v>20002974838353</v>
          </cell>
          <cell r="D2521">
            <v>44883.50540509259</v>
          </cell>
          <cell r="E2521" t="str">
            <v>CONECEL</v>
          </cell>
          <cell r="F2521" t="str">
            <v>DESPACHO</v>
          </cell>
          <cell r="G2521" t="str">
            <v>NORMAL</v>
          </cell>
          <cell r="H2521" t="str">
            <v>MARCOS OSWALDO SANCHO VEGA</v>
          </cell>
          <cell r="I2521" t="str">
            <v>2100306048</v>
          </cell>
          <cell r="J2521" t="str">
            <v>EL COCA / EL COCA / AV CHIMBORAZO Y QUITO RECIBEN EN EL CENTRO COMERCIAL AZRIEL SHOPPING / EN ENTRADA PRINCIPAL LOCAL 2</v>
          </cell>
          <cell r="K2521" t="str">
            <v>989725440 /  993549114</v>
          </cell>
          <cell r="M2521" t="str">
            <v>220201</v>
          </cell>
          <cell r="N2521" t="str">
            <v>ORELLANA</v>
          </cell>
          <cell r="O2521" t="str">
            <v>EL COCA</v>
          </cell>
        </row>
        <row r="2522">
          <cell r="A2522" t="str">
            <v>20002974641553</v>
          </cell>
          <cell r="B2522">
            <v>463601</v>
          </cell>
          <cell r="C2522" t="str">
            <v>20002974641553</v>
          </cell>
          <cell r="D2522">
            <v>44883.50540509259</v>
          </cell>
          <cell r="E2522" t="str">
            <v>CONECEL</v>
          </cell>
          <cell r="F2522" t="str">
            <v>DESPACHO</v>
          </cell>
          <cell r="G2522" t="str">
            <v>NORMAL</v>
          </cell>
          <cell r="H2522" t="str">
            <v>LUIS CARLOS GONZALEZ GONZALEZ</v>
          </cell>
          <cell r="I2522" t="str">
            <v>1102837547</v>
          </cell>
          <cell r="J2522" t="str">
            <v>CUENCA/SIDCAY/BARRIO CAPULISPAMBA NORTE KM 7 Y MEDIO CASA DE COLOR BLANCO DE UN PISO FRENTE A UN ASADERO DE POLLOS</v>
          </cell>
          <cell r="K2522" t="str">
            <v xml:space="preserve">983415957 /  </v>
          </cell>
          <cell r="M2522" t="str">
            <v>CUENCA</v>
          </cell>
          <cell r="N2522" t="str">
            <v>AZUAY</v>
          </cell>
          <cell r="O2522" t="str">
            <v>CUENCA</v>
          </cell>
        </row>
        <row r="2523">
          <cell r="A2523" t="str">
            <v>20002973050260</v>
          </cell>
          <cell r="B2523">
            <v>463602</v>
          </cell>
          <cell r="C2523" t="str">
            <v>20002973050260</v>
          </cell>
          <cell r="D2523">
            <v>44883.50540509259</v>
          </cell>
          <cell r="E2523" t="str">
            <v>CONECEL</v>
          </cell>
          <cell r="F2523" t="str">
            <v>DESPACHO</v>
          </cell>
          <cell r="G2523" t="str">
            <v>NORMAL</v>
          </cell>
          <cell r="H2523" t="str">
            <v>RUBEN ARMANDO MINA CHAVEZ</v>
          </cell>
          <cell r="I2523" t="str">
            <v>1729979227</v>
          </cell>
          <cell r="J2523" t="str">
            <v>PUERTO FRANCISCO DE ORELLANA/FRANCISCO DE ORELLANA/CALLE 6 DE DICIEMBRE Y 9 DE OCTUBRE CASA DE UN PISO COLOR BLANCO JUNTO A UN COMEDOR DE COMIDAS RAPIDAS</v>
          </cell>
          <cell r="K2523" t="str">
            <v xml:space="preserve">961139779 /  </v>
          </cell>
          <cell r="M2523" t="str">
            <v>220201</v>
          </cell>
          <cell r="N2523" t="str">
            <v>ORELLANA</v>
          </cell>
          <cell r="O2523" t="str">
            <v>PUERTO FRANCISCO DE ORELLANA</v>
          </cell>
        </row>
        <row r="2524">
          <cell r="A2524" t="str">
            <v>20002974818820</v>
          </cell>
          <cell r="B2524">
            <v>463603</v>
          </cell>
          <cell r="C2524" t="str">
            <v>20002974818820</v>
          </cell>
          <cell r="D2524">
            <v>44883.50540509259</v>
          </cell>
          <cell r="E2524" t="str">
            <v>CONECEL</v>
          </cell>
          <cell r="F2524" t="str">
            <v>DESPACHO</v>
          </cell>
          <cell r="G2524" t="str">
            <v>NORMAL</v>
          </cell>
          <cell r="H2524" t="str">
            <v>OSCAR GABRIEL CORDONEZ CHICAIZA</v>
          </cell>
          <cell r="I2524" t="str">
            <v>1804638565</v>
          </cell>
          <cell r="J2524" t="str">
            <v>AMBATO/ATOCHA FICOA/CALLE LA DELICIA Y CALLE MIRABELES EN EL VIVERO MUNICIPAL EL PERAL DIAGONAL A LAS SALAS DE VELACION PARQUES DEL RECUERDO</v>
          </cell>
          <cell r="K2524" t="str">
            <v xml:space="preserve">983773841 /  </v>
          </cell>
          <cell r="M2524" t="str">
            <v>AMBATO</v>
          </cell>
          <cell r="N2524" t="str">
            <v>TUNGURAHUA</v>
          </cell>
          <cell r="O2524" t="str">
            <v>AMBATO</v>
          </cell>
        </row>
        <row r="2525">
          <cell r="A2525" t="str">
            <v>20002976315054</v>
          </cell>
          <cell r="B2525">
            <v>463604</v>
          </cell>
          <cell r="C2525" t="str">
            <v>20002976315054</v>
          </cell>
          <cell r="D2525">
            <v>44883.50540509259</v>
          </cell>
          <cell r="E2525" t="str">
            <v>CONECEL</v>
          </cell>
          <cell r="F2525" t="str">
            <v>DESPACHO</v>
          </cell>
          <cell r="G2525" t="str">
            <v>NORMAL</v>
          </cell>
          <cell r="H2525" t="str">
            <v>MICHELLE ANTONELA GONZALEZ SOLIS</v>
          </cell>
          <cell r="I2525" t="str">
            <v>940119423</v>
          </cell>
          <cell r="J2525" t="str">
            <v>MILAGRO/MILAGRO/CALLE JUAN BAUTISTA AGUIRRE 106 Y JORGE GUERRERO LAMILLA CASA DE UN PISO COLOR BEIGE</v>
          </cell>
          <cell r="K2525" t="str">
            <v xml:space="preserve">961707035 /  </v>
          </cell>
          <cell r="M2525" t="str">
            <v>MILAGRO</v>
          </cell>
          <cell r="N2525" t="str">
            <v>GUAYAS</v>
          </cell>
          <cell r="O2525" t="str">
            <v>MILAGRO</v>
          </cell>
        </row>
        <row r="2526">
          <cell r="A2526" t="str">
            <v>20002973277013</v>
          </cell>
          <cell r="B2526">
            <v>463115</v>
          </cell>
          <cell r="C2526" t="str">
            <v>20002973277013</v>
          </cell>
          <cell r="D2526">
            <v>44882.713819444441</v>
          </cell>
          <cell r="E2526" t="str">
            <v>CONECEL</v>
          </cell>
          <cell r="F2526" t="str">
            <v>DESPACHO</v>
          </cell>
          <cell r="G2526" t="str">
            <v>NORMAL</v>
          </cell>
          <cell r="H2526" t="str">
            <v>ESTELA MARIA RAMIREZ</v>
          </cell>
          <cell r="I2526" t="str">
            <v>1310936636</v>
          </cell>
          <cell r="J2526" t="str">
            <v>EL COCA/EL COCA/BARRIO JULIO YORI AV DE LOS TAYOS ENTRE MANUELA CANIZARES Y MANUELITA SAENZ EN LA EMPRESA DE GESTION DE RIESGOS A UNA CUADRA DE LA CATTLEYA</v>
          </cell>
          <cell r="K2526" t="str">
            <v xml:space="preserve">980243514 /  </v>
          </cell>
          <cell r="M2526" t="str">
            <v>220201</v>
          </cell>
          <cell r="N2526" t="str">
            <v>ORELLANA</v>
          </cell>
          <cell r="O2526" t="str">
            <v>EL COCA</v>
          </cell>
        </row>
        <row r="2527">
          <cell r="A2527" t="str">
            <v>20002973955124</v>
          </cell>
          <cell r="B2527">
            <v>463082</v>
          </cell>
          <cell r="C2527" t="str">
            <v>20002973955124</v>
          </cell>
          <cell r="D2527">
            <v>44882.713807870372</v>
          </cell>
          <cell r="E2527" t="str">
            <v>CONECEL</v>
          </cell>
          <cell r="F2527" t="str">
            <v>DESPACHO</v>
          </cell>
          <cell r="G2527" t="str">
            <v>NORMAL</v>
          </cell>
          <cell r="H2527" t="str">
            <v>NATHALY JAZMIN VILLON MARTINES</v>
          </cell>
          <cell r="I2527" t="str">
            <v>940810286</v>
          </cell>
          <cell r="J2527" t="str">
            <v>MILAGRO/MILAGRO/CIUDADELA LAS MERCEDEZ CALLE AV JAIME ROLDOS AGUILERA Y 11 DE JULIO CS 2P BLANCA ATRAS DEL ALMMACEN TIA DE PINAS</v>
          </cell>
          <cell r="K2527" t="str">
            <v>980328115 /  995696395</v>
          </cell>
          <cell r="M2527" t="str">
            <v>MILAGRO</v>
          </cell>
          <cell r="N2527" t="str">
            <v>GUAYAS</v>
          </cell>
          <cell r="O2527" t="str">
            <v>MILAGRO</v>
          </cell>
        </row>
        <row r="2528">
          <cell r="A2528" t="str">
            <v>20002972112702</v>
          </cell>
          <cell r="B2528">
            <v>463083</v>
          </cell>
          <cell r="C2528" t="str">
            <v>20002972112702</v>
          </cell>
          <cell r="D2528">
            <v>44882.713807870372</v>
          </cell>
          <cell r="E2528" t="str">
            <v>CONECEL</v>
          </cell>
          <cell r="F2528" t="str">
            <v>DESPACHO</v>
          </cell>
          <cell r="G2528" t="str">
            <v>NORMAL</v>
          </cell>
          <cell r="H2528" t="str">
            <v>JAIRO RODOLFO VILLAGRAN CANDO</v>
          </cell>
          <cell r="I2528" t="str">
            <v>2100905906</v>
          </cell>
          <cell r="J2528" t="str">
            <v>LAGO AGRIO/NUEVA LOJA EN LA ESTETICA LAURA GARCIA VIA ECUADOR Y CALLE JOSE ANAZCO JUNTO AL KFC DE LAGO AGRIO A UNA CUADRA DEL CENTRO DE ESPECIALIDADES MEDICAS SAN JOSE</v>
          </cell>
          <cell r="K2528" t="str">
            <v xml:space="preserve">962192155 /  </v>
          </cell>
          <cell r="M2528" t="str">
            <v>LAGO AGRIO</v>
          </cell>
          <cell r="N2528" t="str">
            <v>SUCUMBIOS</v>
          </cell>
          <cell r="O2528" t="str">
            <v>LAGO AGRIO</v>
          </cell>
        </row>
        <row r="2529">
          <cell r="A2529" t="str">
            <v>20002973059637</v>
          </cell>
          <cell r="B2529">
            <v>463084</v>
          </cell>
          <cell r="C2529" t="str">
            <v>20002973059637</v>
          </cell>
          <cell r="D2529">
            <v>44882.713807870372</v>
          </cell>
          <cell r="E2529" t="str">
            <v>CONECEL</v>
          </cell>
          <cell r="F2529" t="str">
            <v>DESPACHO</v>
          </cell>
          <cell r="G2529" t="str">
            <v>NORMAL</v>
          </cell>
          <cell r="H2529" t="str">
            <v>PEDRO LUIS BOLIVAR CARDOZO</v>
          </cell>
          <cell r="I2529" t="str">
            <v>153066834 PASAPORTE</v>
          </cell>
          <cell r="J2529" t="str">
            <v>CUENCA/TURI/AV MIRADOR DE TURI EN LA IGLESIA CATOLICA NUESTRA SENORA DE LA MERCED DE TURI</v>
          </cell>
          <cell r="K2529" t="str">
            <v>984370008 /  995870800</v>
          </cell>
          <cell r="M2529" t="str">
            <v>CUENCA</v>
          </cell>
          <cell r="N2529" t="str">
            <v>AZUAY</v>
          </cell>
          <cell r="O2529" t="str">
            <v>CUENCA</v>
          </cell>
        </row>
        <row r="2530">
          <cell r="A2530" t="str">
            <v>20002972850472</v>
          </cell>
          <cell r="B2530">
            <v>463096</v>
          </cell>
          <cell r="C2530" t="str">
            <v>20002972850472</v>
          </cell>
          <cell r="D2530">
            <v>44882.713807870372</v>
          </cell>
          <cell r="E2530" t="str">
            <v>CONECEL</v>
          </cell>
          <cell r="F2530" t="str">
            <v>DESPACHO</v>
          </cell>
          <cell r="G2530" t="str">
            <v>NORMAL</v>
          </cell>
          <cell r="H2530" t="str">
            <v>MIRIAM DEL ROCIO INTRIAGO MURILLO</v>
          </cell>
          <cell r="I2530" t="str">
            <v>920295193</v>
          </cell>
          <cell r="J2530" t="str">
            <v>PORTOVIEJO/ANDRES DE VERA/CDLA ELOY ALFARO ETAPA 2 CALLE SAN JOSE CASA DE 1 PISO CELESTE PUERTA NEGRA DE MALLA A MEDIA CUADRA CERC COLEGIO TENIENTE HUGO ORTIZ</v>
          </cell>
          <cell r="K2530" t="str">
            <v>990377860 /  986035331/0995487263</v>
          </cell>
          <cell r="M2530" t="str">
            <v>PORTOVIEJO</v>
          </cell>
          <cell r="N2530" t="str">
            <v>MANABI</v>
          </cell>
          <cell r="O2530" t="str">
            <v>PORTOVIEJO</v>
          </cell>
        </row>
        <row r="2531">
          <cell r="A2531" t="str">
            <v>20002973469265</v>
          </cell>
          <cell r="B2531">
            <v>463097</v>
          </cell>
          <cell r="C2531" t="str">
            <v>20002973469265</v>
          </cell>
          <cell r="D2531">
            <v>44882.713807870372</v>
          </cell>
          <cell r="E2531" t="str">
            <v>CONECEL</v>
          </cell>
          <cell r="F2531" t="str">
            <v>DESPACHO</v>
          </cell>
          <cell r="G2531" t="str">
            <v>NORMAL</v>
          </cell>
          <cell r="H2531" t="str">
            <v>DIANA ANGELICA MOREIRA ORDONEZ</v>
          </cell>
          <cell r="I2531" t="str">
            <v>1206790659</v>
          </cell>
          <cell r="J2531" t="str">
            <v>SANTO DOMINGO/AV RIO ZAMORA Y RIO PUYANGO JUNTO A VIVERES UNICORNIO Y DETRAS DEL REGISTRO CIVIL CASA 2P/</v>
          </cell>
          <cell r="K2531" t="str">
            <v>986442105 /  980045233</v>
          </cell>
          <cell r="L2531" t="str">
            <v/>
          </cell>
          <cell r="M2531" t="str">
            <v>SANTO DOMINGO</v>
          </cell>
          <cell r="N2531" t="str">
            <v>SANTO DOMINGO DE LOS TSACHILAS</v>
          </cell>
          <cell r="O2531" t="str">
            <v>SANTO DOMINGO</v>
          </cell>
        </row>
        <row r="2532">
          <cell r="A2532" t="str">
            <v>20002973974197</v>
          </cell>
          <cell r="B2532">
            <v>463098</v>
          </cell>
          <cell r="C2532" t="str">
            <v>20002973974197</v>
          </cell>
          <cell r="D2532">
            <v>44882.713807870372</v>
          </cell>
          <cell r="E2532" t="str">
            <v>CONECEL</v>
          </cell>
          <cell r="F2532" t="str">
            <v>DESPACHO</v>
          </cell>
          <cell r="G2532" t="str">
            <v>NORMAL</v>
          </cell>
          <cell r="H2532" t="str">
            <v>KATHERINE CECIBEL CAYANCELA CARRASCO</v>
          </cell>
          <cell r="I2532" t="str">
            <v>1718738204</v>
          </cell>
          <cell r="J2532" t="str">
            <v>SANTO DOMINGO/SANTO DOMINGO/VIA QUEVEDO KM 4 Y MEDIO EN EL LOCAL DE RESPUESTOS PENA DIAGONAL AL TIA DE LA VIA QUEVEDO</v>
          </cell>
          <cell r="K2532" t="str">
            <v xml:space="preserve">980501268 /  </v>
          </cell>
          <cell r="M2532" t="str">
            <v>SANTO DOMINGO</v>
          </cell>
          <cell r="N2532" t="str">
            <v>SANTO DOMINGO DE LOS TSACHILAS</v>
          </cell>
          <cell r="O2532" t="str">
            <v>SANTO DOMINGO</v>
          </cell>
        </row>
        <row r="2533">
          <cell r="A2533" t="str">
            <v>20002973283453</v>
          </cell>
          <cell r="B2533">
            <v>463099</v>
          </cell>
          <cell r="C2533" t="str">
            <v>20002973283453</v>
          </cell>
          <cell r="D2533">
            <v>44882.713807870372</v>
          </cell>
          <cell r="E2533" t="str">
            <v>CONECEL</v>
          </cell>
          <cell r="F2533" t="str">
            <v>DESPACHO</v>
          </cell>
          <cell r="G2533" t="str">
            <v>NORMAL</v>
          </cell>
          <cell r="H2533" t="str">
            <v>CELSO ALADINO AGUILA ZURITA</v>
          </cell>
          <cell r="I2533" t="str">
            <v>2300375835</v>
          </cell>
          <cell r="J2533" t="str">
            <v>SANTO DOMINGO/SANTO DOMINGO/GALAPAGOS Y RIOBAMBA EN LAS BODEGAS DEL CENTRO NATURISTA DEL ARBOLITO DIAGONAL A LA UNIDAD ONCOLOGICA SOLCA</v>
          </cell>
          <cell r="K2533" t="str">
            <v xml:space="preserve">984116957 /  </v>
          </cell>
          <cell r="L2533" t="str">
            <v/>
          </cell>
          <cell r="M2533" t="str">
            <v>SANTO DOMINGO</v>
          </cell>
          <cell r="N2533" t="str">
            <v>SANTO DOMINGO DE LOS TSACHILAS</v>
          </cell>
          <cell r="O2533" t="str">
            <v>SANTO DOMINGO</v>
          </cell>
        </row>
        <row r="2534">
          <cell r="A2534" t="str">
            <v>20002968952769</v>
          </cell>
          <cell r="B2534">
            <v>463101</v>
          </cell>
          <cell r="C2534" t="str">
            <v>20002968952769</v>
          </cell>
          <cell r="D2534">
            <v>44882.713807870372</v>
          </cell>
          <cell r="E2534" t="str">
            <v>CONECEL</v>
          </cell>
          <cell r="F2534" t="str">
            <v>DESPACHO</v>
          </cell>
          <cell r="G2534" t="str">
            <v>NORMAL</v>
          </cell>
          <cell r="H2534" t="str">
            <v>DIEGO ARMANDO AYALA ARMIJOS</v>
          </cell>
          <cell r="I2534" t="str">
            <v>705216687</v>
          </cell>
          <cell r="J2534" t="str">
            <v>MACHALA/MACHALA/TALLER DE AIRES PUNTO FRIO BARRIO LILIAN CALLE SAUCES Y FICUS A DOS CUADRAS DEL UPC</v>
          </cell>
          <cell r="K2534" t="str">
            <v>969589611 /  992452120</v>
          </cell>
          <cell r="M2534" t="str">
            <v>MACHALA</v>
          </cell>
          <cell r="N2534" t="str">
            <v>EL ORO</v>
          </cell>
          <cell r="O2534" t="str">
            <v>MACHALA</v>
          </cell>
        </row>
        <row r="2535">
          <cell r="A2535" t="str">
            <v>20002961957707</v>
          </cell>
          <cell r="B2535">
            <v>463102</v>
          </cell>
          <cell r="C2535" t="str">
            <v>20002961957707</v>
          </cell>
          <cell r="D2535">
            <v>44882.713807870372</v>
          </cell>
          <cell r="E2535" t="str">
            <v>CONECEL</v>
          </cell>
          <cell r="F2535" t="str">
            <v>DESPACHO</v>
          </cell>
          <cell r="G2535" t="str">
            <v>NORMAL</v>
          </cell>
          <cell r="H2535" t="str">
            <v>GEOMAIRA BEATRIZ PALLAROSO PINELA</v>
          </cell>
          <cell r="I2535" t="str">
            <v>926853540</v>
          </cell>
          <cell r="J2535" t="str">
            <v>LA LIBERTAD/LA LIBERTAD/EN LA CLINICA PODOMAS AV ELEODORO SOLORZANO Y CALLE 25AVA JUNTO A MADERERA AVILA</v>
          </cell>
          <cell r="K2535" t="str">
            <v>995472679 /  963470444</v>
          </cell>
          <cell r="M2535" t="str">
            <v>LA LIBERTAD</v>
          </cell>
          <cell r="N2535" t="str">
            <v>SANTA ELENA</v>
          </cell>
          <cell r="O2535" t="str">
            <v>LA LIBERTAD</v>
          </cell>
        </row>
        <row r="2536">
          <cell r="A2536" t="str">
            <v>20002973974257</v>
          </cell>
          <cell r="B2536">
            <v>463103</v>
          </cell>
          <cell r="C2536" t="str">
            <v>20002973974257</v>
          </cell>
          <cell r="D2536">
            <v>44882.713807870372</v>
          </cell>
          <cell r="E2536" t="str">
            <v>CONECEL</v>
          </cell>
          <cell r="F2536" t="str">
            <v>DESPACHO</v>
          </cell>
          <cell r="G2536" t="str">
            <v>NORMAL</v>
          </cell>
          <cell r="H2536" t="str">
            <v>CRISTIAN PAUL URQUIZO SOSA</v>
          </cell>
          <cell r="I2536" t="str">
            <v>604116368</v>
          </cell>
          <cell r="J2536" t="str">
            <v>RIOBAMBA/LIZARZABURU/AV DANIEL LEON BORJA Y JACINTO GONZALES EN EL EDIFICIO DEL BANCO PACIFICO FRENTE A LA COOP RIOBAMBA</v>
          </cell>
          <cell r="K2536" t="str">
            <v>0981764091</v>
          </cell>
          <cell r="M2536" t="str">
            <v>RIOBAMBA</v>
          </cell>
          <cell r="N2536" t="str">
            <v>CHIMBORAZO</v>
          </cell>
          <cell r="O2536" t="str">
            <v>RIOBAMBA</v>
          </cell>
        </row>
        <row r="2537">
          <cell r="A2537" t="str">
            <v>20002973461638</v>
          </cell>
          <cell r="B2537">
            <v>463109</v>
          </cell>
          <cell r="C2537" t="str">
            <v>20002973461638</v>
          </cell>
          <cell r="D2537">
            <v>44882.713807870372</v>
          </cell>
          <cell r="E2537" t="str">
            <v>CONECEL</v>
          </cell>
          <cell r="F2537" t="str">
            <v>DESPACHO</v>
          </cell>
          <cell r="G2537" t="str">
            <v>NORMAL</v>
          </cell>
          <cell r="H2537" t="str">
            <v>VIDAL MERIZALDE TIGRERO FIGUEROA</v>
          </cell>
          <cell r="I2537" t="str">
            <v>907942361</v>
          </cell>
          <cell r="J2537" t="str">
            <v>SANTA ELENA/ STA ELENA) TRABJ: UNIDAD EDUCATIVA STA ELENA VIA STA ELENA - ANCON KM 3.5 FRENTE FERRETERIA EL TRIUNFADOR</v>
          </cell>
          <cell r="K2537" t="str">
            <v xml:space="preserve">962102666 /  </v>
          </cell>
          <cell r="L2537" t="str">
            <v/>
          </cell>
          <cell r="M2537" t="str">
            <v>SANTA ELENA</v>
          </cell>
          <cell r="N2537" t="str">
            <v>SANTA ELENA</v>
          </cell>
          <cell r="O2537" t="str">
            <v>SANTA ELENA</v>
          </cell>
        </row>
        <row r="2538">
          <cell r="A2538" t="str">
            <v>20002973482610</v>
          </cell>
          <cell r="B2538">
            <v>463111</v>
          </cell>
          <cell r="C2538" t="str">
            <v>20002973482610</v>
          </cell>
          <cell r="D2538">
            <v>44882.713807870372</v>
          </cell>
          <cell r="E2538" t="str">
            <v>CONECEL</v>
          </cell>
          <cell r="F2538" t="str">
            <v>DESPACHO</v>
          </cell>
          <cell r="G2538" t="str">
            <v>NORMAL</v>
          </cell>
          <cell r="H2538" t="str">
            <v>GREGORIO ANTONIO ARREAGA TRONCOZO</v>
          </cell>
          <cell r="I2538" t="str">
            <v>1311070476</v>
          </cell>
          <cell r="J2538" t="str">
            <v>SANTO DOMINGO/STO DOMINGO/CESAR FERNANDEZ 250/HUMBERTO FIALLOS/JUNTO AL HOTEL VILLA CORTEZ/JUNTO A LA PICANTERIA EL PESCADITO/CASA AZUL</v>
          </cell>
          <cell r="K2538" t="str">
            <v xml:space="preserve">967019571 /  </v>
          </cell>
          <cell r="M2538" t="str">
            <v>SANTO DOMINGO</v>
          </cell>
          <cell r="N2538" t="str">
            <v>SANTO DOMINGO DE LOS TSACHILAS</v>
          </cell>
          <cell r="O2538" t="str">
            <v>SANTO DOMINGO</v>
          </cell>
        </row>
        <row r="2539">
          <cell r="A2539" t="str">
            <v>20002973070669</v>
          </cell>
          <cell r="B2539">
            <v>463054</v>
          </cell>
          <cell r="C2539" t="str">
            <v>20002973070669</v>
          </cell>
          <cell r="D2539">
            <v>44882.662569444445</v>
          </cell>
          <cell r="E2539" t="str">
            <v>BRELDYNG</v>
          </cell>
          <cell r="F2539" t="str">
            <v>DESPACHO</v>
          </cell>
          <cell r="G2539" t="str">
            <v>NORMAL</v>
          </cell>
          <cell r="H2539" t="str">
            <v>DIGNA YOLANDA VELA PAREDES</v>
          </cell>
          <cell r="I2539" t="str">
            <v>1706716600</v>
          </cell>
          <cell r="J2539" t="str">
            <v>REDONDEL DE LA POLICIA AV ESMERALDAS CALLE CALI FRENTE A LA PREFECTURA CASA COLOR ROJO CON PLATA</v>
          </cell>
          <cell r="K2539" t="str">
            <v>992480215</v>
          </cell>
          <cell r="M2539" t="str">
            <v>GUAYAQUIL</v>
          </cell>
          <cell r="N2539" t="str">
            <v>GUAYAS</v>
          </cell>
          <cell r="O2539" t="str">
            <v>GUAYAQUIL</v>
          </cell>
        </row>
        <row r="2540">
          <cell r="A2540" t="str">
            <v>20002973282332</v>
          </cell>
          <cell r="B2540">
            <v>463058</v>
          </cell>
          <cell r="C2540" t="str">
            <v>20002973282332</v>
          </cell>
          <cell r="D2540">
            <v>44882.662569444445</v>
          </cell>
          <cell r="E2540" t="str">
            <v>BRELDYNG</v>
          </cell>
          <cell r="F2540" t="str">
            <v>DESPACHO</v>
          </cell>
          <cell r="G2540" t="str">
            <v>NORMAL</v>
          </cell>
          <cell r="H2540" t="str">
            <v>FLORES CORREA BIN CLINTON</v>
          </cell>
          <cell r="I2540" t="str">
            <v>1754156204</v>
          </cell>
          <cell r="J2540" t="str">
            <v>CALLE GUAYAS Y PROFESOR KLEBER FRANCO CRUZ REF JUNTO A HOMETEKA CS DE 3 PISOS</v>
          </cell>
          <cell r="K2540" t="str">
            <v>991171814-0995657621</v>
          </cell>
          <cell r="M2540" t="str">
            <v>070201</v>
          </cell>
          <cell r="N2540" t="str">
            <v>GUAYAS</v>
          </cell>
          <cell r="O2540" t="str">
            <v>EL TRIUNFO</v>
          </cell>
        </row>
        <row r="2541">
          <cell r="A2541" t="str">
            <v>20002972848537</v>
          </cell>
          <cell r="B2541">
            <v>462987</v>
          </cell>
          <cell r="C2541" t="str">
            <v>20002972848537</v>
          </cell>
          <cell r="D2541">
            <v>44882.602812500001</v>
          </cell>
          <cell r="E2541" t="str">
            <v>CONECEL</v>
          </cell>
          <cell r="F2541" t="str">
            <v>DESPACHO</v>
          </cell>
          <cell r="G2541" t="str">
            <v>NORMAL</v>
          </cell>
          <cell r="H2541" t="str">
            <v>RCB CRISTIAN ZAMBRANO/CLT ERAZO CHIQUITO EVELYN VANESSA</v>
          </cell>
          <cell r="I2541" t="str">
            <v>1718677543</v>
          </cell>
          <cell r="J2541" t="str">
            <v>CASA CLARO UIO AV AMAZONAS ENTRE RIO COCA Y LUIS BARBERI FRENTE A LA MATRIZ PRINCIPAL DE CLARO RECIBE CRISTIAN ZAMBRANO O DIEGO JAYA</v>
          </cell>
          <cell r="K2541" t="str">
            <v>0993056871</v>
          </cell>
          <cell r="L2541" t="str">
            <v>0993056871</v>
          </cell>
          <cell r="M2541" t="str">
            <v>QUITO</v>
          </cell>
          <cell r="N2541" t="str">
            <v>PICHINCHA</v>
          </cell>
          <cell r="O2541" t="str">
            <v>INAQUITO</v>
          </cell>
        </row>
        <row r="2542">
          <cell r="A2542" t="str">
            <v>20002973469548</v>
          </cell>
          <cell r="B2542">
            <v>462733</v>
          </cell>
          <cell r="C2542" t="str">
            <v>20002973469548</v>
          </cell>
          <cell r="D2542">
            <v>44882.505115740743</v>
          </cell>
          <cell r="E2542" t="str">
            <v>CONECEL</v>
          </cell>
          <cell r="F2542" t="str">
            <v>DESPACHO</v>
          </cell>
          <cell r="G2542" t="str">
            <v>NORMAL</v>
          </cell>
          <cell r="H2542" t="str">
            <v>FRANCISCO GERMAN CHUEZ OBANDO</v>
          </cell>
          <cell r="I2542" t="str">
            <v>924775802</v>
          </cell>
          <cell r="J2542" t="str">
            <v>MILAGRO/MILAGRO)CLL VINCES Y NARANJAL CS DE 1PS CLR BLANCO A 1 CDRA DE ESCUELA SEMIRA ACUNA</v>
          </cell>
          <cell r="K2542" t="str">
            <v>962092153 /  986467183</v>
          </cell>
          <cell r="M2542" t="str">
            <v>MILAGRO</v>
          </cell>
          <cell r="N2542" t="str">
            <v>GUAYAS</v>
          </cell>
          <cell r="O2542" t="str">
            <v>MILAGRO</v>
          </cell>
        </row>
        <row r="2543">
          <cell r="A2543" t="str">
            <v>20002970421237</v>
          </cell>
          <cell r="B2543">
            <v>462740</v>
          </cell>
          <cell r="C2543" t="str">
            <v>20002970421237</v>
          </cell>
          <cell r="D2543">
            <v>44882.505115740743</v>
          </cell>
          <cell r="E2543" t="str">
            <v>CONECEL</v>
          </cell>
          <cell r="F2543" t="str">
            <v>DESPACHO</v>
          </cell>
          <cell r="G2543" t="str">
            <v>NORMAL</v>
          </cell>
          <cell r="H2543" t="str">
            <v>PEDRO BERNARDO DOMINGUEZ IDROVO</v>
          </cell>
          <cell r="I2543" t="str">
            <v>104588017</v>
          </cell>
          <cell r="J2543" t="str">
            <v>CUENCA/TOTORACOCHA/SECTOR DEL ESTADIO CALLE FLORENCIA ASTUDILLO EN EL EDIFICIO CAMARA DE INDUSTRIAS PISO 13 FRENTE AL PARQUE DE LA MADRE</v>
          </cell>
          <cell r="K2543" t="str">
            <v xml:space="preserve">984535167 /  </v>
          </cell>
          <cell r="M2543" t="str">
            <v>CUENCA</v>
          </cell>
          <cell r="N2543" t="str">
            <v>AZUAY</v>
          </cell>
          <cell r="O2543" t="str">
            <v>CUENCA</v>
          </cell>
        </row>
        <row r="2544">
          <cell r="A2544" t="str">
            <v>20002972110243</v>
          </cell>
          <cell r="B2544">
            <v>462748</v>
          </cell>
          <cell r="C2544" t="str">
            <v>20002972110243</v>
          </cell>
          <cell r="D2544">
            <v>44882.505115740743</v>
          </cell>
          <cell r="E2544" t="str">
            <v>CONECEL</v>
          </cell>
          <cell r="F2544" t="str">
            <v>DESPACHO</v>
          </cell>
          <cell r="G2544" t="str">
            <v>NORMAL</v>
          </cell>
          <cell r="H2544" t="str">
            <v>MONICA MARIBEL TOAPANTA GUANGASI</v>
          </cell>
          <cell r="I2544" t="str">
            <v>1805723481</v>
          </cell>
          <cell r="J2544" t="str">
            <v>AMBATO/IZAMBA/NAPOLEON TACOAMAN Y ALFONSO TROYA ZONA 3 ARRIBA DEL PARQUE GUISAMBA CERCA DE LA ESCUELA JULIO FERNANDEZ</v>
          </cell>
          <cell r="K2544" t="str">
            <v xml:space="preserve">962968060 /  </v>
          </cell>
          <cell r="M2544" t="str">
            <v>AMBATO</v>
          </cell>
          <cell r="N2544" t="str">
            <v>TUNGURAHUA</v>
          </cell>
          <cell r="O2544" t="str">
            <v>AMBATO</v>
          </cell>
        </row>
        <row r="2545">
          <cell r="A2545" t="str">
            <v>20002971751978</v>
          </cell>
          <cell r="B2545">
            <v>462749</v>
          </cell>
          <cell r="C2545" t="str">
            <v>20002971751978</v>
          </cell>
          <cell r="D2545">
            <v>44882.505115740743</v>
          </cell>
          <cell r="E2545" t="str">
            <v>CONECEL</v>
          </cell>
          <cell r="F2545" t="str">
            <v>DESPACHO</v>
          </cell>
          <cell r="G2545" t="str">
            <v>NORMAL</v>
          </cell>
          <cell r="H2545" t="str">
            <v>CRISTIAN JESUS TAPUY GREFA</v>
          </cell>
          <cell r="I2545" t="str">
            <v>1500808967</v>
          </cell>
          <cell r="J2545" t="str">
            <v>COCA/COCA/TRJO HOSPITAL MILITAR KM 1.5 VIA AUCA BRIGADA 19 DE NAPO</v>
          </cell>
          <cell r="K2545" t="str">
            <v xml:space="preserve">988871756 /  </v>
          </cell>
          <cell r="M2545" t="str">
            <v>220201</v>
          </cell>
          <cell r="N2545" t="str">
            <v>ORELLANA</v>
          </cell>
          <cell r="O2545" t="str">
            <v>EL COCA</v>
          </cell>
        </row>
        <row r="2546">
          <cell r="A2546" t="str">
            <v>20002973278869</v>
          </cell>
          <cell r="B2546">
            <v>462750</v>
          </cell>
          <cell r="C2546" t="str">
            <v>20002973278869</v>
          </cell>
          <cell r="D2546">
            <v>44882.505115740743</v>
          </cell>
          <cell r="E2546" t="str">
            <v>CONECEL</v>
          </cell>
          <cell r="F2546" t="str">
            <v>DESPACHO</v>
          </cell>
          <cell r="G2546" t="str">
            <v>NORMAL</v>
          </cell>
          <cell r="H2546" t="str">
            <v>ALCIDES AUGUSTO CUENCA CONDOY</v>
          </cell>
          <cell r="I2546" t="str">
            <v>1103792741</v>
          </cell>
          <cell r="J2546" t="str">
            <v>LOJA/EL VALLE/CALLE CUENCA Y CALLE PUNA CASA 21-77 DE DOS PISOS COLOR CREMA DETRAS DEL BANCO DEL AUSTRO</v>
          </cell>
          <cell r="K2546" t="str">
            <v xml:space="preserve">998759827 /  </v>
          </cell>
          <cell r="M2546" t="str">
            <v>LOJA</v>
          </cell>
          <cell r="N2546" t="str">
            <v>LOJA</v>
          </cell>
          <cell r="O2546" t="str">
            <v>LOJA</v>
          </cell>
        </row>
        <row r="2547">
          <cell r="A2547" t="str">
            <v>20002972857314</v>
          </cell>
          <cell r="B2547">
            <v>462159</v>
          </cell>
          <cell r="C2547" t="str">
            <v>20002972857314</v>
          </cell>
          <cell r="D2547">
            <v>44881.713414351849</v>
          </cell>
          <cell r="E2547" t="str">
            <v>CONECEL</v>
          </cell>
          <cell r="F2547" t="str">
            <v>DESPACHO</v>
          </cell>
          <cell r="G2547" t="str">
            <v>NORMAL</v>
          </cell>
          <cell r="H2547" t="str">
            <v>JORGE MAURICIO GONZALEZ RAMIREZ</v>
          </cell>
          <cell r="I2547" t="str">
            <v>927362830</v>
          </cell>
          <cell r="J2547" t="str">
            <v>LA LIBERTAD/ LA LIBERTAD/ TRBJ (DESPENSA 3 HERMANOS) BARRIO CALDERON AV. 21 ENTRE CLL 13 Y CLL 14 A 1CDR ESCUELA MANUELA ESPEJO 2 CDR MARNICHCA. DGNL RESIDENCIA PAREDES</v>
          </cell>
          <cell r="K2547" t="str">
            <v xml:space="preserve">962183834 /  </v>
          </cell>
          <cell r="L2547" t="str">
            <v/>
          </cell>
          <cell r="M2547" t="str">
            <v>LA LIBERTAD</v>
          </cell>
          <cell r="N2547" t="str">
            <v>SANTA ELENA</v>
          </cell>
          <cell r="O2547" t="str">
            <v>LA LIBERTAD</v>
          </cell>
        </row>
        <row r="2548">
          <cell r="A2548" t="str">
            <v>20002972849576</v>
          </cell>
          <cell r="B2548">
            <v>462165</v>
          </cell>
          <cell r="C2548" t="str">
            <v>20002972849576</v>
          </cell>
          <cell r="D2548">
            <v>44881.713414351849</v>
          </cell>
          <cell r="E2548" t="str">
            <v>CONECEL</v>
          </cell>
          <cell r="F2548" t="str">
            <v>DESPACHO</v>
          </cell>
          <cell r="G2548" t="str">
            <v>NORMAL</v>
          </cell>
          <cell r="H2548" t="str">
            <v>BRAYAN DAVID ESPINOZA URGILES</v>
          </cell>
          <cell r="I2548" t="str">
            <v>604832766</v>
          </cell>
          <cell r="J2548" t="str">
            <v>RIOBAMBA/VELOZ/AV JUAN LARREA Y AV BOYACA CASA DE 3 PISOS COLOR CAFE EN UNA TALLER MECANICO CON LA NUMERACION N15-19 A UNA CUADRA DE LOS CEVICHOCHOS DE LA COLON</v>
          </cell>
          <cell r="K2548" t="str">
            <v>0982570453</v>
          </cell>
          <cell r="M2548" t="str">
            <v>RIOBAMBA</v>
          </cell>
          <cell r="N2548" t="str">
            <v>CHIMBORAZO</v>
          </cell>
          <cell r="O2548" t="str">
            <v>RIOBAMBA</v>
          </cell>
        </row>
        <row r="2549">
          <cell r="A2549" t="str">
            <v>20002970716553</v>
          </cell>
          <cell r="B2549">
            <v>462119</v>
          </cell>
          <cell r="C2549" t="str">
            <v>20002970716553</v>
          </cell>
          <cell r="D2549">
            <v>44881.662141203706</v>
          </cell>
          <cell r="E2549" t="str">
            <v>CONECEL</v>
          </cell>
          <cell r="F2549" t="str">
            <v>DESPACHO</v>
          </cell>
          <cell r="G2549" t="str">
            <v>NORMAL</v>
          </cell>
          <cell r="H2549" t="str">
            <v>SEGARRA FAJARDO DANIEL FERNANDO</v>
          </cell>
          <cell r="I2549" t="str">
            <v>0106510183</v>
          </cell>
          <cell r="J2549" t="str">
            <v>COLON 937 Y LUIS RIOS RODRIGUEZ EN BARBERIA URBANZOM CL BLACA CON NEGRO REF A 1CD DEL BANCO AUSTRO</v>
          </cell>
          <cell r="K2549" t="str">
            <v>0959474155</v>
          </cell>
          <cell r="L2549" t="str">
            <v>0959474155</v>
          </cell>
          <cell r="M2549" t="str">
            <v>GUALACEO</v>
          </cell>
          <cell r="N2549" t="str">
            <v>AZUAY</v>
          </cell>
          <cell r="O2549" t="str">
            <v>GUALACEO</v>
          </cell>
        </row>
        <row r="2550">
          <cell r="A2550" t="str">
            <v>20002973057040</v>
          </cell>
          <cell r="B2550">
            <v>461998</v>
          </cell>
          <cell r="C2550" t="str">
            <v>20002973057040</v>
          </cell>
          <cell r="D2550">
            <v>44881.614270833335</v>
          </cell>
          <cell r="E2550" t="str">
            <v>CONECEL</v>
          </cell>
          <cell r="F2550" t="str">
            <v>DESPACHO</v>
          </cell>
          <cell r="G2550" t="str">
            <v>NORMAL</v>
          </cell>
          <cell r="H2550" t="str">
            <v>NORONA CUICHAN ZOILA KARINA</v>
          </cell>
          <cell r="I2550" t="str">
            <v>1716854094</v>
          </cell>
          <cell r="J2550" t="str">
            <v>PROV PICHINCHA/ RUMINAHUI/PQ SANGOLQUI CALLE LA FLORIDA Y ALBORADA CONJUNTO PORTAL ELEGIDO CASA 3 REF ATRAS DEL COLEGIO JACINTO JIJON</v>
          </cell>
          <cell r="K2550" t="str">
            <v>980433444</v>
          </cell>
          <cell r="M2550" t="str">
            <v>QUITO</v>
          </cell>
          <cell r="N2550" t="str">
            <v>PICHINCHA</v>
          </cell>
          <cell r="O2550" t="str">
            <v>QUITO</v>
          </cell>
        </row>
        <row r="2551">
          <cell r="A2551" t="str">
            <v>20002970726765</v>
          </cell>
          <cell r="B2551">
            <v>461810</v>
          </cell>
          <cell r="C2551" t="str">
            <v>20002970726765</v>
          </cell>
          <cell r="D2551">
            <v>44881.507488425923</v>
          </cell>
          <cell r="E2551" t="str">
            <v>CONECEL</v>
          </cell>
          <cell r="F2551" t="str">
            <v>DESPACHO</v>
          </cell>
          <cell r="G2551" t="str">
            <v>NORMAL</v>
          </cell>
          <cell r="H2551" t="str">
            <v>LORENA ELIZABETH PINTADO PACURUCU</v>
          </cell>
          <cell r="I2551" t="str">
            <v>104803614</v>
          </cell>
          <cell r="J2551" t="str">
            <v>AZUAY/CUENCA/YANUCAY/CALLE CARLOS ARIZA TORAL Y CANTON CELICA/URBANIZACION LA MANA 2 EN CASA 13 A UNA CUADRA INSITUTO CONTINENTAL</v>
          </cell>
          <cell r="K2551" t="str">
            <v xml:space="preserve">968331567 /  </v>
          </cell>
          <cell r="M2551" t="str">
            <v>CUENCA</v>
          </cell>
          <cell r="N2551" t="str">
            <v>AZUAY</v>
          </cell>
          <cell r="O2551" t="str">
            <v>CUENCA</v>
          </cell>
        </row>
        <row r="2552">
          <cell r="A2552" t="str">
            <v>20002971739454</v>
          </cell>
          <cell r="B2552">
            <v>461814</v>
          </cell>
          <cell r="C2552" t="str">
            <v>20002971739454</v>
          </cell>
          <cell r="D2552">
            <v>44881.507488425923</v>
          </cell>
          <cell r="E2552" t="str">
            <v>CONECEL</v>
          </cell>
          <cell r="F2552" t="str">
            <v>DESPACHO</v>
          </cell>
          <cell r="G2552" t="str">
            <v>NORMAL</v>
          </cell>
          <cell r="H2552" t="str">
            <v>MANUEL BIENVENIDO ZAMBRANO ZAMBRANO</v>
          </cell>
          <cell r="I2552" t="str">
            <v>1711467371</v>
          </cell>
          <cell r="J2552" t="str">
            <v>SANTO DOMINGO/BOMBOLI/CDLA CIUDAD NUEVA AV BOMBOLI Y ROMERO CASA DE UN PISO COLOR BEIGE CON PUERTA DE HIERRO</v>
          </cell>
          <cell r="K2552" t="str">
            <v xml:space="preserve">985023530 /  </v>
          </cell>
          <cell r="M2552" t="str">
            <v>SANTO DOMINGO</v>
          </cell>
          <cell r="N2552" t="str">
            <v>SANTO DOMINGO DE LOS TSACHILAS</v>
          </cell>
          <cell r="O2552" t="str">
            <v>SANTO DOMINGO</v>
          </cell>
        </row>
        <row r="2553">
          <cell r="A2553" t="str">
            <v>17991539_1</v>
          </cell>
          <cell r="B2553">
            <v>461817</v>
          </cell>
          <cell r="C2553" t="str">
            <v>17991539_1</v>
          </cell>
          <cell r="D2553">
            <v>44881.507488425923</v>
          </cell>
          <cell r="E2553" t="str">
            <v>CONECEL</v>
          </cell>
          <cell r="F2553" t="str">
            <v>DESPACHO</v>
          </cell>
          <cell r="G2553" t="str">
            <v>NORMAL</v>
          </cell>
          <cell r="H2553" t="str">
            <v>EDUARDO LUIS MOLINA PARRAGA</v>
          </cell>
          <cell r="I2553" t="str">
            <v>1310764699</v>
          </cell>
          <cell r="J2553" t="str">
            <v>ORELLANA/EL COCA/EL COCA/CALLE CUENCA Y 12 DE FEBRERO/EN ESQUINA RESTAURANTE LA ESQUINA DEL SABOR BARRIO ENTREGA EN CASA 1 PISO DE MADERA AZUL Y ROJO</v>
          </cell>
          <cell r="K2553" t="str">
            <v>992396134 /  939700391</v>
          </cell>
          <cell r="M2553" t="str">
            <v>220201</v>
          </cell>
          <cell r="N2553" t="str">
            <v>ORELLANA</v>
          </cell>
          <cell r="O2553" t="str">
            <v>EL COCA</v>
          </cell>
        </row>
        <row r="2554">
          <cell r="A2554" t="str">
            <v>20002971758613</v>
          </cell>
          <cell r="B2554">
            <v>461818</v>
          </cell>
          <cell r="C2554" t="str">
            <v>20002971758613</v>
          </cell>
          <cell r="D2554">
            <v>44881.507488425923</v>
          </cell>
          <cell r="E2554" t="str">
            <v>CONECEL</v>
          </cell>
          <cell r="F2554" t="str">
            <v>DESPACHO</v>
          </cell>
          <cell r="G2554" t="str">
            <v>NORMAL</v>
          </cell>
          <cell r="H2554" t="str">
            <v>JONATHAN ALEXIS CANAR NAULA</v>
          </cell>
          <cell r="I2554" t="str">
            <v>504340332</v>
          </cell>
          <cell r="J2554" t="str">
            <v>ESMERALDA/ESMERALDA/5 DE AGOSTO/AV ESMERALDAS Y CAP. LUIS BURNEO Y 1ERA HERRADURA ENTREGA EN CUARTEL MILITAR BIMOT FRRENTE AL COMANDO DE LA POLICIA</v>
          </cell>
          <cell r="K2554" t="str">
            <v xml:space="preserve">979032381 /  </v>
          </cell>
          <cell r="M2554" t="str">
            <v>ESMERALDAS</v>
          </cell>
          <cell r="N2554" t="str">
            <v>ESMERALDAS</v>
          </cell>
          <cell r="O2554" t="str">
            <v>ESMERALDAS</v>
          </cell>
        </row>
        <row r="2555">
          <cell r="A2555" t="str">
            <v>20002971777971</v>
          </cell>
          <cell r="B2555">
            <v>461830</v>
          </cell>
          <cell r="C2555" t="str">
            <v>20002971777971</v>
          </cell>
          <cell r="D2555">
            <v>44881.507488425923</v>
          </cell>
          <cell r="E2555" t="str">
            <v>CONECEL</v>
          </cell>
          <cell r="F2555" t="str">
            <v>DESPACHO</v>
          </cell>
          <cell r="G2555" t="str">
            <v>NORMAL</v>
          </cell>
          <cell r="H2555" t="str">
            <v>ALEX JONATHAN AZOGUE AZOGUE</v>
          </cell>
          <cell r="I2555" t="str">
            <v>1850085901</v>
          </cell>
          <cell r="J2555" t="str">
            <v>TUNGURAHUA/AMBATO/HUACHI CHICO/BARRIO SANTA ROSA/VIA A SANTA ROSA Y ANTONIO CLAVIJO EN LOCAL RESTAURATNTE LAS CHANCRO DE LA 13 JUNTO SASHIKEN</v>
          </cell>
          <cell r="K2555" t="str">
            <v xml:space="preserve">994941097 /  </v>
          </cell>
          <cell r="M2555" t="str">
            <v>AMBATO</v>
          </cell>
          <cell r="N2555" t="str">
            <v>TUNGURAHUA</v>
          </cell>
          <cell r="O2555" t="str">
            <v>AMBATO</v>
          </cell>
        </row>
        <row r="2556">
          <cell r="A2556" t="str">
            <v>20002954656252</v>
          </cell>
          <cell r="B2556">
            <v>461832</v>
          </cell>
          <cell r="C2556" t="str">
            <v>20002954656252</v>
          </cell>
          <cell r="D2556">
            <v>44881.507488425923</v>
          </cell>
          <cell r="E2556" t="str">
            <v>CONECEL</v>
          </cell>
          <cell r="F2556" t="str">
            <v>DESPACHO</v>
          </cell>
          <cell r="G2556" t="str">
            <v>NORMAL</v>
          </cell>
          <cell r="H2556" t="str">
            <v>FRANKLIN EDUARDO VILLAVICENCIO</v>
          </cell>
          <cell r="I2556" t="str">
            <v>921145884</v>
          </cell>
          <cell r="J2556" t="str">
            <v>CUENCA/CHIQUINTAD/KM 8 Y MEDIO VIA CHIQUINTAD EN LA FARBICA ESFEL EN LA GARITA PRINCIPAL</v>
          </cell>
          <cell r="K2556" t="str">
            <v xml:space="preserve">986708976 /  </v>
          </cell>
          <cell r="M2556" t="str">
            <v>CUENCA</v>
          </cell>
          <cell r="N2556" t="str">
            <v>AZUAY</v>
          </cell>
          <cell r="O2556" t="str">
            <v>CUENCA</v>
          </cell>
        </row>
        <row r="2557">
          <cell r="A2557" t="str">
            <v>20002971336449</v>
          </cell>
          <cell r="B2557">
            <v>461385</v>
          </cell>
          <cell r="C2557" t="str">
            <v>20002971336449</v>
          </cell>
          <cell r="D2557">
            <v>44880.714155092595</v>
          </cell>
          <cell r="E2557" t="str">
            <v>CONECEL</v>
          </cell>
          <cell r="F2557" t="str">
            <v>DESPACHO</v>
          </cell>
          <cell r="G2557" t="str">
            <v>NORMAL</v>
          </cell>
          <cell r="H2557" t="str">
            <v>ROBERTO ALEJANDRO RAMIREZ LLANOS</v>
          </cell>
          <cell r="I2557" t="str">
            <v>1208325272</v>
          </cell>
          <cell r="J2557" t="str">
            <v>SHUSHUFINDI/SHUSHUFINDI/AV UNIDAD NACIONAL Y SHUSHUFINDI FRENTE AL LABORATORIO AUTODIESEL SHUSHUFINDI CASA DE UN PISO COLOR MELON</v>
          </cell>
          <cell r="K2557" t="str">
            <v xml:space="preserve">962222595 /  </v>
          </cell>
          <cell r="M2557" t="str">
            <v>SHUSHUFINDI</v>
          </cell>
          <cell r="N2557" t="str">
            <v>SUCUMBIOS</v>
          </cell>
          <cell r="O2557" t="str">
            <v>SHUSHUFINDI</v>
          </cell>
        </row>
        <row r="2558">
          <cell r="A2558" t="str">
            <v>20002970694745</v>
          </cell>
          <cell r="B2558">
            <v>461393</v>
          </cell>
          <cell r="C2558" t="str">
            <v>20002970694745</v>
          </cell>
          <cell r="D2558">
            <v>44880.714155092595</v>
          </cell>
          <cell r="E2558" t="str">
            <v>CONECEL</v>
          </cell>
          <cell r="F2558" t="str">
            <v>DESPACHO</v>
          </cell>
          <cell r="G2558" t="str">
            <v>NORMAL</v>
          </cell>
          <cell r="H2558" t="str">
            <v>BRYAN JAVIER VALVERDE GRANIZO</v>
          </cell>
          <cell r="I2558" t="str">
            <v>604750935</v>
          </cell>
          <cell r="J2558" t="str">
            <v>RIOBAMBA/VELASCO/LA ESPERANZA CALLE OTTO AROSEMENA GOMEZ Y JUAN DE DIOS MARTINES CS 2P TERRAZA CREMA N5 EN PRIMER PISO EN EL LOCAL INDUVAL HORNOS Y COCINAS</v>
          </cell>
          <cell r="K2558" t="str">
            <v>983244285 /  994458944</v>
          </cell>
          <cell r="M2558" t="str">
            <v>RIOBAMBA</v>
          </cell>
          <cell r="N2558" t="str">
            <v>CHIMBORAZO</v>
          </cell>
          <cell r="O2558" t="str">
            <v>RIOBAMBA</v>
          </cell>
        </row>
        <row r="2559">
          <cell r="A2559" t="str">
            <v>20002970426712</v>
          </cell>
          <cell r="B2559">
            <v>461365</v>
          </cell>
          <cell r="C2559" t="str">
            <v>20002970426712</v>
          </cell>
          <cell r="D2559">
            <v>44880.714143518519</v>
          </cell>
          <cell r="E2559" t="str">
            <v>CONECEL</v>
          </cell>
          <cell r="F2559" t="str">
            <v>DESPACHO</v>
          </cell>
          <cell r="G2559" t="str">
            <v>NORMAL</v>
          </cell>
          <cell r="H2559" t="str">
            <v>ERICA PATRICIA HILBAY GUZMAN</v>
          </cell>
          <cell r="I2559" t="str">
            <v>604176172</v>
          </cell>
          <cell r="J2559" t="str">
            <v>RIOBAMBA/LIZARZABURU SAN JOSE DE TAPI/AGUISTIN GUERRERO Y MANUEL RENDON CASA 8 CASA CON GARAGE YPUERTA NEGRA A UNA CUADRA DEL TERMINAL INTERPARROQUIAL</v>
          </cell>
          <cell r="K2559" t="str">
            <v>984733552 /  995820571</v>
          </cell>
          <cell r="M2559" t="str">
            <v>RIOBAMBA</v>
          </cell>
          <cell r="N2559" t="str">
            <v>CHIMBORAZO</v>
          </cell>
          <cell r="O2559" t="str">
            <v>RIOBAMBA</v>
          </cell>
        </row>
        <row r="2560">
          <cell r="A2560" t="str">
            <v>20002970422953</v>
          </cell>
          <cell r="B2560">
            <v>461367</v>
          </cell>
          <cell r="C2560" t="str">
            <v>20002970422953</v>
          </cell>
          <cell r="D2560">
            <v>44880.714143518519</v>
          </cell>
          <cell r="E2560" t="str">
            <v>CONECEL</v>
          </cell>
          <cell r="F2560" t="str">
            <v>DESPACHO</v>
          </cell>
          <cell r="G2560" t="str">
            <v>NORMAL</v>
          </cell>
          <cell r="H2560" t="str">
            <v>IBETH ESTEFANNY SANDOVAL RODRIGUEZ</v>
          </cell>
          <cell r="I2560" t="str">
            <v>604169649</v>
          </cell>
          <cell r="J2560" t="str">
            <v>RIOBAMBA/VELOZ/ VENEZUELA Y MAYOR RUIZ/CASA ESQUINERA COLOR BLANCO DE 2 PISOS</v>
          </cell>
          <cell r="K2560" t="str">
            <v>998973125 /  984827634</v>
          </cell>
          <cell r="M2560" t="str">
            <v>RIOBAMBA</v>
          </cell>
          <cell r="N2560" t="str">
            <v>CHIMBORAZO</v>
          </cell>
          <cell r="O2560" t="str">
            <v>RIOBAMBA</v>
          </cell>
        </row>
        <row r="2561">
          <cell r="A2561" t="str">
            <v>20002970419825</v>
          </cell>
          <cell r="B2561">
            <v>461375</v>
          </cell>
          <cell r="C2561" t="str">
            <v>20002970419825</v>
          </cell>
          <cell r="D2561">
            <v>44880.714143518519</v>
          </cell>
          <cell r="E2561" t="str">
            <v>CONECEL</v>
          </cell>
          <cell r="F2561" t="str">
            <v>DESPACHO</v>
          </cell>
          <cell r="G2561" t="str">
            <v>NORMAL</v>
          </cell>
          <cell r="H2561" t="str">
            <v>ANDERSON BENEDICTO TREJO ESTACIO</v>
          </cell>
          <cell r="I2561" t="str">
            <v>2200212757</v>
          </cell>
          <cell r="J2561" t="str">
            <v>EL COCA/EL COCA/BARRIO FLOR DE ORIENTE CALLE 6 DE ENERO Y CALLE CANELOS FRENTE A LAS BODEGAS DE AGUA CASA DE UN PISO COLOR NARANJA</v>
          </cell>
          <cell r="K2561" t="str">
            <v>0962216632</v>
          </cell>
          <cell r="M2561" t="str">
            <v>220201</v>
          </cell>
          <cell r="N2561" t="str">
            <v>ORELLANA</v>
          </cell>
          <cell r="O2561" t="str">
            <v>EL COCA</v>
          </cell>
        </row>
        <row r="2562">
          <cell r="A2562" t="str">
            <v>20002967447705</v>
          </cell>
          <cell r="B2562">
            <v>461322</v>
          </cell>
          <cell r="C2562" t="str">
            <v>20002967447705</v>
          </cell>
          <cell r="D2562">
            <v>44880.663923611108</v>
          </cell>
          <cell r="E2562" t="str">
            <v>BRELDYNG</v>
          </cell>
          <cell r="F2562" t="str">
            <v>DESPACHO</v>
          </cell>
          <cell r="G2562" t="str">
            <v>NORMAL</v>
          </cell>
          <cell r="H2562" t="str">
            <v>BUESTAN JARAMILLO HUMBERTO JAVIER</v>
          </cell>
          <cell r="I2562" t="str">
            <v>1720482726</v>
          </cell>
          <cell r="J2562" t="str">
            <v>PANAMERICANA NORTE KM 11 Y MEDIO GARCIA MORENO BODEGAS DE ALMAGRO EN LA EMPRESA QUALA</v>
          </cell>
          <cell r="K2562" t="str">
            <v>995474178</v>
          </cell>
          <cell r="L2562" t="str">
            <v>#REF!</v>
          </cell>
          <cell r="M2562" t="str">
            <v>QUITO</v>
          </cell>
          <cell r="N2562" t="str">
            <v>PICHINCHA</v>
          </cell>
          <cell r="O2562" t="str">
            <v>LLANO GRANDE</v>
          </cell>
        </row>
        <row r="2563">
          <cell r="A2563" t="str">
            <v>20002962464973</v>
          </cell>
          <cell r="B2563">
            <v>460951</v>
          </cell>
          <cell r="C2563" t="str">
            <v>20002962464973</v>
          </cell>
          <cell r="D2563">
            <v>44880.505613425928</v>
          </cell>
          <cell r="E2563" t="str">
            <v>CONECEL</v>
          </cell>
          <cell r="F2563" t="str">
            <v>DESPACHO</v>
          </cell>
          <cell r="G2563" t="str">
            <v>NORMAL</v>
          </cell>
          <cell r="H2563" t="str">
            <v>ANGEL EDUARDO VARGAS ROMERO</v>
          </cell>
          <cell r="I2563" t="str">
            <v>1305486142</v>
          </cell>
          <cell r="J2563" t="str">
            <v>SANTO DOMINGO/SANTO DOMINGO/AV. ABRAHAM CALAZACON Y CALLE RIO TOACHI TRBJO TERMINAL TERRESTRE DE SANTO DOMINGO OFICINA 17</v>
          </cell>
          <cell r="K2563" t="str">
            <v>981246920 /  988641836</v>
          </cell>
          <cell r="M2563" t="str">
            <v>SANTO DOMINGO</v>
          </cell>
          <cell r="N2563" t="str">
            <v>SANTO DOMINGO DE LOS TSACHILAS</v>
          </cell>
          <cell r="O2563" t="str">
            <v>SANTO DOMINGO</v>
          </cell>
        </row>
        <row r="2564">
          <cell r="A2564" t="str">
            <v>20002966119899</v>
          </cell>
          <cell r="B2564">
            <v>460903</v>
          </cell>
          <cell r="C2564" t="str">
            <v>20002966119899</v>
          </cell>
          <cell r="D2564">
            <v>44880.505601851852</v>
          </cell>
          <cell r="E2564" t="str">
            <v>CONECEL</v>
          </cell>
          <cell r="F2564" t="str">
            <v>DESPACHO</v>
          </cell>
          <cell r="G2564" t="str">
            <v>NORMAL</v>
          </cell>
          <cell r="H2564" t="str">
            <v>MARIA FERNANDA CHAFLA USCA</v>
          </cell>
          <cell r="I2564" t="str">
            <v>603067703</v>
          </cell>
          <cell r="J2564" t="str">
            <v>RIOBAMBA/VELOZ/ESLOVENIA 320/ Y RUMANIA CS DE 2PS CLR AMARILLO A 3 CRD DE LA UNIDAD EDUCATIVA HISPANOAMERICA</v>
          </cell>
          <cell r="K2564" t="str">
            <v xml:space="preserve">992775950 /  </v>
          </cell>
          <cell r="L2564" t="str">
            <v/>
          </cell>
          <cell r="M2564" t="str">
            <v>RIOBAMBA</v>
          </cell>
          <cell r="N2564" t="str">
            <v>CHIMBORAZO</v>
          </cell>
          <cell r="O2564" t="str">
            <v>RIOBAMBA</v>
          </cell>
        </row>
        <row r="2565">
          <cell r="A2565" t="str">
            <v>20002969713926</v>
          </cell>
          <cell r="B2565">
            <v>460910</v>
          </cell>
          <cell r="C2565" t="str">
            <v>20002969713926</v>
          </cell>
          <cell r="D2565">
            <v>44880.505601851852</v>
          </cell>
          <cell r="E2565" t="str">
            <v>CONECEL</v>
          </cell>
          <cell r="F2565" t="str">
            <v>DESPACHO</v>
          </cell>
          <cell r="G2565" t="str">
            <v>NORMAL</v>
          </cell>
          <cell r="H2565" t="str">
            <v>CARLOS JHOVANNY URGILES CALLE</v>
          </cell>
          <cell r="I2565" t="str">
            <v>302631346</v>
          </cell>
          <cell r="J2565" t="str">
            <v>CUENCA/MONAY/CALLE UMAPUNGO Y PABLO NERUDA CASA AMARILLA DE 5 PISOS A MEDIA CUADRA DE LA CANCHA SINTETICA</v>
          </cell>
          <cell r="K2565" t="str">
            <v xml:space="preserve">983079776 /  </v>
          </cell>
          <cell r="M2565" t="str">
            <v>CUENCA</v>
          </cell>
          <cell r="N2565" t="str">
            <v>AZUAY</v>
          </cell>
          <cell r="O2565" t="str">
            <v>CUENCA</v>
          </cell>
        </row>
        <row r="2566">
          <cell r="A2566" t="str">
            <v>20002970094770</v>
          </cell>
          <cell r="B2566">
            <v>460933</v>
          </cell>
          <cell r="C2566" t="str">
            <v>20002970094770</v>
          </cell>
          <cell r="D2566">
            <v>44880.505601851852</v>
          </cell>
          <cell r="E2566" t="str">
            <v>CONECEL</v>
          </cell>
          <cell r="F2566" t="str">
            <v>DESPACHO</v>
          </cell>
          <cell r="G2566" t="str">
            <v>NORMAL</v>
          </cell>
          <cell r="H2566" t="str">
            <v>ADRIANA GABRIELA GARCIA ALVAREZ</v>
          </cell>
          <cell r="I2566" t="str">
            <v>1312635020</v>
          </cell>
          <cell r="J2566" t="str">
            <v>PORTOVIEJO/ANDRES DE VERA/AV UNIVERSITARIA Y CESAR CHAVEZ CANARTE EN ALMACEN DE PINTURA COLOR EXPRESS DIAGONAL A LA COOPERATIVA POLICIA</v>
          </cell>
          <cell r="K2566" t="str">
            <v xml:space="preserve">984046789 /  </v>
          </cell>
          <cell r="M2566" t="str">
            <v>PORTOVIEJO</v>
          </cell>
          <cell r="N2566" t="str">
            <v>MANABI</v>
          </cell>
          <cell r="O2566" t="str">
            <v>PORTOVIEJO</v>
          </cell>
        </row>
        <row r="2567">
          <cell r="A2567" t="str">
            <v>20002969719446</v>
          </cell>
          <cell r="B2567">
            <v>460590</v>
          </cell>
          <cell r="C2567" t="str">
            <v>20002969719446</v>
          </cell>
          <cell r="D2567">
            <v>44879.717303240737</v>
          </cell>
          <cell r="E2567" t="str">
            <v>CONECEL</v>
          </cell>
          <cell r="F2567" t="str">
            <v>DESPACHO</v>
          </cell>
          <cell r="G2567" t="str">
            <v>NORMAL</v>
          </cell>
          <cell r="H2567" t="str">
            <v>JORGE LUIS CASCANTE QUEZADA</v>
          </cell>
          <cell r="I2567" t="str">
            <v>605434109</v>
          </cell>
          <cell r="J2567" t="str">
            <v>RIOBAMBA/MALDONADO/BARRIO LA POLITECNICA CALLE VARSOVIA Y QUITO CASA DE DOS PISOS COLOR BEIGE A DOS CUADRAS DEL PARQUE DE LA POLITECNICA</v>
          </cell>
          <cell r="K2567" t="str">
            <v xml:space="preserve">983331754 /  </v>
          </cell>
          <cell r="M2567" t="str">
            <v>RIOBAMBA</v>
          </cell>
          <cell r="N2567" t="str">
            <v>CHIMBORAZO</v>
          </cell>
          <cell r="O2567" t="str">
            <v>RIOBAMBA</v>
          </cell>
        </row>
        <row r="2568">
          <cell r="A2568" t="str">
            <v>20002965707709</v>
          </cell>
          <cell r="B2568">
            <v>460564</v>
          </cell>
          <cell r="C2568" t="str">
            <v>20002965707709</v>
          </cell>
          <cell r="D2568">
            <v>44879.717291666668</v>
          </cell>
          <cell r="E2568" t="str">
            <v>CONECEL</v>
          </cell>
          <cell r="F2568" t="str">
            <v>DESPACHO</v>
          </cell>
          <cell r="G2568" t="str">
            <v>NORMAL</v>
          </cell>
          <cell r="H2568" t="str">
            <v>SUSANA NORMA CHICAIZA GARCES</v>
          </cell>
          <cell r="I2568" t="str">
            <v>603846130</v>
          </cell>
          <cell r="J2568" t="str">
            <v>CHIMBORAZO/RIOBAMBA/MALDONADO/PUEBLO UNIDO/CALLE LOJA Y EDELBERTO BONILLA OLEAS EN COLOR BLANCA 2 PISOS PUERTA CAFE FRENTE AL JARDIN DE INFANTES DOLORES VEINTIMILLA DE GALINDO</v>
          </cell>
          <cell r="K2568" t="str">
            <v>992700169 /  992080126</v>
          </cell>
          <cell r="M2568" t="str">
            <v>RIOBAMBA</v>
          </cell>
          <cell r="N2568" t="str">
            <v>CHIMBORAZO</v>
          </cell>
          <cell r="O2568" t="str">
            <v>RIOBAMBA</v>
          </cell>
        </row>
        <row r="2569">
          <cell r="A2569" t="str">
            <v>20002966814118</v>
          </cell>
          <cell r="B2569">
            <v>460537</v>
          </cell>
          <cell r="C2569" t="str">
            <v>20002966814118</v>
          </cell>
          <cell r="D2569">
            <v>44879.658912037034</v>
          </cell>
          <cell r="E2569" t="str">
            <v>BRELDYNG</v>
          </cell>
          <cell r="F2569" t="str">
            <v>DESPACHO</v>
          </cell>
          <cell r="G2569" t="str">
            <v>NORMAL</v>
          </cell>
          <cell r="H2569" t="str">
            <v>ELIZALDE PAZMINO CAROLINA MARIA</v>
          </cell>
          <cell r="I2569" t="str">
            <v>910176551</v>
          </cell>
          <cell r="J2569" t="str">
            <v>ENTREGA EN LA URBANIZACION SANTA GEMA NUMERO DE CASA 18</v>
          </cell>
          <cell r="K2569" t="str">
            <v>991944947</v>
          </cell>
          <cell r="L2569" t="str">
            <v>#REF!</v>
          </cell>
          <cell r="M2569" t="str">
            <v>PORTOVIEJO</v>
          </cell>
          <cell r="N2569" t="str">
            <v>MANABI</v>
          </cell>
          <cell r="O2569" t="str">
            <v>18 DE OCTUBRE</v>
          </cell>
        </row>
        <row r="2570">
          <cell r="A2570" t="str">
            <v>20002965474099</v>
          </cell>
          <cell r="B2570">
            <v>460191</v>
          </cell>
          <cell r="C2570" t="str">
            <v>20002965474099</v>
          </cell>
          <cell r="D2570">
            <v>44879.507384259261</v>
          </cell>
          <cell r="E2570" t="str">
            <v>CONECEL</v>
          </cell>
          <cell r="F2570" t="str">
            <v>DESPACHO</v>
          </cell>
          <cell r="G2570" t="str">
            <v>NORMAL</v>
          </cell>
          <cell r="H2570" t="str">
            <v>NELLY EMPERATRIZ TIXI COLCHA</v>
          </cell>
          <cell r="I2570" t="str">
            <v>604554964</v>
          </cell>
          <cell r="J2570" t="str">
            <v>PICHINCHA/QUITO/CHILLOGALLO/SCTR SANTA ROSA ALTA CLLE. MANUELA CANIZARES Y CLLE.4 A1DR DEL CENTRO DE SALUD SAN LUIS DE CHILLOGALLO</v>
          </cell>
          <cell r="K2570" t="str">
            <v>987817888 /  980980394</v>
          </cell>
          <cell r="M2570" t="str">
            <v>QUITO</v>
          </cell>
          <cell r="N2570" t="str">
            <v>PICHINCHA</v>
          </cell>
          <cell r="O2570" t="str">
            <v>QUITO</v>
          </cell>
        </row>
        <row r="2571">
          <cell r="A2571" t="str">
            <v>20002963910258</v>
          </cell>
          <cell r="B2571">
            <v>460204</v>
          </cell>
          <cell r="C2571" t="str">
            <v>20002963910258</v>
          </cell>
          <cell r="D2571">
            <v>44879.507384259261</v>
          </cell>
          <cell r="E2571" t="str">
            <v>CONECEL</v>
          </cell>
          <cell r="F2571" t="str">
            <v>DESPACHO</v>
          </cell>
          <cell r="G2571" t="str">
            <v>NORMAL</v>
          </cell>
          <cell r="H2571" t="str">
            <v>BRYAN LEONEL CAIZA CEDENO</v>
          </cell>
          <cell r="I2571" t="str">
            <v>941527194</v>
          </cell>
          <cell r="J2571" t="str">
            <v>MILAGRO/MILAGRO BARRIO BELLAVISTA AV.NAPO Y RIO BLANCO A UNA CUADRA ANTES DEL TIA MILAGRO CS 1 PISO CLR MELON</v>
          </cell>
          <cell r="K2571" t="str">
            <v>939993906 /  996864605</v>
          </cell>
          <cell r="M2571" t="str">
            <v>MILAGRO</v>
          </cell>
          <cell r="N2571" t="str">
            <v>GUAYAS</v>
          </cell>
          <cell r="O2571" t="str">
            <v>MILAGRO</v>
          </cell>
        </row>
        <row r="2572">
          <cell r="A2572" t="str">
            <v>20002965034956</v>
          </cell>
          <cell r="B2572">
            <v>460207</v>
          </cell>
          <cell r="C2572" t="str">
            <v>20002965034956</v>
          </cell>
          <cell r="D2572">
            <v>44879.507384259261</v>
          </cell>
          <cell r="E2572" t="str">
            <v>CONECEL</v>
          </cell>
          <cell r="F2572" t="str">
            <v>DESPACHO</v>
          </cell>
          <cell r="G2572" t="str">
            <v>NORMAL</v>
          </cell>
          <cell r="H2572" t="str">
            <v>ADOLFO BALDRUDIS CANTOS BASURTO</v>
          </cell>
          <cell r="I2572" t="str">
            <v>1201251947</v>
          </cell>
          <cell r="J2572" t="str">
            <v>MILAGRO/ESCUELA 17 DE SEPTIEMBRE/SCTR LOS CHIRIJO GUAYAQUIL Y ERNESTO SEMINARIO FRNT RECOJE MOVIL. GASOLINERA MILAGRO</v>
          </cell>
          <cell r="K2572" t="str">
            <v xml:space="preserve">968109075 /  </v>
          </cell>
          <cell r="M2572" t="str">
            <v>MILAGRO</v>
          </cell>
          <cell r="N2572" t="str">
            <v>GUAYAS</v>
          </cell>
          <cell r="O2572" t="str">
            <v>MILAGRO</v>
          </cell>
        </row>
        <row r="2573">
          <cell r="A2573" t="str">
            <v>20002966813630</v>
          </cell>
          <cell r="B2573">
            <v>460216</v>
          </cell>
          <cell r="C2573" t="str">
            <v>20002966813630</v>
          </cell>
          <cell r="D2573">
            <v>44879.507384259261</v>
          </cell>
          <cell r="E2573" t="str">
            <v>CONECEL</v>
          </cell>
          <cell r="F2573" t="str">
            <v>DESPACHO</v>
          </cell>
          <cell r="G2573" t="str">
            <v>NORMAL</v>
          </cell>
          <cell r="H2573" t="str">
            <v>GUADALUPE ALEJANDRA ROBALINO RIVADENEIRA</v>
          </cell>
          <cell r="I2573" t="str">
            <v>603917691</v>
          </cell>
          <cell r="J2573" t="str">
            <v>CHIMBORAZO/RIOBAMBA/LIZARZABURU/AV CONONIGO RAMOS EN ESCUELA SUPERIOR POLITECNICA DE CHIMBORAZO EDIFICIO ADMINISTRATIVO 2 PLANTA BAJA A UNA CUADRA DE PARQUE DEL ESTUDIANTE</v>
          </cell>
          <cell r="K2573" t="str">
            <v xml:space="preserve"> /  </v>
          </cell>
          <cell r="L2573" t="str">
            <v/>
          </cell>
          <cell r="M2573" t="str">
            <v>RIOBAMBA</v>
          </cell>
          <cell r="N2573" t="str">
            <v>CHIMBORAZO</v>
          </cell>
          <cell r="O2573" t="str">
            <v>RIOBAMBA</v>
          </cell>
        </row>
        <row r="2574">
          <cell r="A2574" t="str">
            <v>20002961971494</v>
          </cell>
          <cell r="B2574">
            <v>459345</v>
          </cell>
          <cell r="C2574" t="str">
            <v>20002961971494</v>
          </cell>
          <cell r="D2574">
            <v>44876.692361111112</v>
          </cell>
          <cell r="E2574" t="str">
            <v>BRELDYNG</v>
          </cell>
          <cell r="F2574" t="str">
            <v>DESPACHO</v>
          </cell>
          <cell r="G2574" t="str">
            <v>NORMAL</v>
          </cell>
          <cell r="H2574" t="str">
            <v>YONNY DAVID AYOVI TENORIO</v>
          </cell>
          <cell r="I2574" t="str">
            <v>703902015</v>
          </cell>
          <cell r="J2574" t="str">
            <v xml:space="preserve">VIA SAN LORENZO- IBARRA KM 5 CIUDADELA EL MIDUVI VILLA DE 1 MZ.24 SL.6 </v>
          </cell>
          <cell r="K2574" t="str">
            <v>997708417</v>
          </cell>
          <cell r="M2574" t="str">
            <v>ESMERALDAS</v>
          </cell>
          <cell r="N2574" t="str">
            <v>ESMERALDAS</v>
          </cell>
          <cell r="O2574" t="str">
            <v>ESMERALDAS</v>
          </cell>
        </row>
        <row r="2575">
          <cell r="A2575" t="str">
            <v>20002961709190</v>
          </cell>
          <cell r="B2575">
            <v>459056</v>
          </cell>
          <cell r="C2575" t="str">
            <v>20002961709190</v>
          </cell>
          <cell r="D2575">
            <v>44876.50675925926</v>
          </cell>
          <cell r="E2575" t="str">
            <v>CONECEL</v>
          </cell>
          <cell r="F2575" t="str">
            <v>DESPACHO</v>
          </cell>
          <cell r="G2575" t="str">
            <v>NORMAL</v>
          </cell>
          <cell r="H2575" t="str">
            <v>OCTAVIO SEVERO YUMBO CHIMBO</v>
          </cell>
          <cell r="I2575" t="str">
            <v>1500343379</v>
          </cell>
          <cell r="J2575" t="str">
            <v>TENA/TENA/BARRIO 21 DE ENERO CALLE TENACION Y RAFAELA SEGALA VIA AL TENA ARCHIDONA CASA ROJA DE UN PISO EN EL LOTE N4</v>
          </cell>
          <cell r="K2575" t="str">
            <v xml:space="preserve">962993839 /  </v>
          </cell>
          <cell r="L2575" t="str">
            <v/>
          </cell>
          <cell r="M2575" t="str">
            <v>TENA</v>
          </cell>
          <cell r="N2575" t="str">
            <v>NAPO</v>
          </cell>
          <cell r="O2575" t="str">
            <v>TENA</v>
          </cell>
        </row>
        <row r="2576">
          <cell r="A2576" t="str">
            <v>20002964156838</v>
          </cell>
          <cell r="B2576">
            <v>459059</v>
          </cell>
          <cell r="C2576" t="str">
            <v>20002964156838</v>
          </cell>
          <cell r="D2576">
            <v>44876.50675925926</v>
          </cell>
          <cell r="E2576" t="str">
            <v>CONECEL</v>
          </cell>
          <cell r="F2576" t="str">
            <v>DESPACHO</v>
          </cell>
          <cell r="G2576" t="str">
            <v>NORMAL</v>
          </cell>
          <cell r="H2576" t="str">
            <v>ANGEL GABRIEL TORRES TOAPANTA</v>
          </cell>
          <cell r="I2576" t="str">
            <v>2100383161</v>
          </cell>
          <cell r="J2576" t="str">
            <v>EL COCA/EL COCA/SAN MARCOS BARRIO/VIA A LORETO KM 2 1/2 Y SAN FRANCISCO</v>
          </cell>
          <cell r="K2576" t="str">
            <v xml:space="preserve">939867913 /  </v>
          </cell>
          <cell r="M2576" t="str">
            <v>220201</v>
          </cell>
          <cell r="N2576" t="str">
            <v>ORELLANA</v>
          </cell>
          <cell r="O2576" t="str">
            <v>EL COCA</v>
          </cell>
        </row>
        <row r="2577">
          <cell r="A2577" t="str">
            <v>20002963367177</v>
          </cell>
          <cell r="B2577">
            <v>458686</v>
          </cell>
          <cell r="C2577" t="str">
            <v>20002963367177</v>
          </cell>
          <cell r="D2577">
            <v>44875.721273148149</v>
          </cell>
          <cell r="E2577" t="str">
            <v>CONECEL</v>
          </cell>
          <cell r="F2577" t="str">
            <v>DESPACHO</v>
          </cell>
          <cell r="G2577" t="str">
            <v>NORMAL</v>
          </cell>
          <cell r="H2577" t="str">
            <v>LOPEZ LOPEZ FAUSTO MESIAS</v>
          </cell>
          <cell r="I2577" t="str">
            <v>601715121</v>
          </cell>
          <cell r="J2577" t="str">
            <v>RIOBAMBA/ GUANO/ CALLE CESAR DAVILA ANDRADE Y RIO PAUTE A 2 CUADRAS DEL CESAR DAVILA</v>
          </cell>
          <cell r="K2577" t="str">
            <v xml:space="preserve">987529944 /  </v>
          </cell>
          <cell r="L2577" t="str">
            <v/>
          </cell>
          <cell r="M2577" t="str">
            <v>RIOBAMBA</v>
          </cell>
          <cell r="N2577" t="str">
            <v>CHIMBORAZO</v>
          </cell>
          <cell r="O2577" t="str">
            <v>RIOBAMBA</v>
          </cell>
        </row>
        <row r="2578">
          <cell r="A2578" t="str">
            <v>20002960940464</v>
          </cell>
          <cell r="B2578">
            <v>458666</v>
          </cell>
          <cell r="C2578" t="str">
            <v>20002960940464</v>
          </cell>
          <cell r="D2578">
            <v>44875.721261574072</v>
          </cell>
          <cell r="E2578" t="str">
            <v>CONECEL</v>
          </cell>
          <cell r="F2578" t="str">
            <v>DESPACHO</v>
          </cell>
          <cell r="G2578" t="str">
            <v>NORMAL</v>
          </cell>
          <cell r="H2578" t="str">
            <v>CARLOS JAVIER HERAS ARIZABALA</v>
          </cell>
          <cell r="I2578" t="str">
            <v>703048033</v>
          </cell>
          <cell r="J2578" t="str">
            <v>PASTAZA/PUYO/EL PUYO/BARRIO LAS PALMAS/AV ALBERTO ZAMBRANO Y TRANSITO AMAGUANA ENTREGA EN HOTEL MARIA EN ESQUINA A MEDIA CUADRA DE ZONA AUTO</v>
          </cell>
          <cell r="K2578" t="str">
            <v>984168426 /  990656700</v>
          </cell>
          <cell r="M2578" t="str">
            <v>PUYO</v>
          </cell>
          <cell r="N2578" t="str">
            <v>PASTAZA</v>
          </cell>
          <cell r="O2578" t="str">
            <v>PUYO</v>
          </cell>
        </row>
        <row r="2579">
          <cell r="A2579" t="str">
            <v>20002960493237</v>
          </cell>
          <cell r="B2579">
            <v>458667</v>
          </cell>
          <cell r="C2579" t="str">
            <v>20002960493237</v>
          </cell>
          <cell r="D2579">
            <v>44875.721261574072</v>
          </cell>
          <cell r="E2579" t="str">
            <v>CONECEL</v>
          </cell>
          <cell r="F2579" t="str">
            <v>DESPACHO</v>
          </cell>
          <cell r="G2579" t="str">
            <v>NORMAL</v>
          </cell>
          <cell r="H2579" t="str">
            <v>AARON PAUL TORRES BUSTAMANTE</v>
          </cell>
          <cell r="I2579" t="str">
            <v>1804920161</v>
          </cell>
          <cell r="J2579" t="str">
            <v>TUNGURAGUA/AMBATO/MATRIZ/CDL ESPANA/CALLE BARCELONA Y SERGIO NUNEZ/EN EDIFICIO ESQUINERO 4 PISOS EN LA PARTE ABAJO CLINICA DENTAL DENTAL GOLD DENTI</v>
          </cell>
          <cell r="K2579" t="str">
            <v xml:space="preserve">964022832 /  </v>
          </cell>
          <cell r="M2579" t="str">
            <v>AMBATO</v>
          </cell>
          <cell r="N2579" t="str">
            <v>TUNGURAHUA</v>
          </cell>
          <cell r="O2579" t="str">
            <v>AMBATO</v>
          </cell>
        </row>
        <row r="2580">
          <cell r="A2580" t="str">
            <v>20002957511649</v>
          </cell>
          <cell r="B2580">
            <v>458332</v>
          </cell>
          <cell r="C2580" t="str">
            <v>20002957511649</v>
          </cell>
          <cell r="D2580">
            <v>44875.544618055559</v>
          </cell>
          <cell r="E2580" t="str">
            <v>BRELDYNG</v>
          </cell>
          <cell r="F2580" t="str">
            <v>DESPACHO</v>
          </cell>
          <cell r="G2580" t="str">
            <v>NORMAL</v>
          </cell>
          <cell r="H2580" t="str">
            <v>ARMIJOS PUGLLA YESSICA THALIA</v>
          </cell>
          <cell r="I2580" t="str">
            <v>1150951034</v>
          </cell>
          <cell r="J2580" t="str">
            <v>AV 18 DE NOVIEMBRE ENTRE QUITO Y JOSE FELIX, A UNA CUADRA DE SERVIENTREGA ENTREGA EN LOCAL PALACIO DEL VIDRIO</v>
          </cell>
          <cell r="K2580" t="str">
            <v>988281631</v>
          </cell>
          <cell r="M2580" t="str">
            <v>LOJA</v>
          </cell>
          <cell r="N2580" t="str">
            <v>LOJA</v>
          </cell>
          <cell r="O2580" t="str">
            <v>LOJA</v>
          </cell>
        </row>
        <row r="2581">
          <cell r="A2581" t="str">
            <v>20002961720200</v>
          </cell>
          <cell r="B2581">
            <v>458263</v>
          </cell>
          <cell r="C2581" t="str">
            <v>20002961720200</v>
          </cell>
          <cell r="D2581">
            <v>44875.5075</v>
          </cell>
          <cell r="E2581" t="str">
            <v>CONECEL</v>
          </cell>
          <cell r="F2581" t="str">
            <v>DESPACHO</v>
          </cell>
          <cell r="G2581" t="str">
            <v>NORMAL</v>
          </cell>
          <cell r="H2581" t="str">
            <v>CRISTHIE CAROLINA MANOSALVAS VILLACIS</v>
          </cell>
          <cell r="I2581" t="str">
            <v>1500732423</v>
          </cell>
          <cell r="J2581" t="str">
            <v>TENA/TENA/TENA/AV TAMIAHURCO ENTRE BROMELIA Y LOS YUTZOS EN LA EMPRESA CAROLINA NAILS SPA</v>
          </cell>
          <cell r="K2581" t="str">
            <v xml:space="preserve">960190909 /  </v>
          </cell>
          <cell r="M2581" t="str">
            <v>TENA</v>
          </cell>
          <cell r="N2581" t="str">
            <v>NAPO</v>
          </cell>
          <cell r="O2581" t="str">
            <v>TENA</v>
          </cell>
        </row>
        <row r="2582">
          <cell r="A2582" t="str">
            <v>20002960712301</v>
          </cell>
          <cell r="B2582">
            <v>458294</v>
          </cell>
          <cell r="C2582" t="str">
            <v>20002960712301</v>
          </cell>
          <cell r="D2582">
            <v>44875.5075</v>
          </cell>
          <cell r="E2582" t="str">
            <v>CONECEL</v>
          </cell>
          <cell r="F2582" t="str">
            <v>DESPACHO</v>
          </cell>
          <cell r="G2582" t="str">
            <v>NORMAL</v>
          </cell>
          <cell r="H2582" t="str">
            <v>EDUARDO BOLIVAR ACAN AILLA</v>
          </cell>
          <cell r="I2582" t="str">
            <v>604673541</v>
          </cell>
          <cell r="J2582" t="str">
            <v>RIOBAMBA/LIZARZABURU/AV DE LA PRENSA EN EL TERMINAL DE TRANSPORTES DE CHIMBORAZO EN LA PUERTA PRINCIPAL</v>
          </cell>
          <cell r="K2582" t="str">
            <v xml:space="preserve">939877405 /  </v>
          </cell>
          <cell r="M2582" t="str">
            <v>RIOBAMBA</v>
          </cell>
          <cell r="N2582" t="str">
            <v>CHIMBORAZO</v>
          </cell>
          <cell r="O2582" t="str">
            <v>RIOBAMBA</v>
          </cell>
        </row>
        <row r="2583">
          <cell r="A2583" t="str">
            <v>20002961708733</v>
          </cell>
          <cell r="B2583">
            <v>458250</v>
          </cell>
          <cell r="C2583" t="str">
            <v>20002961708733</v>
          </cell>
          <cell r="D2583">
            <v>44875.507488425923</v>
          </cell>
          <cell r="E2583" t="str">
            <v>CONECEL</v>
          </cell>
          <cell r="F2583" t="str">
            <v>DESPACHO</v>
          </cell>
          <cell r="G2583" t="str">
            <v>NORMAL</v>
          </cell>
          <cell r="H2583" t="str">
            <v>CESAR EDMUNDO TAPIA BANO</v>
          </cell>
          <cell r="I2583" t="str">
            <v>603305368</v>
          </cell>
          <cell r="J2583" t="str">
            <v>RIOBAMBA/LIZARZABURO/LOPE DE ARMENDARIZ Y AV. PEDRO V. MALDONADOS CASA 1 PISO COLOR DURAZNO REF: LOCAL COMERCIAL SALON BELLEZA PELUQUERIA</v>
          </cell>
          <cell r="K2583" t="str">
            <v>984180251 /  963060731</v>
          </cell>
          <cell r="M2583" t="str">
            <v>RIOBAMBA</v>
          </cell>
          <cell r="N2583" t="str">
            <v>CHIMBORAZO</v>
          </cell>
          <cell r="O2583" t="str">
            <v>RIOBAMBA</v>
          </cell>
        </row>
        <row r="2584">
          <cell r="A2584" t="str">
            <v>20002960932843</v>
          </cell>
          <cell r="B2584">
            <v>457820</v>
          </cell>
          <cell r="C2584" t="str">
            <v>20002960932843</v>
          </cell>
          <cell r="D2584">
            <v>44874.729699074072</v>
          </cell>
          <cell r="E2584" t="str">
            <v>CONECEL</v>
          </cell>
          <cell r="F2584" t="str">
            <v>DESPACHO</v>
          </cell>
          <cell r="G2584" t="str">
            <v>NORMAL</v>
          </cell>
          <cell r="H2584" t="str">
            <v>SILVIA LISED TENEMPAGUAY RAMOS</v>
          </cell>
          <cell r="I2584" t="str">
            <v>604113084</v>
          </cell>
          <cell r="J2584" t="str">
            <v>RIOBAMBA/LIZARZABURU LA PRIMAVERA HUIGRA Y PUNGALA A MEDIA CUADRA DE LA CAPILLA LA INMACULADA DE DOS PISOS COLOR MELON AL FRENTE DE UN PARQUE</v>
          </cell>
          <cell r="K2584" t="str">
            <v>983454515 /  991379468</v>
          </cell>
          <cell r="M2584" t="str">
            <v>RIOBAMBA</v>
          </cell>
          <cell r="N2584" t="str">
            <v>CHIMBORAZO</v>
          </cell>
          <cell r="O2584" t="str">
            <v>RIOBAMBA</v>
          </cell>
        </row>
        <row r="2585">
          <cell r="A2585" t="str">
            <v>20002961704029</v>
          </cell>
          <cell r="B2585">
            <v>457823</v>
          </cell>
          <cell r="C2585" t="str">
            <v>20002961704029</v>
          </cell>
          <cell r="D2585">
            <v>44874.729699074072</v>
          </cell>
          <cell r="E2585" t="str">
            <v>CONECEL</v>
          </cell>
          <cell r="F2585" t="str">
            <v>DESPACHO</v>
          </cell>
          <cell r="G2585" t="str">
            <v>NORMAL</v>
          </cell>
          <cell r="H2585" t="str">
            <v>ALVARO BLADIMIR LEON VILLACIS</v>
          </cell>
          <cell r="I2585" t="str">
            <v>503650707</v>
          </cell>
          <cell r="J2585" t="str">
            <v>LATACUNGA/LA MATRIZ/LA MATRIZ /JAVIER ESPINOZA Y AV AMAZONAS SU TRABAJO ESCUELA TECNICA DE LA FUERZA AEREA BLANCO Y AZUL4 PISOS JUNTO AL AEREOPUERO INTERNACIONAL</v>
          </cell>
          <cell r="K2585" t="str">
            <v xml:space="preserve">983092496 /  </v>
          </cell>
          <cell r="M2585" t="str">
            <v>LATACUNGA</v>
          </cell>
          <cell r="N2585" t="str">
            <v>COTOPAXI</v>
          </cell>
          <cell r="O2585" t="str">
            <v>LATACUNGA</v>
          </cell>
        </row>
        <row r="2586">
          <cell r="A2586" t="str">
            <v>20002960506905</v>
          </cell>
          <cell r="B2586">
            <v>457767</v>
          </cell>
          <cell r="C2586" t="str">
            <v>20002960506905</v>
          </cell>
          <cell r="D2586">
            <v>44874.644293981481</v>
          </cell>
          <cell r="E2586" t="str">
            <v>CONECEL</v>
          </cell>
          <cell r="F2586" t="str">
            <v>DESPACHO</v>
          </cell>
          <cell r="G2586" t="str">
            <v>NORMAL</v>
          </cell>
          <cell r="H2586" t="str">
            <v>TIPAN ALMAGRO IAN STEVEN</v>
          </cell>
          <cell r="I2586" t="str">
            <v>1723545198</v>
          </cell>
          <cell r="J2586" t="str">
            <v>EN CASA CLARO UIO AV AMAZONAS ENTRE RIO COCA Y LUIS BARBERI FRENTE A LA MATRIZ PRINCIPAL DE CLARO</v>
          </cell>
          <cell r="K2586" t="str">
            <v>992112020</v>
          </cell>
          <cell r="L2586" t="str">
            <v>992112020</v>
          </cell>
          <cell r="M2586" t="str">
            <v>QUITO</v>
          </cell>
          <cell r="N2586" t="str">
            <v>PICHINCHA</v>
          </cell>
          <cell r="O2586" t="str">
            <v>INAQUITO</v>
          </cell>
        </row>
        <row r="2587">
          <cell r="A2587" t="str">
            <v>20002948839331</v>
          </cell>
          <cell r="B2587">
            <v>457294</v>
          </cell>
          <cell r="C2587" t="str">
            <v>20002948839331</v>
          </cell>
          <cell r="D2587">
            <v>44874.475358796299</v>
          </cell>
          <cell r="E2587" t="str">
            <v>CONECEL</v>
          </cell>
          <cell r="F2587" t="str">
            <v>DESPACHO</v>
          </cell>
          <cell r="G2587" t="str">
            <v>NORMAL</v>
          </cell>
          <cell r="H2587" t="str">
            <v>JEAN XAVIER SANCHEZ GAONA</v>
          </cell>
          <cell r="I2587" t="str">
            <v>2100850854</v>
          </cell>
          <cell r="J2587" t="str">
            <v>SHUSHUFINDI/SHUSHUFINDI CALLES COFANES Y 10 DE AGOSTO CASA 1 PISO COLOR VERDE REFERENCIA ALFRENTE DE UN PARQUE Q ESTA EN CONTRUCION</v>
          </cell>
          <cell r="K2587" t="str">
            <v xml:space="preserve">988665756 /  </v>
          </cell>
          <cell r="L2587" t="str">
            <v/>
          </cell>
          <cell r="M2587" t="str">
            <v>SHUSHUFINDI</v>
          </cell>
          <cell r="N2587" t="str">
            <v>SUCUMBIOS</v>
          </cell>
          <cell r="O2587" t="str">
            <v>SHUSHUFINDI</v>
          </cell>
        </row>
        <row r="2588">
          <cell r="A2588" t="str">
            <v>20002929691197</v>
          </cell>
          <cell r="B2588">
            <v>457299</v>
          </cell>
          <cell r="C2588" t="str">
            <v>20002929691197</v>
          </cell>
          <cell r="D2588">
            <v>44874.475358796299</v>
          </cell>
          <cell r="E2588" t="str">
            <v>CONECEL</v>
          </cell>
          <cell r="F2588" t="str">
            <v>DESPACHO</v>
          </cell>
          <cell r="G2588" t="str">
            <v>NORMAL</v>
          </cell>
          <cell r="H2588" t="str">
            <v>LEYDI ELIZABETH ATI PAUCAR</v>
          </cell>
          <cell r="I2588" t="str">
            <v>604537621</v>
          </cell>
          <cell r="J2588" t="str">
            <v>RIOBAMBA/VELOZ/FERNANDINA ENTRE CALPI E ISABELA /STA CENTRO INFANTIL LIBERACION POPULAR DEJAR AHI / ATRAS DEL COLEGIO CHIRIBOGA</v>
          </cell>
          <cell r="K2588" t="str">
            <v>60453762 /  979801622/999976985</v>
          </cell>
          <cell r="L2588" t="str">
            <v/>
          </cell>
          <cell r="M2588" t="str">
            <v>RIOBAMBA</v>
          </cell>
          <cell r="N2588" t="str">
            <v>CHIMBORAZO</v>
          </cell>
          <cell r="O2588" t="str">
            <v>RIOBAMBA</v>
          </cell>
        </row>
        <row r="2589">
          <cell r="A2589" t="str">
            <v>20002960697748</v>
          </cell>
          <cell r="B2589">
            <v>457307</v>
          </cell>
          <cell r="C2589" t="str">
            <v>20002960697748</v>
          </cell>
          <cell r="D2589">
            <v>44874.475358796299</v>
          </cell>
          <cell r="E2589" t="str">
            <v>CONECEL</v>
          </cell>
          <cell r="F2589" t="str">
            <v>DESPACHO</v>
          </cell>
          <cell r="G2589" t="str">
            <v>NORMAL</v>
          </cell>
          <cell r="H2589" t="str">
            <v>CRISTIAN FERNANDO LOJA PINCAY</v>
          </cell>
          <cell r="I2589" t="str">
            <v>2300458938</v>
          </cell>
          <cell r="J2589" t="str">
            <v>RIOBAMBA/VELOZ/CENTRO DE RIOBAMBA/VELOZ Y CARLOS ZAMBRANO/ENTREGAR EN EL HOTEL RELA MADRID/EDF 4P MARRON /ROJO/FTE DE UNA FARMACIA/JUNTO AUTOLUJOS DELUXE</v>
          </cell>
          <cell r="K2589" t="str">
            <v xml:space="preserve">963270519 /  </v>
          </cell>
          <cell r="M2589" t="str">
            <v>RIOBAMBA</v>
          </cell>
          <cell r="N2589" t="str">
            <v>CHIMBORAZO</v>
          </cell>
          <cell r="O2589" t="str">
            <v>RIOBAMBA</v>
          </cell>
        </row>
        <row r="2590">
          <cell r="A2590" t="str">
            <v>20002955669827</v>
          </cell>
          <cell r="B2590">
            <v>456840</v>
          </cell>
          <cell r="C2590" t="str">
            <v>20002955669827</v>
          </cell>
          <cell r="D2590">
            <v>44873.747199074074</v>
          </cell>
          <cell r="E2590" t="str">
            <v>CONECEL</v>
          </cell>
          <cell r="F2590" t="str">
            <v>DESPACHO</v>
          </cell>
          <cell r="G2590" t="str">
            <v>NORMAL</v>
          </cell>
          <cell r="H2590" t="str">
            <v>SAC DIEGO JAYA/CRISTIAN ZAMBRANO CLIENTE-DARWIN RODRIGO CUASAPAZ HERNANDEZ</v>
          </cell>
          <cell r="I2590" t="str">
            <v>401842588</v>
          </cell>
          <cell r="J2590" t="str">
            <v>CASA CLARO UIO AV AMAZONAS ENTRE RIO COCA Y LUIS BARBERI FRENTE A LA MATRIZ PRINCIPAL DE CLARO -LO RECIBE CRISTIAN ZAMBRANO O DIEGO JAYA</v>
          </cell>
          <cell r="K2590" t="str">
            <v>985428386</v>
          </cell>
          <cell r="L2590" t="str">
            <v>980627775</v>
          </cell>
          <cell r="M2590" t="str">
            <v>QUITO</v>
          </cell>
          <cell r="N2590" t="str">
            <v>PICHINCHA</v>
          </cell>
          <cell r="O2590" t="str">
            <v>INAQUITO</v>
          </cell>
        </row>
        <row r="2591">
          <cell r="A2591" t="str">
            <v>20002959208488</v>
          </cell>
          <cell r="B2591">
            <v>456805</v>
          </cell>
          <cell r="C2591" t="str">
            <v>20002959208488</v>
          </cell>
          <cell r="D2591">
            <v>44873.716122685182</v>
          </cell>
          <cell r="E2591" t="str">
            <v>CONECEL</v>
          </cell>
          <cell r="F2591" t="str">
            <v>DESPACHO</v>
          </cell>
          <cell r="G2591" t="str">
            <v>NORMAL</v>
          </cell>
          <cell r="H2591" t="str">
            <v>JOSE DANIEL VILLA VALDIVIEZO</v>
          </cell>
          <cell r="I2591" t="str">
            <v>602884710</v>
          </cell>
          <cell r="J2591" t="str">
            <v>RIOBAMBA/LIZARZABURU/SECTOR LA PRIMAVERA CALLE PENINE 11 Y TIXAN CASA 11 DE COLOR TOMATE CON PORTON NEGRO A MEDIA CUADRA DEL UPC DE LA PRIMAVERA</v>
          </cell>
          <cell r="K2591" t="str">
            <v xml:space="preserve">995831561 /  </v>
          </cell>
          <cell r="L2591" t="str">
            <v/>
          </cell>
          <cell r="M2591" t="str">
            <v>RIOBAMBA</v>
          </cell>
          <cell r="N2591" t="str">
            <v>CHIMBORAZO</v>
          </cell>
          <cell r="O2591" t="str">
            <v>RIOBAMBA</v>
          </cell>
        </row>
        <row r="2592">
          <cell r="A2592" t="str">
            <v>20002959703902</v>
          </cell>
          <cell r="B2592">
            <v>456817</v>
          </cell>
          <cell r="C2592" t="str">
            <v>20002959703902</v>
          </cell>
          <cell r="D2592">
            <v>44873.716122685182</v>
          </cell>
          <cell r="E2592" t="str">
            <v>CONECEL</v>
          </cell>
          <cell r="F2592" t="str">
            <v>DESPACHO</v>
          </cell>
          <cell r="G2592" t="str">
            <v>NORMAL</v>
          </cell>
          <cell r="H2592" t="str">
            <v>FERNANDO JAVIER BARRIGA FRAY</v>
          </cell>
          <cell r="I2592" t="str">
            <v>605455229</v>
          </cell>
          <cell r="J2592" t="str">
            <v>RIOBAMBA/MALDONADO/BARRIO PUEBLO UNIDO CALLE MONSENOR ULPIANO PEREZ ENTRE ALMAGRO Y MORONA CASA BLANCA DE UN PISO</v>
          </cell>
          <cell r="K2592" t="str">
            <v>984570658 /  979252285</v>
          </cell>
          <cell r="M2592" t="str">
            <v>RIOBAMBA</v>
          </cell>
          <cell r="N2592" t="str">
            <v>CHIMBORAZO</v>
          </cell>
          <cell r="O2592" t="str">
            <v>RIOBAMBA</v>
          </cell>
        </row>
        <row r="2593">
          <cell r="A2593" t="str">
            <v>20002958502860</v>
          </cell>
          <cell r="B2593">
            <v>456472</v>
          </cell>
          <cell r="C2593" t="str">
            <v>20002958502860</v>
          </cell>
          <cell r="D2593">
            <v>44873.507511574076</v>
          </cell>
          <cell r="E2593" t="str">
            <v>CONECEL</v>
          </cell>
          <cell r="F2593" t="str">
            <v>DESPACHO</v>
          </cell>
          <cell r="G2593" t="str">
            <v>NORMAL</v>
          </cell>
          <cell r="H2593" t="str">
            <v>DANNA DESIRE QUIMI CARPIO</v>
          </cell>
          <cell r="I2593" t="str">
            <v>956052237</v>
          </cell>
          <cell r="J2593" t="str">
            <v>QUITO/CHILLOGALLO/CALLE OE6 Y P165, CASA DE 3 PISOS DE BALDOSAS A 2 CUADRAS DEL PARQUE MUNICIPAL QUEBRADA ORTEGA</v>
          </cell>
          <cell r="K2593" t="str">
            <v xml:space="preserve">0993057553 </v>
          </cell>
          <cell r="L2593" t="str">
            <v xml:space="preserve">0993057553 </v>
          </cell>
          <cell r="M2593" t="str">
            <v>QUITO</v>
          </cell>
          <cell r="N2593" t="str">
            <v>PICHINCHA</v>
          </cell>
          <cell r="O2593" t="str">
            <v>QUITO</v>
          </cell>
        </row>
        <row r="2594">
          <cell r="A2594" t="str">
            <v>20002959199335</v>
          </cell>
          <cell r="B2594">
            <v>456476</v>
          </cell>
          <cell r="C2594" t="str">
            <v>20002959199335</v>
          </cell>
          <cell r="D2594">
            <v>44873.507511574076</v>
          </cell>
          <cell r="E2594" t="str">
            <v>CONECEL</v>
          </cell>
          <cell r="F2594" t="str">
            <v>DESPACHO</v>
          </cell>
          <cell r="G2594" t="str">
            <v>NORMAL</v>
          </cell>
          <cell r="H2594" t="str">
            <v>SEGUNDO LUCIDORO VIZUETE RIOFRIO</v>
          </cell>
          <cell r="I2594" t="str">
            <v>600150916</v>
          </cell>
          <cell r="J2594" t="str">
            <v>GUANO/GUANO/GARCIA MORENO Y HERMANO CUPI CASA AMARILLA DE 2 PISOS A 1 CUADRA DE UNI. EDUC. DE GUANO, AL LADO DE IGLESIA LA DOLOROSA</v>
          </cell>
          <cell r="K2594" t="str">
            <v>999260166 /  32918107</v>
          </cell>
          <cell r="M2594" t="str">
            <v>GUANO</v>
          </cell>
          <cell r="N2594" t="str">
            <v>CHIMBORAZO</v>
          </cell>
          <cell r="O2594" t="str">
            <v>GUANO</v>
          </cell>
        </row>
        <row r="2595">
          <cell r="A2595" t="str">
            <v>20002959215238</v>
          </cell>
          <cell r="B2595">
            <v>456465</v>
          </cell>
          <cell r="C2595" t="str">
            <v>20002959215238</v>
          </cell>
          <cell r="D2595">
            <v>44873.5075</v>
          </cell>
          <cell r="E2595" t="str">
            <v>CONECEL</v>
          </cell>
          <cell r="F2595" t="str">
            <v>DESPACHO</v>
          </cell>
          <cell r="G2595" t="str">
            <v>NORMAL</v>
          </cell>
          <cell r="H2595" t="str">
            <v>FLOR MARIUXI FERNANDEZ CHAVEZ</v>
          </cell>
          <cell r="I2595" t="str">
            <v>922059225</v>
          </cell>
          <cell r="J2595" t="str">
            <v>GUAYAQUIL/FEBRES CORDERO/CALLE D ENTRE LA CALLE 19 Y LA 20 CS DE 1PS CON FACHA DE LADRILLO A 1 CDRA DEL TIA DE LA 25 Y LA CH</v>
          </cell>
          <cell r="K2595" t="str">
            <v xml:space="preserve">959232120 /  </v>
          </cell>
          <cell r="M2595" t="str">
            <v>GUAYAQUIL</v>
          </cell>
          <cell r="N2595" t="str">
            <v>GUAYAS</v>
          </cell>
          <cell r="O2595" t="str">
            <v>GUAYAQUIL</v>
          </cell>
        </row>
        <row r="2596">
          <cell r="A2596" t="str">
            <v>20002954564297</v>
          </cell>
          <cell r="B2596">
            <v>456067</v>
          </cell>
          <cell r="C2596" t="str">
            <v>20002954564297</v>
          </cell>
          <cell r="D2596">
            <v>44872.721504629626</v>
          </cell>
          <cell r="E2596" t="str">
            <v>CONECEL</v>
          </cell>
          <cell r="F2596" t="str">
            <v>DESPACHO</v>
          </cell>
          <cell r="G2596" t="str">
            <v>NORMAL</v>
          </cell>
          <cell r="H2596" t="str">
            <v>FABIAN VINICIO HIDALGO MATA</v>
          </cell>
          <cell r="I2596" t="str">
            <v>603894833</v>
          </cell>
          <cell r="J2596" t="str">
            <v>RIOBAMBA/ VELASCO/DIRECC.TRABAJO ILUSTRE MUNICIPIO DE RIOBAMBA AV JOSE VELOZ Y AV 5 DE JUNIO/PARQUE MALDONADO</v>
          </cell>
          <cell r="K2596" t="str">
            <v>987609887 /  298760988</v>
          </cell>
          <cell r="L2596" t="str">
            <v/>
          </cell>
          <cell r="M2596" t="str">
            <v>RIOBAMBA</v>
          </cell>
          <cell r="N2596" t="str">
            <v>CHIMBORAZO</v>
          </cell>
          <cell r="O2596" t="str">
            <v>RIOBAMBA</v>
          </cell>
        </row>
        <row r="2597">
          <cell r="A2597" t="str">
            <v>20002952335989</v>
          </cell>
          <cell r="B2597">
            <v>455610</v>
          </cell>
          <cell r="C2597" t="str">
            <v>20002952335989</v>
          </cell>
          <cell r="D2597">
            <v>44872.379490740743</v>
          </cell>
          <cell r="E2597" t="str">
            <v>CONECEL</v>
          </cell>
          <cell r="F2597" t="str">
            <v>DESPACHO</v>
          </cell>
          <cell r="G2597" t="str">
            <v>NORMAL</v>
          </cell>
          <cell r="H2597" t="str">
            <v>JOSSELYN ELIZABETH ANALUISA GARZON</v>
          </cell>
          <cell r="I2597" t="str">
            <v>504048430</v>
          </cell>
          <cell r="J2597" t="str">
            <v>RIOBAMBA/ LIZARZABURU) CLL NICOLAS DELGADO TRVSL CANONIGO RAMOS CSA 1P CLR CRMA JUNTO A EDIF JUVENTUS</v>
          </cell>
          <cell r="K2597" t="str">
            <v xml:space="preserve">962912122 /  </v>
          </cell>
          <cell r="L2597" t="str">
            <v/>
          </cell>
          <cell r="M2597" t="str">
            <v>RIOBAMBA</v>
          </cell>
          <cell r="N2597" t="str">
            <v>CHIMBORAZO</v>
          </cell>
          <cell r="O2597" t="str">
            <v>RIOBAMBA</v>
          </cell>
        </row>
        <row r="2598">
          <cell r="A2598" t="str">
            <v>20002953071305</v>
          </cell>
          <cell r="B2598">
            <v>455612</v>
          </cell>
          <cell r="C2598" t="str">
            <v>20002953071305</v>
          </cell>
          <cell r="D2598">
            <v>44872.379490740743</v>
          </cell>
          <cell r="E2598" t="str">
            <v>CONECEL</v>
          </cell>
          <cell r="F2598" t="str">
            <v>DESPACHO</v>
          </cell>
          <cell r="G2598" t="str">
            <v>NORMAL</v>
          </cell>
          <cell r="H2598" t="str">
            <v>ANGEL ROBERTO BONIFAZ SILVA</v>
          </cell>
          <cell r="I2598" t="str">
            <v>602880593</v>
          </cell>
          <cell r="J2598" t="str">
            <v>RIOBAMBA/VELASCO/CALLE CARCHI Y PASTAZA/SECTOR CORAZON DE RIOBAMBA CASA COLOR BLANCA DE 2 PISOS CON UNA PALMERA AFUERA/FRENTE DE UN PARQUE/A 2 CUADRAS DEL HOSPITAL ANDINO</v>
          </cell>
          <cell r="K2598" t="str">
            <v xml:space="preserve">998496064 /  </v>
          </cell>
          <cell r="L2598" t="str">
            <v/>
          </cell>
          <cell r="M2598" t="str">
            <v>RIOBAMBA</v>
          </cell>
          <cell r="N2598" t="str">
            <v>CHIMBORAZO</v>
          </cell>
          <cell r="O2598" t="str">
            <v>RIOBAMBA</v>
          </cell>
        </row>
        <row r="2599">
          <cell r="A2599" t="str">
            <v>17991810</v>
          </cell>
          <cell r="B2599">
            <v>455617</v>
          </cell>
          <cell r="C2599" t="str">
            <v>17991810</v>
          </cell>
          <cell r="D2599">
            <v>44872.379490740743</v>
          </cell>
          <cell r="E2599" t="str">
            <v>CONECEL</v>
          </cell>
          <cell r="F2599" t="str">
            <v>DESPACHO</v>
          </cell>
          <cell r="G2599" t="str">
            <v>NORMAL</v>
          </cell>
          <cell r="H2599" t="str">
            <v>EDISON MARCELO CULQUI SANCHEZ</v>
          </cell>
          <cell r="I2599" t="str">
            <v>603567280</v>
          </cell>
          <cell r="J2599" t="str">
            <v>RIOBAMBA/MALDONADO/CDLA MODESTO ARRIETA CALLE PUEBLA Y VILLA RICA CASA DE DOS PISOS SIN PINTAR CON VIDRIOS NEGROS</v>
          </cell>
          <cell r="K2599" t="str">
            <v xml:space="preserve">958829207 /  </v>
          </cell>
          <cell r="M2599" t="str">
            <v>RIOBAMBA</v>
          </cell>
          <cell r="N2599" t="str">
            <v>CHIMBORAZO</v>
          </cell>
          <cell r="O2599" t="str">
            <v>RIOBAMBA</v>
          </cell>
        </row>
        <row r="2600">
          <cell r="A2600" t="str">
            <v>20002953071789</v>
          </cell>
          <cell r="B2600">
            <v>455621</v>
          </cell>
          <cell r="C2600" t="str">
            <v>20002953071789</v>
          </cell>
          <cell r="D2600">
            <v>44872.379490740743</v>
          </cell>
          <cell r="E2600" t="str">
            <v>CONECEL</v>
          </cell>
          <cell r="F2600" t="str">
            <v>DESPACHO</v>
          </cell>
          <cell r="G2600" t="str">
            <v>NORMAL</v>
          </cell>
          <cell r="H2600" t="str">
            <v>diego fernando robalino araujo</v>
          </cell>
          <cell r="I2600" t="str">
            <v>1803675774</v>
          </cell>
          <cell r="J2600" t="str">
            <v>RIOBAMBA/LIZARZABURU/CALLE JAIME ROLDOS AGUILERA Y LIZARDO GARCIA BARRIO 11 DE NOVIEMBRE A UNA CUADRA DEL COLEGIO INICIAL SAN PABLO CASA DE UN PISO COLOR GRIS</v>
          </cell>
          <cell r="K2600" t="str">
            <v xml:space="preserve">984754327 /  </v>
          </cell>
          <cell r="L2600" t="str">
            <v/>
          </cell>
          <cell r="M2600" t="str">
            <v>RIOBAMBA</v>
          </cell>
          <cell r="N2600" t="str">
            <v>CHIMBORAZO</v>
          </cell>
          <cell r="O2600" t="str">
            <v>RIOBAMBA</v>
          </cell>
        </row>
        <row r="2601">
          <cell r="A2601" t="str">
            <v>20002950966016</v>
          </cell>
          <cell r="B2601">
            <v>454777</v>
          </cell>
          <cell r="C2601" t="str">
            <v>20002950966016</v>
          </cell>
          <cell r="D2601">
            <v>44867.713321759256</v>
          </cell>
          <cell r="E2601" t="str">
            <v>CONECEL</v>
          </cell>
          <cell r="F2601" t="str">
            <v>DESPACHO</v>
          </cell>
          <cell r="G2601" t="str">
            <v>NORMAL</v>
          </cell>
          <cell r="H2601" t="str">
            <v>MARTHA CECILIA GARCES PIRCA</v>
          </cell>
          <cell r="I2601" t="str">
            <v>602245714</v>
          </cell>
          <cell r="J2601" t="str">
            <v>RIOBAMBA/LIZARZABURU/BARRIO FLORECER CALLE HONDURAS Y SALVADOR CASA DE UN PISO COLOR BEIGE DIAGONAL A LA PANADERIA QUE DICE EL SENOR PAN</v>
          </cell>
          <cell r="K2601" t="str">
            <v xml:space="preserve">996283024 /  </v>
          </cell>
          <cell r="M2601" t="str">
            <v>RIOBAMBA</v>
          </cell>
          <cell r="N2601" t="str">
            <v>CHIMBORAZO</v>
          </cell>
          <cell r="O2601" t="str">
            <v>RIOBAMBA</v>
          </cell>
        </row>
        <row r="2602">
          <cell r="A2602" t="str">
            <v>20002950096358</v>
          </cell>
          <cell r="B2602">
            <v>454525</v>
          </cell>
          <cell r="C2602" t="str">
            <v>20002950096358</v>
          </cell>
          <cell r="D2602">
            <v>44867.506365740737</v>
          </cell>
          <cell r="E2602" t="str">
            <v>CONECEL</v>
          </cell>
          <cell r="F2602" t="str">
            <v>DESPACHO</v>
          </cell>
          <cell r="G2602" t="str">
            <v>NORMAL</v>
          </cell>
          <cell r="H2602" t="str">
            <v>JAVIER ALBERTO MALDONADO SANCHEZ</v>
          </cell>
          <cell r="I2602" t="str">
            <v>603571365</v>
          </cell>
          <cell r="J2602" t="str">
            <v>RIOBAMBA/LIZARZABURU/AV PEDRO VICENTE Y JUAN SOSAYA CASA DE 3 PISOS CON VIDRIOS AZULES EN EL LOCAL MAHID</v>
          </cell>
          <cell r="K2602" t="str">
            <v xml:space="preserve">998909198 /  </v>
          </cell>
          <cell r="M2602" t="str">
            <v>RIOBAMBA</v>
          </cell>
          <cell r="N2602" t="str">
            <v>CHIMBORAZO</v>
          </cell>
          <cell r="O2602" t="str">
            <v>RIOBAMBA</v>
          </cell>
        </row>
        <row r="2603">
          <cell r="A2603" t="str">
            <v>20002948839983</v>
          </cell>
          <cell r="B2603">
            <v>454116</v>
          </cell>
          <cell r="C2603" t="str">
            <v>20002948839983</v>
          </cell>
          <cell r="D2603">
            <v>44866.718344907407</v>
          </cell>
          <cell r="E2603" t="str">
            <v>CONECEL</v>
          </cell>
          <cell r="F2603" t="str">
            <v>DESPACHO</v>
          </cell>
          <cell r="G2603" t="str">
            <v>NORMAL</v>
          </cell>
          <cell r="H2603" t="str">
            <v>MILTON FERNANDO PAREDES GUAPULEMA</v>
          </cell>
          <cell r="I2603" t="str">
            <v>202122057</v>
          </cell>
          <cell r="J2603" t="str">
            <v>GUARANDA/GUARANDA/AV LA PRESNA EN EL SEGURO SOCIAL CAMPESINO DETRAS DEL ESTADIO CENTENARIO DE GUARANDA</v>
          </cell>
          <cell r="K2603" t="str">
            <v xml:space="preserve">939990285 /  </v>
          </cell>
          <cell r="M2603" t="str">
            <v>GUARANDA</v>
          </cell>
          <cell r="N2603" t="str">
            <v>BOLIVAR</v>
          </cell>
          <cell r="O2603" t="str">
            <v>GUARANDA</v>
          </cell>
        </row>
        <row r="2604">
          <cell r="A2604" t="str">
            <v>20002949803315</v>
          </cell>
          <cell r="B2604">
            <v>454127</v>
          </cell>
          <cell r="C2604" t="str">
            <v>20002949803315</v>
          </cell>
          <cell r="D2604">
            <v>44866.718344907407</v>
          </cell>
          <cell r="E2604" t="str">
            <v>CONECEL</v>
          </cell>
          <cell r="F2604" t="str">
            <v>DESPACHO</v>
          </cell>
          <cell r="G2604" t="str">
            <v>NORMAL</v>
          </cell>
          <cell r="H2604" t="str">
            <v>BRAYAN STALYN LOPEZ CHUMANA</v>
          </cell>
          <cell r="I2604" t="str">
            <v>650121007</v>
          </cell>
          <cell r="J2604" t="str">
            <v>RIOBAMBA/LIZARZABURU/BARRIO EL PREDEGAL AV ATAHUALPA Y VIA SANTA CRUZ CASA DE DOS PISOS COLRO VERDE FRENTE A LAS CANCHAS DEL BARRIO</v>
          </cell>
          <cell r="K2604" t="str">
            <v>998295193 /  997853868</v>
          </cell>
          <cell r="L2604" t="str">
            <v/>
          </cell>
          <cell r="M2604" t="str">
            <v>RIOBAMBA</v>
          </cell>
          <cell r="N2604" t="str">
            <v>CHIMBORAZO</v>
          </cell>
          <cell r="O2604" t="str">
            <v>RIOBAMBA</v>
          </cell>
        </row>
        <row r="2605">
          <cell r="A2605" t="str">
            <v>20002943427975</v>
          </cell>
          <cell r="B2605">
            <v>454128</v>
          </cell>
          <cell r="C2605" t="str">
            <v>20002943427975</v>
          </cell>
          <cell r="D2605">
            <v>44866.718344907407</v>
          </cell>
          <cell r="E2605" t="str">
            <v>CONECEL</v>
          </cell>
          <cell r="F2605" t="str">
            <v>DESPACHO</v>
          </cell>
          <cell r="G2605" t="str">
            <v>NORMAL</v>
          </cell>
          <cell r="H2605" t="str">
            <v>KATHERYN LIZBETH ALCIVAR GUAMAN</v>
          </cell>
          <cell r="I2605" t="str">
            <v>606074946</v>
          </cell>
          <cell r="J2605" t="str">
            <v>RIOBAMBA/LIZARZABURU/BARRIO CENTENARIO AV MILTON REYES Y FRANCISCO DE ROCA CASA DE DOS PISOS COLOR MARRON DIAGONAL A UNA CLINICA</v>
          </cell>
          <cell r="K2605" t="str">
            <v xml:space="preserve">983865244 /  </v>
          </cell>
          <cell r="M2605" t="str">
            <v>RIOBAMBA</v>
          </cell>
          <cell r="N2605" t="str">
            <v>CHIMBORAZO</v>
          </cell>
          <cell r="O2605" t="str">
            <v>RIOBAMBA</v>
          </cell>
        </row>
        <row r="2606">
          <cell r="A2606" t="str">
            <v>20002948826263</v>
          </cell>
          <cell r="B2606">
            <v>454132</v>
          </cell>
          <cell r="C2606" t="str">
            <v>20002948826263</v>
          </cell>
          <cell r="D2606">
            <v>44866.718344907407</v>
          </cell>
          <cell r="E2606" t="str">
            <v>CONECEL</v>
          </cell>
          <cell r="F2606" t="str">
            <v>DESPACHO</v>
          </cell>
          <cell r="G2606" t="str">
            <v>NORMAL</v>
          </cell>
          <cell r="H2606" t="str">
            <v>TANIA ALEXANDRA GOMEZ ALVAREZ</v>
          </cell>
          <cell r="I2606" t="str">
            <v>605690494</v>
          </cell>
          <cell r="J2606" t="str">
            <v>RIOBAMBA/LIZARZABURU/AV ARUPOS DEL NORTE AV ALFREDO PAREJA Y PADRE MANUEL OROZCO CASA DE DOS PISOS COLRO BLANCO DIAGONAL AL EDIFICIO DE PROVENTAS DE CASSA AVALI</v>
          </cell>
          <cell r="K2606" t="str">
            <v>958818544 /  984163849</v>
          </cell>
          <cell r="M2606" t="str">
            <v>RIOBAMBA</v>
          </cell>
          <cell r="N2606" t="str">
            <v>CHIMBORAZO</v>
          </cell>
          <cell r="O2606" t="str">
            <v>RIOBAMBA</v>
          </cell>
        </row>
        <row r="2607">
          <cell r="A2607" t="str">
            <v>20002945184658</v>
          </cell>
          <cell r="B2607">
            <v>453815</v>
          </cell>
          <cell r="C2607" t="str">
            <v>20002945184658</v>
          </cell>
          <cell r="D2607">
            <v>44866.51284722222</v>
          </cell>
          <cell r="E2607" t="str">
            <v>CONECEL</v>
          </cell>
          <cell r="F2607" t="str">
            <v>DESPACHO</v>
          </cell>
          <cell r="G2607" t="str">
            <v>NORMAL</v>
          </cell>
          <cell r="H2607" t="str">
            <v>CLAUDYBEL DEL CARMEN RIVAS ROJAS</v>
          </cell>
          <cell r="I2607" t="str">
            <v>1759023151</v>
          </cell>
          <cell r="J2607" t="str">
            <v>QUITO/LLANO GRANDE/CLIENTE RETIRA EN OFICINA 28 DE JUNIO Y GABRIEL GARCIA MORENO. ENTRADA A LLANO GRANDE</v>
          </cell>
          <cell r="K2607" t="str">
            <v xml:space="preserve">999273880 /  </v>
          </cell>
          <cell r="M2607" t="str">
            <v>QUITO</v>
          </cell>
          <cell r="N2607" t="str">
            <v>PICHINCHA</v>
          </cell>
          <cell r="O2607" t="str">
            <v>QUITO</v>
          </cell>
        </row>
        <row r="2608">
          <cell r="A2608" t="str">
            <v>20002941037956</v>
          </cell>
          <cell r="B2608">
            <v>453821</v>
          </cell>
          <cell r="C2608" t="str">
            <v>20002941037956</v>
          </cell>
          <cell r="D2608">
            <v>44866.51284722222</v>
          </cell>
          <cell r="E2608" t="str">
            <v>CONECEL</v>
          </cell>
          <cell r="F2608" t="str">
            <v>DESPACHO</v>
          </cell>
          <cell r="G2608" t="str">
            <v>NORMAL</v>
          </cell>
          <cell r="H2608" t="str">
            <v>JEFERSON ANDRES UTITIAJ CASTILLO</v>
          </cell>
          <cell r="I2608" t="str">
            <v>1400753149</v>
          </cell>
          <cell r="J2608" t="str">
            <v>RIOBAMBA/MALDONADO/CALLE LUZ ELIZA Y EUGENIO ESPEJO EN LA LIBRERIA LOS ALTARES</v>
          </cell>
          <cell r="K2608" t="str">
            <v xml:space="preserve">995069687 /  </v>
          </cell>
          <cell r="L2608" t="str">
            <v/>
          </cell>
          <cell r="M2608" t="str">
            <v>RIOBAMBA</v>
          </cell>
          <cell r="N2608" t="str">
            <v>CHIMBORAZO</v>
          </cell>
          <cell r="O2608" t="str">
            <v>RIOBAMBA</v>
          </cell>
        </row>
        <row r="2609">
          <cell r="A2609" t="str">
            <v>20002948263332</v>
          </cell>
          <cell r="B2609">
            <v>453822</v>
          </cell>
          <cell r="C2609" t="str">
            <v>20002948263332</v>
          </cell>
          <cell r="D2609">
            <v>44866.51284722222</v>
          </cell>
          <cell r="E2609" t="str">
            <v>CONECEL</v>
          </cell>
          <cell r="F2609" t="str">
            <v>DESPACHO</v>
          </cell>
          <cell r="G2609" t="str">
            <v>NORMAL</v>
          </cell>
          <cell r="H2609" t="str">
            <v>MICHAELL DAVID MELENDREZ FUENTES</v>
          </cell>
          <cell r="I2609" t="str">
            <v>604532085</v>
          </cell>
          <cell r="J2609" t="str">
            <v>RIOBAMBA/LIZARZABURU/AV MONSENOR LEONIDAS PROANO Y JOSE MARIA ROURA CASA DE 2 PISOS COLOR CAFE CON PORTON NEGRO DIAGONAL A TRANSPORTES LOJA</v>
          </cell>
          <cell r="K2609" t="str">
            <v>999292750 /  983823418</v>
          </cell>
          <cell r="M2609" t="str">
            <v>RIOBAMBA</v>
          </cell>
          <cell r="N2609" t="str">
            <v>CHIMBORAZO</v>
          </cell>
          <cell r="O2609" t="str">
            <v>RIOBAMBA</v>
          </cell>
        </row>
        <row r="2610">
          <cell r="A2610" t="str">
            <v>20002948275314</v>
          </cell>
          <cell r="B2610">
            <v>453823</v>
          </cell>
          <cell r="C2610" t="str">
            <v>20002948275314</v>
          </cell>
          <cell r="D2610">
            <v>44866.51284722222</v>
          </cell>
          <cell r="E2610" t="str">
            <v>CONECEL</v>
          </cell>
          <cell r="F2610" t="str">
            <v>DESPACHO</v>
          </cell>
          <cell r="G2610" t="str">
            <v>NORMAL</v>
          </cell>
          <cell r="H2610" t="str">
            <v>MICHAELL DAVID MELENDREZ FUENTES</v>
          </cell>
          <cell r="I2610" t="str">
            <v>604532085</v>
          </cell>
          <cell r="J2610" t="str">
            <v>RIOBAMBA/LIZARZABURU/AV MONSENOR LEONIDAS PROANO Y JOSE MARIA ROURA CASA DE 2 PISOS COLOR CAFE CON PORTON NEGRO DIAGONAL A TRANSPORTES LOJA</v>
          </cell>
          <cell r="K2610" t="str">
            <v>999292750 /  983823418</v>
          </cell>
          <cell r="M2610" t="str">
            <v>RIOBAMBA</v>
          </cell>
          <cell r="N2610" t="str">
            <v>CHIMBORAZO</v>
          </cell>
          <cell r="O2610" t="str">
            <v>RIOBAMBA</v>
          </cell>
        </row>
        <row r="2611">
          <cell r="A2611" t="str">
            <v>20002948507171</v>
          </cell>
          <cell r="B2611">
            <v>453824</v>
          </cell>
          <cell r="C2611" t="str">
            <v>20002948507171</v>
          </cell>
          <cell r="D2611">
            <v>44866.51284722222</v>
          </cell>
          <cell r="E2611" t="str">
            <v>CONECEL</v>
          </cell>
          <cell r="F2611" t="str">
            <v>DESPACHO</v>
          </cell>
          <cell r="G2611" t="str">
            <v>NORMAL</v>
          </cell>
          <cell r="H2611" t="str">
            <v>MICHAEL VINICIO PEREZ VARGAS</v>
          </cell>
          <cell r="I2611" t="str">
            <v>604903708</v>
          </cell>
          <cell r="J2611" t="str">
            <v>RIOBAMBA LIZARZABURO SECTOR DEL HOSPITAL ANDINO MONSENOR LEONIDAS PROANO Y JOSE MARIA ROURA CASA DE 2 PISOS CON BALDOSA CAFE PORTON NEGRO REF.DIAGONAL A TRANSPORTE LOJA</v>
          </cell>
          <cell r="K2611" t="str">
            <v>989587742 /  983823418</v>
          </cell>
          <cell r="M2611" t="str">
            <v>RIOBAMBA</v>
          </cell>
          <cell r="N2611" t="str">
            <v>CHIMBORAZO</v>
          </cell>
          <cell r="O2611" t="str">
            <v>RIOBAMBA</v>
          </cell>
        </row>
        <row r="2612">
          <cell r="A2612" t="str">
            <v>1720850559</v>
          </cell>
          <cell r="B2612">
            <v>453247</v>
          </cell>
          <cell r="C2612" t="str">
            <v>1720850559</v>
          </cell>
          <cell r="D2612">
            <v>44865.638287037036</v>
          </cell>
          <cell r="E2612" t="str">
            <v>CONECEL</v>
          </cell>
          <cell r="F2612" t="str">
            <v>DESPACHO</v>
          </cell>
          <cell r="G2612" t="str">
            <v>NORMAL</v>
          </cell>
          <cell r="H2612" t="str">
            <v>RCB CRISTIAN ZAMBRANO/CLTE BALSECA QUIRANZA CRISTHIAN DANIEL</v>
          </cell>
          <cell r="I2612" t="str">
            <v>1720850559</v>
          </cell>
          <cell r="J2612" t="str">
            <v>INAQUITO ENTREGA EN CASA CLARO UIO AV AMAZONAS ENTRE RIO COCA Y LUIS BARBERI FRENTE A LA MATRIZ PRINCIPAL DE CLARO -LO RECIBE CRISTIAN ZAMBRANO O DIEGO JAYA</v>
          </cell>
          <cell r="K2612" t="str">
            <v>0968577519</v>
          </cell>
          <cell r="L2612" t="str">
            <v>0968577519</v>
          </cell>
          <cell r="M2612" t="str">
            <v>QUITO</v>
          </cell>
          <cell r="N2612" t="str">
            <v>PICHINCHA</v>
          </cell>
          <cell r="O2612" t="str">
            <v>INAQUITO</v>
          </cell>
        </row>
        <row r="2613">
          <cell r="A2613" t="str">
            <v>20002942649491</v>
          </cell>
          <cell r="B2613">
            <v>452970</v>
          </cell>
          <cell r="C2613" t="str">
            <v>20002942649491</v>
          </cell>
          <cell r="D2613">
            <v>44865.512662037036</v>
          </cell>
          <cell r="E2613" t="str">
            <v>CONECEL</v>
          </cell>
          <cell r="F2613" t="str">
            <v>DESPACHO</v>
          </cell>
          <cell r="G2613" t="str">
            <v>NORMAL</v>
          </cell>
          <cell r="H2613" t="str">
            <v>VICTOR JAVIER ROMERO YAMBAY</v>
          </cell>
          <cell r="I2613" t="str">
            <v>605522382</v>
          </cell>
          <cell r="J2613" t="str">
            <v>RIOBAMBA/LIZARZABURU/AV CALICUCHIMA Y Princesa Toa N6834 CS CS 3PS CLR BLANCO PORTON CAFE REF:DIAG A LA SUBSECRETARIA DE TIERRAS DIAGONAL A LA PETROECUADOR</v>
          </cell>
          <cell r="K2613" t="str">
            <v xml:space="preserve">995885940 /  </v>
          </cell>
          <cell r="L2613" t="str">
            <v/>
          </cell>
          <cell r="M2613" t="str">
            <v>RIOBAMBA</v>
          </cell>
          <cell r="N2613" t="str">
            <v>CHIMBORAZO</v>
          </cell>
          <cell r="O2613" t="str">
            <v>RIOBAMBA</v>
          </cell>
        </row>
        <row r="2614">
          <cell r="A2614" t="str">
            <v>20002943418045</v>
          </cell>
          <cell r="B2614">
            <v>452389</v>
          </cell>
          <cell r="C2614" t="str">
            <v>20002943418045</v>
          </cell>
          <cell r="D2614">
            <v>44862.701064814813</v>
          </cell>
          <cell r="E2614" t="str">
            <v>CONECEL</v>
          </cell>
          <cell r="F2614" t="str">
            <v>DESPACHO</v>
          </cell>
          <cell r="G2614" t="str">
            <v>NORMAL</v>
          </cell>
          <cell r="H2614" t="str">
            <v>ERICK ANDRES GUZMAN GIRON</v>
          </cell>
          <cell r="I2614" t="str">
            <v>604936138</v>
          </cell>
          <cell r="J2614" t="str">
            <v>RIOBAMBA/VELASCO/LOMA DE QUITO CALLE JUAN MONTALVO ENTRE VELOZ Y OROZCO REF CASA 2 PISOS COLOR DURAZNO FRENTE A UNA CONSTRUCION DE VIVIENDA</v>
          </cell>
          <cell r="K2614" t="str">
            <v xml:space="preserve">984136433 /  </v>
          </cell>
          <cell r="M2614" t="str">
            <v>RIOBAMBA</v>
          </cell>
          <cell r="N2614" t="str">
            <v>CHIMBORAZO</v>
          </cell>
          <cell r="O2614" t="str">
            <v>RIOBAMBA</v>
          </cell>
        </row>
        <row r="2615">
          <cell r="A2615" t="str">
            <v>20002941026559</v>
          </cell>
          <cell r="B2615">
            <v>452345</v>
          </cell>
          <cell r="C2615" t="str">
            <v>20002941026559</v>
          </cell>
          <cell r="D2615">
            <v>44862.656759259262</v>
          </cell>
          <cell r="E2615" t="str">
            <v>CONECEL</v>
          </cell>
          <cell r="F2615" t="str">
            <v>DESPACHO</v>
          </cell>
          <cell r="G2615" t="str">
            <v>NORMAL</v>
          </cell>
          <cell r="H2615" t="str">
            <v>GORDILLO VARELA MARIA GABRIELA RECIBE DIEGO JAYA CRISTHIAN ZAMBRANO</v>
          </cell>
          <cell r="I2615" t="str">
            <v>1713428462</v>
          </cell>
          <cell r="J2615" t="str">
            <v>CASA CLARO AV AMAZONAS Y LUIS BARBERIS DOCTOR ESQUINA FRENTE A MATRIZ DE CLARO CASA BLANCA 2 PISOS RECIBE DIEGO JAYA O CRISTHIAN ZAMBRANO CAROLINA PEREZ</v>
          </cell>
          <cell r="K2615" t="str">
            <v>994298196</v>
          </cell>
          <cell r="L2615" t="str">
            <v>-</v>
          </cell>
          <cell r="M2615" t="str">
            <v>QUITO</v>
          </cell>
          <cell r="N2615" t="str">
            <v>PICHINCHA</v>
          </cell>
          <cell r="O2615" t="str">
            <v>INAQUITO</v>
          </cell>
        </row>
        <row r="2616">
          <cell r="A2616" t="str">
            <v>20002942060768</v>
          </cell>
          <cell r="B2616">
            <v>452348</v>
          </cell>
          <cell r="C2616" t="str">
            <v>20002942060768</v>
          </cell>
          <cell r="D2616">
            <v>44862.656759259262</v>
          </cell>
          <cell r="E2616" t="str">
            <v>CONECEL</v>
          </cell>
          <cell r="F2616" t="str">
            <v>DESPACHO</v>
          </cell>
          <cell r="G2616" t="str">
            <v>NORMAL</v>
          </cell>
          <cell r="H2616" t="str">
            <v>GONZALEZ GONZALEZ JOHAN ALEXANDER</v>
          </cell>
          <cell r="I2616" t="str">
            <v>1759882754</v>
          </cell>
          <cell r="J2616" t="str">
            <v>SCT VILLA FLORA CALLES FRANCISCO LONDONO Y PEDRO DE ALFARO EDF 3P CL VERDE REF DIAGONAL AL COLEGIO CERRO HERMOSO</v>
          </cell>
          <cell r="K2616" t="str">
            <v>0961082295-0981701137</v>
          </cell>
          <cell r="L2616" t="str">
            <v>981701137</v>
          </cell>
          <cell r="M2616" t="str">
            <v>QUITO</v>
          </cell>
          <cell r="N2616" t="str">
            <v>PICHINCHA</v>
          </cell>
          <cell r="O2616" t="str">
            <v>MAGDALENA</v>
          </cell>
        </row>
        <row r="2617">
          <cell r="A2617" t="str">
            <v>20002940757028_1</v>
          </cell>
          <cell r="B2617">
            <v>452099</v>
          </cell>
          <cell r="C2617" t="str">
            <v>20002940757028_1</v>
          </cell>
          <cell r="D2617">
            <v>44862.506655092591</v>
          </cell>
          <cell r="E2617" t="str">
            <v>CONECEL</v>
          </cell>
          <cell r="F2617" t="str">
            <v>DESPACHO</v>
          </cell>
          <cell r="G2617" t="str">
            <v>NORMAL</v>
          </cell>
          <cell r="H2617" t="str">
            <v>MELISSA ELIZABETH REINA NAZARENO</v>
          </cell>
          <cell r="I2617" t="str">
            <v>850461278</v>
          </cell>
          <cell r="J2617" t="str">
            <v>ESMERALDAS/ESMERALDAS/SIMON PLATA TORRES/URBANIZACION LA VICTORIA EN CASA ESQUINERA 3 PISO COLOR AMARILLA Y MELON MZ 17 SOLAR 003/CALLE A Y RUTA SPONDYLUS A 500 METROS DE DINAPEN ESMERALDAS</v>
          </cell>
          <cell r="K2617" t="str">
            <v>997709810 /  967790058</v>
          </cell>
          <cell r="M2617" t="str">
            <v>ESMERALDAS</v>
          </cell>
          <cell r="N2617" t="str">
            <v>ESMERALDAS</v>
          </cell>
          <cell r="O2617" t="str">
            <v>ESMERALDAS</v>
          </cell>
        </row>
        <row r="2618">
          <cell r="A2618" t="str">
            <v>CLDEV_GYESIM0050</v>
          </cell>
          <cell r="B2618">
            <v>451981</v>
          </cell>
          <cell r="C2618" t="str">
            <v>CLDEV_GYESIM0050</v>
          </cell>
          <cell r="D2618">
            <v>44862.40697916667</v>
          </cell>
          <cell r="E2618" t="str">
            <v>CONECEL</v>
          </cell>
          <cell r="F2618" t="str">
            <v>DESPACHO</v>
          </cell>
          <cell r="G2618" t="str">
            <v>NORMAL</v>
          </cell>
          <cell r="H2618" t="str">
            <v>ANA AGUIRRE / MARIA SUNTAXI - PATRICIA</v>
          </cell>
          <cell r="J2618" t="str">
            <v>CIUDADELA SANTA LEONOR MZ 6 SOLAR 17</v>
          </cell>
          <cell r="M2618" t="str">
            <v>GUAYAQUIL</v>
          </cell>
        </row>
        <row r="2619">
          <cell r="A2619" t="str">
            <v>20002940757028</v>
          </cell>
          <cell r="B2619">
            <v>451577</v>
          </cell>
          <cell r="C2619" t="str">
            <v>20002940757028</v>
          </cell>
          <cell r="D2619">
            <v>44861.71402777778</v>
          </cell>
          <cell r="E2619" t="str">
            <v>CONECEL</v>
          </cell>
          <cell r="F2619" t="str">
            <v>DESPACHO</v>
          </cell>
          <cell r="G2619" t="str">
            <v>NORMAL</v>
          </cell>
          <cell r="H2619" t="str">
            <v>MELISSA ELIZABETH REINA NAZARENO</v>
          </cell>
          <cell r="I2619" t="str">
            <v>850461278</v>
          </cell>
          <cell r="J2619" t="str">
            <v>ESMERALDAS/SIMON PLATA TORRES CDLA LA VICTORIA CASA DE 3 PISOS COLOR AMARILLA CON MELON A UNA CUADRA DETRAS DEL PARQUE DE LA VICTORIA</v>
          </cell>
          <cell r="K2619" t="str">
            <v>997709810 /  967790058</v>
          </cell>
          <cell r="L2619" t="str">
            <v/>
          </cell>
          <cell r="M2619" t="str">
            <v>ESMERALDAS</v>
          </cell>
          <cell r="N2619" t="str">
            <v>ESMERALDAS</v>
          </cell>
          <cell r="O2619" t="str">
            <v>ESMERALDAS</v>
          </cell>
        </row>
        <row r="2620">
          <cell r="A2620" t="str">
            <v>20002941014427</v>
          </cell>
          <cell r="B2620">
            <v>451589</v>
          </cell>
          <cell r="C2620" t="str">
            <v>20002941014427</v>
          </cell>
          <cell r="D2620">
            <v>44861.71402777778</v>
          </cell>
          <cell r="E2620" t="str">
            <v>CONECEL</v>
          </cell>
          <cell r="F2620" t="str">
            <v>DESPACHO</v>
          </cell>
          <cell r="G2620" t="str">
            <v>NORMAL</v>
          </cell>
          <cell r="H2620" t="str">
            <v>PAUL FABRICIO GUALLI POMAQUIZA</v>
          </cell>
          <cell r="I2620" t="str">
            <v>604589739</v>
          </cell>
          <cell r="J2620" t="str">
            <v>RIOBAMBA/VELOZ/BRR. LA DOLOROSA/AV ELOY ALFARO Y 1ERA CONSTITUYENTE/CS VERDE 2 PISOS/FRENTE A LA LIBRERIA CHIMBOZO</v>
          </cell>
          <cell r="K2620" t="str">
            <v>995374014 /  998081770</v>
          </cell>
          <cell r="L2620" t="str">
            <v/>
          </cell>
          <cell r="M2620" t="str">
            <v>RIOBAMBA</v>
          </cell>
          <cell r="N2620" t="str">
            <v>CHIMBORAZO</v>
          </cell>
          <cell r="O2620" t="str">
            <v>RIOBAMBA</v>
          </cell>
        </row>
        <row r="2621">
          <cell r="A2621" t="str">
            <v>20002941020777</v>
          </cell>
          <cell r="B2621">
            <v>451600</v>
          </cell>
          <cell r="C2621" t="str">
            <v>20002941020777</v>
          </cell>
          <cell r="D2621">
            <v>44861.71402777778</v>
          </cell>
          <cell r="E2621" t="str">
            <v>CONECEL</v>
          </cell>
          <cell r="F2621" t="str">
            <v>DESPACHO</v>
          </cell>
          <cell r="G2621" t="str">
            <v>NORMAL</v>
          </cell>
          <cell r="H2621" t="str">
            <v>MAYRA ALEXANDRA SANCHEZ GAVILANES</v>
          </cell>
          <cell r="I2621" t="str">
            <v>604223883</v>
          </cell>
          <cell r="J2621" t="str">
            <v>RIOBAMBA/LIZARZABURU/CALLE JOSE OROZCO Y JACINTO GONZALES EN LA IMPORTADORA JM Y AL HOSPITAL SAN JUAN DE RIOBAMBA</v>
          </cell>
          <cell r="K2621" t="str">
            <v>979318578 /  884052482</v>
          </cell>
          <cell r="L2621" t="str">
            <v/>
          </cell>
          <cell r="M2621" t="str">
            <v>RIOBAMBA</v>
          </cell>
          <cell r="N2621" t="str">
            <v>CHIMBORAZO</v>
          </cell>
          <cell r="O2621" t="str">
            <v>RIOBAMBA</v>
          </cell>
        </row>
        <row r="2622">
          <cell r="A2622" t="str">
            <v>20002940147039</v>
          </cell>
          <cell r="B2622">
            <v>451261</v>
          </cell>
          <cell r="C2622" t="str">
            <v>20002940147039</v>
          </cell>
          <cell r="D2622">
            <v>44861.555011574077</v>
          </cell>
          <cell r="E2622" t="str">
            <v>BRELDYNG</v>
          </cell>
          <cell r="F2622" t="str">
            <v>DESPACHO</v>
          </cell>
          <cell r="G2622" t="str">
            <v>NORMAL</v>
          </cell>
          <cell r="H2622" t="str">
            <v>WILLIAM PATRICIO MOYA ENDARA</v>
          </cell>
          <cell r="I2622" t="str">
            <v>1710553353</v>
          </cell>
          <cell r="J2622" t="str">
            <v>PEDRO PORRAS OE12-538 EMILIO ESTRADA CASA OE 12-538 DENTRO DE LA URBANIZACION SAN GREGORIO 1</v>
          </cell>
          <cell r="K2622" t="str">
            <v>989963300</v>
          </cell>
          <cell r="L2622" t="str">
            <v>0</v>
          </cell>
          <cell r="M2622" t="str">
            <v>QUITO</v>
          </cell>
          <cell r="N2622" t="str">
            <v>PICHINCHA</v>
          </cell>
          <cell r="O2622" t="str">
            <v>POMASQUI</v>
          </cell>
        </row>
        <row r="2623">
          <cell r="A2623" t="str">
            <v>20002940458024</v>
          </cell>
          <cell r="B2623">
            <v>451231</v>
          </cell>
          <cell r="C2623" t="str">
            <v>20002940458024</v>
          </cell>
          <cell r="D2623">
            <v>44861.511319444442</v>
          </cell>
          <cell r="E2623" t="str">
            <v>CONECEL</v>
          </cell>
          <cell r="F2623" t="str">
            <v>DESPACHO</v>
          </cell>
          <cell r="G2623" t="str">
            <v>NORMAL</v>
          </cell>
          <cell r="H2623" t="str">
            <v>BRYAN ALONSO ESPINOZA ALAJO</v>
          </cell>
          <cell r="I2623" t="str">
            <v>604534982</v>
          </cell>
          <cell r="J2623" t="str">
            <v>RIOBAMBA-VELOZ/ TRABAJO: FARMACIAS ECONOMICAS AV LEOPOLDO FREIRE Y COCHABAMBA DIAG CLINICA DEL SUR Y A 1 CDR MERCADO MAYORISTA RIOBAMBA</v>
          </cell>
          <cell r="K2623" t="str">
            <v>978798202 /  984747621/0984786723</v>
          </cell>
          <cell r="L2623" t="str">
            <v/>
          </cell>
          <cell r="M2623" t="str">
            <v>RIOBAMBA</v>
          </cell>
          <cell r="N2623" t="str">
            <v>CHIMBORAZO</v>
          </cell>
          <cell r="O2623" t="str">
            <v>RIOBAMBA</v>
          </cell>
        </row>
        <row r="2624">
          <cell r="A2624" t="str">
            <v>20002940448589</v>
          </cell>
          <cell r="B2624">
            <v>451242</v>
          </cell>
          <cell r="C2624" t="str">
            <v>20002940448589</v>
          </cell>
          <cell r="D2624">
            <v>44861.511319444442</v>
          </cell>
          <cell r="E2624" t="str">
            <v>CONECEL</v>
          </cell>
          <cell r="F2624" t="str">
            <v>DESPACHO</v>
          </cell>
          <cell r="G2624" t="str">
            <v>NORMAL</v>
          </cell>
          <cell r="H2624" t="str">
            <v>DAVID PATRICIO AUCATOMA SEFLA</v>
          </cell>
          <cell r="I2624" t="str">
            <v>604424440</v>
          </cell>
          <cell r="J2624" t="str">
            <v>RIOBAMBA LIZARZABURO CDL. INESEL FERNADO RECALDO Y DIEGO DE COVIO 2 PISOS COLOR BLANCO TALLER DE PINTURA Y ENDERAZADA MAXICARS REF.ALADO DE LA IGLESIA TESTIGOS DE JEOVA FRENTE CASA</v>
          </cell>
          <cell r="K2624" t="str">
            <v xml:space="preserve">960041509 /  </v>
          </cell>
          <cell r="L2624" t="str">
            <v/>
          </cell>
          <cell r="M2624" t="str">
            <v>RIOBAMBA</v>
          </cell>
          <cell r="N2624" t="str">
            <v>CHIMBORAZO</v>
          </cell>
          <cell r="O2624" t="str">
            <v>RIOBAMBA</v>
          </cell>
        </row>
        <row r="2625">
          <cell r="A2625" t="str">
            <v>20002938872845</v>
          </cell>
          <cell r="B2625">
            <v>450675</v>
          </cell>
          <cell r="C2625" t="str">
            <v>20002938872845</v>
          </cell>
          <cell r="D2625">
            <v>44860.680763888886</v>
          </cell>
          <cell r="E2625" t="str">
            <v>CONECEL</v>
          </cell>
          <cell r="F2625" t="str">
            <v>DESPACHO</v>
          </cell>
          <cell r="G2625" t="str">
            <v>NORMAL</v>
          </cell>
          <cell r="H2625" t="str">
            <v>SAC CRISTIAN ZAMBRANO DIEGO JAYa CAROLINA PEREZ CLIENTE-MEJIA ALCIVAR JONATHAN</v>
          </cell>
          <cell r="I2625" t="str">
            <v>1501265357</v>
          </cell>
          <cell r="J2625" t="str">
            <v>ENTREGA EN CASA CLARO UIO AV AMAZONAS ENTRE RIO COCA Y LUIS BARBERI FRENTE A LA MATRIZ PRINCIPAL DE CLARO -LO RECIBE CRISTIAN ZAMBRANO O DIEGO JAYA</v>
          </cell>
          <cell r="K2625" t="str">
            <v>981467770</v>
          </cell>
          <cell r="L2625" t="str">
            <v>981467770</v>
          </cell>
          <cell r="M2625" t="str">
            <v>QUITO</v>
          </cell>
          <cell r="N2625" t="str">
            <v>PICHINCHA</v>
          </cell>
          <cell r="O2625" t="str">
            <v>INAQUITO</v>
          </cell>
        </row>
        <row r="2626">
          <cell r="A2626" t="str">
            <v>20002940154539</v>
          </cell>
          <cell r="B2626">
            <v>450646</v>
          </cell>
          <cell r="C2626" t="str">
            <v>20002940154539</v>
          </cell>
          <cell r="D2626">
            <v>44860.652175925927</v>
          </cell>
          <cell r="E2626" t="str">
            <v>CONECEL</v>
          </cell>
          <cell r="F2626" t="str">
            <v>DESPACHO</v>
          </cell>
          <cell r="G2626" t="str">
            <v>NORMAL</v>
          </cell>
          <cell r="H2626" t="str">
            <v>MARCO PAUL CHAGNAY HUARACA</v>
          </cell>
          <cell r="I2626" t="str">
            <v>604677377</v>
          </cell>
          <cell r="J2626" t="str">
            <v>RIOBAMBA/MALDONADO/ TRABJ: CLLE PRIMERA CONSTITUYENTE 2057 Y 5 DE JUNIO,REF:CENTRO DE TRABAJO INSTITUTO NACIONAL DE PATRIMONIO CULTURAL FRNTE AL PARQUE MALDONADO</v>
          </cell>
          <cell r="K2626" t="str">
            <v>984277611 /  999084350</v>
          </cell>
          <cell r="M2626" t="str">
            <v>RIOBAMBA</v>
          </cell>
          <cell r="N2626" t="str">
            <v>CHIMBORAZO</v>
          </cell>
          <cell r="O2626" t="str">
            <v>RIOBAMBA</v>
          </cell>
        </row>
        <row r="2627">
          <cell r="A2627" t="str">
            <v>20002939148932</v>
          </cell>
          <cell r="B2627">
            <v>450363</v>
          </cell>
          <cell r="C2627" t="str">
            <v>20002939148932</v>
          </cell>
          <cell r="D2627">
            <v>44860.507604166669</v>
          </cell>
          <cell r="E2627" t="str">
            <v>CONECEL</v>
          </cell>
          <cell r="F2627" t="str">
            <v>DESPACHO</v>
          </cell>
          <cell r="G2627" t="str">
            <v>NORMAL</v>
          </cell>
          <cell r="H2627" t="str">
            <v>ERIKA ANDREA VERDEZOTO RAZA</v>
          </cell>
          <cell r="I2627" t="str">
            <v>604270694</v>
          </cell>
          <cell r="J2627" t="str">
            <v>RIOABAMBA/VELOZ//10 DE AGOSTO Y TARQUI LA ENTREGA EN LOCAL COMERCIAL RAZA A MEDIA CUADRA DE POLLOS GUS</v>
          </cell>
          <cell r="K2627" t="str">
            <v>995801411 /  987910381</v>
          </cell>
          <cell r="M2627" t="str">
            <v>RIOBAMBA</v>
          </cell>
          <cell r="N2627" t="str">
            <v>CHIMBORAZO</v>
          </cell>
          <cell r="O2627" t="str">
            <v>RIOBAMBA</v>
          </cell>
        </row>
        <row r="2628">
          <cell r="A2628" t="str">
            <v>20002938581390</v>
          </cell>
          <cell r="B2628">
            <v>449852</v>
          </cell>
          <cell r="C2628" t="str">
            <v>20002938581390</v>
          </cell>
          <cell r="D2628">
            <v>44859.688206018516</v>
          </cell>
          <cell r="E2628" t="str">
            <v>CONECEL</v>
          </cell>
          <cell r="F2628" t="str">
            <v>DESPACHO</v>
          </cell>
          <cell r="G2628" t="str">
            <v>NORMAL</v>
          </cell>
          <cell r="H2628" t="str">
            <v>MARIA FERNANDA SIMBANA NAULA</v>
          </cell>
          <cell r="I2628" t="str">
            <v>1725547366</v>
          </cell>
          <cell r="J2628" t="str">
            <v>QUITO/ TRABJO MINISTERIO DE AGRICULTURA RIO AMAZONAS Y ELOY ALFARO PISO 10</v>
          </cell>
          <cell r="K2628" t="str">
            <v xml:space="preserve">990709024 /  </v>
          </cell>
          <cell r="M2628" t="str">
            <v>QUITO</v>
          </cell>
          <cell r="N2628" t="str">
            <v>PICHINCHA</v>
          </cell>
          <cell r="O2628" t="str">
            <v>QUITO</v>
          </cell>
        </row>
        <row r="2629">
          <cell r="A2629" t="str">
            <v>20002938549556</v>
          </cell>
          <cell r="B2629">
            <v>449840</v>
          </cell>
          <cell r="C2629" t="str">
            <v>20002938549556</v>
          </cell>
          <cell r="D2629">
            <v>44859.657418981478</v>
          </cell>
          <cell r="E2629" t="str">
            <v>CONECEL</v>
          </cell>
          <cell r="F2629" t="str">
            <v>DESPACHO</v>
          </cell>
          <cell r="G2629" t="str">
            <v>NORMAL</v>
          </cell>
          <cell r="H2629" t="str">
            <v>CRISTIAN ZAMBRANO ARIAS LOOR PABLO VOLTAIRE</v>
          </cell>
          <cell r="I2629" t="str">
            <v>501697296</v>
          </cell>
          <cell r="J2629" t="str">
            <v>CRISTIAN ZAMBRANO EN CASA CLARO UIO CASA CLARO UIO AV RIO AMAZONAS Y RIO COCA 27-10 PEDIR CI</v>
          </cell>
          <cell r="K2629" t="str">
            <v>989091530</v>
          </cell>
          <cell r="L2629" t="str">
            <v>989091530</v>
          </cell>
          <cell r="M2629" t="str">
            <v>QUITO</v>
          </cell>
          <cell r="N2629" t="str">
            <v>PICHINCHA</v>
          </cell>
          <cell r="O2629" t="str">
            <v>INAQUITO</v>
          </cell>
        </row>
        <row r="2630">
          <cell r="A2630" t="str">
            <v>20002937476418</v>
          </cell>
          <cell r="B2630">
            <v>449824</v>
          </cell>
          <cell r="C2630" t="str">
            <v>20002937476418</v>
          </cell>
          <cell r="D2630">
            <v>44859.630694444444</v>
          </cell>
          <cell r="E2630" t="str">
            <v>BRELDYNG</v>
          </cell>
          <cell r="F2630" t="str">
            <v>DESPACHO</v>
          </cell>
          <cell r="G2630" t="str">
            <v>NORMAL</v>
          </cell>
          <cell r="H2630" t="str">
            <v>MARIA GENOVEVA CISNEROS</v>
          </cell>
          <cell r="I2630" t="str">
            <v>1704798766</v>
          </cell>
          <cell r="J2630" t="str">
            <v>CALACALI SOBRE LA MANUEL CORDOVA GALARZA ENTRA VIA A LOS BANCOS / ORIENTE Y PICHINCHA ENTREANDO DEL ESTADIO DE CALACALI A PARTIR DE LAS 14:00</v>
          </cell>
          <cell r="K2630" t="str">
            <v>999333226</v>
          </cell>
          <cell r="M2630" t="str">
            <v>QUITO</v>
          </cell>
          <cell r="N2630" t="str">
            <v>PICHINCHA</v>
          </cell>
          <cell r="O2630" t="str">
            <v>CALACALI</v>
          </cell>
        </row>
        <row r="2631">
          <cell r="A2631" t="str">
            <v>20002909710876_1</v>
          </cell>
          <cell r="B2631">
            <v>445539</v>
          </cell>
          <cell r="C2631" t="str">
            <v>20002909710876_1</v>
          </cell>
          <cell r="D2631">
            <v>44853.655370370368</v>
          </cell>
          <cell r="E2631" t="str">
            <v>CONECEL</v>
          </cell>
          <cell r="F2631" t="str">
            <v>DESPACHO</v>
          </cell>
          <cell r="G2631" t="str">
            <v>NORMAL</v>
          </cell>
          <cell r="H2631" t="str">
            <v>CEVALLOS ZAMBRANO ANGEL ALFREDO</v>
          </cell>
          <cell r="I2631" t="str">
            <v>1725971087</v>
          </cell>
          <cell r="J2631" t="str">
            <v>FELISISIMO VEGA N3-104 Y LAS ACACIAS UNNOMOTORS S.A. ENSAMBLADORA MOTOR 1</v>
          </cell>
          <cell r="K2631" t="str">
            <v>997531224</v>
          </cell>
          <cell r="L2631" t="str">
            <v>997531224</v>
          </cell>
          <cell r="M2631" t="str">
            <v>QUITO</v>
          </cell>
          <cell r="N2631" t="str">
            <v>PICHINCHA</v>
          </cell>
          <cell r="O2631" t="str">
            <v>TABABELA</v>
          </cell>
        </row>
        <row r="2632">
          <cell r="A2632" t="str">
            <v>20002922476270</v>
          </cell>
          <cell r="B2632">
            <v>442872</v>
          </cell>
          <cell r="C2632" t="str">
            <v>20002922476270</v>
          </cell>
          <cell r="D2632">
            <v>44851.653020833335</v>
          </cell>
          <cell r="E2632" t="str">
            <v>CONECEL</v>
          </cell>
          <cell r="F2632" t="str">
            <v>DESPACHO</v>
          </cell>
          <cell r="G2632" t="str">
            <v>NORMAL</v>
          </cell>
          <cell r="H2632" t="str">
            <v>SAC CRISTIAN ZAMBRANODIEGO JAYACAROLINA PEREZ CLIENTE-GORDILLO VARELA MARIA GABRIELA</v>
          </cell>
          <cell r="I2632" t="str">
            <v>1713428462</v>
          </cell>
          <cell r="J2632" t="str">
            <v>MI CASA CLARO AV. AMAZONAS Y RIO COCA EDIF. ETECO/RECIBE DIEGO JAYA-CRISTIAN ZAMBRANO-CAROLINA PEREZ</v>
          </cell>
          <cell r="K2632" t="str">
            <v>994298196</v>
          </cell>
          <cell r="L2632" t="str">
            <v>0</v>
          </cell>
          <cell r="M2632" t="str">
            <v>QUITO</v>
          </cell>
          <cell r="N2632" t="str">
            <v>PICHINCHA</v>
          </cell>
          <cell r="O2632" t="str">
            <v>INAQUITO</v>
          </cell>
        </row>
        <row r="2633">
          <cell r="A2633" t="str">
            <v>20002921273881</v>
          </cell>
          <cell r="B2633">
            <v>441743</v>
          </cell>
          <cell r="C2633" t="str">
            <v>20002921273881</v>
          </cell>
          <cell r="D2633">
            <v>44848.658020833333</v>
          </cell>
          <cell r="E2633" t="str">
            <v>CONECEL</v>
          </cell>
          <cell r="F2633" t="str">
            <v>DESPACHO</v>
          </cell>
          <cell r="G2633" t="str">
            <v>NORMAL</v>
          </cell>
          <cell r="H2633" t="str">
            <v>RCB CRISTIAN ZAMBRANOCLT ROBLES NAVARRO NELSON MAURICIO</v>
          </cell>
          <cell r="I2633" t="str">
            <v>704686823</v>
          </cell>
          <cell r="J2633" t="str">
            <v>CASA CLARO UIO AV AMAZONAS ENTRE RIO COCA Y LUIS BARBERIS FRENTE A LA MATRIZ PRINCIPAL DE CLARO REC CRISTIAN ZAMBRANO O DIEGO JAYA</v>
          </cell>
          <cell r="K2633" t="str">
            <v>959054318</v>
          </cell>
          <cell r="L2633" t="str">
            <v>959054318</v>
          </cell>
          <cell r="M2633" t="str">
            <v>QUITO</v>
          </cell>
          <cell r="N2633" t="str">
            <v>PICHINCHA</v>
          </cell>
          <cell r="O2633" t="str">
            <v>INAQUITO</v>
          </cell>
        </row>
        <row r="2634">
          <cell r="A2634" t="str">
            <v>20002900963139</v>
          </cell>
          <cell r="B2634">
            <v>441745</v>
          </cell>
          <cell r="C2634" t="str">
            <v>20002900963139</v>
          </cell>
          <cell r="D2634">
            <v>44848.658020833333</v>
          </cell>
          <cell r="E2634" t="str">
            <v>CONECEL</v>
          </cell>
          <cell r="F2634" t="str">
            <v>DESPACHO</v>
          </cell>
          <cell r="G2634" t="str">
            <v>NORMAL</v>
          </cell>
          <cell r="H2634" t="str">
            <v>CLARO CRISTIAN ZAMBRANO DIEGO JAYA  CAROLINA PEREZ CLIENTE JARAMILLO REYES IVAN ARTURO</v>
          </cell>
          <cell r="I2634" t="str">
            <v>1704154549</v>
          </cell>
          <cell r="J2634" t="str">
            <v>CASA CLARO AV Amazonas y Luis Barberis doctor Esquina Frente a matriz de Claro Casa Blanca 2 pisos RECIBE CHRISTIAN ZAMBRANO/CAROLINA PEREZ/ DIEGO JAYA</v>
          </cell>
          <cell r="K2634" t="str">
            <v>990708626</v>
          </cell>
          <cell r="L2634" t="str">
            <v>-</v>
          </cell>
          <cell r="M2634" t="str">
            <v>QUITO</v>
          </cell>
          <cell r="N2634" t="str">
            <v>PICHINCHA</v>
          </cell>
          <cell r="O2634" t="str">
            <v>INAQUITO</v>
          </cell>
        </row>
        <row r="2635">
          <cell r="A2635" t="str">
            <v>20002920978688</v>
          </cell>
          <cell r="B2635">
            <v>440911</v>
          </cell>
          <cell r="C2635" t="str">
            <v>20002920978688</v>
          </cell>
          <cell r="D2635">
            <v>44847.722731481481</v>
          </cell>
          <cell r="E2635" t="str">
            <v>CONECEL</v>
          </cell>
          <cell r="F2635" t="str">
            <v>DESPACHO</v>
          </cell>
          <cell r="G2635" t="str">
            <v>NORMAL</v>
          </cell>
          <cell r="H2635" t="str">
            <v>NAILA GABRIELA ZULETA ROMERO</v>
          </cell>
          <cell r="I2635" t="str">
            <v>1725813065</v>
          </cell>
          <cell r="J2635" t="str">
            <v>QUITO/INAQUITO/EDIFICIO AUSTRIA CALLE AUSTRIA N34-155 E IRLANDIA JUNTO AL EDIFICIO CARAVAGGIO</v>
          </cell>
          <cell r="K2635" t="str">
            <v>981411306</v>
          </cell>
          <cell r="L2635" t="str">
            <v>0</v>
          </cell>
          <cell r="M2635" t="str">
            <v>QUITO</v>
          </cell>
          <cell r="N2635" t="str">
            <v>PICHINCHA</v>
          </cell>
          <cell r="O2635" t="str">
            <v>QUITO</v>
          </cell>
        </row>
        <row r="2636">
          <cell r="A2636" t="str">
            <v>20002919907135</v>
          </cell>
          <cell r="B2636">
            <v>440854</v>
          </cell>
          <cell r="C2636" t="str">
            <v>20002919907135</v>
          </cell>
          <cell r="D2636">
            <v>44847.655150462961</v>
          </cell>
          <cell r="E2636" t="str">
            <v>CONECEL</v>
          </cell>
          <cell r="F2636" t="str">
            <v>DESPACHO</v>
          </cell>
          <cell r="G2636" t="str">
            <v>NORMAL</v>
          </cell>
          <cell r="H2636" t="str">
            <v>DEL POZO COLINA SANTIAGO</v>
          </cell>
          <cell r="I2636" t="str">
            <v>1708525082</v>
          </cell>
          <cell r="J2636" t="str">
            <v>CASA CLARO AV. AMAZONAS Y RIO COCA EDIF. ETECO/RECIBE DIEGO JAYA-CRISTIAN ZAMBRANO-CAROLINA PEREZ</v>
          </cell>
          <cell r="K2636" t="str">
            <v>987294138</v>
          </cell>
          <cell r="L2636" t="str">
            <v>-</v>
          </cell>
          <cell r="M2636" t="str">
            <v>QUITO</v>
          </cell>
          <cell r="N2636" t="str">
            <v>PICHINCHA</v>
          </cell>
          <cell r="O2636" t="str">
            <v>INAQUITO</v>
          </cell>
        </row>
        <row r="2637">
          <cell r="A2637" t="str">
            <v>20002919923287</v>
          </cell>
          <cell r="B2637">
            <v>440856</v>
          </cell>
          <cell r="C2637" t="str">
            <v>20002919923287</v>
          </cell>
          <cell r="D2637">
            <v>44847.655150462961</v>
          </cell>
          <cell r="E2637" t="str">
            <v>CONECEL</v>
          </cell>
          <cell r="F2637" t="str">
            <v>DESPACHO</v>
          </cell>
          <cell r="G2637" t="str">
            <v>NORMAL</v>
          </cell>
          <cell r="H2637" t="str">
            <v>CRISTIAN ZAMBRANO/MURGA JARAMILLO SARA ARGENTINA</v>
          </cell>
          <cell r="I2637" t="str">
            <v>914633391</v>
          </cell>
          <cell r="J2637" t="str">
            <v>CASA CLARO CRISTIAN ZAMBRANO//CEL: 989476273 AV. AMAZONAS Y RIO COCA EDIF. ETECO/RECIBE DIEGO JAYA-CRISTIAN ZAMBRANO</v>
          </cell>
          <cell r="K2637" t="str">
            <v>987059512</v>
          </cell>
          <cell r="L2637" t="str">
            <v>987059512</v>
          </cell>
          <cell r="M2637" t="str">
            <v>QUITO</v>
          </cell>
          <cell r="N2637" t="str">
            <v>PICHINCHA</v>
          </cell>
          <cell r="O2637" t="str">
            <v>INAQUITO</v>
          </cell>
        </row>
        <row r="2638">
          <cell r="A2638" t="str">
            <v>20002919675594</v>
          </cell>
          <cell r="B2638">
            <v>440568</v>
          </cell>
          <cell r="C2638" t="str">
            <v>20002919675594</v>
          </cell>
          <cell r="D2638">
            <v>44847.508969907409</v>
          </cell>
          <cell r="E2638" t="str">
            <v>CONECEL</v>
          </cell>
          <cell r="F2638" t="str">
            <v>DESPACHO</v>
          </cell>
          <cell r="G2638" t="str">
            <v>NORMAL</v>
          </cell>
          <cell r="H2638" t="str">
            <v>EVELYN CAROLINA RAMOS VELOZ</v>
          </cell>
          <cell r="I2638" t="str">
            <v>1720459294</v>
          </cell>
          <cell r="J2638" t="str">
            <v>QUITO/ GUAMANI/ AV. SIMON BOLIVAR Y CALLE TRANSITO Y E9E BLOQUE VIVE EN EL 3 PUERTA 302 MZ 55 BLOQUE 2 ALTO</v>
          </cell>
          <cell r="K2638" t="str">
            <v>939541804</v>
          </cell>
          <cell r="L2638" t="str">
            <v>0</v>
          </cell>
          <cell r="M2638" t="str">
            <v>QUITO</v>
          </cell>
          <cell r="N2638" t="str">
            <v>PICHINCHA</v>
          </cell>
          <cell r="O2638" t="str">
            <v>QUITO</v>
          </cell>
        </row>
        <row r="2639">
          <cell r="A2639" t="str">
            <v>DOCUMENTOS2</v>
          </cell>
          <cell r="B2639">
            <v>440033</v>
          </cell>
          <cell r="C2639" t="str">
            <v>DOCUMENTOS2</v>
          </cell>
          <cell r="D2639">
            <v>44846.658703703702</v>
          </cell>
          <cell r="E2639" t="str">
            <v>CONECEL</v>
          </cell>
          <cell r="F2639" t="str">
            <v>DESPACHO</v>
          </cell>
          <cell r="G2639" t="str">
            <v>NORMAL</v>
          </cell>
          <cell r="H2639" t="str">
            <v>CAROLINA PEREZ  DIEGO JAYA</v>
          </cell>
          <cell r="I2639" t="str">
            <v>997850804</v>
          </cell>
          <cell r="J2639" t="str">
            <v>CASA CLARO - AVENIDA AMAZONAS Y LUIS BARBERI FRENTE A ETECO</v>
          </cell>
          <cell r="K2639" t="str">
            <v>997850804</v>
          </cell>
          <cell r="L2639" t="str">
            <v>--</v>
          </cell>
          <cell r="M2639" t="str">
            <v>QUITO</v>
          </cell>
          <cell r="N2639" t="str">
            <v>PICHINCHA</v>
          </cell>
          <cell r="O2639" t="str">
            <v>QUITO</v>
          </cell>
        </row>
        <row r="2640">
          <cell r="A2640" t="str">
            <v>20002909973943</v>
          </cell>
          <cell r="B2640">
            <v>437015</v>
          </cell>
          <cell r="C2640" t="str">
            <v>20002909973943</v>
          </cell>
          <cell r="D2640">
            <v>44840.722222222219</v>
          </cell>
          <cell r="E2640" t="str">
            <v>CONECEL</v>
          </cell>
          <cell r="F2640" t="str">
            <v>DESPACHO</v>
          </cell>
          <cell r="G2640" t="str">
            <v>NORMAL</v>
          </cell>
          <cell r="H2640" t="str">
            <v>KERLY XIMENA AROCA CASTILLO</v>
          </cell>
          <cell r="I2640" t="str">
            <v>605541499</v>
          </cell>
          <cell r="J2640" t="str">
            <v>RIOBAMBA/VELOZ/AV JUAN FELIX PROANO Y CALLE GRACIA BARRIO LA FLORESTA MZ A CASA 16 DE DOS PISOS COLOR BEIGE FRENTE A LA IGLESIA REY DE DIOS</v>
          </cell>
          <cell r="K2640" t="str">
            <v>0996372355</v>
          </cell>
          <cell r="L2640" t="str">
            <v>0996372355</v>
          </cell>
          <cell r="M2640" t="str">
            <v>RIOBAMBA</v>
          </cell>
          <cell r="N2640" t="str">
            <v>CHIMBORAZO</v>
          </cell>
          <cell r="O2640" t="str">
            <v>RIOBAMBA</v>
          </cell>
        </row>
        <row r="2641">
          <cell r="A2641" t="str">
            <v>20002902128155_1</v>
          </cell>
          <cell r="B2641">
            <v>436730</v>
          </cell>
          <cell r="C2641" t="str">
            <v>20002902128155_1</v>
          </cell>
          <cell r="D2641">
            <v>44840.556886574072</v>
          </cell>
          <cell r="E2641" t="str">
            <v>CONECEL</v>
          </cell>
          <cell r="F2641" t="str">
            <v>DESPACHO</v>
          </cell>
          <cell r="G2641" t="str">
            <v>NORMAL</v>
          </cell>
          <cell r="H2641" t="str">
            <v>EDISON PAUL GUANOLUISA HERRERA</v>
          </cell>
          <cell r="I2641" t="str">
            <v>1722041157</v>
          </cell>
          <cell r="J2641" t="str">
            <v>QUITO/INAQUITO/AV AMAZONAS Y RIO AMAZONAS EN LA PLATAFORMA GUBERNAMENTAL JUNTO AL TIA POR FAVOR ANUNCIARSE EN LA PLANTA BAJA</v>
          </cell>
          <cell r="K2641" t="str">
            <v>992826258</v>
          </cell>
          <cell r="L2641" t="str">
            <v>0</v>
          </cell>
          <cell r="M2641" t="str">
            <v>QUITO</v>
          </cell>
          <cell r="N2641" t="str">
            <v>PICHINCHA</v>
          </cell>
          <cell r="O2641" t="str">
            <v>QUITO</v>
          </cell>
        </row>
        <row r="2642">
          <cell r="A2642" t="str">
            <v>20002908184443</v>
          </cell>
          <cell r="B2642">
            <v>436285</v>
          </cell>
          <cell r="C2642" t="str">
            <v>20002908184443</v>
          </cell>
          <cell r="D2642">
            <v>44839.652858796297</v>
          </cell>
          <cell r="E2642" t="str">
            <v>CONECEL</v>
          </cell>
          <cell r="F2642" t="str">
            <v>DESPACHO</v>
          </cell>
          <cell r="G2642" t="str">
            <v>NORMAL</v>
          </cell>
          <cell r="H2642" t="str">
            <v>RECIBE CRISTIAN ZAMBRANO/ CLT PASTOR GUEVARA ERNESTO ALEJANDRO</v>
          </cell>
          <cell r="I2642" t="str">
            <v>602013542</v>
          </cell>
          <cell r="J2642" t="str">
            <v>ENTREGA EN CASA CLARO UIO AV AMAZONAS ENTRE RIO COCA Y LUIS BARBERI FRENTE A LA MATRIZ PRINCIPAL DE CLARO RECIBE CRISTIAN ZAMBRANO</v>
          </cell>
          <cell r="K2642" t="str">
            <v>999558388</v>
          </cell>
          <cell r="L2642" t="str">
            <v>999558388</v>
          </cell>
          <cell r="M2642" t="str">
            <v>QUITO</v>
          </cell>
          <cell r="N2642" t="str">
            <v>PICHINCHA</v>
          </cell>
          <cell r="O2642" t="str">
            <v>INAQUITO</v>
          </cell>
        </row>
        <row r="2643">
          <cell r="A2643" t="str">
            <v>20002906612238</v>
          </cell>
          <cell r="B2643">
            <v>435491</v>
          </cell>
          <cell r="C2643" t="str">
            <v>20002906612238</v>
          </cell>
          <cell r="D2643">
            <v>44838.718113425923</v>
          </cell>
          <cell r="E2643" t="str">
            <v>CONECEL</v>
          </cell>
          <cell r="F2643" t="str">
            <v>DESPACHO</v>
          </cell>
          <cell r="G2643" t="str">
            <v>NORMAL</v>
          </cell>
          <cell r="H2643" t="str">
            <v>Jhonny Manuel Zambrano Varela</v>
          </cell>
          <cell r="I2643" t="str">
            <v>803832476</v>
          </cell>
          <cell r="J2643" t="str">
            <v>QUININDE/LA UNION/LA INDEPENDENCIA,AUTOPIST E20/AV QUINTO Y QUINTA AV. SAN ALFONSO, CAS 1PIS COL MELON PORTON BLANCO A 2 CUADR DE PUC LA UNION O ANT DE LA ESCUELA QUITO</v>
          </cell>
          <cell r="K2643" t="str">
            <v>978854738</v>
          </cell>
          <cell r="L2643" t="str">
            <v>0</v>
          </cell>
          <cell r="M2643" t="str">
            <v>QUININDE</v>
          </cell>
          <cell r="N2643" t="str">
            <v>ESMERALDAS</v>
          </cell>
          <cell r="O2643" t="str">
            <v>QUININDE</v>
          </cell>
        </row>
        <row r="2644">
          <cell r="A2644" t="str">
            <v>20002901186603</v>
          </cell>
          <cell r="B2644">
            <v>433706</v>
          </cell>
          <cell r="C2644" t="str">
            <v>20002901186603</v>
          </cell>
          <cell r="D2644">
            <v>44834.676932870374</v>
          </cell>
          <cell r="E2644" t="str">
            <v>CONECEL</v>
          </cell>
          <cell r="F2644" t="str">
            <v>DESPACHO</v>
          </cell>
          <cell r="G2644" t="str">
            <v>NORMAL</v>
          </cell>
          <cell r="H2644" t="str">
            <v>RECIBE SAC DIEGO JAYA SAC CRISTHIAN ZAMBRANO  CLTE TIPANTIZA CEVALLOS CARLOS RODRIGO</v>
          </cell>
          <cell r="I2644" t="str">
            <v>1714958327</v>
          </cell>
          <cell r="J2644" t="str">
            <v>CASA CLARO QUITO AV AMAZONAS Y RIO COCA</v>
          </cell>
          <cell r="K2644" t="str">
            <v>0992067070</v>
          </cell>
          <cell r="L2644" t="str">
            <v>0</v>
          </cell>
          <cell r="M2644" t="str">
            <v>QUITO</v>
          </cell>
          <cell r="N2644" t="str">
            <v>PICHINCHA</v>
          </cell>
          <cell r="O2644" t="str">
            <v>INAQUITO</v>
          </cell>
        </row>
        <row r="2645">
          <cell r="A2645" t="str">
            <v>20002899868263</v>
          </cell>
          <cell r="B2645">
            <v>432657</v>
          </cell>
          <cell r="C2645" t="str">
            <v>20002899868263</v>
          </cell>
          <cell r="D2645">
            <v>44833.510879629626</v>
          </cell>
          <cell r="E2645" t="str">
            <v>CONECEL</v>
          </cell>
          <cell r="F2645" t="str">
            <v>DESPACHO</v>
          </cell>
          <cell r="G2645" t="str">
            <v>NORMAL</v>
          </cell>
          <cell r="H2645" t="str">
            <v>MIGUEL ANGEL PALACIOS CHAVEZ</v>
          </cell>
          <cell r="I2645" t="str">
            <v>1721727053</v>
          </cell>
          <cell r="J2645" t="str">
            <v>SANTO DOMINGO/SANTO DOMINGO/COOP SANTA MARTHA SECTOR 4 CALLE DE LOS CHINCHES E ISAAC BARRERA EN CASA BLANCA CON PORTON AMARILLO DE DOS PISOS</v>
          </cell>
          <cell r="K2645" t="str">
            <v>993554244</v>
          </cell>
          <cell r="L2645" t="str">
            <v>892236778</v>
          </cell>
          <cell r="M2645" t="str">
            <v>SANTO DOMINGO</v>
          </cell>
          <cell r="N2645" t="str">
            <v>SANTO DOMINGO DE LOS TSACHILAS</v>
          </cell>
          <cell r="O2645" t="str">
            <v>SANTO DOMINGO</v>
          </cell>
        </row>
        <row r="2646">
          <cell r="A2646" t="str">
            <v>20002897061259</v>
          </cell>
          <cell r="B2646">
            <v>431453</v>
          </cell>
          <cell r="C2646" t="str">
            <v>20002897061259</v>
          </cell>
          <cell r="D2646">
            <v>44831.71534722222</v>
          </cell>
          <cell r="E2646" t="str">
            <v>CONECEL</v>
          </cell>
          <cell r="F2646" t="str">
            <v>DESPACHO</v>
          </cell>
          <cell r="G2646" t="str">
            <v>NORMAL</v>
          </cell>
          <cell r="H2646" t="str">
            <v>MAIRA ELIZABETH VELEZ MENDOZA</v>
          </cell>
          <cell r="I2646" t="str">
            <v>1724961022</v>
          </cell>
          <cell r="J2646" t="str">
            <v>PEDERNALES/PEDERNALES/AV 27 DE NOVIEMBRE Y PLAZA ACOSTA CASA SIN COLOR DE UN PISO DIAGONAL AL BANCO PICHINCHA Y DEL CLUB DE NUTRICION HERBALIFE</v>
          </cell>
          <cell r="K2646" t="str">
            <v>969255308</v>
          </cell>
          <cell r="L2646" t="str">
            <v>0</v>
          </cell>
          <cell r="M2646" t="str">
            <v>PEDERNALES</v>
          </cell>
          <cell r="N2646" t="str">
            <v>MANABI</v>
          </cell>
          <cell r="O2646" t="str">
            <v>PEDERNALES</v>
          </cell>
        </row>
        <row r="2647">
          <cell r="A2647" t="str">
            <v>20002896420461</v>
          </cell>
          <cell r="B2647">
            <v>431118</v>
          </cell>
          <cell r="C2647" t="str">
            <v>20002896420461</v>
          </cell>
          <cell r="D2647">
            <v>44831.506423611114</v>
          </cell>
          <cell r="E2647" t="str">
            <v>CONECEL</v>
          </cell>
          <cell r="F2647" t="str">
            <v>DESPACHO</v>
          </cell>
          <cell r="G2647" t="str">
            <v>NORMAL</v>
          </cell>
          <cell r="H2647" t="str">
            <v>LOLITA LAURA FLORES SUAREZ</v>
          </cell>
          <cell r="I2647" t="str">
            <v>909643447</v>
          </cell>
          <cell r="J2647" t="str">
            <v>LA LIBERTAD/LA LIBERTAD/AV 9 DE OCTUBRE Y MALECON EN EL EDIFICIO COLOR BLANCO EN ANETA LA LIBERTAD</v>
          </cell>
          <cell r="K2647" t="str">
            <v>961455785</v>
          </cell>
          <cell r="L2647" t="str">
            <v>0</v>
          </cell>
          <cell r="M2647" t="str">
            <v>LA LIBERTAD</v>
          </cell>
          <cell r="N2647" t="str">
            <v>SANTA ELENA</v>
          </cell>
          <cell r="O2647" t="str">
            <v>LA LIBERTAD</v>
          </cell>
        </row>
        <row r="2648">
          <cell r="A2648" t="str">
            <v>17967653</v>
          </cell>
          <cell r="B2648">
            <v>430290</v>
          </cell>
          <cell r="C2648" t="str">
            <v>17967653</v>
          </cell>
          <cell r="D2648">
            <v>44830.504571759258</v>
          </cell>
          <cell r="E2648" t="str">
            <v>CONECEL</v>
          </cell>
          <cell r="F2648" t="str">
            <v>DESPACHO</v>
          </cell>
          <cell r="G2648" t="str">
            <v>NORMAL</v>
          </cell>
          <cell r="H2648" t="str">
            <v>WILMAN ANTONIO NARANJO GALEAS</v>
          </cell>
          <cell r="I2648" t="str">
            <v>201783123</v>
          </cell>
          <cell r="J2648" t="str">
            <v>GUARANDA/GUARANDA/SECT CENTRO DE GUARANDA/BRR 5 DE JUNIO/CLL LOS LIRIOS A/CS TOMATE 2 PS/REF CANCHA 5 DE JUNIO A LAS GRADAS CASA DEL CARNAVAL PASANDO DOS CASAS</v>
          </cell>
          <cell r="K2648" t="str">
            <v>986809650</v>
          </cell>
          <cell r="L2648" t="str">
            <v>0</v>
          </cell>
          <cell r="M2648" t="str">
            <v>GUARANDA</v>
          </cell>
          <cell r="N2648" t="str">
            <v>BOLIVAR</v>
          </cell>
          <cell r="O2648" t="str">
            <v>GUARANDA</v>
          </cell>
        </row>
        <row r="2649">
          <cell r="A2649" t="str">
            <v>20002887828752</v>
          </cell>
          <cell r="B2649">
            <v>428869</v>
          </cell>
          <cell r="C2649" t="str">
            <v>20002887828752</v>
          </cell>
          <cell r="D2649">
            <v>44826.657511574071</v>
          </cell>
          <cell r="E2649" t="str">
            <v>CONECEL</v>
          </cell>
          <cell r="F2649" t="str">
            <v>DESPACHO</v>
          </cell>
          <cell r="G2649" t="str">
            <v>NORMAL</v>
          </cell>
          <cell r="H2649" t="str">
            <v>RCB CRISTIAN ZAMBRANO/CLTE ESPINOZA FUENTES LUIS FELIPE</v>
          </cell>
          <cell r="I2649" t="str">
            <v>1706284971</v>
          </cell>
          <cell r="J2649" t="str">
            <v>ENTREGA EN CASA CLARO UIO AV AMAZONAS ENTRE RIO COCA Y LUIS BARBERI FRENTE A LA MATRIZ PRINCIPAL DE CLARO RECIBE CRISTIAN ZAMBRANO O DIEGO JAYA</v>
          </cell>
          <cell r="K2649" t="str">
            <v>0999395040</v>
          </cell>
          <cell r="L2649" t="str">
            <v>0999395040</v>
          </cell>
          <cell r="M2649" t="str">
            <v>QUITO</v>
          </cell>
          <cell r="N2649" t="str">
            <v>PICHINCHA</v>
          </cell>
          <cell r="O2649" t="str">
            <v>INAQUITO</v>
          </cell>
        </row>
        <row r="2650">
          <cell r="A2650" t="str">
            <v>20002884780725</v>
          </cell>
          <cell r="B2650">
            <v>426958</v>
          </cell>
          <cell r="C2650" t="str">
            <v>20002884780725</v>
          </cell>
          <cell r="D2650">
            <v>44824.503333333334</v>
          </cell>
          <cell r="E2650" t="str">
            <v>CONECEL</v>
          </cell>
          <cell r="F2650" t="str">
            <v>DESPACHO</v>
          </cell>
          <cell r="G2650" t="str">
            <v>NORMAL</v>
          </cell>
          <cell r="H2650" t="str">
            <v>ELIAS DAVID HERRERA BARRETO</v>
          </cell>
          <cell r="I2650" t="str">
            <v>963747022</v>
          </cell>
          <cell r="J2650" t="str">
            <v>MACHALA/MACHALA/AV AYACUCHO Y 8VA B NORTE CASA N418 ENTRE LA ESCUELA DAVID ROBLES Y PARRILLADAS JOSUE CASA DE DOS PISOS COLOR CREMA</v>
          </cell>
          <cell r="K2650" t="str">
            <v>963747022</v>
          </cell>
          <cell r="L2650" t="str">
            <v>0</v>
          </cell>
          <cell r="M2650" t="str">
            <v>MACHALA</v>
          </cell>
          <cell r="N2650" t="str">
            <v>EL ORO</v>
          </cell>
          <cell r="O2650" t="str">
            <v>MACHALA</v>
          </cell>
        </row>
        <row r="2651">
          <cell r="A2651" t="str">
            <v>20002881781327</v>
          </cell>
          <cell r="B2651">
            <v>426420</v>
          </cell>
          <cell r="C2651" t="str">
            <v>20002881781327</v>
          </cell>
          <cell r="D2651">
            <v>44823.695289351854</v>
          </cell>
          <cell r="E2651" t="str">
            <v>CONECEL</v>
          </cell>
          <cell r="F2651" t="str">
            <v>DESPACHO</v>
          </cell>
          <cell r="G2651" t="str">
            <v>NORMAL</v>
          </cell>
          <cell r="H2651" t="str">
            <v>CLARO CRISTHIAN ZAMBRANO-CAROLINA PEREZ CLIENTE DUENAS LEON FERNANDA ELVIRA</v>
          </cell>
          <cell r="I2651" t="str">
            <v>1717294803</v>
          </cell>
          <cell r="J2651" t="str">
            <v>CASA CLARO AV AMAZONAS Y RIO COCA / RECIBE CRISTHIAN ZAMBRANO CELL: 0989476273</v>
          </cell>
          <cell r="K2651" t="str">
            <v>985821825</v>
          </cell>
          <cell r="L2651" t="str">
            <v>985821825</v>
          </cell>
          <cell r="M2651" t="str">
            <v>QUITO</v>
          </cell>
          <cell r="N2651" t="str">
            <v>PICHINCHA</v>
          </cell>
          <cell r="O2651" t="str">
            <v>INAQUITO</v>
          </cell>
        </row>
        <row r="2652">
          <cell r="A2652" t="str">
            <v>20002880407787</v>
          </cell>
          <cell r="B2652">
            <v>426147</v>
          </cell>
          <cell r="C2652" t="str">
            <v>20002880407787</v>
          </cell>
          <cell r="D2652">
            <v>44823.509745370371</v>
          </cell>
          <cell r="E2652" t="str">
            <v>CONECEL</v>
          </cell>
          <cell r="F2652" t="str">
            <v>DESPACHO</v>
          </cell>
          <cell r="G2652" t="str">
            <v>NORMAL</v>
          </cell>
          <cell r="H2652" t="str">
            <v>ERNESTO FABRICIO CARVACHE TAIPE</v>
          </cell>
          <cell r="I2652" t="str">
            <v>1315780120</v>
          </cell>
          <cell r="J2652" t="str">
            <v>MANTA/ELOY ALFARO/CDLA LA AURORA MZ L VLL 08 CALLE CJ Y VL 3 CASA DETRAS DEL GIMNASIO BEST FITNESS</v>
          </cell>
          <cell r="K2652" t="str">
            <v>983717129</v>
          </cell>
          <cell r="L2652" t="str">
            <v>992739261</v>
          </cell>
          <cell r="M2652" t="str">
            <v>MANTA</v>
          </cell>
          <cell r="N2652" t="str">
            <v>MANABI</v>
          </cell>
          <cell r="O2652" t="str">
            <v>MANTA</v>
          </cell>
        </row>
        <row r="2653">
          <cell r="A2653" t="str">
            <v>20220720140030067079</v>
          </cell>
          <cell r="B2653">
            <v>423922</v>
          </cell>
          <cell r="C2653" t="str">
            <v>20220720140030067079</v>
          </cell>
          <cell r="D2653">
            <v>44818.673101851855</v>
          </cell>
          <cell r="E2653" t="str">
            <v>CONECEL</v>
          </cell>
          <cell r="F2653" t="str">
            <v>DESPACHO</v>
          </cell>
          <cell r="G2653" t="str">
            <v>NORMAL</v>
          </cell>
          <cell r="H2653" t="str">
            <v>MARIANA QUINDE // CLIENTE: HERNANDEZ SERENO FELIPE GERARDO</v>
          </cell>
          <cell r="I2653" t="str">
            <v>106271109</v>
          </cell>
          <cell r="J2653" t="str">
            <v>SONAPAL AVDA DE LAS AMERICAS ENTRE JOSE ALAVEDRA TAMA Y EUGENIO ALMAZAN/ A LADO DE AVIACION CIVIL</v>
          </cell>
          <cell r="K2653" t="str">
            <v>0</v>
          </cell>
          <cell r="L2653" t="str">
            <v>0</v>
          </cell>
          <cell r="M2653" t="str">
            <v>GUAYAQUIL</v>
          </cell>
          <cell r="N2653" t="str">
            <v>GUAYAS</v>
          </cell>
          <cell r="O2653" t="str">
            <v>GUAYAQUIL</v>
          </cell>
        </row>
        <row r="2654">
          <cell r="A2654" t="str">
            <v>20002871792052</v>
          </cell>
          <cell r="B2654">
            <v>422437</v>
          </cell>
          <cell r="C2654" t="str">
            <v>20002871792052</v>
          </cell>
          <cell r="D2654">
            <v>44816.660381944443</v>
          </cell>
          <cell r="E2654" t="str">
            <v>CONECEL</v>
          </cell>
          <cell r="F2654" t="str">
            <v>DESPACHO</v>
          </cell>
          <cell r="G2654" t="str">
            <v>NORMAL</v>
          </cell>
          <cell r="H2654" t="str">
            <v>RCB CRISTIAN ZAMBRANO/CLTE TORRES UNAPANTA KAREN SOLANGE</v>
          </cell>
          <cell r="I2654" t="str">
            <v>1726742123</v>
          </cell>
          <cell r="J2654" t="str">
            <v>CASA CLARO UIO AV AMAZONAS ENTRE RIO COCA Y LUIS BARBERI FRENTE A LA MATRIZ PRINCIPAL DE CLARO</v>
          </cell>
          <cell r="K2654" t="str">
            <v>958748725</v>
          </cell>
          <cell r="L2654" t="str">
            <v>958748725</v>
          </cell>
          <cell r="M2654" t="str">
            <v>QUITO</v>
          </cell>
          <cell r="N2654" t="str">
            <v>PICHINCHA</v>
          </cell>
          <cell r="O2654" t="str">
            <v>INAQUITO</v>
          </cell>
        </row>
        <row r="2655">
          <cell r="A2655" t="str">
            <v>20002870384755</v>
          </cell>
          <cell r="B2655">
            <v>421442</v>
          </cell>
          <cell r="C2655" t="str">
            <v>20002870384755</v>
          </cell>
          <cell r="D2655">
            <v>44813.684537037036</v>
          </cell>
          <cell r="E2655" t="str">
            <v>CONECEL</v>
          </cell>
          <cell r="F2655" t="str">
            <v>DESPACHO</v>
          </cell>
          <cell r="G2655" t="str">
            <v>NORMAL</v>
          </cell>
          <cell r="H2655" t="str">
            <v>JUANA ISABEL COCHANCELA NIVELO</v>
          </cell>
          <cell r="I2655" t="str">
            <v>101316446</v>
          </cell>
          <cell r="J2655" t="str">
            <v>LAGO AGRIO/ NUEVA LOJA/ MIGUEL ITURRALDE Y CALLE ONA FRENTE ESCUELA CONSEJO PROVINCIAL DE NAPO CASA 1 PISO COLOR LADRILLO CERCADO DE MAYA</v>
          </cell>
          <cell r="K2655" t="str">
            <v xml:space="preserve">0994103546 </v>
          </cell>
          <cell r="L2655" t="str">
            <v>0</v>
          </cell>
          <cell r="M2655" t="str">
            <v>LAGO AGRIO</v>
          </cell>
          <cell r="N2655" t="str">
            <v>SUCUMBIOS</v>
          </cell>
          <cell r="O2655" t="str">
            <v>LAGO AGRIO</v>
          </cell>
        </row>
        <row r="2656">
          <cell r="A2656" t="str">
            <v>20002864635128</v>
          </cell>
          <cell r="B2656">
            <v>417445</v>
          </cell>
          <cell r="C2656" t="str">
            <v>20002864635128</v>
          </cell>
          <cell r="D2656">
            <v>44809.699675925927</v>
          </cell>
          <cell r="E2656" t="str">
            <v>CONECEL</v>
          </cell>
          <cell r="F2656" t="str">
            <v>DESPACHO</v>
          </cell>
          <cell r="G2656" t="str">
            <v>NORMAL</v>
          </cell>
          <cell r="H2656" t="str">
            <v>CARLOS HARON MERA CASANOVA</v>
          </cell>
          <cell r="I2656" t="str">
            <v>2250287725</v>
          </cell>
          <cell r="J2656" t="str">
            <v>SANTO DOMINGO/RIO VERDE /COOP SANTA MARTHA SCTOR 1, CALLE 1 Y LUIS CORDERO CASA AMARILLA 1 PISO FRENTE A CASA 2 PISOS CELESTE</v>
          </cell>
          <cell r="K2656" t="str">
            <v>983015278</v>
          </cell>
          <cell r="L2656" t="str">
            <v>299397821</v>
          </cell>
          <cell r="M2656" t="str">
            <v>SANTO DOMINGO</v>
          </cell>
          <cell r="N2656" t="str">
            <v>SANTO DOMINGO DE LOS TSACHILAS</v>
          </cell>
          <cell r="O2656" t="str">
            <v>SANTO DOMINGO</v>
          </cell>
        </row>
        <row r="2657">
          <cell r="A2657" t="str">
            <v>20002826071764</v>
          </cell>
          <cell r="B2657">
            <v>402493</v>
          </cell>
          <cell r="C2657" t="str">
            <v>20002826071764</v>
          </cell>
          <cell r="D2657">
            <v>44783.510081018518</v>
          </cell>
          <cell r="E2657" t="str">
            <v>CONECEL</v>
          </cell>
          <cell r="F2657" t="str">
            <v>DESPACHO</v>
          </cell>
          <cell r="G2657" t="str">
            <v>NORMAL</v>
          </cell>
          <cell r="H2657" t="str">
            <v>LUISA ROXANA ZARATE PINCAY</v>
          </cell>
          <cell r="I2657" t="str">
            <v>1206667931</v>
          </cell>
          <cell r="J2657" t="str">
            <v>BABAHOYO/BABAHOYO/AV FLORES Y GARCIA MORENO EN LA CLINICA TOUMA FRENTE A LA UNIDAD EDUCATIVA EUGENIO ESPEJO</v>
          </cell>
          <cell r="K2657" t="str">
            <v>960299883/296029988</v>
          </cell>
          <cell r="L2657" t="str">
            <v>296029988</v>
          </cell>
          <cell r="M2657" t="str">
            <v>BABAHOYO</v>
          </cell>
          <cell r="N2657" t="str">
            <v>LOS RIOS</v>
          </cell>
          <cell r="O2657" t="str">
            <v>BABAHOYO</v>
          </cell>
        </row>
        <row r="2658">
          <cell r="A2658" t="str">
            <v>20002747013387</v>
          </cell>
          <cell r="B2658">
            <v>372975</v>
          </cell>
          <cell r="C2658" t="str">
            <v>20002747013387</v>
          </cell>
          <cell r="D2658">
            <v>44728.619375000002</v>
          </cell>
          <cell r="E2658" t="str">
            <v>CONECEL</v>
          </cell>
          <cell r="F2658" t="str">
            <v>DESPACHO</v>
          </cell>
          <cell r="G2658" t="str">
            <v>NORMAL</v>
          </cell>
          <cell r="H2658" t="str">
            <v>VILLAMAGUA AGUIRRE PAUL DARIO</v>
          </cell>
          <cell r="I2658" t="str">
            <v>1400398200</v>
          </cell>
          <cell r="J2658" t="str">
            <v>AV DE LOS SHYRIS Y GASPAR DE VILLAROEL EDF KIA MOTOR DEP RECP</v>
          </cell>
          <cell r="K2658" t="str">
            <v>0998045234</v>
          </cell>
          <cell r="L2658" t="str">
            <v>0998045234</v>
          </cell>
          <cell r="M2658" t="str">
            <v>QUITO</v>
          </cell>
          <cell r="N2658" t="str">
            <v>PICHINCHA</v>
          </cell>
          <cell r="O2658" t="str">
            <v>INAQUITO</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_de_carga"/>
    </sheetNames>
    <sheetDataSet>
      <sheetData sheetId="0">
        <row r="1">
          <cell r="A1" t="str">
            <v>Nro_Referencia 2</v>
          </cell>
          <cell r="B1" t="str">
            <v>idpedido</v>
          </cell>
          <cell r="C1" t="str">
            <v>Nro_Referencia</v>
          </cell>
          <cell r="D1" t="str">
            <v>Cliente</v>
          </cell>
          <cell r="E1" t="str">
            <v>Tipo_Operacion</v>
          </cell>
          <cell r="F1" t="str">
            <v>Tipo_Servicio</v>
          </cell>
          <cell r="G1" t="str">
            <v>Nro_Remito</v>
          </cell>
          <cell r="H1" t="str">
            <v>Fecha_alta</v>
          </cell>
          <cell r="I1" t="str">
            <v>Estado</v>
          </cell>
          <cell r="J1" t="str">
            <v>Fecha_Estado</v>
          </cell>
          <cell r="K1" t="str">
            <v>Destinatario</v>
          </cell>
          <cell r="L1" t="str">
            <v>direccion</v>
          </cell>
          <cell r="M1" t="str">
            <v>Cedula</v>
          </cell>
          <cell r="N1" t="str">
            <v>telefono_movil</v>
          </cell>
          <cell r="O1" t="str">
            <v>telefono_personal</v>
          </cell>
          <cell r="P1" t="str">
            <v>CP</v>
          </cell>
          <cell r="Q1" t="str">
            <v>Localidad</v>
          </cell>
          <cell r="R1" t="str">
            <v>Provincia</v>
          </cell>
          <cell r="S1" t="str">
            <v>Zona</v>
          </cell>
          <cell r="T1" t="str">
            <v>Expreso</v>
          </cell>
          <cell r="U1" t="str">
            <v>Representante</v>
          </cell>
          <cell r="V1" t="str">
            <v>cantidad_bultos</v>
          </cell>
          <cell r="W1" t="str">
            <v>peso_total_kg</v>
          </cell>
          <cell r="X1" t="str">
            <v>Remitente</v>
          </cell>
          <cell r="Y1" t="str">
            <v>direccion_origen</v>
          </cell>
        </row>
        <row r="2">
          <cell r="A2" t="str">
            <v>2022-12935</v>
          </cell>
          <cell r="B2">
            <v>488066</v>
          </cell>
          <cell r="C2" t="str">
            <v>2022-12935</v>
          </cell>
          <cell r="D2" t="str">
            <v>MOVISTAR</v>
          </cell>
          <cell r="E2" t="str">
            <v>DESPACHO</v>
          </cell>
          <cell r="F2" t="str">
            <v>NORMAL</v>
          </cell>
          <cell r="G2" t="str">
            <v>FT77100</v>
          </cell>
          <cell r="H2">
            <v>44923</v>
          </cell>
          <cell r="I2" t="str">
            <v>HABILITADO_RUTEO</v>
          </cell>
          <cell r="J2">
            <v>44923</v>
          </cell>
          <cell r="K2" t="str">
            <v>SYLVAIN GALLEA_SYLVAIN GALLEA</v>
          </cell>
          <cell r="L2" t="str">
            <v>FINLANDIA N35-06 Y SUECIA</v>
          </cell>
          <cell r="M2" t="str">
            <v>0190363112001</v>
          </cell>
          <cell r="N2" t="str">
            <v>0980853330</v>
          </cell>
          <cell r="O2" t="str">
            <v/>
          </cell>
          <cell r="P2" t="str">
            <v>QUITO</v>
          </cell>
          <cell r="Q2" t="str">
            <v>QUITO</v>
          </cell>
          <cell r="R2" t="str">
            <v>PICHINCHA</v>
          </cell>
          <cell r="U2" t="str">
            <v>FLEXNETUIO_LOCAL</v>
          </cell>
          <cell r="V2">
            <v>1</v>
          </cell>
          <cell r="W2">
            <v>1</v>
          </cell>
          <cell r="X2" t="str">
            <v>FLEXNET ECUADOR - MOVISTAR</v>
          </cell>
          <cell r="Y2" t="str">
            <v>CALLE 28 DE JUNIO S/N Y GARCIA MORENO ENTRADA LLANO GRANDE</v>
          </cell>
        </row>
        <row r="3">
          <cell r="A3" t="str">
            <v>18596536_UIO</v>
          </cell>
          <cell r="B3">
            <v>488065</v>
          </cell>
          <cell r="C3" t="str">
            <v>18596536_UIO</v>
          </cell>
          <cell r="D3" t="str">
            <v>SPARE</v>
          </cell>
          <cell r="E3" t="str">
            <v>DESPACHO</v>
          </cell>
          <cell r="F3" t="str">
            <v>NORMAL</v>
          </cell>
          <cell r="G3" t="str">
            <v>TF91153</v>
          </cell>
          <cell r="H3">
            <v>44923</v>
          </cell>
          <cell r="I3" t="str">
            <v>EN_PROCESO</v>
          </cell>
          <cell r="J3">
            <v>44923</v>
          </cell>
          <cell r="K3" t="str">
            <v>FLEXNET QUITO</v>
          </cell>
          <cell r="L3" t="str">
            <v>COMPLEJO SAN JORGE. 28 DE JUNIO Y GARCIA MORENO - ENTRADA A LLANO GRANDE.</v>
          </cell>
          <cell r="M3" t="str">
            <v>PATRICIO  PONCE - RUC: 1791890663001</v>
          </cell>
          <cell r="N3" t="str">
            <v>0987602087</v>
          </cell>
          <cell r="P3" t="str">
            <v>170208</v>
          </cell>
          <cell r="Q3" t="str">
            <v>QUITO</v>
          </cell>
          <cell r="R3" t="str">
            <v>PICHINCHA</v>
          </cell>
          <cell r="S3" t="str">
            <v>CALDERON (CARAPUNGO)</v>
          </cell>
          <cell r="T3" t="str">
            <v>FLEXTRANS GYE</v>
          </cell>
          <cell r="U3" t="str">
            <v>FLEXNETGYE_UIO</v>
          </cell>
          <cell r="V3">
            <v>1</v>
          </cell>
          <cell r="W3">
            <v>27.5</v>
          </cell>
          <cell r="X3" t="str">
            <v>FLEXNET GUAYAQUIL</v>
          </cell>
          <cell r="Y3" t="str">
            <v>FERNANDO GUTIERREZ HILL KM 8 1/2 VIA DAULE COOP. JUAN MONTALVO / FRENTE A PEPSI COLA</v>
          </cell>
        </row>
        <row r="4">
          <cell r="A4" t="str">
            <v>TK-7542</v>
          </cell>
          <cell r="B4">
            <v>488058</v>
          </cell>
          <cell r="C4" t="str">
            <v>TK-7542</v>
          </cell>
          <cell r="D4" t="str">
            <v>MDELIVERY</v>
          </cell>
          <cell r="E4" t="str">
            <v>DESPACHO</v>
          </cell>
          <cell r="F4" t="str">
            <v>EXPRESS</v>
          </cell>
          <cell r="G4" t="str">
            <v/>
          </cell>
          <cell r="H4">
            <v>44923</v>
          </cell>
          <cell r="I4" t="str">
            <v>EN_PROCESO</v>
          </cell>
          <cell r="J4">
            <v>44923</v>
          </cell>
          <cell r="K4" t="str">
            <v>OTECEL</v>
          </cell>
          <cell r="L4" t="str">
            <v>AVDA SIMON BOLIVAR Y VIA NAYON CONJUNTO CORPORATIVO EKOPARK TORRE 3 TELEFONICA</v>
          </cell>
          <cell r="M4" t="str">
            <v/>
          </cell>
          <cell r="N4" t="str">
            <v>098299225</v>
          </cell>
          <cell r="O4" t="str">
            <v/>
          </cell>
          <cell r="P4" t="str">
            <v>QUITO</v>
          </cell>
          <cell r="Q4" t="str">
            <v>QUITO</v>
          </cell>
          <cell r="R4" t="str">
            <v>PICHINCHA</v>
          </cell>
          <cell r="T4" t="str">
            <v>FLEXTRANS UIO</v>
          </cell>
          <cell r="U4" t="str">
            <v>FLEXNETUIO_LOCAL</v>
          </cell>
          <cell r="V4">
            <v>1</v>
          </cell>
          <cell r="W4">
            <v>1</v>
          </cell>
          <cell r="X4" t="str">
            <v>FLEXNET ECUADOR - MDELIVERY</v>
          </cell>
          <cell r="Y4" t="str">
            <v>CALLE 28 DE JUNIO S/N Y GARCIA MORENO ENTRADA LLANO GRANDE</v>
          </cell>
        </row>
        <row r="5">
          <cell r="A5" t="str">
            <v>TK-7543</v>
          </cell>
          <cell r="B5">
            <v>488059</v>
          </cell>
          <cell r="C5" t="str">
            <v>TK-7543</v>
          </cell>
          <cell r="D5" t="str">
            <v>MDELIVERY</v>
          </cell>
          <cell r="E5" t="str">
            <v>DESPACHO</v>
          </cell>
          <cell r="F5" t="str">
            <v>EXPRESS</v>
          </cell>
          <cell r="G5" t="str">
            <v/>
          </cell>
          <cell r="H5">
            <v>44923</v>
          </cell>
          <cell r="I5" t="str">
            <v>EN_PROCESO</v>
          </cell>
          <cell r="J5">
            <v>44923</v>
          </cell>
          <cell r="K5" t="str">
            <v>OTECEL</v>
          </cell>
          <cell r="L5" t="str">
            <v>AVDA SIMON BOLIVAR Y VIA NAYON CONJUNTO CORPORATIVO EKOPARK TORRE 3 TELEFONICA</v>
          </cell>
          <cell r="M5" t="str">
            <v/>
          </cell>
          <cell r="N5" t="str">
            <v>098299225</v>
          </cell>
          <cell r="O5" t="str">
            <v/>
          </cell>
          <cell r="P5" t="str">
            <v>QUITO</v>
          </cell>
          <cell r="Q5" t="str">
            <v>QUITO</v>
          </cell>
          <cell r="R5" t="str">
            <v>PICHINCHA</v>
          </cell>
          <cell r="T5" t="str">
            <v>FLEXTRANS UIO</v>
          </cell>
          <cell r="U5" t="str">
            <v>FLEXNETUIO_LOCAL</v>
          </cell>
          <cell r="V5">
            <v>1</v>
          </cell>
          <cell r="W5">
            <v>1</v>
          </cell>
          <cell r="X5" t="str">
            <v>FLEXNET ECUADOR - MDELIVERY</v>
          </cell>
          <cell r="Y5" t="str">
            <v>CALLE 28 DE JUNIO S/N Y GARCIA MORENO ENTRADA LLANO GRANDE</v>
          </cell>
        </row>
        <row r="6">
          <cell r="A6" t="str">
            <v>TK-7544</v>
          </cell>
          <cell r="B6">
            <v>488060</v>
          </cell>
          <cell r="C6" t="str">
            <v>TK-7544</v>
          </cell>
          <cell r="D6" t="str">
            <v>MDELIVERY</v>
          </cell>
          <cell r="E6" t="str">
            <v>DESPACHO</v>
          </cell>
          <cell r="F6" t="str">
            <v>EXPRESS</v>
          </cell>
          <cell r="G6" t="str">
            <v/>
          </cell>
          <cell r="H6">
            <v>44923</v>
          </cell>
          <cell r="I6" t="str">
            <v>EN_PROCESO</v>
          </cell>
          <cell r="J6">
            <v>44923</v>
          </cell>
          <cell r="K6" t="str">
            <v>OTECEL</v>
          </cell>
          <cell r="L6" t="str">
            <v>AVDA SIMON BOLIVAR Y VIA NAYON CONJUNTO CORPORATIVO EKOPARK TORRE 3 TELEFONICA</v>
          </cell>
          <cell r="M6" t="str">
            <v/>
          </cell>
          <cell r="N6" t="str">
            <v>098299225</v>
          </cell>
          <cell r="O6" t="str">
            <v/>
          </cell>
          <cell r="P6" t="str">
            <v>QUITO</v>
          </cell>
          <cell r="Q6" t="str">
            <v>QUITO</v>
          </cell>
          <cell r="R6" t="str">
            <v>PICHINCHA</v>
          </cell>
          <cell r="T6" t="str">
            <v>FLEXTRANS UIO</v>
          </cell>
          <cell r="U6" t="str">
            <v>FLEXNETUIO_LOCAL</v>
          </cell>
          <cell r="V6">
            <v>1</v>
          </cell>
          <cell r="W6">
            <v>1</v>
          </cell>
          <cell r="X6" t="str">
            <v>FLEXNET ECUADOR - MDELIVERY</v>
          </cell>
          <cell r="Y6" t="str">
            <v>CALLE 28 DE JUNIO S/N Y GARCIA MORENO ENTRADA LLANO GRANDE</v>
          </cell>
        </row>
        <row r="7">
          <cell r="A7" t="str">
            <v>TK-7545</v>
          </cell>
          <cell r="B7">
            <v>488061</v>
          </cell>
          <cell r="C7" t="str">
            <v>TK-7545</v>
          </cell>
          <cell r="D7" t="str">
            <v>MDELIVERY</v>
          </cell>
          <cell r="E7" t="str">
            <v>DESPACHO</v>
          </cell>
          <cell r="F7" t="str">
            <v>EXPRESS</v>
          </cell>
          <cell r="G7" t="str">
            <v/>
          </cell>
          <cell r="H7">
            <v>44923</v>
          </cell>
          <cell r="I7" t="str">
            <v>EN_PROCESO</v>
          </cell>
          <cell r="J7">
            <v>44923</v>
          </cell>
          <cell r="K7" t="str">
            <v>OTECEL</v>
          </cell>
          <cell r="L7" t="str">
            <v>AVDA SIMON BOLIVAR Y VIA NAYON CONJUNTO CORPORATIVO EKOPARK TORRE 3 TELEFONICA</v>
          </cell>
          <cell r="M7" t="str">
            <v/>
          </cell>
          <cell r="N7" t="str">
            <v>098299225</v>
          </cell>
          <cell r="O7" t="str">
            <v/>
          </cell>
          <cell r="P7" t="str">
            <v>QUITO</v>
          </cell>
          <cell r="Q7" t="str">
            <v>QUITO</v>
          </cell>
          <cell r="R7" t="str">
            <v>PICHINCHA</v>
          </cell>
          <cell r="T7" t="str">
            <v>FLEXTRANS UIO</v>
          </cell>
          <cell r="U7" t="str">
            <v>FLEXNETUIO_LOCAL</v>
          </cell>
          <cell r="V7">
            <v>1</v>
          </cell>
          <cell r="W7">
            <v>1</v>
          </cell>
          <cell r="X7" t="str">
            <v>FLEXNET ECUADOR - MDELIVERY</v>
          </cell>
          <cell r="Y7" t="str">
            <v>CALLE 28 DE JUNIO S/N Y GARCIA MORENO ENTRADA LLANO GRANDE</v>
          </cell>
        </row>
        <row r="8">
          <cell r="A8" t="str">
            <v>TK-7546</v>
          </cell>
          <cell r="B8">
            <v>488062</v>
          </cell>
          <cell r="C8" t="str">
            <v>TK-7546</v>
          </cell>
          <cell r="D8" t="str">
            <v>MDELIVERY</v>
          </cell>
          <cell r="E8" t="str">
            <v>DESPACHO</v>
          </cell>
          <cell r="F8" t="str">
            <v>EXPRESS</v>
          </cell>
          <cell r="G8" t="str">
            <v/>
          </cell>
          <cell r="H8">
            <v>44923</v>
          </cell>
          <cell r="I8" t="str">
            <v>EN_PROCESO</v>
          </cell>
          <cell r="J8">
            <v>44923</v>
          </cell>
          <cell r="K8" t="str">
            <v>OTECEL</v>
          </cell>
          <cell r="L8" t="str">
            <v>AVDA SIMON BOLIVAR Y VIA NAYON CONJUNTO CORPORATIVO EKOPARK TORRE 3 TELEFONICA</v>
          </cell>
          <cell r="M8" t="str">
            <v/>
          </cell>
          <cell r="N8" t="str">
            <v>098299225</v>
          </cell>
          <cell r="O8" t="str">
            <v/>
          </cell>
          <cell r="P8" t="str">
            <v>QUITO</v>
          </cell>
          <cell r="Q8" t="str">
            <v>QUITO</v>
          </cell>
          <cell r="R8" t="str">
            <v>PICHINCHA</v>
          </cell>
          <cell r="T8" t="str">
            <v>FLEXTRANS UIO</v>
          </cell>
          <cell r="U8" t="str">
            <v>FLEXNETUIO_LOCAL</v>
          </cell>
          <cell r="V8">
            <v>1</v>
          </cell>
          <cell r="W8">
            <v>1</v>
          </cell>
          <cell r="X8" t="str">
            <v>FLEXNET ECUADOR - MDELIVERY</v>
          </cell>
          <cell r="Y8" t="str">
            <v>CALLE 28 DE JUNIO S/N Y GARCIA MORENO ENTRADA LLANO GRANDE</v>
          </cell>
        </row>
        <row r="9">
          <cell r="A9" t="str">
            <v>TK-7547</v>
          </cell>
          <cell r="B9">
            <v>488063</v>
          </cell>
          <cell r="C9" t="str">
            <v>TK-7547</v>
          </cell>
          <cell r="D9" t="str">
            <v>MDELIVERY</v>
          </cell>
          <cell r="E9" t="str">
            <v>DESPACHO</v>
          </cell>
          <cell r="F9" t="str">
            <v>EXPRESS</v>
          </cell>
          <cell r="G9" t="str">
            <v/>
          </cell>
          <cell r="H9">
            <v>44923</v>
          </cell>
          <cell r="I9" t="str">
            <v>EN_PROCESO</v>
          </cell>
          <cell r="J9">
            <v>44923</v>
          </cell>
          <cell r="K9" t="str">
            <v>OTECEL</v>
          </cell>
          <cell r="L9" t="str">
            <v>AVDA SIMON BOLIVAR Y VIA NAYON CONJUNTO CORPORATIVO EKOPARK TORRE 3 TELEFONICA</v>
          </cell>
          <cell r="M9" t="str">
            <v/>
          </cell>
          <cell r="N9" t="str">
            <v>098299225</v>
          </cell>
          <cell r="O9" t="str">
            <v/>
          </cell>
          <cell r="P9" t="str">
            <v>QUITO</v>
          </cell>
          <cell r="Q9" t="str">
            <v>QUITO</v>
          </cell>
          <cell r="R9" t="str">
            <v>PICHINCHA</v>
          </cell>
          <cell r="T9" t="str">
            <v>FLEXTRANS UIO</v>
          </cell>
          <cell r="U9" t="str">
            <v>FLEXNETUIO_LOCAL</v>
          </cell>
          <cell r="V9">
            <v>1</v>
          </cell>
          <cell r="W9">
            <v>1</v>
          </cell>
          <cell r="X9" t="str">
            <v>FLEXNET ECUADOR - MDELIVERY</v>
          </cell>
          <cell r="Y9" t="str">
            <v>CALLE 28 DE JUNIO S/N Y GARCIA MORENO ENTRADA LLANO GRANDE</v>
          </cell>
        </row>
        <row r="10">
          <cell r="A10" t="str">
            <v>TK-7548</v>
          </cell>
          <cell r="B10">
            <v>488064</v>
          </cell>
          <cell r="C10" t="str">
            <v>TK-7548</v>
          </cell>
          <cell r="D10" t="str">
            <v>MDELIVERY</v>
          </cell>
          <cell r="E10" t="str">
            <v>DESPACHO</v>
          </cell>
          <cell r="F10" t="str">
            <v>EXPRESS</v>
          </cell>
          <cell r="G10" t="str">
            <v/>
          </cell>
          <cell r="H10">
            <v>44923</v>
          </cell>
          <cell r="I10" t="str">
            <v>EN_PROCESO</v>
          </cell>
          <cell r="J10">
            <v>44923</v>
          </cell>
          <cell r="K10" t="str">
            <v>OTECEL</v>
          </cell>
          <cell r="L10" t="str">
            <v>AVDA SIMON BOLIVAR Y VIA NAYON CONJUNTO CORPORATIVO EKOPARK TORRE 3 TELEFONICA</v>
          </cell>
          <cell r="M10" t="str">
            <v/>
          </cell>
          <cell r="N10" t="str">
            <v>098299225</v>
          </cell>
          <cell r="O10" t="str">
            <v/>
          </cell>
          <cell r="P10" t="str">
            <v>QUITO</v>
          </cell>
          <cell r="Q10" t="str">
            <v>QUITO</v>
          </cell>
          <cell r="R10" t="str">
            <v>PICHINCHA</v>
          </cell>
          <cell r="T10" t="str">
            <v>FLEXTRANS UIO</v>
          </cell>
          <cell r="U10" t="str">
            <v>FLEXNETUIO_LOCAL</v>
          </cell>
          <cell r="V10">
            <v>1</v>
          </cell>
          <cell r="W10">
            <v>1</v>
          </cell>
          <cell r="X10" t="str">
            <v>FLEXNET ECUADOR - MDELIVERY</v>
          </cell>
          <cell r="Y10" t="str">
            <v>CALLE 28 DE JUNIO S/N Y GARCIA MORENO ENTRADA LLANO GRANDE</v>
          </cell>
        </row>
        <row r="11">
          <cell r="A11" t="str">
            <v>TK-7528</v>
          </cell>
          <cell r="B11">
            <v>488049</v>
          </cell>
          <cell r="C11" t="str">
            <v>TK-7528</v>
          </cell>
          <cell r="D11" t="str">
            <v>MDELIVERY</v>
          </cell>
          <cell r="E11" t="str">
            <v>DESPACHO</v>
          </cell>
          <cell r="F11" t="str">
            <v>EXPRESS</v>
          </cell>
          <cell r="G11" t="str">
            <v/>
          </cell>
          <cell r="H11">
            <v>44923</v>
          </cell>
          <cell r="I11" t="str">
            <v>EN_PROCESO</v>
          </cell>
          <cell r="J11">
            <v>44923</v>
          </cell>
          <cell r="K11" t="str">
            <v>OTECEL</v>
          </cell>
          <cell r="L11" t="str">
            <v>AVDA SIMON BOLIVAR Y VIA NAYON CONJUNTO CORPORATIVO EKOPARK TORRE 3 TELEFONICA</v>
          </cell>
          <cell r="M11" t="str">
            <v/>
          </cell>
          <cell r="N11" t="str">
            <v>098299225</v>
          </cell>
          <cell r="O11" t="str">
            <v/>
          </cell>
          <cell r="P11" t="str">
            <v>QUITO</v>
          </cell>
          <cell r="Q11" t="str">
            <v>QUITO</v>
          </cell>
          <cell r="R11" t="str">
            <v>PICHINCHA</v>
          </cell>
          <cell r="T11" t="str">
            <v>FLEXTRANS UIO</v>
          </cell>
          <cell r="U11" t="str">
            <v>FLEXNETUIO_LOCAL</v>
          </cell>
          <cell r="V11">
            <v>1</v>
          </cell>
          <cell r="W11">
            <v>1</v>
          </cell>
          <cell r="X11" t="str">
            <v>FLEXNET ECUADOR - MDELIVERY</v>
          </cell>
          <cell r="Y11" t="str">
            <v>CALLE 28 DE JUNIO S/N Y GARCIA MORENO ENTRADA LLANO GRANDE</v>
          </cell>
        </row>
        <row r="12">
          <cell r="A12" t="str">
            <v>TK-7532</v>
          </cell>
          <cell r="B12">
            <v>488050</v>
          </cell>
          <cell r="C12" t="str">
            <v>TK-7532</v>
          </cell>
          <cell r="D12" t="str">
            <v>MDELIVERY</v>
          </cell>
          <cell r="E12" t="str">
            <v>DESPACHO</v>
          </cell>
          <cell r="F12" t="str">
            <v>EXPRESS</v>
          </cell>
          <cell r="G12" t="str">
            <v/>
          </cell>
          <cell r="H12">
            <v>44923</v>
          </cell>
          <cell r="I12" t="str">
            <v>EN_PROCESO</v>
          </cell>
          <cell r="J12">
            <v>44923</v>
          </cell>
          <cell r="K12" t="str">
            <v>OTECEL</v>
          </cell>
          <cell r="L12" t="str">
            <v>AVDA SIMON BOLIVAR Y VIA NAYON CONJUNTO CORPORATIVO EKOPARK TORRE 3 TELEFONICA</v>
          </cell>
          <cell r="M12" t="str">
            <v/>
          </cell>
          <cell r="N12" t="str">
            <v>098299225</v>
          </cell>
          <cell r="O12" t="str">
            <v/>
          </cell>
          <cell r="P12" t="str">
            <v>QUITO</v>
          </cell>
          <cell r="Q12" t="str">
            <v>QUITO</v>
          </cell>
          <cell r="R12" t="str">
            <v>PICHINCHA</v>
          </cell>
          <cell r="T12" t="str">
            <v>FLEXTRANS UIO</v>
          </cell>
          <cell r="U12" t="str">
            <v>FLEXNETUIO_LOCAL</v>
          </cell>
          <cell r="V12">
            <v>1</v>
          </cell>
          <cell r="W12">
            <v>1</v>
          </cell>
          <cell r="X12" t="str">
            <v>FLEXNET ECUADOR - MDELIVERY</v>
          </cell>
          <cell r="Y12" t="str">
            <v>CALLE 28 DE JUNIO S/N Y GARCIA MORENO ENTRADA LLANO GRANDE</v>
          </cell>
        </row>
        <row r="13">
          <cell r="A13" t="str">
            <v>TK-7533</v>
          </cell>
          <cell r="B13">
            <v>488051</v>
          </cell>
          <cell r="C13" t="str">
            <v>TK-7533</v>
          </cell>
          <cell r="D13" t="str">
            <v>MDELIVERY</v>
          </cell>
          <cell r="E13" t="str">
            <v>DESPACHO</v>
          </cell>
          <cell r="F13" t="str">
            <v>EXPRESS</v>
          </cell>
          <cell r="G13" t="str">
            <v/>
          </cell>
          <cell r="H13">
            <v>44923</v>
          </cell>
          <cell r="I13" t="str">
            <v>EN_PROCESO</v>
          </cell>
          <cell r="J13">
            <v>44923</v>
          </cell>
          <cell r="K13" t="str">
            <v>OTECEL</v>
          </cell>
          <cell r="L13" t="str">
            <v>AVDA SIMON BOLIVAR Y VIA NAYON CONJUNTO CORPORATIVO EKOPARK TORRE 3 TELEFONICA</v>
          </cell>
          <cell r="M13" t="str">
            <v/>
          </cell>
          <cell r="N13" t="str">
            <v>098299225</v>
          </cell>
          <cell r="O13" t="str">
            <v/>
          </cell>
          <cell r="P13" t="str">
            <v>QUITO</v>
          </cell>
          <cell r="Q13" t="str">
            <v>QUITO</v>
          </cell>
          <cell r="R13" t="str">
            <v>PICHINCHA</v>
          </cell>
          <cell r="T13" t="str">
            <v>FLEXTRANS UIO</v>
          </cell>
          <cell r="U13" t="str">
            <v>FLEXNETUIO_LOCAL</v>
          </cell>
          <cell r="V13">
            <v>1</v>
          </cell>
          <cell r="W13">
            <v>1</v>
          </cell>
          <cell r="X13" t="str">
            <v>FLEXNET ECUADOR - MDELIVERY</v>
          </cell>
          <cell r="Y13" t="str">
            <v>CALLE 28 DE JUNIO S/N Y GARCIA MORENO ENTRADA LLANO GRANDE</v>
          </cell>
        </row>
        <row r="14">
          <cell r="A14" t="str">
            <v>TK-7534</v>
          </cell>
          <cell r="B14">
            <v>488052</v>
          </cell>
          <cell r="C14" t="str">
            <v>TK-7534</v>
          </cell>
          <cell r="D14" t="str">
            <v>MDELIVERY</v>
          </cell>
          <cell r="E14" t="str">
            <v>DESPACHO</v>
          </cell>
          <cell r="F14" t="str">
            <v>EXPRESS</v>
          </cell>
          <cell r="G14" t="str">
            <v/>
          </cell>
          <cell r="H14">
            <v>44923</v>
          </cell>
          <cell r="I14" t="str">
            <v>EN_PROCESO</v>
          </cell>
          <cell r="J14">
            <v>44923</v>
          </cell>
          <cell r="K14" t="str">
            <v>OTECEL</v>
          </cell>
          <cell r="L14" t="str">
            <v>AVDA SIMON BOLIVAR Y VIA NAYON CONJUNTO CORPORATIVO EKOPARK TORRE 3 TELEFONICA</v>
          </cell>
          <cell r="M14" t="str">
            <v/>
          </cell>
          <cell r="N14" t="str">
            <v>098299225</v>
          </cell>
          <cell r="O14" t="str">
            <v/>
          </cell>
          <cell r="P14" t="str">
            <v>QUITO</v>
          </cell>
          <cell r="Q14" t="str">
            <v>QUITO</v>
          </cell>
          <cell r="R14" t="str">
            <v>PICHINCHA</v>
          </cell>
          <cell r="T14" t="str">
            <v>FLEXTRANS UIO</v>
          </cell>
          <cell r="U14" t="str">
            <v>FLEXNETUIO_LOCAL</v>
          </cell>
          <cell r="V14">
            <v>1</v>
          </cell>
          <cell r="W14">
            <v>1</v>
          </cell>
          <cell r="X14" t="str">
            <v>FLEXNET ECUADOR - MDELIVERY</v>
          </cell>
          <cell r="Y14" t="str">
            <v>CALLE 28 DE JUNIO S/N Y GARCIA MORENO ENTRADA LLANO GRANDE</v>
          </cell>
        </row>
        <row r="15">
          <cell r="A15" t="str">
            <v>TK-7537</v>
          </cell>
          <cell r="B15">
            <v>488053</v>
          </cell>
          <cell r="C15" t="str">
            <v>TK-7537</v>
          </cell>
          <cell r="D15" t="str">
            <v>MDELIVERY</v>
          </cell>
          <cell r="E15" t="str">
            <v>DESPACHO</v>
          </cell>
          <cell r="F15" t="str">
            <v>EXPRESS</v>
          </cell>
          <cell r="G15" t="str">
            <v/>
          </cell>
          <cell r="H15">
            <v>44923</v>
          </cell>
          <cell r="I15" t="str">
            <v>EN_PROCESO</v>
          </cell>
          <cell r="J15">
            <v>44923</v>
          </cell>
          <cell r="K15" t="str">
            <v>OTECEL</v>
          </cell>
          <cell r="L15" t="str">
            <v>AVDA SIMON BOLIVAR Y VIA NAYON CONJUNTO CORPORATIVO EKOPARK TORRE 3 TELEFONICA</v>
          </cell>
          <cell r="M15" t="str">
            <v/>
          </cell>
          <cell r="N15" t="str">
            <v>098299225</v>
          </cell>
          <cell r="O15" t="str">
            <v/>
          </cell>
          <cell r="P15" t="str">
            <v>QUITO</v>
          </cell>
          <cell r="Q15" t="str">
            <v>QUITO</v>
          </cell>
          <cell r="R15" t="str">
            <v>PICHINCHA</v>
          </cell>
          <cell r="T15" t="str">
            <v>FLEXTRANS UIO</v>
          </cell>
          <cell r="U15" t="str">
            <v>FLEXNETUIO_LOCAL</v>
          </cell>
          <cell r="V15">
            <v>1</v>
          </cell>
          <cell r="W15">
            <v>1</v>
          </cell>
          <cell r="X15" t="str">
            <v>FLEXNET ECUADOR - MDELIVERY</v>
          </cell>
          <cell r="Y15" t="str">
            <v>CALLE 28 DE JUNIO S/N Y GARCIA MORENO ENTRADA LLANO GRANDE</v>
          </cell>
        </row>
        <row r="16">
          <cell r="A16" t="str">
            <v>TK-7538</v>
          </cell>
          <cell r="B16">
            <v>488054</v>
          </cell>
          <cell r="C16" t="str">
            <v>TK-7538</v>
          </cell>
          <cell r="D16" t="str">
            <v>MDELIVERY</v>
          </cell>
          <cell r="E16" t="str">
            <v>DESPACHO</v>
          </cell>
          <cell r="F16" t="str">
            <v>EXPRESS</v>
          </cell>
          <cell r="G16" t="str">
            <v/>
          </cell>
          <cell r="H16">
            <v>44923</v>
          </cell>
          <cell r="I16" t="str">
            <v>EN_PROCESO</v>
          </cell>
          <cell r="J16">
            <v>44923</v>
          </cell>
          <cell r="K16" t="str">
            <v>OTECEL</v>
          </cell>
          <cell r="L16" t="str">
            <v>AVDA SIMON BOLIVAR Y VIA NAYON CONJUNTO CORPORATIVO EKOPARK TORRE 3 TELEFONICA</v>
          </cell>
          <cell r="M16" t="str">
            <v/>
          </cell>
          <cell r="N16" t="str">
            <v>098299225</v>
          </cell>
          <cell r="O16" t="str">
            <v/>
          </cell>
          <cell r="P16" t="str">
            <v>QUITO</v>
          </cell>
          <cell r="Q16" t="str">
            <v>QUITO</v>
          </cell>
          <cell r="R16" t="str">
            <v>PICHINCHA</v>
          </cell>
          <cell r="T16" t="str">
            <v>FLEXTRANS UIO</v>
          </cell>
          <cell r="U16" t="str">
            <v>FLEXNETUIO_LOCAL</v>
          </cell>
          <cell r="V16">
            <v>1</v>
          </cell>
          <cell r="W16">
            <v>1</v>
          </cell>
          <cell r="X16" t="str">
            <v>FLEXNET ECUADOR - MDELIVERY</v>
          </cell>
          <cell r="Y16" t="str">
            <v>CALLE 28 DE JUNIO S/N Y GARCIA MORENO ENTRADA LLANO GRANDE</v>
          </cell>
        </row>
        <row r="17">
          <cell r="A17" t="str">
            <v>TK-7539</v>
          </cell>
          <cell r="B17">
            <v>488055</v>
          </cell>
          <cell r="C17" t="str">
            <v>TK-7539</v>
          </cell>
          <cell r="D17" t="str">
            <v>MDELIVERY</v>
          </cell>
          <cell r="E17" t="str">
            <v>DESPACHO</v>
          </cell>
          <cell r="F17" t="str">
            <v>EXPRESS</v>
          </cell>
          <cell r="G17" t="str">
            <v/>
          </cell>
          <cell r="H17">
            <v>44923</v>
          </cell>
          <cell r="I17" t="str">
            <v>EN_PROCESO</v>
          </cell>
          <cell r="J17">
            <v>44923</v>
          </cell>
          <cell r="K17" t="str">
            <v>OTECEL</v>
          </cell>
          <cell r="L17" t="str">
            <v>AVDA SIMON BOLIVAR Y VIA NAYON CONJUNTO CORPORATIVO EKOPARK TORRE 3 TELEFONICA</v>
          </cell>
          <cell r="M17" t="str">
            <v/>
          </cell>
          <cell r="N17" t="str">
            <v>098299225</v>
          </cell>
          <cell r="O17" t="str">
            <v/>
          </cell>
          <cell r="P17" t="str">
            <v>QUITO</v>
          </cell>
          <cell r="Q17" t="str">
            <v>QUITO</v>
          </cell>
          <cell r="R17" t="str">
            <v>PICHINCHA</v>
          </cell>
          <cell r="T17" t="str">
            <v>FLEXTRANS UIO</v>
          </cell>
          <cell r="U17" t="str">
            <v>FLEXNETUIO_LOCAL</v>
          </cell>
          <cell r="V17">
            <v>1</v>
          </cell>
          <cell r="W17">
            <v>1</v>
          </cell>
          <cell r="X17" t="str">
            <v>FLEXNET ECUADOR - MDELIVERY</v>
          </cell>
          <cell r="Y17" t="str">
            <v>CALLE 28 DE JUNIO S/N Y GARCIA MORENO ENTRADA LLANO GRANDE</v>
          </cell>
        </row>
        <row r="18">
          <cell r="A18" t="str">
            <v>TK-7540</v>
          </cell>
          <cell r="B18">
            <v>488056</v>
          </cell>
          <cell r="C18" t="str">
            <v>TK-7540</v>
          </cell>
          <cell r="D18" t="str">
            <v>MDELIVERY</v>
          </cell>
          <cell r="E18" t="str">
            <v>DESPACHO</v>
          </cell>
          <cell r="F18" t="str">
            <v>EXPRESS</v>
          </cell>
          <cell r="G18" t="str">
            <v/>
          </cell>
          <cell r="H18">
            <v>44923</v>
          </cell>
          <cell r="I18" t="str">
            <v>EN_PROCESO</v>
          </cell>
          <cell r="J18">
            <v>44923</v>
          </cell>
          <cell r="K18" t="str">
            <v>OTECEL</v>
          </cell>
          <cell r="L18" t="str">
            <v>AVDA SIMON BOLIVAR Y VIA NAYON CONJUNTO CORPORATIVO EKOPARK TORRE 3 TELEFONICA</v>
          </cell>
          <cell r="M18" t="str">
            <v/>
          </cell>
          <cell r="N18" t="str">
            <v>098299225</v>
          </cell>
          <cell r="O18" t="str">
            <v/>
          </cell>
          <cell r="P18" t="str">
            <v>QUITO</v>
          </cell>
          <cell r="Q18" t="str">
            <v>QUITO</v>
          </cell>
          <cell r="R18" t="str">
            <v>PICHINCHA</v>
          </cell>
          <cell r="T18" t="str">
            <v>FLEXTRANS UIO</v>
          </cell>
          <cell r="U18" t="str">
            <v>FLEXNETUIO_LOCAL</v>
          </cell>
          <cell r="V18">
            <v>1</v>
          </cell>
          <cell r="W18">
            <v>1</v>
          </cell>
          <cell r="X18" t="str">
            <v>FLEXNET ECUADOR - MDELIVERY</v>
          </cell>
          <cell r="Y18" t="str">
            <v>CALLE 28 DE JUNIO S/N Y GARCIA MORENO ENTRADA LLANO GRANDE</v>
          </cell>
        </row>
        <row r="19">
          <cell r="A19" t="str">
            <v>TK-7541</v>
          </cell>
          <cell r="B19">
            <v>488057</v>
          </cell>
          <cell r="C19" t="str">
            <v>TK-7541</v>
          </cell>
          <cell r="D19" t="str">
            <v>MDELIVERY</v>
          </cell>
          <cell r="E19" t="str">
            <v>DESPACHO</v>
          </cell>
          <cell r="F19" t="str">
            <v>EXPRESS</v>
          </cell>
          <cell r="G19" t="str">
            <v/>
          </cell>
          <cell r="H19">
            <v>44923</v>
          </cell>
          <cell r="I19" t="str">
            <v>EN_PROCESO</v>
          </cell>
          <cell r="J19">
            <v>44923</v>
          </cell>
          <cell r="K19" t="str">
            <v>OTECEL</v>
          </cell>
          <cell r="L19" t="str">
            <v>AVDA SIMON BOLIVAR Y VIA NAYON CONJUNTO CORPORATIVO EKOPARK TORRE 3 TELEFONICA</v>
          </cell>
          <cell r="M19" t="str">
            <v/>
          </cell>
          <cell r="N19" t="str">
            <v>098299225</v>
          </cell>
          <cell r="O19" t="str">
            <v/>
          </cell>
          <cell r="P19" t="str">
            <v>QUITO</v>
          </cell>
          <cell r="Q19" t="str">
            <v>QUITO</v>
          </cell>
          <cell r="R19" t="str">
            <v>PICHINCHA</v>
          </cell>
          <cell r="T19" t="str">
            <v>FLEXTRANS UIO</v>
          </cell>
          <cell r="U19" t="str">
            <v>FLEXNETUIO_LOCAL</v>
          </cell>
          <cell r="V19">
            <v>1</v>
          </cell>
          <cell r="W19">
            <v>1</v>
          </cell>
          <cell r="X19" t="str">
            <v>FLEXNET ECUADOR - MDELIVERY</v>
          </cell>
          <cell r="Y19" t="str">
            <v>CALLE 28 DE JUNIO S/N Y GARCIA MORENO ENTRADA LLANO GRANDE</v>
          </cell>
        </row>
        <row r="20">
          <cell r="A20" t="str">
            <v>9571</v>
          </cell>
          <cell r="B20">
            <v>488045</v>
          </cell>
          <cell r="C20" t="str">
            <v>9571</v>
          </cell>
          <cell r="D20" t="str">
            <v>DEGSO</v>
          </cell>
          <cell r="E20" t="str">
            <v>DESPACHO</v>
          </cell>
          <cell r="F20" t="str">
            <v>NORMAL</v>
          </cell>
          <cell r="G20" t="str">
            <v>#N/A</v>
          </cell>
          <cell r="H20">
            <v>44923</v>
          </cell>
          <cell r="I20" t="str">
            <v>EN_PROCESO</v>
          </cell>
          <cell r="J20">
            <v>44923</v>
          </cell>
          <cell r="K20" t="str">
            <v>TECHNOFILM S.A.</v>
          </cell>
          <cell r="L20" t="str">
            <v>DIRECCION:  PIFO - PASAJE EL RECUERDO S/N Y FERNANDO SALVADOR   -  ATENCION OSCAR CASAGUALPA O LUIS AIMACANA</v>
          </cell>
          <cell r="M20" t="str">
            <v>1792701317001</v>
          </cell>
          <cell r="N20" t="str">
            <v>99-832-0225</v>
          </cell>
          <cell r="O20" t="str">
            <v>99-832-0225</v>
          </cell>
          <cell r="P20" t="str">
            <v>170909</v>
          </cell>
          <cell r="Q20" t="str">
            <v>QUITO</v>
          </cell>
          <cell r="R20" t="str">
            <v>PICHINCHA</v>
          </cell>
          <cell r="S20" t="str">
            <v>PIFO</v>
          </cell>
          <cell r="U20" t="str">
            <v>FLEXNETUIO_LOCAL</v>
          </cell>
          <cell r="V20">
            <v>1</v>
          </cell>
          <cell r="W20">
            <v>1</v>
          </cell>
          <cell r="X20" t="str">
            <v>FLEXNET</v>
          </cell>
          <cell r="Y20" t="str">
            <v>FLEX NET CALLE 28 DE JUNIO S/N Y GARCIA MORENO ENTRADA LLANO GRANDE</v>
          </cell>
        </row>
        <row r="21">
          <cell r="A21" t="str">
            <v>MYD_2022_00135</v>
          </cell>
          <cell r="B21">
            <v>488044</v>
          </cell>
          <cell r="C21" t="str">
            <v>MYD_2022_00135</v>
          </cell>
          <cell r="D21" t="str">
            <v>MYD</v>
          </cell>
          <cell r="E21" t="str">
            <v>DESPACHO</v>
          </cell>
          <cell r="F21" t="str">
            <v>NORMAL</v>
          </cell>
          <cell r="G21" t="str">
            <v>031002004141527</v>
          </cell>
          <cell r="H21">
            <v>44923</v>
          </cell>
          <cell r="I21" t="str">
            <v>HABILITADO_RUTEO</v>
          </cell>
          <cell r="J21">
            <v>44923</v>
          </cell>
          <cell r="K21" t="str">
            <v>ANA MARIA VIVANCO</v>
          </cell>
          <cell r="L21" t="str">
            <v>CALLE PRIMERA CONSTITUYENTE Y GARCIA MORENO EDIFICIO BCO GUAYAQUIL, SEGUNDO PISO RIOBAMBA, VELOZ - CHIMBORAZO</v>
          </cell>
          <cell r="M21" t="str">
            <v>#N/D</v>
          </cell>
          <cell r="P21" t="str">
            <v>060101</v>
          </cell>
          <cell r="Q21" t="str">
            <v>RIOBAMBA</v>
          </cell>
          <cell r="R21" t="str">
            <v>CHIMBORAZO</v>
          </cell>
          <cell r="S21" t="str">
            <v>RIOBAMBA</v>
          </cell>
          <cell r="V21">
            <v>1</v>
          </cell>
          <cell r="W21">
            <v>1</v>
          </cell>
          <cell r="X21" t="str">
            <v>FLEXNET</v>
          </cell>
          <cell r="Y21" t="str">
            <v>FLEX NET CALLE 28 DE JUNIO S/N Y GARCIA MORENO ENTRADA LLANO GRANDE</v>
          </cell>
        </row>
        <row r="22">
          <cell r="A22" t="str">
            <v>AGFA_22_314</v>
          </cell>
          <cell r="B22">
            <v>488043</v>
          </cell>
          <cell r="C22" t="str">
            <v>AGFA_22_314</v>
          </cell>
          <cell r="D22" t="str">
            <v>AGFA</v>
          </cell>
          <cell r="E22" t="str">
            <v>DESPACHO</v>
          </cell>
          <cell r="F22" t="str">
            <v>NORMAL</v>
          </cell>
          <cell r="G22" t="str">
            <v>91142</v>
          </cell>
          <cell r="H22">
            <v>44923</v>
          </cell>
          <cell r="I22" t="str">
            <v>EN_PROCESO</v>
          </cell>
          <cell r="J22">
            <v>44923</v>
          </cell>
          <cell r="K22" t="str">
            <v>ARTES GRAFICAS SENEFELDER</v>
          </cell>
          <cell r="L22" t="str">
            <v>VIA DURAN TAMBO KM 4 1/2</v>
          </cell>
          <cell r="M22" t="str">
            <v>0990004277001 - LIZBETH HERRERA</v>
          </cell>
          <cell r="N22" t="str">
            <v>2440077 2802770 ? 2801776</v>
          </cell>
          <cell r="O22" t="str">
            <v>2440077 2802770 ? 2801776</v>
          </cell>
          <cell r="P22" t="str">
            <v>092411</v>
          </cell>
          <cell r="Q22" t="str">
            <v>DURAN</v>
          </cell>
          <cell r="R22" t="str">
            <v>GUAYAS</v>
          </cell>
          <cell r="S22" t="str">
            <v>ELOY ALFARO (DURAN)</v>
          </cell>
          <cell r="U22" t="str">
            <v>FLEXNETGYE_LOCAL</v>
          </cell>
          <cell r="V22">
            <v>1</v>
          </cell>
          <cell r="W22">
            <v>280</v>
          </cell>
          <cell r="X22" t="str">
            <v>FLEX NET GYE</v>
          </cell>
          <cell r="Y22" t="str">
            <v xml:space="preserve">KM 8 1/2 VIA A DAULE COOP. JUAN MONTALVO </v>
          </cell>
        </row>
        <row r="23">
          <cell r="A23" t="str">
            <v>18022076</v>
          </cell>
          <cell r="B23">
            <v>488019</v>
          </cell>
          <cell r="C23" t="str">
            <v>18022076</v>
          </cell>
          <cell r="D23" t="str">
            <v>CONECEL</v>
          </cell>
          <cell r="E23" t="str">
            <v>DESPACHO</v>
          </cell>
          <cell r="F23" t="str">
            <v>NORMAL</v>
          </cell>
          <cell r="G23" t="str">
            <v>FT77091</v>
          </cell>
          <cell r="H23">
            <v>44923</v>
          </cell>
          <cell r="I23" t="str">
            <v>COORDINADO</v>
          </cell>
          <cell r="J23">
            <v>44923</v>
          </cell>
          <cell r="K23" t="str">
            <v xml:space="preserve">CEDENO LUCAS JOSE GEOVANNI / </v>
          </cell>
          <cell r="L23" t="str">
            <v>BARRIO LA ARMENIA 2 PUENTE 9 EN LA URBANIZACION ARMENIA 2 CASA N4-481 SALIENDO DEL VIADUCTO DEL SUPERMAXI, QUITO</v>
          </cell>
          <cell r="M23" t="str">
            <v>1305818583</v>
          </cell>
          <cell r="N23" t="str">
            <v>999744682 /  999591946</v>
          </cell>
          <cell r="O23" t="str">
            <v/>
          </cell>
          <cell r="P23" t="str">
            <v>QUITO</v>
          </cell>
          <cell r="Q23" t="str">
            <v>QUITO</v>
          </cell>
          <cell r="R23" t="str">
            <v>PICHINCHA</v>
          </cell>
          <cell r="U23" t="str">
            <v>FLEXNETUIO_LOCAL</v>
          </cell>
          <cell r="V23">
            <v>1</v>
          </cell>
          <cell r="W23">
            <v>1</v>
          </cell>
          <cell r="X23" t="str">
            <v>FLEXNET</v>
          </cell>
          <cell r="Y23" t="str">
            <v>FLEX NET CALLE 28 DE JUNIO S/N Y GARCIA MORENO ENTRADA LLANO GRANDE</v>
          </cell>
        </row>
        <row r="24">
          <cell r="A24" t="str">
            <v>20003043031064</v>
          </cell>
          <cell r="B24">
            <v>488020</v>
          </cell>
          <cell r="C24" t="str">
            <v>20003043031064</v>
          </cell>
          <cell r="D24" t="str">
            <v>CONECEL</v>
          </cell>
          <cell r="E24" t="str">
            <v>DESPACHO</v>
          </cell>
          <cell r="F24" t="str">
            <v>NORMAL</v>
          </cell>
          <cell r="G24" t="str">
            <v>FT77097</v>
          </cell>
          <cell r="H24">
            <v>44923</v>
          </cell>
          <cell r="I24" t="str">
            <v>COORDINADO</v>
          </cell>
          <cell r="J24">
            <v>44923</v>
          </cell>
          <cell r="K24" t="str">
            <v xml:space="preserve">ANDRES ALEXANDER FLORES MEDINA / </v>
          </cell>
          <cell r="L24" t="str">
            <v>SECTOR DE LAS MARIAS CALLE LORENZO DE GARAICOA Y S4E FRENTE AL ESTADIO DE FUTBOL DEL BARRIO EN UNA CASA DE 3 PISOS COLOR BLANCO EN EL TALLER EL PANAZO, QUITO</v>
          </cell>
          <cell r="M24" t="str">
            <v>1725383150</v>
          </cell>
          <cell r="N24" t="str">
            <v xml:space="preserve">993306878 /  </v>
          </cell>
          <cell r="O24" t="str">
            <v/>
          </cell>
          <cell r="P24" t="str">
            <v>QUITO</v>
          </cell>
          <cell r="Q24" t="str">
            <v>QUITO</v>
          </cell>
          <cell r="R24" t="str">
            <v>PICHINCHA</v>
          </cell>
          <cell r="U24" t="str">
            <v>FLEXNETUIO_LOCAL</v>
          </cell>
          <cell r="V24">
            <v>1</v>
          </cell>
          <cell r="W24">
            <v>1</v>
          </cell>
          <cell r="X24" t="str">
            <v>FLEXNET</v>
          </cell>
          <cell r="Y24" t="str">
            <v>FLEX NET CALLE 28 DE JUNIO S/N Y GARCIA MORENO ENTRADA LLANO GRANDE</v>
          </cell>
        </row>
        <row r="25">
          <cell r="A25" t="str">
            <v>20003041879206</v>
          </cell>
          <cell r="B25">
            <v>488021</v>
          </cell>
          <cell r="C25" t="str">
            <v>20003041879206</v>
          </cell>
          <cell r="D25" t="str">
            <v>CONECEL</v>
          </cell>
          <cell r="E25" t="str">
            <v>DESPACHO</v>
          </cell>
          <cell r="F25" t="str">
            <v>NORMAL</v>
          </cell>
          <cell r="G25" t="str">
            <v>FT77098</v>
          </cell>
          <cell r="H25">
            <v>44923</v>
          </cell>
          <cell r="I25" t="str">
            <v>COORDINADO</v>
          </cell>
          <cell r="J25">
            <v>44923</v>
          </cell>
          <cell r="K25" t="str">
            <v>JEFFERSON JOEL MACIAS CEVALLOS / SAMANTHA FERNANDEZ</v>
          </cell>
          <cell r="L25" t="str">
            <v>CALLE VICENTE ROCAFUERTE Y ABDON CALDERON EN UNA CASA DE 3 PISOS COLOR ROJO FRENTE A LA FRUTERIA MANOLITA, QUITO</v>
          </cell>
          <cell r="M25" t="str">
            <v>1718558784</v>
          </cell>
          <cell r="N25" t="str">
            <v xml:space="preserve">984974880 /  </v>
          </cell>
          <cell r="O25" t="str">
            <v/>
          </cell>
          <cell r="P25" t="str">
            <v>QUITO</v>
          </cell>
          <cell r="Q25" t="str">
            <v>QUITO</v>
          </cell>
          <cell r="R25" t="str">
            <v>PICHINCHA</v>
          </cell>
          <cell r="U25" t="str">
            <v>FLEXNETUIO_LOCAL</v>
          </cell>
          <cell r="V25">
            <v>1</v>
          </cell>
          <cell r="W25">
            <v>1</v>
          </cell>
          <cell r="X25" t="str">
            <v>FLEXNET</v>
          </cell>
          <cell r="Y25" t="str">
            <v>FLEX NET CALLE 28 DE JUNIO S/N Y GARCIA MORENO ENTRADA LLANO GRANDE</v>
          </cell>
        </row>
        <row r="26">
          <cell r="A26" t="str">
            <v>20003031018808_1</v>
          </cell>
          <cell r="B26">
            <v>488022</v>
          </cell>
          <cell r="C26" t="str">
            <v>20003031018808_1</v>
          </cell>
          <cell r="D26" t="str">
            <v>CONECEL</v>
          </cell>
          <cell r="E26" t="str">
            <v>DESPACHO</v>
          </cell>
          <cell r="F26" t="str">
            <v>NORMAL</v>
          </cell>
          <cell r="G26" t="str">
            <v/>
          </cell>
          <cell r="H26">
            <v>44923</v>
          </cell>
          <cell r="I26" t="str">
            <v>COORDINADO</v>
          </cell>
          <cell r="J26">
            <v>44923</v>
          </cell>
          <cell r="K26" t="str">
            <v xml:space="preserve">KENNETH JOSE CANIZARES VARGAS / </v>
          </cell>
          <cell r="L26" t="str">
            <v>AV LA AURORA Y OLMEDO CEGUERA CASA N21-15 CASA DE UN PISO COLOR CAFE JUNTO A LA CORPORACION POLO, DAULE</v>
          </cell>
          <cell r="M26" t="str">
            <v>955985064</v>
          </cell>
          <cell r="N26" t="str">
            <v>969682093 /  955985064</v>
          </cell>
          <cell r="O26" t="str">
            <v/>
          </cell>
          <cell r="P26" t="str">
            <v>DAULE</v>
          </cell>
          <cell r="Q26" t="str">
            <v>DAULE</v>
          </cell>
          <cell r="R26" t="str">
            <v>GUAYAS</v>
          </cell>
          <cell r="U26" t="str">
            <v>FLEXNETUIO_PROVINCIA</v>
          </cell>
          <cell r="V26">
            <v>1</v>
          </cell>
          <cell r="W26">
            <v>1</v>
          </cell>
          <cell r="X26" t="str">
            <v>FLEXNET</v>
          </cell>
          <cell r="Y26" t="str">
            <v>FLEX NET CALLE 28 DE JUNIO S/N Y GARCIA MORENO ENTRADA LLANO GRANDE</v>
          </cell>
        </row>
        <row r="27">
          <cell r="A27" t="str">
            <v>20003043113480</v>
          </cell>
          <cell r="B27">
            <v>488023</v>
          </cell>
          <cell r="C27" t="str">
            <v>20003043113480</v>
          </cell>
          <cell r="D27" t="str">
            <v>CONECEL</v>
          </cell>
          <cell r="E27" t="str">
            <v>DESPACHO</v>
          </cell>
          <cell r="F27" t="str">
            <v>NORMAL</v>
          </cell>
          <cell r="G27" t="str">
            <v>FT77099</v>
          </cell>
          <cell r="H27">
            <v>44923</v>
          </cell>
          <cell r="I27" t="str">
            <v>COORDINADO</v>
          </cell>
          <cell r="J27">
            <v>44923</v>
          </cell>
          <cell r="K27" t="str">
            <v xml:space="preserve">MICHAEL ESTEBAN PALACIOS ULCUANGO / </v>
          </cell>
          <cell r="L27" t="str">
            <v>CALLE PASAJE SUAREZ Y CALLE X CASA E20-229 JUNTO AL COLEGIO AURELIO MOSQUERA EN UNA CASA DE DOS PISOS BLANCA CON PORTON VERDE, QUITO</v>
          </cell>
          <cell r="M27" t="str">
            <v>1724496722</v>
          </cell>
          <cell r="N27" t="str">
            <v>987517884 /  983232661</v>
          </cell>
          <cell r="O27" t="str">
            <v/>
          </cell>
          <cell r="P27" t="str">
            <v>QUITO</v>
          </cell>
          <cell r="Q27" t="str">
            <v>QUITO</v>
          </cell>
          <cell r="R27" t="str">
            <v>PICHINCHA</v>
          </cell>
          <cell r="U27" t="str">
            <v>FLEXNETUIO_LOCAL</v>
          </cell>
          <cell r="V27">
            <v>1</v>
          </cell>
          <cell r="W27">
            <v>1</v>
          </cell>
          <cell r="X27" t="str">
            <v>FLEXNET</v>
          </cell>
          <cell r="Y27" t="str">
            <v>FLEX NET CALLE 28 DE JUNIO S/N Y GARCIA MORENO ENTRADA LLANO GRANDE</v>
          </cell>
        </row>
        <row r="28">
          <cell r="A28" t="str">
            <v>20003041872049</v>
          </cell>
          <cell r="B28">
            <v>488024</v>
          </cell>
          <cell r="C28" t="str">
            <v>20003041872049</v>
          </cell>
          <cell r="D28" t="str">
            <v>CONECEL</v>
          </cell>
          <cell r="E28" t="str">
            <v>DESPACHO</v>
          </cell>
          <cell r="F28" t="str">
            <v>NORMAL</v>
          </cell>
          <cell r="G28" t="str">
            <v/>
          </cell>
          <cell r="H28">
            <v>44923</v>
          </cell>
          <cell r="I28" t="str">
            <v>COORDINADO</v>
          </cell>
          <cell r="J28">
            <v>44923</v>
          </cell>
          <cell r="K28" t="str">
            <v xml:space="preserve">JEREMI JAIR CHALEN CAMPOVERDE / </v>
          </cell>
          <cell r="L28" t="str">
            <v>CDLA RIO GUAYAS AV SAMUEL CISNEROS Y EUROPA MZ E SOLAR 10 CS 1P BLANCA FRENTE AL PUENTE DE LA UNIDAD NACIONAL, DURAN</v>
          </cell>
          <cell r="M28" t="str">
            <v>954295655</v>
          </cell>
          <cell r="N28" t="str">
            <v xml:space="preserve">984526058 /  </v>
          </cell>
          <cell r="O28" t="str">
            <v/>
          </cell>
          <cell r="P28" t="str">
            <v>DURAN</v>
          </cell>
          <cell r="Q28" t="str">
            <v>DURAN</v>
          </cell>
          <cell r="R28" t="str">
            <v>GUAYAS</v>
          </cell>
          <cell r="U28" t="str">
            <v>FLEXNETUIO_GYE</v>
          </cell>
          <cell r="V28">
            <v>1</v>
          </cell>
          <cell r="W28">
            <v>1</v>
          </cell>
          <cell r="X28" t="str">
            <v>FLEXNET</v>
          </cell>
          <cell r="Y28" t="str">
            <v>FLEX NET CALLE 28 DE JUNIO S/N Y GARCIA MORENO ENTRADA LLANO GRANDE</v>
          </cell>
        </row>
        <row r="29">
          <cell r="A29" t="str">
            <v>20003043104255</v>
          </cell>
          <cell r="B29">
            <v>488025</v>
          </cell>
          <cell r="C29" t="str">
            <v>20003043104255</v>
          </cell>
          <cell r="D29" t="str">
            <v>CONECEL</v>
          </cell>
          <cell r="E29" t="str">
            <v>DESPACHO</v>
          </cell>
          <cell r="F29" t="str">
            <v>NORMAL</v>
          </cell>
          <cell r="G29" t="str">
            <v>FT77094</v>
          </cell>
          <cell r="H29">
            <v>44923</v>
          </cell>
          <cell r="I29" t="str">
            <v>COORDINADO</v>
          </cell>
          <cell r="J29">
            <v>44923</v>
          </cell>
          <cell r="K29" t="str">
            <v xml:space="preserve">MARJORIE THALIA JIMENEZ JIMENEZ / </v>
          </cell>
          <cell r="L29" t="str">
            <v>LA BUENA ESPERANZA CALLE RIO SAMPEDRO Y RIO CONAMBO CS DE 1P PORTON VERDE GRANDE A UNA CUADRA DE LA CANCHA DE FUTBOL ESTUDIANTES DE LA PLATA, QUITO</v>
          </cell>
          <cell r="M29" t="str">
            <v>1724140932</v>
          </cell>
          <cell r="N29" t="str">
            <v>985036061 /  990369775</v>
          </cell>
          <cell r="O29" t="str">
            <v/>
          </cell>
          <cell r="P29" t="str">
            <v>QUITO</v>
          </cell>
          <cell r="Q29" t="str">
            <v>QUITO</v>
          </cell>
          <cell r="R29" t="str">
            <v>PICHINCHA</v>
          </cell>
          <cell r="U29" t="str">
            <v>FLEXNETUIO_LOCAL</v>
          </cell>
          <cell r="V29">
            <v>1</v>
          </cell>
          <cell r="W29">
            <v>1</v>
          </cell>
          <cell r="X29" t="str">
            <v>FLEXNET</v>
          </cell>
          <cell r="Y29" t="str">
            <v>FLEX NET CALLE 28 DE JUNIO S/N Y GARCIA MORENO ENTRADA LLANO GRANDE</v>
          </cell>
        </row>
        <row r="30">
          <cell r="A30" t="str">
            <v>20003032737635</v>
          </cell>
          <cell r="B30">
            <v>488026</v>
          </cell>
          <cell r="C30" t="str">
            <v>20003032737635</v>
          </cell>
          <cell r="D30" t="str">
            <v>CONECEL</v>
          </cell>
          <cell r="E30" t="str">
            <v>DESPACHO</v>
          </cell>
          <cell r="F30" t="str">
            <v>NORMAL</v>
          </cell>
          <cell r="G30" t="str">
            <v>FT77095</v>
          </cell>
          <cell r="H30">
            <v>44923</v>
          </cell>
          <cell r="I30" t="str">
            <v>COORDINADO</v>
          </cell>
          <cell r="J30">
            <v>44923</v>
          </cell>
          <cell r="K30" t="str">
            <v xml:space="preserve">LUIS ABELARDO GUACHAMIN BEDOYA / </v>
          </cell>
          <cell r="L30" t="str">
            <v>SAN CARLOS DE ALANGASI CALLE PUERTO RICO Y SAN JUAN DE DIOS /CASA BLANCA DE 3 PISOS Y PORTON NEGRO CON ROTULO CHIVAS PASPUD, QUITO</v>
          </cell>
          <cell r="M30" t="str">
            <v>1709635674</v>
          </cell>
          <cell r="N30" t="str">
            <v xml:space="preserve">992582383 /  </v>
          </cell>
          <cell r="O30" t="str">
            <v/>
          </cell>
          <cell r="P30" t="str">
            <v>QUITO</v>
          </cell>
          <cell r="Q30" t="str">
            <v>QUITO</v>
          </cell>
          <cell r="R30" t="str">
            <v>PICHINCHA</v>
          </cell>
          <cell r="U30" t="str">
            <v>FLEXNETUIO_LOCAL</v>
          </cell>
          <cell r="V30">
            <v>1</v>
          </cell>
          <cell r="W30">
            <v>1</v>
          </cell>
          <cell r="X30" t="str">
            <v>FLEXNET</v>
          </cell>
          <cell r="Y30" t="str">
            <v>FLEX NET CALLE 28 DE JUNIO S/N Y GARCIA MORENO ENTRADA LLANO GRANDE</v>
          </cell>
        </row>
        <row r="31">
          <cell r="A31" t="str">
            <v>18022628</v>
          </cell>
          <cell r="B31">
            <v>488027</v>
          </cell>
          <cell r="C31" t="str">
            <v>18022628</v>
          </cell>
          <cell r="D31" t="str">
            <v>CONECEL</v>
          </cell>
          <cell r="E31" t="str">
            <v>DESPACHO</v>
          </cell>
          <cell r="F31" t="str">
            <v>NORMAL</v>
          </cell>
          <cell r="G31" t="str">
            <v>GR18022628</v>
          </cell>
          <cell r="H31">
            <v>44923</v>
          </cell>
          <cell r="I31" t="str">
            <v>COORDINADO</v>
          </cell>
          <cell r="J31">
            <v>44923</v>
          </cell>
          <cell r="K31" t="str">
            <v xml:space="preserve">PERALTA BENITES ERIKA MISHELL / </v>
          </cell>
          <cell r="L31" t="str">
            <v>AV LA LORENA Y RIO LELIA CASA COLOR BLANCA 2 PISOS EN LETRERO PREUNIVERSITARIO FRENTE A PINTURAS EL LEON JUNTO A BOGATI, SANTO DOMINGO</v>
          </cell>
          <cell r="M31" t="str">
            <v>850506973</v>
          </cell>
          <cell r="N31" t="str">
            <v xml:space="preserve">967975952 /  </v>
          </cell>
          <cell r="O31" t="str">
            <v/>
          </cell>
          <cell r="P31" t="str">
            <v>SANTO DOMINGO</v>
          </cell>
          <cell r="Q31" t="str">
            <v>SANTO DOMINGO</v>
          </cell>
          <cell r="R31" t="str">
            <v>SANTO DOMINGO DE LOS TSACHILAS</v>
          </cell>
          <cell r="U31" t="str">
            <v>FLEXNETUIO_PROVINCIA</v>
          </cell>
          <cell r="V31">
            <v>1</v>
          </cell>
          <cell r="W31">
            <v>1</v>
          </cell>
          <cell r="X31" t="str">
            <v>FLEXNET</v>
          </cell>
          <cell r="Y31" t="str">
            <v>FLEX NET CALLE 28 DE JUNIO S/N Y GARCIA MORENO ENTRADA LLANO GRANDE</v>
          </cell>
        </row>
        <row r="32">
          <cell r="A32" t="str">
            <v>20002977266736_2</v>
          </cell>
          <cell r="B32">
            <v>488028</v>
          </cell>
          <cell r="C32" t="str">
            <v>20002977266736_2</v>
          </cell>
          <cell r="D32" t="str">
            <v>CONECEL</v>
          </cell>
          <cell r="E32" t="str">
            <v>DESPACHO</v>
          </cell>
          <cell r="F32" t="str">
            <v>NORMAL</v>
          </cell>
          <cell r="G32" t="str">
            <v>031002004141601</v>
          </cell>
          <cell r="H32">
            <v>44923</v>
          </cell>
          <cell r="I32" t="str">
            <v>EN_TRANSITO</v>
          </cell>
          <cell r="J32">
            <v>44923</v>
          </cell>
          <cell r="K32" t="str">
            <v xml:space="preserve">JOHANNA MADELAINE ZAMBRANO BRAVO / </v>
          </cell>
          <cell r="L32" t="str">
            <v>CDL LOS OLIVOS// AV EJERCITO CS 2 PS BLANCA CON NEGRO Y PORTON NEGRO JUNTO AL PARUQEADERO DE LA CAPILLA, PORTOVIEJO</v>
          </cell>
          <cell r="M32" t="str">
            <v>1316761970</v>
          </cell>
          <cell r="N32" t="str">
            <v xml:space="preserve">961859818 /  </v>
          </cell>
          <cell r="O32" t="str">
            <v/>
          </cell>
          <cell r="P32" t="str">
            <v>PORTOVIEJO</v>
          </cell>
          <cell r="Q32" t="str">
            <v>PORTOVIEJO</v>
          </cell>
          <cell r="R32" t="str">
            <v>MANABI</v>
          </cell>
          <cell r="T32" t="str">
            <v>TRAMACO</v>
          </cell>
          <cell r="U32" t="str">
            <v>FLEXNETUIO_PROVINCIA</v>
          </cell>
          <cell r="V32">
            <v>1</v>
          </cell>
          <cell r="W32">
            <v>1</v>
          </cell>
          <cell r="X32" t="str">
            <v>FLEXNET</v>
          </cell>
          <cell r="Y32" t="str">
            <v>FLEX NET CALLE 28 DE JUNIO S/N Y GARCIA MORENO ENTRADA LLANO GRANDE</v>
          </cell>
        </row>
        <row r="33">
          <cell r="A33" t="str">
            <v>20003043080304</v>
          </cell>
          <cell r="B33">
            <v>488029</v>
          </cell>
          <cell r="C33" t="str">
            <v>20003043080304</v>
          </cell>
          <cell r="D33" t="str">
            <v>CONECEL</v>
          </cell>
          <cell r="E33" t="str">
            <v>DESPACHO</v>
          </cell>
          <cell r="F33" t="str">
            <v>NORMAL</v>
          </cell>
          <cell r="G33" t="str">
            <v/>
          </cell>
          <cell r="H33">
            <v>44923</v>
          </cell>
          <cell r="I33" t="str">
            <v>COORDINADO</v>
          </cell>
          <cell r="J33">
            <v>44923</v>
          </cell>
          <cell r="K33" t="str">
            <v xml:space="preserve">VICTOR MANUEL ROBALINO LUCAS / </v>
          </cell>
          <cell r="L33" t="str">
            <v>CDLA EL RECREO TERCERA ETAPA MZ 3-37 VLL 24 CASA DE COLOR VINO DE DOS PISOS A UNA CUADRA DE LA ESCUELA MUNDO DEL SABER, DURAN</v>
          </cell>
          <cell r="M33" t="str">
            <v>919325415</v>
          </cell>
          <cell r="N33" t="str">
            <v xml:space="preserve">961803582 /  </v>
          </cell>
          <cell r="O33" t="str">
            <v/>
          </cell>
          <cell r="P33" t="str">
            <v>DURAN</v>
          </cell>
          <cell r="Q33" t="str">
            <v>DURAN</v>
          </cell>
          <cell r="R33" t="str">
            <v>GUAYAS</v>
          </cell>
          <cell r="U33" t="str">
            <v>FLEXNETUIO_GYE</v>
          </cell>
          <cell r="V33">
            <v>1</v>
          </cell>
          <cell r="W33">
            <v>1</v>
          </cell>
          <cell r="X33" t="str">
            <v>FLEXNET</v>
          </cell>
          <cell r="Y33" t="str">
            <v>FLEX NET CALLE 28 DE JUNIO S/N Y GARCIA MORENO ENTRADA LLANO GRANDE</v>
          </cell>
        </row>
        <row r="34">
          <cell r="A34" t="str">
            <v>20003043080477</v>
          </cell>
          <cell r="B34">
            <v>488030</v>
          </cell>
          <cell r="C34" t="str">
            <v>20003043080477</v>
          </cell>
          <cell r="D34" t="str">
            <v>CONECEL</v>
          </cell>
          <cell r="E34" t="str">
            <v>DESPACHO</v>
          </cell>
          <cell r="F34" t="str">
            <v>NORMAL</v>
          </cell>
          <cell r="G34" t="str">
            <v>FT77093</v>
          </cell>
          <cell r="H34">
            <v>44923</v>
          </cell>
          <cell r="I34" t="str">
            <v>COORDINADO</v>
          </cell>
          <cell r="J34">
            <v>44923</v>
          </cell>
          <cell r="K34" t="str">
            <v xml:space="preserve">ERIKA ELIZABETH PILAMUNGA YUQUILEMA / </v>
          </cell>
          <cell r="L34" t="str">
            <v>CALLE MIDEROS Y CUENCA EN EL LOCAL DE DISFRACES PABLITO A UNA CUADRA DEL MUSEO DE LA POLICIA NACIONAL, QUITO</v>
          </cell>
          <cell r="M34" t="str">
            <v>1729050771</v>
          </cell>
          <cell r="N34" t="str">
            <v xml:space="preserve">985280738 /  </v>
          </cell>
          <cell r="O34" t="str">
            <v/>
          </cell>
          <cell r="P34" t="str">
            <v>QUITO</v>
          </cell>
          <cell r="Q34" t="str">
            <v>QUITO</v>
          </cell>
          <cell r="R34" t="str">
            <v>PICHINCHA</v>
          </cell>
          <cell r="U34" t="str">
            <v>FLEXNETUIO_LOCAL</v>
          </cell>
          <cell r="V34">
            <v>1</v>
          </cell>
          <cell r="W34">
            <v>1</v>
          </cell>
          <cell r="X34" t="str">
            <v>FLEXNET</v>
          </cell>
          <cell r="Y34" t="str">
            <v>FLEX NET CALLE 28 DE JUNIO S/N Y GARCIA MORENO ENTRADA LLANO GRANDE</v>
          </cell>
        </row>
        <row r="35">
          <cell r="A35" t="str">
            <v>20003031378519</v>
          </cell>
          <cell r="B35">
            <v>488031</v>
          </cell>
          <cell r="C35" t="str">
            <v>20003031378519</v>
          </cell>
          <cell r="D35" t="str">
            <v>CONECEL</v>
          </cell>
          <cell r="E35" t="str">
            <v>DESPACHO</v>
          </cell>
          <cell r="F35" t="str">
            <v>NORMAL</v>
          </cell>
          <cell r="G35" t="str">
            <v/>
          </cell>
          <cell r="H35">
            <v>44923</v>
          </cell>
          <cell r="I35" t="str">
            <v>COORDINADO</v>
          </cell>
          <cell r="J35">
            <v>44923</v>
          </cell>
          <cell r="K35" t="str">
            <v xml:space="preserve">MAGNO DARWIN HEREDIA CONTRERA / </v>
          </cell>
          <cell r="L35" t="str">
            <v>CALLE ROBERTO ASTUDILLO Y 10 DE AGOSTO EN LA EMPRESA INGENIO AZUCARERO VALDEZ, MILAGRO</v>
          </cell>
          <cell r="M35" t="str">
            <v>1205836933</v>
          </cell>
          <cell r="N35" t="str">
            <v xml:space="preserve">991790120 /  </v>
          </cell>
          <cell r="O35" t="str">
            <v/>
          </cell>
          <cell r="P35" t="str">
            <v>MILAGRO</v>
          </cell>
          <cell r="Q35" t="str">
            <v>MILAGRO</v>
          </cell>
          <cell r="R35" t="str">
            <v>GUAYAS</v>
          </cell>
          <cell r="U35" t="str">
            <v>FLEXNETUIO_PROVINCIA</v>
          </cell>
          <cell r="V35">
            <v>1</v>
          </cell>
          <cell r="W35">
            <v>1</v>
          </cell>
          <cell r="X35" t="str">
            <v>FLEXNET</v>
          </cell>
          <cell r="Y35" t="str">
            <v>FLEX NET CALLE 28 DE JUNIO S/N Y GARCIA MORENO ENTRADA LLANO GRANDE</v>
          </cell>
        </row>
        <row r="36">
          <cell r="A36" t="str">
            <v>18021773</v>
          </cell>
          <cell r="B36">
            <v>488032</v>
          </cell>
          <cell r="C36" t="str">
            <v>18021773</v>
          </cell>
          <cell r="D36" t="str">
            <v>CONECEL</v>
          </cell>
          <cell r="E36" t="str">
            <v>DESPACHO</v>
          </cell>
          <cell r="F36" t="str">
            <v>NORMAL</v>
          </cell>
          <cell r="G36" t="str">
            <v>031002004141599</v>
          </cell>
          <cell r="H36">
            <v>44923</v>
          </cell>
          <cell r="I36" t="str">
            <v>EN_TRANSITO</v>
          </cell>
          <cell r="J36">
            <v>44923</v>
          </cell>
          <cell r="K36" t="str">
            <v xml:space="preserve">BRIANA MONSERRATH ROBALINO RUIZ / </v>
          </cell>
          <cell r="L36" t="str">
            <v>CALLE Periodico La Cronica &amp; Jose Maria Maugeri PANADERIA PETER PAN FRENTE A LA FARMACIA MIA, AMBATO</v>
          </cell>
          <cell r="M36" t="str">
            <v>1805191549</v>
          </cell>
          <cell r="N36" t="str">
            <v>958877678 /  984009526</v>
          </cell>
          <cell r="O36" t="str">
            <v/>
          </cell>
          <cell r="P36" t="str">
            <v>AMBATO</v>
          </cell>
          <cell r="Q36" t="str">
            <v>AMBATO</v>
          </cell>
          <cell r="R36" t="str">
            <v>TUNGURAHUA</v>
          </cell>
          <cell r="S36" t="str">
            <v>AMBATO</v>
          </cell>
          <cell r="T36" t="str">
            <v>TRAMACO</v>
          </cell>
          <cell r="U36" t="str">
            <v>FLEXNETUIO_PROVINCIA</v>
          </cell>
          <cell r="V36">
            <v>2</v>
          </cell>
          <cell r="W36">
            <v>2</v>
          </cell>
          <cell r="X36" t="str">
            <v>FLEXNET</v>
          </cell>
          <cell r="Y36" t="str">
            <v>FLEX NET CALLE 28 DE JUNIO S/N Y GARCIA MORENO ENTRADA LLANO GRANDE</v>
          </cell>
        </row>
        <row r="37">
          <cell r="A37" t="str">
            <v>20003042204421</v>
          </cell>
          <cell r="B37">
            <v>488033</v>
          </cell>
          <cell r="C37" t="str">
            <v>20003042204421</v>
          </cell>
          <cell r="D37" t="str">
            <v>CONECEL</v>
          </cell>
          <cell r="E37" t="str">
            <v>DESPACHO</v>
          </cell>
          <cell r="F37" t="str">
            <v>NORMAL</v>
          </cell>
          <cell r="G37" t="str">
            <v>GR20003042204421</v>
          </cell>
          <cell r="H37">
            <v>44923</v>
          </cell>
          <cell r="I37" t="str">
            <v>COORDINADO</v>
          </cell>
          <cell r="J37">
            <v>44923</v>
          </cell>
          <cell r="K37" t="str">
            <v xml:space="preserve">JESSICA MARISOL ZAMBRANO ZAMBRANO / </v>
          </cell>
          <cell r="L37" t="str">
            <v>RIO TOACHI KM 3/2 VIA A QUEVEDO // RECIBEN EN LOCAL ACERO CENTER, SANTO DOMINGO</v>
          </cell>
          <cell r="M37" t="str">
            <v>1720615978</v>
          </cell>
          <cell r="N37" t="str">
            <v xml:space="preserve">998541300 /  </v>
          </cell>
          <cell r="O37" t="str">
            <v/>
          </cell>
          <cell r="P37" t="str">
            <v>SANTO DOMINGO</v>
          </cell>
          <cell r="Q37" t="str">
            <v>SANTO DOMINGO</v>
          </cell>
          <cell r="R37" t="str">
            <v>SANTO DOMINGO DE LOS TSACHILAS</v>
          </cell>
          <cell r="U37" t="str">
            <v>FLEXNETUIO_PROVINCIA</v>
          </cell>
          <cell r="V37">
            <v>1</v>
          </cell>
          <cell r="W37">
            <v>1</v>
          </cell>
          <cell r="X37" t="str">
            <v>FLEXNET</v>
          </cell>
          <cell r="Y37" t="str">
            <v>FLEX NET CALLE 28 DE JUNIO S/N Y GARCIA MORENO ENTRADA LLANO GRANDE</v>
          </cell>
        </row>
        <row r="38">
          <cell r="A38" t="str">
            <v>20003020667075_1</v>
          </cell>
          <cell r="B38">
            <v>488034</v>
          </cell>
          <cell r="C38" t="str">
            <v>20003020667075_1</v>
          </cell>
          <cell r="D38" t="str">
            <v>CONECEL</v>
          </cell>
          <cell r="E38" t="str">
            <v>DESPACHO</v>
          </cell>
          <cell r="F38" t="str">
            <v>NORMAL</v>
          </cell>
          <cell r="G38" t="str">
            <v>GR20003020667075_1</v>
          </cell>
          <cell r="H38">
            <v>44923</v>
          </cell>
          <cell r="I38" t="str">
            <v>COORDINADO</v>
          </cell>
          <cell r="J38">
            <v>44923</v>
          </cell>
          <cell r="K38" t="str">
            <v xml:space="preserve">MIGUEL ANGEL LOPEZ TRIVINO / </v>
          </cell>
          <cell r="L38" t="str">
            <v>CALLE 16 Y AV 18 CASA DE UN PISO COLOR BEIGE JUNTO A LA IGLESIA EVANGELICA Y A UNA COOP DE TAXIS, MANTA</v>
          </cell>
          <cell r="M38" t="str">
            <v>1317901310</v>
          </cell>
          <cell r="N38" t="str">
            <v>984087784 /  984001590</v>
          </cell>
          <cell r="O38" t="str">
            <v/>
          </cell>
          <cell r="P38" t="str">
            <v>MANTA</v>
          </cell>
          <cell r="Q38" t="str">
            <v>MANTA</v>
          </cell>
          <cell r="R38" t="str">
            <v>MANABI</v>
          </cell>
          <cell r="U38" t="str">
            <v>FLEXNETUIO_PROVINCIA</v>
          </cell>
          <cell r="V38">
            <v>1</v>
          </cell>
          <cell r="W38">
            <v>1</v>
          </cell>
          <cell r="X38" t="str">
            <v>FLEXNET</v>
          </cell>
          <cell r="Y38" t="str">
            <v>FLEX NET CALLE 28 DE JUNIO S/N Y GARCIA MORENO ENTRADA LLANO GRANDE</v>
          </cell>
        </row>
        <row r="39">
          <cell r="A39" t="str">
            <v>20003043093760</v>
          </cell>
          <cell r="B39">
            <v>488035</v>
          </cell>
          <cell r="C39" t="str">
            <v>20003043093760</v>
          </cell>
          <cell r="D39" t="str">
            <v>CONECEL</v>
          </cell>
          <cell r="E39" t="str">
            <v>DESPACHO</v>
          </cell>
          <cell r="F39" t="str">
            <v>NORMAL</v>
          </cell>
          <cell r="G39" t="str">
            <v>031002004141602</v>
          </cell>
          <cell r="H39">
            <v>44923</v>
          </cell>
          <cell r="I39" t="str">
            <v>EN_TRANSITO</v>
          </cell>
          <cell r="J39">
            <v>44923</v>
          </cell>
          <cell r="K39" t="str">
            <v xml:space="preserve">WELINGTON DANIEL ZAMBRANO CEVALLOS / </v>
          </cell>
          <cell r="L39" t="str">
            <v>CDLA BELLAVISTA/CALLE G Y C.H CS CON HELADERIA UVASLU PORTON NEGRO 1P REF.A 2 CUADRAS DEL CEMENTERIO JARDINES DE MANABI Y AL FRENTE DE TRAJES JORYEL, PORTOVIEJO</v>
          </cell>
          <cell r="M39" t="str">
            <v>1317775649</v>
          </cell>
          <cell r="N39" t="str">
            <v xml:space="preserve">964141218 /  </v>
          </cell>
          <cell r="O39" t="str">
            <v/>
          </cell>
          <cell r="P39" t="str">
            <v>PORTOVIEJO</v>
          </cell>
          <cell r="Q39" t="str">
            <v>PORTOVIEJO</v>
          </cell>
          <cell r="R39" t="str">
            <v>MANABI</v>
          </cell>
          <cell r="T39" t="str">
            <v>TRAMACO</v>
          </cell>
          <cell r="U39" t="str">
            <v>FLEXNETUIO_PROVINCIA</v>
          </cell>
          <cell r="V39">
            <v>1</v>
          </cell>
          <cell r="W39">
            <v>1</v>
          </cell>
          <cell r="X39" t="str">
            <v>FLEXNET</v>
          </cell>
          <cell r="Y39" t="str">
            <v>FLEX NET CALLE 28 DE JUNIO S/N Y GARCIA MORENO ENTRADA LLANO GRANDE</v>
          </cell>
        </row>
        <row r="40">
          <cell r="A40" t="str">
            <v>18020471</v>
          </cell>
          <cell r="B40">
            <v>488036</v>
          </cell>
          <cell r="C40" t="str">
            <v>18020471</v>
          </cell>
          <cell r="D40" t="str">
            <v>CONECEL</v>
          </cell>
          <cell r="E40" t="str">
            <v>DESPACHO</v>
          </cell>
          <cell r="F40" t="str">
            <v>NORMAL</v>
          </cell>
          <cell r="G40" t="str">
            <v>GR18020471</v>
          </cell>
          <cell r="H40">
            <v>44923</v>
          </cell>
          <cell r="I40" t="str">
            <v>COORDINADO</v>
          </cell>
          <cell r="J40">
            <v>44923</v>
          </cell>
          <cell r="K40" t="str">
            <v xml:space="preserve">JOSE LEANDRO CHICA MEJIA / </v>
          </cell>
          <cell r="L40" t="str">
            <v>URB. COROMOTO /RIO YAMBOYA Y BUENOS AIRES CASA DE UN PISO SIN PINTAR A UNA CUADRA DE LA CAPILLA CATOLICA NUESTRA SENORA DE COROMOTO, SANTO DOMINGO</v>
          </cell>
          <cell r="M40" t="str">
            <v>933084436</v>
          </cell>
          <cell r="N40" t="str">
            <v xml:space="preserve">992642116 /  </v>
          </cell>
          <cell r="O40" t="str">
            <v/>
          </cell>
          <cell r="P40" t="str">
            <v>SANTO DOMINGO</v>
          </cell>
          <cell r="Q40" t="str">
            <v>SANTO DOMINGO</v>
          </cell>
          <cell r="R40" t="str">
            <v>SANTO DOMINGO DE LOS TSACHILAS</v>
          </cell>
          <cell r="U40" t="str">
            <v>FLEXNETUIO_PROVINCIA</v>
          </cell>
          <cell r="V40">
            <v>1</v>
          </cell>
          <cell r="W40">
            <v>1</v>
          </cell>
          <cell r="X40" t="str">
            <v>FLEXNET</v>
          </cell>
          <cell r="Y40" t="str">
            <v>FLEX NET CALLE 28 DE JUNIO S/N Y GARCIA MORENO ENTRADA LLANO GRANDE</v>
          </cell>
        </row>
        <row r="41">
          <cell r="A41" t="str">
            <v>20003043519338</v>
          </cell>
          <cell r="B41">
            <v>488037</v>
          </cell>
          <cell r="C41" t="str">
            <v>20003043519338</v>
          </cell>
          <cell r="D41" t="str">
            <v>CONECEL</v>
          </cell>
          <cell r="E41" t="str">
            <v>DESPACHO</v>
          </cell>
          <cell r="F41" t="str">
            <v>NORMAL</v>
          </cell>
          <cell r="G41" t="str">
            <v/>
          </cell>
          <cell r="H41">
            <v>44923</v>
          </cell>
          <cell r="I41" t="str">
            <v>COORDINADO</v>
          </cell>
          <cell r="J41">
            <v>44923</v>
          </cell>
          <cell r="K41" t="str">
            <v xml:space="preserve">YITSY LISSETTE CHOEZ DELGADO / </v>
          </cell>
          <cell r="L41" t="str">
            <v>COOP NUEVA LUZ MZ 22 SL 14 CASA DE UN PISO ESQUINERA COLOR GRIS DIAGONAL A LA ESCUELA ORACIO ZURITA, GUAYAQUIL</v>
          </cell>
          <cell r="M41" t="str">
            <v>930592555</v>
          </cell>
          <cell r="N41" t="str">
            <v>959735752 /  968018326</v>
          </cell>
          <cell r="O41" t="str">
            <v/>
          </cell>
          <cell r="P41" t="str">
            <v>GUAYAQUIL</v>
          </cell>
          <cell r="Q41" t="str">
            <v>GUAYAQUIL</v>
          </cell>
          <cell r="R41" t="str">
            <v>GUAYAS</v>
          </cell>
          <cell r="U41" t="str">
            <v>FLEXNETUIO_GYE</v>
          </cell>
          <cell r="V41">
            <v>1</v>
          </cell>
          <cell r="W41">
            <v>1</v>
          </cell>
          <cell r="X41" t="str">
            <v>FLEXNET</v>
          </cell>
          <cell r="Y41" t="str">
            <v>FLEX NET CALLE 28 DE JUNIO S/N Y GARCIA MORENO ENTRADA LLANO GRANDE</v>
          </cell>
        </row>
        <row r="42">
          <cell r="A42" t="str">
            <v>20003043092872</v>
          </cell>
          <cell r="B42">
            <v>488038</v>
          </cell>
          <cell r="C42" t="str">
            <v>20003043092872</v>
          </cell>
          <cell r="D42" t="str">
            <v>CONECEL</v>
          </cell>
          <cell r="E42" t="str">
            <v>DESPACHO</v>
          </cell>
          <cell r="F42" t="str">
            <v>NORMAL</v>
          </cell>
          <cell r="G42" t="str">
            <v>FT77096</v>
          </cell>
          <cell r="H42">
            <v>44923</v>
          </cell>
          <cell r="I42" t="str">
            <v>COORDINADO</v>
          </cell>
          <cell r="J42">
            <v>44923</v>
          </cell>
          <cell r="K42" t="str">
            <v xml:space="preserve">ANDERSON VIRGILIO PENAFIEL MORA / </v>
          </cell>
          <cell r="L42" t="str">
            <v>CALLE JOSE JOAQUIN DE OLMEDO 110 Y ANTONIO JOSE DE SUCRE CASA DE PORTON NEGRO A DOS CUADRAS DEL CEMENTERIO DE AMAGUANA, QUITO</v>
          </cell>
          <cell r="M42" t="str">
            <v>1725911604</v>
          </cell>
          <cell r="N42" t="str">
            <v xml:space="preserve">988332766 /  </v>
          </cell>
          <cell r="O42" t="str">
            <v/>
          </cell>
          <cell r="P42" t="str">
            <v>QUITO</v>
          </cell>
          <cell r="Q42" t="str">
            <v>QUITO</v>
          </cell>
          <cell r="R42" t="str">
            <v>PICHINCHA</v>
          </cell>
          <cell r="U42" t="str">
            <v>FLEXNETUIO_LOCAL</v>
          </cell>
          <cell r="V42">
            <v>1</v>
          </cell>
          <cell r="W42">
            <v>1</v>
          </cell>
          <cell r="X42" t="str">
            <v>FLEXNET</v>
          </cell>
          <cell r="Y42" t="str">
            <v>FLEX NET CALLE 28 DE JUNIO S/N Y GARCIA MORENO ENTRADA LLANO GRANDE</v>
          </cell>
        </row>
        <row r="43">
          <cell r="A43" t="str">
            <v>20003043471477</v>
          </cell>
          <cell r="B43">
            <v>488039</v>
          </cell>
          <cell r="C43" t="str">
            <v>20003043471477</v>
          </cell>
          <cell r="D43" t="str">
            <v>CONECEL</v>
          </cell>
          <cell r="E43" t="str">
            <v>DESPACHO</v>
          </cell>
          <cell r="F43" t="str">
            <v>NORMAL</v>
          </cell>
          <cell r="G43" t="str">
            <v>FT77092</v>
          </cell>
          <cell r="H43">
            <v>44923</v>
          </cell>
          <cell r="I43" t="str">
            <v>COORDINADO</v>
          </cell>
          <cell r="J43">
            <v>44923</v>
          </cell>
          <cell r="K43" t="str">
            <v xml:space="preserve">AIDA VERONICA SIGCHA TOAQUIZA / </v>
          </cell>
          <cell r="L43" t="str">
            <v>CALLE FRANCISCO MATIS Y JOSE XIRONZA CASA DE UN PISO CON PORTON VERDE A UNA CUADRA DE VIVERES TATIANITA, QUITO</v>
          </cell>
          <cell r="M43" t="str">
            <v>504203258</v>
          </cell>
          <cell r="N43" t="str">
            <v xml:space="preserve">968011543 /  </v>
          </cell>
          <cell r="O43" t="str">
            <v/>
          </cell>
          <cell r="P43" t="str">
            <v>QUITO</v>
          </cell>
          <cell r="Q43" t="str">
            <v>QUITO</v>
          </cell>
          <cell r="R43" t="str">
            <v>PICHINCHA</v>
          </cell>
          <cell r="U43" t="str">
            <v>FLEXNETUIO_LOCAL</v>
          </cell>
          <cell r="V43">
            <v>1</v>
          </cell>
          <cell r="W43">
            <v>1</v>
          </cell>
          <cell r="X43" t="str">
            <v>FLEXNET</v>
          </cell>
          <cell r="Y43" t="str">
            <v>FLEX NET CALLE 28 DE JUNIO S/N Y GARCIA MORENO ENTRADA LLANO GRANDE</v>
          </cell>
        </row>
        <row r="44">
          <cell r="A44" t="str">
            <v>20003043478090</v>
          </cell>
          <cell r="B44">
            <v>488040</v>
          </cell>
          <cell r="C44" t="str">
            <v>20003043478090</v>
          </cell>
          <cell r="D44" t="str">
            <v>CONECEL</v>
          </cell>
          <cell r="E44" t="str">
            <v>DESPACHO</v>
          </cell>
          <cell r="F44" t="str">
            <v>NORMAL</v>
          </cell>
          <cell r="G44" t="str">
            <v/>
          </cell>
          <cell r="H44">
            <v>44923</v>
          </cell>
          <cell r="I44" t="str">
            <v>COORDINADO</v>
          </cell>
          <cell r="J44">
            <v>44923</v>
          </cell>
          <cell r="K44" t="str">
            <v xml:space="preserve">AUREA NOEMI TANDAZO MENDOZA / </v>
          </cell>
          <cell r="L44" t="str">
            <v>TARQUI Y PDTE CORDOVA- ES UN LOCAL CORAL 750- CERCA HAY CONSULTORIO DENTAL, CUENCA</v>
          </cell>
          <cell r="M44" t="str">
            <v>703346247</v>
          </cell>
          <cell r="N44" t="str">
            <v xml:space="preserve">990051395 /  </v>
          </cell>
          <cell r="O44" t="str">
            <v/>
          </cell>
          <cell r="P44" t="str">
            <v>CUENCA</v>
          </cell>
          <cell r="Q44" t="str">
            <v>CUENCA</v>
          </cell>
          <cell r="R44" t="str">
            <v>AZUAY</v>
          </cell>
          <cell r="U44" t="str">
            <v>FLEXNETUIO_PROVINCIA</v>
          </cell>
          <cell r="V44">
            <v>1</v>
          </cell>
          <cell r="W44">
            <v>1</v>
          </cell>
          <cell r="X44" t="str">
            <v>FLEXNET</v>
          </cell>
          <cell r="Y44" t="str">
            <v>FLEX NET CALLE 28 DE JUNIO S/N Y GARCIA MORENO ENTRADA LLANO GRANDE</v>
          </cell>
        </row>
        <row r="45">
          <cell r="A45" t="str">
            <v>20003043545219</v>
          </cell>
          <cell r="B45">
            <v>488041</v>
          </cell>
          <cell r="C45" t="str">
            <v>20003043545219</v>
          </cell>
          <cell r="D45" t="str">
            <v>CONECEL</v>
          </cell>
          <cell r="E45" t="str">
            <v>DESPACHO</v>
          </cell>
          <cell r="F45" t="str">
            <v>NORMAL</v>
          </cell>
          <cell r="G45" t="str">
            <v>GR20003043545219</v>
          </cell>
          <cell r="H45">
            <v>44923</v>
          </cell>
          <cell r="I45" t="str">
            <v>COORDINADO</v>
          </cell>
          <cell r="J45">
            <v>44923</v>
          </cell>
          <cell r="K45" t="str">
            <v xml:space="preserve">ANDY ALEJANDRO GUERRERO VERA / </v>
          </cell>
          <cell r="L45" t="str">
            <v>RIO TOACHI CALLE 2 A Y AV 11 CASA 2 PISOS COLOR VERDE CLARO REF. DIAG. FABRICA DE AGUA EMBOTELLADORA PRIMAVERA ALADO 1 CUADRA COMPLEJO YABELMI, SANTO ODMINGO</v>
          </cell>
          <cell r="M45" t="str">
            <v>2350290322</v>
          </cell>
          <cell r="N45" t="str">
            <v>999956635 /  985697015</v>
          </cell>
          <cell r="P45" t="str">
            <v>230101</v>
          </cell>
          <cell r="Q45" t="str">
            <v>SANTO DOMINGO</v>
          </cell>
          <cell r="R45" t="str">
            <v>SANTO DOMINGO DE LOS TSACHILAS</v>
          </cell>
          <cell r="S45" t="str">
            <v>SANTO DOMINGO DE LOS COLORADOS</v>
          </cell>
          <cell r="V45">
            <v>1</v>
          </cell>
          <cell r="W45">
            <v>1</v>
          </cell>
          <cell r="X45" t="str">
            <v>FLEXNET</v>
          </cell>
          <cell r="Y45" t="str">
            <v>FLEX NET CALLE 28 DE JUNIO S/N Y GARCIA MORENO ENTRADA LLANO GRANDE</v>
          </cell>
        </row>
        <row r="46">
          <cell r="A46" t="str">
            <v>20003042262884</v>
          </cell>
          <cell r="B46">
            <v>488042</v>
          </cell>
          <cell r="C46" t="str">
            <v>20003042262884</v>
          </cell>
          <cell r="D46" t="str">
            <v>CONECEL</v>
          </cell>
          <cell r="E46" t="str">
            <v>DESPACHO</v>
          </cell>
          <cell r="F46" t="str">
            <v>NORMAL</v>
          </cell>
          <cell r="G46" t="str">
            <v>031002004141600</v>
          </cell>
          <cell r="H46">
            <v>44923</v>
          </cell>
          <cell r="I46" t="str">
            <v>EN_TRANSITO</v>
          </cell>
          <cell r="J46">
            <v>44923</v>
          </cell>
          <cell r="K46" t="str">
            <v xml:space="preserve">MARIELA PAULINA YUNGA POMA / </v>
          </cell>
          <cell r="L46" t="str">
            <v>18 de Noviembre &amp; Miguel RiofrioLOCAL EN LA BAIA COLOR PUNTO DE REFERENCIA FRENTE UN EDIFICIO EL COLOMBIANO COLOR BLANCO, LOJA</v>
          </cell>
          <cell r="M46" t="str">
            <v>1102742457</v>
          </cell>
          <cell r="N46" t="str">
            <v xml:space="preserve">995566636 /  </v>
          </cell>
          <cell r="O46" t="str">
            <v/>
          </cell>
          <cell r="P46" t="str">
            <v>LOJA</v>
          </cell>
          <cell r="Q46" t="str">
            <v>LOJA</v>
          </cell>
          <cell r="R46" t="str">
            <v>LOJA</v>
          </cell>
          <cell r="T46" t="str">
            <v>TRAMACO</v>
          </cell>
          <cell r="U46" t="str">
            <v>FLEXNETUIO_PROVINCIA</v>
          </cell>
          <cell r="V46">
            <v>1</v>
          </cell>
          <cell r="W46">
            <v>1</v>
          </cell>
          <cell r="X46" t="str">
            <v>FLEXNET</v>
          </cell>
          <cell r="Y46" t="str">
            <v>FLEX NET CALLE 28 DE JUNIO S/N Y GARCIA MORENO ENTRADA LLANO GRANDE</v>
          </cell>
        </row>
        <row r="47">
          <cell r="A47" t="str">
            <v>2480135</v>
          </cell>
          <cell r="B47">
            <v>488018</v>
          </cell>
          <cell r="C47" t="str">
            <v>2480135</v>
          </cell>
          <cell r="D47" t="str">
            <v>MDELIVERY</v>
          </cell>
          <cell r="E47" t="str">
            <v>DESPACHO</v>
          </cell>
          <cell r="F47" t="str">
            <v>NORMAL</v>
          </cell>
          <cell r="G47" t="str">
            <v>FT77088</v>
          </cell>
          <cell r="H47">
            <v>44923</v>
          </cell>
          <cell r="I47" t="str">
            <v>HABILITADO_RUTEO</v>
          </cell>
          <cell r="J47">
            <v>44923</v>
          </cell>
          <cell r="K47" t="str">
            <v>Jannina Mera_Jannina Mera</v>
          </cell>
          <cell r="L47" t="str">
            <v>Manuel Rodriguez Pinto S8 111  Ontaneda Conocoto  Valle de lo Chillos</v>
          </cell>
          <cell r="M47" t="str">
            <v>1721136511</v>
          </cell>
          <cell r="N47" t="str">
            <v>0984423754</v>
          </cell>
          <cell r="O47" t="str">
            <v/>
          </cell>
          <cell r="P47" t="str">
            <v>QUITO</v>
          </cell>
          <cell r="Q47" t="str">
            <v>QUITO</v>
          </cell>
          <cell r="R47" t="str">
            <v>PICHINCHA</v>
          </cell>
          <cell r="T47" t="str">
            <v>FLEXTRANS UIO</v>
          </cell>
          <cell r="U47" t="str">
            <v>FLEXNETUIO_LOCAL</v>
          </cell>
          <cell r="V47">
            <v>1</v>
          </cell>
          <cell r="W47">
            <v>1</v>
          </cell>
          <cell r="X47" t="str">
            <v>FLEXNET ECUADOR - MDELIVERY</v>
          </cell>
          <cell r="Y47" t="str">
            <v>CALLE 28 DE JUNIO S/N Y GARCIA MORENO ENTRADA LLANO GRANDE</v>
          </cell>
        </row>
        <row r="48">
          <cell r="A48" t="str">
            <v>SOBRE 801</v>
          </cell>
          <cell r="B48">
            <v>488017</v>
          </cell>
          <cell r="C48" t="str">
            <v>SOBRE 801</v>
          </cell>
          <cell r="D48" t="str">
            <v>HYCITE</v>
          </cell>
          <cell r="E48" t="str">
            <v>DESPACHO</v>
          </cell>
          <cell r="F48" t="str">
            <v>NORMAL</v>
          </cell>
          <cell r="G48" t="str">
            <v>SOBRE 801</v>
          </cell>
          <cell r="H48">
            <v>44923</v>
          </cell>
          <cell r="I48" t="str">
            <v>EN_PROCESO</v>
          </cell>
          <cell r="J48">
            <v>44923</v>
          </cell>
          <cell r="K48" t="str">
            <v>ALAIN PEREZ</v>
          </cell>
          <cell r="L48" t="str">
            <v>CIUDAD DE QUITO AV. 12 DE OCTUBRE N26-48 Y LINCOLN, EDIFICIO MIRAGE, PISO 7 HORARIO: 8:30AM ? 5:30PM</v>
          </cell>
          <cell r="P48" t="str">
            <v>000001</v>
          </cell>
          <cell r="Q48" t="str">
            <v>QUITO</v>
          </cell>
          <cell r="R48" t="str">
            <v>PICHINCHA</v>
          </cell>
          <cell r="S48" t="str">
            <v>BODEGA FLEXNET UIO - RETIRA CLIENTE</v>
          </cell>
          <cell r="T48" t="str">
            <v>FLEXTRANS UIO</v>
          </cell>
          <cell r="U48" t="str">
            <v>FLEXNETUIO_LOCAL</v>
          </cell>
          <cell r="V48">
            <v>1</v>
          </cell>
          <cell r="W48">
            <v>0.2</v>
          </cell>
          <cell r="X48" t="str">
            <v>HYCITE QUITO</v>
          </cell>
          <cell r="Y48" t="str">
            <v>FLEX NET CALLE 28 DE JUNIO S/N Y GARCIA MORENO ENTRADA LLANO GRANDE</v>
          </cell>
        </row>
        <row r="49">
          <cell r="A49" t="str">
            <v>20003041881468</v>
          </cell>
          <cell r="B49">
            <v>488005</v>
          </cell>
          <cell r="C49" t="str">
            <v>20003041881468</v>
          </cell>
          <cell r="D49" t="str">
            <v>CONECEL</v>
          </cell>
          <cell r="E49" t="str">
            <v>DESPACHO</v>
          </cell>
          <cell r="F49" t="str">
            <v>NORMAL</v>
          </cell>
          <cell r="G49" t="str">
            <v>TF68815</v>
          </cell>
          <cell r="H49">
            <v>44923</v>
          </cell>
          <cell r="I49" t="str">
            <v>COORDINADO</v>
          </cell>
          <cell r="J49">
            <v>44923</v>
          </cell>
          <cell r="K49" t="str">
            <v>DELGADO FLORES KATHERINE MICHELLE</v>
          </cell>
          <cell r="L49" t="str">
            <v>GRUPO ISMART - GRUPO DE NEUROESTIMULACION CALLE COSME OSORIO Y GONZALO CABEZAS REF: ESQUINERE DE 3P</v>
          </cell>
          <cell r="M49" t="str">
            <v>1726322793</v>
          </cell>
          <cell r="N49" t="str">
            <v>0991525393-0988640735 /  988640735</v>
          </cell>
          <cell r="P49" t="str">
            <v>QUITO</v>
          </cell>
          <cell r="Q49" t="str">
            <v>QUITO</v>
          </cell>
          <cell r="R49" t="str">
            <v>PICHINCHA</v>
          </cell>
          <cell r="U49" t="str">
            <v>FLEXNETUIO_LOCAL</v>
          </cell>
          <cell r="V49">
            <v>1</v>
          </cell>
          <cell r="W49">
            <v>1</v>
          </cell>
          <cell r="X49" t="str">
            <v>FLEXNET</v>
          </cell>
          <cell r="Y49" t="str">
            <v>FLEX NET KM 8.5 VIA DAULE COMPLEJO LA MODERNA</v>
          </cell>
        </row>
        <row r="50">
          <cell r="A50" t="str">
            <v>20003041851599</v>
          </cell>
          <cell r="B50">
            <v>488006</v>
          </cell>
          <cell r="C50" t="str">
            <v>20003041851599</v>
          </cell>
          <cell r="D50" t="str">
            <v>CONECEL</v>
          </cell>
          <cell r="E50" t="str">
            <v>DESPACHO</v>
          </cell>
          <cell r="F50" t="str">
            <v>NORMAL</v>
          </cell>
          <cell r="G50" t="str">
            <v>TF68816</v>
          </cell>
          <cell r="H50">
            <v>44923</v>
          </cell>
          <cell r="I50" t="str">
            <v>COORDINADO</v>
          </cell>
          <cell r="J50">
            <v>44923</v>
          </cell>
          <cell r="K50" t="str">
            <v>VALLEJO TORRES DENNIS MAURICIO</v>
          </cell>
          <cell r="L50" t="str">
            <v>AV. JOAQUIN HERVAS Y CLL PEDRO SABIO CDL REINA DE QUITO CS DE 2PISOS CON PORTON CONCHO DE VINO REF UNA CUADRA ANTES DE LA IGLESIA REINA DE QUITO</v>
          </cell>
          <cell r="M50" t="str">
            <v>1721925129</v>
          </cell>
          <cell r="N50" t="str">
            <v>999474796 /  999474796</v>
          </cell>
          <cell r="P50" t="str">
            <v>QUITO</v>
          </cell>
          <cell r="Q50" t="str">
            <v>QUITO</v>
          </cell>
          <cell r="R50" t="str">
            <v>PICHINCHA</v>
          </cell>
          <cell r="U50" t="str">
            <v>FLEXNETUIO_LOCAL</v>
          </cell>
          <cell r="V50">
            <v>1</v>
          </cell>
          <cell r="W50">
            <v>1</v>
          </cell>
          <cell r="X50" t="str">
            <v>FLEXNET</v>
          </cell>
          <cell r="Y50" t="str">
            <v>FLEX NET KM 8.5 VIA DAULE COMPLEJO LA MODERNA</v>
          </cell>
        </row>
        <row r="51">
          <cell r="A51" t="str">
            <v>20003041856266</v>
          </cell>
          <cell r="B51">
            <v>488007</v>
          </cell>
          <cell r="C51" t="str">
            <v>20003041856266</v>
          </cell>
          <cell r="D51" t="str">
            <v>CONECEL</v>
          </cell>
          <cell r="E51" t="str">
            <v>DESPACHO</v>
          </cell>
          <cell r="F51" t="str">
            <v>NORMAL</v>
          </cell>
          <cell r="G51" t="str">
            <v>TF068817</v>
          </cell>
          <cell r="H51">
            <v>44923</v>
          </cell>
          <cell r="I51" t="str">
            <v>COORDINADO</v>
          </cell>
          <cell r="J51">
            <v>44923</v>
          </cell>
          <cell r="K51" t="str">
            <v>ARTEAGA VELEZ KATHERINE MARGARITA</v>
          </cell>
          <cell r="L51" t="str">
            <v>AV JORGE PEREZ CONCHA Y CLL DE LOS CEREZOS EN CONJUNTO RESIDENCIAL MIRAJE REF DIAG A ILGESIA EVANGELICA</v>
          </cell>
          <cell r="M51" t="str">
            <v>1311857021</v>
          </cell>
          <cell r="N51" t="str">
            <v>959650929 /  959650929</v>
          </cell>
          <cell r="P51" t="str">
            <v>QUITO</v>
          </cell>
          <cell r="Q51" t="str">
            <v>QUITO</v>
          </cell>
          <cell r="R51" t="str">
            <v>PICHINCHA</v>
          </cell>
          <cell r="U51" t="str">
            <v>FLEXNETUIO_LOCAL</v>
          </cell>
          <cell r="V51">
            <v>1</v>
          </cell>
          <cell r="W51">
            <v>1</v>
          </cell>
          <cell r="X51" t="str">
            <v>FLEXNET</v>
          </cell>
          <cell r="Y51" t="str">
            <v>FLEX NET KM 8.5 VIA DAULE COMPLEJO LA MODERNA</v>
          </cell>
        </row>
        <row r="52">
          <cell r="A52" t="str">
            <v>20003037105480</v>
          </cell>
          <cell r="B52">
            <v>488008</v>
          </cell>
          <cell r="C52" t="str">
            <v>20003037105480</v>
          </cell>
          <cell r="D52" t="str">
            <v>CONECEL</v>
          </cell>
          <cell r="E52" t="str">
            <v>DESPACHO</v>
          </cell>
          <cell r="F52" t="str">
            <v>NORMAL</v>
          </cell>
          <cell r="G52" t="str">
            <v>TF068818</v>
          </cell>
          <cell r="H52">
            <v>44923</v>
          </cell>
          <cell r="I52" t="str">
            <v>COORDINADO</v>
          </cell>
          <cell r="J52">
            <v>44923</v>
          </cell>
          <cell r="K52" t="str">
            <v>SANCHEZ QUISHPE JOHN JAIRO</v>
          </cell>
          <cell r="L52" t="str">
            <v>BARRIO SAN LORENZO#2, CALLE 10 AGOSTO Y AV. LA PLAYA SECTOR CHAQUIBAMBA VIA CUSUBAMBA/ CASA DE 1 PLANTA CERRAMIENTO DE LADRILLO/REF DIAGONAL A VIVERES EMELY</v>
          </cell>
          <cell r="M52" t="str">
            <v>1721884227</v>
          </cell>
          <cell r="N52" t="str">
            <v>994951186 /  -</v>
          </cell>
          <cell r="P52" t="str">
            <v>QUITO</v>
          </cell>
          <cell r="Q52" t="str">
            <v>QUITO</v>
          </cell>
          <cell r="R52" t="str">
            <v>PICHINCHA</v>
          </cell>
          <cell r="U52" t="str">
            <v>FLEXNETUIO_LOCAL</v>
          </cell>
          <cell r="V52">
            <v>1</v>
          </cell>
          <cell r="W52">
            <v>1</v>
          </cell>
          <cell r="X52" t="str">
            <v>FLEXNET</v>
          </cell>
          <cell r="Y52" t="str">
            <v>FLEX NET KM 8.5 VIA DAULE COMPLEJO LA MODERNA</v>
          </cell>
        </row>
        <row r="53">
          <cell r="A53" t="str">
            <v>20003041872719</v>
          </cell>
          <cell r="B53">
            <v>488009</v>
          </cell>
          <cell r="C53" t="str">
            <v>20003041872719</v>
          </cell>
          <cell r="D53" t="str">
            <v>CONECEL</v>
          </cell>
          <cell r="E53" t="str">
            <v>DESPACHO</v>
          </cell>
          <cell r="F53" t="str">
            <v>NORMAL</v>
          </cell>
          <cell r="G53" t="str">
            <v>TF068819</v>
          </cell>
          <cell r="H53">
            <v>44923</v>
          </cell>
          <cell r="I53" t="str">
            <v>COORDINADO</v>
          </cell>
          <cell r="J53">
            <v>44923</v>
          </cell>
          <cell r="K53" t="str">
            <v>CHICAIZA ALMAGRO SEGUNDO MANUEL</v>
          </cell>
          <cell r="L53" t="str">
            <v>S-9256 ZARUMA Y LA JAUJA/REF. CASA ESQUINERA AL FRENTE DE UNA LAVADORA DE CARRO DE NOMBRE AUTO DE SAIL/CS1P CL CS CAFE CON TOMATE</v>
          </cell>
          <cell r="M53" t="str">
            <v>1708229776</v>
          </cell>
          <cell r="N53" t="str">
            <v>997471688 /  -</v>
          </cell>
          <cell r="P53" t="str">
            <v>QUITO</v>
          </cell>
          <cell r="Q53" t="str">
            <v>QUITO</v>
          </cell>
          <cell r="R53" t="str">
            <v>PICHINCHA</v>
          </cell>
          <cell r="U53" t="str">
            <v>FLEXNETUIO_LOCAL</v>
          </cell>
          <cell r="V53">
            <v>1</v>
          </cell>
          <cell r="W53">
            <v>1</v>
          </cell>
          <cell r="X53" t="str">
            <v>FLEXNET</v>
          </cell>
          <cell r="Y53" t="str">
            <v>FLEX NET KM 8.5 VIA DAULE COMPLEJO LA MODERNA</v>
          </cell>
        </row>
        <row r="54">
          <cell r="A54" t="str">
            <v>20003041881219</v>
          </cell>
          <cell r="B54">
            <v>488010</v>
          </cell>
          <cell r="C54" t="str">
            <v>20003041881219</v>
          </cell>
          <cell r="D54" t="str">
            <v>CONECEL</v>
          </cell>
          <cell r="E54" t="str">
            <v>DESPACHO</v>
          </cell>
          <cell r="F54" t="str">
            <v>NORMAL</v>
          </cell>
          <cell r="G54" t="str">
            <v>TF068820</v>
          </cell>
          <cell r="H54">
            <v>44923</v>
          </cell>
          <cell r="I54" t="str">
            <v>COORDINADO</v>
          </cell>
          <cell r="J54">
            <v>44923</v>
          </cell>
          <cell r="K54" t="str">
            <v>ORDONEZ LLERENA ANDREA GABRIELA</v>
          </cell>
          <cell r="L54" t="str">
            <v>AV LOS LAURELES AV MORTINOS DEP 202 TORRE E REF: CERCA A LOS SANDUCHE DEL ARBILTOS DE ELOY ALFARO</v>
          </cell>
          <cell r="M54" t="str">
            <v>1717656761</v>
          </cell>
          <cell r="N54" t="str">
            <v>984682687 /  984682687</v>
          </cell>
          <cell r="P54" t="str">
            <v>QUITO</v>
          </cell>
          <cell r="Q54" t="str">
            <v>QUITO</v>
          </cell>
          <cell r="R54" t="str">
            <v>PICHINCHA</v>
          </cell>
          <cell r="U54" t="str">
            <v>FLEXNETUIO_LOCAL</v>
          </cell>
          <cell r="V54">
            <v>1</v>
          </cell>
          <cell r="W54">
            <v>1</v>
          </cell>
          <cell r="X54" t="str">
            <v>FLEXNET</v>
          </cell>
          <cell r="Y54" t="str">
            <v>FLEX NET KM 8.5 VIA DAULE COMPLEJO LA MODERNA</v>
          </cell>
        </row>
        <row r="55">
          <cell r="A55" t="str">
            <v>20003042259624</v>
          </cell>
          <cell r="B55">
            <v>488011</v>
          </cell>
          <cell r="C55" t="str">
            <v>20003042259624</v>
          </cell>
          <cell r="D55" t="str">
            <v>CONECEL</v>
          </cell>
          <cell r="E55" t="str">
            <v>DESPACHO</v>
          </cell>
          <cell r="F55" t="str">
            <v>NORMAL</v>
          </cell>
          <cell r="G55" t="str">
            <v>TF068821</v>
          </cell>
          <cell r="H55">
            <v>44923</v>
          </cell>
          <cell r="I55" t="str">
            <v>COORDINADO</v>
          </cell>
          <cell r="J55">
            <v>44923</v>
          </cell>
          <cell r="K55" t="str">
            <v>MORA DAVALOS GINA FERNANDA</v>
          </cell>
          <cell r="L55" t="str">
            <v>AV REAL AUDIENCIA DE QUITO N59-130 ENTRE LUIS TUFINO Y FRANCISCO SALAMBA CS 2 PISOS /BEIGE CON VERDE REF FRENTE CEVICHES LA RUMINAHUI</v>
          </cell>
          <cell r="M55" t="str">
            <v>1709185225</v>
          </cell>
          <cell r="N55" t="str">
            <v>992750835 /  992750835</v>
          </cell>
          <cell r="P55" t="str">
            <v>QUITO</v>
          </cell>
          <cell r="Q55" t="str">
            <v>QUITO</v>
          </cell>
          <cell r="R55" t="str">
            <v>PICHINCHA</v>
          </cell>
          <cell r="U55" t="str">
            <v>FLEXNETUIO_LOCAL</v>
          </cell>
          <cell r="V55">
            <v>1</v>
          </cell>
          <cell r="W55">
            <v>1</v>
          </cell>
          <cell r="X55" t="str">
            <v>FLEXNET</v>
          </cell>
          <cell r="Y55" t="str">
            <v>FLEX NET KM 8.5 VIA DAULE COMPLEJO LA MODERNA</v>
          </cell>
        </row>
        <row r="56">
          <cell r="A56" t="str">
            <v>20003042190602</v>
          </cell>
          <cell r="B56">
            <v>488012</v>
          </cell>
          <cell r="C56" t="str">
            <v>20003042190602</v>
          </cell>
          <cell r="D56" t="str">
            <v>CONECEL</v>
          </cell>
          <cell r="E56" t="str">
            <v>DESPACHO</v>
          </cell>
          <cell r="F56" t="str">
            <v>NORMAL</v>
          </cell>
          <cell r="G56" t="str">
            <v>TF068822</v>
          </cell>
          <cell r="H56">
            <v>44923</v>
          </cell>
          <cell r="I56" t="str">
            <v>COORDINADO</v>
          </cell>
          <cell r="J56">
            <v>44923</v>
          </cell>
          <cell r="K56" t="str">
            <v>GREFA LOPEZ MARTIN ENRIQUE</v>
          </cell>
          <cell r="L56" t="str">
            <v>SECTOR MARIANITA CLL DE LOS FUNDADORES Y N9 /ENTRA EN BODEGAS GLOBANDINA CORP.S.A. CEDI VIESCARGO/LOGISTICA REF:TRES CUADRAS CENTRO COMERCIAL CORAL</v>
          </cell>
          <cell r="M56" t="str">
            <v>1500494784</v>
          </cell>
          <cell r="N56" t="str">
            <v>981729629 /  -</v>
          </cell>
          <cell r="P56" t="str">
            <v>QUITO</v>
          </cell>
          <cell r="Q56" t="str">
            <v>QUITO</v>
          </cell>
          <cell r="R56" t="str">
            <v>PICHINCHA</v>
          </cell>
          <cell r="U56" t="str">
            <v>FLEXNETUIO_LOCAL</v>
          </cell>
          <cell r="V56">
            <v>1</v>
          </cell>
          <cell r="W56">
            <v>1</v>
          </cell>
          <cell r="X56" t="str">
            <v>FLEXNET</v>
          </cell>
          <cell r="Y56" t="str">
            <v>FLEX NET KM 8.5 VIA DAULE COMPLEJO LA MODERNA</v>
          </cell>
        </row>
        <row r="57">
          <cell r="A57" t="str">
            <v>20003042245906</v>
          </cell>
          <cell r="B57">
            <v>488013</v>
          </cell>
          <cell r="C57" t="str">
            <v>20003042245906</v>
          </cell>
          <cell r="D57" t="str">
            <v>CONECEL</v>
          </cell>
          <cell r="E57" t="str">
            <v>DESPACHO</v>
          </cell>
          <cell r="F57" t="str">
            <v>NORMAL</v>
          </cell>
          <cell r="G57" t="str">
            <v>TF068823</v>
          </cell>
          <cell r="H57">
            <v>44923</v>
          </cell>
          <cell r="I57" t="str">
            <v>COORDINADO</v>
          </cell>
          <cell r="J57">
            <v>44923</v>
          </cell>
          <cell r="K57" t="str">
            <v>CALO GUAMAN NELSON PAUL</v>
          </cell>
          <cell r="L57" t="str">
            <v>LUCHA DE LOS POBRE EN AV GONZALO PEREZ BUSTAMANTE Y SIMON BOLIVAR REF A 2 ESQUINAS FERRETERIA DIAZCERO</v>
          </cell>
          <cell r="M57" t="str">
            <v>503358541</v>
          </cell>
          <cell r="N57" t="str">
            <v>995568302 /  995568302</v>
          </cell>
          <cell r="P57" t="str">
            <v>QUITO</v>
          </cell>
          <cell r="Q57" t="str">
            <v>QUITO</v>
          </cell>
          <cell r="R57" t="str">
            <v>PICHINCHA</v>
          </cell>
          <cell r="U57" t="str">
            <v>FLEXNETUIO_LOCAL</v>
          </cell>
          <cell r="V57">
            <v>1</v>
          </cell>
          <cell r="W57">
            <v>1</v>
          </cell>
          <cell r="X57" t="str">
            <v>FLEXNET</v>
          </cell>
          <cell r="Y57" t="str">
            <v>FLEX NET KM 8.5 VIA DAULE COMPLEJO LA MODERNA</v>
          </cell>
        </row>
        <row r="58">
          <cell r="A58" t="str">
            <v>20003037888032</v>
          </cell>
          <cell r="B58">
            <v>488014</v>
          </cell>
          <cell r="C58" t="str">
            <v>20003037888032</v>
          </cell>
          <cell r="D58" t="str">
            <v>CONECEL</v>
          </cell>
          <cell r="E58" t="str">
            <v>DESPACHO</v>
          </cell>
          <cell r="F58" t="str">
            <v>NORMAL</v>
          </cell>
          <cell r="G58" t="str">
            <v>TF068824</v>
          </cell>
          <cell r="H58">
            <v>44923</v>
          </cell>
          <cell r="I58" t="str">
            <v>COORDINADO</v>
          </cell>
          <cell r="J58">
            <v>44923</v>
          </cell>
          <cell r="K58" t="str">
            <v>DOMINGUEZ OBANDO GERARDO DANIEL</v>
          </cell>
          <cell r="L58" t="str">
            <v>"SECTOR SAN JOSE DE MORAN,CALLE 85 CHIMBORAZO Y PSJE GONZALEZ REF.FINALIZANDO CALLE, EN CONJUNTO HABITACIONAL ""LOS CEIBOS"""</v>
          </cell>
          <cell r="M58" t="str">
            <v>1720079340</v>
          </cell>
          <cell r="N58" t="str">
            <v>958628948 /  958628948</v>
          </cell>
          <cell r="P58" t="str">
            <v>QUITO</v>
          </cell>
          <cell r="Q58" t="str">
            <v>QUITO</v>
          </cell>
          <cell r="R58" t="str">
            <v>PICHINCHA</v>
          </cell>
          <cell r="U58" t="str">
            <v>FLEXNETUIO_LOCAL</v>
          </cell>
          <cell r="V58">
            <v>1</v>
          </cell>
          <cell r="W58">
            <v>1</v>
          </cell>
          <cell r="X58" t="str">
            <v>FLEXNET</v>
          </cell>
          <cell r="Y58" t="str">
            <v>FLEX NET KM 8.5 VIA DAULE COMPLEJO LA MODERNA</v>
          </cell>
        </row>
        <row r="59">
          <cell r="A59" t="str">
            <v>20003043093114</v>
          </cell>
          <cell r="B59">
            <v>488015</v>
          </cell>
          <cell r="C59" t="str">
            <v>20003043093114</v>
          </cell>
          <cell r="D59" t="str">
            <v>CONECEL</v>
          </cell>
          <cell r="E59" t="str">
            <v>DESPACHO</v>
          </cell>
          <cell r="F59" t="str">
            <v>NORMAL</v>
          </cell>
          <cell r="G59" t="str">
            <v/>
          </cell>
          <cell r="H59">
            <v>44923</v>
          </cell>
          <cell r="I59" t="str">
            <v>COORDINADO</v>
          </cell>
          <cell r="J59">
            <v>44923</v>
          </cell>
          <cell r="K59" t="str">
            <v>PIEDRA VASQUEZ TATIANA FERNANDA</v>
          </cell>
          <cell r="L59" t="str">
            <v>URB SAN JOSE CALLE DE LA VAINILLA Y CALLE PIMIENTA CASA DOS PISOS NUEMERO 2 CREMA REF:DETRAS DE ECUALACTA</v>
          </cell>
          <cell r="M59" t="str">
            <v>1104055999</v>
          </cell>
          <cell r="N59" t="str">
            <v>987434358 /  987434358</v>
          </cell>
          <cell r="O59" t="str">
            <v/>
          </cell>
          <cell r="P59" t="str">
            <v>CUENCA</v>
          </cell>
          <cell r="Q59" t="str">
            <v>CUENCA</v>
          </cell>
          <cell r="R59" t="str">
            <v>AZUAY</v>
          </cell>
          <cell r="U59" t="str">
            <v>FLEXNETUIO_PROVINCIA</v>
          </cell>
          <cell r="V59">
            <v>1</v>
          </cell>
          <cell r="W59">
            <v>1</v>
          </cell>
          <cell r="X59" t="str">
            <v>FLEXNET</v>
          </cell>
          <cell r="Y59" t="str">
            <v>FLEX NET km 8.5 via daule complejo la moderna</v>
          </cell>
        </row>
        <row r="60">
          <cell r="A60" t="str">
            <v>20003043113026</v>
          </cell>
          <cell r="B60">
            <v>488016</v>
          </cell>
          <cell r="C60" t="str">
            <v>20003043113026</v>
          </cell>
          <cell r="D60" t="str">
            <v>CONECEL</v>
          </cell>
          <cell r="E60" t="str">
            <v>DESPACHO</v>
          </cell>
          <cell r="F60" t="str">
            <v>NORMAL</v>
          </cell>
          <cell r="G60" t="str">
            <v/>
          </cell>
          <cell r="H60">
            <v>44923</v>
          </cell>
          <cell r="I60" t="str">
            <v>COORDINADO</v>
          </cell>
          <cell r="J60">
            <v>44923</v>
          </cell>
          <cell r="K60" t="str">
            <v>LEON CAMPOVERDE PEDRO ANDRES</v>
          </cell>
          <cell r="L60" t="str">
            <v>CALLE DE LA SIDRA Y CALLE DEL YUGO SECTOR RIO AMARILLO CASA DOMICILIO 1 PISO CON CERRAMIENTO GRIS REF EN EL DOMICILIO HAY UN LETRERO ESTUDIO DE ARQUITECTURA</v>
          </cell>
          <cell r="M60" t="str">
            <v>105205942</v>
          </cell>
          <cell r="N60" t="str">
            <v>984311891 /  984311891</v>
          </cell>
          <cell r="O60" t="str">
            <v/>
          </cell>
          <cell r="P60" t="str">
            <v>CUENCA</v>
          </cell>
          <cell r="Q60" t="str">
            <v>CUENCA</v>
          </cell>
          <cell r="R60" t="str">
            <v>AZUAY</v>
          </cell>
          <cell r="U60" t="str">
            <v>FLEXNETUIO_PROVINCIA</v>
          </cell>
          <cell r="V60">
            <v>1</v>
          </cell>
          <cell r="W60">
            <v>1</v>
          </cell>
          <cell r="X60" t="str">
            <v>FLEXNET</v>
          </cell>
          <cell r="Y60" t="str">
            <v>FLEX NET km 8.5 via daule complejo la moderna</v>
          </cell>
        </row>
        <row r="61">
          <cell r="A61" t="str">
            <v>SG_2022_2234</v>
          </cell>
          <cell r="B61">
            <v>488004</v>
          </cell>
          <cell r="C61" t="str">
            <v>SG_2022_2234</v>
          </cell>
          <cell r="D61" t="str">
            <v>SG</v>
          </cell>
          <cell r="E61" t="str">
            <v>DESPACHO</v>
          </cell>
          <cell r="F61" t="str">
            <v>NORMAL</v>
          </cell>
          <cell r="G61" t="str">
            <v>91119</v>
          </cell>
          <cell r="H61">
            <v>44923</v>
          </cell>
          <cell r="I61" t="str">
            <v>EN_PROCESO</v>
          </cell>
          <cell r="J61">
            <v>44923</v>
          </cell>
          <cell r="K61" t="str">
            <v>DAVID HENRIQUEZ</v>
          </cell>
          <cell r="L61" t="str">
            <v>CDLA. LA JOYA. ETAPA GEMA. MZ 8 VILLA 13.</v>
          </cell>
          <cell r="P61" t="str">
            <v>GUAYAQUIL</v>
          </cell>
          <cell r="Q61" t="str">
            <v>GUAYAQUIL</v>
          </cell>
          <cell r="R61" t="str">
            <v>GUAYAS</v>
          </cell>
          <cell r="U61" t="str">
            <v>FLEXNETGYE_LOCAL</v>
          </cell>
          <cell r="V61">
            <v>1</v>
          </cell>
          <cell r="W61">
            <v>398.74</v>
          </cell>
          <cell r="X61" t="str">
            <v>FLEXNET - GYE</v>
          </cell>
          <cell r="Y61" t="str">
            <v>FERNANDO GUTIERREZ HILL KM 8 1/2 VIA DAULE</v>
          </cell>
        </row>
        <row r="62">
          <cell r="A62" t="str">
            <v>9569</v>
          </cell>
          <cell r="B62">
            <v>488002</v>
          </cell>
          <cell r="C62" t="str">
            <v>9569</v>
          </cell>
          <cell r="D62" t="str">
            <v>DEGSO</v>
          </cell>
          <cell r="E62" t="str">
            <v>DESPACHO</v>
          </cell>
          <cell r="F62" t="str">
            <v>NORMAL</v>
          </cell>
          <cell r="G62" t="str">
            <v>FT77077</v>
          </cell>
          <cell r="H62">
            <v>44923</v>
          </cell>
          <cell r="I62" t="str">
            <v>EN_PROCESO</v>
          </cell>
          <cell r="J62">
            <v>44923</v>
          </cell>
          <cell r="K62" t="str">
            <v>SIMED S. A.</v>
          </cell>
          <cell r="L62" t="str">
            <v xml:space="preserve">DIRECCION: AV. AMAZONAS N37-102 Y UNION NACIONAL DE PERIODISTAS - EDF . PUERTAS DEL SOL (8:00 A 14:00), </v>
          </cell>
          <cell r="M62" t="str">
            <v>1790691810001</v>
          </cell>
          <cell r="N62" t="str">
            <v>99-832-0225</v>
          </cell>
          <cell r="O62" t="str">
            <v>99-832-0225</v>
          </cell>
          <cell r="P62" t="str">
            <v>170301</v>
          </cell>
          <cell r="Q62" t="str">
            <v>QUITO</v>
          </cell>
          <cell r="R62" t="str">
            <v>PICHINCHA</v>
          </cell>
          <cell r="S62" t="str">
            <v>QUITO</v>
          </cell>
          <cell r="U62" t="str">
            <v>FLEXNETUIO_LOCAL</v>
          </cell>
          <cell r="V62">
            <v>1</v>
          </cell>
          <cell r="W62">
            <v>5.2</v>
          </cell>
          <cell r="X62" t="str">
            <v>FLEXNET</v>
          </cell>
          <cell r="Y62" t="str">
            <v>FLEX NET CALLE 28 DE JUNIO S/N Y GARCIA MORENO ENTRADA LLANO GRANDE</v>
          </cell>
        </row>
        <row r="63">
          <cell r="A63" t="str">
            <v>18595280</v>
          </cell>
          <cell r="B63">
            <v>488000</v>
          </cell>
          <cell r="C63" t="str">
            <v>18595280</v>
          </cell>
          <cell r="D63" t="str">
            <v>SPARE</v>
          </cell>
          <cell r="E63" t="str">
            <v>DESPACHO</v>
          </cell>
          <cell r="F63" t="str">
            <v>NORMAL</v>
          </cell>
          <cell r="G63" t="str">
            <v>TF91065</v>
          </cell>
          <cell r="H63">
            <v>44923</v>
          </cell>
          <cell r="I63" t="str">
            <v>EN_PROCESO</v>
          </cell>
          <cell r="J63">
            <v>44923</v>
          </cell>
          <cell r="K63" t="str">
            <v>FLEXNET QUITO</v>
          </cell>
          <cell r="L63" t="str">
            <v>COMPLEJO SAN JORGE. 28 DE JUNIO Y GARCIA MORENO - ENTRADA A LLANO GRANDE.</v>
          </cell>
          <cell r="M63" t="str">
            <v>PATRICIO PONCE - RUC: 1791890663001</v>
          </cell>
          <cell r="N63" t="str">
            <v>0987602087</v>
          </cell>
          <cell r="P63" t="str">
            <v>170208</v>
          </cell>
          <cell r="Q63" t="str">
            <v>QUITO</v>
          </cell>
          <cell r="R63" t="str">
            <v>PICHINCHA</v>
          </cell>
          <cell r="S63" t="str">
            <v>CALDERON (CARAPUNGO)</v>
          </cell>
          <cell r="T63" t="str">
            <v>CARGO UNION</v>
          </cell>
          <cell r="U63" t="str">
            <v>FLEXNETGYE_UIO</v>
          </cell>
          <cell r="V63">
            <v>1</v>
          </cell>
          <cell r="W63">
            <v>0.03</v>
          </cell>
          <cell r="X63" t="str">
            <v>FLEXNET ECUADOR</v>
          </cell>
          <cell r="Y63" t="str">
            <v>FERNANDO GUTIÉRREZ HILL VÍA DAULE KM 8 1/2 ENTRADA COOPERATIVA JUAN MONTALVO</v>
          </cell>
        </row>
        <row r="64">
          <cell r="A64" t="str">
            <v>NOKIACNT22_159</v>
          </cell>
          <cell r="B64">
            <v>487999</v>
          </cell>
          <cell r="C64" t="str">
            <v>NOKIACNT22_159</v>
          </cell>
          <cell r="D64" t="str">
            <v>NOKIA</v>
          </cell>
          <cell r="E64" t="str">
            <v>DESPACHO</v>
          </cell>
          <cell r="F64" t="str">
            <v>NORMAL</v>
          </cell>
          <cell r="G64" t="str">
            <v>91064</v>
          </cell>
          <cell r="H64">
            <v>44923</v>
          </cell>
          <cell r="I64" t="str">
            <v>EN_PROCESO</v>
          </cell>
          <cell r="J64">
            <v>44923</v>
          </cell>
          <cell r="K64" t="str">
            <v>TRES CERRITOS CNT</v>
          </cell>
          <cell r="L64" t="str">
            <v>CIUDADELA IETEL</v>
          </cell>
          <cell r="M64" t="str">
            <v xml:space="preserve">Alex Guerrero </v>
          </cell>
          <cell r="N64" t="str">
            <v>098 887 7688</v>
          </cell>
          <cell r="P64" t="str">
            <v>GUAYAQUIL</v>
          </cell>
          <cell r="Q64" t="str">
            <v>GUAYAQUIL</v>
          </cell>
          <cell r="R64" t="str">
            <v>GUAYAS</v>
          </cell>
          <cell r="U64" t="str">
            <v>FLEXNETGYE_LOCAL</v>
          </cell>
          <cell r="V64">
            <v>1</v>
          </cell>
          <cell r="W64">
            <v>1.5</v>
          </cell>
          <cell r="X64" t="str">
            <v>FLEXNET GYE</v>
          </cell>
          <cell r="Y64" t="str">
            <v>KM 8.5 VIA A DAULE</v>
          </cell>
        </row>
        <row r="65">
          <cell r="A65" t="str">
            <v>retiro 28-12-2022</v>
          </cell>
          <cell r="B65">
            <v>487998</v>
          </cell>
          <cell r="C65" t="str">
            <v>retiro 28-12-2022</v>
          </cell>
          <cell r="D65" t="str">
            <v>AVAPP</v>
          </cell>
          <cell r="E65" t="str">
            <v>DESPACHO</v>
          </cell>
          <cell r="F65" t="str">
            <v>EXCLUSIVO</v>
          </cell>
          <cell r="G65" t="str">
            <v>FT77027</v>
          </cell>
          <cell r="H65">
            <v>44923</v>
          </cell>
          <cell r="I65" t="str">
            <v>EN_PROCESO</v>
          </cell>
          <cell r="J65">
            <v>44923</v>
          </cell>
          <cell r="K65" t="str">
            <v>BODEGA TECH DATA</v>
          </cell>
          <cell r="L65" t="str">
            <v>PANAMERICANA NORTE KM 12 1/2, 28 DE JUNIO Y GARCÍA</v>
          </cell>
          <cell r="P65" t="str">
            <v>170208</v>
          </cell>
          <cell r="Q65" t="str">
            <v>QUITO</v>
          </cell>
          <cell r="R65" t="str">
            <v>PICHINCHA</v>
          </cell>
          <cell r="S65" t="str">
            <v>CALDERON (CARAPUNGO)</v>
          </cell>
          <cell r="T65" t="str">
            <v>FLEXTRANS UIO</v>
          </cell>
          <cell r="U65" t="str">
            <v>FLEXNETUIO_LOCAL</v>
          </cell>
          <cell r="V65">
            <v>1</v>
          </cell>
          <cell r="W65">
            <v>50</v>
          </cell>
          <cell r="X65" t="str">
            <v>EDIF. TITANIUM PLAZA / LESLY GALLEGOS</v>
          </cell>
          <cell r="Y65" t="str">
            <v>AV. REPÚBLICA Y MARTÍN CARRIÓN, EDIF. TITANIUM PLAZA, OFIC. 602</v>
          </cell>
        </row>
        <row r="66">
          <cell r="A66" t="str">
            <v>BREDEV0006</v>
          </cell>
          <cell r="B66">
            <v>487997</v>
          </cell>
          <cell r="C66" t="str">
            <v>BREDEV0006</v>
          </cell>
          <cell r="D66" t="str">
            <v>CONECEL_DOCUMENTOS</v>
          </cell>
          <cell r="E66" t="str">
            <v>DESPACHO</v>
          </cell>
          <cell r="F66" t="str">
            <v>NORMAL</v>
          </cell>
          <cell r="G66" t="str">
            <v>TF91063</v>
          </cell>
          <cell r="H66">
            <v>44923</v>
          </cell>
          <cell r="I66" t="str">
            <v>EN_PROCESO</v>
          </cell>
          <cell r="J66">
            <v>44923</v>
          </cell>
          <cell r="K66" t="str">
            <v>LOURDES QUINTERO (BREDLYNG)</v>
          </cell>
          <cell r="L66" t="str">
            <v>OFC BRELDYNG CALLE 7MO PASAJE 37ª Y V. EMILIO ROMERO, BODEGAS DE FERRETERIA ESPINOZA, BODEGA #8 (EXACTAMENTE QUEDA EN LA JUAN TANCA MARENGO KM. 4.5 PASANDO LA COCA COLA</v>
          </cell>
          <cell r="P66" t="str">
            <v>GUAYAQUIL</v>
          </cell>
          <cell r="Q66" t="str">
            <v>GUAYAQUIL</v>
          </cell>
          <cell r="R66" t="str">
            <v>GUAYAS</v>
          </cell>
          <cell r="T66" t="str">
            <v>FLEXTRANS GYE</v>
          </cell>
          <cell r="U66" t="str">
            <v>FLEXNETUIO_GYE</v>
          </cell>
          <cell r="V66">
            <v>2</v>
          </cell>
          <cell r="W66">
            <v>12</v>
          </cell>
          <cell r="X66" t="str">
            <v>FLEXNET</v>
          </cell>
        </row>
        <row r="67">
          <cell r="A67" t="str">
            <v>4772459</v>
          </cell>
          <cell r="B67">
            <v>487995</v>
          </cell>
          <cell r="C67" t="str">
            <v>4772459</v>
          </cell>
          <cell r="D67" t="str">
            <v>MDELIVERY</v>
          </cell>
          <cell r="E67" t="str">
            <v>DESPACHO</v>
          </cell>
          <cell r="F67" t="str">
            <v>NORMAL</v>
          </cell>
          <cell r="G67" t="str">
            <v>FT77085</v>
          </cell>
          <cell r="H67">
            <v>44923</v>
          </cell>
          <cell r="I67" t="str">
            <v>HABILITADO_RUTEO</v>
          </cell>
          <cell r="J67">
            <v>44923</v>
          </cell>
          <cell r="K67" t="str">
            <v>Sandra Patricia Estrada Lalangui</v>
          </cell>
          <cell r="L67" t="str">
            <v>QUITUMBE  AV MARTHA BUCARAM  S36 100  Y PSJE OE9K</v>
          </cell>
          <cell r="M67" t="str">
            <v>1724482359</v>
          </cell>
          <cell r="N67" t="str">
            <v>0988761331</v>
          </cell>
          <cell r="O67" t="str">
            <v>0988761331</v>
          </cell>
          <cell r="P67" t="str">
            <v>QUITO</v>
          </cell>
          <cell r="Q67" t="str">
            <v>QUITO</v>
          </cell>
          <cell r="R67" t="str">
            <v>PICHINCHA</v>
          </cell>
          <cell r="T67" t="str">
            <v>FLEXTRANS UIO</v>
          </cell>
          <cell r="U67" t="str">
            <v>FLEXNETUIO_LOCAL</v>
          </cell>
          <cell r="V67">
            <v>1</v>
          </cell>
          <cell r="W67">
            <v>1</v>
          </cell>
          <cell r="X67" t="str">
            <v>FLEXNET ECUADOR - MDELIVERY</v>
          </cell>
          <cell r="Y67" t="str">
            <v>CALLE 28 DE JUNIO S/N Y GARCIA MORENO ENTRADA LLANO GRANDE</v>
          </cell>
        </row>
        <row r="68">
          <cell r="A68" t="str">
            <v>4772669</v>
          </cell>
          <cell r="B68">
            <v>487996</v>
          </cell>
          <cell r="C68" t="str">
            <v>4772669</v>
          </cell>
          <cell r="D68" t="str">
            <v>MDELIVERY</v>
          </cell>
          <cell r="E68" t="str">
            <v>DESPACHO</v>
          </cell>
          <cell r="F68" t="str">
            <v>NORMAL</v>
          </cell>
          <cell r="G68" t="str">
            <v>TF91138</v>
          </cell>
          <cell r="H68">
            <v>44923</v>
          </cell>
          <cell r="I68" t="str">
            <v>CARGADO_VEHICULO</v>
          </cell>
          <cell r="J68">
            <v>44923</v>
          </cell>
          <cell r="K68" t="str">
            <v>Dayrli Geoconda Munoz Laborde</v>
          </cell>
          <cell r="L68" t="str">
            <v>TARQUI   CDLA URDENOR 2 MZ 0220 SOL 13</v>
          </cell>
          <cell r="M68" t="str">
            <v>1206849141</v>
          </cell>
          <cell r="N68" t="str">
            <v>0987864037</v>
          </cell>
          <cell r="O68" t="str">
            <v>0987864037</v>
          </cell>
          <cell r="P68" t="str">
            <v>GUAYAQUIL</v>
          </cell>
          <cell r="Q68" t="str">
            <v>GUAYAQUIL</v>
          </cell>
          <cell r="R68" t="str">
            <v>GUAYAS</v>
          </cell>
          <cell r="T68" t="str">
            <v>FLEXTRANS GYE</v>
          </cell>
          <cell r="U68" t="str">
            <v>FLEXNETUIO_GYE</v>
          </cell>
          <cell r="V68">
            <v>1</v>
          </cell>
          <cell r="W68">
            <v>1</v>
          </cell>
          <cell r="X68" t="str">
            <v>FLEXNET ECUADOR - MDELIVERY</v>
          </cell>
          <cell r="Y68" t="str">
            <v>CALLE 28 DE JUNIO S/N Y GARCIA MORENO ENTRADA LLANO GRANDE</v>
          </cell>
        </row>
        <row r="69">
          <cell r="A69" t="str">
            <v>4771571</v>
          </cell>
          <cell r="B69">
            <v>487965</v>
          </cell>
          <cell r="C69" t="str">
            <v>4771571</v>
          </cell>
          <cell r="D69" t="str">
            <v>MDELIVERY</v>
          </cell>
          <cell r="E69" t="str">
            <v>DESPACHO</v>
          </cell>
          <cell r="F69" t="str">
            <v>NORMAL</v>
          </cell>
          <cell r="G69" t="str">
            <v>031080004771571</v>
          </cell>
          <cell r="H69">
            <v>44923</v>
          </cell>
          <cell r="I69" t="str">
            <v>EN_TRANSITO</v>
          </cell>
          <cell r="J69">
            <v>44923</v>
          </cell>
          <cell r="K69" t="str">
            <v>ILAQUICHE QUINDIGALLE JONATHAN CHRISTIAN</v>
          </cell>
          <cell r="L69" t="str">
            <v>HUACHI CHICO    CALLE BERNARDO LEGARDA SN  CALLE GABRIEL GARCIA MOGROVEJO</v>
          </cell>
          <cell r="M69" t="str">
            <v>1805771803</v>
          </cell>
          <cell r="N69" t="str">
            <v>0984097034</v>
          </cell>
          <cell r="O69" t="str">
            <v>0984097034</v>
          </cell>
          <cell r="P69" t="str">
            <v>AMBATO</v>
          </cell>
          <cell r="Q69" t="str">
            <v>AMBATO</v>
          </cell>
          <cell r="R69" t="str">
            <v>TUNGURAHUA</v>
          </cell>
          <cell r="S69" t="str">
            <v>AMBATO</v>
          </cell>
          <cell r="T69" t="str">
            <v>TRAMACO</v>
          </cell>
          <cell r="U69" t="str">
            <v>FLEXNETUIO_PROVINCIA</v>
          </cell>
          <cell r="V69">
            <v>1</v>
          </cell>
          <cell r="W69">
            <v>1</v>
          </cell>
          <cell r="X69" t="str">
            <v>FLEXNET ECUADOR - MDELIVERY</v>
          </cell>
          <cell r="Y69" t="str">
            <v>CALLE 28 DE JUNIO S/N Y GARCIA MORENO ENTRADA LLANO GRANDE</v>
          </cell>
        </row>
        <row r="70">
          <cell r="A70" t="str">
            <v>4771590</v>
          </cell>
          <cell r="B70">
            <v>487966</v>
          </cell>
          <cell r="C70" t="str">
            <v>4771590</v>
          </cell>
          <cell r="D70" t="str">
            <v>MDELIVERY</v>
          </cell>
          <cell r="E70" t="str">
            <v>DESPACHO</v>
          </cell>
          <cell r="F70" t="str">
            <v>DERIVADO PICK UP</v>
          </cell>
          <cell r="G70" t="str">
            <v>031080004771590</v>
          </cell>
          <cell r="H70">
            <v>44923</v>
          </cell>
          <cell r="I70" t="str">
            <v>EN_TRANSITO</v>
          </cell>
          <cell r="J70">
            <v>44923</v>
          </cell>
          <cell r="K70" t="str">
            <v>FERMIN MARCELO ANDI SHIGUANGO</v>
          </cell>
          <cell r="L70" t="str">
            <v>OFICINA TRAMACO CAYAMBE</v>
          </cell>
          <cell r="M70" t="str">
            <v>2100412754</v>
          </cell>
          <cell r="N70" t="str">
            <v>0993914292</v>
          </cell>
          <cell r="O70" t="str">
            <v>0993914292</v>
          </cell>
          <cell r="P70" t="str">
            <v>CAYAMBE</v>
          </cell>
          <cell r="Q70" t="str">
            <v>CAYAMBE</v>
          </cell>
          <cell r="R70" t="str">
            <v>PICHINCHA</v>
          </cell>
          <cell r="T70" t="str">
            <v>TRAMACO</v>
          </cell>
          <cell r="U70" t="str">
            <v>FLEXNETUIO_PROVINCIA</v>
          </cell>
          <cell r="V70">
            <v>1</v>
          </cell>
          <cell r="W70">
            <v>1</v>
          </cell>
          <cell r="X70" t="str">
            <v>FLEXNET ECUADOR - MDELIVERY</v>
          </cell>
          <cell r="Y70" t="str">
            <v>CALLE 28 DE JUNIO S/N Y GARCIA MORENO ENTRADA LLANO GRANDE</v>
          </cell>
        </row>
        <row r="71">
          <cell r="A71" t="str">
            <v>4771634</v>
          </cell>
          <cell r="B71">
            <v>487967</v>
          </cell>
          <cell r="C71" t="str">
            <v>4771634</v>
          </cell>
          <cell r="D71" t="str">
            <v>MDELIVERY</v>
          </cell>
          <cell r="E71" t="str">
            <v>DESPACHO</v>
          </cell>
          <cell r="F71" t="str">
            <v>NORMAL</v>
          </cell>
          <cell r="G71" t="str">
            <v>031080004771634</v>
          </cell>
          <cell r="H71">
            <v>44923</v>
          </cell>
          <cell r="I71" t="str">
            <v>EN_TRANSITO</v>
          </cell>
          <cell r="J71">
            <v>44923</v>
          </cell>
          <cell r="K71" t="str">
            <v>PABLO ALFONSO MEJIA ESCALANTE</v>
          </cell>
          <cell r="L71" t="str">
            <v>DURAN  AV JAIME ROLDOS AGUILERA  MZ I  SOLAR 12 CALLE BELLAVISTA</v>
          </cell>
          <cell r="M71" t="str">
            <v>0921277422</v>
          </cell>
          <cell r="N71" t="str">
            <v>0961446246</v>
          </cell>
          <cell r="O71" t="str">
            <v>0961446246</v>
          </cell>
          <cell r="P71" t="str">
            <v>092409</v>
          </cell>
          <cell r="Q71" t="str">
            <v>DURAN</v>
          </cell>
          <cell r="R71" t="str">
            <v>GUAYAS</v>
          </cell>
          <cell r="S71" t="str">
            <v>ELOY ALFARO (DURAN)</v>
          </cell>
          <cell r="T71" t="str">
            <v>TRAMACO</v>
          </cell>
          <cell r="U71" t="str">
            <v>FLEXNETUIO_GYE</v>
          </cell>
          <cell r="V71">
            <v>1</v>
          </cell>
          <cell r="W71">
            <v>1</v>
          </cell>
          <cell r="X71" t="str">
            <v>FLEXNET ECUADOR - MDELIVERY</v>
          </cell>
          <cell r="Y71" t="str">
            <v>CALLE 28 DE JUNIO S/N Y GARCIA MORENO ENTRADA LLANO GRANDE</v>
          </cell>
        </row>
        <row r="72">
          <cell r="A72" t="str">
            <v>4771650</v>
          </cell>
          <cell r="B72">
            <v>487968</v>
          </cell>
          <cell r="C72" t="str">
            <v>4771650</v>
          </cell>
          <cell r="D72" t="str">
            <v>MDELIVERY</v>
          </cell>
          <cell r="E72" t="str">
            <v>DESPACHO</v>
          </cell>
          <cell r="F72" t="str">
            <v>NORMAL</v>
          </cell>
          <cell r="G72" t="str">
            <v>031080004771650</v>
          </cell>
          <cell r="H72">
            <v>44923</v>
          </cell>
          <cell r="I72" t="str">
            <v>EN_TRANSITO</v>
          </cell>
          <cell r="J72">
            <v>44923</v>
          </cell>
          <cell r="K72" t="str">
            <v>ORLY LUCIANO CRUZ CRUZ</v>
          </cell>
          <cell r="L72" t="str">
            <v>PUERTO BOLIVAR   CARRERA 1ERA ESTE  SN CALLE  SEGUNDA  NORTE</v>
          </cell>
          <cell r="M72" t="str">
            <v>0704941905</v>
          </cell>
          <cell r="N72" t="str">
            <v>0985830765</v>
          </cell>
          <cell r="O72" t="str">
            <v>0985830765</v>
          </cell>
          <cell r="P72" t="str">
            <v>MACHALA</v>
          </cell>
          <cell r="Q72" t="str">
            <v>MACHALA</v>
          </cell>
          <cell r="R72" t="str">
            <v>EL ORO</v>
          </cell>
          <cell r="T72" t="str">
            <v>TRAMACO</v>
          </cell>
          <cell r="U72" t="str">
            <v>FLEXNETUIO_PROVINCIA</v>
          </cell>
          <cell r="V72">
            <v>1</v>
          </cell>
          <cell r="W72">
            <v>1</v>
          </cell>
          <cell r="X72" t="str">
            <v>FLEXNET ECUADOR - MDELIVERY</v>
          </cell>
          <cell r="Y72" t="str">
            <v>CALLE 28 DE JUNIO S/N Y GARCIA MORENO ENTRADA LLANO GRANDE</v>
          </cell>
        </row>
        <row r="73">
          <cell r="A73" t="str">
            <v>4771666</v>
          </cell>
          <cell r="B73">
            <v>487969</v>
          </cell>
          <cell r="C73" t="str">
            <v>4771666</v>
          </cell>
          <cell r="D73" t="str">
            <v>MDELIVERY</v>
          </cell>
          <cell r="E73" t="str">
            <v>DESPACHO</v>
          </cell>
          <cell r="F73" t="str">
            <v>NORMAL</v>
          </cell>
          <cell r="G73" t="str">
            <v>FT77049</v>
          </cell>
          <cell r="H73">
            <v>44923</v>
          </cell>
          <cell r="I73" t="str">
            <v>HABILITADO_RUTEO</v>
          </cell>
          <cell r="J73">
            <v>44923</v>
          </cell>
          <cell r="K73" t="str">
            <v>PROANO PACHACAMA LINDA MARIBEL</v>
          </cell>
          <cell r="L73" t="str">
            <v>INAQUITO  AV 6 DE DICIEMBRE  CCALLE TOMAS DE BERLANGA</v>
          </cell>
          <cell r="M73" t="str">
            <v>1719435008</v>
          </cell>
          <cell r="N73" t="str">
            <v>0983401460</v>
          </cell>
          <cell r="O73" t="str">
            <v>0983401460</v>
          </cell>
          <cell r="P73" t="str">
            <v>QUITO</v>
          </cell>
          <cell r="Q73" t="str">
            <v>QUITO</v>
          </cell>
          <cell r="R73" t="str">
            <v>PICHINCHA</v>
          </cell>
          <cell r="T73" t="str">
            <v>FLEXTRANS UIO</v>
          </cell>
          <cell r="U73" t="str">
            <v>FLEXNETUIO_LOCAL</v>
          </cell>
          <cell r="V73">
            <v>1</v>
          </cell>
          <cell r="W73">
            <v>1</v>
          </cell>
          <cell r="X73" t="str">
            <v>FLEXNET ECUADOR - MDELIVERY</v>
          </cell>
          <cell r="Y73" t="str">
            <v>CALLE 28 DE JUNIO S/N Y GARCIA MORENO ENTRADA LLANO GRANDE</v>
          </cell>
        </row>
        <row r="74">
          <cell r="A74" t="str">
            <v>4771678</v>
          </cell>
          <cell r="B74">
            <v>487970</v>
          </cell>
          <cell r="C74" t="str">
            <v>4771678</v>
          </cell>
          <cell r="D74" t="str">
            <v>MDELIVERY</v>
          </cell>
          <cell r="E74" t="str">
            <v>DESPACHO</v>
          </cell>
          <cell r="F74" t="str">
            <v>NORMAL</v>
          </cell>
          <cell r="G74" t="str">
            <v>FT77054</v>
          </cell>
          <cell r="H74">
            <v>44923</v>
          </cell>
          <cell r="I74" t="str">
            <v>HABILITADO_RUTEO</v>
          </cell>
          <cell r="J74">
            <v>44923</v>
          </cell>
          <cell r="K74" t="str">
            <v>BRAVO LOPEZ LESLY MAGALY</v>
          </cell>
          <cell r="L74" t="str">
            <v>CALDERON CALLE ALCALA  SN  Y ASTURIAS</v>
          </cell>
          <cell r="M74" t="str">
            <v>1106086612</v>
          </cell>
          <cell r="N74" t="str">
            <v>0995923396</v>
          </cell>
          <cell r="O74" t="str">
            <v>0995923396</v>
          </cell>
          <cell r="P74" t="str">
            <v>QUITO</v>
          </cell>
          <cell r="Q74" t="str">
            <v>QUITO</v>
          </cell>
          <cell r="R74" t="str">
            <v>PICHINCHA</v>
          </cell>
          <cell r="T74" t="str">
            <v>FLEXTRANS UIO</v>
          </cell>
          <cell r="U74" t="str">
            <v>FLEXNETUIO_LOCAL</v>
          </cell>
          <cell r="V74">
            <v>1</v>
          </cell>
          <cell r="W74">
            <v>1</v>
          </cell>
          <cell r="X74" t="str">
            <v>FLEXNET ECUADOR - MDELIVERY</v>
          </cell>
          <cell r="Y74" t="str">
            <v>CALLE 28 DE JUNIO S/N Y GARCIA MORENO ENTRADA LLANO GRANDE</v>
          </cell>
        </row>
        <row r="75">
          <cell r="A75" t="str">
            <v>4771691</v>
          </cell>
          <cell r="B75">
            <v>487971</v>
          </cell>
          <cell r="C75" t="str">
            <v>4771691</v>
          </cell>
          <cell r="D75" t="str">
            <v>MDELIVERY</v>
          </cell>
          <cell r="E75" t="str">
            <v>DESPACHO</v>
          </cell>
          <cell r="F75" t="str">
            <v>NORMAL</v>
          </cell>
          <cell r="G75" t="str">
            <v>TF91130</v>
          </cell>
          <cell r="H75">
            <v>44923</v>
          </cell>
          <cell r="I75" t="str">
            <v>CARGADO_VEHICULO</v>
          </cell>
          <cell r="J75">
            <v>44923</v>
          </cell>
          <cell r="K75" t="str">
            <v>ISABEL MICHELLE ZERNA MORENO</v>
          </cell>
          <cell r="L75" t="str">
            <v>TARQUI  CDLA GARZOTA 3ERA ETAPA  MZ 87  VILLA 8 AV MIGUEL ANGEL JIJON</v>
          </cell>
          <cell r="M75" t="str">
            <v>0918432741</v>
          </cell>
          <cell r="N75" t="str">
            <v>0983932067</v>
          </cell>
          <cell r="O75" t="str">
            <v>0983932067</v>
          </cell>
          <cell r="P75" t="str">
            <v>090505</v>
          </cell>
          <cell r="Q75" t="str">
            <v>GUAYAQUIL</v>
          </cell>
          <cell r="R75" t="str">
            <v>GUAYAS</v>
          </cell>
          <cell r="S75" t="str">
            <v>GUAYAQUIL</v>
          </cell>
          <cell r="T75" t="str">
            <v>FLEXTRANS GYE</v>
          </cell>
          <cell r="U75" t="str">
            <v>FLEXNETUIO_GYE</v>
          </cell>
          <cell r="V75">
            <v>1</v>
          </cell>
          <cell r="W75">
            <v>1</v>
          </cell>
          <cell r="X75" t="str">
            <v>FLEXNET ECUADOR - MDELIVERY</v>
          </cell>
          <cell r="Y75" t="str">
            <v>CALLE 28 DE JUNIO S/N Y GARCIA MORENO ENTRADA LLANO GRANDE</v>
          </cell>
        </row>
        <row r="76">
          <cell r="A76" t="str">
            <v>4771692</v>
          </cell>
          <cell r="B76">
            <v>487972</v>
          </cell>
          <cell r="C76" t="str">
            <v>4771692</v>
          </cell>
          <cell r="D76" t="str">
            <v>MDELIVERY</v>
          </cell>
          <cell r="E76" t="str">
            <v>DESPACHO</v>
          </cell>
          <cell r="F76" t="str">
            <v>NORMAL</v>
          </cell>
          <cell r="G76" t="str">
            <v>FT77052</v>
          </cell>
          <cell r="H76">
            <v>44923</v>
          </cell>
          <cell r="I76" t="str">
            <v>HABILITADO_RUTEO</v>
          </cell>
          <cell r="J76">
            <v>44923</v>
          </cell>
          <cell r="K76" t="str">
            <v>ERIKA TATIANA CERON SANTANA</v>
          </cell>
          <cell r="L76" t="str">
            <v>INAQUITO   AV  DE LOS SHYRIS   N32 218 AV  ELOY ALFARO</v>
          </cell>
          <cell r="M76" t="str">
            <v>1758925653</v>
          </cell>
          <cell r="N76" t="str">
            <v>0958804881</v>
          </cell>
          <cell r="P76" t="str">
            <v>QUITO</v>
          </cell>
          <cell r="Q76" t="str">
            <v>QUITO</v>
          </cell>
          <cell r="R76" t="str">
            <v>PICHINCHA</v>
          </cell>
          <cell r="V76">
            <v>1</v>
          </cell>
          <cell r="W76">
            <v>1</v>
          </cell>
          <cell r="X76" t="str">
            <v>FLEXNET ECUADOR - MDELIVERY</v>
          </cell>
          <cell r="Y76" t="str">
            <v>CALLE 28 DE JUNIO S/N Y GARCIA MORENO ENTRADA LLANO GRANDE</v>
          </cell>
        </row>
        <row r="77">
          <cell r="A77" t="str">
            <v>4771758</v>
          </cell>
          <cell r="B77">
            <v>487973</v>
          </cell>
          <cell r="C77" t="str">
            <v>4771758</v>
          </cell>
          <cell r="D77" t="str">
            <v>MDELIVERY</v>
          </cell>
          <cell r="E77" t="str">
            <v>DESPACHO</v>
          </cell>
          <cell r="F77" t="str">
            <v>NORMAL</v>
          </cell>
          <cell r="G77" t="str">
            <v>FT77063</v>
          </cell>
          <cell r="H77">
            <v>44923</v>
          </cell>
          <cell r="I77" t="str">
            <v>HABILITADO_RUTEO</v>
          </cell>
          <cell r="J77">
            <v>44923</v>
          </cell>
          <cell r="K77" t="str">
            <v>JOSEFINA GUADALUPE PEREZ CONDE</v>
          </cell>
          <cell r="L77" t="str">
            <v>BELISARIO QUEVEDO   CALLE PASAJE ALCOCER  N133  OBISPO DIAZ DE LA MADRID</v>
          </cell>
          <cell r="M77" t="str">
            <v>1706520663</v>
          </cell>
          <cell r="N77" t="str">
            <v>0992957243</v>
          </cell>
          <cell r="O77" t="str">
            <v>0992957243</v>
          </cell>
          <cell r="P77" t="str">
            <v>QUITO</v>
          </cell>
          <cell r="Q77" t="str">
            <v>QUITO</v>
          </cell>
          <cell r="R77" t="str">
            <v>PICHINCHA</v>
          </cell>
          <cell r="T77" t="str">
            <v>FLEXTRANS UIO</v>
          </cell>
          <cell r="U77" t="str">
            <v>FLEXNETUIO_LOCAL</v>
          </cell>
          <cell r="V77">
            <v>1</v>
          </cell>
          <cell r="W77">
            <v>1</v>
          </cell>
          <cell r="X77" t="str">
            <v>FLEXNET ECUADOR - MDELIVERY</v>
          </cell>
          <cell r="Y77" t="str">
            <v>CALLE 28 DE JUNIO S/N Y GARCIA MORENO ENTRADA LLANO GRANDE</v>
          </cell>
        </row>
        <row r="78">
          <cell r="A78" t="str">
            <v>4771778</v>
          </cell>
          <cell r="B78">
            <v>487974</v>
          </cell>
          <cell r="C78" t="str">
            <v>4771778</v>
          </cell>
          <cell r="D78" t="str">
            <v>MDELIVERY</v>
          </cell>
          <cell r="E78" t="str">
            <v>DESPACHO</v>
          </cell>
          <cell r="F78" t="str">
            <v>NORMAL</v>
          </cell>
          <cell r="G78" t="str">
            <v>IC4070</v>
          </cell>
          <cell r="H78">
            <v>44923</v>
          </cell>
          <cell r="I78" t="str">
            <v>HABILITADO_RUTEO</v>
          </cell>
          <cell r="J78">
            <v>44923</v>
          </cell>
          <cell r="K78" t="str">
            <v>IVAN MARCELO BUSTAMANTE RODRIGUEZ</v>
          </cell>
          <cell r="L78" t="str">
            <v>TOTORACOCHA CALLE RIO MALACATUS  SN  Y HURTADO DE MENDOZA</v>
          </cell>
          <cell r="M78" t="str">
            <v>0103216867</v>
          </cell>
          <cell r="N78" t="str">
            <v>0997117190</v>
          </cell>
          <cell r="O78" t="str">
            <v/>
          </cell>
          <cell r="P78" t="str">
            <v>CUENCA</v>
          </cell>
          <cell r="Q78" t="str">
            <v>CUENCA</v>
          </cell>
          <cell r="R78" t="str">
            <v>AZUAY</v>
          </cell>
          <cell r="T78" t="str">
            <v>TRAMACO</v>
          </cell>
          <cell r="U78" t="str">
            <v>FLEXNETUIO_PROVINCIA</v>
          </cell>
          <cell r="V78">
            <v>1</v>
          </cell>
          <cell r="W78">
            <v>1</v>
          </cell>
          <cell r="X78" t="str">
            <v>FLEXNET ECUADOR - MDELIVERY</v>
          </cell>
          <cell r="Y78" t="str">
            <v>CALLE 28 DE JUNIO S/N Y GARCIA MORENO ENTRADA LLANO GRANDE</v>
          </cell>
        </row>
        <row r="79">
          <cell r="A79" t="str">
            <v>4771793</v>
          </cell>
          <cell r="B79">
            <v>487975</v>
          </cell>
          <cell r="C79" t="str">
            <v>4771793</v>
          </cell>
          <cell r="D79" t="str">
            <v>MDELIVERY</v>
          </cell>
          <cell r="E79" t="str">
            <v>DESPACHO</v>
          </cell>
          <cell r="F79" t="str">
            <v>NORMAL</v>
          </cell>
          <cell r="G79" t="str">
            <v>031080004771793</v>
          </cell>
          <cell r="H79">
            <v>44923</v>
          </cell>
          <cell r="I79" t="str">
            <v>EN_TRANSITO</v>
          </cell>
          <cell r="J79">
            <v>44923</v>
          </cell>
          <cell r="K79" t="str">
            <v>MARIA GLORIA DE LOS A MENESES VOZMEDIANO</v>
          </cell>
          <cell r="L79" t="str">
            <v>SANTO DOMINGO DE LOS COLORADOS  CALLE TULCAN  N 999  CALLE 29 DE MAYO</v>
          </cell>
          <cell r="M79" t="str">
            <v>1702563527</v>
          </cell>
          <cell r="N79" t="str">
            <v>0987083143</v>
          </cell>
          <cell r="O79" t="str">
            <v/>
          </cell>
          <cell r="P79" t="str">
            <v>SANTO DOMINGO</v>
          </cell>
          <cell r="Q79" t="str">
            <v>SANTO DOMINGO</v>
          </cell>
          <cell r="R79" t="str">
            <v>SANTO DOMINGO DE LOS TSACHILAS</v>
          </cell>
          <cell r="T79" t="str">
            <v>TRAMACO</v>
          </cell>
          <cell r="U79" t="str">
            <v>FLEXNETUIO_PROVINCIA</v>
          </cell>
          <cell r="V79">
            <v>1</v>
          </cell>
          <cell r="W79">
            <v>1</v>
          </cell>
          <cell r="X79" t="str">
            <v>FLEXNET ECUADOR - MDELIVERY</v>
          </cell>
          <cell r="Y79" t="str">
            <v>CALLE 28 DE JUNIO S/N Y GARCIA MORENO ENTRADA LLANO GRANDE</v>
          </cell>
        </row>
        <row r="80">
          <cell r="A80" t="str">
            <v>4771804</v>
          </cell>
          <cell r="B80">
            <v>487976</v>
          </cell>
          <cell r="C80" t="str">
            <v>4771804</v>
          </cell>
          <cell r="D80" t="str">
            <v>MDELIVERY</v>
          </cell>
          <cell r="E80" t="str">
            <v>DESPACHO</v>
          </cell>
          <cell r="F80" t="str">
            <v>NORMAL</v>
          </cell>
          <cell r="G80" t="str">
            <v>031080004771804</v>
          </cell>
          <cell r="H80">
            <v>44923</v>
          </cell>
          <cell r="I80" t="str">
            <v>EN_TRANSITO</v>
          </cell>
          <cell r="J80">
            <v>44923</v>
          </cell>
          <cell r="K80" t="str">
            <v>ARELYS DAYANA MORALES BRAVO</v>
          </cell>
          <cell r="L80" t="str">
            <v>MONTECRISTI  CALLE D  SN</v>
          </cell>
          <cell r="M80" t="str">
            <v>1317933271</v>
          </cell>
          <cell r="N80" t="str">
            <v>0980297020</v>
          </cell>
          <cell r="O80" t="str">
            <v>0980297020</v>
          </cell>
          <cell r="P80" t="str">
            <v>MONTECRISTI</v>
          </cell>
          <cell r="Q80" t="str">
            <v>MONTECRISTI</v>
          </cell>
          <cell r="R80" t="str">
            <v>MANABI</v>
          </cell>
          <cell r="T80" t="str">
            <v>TRAMACO</v>
          </cell>
          <cell r="U80" t="str">
            <v>FLEXNETUIO_PROVINCIA</v>
          </cell>
          <cell r="V80">
            <v>1</v>
          </cell>
          <cell r="W80">
            <v>1</v>
          </cell>
          <cell r="X80" t="str">
            <v>FLEXNET ECUADOR - MDELIVERY</v>
          </cell>
          <cell r="Y80" t="str">
            <v>CALLE 28 DE JUNIO S/N Y GARCIA MORENO ENTRADA LLANO GRANDE</v>
          </cell>
        </row>
        <row r="81">
          <cell r="A81" t="str">
            <v>4771826</v>
          </cell>
          <cell r="B81">
            <v>487977</v>
          </cell>
          <cell r="C81" t="str">
            <v>4771826</v>
          </cell>
          <cell r="D81" t="str">
            <v>MDELIVERY</v>
          </cell>
          <cell r="E81" t="str">
            <v>DESPACHO</v>
          </cell>
          <cell r="F81" t="str">
            <v>NORMAL</v>
          </cell>
          <cell r="G81" t="str">
            <v>FT77064</v>
          </cell>
          <cell r="H81">
            <v>44923</v>
          </cell>
          <cell r="I81" t="str">
            <v>HABILITADO_RUTEO</v>
          </cell>
          <cell r="J81">
            <v>44923</v>
          </cell>
          <cell r="K81" t="str">
            <v>CARLA RUBI ALVAREZ RIVADENEIRA</v>
          </cell>
          <cell r="L81" t="str">
            <v>COTOCOLLAO CALLE NAZACOTA PUENTO  OE3 245  PEDRO BOTTO</v>
          </cell>
          <cell r="M81" t="str">
            <v>1716130743</v>
          </cell>
          <cell r="N81" t="str">
            <v>0987417002</v>
          </cell>
          <cell r="O81" t="str">
            <v>0987417002</v>
          </cell>
          <cell r="P81" t="str">
            <v>QUITO</v>
          </cell>
          <cell r="Q81" t="str">
            <v>QUITO</v>
          </cell>
          <cell r="R81" t="str">
            <v>PICHINCHA</v>
          </cell>
          <cell r="T81" t="str">
            <v>FLEXTRANS UIO</v>
          </cell>
          <cell r="U81" t="str">
            <v>FLEXNETUIO_LOCAL</v>
          </cell>
          <cell r="V81">
            <v>1</v>
          </cell>
          <cell r="W81">
            <v>1</v>
          </cell>
          <cell r="X81" t="str">
            <v>FLEXNET ECUADOR - MDELIVERY</v>
          </cell>
          <cell r="Y81" t="str">
            <v>CALLE 28 DE JUNIO S/N Y GARCIA MORENO ENTRADA LLANO GRANDE</v>
          </cell>
        </row>
        <row r="82">
          <cell r="A82" t="str">
            <v>4771832</v>
          </cell>
          <cell r="B82">
            <v>487978</v>
          </cell>
          <cell r="C82" t="str">
            <v>4771832</v>
          </cell>
          <cell r="D82" t="str">
            <v>MDELIVERY</v>
          </cell>
          <cell r="E82" t="str">
            <v>DESPACHO</v>
          </cell>
          <cell r="F82" t="str">
            <v>NORMAL</v>
          </cell>
          <cell r="G82" t="str">
            <v>FT77059</v>
          </cell>
          <cell r="H82">
            <v>44923</v>
          </cell>
          <cell r="I82" t="str">
            <v>HABILITADO_RUTEO</v>
          </cell>
          <cell r="J82">
            <v>44923</v>
          </cell>
          <cell r="K82" t="str">
            <v>JOHNNY ANDRES MINDIOLA LOPEZ</v>
          </cell>
          <cell r="L82" t="str">
            <v>CENTRO HISTORICO  CALLE GARCIA MORENO  N150  ENTRE ROCAFUERTE Y BOLIVAR</v>
          </cell>
          <cell r="M82" t="str">
            <v>0703360669</v>
          </cell>
          <cell r="N82" t="str">
            <v>0979166423</v>
          </cell>
          <cell r="O82" t="str">
            <v>0991424198</v>
          </cell>
          <cell r="P82" t="str">
            <v>QUITO</v>
          </cell>
          <cell r="Q82" t="str">
            <v>QUITO</v>
          </cell>
          <cell r="R82" t="str">
            <v>PICHINCHA</v>
          </cell>
          <cell r="T82" t="str">
            <v>FLEXTRANS UIO</v>
          </cell>
          <cell r="U82" t="str">
            <v>FLEXNETUIO_LOCAL</v>
          </cell>
          <cell r="V82">
            <v>1</v>
          </cell>
          <cell r="W82">
            <v>1</v>
          </cell>
          <cell r="X82" t="str">
            <v>FLEXNET ECUADOR - MDELIVERY</v>
          </cell>
          <cell r="Y82" t="str">
            <v>CALLE 28 DE JUNIO S/N Y GARCIA MORENO ENTRADA LLANO GRANDE</v>
          </cell>
        </row>
        <row r="83">
          <cell r="A83" t="str">
            <v>4771834</v>
          </cell>
          <cell r="B83">
            <v>487979</v>
          </cell>
          <cell r="C83" t="str">
            <v>4771834</v>
          </cell>
          <cell r="D83" t="str">
            <v>MDELIVERY</v>
          </cell>
          <cell r="E83" t="str">
            <v>DESPACHO</v>
          </cell>
          <cell r="F83" t="str">
            <v>DERIVADO PICK UP</v>
          </cell>
          <cell r="G83" t="str">
            <v>031080004771834</v>
          </cell>
          <cell r="H83">
            <v>44923</v>
          </cell>
          <cell r="I83" t="str">
            <v>EN_TRANSITO</v>
          </cell>
          <cell r="J83">
            <v>44923</v>
          </cell>
          <cell r="K83" t="str">
            <v>FREDDY XAVIER ROBLES BAQUE</v>
          </cell>
          <cell r="L83" t="str">
            <v>OFICINA TRAMACO PUNTO DE ATENCION VIA DAULE</v>
          </cell>
          <cell r="M83" t="str">
            <v>0930879994</v>
          </cell>
          <cell r="N83" t="str">
            <v>0984085499</v>
          </cell>
          <cell r="O83" t="str">
            <v/>
          </cell>
          <cell r="P83" t="str">
            <v>GUAYAQUIL</v>
          </cell>
          <cell r="Q83" t="str">
            <v>GUAYAQUIL</v>
          </cell>
          <cell r="R83" t="str">
            <v>GUAYAS</v>
          </cell>
          <cell r="T83" t="str">
            <v>TRAMACO</v>
          </cell>
          <cell r="U83" t="str">
            <v>FLEXNETUIO_GYE</v>
          </cell>
          <cell r="V83">
            <v>1</v>
          </cell>
          <cell r="W83">
            <v>1</v>
          </cell>
          <cell r="X83" t="str">
            <v>FLEXNET ECUADOR - MDELIVERY</v>
          </cell>
          <cell r="Y83" t="str">
            <v>CALLE 28 DE JUNIO S/N Y GARCIA MORENO ENTRADA LLANO GRANDE</v>
          </cell>
        </row>
        <row r="84">
          <cell r="A84" t="str">
            <v>4771839</v>
          </cell>
          <cell r="B84">
            <v>487980</v>
          </cell>
          <cell r="C84" t="str">
            <v>4771839</v>
          </cell>
          <cell r="D84" t="str">
            <v>MDELIVERY</v>
          </cell>
          <cell r="E84" t="str">
            <v>DESPACHO</v>
          </cell>
          <cell r="F84" t="str">
            <v>NORMAL</v>
          </cell>
          <cell r="G84" t="str">
            <v>TF91135</v>
          </cell>
          <cell r="H84">
            <v>44923</v>
          </cell>
          <cell r="I84" t="str">
            <v>CARGADO_VEHICULO</v>
          </cell>
          <cell r="J84">
            <v>44923</v>
          </cell>
          <cell r="K84" t="str">
            <v>LADY FRANCISCA GARCIA DIAZ</v>
          </cell>
          <cell r="L84" t="str">
            <v>TARQUI SAUCES 6  MZ 290 VILLA 31</v>
          </cell>
          <cell r="M84" t="str">
            <v>0923415970</v>
          </cell>
          <cell r="N84" t="str">
            <v>0998206781</v>
          </cell>
          <cell r="O84" t="str">
            <v>0998206781</v>
          </cell>
          <cell r="P84" t="str">
            <v>GUAYAQUIL</v>
          </cell>
          <cell r="Q84" t="str">
            <v>GUAYAQUIL</v>
          </cell>
          <cell r="R84" t="str">
            <v>GUAYAS</v>
          </cell>
          <cell r="T84" t="str">
            <v>FLEXTRANS GYE</v>
          </cell>
          <cell r="U84" t="str">
            <v>FLEXNETUIO_GYE</v>
          </cell>
          <cell r="V84">
            <v>1</v>
          </cell>
          <cell r="W84">
            <v>1</v>
          </cell>
          <cell r="X84" t="str">
            <v>FLEXNET ECUADOR - MDELIVERY</v>
          </cell>
          <cell r="Y84" t="str">
            <v>CALLE 28 DE JUNIO S/N Y GARCIA MORENO ENTRADA LLANO GRANDE</v>
          </cell>
        </row>
        <row r="85">
          <cell r="A85" t="str">
            <v>4771853</v>
          </cell>
          <cell r="B85">
            <v>487981</v>
          </cell>
          <cell r="C85" t="str">
            <v>4771853</v>
          </cell>
          <cell r="D85" t="str">
            <v>MDELIVERY</v>
          </cell>
          <cell r="E85" t="str">
            <v>DESPACHO</v>
          </cell>
          <cell r="F85" t="str">
            <v>NORMAL</v>
          </cell>
          <cell r="G85" t="str">
            <v>TF91137</v>
          </cell>
          <cell r="H85">
            <v>44923</v>
          </cell>
          <cell r="I85" t="str">
            <v>CARGADO_VEHICULO</v>
          </cell>
          <cell r="J85">
            <v>44923</v>
          </cell>
          <cell r="K85" t="str">
            <v>AGUILERA LOPEZ JOSE JAVIER</v>
          </cell>
          <cell r="L85" t="str">
            <v>TARQUI  AV DEL BOMBERO  KM 7  Y MEDIO  VIA A LA COSTA</v>
          </cell>
          <cell r="M85" t="str">
            <v>0918288085</v>
          </cell>
          <cell r="N85" t="str">
            <v>0987674056</v>
          </cell>
          <cell r="O85" t="str">
            <v>0987674056</v>
          </cell>
          <cell r="P85" t="str">
            <v>GUAYAQUIL</v>
          </cell>
          <cell r="Q85" t="str">
            <v>GUAYAQUIL</v>
          </cell>
          <cell r="R85" t="str">
            <v>GUAYAS</v>
          </cell>
          <cell r="T85" t="str">
            <v>FLEXTRANS GYE</v>
          </cell>
          <cell r="U85" t="str">
            <v>FLEXNETUIO_GYE</v>
          </cell>
          <cell r="V85">
            <v>1</v>
          </cell>
          <cell r="W85">
            <v>1</v>
          </cell>
          <cell r="X85" t="str">
            <v>FLEXNET ECUADOR - MDELIVERY</v>
          </cell>
          <cell r="Y85" t="str">
            <v>CALLE 28 DE JUNIO S/N Y GARCIA MORENO ENTRADA LLANO GRANDE</v>
          </cell>
        </row>
        <row r="86">
          <cell r="A86" t="str">
            <v>4771892</v>
          </cell>
          <cell r="B86">
            <v>487982</v>
          </cell>
          <cell r="C86" t="str">
            <v>4771892</v>
          </cell>
          <cell r="D86" t="str">
            <v>MDELIVERY</v>
          </cell>
          <cell r="E86" t="str">
            <v>DESPACHO</v>
          </cell>
          <cell r="F86" t="str">
            <v>DERIVADO PICK UP</v>
          </cell>
          <cell r="G86" t="str">
            <v>031080004771892</v>
          </cell>
          <cell r="H86">
            <v>44923</v>
          </cell>
          <cell r="I86" t="str">
            <v>EN_TRANSITO</v>
          </cell>
          <cell r="J86">
            <v>44923</v>
          </cell>
          <cell r="K86" t="str">
            <v>Miguel Angel Changoluisa Tonato</v>
          </cell>
          <cell r="L86" t="str">
            <v>OFICINA TRAMACO SALCEDO</v>
          </cell>
          <cell r="M86" t="str">
            <v>0503120602</v>
          </cell>
          <cell r="N86" t="str">
            <v>0998038112</v>
          </cell>
          <cell r="O86" t="str">
            <v/>
          </cell>
          <cell r="P86" t="str">
            <v>SALCEDO</v>
          </cell>
          <cell r="Q86" t="str">
            <v>SALCEDO</v>
          </cell>
          <cell r="R86" t="str">
            <v>COTOPAXI</v>
          </cell>
          <cell r="T86" t="str">
            <v>TRAMACO</v>
          </cell>
          <cell r="U86" t="str">
            <v>FLEXNETUIO_PROVINCIA</v>
          </cell>
          <cell r="V86">
            <v>1</v>
          </cell>
          <cell r="W86">
            <v>1</v>
          </cell>
          <cell r="X86" t="str">
            <v>FLEXNET ECUADOR - MDELIVERY</v>
          </cell>
          <cell r="Y86" t="str">
            <v>CALLE 28 DE JUNIO S/N Y GARCIA MORENO ENTRADA LLANO GRANDE</v>
          </cell>
        </row>
        <row r="87">
          <cell r="A87" t="str">
            <v>4771928</v>
          </cell>
          <cell r="B87">
            <v>487983</v>
          </cell>
          <cell r="C87" t="str">
            <v>4771928</v>
          </cell>
          <cell r="D87" t="str">
            <v>MDELIVERY</v>
          </cell>
          <cell r="E87" t="str">
            <v>DESPACHO</v>
          </cell>
          <cell r="F87" t="str">
            <v>NORMAL</v>
          </cell>
          <cell r="G87" t="str">
            <v>031080004771928</v>
          </cell>
          <cell r="H87">
            <v>44923</v>
          </cell>
          <cell r="I87" t="str">
            <v>EN_TRANSITO</v>
          </cell>
          <cell r="J87">
            <v>44923</v>
          </cell>
          <cell r="K87" t="str">
            <v>PABLO JESUS GARCIA RODRIGUEZ</v>
          </cell>
          <cell r="L87" t="str">
            <v>SANTA ELENA   AV LOUNGE SN CALLE  S 1</v>
          </cell>
          <cell r="M87" t="str">
            <v>0924276959</v>
          </cell>
          <cell r="N87" t="str">
            <v>0997089130</v>
          </cell>
          <cell r="O87" t="str">
            <v>0997089130</v>
          </cell>
          <cell r="P87" t="str">
            <v>240102</v>
          </cell>
          <cell r="Q87" t="str">
            <v>SANTA ELENA</v>
          </cell>
          <cell r="R87" t="str">
            <v>SANTA ELENA</v>
          </cell>
          <cell r="S87" t="str">
            <v>SANTA ELENA</v>
          </cell>
          <cell r="T87" t="str">
            <v>TRAMACO</v>
          </cell>
          <cell r="U87" t="str">
            <v>FLEXNETUIO_PROVINCIA</v>
          </cell>
          <cell r="V87">
            <v>1</v>
          </cell>
          <cell r="W87">
            <v>1</v>
          </cell>
          <cell r="X87" t="str">
            <v>FLEXNET ECUADOR - MDELIVERY</v>
          </cell>
          <cell r="Y87" t="str">
            <v>CALLE 28 DE JUNIO S/N Y GARCIA MORENO ENTRADA LLANO GRANDE</v>
          </cell>
        </row>
        <row r="88">
          <cell r="A88" t="str">
            <v>4771956</v>
          </cell>
          <cell r="B88">
            <v>487984</v>
          </cell>
          <cell r="C88" t="str">
            <v>4771956</v>
          </cell>
          <cell r="D88" t="str">
            <v>MDELIVERY</v>
          </cell>
          <cell r="E88" t="str">
            <v>DESPACHO</v>
          </cell>
          <cell r="F88" t="str">
            <v>NORMAL</v>
          </cell>
          <cell r="G88" t="str">
            <v>TF91140</v>
          </cell>
          <cell r="H88">
            <v>44923</v>
          </cell>
          <cell r="I88" t="str">
            <v>CARGADO_VEHICULO</v>
          </cell>
          <cell r="J88">
            <v>44923</v>
          </cell>
          <cell r="K88" t="str">
            <v>ELIANA ANAIS VEGA GARCIA</v>
          </cell>
          <cell r="L88" t="str">
            <v>TARQUI CDLA ATARAZANA  MZ A1 VILLA 20</v>
          </cell>
          <cell r="M88" t="str">
            <v>0922032289</v>
          </cell>
          <cell r="N88" t="str">
            <v>0995310913</v>
          </cell>
          <cell r="O88" t="str">
            <v>0995310913</v>
          </cell>
          <cell r="P88" t="str">
            <v>GUAYAQUIL</v>
          </cell>
          <cell r="Q88" t="str">
            <v>GUAYAQUIL</v>
          </cell>
          <cell r="R88" t="str">
            <v>GUAYAS</v>
          </cell>
          <cell r="T88" t="str">
            <v>FLEXTRANS GYE</v>
          </cell>
          <cell r="U88" t="str">
            <v>FLEXNETUIO_GYE</v>
          </cell>
          <cell r="V88">
            <v>1</v>
          </cell>
          <cell r="W88">
            <v>1</v>
          </cell>
          <cell r="X88" t="str">
            <v>FLEXNET ECUADOR - MDELIVERY</v>
          </cell>
          <cell r="Y88" t="str">
            <v>CALLE 28 DE JUNIO S/N Y GARCIA MORENO ENTRADA LLANO GRANDE</v>
          </cell>
        </row>
        <row r="89">
          <cell r="A89" t="str">
            <v>4772235</v>
          </cell>
          <cell r="B89">
            <v>487985</v>
          </cell>
          <cell r="C89" t="str">
            <v>4772235</v>
          </cell>
          <cell r="D89" t="str">
            <v>MDELIVERY</v>
          </cell>
          <cell r="E89" t="str">
            <v>DESPACHO</v>
          </cell>
          <cell r="F89" t="str">
            <v>NORMAL</v>
          </cell>
          <cell r="G89" t="str">
            <v>FT77089</v>
          </cell>
          <cell r="H89">
            <v>44923</v>
          </cell>
          <cell r="I89" t="str">
            <v>HABILITADO_RUTEO</v>
          </cell>
          <cell r="J89">
            <v>44923</v>
          </cell>
          <cell r="K89" t="str">
            <v>ROGELIO ADALBERTO VEA NIVELA</v>
          </cell>
          <cell r="L89" t="str">
            <v>BELISARIO QUEVEDO    AV MARIANA DE JESUS  SN CALLE SAN GABRIEL</v>
          </cell>
          <cell r="M89" t="str">
            <v>1204379950</v>
          </cell>
          <cell r="N89" t="str">
            <v>0987436843</v>
          </cell>
          <cell r="O89" t="str">
            <v>0987436843</v>
          </cell>
          <cell r="P89" t="str">
            <v>170521</v>
          </cell>
          <cell r="Q89" t="str">
            <v>QUITO</v>
          </cell>
          <cell r="R89" t="str">
            <v>PICHINCHA</v>
          </cell>
          <cell r="S89" t="str">
            <v>QUITO</v>
          </cell>
          <cell r="T89" t="str">
            <v>FLEXTRANS UIO</v>
          </cell>
          <cell r="U89" t="str">
            <v>FLEXNETUIO_LOCAL</v>
          </cell>
          <cell r="V89">
            <v>1</v>
          </cell>
          <cell r="W89">
            <v>1</v>
          </cell>
          <cell r="X89" t="str">
            <v>FLEXNET ECUADOR - MDELIVERY</v>
          </cell>
          <cell r="Y89" t="str">
            <v>CALLE 28 DE JUNIO S/N Y GARCIA MORENO ENTRADA LLANO GRANDE</v>
          </cell>
        </row>
        <row r="90">
          <cell r="A90" t="str">
            <v>4772274</v>
          </cell>
          <cell r="B90">
            <v>487986</v>
          </cell>
          <cell r="C90" t="str">
            <v>4772274</v>
          </cell>
          <cell r="D90" t="str">
            <v>MDELIVERY</v>
          </cell>
          <cell r="E90" t="str">
            <v>DESPACHO</v>
          </cell>
          <cell r="F90" t="str">
            <v>NORMAL</v>
          </cell>
          <cell r="G90" t="str">
            <v>031080004772274</v>
          </cell>
          <cell r="H90">
            <v>44923</v>
          </cell>
          <cell r="I90" t="str">
            <v>EN_TRANSITO</v>
          </cell>
          <cell r="J90">
            <v>44923</v>
          </cell>
          <cell r="K90" t="str">
            <v>RUIZ ROMAN CARLOS AUGUSTO</v>
          </cell>
          <cell r="L90" t="str">
            <v>SAGRARIO CALLE JUAN DE SALINAS  SN  ENTRE SUCRE Y 18 DE NOVIEMBRE</v>
          </cell>
          <cell r="M90" t="str">
            <v>1102114020</v>
          </cell>
          <cell r="N90" t="str">
            <v>0997385173</v>
          </cell>
          <cell r="O90" t="str">
            <v>0997385173</v>
          </cell>
          <cell r="P90" t="str">
            <v>LOJA</v>
          </cell>
          <cell r="Q90" t="str">
            <v>LOJA</v>
          </cell>
          <cell r="R90" t="str">
            <v>LOJA</v>
          </cell>
          <cell r="T90" t="str">
            <v>TRAMACO</v>
          </cell>
          <cell r="U90" t="str">
            <v>FLEXNETUIO_PROVINCIA</v>
          </cell>
          <cell r="V90">
            <v>1</v>
          </cell>
          <cell r="W90">
            <v>1</v>
          </cell>
          <cell r="X90" t="str">
            <v>FLEXNET ECUADOR - MDELIVERY</v>
          </cell>
          <cell r="Y90" t="str">
            <v>CALLE 28 DE JUNIO S/N Y GARCIA MORENO ENTRADA LLANO GRANDE</v>
          </cell>
        </row>
        <row r="91">
          <cell r="A91" t="str">
            <v>4772285</v>
          </cell>
          <cell r="B91">
            <v>487987</v>
          </cell>
          <cell r="C91" t="str">
            <v>4772285</v>
          </cell>
          <cell r="D91" t="str">
            <v>MDELIVERY</v>
          </cell>
          <cell r="E91" t="str">
            <v>DESPACHO</v>
          </cell>
          <cell r="F91" t="str">
            <v>NORMAL</v>
          </cell>
          <cell r="G91" t="str">
            <v>IC4069</v>
          </cell>
          <cell r="H91">
            <v>44923</v>
          </cell>
          <cell r="I91" t="str">
            <v>HABILITADO_RUTEO</v>
          </cell>
          <cell r="J91">
            <v>44923</v>
          </cell>
          <cell r="K91" t="str">
            <v>MARIO JOSUE PACHECO CAMPOVERDE</v>
          </cell>
          <cell r="L91" t="str">
            <v>BELLAVISTA CALLE LUIS CORDERO  SN  ENTRE VEGA MUNIOZ Y PIO BRAVO</v>
          </cell>
          <cell r="M91" t="str">
            <v>0106511892</v>
          </cell>
          <cell r="N91" t="str">
            <v>0997498131</v>
          </cell>
          <cell r="O91" t="str">
            <v/>
          </cell>
          <cell r="P91" t="str">
            <v>CUENCA</v>
          </cell>
          <cell r="Q91" t="str">
            <v>CUENCA</v>
          </cell>
          <cell r="R91" t="str">
            <v>AZUAY</v>
          </cell>
          <cell r="T91" t="str">
            <v>TRAMACO</v>
          </cell>
          <cell r="U91" t="str">
            <v>FLEXNETUIO_PROVINCIA</v>
          </cell>
          <cell r="V91">
            <v>1</v>
          </cell>
          <cell r="W91">
            <v>1</v>
          </cell>
          <cell r="X91" t="str">
            <v>FLEXNET ECUADOR - MDELIVERY</v>
          </cell>
          <cell r="Y91" t="str">
            <v>CALLE 28 DE JUNIO S/N Y GARCIA MORENO ENTRADA LLANO GRANDE</v>
          </cell>
        </row>
        <row r="92">
          <cell r="A92" t="str">
            <v>4772314</v>
          </cell>
          <cell r="B92">
            <v>487988</v>
          </cell>
          <cell r="C92" t="str">
            <v>4772314</v>
          </cell>
          <cell r="D92" t="str">
            <v>MDELIVERY</v>
          </cell>
          <cell r="E92" t="str">
            <v>DESPACHO</v>
          </cell>
          <cell r="F92" t="str">
            <v>NORMAL</v>
          </cell>
          <cell r="G92" t="str">
            <v>031080004772314</v>
          </cell>
          <cell r="H92">
            <v>44923</v>
          </cell>
          <cell r="I92" t="str">
            <v>EN_TRANSITO</v>
          </cell>
          <cell r="J92">
            <v>44923</v>
          </cell>
          <cell r="K92" t="str">
            <v>ANA MARIA BERMUDEZ GUERRERO</v>
          </cell>
          <cell r="L92" t="str">
            <v>JUAN MONTALVO CALLE CALIXTO PINO  SN  Y HNAS PAZMINIO</v>
          </cell>
          <cell r="M92" t="str">
            <v>0502859937</v>
          </cell>
          <cell r="N92" t="str">
            <v>0999286039</v>
          </cell>
          <cell r="O92" t="str">
            <v>0999286039</v>
          </cell>
          <cell r="P92" t="str">
            <v>LATACUNGA</v>
          </cell>
          <cell r="Q92" t="str">
            <v>LATACUNGA</v>
          </cell>
          <cell r="R92" t="str">
            <v>COTOPAXI</v>
          </cell>
          <cell r="T92" t="str">
            <v>TRAMACO</v>
          </cell>
          <cell r="U92" t="str">
            <v>FLEXNETUIO_PROVINCIA</v>
          </cell>
          <cell r="V92">
            <v>1</v>
          </cell>
          <cell r="W92">
            <v>1</v>
          </cell>
          <cell r="X92" t="str">
            <v>FLEXNET ECUADOR - MDELIVERY</v>
          </cell>
          <cell r="Y92" t="str">
            <v>CALLE 28 DE JUNIO S/N Y GARCIA MORENO ENTRADA LLANO GRANDE</v>
          </cell>
        </row>
        <row r="93">
          <cell r="A93" t="str">
            <v>4772329</v>
          </cell>
          <cell r="B93">
            <v>487989</v>
          </cell>
          <cell r="C93" t="str">
            <v>4772329</v>
          </cell>
          <cell r="D93" t="str">
            <v>MDELIVERY</v>
          </cell>
          <cell r="E93" t="str">
            <v>DESPACHO</v>
          </cell>
          <cell r="F93" t="str">
            <v>NORMAL</v>
          </cell>
          <cell r="G93" t="str">
            <v>FT77056</v>
          </cell>
          <cell r="H93">
            <v>44923</v>
          </cell>
          <cell r="I93" t="str">
            <v>HABILITADO_RUTEO</v>
          </cell>
          <cell r="J93">
            <v>44923</v>
          </cell>
          <cell r="K93" t="str">
            <v>Blanca Marina Simbana Quishpe</v>
          </cell>
          <cell r="L93" t="str">
            <v>PUEMBO CALLE 25 DE LULIO  N8 59 Y PASAJE A O LUIS SALAZAR</v>
          </cell>
          <cell r="M93" t="str">
            <v>1716369457</v>
          </cell>
          <cell r="N93" t="str">
            <v>0984373847</v>
          </cell>
          <cell r="O93" t="str">
            <v>0984373847</v>
          </cell>
          <cell r="P93" t="str">
            <v>QUITO</v>
          </cell>
          <cell r="Q93" t="str">
            <v>QUITO</v>
          </cell>
          <cell r="R93" t="str">
            <v>PICHINCHA</v>
          </cell>
          <cell r="T93" t="str">
            <v>FLEXTRANS UIO</v>
          </cell>
          <cell r="U93" t="str">
            <v>FLEXNETUIO_LOCAL</v>
          </cell>
          <cell r="V93">
            <v>1</v>
          </cell>
          <cell r="W93">
            <v>1</v>
          </cell>
          <cell r="X93" t="str">
            <v>FLEXNET ECUADOR - MDELIVERY</v>
          </cell>
          <cell r="Y93" t="str">
            <v>CALLE 28 DE JUNIO S/N Y GARCIA MORENO ENTRADA LLANO GRANDE</v>
          </cell>
        </row>
        <row r="94">
          <cell r="A94" t="str">
            <v>4772352</v>
          </cell>
          <cell r="B94">
            <v>487990</v>
          </cell>
          <cell r="C94" t="str">
            <v>4772352</v>
          </cell>
          <cell r="D94" t="str">
            <v>MDELIVERY</v>
          </cell>
          <cell r="E94" t="str">
            <v>DESPACHO</v>
          </cell>
          <cell r="F94" t="str">
            <v>NORMAL</v>
          </cell>
          <cell r="G94" t="str">
            <v>FT77060</v>
          </cell>
          <cell r="H94">
            <v>44923</v>
          </cell>
          <cell r="I94" t="str">
            <v>HABILITADO_RUTEO</v>
          </cell>
          <cell r="J94">
            <v>44923</v>
          </cell>
          <cell r="K94" t="str">
            <v>PALMA BEDOYA ANDREA PAOLA</v>
          </cell>
          <cell r="L94" t="str">
            <v>SAN BARTOLO    CALLE SALIMA    OE1 26  CALLE  LUIS URDANETA</v>
          </cell>
          <cell r="M94" t="str">
            <v>1722221957</v>
          </cell>
          <cell r="N94" t="str">
            <v>0998570857</v>
          </cell>
          <cell r="O94" t="str">
            <v>0998570857</v>
          </cell>
          <cell r="P94" t="str">
            <v>170601</v>
          </cell>
          <cell r="Q94" t="str">
            <v>QUITO</v>
          </cell>
          <cell r="R94" t="str">
            <v>PICHINCHA</v>
          </cell>
          <cell r="S94" t="str">
            <v>QUITO</v>
          </cell>
          <cell r="T94" t="str">
            <v>FLEXTRANS UIO</v>
          </cell>
          <cell r="U94" t="str">
            <v>FLEXNETUIO_LOCAL</v>
          </cell>
          <cell r="V94">
            <v>1</v>
          </cell>
          <cell r="W94">
            <v>1</v>
          </cell>
          <cell r="X94" t="str">
            <v>FLEXNET ECUADOR - MDELIVERY</v>
          </cell>
          <cell r="Y94" t="str">
            <v>CALLE 28 DE JUNIO S/N Y GARCIA MORENO ENTRADA LLANO GRANDE</v>
          </cell>
        </row>
        <row r="95">
          <cell r="A95" t="str">
            <v>4772359</v>
          </cell>
          <cell r="B95">
            <v>487991</v>
          </cell>
          <cell r="C95" t="str">
            <v>4772359</v>
          </cell>
          <cell r="D95" t="str">
            <v>MDELIVERY</v>
          </cell>
          <cell r="E95" t="str">
            <v>DESPACHO</v>
          </cell>
          <cell r="F95" t="str">
            <v>NORMAL</v>
          </cell>
          <cell r="G95" t="str">
            <v>031080004772359</v>
          </cell>
          <cell r="H95">
            <v>44923</v>
          </cell>
          <cell r="I95" t="str">
            <v>EN_TRANSITO</v>
          </cell>
          <cell r="J95">
            <v>44923</v>
          </cell>
          <cell r="K95" t="str">
            <v>EDISON GEOVANNY VILLACIS CHICO</v>
          </cell>
          <cell r="L95" t="str">
            <v>LA MATRIZ    CALLE MANUELITA SAENZ SN  CALLE  MIGUEL DELIBES</v>
          </cell>
          <cell r="M95" t="str">
            <v>1802655561</v>
          </cell>
          <cell r="N95" t="str">
            <v>0990677622</v>
          </cell>
          <cell r="O95" t="str">
            <v>0990677622</v>
          </cell>
          <cell r="P95" t="str">
            <v>AMBATO</v>
          </cell>
          <cell r="Q95" t="str">
            <v>AMBATO</v>
          </cell>
          <cell r="R95" t="str">
            <v>TUNGURAHUA</v>
          </cell>
          <cell r="S95" t="str">
            <v>AMBATO</v>
          </cell>
          <cell r="T95" t="str">
            <v>TRAMACO</v>
          </cell>
          <cell r="U95" t="str">
            <v>FLEXNETUIO_PROVINCIA</v>
          </cell>
          <cell r="V95">
            <v>1</v>
          </cell>
          <cell r="W95">
            <v>1</v>
          </cell>
          <cell r="X95" t="str">
            <v>FLEXNET ECUADOR - MDELIVERY</v>
          </cell>
          <cell r="Y95" t="str">
            <v>CALLE 28 DE JUNIO S/N Y GARCIA MORENO ENTRADA LLANO GRANDE</v>
          </cell>
        </row>
        <row r="96">
          <cell r="A96" t="str">
            <v>4772361</v>
          </cell>
          <cell r="B96">
            <v>487992</v>
          </cell>
          <cell r="C96" t="str">
            <v>4772361</v>
          </cell>
          <cell r="D96" t="str">
            <v>MDELIVERY</v>
          </cell>
          <cell r="E96" t="str">
            <v>DESPACHO</v>
          </cell>
          <cell r="F96" t="str">
            <v>DERIVADO PICK UP</v>
          </cell>
          <cell r="G96" t="str">
            <v>031080004772361</v>
          </cell>
          <cell r="H96">
            <v>44923</v>
          </cell>
          <cell r="I96" t="str">
            <v>EN_TRANSITO</v>
          </cell>
          <cell r="J96">
            <v>44923</v>
          </cell>
          <cell r="K96" t="str">
            <v>JUNGAL QUINONEZ INGRID ESTEFANIA</v>
          </cell>
          <cell r="L96" t="str">
            <v>OFICINA TRAMACO SHUSHUFINDI</v>
          </cell>
          <cell r="M96" t="str">
            <v>2100636386</v>
          </cell>
          <cell r="N96" t="str">
            <v>0994052251</v>
          </cell>
          <cell r="O96" t="str">
            <v>0994052251</v>
          </cell>
          <cell r="P96" t="str">
            <v>SHUSHUFINDI</v>
          </cell>
          <cell r="Q96" t="str">
            <v>SHUSHUFINDI</v>
          </cell>
          <cell r="R96" t="str">
            <v>SUCUMBIOS</v>
          </cell>
          <cell r="T96" t="str">
            <v>TRAMACO</v>
          </cell>
          <cell r="U96" t="str">
            <v>FLEXNETUIO_PROVINCIA</v>
          </cell>
          <cell r="V96">
            <v>1</v>
          </cell>
          <cell r="W96">
            <v>1</v>
          </cell>
          <cell r="X96" t="str">
            <v>FLEXNET ECUADOR - MDELIVERY</v>
          </cell>
          <cell r="Y96" t="str">
            <v>CALLE 28 DE JUNIO S/N Y GARCIA MORENO ENTRADA LLANO GRANDE</v>
          </cell>
        </row>
        <row r="97">
          <cell r="A97" t="str">
            <v>4772373</v>
          </cell>
          <cell r="B97">
            <v>487993</v>
          </cell>
          <cell r="C97" t="str">
            <v>4772373</v>
          </cell>
          <cell r="D97" t="str">
            <v>MDELIVERY</v>
          </cell>
          <cell r="E97" t="str">
            <v>DESPACHO</v>
          </cell>
          <cell r="F97" t="str">
            <v>NORMAL</v>
          </cell>
          <cell r="G97" t="str">
            <v>FT77062</v>
          </cell>
          <cell r="H97">
            <v>44923</v>
          </cell>
          <cell r="I97" t="str">
            <v>HABILITADO_RUTEO</v>
          </cell>
          <cell r="J97">
            <v>44923</v>
          </cell>
          <cell r="K97" t="str">
            <v>MARIA GLADYS QUINALUISA CAIZA</v>
          </cell>
          <cell r="L97" t="str">
            <v>TURUBAMBA CALLE S58A SN  Y CALLE E2C</v>
          </cell>
          <cell r="M97" t="str">
            <v>1706510169</v>
          </cell>
          <cell r="N97" t="str">
            <v>0992515447</v>
          </cell>
          <cell r="O97" t="str">
            <v>0992515447</v>
          </cell>
          <cell r="P97" t="str">
            <v>QUITO</v>
          </cell>
          <cell r="Q97" t="str">
            <v>QUITO</v>
          </cell>
          <cell r="R97" t="str">
            <v>PICHINCHA</v>
          </cell>
          <cell r="T97" t="str">
            <v>FLEXTRANS UIO</v>
          </cell>
          <cell r="U97" t="str">
            <v>FLEXNETUIO_LOCAL</v>
          </cell>
          <cell r="V97">
            <v>1</v>
          </cell>
          <cell r="W97">
            <v>1</v>
          </cell>
          <cell r="X97" t="str">
            <v>FLEXNET ECUADOR - MDELIVERY</v>
          </cell>
          <cell r="Y97" t="str">
            <v>CALLE 28 DE JUNIO S/N Y GARCIA MORENO ENTRADA LLANO GRANDE</v>
          </cell>
        </row>
        <row r="98">
          <cell r="A98" t="str">
            <v>4772441</v>
          </cell>
          <cell r="B98">
            <v>487994</v>
          </cell>
          <cell r="C98" t="str">
            <v>4772441</v>
          </cell>
          <cell r="D98" t="str">
            <v>MDELIVERY</v>
          </cell>
          <cell r="E98" t="str">
            <v>DESPACHO</v>
          </cell>
          <cell r="F98" t="str">
            <v>NORMAL</v>
          </cell>
          <cell r="G98" t="str">
            <v>FT77061</v>
          </cell>
          <cell r="H98">
            <v>44923</v>
          </cell>
          <cell r="I98" t="str">
            <v>HABILITADO_RUTEO</v>
          </cell>
          <cell r="J98">
            <v>44923</v>
          </cell>
          <cell r="K98" t="str">
            <v>DANIEL ALEXANDER GONZALEZ CONDOR</v>
          </cell>
          <cell r="L98" t="str">
            <v>INAQUITO    AV REPUBLICA DEL SALVADOR  SN AV NACIONES UNIDAS</v>
          </cell>
          <cell r="M98" t="str">
            <v>1725868275</v>
          </cell>
          <cell r="N98" t="str">
            <v>0999927701</v>
          </cell>
          <cell r="O98" t="str">
            <v>0999927701</v>
          </cell>
          <cell r="P98" t="str">
            <v>QUITO</v>
          </cell>
          <cell r="Q98" t="str">
            <v>QUITO</v>
          </cell>
          <cell r="R98" t="str">
            <v>PICHINCHA</v>
          </cell>
          <cell r="T98" t="str">
            <v>FLEXTRANS UIO</v>
          </cell>
          <cell r="U98" t="str">
            <v>FLEXNETUIO_LOCAL</v>
          </cell>
          <cell r="V98">
            <v>1</v>
          </cell>
          <cell r="W98">
            <v>1</v>
          </cell>
          <cell r="X98" t="str">
            <v>FLEXNET ECUADOR - MDELIVERY</v>
          </cell>
          <cell r="Y98" t="str">
            <v>CALLE 28 DE JUNIO S/N Y GARCIA MORENO ENTRADA LLANO GRANDE</v>
          </cell>
        </row>
        <row r="99">
          <cell r="A99" t="str">
            <v>4707142</v>
          </cell>
          <cell r="B99">
            <v>487946</v>
          </cell>
          <cell r="C99" t="str">
            <v>4707142</v>
          </cell>
          <cell r="D99" t="str">
            <v>MDELIVERY</v>
          </cell>
          <cell r="E99" t="str">
            <v>DESPACHO</v>
          </cell>
          <cell r="F99" t="str">
            <v>NORMAL</v>
          </cell>
          <cell r="G99" t="str">
            <v>FT77070</v>
          </cell>
          <cell r="H99">
            <v>44923</v>
          </cell>
          <cell r="I99" t="str">
            <v>HABILITADO_RUTEO</v>
          </cell>
          <cell r="J99">
            <v>44923</v>
          </cell>
          <cell r="K99" t="str">
            <v>QUINALUISA CAIZA MARIA GLADYS</v>
          </cell>
          <cell r="L99" t="str">
            <v>TURUBAMBA   CALLE   E2D SN  S57E</v>
          </cell>
          <cell r="M99" t="str">
            <v>1706510169</v>
          </cell>
          <cell r="N99" t="str">
            <v>0992515447</v>
          </cell>
          <cell r="O99" t="str">
            <v>0992515447</v>
          </cell>
          <cell r="P99" t="str">
            <v>QUITO</v>
          </cell>
          <cell r="Q99" t="str">
            <v>QUITO</v>
          </cell>
          <cell r="R99" t="str">
            <v>PICHINCHA</v>
          </cell>
          <cell r="T99" t="str">
            <v>FLEXTRANS UIO</v>
          </cell>
          <cell r="U99" t="str">
            <v>FLEXNETUIO_LOCAL</v>
          </cell>
          <cell r="V99">
            <v>1</v>
          </cell>
          <cell r="W99">
            <v>1</v>
          </cell>
          <cell r="X99" t="str">
            <v>FLEXNET ECUADOR - MDELIVERY</v>
          </cell>
          <cell r="Y99" t="str">
            <v>CALLE 28 DE JUNIO S/N Y GARCIA MORENO ENTRADA LLANO GRANDE</v>
          </cell>
        </row>
        <row r="100">
          <cell r="A100" t="str">
            <v>4746370</v>
          </cell>
          <cell r="B100">
            <v>487947</v>
          </cell>
          <cell r="C100" t="str">
            <v>4746370</v>
          </cell>
          <cell r="D100" t="str">
            <v>MDELIVERY</v>
          </cell>
          <cell r="E100" t="str">
            <v>DESPACHO</v>
          </cell>
          <cell r="F100" t="str">
            <v>DERIVADO PICK UP</v>
          </cell>
          <cell r="G100" t="str">
            <v>031080004746370</v>
          </cell>
          <cell r="H100">
            <v>44923</v>
          </cell>
          <cell r="I100" t="str">
            <v>EN_TRANSITO</v>
          </cell>
          <cell r="J100">
            <v>44923</v>
          </cell>
          <cell r="K100" t="str">
            <v>JEFFERSON LEANDRO LAINEZ RODRIGUEZ</v>
          </cell>
          <cell r="L100" t="str">
            <v>OFICINA TRAMACO LA LIBERTAD</v>
          </cell>
          <cell r="M100" t="str">
            <v>2450582867</v>
          </cell>
          <cell r="N100" t="str">
            <v>0981270601</v>
          </cell>
          <cell r="O100" t="str">
            <v>0981270601</v>
          </cell>
          <cell r="P100" t="str">
            <v>LA LIBERTAD</v>
          </cell>
          <cell r="Q100" t="str">
            <v>LA LIBERTAD</v>
          </cell>
          <cell r="R100" t="str">
            <v>SANTA ELENA</v>
          </cell>
          <cell r="T100" t="str">
            <v>TRAMACO</v>
          </cell>
          <cell r="U100" t="str">
            <v>FLEXNETUIO_PROVINCIA</v>
          </cell>
          <cell r="V100">
            <v>1</v>
          </cell>
          <cell r="W100">
            <v>1</v>
          </cell>
          <cell r="X100" t="str">
            <v>FLEXNET ECUADOR - MDELIVERY</v>
          </cell>
          <cell r="Y100" t="str">
            <v>CALLE 28 DE JUNIO S/N Y GARCIA MORENO ENTRADA LLANO GRANDE</v>
          </cell>
        </row>
        <row r="101">
          <cell r="A101" t="str">
            <v>4763495</v>
          </cell>
          <cell r="B101">
            <v>487948</v>
          </cell>
          <cell r="C101" t="str">
            <v>4763495</v>
          </cell>
          <cell r="D101" t="str">
            <v>MDELIVERY</v>
          </cell>
          <cell r="E101" t="str">
            <v>DESPACHO</v>
          </cell>
          <cell r="F101" t="str">
            <v>DERIVADO PICK UP</v>
          </cell>
          <cell r="G101" t="str">
            <v>031080004763495</v>
          </cell>
          <cell r="H101">
            <v>44923</v>
          </cell>
          <cell r="I101" t="str">
            <v>EN_TRANSITO</v>
          </cell>
          <cell r="J101">
            <v>44923</v>
          </cell>
          <cell r="K101" t="str">
            <v>ALVARRACIN GUAMAN MANUEL DE JESUS</v>
          </cell>
          <cell r="L101" t="str">
            <v>OFICINA TRAMACO PUNTO DE ATENCION MACHALA</v>
          </cell>
          <cell r="M101" t="str">
            <v>0914317920</v>
          </cell>
          <cell r="N101" t="str">
            <v>0963055386</v>
          </cell>
          <cell r="O101" t="str">
            <v>0963055386</v>
          </cell>
          <cell r="P101" t="str">
            <v>MACHALA</v>
          </cell>
          <cell r="Q101" t="str">
            <v>MACHALA</v>
          </cell>
          <cell r="R101" t="str">
            <v>EL ORO</v>
          </cell>
          <cell r="T101" t="str">
            <v>TRAMACO</v>
          </cell>
          <cell r="U101" t="str">
            <v>FLEXNETUIO_PROVINCIA</v>
          </cell>
          <cell r="V101">
            <v>1</v>
          </cell>
          <cell r="W101">
            <v>1</v>
          </cell>
          <cell r="X101" t="str">
            <v>FLEXNET ECUADOR - MDELIVERY</v>
          </cell>
          <cell r="Y101" t="str">
            <v>CALLE 28 DE JUNIO S/N Y GARCIA MORENO ENTRADA LLANO GRANDE</v>
          </cell>
        </row>
        <row r="102">
          <cell r="A102" t="str">
            <v>4763555</v>
          </cell>
          <cell r="B102">
            <v>487949</v>
          </cell>
          <cell r="C102" t="str">
            <v>4763555</v>
          </cell>
          <cell r="D102" t="str">
            <v>MDELIVERY</v>
          </cell>
          <cell r="E102" t="str">
            <v>DESPACHO</v>
          </cell>
          <cell r="F102" t="str">
            <v>NORMAL</v>
          </cell>
          <cell r="G102" t="str">
            <v>031080004763555</v>
          </cell>
          <cell r="H102">
            <v>44923</v>
          </cell>
          <cell r="I102" t="str">
            <v>EN_TRANSITO</v>
          </cell>
          <cell r="J102">
            <v>44923</v>
          </cell>
          <cell r="K102" t="str">
            <v>RODOLFO ULISES RUGEL MADRID</v>
          </cell>
          <cell r="L102" t="str">
            <v>EL RECREO COOP 10 DE ENERO MZ B SOLAR 25</v>
          </cell>
          <cell r="M102" t="str">
            <v>0926921008</v>
          </cell>
          <cell r="N102" t="str">
            <v>0961388195</v>
          </cell>
          <cell r="O102" t="str">
            <v>0961388195</v>
          </cell>
          <cell r="P102" t="str">
            <v>092405</v>
          </cell>
          <cell r="Q102" t="str">
            <v>DURAN</v>
          </cell>
          <cell r="R102" t="str">
            <v>GUAYAS</v>
          </cell>
          <cell r="S102" t="str">
            <v>ELOY ALFARO (DURAN)</v>
          </cell>
          <cell r="T102" t="str">
            <v>TRAMACO</v>
          </cell>
          <cell r="U102" t="str">
            <v>FLEXNETUIO_GYE</v>
          </cell>
          <cell r="V102">
            <v>1</v>
          </cell>
          <cell r="W102">
            <v>1</v>
          </cell>
          <cell r="X102" t="str">
            <v>FLEXNET ECUADOR - MDELIVERY</v>
          </cell>
          <cell r="Y102" t="str">
            <v>CALLE 28 DE JUNIO S/N Y GARCIA MORENO ENTRADA LLANO GRANDE</v>
          </cell>
        </row>
        <row r="103">
          <cell r="A103" t="str">
            <v>4764950</v>
          </cell>
          <cell r="B103">
            <v>487950</v>
          </cell>
          <cell r="C103" t="str">
            <v>4764950</v>
          </cell>
          <cell r="D103" t="str">
            <v>MDELIVERY</v>
          </cell>
          <cell r="E103" t="str">
            <v>DESPACHO</v>
          </cell>
          <cell r="F103" t="str">
            <v>DERIVADO PICK UP</v>
          </cell>
          <cell r="G103" t="str">
            <v>031080004764950</v>
          </cell>
          <cell r="H103">
            <v>44923</v>
          </cell>
          <cell r="I103" t="str">
            <v>EN_TRANSITO</v>
          </cell>
          <cell r="J103">
            <v>44923</v>
          </cell>
          <cell r="K103" t="str">
            <v>Kassandra Azucena Chulango Pareja</v>
          </cell>
          <cell r="L103" t="str">
            <v>OFICINA TRAMACO PUNTO DE ATENCION SANTA LEONOR</v>
          </cell>
          <cell r="M103" t="str">
            <v>0930821889</v>
          </cell>
          <cell r="N103" t="str">
            <v>0998396616</v>
          </cell>
          <cell r="O103" t="str">
            <v/>
          </cell>
          <cell r="P103" t="str">
            <v>GUAYAQUIL</v>
          </cell>
          <cell r="Q103" t="str">
            <v>GUAYAQUIL</v>
          </cell>
          <cell r="R103" t="str">
            <v>GUAYAS</v>
          </cell>
          <cell r="T103" t="str">
            <v>TRAMACO</v>
          </cell>
          <cell r="U103" t="str">
            <v>FLEXNETUIO_GYE</v>
          </cell>
          <cell r="V103">
            <v>1</v>
          </cell>
          <cell r="W103">
            <v>1</v>
          </cell>
          <cell r="X103" t="str">
            <v>FLEXNET ECUADOR - MDELIVERY</v>
          </cell>
          <cell r="Y103" t="str">
            <v>CALLE 28 DE JUNIO S/N Y GARCIA MORENO ENTRADA LLANO GRANDE</v>
          </cell>
        </row>
        <row r="104">
          <cell r="A104" t="str">
            <v>4767306</v>
          </cell>
          <cell r="B104">
            <v>487951</v>
          </cell>
          <cell r="C104" t="str">
            <v>4767306</v>
          </cell>
          <cell r="D104" t="str">
            <v>MDELIVERY</v>
          </cell>
          <cell r="E104" t="str">
            <v>DESPACHO</v>
          </cell>
          <cell r="F104" t="str">
            <v>DERIVADO PICK UP</v>
          </cell>
          <cell r="G104" t="str">
            <v>031080004767306</v>
          </cell>
          <cell r="H104">
            <v>44923</v>
          </cell>
          <cell r="I104" t="str">
            <v>EN_TRANSITO</v>
          </cell>
          <cell r="J104">
            <v>44923</v>
          </cell>
          <cell r="K104" t="str">
            <v>LUGO CAICEDO JOSEFINA</v>
          </cell>
          <cell r="L104" t="str">
            <v>OFICINA TRAMACO SAN LORENZO</v>
          </cell>
          <cell r="M104" t="str">
            <v>0800759235</v>
          </cell>
          <cell r="N104" t="str">
            <v>0939686181</v>
          </cell>
          <cell r="O104" t="str">
            <v>0968962894</v>
          </cell>
          <cell r="P104" t="str">
            <v>SAN LORENZO</v>
          </cell>
          <cell r="Q104" t="str">
            <v>SAN LORENZO</v>
          </cell>
          <cell r="R104" t="str">
            <v>ESMERALDAS</v>
          </cell>
          <cell r="T104" t="str">
            <v>TRAMACO</v>
          </cell>
          <cell r="U104" t="str">
            <v>FLEXNETUIO_PROVINCIA</v>
          </cell>
          <cell r="V104">
            <v>1</v>
          </cell>
          <cell r="W104">
            <v>1</v>
          </cell>
          <cell r="X104" t="str">
            <v>FLEXNET ECUADOR - MDELIVERY</v>
          </cell>
          <cell r="Y104" t="str">
            <v>CALLE 28 DE JUNIO S/N Y GARCIA MORENO ENTRADA LLANO GRANDE</v>
          </cell>
        </row>
        <row r="105">
          <cell r="A105" t="str">
            <v>4767536</v>
          </cell>
          <cell r="B105">
            <v>487952</v>
          </cell>
          <cell r="C105" t="str">
            <v>4767536</v>
          </cell>
          <cell r="D105" t="str">
            <v>MDELIVERY</v>
          </cell>
          <cell r="E105" t="str">
            <v>DESPACHO</v>
          </cell>
          <cell r="F105" t="str">
            <v>NORMAL</v>
          </cell>
          <cell r="G105" t="str">
            <v>031080004767536</v>
          </cell>
          <cell r="H105">
            <v>44923</v>
          </cell>
          <cell r="I105" t="str">
            <v>EN_TRANSITO</v>
          </cell>
          <cell r="J105">
            <v>44923</v>
          </cell>
          <cell r="K105" t="str">
            <v>GUANOLUISA CHANCUSIG WASHINGTON JAVIER</v>
          </cell>
          <cell r="L105" t="str">
            <v>LASSO  AV PANAMERICANA  KM 20</v>
          </cell>
          <cell r="M105" t="str">
            <v>0502572068</v>
          </cell>
          <cell r="N105" t="str">
            <v>0979261228</v>
          </cell>
          <cell r="O105" t="str">
            <v>0979261228</v>
          </cell>
          <cell r="P105" t="str">
            <v>LATACUNGA</v>
          </cell>
          <cell r="Q105" t="str">
            <v>LATACUNGA</v>
          </cell>
          <cell r="R105" t="str">
            <v>COTOPAXI</v>
          </cell>
          <cell r="T105" t="str">
            <v>TRAMACO</v>
          </cell>
          <cell r="U105" t="str">
            <v>FLEXNETUIO_PROVINCIA</v>
          </cell>
          <cell r="V105">
            <v>1</v>
          </cell>
          <cell r="W105">
            <v>1</v>
          </cell>
          <cell r="X105" t="str">
            <v>FLEXNET ECUADOR - MDELIVERY</v>
          </cell>
          <cell r="Y105" t="str">
            <v>CALLE 28 DE JUNIO S/N Y GARCIA MORENO ENTRADA LLANO GRANDE</v>
          </cell>
        </row>
        <row r="106">
          <cell r="A106" t="str">
            <v>4768312</v>
          </cell>
          <cell r="B106">
            <v>487953</v>
          </cell>
          <cell r="C106" t="str">
            <v>4768312</v>
          </cell>
          <cell r="D106" t="str">
            <v>MDELIVERY</v>
          </cell>
          <cell r="E106" t="str">
            <v>DESPACHO</v>
          </cell>
          <cell r="F106" t="str">
            <v>NORMAL</v>
          </cell>
          <cell r="G106" t="str">
            <v>FT77084</v>
          </cell>
          <cell r="H106">
            <v>44923</v>
          </cell>
          <cell r="I106" t="str">
            <v>HABILITADO_RUTEO</v>
          </cell>
          <cell r="J106">
            <v>44923</v>
          </cell>
          <cell r="K106" t="str">
            <v>JIMENEZ        MORA           ROBINSON       MIGUEL</v>
          </cell>
          <cell r="L106" t="str">
            <v>CHILLOGALLO CALLE S48A SN CALLE OE9F</v>
          </cell>
          <cell r="M106" t="str">
            <v>0202324679</v>
          </cell>
          <cell r="N106" t="str">
            <v>0968893990</v>
          </cell>
          <cell r="O106" t="str">
            <v>0968893990</v>
          </cell>
          <cell r="P106" t="str">
            <v>170707</v>
          </cell>
          <cell r="Q106" t="str">
            <v>QUITO</v>
          </cell>
          <cell r="R106" t="str">
            <v>PICHINCHA</v>
          </cell>
          <cell r="S106" t="str">
            <v>QUITO</v>
          </cell>
          <cell r="T106" t="str">
            <v>FLEXTRANS UIO</v>
          </cell>
          <cell r="U106" t="str">
            <v>FLEXNETUIO_LOCAL</v>
          </cell>
          <cell r="V106">
            <v>1</v>
          </cell>
          <cell r="W106">
            <v>1</v>
          </cell>
          <cell r="X106" t="str">
            <v>FLEXNET ECUADOR - MDELIVERY</v>
          </cell>
          <cell r="Y106" t="str">
            <v>CALLE 28 DE JUNIO S/N Y GARCIA MORENO ENTRADA LLANO GRANDE</v>
          </cell>
        </row>
        <row r="107">
          <cell r="A107" t="str">
            <v>4768420</v>
          </cell>
          <cell r="B107">
            <v>487954</v>
          </cell>
          <cell r="C107" t="str">
            <v>4768420</v>
          </cell>
          <cell r="D107" t="str">
            <v>MDELIVERY</v>
          </cell>
          <cell r="E107" t="str">
            <v>DESPACHO</v>
          </cell>
          <cell r="F107" t="str">
            <v>NORMAL</v>
          </cell>
          <cell r="G107" t="str">
            <v>FT77068</v>
          </cell>
          <cell r="H107">
            <v>44923</v>
          </cell>
          <cell r="I107" t="str">
            <v>HABILITADO_RUTEO</v>
          </cell>
          <cell r="J107">
            <v>44923</v>
          </cell>
          <cell r="K107" t="str">
            <v>MARCO ANTONIO HIDALGO CASTELLANOS</v>
          </cell>
          <cell r="L107" t="str">
            <v>COTOCOLLAO   AV PRENSA  DEP 221  DAVID LEDESMA</v>
          </cell>
          <cell r="M107" t="str">
            <v>1715072680</v>
          </cell>
          <cell r="N107" t="str">
            <v>0998616828</v>
          </cell>
          <cell r="O107" t="str">
            <v>0998616828</v>
          </cell>
          <cell r="P107" t="str">
            <v>170301</v>
          </cell>
          <cell r="Q107" t="str">
            <v>QUITO</v>
          </cell>
          <cell r="R107" t="str">
            <v>PICHINCHA</v>
          </cell>
          <cell r="S107" t="str">
            <v>QUITO</v>
          </cell>
          <cell r="T107" t="str">
            <v>FLEXTRANS UIO</v>
          </cell>
          <cell r="U107" t="str">
            <v>FLEXNETUIO_LOCAL</v>
          </cell>
          <cell r="V107">
            <v>1</v>
          </cell>
          <cell r="W107">
            <v>1</v>
          </cell>
          <cell r="X107" t="str">
            <v>FLEXNET ECUADOR - MDELIVERY</v>
          </cell>
          <cell r="Y107" t="str">
            <v>CALLE 28 DE JUNIO S/N Y GARCIA MORENO ENTRADA LLANO GRANDE</v>
          </cell>
        </row>
        <row r="108">
          <cell r="A108" t="str">
            <v>4769775</v>
          </cell>
          <cell r="B108">
            <v>487955</v>
          </cell>
          <cell r="C108" t="str">
            <v>4769775</v>
          </cell>
          <cell r="D108" t="str">
            <v>MDELIVERY</v>
          </cell>
          <cell r="E108" t="str">
            <v>DESPACHO</v>
          </cell>
          <cell r="F108" t="str">
            <v>NORMAL</v>
          </cell>
          <cell r="G108" t="str">
            <v>FT77086</v>
          </cell>
          <cell r="H108">
            <v>44923</v>
          </cell>
          <cell r="I108" t="str">
            <v>HABILITADO_RUTEO</v>
          </cell>
          <cell r="J108">
            <v>44923</v>
          </cell>
          <cell r="K108" t="str">
            <v>KARINA SALOME ORTIZ QUEVEDO</v>
          </cell>
          <cell r="L108" t="str">
            <v>EL INCA  AV ELOY ALFARO  N52280  Y PSJE GUILLERMO MENSI</v>
          </cell>
          <cell r="M108" t="str">
            <v>1713978193</v>
          </cell>
          <cell r="N108" t="str">
            <v>0997984517</v>
          </cell>
          <cell r="O108" t="str">
            <v>0997984517</v>
          </cell>
          <cell r="P108" t="str">
            <v>QUITO</v>
          </cell>
          <cell r="Q108" t="str">
            <v>QUITO</v>
          </cell>
          <cell r="R108" t="str">
            <v>PICHINCHA</v>
          </cell>
          <cell r="T108" t="str">
            <v>FLEXTRANS UIO</v>
          </cell>
          <cell r="U108" t="str">
            <v>FLEXNETUIO_LOCAL</v>
          </cell>
          <cell r="V108">
            <v>1</v>
          </cell>
          <cell r="W108">
            <v>1</v>
          </cell>
          <cell r="X108" t="str">
            <v>FLEXNET ECUADOR - MDELIVERY</v>
          </cell>
          <cell r="Y108" t="str">
            <v>CALLE 28 DE JUNIO S/N Y GARCIA MORENO ENTRADA LLANO GRANDE</v>
          </cell>
        </row>
        <row r="109">
          <cell r="A109" t="str">
            <v>4769811</v>
          </cell>
          <cell r="B109">
            <v>487956</v>
          </cell>
          <cell r="C109" t="str">
            <v>4769811</v>
          </cell>
          <cell r="D109" t="str">
            <v>MDELIVERY</v>
          </cell>
          <cell r="E109" t="str">
            <v>DESPACHO</v>
          </cell>
          <cell r="F109" t="str">
            <v>NORMAL</v>
          </cell>
          <cell r="G109" t="str">
            <v>TF91131</v>
          </cell>
          <cell r="H109">
            <v>44923</v>
          </cell>
          <cell r="I109" t="str">
            <v>CARGADO_VEHICULO</v>
          </cell>
          <cell r="J109">
            <v>44923</v>
          </cell>
          <cell r="K109" t="str">
            <v>MONTENEGRO CASTILLO JEAN CARLOS</v>
          </cell>
          <cell r="L109" t="str">
            <v>XIMENA COOP SANTIAGUITO DE ROLDOS MZ 1328 SOLAR 4</v>
          </cell>
          <cell r="M109" t="str">
            <v>0953365848</v>
          </cell>
          <cell r="N109" t="str">
            <v>0969325942</v>
          </cell>
          <cell r="O109" t="str">
            <v>0969325942</v>
          </cell>
          <cell r="P109" t="str">
            <v>090204</v>
          </cell>
          <cell r="Q109" t="str">
            <v>GUAYAQUIL</v>
          </cell>
          <cell r="R109" t="str">
            <v>GUAYAS</v>
          </cell>
          <cell r="S109" t="str">
            <v>GUAYAQUIL</v>
          </cell>
          <cell r="T109" t="str">
            <v>FLEXTRANS GYE</v>
          </cell>
          <cell r="U109" t="str">
            <v>FLEXNETUIO_GYE</v>
          </cell>
          <cell r="V109">
            <v>1</v>
          </cell>
          <cell r="W109">
            <v>1</v>
          </cell>
          <cell r="X109" t="str">
            <v>FLEXNET ECUADOR - MDELIVERY</v>
          </cell>
          <cell r="Y109" t="str">
            <v>CALLE 28 DE JUNIO S/N Y GARCIA MORENO ENTRADA LLANO GRANDE</v>
          </cell>
        </row>
        <row r="110">
          <cell r="A110" t="str">
            <v>4769881</v>
          </cell>
          <cell r="B110">
            <v>487957</v>
          </cell>
          <cell r="C110" t="str">
            <v>4769881</v>
          </cell>
          <cell r="D110" t="str">
            <v>MDELIVERY</v>
          </cell>
          <cell r="E110" t="str">
            <v>DESPACHO</v>
          </cell>
          <cell r="F110" t="str">
            <v>NORMAL</v>
          </cell>
          <cell r="G110" t="str">
            <v>FT77051</v>
          </cell>
          <cell r="H110">
            <v>44923</v>
          </cell>
          <cell r="I110" t="str">
            <v>HABILITADO_RUTEO</v>
          </cell>
          <cell r="J110">
            <v>44923</v>
          </cell>
          <cell r="K110" t="str">
            <v>CASTILLO ZAMBRANO LORENA ELIZABETH</v>
          </cell>
          <cell r="L110" t="str">
            <v>ITCHIMBIA CALLE LA CONCEPCION SN ENTRE AV PICHINCHA Y VICENTE LEON</v>
          </cell>
          <cell r="M110" t="str">
            <v>0915467559</v>
          </cell>
          <cell r="N110" t="str">
            <v>0969001724</v>
          </cell>
          <cell r="O110" t="str">
            <v>0998038149</v>
          </cell>
          <cell r="P110" t="str">
            <v>170403</v>
          </cell>
          <cell r="Q110" t="str">
            <v>QUITO</v>
          </cell>
          <cell r="R110" t="str">
            <v>PICHINCHA</v>
          </cell>
          <cell r="S110" t="str">
            <v>QUITO</v>
          </cell>
          <cell r="T110" t="str">
            <v>FLEXTRANS UIO</v>
          </cell>
          <cell r="U110" t="str">
            <v>FLEXNETUIO_LOCAL</v>
          </cell>
          <cell r="V110">
            <v>1</v>
          </cell>
          <cell r="W110">
            <v>1</v>
          </cell>
          <cell r="X110" t="str">
            <v>FLEXNET ECUADOR - MDELIVERY</v>
          </cell>
          <cell r="Y110" t="str">
            <v>CALLE 28 DE JUNIO S/N Y GARCIA MORENO ENTRADA LLANO GRANDE</v>
          </cell>
        </row>
        <row r="111">
          <cell r="A111" t="str">
            <v>4770911</v>
          </cell>
          <cell r="B111">
            <v>487958</v>
          </cell>
          <cell r="C111" t="str">
            <v>4770911</v>
          </cell>
          <cell r="D111" t="str">
            <v>MDELIVERY</v>
          </cell>
          <cell r="E111" t="str">
            <v>DESPACHO</v>
          </cell>
          <cell r="F111" t="str">
            <v>NORMAL</v>
          </cell>
          <cell r="G111" t="str">
            <v>TF91139</v>
          </cell>
          <cell r="H111">
            <v>44923</v>
          </cell>
          <cell r="I111" t="str">
            <v>CARGADO_VEHICULO</v>
          </cell>
          <cell r="J111">
            <v>44923</v>
          </cell>
          <cell r="K111" t="str">
            <v>ISABEL MICHELLE ZERNA MORENO</v>
          </cell>
          <cell r="L111" t="str">
            <v>TARQUI  CDLA LA GARZOTA  3ERA ETAPA MZ 87  VILLA 8 AV MIGUEL ANGEL JIJON</v>
          </cell>
          <cell r="M111" t="str">
            <v>0918432741</v>
          </cell>
          <cell r="N111" t="str">
            <v>0983932067</v>
          </cell>
          <cell r="O111" t="str">
            <v>0983932067</v>
          </cell>
          <cell r="P111" t="str">
            <v>090505</v>
          </cell>
          <cell r="Q111" t="str">
            <v>GUAYAQUIL</v>
          </cell>
          <cell r="R111" t="str">
            <v>GUAYAS</v>
          </cell>
          <cell r="S111" t="str">
            <v>GUAYAQUIL</v>
          </cell>
          <cell r="T111" t="str">
            <v>FLEXTRANS GYE</v>
          </cell>
          <cell r="U111" t="str">
            <v>FLEXNETUIO_GYE</v>
          </cell>
          <cell r="V111">
            <v>1</v>
          </cell>
          <cell r="W111">
            <v>1</v>
          </cell>
          <cell r="X111" t="str">
            <v>FLEXNET ECUADOR - MDELIVERY</v>
          </cell>
          <cell r="Y111" t="str">
            <v>CALLE 28 DE JUNIO S/N Y GARCIA MORENO ENTRADA LLANO GRANDE</v>
          </cell>
        </row>
        <row r="112">
          <cell r="A112" t="str">
            <v>4771228</v>
          </cell>
          <cell r="B112">
            <v>487959</v>
          </cell>
          <cell r="C112" t="str">
            <v>4771228</v>
          </cell>
          <cell r="D112" t="str">
            <v>MDELIVERY</v>
          </cell>
          <cell r="E112" t="str">
            <v>DESPACHO</v>
          </cell>
          <cell r="F112" t="str">
            <v>NORMAL</v>
          </cell>
          <cell r="G112" t="str">
            <v>FT77058</v>
          </cell>
          <cell r="H112">
            <v>44923</v>
          </cell>
          <cell r="I112" t="str">
            <v>HABILITADO_RUTEO</v>
          </cell>
          <cell r="J112">
            <v>44923</v>
          </cell>
          <cell r="K112" t="str">
            <v>DARWIN DANIEL ARAUJO ZAMBRANO</v>
          </cell>
          <cell r="L112" t="str">
            <v>LA ARGELIA CALLE AYAPAMBA SN CALE MANGLARALTO</v>
          </cell>
          <cell r="M112" t="str">
            <v>1720516515</v>
          </cell>
          <cell r="N112" t="str">
            <v>0999959374</v>
          </cell>
          <cell r="O112" t="str">
            <v>0999959374</v>
          </cell>
          <cell r="P112" t="str">
            <v>170606</v>
          </cell>
          <cell r="Q112" t="str">
            <v>QUITO</v>
          </cell>
          <cell r="R112" t="str">
            <v>PICHINCHA</v>
          </cell>
          <cell r="S112" t="str">
            <v>QUITO</v>
          </cell>
          <cell r="T112" t="str">
            <v>FLEXTRANS UIO</v>
          </cell>
          <cell r="U112" t="str">
            <v>FLEXNETUIO_LOCAL</v>
          </cell>
          <cell r="V112">
            <v>1</v>
          </cell>
          <cell r="W112">
            <v>1</v>
          </cell>
          <cell r="X112" t="str">
            <v>FLEXNET ECUADOR - MDELIVERY</v>
          </cell>
          <cell r="Y112" t="str">
            <v>CALLE 28 DE JUNIO S/N Y GARCIA MORENO ENTRADA LLANO GRANDE</v>
          </cell>
        </row>
        <row r="113">
          <cell r="A113" t="str">
            <v>4771321</v>
          </cell>
          <cell r="B113">
            <v>487960</v>
          </cell>
          <cell r="C113" t="str">
            <v>4771321</v>
          </cell>
          <cell r="D113" t="str">
            <v>MDELIVERY</v>
          </cell>
          <cell r="E113" t="str">
            <v>DESPACHO</v>
          </cell>
          <cell r="F113" t="str">
            <v>NORMAL</v>
          </cell>
          <cell r="G113" t="str">
            <v>TF91134</v>
          </cell>
          <cell r="H113">
            <v>44923</v>
          </cell>
          <cell r="I113" t="str">
            <v>CARGADO_VEHICULO</v>
          </cell>
          <cell r="J113">
            <v>44923</v>
          </cell>
          <cell r="K113" t="str">
            <v>ENRIQUE ANTONIO BAQUERIZO PRECIADO</v>
          </cell>
          <cell r="L113" t="str">
            <v>XIMENA   CALLE PIMANPIRO MZ H  VILLA 18  CALLE 1ER PEATONAL 10 SE</v>
          </cell>
          <cell r="M113" t="str">
            <v>0904186509</v>
          </cell>
          <cell r="N113" t="str">
            <v>0983373406</v>
          </cell>
          <cell r="O113" t="str">
            <v>0983373406</v>
          </cell>
          <cell r="P113" t="str">
            <v>090107</v>
          </cell>
          <cell r="Q113" t="str">
            <v>GUAYAQUIL</v>
          </cell>
          <cell r="R113" t="str">
            <v>GUAYAS</v>
          </cell>
          <cell r="S113" t="str">
            <v>GUAYAQUIL</v>
          </cell>
          <cell r="T113" t="str">
            <v>FLEXTRANS GYE</v>
          </cell>
          <cell r="U113" t="str">
            <v>FLEXNETUIO_GYE</v>
          </cell>
          <cell r="V113">
            <v>1</v>
          </cell>
          <cell r="W113">
            <v>1</v>
          </cell>
          <cell r="X113" t="str">
            <v>FLEXNET ECUADOR - MDELIVERY</v>
          </cell>
          <cell r="Y113" t="str">
            <v>CALLE 28 DE JUNIO S/N Y GARCIA MORENO ENTRADA LLANO GRANDE</v>
          </cell>
        </row>
        <row r="114">
          <cell r="A114" t="str">
            <v>4771376</v>
          </cell>
          <cell r="B114">
            <v>487961</v>
          </cell>
          <cell r="C114" t="str">
            <v>4771376</v>
          </cell>
          <cell r="D114" t="str">
            <v>MDELIVERY</v>
          </cell>
          <cell r="E114" t="str">
            <v>DESPACHO</v>
          </cell>
          <cell r="F114" t="str">
            <v>NORMAL</v>
          </cell>
          <cell r="G114" t="str">
            <v>031080004771376</v>
          </cell>
          <cell r="H114">
            <v>44923</v>
          </cell>
          <cell r="I114" t="str">
            <v>EN_TRANSITO</v>
          </cell>
          <cell r="J114">
            <v>44923</v>
          </cell>
          <cell r="K114" t="str">
            <v>FRANCK ANDERSON VALLES TOBAR</v>
          </cell>
          <cell r="L114" t="str">
            <v>LA DOLOROSA CALLE PIMAN PASAJE B SN CALLE PURUHANTA</v>
          </cell>
          <cell r="M114" t="str">
            <v>1005380686</v>
          </cell>
          <cell r="N114" t="str">
            <v>0990547305</v>
          </cell>
          <cell r="O114" t="str">
            <v>0990547305</v>
          </cell>
          <cell r="P114" t="str">
            <v>100110</v>
          </cell>
          <cell r="Q114" t="str">
            <v>IBARRA</v>
          </cell>
          <cell r="R114" t="str">
            <v>IMBABURA</v>
          </cell>
          <cell r="S114" t="str">
            <v>SAN MIGUEL DE IBARRA</v>
          </cell>
          <cell r="T114" t="str">
            <v>TRAMACO</v>
          </cell>
          <cell r="U114" t="str">
            <v>FLEXNETUIO_PROVINCIA</v>
          </cell>
          <cell r="V114">
            <v>1</v>
          </cell>
          <cell r="W114">
            <v>1</v>
          </cell>
          <cell r="X114" t="str">
            <v>FLEXNET ECUADOR - MDELIVERY</v>
          </cell>
          <cell r="Y114" t="str">
            <v>CALLE 28 DE JUNIO S/N Y GARCIA MORENO ENTRADA LLANO GRANDE</v>
          </cell>
        </row>
        <row r="115">
          <cell r="A115" t="str">
            <v>4771482</v>
          </cell>
          <cell r="B115">
            <v>487962</v>
          </cell>
          <cell r="C115" t="str">
            <v>4771482</v>
          </cell>
          <cell r="D115" t="str">
            <v>MDELIVERY</v>
          </cell>
          <cell r="E115" t="str">
            <v>DESPACHO</v>
          </cell>
          <cell r="F115" t="str">
            <v>NORMAL</v>
          </cell>
          <cell r="G115" t="str">
            <v>FT77053</v>
          </cell>
          <cell r="H115">
            <v>44923</v>
          </cell>
          <cell r="I115" t="str">
            <v>HABILITADO_RUTEO</v>
          </cell>
          <cell r="J115">
            <v>44923</v>
          </cell>
          <cell r="K115" t="str">
            <v>VERONICA MARLENE GALLEGOS GUAMAN</v>
          </cell>
          <cell r="L115" t="str">
            <v>MARISCAL SUCRE CALLE TAMAYO 21 140 Y  ROBLES</v>
          </cell>
          <cell r="M115" t="str">
            <v>1714294020</v>
          </cell>
          <cell r="N115" t="str">
            <v>0998165809</v>
          </cell>
          <cell r="O115" t="str">
            <v/>
          </cell>
          <cell r="P115" t="str">
            <v>QUITO</v>
          </cell>
          <cell r="Q115" t="str">
            <v>QUITO</v>
          </cell>
          <cell r="R115" t="str">
            <v>PICHINCHA</v>
          </cell>
          <cell r="T115" t="str">
            <v>FLEXTRANS UIO</v>
          </cell>
          <cell r="U115" t="str">
            <v>FLEXNETUIO_LOCAL</v>
          </cell>
          <cell r="V115">
            <v>1</v>
          </cell>
          <cell r="W115">
            <v>1</v>
          </cell>
          <cell r="X115" t="str">
            <v>FLEXNET ECUADOR - MDELIVERY</v>
          </cell>
          <cell r="Y115" t="str">
            <v>CALLE 28 DE JUNIO S/N Y GARCIA MORENO ENTRADA LLANO GRANDE</v>
          </cell>
        </row>
        <row r="116">
          <cell r="A116" t="str">
            <v>4771496</v>
          </cell>
          <cell r="B116">
            <v>487963</v>
          </cell>
          <cell r="C116" t="str">
            <v>4771496</v>
          </cell>
          <cell r="D116" t="str">
            <v>MDELIVERY</v>
          </cell>
          <cell r="E116" t="str">
            <v>DESPACHO</v>
          </cell>
          <cell r="F116" t="str">
            <v>NORMAL</v>
          </cell>
          <cell r="G116" t="str">
            <v>FT77087</v>
          </cell>
          <cell r="H116">
            <v>44923</v>
          </cell>
          <cell r="I116" t="str">
            <v>HABILITADO_RUTEO</v>
          </cell>
          <cell r="J116">
            <v>44923</v>
          </cell>
          <cell r="K116" t="str">
            <v>JUAN CARLOS VILLACIS ANRRANGO</v>
          </cell>
          <cell r="L116" t="str">
            <v>SAN ISIDRO DEL INCA  CALLE ISAAC ALBENIZ SN CALLE MORLAN</v>
          </cell>
          <cell r="M116" t="str">
            <v>1719939421</v>
          </cell>
          <cell r="N116" t="str">
            <v>0962994184</v>
          </cell>
          <cell r="O116" t="str">
            <v>0962994184</v>
          </cell>
          <cell r="P116" t="str">
            <v>QUITO</v>
          </cell>
          <cell r="Q116" t="str">
            <v>QUITO</v>
          </cell>
          <cell r="R116" t="str">
            <v>PICHINCHA</v>
          </cell>
          <cell r="T116" t="str">
            <v>FLEXTRANS UIO</v>
          </cell>
          <cell r="U116" t="str">
            <v>FLEXNETUIO_LOCAL</v>
          </cell>
          <cell r="V116">
            <v>1</v>
          </cell>
          <cell r="W116">
            <v>1</v>
          </cell>
          <cell r="X116" t="str">
            <v>FLEXNET ECUADOR - MDELIVERY</v>
          </cell>
          <cell r="Y116" t="str">
            <v>CALLE 28 DE JUNIO S/N Y GARCIA MORENO ENTRADA LLANO GRANDE</v>
          </cell>
        </row>
        <row r="117">
          <cell r="A117" t="str">
            <v>4771509</v>
          </cell>
          <cell r="B117">
            <v>487964</v>
          </cell>
          <cell r="C117" t="str">
            <v>4771509</v>
          </cell>
          <cell r="D117" t="str">
            <v>MDELIVERY</v>
          </cell>
          <cell r="E117" t="str">
            <v>DESPACHO</v>
          </cell>
          <cell r="F117" t="str">
            <v>NORMAL</v>
          </cell>
          <cell r="G117" t="str">
            <v>FT77082</v>
          </cell>
          <cell r="H117">
            <v>44923</v>
          </cell>
          <cell r="I117" t="str">
            <v>HABILITADO_RUTEO</v>
          </cell>
          <cell r="J117">
            <v>44923</v>
          </cell>
          <cell r="K117" t="str">
            <v>JUAN CARLOS VILLACIS ANRRANGO</v>
          </cell>
          <cell r="L117" t="str">
            <v>SAN ISIDRO DEL INCA  CALLE ISAAC ALBENIZ SN CALLE MORLAN</v>
          </cell>
          <cell r="M117" t="str">
            <v>1719939421</v>
          </cell>
          <cell r="N117" t="str">
            <v>0962994184</v>
          </cell>
          <cell r="O117" t="str">
            <v>0962994184</v>
          </cell>
          <cell r="P117" t="str">
            <v>QUITO</v>
          </cell>
          <cell r="Q117" t="str">
            <v>QUITO</v>
          </cell>
          <cell r="R117" t="str">
            <v>PICHINCHA</v>
          </cell>
          <cell r="T117" t="str">
            <v>FLEXTRANS UIO</v>
          </cell>
          <cell r="U117" t="str">
            <v>FLEXNETUIO_LOCAL</v>
          </cell>
          <cell r="V117">
            <v>1</v>
          </cell>
          <cell r="W117">
            <v>1</v>
          </cell>
          <cell r="X117" t="str">
            <v>FLEXNET ECUADOR - MDELIVERY</v>
          </cell>
          <cell r="Y117" t="str">
            <v>CALLE 28 DE JUNIO S/N Y GARCIA MORENO ENTRADA LLANO GRANDE</v>
          </cell>
        </row>
        <row r="118">
          <cell r="A118" t="str">
            <v>20002951798729_1</v>
          </cell>
          <cell r="B118">
            <v>487945</v>
          </cell>
          <cell r="C118" t="str">
            <v>20002951798729_1</v>
          </cell>
          <cell r="D118" t="str">
            <v>CONECEL_REG</v>
          </cell>
          <cell r="E118" t="str">
            <v>DESPACHO</v>
          </cell>
          <cell r="F118" t="str">
            <v>NORMAL</v>
          </cell>
          <cell r="G118" t="str">
            <v/>
          </cell>
          <cell r="H118">
            <v>44923</v>
          </cell>
          <cell r="I118" t="str">
            <v>COORDINADO</v>
          </cell>
          <cell r="J118">
            <v>44923</v>
          </cell>
          <cell r="K118" t="str">
            <v>JHONATAN ANDRES MATUTE</v>
          </cell>
          <cell r="L118" t="str">
            <v>QUITO Edificio Centrum Oficinas TCS, Av. del Parque y Alfonso de Torres</v>
          </cell>
          <cell r="M118" t="str">
            <v>1723719504</v>
          </cell>
          <cell r="N118" t="str">
            <v>961030374</v>
          </cell>
          <cell r="O118" t="str">
            <v/>
          </cell>
          <cell r="P118" t="str">
            <v>QUITO</v>
          </cell>
          <cell r="Q118" t="str">
            <v>QUITO</v>
          </cell>
          <cell r="R118" t="str">
            <v>PICHINCHA</v>
          </cell>
          <cell r="T118" t="str">
            <v>FLEXTRANS UIO</v>
          </cell>
          <cell r="U118" t="str">
            <v>FLEXNETUIO_LOCAL</v>
          </cell>
          <cell r="V118">
            <v>1</v>
          </cell>
          <cell r="W118">
            <v>1</v>
          </cell>
          <cell r="X118" t="str">
            <v>FLEXNET UIO</v>
          </cell>
          <cell r="Y118" t="str">
            <v>FLEX NET CALLE 28 DE JUNIO S/N Y GARCIA MORENO ENTRADA LLANO GRANDE</v>
          </cell>
        </row>
        <row r="119">
          <cell r="A119" t="str">
            <v>20003031388368</v>
          </cell>
          <cell r="B119">
            <v>487922</v>
          </cell>
          <cell r="C119" t="str">
            <v>20003031388368</v>
          </cell>
          <cell r="D119" t="str">
            <v>CONECEL_REG</v>
          </cell>
          <cell r="E119" t="str">
            <v>DESPACHO</v>
          </cell>
          <cell r="F119" t="str">
            <v>NORMAL</v>
          </cell>
          <cell r="G119" t="str">
            <v/>
          </cell>
          <cell r="H119">
            <v>44923</v>
          </cell>
          <cell r="I119" t="str">
            <v>COORDINADO</v>
          </cell>
          <cell r="J119">
            <v>44923</v>
          </cell>
          <cell r="K119" t="str">
            <v>GLENDA JACQUELINE TOAPANTA</v>
          </cell>
          <cell r="L119" t="str">
            <v>QUITO CARCELEN CALLE B No: E3 41 y CALLE 26 CASA 3 PISOS CL BLANCO CON PORTON NEGRO REF CYBER ARIEL NET PARTE BAJA DE LA CASA</v>
          </cell>
          <cell r="M119" t="str">
            <v>1723415483</v>
          </cell>
          <cell r="N119" t="str">
            <v>960537817</v>
          </cell>
          <cell r="O119" t="str">
            <v/>
          </cell>
          <cell r="P119" t="str">
            <v>QUITO</v>
          </cell>
          <cell r="Q119" t="str">
            <v>QUITO</v>
          </cell>
          <cell r="R119" t="str">
            <v>PICHINCHA</v>
          </cell>
          <cell r="T119" t="str">
            <v>FLEXTRANS UIO</v>
          </cell>
          <cell r="U119" t="str">
            <v>FLEXNETUIO_LOCAL</v>
          </cell>
          <cell r="V119">
            <v>1</v>
          </cell>
          <cell r="W119">
            <v>1</v>
          </cell>
          <cell r="X119" t="str">
            <v>FLEXNET UIO</v>
          </cell>
          <cell r="Y119" t="str">
            <v>FLEX NET CALLE 28 DE JUNIO S/N Y GARCIA MORENO ENTRADA LLANO GRANDE</v>
          </cell>
        </row>
        <row r="120">
          <cell r="A120" t="str">
            <v>20003033201065</v>
          </cell>
          <cell r="B120">
            <v>487923</v>
          </cell>
          <cell r="C120" t="str">
            <v>20003033201065</v>
          </cell>
          <cell r="D120" t="str">
            <v>CONECEL_REG</v>
          </cell>
          <cell r="E120" t="str">
            <v>DESPACHO</v>
          </cell>
          <cell r="F120" t="str">
            <v>NORMAL</v>
          </cell>
          <cell r="G120" t="str">
            <v/>
          </cell>
          <cell r="H120">
            <v>44923</v>
          </cell>
          <cell r="I120" t="str">
            <v>COORDINADO</v>
          </cell>
          <cell r="J120">
            <v>44923</v>
          </cell>
          <cell r="K120" t="str">
            <v>WILLIAM ALFONSO RAMIREZ</v>
          </cell>
          <cell r="L120" t="str">
            <v>QUITO TRABAJO CALLE IRLANDA Y REPUBLICA DEL SALVADOR EDIF SIGLO 21 PISO 6TO EMPRESA GRABBIT</v>
          </cell>
          <cell r="M120" t="str">
            <v>1758964991</v>
          </cell>
          <cell r="N120" t="str">
            <v>0980403843 0996144236</v>
          </cell>
          <cell r="O120" t="str">
            <v/>
          </cell>
          <cell r="P120" t="str">
            <v>QUITO</v>
          </cell>
          <cell r="Q120" t="str">
            <v>QUITO</v>
          </cell>
          <cell r="R120" t="str">
            <v>PICHINCHA</v>
          </cell>
          <cell r="T120" t="str">
            <v>FLEXTRANS UIO</v>
          </cell>
          <cell r="U120" t="str">
            <v>FLEXNETUIO_LOCAL</v>
          </cell>
          <cell r="V120">
            <v>1</v>
          </cell>
          <cell r="W120">
            <v>1</v>
          </cell>
          <cell r="X120" t="str">
            <v>FLEXNET UIO</v>
          </cell>
          <cell r="Y120" t="str">
            <v>FLEX NET CALLE 28 DE JUNIO S/N Y GARCIA MORENO ENTRADA LLANO GRANDE</v>
          </cell>
        </row>
        <row r="121">
          <cell r="A121" t="str">
            <v>20003035524720</v>
          </cell>
          <cell r="B121">
            <v>487924</v>
          </cell>
          <cell r="C121" t="str">
            <v>20003035524720</v>
          </cell>
          <cell r="D121" t="str">
            <v>CONECEL_REG</v>
          </cell>
          <cell r="E121" t="str">
            <v>DESPACHO</v>
          </cell>
          <cell r="F121" t="str">
            <v>NORMAL</v>
          </cell>
          <cell r="G121" t="str">
            <v/>
          </cell>
          <cell r="H121">
            <v>44923</v>
          </cell>
          <cell r="I121" t="str">
            <v>COORDINADO</v>
          </cell>
          <cell r="J121">
            <v>44923</v>
          </cell>
          <cell r="K121" t="str">
            <v>CRISTIAN PAUL SIMBAA,A</v>
          </cell>
          <cell r="L121" t="str">
            <v>QUITOTRABAJO GALO PLAZA LASSO Y DE LOS ACEITUNOS AGENCIA BCO PICHINCHA TATACONSULCEL</v>
          </cell>
          <cell r="M121" t="str">
            <v>1719628974</v>
          </cell>
          <cell r="N121" t="str">
            <v>986846112</v>
          </cell>
          <cell r="O121" t="str">
            <v/>
          </cell>
          <cell r="P121" t="str">
            <v>QUITO</v>
          </cell>
          <cell r="Q121" t="str">
            <v>QUITO</v>
          </cell>
          <cell r="R121" t="str">
            <v>PICHINCHA</v>
          </cell>
          <cell r="T121" t="str">
            <v>FLEXTRANS UIO</v>
          </cell>
          <cell r="U121" t="str">
            <v>FLEXNETUIO_LOCAL</v>
          </cell>
          <cell r="V121">
            <v>1</v>
          </cell>
          <cell r="W121">
            <v>1</v>
          </cell>
          <cell r="X121" t="str">
            <v>FLEXNET UIO</v>
          </cell>
          <cell r="Y121" t="str">
            <v>FLEX NET CALLE 28 DE JUNIO S/N Y GARCIA MORENO ENTRADA LLANO GRANDE</v>
          </cell>
        </row>
        <row r="122">
          <cell r="A122" t="str">
            <v>20003034494834</v>
          </cell>
          <cell r="B122">
            <v>487925</v>
          </cell>
          <cell r="C122" t="str">
            <v>20003034494834</v>
          </cell>
          <cell r="D122" t="str">
            <v>CONECEL_REG</v>
          </cell>
          <cell r="E122" t="str">
            <v>DESPACHO</v>
          </cell>
          <cell r="F122" t="str">
            <v>NORMAL</v>
          </cell>
          <cell r="G122" t="str">
            <v/>
          </cell>
          <cell r="H122">
            <v>44923</v>
          </cell>
          <cell r="I122" t="str">
            <v>COORDINADO</v>
          </cell>
          <cell r="J122">
            <v>44923</v>
          </cell>
          <cell r="K122" t="str">
            <v>DOLORES CAROLINA MONCAYO</v>
          </cell>
          <cell r="L122" t="str">
            <v>QUITO COMITE DEL PUEBLO AV ELOY ALFARO S/N y PASAJE LOS JUNCOS ATRAS DE LOS CONDOMINIO SIGLO XXI TORRE TIERRA DPTO. 371 REF DETRAS DEL DHL DE LA CALLE ELOY ALFARO</v>
          </cell>
          <cell r="M122" t="str">
            <v>1722691274</v>
          </cell>
          <cell r="N122" t="str">
            <v>999876582</v>
          </cell>
          <cell r="O122" t="str">
            <v/>
          </cell>
          <cell r="P122" t="str">
            <v>QUITO</v>
          </cell>
          <cell r="Q122" t="str">
            <v>QUITO</v>
          </cell>
          <cell r="R122" t="str">
            <v>PICHINCHA</v>
          </cell>
          <cell r="T122" t="str">
            <v>FLEXTRANS UIO</v>
          </cell>
          <cell r="U122" t="str">
            <v>FLEXNETUIO_LOCAL</v>
          </cell>
          <cell r="V122">
            <v>1</v>
          </cell>
          <cell r="W122">
            <v>1</v>
          </cell>
          <cell r="X122" t="str">
            <v>FLEXNET UIO</v>
          </cell>
          <cell r="Y122" t="str">
            <v>FLEX NET CALLE 28 DE JUNIO S/N Y GARCIA MORENO ENTRADA LLANO GRANDE</v>
          </cell>
        </row>
        <row r="123">
          <cell r="A123" t="str">
            <v>20003034051991</v>
          </cell>
          <cell r="B123">
            <v>487926</v>
          </cell>
          <cell r="C123" t="str">
            <v>20003034051991</v>
          </cell>
          <cell r="D123" t="str">
            <v>CONECEL_REG</v>
          </cell>
          <cell r="E123" t="str">
            <v>DESPACHO</v>
          </cell>
          <cell r="F123" t="str">
            <v>NORMAL</v>
          </cell>
          <cell r="G123" t="str">
            <v/>
          </cell>
          <cell r="H123">
            <v>44923</v>
          </cell>
          <cell r="I123" t="str">
            <v>COORDINADO</v>
          </cell>
          <cell r="J123">
            <v>44923</v>
          </cell>
          <cell r="K123" t="str">
            <v>GABRIELA EMILIA CORDOVA</v>
          </cell>
          <cell r="L123" t="str">
            <v>QUITO MARISCAL SUCRE MARISCAL SUCRE AV LA CORUNA No: NN y CALLE VIZCAYA EDIF ESQUINERO DE 8 PISOS INSTALACION PB FRENTE A GIANT BICYCLES</v>
          </cell>
          <cell r="M123" t="str">
            <v>1719155598</v>
          </cell>
          <cell r="N123" t="str">
            <v>998364464</v>
          </cell>
          <cell r="O123" t="str">
            <v/>
          </cell>
          <cell r="P123" t="str">
            <v>QUITO</v>
          </cell>
          <cell r="Q123" t="str">
            <v>QUITO</v>
          </cell>
          <cell r="R123" t="str">
            <v>PICHINCHA</v>
          </cell>
          <cell r="T123" t="str">
            <v>FLEXTRANS UIO</v>
          </cell>
          <cell r="U123" t="str">
            <v>FLEXNETUIO_LOCAL</v>
          </cell>
          <cell r="V123">
            <v>1</v>
          </cell>
          <cell r="W123">
            <v>1</v>
          </cell>
          <cell r="X123" t="str">
            <v>FLEXNET UIO</v>
          </cell>
          <cell r="Y123" t="str">
            <v>FLEX NET CALLE 28 DE JUNIO S/N Y GARCIA MORENO ENTRADA LLANO GRANDE</v>
          </cell>
        </row>
        <row r="124">
          <cell r="A124" t="str">
            <v>20003034087363</v>
          </cell>
          <cell r="B124">
            <v>487927</v>
          </cell>
          <cell r="C124" t="str">
            <v>20003034087363</v>
          </cell>
          <cell r="D124" t="str">
            <v>CONECEL_REG</v>
          </cell>
          <cell r="E124" t="str">
            <v>DESPACHO</v>
          </cell>
          <cell r="F124" t="str">
            <v>NORMAL</v>
          </cell>
          <cell r="G124" t="str">
            <v/>
          </cell>
          <cell r="H124">
            <v>44923</v>
          </cell>
          <cell r="I124" t="str">
            <v>COORDINADO</v>
          </cell>
          <cell r="J124">
            <v>44923</v>
          </cell>
          <cell r="K124" t="str">
            <v>MARIA JOSE ESPINOZA</v>
          </cell>
          <cell r="L124" t="str">
            <v>QUITO SAN BARTOLO CALLE ANTONIO RODRIGUEZ No: sn y CALLE PINLLOPANTA Casa 3 pisos color baldosa azul Atras del IESS Quito Sur</v>
          </cell>
          <cell r="M124" t="str">
            <v>1727363325</v>
          </cell>
          <cell r="N124" t="str">
            <v>0984736524 0983365482</v>
          </cell>
          <cell r="O124" t="str">
            <v/>
          </cell>
          <cell r="P124" t="str">
            <v>QUITO</v>
          </cell>
          <cell r="Q124" t="str">
            <v>QUITO</v>
          </cell>
          <cell r="R124" t="str">
            <v>PICHINCHA</v>
          </cell>
          <cell r="T124" t="str">
            <v>FLEXTRANS UIO</v>
          </cell>
          <cell r="U124" t="str">
            <v>FLEXNETUIO_LOCAL</v>
          </cell>
          <cell r="V124">
            <v>1</v>
          </cell>
          <cell r="W124">
            <v>1</v>
          </cell>
          <cell r="X124" t="str">
            <v>FLEXNET UIO</v>
          </cell>
          <cell r="Y124" t="str">
            <v>FLEX NET CALLE 28 DE JUNIO S/N Y GARCIA MORENO ENTRADA LLANO GRANDE</v>
          </cell>
        </row>
        <row r="125">
          <cell r="A125" t="str">
            <v>20003034062191</v>
          </cell>
          <cell r="B125">
            <v>487928</v>
          </cell>
          <cell r="C125" t="str">
            <v>20003034062191</v>
          </cell>
          <cell r="D125" t="str">
            <v>CONECEL_REG</v>
          </cell>
          <cell r="E125" t="str">
            <v>DESPACHO</v>
          </cell>
          <cell r="F125" t="str">
            <v>NORMAL</v>
          </cell>
          <cell r="G125" t="str">
            <v/>
          </cell>
          <cell r="H125">
            <v>44923</v>
          </cell>
          <cell r="I125" t="str">
            <v>COORDINADO</v>
          </cell>
          <cell r="J125">
            <v>44923</v>
          </cell>
          <cell r="K125" t="str">
            <v>HUMBERTO TIPANLUISA</v>
          </cell>
          <cell r="L125" t="str">
            <v>QUITO SECTOR CARCELEN ALTO JUAN DE GUADALUPE N79-23 Y FRANCISCO RUIZ CASA COLOR ROSADO 2 PISOS REF BOMBEROS</v>
          </cell>
          <cell r="M125" t="str">
            <v>1708602147</v>
          </cell>
          <cell r="N125" t="str">
            <v>983443168</v>
          </cell>
          <cell r="O125" t="str">
            <v/>
          </cell>
          <cell r="P125" t="str">
            <v>QUITO</v>
          </cell>
          <cell r="Q125" t="str">
            <v>QUITO</v>
          </cell>
          <cell r="R125" t="str">
            <v>PICHINCHA</v>
          </cell>
          <cell r="T125" t="str">
            <v>FLEXTRANS UIO</v>
          </cell>
          <cell r="U125" t="str">
            <v>FLEXNETUIO_LOCAL</v>
          </cell>
          <cell r="V125">
            <v>1</v>
          </cell>
          <cell r="W125">
            <v>1</v>
          </cell>
          <cell r="X125" t="str">
            <v>FLEXNET UIO</v>
          </cell>
          <cell r="Y125" t="str">
            <v>FLEX NET CALLE 28 DE JUNIO S/N Y GARCIA MORENO ENTRADA LLANO GRANDE</v>
          </cell>
        </row>
        <row r="126">
          <cell r="A126" t="str">
            <v>20003029337100</v>
          </cell>
          <cell r="B126">
            <v>487929</v>
          </cell>
          <cell r="C126" t="str">
            <v>20003029337100</v>
          </cell>
          <cell r="D126" t="str">
            <v>CONECEL_REG</v>
          </cell>
          <cell r="E126" t="str">
            <v>DESPACHO</v>
          </cell>
          <cell r="F126" t="str">
            <v>NORMAL</v>
          </cell>
          <cell r="G126" t="str">
            <v/>
          </cell>
          <cell r="H126">
            <v>44923</v>
          </cell>
          <cell r="I126" t="str">
            <v>COORDINADO</v>
          </cell>
          <cell r="J126">
            <v>44923</v>
          </cell>
          <cell r="K126" t="str">
            <v>FRANCISCO JAVIER RIVAS</v>
          </cell>
          <cell r="L126" t="str">
            <v>QUITO TRABAJP AV REPUBLICA Y 10 DE AGOSTO CENTRO INTEGRAL DE OSTEOPOROSIS</v>
          </cell>
          <cell r="M126" t="str">
            <v>1759988643</v>
          </cell>
          <cell r="N126" t="str">
            <v>0984350701 0979385904</v>
          </cell>
          <cell r="O126" t="str">
            <v/>
          </cell>
          <cell r="P126" t="str">
            <v>QUITO</v>
          </cell>
          <cell r="Q126" t="str">
            <v>QUITO</v>
          </cell>
          <cell r="R126" t="str">
            <v>PICHINCHA</v>
          </cell>
          <cell r="T126" t="str">
            <v>FLEXTRANS UIO</v>
          </cell>
          <cell r="U126" t="str">
            <v>FLEXNETUIO_LOCAL</v>
          </cell>
          <cell r="V126">
            <v>1</v>
          </cell>
          <cell r="W126">
            <v>1</v>
          </cell>
          <cell r="X126" t="str">
            <v>FLEXNET UIO</v>
          </cell>
          <cell r="Y126" t="str">
            <v>FLEX NET CALLE 28 DE JUNIO S/N Y GARCIA MORENO ENTRADA LLANO GRANDE</v>
          </cell>
        </row>
        <row r="127">
          <cell r="A127" t="str">
            <v>20003033160498</v>
          </cell>
          <cell r="B127">
            <v>487930</v>
          </cell>
          <cell r="C127" t="str">
            <v>20003033160498</v>
          </cell>
          <cell r="D127" t="str">
            <v>CONECEL_REG</v>
          </cell>
          <cell r="E127" t="str">
            <v>DESPACHO</v>
          </cell>
          <cell r="F127" t="str">
            <v>NORMAL</v>
          </cell>
          <cell r="G127" t="str">
            <v/>
          </cell>
          <cell r="H127">
            <v>44923</v>
          </cell>
          <cell r="I127" t="str">
            <v>COORDINADO</v>
          </cell>
          <cell r="J127">
            <v>44923</v>
          </cell>
          <cell r="K127" t="str">
            <v>CHRISTIAN STALIN TIRIRA</v>
          </cell>
          <cell r="L127" t="str">
            <v>QUITO SAN ISIDRO DEL INCA CALLE CARLOS ALVARADO No: N52-61 y AV JOSE BARREIRO CASA DE 4 PISOS COLOR BLANCA CERCA DE UN PARQUE</v>
          </cell>
          <cell r="M127" t="str">
            <v>1724593361</v>
          </cell>
          <cell r="N127" t="str">
            <v>979300497</v>
          </cell>
          <cell r="O127" t="str">
            <v/>
          </cell>
          <cell r="P127" t="str">
            <v>QUITO</v>
          </cell>
          <cell r="Q127" t="str">
            <v>QUITO</v>
          </cell>
          <cell r="R127" t="str">
            <v>PICHINCHA</v>
          </cell>
          <cell r="T127" t="str">
            <v>FLEXTRANS UIO</v>
          </cell>
          <cell r="U127" t="str">
            <v>FLEXNETUIO_LOCAL</v>
          </cell>
          <cell r="V127">
            <v>1</v>
          </cell>
          <cell r="W127">
            <v>1</v>
          </cell>
          <cell r="X127" t="str">
            <v>FLEXNET UIO</v>
          </cell>
          <cell r="Y127" t="str">
            <v>FLEX NET CALLE 28 DE JUNIO S/N Y GARCIA MORENO ENTRADA LLANO GRANDE</v>
          </cell>
        </row>
        <row r="128">
          <cell r="A128" t="str">
            <v>20003034084812</v>
          </cell>
          <cell r="B128">
            <v>487931</v>
          </cell>
          <cell r="C128" t="str">
            <v>20003034084812</v>
          </cell>
          <cell r="D128" t="str">
            <v>CONECEL_REG</v>
          </cell>
          <cell r="E128" t="str">
            <v>DESPACHO</v>
          </cell>
          <cell r="F128" t="str">
            <v>NORMAL</v>
          </cell>
          <cell r="G128" t="str">
            <v/>
          </cell>
          <cell r="H128">
            <v>44923</v>
          </cell>
          <cell r="I128" t="str">
            <v>COORDINADO</v>
          </cell>
          <cell r="J128">
            <v>44923</v>
          </cell>
          <cell r="K128" t="str">
            <v>NORMA JOHANNA BAUTISTA</v>
          </cell>
          <cell r="L128" t="str">
            <v>QUITO CALDERON CALLE GIOVANNI CALLES No: E5-292 y CALLE INDEPENDENCIA CASA DE 1 PISO SIN PINTAR REF FRENTE A TIENDA</v>
          </cell>
          <cell r="M128" t="str">
            <v>1715626725</v>
          </cell>
          <cell r="N128" t="str">
            <v>987105642</v>
          </cell>
          <cell r="O128" t="str">
            <v/>
          </cell>
          <cell r="P128" t="str">
            <v>QUITO</v>
          </cell>
          <cell r="Q128" t="str">
            <v>QUITO</v>
          </cell>
          <cell r="R128" t="str">
            <v>PICHINCHA</v>
          </cell>
          <cell r="T128" t="str">
            <v>FLEXTRANS UIO</v>
          </cell>
          <cell r="U128" t="str">
            <v>FLEXNETUIO_LOCAL</v>
          </cell>
          <cell r="V128">
            <v>1</v>
          </cell>
          <cell r="W128">
            <v>1</v>
          </cell>
          <cell r="X128" t="str">
            <v>FLEXNET UIO</v>
          </cell>
          <cell r="Y128" t="str">
            <v>FLEX NET CALLE 28 DE JUNIO S/N Y GARCIA MORENO ENTRADA LLANO GRANDE</v>
          </cell>
        </row>
        <row r="129">
          <cell r="A129" t="str">
            <v>20003036017181</v>
          </cell>
          <cell r="B129">
            <v>487932</v>
          </cell>
          <cell r="C129" t="str">
            <v>20003036017181</v>
          </cell>
          <cell r="D129" t="str">
            <v>CONECEL_REG</v>
          </cell>
          <cell r="E129" t="str">
            <v>DESPACHO</v>
          </cell>
          <cell r="F129" t="str">
            <v>NORMAL</v>
          </cell>
          <cell r="G129" t="str">
            <v/>
          </cell>
          <cell r="H129">
            <v>44923</v>
          </cell>
          <cell r="I129" t="str">
            <v>COORDINADO</v>
          </cell>
          <cell r="J129">
            <v>44923</v>
          </cell>
          <cell r="K129" t="str">
            <v>JESSICA ELIZABETH FLORES</v>
          </cell>
          <cell r="L129" t="str">
            <v>QUITO CALDERON CALLE LA INDEPENDENCIA No: N2-06 y CALLE 9 DE AGOSTO Casa amarilla 3 pisos REF FRENTE DE CARNICERIA EL MUNDO DE LAS CARNES</v>
          </cell>
          <cell r="M129" t="str">
            <v>1715040091</v>
          </cell>
          <cell r="N129" t="str">
            <v>0984669215 0987958360</v>
          </cell>
          <cell r="O129" t="str">
            <v/>
          </cell>
          <cell r="P129" t="str">
            <v>QUITO</v>
          </cell>
          <cell r="Q129" t="str">
            <v>QUITO</v>
          </cell>
          <cell r="R129" t="str">
            <v>PICHINCHA</v>
          </cell>
          <cell r="T129" t="str">
            <v>FLEXTRANS UIO</v>
          </cell>
          <cell r="U129" t="str">
            <v>FLEXNETUIO_LOCAL</v>
          </cell>
          <cell r="V129">
            <v>1</v>
          </cell>
          <cell r="W129">
            <v>1</v>
          </cell>
          <cell r="X129" t="str">
            <v>FLEXNET UIO</v>
          </cell>
          <cell r="Y129" t="str">
            <v>FLEX NET CALLE 28 DE JUNIO S/N Y GARCIA MORENO ENTRADA LLANO GRANDE</v>
          </cell>
        </row>
        <row r="130">
          <cell r="A130" t="str">
            <v>20003036029603</v>
          </cell>
          <cell r="B130">
            <v>487933</v>
          </cell>
          <cell r="C130" t="str">
            <v>20003036029603</v>
          </cell>
          <cell r="D130" t="str">
            <v>CONECEL_REG</v>
          </cell>
          <cell r="E130" t="str">
            <v>DESPACHO</v>
          </cell>
          <cell r="F130" t="str">
            <v>NORMAL</v>
          </cell>
          <cell r="G130" t="str">
            <v/>
          </cell>
          <cell r="H130">
            <v>44923</v>
          </cell>
          <cell r="I130" t="str">
            <v>COORDINADO</v>
          </cell>
          <cell r="J130">
            <v>44923</v>
          </cell>
          <cell r="K130" t="str">
            <v>EDGAR ROBERTO ACOSTA</v>
          </cell>
          <cell r="L130" t="str">
            <v>QUITO TRABAJO AV AMAZONAS N34-451 Y AV ATAHUALPA EDIF MINISTERIO DE EDUCACION PISO 13</v>
          </cell>
          <cell r="M130" t="str">
            <v>1720892726</v>
          </cell>
          <cell r="N130" t="str">
            <v>995707337</v>
          </cell>
          <cell r="O130" t="str">
            <v/>
          </cell>
          <cell r="P130" t="str">
            <v>QUITO</v>
          </cell>
          <cell r="Q130" t="str">
            <v>QUITO</v>
          </cell>
          <cell r="R130" t="str">
            <v>PICHINCHA</v>
          </cell>
          <cell r="T130" t="str">
            <v>FLEXTRANS UIO</v>
          </cell>
          <cell r="U130" t="str">
            <v>FLEXNETUIO_LOCAL</v>
          </cell>
          <cell r="V130">
            <v>1</v>
          </cell>
          <cell r="W130">
            <v>1</v>
          </cell>
          <cell r="X130" t="str">
            <v>FLEXNET UIO</v>
          </cell>
          <cell r="Y130" t="str">
            <v>FLEX NET CALLE 28 DE JUNIO S/N Y GARCIA MORENO ENTRADA LLANO GRANDE</v>
          </cell>
        </row>
        <row r="131">
          <cell r="A131" t="str">
            <v>20003034086166</v>
          </cell>
          <cell r="B131">
            <v>487934</v>
          </cell>
          <cell r="C131" t="str">
            <v>20003034086166</v>
          </cell>
          <cell r="D131" t="str">
            <v>CONECEL_REG</v>
          </cell>
          <cell r="E131" t="str">
            <v>DESPACHO</v>
          </cell>
          <cell r="F131" t="str">
            <v>NORMAL</v>
          </cell>
          <cell r="G131" t="str">
            <v/>
          </cell>
          <cell r="H131">
            <v>44923</v>
          </cell>
          <cell r="I131" t="str">
            <v>COORDINADO</v>
          </cell>
          <cell r="J131">
            <v>44923</v>
          </cell>
          <cell r="K131" t="str">
            <v>ARMANDO JOSE AMBUILA</v>
          </cell>
          <cell r="L131" t="str">
            <v>QUITO TUMBACO AV ELOY ALFARO No: 100 y CALLE CHAQUINAN ENTRE CALLE CAHQUINAN Y GONZALKO DIAZ SECTOR VINA DEL MAR/ CASA DE COLOR BLANCA DE 3 PISOS /CASA CON PORTON NEGRA/ DIAGONAL AL PARQUE</v>
          </cell>
          <cell r="M131" t="str">
            <v>1754395356</v>
          </cell>
          <cell r="N131" t="str">
            <v>939857060</v>
          </cell>
          <cell r="O131" t="str">
            <v/>
          </cell>
          <cell r="P131" t="str">
            <v>QUITO</v>
          </cell>
          <cell r="Q131" t="str">
            <v>QUITO</v>
          </cell>
          <cell r="R131" t="str">
            <v>PICHINCHA</v>
          </cell>
          <cell r="T131" t="str">
            <v>FLEXTRANS UIO</v>
          </cell>
          <cell r="U131" t="str">
            <v>FLEXNETUIO_LOCAL</v>
          </cell>
          <cell r="V131">
            <v>1</v>
          </cell>
          <cell r="W131">
            <v>1</v>
          </cell>
          <cell r="X131" t="str">
            <v>FLEXNET UIO</v>
          </cell>
          <cell r="Y131" t="str">
            <v>FLEX NET CALLE 28 DE JUNIO S/N Y GARCIA MORENO ENTRADA LLANO GRANDE</v>
          </cell>
        </row>
        <row r="132">
          <cell r="A132" t="str">
            <v>20002930891829_2</v>
          </cell>
          <cell r="B132">
            <v>487935</v>
          </cell>
          <cell r="C132" t="str">
            <v>20002930891829_2</v>
          </cell>
          <cell r="D132" t="str">
            <v>CONECEL_REG</v>
          </cell>
          <cell r="E132" t="str">
            <v>DESPACHO</v>
          </cell>
          <cell r="F132" t="str">
            <v>NORMAL</v>
          </cell>
          <cell r="G132" t="str">
            <v/>
          </cell>
          <cell r="H132">
            <v>44923</v>
          </cell>
          <cell r="I132" t="str">
            <v>COORDINADO</v>
          </cell>
          <cell r="J132">
            <v>44923</v>
          </cell>
          <cell r="K132" t="str">
            <v>PAUL ALEXANDER TORRES</v>
          </cell>
          <cell r="L132" t="str">
            <v>QUITO SOLANDA PASAJE S22A No: OE4 300 y CALLE OE4I CS 2 PISOS CLR BLANCO</v>
          </cell>
          <cell r="M132" t="str">
            <v>1715684310</v>
          </cell>
          <cell r="N132" t="str">
            <v>982627669</v>
          </cell>
          <cell r="O132" t="str">
            <v/>
          </cell>
          <cell r="P132" t="str">
            <v>QUITO</v>
          </cell>
          <cell r="Q132" t="str">
            <v>QUITO</v>
          </cell>
          <cell r="R132" t="str">
            <v>PICHINCHA</v>
          </cell>
          <cell r="T132" t="str">
            <v>FLEXTRANS UIO</v>
          </cell>
          <cell r="U132" t="str">
            <v>FLEXNETUIO_LOCAL</v>
          </cell>
          <cell r="V132">
            <v>1</v>
          </cell>
          <cell r="W132">
            <v>1</v>
          </cell>
          <cell r="X132" t="str">
            <v>FLEXNET UIO</v>
          </cell>
          <cell r="Y132" t="str">
            <v>FLEX NET CALLE 28 DE JUNIO S/N Y GARCIA MORENO ENTRADA LLANO GRANDE</v>
          </cell>
        </row>
        <row r="133">
          <cell r="A133" t="str">
            <v>20002989901056_2</v>
          </cell>
          <cell r="B133">
            <v>487936</v>
          </cell>
          <cell r="C133" t="str">
            <v>20002989901056_2</v>
          </cell>
          <cell r="D133" t="str">
            <v>CONECEL_REG</v>
          </cell>
          <cell r="E133" t="str">
            <v>DESPACHO</v>
          </cell>
          <cell r="F133" t="str">
            <v>NORMAL</v>
          </cell>
          <cell r="G133" t="str">
            <v/>
          </cell>
          <cell r="H133">
            <v>44923</v>
          </cell>
          <cell r="I133" t="str">
            <v>COORDINADO</v>
          </cell>
          <cell r="J133">
            <v>44923</v>
          </cell>
          <cell r="K133" t="str">
            <v>MYRIAM JENNY BARRETO</v>
          </cell>
          <cell r="L133" t="str">
            <v>QUITO avenida Orellana y amazonas edificio BAXTER primer piso</v>
          </cell>
          <cell r="M133" t="str">
            <v>1720287224</v>
          </cell>
          <cell r="N133" t="str">
            <v>0984878758 0998555857</v>
          </cell>
          <cell r="O133" t="str">
            <v/>
          </cell>
          <cell r="P133" t="str">
            <v>QUITO</v>
          </cell>
          <cell r="Q133" t="str">
            <v>QUITO</v>
          </cell>
          <cell r="R133" t="str">
            <v>PICHINCHA</v>
          </cell>
          <cell r="T133" t="str">
            <v>FLEXTRANS UIO</v>
          </cell>
          <cell r="U133" t="str">
            <v>FLEXNETUIO_LOCAL</v>
          </cell>
          <cell r="V133">
            <v>1</v>
          </cell>
          <cell r="W133">
            <v>1</v>
          </cell>
          <cell r="X133" t="str">
            <v>FLEXNET UIO</v>
          </cell>
          <cell r="Y133" t="str">
            <v>FLEX NET CALLE 28 DE JUNIO S/N Y GARCIA MORENO ENTRADA LLANO GRANDE</v>
          </cell>
        </row>
        <row r="134">
          <cell r="A134" t="str">
            <v>20002982820451_1</v>
          </cell>
          <cell r="B134">
            <v>487937</v>
          </cell>
          <cell r="C134" t="str">
            <v>20002982820451_1</v>
          </cell>
          <cell r="D134" t="str">
            <v>CONECEL_REG</v>
          </cell>
          <cell r="E134" t="str">
            <v>DESPACHO</v>
          </cell>
          <cell r="F134" t="str">
            <v>NORMAL</v>
          </cell>
          <cell r="G134" t="str">
            <v/>
          </cell>
          <cell r="H134">
            <v>44923</v>
          </cell>
          <cell r="I134" t="str">
            <v>COORDINADO</v>
          </cell>
          <cell r="J134">
            <v>44923</v>
          </cell>
          <cell r="K134" t="str">
            <v>ROMINA DARLYN ROMERO</v>
          </cell>
          <cell r="L134" t="str">
            <v>QUITO BELISARIO QUEVEDO AV FRANCISCO JAVIER LIZARAZU No: 25 75 y AV MATEO PONCE DE LEON OE8B FCO LIZARAZU N25 75 N25D PONCE DE LEON PAMBACHUPA PB BELISARIO QUEVEDO QUITO</v>
          </cell>
          <cell r="M134" t="str">
            <v>1724089535</v>
          </cell>
          <cell r="N134" t="str">
            <v>991947792</v>
          </cell>
          <cell r="O134" t="str">
            <v/>
          </cell>
          <cell r="P134" t="str">
            <v>QUITO</v>
          </cell>
          <cell r="Q134" t="str">
            <v>QUITO</v>
          </cell>
          <cell r="R134" t="str">
            <v>PICHINCHA</v>
          </cell>
          <cell r="T134" t="str">
            <v>FLEXTRANS UIO</v>
          </cell>
          <cell r="U134" t="str">
            <v>FLEXNETUIO_LOCAL</v>
          </cell>
          <cell r="V134">
            <v>1</v>
          </cell>
          <cell r="W134">
            <v>1</v>
          </cell>
          <cell r="X134" t="str">
            <v>FLEXNET UIO</v>
          </cell>
          <cell r="Y134" t="str">
            <v>FLEX NET CALLE 28 DE JUNIO S/N Y GARCIA MORENO ENTRADA LLANO GRANDE</v>
          </cell>
        </row>
        <row r="135">
          <cell r="A135" t="str">
            <v>20003008024171_1</v>
          </cell>
          <cell r="B135">
            <v>487938</v>
          </cell>
          <cell r="C135" t="str">
            <v>20003008024171_1</v>
          </cell>
          <cell r="D135" t="str">
            <v>CONECEL_REG</v>
          </cell>
          <cell r="E135" t="str">
            <v>DESPACHO</v>
          </cell>
          <cell r="F135" t="str">
            <v>NORMAL</v>
          </cell>
          <cell r="G135" t="str">
            <v/>
          </cell>
          <cell r="H135">
            <v>44923</v>
          </cell>
          <cell r="I135" t="str">
            <v>COORDINADO</v>
          </cell>
          <cell r="J135">
            <v>44923</v>
          </cell>
          <cell r="K135" t="str">
            <v>FANNY ELNA BRAVO</v>
          </cell>
          <cell r="L135" t="str">
            <v>QUITO POMASQUI CALLE LA INDEPENDENCIA No: S8 96 y AV MANUEL CORDOVA GALARZA QUITO, PUSUQUI, CALLE LA INDEPENDENCIA S8 96 Y ALEJANDRO MACHUCA ENTRE MANUEL CORDOVA GALARZAR, REF A UNA CUADRA DEL COLEGIO</v>
          </cell>
          <cell r="M135" t="str">
            <v>1708943467</v>
          </cell>
          <cell r="N135" t="str">
            <v>0999473733 0984663935</v>
          </cell>
          <cell r="O135" t="str">
            <v/>
          </cell>
          <cell r="P135" t="str">
            <v>QUITO</v>
          </cell>
          <cell r="Q135" t="str">
            <v>QUITO</v>
          </cell>
          <cell r="R135" t="str">
            <v>PICHINCHA</v>
          </cell>
          <cell r="T135" t="str">
            <v>FLEXTRANS UIO</v>
          </cell>
          <cell r="U135" t="str">
            <v>FLEXNETUIO_LOCAL</v>
          </cell>
          <cell r="V135">
            <v>1</v>
          </cell>
          <cell r="W135">
            <v>1</v>
          </cell>
          <cell r="X135" t="str">
            <v>FLEXNET UIO</v>
          </cell>
          <cell r="Y135" t="str">
            <v>FLEX NET CALLE 28 DE JUNIO S/N Y GARCIA MORENO ENTRADA LLANO GRANDE</v>
          </cell>
        </row>
        <row r="136">
          <cell r="A136" t="str">
            <v>20002992273713_1</v>
          </cell>
          <cell r="B136">
            <v>487939</v>
          </cell>
          <cell r="C136" t="str">
            <v>20002992273713_1</v>
          </cell>
          <cell r="D136" t="str">
            <v>CONECEL_REG</v>
          </cell>
          <cell r="E136" t="str">
            <v>DESPACHO</v>
          </cell>
          <cell r="F136" t="str">
            <v>NORMAL</v>
          </cell>
          <cell r="G136" t="str">
            <v/>
          </cell>
          <cell r="H136">
            <v>44923</v>
          </cell>
          <cell r="I136" t="str">
            <v>COORDINADO</v>
          </cell>
          <cell r="J136">
            <v>44923</v>
          </cell>
          <cell r="K136" t="str">
            <v>EDUARDO VEGA</v>
          </cell>
          <cell r="L136" t="str">
            <v>QUITO CALDERON CALLE ANTONIO FLORES No: SN y CALLE JAIME ROLDOS AGUILERA CASA DOS PISOS COLOR BLANCA</v>
          </cell>
          <cell r="M136" t="str">
            <v>500859574</v>
          </cell>
          <cell r="N136" t="str">
            <v>992891270</v>
          </cell>
          <cell r="O136" t="str">
            <v/>
          </cell>
          <cell r="P136" t="str">
            <v>QUITO</v>
          </cell>
          <cell r="Q136" t="str">
            <v>QUITO</v>
          </cell>
          <cell r="R136" t="str">
            <v>PICHINCHA</v>
          </cell>
          <cell r="T136" t="str">
            <v>FLEXTRANS UIO</v>
          </cell>
          <cell r="U136" t="str">
            <v>FLEXNETUIO_LOCAL</v>
          </cell>
          <cell r="V136">
            <v>1</v>
          </cell>
          <cell r="W136">
            <v>1</v>
          </cell>
          <cell r="X136" t="str">
            <v>FLEXNET UIO</v>
          </cell>
          <cell r="Y136" t="str">
            <v>FLEX NET CALLE 28 DE JUNIO S/N Y GARCIA MORENO ENTRADA LLANO GRANDE</v>
          </cell>
        </row>
        <row r="137">
          <cell r="A137" t="str">
            <v>20003011367922_1</v>
          </cell>
          <cell r="B137">
            <v>487940</v>
          </cell>
          <cell r="C137" t="str">
            <v>20003011367922_1</v>
          </cell>
          <cell r="D137" t="str">
            <v>CONECEL_REG</v>
          </cell>
          <cell r="E137" t="str">
            <v>DESPACHO</v>
          </cell>
          <cell r="F137" t="str">
            <v>NORMAL</v>
          </cell>
          <cell r="G137" t="str">
            <v/>
          </cell>
          <cell r="H137">
            <v>44923</v>
          </cell>
          <cell r="I137" t="str">
            <v>COORDINADO</v>
          </cell>
          <cell r="J137">
            <v>44923</v>
          </cell>
          <cell r="K137" t="str">
            <v>VICTOR CLEMENTE PILLALAZA</v>
          </cell>
          <cell r="L137" t="str">
            <v>QUITO SAN ISIDRO DEL INCA AV DE LOS GUABOS N49-112 y CALLE CUCARDAS JUNTO A FARMACIA LOS GUABOS</v>
          </cell>
          <cell r="M137" t="str">
            <v>1708748528</v>
          </cell>
          <cell r="N137" t="str">
            <v>992777705</v>
          </cell>
          <cell r="O137" t="str">
            <v/>
          </cell>
          <cell r="P137" t="str">
            <v>QUITO</v>
          </cell>
          <cell r="Q137" t="str">
            <v>QUITO</v>
          </cell>
          <cell r="R137" t="str">
            <v>PICHINCHA</v>
          </cell>
          <cell r="T137" t="str">
            <v>FLEXTRANS UIO</v>
          </cell>
          <cell r="U137" t="str">
            <v>FLEXNETUIO_LOCAL</v>
          </cell>
          <cell r="V137">
            <v>1</v>
          </cell>
          <cell r="W137">
            <v>1</v>
          </cell>
          <cell r="X137" t="str">
            <v>FLEXNET UIO</v>
          </cell>
          <cell r="Y137" t="str">
            <v>FLEX NET CALLE 28 DE JUNIO S/N Y GARCIA MORENO ENTRADA LLANO GRANDE</v>
          </cell>
        </row>
        <row r="138">
          <cell r="A138" t="str">
            <v>20003017405347_1</v>
          </cell>
          <cell r="B138">
            <v>487941</v>
          </cell>
          <cell r="C138" t="str">
            <v>20003017405347_1</v>
          </cell>
          <cell r="D138" t="str">
            <v>CONECEL_REG</v>
          </cell>
          <cell r="E138" t="str">
            <v>DESPACHO</v>
          </cell>
          <cell r="F138" t="str">
            <v>NORMAL</v>
          </cell>
          <cell r="G138" t="str">
            <v/>
          </cell>
          <cell r="H138">
            <v>44923</v>
          </cell>
          <cell r="I138" t="str">
            <v>COORDINADO</v>
          </cell>
          <cell r="J138">
            <v>44923</v>
          </cell>
          <cell r="K138" t="str">
            <v>ANA MARIBEL OBANDO</v>
          </cell>
          <cell r="L138" t="str">
            <v>QUITO CHIMBACALLE CALLE ANTISANA No: E2-55 y CALLE TOMEBAMBA CERCA AL TEATRO MEXICO</v>
          </cell>
          <cell r="M138" t="str">
            <v>1714947122</v>
          </cell>
          <cell r="N138" t="str">
            <v>025040809 0998626494</v>
          </cell>
          <cell r="O138" t="str">
            <v/>
          </cell>
          <cell r="P138" t="str">
            <v>QUITO</v>
          </cell>
          <cell r="Q138" t="str">
            <v>QUITO</v>
          </cell>
          <cell r="R138" t="str">
            <v>PICHINCHA</v>
          </cell>
          <cell r="T138" t="str">
            <v>FLEXTRANS UIO</v>
          </cell>
          <cell r="U138" t="str">
            <v>FLEXNETUIO_LOCAL</v>
          </cell>
          <cell r="V138">
            <v>1</v>
          </cell>
          <cell r="W138">
            <v>1</v>
          </cell>
          <cell r="X138" t="str">
            <v>FLEXNET UIO</v>
          </cell>
          <cell r="Y138" t="str">
            <v>FLEX NET CALLE 28 DE JUNIO S/N Y GARCIA MORENO ENTRADA LLANO GRANDE</v>
          </cell>
        </row>
        <row r="139">
          <cell r="A139" t="str">
            <v>20003008050298_1</v>
          </cell>
          <cell r="B139">
            <v>487942</v>
          </cell>
          <cell r="C139" t="str">
            <v>20003008050298_1</v>
          </cell>
          <cell r="D139" t="str">
            <v>CONECEL_REG</v>
          </cell>
          <cell r="E139" t="str">
            <v>DESPACHO</v>
          </cell>
          <cell r="F139" t="str">
            <v>NORMAL</v>
          </cell>
          <cell r="G139" t="str">
            <v/>
          </cell>
          <cell r="H139">
            <v>44923</v>
          </cell>
          <cell r="I139" t="str">
            <v>COORDINADO</v>
          </cell>
          <cell r="J139">
            <v>44923</v>
          </cell>
          <cell r="K139" t="str">
            <v>MARIA ELENA GUILLIN</v>
          </cell>
          <cell r="L139" t="str">
            <v>QUITO Amazonas y Japon en el Edificio agencia Produbanco</v>
          </cell>
          <cell r="M139" t="str">
            <v>1104428790</v>
          </cell>
          <cell r="N139" t="str">
            <v>0022987402 987553611</v>
          </cell>
          <cell r="O139" t="str">
            <v/>
          </cell>
          <cell r="P139" t="str">
            <v>QUITO</v>
          </cell>
          <cell r="Q139" t="str">
            <v>QUITO</v>
          </cell>
          <cell r="R139" t="str">
            <v>PICHINCHA</v>
          </cell>
          <cell r="T139" t="str">
            <v>FLEXTRANS UIO</v>
          </cell>
          <cell r="U139" t="str">
            <v>FLEXNETUIO_LOCAL</v>
          </cell>
          <cell r="V139">
            <v>1</v>
          </cell>
          <cell r="W139">
            <v>1</v>
          </cell>
          <cell r="X139" t="str">
            <v>FLEXNET UIO</v>
          </cell>
          <cell r="Y139" t="str">
            <v>FLEX NET CALLE 28 DE JUNIO S/N Y GARCIA MORENO ENTRADA LLANO GRANDE</v>
          </cell>
        </row>
        <row r="140">
          <cell r="A140" t="str">
            <v>20002919918546_1</v>
          </cell>
          <cell r="B140">
            <v>487943</v>
          </cell>
          <cell r="C140" t="str">
            <v>20002919918546_1</v>
          </cell>
          <cell r="D140" t="str">
            <v>CONECEL_REG</v>
          </cell>
          <cell r="E140" t="str">
            <v>DESPACHO</v>
          </cell>
          <cell r="F140" t="str">
            <v>NORMAL</v>
          </cell>
          <cell r="G140" t="str">
            <v/>
          </cell>
          <cell r="H140">
            <v>44923</v>
          </cell>
          <cell r="I140" t="str">
            <v>COORDINADO</v>
          </cell>
          <cell r="J140">
            <v>44923</v>
          </cell>
          <cell r="K140" t="str">
            <v>GRACE ALEXANDRA BAROJA</v>
          </cell>
          <cell r="L140" t="str">
            <v>QUITO Av villalengua y America en Teleamazonas</v>
          </cell>
          <cell r="M140" t="str">
            <v>1718499575</v>
          </cell>
          <cell r="N140" t="str">
            <v>0979838307 0023974444 0979361075</v>
          </cell>
          <cell r="O140" t="str">
            <v/>
          </cell>
          <cell r="P140" t="str">
            <v>QUITO</v>
          </cell>
          <cell r="Q140" t="str">
            <v>QUITO</v>
          </cell>
          <cell r="R140" t="str">
            <v>PICHINCHA</v>
          </cell>
          <cell r="T140" t="str">
            <v>FLEXTRANS UIO</v>
          </cell>
          <cell r="U140" t="str">
            <v>FLEXNETUIO_LOCAL</v>
          </cell>
          <cell r="V140">
            <v>1</v>
          </cell>
          <cell r="W140">
            <v>1</v>
          </cell>
          <cell r="X140" t="str">
            <v>FLEXNET UIO</v>
          </cell>
          <cell r="Y140" t="str">
            <v>FLEX NET CALLE 28 DE JUNIO S/N Y GARCIA MORENO ENTRADA LLANO GRANDE</v>
          </cell>
        </row>
        <row r="141">
          <cell r="A141" t="str">
            <v>20003020664677</v>
          </cell>
          <cell r="B141">
            <v>487944</v>
          </cell>
          <cell r="C141" t="str">
            <v>20003020664677</v>
          </cell>
          <cell r="D141" t="str">
            <v>CONECEL_REG</v>
          </cell>
          <cell r="E141" t="str">
            <v>DESPACHO</v>
          </cell>
          <cell r="F141" t="str">
            <v>NORMAL</v>
          </cell>
          <cell r="G141" t="str">
            <v/>
          </cell>
          <cell r="H141">
            <v>44923</v>
          </cell>
          <cell r="I141" t="str">
            <v>COORDINADO</v>
          </cell>
          <cell r="J141">
            <v>44923</v>
          </cell>
          <cell r="K141" t="str">
            <v>SILVIA MAGDALENA DAVALOS</v>
          </cell>
          <cell r="L141" t="str">
            <v>QUITO SOLANDA AV JOSE ABARCAS S/N y AV FRANCISCO RUEDA CONDOMINIOS LUIS ALBERTO VALENCIA BLOQUE 15 DPTO 11 ATRAS DEL COLEGIO GONZALO ZALDUMBIDE</v>
          </cell>
          <cell r="M141" t="str">
            <v>1710225341</v>
          </cell>
          <cell r="N141" t="str">
            <v>998906089</v>
          </cell>
          <cell r="O141" t="str">
            <v/>
          </cell>
          <cell r="P141" t="str">
            <v>QUITO</v>
          </cell>
          <cell r="Q141" t="str">
            <v>QUITO</v>
          </cell>
          <cell r="R141" t="str">
            <v>PICHINCHA</v>
          </cell>
          <cell r="T141" t="str">
            <v>FLEXTRANS UIO</v>
          </cell>
          <cell r="U141" t="str">
            <v>FLEXNETUIO_LOCAL</v>
          </cell>
          <cell r="V141">
            <v>1</v>
          </cell>
          <cell r="W141">
            <v>1</v>
          </cell>
          <cell r="X141" t="str">
            <v>FLEXNET UIO</v>
          </cell>
          <cell r="Y141" t="str">
            <v>FLEX NET CALLE 28 DE JUNIO S/N Y GARCIA MORENO ENTRADA LLANO GRANDE</v>
          </cell>
        </row>
        <row r="142">
          <cell r="A142" t="str">
            <v>20003031029173</v>
          </cell>
          <cell r="B142">
            <v>487915</v>
          </cell>
          <cell r="C142" t="str">
            <v>20003031029173</v>
          </cell>
          <cell r="D142" t="str">
            <v>CONECEL_REG</v>
          </cell>
          <cell r="E142" t="str">
            <v>DESPACHO</v>
          </cell>
          <cell r="F142" t="str">
            <v>NORMAL</v>
          </cell>
          <cell r="G142" t="str">
            <v/>
          </cell>
          <cell r="H142">
            <v>44923</v>
          </cell>
          <cell r="I142" t="str">
            <v>COORDINADO</v>
          </cell>
          <cell r="J142">
            <v>44923</v>
          </cell>
          <cell r="K142" t="str">
            <v>JORGI DARWIN ACOSTA</v>
          </cell>
          <cell r="L142" t="str">
            <v>QUITO INAQUITO CALLE MARIANO CALVACHE No: E16 40 y CALLE CAMILO CAZARES EDIFICIO EL MIRADOR DEP B502/</v>
          </cell>
          <cell r="M142" t="str">
            <v>1.71231E+12</v>
          </cell>
          <cell r="N142" t="str">
            <v>992746282</v>
          </cell>
          <cell r="O142" t="str">
            <v/>
          </cell>
          <cell r="P142" t="str">
            <v>QUITO</v>
          </cell>
          <cell r="Q142" t="str">
            <v>QUITO</v>
          </cell>
          <cell r="R142" t="str">
            <v>PICHINCHA</v>
          </cell>
          <cell r="T142" t="str">
            <v>FLEXTRANS UIO</v>
          </cell>
          <cell r="U142" t="str">
            <v>FLEXNETUIO_LOCAL</v>
          </cell>
          <cell r="V142">
            <v>1</v>
          </cell>
          <cell r="W142">
            <v>1</v>
          </cell>
          <cell r="X142" t="str">
            <v>FLEXNET UIO</v>
          </cell>
          <cell r="Y142" t="str">
            <v>FLEX NET CALLE 28 DE JUNIO S/N Y GARCIA MORENO ENTRADA LLANO GRANDE</v>
          </cell>
        </row>
        <row r="143">
          <cell r="A143" t="str">
            <v>20003022544313</v>
          </cell>
          <cell r="B143">
            <v>487916</v>
          </cell>
          <cell r="C143" t="str">
            <v>20003022544313</v>
          </cell>
          <cell r="D143" t="str">
            <v>CONECEL_REG</v>
          </cell>
          <cell r="E143" t="str">
            <v>DESPACHO</v>
          </cell>
          <cell r="F143" t="str">
            <v>NORMAL</v>
          </cell>
          <cell r="G143" t="str">
            <v/>
          </cell>
          <cell r="H143">
            <v>44923</v>
          </cell>
          <cell r="I143" t="str">
            <v>COORDINADO</v>
          </cell>
          <cell r="J143">
            <v>44923</v>
          </cell>
          <cell r="K143" t="str">
            <v>LILIANA JOHANNA VACA</v>
          </cell>
          <cell r="L143" t="str">
            <v xml:space="preserve">QUITO COCHAPAMBA BARRIO SANTA MARIA / CALLE OE23B No: N62 32 y CALLE JOSE VICENTE PENAFIEL /A DOS CUADRAS DE LA IGLESIA CASA DE DOS PISOS COLOR MEDIO AMARILLO CON PORTON NEGRO /AL FRENTE DE CASA DE 3 </v>
          </cell>
          <cell r="M143" t="str">
            <v>804167864</v>
          </cell>
          <cell r="N143" t="str">
            <v>999642585</v>
          </cell>
          <cell r="O143" t="str">
            <v/>
          </cell>
          <cell r="P143" t="str">
            <v>QUITO</v>
          </cell>
          <cell r="Q143" t="str">
            <v>QUITO</v>
          </cell>
          <cell r="R143" t="str">
            <v>PICHINCHA</v>
          </cell>
          <cell r="T143" t="str">
            <v>FLEXTRANS UIO</v>
          </cell>
          <cell r="U143" t="str">
            <v>FLEXNETUIO_LOCAL</v>
          </cell>
          <cell r="V143">
            <v>1</v>
          </cell>
          <cell r="W143">
            <v>1</v>
          </cell>
          <cell r="X143" t="str">
            <v>FLEXNET UIO</v>
          </cell>
          <cell r="Y143" t="str">
            <v>FLEX NET CALLE 28 DE JUNIO S/N Y GARCIA MORENO ENTRADA LLANO GRANDE</v>
          </cell>
        </row>
        <row r="144">
          <cell r="A144" t="str">
            <v>20002969712967_2</v>
          </cell>
          <cell r="B144">
            <v>487917</v>
          </cell>
          <cell r="C144" t="str">
            <v>20002969712967_2</v>
          </cell>
          <cell r="D144" t="str">
            <v>CONECEL_REG</v>
          </cell>
          <cell r="E144" t="str">
            <v>DESPACHO</v>
          </cell>
          <cell r="F144" t="str">
            <v>NORMAL</v>
          </cell>
          <cell r="G144" t="str">
            <v/>
          </cell>
          <cell r="H144">
            <v>44923</v>
          </cell>
          <cell r="I144" t="str">
            <v>COORDINADO</v>
          </cell>
          <cell r="J144">
            <v>44923</v>
          </cell>
          <cell r="K144" t="str">
            <v>JAMILETH VERONICA DOMINGUEZ</v>
          </cell>
          <cell r="L144" t="str">
            <v>QUITO CONOCOTO PASAJELUIS HERNANDEZ S 10 60 AV ILALIO RITA CONOCOTO</v>
          </cell>
          <cell r="M144" t="str">
            <v>951668714</v>
          </cell>
          <cell r="N144" t="str">
            <v>964157158</v>
          </cell>
          <cell r="O144" t="str">
            <v/>
          </cell>
          <cell r="P144" t="str">
            <v>QUITO</v>
          </cell>
          <cell r="Q144" t="str">
            <v>QUITO</v>
          </cell>
          <cell r="R144" t="str">
            <v>PICHINCHA</v>
          </cell>
          <cell r="T144" t="str">
            <v>FLEXTRANS UIO</v>
          </cell>
          <cell r="U144" t="str">
            <v>FLEXNETUIO_LOCAL</v>
          </cell>
          <cell r="V144">
            <v>1</v>
          </cell>
          <cell r="W144">
            <v>1</v>
          </cell>
          <cell r="X144" t="str">
            <v>FLEXNET UIO</v>
          </cell>
          <cell r="Y144" t="str">
            <v>FLEX NET CALLE 28 DE JUNIO S/N Y GARCIA MORENO ENTRADA LLANO GRANDE</v>
          </cell>
        </row>
        <row r="145">
          <cell r="A145" t="str">
            <v>20003035511807</v>
          </cell>
          <cell r="B145">
            <v>487918</v>
          </cell>
          <cell r="C145" t="str">
            <v>20003035511807</v>
          </cell>
          <cell r="D145" t="str">
            <v>CONECEL_REG</v>
          </cell>
          <cell r="E145" t="str">
            <v>DESPACHO</v>
          </cell>
          <cell r="F145" t="str">
            <v>NORMAL</v>
          </cell>
          <cell r="G145" t="str">
            <v/>
          </cell>
          <cell r="H145">
            <v>44923</v>
          </cell>
          <cell r="I145" t="str">
            <v>COORDINADO</v>
          </cell>
          <cell r="J145">
            <v>44923</v>
          </cell>
          <cell r="K145" t="str">
            <v>ANDREA GIOVANNA VARGAS</v>
          </cell>
          <cell r="L145" t="str">
            <v>QUITO TRABAJO AMAZONAS ENTRE LA MARIANA DE JESUS Y LA GRANJA LOCAL TRIBECAMEDICAL REF MALL EL JARDIN Y GLORIA SALTOS</v>
          </cell>
          <cell r="M145" t="str">
            <v>1804815908</v>
          </cell>
          <cell r="N145" t="str">
            <v>0996386889 0968542230</v>
          </cell>
          <cell r="O145" t="str">
            <v/>
          </cell>
          <cell r="P145" t="str">
            <v>QUITO</v>
          </cell>
          <cell r="Q145" t="str">
            <v>QUITO</v>
          </cell>
          <cell r="R145" t="str">
            <v>PICHINCHA</v>
          </cell>
          <cell r="T145" t="str">
            <v>FLEXTRANS UIO</v>
          </cell>
          <cell r="U145" t="str">
            <v>FLEXNETUIO_LOCAL</v>
          </cell>
          <cell r="V145">
            <v>1</v>
          </cell>
          <cell r="W145">
            <v>1</v>
          </cell>
          <cell r="X145" t="str">
            <v>FLEXNET UIO</v>
          </cell>
          <cell r="Y145" t="str">
            <v>FLEX NET CALLE 28 DE JUNIO S/N Y GARCIA MORENO ENTRADA LLANO GRANDE</v>
          </cell>
        </row>
        <row r="146">
          <cell r="A146" t="str">
            <v>20003034086950</v>
          </cell>
          <cell r="B146">
            <v>487919</v>
          </cell>
          <cell r="C146" t="str">
            <v>20003034086950</v>
          </cell>
          <cell r="D146" t="str">
            <v>CONECEL_REG</v>
          </cell>
          <cell r="E146" t="str">
            <v>DESPACHO</v>
          </cell>
          <cell r="F146" t="str">
            <v>NORMAL</v>
          </cell>
          <cell r="G146" t="str">
            <v/>
          </cell>
          <cell r="H146">
            <v>44923</v>
          </cell>
          <cell r="I146" t="str">
            <v>COORDINADO</v>
          </cell>
          <cell r="J146">
            <v>44923</v>
          </cell>
          <cell r="K146" t="str">
            <v>DANIEL RODRIGUEZ</v>
          </cell>
          <cell r="L146" t="str">
            <v>QUITO SECTOR LA MARISCAL CALLE WILSON Y AV 6 DE DICIEMBRE TORRES MALAGA PISO 7 DPTO 17</v>
          </cell>
          <cell r="M146" t="str">
            <v>AS195303</v>
          </cell>
          <cell r="N146" t="str">
            <v>994844434</v>
          </cell>
          <cell r="O146" t="str">
            <v/>
          </cell>
          <cell r="P146" t="str">
            <v>QUITO</v>
          </cell>
          <cell r="Q146" t="str">
            <v>QUITO</v>
          </cell>
          <cell r="R146" t="str">
            <v>PICHINCHA</v>
          </cell>
          <cell r="T146" t="str">
            <v>FLEXTRANS UIO</v>
          </cell>
          <cell r="U146" t="str">
            <v>FLEXNETUIO_LOCAL</v>
          </cell>
          <cell r="V146">
            <v>1</v>
          </cell>
          <cell r="W146">
            <v>1</v>
          </cell>
          <cell r="X146" t="str">
            <v>FLEXNET UIO</v>
          </cell>
          <cell r="Y146" t="str">
            <v>FLEX NET CALLE 28 DE JUNIO S/N Y GARCIA MORENO ENTRADA LLANO GRANDE</v>
          </cell>
        </row>
        <row r="147">
          <cell r="A147" t="str">
            <v>20003034535254</v>
          </cell>
          <cell r="B147">
            <v>487920</v>
          </cell>
          <cell r="C147" t="str">
            <v>20003034535254</v>
          </cell>
          <cell r="D147" t="str">
            <v>CONECEL_REG</v>
          </cell>
          <cell r="E147" t="str">
            <v>DESPACHO</v>
          </cell>
          <cell r="F147" t="str">
            <v>NORMAL</v>
          </cell>
          <cell r="G147" t="str">
            <v/>
          </cell>
          <cell r="H147">
            <v>44923</v>
          </cell>
          <cell r="I147" t="str">
            <v>COORDINADO</v>
          </cell>
          <cell r="J147">
            <v>44923</v>
          </cell>
          <cell r="K147" t="str">
            <v>GUIDO EDMUNDO REA</v>
          </cell>
          <cell r="L147" t="str">
            <v>QUITO COTOCOLLAO CALLE JIMENEZ DE QUEZADA No: S/N y CALLE FLAVIO ALFARO CASA COLOR ROSA DE 2 PISOS CON REJAS BLANCAS EN LA ESQUINA HAY CERRAJERIA</v>
          </cell>
          <cell r="M147" t="str">
            <v>1705608410</v>
          </cell>
          <cell r="N147" t="str">
            <v>998106405</v>
          </cell>
          <cell r="O147" t="str">
            <v/>
          </cell>
          <cell r="P147" t="str">
            <v>QUITO</v>
          </cell>
          <cell r="Q147" t="str">
            <v>QUITO</v>
          </cell>
          <cell r="R147" t="str">
            <v>PICHINCHA</v>
          </cell>
          <cell r="T147" t="str">
            <v>FLEXTRANS UIO</v>
          </cell>
          <cell r="U147" t="str">
            <v>FLEXNETUIO_LOCAL</v>
          </cell>
          <cell r="V147">
            <v>1</v>
          </cell>
          <cell r="W147">
            <v>1</v>
          </cell>
          <cell r="X147" t="str">
            <v>FLEXNET UIO</v>
          </cell>
          <cell r="Y147" t="str">
            <v>FLEX NET CALLE 28 DE JUNIO S/N Y GARCIA MORENO ENTRADA LLANO GRANDE</v>
          </cell>
        </row>
        <row r="148">
          <cell r="A148" t="str">
            <v>20003032322252</v>
          </cell>
          <cell r="B148">
            <v>487921</v>
          </cell>
          <cell r="C148" t="str">
            <v>20003032322252</v>
          </cell>
          <cell r="D148" t="str">
            <v>CONECEL_REG</v>
          </cell>
          <cell r="E148" t="str">
            <v>DESPACHO</v>
          </cell>
          <cell r="F148" t="str">
            <v>NORMAL</v>
          </cell>
          <cell r="G148" t="str">
            <v/>
          </cell>
          <cell r="H148">
            <v>44923</v>
          </cell>
          <cell r="I148" t="str">
            <v>COORDINADO</v>
          </cell>
          <cell r="J148">
            <v>44923</v>
          </cell>
          <cell r="K148" t="str">
            <v>PABLO SANTIAGO LASSO</v>
          </cell>
          <cell r="L148" t="str">
            <v>QUITO BELISARIO QUEVEDO CALLE DIAZ DE LA MADRID No: SN y CALLE JUAN ACEVEDO BALCON METROPOLITANO DEP. 402 A A 1 CUADRA DE GOE</v>
          </cell>
          <cell r="M148" t="str">
            <v>1705631180</v>
          </cell>
          <cell r="N148" t="str">
            <v>999119052</v>
          </cell>
          <cell r="O148" t="str">
            <v/>
          </cell>
          <cell r="P148" t="str">
            <v>QUITO</v>
          </cell>
          <cell r="Q148" t="str">
            <v>QUITO</v>
          </cell>
          <cell r="R148" t="str">
            <v>PICHINCHA</v>
          </cell>
          <cell r="T148" t="str">
            <v>FLEXTRANS UIO</v>
          </cell>
          <cell r="U148" t="str">
            <v>FLEXNETUIO_LOCAL</v>
          </cell>
          <cell r="V148">
            <v>1</v>
          </cell>
          <cell r="W148">
            <v>1</v>
          </cell>
          <cell r="X148" t="str">
            <v>FLEXNET UIO</v>
          </cell>
          <cell r="Y148" t="str">
            <v>FLEX NET CALLE 28 DE JUNIO S/N Y GARCIA MORENO ENTRADA LLANO GRANDE</v>
          </cell>
        </row>
        <row r="149">
          <cell r="A149" t="str">
            <v>53077</v>
          </cell>
          <cell r="B149">
            <v>487909</v>
          </cell>
          <cell r="C149" t="str">
            <v>53077</v>
          </cell>
          <cell r="D149" t="str">
            <v>DEGSO</v>
          </cell>
          <cell r="E149" t="str">
            <v>DESPACHO</v>
          </cell>
          <cell r="F149" t="str">
            <v>NORMAL</v>
          </cell>
          <cell r="G149" t="str">
            <v>FT77076</v>
          </cell>
          <cell r="H149">
            <v>44923</v>
          </cell>
          <cell r="I149" t="str">
            <v>EN_PROCESO</v>
          </cell>
          <cell r="J149">
            <v>44923</v>
          </cell>
          <cell r="K149" t="str">
            <v xml:space="preserve">OSCULLO VITERI SANTIAGO SAUL                                                    </v>
          </cell>
          <cell r="L149" t="str">
            <v>DIRECCION: CARIHUAIRAZO 126 Y CERRO HERMOSO - FRENTE DE DANEC</v>
          </cell>
          <cell r="M149" t="str">
            <v>1753531175001</v>
          </cell>
          <cell r="N149" t="str">
            <v>99-832-0225</v>
          </cell>
          <cell r="O149" t="str">
            <v>99-832-0225</v>
          </cell>
          <cell r="P149" t="str">
            <v>170301</v>
          </cell>
          <cell r="Q149" t="str">
            <v>QUITO</v>
          </cell>
          <cell r="R149" t="str">
            <v>PICHINCHA</v>
          </cell>
          <cell r="S149" t="str">
            <v>QUITO</v>
          </cell>
          <cell r="U149" t="str">
            <v>FLEXNETUIO_LOCAL</v>
          </cell>
          <cell r="V149">
            <v>1</v>
          </cell>
          <cell r="W149">
            <v>5.9</v>
          </cell>
          <cell r="X149" t="str">
            <v>FLEXNET</v>
          </cell>
          <cell r="Y149" t="str">
            <v>FLEX NET CALLE 28 DE JUNIO S/N Y GARCIA MORENO ENTRADA LLANO GRANDE</v>
          </cell>
        </row>
        <row r="150">
          <cell r="A150" t="str">
            <v>98780881</v>
          </cell>
          <cell r="B150">
            <v>487896</v>
          </cell>
          <cell r="C150" t="str">
            <v>98780881</v>
          </cell>
          <cell r="D150" t="str">
            <v>HYCITE</v>
          </cell>
          <cell r="E150" t="str">
            <v>DESPACHO</v>
          </cell>
          <cell r="F150" t="str">
            <v>NORMAL</v>
          </cell>
          <cell r="G150" t="str">
            <v>TF91141</v>
          </cell>
          <cell r="H150">
            <v>44923</v>
          </cell>
          <cell r="I150" t="str">
            <v>CARGADO_VEHICULO</v>
          </cell>
          <cell r="J150">
            <v>44923</v>
          </cell>
          <cell r="K150" t="str">
            <v>SARA CENTENO</v>
          </cell>
          <cell r="L150" t="str">
            <v>URBANOR MZA 149 VILLA # 13 FRENTE GYM JIMAR GUAYAQUIL // URBANOR TARQUI 090510 GUAYAS</v>
          </cell>
          <cell r="N150" t="str">
            <v>0960820949</v>
          </cell>
          <cell r="O150" t="str">
            <v>0960820949</v>
          </cell>
          <cell r="P150" t="str">
            <v>090510</v>
          </cell>
          <cell r="Q150" t="str">
            <v>GUAYAQUIL</v>
          </cell>
          <cell r="R150" t="str">
            <v>GUAYAS</v>
          </cell>
          <cell r="S150" t="str">
            <v>GUAYAQUIL</v>
          </cell>
          <cell r="T150" t="str">
            <v>FLEXTRANS GYE</v>
          </cell>
          <cell r="U150" t="str">
            <v>FLEXNETUIO_GYE</v>
          </cell>
          <cell r="V150">
            <v>2</v>
          </cell>
          <cell r="W150">
            <v>27</v>
          </cell>
          <cell r="X150" t="str">
            <v>HYCITE QUITO</v>
          </cell>
          <cell r="Y150" t="str">
            <v>FLEX NET CALLE 28 DE JUNIO S/N Y GARCIA MORENO ENTRADA LLANO GRANDE</v>
          </cell>
        </row>
        <row r="151">
          <cell r="A151" t="str">
            <v>98780932</v>
          </cell>
          <cell r="B151">
            <v>487897</v>
          </cell>
          <cell r="C151" t="str">
            <v>98780932</v>
          </cell>
          <cell r="D151" t="str">
            <v>HYCITE</v>
          </cell>
          <cell r="E151" t="str">
            <v>DESPACHO</v>
          </cell>
          <cell r="F151" t="str">
            <v>NORMAL</v>
          </cell>
          <cell r="G151" t="str">
            <v>TF91111</v>
          </cell>
          <cell r="H151">
            <v>44923</v>
          </cell>
          <cell r="I151" t="str">
            <v>CARGADO_VEHICULO</v>
          </cell>
          <cell r="J151">
            <v>44923</v>
          </cell>
          <cell r="K151" t="str">
            <v>ABEL SUAREZ</v>
          </cell>
          <cell r="L151" t="str">
            <v>GONZALO ZALDUMBIDE SCT 33 MZ 57 GUAYAQUIL-GUAYAQUIL  TARQUI 090512 GUAYAS</v>
          </cell>
          <cell r="N151" t="str">
            <v>0962696564</v>
          </cell>
          <cell r="O151" t="str">
            <v>0962696564</v>
          </cell>
          <cell r="P151" t="str">
            <v>GUAYAQUIL</v>
          </cell>
          <cell r="Q151" t="str">
            <v>GUAYAQUIL</v>
          </cell>
          <cell r="R151" t="str">
            <v>GUAYAS</v>
          </cell>
          <cell r="T151" t="str">
            <v>FLEXTRANS GYE</v>
          </cell>
          <cell r="U151" t="str">
            <v>FLEXNETUIO_GYE</v>
          </cell>
          <cell r="V151">
            <v>2</v>
          </cell>
          <cell r="W151">
            <v>21.8</v>
          </cell>
          <cell r="X151" t="str">
            <v>HYCITE QUITO</v>
          </cell>
          <cell r="Y151" t="str">
            <v>FLEX NET CALLE 28 DE JUNIO S/N Y GARCIA MORENO ENTRADA LLANO GRANDE</v>
          </cell>
        </row>
        <row r="152">
          <cell r="A152" t="str">
            <v>98781108</v>
          </cell>
          <cell r="B152">
            <v>487898</v>
          </cell>
          <cell r="C152" t="str">
            <v>98781108</v>
          </cell>
          <cell r="D152" t="str">
            <v>HYCITE</v>
          </cell>
          <cell r="E152" t="str">
            <v>DESPACHO</v>
          </cell>
          <cell r="F152" t="str">
            <v>NORMAL</v>
          </cell>
          <cell r="G152" t="str">
            <v>031002004140290</v>
          </cell>
          <cell r="H152">
            <v>44923</v>
          </cell>
          <cell r="I152" t="str">
            <v>HABILITADO_RUTEO</v>
          </cell>
          <cell r="J152">
            <v>44923</v>
          </cell>
          <cell r="K152" t="str">
            <v>LUZ CAMPOVERDE</v>
          </cell>
          <cell r="L152" t="str">
            <v>VIA A MACARA A 1 KM BA REINA DEL CISNE GASOLINERA PETROECUADOR PALTAS // CATACOCHA CATACOCHA 110301 LOJA</v>
          </cell>
          <cell r="M152" t="str">
            <v/>
          </cell>
          <cell r="N152" t="str">
            <v>0997559639 / 072684017</v>
          </cell>
          <cell r="O152" t="str">
            <v>0997559639 / 072684017</v>
          </cell>
          <cell r="P152" t="str">
            <v>110301</v>
          </cell>
          <cell r="Q152" t="str">
            <v>PALTAS</v>
          </cell>
          <cell r="R152" t="str">
            <v>LOJA</v>
          </cell>
          <cell r="S152" t="str">
            <v>CATACOCHA - LAS COCHAS</v>
          </cell>
          <cell r="T152" t="str">
            <v>TRAMACO</v>
          </cell>
          <cell r="U152" t="str">
            <v>FLEXNETUIO_PROVINCIA</v>
          </cell>
          <cell r="V152">
            <v>1</v>
          </cell>
          <cell r="W152">
            <v>4</v>
          </cell>
          <cell r="X152" t="str">
            <v>HYCITE QUITO</v>
          </cell>
          <cell r="Y152" t="str">
            <v>FLEX NET CALLE 28 DE JUNIO S/N Y GARCIA MORENO ENTRADA LLANO GRANDE</v>
          </cell>
        </row>
        <row r="153">
          <cell r="A153" t="str">
            <v>98781881</v>
          </cell>
          <cell r="B153">
            <v>487899</v>
          </cell>
          <cell r="C153" t="str">
            <v>98781881</v>
          </cell>
          <cell r="D153" t="str">
            <v>HYCITE</v>
          </cell>
          <cell r="E153" t="str">
            <v>DESPACHO</v>
          </cell>
          <cell r="F153" t="str">
            <v>NORMAL</v>
          </cell>
          <cell r="G153" t="str">
            <v>TF91112</v>
          </cell>
          <cell r="H153">
            <v>44923</v>
          </cell>
          <cell r="I153" t="str">
            <v>CARGADO_VEHICULO</v>
          </cell>
          <cell r="J153">
            <v>44923</v>
          </cell>
          <cell r="K153" t="str">
            <v>RODIS DELGADO</v>
          </cell>
          <cell r="L153" t="str">
            <v>URBANIZACION VERANDA MZ 1206 VILLA 31 GUAYAQUIL//NORTE TARQUI 090703 GUAYAS</v>
          </cell>
          <cell r="M153" t="str">
            <v/>
          </cell>
          <cell r="N153" t="str">
            <v>0992925280</v>
          </cell>
          <cell r="O153" t="str">
            <v>0992925280</v>
          </cell>
          <cell r="P153" t="str">
            <v>090703</v>
          </cell>
          <cell r="Q153" t="str">
            <v>GUAYAQUIL</v>
          </cell>
          <cell r="R153" t="str">
            <v>GUAYAS</v>
          </cell>
          <cell r="S153" t="str">
            <v>GUAYAQUIL</v>
          </cell>
          <cell r="T153" t="str">
            <v>FLEXTRANS GYE</v>
          </cell>
          <cell r="U153" t="str">
            <v>FLEXNETUIO_GYE</v>
          </cell>
          <cell r="V153">
            <v>1</v>
          </cell>
          <cell r="W153">
            <v>10.6</v>
          </cell>
          <cell r="X153" t="str">
            <v>HYCITE QUITO</v>
          </cell>
          <cell r="Y153" t="str">
            <v>FLEX NET CALLE 28 DE JUNIO S/N Y GARCIA MORENO ENTRADA LLANO GRANDE</v>
          </cell>
        </row>
        <row r="154">
          <cell r="A154" t="str">
            <v>98781942</v>
          </cell>
          <cell r="B154">
            <v>487900</v>
          </cell>
          <cell r="C154" t="str">
            <v>98781942</v>
          </cell>
          <cell r="D154" t="str">
            <v>HYCITE</v>
          </cell>
          <cell r="E154" t="str">
            <v>DESPACHO</v>
          </cell>
          <cell r="F154" t="str">
            <v>NORMAL</v>
          </cell>
          <cell r="G154" t="str">
            <v>TFQ91113</v>
          </cell>
          <cell r="H154">
            <v>44923</v>
          </cell>
          <cell r="I154" t="str">
            <v>EN_PROCESO</v>
          </cell>
          <cell r="J154">
            <v>44923</v>
          </cell>
          <cell r="K154" t="str">
            <v>PILARXIMENA BUITRON</v>
          </cell>
          <cell r="L154" t="str">
            <v>CALLE PRINCESA TOA S/N CJ BOSQUES DE CHA CALLE QUE CONECTA LA ARGENA CON CONOCOTO QUITO// CHAMIZAL CONOCOTO 170805 PICHINCHA</v>
          </cell>
          <cell r="N154" t="str">
            <v>0994875350</v>
          </cell>
          <cell r="O154" t="str">
            <v>0994875350</v>
          </cell>
          <cell r="P154" t="str">
            <v>170805</v>
          </cell>
          <cell r="Q154" t="str">
            <v>QUITO</v>
          </cell>
          <cell r="R154" t="str">
            <v>PICHINCHA</v>
          </cell>
          <cell r="S154" t="str">
            <v>CONOCOTO - DEAN BAJO -  -  -  -</v>
          </cell>
          <cell r="T154" t="str">
            <v>FLEXTRANS UIO</v>
          </cell>
          <cell r="U154" t="str">
            <v>FLEXNETUIO_LOCAL</v>
          </cell>
          <cell r="V154">
            <v>1</v>
          </cell>
          <cell r="W154">
            <v>7</v>
          </cell>
          <cell r="X154" t="str">
            <v>HYCITE QUITO</v>
          </cell>
          <cell r="Y154" t="str">
            <v>FLEX NET CALLE 28 DE JUNIO S/N Y GARCIA MORENO ENTRADA LLANO GRANDE</v>
          </cell>
        </row>
        <row r="155">
          <cell r="A155" t="str">
            <v>98782585</v>
          </cell>
          <cell r="B155">
            <v>487901</v>
          </cell>
          <cell r="C155" t="str">
            <v>98782585</v>
          </cell>
          <cell r="D155" t="str">
            <v>HYCITE</v>
          </cell>
          <cell r="E155" t="str">
            <v>DESPACHO</v>
          </cell>
          <cell r="F155" t="str">
            <v>NORMAL</v>
          </cell>
          <cell r="G155" t="str">
            <v>TF91114</v>
          </cell>
          <cell r="H155">
            <v>44923</v>
          </cell>
          <cell r="I155" t="str">
            <v>CARGADO_VEHICULO</v>
          </cell>
          <cell r="J155">
            <v>44923</v>
          </cell>
          <cell r="K155" t="str">
            <v>HOMERO ACARO</v>
          </cell>
          <cell r="L155" t="str">
            <v>AMZ 2 ETAPA 5 VILLA 5 CIUDADDELA DEL MAESTRO JUNTO A JARDIN GUAYAQUIL XIMENA 090205 GUAYAS</v>
          </cell>
          <cell r="M155" t="str">
            <v/>
          </cell>
          <cell r="N155" t="str">
            <v>0983547891 / 987634087</v>
          </cell>
          <cell r="O155" t="str">
            <v>0983547891 / 987634087</v>
          </cell>
          <cell r="P155" t="str">
            <v>090205</v>
          </cell>
          <cell r="Q155" t="str">
            <v>GUAYAQUIL</v>
          </cell>
          <cell r="R155" t="str">
            <v>GUAYAS</v>
          </cell>
          <cell r="S155" t="str">
            <v>GUAYAQUIL</v>
          </cell>
          <cell r="T155" t="str">
            <v>FLEXTRANS GYE</v>
          </cell>
          <cell r="U155" t="str">
            <v>FLEXNETUIO_GYE</v>
          </cell>
          <cell r="V155">
            <v>1</v>
          </cell>
          <cell r="W155">
            <v>13.3</v>
          </cell>
          <cell r="X155" t="str">
            <v>HYCITE QUITO</v>
          </cell>
          <cell r="Y155" t="str">
            <v>FLEX NET CALLE 28 DE JUNIO S/N Y GARCIA MORENO ENTRADA LLANO GRANDE</v>
          </cell>
        </row>
        <row r="156">
          <cell r="A156" t="str">
            <v>98782605</v>
          </cell>
          <cell r="B156">
            <v>487902</v>
          </cell>
          <cell r="C156" t="str">
            <v>98782605</v>
          </cell>
          <cell r="D156" t="str">
            <v>HYCITE</v>
          </cell>
          <cell r="E156" t="str">
            <v>DESPACHO</v>
          </cell>
          <cell r="F156" t="str">
            <v>NORMAL</v>
          </cell>
          <cell r="G156" t="str">
            <v>TFQ91115</v>
          </cell>
          <cell r="H156">
            <v>44923</v>
          </cell>
          <cell r="I156" t="str">
            <v>EN_PROCESO</v>
          </cell>
          <cell r="J156">
            <v>44923</v>
          </cell>
          <cell r="K156" t="str">
            <v>MARIA ESPINOSA</v>
          </cell>
          <cell r="L156" t="str">
            <v>COP RAFAEL RAMOS E2-254 CRISODTOMO CASTELLI AL ALDO FARMAENLACE QUITO// QUITO LA KENNEDY 170502 PICHINCHA</v>
          </cell>
          <cell r="M156" t="str">
            <v/>
          </cell>
          <cell r="N156" t="str">
            <v>0999010148 / 022404809</v>
          </cell>
          <cell r="O156" t="str">
            <v>0999010148 / 022404809</v>
          </cell>
          <cell r="P156" t="str">
            <v>170502</v>
          </cell>
          <cell r="Q156" t="str">
            <v>QUITO</v>
          </cell>
          <cell r="R156" t="str">
            <v>PICHINCHA</v>
          </cell>
          <cell r="S156" t="str">
            <v>QUITO</v>
          </cell>
          <cell r="T156" t="str">
            <v>FLEXTRANS UIO</v>
          </cell>
          <cell r="U156" t="str">
            <v>FLEXNETUIO_LOCAL</v>
          </cell>
          <cell r="V156">
            <v>1</v>
          </cell>
          <cell r="W156">
            <v>8.8000000000000007</v>
          </cell>
          <cell r="X156" t="str">
            <v>HYCITE QUITO</v>
          </cell>
          <cell r="Y156" t="str">
            <v>FLEX NET CALLE 28 DE JUNIO S/N Y GARCIA MORENO ENTRADA LLANO GRANDE</v>
          </cell>
        </row>
        <row r="157">
          <cell r="A157" t="str">
            <v>98782753</v>
          </cell>
          <cell r="B157">
            <v>487903</v>
          </cell>
          <cell r="C157" t="str">
            <v>98782753</v>
          </cell>
          <cell r="D157" t="str">
            <v>HYCITE</v>
          </cell>
          <cell r="E157" t="str">
            <v>DESPACHO</v>
          </cell>
          <cell r="F157" t="str">
            <v>NORMAL</v>
          </cell>
          <cell r="G157" t="str">
            <v>031002004140291</v>
          </cell>
          <cell r="H157">
            <v>44923</v>
          </cell>
          <cell r="I157" t="str">
            <v>HABILITADO_RUTEO</v>
          </cell>
          <cell r="J157">
            <v>44923</v>
          </cell>
          <cell r="K157" t="str">
            <v>LESTER MOREIRA</v>
          </cell>
          <cell r="L157" t="str">
            <v>CDLA FORESTAL CL SAN CAYETANO TIENDA ROSAURITA PORTOVIEJO // PORTOVIEJO 12 DE MARZO 130103 MANABI</v>
          </cell>
          <cell r="M157" t="str">
            <v/>
          </cell>
          <cell r="N157" t="str">
            <v>0993921479</v>
          </cell>
          <cell r="O157" t="str">
            <v>0993921479</v>
          </cell>
          <cell r="P157" t="str">
            <v>130103</v>
          </cell>
          <cell r="Q157" t="str">
            <v>PORTOVIEJO</v>
          </cell>
          <cell r="R157" t="str">
            <v>MANABI</v>
          </cell>
          <cell r="S157" t="str">
            <v>PORTOVIEJO</v>
          </cell>
          <cell r="T157" t="str">
            <v>TRAMACO</v>
          </cell>
          <cell r="U157" t="str">
            <v>FLEXNETUIO_PROVINCIA</v>
          </cell>
          <cell r="V157">
            <v>1</v>
          </cell>
          <cell r="W157">
            <v>3.5</v>
          </cell>
          <cell r="X157" t="str">
            <v>HYCITE QUITO</v>
          </cell>
          <cell r="Y157" t="str">
            <v>FLEX NET CALLE 28 DE JUNIO S/N Y GARCIA MORENO ENTRADA LLANO GRANDE</v>
          </cell>
        </row>
        <row r="158">
          <cell r="A158" t="str">
            <v>98783354</v>
          </cell>
          <cell r="B158">
            <v>487904</v>
          </cell>
          <cell r="C158" t="str">
            <v>98783354</v>
          </cell>
          <cell r="D158" t="str">
            <v>HYCITE</v>
          </cell>
          <cell r="E158" t="str">
            <v>DESPACHO</v>
          </cell>
          <cell r="F158" t="str">
            <v>NORMAL</v>
          </cell>
          <cell r="G158" t="str">
            <v>TF91116</v>
          </cell>
          <cell r="H158">
            <v>44923</v>
          </cell>
          <cell r="I158" t="str">
            <v>CARGADO_VEHICULO</v>
          </cell>
          <cell r="J158">
            <v>44923</v>
          </cell>
          <cell r="K158" t="str">
            <v>GEANELLA ALARCON</v>
          </cell>
          <cell r="L158" t="str">
            <v>LA JOYA ETAPA CORONA MZ 11 V 13 GUAYAQUIL / DAULE LA AURORA 091019 GUAYAS</v>
          </cell>
          <cell r="N158" t="str">
            <v>0979632017</v>
          </cell>
          <cell r="O158" t="str">
            <v>0979632017</v>
          </cell>
          <cell r="P158" t="str">
            <v>GUAYAQUIL</v>
          </cell>
          <cell r="Q158" t="str">
            <v>GUAYAQUIL</v>
          </cell>
          <cell r="R158" t="str">
            <v>GUAYAS</v>
          </cell>
          <cell r="T158" t="str">
            <v>FLEXTRANS GYE</v>
          </cell>
          <cell r="U158" t="str">
            <v>FLEXNETUIO_GYE</v>
          </cell>
          <cell r="V158">
            <v>2</v>
          </cell>
          <cell r="W158">
            <v>21.7</v>
          </cell>
          <cell r="X158" t="str">
            <v>HYCITE QUITO</v>
          </cell>
          <cell r="Y158" t="str">
            <v>FLEX NET CALLE 28 DE JUNIO S/N Y GARCIA MORENO ENTRADA LLANO GRANDE</v>
          </cell>
        </row>
        <row r="159">
          <cell r="A159" t="str">
            <v>98783525</v>
          </cell>
          <cell r="B159">
            <v>487905</v>
          </cell>
          <cell r="C159" t="str">
            <v>98783525</v>
          </cell>
          <cell r="D159" t="str">
            <v>HYCITE</v>
          </cell>
          <cell r="E159" t="str">
            <v>DESPACHO</v>
          </cell>
          <cell r="F159" t="str">
            <v>NORMAL</v>
          </cell>
          <cell r="G159" t="str">
            <v>TFQ91117</v>
          </cell>
          <cell r="H159">
            <v>44923</v>
          </cell>
          <cell r="I159" t="str">
            <v>EN_PROCESO</v>
          </cell>
          <cell r="J159">
            <v>44923</v>
          </cell>
          <cell r="K159" t="str">
            <v>ANA MOSQUERA</v>
          </cell>
          <cell r="L159" t="str">
            <v>CALLE VALDIVIA Y ABDA,N CALDERA,N CONJUNTO SAN JOSA, LA SALLE 1 CASA 56 QUITO - LA SALLE CONOCOTO 170156 PICHINCHA</v>
          </cell>
          <cell r="N159" t="str">
            <v>0983306216 / 322337751</v>
          </cell>
          <cell r="O159" t="str">
            <v>0983306216 / 322337751</v>
          </cell>
          <cell r="P159" t="str">
            <v>170208</v>
          </cell>
          <cell r="Q159" t="str">
            <v>QUITO</v>
          </cell>
          <cell r="R159" t="str">
            <v>PICHINCHA</v>
          </cell>
          <cell r="S159" t="str">
            <v>CALDERON (CARAPUNGO)</v>
          </cell>
          <cell r="T159" t="str">
            <v>FLEXTRANS UIO</v>
          </cell>
          <cell r="U159" t="str">
            <v>FLEXNETUIO_LOCAL</v>
          </cell>
          <cell r="V159">
            <v>1</v>
          </cell>
          <cell r="W159">
            <v>9.4</v>
          </cell>
          <cell r="X159" t="str">
            <v>HYCITE QUITO</v>
          </cell>
          <cell r="Y159" t="str">
            <v>FLEX NET CALLE 28 DE JUNIO S/N Y GARCIA MORENO ENTRADA LLANO GRANDE</v>
          </cell>
        </row>
        <row r="160">
          <cell r="A160" t="str">
            <v>98783761</v>
          </cell>
          <cell r="B160">
            <v>487906</v>
          </cell>
          <cell r="C160" t="str">
            <v>98783761</v>
          </cell>
          <cell r="D160" t="str">
            <v>HYCITE</v>
          </cell>
          <cell r="E160" t="str">
            <v>DESPACHO</v>
          </cell>
          <cell r="F160" t="str">
            <v>NORMAL</v>
          </cell>
          <cell r="G160" t="str">
            <v>TFQ91118</v>
          </cell>
          <cell r="H160">
            <v>44923</v>
          </cell>
          <cell r="I160" t="str">
            <v>EN_PROCESO</v>
          </cell>
          <cell r="J160">
            <v>44923</v>
          </cell>
          <cell r="K160" t="str">
            <v>DANIELA ABIGAIL IDROVO PUCACHAQUI</v>
          </cell>
          <cell r="L160" t="str">
            <v>CARCELEN BAJO PASAJE E8B CASA 90-41 QUITO CARCELA,N 170508 PICHINCHA</v>
          </cell>
          <cell r="M160" t="str">
            <v/>
          </cell>
          <cell r="N160" t="str">
            <v>0984614862 / 932659434</v>
          </cell>
          <cell r="O160" t="str">
            <v>0984614862 / 932659434</v>
          </cell>
          <cell r="P160" t="str">
            <v>170508</v>
          </cell>
          <cell r="Q160" t="str">
            <v>QUITO</v>
          </cell>
          <cell r="R160" t="str">
            <v>PICHINCHA</v>
          </cell>
          <cell r="S160" t="str">
            <v>QUITO</v>
          </cell>
          <cell r="T160" t="str">
            <v>FLEXTRANS UIO</v>
          </cell>
          <cell r="U160" t="str">
            <v>FLEXNETUIO_LOCAL</v>
          </cell>
          <cell r="V160">
            <v>1</v>
          </cell>
          <cell r="W160">
            <v>1</v>
          </cell>
          <cell r="X160" t="str">
            <v>HYCITE QUITO</v>
          </cell>
          <cell r="Y160" t="str">
            <v>FLEX NET CALLE 28 DE JUNIO S/N Y GARCIA MORENO ENTRADA LLANO GRANDE</v>
          </cell>
        </row>
        <row r="161">
          <cell r="A161" t="str">
            <v>98764886</v>
          </cell>
          <cell r="B161">
            <v>487848</v>
          </cell>
          <cell r="C161" t="str">
            <v>98764886</v>
          </cell>
          <cell r="D161" t="str">
            <v>HYCITE</v>
          </cell>
          <cell r="E161" t="str">
            <v>DESPACHO</v>
          </cell>
          <cell r="F161" t="str">
            <v>NORMAL</v>
          </cell>
          <cell r="G161" t="str">
            <v>031002004141253</v>
          </cell>
          <cell r="H161">
            <v>44923</v>
          </cell>
          <cell r="I161" t="str">
            <v>HABILITADO_RUTEO</v>
          </cell>
          <cell r="J161">
            <v>44923</v>
          </cell>
          <cell r="K161" t="str">
            <v>XIMENA ZAMBRANO</v>
          </cell>
          <cell r="L161" t="str">
            <v>VIA ALOAB SANTO DOMINGO / BARRIO MOYA GUEVARA JUNTO GASOLINERA PS/BULCANIZADOR MEJIA / TAUDAPI MANUEL CORNEJO ASTORBA 171114 PICHINCHA</v>
          </cell>
          <cell r="N161" t="str">
            <v>0980755246</v>
          </cell>
          <cell r="O161" t="str">
            <v>0980755246</v>
          </cell>
          <cell r="P161" t="str">
            <v>171114</v>
          </cell>
          <cell r="Q161" t="str">
            <v>MEJIA</v>
          </cell>
          <cell r="R161" t="str">
            <v>PICHINCHA</v>
          </cell>
          <cell r="S161" t="str">
            <v>MANUEL CORNEJO ASTORGA (TANDAPI)</v>
          </cell>
          <cell r="T161" t="str">
            <v>TRAMACO</v>
          </cell>
          <cell r="U161" t="str">
            <v>FLEXNETUIO_PROVINCIA</v>
          </cell>
          <cell r="V161">
            <v>1</v>
          </cell>
          <cell r="W161">
            <v>9.8000000000000007</v>
          </cell>
          <cell r="X161" t="str">
            <v>HYCITE QUITO</v>
          </cell>
          <cell r="Y161" t="str">
            <v>FLEX NET CALLE 28 DE JUNIO S/N Y GARCIA MORENO ENTRADA LLANO GRANDE</v>
          </cell>
        </row>
        <row r="162">
          <cell r="A162" t="str">
            <v>98765022</v>
          </cell>
          <cell r="B162">
            <v>487849</v>
          </cell>
          <cell r="C162" t="str">
            <v>98765022</v>
          </cell>
          <cell r="D162" t="str">
            <v>HYCITE</v>
          </cell>
          <cell r="E162" t="str">
            <v>DESPACHO</v>
          </cell>
          <cell r="F162" t="str">
            <v>NORMAL</v>
          </cell>
          <cell r="G162" t="str">
            <v>TFQ91081</v>
          </cell>
          <cell r="H162">
            <v>44923</v>
          </cell>
          <cell r="I162" t="str">
            <v>EN_PROCESO</v>
          </cell>
          <cell r="J162">
            <v>44923</v>
          </cell>
          <cell r="K162" t="str">
            <v>ENRIQUE LARCO</v>
          </cell>
          <cell r="L162" t="str">
            <v>CARONDELET OE120 Y AV 10 DE AGOSTO BARON DE CARON DELET PISO 1 QUITO / NORTE INAQUITO 170508 PICHINCHA</v>
          </cell>
          <cell r="M162" t="str">
            <v/>
          </cell>
          <cell r="N162" t="str">
            <v>0998981007 / 022439796</v>
          </cell>
          <cell r="O162" t="str">
            <v>0998981007 / 022439796</v>
          </cell>
          <cell r="P162" t="str">
            <v>170508</v>
          </cell>
          <cell r="Q162" t="str">
            <v>QUITO</v>
          </cell>
          <cell r="R162" t="str">
            <v>PICHINCHA</v>
          </cell>
          <cell r="S162" t="str">
            <v>QUITO</v>
          </cell>
          <cell r="T162" t="str">
            <v>FLEXTRANS UIO</v>
          </cell>
          <cell r="U162" t="str">
            <v>FLEXNETUIO_LOCAL</v>
          </cell>
          <cell r="V162">
            <v>1</v>
          </cell>
          <cell r="W162">
            <v>3.5</v>
          </cell>
          <cell r="X162" t="str">
            <v>HYCITE QUITO</v>
          </cell>
          <cell r="Y162" t="str">
            <v>FLEX NET CALLE 28 DE JUNIO S/N Y GARCIA MORENO ENTRADA LLANO GRANDE</v>
          </cell>
        </row>
        <row r="163">
          <cell r="A163" t="str">
            <v>98765112</v>
          </cell>
          <cell r="B163">
            <v>487850</v>
          </cell>
          <cell r="C163" t="str">
            <v>98765112</v>
          </cell>
          <cell r="D163" t="str">
            <v>HYCITE</v>
          </cell>
          <cell r="E163" t="str">
            <v>DESPACHO</v>
          </cell>
          <cell r="F163" t="str">
            <v>NORMAL</v>
          </cell>
          <cell r="G163" t="str">
            <v>TFQ91082</v>
          </cell>
          <cell r="H163">
            <v>44923</v>
          </cell>
          <cell r="I163" t="str">
            <v>EN_PROCESO</v>
          </cell>
          <cell r="J163">
            <v>44923</v>
          </cell>
          <cell r="K163" t="str">
            <v>PABLO BONILLA</v>
          </cell>
          <cell r="L163" t="str">
            <v>CALLE EL MANITOR #167 EDFICIO EL MANITOR DPTO 304 QUITO / BELLAVISTA BELLAVISTA 170516 PICHINCHA</v>
          </cell>
          <cell r="M163" t="str">
            <v/>
          </cell>
          <cell r="N163" t="str">
            <v>0979223517</v>
          </cell>
          <cell r="O163" t="str">
            <v>0979223517</v>
          </cell>
          <cell r="P163" t="str">
            <v>170516</v>
          </cell>
          <cell r="Q163" t="str">
            <v>QUITO</v>
          </cell>
          <cell r="R163" t="str">
            <v>PICHINCHA</v>
          </cell>
          <cell r="S163" t="str">
            <v>QUITO - COMUNA MIRAFLORES</v>
          </cell>
          <cell r="T163" t="str">
            <v>FLEXTRANS UIO</v>
          </cell>
          <cell r="U163" t="str">
            <v>FLEXNETUIO_LOCAL</v>
          </cell>
          <cell r="V163">
            <v>1</v>
          </cell>
          <cell r="W163">
            <v>4.3</v>
          </cell>
          <cell r="X163" t="str">
            <v>HYCITE QUITO</v>
          </cell>
          <cell r="Y163" t="str">
            <v>FLEX NET CALLE 28 DE JUNIO S/N Y GARCIA MORENO ENTRADA LLANO GRANDE</v>
          </cell>
        </row>
        <row r="164">
          <cell r="A164" t="str">
            <v>98766960</v>
          </cell>
          <cell r="B164">
            <v>487851</v>
          </cell>
          <cell r="C164" t="str">
            <v>98766960</v>
          </cell>
          <cell r="D164" t="str">
            <v>HYCITE</v>
          </cell>
          <cell r="E164" t="str">
            <v>DESPACHO</v>
          </cell>
          <cell r="F164" t="str">
            <v>NORMAL</v>
          </cell>
          <cell r="G164" t="str">
            <v>TFQ91083</v>
          </cell>
          <cell r="H164">
            <v>44923</v>
          </cell>
          <cell r="I164" t="str">
            <v>EN_PROCESO</v>
          </cell>
          <cell r="J164">
            <v>44923</v>
          </cell>
          <cell r="K164" t="str">
            <v>CARLOS CODENA</v>
          </cell>
          <cell r="L164" t="str">
            <v>ANTONIO TANDAZO LT 241 Y MARIANO GUAMAN FRENTE A LA FARMACIA ECONOMICA RUMIA,ARUI-CASHAPAMBA SANGOLQUI 171103 PICHINCHA</v>
          </cell>
          <cell r="N164" t="str">
            <v>0993198460 / 022091420</v>
          </cell>
          <cell r="O164" t="str">
            <v>0993198460 / 022091420</v>
          </cell>
          <cell r="P164" t="str">
            <v>171103</v>
          </cell>
          <cell r="Q164" t="str">
            <v>RUMIÑAHUI</v>
          </cell>
          <cell r="R164" t="str">
            <v>PICHINCHA</v>
          </cell>
          <cell r="S164" t="str">
            <v>SANGOLQUI</v>
          </cell>
          <cell r="T164" t="str">
            <v>FLEXTRANS UIO</v>
          </cell>
          <cell r="U164" t="str">
            <v>FLEXNETUIO_LOCAL</v>
          </cell>
          <cell r="V164">
            <v>1</v>
          </cell>
          <cell r="W164">
            <v>13.7</v>
          </cell>
          <cell r="X164" t="str">
            <v>HYCITE QUITO</v>
          </cell>
          <cell r="Y164" t="str">
            <v>FLEX NET CALLE 28 DE JUNIO S/N Y GARCIA MORENO ENTRADA LLANO GRANDE</v>
          </cell>
        </row>
        <row r="165">
          <cell r="A165" t="str">
            <v>98767018</v>
          </cell>
          <cell r="B165">
            <v>487852</v>
          </cell>
          <cell r="C165" t="str">
            <v>98767018</v>
          </cell>
          <cell r="D165" t="str">
            <v>HYCITE</v>
          </cell>
          <cell r="E165" t="str">
            <v>DESPACHO</v>
          </cell>
          <cell r="F165" t="str">
            <v>NORMAL</v>
          </cell>
          <cell r="G165" t="str">
            <v>031002004140273</v>
          </cell>
          <cell r="H165">
            <v>44923</v>
          </cell>
          <cell r="I165" t="str">
            <v>HABILITADO_RUTEO</v>
          </cell>
          <cell r="J165">
            <v>44923</v>
          </cell>
          <cell r="K165" t="str">
            <v>MENTOR VARGAS</v>
          </cell>
          <cell r="L165" t="str">
            <v>VIA QUITO GASOLINERIA ZARACAY FRENTE A SUB ESTACION DE CNEL SANTO DOMINGO // EL PARAISO ALLURIQUIN 230116 SANTO DOMINGO</v>
          </cell>
          <cell r="M165" t="str">
            <v/>
          </cell>
          <cell r="N165" t="str">
            <v>0994103310</v>
          </cell>
          <cell r="O165" t="str">
            <v>0994103310</v>
          </cell>
          <cell r="P165" t="str">
            <v>230116</v>
          </cell>
          <cell r="Q165" t="str">
            <v>SANTO DOMINGO</v>
          </cell>
          <cell r="R165" t="str">
            <v>SANTO DOMINGO DE LOS TSACHILAS</v>
          </cell>
          <cell r="S165" t="str">
            <v>ALLURIQUIN</v>
          </cell>
          <cell r="U165" t="str">
            <v>FLEXNETUIO_PROVINCIA</v>
          </cell>
          <cell r="V165">
            <v>1</v>
          </cell>
          <cell r="W165">
            <v>7.9</v>
          </cell>
          <cell r="X165" t="str">
            <v>HYCITE QUITO</v>
          </cell>
          <cell r="Y165" t="str">
            <v>FLEX NET CALLE 28 DE JUNIO S/N Y GARCIA MORENO ENTRADA LLANO GRANDE</v>
          </cell>
        </row>
        <row r="166">
          <cell r="A166" t="str">
            <v>98767214</v>
          </cell>
          <cell r="B166">
            <v>487853</v>
          </cell>
          <cell r="C166" t="str">
            <v>98767214</v>
          </cell>
          <cell r="D166" t="str">
            <v>HYCITE</v>
          </cell>
          <cell r="E166" t="str">
            <v>DESPACHO</v>
          </cell>
          <cell r="F166" t="str">
            <v>NORMAL</v>
          </cell>
          <cell r="G166" t="str">
            <v>TFQ91145</v>
          </cell>
          <cell r="H166">
            <v>44923</v>
          </cell>
          <cell r="I166" t="str">
            <v>EN_PROCESO</v>
          </cell>
          <cell r="J166">
            <v>44923</v>
          </cell>
          <cell r="K166" t="str">
            <v>JUAN LOACHAMIN</v>
          </cell>
          <cell r="L166" t="str">
            <v>LOS GRANADOS S/N GARCIA MORENO Y UNION QUITO//COCOTOG BARRIO LLANO OLIVERO 170209 PICHINCHA</v>
          </cell>
          <cell r="N166" t="str">
            <v>0984271712 / 322832759</v>
          </cell>
          <cell r="O166" t="str">
            <v>0984271712 / 322832759</v>
          </cell>
          <cell r="P166" t="str">
            <v>170209</v>
          </cell>
          <cell r="Q166" t="str">
            <v>QUITO</v>
          </cell>
          <cell r="R166" t="str">
            <v>PICHINCHA</v>
          </cell>
          <cell r="S166" t="str">
            <v>LLANO CHICO</v>
          </cell>
          <cell r="T166" t="str">
            <v>FLEXTRANS UIO</v>
          </cell>
          <cell r="U166" t="str">
            <v>FLEXNETUIO_LOCAL</v>
          </cell>
          <cell r="V166">
            <v>3</v>
          </cell>
          <cell r="W166">
            <v>30.9</v>
          </cell>
          <cell r="X166" t="str">
            <v>HYCITE QUITO</v>
          </cell>
          <cell r="Y166" t="str">
            <v>FLEX NET CALLE 28 DE JUNIO S/N Y GARCIA MORENO ENTRADA LLANO GRANDE</v>
          </cell>
        </row>
        <row r="167">
          <cell r="A167" t="str">
            <v>98768996</v>
          </cell>
          <cell r="B167">
            <v>487854</v>
          </cell>
          <cell r="C167" t="str">
            <v>98768996</v>
          </cell>
          <cell r="D167" t="str">
            <v>HYCITE</v>
          </cell>
          <cell r="E167" t="str">
            <v>DESPACHO</v>
          </cell>
          <cell r="F167" t="str">
            <v>NORMAL</v>
          </cell>
          <cell r="G167" t="str">
            <v>TF91085</v>
          </cell>
          <cell r="H167">
            <v>44923</v>
          </cell>
          <cell r="I167" t="str">
            <v>CARGADO_VEHICULO</v>
          </cell>
          <cell r="J167">
            <v>44923</v>
          </cell>
          <cell r="K167" t="str">
            <v>ORLANDO BARCIA</v>
          </cell>
          <cell r="L167" t="str">
            <v>URNANIZACON LA ROMANEDA ETAPA II MZ 71 VILLA 07 TERMINAL PASEVALIN GUAYAQUIL // GUAYAQUIL TARQUI 090703 GUAYAS</v>
          </cell>
          <cell r="M167" t="str">
            <v/>
          </cell>
          <cell r="N167" t="str">
            <v>0997376057</v>
          </cell>
          <cell r="O167" t="str">
            <v>0997376057</v>
          </cell>
          <cell r="P167" t="str">
            <v>090703</v>
          </cell>
          <cell r="Q167" t="str">
            <v>GUAYAQUIL</v>
          </cell>
          <cell r="R167" t="str">
            <v>GUAYAS</v>
          </cell>
          <cell r="S167" t="str">
            <v>GUAYAQUIL</v>
          </cell>
          <cell r="T167" t="str">
            <v>FLEXTRANS GYE</v>
          </cell>
          <cell r="U167" t="str">
            <v>FLEXNETUIO_GYE</v>
          </cell>
          <cell r="V167">
            <v>1</v>
          </cell>
          <cell r="W167">
            <v>5.5</v>
          </cell>
          <cell r="X167" t="str">
            <v>HYCITE QUITO</v>
          </cell>
          <cell r="Y167" t="str">
            <v>FLEX NET CALLE 28 DE JUNIO S/N Y GARCIA MORENO ENTRADA LLANO GRANDE</v>
          </cell>
        </row>
        <row r="168">
          <cell r="A168" t="str">
            <v>98769122</v>
          </cell>
          <cell r="B168">
            <v>487855</v>
          </cell>
          <cell r="C168" t="str">
            <v>98769122</v>
          </cell>
          <cell r="D168" t="str">
            <v>HYCITE</v>
          </cell>
          <cell r="E168" t="str">
            <v>DESPACHO</v>
          </cell>
          <cell r="F168" t="str">
            <v>NORMAL</v>
          </cell>
          <cell r="G168" t="str">
            <v>TFQ91086</v>
          </cell>
          <cell r="H168">
            <v>44923</v>
          </cell>
          <cell r="I168" t="str">
            <v>EN_PROCESO</v>
          </cell>
          <cell r="J168">
            <v>44923</v>
          </cell>
          <cell r="K168" t="str">
            <v>TATIANA H ARIAS</v>
          </cell>
          <cell r="L168" t="str">
            <v>AV DE LA REPUBLICA Y TERESA DE CEPEDA   DISTRITO METROPOLITANO 170303 PICHINCHA</v>
          </cell>
          <cell r="M168" t="str">
            <v/>
          </cell>
          <cell r="N168" t="str">
            <v>0992048716 / 997471486</v>
          </cell>
          <cell r="O168" t="str">
            <v>0992048716 / 997471486</v>
          </cell>
          <cell r="P168" t="str">
            <v>170303</v>
          </cell>
          <cell r="Q168" t="str">
            <v>QUITO</v>
          </cell>
          <cell r="R168" t="str">
            <v>PICHINCHA</v>
          </cell>
          <cell r="S168" t="str">
            <v>QUITO</v>
          </cell>
          <cell r="T168" t="str">
            <v>FLEXTRANS UIO</v>
          </cell>
          <cell r="U168" t="str">
            <v>FLEXNETUIO_LOCAL</v>
          </cell>
          <cell r="V168">
            <v>1</v>
          </cell>
          <cell r="W168">
            <v>17.27</v>
          </cell>
          <cell r="X168" t="str">
            <v>HYCITE QUITO</v>
          </cell>
          <cell r="Y168" t="str">
            <v>FLEX NET CALLE 28 DE JUNIO S/N Y GARCIA MORENO ENTRADA LLANO GRANDE</v>
          </cell>
        </row>
        <row r="169">
          <cell r="A169" t="str">
            <v>98770478</v>
          </cell>
          <cell r="B169">
            <v>487856</v>
          </cell>
          <cell r="C169" t="str">
            <v>98770478</v>
          </cell>
          <cell r="D169" t="str">
            <v>HYCITE</v>
          </cell>
          <cell r="E169" t="str">
            <v>DESPACHO</v>
          </cell>
          <cell r="F169" t="str">
            <v>NORMAL</v>
          </cell>
          <cell r="G169" t="str">
            <v>031002004140274</v>
          </cell>
          <cell r="H169">
            <v>44923</v>
          </cell>
          <cell r="I169" t="str">
            <v>HABILITADO_RUTEO</v>
          </cell>
          <cell r="J169">
            <v>44923</v>
          </cell>
          <cell r="K169" t="str">
            <v>DIANA M VALENCIA OLIVO O</v>
          </cell>
          <cell r="L169" t="str">
            <v>AUGUSTO POLANCO 13 Y CARLOS CONCHA   ESMERALDAS 080112 ESMERALDAS</v>
          </cell>
          <cell r="M169" t="str">
            <v/>
          </cell>
          <cell r="N169" t="str">
            <v>0981686835 / 967158186</v>
          </cell>
          <cell r="O169" t="str">
            <v>0981686835 / 967158186</v>
          </cell>
          <cell r="P169" t="str">
            <v>080112</v>
          </cell>
          <cell r="Q169" t="str">
            <v>ESMERALDAS</v>
          </cell>
          <cell r="R169" t="str">
            <v>ESMERALDAS</v>
          </cell>
          <cell r="S169" t="str">
            <v>ESMERALDAS</v>
          </cell>
          <cell r="T169" t="str">
            <v>TRAMACO</v>
          </cell>
          <cell r="U169" t="str">
            <v>FLEXNETUIO_PROVINCIA</v>
          </cell>
          <cell r="V169">
            <v>1</v>
          </cell>
          <cell r="W169">
            <v>13.12</v>
          </cell>
          <cell r="X169" t="str">
            <v>HYCITE QUITO</v>
          </cell>
          <cell r="Y169" t="str">
            <v>FLEX NET CALLE 28 DE JUNIO S/N Y GARCIA MORENO ENTRADA LLANO GRANDE</v>
          </cell>
        </row>
        <row r="170">
          <cell r="A170" t="str">
            <v>98770958</v>
          </cell>
          <cell r="B170">
            <v>487857</v>
          </cell>
          <cell r="C170" t="str">
            <v>98770958</v>
          </cell>
          <cell r="D170" t="str">
            <v>HYCITE</v>
          </cell>
          <cell r="E170" t="str">
            <v>DESPACHO</v>
          </cell>
          <cell r="F170" t="str">
            <v>NORMAL</v>
          </cell>
          <cell r="G170" t="str">
            <v>031002004140275</v>
          </cell>
          <cell r="H170">
            <v>44923</v>
          </cell>
          <cell r="I170" t="str">
            <v>HABILITADO_RUTEO</v>
          </cell>
          <cell r="J170">
            <v>44923</v>
          </cell>
          <cell r="K170" t="str">
            <v>ANA CUN</v>
          </cell>
          <cell r="L170" t="str">
            <v>RIO PILATON 232 Y RIO BLANCO ATRAS DEL HOTEL GRAN HOTEL STO DOMINGO STO DOMINGO // STO DOM DE LOS COLORADOS CHIGUILPE 230103 SANTO DOMINGO</v>
          </cell>
          <cell r="M170" t="str">
            <v/>
          </cell>
          <cell r="N170" t="str">
            <v>0985383654 / 932710714</v>
          </cell>
          <cell r="O170" t="str">
            <v>0985383654 / 932710714</v>
          </cell>
          <cell r="P170" t="str">
            <v>230103</v>
          </cell>
          <cell r="Q170" t="str">
            <v>SANTO DOMINGO</v>
          </cell>
          <cell r="R170" t="str">
            <v>SANTO DOMINGO DE LOS TSACHILAS</v>
          </cell>
          <cell r="S170" t="str">
            <v>SANTO DOMINGO DE LOS COLORADOS</v>
          </cell>
          <cell r="U170" t="str">
            <v>FLEXNETUIO_PROVINCIA</v>
          </cell>
          <cell r="V170">
            <v>1</v>
          </cell>
          <cell r="W170">
            <v>7.2</v>
          </cell>
          <cell r="X170" t="str">
            <v>HYCITE QUITO</v>
          </cell>
          <cell r="Y170" t="str">
            <v>FLEX NET CALLE 28 DE JUNIO S/N Y GARCIA MORENO ENTRADA LLANO GRANDE</v>
          </cell>
        </row>
        <row r="171">
          <cell r="A171" t="str">
            <v>98771293</v>
          </cell>
          <cell r="B171">
            <v>487858</v>
          </cell>
          <cell r="C171" t="str">
            <v>98771293</v>
          </cell>
          <cell r="D171" t="str">
            <v>HYCITE</v>
          </cell>
          <cell r="E171" t="str">
            <v>DESPACHO</v>
          </cell>
          <cell r="F171" t="str">
            <v>NORMAL</v>
          </cell>
          <cell r="G171" t="str">
            <v>031002004140276</v>
          </cell>
          <cell r="H171">
            <v>44923</v>
          </cell>
          <cell r="I171" t="str">
            <v>HABILITADO_RUTEO</v>
          </cell>
          <cell r="J171">
            <v>44923</v>
          </cell>
          <cell r="K171" t="str">
            <v>GLADYS HUARTAN</v>
          </cell>
          <cell r="L171" t="str">
            <v>BOLIVAR 20 DEJULIO FRENTE AL LABORATORIO CLINICO PUYO PUYO 160101 PASTAZA</v>
          </cell>
          <cell r="M171" t="str">
            <v/>
          </cell>
          <cell r="N171" t="str">
            <v>0982297796 / 032312361</v>
          </cell>
          <cell r="O171" t="str">
            <v>0982297796 / 032312361</v>
          </cell>
          <cell r="P171" t="str">
            <v>160101</v>
          </cell>
          <cell r="Q171" t="str">
            <v>PUYO</v>
          </cell>
          <cell r="R171" t="str">
            <v>PASTAZA</v>
          </cell>
          <cell r="S171" t="str">
            <v>PUYO</v>
          </cell>
          <cell r="T171" t="str">
            <v>TRAMACO</v>
          </cell>
          <cell r="U171" t="str">
            <v>FLEXNETUIO_PROVINCIA</v>
          </cell>
          <cell r="V171">
            <v>1</v>
          </cell>
          <cell r="W171">
            <v>1.2</v>
          </cell>
          <cell r="X171" t="str">
            <v>HYCITE QUITO</v>
          </cell>
          <cell r="Y171" t="str">
            <v>FLEX NET CALLE 28 DE JUNIO S/N Y GARCIA MORENO ENTRADA LLANO GRANDE</v>
          </cell>
        </row>
        <row r="172">
          <cell r="A172" t="str">
            <v>98771606</v>
          </cell>
          <cell r="B172">
            <v>487859</v>
          </cell>
          <cell r="C172" t="str">
            <v>98771606</v>
          </cell>
          <cell r="D172" t="str">
            <v>HYCITE</v>
          </cell>
          <cell r="E172" t="str">
            <v>DESPACHO</v>
          </cell>
          <cell r="F172" t="str">
            <v>NORMAL</v>
          </cell>
          <cell r="G172" t="str">
            <v>031002004140277</v>
          </cell>
          <cell r="H172">
            <v>44923</v>
          </cell>
          <cell r="I172" t="str">
            <v>HABILITADO_RUTEO</v>
          </cell>
          <cell r="J172">
            <v>44923</v>
          </cell>
          <cell r="K172" t="str">
            <v>YOLANDA AGUIRRE</v>
          </cell>
          <cell r="L172" t="str">
            <v>VIA QUEVEDO KM 26 MARGEN IZQUIERDO KM 26 SANTO DOMINGO SANTO DOMINGO LUZ DE AMERICA 230118 SANTO DOMINGO</v>
          </cell>
          <cell r="M172" t="str">
            <v/>
          </cell>
          <cell r="N172" t="str">
            <v>0959864259</v>
          </cell>
          <cell r="O172" t="str">
            <v>0959864259</v>
          </cell>
          <cell r="P172" t="str">
            <v>230118</v>
          </cell>
          <cell r="Q172" t="str">
            <v>SANTO DOMINGO</v>
          </cell>
          <cell r="R172" t="str">
            <v>SANTO DOMINGO DE LOS TSACHILAS</v>
          </cell>
          <cell r="S172" t="str">
            <v>LUZ DE AMERICA - SAN VICENTE DE NILA</v>
          </cell>
          <cell r="U172" t="str">
            <v>FLEXNETUIO_PROVINCIA</v>
          </cell>
          <cell r="V172">
            <v>1</v>
          </cell>
          <cell r="W172">
            <v>5.0999999999999996</v>
          </cell>
          <cell r="X172" t="str">
            <v>HYCITE QUITO</v>
          </cell>
          <cell r="Y172" t="str">
            <v>FLEX NET CALLE 28 DE JUNIO S/N Y GARCIA MORENO ENTRADA LLANO GRANDE</v>
          </cell>
        </row>
        <row r="173">
          <cell r="A173" t="str">
            <v>98771871</v>
          </cell>
          <cell r="B173">
            <v>487860</v>
          </cell>
          <cell r="C173" t="str">
            <v>98771871</v>
          </cell>
          <cell r="D173" t="str">
            <v>HYCITE</v>
          </cell>
          <cell r="E173" t="str">
            <v>DESPACHO</v>
          </cell>
          <cell r="F173" t="str">
            <v>NORMAL</v>
          </cell>
          <cell r="G173" t="str">
            <v>031002004140278</v>
          </cell>
          <cell r="H173">
            <v>44923</v>
          </cell>
          <cell r="I173" t="str">
            <v>HABILITADO_RUTEO</v>
          </cell>
          <cell r="J173">
            <v>44923</v>
          </cell>
          <cell r="K173" t="str">
            <v>ADRIANA CHICA</v>
          </cell>
          <cell r="L173" t="str">
            <v>CALLE 30 Y CALLEJON CHONE BARRIO SANTA MARTHA B EL CARMEN // SANTA MARTA B EL CARMEN 130501 MANABI</v>
          </cell>
          <cell r="M173" t="str">
            <v/>
          </cell>
          <cell r="N173" t="str">
            <v>0958623344 / 052661057</v>
          </cell>
          <cell r="O173" t="str">
            <v>0958623344 / 052661057</v>
          </cell>
          <cell r="P173" t="str">
            <v>130501</v>
          </cell>
          <cell r="Q173" t="str">
            <v>EL CARMEN</v>
          </cell>
          <cell r="R173" t="str">
            <v>MANABI</v>
          </cell>
          <cell r="S173" t="str">
            <v>EL CARMEN - EL PORVENIR - SAN RAMON DE TIGRILLO</v>
          </cell>
          <cell r="T173" t="str">
            <v>TRAMACO</v>
          </cell>
          <cell r="U173" t="str">
            <v>FLEXNETUIO_PROVINCIA</v>
          </cell>
          <cell r="V173">
            <v>1</v>
          </cell>
          <cell r="W173">
            <v>10.87</v>
          </cell>
          <cell r="X173" t="str">
            <v>HYCITE QUITO</v>
          </cell>
          <cell r="Y173" t="str">
            <v>FLEX NET CALLE 28 DE JUNIO S/N Y GARCIA MORENO ENTRADA LLANO GRANDE</v>
          </cell>
        </row>
        <row r="174">
          <cell r="A174" t="str">
            <v>98771878</v>
          </cell>
          <cell r="B174">
            <v>487861</v>
          </cell>
          <cell r="C174" t="str">
            <v>98771878</v>
          </cell>
          <cell r="D174" t="str">
            <v>HYCITE</v>
          </cell>
          <cell r="E174" t="str">
            <v>DESPACHO</v>
          </cell>
          <cell r="F174" t="str">
            <v>NORMAL</v>
          </cell>
          <cell r="G174" t="str">
            <v>031002004141574</v>
          </cell>
          <cell r="H174">
            <v>44923</v>
          </cell>
          <cell r="I174" t="str">
            <v>HABILITADO_RUTEO</v>
          </cell>
          <cell r="J174">
            <v>44923</v>
          </cell>
          <cell r="K174" t="str">
            <v>CINDY FERNANDEZ</v>
          </cell>
          <cell r="L174" t="str">
            <v>CALLE LATECUNYA Y AV SIN NOMBRE CASA BLA CERCA DE UNIDAD EDUCATIVA TAZIO CASTILLO EL CARMEN / SANTA ISABEL EL CARMEN 130501 MANABI</v>
          </cell>
          <cell r="N174" t="str">
            <v>0997864182</v>
          </cell>
          <cell r="O174" t="str">
            <v>0997864182</v>
          </cell>
          <cell r="P174" t="str">
            <v>130501</v>
          </cell>
          <cell r="Q174" t="str">
            <v>EL CARMEN</v>
          </cell>
          <cell r="R174" t="str">
            <v>MANABI</v>
          </cell>
          <cell r="S174" t="str">
            <v>EL CARMEN - EL PORVENIR - SAN RAMON DE TIGRILLO</v>
          </cell>
          <cell r="T174" t="str">
            <v>TRAMACO</v>
          </cell>
          <cell r="U174" t="str">
            <v>FLEXNETUIO_PROVINCIA</v>
          </cell>
          <cell r="V174">
            <v>2</v>
          </cell>
          <cell r="W174">
            <v>10.3</v>
          </cell>
          <cell r="X174" t="str">
            <v>HYCITE QUITO</v>
          </cell>
          <cell r="Y174" t="str">
            <v>FLEX NET CALLE 28 DE JUNIO S/N Y GARCIA MORENO ENTRADA LLANO GRANDE</v>
          </cell>
        </row>
        <row r="175">
          <cell r="A175" t="str">
            <v>98772365</v>
          </cell>
          <cell r="B175">
            <v>487862</v>
          </cell>
          <cell r="C175" t="str">
            <v>98772365</v>
          </cell>
          <cell r="D175" t="str">
            <v>HYCITE</v>
          </cell>
          <cell r="E175" t="str">
            <v>DESPACHO</v>
          </cell>
          <cell r="F175" t="str">
            <v>NORMAL</v>
          </cell>
          <cell r="G175" t="str">
            <v>031002004140280</v>
          </cell>
          <cell r="H175">
            <v>44923</v>
          </cell>
          <cell r="I175" t="str">
            <v>HABILITADO_RUTEO</v>
          </cell>
          <cell r="J175">
            <v>44923</v>
          </cell>
          <cell r="K175" t="str">
            <v>MARICELA VERA</v>
          </cell>
          <cell r="L175" t="str">
            <v>VICTOR ASTUDILLO RIO DE JANEIRO (ESQUINA) EL CARMEN - EL CARMEN EL CARMEN 130503 MANABI</v>
          </cell>
          <cell r="M175" t="str">
            <v/>
          </cell>
          <cell r="N175" t="str">
            <v>0985386417</v>
          </cell>
          <cell r="O175" t="str">
            <v>0985386417</v>
          </cell>
          <cell r="P175" t="str">
            <v>130503</v>
          </cell>
          <cell r="Q175" t="str">
            <v>EL CARMEN</v>
          </cell>
          <cell r="R175" t="str">
            <v>MANABI</v>
          </cell>
          <cell r="S175" t="str">
            <v>EL CARMEN - LA UNION - RANCHO RONALD</v>
          </cell>
          <cell r="T175" t="str">
            <v>TRAMACO</v>
          </cell>
          <cell r="U175" t="str">
            <v>FLEXNETUIO_PROVINCIA</v>
          </cell>
          <cell r="V175">
            <v>1</v>
          </cell>
          <cell r="W175">
            <v>2.59</v>
          </cell>
          <cell r="X175" t="str">
            <v>HYCITE QUITO</v>
          </cell>
          <cell r="Y175" t="str">
            <v>FLEX NET CALLE 28 DE JUNIO S/N Y GARCIA MORENO ENTRADA LLANO GRANDE</v>
          </cell>
        </row>
        <row r="176">
          <cell r="A176" t="str">
            <v>98772587</v>
          </cell>
          <cell r="B176">
            <v>487863</v>
          </cell>
          <cell r="C176" t="str">
            <v>98772587</v>
          </cell>
          <cell r="D176" t="str">
            <v>HYCITE</v>
          </cell>
          <cell r="E176" t="str">
            <v>DESPACHO</v>
          </cell>
          <cell r="F176" t="str">
            <v>NORMAL</v>
          </cell>
          <cell r="G176" t="str">
            <v>TFQ91146</v>
          </cell>
          <cell r="H176">
            <v>44923</v>
          </cell>
          <cell r="I176" t="str">
            <v>EN_PROCESO</v>
          </cell>
          <cell r="J176">
            <v>44923</v>
          </cell>
          <cell r="K176" t="str">
            <v>MICHELLE MEJIA</v>
          </cell>
          <cell r="L176" t="str">
            <v>OE 3B 546F - 275 542F CASA 3 PISSO AMARILLA QUITO // QUITUMBE CIUDADELA EL EJERCITO 170701 PICHINCHA</v>
          </cell>
          <cell r="N176" t="str">
            <v>0961859245</v>
          </cell>
          <cell r="O176" t="str">
            <v>0961859245</v>
          </cell>
          <cell r="P176" t="str">
            <v>170701</v>
          </cell>
          <cell r="Q176" t="str">
            <v>QUITO</v>
          </cell>
          <cell r="R176" t="str">
            <v>PICHINCHA</v>
          </cell>
          <cell r="S176" t="str">
            <v>QUITO</v>
          </cell>
          <cell r="T176" t="str">
            <v>FLEXTRANS UIO</v>
          </cell>
          <cell r="U176" t="str">
            <v>FLEXNETUIO_LOCAL</v>
          </cell>
          <cell r="V176">
            <v>2</v>
          </cell>
          <cell r="W176">
            <v>24.3</v>
          </cell>
          <cell r="X176" t="str">
            <v>HYCITE QUITO</v>
          </cell>
          <cell r="Y176" t="str">
            <v>FLEX NET CALLE 28 DE JUNIO S/N Y GARCIA MORENO ENTRADA LLANO GRANDE</v>
          </cell>
        </row>
        <row r="177">
          <cell r="A177" t="str">
            <v>98773603</v>
          </cell>
          <cell r="B177">
            <v>487864</v>
          </cell>
          <cell r="C177" t="str">
            <v>98773603</v>
          </cell>
          <cell r="D177" t="str">
            <v>HYCITE</v>
          </cell>
          <cell r="E177" t="str">
            <v>DESPACHO</v>
          </cell>
          <cell r="F177" t="str">
            <v>NORMAL</v>
          </cell>
          <cell r="G177" t="str">
            <v>TF91088</v>
          </cell>
          <cell r="H177">
            <v>44923</v>
          </cell>
          <cell r="I177" t="str">
            <v>CARGADO_VEHICULO</v>
          </cell>
          <cell r="J177">
            <v>44923</v>
          </cell>
          <cell r="K177" t="str">
            <v>NORMA ARMENDARIZ</v>
          </cell>
          <cell r="L177" t="str">
            <v>URDENOR 2 MZ 0219 S43 GUAYAQUIL // NORTE  TARQUI 090607 GUAYAS</v>
          </cell>
          <cell r="M177" t="str">
            <v/>
          </cell>
          <cell r="N177" t="str">
            <v>0967640256</v>
          </cell>
          <cell r="O177" t="str">
            <v>0967640256</v>
          </cell>
          <cell r="P177" t="str">
            <v>090607</v>
          </cell>
          <cell r="Q177" t="str">
            <v>GUAYAQUIL</v>
          </cell>
          <cell r="R177" t="str">
            <v>GUAYAS</v>
          </cell>
          <cell r="S177" t="str">
            <v>GUAYAQUIL</v>
          </cell>
          <cell r="T177" t="str">
            <v>FLEXTRANS GYE</v>
          </cell>
          <cell r="U177" t="str">
            <v>FLEXNETUIO_GYE</v>
          </cell>
          <cell r="V177">
            <v>1</v>
          </cell>
          <cell r="W177">
            <v>8.1</v>
          </cell>
          <cell r="X177" t="str">
            <v>HYCITE QUITO</v>
          </cell>
          <cell r="Y177" t="str">
            <v>FLEX NET CALLE 28 DE JUNIO S/N Y GARCIA MORENO ENTRADA LLANO GRANDE</v>
          </cell>
        </row>
        <row r="178">
          <cell r="A178" t="str">
            <v>98774351</v>
          </cell>
          <cell r="B178">
            <v>487865</v>
          </cell>
          <cell r="C178" t="str">
            <v>98774351</v>
          </cell>
          <cell r="D178" t="str">
            <v>HYCITE</v>
          </cell>
          <cell r="E178" t="str">
            <v>DESPACHO</v>
          </cell>
          <cell r="F178" t="str">
            <v>NORMAL</v>
          </cell>
          <cell r="G178" t="str">
            <v>TFQ91089</v>
          </cell>
          <cell r="H178">
            <v>44923</v>
          </cell>
          <cell r="I178" t="str">
            <v>EN_PROCESO</v>
          </cell>
          <cell r="J178">
            <v>44923</v>
          </cell>
          <cell r="K178" t="str">
            <v>ALICIA SALAS</v>
          </cell>
          <cell r="L178" t="str">
            <v>PARQUE RUMI EL-94 CHILGA PUMBIA QUITO-SAN RAFAEL ALTO SAN ANTONIO 170311 PICHINCHA</v>
          </cell>
          <cell r="M178" t="str">
            <v/>
          </cell>
          <cell r="N178" t="str">
            <v>0964174800</v>
          </cell>
          <cell r="O178" t="str">
            <v>0964174800</v>
          </cell>
          <cell r="P178" t="str">
            <v>170311</v>
          </cell>
          <cell r="Q178" t="str">
            <v>QUITO</v>
          </cell>
          <cell r="R178" t="str">
            <v>PICHINCHA</v>
          </cell>
          <cell r="S178" t="str">
            <v>QUITO - CIUDAD DEL SOL - CONDOMINIO SUPIROSA - LA ANTONIA</v>
          </cell>
          <cell r="T178" t="str">
            <v>FLEXTRANS UIO</v>
          </cell>
          <cell r="U178" t="str">
            <v>FLEXNETUIO_LOCAL</v>
          </cell>
          <cell r="V178">
            <v>1</v>
          </cell>
          <cell r="W178">
            <v>4.7</v>
          </cell>
          <cell r="X178" t="str">
            <v>HYCITE QUITO</v>
          </cell>
          <cell r="Y178" t="str">
            <v>FLEX NET CALLE 28 DE JUNIO S/N Y GARCIA MORENO ENTRADA LLANO GRANDE</v>
          </cell>
        </row>
        <row r="179">
          <cell r="A179" t="str">
            <v>98774404</v>
          </cell>
          <cell r="B179">
            <v>487866</v>
          </cell>
          <cell r="C179" t="str">
            <v>98774404</v>
          </cell>
          <cell r="D179" t="str">
            <v>HYCITE</v>
          </cell>
          <cell r="E179" t="str">
            <v>DESPACHO</v>
          </cell>
          <cell r="F179" t="str">
            <v>NORMAL</v>
          </cell>
          <cell r="G179" t="str">
            <v>TFQ91147</v>
          </cell>
          <cell r="H179">
            <v>44923</v>
          </cell>
          <cell r="I179" t="str">
            <v>EN_PROCESO</v>
          </cell>
          <cell r="J179">
            <v>44923</v>
          </cell>
          <cell r="K179" t="str">
            <v>ANA CUATAPI</v>
          </cell>
          <cell r="L179" t="str">
            <v>CALLE RUMINAHUI Y ADBON CALDERON E 2 17 CALLE RUMINAHUI Y ADBON CALDERON QUITO//VALLE DE LOS CHILLOS ALANGASI 170808 PICHINCHA</v>
          </cell>
          <cell r="N179" t="str">
            <v>0998112143</v>
          </cell>
          <cell r="O179" t="str">
            <v>0998112143</v>
          </cell>
          <cell r="P179" t="str">
            <v>170808</v>
          </cell>
          <cell r="Q179" t="str">
            <v>QUITO</v>
          </cell>
          <cell r="R179" t="str">
            <v>PICHINCHA</v>
          </cell>
          <cell r="S179" t="str">
            <v>ALANGASI</v>
          </cell>
          <cell r="T179" t="str">
            <v>FLEXTRANS UIO</v>
          </cell>
          <cell r="U179" t="str">
            <v>FLEXNETUIO_LOCAL</v>
          </cell>
          <cell r="V179">
            <v>2</v>
          </cell>
          <cell r="W179">
            <v>13.7</v>
          </cell>
          <cell r="X179" t="str">
            <v>HYCITE QUITO</v>
          </cell>
          <cell r="Y179" t="str">
            <v>FLEX NET CALLE 28 DE JUNIO S/N Y GARCIA MORENO ENTRADA LLANO GRANDE</v>
          </cell>
        </row>
        <row r="180">
          <cell r="A180" t="str">
            <v>98774451</v>
          </cell>
          <cell r="B180">
            <v>487867</v>
          </cell>
          <cell r="C180" t="str">
            <v>98774451</v>
          </cell>
          <cell r="D180" t="str">
            <v>HYCITE</v>
          </cell>
          <cell r="E180" t="str">
            <v>DESPACHO</v>
          </cell>
          <cell r="F180" t="str">
            <v>NORMAL</v>
          </cell>
          <cell r="G180" t="str">
            <v>TFQ91091</v>
          </cell>
          <cell r="H180">
            <v>44923</v>
          </cell>
          <cell r="I180" t="str">
            <v>EN_PROCESO</v>
          </cell>
          <cell r="J180">
            <v>44923</v>
          </cell>
          <cell r="K180" t="str">
            <v>CARLOS BARRERA</v>
          </cell>
          <cell r="L180" t="str">
            <v>CARLOS RODRIGUEZ S34-140 Y ANTONIO VAQUERO ESCUELA GANDHI QUITO//JULIO MATOVELLE CHILLOGALLO 170708 PICHINCHA</v>
          </cell>
          <cell r="M180" t="str">
            <v/>
          </cell>
          <cell r="N180" t="str">
            <v>0985212653</v>
          </cell>
          <cell r="O180" t="str">
            <v>0985212653</v>
          </cell>
          <cell r="P180" t="str">
            <v>170708</v>
          </cell>
          <cell r="Q180" t="str">
            <v>QUITO</v>
          </cell>
          <cell r="R180" t="str">
            <v>PICHINCHA</v>
          </cell>
          <cell r="S180" t="str">
            <v>QUITO</v>
          </cell>
          <cell r="T180" t="str">
            <v>FLEXTRANS UIO</v>
          </cell>
          <cell r="U180" t="str">
            <v>FLEXNETUIO_LOCAL</v>
          </cell>
          <cell r="V180">
            <v>1</v>
          </cell>
          <cell r="W180">
            <v>7.7</v>
          </cell>
          <cell r="X180" t="str">
            <v>HYCITE QUITO</v>
          </cell>
          <cell r="Y180" t="str">
            <v>FLEX NET CALLE 28 DE JUNIO S/N Y GARCIA MORENO ENTRADA LLANO GRANDE</v>
          </cell>
        </row>
        <row r="181">
          <cell r="A181" t="str">
            <v>98774616</v>
          </cell>
          <cell r="B181">
            <v>487868</v>
          </cell>
          <cell r="C181" t="str">
            <v>98774616</v>
          </cell>
          <cell r="D181" t="str">
            <v>HYCITE</v>
          </cell>
          <cell r="E181" t="str">
            <v>DESPACHO</v>
          </cell>
          <cell r="F181" t="str">
            <v>NORMAL</v>
          </cell>
          <cell r="G181" t="str">
            <v>031002004140281</v>
          </cell>
          <cell r="H181">
            <v>44923</v>
          </cell>
          <cell r="I181" t="str">
            <v>HABILITADO_RUTEO</v>
          </cell>
          <cell r="J181">
            <v>44923</v>
          </cell>
          <cell r="K181" t="str">
            <v>MERCY DUCHITANGA</v>
          </cell>
          <cell r="L181" t="str">
            <v>MANUEL MAYALITA/ MERCADO SUR ENTRE HECTOR ENCALADA Y CESAR MACHUCA, PASAJE ** MERCADO SUR OCHOA LEON (MATRIZ) 070104 EL ORO</v>
          </cell>
          <cell r="M181" t="str">
            <v/>
          </cell>
          <cell r="N181" t="str">
            <v>0990050708</v>
          </cell>
          <cell r="O181" t="str">
            <v>0990050708</v>
          </cell>
          <cell r="P181" t="str">
            <v>070104</v>
          </cell>
          <cell r="Q181" t="str">
            <v>PASAJE</v>
          </cell>
          <cell r="R181" t="str">
            <v>EL ORO</v>
          </cell>
          <cell r="S181" t="str">
            <v>PASAJE</v>
          </cell>
          <cell r="T181" t="str">
            <v>TRAMACO</v>
          </cell>
          <cell r="U181" t="str">
            <v>FLEXNETUIO_PROVINCIA</v>
          </cell>
          <cell r="V181">
            <v>1</v>
          </cell>
          <cell r="W181">
            <v>7.1</v>
          </cell>
          <cell r="X181" t="str">
            <v>HYCITE QUITO</v>
          </cell>
          <cell r="Y181" t="str">
            <v>FLEX NET CALLE 28 DE JUNIO S/N Y GARCIA MORENO ENTRADA LLANO GRANDE</v>
          </cell>
        </row>
        <row r="182">
          <cell r="A182" t="str">
            <v>98774618</v>
          </cell>
          <cell r="B182">
            <v>487869</v>
          </cell>
          <cell r="C182" t="str">
            <v>98774618</v>
          </cell>
          <cell r="D182" t="str">
            <v>HYCITE</v>
          </cell>
          <cell r="E182" t="str">
            <v>DESPACHO</v>
          </cell>
          <cell r="F182" t="str">
            <v>NORMAL</v>
          </cell>
          <cell r="G182" t="str">
            <v>TF91092</v>
          </cell>
          <cell r="H182">
            <v>44923</v>
          </cell>
          <cell r="I182" t="str">
            <v>CARGADO_VEHICULO</v>
          </cell>
          <cell r="J182">
            <v>44923</v>
          </cell>
          <cell r="K182" t="str">
            <v>ROOSMERY LARROSA</v>
          </cell>
          <cell r="L182" t="str">
            <v>AV LEON FEBRES CORDERO KM 16 1/2 A LADO DE LA GASOLINERA GUAYAQUIL//DAULE LA AURORA 091019 GALAPAGOS</v>
          </cell>
          <cell r="N182" t="str">
            <v>0993721701</v>
          </cell>
          <cell r="O182" t="str">
            <v>0993721701</v>
          </cell>
          <cell r="P182" t="str">
            <v>GUAYAQUIL</v>
          </cell>
          <cell r="Q182" t="str">
            <v>GUAYAQUIL</v>
          </cell>
          <cell r="R182" t="str">
            <v>GUAYAS</v>
          </cell>
          <cell r="T182" t="str">
            <v>FLEXTRANS GYE</v>
          </cell>
          <cell r="U182" t="str">
            <v>FLEXNETUIO_GYE</v>
          </cell>
          <cell r="V182">
            <v>3</v>
          </cell>
          <cell r="W182">
            <v>35.799999999999997</v>
          </cell>
          <cell r="X182" t="str">
            <v>HYCITE QUITO</v>
          </cell>
          <cell r="Y182" t="str">
            <v>FLEX NET CALLE 28 DE JUNIO S/N Y GARCIA MORENO ENTRADA LLANO GRANDE</v>
          </cell>
        </row>
        <row r="183">
          <cell r="A183" t="str">
            <v>98774826</v>
          </cell>
          <cell r="B183">
            <v>487870</v>
          </cell>
          <cell r="C183" t="str">
            <v>98774826</v>
          </cell>
          <cell r="D183" t="str">
            <v>HYCITE</v>
          </cell>
          <cell r="E183" t="str">
            <v>DESPACHO</v>
          </cell>
          <cell r="F183" t="str">
            <v>NORMAL</v>
          </cell>
          <cell r="G183" t="str">
            <v>031002004140282</v>
          </cell>
          <cell r="H183">
            <v>44923</v>
          </cell>
          <cell r="I183" t="str">
            <v>HABILITADO_RUTEO</v>
          </cell>
          <cell r="J183">
            <v>44923</v>
          </cell>
          <cell r="K183" t="str">
            <v>ALICIA QUISHPILO</v>
          </cell>
          <cell r="L183" t="str">
            <v>AV 12 DE FEBRERO AV 18 DE NOVIEMBRE LAGO AGRIO ** NUEVA LOJA NUEVA LOJA 210201 SUCUMBIOS</v>
          </cell>
          <cell r="M183" t="str">
            <v/>
          </cell>
          <cell r="N183" t="str">
            <v>0997914651</v>
          </cell>
          <cell r="O183" t="str">
            <v>0997914651</v>
          </cell>
          <cell r="P183" t="str">
            <v>210201</v>
          </cell>
          <cell r="Q183" t="str">
            <v>LAGO AGRIO</v>
          </cell>
          <cell r="R183" t="str">
            <v>SUCUMBIOS</v>
          </cell>
          <cell r="S183" t="str">
            <v>NUEVA LOJA - DIEZ DE AGOSTO</v>
          </cell>
          <cell r="U183" t="str">
            <v>FLEXNETUIO_PROVINCIA</v>
          </cell>
          <cell r="V183">
            <v>1</v>
          </cell>
          <cell r="W183">
            <v>13.2</v>
          </cell>
          <cell r="X183" t="str">
            <v>HYCITE QUITO</v>
          </cell>
          <cell r="Y183" t="str">
            <v>FLEX NET CALLE 28 DE JUNIO S/N Y GARCIA MORENO ENTRADA LLANO GRANDE</v>
          </cell>
        </row>
        <row r="184">
          <cell r="A184" t="str">
            <v>98774979</v>
          </cell>
          <cell r="B184">
            <v>487871</v>
          </cell>
          <cell r="C184" t="str">
            <v>98774979</v>
          </cell>
          <cell r="D184" t="str">
            <v>HYCITE</v>
          </cell>
          <cell r="E184" t="str">
            <v>DESPACHO</v>
          </cell>
          <cell r="F184" t="str">
            <v>NORMAL</v>
          </cell>
          <cell r="G184" t="str">
            <v>TFQ91093</v>
          </cell>
          <cell r="H184">
            <v>44923</v>
          </cell>
          <cell r="I184" t="str">
            <v>EN_PROCESO</v>
          </cell>
          <cell r="J184">
            <v>44923</v>
          </cell>
          <cell r="K184" t="str">
            <v>TANYA ROBLES</v>
          </cell>
          <cell r="L184" t="str">
            <v>AV PANAMERICANA NORTE Y PSJ SANTA CONJUNTO MONTECARLO CS 3 QUITO // CARAPUNGO CALDERON (CARAPUNGO) 170202 PICHINCHA</v>
          </cell>
          <cell r="M184" t="str">
            <v/>
          </cell>
          <cell r="N184" t="str">
            <v>0998106561 / 932828451</v>
          </cell>
          <cell r="O184" t="str">
            <v>0998106561 / 932828451</v>
          </cell>
          <cell r="P184" t="str">
            <v>170202</v>
          </cell>
          <cell r="Q184" t="str">
            <v>QUITO</v>
          </cell>
          <cell r="R184" t="str">
            <v>PICHINCHA</v>
          </cell>
          <cell r="S184" t="str">
            <v>CALDERON (CARAPUNGO)</v>
          </cell>
          <cell r="T184" t="str">
            <v>FLEXTRANS UIO</v>
          </cell>
          <cell r="U184" t="str">
            <v>FLEXNETUIO_LOCAL</v>
          </cell>
          <cell r="V184">
            <v>1</v>
          </cell>
          <cell r="W184">
            <v>0.5</v>
          </cell>
          <cell r="X184" t="str">
            <v>HYCITE QUITO</v>
          </cell>
          <cell r="Y184" t="str">
            <v>FLEX NET CALLE 28 DE JUNIO S/N Y GARCIA MORENO ENTRADA LLANO GRANDE</v>
          </cell>
        </row>
        <row r="185">
          <cell r="A185" t="str">
            <v>98775548</v>
          </cell>
          <cell r="B185">
            <v>487872</v>
          </cell>
          <cell r="C185" t="str">
            <v>98775548</v>
          </cell>
          <cell r="D185" t="str">
            <v>HYCITE</v>
          </cell>
          <cell r="E185" t="str">
            <v>DESPACHO</v>
          </cell>
          <cell r="F185" t="str">
            <v>NORMAL</v>
          </cell>
          <cell r="G185" t="str">
            <v>031002004140283</v>
          </cell>
          <cell r="H185">
            <v>44923</v>
          </cell>
          <cell r="I185" t="str">
            <v>HABILITADO_RUTEO</v>
          </cell>
          <cell r="J185">
            <v>44923</v>
          </cell>
          <cell r="K185" t="str">
            <v>FAUSTO SALAZAR</v>
          </cell>
          <cell r="L185" t="str">
            <v>CARLOS S M 410 GRIJAVA 4 14 Y JACINTO EGAS POR CENTRO LEALES CRISIS IBARRA//FAUSTO ENDARA SAN FRANCISCO 100107 IMBABURA</v>
          </cell>
          <cell r="M185" t="str">
            <v/>
          </cell>
          <cell r="N185" t="str">
            <v>0998744907</v>
          </cell>
          <cell r="O185" t="str">
            <v>0998744907</v>
          </cell>
          <cell r="P185" t="str">
            <v>100107</v>
          </cell>
          <cell r="Q185" t="str">
            <v>IBARRA</v>
          </cell>
          <cell r="R185" t="str">
            <v>IMBABURA</v>
          </cell>
          <cell r="S185" t="str">
            <v>SAN MIGUEL DE IBARRA</v>
          </cell>
          <cell r="T185" t="str">
            <v>TRAMACO</v>
          </cell>
          <cell r="U185" t="str">
            <v>FLEXNETUIO_PROVINCIA</v>
          </cell>
          <cell r="V185">
            <v>1</v>
          </cell>
          <cell r="W185">
            <v>11.9</v>
          </cell>
          <cell r="X185" t="str">
            <v>HYCITE QUITO</v>
          </cell>
          <cell r="Y185" t="str">
            <v>FLEX NET CALLE 28 DE JUNIO S/N Y GARCIA MORENO ENTRADA LLANO GRANDE</v>
          </cell>
        </row>
        <row r="186">
          <cell r="A186" t="str">
            <v>98776658</v>
          </cell>
          <cell r="B186">
            <v>487873</v>
          </cell>
          <cell r="C186" t="str">
            <v>98776658</v>
          </cell>
          <cell r="D186" t="str">
            <v>HYCITE</v>
          </cell>
          <cell r="E186" t="str">
            <v>DESPACHO</v>
          </cell>
          <cell r="F186" t="str">
            <v>NORMAL</v>
          </cell>
          <cell r="G186" t="str">
            <v>031002004140284</v>
          </cell>
          <cell r="H186">
            <v>44923</v>
          </cell>
          <cell r="I186" t="str">
            <v>HABILITADO_RUTEO</v>
          </cell>
          <cell r="J186">
            <v>44923</v>
          </cell>
          <cell r="K186" t="str">
            <v>SORELLY CIRO</v>
          </cell>
          <cell r="L186" t="str">
            <v>ENTRE RIO TOMEBAMBA Y CALLEJON S/N RIO DAULE S/N Y RIO TOMEBANBA DGN CANCHA SANTO DOMINGO ** CACIV DE MALARIA BOMBOLI 230201 SANTO DOMINGO</v>
          </cell>
          <cell r="M186" t="str">
            <v/>
          </cell>
          <cell r="N186" t="str">
            <v>0996402993</v>
          </cell>
          <cell r="O186" t="str">
            <v>0996402993</v>
          </cell>
          <cell r="P186" t="str">
            <v>230201</v>
          </cell>
          <cell r="Q186" t="str">
            <v>SANTO DOMINGO</v>
          </cell>
          <cell r="R186" t="str">
            <v>SANTO DOMINGO DE LOS TSACHILAS</v>
          </cell>
          <cell r="S186" t="str">
            <v>SANTO DOMINGO DE LOS COLORADOS</v>
          </cell>
          <cell r="U186" t="str">
            <v>FLEXNETUIO_PROVINCIA</v>
          </cell>
          <cell r="V186">
            <v>1</v>
          </cell>
          <cell r="W186">
            <v>13.3</v>
          </cell>
          <cell r="X186" t="str">
            <v>HYCITE QUITO</v>
          </cell>
          <cell r="Y186" t="str">
            <v>FLEX NET CALLE 28 DE JUNIO S/N Y GARCIA MORENO ENTRADA LLANO GRANDE</v>
          </cell>
        </row>
        <row r="187">
          <cell r="A187" t="str">
            <v>98778843</v>
          </cell>
          <cell r="B187">
            <v>487874</v>
          </cell>
          <cell r="C187" t="str">
            <v>98778843</v>
          </cell>
          <cell r="D187" t="str">
            <v>HYCITE</v>
          </cell>
          <cell r="E187" t="str">
            <v>DESPACHO</v>
          </cell>
          <cell r="F187" t="str">
            <v>NORMAL</v>
          </cell>
          <cell r="G187" t="str">
            <v>TFQ91094</v>
          </cell>
          <cell r="H187">
            <v>44923</v>
          </cell>
          <cell r="I187" t="str">
            <v>EN_PROCESO</v>
          </cell>
          <cell r="J187">
            <v>44923</v>
          </cell>
          <cell r="K187" t="str">
            <v>NANCY COLMACHI</v>
          </cell>
          <cell r="L187" t="str">
            <v>ANTONIO TANDAZO LOTE 91 CASA 3 URBANIZACION EJERCITO NACIONAL RUMINAHUI // CASHAPAMBA SANGOLQUI 171104 PICHINCHA</v>
          </cell>
          <cell r="N187" t="str">
            <v>0995703566</v>
          </cell>
          <cell r="O187" t="str">
            <v>0995703566</v>
          </cell>
          <cell r="P187" t="str">
            <v>171104</v>
          </cell>
          <cell r="Q187" t="str">
            <v>RUMIÑAHUI</v>
          </cell>
          <cell r="R187" t="str">
            <v>PICHINCHA</v>
          </cell>
          <cell r="S187" t="str">
            <v>SANGOLQUI</v>
          </cell>
          <cell r="T187" t="str">
            <v>FLEXTRANS UIO</v>
          </cell>
          <cell r="U187" t="str">
            <v>FLEXNETUIO_LOCAL</v>
          </cell>
          <cell r="V187">
            <v>1</v>
          </cell>
          <cell r="W187">
            <v>3.2</v>
          </cell>
          <cell r="X187" t="str">
            <v>HYCITE QUITO</v>
          </cell>
          <cell r="Y187" t="str">
            <v>FLEX NET CALLE 28 DE JUNIO S/N Y GARCIA MORENO ENTRADA LLANO GRANDE</v>
          </cell>
        </row>
        <row r="188">
          <cell r="A188" t="str">
            <v>98779137</v>
          </cell>
          <cell r="B188">
            <v>487875</v>
          </cell>
          <cell r="C188" t="str">
            <v>98779137</v>
          </cell>
          <cell r="D188" t="str">
            <v>HYCITE</v>
          </cell>
          <cell r="E188" t="str">
            <v>DESPACHO</v>
          </cell>
          <cell r="F188" t="str">
            <v>NORMAL</v>
          </cell>
          <cell r="G188" t="str">
            <v>031002004140285</v>
          </cell>
          <cell r="H188">
            <v>44923</v>
          </cell>
          <cell r="I188" t="str">
            <v>HABILITADO_RUTEO</v>
          </cell>
          <cell r="J188">
            <v>44923</v>
          </cell>
          <cell r="K188" t="str">
            <v>ZAMORA NAHYIVI</v>
          </cell>
          <cell r="L188" t="str">
            <v>CALLE C SAN JUAN CASA MELON SIN CERRAMIENTO CALLE FRENTE CASA DEL MAIZ PORTOVIEJO // LA BALSA CALDERON 130117 MANABI</v>
          </cell>
          <cell r="M188" t="str">
            <v/>
          </cell>
          <cell r="N188" t="str">
            <v>0999525932</v>
          </cell>
          <cell r="O188" t="str">
            <v>0999525932</v>
          </cell>
          <cell r="P188" t="str">
            <v>130117</v>
          </cell>
          <cell r="Q188" t="str">
            <v>PORTOVIEJO</v>
          </cell>
          <cell r="R188" t="str">
            <v>MANABI</v>
          </cell>
          <cell r="S188" t="str">
            <v>ABDON CALDERON (SAN FRANCISCO)</v>
          </cell>
          <cell r="T188" t="str">
            <v>TRAMACO</v>
          </cell>
          <cell r="U188" t="str">
            <v>FLEXNETUIO_PROVINCIA</v>
          </cell>
          <cell r="V188">
            <v>1</v>
          </cell>
          <cell r="W188">
            <v>2.1</v>
          </cell>
          <cell r="X188" t="str">
            <v>HYCITE QUITO</v>
          </cell>
          <cell r="Y188" t="str">
            <v>FLEX NET CALLE 28 DE JUNIO S/N Y GARCIA MORENO ENTRADA LLANO GRANDE</v>
          </cell>
        </row>
        <row r="189">
          <cell r="A189" t="str">
            <v>98779171</v>
          </cell>
          <cell r="B189">
            <v>487876</v>
          </cell>
          <cell r="C189" t="str">
            <v>98779171</v>
          </cell>
          <cell r="D189" t="str">
            <v>HYCITE</v>
          </cell>
          <cell r="E189" t="str">
            <v>DESPACHO</v>
          </cell>
          <cell r="F189" t="str">
            <v>NORMAL</v>
          </cell>
          <cell r="G189" t="str">
            <v>TFQ91095</v>
          </cell>
          <cell r="H189">
            <v>44923</v>
          </cell>
          <cell r="I189" t="str">
            <v>EN_PROCESO</v>
          </cell>
          <cell r="J189">
            <v>44923</v>
          </cell>
          <cell r="K189" t="str">
            <v>DIANA NARVAEZ</v>
          </cell>
          <cell r="L189" t="str">
            <v>CALLE B N 48 180 Y CALLE TERCERA QUITO  COCHAPAMBA 170528 PICHINCHA</v>
          </cell>
          <cell r="M189" t="str">
            <v/>
          </cell>
          <cell r="N189" t="str">
            <v>0987291336 / 987617771</v>
          </cell>
          <cell r="O189" t="str">
            <v>0987291336 / 987617771</v>
          </cell>
          <cell r="P189" t="str">
            <v>170528</v>
          </cell>
          <cell r="Q189" t="str">
            <v>QUITO</v>
          </cell>
          <cell r="R189" t="str">
            <v>PICHINCHA</v>
          </cell>
          <cell r="S189" t="str">
            <v>QUITO</v>
          </cell>
          <cell r="T189" t="str">
            <v>FLEXTRANS UIO</v>
          </cell>
          <cell r="U189" t="str">
            <v>FLEXNETUIO_LOCAL</v>
          </cell>
          <cell r="V189">
            <v>1</v>
          </cell>
          <cell r="W189">
            <v>1.1000000000000001</v>
          </cell>
          <cell r="X189" t="str">
            <v>HYCITE QUITO</v>
          </cell>
          <cell r="Y189" t="str">
            <v>FLEX NET CALLE 28 DE JUNIO S/N Y GARCIA MORENO ENTRADA LLANO GRANDE</v>
          </cell>
        </row>
        <row r="190">
          <cell r="A190" t="str">
            <v>98779262</v>
          </cell>
          <cell r="B190">
            <v>487877</v>
          </cell>
          <cell r="C190" t="str">
            <v>98779262</v>
          </cell>
          <cell r="D190" t="str">
            <v>HYCITE</v>
          </cell>
          <cell r="E190" t="str">
            <v>DESPACHO</v>
          </cell>
          <cell r="F190" t="str">
            <v>NORMAL</v>
          </cell>
          <cell r="G190" t="str">
            <v>031002004140286</v>
          </cell>
          <cell r="H190">
            <v>44923</v>
          </cell>
          <cell r="I190" t="str">
            <v>HABILITADO_RUTEO</v>
          </cell>
          <cell r="J190">
            <v>44923</v>
          </cell>
          <cell r="K190" t="str">
            <v>ROXANA RAMIREZ</v>
          </cell>
          <cell r="L190" t="str">
            <v>CDLA PRIMERO DE DICIEMBRE LADO IZDO DE CANCHA MUNICIPAL CASA CL NA BABAHOYO ** CLEMENTE BAQUERIZO CLEMENTE BAQUERIZO 120101 LOS RIOS</v>
          </cell>
          <cell r="M190" t="str">
            <v/>
          </cell>
          <cell r="N190" t="str">
            <v>0939090139</v>
          </cell>
          <cell r="O190" t="str">
            <v>0939090139</v>
          </cell>
          <cell r="P190" t="str">
            <v>120101</v>
          </cell>
          <cell r="Q190" t="str">
            <v>BABAHOYO</v>
          </cell>
          <cell r="R190" t="str">
            <v>LOS RIOS</v>
          </cell>
          <cell r="S190" t="str">
            <v>BABAHOYO - LA VIRGINIA</v>
          </cell>
          <cell r="T190" t="str">
            <v>TRAMACO</v>
          </cell>
          <cell r="U190" t="str">
            <v>FLEXNETUIO_PROVINCIA</v>
          </cell>
          <cell r="V190">
            <v>1</v>
          </cell>
          <cell r="W190">
            <v>1.9</v>
          </cell>
          <cell r="X190" t="str">
            <v>HYCITE QUITO</v>
          </cell>
          <cell r="Y190" t="str">
            <v>FLEX NET CALLE 28 DE JUNIO S/N Y GARCIA MORENO ENTRADA LLANO GRANDE</v>
          </cell>
        </row>
        <row r="191">
          <cell r="A191" t="str">
            <v>98779283</v>
          </cell>
          <cell r="B191">
            <v>487878</v>
          </cell>
          <cell r="C191" t="str">
            <v>98779283</v>
          </cell>
          <cell r="D191" t="str">
            <v>HYCITE</v>
          </cell>
          <cell r="E191" t="str">
            <v>DESPACHO</v>
          </cell>
          <cell r="F191" t="str">
            <v>NORMAL</v>
          </cell>
          <cell r="G191" t="str">
            <v>TFQ91096</v>
          </cell>
          <cell r="H191">
            <v>44923</v>
          </cell>
          <cell r="I191" t="str">
            <v>EN_PROCESO</v>
          </cell>
          <cell r="J191">
            <v>44923</v>
          </cell>
          <cell r="K191" t="str">
            <v>JORGE ARMIJO</v>
          </cell>
          <cell r="L191" t="str">
            <v>AV DEL MAESTRO OE3 274 GASPAR TICO UNICA CASA PUERTAS BLANCAS QUITO//NORTE RUMINAHUI 170512 PICHINCHA</v>
          </cell>
          <cell r="M191" t="str">
            <v/>
          </cell>
          <cell r="N191" t="str">
            <v>0984620661</v>
          </cell>
          <cell r="O191" t="str">
            <v>0984620661</v>
          </cell>
          <cell r="P191" t="str">
            <v>170512</v>
          </cell>
          <cell r="Q191" t="str">
            <v>QUITO</v>
          </cell>
          <cell r="R191" t="str">
            <v>PICHINCHA</v>
          </cell>
          <cell r="S191" t="str">
            <v>QUITO</v>
          </cell>
          <cell r="T191" t="str">
            <v>FLEXTRANS UIO</v>
          </cell>
          <cell r="U191" t="str">
            <v>FLEXNETUIO_LOCAL</v>
          </cell>
          <cell r="V191">
            <v>1</v>
          </cell>
          <cell r="W191">
            <v>9.9</v>
          </cell>
          <cell r="X191" t="str">
            <v>HYCITE QUITO</v>
          </cell>
          <cell r="Y191" t="str">
            <v>FLEX NET CALLE 28 DE JUNIO S/N Y GARCIA MORENO ENTRADA LLANO GRANDE</v>
          </cell>
        </row>
        <row r="192">
          <cell r="A192" t="str">
            <v>98779459</v>
          </cell>
          <cell r="B192">
            <v>487879</v>
          </cell>
          <cell r="C192" t="str">
            <v>98779459</v>
          </cell>
          <cell r="D192" t="str">
            <v>HYCITE</v>
          </cell>
          <cell r="E192" t="str">
            <v>DESPACHO</v>
          </cell>
          <cell r="F192" t="str">
            <v>NORMAL</v>
          </cell>
          <cell r="G192" t="str">
            <v>TF91097</v>
          </cell>
          <cell r="H192">
            <v>44923</v>
          </cell>
          <cell r="I192" t="str">
            <v>CARGADO_VEHICULO</v>
          </cell>
          <cell r="J192">
            <v>44923</v>
          </cell>
          <cell r="K192" t="str">
            <v>DENYSSE E SUAREZ</v>
          </cell>
          <cell r="L192" t="str">
            <v>ALAMOS DE LA ATARAZANA MZ K VILLA 14C FRENTE A LA IGLESIA  TARQUI 090509 GUAYAS</v>
          </cell>
          <cell r="M192" t="str">
            <v/>
          </cell>
          <cell r="N192" t="str">
            <v>0983662826 / 343865607</v>
          </cell>
          <cell r="O192" t="str">
            <v>0983662826 / 343865607</v>
          </cell>
          <cell r="P192" t="str">
            <v>090509</v>
          </cell>
          <cell r="Q192" t="str">
            <v>GUAYAQUIL</v>
          </cell>
          <cell r="R192" t="str">
            <v>GUAYAS</v>
          </cell>
          <cell r="S192" t="str">
            <v>GUAYAQUIL</v>
          </cell>
          <cell r="T192" t="str">
            <v>FLEXTRANS GYE</v>
          </cell>
          <cell r="U192" t="str">
            <v>FLEXNETUIO_GYE</v>
          </cell>
          <cell r="V192">
            <v>1</v>
          </cell>
          <cell r="W192">
            <v>1.8</v>
          </cell>
          <cell r="X192" t="str">
            <v>HYCITE QUITO</v>
          </cell>
          <cell r="Y192" t="str">
            <v>FLEX NET CALLE 28 DE JUNIO S/N Y GARCIA MORENO ENTRADA LLANO GRANDE</v>
          </cell>
        </row>
        <row r="193">
          <cell r="A193" t="str">
            <v>98779658</v>
          </cell>
          <cell r="B193">
            <v>487880</v>
          </cell>
          <cell r="C193" t="str">
            <v>98779658</v>
          </cell>
          <cell r="D193" t="str">
            <v>HYCITE</v>
          </cell>
          <cell r="E193" t="str">
            <v>DESPACHO</v>
          </cell>
          <cell r="F193" t="str">
            <v>NORMAL</v>
          </cell>
          <cell r="G193" t="str">
            <v>031002004140263</v>
          </cell>
          <cell r="H193">
            <v>44923</v>
          </cell>
          <cell r="I193" t="str">
            <v>HABILITADO_RUTEO</v>
          </cell>
          <cell r="J193">
            <v>44923</v>
          </cell>
          <cell r="K193" t="str">
            <v>SANTIAGO ENRIQUEZ</v>
          </cell>
          <cell r="L193" t="str">
            <v>LOS TOCTES CASA 3 LOS POMELOS Y LOS MELOCOTONES AMBATO//AMBATO ATOCHA FICOA 180101 TUNGURAHUA</v>
          </cell>
          <cell r="M193" t="str">
            <v/>
          </cell>
          <cell r="N193" t="str">
            <v>0997047597 / 958822001</v>
          </cell>
          <cell r="O193" t="str">
            <v>0997047597 / 958822001</v>
          </cell>
          <cell r="P193" t="str">
            <v>180101</v>
          </cell>
          <cell r="Q193" t="str">
            <v>AMBATO</v>
          </cell>
          <cell r="R193" t="str">
            <v>TUNGURAHUA</v>
          </cell>
          <cell r="S193" t="str">
            <v>AMBATO</v>
          </cell>
          <cell r="U193" t="str">
            <v>FLEXNETUIO_PROVINCIA</v>
          </cell>
          <cell r="V193">
            <v>1</v>
          </cell>
          <cell r="W193">
            <v>10.8</v>
          </cell>
          <cell r="X193" t="str">
            <v>HYCITE QUITO</v>
          </cell>
          <cell r="Y193" t="str">
            <v>FLEX NET CALLE 28 DE JUNIO S/N Y GARCIA MORENO ENTRADA LLANO GRANDE</v>
          </cell>
        </row>
        <row r="194">
          <cell r="A194" t="str">
            <v>98779746</v>
          </cell>
          <cell r="B194">
            <v>487881</v>
          </cell>
          <cell r="C194" t="str">
            <v>98779746</v>
          </cell>
          <cell r="D194" t="str">
            <v>HYCITE</v>
          </cell>
          <cell r="E194" t="str">
            <v>DESPACHO</v>
          </cell>
          <cell r="F194" t="str">
            <v>NORMAL</v>
          </cell>
          <cell r="G194" t="str">
            <v>031002004140287</v>
          </cell>
          <cell r="H194">
            <v>44923</v>
          </cell>
          <cell r="I194" t="str">
            <v>HABILITADO_RUTEO</v>
          </cell>
          <cell r="J194">
            <v>44923</v>
          </cell>
          <cell r="K194" t="str">
            <v>ROSA BAILON</v>
          </cell>
          <cell r="L194" t="str">
            <v>CALLE 121 ENTRE AV. 109 Y 104 A LADO PAPELERIA BAILON MANTA / BARRIO CENTRAL LOS ESTEROS 130801 MANABI</v>
          </cell>
          <cell r="M194" t="str">
            <v/>
          </cell>
          <cell r="N194" t="str">
            <v>0999690027</v>
          </cell>
          <cell r="O194" t="str">
            <v>0999690027</v>
          </cell>
          <cell r="P194" t="str">
            <v>130801</v>
          </cell>
          <cell r="Q194" t="str">
            <v>PICHINCHA</v>
          </cell>
          <cell r="R194" t="str">
            <v>MANABI</v>
          </cell>
          <cell r="S194" t="str">
            <v>SAN SEBASTIAN</v>
          </cell>
          <cell r="T194" t="str">
            <v>TRAMACO</v>
          </cell>
          <cell r="U194" t="str">
            <v>FLEXNETUIO_PROVINCIA</v>
          </cell>
          <cell r="V194">
            <v>1</v>
          </cell>
          <cell r="W194">
            <v>11.3</v>
          </cell>
          <cell r="X194" t="str">
            <v>HYCITE QUITO</v>
          </cell>
          <cell r="Y194" t="str">
            <v>FLEX NET CALLE 28 DE JUNIO S/N Y GARCIA MORENO ENTRADA LLANO GRANDE</v>
          </cell>
        </row>
        <row r="195">
          <cell r="A195" t="str">
            <v>98779793</v>
          </cell>
          <cell r="B195">
            <v>487882</v>
          </cell>
          <cell r="C195" t="str">
            <v>98779793</v>
          </cell>
          <cell r="D195" t="str">
            <v>HYCITE</v>
          </cell>
          <cell r="E195" t="str">
            <v>DESPACHO</v>
          </cell>
          <cell r="F195" t="str">
            <v>NORMAL</v>
          </cell>
          <cell r="G195" t="str">
            <v>TFQ91098</v>
          </cell>
          <cell r="H195">
            <v>44923</v>
          </cell>
          <cell r="I195" t="str">
            <v>EN_PROCESO</v>
          </cell>
          <cell r="J195">
            <v>44923</v>
          </cell>
          <cell r="K195" t="str">
            <v>ROMMEL VELASQUEZ</v>
          </cell>
          <cell r="L195" t="str">
            <v>INDEPENDENCIA Y MARCELINA NOLIVO CONJ JOYAS CASA 11 QUITO POMASQUI (PUSUQUI) 170513 PICHINCHA</v>
          </cell>
          <cell r="M195" t="str">
            <v/>
          </cell>
          <cell r="N195" t="str">
            <v>0995759671 / 984494881</v>
          </cell>
          <cell r="O195" t="str">
            <v>0995759671 / 984494881</v>
          </cell>
          <cell r="P195" t="str">
            <v>170513</v>
          </cell>
          <cell r="Q195" t="str">
            <v>QUITO</v>
          </cell>
          <cell r="R195" t="str">
            <v>PICHINCHA</v>
          </cell>
          <cell r="S195" t="str">
            <v>QUITO</v>
          </cell>
          <cell r="T195" t="str">
            <v>FLEXTRANS UIO</v>
          </cell>
          <cell r="U195" t="str">
            <v>FLEXNETUIO_LOCAL</v>
          </cell>
          <cell r="V195">
            <v>1</v>
          </cell>
          <cell r="W195">
            <v>7.7</v>
          </cell>
          <cell r="X195" t="str">
            <v>HYCITE QUITO</v>
          </cell>
          <cell r="Y195" t="str">
            <v>FLEX NET CALLE 28 DE JUNIO S/N Y GARCIA MORENO ENTRADA LLANO GRANDE</v>
          </cell>
        </row>
        <row r="196">
          <cell r="A196" t="str">
            <v>98779801</v>
          </cell>
          <cell r="B196">
            <v>487883</v>
          </cell>
          <cell r="C196" t="str">
            <v>98779801</v>
          </cell>
          <cell r="D196" t="str">
            <v>HYCITE</v>
          </cell>
          <cell r="E196" t="str">
            <v>DESPACHO</v>
          </cell>
          <cell r="F196" t="str">
            <v>NORMAL</v>
          </cell>
          <cell r="G196" t="str">
            <v>TFQ91148</v>
          </cell>
          <cell r="H196">
            <v>44923</v>
          </cell>
          <cell r="I196" t="str">
            <v>EN_PROCESO</v>
          </cell>
          <cell r="J196">
            <v>44923</v>
          </cell>
          <cell r="K196" t="str">
            <v>SILVANA VEGA</v>
          </cell>
          <cell r="L196" t="str">
            <v>JORGE DROM 337 PSJE JOSE BOLANOS Y GASPAR DE VILLAREAL QUITO / JIPIJAPE JIPIJAPE 170501 PICHINCHA</v>
          </cell>
          <cell r="N196" t="str">
            <v>0992288100</v>
          </cell>
          <cell r="O196" t="str">
            <v>0992288100</v>
          </cell>
          <cell r="P196" t="str">
            <v>170501</v>
          </cell>
          <cell r="Q196" t="str">
            <v>QUITO</v>
          </cell>
          <cell r="R196" t="str">
            <v>PICHINCHA</v>
          </cell>
          <cell r="S196" t="str">
            <v>QUITO</v>
          </cell>
          <cell r="T196" t="str">
            <v>FLEXTRANS UIO</v>
          </cell>
          <cell r="U196" t="str">
            <v>FLEXNETUIO_LOCAL</v>
          </cell>
          <cell r="V196">
            <v>2</v>
          </cell>
          <cell r="W196">
            <v>10.9</v>
          </cell>
          <cell r="X196" t="str">
            <v>HYCITE QUITO</v>
          </cell>
          <cell r="Y196" t="str">
            <v>FLEX NET CALLE 28 DE JUNIO S/N Y GARCIA MORENO ENTRADA LLANO GRANDE</v>
          </cell>
        </row>
        <row r="197">
          <cell r="A197" t="str">
            <v>98779882</v>
          </cell>
          <cell r="B197">
            <v>487884</v>
          </cell>
          <cell r="C197" t="str">
            <v>98779882</v>
          </cell>
          <cell r="D197" t="str">
            <v>HYCITE</v>
          </cell>
          <cell r="E197" t="str">
            <v>DESPACHO</v>
          </cell>
          <cell r="F197" t="str">
            <v>NORMAL</v>
          </cell>
          <cell r="G197" t="str">
            <v>TF91100</v>
          </cell>
          <cell r="H197">
            <v>44923</v>
          </cell>
          <cell r="I197" t="str">
            <v>CARGADO_VEHICULO</v>
          </cell>
          <cell r="J197">
            <v>44923</v>
          </cell>
          <cell r="K197" t="str">
            <v>BRYAN BURGOS</v>
          </cell>
          <cell r="L197" t="str">
            <v>SAUCES 3 MZA 176 VILLA 24 ENTRANDO POR RECEPCION GINOS GUAYAQUIL GUAYAQUIL 090509 GUAYAS</v>
          </cell>
          <cell r="M197" t="str">
            <v/>
          </cell>
          <cell r="N197" t="str">
            <v>0995816917</v>
          </cell>
          <cell r="O197" t="str">
            <v>0995816917</v>
          </cell>
          <cell r="P197" t="str">
            <v>090509</v>
          </cell>
          <cell r="Q197" t="str">
            <v>GUAYAQUIL</v>
          </cell>
          <cell r="R197" t="str">
            <v>GUAYAS</v>
          </cell>
          <cell r="S197" t="str">
            <v>GUAYAQUIL</v>
          </cell>
          <cell r="T197" t="str">
            <v>FLEXTRANS GYE</v>
          </cell>
          <cell r="U197" t="str">
            <v>FLEXNETUIO_GYE</v>
          </cell>
          <cell r="V197">
            <v>1</v>
          </cell>
          <cell r="W197">
            <v>5</v>
          </cell>
          <cell r="X197" t="str">
            <v>HYCITE QUITO</v>
          </cell>
          <cell r="Y197" t="str">
            <v>FLEX NET CALLE 28 DE JUNIO S/N Y GARCIA MORENO ENTRADA LLANO GRANDE</v>
          </cell>
        </row>
        <row r="198">
          <cell r="A198" t="str">
            <v>98780197</v>
          </cell>
          <cell r="B198">
            <v>487885</v>
          </cell>
          <cell r="C198" t="str">
            <v>98780197</v>
          </cell>
          <cell r="D198" t="str">
            <v>HYCITE</v>
          </cell>
          <cell r="E198" t="str">
            <v>DESPACHO</v>
          </cell>
          <cell r="F198" t="str">
            <v>NORMAL</v>
          </cell>
          <cell r="G198" t="str">
            <v>TFQ91101</v>
          </cell>
          <cell r="H198">
            <v>44923</v>
          </cell>
          <cell r="I198" t="str">
            <v>EN_PROCESO</v>
          </cell>
          <cell r="J198">
            <v>44923</v>
          </cell>
          <cell r="K198" t="str">
            <v>MIRIAM GRANJA</v>
          </cell>
          <cell r="L198" t="str">
            <v>PEDRO BRICENO DPTO 72 Y GUAYAQUIL EDIF SAN BLAS JUNTO BANCO CENTRAL QUITO//SAN BLAS CENTRO HISTORICO 170402 PICHINCHA</v>
          </cell>
          <cell r="M198" t="str">
            <v/>
          </cell>
          <cell r="N198" t="str">
            <v>0995459423</v>
          </cell>
          <cell r="O198" t="str">
            <v>0995459423</v>
          </cell>
          <cell r="P198" t="str">
            <v>170402</v>
          </cell>
          <cell r="Q198" t="str">
            <v>QUITO</v>
          </cell>
          <cell r="R198" t="str">
            <v>PICHINCHA</v>
          </cell>
          <cell r="S198" t="str">
            <v>QUITO</v>
          </cell>
          <cell r="T198" t="str">
            <v>FLEXTRANS UIO</v>
          </cell>
          <cell r="U198" t="str">
            <v>FLEXNETUIO_LOCAL</v>
          </cell>
          <cell r="V198">
            <v>1</v>
          </cell>
          <cell r="W198">
            <v>11</v>
          </cell>
          <cell r="X198" t="str">
            <v>HYCITE QUITO</v>
          </cell>
          <cell r="Y198" t="str">
            <v>FLEX NET CALLE 28 DE JUNIO S/N Y GARCIA MORENO ENTRADA LLANO GRANDE</v>
          </cell>
        </row>
        <row r="199">
          <cell r="A199" t="str">
            <v>98780269</v>
          </cell>
          <cell r="B199">
            <v>487886</v>
          </cell>
          <cell r="C199" t="str">
            <v>98780269</v>
          </cell>
          <cell r="D199" t="str">
            <v>HYCITE</v>
          </cell>
          <cell r="E199" t="str">
            <v>DESPACHO</v>
          </cell>
          <cell r="F199" t="str">
            <v>NORMAL</v>
          </cell>
          <cell r="G199" t="str">
            <v>031002004140288</v>
          </cell>
          <cell r="H199">
            <v>44923</v>
          </cell>
          <cell r="I199" t="str">
            <v>HABILITADO_RUTEO</v>
          </cell>
          <cell r="J199">
            <v>44923</v>
          </cell>
          <cell r="K199" t="str">
            <v>ANA CADENA</v>
          </cell>
          <cell r="L199" t="str">
            <v>PEREZ GUERRERO Y OVIEDO / CENTRO COMERCI LA FORTUNA LENCERIA FEMINISIMA LOC 35 IBARRA / CENTRO SAN FRANCISCO 100106 IMBABURA</v>
          </cell>
          <cell r="M199" t="str">
            <v/>
          </cell>
          <cell r="N199" t="str">
            <v>0987298351</v>
          </cell>
          <cell r="O199" t="str">
            <v>0987298351</v>
          </cell>
          <cell r="P199" t="str">
            <v>100106</v>
          </cell>
          <cell r="Q199" t="str">
            <v>IBARRA</v>
          </cell>
          <cell r="R199" t="str">
            <v>IMBABURA</v>
          </cell>
          <cell r="S199" t="str">
            <v>SAN MIGUEL DE IBARRA</v>
          </cell>
          <cell r="T199" t="str">
            <v>TRAMACO</v>
          </cell>
          <cell r="U199" t="str">
            <v>FLEXNETUIO_PROVINCIA</v>
          </cell>
          <cell r="V199">
            <v>1</v>
          </cell>
          <cell r="W199">
            <v>5.4</v>
          </cell>
          <cell r="X199" t="str">
            <v>HYCITE QUITO</v>
          </cell>
          <cell r="Y199" t="str">
            <v>FLEX NET CALLE 28 DE JUNIO S/N Y GARCIA MORENO ENTRADA LLANO GRANDE</v>
          </cell>
        </row>
        <row r="200">
          <cell r="A200" t="str">
            <v>98780359</v>
          </cell>
          <cell r="B200">
            <v>487887</v>
          </cell>
          <cell r="C200" t="str">
            <v>98780359</v>
          </cell>
          <cell r="D200" t="str">
            <v>HYCITE</v>
          </cell>
          <cell r="E200" t="str">
            <v>DESPACHO</v>
          </cell>
          <cell r="F200" t="str">
            <v>NORMAL</v>
          </cell>
          <cell r="G200" t="str">
            <v>TFQ91102</v>
          </cell>
          <cell r="H200">
            <v>44923</v>
          </cell>
          <cell r="I200" t="str">
            <v>EN_PROCESO</v>
          </cell>
          <cell r="J200">
            <v>44923</v>
          </cell>
          <cell r="K200" t="str">
            <v>EVA CHASI</v>
          </cell>
          <cell r="L200" t="str">
            <v>CALLE 3 INTERSECCION F N171 EN LA ULTIMA PARADA DE RS QUITO // EL TRIGAL BELIZARIO QUEVEDO 170527 PICHINCHA</v>
          </cell>
          <cell r="M200" t="str">
            <v/>
          </cell>
          <cell r="N200" t="str">
            <v>0998422130</v>
          </cell>
          <cell r="O200" t="str">
            <v>0998422130</v>
          </cell>
          <cell r="P200" t="str">
            <v>170527</v>
          </cell>
          <cell r="Q200" t="str">
            <v>QUITO</v>
          </cell>
          <cell r="R200" t="str">
            <v>PICHINCHA</v>
          </cell>
          <cell r="S200" t="str">
            <v>QUITO</v>
          </cell>
          <cell r="T200" t="str">
            <v>FLEXTRANS UIO</v>
          </cell>
          <cell r="U200" t="str">
            <v>FLEXNETUIO_LOCAL</v>
          </cell>
          <cell r="V200">
            <v>1</v>
          </cell>
          <cell r="W200">
            <v>9.8000000000000007</v>
          </cell>
          <cell r="X200" t="str">
            <v>HYCITE QUITO</v>
          </cell>
          <cell r="Y200" t="str">
            <v>FLEX NET CALLE 28 DE JUNIO S/N Y GARCIA MORENO ENTRADA LLANO GRANDE</v>
          </cell>
        </row>
        <row r="201">
          <cell r="A201" t="str">
            <v>98780370</v>
          </cell>
          <cell r="B201">
            <v>487888</v>
          </cell>
          <cell r="C201" t="str">
            <v>98780370</v>
          </cell>
          <cell r="D201" t="str">
            <v>HYCITE</v>
          </cell>
          <cell r="E201" t="str">
            <v>DESPACHO</v>
          </cell>
          <cell r="F201" t="str">
            <v>NORMAL</v>
          </cell>
          <cell r="G201" t="str">
            <v>TFQ91103</v>
          </cell>
          <cell r="H201">
            <v>44923</v>
          </cell>
          <cell r="I201" t="str">
            <v>EN_PROCESO</v>
          </cell>
          <cell r="J201">
            <v>44923</v>
          </cell>
          <cell r="K201" t="str">
            <v>KATHERINE ZAPATA</v>
          </cell>
          <cell r="L201" t="str">
            <v>CALLE 532 F CASA OE 2 385 Y QUIMAS Y OE2E QUITO / EL MAYORISTA EL MAYORISTA 170606 PICHINCHA</v>
          </cell>
          <cell r="M201" t="str">
            <v/>
          </cell>
          <cell r="N201" t="str">
            <v>0992025221</v>
          </cell>
          <cell r="O201" t="str">
            <v>0992025221</v>
          </cell>
          <cell r="P201" t="str">
            <v>170606</v>
          </cell>
          <cell r="Q201" t="str">
            <v>QUITO</v>
          </cell>
          <cell r="R201" t="str">
            <v>PICHINCHA</v>
          </cell>
          <cell r="S201" t="str">
            <v>QUITO</v>
          </cell>
          <cell r="T201" t="str">
            <v>FLEXTRANS UIO</v>
          </cell>
          <cell r="U201" t="str">
            <v>FLEXNETUIO_LOCAL</v>
          </cell>
          <cell r="V201">
            <v>1</v>
          </cell>
          <cell r="W201">
            <v>4</v>
          </cell>
          <cell r="X201" t="str">
            <v>HYCITE QUITO</v>
          </cell>
          <cell r="Y201" t="str">
            <v>FLEX NET CALLE 28 DE JUNIO S/N Y GARCIA MORENO ENTRADA LLANO GRANDE</v>
          </cell>
        </row>
        <row r="202">
          <cell r="A202" t="str">
            <v>98780407</v>
          </cell>
          <cell r="B202">
            <v>487889</v>
          </cell>
          <cell r="C202" t="str">
            <v>98780407</v>
          </cell>
          <cell r="D202" t="str">
            <v>HYCITE</v>
          </cell>
          <cell r="E202" t="str">
            <v>DESPACHO</v>
          </cell>
          <cell r="F202" t="str">
            <v>NORMAL</v>
          </cell>
          <cell r="G202" t="str">
            <v>TFQ91104</v>
          </cell>
          <cell r="H202">
            <v>44923</v>
          </cell>
          <cell r="I202" t="str">
            <v>EN_PROCESO</v>
          </cell>
          <cell r="J202">
            <v>44923</v>
          </cell>
          <cell r="K202" t="str">
            <v>WILSON ONATE</v>
          </cell>
          <cell r="L202" t="str">
            <v>JORGE DROM 335 Y AV GASPAR DE VILLAROEL ATRAS DEL PORTAL DE LA LIGA QUITO // LA Y INAQUITO 170501 PICHINCHA</v>
          </cell>
          <cell r="M202" t="str">
            <v/>
          </cell>
          <cell r="N202" t="str">
            <v>0999118157</v>
          </cell>
          <cell r="O202" t="str">
            <v>0999118157</v>
          </cell>
          <cell r="P202" t="str">
            <v>170501</v>
          </cell>
          <cell r="Q202" t="str">
            <v>QUITO</v>
          </cell>
          <cell r="R202" t="str">
            <v>PICHINCHA</v>
          </cell>
          <cell r="S202" t="str">
            <v>QUITO</v>
          </cell>
          <cell r="T202" t="str">
            <v>FLEXTRANS UIO</v>
          </cell>
          <cell r="U202" t="str">
            <v>FLEXNETUIO_LOCAL</v>
          </cell>
          <cell r="V202">
            <v>1</v>
          </cell>
          <cell r="W202">
            <v>9.9</v>
          </cell>
          <cell r="X202" t="str">
            <v>HYCITE QUITO</v>
          </cell>
          <cell r="Y202" t="str">
            <v>FLEX NET CALLE 28 DE JUNIO S/N Y GARCIA MORENO ENTRADA LLANO GRANDE</v>
          </cell>
        </row>
        <row r="203">
          <cell r="A203" t="str">
            <v>98780530</v>
          </cell>
          <cell r="B203">
            <v>487890</v>
          </cell>
          <cell r="C203" t="str">
            <v>98780530</v>
          </cell>
          <cell r="D203" t="str">
            <v>HYCITE</v>
          </cell>
          <cell r="E203" t="str">
            <v>DESPACHO</v>
          </cell>
          <cell r="F203" t="str">
            <v>NORMAL</v>
          </cell>
          <cell r="G203" t="str">
            <v>TFQ91105</v>
          </cell>
          <cell r="H203">
            <v>44923</v>
          </cell>
          <cell r="I203" t="str">
            <v>EN_PROCESO</v>
          </cell>
          <cell r="J203">
            <v>44923</v>
          </cell>
          <cell r="K203" t="str">
            <v>ANIBAL DE LA TORRE</v>
          </cell>
          <cell r="L203" t="str">
            <v>CALLE MIGUEL ANGEL N-71 Y VASARI LA PRIMAVERA EDF ST MARCUS DPTO 405B QUITO // LA PRIMAVERA I CUMBAYA 170904 PICHINCHA</v>
          </cell>
          <cell r="N203" t="str">
            <v>0998122038</v>
          </cell>
          <cell r="O203" t="str">
            <v>0998122038</v>
          </cell>
          <cell r="P203" t="str">
            <v>170904</v>
          </cell>
          <cell r="Q203" t="str">
            <v>QUITO</v>
          </cell>
          <cell r="R203" t="str">
            <v>PICHINCHA</v>
          </cell>
          <cell r="S203" t="str">
            <v>CUMBAYA</v>
          </cell>
          <cell r="T203" t="str">
            <v>FLEXTRANS UIO</v>
          </cell>
          <cell r="U203" t="str">
            <v>FLEXNETUIO_LOCAL</v>
          </cell>
          <cell r="V203">
            <v>1</v>
          </cell>
          <cell r="W203">
            <v>1.1000000000000001</v>
          </cell>
          <cell r="X203" t="str">
            <v>HYCITE QUITO</v>
          </cell>
          <cell r="Y203" t="str">
            <v>FLEX NET CALLE 28 DE JUNIO S/N Y GARCIA MORENO ENTRADA LLANO GRANDE</v>
          </cell>
        </row>
        <row r="204">
          <cell r="A204" t="str">
            <v>98780581</v>
          </cell>
          <cell r="B204">
            <v>487891</v>
          </cell>
          <cell r="C204" t="str">
            <v>98780581</v>
          </cell>
          <cell r="D204" t="str">
            <v>HYCITE</v>
          </cell>
          <cell r="E204" t="str">
            <v>DESPACHO</v>
          </cell>
          <cell r="F204" t="str">
            <v>NORMAL</v>
          </cell>
          <cell r="G204" t="str">
            <v>031002004141575</v>
          </cell>
          <cell r="H204">
            <v>44923</v>
          </cell>
          <cell r="I204" t="str">
            <v>HABILITADO_RUTEO</v>
          </cell>
          <cell r="J204">
            <v>44923</v>
          </cell>
          <cell r="K204" t="str">
            <v>CECILIA ECHEVERRIA</v>
          </cell>
          <cell r="L204" t="str">
            <v>JOSE DE ANTEPARA Y 9 DE OCTUBRE ESQUINA AMBATO // SAN JUAN DE BELLAVISTA CELIANO MONGE 180203 TUNGURAHUA</v>
          </cell>
          <cell r="N204" t="str">
            <v>0998745023 / 032845515</v>
          </cell>
          <cell r="O204" t="str">
            <v>0998745023 / 032845515</v>
          </cell>
          <cell r="P204" t="str">
            <v>180203</v>
          </cell>
          <cell r="Q204" t="str">
            <v>AMBATO</v>
          </cell>
          <cell r="R204" t="str">
            <v>TUNGURAHUA</v>
          </cell>
          <cell r="S204" t="str">
            <v>AMBATO</v>
          </cell>
          <cell r="U204" t="str">
            <v>FLEXNETUIO_PROVINCIA</v>
          </cell>
          <cell r="V204">
            <v>2</v>
          </cell>
          <cell r="W204">
            <v>20.399999999999999</v>
          </cell>
          <cell r="X204" t="str">
            <v>HYCITE QUITO</v>
          </cell>
          <cell r="Y204" t="str">
            <v>FLEX NET CALLE 28 DE JUNIO S/N Y GARCIA MORENO ENTRADA LLANO GRANDE</v>
          </cell>
        </row>
        <row r="205">
          <cell r="A205" t="str">
            <v>98780605</v>
          </cell>
          <cell r="B205">
            <v>487892</v>
          </cell>
          <cell r="C205" t="str">
            <v>98780605</v>
          </cell>
          <cell r="D205" t="str">
            <v>HYCITE</v>
          </cell>
          <cell r="E205" t="str">
            <v>DESPACHO</v>
          </cell>
          <cell r="F205" t="str">
            <v>NORMAL</v>
          </cell>
          <cell r="G205" t="str">
            <v>TFQ91106</v>
          </cell>
          <cell r="H205">
            <v>44923</v>
          </cell>
          <cell r="I205" t="str">
            <v>EN_PROCESO</v>
          </cell>
          <cell r="J205">
            <v>44923</v>
          </cell>
          <cell r="K205" t="str">
            <v>MYRIAM GONZALEZ</v>
          </cell>
          <cell r="L205" t="str">
            <v>CALLE B N48 180 Y CALLE TERCERA QUITO  COCHAPAMBA 170528 PICHINCHA</v>
          </cell>
          <cell r="M205" t="str">
            <v/>
          </cell>
          <cell r="N205" t="str">
            <v>0983005259 / 062955373</v>
          </cell>
          <cell r="O205" t="str">
            <v>0983005259 / 062955373</v>
          </cell>
          <cell r="P205" t="str">
            <v>170528</v>
          </cell>
          <cell r="Q205" t="str">
            <v>QUITO</v>
          </cell>
          <cell r="R205" t="str">
            <v>PICHINCHA</v>
          </cell>
          <cell r="S205" t="str">
            <v>QUITO</v>
          </cell>
          <cell r="T205" t="str">
            <v>FLEXTRANS UIO</v>
          </cell>
          <cell r="U205" t="str">
            <v>FLEXNETUIO_LOCAL</v>
          </cell>
          <cell r="V205">
            <v>1</v>
          </cell>
          <cell r="W205">
            <v>1.9</v>
          </cell>
          <cell r="X205" t="str">
            <v>HYCITE QUITO</v>
          </cell>
          <cell r="Y205" t="str">
            <v>FLEX NET CALLE 28 DE JUNIO S/N Y GARCIA MORENO ENTRADA LLANO GRANDE</v>
          </cell>
        </row>
        <row r="206">
          <cell r="A206" t="str">
            <v>98780627</v>
          </cell>
          <cell r="B206">
            <v>487893</v>
          </cell>
          <cell r="C206" t="str">
            <v>98780627</v>
          </cell>
          <cell r="D206" t="str">
            <v>HYCITE</v>
          </cell>
          <cell r="E206" t="str">
            <v>DESPACHO</v>
          </cell>
          <cell r="F206" t="str">
            <v>NORMAL</v>
          </cell>
          <cell r="G206" t="str">
            <v>TFQ91149</v>
          </cell>
          <cell r="H206">
            <v>44923</v>
          </cell>
          <cell r="I206" t="str">
            <v>EN_PROCESO</v>
          </cell>
          <cell r="J206">
            <v>44923</v>
          </cell>
          <cell r="K206" t="str">
            <v>ANGEL BORJA</v>
          </cell>
          <cell r="L206" t="str">
            <v>MARIA BARRETO N 56 Y NAVARRETE BR TRIANGULO DE PIEDRA QUITO-LOMAS DE PUENGASI LOMAS DE PUENGASI 170410 PICHINCHA</v>
          </cell>
          <cell r="N206" t="str">
            <v>0994284050 / 997597304</v>
          </cell>
          <cell r="O206" t="str">
            <v>0994284050 / 997597304</v>
          </cell>
          <cell r="P206" t="str">
            <v>170410</v>
          </cell>
          <cell r="Q206" t="str">
            <v>QUITO</v>
          </cell>
          <cell r="R206" t="str">
            <v>PICHINCHA</v>
          </cell>
          <cell r="S206" t="str">
            <v>QUITO</v>
          </cell>
          <cell r="T206" t="str">
            <v>FLEXTRANS UIO</v>
          </cell>
          <cell r="U206" t="str">
            <v>FLEXNETUIO_LOCAL</v>
          </cell>
          <cell r="V206">
            <v>2</v>
          </cell>
          <cell r="W206">
            <v>22.1</v>
          </cell>
          <cell r="X206" t="str">
            <v>HYCITE QUITO</v>
          </cell>
          <cell r="Y206" t="str">
            <v>FLEX NET CALLE 28 DE JUNIO S/N Y GARCIA MORENO ENTRADA LLANO GRANDE</v>
          </cell>
        </row>
        <row r="207">
          <cell r="A207" t="str">
            <v>98780682</v>
          </cell>
          <cell r="B207">
            <v>487894</v>
          </cell>
          <cell r="C207" t="str">
            <v>98780682</v>
          </cell>
          <cell r="D207" t="str">
            <v>HYCITE</v>
          </cell>
          <cell r="E207" t="str">
            <v>DESPACHO</v>
          </cell>
          <cell r="F207" t="str">
            <v>NORMAL</v>
          </cell>
          <cell r="G207" t="str">
            <v>TFQ91108</v>
          </cell>
          <cell r="H207">
            <v>44923</v>
          </cell>
          <cell r="I207" t="str">
            <v>EN_PROCESO</v>
          </cell>
          <cell r="J207">
            <v>44923</v>
          </cell>
          <cell r="K207" t="str">
            <v>FABIOLA CARRASCO</v>
          </cell>
          <cell r="L207" t="str">
            <v>CALLE IMBABURA PASAJE 4 COLONIA SAN NICOLAS RUMIA,AHUI SANGOLQUI 171402 PICHINCHA</v>
          </cell>
          <cell r="N207" t="str">
            <v>0995057886 / 0</v>
          </cell>
          <cell r="O207" t="str">
            <v>0995057886 / 0</v>
          </cell>
          <cell r="P207" t="str">
            <v>000001</v>
          </cell>
          <cell r="Q207" t="str">
            <v>QUITO</v>
          </cell>
          <cell r="R207" t="str">
            <v>PICHINCHA</v>
          </cell>
          <cell r="S207" t="str">
            <v>BODEGA FLEXNET UIO - RETIRA CLIENTE</v>
          </cell>
          <cell r="T207" t="str">
            <v>FLEXTRANS UIO</v>
          </cell>
          <cell r="U207" t="str">
            <v>FLEXNETUIO_LOCAL</v>
          </cell>
          <cell r="V207">
            <v>1</v>
          </cell>
          <cell r="W207">
            <v>4.3</v>
          </cell>
          <cell r="X207" t="str">
            <v>HYCITE QUITO</v>
          </cell>
          <cell r="Y207" t="str">
            <v>FLEX NET CALLE 28 DE JUNIO S/N Y GARCIA MORENO ENTRADA LLANO GRANDE</v>
          </cell>
        </row>
        <row r="208">
          <cell r="A208" t="str">
            <v>98780880</v>
          </cell>
          <cell r="B208">
            <v>487895</v>
          </cell>
          <cell r="C208" t="str">
            <v>98780880</v>
          </cell>
          <cell r="D208" t="str">
            <v>HYCITE</v>
          </cell>
          <cell r="E208" t="str">
            <v>DESPACHO</v>
          </cell>
          <cell r="F208" t="str">
            <v>NORMAL</v>
          </cell>
          <cell r="G208" t="str">
            <v>TF91109</v>
          </cell>
          <cell r="H208">
            <v>44923</v>
          </cell>
          <cell r="I208" t="str">
            <v>CARGADO_VEHICULO</v>
          </cell>
          <cell r="J208">
            <v>44923</v>
          </cell>
          <cell r="K208" t="str">
            <v>MARCO QUEZADA</v>
          </cell>
          <cell r="L208" t="str">
            <v>CDLA IETEL MZ 21 V1 GUAYAQUIL//NORTE  TARQUI 040505 GUAYAS</v>
          </cell>
          <cell r="N208" t="str">
            <v>0997425328</v>
          </cell>
          <cell r="O208" t="str">
            <v>0997425328</v>
          </cell>
          <cell r="P208" t="str">
            <v>GUAYAQUIL</v>
          </cell>
          <cell r="Q208" t="str">
            <v>GUAYAQUIL</v>
          </cell>
          <cell r="R208" t="str">
            <v>GUAYAS</v>
          </cell>
          <cell r="T208" t="str">
            <v>FLEXTRANS GYE</v>
          </cell>
          <cell r="U208" t="str">
            <v>FLEXNETUIO_GYE</v>
          </cell>
          <cell r="V208">
            <v>1</v>
          </cell>
          <cell r="W208">
            <v>10.7</v>
          </cell>
          <cell r="X208" t="str">
            <v>HYCITE QUITO</v>
          </cell>
          <cell r="Y208" t="str">
            <v>FLEX NET CALLE 28 DE JUNIO S/N Y GARCIA MORENO ENTRADA LLANO GRANDE</v>
          </cell>
        </row>
        <row r="209">
          <cell r="A209" t="str">
            <v>98686643</v>
          </cell>
          <cell r="B209">
            <v>487833</v>
          </cell>
          <cell r="C209" t="str">
            <v>98686643</v>
          </cell>
          <cell r="D209" t="str">
            <v>HYCITE</v>
          </cell>
          <cell r="E209" t="str">
            <v>DESPACHO</v>
          </cell>
          <cell r="F209" t="str">
            <v>NORMAL</v>
          </cell>
          <cell r="H209">
            <v>44923</v>
          </cell>
          <cell r="I209" t="str">
            <v>EN_PROCESO</v>
          </cell>
          <cell r="J209">
            <v>44923</v>
          </cell>
          <cell r="K209" t="str">
            <v>ADRIANA E GOMEZ</v>
          </cell>
          <cell r="L209" t="str">
            <v>ALAMOS DE LA ATARAZANA MZ K VILLA 14 C FRENTE A LA IGLESIA  TARQUI 090509 GUAYAS</v>
          </cell>
          <cell r="N209" t="str">
            <v>0962671495 / 986652956</v>
          </cell>
          <cell r="O209" t="str">
            <v>0962671495 / 986652956</v>
          </cell>
          <cell r="P209" t="str">
            <v>090509</v>
          </cell>
          <cell r="Q209" t="str">
            <v>GUAYAQUIL</v>
          </cell>
          <cell r="R209" t="str">
            <v>GUAYAS</v>
          </cell>
          <cell r="S209" t="str">
            <v>GUAYAQUIL</v>
          </cell>
          <cell r="T209" t="str">
            <v>FLEXTRANS GYE</v>
          </cell>
          <cell r="U209" t="str">
            <v>FLEXNETUIO_GYE</v>
          </cell>
          <cell r="V209">
            <v>1</v>
          </cell>
          <cell r="W209">
            <v>13.04</v>
          </cell>
          <cell r="X209" t="str">
            <v>HYCITE QUITO</v>
          </cell>
          <cell r="Y209" t="str">
            <v>FLEX NET CALLE 28 DE JUNIO S/N Y GARCIA MORENO ENTRADA LLANO GRANDE</v>
          </cell>
        </row>
        <row r="210">
          <cell r="A210" t="str">
            <v>98694182</v>
          </cell>
          <cell r="B210">
            <v>487834</v>
          </cell>
          <cell r="C210" t="str">
            <v>98694182</v>
          </cell>
          <cell r="D210" t="str">
            <v>HYCITE</v>
          </cell>
          <cell r="E210" t="str">
            <v>DESPACHO</v>
          </cell>
          <cell r="F210" t="str">
            <v>NORMAL</v>
          </cell>
          <cell r="G210" t="str">
            <v>TF91075</v>
          </cell>
          <cell r="H210">
            <v>44923</v>
          </cell>
          <cell r="I210" t="str">
            <v>CARGADO_VEHICULO</v>
          </cell>
          <cell r="J210">
            <v>44923</v>
          </cell>
          <cell r="K210" t="str">
            <v>LOURDES GUEVARA</v>
          </cell>
          <cell r="L210" t="str">
            <v>CIUDADELA EL RIO AV NARSIZA DE JESUS MZ 960 VILLA 27 FRENTE PLAZA TIA GUAYAQUIL // CIUDADELA EL RIO TARQUI 090703 GUAYAS</v>
          </cell>
          <cell r="M210" t="str">
            <v/>
          </cell>
          <cell r="N210" t="str">
            <v>0960722492</v>
          </cell>
          <cell r="O210" t="str">
            <v>0960722492</v>
          </cell>
          <cell r="P210" t="str">
            <v>090703</v>
          </cell>
          <cell r="Q210" t="str">
            <v>GUAYAQUIL</v>
          </cell>
          <cell r="R210" t="str">
            <v>GUAYAS</v>
          </cell>
          <cell r="S210" t="str">
            <v>GUAYAQUIL</v>
          </cell>
          <cell r="T210" t="str">
            <v>FLEXTRANS GYE</v>
          </cell>
          <cell r="U210" t="str">
            <v>FLEXNETUIO_GYE</v>
          </cell>
          <cell r="V210">
            <v>1</v>
          </cell>
          <cell r="W210">
            <v>3.5</v>
          </cell>
          <cell r="X210" t="str">
            <v>HYCITE QUITO</v>
          </cell>
          <cell r="Y210" t="str">
            <v>FLEX NET CALLE 28 DE JUNIO S/N Y GARCIA MORENO ENTRADA LLANO GRANDE</v>
          </cell>
        </row>
        <row r="211">
          <cell r="A211" t="str">
            <v>98727244</v>
          </cell>
          <cell r="B211">
            <v>487835</v>
          </cell>
          <cell r="C211" t="str">
            <v>98727244</v>
          </cell>
          <cell r="D211" t="str">
            <v>HYCITE</v>
          </cell>
          <cell r="E211" t="str">
            <v>DESPACHO</v>
          </cell>
          <cell r="F211" t="str">
            <v>NORMAL</v>
          </cell>
          <cell r="G211" t="str">
            <v>031002004140264</v>
          </cell>
          <cell r="H211">
            <v>44923</v>
          </cell>
          <cell r="I211" t="str">
            <v>HABILITADO_RUTEO</v>
          </cell>
          <cell r="J211">
            <v>44923</v>
          </cell>
          <cell r="K211" t="str">
            <v>EDWIN M BALCAZAR C</v>
          </cell>
          <cell r="L211" t="str">
            <v>BERNARDO VALDIVIEZO Y QUITO   LOJA 110108 LOJA</v>
          </cell>
          <cell r="M211" t="str">
            <v/>
          </cell>
          <cell r="N211" t="str">
            <v>0968538427 / 993155169</v>
          </cell>
          <cell r="O211" t="str">
            <v>0968538427 / 993155169</v>
          </cell>
          <cell r="P211" t="str">
            <v>110108</v>
          </cell>
          <cell r="Q211" t="str">
            <v>LOJA</v>
          </cell>
          <cell r="R211" t="str">
            <v>LOJA</v>
          </cell>
          <cell r="S211" t="str">
            <v>LOJA</v>
          </cell>
          <cell r="T211" t="str">
            <v>TRAMACO</v>
          </cell>
          <cell r="U211" t="str">
            <v>FLEXNETUIO_PROVINCIA</v>
          </cell>
          <cell r="V211">
            <v>1</v>
          </cell>
          <cell r="W211">
            <v>2.5</v>
          </cell>
          <cell r="X211" t="str">
            <v>HYCITE QUITO</v>
          </cell>
          <cell r="Y211" t="str">
            <v>FLEX NET CALLE 28 DE JUNIO S/N Y GARCIA MORENO ENTRADA LLANO GRANDE</v>
          </cell>
        </row>
        <row r="212">
          <cell r="A212" t="str">
            <v>98731097</v>
          </cell>
          <cell r="B212">
            <v>487836</v>
          </cell>
          <cell r="C212" t="str">
            <v>98731097</v>
          </cell>
          <cell r="D212" t="str">
            <v>HYCITE</v>
          </cell>
          <cell r="E212" t="str">
            <v>DESPACHO</v>
          </cell>
          <cell r="F212" t="str">
            <v>NORMAL</v>
          </cell>
          <cell r="G212" t="str">
            <v>031002004140265</v>
          </cell>
          <cell r="H212">
            <v>44923</v>
          </cell>
          <cell r="I212" t="str">
            <v>HABILITADO_RUTEO</v>
          </cell>
          <cell r="J212">
            <v>44923</v>
          </cell>
          <cell r="K212" t="str">
            <v>LUCY L GRANDA COST</v>
          </cell>
          <cell r="L212" t="str">
            <v>, AVDA EL ORO Y 1 DE MAYO. BARRIO EL PROGRESO  ALAMOR 170502 LOJA</v>
          </cell>
          <cell r="N212" t="str">
            <v>0991417096 / 072680550</v>
          </cell>
          <cell r="O212" t="str">
            <v>0991417096 / 072680550</v>
          </cell>
          <cell r="P212" t="str">
            <v>110101</v>
          </cell>
          <cell r="Q212" t="str">
            <v>LOJA</v>
          </cell>
          <cell r="R212" t="str">
            <v>LOJA</v>
          </cell>
          <cell r="S212" t="str">
            <v>LOJA</v>
          </cell>
          <cell r="T212" t="str">
            <v>TRAMACO</v>
          </cell>
          <cell r="U212" t="str">
            <v>FLEXNETUIO_PROVINCIA</v>
          </cell>
          <cell r="V212">
            <v>1</v>
          </cell>
          <cell r="W212">
            <v>7.16</v>
          </cell>
          <cell r="X212" t="str">
            <v>HYCITE QUITO</v>
          </cell>
          <cell r="Y212" t="str">
            <v>FLEX NET CALLE 28 DE JUNIO S/N Y GARCIA MORENO ENTRADA LLANO GRANDE</v>
          </cell>
        </row>
        <row r="213">
          <cell r="A213" t="str">
            <v>98741476</v>
          </cell>
          <cell r="B213">
            <v>487837</v>
          </cell>
          <cell r="C213" t="str">
            <v>98741476</v>
          </cell>
          <cell r="D213" t="str">
            <v>HYCITE</v>
          </cell>
          <cell r="E213" t="str">
            <v>DESPACHO</v>
          </cell>
          <cell r="F213" t="str">
            <v>NORMAL</v>
          </cell>
          <cell r="G213" t="str">
            <v>TFQ91077</v>
          </cell>
          <cell r="H213">
            <v>44923</v>
          </cell>
          <cell r="I213" t="str">
            <v>EN_PROCESO</v>
          </cell>
          <cell r="J213">
            <v>44923</v>
          </cell>
          <cell r="K213" t="str">
            <v>MARIA TIPANTIZA</v>
          </cell>
          <cell r="L213" t="str">
            <v>JOSE EGUSQUITA LOTE 7 HUACA CHIIBATO JOSE EGUSQUIZA Y HUACA A LADO DE LOTE BA QUITO-LOS LIBERTADORES LA MAGDALENA 170608 PICHINCHA</v>
          </cell>
          <cell r="M213" t="str">
            <v/>
          </cell>
          <cell r="N213" t="str">
            <v>0958872734</v>
          </cell>
          <cell r="O213" t="str">
            <v>0958872734</v>
          </cell>
          <cell r="P213" t="str">
            <v>170608</v>
          </cell>
          <cell r="Q213" t="str">
            <v>QUITO</v>
          </cell>
          <cell r="R213" t="str">
            <v>PICHINCHA</v>
          </cell>
          <cell r="S213" t="str">
            <v>QUITO</v>
          </cell>
          <cell r="T213" t="str">
            <v>FLEXTRANS UIO</v>
          </cell>
          <cell r="U213" t="str">
            <v>FLEXNETUIO_LOCAL</v>
          </cell>
          <cell r="V213">
            <v>1</v>
          </cell>
          <cell r="W213">
            <v>11</v>
          </cell>
          <cell r="X213" t="str">
            <v>HYCITE QUITO</v>
          </cell>
          <cell r="Y213" t="str">
            <v>FLEX NET CALLE 28 DE JUNIO S/N Y GARCIA MORENO ENTRADA LLANO GRANDE</v>
          </cell>
        </row>
        <row r="214">
          <cell r="A214" t="str">
            <v>98743932</v>
          </cell>
          <cell r="B214">
            <v>487838</v>
          </cell>
          <cell r="C214" t="str">
            <v>98743932</v>
          </cell>
          <cell r="D214" t="str">
            <v>HYCITE</v>
          </cell>
          <cell r="E214" t="str">
            <v>DESPACHO</v>
          </cell>
          <cell r="F214" t="str">
            <v>NORMAL</v>
          </cell>
          <cell r="G214" t="str">
            <v>TFQ91143</v>
          </cell>
          <cell r="H214">
            <v>44923</v>
          </cell>
          <cell r="I214" t="str">
            <v>EN_PROCESO</v>
          </cell>
          <cell r="J214">
            <v>44923</v>
          </cell>
          <cell r="K214" t="str">
            <v>KATHERIN BRUSIL</v>
          </cell>
          <cell r="L214" t="str">
            <v>CARLOS POLIT Y MANUEL OROZCO MANUEL OROZCO QUITO// JARDION DEL VALLE MANJAS 170410 PICHINCHA</v>
          </cell>
          <cell r="N214" t="str">
            <v>0995666992 / 026008684</v>
          </cell>
          <cell r="O214" t="str">
            <v>0995666992 / 026008684</v>
          </cell>
          <cell r="P214" t="str">
            <v>170410</v>
          </cell>
          <cell r="Q214" t="str">
            <v>QUITO</v>
          </cell>
          <cell r="R214" t="str">
            <v>PICHINCHA</v>
          </cell>
          <cell r="S214" t="str">
            <v>QUITO</v>
          </cell>
          <cell r="T214" t="str">
            <v>FLEXTRANS UIO</v>
          </cell>
          <cell r="U214" t="str">
            <v>FLEXNETUIO_LOCAL</v>
          </cell>
          <cell r="V214">
            <v>2</v>
          </cell>
          <cell r="W214">
            <v>25.5</v>
          </cell>
          <cell r="X214" t="str">
            <v>HYCITE QUITO</v>
          </cell>
          <cell r="Y214" t="str">
            <v>FLEX NET CALLE 28 DE JUNIO S/N Y GARCIA MORENO ENTRADA LLANO GRANDE</v>
          </cell>
        </row>
        <row r="215">
          <cell r="A215" t="str">
            <v>98747355</v>
          </cell>
          <cell r="B215">
            <v>487839</v>
          </cell>
          <cell r="C215" t="str">
            <v>98747355</v>
          </cell>
          <cell r="D215" t="str">
            <v>HYCITE</v>
          </cell>
          <cell r="E215" t="str">
            <v>DESPACHO</v>
          </cell>
          <cell r="F215" t="str">
            <v>NORMAL</v>
          </cell>
          <cell r="G215" t="str">
            <v>031002004140266</v>
          </cell>
          <cell r="H215">
            <v>44923</v>
          </cell>
          <cell r="I215" t="str">
            <v>HABILITADO_RUTEO</v>
          </cell>
          <cell r="J215">
            <v>44923</v>
          </cell>
          <cell r="K215" t="str">
            <v>ROSA VARGAS</v>
          </cell>
          <cell r="L215" t="str">
            <v>AV CHUQUIRIBAMBA CALLE LAGO MICHIGAN DIAGONAL A LA ESUCEL LOJA//PUCACOCHA CARIGAN 110104 LOJA</v>
          </cell>
          <cell r="M215" t="str">
            <v/>
          </cell>
          <cell r="N215" t="str">
            <v>0968314065</v>
          </cell>
          <cell r="O215" t="str">
            <v>0968314065</v>
          </cell>
          <cell r="P215" t="str">
            <v>110104</v>
          </cell>
          <cell r="Q215" t="str">
            <v>LOJA</v>
          </cell>
          <cell r="R215" t="str">
            <v>LOJA</v>
          </cell>
          <cell r="S215" t="str">
            <v>LOJA</v>
          </cell>
          <cell r="T215" t="str">
            <v>TRAMACO</v>
          </cell>
          <cell r="U215" t="str">
            <v>FLEXNETUIO_PROVINCIA</v>
          </cell>
          <cell r="V215">
            <v>1</v>
          </cell>
          <cell r="W215">
            <v>9.9</v>
          </cell>
          <cell r="X215" t="str">
            <v>HYCITE QUITO</v>
          </cell>
          <cell r="Y215" t="str">
            <v>FLEX NET CALLE 28 DE JUNIO S/N Y GARCIA MORENO ENTRADA LLANO GRANDE</v>
          </cell>
        </row>
        <row r="216">
          <cell r="A216" t="str">
            <v>98759799</v>
          </cell>
          <cell r="B216">
            <v>487840</v>
          </cell>
          <cell r="C216" t="str">
            <v>98759799</v>
          </cell>
          <cell r="D216" t="str">
            <v>HYCITE</v>
          </cell>
          <cell r="E216" t="str">
            <v>DESPACHO</v>
          </cell>
          <cell r="F216" t="str">
            <v>NORMAL</v>
          </cell>
          <cell r="G216" t="str">
            <v>031002004140267</v>
          </cell>
          <cell r="H216">
            <v>44923</v>
          </cell>
          <cell r="I216" t="str">
            <v>HABILITADO_RUTEO</v>
          </cell>
          <cell r="J216">
            <v>44923</v>
          </cell>
          <cell r="K216" t="str">
            <v>ANGEL MENDOZA</v>
          </cell>
          <cell r="L216" t="str">
            <v>URBANIZACION LAS BRISAS RESIDENCIAS MIDUVI EDF 7 DPT 203 MACHALA-NORTE MACHALA 070206 EL ORO</v>
          </cell>
          <cell r="M216" t="str">
            <v/>
          </cell>
          <cell r="N216" t="str">
            <v>0987078483 / 984113296</v>
          </cell>
          <cell r="O216" t="str">
            <v>0987078483 / 984113296</v>
          </cell>
          <cell r="P216" t="str">
            <v>070206</v>
          </cell>
          <cell r="Q216" t="str">
            <v>MACHALA</v>
          </cell>
          <cell r="R216" t="str">
            <v>EL ORO</v>
          </cell>
          <cell r="S216" t="str">
            <v>MACHALA</v>
          </cell>
          <cell r="T216" t="str">
            <v>TRAMACO</v>
          </cell>
          <cell r="U216" t="str">
            <v>FLEXNETUIO_PROVINCIA</v>
          </cell>
          <cell r="V216">
            <v>1</v>
          </cell>
          <cell r="W216">
            <v>0.45</v>
          </cell>
          <cell r="X216" t="str">
            <v>HYCITE QUITO</v>
          </cell>
          <cell r="Y216" t="str">
            <v>FLEX NET CALLE 28 DE JUNIO S/N Y GARCIA MORENO ENTRADA LLANO GRANDE</v>
          </cell>
        </row>
        <row r="217">
          <cell r="A217" t="str">
            <v>98762789</v>
          </cell>
          <cell r="B217">
            <v>487841</v>
          </cell>
          <cell r="C217" t="str">
            <v>98762789</v>
          </cell>
          <cell r="D217" t="str">
            <v>HYCITE</v>
          </cell>
          <cell r="E217" t="str">
            <v>DESPACHO</v>
          </cell>
          <cell r="F217" t="str">
            <v>NORMAL</v>
          </cell>
          <cell r="G217" t="str">
            <v>TFQ91079</v>
          </cell>
          <cell r="H217">
            <v>44923</v>
          </cell>
          <cell r="I217" t="str">
            <v>EN_PROCESO</v>
          </cell>
          <cell r="J217">
            <v>44923</v>
          </cell>
          <cell r="K217" t="str">
            <v>DARIN NUNEZ</v>
          </cell>
          <cell r="L217" t="str">
            <v>MANUEL BENIGNO CUEVA LOTE 51 CASA 3 N 80 A FRENTE AL COLEGIO AMERICANO QUITO ** CARCELEN CARCELEN 170307 PICHINCHA</v>
          </cell>
          <cell r="M217" t="str">
            <v/>
          </cell>
          <cell r="N217" t="str">
            <v>0995904330</v>
          </cell>
          <cell r="O217" t="str">
            <v>0995904330</v>
          </cell>
          <cell r="P217" t="str">
            <v>170307</v>
          </cell>
          <cell r="Q217" t="str">
            <v>QUITO</v>
          </cell>
          <cell r="R217" t="str">
            <v>PICHINCHA</v>
          </cell>
          <cell r="S217" t="str">
            <v>QUITO</v>
          </cell>
          <cell r="T217" t="str">
            <v>FLEXTRANS UIO</v>
          </cell>
          <cell r="U217" t="str">
            <v>FLEXNETUIO_LOCAL</v>
          </cell>
          <cell r="V217">
            <v>1</v>
          </cell>
          <cell r="W217">
            <v>8</v>
          </cell>
          <cell r="X217" t="str">
            <v>HYCITE QUITO</v>
          </cell>
          <cell r="Y217" t="str">
            <v>FLEX NET CALLE 28 DE JUNIO S/N Y GARCIA MORENO ENTRADA LLANO GRANDE</v>
          </cell>
        </row>
        <row r="218">
          <cell r="A218" t="str">
            <v>98762968</v>
          </cell>
          <cell r="B218">
            <v>487842</v>
          </cell>
          <cell r="C218" t="str">
            <v>98762968</v>
          </cell>
          <cell r="D218" t="str">
            <v>HYCITE</v>
          </cell>
          <cell r="E218" t="str">
            <v>DESPACHO</v>
          </cell>
          <cell r="F218" t="str">
            <v>NORMAL</v>
          </cell>
          <cell r="G218" t="str">
            <v>031002004140268</v>
          </cell>
          <cell r="H218">
            <v>44923</v>
          </cell>
          <cell r="I218" t="str">
            <v>HABILITADO_RUTEO</v>
          </cell>
          <cell r="J218">
            <v>44923</v>
          </cell>
          <cell r="K218" t="str">
            <v>WILSON RAMIRO M GUTIERREZ(S)</v>
          </cell>
          <cell r="L218" t="str">
            <v>ERNESTO MONGE SANDOVAL Y PIEDAD GA,MEZ JURADO ,1-180 APTO 2 IBARRA EL SAGRARIO 000000 IMBABURA</v>
          </cell>
          <cell r="N218" t="str">
            <v>00984055421 / 0987429606 /</v>
          </cell>
          <cell r="O218" t="str">
            <v>00984055421 / 0987429606 /</v>
          </cell>
          <cell r="P218" t="str">
            <v>100101</v>
          </cell>
          <cell r="Q218" t="str">
            <v>IBARRA</v>
          </cell>
          <cell r="R218" t="str">
            <v>IMBABURA</v>
          </cell>
          <cell r="S218" t="str">
            <v>SAN MIGUEL DE IBARRA</v>
          </cell>
          <cell r="T218" t="str">
            <v>TRAMACO</v>
          </cell>
          <cell r="U218" t="str">
            <v>FLEXNETUIO_PROVINCIA</v>
          </cell>
          <cell r="V218">
            <v>1</v>
          </cell>
          <cell r="W218">
            <v>1.5</v>
          </cell>
          <cell r="X218" t="str">
            <v>HYCITE QUITO</v>
          </cell>
          <cell r="Y218" t="str">
            <v>FLEX NET CALLE 28 DE JUNIO S/N Y GARCIA MORENO ENTRADA LLANO GRANDE</v>
          </cell>
        </row>
        <row r="219">
          <cell r="A219" t="str">
            <v>98763275</v>
          </cell>
          <cell r="B219">
            <v>487843</v>
          </cell>
          <cell r="C219" t="str">
            <v>98763275</v>
          </cell>
          <cell r="D219" t="str">
            <v>HYCITE</v>
          </cell>
          <cell r="E219" t="str">
            <v>DESPACHO</v>
          </cell>
          <cell r="F219" t="str">
            <v>NORMAL</v>
          </cell>
          <cell r="G219" t="str">
            <v>031002004140269</v>
          </cell>
          <cell r="H219">
            <v>44923</v>
          </cell>
          <cell r="I219" t="str">
            <v>HABILITADO_RUTEO</v>
          </cell>
          <cell r="J219">
            <v>44923</v>
          </cell>
          <cell r="K219" t="str">
            <v>MENA HIDALGO ODILA LUCINDA(S)</v>
          </cell>
          <cell r="L219" t="str">
            <v>AV. VELASCO IBARRA N3A-35 Y CRISTA,BAL COLON LA JOYA DE LOS SACHAS LA JOYA DE LOS SACHAS 000000 ORELLANA</v>
          </cell>
          <cell r="N219" t="str">
            <v>0997101890 /</v>
          </cell>
          <cell r="O219" t="str">
            <v>0997101890 /</v>
          </cell>
          <cell r="P219" t="str">
            <v>220101</v>
          </cell>
          <cell r="Q219" t="str">
            <v>LA JOYA DE LOS SACHAS</v>
          </cell>
          <cell r="R219" t="str">
            <v>ORELLANA</v>
          </cell>
          <cell r="S219" t="str">
            <v>LA JOYA DE LOS SACHAS - MARISCAL SUCRE - LOS LAURELES</v>
          </cell>
          <cell r="T219" t="str">
            <v>TRAMACO</v>
          </cell>
          <cell r="U219" t="str">
            <v>FLEXNETUIO_PROVINCIA</v>
          </cell>
          <cell r="V219">
            <v>1</v>
          </cell>
          <cell r="W219">
            <v>5.5</v>
          </cell>
          <cell r="X219" t="str">
            <v>HYCITE QUITO</v>
          </cell>
          <cell r="Y219" t="str">
            <v>FLEX NET CALLE 28 DE JUNIO S/N Y GARCIA MORENO ENTRADA LLANO GRANDE</v>
          </cell>
        </row>
        <row r="220">
          <cell r="A220" t="str">
            <v>98763680</v>
          </cell>
          <cell r="B220">
            <v>487844</v>
          </cell>
          <cell r="C220" t="str">
            <v>98763680</v>
          </cell>
          <cell r="D220" t="str">
            <v>HYCITE</v>
          </cell>
          <cell r="E220" t="str">
            <v>DESPACHO</v>
          </cell>
          <cell r="F220" t="str">
            <v>NORMAL</v>
          </cell>
          <cell r="G220" t="str">
            <v>TFQ91144</v>
          </cell>
          <cell r="H220">
            <v>44923</v>
          </cell>
          <cell r="I220" t="str">
            <v>EN_PROCESO</v>
          </cell>
          <cell r="J220">
            <v>44923</v>
          </cell>
          <cell r="K220" t="str">
            <v>ROBERTO BRAVO</v>
          </cell>
          <cell r="L220" t="str">
            <v>MARQUESA DE SOLANDA Y ADDON CALDERON CONJ LA PROVENZA II CASA 15 QUITO//VALLEDE LOS CHILLOS CONOCOTO 170801 PICHINCHA</v>
          </cell>
          <cell r="N220" t="str">
            <v>0986166096</v>
          </cell>
          <cell r="O220" t="str">
            <v>0986166096</v>
          </cell>
          <cell r="P220" t="str">
            <v>170801</v>
          </cell>
          <cell r="Q220" t="str">
            <v>QUITO</v>
          </cell>
          <cell r="R220" t="str">
            <v>PICHINCHA</v>
          </cell>
          <cell r="S220" t="str">
            <v>CONOCOTO</v>
          </cell>
          <cell r="T220" t="str">
            <v>FLEXTRANS UIO</v>
          </cell>
          <cell r="U220" t="str">
            <v>FLEXNETUIO_LOCAL</v>
          </cell>
          <cell r="V220">
            <v>2</v>
          </cell>
          <cell r="W220">
            <v>17.899999999999999</v>
          </cell>
          <cell r="X220" t="str">
            <v>HYCITE QUITO</v>
          </cell>
          <cell r="Y220" t="str">
            <v>FLEX NET CALLE 28 DE JUNIO S/N Y GARCIA MORENO ENTRADA LLANO GRANDE</v>
          </cell>
        </row>
        <row r="221">
          <cell r="A221" t="str">
            <v>98763697</v>
          </cell>
          <cell r="B221">
            <v>487845</v>
          </cell>
          <cell r="C221" t="str">
            <v>98763697</v>
          </cell>
          <cell r="D221" t="str">
            <v>HYCITE</v>
          </cell>
          <cell r="E221" t="str">
            <v>DESPACHO</v>
          </cell>
          <cell r="F221" t="str">
            <v>NORMAL</v>
          </cell>
          <cell r="G221" t="str">
            <v>031002004140270</v>
          </cell>
          <cell r="H221">
            <v>44923</v>
          </cell>
          <cell r="I221" t="str">
            <v>HABILITADO_RUTEO</v>
          </cell>
          <cell r="J221">
            <v>44923</v>
          </cell>
          <cell r="K221" t="str">
            <v>MARIA ALARCON</v>
          </cell>
          <cell r="L221" t="str">
            <v>SANCHEZ Y CIFUENTES S-48 A DOS CUADRAS DEL PARQUE LA MERCED IBARRA // CENTRO SAN FRANCISCO 100105 IMBABURA</v>
          </cell>
          <cell r="M221" t="str">
            <v/>
          </cell>
          <cell r="N221" t="str">
            <v>0998324476</v>
          </cell>
          <cell r="O221" t="str">
            <v>0998324476</v>
          </cell>
          <cell r="P221" t="str">
            <v>100105</v>
          </cell>
          <cell r="Q221" t="str">
            <v>IBARRA</v>
          </cell>
          <cell r="R221" t="str">
            <v>IMBABURA</v>
          </cell>
          <cell r="S221" t="str">
            <v>SAN MIGUEL DE IBARRA</v>
          </cell>
          <cell r="T221" t="str">
            <v>TRAMACO</v>
          </cell>
          <cell r="U221" t="str">
            <v>FLEXNETUIO_PROVINCIA</v>
          </cell>
          <cell r="V221">
            <v>1</v>
          </cell>
          <cell r="W221">
            <v>1.6</v>
          </cell>
          <cell r="X221" t="str">
            <v>HYCITE QUITO</v>
          </cell>
          <cell r="Y221" t="str">
            <v>FLEX NET CALLE 28 DE JUNIO S/N Y GARCIA MORENO ENTRADA LLANO GRANDE</v>
          </cell>
        </row>
        <row r="222">
          <cell r="A222" t="str">
            <v>98763805</v>
          </cell>
          <cell r="B222">
            <v>487846</v>
          </cell>
          <cell r="C222" t="str">
            <v>98763805</v>
          </cell>
          <cell r="D222" t="str">
            <v>HYCITE</v>
          </cell>
          <cell r="E222" t="str">
            <v>DESPACHO</v>
          </cell>
          <cell r="F222" t="str">
            <v>NORMAL</v>
          </cell>
          <cell r="G222" t="str">
            <v>031002004140271</v>
          </cell>
          <cell r="H222">
            <v>44923</v>
          </cell>
          <cell r="I222" t="str">
            <v>HABILITADO_RUTEO</v>
          </cell>
          <cell r="J222">
            <v>44923</v>
          </cell>
          <cell r="K222" t="str">
            <v>DANIA LUCERO</v>
          </cell>
          <cell r="L222" t="str">
            <v>PANAMERICANA KM 37 S/N JUNTO ENTRADA SANTA MARTA Y MARISCAL HUACA HUACA 040108 CARCHI</v>
          </cell>
          <cell r="M222" t="str">
            <v/>
          </cell>
          <cell r="N222" t="str">
            <v>0985165316</v>
          </cell>
          <cell r="O222" t="str">
            <v>0985165316</v>
          </cell>
          <cell r="P222" t="str">
            <v>040108</v>
          </cell>
          <cell r="Q222" t="str">
            <v>SAN PEDRO DE HUACA</v>
          </cell>
          <cell r="R222" t="str">
            <v>CARCHI</v>
          </cell>
          <cell r="S222" t="str">
            <v>HUACA - MARISCAL SUCRE</v>
          </cell>
          <cell r="T222" t="str">
            <v>TRAMACO</v>
          </cell>
          <cell r="U222" t="str">
            <v>FLEXNETUIO_PROVINCIA</v>
          </cell>
          <cell r="V222">
            <v>1</v>
          </cell>
          <cell r="W222">
            <v>9.9</v>
          </cell>
          <cell r="X222" t="str">
            <v>HYCITE QUITO</v>
          </cell>
          <cell r="Y222" t="str">
            <v>FLEX NET CALLE 28 DE JUNIO S/N Y GARCIA MORENO ENTRADA LLANO GRANDE</v>
          </cell>
        </row>
        <row r="223">
          <cell r="A223" t="str">
            <v>98764860</v>
          </cell>
          <cell r="B223">
            <v>487847</v>
          </cell>
          <cell r="C223" t="str">
            <v>98764860</v>
          </cell>
          <cell r="D223" t="str">
            <v>HYCITE</v>
          </cell>
          <cell r="E223" t="str">
            <v>DESPACHO</v>
          </cell>
          <cell r="F223" t="str">
            <v>NORMAL</v>
          </cell>
          <cell r="G223" t="str">
            <v>031002004140272</v>
          </cell>
          <cell r="H223">
            <v>44923</v>
          </cell>
          <cell r="I223" t="str">
            <v>HABILITADO_RUTEO</v>
          </cell>
          <cell r="J223">
            <v>44923</v>
          </cell>
          <cell r="K223" t="str">
            <v>BRAULIO HERRERA</v>
          </cell>
          <cell r="L223" t="str">
            <v>CALLE CALDERON Y VIA CHONE ENTRE JIPIJAP SECTOR CALDERON EN LA ESQUINA DE LA YONS EL CARMEN // CALDERON EL CARMEN 130503 MANABI</v>
          </cell>
          <cell r="M223" t="str">
            <v/>
          </cell>
          <cell r="N223" t="str">
            <v>0978644879</v>
          </cell>
          <cell r="O223" t="str">
            <v>0978644879</v>
          </cell>
          <cell r="P223" t="str">
            <v>130503</v>
          </cell>
          <cell r="Q223" t="str">
            <v>EL CARMEN</v>
          </cell>
          <cell r="R223" t="str">
            <v>MANABI</v>
          </cell>
          <cell r="S223" t="str">
            <v>EL CARMEN - LA UNION - RANCHO RONALD</v>
          </cell>
          <cell r="T223" t="str">
            <v>TRAMACO</v>
          </cell>
          <cell r="U223" t="str">
            <v>FLEXNETUIO_PROVINCIA</v>
          </cell>
          <cell r="V223">
            <v>1</v>
          </cell>
          <cell r="W223">
            <v>8.3000000000000007</v>
          </cell>
          <cell r="X223" t="str">
            <v>HYCITE QUITO</v>
          </cell>
          <cell r="Y223" t="str">
            <v>FLEX NET CALLE 28 DE JUNIO S/N Y GARCIA MORENO ENTRADA LLANO GRANDE</v>
          </cell>
        </row>
        <row r="224">
          <cell r="A224" t="str">
            <v>414487684</v>
          </cell>
          <cell r="B224">
            <v>487804</v>
          </cell>
          <cell r="C224" t="str">
            <v>414487684</v>
          </cell>
          <cell r="D224" t="str">
            <v>FLEXTUENTI</v>
          </cell>
          <cell r="E224" t="str">
            <v>DESPACHO</v>
          </cell>
          <cell r="F224" t="str">
            <v>NORMAL</v>
          </cell>
          <cell r="G224" t="str">
            <v>FT77044</v>
          </cell>
          <cell r="H224">
            <v>44923</v>
          </cell>
          <cell r="I224" t="str">
            <v>HABILITADO_RUTEO</v>
          </cell>
          <cell r="J224">
            <v>44923</v>
          </cell>
          <cell r="K224" t="str">
            <v>Silvana Cardenas</v>
          </cell>
          <cell r="L224" t="str">
            <v>CHILLOGALLO  CALLE TABIAZO  SN APOSTOL SIMON</v>
          </cell>
          <cell r="M224" t="str">
            <v>0803025410</v>
          </cell>
          <cell r="N224" t="str">
            <v>0983057320/0995267906</v>
          </cell>
          <cell r="O224" t="str">
            <v/>
          </cell>
          <cell r="P224" t="str">
            <v>QUITO</v>
          </cell>
          <cell r="Q224" t="str">
            <v>QUITO</v>
          </cell>
          <cell r="R224" t="str">
            <v>PICHINCHA</v>
          </cell>
          <cell r="U224" t="str">
            <v>FLEXNETUIO_LOCAL</v>
          </cell>
          <cell r="V224">
            <v>1</v>
          </cell>
          <cell r="W224">
            <v>1</v>
          </cell>
          <cell r="X224" t="str">
            <v>FLEXNET ECUADOR - FLEXTUENTI</v>
          </cell>
          <cell r="Y224" t="str">
            <v>CALLE 28 DE JUNIO S/N Y GARCIA MORENO ENTRADA LLANO GRANDE</v>
          </cell>
        </row>
        <row r="225">
          <cell r="A225" t="str">
            <v>414488202</v>
          </cell>
          <cell r="B225">
            <v>487805</v>
          </cell>
          <cell r="C225" t="str">
            <v>414488202</v>
          </cell>
          <cell r="D225" t="str">
            <v>FLEXTUENTI</v>
          </cell>
          <cell r="E225" t="str">
            <v>DESPACHO</v>
          </cell>
          <cell r="F225" t="str">
            <v>NORMAL</v>
          </cell>
          <cell r="G225" t="str">
            <v>FT77043</v>
          </cell>
          <cell r="H225">
            <v>44923</v>
          </cell>
          <cell r="I225" t="str">
            <v>HABILITADO_RUTEO</v>
          </cell>
          <cell r="J225">
            <v>44923</v>
          </cell>
          <cell r="K225" t="str">
            <v>Miriam Rocio Ayala Quel</v>
          </cell>
          <cell r="L225" t="str">
            <v>LA MAGDALENA  ROSA YEIRA OE5 390 SERAPIO JAPERABI</v>
          </cell>
          <cell r="M225" t="str">
            <v>1724644024</v>
          </cell>
          <cell r="N225" t="str">
            <v>0979098837/0979098837</v>
          </cell>
          <cell r="O225" t="str">
            <v/>
          </cell>
          <cell r="P225" t="str">
            <v>QUITO</v>
          </cell>
          <cell r="Q225" t="str">
            <v>QUITO</v>
          </cell>
          <cell r="R225" t="str">
            <v>PICHINCHA</v>
          </cell>
          <cell r="U225" t="str">
            <v>FLEXNETUIO_LOCAL</v>
          </cell>
          <cell r="V225">
            <v>1</v>
          </cell>
          <cell r="W225">
            <v>1</v>
          </cell>
          <cell r="X225" t="str">
            <v>FLEXNET ECUADOR - FLEXTUENTI</v>
          </cell>
          <cell r="Y225" t="str">
            <v>CALLE 28 DE JUNIO S/N Y GARCIA MORENO ENTRADA LLANO GRANDE</v>
          </cell>
        </row>
        <row r="226">
          <cell r="A226" t="str">
            <v>414488362</v>
          </cell>
          <cell r="B226">
            <v>487806</v>
          </cell>
          <cell r="C226" t="str">
            <v>414488362</v>
          </cell>
          <cell r="D226" t="str">
            <v>FLEXTUENTI</v>
          </cell>
          <cell r="E226" t="str">
            <v>DESPACHO</v>
          </cell>
          <cell r="F226" t="str">
            <v>NORMAL</v>
          </cell>
          <cell r="G226" t="str">
            <v>FT77042</v>
          </cell>
          <cell r="H226">
            <v>44923</v>
          </cell>
          <cell r="I226" t="str">
            <v>HABILITADO_RUTEO</v>
          </cell>
          <cell r="J226">
            <v>44923</v>
          </cell>
          <cell r="K226" t="str">
            <v>silvana cardenas</v>
          </cell>
          <cell r="L226" t="str">
            <v>CHILLOGALLO  CALLE TABIAZO  SN APOSTOL SIMON</v>
          </cell>
          <cell r="M226" t="str">
            <v>0803025410</v>
          </cell>
          <cell r="N226" t="str">
            <v>0995267906/0983057320</v>
          </cell>
          <cell r="O226" t="str">
            <v/>
          </cell>
          <cell r="P226" t="str">
            <v>QUITO</v>
          </cell>
          <cell r="Q226" t="str">
            <v>QUITO</v>
          </cell>
          <cell r="R226" t="str">
            <v>PICHINCHA</v>
          </cell>
          <cell r="U226" t="str">
            <v>FLEXNETUIO_LOCAL</v>
          </cell>
          <cell r="V226">
            <v>1</v>
          </cell>
          <cell r="W226">
            <v>1</v>
          </cell>
          <cell r="X226" t="str">
            <v>FLEXNET ECUADOR - FLEXTUENTI</v>
          </cell>
          <cell r="Y226" t="str">
            <v>CALLE 28 DE JUNIO S/N Y GARCIA MORENO ENTRADA LLANO GRANDE</v>
          </cell>
        </row>
        <row r="227">
          <cell r="A227" t="str">
            <v>414488368</v>
          </cell>
          <cell r="B227">
            <v>487807</v>
          </cell>
          <cell r="C227" t="str">
            <v>414488368</v>
          </cell>
          <cell r="D227" t="str">
            <v>FLEXTUENTI</v>
          </cell>
          <cell r="E227" t="str">
            <v>DESPACHO</v>
          </cell>
          <cell r="F227" t="str">
            <v>NORMAL</v>
          </cell>
          <cell r="G227" t="str">
            <v>FT77041</v>
          </cell>
          <cell r="H227">
            <v>44923</v>
          </cell>
          <cell r="I227" t="str">
            <v>HABILITADO_RUTEO</v>
          </cell>
          <cell r="J227">
            <v>44923</v>
          </cell>
          <cell r="K227" t="str">
            <v>silvana cardenas</v>
          </cell>
          <cell r="L227" t="str">
            <v>CHILLOGALLO  CALLE TABIAZO  SN APOSTOL SIMON</v>
          </cell>
          <cell r="M227" t="str">
            <v>0803025410</v>
          </cell>
          <cell r="N227" t="str">
            <v>0984615024/0983057320</v>
          </cell>
          <cell r="O227" t="str">
            <v/>
          </cell>
          <cell r="P227" t="str">
            <v>QUITO</v>
          </cell>
          <cell r="Q227" t="str">
            <v>QUITO</v>
          </cell>
          <cell r="R227" t="str">
            <v>PICHINCHA</v>
          </cell>
          <cell r="U227" t="str">
            <v>FLEXNETUIO_LOCAL</v>
          </cell>
          <cell r="V227">
            <v>1</v>
          </cell>
          <cell r="W227">
            <v>1</v>
          </cell>
          <cell r="X227" t="str">
            <v>FLEXNET ECUADOR - FLEXTUENTI</v>
          </cell>
          <cell r="Y227" t="str">
            <v>CALLE 28 DE JUNIO S/N Y GARCIA MORENO ENTRADA LLANO GRANDE</v>
          </cell>
        </row>
        <row r="228">
          <cell r="A228" t="str">
            <v>414488408</v>
          </cell>
          <cell r="B228">
            <v>487808</v>
          </cell>
          <cell r="C228" t="str">
            <v>414488408</v>
          </cell>
          <cell r="D228" t="str">
            <v>FLEXTUENTI</v>
          </cell>
          <cell r="E228" t="str">
            <v>DESPACHO</v>
          </cell>
          <cell r="F228" t="str">
            <v>NORMAL</v>
          </cell>
          <cell r="G228" t="str">
            <v>FT77040</v>
          </cell>
          <cell r="H228">
            <v>44923</v>
          </cell>
          <cell r="I228" t="str">
            <v>HABILITADO_RUTEO</v>
          </cell>
          <cell r="J228">
            <v>44923</v>
          </cell>
          <cell r="K228" t="str">
            <v>Alexandra Ponce</v>
          </cell>
          <cell r="L228" t="str">
            <v>SAN BARTOLO   AV CARDENAL  DE LA TORRE  S12 96 EL CANELO</v>
          </cell>
          <cell r="M228" t="str">
            <v>1714904883</v>
          </cell>
          <cell r="N228" t="str">
            <v>0980651524/0980595648</v>
          </cell>
          <cell r="O228" t="str">
            <v/>
          </cell>
          <cell r="P228" t="str">
            <v>QUITO</v>
          </cell>
          <cell r="Q228" t="str">
            <v>QUITO</v>
          </cell>
          <cell r="R228" t="str">
            <v>PICHINCHA</v>
          </cell>
          <cell r="U228" t="str">
            <v>FLEXNETUIO_LOCAL</v>
          </cell>
          <cell r="V228">
            <v>1</v>
          </cell>
          <cell r="W228">
            <v>1</v>
          </cell>
          <cell r="X228" t="str">
            <v>FLEXNET ECUADOR - FLEXTUENTI</v>
          </cell>
          <cell r="Y228" t="str">
            <v>CALLE 28 DE JUNIO S/N Y GARCIA MORENO ENTRADA LLANO GRANDE</v>
          </cell>
        </row>
        <row r="229">
          <cell r="A229" t="str">
            <v>414497779</v>
          </cell>
          <cell r="B229">
            <v>487809</v>
          </cell>
          <cell r="C229" t="str">
            <v>414497779</v>
          </cell>
          <cell r="D229" t="str">
            <v>FLEXTUENTI</v>
          </cell>
          <cell r="E229" t="str">
            <v>DESPACHO</v>
          </cell>
          <cell r="F229" t="str">
            <v>NORMAL</v>
          </cell>
          <cell r="G229" t="str">
            <v>FT77031</v>
          </cell>
          <cell r="H229">
            <v>44923</v>
          </cell>
          <cell r="I229" t="str">
            <v>HABILITADO_RUTEO</v>
          </cell>
          <cell r="J229">
            <v>44923</v>
          </cell>
          <cell r="K229" t="str">
            <v>Diego Carrillo</v>
          </cell>
          <cell r="L229" t="str">
            <v>SAN RAFAEL (PI)  CALLE MARIANA DE JESUS  N148  CALLE COCHA</v>
          </cell>
          <cell r="M229" t="str">
            <v>1710256452</v>
          </cell>
          <cell r="N229" t="str">
            <v>0998011679/0988478097</v>
          </cell>
          <cell r="O229" t="str">
            <v/>
          </cell>
          <cell r="P229" t="str">
            <v>RUMIÑAHUI</v>
          </cell>
          <cell r="Q229" t="str">
            <v>RUMIÑAHUI</v>
          </cell>
          <cell r="R229" t="str">
            <v>PICHINCHA</v>
          </cell>
          <cell r="U229" t="str">
            <v>FLEXNETUIO_LOCAL</v>
          </cell>
          <cell r="V229">
            <v>1</v>
          </cell>
          <cell r="W229">
            <v>1</v>
          </cell>
          <cell r="X229" t="str">
            <v>FLEXNET ECUADOR - FLEXTUENTI</v>
          </cell>
          <cell r="Y229" t="str">
            <v>CALLE 28 DE JUNIO S/N Y GARCIA MORENO ENTRADA LLANO GRANDE</v>
          </cell>
        </row>
        <row r="230">
          <cell r="A230" t="str">
            <v>414497785</v>
          </cell>
          <cell r="B230">
            <v>487810</v>
          </cell>
          <cell r="C230" t="str">
            <v>414497785</v>
          </cell>
          <cell r="D230" t="str">
            <v>FLEXTUENTI</v>
          </cell>
          <cell r="E230" t="str">
            <v>DESPACHO</v>
          </cell>
          <cell r="F230" t="str">
            <v>DERIVADO PICK UP</v>
          </cell>
          <cell r="G230" t="str">
            <v>031080414497785</v>
          </cell>
          <cell r="H230">
            <v>44923</v>
          </cell>
          <cell r="I230" t="str">
            <v>EN_TRANSITO</v>
          </cell>
          <cell r="J230">
            <v>44923</v>
          </cell>
          <cell r="K230" t="str">
            <v>Cristhian olmedo Toala lucas</v>
          </cell>
          <cell r="L230" t="str">
            <v>OFICINA TRAMACO PUNTO DE ATENCION VIA DAULE</v>
          </cell>
          <cell r="M230" t="str">
            <v>0929165645</v>
          </cell>
          <cell r="N230" t="str">
            <v>0969135514/0994434676</v>
          </cell>
          <cell r="O230" t="str">
            <v/>
          </cell>
          <cell r="P230" t="str">
            <v>GUAYAQUIL</v>
          </cell>
          <cell r="Q230" t="str">
            <v>GUAYAQUIL</v>
          </cell>
          <cell r="R230" t="str">
            <v>GUAYAS</v>
          </cell>
          <cell r="T230" t="str">
            <v>TRAMACO</v>
          </cell>
          <cell r="U230" t="str">
            <v>FLEXNETUIO_GYE</v>
          </cell>
          <cell r="V230">
            <v>1</v>
          </cell>
          <cell r="W230">
            <v>1</v>
          </cell>
          <cell r="X230" t="str">
            <v>FLEXNET ECUADOR - FLEXTUENTI</v>
          </cell>
          <cell r="Y230" t="str">
            <v>CALLE 28 DE JUNIO S/N Y GARCIA MORENO ENTRADA LLANO GRANDE</v>
          </cell>
        </row>
        <row r="231">
          <cell r="A231" t="str">
            <v>414497788</v>
          </cell>
          <cell r="B231">
            <v>487811</v>
          </cell>
          <cell r="C231" t="str">
            <v>414497788</v>
          </cell>
          <cell r="D231" t="str">
            <v>FLEXTUENTI</v>
          </cell>
          <cell r="E231" t="str">
            <v>DESPACHO</v>
          </cell>
          <cell r="F231" t="str">
            <v>DERIVADO PICK UP</v>
          </cell>
          <cell r="G231" t="str">
            <v>031080414497788</v>
          </cell>
          <cell r="H231">
            <v>44923</v>
          </cell>
          <cell r="I231" t="str">
            <v>EN_TRANSITO</v>
          </cell>
          <cell r="J231">
            <v>44923</v>
          </cell>
          <cell r="K231" t="str">
            <v>Vladimir Rodriguez</v>
          </cell>
          <cell r="L231" t="str">
            <v>OFICINA TRAMACO AMBATO  AV CEVALLOS</v>
          </cell>
          <cell r="M231" t="str">
            <v>1802642569</v>
          </cell>
          <cell r="N231" t="str">
            <v>0997358296/0995759731</v>
          </cell>
          <cell r="O231" t="str">
            <v/>
          </cell>
          <cell r="P231" t="str">
            <v>AMBATO</v>
          </cell>
          <cell r="Q231" t="str">
            <v>AMBATO</v>
          </cell>
          <cell r="R231" t="str">
            <v>TUNGURAHUA</v>
          </cell>
          <cell r="S231" t="str">
            <v>AMBATO</v>
          </cell>
          <cell r="T231" t="str">
            <v>TRAMACO</v>
          </cell>
          <cell r="U231" t="str">
            <v>FLEXNETUIO_PROVINCIA</v>
          </cell>
          <cell r="V231">
            <v>1</v>
          </cell>
          <cell r="W231">
            <v>1</v>
          </cell>
          <cell r="X231" t="str">
            <v>FLEXNET ECUADOR - FLEXTUENTI</v>
          </cell>
          <cell r="Y231" t="str">
            <v>CALLE 28 DE JUNIO S/N Y GARCIA MORENO ENTRADA LLANO GRANDE</v>
          </cell>
        </row>
        <row r="232">
          <cell r="A232" t="str">
            <v>414497798</v>
          </cell>
          <cell r="B232">
            <v>487812</v>
          </cell>
          <cell r="C232" t="str">
            <v>414497798</v>
          </cell>
          <cell r="D232" t="str">
            <v>FLEXTUENTI</v>
          </cell>
          <cell r="E232" t="str">
            <v>DESPACHO</v>
          </cell>
          <cell r="F232" t="str">
            <v>NORMAL</v>
          </cell>
          <cell r="G232" t="str">
            <v>FT77039</v>
          </cell>
          <cell r="H232">
            <v>44923</v>
          </cell>
          <cell r="I232" t="str">
            <v>HABILITADO_RUTEO</v>
          </cell>
          <cell r="J232">
            <v>44923</v>
          </cell>
          <cell r="K232" t="str">
            <v>Monica Soberon</v>
          </cell>
          <cell r="L232" t="str">
            <v>EL CONDADO SAN JOSE DEL CONDADO SN  AV DE LA PRENSA</v>
          </cell>
          <cell r="M232" t="str">
            <v>1711849107</v>
          </cell>
          <cell r="N232" t="str">
            <v>0984148083/0987001630</v>
          </cell>
          <cell r="O232" t="str">
            <v/>
          </cell>
          <cell r="P232" t="str">
            <v>QUITO</v>
          </cell>
          <cell r="Q232" t="str">
            <v>QUITO</v>
          </cell>
          <cell r="R232" t="str">
            <v>PICHINCHA</v>
          </cell>
          <cell r="U232" t="str">
            <v>FLEXNETUIO_LOCAL</v>
          </cell>
          <cell r="V232">
            <v>1</v>
          </cell>
          <cell r="W232">
            <v>1</v>
          </cell>
          <cell r="X232" t="str">
            <v>FLEXNET ECUADOR - FLEXTUENTI</v>
          </cell>
          <cell r="Y232" t="str">
            <v>CALLE 28 DE JUNIO S/N Y GARCIA MORENO ENTRADA LLANO GRANDE</v>
          </cell>
        </row>
        <row r="233">
          <cell r="A233" t="str">
            <v>414497803</v>
          </cell>
          <cell r="B233">
            <v>487813</v>
          </cell>
          <cell r="C233" t="str">
            <v>414497803</v>
          </cell>
          <cell r="D233" t="str">
            <v>FLEXTUENTI</v>
          </cell>
          <cell r="E233" t="str">
            <v>DESPACHO</v>
          </cell>
          <cell r="F233" t="str">
            <v>NORMAL</v>
          </cell>
          <cell r="G233" t="str">
            <v>IC4064</v>
          </cell>
          <cell r="H233">
            <v>44923</v>
          </cell>
          <cell r="I233" t="str">
            <v>HABILITADO_RUTEO</v>
          </cell>
          <cell r="J233">
            <v>44923</v>
          </cell>
          <cell r="K233" t="str">
            <v>Ximena Coronel</v>
          </cell>
          <cell r="L233" t="str">
            <v>EL SAGRARIO (AZ) CALLE GRAN COLOMBIA  N1014  CALLE MARIANO CUEVA</v>
          </cell>
          <cell r="M233" t="str">
            <v>0150367076</v>
          </cell>
          <cell r="N233" t="str">
            <v>0967579049/0959226395</v>
          </cell>
          <cell r="O233" t="str">
            <v/>
          </cell>
          <cell r="P233" t="str">
            <v>CUENCA</v>
          </cell>
          <cell r="Q233" t="str">
            <v>CUENCA</v>
          </cell>
          <cell r="R233" t="str">
            <v>AZUAY</v>
          </cell>
          <cell r="U233" t="str">
            <v>FLEXNETUIO_PROVINCIA</v>
          </cell>
          <cell r="V233">
            <v>1</v>
          </cell>
          <cell r="W233">
            <v>1</v>
          </cell>
          <cell r="X233" t="str">
            <v>FLEXNET ECUADOR - FLEXTUENTI</v>
          </cell>
          <cell r="Y233" t="str">
            <v>CALLE 28 DE JUNIO S/N Y GARCIA MORENO ENTRADA LLANO GRANDE</v>
          </cell>
        </row>
        <row r="234">
          <cell r="A234" t="str">
            <v>414497805</v>
          </cell>
          <cell r="B234">
            <v>487814</v>
          </cell>
          <cell r="C234" t="str">
            <v>414497805</v>
          </cell>
          <cell r="D234" t="str">
            <v>FLEXTUENTI</v>
          </cell>
          <cell r="E234" t="str">
            <v>DESPACHO</v>
          </cell>
          <cell r="F234" t="str">
            <v>NORMAL</v>
          </cell>
          <cell r="G234" t="str">
            <v>031080414497805</v>
          </cell>
          <cell r="H234">
            <v>44923</v>
          </cell>
          <cell r="I234" t="str">
            <v>EN_TRANSITO</v>
          </cell>
          <cell r="J234">
            <v>44923</v>
          </cell>
          <cell r="K234" t="str">
            <v>Michelle Cecibel Nevarez Rodriguez</v>
          </cell>
          <cell r="L234" t="str">
            <v>SANTO DOMINGO DE LOS COLORADOS    VIA COMUNIDAD COLORADOS EL BUA SN TRONCAL DE LA COSTA</v>
          </cell>
          <cell r="M234" t="str">
            <v>2300644578</v>
          </cell>
          <cell r="N234" t="str">
            <v>0985109744/0978860699</v>
          </cell>
          <cell r="O234" t="str">
            <v/>
          </cell>
          <cell r="P234" t="str">
            <v>SANTO DOMINGO</v>
          </cell>
          <cell r="Q234" t="str">
            <v>SANTO DOMINGO</v>
          </cell>
          <cell r="R234" t="str">
            <v>SANTO DOMINGO DE LOS TSACHILAS</v>
          </cell>
          <cell r="T234" t="str">
            <v>TRAMACO</v>
          </cell>
          <cell r="U234" t="str">
            <v>FLEXNETUIO_PROVINCIA</v>
          </cell>
          <cell r="V234">
            <v>1</v>
          </cell>
          <cell r="W234">
            <v>1</v>
          </cell>
          <cell r="X234" t="str">
            <v>FLEXNET ECUADOR - FLEXTUENTI</v>
          </cell>
          <cell r="Y234" t="str">
            <v>CALLE 28 DE JUNIO S/N Y GARCIA MORENO ENTRADA LLANO GRANDE</v>
          </cell>
        </row>
        <row r="235">
          <cell r="A235" t="str">
            <v>414497822</v>
          </cell>
          <cell r="B235">
            <v>487815</v>
          </cell>
          <cell r="C235" t="str">
            <v>414497822</v>
          </cell>
          <cell r="D235" t="str">
            <v>FLEXTUENTI</v>
          </cell>
          <cell r="E235" t="str">
            <v>DESPACHO</v>
          </cell>
          <cell r="F235" t="str">
            <v>NORMAL</v>
          </cell>
          <cell r="G235" t="str">
            <v>FT77038</v>
          </cell>
          <cell r="H235">
            <v>44923</v>
          </cell>
          <cell r="I235" t="str">
            <v>HABILITADO_RUTEO</v>
          </cell>
          <cell r="J235">
            <v>44923</v>
          </cell>
          <cell r="K235" t="str">
            <v>Kristian Castillo</v>
          </cell>
          <cell r="L235" t="str">
            <v>TUMBACO  BELERMO S185 CALLE GUAYAQUIL</v>
          </cell>
          <cell r="M235" t="str">
            <v>1709214835</v>
          </cell>
          <cell r="N235" t="str">
            <v>0993372634/0993372752</v>
          </cell>
          <cell r="O235" t="str">
            <v/>
          </cell>
          <cell r="P235" t="str">
            <v>QUITO</v>
          </cell>
          <cell r="Q235" t="str">
            <v>QUITO</v>
          </cell>
          <cell r="R235" t="str">
            <v>PICHINCHA</v>
          </cell>
          <cell r="U235" t="str">
            <v>FLEXNETUIO_LOCAL</v>
          </cell>
          <cell r="V235">
            <v>1</v>
          </cell>
          <cell r="W235">
            <v>1</v>
          </cell>
          <cell r="X235" t="str">
            <v>FLEXNET ECUADOR - FLEXTUENTI</v>
          </cell>
          <cell r="Y235" t="str">
            <v>CALLE 28 DE JUNIO S/N Y GARCIA MORENO ENTRADA LLANO GRANDE</v>
          </cell>
        </row>
        <row r="236">
          <cell r="A236" t="str">
            <v>414497891</v>
          </cell>
          <cell r="B236">
            <v>487816</v>
          </cell>
          <cell r="C236" t="str">
            <v>414497891</v>
          </cell>
          <cell r="D236" t="str">
            <v>FLEXTUENTI</v>
          </cell>
          <cell r="E236" t="str">
            <v>DESPACHO</v>
          </cell>
          <cell r="F236" t="str">
            <v>NORMAL</v>
          </cell>
          <cell r="G236" t="str">
            <v>FT77037</v>
          </cell>
          <cell r="H236">
            <v>44923</v>
          </cell>
          <cell r="I236" t="str">
            <v>HABILITADO_RUTEO</v>
          </cell>
          <cell r="J236">
            <v>44923</v>
          </cell>
          <cell r="K236" t="str">
            <v>Mayra Quishpe</v>
          </cell>
          <cell r="L236" t="str">
            <v>COTOCOLLAO  AV LUIS TUFINO OE4 124 RIO PUTUMAYO</v>
          </cell>
          <cell r="M236" t="str">
            <v>1721479689</v>
          </cell>
          <cell r="N236" t="str">
            <v>0987027163/0995300973</v>
          </cell>
          <cell r="O236" t="str">
            <v/>
          </cell>
          <cell r="P236" t="str">
            <v>QUITO</v>
          </cell>
          <cell r="Q236" t="str">
            <v>QUITO</v>
          </cell>
          <cell r="R236" t="str">
            <v>PICHINCHA</v>
          </cell>
          <cell r="U236" t="str">
            <v>FLEXNETUIO_LOCAL</v>
          </cell>
          <cell r="V236">
            <v>1</v>
          </cell>
          <cell r="W236">
            <v>1</v>
          </cell>
          <cell r="X236" t="str">
            <v>FLEXNET ECUADOR - FLEXTUENTI</v>
          </cell>
          <cell r="Y236" t="str">
            <v>CALLE 28 DE JUNIO S/N Y GARCIA MORENO ENTRADA LLANO GRANDE</v>
          </cell>
        </row>
        <row r="237">
          <cell r="A237" t="str">
            <v>414498075</v>
          </cell>
          <cell r="B237">
            <v>487817</v>
          </cell>
          <cell r="C237" t="str">
            <v>414498075</v>
          </cell>
          <cell r="D237" t="str">
            <v>FLEXTUENTI</v>
          </cell>
          <cell r="E237" t="str">
            <v>DESPACHO</v>
          </cell>
          <cell r="F237" t="str">
            <v>NORMAL</v>
          </cell>
          <cell r="G237" t="str">
            <v>031080414498075</v>
          </cell>
          <cell r="H237">
            <v>44923</v>
          </cell>
          <cell r="I237" t="str">
            <v>EN_TRANSITO</v>
          </cell>
          <cell r="J237">
            <v>44923</v>
          </cell>
          <cell r="K237" t="str">
            <v>Berta Del Carmen Arteaga Velez</v>
          </cell>
          <cell r="L237" t="str">
            <v>SANTO DOMINGO DE LOS COLORADOS  AV ESMERALDAS  SN  CALLE PUYO</v>
          </cell>
          <cell r="M237" t="str">
            <v>1708914229</v>
          </cell>
          <cell r="N237" t="str">
            <v>0981395929/0997724326</v>
          </cell>
          <cell r="O237" t="str">
            <v/>
          </cell>
          <cell r="P237" t="str">
            <v>SANTO DOMINGO</v>
          </cell>
          <cell r="Q237" t="str">
            <v>SANTO DOMINGO</v>
          </cell>
          <cell r="R237" t="str">
            <v>SANTO DOMINGO DE LOS TSACHILAS</v>
          </cell>
          <cell r="T237" t="str">
            <v>TRAMACO</v>
          </cell>
          <cell r="U237" t="str">
            <v>FLEXNETUIO_PROVINCIA</v>
          </cell>
          <cell r="V237">
            <v>1</v>
          </cell>
          <cell r="W237">
            <v>1</v>
          </cell>
          <cell r="X237" t="str">
            <v>FLEXNET ECUADOR - FLEXTUENTI</v>
          </cell>
          <cell r="Y237" t="str">
            <v>CALLE 28 DE JUNIO S/N Y GARCIA MORENO ENTRADA LLANO GRANDE</v>
          </cell>
        </row>
        <row r="238">
          <cell r="A238" t="str">
            <v>414498076</v>
          </cell>
          <cell r="B238">
            <v>487818</v>
          </cell>
          <cell r="C238" t="str">
            <v>414498076</v>
          </cell>
          <cell r="D238" t="str">
            <v>FLEXTUENTI</v>
          </cell>
          <cell r="E238" t="str">
            <v>DESPACHO</v>
          </cell>
          <cell r="F238" t="str">
            <v>NORMAL</v>
          </cell>
          <cell r="G238" t="str">
            <v>FT77036</v>
          </cell>
          <cell r="H238">
            <v>44923</v>
          </cell>
          <cell r="I238" t="str">
            <v>HABILITADO_RUTEO</v>
          </cell>
          <cell r="J238">
            <v>44923</v>
          </cell>
          <cell r="K238" t="str">
            <v>FABIAN CASA VACA</v>
          </cell>
          <cell r="L238" t="str">
            <v>PONCEANO   FERNANDO DAQUILEMA N71123 SAN JOSE DEL CONDADO</v>
          </cell>
          <cell r="M238" t="str">
            <v>1707252795</v>
          </cell>
          <cell r="N238" t="str">
            <v>0987062494/0987029646</v>
          </cell>
          <cell r="O238" t="str">
            <v/>
          </cell>
          <cell r="P238" t="str">
            <v>QUITO</v>
          </cell>
          <cell r="Q238" t="str">
            <v>QUITO</v>
          </cell>
          <cell r="R238" t="str">
            <v>PICHINCHA</v>
          </cell>
          <cell r="U238" t="str">
            <v>FLEXNETUIO_LOCAL</v>
          </cell>
          <cell r="V238">
            <v>1</v>
          </cell>
          <cell r="W238">
            <v>1</v>
          </cell>
          <cell r="X238" t="str">
            <v>FLEXNET ECUADOR - FLEXTUENTI</v>
          </cell>
          <cell r="Y238" t="str">
            <v>CALLE 28 DE JUNIO S/N Y GARCIA MORENO ENTRADA LLANO GRANDE</v>
          </cell>
        </row>
        <row r="239">
          <cell r="A239" t="str">
            <v>414498078</v>
          </cell>
          <cell r="B239">
            <v>487819</v>
          </cell>
          <cell r="C239" t="str">
            <v>414498078</v>
          </cell>
          <cell r="D239" t="str">
            <v>FLEXTUENTI</v>
          </cell>
          <cell r="E239" t="str">
            <v>DESPACHO</v>
          </cell>
          <cell r="F239" t="str">
            <v>NORMAL</v>
          </cell>
          <cell r="G239" t="str">
            <v>031080414498078</v>
          </cell>
          <cell r="H239">
            <v>44923</v>
          </cell>
          <cell r="I239" t="str">
            <v>EN_TRANSITO</v>
          </cell>
          <cell r="J239">
            <v>44923</v>
          </cell>
          <cell r="K239" t="str">
            <v>Romulo Rivera</v>
          </cell>
          <cell r="L239" t="str">
            <v>MALDONADO  AYACUCHO 1911 JUAN DE VELASCO</v>
          </cell>
          <cell r="M239" t="str">
            <v>0600232730</v>
          </cell>
          <cell r="N239" t="str">
            <v>0961080242/0999042723</v>
          </cell>
          <cell r="O239" t="str">
            <v/>
          </cell>
          <cell r="P239" t="str">
            <v>RIOBAMBA</v>
          </cell>
          <cell r="Q239" t="str">
            <v>RIOBAMBA</v>
          </cell>
          <cell r="R239" t="str">
            <v>CHIMBORAZO</v>
          </cell>
          <cell r="T239" t="str">
            <v>TRAMACO</v>
          </cell>
          <cell r="U239" t="str">
            <v>FLEXNETUIO_PROVINCIA</v>
          </cell>
          <cell r="V239">
            <v>1</v>
          </cell>
          <cell r="W239">
            <v>1</v>
          </cell>
          <cell r="X239" t="str">
            <v>FLEXNET ECUADOR - FLEXTUENTI</v>
          </cell>
          <cell r="Y239" t="str">
            <v>CALLE 28 DE JUNIO S/N Y GARCIA MORENO ENTRADA LLANO GRANDE</v>
          </cell>
        </row>
        <row r="240">
          <cell r="A240" t="str">
            <v>414498087</v>
          </cell>
          <cell r="B240">
            <v>487820</v>
          </cell>
          <cell r="C240" t="str">
            <v>414498087</v>
          </cell>
          <cell r="D240" t="str">
            <v>FLEXTUENTI</v>
          </cell>
          <cell r="E240" t="str">
            <v>DESPACHO</v>
          </cell>
          <cell r="F240" t="str">
            <v>NORMAL</v>
          </cell>
          <cell r="G240" t="str">
            <v>031080414498087</v>
          </cell>
          <cell r="H240">
            <v>44923</v>
          </cell>
          <cell r="I240" t="str">
            <v>EN_TRANSITO</v>
          </cell>
          <cell r="J240">
            <v>44923</v>
          </cell>
          <cell r="K240" t="str">
            <v>Andrea Lucas</v>
          </cell>
          <cell r="L240" t="str">
            <v>ELOY ALFARO  CJ 1 MNZ 26 SLR 2 SN</v>
          </cell>
          <cell r="M240" t="str">
            <v>0926725854</v>
          </cell>
          <cell r="N240" t="str">
            <v>0991585186/0986011636</v>
          </cell>
          <cell r="O240" t="str">
            <v/>
          </cell>
          <cell r="P240" t="str">
            <v>DURAN</v>
          </cell>
          <cell r="Q240" t="str">
            <v>DURAN</v>
          </cell>
          <cell r="R240" t="str">
            <v>GUAYAS</v>
          </cell>
          <cell r="T240" t="str">
            <v>TRAMACO</v>
          </cell>
          <cell r="U240" t="str">
            <v>FLEXNETUIO_GYE</v>
          </cell>
          <cell r="V240">
            <v>1</v>
          </cell>
          <cell r="W240">
            <v>1</v>
          </cell>
          <cell r="X240" t="str">
            <v>FLEXNET ECUADOR - FLEXTUENTI</v>
          </cell>
          <cell r="Y240" t="str">
            <v>CALLE 28 DE JUNIO S/N Y GARCIA MORENO ENTRADA LLANO GRANDE</v>
          </cell>
        </row>
        <row r="241">
          <cell r="A241" t="str">
            <v>414498102</v>
          </cell>
          <cell r="B241">
            <v>487821</v>
          </cell>
          <cell r="C241" t="str">
            <v>414498102</v>
          </cell>
          <cell r="D241" t="str">
            <v>FLEXTUENTI</v>
          </cell>
          <cell r="E241" t="str">
            <v>DESPACHO</v>
          </cell>
          <cell r="F241" t="str">
            <v>DERIVADO PICK UP</v>
          </cell>
          <cell r="G241" t="str">
            <v>031080414498102</v>
          </cell>
          <cell r="H241">
            <v>44923</v>
          </cell>
          <cell r="I241" t="str">
            <v>EN_TRANSITO</v>
          </cell>
          <cell r="J241">
            <v>44923</v>
          </cell>
          <cell r="K241" t="str">
            <v>Ramon orlando Robles flecher</v>
          </cell>
          <cell r="L241" t="str">
            <v>OFICINA TRAMACO EL CARMEN</v>
          </cell>
          <cell r="M241" t="str">
            <v>1304435983</v>
          </cell>
          <cell r="N241" t="str">
            <v>0997651819/0993330777</v>
          </cell>
          <cell r="O241" t="str">
            <v/>
          </cell>
          <cell r="P241" t="str">
            <v>EL CARMEN</v>
          </cell>
          <cell r="Q241" t="str">
            <v>EL CARMEN</v>
          </cell>
          <cell r="R241" t="str">
            <v>MANABI</v>
          </cell>
          <cell r="T241" t="str">
            <v>TRAMACO</v>
          </cell>
          <cell r="U241" t="str">
            <v>FLEXNETUIO_PROVINCIA</v>
          </cell>
          <cell r="V241">
            <v>1</v>
          </cell>
          <cell r="W241">
            <v>1</v>
          </cell>
          <cell r="X241" t="str">
            <v>FLEXNET ECUADOR - FLEXTUENTI</v>
          </cell>
          <cell r="Y241" t="str">
            <v>CALLE 28 DE JUNIO S/N Y GARCIA MORENO ENTRADA LLANO GRANDE</v>
          </cell>
        </row>
        <row r="242">
          <cell r="A242" t="str">
            <v>414507415</v>
          </cell>
          <cell r="B242">
            <v>487822</v>
          </cell>
          <cell r="C242" t="str">
            <v>414507415</v>
          </cell>
          <cell r="D242" t="str">
            <v>FLEXTUENTI</v>
          </cell>
          <cell r="E242" t="str">
            <v>DESPACHO</v>
          </cell>
          <cell r="F242" t="str">
            <v>NORMAL</v>
          </cell>
          <cell r="G242" t="str">
            <v>031080414507415</v>
          </cell>
          <cell r="H242">
            <v>44923</v>
          </cell>
          <cell r="I242" t="str">
            <v>EN_TRANSITO</v>
          </cell>
          <cell r="J242">
            <v>44923</v>
          </cell>
          <cell r="K242" t="str">
            <v>Karen Lissette Galarza Lavayen</v>
          </cell>
          <cell r="L242" t="str">
            <v>PASCUALES CALLE   1ER  PSJE  38C NO MZ 757 SOLAR 7  C 24A N O</v>
          </cell>
          <cell r="M242" t="str">
            <v>0950977256</v>
          </cell>
          <cell r="N242" t="str">
            <v>0989453428/0984483235</v>
          </cell>
          <cell r="O242" t="str">
            <v/>
          </cell>
          <cell r="P242" t="str">
            <v>GUAYAQUIL</v>
          </cell>
          <cell r="Q242" t="str">
            <v>GUAYAQUIL</v>
          </cell>
          <cell r="R242" t="str">
            <v>GUAYAS</v>
          </cell>
          <cell r="T242" t="str">
            <v>TRAMACO</v>
          </cell>
          <cell r="U242" t="str">
            <v>FLEXNETUIO_GYE</v>
          </cell>
          <cell r="V242">
            <v>1</v>
          </cell>
          <cell r="W242">
            <v>1</v>
          </cell>
          <cell r="X242" t="str">
            <v>FLEXNET ECUADOR - FLEXTUENTI</v>
          </cell>
          <cell r="Y242" t="str">
            <v>CALLE 28 DE JUNIO S/N Y GARCIA MORENO ENTRADA LLANO GRANDE</v>
          </cell>
        </row>
        <row r="243">
          <cell r="A243" t="str">
            <v>414507741</v>
          </cell>
          <cell r="B243">
            <v>487823</v>
          </cell>
          <cell r="C243" t="str">
            <v>414507741</v>
          </cell>
          <cell r="D243" t="str">
            <v>FLEXTUENTI</v>
          </cell>
          <cell r="E243" t="str">
            <v>DESPACHO</v>
          </cell>
          <cell r="F243" t="str">
            <v>NORMAL</v>
          </cell>
          <cell r="G243" t="str">
            <v>FT77035</v>
          </cell>
          <cell r="H243">
            <v>44923</v>
          </cell>
          <cell r="I243" t="str">
            <v>HABILITADO_RUTEO</v>
          </cell>
          <cell r="J243">
            <v>44923</v>
          </cell>
          <cell r="K243" t="str">
            <v>Robinson Realpe</v>
          </cell>
          <cell r="L243" t="str">
            <v>COTOCOLLAO CALLE UNION Y PROGRESO  OE4 353 AV DIEGO VASQUEZ DE CEPEDA</v>
          </cell>
          <cell r="M243" t="str">
            <v>1004949317</v>
          </cell>
          <cell r="N243" t="str">
            <v>0995195914/0989805823</v>
          </cell>
          <cell r="O243" t="str">
            <v/>
          </cell>
          <cell r="P243" t="str">
            <v>QUITO</v>
          </cell>
          <cell r="Q243" t="str">
            <v>QUITO</v>
          </cell>
          <cell r="R243" t="str">
            <v>PICHINCHA</v>
          </cell>
          <cell r="U243" t="str">
            <v>FLEXNETUIO_LOCAL</v>
          </cell>
          <cell r="V243">
            <v>1</v>
          </cell>
          <cell r="W243">
            <v>1</v>
          </cell>
          <cell r="X243" t="str">
            <v>FLEXNET ECUADOR - FLEXTUENTI</v>
          </cell>
          <cell r="Y243" t="str">
            <v>CALLE 28 DE JUNIO S/N Y GARCIA MORENO ENTRADA LLANO GRANDE</v>
          </cell>
        </row>
        <row r="244">
          <cell r="A244" t="str">
            <v>414508039</v>
          </cell>
          <cell r="B244">
            <v>487824</v>
          </cell>
          <cell r="C244" t="str">
            <v>414508039</v>
          </cell>
          <cell r="D244" t="str">
            <v>FLEXTUENTI</v>
          </cell>
          <cell r="E244" t="str">
            <v>DESPACHO</v>
          </cell>
          <cell r="F244" t="str">
            <v>NORMAL</v>
          </cell>
          <cell r="G244" t="str">
            <v>031080414508039</v>
          </cell>
          <cell r="H244">
            <v>44923</v>
          </cell>
          <cell r="I244" t="str">
            <v>EN_TRANSITO</v>
          </cell>
          <cell r="J244">
            <v>44923</v>
          </cell>
          <cell r="K244" t="str">
            <v>Diego Armando Plua Perea</v>
          </cell>
          <cell r="L244" t="str">
            <v>JOSE LUIS TAMAYO (MUEY) AV 7  SN  CALLE 15</v>
          </cell>
          <cell r="M244" t="str">
            <v>0920918877</v>
          </cell>
          <cell r="N244" t="str">
            <v>0991953373/0920918877</v>
          </cell>
          <cell r="O244" t="str">
            <v/>
          </cell>
          <cell r="P244" t="str">
            <v>SALINAS</v>
          </cell>
          <cell r="Q244" t="str">
            <v>SALINAS</v>
          </cell>
          <cell r="R244" t="str">
            <v>SANTA ELENA</v>
          </cell>
          <cell r="T244" t="str">
            <v>TRAMACO</v>
          </cell>
          <cell r="U244" t="str">
            <v>FLEXNETUIO_PROVINCIA</v>
          </cell>
          <cell r="V244">
            <v>1</v>
          </cell>
          <cell r="W244">
            <v>1</v>
          </cell>
          <cell r="X244" t="str">
            <v>FLEXNET ECUADOR - FLEXTUENTI</v>
          </cell>
          <cell r="Y244" t="str">
            <v>CALLE 28 DE JUNIO S/N Y GARCIA MORENO ENTRADA LLANO GRANDE</v>
          </cell>
        </row>
        <row r="245">
          <cell r="A245" t="str">
            <v>414508178</v>
          </cell>
          <cell r="B245">
            <v>487825</v>
          </cell>
          <cell r="C245" t="str">
            <v>414508178</v>
          </cell>
          <cell r="D245" t="str">
            <v>FLEXTUENTI</v>
          </cell>
          <cell r="E245" t="str">
            <v>DESPACHO</v>
          </cell>
          <cell r="F245" t="str">
            <v>NORMAL</v>
          </cell>
          <cell r="G245" t="str">
            <v>031080414508178</v>
          </cell>
          <cell r="H245">
            <v>44923</v>
          </cell>
          <cell r="I245" t="str">
            <v>EN_TRANSITO</v>
          </cell>
          <cell r="J245">
            <v>44923</v>
          </cell>
          <cell r="K245" t="str">
            <v>Danilo Leon</v>
          </cell>
          <cell r="L245" t="str">
            <v>SUCRE (LO) AV BELLO HORIZONTE  N350 69  CALLE CUMANA</v>
          </cell>
          <cell r="M245" t="str">
            <v>1150834537</v>
          </cell>
          <cell r="N245" t="str">
            <v>0978775400/0979339103</v>
          </cell>
          <cell r="O245" t="str">
            <v/>
          </cell>
          <cell r="P245" t="str">
            <v>LOJA</v>
          </cell>
          <cell r="Q245" t="str">
            <v>LOJA</v>
          </cell>
          <cell r="R245" t="str">
            <v>LOJA</v>
          </cell>
          <cell r="T245" t="str">
            <v>TRAMACO</v>
          </cell>
          <cell r="U245" t="str">
            <v>FLEXNETUIO_PROVINCIA</v>
          </cell>
          <cell r="V245">
            <v>1</v>
          </cell>
          <cell r="W245">
            <v>1</v>
          </cell>
          <cell r="X245" t="str">
            <v>FLEXNET ECUADOR - FLEXTUENTI</v>
          </cell>
          <cell r="Y245" t="str">
            <v>CALLE 28 DE JUNIO S/N Y GARCIA MORENO ENTRADA LLANO GRANDE</v>
          </cell>
        </row>
        <row r="246">
          <cell r="A246" t="str">
            <v>414508232</v>
          </cell>
          <cell r="B246">
            <v>487826</v>
          </cell>
          <cell r="C246" t="str">
            <v>414508232</v>
          </cell>
          <cell r="D246" t="str">
            <v>FLEXTUENTI</v>
          </cell>
          <cell r="E246" t="str">
            <v>DESPACHO</v>
          </cell>
          <cell r="F246" t="str">
            <v>NORMAL</v>
          </cell>
          <cell r="G246" t="str">
            <v>FT77034</v>
          </cell>
          <cell r="H246">
            <v>44923</v>
          </cell>
          <cell r="I246" t="str">
            <v>HABILITADO_RUTEO</v>
          </cell>
          <cell r="J246">
            <v>44923</v>
          </cell>
          <cell r="K246" t="str">
            <v>MARCOS SIFRIN</v>
          </cell>
          <cell r="L246" t="str">
            <v>SAN ISIDRO DEL INCA  CALLE ASUNOS N52 112 CALLE JOSE BARREIRO</v>
          </cell>
          <cell r="M246" t="str">
            <v>1707504054</v>
          </cell>
          <cell r="N246" t="str">
            <v>0999900326/0994082535</v>
          </cell>
          <cell r="O246" t="str">
            <v/>
          </cell>
          <cell r="P246" t="str">
            <v>QUITO</v>
          </cell>
          <cell r="Q246" t="str">
            <v>QUITO</v>
          </cell>
          <cell r="R246" t="str">
            <v>PICHINCHA</v>
          </cell>
          <cell r="U246" t="str">
            <v>FLEXNETUIO_LOCAL</v>
          </cell>
          <cell r="V246">
            <v>1</v>
          </cell>
          <cell r="W246">
            <v>1</v>
          </cell>
          <cell r="X246" t="str">
            <v>FLEXNET ECUADOR - FLEXTUENTI</v>
          </cell>
          <cell r="Y246" t="str">
            <v>CALLE 28 DE JUNIO S/N Y GARCIA MORENO ENTRADA LLANO GRANDE</v>
          </cell>
        </row>
        <row r="247">
          <cell r="A247" t="str">
            <v>414508247</v>
          </cell>
          <cell r="B247">
            <v>487827</v>
          </cell>
          <cell r="C247" t="str">
            <v>414508247</v>
          </cell>
          <cell r="D247" t="str">
            <v>FLEXTUENTI</v>
          </cell>
          <cell r="E247" t="str">
            <v>DESPACHO</v>
          </cell>
          <cell r="F247" t="str">
            <v>NORMAL</v>
          </cell>
          <cell r="G247" t="str">
            <v>031080414508247</v>
          </cell>
          <cell r="H247">
            <v>44923</v>
          </cell>
          <cell r="I247" t="str">
            <v>EN_TRANSITO</v>
          </cell>
          <cell r="J247">
            <v>44923</v>
          </cell>
          <cell r="K247" t="str">
            <v>Santy Navarrete</v>
          </cell>
          <cell r="L247" t="str">
            <v>ATAHUALPA (CHISALATA) (TU)  CALLE LOS ALAMOS  SN CALLE EL PALO DE BALSA</v>
          </cell>
          <cell r="M247" t="str">
            <v>1803141082</v>
          </cell>
          <cell r="N247" t="str">
            <v>0987939523/0992793825</v>
          </cell>
          <cell r="O247" t="str">
            <v/>
          </cell>
          <cell r="P247" t="str">
            <v>AMBATO</v>
          </cell>
          <cell r="Q247" t="str">
            <v>AMBATO</v>
          </cell>
          <cell r="R247" t="str">
            <v>TUNGURAHUA</v>
          </cell>
          <cell r="S247" t="str">
            <v>AMBATO</v>
          </cell>
          <cell r="T247" t="str">
            <v>TRAMACO</v>
          </cell>
          <cell r="U247" t="str">
            <v>FLEXNETUIO_PROVINCIA</v>
          </cell>
          <cell r="V247">
            <v>1</v>
          </cell>
          <cell r="W247">
            <v>1</v>
          </cell>
          <cell r="X247" t="str">
            <v>FLEXNET ECUADOR - FLEXTUENTI</v>
          </cell>
          <cell r="Y247" t="str">
            <v>CALLE 28 DE JUNIO S/N Y GARCIA MORENO ENTRADA LLANO GRANDE</v>
          </cell>
        </row>
        <row r="248">
          <cell r="A248" t="str">
            <v>414508327</v>
          </cell>
          <cell r="B248">
            <v>487828</v>
          </cell>
          <cell r="C248" t="str">
            <v>414508327</v>
          </cell>
          <cell r="D248" t="str">
            <v>FLEXTUENTI</v>
          </cell>
          <cell r="E248" t="str">
            <v>DESPACHO</v>
          </cell>
          <cell r="F248" t="str">
            <v>NORMAL</v>
          </cell>
          <cell r="G248" t="str">
            <v>FT77033</v>
          </cell>
          <cell r="H248">
            <v>44923</v>
          </cell>
          <cell r="I248" t="str">
            <v>HABILITADO_RUTEO</v>
          </cell>
          <cell r="J248">
            <v>44923</v>
          </cell>
          <cell r="K248" t="str">
            <v>Anahi Naranjo</v>
          </cell>
          <cell r="L248" t="str">
            <v>PIFO CALLE FELICISIMO VEGA E2 82 PSJE 9</v>
          </cell>
          <cell r="M248" t="str">
            <v>1751129410</v>
          </cell>
          <cell r="N248" t="str">
            <v>0995938928/0981222970</v>
          </cell>
          <cell r="O248" t="str">
            <v/>
          </cell>
          <cell r="P248" t="str">
            <v>QUITO</v>
          </cell>
          <cell r="Q248" t="str">
            <v>QUITO</v>
          </cell>
          <cell r="R248" t="str">
            <v>PICHINCHA</v>
          </cell>
          <cell r="U248" t="str">
            <v>FLEXNETUIO_LOCAL</v>
          </cell>
          <cell r="V248">
            <v>1</v>
          </cell>
          <cell r="W248">
            <v>1</v>
          </cell>
          <cell r="X248" t="str">
            <v>FLEXNET ECUADOR - FLEXTUENTI</v>
          </cell>
          <cell r="Y248" t="str">
            <v>CALLE 28 DE JUNIO S/N Y GARCIA MORENO ENTRADA LLANO GRANDE</v>
          </cell>
        </row>
        <row r="249">
          <cell r="A249" t="str">
            <v>414508364</v>
          </cell>
          <cell r="B249">
            <v>487829</v>
          </cell>
          <cell r="C249" t="str">
            <v>414508364</v>
          </cell>
          <cell r="D249" t="str">
            <v>FLEXTUENTI</v>
          </cell>
          <cell r="E249" t="str">
            <v>DESPACHO</v>
          </cell>
          <cell r="F249" t="str">
            <v>NORMAL</v>
          </cell>
          <cell r="G249" t="str">
            <v>FT77032</v>
          </cell>
          <cell r="H249">
            <v>44923</v>
          </cell>
          <cell r="I249" t="str">
            <v>HABILITADO_RUTEO</v>
          </cell>
          <cell r="J249">
            <v>44923</v>
          </cell>
          <cell r="K249" t="str">
            <v>Lizbeth Estefania Castillo</v>
          </cell>
          <cell r="L249" t="str">
            <v>QUITUMBE AV CONDOR NAN SN PUMAPUNGO</v>
          </cell>
          <cell r="M249" t="str">
            <v>0604240861</v>
          </cell>
          <cell r="N249" t="str">
            <v>0995847754/0998092178</v>
          </cell>
          <cell r="O249" t="str">
            <v/>
          </cell>
          <cell r="P249" t="str">
            <v>QUITO</v>
          </cell>
          <cell r="Q249" t="str">
            <v>QUITO</v>
          </cell>
          <cell r="R249" t="str">
            <v>PICHINCHA</v>
          </cell>
          <cell r="U249" t="str">
            <v>FLEXNETUIO_LOCAL</v>
          </cell>
          <cell r="V249">
            <v>1</v>
          </cell>
          <cell r="W249">
            <v>1</v>
          </cell>
          <cell r="X249" t="str">
            <v>FLEXNET ECUADOR - FLEXTUENTI</v>
          </cell>
          <cell r="Y249" t="str">
            <v>CALLE 28 DE JUNIO S/N Y GARCIA MORENO ENTRADA LLANO GRANDE</v>
          </cell>
        </row>
        <row r="250">
          <cell r="A250" t="str">
            <v>414508373</v>
          </cell>
          <cell r="B250">
            <v>487830</v>
          </cell>
          <cell r="C250" t="str">
            <v>414508373</v>
          </cell>
          <cell r="D250" t="str">
            <v>FLEXTUENTI</v>
          </cell>
          <cell r="E250" t="str">
            <v>DESPACHO</v>
          </cell>
          <cell r="F250" t="str">
            <v>NORMAL</v>
          </cell>
          <cell r="G250" t="str">
            <v>TF91070</v>
          </cell>
          <cell r="H250">
            <v>44923</v>
          </cell>
          <cell r="I250" t="str">
            <v>CARGADO_VEHICULO</v>
          </cell>
          <cell r="J250">
            <v>44923</v>
          </cell>
          <cell r="K250" t="str">
            <v>NICOLLE MERCEDES RIVERA PINO</v>
          </cell>
          <cell r="L250" t="str">
            <v>TARQUI (GY) AV BENJAMIN CARRION  MORA  LOCAL 15  CALLE 2DO CALLEJON 18J NO</v>
          </cell>
          <cell r="M250" t="str">
            <v>0943123695</v>
          </cell>
          <cell r="N250" t="str">
            <v>0979241452/0959105217</v>
          </cell>
          <cell r="O250" t="str">
            <v/>
          </cell>
          <cell r="P250" t="str">
            <v>GUAYAQUIL</v>
          </cell>
          <cell r="Q250" t="str">
            <v>GUAYAQUIL</v>
          </cell>
          <cell r="R250" t="str">
            <v>GUAYAS</v>
          </cell>
          <cell r="U250" t="str">
            <v>FLEXNETUIO_GYE</v>
          </cell>
          <cell r="V250">
            <v>1</v>
          </cell>
          <cell r="W250">
            <v>1</v>
          </cell>
          <cell r="X250" t="str">
            <v>FLEXNET ECUADOR - FLEXTUENTI</v>
          </cell>
          <cell r="Y250" t="str">
            <v>CALLE 28 DE JUNIO S/N Y GARCIA MORENO ENTRADA LLANO GRANDE</v>
          </cell>
        </row>
        <row r="251">
          <cell r="A251" t="str">
            <v>414508377</v>
          </cell>
          <cell r="B251">
            <v>487831</v>
          </cell>
          <cell r="C251" t="str">
            <v>414508377</v>
          </cell>
          <cell r="D251" t="str">
            <v>FLEXTUENTI</v>
          </cell>
          <cell r="E251" t="str">
            <v>DESPACHO</v>
          </cell>
          <cell r="F251" t="str">
            <v>NORMAL</v>
          </cell>
          <cell r="G251" t="str">
            <v>031080414508377</v>
          </cell>
          <cell r="H251">
            <v>44923</v>
          </cell>
          <cell r="I251" t="str">
            <v>EN_TRANSITO</v>
          </cell>
          <cell r="J251">
            <v>44923</v>
          </cell>
          <cell r="K251" t="str">
            <v>BERTHA CARRILLO</v>
          </cell>
          <cell r="L251" t="str">
            <v>GONZALEZ SUAREZ (CA) CALLE SUCRE  SN  CALLE LOS ANDES</v>
          </cell>
          <cell r="M251" t="str">
            <v>0401024450</v>
          </cell>
          <cell r="N251" t="str">
            <v>0990853964/0990853964</v>
          </cell>
          <cell r="P251" t="str">
            <v>BOLIVAR (CARCHI)</v>
          </cell>
          <cell r="Q251" t="str">
            <v>BOLIVAR (CARCHI)</v>
          </cell>
          <cell r="R251" t="str">
            <v>CARCHI</v>
          </cell>
          <cell r="T251" t="str">
            <v>TRAMACO</v>
          </cell>
          <cell r="U251" t="str">
            <v>FLEXNETUIO_PROVINCIA</v>
          </cell>
          <cell r="V251">
            <v>1</v>
          </cell>
          <cell r="W251">
            <v>1</v>
          </cell>
          <cell r="X251" t="str">
            <v>FLEXNET ECUADOR - FLEXTUENTI</v>
          </cell>
          <cell r="Y251" t="str">
            <v>CALLE 28 DE JUNIO S/N Y GARCIA MORENO ENTRADA LLANO GRANDE</v>
          </cell>
        </row>
        <row r="252">
          <cell r="A252" t="str">
            <v>414508544</v>
          </cell>
          <cell r="B252">
            <v>487832</v>
          </cell>
          <cell r="C252" t="str">
            <v>414508544</v>
          </cell>
          <cell r="D252" t="str">
            <v>FLEXTUENTI</v>
          </cell>
          <cell r="E252" t="str">
            <v>DESPACHO</v>
          </cell>
          <cell r="F252" t="str">
            <v>NORMAL</v>
          </cell>
          <cell r="G252" t="str">
            <v>031080414508544</v>
          </cell>
          <cell r="H252">
            <v>44923</v>
          </cell>
          <cell r="I252" t="str">
            <v>EN_TRANSITO</v>
          </cell>
          <cell r="J252">
            <v>44923</v>
          </cell>
          <cell r="K252" t="str">
            <v>BERTHA CARRILLO</v>
          </cell>
          <cell r="L252" t="str">
            <v>SAN GABRIEL  LOS ANDES SN COLON</v>
          </cell>
          <cell r="M252" t="str">
            <v>0401024450</v>
          </cell>
          <cell r="N252" t="str">
            <v>0992448967/0991891088</v>
          </cell>
          <cell r="P252" t="str">
            <v>BOLIVAR (CARCHI)</v>
          </cell>
          <cell r="Q252" t="str">
            <v>BOLIVAR (CARCHI)</v>
          </cell>
          <cell r="R252" t="str">
            <v>CARCHI</v>
          </cell>
          <cell r="T252" t="str">
            <v>TRAMACO</v>
          </cell>
          <cell r="U252" t="str">
            <v>FLEXNETUIO_PROVINCIA</v>
          </cell>
          <cell r="V252">
            <v>1</v>
          </cell>
          <cell r="W252">
            <v>1</v>
          </cell>
          <cell r="X252" t="str">
            <v>FLEXNET ECUADOR - FLEXTUENTI</v>
          </cell>
          <cell r="Y252" t="str">
            <v>CALLE 28 DE JUNIO S/N Y GARCIA MORENO ENTRADA LLANO GRANDE</v>
          </cell>
        </row>
        <row r="253">
          <cell r="A253" t="str">
            <v>SOBRE-PROFERMACO-STHEPANY ZAMBRANO</v>
          </cell>
          <cell r="B253">
            <v>487803</v>
          </cell>
          <cell r="C253" t="str">
            <v>SOBRE-PROFERMACO-STHEPANY ZAMBRANO</v>
          </cell>
          <cell r="D253" t="str">
            <v>SG</v>
          </cell>
          <cell r="E253" t="str">
            <v>DESPACHO</v>
          </cell>
          <cell r="F253" t="str">
            <v>NORMAL</v>
          </cell>
          <cell r="G253" t="str">
            <v>91121</v>
          </cell>
          <cell r="H253">
            <v>44923</v>
          </cell>
          <cell r="I253" t="str">
            <v>EN_PROCESO</v>
          </cell>
          <cell r="J253">
            <v>44923</v>
          </cell>
          <cell r="K253" t="str">
            <v xml:space="preserve">STHEPANY ZAMBRANO / PROFERMACO </v>
          </cell>
          <cell r="L253" t="str">
            <v xml:space="preserve">CARAPUNGO OE7-348 Y LANDAZURI </v>
          </cell>
          <cell r="P253" t="str">
            <v>QUITO</v>
          </cell>
          <cell r="Q253" t="str">
            <v>QUITO</v>
          </cell>
          <cell r="R253" t="str">
            <v>PICHINCHA</v>
          </cell>
          <cell r="U253" t="str">
            <v>FLEXNETGYE_UIO</v>
          </cell>
          <cell r="V253">
            <v>1</v>
          </cell>
          <cell r="W253">
            <v>0.2</v>
          </cell>
          <cell r="X253" t="str">
            <v>FLEXNET - GYE</v>
          </cell>
          <cell r="Y253" t="str">
            <v>FERNANDO GUTIERREZ HILL KM 8 1/2 VIA DAULE</v>
          </cell>
        </row>
        <row r="254">
          <cell r="A254" t="str">
            <v>R_22328</v>
          </cell>
          <cell r="B254">
            <v>487802</v>
          </cell>
          <cell r="C254" t="str">
            <v>R_22328</v>
          </cell>
          <cell r="D254" t="str">
            <v>CARESTINO</v>
          </cell>
          <cell r="E254" t="str">
            <v>RETIRO</v>
          </cell>
          <cell r="F254" t="str">
            <v>NORMAL</v>
          </cell>
          <cell r="G254" t="str">
            <v>91017</v>
          </cell>
          <cell r="H254">
            <v>44923</v>
          </cell>
          <cell r="I254" t="str">
            <v>EN_PROCESO</v>
          </cell>
          <cell r="J254">
            <v>44923</v>
          </cell>
          <cell r="K254" t="str">
            <v>FLEXNET ECUADOR - CARESTINO</v>
          </cell>
          <cell r="L254" t="str">
            <v>FERNANDO GUTIERREZ HILL VIA A DAULE KM 8 1/2 ENTRADA A COOPERATIVA JUAN MONTALVO</v>
          </cell>
          <cell r="N254" t="str">
            <v>0996541305</v>
          </cell>
          <cell r="P254" t="str">
            <v>090606</v>
          </cell>
          <cell r="Q254" t="str">
            <v>GUAYAQUIL</v>
          </cell>
          <cell r="R254" t="str">
            <v>GUAYAS</v>
          </cell>
          <cell r="S254" t="str">
            <v>GUAYAQUIL</v>
          </cell>
          <cell r="U254" t="str">
            <v>FLEXNETGYE_UIO</v>
          </cell>
          <cell r="V254">
            <v>1</v>
          </cell>
          <cell r="W254">
            <v>3.41</v>
          </cell>
          <cell r="X254" t="str">
            <v>ALICIA HERRERA/ 0987363259</v>
          </cell>
          <cell r="Y254" t="str">
            <v>CALLE A JOSE MARIA GUERRERO N 71-49</v>
          </cell>
        </row>
        <row r="255">
          <cell r="A255" t="str">
            <v>2480084</v>
          </cell>
          <cell r="B255">
            <v>487788</v>
          </cell>
          <cell r="C255" t="str">
            <v>2480084</v>
          </cell>
          <cell r="D255" t="str">
            <v>MDELIVERY</v>
          </cell>
          <cell r="E255" t="str">
            <v>DESPACHO</v>
          </cell>
          <cell r="F255" t="str">
            <v>NORMAL</v>
          </cell>
          <cell r="G255" t="str">
            <v>FT77050</v>
          </cell>
          <cell r="H255">
            <v>44923</v>
          </cell>
          <cell r="I255" t="str">
            <v>HABILITADO_RUTEO</v>
          </cell>
          <cell r="J255">
            <v>44923</v>
          </cell>
          <cell r="K255" t="str">
            <v>Maritza Rodriguez_CLYAN SERVICES WORLD S A</v>
          </cell>
          <cell r="L255" t="str">
            <v xml:space="preserve"> Av Naciones Unidas E230 y NuNez de Vela Edificio Metropolitan Piso 11 Oficina 1113 </v>
          </cell>
          <cell r="M255" t="str">
            <v>1791871472001</v>
          </cell>
          <cell r="N255" t="str">
            <v>0995051485</v>
          </cell>
          <cell r="O255" t="str">
            <v/>
          </cell>
          <cell r="P255" t="str">
            <v>QUITO</v>
          </cell>
          <cell r="Q255" t="str">
            <v>QUITO</v>
          </cell>
          <cell r="R255" t="str">
            <v>PICHINCHA</v>
          </cell>
          <cell r="T255" t="str">
            <v>FLEXTRANS UIO</v>
          </cell>
          <cell r="U255" t="str">
            <v>FLEXNETUIO_LOCAL</v>
          </cell>
          <cell r="V255">
            <v>1</v>
          </cell>
          <cell r="W255">
            <v>1</v>
          </cell>
          <cell r="X255" t="str">
            <v>FLEXNET ECUADOR - MDELIVERY</v>
          </cell>
          <cell r="Y255" t="str">
            <v>CALLE 28 DE JUNIO S/N Y GARCIA MORENO ENTRADA LLANO GRANDE</v>
          </cell>
        </row>
        <row r="256">
          <cell r="A256" t="str">
            <v>2480086</v>
          </cell>
          <cell r="B256">
            <v>487789</v>
          </cell>
          <cell r="C256" t="str">
            <v>2480086</v>
          </cell>
          <cell r="D256" t="str">
            <v>MDELIVERY</v>
          </cell>
          <cell r="E256" t="str">
            <v>DESPACHO</v>
          </cell>
          <cell r="F256" t="str">
            <v>NORMAL</v>
          </cell>
          <cell r="G256" t="str">
            <v>031080002480086</v>
          </cell>
          <cell r="H256">
            <v>44923</v>
          </cell>
          <cell r="I256" t="str">
            <v>EN_TRANSITO</v>
          </cell>
          <cell r="J256">
            <v>44923</v>
          </cell>
          <cell r="K256" t="str">
            <v>CARLOS SUAREZ ROBERTO CARLOS SUAREZ MARCO LOMBEIDA_SINDICATO UNICO DE TRABAJODORES</v>
          </cell>
          <cell r="L256" t="str">
            <v xml:space="preserve">KM 40 GOBIERNO AUTONOMO MUNICIPAL DE CASCALES en la provincia ciudad SUCUMBIOS CASCALES </v>
          </cell>
          <cell r="M256" t="str">
            <v>2191710145001</v>
          </cell>
          <cell r="N256" t="str">
            <v>0958625150/0992665295</v>
          </cell>
          <cell r="O256" t="str">
            <v/>
          </cell>
          <cell r="P256" t="str">
            <v>CASCALES</v>
          </cell>
          <cell r="Q256" t="str">
            <v>CASCALES</v>
          </cell>
          <cell r="R256" t="str">
            <v>SUCUMBIOS</v>
          </cell>
          <cell r="T256" t="str">
            <v>TRAMACO</v>
          </cell>
          <cell r="U256" t="str">
            <v>FLEXNETUIO_PROVINCIA</v>
          </cell>
          <cell r="V256">
            <v>1</v>
          </cell>
          <cell r="W256">
            <v>1</v>
          </cell>
          <cell r="X256" t="str">
            <v>FLEXNET ECUADOR - MDELIVERY</v>
          </cell>
          <cell r="Y256" t="str">
            <v>CALLE 28 DE JUNIO S/N Y GARCIA MORENO ENTRADA LLANO GRANDE</v>
          </cell>
        </row>
        <row r="257">
          <cell r="A257" t="str">
            <v>2480088</v>
          </cell>
          <cell r="B257">
            <v>487790</v>
          </cell>
          <cell r="C257" t="str">
            <v>2480088</v>
          </cell>
          <cell r="D257" t="str">
            <v>MDELIVERY</v>
          </cell>
          <cell r="E257" t="str">
            <v>DESPACHO</v>
          </cell>
          <cell r="F257" t="str">
            <v>NORMAL</v>
          </cell>
          <cell r="G257" t="str">
            <v>031080002480088</v>
          </cell>
          <cell r="H257">
            <v>44923</v>
          </cell>
          <cell r="I257" t="str">
            <v>EN_TRANSITO</v>
          </cell>
          <cell r="J257">
            <v>44923</v>
          </cell>
          <cell r="K257" t="str">
            <v xml:space="preserve">GABRIELA DELGADO_TALLERES DE SERVICIOS AUTOMOTRICES CEDEPA S A </v>
          </cell>
          <cell r="L257" t="str">
            <v>calle 110 y avenida 102 edificio Cedepa</v>
          </cell>
          <cell r="M257" t="str">
            <v>1391732171001</v>
          </cell>
          <cell r="N257" t="str">
            <v>0994423670</v>
          </cell>
          <cell r="O257" t="str">
            <v/>
          </cell>
          <cell r="P257" t="str">
            <v>MANTA</v>
          </cell>
          <cell r="Q257" t="str">
            <v>MANTA</v>
          </cell>
          <cell r="R257" t="str">
            <v>MANABI</v>
          </cell>
          <cell r="T257" t="str">
            <v>TRAMACO</v>
          </cell>
          <cell r="U257" t="str">
            <v>FLEXNETUIO_PROVINCIA</v>
          </cell>
          <cell r="V257">
            <v>1</v>
          </cell>
          <cell r="W257">
            <v>1</v>
          </cell>
          <cell r="X257" t="str">
            <v>FLEXNET ECUADOR - MDELIVERY</v>
          </cell>
          <cell r="Y257" t="str">
            <v>CALLE 28 DE JUNIO S/N Y GARCIA MORENO ENTRADA LLANO GRANDE</v>
          </cell>
        </row>
        <row r="258">
          <cell r="A258" t="str">
            <v>2480089</v>
          </cell>
          <cell r="B258">
            <v>487791</v>
          </cell>
          <cell r="C258" t="str">
            <v>2480089</v>
          </cell>
          <cell r="D258" t="str">
            <v>MDELIVERY</v>
          </cell>
          <cell r="E258" t="str">
            <v>DESPACHO</v>
          </cell>
          <cell r="F258" t="str">
            <v>NORMAL</v>
          </cell>
          <cell r="G258" t="str">
            <v>FT77067</v>
          </cell>
          <cell r="H258">
            <v>44923</v>
          </cell>
          <cell r="I258" t="str">
            <v>HABILITADO_RUTEO</v>
          </cell>
          <cell r="J258">
            <v>44923</v>
          </cell>
          <cell r="K258" t="str">
            <v>MISHELE TRUJILLO_RAUL COKA BARRIGA AGENCIA ASESORA PRODUCTORA DE SEGUROS CIA LTDA</v>
          </cell>
          <cell r="L258" t="str">
            <v xml:space="preserve"> AV AMAZONAS 4080 Y UNP EDIF PUERTA DEL SOL 5TO PISO RAUL COKA BARRIGA QUITO ECUADOR </v>
          </cell>
          <cell r="M258" t="str">
            <v>1791719115001</v>
          </cell>
          <cell r="N258" t="str">
            <v>0999959969</v>
          </cell>
          <cell r="O258" t="str">
            <v/>
          </cell>
          <cell r="P258" t="str">
            <v>QUITO</v>
          </cell>
          <cell r="Q258" t="str">
            <v>QUITO</v>
          </cell>
          <cell r="R258" t="str">
            <v>PICHINCHA</v>
          </cell>
          <cell r="T258" t="str">
            <v>FLEXTRANS UIO</v>
          </cell>
          <cell r="U258" t="str">
            <v>FLEXNETUIO_LOCAL</v>
          </cell>
          <cell r="V258">
            <v>1</v>
          </cell>
          <cell r="W258">
            <v>1</v>
          </cell>
          <cell r="X258" t="str">
            <v>FLEXNET ECUADOR - MDELIVERY</v>
          </cell>
          <cell r="Y258" t="str">
            <v>CALLE 28 DE JUNIO S/N Y GARCIA MORENO ENTRADA LLANO GRANDE</v>
          </cell>
        </row>
        <row r="259">
          <cell r="A259" t="str">
            <v>2480090</v>
          </cell>
          <cell r="B259">
            <v>487792</v>
          </cell>
          <cell r="C259" t="str">
            <v>2480090</v>
          </cell>
          <cell r="D259" t="str">
            <v>MDELIVERY</v>
          </cell>
          <cell r="E259" t="str">
            <v>DESPACHO</v>
          </cell>
          <cell r="F259" t="str">
            <v>NORMAL</v>
          </cell>
          <cell r="G259" t="str">
            <v>031080002480090</v>
          </cell>
          <cell r="H259">
            <v>44923</v>
          </cell>
          <cell r="I259" t="str">
            <v>EN_TRANSITO</v>
          </cell>
          <cell r="J259">
            <v>44923</v>
          </cell>
          <cell r="K259" t="str">
            <v>EVELYN CUENCA CAROLINA CHAFLA_FUNDACION DESARROLLO HUMANO Y SOCIAL LATACUNGA</v>
          </cell>
          <cell r="L259" t="str">
            <v xml:space="preserve"> RIOBAMBA AV JOSe VELOZ Y CARLOS ZAMBRANO EN LOS ALTOS DE LOCAL DE ACCESORIOS AUTOFAST </v>
          </cell>
          <cell r="M259" t="str">
            <v>0591710230001</v>
          </cell>
          <cell r="N259" t="str">
            <v>0969061749</v>
          </cell>
          <cell r="O259" t="str">
            <v/>
          </cell>
          <cell r="P259" t="str">
            <v>RIOBAMBA</v>
          </cell>
          <cell r="Q259" t="str">
            <v>RIOBAMBA</v>
          </cell>
          <cell r="R259" t="str">
            <v>CHIMBORAZO</v>
          </cell>
          <cell r="T259" t="str">
            <v>TRAMACO</v>
          </cell>
          <cell r="U259" t="str">
            <v>FLEXNETUIO_PROVINCIA</v>
          </cell>
          <cell r="V259">
            <v>1</v>
          </cell>
          <cell r="W259">
            <v>1</v>
          </cell>
          <cell r="X259" t="str">
            <v>FLEXNET ECUADOR - MDELIVERY</v>
          </cell>
          <cell r="Y259" t="str">
            <v>CALLE 28 DE JUNIO S/N Y GARCIA MORENO ENTRADA LLANO GRANDE</v>
          </cell>
        </row>
        <row r="260">
          <cell r="A260" t="str">
            <v>2480092</v>
          </cell>
          <cell r="B260">
            <v>487793</v>
          </cell>
          <cell r="C260" t="str">
            <v>2480092</v>
          </cell>
          <cell r="D260" t="str">
            <v>MDELIVERY</v>
          </cell>
          <cell r="E260" t="str">
            <v>DESPACHO</v>
          </cell>
          <cell r="F260" t="str">
            <v>NORMAL</v>
          </cell>
          <cell r="G260" t="str">
            <v>031080002480092</v>
          </cell>
          <cell r="H260">
            <v>44923</v>
          </cell>
          <cell r="I260" t="str">
            <v>EN_TRANSITO</v>
          </cell>
          <cell r="J260">
            <v>44923</v>
          </cell>
          <cell r="K260" t="str">
            <v>LUIS CHANGOLUISA ANA GARZON_FUNDACION DESARROLLO HUMANO Y SOCIAL LATACUNGA</v>
          </cell>
          <cell r="L260" t="str">
            <v>LATACUNGA BELISARIO QUEVEDO 191 Y AV RUMINAHUI DIAGONAL A LA CLINICA DERMAGENT</v>
          </cell>
          <cell r="M260" t="str">
            <v>0591710230001</v>
          </cell>
          <cell r="N260" t="str">
            <v>0998902542</v>
          </cell>
          <cell r="O260" t="str">
            <v/>
          </cell>
          <cell r="P260" t="str">
            <v>LATACUNGA</v>
          </cell>
          <cell r="Q260" t="str">
            <v>LATACUNGA</v>
          </cell>
          <cell r="R260" t="str">
            <v>COTOPAXI</v>
          </cell>
          <cell r="T260" t="str">
            <v>TRAMACO</v>
          </cell>
          <cell r="U260" t="str">
            <v>FLEXNETUIO_PROVINCIA</v>
          </cell>
          <cell r="V260">
            <v>1</v>
          </cell>
          <cell r="W260">
            <v>1</v>
          </cell>
          <cell r="X260" t="str">
            <v>FLEXNET ECUADOR - MDELIVERY</v>
          </cell>
          <cell r="Y260" t="str">
            <v>CALLE 28 DE JUNIO S/N Y GARCIA MORENO ENTRADA LLANO GRANDE</v>
          </cell>
        </row>
        <row r="261">
          <cell r="A261" t="str">
            <v>2480094</v>
          </cell>
          <cell r="B261">
            <v>487794</v>
          </cell>
          <cell r="C261" t="str">
            <v>2480094</v>
          </cell>
          <cell r="D261" t="str">
            <v>MDELIVERY</v>
          </cell>
          <cell r="E261" t="str">
            <v>DESPACHO</v>
          </cell>
          <cell r="F261" t="str">
            <v>NORMAL</v>
          </cell>
          <cell r="G261" t="str">
            <v>FT77069</v>
          </cell>
          <cell r="H261">
            <v>44923</v>
          </cell>
          <cell r="I261" t="str">
            <v>HABILITADO_RUTEO</v>
          </cell>
          <cell r="J261">
            <v>44923</v>
          </cell>
          <cell r="K261" t="str">
            <v xml:space="preserve">Lucia Mosquera_OPTICA LOS ANDES S A </v>
          </cell>
          <cell r="L261" t="str">
            <v xml:space="preserve"> Fernandez Salvador Oe5 105 y Av de la Prensa sector San Pedro Claver Bloque ADG 13 </v>
          </cell>
          <cell r="M261" t="str">
            <v>1790558886001</v>
          </cell>
          <cell r="N261" t="str">
            <v>0991979773</v>
          </cell>
          <cell r="O261" t="str">
            <v/>
          </cell>
          <cell r="P261" t="str">
            <v>QUITO</v>
          </cell>
          <cell r="Q261" t="str">
            <v>QUITO</v>
          </cell>
          <cell r="R261" t="str">
            <v>PICHINCHA</v>
          </cell>
          <cell r="T261" t="str">
            <v>FLEXTRANS UIO</v>
          </cell>
          <cell r="U261" t="str">
            <v>FLEXNETUIO_LOCAL</v>
          </cell>
          <cell r="V261">
            <v>1</v>
          </cell>
          <cell r="W261">
            <v>1</v>
          </cell>
          <cell r="X261" t="str">
            <v>FLEXNET ECUADOR - MDELIVERY</v>
          </cell>
          <cell r="Y261" t="str">
            <v>CALLE 28 DE JUNIO S/N Y GARCIA MORENO ENTRADA LLANO GRANDE</v>
          </cell>
        </row>
        <row r="262">
          <cell r="A262" t="str">
            <v>2480097</v>
          </cell>
          <cell r="B262">
            <v>487795</v>
          </cell>
          <cell r="C262" t="str">
            <v>2480097</v>
          </cell>
          <cell r="D262" t="str">
            <v>MDELIVERY</v>
          </cell>
          <cell r="E262" t="str">
            <v>DESPACHO</v>
          </cell>
          <cell r="F262" t="str">
            <v>NORMAL</v>
          </cell>
          <cell r="G262" t="str">
            <v>031080002480097</v>
          </cell>
          <cell r="H262">
            <v>44923</v>
          </cell>
          <cell r="I262" t="str">
            <v>EN_TRANSITO</v>
          </cell>
          <cell r="J262">
            <v>44923</v>
          </cell>
          <cell r="K262" t="str">
            <v>FABIAN GUERRERO DANNY DEL SALTO_FUNDACION DESARROLLO HUMANO Y SOCIAL LATACUNGA</v>
          </cell>
          <cell r="L262" t="str">
            <v>AMBATO CDLA INGAHURCO CALLE CHILE 03 34 Y URUGUAL AL LADO RESTAURANT LA SAZON DEL NEGRO</v>
          </cell>
          <cell r="M262" t="str">
            <v>0591710230001</v>
          </cell>
          <cell r="N262" t="str">
            <v>0984606708</v>
          </cell>
          <cell r="O262" t="str">
            <v/>
          </cell>
          <cell r="P262" t="str">
            <v>AMBATO</v>
          </cell>
          <cell r="Q262" t="str">
            <v>AMBATO</v>
          </cell>
          <cell r="R262" t="str">
            <v>TUNGURAHUA</v>
          </cell>
          <cell r="S262" t="str">
            <v>AMBATO</v>
          </cell>
          <cell r="T262" t="str">
            <v>TRAMACO</v>
          </cell>
          <cell r="U262" t="str">
            <v>FLEXNETUIO_PROVINCIA</v>
          </cell>
          <cell r="V262">
            <v>1</v>
          </cell>
          <cell r="W262">
            <v>1</v>
          </cell>
          <cell r="X262" t="str">
            <v>FLEXNET ECUADOR - MDELIVERY</v>
          </cell>
          <cell r="Y262" t="str">
            <v>CALLE 28 DE JUNIO S/N Y GARCIA MORENO ENTRADA LLANO GRANDE</v>
          </cell>
        </row>
        <row r="263">
          <cell r="A263" t="str">
            <v>2480105</v>
          </cell>
          <cell r="B263">
            <v>487796</v>
          </cell>
          <cell r="C263" t="str">
            <v>2480105</v>
          </cell>
          <cell r="D263" t="str">
            <v>MDELIVERY</v>
          </cell>
          <cell r="E263" t="str">
            <v>DESPACHO</v>
          </cell>
          <cell r="F263" t="str">
            <v>NORMAL</v>
          </cell>
          <cell r="G263" t="str">
            <v>TF91127</v>
          </cell>
          <cell r="H263">
            <v>44923</v>
          </cell>
          <cell r="I263" t="str">
            <v>CARGADO_VEHICULO</v>
          </cell>
          <cell r="J263">
            <v>44923</v>
          </cell>
          <cell r="K263" t="str">
            <v>Tanya Ruano Gestora_SWISSOIL DEL ECUADOR S A SWISSOIL</v>
          </cell>
          <cell r="L263" t="str">
            <v xml:space="preserve"> GUAYAS GUAYAQUIL Ciudadela Nueve de Octubre Callejon Noveno entre Av Domingo Comin y La Ria Guayaquil Ecuador </v>
          </cell>
          <cell r="M263" t="str">
            <v>0992634839001</v>
          </cell>
          <cell r="N263" t="str">
            <v>0994629431</v>
          </cell>
          <cell r="O263" t="str">
            <v/>
          </cell>
          <cell r="P263" t="str">
            <v>GUAYAQUIL</v>
          </cell>
          <cell r="Q263" t="str">
            <v>GUAYAQUIL</v>
          </cell>
          <cell r="R263" t="str">
            <v>GUAYAS</v>
          </cell>
          <cell r="T263" t="str">
            <v>FLEXTRANS GYE</v>
          </cell>
          <cell r="U263" t="str">
            <v>FLEXNETUIO_GYE</v>
          </cell>
          <cell r="V263">
            <v>1</v>
          </cell>
          <cell r="W263">
            <v>1</v>
          </cell>
          <cell r="X263" t="str">
            <v>FLEXNET ECUADOR - MDELIVERY</v>
          </cell>
          <cell r="Y263" t="str">
            <v>CALLE 28 DE JUNIO S/N Y GARCIA MORENO ENTRADA LLANO GRANDE</v>
          </cell>
        </row>
        <row r="264">
          <cell r="A264" t="str">
            <v>2480113</v>
          </cell>
          <cell r="B264">
            <v>487797</v>
          </cell>
          <cell r="C264" t="str">
            <v>2480113</v>
          </cell>
          <cell r="D264" t="str">
            <v>MDELIVERY</v>
          </cell>
          <cell r="E264" t="str">
            <v>DESPACHO</v>
          </cell>
          <cell r="F264" t="str">
            <v>NORMAL</v>
          </cell>
          <cell r="G264" t="str">
            <v>FT77079</v>
          </cell>
          <cell r="H264">
            <v>44923</v>
          </cell>
          <cell r="I264" t="str">
            <v>HABILITADO_RUTEO</v>
          </cell>
          <cell r="J264">
            <v>44923</v>
          </cell>
          <cell r="K264" t="str">
            <v>REYES TORRES ALBERTO DAVID_REYES TORRES ALBERTO DAVID</v>
          </cell>
          <cell r="L264" t="str">
            <v xml:space="preserve"> Av Quito local 703 FUROR entre la calle Ibarra y calle Tulcan atras del Municipio </v>
          </cell>
          <cell r="M264" t="str">
            <v>1711039725001</v>
          </cell>
          <cell r="N264" t="str">
            <v>0962662649</v>
          </cell>
          <cell r="O264" t="str">
            <v/>
          </cell>
          <cell r="P264" t="str">
            <v>QUITO</v>
          </cell>
          <cell r="Q264" t="str">
            <v>QUITO</v>
          </cell>
          <cell r="R264" t="str">
            <v>PICHINCHA</v>
          </cell>
          <cell r="T264" t="str">
            <v>FLEXTRANS UIO</v>
          </cell>
          <cell r="U264" t="str">
            <v>FLEXNETUIO_LOCAL</v>
          </cell>
          <cell r="V264">
            <v>1</v>
          </cell>
          <cell r="W264">
            <v>1</v>
          </cell>
          <cell r="X264" t="str">
            <v>FLEXNET ECUADOR - MDELIVERY</v>
          </cell>
          <cell r="Y264" t="str">
            <v>CALLE 28 DE JUNIO S/N Y GARCIA MORENO ENTRADA LLANO GRANDE</v>
          </cell>
        </row>
        <row r="265">
          <cell r="A265" t="str">
            <v>2480114</v>
          </cell>
          <cell r="B265">
            <v>487798</v>
          </cell>
          <cell r="C265" t="str">
            <v>2480114</v>
          </cell>
          <cell r="D265" t="str">
            <v>MDELIVERY</v>
          </cell>
          <cell r="E265" t="str">
            <v>DESPACHO</v>
          </cell>
          <cell r="F265" t="str">
            <v>NORMAL</v>
          </cell>
          <cell r="G265" t="str">
            <v>TF91136</v>
          </cell>
          <cell r="H265">
            <v>44923</v>
          </cell>
          <cell r="I265" t="str">
            <v>CARGADO_VEHICULO</v>
          </cell>
          <cell r="J265">
            <v>44923</v>
          </cell>
          <cell r="K265" t="str">
            <v>TERESA RUIZ PALACIOS_TRANSPORTES RUIZ Y PALACIOS TRANSRUIPALA</v>
          </cell>
          <cell r="L265" t="str">
            <v xml:space="preserve"> URB VILLA CLUB ETAPA NATURA MZ 4 VILLA 5 </v>
          </cell>
          <cell r="M265" t="str">
            <v>0993027669001</v>
          </cell>
          <cell r="N265" t="str">
            <v>0980103606</v>
          </cell>
          <cell r="O265" t="str">
            <v/>
          </cell>
          <cell r="P265" t="str">
            <v>GUAYAQUIL</v>
          </cell>
          <cell r="Q265" t="str">
            <v>GUAYAQUIL</v>
          </cell>
          <cell r="R265" t="str">
            <v>GUAYAS</v>
          </cell>
          <cell r="T265" t="str">
            <v>FLEXTRANS GYE</v>
          </cell>
          <cell r="U265" t="str">
            <v>FLEXNETUIO_GYE</v>
          </cell>
          <cell r="V265">
            <v>1</v>
          </cell>
          <cell r="W265">
            <v>1</v>
          </cell>
          <cell r="X265" t="str">
            <v>FLEXNET ECUADOR - MDELIVERY</v>
          </cell>
          <cell r="Y265" t="str">
            <v>CALLE 28 DE JUNIO S/N Y GARCIA MORENO ENTRADA LLANO GRANDE</v>
          </cell>
        </row>
        <row r="266">
          <cell r="A266" t="str">
            <v>2480115</v>
          </cell>
          <cell r="B266">
            <v>487799</v>
          </cell>
          <cell r="C266" t="str">
            <v>2480115</v>
          </cell>
          <cell r="D266" t="str">
            <v>MDELIVERY</v>
          </cell>
          <cell r="E266" t="str">
            <v>DESPACHO</v>
          </cell>
          <cell r="F266" t="str">
            <v>NORMAL</v>
          </cell>
          <cell r="G266" t="str">
            <v>FT77083</v>
          </cell>
          <cell r="H266">
            <v>44923</v>
          </cell>
          <cell r="I266" t="str">
            <v>HABILITADO_RUTEO</v>
          </cell>
          <cell r="J266">
            <v>44923</v>
          </cell>
          <cell r="K266" t="str">
            <v>JUAN FERNANDO SALCEDO ANDRADE_JUAN FERNANDO SALCEDO ANDRADE</v>
          </cell>
          <cell r="L266" t="str">
            <v>FESA ECUADOR IMPRENTA ISAAC ALBENIZ Y MOZART PREGUNTAR EN GARITA</v>
          </cell>
          <cell r="M266" t="str">
            <v>1722006408001</v>
          </cell>
          <cell r="N266" t="str">
            <v>0979372861</v>
          </cell>
          <cell r="O266" t="str">
            <v/>
          </cell>
          <cell r="P266" t="str">
            <v>QUITO</v>
          </cell>
          <cell r="Q266" t="str">
            <v>QUITO</v>
          </cell>
          <cell r="R266" t="str">
            <v>PICHINCHA</v>
          </cell>
          <cell r="T266" t="str">
            <v>FLEXTRANS UIO</v>
          </cell>
          <cell r="U266" t="str">
            <v>FLEXNETUIO_LOCAL</v>
          </cell>
          <cell r="V266">
            <v>1</v>
          </cell>
          <cell r="W266">
            <v>1</v>
          </cell>
          <cell r="X266" t="str">
            <v>FLEXNET ECUADOR - MDELIVERY</v>
          </cell>
          <cell r="Y266" t="str">
            <v>CALLE 28 DE JUNIO S/N Y GARCIA MORENO ENTRADA LLANO GRANDE</v>
          </cell>
        </row>
        <row r="267">
          <cell r="A267" t="str">
            <v>2480116</v>
          </cell>
          <cell r="B267">
            <v>487800</v>
          </cell>
          <cell r="C267" t="str">
            <v>2480116</v>
          </cell>
          <cell r="D267" t="str">
            <v>MDELIVERY</v>
          </cell>
          <cell r="E267" t="str">
            <v>DESPACHO</v>
          </cell>
          <cell r="F267" t="str">
            <v>NORMAL</v>
          </cell>
          <cell r="G267" t="str">
            <v>FT77065</v>
          </cell>
          <cell r="H267">
            <v>44923</v>
          </cell>
          <cell r="I267" t="str">
            <v>HABILITADO_RUTEO</v>
          </cell>
          <cell r="J267">
            <v>44923</v>
          </cell>
          <cell r="K267" t="str">
            <v xml:space="preserve">Lesly Mena_OPTICA LOS ANDES S A </v>
          </cell>
          <cell r="L267" t="str">
            <v xml:space="preserve"> Ignacio San Maria E330 y Juan Gonzalez Edificio Metropoli 10mo piso Quito Ecuador </v>
          </cell>
          <cell r="M267" t="str">
            <v>1790558886001</v>
          </cell>
          <cell r="N267" t="str">
            <v>0991979773</v>
          </cell>
          <cell r="O267" t="str">
            <v/>
          </cell>
          <cell r="P267" t="str">
            <v>QUITO</v>
          </cell>
          <cell r="Q267" t="str">
            <v>QUITO</v>
          </cell>
          <cell r="R267" t="str">
            <v>PICHINCHA</v>
          </cell>
          <cell r="T267" t="str">
            <v>FLEXTRANS UIO</v>
          </cell>
          <cell r="U267" t="str">
            <v>FLEXNETUIO_LOCAL</v>
          </cell>
          <cell r="V267">
            <v>1</v>
          </cell>
          <cell r="W267">
            <v>1</v>
          </cell>
          <cell r="X267" t="str">
            <v>FLEXNET ECUADOR - MDELIVERY</v>
          </cell>
          <cell r="Y267" t="str">
            <v>CALLE 28 DE JUNIO S/N Y GARCIA MORENO ENTRADA LLANO GRANDE</v>
          </cell>
        </row>
        <row r="268">
          <cell r="A268" t="str">
            <v>2480117</v>
          </cell>
          <cell r="B268">
            <v>487801</v>
          </cell>
          <cell r="C268" t="str">
            <v>2480117</v>
          </cell>
          <cell r="D268" t="str">
            <v>MDELIVERY</v>
          </cell>
          <cell r="E268" t="str">
            <v>DESPACHO</v>
          </cell>
          <cell r="F268" t="str">
            <v>NORMAL</v>
          </cell>
          <cell r="G268" t="str">
            <v>TF91128</v>
          </cell>
          <cell r="H268">
            <v>44923</v>
          </cell>
          <cell r="I268" t="str">
            <v>CARGADO_VEHICULO</v>
          </cell>
          <cell r="J268">
            <v>44923</v>
          </cell>
          <cell r="K268" t="str">
            <v>ANGELA YOHANA VALENCIA MERO_ANGELA YOHANA VALENCIA MERO</v>
          </cell>
          <cell r="L268" t="str">
            <v xml:space="preserve"> PATIRZA Y COP CARLOS GUEVARA MORENO 2 MANZANA 3177 SOLAR 23 ESTACION DE LA LINEA 152 A UNA CUADRA ATRAS DE LA CASA ALADO DE UNA TIENDA WILLIAM SANCHEZ 2 15 36 2 S 79 54 10 1 W </v>
          </cell>
          <cell r="M268" t="str">
            <v>0925122004001</v>
          </cell>
          <cell r="N268" t="str">
            <v>0985060832/045164120/0996378866</v>
          </cell>
          <cell r="O268" t="str">
            <v/>
          </cell>
          <cell r="P268" t="str">
            <v>GUAYAQUIL</v>
          </cell>
          <cell r="Q268" t="str">
            <v>GUAYAQUIL</v>
          </cell>
          <cell r="R268" t="str">
            <v>GUAYAS</v>
          </cell>
          <cell r="T268" t="str">
            <v>FLEXTRANS GYE</v>
          </cell>
          <cell r="U268" t="str">
            <v>FLEXNETUIO_GYE</v>
          </cell>
          <cell r="V268">
            <v>1</v>
          </cell>
          <cell r="W268">
            <v>1</v>
          </cell>
          <cell r="X268" t="str">
            <v>FLEXNET ECUADOR - MDELIVERY</v>
          </cell>
          <cell r="Y268" t="str">
            <v>CALLE 28 DE JUNIO S/N Y GARCIA MORENO ENTRADA LLANO GRANDE</v>
          </cell>
        </row>
        <row r="269">
          <cell r="A269" t="str">
            <v>2480040</v>
          </cell>
          <cell r="B269">
            <v>487773</v>
          </cell>
          <cell r="C269" t="str">
            <v>2480040</v>
          </cell>
          <cell r="D269" t="str">
            <v>MDELIVERY</v>
          </cell>
          <cell r="E269" t="str">
            <v>DESPACHO</v>
          </cell>
          <cell r="F269" t="str">
            <v>NORMAL</v>
          </cell>
          <cell r="G269" t="str">
            <v>FT77080</v>
          </cell>
          <cell r="H269">
            <v>44923</v>
          </cell>
          <cell r="I269" t="str">
            <v>HABILITADO_RUTEO</v>
          </cell>
          <cell r="J269">
            <v>44923</v>
          </cell>
          <cell r="K269" t="str">
            <v xml:space="preserve">CARLOS QUILLUPANGUI_INNOVATRESEC CONSULTORES CIA LTDA </v>
          </cell>
          <cell r="L269" t="str">
            <v>QUITO Capitan Ramon Borja 8 23 y Av 6 de Diciembre</v>
          </cell>
          <cell r="M269" t="str">
            <v>1792628881001</v>
          </cell>
          <cell r="N269" t="str">
            <v>0984901009</v>
          </cell>
          <cell r="O269" t="str">
            <v/>
          </cell>
          <cell r="P269" t="str">
            <v>QUITO</v>
          </cell>
          <cell r="Q269" t="str">
            <v>QUITO</v>
          </cell>
          <cell r="R269" t="str">
            <v>PICHINCHA</v>
          </cell>
          <cell r="T269" t="str">
            <v>FLEXTRANS UIO</v>
          </cell>
          <cell r="U269" t="str">
            <v>FLEXNETUIO_LOCAL</v>
          </cell>
          <cell r="V269">
            <v>1</v>
          </cell>
          <cell r="W269">
            <v>1</v>
          </cell>
          <cell r="X269" t="str">
            <v>FLEXNET ECUADOR - MDELIVERY</v>
          </cell>
          <cell r="Y269" t="str">
            <v>CALLE 28 DE JUNIO S/N Y GARCIA MORENO ENTRADA LLANO GRANDE</v>
          </cell>
        </row>
        <row r="270">
          <cell r="A270" t="str">
            <v>2480045</v>
          </cell>
          <cell r="B270">
            <v>487774</v>
          </cell>
          <cell r="C270" t="str">
            <v>2480045</v>
          </cell>
          <cell r="D270" t="str">
            <v>MDELIVERY</v>
          </cell>
          <cell r="E270" t="str">
            <v>DESPACHO</v>
          </cell>
          <cell r="F270" t="str">
            <v>NORMAL</v>
          </cell>
          <cell r="G270" t="str">
            <v>IC4077</v>
          </cell>
          <cell r="H270">
            <v>44923</v>
          </cell>
          <cell r="I270" t="str">
            <v>HABILITADO_RUTEO</v>
          </cell>
          <cell r="J270">
            <v>44923</v>
          </cell>
          <cell r="K270" t="str">
            <v xml:space="preserve">Juan Pablo Barzallo_UNIDAD EDUCATIVA SANTANA UNESA S A </v>
          </cell>
          <cell r="L270" t="str">
            <v xml:space="preserve"> AZUAY CUENCA AV LOS CEREZOS s n A 100 METROS DE LA AV ABELARDO J ANDRADE JUNTO A LA PLANTA DE LA EMPRESA MP3 </v>
          </cell>
          <cell r="M270" t="str">
            <v>0190150259001</v>
          </cell>
          <cell r="N270" t="str">
            <v>0997531509</v>
          </cell>
          <cell r="O270" t="str">
            <v/>
          </cell>
          <cell r="P270" t="str">
            <v>CUENCA</v>
          </cell>
          <cell r="Q270" t="str">
            <v>CUENCA</v>
          </cell>
          <cell r="R270" t="str">
            <v>AZUAY</v>
          </cell>
          <cell r="T270" t="str">
            <v>TRAMACO</v>
          </cell>
          <cell r="U270" t="str">
            <v>FLEXNETUIO_PROVINCIA</v>
          </cell>
          <cell r="V270">
            <v>1</v>
          </cell>
          <cell r="W270">
            <v>1</v>
          </cell>
          <cell r="X270" t="str">
            <v>FLEXNET ECUADOR - MDELIVERY</v>
          </cell>
          <cell r="Y270" t="str">
            <v>CALLE 28 DE JUNIO S/N Y GARCIA MORENO ENTRADA LLANO GRANDE</v>
          </cell>
        </row>
        <row r="271">
          <cell r="A271" t="str">
            <v>2480046</v>
          </cell>
          <cell r="B271">
            <v>487775</v>
          </cell>
          <cell r="C271" t="str">
            <v>2480046</v>
          </cell>
          <cell r="D271" t="str">
            <v>MDELIVERY</v>
          </cell>
          <cell r="E271" t="str">
            <v>DESPACHO</v>
          </cell>
          <cell r="F271" t="str">
            <v>NORMAL</v>
          </cell>
          <cell r="G271" t="str">
            <v>FT77081</v>
          </cell>
          <cell r="H271">
            <v>44923</v>
          </cell>
          <cell r="I271" t="str">
            <v>HABILITADO_RUTEO</v>
          </cell>
          <cell r="J271">
            <v>44923</v>
          </cell>
          <cell r="K271" t="str">
            <v>Horacio Diaz_ENVAGRIF C A ENVASADOS AGRICOLAS Y FRUTALES</v>
          </cell>
          <cell r="L271" t="str">
            <v>Calle Carchi N 904 y Av Interoceanica Quito 170184 QUITO QUITO PICHINCHA REGION SIERRA Ecuador</v>
          </cell>
          <cell r="M271" t="str">
            <v>1791227433001</v>
          </cell>
          <cell r="N271" t="str">
            <v>0995788941</v>
          </cell>
          <cell r="O271" t="str">
            <v/>
          </cell>
          <cell r="P271" t="str">
            <v>QUITO</v>
          </cell>
          <cell r="Q271" t="str">
            <v>QUITO</v>
          </cell>
          <cell r="R271" t="str">
            <v>PICHINCHA</v>
          </cell>
          <cell r="T271" t="str">
            <v>FLEXTRANS UIO</v>
          </cell>
          <cell r="U271" t="str">
            <v>FLEXNETUIO_LOCAL</v>
          </cell>
          <cell r="V271">
            <v>1</v>
          </cell>
          <cell r="W271">
            <v>1</v>
          </cell>
          <cell r="X271" t="str">
            <v>FLEXNET ECUADOR - MDELIVERY</v>
          </cell>
          <cell r="Y271" t="str">
            <v>CALLE 28 DE JUNIO S/N Y GARCIA MORENO ENTRADA LLANO GRANDE</v>
          </cell>
        </row>
        <row r="272">
          <cell r="A272" t="str">
            <v>2480047</v>
          </cell>
          <cell r="B272">
            <v>487776</v>
          </cell>
          <cell r="C272" t="str">
            <v>2480047</v>
          </cell>
          <cell r="D272" t="str">
            <v>MDELIVERY</v>
          </cell>
          <cell r="E272" t="str">
            <v>DESPACHO</v>
          </cell>
          <cell r="F272" t="str">
            <v>NORMAL</v>
          </cell>
          <cell r="G272" t="str">
            <v>FT77066</v>
          </cell>
          <cell r="H272">
            <v>44923</v>
          </cell>
          <cell r="I272" t="str">
            <v>HABILITADO_RUTEO</v>
          </cell>
          <cell r="J272">
            <v>44923</v>
          </cell>
          <cell r="K272" t="str">
            <v>Sofia Alexandra Benitez Recalde_ASOCIACION SOLIDARISTA PROFUTURO</v>
          </cell>
          <cell r="L272" t="str">
            <v xml:space="preserve">Holcim Planta Quito Norte Av Manuel Zambrano 200 y 6 de Diciembre </v>
          </cell>
          <cell r="M272" t="str">
            <v>0992424222001</v>
          </cell>
          <cell r="N272" t="str">
            <v>0987383995</v>
          </cell>
          <cell r="O272" t="str">
            <v/>
          </cell>
          <cell r="P272" t="str">
            <v>QUITO</v>
          </cell>
          <cell r="Q272" t="str">
            <v>QUITO</v>
          </cell>
          <cell r="R272" t="str">
            <v>PICHINCHA</v>
          </cell>
          <cell r="T272" t="str">
            <v>FLEXTRANS UIO</v>
          </cell>
          <cell r="U272" t="str">
            <v>FLEXNETUIO_LOCAL</v>
          </cell>
          <cell r="V272">
            <v>1</v>
          </cell>
          <cell r="W272">
            <v>1</v>
          </cell>
          <cell r="X272" t="str">
            <v>FLEXNET ECUADOR - MDELIVERY</v>
          </cell>
          <cell r="Y272" t="str">
            <v>CALLE 28 DE JUNIO S/N Y GARCIA MORENO ENTRADA LLANO GRANDE</v>
          </cell>
        </row>
        <row r="273">
          <cell r="A273" t="str">
            <v>2480048</v>
          </cell>
          <cell r="B273">
            <v>487777</v>
          </cell>
          <cell r="C273" t="str">
            <v>2480048</v>
          </cell>
          <cell r="D273" t="str">
            <v>MDELIVERY</v>
          </cell>
          <cell r="E273" t="str">
            <v>DESPACHO</v>
          </cell>
          <cell r="F273" t="str">
            <v>NORMAL</v>
          </cell>
          <cell r="G273" t="str">
            <v>FT77055</v>
          </cell>
          <cell r="H273">
            <v>44923</v>
          </cell>
          <cell r="I273" t="str">
            <v>HABILITADO_RUTEO</v>
          </cell>
          <cell r="J273">
            <v>44923</v>
          </cell>
          <cell r="K273" t="str">
            <v>CRISTIAN PAREDES_ BANCO PICHINCHA CA</v>
          </cell>
          <cell r="L273" t="str">
            <v>Amazonas y Pereira Matriz Banco Pichincha Av Piso 7</v>
          </cell>
          <cell r="M273" t="str">
            <v>1790010937001</v>
          </cell>
          <cell r="N273" t="str">
            <v>0999059226</v>
          </cell>
          <cell r="O273" t="str">
            <v/>
          </cell>
          <cell r="P273" t="str">
            <v>QUITO</v>
          </cell>
          <cell r="Q273" t="str">
            <v>QUITO</v>
          </cell>
          <cell r="R273" t="str">
            <v>PICHINCHA</v>
          </cell>
          <cell r="T273" t="str">
            <v>FLEXTRANS UIO</v>
          </cell>
          <cell r="U273" t="str">
            <v>FLEXNETUIO_LOCAL</v>
          </cell>
          <cell r="V273">
            <v>1</v>
          </cell>
          <cell r="W273">
            <v>1</v>
          </cell>
          <cell r="X273" t="str">
            <v>FLEXNET ECUADOR - MDELIVERY</v>
          </cell>
          <cell r="Y273" t="str">
            <v>CALLE 28 DE JUNIO S/N Y GARCIA MORENO ENTRADA LLANO GRANDE</v>
          </cell>
        </row>
        <row r="274">
          <cell r="A274" t="str">
            <v>2480049</v>
          </cell>
          <cell r="B274">
            <v>487778</v>
          </cell>
          <cell r="C274" t="str">
            <v>2480049</v>
          </cell>
          <cell r="D274" t="str">
            <v>MDELIVERY</v>
          </cell>
          <cell r="E274" t="str">
            <v>DESPACHO</v>
          </cell>
          <cell r="F274" t="str">
            <v>NORMAL</v>
          </cell>
          <cell r="G274" t="str">
            <v>031080002480049</v>
          </cell>
          <cell r="H274">
            <v>44923</v>
          </cell>
          <cell r="I274" t="str">
            <v>EN_TRANSITO</v>
          </cell>
          <cell r="J274">
            <v>44923</v>
          </cell>
          <cell r="K274" t="str">
            <v>LUIS FERNANDO VELIZ ALCIVAR_LUIS FERNANDO VELIZ ALCIVAR</v>
          </cell>
          <cell r="L274" t="str">
            <v xml:space="preserve">AV RiO YAMBOYA ENTRE AV GEORGETOWN Y AV QUITO DETRaS DE LA GASOLINERA ZAMAVIS </v>
          </cell>
          <cell r="M274" t="str">
            <v>1721669206001</v>
          </cell>
          <cell r="N274" t="str">
            <v>0958602588</v>
          </cell>
          <cell r="O274" t="str">
            <v/>
          </cell>
          <cell r="P274" t="str">
            <v>SANTO DOMINGO</v>
          </cell>
          <cell r="Q274" t="str">
            <v>SANTO DOMINGO</v>
          </cell>
          <cell r="R274" t="str">
            <v>SANTO DOMINGO DE LOS TSACHILAS</v>
          </cell>
          <cell r="T274" t="str">
            <v>TRAMACO</v>
          </cell>
          <cell r="U274" t="str">
            <v>FLEXNETUIO_PROVINCIA</v>
          </cell>
          <cell r="V274">
            <v>1</v>
          </cell>
          <cell r="W274">
            <v>1</v>
          </cell>
          <cell r="X274" t="str">
            <v>FLEXNET ECUADOR - MDELIVERY</v>
          </cell>
          <cell r="Y274" t="str">
            <v>CALLE 28 DE JUNIO S/N Y GARCIA MORENO ENTRADA LLANO GRANDE</v>
          </cell>
        </row>
        <row r="275">
          <cell r="A275" t="str">
            <v>2480050</v>
          </cell>
          <cell r="B275">
            <v>487779</v>
          </cell>
          <cell r="C275" t="str">
            <v>2480050</v>
          </cell>
          <cell r="D275" t="str">
            <v>MDELIVERY</v>
          </cell>
          <cell r="E275" t="str">
            <v>DESPACHO</v>
          </cell>
          <cell r="F275" t="str">
            <v>NORMAL</v>
          </cell>
          <cell r="G275" t="str">
            <v>TF91132</v>
          </cell>
          <cell r="H275">
            <v>44923</v>
          </cell>
          <cell r="I275" t="str">
            <v>CARGADO_VEHICULO</v>
          </cell>
          <cell r="J275">
            <v>44923</v>
          </cell>
          <cell r="K275" t="str">
            <v xml:space="preserve">DENNISSE IZQUIETA_MAYEKAWA ECUADOR S A </v>
          </cell>
          <cell r="L275" t="str">
            <v>Cdla Alamos Norte Av Destacamento Base Sur y Jose Nicolas Ramon de Jesus MZ 26 Solar 18 frente al cdla el condor oficinas de MAYEKAWA</v>
          </cell>
          <cell r="M275" t="str">
            <v>0992715855001</v>
          </cell>
          <cell r="N275" t="str">
            <v>0984365172</v>
          </cell>
          <cell r="O275" t="str">
            <v/>
          </cell>
          <cell r="P275" t="str">
            <v>GUAYAQUIL</v>
          </cell>
          <cell r="Q275" t="str">
            <v>GUAYAQUIL</v>
          </cell>
          <cell r="R275" t="str">
            <v>GUAYAS</v>
          </cell>
          <cell r="T275" t="str">
            <v>FLEXTRANS GYE</v>
          </cell>
          <cell r="U275" t="str">
            <v>FLEXNETUIO_GYE</v>
          </cell>
          <cell r="V275">
            <v>1</v>
          </cell>
          <cell r="W275">
            <v>1</v>
          </cell>
          <cell r="X275" t="str">
            <v>FLEXNET ECUADOR - MDELIVERY</v>
          </cell>
          <cell r="Y275" t="str">
            <v>CALLE 28 DE JUNIO S/N Y GARCIA MORENO ENTRADA LLANO GRANDE</v>
          </cell>
        </row>
        <row r="276">
          <cell r="A276" t="str">
            <v>2480051</v>
          </cell>
          <cell r="B276">
            <v>487780</v>
          </cell>
          <cell r="C276" t="str">
            <v>2480051</v>
          </cell>
          <cell r="D276" t="str">
            <v>MDELIVERY</v>
          </cell>
          <cell r="E276" t="str">
            <v>DESPACHO</v>
          </cell>
          <cell r="F276" t="str">
            <v>NORMAL</v>
          </cell>
          <cell r="G276" t="str">
            <v>TF91126</v>
          </cell>
          <cell r="H276">
            <v>44923</v>
          </cell>
          <cell r="I276" t="str">
            <v>CARGADO_VEHICULO</v>
          </cell>
          <cell r="J276">
            <v>44923</v>
          </cell>
          <cell r="K276" t="str">
            <v>LIVINTON GEOVANNY JARA MORALES_LIVINTON GEOVANNY JARA MORALES</v>
          </cell>
          <cell r="L276" t="str">
            <v>ESMERALDAS Y 10 DE AGOSTO BARRIO CENTRO EN EL CUERPO DE BOMBREROS</v>
          </cell>
          <cell r="M276" t="str">
            <v>0918905274001</v>
          </cell>
          <cell r="N276" t="str">
            <v>0961721029</v>
          </cell>
          <cell r="O276" t="str">
            <v/>
          </cell>
          <cell r="P276" t="str">
            <v>GUAYAQUIL</v>
          </cell>
          <cell r="Q276" t="str">
            <v>GUAYAQUIL</v>
          </cell>
          <cell r="R276" t="str">
            <v>GUAYAS</v>
          </cell>
          <cell r="T276" t="str">
            <v>FLEXTRANS GYE</v>
          </cell>
          <cell r="U276" t="str">
            <v>FLEXNETUIO_GYE</v>
          </cell>
          <cell r="V276">
            <v>1</v>
          </cell>
          <cell r="W276">
            <v>1</v>
          </cell>
          <cell r="X276" t="str">
            <v>FLEXNET ECUADOR - MDELIVERY</v>
          </cell>
          <cell r="Y276" t="str">
            <v>CALLE 28 DE JUNIO S/N Y GARCIA MORENO ENTRADA LLANO GRANDE</v>
          </cell>
        </row>
        <row r="277">
          <cell r="A277" t="str">
            <v>2480052</v>
          </cell>
          <cell r="B277">
            <v>487781</v>
          </cell>
          <cell r="C277" t="str">
            <v>2480052</v>
          </cell>
          <cell r="D277" t="str">
            <v>MDELIVERY</v>
          </cell>
          <cell r="E277" t="str">
            <v>DESPACHO</v>
          </cell>
          <cell r="F277" t="str">
            <v>NORMAL</v>
          </cell>
          <cell r="G277" t="str">
            <v>FT77057</v>
          </cell>
          <cell r="H277">
            <v>44923</v>
          </cell>
          <cell r="I277" t="str">
            <v>HABILITADO_RUTEO</v>
          </cell>
          <cell r="J277">
            <v>44923</v>
          </cell>
          <cell r="K277" t="str">
            <v>DIEGO MOROCHO_COMITE DE EMPRESA DE LOS TRABAJADORES DE LA EMPRESA PUBLICA METROPOLITANA DE AGUA POTABLE</v>
          </cell>
          <cell r="L277" t="str">
            <v>oficina principal CETEPMAPS Provincia Pichincha Canton Quito calle obispo diaz de la Madrid 0e8 279 Gualberto arcos oficina 201 referencia diagonal al goe</v>
          </cell>
          <cell r="M277" t="str">
            <v>1791709594001</v>
          </cell>
          <cell r="N277" t="str">
            <v>0991462899</v>
          </cell>
          <cell r="O277" t="str">
            <v/>
          </cell>
          <cell r="P277" t="str">
            <v>QUITO</v>
          </cell>
          <cell r="Q277" t="str">
            <v>QUITO</v>
          </cell>
          <cell r="R277" t="str">
            <v>PICHINCHA</v>
          </cell>
          <cell r="T277" t="str">
            <v>FLEXTRANS UIO</v>
          </cell>
          <cell r="U277" t="str">
            <v>FLEXNETUIO_LOCAL</v>
          </cell>
          <cell r="V277">
            <v>1</v>
          </cell>
          <cell r="W277">
            <v>1</v>
          </cell>
          <cell r="X277" t="str">
            <v>FLEXNET ECUADOR - MDELIVERY</v>
          </cell>
          <cell r="Y277" t="str">
            <v>CALLE 28 DE JUNIO S/N Y GARCIA MORENO ENTRADA LLANO GRANDE</v>
          </cell>
        </row>
        <row r="278">
          <cell r="A278" t="str">
            <v>2480053</v>
          </cell>
          <cell r="B278">
            <v>487782</v>
          </cell>
          <cell r="C278" t="str">
            <v>2480053</v>
          </cell>
          <cell r="D278" t="str">
            <v>MDELIVERY</v>
          </cell>
          <cell r="E278" t="str">
            <v>DESPACHO</v>
          </cell>
          <cell r="F278" t="str">
            <v>NORMAL</v>
          </cell>
          <cell r="G278" t="str">
            <v>TF91133</v>
          </cell>
          <cell r="H278">
            <v>44923</v>
          </cell>
          <cell r="I278" t="str">
            <v>CARGADO_VEHICULO</v>
          </cell>
          <cell r="J278">
            <v>44923</v>
          </cell>
          <cell r="K278" t="str">
            <v>Tanya Ruano_SWISSOIL DEL ECUADOR S A SWISSOIL</v>
          </cell>
          <cell r="L278" t="str">
            <v>Ciudadela Nueve de Octubre Callejon Noveno entre Av Domingo Comin y La Ria</v>
          </cell>
          <cell r="M278" t="str">
            <v>0992634839001</v>
          </cell>
          <cell r="N278" t="str">
            <v>0994629431</v>
          </cell>
          <cell r="O278" t="str">
            <v/>
          </cell>
          <cell r="P278" t="str">
            <v>GUAYAQUIL</v>
          </cell>
          <cell r="Q278" t="str">
            <v>GUAYAQUIL</v>
          </cell>
          <cell r="R278" t="str">
            <v>GUAYAS</v>
          </cell>
          <cell r="T278" t="str">
            <v>FLEXTRANS GYE</v>
          </cell>
          <cell r="U278" t="str">
            <v>FLEXNETUIO_GYE</v>
          </cell>
          <cell r="V278">
            <v>1</v>
          </cell>
          <cell r="W278">
            <v>1</v>
          </cell>
          <cell r="X278" t="str">
            <v>FLEXNET ECUADOR - MDELIVERY</v>
          </cell>
          <cell r="Y278" t="str">
            <v>CALLE 28 DE JUNIO S/N Y GARCIA MORENO ENTRADA LLANO GRANDE</v>
          </cell>
        </row>
        <row r="279">
          <cell r="A279" t="str">
            <v>2480058</v>
          </cell>
          <cell r="B279">
            <v>487783</v>
          </cell>
          <cell r="C279" t="str">
            <v>2480058</v>
          </cell>
          <cell r="D279" t="str">
            <v>MDELIVERY</v>
          </cell>
          <cell r="E279" t="str">
            <v>DESPACHO</v>
          </cell>
          <cell r="F279" t="str">
            <v>NORMAL</v>
          </cell>
          <cell r="G279" t="str">
            <v>031080002480058</v>
          </cell>
          <cell r="H279">
            <v>44923</v>
          </cell>
          <cell r="I279" t="str">
            <v>EN_TRANSITO</v>
          </cell>
          <cell r="J279">
            <v>44923</v>
          </cell>
          <cell r="K279" t="str">
            <v>FREDDY CASTILLO_ JOSE ROBERTO JUBERT PONCE SEVILLA</v>
          </cell>
          <cell r="L279" t="str">
            <v>LALAMA ENTRE ROCAFUERTE Y CUENCA FRENTE AL DISPENSARIO NUESTRA SENORA DE LA ELEVACION</v>
          </cell>
          <cell r="M279" t="str">
            <v>1891702104001</v>
          </cell>
          <cell r="N279" t="str">
            <v>0999737047</v>
          </cell>
          <cell r="O279" t="str">
            <v/>
          </cell>
          <cell r="P279" t="str">
            <v>AMBATO</v>
          </cell>
          <cell r="Q279" t="str">
            <v>AMBATO</v>
          </cell>
          <cell r="R279" t="str">
            <v>TUNGURAHUA</v>
          </cell>
          <cell r="S279" t="str">
            <v>AMBATO</v>
          </cell>
          <cell r="T279" t="str">
            <v>TRAMACO</v>
          </cell>
          <cell r="U279" t="str">
            <v>FLEXNETUIO_PROVINCIA</v>
          </cell>
          <cell r="V279">
            <v>1</v>
          </cell>
          <cell r="W279">
            <v>1</v>
          </cell>
          <cell r="X279" t="str">
            <v>FLEXNET ECUADOR - MDELIVERY</v>
          </cell>
          <cell r="Y279" t="str">
            <v>CALLE 28 DE JUNIO S/N Y GARCIA MORENO ENTRADA LLANO GRANDE</v>
          </cell>
        </row>
        <row r="280">
          <cell r="A280" t="str">
            <v>2480059</v>
          </cell>
          <cell r="B280">
            <v>487784</v>
          </cell>
          <cell r="C280" t="str">
            <v>2480059</v>
          </cell>
          <cell r="D280" t="str">
            <v>MDELIVERY</v>
          </cell>
          <cell r="E280" t="str">
            <v>DESPACHO</v>
          </cell>
          <cell r="F280" t="str">
            <v>NORMAL</v>
          </cell>
          <cell r="G280" t="str">
            <v>FT77078</v>
          </cell>
          <cell r="H280">
            <v>44923</v>
          </cell>
          <cell r="I280" t="str">
            <v>HABILITADO_RUTEO</v>
          </cell>
          <cell r="J280">
            <v>44923</v>
          </cell>
          <cell r="K280" t="str">
            <v>MILTON PATRICIO VARGAS ACOSTA_MILTON PATRICIO VARGAS ACOSTA</v>
          </cell>
          <cell r="L280" t="str">
            <v xml:space="preserve"> Alonso de Torres No 41102 yBeck Rollo Edificio tenis bulevar REFERENCIA LA CALLE ALONZO ES LA CALLE Q SE TOPA CON EL CENTRO COMERCIAL EL BOSQUE </v>
          </cell>
          <cell r="M280" t="str">
            <v>1702656875001</v>
          </cell>
          <cell r="N280" t="str">
            <v>0998390101</v>
          </cell>
          <cell r="O280" t="str">
            <v/>
          </cell>
          <cell r="P280" t="str">
            <v>QUITO</v>
          </cell>
          <cell r="Q280" t="str">
            <v>QUITO</v>
          </cell>
          <cell r="R280" t="str">
            <v>PICHINCHA</v>
          </cell>
          <cell r="T280" t="str">
            <v>FLEXTRANS UIO</v>
          </cell>
          <cell r="U280" t="str">
            <v>FLEXNETUIO_LOCAL</v>
          </cell>
          <cell r="V280">
            <v>1</v>
          </cell>
          <cell r="W280">
            <v>1</v>
          </cell>
          <cell r="X280" t="str">
            <v>FLEXNET ECUADOR - MDELIVERY</v>
          </cell>
          <cell r="Y280" t="str">
            <v>CALLE 28 DE JUNIO S/N Y GARCIA MORENO ENTRADA LLANO GRANDE</v>
          </cell>
        </row>
        <row r="281">
          <cell r="A281" t="str">
            <v>2480060</v>
          </cell>
          <cell r="B281">
            <v>487785</v>
          </cell>
          <cell r="C281" t="str">
            <v>2480060</v>
          </cell>
          <cell r="D281" t="str">
            <v>MDELIVERY</v>
          </cell>
          <cell r="E281" t="str">
            <v>DESPACHO</v>
          </cell>
          <cell r="F281" t="str">
            <v>NORMAL</v>
          </cell>
          <cell r="G281" t="str">
            <v>031080002480060</v>
          </cell>
          <cell r="H281">
            <v>44923</v>
          </cell>
          <cell r="I281" t="str">
            <v>EN_TRANSITO</v>
          </cell>
          <cell r="J281">
            <v>44923</v>
          </cell>
          <cell r="K281" t="str">
            <v>IGNACIO DAVID VALENCIA CAMPOS_IGNACIO DAVID VALENCIA CAMPOS</v>
          </cell>
          <cell r="L281" t="str">
            <v>RETIRO DE AGENCIA TRAMACO QUININDE</v>
          </cell>
          <cell r="M281" t="str">
            <v>0802749218001</v>
          </cell>
          <cell r="N281" t="str">
            <v>0967793719</v>
          </cell>
          <cell r="P281" t="str">
            <v>QUININDE</v>
          </cell>
          <cell r="Q281" t="str">
            <v>QUININDE</v>
          </cell>
          <cell r="R281" t="str">
            <v>ESMERALDAS</v>
          </cell>
          <cell r="T281" t="str">
            <v>TRAMACO</v>
          </cell>
          <cell r="U281" t="str">
            <v>FLEXNETUIO_PROVINCIA</v>
          </cell>
          <cell r="V281">
            <v>1</v>
          </cell>
          <cell r="W281">
            <v>1</v>
          </cell>
          <cell r="X281" t="str">
            <v>FLEXNET ECUADOR - MDELIVERY</v>
          </cell>
          <cell r="Y281" t="str">
            <v>CALLE 28 DE JUNIO S/N Y GARCIA MORENO ENTRADA LLANO GRANDE</v>
          </cell>
        </row>
        <row r="282">
          <cell r="A282" t="str">
            <v>2480062</v>
          </cell>
          <cell r="B282">
            <v>487786</v>
          </cell>
          <cell r="C282" t="str">
            <v>2480062</v>
          </cell>
          <cell r="D282" t="str">
            <v>MDELIVERY</v>
          </cell>
          <cell r="E282" t="str">
            <v>DESPACHO</v>
          </cell>
          <cell r="F282" t="str">
            <v>NORMAL</v>
          </cell>
          <cell r="G282" t="str">
            <v>FT77090</v>
          </cell>
          <cell r="H282">
            <v>44923</v>
          </cell>
          <cell r="I282" t="str">
            <v>HABILITADO_RUTEO</v>
          </cell>
          <cell r="J282">
            <v>44923</v>
          </cell>
          <cell r="K282" t="str">
            <v xml:space="preserve">Karen Maldonado_AKROS CIA LTDA </v>
          </cell>
          <cell r="L282" t="str">
            <v>12 DE OCTUBRE Y ORELLANA AKROS EDF MIRAGE PIS 14</v>
          </cell>
          <cell r="M282" t="str">
            <v>1791148800001</v>
          </cell>
          <cell r="N282" t="str">
            <v>0983925813</v>
          </cell>
          <cell r="O282" t="str">
            <v/>
          </cell>
          <cell r="P282" t="str">
            <v>QUITO</v>
          </cell>
          <cell r="Q282" t="str">
            <v>QUITO</v>
          </cell>
          <cell r="R282" t="str">
            <v>PICHINCHA</v>
          </cell>
          <cell r="T282" t="str">
            <v>FLEXTRANS UIO</v>
          </cell>
          <cell r="U282" t="str">
            <v>FLEXNETUIO_LOCAL</v>
          </cell>
          <cell r="V282">
            <v>1</v>
          </cell>
          <cell r="W282">
            <v>1</v>
          </cell>
          <cell r="X282" t="str">
            <v>FLEXNET ECUADOR - MDELIVERY</v>
          </cell>
          <cell r="Y282" t="str">
            <v>CALLE 28 DE JUNIO S/N Y GARCIA MORENO ENTRADA LLANO GRANDE</v>
          </cell>
        </row>
        <row r="283">
          <cell r="A283" t="str">
            <v>2480083</v>
          </cell>
          <cell r="B283">
            <v>487787</v>
          </cell>
          <cell r="C283" t="str">
            <v>2480083</v>
          </cell>
          <cell r="D283" t="str">
            <v>MDELIVERY</v>
          </cell>
          <cell r="E283" t="str">
            <v>DESPACHO</v>
          </cell>
          <cell r="F283" t="str">
            <v>NORMAL</v>
          </cell>
          <cell r="G283" t="str">
            <v>TF91129</v>
          </cell>
          <cell r="H283">
            <v>44923</v>
          </cell>
          <cell r="I283" t="str">
            <v>CARGADO_VEHICULO</v>
          </cell>
          <cell r="J283">
            <v>44923</v>
          </cell>
          <cell r="K283" t="str">
            <v xml:space="preserve">Juan Jose Astudillo_GATEGOURMET DEL ECUADOR CIA LTDA </v>
          </cell>
          <cell r="L283" t="str">
            <v>Av De las Americas 300 Aeropuerto Jose Joaquin Olmedo</v>
          </cell>
          <cell r="M283" t="str">
            <v>1791411986001</v>
          </cell>
          <cell r="N283" t="str">
            <v>982829899</v>
          </cell>
          <cell r="O283" t="str">
            <v/>
          </cell>
          <cell r="P283" t="str">
            <v>GUAYAQUIL</v>
          </cell>
          <cell r="Q283" t="str">
            <v>GUAYAQUIL</v>
          </cell>
          <cell r="R283" t="str">
            <v>GUAYAS</v>
          </cell>
          <cell r="T283" t="str">
            <v>FLEXTRANS GYE</v>
          </cell>
          <cell r="U283" t="str">
            <v>FLEXNETUIO_GYE</v>
          </cell>
          <cell r="V283">
            <v>1</v>
          </cell>
          <cell r="W283">
            <v>1</v>
          </cell>
          <cell r="X283" t="str">
            <v>FLEXNET ECUADOR - MDELIVERY</v>
          </cell>
          <cell r="Y283" t="str">
            <v>CALLE 28 DE JUNIO S/N Y GARCIA MORENO ENTRADA LLANO GRANDE</v>
          </cell>
        </row>
        <row r="284">
          <cell r="A284" t="str">
            <v>SOBRE-MEGAPROFER-ANA RONH</v>
          </cell>
          <cell r="B284">
            <v>487772</v>
          </cell>
          <cell r="C284" t="str">
            <v>SOBRE-MEGAPROFER-ANA RONH</v>
          </cell>
          <cell r="D284" t="str">
            <v>SG</v>
          </cell>
          <cell r="E284" t="str">
            <v>DESPACHO</v>
          </cell>
          <cell r="F284" t="str">
            <v>NORMAL</v>
          </cell>
          <cell r="G284" t="str">
            <v>91123</v>
          </cell>
          <cell r="H284">
            <v>44923</v>
          </cell>
          <cell r="I284" t="str">
            <v>EN_PROCESO</v>
          </cell>
          <cell r="J284">
            <v>44923</v>
          </cell>
          <cell r="K284" t="str">
            <v>ANA RONH/CRISTOPHER BRITO/ MEGAPROFER QUITO</v>
          </cell>
          <cell r="L284" t="str">
            <v>AV. GALO PLAZA LASSO N60-58 Y SANTA LUCIA</v>
          </cell>
          <cell r="M284" t="str">
            <v>ANA RONH/CRISTOPHER BRITO</v>
          </cell>
          <cell r="P284" t="str">
            <v>QUITO</v>
          </cell>
          <cell r="Q284" t="str">
            <v>QUITO</v>
          </cell>
          <cell r="R284" t="str">
            <v>PICHINCHA</v>
          </cell>
          <cell r="U284" t="str">
            <v>FLEXNETGYE_UIO</v>
          </cell>
          <cell r="V284">
            <v>1</v>
          </cell>
          <cell r="W284">
            <v>0.2</v>
          </cell>
          <cell r="X284" t="str">
            <v>FLEXNET - GYE</v>
          </cell>
          <cell r="Y284" t="str">
            <v>FERNANDO GUTIERREZ HILL KM 8 1/2 VIA DAULE</v>
          </cell>
        </row>
        <row r="285">
          <cell r="A285" t="str">
            <v>SCH_22_043</v>
          </cell>
          <cell r="B285">
            <v>487771</v>
          </cell>
          <cell r="C285" t="str">
            <v>SCH_22_043</v>
          </cell>
          <cell r="D285" t="str">
            <v>SCHNEIDER</v>
          </cell>
          <cell r="E285" t="str">
            <v>DESPACHO</v>
          </cell>
          <cell r="F285" t="str">
            <v>EXCLUSIVO</v>
          </cell>
          <cell r="G285" t="str">
            <v>91122</v>
          </cell>
          <cell r="H285">
            <v>44923</v>
          </cell>
          <cell r="I285" t="str">
            <v>EN_PROCESO</v>
          </cell>
          <cell r="J285">
            <v>44923</v>
          </cell>
          <cell r="K285" t="str">
            <v>MEGAPROFER S.A.</v>
          </cell>
          <cell r="L285" t="str">
            <v>PARQUE INDUSTRIAL SANTA ROSABODEGA TENERIA SAN AGUSTIN. CALLE FERNNADINO ECHEVERRIA, DIAGONAL A ECUATRANS.</v>
          </cell>
          <cell r="M285" t="str">
            <v>189172756001 - AMABLE GUAMAN</v>
          </cell>
          <cell r="N285" t="str">
            <v>0984947340</v>
          </cell>
          <cell r="O285" t="str">
            <v>0984947340</v>
          </cell>
          <cell r="P285" t="str">
            <v>180101</v>
          </cell>
          <cell r="Q285" t="str">
            <v>AMBATO</v>
          </cell>
          <cell r="R285" t="str">
            <v>TUNGURAHUA</v>
          </cell>
          <cell r="S285" t="str">
            <v>AMBATO</v>
          </cell>
          <cell r="U285" t="str">
            <v>FLEXNETGYE_PROVINCIA</v>
          </cell>
          <cell r="V285">
            <v>8</v>
          </cell>
          <cell r="W285">
            <v>3910</v>
          </cell>
          <cell r="X285" t="str">
            <v>FLEX NET GYE</v>
          </cell>
          <cell r="Y285" t="str">
            <v xml:space="preserve">KM 8 1/2 VIA A DAULE COOP. JUAN MONTALVO </v>
          </cell>
        </row>
        <row r="286">
          <cell r="A286" t="str">
            <v>SG_2022_2235</v>
          </cell>
          <cell r="B286">
            <v>487770</v>
          </cell>
          <cell r="C286" t="str">
            <v>SG_2022_2235</v>
          </cell>
          <cell r="D286" t="str">
            <v>SG</v>
          </cell>
          <cell r="E286" t="str">
            <v>DESPACHO</v>
          </cell>
          <cell r="F286" t="str">
            <v>NORMAL</v>
          </cell>
          <cell r="G286" t="str">
            <v>91074</v>
          </cell>
          <cell r="H286">
            <v>44923</v>
          </cell>
          <cell r="I286" t="str">
            <v>EN_PROCESO</v>
          </cell>
          <cell r="J286">
            <v>44923</v>
          </cell>
          <cell r="K286" t="str">
            <v>TUPIZA HERNANDEZ OSCAR VINICIO</v>
          </cell>
          <cell r="L286" t="str">
            <v> LLANO GRANDE, CALLE 28 DE JUNIO # OE10-237 Y GARCÍA MORENO, FRENTE A FABRICA ENGOMA LOCAL GVIDEAS</v>
          </cell>
          <cell r="P286" t="str">
            <v>QUITO</v>
          </cell>
          <cell r="Q286" t="str">
            <v>QUITO</v>
          </cell>
          <cell r="R286" t="str">
            <v>PICHINCHA</v>
          </cell>
          <cell r="U286" t="str">
            <v>FLEXNETGYE_UIO</v>
          </cell>
          <cell r="V286">
            <v>1</v>
          </cell>
          <cell r="W286">
            <v>11.16</v>
          </cell>
          <cell r="X286" t="str">
            <v>FLEXNET - GYE</v>
          </cell>
          <cell r="Y286" t="str">
            <v>FERNANDO GUTIERREZ HILL KM 8 1/2 VIA DAULE</v>
          </cell>
        </row>
        <row r="287">
          <cell r="A287" t="str">
            <v>WTEC32212280001_WTEC32212280002</v>
          </cell>
          <cell r="B287">
            <v>487769</v>
          </cell>
          <cell r="C287" t="str">
            <v>WTEC32212280001_WTEC32212280002</v>
          </cell>
          <cell r="D287" t="str">
            <v>HUAWEI</v>
          </cell>
          <cell r="E287" t="str">
            <v>DESPACHO</v>
          </cell>
          <cell r="F287" t="str">
            <v>NORMAL</v>
          </cell>
          <cell r="G287" t="str">
            <v>FT77011</v>
          </cell>
          <cell r="H287">
            <v>44923</v>
          </cell>
          <cell r="I287" t="str">
            <v>CARGADO_VEHICULO</v>
          </cell>
          <cell r="J287">
            <v>44923</v>
          </cell>
          <cell r="K287" t="str">
            <v>STALIN PALMA</v>
          </cell>
          <cell r="L287" t="str">
            <v>GUAYAQUIL - FERNANDO GUTIERREZ HILL KM 8 ½ VIA A DAULE Y PASAJE 32D - HORA: 09:00 AM</v>
          </cell>
          <cell r="M287" t="str">
            <v>FLEXNET</v>
          </cell>
          <cell r="N287" t="str">
            <v>0422648396</v>
          </cell>
          <cell r="O287" t="str">
            <v>0422648396</v>
          </cell>
          <cell r="P287" t="str">
            <v>090606</v>
          </cell>
          <cell r="Q287" t="str">
            <v>GUAYAQUIL</v>
          </cell>
          <cell r="R287" t="str">
            <v>GUAYAS</v>
          </cell>
          <cell r="S287" t="str">
            <v>GUAYAQUIL</v>
          </cell>
          <cell r="U287" t="str">
            <v>FLEXNETUIO_GYE</v>
          </cell>
          <cell r="V287">
            <v>3</v>
          </cell>
          <cell r="W287">
            <v>146.12</v>
          </cell>
          <cell r="X287" t="str">
            <v>FLEXNET</v>
          </cell>
          <cell r="Y287" t="str">
            <v>FLEX NET CALLE 28 DE JUNIO S/N Y GARCIA MORENO ENTRADA LLANO GRANDE</v>
          </cell>
        </row>
        <row r="288">
          <cell r="A288" t="str">
            <v>2022-12931</v>
          </cell>
          <cell r="B288">
            <v>487765</v>
          </cell>
          <cell r="C288" t="str">
            <v>2022-12931</v>
          </cell>
          <cell r="D288" t="str">
            <v>MOVISTAR</v>
          </cell>
          <cell r="E288" t="str">
            <v>DESPACHO</v>
          </cell>
          <cell r="F288" t="str">
            <v>NORMAL</v>
          </cell>
          <cell r="G288" t="str">
            <v>031080202212931</v>
          </cell>
          <cell r="H288">
            <v>44923</v>
          </cell>
          <cell r="I288" t="str">
            <v>EN_TRANSITO</v>
          </cell>
          <cell r="J288">
            <v>44923</v>
          </cell>
          <cell r="K288" t="str">
            <v>PDV IBS CC PASEO SHOPPING AMBATO_JOSE LUIS CORAL MOLINA</v>
          </cell>
          <cell r="L288" t="str">
            <v>AV. MANUELITA SAENZ Y CALLE PIO BAROJA NESSI, CC. PASEO SHOPPING, PISO 2, LOCAL 103 MOVISTAR</v>
          </cell>
          <cell r="M288" t="str">
            <v>1792209242001</v>
          </cell>
          <cell r="N288" t="str">
            <v>0980508973</v>
          </cell>
          <cell r="O288" t="str">
            <v/>
          </cell>
          <cell r="P288" t="str">
            <v>AMBATO</v>
          </cell>
          <cell r="Q288" t="str">
            <v>AMBATO</v>
          </cell>
          <cell r="R288" t="str">
            <v>TUNGURAHUA</v>
          </cell>
          <cell r="S288" t="str">
            <v>AMBATO</v>
          </cell>
          <cell r="T288" t="str">
            <v>TRAMACO</v>
          </cell>
          <cell r="U288" t="str">
            <v>FLEXNETUIO_PROVINCIA</v>
          </cell>
          <cell r="V288">
            <v>1</v>
          </cell>
          <cell r="W288">
            <v>1</v>
          </cell>
          <cell r="X288" t="str">
            <v>FLEXNET ECUADOR - MOVISTAR</v>
          </cell>
          <cell r="Y288" t="str">
            <v>CALLE 28 DE JUNIO S/N Y GARCIA MORENO ENTRADA LLANO GRANDE</v>
          </cell>
        </row>
        <row r="289">
          <cell r="A289" t="str">
            <v>2022-12932</v>
          </cell>
          <cell r="B289">
            <v>487766</v>
          </cell>
          <cell r="C289" t="str">
            <v>2022-12932</v>
          </cell>
          <cell r="D289" t="str">
            <v>MOVISTAR</v>
          </cell>
          <cell r="E289" t="str">
            <v>DESPACHO</v>
          </cell>
          <cell r="F289" t="str">
            <v>NORMAL</v>
          </cell>
          <cell r="G289" t="str">
            <v>FT77048</v>
          </cell>
          <cell r="H289">
            <v>44923</v>
          </cell>
          <cell r="I289" t="str">
            <v>HABILITADO_RUTEO</v>
          </cell>
          <cell r="J289">
            <v>44923</v>
          </cell>
          <cell r="K289" t="str">
            <v>IBS CALL CENTER UIO_JOSE LUIS CORAL MOLINA</v>
          </cell>
          <cell r="L289" t="str">
            <v xml:space="preserve">JOSE ARIZAGA E337 Y JORGE DROM ED ARISTO PLAZA PISO 8 OF 84 MATRIZ IBS </v>
          </cell>
          <cell r="M289" t="str">
            <v>1792209242001</v>
          </cell>
          <cell r="N289" t="str">
            <v>980508973</v>
          </cell>
          <cell r="O289" t="str">
            <v/>
          </cell>
          <cell r="P289" t="str">
            <v>QUITO</v>
          </cell>
          <cell r="Q289" t="str">
            <v>QUITO</v>
          </cell>
          <cell r="R289" t="str">
            <v>PICHINCHA</v>
          </cell>
          <cell r="U289" t="str">
            <v>FLEXNETUIO_LOCAL</v>
          </cell>
          <cell r="V289">
            <v>1</v>
          </cell>
          <cell r="W289">
            <v>1</v>
          </cell>
          <cell r="X289" t="str">
            <v>FLEXNET ECUADOR - MOVISTAR</v>
          </cell>
          <cell r="Y289" t="str">
            <v>CALLE 28 DE JUNIO S/N Y GARCIA MORENO ENTRADA LLANO GRANDE</v>
          </cell>
        </row>
        <row r="290">
          <cell r="A290" t="str">
            <v>2022-12933</v>
          </cell>
          <cell r="B290">
            <v>487767</v>
          </cell>
          <cell r="C290" t="str">
            <v>2022-12933</v>
          </cell>
          <cell r="D290" t="str">
            <v>TUENTI</v>
          </cell>
          <cell r="E290" t="str">
            <v>DESPACHO</v>
          </cell>
          <cell r="F290" t="str">
            <v>NORMAL</v>
          </cell>
          <cell r="G290" t="str">
            <v>031080202212933</v>
          </cell>
          <cell r="H290">
            <v>44923</v>
          </cell>
          <cell r="I290" t="str">
            <v>EN_TRANSITO</v>
          </cell>
          <cell r="J290">
            <v>44923</v>
          </cell>
          <cell r="K290" t="str">
            <v>BUSINESS SOLUTIONS ZONIFICACION TUENTI ORIENTE_ALISON MISHELLE MORENO GOMEZ</v>
          </cell>
          <cell r="L290" t="str">
            <v>Av. Ceslao Marin y 27 de febrero diagonal la gran Hotel Cofanes local atras de Movistar.</v>
          </cell>
          <cell r="M290" t="str">
            <v>1721787024</v>
          </cell>
          <cell r="N290" t="str">
            <v>983172903</v>
          </cell>
          <cell r="O290" t="str">
            <v/>
          </cell>
          <cell r="P290" t="str">
            <v>PUYO</v>
          </cell>
          <cell r="Q290" t="str">
            <v>PUYO</v>
          </cell>
          <cell r="R290" t="str">
            <v>PASTAZA</v>
          </cell>
          <cell r="S290" t="str">
            <v/>
          </cell>
          <cell r="T290" t="str">
            <v>TRAMACO</v>
          </cell>
          <cell r="U290" t="str">
            <v>FLEXNETUIO_PROVINCIA</v>
          </cell>
          <cell r="V290">
            <v>1</v>
          </cell>
          <cell r="W290">
            <v>1</v>
          </cell>
          <cell r="X290" t="str">
            <v>FLEXNET ECUADOR - MOVISTAR</v>
          </cell>
          <cell r="Y290" t="str">
            <v>CALLE 28 DE JUNIO S/N Y GARCIA MORENO ENTRADA LLANO GRANDE</v>
          </cell>
        </row>
        <row r="291">
          <cell r="A291" t="str">
            <v>2022-12934</v>
          </cell>
          <cell r="B291">
            <v>487768</v>
          </cell>
          <cell r="C291" t="str">
            <v>2022-12934</v>
          </cell>
          <cell r="D291" t="str">
            <v>TUENTI</v>
          </cell>
          <cell r="E291" t="str">
            <v>DESPACHO</v>
          </cell>
          <cell r="F291" t="str">
            <v>NORMAL</v>
          </cell>
          <cell r="G291" t="str">
            <v>TF91071</v>
          </cell>
          <cell r="H291">
            <v>44923</v>
          </cell>
          <cell r="I291" t="str">
            <v>CARGADO_VEHICULO</v>
          </cell>
          <cell r="J291">
            <v>44923</v>
          </cell>
          <cell r="K291" t="str">
            <v>WESTERN UNION PICK UP_MARCO LARA</v>
          </cell>
          <cell r="L291" t="str">
            <v>KM 55 VIA DAULE PASANDO EL COLEGIO DOLORESSUCRE BODEGAS SGS PORTON NEGRO</v>
          </cell>
          <cell r="M291" t="str">
            <v>0991286403001</v>
          </cell>
          <cell r="N291" t="str">
            <v>999743573</v>
          </cell>
          <cell r="P291" t="str">
            <v>GUAYAQUIL</v>
          </cell>
          <cell r="Q291" t="str">
            <v>GUAYAQUIL</v>
          </cell>
          <cell r="R291" t="str">
            <v>GUAYAS</v>
          </cell>
          <cell r="T291" t="str">
            <v>FLEXTRANS</v>
          </cell>
          <cell r="U291" t="str">
            <v>FLEXNETUIO_GYE</v>
          </cell>
          <cell r="V291">
            <v>2</v>
          </cell>
          <cell r="W291">
            <v>1</v>
          </cell>
          <cell r="X291" t="str">
            <v>FLEXNET ECUADOR - MOVISTAR</v>
          </cell>
          <cell r="Y291" t="str">
            <v>CALLE 28 DE JUNIO S/N Y GARCIA MORENO ENTRADA LLANO GRANDE</v>
          </cell>
        </row>
        <row r="292">
          <cell r="A292" t="str">
            <v>2022-12923</v>
          </cell>
          <cell r="B292">
            <v>487757</v>
          </cell>
          <cell r="C292" t="str">
            <v>2022-12923</v>
          </cell>
          <cell r="D292" t="str">
            <v>MOVISTAR</v>
          </cell>
          <cell r="E292" t="str">
            <v>DESPACHO</v>
          </cell>
          <cell r="F292" t="str">
            <v>NORMAL</v>
          </cell>
          <cell r="G292" t="str">
            <v>031080202212923</v>
          </cell>
          <cell r="H292">
            <v>44923</v>
          </cell>
          <cell r="I292" t="str">
            <v>EN_TRANSITO</v>
          </cell>
          <cell r="J292">
            <v>44923</v>
          </cell>
          <cell r="K292" t="str">
            <v>PDV QUICENTRO SUR (XPERTO.NET)_XIMENA GIRALDO</v>
          </cell>
          <cell r="L292" t="str">
            <v xml:space="preserve">AV MORAN VALVERDE C C QUICENTRO SUR LOCAL  188 NIVEL 1 JUNTO A LAN </v>
          </cell>
          <cell r="M292" t="str">
            <v>1792255007001</v>
          </cell>
          <cell r="N292" t="str">
            <v>998317146</v>
          </cell>
          <cell r="O292" t="str">
            <v/>
          </cell>
          <cell r="P292" t="str">
            <v>QUITO</v>
          </cell>
          <cell r="Q292" t="str">
            <v>QUITO</v>
          </cell>
          <cell r="R292" t="str">
            <v>PICHINCHA</v>
          </cell>
          <cell r="T292" t="str">
            <v>TRAMACO</v>
          </cell>
          <cell r="U292" t="str">
            <v>FLEXNETUIO_LOCAL</v>
          </cell>
          <cell r="V292">
            <v>1</v>
          </cell>
          <cell r="W292">
            <v>1</v>
          </cell>
          <cell r="X292" t="str">
            <v>FLEXNET ECUADOR - MOVISTAR</v>
          </cell>
          <cell r="Y292" t="str">
            <v>CALLE 28 DE JUNIO S/N Y GARCIA MORENO ENTRADA LLANO GRANDE</v>
          </cell>
        </row>
        <row r="293">
          <cell r="A293" t="str">
            <v>2022-12924</v>
          </cell>
          <cell r="B293">
            <v>487758</v>
          </cell>
          <cell r="C293" t="str">
            <v>2022-12924</v>
          </cell>
          <cell r="D293" t="str">
            <v>MOVISTAR</v>
          </cell>
          <cell r="E293" t="str">
            <v>DESPACHO</v>
          </cell>
          <cell r="F293" t="str">
            <v>NORMAL</v>
          </cell>
          <cell r="G293" t="str">
            <v>031080202212924</v>
          </cell>
          <cell r="H293">
            <v>44923</v>
          </cell>
          <cell r="I293" t="str">
            <v>EN_TRANSITO</v>
          </cell>
          <cell r="J293">
            <v>44923</v>
          </cell>
          <cell r="K293" t="str">
            <v>HONORATO MARQUEZ (LUIS ABAD)_PRISCILA MOSQUERA</v>
          </cell>
          <cell r="L293" t="str">
            <v>DV CALLE HONORATO MARQUEZ Y SUCRE ZARUMA</v>
          </cell>
          <cell r="M293" t="str">
            <v>0703759753001</v>
          </cell>
          <cell r="N293" t="str">
            <v>0984680615</v>
          </cell>
          <cell r="O293" t="str">
            <v/>
          </cell>
          <cell r="P293" t="str">
            <v>ZARUMA</v>
          </cell>
          <cell r="Q293" t="str">
            <v>ZARUMA</v>
          </cell>
          <cell r="R293" t="str">
            <v>EL ORO</v>
          </cell>
          <cell r="T293" t="str">
            <v>TRAMACO</v>
          </cell>
          <cell r="U293" t="str">
            <v>FLEXNETUIO_PROVINCIA</v>
          </cell>
          <cell r="V293">
            <v>1</v>
          </cell>
          <cell r="W293">
            <v>1</v>
          </cell>
          <cell r="X293" t="str">
            <v>FLEXNET ECUADOR - MOVISTAR</v>
          </cell>
          <cell r="Y293" t="str">
            <v>CALLE 28 DE JUNIO S/N Y GARCIA MORENO ENTRADA LLANO GRANDE</v>
          </cell>
        </row>
        <row r="294">
          <cell r="A294" t="str">
            <v>2022-12925</v>
          </cell>
          <cell r="B294">
            <v>487759</v>
          </cell>
          <cell r="C294" t="str">
            <v>2022-12925</v>
          </cell>
          <cell r="D294" t="str">
            <v>MOVISTAR</v>
          </cell>
          <cell r="E294" t="str">
            <v>DESPACHO</v>
          </cell>
          <cell r="F294" t="str">
            <v>NORMAL</v>
          </cell>
          <cell r="G294" t="str">
            <v>031080202212925</v>
          </cell>
          <cell r="H294">
            <v>44923</v>
          </cell>
          <cell r="I294" t="str">
            <v>EN_TRANSITO</v>
          </cell>
          <cell r="J294">
            <v>44923</v>
          </cell>
          <cell r="K294" t="str">
            <v>PDV SMART STEPS COCA_LORENA JACKELINE RIVADENEIRA SALAS</v>
          </cell>
          <cell r="L294" t="str">
            <v>AV. 9 DE OCTUBRE Y SIMON BOLIVAR JUNTO A FARMACIA SANA SANA</v>
          </cell>
          <cell r="M294" t="str">
            <v>1600570871</v>
          </cell>
          <cell r="N294" t="str">
            <v>987846513</v>
          </cell>
          <cell r="P294" t="str">
            <v>220201</v>
          </cell>
          <cell r="Q294" t="str">
            <v>EL COCA</v>
          </cell>
          <cell r="R294" t="str">
            <v>ORELLANA</v>
          </cell>
          <cell r="S294" t="str">
            <v>PUERTO FRANCISCO DE ORELLANA (EL COCA)</v>
          </cell>
          <cell r="T294" t="str">
            <v>TRAMACO</v>
          </cell>
          <cell r="V294">
            <v>1</v>
          </cell>
          <cell r="W294">
            <v>1</v>
          </cell>
          <cell r="X294" t="str">
            <v>FLEXNET ECUADOR - MOVISTAR</v>
          </cell>
          <cell r="Y294" t="str">
            <v>CALLE 28 DE JUNIO S/N Y GARCIA MORENO ENTRADA LLANO GRANDE</v>
          </cell>
        </row>
        <row r="295">
          <cell r="A295" t="str">
            <v>2022-12926</v>
          </cell>
          <cell r="B295">
            <v>487760</v>
          </cell>
          <cell r="C295" t="str">
            <v>2022-12926</v>
          </cell>
          <cell r="D295" t="str">
            <v>MOVISTAR</v>
          </cell>
          <cell r="E295" t="str">
            <v>DESPACHO</v>
          </cell>
          <cell r="F295" t="str">
            <v>NORMAL</v>
          </cell>
          <cell r="G295" t="str">
            <v>031080202212926</v>
          </cell>
          <cell r="H295">
            <v>44923</v>
          </cell>
          <cell r="I295" t="str">
            <v>EN_TRANSITO</v>
          </cell>
          <cell r="J295">
            <v>44923</v>
          </cell>
          <cell r="K295" t="str">
            <v>CAVS QUICENTRO_KLEVER ANDRES REA BARRERA_ESTEBAN ALEJANDRO JIMENEZ ORTIZ</v>
          </cell>
          <cell r="L295" t="str">
            <v>AV 6 DE DICIEMBRE NOP104 Y NACIONES UNIDAS CQUICENTRO SHOPPING PLANTA ALTA LOCAL 9</v>
          </cell>
          <cell r="M295" t="str">
            <v>0</v>
          </cell>
          <cell r="N295" t="str">
            <v>0979219715 - 0983013833</v>
          </cell>
          <cell r="P295" t="str">
            <v>QUITO</v>
          </cell>
          <cell r="Q295" t="str">
            <v>QUITO</v>
          </cell>
          <cell r="R295" t="str">
            <v>PICHINCHA</v>
          </cell>
          <cell r="T295" t="str">
            <v>TRAMACO</v>
          </cell>
          <cell r="U295" t="str">
            <v>FLEXNETUIO_LOCAL</v>
          </cell>
          <cell r="V295">
            <v>2</v>
          </cell>
          <cell r="W295">
            <v>1</v>
          </cell>
          <cell r="X295" t="str">
            <v>FLEXNET ECUADOR - MOVISTAR</v>
          </cell>
          <cell r="Y295" t="str">
            <v>CALLE 28 DE JUNIO S/N Y GARCIA MORENO ENTRADA LLANO GRANDE</v>
          </cell>
        </row>
        <row r="296">
          <cell r="A296" t="str">
            <v>2022-12927</v>
          </cell>
          <cell r="B296">
            <v>487761</v>
          </cell>
          <cell r="C296" t="str">
            <v>2022-12927</v>
          </cell>
          <cell r="D296" t="str">
            <v>MOVISTAR</v>
          </cell>
          <cell r="E296" t="str">
            <v>DESPACHO</v>
          </cell>
          <cell r="F296" t="str">
            <v>NORMAL</v>
          </cell>
          <cell r="G296" t="str">
            <v>031080202212927</v>
          </cell>
          <cell r="H296">
            <v>44923</v>
          </cell>
          <cell r="I296" t="str">
            <v>EN_TRANSITO</v>
          </cell>
          <cell r="J296">
            <v>44923</v>
          </cell>
          <cell r="K296" t="str">
            <v>CAV SCALA SHOPPING_KARLA DANIELA FLORES FALCONI_VALERIA ALEXANDRA MUNOZ MOYA</v>
          </cell>
          <cell r="L296" t="str">
            <v>V INTEROCEANICA KM 12 CENTRO COMERCIAL SCALA SHOPPING ESPACIO L 104 QUITO  PICHINCHA</v>
          </cell>
          <cell r="M296" t="str">
            <v>0</v>
          </cell>
          <cell r="N296" t="str">
            <v>0996723723_0984275807</v>
          </cell>
          <cell r="P296" t="str">
            <v>QUITO</v>
          </cell>
          <cell r="Q296" t="str">
            <v>QUITO</v>
          </cell>
          <cell r="R296" t="str">
            <v>PICHINCHA</v>
          </cell>
          <cell r="T296" t="str">
            <v>TRAMACO</v>
          </cell>
          <cell r="U296" t="str">
            <v>FLEXNETUIO_LOCAL</v>
          </cell>
          <cell r="V296">
            <v>2</v>
          </cell>
          <cell r="W296">
            <v>1</v>
          </cell>
          <cell r="X296" t="str">
            <v>FLEXNET ECUADOR - MOVISTAR</v>
          </cell>
          <cell r="Y296" t="str">
            <v>CALLE 28 DE JUNIO S/N Y GARCIA MORENO ENTRADA LLANO GRANDE</v>
          </cell>
        </row>
        <row r="297">
          <cell r="A297" t="str">
            <v>2022-12928</v>
          </cell>
          <cell r="B297">
            <v>487762</v>
          </cell>
          <cell r="C297" t="str">
            <v>2022-12928</v>
          </cell>
          <cell r="D297" t="str">
            <v>MOVISTAR</v>
          </cell>
          <cell r="E297" t="str">
            <v>DESPACHO</v>
          </cell>
          <cell r="F297" t="str">
            <v>NORMAL</v>
          </cell>
          <cell r="G297" t="str">
            <v>031080202212928</v>
          </cell>
          <cell r="H297">
            <v>44923</v>
          </cell>
          <cell r="I297" t="str">
            <v>EN_TRANSITO</v>
          </cell>
          <cell r="J297">
            <v>44923</v>
          </cell>
          <cell r="K297" t="str">
            <v>DELIVERY EXPRESS GUAYAQUIL_CARLOS FRANCO_ERIKA GOMEZ_IAN RIVERA</v>
          </cell>
          <cell r="L297" t="str">
            <v>CC SAN MARINO SHOPPING PB LOCAL 1 NO 23 AV FRANCISCO DE ORELLANA SN Y AV PLAZA DANIN</v>
          </cell>
          <cell r="M297" t="str">
            <v>0</v>
          </cell>
          <cell r="N297" t="str">
            <v>925614026_0918395781_0920349156</v>
          </cell>
          <cell r="O297" t="str">
            <v/>
          </cell>
          <cell r="P297" t="str">
            <v>GUAYAQUIL</v>
          </cell>
          <cell r="Q297" t="str">
            <v>GUAYAQUIL</v>
          </cell>
          <cell r="R297" t="str">
            <v>GUAYAS</v>
          </cell>
          <cell r="T297" t="str">
            <v>TRAMACO</v>
          </cell>
          <cell r="U297" t="str">
            <v>FLEXNETUIO_GYE</v>
          </cell>
          <cell r="V297">
            <v>1</v>
          </cell>
          <cell r="W297">
            <v>1</v>
          </cell>
          <cell r="X297" t="str">
            <v>FLEXNET ECUADOR - MOVISTAR</v>
          </cell>
          <cell r="Y297" t="str">
            <v>CALLE 28 DE JUNIO S/N Y GARCIA MORENO ENTRADA LLANO GRANDE</v>
          </cell>
        </row>
        <row r="298">
          <cell r="A298" t="str">
            <v>2022-12929</v>
          </cell>
          <cell r="B298">
            <v>487763</v>
          </cell>
          <cell r="C298" t="str">
            <v>2022-12929</v>
          </cell>
          <cell r="D298" t="str">
            <v>TUENTI</v>
          </cell>
          <cell r="E298" t="str">
            <v>DESPACHO</v>
          </cell>
          <cell r="F298" t="str">
            <v>NORMAL</v>
          </cell>
          <cell r="G298" t="str">
            <v>FT77047</v>
          </cell>
          <cell r="H298">
            <v>44923</v>
          </cell>
          <cell r="I298" t="str">
            <v>HABILITADO_RUTEO</v>
          </cell>
          <cell r="J298">
            <v>44923</v>
          </cell>
          <cell r="K298" t="str">
            <v>EMPRESA DE DESARROLLO TECNOLOGICO PRILANTEC CTA. LTDA_Oscar Coello</v>
          </cell>
          <cell r="L298" t="str">
            <v>AV GENERAL ENRIQUEZ Y VENEZUELA ESQUINA # 3148.</v>
          </cell>
          <cell r="M298" t="str">
            <v>1792412501001</v>
          </cell>
          <cell r="N298" t="str">
            <v>992591515</v>
          </cell>
          <cell r="O298" t="str">
            <v/>
          </cell>
          <cell r="P298" t="str">
            <v>QUITO</v>
          </cell>
          <cell r="Q298" t="str">
            <v>QUITO</v>
          </cell>
          <cell r="R298" t="str">
            <v>PICHINCHA</v>
          </cell>
          <cell r="T298" t="str">
            <v>FLEXTRANS</v>
          </cell>
          <cell r="U298" t="str">
            <v>FLEXNETUIO_LOCAL</v>
          </cell>
          <cell r="V298">
            <v>1</v>
          </cell>
          <cell r="W298">
            <v>1</v>
          </cell>
          <cell r="X298" t="str">
            <v>FLEXNET ECUADOR - MOVISTAR</v>
          </cell>
          <cell r="Y298" t="str">
            <v>CALLE 28 DE JUNIO S/N Y GARCIA MORENO ENTRADA LLANO GRANDE</v>
          </cell>
        </row>
        <row r="299">
          <cell r="A299" t="str">
            <v>2022-12930</v>
          </cell>
          <cell r="B299">
            <v>487764</v>
          </cell>
          <cell r="C299" t="str">
            <v>2022-12930</v>
          </cell>
          <cell r="D299" t="str">
            <v>TUENTI</v>
          </cell>
          <cell r="E299" t="str">
            <v>DESPACHO</v>
          </cell>
          <cell r="F299" t="str">
            <v>NORMAL</v>
          </cell>
          <cell r="G299" t="str">
            <v>TF91072</v>
          </cell>
          <cell r="H299">
            <v>44923</v>
          </cell>
          <cell r="I299" t="str">
            <v>CARGADO_VEHICULO</v>
          </cell>
          <cell r="J299">
            <v>44923</v>
          </cell>
          <cell r="K299" t="str">
            <v>GETTAREQ BODEGA GYE_MARIA VERONICA CARRIEL</v>
          </cell>
          <cell r="L299" t="str">
            <v>RETAIL TUENTI, KM. 11,5 VIA DAULE JUNTO AL BANCO BOLIVARIANO UBICADO EN LA GASOLINERA MOBIL.</v>
          </cell>
          <cell r="M299" t="str">
            <v>0992840234001</v>
          </cell>
          <cell r="N299" t="str">
            <v>990186858</v>
          </cell>
          <cell r="O299" t="str">
            <v/>
          </cell>
          <cell r="P299" t="str">
            <v>GUAYAQUIL</v>
          </cell>
          <cell r="Q299" t="str">
            <v>GUAYAQUIL</v>
          </cell>
          <cell r="R299" t="str">
            <v>GUAYAS</v>
          </cell>
          <cell r="T299" t="str">
            <v>FLEXTRANS</v>
          </cell>
          <cell r="U299" t="str">
            <v>FLEXNETUIO_GYE</v>
          </cell>
          <cell r="V299">
            <v>1</v>
          </cell>
          <cell r="W299">
            <v>1</v>
          </cell>
          <cell r="X299" t="str">
            <v>FLEXNET ECUADOR - MOVISTAR</v>
          </cell>
          <cell r="Y299" t="str">
            <v>CALLE 28 DE JUNIO S/N Y GARCIA MORENO ENTRADA LLANO GRANDE</v>
          </cell>
        </row>
        <row r="300">
          <cell r="A300" t="str">
            <v>CLDEV_SIM220188</v>
          </cell>
          <cell r="B300">
            <v>487713</v>
          </cell>
          <cell r="C300" t="str">
            <v>CLDEV_SIM220188</v>
          </cell>
          <cell r="D300" t="str">
            <v>CONECEL_DOCUMENTOS</v>
          </cell>
          <cell r="E300" t="str">
            <v>DESPACHO</v>
          </cell>
          <cell r="F300" t="str">
            <v>NORMAL</v>
          </cell>
          <cell r="G300" t="str">
            <v>FT77026</v>
          </cell>
          <cell r="H300">
            <v>44923</v>
          </cell>
          <cell r="I300" t="str">
            <v>HABILITADO_RUTEO</v>
          </cell>
          <cell r="J300">
            <v>44923</v>
          </cell>
          <cell r="K300" t="str">
            <v>CRISTIAN ZAMBRANO / CAROLINA PEREZ</v>
          </cell>
          <cell r="L300" t="str">
            <v>AV. AMAZONAS N44-124 Y LUIS BARBERY, EDIFICIO COLOR BLANCO</v>
          </cell>
          <cell r="M300" t="str">
            <v/>
          </cell>
          <cell r="N300" t="str">
            <v/>
          </cell>
          <cell r="O300" t="str">
            <v/>
          </cell>
          <cell r="P300" t="str">
            <v>QUITO</v>
          </cell>
          <cell r="Q300" t="str">
            <v>QUITO</v>
          </cell>
          <cell r="R300" t="str">
            <v>PICHINCHA</v>
          </cell>
          <cell r="V300">
            <v>1</v>
          </cell>
          <cell r="W300">
            <v>0</v>
          </cell>
          <cell r="X300" t="str">
            <v>FLEXNET</v>
          </cell>
          <cell r="Y300" t="str">
            <v>FLEX NET CALLE 28 DE JUNIO S/N Y GARCIA MORENO ENTRADA LLANO GRANDE</v>
          </cell>
        </row>
        <row r="301">
          <cell r="A301" t="str">
            <v>CLDEV_SIM220181</v>
          </cell>
          <cell r="B301">
            <v>487714</v>
          </cell>
          <cell r="C301" t="str">
            <v>CLDEV_SIM220181</v>
          </cell>
          <cell r="D301" t="str">
            <v>CONECEL_DOCUMENTOS</v>
          </cell>
          <cell r="E301" t="str">
            <v>DESPACHO</v>
          </cell>
          <cell r="F301" t="str">
            <v>NORMAL</v>
          </cell>
          <cell r="G301" t="str">
            <v>TF91068</v>
          </cell>
          <cell r="H301">
            <v>44923</v>
          </cell>
          <cell r="I301" t="str">
            <v>CARGADO_VEHICULO</v>
          </cell>
          <cell r="J301">
            <v>44923</v>
          </cell>
          <cell r="K301" t="str">
            <v>ROLANDO MORALES / MARIA SUNTAXI</v>
          </cell>
          <cell r="L301" t="str">
            <v>CIUDADELA SANTA LEONOR MZ 6 SOLAR 17</v>
          </cell>
          <cell r="P301" t="str">
            <v xml:space="preserve"> VILLAMIL PLAYAS</v>
          </cell>
          <cell r="Q301" t="str">
            <v>GUAYAQUIL</v>
          </cell>
          <cell r="R301" t="str">
            <v>GUAYAS</v>
          </cell>
          <cell r="S301" t="str">
            <v/>
          </cell>
          <cell r="V301">
            <v>1</v>
          </cell>
          <cell r="W301">
            <v>0</v>
          </cell>
          <cell r="X301" t="str">
            <v>FLEXNET</v>
          </cell>
          <cell r="Y301" t="str">
            <v>FLEX NET CALLE 28 DE JUNIO S/N Y GARCIA MORENO ENTRADA LLANO GRANDE</v>
          </cell>
        </row>
        <row r="302">
          <cell r="A302" t="str">
            <v>CLDEV_EQ220054</v>
          </cell>
          <cell r="B302">
            <v>487715</v>
          </cell>
          <cell r="C302" t="str">
            <v>CLDEV_EQ220054</v>
          </cell>
          <cell r="D302" t="str">
            <v>CONECEL_DOCUMENTOS</v>
          </cell>
          <cell r="E302" t="str">
            <v>DESPACHO</v>
          </cell>
          <cell r="F302" t="str">
            <v>NORMAL</v>
          </cell>
          <cell r="G302" t="str">
            <v>TF91069</v>
          </cell>
          <cell r="H302">
            <v>44923</v>
          </cell>
          <cell r="I302" t="str">
            <v>CARGADO_VEHICULO</v>
          </cell>
          <cell r="J302">
            <v>44923</v>
          </cell>
          <cell r="K302" t="str">
            <v>ANA AGUIRRE / MARIA SUNTAXI</v>
          </cell>
          <cell r="L302" t="str">
            <v>CIUDADELA SANTA LEONOR MZ 6 SOLAR 17</v>
          </cell>
          <cell r="P302" t="str">
            <v xml:space="preserve"> VILLAMIL PLAYAS</v>
          </cell>
          <cell r="Q302" t="str">
            <v>GUAYAQUIL</v>
          </cell>
          <cell r="R302" t="str">
            <v>GUAYAS</v>
          </cell>
          <cell r="S302" t="str">
            <v/>
          </cell>
          <cell r="V302">
            <v>1</v>
          </cell>
          <cell r="W302">
            <v>0</v>
          </cell>
          <cell r="X302" t="str">
            <v>FLEXNET</v>
          </cell>
          <cell r="Y302" t="str">
            <v>FLEX NET CALLE 28 DE JUNIO S/N Y GARCIA MORENO ENTRADA LLANO GRANDE</v>
          </cell>
        </row>
        <row r="303">
          <cell r="A303" t="str">
            <v>CLDEV_EQ220053</v>
          </cell>
          <cell r="B303">
            <v>487716</v>
          </cell>
          <cell r="C303" t="str">
            <v>CLDEV_EQ220053</v>
          </cell>
          <cell r="D303" t="str">
            <v>CONECEL_DOCUMENTOS</v>
          </cell>
          <cell r="E303" t="str">
            <v>DESPACHO</v>
          </cell>
          <cell r="F303" t="str">
            <v>NORMAL</v>
          </cell>
          <cell r="G303" t="str">
            <v>FT77025</v>
          </cell>
          <cell r="H303">
            <v>44923</v>
          </cell>
          <cell r="I303" t="str">
            <v>HABILITADO_RUTEO</v>
          </cell>
          <cell r="J303">
            <v>44923</v>
          </cell>
          <cell r="K303" t="str">
            <v>CRISTIAN ZAMBRANO / CAROLINA PEREZ</v>
          </cell>
          <cell r="L303" t="str">
            <v>AV. AMAZONAS N44-124 Y LUIS BARBERY, EDIFICIO COLOR BLANCO</v>
          </cell>
          <cell r="M303" t="str">
            <v/>
          </cell>
          <cell r="N303" t="str">
            <v/>
          </cell>
          <cell r="O303" t="str">
            <v/>
          </cell>
          <cell r="P303" t="str">
            <v>QUITO</v>
          </cell>
          <cell r="Q303" t="str">
            <v>QUITO</v>
          </cell>
          <cell r="R303" t="str">
            <v>PICHINCHA</v>
          </cell>
          <cell r="V303">
            <v>1</v>
          </cell>
          <cell r="W303">
            <v>0</v>
          </cell>
          <cell r="X303" t="str">
            <v>FLEXNET</v>
          </cell>
          <cell r="Y303" t="str">
            <v>FLEX NET CALLE 28 DE JUNIO S/N Y GARCIA MORENO ENTRADA LLANO GRANDE</v>
          </cell>
        </row>
        <row r="304">
          <cell r="A304" t="str">
            <v>OB-2022-DIC-28-30</v>
          </cell>
          <cell r="B304">
            <v>487704</v>
          </cell>
          <cell r="C304" t="str">
            <v>OB-2022-DIC-28-30</v>
          </cell>
          <cell r="D304" t="str">
            <v>LYNX</v>
          </cell>
          <cell r="E304" t="str">
            <v>DESPACHO</v>
          </cell>
          <cell r="F304" t="str">
            <v>EXCLUSIVO</v>
          </cell>
          <cell r="H304">
            <v>44923</v>
          </cell>
          <cell r="I304" t="str">
            <v>EN_PROCESO</v>
          </cell>
          <cell r="J304">
            <v>44923</v>
          </cell>
          <cell r="K304" t="str">
            <v>SUPTELCOM - EDISON MONTENEGRO / DANIEL GONZÁLEZ</v>
          </cell>
          <cell r="L304" t="str">
            <v>AV. AMAZONAS N25-23 Y COLÓN. EDIFICIO ESPAÑA OFICINA 25</v>
          </cell>
          <cell r="N304" t="str">
            <v>0983325724 / 0992900280</v>
          </cell>
          <cell r="O304" t="str">
            <v>0983325724 / 0992900280  EDISON MONTENEGRO / DANIEL GONZÁLEZ</v>
          </cell>
          <cell r="P304" t="str">
            <v>170304</v>
          </cell>
          <cell r="Q304" t="str">
            <v>QUITO</v>
          </cell>
          <cell r="R304" t="str">
            <v>PICHINCHA</v>
          </cell>
          <cell r="S304" t="str">
            <v>QUITO</v>
          </cell>
          <cell r="T304" t="str">
            <v>FLEXTRANS UIO</v>
          </cell>
          <cell r="U304" t="str">
            <v>FLEXNETUIO_LOCAL</v>
          </cell>
          <cell r="W304">
            <v>1862.18</v>
          </cell>
          <cell r="X304" t="str">
            <v>LYNX- FLEXNET UIO</v>
          </cell>
          <cell r="Y304" t="str">
            <v>PANAMERICA NORTE KM 121/2. ENTRADA A LLANO GRANDE, CALLE GARCÍA MORENO Y 28 DE JUNIO S/N</v>
          </cell>
        </row>
        <row r="305">
          <cell r="A305" t="str">
            <v>20003040236419</v>
          </cell>
          <cell r="B305">
            <v>487697</v>
          </cell>
          <cell r="C305" t="str">
            <v>20003040236419</v>
          </cell>
          <cell r="D305" t="str">
            <v>BRELDYNG</v>
          </cell>
          <cell r="E305" t="str">
            <v>DESPACHO</v>
          </cell>
          <cell r="F305" t="str">
            <v>NORMAL</v>
          </cell>
          <cell r="G305" t="str">
            <v>031002004140466</v>
          </cell>
          <cell r="H305">
            <v>44923</v>
          </cell>
          <cell r="I305" t="str">
            <v>EN_TRANSITO</v>
          </cell>
          <cell r="J305">
            <v>44923</v>
          </cell>
          <cell r="K305" t="str">
            <v>PEDRO PABLO MARQUEZ AYOSA</v>
          </cell>
          <cell r="L305" t="str">
            <v>SANTO DOMINGO / SANTO DOMINGO / SANTO DOMINGO / VIA QUEVEDO / KM 1 / MANUELITA SAENZ / OFICINA TRAMACO VIA QUEVEDO</v>
          </cell>
          <cell r="M305" t="str">
            <v>1304576372</v>
          </cell>
          <cell r="N305" t="str">
            <v>999185970-0981479234</v>
          </cell>
          <cell r="P305" t="str">
            <v>SANTO DOMINGO</v>
          </cell>
          <cell r="Q305" t="str">
            <v>SANTO DOMINGO</v>
          </cell>
          <cell r="R305" t="str">
            <v>SANTO DOMINGO DE LOS TSACHILAS</v>
          </cell>
          <cell r="T305" t="str">
            <v>TRAMACO</v>
          </cell>
          <cell r="U305" t="str">
            <v>FLEXNETGYE_PROVINCIA</v>
          </cell>
          <cell r="V305">
            <v>2</v>
          </cell>
          <cell r="W305">
            <v>12</v>
          </cell>
          <cell r="X305" t="str">
            <v>FLEXNET</v>
          </cell>
          <cell r="Y305" t="str">
            <v>FLEX NET GYE KM 8.5 VIA DAULE</v>
          </cell>
        </row>
        <row r="306">
          <cell r="A306" t="str">
            <v>20003040976672</v>
          </cell>
          <cell r="B306">
            <v>487698</v>
          </cell>
          <cell r="C306" t="str">
            <v>20003040976672</v>
          </cell>
          <cell r="D306" t="str">
            <v>BRELDYNG</v>
          </cell>
          <cell r="E306" t="str">
            <v>DESPACHO</v>
          </cell>
          <cell r="F306" t="str">
            <v>NORMAL</v>
          </cell>
          <cell r="G306" t="str">
            <v>TF68811</v>
          </cell>
          <cell r="H306">
            <v>44923</v>
          </cell>
          <cell r="I306" t="str">
            <v>COORDINADO</v>
          </cell>
          <cell r="J306">
            <v>44923</v>
          </cell>
          <cell r="K306" t="str">
            <v>EDUARDO JAVIER SOLORZANO OVIEDO</v>
          </cell>
          <cell r="L306" t="str">
            <v>PICHINCHA / QUITO / INAQUITO / AV ELOY ALFARO / N40-348 / JOAQUIN QUEREN / EDIFICIO ICMA WORLD PLANTA BAJA</v>
          </cell>
          <cell r="M306" t="str">
            <v>3050410806</v>
          </cell>
          <cell r="N306" t="str">
            <v>989672599</v>
          </cell>
          <cell r="P306" t="str">
            <v>QUITO</v>
          </cell>
          <cell r="Q306" t="str">
            <v>QUITO</v>
          </cell>
          <cell r="R306" t="str">
            <v>PICHINCHA</v>
          </cell>
          <cell r="U306" t="str">
            <v>FLEXNETGYE_UIO</v>
          </cell>
          <cell r="V306">
            <v>1</v>
          </cell>
          <cell r="W306">
            <v>3</v>
          </cell>
          <cell r="X306" t="str">
            <v>FLEXNET</v>
          </cell>
          <cell r="Y306" t="str">
            <v>FLEX NET GYE KM 8.5 VIA DAULE</v>
          </cell>
        </row>
        <row r="307">
          <cell r="A307" t="str">
            <v>20003041873529</v>
          </cell>
          <cell r="B307">
            <v>487699</v>
          </cell>
          <cell r="C307" t="str">
            <v>20003041873529</v>
          </cell>
          <cell r="D307" t="str">
            <v>BRELDYNG</v>
          </cell>
          <cell r="E307" t="str">
            <v>DESPACHO</v>
          </cell>
          <cell r="F307" t="str">
            <v>NORMAL</v>
          </cell>
          <cell r="H307">
            <v>44923</v>
          </cell>
          <cell r="I307" t="str">
            <v>COORDINADO</v>
          </cell>
          <cell r="J307">
            <v>44923</v>
          </cell>
          <cell r="K307" t="str">
            <v>JONATHAN ALEJANDRO BAJANA ROBLES</v>
          </cell>
          <cell r="L307" t="str">
            <v>GUAYAS / GUAYAQUIL / TARQUI / AV FRANCISCO DE ORELLANA / SN /  / OFICINA TRAMACO SAN MARINO CONJUNTO RESIDENCIAL CENTROPOLIS</v>
          </cell>
          <cell r="M307" t="str">
            <v>923103972</v>
          </cell>
          <cell r="N307" t="str">
            <v>961326950</v>
          </cell>
          <cell r="P307" t="str">
            <v>GUAYAQUIL</v>
          </cell>
          <cell r="Q307" t="str">
            <v>GUAYAQUIL</v>
          </cell>
          <cell r="R307" t="str">
            <v>GUAYAS</v>
          </cell>
          <cell r="U307" t="str">
            <v>FLEXNETGYE_LOCAL</v>
          </cell>
          <cell r="V307">
            <v>2</v>
          </cell>
          <cell r="W307">
            <v>12</v>
          </cell>
          <cell r="X307" t="str">
            <v>FLEXNET</v>
          </cell>
          <cell r="Y307" t="str">
            <v>FLEX NET GYE KM 8.5 VIA DAULE</v>
          </cell>
        </row>
        <row r="308">
          <cell r="A308" t="str">
            <v>20003041323695</v>
          </cell>
          <cell r="B308">
            <v>487700</v>
          </cell>
          <cell r="C308" t="str">
            <v>20003041323695</v>
          </cell>
          <cell r="D308" t="str">
            <v>BRELDYNG</v>
          </cell>
          <cell r="E308" t="str">
            <v>DESPACHO</v>
          </cell>
          <cell r="F308" t="str">
            <v>NORMAL</v>
          </cell>
          <cell r="G308" t="str">
            <v>TF091150</v>
          </cell>
          <cell r="H308">
            <v>44923</v>
          </cell>
          <cell r="I308" t="str">
            <v>COORDINADO</v>
          </cell>
          <cell r="J308">
            <v>44923</v>
          </cell>
          <cell r="K308" t="str">
            <v>CRISTIAN RICARDO SANCHEZ MUNOZ</v>
          </cell>
          <cell r="L308" t="str">
            <v>"PICHINCHA / QUITO / FERROVIARIA / JOSE FERNANDEZ / SN / ENTRE MARIANO SUAREZ Y PASAJE 5 / BARRIO UNION GEOGRAFICA CASA 2 PISOS BLANCO DIAGONAL A ""CASA BARRIO UNIO GEOGRAFICA"""</v>
          </cell>
          <cell r="M308" t="str">
            <v>1722651096</v>
          </cell>
          <cell r="N308" t="str">
            <v>939700669</v>
          </cell>
          <cell r="P308" t="str">
            <v>QUITO</v>
          </cell>
          <cell r="Q308" t="str">
            <v>QUITO</v>
          </cell>
          <cell r="R308" t="str">
            <v>PICHINCHA</v>
          </cell>
          <cell r="U308" t="str">
            <v>FLEXNETGYE_UIO</v>
          </cell>
          <cell r="V308">
            <v>1</v>
          </cell>
          <cell r="W308">
            <v>3</v>
          </cell>
          <cell r="X308" t="str">
            <v>FLEXNET</v>
          </cell>
          <cell r="Y308" t="str">
            <v>FLEX NET GYE KM 8.5 VIA DAULE</v>
          </cell>
        </row>
        <row r="309">
          <cell r="A309" t="str">
            <v>20003041315939</v>
          </cell>
          <cell r="B309">
            <v>487701</v>
          </cell>
          <cell r="C309" t="str">
            <v>20003041315939</v>
          </cell>
          <cell r="D309" t="str">
            <v>BRELDYNG</v>
          </cell>
          <cell r="E309" t="str">
            <v>DESPACHO</v>
          </cell>
          <cell r="F309" t="str">
            <v>NORMAL</v>
          </cell>
          <cell r="G309" t="str">
            <v>TF091151</v>
          </cell>
          <cell r="H309">
            <v>44923</v>
          </cell>
          <cell r="I309" t="str">
            <v>COORDINADO</v>
          </cell>
          <cell r="J309">
            <v>44923</v>
          </cell>
          <cell r="K309" t="str">
            <v>DANNY FERNANDO ROMERO PARRA</v>
          </cell>
          <cell r="L309" t="str">
            <v>PICHINCHA / QUITO / POMASQUI / AV MANUEL CORDOVA GALARZA / SN / CALLE B / URB SANTA FE DE PUSIQUI CASA 4B (PREGUNTAR ALGUARDIA EN LA ENTRADA) DIAGONAL CIUDAD 2 HEMIFERIOS</v>
          </cell>
          <cell r="M309" t="str">
            <v>1711879658</v>
          </cell>
          <cell r="N309" t="str">
            <v>984282437</v>
          </cell>
          <cell r="P309" t="str">
            <v>QUITO</v>
          </cell>
          <cell r="Q309" t="str">
            <v>QUITO</v>
          </cell>
          <cell r="R309" t="str">
            <v>PICHINCHA</v>
          </cell>
          <cell r="U309" t="str">
            <v>FLEXNETGYE_UIO</v>
          </cell>
          <cell r="V309">
            <v>2</v>
          </cell>
          <cell r="W309">
            <v>12</v>
          </cell>
          <cell r="X309" t="str">
            <v>FLEXNET</v>
          </cell>
          <cell r="Y309" t="str">
            <v>FLEX NET GYE KM 8.5 VIA DAULE</v>
          </cell>
        </row>
        <row r="310">
          <cell r="A310" t="str">
            <v>20003041875961</v>
          </cell>
          <cell r="B310">
            <v>487702</v>
          </cell>
          <cell r="C310" t="str">
            <v>20003041875961</v>
          </cell>
          <cell r="D310" t="str">
            <v>BRELDYNG</v>
          </cell>
          <cell r="E310" t="str">
            <v>DESPACHO</v>
          </cell>
          <cell r="F310" t="str">
            <v>NORMAL</v>
          </cell>
          <cell r="G310" t="str">
            <v>031002004140468</v>
          </cell>
          <cell r="H310">
            <v>44923</v>
          </cell>
          <cell r="I310" t="str">
            <v>EN_TRANSITO</v>
          </cell>
          <cell r="J310">
            <v>44923</v>
          </cell>
          <cell r="K310" t="str">
            <v>JORGE ARTURO BRIONES MORALES</v>
          </cell>
          <cell r="L310" t="str">
            <v>MANABI / MANTA / MANTA / AV 32 / SN / ENTRE CALLE 18A Y CALLE 19 / CONDOMINIO LA FABELA II CASA 1 REF DIAGONAL AL COLISEO DEL COLEGIO TECNICO LUIS ARBOLEDA MARTINEZ CASA COLOR BLANCA CON PORTON PLOMO</v>
          </cell>
          <cell r="M310" t="str">
            <v>1311961443</v>
          </cell>
          <cell r="N310" t="str">
            <v>994242980</v>
          </cell>
          <cell r="P310" t="str">
            <v>MANTA</v>
          </cell>
          <cell r="Q310" t="str">
            <v>MANTA</v>
          </cell>
          <cell r="R310" t="str">
            <v>MANABI</v>
          </cell>
          <cell r="T310" t="str">
            <v>TRAMACO</v>
          </cell>
          <cell r="U310" t="str">
            <v>FLEXNETGYE_PROVINCIA</v>
          </cell>
          <cell r="V310">
            <v>1</v>
          </cell>
          <cell r="W310">
            <v>3</v>
          </cell>
          <cell r="X310" t="str">
            <v>FLEXNET</v>
          </cell>
          <cell r="Y310" t="str">
            <v>FLEX NET GYE KM 8.5 VIA DAULE</v>
          </cell>
        </row>
        <row r="311">
          <cell r="A311" t="str">
            <v>20003041866951</v>
          </cell>
          <cell r="B311">
            <v>487703</v>
          </cell>
          <cell r="C311" t="str">
            <v>20003041866951</v>
          </cell>
          <cell r="D311" t="str">
            <v>BRELDYNG</v>
          </cell>
          <cell r="E311" t="str">
            <v>DESPACHO</v>
          </cell>
          <cell r="F311" t="str">
            <v>NORMAL</v>
          </cell>
          <cell r="G311" t="str">
            <v>TF091152</v>
          </cell>
          <cell r="H311">
            <v>44923</v>
          </cell>
          <cell r="I311" t="str">
            <v>COORDINADO</v>
          </cell>
          <cell r="J311">
            <v>44923</v>
          </cell>
          <cell r="K311" t="str">
            <v>ERICK ALEXANDER IZA GUANA</v>
          </cell>
          <cell r="L311" t="str">
            <v>PICHINCHA / QUITO / SANGOLQUI / AV GASPAR LEMA / CASA 250 MZ22 SL7 / BARBOLA SINALIN / SAN PEDRO TABOADA CASA DE DOS PISOS A LADO DE UNA IGLESIA CASA VERDE #250 MZ22 SL7</v>
          </cell>
          <cell r="M311" t="str">
            <v>1722072848</v>
          </cell>
          <cell r="N311" t="str">
            <v>960729103</v>
          </cell>
          <cell r="P311" t="str">
            <v>QUITO</v>
          </cell>
          <cell r="Q311" t="str">
            <v>QUITO</v>
          </cell>
          <cell r="R311" t="str">
            <v>PICHINCHA</v>
          </cell>
          <cell r="U311" t="str">
            <v>FLEXNETGYE_UIO</v>
          </cell>
          <cell r="V311">
            <v>1</v>
          </cell>
          <cell r="W311">
            <v>3</v>
          </cell>
          <cell r="X311" t="str">
            <v>FLEXNET</v>
          </cell>
          <cell r="Y311" t="str">
            <v>FLEX NET GYE KM 8.5 VIA DAULE</v>
          </cell>
        </row>
        <row r="312">
          <cell r="A312" t="str">
            <v>22-2705</v>
          </cell>
          <cell r="B312">
            <v>487692</v>
          </cell>
          <cell r="C312" t="str">
            <v>22-2705</v>
          </cell>
          <cell r="D312" t="str">
            <v>VENTURA</v>
          </cell>
          <cell r="E312" t="str">
            <v>DESPACHO</v>
          </cell>
          <cell r="F312" t="str">
            <v>NORMAL</v>
          </cell>
          <cell r="G312" t="str">
            <v>IC4063</v>
          </cell>
          <cell r="H312">
            <v>44923</v>
          </cell>
          <cell r="I312" t="str">
            <v>EN_PROCESO</v>
          </cell>
          <cell r="J312">
            <v>44923</v>
          </cell>
          <cell r="K312" t="str">
            <v>PROAUTO C.A. CUENCA</v>
          </cell>
          <cell r="L312" t="str">
            <v>AV. GIL RAMIREZ DAVALOS Y TURUHAYCO</v>
          </cell>
          <cell r="M312" t="str">
            <v>1792885620001_2</v>
          </cell>
          <cell r="P312" t="str">
            <v>010103</v>
          </cell>
          <cell r="Q312" t="str">
            <v>CUENCA</v>
          </cell>
          <cell r="R312" t="str">
            <v>AZUAY</v>
          </cell>
          <cell r="S312" t="str">
            <v>CUENCA</v>
          </cell>
          <cell r="U312" t="str">
            <v>FLEXNETUIO_PROVINCIA</v>
          </cell>
          <cell r="V312">
            <v>1</v>
          </cell>
          <cell r="W312">
            <v>0.5</v>
          </cell>
          <cell r="X312" t="str">
            <v>FLEXNET DEL ECUADOR</v>
          </cell>
          <cell r="Y312" t="str">
            <v xml:space="preserve">CALLE 28 DE JUNIO S/N Y GARCIA MORENO </v>
          </cell>
        </row>
        <row r="313">
          <cell r="A313" t="str">
            <v>22-2708</v>
          </cell>
          <cell r="B313">
            <v>487693</v>
          </cell>
          <cell r="C313" t="str">
            <v>22-2708</v>
          </cell>
          <cell r="D313" t="str">
            <v>VENTURA</v>
          </cell>
          <cell r="E313" t="str">
            <v>DESPACHO</v>
          </cell>
          <cell r="F313" t="str">
            <v>NORMAL</v>
          </cell>
          <cell r="G313" t="str">
            <v>031002004140725</v>
          </cell>
          <cell r="H313">
            <v>44923</v>
          </cell>
          <cell r="I313" t="str">
            <v>HABILITADO_RUTEO</v>
          </cell>
          <cell r="J313">
            <v>44923</v>
          </cell>
          <cell r="K313" t="str">
            <v>ASSA RIOBAMBA</v>
          </cell>
          <cell r="L313" t="str">
            <v>AV. DE LA PRENSA 45-86 Y AV. MANUEL ELICIO FLOR</v>
          </cell>
          <cell r="M313" t="str">
            <v>1890141818002</v>
          </cell>
          <cell r="P313" t="str">
            <v>060102</v>
          </cell>
          <cell r="Q313" t="str">
            <v>RIOBAMBA</v>
          </cell>
          <cell r="R313" t="str">
            <v>CHIMBORAZO</v>
          </cell>
          <cell r="S313" t="str">
            <v>RIOBAMBA</v>
          </cell>
          <cell r="U313" t="str">
            <v>FLEXNETUIO_PROVINCIA</v>
          </cell>
          <cell r="V313">
            <v>1</v>
          </cell>
          <cell r="W313">
            <v>17.2</v>
          </cell>
          <cell r="X313" t="str">
            <v>FLEXNET DEL ECUADOR</v>
          </cell>
          <cell r="Y313" t="str">
            <v xml:space="preserve">CALLE 28 DE JUNIO S/N Y GARCIA MORENO </v>
          </cell>
        </row>
        <row r="314">
          <cell r="A314" t="str">
            <v>22-2707</v>
          </cell>
          <cell r="B314">
            <v>487694</v>
          </cell>
          <cell r="C314" t="str">
            <v>22-2707</v>
          </cell>
          <cell r="D314" t="str">
            <v>VENTURA</v>
          </cell>
          <cell r="E314" t="str">
            <v>DESPACHO</v>
          </cell>
          <cell r="F314" t="str">
            <v>NORMAL</v>
          </cell>
          <cell r="G314" t="str">
            <v>FT77030</v>
          </cell>
          <cell r="H314">
            <v>44923</v>
          </cell>
          <cell r="I314" t="str">
            <v>EN_PROCESO</v>
          </cell>
          <cell r="J314">
            <v>44923</v>
          </cell>
          <cell r="K314" t="str">
            <v>ASSA VALLE</v>
          </cell>
          <cell r="L314" t="str">
            <v>CALLE ISABELA ENTRE AV. SAN LUIS Y AV.GENERAL</v>
          </cell>
          <cell r="M314" t="str">
            <v>1790003388002</v>
          </cell>
          <cell r="P314" t="str">
            <v>171103</v>
          </cell>
          <cell r="Q314" t="str">
            <v>RUMIÑAHUI</v>
          </cell>
          <cell r="R314" t="str">
            <v>PICHINCHA</v>
          </cell>
          <cell r="S314" t="str">
            <v>SANGOLQUI</v>
          </cell>
          <cell r="U314" t="str">
            <v>FLEXNETUIO_LOCAL</v>
          </cell>
          <cell r="V314">
            <v>1</v>
          </cell>
          <cell r="W314">
            <v>0.3</v>
          </cell>
          <cell r="X314" t="str">
            <v>FLEXNET DEL ECUADOR</v>
          </cell>
          <cell r="Y314" t="str">
            <v xml:space="preserve">CALLE 28 DE JUNIO S/N Y GARCIA MORENO </v>
          </cell>
        </row>
        <row r="315">
          <cell r="A315" t="str">
            <v>22-2704</v>
          </cell>
          <cell r="B315">
            <v>487695</v>
          </cell>
          <cell r="C315" t="str">
            <v>22-2704</v>
          </cell>
          <cell r="D315" t="str">
            <v>VENTURA</v>
          </cell>
          <cell r="E315" t="str">
            <v>DESPACHO</v>
          </cell>
          <cell r="F315" t="str">
            <v>NORMAL</v>
          </cell>
          <cell r="G315" t="str">
            <v>FT77074</v>
          </cell>
          <cell r="H315">
            <v>44923</v>
          </cell>
          <cell r="I315" t="str">
            <v>EN_PROCESO</v>
          </cell>
          <cell r="J315">
            <v>44923</v>
          </cell>
          <cell r="K315" t="str">
            <v>ECUAWAGEN</v>
          </cell>
          <cell r="L315" t="str">
            <v> AV. DE LOS GRANADOS E14-70 E ISLA MARCHENA.</v>
          </cell>
          <cell r="M315" t="str">
            <v>1791765842001</v>
          </cell>
          <cell r="P315" t="str">
            <v>170503</v>
          </cell>
          <cell r="Q315" t="str">
            <v>QUITO</v>
          </cell>
          <cell r="R315" t="str">
            <v>PICHINCHA</v>
          </cell>
          <cell r="S315" t="str">
            <v>QUITO</v>
          </cell>
          <cell r="U315" t="str">
            <v>FLEXNETUIO_LOCAL</v>
          </cell>
          <cell r="V315">
            <v>1</v>
          </cell>
          <cell r="W315">
            <v>1</v>
          </cell>
          <cell r="X315" t="str">
            <v>FLEXNET DEL ECUADOR</v>
          </cell>
          <cell r="Y315" t="str">
            <v xml:space="preserve">CALLE 28 DE JUNIO S/N Y GARCIA MORENO </v>
          </cell>
        </row>
        <row r="316">
          <cell r="A316" t="str">
            <v>22-2706</v>
          </cell>
          <cell r="B316">
            <v>487696</v>
          </cell>
          <cell r="C316" t="str">
            <v>22-2706</v>
          </cell>
          <cell r="D316" t="str">
            <v>VENTURA</v>
          </cell>
          <cell r="E316" t="str">
            <v>DESPACHO</v>
          </cell>
          <cell r="F316" t="str">
            <v>NORMAL</v>
          </cell>
          <cell r="G316" t="str">
            <v>031002004140730</v>
          </cell>
          <cell r="H316">
            <v>44923</v>
          </cell>
          <cell r="I316" t="str">
            <v>HABILITADO_RUTEO</v>
          </cell>
          <cell r="J316">
            <v>44923</v>
          </cell>
          <cell r="K316" t="str">
            <v>PROAUTO C.A. LOJA</v>
          </cell>
          <cell r="L316" t="str">
            <v>AV. SALVADOR BUSTAMANTE Y NEWYORK</v>
          </cell>
          <cell r="M316" t="str">
            <v>1792885620001_4</v>
          </cell>
          <cell r="P316" t="str">
            <v>110105</v>
          </cell>
          <cell r="Q316" t="str">
            <v>LOJA</v>
          </cell>
          <cell r="R316" t="str">
            <v>LOJA</v>
          </cell>
          <cell r="S316" t="str">
            <v>LOJA</v>
          </cell>
          <cell r="U316" t="str">
            <v>FLEXNETUIO_PROVINCIA</v>
          </cell>
          <cell r="V316">
            <v>2</v>
          </cell>
          <cell r="W316">
            <v>3</v>
          </cell>
          <cell r="X316" t="str">
            <v>FLEXNET DEL ECUADOR</v>
          </cell>
          <cell r="Y316" t="str">
            <v xml:space="preserve">CALLE 28 DE JUNIO S/N Y GARCIA MORENO </v>
          </cell>
        </row>
        <row r="317">
          <cell r="A317" t="str">
            <v>20003041327616</v>
          </cell>
          <cell r="B317">
            <v>487690</v>
          </cell>
          <cell r="C317" t="str">
            <v>20003041327616</v>
          </cell>
          <cell r="D317" t="str">
            <v>CONECEL</v>
          </cell>
          <cell r="E317" t="str">
            <v>DESPACHO</v>
          </cell>
          <cell r="F317" t="str">
            <v>NORMAL</v>
          </cell>
          <cell r="G317" t="str">
            <v/>
          </cell>
          <cell r="H317">
            <v>44923</v>
          </cell>
          <cell r="I317" t="str">
            <v>COORDINADO</v>
          </cell>
          <cell r="J317">
            <v>44923</v>
          </cell>
          <cell r="K317" t="str">
            <v xml:space="preserve">JUAN FERNANDO PIHUAVE PILCA / </v>
          </cell>
          <cell r="L317" t="str">
            <v>VIA A LA MARISCAL Y 10DE AGOSTO/CS AMRILLA DE 2PISOS DIAGONAL A UNA TIENDA, JOYA DE LOS SACHAS</v>
          </cell>
          <cell r="M317" t="str">
            <v>1725448409</v>
          </cell>
          <cell r="N317" t="str">
            <v>967984388 /  998344318</v>
          </cell>
          <cell r="O317" t="str">
            <v/>
          </cell>
          <cell r="P317" t="str">
            <v>ORELLANA</v>
          </cell>
          <cell r="Q317" t="str">
            <v>EL COCA</v>
          </cell>
          <cell r="R317" t="str">
            <v>ORELLANA</v>
          </cell>
          <cell r="U317" t="str">
            <v>FLEXNETUIO_PROVINCIA</v>
          </cell>
          <cell r="V317">
            <v>1</v>
          </cell>
          <cell r="W317">
            <v>1</v>
          </cell>
          <cell r="X317" t="str">
            <v>FLEXNET</v>
          </cell>
          <cell r="Y317" t="str">
            <v>FLEX NET CALLE 28 DE JUNIO S/N Y GARCIA MORENO ENTRADA LLANO GRANDE</v>
          </cell>
        </row>
        <row r="318">
          <cell r="A318" t="str">
            <v>20003032751932</v>
          </cell>
          <cell r="B318">
            <v>487663</v>
          </cell>
          <cell r="C318" t="str">
            <v>20003032751932</v>
          </cell>
          <cell r="D318" t="str">
            <v>CONECEL</v>
          </cell>
          <cell r="E318" t="str">
            <v>DESPACHO</v>
          </cell>
          <cell r="F318" t="str">
            <v>NORMAL</v>
          </cell>
          <cell r="G318" t="str">
            <v>031002004141047</v>
          </cell>
          <cell r="H318">
            <v>44923</v>
          </cell>
          <cell r="I318" t="str">
            <v>EN_TRANSITO</v>
          </cell>
          <cell r="J318">
            <v>44923</v>
          </cell>
          <cell r="K318" t="str">
            <v xml:space="preserve">MAURA VIRGINIA DEL PILAR / </v>
          </cell>
          <cell r="L318" t="str">
            <v>SAN SEBASTIAN CALLE ANTONIO JOSE DE SUCRE Y LOURDES CASA NUMERO 213-18 3 PISOS COLOR AZUL FRENTE A LA EMPRESA DECORKEYS, LOJA</v>
          </cell>
          <cell r="M318" t="str">
            <v>1102424064</v>
          </cell>
          <cell r="N318" t="str">
            <v xml:space="preserve">995690121 /  </v>
          </cell>
          <cell r="O318" t="str">
            <v/>
          </cell>
          <cell r="P318" t="str">
            <v>LOJA</v>
          </cell>
          <cell r="Q318" t="str">
            <v>LOJA</v>
          </cell>
          <cell r="R318" t="str">
            <v>LOJA</v>
          </cell>
          <cell r="T318" t="str">
            <v>TRAMACO</v>
          </cell>
          <cell r="U318" t="str">
            <v>FLEXNETUIO_PROVINCIA</v>
          </cell>
          <cell r="V318">
            <v>1</v>
          </cell>
          <cell r="W318">
            <v>1</v>
          </cell>
          <cell r="X318" t="str">
            <v>FLEXNET</v>
          </cell>
          <cell r="Y318" t="str">
            <v>FLEX NET CALLE 28 DE JUNIO S/N Y GARCIA MORENO ENTRADA LLANO GRANDE</v>
          </cell>
        </row>
        <row r="319">
          <cell r="A319" t="str">
            <v>20003037863815</v>
          </cell>
          <cell r="B319">
            <v>487664</v>
          </cell>
          <cell r="C319" t="str">
            <v>20003037863815</v>
          </cell>
          <cell r="D319" t="str">
            <v>CONECEL</v>
          </cell>
          <cell r="E319" t="str">
            <v>DESPACHO</v>
          </cell>
          <cell r="F319" t="str">
            <v>NORMAL</v>
          </cell>
          <cell r="G319" t="str">
            <v>FT77018</v>
          </cell>
          <cell r="H319">
            <v>44923</v>
          </cell>
          <cell r="I319" t="str">
            <v>COORDINADO</v>
          </cell>
          <cell r="J319">
            <v>44923</v>
          </cell>
          <cell r="K319" t="str">
            <v xml:space="preserve">MARIA ROSA CASAHUALPA ARIAS / </v>
          </cell>
          <cell r="L319" t="str">
            <v>AV GUAYLLABAMBA Y REINO DE QUITO EN LA FLORICOLA FLOR ETERNA EN EL AREA DE CAMPO A DOS CUADRAS DEL RESTAURANTE LA MANSION, QUITO</v>
          </cell>
          <cell r="M319" t="str">
            <v>1726920422</v>
          </cell>
          <cell r="N319" t="str">
            <v>987881368 /  992551936</v>
          </cell>
          <cell r="O319" t="str">
            <v/>
          </cell>
          <cell r="P319" t="str">
            <v>QUITO</v>
          </cell>
          <cell r="Q319" t="str">
            <v>QUITO</v>
          </cell>
          <cell r="R319" t="str">
            <v>PICHINCHA</v>
          </cell>
          <cell r="U319" t="str">
            <v>FLEXNETUIO_LOCAL</v>
          </cell>
          <cell r="V319">
            <v>1</v>
          </cell>
          <cell r="W319">
            <v>1</v>
          </cell>
          <cell r="X319" t="str">
            <v>FLEXNET</v>
          </cell>
          <cell r="Y319" t="str">
            <v>FLEX NET CALLE 28 DE JUNIO S/N Y GARCIA MORENO ENTRADA LLANO GRANDE</v>
          </cell>
        </row>
        <row r="320">
          <cell r="A320" t="str">
            <v>20003042195617</v>
          </cell>
          <cell r="B320">
            <v>487665</v>
          </cell>
          <cell r="C320" t="str">
            <v>20003042195617</v>
          </cell>
          <cell r="D320" t="str">
            <v>CONECEL</v>
          </cell>
          <cell r="E320" t="str">
            <v>DESPACHO</v>
          </cell>
          <cell r="F320" t="str">
            <v>NORMAL</v>
          </cell>
          <cell r="G320" t="str">
            <v>FT77017</v>
          </cell>
          <cell r="H320">
            <v>44923</v>
          </cell>
          <cell r="I320" t="str">
            <v>COORDINADO</v>
          </cell>
          <cell r="J320">
            <v>44923</v>
          </cell>
          <cell r="K320" t="str">
            <v xml:space="preserve">LISBETH ALEXANDRA NUNEZ TORRES / </v>
          </cell>
          <cell r="L320" t="str">
            <v>CALLE GASPAR DE VILLAROEL Y SIMON BOLIVAR EN UNA CASA ESQUINERA CON UN LOCAL AVICOLA A UNA CUADRA DEL MUNDO DE LAS CARNES, QUITO</v>
          </cell>
          <cell r="M320" t="str">
            <v>1722440607</v>
          </cell>
          <cell r="N320" t="str">
            <v>998430360 /  992570568</v>
          </cell>
          <cell r="O320" t="str">
            <v/>
          </cell>
          <cell r="P320" t="str">
            <v>QUITO</v>
          </cell>
          <cell r="Q320" t="str">
            <v>QUITO</v>
          </cell>
          <cell r="R320" t="str">
            <v>PICHINCHA</v>
          </cell>
          <cell r="U320" t="str">
            <v>FLEXNETUIO_LOCAL</v>
          </cell>
          <cell r="V320">
            <v>1</v>
          </cell>
          <cell r="W320">
            <v>1</v>
          </cell>
          <cell r="X320" t="str">
            <v>FLEXNET</v>
          </cell>
          <cell r="Y320" t="str">
            <v>FLEX NET CALLE 28 DE JUNIO S/N Y GARCIA MORENO ENTRADA LLANO GRANDE</v>
          </cell>
        </row>
        <row r="321">
          <cell r="A321" t="str">
            <v>20003041880622</v>
          </cell>
          <cell r="B321">
            <v>487666</v>
          </cell>
          <cell r="C321" t="str">
            <v>20003041880622</v>
          </cell>
          <cell r="D321" t="str">
            <v>CONECEL</v>
          </cell>
          <cell r="E321" t="str">
            <v>DESPACHO</v>
          </cell>
          <cell r="F321" t="str">
            <v>NORMAL</v>
          </cell>
          <cell r="G321" t="str">
            <v>GR20003041880622</v>
          </cell>
          <cell r="H321">
            <v>44923</v>
          </cell>
          <cell r="I321" t="str">
            <v>COORDINADO</v>
          </cell>
          <cell r="J321">
            <v>44923</v>
          </cell>
          <cell r="K321" t="str">
            <v xml:space="preserve">TATIANA LORENA SANCHEZ BALLESTEROS / </v>
          </cell>
          <cell r="L321" t="str">
            <v>AV DE LOS COLONOS EN EL CONJUNTO PALMA REAL EN LA CASA N1 DIAGONAL AL CEMENTERIO JARDINES DE BOMBOLI, SANTO DOMINGO</v>
          </cell>
          <cell r="M321" t="str">
            <v>1760266138</v>
          </cell>
          <cell r="N321" t="str">
            <v xml:space="preserve">992831337 /  </v>
          </cell>
          <cell r="O321" t="str">
            <v/>
          </cell>
          <cell r="P321" t="str">
            <v>SANTO DOMINGO</v>
          </cell>
          <cell r="Q321" t="str">
            <v>SANTO DOMINGO</v>
          </cell>
          <cell r="R321" t="str">
            <v>SANTO DOMINGO DE LOS TSACHILAS</v>
          </cell>
          <cell r="U321" t="str">
            <v>FLEXNETUIO_PROVINCIA</v>
          </cell>
          <cell r="V321">
            <v>1</v>
          </cell>
          <cell r="W321">
            <v>1</v>
          </cell>
          <cell r="X321" t="str">
            <v>FLEXNET</v>
          </cell>
          <cell r="Y321" t="str">
            <v>FLEX NET CALLE 28 DE JUNIO S/N Y GARCIA MORENO ENTRADA LLANO GRANDE</v>
          </cell>
        </row>
        <row r="322">
          <cell r="A322" t="str">
            <v>20003041879973</v>
          </cell>
          <cell r="B322">
            <v>487667</v>
          </cell>
          <cell r="C322" t="str">
            <v>20003041879973</v>
          </cell>
          <cell r="D322" t="str">
            <v>CONECEL</v>
          </cell>
          <cell r="E322" t="str">
            <v>DESPACHO</v>
          </cell>
          <cell r="F322" t="str">
            <v>NORMAL</v>
          </cell>
          <cell r="G322" t="str">
            <v/>
          </cell>
          <cell r="H322">
            <v>44923</v>
          </cell>
          <cell r="I322" t="str">
            <v>COORDINADO</v>
          </cell>
          <cell r="J322">
            <v>44923</v>
          </cell>
          <cell r="K322" t="str">
            <v xml:space="preserve">ROBERT ALEXANDER SANCHEZ PIGUAVE / </v>
          </cell>
          <cell r="L322" t="str">
            <v>AV CRISTOBAL COLON Y CALLEJON B SL 6 CASA DE UN PISO COLOR CREMA DETRAS DE LA CDLA QUINTA PATRICIA, MILAGRO</v>
          </cell>
          <cell r="M322" t="str">
            <v>1203509680</v>
          </cell>
          <cell r="N322" t="str">
            <v>983810314 /  988799826</v>
          </cell>
          <cell r="O322" t="str">
            <v/>
          </cell>
          <cell r="P322" t="str">
            <v>MILAGRO</v>
          </cell>
          <cell r="Q322" t="str">
            <v>MILAGRO</v>
          </cell>
          <cell r="R322" t="str">
            <v>GUAYAS</v>
          </cell>
          <cell r="U322" t="str">
            <v>FLEXNETUIO_PROVINCIA</v>
          </cell>
          <cell r="V322">
            <v>1</v>
          </cell>
          <cell r="W322">
            <v>1</v>
          </cell>
          <cell r="X322" t="str">
            <v>FLEXNET</v>
          </cell>
          <cell r="Y322" t="str">
            <v>FLEX NET CALLE 28 DE JUNIO S/N Y GARCIA MORENO ENTRADA LLANO GRANDE</v>
          </cell>
        </row>
        <row r="323">
          <cell r="A323" t="str">
            <v>20003042236370</v>
          </cell>
          <cell r="B323">
            <v>487668</v>
          </cell>
          <cell r="C323" t="str">
            <v>20003042236370</v>
          </cell>
          <cell r="D323" t="str">
            <v>CONECEL</v>
          </cell>
          <cell r="E323" t="str">
            <v>DESPACHO</v>
          </cell>
          <cell r="F323" t="str">
            <v>NORMAL</v>
          </cell>
          <cell r="G323" t="str">
            <v>031002004141046</v>
          </cell>
          <cell r="H323">
            <v>44923</v>
          </cell>
          <cell r="I323" t="str">
            <v>EN_TRANSITO</v>
          </cell>
          <cell r="J323">
            <v>44923</v>
          </cell>
          <cell r="K323" t="str">
            <v xml:space="preserve">DANNY JAVIER PEREZ ULLOA / </v>
          </cell>
          <cell r="L323" t="str">
            <v>AV JORGE GUZMAN RUEDA Y LOS TULIPANES CASA DE DOS PISOS COLOR LADRILLO A 3 CUADRAS DE LA UNIVERSIDAD TECNICA DEL NORTE, IBARRA</v>
          </cell>
          <cell r="M323" t="str">
            <v>401952494</v>
          </cell>
          <cell r="N323" t="str">
            <v xml:space="preserve">958628448 /  </v>
          </cell>
          <cell r="O323" t="str">
            <v/>
          </cell>
          <cell r="P323" t="str">
            <v>IBARRA</v>
          </cell>
          <cell r="Q323" t="str">
            <v>IBARRA</v>
          </cell>
          <cell r="R323" t="str">
            <v>IMBABURA</v>
          </cell>
          <cell r="T323" t="str">
            <v>TRAMACO</v>
          </cell>
          <cell r="U323" t="str">
            <v>FLEXNETUIO_PROVINCIA</v>
          </cell>
          <cell r="V323">
            <v>1</v>
          </cell>
          <cell r="W323">
            <v>1</v>
          </cell>
          <cell r="X323" t="str">
            <v>FLEXNET</v>
          </cell>
          <cell r="Y323" t="str">
            <v>FLEX NET CALLE 28 DE JUNIO S/N Y GARCIA MORENO ENTRADA LLANO GRANDE</v>
          </cell>
        </row>
        <row r="324">
          <cell r="A324" t="str">
            <v>20003042236352</v>
          </cell>
          <cell r="B324">
            <v>487669</v>
          </cell>
          <cell r="C324" t="str">
            <v>20003042236352</v>
          </cell>
          <cell r="D324" t="str">
            <v>CONECEL</v>
          </cell>
          <cell r="E324" t="str">
            <v>DESPACHO</v>
          </cell>
          <cell r="F324" t="str">
            <v>NORMAL</v>
          </cell>
          <cell r="G324" t="str">
            <v>031002004141044</v>
          </cell>
          <cell r="H324">
            <v>44923</v>
          </cell>
          <cell r="I324" t="str">
            <v>EN_TRANSITO</v>
          </cell>
          <cell r="J324">
            <v>44923</v>
          </cell>
          <cell r="K324" t="str">
            <v xml:space="preserve">DEISON RONNIE TANQUINA PUMA / </v>
          </cell>
          <cell r="L324" t="str">
            <v>ATAHUALPA Y GARCIA MOGROVEJO CASA CS 2 PIS CREMA CON TIENDA EN PB, AMBATO</v>
          </cell>
          <cell r="M324" t="str">
            <v>1850473685</v>
          </cell>
          <cell r="N324" t="str">
            <v>984789818 /  968070598</v>
          </cell>
          <cell r="O324" t="str">
            <v/>
          </cell>
          <cell r="P324" t="str">
            <v>AMBATO</v>
          </cell>
          <cell r="Q324" t="str">
            <v>AMBATO</v>
          </cell>
          <cell r="R324" t="str">
            <v>TUNGURAHUA</v>
          </cell>
          <cell r="S324" t="str">
            <v>AMBATO</v>
          </cell>
          <cell r="T324" t="str">
            <v>TRAMACO</v>
          </cell>
          <cell r="U324" t="str">
            <v>FLEXNETUIO_PROVINCIA</v>
          </cell>
          <cell r="V324">
            <v>1</v>
          </cell>
          <cell r="W324">
            <v>1</v>
          </cell>
          <cell r="X324" t="str">
            <v>FLEXNET</v>
          </cell>
          <cell r="Y324" t="str">
            <v>FLEX NET CALLE 28 DE JUNIO S/N Y GARCIA MORENO ENTRADA LLANO GRANDE</v>
          </cell>
        </row>
        <row r="325">
          <cell r="A325" t="str">
            <v>20003042191534</v>
          </cell>
          <cell r="B325">
            <v>487670</v>
          </cell>
          <cell r="C325" t="str">
            <v>20003042191534</v>
          </cell>
          <cell r="D325" t="str">
            <v>CONECEL</v>
          </cell>
          <cell r="E325" t="str">
            <v>DESPACHO</v>
          </cell>
          <cell r="F325" t="str">
            <v>NORMAL</v>
          </cell>
          <cell r="G325" t="str">
            <v>031002004141054</v>
          </cell>
          <cell r="H325">
            <v>44923</v>
          </cell>
          <cell r="I325" t="str">
            <v>EN_TRANSITO</v>
          </cell>
          <cell r="J325">
            <v>44923</v>
          </cell>
          <cell r="K325" t="str">
            <v xml:space="preserve">CHRISTOPHER SALOMON BERRONES SOLEDISPA / </v>
          </cell>
          <cell r="L325" t="str">
            <v>CDLA EL PROGRESO/Thomas Larrea &amp; Calle Mariscal de Ayacucho CASA 2PIS GRIS TIENDA 21 DE ABRIL, PORTOVIEJO</v>
          </cell>
          <cell r="M325" t="str">
            <v>1312367525</v>
          </cell>
          <cell r="N325" t="str">
            <v>964082947 /  988776464</v>
          </cell>
          <cell r="O325" t="str">
            <v/>
          </cell>
          <cell r="P325" t="str">
            <v>PORTOVIEJO</v>
          </cell>
          <cell r="Q325" t="str">
            <v>PORTOVIEJO</v>
          </cell>
          <cell r="R325" t="str">
            <v>MANABI</v>
          </cell>
          <cell r="T325" t="str">
            <v>TRAMACO</v>
          </cell>
          <cell r="U325" t="str">
            <v>FLEXNETUIO_PROVINCIA</v>
          </cell>
          <cell r="V325">
            <v>1</v>
          </cell>
          <cell r="W325">
            <v>1</v>
          </cell>
          <cell r="X325" t="str">
            <v>FLEXNET</v>
          </cell>
          <cell r="Y325" t="str">
            <v>FLEX NET CALLE 28 DE JUNIO S/N Y GARCIA MORENO ENTRADA LLANO GRANDE</v>
          </cell>
        </row>
        <row r="326">
          <cell r="A326" t="str">
            <v>20003042233128</v>
          </cell>
          <cell r="B326">
            <v>487671</v>
          </cell>
          <cell r="C326" t="str">
            <v>20003042233128</v>
          </cell>
          <cell r="D326" t="str">
            <v>CONECEL</v>
          </cell>
          <cell r="E326" t="str">
            <v>DESPACHO</v>
          </cell>
          <cell r="F326" t="str">
            <v>NORMAL</v>
          </cell>
          <cell r="G326" t="str">
            <v>031002004141045</v>
          </cell>
          <cell r="H326">
            <v>44923</v>
          </cell>
          <cell r="I326" t="str">
            <v>EN_TRANSITO</v>
          </cell>
          <cell r="J326">
            <v>44923</v>
          </cell>
          <cell r="K326" t="str">
            <v xml:space="preserve">NAYELI STEPHANIE SANCHEZ ZAMORA / </v>
          </cell>
          <cell r="L326" t="str">
            <v>CLLE MIGUEL ANGEL LEON 1802 Y JOSE PERALTA CS 1P CASA EN CONSTRUCCION A UNA CUDRA DE ARTE K1 BY TEAM VARGAS Y LA TIENDA DE ROPA ARMATEX, AMBATO</v>
          </cell>
          <cell r="M326" t="str">
            <v>1804445755</v>
          </cell>
          <cell r="N326" t="str">
            <v xml:space="preserve">984246302 /  </v>
          </cell>
          <cell r="O326" t="str">
            <v/>
          </cell>
          <cell r="P326" t="str">
            <v>AMBATO</v>
          </cell>
          <cell r="Q326" t="str">
            <v>AMBATO</v>
          </cell>
          <cell r="R326" t="str">
            <v>TUNGURAHUA</v>
          </cell>
          <cell r="S326" t="str">
            <v>AMBATO</v>
          </cell>
          <cell r="T326" t="str">
            <v>TRAMACO</v>
          </cell>
          <cell r="U326" t="str">
            <v>FLEXNETUIO_PROVINCIA</v>
          </cell>
          <cell r="V326">
            <v>1</v>
          </cell>
          <cell r="W326">
            <v>1</v>
          </cell>
          <cell r="X326" t="str">
            <v>FLEXNET</v>
          </cell>
          <cell r="Y326" t="str">
            <v>FLEX NET CALLE 28 DE JUNIO S/N Y GARCIA MORENO ENTRADA LLANO GRANDE</v>
          </cell>
        </row>
        <row r="327">
          <cell r="A327" t="str">
            <v>20003042233853</v>
          </cell>
          <cell r="B327">
            <v>487672</v>
          </cell>
          <cell r="C327" t="str">
            <v>20003042233853</v>
          </cell>
          <cell r="D327" t="str">
            <v>CONECEL</v>
          </cell>
          <cell r="E327" t="str">
            <v>DESPACHO</v>
          </cell>
          <cell r="F327" t="str">
            <v>NORMAL</v>
          </cell>
          <cell r="G327" t="str">
            <v/>
          </cell>
          <cell r="H327">
            <v>44923</v>
          </cell>
          <cell r="I327" t="str">
            <v>COORDINADO</v>
          </cell>
          <cell r="J327">
            <v>44923</v>
          </cell>
          <cell r="K327" t="str">
            <v xml:space="preserve">JENNY FERNANDA PILLACELA MATAILO / </v>
          </cell>
          <cell r="L327" t="str">
            <v>Miguel Ortega Alcocer &amp; Victor Tinoco Chacon DE 2 PISOS COLOR AMARILLO A MEDIA CUADRA DE JARDINES DE SAN JOAQUIN Y ALADO DE TIENDA YOLY, CUENCA</v>
          </cell>
          <cell r="M327" t="str">
            <v>105440085</v>
          </cell>
          <cell r="N327" t="str">
            <v xml:space="preserve">969790178 /  </v>
          </cell>
          <cell r="O327" t="str">
            <v/>
          </cell>
          <cell r="P327" t="str">
            <v>CUENCA</v>
          </cell>
          <cell r="Q327" t="str">
            <v>CUENCA</v>
          </cell>
          <cell r="R327" t="str">
            <v>AZUAY</v>
          </cell>
          <cell r="U327" t="str">
            <v>FLEXNETUIO_PROVINCIA</v>
          </cell>
          <cell r="V327">
            <v>1</v>
          </cell>
          <cell r="W327">
            <v>1</v>
          </cell>
          <cell r="X327" t="str">
            <v>FLEXNET</v>
          </cell>
          <cell r="Y327" t="str">
            <v>FLEX NET CALLE 28 DE JUNIO S/N Y GARCIA MORENO ENTRADA LLANO GRANDE</v>
          </cell>
        </row>
        <row r="328">
          <cell r="A328" t="str">
            <v>20003041882378</v>
          </cell>
          <cell r="B328">
            <v>487673</v>
          </cell>
          <cell r="C328" t="str">
            <v>20003041882378</v>
          </cell>
          <cell r="D328" t="str">
            <v>CONECEL</v>
          </cell>
          <cell r="E328" t="str">
            <v>DESPACHO</v>
          </cell>
          <cell r="F328" t="str">
            <v>NORMAL</v>
          </cell>
          <cell r="G328" t="str">
            <v>GR20003041882378</v>
          </cell>
          <cell r="H328">
            <v>44923</v>
          </cell>
          <cell r="I328" t="str">
            <v>COORDINADO</v>
          </cell>
          <cell r="J328">
            <v>44923</v>
          </cell>
          <cell r="K328" t="str">
            <v>ALEX IVAN CANDO BASTIDAS / MARIA BASTIDAS</v>
          </cell>
          <cell r="L328" t="str">
            <v>BARRIO LIBERTADOR CALLE SARAGURO Y MILAGRO ENTREGA EN EL COMEDOR EL DOLARAZO JUNTO TIENDA ROSITA A MARIA BASTIDAS, SANTO DOMINGO</v>
          </cell>
          <cell r="M328" t="str">
            <v>2350397333</v>
          </cell>
          <cell r="N328" t="str">
            <v>963147089 /  994551314</v>
          </cell>
          <cell r="O328" t="str">
            <v/>
          </cell>
          <cell r="P328" t="str">
            <v>SANTO DOMINGO</v>
          </cell>
          <cell r="Q328" t="str">
            <v>SANTO DOMINGO</v>
          </cell>
          <cell r="R328" t="str">
            <v>SANTO DOMINGO DE LOS TSACHILAS</v>
          </cell>
          <cell r="U328" t="str">
            <v>FLEXNETUIO_PROVINCIA</v>
          </cell>
          <cell r="V328">
            <v>1</v>
          </cell>
          <cell r="W328">
            <v>1</v>
          </cell>
          <cell r="X328" t="str">
            <v>FLEXNET</v>
          </cell>
          <cell r="Y328" t="str">
            <v>FLEX NET CALLE 28 DE JUNIO S/N Y GARCIA MORENO ENTRADA LLANO GRANDE</v>
          </cell>
        </row>
        <row r="329">
          <cell r="A329" t="str">
            <v>20003041861041</v>
          </cell>
          <cell r="B329">
            <v>487674</v>
          </cell>
          <cell r="C329" t="str">
            <v>20003041861041</v>
          </cell>
          <cell r="D329" t="str">
            <v>CONECEL</v>
          </cell>
          <cell r="E329" t="str">
            <v>DESPACHO</v>
          </cell>
          <cell r="F329" t="str">
            <v>NORMAL</v>
          </cell>
          <cell r="G329" t="str">
            <v/>
          </cell>
          <cell r="H329">
            <v>44923</v>
          </cell>
          <cell r="I329" t="str">
            <v>COORDINADO</v>
          </cell>
          <cell r="J329">
            <v>44923</v>
          </cell>
          <cell r="K329" t="str">
            <v>FRANCISCO JAVIER TOLEDO CABEZAS / CONSUELO MAGALLANES</v>
          </cell>
          <cell r="L329" t="str">
            <v>CDLA 17 DE SEPTIEMBRE CALLE JACINTO MATAMOROS Y VICTOR H VICUNA CASA DE UN PISO COLOR VERDE CON PORTON NARANJA A UNA CUADRA DE LA TIENDA DON JAIME, MILAGRO</v>
          </cell>
          <cell r="M329" t="str">
            <v>942485095</v>
          </cell>
          <cell r="N329" t="str">
            <v>963807164 /  993023749</v>
          </cell>
          <cell r="O329" t="str">
            <v/>
          </cell>
          <cell r="P329" t="str">
            <v>MILAGRO</v>
          </cell>
          <cell r="Q329" t="str">
            <v>MILAGRO</v>
          </cell>
          <cell r="R329" t="str">
            <v>GUAYAS</v>
          </cell>
          <cell r="U329" t="str">
            <v>FLEXNETUIO_PROVINCIA</v>
          </cell>
          <cell r="V329">
            <v>1</v>
          </cell>
          <cell r="W329">
            <v>1</v>
          </cell>
          <cell r="X329" t="str">
            <v>FLEXNET</v>
          </cell>
          <cell r="Y329" t="str">
            <v>FLEX NET CALLE 28 DE JUNIO S/N Y GARCIA MORENO ENTRADA LLANO GRANDE</v>
          </cell>
        </row>
        <row r="330">
          <cell r="A330" t="str">
            <v>20003042240108</v>
          </cell>
          <cell r="B330">
            <v>487675</v>
          </cell>
          <cell r="C330" t="str">
            <v>20003042240108</v>
          </cell>
          <cell r="D330" t="str">
            <v>CONECEL</v>
          </cell>
          <cell r="E330" t="str">
            <v>DESPACHO</v>
          </cell>
          <cell r="F330" t="str">
            <v>NORMAL</v>
          </cell>
          <cell r="G330" t="str">
            <v>FT77015</v>
          </cell>
          <cell r="H330">
            <v>44923</v>
          </cell>
          <cell r="I330" t="str">
            <v>COORDINADO</v>
          </cell>
          <cell r="J330">
            <v>44923</v>
          </cell>
          <cell r="K330" t="str">
            <v xml:space="preserve">FREDDY ESTEBAN ANDRADE RODRIGUEZ / </v>
          </cell>
          <cell r="L330" t="str">
            <v>CALLE ISLA FERNANDINA N21-141 E ISLA TORTUGA SECTOR CAROLINA EN EL EDIFICIO DE 4 PISOS COLOR BEIGE, QUITO</v>
          </cell>
          <cell r="M330" t="str">
            <v>1714298930</v>
          </cell>
          <cell r="N330" t="str">
            <v>986113070 /  998545240</v>
          </cell>
          <cell r="O330" t="str">
            <v/>
          </cell>
          <cell r="P330" t="str">
            <v>QUITO</v>
          </cell>
          <cell r="Q330" t="str">
            <v>QUITO</v>
          </cell>
          <cell r="R330" t="str">
            <v>PICHINCHA</v>
          </cell>
          <cell r="U330" t="str">
            <v>FLEXNETUIO_LOCAL</v>
          </cell>
          <cell r="V330">
            <v>1</v>
          </cell>
          <cell r="W330">
            <v>1</v>
          </cell>
          <cell r="X330" t="str">
            <v>FLEXNET</v>
          </cell>
          <cell r="Y330" t="str">
            <v>FLEX NET CALLE 28 DE JUNIO S/N Y GARCIA MORENO ENTRADA LLANO GRANDE</v>
          </cell>
        </row>
        <row r="331">
          <cell r="A331" t="str">
            <v>20003041874395</v>
          </cell>
          <cell r="B331">
            <v>487676</v>
          </cell>
          <cell r="C331" t="str">
            <v>20003041874395</v>
          </cell>
          <cell r="D331" t="str">
            <v>CONECEL</v>
          </cell>
          <cell r="E331" t="str">
            <v>DESPACHO</v>
          </cell>
          <cell r="F331" t="str">
            <v>NORMAL</v>
          </cell>
          <cell r="G331" t="str">
            <v>GR20003041874395</v>
          </cell>
          <cell r="H331">
            <v>44923</v>
          </cell>
          <cell r="I331" t="str">
            <v>EN_TRANSITO</v>
          </cell>
          <cell r="J331">
            <v>44923</v>
          </cell>
          <cell r="K331" t="str">
            <v xml:space="preserve">HAYLIS ANDREINA PANTA CALDERON / </v>
          </cell>
          <cell r="L331" t="str">
            <v>BARRIO SAN PEDRO CALLE 309 Y AV 212 FRENTE A LA CERVECERIA VAJAKI LOCAL CON PUERTA DORADA, MANTA</v>
          </cell>
          <cell r="M331" t="str">
            <v>1313555482</v>
          </cell>
          <cell r="N331" t="str">
            <v xml:space="preserve">989747006 /  </v>
          </cell>
          <cell r="O331" t="str">
            <v/>
          </cell>
          <cell r="P331" t="str">
            <v>MANTA</v>
          </cell>
          <cell r="Q331" t="str">
            <v>MANTA</v>
          </cell>
          <cell r="R331" t="str">
            <v>MANABI</v>
          </cell>
          <cell r="U331" t="str">
            <v>FLEXNETUIO_PROVINCIA</v>
          </cell>
          <cell r="V331">
            <v>1</v>
          </cell>
          <cell r="W331">
            <v>1</v>
          </cell>
          <cell r="X331" t="str">
            <v>FLEXNET</v>
          </cell>
          <cell r="Y331" t="str">
            <v>FLEX NET CALLE 28 DE JUNIO S/N Y GARCIA MORENO ENTRADA LLANO GRANDE</v>
          </cell>
        </row>
        <row r="332">
          <cell r="A332" t="str">
            <v>20003034489656</v>
          </cell>
          <cell r="B332">
            <v>487677</v>
          </cell>
          <cell r="C332" t="str">
            <v>20003034489656</v>
          </cell>
          <cell r="D332" t="str">
            <v>CONECEL</v>
          </cell>
          <cell r="E332" t="str">
            <v>DESPACHO</v>
          </cell>
          <cell r="F332" t="str">
            <v>NORMAL</v>
          </cell>
          <cell r="G332" t="str">
            <v>031002004141049</v>
          </cell>
          <cell r="H332">
            <v>44923</v>
          </cell>
          <cell r="I332" t="str">
            <v>EN_TRANSITO</v>
          </cell>
          <cell r="J332">
            <v>44923</v>
          </cell>
          <cell r="K332" t="str">
            <v>NAGUA CALERO ERICK ADRIAN / MARIA NANCY CALERO</v>
          </cell>
          <cell r="L332" t="str">
            <v>AV CIRCUNVALACION NORTE Y JESUS DEL GRAN PODER CASA DE UN PISO CON CERRAMIENTO GRIS A UNA CUADRA DE LA IGLESIA REINA DE LA PAZ RECIBE MARIA NANCY CALERO, MACHALA</v>
          </cell>
          <cell r="M332" t="str">
            <v>706404548</v>
          </cell>
          <cell r="N332" t="str">
            <v xml:space="preserve">980458175 /  </v>
          </cell>
          <cell r="O332" t="str">
            <v/>
          </cell>
          <cell r="P332" t="str">
            <v>MACHALA</v>
          </cell>
          <cell r="Q332" t="str">
            <v>MACHALA</v>
          </cell>
          <cell r="R332" t="str">
            <v>EL ORO</v>
          </cell>
          <cell r="T332" t="str">
            <v>TRAMACO</v>
          </cell>
          <cell r="U332" t="str">
            <v>FLEXNETUIO_PROVINCIA</v>
          </cell>
          <cell r="V332">
            <v>1</v>
          </cell>
          <cell r="W332">
            <v>1</v>
          </cell>
          <cell r="X332" t="str">
            <v>FLEXNET</v>
          </cell>
          <cell r="Y332" t="str">
            <v>FLEX NET CALLE 28 DE JUNIO S/N Y GARCIA MORENO ENTRADA LLANO GRANDE</v>
          </cell>
        </row>
        <row r="333">
          <cell r="A333" t="str">
            <v>20003041856464</v>
          </cell>
          <cell r="B333">
            <v>487678</v>
          </cell>
          <cell r="C333" t="str">
            <v>20003041856464</v>
          </cell>
          <cell r="D333" t="str">
            <v>CONECEL</v>
          </cell>
          <cell r="E333" t="str">
            <v>DESPACHO</v>
          </cell>
          <cell r="F333" t="str">
            <v>NORMAL</v>
          </cell>
          <cell r="G333" t="str">
            <v>FT77016</v>
          </cell>
          <cell r="H333">
            <v>44923</v>
          </cell>
          <cell r="I333" t="str">
            <v>COORDINADO</v>
          </cell>
          <cell r="J333">
            <v>44923</v>
          </cell>
          <cell r="K333" t="str">
            <v>JAVIER GILBERTO TORRES CARDENAS / SERGIO BUSTAMANTE TORRES</v>
          </cell>
          <cell r="L333" t="str">
            <v>QUITUMBE/CALLE S37D Y OE3D CDLA TERRANOVA CASA VERDE DE DOS PISOS JUNTO AL PC TELCE EN TELECOMUNICACIONES, QUITO</v>
          </cell>
          <cell r="M333" t="str">
            <v>1400371082</v>
          </cell>
          <cell r="N333" t="str">
            <v xml:space="preserve">958850288 /  </v>
          </cell>
          <cell r="O333" t="str">
            <v/>
          </cell>
          <cell r="P333" t="str">
            <v>QUITO</v>
          </cell>
          <cell r="Q333" t="str">
            <v>QUITO</v>
          </cell>
          <cell r="R333" t="str">
            <v>PICHINCHA</v>
          </cell>
          <cell r="U333" t="str">
            <v>FLEXNETUIO_LOCAL</v>
          </cell>
          <cell r="V333">
            <v>1</v>
          </cell>
          <cell r="W333">
            <v>1</v>
          </cell>
          <cell r="X333" t="str">
            <v>FLEXNET</v>
          </cell>
          <cell r="Y333" t="str">
            <v>FLEX NET CALLE 28 DE JUNIO S/N Y GARCIA MORENO ENTRADA LLANO GRANDE</v>
          </cell>
        </row>
        <row r="334">
          <cell r="A334" t="str">
            <v>20003042190753</v>
          </cell>
          <cell r="B334">
            <v>487679</v>
          </cell>
          <cell r="C334" t="str">
            <v>20003042190753</v>
          </cell>
          <cell r="D334" t="str">
            <v>CONECEL</v>
          </cell>
          <cell r="E334" t="str">
            <v>DESPACHO</v>
          </cell>
          <cell r="F334" t="str">
            <v>NORMAL</v>
          </cell>
          <cell r="G334" t="str">
            <v/>
          </cell>
          <cell r="H334">
            <v>44923</v>
          </cell>
          <cell r="I334" t="str">
            <v>COORDINADO</v>
          </cell>
          <cell r="J334">
            <v>44923</v>
          </cell>
          <cell r="K334" t="str">
            <v xml:space="preserve">JHON ALEXANDER CARTUCHE MORA / </v>
          </cell>
          <cell r="L334" t="str">
            <v>CALLES MANUEL ANTONIO MUNOZ BORRERO YCALLE C 1PISO COLOR CAFE TECHO ROJO FRENTE DE LA TIENDA AMIS Y A 4 CUADRA DE LA CANCHA DE PERLAS PAMPA, CUENCA</v>
          </cell>
          <cell r="M334" t="str">
            <v>151211034</v>
          </cell>
          <cell r="N334" t="str">
            <v xml:space="preserve">984816546 /  </v>
          </cell>
          <cell r="O334" t="str">
            <v/>
          </cell>
          <cell r="P334" t="str">
            <v>CUENCA</v>
          </cell>
          <cell r="Q334" t="str">
            <v>CUENCA</v>
          </cell>
          <cell r="R334" t="str">
            <v>AZUAY</v>
          </cell>
          <cell r="U334" t="str">
            <v>FLEXNETUIO_PROVINCIA</v>
          </cell>
          <cell r="V334">
            <v>1</v>
          </cell>
          <cell r="W334">
            <v>1</v>
          </cell>
          <cell r="X334" t="str">
            <v>FLEXNET</v>
          </cell>
          <cell r="Y334" t="str">
            <v>FLEX NET CALLE 28 DE JUNIO S/N Y GARCIA MORENO ENTRADA LLANO GRANDE</v>
          </cell>
        </row>
        <row r="335">
          <cell r="A335" t="str">
            <v>20003042245969</v>
          </cell>
          <cell r="B335">
            <v>487680</v>
          </cell>
          <cell r="C335" t="str">
            <v>20003042245969</v>
          </cell>
          <cell r="D335" t="str">
            <v>CONECEL</v>
          </cell>
          <cell r="E335" t="str">
            <v>DESPACHO</v>
          </cell>
          <cell r="F335" t="str">
            <v>NORMAL</v>
          </cell>
          <cell r="G335" t="str">
            <v>031002004141050</v>
          </cell>
          <cell r="H335">
            <v>44923</v>
          </cell>
          <cell r="I335" t="str">
            <v>EN_TRANSITO</v>
          </cell>
          <cell r="J335">
            <v>44923</v>
          </cell>
          <cell r="K335" t="str">
            <v xml:space="preserve">CRISTHIAN EDUARDO PINTADO RUIZ / </v>
          </cell>
          <cell r="L335" t="str">
            <v>ONCEAVA NORTE CALLEGON E Y CALLE GUAYAS CASA 802 CS CAFE CON CREMA DE 2 PISOS RFC. AL FRENTE HAY UN PARQUE PEQUENo, MACHALA</v>
          </cell>
          <cell r="M335" t="str">
            <v>704454784</v>
          </cell>
          <cell r="N335" t="str">
            <v>990669682 /  991112974</v>
          </cell>
          <cell r="O335" t="str">
            <v/>
          </cell>
          <cell r="P335" t="str">
            <v>MACHALA</v>
          </cell>
          <cell r="Q335" t="str">
            <v>MACHALA</v>
          </cell>
          <cell r="R335" t="str">
            <v>EL ORO</v>
          </cell>
          <cell r="T335" t="str">
            <v>TRAMACO</v>
          </cell>
          <cell r="U335" t="str">
            <v>FLEXNETUIO_PROVINCIA</v>
          </cell>
          <cell r="V335">
            <v>1</v>
          </cell>
          <cell r="W335">
            <v>1</v>
          </cell>
          <cell r="X335" t="str">
            <v>FLEXNET</v>
          </cell>
          <cell r="Y335" t="str">
            <v>FLEX NET CALLE 28 DE JUNIO S/N Y GARCIA MORENO ENTRADA LLANO GRANDE</v>
          </cell>
        </row>
        <row r="336">
          <cell r="A336" t="str">
            <v>20003042229577</v>
          </cell>
          <cell r="B336">
            <v>487681</v>
          </cell>
          <cell r="C336" t="str">
            <v>20003042229577</v>
          </cell>
          <cell r="D336" t="str">
            <v>CONECEL</v>
          </cell>
          <cell r="E336" t="str">
            <v>DESPACHO</v>
          </cell>
          <cell r="F336" t="str">
            <v>NORMAL</v>
          </cell>
          <cell r="G336" t="str">
            <v>GR20003042229577</v>
          </cell>
          <cell r="H336">
            <v>44923</v>
          </cell>
          <cell r="I336" t="str">
            <v>COORDINADO</v>
          </cell>
          <cell r="J336">
            <v>44923</v>
          </cell>
          <cell r="K336" t="str">
            <v xml:space="preserve">MIGUEL ANGEL GARCIA PLAZA / </v>
          </cell>
          <cell r="L336" t="str">
            <v>AV. CIRCUNVALACION Y CALLE 12 HOSPITAL RODRIGUEZ ZAMBRANO LUGAR DE TRABAJO BLANCO, 1 PISO ALADO DE LA CRUZ ROJA, MANTA</v>
          </cell>
          <cell r="M336" t="str">
            <v>1310691967</v>
          </cell>
          <cell r="N336" t="str">
            <v xml:space="preserve">995606026 /  </v>
          </cell>
          <cell r="O336" t="str">
            <v/>
          </cell>
          <cell r="P336" t="str">
            <v>MANTA</v>
          </cell>
          <cell r="Q336" t="str">
            <v>MANTA</v>
          </cell>
          <cell r="R336" t="str">
            <v>MANABI</v>
          </cell>
          <cell r="U336" t="str">
            <v>FLEXNETUIO_PROVINCIA</v>
          </cell>
          <cell r="V336">
            <v>1</v>
          </cell>
          <cell r="W336">
            <v>1</v>
          </cell>
          <cell r="X336" t="str">
            <v>FLEXNET</v>
          </cell>
          <cell r="Y336" t="str">
            <v>FLEX NET CALLE 28 DE JUNIO S/N Y GARCIA MORENO ENTRADA LLANO GRANDE</v>
          </cell>
        </row>
        <row r="337">
          <cell r="A337" t="str">
            <v>20003042228261</v>
          </cell>
          <cell r="B337">
            <v>487682</v>
          </cell>
          <cell r="C337" t="str">
            <v>20003042228261</v>
          </cell>
          <cell r="D337" t="str">
            <v>CONECEL</v>
          </cell>
          <cell r="E337" t="str">
            <v>DESPACHO</v>
          </cell>
          <cell r="F337" t="str">
            <v>NORMAL</v>
          </cell>
          <cell r="G337" t="str">
            <v/>
          </cell>
          <cell r="H337">
            <v>44923</v>
          </cell>
          <cell r="I337" t="str">
            <v>COORDINADO</v>
          </cell>
          <cell r="J337">
            <v>44923</v>
          </cell>
          <cell r="K337" t="str">
            <v xml:space="preserve">LUCY DEL PILAR BERMUDEZ LOZANO / </v>
          </cell>
          <cell r="L337" t="str">
            <v>CLDA LOS HELECHOS SECTOR 6 /MZ S3 SOLAR 25 CASA 2 PIS BEIGE A 1 CUADRA DE ESCUELA MIGUEL ANGEL ZAMBRANO FRENTE A CDLA PRIMAVERA 2, DURAN</v>
          </cell>
          <cell r="M337" t="str">
            <v>925367708</v>
          </cell>
          <cell r="N337" t="str">
            <v>961125540 /  990720029</v>
          </cell>
          <cell r="O337" t="str">
            <v/>
          </cell>
          <cell r="P337" t="str">
            <v>DURAN</v>
          </cell>
          <cell r="Q337" t="str">
            <v>DURAN</v>
          </cell>
          <cell r="R337" t="str">
            <v>GUAYAS</v>
          </cell>
          <cell r="U337" t="str">
            <v>FLEXNETUIO_GYE</v>
          </cell>
          <cell r="V337">
            <v>1</v>
          </cell>
          <cell r="W337">
            <v>1</v>
          </cell>
          <cell r="X337" t="str">
            <v>FLEXNET</v>
          </cell>
          <cell r="Y337" t="str">
            <v>FLEX NET CALLE 28 DE JUNIO S/N Y GARCIA MORENO ENTRADA LLANO GRANDE</v>
          </cell>
        </row>
        <row r="338">
          <cell r="A338" t="str">
            <v>20003041257273</v>
          </cell>
          <cell r="B338">
            <v>487683</v>
          </cell>
          <cell r="C338" t="str">
            <v>20003041257273</v>
          </cell>
          <cell r="D338" t="str">
            <v>CONECEL</v>
          </cell>
          <cell r="E338" t="str">
            <v>DESPACHO</v>
          </cell>
          <cell r="F338" t="str">
            <v>NORMAL</v>
          </cell>
          <cell r="G338" t="str">
            <v>031002004141051</v>
          </cell>
          <cell r="H338">
            <v>44923</v>
          </cell>
          <cell r="I338" t="str">
            <v>EN_TRANSITO</v>
          </cell>
          <cell r="J338">
            <v>44923</v>
          </cell>
          <cell r="K338" t="str">
            <v xml:space="preserve">MARIA PAULETH CABRERA IDROVO / </v>
          </cell>
          <cell r="L338" t="str">
            <v>BUENOS AIRES AV Pasaje 3era Norte &amp; Carrera 8va OesteCS 2P BLANCO REF A DOS CUADRAS DEL PARQUE BUENOS AIRES, MACHALA</v>
          </cell>
          <cell r="M338" t="str">
            <v>750555062</v>
          </cell>
          <cell r="N338" t="str">
            <v xml:space="preserve">962615807 /  </v>
          </cell>
          <cell r="O338" t="str">
            <v/>
          </cell>
          <cell r="P338" t="str">
            <v>MACHALA</v>
          </cell>
          <cell r="Q338" t="str">
            <v>MACHALA</v>
          </cell>
          <cell r="R338" t="str">
            <v>EL ORO</v>
          </cell>
          <cell r="T338" t="str">
            <v>TRAMACO</v>
          </cell>
          <cell r="U338" t="str">
            <v>FLEXNETUIO_PROVINCIA</v>
          </cell>
          <cell r="V338">
            <v>1</v>
          </cell>
          <cell r="W338">
            <v>1</v>
          </cell>
          <cell r="X338" t="str">
            <v>FLEXNET</v>
          </cell>
          <cell r="Y338" t="str">
            <v>FLEX NET CALLE 28 DE JUNIO S/N Y GARCIA MORENO ENTRADA LLANO GRANDE</v>
          </cell>
        </row>
        <row r="339">
          <cell r="A339" t="str">
            <v>20003043032048</v>
          </cell>
          <cell r="B339">
            <v>487684</v>
          </cell>
          <cell r="C339" t="str">
            <v>20003043032048</v>
          </cell>
          <cell r="D339" t="str">
            <v>CONECEL</v>
          </cell>
          <cell r="E339" t="str">
            <v>DESPACHO</v>
          </cell>
          <cell r="F339" t="str">
            <v>NORMAL</v>
          </cell>
          <cell r="G339" t="str">
            <v>031002004141055</v>
          </cell>
          <cell r="H339">
            <v>44923</v>
          </cell>
          <cell r="I339" t="str">
            <v>EN_TRANSITO</v>
          </cell>
          <cell r="J339">
            <v>44923</v>
          </cell>
          <cell r="K339" t="str">
            <v xml:space="preserve">DENNYS FERNANDO SORIA CAMPOS / </v>
          </cell>
          <cell r="L339" t="str">
            <v>SAN RAFAEL/ROMA Y PARIS CASA ESQUINARA DEJA EN LA TIENDA NARANJA COLOR TU AMIGO SANFRACERCA A LA UPC DEL POLIDEPORTIVO, RIOBAMBA</v>
          </cell>
          <cell r="M339" t="str">
            <v>606070662</v>
          </cell>
          <cell r="N339" t="str">
            <v xml:space="preserve">962612312 /  </v>
          </cell>
          <cell r="O339" t="str">
            <v/>
          </cell>
          <cell r="P339" t="str">
            <v>RIOBAMBA</v>
          </cell>
          <cell r="Q339" t="str">
            <v>RIOBAMBA</v>
          </cell>
          <cell r="R339" t="str">
            <v>CHIMBORAZO</v>
          </cell>
          <cell r="T339" t="str">
            <v>TRAMACO</v>
          </cell>
          <cell r="U339" t="str">
            <v>FLEXNETUIO_PROVINCIA</v>
          </cell>
          <cell r="V339">
            <v>1</v>
          </cell>
          <cell r="W339">
            <v>1</v>
          </cell>
          <cell r="X339" t="str">
            <v>FLEXNET</v>
          </cell>
          <cell r="Y339" t="str">
            <v>FLEX NET CALLE 28 DE JUNIO S/N Y GARCIA MORENO ENTRADA LLANO GRANDE</v>
          </cell>
        </row>
        <row r="340">
          <cell r="A340" t="str">
            <v>20003042250985</v>
          </cell>
          <cell r="B340">
            <v>487685</v>
          </cell>
          <cell r="C340" t="str">
            <v>20003042250985</v>
          </cell>
          <cell r="D340" t="str">
            <v>CONECEL</v>
          </cell>
          <cell r="E340" t="str">
            <v>DESPACHO</v>
          </cell>
          <cell r="F340" t="str">
            <v>NORMAL</v>
          </cell>
          <cell r="G340" t="str">
            <v>GR20003042250985</v>
          </cell>
          <cell r="H340">
            <v>44923</v>
          </cell>
          <cell r="I340" t="str">
            <v>COORDINADO</v>
          </cell>
          <cell r="J340">
            <v>44923</v>
          </cell>
          <cell r="K340" t="str">
            <v xml:space="preserve">JEREMY ALEJANDRO JACOME CEDENO / </v>
          </cell>
          <cell r="L340" t="str">
            <v>COOP. JUAN EULOGIO/BRR EL CARMEN SECTOR 2/C 2/CASA DE 2 PISOS CREMA LA BENGALA/FRENTE DE BODEGA DE ARROZ ALCIVAR, SANTO DOMINGO</v>
          </cell>
          <cell r="M340" t="str">
            <v>2351007303</v>
          </cell>
          <cell r="N340" t="str">
            <v>986692600 /  997645061</v>
          </cell>
          <cell r="O340" t="str">
            <v/>
          </cell>
          <cell r="P340" t="str">
            <v>SANTO DOMINGO</v>
          </cell>
          <cell r="Q340" t="str">
            <v>SANTO DOMINGO</v>
          </cell>
          <cell r="R340" t="str">
            <v>SANTO DOMINGO DE LOS TSACHILAS</v>
          </cell>
          <cell r="U340" t="str">
            <v>FLEXNETUIO_PROVINCIA</v>
          </cell>
          <cell r="V340">
            <v>1</v>
          </cell>
          <cell r="W340">
            <v>1</v>
          </cell>
          <cell r="X340" t="str">
            <v>FLEXNET</v>
          </cell>
          <cell r="Y340" t="str">
            <v>FLEX NET CALLE 28 DE JUNIO S/N Y GARCIA MORENO ENTRADA LLANO GRANDE</v>
          </cell>
        </row>
        <row r="341">
          <cell r="A341" t="str">
            <v>20003033195610_1</v>
          </cell>
          <cell r="B341">
            <v>487686</v>
          </cell>
          <cell r="C341" t="str">
            <v>20003033195610_1</v>
          </cell>
          <cell r="D341" t="str">
            <v>CONECEL</v>
          </cell>
          <cell r="E341" t="str">
            <v>DESPACHO</v>
          </cell>
          <cell r="F341" t="str">
            <v>NORMAL</v>
          </cell>
          <cell r="G341" t="str">
            <v/>
          </cell>
          <cell r="H341">
            <v>44923</v>
          </cell>
          <cell r="I341" t="str">
            <v>COORDINADO</v>
          </cell>
          <cell r="J341">
            <v>44923</v>
          </cell>
          <cell r="K341" t="str">
            <v>VICENTE FRANCISCO LASTRA CASTRO / NEREXY AGUSTINA PICO</v>
          </cell>
          <cell r="L341" t="str">
            <v>CDLA LOS ALAMOS MZ 7 SL 10 CALLE GUAYACANES Y JOSE LUIS TAMAYO A DOS CUADRAS DEL COLISEO POLIDEPORTIVO NICOLAS LAPENTTI GOMEZ, DAULE</v>
          </cell>
          <cell r="M341" t="str">
            <v>904865243</v>
          </cell>
          <cell r="N341" t="str">
            <v xml:space="preserve">979009665 /  </v>
          </cell>
          <cell r="O341" t="str">
            <v/>
          </cell>
          <cell r="P341" t="str">
            <v>DAULE</v>
          </cell>
          <cell r="Q341" t="str">
            <v>DAULE</v>
          </cell>
          <cell r="R341" t="str">
            <v>GUAYAS</v>
          </cell>
          <cell r="U341" t="str">
            <v>FLEXNETUIO_PROVINCIA</v>
          </cell>
          <cell r="V341">
            <v>1</v>
          </cell>
          <cell r="W341">
            <v>1</v>
          </cell>
          <cell r="X341" t="str">
            <v>FLEXNET</v>
          </cell>
          <cell r="Y341" t="str">
            <v>FLEX NET CALLE 28 DE JUNIO S/N Y GARCIA MORENO ENTRADA LLANO GRANDE</v>
          </cell>
        </row>
        <row r="342">
          <cell r="A342" t="str">
            <v>20003042259687</v>
          </cell>
          <cell r="B342">
            <v>487687</v>
          </cell>
          <cell r="C342" t="str">
            <v>20003042259687</v>
          </cell>
          <cell r="D342" t="str">
            <v>CONECEL</v>
          </cell>
          <cell r="E342" t="str">
            <v>DESPACHO</v>
          </cell>
          <cell r="F342" t="str">
            <v>NORMAL</v>
          </cell>
          <cell r="G342" t="str">
            <v>031002004141052</v>
          </cell>
          <cell r="H342">
            <v>44923</v>
          </cell>
          <cell r="I342" t="str">
            <v>EN_TRANSITO</v>
          </cell>
          <cell r="J342">
            <v>44923</v>
          </cell>
          <cell r="K342" t="str">
            <v xml:space="preserve">JEAN MARCO CALLE CHAPIN / </v>
          </cell>
          <cell r="L342" t="str">
            <v>CALLE 9 DE SMAYO Y SEXTA NORTE EN EL EDIFICIO DE 3 PISOS COLOR BEIGE FRENTE AL RESTAURANTE LA DONA, MACHALA</v>
          </cell>
          <cell r="M342" t="str">
            <v>750915365</v>
          </cell>
          <cell r="N342" t="str">
            <v xml:space="preserve">964015353 /  </v>
          </cell>
          <cell r="O342" t="str">
            <v/>
          </cell>
          <cell r="P342" t="str">
            <v>MACHALA</v>
          </cell>
          <cell r="Q342" t="str">
            <v>MACHALA</v>
          </cell>
          <cell r="R342" t="str">
            <v>EL ORO</v>
          </cell>
          <cell r="T342" t="str">
            <v>TRAMACO</v>
          </cell>
          <cell r="U342" t="str">
            <v>FLEXNETUIO_PROVINCIA</v>
          </cell>
          <cell r="V342">
            <v>1</v>
          </cell>
          <cell r="W342">
            <v>1</v>
          </cell>
          <cell r="X342" t="str">
            <v>FLEXNET</v>
          </cell>
          <cell r="Y342" t="str">
            <v>FLEX NET CALLE 28 DE JUNIO S/N Y GARCIA MORENO ENTRADA LLANO GRANDE</v>
          </cell>
        </row>
        <row r="343">
          <cell r="A343" t="str">
            <v>20003042243879</v>
          </cell>
          <cell r="B343">
            <v>487688</v>
          </cell>
          <cell r="C343" t="str">
            <v>20003042243879</v>
          </cell>
          <cell r="D343" t="str">
            <v>CONECEL</v>
          </cell>
          <cell r="E343" t="str">
            <v>DESPACHO</v>
          </cell>
          <cell r="F343" t="str">
            <v>NORMAL</v>
          </cell>
          <cell r="G343" t="str">
            <v/>
          </cell>
          <cell r="H343">
            <v>44923</v>
          </cell>
          <cell r="I343" t="str">
            <v>COORDINADO</v>
          </cell>
          <cell r="J343">
            <v>44923</v>
          </cell>
          <cell r="K343" t="str">
            <v xml:space="preserve">LUDIN BETSAIDA CHARD SOLIS / </v>
          </cell>
          <cell r="L343" t="str">
            <v>AV GUAYAS Y ESMERALDAS EN LA EMPRES DE MUJERES DIURIMARKET LOCAL DE DOS PISOS BLANCO CON ROJO FRENTE A LA FARMACIA CRUZ AZUL, MILAGRO</v>
          </cell>
          <cell r="M343" t="str">
            <v>916196876</v>
          </cell>
          <cell r="N343" t="str">
            <v xml:space="preserve">968396460 /  </v>
          </cell>
          <cell r="O343" t="str">
            <v/>
          </cell>
          <cell r="P343" t="str">
            <v>MILAGRO</v>
          </cell>
          <cell r="Q343" t="str">
            <v>MILAGRO</v>
          </cell>
          <cell r="R343" t="str">
            <v>GUAYAS</v>
          </cell>
          <cell r="U343" t="str">
            <v>FLEXNETUIO_PROVINCIA</v>
          </cell>
          <cell r="V343">
            <v>1</v>
          </cell>
          <cell r="W343">
            <v>1</v>
          </cell>
          <cell r="X343" t="str">
            <v>FLEXNET</v>
          </cell>
          <cell r="Y343" t="str">
            <v>FLEX NET CALLE 28 DE JUNIO S/N Y GARCIA MORENO ENTRADA LLANO GRANDE</v>
          </cell>
        </row>
        <row r="344">
          <cell r="A344" t="str">
            <v>20003041876142</v>
          </cell>
          <cell r="B344">
            <v>487653</v>
          </cell>
          <cell r="C344" t="str">
            <v>20003041876142</v>
          </cell>
          <cell r="D344" t="str">
            <v>CONECEL</v>
          </cell>
          <cell r="E344" t="str">
            <v>DESPACHO</v>
          </cell>
          <cell r="F344" t="str">
            <v>NORMAL</v>
          </cell>
          <cell r="G344" t="str">
            <v>FT77022</v>
          </cell>
          <cell r="H344">
            <v>44923</v>
          </cell>
          <cell r="I344" t="str">
            <v>COORDINADO</v>
          </cell>
          <cell r="J344">
            <v>44923</v>
          </cell>
          <cell r="K344" t="str">
            <v xml:space="preserve">LUIS AGUSTIN SANCHEZ BALSECA / </v>
          </cell>
          <cell r="L344" t="str">
            <v>CALLE LULUBAMBA Y GEODESICA N2-161 EN EL CONJUNTO HABITACIONAL SAN ANTONIO JUNTO AL COLEGIO CLEMENTE VALLEJO, QUITO</v>
          </cell>
          <cell r="M344" t="str">
            <v>1704047925</v>
          </cell>
          <cell r="N344" t="str">
            <v xml:space="preserve">961441854 /  </v>
          </cell>
          <cell r="O344" t="str">
            <v/>
          </cell>
          <cell r="P344" t="str">
            <v>QUITO</v>
          </cell>
          <cell r="Q344" t="str">
            <v>QUITO</v>
          </cell>
          <cell r="R344" t="str">
            <v>PICHINCHA</v>
          </cell>
          <cell r="U344" t="str">
            <v>FLEXNETUIO_LOCAL</v>
          </cell>
          <cell r="V344">
            <v>1</v>
          </cell>
          <cell r="W344">
            <v>1</v>
          </cell>
          <cell r="X344" t="str">
            <v>FLEXNET</v>
          </cell>
          <cell r="Y344" t="str">
            <v>FLEX NET CALLE 28 DE JUNIO S/N Y GARCIA MORENO ENTRADA LLANO GRANDE</v>
          </cell>
        </row>
        <row r="345">
          <cell r="A345" t="str">
            <v>20003040189797</v>
          </cell>
          <cell r="B345">
            <v>487654</v>
          </cell>
          <cell r="C345" t="str">
            <v>20003040189797</v>
          </cell>
          <cell r="D345" t="str">
            <v>CONECEL</v>
          </cell>
          <cell r="E345" t="str">
            <v>DESPACHO</v>
          </cell>
          <cell r="F345" t="str">
            <v>NORMAL</v>
          </cell>
          <cell r="G345" t="str">
            <v>FT77023</v>
          </cell>
          <cell r="H345">
            <v>44923</v>
          </cell>
          <cell r="I345" t="str">
            <v>COORDINADO</v>
          </cell>
          <cell r="J345">
            <v>44923</v>
          </cell>
          <cell r="K345" t="str">
            <v xml:space="preserve">JOSE LUIS RODRIGUEZ AMUGUIMBA / </v>
          </cell>
          <cell r="L345" t="str">
            <v>CALLE GUAYAQUIL Y JUAN MONTALVO EN EL LOTE 9 A UNA CUADRA DEL PARQUE CARLOTA JARAMILLO EN UNA CASA DE UN PISO COLOR BLANCO, QUITO</v>
          </cell>
          <cell r="M345" t="str">
            <v>1724152986</v>
          </cell>
          <cell r="N345" t="str">
            <v xml:space="preserve">992827664 /  </v>
          </cell>
          <cell r="O345" t="str">
            <v/>
          </cell>
          <cell r="P345" t="str">
            <v>QUITO</v>
          </cell>
          <cell r="Q345" t="str">
            <v>QUITO</v>
          </cell>
          <cell r="R345" t="str">
            <v>PICHINCHA</v>
          </cell>
          <cell r="U345" t="str">
            <v>FLEXNETUIO_LOCAL</v>
          </cell>
          <cell r="V345">
            <v>1</v>
          </cell>
          <cell r="W345">
            <v>1</v>
          </cell>
          <cell r="X345" t="str">
            <v>FLEXNET</v>
          </cell>
          <cell r="Y345" t="str">
            <v>FLEX NET CALLE 28 DE JUNIO S/N Y GARCIA MORENO ENTRADA LLANO GRANDE</v>
          </cell>
        </row>
        <row r="346">
          <cell r="A346" t="str">
            <v>20003041876961</v>
          </cell>
          <cell r="B346">
            <v>487655</v>
          </cell>
          <cell r="C346" t="str">
            <v>20003041876961</v>
          </cell>
          <cell r="D346" t="str">
            <v>CONECEL</v>
          </cell>
          <cell r="E346" t="str">
            <v>DESPACHO</v>
          </cell>
          <cell r="F346" t="str">
            <v>NORMAL</v>
          </cell>
          <cell r="G346" t="str">
            <v>FT77020</v>
          </cell>
          <cell r="H346">
            <v>44923</v>
          </cell>
          <cell r="I346" t="str">
            <v>COORDINADO</v>
          </cell>
          <cell r="J346">
            <v>44923</v>
          </cell>
          <cell r="K346" t="str">
            <v>ALEXANDER FABRICIO ICAZA CAJAS / ANA PABON</v>
          </cell>
          <cell r="L346" t="str">
            <v>CALLE CHIMBORAZO Y PASAJE 6 FRENTE A LA RECARGA JUVENIL A 3 CUADRAS DE LA FINCA BENALCAZAR EN UNA CASA N23-51 DE DOS PISOS COLOR PLOMO SL 12 MZ 23, QUITO</v>
          </cell>
          <cell r="M346" t="str">
            <v>1723229553</v>
          </cell>
          <cell r="N346" t="str">
            <v xml:space="preserve">984315592 /  </v>
          </cell>
          <cell r="O346" t="str">
            <v/>
          </cell>
          <cell r="P346" t="str">
            <v>QUITO</v>
          </cell>
          <cell r="Q346" t="str">
            <v>QUITO</v>
          </cell>
          <cell r="R346" t="str">
            <v>PICHINCHA</v>
          </cell>
          <cell r="U346" t="str">
            <v>FLEXNETUIO_LOCAL</v>
          </cell>
          <cell r="V346">
            <v>1</v>
          </cell>
          <cell r="W346">
            <v>1</v>
          </cell>
          <cell r="X346" t="str">
            <v>FLEXNET</v>
          </cell>
          <cell r="Y346" t="str">
            <v>FLEX NET CALLE 28 DE JUNIO S/N Y GARCIA MORENO ENTRADA LLANO GRANDE</v>
          </cell>
        </row>
        <row r="347">
          <cell r="A347" t="str">
            <v>20003041380848</v>
          </cell>
          <cell r="B347">
            <v>487656</v>
          </cell>
          <cell r="C347" t="str">
            <v>20003041380848</v>
          </cell>
          <cell r="D347" t="str">
            <v>CONECEL</v>
          </cell>
          <cell r="E347" t="str">
            <v>DESPACHO</v>
          </cell>
          <cell r="F347" t="str">
            <v>NORMAL</v>
          </cell>
          <cell r="G347" t="str">
            <v>FT77021</v>
          </cell>
          <cell r="H347">
            <v>44923</v>
          </cell>
          <cell r="I347" t="str">
            <v>COORDINADO</v>
          </cell>
          <cell r="J347">
            <v>44923</v>
          </cell>
          <cell r="K347" t="str">
            <v xml:space="preserve">LEONARDO ALFREDO OJEDA OJEDA / </v>
          </cell>
          <cell r="L347" t="str">
            <v>CALLE LATACUNGA Y GONZALO MENENSES CASA N3-23 DE DOS PISOS A DOS CUADRAS DEL CEMENTERIO DE TUMBACO, QUITO</v>
          </cell>
          <cell r="M347" t="str">
            <v>1705311684</v>
          </cell>
          <cell r="N347" t="str">
            <v>999278481 /  994307437</v>
          </cell>
          <cell r="O347" t="str">
            <v/>
          </cell>
          <cell r="P347" t="str">
            <v>QUITO</v>
          </cell>
          <cell r="Q347" t="str">
            <v>QUITO</v>
          </cell>
          <cell r="R347" t="str">
            <v>PICHINCHA</v>
          </cell>
          <cell r="U347" t="str">
            <v>FLEXNETUIO_LOCAL</v>
          </cell>
          <cell r="V347">
            <v>1</v>
          </cell>
          <cell r="W347">
            <v>1</v>
          </cell>
          <cell r="X347" t="str">
            <v>FLEXNET</v>
          </cell>
          <cell r="Y347" t="str">
            <v>FLEX NET CALLE 28 DE JUNIO S/N Y GARCIA MORENO ENTRADA LLANO GRANDE</v>
          </cell>
        </row>
        <row r="348">
          <cell r="A348" t="str">
            <v>20003041877864</v>
          </cell>
          <cell r="B348">
            <v>487657</v>
          </cell>
          <cell r="C348" t="str">
            <v>20003041877864</v>
          </cell>
          <cell r="D348" t="str">
            <v>CONECEL</v>
          </cell>
          <cell r="E348" t="str">
            <v>DESPACHO</v>
          </cell>
          <cell r="F348" t="str">
            <v>NORMAL</v>
          </cell>
          <cell r="G348" t="str">
            <v>FT77019</v>
          </cell>
          <cell r="H348">
            <v>44923</v>
          </cell>
          <cell r="I348" t="str">
            <v>COORDINADO</v>
          </cell>
          <cell r="J348">
            <v>44923</v>
          </cell>
          <cell r="K348" t="str">
            <v xml:space="preserve">FLAVIO ROLANDO LITA RIVERA / </v>
          </cell>
          <cell r="L348" t="str">
            <v>CALLE JOAQUIN LALAMA Y LEONIDAS PROANO E4-24 EN EL CONJUNTO LA CARTUJANA A 3 CUADRAS DEL PARQUE DE LA TANDA, QUITO</v>
          </cell>
          <cell r="M348" t="str">
            <v>1004308167</v>
          </cell>
          <cell r="N348" t="str">
            <v>960927789 /  960927789</v>
          </cell>
          <cell r="O348" t="str">
            <v/>
          </cell>
          <cell r="P348" t="str">
            <v>QUITO</v>
          </cell>
          <cell r="Q348" t="str">
            <v>QUITO</v>
          </cell>
          <cell r="R348" t="str">
            <v>PICHINCHA</v>
          </cell>
          <cell r="U348" t="str">
            <v>FLEXNETUIO_LOCAL</v>
          </cell>
          <cell r="V348">
            <v>1</v>
          </cell>
          <cell r="W348">
            <v>1</v>
          </cell>
          <cell r="X348" t="str">
            <v>FLEXNET</v>
          </cell>
          <cell r="Y348" t="str">
            <v>FLEX NET CALLE 28 DE JUNIO S/N Y GARCIA MORENO ENTRADA LLANO GRANDE</v>
          </cell>
        </row>
        <row r="349">
          <cell r="A349" t="str">
            <v>20003041858461</v>
          </cell>
          <cell r="B349">
            <v>487658</v>
          </cell>
          <cell r="C349" t="str">
            <v>20003041858461</v>
          </cell>
          <cell r="D349" t="str">
            <v>CONECEL</v>
          </cell>
          <cell r="E349" t="str">
            <v>DESPACHO</v>
          </cell>
          <cell r="F349" t="str">
            <v>NORMAL</v>
          </cell>
          <cell r="G349" t="str">
            <v>031002004141053</v>
          </cell>
          <cell r="H349">
            <v>44923</v>
          </cell>
          <cell r="I349" t="str">
            <v>EN_TRANSITO</v>
          </cell>
          <cell r="J349">
            <v>44923</v>
          </cell>
          <cell r="K349" t="str">
            <v xml:space="preserve">ERICK STALIN HIDALGO BRIONES / </v>
          </cell>
          <cell r="L349" t="str">
            <v>CLLE BAQUERIZO MORENO y CLLE 6 DE FEBRERO CUIDADELA CEVALLOS CS 2P CL CREMA A 300 MTS DE TIENDA OSMIN, PORTOVIEJO</v>
          </cell>
          <cell r="M349" t="str">
            <v>1311832107</v>
          </cell>
          <cell r="N349" t="str">
            <v>995742635 /  997365612</v>
          </cell>
          <cell r="O349" t="str">
            <v/>
          </cell>
          <cell r="P349" t="str">
            <v>PORTOVIEJO</v>
          </cell>
          <cell r="Q349" t="str">
            <v>PORTOVIEJO</v>
          </cell>
          <cell r="R349" t="str">
            <v>MANABI</v>
          </cell>
          <cell r="T349" t="str">
            <v>TRAMACO</v>
          </cell>
          <cell r="U349" t="str">
            <v>FLEXNETUIO_PROVINCIA</v>
          </cell>
          <cell r="V349">
            <v>1</v>
          </cell>
          <cell r="W349">
            <v>1</v>
          </cell>
          <cell r="X349" t="str">
            <v>FLEXNET</v>
          </cell>
          <cell r="Y349" t="str">
            <v>FLEX NET CALLE 28 DE JUNIO S/N Y GARCIA MORENO ENTRADA LLANO GRANDE</v>
          </cell>
        </row>
        <row r="350">
          <cell r="A350" t="str">
            <v>20003041881823</v>
          </cell>
          <cell r="B350">
            <v>487660</v>
          </cell>
          <cell r="C350" t="str">
            <v>20003041881823</v>
          </cell>
          <cell r="D350" t="str">
            <v>CONECEL</v>
          </cell>
          <cell r="E350" t="str">
            <v>DESPACHO</v>
          </cell>
          <cell r="F350" t="str">
            <v>NORMAL</v>
          </cell>
          <cell r="G350" t="str">
            <v/>
          </cell>
          <cell r="H350">
            <v>44923</v>
          </cell>
          <cell r="I350" t="str">
            <v>COORDINADO</v>
          </cell>
          <cell r="J350">
            <v>44923</v>
          </cell>
          <cell r="K350" t="str">
            <v xml:space="preserve">ANGELA AGUEDA PONCE SOBENIA / </v>
          </cell>
          <cell r="L350" t="str">
            <v>COOP VALDEZ ANTIGUO 102, CALLE CUBA Y ECUADOR CASA 1 PISO PORTON NEGRO ESQUINERAA 2 CUADRAS DEL HOSPITAL SERGIO PEREZ CONTO Y EL BILLAR EL GALAPAGUITO, MILAGRO</v>
          </cell>
          <cell r="M350" t="str">
            <v>1203400419</v>
          </cell>
          <cell r="N350" t="str">
            <v>960229569 /  962723434</v>
          </cell>
          <cell r="O350" t="str">
            <v/>
          </cell>
          <cell r="P350" t="str">
            <v>MILAGRO</v>
          </cell>
          <cell r="Q350" t="str">
            <v>MILAGRO</v>
          </cell>
          <cell r="R350" t="str">
            <v>GUAYAS</v>
          </cell>
          <cell r="U350" t="str">
            <v>FLEXNETUIO_PROVINCIA</v>
          </cell>
          <cell r="V350">
            <v>1</v>
          </cell>
          <cell r="W350">
            <v>1</v>
          </cell>
          <cell r="X350" t="str">
            <v>FLEXNET</v>
          </cell>
          <cell r="Y350" t="str">
            <v>FLEX NET CALLE 28 DE JUNIO S/N Y GARCIA MORENO ENTRADA LLANO GRANDE</v>
          </cell>
        </row>
        <row r="351">
          <cell r="A351" t="str">
            <v>20003026555475</v>
          </cell>
          <cell r="B351">
            <v>487661</v>
          </cell>
          <cell r="C351" t="str">
            <v>20003026555475</v>
          </cell>
          <cell r="D351" t="str">
            <v>CONECEL</v>
          </cell>
          <cell r="E351" t="str">
            <v>DESPACHO</v>
          </cell>
          <cell r="F351" t="str">
            <v>NORMAL</v>
          </cell>
          <cell r="G351" t="str">
            <v>GR20003026555475</v>
          </cell>
          <cell r="H351">
            <v>44923</v>
          </cell>
          <cell r="I351" t="str">
            <v>COORDINADO</v>
          </cell>
          <cell r="J351">
            <v>44923</v>
          </cell>
          <cell r="K351" t="str">
            <v xml:space="preserve">PEDRO ALEXANDER BASURTO ALCIVAR / </v>
          </cell>
          <cell r="L351" t="str">
            <v>CALLE C ENTRE CALLE JOSE PERALTA Y CALLE 24 DE DICIEMBRE CASA 4 MANZANA E LOTE 12 COLOR GRIS DIAGONAL A LA QUINTA LAS JACUATAS O PARQUE DE LAS JACUATAS, MANTA</v>
          </cell>
          <cell r="M351" t="str">
            <v>1351858574</v>
          </cell>
          <cell r="N351" t="str">
            <v xml:space="preserve">964121754 /  </v>
          </cell>
          <cell r="O351" t="str">
            <v/>
          </cell>
          <cell r="P351" t="str">
            <v>MANTA</v>
          </cell>
          <cell r="Q351" t="str">
            <v>MANTA</v>
          </cell>
          <cell r="R351" t="str">
            <v>MANABI</v>
          </cell>
          <cell r="U351" t="str">
            <v>FLEXNETUIO_PROVINCIA</v>
          </cell>
          <cell r="V351">
            <v>1</v>
          </cell>
          <cell r="W351">
            <v>1</v>
          </cell>
          <cell r="X351" t="str">
            <v>FLEXNET</v>
          </cell>
          <cell r="Y351" t="str">
            <v>FLEX NET CALLE 28 DE JUNIO S/N Y GARCIA MORENO ENTRADA LLANO GRANDE</v>
          </cell>
        </row>
        <row r="352">
          <cell r="A352" t="str">
            <v>20003042191151</v>
          </cell>
          <cell r="B352">
            <v>487662</v>
          </cell>
          <cell r="C352" t="str">
            <v>20003042191151</v>
          </cell>
          <cell r="D352" t="str">
            <v>CONECEL</v>
          </cell>
          <cell r="E352" t="str">
            <v>DESPACHO</v>
          </cell>
          <cell r="F352" t="str">
            <v>NORMAL</v>
          </cell>
          <cell r="G352" t="str">
            <v>031002004141048</v>
          </cell>
          <cell r="H352">
            <v>44923</v>
          </cell>
          <cell r="I352" t="str">
            <v>EN_TRANSITO</v>
          </cell>
          <cell r="J352">
            <v>44923</v>
          </cell>
          <cell r="K352" t="str">
            <v xml:space="preserve">ANGEL JOSE GAONA VASQUEZ / </v>
          </cell>
          <cell r="L352" t="str">
            <v>LAS PALMERAS Y 25 DE JUNIO LA ENTREGA ES EN EL ESTADIO 9 DE MAYO AL LADO DE COLEGIOO 9 DE OCTUBRE Y FRENTE DE CNT, MACHALA</v>
          </cell>
          <cell r="M352" t="str">
            <v>704583483</v>
          </cell>
          <cell r="N352" t="str">
            <v>978913831 /  995550950</v>
          </cell>
          <cell r="O352" t="str">
            <v/>
          </cell>
          <cell r="P352" t="str">
            <v>MACHALA</v>
          </cell>
          <cell r="Q352" t="str">
            <v>MACHALA</v>
          </cell>
          <cell r="R352" t="str">
            <v>EL ORO</v>
          </cell>
          <cell r="T352" t="str">
            <v>TRAMACO</v>
          </cell>
          <cell r="U352" t="str">
            <v>FLEXNETUIO_PROVINCIA</v>
          </cell>
          <cell r="V352">
            <v>1</v>
          </cell>
          <cell r="W352">
            <v>1</v>
          </cell>
          <cell r="X352" t="str">
            <v>FLEXNET</v>
          </cell>
          <cell r="Y352" t="str">
            <v>FLEX NET CALLE 28 DE JUNIO S/N Y GARCIA MORENO ENTRADA LLANO GRANDE</v>
          </cell>
        </row>
        <row r="353">
          <cell r="A353" t="str">
            <v>RT22122801</v>
          </cell>
          <cell r="B353">
            <v>487652</v>
          </cell>
          <cell r="C353" t="str">
            <v>RT22122801</v>
          </cell>
          <cell r="D353" t="str">
            <v>SPARE</v>
          </cell>
          <cell r="E353" t="str">
            <v>DESPACHO</v>
          </cell>
          <cell r="F353" t="str">
            <v>NORMAL</v>
          </cell>
          <cell r="G353" t="str">
            <v>TF91014</v>
          </cell>
          <cell r="H353">
            <v>44923</v>
          </cell>
          <cell r="I353" t="str">
            <v>ENTREGADO</v>
          </cell>
          <cell r="J353">
            <v>44923</v>
          </cell>
          <cell r="K353" t="str">
            <v>FLEXNET GUAYAQUIL</v>
          </cell>
          <cell r="L353" t="str">
            <v>FERNANDO GUTIERREZ HILL KM 8 1/2 VIA DAULE COOP. JUAN MONTALVO / FRENTE A PEPSI COLA</v>
          </cell>
          <cell r="M353" t="str">
            <v>STALIN PALMA - RUC:1791890663001</v>
          </cell>
          <cell r="N353" t="str">
            <v>0995632694</v>
          </cell>
          <cell r="P353" t="str">
            <v>090606</v>
          </cell>
          <cell r="Q353" t="str">
            <v>GUAYAQUIL</v>
          </cell>
          <cell r="R353" t="str">
            <v>GUAYAS</v>
          </cell>
          <cell r="S353" t="str">
            <v>GUAYAQUIL</v>
          </cell>
          <cell r="T353" t="str">
            <v>FLEXTRANS GYE</v>
          </cell>
          <cell r="U353" t="str">
            <v>FLEXNETGYE_LOCAL</v>
          </cell>
          <cell r="V353">
            <v>1</v>
          </cell>
          <cell r="W353">
            <v>1.2</v>
          </cell>
          <cell r="X353" t="str">
            <v>OFICINA HUAWEI - GYE</v>
          </cell>
          <cell r="Y353" t="str">
            <v>AV. FRANCISCO DE ORELLANA Y ALBERTO BORGES, GUAYAQUIL. EDIFICIO CENTRUM, PISO 12.</v>
          </cell>
        </row>
        <row r="354">
          <cell r="A354" t="str">
            <v>2479998</v>
          </cell>
          <cell r="B354">
            <v>487626</v>
          </cell>
          <cell r="C354" t="str">
            <v>2479998</v>
          </cell>
          <cell r="D354" t="str">
            <v>MDELIVERY</v>
          </cell>
          <cell r="E354" t="str">
            <v>DESPACHO</v>
          </cell>
          <cell r="F354" t="str">
            <v>EXPRESS</v>
          </cell>
          <cell r="G354" t="str">
            <v>EC6141</v>
          </cell>
          <cell r="H354">
            <v>44923</v>
          </cell>
          <cell r="I354" t="str">
            <v>ENTREGADO</v>
          </cell>
          <cell r="J354">
            <v>44923</v>
          </cell>
          <cell r="K354" t="str">
            <v>RUBEN MORALES_COMERCIALIZADORA DEL ECUADOR CRADS C A</v>
          </cell>
          <cell r="L354" t="str">
            <v xml:space="preserve"> GPS del cliente 0 101072 78 434494 CALLE CAPITAN GIOVANNI CALLES LASCANO Y LAS LOMAS PASANDO EL CONJUNTO LA CAMPINA EN LA PRIMERA INTERSECCION A MANO DERECHA AL FONDO</v>
          </cell>
          <cell r="M354" t="str">
            <v>1792845696001</v>
          </cell>
          <cell r="N354" t="str">
            <v>0987602291</v>
          </cell>
          <cell r="O354" t="str">
            <v/>
          </cell>
          <cell r="P354" t="str">
            <v>QUITO</v>
          </cell>
          <cell r="Q354" t="str">
            <v>QUITO</v>
          </cell>
          <cell r="R354" t="str">
            <v>PICHINCHA</v>
          </cell>
          <cell r="T354" t="str">
            <v>EXPRESSCON</v>
          </cell>
          <cell r="U354" t="str">
            <v>FLEXNETUIO_LOCAL</v>
          </cell>
          <cell r="V354">
            <v>1</v>
          </cell>
          <cell r="W354">
            <v>1</v>
          </cell>
          <cell r="X354" t="str">
            <v>FLEXNET ECUADOR - MDELIVERY</v>
          </cell>
          <cell r="Y354" t="str">
            <v>CALLE 28 DE JUNIO S/N Y GARCIA MORENO ENTRADA LLANO GRANDE</v>
          </cell>
        </row>
        <row r="355">
          <cell r="A355" t="str">
            <v>2479899</v>
          </cell>
          <cell r="B355">
            <v>487627</v>
          </cell>
          <cell r="C355" t="str">
            <v>2479899</v>
          </cell>
          <cell r="D355" t="str">
            <v>MDELIVERY</v>
          </cell>
          <cell r="E355" t="str">
            <v>DESPACHO</v>
          </cell>
          <cell r="F355" t="str">
            <v>NORMAL</v>
          </cell>
          <cell r="G355" t="str">
            <v>TF91029</v>
          </cell>
          <cell r="H355">
            <v>44923</v>
          </cell>
          <cell r="I355" t="str">
            <v>CARGADO_VEHICULO</v>
          </cell>
          <cell r="J355">
            <v>44923</v>
          </cell>
          <cell r="K355" t="str">
            <v>Luz Maria Romero Cordova_BRYAN CHRISTIAN CEDENO MONTEVERDE</v>
          </cell>
          <cell r="L355" t="str">
            <v>Mucho Lote 1 Mz 2375 V 25</v>
          </cell>
          <cell r="M355" t="str">
            <v>0924598444001</v>
          </cell>
          <cell r="N355" t="str">
            <v>0997805951</v>
          </cell>
          <cell r="O355" t="str">
            <v/>
          </cell>
          <cell r="P355" t="str">
            <v>GUAYAQUIL</v>
          </cell>
          <cell r="Q355" t="str">
            <v>GUAYAQUIL</v>
          </cell>
          <cell r="R355" t="str">
            <v>GUAYAS</v>
          </cell>
          <cell r="T355" t="str">
            <v>FLEXTRANS GYE</v>
          </cell>
          <cell r="U355" t="str">
            <v>FLEXNETUIO_GYE</v>
          </cell>
          <cell r="V355">
            <v>1</v>
          </cell>
          <cell r="W355">
            <v>1</v>
          </cell>
          <cell r="X355" t="str">
            <v>FLEXNET ECUADOR - MDELIVERY</v>
          </cell>
          <cell r="Y355" t="str">
            <v>CALLE 28 DE JUNIO S/N Y GARCIA MORENO ENTRADA LLANO GRANDE</v>
          </cell>
        </row>
        <row r="356">
          <cell r="A356" t="str">
            <v>2479901</v>
          </cell>
          <cell r="B356">
            <v>487628</v>
          </cell>
          <cell r="C356" t="str">
            <v>2479901</v>
          </cell>
          <cell r="D356" t="str">
            <v>MDELIVERY</v>
          </cell>
          <cell r="E356" t="str">
            <v>DESPACHO</v>
          </cell>
          <cell r="F356" t="str">
            <v>NORMAL</v>
          </cell>
          <cell r="G356" t="str">
            <v>FT77008</v>
          </cell>
          <cell r="H356">
            <v>44923</v>
          </cell>
          <cell r="I356" t="str">
            <v>HABILITADO_RUTEO</v>
          </cell>
          <cell r="J356">
            <v>44923</v>
          </cell>
          <cell r="K356" t="str">
            <v xml:space="preserve">Sofia Villegas Emilia Cordova_SIATILOGISTICS S A </v>
          </cell>
          <cell r="L356" t="str">
            <v>Yasuni N44 284 y Av El Inca</v>
          </cell>
          <cell r="M356" t="str">
            <v>1792131936001</v>
          </cell>
          <cell r="N356" t="str">
            <v>0958864431/ 0998884781</v>
          </cell>
          <cell r="O356" t="str">
            <v/>
          </cell>
          <cell r="P356" t="str">
            <v>QUITO</v>
          </cell>
          <cell r="Q356" t="str">
            <v>QUITO</v>
          </cell>
          <cell r="R356" t="str">
            <v>PICHINCHA</v>
          </cell>
          <cell r="T356" t="str">
            <v>FLEXTRANS UIO</v>
          </cell>
          <cell r="U356" t="str">
            <v>FLEXNETUIO_LOCAL</v>
          </cell>
          <cell r="V356">
            <v>1</v>
          </cell>
          <cell r="W356">
            <v>1</v>
          </cell>
          <cell r="X356" t="str">
            <v>FLEXNET ECUADOR - MDELIVERY</v>
          </cell>
          <cell r="Y356" t="str">
            <v>CALLE 28 DE JUNIO S/N Y GARCIA MORENO ENTRADA LLANO GRANDE</v>
          </cell>
        </row>
        <row r="357">
          <cell r="A357" t="str">
            <v>2479908</v>
          </cell>
          <cell r="B357">
            <v>487629</v>
          </cell>
          <cell r="C357" t="str">
            <v>2479908</v>
          </cell>
          <cell r="D357" t="str">
            <v>MDELIVERY</v>
          </cell>
          <cell r="E357" t="str">
            <v>DESPACHO</v>
          </cell>
          <cell r="F357" t="str">
            <v>NORMAL</v>
          </cell>
          <cell r="G357" t="str">
            <v>031080002479908</v>
          </cell>
          <cell r="H357">
            <v>44923</v>
          </cell>
          <cell r="I357" t="str">
            <v>EN_TRANSITO</v>
          </cell>
          <cell r="J357">
            <v>44923</v>
          </cell>
          <cell r="K357" t="str">
            <v xml:space="preserve"> MARIA DOLORES IMBAQUINGO_ MARIA DOLORES IMBAQUINGO</v>
          </cell>
          <cell r="L357" t="str">
            <v>Machachi calle garcia Moreno y RumiNahui en Tienda viveres Crostina frente a la panaderia y a 3 cuadras del parque de muchachi</v>
          </cell>
          <cell r="M357" t="str">
            <v>0190473023001</v>
          </cell>
          <cell r="N357" t="str">
            <v>0993386000</v>
          </cell>
          <cell r="O357" t="str">
            <v/>
          </cell>
          <cell r="P357" t="str">
            <v>QUITO</v>
          </cell>
          <cell r="Q357" t="str">
            <v>QUITO</v>
          </cell>
          <cell r="R357" t="str">
            <v>PICHINCHA</v>
          </cell>
          <cell r="T357" t="str">
            <v>TRAMACO</v>
          </cell>
          <cell r="U357" t="str">
            <v>FLEXNETUIO_LOCAL</v>
          </cell>
          <cell r="V357">
            <v>1</v>
          </cell>
          <cell r="W357">
            <v>1</v>
          </cell>
          <cell r="X357" t="str">
            <v>FLEXNET ECUADOR - MDELIVERY</v>
          </cell>
          <cell r="Y357" t="str">
            <v>CALLE 28 DE JUNIO S/N Y GARCIA MORENO ENTRADA LLANO GRANDE</v>
          </cell>
        </row>
        <row r="358">
          <cell r="A358" t="str">
            <v>2479910</v>
          </cell>
          <cell r="B358">
            <v>487630</v>
          </cell>
          <cell r="C358" t="str">
            <v>2479910</v>
          </cell>
          <cell r="D358" t="str">
            <v>MDELIVERY</v>
          </cell>
          <cell r="E358" t="str">
            <v>DESPACHO</v>
          </cell>
          <cell r="F358" t="str">
            <v>NORMAL</v>
          </cell>
          <cell r="G358" t="str">
            <v>FT77002</v>
          </cell>
          <cell r="H358">
            <v>44923</v>
          </cell>
          <cell r="I358" t="str">
            <v>HABILITADO_RUTEO</v>
          </cell>
          <cell r="J358">
            <v>44923</v>
          </cell>
          <cell r="K358" t="str">
            <v xml:space="preserve">Patricia Mosquera_DELLTEX INDUSTRIAL S A </v>
          </cell>
          <cell r="L358" t="str">
            <v xml:space="preserve">RICARDO CHIRIBOGA E2 168 JUAN MONTALVO en la provincia ciudad PICHINCHA QUITO </v>
          </cell>
          <cell r="M358" t="str">
            <v>1790046621001</v>
          </cell>
          <cell r="N358" t="str">
            <v>0995660349</v>
          </cell>
          <cell r="O358" t="str">
            <v/>
          </cell>
          <cell r="P358" t="str">
            <v>QUITO</v>
          </cell>
          <cell r="Q358" t="str">
            <v>QUITO</v>
          </cell>
          <cell r="R358" t="str">
            <v>PICHINCHA</v>
          </cell>
          <cell r="T358" t="str">
            <v>FLEXTRANS UIO</v>
          </cell>
          <cell r="U358" t="str">
            <v>FLEXNETUIO_LOCAL</v>
          </cell>
          <cell r="V358">
            <v>1</v>
          </cell>
          <cell r="W358">
            <v>1</v>
          </cell>
          <cell r="X358" t="str">
            <v>FLEXNET ECUADOR - MDELIVERY</v>
          </cell>
          <cell r="Y358" t="str">
            <v>CALLE 28 DE JUNIO S/N Y GARCIA MORENO ENTRADA LLANO GRANDE</v>
          </cell>
        </row>
        <row r="359">
          <cell r="A359" t="str">
            <v>2479926</v>
          </cell>
          <cell r="B359">
            <v>487631</v>
          </cell>
          <cell r="C359" t="str">
            <v>2479926</v>
          </cell>
          <cell r="D359" t="str">
            <v>MDELIVERY</v>
          </cell>
          <cell r="E359" t="str">
            <v>DESPACHO</v>
          </cell>
          <cell r="F359" t="str">
            <v>NORMAL</v>
          </cell>
          <cell r="G359" t="str">
            <v>031080002479926</v>
          </cell>
          <cell r="H359">
            <v>44923</v>
          </cell>
          <cell r="I359" t="str">
            <v>EN_TRANSITO</v>
          </cell>
          <cell r="J359">
            <v>44923</v>
          </cell>
          <cell r="K359" t="str">
            <v xml:space="preserve">ENTREGAR EN RECEPCION_MAQUIAGRO MAQUINAS AGRICOLAS RIEGO Y CONSTRUCCIONES C L </v>
          </cell>
          <cell r="L359" t="str">
            <v>IBARRA MAQUIAGRO CALLE DR CRISTOBAL TOBAR SUBIA 449 Y CRISTOBAL DE TROYA ALMACEN GRANDE DE VENTA DE TRACTORES AGRICOLAS</v>
          </cell>
          <cell r="M359" t="str">
            <v>1090086606001</v>
          </cell>
          <cell r="N359" t="str">
            <v>0999661608 / 0984471983</v>
          </cell>
          <cell r="O359" t="str">
            <v/>
          </cell>
          <cell r="P359" t="str">
            <v>IBARRA</v>
          </cell>
          <cell r="Q359" t="str">
            <v>IBARRA</v>
          </cell>
          <cell r="R359" t="str">
            <v>IMBABURA</v>
          </cell>
          <cell r="T359" t="str">
            <v>TRAMACO</v>
          </cell>
          <cell r="U359" t="str">
            <v>FLEXNETUIO_PROVINCIA</v>
          </cell>
          <cell r="V359">
            <v>1</v>
          </cell>
          <cell r="W359">
            <v>1</v>
          </cell>
          <cell r="X359" t="str">
            <v>FLEXNET ECUADOR - MDELIVERY</v>
          </cell>
          <cell r="Y359" t="str">
            <v>CALLE 28 DE JUNIO S/N Y GARCIA MORENO ENTRADA LLANO GRANDE</v>
          </cell>
        </row>
        <row r="360">
          <cell r="A360" t="str">
            <v>2479932</v>
          </cell>
          <cell r="B360">
            <v>487632</v>
          </cell>
          <cell r="C360" t="str">
            <v>2479932</v>
          </cell>
          <cell r="D360" t="str">
            <v>MDELIVERY</v>
          </cell>
          <cell r="E360" t="str">
            <v>DESPACHO</v>
          </cell>
          <cell r="F360" t="str">
            <v>NORMAL</v>
          </cell>
          <cell r="G360" t="str">
            <v>TF91059</v>
          </cell>
          <cell r="H360">
            <v>44923</v>
          </cell>
          <cell r="I360" t="str">
            <v>CARGADO_VEHICULO</v>
          </cell>
          <cell r="J360">
            <v>44923</v>
          </cell>
          <cell r="K360" t="str">
            <v xml:space="preserve">Marcelo Herrera Balarezo_Servisky S A </v>
          </cell>
          <cell r="L360" t="str">
            <v>Edificio Trade Building Torre B oficina 427 el edificio esta junto a Mall del Sol</v>
          </cell>
          <cell r="M360" t="str">
            <v>0992520736001</v>
          </cell>
          <cell r="N360" t="str">
            <v>0999444028</v>
          </cell>
          <cell r="O360" t="str">
            <v/>
          </cell>
          <cell r="P360" t="str">
            <v>GUAYAQUIL</v>
          </cell>
          <cell r="Q360" t="str">
            <v>GUAYAQUIL</v>
          </cell>
          <cell r="R360" t="str">
            <v>GUAYAS</v>
          </cell>
          <cell r="T360" t="str">
            <v>FLEXTRANS GYE</v>
          </cell>
          <cell r="U360" t="str">
            <v>FLEXNETUIO_GYE</v>
          </cell>
          <cell r="V360">
            <v>1</v>
          </cell>
          <cell r="W360">
            <v>1</v>
          </cell>
          <cell r="X360" t="str">
            <v>FLEXNET ECUADOR - MDELIVERY</v>
          </cell>
          <cell r="Y360" t="str">
            <v>CALLE 28 DE JUNIO S/N Y GARCIA MORENO ENTRADA LLANO GRANDE</v>
          </cell>
        </row>
        <row r="361">
          <cell r="A361" t="str">
            <v>2479958</v>
          </cell>
          <cell r="B361">
            <v>487633</v>
          </cell>
          <cell r="C361" t="str">
            <v>2479958</v>
          </cell>
          <cell r="D361" t="str">
            <v>MDELIVERY</v>
          </cell>
          <cell r="E361" t="str">
            <v>DESPACHO</v>
          </cell>
          <cell r="F361" t="str">
            <v>NORMAL</v>
          </cell>
          <cell r="G361" t="str">
            <v>031080002479958</v>
          </cell>
          <cell r="H361">
            <v>44923</v>
          </cell>
          <cell r="I361" t="str">
            <v>EN_TRANSITO</v>
          </cell>
          <cell r="J361">
            <v>44923</v>
          </cell>
          <cell r="K361" t="str">
            <v>MARIA JOSE VENEGAS BURGOS_MARIA JOSE VENEGAS BURGOS</v>
          </cell>
          <cell r="L361" t="str">
            <v>DURAN COOP 5 DE JUNIO COOR 2 164970 79 829886</v>
          </cell>
          <cell r="M361" t="str">
            <v>0944221027001</v>
          </cell>
          <cell r="N361" t="str">
            <v>0998949917/0968625742</v>
          </cell>
          <cell r="O361" t="str">
            <v/>
          </cell>
          <cell r="P361" t="str">
            <v>DURAN</v>
          </cell>
          <cell r="Q361" t="str">
            <v>DURAN</v>
          </cell>
          <cell r="R361" t="str">
            <v>GUAYAS</v>
          </cell>
          <cell r="T361" t="str">
            <v>TRAMACO</v>
          </cell>
          <cell r="U361" t="str">
            <v>FLEXNETUIO_GYE</v>
          </cell>
          <cell r="V361">
            <v>1</v>
          </cell>
          <cell r="W361">
            <v>1</v>
          </cell>
          <cell r="X361" t="str">
            <v>FLEXNET ECUADOR - MDELIVERY</v>
          </cell>
          <cell r="Y361" t="str">
            <v>CALLE 28 DE JUNIO S/N Y GARCIA MORENO ENTRADA LLANO GRANDE</v>
          </cell>
        </row>
        <row r="362">
          <cell r="A362" t="str">
            <v>2479975</v>
          </cell>
          <cell r="B362">
            <v>487634</v>
          </cell>
          <cell r="C362" t="str">
            <v>2479975</v>
          </cell>
          <cell r="D362" t="str">
            <v>MDELIVERY</v>
          </cell>
          <cell r="E362" t="str">
            <v>DESPACHO</v>
          </cell>
          <cell r="F362" t="str">
            <v>NORMAL</v>
          </cell>
          <cell r="G362" t="str">
            <v>031080002479975</v>
          </cell>
          <cell r="H362">
            <v>44923</v>
          </cell>
          <cell r="I362" t="str">
            <v>EN_TRANSITO</v>
          </cell>
          <cell r="J362">
            <v>44923</v>
          </cell>
          <cell r="K362" t="str">
            <v>RAMIRO MAURICIO VASQUEZ VILLARRUEL_RAMIRO MAURICIO VASQUEZ VILLARRUEL</v>
          </cell>
          <cell r="L362" t="str">
            <v>IBARRA EUSEBIO BORRERO Y MANUEL DE LA CHICA NARVAEZ EN LA EMPRESA ELECTRICA QUE ESTA EN LA ESQUINA</v>
          </cell>
          <cell r="M362" t="str">
            <v>1002367934001</v>
          </cell>
          <cell r="N362" t="str">
            <v>0999244969 / 0985445361</v>
          </cell>
          <cell r="O362" t="str">
            <v/>
          </cell>
          <cell r="P362" t="str">
            <v>IBARRA</v>
          </cell>
          <cell r="Q362" t="str">
            <v>IBARRA</v>
          </cell>
          <cell r="R362" t="str">
            <v>IMBABURA</v>
          </cell>
          <cell r="T362" t="str">
            <v>TRAMACO</v>
          </cell>
          <cell r="U362" t="str">
            <v>FLEXNETUIO_PROVINCIA</v>
          </cell>
          <cell r="V362">
            <v>1</v>
          </cell>
          <cell r="W362">
            <v>1</v>
          </cell>
          <cell r="X362" t="str">
            <v>FLEXNET ECUADOR - MDELIVERY</v>
          </cell>
          <cell r="Y362" t="str">
            <v>CALLE 28 DE JUNIO S/N Y GARCIA MORENO ENTRADA LLANO GRANDE</v>
          </cell>
        </row>
        <row r="363">
          <cell r="A363" t="str">
            <v>2479976</v>
          </cell>
          <cell r="B363">
            <v>487635</v>
          </cell>
          <cell r="C363" t="str">
            <v>2479976</v>
          </cell>
          <cell r="D363" t="str">
            <v>MDELIVERY</v>
          </cell>
          <cell r="E363" t="str">
            <v>DESPACHO</v>
          </cell>
          <cell r="F363" t="str">
            <v>NORMAL</v>
          </cell>
          <cell r="G363" t="str">
            <v>031080002479976</v>
          </cell>
          <cell r="H363">
            <v>44923</v>
          </cell>
          <cell r="I363" t="str">
            <v>EN_TRANSITO</v>
          </cell>
          <cell r="J363">
            <v>44923</v>
          </cell>
          <cell r="K363" t="str">
            <v>CRISTHIAN GUILLEN_FIDEICOMISO MERCANTIL DAJAHU DOS</v>
          </cell>
          <cell r="L363" t="str">
            <v xml:space="preserve"> GUAYAS DURAN KM 6 5 VIA DURAN TAMBO KM 6 5 VIA DURAN TAMBO KM 6 5 VIA DURAN TAMBO KM 6 5 VIA DURAN TAMBO </v>
          </cell>
          <cell r="M363" t="str">
            <v>0993351598001</v>
          </cell>
          <cell r="N363" t="str">
            <v>0985816098</v>
          </cell>
          <cell r="O363" t="str">
            <v/>
          </cell>
          <cell r="P363" t="str">
            <v>DURAN</v>
          </cell>
          <cell r="Q363" t="str">
            <v>DURAN</v>
          </cell>
          <cell r="R363" t="str">
            <v>GUAYAS</v>
          </cell>
          <cell r="T363" t="str">
            <v>TRAMACO</v>
          </cell>
          <cell r="U363" t="str">
            <v>FLEXNETUIO_GYE</v>
          </cell>
          <cell r="V363">
            <v>1</v>
          </cell>
          <cell r="W363">
            <v>1</v>
          </cell>
          <cell r="X363" t="str">
            <v>FLEXNET ECUADOR - MDELIVERY</v>
          </cell>
          <cell r="Y363" t="str">
            <v>CALLE 28 DE JUNIO S/N Y GARCIA MORENO ENTRADA LLANO GRANDE</v>
          </cell>
        </row>
        <row r="364">
          <cell r="A364" t="str">
            <v>2479978</v>
          </cell>
          <cell r="B364">
            <v>487636</v>
          </cell>
          <cell r="C364" t="str">
            <v>2479978</v>
          </cell>
          <cell r="D364" t="str">
            <v>MDELIVERY</v>
          </cell>
          <cell r="E364" t="str">
            <v>DESPACHO</v>
          </cell>
          <cell r="F364" t="str">
            <v>NORMAL</v>
          </cell>
          <cell r="G364" t="str">
            <v>FT77003</v>
          </cell>
          <cell r="H364">
            <v>44923</v>
          </cell>
          <cell r="I364" t="str">
            <v>HABILITADO_RUTEO</v>
          </cell>
          <cell r="J364">
            <v>44923</v>
          </cell>
          <cell r="K364" t="str">
            <v>MAGALY GUADALUPE_DIEGO ROLANDO FUERTES JIMENEZ</v>
          </cell>
          <cell r="L364" t="str">
            <v xml:space="preserve"> CUMBAYA MANUEL PAEZ 316 Y GONZALEN SUAREZ DETRaS DEL CENTRO COMERCIAL VENTURA MALL </v>
          </cell>
          <cell r="M364" t="str">
            <v>0400889390001</v>
          </cell>
          <cell r="N364" t="str">
            <v>0996023186/0984145277</v>
          </cell>
          <cell r="O364" t="str">
            <v/>
          </cell>
          <cell r="P364" t="str">
            <v>QUITO</v>
          </cell>
          <cell r="Q364" t="str">
            <v>QUITO</v>
          </cell>
          <cell r="R364" t="str">
            <v>PICHINCHA</v>
          </cell>
          <cell r="T364" t="str">
            <v>FLEXTRANS UIO</v>
          </cell>
          <cell r="U364" t="str">
            <v>FLEXNETUIO_LOCAL</v>
          </cell>
          <cell r="V364">
            <v>1</v>
          </cell>
          <cell r="W364">
            <v>1</v>
          </cell>
          <cell r="X364" t="str">
            <v>FLEXNET ECUADOR - MDELIVERY</v>
          </cell>
          <cell r="Y364" t="str">
            <v>CALLE 28 DE JUNIO S/N Y GARCIA MORENO ENTRADA LLANO GRANDE</v>
          </cell>
        </row>
        <row r="365">
          <cell r="A365" t="str">
            <v>2479980</v>
          </cell>
          <cell r="B365">
            <v>487637</v>
          </cell>
          <cell r="C365" t="str">
            <v>2479980</v>
          </cell>
          <cell r="D365" t="str">
            <v>MDELIVERY</v>
          </cell>
          <cell r="E365" t="str">
            <v>DESPACHO</v>
          </cell>
          <cell r="F365" t="str">
            <v>NORMAL</v>
          </cell>
          <cell r="G365" t="str">
            <v>TF91045</v>
          </cell>
          <cell r="H365">
            <v>44923</v>
          </cell>
          <cell r="I365" t="str">
            <v>CARGADO_VEHICULO</v>
          </cell>
          <cell r="J365">
            <v>44923</v>
          </cell>
          <cell r="K365" t="str">
            <v>ANDRE GEOVANNY RENDON CANEPA O MARIA CHAVEZ O SIMON MEDINA_AMERCELLBIO ECUADOR S A</v>
          </cell>
          <cell r="L365" t="str">
            <v>BALSAMOS 111 Y VICTOR EMILIO ESTRADA CASA DE DOS PISOS COLOR BLANCO CON UNA PARED DE LADRILLO</v>
          </cell>
          <cell r="M365" t="str">
            <v>0992774169001</v>
          </cell>
          <cell r="N365" t="str">
            <v>0990090947</v>
          </cell>
          <cell r="O365" t="str">
            <v/>
          </cell>
          <cell r="P365" t="str">
            <v>GUAYAQUIL</v>
          </cell>
          <cell r="Q365" t="str">
            <v>GUAYAQUIL</v>
          </cell>
          <cell r="R365" t="str">
            <v>GUAYAS</v>
          </cell>
          <cell r="T365" t="str">
            <v>FLEXTRANS GYE</v>
          </cell>
          <cell r="U365" t="str">
            <v>FLEXNETUIO_GYE</v>
          </cell>
          <cell r="V365">
            <v>1</v>
          </cell>
          <cell r="W365">
            <v>1</v>
          </cell>
          <cell r="X365" t="str">
            <v>FLEXNET ECUADOR - MDELIVERY</v>
          </cell>
          <cell r="Y365" t="str">
            <v>CALLE 28 DE JUNIO S/N Y GARCIA MORENO ENTRADA LLANO GRANDE</v>
          </cell>
        </row>
        <row r="366">
          <cell r="A366" t="str">
            <v>2479983</v>
          </cell>
          <cell r="B366">
            <v>487638</v>
          </cell>
          <cell r="C366" t="str">
            <v>2479983</v>
          </cell>
          <cell r="D366" t="str">
            <v>MDELIVERY</v>
          </cell>
          <cell r="E366" t="str">
            <v>DESPACHO</v>
          </cell>
          <cell r="F366" t="str">
            <v>NORMAL</v>
          </cell>
          <cell r="G366" t="str">
            <v>TF91050</v>
          </cell>
          <cell r="H366">
            <v>44923</v>
          </cell>
          <cell r="I366" t="str">
            <v>CARGADO_VEHICULO</v>
          </cell>
          <cell r="J366">
            <v>44923</v>
          </cell>
          <cell r="K366" t="str">
            <v>JOSELYNE ANDREA GAVILANES ARIAS_JOSELYNE ANDREA GAVILANES ARIAS</v>
          </cell>
          <cell r="L366" t="str">
            <v>ISLA TRINITARIA COOPERATIVA 6 DE NOVIEMBRE MANZANA B SOLAR 7</v>
          </cell>
          <cell r="M366" t="str">
            <v>0950777813001</v>
          </cell>
          <cell r="N366" t="str">
            <v>0979305429</v>
          </cell>
          <cell r="O366" t="str">
            <v/>
          </cell>
          <cell r="P366" t="str">
            <v>GUAYAQUIL</v>
          </cell>
          <cell r="Q366" t="str">
            <v>GUAYAQUIL</v>
          </cell>
          <cell r="R366" t="str">
            <v>GUAYAS</v>
          </cell>
          <cell r="T366" t="str">
            <v>FLEXTRANS GYE</v>
          </cell>
          <cell r="U366" t="str">
            <v>FLEXNETUIO_GYE</v>
          </cell>
          <cell r="V366">
            <v>1</v>
          </cell>
          <cell r="W366">
            <v>1</v>
          </cell>
          <cell r="X366" t="str">
            <v>FLEXNET ECUADOR - MDELIVERY</v>
          </cell>
          <cell r="Y366" t="str">
            <v>CALLE 28 DE JUNIO S/N Y GARCIA MORENO ENTRADA LLANO GRANDE</v>
          </cell>
        </row>
        <row r="367">
          <cell r="A367" t="str">
            <v>2479984</v>
          </cell>
          <cell r="B367">
            <v>487639</v>
          </cell>
          <cell r="C367" t="str">
            <v>2479984</v>
          </cell>
          <cell r="D367" t="str">
            <v>MDELIVERY</v>
          </cell>
          <cell r="E367" t="str">
            <v>DESPACHO</v>
          </cell>
          <cell r="F367" t="str">
            <v>NORMAL</v>
          </cell>
          <cell r="G367" t="str">
            <v>031080002479984</v>
          </cell>
          <cell r="H367">
            <v>44923</v>
          </cell>
          <cell r="I367" t="str">
            <v>EN_TRANSITO</v>
          </cell>
          <cell r="J367">
            <v>44923</v>
          </cell>
          <cell r="K367" t="str">
            <v>LORENA NOEMI CABRERA LOAYZA_LORENA NOEMI CABRERA LOAYZA</v>
          </cell>
          <cell r="L367" t="str">
            <v xml:space="preserve">Av Naciones Unidas cuatro cuadras delante de la gasolinera del Sindicato de Choferes ENTREGAR EN CASA PARA TODOS </v>
          </cell>
          <cell r="M367" t="str">
            <v>2100580691001</v>
          </cell>
          <cell r="N367" t="str">
            <v>0980966073/0987191513</v>
          </cell>
          <cell r="O367" t="str">
            <v/>
          </cell>
          <cell r="P367" t="str">
            <v>SHUSHUFINDI</v>
          </cell>
          <cell r="Q367" t="str">
            <v>SHUSHUFINDI</v>
          </cell>
          <cell r="R367" t="str">
            <v>SUCUMBIOS</v>
          </cell>
          <cell r="T367" t="str">
            <v>TRAMACO</v>
          </cell>
          <cell r="U367" t="str">
            <v>FLEXNETUIO_PROVINCIA</v>
          </cell>
          <cell r="V367">
            <v>1</v>
          </cell>
          <cell r="W367">
            <v>1</v>
          </cell>
          <cell r="X367" t="str">
            <v>FLEXNET ECUADOR - MDELIVERY</v>
          </cell>
          <cell r="Y367" t="str">
            <v>CALLE 28 DE JUNIO S/N Y GARCIA MORENO ENTRADA LLANO GRANDE</v>
          </cell>
        </row>
        <row r="368">
          <cell r="A368" t="str">
            <v>2479986</v>
          </cell>
          <cell r="B368">
            <v>487640</v>
          </cell>
          <cell r="C368" t="str">
            <v>2479986</v>
          </cell>
          <cell r="D368" t="str">
            <v>MDELIVERY</v>
          </cell>
          <cell r="E368" t="str">
            <v>DESPACHO</v>
          </cell>
          <cell r="F368" t="str">
            <v>NORMAL</v>
          </cell>
          <cell r="G368" t="str">
            <v>TF91051</v>
          </cell>
          <cell r="H368">
            <v>44923</v>
          </cell>
          <cell r="I368" t="str">
            <v>CARGADO_VEHICULO</v>
          </cell>
          <cell r="J368">
            <v>44923</v>
          </cell>
          <cell r="K368" t="str">
            <v>ELIAS BAZURTO CARRENO O LUIS VACA SALAZAR_ELIAS BAZURTO CARRENO</v>
          </cell>
          <cell r="L368" t="str">
            <v>etamendi 5406 entre la 28 y la 29 en la esquina esta el mercado Carlos Gomez Rendon</v>
          </cell>
          <cell r="M368" t="str">
            <v>0910437557001</v>
          </cell>
          <cell r="N368" t="str">
            <v>0992980566</v>
          </cell>
          <cell r="O368" t="str">
            <v/>
          </cell>
          <cell r="P368" t="str">
            <v>GUAYAQUIL</v>
          </cell>
          <cell r="Q368" t="str">
            <v>GUAYAQUIL</v>
          </cell>
          <cell r="R368" t="str">
            <v>GUAYAS</v>
          </cell>
          <cell r="T368" t="str">
            <v>FLEXTRANS GYE</v>
          </cell>
          <cell r="U368" t="str">
            <v>FLEXNETUIO_GYE</v>
          </cell>
          <cell r="V368">
            <v>1</v>
          </cell>
          <cell r="W368">
            <v>1</v>
          </cell>
          <cell r="X368" t="str">
            <v>FLEXNET ECUADOR - MDELIVERY</v>
          </cell>
          <cell r="Y368" t="str">
            <v>CALLE 28 DE JUNIO S/N Y GARCIA MORENO ENTRADA LLANO GRANDE</v>
          </cell>
        </row>
        <row r="369">
          <cell r="A369" t="str">
            <v>2479987</v>
          </cell>
          <cell r="B369">
            <v>487641</v>
          </cell>
          <cell r="C369" t="str">
            <v>2479987</v>
          </cell>
          <cell r="D369" t="str">
            <v>MDELIVERY</v>
          </cell>
          <cell r="E369" t="str">
            <v>DESPACHO</v>
          </cell>
          <cell r="F369" t="str">
            <v>NORMAL</v>
          </cell>
          <cell r="G369" t="str">
            <v>031080002479987</v>
          </cell>
          <cell r="H369">
            <v>44923</v>
          </cell>
          <cell r="I369" t="str">
            <v>EN_TRANSITO</v>
          </cell>
          <cell r="J369">
            <v>44923</v>
          </cell>
          <cell r="K369" t="str">
            <v>RAMON AUGUSTO BRAVO VITE_RAMON AUGUSTO BRAVO VITE</v>
          </cell>
          <cell r="L369" t="str">
            <v>VIA CHONE Km 34 barrio Jesus del Gran Poder Calle tres de Julio atras de la antigua ESCUELA Jaime Roldo Casa mixta de caNa y cemento</v>
          </cell>
          <cell r="M369" t="str">
            <v>1716751589001</v>
          </cell>
          <cell r="N369" t="str">
            <v>0993843667/958698959</v>
          </cell>
          <cell r="O369" t="str">
            <v/>
          </cell>
          <cell r="P369" t="str">
            <v>EL CARMEN</v>
          </cell>
          <cell r="Q369" t="str">
            <v>EL CARMEN</v>
          </cell>
          <cell r="R369" t="str">
            <v>MANABI</v>
          </cell>
          <cell r="T369" t="str">
            <v>TRAMACO</v>
          </cell>
          <cell r="U369" t="str">
            <v>FLEXNETUIO_PROVINCIA</v>
          </cell>
          <cell r="V369">
            <v>1</v>
          </cell>
          <cell r="W369">
            <v>1</v>
          </cell>
          <cell r="X369" t="str">
            <v>FLEXNET ECUADOR - MDELIVERY</v>
          </cell>
          <cell r="Y369" t="str">
            <v>CALLE 28 DE JUNIO S/N Y GARCIA MORENO ENTRADA LLANO GRANDE</v>
          </cell>
        </row>
        <row r="370">
          <cell r="A370" t="str">
            <v>2479988</v>
          </cell>
          <cell r="B370">
            <v>487642</v>
          </cell>
          <cell r="C370" t="str">
            <v>2479988</v>
          </cell>
          <cell r="D370" t="str">
            <v>MDELIVERY</v>
          </cell>
          <cell r="E370" t="str">
            <v>DESPACHO</v>
          </cell>
          <cell r="F370" t="str">
            <v>NORMAL</v>
          </cell>
          <cell r="G370" t="str">
            <v>IC4072</v>
          </cell>
          <cell r="H370">
            <v>44923</v>
          </cell>
          <cell r="I370" t="str">
            <v>HABILITADO_RUTEO</v>
          </cell>
          <cell r="J370">
            <v>44923</v>
          </cell>
          <cell r="K370" t="str">
            <v>ABBY RAQUEL ACOSTA ARIAS O JOANELLE AZUAJE_ABBY RAQUEL ACOSTA ARIAS</v>
          </cell>
          <cell r="L370" t="str">
            <v>Calle Allcuquiro y Sara Hurco a una cuadra de la pasteleria Marcelino Calle Quilla Casa n 4 82 de dos pisos con porton cafe</v>
          </cell>
          <cell r="M370" t="str">
            <v>0152332953001</v>
          </cell>
          <cell r="N370" t="str">
            <v>0968225404/0982447347</v>
          </cell>
          <cell r="O370" t="str">
            <v/>
          </cell>
          <cell r="P370" t="str">
            <v>CUENCA</v>
          </cell>
          <cell r="Q370" t="str">
            <v>CUENCA</v>
          </cell>
          <cell r="R370" t="str">
            <v>AZUAY</v>
          </cell>
          <cell r="T370" t="str">
            <v>TRAMACO</v>
          </cell>
          <cell r="U370" t="str">
            <v>FLEXNETUIO_PROVINCIA</v>
          </cell>
          <cell r="V370">
            <v>1</v>
          </cell>
          <cell r="W370">
            <v>1</v>
          </cell>
          <cell r="X370" t="str">
            <v>FLEXNET ECUADOR - MDELIVERY</v>
          </cell>
          <cell r="Y370" t="str">
            <v>CALLE 28 DE JUNIO S/N Y GARCIA MORENO ENTRADA LLANO GRANDE</v>
          </cell>
        </row>
        <row r="371">
          <cell r="A371" t="str">
            <v>2479989</v>
          </cell>
          <cell r="B371">
            <v>487643</v>
          </cell>
          <cell r="C371" t="str">
            <v>2479989</v>
          </cell>
          <cell r="D371" t="str">
            <v>MDELIVERY</v>
          </cell>
          <cell r="E371" t="str">
            <v>DESPACHO</v>
          </cell>
          <cell r="F371" t="str">
            <v>NORMAL</v>
          </cell>
          <cell r="G371" t="str">
            <v>031080002479989</v>
          </cell>
          <cell r="H371">
            <v>44923</v>
          </cell>
          <cell r="I371" t="str">
            <v>EN_TRANSITO</v>
          </cell>
          <cell r="J371">
            <v>44923</v>
          </cell>
          <cell r="K371" t="str">
            <v>ALAVA ZAMORA BRYAN FRANKLIN_ALAVA ZAMORA BRYAN FRANKLIN</v>
          </cell>
          <cell r="L371" t="str">
            <v>SECTOR JOSEFINA 1 CALLES CALLE 25 Y CALLE G 1 CASA DE TRES PISOS COLOR PLOMO REFERENCIA POR EL RESTAURANTE LA CALETA</v>
          </cell>
          <cell r="M371" t="str">
            <v>0918654385001</v>
          </cell>
          <cell r="N371" t="str">
            <v>0988490130</v>
          </cell>
          <cell r="O371" t="str">
            <v/>
          </cell>
          <cell r="P371" t="str">
            <v>QUEVEDO</v>
          </cell>
          <cell r="Q371" t="str">
            <v>QUEVEDO</v>
          </cell>
          <cell r="R371" t="str">
            <v>LOS RIOS</v>
          </cell>
          <cell r="T371" t="str">
            <v>TRAMACO</v>
          </cell>
          <cell r="U371" t="str">
            <v>FLEXNETUIO_PROVINCIA</v>
          </cell>
          <cell r="V371">
            <v>1</v>
          </cell>
          <cell r="W371">
            <v>1</v>
          </cell>
          <cell r="X371" t="str">
            <v>FLEXNET ECUADOR - MDELIVERY</v>
          </cell>
          <cell r="Y371" t="str">
            <v>CALLE 28 DE JUNIO S/N Y GARCIA MORENO ENTRADA LLANO GRANDE</v>
          </cell>
        </row>
        <row r="372">
          <cell r="A372" t="str">
            <v>2479990</v>
          </cell>
          <cell r="B372">
            <v>487644</v>
          </cell>
          <cell r="C372" t="str">
            <v>2479990</v>
          </cell>
          <cell r="D372" t="str">
            <v>MDELIVERY</v>
          </cell>
          <cell r="E372" t="str">
            <v>DESPACHO</v>
          </cell>
          <cell r="F372" t="str">
            <v>NORMAL</v>
          </cell>
          <cell r="G372" t="str">
            <v>031080002479990</v>
          </cell>
          <cell r="H372">
            <v>44923</v>
          </cell>
          <cell r="I372" t="str">
            <v>EN_TRANSITO</v>
          </cell>
          <cell r="J372">
            <v>44923</v>
          </cell>
          <cell r="K372" t="str">
            <v>JEFFERSON GREGORIO RODRiGUEZ TAPIA O ZULAY VERA_JEFFERSON GREGORIO RODRiGUEZ TAPIA</v>
          </cell>
          <cell r="L372" t="str">
            <v>AV EUGENIO ESPEJO ENTRE LA 3RA CALLE Y HOMERO CASTRO CASA DE LADRILLO ESQUINERA DE UNA PLANTA FRENTE HAY UNA BARBERIA ENTREGAR A GLADYS VERA</v>
          </cell>
          <cell r="M372" t="str">
            <v>0927570390001</v>
          </cell>
          <cell r="N372" t="str">
            <v>0968135780</v>
          </cell>
          <cell r="O372" t="str">
            <v/>
          </cell>
          <cell r="P372" t="str">
            <v>NARANJAL</v>
          </cell>
          <cell r="Q372" t="str">
            <v>NARANJAL</v>
          </cell>
          <cell r="R372" t="str">
            <v>GUAYAS</v>
          </cell>
          <cell r="T372" t="str">
            <v>TRAMACO</v>
          </cell>
          <cell r="U372" t="str">
            <v>FLEXNETUIO_PROVINCIA</v>
          </cell>
          <cell r="V372">
            <v>1</v>
          </cell>
          <cell r="W372">
            <v>1</v>
          </cell>
          <cell r="X372" t="str">
            <v>FLEXNET ECUADOR - MDELIVERY</v>
          </cell>
          <cell r="Y372" t="str">
            <v>CALLE 28 DE JUNIO S/N Y GARCIA MORENO ENTRADA LLANO GRANDE</v>
          </cell>
        </row>
        <row r="373">
          <cell r="A373" t="str">
            <v>2479991</v>
          </cell>
          <cell r="B373">
            <v>487645</v>
          </cell>
          <cell r="C373" t="str">
            <v>2479991</v>
          </cell>
          <cell r="D373" t="str">
            <v>MDELIVERY</v>
          </cell>
          <cell r="E373" t="str">
            <v>DESPACHO</v>
          </cell>
          <cell r="F373" t="str">
            <v>NORMAL</v>
          </cell>
          <cell r="G373" t="str">
            <v>TF91052</v>
          </cell>
          <cell r="H373">
            <v>44923</v>
          </cell>
          <cell r="I373" t="str">
            <v>CARGADO_VEHICULO</v>
          </cell>
          <cell r="J373">
            <v>44923</v>
          </cell>
          <cell r="K373" t="str">
            <v>ADAMS RONQUILLO JHON MIGUEL_ADAMS RONQUILLO JHON MIGUEL</v>
          </cell>
          <cell r="L373" t="str">
            <v>TRINIPUERTO COOP 6 DE NOVIEMBRE MZ K SOLAR 7 CASA DE UN PISO COLOR BEIGE</v>
          </cell>
          <cell r="M373" t="str">
            <v>0925675381001</v>
          </cell>
          <cell r="N373" t="str">
            <v>0981482591/0960874019</v>
          </cell>
          <cell r="O373" t="str">
            <v/>
          </cell>
          <cell r="P373" t="str">
            <v>GUAYAQUIL</v>
          </cell>
          <cell r="Q373" t="str">
            <v>GUAYAQUIL</v>
          </cell>
          <cell r="R373" t="str">
            <v>GUAYAS</v>
          </cell>
          <cell r="T373" t="str">
            <v>FLEXTRANS GYE</v>
          </cell>
          <cell r="U373" t="str">
            <v>FLEXNETUIO_GYE</v>
          </cell>
          <cell r="V373">
            <v>1</v>
          </cell>
          <cell r="W373">
            <v>1</v>
          </cell>
          <cell r="X373" t="str">
            <v>FLEXNET ECUADOR - MDELIVERY</v>
          </cell>
          <cell r="Y373" t="str">
            <v>CALLE 28 DE JUNIO S/N Y GARCIA MORENO ENTRADA LLANO GRANDE</v>
          </cell>
        </row>
        <row r="374">
          <cell r="A374" t="str">
            <v>2479992</v>
          </cell>
          <cell r="B374">
            <v>487646</v>
          </cell>
          <cell r="C374" t="str">
            <v>2479992</v>
          </cell>
          <cell r="D374" t="str">
            <v>MDELIVERY</v>
          </cell>
          <cell r="E374" t="str">
            <v>DESPACHO</v>
          </cell>
          <cell r="F374" t="str">
            <v>NORMAL</v>
          </cell>
          <cell r="G374" t="str">
            <v>TF91053</v>
          </cell>
          <cell r="H374">
            <v>44923</v>
          </cell>
          <cell r="I374" t="str">
            <v>CARGADO_VEHICULO</v>
          </cell>
          <cell r="J374">
            <v>44923</v>
          </cell>
          <cell r="K374" t="str">
            <v xml:space="preserve">REYES JAIME ERNESTO BOLIVAR O INGRID MACIAS_NUSMERFAS S A </v>
          </cell>
          <cell r="L374" t="str">
            <v>SAUCES 1 MZ F 36 SOLAR 24 FRENTE A MULTIJAIROS</v>
          </cell>
          <cell r="M374" t="str">
            <v>0992764430001</v>
          </cell>
          <cell r="N374" t="str">
            <v>0993568377</v>
          </cell>
          <cell r="O374" t="str">
            <v/>
          </cell>
          <cell r="P374" t="str">
            <v>GUAYAQUIL</v>
          </cell>
          <cell r="Q374" t="str">
            <v>GUAYAQUIL</v>
          </cell>
          <cell r="R374" t="str">
            <v>GUAYAS</v>
          </cell>
          <cell r="T374" t="str">
            <v>FLEXTRANS GYE</v>
          </cell>
          <cell r="U374" t="str">
            <v>FLEXNETUIO_GYE</v>
          </cell>
          <cell r="V374">
            <v>1</v>
          </cell>
          <cell r="W374">
            <v>1</v>
          </cell>
          <cell r="X374" t="str">
            <v>FLEXNET ECUADOR - MDELIVERY</v>
          </cell>
          <cell r="Y374" t="str">
            <v>CALLE 28 DE JUNIO S/N Y GARCIA MORENO ENTRADA LLANO GRANDE</v>
          </cell>
        </row>
        <row r="375">
          <cell r="A375" t="str">
            <v>2479995</v>
          </cell>
          <cell r="B375">
            <v>487647</v>
          </cell>
          <cell r="C375" t="str">
            <v>2479995</v>
          </cell>
          <cell r="D375" t="str">
            <v>MDELIVERY</v>
          </cell>
          <cell r="E375" t="str">
            <v>DESPACHO</v>
          </cell>
          <cell r="F375" t="str">
            <v>NORMAL</v>
          </cell>
          <cell r="G375" t="str">
            <v>TF91054</v>
          </cell>
          <cell r="H375">
            <v>44923</v>
          </cell>
          <cell r="I375" t="str">
            <v>CARGADO_VEHICULO</v>
          </cell>
          <cell r="J375">
            <v>44923</v>
          </cell>
          <cell r="K375" t="str">
            <v>ALFONSO GUSTAVO GANCHOZO VILLAO_ALFONSO GUSTAVO GANCHOZO VILLAO</v>
          </cell>
          <cell r="L375" t="str">
            <v>Guasmo sur coop Diston Preciado mz 2074 sl 23</v>
          </cell>
          <cell r="M375" t="str">
            <v>0941572463001</v>
          </cell>
          <cell r="N375" t="str">
            <v>0960546846</v>
          </cell>
          <cell r="O375" t="str">
            <v/>
          </cell>
          <cell r="P375" t="str">
            <v>GUAYAQUIL</v>
          </cell>
          <cell r="Q375" t="str">
            <v>GUAYAQUIL</v>
          </cell>
          <cell r="R375" t="str">
            <v>GUAYAS</v>
          </cell>
          <cell r="T375" t="str">
            <v>FLEXTRANS GYE</v>
          </cell>
          <cell r="U375" t="str">
            <v>FLEXNETUIO_GYE</v>
          </cell>
          <cell r="V375">
            <v>1</v>
          </cell>
          <cell r="W375">
            <v>1</v>
          </cell>
          <cell r="X375" t="str">
            <v>FLEXNET ECUADOR - MDELIVERY</v>
          </cell>
          <cell r="Y375" t="str">
            <v>CALLE 28 DE JUNIO S/N Y GARCIA MORENO ENTRADA LLANO GRANDE</v>
          </cell>
        </row>
        <row r="376">
          <cell r="A376" t="str">
            <v>2479996</v>
          </cell>
          <cell r="B376">
            <v>487648</v>
          </cell>
          <cell r="C376" t="str">
            <v>2479996</v>
          </cell>
          <cell r="D376" t="str">
            <v>MDELIVERY</v>
          </cell>
          <cell r="E376" t="str">
            <v>DESPACHO</v>
          </cell>
          <cell r="F376" t="str">
            <v>NORMAL</v>
          </cell>
          <cell r="G376" t="str">
            <v>031080002479996</v>
          </cell>
          <cell r="H376">
            <v>44923</v>
          </cell>
          <cell r="I376" t="str">
            <v>EN_TRANSITO</v>
          </cell>
          <cell r="J376">
            <v>44923</v>
          </cell>
          <cell r="K376" t="str">
            <v>JORGE LUIS ZAMBRANO MENDOZA_JORGE LUIS ZAMBRANO MENDOZA</v>
          </cell>
          <cell r="L376" t="str">
            <v>ROCAFUERTE AV DON BOSCO Y BYPASS RUTA DEL PONDYLUS EN TALLER AUTOMOTRIZ DE CERRAMIENTO BLANCO</v>
          </cell>
          <cell r="M376" t="str">
            <v>1312141656</v>
          </cell>
          <cell r="N376" t="str">
            <v>0960743524</v>
          </cell>
          <cell r="O376" t="str">
            <v/>
          </cell>
          <cell r="P376" t="str">
            <v>ROCAFUERTE</v>
          </cell>
          <cell r="Q376" t="str">
            <v>ROCAFUERTE</v>
          </cell>
          <cell r="R376" t="str">
            <v>MANABI</v>
          </cell>
          <cell r="T376" t="str">
            <v>TRAMACO</v>
          </cell>
          <cell r="U376" t="str">
            <v>FLEXNETUIO_PROVINCIA</v>
          </cell>
          <cell r="V376">
            <v>1</v>
          </cell>
          <cell r="W376">
            <v>1</v>
          </cell>
          <cell r="X376" t="str">
            <v>FLEXNET ECUADOR - MDELIVERY</v>
          </cell>
          <cell r="Y376" t="str">
            <v>CALLE 28 DE JUNIO S/N Y GARCIA MORENO ENTRADA LLANO GRANDE</v>
          </cell>
        </row>
        <row r="377">
          <cell r="A377" t="str">
            <v>2480038</v>
          </cell>
          <cell r="B377">
            <v>487649</v>
          </cell>
          <cell r="C377" t="str">
            <v>2480038</v>
          </cell>
          <cell r="D377" t="str">
            <v>MDELIVERY</v>
          </cell>
          <cell r="E377" t="str">
            <v>DESPACHO</v>
          </cell>
          <cell r="F377" t="str">
            <v>NORMAL</v>
          </cell>
          <cell r="G377" t="str">
            <v>FT77013</v>
          </cell>
          <cell r="H377">
            <v>44923</v>
          </cell>
          <cell r="I377" t="str">
            <v>HABILITADO_RUTEO</v>
          </cell>
          <cell r="J377">
            <v>44923</v>
          </cell>
          <cell r="K377" t="str">
            <v>MARIA JOSE AUZ VINUEZA_MARIA JOSE AUZ VINUEZA</v>
          </cell>
          <cell r="L377" t="str">
            <v xml:space="preserve">ASCARAY Y GUALACEO LOTE 1A JUNTO AL ASILO DE ANCIANOS SAN INGNACIO DE LOYOLA SECTOR COLIBRI </v>
          </cell>
          <cell r="M377" t="str">
            <v>1713548087001</v>
          </cell>
          <cell r="N377" t="str">
            <v>0984086358/0984027273</v>
          </cell>
          <cell r="O377" t="str">
            <v/>
          </cell>
          <cell r="P377" t="str">
            <v>RUMIÑAHUI</v>
          </cell>
          <cell r="Q377" t="str">
            <v>RUMIÑAHUI</v>
          </cell>
          <cell r="R377" t="str">
            <v>PICHINCHA</v>
          </cell>
          <cell r="T377" t="str">
            <v>TRAMACO</v>
          </cell>
          <cell r="U377" t="str">
            <v>FLEXNETUIO_LOCAL</v>
          </cell>
          <cell r="V377">
            <v>1</v>
          </cell>
          <cell r="W377">
            <v>1</v>
          </cell>
          <cell r="X377" t="str">
            <v>FLEXNET ECUADOR - MDELIVERY</v>
          </cell>
          <cell r="Y377" t="str">
            <v>CALLE 28 DE JUNIO S/N Y GARCIA MORENO ENTRADA LLANO GRANDE</v>
          </cell>
        </row>
        <row r="378">
          <cell r="A378" t="str">
            <v>2480039</v>
          </cell>
          <cell r="B378">
            <v>487650</v>
          </cell>
          <cell r="C378" t="str">
            <v>2480039</v>
          </cell>
          <cell r="D378" t="str">
            <v>MDELIVERY</v>
          </cell>
          <cell r="E378" t="str">
            <v>DESPACHO</v>
          </cell>
          <cell r="F378" t="str">
            <v>NORMAL</v>
          </cell>
          <cell r="G378" t="str">
            <v>FT77004</v>
          </cell>
          <cell r="H378">
            <v>44923</v>
          </cell>
          <cell r="I378" t="str">
            <v>HABILITADO_RUTEO</v>
          </cell>
          <cell r="J378">
            <v>44923</v>
          </cell>
          <cell r="K378" t="str">
            <v>VIVIANA CHIQUE_NESTLE ECUADOR S A</v>
          </cell>
          <cell r="L378" t="str">
            <v>AV SIMON BOLIVAR KM 3 5 DE SURF A NORTE ANTES DEL INGRESO HACIA NAYON 200KN DESPUES DEL COLEGIO LICEO CAMPOVERDE PT NAYON NESTLE</v>
          </cell>
          <cell r="M378" t="str">
            <v>0990032246001</v>
          </cell>
          <cell r="N378" t="str">
            <v>0967154864</v>
          </cell>
          <cell r="O378" t="str">
            <v/>
          </cell>
          <cell r="P378" t="str">
            <v>QUITO</v>
          </cell>
          <cell r="Q378" t="str">
            <v>QUITO</v>
          </cell>
          <cell r="R378" t="str">
            <v>PICHINCHA</v>
          </cell>
          <cell r="T378" t="str">
            <v>FLEXTRANS UIO</v>
          </cell>
          <cell r="U378" t="str">
            <v>FLEXNETUIO_LOCAL</v>
          </cell>
          <cell r="V378">
            <v>1</v>
          </cell>
          <cell r="W378">
            <v>1</v>
          </cell>
          <cell r="X378" t="str">
            <v>FLEXNET ECUADOR - MDELIVERY</v>
          </cell>
          <cell r="Y378" t="str">
            <v>CALLE 28 DE JUNIO S/N Y GARCIA MORENO ENTRADA LLANO GRANDE</v>
          </cell>
        </row>
        <row r="379">
          <cell r="A379" t="str">
            <v>2479900</v>
          </cell>
          <cell r="B379">
            <v>487611</v>
          </cell>
          <cell r="C379" t="str">
            <v>2479900</v>
          </cell>
          <cell r="D379" t="str">
            <v>MDELIVERY</v>
          </cell>
          <cell r="E379" t="str">
            <v>DESPACHO</v>
          </cell>
          <cell r="F379" t="str">
            <v>EXPRESS</v>
          </cell>
          <cell r="G379" t="str">
            <v>TS8662</v>
          </cell>
          <cell r="H379">
            <v>44923</v>
          </cell>
          <cell r="I379" t="str">
            <v>ENTREGADO</v>
          </cell>
          <cell r="J379">
            <v>44923</v>
          </cell>
          <cell r="K379" t="str">
            <v xml:space="preserve">Oswaldo Farinango_KUEHNE NAGEL S A </v>
          </cell>
          <cell r="L379" t="str">
            <v>Av Eloy Alfaro 194 y Catalina Aldaz Edificio Coorporativo 194 Piso 5</v>
          </cell>
          <cell r="M379" t="str">
            <v>0991321764001</v>
          </cell>
          <cell r="N379" t="str">
            <v>0986821012</v>
          </cell>
          <cell r="O379" t="str">
            <v/>
          </cell>
          <cell r="P379" t="str">
            <v>QUITO</v>
          </cell>
          <cell r="Q379" t="str">
            <v>QUITO</v>
          </cell>
          <cell r="R379" t="str">
            <v>PICHINCHA</v>
          </cell>
          <cell r="T379" t="str">
            <v>TRANSERVISS</v>
          </cell>
          <cell r="U379" t="str">
            <v>FLEXNETUIO_LOCAL</v>
          </cell>
          <cell r="V379">
            <v>1</v>
          </cell>
          <cell r="W379">
            <v>1</v>
          </cell>
          <cell r="X379" t="str">
            <v>FLEXNET ECUADOR - MDELIVERY</v>
          </cell>
          <cell r="Y379" t="str">
            <v>CALLE 28 DE JUNIO S/N Y GARCIA MORENO ENTRADA LLANO GRANDE</v>
          </cell>
        </row>
        <row r="380">
          <cell r="A380" t="str">
            <v>2479907</v>
          </cell>
          <cell r="B380">
            <v>487612</v>
          </cell>
          <cell r="C380" t="str">
            <v>2479907</v>
          </cell>
          <cell r="D380" t="str">
            <v>MDELIVERY</v>
          </cell>
          <cell r="E380" t="str">
            <v>DESPACHO</v>
          </cell>
          <cell r="F380" t="str">
            <v>EXPRESS</v>
          </cell>
          <cell r="G380" t="str">
            <v>EC6136</v>
          </cell>
          <cell r="H380">
            <v>44923</v>
          </cell>
          <cell r="I380" t="str">
            <v>ENTREGADO</v>
          </cell>
          <cell r="J380">
            <v>44923</v>
          </cell>
          <cell r="K380" t="str">
            <v xml:space="preserve"> ATECMA CIA LTDA_ ATECMA CIA LTDA</v>
          </cell>
          <cell r="L380" t="str">
            <v>CALLE ENRIQUE GUERRERO Y AV GALO PLAZA BODEGA LUVI 6 OE1 05</v>
          </cell>
          <cell r="M380" t="str">
            <v>0190473023001</v>
          </cell>
          <cell r="N380" t="str">
            <v>0983546262</v>
          </cell>
          <cell r="O380" t="str">
            <v/>
          </cell>
          <cell r="P380" t="str">
            <v>QUITO</v>
          </cell>
          <cell r="Q380" t="str">
            <v>QUITO</v>
          </cell>
          <cell r="R380" t="str">
            <v>PICHINCHA</v>
          </cell>
          <cell r="T380" t="str">
            <v>EXPRESSCON</v>
          </cell>
          <cell r="U380" t="str">
            <v>FLEXNETUIO_LOCAL</v>
          </cell>
          <cell r="V380">
            <v>1</v>
          </cell>
          <cell r="W380">
            <v>1</v>
          </cell>
          <cell r="X380" t="str">
            <v>FLEXNET ECUADOR - MDELIVERY</v>
          </cell>
          <cell r="Y380" t="str">
            <v>CALLE 28 DE JUNIO S/N Y GARCIA MORENO ENTRADA LLANO GRANDE</v>
          </cell>
        </row>
        <row r="381">
          <cell r="A381" t="str">
            <v>2479909</v>
          </cell>
          <cell r="B381">
            <v>487613</v>
          </cell>
          <cell r="C381" t="str">
            <v>2479909</v>
          </cell>
          <cell r="D381" t="str">
            <v>MDELIVERY</v>
          </cell>
          <cell r="E381" t="str">
            <v>DESPACHO</v>
          </cell>
          <cell r="F381" t="str">
            <v>EXPRESS</v>
          </cell>
          <cell r="G381" t="str">
            <v>EC6139</v>
          </cell>
          <cell r="H381">
            <v>44923</v>
          </cell>
          <cell r="I381" t="str">
            <v>ENTREGADO</v>
          </cell>
          <cell r="J381">
            <v>44923</v>
          </cell>
          <cell r="K381" t="str">
            <v>Silvia Reyna_DISTRIBUIDORA PANAMERICANA DE LICORES S A DIPANLIC</v>
          </cell>
          <cell r="L381" t="str">
            <v>Av 10 de agosto y Jose Arizaga Esq 3er piso</v>
          </cell>
          <cell r="M381" t="str">
            <v>1791741048001</v>
          </cell>
          <cell r="N381" t="str">
            <v>0987229214</v>
          </cell>
          <cell r="O381" t="str">
            <v/>
          </cell>
          <cell r="P381" t="str">
            <v>QUITO</v>
          </cell>
          <cell r="Q381" t="str">
            <v>QUITO</v>
          </cell>
          <cell r="R381" t="str">
            <v>PICHINCHA</v>
          </cell>
          <cell r="T381" t="str">
            <v>EXPRESSCON</v>
          </cell>
          <cell r="U381" t="str">
            <v>FLEXNETUIO_LOCAL</v>
          </cell>
          <cell r="V381">
            <v>1</v>
          </cell>
          <cell r="W381">
            <v>1</v>
          </cell>
          <cell r="X381" t="str">
            <v>FLEXNET ECUADOR - MDELIVERY</v>
          </cell>
          <cell r="Y381" t="str">
            <v>CALLE 28 DE JUNIO S/N Y GARCIA MORENO ENTRADA LLANO GRANDE</v>
          </cell>
        </row>
        <row r="382">
          <cell r="A382" t="str">
            <v>2479920</v>
          </cell>
          <cell r="B382">
            <v>487614</v>
          </cell>
          <cell r="C382" t="str">
            <v>2479920</v>
          </cell>
          <cell r="D382" t="str">
            <v>MDELIVERY</v>
          </cell>
          <cell r="E382" t="str">
            <v>DESPACHO</v>
          </cell>
          <cell r="F382" t="str">
            <v>EXPRESS</v>
          </cell>
          <cell r="G382" t="str">
            <v>TS8669</v>
          </cell>
          <cell r="H382">
            <v>44923</v>
          </cell>
          <cell r="I382" t="str">
            <v>ENTREGADO</v>
          </cell>
          <cell r="J382">
            <v>44923</v>
          </cell>
          <cell r="K382" t="str">
            <v>JEFFERSON VEGA FERNANDO PINZON RECEPCION_Laboratorios Bago del Ecuador S A</v>
          </cell>
          <cell r="L382" t="str">
            <v>AV 12 de Octubre E10 80 y Lizardo Garcia Edificio Alto Aragon P B Frente Supermaxi 12 de Oct</v>
          </cell>
          <cell r="M382" t="str">
            <v>1791224493001</v>
          </cell>
          <cell r="N382" t="str">
            <v>0993987773</v>
          </cell>
          <cell r="O382" t="str">
            <v/>
          </cell>
          <cell r="P382" t="str">
            <v>QUITO</v>
          </cell>
          <cell r="Q382" t="str">
            <v>QUITO</v>
          </cell>
          <cell r="R382" t="str">
            <v>PICHINCHA</v>
          </cell>
          <cell r="T382" t="str">
            <v>TRANSERVISS</v>
          </cell>
          <cell r="U382" t="str">
            <v>FLEXNETUIO_LOCAL</v>
          </cell>
          <cell r="V382">
            <v>1</v>
          </cell>
          <cell r="W382">
            <v>1</v>
          </cell>
          <cell r="X382" t="str">
            <v>FLEXNET ECUADOR - MDELIVERY</v>
          </cell>
          <cell r="Y382" t="str">
            <v>CALLE 28 DE JUNIO S/N Y GARCIA MORENO ENTRADA LLANO GRANDE</v>
          </cell>
        </row>
        <row r="383">
          <cell r="A383" t="str">
            <v>2479925</v>
          </cell>
          <cell r="B383">
            <v>487615</v>
          </cell>
          <cell r="C383" t="str">
            <v>2479925</v>
          </cell>
          <cell r="D383" t="str">
            <v>MDELIVERY</v>
          </cell>
          <cell r="E383" t="str">
            <v>DESPACHO</v>
          </cell>
          <cell r="F383" t="str">
            <v>EXPRESS</v>
          </cell>
          <cell r="G383" t="str">
            <v>TS8667</v>
          </cell>
          <cell r="H383">
            <v>44923</v>
          </cell>
          <cell r="I383" t="str">
            <v>ENTREGADO</v>
          </cell>
          <cell r="J383">
            <v>44923</v>
          </cell>
          <cell r="K383" t="str">
            <v>ALEXANDRA CLAVIJO_ASOCIACION DE EMPLEADOS DE LA FUNCION ELECTORAL</v>
          </cell>
          <cell r="L383" t="str">
            <v xml:space="preserve"> Av 6 de Diciembre N33 122 y Bosmediano DM de Quito Pichincha </v>
          </cell>
          <cell r="M383" t="str">
            <v>1790981568001</v>
          </cell>
          <cell r="N383" t="str">
            <v>0992583443</v>
          </cell>
          <cell r="O383" t="str">
            <v/>
          </cell>
          <cell r="P383" t="str">
            <v>QUITO</v>
          </cell>
          <cell r="Q383" t="str">
            <v>QUITO</v>
          </cell>
          <cell r="R383" t="str">
            <v>PICHINCHA</v>
          </cell>
          <cell r="T383" t="str">
            <v>TRANSERVISS</v>
          </cell>
          <cell r="U383" t="str">
            <v>FLEXNETUIO_LOCAL</v>
          </cell>
          <cell r="V383">
            <v>1</v>
          </cell>
          <cell r="W383">
            <v>1</v>
          </cell>
          <cell r="X383" t="str">
            <v>FLEXNET ECUADOR - MDELIVERY</v>
          </cell>
          <cell r="Y383" t="str">
            <v>CALLE 28 DE JUNIO S/N Y GARCIA MORENO ENTRADA LLANO GRANDE</v>
          </cell>
        </row>
        <row r="384">
          <cell r="A384" t="str">
            <v>2479929</v>
          </cell>
          <cell r="B384">
            <v>487616</v>
          </cell>
          <cell r="C384" t="str">
            <v>2479929</v>
          </cell>
          <cell r="D384" t="str">
            <v>MDELIVERY</v>
          </cell>
          <cell r="E384" t="str">
            <v>DESPACHO</v>
          </cell>
          <cell r="F384" t="str">
            <v>EXPRESS</v>
          </cell>
          <cell r="G384" t="str">
            <v>EC6137</v>
          </cell>
          <cell r="H384">
            <v>44923</v>
          </cell>
          <cell r="I384" t="str">
            <v>ENTREGADO</v>
          </cell>
          <cell r="J384">
            <v>44923</v>
          </cell>
          <cell r="K384" t="str">
            <v xml:space="preserve"> DANIEL OSWALDO JIMENEZ VITERI_ DANIEL OSWALDO JIMENEZ VITERI</v>
          </cell>
          <cell r="L384" t="str">
            <v>Mariano Pozo N75 128 y Jonatas Saenz casa 1</v>
          </cell>
          <cell r="M384" t="str">
            <v>1709639296001</v>
          </cell>
          <cell r="N384" t="str">
            <v>987218066</v>
          </cell>
          <cell r="O384" t="str">
            <v/>
          </cell>
          <cell r="P384" t="str">
            <v>QUITO</v>
          </cell>
          <cell r="Q384" t="str">
            <v>QUITO</v>
          </cell>
          <cell r="R384" t="str">
            <v>PICHINCHA</v>
          </cell>
          <cell r="T384" t="str">
            <v>EXPRESSCON</v>
          </cell>
          <cell r="U384" t="str">
            <v>FLEXNETUIO_LOCAL</v>
          </cell>
          <cell r="V384">
            <v>1</v>
          </cell>
          <cell r="W384">
            <v>1</v>
          </cell>
          <cell r="X384" t="str">
            <v>FLEXNET ECUADOR - MDELIVERY</v>
          </cell>
          <cell r="Y384" t="str">
            <v>CALLE 28 DE JUNIO S/N Y GARCIA MORENO ENTRADA LLANO GRANDE</v>
          </cell>
        </row>
        <row r="385">
          <cell r="A385" t="str">
            <v>2479956</v>
          </cell>
          <cell r="B385">
            <v>487617</v>
          </cell>
          <cell r="C385" t="str">
            <v>2479956</v>
          </cell>
          <cell r="D385" t="str">
            <v>MDELIVERY</v>
          </cell>
          <cell r="E385" t="str">
            <v>DESPACHO</v>
          </cell>
          <cell r="F385" t="str">
            <v>EXPRESS</v>
          </cell>
          <cell r="G385" t="str">
            <v>EC6138</v>
          </cell>
          <cell r="H385">
            <v>44923</v>
          </cell>
          <cell r="I385" t="str">
            <v>INCIDENCIA</v>
          </cell>
          <cell r="J385">
            <v>44923</v>
          </cell>
          <cell r="K385" t="str">
            <v>Alberto Cadena_COMITE DE EMPRESA DE LOS TRABAJADORES DE LA DIRECCION GENERAL DE AVIACION CIVIL DGAC</v>
          </cell>
          <cell r="L385" t="str">
            <v xml:space="preserve"> Capitan Yepez v Galo Plaza Lasso OE 1 44 Quito 170138 </v>
          </cell>
          <cell r="M385" t="str">
            <v>1793091172001</v>
          </cell>
          <cell r="N385" t="str">
            <v>986812620</v>
          </cell>
          <cell r="O385" t="str">
            <v/>
          </cell>
          <cell r="P385" t="str">
            <v>QUITO</v>
          </cell>
          <cell r="Q385" t="str">
            <v>QUITO</v>
          </cell>
          <cell r="R385" t="str">
            <v>PICHINCHA</v>
          </cell>
          <cell r="T385" t="str">
            <v>EXPRESSCON</v>
          </cell>
          <cell r="U385" t="str">
            <v>FLEXNETUIO_LOCAL</v>
          </cell>
          <cell r="V385">
            <v>1</v>
          </cell>
          <cell r="W385">
            <v>1</v>
          </cell>
          <cell r="X385" t="str">
            <v>FLEXNET ECUADOR - MDELIVERY</v>
          </cell>
          <cell r="Y385" t="str">
            <v>CALLE 28 DE JUNIO S/N Y GARCIA MORENO ENTRADA LLANO GRANDE</v>
          </cell>
        </row>
        <row r="386">
          <cell r="A386" t="str">
            <v>2479957</v>
          </cell>
          <cell r="B386">
            <v>487618</v>
          </cell>
          <cell r="C386" t="str">
            <v>2479957</v>
          </cell>
          <cell r="D386" t="str">
            <v>MDELIVERY</v>
          </cell>
          <cell r="E386" t="str">
            <v>DESPACHO</v>
          </cell>
          <cell r="F386" t="str">
            <v>EXPRESS</v>
          </cell>
          <cell r="G386" t="str">
            <v>TS8660</v>
          </cell>
          <cell r="H386">
            <v>44923</v>
          </cell>
          <cell r="I386" t="str">
            <v>ENTREGADO</v>
          </cell>
          <cell r="J386">
            <v>44923</v>
          </cell>
          <cell r="K386" t="str">
            <v>CRISTINA PAVON_GARCIA MARIA ORFELINA</v>
          </cell>
          <cell r="L386" t="str">
            <v>TORIBIO MONTES Y DANIEL HIDALGO CASA N27 07</v>
          </cell>
          <cell r="M386" t="str">
            <v>1704855202001</v>
          </cell>
          <cell r="N386" t="str">
            <v>0984746868</v>
          </cell>
          <cell r="O386" t="str">
            <v/>
          </cell>
          <cell r="P386" t="str">
            <v>QUITO</v>
          </cell>
          <cell r="Q386" t="str">
            <v>QUITO</v>
          </cell>
          <cell r="R386" t="str">
            <v>PICHINCHA</v>
          </cell>
          <cell r="T386" t="str">
            <v>TRANSERVISS</v>
          </cell>
          <cell r="U386" t="str">
            <v>FLEXNETUIO_LOCAL</v>
          </cell>
          <cell r="V386">
            <v>1</v>
          </cell>
          <cell r="W386">
            <v>1</v>
          </cell>
          <cell r="X386" t="str">
            <v>FLEXNET ECUADOR - MDELIVERY</v>
          </cell>
          <cell r="Y386" t="str">
            <v>CALLE 28 DE JUNIO S/N Y GARCIA MORENO ENTRADA LLANO GRANDE</v>
          </cell>
        </row>
        <row r="387">
          <cell r="A387" t="str">
            <v>2479959</v>
          </cell>
          <cell r="B387">
            <v>487619</v>
          </cell>
          <cell r="C387" t="str">
            <v>2479959</v>
          </cell>
          <cell r="D387" t="str">
            <v>MDELIVERY</v>
          </cell>
          <cell r="E387" t="str">
            <v>DESPACHO</v>
          </cell>
          <cell r="F387" t="str">
            <v>EXPRESS</v>
          </cell>
          <cell r="G387" t="str">
            <v>TS8663</v>
          </cell>
          <cell r="H387">
            <v>44923</v>
          </cell>
          <cell r="I387" t="str">
            <v>ENTREGADO</v>
          </cell>
          <cell r="J387">
            <v>44923</v>
          </cell>
          <cell r="K387" t="str">
            <v>DIANA RIVERO_LUZ GALLEGOS</v>
          </cell>
          <cell r="L387" t="str">
            <v>Av Eloy Alfaro N 21 29 y Av 6 de Diciembre Edificio Monasterio Plaza piso 7 ofc 702</v>
          </cell>
          <cell r="M387" t="str">
            <v>1724062201001</v>
          </cell>
          <cell r="N387" t="str">
            <v>995608627</v>
          </cell>
          <cell r="O387" t="str">
            <v/>
          </cell>
          <cell r="P387" t="str">
            <v>QUITO</v>
          </cell>
          <cell r="Q387" t="str">
            <v>QUITO</v>
          </cell>
          <cell r="R387" t="str">
            <v>PICHINCHA</v>
          </cell>
          <cell r="T387" t="str">
            <v>TRANSERVISS</v>
          </cell>
          <cell r="U387" t="str">
            <v>FLEXNETUIO_LOCAL</v>
          </cell>
          <cell r="V387">
            <v>1</v>
          </cell>
          <cell r="W387">
            <v>1</v>
          </cell>
          <cell r="X387" t="str">
            <v>FLEXNET ECUADOR - MDELIVERY</v>
          </cell>
          <cell r="Y387" t="str">
            <v>CALLE 28 DE JUNIO S/N Y GARCIA MORENO ENTRADA LLANO GRANDE</v>
          </cell>
        </row>
        <row r="388">
          <cell r="A388" t="str">
            <v>2479974</v>
          </cell>
          <cell r="B388">
            <v>487620</v>
          </cell>
          <cell r="C388" t="str">
            <v>2479974</v>
          </cell>
          <cell r="D388" t="str">
            <v>MDELIVERY</v>
          </cell>
          <cell r="E388" t="str">
            <v>DESPACHO</v>
          </cell>
          <cell r="F388" t="str">
            <v>EXPRESS</v>
          </cell>
          <cell r="G388" t="str">
            <v>TS8668</v>
          </cell>
          <cell r="H388">
            <v>44923</v>
          </cell>
          <cell r="I388" t="str">
            <v>ENTREGADO</v>
          </cell>
          <cell r="J388">
            <v>44923</v>
          </cell>
          <cell r="K388" t="str">
            <v>XIMENA PILAR FREIRE OBANDO_BANCO DE LA PRODUCION S A PRODUBANCO</v>
          </cell>
          <cell r="L388" t="str">
            <v>Av Amazonas N35 211 y Japon Produbanco Agencia INaquito</v>
          </cell>
          <cell r="M388" t="str">
            <v>1790368718001</v>
          </cell>
          <cell r="N388" t="str">
            <v>0992525589</v>
          </cell>
          <cell r="O388" t="str">
            <v/>
          </cell>
          <cell r="P388" t="str">
            <v>QUITO</v>
          </cell>
          <cell r="Q388" t="str">
            <v>QUITO</v>
          </cell>
          <cell r="R388" t="str">
            <v>PICHINCHA</v>
          </cell>
          <cell r="T388" t="str">
            <v>TRANSERVISS</v>
          </cell>
          <cell r="U388" t="str">
            <v>FLEXNETUIO_LOCAL</v>
          </cell>
          <cell r="V388">
            <v>1</v>
          </cell>
          <cell r="W388">
            <v>1</v>
          </cell>
          <cell r="X388" t="str">
            <v>FLEXNET ECUADOR - MDELIVERY</v>
          </cell>
          <cell r="Y388" t="str">
            <v>CALLE 28 DE JUNIO S/N Y GARCIA MORENO ENTRADA LLANO GRANDE</v>
          </cell>
        </row>
        <row r="389">
          <cell r="A389" t="str">
            <v>2479977</v>
          </cell>
          <cell r="B389">
            <v>487621</v>
          </cell>
          <cell r="C389" t="str">
            <v>2479977</v>
          </cell>
          <cell r="D389" t="str">
            <v>MDELIVERY</v>
          </cell>
          <cell r="E389" t="str">
            <v>DESPACHO</v>
          </cell>
          <cell r="F389" t="str">
            <v>EXPRESS</v>
          </cell>
          <cell r="G389" t="str">
            <v>TS8670</v>
          </cell>
          <cell r="H389">
            <v>44923</v>
          </cell>
          <cell r="I389" t="str">
            <v>ENTREGADO</v>
          </cell>
          <cell r="J389">
            <v>44923</v>
          </cell>
          <cell r="K389" t="str">
            <v>CRISTIAN PAREDES_ BANCO PICHINCHA CA</v>
          </cell>
          <cell r="L389" t="str">
            <v>Amazonas y Pereira Matriz Banco Pichincha Av Piso 7</v>
          </cell>
          <cell r="M389" t="str">
            <v>1790010937001</v>
          </cell>
          <cell r="N389" t="str">
            <v>0999059226</v>
          </cell>
          <cell r="O389" t="str">
            <v/>
          </cell>
          <cell r="P389" t="str">
            <v>QUITO</v>
          </cell>
          <cell r="Q389" t="str">
            <v>QUITO</v>
          </cell>
          <cell r="R389" t="str">
            <v>PICHINCHA</v>
          </cell>
          <cell r="T389" t="str">
            <v>TRANSERVISS</v>
          </cell>
          <cell r="U389" t="str">
            <v>FLEXNETUIO_LOCAL</v>
          </cell>
          <cell r="V389">
            <v>1</v>
          </cell>
          <cell r="W389">
            <v>1</v>
          </cell>
          <cell r="X389" t="str">
            <v>FLEXNET ECUADOR - MDELIVERY</v>
          </cell>
          <cell r="Y389" t="str">
            <v>CALLE 28 DE JUNIO S/N Y GARCIA MORENO ENTRADA LLANO GRANDE</v>
          </cell>
        </row>
        <row r="390">
          <cell r="A390" t="str">
            <v>2479979</v>
          </cell>
          <cell r="B390">
            <v>487622</v>
          </cell>
          <cell r="C390" t="str">
            <v>2479979</v>
          </cell>
          <cell r="D390" t="str">
            <v>MDELIVERY</v>
          </cell>
          <cell r="E390" t="str">
            <v>DESPACHO</v>
          </cell>
          <cell r="F390" t="str">
            <v>EXPRESS</v>
          </cell>
          <cell r="G390" t="str">
            <v>TS8665</v>
          </cell>
          <cell r="H390">
            <v>44923</v>
          </cell>
          <cell r="I390" t="str">
            <v>ENTREGADO</v>
          </cell>
          <cell r="J390">
            <v>44923</v>
          </cell>
          <cell r="K390" t="str">
            <v xml:space="preserve">ALBUJA ANDRADE VERONICA ELIZABETH_ECUADOR CARGO SYSTEM SISTEMA INTERNACIONAL DE CARGA ECUACARGO S A </v>
          </cell>
          <cell r="L390" t="str">
            <v>AVENIDA REPUBLICA DEL SALVADOR N136 Y NACIONES UNIDAS EDIFICIO MARQUIS PLAZA MEZANINE 201</v>
          </cell>
          <cell r="M390" t="str">
            <v>1790985342001</v>
          </cell>
          <cell r="N390" t="str">
            <v>0984642205</v>
          </cell>
          <cell r="O390" t="str">
            <v/>
          </cell>
          <cell r="P390" t="str">
            <v>QUITO</v>
          </cell>
          <cell r="Q390" t="str">
            <v>QUITO</v>
          </cell>
          <cell r="R390" t="str">
            <v>PICHINCHA</v>
          </cell>
          <cell r="T390" t="str">
            <v>TRANSERVISS</v>
          </cell>
          <cell r="U390" t="str">
            <v>FLEXNETUIO_LOCAL</v>
          </cell>
          <cell r="V390">
            <v>1</v>
          </cell>
          <cell r="W390">
            <v>1</v>
          </cell>
          <cell r="X390" t="str">
            <v>FLEXNET ECUADOR - MDELIVERY</v>
          </cell>
          <cell r="Y390" t="str">
            <v>CALLE 28 DE JUNIO S/N Y GARCIA MORENO ENTRADA LLANO GRANDE</v>
          </cell>
        </row>
        <row r="391">
          <cell r="A391" t="str">
            <v>2479985</v>
          </cell>
          <cell r="B391">
            <v>487623</v>
          </cell>
          <cell r="C391" t="str">
            <v>2479985</v>
          </cell>
          <cell r="D391" t="str">
            <v>MDELIVERY</v>
          </cell>
          <cell r="E391" t="str">
            <v>DESPACHO</v>
          </cell>
          <cell r="F391" t="str">
            <v>EXPRESS</v>
          </cell>
          <cell r="G391" t="str">
            <v>FT77005</v>
          </cell>
          <cell r="H391">
            <v>44923</v>
          </cell>
          <cell r="I391" t="str">
            <v>HABILITADO_RUTEO</v>
          </cell>
          <cell r="J391">
            <v>44923</v>
          </cell>
          <cell r="K391" t="str">
            <v>SEGUNDO FABIAN GUANO MORETA_SEGUNDO FABIAN GUANO MORETA</v>
          </cell>
          <cell r="L391" t="str">
            <v>Sector el Conde Lote 27 Casa de color amarilla al lado de un parque y diagonal a las tuberias de oleoducto SeNor de la Buena Esperanza</v>
          </cell>
          <cell r="M391" t="str">
            <v>0503100836001</v>
          </cell>
          <cell r="N391" t="str">
            <v>0987993385</v>
          </cell>
          <cell r="O391" t="str">
            <v/>
          </cell>
          <cell r="P391" t="str">
            <v>QUITO</v>
          </cell>
          <cell r="Q391" t="str">
            <v>QUITO</v>
          </cell>
          <cell r="R391" t="str">
            <v>PICHINCHA</v>
          </cell>
          <cell r="T391" t="str">
            <v>FLEXTRANS UIO</v>
          </cell>
          <cell r="U391" t="str">
            <v>FLEXNETUIO_LOCAL</v>
          </cell>
          <cell r="V391">
            <v>1</v>
          </cell>
          <cell r="W391">
            <v>1</v>
          </cell>
          <cell r="X391" t="str">
            <v>FLEXNET ECUADOR - MDELIVERY</v>
          </cell>
          <cell r="Y391" t="str">
            <v>CALLE 28 DE JUNIO S/N Y GARCIA MORENO ENTRADA LLANO GRANDE</v>
          </cell>
        </row>
        <row r="392">
          <cell r="A392" t="str">
            <v>2479994</v>
          </cell>
          <cell r="B392">
            <v>487624</v>
          </cell>
          <cell r="C392" t="str">
            <v>2479994</v>
          </cell>
          <cell r="D392" t="str">
            <v>MDELIVERY</v>
          </cell>
          <cell r="E392" t="str">
            <v>DESPACHO</v>
          </cell>
          <cell r="F392" t="str">
            <v>EXPRESS</v>
          </cell>
          <cell r="G392" t="str">
            <v>EC6140</v>
          </cell>
          <cell r="H392">
            <v>44923</v>
          </cell>
          <cell r="I392" t="str">
            <v>INCIDENCIA</v>
          </cell>
          <cell r="J392">
            <v>44923</v>
          </cell>
          <cell r="K392" t="str">
            <v xml:space="preserve"> FABIOLA ALEJANDRA CEVALLOS PADILLA O ELIZABETH OQUENDO_LUAMIGROUP CIA LTDA</v>
          </cell>
          <cell r="L392" t="str">
            <v>SECTOR EL PINAR ALTO COCHAPAMBA B N48 180 Y CALLE TERCERA</v>
          </cell>
          <cell r="M392" t="str">
            <v>1792881293001</v>
          </cell>
          <cell r="N392" t="str">
            <v>0994770233</v>
          </cell>
          <cell r="O392" t="str">
            <v/>
          </cell>
          <cell r="P392" t="str">
            <v>QUITO</v>
          </cell>
          <cell r="Q392" t="str">
            <v>QUITO</v>
          </cell>
          <cell r="R392" t="str">
            <v>PICHINCHA</v>
          </cell>
          <cell r="T392" t="str">
            <v>EXPRESSCON</v>
          </cell>
          <cell r="U392" t="str">
            <v>FLEXNETUIO_LOCAL</v>
          </cell>
          <cell r="V392">
            <v>1</v>
          </cell>
          <cell r="W392">
            <v>1</v>
          </cell>
          <cell r="X392" t="str">
            <v>FLEXNET ECUADOR - MDELIVERY</v>
          </cell>
          <cell r="Y392" t="str">
            <v>CALLE 28 DE JUNIO S/N Y GARCIA MORENO ENTRADA LLANO GRANDE</v>
          </cell>
        </row>
        <row r="393">
          <cell r="A393" t="str">
            <v>2479997</v>
          </cell>
          <cell r="B393">
            <v>487625</v>
          </cell>
          <cell r="C393" t="str">
            <v>2479997</v>
          </cell>
          <cell r="D393" t="str">
            <v>MDELIVERY</v>
          </cell>
          <cell r="E393" t="str">
            <v>DESPACHO</v>
          </cell>
          <cell r="F393" t="str">
            <v>EXPRESS</v>
          </cell>
          <cell r="G393" t="str">
            <v>TS8661</v>
          </cell>
          <cell r="H393">
            <v>44923</v>
          </cell>
          <cell r="I393" t="str">
            <v>ENTREGADO</v>
          </cell>
          <cell r="J393">
            <v>44923</v>
          </cell>
          <cell r="K393" t="str">
            <v>CRISTINA PAVON_CORDOVA ENDARA OLIVER JAVIER</v>
          </cell>
          <cell r="L393" t="str">
            <v>AV TORIBIO MONTES Y DANIEL HIDALGO N27 07</v>
          </cell>
          <cell r="M393" t="str">
            <v>1004043855001</v>
          </cell>
          <cell r="N393" t="str">
            <v>0984746868</v>
          </cell>
          <cell r="O393" t="str">
            <v/>
          </cell>
          <cell r="P393" t="str">
            <v>QUITO</v>
          </cell>
          <cell r="Q393" t="str">
            <v>QUITO</v>
          </cell>
          <cell r="R393" t="str">
            <v>PICHINCHA</v>
          </cell>
          <cell r="T393" t="str">
            <v>TRANSERVISS</v>
          </cell>
          <cell r="U393" t="str">
            <v>FLEXNETUIO_LOCAL</v>
          </cell>
          <cell r="V393">
            <v>1</v>
          </cell>
          <cell r="W393">
            <v>1</v>
          </cell>
          <cell r="X393" t="str">
            <v>FLEXNET ECUADOR - MDELIVERY</v>
          </cell>
          <cell r="Y393" t="str">
            <v>CALLE 28 DE JUNIO S/N Y GARCIA MORENO ENTRADA LLANO GRANDE</v>
          </cell>
        </row>
        <row r="394">
          <cell r="A394" t="str">
            <v>53073</v>
          </cell>
          <cell r="B394">
            <v>487609</v>
          </cell>
          <cell r="C394" t="str">
            <v>53073</v>
          </cell>
          <cell r="D394" t="str">
            <v>DEGSO</v>
          </cell>
          <cell r="E394" t="str">
            <v>DESPACHO</v>
          </cell>
          <cell r="F394" t="str">
            <v>NORMAL</v>
          </cell>
          <cell r="G394" t="str">
            <v>FT77075</v>
          </cell>
          <cell r="H394">
            <v>44923</v>
          </cell>
          <cell r="I394" t="str">
            <v>EN_PROCESO</v>
          </cell>
          <cell r="J394">
            <v>44923</v>
          </cell>
          <cell r="K394" t="str">
            <v>BONIFAZ COBO MELIDA LUZMILA</v>
          </cell>
          <cell r="L394" t="str">
            <v>CARCELEN B.E.V. FRANCISCO RUIZ OE2-37 Y PASAJE ANASCO - CONTACTO- ALGEL HERAS 0992666879</v>
          </cell>
          <cell r="M394" t="str">
            <v>#N/A</v>
          </cell>
          <cell r="N394" t="str">
            <v>99-832-0225</v>
          </cell>
          <cell r="O394" t="str">
            <v>99-832-0225</v>
          </cell>
          <cell r="P394" t="str">
            <v>170301</v>
          </cell>
          <cell r="Q394" t="str">
            <v>QUITO</v>
          </cell>
          <cell r="R394" t="str">
            <v>PICHINCHA</v>
          </cell>
          <cell r="S394" t="str">
            <v>QUITO</v>
          </cell>
          <cell r="U394" t="str">
            <v>FLEXNETUIO_LOCAL</v>
          </cell>
          <cell r="V394">
            <v>1</v>
          </cell>
          <cell r="W394">
            <v>1.7</v>
          </cell>
          <cell r="X394" t="str">
            <v>FLEXNET</v>
          </cell>
          <cell r="Y394" t="str">
            <v>FLEX NET CALLE 28 DE JUNIO S/N Y GARCIA MORENO ENTRADA LLANO GRANDE</v>
          </cell>
        </row>
        <row r="395">
          <cell r="A395" t="str">
            <v>LDDGYEA0036</v>
          </cell>
          <cell r="B395">
            <v>487602</v>
          </cell>
          <cell r="C395" t="str">
            <v>LDDGYEA0036</v>
          </cell>
          <cell r="D395" t="str">
            <v>CONECEL_DOCUMENTOS</v>
          </cell>
          <cell r="E395" t="str">
            <v>DESPACHO</v>
          </cell>
          <cell r="F395" t="str">
            <v>NORMAL</v>
          </cell>
          <cell r="G395" t="str">
            <v>TF91018</v>
          </cell>
          <cell r="H395">
            <v>44923</v>
          </cell>
          <cell r="I395" t="str">
            <v>CARGADO_VEHICULO</v>
          </cell>
          <cell r="J395">
            <v>44923</v>
          </cell>
          <cell r="K395" t="str">
            <v>Stephanie Perez ACC/Paola Loja ACC-OPE Equipos</v>
          </cell>
          <cell r="L395" t="str">
            <v>GYE - Centro Comercial Garzo centro-ACC/REGULARIZACIONES</v>
          </cell>
          <cell r="M395" t="str">
            <v>0</v>
          </cell>
          <cell r="N395" t="str">
            <v>993393277</v>
          </cell>
          <cell r="O395" t="str">
            <v/>
          </cell>
          <cell r="P395" t="str">
            <v>GUAYAQUIL</v>
          </cell>
          <cell r="Q395" t="str">
            <v>GUAYAQUIL</v>
          </cell>
          <cell r="R395" t="str">
            <v>GUAYAS</v>
          </cell>
          <cell r="T395" t="str">
            <v>FLEXTRANS GYE</v>
          </cell>
          <cell r="U395" t="str">
            <v>FLEXNETUIO_GYE</v>
          </cell>
          <cell r="V395">
            <v>1</v>
          </cell>
          <cell r="W395">
            <v>1</v>
          </cell>
          <cell r="X395" t="str">
            <v>FLEXNET</v>
          </cell>
          <cell r="Y395" t="str">
            <v>FLEX NET CALLE 28 DE JUNIO S/N Y GARCIA MORENO ENTRADA LLANO GRANDE</v>
          </cell>
        </row>
        <row r="396">
          <cell r="A396" t="str">
            <v>LDDGYEB0037</v>
          </cell>
          <cell r="B396">
            <v>487603</v>
          </cell>
          <cell r="C396" t="str">
            <v>LDDGYEB0037</v>
          </cell>
          <cell r="D396" t="str">
            <v>CONECEL_DOCUMENTOS</v>
          </cell>
          <cell r="E396" t="str">
            <v>DESPACHO</v>
          </cell>
          <cell r="F396" t="str">
            <v>NORMAL</v>
          </cell>
          <cell r="G396" t="str">
            <v>TF91019</v>
          </cell>
          <cell r="H396">
            <v>44923</v>
          </cell>
          <cell r="I396" t="str">
            <v>CARGADO_VEHICULO</v>
          </cell>
          <cell r="J396">
            <v>44923</v>
          </cell>
          <cell r="K396" t="str">
            <v>Stephanie Perez ACC</v>
          </cell>
          <cell r="L396" t="str">
            <v>GYE - Centro Comercial Garzo centro-ACC</v>
          </cell>
          <cell r="M396" t="str">
            <v>0</v>
          </cell>
          <cell r="N396" t="str">
            <v>9399196442</v>
          </cell>
          <cell r="O396" t="str">
            <v/>
          </cell>
          <cell r="P396" t="str">
            <v>GUAYAQUIL</v>
          </cell>
          <cell r="Q396" t="str">
            <v>GUAYAQUIL</v>
          </cell>
          <cell r="R396" t="str">
            <v>GUAYAS</v>
          </cell>
          <cell r="T396" t="str">
            <v>FLEXTRANS GYE</v>
          </cell>
          <cell r="U396" t="str">
            <v>FLEXNETUIO_GYE</v>
          </cell>
          <cell r="V396">
            <v>1</v>
          </cell>
          <cell r="W396">
            <v>1</v>
          </cell>
          <cell r="X396" t="str">
            <v>FLEXNET</v>
          </cell>
          <cell r="Y396" t="str">
            <v>FLEX NET CALLE 28 DE JUNIO S/N Y GARCIA MORENO ENTRADA LLANO GRANDE</v>
          </cell>
        </row>
        <row r="397">
          <cell r="A397" t="str">
            <v>LDDUIOC0023</v>
          </cell>
          <cell r="B397">
            <v>487604</v>
          </cell>
          <cell r="C397" t="str">
            <v>LDDUIOC0023</v>
          </cell>
          <cell r="D397" t="str">
            <v>CONECEL_DOCUMENTOS</v>
          </cell>
          <cell r="E397" t="str">
            <v>DESPACHO</v>
          </cell>
          <cell r="F397" t="str">
            <v>NORMAL</v>
          </cell>
          <cell r="G397" t="str">
            <v>FT77046</v>
          </cell>
          <cell r="H397">
            <v>44923</v>
          </cell>
          <cell r="I397" t="str">
            <v>HABILITADO_RUTEO</v>
          </cell>
          <cell r="J397">
            <v>44923</v>
          </cell>
          <cell r="K397" t="str">
            <v>Yoel Ramirez/ADT</v>
          </cell>
          <cell r="L397" t="str">
            <v>Quito: Yanez Pinzon y Colon Edificio Rigel piso 3</v>
          </cell>
          <cell r="M397" t="str">
            <v>0</v>
          </cell>
          <cell r="N397" t="str">
            <v>961420773</v>
          </cell>
          <cell r="O397" t="str">
            <v/>
          </cell>
          <cell r="P397" t="str">
            <v>QUITO</v>
          </cell>
          <cell r="Q397" t="str">
            <v>QUITO</v>
          </cell>
          <cell r="R397" t="str">
            <v>PICHINCHA</v>
          </cell>
          <cell r="V397">
            <v>1</v>
          </cell>
          <cell r="W397">
            <v>1</v>
          </cell>
          <cell r="X397" t="str">
            <v>FLEXNET</v>
          </cell>
          <cell r="Y397" t="str">
            <v>FLEX NET CALLE 28 DE JUNIO S/N Y GARCIA MORENO ENTRADA LLANO GRANDE</v>
          </cell>
        </row>
        <row r="398">
          <cell r="A398" t="str">
            <v>LDDUIOE0040</v>
          </cell>
          <cell r="B398">
            <v>487605</v>
          </cell>
          <cell r="C398" t="str">
            <v>LDDUIOE0040</v>
          </cell>
          <cell r="D398" t="str">
            <v>CONECEL_DOCUMENTOS</v>
          </cell>
          <cell r="E398" t="str">
            <v>DESPACHO</v>
          </cell>
          <cell r="F398" t="str">
            <v>NORMAL</v>
          </cell>
          <cell r="G398" t="str">
            <v>FT77045</v>
          </cell>
          <cell r="H398">
            <v>44923</v>
          </cell>
          <cell r="I398" t="str">
            <v>HABILITADO_RUTEO</v>
          </cell>
          <cell r="J398">
            <v>44923</v>
          </cell>
          <cell r="K398" t="str">
            <v>Maria Fernanda Munoz/CANT</v>
          </cell>
          <cell r="L398" t="str">
            <v xml:space="preserve">QUITO Av. 10 de Agosto N34-601 y Juan Pablo Sanz </v>
          </cell>
          <cell r="M398" t="str">
            <v>0</v>
          </cell>
          <cell r="N398" t="str">
            <v>998118542/979067498</v>
          </cell>
          <cell r="O398" t="str">
            <v/>
          </cell>
          <cell r="P398" t="str">
            <v>QUITO</v>
          </cell>
          <cell r="Q398" t="str">
            <v>QUITO</v>
          </cell>
          <cell r="R398" t="str">
            <v>PICHINCHA</v>
          </cell>
          <cell r="V398">
            <v>1</v>
          </cell>
          <cell r="W398">
            <v>1</v>
          </cell>
          <cell r="X398" t="str">
            <v>FLEXNET</v>
          </cell>
          <cell r="Y398" t="str">
            <v>FLEX NET CALLE 28 DE JUNIO S/N Y GARCIA MORENO ENTRADA LLANO GRANDE</v>
          </cell>
        </row>
        <row r="399">
          <cell r="A399" t="str">
            <v>LDDGYEF0036</v>
          </cell>
          <cell r="B399">
            <v>487606</v>
          </cell>
          <cell r="C399" t="str">
            <v>LDDGYEF0036</v>
          </cell>
          <cell r="D399" t="str">
            <v>CONECEL_DOCUMENTOS</v>
          </cell>
          <cell r="E399" t="str">
            <v>DESPACHO</v>
          </cell>
          <cell r="F399" t="str">
            <v>NORMAL</v>
          </cell>
          <cell r="G399" t="str">
            <v>TF91020</v>
          </cell>
          <cell r="H399">
            <v>44923</v>
          </cell>
          <cell r="I399" t="str">
            <v>CARGADO_VEHICULO</v>
          </cell>
          <cell r="J399">
            <v>44923</v>
          </cell>
          <cell r="K399" t="str">
            <v>TOMAS ANDRADE/GSO/ALG</v>
          </cell>
          <cell r="L399" t="str">
            <v xml:space="preserve"> Gye:  Urdenor 2 - parque empresarial colon , edificio Coloncorp B mezanine atras de Netlife</v>
          </cell>
          <cell r="M399" t="str">
            <v>0</v>
          </cell>
          <cell r="N399" t="str">
            <v>982033756</v>
          </cell>
          <cell r="O399" t="str">
            <v/>
          </cell>
          <cell r="P399" t="str">
            <v>GUAYAQUIL</v>
          </cell>
          <cell r="Q399" t="str">
            <v>GUAYAQUIL</v>
          </cell>
          <cell r="R399" t="str">
            <v>GUAYAS</v>
          </cell>
          <cell r="T399" t="str">
            <v>FLEXTRANS GYE</v>
          </cell>
          <cell r="U399" t="str">
            <v>FLEXNETUIO_GYE</v>
          </cell>
          <cell r="V399">
            <v>1</v>
          </cell>
          <cell r="W399">
            <v>1</v>
          </cell>
          <cell r="X399" t="str">
            <v>FLEXNET</v>
          </cell>
          <cell r="Y399" t="str">
            <v>FLEX NET CALLE 28 DE JUNIO S/N Y GARCIA MORENO ENTRADA LLANO GRANDE</v>
          </cell>
        </row>
        <row r="400">
          <cell r="A400" t="str">
            <v>LDDGYEG0042</v>
          </cell>
          <cell r="B400">
            <v>487607</v>
          </cell>
          <cell r="C400" t="str">
            <v>LDDGYEG0042</v>
          </cell>
          <cell r="D400" t="str">
            <v>CONECEL_DOCUMENTOS</v>
          </cell>
          <cell r="E400" t="str">
            <v>DESPACHO</v>
          </cell>
          <cell r="F400" t="str">
            <v>NORMAL</v>
          </cell>
          <cell r="G400" t="str">
            <v>TF91021</v>
          </cell>
          <cell r="H400">
            <v>44923</v>
          </cell>
          <cell r="I400" t="str">
            <v>CARGADO_VEHICULO</v>
          </cell>
          <cell r="J400">
            <v>44923</v>
          </cell>
          <cell r="K400" t="str">
            <v>GABRIELA SANDOVAL/PSG</v>
          </cell>
          <cell r="L400" t="str">
            <v xml:space="preserve"> Gye:  Urdenor 2 - parque empresarial colon , edificio Coloncorp B mezanine atras de Netlife</v>
          </cell>
          <cell r="M400" t="str">
            <v>0</v>
          </cell>
          <cell r="N400" t="str">
            <v>982033756</v>
          </cell>
          <cell r="O400" t="str">
            <v/>
          </cell>
          <cell r="P400" t="str">
            <v>GUAYAQUIL</v>
          </cell>
          <cell r="Q400" t="str">
            <v>GUAYAQUIL</v>
          </cell>
          <cell r="R400" t="str">
            <v>GUAYAS</v>
          </cell>
          <cell r="T400" t="str">
            <v>FLEXTRANS GYE</v>
          </cell>
          <cell r="U400" t="str">
            <v>FLEXNETUIO_GYE</v>
          </cell>
          <cell r="V400">
            <v>1</v>
          </cell>
          <cell r="W400">
            <v>1</v>
          </cell>
          <cell r="X400" t="str">
            <v>FLEXNET</v>
          </cell>
          <cell r="Y400" t="str">
            <v>FLEX NET CALLE 28 DE JUNIO S/N Y GARCIA MORENO ENTRADA LLANO GRANDE</v>
          </cell>
        </row>
        <row r="401">
          <cell r="A401" t="str">
            <v>LDDGYEI0025</v>
          </cell>
          <cell r="B401">
            <v>487608</v>
          </cell>
          <cell r="C401" t="str">
            <v>LDDGYEI0025</v>
          </cell>
          <cell r="D401" t="str">
            <v>CONECEL_DOCUMENTOS</v>
          </cell>
          <cell r="E401" t="str">
            <v>DESPACHO</v>
          </cell>
          <cell r="F401" t="str">
            <v>NORMAL</v>
          </cell>
          <cell r="G401" t="str">
            <v>TF91022</v>
          </cell>
          <cell r="H401">
            <v>44923</v>
          </cell>
          <cell r="I401" t="str">
            <v>CARGADO_VEHICULO</v>
          </cell>
          <cell r="J401">
            <v>44923</v>
          </cell>
          <cell r="K401" t="str">
            <v>Paola Loja /Conecel Reg</v>
          </cell>
          <cell r="L401" t="str">
            <v>GYE - Centro Comercial Garzo centro-ACC</v>
          </cell>
          <cell r="M401" t="str">
            <v>0</v>
          </cell>
          <cell r="N401" t="str">
            <v>993393277</v>
          </cell>
          <cell r="O401" t="str">
            <v/>
          </cell>
          <cell r="P401" t="str">
            <v>GUAYAQUIL</v>
          </cell>
          <cell r="Q401" t="str">
            <v>GUAYAQUIL</v>
          </cell>
          <cell r="R401" t="str">
            <v>GUAYAS</v>
          </cell>
          <cell r="T401" t="str">
            <v>FLEXTRANS GYE</v>
          </cell>
          <cell r="U401" t="str">
            <v>FLEXNETUIO_GYE</v>
          </cell>
          <cell r="V401">
            <v>1</v>
          </cell>
          <cell r="W401">
            <v>1</v>
          </cell>
          <cell r="X401" t="str">
            <v>FLEXNET</v>
          </cell>
          <cell r="Y401" t="str">
            <v>FLEX NET CALLE 28 DE JUNIO S/N Y GARCIA MORENO ENTRADA LLANO GRANDE</v>
          </cell>
        </row>
        <row r="402">
          <cell r="A402" t="str">
            <v>18595273</v>
          </cell>
          <cell r="B402">
            <v>487601</v>
          </cell>
          <cell r="C402" t="str">
            <v>18595273</v>
          </cell>
          <cell r="D402" t="str">
            <v>SPARE</v>
          </cell>
          <cell r="E402" t="str">
            <v>DESPACHO</v>
          </cell>
          <cell r="F402" t="str">
            <v>NORMAL</v>
          </cell>
          <cell r="G402" t="str">
            <v>TF91007</v>
          </cell>
          <cell r="H402">
            <v>44923</v>
          </cell>
          <cell r="I402" t="str">
            <v>ENTREGADO</v>
          </cell>
          <cell r="J402">
            <v>44923</v>
          </cell>
          <cell r="K402" t="str">
            <v>OFICINA HUAWEI - GYE</v>
          </cell>
          <cell r="L402" t="str">
            <v>AV. FRANCISCO DE ORELLANA Y ALBERTO BORGES, EDIFICIO CLARO CENTRUM PISO 12</v>
          </cell>
          <cell r="M402" t="str">
            <v>GUIDO DUCHI - RUC: 1791845722001</v>
          </cell>
          <cell r="N402" t="str">
            <v>0982675085</v>
          </cell>
          <cell r="P402" t="str">
            <v>090506</v>
          </cell>
          <cell r="Q402" t="str">
            <v>GUAYAQUIL</v>
          </cell>
          <cell r="R402" t="str">
            <v>GUAYAS</v>
          </cell>
          <cell r="S402" t="str">
            <v>GUAYAQUIL</v>
          </cell>
          <cell r="T402" t="str">
            <v>FLEXTRANS GYE</v>
          </cell>
          <cell r="U402" t="str">
            <v>FLEXNETGYE_LOCAL</v>
          </cell>
          <cell r="V402">
            <v>1</v>
          </cell>
          <cell r="W402">
            <v>0.62</v>
          </cell>
          <cell r="X402" t="str">
            <v>FLEXNET GUAYAQUIL</v>
          </cell>
          <cell r="Y402" t="str">
            <v>FERNANDO GUTIERREZ HILL KM 8 1/2 VIA DAULE COOP. JUAN MONTALVO / FRENTE A PEPSI COLA</v>
          </cell>
        </row>
        <row r="403">
          <cell r="A403" t="str">
            <v>2022-12918</v>
          </cell>
          <cell r="B403">
            <v>487596</v>
          </cell>
          <cell r="C403" t="str">
            <v>2022-12918</v>
          </cell>
          <cell r="D403" t="str">
            <v>MOVISTAR</v>
          </cell>
          <cell r="E403" t="str">
            <v>DESPACHO</v>
          </cell>
          <cell r="F403" t="str">
            <v>NORMAL</v>
          </cell>
          <cell r="G403" t="str">
            <v>TF91125</v>
          </cell>
          <cell r="H403">
            <v>44923</v>
          </cell>
          <cell r="I403" t="str">
            <v>CARGADO_VEHICULO</v>
          </cell>
          <cell r="J403">
            <v>44923</v>
          </cell>
          <cell r="K403" t="str">
            <v>DISTRIMARKET ZONIFICADO GUAYAQUIL CALLE_VERONICA CHIRAN</v>
          </cell>
          <cell r="L403" t="str">
            <v>Av 2 entre las calles Josue Robles Bodero y Salomon Pinargote atras del banco de Gyq</v>
          </cell>
          <cell r="M403" t="str">
            <v>1792141850001</v>
          </cell>
          <cell r="N403" t="str">
            <v>984312183</v>
          </cell>
          <cell r="O403" t="str">
            <v/>
          </cell>
          <cell r="P403" t="str">
            <v>GUAYAQUIL</v>
          </cell>
          <cell r="Q403" t="str">
            <v>GUAYAQUIL</v>
          </cell>
          <cell r="R403" t="str">
            <v>GUAYAS</v>
          </cell>
          <cell r="U403" t="str">
            <v>FLEXNETUIO_GYE</v>
          </cell>
          <cell r="V403">
            <v>1</v>
          </cell>
          <cell r="W403">
            <v>1</v>
          </cell>
          <cell r="X403" t="str">
            <v>FLEXNET ECUADOR - MOVISTAR</v>
          </cell>
          <cell r="Y403" t="str">
            <v>CALLE 28 DE JUNIO S/N Y GARCIA MORENO ENTRADA LLANO GRANDE</v>
          </cell>
        </row>
        <row r="404">
          <cell r="A404" t="str">
            <v>2022-12919</v>
          </cell>
          <cell r="B404">
            <v>487597</v>
          </cell>
          <cell r="C404" t="str">
            <v>2022-12919</v>
          </cell>
          <cell r="D404" t="str">
            <v>MOVISTAR</v>
          </cell>
          <cell r="E404" t="str">
            <v>DESPACHO</v>
          </cell>
          <cell r="F404" t="str">
            <v>NORMAL</v>
          </cell>
          <cell r="G404" t="str">
            <v>031080202212919</v>
          </cell>
          <cell r="H404">
            <v>44923</v>
          </cell>
          <cell r="I404" t="str">
            <v>EN_TRANSITO</v>
          </cell>
          <cell r="J404">
            <v>44923</v>
          </cell>
          <cell r="K404" t="str">
            <v>CAV MALL DEL PACIFICO_Maria Fernanda Carvajal Reinoso</v>
          </cell>
          <cell r="L404" t="str">
            <v>Avenida Malecon y Calle 23 , Centro Comercial Mall del Pacifico, Local PB -057-058</v>
          </cell>
          <cell r="M404" t="str">
            <v>1715480081001</v>
          </cell>
          <cell r="N404" t="str">
            <v>995025256</v>
          </cell>
          <cell r="O404" t="str">
            <v/>
          </cell>
          <cell r="P404" t="str">
            <v>MANTA</v>
          </cell>
          <cell r="Q404" t="str">
            <v>MANTA</v>
          </cell>
          <cell r="R404" t="str">
            <v>MANABI</v>
          </cell>
          <cell r="T404" t="str">
            <v>TRAMACO</v>
          </cell>
          <cell r="U404" t="str">
            <v>FLEXNETUIO_PROVINCIA</v>
          </cell>
          <cell r="V404">
            <v>1</v>
          </cell>
          <cell r="W404">
            <v>1</v>
          </cell>
          <cell r="X404" t="str">
            <v>FLEXNET ECUADOR - MOVISTAR</v>
          </cell>
          <cell r="Y404" t="str">
            <v>CALLE 28 DE JUNIO S/N Y GARCIA MORENO ENTRADA LLANO GRANDE</v>
          </cell>
        </row>
        <row r="405">
          <cell r="A405" t="str">
            <v>2022-12920</v>
          </cell>
          <cell r="B405">
            <v>487598</v>
          </cell>
          <cell r="C405" t="str">
            <v>2022-12920</v>
          </cell>
          <cell r="D405" t="str">
            <v>MOVISTAR</v>
          </cell>
          <cell r="E405" t="str">
            <v>DESPACHO</v>
          </cell>
          <cell r="F405" t="str">
            <v>NORMAL</v>
          </cell>
          <cell r="G405" t="str">
            <v>IC4075</v>
          </cell>
          <cell r="H405">
            <v>44923</v>
          </cell>
          <cell r="I405" t="str">
            <v>HABILITADO_RUTEO</v>
          </cell>
          <cell r="J405">
            <v>44923</v>
          </cell>
          <cell r="K405" t="str">
            <v>CAVS MALL DEL RIO_SANTIAGO IVAN PINEDA BERMEO_ALIRIO JOSE BRICENO RIVAS</v>
          </cell>
          <cell r="L405" t="str">
            <v>AV FELIPE II LB86 Y CIRCUNVALACION SUR CC MALL DEL RIO</v>
          </cell>
          <cell r="M405" t="str">
            <v>0</v>
          </cell>
          <cell r="N405" t="str">
            <v>0979146599 - 0999923627</v>
          </cell>
          <cell r="O405" t="str">
            <v/>
          </cell>
          <cell r="P405" t="str">
            <v>CUENCA</v>
          </cell>
          <cell r="Q405" t="str">
            <v>CUENCA</v>
          </cell>
          <cell r="R405" t="str">
            <v>AZUAY</v>
          </cell>
          <cell r="U405" t="str">
            <v>FLEXNETUIO_PROVINCIA</v>
          </cell>
          <cell r="V405">
            <v>1</v>
          </cell>
          <cell r="W405">
            <v>1</v>
          </cell>
          <cell r="X405" t="str">
            <v>FLEXNET ECUADOR - MOVISTAR</v>
          </cell>
          <cell r="Y405" t="str">
            <v>CALLE 28 DE JUNIO S/N Y GARCIA MORENO ENTRADA LLANO GRANDE</v>
          </cell>
        </row>
        <row r="406">
          <cell r="A406" t="str">
            <v>2022-12921</v>
          </cell>
          <cell r="B406">
            <v>487599</v>
          </cell>
          <cell r="C406" t="str">
            <v>2022-12921</v>
          </cell>
          <cell r="D406" t="str">
            <v>MOVISTAR</v>
          </cell>
          <cell r="E406" t="str">
            <v>DESPACHO</v>
          </cell>
          <cell r="F406" t="str">
            <v>NORMAL</v>
          </cell>
          <cell r="G406" t="str">
            <v>IC4076</v>
          </cell>
          <cell r="H406">
            <v>44923</v>
          </cell>
          <cell r="I406" t="str">
            <v>HABILITADO_RUTEO</v>
          </cell>
          <cell r="J406">
            <v>44923</v>
          </cell>
          <cell r="K406" t="str">
            <v>DELIVERY EXPRESS CUENCA_SANTIAGO IVAN PINEDA BERMEO_ALIRIO JOSE BRICENO</v>
          </cell>
          <cell r="L406" t="str">
            <v>AV FELIPE II LB86 Y CIRCUNVALACION SUR CC MALL DEL RIO</v>
          </cell>
          <cell r="M406" t="str">
            <v>0</v>
          </cell>
          <cell r="N406" t="str">
            <v>987717518</v>
          </cell>
          <cell r="O406" t="str">
            <v/>
          </cell>
          <cell r="P406" t="str">
            <v>CUENCA</v>
          </cell>
          <cell r="Q406" t="str">
            <v>CUENCA</v>
          </cell>
          <cell r="R406" t="str">
            <v>AZUAY</v>
          </cell>
          <cell r="U406" t="str">
            <v>FLEXNETUIO_PROVINCIA</v>
          </cell>
          <cell r="V406">
            <v>1</v>
          </cell>
          <cell r="W406">
            <v>1</v>
          </cell>
          <cell r="X406" t="str">
            <v>FLEXNET ECUADOR - MOVISTAR</v>
          </cell>
          <cell r="Y406" t="str">
            <v>CALLE 28 DE JUNIO S/N Y GARCIA MORENO ENTRADA LLANO GRANDE</v>
          </cell>
        </row>
        <row r="407">
          <cell r="A407" t="str">
            <v>2022-12922</v>
          </cell>
          <cell r="B407">
            <v>487600</v>
          </cell>
          <cell r="C407" t="str">
            <v>2022-12922</v>
          </cell>
          <cell r="D407" t="str">
            <v>MOVISTAR</v>
          </cell>
          <cell r="E407" t="str">
            <v>DESPACHO</v>
          </cell>
          <cell r="F407" t="str">
            <v>NORMAL</v>
          </cell>
          <cell r="G407" t="str">
            <v>031080202212922</v>
          </cell>
          <cell r="H407">
            <v>44923</v>
          </cell>
          <cell r="I407" t="str">
            <v>EN_TRANSITO</v>
          </cell>
          <cell r="J407">
            <v>44923</v>
          </cell>
          <cell r="K407" t="str">
            <v>CAVS SAN MARINO_CARLOS FRANCO_ERIKA GOMEZ_IAN RIVERA</v>
          </cell>
          <cell r="L407" t="str">
            <v>AV FRANCISCO DE ORELLANA SN Y AV PLAZA DANIN</v>
          </cell>
          <cell r="M407" t="str">
            <v>0</v>
          </cell>
          <cell r="N407" t="str">
            <v>0925614026_0918395781_0920349156</v>
          </cell>
          <cell r="P407" t="str">
            <v>GUAYAQUIL</v>
          </cell>
          <cell r="Q407" t="str">
            <v>GUAYAQUIL</v>
          </cell>
          <cell r="R407" t="str">
            <v>GUAYAS</v>
          </cell>
          <cell r="T407" t="str">
            <v>TRAMACO</v>
          </cell>
          <cell r="U407" t="str">
            <v>FLEXNETUIO_GYE</v>
          </cell>
          <cell r="V407">
            <v>2</v>
          </cell>
          <cell r="W407">
            <v>1</v>
          </cell>
          <cell r="X407" t="str">
            <v>FLEXNET ECUADOR - MOVISTAR</v>
          </cell>
          <cell r="Y407" t="str">
            <v>CALLE 28 DE JUNIO S/N Y GARCIA MORENO ENTRADA LLANO GRANDE</v>
          </cell>
        </row>
        <row r="408">
          <cell r="A408" t="str">
            <v>00142100-D03-BTE</v>
          </cell>
          <cell r="B408">
            <v>487592</v>
          </cell>
          <cell r="C408" t="str">
            <v>00142100-D03-BTE</v>
          </cell>
          <cell r="D408" t="str">
            <v>IBM</v>
          </cell>
          <cell r="E408" t="str">
            <v>DESPACHO</v>
          </cell>
          <cell r="F408" t="str">
            <v>DIRECT DELIVERY</v>
          </cell>
          <cell r="G408" t="str">
            <v>000003511</v>
          </cell>
          <cell r="H408">
            <v>44923</v>
          </cell>
          <cell r="I408" t="str">
            <v>ENTREGADO</v>
          </cell>
          <cell r="J408">
            <v>44923</v>
          </cell>
          <cell r="K408" t="str">
            <v>TDAS TECH DATA ECUADO</v>
          </cell>
          <cell r="L408" t="str">
            <v>28 DE JUNIO Y GABRIEL GARCIA MORENO</v>
          </cell>
          <cell r="M408" t="str">
            <v>1791936280001</v>
          </cell>
          <cell r="N408" t="str">
            <v>0983793190</v>
          </cell>
          <cell r="O408" t="str">
            <v>0983793190</v>
          </cell>
          <cell r="P408" t="str">
            <v>170208</v>
          </cell>
          <cell r="Q408" t="str">
            <v>QUITO</v>
          </cell>
          <cell r="R408" t="str">
            <v>PICHINCHA</v>
          </cell>
          <cell r="S408" t="str">
            <v>CALDERON (CARAPUNGO)</v>
          </cell>
          <cell r="T408" t="str">
            <v>TRANSPORTE FLEXNET</v>
          </cell>
          <cell r="U408" t="str">
            <v>FLEXNETUIO_LOCAL</v>
          </cell>
          <cell r="V408">
            <v>2</v>
          </cell>
          <cell r="W408">
            <v>45.4</v>
          </cell>
          <cell r="X408" t="str">
            <v>IBM BODEGA</v>
          </cell>
          <cell r="Y408" t="str">
            <v>CALLE 28 DE JUNIO S/N Y GARCIA MORENO ENTRADA LLANO GRANDE</v>
          </cell>
        </row>
        <row r="409">
          <cell r="A409" t="str">
            <v>00142100-D04-BTH</v>
          </cell>
          <cell r="B409">
            <v>487593</v>
          </cell>
          <cell r="C409" t="str">
            <v>00142100-D04-BTH</v>
          </cell>
          <cell r="D409" t="str">
            <v>IBM</v>
          </cell>
          <cell r="E409" t="str">
            <v>DESPACHO</v>
          </cell>
          <cell r="F409" t="str">
            <v>DIRECT DELIVERY</v>
          </cell>
          <cell r="G409" t="str">
            <v>000003512</v>
          </cell>
          <cell r="H409">
            <v>44923</v>
          </cell>
          <cell r="I409" t="str">
            <v>ENTREGADO</v>
          </cell>
          <cell r="J409">
            <v>44923</v>
          </cell>
          <cell r="K409" t="str">
            <v>TDAS TECH DATA ECUADO</v>
          </cell>
          <cell r="L409" t="str">
            <v>28 DE JUNIO Y GABRIEL GARCIA MORENO</v>
          </cell>
          <cell r="M409" t="str">
            <v>1791936280001</v>
          </cell>
          <cell r="N409" t="str">
            <v>0983793190</v>
          </cell>
          <cell r="O409" t="str">
            <v>0983793190</v>
          </cell>
          <cell r="P409" t="str">
            <v>170208</v>
          </cell>
          <cell r="Q409" t="str">
            <v>QUITO</v>
          </cell>
          <cell r="R409" t="str">
            <v>PICHINCHA</v>
          </cell>
          <cell r="S409" t="str">
            <v>CALDERON (CARAPUNGO)</v>
          </cell>
          <cell r="T409" t="str">
            <v>TRANSPORTE FLEXNET</v>
          </cell>
          <cell r="U409" t="str">
            <v>FLEXNETUIO_LOCAL</v>
          </cell>
          <cell r="V409">
            <v>1</v>
          </cell>
          <cell r="W409">
            <v>3.2</v>
          </cell>
          <cell r="X409" t="str">
            <v>IBM BODEGA</v>
          </cell>
          <cell r="Y409" t="str">
            <v>CALLE 28 DE JUNIO S/N Y GARCIA MORENO ENTRADA LLANO GRANDE</v>
          </cell>
        </row>
        <row r="410">
          <cell r="A410" t="str">
            <v>00723240-D03-AE2</v>
          </cell>
          <cell r="B410">
            <v>487594</v>
          </cell>
          <cell r="C410" t="str">
            <v>00723240-D03-AE2</v>
          </cell>
          <cell r="D410" t="str">
            <v>IBM</v>
          </cell>
          <cell r="E410" t="str">
            <v>DESPACHO</v>
          </cell>
          <cell r="F410" t="str">
            <v>DIRECT DELIVERY</v>
          </cell>
          <cell r="G410" t="str">
            <v>000003513</v>
          </cell>
          <cell r="H410">
            <v>44923</v>
          </cell>
          <cell r="I410" t="str">
            <v>ENTREGADO</v>
          </cell>
          <cell r="J410">
            <v>44923</v>
          </cell>
          <cell r="K410" t="str">
            <v>TDAS TECH DATA ECUADO</v>
          </cell>
          <cell r="L410" t="str">
            <v>28 DE JUNIO Y GABRIEL GARCIA MORENO</v>
          </cell>
          <cell r="M410" t="str">
            <v>1791936280001</v>
          </cell>
          <cell r="N410" t="str">
            <v>0983793190</v>
          </cell>
          <cell r="O410" t="str">
            <v>0983793190</v>
          </cell>
          <cell r="P410" t="str">
            <v>170208</v>
          </cell>
          <cell r="Q410" t="str">
            <v>QUITO</v>
          </cell>
          <cell r="R410" t="str">
            <v>PICHINCHA</v>
          </cell>
          <cell r="S410" t="str">
            <v>CALDERON (CARAPUNGO)</v>
          </cell>
          <cell r="T410" t="str">
            <v>TRANSPORTE FLEXNET</v>
          </cell>
          <cell r="U410" t="str">
            <v>FLEXNETUIO_LOCAL</v>
          </cell>
          <cell r="V410">
            <v>2</v>
          </cell>
          <cell r="W410">
            <v>45.2</v>
          </cell>
          <cell r="X410" t="str">
            <v>IBM BODEGA</v>
          </cell>
          <cell r="Y410" t="str">
            <v>CALLE 28 DE JUNIO S/N Y GARCIA MORENO ENTRADA LLANO GRANDE</v>
          </cell>
        </row>
        <row r="411">
          <cell r="A411" t="str">
            <v>00771400-D03-ACK</v>
          </cell>
          <cell r="B411">
            <v>487595</v>
          </cell>
          <cell r="C411" t="str">
            <v>00771400-D03-ACK</v>
          </cell>
          <cell r="D411" t="str">
            <v>IBM</v>
          </cell>
          <cell r="E411" t="str">
            <v>DESPACHO</v>
          </cell>
          <cell r="F411" t="str">
            <v>DIRECT DELIVERY</v>
          </cell>
          <cell r="G411" t="str">
            <v>000003514</v>
          </cell>
          <cell r="H411">
            <v>44923</v>
          </cell>
          <cell r="I411" t="str">
            <v>ENTREGADO</v>
          </cell>
          <cell r="J411">
            <v>44923</v>
          </cell>
          <cell r="K411" t="str">
            <v>TDAS TECH DATA ECUADO</v>
          </cell>
          <cell r="L411" t="str">
            <v>28 DE JUNIO Y GABRIEL GARCIA MORENO</v>
          </cell>
          <cell r="M411" t="str">
            <v>1791936280001</v>
          </cell>
          <cell r="N411" t="str">
            <v>0983793190</v>
          </cell>
          <cell r="O411" t="str">
            <v>0983793190</v>
          </cell>
          <cell r="P411" t="str">
            <v>170208</v>
          </cell>
          <cell r="Q411" t="str">
            <v>QUITO</v>
          </cell>
          <cell r="R411" t="str">
            <v>PICHINCHA</v>
          </cell>
          <cell r="S411" t="str">
            <v>CALDERON (CARAPUNGO)</v>
          </cell>
          <cell r="T411" t="str">
            <v>TRANSPORTE FLEXNET</v>
          </cell>
          <cell r="U411" t="str">
            <v>FLEXNETUIO_LOCAL</v>
          </cell>
          <cell r="V411">
            <v>3</v>
          </cell>
          <cell r="W411">
            <v>196.7</v>
          </cell>
          <cell r="X411" t="str">
            <v>IBM BODEGA</v>
          </cell>
          <cell r="Y411" t="str">
            <v>CALLE 28 DE JUNIO S/N Y GARCIA MORENO ENTRADA LLANO GRANDE</v>
          </cell>
        </row>
        <row r="412">
          <cell r="A412" t="str">
            <v>CELLTRO0015</v>
          </cell>
          <cell r="B412">
            <v>487591</v>
          </cell>
          <cell r="C412" t="str">
            <v>CELLTRO0015</v>
          </cell>
          <cell r="D412" t="str">
            <v>CELLTROPOLIS</v>
          </cell>
          <cell r="E412" t="str">
            <v>DESPACHO</v>
          </cell>
          <cell r="F412" t="str">
            <v>NORMAL</v>
          </cell>
          <cell r="G412" t="str">
            <v>031081234000015</v>
          </cell>
          <cell r="H412">
            <v>44923</v>
          </cell>
          <cell r="I412" t="str">
            <v>EN_TRANSITO</v>
          </cell>
          <cell r="J412">
            <v>44923</v>
          </cell>
          <cell r="K412" t="str">
            <v>SILVIA  GUAMIALAMA+SILVIA GUAMIALAMA</v>
          </cell>
          <cell r="L412" t="str">
            <v>CIUDAD IBARRA BARRIO EL MILAGRO CALLE EL NARANJAL 238 Y EL DURAZNO FRENTE AL POLI DEPORTIVO PORTON BLANCO CASA PLOMA</v>
          </cell>
          <cell r="N412" t="str">
            <v>985669019</v>
          </cell>
          <cell r="P412" t="str">
            <v>IBARRA</v>
          </cell>
          <cell r="Q412" t="str">
            <v>IBARRA</v>
          </cell>
          <cell r="R412" t="str">
            <v>IMBABURA</v>
          </cell>
          <cell r="T412" t="str">
            <v>TRAMACO</v>
          </cell>
          <cell r="V412">
            <v>2</v>
          </cell>
          <cell r="W412">
            <v>1</v>
          </cell>
          <cell r="X412" t="str">
            <v>FLEXNET ECUADOR - CELLTROPOLIS</v>
          </cell>
          <cell r="Y412" t="str">
            <v>CALLE 28 DE JUNIO S/N Y GARCIA MORENO ENTRADA LLANO GRANDE</v>
          </cell>
        </row>
        <row r="413">
          <cell r="A413" t="str">
            <v>SG_22_1824</v>
          </cell>
          <cell r="B413">
            <v>487590</v>
          </cell>
          <cell r="C413" t="str">
            <v>SG_22_1824</v>
          </cell>
          <cell r="D413" t="str">
            <v>SG</v>
          </cell>
          <cell r="E413" t="str">
            <v>DESPACHO</v>
          </cell>
          <cell r="F413" t="str">
            <v>NORMAL</v>
          </cell>
          <cell r="G413" t="str">
            <v>FT77071</v>
          </cell>
          <cell r="H413">
            <v>44923</v>
          </cell>
          <cell r="I413" t="str">
            <v>EN_PROCESO</v>
          </cell>
          <cell r="J413">
            <v>44923</v>
          </cell>
          <cell r="K413" t="str">
            <v>TUPIZA HERNANDEZ OSCAR VINICIO</v>
          </cell>
          <cell r="L413" t="str">
            <v>LLANO GRANDE, CALLE 28 DE JUNIO # OE10-237 Y GARCÍA MORENO, FRENTE A FABRICA ENGOMA LOCAL GVIDEAS</v>
          </cell>
          <cell r="P413" t="str">
            <v>170208</v>
          </cell>
          <cell r="Q413" t="str">
            <v>QUITO</v>
          </cell>
          <cell r="R413" t="str">
            <v>PICHINCHA</v>
          </cell>
          <cell r="S413" t="str">
            <v>CALDERON (CARAPUNGO)</v>
          </cell>
          <cell r="U413" t="str">
            <v>FLEXNETUIO_LOCAL</v>
          </cell>
          <cell r="V413">
            <v>1</v>
          </cell>
          <cell r="W413">
            <v>112</v>
          </cell>
          <cell r="X413" t="str">
            <v>FLEXNET UIO</v>
          </cell>
          <cell r="Y413" t="str">
            <v>PANAMERICANA NORTE KM 12 1/2  LLANO GRANDE</v>
          </cell>
        </row>
        <row r="414">
          <cell r="A414" t="str">
            <v>CECL221228394703</v>
          </cell>
          <cell r="B414">
            <v>487589</v>
          </cell>
          <cell r="C414" t="str">
            <v>CECL221228394703</v>
          </cell>
          <cell r="D414" t="str">
            <v>HUAWEI</v>
          </cell>
          <cell r="E414" t="str">
            <v>DESPACHO</v>
          </cell>
          <cell r="F414" t="str">
            <v>NORMAL</v>
          </cell>
          <cell r="G414" t="str">
            <v>FT76971</v>
          </cell>
          <cell r="H414">
            <v>44923</v>
          </cell>
          <cell r="I414" t="str">
            <v>ENTREGADO</v>
          </cell>
          <cell r="J414">
            <v>44923</v>
          </cell>
          <cell r="K414" t="str">
            <v>ALEISER MARQUEZ</v>
          </cell>
          <cell r="L414" t="str">
            <v>QUITO -AV 12 DE OCTUBRE N24-660 Y FRANCO SALAZAR EDIF. CONCORDE PISO 9  - HORA: 14:00 PM</v>
          </cell>
          <cell r="M414" t="str">
            <v>HUAWEI</v>
          </cell>
          <cell r="N414" t="str">
            <v>0979382730</v>
          </cell>
          <cell r="O414" t="str">
            <v>0979382730</v>
          </cell>
          <cell r="P414" t="str">
            <v>170523</v>
          </cell>
          <cell r="Q414" t="str">
            <v>QUITO</v>
          </cell>
          <cell r="R414" t="str">
            <v>PICHINCHA</v>
          </cell>
          <cell r="S414" t="str">
            <v>QUITO</v>
          </cell>
          <cell r="T414" t="str">
            <v>TRANSERVISS</v>
          </cell>
          <cell r="U414" t="str">
            <v>FLEXNETUIO_PROVINCIA</v>
          </cell>
          <cell r="V414">
            <v>1</v>
          </cell>
          <cell r="W414">
            <v>0.28000000000000003</v>
          </cell>
          <cell r="X414" t="str">
            <v>FLEXNET</v>
          </cell>
          <cell r="Y414" t="str">
            <v>FLEX NET CALLE 28 DE JUNIO S/N Y GARCIA MORENO ENTRADA LLANO GRANDE</v>
          </cell>
        </row>
        <row r="415">
          <cell r="A415" t="str">
            <v>2479804</v>
          </cell>
          <cell r="B415">
            <v>487550</v>
          </cell>
          <cell r="C415" t="str">
            <v>2479804</v>
          </cell>
          <cell r="D415" t="str">
            <v>MDELIVERY</v>
          </cell>
          <cell r="E415" t="str">
            <v>DESPACHO</v>
          </cell>
          <cell r="F415" t="str">
            <v>NORMAL</v>
          </cell>
          <cell r="G415" t="str">
            <v>031080002479804</v>
          </cell>
          <cell r="H415">
            <v>44923</v>
          </cell>
          <cell r="I415" t="str">
            <v>EN_TRANSITO</v>
          </cell>
          <cell r="J415">
            <v>44923</v>
          </cell>
          <cell r="K415" t="str">
            <v xml:space="preserve">JAIME LENIN HURTADO SaNCHEZ_THE TESALIA SPRINGS COMPANY S A </v>
          </cell>
          <cell r="L415" t="str">
            <v xml:space="preserve"> GUAYAS GUAYAQUIL KM 9 5 VIA A DAULE TESALIA GUAYAQUIL </v>
          </cell>
          <cell r="M415" t="str">
            <v>1790005739001</v>
          </cell>
          <cell r="N415" t="str">
            <v>0985041570</v>
          </cell>
          <cell r="O415" t="str">
            <v/>
          </cell>
          <cell r="P415" t="str">
            <v>GUAYAQUIL</v>
          </cell>
          <cell r="Q415" t="str">
            <v>GUAYAQUIL</v>
          </cell>
          <cell r="R415" t="str">
            <v>GUAYAS</v>
          </cell>
          <cell r="T415" t="str">
            <v>TRAMACO</v>
          </cell>
          <cell r="U415" t="str">
            <v>FLEXNETUIO_GYE</v>
          </cell>
          <cell r="V415">
            <v>1</v>
          </cell>
          <cell r="W415">
            <v>1</v>
          </cell>
          <cell r="X415" t="str">
            <v>FLEXNET ECUADOR - MDELIVERY</v>
          </cell>
          <cell r="Y415" t="str">
            <v>CALLE 28 DE JUNIO S/N Y GARCIA MORENO ENTRADA LLANO GRANDE</v>
          </cell>
        </row>
        <row r="416">
          <cell r="A416" t="str">
            <v>2479805</v>
          </cell>
          <cell r="B416">
            <v>487551</v>
          </cell>
          <cell r="C416" t="str">
            <v>2479805</v>
          </cell>
          <cell r="D416" t="str">
            <v>MDELIVERY</v>
          </cell>
          <cell r="E416" t="str">
            <v>DESPACHO</v>
          </cell>
          <cell r="F416" t="str">
            <v>NORMAL</v>
          </cell>
          <cell r="G416" t="str">
            <v>TF91036</v>
          </cell>
          <cell r="H416">
            <v>44923</v>
          </cell>
          <cell r="I416" t="str">
            <v>CARGADO_VEHICULO</v>
          </cell>
          <cell r="J416">
            <v>44923</v>
          </cell>
          <cell r="K416" t="str">
            <v xml:space="preserve">GUARDIA TURNO_TELCONET S A </v>
          </cell>
          <cell r="L416" t="str">
            <v xml:space="preserve"> GUAYAS GUAYAQUIL Kennedy Norte Mz 109 solar 21 En la garita de los agentes de seguridad </v>
          </cell>
          <cell r="M416" t="str">
            <v>0991327371001</v>
          </cell>
          <cell r="N416" t="str">
            <v>995551760</v>
          </cell>
          <cell r="O416" t="str">
            <v/>
          </cell>
          <cell r="P416" t="str">
            <v>GUAYAQUIL</v>
          </cell>
          <cell r="Q416" t="str">
            <v>GUAYAQUIL</v>
          </cell>
          <cell r="R416" t="str">
            <v>GUAYAS</v>
          </cell>
          <cell r="T416" t="str">
            <v>FLEXTRANS GYE</v>
          </cell>
          <cell r="U416" t="str">
            <v>FLEXNETUIO_GYE</v>
          </cell>
          <cell r="V416">
            <v>1</v>
          </cell>
          <cell r="W416">
            <v>1</v>
          </cell>
          <cell r="X416" t="str">
            <v>FLEXNET ECUADOR - MDELIVERY</v>
          </cell>
          <cell r="Y416" t="str">
            <v>CALLE 28 DE JUNIO S/N Y GARCIA MORENO ENTRADA LLANO GRANDE</v>
          </cell>
        </row>
        <row r="417">
          <cell r="A417" t="str">
            <v>2479816</v>
          </cell>
          <cell r="B417">
            <v>487552</v>
          </cell>
          <cell r="C417" t="str">
            <v>2479816</v>
          </cell>
          <cell r="D417" t="str">
            <v>MDELIVERY</v>
          </cell>
          <cell r="E417" t="str">
            <v>DESPACHO</v>
          </cell>
          <cell r="F417" t="str">
            <v>NORMAL</v>
          </cell>
          <cell r="G417" t="str">
            <v>TF91030</v>
          </cell>
          <cell r="H417">
            <v>44923</v>
          </cell>
          <cell r="I417" t="str">
            <v>CARGADO_VEHICULO</v>
          </cell>
          <cell r="J417">
            <v>44923</v>
          </cell>
          <cell r="K417" t="str">
            <v>ERIC MERCADO O PEDRO ILLESCAS_MARVIN JOSUE SEGURA MONRROY</v>
          </cell>
          <cell r="L417" t="str">
            <v>ciudadela 9 de octubre calle tercera villa 306 y avenida tercera sur de la ciudad casa de 2 pisos con rejas blancas</v>
          </cell>
          <cell r="M417" t="str">
            <v>0706736873001</v>
          </cell>
          <cell r="N417" t="str">
            <v>0995801473</v>
          </cell>
          <cell r="O417" t="str">
            <v/>
          </cell>
          <cell r="P417" t="str">
            <v>GUAYAQUIL</v>
          </cell>
          <cell r="Q417" t="str">
            <v>GUAYAQUIL</v>
          </cell>
          <cell r="R417" t="str">
            <v>GUAYAS</v>
          </cell>
          <cell r="T417" t="str">
            <v>FLEXTRANS GYE</v>
          </cell>
          <cell r="U417" t="str">
            <v>FLEXNETUIO_GYE</v>
          </cell>
          <cell r="V417">
            <v>1</v>
          </cell>
          <cell r="W417">
            <v>1</v>
          </cell>
          <cell r="X417" t="str">
            <v>FLEXNET ECUADOR - MDELIVERY</v>
          </cell>
          <cell r="Y417" t="str">
            <v>CALLE 28 DE JUNIO S/N Y GARCIA MORENO ENTRADA LLANO GRANDE</v>
          </cell>
        </row>
        <row r="418">
          <cell r="A418" t="str">
            <v>2479817</v>
          </cell>
          <cell r="B418">
            <v>487553</v>
          </cell>
          <cell r="C418" t="str">
            <v>2479817</v>
          </cell>
          <cell r="D418" t="str">
            <v>MDELIVERY</v>
          </cell>
          <cell r="E418" t="str">
            <v>DESPACHO</v>
          </cell>
          <cell r="F418" t="str">
            <v>NORMAL</v>
          </cell>
          <cell r="G418" t="str">
            <v>031080002479817</v>
          </cell>
          <cell r="H418">
            <v>44923</v>
          </cell>
          <cell r="I418" t="str">
            <v>EN_TRANSITO</v>
          </cell>
          <cell r="J418">
            <v>44923</v>
          </cell>
          <cell r="K418" t="str">
            <v>UBIDIA MORENO LUIS ARMANDO_UBIDIA MORENO LUIS ARMANDO</v>
          </cell>
          <cell r="L418" t="str">
            <v xml:space="preserve"> TRABAJO CALLE BOLIVAR Y JUAN DE VELASCO EN LA EXPENDEDORA DE PRODUCTOS JURIS REFERENCIA DETRaS ESCUELA LA SALLE JUNTO A LA ESCUELA INMACULADA CONCEPCIoN </v>
          </cell>
          <cell r="M418" t="str">
            <v>1002781134001</v>
          </cell>
          <cell r="N418" t="str">
            <v>0991982933</v>
          </cell>
          <cell r="O418" t="str">
            <v/>
          </cell>
          <cell r="P418" t="str">
            <v>IBARRA</v>
          </cell>
          <cell r="Q418" t="str">
            <v>IBARRA</v>
          </cell>
          <cell r="R418" t="str">
            <v>IMBABURA</v>
          </cell>
          <cell r="T418" t="str">
            <v>TRAMACO</v>
          </cell>
          <cell r="U418" t="str">
            <v>FLEXNETUIO_PROVINCIA</v>
          </cell>
          <cell r="V418">
            <v>1</v>
          </cell>
          <cell r="W418">
            <v>1</v>
          </cell>
          <cell r="X418" t="str">
            <v>FLEXNET ECUADOR - MDELIVERY</v>
          </cell>
          <cell r="Y418" t="str">
            <v>CALLE 28 DE JUNIO S/N Y GARCIA MORENO ENTRADA LLANO GRANDE</v>
          </cell>
        </row>
        <row r="419">
          <cell r="A419" t="str">
            <v>2479818</v>
          </cell>
          <cell r="B419">
            <v>487554</v>
          </cell>
          <cell r="C419" t="str">
            <v>2479818</v>
          </cell>
          <cell r="D419" t="str">
            <v>MDELIVERY</v>
          </cell>
          <cell r="E419" t="str">
            <v>DESPACHO</v>
          </cell>
          <cell r="F419" t="str">
            <v>NORMAL</v>
          </cell>
          <cell r="G419" t="str">
            <v>IC4068</v>
          </cell>
          <cell r="H419">
            <v>44923</v>
          </cell>
          <cell r="I419" t="str">
            <v>HABILITADO_RUTEO</v>
          </cell>
          <cell r="J419">
            <v>44923</v>
          </cell>
          <cell r="K419" t="str">
            <v xml:space="preserve">Juna Pablo Barzallo_UNIDAD EDUCATIVA SANTANA UNESA S A </v>
          </cell>
          <cell r="L419" t="str">
            <v xml:space="preserve"> AZUAY CUENCA AV LOS CEREZOS s n A 100 METROS DE LA AV ABELARDO J ANDRADE JUNTO A LA PLANTA DE LA EMPRESA MP3 </v>
          </cell>
          <cell r="M419" t="str">
            <v>0190150259001</v>
          </cell>
          <cell r="N419" t="str">
            <v>0997531509</v>
          </cell>
          <cell r="O419" t="str">
            <v/>
          </cell>
          <cell r="P419" t="str">
            <v>CUENCA</v>
          </cell>
          <cell r="Q419" t="str">
            <v>CUENCA</v>
          </cell>
          <cell r="R419" t="str">
            <v>AZUAY</v>
          </cell>
          <cell r="T419" t="str">
            <v>TRAMACO</v>
          </cell>
          <cell r="U419" t="str">
            <v>FLEXNETUIO_PROVINCIA</v>
          </cell>
          <cell r="V419">
            <v>1</v>
          </cell>
          <cell r="W419">
            <v>1</v>
          </cell>
          <cell r="X419" t="str">
            <v>FLEXNET ECUADOR - MDELIVERY</v>
          </cell>
          <cell r="Y419" t="str">
            <v>CALLE 28 DE JUNIO S/N Y GARCIA MORENO ENTRADA LLANO GRANDE</v>
          </cell>
        </row>
        <row r="420">
          <cell r="A420" t="str">
            <v>2479820</v>
          </cell>
          <cell r="B420">
            <v>487555</v>
          </cell>
          <cell r="C420" t="str">
            <v>2479820</v>
          </cell>
          <cell r="D420" t="str">
            <v>MDELIVERY</v>
          </cell>
          <cell r="E420" t="str">
            <v>DESPACHO</v>
          </cell>
          <cell r="F420" t="str">
            <v>NORMAL</v>
          </cell>
          <cell r="G420" t="str">
            <v>IC4066</v>
          </cell>
          <cell r="H420">
            <v>44923</v>
          </cell>
          <cell r="I420" t="str">
            <v>HABILITADO_RUTEO</v>
          </cell>
          <cell r="J420">
            <v>44923</v>
          </cell>
          <cell r="K420" t="str">
            <v>isabel sacta_EL HORNO PANADERIA Y PASTELERIA ELHOPAPA CIA LTDA</v>
          </cell>
          <cell r="L420" t="str">
            <v xml:space="preserve"> AZUAY CUENCA Ricaurte Antonio Ricaurte sn via principala a ricaurte el horno panaderia </v>
          </cell>
          <cell r="M420" t="str">
            <v>0190170853001</v>
          </cell>
          <cell r="N420" t="str">
            <v>0979035202</v>
          </cell>
          <cell r="O420" t="str">
            <v/>
          </cell>
          <cell r="P420" t="str">
            <v>CUENCA</v>
          </cell>
          <cell r="Q420" t="str">
            <v>CUENCA</v>
          </cell>
          <cell r="R420" t="str">
            <v>AZUAY</v>
          </cell>
          <cell r="T420" t="str">
            <v>TRAMACO</v>
          </cell>
          <cell r="U420" t="str">
            <v>FLEXNETUIO_PROVINCIA</v>
          </cell>
          <cell r="V420">
            <v>1</v>
          </cell>
          <cell r="W420">
            <v>1</v>
          </cell>
          <cell r="X420" t="str">
            <v>FLEXNET ECUADOR - MDELIVERY</v>
          </cell>
          <cell r="Y420" t="str">
            <v>CALLE 28 DE JUNIO S/N Y GARCIA MORENO ENTRADA LLANO GRANDE</v>
          </cell>
        </row>
        <row r="421">
          <cell r="A421" t="str">
            <v>2479821</v>
          </cell>
          <cell r="B421">
            <v>487556</v>
          </cell>
          <cell r="C421" t="str">
            <v>2479821</v>
          </cell>
          <cell r="D421" t="str">
            <v>MDELIVERY</v>
          </cell>
          <cell r="E421" t="str">
            <v>DESPACHO</v>
          </cell>
          <cell r="F421" t="str">
            <v>NORMAL</v>
          </cell>
          <cell r="G421" t="str">
            <v>TF91023</v>
          </cell>
          <cell r="H421">
            <v>44923</v>
          </cell>
          <cell r="I421" t="str">
            <v>CARGADO_VEHICULO</v>
          </cell>
          <cell r="J421">
            <v>44923</v>
          </cell>
          <cell r="K421" t="str">
            <v>ANDREA MELISSA LOOR MOSCOSO_ANDREA MELISSA LOOR MOSCOSO</v>
          </cell>
          <cell r="L421" t="str">
            <v>Urdenor 1 Mz 135 SOLAR 19</v>
          </cell>
          <cell r="M421" t="str">
            <v>1307738227001</v>
          </cell>
          <cell r="N421" t="str">
            <v>0989782015</v>
          </cell>
          <cell r="O421" t="str">
            <v/>
          </cell>
          <cell r="P421" t="str">
            <v>GUAYAQUIL</v>
          </cell>
          <cell r="Q421" t="str">
            <v>GUAYAQUIL</v>
          </cell>
          <cell r="R421" t="str">
            <v>GUAYAS</v>
          </cell>
          <cell r="T421" t="str">
            <v>FLEXTRANS GYE</v>
          </cell>
          <cell r="U421" t="str">
            <v>FLEXNETUIO_GYE</v>
          </cell>
          <cell r="V421">
            <v>1</v>
          </cell>
          <cell r="W421">
            <v>1</v>
          </cell>
          <cell r="X421" t="str">
            <v>FLEXNET ECUADOR - MDELIVERY</v>
          </cell>
          <cell r="Y421" t="str">
            <v>CALLE 28 DE JUNIO S/N Y GARCIA MORENO ENTRADA LLANO GRANDE</v>
          </cell>
        </row>
        <row r="422">
          <cell r="A422" t="str">
            <v>2479825</v>
          </cell>
          <cell r="B422">
            <v>487557</v>
          </cell>
          <cell r="C422" t="str">
            <v>2479825</v>
          </cell>
          <cell r="D422" t="str">
            <v>MDELIVERY</v>
          </cell>
          <cell r="E422" t="str">
            <v>DESPACHO</v>
          </cell>
          <cell r="F422" t="str">
            <v>NORMAL</v>
          </cell>
          <cell r="G422" t="str">
            <v>031080002479825</v>
          </cell>
          <cell r="H422">
            <v>44923</v>
          </cell>
          <cell r="I422" t="str">
            <v>EN_TRANSITO</v>
          </cell>
          <cell r="J422">
            <v>44923</v>
          </cell>
          <cell r="K422" t="str">
            <v>GLORIA PATRICIA ALVAREZ VILLEGA_NESTOR ANDRES ALAVA CEDENO</v>
          </cell>
          <cell r="L422" t="str">
            <v>Valle hermoso calle pichincha y el oro barrio Virgen del cisnea a orilla del rio blanco casa color plomito blanco la casa tiene un balcon con plantas</v>
          </cell>
          <cell r="M422" t="str">
            <v>0903902633001</v>
          </cell>
          <cell r="N422" t="str">
            <v>997449705</v>
          </cell>
          <cell r="O422" t="str">
            <v/>
          </cell>
          <cell r="P422" t="str">
            <v>SANTO DOMINGO</v>
          </cell>
          <cell r="Q422" t="str">
            <v>SANTO DOMINGO</v>
          </cell>
          <cell r="R422" t="str">
            <v>SANTO DOMINGO DE LOS TSACHILAS</v>
          </cell>
          <cell r="T422" t="str">
            <v>TRAMACO</v>
          </cell>
          <cell r="U422" t="str">
            <v>FLEXNETUIO_PROVINCIA</v>
          </cell>
          <cell r="V422">
            <v>1</v>
          </cell>
          <cell r="W422">
            <v>1</v>
          </cell>
          <cell r="X422" t="str">
            <v>FLEXNET ECUADOR - MDELIVERY</v>
          </cell>
          <cell r="Y422" t="str">
            <v>CALLE 28 DE JUNIO S/N Y GARCIA MORENO ENTRADA LLANO GRANDE</v>
          </cell>
        </row>
        <row r="423">
          <cell r="A423" t="str">
            <v>2479826</v>
          </cell>
          <cell r="B423">
            <v>487558</v>
          </cell>
          <cell r="C423" t="str">
            <v>2479826</v>
          </cell>
          <cell r="D423" t="str">
            <v>MDELIVERY</v>
          </cell>
          <cell r="E423" t="str">
            <v>DESPACHO</v>
          </cell>
          <cell r="F423" t="str">
            <v>NORMAL</v>
          </cell>
          <cell r="G423" t="str">
            <v>TF91038</v>
          </cell>
          <cell r="H423">
            <v>44923</v>
          </cell>
          <cell r="I423" t="str">
            <v>CARGADO_VEHICULO</v>
          </cell>
          <cell r="J423">
            <v>44923</v>
          </cell>
          <cell r="K423" t="str">
            <v xml:space="preserve">ERICK GUARANDA_BANCO DEL PACIFICO S A </v>
          </cell>
          <cell r="L423" t="str">
            <v>PEDRO CARBO Y PICHINCHA PISO 4 EDIF MATRIZ BCO PACIFICO EN CASO DE NO CONTESTAR POR FAVOR LLAMAR AL MIN 0983223993</v>
          </cell>
          <cell r="M423" t="str">
            <v>0990005737001</v>
          </cell>
          <cell r="N423" t="str">
            <v>0984903416</v>
          </cell>
          <cell r="O423" t="str">
            <v/>
          </cell>
          <cell r="P423" t="str">
            <v>GUAYAQUIL</v>
          </cell>
          <cell r="Q423" t="str">
            <v>GUAYAQUIL</v>
          </cell>
          <cell r="R423" t="str">
            <v>GUAYAS</v>
          </cell>
          <cell r="T423" t="str">
            <v>FLEXTRANS GYE</v>
          </cell>
          <cell r="U423" t="str">
            <v>FLEXNETUIO_GYE</v>
          </cell>
          <cell r="V423">
            <v>1</v>
          </cell>
          <cell r="W423">
            <v>1</v>
          </cell>
          <cell r="X423" t="str">
            <v>FLEXNET ECUADOR - MDELIVERY</v>
          </cell>
          <cell r="Y423" t="str">
            <v>CALLE 28 DE JUNIO S/N Y GARCIA MORENO ENTRADA LLANO GRANDE</v>
          </cell>
        </row>
        <row r="424">
          <cell r="A424" t="str">
            <v>2479827</v>
          </cell>
          <cell r="B424">
            <v>487559</v>
          </cell>
          <cell r="C424" t="str">
            <v>2479827</v>
          </cell>
          <cell r="D424" t="str">
            <v>MDELIVERY</v>
          </cell>
          <cell r="E424" t="str">
            <v>DESPACHO</v>
          </cell>
          <cell r="F424" t="str">
            <v>NORMAL</v>
          </cell>
          <cell r="G424" t="str">
            <v>TS8664</v>
          </cell>
          <cell r="H424">
            <v>44923</v>
          </cell>
          <cell r="I424" t="str">
            <v>ENTREGADO</v>
          </cell>
          <cell r="J424">
            <v>44923</v>
          </cell>
          <cell r="K424" t="str">
            <v>MARICA CRISTINA GARCiA_ASOCIACION DE EMPLEADOS DE LA SUPERINTENDENCIA DE</v>
          </cell>
          <cell r="L424" t="str">
            <v xml:space="preserve"> PICHINCHA QUITO RAMON ROCA 660 AMAZONAS OFICINAS SUPERINTENDENCIA DE COMPANIAS </v>
          </cell>
          <cell r="M424" t="str">
            <v>1791129512001</v>
          </cell>
          <cell r="N424" t="str">
            <v>995484990</v>
          </cell>
          <cell r="O424" t="str">
            <v/>
          </cell>
          <cell r="P424" t="str">
            <v>QUITO</v>
          </cell>
          <cell r="Q424" t="str">
            <v>QUITO</v>
          </cell>
          <cell r="R424" t="str">
            <v>PICHINCHA</v>
          </cell>
          <cell r="T424" t="str">
            <v>TRANSERVISS</v>
          </cell>
          <cell r="U424" t="str">
            <v>FLEXNETUIO_LOCAL</v>
          </cell>
          <cell r="V424">
            <v>1</v>
          </cell>
          <cell r="W424">
            <v>1</v>
          </cell>
          <cell r="X424" t="str">
            <v>FLEXNET ECUADOR - MDELIVERY</v>
          </cell>
          <cell r="Y424" t="str">
            <v>CALLE 28 DE JUNIO S/N Y GARCIA MORENO ENTRADA LLANO GRANDE</v>
          </cell>
        </row>
        <row r="425">
          <cell r="A425" t="str">
            <v>2479828</v>
          </cell>
          <cell r="B425">
            <v>487560</v>
          </cell>
          <cell r="C425" t="str">
            <v>2479828</v>
          </cell>
          <cell r="D425" t="str">
            <v>MDELIVERY</v>
          </cell>
          <cell r="E425" t="str">
            <v>DESPACHO</v>
          </cell>
          <cell r="F425" t="str">
            <v>NORMAL</v>
          </cell>
          <cell r="G425" t="str">
            <v>031080002479828</v>
          </cell>
          <cell r="H425">
            <v>44923</v>
          </cell>
          <cell r="I425" t="str">
            <v>EN_TRANSITO</v>
          </cell>
          <cell r="J425">
            <v>44923</v>
          </cell>
          <cell r="K425" t="str">
            <v>DIEGO FELIPE ZAMORA ZAMBRANO_DIEGO FELIPE ZAMORA ZAMBRANO</v>
          </cell>
          <cell r="L425" t="str">
            <v>KM 23 VIA A DAULE DIAGONAL A LAGO CAPEIRA FRENTE A MUEBLERIA REYES</v>
          </cell>
          <cell r="M425" t="str">
            <v>1311751703001</v>
          </cell>
          <cell r="N425" t="str">
            <v>0992575757</v>
          </cell>
          <cell r="O425" t="str">
            <v/>
          </cell>
          <cell r="P425" t="str">
            <v>GUAYAQUIL</v>
          </cell>
          <cell r="Q425" t="str">
            <v>GUAYAQUIL</v>
          </cell>
          <cell r="R425" t="str">
            <v>GUAYAS</v>
          </cell>
          <cell r="T425" t="str">
            <v>TRAMACO</v>
          </cell>
          <cell r="U425" t="str">
            <v>FLEXNETUIO_GYE</v>
          </cell>
          <cell r="V425">
            <v>1</v>
          </cell>
          <cell r="W425">
            <v>1</v>
          </cell>
          <cell r="X425" t="str">
            <v>FLEXNET ECUADOR - MDELIVERY</v>
          </cell>
          <cell r="Y425" t="str">
            <v>CALLE 28 DE JUNIO S/N Y GARCIA MORENO ENTRADA LLANO GRANDE</v>
          </cell>
        </row>
        <row r="426">
          <cell r="A426" t="str">
            <v>2479831_1</v>
          </cell>
          <cell r="B426">
            <v>487561</v>
          </cell>
          <cell r="C426" t="str">
            <v>2479831_1</v>
          </cell>
          <cell r="D426" t="str">
            <v>MDELIVERY</v>
          </cell>
          <cell r="E426" t="str">
            <v>DESPACHO</v>
          </cell>
          <cell r="F426" t="str">
            <v>NORMAL</v>
          </cell>
          <cell r="G426" t="str">
            <v>TS8666</v>
          </cell>
          <cell r="H426">
            <v>44923</v>
          </cell>
          <cell r="I426" t="str">
            <v>ENTREGADO</v>
          </cell>
          <cell r="J426">
            <v>44923</v>
          </cell>
          <cell r="K426" t="str">
            <v>GABRIEL BUSTILLOS_ BANCO PICHINCHA CA</v>
          </cell>
          <cell r="L426" t="str">
            <v>Bogota Oe1 33 y Av 10 de Agosto</v>
          </cell>
          <cell r="M426" t="str">
            <v>1790010937001</v>
          </cell>
          <cell r="N426" t="str">
            <v>0999808398</v>
          </cell>
          <cell r="O426" t="str">
            <v/>
          </cell>
          <cell r="P426" t="str">
            <v>QUITO</v>
          </cell>
          <cell r="Q426" t="str">
            <v>QUITO</v>
          </cell>
          <cell r="R426" t="str">
            <v>PICHINCHA</v>
          </cell>
          <cell r="T426" t="str">
            <v>TRANSERVISS</v>
          </cell>
          <cell r="U426" t="str">
            <v>FLEXNETUIO_LOCAL</v>
          </cell>
          <cell r="V426">
            <v>1</v>
          </cell>
          <cell r="W426">
            <v>1</v>
          </cell>
          <cell r="X426" t="str">
            <v>FLEXNET ECUADOR - MDELIVERY</v>
          </cell>
          <cell r="Y426" t="str">
            <v>CALLE 28 DE JUNIO S/N Y GARCIA MORENO ENTRADA LLANO GRANDE</v>
          </cell>
        </row>
        <row r="427">
          <cell r="A427" t="str">
            <v>2479832</v>
          </cell>
          <cell r="B427">
            <v>487562</v>
          </cell>
          <cell r="C427" t="str">
            <v>2479832</v>
          </cell>
          <cell r="D427" t="str">
            <v>MDELIVERY</v>
          </cell>
          <cell r="E427" t="str">
            <v>DESPACHO</v>
          </cell>
          <cell r="F427" t="str">
            <v>NORMAL</v>
          </cell>
          <cell r="G427" t="str">
            <v>FT77000</v>
          </cell>
          <cell r="H427">
            <v>44923</v>
          </cell>
          <cell r="I427" t="str">
            <v>HABILITADO_RUTEO</v>
          </cell>
          <cell r="J427">
            <v>44923</v>
          </cell>
          <cell r="K427" t="str">
            <v>Bryan Salazar_DEEPTECH CIA LTDA</v>
          </cell>
          <cell r="L427" t="str">
            <v xml:space="preserve"> PICHINCHA QUITO VIA A CALACALI LOTE 4C CALLE A TENSORTEC </v>
          </cell>
          <cell r="M427" t="str">
            <v>1793065635001</v>
          </cell>
          <cell r="N427" t="str">
            <v>0995033632</v>
          </cell>
          <cell r="O427" t="str">
            <v/>
          </cell>
          <cell r="P427" t="str">
            <v>QUITO</v>
          </cell>
          <cell r="Q427" t="str">
            <v>QUITO</v>
          </cell>
          <cell r="R427" t="str">
            <v>PICHINCHA</v>
          </cell>
          <cell r="T427" t="str">
            <v>FLEXTRANS UIO</v>
          </cell>
          <cell r="U427" t="str">
            <v>FLEXNETUIO_LOCAL</v>
          </cell>
          <cell r="V427">
            <v>1</v>
          </cell>
          <cell r="W427">
            <v>1</v>
          </cell>
          <cell r="X427" t="str">
            <v>FLEXNET ECUADOR - MDELIVERY</v>
          </cell>
          <cell r="Y427" t="str">
            <v>CALLE 28 DE JUNIO S/N Y GARCIA MORENO ENTRADA LLANO GRANDE</v>
          </cell>
        </row>
        <row r="428">
          <cell r="A428" t="str">
            <v>2479834</v>
          </cell>
          <cell r="B428">
            <v>487563</v>
          </cell>
          <cell r="C428" t="str">
            <v>2479834</v>
          </cell>
          <cell r="D428" t="str">
            <v>MDELIVERY</v>
          </cell>
          <cell r="E428" t="str">
            <v>DESPACHO</v>
          </cell>
          <cell r="F428" t="str">
            <v>NORMAL</v>
          </cell>
          <cell r="G428" t="str">
            <v>031080002479834</v>
          </cell>
          <cell r="H428">
            <v>44923</v>
          </cell>
          <cell r="I428" t="str">
            <v>EN_TRANSITO</v>
          </cell>
          <cell r="J428">
            <v>44923</v>
          </cell>
          <cell r="K428" t="str">
            <v>Liza del Rocio Macia_MACOMON S A</v>
          </cell>
          <cell r="L428" t="str">
            <v>Cdla 12 de noviembre Mz W Sl1</v>
          </cell>
          <cell r="M428" t="str">
            <v>0992537205001</v>
          </cell>
          <cell r="N428" t="str">
            <v>0985099413</v>
          </cell>
          <cell r="O428" t="str">
            <v/>
          </cell>
          <cell r="P428" t="str">
            <v>DURAN</v>
          </cell>
          <cell r="Q428" t="str">
            <v>DURAN</v>
          </cell>
          <cell r="R428" t="str">
            <v>GUAYAS</v>
          </cell>
          <cell r="T428" t="str">
            <v>TRAMACO</v>
          </cell>
          <cell r="U428" t="str">
            <v>FLEXNETUIO_GYE</v>
          </cell>
          <cell r="V428">
            <v>1</v>
          </cell>
          <cell r="W428">
            <v>1</v>
          </cell>
          <cell r="X428" t="str">
            <v>FLEXNET ECUADOR - MDELIVERY</v>
          </cell>
          <cell r="Y428" t="str">
            <v>CALLE 28 DE JUNIO S/N Y GARCIA MORENO ENTRADA LLANO GRANDE</v>
          </cell>
        </row>
        <row r="429">
          <cell r="A429" t="str">
            <v>2479836</v>
          </cell>
          <cell r="B429">
            <v>487564</v>
          </cell>
          <cell r="C429" t="str">
            <v>2479836</v>
          </cell>
          <cell r="D429" t="str">
            <v>MDELIVERY</v>
          </cell>
          <cell r="E429" t="str">
            <v>DESPACHO</v>
          </cell>
          <cell r="F429" t="str">
            <v>NORMAL</v>
          </cell>
          <cell r="G429" t="str">
            <v>TF91037</v>
          </cell>
          <cell r="H429">
            <v>44923</v>
          </cell>
          <cell r="I429" t="str">
            <v>CARGADO_VEHICULO</v>
          </cell>
          <cell r="J429">
            <v>44923</v>
          </cell>
          <cell r="K429" t="str">
            <v>JENNIFFER VILLACIS_ASOCIACION SOLIDARISTA PROFUTURO</v>
          </cell>
          <cell r="L429" t="str">
            <v>Av Jose Rodriguez Bonin y Av Barcelona Planta San Eduardo Holcim Ecuador Planta Baja Guayaquil Ecuador</v>
          </cell>
          <cell r="M429" t="str">
            <v>0992424222001</v>
          </cell>
          <cell r="N429" t="str">
            <v>0989547209</v>
          </cell>
          <cell r="O429" t="str">
            <v/>
          </cell>
          <cell r="P429" t="str">
            <v>GUAYAQUIL</v>
          </cell>
          <cell r="Q429" t="str">
            <v>GUAYAQUIL</v>
          </cell>
          <cell r="R429" t="str">
            <v>GUAYAS</v>
          </cell>
          <cell r="T429" t="str">
            <v>FLEXTRANS GYE</v>
          </cell>
          <cell r="U429" t="str">
            <v>FLEXNETUIO_GYE</v>
          </cell>
          <cell r="V429">
            <v>1</v>
          </cell>
          <cell r="W429">
            <v>1</v>
          </cell>
          <cell r="X429" t="str">
            <v>FLEXNET ECUADOR - MDELIVERY</v>
          </cell>
          <cell r="Y429" t="str">
            <v>CALLE 28 DE JUNIO S/N Y GARCIA MORENO ENTRADA LLANO GRANDE</v>
          </cell>
        </row>
        <row r="430">
          <cell r="A430" t="str">
            <v>2479838</v>
          </cell>
          <cell r="B430">
            <v>487565</v>
          </cell>
          <cell r="C430" t="str">
            <v>2479838</v>
          </cell>
          <cell r="D430" t="str">
            <v>MDELIVERY</v>
          </cell>
          <cell r="E430" t="str">
            <v>DESPACHO</v>
          </cell>
          <cell r="F430" t="str">
            <v>NORMAL</v>
          </cell>
          <cell r="G430" t="str">
            <v>TF91040</v>
          </cell>
          <cell r="H430">
            <v>44923</v>
          </cell>
          <cell r="I430" t="str">
            <v>CARGADO_VEHICULO</v>
          </cell>
          <cell r="J430">
            <v>44923</v>
          </cell>
          <cell r="K430" t="str">
            <v>PIEDAD ALVARADO ROSA STEFANO CAICEDO ALVARADO CEDULA 2350255481 MIN DE CONTACTO 0997229056_ROSA PIEDAD ALVARADO</v>
          </cell>
          <cell r="L430" t="str">
            <v xml:space="preserve">GUAYAS BARRIO LA PROSPERINA KM 6 5 VIA A DAULE MANZANA E SOLAR 15 DIAGONAL AL COLEGIO LUIS FELIPE BORJA CASA DE 1 PISO AHi FUNCIONA UNA TIENDA COMUNICARSE CON LA SRA ANTES DE ACERCARSE AL LUGAR </v>
          </cell>
          <cell r="M430" t="str">
            <v>0909688848001</v>
          </cell>
          <cell r="N430" t="str">
            <v>0985717650</v>
          </cell>
          <cell r="O430" t="str">
            <v/>
          </cell>
          <cell r="P430" t="str">
            <v>GUAYAQUIL</v>
          </cell>
          <cell r="Q430" t="str">
            <v>GUAYAQUIL</v>
          </cell>
          <cell r="R430" t="str">
            <v>GUAYAS</v>
          </cell>
          <cell r="T430" t="str">
            <v>FLEXTRANS GYE</v>
          </cell>
          <cell r="U430" t="str">
            <v>FLEXNETUIO_GYE</v>
          </cell>
          <cell r="V430">
            <v>1</v>
          </cell>
          <cell r="W430">
            <v>1</v>
          </cell>
          <cell r="X430" t="str">
            <v>FLEXNET ECUADOR - MDELIVERY</v>
          </cell>
          <cell r="Y430" t="str">
            <v>CALLE 28 DE JUNIO S/N Y GARCIA MORENO ENTRADA LLANO GRANDE</v>
          </cell>
        </row>
        <row r="431">
          <cell r="A431" t="str">
            <v>2479839</v>
          </cell>
          <cell r="B431">
            <v>487566</v>
          </cell>
          <cell r="C431" t="str">
            <v>2479839</v>
          </cell>
          <cell r="D431" t="str">
            <v>MDELIVERY</v>
          </cell>
          <cell r="E431" t="str">
            <v>DESPACHO</v>
          </cell>
          <cell r="F431" t="str">
            <v>DERIVADO PICK UP</v>
          </cell>
          <cell r="G431" t="str">
            <v>031080002479839</v>
          </cell>
          <cell r="H431">
            <v>44923</v>
          </cell>
          <cell r="I431" t="str">
            <v>EN_TRANSITO</v>
          </cell>
          <cell r="J431">
            <v>44923</v>
          </cell>
          <cell r="K431" t="str">
            <v>JUAN ANDRES PONCE ESPANA EVELYN ROXANA BACILIO ACOSTA ci 0924510944_JUAN ANDRES PONCE ESPANA</v>
          </cell>
          <cell r="L431" t="str">
            <v>GUAYAS RETIRO AGENCIA TRAMACO EXPRESS GYE PORTETE PORTETE 2500 Y TUNGURAHUA RETIRO AGENCAI TRAMACO</v>
          </cell>
          <cell r="M431" t="str">
            <v>0922322458001</v>
          </cell>
          <cell r="N431" t="str">
            <v>0968928145</v>
          </cell>
          <cell r="O431" t="str">
            <v/>
          </cell>
          <cell r="P431" t="str">
            <v>GUAYAQUIL</v>
          </cell>
          <cell r="Q431" t="str">
            <v>GUAYAQUIL</v>
          </cell>
          <cell r="R431" t="str">
            <v>GUAYAS</v>
          </cell>
          <cell r="T431" t="str">
            <v>TRAMACO</v>
          </cell>
          <cell r="U431" t="str">
            <v>FLEXNETUIO_GYE</v>
          </cell>
          <cell r="V431">
            <v>1</v>
          </cell>
          <cell r="W431">
            <v>1</v>
          </cell>
          <cell r="X431" t="str">
            <v>FLEXNET ECUADOR - MDELIVERY</v>
          </cell>
          <cell r="Y431" t="str">
            <v>CALLE 28 DE JUNIO S/N Y GARCIA MORENO ENTRADA LLANO GRANDE</v>
          </cell>
        </row>
        <row r="432">
          <cell r="A432" t="str">
            <v>2479840</v>
          </cell>
          <cell r="B432">
            <v>487567</v>
          </cell>
          <cell r="C432" t="str">
            <v>2479840</v>
          </cell>
          <cell r="D432" t="str">
            <v>MDELIVERY</v>
          </cell>
          <cell r="E432" t="str">
            <v>DESPACHO</v>
          </cell>
          <cell r="F432" t="str">
            <v>DERIVADO PICK UP</v>
          </cell>
          <cell r="G432" t="str">
            <v>031080002479840</v>
          </cell>
          <cell r="H432">
            <v>44923</v>
          </cell>
          <cell r="I432" t="str">
            <v>EN_TRANSITO</v>
          </cell>
          <cell r="J432">
            <v>44923</v>
          </cell>
          <cell r="K432" t="str">
            <v>CELSO ALEJANDRO GILCES COELLO_CELSO ALEJANDRO GILCES COELLO</v>
          </cell>
          <cell r="L432" t="str">
            <v>GUAYAS RETIRO AGENCIA TRAMACO EXPRESS GYE PORTETE PORTETE 2500 Y TUNGURAHUA RETIRO AGENCIA TRAMACO EXPRESS</v>
          </cell>
          <cell r="M432" t="str">
            <v>0921167615001</v>
          </cell>
          <cell r="N432" t="str">
            <v>0985331110</v>
          </cell>
          <cell r="O432" t="str">
            <v/>
          </cell>
          <cell r="P432" t="str">
            <v>GUAYAQUIL</v>
          </cell>
          <cell r="Q432" t="str">
            <v>GUAYAQUIL</v>
          </cell>
          <cell r="R432" t="str">
            <v>GUAYAS</v>
          </cell>
          <cell r="T432" t="str">
            <v>TRAMACO</v>
          </cell>
          <cell r="U432" t="str">
            <v>FLEXNETUIO_GYE</v>
          </cell>
          <cell r="V432">
            <v>1</v>
          </cell>
          <cell r="W432">
            <v>1</v>
          </cell>
          <cell r="X432" t="str">
            <v>FLEXNET ECUADOR - MDELIVERY</v>
          </cell>
          <cell r="Y432" t="str">
            <v>CALLE 28 DE JUNIO S/N Y GARCIA MORENO ENTRADA LLANO GRANDE</v>
          </cell>
        </row>
        <row r="433">
          <cell r="A433" t="str">
            <v>2479841</v>
          </cell>
          <cell r="B433">
            <v>487568</v>
          </cell>
          <cell r="C433" t="str">
            <v>2479841</v>
          </cell>
          <cell r="D433" t="str">
            <v>MDELIVERY</v>
          </cell>
          <cell r="E433" t="str">
            <v>DESPACHO</v>
          </cell>
          <cell r="F433" t="str">
            <v>NORMAL</v>
          </cell>
          <cell r="G433" t="str">
            <v>031080002479841</v>
          </cell>
          <cell r="H433">
            <v>44923</v>
          </cell>
          <cell r="I433" t="str">
            <v>EN_TRANSITO</v>
          </cell>
          <cell r="J433">
            <v>44923</v>
          </cell>
          <cell r="K433" t="str">
            <v>KATHERINE ANABELLE SALVADOR CISNEROS_KATHERINE ANABELLE SALVADOR CISNEROS</v>
          </cell>
          <cell r="L433" t="str">
            <v>SANTA ELENA PARROQUIA SANTA ELENA PUNTA BLANCA SECTOR EL MIRALDOR ENTRADA C SN VIA BALLENITA SAN PABLO SWITS EL MIRADOR DEPARTAMENTO 5 FAMILIA SALVADOR REF PASANDO TAO</v>
          </cell>
          <cell r="M433" t="str">
            <v>0910832054001</v>
          </cell>
          <cell r="N433" t="str">
            <v>0987232804</v>
          </cell>
          <cell r="O433" t="str">
            <v/>
          </cell>
          <cell r="P433" t="str">
            <v>LA LIBERTAD</v>
          </cell>
          <cell r="Q433" t="str">
            <v>LA LIBERTAD</v>
          </cell>
          <cell r="R433" t="str">
            <v>SANTA ELENA</v>
          </cell>
          <cell r="T433" t="str">
            <v>TRAMACO</v>
          </cell>
          <cell r="U433" t="str">
            <v>FLEXNETUIO_PROVINCIA</v>
          </cell>
          <cell r="V433">
            <v>1</v>
          </cell>
          <cell r="W433">
            <v>1</v>
          </cell>
          <cell r="X433" t="str">
            <v>FLEXNET ECUADOR - MDELIVERY</v>
          </cell>
          <cell r="Y433" t="str">
            <v>CALLE 28 DE JUNIO S/N Y GARCIA MORENO ENTRADA LLANO GRANDE</v>
          </cell>
        </row>
        <row r="434">
          <cell r="A434" t="str">
            <v>2479842</v>
          </cell>
          <cell r="B434">
            <v>487569</v>
          </cell>
          <cell r="C434" t="str">
            <v>2479842</v>
          </cell>
          <cell r="D434" t="str">
            <v>MDELIVERY</v>
          </cell>
          <cell r="E434" t="str">
            <v>DESPACHO</v>
          </cell>
          <cell r="F434" t="str">
            <v>DERIVADO PICK UP</v>
          </cell>
          <cell r="G434" t="str">
            <v>031080002479842</v>
          </cell>
          <cell r="H434">
            <v>44923</v>
          </cell>
          <cell r="I434" t="str">
            <v>EN_TRANSITO</v>
          </cell>
          <cell r="J434">
            <v>44923</v>
          </cell>
          <cell r="K434" t="str">
            <v>RODAS LOPEZ MICHELLE CAROLINA 1717197782_JUAN CARLOS RODAS BARZALLO</v>
          </cell>
          <cell r="L434" t="str">
            <v>PICHINCHA RETIRO AGENCIA TRAMACO RUMINAHUI SAN RAFAEL AV GRAL RUMINAHUI LT 988 E ISLA BALTRA AL FRENTE DE LA PLAZA APPLE RETIRO AGENCIA TRAMACO RUMINAHUI SAN RAFAEL</v>
          </cell>
          <cell r="M434" t="str">
            <v>1710734177001</v>
          </cell>
          <cell r="N434" t="str">
            <v>0982421438</v>
          </cell>
          <cell r="O434" t="str">
            <v/>
          </cell>
          <cell r="P434" t="str">
            <v>RUMIÑAHUI</v>
          </cell>
          <cell r="Q434" t="str">
            <v>RUMIÑAHUI</v>
          </cell>
          <cell r="R434" t="str">
            <v>PICHINCHA</v>
          </cell>
          <cell r="T434" t="str">
            <v>TRAMACO</v>
          </cell>
          <cell r="U434" t="str">
            <v>FLEXNETUIO_LOCAL</v>
          </cell>
          <cell r="V434">
            <v>1</v>
          </cell>
          <cell r="W434">
            <v>1</v>
          </cell>
          <cell r="X434" t="str">
            <v>FLEXNET ECUADOR - MDELIVERY</v>
          </cell>
          <cell r="Y434" t="str">
            <v>CALLE 28 DE JUNIO S/N Y GARCIA MORENO ENTRADA LLANO GRANDE</v>
          </cell>
        </row>
        <row r="435">
          <cell r="A435" t="str">
            <v>2479843</v>
          </cell>
          <cell r="B435">
            <v>487570</v>
          </cell>
          <cell r="C435" t="str">
            <v>2479843</v>
          </cell>
          <cell r="D435" t="str">
            <v>MDELIVERY</v>
          </cell>
          <cell r="E435" t="str">
            <v>DESPACHO</v>
          </cell>
          <cell r="F435" t="str">
            <v>DERIVADO PICK UP</v>
          </cell>
          <cell r="G435" t="str">
            <v>031080002479843</v>
          </cell>
          <cell r="H435">
            <v>44923</v>
          </cell>
          <cell r="I435" t="str">
            <v>EN_TRANSITO</v>
          </cell>
          <cell r="J435">
            <v>44923</v>
          </cell>
          <cell r="K435" t="str">
            <v>OTILDA NATIVIDAD MOSQUERA GUERRERO JOSE WALTER RAMIREZ MONCAYO ci 0912075207_OTILDA NATIVIDAD MOSQUERA GUERRERO</v>
          </cell>
          <cell r="L435" t="str">
            <v>GUAYAS RETIRO AGENCIA TRAMACO EXPRESS GYE PORTETE PORTETE 2500 Y TUNGURAHUA RETIRO AGENCIA TRAMACO EXPRESS CONTACTO ADICIONAL 0996473513</v>
          </cell>
          <cell r="M435" t="str">
            <v>0921933982001</v>
          </cell>
          <cell r="N435" t="str">
            <v>0996862311</v>
          </cell>
          <cell r="O435" t="str">
            <v/>
          </cell>
          <cell r="P435" t="str">
            <v>GUAYAQUIL</v>
          </cell>
          <cell r="Q435" t="str">
            <v>GUAYAQUIL</v>
          </cell>
          <cell r="R435" t="str">
            <v>GUAYAS</v>
          </cell>
          <cell r="T435" t="str">
            <v>TRAMACO</v>
          </cell>
          <cell r="U435" t="str">
            <v>FLEXNETUIO_GYE</v>
          </cell>
          <cell r="V435">
            <v>1</v>
          </cell>
          <cell r="W435">
            <v>1</v>
          </cell>
          <cell r="X435" t="str">
            <v>FLEXNET ECUADOR - MDELIVERY</v>
          </cell>
          <cell r="Y435" t="str">
            <v>CALLE 28 DE JUNIO S/N Y GARCIA MORENO ENTRADA LLANO GRANDE</v>
          </cell>
        </row>
        <row r="436">
          <cell r="A436" t="str">
            <v>2479844</v>
          </cell>
          <cell r="B436">
            <v>487571</v>
          </cell>
          <cell r="C436" t="str">
            <v>2479844</v>
          </cell>
          <cell r="D436" t="str">
            <v>MDELIVERY</v>
          </cell>
          <cell r="E436" t="str">
            <v>DESPACHO</v>
          </cell>
          <cell r="F436" t="str">
            <v>NORMAL</v>
          </cell>
          <cell r="G436" t="str">
            <v>TF91041</v>
          </cell>
          <cell r="H436">
            <v>44923</v>
          </cell>
          <cell r="I436" t="str">
            <v>CARGADO_VEHICULO</v>
          </cell>
          <cell r="J436">
            <v>44923</v>
          </cell>
          <cell r="K436" t="str">
            <v>LUIS ROBERTO BURBANO REYES_LUIS ROBERTO BURBANO REYES</v>
          </cell>
          <cell r="L436" t="str">
            <v xml:space="preserve"> GUAYAS SECTOR CENTRO CUENCA ENTRE PEDRO MONCAYO Y QUITO IMPRENTA COMERCIAL DIAGONAL A COLCHONES VALAREZO COMUNICARSE CON EL SR ANTES DE ACERCARSE AL LUGAR </v>
          </cell>
          <cell r="M436" t="str">
            <v>0940181670001</v>
          </cell>
          <cell r="N436" t="str">
            <v>0983024063</v>
          </cell>
          <cell r="O436" t="str">
            <v/>
          </cell>
          <cell r="P436" t="str">
            <v>GUAYAQUIL</v>
          </cell>
          <cell r="Q436" t="str">
            <v>GUAYAQUIL</v>
          </cell>
          <cell r="R436" t="str">
            <v>GUAYAS</v>
          </cell>
          <cell r="T436" t="str">
            <v>FLEXTRANS GYE</v>
          </cell>
          <cell r="U436" t="str">
            <v>FLEXNETUIO_GYE</v>
          </cell>
          <cell r="V436">
            <v>1</v>
          </cell>
          <cell r="W436">
            <v>1</v>
          </cell>
          <cell r="X436" t="str">
            <v>FLEXNET ECUADOR - MDELIVERY</v>
          </cell>
          <cell r="Y436" t="str">
            <v>CALLE 28 DE JUNIO S/N Y GARCIA MORENO ENTRADA LLANO GRANDE</v>
          </cell>
        </row>
        <row r="437">
          <cell r="A437" t="str">
            <v>2479845</v>
          </cell>
          <cell r="B437">
            <v>487572</v>
          </cell>
          <cell r="C437" t="str">
            <v>2479845</v>
          </cell>
          <cell r="D437" t="str">
            <v>MDELIVERY</v>
          </cell>
          <cell r="E437" t="str">
            <v>DESPACHO</v>
          </cell>
          <cell r="F437" t="str">
            <v>NORMAL</v>
          </cell>
          <cell r="G437" t="str">
            <v>TF91043</v>
          </cell>
          <cell r="H437">
            <v>44923</v>
          </cell>
          <cell r="I437" t="str">
            <v>CARGADO_VEHICULO</v>
          </cell>
          <cell r="J437">
            <v>44923</v>
          </cell>
          <cell r="K437" t="str">
            <v>RAUL MIGUEL CARRASCO MORA_RAUL MIGUEL CARRASCO MORA</v>
          </cell>
          <cell r="L437" t="str">
            <v>GUAYAS PARROQUIA XIMENA COOP NUEVA GRANADA MANZANA 1958 SOLAR 5 CASA EN FORMA DE L CON 4 Y 2 PISOS COLOR VERDE AGUA INGRESANDO POR LA PARADA DE LA FLORESTA 2 A MANO DERECHA COMUNICARSE CON EL SR ANTES</v>
          </cell>
          <cell r="M437" t="str">
            <v>0930975511001</v>
          </cell>
          <cell r="N437" t="str">
            <v>0989872862</v>
          </cell>
          <cell r="O437" t="str">
            <v/>
          </cell>
          <cell r="P437" t="str">
            <v>GUAYAQUIL</v>
          </cell>
          <cell r="Q437" t="str">
            <v>GUAYAQUIL</v>
          </cell>
          <cell r="R437" t="str">
            <v>GUAYAS</v>
          </cell>
          <cell r="T437" t="str">
            <v>FLEXTRANS GYE</v>
          </cell>
          <cell r="U437" t="str">
            <v>FLEXNETUIO_GYE</v>
          </cell>
          <cell r="V437">
            <v>1</v>
          </cell>
          <cell r="W437">
            <v>1</v>
          </cell>
          <cell r="X437" t="str">
            <v>FLEXNET ECUADOR - MDELIVERY</v>
          </cell>
          <cell r="Y437" t="str">
            <v>CALLE 28 DE JUNIO S/N Y GARCIA MORENO ENTRADA LLANO GRANDE</v>
          </cell>
        </row>
        <row r="438">
          <cell r="A438" t="str">
            <v>2479846</v>
          </cell>
          <cell r="B438">
            <v>487573</v>
          </cell>
          <cell r="C438" t="str">
            <v>2479846</v>
          </cell>
          <cell r="D438" t="str">
            <v>MDELIVERY</v>
          </cell>
          <cell r="E438" t="str">
            <v>DESPACHO</v>
          </cell>
          <cell r="F438" t="str">
            <v>NORMAL</v>
          </cell>
          <cell r="G438" t="str">
            <v>FT77014</v>
          </cell>
          <cell r="H438">
            <v>44923</v>
          </cell>
          <cell r="I438" t="str">
            <v>HABILITADO_RUTEO</v>
          </cell>
          <cell r="J438">
            <v>44923</v>
          </cell>
          <cell r="K438" t="str">
            <v>MIRANDA TUPIZA CHRISTIAN DARIO 1716785769_HILDA EULALIA NAULA AYAGATA</v>
          </cell>
          <cell r="L438" t="str">
            <v>PICHINCHA VALLE DE LOS CHILLOS AV GENERAL ENRIQUEZ Y COLOMBIA COORDENADAS 0 326659 78 450039</v>
          </cell>
          <cell r="M438" t="str">
            <v>1715625321001</v>
          </cell>
          <cell r="N438" t="str">
            <v>0959110935</v>
          </cell>
          <cell r="O438" t="str">
            <v/>
          </cell>
          <cell r="P438" t="str">
            <v>RUMIÑAHUI</v>
          </cell>
          <cell r="Q438" t="str">
            <v>RUMIÑAHUI</v>
          </cell>
          <cell r="R438" t="str">
            <v>PICHINCHA</v>
          </cell>
          <cell r="T438" t="str">
            <v>TRAMACO</v>
          </cell>
          <cell r="U438" t="str">
            <v>FLEXNETUIO_LOCAL</v>
          </cell>
          <cell r="V438">
            <v>1</v>
          </cell>
          <cell r="W438">
            <v>1</v>
          </cell>
          <cell r="X438" t="str">
            <v>FLEXNET ECUADOR - MDELIVERY</v>
          </cell>
          <cell r="Y438" t="str">
            <v>CALLE 28 DE JUNIO S/N Y GARCIA MORENO ENTRADA LLANO GRANDE</v>
          </cell>
        </row>
        <row r="439">
          <cell r="A439" t="str">
            <v>2479847</v>
          </cell>
          <cell r="B439">
            <v>487574</v>
          </cell>
          <cell r="C439" t="str">
            <v>2479847</v>
          </cell>
          <cell r="D439" t="str">
            <v>MDELIVERY</v>
          </cell>
          <cell r="E439" t="str">
            <v>DESPACHO</v>
          </cell>
          <cell r="F439" t="str">
            <v>NORMAL</v>
          </cell>
          <cell r="G439" t="str">
            <v>031080002479847</v>
          </cell>
          <cell r="H439">
            <v>44923</v>
          </cell>
          <cell r="I439" t="str">
            <v>EN_TRANSITO</v>
          </cell>
          <cell r="J439">
            <v>44923</v>
          </cell>
          <cell r="K439" t="str">
            <v>INGRID ELIZABETH LOOR HERRERA_INGRID ELIZABETH LOOR HERRERA</v>
          </cell>
          <cell r="L439" t="str">
            <v>SANTO DOMINGO DE LOS TSaCHILAS SECTOR PLAN DE VIVIENDA BARRIO 25 DE DICIEMBRE CASA ESQUINERA DE 1 PISO COLOR TURQUESA CON AMARILLO EN LA CALLE PRINCIPAL HAY UNA FERRETERIA A MANO DERECHA COMUNICARSE C</v>
          </cell>
          <cell r="M439" t="str">
            <v>2300202070001</v>
          </cell>
          <cell r="N439" t="str">
            <v>0990537718</v>
          </cell>
          <cell r="O439" t="str">
            <v/>
          </cell>
          <cell r="P439" t="str">
            <v>SANTO DOMINGO</v>
          </cell>
          <cell r="Q439" t="str">
            <v>SANTO DOMINGO</v>
          </cell>
          <cell r="R439" t="str">
            <v>SANTO DOMINGO DE LOS TSACHILAS</v>
          </cell>
          <cell r="T439" t="str">
            <v>TRAMACO</v>
          </cell>
          <cell r="U439" t="str">
            <v>FLEXNETUIO_PROVINCIA</v>
          </cell>
          <cell r="V439">
            <v>1</v>
          </cell>
          <cell r="W439">
            <v>1</v>
          </cell>
          <cell r="X439" t="str">
            <v>FLEXNET ECUADOR - MDELIVERY</v>
          </cell>
          <cell r="Y439" t="str">
            <v>CALLE 28 DE JUNIO S/N Y GARCIA MORENO ENTRADA LLANO GRANDE</v>
          </cell>
        </row>
        <row r="440">
          <cell r="A440" t="str">
            <v>2479848</v>
          </cell>
          <cell r="B440">
            <v>487575</v>
          </cell>
          <cell r="C440" t="str">
            <v>2479848</v>
          </cell>
          <cell r="D440" t="str">
            <v>MDELIVERY</v>
          </cell>
          <cell r="E440" t="str">
            <v>DESPACHO</v>
          </cell>
          <cell r="F440" t="str">
            <v>NORMAL</v>
          </cell>
          <cell r="G440" t="str">
            <v>TF91034</v>
          </cell>
          <cell r="H440">
            <v>44923</v>
          </cell>
          <cell r="I440" t="str">
            <v>CARGADO_VEHICULO</v>
          </cell>
          <cell r="J440">
            <v>44923</v>
          </cell>
          <cell r="K440" t="str">
            <v>MARGARITA ACEVELLO_ALAIN VICTOR HUGO ALACHE AGUILERA</v>
          </cell>
          <cell r="L440" t="str">
            <v>AVENIDA QUITO Y ROSELDA VILES EN FUNERARIA ALANALACHE TOCAR EL TIMBRE</v>
          </cell>
          <cell r="M440" t="str">
            <v>0908889371001</v>
          </cell>
          <cell r="N440" t="str">
            <v>0991229648</v>
          </cell>
          <cell r="O440" t="str">
            <v/>
          </cell>
          <cell r="P440" t="str">
            <v>GUAYAQUIL</v>
          </cell>
          <cell r="Q440" t="str">
            <v>GUAYAQUIL</v>
          </cell>
          <cell r="R440" t="str">
            <v>GUAYAS</v>
          </cell>
          <cell r="T440" t="str">
            <v>FLEXTRANS GYE</v>
          </cell>
          <cell r="U440" t="str">
            <v>FLEXNETUIO_GYE</v>
          </cell>
          <cell r="V440">
            <v>1</v>
          </cell>
          <cell r="W440">
            <v>1</v>
          </cell>
          <cell r="X440" t="str">
            <v>FLEXNET ECUADOR - MDELIVERY</v>
          </cell>
          <cell r="Y440" t="str">
            <v>CALLE 28 DE JUNIO S/N Y GARCIA MORENO ENTRADA LLANO GRANDE</v>
          </cell>
        </row>
        <row r="441">
          <cell r="A441" t="str">
            <v>2479849</v>
          </cell>
          <cell r="B441">
            <v>487576</v>
          </cell>
          <cell r="C441" t="str">
            <v>2479849</v>
          </cell>
          <cell r="D441" t="str">
            <v>MDELIVERY</v>
          </cell>
          <cell r="E441" t="str">
            <v>DESPACHO</v>
          </cell>
          <cell r="F441" t="str">
            <v>NORMAL</v>
          </cell>
          <cell r="G441" t="str">
            <v>TS8659</v>
          </cell>
          <cell r="H441">
            <v>44923</v>
          </cell>
          <cell r="I441" t="str">
            <v>ENTREGADO</v>
          </cell>
          <cell r="J441">
            <v>44923</v>
          </cell>
          <cell r="K441" t="str">
            <v>CESAR LOPEZ_EMBAJADA DE EL SALVADOR EN ECUADOR</v>
          </cell>
          <cell r="L441" t="str">
            <v xml:space="preserve">AVENIDA REPUBLICA DEL SALVADOR Y CALLE SUECIA EDIFICIO DELTA NO 890 6TO NIVEL EMBAJADA DEL SALVADOR </v>
          </cell>
          <cell r="M441" t="str">
            <v>1791846834001</v>
          </cell>
          <cell r="N441" t="str">
            <v>0995387477</v>
          </cell>
          <cell r="O441" t="str">
            <v/>
          </cell>
          <cell r="P441" t="str">
            <v>QUITO</v>
          </cell>
          <cell r="Q441" t="str">
            <v>QUITO</v>
          </cell>
          <cell r="R441" t="str">
            <v>PICHINCHA</v>
          </cell>
          <cell r="T441" t="str">
            <v>TRANSERVISS</v>
          </cell>
          <cell r="U441" t="str">
            <v>FLEXNETUIO_LOCAL</v>
          </cell>
          <cell r="V441">
            <v>1</v>
          </cell>
          <cell r="W441">
            <v>1</v>
          </cell>
          <cell r="X441" t="str">
            <v>FLEXNET ECUADOR - MDELIVERY</v>
          </cell>
          <cell r="Y441" t="str">
            <v>CALLE 28 DE JUNIO S/N Y GARCIA MORENO ENTRADA LLANO GRANDE</v>
          </cell>
        </row>
        <row r="442">
          <cell r="A442" t="str">
            <v>2479850</v>
          </cell>
          <cell r="B442">
            <v>487577</v>
          </cell>
          <cell r="C442" t="str">
            <v>2479850</v>
          </cell>
          <cell r="D442" t="str">
            <v>MDELIVERY</v>
          </cell>
          <cell r="E442" t="str">
            <v>DESPACHO</v>
          </cell>
          <cell r="F442" t="str">
            <v>NORMAL</v>
          </cell>
          <cell r="G442" t="str">
            <v>031080002479850</v>
          </cell>
          <cell r="H442">
            <v>44923</v>
          </cell>
          <cell r="I442" t="str">
            <v>EN_TRANSITO</v>
          </cell>
          <cell r="J442">
            <v>44923</v>
          </cell>
          <cell r="K442" t="str">
            <v>ROSSANA BASURTO_SINDICATO UNICO DE OBREROS MUNICIPALES DEL CANTON</v>
          </cell>
          <cell r="L442" t="str">
            <v>CALLE BOLIVAR Y PRIMER DE MAYO FRENTE AL PAQUETE CENTRAL Y FRENTE A LAS OFICINAS DE LA COMISARIA</v>
          </cell>
          <cell r="M442" t="str">
            <v>1391742452001</v>
          </cell>
          <cell r="N442" t="str">
            <v>0958876527</v>
          </cell>
          <cell r="O442" t="str">
            <v/>
          </cell>
          <cell r="P442" t="str">
            <v>TOSAGUA</v>
          </cell>
          <cell r="Q442" t="str">
            <v>TOSAGUA</v>
          </cell>
          <cell r="R442" t="str">
            <v>MANABI</v>
          </cell>
          <cell r="T442" t="str">
            <v>TRAMACO</v>
          </cell>
          <cell r="U442" t="str">
            <v>FLEXNETUIO_PROVINCIA</v>
          </cell>
          <cell r="V442">
            <v>1</v>
          </cell>
          <cell r="W442">
            <v>1</v>
          </cell>
          <cell r="X442" t="str">
            <v>FLEXNET ECUADOR - MDELIVERY</v>
          </cell>
          <cell r="Y442" t="str">
            <v>CALLE 28 DE JUNIO S/N Y GARCIA MORENO ENTRADA LLANO GRANDE</v>
          </cell>
        </row>
        <row r="443">
          <cell r="A443" t="str">
            <v>2479851</v>
          </cell>
          <cell r="B443">
            <v>487578</v>
          </cell>
          <cell r="C443" t="str">
            <v>2479851</v>
          </cell>
          <cell r="D443" t="str">
            <v>MDELIVERY</v>
          </cell>
          <cell r="E443" t="str">
            <v>DESPACHO</v>
          </cell>
          <cell r="F443" t="str">
            <v>NORMAL</v>
          </cell>
          <cell r="G443" t="str">
            <v>FT77007</v>
          </cell>
          <cell r="H443">
            <v>44923</v>
          </cell>
          <cell r="I443" t="str">
            <v>HABILITADO_RUTEO</v>
          </cell>
          <cell r="J443">
            <v>44923</v>
          </cell>
          <cell r="K443" t="str">
            <v>Mario Antonio Collaguazo ruilova_COOPERATIVA DE AHORRO Y CREDITO DE LOS EMPLEADOS D</v>
          </cell>
          <cell r="L443" t="str">
            <v xml:space="preserve"> PICHINCHA QUITO Av francisco De Orellana Parroquia Cumbaya Cerveceria Nacional Cn S a CN PLANTA CUMBAYA </v>
          </cell>
          <cell r="M443" t="str">
            <v>0992660368001</v>
          </cell>
          <cell r="N443" t="str">
            <v>0989185704</v>
          </cell>
          <cell r="O443" t="str">
            <v/>
          </cell>
          <cell r="P443" t="str">
            <v>QUITO</v>
          </cell>
          <cell r="Q443" t="str">
            <v>QUITO</v>
          </cell>
          <cell r="R443" t="str">
            <v>PICHINCHA</v>
          </cell>
          <cell r="T443" t="str">
            <v>FLEXTRANS UIO</v>
          </cell>
          <cell r="U443" t="str">
            <v>FLEXNETUIO_LOCAL</v>
          </cell>
          <cell r="V443">
            <v>1</v>
          </cell>
          <cell r="W443">
            <v>1</v>
          </cell>
          <cell r="X443" t="str">
            <v>FLEXNET ECUADOR - MDELIVERY</v>
          </cell>
          <cell r="Y443" t="str">
            <v>CALLE 28 DE JUNIO S/N Y GARCIA MORENO ENTRADA LLANO GRANDE</v>
          </cell>
        </row>
        <row r="444">
          <cell r="A444" t="str">
            <v>2479852</v>
          </cell>
          <cell r="B444">
            <v>487579</v>
          </cell>
          <cell r="C444" t="str">
            <v>2479852</v>
          </cell>
          <cell r="D444" t="str">
            <v>MDELIVERY</v>
          </cell>
          <cell r="E444" t="str">
            <v>DESPACHO</v>
          </cell>
          <cell r="F444" t="str">
            <v>NORMAL</v>
          </cell>
          <cell r="G444" t="str">
            <v>TF91039</v>
          </cell>
          <cell r="H444">
            <v>44923</v>
          </cell>
          <cell r="I444" t="str">
            <v>CARGADO_VEHICULO</v>
          </cell>
          <cell r="J444">
            <v>44923</v>
          </cell>
          <cell r="K444" t="str">
            <v xml:space="preserve"> Eleana Preciado C I 0918079468 _PRACTISIS S A </v>
          </cell>
          <cell r="L444" t="str">
            <v>GUAYAS Huancavilca 1812 entre Av Del Ejercito y Jose MascotAReferencia adicional de entrega Casa cafe piso 1 diagonal al colegio Rosario Sanchez Bruno</v>
          </cell>
          <cell r="M444" t="str">
            <v>1792108837001</v>
          </cell>
          <cell r="N444" t="str">
            <v>0994215274</v>
          </cell>
          <cell r="O444" t="str">
            <v/>
          </cell>
          <cell r="P444" t="str">
            <v>GUAYAQUIL</v>
          </cell>
          <cell r="Q444" t="str">
            <v>GUAYAQUIL</v>
          </cell>
          <cell r="R444" t="str">
            <v>GUAYAS</v>
          </cell>
          <cell r="T444" t="str">
            <v>FLEXTRANS GYE</v>
          </cell>
          <cell r="U444" t="str">
            <v>FLEXNETUIO_GYE</v>
          </cell>
          <cell r="V444">
            <v>1</v>
          </cell>
          <cell r="W444">
            <v>1</v>
          </cell>
          <cell r="X444" t="str">
            <v>FLEXNET ECUADOR - MDELIVERY</v>
          </cell>
          <cell r="Y444" t="str">
            <v>CALLE 28 DE JUNIO S/N Y GARCIA MORENO ENTRADA LLANO GRANDE</v>
          </cell>
        </row>
        <row r="445">
          <cell r="A445" t="str">
            <v>2479853</v>
          </cell>
          <cell r="B445">
            <v>487580</v>
          </cell>
          <cell r="C445" t="str">
            <v>2479853</v>
          </cell>
          <cell r="D445" t="str">
            <v>MDELIVERY</v>
          </cell>
          <cell r="E445" t="str">
            <v>DESPACHO</v>
          </cell>
          <cell r="F445" t="str">
            <v>NORMAL</v>
          </cell>
          <cell r="G445" t="str">
            <v>IC4073</v>
          </cell>
          <cell r="H445">
            <v>44923</v>
          </cell>
          <cell r="I445" t="str">
            <v>HABILITADO_RUTEO</v>
          </cell>
          <cell r="J445">
            <v>44923</v>
          </cell>
          <cell r="K445" t="str">
            <v>Erika Ortega_ASOCIACION DE EMPLEADOS PUBLICOS DE ETAPA EP</v>
          </cell>
          <cell r="L445" t="str">
            <v>Benigno Malo 5 46 y Calle Larga ref En el parqueadero 2 piso EN ETAP</v>
          </cell>
          <cell r="M445" t="str">
            <v>0190313905001</v>
          </cell>
          <cell r="N445" t="str">
            <v>0959798138</v>
          </cell>
          <cell r="O445" t="str">
            <v/>
          </cell>
          <cell r="P445" t="str">
            <v>CUENCA</v>
          </cell>
          <cell r="Q445" t="str">
            <v>CUENCA</v>
          </cell>
          <cell r="R445" t="str">
            <v>AZUAY</v>
          </cell>
          <cell r="T445" t="str">
            <v>TRAMACO</v>
          </cell>
          <cell r="U445" t="str">
            <v>FLEXNETUIO_PROVINCIA</v>
          </cell>
          <cell r="V445">
            <v>1</v>
          </cell>
          <cell r="W445">
            <v>1</v>
          </cell>
          <cell r="X445" t="str">
            <v>FLEXNET ECUADOR - MDELIVERY</v>
          </cell>
          <cell r="Y445" t="str">
            <v>CALLE 28 DE JUNIO S/N Y GARCIA MORENO ENTRADA LLANO GRANDE</v>
          </cell>
        </row>
        <row r="446">
          <cell r="A446" t="str">
            <v>2479854</v>
          </cell>
          <cell r="B446">
            <v>487581</v>
          </cell>
          <cell r="C446" t="str">
            <v>2479854</v>
          </cell>
          <cell r="D446" t="str">
            <v>MDELIVERY</v>
          </cell>
          <cell r="E446" t="str">
            <v>DESPACHO</v>
          </cell>
          <cell r="F446" t="str">
            <v>NORMAL</v>
          </cell>
          <cell r="G446" t="str">
            <v>FT76999</v>
          </cell>
          <cell r="H446">
            <v>44923</v>
          </cell>
          <cell r="I446" t="str">
            <v>HABILITADO_RUTEO</v>
          </cell>
          <cell r="J446">
            <v>44923</v>
          </cell>
          <cell r="K446" t="str">
            <v xml:space="preserve">Mirian Torres_WELLNESSGRP S A </v>
          </cell>
          <cell r="L446" t="str">
            <v xml:space="preserve"> PICHINCHA QUITO Av Francisco de Orellana e Interoceanica Centro Comercial Paseo San Francisco 1er Piso Mezanine Oficinas Quorum </v>
          </cell>
          <cell r="M446" t="str">
            <v>1790307816001</v>
          </cell>
          <cell r="N446" t="str">
            <v>939224559</v>
          </cell>
          <cell r="O446" t="str">
            <v/>
          </cell>
          <cell r="P446" t="str">
            <v>QUITO</v>
          </cell>
          <cell r="Q446" t="str">
            <v>QUITO</v>
          </cell>
          <cell r="R446" t="str">
            <v>PICHINCHA</v>
          </cell>
          <cell r="T446" t="str">
            <v>FLEXTRANS UIO</v>
          </cell>
          <cell r="U446" t="str">
            <v>FLEXNETUIO_LOCAL</v>
          </cell>
          <cell r="V446">
            <v>1</v>
          </cell>
          <cell r="W446">
            <v>1</v>
          </cell>
          <cell r="X446" t="str">
            <v>FLEXNET ECUADOR - MDELIVERY</v>
          </cell>
          <cell r="Y446" t="str">
            <v>CALLE 28 DE JUNIO S/N Y GARCIA MORENO ENTRADA LLANO GRANDE</v>
          </cell>
        </row>
        <row r="447">
          <cell r="A447" t="str">
            <v>2479855</v>
          </cell>
          <cell r="B447">
            <v>487582</v>
          </cell>
          <cell r="C447" t="str">
            <v>2479855</v>
          </cell>
          <cell r="D447" t="str">
            <v>MDELIVERY</v>
          </cell>
          <cell r="E447" t="str">
            <v>DESPACHO</v>
          </cell>
          <cell r="F447" t="str">
            <v>NORMAL</v>
          </cell>
          <cell r="G447" t="str">
            <v>EC6135</v>
          </cell>
          <cell r="H447">
            <v>44923</v>
          </cell>
          <cell r="I447" t="str">
            <v>ENTREGADO</v>
          </cell>
          <cell r="J447">
            <v>44923</v>
          </cell>
          <cell r="K447" t="str">
            <v xml:space="preserve">Cinthia Vanesa Aguirre Cevallos_SECURDELTA SEGURIDAD Y MONITOREO S A S </v>
          </cell>
          <cell r="L447" t="str">
            <v>sector marianitas en la av yakarta y paris S N Referencia frente del instituto alianza internacional</v>
          </cell>
          <cell r="M447" t="str">
            <v>0993376780001</v>
          </cell>
          <cell r="N447" t="str">
            <v>0981800037</v>
          </cell>
          <cell r="O447" t="str">
            <v/>
          </cell>
          <cell r="P447" t="str">
            <v>QUITO</v>
          </cell>
          <cell r="Q447" t="str">
            <v>QUITO</v>
          </cell>
          <cell r="R447" t="str">
            <v>PICHINCHA</v>
          </cell>
          <cell r="T447" t="str">
            <v>EXPRESSCON</v>
          </cell>
          <cell r="U447" t="str">
            <v>FLEXNETUIO_LOCAL</v>
          </cell>
          <cell r="V447">
            <v>1</v>
          </cell>
          <cell r="W447">
            <v>1</v>
          </cell>
          <cell r="X447" t="str">
            <v>FLEXNET ECUADOR - MDELIVERY</v>
          </cell>
          <cell r="Y447" t="str">
            <v>CALLE 28 DE JUNIO S/N Y GARCIA MORENO ENTRADA LLANO GRANDE</v>
          </cell>
        </row>
        <row r="448">
          <cell r="A448" t="str">
            <v>2479861</v>
          </cell>
          <cell r="B448">
            <v>487583</v>
          </cell>
          <cell r="C448" t="str">
            <v>2479861</v>
          </cell>
          <cell r="D448" t="str">
            <v>MDELIVERY</v>
          </cell>
          <cell r="E448" t="str">
            <v>DESPACHO</v>
          </cell>
          <cell r="F448" t="str">
            <v>NORMAL</v>
          </cell>
          <cell r="G448" t="str">
            <v>031080002479861</v>
          </cell>
          <cell r="H448">
            <v>44923</v>
          </cell>
          <cell r="I448" t="str">
            <v>EN_TRANSITO</v>
          </cell>
          <cell r="J448">
            <v>44923</v>
          </cell>
          <cell r="K448" t="str">
            <v>MAYRA JACOME_NUCLEO DE EMPLEADOS CIVILES FAE LATACUNGA</v>
          </cell>
          <cell r="L448" t="str">
            <v>AV AMAZONAS SECTOR EL CARMEN ALA 12 LATACUNGA 0501 LATACUNGA 05 COTOPAXI</v>
          </cell>
          <cell r="M448" t="str">
            <v>0591709550001</v>
          </cell>
          <cell r="N448" t="str">
            <v>0992718930</v>
          </cell>
          <cell r="O448" t="str">
            <v/>
          </cell>
          <cell r="P448" t="str">
            <v>LATACUNGA</v>
          </cell>
          <cell r="Q448" t="str">
            <v>LATACUNGA</v>
          </cell>
          <cell r="R448" t="str">
            <v>COTOPAXI</v>
          </cell>
          <cell r="T448" t="str">
            <v>TRAMACO</v>
          </cell>
          <cell r="U448" t="str">
            <v>FLEXNETUIO_PROVINCIA</v>
          </cell>
          <cell r="V448">
            <v>1</v>
          </cell>
          <cell r="W448">
            <v>1</v>
          </cell>
          <cell r="X448" t="str">
            <v>FLEXNET ECUADOR - MDELIVERY</v>
          </cell>
          <cell r="Y448" t="str">
            <v>CALLE 28 DE JUNIO S/N Y GARCIA MORENO ENTRADA LLANO GRANDE</v>
          </cell>
        </row>
        <row r="449">
          <cell r="A449" t="str">
            <v>2479871</v>
          </cell>
          <cell r="B449">
            <v>487584</v>
          </cell>
          <cell r="C449" t="str">
            <v>2479871</v>
          </cell>
          <cell r="D449" t="str">
            <v>MDELIVERY</v>
          </cell>
          <cell r="E449" t="str">
            <v>DESPACHO</v>
          </cell>
          <cell r="F449" t="str">
            <v>NORMAL</v>
          </cell>
          <cell r="G449" t="str">
            <v>IC4067</v>
          </cell>
          <cell r="H449">
            <v>44923</v>
          </cell>
          <cell r="I449" t="str">
            <v>HABILITADO_RUTEO</v>
          </cell>
          <cell r="J449">
            <v>44923</v>
          </cell>
          <cell r="K449" t="str">
            <v>MARIA MERCEDES FEIJOO APOLO_ASOCIACION DE EMPLEADOS DEL INSTITUTO NACIONAL DE</v>
          </cell>
          <cell r="L449" t="str">
            <v xml:space="preserve"> AZUAY CUENCA Av Mexico y Unidad Nacional Gobierno Zonal 6 AZUAY CUENCA </v>
          </cell>
          <cell r="M449" t="str">
            <v>0190146278001</v>
          </cell>
          <cell r="N449" t="str">
            <v>0984674319</v>
          </cell>
          <cell r="O449" t="str">
            <v/>
          </cell>
          <cell r="P449" t="str">
            <v>CUENCA</v>
          </cell>
          <cell r="Q449" t="str">
            <v>CUENCA</v>
          </cell>
          <cell r="R449" t="str">
            <v>AZUAY</v>
          </cell>
          <cell r="T449" t="str">
            <v>TRAMACO</v>
          </cell>
          <cell r="U449" t="str">
            <v>FLEXNETUIO_PROVINCIA</v>
          </cell>
          <cell r="V449">
            <v>1</v>
          </cell>
          <cell r="W449">
            <v>1</v>
          </cell>
          <cell r="X449" t="str">
            <v>FLEXNET ECUADOR - MDELIVERY</v>
          </cell>
          <cell r="Y449" t="str">
            <v>CALLE 28 DE JUNIO S/N Y GARCIA MORENO ENTRADA LLANO GRANDE</v>
          </cell>
        </row>
        <row r="450">
          <cell r="A450" t="str">
            <v>2479872</v>
          </cell>
          <cell r="B450">
            <v>487585</v>
          </cell>
          <cell r="C450" t="str">
            <v>2479872</v>
          </cell>
          <cell r="D450" t="str">
            <v>MDELIVERY</v>
          </cell>
          <cell r="E450" t="str">
            <v>DESPACHO</v>
          </cell>
          <cell r="F450" t="str">
            <v>NORMAL</v>
          </cell>
          <cell r="G450" t="str">
            <v>FT77006</v>
          </cell>
          <cell r="H450">
            <v>44923</v>
          </cell>
          <cell r="I450" t="str">
            <v>HABILITADO_RUTEO</v>
          </cell>
          <cell r="J450">
            <v>44923</v>
          </cell>
          <cell r="K450" t="str">
            <v>Darwin Morales_AGROSANALFONSO S A</v>
          </cell>
          <cell r="L450" t="str">
            <v xml:space="preserve"> PICHINCHA QUITO Panamericana Sur KM 16 San Alonso Pablos </v>
          </cell>
          <cell r="M450" t="str">
            <v>1791289714001</v>
          </cell>
          <cell r="N450" t="str">
            <v>995434149</v>
          </cell>
          <cell r="O450" t="str">
            <v/>
          </cell>
          <cell r="P450" t="str">
            <v>QUITO</v>
          </cell>
          <cell r="Q450" t="str">
            <v>QUITO</v>
          </cell>
          <cell r="R450" t="str">
            <v>PICHINCHA</v>
          </cell>
          <cell r="T450" t="str">
            <v>FLEXTRANS UIO</v>
          </cell>
          <cell r="U450" t="str">
            <v>FLEXNETUIO_LOCAL</v>
          </cell>
          <cell r="V450">
            <v>1</v>
          </cell>
          <cell r="W450">
            <v>1</v>
          </cell>
          <cell r="X450" t="str">
            <v>FLEXNET ECUADOR - MDELIVERY</v>
          </cell>
          <cell r="Y450" t="str">
            <v>CALLE 28 DE JUNIO S/N Y GARCIA MORENO ENTRADA LLANO GRANDE</v>
          </cell>
        </row>
        <row r="451">
          <cell r="A451" t="str">
            <v>2479873</v>
          </cell>
          <cell r="B451">
            <v>487586</v>
          </cell>
          <cell r="C451" t="str">
            <v>2479873</v>
          </cell>
          <cell r="D451" t="str">
            <v>MDELIVERY</v>
          </cell>
          <cell r="E451" t="str">
            <v>DESPACHO</v>
          </cell>
          <cell r="F451" t="str">
            <v>NORMAL</v>
          </cell>
          <cell r="G451" t="str">
            <v>FT77009</v>
          </cell>
          <cell r="H451">
            <v>44923</v>
          </cell>
          <cell r="I451" t="str">
            <v>HABILITADO_RUTEO</v>
          </cell>
          <cell r="J451">
            <v>44923</v>
          </cell>
          <cell r="K451" t="str">
            <v xml:space="preserve">MARCELA PAVON ELIZABETH MUNOZ RICARDO CHAVEZ_CORPORACION FAVORITA C A </v>
          </cell>
          <cell r="L451" t="str">
            <v>AV GENERAL ENRIQUEZ VIA COTOGCHOA S N EN DANEC TOMA LA IZQUIERDA LLEGA A HANASKA Y ENTRA A LAS BODEGAS</v>
          </cell>
          <cell r="M451" t="str">
            <v>1790016919001</v>
          </cell>
          <cell r="N451" t="str">
            <v>0992929545</v>
          </cell>
          <cell r="O451" t="str">
            <v/>
          </cell>
          <cell r="P451" t="str">
            <v>QUITO</v>
          </cell>
          <cell r="Q451" t="str">
            <v>QUITO</v>
          </cell>
          <cell r="R451" t="str">
            <v>PICHINCHA</v>
          </cell>
          <cell r="T451" t="str">
            <v>FLEXTRANS UIO</v>
          </cell>
          <cell r="U451" t="str">
            <v>FLEXNETUIO_LOCAL</v>
          </cell>
          <cell r="V451">
            <v>1</v>
          </cell>
          <cell r="W451">
            <v>1</v>
          </cell>
          <cell r="X451" t="str">
            <v>FLEXNET ECUADOR - MDELIVERY</v>
          </cell>
          <cell r="Y451" t="str">
            <v>CALLE 28 DE JUNIO S/N Y GARCIA MORENO ENTRADA LLANO GRANDE</v>
          </cell>
        </row>
        <row r="452">
          <cell r="A452" t="str">
            <v>2479879</v>
          </cell>
          <cell r="B452">
            <v>487588</v>
          </cell>
          <cell r="C452" t="str">
            <v>2479879</v>
          </cell>
          <cell r="D452" t="str">
            <v>MDELIVERY</v>
          </cell>
          <cell r="E452" t="str">
            <v>DESPACHO</v>
          </cell>
          <cell r="F452" t="str">
            <v>NORMAL</v>
          </cell>
          <cell r="G452" t="str">
            <v>IC4074</v>
          </cell>
          <cell r="H452">
            <v>44923</v>
          </cell>
          <cell r="I452" t="str">
            <v>HABILITADO_RUTEO</v>
          </cell>
          <cell r="J452">
            <v>44923</v>
          </cell>
          <cell r="K452" t="str">
            <v>Ivonne Paredes_SOLUCIONES PARA HOTELERIA Y GASTRONOMIA EQUINDECA</v>
          </cell>
          <cell r="L452" t="str">
            <v>Juan Larrea Guerrero y Manuel Cajias</v>
          </cell>
          <cell r="M452" t="str">
            <v>0190167488001</v>
          </cell>
          <cell r="N452" t="str">
            <v>0998919499</v>
          </cell>
          <cell r="O452" t="str">
            <v/>
          </cell>
          <cell r="P452" t="str">
            <v>CUENCA</v>
          </cell>
          <cell r="Q452" t="str">
            <v>CUENCA</v>
          </cell>
          <cell r="R452" t="str">
            <v>AZUAY</v>
          </cell>
          <cell r="T452" t="str">
            <v>TRAMACO</v>
          </cell>
          <cell r="U452" t="str">
            <v>FLEXNETUIO_PROVINCIA</v>
          </cell>
          <cell r="V452">
            <v>1</v>
          </cell>
          <cell r="W452">
            <v>1</v>
          </cell>
          <cell r="X452" t="str">
            <v>FLEXNET ECUADOR - MDELIVERY</v>
          </cell>
          <cell r="Y452" t="str">
            <v>CALLE 28 DE JUNIO S/N Y GARCIA MORENO ENTRADA LLANO GRANDE</v>
          </cell>
        </row>
        <row r="453">
          <cell r="A453" t="str">
            <v>2479791</v>
          </cell>
          <cell r="B453">
            <v>487532</v>
          </cell>
          <cell r="C453" t="str">
            <v>2479791</v>
          </cell>
          <cell r="D453" t="str">
            <v>MDELIVERY</v>
          </cell>
          <cell r="E453" t="str">
            <v>DESPACHO</v>
          </cell>
          <cell r="F453" t="str">
            <v>EXPRESS</v>
          </cell>
          <cell r="G453" t="str">
            <v>TS8655</v>
          </cell>
          <cell r="H453">
            <v>44923</v>
          </cell>
          <cell r="I453" t="str">
            <v>ENTREGADO</v>
          </cell>
          <cell r="J453">
            <v>44923</v>
          </cell>
          <cell r="K453" t="str">
            <v>MARIA CRISTINA GARCIA_ASOCIACION DE EMPLEADOS DE LA SUPERINTENDENCIA DE</v>
          </cell>
          <cell r="L453" t="str">
            <v>AV RAMON ROCA 660 Y AMAZONAS SUPERINTENDENCIA DE COMPANIAS DEJAR EL EQUIPOS EN LA ASOCIACIoN PARTE DE ATRaS DEL EDIFICIO</v>
          </cell>
          <cell r="M453" t="str">
            <v>1791129512001</v>
          </cell>
          <cell r="N453" t="str">
            <v>0995484990</v>
          </cell>
          <cell r="O453" t="str">
            <v/>
          </cell>
          <cell r="P453" t="str">
            <v>QUITO</v>
          </cell>
          <cell r="Q453" t="str">
            <v>QUITO</v>
          </cell>
          <cell r="R453" t="str">
            <v>PICHINCHA</v>
          </cell>
          <cell r="T453" t="str">
            <v>TRANSERVISS</v>
          </cell>
          <cell r="U453" t="str">
            <v>FLEXNETUIO_LOCAL</v>
          </cell>
          <cell r="V453">
            <v>1</v>
          </cell>
          <cell r="W453">
            <v>1</v>
          </cell>
          <cell r="X453" t="str">
            <v>FLEXNET ECUADOR - MDELIVERY</v>
          </cell>
          <cell r="Y453" t="str">
            <v>CALLE 28 DE JUNIO S/N Y GARCIA MORENO ENTRADA LLANO GRANDE</v>
          </cell>
        </row>
        <row r="454">
          <cell r="A454" t="str">
            <v>2479802</v>
          </cell>
          <cell r="B454">
            <v>487533</v>
          </cell>
          <cell r="C454" t="str">
            <v>2479802</v>
          </cell>
          <cell r="D454" t="str">
            <v>MDELIVERY</v>
          </cell>
          <cell r="E454" t="str">
            <v>DESPACHO</v>
          </cell>
          <cell r="F454" t="str">
            <v>EXPRESS</v>
          </cell>
          <cell r="G454" t="str">
            <v>TS8654</v>
          </cell>
          <cell r="H454">
            <v>44923</v>
          </cell>
          <cell r="I454" t="str">
            <v>ENTREGADO</v>
          </cell>
          <cell r="J454">
            <v>44923</v>
          </cell>
          <cell r="K454" t="str">
            <v>WILSON VACAS_ASOCIACIoN DE EMPLEADOS DE LA FUNCIoN LEGISLATIVA</v>
          </cell>
          <cell r="L454" t="str">
            <v>LUIS SAA N14 112 Y PIEDRAHITA</v>
          </cell>
          <cell r="M454" t="str">
            <v>1791342100001</v>
          </cell>
          <cell r="N454" t="str">
            <v>0988090241</v>
          </cell>
          <cell r="O454" t="str">
            <v/>
          </cell>
          <cell r="P454" t="str">
            <v>QUITO</v>
          </cell>
          <cell r="Q454" t="str">
            <v>QUITO</v>
          </cell>
          <cell r="R454" t="str">
            <v>PICHINCHA</v>
          </cell>
          <cell r="T454" t="str">
            <v>TRANSERVISS</v>
          </cell>
          <cell r="U454" t="str">
            <v>FLEXNETUIO_LOCAL</v>
          </cell>
          <cell r="V454">
            <v>1</v>
          </cell>
          <cell r="W454">
            <v>1</v>
          </cell>
          <cell r="X454" t="str">
            <v>FLEXNET ECUADOR - MDELIVERY</v>
          </cell>
          <cell r="Y454" t="str">
            <v>CALLE 28 DE JUNIO S/N Y GARCIA MORENO ENTRADA LLANO GRANDE</v>
          </cell>
        </row>
        <row r="455">
          <cell r="A455" t="str">
            <v>2479815</v>
          </cell>
          <cell r="B455">
            <v>487534</v>
          </cell>
          <cell r="C455" t="str">
            <v>2479815</v>
          </cell>
          <cell r="D455" t="str">
            <v>MDELIVERY</v>
          </cell>
          <cell r="E455" t="str">
            <v>DESPACHO</v>
          </cell>
          <cell r="F455" t="str">
            <v>EXPRESS</v>
          </cell>
          <cell r="G455" t="str">
            <v>TS8652</v>
          </cell>
          <cell r="H455">
            <v>44923</v>
          </cell>
          <cell r="I455" t="str">
            <v>ENTREGADO</v>
          </cell>
          <cell r="J455">
            <v>44923</v>
          </cell>
          <cell r="K455" t="str">
            <v>CRISTINA PAVON_BALSECA HARO ANGEL GERARDO</v>
          </cell>
          <cell r="L455" t="str">
            <v>TORIBIO MONTES Y DANIEL HIDALGO CASA N27 07</v>
          </cell>
          <cell r="M455" t="str">
            <v>1705521514001</v>
          </cell>
          <cell r="N455" t="str">
            <v>0984746868</v>
          </cell>
          <cell r="O455" t="str">
            <v/>
          </cell>
          <cell r="P455" t="str">
            <v>QUITO</v>
          </cell>
          <cell r="Q455" t="str">
            <v>QUITO</v>
          </cell>
          <cell r="R455" t="str">
            <v>PICHINCHA</v>
          </cell>
          <cell r="T455" t="str">
            <v>TRANSERVISS</v>
          </cell>
          <cell r="U455" t="str">
            <v>FLEXNETUIO_LOCAL</v>
          </cell>
          <cell r="V455">
            <v>1</v>
          </cell>
          <cell r="W455">
            <v>1</v>
          </cell>
          <cell r="X455" t="str">
            <v>FLEXNET ECUADOR - MDELIVERY</v>
          </cell>
          <cell r="Y455" t="str">
            <v>CALLE 28 DE JUNIO S/N Y GARCIA MORENO ENTRADA LLANO GRANDE</v>
          </cell>
        </row>
        <row r="456">
          <cell r="A456" t="str">
            <v>2479819</v>
          </cell>
          <cell r="B456">
            <v>487535</v>
          </cell>
          <cell r="C456" t="str">
            <v>2479819</v>
          </cell>
          <cell r="D456" t="str">
            <v>MDELIVERY</v>
          </cell>
          <cell r="E456" t="str">
            <v>DESPACHO</v>
          </cell>
          <cell r="F456" t="str">
            <v>EXPRESS</v>
          </cell>
          <cell r="G456" t="str">
            <v>TS8653</v>
          </cell>
          <cell r="H456">
            <v>44923</v>
          </cell>
          <cell r="I456" t="str">
            <v>ENTREGADO</v>
          </cell>
          <cell r="J456">
            <v>44923</v>
          </cell>
          <cell r="K456" t="str">
            <v>CRISTINA PAVON_TELLO SALTOS FARLEN TYRONE</v>
          </cell>
          <cell r="L456" t="str">
            <v>TORIBIO MONTES Y DANIEL HIDALGO CASA N27 07</v>
          </cell>
          <cell r="M456" t="str">
            <v>0801979543001</v>
          </cell>
          <cell r="N456" t="str">
            <v>0984746868</v>
          </cell>
          <cell r="O456" t="str">
            <v/>
          </cell>
          <cell r="P456" t="str">
            <v>QUITO</v>
          </cell>
          <cell r="Q456" t="str">
            <v>QUITO</v>
          </cell>
          <cell r="R456" t="str">
            <v>PICHINCHA</v>
          </cell>
          <cell r="T456" t="str">
            <v>TRANSERVISS</v>
          </cell>
          <cell r="U456" t="str">
            <v>FLEXNETUIO_LOCAL</v>
          </cell>
          <cell r="V456">
            <v>1</v>
          </cell>
          <cell r="W456">
            <v>1</v>
          </cell>
          <cell r="X456" t="str">
            <v>FLEXNET ECUADOR - MDELIVERY</v>
          </cell>
          <cell r="Y456" t="str">
            <v>CALLE 28 DE JUNIO S/N Y GARCIA MORENO ENTRADA LLANO GRANDE</v>
          </cell>
        </row>
        <row r="457">
          <cell r="A457" t="str">
            <v>2479823</v>
          </cell>
          <cell r="B457">
            <v>487536</v>
          </cell>
          <cell r="C457" t="str">
            <v>2479823</v>
          </cell>
          <cell r="D457" t="str">
            <v>MDELIVERY</v>
          </cell>
          <cell r="E457" t="str">
            <v>DESPACHO</v>
          </cell>
          <cell r="F457" t="str">
            <v>EXPRESS</v>
          </cell>
          <cell r="G457" t="str">
            <v>EC6132</v>
          </cell>
          <cell r="H457">
            <v>44923</v>
          </cell>
          <cell r="I457" t="str">
            <v>ENTREGADO</v>
          </cell>
          <cell r="J457">
            <v>44923</v>
          </cell>
          <cell r="K457" t="str">
            <v>Patricia Luna_URBANO EXPRESS S A RAPIEXX</v>
          </cell>
          <cell r="L457" t="str">
            <v>De Las Azucenas N44 131 y de Los Granados</v>
          </cell>
          <cell r="M457" t="str">
            <v>1791312813001</v>
          </cell>
          <cell r="N457" t="str">
            <v>0992526528</v>
          </cell>
          <cell r="O457" t="str">
            <v/>
          </cell>
          <cell r="P457" t="str">
            <v>QUITO</v>
          </cell>
          <cell r="Q457" t="str">
            <v>QUITO</v>
          </cell>
          <cell r="R457" t="str">
            <v>PICHINCHA</v>
          </cell>
          <cell r="T457" t="str">
            <v>EXPRESSCON</v>
          </cell>
          <cell r="U457" t="str">
            <v>FLEXNETUIO_LOCAL</v>
          </cell>
          <cell r="V457">
            <v>1</v>
          </cell>
          <cell r="W457">
            <v>1</v>
          </cell>
          <cell r="X457" t="str">
            <v>FLEXNET ECUADOR - MDELIVERY</v>
          </cell>
          <cell r="Y457" t="str">
            <v>CALLE 28 DE JUNIO S/N Y GARCIA MORENO ENTRADA LLANO GRANDE</v>
          </cell>
        </row>
        <row r="458">
          <cell r="A458" t="str">
            <v>2479824</v>
          </cell>
          <cell r="B458">
            <v>487537</v>
          </cell>
          <cell r="C458" t="str">
            <v>2479824</v>
          </cell>
          <cell r="D458" t="str">
            <v>MDELIVERY</v>
          </cell>
          <cell r="E458" t="str">
            <v>DESPACHO</v>
          </cell>
          <cell r="F458" t="str">
            <v>EXPRESS</v>
          </cell>
          <cell r="G458" t="str">
            <v>EC6129</v>
          </cell>
          <cell r="H458">
            <v>44923</v>
          </cell>
          <cell r="I458" t="str">
            <v>ENTREGADO</v>
          </cell>
          <cell r="J458">
            <v>44923</v>
          </cell>
          <cell r="K458" t="str">
            <v xml:space="preserve">URGENTITO EC S A _URGENTITO EC S A </v>
          </cell>
          <cell r="L458" t="str">
            <v>ELOY ALFARO E10 Y LOS FRESNOS</v>
          </cell>
          <cell r="M458" t="str">
            <v>1792967929001</v>
          </cell>
          <cell r="N458" t="str">
            <v>0998139627</v>
          </cell>
          <cell r="O458" t="str">
            <v/>
          </cell>
          <cell r="P458" t="str">
            <v>QUITO</v>
          </cell>
          <cell r="Q458" t="str">
            <v>QUITO</v>
          </cell>
          <cell r="R458" t="str">
            <v>PICHINCHA</v>
          </cell>
          <cell r="T458" t="str">
            <v>EXPRESSCON</v>
          </cell>
          <cell r="U458" t="str">
            <v>FLEXNETUIO_LOCAL</v>
          </cell>
          <cell r="V458">
            <v>1</v>
          </cell>
          <cell r="W458">
            <v>1</v>
          </cell>
          <cell r="X458" t="str">
            <v>FLEXNET ECUADOR - MDELIVERY</v>
          </cell>
          <cell r="Y458" t="str">
            <v>CALLE 28 DE JUNIO S/N Y GARCIA MORENO ENTRADA LLANO GRANDE</v>
          </cell>
        </row>
        <row r="459">
          <cell r="A459" t="str">
            <v>2479829</v>
          </cell>
          <cell r="B459">
            <v>487538</v>
          </cell>
          <cell r="C459" t="str">
            <v>2479829</v>
          </cell>
          <cell r="D459" t="str">
            <v>MDELIVERY</v>
          </cell>
          <cell r="E459" t="str">
            <v>DESPACHO</v>
          </cell>
          <cell r="F459" t="str">
            <v>EXPRESS</v>
          </cell>
          <cell r="G459" t="str">
            <v>EC6133</v>
          </cell>
          <cell r="H459">
            <v>44923</v>
          </cell>
          <cell r="I459" t="str">
            <v>ENTREGADO</v>
          </cell>
          <cell r="J459">
            <v>44923</v>
          </cell>
          <cell r="K459" t="str">
            <v xml:space="preserve">MIRIAM VALENCIA NIETO RIOS EDWIN_COOPERATIVA DE AHORRO Y CREDITO POLITECNICA LTDA </v>
          </cell>
          <cell r="L459" t="str">
            <v>SECTOR CARCELEN CESAR BORJA OE3 930 Y ALBERT EINSTEIN ATRaS DEL COLEGIO EINSTEIN</v>
          </cell>
          <cell r="M459" t="str">
            <v>1790641392001</v>
          </cell>
          <cell r="N459" t="str">
            <v>998756950</v>
          </cell>
          <cell r="O459" t="str">
            <v/>
          </cell>
          <cell r="P459" t="str">
            <v>QUITO</v>
          </cell>
          <cell r="Q459" t="str">
            <v>QUITO</v>
          </cell>
          <cell r="R459" t="str">
            <v>PICHINCHA</v>
          </cell>
          <cell r="T459" t="str">
            <v>EXPRESSCON</v>
          </cell>
          <cell r="U459" t="str">
            <v>FLEXNETUIO_LOCAL</v>
          </cell>
          <cell r="V459">
            <v>1</v>
          </cell>
          <cell r="W459">
            <v>1</v>
          </cell>
          <cell r="X459" t="str">
            <v>FLEXNET ECUADOR - MDELIVERY</v>
          </cell>
          <cell r="Y459" t="str">
            <v>CALLE 28 DE JUNIO S/N Y GARCIA MORENO ENTRADA LLANO GRANDE</v>
          </cell>
        </row>
        <row r="460">
          <cell r="A460" t="str">
            <v>2479830</v>
          </cell>
          <cell r="B460">
            <v>487539</v>
          </cell>
          <cell r="C460" t="str">
            <v>2479830</v>
          </cell>
          <cell r="D460" t="str">
            <v>MDELIVERY</v>
          </cell>
          <cell r="E460" t="str">
            <v>DESPACHO</v>
          </cell>
          <cell r="F460" t="str">
            <v>EXPRESS</v>
          </cell>
          <cell r="G460" t="str">
            <v>TS8657</v>
          </cell>
          <cell r="H460">
            <v>44923</v>
          </cell>
          <cell r="I460" t="str">
            <v>INCIDENCIA</v>
          </cell>
          <cell r="J460">
            <v>44923</v>
          </cell>
          <cell r="K460" t="str">
            <v>1707632830 LOZANO ORBEA JAIME HOMERO_COOPERATIVA DE AHORRO Y CREDITO POLITECNICA LTDA 2</v>
          </cell>
          <cell r="L460" t="str">
            <v xml:space="preserve">SECTOR VICENTINA MANUEL CAJIAS N19 16 Y LUIS GODIN ALADO FERRETERIA FALCONI </v>
          </cell>
          <cell r="M460" t="str">
            <v>1790641392001</v>
          </cell>
          <cell r="N460" t="str">
            <v>998757316</v>
          </cell>
          <cell r="O460" t="str">
            <v/>
          </cell>
          <cell r="P460" t="str">
            <v>QUITO</v>
          </cell>
          <cell r="Q460" t="str">
            <v>QUITO</v>
          </cell>
          <cell r="R460" t="str">
            <v>PICHINCHA</v>
          </cell>
          <cell r="T460" t="str">
            <v>TRANSERVISS</v>
          </cell>
          <cell r="U460" t="str">
            <v>FLEXNETUIO_LOCAL</v>
          </cell>
          <cell r="V460">
            <v>1</v>
          </cell>
          <cell r="W460">
            <v>1</v>
          </cell>
          <cell r="X460" t="str">
            <v>FLEXNET ECUADOR - MDELIVERY</v>
          </cell>
          <cell r="Y460" t="str">
            <v>CALLE 28 DE JUNIO S/N Y GARCIA MORENO ENTRADA LLANO GRANDE</v>
          </cell>
        </row>
        <row r="461">
          <cell r="A461" t="str">
            <v>2479833</v>
          </cell>
          <cell r="B461">
            <v>487540</v>
          </cell>
          <cell r="C461" t="str">
            <v>2479833</v>
          </cell>
          <cell r="D461" t="str">
            <v>MDELIVERY</v>
          </cell>
          <cell r="E461" t="str">
            <v>DESPACHO</v>
          </cell>
          <cell r="F461" t="str">
            <v>EXPRESS</v>
          </cell>
          <cell r="G461" t="str">
            <v>TS8656</v>
          </cell>
          <cell r="H461">
            <v>44923</v>
          </cell>
          <cell r="I461" t="str">
            <v>ENTREGADO</v>
          </cell>
          <cell r="J461">
            <v>44923</v>
          </cell>
          <cell r="K461" t="str">
            <v>Erika MuNoz_FLORES EQUINOCCIALES S A FLOREQUISA</v>
          </cell>
          <cell r="L461" t="str">
            <v>PASAJE ALONSO JERVES N2656 Y AV ORELLANA QUITO QUITO PICHINCHA REGION SIERRA Ecuador</v>
          </cell>
          <cell r="M461" t="str">
            <v>1790685314001</v>
          </cell>
          <cell r="N461" t="str">
            <v>0999722151</v>
          </cell>
          <cell r="O461" t="str">
            <v/>
          </cell>
          <cell r="P461" t="str">
            <v>QUITO</v>
          </cell>
          <cell r="Q461" t="str">
            <v>QUITO</v>
          </cell>
          <cell r="R461" t="str">
            <v>PICHINCHA</v>
          </cell>
          <cell r="T461" t="str">
            <v>TRANSERVISS</v>
          </cell>
          <cell r="U461" t="str">
            <v>FLEXNETUIO_LOCAL</v>
          </cell>
          <cell r="V461">
            <v>1</v>
          </cell>
          <cell r="W461">
            <v>1</v>
          </cell>
          <cell r="X461" t="str">
            <v>FLEXNET ECUADOR - MDELIVERY</v>
          </cell>
          <cell r="Y461" t="str">
            <v>CALLE 28 DE JUNIO S/N Y GARCIA MORENO ENTRADA LLANO GRANDE</v>
          </cell>
        </row>
        <row r="462">
          <cell r="A462" t="str">
            <v>2479835</v>
          </cell>
          <cell r="B462">
            <v>487541</v>
          </cell>
          <cell r="C462" t="str">
            <v>2479835</v>
          </cell>
          <cell r="D462" t="str">
            <v>MDELIVERY</v>
          </cell>
          <cell r="E462" t="str">
            <v>DESPACHO</v>
          </cell>
          <cell r="F462" t="str">
            <v>EXPRESS</v>
          </cell>
          <cell r="G462" t="str">
            <v>TS8658</v>
          </cell>
          <cell r="H462">
            <v>44923</v>
          </cell>
          <cell r="I462" t="str">
            <v>ENTREGADO</v>
          </cell>
          <cell r="J462">
            <v>44923</v>
          </cell>
          <cell r="K462" t="str">
            <v>ARACELY SOLEDAD LOAIZA RAMIEZ_ASOCIACION DE SERVIDORES DEL BANCO DEL ESTADO ASOB</v>
          </cell>
          <cell r="L462" t="str">
            <v>Quito Av Amazonas y Union de periodistas plataforma gubernamental financiera BDE piso 7 bloque morado</v>
          </cell>
          <cell r="M462" t="str">
            <v>1791716175001</v>
          </cell>
          <cell r="N462" t="str">
            <v>0983345199</v>
          </cell>
          <cell r="O462" t="str">
            <v/>
          </cell>
          <cell r="P462" t="str">
            <v>QUITO</v>
          </cell>
          <cell r="Q462" t="str">
            <v>QUITO</v>
          </cell>
          <cell r="R462" t="str">
            <v>PICHINCHA</v>
          </cell>
          <cell r="T462" t="str">
            <v>TRANSERVISS</v>
          </cell>
          <cell r="U462" t="str">
            <v>FLEXNETUIO_LOCAL</v>
          </cell>
          <cell r="V462">
            <v>1</v>
          </cell>
          <cell r="W462">
            <v>1</v>
          </cell>
          <cell r="X462" t="str">
            <v>FLEXNET ECUADOR - MDELIVERY</v>
          </cell>
          <cell r="Y462" t="str">
            <v>CALLE 28 DE JUNIO S/N Y GARCIA MORENO ENTRADA LLANO GRANDE</v>
          </cell>
        </row>
        <row r="463">
          <cell r="A463" t="str">
            <v>2479837</v>
          </cell>
          <cell r="B463">
            <v>487542</v>
          </cell>
          <cell r="C463" t="str">
            <v>2479837</v>
          </cell>
          <cell r="D463" t="str">
            <v>MDELIVERY</v>
          </cell>
          <cell r="E463" t="str">
            <v>DESPACHO</v>
          </cell>
          <cell r="F463" t="str">
            <v>EXPRESS</v>
          </cell>
          <cell r="G463" t="str">
            <v>EC6131</v>
          </cell>
          <cell r="H463">
            <v>44923</v>
          </cell>
          <cell r="I463" t="str">
            <v>ENTREGADO</v>
          </cell>
          <cell r="J463">
            <v>44923</v>
          </cell>
          <cell r="K463" t="str">
            <v>DANIELA ALEJANDRA CARRION GARZOZI_DANIELA ALEJANDRA CARRION GARZOZI</v>
          </cell>
          <cell r="L463" t="str">
            <v xml:space="preserve"> PICHINCHA CARCELEN CALLE RAFAEL CARVAJAL Y CALLE E6D LOTE 45 BARRIO LAS PIRAMIDES EDIFICIO DE 3 PISOS COLOR AMARILLO ROJO COMUNICARSE CON LA SRA ANTES DE ACERCARSE AL LUGAR </v>
          </cell>
          <cell r="M463" t="str">
            <v>1715828974001</v>
          </cell>
          <cell r="N463" t="str">
            <v>0969002140</v>
          </cell>
          <cell r="O463" t="str">
            <v/>
          </cell>
          <cell r="P463" t="str">
            <v>QUITO</v>
          </cell>
          <cell r="Q463" t="str">
            <v>QUITO</v>
          </cell>
          <cell r="R463" t="str">
            <v>PICHINCHA</v>
          </cell>
          <cell r="T463" t="str">
            <v>EXPRESSCON</v>
          </cell>
          <cell r="U463" t="str">
            <v>FLEXNETUIO_LOCAL</v>
          </cell>
          <cell r="V463">
            <v>1</v>
          </cell>
          <cell r="W463">
            <v>1</v>
          </cell>
          <cell r="X463" t="str">
            <v>FLEXNET ECUADOR - MDELIVERY</v>
          </cell>
          <cell r="Y463" t="str">
            <v>CALLE 28 DE JUNIO S/N Y GARCIA MORENO ENTRADA LLANO GRANDE</v>
          </cell>
        </row>
        <row r="464">
          <cell r="A464" t="str">
            <v>2479783</v>
          </cell>
          <cell r="B464">
            <v>487543</v>
          </cell>
          <cell r="C464" t="str">
            <v>2479783</v>
          </cell>
          <cell r="D464" t="str">
            <v>MDELIVERY</v>
          </cell>
          <cell r="E464" t="str">
            <v>DESPACHO</v>
          </cell>
          <cell r="F464" t="str">
            <v>NORMAL</v>
          </cell>
          <cell r="G464" t="str">
            <v>FT77001</v>
          </cell>
          <cell r="H464">
            <v>44923</v>
          </cell>
          <cell r="I464" t="str">
            <v>HABILITADO_RUTEO</v>
          </cell>
          <cell r="J464">
            <v>44923</v>
          </cell>
          <cell r="K464" t="str">
            <v xml:space="preserve">Juan Cisnero_INMOBILIARIA COTAMA INMOCOTAMA CIA LTDA </v>
          </cell>
          <cell r="L464" t="str">
            <v xml:space="preserve">Urbanizacion Meneses Pallares Via Santa Ines Lote 5J1 </v>
          </cell>
          <cell r="M464" t="str">
            <v>1793195737001</v>
          </cell>
          <cell r="N464" t="str">
            <v>0995650149</v>
          </cell>
          <cell r="O464" t="str">
            <v/>
          </cell>
          <cell r="P464" t="str">
            <v>QUITO</v>
          </cell>
          <cell r="Q464" t="str">
            <v>QUITO</v>
          </cell>
          <cell r="R464" t="str">
            <v>PICHINCHA</v>
          </cell>
          <cell r="T464" t="str">
            <v>FLEXTRANS UIO</v>
          </cell>
          <cell r="U464" t="str">
            <v>FLEXNETUIO_LOCAL</v>
          </cell>
          <cell r="V464">
            <v>1</v>
          </cell>
          <cell r="W464">
            <v>1</v>
          </cell>
          <cell r="X464" t="str">
            <v>FLEXNET ECUADOR - MDELIVERY</v>
          </cell>
          <cell r="Y464" t="str">
            <v>CALLE 28 DE JUNIO S/N Y GARCIA MORENO ENTRADA LLANO GRANDE</v>
          </cell>
        </row>
        <row r="465">
          <cell r="A465" t="str">
            <v>2479789</v>
          </cell>
          <cell r="B465">
            <v>487544</v>
          </cell>
          <cell r="C465" t="str">
            <v>2479789</v>
          </cell>
          <cell r="D465" t="str">
            <v>MDELIVERY</v>
          </cell>
          <cell r="E465" t="str">
            <v>DESPACHO</v>
          </cell>
          <cell r="F465" t="str">
            <v>NORMAL</v>
          </cell>
          <cell r="G465" t="str">
            <v>TF91031</v>
          </cell>
          <cell r="H465">
            <v>44923</v>
          </cell>
          <cell r="I465" t="str">
            <v>CARGADO_VEHICULO</v>
          </cell>
          <cell r="J465">
            <v>44923</v>
          </cell>
          <cell r="K465" t="str">
            <v>ANDREA MELISSA LOOR MOSCOSO_ANDREA MELISSA LOOR MOSCOSO</v>
          </cell>
          <cell r="L465" t="str">
            <v>Urdenor 1 Mz 135 SOLAR 19</v>
          </cell>
          <cell r="M465" t="str">
            <v>1307738227001</v>
          </cell>
          <cell r="N465" t="str">
            <v>0990271860</v>
          </cell>
          <cell r="O465" t="str">
            <v/>
          </cell>
          <cell r="P465" t="str">
            <v>GUAYAQUIL</v>
          </cell>
          <cell r="Q465" t="str">
            <v>GUAYAQUIL</v>
          </cell>
          <cell r="R465" t="str">
            <v>GUAYAS</v>
          </cell>
          <cell r="T465" t="str">
            <v>FLEXTRANS GYE</v>
          </cell>
          <cell r="U465" t="str">
            <v>FLEXNETUIO_GYE</v>
          </cell>
          <cell r="V465">
            <v>1</v>
          </cell>
          <cell r="W465">
            <v>1</v>
          </cell>
          <cell r="X465" t="str">
            <v>FLEXNET ECUADOR - MDELIVERY</v>
          </cell>
          <cell r="Y465" t="str">
            <v>CALLE 28 DE JUNIO S/N Y GARCIA MORENO ENTRADA LLANO GRANDE</v>
          </cell>
        </row>
        <row r="466">
          <cell r="A466" t="str">
            <v>2479792</v>
          </cell>
          <cell r="B466">
            <v>487545</v>
          </cell>
          <cell r="C466" t="str">
            <v>2479792</v>
          </cell>
          <cell r="D466" t="str">
            <v>MDELIVERY</v>
          </cell>
          <cell r="E466" t="str">
            <v>DESPACHO</v>
          </cell>
          <cell r="F466" t="str">
            <v>NORMAL</v>
          </cell>
          <cell r="G466" t="str">
            <v>TF91044</v>
          </cell>
          <cell r="H466">
            <v>44923</v>
          </cell>
          <cell r="I466" t="str">
            <v>CARGADO_VEHICULO</v>
          </cell>
          <cell r="J466">
            <v>44923</v>
          </cell>
          <cell r="K466" t="str">
            <v xml:space="preserve">EDGAR ARELLANO_ALIMENTOS YUPI S A </v>
          </cell>
          <cell r="L466" t="str">
            <v>LOTIZACION INMACONSA MZ 18 SOLAR 2 INTERSEC MANGOS OF PB VIA DAULE KM 10 1 2 GUAYAQUIL SANTA LUCIA GUAYAS REGION COSTA Ecuador</v>
          </cell>
          <cell r="M466" t="str">
            <v>1791895843001</v>
          </cell>
          <cell r="N466" t="str">
            <v>0981825715</v>
          </cell>
          <cell r="O466" t="str">
            <v/>
          </cell>
          <cell r="P466" t="str">
            <v>GUAYAQUIL</v>
          </cell>
          <cell r="Q466" t="str">
            <v>GUAYAQUIL</v>
          </cell>
          <cell r="R466" t="str">
            <v>GUAYAS</v>
          </cell>
          <cell r="T466" t="str">
            <v>FLEXTRANS GYE</v>
          </cell>
          <cell r="U466" t="str">
            <v>FLEXNETUIO_GYE</v>
          </cell>
          <cell r="V466">
            <v>1</v>
          </cell>
          <cell r="W466">
            <v>1</v>
          </cell>
          <cell r="X466" t="str">
            <v>FLEXNET ECUADOR - MDELIVERY</v>
          </cell>
          <cell r="Y466" t="str">
            <v>CALLE 28 DE JUNIO S/N Y GARCIA MORENO ENTRADA LLANO GRANDE</v>
          </cell>
        </row>
        <row r="467">
          <cell r="A467" t="str">
            <v>2479793</v>
          </cell>
          <cell r="B467">
            <v>487546</v>
          </cell>
          <cell r="C467" t="str">
            <v>2479793</v>
          </cell>
          <cell r="D467" t="str">
            <v>MDELIVERY</v>
          </cell>
          <cell r="E467" t="str">
            <v>DESPACHO</v>
          </cell>
          <cell r="F467" t="str">
            <v>NORMAL</v>
          </cell>
          <cell r="G467" t="str">
            <v>TF91032</v>
          </cell>
          <cell r="H467">
            <v>44923</v>
          </cell>
          <cell r="I467" t="str">
            <v>CARGADO_VEHICULO</v>
          </cell>
          <cell r="J467">
            <v>44923</v>
          </cell>
          <cell r="K467" t="str">
            <v xml:space="preserve">Thalia Velez_PYCCA S A </v>
          </cell>
          <cell r="L467" t="str">
            <v>Boyaca 1205 y 9 de octubre</v>
          </cell>
          <cell r="M467" t="str">
            <v>0990000530001</v>
          </cell>
          <cell r="N467" t="str">
            <v>0969672718</v>
          </cell>
          <cell r="O467" t="str">
            <v/>
          </cell>
          <cell r="P467" t="str">
            <v>GUAYAQUIL</v>
          </cell>
          <cell r="Q467" t="str">
            <v>GUAYAQUIL</v>
          </cell>
          <cell r="R467" t="str">
            <v>GUAYAS</v>
          </cell>
          <cell r="T467" t="str">
            <v>FLEXTRANS GYE</v>
          </cell>
          <cell r="U467" t="str">
            <v>FLEXNETUIO_GYE</v>
          </cell>
          <cell r="V467">
            <v>1</v>
          </cell>
          <cell r="W467">
            <v>1</v>
          </cell>
          <cell r="X467" t="str">
            <v>FLEXNET ECUADOR - MDELIVERY</v>
          </cell>
          <cell r="Y467" t="str">
            <v>CALLE 28 DE JUNIO S/N Y GARCIA MORENO ENTRADA LLANO GRANDE</v>
          </cell>
        </row>
        <row r="468">
          <cell r="A468" t="str">
            <v>2479794</v>
          </cell>
          <cell r="B468">
            <v>487547</v>
          </cell>
          <cell r="C468" t="str">
            <v>2479794</v>
          </cell>
          <cell r="D468" t="str">
            <v>MDELIVERY</v>
          </cell>
          <cell r="E468" t="str">
            <v>DESPACHO</v>
          </cell>
          <cell r="F468" t="str">
            <v>NORMAL</v>
          </cell>
          <cell r="G468" t="str">
            <v>TF91035</v>
          </cell>
          <cell r="H468">
            <v>44923</v>
          </cell>
          <cell r="I468" t="str">
            <v>CARGADO_VEHICULO</v>
          </cell>
          <cell r="J468">
            <v>44923</v>
          </cell>
          <cell r="K468" t="str">
            <v>Silvia TriviNo_TELCONET S A</v>
          </cell>
          <cell r="L468" t="str">
            <v>KENNEDY NORTE MZ 109 SOLAR 21 A TRAS DE MI JUGUETERIA</v>
          </cell>
          <cell r="M468" t="str">
            <v>0991327371001</v>
          </cell>
          <cell r="N468" t="str">
            <v>0995551760</v>
          </cell>
          <cell r="O468" t="str">
            <v/>
          </cell>
          <cell r="P468" t="str">
            <v>GUAYAQUIL</v>
          </cell>
          <cell r="Q468" t="str">
            <v>GUAYAQUIL</v>
          </cell>
          <cell r="R468" t="str">
            <v>GUAYAS</v>
          </cell>
          <cell r="T468" t="str">
            <v>FLEXTRANS GYE</v>
          </cell>
          <cell r="U468" t="str">
            <v>FLEXNETUIO_GYE</v>
          </cell>
          <cell r="V468">
            <v>1</v>
          </cell>
          <cell r="W468">
            <v>1</v>
          </cell>
          <cell r="X468" t="str">
            <v>FLEXNET ECUADOR - MDELIVERY</v>
          </cell>
          <cell r="Y468" t="str">
            <v>CALLE 28 DE JUNIO S/N Y GARCIA MORENO ENTRADA LLANO GRANDE</v>
          </cell>
        </row>
        <row r="469">
          <cell r="A469" t="str">
            <v>2479795</v>
          </cell>
          <cell r="B469">
            <v>487548</v>
          </cell>
          <cell r="C469" t="str">
            <v>2479795</v>
          </cell>
          <cell r="D469" t="str">
            <v>MDELIVERY</v>
          </cell>
          <cell r="E469" t="str">
            <v>DESPACHO</v>
          </cell>
          <cell r="F469" t="str">
            <v>NORMAL</v>
          </cell>
          <cell r="G469" t="str">
            <v>FT77010</v>
          </cell>
          <cell r="H469">
            <v>44923</v>
          </cell>
          <cell r="I469" t="str">
            <v>HABILITADO_RUTEO</v>
          </cell>
          <cell r="J469">
            <v>44923</v>
          </cell>
          <cell r="K469" t="str">
            <v xml:space="preserve">Edison Guachamin_VISE ECUADOR CIA LTDA </v>
          </cell>
          <cell r="L469" t="str">
            <v>Inglaterra E3 266 y Av amazonas Edificio Strat Piso 7</v>
          </cell>
          <cell r="M469" t="str">
            <v>0992251069001</v>
          </cell>
          <cell r="N469" t="str">
            <v>0987406904</v>
          </cell>
          <cell r="O469" t="str">
            <v/>
          </cell>
          <cell r="P469" t="str">
            <v>QUITO</v>
          </cell>
          <cell r="Q469" t="str">
            <v>QUITO</v>
          </cell>
          <cell r="R469" t="str">
            <v>PICHINCHA</v>
          </cell>
          <cell r="T469" t="str">
            <v>FLEXTRANS UIO</v>
          </cell>
          <cell r="U469" t="str">
            <v>FLEXNETUIO_LOCAL</v>
          </cell>
          <cell r="V469">
            <v>1</v>
          </cell>
          <cell r="W469">
            <v>1</v>
          </cell>
          <cell r="X469" t="str">
            <v>FLEXNET ECUADOR - MDELIVERY</v>
          </cell>
          <cell r="Y469" t="str">
            <v>CALLE 28 DE JUNIO S/N Y GARCIA MORENO ENTRADA LLANO GRANDE</v>
          </cell>
        </row>
        <row r="470">
          <cell r="A470" t="str">
            <v>2479803</v>
          </cell>
          <cell r="B470">
            <v>487549</v>
          </cell>
          <cell r="C470" t="str">
            <v>2479803</v>
          </cell>
          <cell r="D470" t="str">
            <v>MDELIVERY</v>
          </cell>
          <cell r="E470" t="str">
            <v>DESPACHO</v>
          </cell>
          <cell r="F470" t="str">
            <v>NORMAL</v>
          </cell>
          <cell r="G470" t="str">
            <v>FT77012</v>
          </cell>
          <cell r="H470">
            <v>44923</v>
          </cell>
          <cell r="I470" t="str">
            <v>HABILITADO_RUTEO</v>
          </cell>
          <cell r="J470">
            <v>44923</v>
          </cell>
          <cell r="K470" t="str">
            <v xml:space="preserve">Vanessa Heredia_INDUSTRIASTERRA S A S </v>
          </cell>
          <cell r="L470" t="str">
            <v>Av General RumiNahui y Av General Pintag en la Plaza el colibri ingresa por el incaburguer al 3er piso ahi estan las oficinas de Industriasterra</v>
          </cell>
          <cell r="M470" t="str">
            <v>1591727793001</v>
          </cell>
          <cell r="N470" t="str">
            <v>0962885477</v>
          </cell>
          <cell r="O470" t="str">
            <v/>
          </cell>
          <cell r="P470" t="str">
            <v>RUMIÑAHUI</v>
          </cell>
          <cell r="Q470" t="str">
            <v>RUMIÑAHUI</v>
          </cell>
          <cell r="R470" t="str">
            <v>PICHINCHA</v>
          </cell>
          <cell r="T470" t="str">
            <v>TRAMACO</v>
          </cell>
          <cell r="U470" t="str">
            <v>FLEXNETUIO_LOCAL</v>
          </cell>
          <cell r="V470">
            <v>1</v>
          </cell>
          <cell r="W470">
            <v>1</v>
          </cell>
          <cell r="X470" t="str">
            <v>FLEXNET ECUADOR - MDELIVERY</v>
          </cell>
          <cell r="Y470" t="str">
            <v>CALLE 28 DE JUNIO S/N Y GARCIA MORENO ENTRADA LLANO GRANDE</v>
          </cell>
        </row>
        <row r="471">
          <cell r="A471" t="str">
            <v>GAR5238</v>
          </cell>
          <cell r="B471">
            <v>487531</v>
          </cell>
          <cell r="C471" t="str">
            <v>GAR5238</v>
          </cell>
          <cell r="D471" t="str">
            <v>HYCITE</v>
          </cell>
          <cell r="E471" t="str">
            <v>RETIRO</v>
          </cell>
          <cell r="F471" t="str">
            <v>NORMAL</v>
          </cell>
          <cell r="H471">
            <v>44923</v>
          </cell>
          <cell r="I471" t="str">
            <v>EN_PROCESO</v>
          </cell>
          <cell r="J471">
            <v>44923</v>
          </cell>
          <cell r="K471" t="str">
            <v>GABRIELA A SANDOVAL EC</v>
          </cell>
          <cell r="L471" t="str">
            <v>"ALAMOS DE LA ATARAZANA MZ K VILLA 14C / FRENTE A LA IGLESIA GUAYAQUIL/ GUAYAS / TARQUI / CODIGO POSTAL 090505"</v>
          </cell>
          <cell r="N471" t="str">
            <v>946007000</v>
          </cell>
          <cell r="O471" t="str">
            <v>946007000</v>
          </cell>
          <cell r="P471" t="str">
            <v>GUAYAQUIL</v>
          </cell>
          <cell r="Q471" t="str">
            <v>GUAYAQUIL</v>
          </cell>
          <cell r="R471" t="str">
            <v>GUAYAS</v>
          </cell>
          <cell r="T471" t="str">
            <v>TRAMACO</v>
          </cell>
          <cell r="U471" t="str">
            <v>FLEXNETUIO_PROVINCIA</v>
          </cell>
          <cell r="X471" t="str">
            <v>HYCITE QUITO</v>
          </cell>
          <cell r="Y471" t="str">
            <v>FLEX NET CALLE 28 DE JUNIO S/N Y GARCIA MORENO ENTRADA LLANO GRANDE</v>
          </cell>
        </row>
        <row r="472">
          <cell r="A472" t="str">
            <v>4767635</v>
          </cell>
          <cell r="B472">
            <v>487483</v>
          </cell>
          <cell r="C472" t="str">
            <v>4767635</v>
          </cell>
          <cell r="D472" t="str">
            <v>MDELIVERY</v>
          </cell>
          <cell r="E472" t="str">
            <v>DESPACHO</v>
          </cell>
          <cell r="F472" t="str">
            <v>NORMAL</v>
          </cell>
          <cell r="G472" t="str">
            <v>031080004767635</v>
          </cell>
          <cell r="H472">
            <v>44923</v>
          </cell>
          <cell r="I472" t="str">
            <v>EN_TRANSITO</v>
          </cell>
          <cell r="J472">
            <v>44923</v>
          </cell>
          <cell r="K472" t="str">
            <v>HENRY JAVIER AMAGUANA IMBAQUINGO</v>
          </cell>
          <cell r="L472" t="str">
            <v>CAYAMBE CALLE JUNIN  SN  Y ASCAZUBI</v>
          </cell>
          <cell r="M472" t="str">
            <v>1726150749</v>
          </cell>
          <cell r="N472" t="str">
            <v>0998103420</v>
          </cell>
          <cell r="O472" t="str">
            <v>0998103420</v>
          </cell>
          <cell r="P472" t="str">
            <v>171002</v>
          </cell>
          <cell r="Q472" t="str">
            <v>CAYAMBE</v>
          </cell>
          <cell r="R472" t="str">
            <v>PICHINCHA</v>
          </cell>
          <cell r="S472" t="str">
            <v>CAYAMBE - PRIMERO DE MAYO</v>
          </cell>
          <cell r="T472" t="str">
            <v>TRAMACO</v>
          </cell>
          <cell r="U472" t="str">
            <v>FLEXNETUIO_PROVINCIA</v>
          </cell>
          <cell r="V472">
            <v>1</v>
          </cell>
          <cell r="W472">
            <v>1</v>
          </cell>
          <cell r="X472" t="str">
            <v>FLEXNET ECUADOR - MDELIVERY</v>
          </cell>
          <cell r="Y472" t="str">
            <v>CALLE 28 DE JUNIO S/N Y GARCIA MORENO ENTRADA LLANO GRANDE</v>
          </cell>
        </row>
        <row r="473">
          <cell r="A473" t="str">
            <v>4767832</v>
          </cell>
          <cell r="B473">
            <v>487484</v>
          </cell>
          <cell r="C473" t="str">
            <v>4767832</v>
          </cell>
          <cell r="D473" t="str">
            <v>MDELIVERY</v>
          </cell>
          <cell r="E473" t="str">
            <v>DESPACHO</v>
          </cell>
          <cell r="F473" t="str">
            <v>NORMAL</v>
          </cell>
          <cell r="G473" t="str">
            <v>FT76995</v>
          </cell>
          <cell r="H473">
            <v>44923</v>
          </cell>
          <cell r="I473" t="str">
            <v>HABILITADO_RUTEO</v>
          </cell>
          <cell r="J473">
            <v>44923</v>
          </cell>
          <cell r="K473" t="str">
            <v>SONIA ELISA YANOUCH GARZON</v>
          </cell>
          <cell r="L473" t="str">
            <v>INAQUITO  CALLE ABASCAL  SN   Y COCHAPATA</v>
          </cell>
          <cell r="M473" t="str">
            <v>1706323092</v>
          </cell>
          <cell r="N473" t="str">
            <v>0969508904</v>
          </cell>
          <cell r="O473" t="str">
            <v>0969508904</v>
          </cell>
          <cell r="P473" t="str">
            <v>170504</v>
          </cell>
          <cell r="Q473" t="str">
            <v>QUITO</v>
          </cell>
          <cell r="R473" t="str">
            <v>PICHINCHA</v>
          </cell>
          <cell r="S473" t="str">
            <v>QUITO</v>
          </cell>
          <cell r="T473" t="str">
            <v>FLEXTRANS UIO</v>
          </cell>
          <cell r="U473" t="str">
            <v>FLEXNETUIO_LOCAL</v>
          </cell>
          <cell r="V473">
            <v>1</v>
          </cell>
          <cell r="W473">
            <v>1</v>
          </cell>
          <cell r="X473" t="str">
            <v>FLEXNET ECUADOR - MDELIVERY</v>
          </cell>
          <cell r="Y473" t="str">
            <v>CALLE 28 DE JUNIO S/N Y GARCIA MORENO ENTRADA LLANO GRANDE</v>
          </cell>
        </row>
        <row r="474">
          <cell r="A474" t="str">
            <v>4767935</v>
          </cell>
          <cell r="B474">
            <v>487485</v>
          </cell>
          <cell r="C474" t="str">
            <v>4767935</v>
          </cell>
          <cell r="D474" t="str">
            <v>MDELIVERY</v>
          </cell>
          <cell r="E474" t="str">
            <v>DESPACHO</v>
          </cell>
          <cell r="F474" t="str">
            <v>NORMAL</v>
          </cell>
          <cell r="G474" t="str">
            <v>TF91062</v>
          </cell>
          <cell r="H474">
            <v>44923</v>
          </cell>
          <cell r="I474" t="str">
            <v>CARGADO_VEHICULO</v>
          </cell>
          <cell r="J474">
            <v>44923</v>
          </cell>
          <cell r="K474" t="str">
            <v>ANGELA AZUCENA GRACIA HERNANDEZ</v>
          </cell>
          <cell r="L474" t="str">
            <v>XIMENA COOP 12 DE SEPTIEMBRE  MZ F VILLA 6</v>
          </cell>
          <cell r="M474" t="str">
            <v>0924356777</v>
          </cell>
          <cell r="N474" t="str">
            <v>0962002806</v>
          </cell>
          <cell r="O474" t="str">
            <v>0962002806</v>
          </cell>
          <cell r="P474" t="str">
            <v>090201</v>
          </cell>
          <cell r="Q474" t="str">
            <v>GUAYAQUIL</v>
          </cell>
          <cell r="R474" t="str">
            <v>GUAYAS</v>
          </cell>
          <cell r="S474" t="str">
            <v>GUAYAQUIL</v>
          </cell>
          <cell r="T474" t="str">
            <v>FLEXTRANS GYE</v>
          </cell>
          <cell r="U474" t="str">
            <v>FLEXNETUIO_GYE</v>
          </cell>
          <cell r="V474">
            <v>1</v>
          </cell>
          <cell r="W474">
            <v>1</v>
          </cell>
          <cell r="X474" t="str">
            <v>FLEXNET ECUADOR - MDELIVERY</v>
          </cell>
          <cell r="Y474" t="str">
            <v>CALLE 28 DE JUNIO S/N Y GARCIA MORENO ENTRADA LLANO GRANDE</v>
          </cell>
        </row>
        <row r="475">
          <cell r="A475" t="str">
            <v>4768067</v>
          </cell>
          <cell r="B475">
            <v>487486</v>
          </cell>
          <cell r="C475" t="str">
            <v>4768067</v>
          </cell>
          <cell r="D475" t="str">
            <v>MDELIVERY</v>
          </cell>
          <cell r="E475" t="str">
            <v>DESPACHO</v>
          </cell>
          <cell r="F475" t="str">
            <v>DERIVADO PICK UP</v>
          </cell>
          <cell r="G475" t="str">
            <v>031080004768067</v>
          </cell>
          <cell r="H475">
            <v>44923</v>
          </cell>
          <cell r="I475" t="str">
            <v>EN_TRANSITO</v>
          </cell>
          <cell r="J475">
            <v>44923</v>
          </cell>
          <cell r="K475" t="str">
            <v>JEFFERSON ROLANDO ZAMBRANO SOLORZANO</v>
          </cell>
          <cell r="L475" t="str">
            <v>OFICINA TRAMACO SAN LORENZO</v>
          </cell>
          <cell r="M475" t="str">
            <v>1208374163</v>
          </cell>
          <cell r="N475" t="str">
            <v>0994048399</v>
          </cell>
          <cell r="O475" t="str">
            <v>0999001189</v>
          </cell>
          <cell r="P475" t="str">
            <v>SAN LORENZO</v>
          </cell>
          <cell r="Q475" t="str">
            <v>SAN LORENZO</v>
          </cell>
          <cell r="R475" t="str">
            <v>ESMERALDAS</v>
          </cell>
          <cell r="T475" t="str">
            <v>TRAMACO</v>
          </cell>
          <cell r="U475" t="str">
            <v>FLEXNETUIO_PROVINCIA</v>
          </cell>
          <cell r="V475">
            <v>1</v>
          </cell>
          <cell r="W475">
            <v>1</v>
          </cell>
          <cell r="X475" t="str">
            <v>FLEXNET ECUADOR - MDELIVERY</v>
          </cell>
          <cell r="Y475" t="str">
            <v>CALLE 28 DE JUNIO S/N Y GARCIA MORENO ENTRADA LLANO GRANDE</v>
          </cell>
        </row>
        <row r="476">
          <cell r="A476" t="str">
            <v>4768391</v>
          </cell>
          <cell r="B476">
            <v>487487</v>
          </cell>
          <cell r="C476" t="str">
            <v>4768391</v>
          </cell>
          <cell r="D476" t="str">
            <v>MDELIVERY</v>
          </cell>
          <cell r="E476" t="str">
            <v>DESPACHO</v>
          </cell>
          <cell r="F476" t="str">
            <v>DERIVADO PICK UP</v>
          </cell>
          <cell r="G476" t="str">
            <v>031080004768391</v>
          </cell>
          <cell r="H476">
            <v>44923</v>
          </cell>
          <cell r="I476" t="str">
            <v>EN_TRANSITO</v>
          </cell>
          <cell r="J476">
            <v>44923</v>
          </cell>
          <cell r="K476" t="str">
            <v>RICARDO JESUS CEDENO TUAREZ</v>
          </cell>
          <cell r="L476" t="str">
            <v>OFICINA TRAMACO QUEVEDO</v>
          </cell>
          <cell r="M476" t="str">
            <v>1251344501</v>
          </cell>
          <cell r="N476" t="str">
            <v>0985076662</v>
          </cell>
          <cell r="O476" t="str">
            <v>0985076662</v>
          </cell>
          <cell r="P476" t="str">
            <v>QUEVEDO</v>
          </cell>
          <cell r="Q476" t="str">
            <v>QUEVEDO</v>
          </cell>
          <cell r="R476" t="str">
            <v>LOS RIOS</v>
          </cell>
          <cell r="T476" t="str">
            <v>TRAMACO</v>
          </cell>
          <cell r="U476" t="str">
            <v>FLEXNETUIO_PROVINCIA</v>
          </cell>
          <cell r="V476">
            <v>1</v>
          </cell>
          <cell r="W476">
            <v>1</v>
          </cell>
          <cell r="X476" t="str">
            <v>FLEXNET ECUADOR - MDELIVERY</v>
          </cell>
          <cell r="Y476" t="str">
            <v>CALLE 28 DE JUNIO S/N Y GARCIA MORENO ENTRADA LLANO GRANDE</v>
          </cell>
        </row>
        <row r="477">
          <cell r="A477" t="str">
            <v>4768567</v>
          </cell>
          <cell r="B477">
            <v>487488</v>
          </cell>
          <cell r="C477" t="str">
            <v>4768567</v>
          </cell>
          <cell r="D477" t="str">
            <v>MDELIVERY</v>
          </cell>
          <cell r="E477" t="str">
            <v>DESPACHO</v>
          </cell>
          <cell r="F477" t="str">
            <v>DERIVADO PICK UP</v>
          </cell>
          <cell r="G477" t="str">
            <v>031080004768567</v>
          </cell>
          <cell r="H477">
            <v>44923</v>
          </cell>
          <cell r="I477" t="str">
            <v>EN_TRANSITO</v>
          </cell>
          <cell r="J477">
            <v>44923</v>
          </cell>
          <cell r="K477" t="str">
            <v>MAYUMI YUKARI BAGUI AGRACES</v>
          </cell>
          <cell r="L477" t="str">
            <v>OFICINA TRAMACO ESMERALDAS</v>
          </cell>
          <cell r="M477" t="str">
            <v>2351244575</v>
          </cell>
          <cell r="N477" t="str">
            <v>0967712290</v>
          </cell>
          <cell r="O477" t="str">
            <v>0967712290</v>
          </cell>
          <cell r="P477" t="str">
            <v>ESMERALDAS</v>
          </cell>
          <cell r="Q477" t="str">
            <v>ESMERALDAS</v>
          </cell>
          <cell r="R477" t="str">
            <v>ESMERALDAS</v>
          </cell>
          <cell r="T477" t="str">
            <v>TRAMACO</v>
          </cell>
          <cell r="U477" t="str">
            <v>FLEXNETUIO_PROVINCIA</v>
          </cell>
          <cell r="V477">
            <v>1</v>
          </cell>
          <cell r="W477">
            <v>1</v>
          </cell>
          <cell r="X477" t="str">
            <v>FLEXNET ECUADOR - MDELIVERY</v>
          </cell>
          <cell r="Y477" t="str">
            <v>CALLE 28 DE JUNIO S/N Y GARCIA MORENO ENTRADA LLANO GRANDE</v>
          </cell>
        </row>
        <row r="478">
          <cell r="A478" t="str">
            <v>4768673</v>
          </cell>
          <cell r="B478">
            <v>487489</v>
          </cell>
          <cell r="C478" t="str">
            <v>4768673</v>
          </cell>
          <cell r="D478" t="str">
            <v>MDELIVERY</v>
          </cell>
          <cell r="E478" t="str">
            <v>DESPACHO</v>
          </cell>
          <cell r="F478" t="str">
            <v>NORMAL</v>
          </cell>
          <cell r="G478" t="str">
            <v>FT76972</v>
          </cell>
          <cell r="H478">
            <v>44923</v>
          </cell>
          <cell r="I478" t="str">
            <v>HABILITADO_RUTEO</v>
          </cell>
          <cell r="J478">
            <v>44923</v>
          </cell>
          <cell r="K478" t="str">
            <v>Ariel Leandro Amagua Duran</v>
          </cell>
          <cell r="L478" t="str">
            <v>CONOCOTO CALLE LIZARDO GARCIA  N9 274  CALLE LUIS ABELARDO ANDRADE</v>
          </cell>
          <cell r="M478" t="str">
            <v>1726324112</v>
          </cell>
          <cell r="N478" t="str">
            <v>0968518988</v>
          </cell>
          <cell r="O478" t="str">
            <v/>
          </cell>
          <cell r="P478" t="str">
            <v>170806</v>
          </cell>
          <cell r="Q478" t="str">
            <v>QUITO</v>
          </cell>
          <cell r="R478" t="str">
            <v>PICHINCHA</v>
          </cell>
          <cell r="S478" t="str">
            <v>CONOCOTO - EL ROSARIO - MONSERRAT</v>
          </cell>
          <cell r="T478" t="str">
            <v>FLEXTRANS UIO</v>
          </cell>
          <cell r="U478" t="str">
            <v>FLEXNETUIO_LOCAL</v>
          </cell>
          <cell r="V478">
            <v>1</v>
          </cell>
          <cell r="W478">
            <v>1</v>
          </cell>
          <cell r="X478" t="str">
            <v>FLEXNET ECUADOR - MDELIVERY</v>
          </cell>
          <cell r="Y478" t="str">
            <v>CALLE 28 DE JUNIO S/N Y GARCIA MORENO ENTRADA LLANO GRANDE</v>
          </cell>
        </row>
        <row r="479">
          <cell r="A479" t="str">
            <v>4768835</v>
          </cell>
          <cell r="B479">
            <v>487490</v>
          </cell>
          <cell r="C479" t="str">
            <v>4768835</v>
          </cell>
          <cell r="D479" t="str">
            <v>MDELIVERY</v>
          </cell>
          <cell r="E479" t="str">
            <v>DESPACHO</v>
          </cell>
          <cell r="F479" t="str">
            <v>DERIVADO PICK UP</v>
          </cell>
          <cell r="G479" t="str">
            <v>031080004768835</v>
          </cell>
          <cell r="H479">
            <v>44923</v>
          </cell>
          <cell r="I479" t="str">
            <v>EN_TRANSITO</v>
          </cell>
          <cell r="J479">
            <v>44923</v>
          </cell>
          <cell r="K479" t="str">
            <v>Jheremy Fernando Lasso Bolanos</v>
          </cell>
          <cell r="L479" t="str">
            <v>OFICINA TRAMACO QUITO 6 DE DICIEMBRE</v>
          </cell>
          <cell r="M479" t="str">
            <v>1755160882</v>
          </cell>
          <cell r="N479" t="str">
            <v>0992369985</v>
          </cell>
          <cell r="O479" t="str">
            <v>0992369985</v>
          </cell>
          <cell r="P479" t="str">
            <v>QUITO</v>
          </cell>
          <cell r="Q479" t="str">
            <v>QUITO</v>
          </cell>
          <cell r="R479" t="str">
            <v>PICHINCHA</v>
          </cell>
          <cell r="T479" t="str">
            <v>TRAMACO</v>
          </cell>
          <cell r="U479" t="str">
            <v>FLEXNETUIO_LOCAL</v>
          </cell>
          <cell r="V479">
            <v>1</v>
          </cell>
          <cell r="W479">
            <v>1</v>
          </cell>
          <cell r="X479" t="str">
            <v>FLEXNET ECUADOR - MDELIVERY</v>
          </cell>
          <cell r="Y479" t="str">
            <v>CALLE 28 DE JUNIO S/N Y GARCIA MORENO ENTRADA LLANO GRANDE</v>
          </cell>
        </row>
        <row r="480">
          <cell r="A480" t="str">
            <v>4768918</v>
          </cell>
          <cell r="B480">
            <v>487491</v>
          </cell>
          <cell r="C480" t="str">
            <v>4768918</v>
          </cell>
          <cell r="D480" t="str">
            <v>MDELIVERY</v>
          </cell>
          <cell r="E480" t="str">
            <v>DESPACHO</v>
          </cell>
          <cell r="F480" t="str">
            <v>NORMAL</v>
          </cell>
          <cell r="G480" t="str">
            <v>IC4071</v>
          </cell>
          <cell r="H480">
            <v>44923</v>
          </cell>
          <cell r="I480" t="str">
            <v>HABILITADO_RUTEO</v>
          </cell>
          <cell r="J480">
            <v>44923</v>
          </cell>
          <cell r="K480" t="str">
            <v>JANNETH ELIZABETH ORDONEZ URGILES</v>
          </cell>
          <cell r="L480" t="str">
            <v>GIL RAMIREZ DAVALOS  AV 3 DE NOVIEMBRE  436 Y MANUEL CORONEL</v>
          </cell>
          <cell r="M480" t="str">
            <v>0105853899</v>
          </cell>
          <cell r="N480" t="str">
            <v>0995771218</v>
          </cell>
          <cell r="O480" t="str">
            <v>0995771218</v>
          </cell>
          <cell r="P480" t="str">
            <v>010208</v>
          </cell>
          <cell r="Q480" t="str">
            <v>CUENCA</v>
          </cell>
          <cell r="R480" t="str">
            <v>AZUAY</v>
          </cell>
          <cell r="S480" t="str">
            <v>CUENCA</v>
          </cell>
          <cell r="T480" t="str">
            <v>TRAMACO</v>
          </cell>
          <cell r="U480" t="str">
            <v>FLEXNETUIO_PROVINCIA</v>
          </cell>
          <cell r="V480">
            <v>1</v>
          </cell>
          <cell r="W480">
            <v>1</v>
          </cell>
          <cell r="X480" t="str">
            <v>FLEXNET ECUADOR - MDELIVERY</v>
          </cell>
          <cell r="Y480" t="str">
            <v>CALLE 28 DE JUNIO S/N Y GARCIA MORENO ENTRADA LLANO GRANDE</v>
          </cell>
        </row>
        <row r="481">
          <cell r="A481" t="str">
            <v>4769101</v>
          </cell>
          <cell r="B481">
            <v>487492</v>
          </cell>
          <cell r="C481" t="str">
            <v>4769101</v>
          </cell>
          <cell r="D481" t="str">
            <v>MDELIVERY</v>
          </cell>
          <cell r="E481" t="str">
            <v>DESPACHO</v>
          </cell>
          <cell r="F481" t="str">
            <v>DERIVADO PICK UP</v>
          </cell>
          <cell r="G481" t="str">
            <v>031080004769101</v>
          </cell>
          <cell r="H481">
            <v>44923</v>
          </cell>
          <cell r="I481" t="str">
            <v>EN_TRANSITO</v>
          </cell>
          <cell r="J481">
            <v>44923</v>
          </cell>
          <cell r="K481" t="str">
            <v>MOLINA MOLINA MAGALI XIMENA</v>
          </cell>
          <cell r="L481" t="str">
            <v>OFICINA TRAMACO QUITO ATAHUALPA</v>
          </cell>
          <cell r="M481" t="str">
            <v>1713489571</v>
          </cell>
          <cell r="N481" t="str">
            <v>0992542568</v>
          </cell>
          <cell r="O481" t="str">
            <v>0962892425</v>
          </cell>
          <cell r="P481" t="str">
            <v>QUITO</v>
          </cell>
          <cell r="Q481" t="str">
            <v>QUITO</v>
          </cell>
          <cell r="R481" t="str">
            <v>PICHINCHA</v>
          </cell>
          <cell r="T481" t="str">
            <v>TRAMACO</v>
          </cell>
          <cell r="U481" t="str">
            <v>FLEXNETUIO_LOCAL</v>
          </cell>
          <cell r="V481">
            <v>1</v>
          </cell>
          <cell r="W481">
            <v>1</v>
          </cell>
          <cell r="X481" t="str">
            <v>FLEXNET ECUADOR - MDELIVERY</v>
          </cell>
          <cell r="Y481" t="str">
            <v>CALLE 28 DE JUNIO S/N Y GARCIA MORENO ENTRADA LLANO GRANDE</v>
          </cell>
        </row>
        <row r="482">
          <cell r="A482" t="str">
            <v>4769146</v>
          </cell>
          <cell r="B482">
            <v>487493</v>
          </cell>
          <cell r="C482" t="str">
            <v>4769146</v>
          </cell>
          <cell r="D482" t="str">
            <v>MDELIVERY</v>
          </cell>
          <cell r="E482" t="str">
            <v>DESPACHO</v>
          </cell>
          <cell r="F482" t="str">
            <v>NORMAL</v>
          </cell>
          <cell r="G482" t="str">
            <v>031080004769146</v>
          </cell>
          <cell r="H482">
            <v>44923</v>
          </cell>
          <cell r="I482" t="str">
            <v>EN_TRANSITO</v>
          </cell>
          <cell r="J482">
            <v>44923</v>
          </cell>
          <cell r="K482" t="str">
            <v>MAYANCELA MAYANCELA SEGUNDO JOSE</v>
          </cell>
          <cell r="L482" t="str">
            <v>CANAR     AV  PANAMERICANA NORTE  SN GRAN COLOMBIA</v>
          </cell>
          <cell r="M482" t="str">
            <v>0302331996</v>
          </cell>
          <cell r="N482" t="str">
            <v>0983527659</v>
          </cell>
          <cell r="O482" t="str">
            <v>0983527659</v>
          </cell>
          <cell r="P482" t="str">
            <v>030201</v>
          </cell>
          <cell r="Q482" t="str">
            <v>CAÑAR</v>
          </cell>
          <cell r="R482" t="str">
            <v>CAÑAR</v>
          </cell>
          <cell r="S482" t="str">
            <v>CANAR</v>
          </cell>
          <cell r="T482" t="str">
            <v>TRAMACO</v>
          </cell>
          <cell r="U482" t="str">
            <v>FLEXNETUIO_PROVINCIA</v>
          </cell>
          <cell r="V482">
            <v>1</v>
          </cell>
          <cell r="W482">
            <v>1</v>
          </cell>
          <cell r="X482" t="str">
            <v>FLEXNET ECUADOR - MDELIVERY</v>
          </cell>
          <cell r="Y482" t="str">
            <v>CALLE 28 DE JUNIO S/N Y GARCIA MORENO ENTRADA LLANO GRANDE</v>
          </cell>
        </row>
        <row r="483">
          <cell r="A483" t="str">
            <v>4769386</v>
          </cell>
          <cell r="B483">
            <v>487494</v>
          </cell>
          <cell r="C483" t="str">
            <v>4769386</v>
          </cell>
          <cell r="D483" t="str">
            <v>MDELIVERY</v>
          </cell>
          <cell r="E483" t="str">
            <v>DESPACHO</v>
          </cell>
          <cell r="F483" t="str">
            <v>NORMAL</v>
          </cell>
          <cell r="G483" t="str">
            <v>031080004769386</v>
          </cell>
          <cell r="H483">
            <v>44923</v>
          </cell>
          <cell r="I483" t="str">
            <v>EN_TRANSITO</v>
          </cell>
          <cell r="J483">
            <v>44923</v>
          </cell>
          <cell r="K483" t="str">
            <v>XAVIER ALBERTO AGUAYO CASTILLO</v>
          </cell>
          <cell r="L483" t="str">
            <v>QUEVEDO CALLE DECIMA PRIMERA 402 CALLE AV 7 DE OCTUBRE Y JUNE GUZMAN</v>
          </cell>
          <cell r="M483" t="str">
            <v>1500310501</v>
          </cell>
          <cell r="N483" t="str">
            <v>0963260555</v>
          </cell>
          <cell r="O483" t="str">
            <v>0963260555</v>
          </cell>
          <cell r="P483" t="str">
            <v>120305</v>
          </cell>
          <cell r="Q483" t="str">
            <v>QUEVEDO</v>
          </cell>
          <cell r="R483" t="str">
            <v>LOS RIOS</v>
          </cell>
          <cell r="S483" t="str">
            <v>QUEVEDO</v>
          </cell>
          <cell r="T483" t="str">
            <v>TRAMACO</v>
          </cell>
          <cell r="U483" t="str">
            <v>FLEXNETUIO_PROVINCIA</v>
          </cell>
          <cell r="V483">
            <v>1</v>
          </cell>
          <cell r="W483">
            <v>1</v>
          </cell>
          <cell r="X483" t="str">
            <v>FLEXNET ECUADOR - MDELIVERY</v>
          </cell>
          <cell r="Y483" t="str">
            <v>CALLE 28 DE JUNIO S/N Y GARCIA MORENO ENTRADA LLANO GRANDE</v>
          </cell>
        </row>
        <row r="484">
          <cell r="A484" t="str">
            <v>4769390</v>
          </cell>
          <cell r="B484">
            <v>487495</v>
          </cell>
          <cell r="C484" t="str">
            <v>4769390</v>
          </cell>
          <cell r="D484" t="str">
            <v>MDELIVERY</v>
          </cell>
          <cell r="E484" t="str">
            <v>DESPACHO</v>
          </cell>
          <cell r="F484" t="str">
            <v>NORMAL</v>
          </cell>
          <cell r="G484" t="str">
            <v>FT76992</v>
          </cell>
          <cell r="H484">
            <v>44923</v>
          </cell>
          <cell r="I484" t="str">
            <v>HABILITADO_RUTEO</v>
          </cell>
          <cell r="J484">
            <v>44923</v>
          </cell>
          <cell r="K484" t="str">
            <v>ISRAEL VACA RIOS</v>
          </cell>
          <cell r="L484" t="str">
            <v>INIAQUITO CALLE AV GASPAR DE VILLARROEL E14 117 Y COCHAPATA</v>
          </cell>
          <cell r="M484" t="str">
            <v>1003581657</v>
          </cell>
          <cell r="N484" t="str">
            <v>0987286228</v>
          </cell>
          <cell r="O484" t="str">
            <v>0987286228</v>
          </cell>
          <cell r="P484" t="str">
            <v>170504</v>
          </cell>
          <cell r="Q484" t="str">
            <v>QUITO</v>
          </cell>
          <cell r="R484" t="str">
            <v>PICHINCHA</v>
          </cell>
          <cell r="S484" t="str">
            <v>QUITO</v>
          </cell>
          <cell r="T484" t="str">
            <v>FLEXTRANS UIO</v>
          </cell>
          <cell r="U484" t="str">
            <v>FLEXNETUIO_LOCAL</v>
          </cell>
          <cell r="V484">
            <v>1</v>
          </cell>
          <cell r="W484">
            <v>1</v>
          </cell>
          <cell r="X484" t="str">
            <v>FLEXNET ECUADOR - MDELIVERY</v>
          </cell>
          <cell r="Y484" t="str">
            <v>CALLE 28 DE JUNIO S/N Y GARCIA MORENO ENTRADA LLANO GRANDE</v>
          </cell>
        </row>
        <row r="485">
          <cell r="A485" t="str">
            <v>4769419</v>
          </cell>
          <cell r="B485">
            <v>487496</v>
          </cell>
          <cell r="C485" t="str">
            <v>4769419</v>
          </cell>
          <cell r="D485" t="str">
            <v>MDELIVERY</v>
          </cell>
          <cell r="E485" t="str">
            <v>DESPACHO</v>
          </cell>
          <cell r="F485" t="str">
            <v>NORMAL</v>
          </cell>
          <cell r="G485" t="str">
            <v>031080004769419</v>
          </cell>
          <cell r="H485">
            <v>44923</v>
          </cell>
          <cell r="I485" t="str">
            <v>EN_TRANSITO</v>
          </cell>
          <cell r="J485">
            <v>44923</v>
          </cell>
          <cell r="K485" t="str">
            <v>WILSON IVAN TAPIA CEVALLOS</v>
          </cell>
          <cell r="L485" t="str">
            <v>JUAN MONTALVO CALLE CALIXTO PINO SN Y HERMANOS PAZMINIO</v>
          </cell>
          <cell r="M485" t="str">
            <v>0501974604</v>
          </cell>
          <cell r="N485" t="str">
            <v>0984862164</v>
          </cell>
          <cell r="O485" t="str">
            <v>0984862164</v>
          </cell>
          <cell r="P485" t="str">
            <v>050102</v>
          </cell>
          <cell r="Q485" t="str">
            <v>LATACUNGA</v>
          </cell>
          <cell r="R485" t="str">
            <v>COTOPAXI</v>
          </cell>
          <cell r="S485" t="str">
            <v>LATACUNGA</v>
          </cell>
          <cell r="T485" t="str">
            <v>TRAMACO</v>
          </cell>
          <cell r="U485" t="str">
            <v>FLEXNETUIO_PROVINCIA</v>
          </cell>
          <cell r="V485">
            <v>1</v>
          </cell>
          <cell r="W485">
            <v>1</v>
          </cell>
          <cell r="X485" t="str">
            <v>FLEXNET ECUADOR - MDELIVERY</v>
          </cell>
          <cell r="Y485" t="str">
            <v>CALLE 28 DE JUNIO S/N Y GARCIA MORENO ENTRADA LLANO GRANDE</v>
          </cell>
        </row>
        <row r="486">
          <cell r="A486" t="str">
            <v>4769431</v>
          </cell>
          <cell r="B486">
            <v>487497</v>
          </cell>
          <cell r="C486" t="str">
            <v>4769431</v>
          </cell>
          <cell r="D486" t="str">
            <v>MDELIVERY</v>
          </cell>
          <cell r="E486" t="str">
            <v>DESPACHO</v>
          </cell>
          <cell r="F486" t="str">
            <v>NORMAL</v>
          </cell>
          <cell r="G486" t="str">
            <v>TF91060</v>
          </cell>
          <cell r="H486">
            <v>44923</v>
          </cell>
          <cell r="I486" t="str">
            <v>CARGADO_VEHICULO</v>
          </cell>
          <cell r="J486">
            <v>44923</v>
          </cell>
          <cell r="K486" t="str">
            <v>ALY POMPELLO SANCHEZ GUILINDRO</v>
          </cell>
          <cell r="L486" t="str">
            <v>TARQUI COOP 3 DE DICIEMBRE  MZ 2044 SOLAR 5</v>
          </cell>
          <cell r="M486" t="str">
            <v>1202749600</v>
          </cell>
          <cell r="N486" t="str">
            <v>0994597894</v>
          </cell>
          <cell r="O486" t="str">
            <v>0994597894</v>
          </cell>
          <cell r="P486" t="str">
            <v>090606</v>
          </cell>
          <cell r="Q486" t="str">
            <v>GUAYAQUIL</v>
          </cell>
          <cell r="R486" t="str">
            <v>GUAYAS</v>
          </cell>
          <cell r="S486" t="str">
            <v>GUAYAQUIL</v>
          </cell>
          <cell r="T486" t="str">
            <v>FLEXTRANS GYE</v>
          </cell>
          <cell r="U486" t="str">
            <v>FLEXNETUIO_GYE</v>
          </cell>
          <cell r="V486">
            <v>1</v>
          </cell>
          <cell r="W486">
            <v>1</v>
          </cell>
          <cell r="X486" t="str">
            <v>FLEXNET ECUADOR - MDELIVERY</v>
          </cell>
          <cell r="Y486" t="str">
            <v>CALLE 28 DE JUNIO S/N Y GARCIA MORENO ENTRADA LLANO GRANDE</v>
          </cell>
        </row>
        <row r="487">
          <cell r="A487" t="str">
            <v>4769450</v>
          </cell>
          <cell r="B487">
            <v>487498</v>
          </cell>
          <cell r="C487" t="str">
            <v>4769450</v>
          </cell>
          <cell r="D487" t="str">
            <v>MDELIVERY</v>
          </cell>
          <cell r="E487" t="str">
            <v>DESPACHO</v>
          </cell>
          <cell r="F487" t="str">
            <v>NORMAL</v>
          </cell>
          <cell r="G487" t="str">
            <v>TF91061</v>
          </cell>
          <cell r="H487">
            <v>44923</v>
          </cell>
          <cell r="I487" t="str">
            <v>CARGADO_VEHICULO</v>
          </cell>
          <cell r="J487">
            <v>44923</v>
          </cell>
          <cell r="K487" t="str">
            <v>JAVIER ANTONIO LEON PONGUILLO</v>
          </cell>
          <cell r="L487" t="str">
            <v>LETAMENDI AV PORTETE  2918 Y GALLEGOS LARA</v>
          </cell>
          <cell r="M487" t="str">
            <v>0919752758</v>
          </cell>
          <cell r="N487" t="str">
            <v>0978665103</v>
          </cell>
          <cell r="O487" t="str">
            <v>0995740983</v>
          </cell>
          <cell r="P487" t="str">
            <v>090301</v>
          </cell>
          <cell r="Q487" t="str">
            <v>GUAYAQUIL</v>
          </cell>
          <cell r="R487" t="str">
            <v>GUAYAS</v>
          </cell>
          <cell r="S487" t="str">
            <v>GUAYAQUIL</v>
          </cell>
          <cell r="T487" t="str">
            <v>FLEXTRANS GYE</v>
          </cell>
          <cell r="U487" t="str">
            <v>FLEXNETUIO_GYE</v>
          </cell>
          <cell r="V487">
            <v>1</v>
          </cell>
          <cell r="W487">
            <v>1</v>
          </cell>
          <cell r="X487" t="str">
            <v>FLEXNET ECUADOR - MDELIVERY</v>
          </cell>
          <cell r="Y487" t="str">
            <v>CALLE 28 DE JUNIO S/N Y GARCIA MORENO ENTRADA LLANO GRANDE</v>
          </cell>
        </row>
        <row r="488">
          <cell r="A488" t="str">
            <v>4769519</v>
          </cell>
          <cell r="B488">
            <v>487499</v>
          </cell>
          <cell r="C488" t="str">
            <v>4769519</v>
          </cell>
          <cell r="D488" t="str">
            <v>MDELIVERY</v>
          </cell>
          <cell r="E488" t="str">
            <v>DESPACHO</v>
          </cell>
          <cell r="F488" t="str">
            <v>DERIVADO PICK UP</v>
          </cell>
          <cell r="G488" t="str">
            <v>031080004769519</v>
          </cell>
          <cell r="H488">
            <v>44923</v>
          </cell>
          <cell r="I488" t="str">
            <v>EN_TRANSITO</v>
          </cell>
          <cell r="J488">
            <v>44923</v>
          </cell>
          <cell r="K488" t="str">
            <v>JOHNNY ALBERTO CRUZ RIVERA</v>
          </cell>
          <cell r="L488" t="str">
            <v>OFICINA TRAMACO PORTETE</v>
          </cell>
          <cell r="M488" t="str">
            <v>0909417107</v>
          </cell>
          <cell r="N488" t="str">
            <v>0983518145</v>
          </cell>
          <cell r="O488" t="str">
            <v>0983518145</v>
          </cell>
          <cell r="P488" t="str">
            <v>GUAYAQUIL</v>
          </cell>
          <cell r="Q488" t="str">
            <v>GUAYAQUIL</v>
          </cell>
          <cell r="R488" t="str">
            <v>GUAYAS</v>
          </cell>
          <cell r="T488" t="str">
            <v>TRAMACO</v>
          </cell>
          <cell r="U488" t="str">
            <v>FLEXNETUIO_GYE</v>
          </cell>
          <cell r="V488">
            <v>1</v>
          </cell>
          <cell r="W488">
            <v>1</v>
          </cell>
          <cell r="X488" t="str">
            <v>FLEXNET ECUADOR - MDELIVERY</v>
          </cell>
          <cell r="Y488" t="str">
            <v>CALLE 28 DE JUNIO S/N Y GARCIA MORENO ENTRADA LLANO GRANDE</v>
          </cell>
        </row>
        <row r="489">
          <cell r="A489" t="str">
            <v>4769534</v>
          </cell>
          <cell r="B489">
            <v>487500</v>
          </cell>
          <cell r="C489" t="str">
            <v>4769534</v>
          </cell>
          <cell r="D489" t="str">
            <v>MDELIVERY</v>
          </cell>
          <cell r="E489" t="str">
            <v>DESPACHO</v>
          </cell>
          <cell r="F489" t="str">
            <v>NORMAL</v>
          </cell>
          <cell r="G489" t="str">
            <v>TF91048</v>
          </cell>
          <cell r="H489">
            <v>44923</v>
          </cell>
          <cell r="I489" t="str">
            <v>CARGADO_VEHICULO</v>
          </cell>
          <cell r="J489">
            <v>44923</v>
          </cell>
          <cell r="K489" t="str">
            <v>MORAN VERA ALVARO MOISES</v>
          </cell>
          <cell r="L489" t="str">
            <v>SUCRE CALLE CUENCA   SN  ENTRE SANTA ELENA Y 6 DE MARZO</v>
          </cell>
          <cell r="M489" t="str">
            <v>0920130127</v>
          </cell>
          <cell r="N489" t="str">
            <v>0998579708</v>
          </cell>
          <cell r="O489" t="str">
            <v>0998579708</v>
          </cell>
          <cell r="P489" t="str">
            <v>090308</v>
          </cell>
          <cell r="Q489" t="str">
            <v>GUAYAQUIL</v>
          </cell>
          <cell r="R489" t="str">
            <v>GUAYAS</v>
          </cell>
          <cell r="S489" t="str">
            <v>GUAYAQUIL</v>
          </cell>
          <cell r="T489" t="str">
            <v>FLEXTRANS GYE</v>
          </cell>
          <cell r="U489" t="str">
            <v>FLEXNETUIO_GYE</v>
          </cell>
          <cell r="V489">
            <v>1</v>
          </cell>
          <cell r="W489">
            <v>1</v>
          </cell>
          <cell r="X489" t="str">
            <v>FLEXNET ECUADOR - MDELIVERY</v>
          </cell>
          <cell r="Y489" t="str">
            <v>CALLE 28 DE JUNIO S/N Y GARCIA MORENO ENTRADA LLANO GRANDE</v>
          </cell>
        </row>
        <row r="490">
          <cell r="A490" t="str">
            <v>4769558</v>
          </cell>
          <cell r="B490">
            <v>487501</v>
          </cell>
          <cell r="C490" t="str">
            <v>4769558</v>
          </cell>
          <cell r="D490" t="str">
            <v>MDELIVERY</v>
          </cell>
          <cell r="E490" t="str">
            <v>DESPACHO</v>
          </cell>
          <cell r="F490" t="str">
            <v>NORMAL</v>
          </cell>
          <cell r="G490" t="str">
            <v>TF91057</v>
          </cell>
          <cell r="H490">
            <v>44923</v>
          </cell>
          <cell r="I490" t="str">
            <v>CARGADO_VEHICULO</v>
          </cell>
          <cell r="J490">
            <v>44923</v>
          </cell>
          <cell r="K490" t="str">
            <v>RUBEN EDUARDO GOMEZ ANGULO</v>
          </cell>
          <cell r="L490" t="str">
            <v>TARQUI CALLE VICTOR EMILIO ESTRADA SN ENTRE JIGUAS Y LAURELES</v>
          </cell>
          <cell r="M490" t="str">
            <v>0921608774</v>
          </cell>
          <cell r="N490" t="str">
            <v>0979015369</v>
          </cell>
          <cell r="O490" t="str">
            <v>0979015369</v>
          </cell>
          <cell r="P490" t="str">
            <v>090507</v>
          </cell>
          <cell r="Q490" t="str">
            <v>GUAYAQUIL</v>
          </cell>
          <cell r="R490" t="str">
            <v>GUAYAS</v>
          </cell>
          <cell r="S490" t="str">
            <v>GUAYAQUIL</v>
          </cell>
          <cell r="T490" t="str">
            <v>FLEXTRANS GYE</v>
          </cell>
          <cell r="U490" t="str">
            <v>FLEXNETUIO_GYE</v>
          </cell>
          <cell r="V490">
            <v>1</v>
          </cell>
          <cell r="W490">
            <v>1</v>
          </cell>
          <cell r="X490" t="str">
            <v>FLEXNET ECUADOR - MDELIVERY</v>
          </cell>
          <cell r="Y490" t="str">
            <v>CALLE 28 DE JUNIO S/N Y GARCIA MORENO ENTRADA LLANO GRANDE</v>
          </cell>
        </row>
        <row r="491">
          <cell r="A491" t="str">
            <v>4769568</v>
          </cell>
          <cell r="B491">
            <v>487502</v>
          </cell>
          <cell r="C491" t="str">
            <v>4769568</v>
          </cell>
          <cell r="D491" t="str">
            <v>MDELIVERY</v>
          </cell>
          <cell r="E491" t="str">
            <v>DESPACHO</v>
          </cell>
          <cell r="F491" t="str">
            <v>DERIVADO PICK UP</v>
          </cell>
          <cell r="G491" t="str">
            <v>031080004769568</v>
          </cell>
          <cell r="H491">
            <v>44923</v>
          </cell>
          <cell r="I491" t="str">
            <v>EN_TRANSITO</v>
          </cell>
          <cell r="J491">
            <v>44923</v>
          </cell>
          <cell r="K491" t="str">
            <v>CRISTOBAL COLON MORA FAJARDO</v>
          </cell>
          <cell r="L491" t="str">
            <v>OFICINA TRAMACO PORTETE</v>
          </cell>
          <cell r="M491" t="str">
            <v>0906945498</v>
          </cell>
          <cell r="N491" t="str">
            <v>0996112788</v>
          </cell>
          <cell r="O491" t="str">
            <v>0000000000</v>
          </cell>
          <cell r="P491" t="str">
            <v>GUAYAQUIL</v>
          </cell>
          <cell r="Q491" t="str">
            <v>GUAYAQUIL</v>
          </cell>
          <cell r="R491" t="str">
            <v>GUAYAS</v>
          </cell>
          <cell r="T491" t="str">
            <v>TRAMACO</v>
          </cell>
          <cell r="U491" t="str">
            <v>FLEXNETUIO_GYE</v>
          </cell>
          <cell r="V491">
            <v>1</v>
          </cell>
          <cell r="W491">
            <v>1</v>
          </cell>
          <cell r="X491" t="str">
            <v>FLEXNET ECUADOR - MDELIVERY</v>
          </cell>
          <cell r="Y491" t="str">
            <v>CALLE 28 DE JUNIO S/N Y GARCIA MORENO ENTRADA LLANO GRANDE</v>
          </cell>
        </row>
        <row r="492">
          <cell r="A492" t="str">
            <v>4769617</v>
          </cell>
          <cell r="B492">
            <v>487503</v>
          </cell>
          <cell r="C492" t="str">
            <v>4769617</v>
          </cell>
          <cell r="D492" t="str">
            <v>MDELIVERY</v>
          </cell>
          <cell r="E492" t="str">
            <v>DESPACHO</v>
          </cell>
          <cell r="F492" t="str">
            <v>NORMAL</v>
          </cell>
          <cell r="G492" t="str">
            <v>031080004769617</v>
          </cell>
          <cell r="H492">
            <v>44923</v>
          </cell>
          <cell r="I492" t="str">
            <v>EN_TRANSITO</v>
          </cell>
          <cell r="J492">
            <v>44923</v>
          </cell>
          <cell r="K492" t="str">
            <v>BARZOLA CABRERA MARCOS ASTOLFO</v>
          </cell>
          <cell r="L492" t="str">
            <v>ROBERTO ASTUDILLO AV CHIRIJOS  SN  Y AZUAY</v>
          </cell>
          <cell r="M492" t="str">
            <v>0926613506</v>
          </cell>
          <cell r="N492" t="str">
            <v>0992961184</v>
          </cell>
          <cell r="O492" t="str">
            <v>0979571650</v>
          </cell>
          <cell r="P492" t="str">
            <v>091701</v>
          </cell>
          <cell r="Q492" t="str">
            <v>MILAGRO</v>
          </cell>
          <cell r="R492" t="str">
            <v>GUAYAS</v>
          </cell>
          <cell r="S492" t="str">
            <v>MILAGRO</v>
          </cell>
          <cell r="T492" t="str">
            <v>TRAMACO</v>
          </cell>
          <cell r="U492" t="str">
            <v>FLEXNETUIO_PROVINCIA</v>
          </cell>
          <cell r="V492">
            <v>1</v>
          </cell>
          <cell r="W492">
            <v>1</v>
          </cell>
          <cell r="X492" t="str">
            <v>FLEXNET ECUADOR - MDELIVERY</v>
          </cell>
          <cell r="Y492" t="str">
            <v>CALLE 28 DE JUNIO S/N Y GARCIA MORENO ENTRADA LLANO GRANDE</v>
          </cell>
        </row>
        <row r="493">
          <cell r="A493" t="str">
            <v>4769672</v>
          </cell>
          <cell r="B493">
            <v>487504</v>
          </cell>
          <cell r="C493" t="str">
            <v>4769672</v>
          </cell>
          <cell r="D493" t="str">
            <v>MDELIVERY</v>
          </cell>
          <cell r="E493" t="str">
            <v>DESPACHO</v>
          </cell>
          <cell r="F493" t="str">
            <v>NORMAL</v>
          </cell>
          <cell r="G493" t="str">
            <v>031080004769672</v>
          </cell>
          <cell r="H493">
            <v>44923</v>
          </cell>
          <cell r="I493" t="str">
            <v>EN_TRANSITO</v>
          </cell>
          <cell r="J493">
            <v>44923</v>
          </cell>
          <cell r="K493" t="str">
            <v>DERKY BARFREDY PUING ZUNIGA</v>
          </cell>
          <cell r="L493" t="str">
            <v>EL GUABO CALLE SUCRE SN Y AV EJERCITO</v>
          </cell>
          <cell r="M493" t="str">
            <v>0701137788</v>
          </cell>
          <cell r="N493" t="str">
            <v>0967488899</v>
          </cell>
          <cell r="O493" t="str">
            <v>0967488899</v>
          </cell>
          <cell r="P493" t="str">
            <v>070115</v>
          </cell>
          <cell r="Q493" t="str">
            <v>EL GUABO</v>
          </cell>
          <cell r="R493" t="str">
            <v>EL ORO</v>
          </cell>
          <cell r="S493" t="str">
            <v>EL GUABO - TILLALES</v>
          </cell>
          <cell r="T493" t="str">
            <v>TRAMACO</v>
          </cell>
          <cell r="U493" t="str">
            <v>FLEXNETUIO_PROVINCIA</v>
          </cell>
          <cell r="V493">
            <v>1</v>
          </cell>
          <cell r="W493">
            <v>1</v>
          </cell>
          <cell r="X493" t="str">
            <v>FLEXNET ECUADOR - MDELIVERY</v>
          </cell>
          <cell r="Y493" t="str">
            <v>CALLE 28 DE JUNIO S/N Y GARCIA MORENO ENTRADA LLANO GRANDE</v>
          </cell>
        </row>
        <row r="494">
          <cell r="A494" t="str">
            <v>4769747</v>
          </cell>
          <cell r="B494">
            <v>487505</v>
          </cell>
          <cell r="C494" t="str">
            <v>4769747</v>
          </cell>
          <cell r="D494" t="str">
            <v>MDELIVERY</v>
          </cell>
          <cell r="E494" t="str">
            <v>DESPACHO</v>
          </cell>
          <cell r="F494" t="str">
            <v>NORMAL</v>
          </cell>
          <cell r="G494" t="str">
            <v>TF91046</v>
          </cell>
          <cell r="H494">
            <v>44923</v>
          </cell>
          <cell r="I494" t="str">
            <v>CARGADO_VEHICULO</v>
          </cell>
          <cell r="J494">
            <v>44923</v>
          </cell>
          <cell r="K494" t="str">
            <v>Carlos Roberto Alvarez Torres</v>
          </cell>
          <cell r="L494" t="str">
            <v>TARQUI CDLA PARAISO CALLE AV PDTE CARLOS JULIO AROSEMENA TOLA KM 4</v>
          </cell>
          <cell r="M494" t="str">
            <v>0925102949</v>
          </cell>
          <cell r="N494" t="str">
            <v>0988236895</v>
          </cell>
          <cell r="O494" t="str">
            <v>0988236895</v>
          </cell>
          <cell r="P494" t="str">
            <v>090603</v>
          </cell>
          <cell r="Q494" t="str">
            <v>GUAYAQUIL</v>
          </cell>
          <cell r="R494" t="str">
            <v>GUAYAS</v>
          </cell>
          <cell r="S494" t="str">
            <v>GUAYAQUIL</v>
          </cell>
          <cell r="T494" t="str">
            <v>FLEXTRANS GYE</v>
          </cell>
          <cell r="U494" t="str">
            <v>FLEXNETUIO_GYE</v>
          </cell>
          <cell r="V494">
            <v>1</v>
          </cell>
          <cell r="W494">
            <v>1</v>
          </cell>
          <cell r="X494" t="str">
            <v>FLEXNET ECUADOR - MDELIVERY</v>
          </cell>
          <cell r="Y494" t="str">
            <v>CALLE 28 DE JUNIO S/N Y GARCIA MORENO ENTRADA LLANO GRANDE</v>
          </cell>
        </row>
        <row r="495">
          <cell r="A495" t="str">
            <v>4769756</v>
          </cell>
          <cell r="B495">
            <v>487506</v>
          </cell>
          <cell r="C495" t="str">
            <v>4769756</v>
          </cell>
          <cell r="D495" t="str">
            <v>MDELIVERY</v>
          </cell>
          <cell r="E495" t="str">
            <v>DESPACHO</v>
          </cell>
          <cell r="F495" t="str">
            <v>DERIVADO PICK UP</v>
          </cell>
          <cell r="G495" t="str">
            <v>031080004769756</v>
          </cell>
          <cell r="H495">
            <v>44923</v>
          </cell>
          <cell r="I495" t="str">
            <v>EN_TRANSITO</v>
          </cell>
          <cell r="J495">
            <v>44923</v>
          </cell>
          <cell r="K495" t="str">
            <v>CASTRO BENITEZ MAIRA JOHANNA</v>
          </cell>
          <cell r="L495" t="str">
            <v>OFICINA TRAMACO PUNTO DE ATENCION SAN MARINO</v>
          </cell>
          <cell r="M495" t="str">
            <v>0924879810</v>
          </cell>
          <cell r="N495" t="str">
            <v>0997701078</v>
          </cell>
          <cell r="O495" t="str">
            <v>0997701078</v>
          </cell>
          <cell r="P495" t="str">
            <v>GUAYAQUIL</v>
          </cell>
          <cell r="Q495" t="str">
            <v>GUAYAQUIL</v>
          </cell>
          <cell r="R495" t="str">
            <v>GUAYAS</v>
          </cell>
          <cell r="T495" t="str">
            <v>TRAMACO</v>
          </cell>
          <cell r="U495" t="str">
            <v>FLEXNETUIO_GYE</v>
          </cell>
          <cell r="V495">
            <v>1</v>
          </cell>
          <cell r="W495">
            <v>1</v>
          </cell>
          <cell r="X495" t="str">
            <v>FLEXNET ECUADOR - MDELIVERY</v>
          </cell>
          <cell r="Y495" t="str">
            <v>CALLE 28 DE JUNIO S/N Y GARCIA MORENO ENTRADA LLANO GRANDE</v>
          </cell>
        </row>
        <row r="496">
          <cell r="A496" t="str">
            <v>4769828</v>
          </cell>
          <cell r="B496">
            <v>487507</v>
          </cell>
          <cell r="C496" t="str">
            <v>4769828</v>
          </cell>
          <cell r="D496" t="str">
            <v>MDELIVERY</v>
          </cell>
          <cell r="E496" t="str">
            <v>DESPACHO</v>
          </cell>
          <cell r="F496" t="str">
            <v>NORMAL</v>
          </cell>
          <cell r="G496" t="str">
            <v>031080004769828</v>
          </cell>
          <cell r="H496">
            <v>44923</v>
          </cell>
          <cell r="I496" t="str">
            <v>EN_TRANSITO</v>
          </cell>
          <cell r="J496">
            <v>44923</v>
          </cell>
          <cell r="K496" t="str">
            <v>JOSUE ALDAHIR CHICA MURILLO</v>
          </cell>
          <cell r="L496" t="str">
            <v>ROSA ZARATE   CALLE VALLE ALTO  ETAPA 3</v>
          </cell>
          <cell r="M496" t="str">
            <v>0803747963</v>
          </cell>
          <cell r="N496" t="str">
            <v>0967188804</v>
          </cell>
          <cell r="O496" t="str">
            <v>0967188804</v>
          </cell>
          <cell r="P496" t="str">
            <v>080401</v>
          </cell>
          <cell r="Q496" t="str">
            <v>QUININDE</v>
          </cell>
          <cell r="R496" t="str">
            <v>ESMERALDAS</v>
          </cell>
          <cell r="S496" t="str">
            <v>ROSA ZARATE (QUININDE) - LOS ANGELES</v>
          </cell>
          <cell r="T496" t="str">
            <v>TRAMACO</v>
          </cell>
          <cell r="U496" t="str">
            <v>FLEXNETUIO_PROVINCIA</v>
          </cell>
          <cell r="V496">
            <v>1</v>
          </cell>
          <cell r="W496">
            <v>1</v>
          </cell>
          <cell r="X496" t="str">
            <v>FLEXNET ECUADOR - MDELIVERY</v>
          </cell>
          <cell r="Y496" t="str">
            <v>CALLE 28 DE JUNIO S/N Y GARCIA MORENO ENTRADA LLANO GRANDE</v>
          </cell>
        </row>
        <row r="497">
          <cell r="A497" t="str">
            <v>4769845</v>
          </cell>
          <cell r="B497">
            <v>487508</v>
          </cell>
          <cell r="C497" t="str">
            <v>4769845</v>
          </cell>
          <cell r="D497" t="str">
            <v>MDELIVERY</v>
          </cell>
          <cell r="E497" t="str">
            <v>DESPACHO</v>
          </cell>
          <cell r="F497" t="str">
            <v>NORMAL</v>
          </cell>
          <cell r="G497" t="str">
            <v>031080004769845</v>
          </cell>
          <cell r="H497">
            <v>44923</v>
          </cell>
          <cell r="I497" t="str">
            <v>EN_TRANSITO</v>
          </cell>
          <cell r="J497">
            <v>44923</v>
          </cell>
          <cell r="K497" t="str">
            <v>Judith Alexandra Arteaga Zambrano</v>
          </cell>
          <cell r="L497" t="str">
            <v>CHONE CALLE BOLIVAR SN Y SUCRE</v>
          </cell>
          <cell r="M497" t="str">
            <v>1304712696</v>
          </cell>
          <cell r="N497" t="str">
            <v>0987197987</v>
          </cell>
          <cell r="O497" t="str">
            <v>0987197987</v>
          </cell>
          <cell r="P497" t="str">
            <v>130703</v>
          </cell>
          <cell r="Q497" t="str">
            <v>CHONE</v>
          </cell>
          <cell r="R497" t="str">
            <v>MANABI</v>
          </cell>
          <cell r="S497" t="str">
            <v>CHONE</v>
          </cell>
          <cell r="T497" t="str">
            <v>TRAMACO</v>
          </cell>
          <cell r="U497" t="str">
            <v>FLEXNETUIO_PROVINCIA</v>
          </cell>
          <cell r="V497">
            <v>1</v>
          </cell>
          <cell r="W497">
            <v>1</v>
          </cell>
          <cell r="X497" t="str">
            <v>FLEXNET ECUADOR - MDELIVERY</v>
          </cell>
          <cell r="Y497" t="str">
            <v>CALLE 28 DE JUNIO S/N Y GARCIA MORENO ENTRADA LLANO GRANDE</v>
          </cell>
        </row>
        <row r="498">
          <cell r="A498" t="str">
            <v>4769847</v>
          </cell>
          <cell r="B498">
            <v>487509</v>
          </cell>
          <cell r="C498" t="str">
            <v>4769847</v>
          </cell>
          <cell r="D498" t="str">
            <v>MDELIVERY</v>
          </cell>
          <cell r="E498" t="str">
            <v>DESPACHO</v>
          </cell>
          <cell r="F498" t="str">
            <v>DERIVADO PICK UP</v>
          </cell>
          <cell r="G498" t="str">
            <v>031080004769847</v>
          </cell>
          <cell r="H498">
            <v>44923</v>
          </cell>
          <cell r="I498" t="str">
            <v>EN_TRANSITO</v>
          </cell>
          <cell r="J498">
            <v>44923</v>
          </cell>
          <cell r="K498" t="str">
            <v>Amanda Cecilia Andrade Puetate</v>
          </cell>
          <cell r="L498" t="str">
            <v>OFICINA TRAMACO QUITO ESPIRAL</v>
          </cell>
          <cell r="M498" t="str">
            <v>0401644679</v>
          </cell>
          <cell r="N498" t="str">
            <v>0983194813</v>
          </cell>
          <cell r="O498" t="str">
            <v>0983194813</v>
          </cell>
          <cell r="P498" t="str">
            <v>QUITO</v>
          </cell>
          <cell r="Q498" t="str">
            <v>QUITO</v>
          </cell>
          <cell r="R498" t="str">
            <v>PICHINCHA</v>
          </cell>
          <cell r="T498" t="str">
            <v>TRAMACO</v>
          </cell>
          <cell r="U498" t="str">
            <v>FLEXNETUIO_LOCAL</v>
          </cell>
          <cell r="V498">
            <v>1</v>
          </cell>
          <cell r="W498">
            <v>1</v>
          </cell>
          <cell r="X498" t="str">
            <v>FLEXNET ECUADOR - MDELIVERY</v>
          </cell>
          <cell r="Y498" t="str">
            <v>CALLE 28 DE JUNIO S/N Y GARCIA MORENO ENTRADA LLANO GRANDE</v>
          </cell>
        </row>
        <row r="499">
          <cell r="A499" t="str">
            <v>4769858</v>
          </cell>
          <cell r="B499">
            <v>487510</v>
          </cell>
          <cell r="C499" t="str">
            <v>4769858</v>
          </cell>
          <cell r="D499" t="str">
            <v>MDELIVERY</v>
          </cell>
          <cell r="E499" t="str">
            <v>DESPACHO</v>
          </cell>
          <cell r="F499" t="str">
            <v>NORMAL</v>
          </cell>
          <cell r="G499" t="str">
            <v>FT76998</v>
          </cell>
          <cell r="H499">
            <v>44923</v>
          </cell>
          <cell r="I499" t="str">
            <v>HABILITADO_RUTEO</v>
          </cell>
          <cell r="J499">
            <v>44923</v>
          </cell>
          <cell r="K499" t="str">
            <v>SALAZAR TITE XIMENA ELIZABETH</v>
          </cell>
          <cell r="L499" t="str">
            <v>QUITUMBE CALLE AV QUITUMBE NAN SN Y PASAJE A</v>
          </cell>
          <cell r="M499" t="str">
            <v>1717004285</v>
          </cell>
          <cell r="N499" t="str">
            <v>0995344347</v>
          </cell>
          <cell r="O499" t="str">
            <v>0995344347</v>
          </cell>
          <cell r="P499" t="str">
            <v>170701</v>
          </cell>
          <cell r="Q499" t="str">
            <v>QUITO</v>
          </cell>
          <cell r="R499" t="str">
            <v>PICHINCHA</v>
          </cell>
          <cell r="S499" t="str">
            <v>QUITO</v>
          </cell>
          <cell r="T499" t="str">
            <v>FLEXTRANS UIO</v>
          </cell>
          <cell r="U499" t="str">
            <v>FLEXNETUIO_LOCAL</v>
          </cell>
          <cell r="V499">
            <v>1</v>
          </cell>
          <cell r="W499">
            <v>1</v>
          </cell>
          <cell r="X499" t="str">
            <v>FLEXNET ECUADOR - MDELIVERY</v>
          </cell>
          <cell r="Y499" t="str">
            <v>CALLE 28 DE JUNIO S/N Y GARCIA MORENO ENTRADA LLANO GRANDE</v>
          </cell>
        </row>
        <row r="500">
          <cell r="A500" t="str">
            <v>4769860</v>
          </cell>
          <cell r="B500">
            <v>487511</v>
          </cell>
          <cell r="C500" t="str">
            <v>4769860</v>
          </cell>
          <cell r="D500" t="str">
            <v>MDELIVERY</v>
          </cell>
          <cell r="E500" t="str">
            <v>DESPACHO</v>
          </cell>
          <cell r="F500" t="str">
            <v>DERIVADO PICK UP</v>
          </cell>
          <cell r="G500" t="str">
            <v>031080004769860</v>
          </cell>
          <cell r="H500">
            <v>44923</v>
          </cell>
          <cell r="I500" t="str">
            <v>EN_TRANSITO</v>
          </cell>
          <cell r="J500">
            <v>44923</v>
          </cell>
          <cell r="K500" t="str">
            <v>Amanda Cecilia Andrade Puetate</v>
          </cell>
          <cell r="L500" t="str">
            <v>OFICINA TRAMACO QUITO ESPIRAL</v>
          </cell>
          <cell r="M500" t="str">
            <v>0401644679</v>
          </cell>
          <cell r="N500" t="str">
            <v>0983194813</v>
          </cell>
          <cell r="O500" t="str">
            <v/>
          </cell>
          <cell r="P500" t="str">
            <v>QUITO</v>
          </cell>
          <cell r="Q500" t="str">
            <v>QUITO</v>
          </cell>
          <cell r="R500" t="str">
            <v>PICHINCHA</v>
          </cell>
          <cell r="T500" t="str">
            <v>TRAMACO</v>
          </cell>
          <cell r="U500" t="str">
            <v>FLEXNETUIO_LOCAL</v>
          </cell>
          <cell r="V500">
            <v>1</v>
          </cell>
          <cell r="W500">
            <v>1</v>
          </cell>
          <cell r="X500" t="str">
            <v>FLEXNET ECUADOR - MDELIVERY</v>
          </cell>
          <cell r="Y500" t="str">
            <v>CALLE 28 DE JUNIO S/N Y GARCIA MORENO ENTRADA LLANO GRANDE</v>
          </cell>
        </row>
        <row r="501">
          <cell r="A501" t="str">
            <v>4769867</v>
          </cell>
          <cell r="B501">
            <v>487512</v>
          </cell>
          <cell r="C501" t="str">
            <v>4769867</v>
          </cell>
          <cell r="D501" t="str">
            <v>MDELIVERY</v>
          </cell>
          <cell r="E501" t="str">
            <v>DESPACHO</v>
          </cell>
          <cell r="F501" t="str">
            <v>NORMAL</v>
          </cell>
          <cell r="G501" t="str">
            <v>TF91056</v>
          </cell>
          <cell r="H501">
            <v>44923</v>
          </cell>
          <cell r="I501" t="str">
            <v>CARGADO_VEHICULO</v>
          </cell>
          <cell r="J501">
            <v>44923</v>
          </cell>
          <cell r="K501" t="str">
            <v>ANZULES VELIZ JAIRON ENRIQUE</v>
          </cell>
          <cell r="L501" t="str">
            <v>ROCAFUERTE   AV RUMICHACA SN AV 9 DE OCTUBRE</v>
          </cell>
          <cell r="M501" t="str">
            <v>0940626286</v>
          </cell>
          <cell r="N501" t="str">
            <v>0979176117</v>
          </cell>
          <cell r="O501" t="str">
            <v>0979176117</v>
          </cell>
          <cell r="P501" t="str">
            <v>090307</v>
          </cell>
          <cell r="Q501" t="str">
            <v>GUAYAQUIL</v>
          </cell>
          <cell r="R501" t="str">
            <v>GUAYAS</v>
          </cell>
          <cell r="S501" t="str">
            <v>GUAYAQUIL</v>
          </cell>
          <cell r="T501" t="str">
            <v>FLEXTRANS GYE</v>
          </cell>
          <cell r="U501" t="str">
            <v>FLEXNETUIO_GYE</v>
          </cell>
          <cell r="V501">
            <v>1</v>
          </cell>
          <cell r="W501">
            <v>1</v>
          </cell>
          <cell r="X501" t="str">
            <v>FLEXNET ECUADOR - MDELIVERY</v>
          </cell>
          <cell r="Y501" t="str">
            <v>CALLE 28 DE JUNIO S/N Y GARCIA MORENO ENTRADA LLANO GRANDE</v>
          </cell>
        </row>
        <row r="502">
          <cell r="A502" t="str">
            <v>4769903</v>
          </cell>
          <cell r="B502">
            <v>487513</v>
          </cell>
          <cell r="C502" t="str">
            <v>4769903</v>
          </cell>
          <cell r="D502" t="str">
            <v>MDELIVERY</v>
          </cell>
          <cell r="E502" t="str">
            <v>DESPACHO</v>
          </cell>
          <cell r="F502" t="str">
            <v>NORMAL</v>
          </cell>
          <cell r="G502" t="str">
            <v>FT76985</v>
          </cell>
          <cell r="H502">
            <v>44923</v>
          </cell>
          <cell r="I502" t="str">
            <v>HABILITADO_RUTEO</v>
          </cell>
          <cell r="J502">
            <v>44923</v>
          </cell>
          <cell r="K502" t="str">
            <v>SANTIAGO ALEJANDRO MAIGUA PERALTA</v>
          </cell>
          <cell r="L502" t="str">
            <v>MARISCAL SUCRE    CALLE CRISTOBAL DE ACUNA    SN TORIBIO MONTES</v>
          </cell>
          <cell r="M502" t="str">
            <v>1750105296</v>
          </cell>
          <cell r="N502" t="str">
            <v>0994047609</v>
          </cell>
          <cell r="O502" t="str">
            <v>0994047609</v>
          </cell>
          <cell r="P502" t="str">
            <v>170520</v>
          </cell>
          <cell r="Q502" t="str">
            <v>QUITO</v>
          </cell>
          <cell r="R502" t="str">
            <v>PICHINCHA</v>
          </cell>
          <cell r="S502" t="str">
            <v>QUITO</v>
          </cell>
          <cell r="T502" t="str">
            <v>FLEXTRANS UIO</v>
          </cell>
          <cell r="U502" t="str">
            <v>FLEXNETUIO_LOCAL</v>
          </cell>
          <cell r="V502">
            <v>1</v>
          </cell>
          <cell r="W502">
            <v>1</v>
          </cell>
          <cell r="X502" t="str">
            <v>FLEXNET ECUADOR - MDELIVERY</v>
          </cell>
          <cell r="Y502" t="str">
            <v>CALLE 28 DE JUNIO S/N Y GARCIA MORENO ENTRADA LLANO GRANDE</v>
          </cell>
        </row>
        <row r="503">
          <cell r="A503" t="str">
            <v>4769908</v>
          </cell>
          <cell r="B503">
            <v>487514</v>
          </cell>
          <cell r="C503" t="str">
            <v>4769908</v>
          </cell>
          <cell r="D503" t="str">
            <v>MDELIVERY</v>
          </cell>
          <cell r="E503" t="str">
            <v>DESPACHO</v>
          </cell>
          <cell r="F503" t="str">
            <v>DERIVADO PICK UP</v>
          </cell>
          <cell r="G503" t="str">
            <v>031080004769908</v>
          </cell>
          <cell r="H503">
            <v>44923</v>
          </cell>
          <cell r="I503" t="str">
            <v>EN_TRANSITO</v>
          </cell>
          <cell r="J503">
            <v>44923</v>
          </cell>
          <cell r="K503" t="str">
            <v>ADRIANA BEATRIZ ACOSTA BURGOS</v>
          </cell>
          <cell r="L503" t="str">
            <v>OFICINA TRAMACO EL COCA</v>
          </cell>
          <cell r="M503" t="str">
            <v>1721314183</v>
          </cell>
          <cell r="N503" t="str">
            <v>0939433182</v>
          </cell>
          <cell r="O503" t="str">
            <v>0939433182</v>
          </cell>
          <cell r="P503" t="str">
            <v>220201</v>
          </cell>
          <cell r="Q503" t="str">
            <v>EL COCA</v>
          </cell>
          <cell r="R503" t="str">
            <v>ORELLANA</v>
          </cell>
          <cell r="S503" t="str">
            <v>PUERTO FRANCISCO DE ORELLANA (EL COCA)</v>
          </cell>
          <cell r="T503" t="str">
            <v>TRAMACO</v>
          </cell>
          <cell r="V503">
            <v>1</v>
          </cell>
          <cell r="W503">
            <v>1</v>
          </cell>
          <cell r="X503" t="str">
            <v>FLEXNET ECUADOR - MDELIVERY</v>
          </cell>
          <cell r="Y503" t="str">
            <v>CALLE 28 DE JUNIO S/N Y GARCIA MORENO ENTRADA LLANO GRANDE</v>
          </cell>
        </row>
        <row r="504">
          <cell r="A504" t="str">
            <v>4769931</v>
          </cell>
          <cell r="B504">
            <v>487515</v>
          </cell>
          <cell r="C504" t="str">
            <v>4769931</v>
          </cell>
          <cell r="D504" t="str">
            <v>MDELIVERY</v>
          </cell>
          <cell r="E504" t="str">
            <v>DESPACHO</v>
          </cell>
          <cell r="F504" t="str">
            <v>NORMAL</v>
          </cell>
          <cell r="G504" t="str">
            <v>031080004769931</v>
          </cell>
          <cell r="H504">
            <v>44923</v>
          </cell>
          <cell r="I504" t="str">
            <v>EN_TRANSITO</v>
          </cell>
          <cell r="J504">
            <v>44923</v>
          </cell>
          <cell r="K504" t="str">
            <v>MARIO DANIEL HERRERA PURUNCAJAS</v>
          </cell>
          <cell r="L504" t="str">
            <v>GABRIEL IGNACIO VEINTIMILLA     AV  GUAYAQUIL SN MANABI</v>
          </cell>
          <cell r="M504" t="str">
            <v>0503057572</v>
          </cell>
          <cell r="N504" t="str">
            <v>0995866771</v>
          </cell>
          <cell r="O504" t="str">
            <v>0995866771</v>
          </cell>
          <cell r="P504" t="str">
            <v>020101</v>
          </cell>
          <cell r="Q504" t="str">
            <v>GUARANDA</v>
          </cell>
          <cell r="R504" t="str">
            <v>BOLIVAR</v>
          </cell>
          <cell r="S504" t="str">
            <v>GUARANDA</v>
          </cell>
          <cell r="T504" t="str">
            <v>TRAMACO</v>
          </cell>
          <cell r="U504" t="str">
            <v>FLEXNETUIO_PROVINCIA</v>
          </cell>
          <cell r="V504">
            <v>1</v>
          </cell>
          <cell r="W504">
            <v>1</v>
          </cell>
          <cell r="X504" t="str">
            <v>FLEXNET ECUADOR - MDELIVERY</v>
          </cell>
          <cell r="Y504" t="str">
            <v>CALLE 28 DE JUNIO S/N Y GARCIA MORENO ENTRADA LLANO GRANDE</v>
          </cell>
        </row>
        <row r="505">
          <cell r="A505" t="str">
            <v>4770142</v>
          </cell>
          <cell r="B505">
            <v>487516</v>
          </cell>
          <cell r="C505" t="str">
            <v>4770142</v>
          </cell>
          <cell r="D505" t="str">
            <v>MDELIVERY</v>
          </cell>
          <cell r="E505" t="str">
            <v>DESPACHO</v>
          </cell>
          <cell r="F505" t="str">
            <v>NORMAL</v>
          </cell>
          <cell r="G505" t="str">
            <v>TF91058</v>
          </cell>
          <cell r="H505">
            <v>44923</v>
          </cell>
          <cell r="I505" t="str">
            <v>CARGADO_VEHICULO</v>
          </cell>
          <cell r="J505">
            <v>44923</v>
          </cell>
          <cell r="K505" t="str">
            <v>NIEVES ALICIA TORRES CUZQUILLO</v>
          </cell>
          <cell r="L505" t="str">
            <v>TARQUI COOP FRANCISCO JACOME  MZ  327   VILLA 8  AV EDUARDO SOLA FRANCO</v>
          </cell>
          <cell r="M505" t="str">
            <v>0924998842</v>
          </cell>
          <cell r="N505" t="str">
            <v>0986134805</v>
          </cell>
          <cell r="O505" t="str">
            <v>0986134805</v>
          </cell>
          <cell r="P505" t="str">
            <v>090605</v>
          </cell>
          <cell r="Q505" t="str">
            <v>GUAYAQUIL</v>
          </cell>
          <cell r="R505" t="str">
            <v>GUAYAS</v>
          </cell>
          <cell r="S505" t="str">
            <v>GUAYAQUIL</v>
          </cell>
          <cell r="T505" t="str">
            <v>FLEXTRANS GYE</v>
          </cell>
          <cell r="U505" t="str">
            <v>FLEXNETUIO_GYE</v>
          </cell>
          <cell r="V505">
            <v>1</v>
          </cell>
          <cell r="W505">
            <v>1</v>
          </cell>
          <cell r="X505" t="str">
            <v>FLEXNET ECUADOR - MDELIVERY</v>
          </cell>
          <cell r="Y505" t="str">
            <v>CALLE 28 DE JUNIO S/N Y GARCIA MORENO ENTRADA LLANO GRANDE</v>
          </cell>
        </row>
        <row r="506">
          <cell r="A506" t="str">
            <v>4770324</v>
          </cell>
          <cell r="B506">
            <v>487517</v>
          </cell>
          <cell r="C506" t="str">
            <v>4770324</v>
          </cell>
          <cell r="D506" t="str">
            <v>MDELIVERY</v>
          </cell>
          <cell r="E506" t="str">
            <v>DESPACHO</v>
          </cell>
          <cell r="F506" t="str">
            <v>DERIVADO PICK UP</v>
          </cell>
          <cell r="G506" t="str">
            <v>031080004770324</v>
          </cell>
          <cell r="H506">
            <v>44923</v>
          </cell>
          <cell r="I506" t="str">
            <v>EN_TRANSITO</v>
          </cell>
          <cell r="J506">
            <v>44923</v>
          </cell>
          <cell r="K506" t="str">
            <v>PABLO DANIEL MINA CUAICAL</v>
          </cell>
          <cell r="L506" t="str">
            <v>OFICINA TRAMACO CAYAMBE</v>
          </cell>
          <cell r="M506" t="str">
            <v>1725313298</v>
          </cell>
          <cell r="N506" t="str">
            <v>0969915355</v>
          </cell>
          <cell r="O506" t="str">
            <v>0969915355</v>
          </cell>
          <cell r="P506" t="str">
            <v>CAYAMBE</v>
          </cell>
          <cell r="Q506" t="str">
            <v>CAYAMBE</v>
          </cell>
          <cell r="R506" t="str">
            <v>PICHINCHA</v>
          </cell>
          <cell r="T506" t="str">
            <v>TRAMACO</v>
          </cell>
          <cell r="U506" t="str">
            <v>FLEXNETUIO_PROVINCIA</v>
          </cell>
          <cell r="V506">
            <v>1</v>
          </cell>
          <cell r="W506">
            <v>1</v>
          </cell>
          <cell r="X506" t="str">
            <v>FLEXNET ECUADOR - MDELIVERY</v>
          </cell>
          <cell r="Y506" t="str">
            <v>CALLE 28 DE JUNIO S/N Y GARCIA MORENO ENTRADA LLANO GRANDE</v>
          </cell>
        </row>
        <row r="507">
          <cell r="A507" t="str">
            <v>4770440</v>
          </cell>
          <cell r="B507">
            <v>487518</v>
          </cell>
          <cell r="C507" t="str">
            <v>4770440</v>
          </cell>
          <cell r="D507" t="str">
            <v>MDELIVERY</v>
          </cell>
          <cell r="E507" t="str">
            <v>DESPACHO</v>
          </cell>
          <cell r="F507" t="str">
            <v>NORMAL</v>
          </cell>
          <cell r="G507" t="str">
            <v>031080004770440</v>
          </cell>
          <cell r="H507">
            <v>44923</v>
          </cell>
          <cell r="I507" t="str">
            <v>EN_TRANSITO</v>
          </cell>
          <cell r="J507">
            <v>44923</v>
          </cell>
          <cell r="K507" t="str">
            <v>SHIRLEY CAROLINA MARLENE NIETO RODRIGUEZ</v>
          </cell>
          <cell r="L507" t="str">
            <v>ELOY ALFARO CDLA PRIMAVERA 1 MZ B5 SOLAR 13</v>
          </cell>
          <cell r="M507" t="str">
            <v>0909409427</v>
          </cell>
          <cell r="N507" t="str">
            <v>0992873817</v>
          </cell>
          <cell r="O507" t="str">
            <v>0992873817</v>
          </cell>
          <cell r="P507" t="str">
            <v>092408</v>
          </cell>
          <cell r="Q507" t="str">
            <v>DURAN</v>
          </cell>
          <cell r="R507" t="str">
            <v>GUAYAS</v>
          </cell>
          <cell r="S507" t="str">
            <v>ELOY ALFARO (DURAN)</v>
          </cell>
          <cell r="T507" t="str">
            <v>TRAMACO</v>
          </cell>
          <cell r="U507" t="str">
            <v>FLEXNETUIO_GYE</v>
          </cell>
          <cell r="V507">
            <v>1</v>
          </cell>
          <cell r="W507">
            <v>1</v>
          </cell>
          <cell r="X507" t="str">
            <v>FLEXNET ECUADOR - MDELIVERY</v>
          </cell>
          <cell r="Y507" t="str">
            <v>CALLE 28 DE JUNIO S/N Y GARCIA MORENO ENTRADA LLANO GRANDE</v>
          </cell>
        </row>
        <row r="508">
          <cell r="A508" t="str">
            <v>4770613</v>
          </cell>
          <cell r="B508">
            <v>487519</v>
          </cell>
          <cell r="C508" t="str">
            <v>4770613</v>
          </cell>
          <cell r="D508" t="str">
            <v>MDELIVERY</v>
          </cell>
          <cell r="E508" t="str">
            <v>DESPACHO</v>
          </cell>
          <cell r="F508" t="str">
            <v>NORMAL</v>
          </cell>
          <cell r="G508" t="str">
            <v>FT76987</v>
          </cell>
          <cell r="H508">
            <v>44923</v>
          </cell>
          <cell r="I508" t="str">
            <v>HABILITADO_RUTEO</v>
          </cell>
          <cell r="J508">
            <v>44923</v>
          </cell>
          <cell r="K508" t="str">
            <v>SIMBANA PINTA PAOLA ALEXANDRA</v>
          </cell>
          <cell r="L508" t="str">
            <v>CONOCOTO CALLE MANABI SN CALLE PICHINCHA</v>
          </cell>
          <cell r="M508" t="str">
            <v>1727622829</v>
          </cell>
          <cell r="N508" t="str">
            <v>0984926628</v>
          </cell>
          <cell r="O508" t="str">
            <v>0984926628</v>
          </cell>
          <cell r="P508" t="str">
            <v>170805</v>
          </cell>
          <cell r="Q508" t="str">
            <v>QUITO</v>
          </cell>
          <cell r="R508" t="str">
            <v>PICHINCHA</v>
          </cell>
          <cell r="S508" t="str">
            <v>CONOCOTO - DEAN BAJO -  -  -  -</v>
          </cell>
          <cell r="T508" t="str">
            <v>FLEXTRANS UIO</v>
          </cell>
          <cell r="U508" t="str">
            <v>FLEXNETUIO_LOCAL</v>
          </cell>
          <cell r="V508">
            <v>1</v>
          </cell>
          <cell r="W508">
            <v>1</v>
          </cell>
          <cell r="X508" t="str">
            <v>FLEXNET ECUADOR - MDELIVERY</v>
          </cell>
          <cell r="Y508" t="str">
            <v>CALLE 28 DE JUNIO S/N Y GARCIA MORENO ENTRADA LLANO GRANDE</v>
          </cell>
        </row>
        <row r="509">
          <cell r="A509" t="str">
            <v>4771128</v>
          </cell>
          <cell r="B509">
            <v>487520</v>
          </cell>
          <cell r="C509" t="str">
            <v>4771128</v>
          </cell>
          <cell r="D509" t="str">
            <v>MDELIVERY</v>
          </cell>
          <cell r="E509" t="str">
            <v>DESPACHO</v>
          </cell>
          <cell r="F509" t="str">
            <v>NORMAL</v>
          </cell>
          <cell r="G509" t="str">
            <v>031080004771128</v>
          </cell>
          <cell r="H509">
            <v>44923</v>
          </cell>
          <cell r="I509" t="str">
            <v>EN_TRANSITO</v>
          </cell>
          <cell r="J509">
            <v>44923</v>
          </cell>
          <cell r="K509" t="str">
            <v>ERICK IVAN ZAMBRANO MUNOZ</v>
          </cell>
          <cell r="L509" t="str">
            <v>CHONE CALLE PRUDENCIO LOOR  034 CALLE CARLOS ALBERTO ARAY</v>
          </cell>
          <cell r="M509" t="str">
            <v>1725122228</v>
          </cell>
          <cell r="N509" t="str">
            <v>0998358922</v>
          </cell>
          <cell r="O509" t="str">
            <v>0998358922</v>
          </cell>
          <cell r="P509" t="str">
            <v>130703</v>
          </cell>
          <cell r="Q509" t="str">
            <v>CHONE</v>
          </cell>
          <cell r="R509" t="str">
            <v>MANABI</v>
          </cell>
          <cell r="S509" t="str">
            <v>CHONE</v>
          </cell>
          <cell r="T509" t="str">
            <v>TRAMACO</v>
          </cell>
          <cell r="U509" t="str">
            <v>FLEXNETUIO_PROVINCIA</v>
          </cell>
          <cell r="V509">
            <v>1</v>
          </cell>
          <cell r="W509">
            <v>1</v>
          </cell>
          <cell r="X509" t="str">
            <v>FLEXNET ECUADOR - MDELIVERY</v>
          </cell>
          <cell r="Y509" t="str">
            <v>CALLE 28 DE JUNIO S/N Y GARCIA MORENO ENTRADA LLANO GRANDE</v>
          </cell>
        </row>
        <row r="510">
          <cell r="A510" t="str">
            <v>4771413</v>
          </cell>
          <cell r="B510">
            <v>487521</v>
          </cell>
          <cell r="C510" t="str">
            <v>4771413</v>
          </cell>
          <cell r="D510" t="str">
            <v>MDELIVERY</v>
          </cell>
          <cell r="E510" t="str">
            <v>DESPACHO</v>
          </cell>
          <cell r="F510" t="str">
            <v>NORMAL</v>
          </cell>
          <cell r="G510" t="str">
            <v>FT76991</v>
          </cell>
          <cell r="H510">
            <v>44923</v>
          </cell>
          <cell r="I510" t="str">
            <v>HABILITADO_RUTEO</v>
          </cell>
          <cell r="J510">
            <v>44923</v>
          </cell>
          <cell r="K510" t="str">
            <v>RODRIGUEZ ERAZO WISTON ARMANDO</v>
          </cell>
          <cell r="L510" t="str">
            <v>CARCELEN CALLE N91 N90 102 PASAJE 21</v>
          </cell>
          <cell r="M510" t="str">
            <v>1001355120</v>
          </cell>
          <cell r="N510" t="str">
            <v>0978958739</v>
          </cell>
          <cell r="O510" t="str">
            <v>0978958739</v>
          </cell>
          <cell r="P510" t="str">
            <v>170302</v>
          </cell>
          <cell r="Q510" t="str">
            <v>QUITO</v>
          </cell>
          <cell r="R510" t="str">
            <v>PICHINCHA</v>
          </cell>
          <cell r="S510" t="str">
            <v>QUITO</v>
          </cell>
          <cell r="T510" t="str">
            <v>FLEXTRANS UIO</v>
          </cell>
          <cell r="U510" t="str">
            <v>FLEXNETUIO_LOCAL</v>
          </cell>
          <cell r="V510">
            <v>1</v>
          </cell>
          <cell r="W510">
            <v>1</v>
          </cell>
          <cell r="X510" t="str">
            <v>FLEXNET ECUADOR - MDELIVERY</v>
          </cell>
          <cell r="Y510" t="str">
            <v>CALLE 28 DE JUNIO S/N Y GARCIA MORENO ENTRADA LLANO GRANDE</v>
          </cell>
        </row>
        <row r="511">
          <cell r="A511" t="str">
            <v>4771424</v>
          </cell>
          <cell r="B511">
            <v>487522</v>
          </cell>
          <cell r="C511" t="str">
            <v>4771424</v>
          </cell>
          <cell r="D511" t="str">
            <v>MDELIVERY</v>
          </cell>
          <cell r="E511" t="str">
            <v>DESPACHO</v>
          </cell>
          <cell r="F511" t="str">
            <v>NORMAL</v>
          </cell>
          <cell r="G511" t="str">
            <v>031080004771424</v>
          </cell>
          <cell r="H511">
            <v>44923</v>
          </cell>
          <cell r="I511" t="str">
            <v>EN_TRANSITO</v>
          </cell>
          <cell r="J511">
            <v>44923</v>
          </cell>
          <cell r="K511" t="str">
            <v>ARIEL ARTURO ACOSTA ZAMBRANO</v>
          </cell>
          <cell r="L511" t="str">
            <v>SIMON BOLIVAR CALLE VICENTE ROCAFUERTE SN AV ECUADOR</v>
          </cell>
          <cell r="M511" t="str">
            <v>0941986663</v>
          </cell>
          <cell r="N511" t="str">
            <v>0988342836</v>
          </cell>
          <cell r="O511" t="str">
            <v>0988342836</v>
          </cell>
          <cell r="P511" t="str">
            <v>091101</v>
          </cell>
          <cell r="Q511" t="str">
            <v>SIMON BOLIVAR</v>
          </cell>
          <cell r="R511" t="str">
            <v>GUAYAS</v>
          </cell>
          <cell r="S511" t="str">
            <v>SIMON BOLIVAR - SANTO DOMINGO</v>
          </cell>
          <cell r="T511" t="str">
            <v>TRAMACO</v>
          </cell>
          <cell r="U511" t="str">
            <v>FLEXNETUIO_PROVINCIA</v>
          </cell>
          <cell r="V511">
            <v>1</v>
          </cell>
          <cell r="W511">
            <v>1</v>
          </cell>
          <cell r="X511" t="str">
            <v>FLEXNET ECUADOR - MDELIVERY</v>
          </cell>
          <cell r="Y511" t="str">
            <v>CALLE 28 DE JUNIO S/N Y GARCIA MORENO ENTRADA LLANO GRANDE</v>
          </cell>
        </row>
        <row r="512">
          <cell r="A512" t="str">
            <v>4771545</v>
          </cell>
          <cell r="B512">
            <v>487523</v>
          </cell>
          <cell r="C512" t="str">
            <v>4771545</v>
          </cell>
          <cell r="D512" t="str">
            <v>MDELIVERY</v>
          </cell>
          <cell r="E512" t="str">
            <v>DESPACHO</v>
          </cell>
          <cell r="F512" t="str">
            <v>NORMAL</v>
          </cell>
          <cell r="G512" t="str">
            <v>TF91049</v>
          </cell>
          <cell r="H512">
            <v>44923</v>
          </cell>
          <cell r="I512" t="str">
            <v>CARGADO_VEHICULO</v>
          </cell>
          <cell r="J512">
            <v>44923</v>
          </cell>
          <cell r="K512" t="str">
            <v>STEVS ALBERTO JARAMILLO ROMERO</v>
          </cell>
          <cell r="L512" t="str">
            <v>TARQUI  CDLA MIRADOR DEL NORTE  MZ 42 VILLA 20 CALLE INGENIERO FELIPE PESO CAMPUZANO</v>
          </cell>
          <cell r="M512" t="str">
            <v>0923048912</v>
          </cell>
          <cell r="N512" t="str">
            <v>0983875097</v>
          </cell>
          <cell r="O512" t="str">
            <v>0983875097</v>
          </cell>
          <cell r="P512" t="str">
            <v>090602</v>
          </cell>
          <cell r="Q512" t="str">
            <v>GUAYAQUIL</v>
          </cell>
          <cell r="R512" t="str">
            <v>GUAYAS</v>
          </cell>
          <cell r="S512" t="str">
            <v>GUAYAQUIL</v>
          </cell>
          <cell r="T512" t="str">
            <v>FLEXTRANS GYE</v>
          </cell>
          <cell r="U512" t="str">
            <v>FLEXNETUIO_GYE</v>
          </cell>
          <cell r="V512">
            <v>1</v>
          </cell>
          <cell r="W512">
            <v>1</v>
          </cell>
          <cell r="X512" t="str">
            <v>FLEXNET ECUADOR - MDELIVERY</v>
          </cell>
          <cell r="Y512" t="str">
            <v>CALLE 28 DE JUNIO S/N Y GARCIA MORENO ENTRADA LLANO GRANDE</v>
          </cell>
        </row>
        <row r="513">
          <cell r="A513" t="str">
            <v>4771600</v>
          </cell>
          <cell r="B513">
            <v>487524</v>
          </cell>
          <cell r="C513" t="str">
            <v>4771600</v>
          </cell>
          <cell r="D513" t="str">
            <v>MDELIVERY</v>
          </cell>
          <cell r="E513" t="str">
            <v>DESPACHO</v>
          </cell>
          <cell r="F513" t="str">
            <v>NORMAL</v>
          </cell>
          <cell r="G513" t="str">
            <v>FT76986</v>
          </cell>
          <cell r="H513">
            <v>44923</v>
          </cell>
          <cell r="I513" t="str">
            <v>HABILITADO_RUTEO</v>
          </cell>
          <cell r="J513">
            <v>44923</v>
          </cell>
          <cell r="K513" t="str">
            <v>NACATA LOACHAMIN JOHNNY JAVIER</v>
          </cell>
          <cell r="L513" t="str">
            <v>QUITUMBE    AV  PEDRO VICENTE MALDONADO  SN GUAYANAY NAN</v>
          </cell>
          <cell r="M513" t="str">
            <v>1718098781</v>
          </cell>
          <cell r="N513" t="str">
            <v>0995724482</v>
          </cell>
          <cell r="O513" t="str">
            <v>0995724482</v>
          </cell>
          <cell r="P513" t="str">
            <v>170703</v>
          </cell>
          <cell r="Q513" t="str">
            <v>QUITO</v>
          </cell>
          <cell r="R513" t="str">
            <v>PICHINCHA</v>
          </cell>
          <cell r="S513" t="str">
            <v>QUITO</v>
          </cell>
          <cell r="T513" t="str">
            <v>FLEXTRANS UIO</v>
          </cell>
          <cell r="U513" t="str">
            <v>FLEXNETUIO_LOCAL</v>
          </cell>
          <cell r="V513">
            <v>1</v>
          </cell>
          <cell r="W513">
            <v>1</v>
          </cell>
          <cell r="X513" t="str">
            <v>FLEXNET ECUADOR - MDELIVERY</v>
          </cell>
          <cell r="Y513" t="str">
            <v>CALLE 28 DE JUNIO S/N Y GARCIA MORENO ENTRADA LLANO GRANDE</v>
          </cell>
        </row>
        <row r="514">
          <cell r="A514" t="str">
            <v>4771632</v>
          </cell>
          <cell r="B514">
            <v>487525</v>
          </cell>
          <cell r="C514" t="str">
            <v>4771632</v>
          </cell>
          <cell r="D514" t="str">
            <v>MDELIVERY</v>
          </cell>
          <cell r="E514" t="str">
            <v>DESPACHO</v>
          </cell>
          <cell r="F514" t="str">
            <v>NORMAL</v>
          </cell>
          <cell r="G514" t="str">
            <v>031080004771632</v>
          </cell>
          <cell r="H514">
            <v>44923</v>
          </cell>
          <cell r="I514" t="str">
            <v>EN_TRANSITO</v>
          </cell>
          <cell r="J514">
            <v>44923</v>
          </cell>
          <cell r="K514" t="str">
            <v>KARLO RAMIRO MOGROVEJO ROMAN</v>
          </cell>
          <cell r="L514" t="str">
            <v>MACHALA CALLE BUENAVISTA SN CALLE BOYACA</v>
          </cell>
          <cell r="M514" t="str">
            <v>1103218333</v>
          </cell>
          <cell r="N514" t="str">
            <v>0992820260</v>
          </cell>
          <cell r="O514" t="str">
            <v>0992820260</v>
          </cell>
          <cell r="P514" t="str">
            <v>170205</v>
          </cell>
          <cell r="Q514" t="str">
            <v>QUITO</v>
          </cell>
          <cell r="R514" t="str">
            <v>PICHINCHA</v>
          </cell>
          <cell r="S514" t="str">
            <v>CALDERON (CARAPUNGO) - SAN FRANCISCO</v>
          </cell>
          <cell r="T514" t="str">
            <v>TRAMACO</v>
          </cell>
          <cell r="U514" t="str">
            <v>FLEXNETUIO_LOCAL</v>
          </cell>
          <cell r="V514">
            <v>1</v>
          </cell>
          <cell r="W514">
            <v>1</v>
          </cell>
          <cell r="X514" t="str">
            <v>FLEXNET ECUADOR - MDELIVERY</v>
          </cell>
          <cell r="Y514" t="str">
            <v>CALLE 28 DE JUNIO S/N Y GARCIA MORENO ENTRADA LLANO GRANDE</v>
          </cell>
        </row>
        <row r="515">
          <cell r="A515" t="str">
            <v>4771633</v>
          </cell>
          <cell r="B515">
            <v>487526</v>
          </cell>
          <cell r="C515" t="str">
            <v>4771633</v>
          </cell>
          <cell r="D515" t="str">
            <v>MDELIVERY</v>
          </cell>
          <cell r="E515" t="str">
            <v>DESPACHO</v>
          </cell>
          <cell r="F515" t="str">
            <v>NORMAL</v>
          </cell>
          <cell r="G515" t="str">
            <v>031080004771633</v>
          </cell>
          <cell r="H515">
            <v>44923</v>
          </cell>
          <cell r="I515" t="str">
            <v>EN_TRANSITO</v>
          </cell>
          <cell r="J515">
            <v>44923</v>
          </cell>
          <cell r="K515" t="str">
            <v>ZAMBRANO SOLORZANO TITO EDMUNDO</v>
          </cell>
          <cell r="L515" t="str">
            <v>LEONIDAS PROANIO AV VICTOR VELIZ MACIAS  SN CALLE 23</v>
          </cell>
          <cell r="M515" t="str">
            <v>1313319004</v>
          </cell>
          <cell r="N515" t="str">
            <v>0967593068</v>
          </cell>
          <cell r="O515" t="str">
            <v>0979413270</v>
          </cell>
          <cell r="P515" t="str">
            <v>130217</v>
          </cell>
          <cell r="Q515" t="str">
            <v>MONTECRISTI</v>
          </cell>
          <cell r="R515" t="str">
            <v>MANABI</v>
          </cell>
          <cell r="S515" t="str">
            <v>MONTECRISTI</v>
          </cell>
          <cell r="T515" t="str">
            <v>TRAMACO</v>
          </cell>
          <cell r="U515" t="str">
            <v>FLEXNETUIO_PROVINCIA</v>
          </cell>
          <cell r="V515">
            <v>1</v>
          </cell>
          <cell r="W515">
            <v>1</v>
          </cell>
          <cell r="X515" t="str">
            <v>FLEXNET ECUADOR - MDELIVERY</v>
          </cell>
          <cell r="Y515" t="str">
            <v>CALLE 28 DE JUNIO S/N Y GARCIA MORENO ENTRADA LLANO GRANDE</v>
          </cell>
        </row>
        <row r="516">
          <cell r="A516" t="str">
            <v>4749361</v>
          </cell>
          <cell r="B516">
            <v>487527</v>
          </cell>
          <cell r="C516" t="str">
            <v>4749361</v>
          </cell>
          <cell r="D516" t="str">
            <v>MDELIVERY</v>
          </cell>
          <cell r="E516" t="str">
            <v>DESPACHO</v>
          </cell>
          <cell r="F516" t="str">
            <v>NORMAL</v>
          </cell>
          <cell r="G516" t="str">
            <v>FT76990</v>
          </cell>
          <cell r="H516">
            <v>44923</v>
          </cell>
          <cell r="I516" t="str">
            <v>HABILITADO_RUTEO</v>
          </cell>
          <cell r="J516">
            <v>44923</v>
          </cell>
          <cell r="K516" t="str">
            <v>MATEO ALEXANDER QUISPE CHILUISA</v>
          </cell>
          <cell r="L516" t="str">
            <v>LA ECUATORIANA CALLE OE9F SN CALLE S52</v>
          </cell>
          <cell r="M516" t="str">
            <v>1752549830</v>
          </cell>
          <cell r="N516" t="str">
            <v>0969808572</v>
          </cell>
          <cell r="O516" t="str">
            <v>0969808572</v>
          </cell>
          <cell r="P516" t="str">
            <v>170707</v>
          </cell>
          <cell r="Q516" t="str">
            <v>QUITO</v>
          </cell>
          <cell r="R516" t="str">
            <v>PICHINCHA</v>
          </cell>
          <cell r="S516" t="str">
            <v>QUITO</v>
          </cell>
          <cell r="T516" t="str">
            <v>FLEXTRANS UIO</v>
          </cell>
          <cell r="U516" t="str">
            <v>FLEXNETUIO_LOCAL</v>
          </cell>
          <cell r="V516">
            <v>1</v>
          </cell>
          <cell r="W516">
            <v>1</v>
          </cell>
          <cell r="X516" t="str">
            <v>FLEXNET ECUADOR - MDELIVERY</v>
          </cell>
          <cell r="Y516" t="str">
            <v>CALLE 28 DE JUNIO S/N Y GARCIA MORENO ENTRADA LLANO GRANDE</v>
          </cell>
        </row>
        <row r="517">
          <cell r="A517" t="str">
            <v>4771902</v>
          </cell>
          <cell r="B517">
            <v>487528</v>
          </cell>
          <cell r="C517" t="str">
            <v>4771902</v>
          </cell>
          <cell r="D517" t="str">
            <v>MDELIVERY</v>
          </cell>
          <cell r="E517" t="str">
            <v>DESPACHO</v>
          </cell>
          <cell r="F517" t="str">
            <v>NORMAL</v>
          </cell>
          <cell r="G517" t="str">
            <v>FT76988</v>
          </cell>
          <cell r="H517">
            <v>44923</v>
          </cell>
          <cell r="I517" t="str">
            <v>HABILITADO_RUTEO</v>
          </cell>
          <cell r="J517">
            <v>44923</v>
          </cell>
          <cell r="K517" t="str">
            <v>MARIA JOSE PAZMINO VISCARRA</v>
          </cell>
          <cell r="L517" t="str">
            <v>MARISCAL CALLE ROBLES  SN  Y AMAZONAS</v>
          </cell>
          <cell r="M517" t="str">
            <v>0201487204</v>
          </cell>
          <cell r="N517" t="str">
            <v>0984212717</v>
          </cell>
          <cell r="O517" t="str">
            <v>0984212717</v>
          </cell>
          <cell r="P517" t="str">
            <v>QUITO</v>
          </cell>
          <cell r="Q517" t="str">
            <v>QUITO</v>
          </cell>
          <cell r="R517" t="str">
            <v>PICHINCHA</v>
          </cell>
          <cell r="T517" t="str">
            <v>FLEXTRANS UIO</v>
          </cell>
          <cell r="U517" t="str">
            <v>FLEXNETUIO_LOCAL</v>
          </cell>
          <cell r="V517">
            <v>1</v>
          </cell>
          <cell r="W517">
            <v>1</v>
          </cell>
          <cell r="X517" t="str">
            <v>FLEXNET ECUADOR - MDELIVERY</v>
          </cell>
          <cell r="Y517" t="str">
            <v>CALLE 28 DE JUNIO S/N Y GARCIA MORENO ENTRADA LLANO GRANDE</v>
          </cell>
        </row>
        <row r="518">
          <cell r="A518" t="str">
            <v>4772049</v>
          </cell>
          <cell r="B518">
            <v>487529</v>
          </cell>
          <cell r="C518" t="str">
            <v>4772049</v>
          </cell>
          <cell r="D518" t="str">
            <v>MDELIVERY</v>
          </cell>
          <cell r="E518" t="str">
            <v>DESPACHO</v>
          </cell>
          <cell r="F518" t="str">
            <v>NORMAL</v>
          </cell>
          <cell r="G518" t="str">
            <v>FT76994</v>
          </cell>
          <cell r="H518">
            <v>44923</v>
          </cell>
          <cell r="I518" t="str">
            <v>HABILITADO_RUTEO</v>
          </cell>
          <cell r="J518">
            <v>44923</v>
          </cell>
          <cell r="K518" t="str">
            <v>JOSUE ALEXANDER ONA SIMBANA</v>
          </cell>
          <cell r="L518" t="str">
            <v>MARISCAL SUCRE AV TOLEDO  SN  Y LERIDA</v>
          </cell>
          <cell r="M518" t="str">
            <v>1726911173</v>
          </cell>
          <cell r="N518" t="str">
            <v>0984962247</v>
          </cell>
          <cell r="O518" t="str">
            <v/>
          </cell>
          <cell r="P518" t="str">
            <v>QUITO</v>
          </cell>
          <cell r="Q518" t="str">
            <v>QUITO</v>
          </cell>
          <cell r="R518" t="str">
            <v>PICHINCHA</v>
          </cell>
          <cell r="T518" t="str">
            <v>FLEXTRANS UIO</v>
          </cell>
          <cell r="U518" t="str">
            <v>FLEXNETUIO_LOCAL</v>
          </cell>
          <cell r="V518">
            <v>1</v>
          </cell>
          <cell r="W518">
            <v>1</v>
          </cell>
          <cell r="X518" t="str">
            <v>FLEXNET ECUADOR - MDELIVERY</v>
          </cell>
          <cell r="Y518" t="str">
            <v>CALLE 28 DE JUNIO S/N Y GARCIA MORENO ENTRADA LLANO GRANDE</v>
          </cell>
        </row>
        <row r="519">
          <cell r="A519" t="str">
            <v>4772054</v>
          </cell>
          <cell r="B519">
            <v>487530</v>
          </cell>
          <cell r="C519" t="str">
            <v>4772054</v>
          </cell>
          <cell r="D519" t="str">
            <v>MDELIVERY</v>
          </cell>
          <cell r="E519" t="str">
            <v>DESPACHO</v>
          </cell>
          <cell r="F519" t="str">
            <v>NORMAL</v>
          </cell>
          <cell r="G519" t="str">
            <v>FT76997</v>
          </cell>
          <cell r="H519">
            <v>44923</v>
          </cell>
          <cell r="I519" t="str">
            <v>HABILITADO_RUTEO</v>
          </cell>
          <cell r="J519">
            <v>44923</v>
          </cell>
          <cell r="K519" t="str">
            <v>SANTIAGO HUMBERTO CAYAMCELA GUARQUILA</v>
          </cell>
          <cell r="L519" t="str">
            <v>INAQUITO  CALLE INAQUITO  SN  Y JOSE PADILLA</v>
          </cell>
          <cell r="M519" t="str">
            <v>1717557043</v>
          </cell>
          <cell r="N519" t="str">
            <v>0987569314</v>
          </cell>
          <cell r="O519" t="str">
            <v/>
          </cell>
          <cell r="P519" t="str">
            <v>QUITO</v>
          </cell>
          <cell r="Q519" t="str">
            <v>QUITO</v>
          </cell>
          <cell r="R519" t="str">
            <v>PICHINCHA</v>
          </cell>
          <cell r="T519" t="str">
            <v>FLEXTRANS UIO</v>
          </cell>
          <cell r="U519" t="str">
            <v>FLEXNETUIO_LOCAL</v>
          </cell>
          <cell r="V519">
            <v>1</v>
          </cell>
          <cell r="W519">
            <v>1</v>
          </cell>
          <cell r="X519" t="str">
            <v>FLEXNET ECUADOR - MDELIVERY</v>
          </cell>
          <cell r="Y519" t="str">
            <v>CALLE 28 DE JUNIO S/N Y GARCIA MORENO ENTRADA LLANO GRANDE</v>
          </cell>
        </row>
        <row r="520">
          <cell r="A520" t="str">
            <v>4697762</v>
          </cell>
          <cell r="B520">
            <v>487470</v>
          </cell>
          <cell r="C520" t="str">
            <v>4697762</v>
          </cell>
          <cell r="D520" t="str">
            <v>MDELIVERY</v>
          </cell>
          <cell r="E520" t="str">
            <v>DESPACHO</v>
          </cell>
          <cell r="F520" t="str">
            <v>DERIVADO PICK UP</v>
          </cell>
          <cell r="G520" t="str">
            <v>031080004697762</v>
          </cell>
          <cell r="H520">
            <v>44923</v>
          </cell>
          <cell r="I520" t="str">
            <v>EN_TRANSITO</v>
          </cell>
          <cell r="J520">
            <v>44923</v>
          </cell>
          <cell r="K520" t="str">
            <v>VILLAGRAN VILLAGRAN BLANCA HERMINIA</v>
          </cell>
          <cell r="L520" t="str">
            <v>OFICINA TRAMACO AMBATO IZAMBA</v>
          </cell>
          <cell r="M520" t="str">
            <v>1803178274</v>
          </cell>
          <cell r="N520" t="str">
            <v>0983720897</v>
          </cell>
          <cell r="O520" t="str">
            <v>0983720897</v>
          </cell>
          <cell r="P520" t="str">
            <v>AMBATO</v>
          </cell>
          <cell r="Q520" t="str">
            <v>AMBATO</v>
          </cell>
          <cell r="R520" t="str">
            <v>TUNGURAHUA</v>
          </cell>
          <cell r="S520" t="str">
            <v>AMBATO</v>
          </cell>
          <cell r="T520" t="str">
            <v>TRAMACO</v>
          </cell>
          <cell r="U520" t="str">
            <v>FLEXNETUIO_PROVINCIA</v>
          </cell>
          <cell r="V520">
            <v>1</v>
          </cell>
          <cell r="W520">
            <v>1</v>
          </cell>
          <cell r="X520" t="str">
            <v>FLEXNET ECUADOR - MDELIVERY</v>
          </cell>
          <cell r="Y520" t="str">
            <v>CALLE 28 DE JUNIO S/N Y GARCIA MORENO ENTRADA LLANO GRANDE</v>
          </cell>
        </row>
        <row r="521">
          <cell r="A521" t="str">
            <v>4710268</v>
          </cell>
          <cell r="B521">
            <v>487471</v>
          </cell>
          <cell r="C521" t="str">
            <v>4710268</v>
          </cell>
          <cell r="D521" t="str">
            <v>MDELIVERY</v>
          </cell>
          <cell r="E521" t="str">
            <v>DESPACHO</v>
          </cell>
          <cell r="F521" t="str">
            <v>DERIVADO PICK UP</v>
          </cell>
          <cell r="G521" t="str">
            <v>031080004710268</v>
          </cell>
          <cell r="H521">
            <v>44923</v>
          </cell>
          <cell r="I521" t="str">
            <v>EN_TRANSITO</v>
          </cell>
          <cell r="J521">
            <v>44923</v>
          </cell>
          <cell r="K521" t="str">
            <v>INDIO SOLEDISPA ELISA ISABEL</v>
          </cell>
          <cell r="L521" t="str">
            <v>OFICINA TRAMACO JIPIJAPA</v>
          </cell>
          <cell r="M521" t="str">
            <v>0929261964</v>
          </cell>
          <cell r="N521" t="str">
            <v>0979875506</v>
          </cell>
          <cell r="O521" t="str">
            <v>0979875506</v>
          </cell>
          <cell r="P521" t="str">
            <v>JIPIJAPA</v>
          </cell>
          <cell r="Q521" t="str">
            <v>JIPIJAPA</v>
          </cell>
          <cell r="R521" t="str">
            <v>MANABI</v>
          </cell>
          <cell r="T521" t="str">
            <v>TRAMACO</v>
          </cell>
          <cell r="U521" t="str">
            <v>FLEXNETUIO_PROVINCIA</v>
          </cell>
          <cell r="V521">
            <v>1</v>
          </cell>
          <cell r="W521">
            <v>1</v>
          </cell>
          <cell r="X521" t="str">
            <v>FLEXNET ECUADOR - MDELIVERY</v>
          </cell>
          <cell r="Y521" t="str">
            <v>CALLE 28 DE JUNIO S/N Y GARCIA MORENO ENTRADA LLANO GRANDE</v>
          </cell>
        </row>
        <row r="522">
          <cell r="A522" t="str">
            <v>4741671</v>
          </cell>
          <cell r="B522">
            <v>487472</v>
          </cell>
          <cell r="C522" t="str">
            <v>4741671</v>
          </cell>
          <cell r="D522" t="str">
            <v>MDELIVERY</v>
          </cell>
          <cell r="E522" t="str">
            <v>DESPACHO</v>
          </cell>
          <cell r="F522" t="str">
            <v>NORMAL</v>
          </cell>
          <cell r="G522" t="str">
            <v>031080004741671</v>
          </cell>
          <cell r="H522">
            <v>44923</v>
          </cell>
          <cell r="I522" t="str">
            <v>EN_TRANSITO</v>
          </cell>
          <cell r="J522">
            <v>44923</v>
          </cell>
          <cell r="K522" t="str">
            <v>NEVAREZ CEDENO TANIA GABRIELA</v>
          </cell>
          <cell r="L522" t="str">
            <v>CHONE AV 7 DE AGOSTO  SN  Y BOLIVAR</v>
          </cell>
          <cell r="M522" t="str">
            <v>1313052100</v>
          </cell>
          <cell r="N522" t="str">
            <v>0989164857</v>
          </cell>
          <cell r="O522" t="str">
            <v>0989164857</v>
          </cell>
          <cell r="P522" t="str">
            <v>130703</v>
          </cell>
          <cell r="Q522" t="str">
            <v>CHONE</v>
          </cell>
          <cell r="R522" t="str">
            <v>MANABI</v>
          </cell>
          <cell r="S522" t="str">
            <v>CHONE</v>
          </cell>
          <cell r="T522" t="str">
            <v>TRAMACO</v>
          </cell>
          <cell r="U522" t="str">
            <v>FLEXNETUIO_PROVINCIA</v>
          </cell>
          <cell r="V522">
            <v>1</v>
          </cell>
          <cell r="W522">
            <v>1</v>
          </cell>
          <cell r="X522" t="str">
            <v>FLEXNET ECUADOR - MDELIVERY</v>
          </cell>
          <cell r="Y522" t="str">
            <v>CALLE 28 DE JUNIO S/N Y GARCIA MORENO ENTRADA LLANO GRANDE</v>
          </cell>
        </row>
        <row r="523">
          <cell r="A523" t="str">
            <v>4749332</v>
          </cell>
          <cell r="B523">
            <v>487473</v>
          </cell>
          <cell r="C523" t="str">
            <v>4749332</v>
          </cell>
          <cell r="D523" t="str">
            <v>MDELIVERY</v>
          </cell>
          <cell r="E523" t="str">
            <v>DESPACHO</v>
          </cell>
          <cell r="F523" t="str">
            <v>DERIVADO PICK UP</v>
          </cell>
          <cell r="G523" t="str">
            <v>031080004749332</v>
          </cell>
          <cell r="H523">
            <v>44923</v>
          </cell>
          <cell r="I523" t="str">
            <v>EN_TRANSITO</v>
          </cell>
          <cell r="J523">
            <v>44923</v>
          </cell>
          <cell r="K523" t="str">
            <v>NIEMES PEREZ JUNIOR MARCO AUGUSTO</v>
          </cell>
          <cell r="L523" t="str">
            <v>OFICINA TRAMACO PUNTO DE ATENCION MACHALA</v>
          </cell>
          <cell r="M523" t="str">
            <v>0701166241</v>
          </cell>
          <cell r="N523" t="str">
            <v>0984930254</v>
          </cell>
          <cell r="O523" t="str">
            <v>0984930254</v>
          </cell>
          <cell r="P523" t="str">
            <v>MACHALA</v>
          </cell>
          <cell r="Q523" t="str">
            <v>MACHALA</v>
          </cell>
          <cell r="R523" t="str">
            <v>EL ORO</v>
          </cell>
          <cell r="T523" t="str">
            <v>TRAMACO</v>
          </cell>
          <cell r="U523" t="str">
            <v>FLEXNETUIO_PROVINCIA</v>
          </cell>
          <cell r="V523">
            <v>1</v>
          </cell>
          <cell r="W523">
            <v>1</v>
          </cell>
          <cell r="X523" t="str">
            <v>FLEXNET ECUADOR - MDELIVERY</v>
          </cell>
          <cell r="Y523" t="str">
            <v>CALLE 28 DE JUNIO S/N Y GARCIA MORENO ENTRADA LLANO GRANDE</v>
          </cell>
        </row>
        <row r="524">
          <cell r="A524" t="str">
            <v>4753830</v>
          </cell>
          <cell r="B524">
            <v>487474</v>
          </cell>
          <cell r="C524" t="str">
            <v>4753830</v>
          </cell>
          <cell r="D524" t="str">
            <v>MDELIVERY</v>
          </cell>
          <cell r="E524" t="str">
            <v>DESPACHO</v>
          </cell>
          <cell r="F524" t="str">
            <v>NORMAL</v>
          </cell>
          <cell r="G524" t="str">
            <v>TF91042</v>
          </cell>
          <cell r="H524">
            <v>44923</v>
          </cell>
          <cell r="I524" t="str">
            <v>CARGADO_VEHICULO</v>
          </cell>
          <cell r="J524">
            <v>44923</v>
          </cell>
          <cell r="K524" t="str">
            <v>ROBERTO ANTONIO MOLLISON JIMENEZ</v>
          </cell>
          <cell r="L524" t="str">
            <v>LA PUNTILLA AV SAMBORONDON 3965</v>
          </cell>
          <cell r="M524" t="str">
            <v>0908335094</v>
          </cell>
          <cell r="N524" t="str">
            <v>0999742732</v>
          </cell>
          <cell r="O524" t="str">
            <v>0999742732</v>
          </cell>
          <cell r="P524" t="str">
            <v>092302</v>
          </cell>
          <cell r="Q524" t="str">
            <v>SAMBORONDON</v>
          </cell>
          <cell r="R524" t="str">
            <v>GUAYAS</v>
          </cell>
          <cell r="S524" t="str">
            <v>SAMBORONDON</v>
          </cell>
          <cell r="T524" t="str">
            <v>TRAMACO</v>
          </cell>
          <cell r="U524" t="str">
            <v>FLEXNETUIO_GYE</v>
          </cell>
          <cell r="V524">
            <v>1</v>
          </cell>
          <cell r="W524">
            <v>1</v>
          </cell>
          <cell r="X524" t="str">
            <v>FLEXNET ECUADOR - MDELIVERY</v>
          </cell>
          <cell r="Y524" t="str">
            <v>CALLE 28 DE JUNIO S/N Y GARCIA MORENO ENTRADA LLANO GRANDE</v>
          </cell>
        </row>
        <row r="525">
          <cell r="A525" t="str">
            <v>4759050</v>
          </cell>
          <cell r="B525">
            <v>487475</v>
          </cell>
          <cell r="C525" t="str">
            <v>4759050</v>
          </cell>
          <cell r="D525" t="str">
            <v>MDELIVERY</v>
          </cell>
          <cell r="E525" t="str">
            <v>DESPACHO</v>
          </cell>
          <cell r="F525" t="str">
            <v>NORMAL</v>
          </cell>
          <cell r="G525" t="str">
            <v>TF91055</v>
          </cell>
          <cell r="H525">
            <v>44923</v>
          </cell>
          <cell r="I525" t="str">
            <v>CARGADO_VEHICULO</v>
          </cell>
          <cell r="J525">
            <v>44923</v>
          </cell>
          <cell r="K525" t="str">
            <v>JOVITA MARITZA BORBOR SACARELLO</v>
          </cell>
          <cell r="L525" t="str">
            <v>XIMENA  CDLA SANTA MONICA MZ 50  VILLA 19 3ER PASAJE 1 SO</v>
          </cell>
          <cell r="M525" t="str">
            <v>0908334253</v>
          </cell>
          <cell r="N525" t="str">
            <v>0961548486</v>
          </cell>
          <cell r="O525" t="str">
            <v>0961548486</v>
          </cell>
          <cell r="P525" t="str">
            <v>090204</v>
          </cell>
          <cell r="Q525" t="str">
            <v>GUAYAQUIL</v>
          </cell>
          <cell r="R525" t="str">
            <v>GUAYAS</v>
          </cell>
          <cell r="S525" t="str">
            <v>GUAYAQUIL</v>
          </cell>
          <cell r="T525" t="str">
            <v>FLEXTRANS GYE</v>
          </cell>
          <cell r="U525" t="str">
            <v>FLEXNETUIO_GYE</v>
          </cell>
          <cell r="V525">
            <v>1</v>
          </cell>
          <cell r="W525">
            <v>1</v>
          </cell>
          <cell r="X525" t="str">
            <v>FLEXNET ECUADOR - MDELIVERY</v>
          </cell>
          <cell r="Y525" t="str">
            <v>CALLE 28 DE JUNIO S/N Y GARCIA MORENO ENTRADA LLANO GRANDE</v>
          </cell>
        </row>
        <row r="526">
          <cell r="A526" t="str">
            <v>4759832</v>
          </cell>
          <cell r="B526">
            <v>487476</v>
          </cell>
          <cell r="C526" t="str">
            <v>4759832</v>
          </cell>
          <cell r="D526" t="str">
            <v>MDELIVERY</v>
          </cell>
          <cell r="E526" t="str">
            <v>DESPACHO</v>
          </cell>
          <cell r="F526" t="str">
            <v>NORMAL</v>
          </cell>
          <cell r="G526" t="str">
            <v>031080004759832</v>
          </cell>
          <cell r="H526">
            <v>44923</v>
          </cell>
          <cell r="I526" t="str">
            <v>EN_TRANSITO</v>
          </cell>
          <cell r="J526">
            <v>44923</v>
          </cell>
          <cell r="K526" t="str">
            <v>MARIA CRISTINA PAZ HIDALGO</v>
          </cell>
          <cell r="L526" t="str">
            <v>PUERTO AYORA CALLE MARCHENA 177 Y ADOLFO HANNY</v>
          </cell>
          <cell r="M526" t="str">
            <v>1710751312</v>
          </cell>
          <cell r="N526" t="str">
            <v>0998700108</v>
          </cell>
          <cell r="O526" t="str">
            <v/>
          </cell>
          <cell r="P526" t="str">
            <v>200102</v>
          </cell>
          <cell r="Q526" t="str">
            <v>SANTA CRUZ</v>
          </cell>
          <cell r="R526" t="str">
            <v>GALAPAGOS</v>
          </cell>
          <cell r="S526" t="str">
            <v>PUERTO AYORA</v>
          </cell>
          <cell r="T526" t="str">
            <v>TRAMACO</v>
          </cell>
          <cell r="U526" t="str">
            <v>FLEXNETUIO_PROVINCIA</v>
          </cell>
          <cell r="V526">
            <v>1</v>
          </cell>
          <cell r="W526">
            <v>1</v>
          </cell>
          <cell r="X526" t="str">
            <v>FLEXNET ECUADOR - MDELIVERY</v>
          </cell>
          <cell r="Y526" t="str">
            <v>CALLE 28 DE JUNIO S/N Y GARCIA MORENO ENTRADA LLANO GRANDE</v>
          </cell>
        </row>
        <row r="527">
          <cell r="A527" t="str">
            <v>4764634</v>
          </cell>
          <cell r="B527">
            <v>487477</v>
          </cell>
          <cell r="C527" t="str">
            <v>4764634</v>
          </cell>
          <cell r="D527" t="str">
            <v>MDELIVERY</v>
          </cell>
          <cell r="E527" t="str">
            <v>DESPACHO</v>
          </cell>
          <cell r="F527" t="str">
            <v>NORMAL</v>
          </cell>
          <cell r="G527" t="str">
            <v>FT76989</v>
          </cell>
          <cell r="H527">
            <v>44923</v>
          </cell>
          <cell r="I527" t="str">
            <v>HABILITADO_RUTEO</v>
          </cell>
          <cell r="J527">
            <v>44923</v>
          </cell>
          <cell r="K527" t="str">
            <v>JULIO CESAR TOAPANTA VIOLETAS</v>
          </cell>
          <cell r="L527" t="str">
            <v>COTOCOLLAO CALLE FLAVIO ALFARO OE10 84 CALLE 26 DE AGOSTO</v>
          </cell>
          <cell r="M527" t="str">
            <v>1721397774</v>
          </cell>
          <cell r="N527" t="str">
            <v>0962821269</v>
          </cell>
          <cell r="O527" t="str">
            <v>0962821269</v>
          </cell>
          <cell r="P527" t="str">
            <v>170528</v>
          </cell>
          <cell r="Q527" t="str">
            <v>QUITO</v>
          </cell>
          <cell r="R527" t="str">
            <v>PICHINCHA</v>
          </cell>
          <cell r="S527" t="str">
            <v>QUITO</v>
          </cell>
          <cell r="T527" t="str">
            <v>FLEXTRANS UIO</v>
          </cell>
          <cell r="U527" t="str">
            <v>FLEXNETUIO_LOCAL</v>
          </cell>
          <cell r="V527">
            <v>1</v>
          </cell>
          <cell r="W527">
            <v>1</v>
          </cell>
          <cell r="X527" t="str">
            <v>FLEXNET ECUADOR - MDELIVERY</v>
          </cell>
          <cell r="Y527" t="str">
            <v>CALLE 28 DE JUNIO S/N Y GARCIA MORENO ENTRADA LLANO GRANDE</v>
          </cell>
        </row>
        <row r="528">
          <cell r="A528" t="str">
            <v>4764681</v>
          </cell>
          <cell r="B528">
            <v>487478</v>
          </cell>
          <cell r="C528" t="str">
            <v>4764681</v>
          </cell>
          <cell r="D528" t="str">
            <v>MDELIVERY</v>
          </cell>
          <cell r="E528" t="str">
            <v>DESPACHO</v>
          </cell>
          <cell r="F528" t="str">
            <v>DERIVADO PICK UP</v>
          </cell>
          <cell r="G528" t="str">
            <v>031080004764681</v>
          </cell>
          <cell r="H528">
            <v>44923</v>
          </cell>
          <cell r="I528" t="str">
            <v>EN_TRANSITO</v>
          </cell>
          <cell r="J528">
            <v>44923</v>
          </cell>
          <cell r="K528" t="str">
            <v>SARA ISABEL TUMBACO OSTAIZA</v>
          </cell>
          <cell r="L528" t="str">
            <v>OFICINA TRAMACO PORTETE</v>
          </cell>
          <cell r="M528" t="str">
            <v>0916340615</v>
          </cell>
          <cell r="N528" t="str">
            <v>0988258501</v>
          </cell>
          <cell r="O528" t="str">
            <v>0988258501</v>
          </cell>
          <cell r="P528" t="str">
            <v>GUAYAQUIL</v>
          </cell>
          <cell r="Q528" t="str">
            <v>GUAYAQUIL</v>
          </cell>
          <cell r="R528" t="str">
            <v>GUAYAS</v>
          </cell>
          <cell r="T528" t="str">
            <v>TRAMACO</v>
          </cell>
          <cell r="U528" t="str">
            <v>FLEXNETUIO_GYE</v>
          </cell>
          <cell r="V528">
            <v>1</v>
          </cell>
          <cell r="W528">
            <v>1</v>
          </cell>
          <cell r="X528" t="str">
            <v>FLEXNET ECUADOR - MDELIVERY</v>
          </cell>
          <cell r="Y528" t="str">
            <v>CALLE 28 DE JUNIO S/N Y GARCIA MORENO ENTRADA LLANO GRANDE</v>
          </cell>
        </row>
        <row r="529">
          <cell r="A529" t="str">
            <v>4764951</v>
          </cell>
          <cell r="B529">
            <v>487479</v>
          </cell>
          <cell r="C529" t="str">
            <v>4764951</v>
          </cell>
          <cell r="D529" t="str">
            <v>MDELIVERY</v>
          </cell>
          <cell r="E529" t="str">
            <v>DESPACHO</v>
          </cell>
          <cell r="F529" t="str">
            <v>NORMAL</v>
          </cell>
          <cell r="G529" t="str">
            <v>FT76993</v>
          </cell>
          <cell r="H529">
            <v>44923</v>
          </cell>
          <cell r="I529" t="str">
            <v>HABILITADO_RUTEO</v>
          </cell>
          <cell r="J529">
            <v>44923</v>
          </cell>
          <cell r="K529" t="str">
            <v>BERRU VILLARREAL ERIKA TATIANA</v>
          </cell>
          <cell r="L529" t="str">
            <v>INIAQUITO CALLE MANOSCA N36 31 Y PSJE LUIS ALGOMEDO</v>
          </cell>
          <cell r="M529" t="str">
            <v>1717170912</v>
          </cell>
          <cell r="N529" t="str">
            <v>0992635396</v>
          </cell>
          <cell r="O529" t="str">
            <v>0992635396</v>
          </cell>
          <cell r="P529" t="str">
            <v>170510</v>
          </cell>
          <cell r="Q529" t="str">
            <v>QUITO</v>
          </cell>
          <cell r="R529" t="str">
            <v>PICHINCHA</v>
          </cell>
          <cell r="S529" t="str">
            <v>QUITO</v>
          </cell>
          <cell r="T529" t="str">
            <v>FLEXTRANS UIO</v>
          </cell>
          <cell r="U529" t="str">
            <v>FLEXNETUIO_LOCAL</v>
          </cell>
          <cell r="V529">
            <v>1</v>
          </cell>
          <cell r="W529">
            <v>1</v>
          </cell>
          <cell r="X529" t="str">
            <v>FLEXNET ECUADOR - MDELIVERY</v>
          </cell>
          <cell r="Y529" t="str">
            <v>CALLE 28 DE JUNIO S/N Y GARCIA MORENO ENTRADA LLANO GRANDE</v>
          </cell>
        </row>
        <row r="530">
          <cell r="A530" t="str">
            <v>4766037</v>
          </cell>
          <cell r="B530">
            <v>487480</v>
          </cell>
          <cell r="C530" t="str">
            <v>4766037</v>
          </cell>
          <cell r="D530" t="str">
            <v>MDELIVERY</v>
          </cell>
          <cell r="E530" t="str">
            <v>DESPACHO</v>
          </cell>
          <cell r="F530" t="str">
            <v>DERIVADO PICK UP</v>
          </cell>
          <cell r="G530" t="str">
            <v>031080004766037</v>
          </cell>
          <cell r="H530">
            <v>44923</v>
          </cell>
          <cell r="I530" t="str">
            <v>EN_TRANSITO</v>
          </cell>
          <cell r="J530">
            <v>44923</v>
          </cell>
          <cell r="K530" t="str">
            <v>JOSE ROBERTO GUZMAN BALLESTEROS</v>
          </cell>
          <cell r="L530" t="str">
            <v>OFICINA TRAMACO PUNTO DE ATENCION SAN MARINO</v>
          </cell>
          <cell r="M530" t="str">
            <v>0914044169</v>
          </cell>
          <cell r="N530" t="str">
            <v>0990123457</v>
          </cell>
          <cell r="O530" t="str">
            <v/>
          </cell>
          <cell r="P530" t="str">
            <v>GUAYAQUIL</v>
          </cell>
          <cell r="Q530" t="str">
            <v>GUAYAQUIL</v>
          </cell>
          <cell r="R530" t="str">
            <v>GUAYAS</v>
          </cell>
          <cell r="T530" t="str">
            <v>TRAMACO</v>
          </cell>
          <cell r="U530" t="str">
            <v>FLEXNETUIO_GYE</v>
          </cell>
          <cell r="V530">
            <v>1</v>
          </cell>
          <cell r="W530">
            <v>1</v>
          </cell>
          <cell r="X530" t="str">
            <v>FLEXNET ECUADOR - MDELIVERY</v>
          </cell>
          <cell r="Y530" t="str">
            <v>CALLE 28 DE JUNIO S/N Y GARCIA MORENO ENTRADA LLANO GRANDE</v>
          </cell>
        </row>
        <row r="531">
          <cell r="A531" t="str">
            <v>4766107</v>
          </cell>
          <cell r="B531">
            <v>487481</v>
          </cell>
          <cell r="C531" t="str">
            <v>4766107</v>
          </cell>
          <cell r="D531" t="str">
            <v>MDELIVERY</v>
          </cell>
          <cell r="E531" t="str">
            <v>DESPACHO</v>
          </cell>
          <cell r="F531" t="str">
            <v>NORMAL</v>
          </cell>
          <cell r="G531" t="str">
            <v>TF91047</v>
          </cell>
          <cell r="H531">
            <v>44923</v>
          </cell>
          <cell r="I531" t="str">
            <v>CARGADO_VEHICULO</v>
          </cell>
          <cell r="J531">
            <v>44923</v>
          </cell>
          <cell r="K531" t="str">
            <v>ALEXANDER XAVIER OLEAS BANCHON</v>
          </cell>
          <cell r="L531" t="str">
            <v>XIMENA COOP VIRGEN DE MONSERRATE AV DOMINGO COMIN MZ 3 SL A3</v>
          </cell>
          <cell r="M531" t="str">
            <v>0958119133</v>
          </cell>
          <cell r="N531" t="str">
            <v>0994895669</v>
          </cell>
          <cell r="O531" t="str">
            <v>0987754231</v>
          </cell>
          <cell r="P531" t="str">
            <v>090102</v>
          </cell>
          <cell r="Q531" t="str">
            <v>GUAYAQUIL</v>
          </cell>
          <cell r="R531" t="str">
            <v>GUAYAS</v>
          </cell>
          <cell r="S531" t="str">
            <v>GUAYAQUIL</v>
          </cell>
          <cell r="T531" t="str">
            <v>FLEXTRANS GYE</v>
          </cell>
          <cell r="U531" t="str">
            <v>FLEXNETUIO_GYE</v>
          </cell>
          <cell r="V531">
            <v>1</v>
          </cell>
          <cell r="W531">
            <v>1</v>
          </cell>
          <cell r="X531" t="str">
            <v>FLEXNET ECUADOR - MDELIVERY</v>
          </cell>
          <cell r="Y531" t="str">
            <v>CALLE 28 DE JUNIO S/N Y GARCIA MORENO ENTRADA LLANO GRANDE</v>
          </cell>
        </row>
        <row r="532">
          <cell r="A532" t="str">
            <v>4766241</v>
          </cell>
          <cell r="B532">
            <v>487482</v>
          </cell>
          <cell r="C532" t="str">
            <v>4766241</v>
          </cell>
          <cell r="D532" t="str">
            <v>MDELIVERY</v>
          </cell>
          <cell r="E532" t="str">
            <v>DESPACHO</v>
          </cell>
          <cell r="F532" t="str">
            <v>NORMAL</v>
          </cell>
          <cell r="G532" t="str">
            <v>031080004766241</v>
          </cell>
          <cell r="H532">
            <v>44923</v>
          </cell>
          <cell r="I532" t="str">
            <v>EN_TRANSITO</v>
          </cell>
          <cell r="J532">
            <v>44923</v>
          </cell>
          <cell r="K532" t="str">
            <v>MORILLO TAICUZ JUAN CARLOS</v>
          </cell>
          <cell r="L532" t="str">
            <v>CARANQUI     CALLE RIO ORINOCO  233 RIO QUININDE</v>
          </cell>
          <cell r="M532" t="str">
            <v>1003600473</v>
          </cell>
          <cell r="N532" t="str">
            <v>0991367048</v>
          </cell>
          <cell r="O532" t="str">
            <v>0991367048</v>
          </cell>
          <cell r="P532" t="str">
            <v>100108</v>
          </cell>
          <cell r="Q532" t="str">
            <v>IBARRA</v>
          </cell>
          <cell r="R532" t="str">
            <v>IMBABURA</v>
          </cell>
          <cell r="S532" t="str">
            <v>SAN MIGUEL DE IBARRA</v>
          </cell>
          <cell r="T532" t="str">
            <v>TRAMACO</v>
          </cell>
          <cell r="U532" t="str">
            <v>FLEXNETUIO_PROVINCIA</v>
          </cell>
          <cell r="V532">
            <v>1</v>
          </cell>
          <cell r="W532">
            <v>1</v>
          </cell>
          <cell r="X532" t="str">
            <v>FLEXNET ECUADOR - MDELIVERY</v>
          </cell>
          <cell r="Y532" t="str">
            <v>CALLE 28 DE JUNIO S/N Y GARCIA MORENO ENTRADA LLANO GRANDE</v>
          </cell>
        </row>
        <row r="533">
          <cell r="A533" t="str">
            <v>22372</v>
          </cell>
          <cell r="B533">
            <v>487468</v>
          </cell>
          <cell r="C533" t="str">
            <v>22372</v>
          </cell>
          <cell r="D533" t="str">
            <v>CARESTINO</v>
          </cell>
          <cell r="E533" t="str">
            <v>DESPACHO</v>
          </cell>
          <cell r="G533" t="str">
            <v>031002004138959</v>
          </cell>
          <cell r="H533">
            <v>44923</v>
          </cell>
          <cell r="I533" t="str">
            <v>EN_TRANSITO</v>
          </cell>
          <cell r="J533">
            <v>44923</v>
          </cell>
          <cell r="K533" t="str">
            <v>MERCI MATUTE</v>
          </cell>
          <cell r="L533" t="str">
            <v>CALLE CAÑUELAS SN PISO/DPTO: 3. ENTRE EDIFICIO ALTAVISTA 1</v>
          </cell>
          <cell r="N533" t="str">
            <v xml:space="preserve">72883999	</v>
          </cell>
          <cell r="O533" t="str">
            <v>099260282</v>
          </cell>
          <cell r="P533" t="str">
            <v>010101</v>
          </cell>
          <cell r="Q533" t="str">
            <v>CUENCA</v>
          </cell>
          <cell r="R533" t="str">
            <v>AZUAY</v>
          </cell>
          <cell r="S533" t="str">
            <v>CUENCA</v>
          </cell>
          <cell r="T533" t="str">
            <v>TRAMACO</v>
          </cell>
          <cell r="U533" t="str">
            <v>FLEXNETGYE_PROVINCIA</v>
          </cell>
          <cell r="V533">
            <v>2</v>
          </cell>
          <cell r="W533">
            <v>31.57</v>
          </cell>
          <cell r="X533" t="str">
            <v>FLEXNET ECUADOR - CAREST</v>
          </cell>
          <cell r="Y533" t="str">
            <v>FERNANDO GUTIERREZ HILL VIA A DAULE KM 8 1/2 ENTRADA A COOPERATIVA JUAN MONTALVO</v>
          </cell>
        </row>
        <row r="534">
          <cell r="A534" t="str">
            <v>22680</v>
          </cell>
          <cell r="B534">
            <v>487469</v>
          </cell>
          <cell r="C534" t="str">
            <v>22680</v>
          </cell>
          <cell r="D534" t="str">
            <v>CARESTINO</v>
          </cell>
          <cell r="E534" t="str">
            <v>DESPACHO</v>
          </cell>
          <cell r="G534" t="str">
            <v>031002004138989</v>
          </cell>
          <cell r="H534">
            <v>44923</v>
          </cell>
          <cell r="I534" t="str">
            <v>EN_TRANSITO</v>
          </cell>
          <cell r="J534">
            <v>44923</v>
          </cell>
          <cell r="K534" t="str">
            <v>MERCI MATUTE</v>
          </cell>
          <cell r="L534" t="str">
            <v>CALLE CANUELAS SN PISO/DPTO: 3. ENTRE EDIFICIO ALTAVISTA 1</v>
          </cell>
          <cell r="N534" t="str">
            <v xml:space="preserve">72883999	</v>
          </cell>
          <cell r="O534" t="str">
            <v>099260282</v>
          </cell>
          <cell r="P534" t="str">
            <v>010101</v>
          </cell>
          <cell r="Q534" t="str">
            <v>CUENCA</v>
          </cell>
          <cell r="R534" t="str">
            <v>AZUAY</v>
          </cell>
          <cell r="S534" t="str">
            <v>CUENCA</v>
          </cell>
          <cell r="T534" t="str">
            <v>TRAMACO</v>
          </cell>
          <cell r="U534" t="str">
            <v>FLEXNETGYE_PROVINCIA</v>
          </cell>
          <cell r="V534">
            <v>2</v>
          </cell>
          <cell r="W534">
            <v>33.4</v>
          </cell>
          <cell r="X534" t="str">
            <v>FLEXNET ECUADOR - CAREST</v>
          </cell>
          <cell r="Y534" t="str">
            <v>FERNANDO GUTIERREZ HILL VIA A DAULE KM 8 1/2 ENTRADA A COOPERATIVA JUAN MONTALVO</v>
          </cell>
        </row>
        <row r="535">
          <cell r="A535" t="str">
            <v>SG_22_1822</v>
          </cell>
          <cell r="B535">
            <v>487467</v>
          </cell>
          <cell r="C535" t="str">
            <v>SG_22_1822</v>
          </cell>
          <cell r="D535" t="str">
            <v>SG</v>
          </cell>
          <cell r="E535" t="str">
            <v>DESPACHO</v>
          </cell>
          <cell r="F535" t="str">
            <v>NORMAL</v>
          </cell>
          <cell r="G535" t="str">
            <v>FT77072</v>
          </cell>
          <cell r="H535">
            <v>44923</v>
          </cell>
          <cell r="I535" t="str">
            <v>EN_PROCESO</v>
          </cell>
          <cell r="J535">
            <v>44923</v>
          </cell>
          <cell r="K535" t="str">
            <v>TAPITEX M&amp;B CIA LTDA</v>
          </cell>
          <cell r="L535" t="str">
            <v>BODEGA PARQUE INDUSTRIAL: AVENIDA DEL TORIL Y CARAPUNGO. A LADO DE LA BODEGA DE HOLCIM</v>
          </cell>
          <cell r="P535" t="str">
            <v>010107</v>
          </cell>
          <cell r="Q535" t="str">
            <v>CUENCA</v>
          </cell>
          <cell r="R535" t="str">
            <v>AZUAY</v>
          </cell>
          <cell r="S535" t="str">
            <v>CUENCA</v>
          </cell>
          <cell r="U535" t="str">
            <v>FLEXNETUIO_PROVINCIA</v>
          </cell>
          <cell r="V535">
            <v>1</v>
          </cell>
          <cell r="W535">
            <v>16.2</v>
          </cell>
          <cell r="X535" t="str">
            <v>FLEXNET UIO</v>
          </cell>
          <cell r="Y535" t="str">
            <v>PANAMERICANA NORTE KM 12 1/2  LLANO GRANDE</v>
          </cell>
        </row>
        <row r="536">
          <cell r="A536" t="str">
            <v>414487243</v>
          </cell>
          <cell r="B536">
            <v>487462</v>
          </cell>
          <cell r="C536" t="str">
            <v>414487243</v>
          </cell>
          <cell r="D536" t="str">
            <v>FLEXTUENTI</v>
          </cell>
          <cell r="E536" t="str">
            <v>DESPACHO</v>
          </cell>
          <cell r="F536" t="str">
            <v>EXPRESS GYE</v>
          </cell>
          <cell r="G536" t="str">
            <v>TF90974</v>
          </cell>
          <cell r="H536">
            <v>44923</v>
          </cell>
          <cell r="I536" t="str">
            <v>EN_TRANSITO</v>
          </cell>
          <cell r="J536">
            <v>44923</v>
          </cell>
          <cell r="K536" t="str">
            <v>ANA MARIA CASTRO ALTAMIRANO</v>
          </cell>
          <cell r="L536" t="str">
            <v>XIMENA   9NO PSJE 52B SE MNZ E SLR 13 ADOLFO SIMMONDS</v>
          </cell>
          <cell r="M536" t="str">
            <v>0915149553</v>
          </cell>
          <cell r="N536" t="str">
            <v>0968721347/0963892315</v>
          </cell>
          <cell r="P536" t="str">
            <v>GUAYAQUIL</v>
          </cell>
          <cell r="Q536" t="str">
            <v>GUAYAQUIL</v>
          </cell>
          <cell r="R536" t="str">
            <v>GUAYAS</v>
          </cell>
          <cell r="T536" t="str">
            <v>FLEXTRANS GYE</v>
          </cell>
          <cell r="U536" t="str">
            <v>FLEXNETUIO_GYE</v>
          </cell>
          <cell r="V536">
            <v>1</v>
          </cell>
          <cell r="W536">
            <v>1</v>
          </cell>
          <cell r="X536" t="str">
            <v>FLEXNET ECUADOR - FLEXTUENTI</v>
          </cell>
          <cell r="Y536" t="str">
            <v>FERNANDO GUTIERREZ HILL VIA A DAULE KM 8 1/2 ENTRADA A COOPERATIVA JUAN MONTALVO</v>
          </cell>
        </row>
        <row r="537">
          <cell r="A537" t="str">
            <v>414487834</v>
          </cell>
          <cell r="B537">
            <v>487463</v>
          </cell>
          <cell r="C537" t="str">
            <v>414487834</v>
          </cell>
          <cell r="D537" t="str">
            <v>FLEXTUENTI</v>
          </cell>
          <cell r="E537" t="str">
            <v>DESPACHO</v>
          </cell>
          <cell r="F537" t="str">
            <v>EXPRESS GYE</v>
          </cell>
          <cell r="G537" t="str">
            <v>TF90975</v>
          </cell>
          <cell r="H537">
            <v>44923</v>
          </cell>
          <cell r="I537" t="str">
            <v>ENTREGADO</v>
          </cell>
          <cell r="J537">
            <v>44923</v>
          </cell>
          <cell r="K537" t="str">
            <v>ROXANA LUCAS</v>
          </cell>
          <cell r="L537" t="str">
            <v>TARQUI OCTAVA PEATONAL 3NE  MZ 14 SL 22 AV JOSE LUIS TAMAYO</v>
          </cell>
          <cell r="M537" t="str">
            <v>0950457549</v>
          </cell>
          <cell r="N537" t="str">
            <v>0998695755/0998131489</v>
          </cell>
          <cell r="P537" t="str">
            <v>GUAYAQUIL</v>
          </cell>
          <cell r="Q537" t="str">
            <v>GUAYAQUIL</v>
          </cell>
          <cell r="R537" t="str">
            <v>GUAYAS</v>
          </cell>
          <cell r="T537" t="str">
            <v>ITSACOURIER</v>
          </cell>
          <cell r="U537" t="str">
            <v>FLEXNETUIO_GYE</v>
          </cell>
          <cell r="V537">
            <v>1</v>
          </cell>
          <cell r="W537">
            <v>1</v>
          </cell>
          <cell r="X537" t="str">
            <v>FLEXNET ECUADOR - FLEXTUENTI</v>
          </cell>
          <cell r="Y537" t="str">
            <v>FERNANDO GUTIERREZ HILL VIA A DAULE KM 8 1/2 ENTRADA A COOPERATIVA JUAN MONTALVO</v>
          </cell>
        </row>
        <row r="538">
          <cell r="A538" t="str">
            <v>414487918</v>
          </cell>
          <cell r="B538">
            <v>487464</v>
          </cell>
          <cell r="C538" t="str">
            <v>414487918</v>
          </cell>
          <cell r="D538" t="str">
            <v>FLEXTUENTI</v>
          </cell>
          <cell r="E538" t="str">
            <v>DESPACHO</v>
          </cell>
          <cell r="F538" t="str">
            <v>EXPRESS GYE</v>
          </cell>
          <cell r="G538" t="str">
            <v>TF90976</v>
          </cell>
          <cell r="H538">
            <v>44923</v>
          </cell>
          <cell r="I538" t="str">
            <v>EN_TRANSITO</v>
          </cell>
          <cell r="J538">
            <v>44923</v>
          </cell>
          <cell r="K538" t="str">
            <v>DOMINICK ALEXANDER MELENDREZ AVILA</v>
          </cell>
          <cell r="L538" t="str">
            <v>TARQUI CALLE GUANO  MZ 1983 SL17 CALLE CARLOS ESTALLERAS MERINO O 19 NO</v>
          </cell>
          <cell r="M538" t="str">
            <v>0953515723</v>
          </cell>
          <cell r="N538" t="str">
            <v>0960603274/0987108984</v>
          </cell>
          <cell r="P538" t="str">
            <v>GUAYAQUIL</v>
          </cell>
          <cell r="Q538" t="str">
            <v>GUAYAQUIL</v>
          </cell>
          <cell r="R538" t="str">
            <v>GUAYAS</v>
          </cell>
          <cell r="T538" t="str">
            <v>ITSACOURIER</v>
          </cell>
          <cell r="U538" t="str">
            <v>FLEXNETUIO_GYE</v>
          </cell>
          <cell r="V538">
            <v>1</v>
          </cell>
          <cell r="W538">
            <v>1</v>
          </cell>
          <cell r="X538" t="str">
            <v>FLEXNET ECUADOR - FLEXTUENTI</v>
          </cell>
          <cell r="Y538" t="str">
            <v>FERNANDO GUTIERREZ HILL VIA A DAULE KM 8 1/2 ENTRADA A COOPERATIVA JUAN MONTALVO</v>
          </cell>
        </row>
        <row r="539">
          <cell r="A539" t="str">
            <v>414487922</v>
          </cell>
          <cell r="B539">
            <v>487465</v>
          </cell>
          <cell r="C539" t="str">
            <v>414487922</v>
          </cell>
          <cell r="D539" t="str">
            <v>FLEXTUENTI</v>
          </cell>
          <cell r="E539" t="str">
            <v>DESPACHO</v>
          </cell>
          <cell r="F539" t="str">
            <v>EXPRESS GYE</v>
          </cell>
          <cell r="G539" t="str">
            <v>TF90977</v>
          </cell>
          <cell r="H539">
            <v>44923</v>
          </cell>
          <cell r="I539" t="str">
            <v>ENTREGADO</v>
          </cell>
          <cell r="J539">
            <v>44923</v>
          </cell>
          <cell r="K539" t="str">
            <v>MANUEL FRANKLIN MARQUEZ MORA</v>
          </cell>
          <cell r="L539" t="str">
            <v>XIMENA  AV 5 SE O NOGUCHI 322 CALLEJON 10 SE O BENALCAZAR</v>
          </cell>
          <cell r="M539" t="str">
            <v>0911612042</v>
          </cell>
          <cell r="N539" t="str">
            <v>0997298690/0997298690</v>
          </cell>
          <cell r="P539" t="str">
            <v>GUAYAQUIL</v>
          </cell>
          <cell r="Q539" t="str">
            <v>GUAYAQUIL</v>
          </cell>
          <cell r="R539" t="str">
            <v>GUAYAS</v>
          </cell>
          <cell r="T539" t="str">
            <v>ITSACOURIER</v>
          </cell>
          <cell r="U539" t="str">
            <v>FLEXNETUIO_GYE</v>
          </cell>
          <cell r="V539">
            <v>1</v>
          </cell>
          <cell r="W539">
            <v>1</v>
          </cell>
          <cell r="X539" t="str">
            <v>FLEXNET ECUADOR - FLEXTUENTI</v>
          </cell>
          <cell r="Y539" t="str">
            <v>FERNANDO GUTIERREZ HILL VIA A DAULE KM 8 1/2 ENTRADA A COOPERATIVA JUAN MONTALVO</v>
          </cell>
        </row>
        <row r="540">
          <cell r="A540" t="str">
            <v>414488031</v>
          </cell>
          <cell r="B540">
            <v>487466</v>
          </cell>
          <cell r="C540" t="str">
            <v>414488031</v>
          </cell>
          <cell r="D540" t="str">
            <v>FLEXTUENTI</v>
          </cell>
          <cell r="E540" t="str">
            <v>DESPACHO</v>
          </cell>
          <cell r="F540" t="str">
            <v>EXPRESS GYE</v>
          </cell>
          <cell r="G540" t="str">
            <v>TF90978</v>
          </cell>
          <cell r="H540">
            <v>44923</v>
          </cell>
          <cell r="I540" t="str">
            <v>ENTREGADO</v>
          </cell>
          <cell r="J540">
            <v>44923</v>
          </cell>
          <cell r="K540" t="str">
            <v>JORGE K CHECA H</v>
          </cell>
          <cell r="L540" t="str">
            <v>TARQUI CALLE PADRE VICENTE SOLANO VARGAS  14 17  JOSE MASCOTE</v>
          </cell>
          <cell r="M540" t="str">
            <v>0910603141</v>
          </cell>
          <cell r="N540" t="str">
            <v>0960879773/0978726960</v>
          </cell>
          <cell r="P540" t="str">
            <v>GUAYAQUIL</v>
          </cell>
          <cell r="Q540" t="str">
            <v>GUAYAQUIL</v>
          </cell>
          <cell r="R540" t="str">
            <v>GUAYAS</v>
          </cell>
          <cell r="T540" t="str">
            <v>ITSACOURIER</v>
          </cell>
          <cell r="U540" t="str">
            <v>FLEXNETUIO_GYE</v>
          </cell>
          <cell r="V540">
            <v>1</v>
          </cell>
          <cell r="W540">
            <v>1</v>
          </cell>
          <cell r="X540" t="str">
            <v>FLEXNET ECUADOR - FLEXTUENTI</v>
          </cell>
          <cell r="Y540" t="str">
            <v>FERNANDO GUTIERREZ HILL VIA A DAULE KM 8 1/2 ENTRADA A COOPERATIVA JUAN MONTALVO</v>
          </cell>
        </row>
        <row r="541">
          <cell r="A541" t="str">
            <v>22636</v>
          </cell>
          <cell r="B541">
            <v>487457</v>
          </cell>
          <cell r="C541" t="str">
            <v>22636</v>
          </cell>
          <cell r="D541" t="str">
            <v>CARESTINO</v>
          </cell>
          <cell r="E541" t="str">
            <v>DESPACHO</v>
          </cell>
          <cell r="G541" t="str">
            <v>90979</v>
          </cell>
          <cell r="H541">
            <v>44923</v>
          </cell>
          <cell r="I541" t="str">
            <v>EN_PROCESO</v>
          </cell>
          <cell r="J541">
            <v>44923</v>
          </cell>
          <cell r="K541" t="str">
            <v>SANDRA ISABEL MORENO QUITO</v>
          </cell>
          <cell r="L541" t="str">
            <v>GONZALO VERA SANTOS #1611 Y ESTRELLA AVILES #1611. ENTRE SI PONE EN EL GPS  (GLOBOS LOKITOS) LE TRAE DIRECTAMENTE A LA CASA</v>
          </cell>
          <cell r="N541" t="str">
            <v xml:space="preserve">0994840008	</v>
          </cell>
          <cell r="O541" t="str">
            <v>0996777312</v>
          </cell>
          <cell r="P541" t="str">
            <v>090101</v>
          </cell>
          <cell r="Q541" t="str">
            <v>GUAYAQUIL</v>
          </cell>
          <cell r="R541" t="str">
            <v>GUAYAS</v>
          </cell>
          <cell r="S541" t="str">
            <v>GUAYAQUIL</v>
          </cell>
          <cell r="U541" t="str">
            <v>FLEXNETGYE_LOCAL</v>
          </cell>
          <cell r="V541">
            <v>1</v>
          </cell>
          <cell r="W541">
            <v>8.0299999999999994</v>
          </cell>
          <cell r="X541" t="str">
            <v>FLEXNET ECUADOR - CAREST</v>
          </cell>
          <cell r="Y541" t="str">
            <v>FERNANDO GUTIERREZ HILL VIA A DAULE KM 8 1/2 ENTRADA A COOPERATIVA JUAN MONTALVO</v>
          </cell>
        </row>
        <row r="542">
          <cell r="A542" t="str">
            <v>22649</v>
          </cell>
          <cell r="B542">
            <v>487458</v>
          </cell>
          <cell r="C542" t="str">
            <v>22649</v>
          </cell>
          <cell r="D542" t="str">
            <v>CARESTINO</v>
          </cell>
          <cell r="E542" t="str">
            <v>DESPACHO</v>
          </cell>
          <cell r="G542" t="str">
            <v>031002004138976</v>
          </cell>
          <cell r="H542">
            <v>44923</v>
          </cell>
          <cell r="I542" t="str">
            <v>EN_TRANSITO</v>
          </cell>
          <cell r="J542">
            <v>44923</v>
          </cell>
          <cell r="K542" t="str">
            <v>JOMAHE CARRENO</v>
          </cell>
          <cell r="L542" t="str">
            <v>AVENIDA 113 SN. ENTRE CORPORACION SUPERIOR DIAGONAL AL ESTADIO JOCAY</v>
          </cell>
          <cell r="N542" t="str">
            <v xml:space="preserve">52922300	</v>
          </cell>
          <cell r="O542" t="str">
            <v>0984224169</v>
          </cell>
          <cell r="P542" t="str">
            <v>130201</v>
          </cell>
          <cell r="Q542" t="str">
            <v>MANTA</v>
          </cell>
          <cell r="R542" t="str">
            <v>MANABI</v>
          </cell>
          <cell r="S542" t="str">
            <v>MANTA</v>
          </cell>
          <cell r="T542" t="str">
            <v>TRAMACO</v>
          </cell>
          <cell r="U542" t="str">
            <v>FLEXNETGYE_PROVINCIA</v>
          </cell>
          <cell r="V542">
            <v>1</v>
          </cell>
          <cell r="W542">
            <v>3.07</v>
          </cell>
          <cell r="X542" t="str">
            <v>FLEXNET ECUADOR - CAREST</v>
          </cell>
          <cell r="Y542" t="str">
            <v>FERNANDO GUTIERREZ HILL VIA A DAULE KM 8 1/2 ENTRADA A COOPERATIVA JUAN MONTALVO</v>
          </cell>
        </row>
        <row r="543">
          <cell r="A543" t="str">
            <v>22672</v>
          </cell>
          <cell r="B543">
            <v>487459</v>
          </cell>
          <cell r="C543" t="str">
            <v>22672</v>
          </cell>
          <cell r="D543" t="str">
            <v>CARESTINO</v>
          </cell>
          <cell r="E543" t="str">
            <v>DESPACHO</v>
          </cell>
          <cell r="G543" t="str">
            <v>031002004138986</v>
          </cell>
          <cell r="H543">
            <v>44923</v>
          </cell>
          <cell r="I543" t="str">
            <v>EN_TRANSITO</v>
          </cell>
          <cell r="J543">
            <v>44923</v>
          </cell>
          <cell r="K543" t="str">
            <v>MARIA ANGELICA ROMERO VARGAS</v>
          </cell>
          <cell r="L543" t="str">
            <v>AVENIDA AMERICA Y RAMIREZ DAVALOS EDIFICIO DILIPA PISO 3 SUITE 303 AVENIDA AM PISO/DPTO: 303 / ENTREGAR RECEPCION EN CASO DE NO ESTAR. ENTRE FRENTE A LA PARADA DE BUSES DE LA UNIVERSIDAD CENTRAL DEL E</v>
          </cell>
          <cell r="N543" t="str">
            <v>0996617476</v>
          </cell>
          <cell r="O543" t="str">
            <v>0996617476</v>
          </cell>
          <cell r="P543" t="str">
            <v>170520</v>
          </cell>
          <cell r="Q543" t="str">
            <v>QUITO</v>
          </cell>
          <cell r="R543" t="str">
            <v>PICHINCHA</v>
          </cell>
          <cell r="S543" t="str">
            <v>QUITO</v>
          </cell>
          <cell r="T543" t="str">
            <v>TRAMACO</v>
          </cell>
          <cell r="U543" t="str">
            <v>FLEXNETGYE_UIO</v>
          </cell>
          <cell r="V543">
            <v>1</v>
          </cell>
          <cell r="W543">
            <v>3.42</v>
          </cell>
          <cell r="X543" t="str">
            <v>FLEXNET ECUADOR - CAREST</v>
          </cell>
          <cell r="Y543" t="str">
            <v>FERNANDO GUTIERREZ HILL VIA A DAULE KM 8 1/2 ENTRADA A COOPERATIVA JUAN MONTALVO</v>
          </cell>
        </row>
        <row r="544">
          <cell r="A544" t="str">
            <v>22725</v>
          </cell>
          <cell r="B544">
            <v>487461</v>
          </cell>
          <cell r="C544" t="str">
            <v>22725</v>
          </cell>
          <cell r="D544" t="str">
            <v>CARESTINO</v>
          </cell>
          <cell r="E544" t="str">
            <v>DESPACHO</v>
          </cell>
          <cell r="G544" t="str">
            <v>031002004139037</v>
          </cell>
          <cell r="H544">
            <v>44923</v>
          </cell>
          <cell r="I544" t="str">
            <v>EN_TRANSITO</v>
          </cell>
          <cell r="J544">
            <v>44923</v>
          </cell>
          <cell r="K544" t="str">
            <v>VANESSA QUINTANA</v>
          </cell>
          <cell r="L544" t="str">
            <v>SAN CAMILO, CAMILO AREVALO Y LA F DIAGONAL AL CENTRO DE SALUD 301. ENTRE A UNA CUADRA DE LA CEVICHERIA SPORT FISH</v>
          </cell>
          <cell r="N544" t="str">
            <v>0980943216</v>
          </cell>
          <cell r="O544" t="str">
            <v>0980943216</v>
          </cell>
          <cell r="P544" t="str">
            <v>120301</v>
          </cell>
          <cell r="Q544" t="str">
            <v>QUEVEDO</v>
          </cell>
          <cell r="R544" t="str">
            <v>LOS RIOS</v>
          </cell>
          <cell r="S544" t="str">
            <v>QUEVEDO</v>
          </cell>
          <cell r="T544" t="str">
            <v>TRAMACO</v>
          </cell>
          <cell r="U544" t="str">
            <v>FLEXNETGYE_PROVINCIA</v>
          </cell>
          <cell r="V544">
            <v>1</v>
          </cell>
          <cell r="W544">
            <v>8.3800000000000008</v>
          </cell>
          <cell r="X544" t="str">
            <v>FLEXNET ECUADOR - CAREST</v>
          </cell>
          <cell r="Y544" t="str">
            <v>FERNANDO GUTIERREZ HILL VIA A DAULE KM 8 1/2 ENTRADA A COOPERATIVA JUAN MONTALVO</v>
          </cell>
        </row>
        <row r="545">
          <cell r="A545" t="str">
            <v>414497688</v>
          </cell>
          <cell r="B545">
            <v>487446</v>
          </cell>
          <cell r="C545" t="str">
            <v>414497688</v>
          </cell>
          <cell r="D545" t="str">
            <v>FLEXTUENTI</v>
          </cell>
          <cell r="E545" t="str">
            <v>DESPACHO</v>
          </cell>
          <cell r="F545" t="str">
            <v>NORMAL</v>
          </cell>
          <cell r="G545" t="str">
            <v>IC4065</v>
          </cell>
          <cell r="H545">
            <v>44923</v>
          </cell>
          <cell r="I545" t="str">
            <v>HABILITADO_RUTEO</v>
          </cell>
          <cell r="J545">
            <v>44923</v>
          </cell>
          <cell r="K545" t="str">
            <v>Alexander Arechua</v>
          </cell>
          <cell r="L545" t="str">
            <v>EL VECINO  AV ESPANA  907 CALLE SEVILLA</v>
          </cell>
          <cell r="M545" t="str">
            <v>1204246001</v>
          </cell>
          <cell r="N545" t="str">
            <v>0960343174/0988659571</v>
          </cell>
          <cell r="O545" t="str">
            <v/>
          </cell>
          <cell r="P545" t="str">
            <v>CUENCA</v>
          </cell>
          <cell r="Q545" t="str">
            <v>CUENCA</v>
          </cell>
          <cell r="R545" t="str">
            <v>AZUAY</v>
          </cell>
          <cell r="U545" t="str">
            <v>FLEXNETUIO_PROVINCIA</v>
          </cell>
          <cell r="V545">
            <v>1</v>
          </cell>
          <cell r="W545">
            <v>1</v>
          </cell>
          <cell r="X545" t="str">
            <v>FLEXNET ECUADOR - FLEXTUENTI</v>
          </cell>
          <cell r="Y545" t="str">
            <v>CALLE 28 DE JUNIO S/N Y GARCIA MORENO ENTRADA LLANO GRANDE</v>
          </cell>
        </row>
        <row r="546">
          <cell r="A546" t="str">
            <v>414497689</v>
          </cell>
          <cell r="B546">
            <v>487447</v>
          </cell>
          <cell r="C546" t="str">
            <v>414497689</v>
          </cell>
          <cell r="D546" t="str">
            <v>FLEXTUENTI</v>
          </cell>
          <cell r="E546" t="str">
            <v>DESPACHO</v>
          </cell>
          <cell r="F546" t="str">
            <v>NORMAL</v>
          </cell>
          <cell r="G546" t="str">
            <v>FT76974</v>
          </cell>
          <cell r="H546">
            <v>44923</v>
          </cell>
          <cell r="I546" t="str">
            <v>HABILITADO_RUTEO</v>
          </cell>
          <cell r="J546">
            <v>44923</v>
          </cell>
          <cell r="K546" t="str">
            <v>Juan Diego Villacis</v>
          </cell>
          <cell r="L546" t="str">
            <v>PIFO CALLE RIO AMANZANAS  S3 360  AV INTEROCEANICA</v>
          </cell>
          <cell r="M546" t="str">
            <v>1714559539</v>
          </cell>
          <cell r="N546" t="str">
            <v>0956789999/0996266669</v>
          </cell>
          <cell r="O546" t="str">
            <v/>
          </cell>
          <cell r="P546" t="str">
            <v>QUITO</v>
          </cell>
          <cell r="Q546" t="str">
            <v>QUITO</v>
          </cell>
          <cell r="R546" t="str">
            <v>PICHINCHA</v>
          </cell>
          <cell r="U546" t="str">
            <v>FLEXNETUIO_LOCAL</v>
          </cell>
          <cell r="V546">
            <v>1</v>
          </cell>
          <cell r="W546">
            <v>1</v>
          </cell>
          <cell r="X546" t="str">
            <v>FLEXNET ECUADOR - FLEXTUENTI</v>
          </cell>
          <cell r="Y546" t="str">
            <v>CALLE 28 DE JUNIO S/N Y GARCIA MORENO ENTRADA LLANO GRANDE</v>
          </cell>
        </row>
        <row r="547">
          <cell r="A547" t="str">
            <v>414497698</v>
          </cell>
          <cell r="B547">
            <v>487448</v>
          </cell>
          <cell r="C547" t="str">
            <v>414497698</v>
          </cell>
          <cell r="D547" t="str">
            <v>FLEXTUENTI</v>
          </cell>
          <cell r="E547" t="str">
            <v>DESPACHO</v>
          </cell>
          <cell r="F547" t="str">
            <v>NORMAL</v>
          </cell>
          <cell r="G547" t="str">
            <v>TF91025</v>
          </cell>
          <cell r="H547">
            <v>44923</v>
          </cell>
          <cell r="I547" t="str">
            <v>CARGADO_VEHICULO</v>
          </cell>
          <cell r="J547">
            <v>44923</v>
          </cell>
          <cell r="K547" t="str">
            <v>Jennifffer Espana</v>
          </cell>
          <cell r="L547" t="str">
            <v>TARQUI  CALLE PEDRO GUAL  SN  CALLE SIMON RODRIGUEZ</v>
          </cell>
          <cell r="M547" t="str">
            <v>0931440812</v>
          </cell>
          <cell r="N547" t="str">
            <v>0982981336/0991022234</v>
          </cell>
          <cell r="O547" t="str">
            <v/>
          </cell>
          <cell r="P547" t="str">
            <v>GUAYAQUIL</v>
          </cell>
          <cell r="Q547" t="str">
            <v>GUAYAQUIL</v>
          </cell>
          <cell r="R547" t="str">
            <v>GUAYAS</v>
          </cell>
          <cell r="U547" t="str">
            <v>FLEXNETUIO_GYE</v>
          </cell>
          <cell r="V547">
            <v>1</v>
          </cell>
          <cell r="W547">
            <v>1</v>
          </cell>
          <cell r="X547" t="str">
            <v>FLEXNET ECUADOR - FLEXTUENTI</v>
          </cell>
          <cell r="Y547" t="str">
            <v>CALLE 28 DE JUNIO S/N Y GARCIA MORENO ENTRADA LLANO GRANDE</v>
          </cell>
        </row>
        <row r="548">
          <cell r="A548" t="str">
            <v>414497753</v>
          </cell>
          <cell r="B548">
            <v>487449</v>
          </cell>
          <cell r="C548" t="str">
            <v>414497753</v>
          </cell>
          <cell r="D548" t="str">
            <v>FLEXTUENTI</v>
          </cell>
          <cell r="E548" t="str">
            <v>DESPACHO</v>
          </cell>
          <cell r="F548" t="str">
            <v>NORMAL</v>
          </cell>
          <cell r="G548" t="str">
            <v>031080414497753</v>
          </cell>
          <cell r="H548">
            <v>44923</v>
          </cell>
          <cell r="I548" t="str">
            <v>EN_TRANSITO</v>
          </cell>
          <cell r="J548">
            <v>44923</v>
          </cell>
          <cell r="K548" t="str">
            <v>Diego Mendoza</v>
          </cell>
          <cell r="L548" t="str">
            <v>JARAMIJO CIUDADELA TERRA NOSTRA  SN CALLEJON Z2 Y CALLE Z12</v>
          </cell>
          <cell r="M548" t="str">
            <v>1315555423</v>
          </cell>
          <cell r="N548" t="str">
            <v>0999719201/0999719201</v>
          </cell>
          <cell r="O548" t="str">
            <v/>
          </cell>
          <cell r="P548" t="str">
            <v>JARAMIJO</v>
          </cell>
          <cell r="Q548" t="str">
            <v>JARAMIJO</v>
          </cell>
          <cell r="R548" t="str">
            <v>MANABI</v>
          </cell>
          <cell r="T548" t="str">
            <v>TRAMACO</v>
          </cell>
          <cell r="U548" t="str">
            <v>FLEXNETUIO_PROVINCIA</v>
          </cell>
          <cell r="V548">
            <v>1</v>
          </cell>
          <cell r="W548">
            <v>1</v>
          </cell>
          <cell r="X548" t="str">
            <v>FLEXNET ECUADOR - FLEXTUENTI</v>
          </cell>
          <cell r="Y548" t="str">
            <v>CALLE 28 DE JUNIO S/N Y GARCIA MORENO ENTRADA LLANO GRANDE</v>
          </cell>
        </row>
        <row r="549">
          <cell r="A549" t="str">
            <v>414497780</v>
          </cell>
          <cell r="B549">
            <v>487450</v>
          </cell>
          <cell r="C549" t="str">
            <v>414497780</v>
          </cell>
          <cell r="D549" t="str">
            <v>FLEXTUENTI</v>
          </cell>
          <cell r="E549" t="str">
            <v>DESPACHO</v>
          </cell>
          <cell r="F549" t="str">
            <v>NORMAL</v>
          </cell>
          <cell r="G549" t="str">
            <v>TF91024</v>
          </cell>
          <cell r="H549">
            <v>44923</v>
          </cell>
          <cell r="I549" t="str">
            <v>CARGADO_VEHICULO</v>
          </cell>
          <cell r="J549">
            <v>44923</v>
          </cell>
          <cell r="K549" t="str">
            <v>Jose Luis Noboa Burgos</v>
          </cell>
          <cell r="L549" t="str">
            <v>TARQUI URBANIZACION BOSRQUE DE LA COSTA ETAPA ALAMEDA DEL BOSQUE  MZ 18  VILLA 27 KILOMETRO 11 VIA A LA COSTA</v>
          </cell>
          <cell r="M549" t="str">
            <v>0902363803</v>
          </cell>
          <cell r="N549" t="str">
            <v>0998459125/0964025247</v>
          </cell>
          <cell r="O549" t="str">
            <v/>
          </cell>
          <cell r="P549" t="str">
            <v>GUAYAQUIL</v>
          </cell>
          <cell r="Q549" t="str">
            <v>GUAYAQUIL</v>
          </cell>
          <cell r="R549" t="str">
            <v>GUAYAS</v>
          </cell>
          <cell r="U549" t="str">
            <v>FLEXNETUIO_GYE</v>
          </cell>
          <cell r="V549">
            <v>1</v>
          </cell>
          <cell r="W549">
            <v>1</v>
          </cell>
          <cell r="X549" t="str">
            <v>FLEXNET ECUADOR - FLEXTUENTI</v>
          </cell>
          <cell r="Y549" t="str">
            <v>CALLE 28 DE JUNIO S/N Y GARCIA MORENO ENTRADA LLANO GRANDE</v>
          </cell>
        </row>
        <row r="550">
          <cell r="A550" t="str">
            <v>414497789</v>
          </cell>
          <cell r="B550">
            <v>487451</v>
          </cell>
          <cell r="C550" t="str">
            <v>414497789</v>
          </cell>
          <cell r="D550" t="str">
            <v>FLEXTUENTI</v>
          </cell>
          <cell r="E550" t="str">
            <v>DESPACHO</v>
          </cell>
          <cell r="F550" t="str">
            <v>NORMAL</v>
          </cell>
          <cell r="G550" t="str">
            <v>031080414497789</v>
          </cell>
          <cell r="H550">
            <v>44923</v>
          </cell>
          <cell r="I550" t="str">
            <v>EN_TRANSITO</v>
          </cell>
          <cell r="J550">
            <v>44923</v>
          </cell>
          <cell r="K550" t="str">
            <v>maria alejandra chacon robalino</v>
          </cell>
          <cell r="L550" t="str">
            <v>SAN MIGUEL  PANAMERICANA NORTE   0124 LATACUNGA</v>
          </cell>
          <cell r="M550" t="str">
            <v>0502648280</v>
          </cell>
          <cell r="N550" t="str">
            <v>0994326058/0992509316</v>
          </cell>
          <cell r="O550" t="str">
            <v/>
          </cell>
          <cell r="P550" t="str">
            <v>SALCEDO</v>
          </cell>
          <cell r="Q550" t="str">
            <v>SALCEDO</v>
          </cell>
          <cell r="R550" t="str">
            <v>COTOPAXI</v>
          </cell>
          <cell r="T550" t="str">
            <v>TRAMACO</v>
          </cell>
          <cell r="U550" t="str">
            <v>FLEXNETUIO_PROVINCIA</v>
          </cell>
          <cell r="V550">
            <v>1</v>
          </cell>
          <cell r="W550">
            <v>1</v>
          </cell>
          <cell r="X550" t="str">
            <v>FLEXNET ECUADOR - FLEXTUENTI</v>
          </cell>
          <cell r="Y550" t="str">
            <v>CALLE 28 DE JUNIO S/N Y GARCIA MORENO ENTRADA LLANO GRANDE</v>
          </cell>
        </row>
        <row r="551">
          <cell r="A551" t="str">
            <v>414497790</v>
          </cell>
          <cell r="B551">
            <v>487452</v>
          </cell>
          <cell r="C551" t="str">
            <v>414497790</v>
          </cell>
          <cell r="D551" t="str">
            <v>FLEXTUENTI</v>
          </cell>
          <cell r="E551" t="str">
            <v>DESPACHO</v>
          </cell>
          <cell r="F551" t="str">
            <v>NORMAL</v>
          </cell>
          <cell r="G551" t="str">
            <v>TF91028</v>
          </cell>
          <cell r="H551">
            <v>44923</v>
          </cell>
          <cell r="I551" t="str">
            <v>CARGADO_VEHICULO</v>
          </cell>
          <cell r="J551">
            <v>44923</v>
          </cell>
          <cell r="K551" t="str">
            <v>Stefany Parraga</v>
          </cell>
          <cell r="L551" t="str">
            <v>KENNEDY AV RODRIGO CHAVEZ  SN  JUAN TANCA MERENGO</v>
          </cell>
          <cell r="M551" t="str">
            <v>0927286716</v>
          </cell>
          <cell r="N551" t="str">
            <v>0980836687/0967584902</v>
          </cell>
          <cell r="O551" t="str">
            <v/>
          </cell>
          <cell r="P551" t="str">
            <v>GUAYAQUIL</v>
          </cell>
          <cell r="Q551" t="str">
            <v>GUAYAQUIL</v>
          </cell>
          <cell r="R551" t="str">
            <v>GUAYAS</v>
          </cell>
          <cell r="U551" t="str">
            <v>FLEXNETUIO_GYE</v>
          </cell>
          <cell r="V551">
            <v>1</v>
          </cell>
          <cell r="W551">
            <v>1</v>
          </cell>
          <cell r="X551" t="str">
            <v>FLEXNET ECUADOR - FLEXTUENTI</v>
          </cell>
          <cell r="Y551" t="str">
            <v>CALLE 28 DE JUNIO S/N Y GARCIA MORENO ENTRADA LLANO GRANDE</v>
          </cell>
        </row>
        <row r="552">
          <cell r="A552" t="str">
            <v>WS414497703</v>
          </cell>
          <cell r="B552">
            <v>487453</v>
          </cell>
          <cell r="C552" t="str">
            <v>WS414497703</v>
          </cell>
          <cell r="D552" t="str">
            <v>FLEXTUENTI</v>
          </cell>
          <cell r="E552" t="str">
            <v>DESPACHO</v>
          </cell>
          <cell r="F552" t="str">
            <v>NORMAL</v>
          </cell>
          <cell r="G552" t="str">
            <v>031080414497703</v>
          </cell>
          <cell r="H552">
            <v>44923</v>
          </cell>
          <cell r="I552" t="str">
            <v>EN_TRANSITO</v>
          </cell>
          <cell r="J552">
            <v>44923</v>
          </cell>
          <cell r="K552" t="str">
            <v>Sarai Calle</v>
          </cell>
          <cell r="L552" t="str">
            <v>PUERTO BOLIVAR AV PICHINCHA  SN   ENTRE GENERAL CORDOVA Y OLMEDO</v>
          </cell>
          <cell r="M552" t="str">
            <v>0750058315</v>
          </cell>
          <cell r="N552" t="str">
            <v>0989610557/0989610557</v>
          </cell>
          <cell r="O552" t="str">
            <v/>
          </cell>
          <cell r="P552" t="str">
            <v>MACHALA</v>
          </cell>
          <cell r="Q552" t="str">
            <v>MACHALA</v>
          </cell>
          <cell r="R552" t="str">
            <v>EL ORO</v>
          </cell>
          <cell r="T552" t="str">
            <v>TRAMACO</v>
          </cell>
          <cell r="U552" t="str">
            <v>FLEXNETUIO_PROVINCIA</v>
          </cell>
          <cell r="V552">
            <v>1</v>
          </cell>
          <cell r="W552">
            <v>1</v>
          </cell>
          <cell r="X552" t="str">
            <v>FLEXNET ECUADOR - FLEXTUENTI</v>
          </cell>
          <cell r="Y552" t="str">
            <v>CALLE 28 DE JUNIO S/N Y GARCIA MORENO ENTRADA LLANO GRANDE</v>
          </cell>
        </row>
        <row r="553">
          <cell r="A553" t="str">
            <v>WS414497787</v>
          </cell>
          <cell r="B553">
            <v>487454</v>
          </cell>
          <cell r="C553" t="str">
            <v>WS414497787</v>
          </cell>
          <cell r="D553" t="str">
            <v>FLEXTUENTI</v>
          </cell>
          <cell r="E553" t="str">
            <v>DESPACHO</v>
          </cell>
          <cell r="F553" t="str">
            <v>NORMAL</v>
          </cell>
          <cell r="G553" t="str">
            <v>FT76973</v>
          </cell>
          <cell r="H553">
            <v>44923</v>
          </cell>
          <cell r="I553" t="str">
            <v>HABILITADO_RUTEO</v>
          </cell>
          <cell r="J553">
            <v>44923</v>
          </cell>
          <cell r="K553" t="str">
            <v>Roberto Fabara</v>
          </cell>
          <cell r="L553" t="str">
            <v>JIPIJAPA  DE LAS BREVAS  E864 AV EL INCA</v>
          </cell>
          <cell r="M553" t="str">
            <v>1716162951</v>
          </cell>
          <cell r="N553" t="str">
            <v>0998003160/0998003160</v>
          </cell>
          <cell r="O553" t="str">
            <v/>
          </cell>
          <cell r="P553" t="str">
            <v>QUITO</v>
          </cell>
          <cell r="Q553" t="str">
            <v>QUITO</v>
          </cell>
          <cell r="R553" t="str">
            <v>PICHINCHA</v>
          </cell>
          <cell r="U553" t="str">
            <v>FLEXNETUIO_LOCAL</v>
          </cell>
          <cell r="V553">
            <v>1</v>
          </cell>
          <cell r="W553">
            <v>1</v>
          </cell>
          <cell r="X553" t="str">
            <v>FLEXNET ECUADOR - FLEXTUENTI</v>
          </cell>
          <cell r="Y553" t="str">
            <v>CALLE 28 DE JUNIO S/N Y GARCIA MORENO ENTRADA LLANO GRANDE</v>
          </cell>
        </row>
        <row r="554">
          <cell r="A554" t="str">
            <v>414488060</v>
          </cell>
          <cell r="B554">
            <v>487455</v>
          </cell>
          <cell r="C554" t="str">
            <v>414488060</v>
          </cell>
          <cell r="D554" t="str">
            <v>FLEXTUENTI</v>
          </cell>
          <cell r="E554" t="str">
            <v>DESPACHO</v>
          </cell>
          <cell r="F554" t="str">
            <v>NORMAL</v>
          </cell>
          <cell r="G554" t="str">
            <v>FT76981</v>
          </cell>
          <cell r="H554">
            <v>44923</v>
          </cell>
          <cell r="I554" t="str">
            <v>HABILITADO_RUTEO</v>
          </cell>
          <cell r="J554">
            <v>44923</v>
          </cell>
          <cell r="K554" t="str">
            <v>Diana Valeria Carrera Haro</v>
          </cell>
          <cell r="L554" t="str">
            <v>PIFO   AV INTEROCEANICA  SN  PASAJE MOISES MOYA</v>
          </cell>
          <cell r="M554" t="str">
            <v>1720173614</v>
          </cell>
          <cell r="N554" t="str">
            <v>0984480438/0984480438</v>
          </cell>
          <cell r="O554" t="str">
            <v/>
          </cell>
          <cell r="P554" t="str">
            <v>QUITO</v>
          </cell>
          <cell r="Q554" t="str">
            <v>QUITO</v>
          </cell>
          <cell r="R554" t="str">
            <v>PICHINCHA</v>
          </cell>
          <cell r="U554" t="str">
            <v>FLEXNETUIO_LOCAL</v>
          </cell>
          <cell r="V554">
            <v>1</v>
          </cell>
          <cell r="W554">
            <v>1</v>
          </cell>
          <cell r="X554" t="str">
            <v>FLEXNET ECUADOR - FLEXTUENTI</v>
          </cell>
          <cell r="Y554" t="str">
            <v>CALLE 28 DE JUNIO S/N Y GARCIA MORENO ENTRADA LLANO GRANDE</v>
          </cell>
        </row>
        <row r="555">
          <cell r="A555" t="str">
            <v>414488315</v>
          </cell>
          <cell r="B555">
            <v>487456</v>
          </cell>
          <cell r="C555" t="str">
            <v>414488315</v>
          </cell>
          <cell r="D555" t="str">
            <v>FLEXTUENTI</v>
          </cell>
          <cell r="E555" t="str">
            <v>DESPACHO</v>
          </cell>
          <cell r="F555" t="str">
            <v>NORMAL</v>
          </cell>
          <cell r="G555" t="str">
            <v>FT76978</v>
          </cell>
          <cell r="H555">
            <v>44923</v>
          </cell>
          <cell r="I555" t="str">
            <v>HABILITADO_RUTEO</v>
          </cell>
          <cell r="J555">
            <v>44923</v>
          </cell>
          <cell r="K555" t="str">
            <v>Rafael Santillan</v>
          </cell>
          <cell r="L555" t="str">
            <v>NAYON  CALLE LEONIDAS PROANO  E4 76  SN</v>
          </cell>
          <cell r="M555" t="str">
            <v>1719445684</v>
          </cell>
          <cell r="N555" t="str">
            <v>0984769603/0999210047</v>
          </cell>
          <cell r="O555" t="str">
            <v/>
          </cell>
          <cell r="P555" t="str">
            <v>QUITO</v>
          </cell>
          <cell r="Q555" t="str">
            <v>QUITO</v>
          </cell>
          <cell r="R555" t="str">
            <v>PICHINCHA</v>
          </cell>
          <cell r="U555" t="str">
            <v>FLEXNETUIO_LOCAL</v>
          </cell>
          <cell r="V555">
            <v>1</v>
          </cell>
          <cell r="W555">
            <v>1</v>
          </cell>
          <cell r="X555" t="str">
            <v>FLEXNET ECUADOR - FLEXTUENTI</v>
          </cell>
          <cell r="Y555" t="str">
            <v>CALLE 28 DE JUNIO S/N Y GARCIA MORENO ENTRADA LLANO GRANDE</v>
          </cell>
        </row>
        <row r="556">
          <cell r="A556" t="str">
            <v>414487024</v>
          </cell>
          <cell r="B556">
            <v>487423</v>
          </cell>
          <cell r="C556" t="str">
            <v>414487024</v>
          </cell>
          <cell r="D556" t="str">
            <v>FLEXTUENTI</v>
          </cell>
          <cell r="E556" t="str">
            <v>DESPACHO</v>
          </cell>
          <cell r="F556" t="str">
            <v>NORMAL</v>
          </cell>
          <cell r="G556" t="str">
            <v>FT76984</v>
          </cell>
          <cell r="H556">
            <v>44923</v>
          </cell>
          <cell r="I556" t="str">
            <v>HABILITADO_RUTEO</v>
          </cell>
          <cell r="J556">
            <v>44923</v>
          </cell>
          <cell r="K556" t="str">
            <v>Andres Ignacio Chaquinga Lopez</v>
          </cell>
          <cell r="L556" t="str">
            <v>SOLANDA  AV TENIENTE HUGO ORTIZ  S22 09 FRANCISCO SOTO</v>
          </cell>
          <cell r="M556" t="str">
            <v>1721558292</v>
          </cell>
          <cell r="N556" t="str">
            <v>0984753391/0983144995</v>
          </cell>
          <cell r="O556" t="str">
            <v/>
          </cell>
          <cell r="P556" t="str">
            <v>QUITO</v>
          </cell>
          <cell r="Q556" t="str">
            <v>QUITO</v>
          </cell>
          <cell r="R556" t="str">
            <v>PICHINCHA</v>
          </cell>
          <cell r="U556" t="str">
            <v>FLEXNETUIO_LOCAL</v>
          </cell>
          <cell r="V556">
            <v>1</v>
          </cell>
          <cell r="W556">
            <v>1</v>
          </cell>
          <cell r="X556" t="str">
            <v>FLEXNET ECUADOR - FLEXTUENTI</v>
          </cell>
          <cell r="Y556" t="str">
            <v>CALLE 28 DE JUNIO S/N Y GARCIA MORENO ENTRADA LLANO GRANDE</v>
          </cell>
        </row>
        <row r="557">
          <cell r="A557" t="str">
            <v>414487241</v>
          </cell>
          <cell r="B557">
            <v>487424</v>
          </cell>
          <cell r="C557" t="str">
            <v>414487241</v>
          </cell>
          <cell r="D557" t="str">
            <v>FLEXTUENTI</v>
          </cell>
          <cell r="E557" t="str">
            <v>DESPACHO</v>
          </cell>
          <cell r="F557" t="str">
            <v>NORMAL</v>
          </cell>
          <cell r="G557" t="str">
            <v>031080414487241</v>
          </cell>
          <cell r="H557">
            <v>44923</v>
          </cell>
          <cell r="I557" t="str">
            <v>EN_TRANSITO</v>
          </cell>
          <cell r="J557">
            <v>44923</v>
          </cell>
          <cell r="K557" t="str">
            <v>Dayanara Chiang Wong</v>
          </cell>
          <cell r="L557" t="str">
            <v>SAN CARLOS AV 2 DE JULIO MZ 4 SL 4 CALLE  HORACIO ESTEVEZ</v>
          </cell>
          <cell r="M557" t="str">
            <v>0941476525</v>
          </cell>
          <cell r="N557" t="str">
            <v>0991670206/0991670206</v>
          </cell>
          <cell r="O557" t="str">
            <v/>
          </cell>
          <cell r="P557" t="str">
            <v>QUEVEDO</v>
          </cell>
          <cell r="Q557" t="str">
            <v>QUEVEDO</v>
          </cell>
          <cell r="R557" t="str">
            <v>LOS RIOS</v>
          </cell>
          <cell r="T557" t="str">
            <v>TRAMACO</v>
          </cell>
          <cell r="U557" t="str">
            <v>FLEXNETUIO_PROVINCIA</v>
          </cell>
          <cell r="V557">
            <v>1</v>
          </cell>
          <cell r="W557">
            <v>1</v>
          </cell>
          <cell r="X557" t="str">
            <v>FLEXNET ECUADOR - FLEXTUENTI</v>
          </cell>
          <cell r="Y557" t="str">
            <v>CALLE 28 DE JUNIO S/N Y GARCIA MORENO ENTRADA LLANO GRANDE</v>
          </cell>
        </row>
        <row r="558">
          <cell r="A558" t="str">
            <v>414487876</v>
          </cell>
          <cell r="B558">
            <v>487425</v>
          </cell>
          <cell r="C558" t="str">
            <v>414487876</v>
          </cell>
          <cell r="D558" t="str">
            <v>FLEXTUENTI</v>
          </cell>
          <cell r="E558" t="str">
            <v>DESPACHO</v>
          </cell>
          <cell r="F558" t="str">
            <v>NORMAL</v>
          </cell>
          <cell r="G558" t="str">
            <v>031080414487876</v>
          </cell>
          <cell r="H558">
            <v>44923</v>
          </cell>
          <cell r="I558" t="str">
            <v>EN_TRANSITO</v>
          </cell>
          <cell r="J558">
            <v>44923</v>
          </cell>
          <cell r="K558" t="str">
            <v>Raul Alberto Aguirre Orbezo</v>
          </cell>
          <cell r="L558" t="str">
            <v>LA LIBERTAD AVENIDA 21   SN CALLE 16</v>
          </cell>
          <cell r="M558" t="str">
            <v>0962991709</v>
          </cell>
          <cell r="N558" t="str">
            <v>0959455596/0968195269</v>
          </cell>
          <cell r="O558" t="str">
            <v/>
          </cell>
          <cell r="P558" t="str">
            <v>LA LIBERTAD</v>
          </cell>
          <cell r="Q558" t="str">
            <v>LA LIBERTAD</v>
          </cell>
          <cell r="R558" t="str">
            <v>SANTA ELENA</v>
          </cell>
          <cell r="T558" t="str">
            <v>TRAMACO</v>
          </cell>
          <cell r="U558" t="str">
            <v>FLEXNETUIO_PROVINCIA</v>
          </cell>
          <cell r="V558">
            <v>1</v>
          </cell>
          <cell r="W558">
            <v>1</v>
          </cell>
          <cell r="X558" t="str">
            <v>FLEXNET ECUADOR - FLEXTUENTI</v>
          </cell>
          <cell r="Y558" t="str">
            <v>CALLE 28 DE JUNIO S/N Y GARCIA MORENO ENTRADA LLANO GRANDE</v>
          </cell>
        </row>
        <row r="559">
          <cell r="A559" t="str">
            <v>414487961</v>
          </cell>
          <cell r="B559">
            <v>487426</v>
          </cell>
          <cell r="C559" t="str">
            <v>414487961</v>
          </cell>
          <cell r="D559" t="str">
            <v>FLEXTUENTI</v>
          </cell>
          <cell r="E559" t="str">
            <v>DESPACHO</v>
          </cell>
          <cell r="F559" t="str">
            <v>DERIVADO PICK UP</v>
          </cell>
          <cell r="G559" t="str">
            <v>031080414487961</v>
          </cell>
          <cell r="H559">
            <v>44923</v>
          </cell>
          <cell r="I559" t="str">
            <v>EN_TRANSITO</v>
          </cell>
          <cell r="J559">
            <v>44923</v>
          </cell>
          <cell r="K559" t="str">
            <v>Paulette Reyes Aldas</v>
          </cell>
          <cell r="L559" t="str">
            <v>OFICINA TRAMACO PORTETE</v>
          </cell>
          <cell r="M559" t="str">
            <v>0917874315</v>
          </cell>
          <cell r="N559" t="str">
            <v>0969889233/0939411784</v>
          </cell>
          <cell r="O559" t="str">
            <v/>
          </cell>
          <cell r="P559" t="str">
            <v>GUAYAQUIL</v>
          </cell>
          <cell r="Q559" t="str">
            <v>GUAYAQUIL</v>
          </cell>
          <cell r="R559" t="str">
            <v>GUAYAS</v>
          </cell>
          <cell r="T559" t="str">
            <v>TRAMACO</v>
          </cell>
          <cell r="U559" t="str">
            <v>FLEXNETUIO_GYE</v>
          </cell>
          <cell r="V559">
            <v>1</v>
          </cell>
          <cell r="W559">
            <v>1</v>
          </cell>
          <cell r="X559" t="str">
            <v>FLEXNET ECUADOR - FLEXTUENTI</v>
          </cell>
          <cell r="Y559" t="str">
            <v>CALLE 28 DE JUNIO S/N Y GARCIA MORENO ENTRADA LLANO GRANDE</v>
          </cell>
        </row>
        <row r="560">
          <cell r="A560" t="str">
            <v>414487966</v>
          </cell>
          <cell r="B560">
            <v>487427</v>
          </cell>
          <cell r="C560" t="str">
            <v>414487966</v>
          </cell>
          <cell r="D560" t="str">
            <v>FLEXTUENTI</v>
          </cell>
          <cell r="E560" t="str">
            <v>DESPACHO</v>
          </cell>
          <cell r="F560" t="str">
            <v>NORMAL</v>
          </cell>
          <cell r="G560" t="str">
            <v>FT76983</v>
          </cell>
          <cell r="H560">
            <v>44923</v>
          </cell>
          <cell r="I560" t="str">
            <v>HABILITADO_RUTEO</v>
          </cell>
          <cell r="J560">
            <v>44923</v>
          </cell>
          <cell r="K560" t="str">
            <v>Alejandro Carrasco</v>
          </cell>
          <cell r="L560" t="str">
            <v>LA CONCEPCION  CALLE  JOAQUIN  SOTO OE5 206  CALLE PEDRO DE VILLAR</v>
          </cell>
          <cell r="M560" t="str">
            <v>1717879819</v>
          </cell>
          <cell r="N560" t="str">
            <v>0979690471/0999861907</v>
          </cell>
          <cell r="O560" t="str">
            <v/>
          </cell>
          <cell r="P560" t="str">
            <v>QUITO</v>
          </cell>
          <cell r="Q560" t="str">
            <v>QUITO</v>
          </cell>
          <cell r="R560" t="str">
            <v>PICHINCHA</v>
          </cell>
          <cell r="U560" t="str">
            <v>FLEXNETUIO_LOCAL</v>
          </cell>
          <cell r="V560">
            <v>1</v>
          </cell>
          <cell r="W560">
            <v>1</v>
          </cell>
          <cell r="X560" t="str">
            <v>FLEXNET ECUADOR - FLEXTUENTI</v>
          </cell>
          <cell r="Y560" t="str">
            <v>CALLE 28 DE JUNIO S/N Y GARCIA MORENO ENTRADA LLANO GRANDE</v>
          </cell>
        </row>
        <row r="561">
          <cell r="A561" t="str">
            <v>414487972</v>
          </cell>
          <cell r="B561">
            <v>487428</v>
          </cell>
          <cell r="C561" t="str">
            <v>414487972</v>
          </cell>
          <cell r="D561" t="str">
            <v>FLEXTUENTI</v>
          </cell>
          <cell r="E561" t="str">
            <v>DESPACHO</v>
          </cell>
          <cell r="F561" t="str">
            <v>NORMAL</v>
          </cell>
          <cell r="G561" t="str">
            <v>FT76982</v>
          </cell>
          <cell r="H561">
            <v>44923</v>
          </cell>
          <cell r="I561" t="str">
            <v>HABILITADO_RUTEO</v>
          </cell>
          <cell r="J561">
            <v>44923</v>
          </cell>
          <cell r="K561" t="str">
            <v>MARIA GABRIELA VITERI TAPIA</v>
          </cell>
          <cell r="L561" t="str">
            <v>MARISCAL  SUCRE  AV AMAZONAS  SN CALLE PABLO SANZ</v>
          </cell>
          <cell r="M561" t="str">
            <v>1717200602</v>
          </cell>
          <cell r="N561" t="str">
            <v>0939984137/0995929875</v>
          </cell>
          <cell r="O561" t="str">
            <v/>
          </cell>
          <cell r="P561" t="str">
            <v>QUITO</v>
          </cell>
          <cell r="Q561" t="str">
            <v>QUITO</v>
          </cell>
          <cell r="R561" t="str">
            <v>PICHINCHA</v>
          </cell>
          <cell r="U561" t="str">
            <v>FLEXNETUIO_LOCAL</v>
          </cell>
          <cell r="V561">
            <v>1</v>
          </cell>
          <cell r="W561">
            <v>1</v>
          </cell>
          <cell r="X561" t="str">
            <v>FLEXNET ECUADOR - FLEXTUENTI</v>
          </cell>
          <cell r="Y561" t="str">
            <v>CALLE 28 DE JUNIO S/N Y GARCIA MORENO ENTRADA LLANO GRANDE</v>
          </cell>
        </row>
        <row r="562">
          <cell r="A562" t="str">
            <v>414488062</v>
          </cell>
          <cell r="B562">
            <v>487429</v>
          </cell>
          <cell r="C562" t="str">
            <v>414488062</v>
          </cell>
          <cell r="D562" t="str">
            <v>FLEXTUENTI</v>
          </cell>
          <cell r="E562" t="str">
            <v>DESPACHO</v>
          </cell>
          <cell r="F562" t="str">
            <v>NORMAL</v>
          </cell>
          <cell r="G562" t="str">
            <v>FT76980</v>
          </cell>
          <cell r="H562">
            <v>44923</v>
          </cell>
          <cell r="I562" t="str">
            <v>HABILITADO_RUTEO</v>
          </cell>
          <cell r="J562">
            <v>44923</v>
          </cell>
          <cell r="K562" t="str">
            <v>Carmen Jativa</v>
          </cell>
          <cell r="L562" t="str">
            <v>COTOCOLLAO CALLE EVA ROMAN  CS 7 CALLE BERNARDO LEGARDA</v>
          </cell>
          <cell r="M562" t="str">
            <v>1723590152</v>
          </cell>
          <cell r="N562" t="str">
            <v>0969796378/0998707164</v>
          </cell>
          <cell r="O562" t="str">
            <v/>
          </cell>
          <cell r="P562" t="str">
            <v>QUITO</v>
          </cell>
          <cell r="Q562" t="str">
            <v>QUITO</v>
          </cell>
          <cell r="R562" t="str">
            <v>PICHINCHA</v>
          </cell>
          <cell r="U562" t="str">
            <v>FLEXNETUIO_LOCAL</v>
          </cell>
          <cell r="V562">
            <v>1</v>
          </cell>
          <cell r="W562">
            <v>1</v>
          </cell>
          <cell r="X562" t="str">
            <v>FLEXNET ECUADOR - FLEXTUENTI</v>
          </cell>
          <cell r="Y562" t="str">
            <v>CALLE 28 DE JUNIO S/N Y GARCIA MORENO ENTRADA LLANO GRANDE</v>
          </cell>
        </row>
        <row r="563">
          <cell r="A563" t="str">
            <v>414488098</v>
          </cell>
          <cell r="B563">
            <v>487430</v>
          </cell>
          <cell r="C563" t="str">
            <v>414488098</v>
          </cell>
          <cell r="D563" t="str">
            <v>FLEXTUENTI</v>
          </cell>
          <cell r="E563" t="str">
            <v>DESPACHO</v>
          </cell>
          <cell r="F563" t="str">
            <v>NORMAL</v>
          </cell>
          <cell r="G563" t="str">
            <v>031080414488098</v>
          </cell>
          <cell r="H563">
            <v>44923</v>
          </cell>
          <cell r="I563" t="str">
            <v>EN_TRANSITO</v>
          </cell>
          <cell r="J563">
            <v>44923</v>
          </cell>
          <cell r="K563" t="str">
            <v>Bryan Estrada</v>
          </cell>
          <cell r="L563" t="str">
            <v>LOS ESTEROS CALLE   29  MANZANA C1 D1  CALLE D1</v>
          </cell>
          <cell r="M563" t="str">
            <v>1313836767</v>
          </cell>
          <cell r="N563" t="str">
            <v>0959682807/0983714820</v>
          </cell>
          <cell r="O563" t="str">
            <v/>
          </cell>
          <cell r="P563" t="str">
            <v>MANTA</v>
          </cell>
          <cell r="Q563" t="str">
            <v>MANTA</v>
          </cell>
          <cell r="R563" t="str">
            <v>MANABI</v>
          </cell>
          <cell r="T563" t="str">
            <v>TRAMACO</v>
          </cell>
          <cell r="U563" t="str">
            <v>FLEXNETUIO_PROVINCIA</v>
          </cell>
          <cell r="V563">
            <v>1</v>
          </cell>
          <cell r="W563">
            <v>1</v>
          </cell>
          <cell r="X563" t="str">
            <v>FLEXNET ECUADOR - FLEXTUENTI</v>
          </cell>
          <cell r="Y563" t="str">
            <v>CALLE 28 DE JUNIO S/N Y GARCIA MORENO ENTRADA LLANO GRANDE</v>
          </cell>
        </row>
        <row r="564">
          <cell r="A564" t="str">
            <v>414488099</v>
          </cell>
          <cell r="B564">
            <v>487431</v>
          </cell>
          <cell r="C564" t="str">
            <v>414488099</v>
          </cell>
          <cell r="D564" t="str">
            <v>FLEXTUENTI</v>
          </cell>
          <cell r="E564" t="str">
            <v>DESPACHO</v>
          </cell>
          <cell r="F564" t="str">
            <v>NORMAL</v>
          </cell>
          <cell r="G564" t="str">
            <v>031080414488099</v>
          </cell>
          <cell r="H564">
            <v>44923</v>
          </cell>
          <cell r="I564" t="str">
            <v>EN_TRANSITO</v>
          </cell>
          <cell r="J564">
            <v>44923</v>
          </cell>
          <cell r="K564" t="str">
            <v>Manuel Vera</v>
          </cell>
          <cell r="L564" t="str">
            <v>SAN JACINTO DE BUENA FE AV 7 DE AGOSTO   SN  CALLE CHAPARRAN</v>
          </cell>
          <cell r="M564" t="str">
            <v>0901779694</v>
          </cell>
          <cell r="N564" t="str">
            <v>0980005730/0980005730</v>
          </cell>
          <cell r="O564" t="str">
            <v/>
          </cell>
          <cell r="P564" t="str">
            <v>BUENA FE</v>
          </cell>
          <cell r="Q564" t="str">
            <v>BUENA FE</v>
          </cell>
          <cell r="R564" t="str">
            <v>LOS RIOS</v>
          </cell>
          <cell r="T564" t="str">
            <v>TRAMACO</v>
          </cell>
          <cell r="U564" t="str">
            <v>FLEXNETUIO_PROVINCIA</v>
          </cell>
          <cell r="V564">
            <v>1</v>
          </cell>
          <cell r="W564">
            <v>1</v>
          </cell>
          <cell r="X564" t="str">
            <v>FLEXNET ECUADOR - FLEXTUENTI</v>
          </cell>
          <cell r="Y564" t="str">
            <v>CALLE 28 DE JUNIO S/N Y GARCIA MORENO ENTRADA LLANO GRANDE</v>
          </cell>
        </row>
        <row r="565">
          <cell r="A565" t="str">
            <v>414488120</v>
          </cell>
          <cell r="B565">
            <v>487432</v>
          </cell>
          <cell r="C565" t="str">
            <v>414488120</v>
          </cell>
          <cell r="D565" t="str">
            <v>FLEXTUENTI</v>
          </cell>
          <cell r="E565" t="str">
            <v>DESPACHO</v>
          </cell>
          <cell r="F565" t="str">
            <v>NORMAL</v>
          </cell>
          <cell r="G565" t="str">
            <v>031080414488120</v>
          </cell>
          <cell r="H565">
            <v>44923</v>
          </cell>
          <cell r="I565" t="str">
            <v>EN_TRANSITO</v>
          </cell>
          <cell r="J565">
            <v>44923</v>
          </cell>
          <cell r="K565" t="str">
            <v>Byron eduardo Olmedo torres</v>
          </cell>
          <cell r="L565" t="str">
            <v>PINAS CALLE BOLIVAR  GARCIA MORENO  SN  GARCIA MORENO</v>
          </cell>
          <cell r="M565" t="str">
            <v>0704698935</v>
          </cell>
          <cell r="N565" t="str">
            <v>0979940202/0981681020</v>
          </cell>
          <cell r="O565" t="str">
            <v/>
          </cell>
          <cell r="P565" t="str">
            <v>PIÑAS</v>
          </cell>
          <cell r="Q565" t="str">
            <v>PIÑAS</v>
          </cell>
          <cell r="R565" t="str">
            <v>EL ORO</v>
          </cell>
          <cell r="T565" t="str">
            <v>TRAMACO</v>
          </cell>
          <cell r="U565" t="str">
            <v>FLEXNETUIO_PROVINCIA</v>
          </cell>
          <cell r="V565">
            <v>1</v>
          </cell>
          <cell r="W565">
            <v>1</v>
          </cell>
          <cell r="X565" t="str">
            <v>FLEXNET ECUADOR - FLEXTUENTI</v>
          </cell>
          <cell r="Y565" t="str">
            <v>CALLE 28 DE JUNIO S/N Y GARCIA MORENO ENTRADA LLANO GRANDE</v>
          </cell>
        </row>
        <row r="566">
          <cell r="A566" t="str">
            <v>414488154</v>
          </cell>
          <cell r="B566">
            <v>487433</v>
          </cell>
          <cell r="C566" t="str">
            <v>414488154</v>
          </cell>
          <cell r="D566" t="str">
            <v>FLEXTUENTI</v>
          </cell>
          <cell r="E566" t="str">
            <v>DESPACHO</v>
          </cell>
          <cell r="F566" t="str">
            <v>NORMAL</v>
          </cell>
          <cell r="G566" t="str">
            <v>031080414488154</v>
          </cell>
          <cell r="H566">
            <v>44923</v>
          </cell>
          <cell r="I566" t="str">
            <v>EN_TRANSITO</v>
          </cell>
          <cell r="J566">
            <v>44923</v>
          </cell>
          <cell r="K566" t="str">
            <v>Johanna Veronica Bazan Reyes</v>
          </cell>
          <cell r="L566" t="str">
            <v>LA LIBERTAD AV QUINTA  SN  CALLE 23</v>
          </cell>
          <cell r="M566" t="str">
            <v>0926672932</v>
          </cell>
          <cell r="N566" t="str">
            <v>0995883285/0994817178</v>
          </cell>
          <cell r="O566" t="str">
            <v/>
          </cell>
          <cell r="P566" t="str">
            <v>LA LIBERTAD</v>
          </cell>
          <cell r="Q566" t="str">
            <v>LA LIBERTAD</v>
          </cell>
          <cell r="R566" t="str">
            <v>SANTA ELENA</v>
          </cell>
          <cell r="T566" t="str">
            <v>TRAMACO</v>
          </cell>
          <cell r="U566" t="str">
            <v>FLEXNETUIO_PROVINCIA</v>
          </cell>
          <cell r="V566">
            <v>1</v>
          </cell>
          <cell r="W566">
            <v>1</v>
          </cell>
          <cell r="X566" t="str">
            <v>FLEXNET ECUADOR - FLEXTUENTI</v>
          </cell>
          <cell r="Y566" t="str">
            <v>CALLE 28 DE JUNIO S/N Y GARCIA MORENO ENTRADA LLANO GRANDE</v>
          </cell>
        </row>
        <row r="567">
          <cell r="A567" t="str">
            <v>414488197</v>
          </cell>
          <cell r="B567">
            <v>487434</v>
          </cell>
          <cell r="C567" t="str">
            <v>414488197</v>
          </cell>
          <cell r="D567" t="str">
            <v>FLEXTUENTI</v>
          </cell>
          <cell r="E567" t="str">
            <v>DESPACHO</v>
          </cell>
          <cell r="F567" t="str">
            <v>EXPRESS UIO</v>
          </cell>
          <cell r="G567" t="str">
            <v>EC6130</v>
          </cell>
          <cell r="H567">
            <v>44923</v>
          </cell>
          <cell r="I567" t="str">
            <v>ENTREGADO</v>
          </cell>
          <cell r="J567">
            <v>44923</v>
          </cell>
          <cell r="K567" t="str">
            <v>Julio Venegas</v>
          </cell>
          <cell r="L567" t="str">
            <v>CARCELEN AV PANAMERICANA  SN  KILOMETRO 9 Y MEDIA</v>
          </cell>
          <cell r="M567" t="str">
            <v>1707388789</v>
          </cell>
          <cell r="N567" t="str">
            <v>0968692832/0987390965</v>
          </cell>
          <cell r="O567" t="str">
            <v/>
          </cell>
          <cell r="P567" t="str">
            <v>QUITO</v>
          </cell>
          <cell r="Q567" t="str">
            <v>QUITO</v>
          </cell>
          <cell r="R567" t="str">
            <v>PICHINCHA</v>
          </cell>
          <cell r="T567" t="str">
            <v>EXPRESSCON</v>
          </cell>
          <cell r="U567" t="str">
            <v>FLEXNETUIO_LOCAL</v>
          </cell>
          <cell r="V567">
            <v>1</v>
          </cell>
          <cell r="W567">
            <v>1</v>
          </cell>
          <cell r="X567" t="str">
            <v>FLEXNET ECUADOR - FLEXTUENTI</v>
          </cell>
          <cell r="Y567" t="str">
            <v>CALLE 28 DE JUNIO S/N Y GARCIA MORENO ENTRADA LLANO GRANDE</v>
          </cell>
        </row>
        <row r="568">
          <cell r="A568" t="str">
            <v>414488198</v>
          </cell>
          <cell r="B568">
            <v>487435</v>
          </cell>
          <cell r="C568" t="str">
            <v>414488198</v>
          </cell>
          <cell r="D568" t="str">
            <v>FLEXTUENTI</v>
          </cell>
          <cell r="E568" t="str">
            <v>DESPACHO</v>
          </cell>
          <cell r="F568" t="str">
            <v>NORMAL</v>
          </cell>
          <cell r="G568" t="str">
            <v>FT77024</v>
          </cell>
          <cell r="H568">
            <v>44923</v>
          </cell>
          <cell r="I568" t="str">
            <v>HABILITADO_RUTEO</v>
          </cell>
          <cell r="J568">
            <v>44923</v>
          </cell>
          <cell r="K568" t="str">
            <v>Luis Pozo</v>
          </cell>
          <cell r="L568" t="str">
            <v>SANGOLQUI FRANCISCO GUARDERAS  806 NICOLAS PENA</v>
          </cell>
          <cell r="M568" t="str">
            <v>1717261489</v>
          </cell>
          <cell r="N568" t="str">
            <v>0987902976/0963110695</v>
          </cell>
          <cell r="O568" t="str">
            <v/>
          </cell>
          <cell r="P568" t="str">
            <v>RUMIÑAHUI</v>
          </cell>
          <cell r="Q568" t="str">
            <v>RUMIÑAHUI</v>
          </cell>
          <cell r="R568" t="str">
            <v>PICHINCHA</v>
          </cell>
          <cell r="U568" t="str">
            <v>FLEXNETUIO_LOCAL</v>
          </cell>
          <cell r="V568">
            <v>1</v>
          </cell>
          <cell r="W568">
            <v>1</v>
          </cell>
          <cell r="X568" t="str">
            <v>FLEXNET ECUADOR - FLEXTUENTI</v>
          </cell>
          <cell r="Y568" t="str">
            <v>CALLE 28 DE JUNIO S/N Y GARCIA MORENO ENTRADA LLANO GRANDE</v>
          </cell>
        </row>
        <row r="569">
          <cell r="A569" t="str">
            <v>414488200</v>
          </cell>
          <cell r="B569">
            <v>487436</v>
          </cell>
          <cell r="C569" t="str">
            <v>414488200</v>
          </cell>
          <cell r="D569" t="str">
            <v>FLEXTUENTI</v>
          </cell>
          <cell r="E569" t="str">
            <v>DESPACHO</v>
          </cell>
          <cell r="F569" t="str">
            <v>NORMAL</v>
          </cell>
          <cell r="G569" t="str">
            <v>TF91033</v>
          </cell>
          <cell r="H569">
            <v>44923</v>
          </cell>
          <cell r="I569" t="str">
            <v>CARGADO_VEHICULO</v>
          </cell>
          <cell r="J569">
            <v>44923</v>
          </cell>
          <cell r="K569" t="str">
            <v>Dayana Blanc</v>
          </cell>
          <cell r="L569" t="str">
            <v>TARQUI AV EDUARDO SOLA FRANCO   MANZANA 275 SOLAR  2  SN</v>
          </cell>
          <cell r="M569" t="str">
            <v>0955618368</v>
          </cell>
          <cell r="N569" t="str">
            <v>0983970651/0960659652</v>
          </cell>
          <cell r="O569" t="str">
            <v/>
          </cell>
          <cell r="P569" t="str">
            <v>GUAYAQUIL</v>
          </cell>
          <cell r="Q569" t="str">
            <v>GUAYAQUIL</v>
          </cell>
          <cell r="R569" t="str">
            <v>GUAYAS</v>
          </cell>
          <cell r="U569" t="str">
            <v>FLEXNETUIO_GYE</v>
          </cell>
          <cell r="V569">
            <v>1</v>
          </cell>
          <cell r="W569">
            <v>1</v>
          </cell>
          <cell r="X569" t="str">
            <v>FLEXNET ECUADOR - FLEXTUENTI</v>
          </cell>
          <cell r="Y569" t="str">
            <v>CALLE 28 DE JUNIO S/N Y GARCIA MORENO ENTRADA LLANO GRANDE</v>
          </cell>
        </row>
        <row r="570">
          <cell r="A570" t="str">
            <v>414488243</v>
          </cell>
          <cell r="B570">
            <v>487437</v>
          </cell>
          <cell r="C570" t="str">
            <v>414488243</v>
          </cell>
          <cell r="D570" t="str">
            <v>FLEXTUENTI</v>
          </cell>
          <cell r="E570" t="str">
            <v>DESPACHO</v>
          </cell>
          <cell r="F570" t="str">
            <v>NORMAL</v>
          </cell>
          <cell r="G570" t="str">
            <v>TF91027</v>
          </cell>
          <cell r="H570">
            <v>44923</v>
          </cell>
          <cell r="I570" t="str">
            <v>CARGADO_VEHICULO</v>
          </cell>
          <cell r="J570">
            <v>44923</v>
          </cell>
          <cell r="K570" t="str">
            <v>Gerson Gerardo Guzman garaicoa</v>
          </cell>
          <cell r="L570" t="str">
            <v>TARQUI AV BENJAMIN ROSALES  SN  SN</v>
          </cell>
          <cell r="M570" t="str">
            <v>0930573910</v>
          </cell>
          <cell r="N570" t="str">
            <v>0939221796/0990972144</v>
          </cell>
          <cell r="O570" t="str">
            <v/>
          </cell>
          <cell r="P570" t="str">
            <v>GUAYAQUIL</v>
          </cell>
          <cell r="Q570" t="str">
            <v>GUAYAQUIL</v>
          </cell>
          <cell r="R570" t="str">
            <v>GUAYAS</v>
          </cell>
          <cell r="U570" t="str">
            <v>FLEXNETUIO_GYE</v>
          </cell>
          <cell r="V570">
            <v>1</v>
          </cell>
          <cell r="W570">
            <v>1</v>
          </cell>
          <cell r="X570" t="str">
            <v>FLEXNET ECUADOR - FLEXTUENTI</v>
          </cell>
          <cell r="Y570" t="str">
            <v>CALLE 28 DE JUNIO S/N Y GARCIA MORENO ENTRADA LLANO GRANDE</v>
          </cell>
        </row>
        <row r="571">
          <cell r="A571" t="str">
            <v>414488297</v>
          </cell>
          <cell r="B571">
            <v>487438</v>
          </cell>
          <cell r="C571" t="str">
            <v>414488297</v>
          </cell>
          <cell r="D571" t="str">
            <v>FLEXTUENTI</v>
          </cell>
          <cell r="E571" t="str">
            <v>DESPACHO</v>
          </cell>
          <cell r="F571" t="str">
            <v>DERIVADO PICK UP</v>
          </cell>
          <cell r="G571" t="str">
            <v>031080414488297</v>
          </cell>
          <cell r="H571">
            <v>44923</v>
          </cell>
          <cell r="I571" t="str">
            <v>EN_TRANSITO</v>
          </cell>
          <cell r="J571">
            <v>44923</v>
          </cell>
          <cell r="K571" t="str">
            <v>Jordan Chala</v>
          </cell>
          <cell r="L571" t="str">
            <v>OFICINA TRAMACO QUITO 6 DE DICIEMBRE</v>
          </cell>
          <cell r="M571" t="str">
            <v>1753047008</v>
          </cell>
          <cell r="N571" t="str">
            <v>0939002908/0961941256</v>
          </cell>
          <cell r="O571" t="str">
            <v/>
          </cell>
          <cell r="P571" t="str">
            <v>QUITO</v>
          </cell>
          <cell r="Q571" t="str">
            <v>QUITO</v>
          </cell>
          <cell r="R571" t="str">
            <v>PICHINCHA</v>
          </cell>
          <cell r="T571" t="str">
            <v>TRAMACO</v>
          </cell>
          <cell r="U571" t="str">
            <v>FLEXNETUIO_LOCAL</v>
          </cell>
          <cell r="V571">
            <v>1</v>
          </cell>
          <cell r="W571">
            <v>1</v>
          </cell>
          <cell r="X571" t="str">
            <v>FLEXNET ECUADOR - FLEXTUENTI</v>
          </cell>
          <cell r="Y571" t="str">
            <v>CALLE 28 DE JUNIO S/N Y GARCIA MORENO ENTRADA LLANO GRANDE</v>
          </cell>
        </row>
        <row r="572">
          <cell r="A572" t="str">
            <v>414488307</v>
          </cell>
          <cell r="B572">
            <v>487439</v>
          </cell>
          <cell r="C572" t="str">
            <v>414488307</v>
          </cell>
          <cell r="D572" t="str">
            <v>FLEXTUENTI</v>
          </cell>
          <cell r="E572" t="str">
            <v>DESPACHO</v>
          </cell>
          <cell r="F572" t="str">
            <v>NORMAL</v>
          </cell>
          <cell r="G572" t="str">
            <v>FT76979</v>
          </cell>
          <cell r="H572">
            <v>44923</v>
          </cell>
          <cell r="I572" t="str">
            <v>HABILITADO_RUTEO</v>
          </cell>
          <cell r="J572">
            <v>44923</v>
          </cell>
          <cell r="K572" t="str">
            <v>Jose Mantilla</v>
          </cell>
          <cell r="L572" t="str">
            <v>SAN ANTONIO AV MANUEL CORDOVA GALARZA   SN  OE4B</v>
          </cell>
          <cell r="M572" t="str">
            <v>1704174059</v>
          </cell>
          <cell r="N572" t="str">
            <v>0993278017/0960541364</v>
          </cell>
          <cell r="O572" t="str">
            <v/>
          </cell>
          <cell r="P572" t="str">
            <v>QUITO</v>
          </cell>
          <cell r="Q572" t="str">
            <v>QUITO</v>
          </cell>
          <cell r="R572" t="str">
            <v>PICHINCHA</v>
          </cell>
          <cell r="U572" t="str">
            <v>FLEXNETUIO_LOCAL</v>
          </cell>
          <cell r="V572">
            <v>1</v>
          </cell>
          <cell r="W572">
            <v>1</v>
          </cell>
          <cell r="X572" t="str">
            <v>FLEXNET ECUADOR - FLEXTUENTI</v>
          </cell>
          <cell r="Y572" t="str">
            <v>CALLE 28 DE JUNIO S/N Y GARCIA MORENO ENTRADA LLANO GRANDE</v>
          </cell>
        </row>
        <row r="573">
          <cell r="A573" t="str">
            <v>414488359</v>
          </cell>
          <cell r="B573">
            <v>487440</v>
          </cell>
          <cell r="C573" t="str">
            <v>414488359</v>
          </cell>
          <cell r="D573" t="str">
            <v>FLEXTUENTI</v>
          </cell>
          <cell r="E573" t="str">
            <v>DESPACHO</v>
          </cell>
          <cell r="F573" t="str">
            <v>NORMAL</v>
          </cell>
          <cell r="G573" t="str">
            <v>FT76977</v>
          </cell>
          <cell r="H573">
            <v>44923</v>
          </cell>
          <cell r="I573" t="str">
            <v>HABILITADO_RUTEO</v>
          </cell>
          <cell r="J573">
            <v>44923</v>
          </cell>
          <cell r="K573" t="str">
            <v>Jeniffer Mendoza</v>
          </cell>
          <cell r="L573" t="str">
            <v>QUITUMBE  AV  MARISCAR  JOSE DE SUCRE  S37 352 LA CONCORDIA</v>
          </cell>
          <cell r="M573" t="str">
            <v>1725478927</v>
          </cell>
          <cell r="N573" t="str">
            <v>0979661000/0986713524</v>
          </cell>
          <cell r="O573" t="str">
            <v/>
          </cell>
          <cell r="P573" t="str">
            <v>QUITO</v>
          </cell>
          <cell r="Q573" t="str">
            <v>QUITO</v>
          </cell>
          <cell r="R573" t="str">
            <v>PICHINCHA</v>
          </cell>
          <cell r="U573" t="str">
            <v>FLEXNETUIO_LOCAL</v>
          </cell>
          <cell r="V573">
            <v>1</v>
          </cell>
          <cell r="W573">
            <v>1</v>
          </cell>
          <cell r="X573" t="str">
            <v>FLEXNET ECUADOR - FLEXTUENTI</v>
          </cell>
          <cell r="Y573" t="str">
            <v>CALLE 28 DE JUNIO S/N Y GARCIA MORENO ENTRADA LLANO GRANDE</v>
          </cell>
        </row>
        <row r="574">
          <cell r="A574" t="str">
            <v>414488369</v>
          </cell>
          <cell r="B574">
            <v>487441</v>
          </cell>
          <cell r="C574" t="str">
            <v>414488369</v>
          </cell>
          <cell r="D574" t="str">
            <v>FLEXTUENTI</v>
          </cell>
          <cell r="E574" t="str">
            <v>DESPACHO</v>
          </cell>
          <cell r="F574" t="str">
            <v>NORMAL</v>
          </cell>
          <cell r="G574" t="str">
            <v>TF91026</v>
          </cell>
          <cell r="H574">
            <v>44923</v>
          </cell>
          <cell r="I574" t="str">
            <v>CARGADO_VEHICULO</v>
          </cell>
          <cell r="J574">
            <v>44923</v>
          </cell>
          <cell r="K574" t="str">
            <v>Roberto Espin Merelo</v>
          </cell>
          <cell r="L574" t="str">
            <v>TARQUI  VICTOR MANUEL RENDON SN  GENERAL CORDOVA</v>
          </cell>
          <cell r="M574" t="str">
            <v>0902375104</v>
          </cell>
          <cell r="N574" t="str">
            <v>0999952159/0999952159</v>
          </cell>
          <cell r="O574" t="str">
            <v/>
          </cell>
          <cell r="P574" t="str">
            <v>GUAYAQUIL</v>
          </cell>
          <cell r="Q574" t="str">
            <v>GUAYAQUIL</v>
          </cell>
          <cell r="R574" t="str">
            <v>GUAYAS</v>
          </cell>
          <cell r="U574" t="str">
            <v>FLEXNETUIO_GYE</v>
          </cell>
          <cell r="V574">
            <v>1</v>
          </cell>
          <cell r="W574">
            <v>1</v>
          </cell>
          <cell r="X574" t="str">
            <v>FLEXNET ECUADOR - FLEXTUENTI</v>
          </cell>
          <cell r="Y574" t="str">
            <v>CALLE 28 DE JUNIO S/N Y GARCIA MORENO ENTRADA LLANO GRANDE</v>
          </cell>
        </row>
        <row r="575">
          <cell r="A575" t="str">
            <v>414488409</v>
          </cell>
          <cell r="B575">
            <v>487442</v>
          </cell>
          <cell r="C575" t="str">
            <v>414488409</v>
          </cell>
          <cell r="D575" t="str">
            <v>FLEXTUENTI</v>
          </cell>
          <cell r="E575" t="str">
            <v>DESPACHO</v>
          </cell>
          <cell r="F575" t="str">
            <v>NORMAL</v>
          </cell>
          <cell r="G575" t="str">
            <v>FT76976</v>
          </cell>
          <cell r="H575">
            <v>44923</v>
          </cell>
          <cell r="I575" t="str">
            <v>HABILITADO_RUTEO</v>
          </cell>
          <cell r="J575">
            <v>44923</v>
          </cell>
          <cell r="K575" t="str">
            <v>Elvia Perez</v>
          </cell>
          <cell r="L575" t="str">
            <v>SAN ANTONIO 7 TRASVESAL  SN  LOS EUCALIPTOS</v>
          </cell>
          <cell r="M575" t="str">
            <v>1001757143</v>
          </cell>
          <cell r="N575" t="str">
            <v>0991094872/0960971832</v>
          </cell>
          <cell r="O575" t="str">
            <v/>
          </cell>
          <cell r="P575" t="str">
            <v>QUITO</v>
          </cell>
          <cell r="Q575" t="str">
            <v>QUITO</v>
          </cell>
          <cell r="R575" t="str">
            <v>PICHINCHA</v>
          </cell>
          <cell r="U575" t="str">
            <v>FLEXNETUIO_LOCAL</v>
          </cell>
          <cell r="V575">
            <v>1</v>
          </cell>
          <cell r="W575">
            <v>1</v>
          </cell>
          <cell r="X575" t="str">
            <v>FLEXNET ECUADOR - FLEXTUENTI</v>
          </cell>
          <cell r="Y575" t="str">
            <v>CALLE 28 DE JUNIO S/N Y GARCIA MORENO ENTRADA LLANO GRANDE</v>
          </cell>
        </row>
        <row r="576">
          <cell r="A576" t="str">
            <v>414497625</v>
          </cell>
          <cell r="B576">
            <v>487443</v>
          </cell>
          <cell r="C576" t="str">
            <v>414497625</v>
          </cell>
          <cell r="D576" t="str">
            <v>FLEXTUENTI</v>
          </cell>
          <cell r="E576" t="str">
            <v>DESPACHO</v>
          </cell>
          <cell r="F576" t="str">
            <v>NORMAL</v>
          </cell>
          <cell r="G576" t="str">
            <v>031080414497625</v>
          </cell>
          <cell r="H576">
            <v>44923</v>
          </cell>
          <cell r="I576" t="str">
            <v>EN_TRANSITO</v>
          </cell>
          <cell r="J576">
            <v>44923</v>
          </cell>
          <cell r="K576" t="str">
            <v>Miguel Avila</v>
          </cell>
          <cell r="L576" t="str">
            <v>SAN FRANCISCO SANCHES Y CIFUENTES  18 91  JUAN FRANCISCO BONILLA</v>
          </cell>
          <cell r="M576" t="str">
            <v>1003866082</v>
          </cell>
          <cell r="N576" t="str">
            <v>0989896901/0978699419</v>
          </cell>
          <cell r="O576" t="str">
            <v/>
          </cell>
          <cell r="P576" t="str">
            <v>IBARRA</v>
          </cell>
          <cell r="Q576" t="str">
            <v>IBARRA</v>
          </cell>
          <cell r="R576" t="str">
            <v>IMBABURA</v>
          </cell>
          <cell r="T576" t="str">
            <v>TRAMACO</v>
          </cell>
          <cell r="U576" t="str">
            <v>FLEXNETUIO_PROVINCIA</v>
          </cell>
          <cell r="V576">
            <v>1</v>
          </cell>
          <cell r="W576">
            <v>1</v>
          </cell>
          <cell r="X576" t="str">
            <v>FLEXNET ECUADOR - FLEXTUENTI</v>
          </cell>
          <cell r="Y576" t="str">
            <v>CALLE 28 DE JUNIO S/N Y GARCIA MORENO ENTRADA LLANO GRANDE</v>
          </cell>
        </row>
        <row r="577">
          <cell r="A577" t="str">
            <v>414497667</v>
          </cell>
          <cell r="B577">
            <v>487444</v>
          </cell>
          <cell r="C577" t="str">
            <v>414497667</v>
          </cell>
          <cell r="D577" t="str">
            <v>FLEXTUENTI</v>
          </cell>
          <cell r="E577" t="str">
            <v>DESPACHO</v>
          </cell>
          <cell r="F577" t="str">
            <v>NORMAL</v>
          </cell>
          <cell r="G577" t="str">
            <v>031080414497667</v>
          </cell>
          <cell r="H577">
            <v>44923</v>
          </cell>
          <cell r="I577" t="str">
            <v>EN_TRANSITO</v>
          </cell>
          <cell r="J577">
            <v>44923</v>
          </cell>
          <cell r="K577" t="str">
            <v>RODRIGO DAVID CORONADO ARRIETA</v>
          </cell>
          <cell r="L577" t="str">
            <v>MALDONADO CALLE CHILE SN ENTRE ROCAFUERTE Y PICHINCHA</v>
          </cell>
          <cell r="M577" t="str">
            <v>0603569914</v>
          </cell>
          <cell r="N577" t="str">
            <v>0960999193/0958851774</v>
          </cell>
          <cell r="O577" t="str">
            <v/>
          </cell>
          <cell r="P577" t="str">
            <v>RIOBAMBA</v>
          </cell>
          <cell r="Q577" t="str">
            <v>RIOBAMBA</v>
          </cell>
          <cell r="R577" t="str">
            <v>CHIMBORAZO</v>
          </cell>
          <cell r="T577" t="str">
            <v>TRAMACO</v>
          </cell>
          <cell r="U577" t="str">
            <v>FLEXNETUIO_PROVINCIA</v>
          </cell>
          <cell r="V577">
            <v>1</v>
          </cell>
          <cell r="W577">
            <v>1</v>
          </cell>
          <cell r="X577" t="str">
            <v>FLEXNET ECUADOR - FLEXTUENTI</v>
          </cell>
          <cell r="Y577" t="str">
            <v>CALLE 28 DE JUNIO S/N Y GARCIA MORENO ENTRADA LLANO GRANDE</v>
          </cell>
        </row>
        <row r="578">
          <cell r="A578" t="str">
            <v>414497682</v>
          </cell>
          <cell r="B578">
            <v>487445</v>
          </cell>
          <cell r="C578" t="str">
            <v>414497682</v>
          </cell>
          <cell r="D578" t="str">
            <v>FLEXTUENTI</v>
          </cell>
          <cell r="E578" t="str">
            <v>DESPACHO</v>
          </cell>
          <cell r="F578" t="str">
            <v>NORMAL</v>
          </cell>
          <cell r="G578" t="str">
            <v>FT76975</v>
          </cell>
          <cell r="H578">
            <v>44923</v>
          </cell>
          <cell r="I578" t="str">
            <v>HABILITADO_RUTEO</v>
          </cell>
          <cell r="J578">
            <v>44923</v>
          </cell>
          <cell r="K578" t="str">
            <v>Juan Carlos Calderon</v>
          </cell>
          <cell r="L578" t="str">
            <v>KENNEDY  CALLE LOS PINOS E6 113   CALLE FRANCISCO URIBE</v>
          </cell>
          <cell r="M578" t="str">
            <v>1709998759</v>
          </cell>
          <cell r="N578" t="str">
            <v>0984017354/0992743782</v>
          </cell>
          <cell r="O578" t="str">
            <v/>
          </cell>
          <cell r="P578" t="str">
            <v>QUITO</v>
          </cell>
          <cell r="Q578" t="str">
            <v>QUITO</v>
          </cell>
          <cell r="R578" t="str">
            <v>PICHINCHA</v>
          </cell>
          <cell r="U578" t="str">
            <v>FLEXNETUIO_LOCAL</v>
          </cell>
          <cell r="V578">
            <v>1</v>
          </cell>
          <cell r="W578">
            <v>1</v>
          </cell>
          <cell r="X578" t="str">
            <v>FLEXNET ECUADOR - FLEXTUENTI</v>
          </cell>
          <cell r="Y578" t="str">
            <v>CALLE 28 DE JUNIO S/N Y GARCIA MORENO ENTRADA LLANO GRANDE</v>
          </cell>
        </row>
        <row r="579">
          <cell r="A579" t="str">
            <v>4500226891-A</v>
          </cell>
          <cell r="B579">
            <v>487422</v>
          </cell>
          <cell r="C579" t="str">
            <v>4500226891-A</v>
          </cell>
          <cell r="D579" t="str">
            <v>AVIBM</v>
          </cell>
          <cell r="E579" t="str">
            <v>DESPACHO</v>
          </cell>
          <cell r="F579" t="str">
            <v>EXCLUSIVO</v>
          </cell>
          <cell r="G579" t="str">
            <v>FT76970</v>
          </cell>
          <cell r="H579">
            <v>44923</v>
          </cell>
          <cell r="I579" t="str">
            <v>ENTREGADO</v>
          </cell>
          <cell r="J579">
            <v>44923</v>
          </cell>
          <cell r="K579" t="str">
            <v>OTECEL  - AYASA / DAVID NARVÁEZ</v>
          </cell>
          <cell r="L579" t="str">
            <v>PASAJE LOS NARANJOS 3567 Y AV. 6 DE DICIEMBRE, EDIFICIO BEIJING PLAZA, OFICINA 303</v>
          </cell>
          <cell r="M579" t="str">
            <v>1791256115001</v>
          </cell>
          <cell r="N579" t="str">
            <v>0983237704</v>
          </cell>
          <cell r="O579" t="str">
            <v>0983237704</v>
          </cell>
          <cell r="P579" t="str">
            <v>170508</v>
          </cell>
          <cell r="Q579" t="str">
            <v>QUITO</v>
          </cell>
          <cell r="R579" t="str">
            <v>PICHINCHA</v>
          </cell>
          <cell r="S579" t="str">
            <v>QUITO</v>
          </cell>
          <cell r="T579" t="str">
            <v>FLEXTRANS UIO</v>
          </cell>
          <cell r="U579" t="str">
            <v>FLEXNETUIO_LOCAL</v>
          </cell>
          <cell r="V579">
            <v>1</v>
          </cell>
          <cell r="W579">
            <v>7.5</v>
          </cell>
          <cell r="X579" t="str">
            <v>BODEGA TECH DATA</v>
          </cell>
          <cell r="Y579" t="str">
            <v>CALLE 28 DE JUNIO S/N Y GARCIA MORENO ENTRADA LLANO GRANDE</v>
          </cell>
        </row>
        <row r="580">
          <cell r="A580" t="str">
            <v>PARK20221228</v>
          </cell>
          <cell r="B580">
            <v>487421</v>
          </cell>
          <cell r="C580" t="str">
            <v>PARK20221228</v>
          </cell>
          <cell r="D580" t="str">
            <v>TELEFONICAPOP</v>
          </cell>
          <cell r="E580" t="str">
            <v>DESPACHO</v>
          </cell>
          <cell r="F580" t="str">
            <v>NORMAL</v>
          </cell>
          <cell r="G580" t="str">
            <v>TS8651</v>
          </cell>
          <cell r="H580">
            <v>44923</v>
          </cell>
          <cell r="I580" t="str">
            <v>ENTREGADO</v>
          </cell>
          <cell r="J580">
            <v>44923</v>
          </cell>
          <cell r="K580" t="str">
            <v>DAYCI CEVALLOS</v>
          </cell>
          <cell r="L580" t="str">
            <v>simon bolivar via nayon, Oficinas Telefonica Movistar Ekopark, ventanilla unica</v>
          </cell>
          <cell r="M580" t="str">
            <v>1791256115001</v>
          </cell>
          <cell r="N580" t="str">
            <v>0958620373</v>
          </cell>
          <cell r="O580" t="str">
            <v/>
          </cell>
          <cell r="P580" t="str">
            <v>QUITO</v>
          </cell>
          <cell r="Q580" t="str">
            <v>QUITO</v>
          </cell>
          <cell r="R580" t="str">
            <v>PICHINCHA</v>
          </cell>
          <cell r="T580" t="str">
            <v>TRANSERVISS</v>
          </cell>
          <cell r="U580" t="str">
            <v>FLEXNETUIO_PROVINCIA</v>
          </cell>
          <cell r="V580">
            <v>1</v>
          </cell>
          <cell r="W580">
            <v>300</v>
          </cell>
          <cell r="X580" t="str">
            <v>FLEXNET ECUADOR/BODEGA PARKENOR</v>
          </cell>
          <cell r="Y580" t="str">
            <v>GALO PLAZA LASSO Y AVELLANEDA PARKENOR</v>
          </cell>
        </row>
        <row r="581">
          <cell r="A581" t="str">
            <v>20003029726484</v>
          </cell>
          <cell r="B581">
            <v>487418</v>
          </cell>
          <cell r="C581" t="str">
            <v>20003029726484</v>
          </cell>
          <cell r="D581" t="str">
            <v>CONECEL_REG</v>
          </cell>
          <cell r="E581" t="str">
            <v>DESPACHO</v>
          </cell>
          <cell r="F581" t="str">
            <v>NORMAL</v>
          </cell>
          <cell r="G581" t="str">
            <v>EC6127</v>
          </cell>
          <cell r="H581">
            <v>44923</v>
          </cell>
          <cell r="I581" t="str">
            <v>ENTREGADO</v>
          </cell>
          <cell r="J581">
            <v>44923</v>
          </cell>
          <cell r="K581" t="str">
            <v>KENIA CINTHYA INTRIAGO</v>
          </cell>
          <cell r="L581" t="str">
            <v>QUITO TRABAJO CALLE TOLEDO Y LEGUIRA RESTAURENTE LUMBRE REF FRENTE DE UNIVERSIDAD POLITECNICA</v>
          </cell>
          <cell r="M581" t="str">
            <v>1724790140</v>
          </cell>
          <cell r="N581" t="str">
            <v>0989256489 0998724275</v>
          </cell>
          <cell r="O581" t="str">
            <v/>
          </cell>
          <cell r="P581" t="str">
            <v>QUITO</v>
          </cell>
          <cell r="Q581" t="str">
            <v>QUITO</v>
          </cell>
          <cell r="R581" t="str">
            <v>PICHINCHA</v>
          </cell>
          <cell r="T581" t="str">
            <v>FLEXTRANS UIO</v>
          </cell>
          <cell r="U581" t="str">
            <v>FLEXNETUIO_LOCAL</v>
          </cell>
          <cell r="V581">
            <v>1</v>
          </cell>
          <cell r="W581">
            <v>1</v>
          </cell>
          <cell r="X581" t="str">
            <v>FLEXNET UIO</v>
          </cell>
          <cell r="Y581" t="str">
            <v>FLEX NET CALLE 28 DE JUNIO S/N Y GARCIA MORENO ENTRADA LLANO GRANDE</v>
          </cell>
        </row>
        <row r="582">
          <cell r="A582" t="str">
            <v>20003016753419</v>
          </cell>
          <cell r="B582">
            <v>487419</v>
          </cell>
          <cell r="C582" t="str">
            <v>20003016753419</v>
          </cell>
          <cell r="D582" t="str">
            <v>CONECEL_REG</v>
          </cell>
          <cell r="E582" t="str">
            <v>DESPACHO</v>
          </cell>
          <cell r="F582" t="str">
            <v>NORMAL</v>
          </cell>
          <cell r="G582" t="str">
            <v>EC6126</v>
          </cell>
          <cell r="H582">
            <v>44923</v>
          </cell>
          <cell r="I582" t="str">
            <v>INCIDENCIA</v>
          </cell>
          <cell r="J582">
            <v>44923</v>
          </cell>
          <cell r="K582" t="str">
            <v>HERALDO MARCELO MORALES</v>
          </cell>
          <cell r="L582" t="str">
            <v>QUITO 4ta transversal N62 -151 y Bernardo de Legarda la empresa se llama Dimalvid Una cuadra arriba de la occidenta</v>
          </cell>
          <cell r="M582" t="str">
            <v>1714037916</v>
          </cell>
          <cell r="N582" t="str">
            <v>0997846491 23262513</v>
          </cell>
          <cell r="O582" t="str">
            <v/>
          </cell>
          <cell r="P582" t="str">
            <v>QUITO</v>
          </cell>
          <cell r="Q582" t="str">
            <v>QUITO</v>
          </cell>
          <cell r="R582" t="str">
            <v>PICHINCHA</v>
          </cell>
          <cell r="T582" t="str">
            <v>FLEXTRANS UIO</v>
          </cell>
          <cell r="U582" t="str">
            <v>FLEXNETUIO_LOCAL</v>
          </cell>
          <cell r="V582">
            <v>1</v>
          </cell>
          <cell r="W582">
            <v>1</v>
          </cell>
          <cell r="X582" t="str">
            <v>FLEXNET UIO</v>
          </cell>
          <cell r="Y582" t="str">
            <v>FLEX NET CALLE 28 DE JUNIO S/N Y GARCIA MORENO ENTRADA LLANO GRANDE</v>
          </cell>
        </row>
        <row r="583">
          <cell r="A583" t="str">
            <v>20003022081284</v>
          </cell>
          <cell r="B583">
            <v>487420</v>
          </cell>
          <cell r="C583" t="str">
            <v>20003022081284</v>
          </cell>
          <cell r="D583" t="str">
            <v>CONECEL_REG</v>
          </cell>
          <cell r="E583" t="str">
            <v>DESPACHO</v>
          </cell>
          <cell r="F583" t="str">
            <v>NORMAL</v>
          </cell>
          <cell r="G583" t="str">
            <v>EC6128</v>
          </cell>
          <cell r="H583">
            <v>44923</v>
          </cell>
          <cell r="I583" t="str">
            <v>INCIDENCIA</v>
          </cell>
          <cell r="J583">
            <v>44923</v>
          </cell>
          <cell r="K583" t="str">
            <v>KEVIN ALEJANDRO MENDOZA</v>
          </cell>
          <cell r="L583" t="str">
            <v>QUITO LA MAGDALENA AV MARISCAL ANTONIO JOSE DE SUCRE No: SN y AV QUITUS CASA TRES PISOS COLOR BLANCA INSTALACION LOCAL</v>
          </cell>
          <cell r="M583" t="str">
            <v>1758805830</v>
          </cell>
          <cell r="N583" t="str">
            <v>998058439</v>
          </cell>
          <cell r="O583" t="str">
            <v/>
          </cell>
          <cell r="P583" t="str">
            <v>QUITO</v>
          </cell>
          <cell r="Q583" t="str">
            <v>QUITO</v>
          </cell>
          <cell r="R583" t="str">
            <v>PICHINCHA</v>
          </cell>
          <cell r="T583" t="str">
            <v>FLEXTRANS UIO</v>
          </cell>
          <cell r="U583" t="str">
            <v>FLEXNETUIO_LOCAL</v>
          </cell>
          <cell r="V583">
            <v>1</v>
          </cell>
          <cell r="W583">
            <v>1</v>
          </cell>
          <cell r="X583" t="str">
            <v>FLEXNET UIO</v>
          </cell>
          <cell r="Y583" t="str">
            <v>FLEX NET CALLE 28 DE JUNIO S/N Y GARCIA MORENO ENTRADA LLANO GRANDE</v>
          </cell>
        </row>
        <row r="584">
          <cell r="A584" t="str">
            <v>22-2700</v>
          </cell>
          <cell r="B584">
            <v>487410</v>
          </cell>
          <cell r="C584" t="str">
            <v>22-2700</v>
          </cell>
          <cell r="D584" t="str">
            <v>VENTURA</v>
          </cell>
          <cell r="E584" t="str">
            <v>DESPACHO</v>
          </cell>
          <cell r="F584" t="str">
            <v>NORMAL</v>
          </cell>
          <cell r="G584" t="str">
            <v>FT77029</v>
          </cell>
          <cell r="H584">
            <v>44923</v>
          </cell>
          <cell r="I584" t="str">
            <v>CARGADO_VEHICULO</v>
          </cell>
          <cell r="J584">
            <v>44923</v>
          </cell>
          <cell r="K584" t="str">
            <v>E. MAULME C.A. GYE</v>
          </cell>
          <cell r="L584" t="str">
            <v xml:space="preserve">AV DE LAS AMERICAS 601 Y CALLE 13 </v>
          </cell>
          <cell r="M584" t="str">
            <v>1792885620001_1</v>
          </cell>
          <cell r="P584" t="str">
            <v>090505</v>
          </cell>
          <cell r="Q584" t="str">
            <v>GUAYAQUIL</v>
          </cell>
          <cell r="R584" t="str">
            <v>GUAYAS</v>
          </cell>
          <cell r="S584" t="str">
            <v>GUAYAQUIL</v>
          </cell>
          <cell r="U584" t="str">
            <v>FLEXNETUIO_GYE</v>
          </cell>
          <cell r="V584">
            <v>2</v>
          </cell>
          <cell r="W584">
            <v>9</v>
          </cell>
          <cell r="X584" t="str">
            <v>FLEXNET DEL ECUADOR</v>
          </cell>
          <cell r="Y584" t="str">
            <v xml:space="preserve">CALLE 28 DE JUNIO S/N Y GARCIA MORENO </v>
          </cell>
        </row>
        <row r="585">
          <cell r="A585" t="str">
            <v>22-2703</v>
          </cell>
          <cell r="B585">
            <v>487411</v>
          </cell>
          <cell r="C585" t="str">
            <v>22-2703</v>
          </cell>
          <cell r="D585" t="str">
            <v>VENTURA</v>
          </cell>
          <cell r="E585" t="str">
            <v>DESPACHO</v>
          </cell>
          <cell r="F585" t="str">
            <v>NORMAL</v>
          </cell>
          <cell r="G585" t="str">
            <v>FT77073</v>
          </cell>
          <cell r="H585">
            <v>44923</v>
          </cell>
          <cell r="I585" t="str">
            <v>EN_PROCESO</v>
          </cell>
          <cell r="J585">
            <v>44923</v>
          </cell>
          <cell r="K585" t="str">
            <v>PROAUTO QUITO</v>
          </cell>
          <cell r="L585" t="str">
            <v>AV. ELOY ALFARO Y RUSIA</v>
          </cell>
          <cell r="M585" t="str">
            <v>1792885620001_5</v>
          </cell>
          <cell r="P585" t="str">
            <v>170518</v>
          </cell>
          <cell r="Q585" t="str">
            <v>QUITO</v>
          </cell>
          <cell r="R585" t="str">
            <v>PICHINCHA</v>
          </cell>
          <cell r="S585" t="str">
            <v>QUITO</v>
          </cell>
          <cell r="U585" t="str">
            <v>FLEXNETUIO_LOCAL</v>
          </cell>
          <cell r="V585">
            <v>2</v>
          </cell>
          <cell r="W585">
            <v>12.5</v>
          </cell>
          <cell r="X585" t="str">
            <v>FLEXNET DEL ECUADOR</v>
          </cell>
          <cell r="Y585" t="str">
            <v xml:space="preserve">CALLE 28 DE JUNIO S/N Y GARCIA MORENO </v>
          </cell>
        </row>
        <row r="586">
          <cell r="A586" t="str">
            <v>22-2697</v>
          </cell>
          <cell r="B586">
            <v>487412</v>
          </cell>
          <cell r="C586" t="str">
            <v>22-2697</v>
          </cell>
          <cell r="D586" t="str">
            <v>VENTURA</v>
          </cell>
          <cell r="E586" t="str">
            <v>DESPACHO</v>
          </cell>
          <cell r="F586" t="str">
            <v>NORMAL</v>
          </cell>
          <cell r="G586" t="str">
            <v>031002004140726</v>
          </cell>
          <cell r="H586">
            <v>44923</v>
          </cell>
          <cell r="I586" t="str">
            <v>HABILITADO_RUTEO</v>
          </cell>
          <cell r="J586">
            <v>44923</v>
          </cell>
          <cell r="K586" t="str">
            <v>ASSA MIRAFLORES</v>
          </cell>
          <cell r="L586" t="str">
            <v>AV FRANCISCO FLOR Y BOLIVAR</v>
          </cell>
          <cell r="M586" t="str">
            <v>1890141818001_4</v>
          </cell>
          <cell r="P586" t="str">
            <v>180103</v>
          </cell>
          <cell r="Q586" t="str">
            <v>AMBATO</v>
          </cell>
          <cell r="R586" t="str">
            <v>TUNGURAHUA</v>
          </cell>
          <cell r="S586" t="str">
            <v>AMBATO</v>
          </cell>
          <cell r="U586" t="str">
            <v>FLEXNETUIO_PROVINCIA</v>
          </cell>
          <cell r="V586">
            <v>1</v>
          </cell>
          <cell r="W586">
            <v>3.5</v>
          </cell>
          <cell r="X586" t="str">
            <v>FLEXNET DEL ECUADOR</v>
          </cell>
          <cell r="Y586" t="str">
            <v xml:space="preserve">CALLE 28 DE JUNIO S/N Y GARCIA MORENO </v>
          </cell>
        </row>
        <row r="587">
          <cell r="A587" t="str">
            <v>22-2702</v>
          </cell>
          <cell r="B587">
            <v>487413</v>
          </cell>
          <cell r="C587" t="str">
            <v>22-2702</v>
          </cell>
          <cell r="D587" t="str">
            <v>VENTURA</v>
          </cell>
          <cell r="E587" t="str">
            <v>DESPACHO</v>
          </cell>
          <cell r="F587" t="str">
            <v>NORMAL</v>
          </cell>
          <cell r="G587" t="str">
            <v>031002004140729</v>
          </cell>
          <cell r="H587">
            <v>44923</v>
          </cell>
          <cell r="I587" t="str">
            <v>HABILITADO_RUTEO</v>
          </cell>
          <cell r="J587">
            <v>44923</v>
          </cell>
          <cell r="K587" t="str">
            <v>NORWAGEN</v>
          </cell>
          <cell r="L587" t="str">
            <v>AV MARIANO ACOSTA # 1 Y LUIS JARAMILLO PEREZ</v>
          </cell>
          <cell r="M587" t="str">
            <v>1791937813001</v>
          </cell>
          <cell r="P587" t="str">
            <v>100101</v>
          </cell>
          <cell r="Q587" t="str">
            <v>IBARRA</v>
          </cell>
          <cell r="R587" t="str">
            <v>IMBABURA</v>
          </cell>
          <cell r="S587" t="str">
            <v>SAN MIGUEL DE IBARRA</v>
          </cell>
          <cell r="U587" t="str">
            <v>FLEXNETUIO_PROVINCIA</v>
          </cell>
          <cell r="V587">
            <v>9</v>
          </cell>
          <cell r="W587">
            <v>37.200000000000003</v>
          </cell>
          <cell r="X587" t="str">
            <v>FLEXNET DEL ECUADOR</v>
          </cell>
          <cell r="Y587" t="str">
            <v xml:space="preserve">CALLE 28 DE JUNIO S/N Y GARCIA MORENO </v>
          </cell>
        </row>
        <row r="588">
          <cell r="A588" t="str">
            <v>22-2699</v>
          </cell>
          <cell r="B588">
            <v>487414</v>
          </cell>
          <cell r="C588" t="str">
            <v>22-2699</v>
          </cell>
          <cell r="D588" t="str">
            <v>VENTURA</v>
          </cell>
          <cell r="E588" t="str">
            <v>DESPACHO</v>
          </cell>
          <cell r="F588" t="str">
            <v>NORMAL</v>
          </cell>
          <cell r="G588" t="str">
            <v>FT77028</v>
          </cell>
          <cell r="H588">
            <v>44923</v>
          </cell>
          <cell r="I588" t="str">
            <v>CARGADO_VEHICULO</v>
          </cell>
          <cell r="J588">
            <v>44923</v>
          </cell>
          <cell r="K588" t="str">
            <v>DISMARKLUB GYE</v>
          </cell>
          <cell r="L588" t="str">
            <v>AV. CARLOS JULIO AROSEMENA KM 11 ½</v>
          </cell>
          <cell r="M588" t="str">
            <v>1791937813001_1</v>
          </cell>
          <cell r="P588" t="str">
            <v>090603</v>
          </cell>
          <cell r="Q588" t="str">
            <v>GUAYAQUIL</v>
          </cell>
          <cell r="R588" t="str">
            <v>GUAYAS</v>
          </cell>
          <cell r="S588" t="str">
            <v>GUAYAQUIL</v>
          </cell>
          <cell r="U588" t="str">
            <v>FLEXNETUIO_GYE</v>
          </cell>
          <cell r="V588">
            <v>8</v>
          </cell>
          <cell r="W588">
            <v>63.5</v>
          </cell>
          <cell r="X588" t="str">
            <v>FLEXNET DEL ECUADOR</v>
          </cell>
          <cell r="Y588" t="str">
            <v xml:space="preserve">CALLE 28 DE JUNIO S/N Y GARCIA MORENO </v>
          </cell>
        </row>
        <row r="589">
          <cell r="A589" t="str">
            <v>22-2696</v>
          </cell>
          <cell r="B589">
            <v>487416</v>
          </cell>
          <cell r="C589" t="str">
            <v>22-2696</v>
          </cell>
          <cell r="D589" t="str">
            <v>VENTURA</v>
          </cell>
          <cell r="E589" t="str">
            <v>DESPACHO</v>
          </cell>
          <cell r="F589" t="str">
            <v>NORMAL</v>
          </cell>
          <cell r="G589" t="str">
            <v>031002004140727</v>
          </cell>
          <cell r="H589">
            <v>44923</v>
          </cell>
          <cell r="I589" t="str">
            <v>HABILITADO_RUTEO</v>
          </cell>
          <cell r="J589">
            <v>44923</v>
          </cell>
          <cell r="K589" t="str">
            <v>ASSA AMBATO MATRIZ</v>
          </cell>
          <cell r="L589" t="str">
            <v>AV. ATAHUALPA Y RIO GUAYLLABAMBA</v>
          </cell>
          <cell r="M589" t="str">
            <v>1890141818001_8</v>
          </cell>
          <cell r="P589" t="str">
            <v>180103</v>
          </cell>
          <cell r="Q589" t="str">
            <v>AMBATO</v>
          </cell>
          <cell r="R589" t="str">
            <v>TUNGURAHUA</v>
          </cell>
          <cell r="S589" t="str">
            <v>AMBATO</v>
          </cell>
          <cell r="U589" t="str">
            <v>FLEXNETUIO_PROVINCIA</v>
          </cell>
          <cell r="V589">
            <v>2</v>
          </cell>
          <cell r="W589">
            <v>11</v>
          </cell>
          <cell r="X589" t="str">
            <v>FLEXNET DEL ECUADOR</v>
          </cell>
          <cell r="Y589" t="str">
            <v xml:space="preserve">CALLE 28 DE JUNIO S/N Y GARCIA MORENO </v>
          </cell>
        </row>
        <row r="590">
          <cell r="A590" t="str">
            <v>22-2698</v>
          </cell>
          <cell r="B590">
            <v>487417</v>
          </cell>
          <cell r="C590" t="str">
            <v>22-2698</v>
          </cell>
          <cell r="D590" t="str">
            <v>VENTURA</v>
          </cell>
          <cell r="E590" t="str">
            <v>DESPACHO</v>
          </cell>
          <cell r="F590" t="str">
            <v>NORMAL</v>
          </cell>
          <cell r="G590" t="str">
            <v>031002004140728</v>
          </cell>
          <cell r="H590">
            <v>44923</v>
          </cell>
          <cell r="I590" t="str">
            <v>HABILITADO_RUTEO</v>
          </cell>
          <cell r="J590">
            <v>44923</v>
          </cell>
          <cell r="K590" t="str">
            <v>ASSA RIOBAMBA LATONERIA</v>
          </cell>
          <cell r="L590" t="str">
            <v>AV. LIZARZABURO Y RIO GUAYAS</v>
          </cell>
          <cell r="M590" t="str">
            <v>1890141818001_5</v>
          </cell>
          <cell r="P590" t="str">
            <v>060107</v>
          </cell>
          <cell r="Q590" t="str">
            <v>RIOBAMBA</v>
          </cell>
          <cell r="R590" t="str">
            <v>CHIMBORAZO</v>
          </cell>
          <cell r="S590" t="str">
            <v>RIOBAMBA</v>
          </cell>
          <cell r="U590" t="str">
            <v>FLEXNETUIO_PROVINCIA</v>
          </cell>
          <cell r="V590">
            <v>2</v>
          </cell>
          <cell r="W590">
            <v>4</v>
          </cell>
          <cell r="X590" t="str">
            <v>FLEXNET DEL ECUADOR</v>
          </cell>
          <cell r="Y590" t="str">
            <v xml:space="preserve">CALLE 28 DE JUNIO S/N Y GARCIA MORENO </v>
          </cell>
        </row>
        <row r="591">
          <cell r="A591" t="str">
            <v>98770941</v>
          </cell>
          <cell r="B591">
            <v>487360</v>
          </cell>
          <cell r="C591" t="str">
            <v>98770941</v>
          </cell>
          <cell r="D591" t="str">
            <v>HYCITE</v>
          </cell>
          <cell r="E591" t="str">
            <v>DESPACHO</v>
          </cell>
          <cell r="F591" t="str">
            <v>NORMAL</v>
          </cell>
          <cell r="G591" t="str">
            <v>TF90992</v>
          </cell>
          <cell r="H591">
            <v>44923</v>
          </cell>
          <cell r="I591" t="str">
            <v>CARGADO_VEHICULO</v>
          </cell>
          <cell r="J591">
            <v>44923</v>
          </cell>
          <cell r="K591" t="str">
            <v>CARLOS MERA</v>
          </cell>
          <cell r="L591" t="str">
            <v>MAPASINGUE ESTE MZ-75 V-59 A 75MTS DE LA SANTA PRISCILA GUAYAQUIL // NORTE TARQUI 090601 GUAYAS</v>
          </cell>
          <cell r="M591" t="str">
            <v/>
          </cell>
          <cell r="N591" t="str">
            <v>0992196822</v>
          </cell>
          <cell r="O591" t="str">
            <v>0992196822</v>
          </cell>
          <cell r="P591" t="str">
            <v>090601</v>
          </cell>
          <cell r="Q591" t="str">
            <v>GUAYAQUIL</v>
          </cell>
          <cell r="R591" t="str">
            <v>GUAYAS</v>
          </cell>
          <cell r="S591" t="str">
            <v>GUAYAQUIL</v>
          </cell>
          <cell r="T591" t="str">
            <v>FLEXTRANS GYE</v>
          </cell>
          <cell r="U591" t="str">
            <v>FLEXNETUIO_GYE</v>
          </cell>
          <cell r="V591">
            <v>1</v>
          </cell>
          <cell r="W591">
            <v>11</v>
          </cell>
          <cell r="X591" t="str">
            <v>HYCITE QUITO</v>
          </cell>
          <cell r="Y591" t="str">
            <v>FLEX NET CALLE 28 DE JUNIO S/N Y GARCIA MORENO ENTRADA LLANO GRANDE</v>
          </cell>
        </row>
        <row r="592">
          <cell r="A592" t="str">
            <v>98771222</v>
          </cell>
          <cell r="B592">
            <v>487361</v>
          </cell>
          <cell r="C592" t="str">
            <v>98771222</v>
          </cell>
          <cell r="D592" t="str">
            <v>HYCITE</v>
          </cell>
          <cell r="E592" t="str">
            <v>DESPACHO</v>
          </cell>
          <cell r="F592" t="str">
            <v>NORMAL</v>
          </cell>
          <cell r="G592" t="str">
            <v>TF91009</v>
          </cell>
          <cell r="H592">
            <v>44923</v>
          </cell>
          <cell r="I592" t="str">
            <v>CARGADO_VEHICULO</v>
          </cell>
          <cell r="J592">
            <v>44923</v>
          </cell>
          <cell r="K592" t="str">
            <v>MARIUXI SEGOVIA</v>
          </cell>
          <cell r="L592" t="str">
            <v>COOP SERGIO TORAL MZA 4964 SOL 2 PB GUAYAQUIL // SERGIO TORAL  PASCUALES 090807 GUAYAS</v>
          </cell>
          <cell r="N592" t="str">
            <v>0963222138 / 991920024</v>
          </cell>
          <cell r="O592" t="str">
            <v>0963222138 / 991920024</v>
          </cell>
          <cell r="P592" t="str">
            <v>090807</v>
          </cell>
          <cell r="Q592" t="str">
            <v>GUAYAQUIL</v>
          </cell>
          <cell r="R592" t="str">
            <v>GUAYAS</v>
          </cell>
          <cell r="S592" t="str">
            <v>GUAYAQUIL</v>
          </cell>
          <cell r="T592" t="str">
            <v>FLEXTRANS GYE</v>
          </cell>
          <cell r="U592" t="str">
            <v>FLEXNETUIO_GYE</v>
          </cell>
          <cell r="V592">
            <v>2</v>
          </cell>
          <cell r="W592">
            <v>27.4</v>
          </cell>
          <cell r="X592" t="str">
            <v>HYCITE QUITO</v>
          </cell>
          <cell r="Y592" t="str">
            <v>FLEX NET CALLE 28 DE JUNIO S/N Y GARCIA MORENO ENTRADA LLANO GRANDE</v>
          </cell>
        </row>
        <row r="593">
          <cell r="A593" t="str">
            <v>98771401</v>
          </cell>
          <cell r="B593">
            <v>487362</v>
          </cell>
          <cell r="C593" t="str">
            <v>98771401</v>
          </cell>
          <cell r="D593" t="str">
            <v>HYCITE</v>
          </cell>
          <cell r="E593" t="str">
            <v>DESPACHO</v>
          </cell>
          <cell r="F593" t="str">
            <v>NORMAL</v>
          </cell>
          <cell r="G593" t="str">
            <v>031002004138848</v>
          </cell>
          <cell r="H593">
            <v>44923</v>
          </cell>
          <cell r="I593" t="str">
            <v>HABILITADO_RUTEO</v>
          </cell>
          <cell r="J593">
            <v>44923</v>
          </cell>
          <cell r="K593" t="str">
            <v>BRENDA MOREIRA</v>
          </cell>
          <cell r="L593" t="str">
            <v>VIA PACHINCHE DGL CAPILLA SANTA CRUZ PORTOVIEJO-SAN IGNACIO COLON 130118 MANABI</v>
          </cell>
          <cell r="M593" t="str">
            <v/>
          </cell>
          <cell r="N593" t="str">
            <v>0993708740</v>
          </cell>
          <cell r="O593" t="str">
            <v>0993708740</v>
          </cell>
          <cell r="P593" t="str">
            <v>130118</v>
          </cell>
          <cell r="Q593" t="str">
            <v>PORTOVIEJO</v>
          </cell>
          <cell r="R593" t="str">
            <v>MANABI</v>
          </cell>
          <cell r="S593" t="str">
            <v>PORTOVIEJO</v>
          </cell>
          <cell r="T593" t="str">
            <v>TRAMACO</v>
          </cell>
          <cell r="U593" t="str">
            <v>FLEXNETUIO_PROVINCIA</v>
          </cell>
          <cell r="V593">
            <v>1</v>
          </cell>
          <cell r="W593">
            <v>15.8</v>
          </cell>
          <cell r="X593" t="str">
            <v>HYCITE QUITO</v>
          </cell>
          <cell r="Y593" t="str">
            <v>FLEX NET CALLE 28 DE JUNIO S/N Y GARCIA MORENO ENTRADA LLANO GRANDE</v>
          </cell>
        </row>
        <row r="594">
          <cell r="A594" t="str">
            <v>98771885</v>
          </cell>
          <cell r="B594">
            <v>487363</v>
          </cell>
          <cell r="C594" t="str">
            <v>98771885</v>
          </cell>
          <cell r="D594" t="str">
            <v>HYCITE</v>
          </cell>
          <cell r="E594" t="str">
            <v>DESPACHO</v>
          </cell>
          <cell r="F594" t="str">
            <v>NORMAL</v>
          </cell>
          <cell r="G594" t="str">
            <v>TF90994</v>
          </cell>
          <cell r="H594">
            <v>44923</v>
          </cell>
          <cell r="I594" t="str">
            <v>CARGADO_VEHICULO</v>
          </cell>
          <cell r="J594">
            <v>44923</v>
          </cell>
          <cell r="K594" t="str">
            <v>ALICIA TORRES</v>
          </cell>
          <cell r="L594" t="str">
            <v>CALLE J CALLEJON 40 DESPENSA 5 HERMANOS GUAYAQUIL FEBRES CORDERO 090150 GUAYAS</v>
          </cell>
          <cell r="N594" t="str">
            <v>0992480857</v>
          </cell>
          <cell r="O594" t="str">
            <v>0992480857</v>
          </cell>
          <cell r="P594" t="str">
            <v xml:space="preserve"> VILLAMIL PLAYAS</v>
          </cell>
          <cell r="Q594" t="str">
            <v>GUAYAQUIL</v>
          </cell>
          <cell r="R594" t="str">
            <v>GUAYAS</v>
          </cell>
          <cell r="S594" t="str">
            <v/>
          </cell>
          <cell r="T594" t="str">
            <v>FLEXTRANS GYE</v>
          </cell>
          <cell r="U594" t="str">
            <v>FLEXNETUIO_GYE</v>
          </cell>
          <cell r="V594">
            <v>1</v>
          </cell>
          <cell r="W594">
            <v>2.1</v>
          </cell>
          <cell r="X594" t="str">
            <v>HYCITE QUITO</v>
          </cell>
          <cell r="Y594" t="str">
            <v>FLEX NET CALLE 28 DE JUNIO S/N Y GARCIA MORENO ENTRADA LLANO GRANDE</v>
          </cell>
        </row>
        <row r="595">
          <cell r="A595" t="str">
            <v>98773075</v>
          </cell>
          <cell r="B595">
            <v>487364</v>
          </cell>
          <cell r="C595" t="str">
            <v>98773075</v>
          </cell>
          <cell r="D595" t="str">
            <v>HYCITE</v>
          </cell>
          <cell r="E595" t="str">
            <v>DESPACHO</v>
          </cell>
          <cell r="F595" t="str">
            <v>NORMAL</v>
          </cell>
          <cell r="G595" t="str">
            <v>TF90995</v>
          </cell>
          <cell r="H595">
            <v>44923</v>
          </cell>
          <cell r="I595" t="str">
            <v>CARGADO_VEHICULO</v>
          </cell>
          <cell r="J595">
            <v>44923</v>
          </cell>
          <cell r="K595" t="str">
            <v>LUZ CORDOVA</v>
          </cell>
          <cell r="L595" t="str">
            <v>AV SAMUEL CISNEROS MZ 38 SL 3 CALLE EL TROPEZON/FRENTEA A CASA 3 PLANT DURAN * PRIMAVERA I ELOY ALFARO 092410 GUAYAS</v>
          </cell>
          <cell r="M595" t="str">
            <v/>
          </cell>
          <cell r="N595" t="str">
            <v>0939684742</v>
          </cell>
          <cell r="O595" t="str">
            <v>0939684742</v>
          </cell>
          <cell r="P595" t="str">
            <v>092410</v>
          </cell>
          <cell r="Q595" t="str">
            <v>DURAN</v>
          </cell>
          <cell r="R595" t="str">
            <v>GUAYAS</v>
          </cell>
          <cell r="S595" t="str">
            <v>ELOY ALFARO (DURAN)</v>
          </cell>
          <cell r="T595" t="str">
            <v>FLEXTRANS GYE</v>
          </cell>
          <cell r="U595" t="str">
            <v>FLEXNETUIO_GYE</v>
          </cell>
          <cell r="V595">
            <v>1</v>
          </cell>
          <cell r="W595">
            <v>9.6</v>
          </cell>
          <cell r="X595" t="str">
            <v>HYCITE QUITO</v>
          </cell>
          <cell r="Y595" t="str">
            <v>FLEX NET CALLE 28 DE JUNIO S/N Y GARCIA MORENO ENTRADA LLANO GRANDE</v>
          </cell>
        </row>
        <row r="596">
          <cell r="A596" t="str">
            <v>98773524</v>
          </cell>
          <cell r="B596">
            <v>487365</v>
          </cell>
          <cell r="C596" t="str">
            <v>98773524</v>
          </cell>
          <cell r="D596" t="str">
            <v>HYCITE</v>
          </cell>
          <cell r="E596" t="str">
            <v>DESPACHO</v>
          </cell>
          <cell r="F596" t="str">
            <v>NORMAL</v>
          </cell>
          <cell r="G596" t="str">
            <v>TF90996</v>
          </cell>
          <cell r="H596">
            <v>44923</v>
          </cell>
          <cell r="I596" t="str">
            <v>CARGADO_VEHICULO</v>
          </cell>
          <cell r="J596">
            <v>44923</v>
          </cell>
          <cell r="K596" t="str">
            <v>CRUZ PINCAY</v>
          </cell>
          <cell r="L596" t="str">
            <v>URBANIZACION VILANOVI MZ L V 58 VIA A SALITRE DAULE// DAULE DAULE 091901 GUAYAS</v>
          </cell>
          <cell r="N596" t="str">
            <v>0986231522 / 958603460</v>
          </cell>
          <cell r="O596" t="str">
            <v>0986231522 / 958603460</v>
          </cell>
          <cell r="P596" t="str">
            <v>091901</v>
          </cell>
          <cell r="Q596" t="str">
            <v>DAULE</v>
          </cell>
          <cell r="R596" t="str">
            <v>GUAYAS</v>
          </cell>
          <cell r="S596" t="str">
            <v>DAULE</v>
          </cell>
          <cell r="T596" t="str">
            <v>FLEXTRANS GYE</v>
          </cell>
          <cell r="U596" t="str">
            <v>FLEXNETUIO_GYE</v>
          </cell>
          <cell r="V596">
            <v>1</v>
          </cell>
          <cell r="W596">
            <v>4.5999999999999996</v>
          </cell>
          <cell r="X596" t="str">
            <v>HYCITE QUITO</v>
          </cell>
          <cell r="Y596" t="str">
            <v>FLEX NET CALLE 28 DE JUNIO S/N Y GARCIA MORENO ENTRADA LLANO GRANDE</v>
          </cell>
        </row>
        <row r="597">
          <cell r="A597" t="str">
            <v>98774805</v>
          </cell>
          <cell r="B597">
            <v>487366</v>
          </cell>
          <cell r="C597" t="str">
            <v>98774805</v>
          </cell>
          <cell r="D597" t="str">
            <v>HYCITE</v>
          </cell>
          <cell r="E597" t="str">
            <v>DESPACHO</v>
          </cell>
          <cell r="F597" t="str">
            <v>NORMAL</v>
          </cell>
          <cell r="G597" t="str">
            <v>TFQ90997</v>
          </cell>
          <cell r="H597">
            <v>44923</v>
          </cell>
          <cell r="I597" t="str">
            <v>HABILITADO_RUTEO</v>
          </cell>
          <cell r="J597">
            <v>44923</v>
          </cell>
          <cell r="K597" t="str">
            <v>PAOLA PADILLA</v>
          </cell>
          <cell r="L597" t="str">
            <v>CONJUNTO VISTA GRANDE LOTE 9 DPTO FAMILIA PADILLA QUITO // CUMBAYA CUMBAYA 170157 PICHINCHA</v>
          </cell>
          <cell r="N597" t="str">
            <v>0999965150</v>
          </cell>
          <cell r="O597" t="str">
            <v>0999965150</v>
          </cell>
          <cell r="P597" t="str">
            <v>000001</v>
          </cell>
          <cell r="Q597" t="str">
            <v>QUITO</v>
          </cell>
          <cell r="R597" t="str">
            <v>PICHINCHA</v>
          </cell>
          <cell r="S597" t="str">
            <v>BODEGA FLEXNET UIO - RETIRA CLIENTE</v>
          </cell>
          <cell r="T597" t="str">
            <v>FLEXTRANS UIO</v>
          </cell>
          <cell r="U597" t="str">
            <v>FLEXNETUIO_LOCAL</v>
          </cell>
          <cell r="V597">
            <v>1</v>
          </cell>
          <cell r="W597">
            <v>14</v>
          </cell>
          <cell r="X597" t="str">
            <v>HYCITE QUITO</v>
          </cell>
          <cell r="Y597" t="str">
            <v>FLEX NET CALLE 28 DE JUNIO S/N Y GARCIA MORENO ENTRADA LLANO GRANDE</v>
          </cell>
        </row>
        <row r="598">
          <cell r="A598" t="str">
            <v>98775854</v>
          </cell>
          <cell r="B598">
            <v>487367</v>
          </cell>
          <cell r="C598" t="str">
            <v>98775854</v>
          </cell>
          <cell r="D598" t="str">
            <v>HYCITE</v>
          </cell>
          <cell r="E598" t="str">
            <v>DESPACHO</v>
          </cell>
          <cell r="F598" t="str">
            <v>NORMAL</v>
          </cell>
          <cell r="G598" t="str">
            <v>031002004138849</v>
          </cell>
          <cell r="H598">
            <v>44923</v>
          </cell>
          <cell r="I598" t="str">
            <v>HABILITADO_RUTEO</v>
          </cell>
          <cell r="J598">
            <v>44923</v>
          </cell>
          <cell r="K598" t="str">
            <v>LOURDES LARA</v>
          </cell>
          <cell r="L598" t="str">
            <v>AV FERNANDO SANCHEZ DE ORELLANA Y AV GRA DELEGACION CONSEJO NACIONAL ELECTORAL LATACUNGA//LA MATRIZ LA MATRIZ 050102 COTOPAXI</v>
          </cell>
          <cell r="M598" t="str">
            <v/>
          </cell>
          <cell r="N598" t="str">
            <v>0987529153 / 033700680</v>
          </cell>
          <cell r="O598" t="str">
            <v>0987529153 / 033700680</v>
          </cell>
          <cell r="P598" t="str">
            <v>050102</v>
          </cell>
          <cell r="Q598" t="str">
            <v>LATACUNGA</v>
          </cell>
          <cell r="R598" t="str">
            <v>COTOPAXI</v>
          </cell>
          <cell r="S598" t="str">
            <v>LATACUNGA</v>
          </cell>
          <cell r="T598" t="str">
            <v>TRAMACO</v>
          </cell>
          <cell r="U598" t="str">
            <v>FLEXNETUIO_PROVINCIA</v>
          </cell>
          <cell r="V598">
            <v>1</v>
          </cell>
          <cell r="W598">
            <v>10.4</v>
          </cell>
          <cell r="X598" t="str">
            <v>HYCITE QUITO</v>
          </cell>
          <cell r="Y598" t="str">
            <v>FLEX NET CALLE 28 DE JUNIO S/N Y GARCIA MORENO ENTRADA LLANO GRANDE</v>
          </cell>
        </row>
        <row r="599">
          <cell r="A599" t="str">
            <v>98777316</v>
          </cell>
          <cell r="B599">
            <v>487368</v>
          </cell>
          <cell r="C599" t="str">
            <v>98777316</v>
          </cell>
          <cell r="D599" t="str">
            <v>HYCITE</v>
          </cell>
          <cell r="E599" t="str">
            <v>DESPACHO</v>
          </cell>
          <cell r="F599" t="str">
            <v>NORMAL</v>
          </cell>
          <cell r="G599" t="str">
            <v>TFQ90998</v>
          </cell>
          <cell r="H599">
            <v>44923</v>
          </cell>
          <cell r="I599" t="str">
            <v>HABILITADO_RUTEO</v>
          </cell>
          <cell r="J599">
            <v>44923</v>
          </cell>
          <cell r="K599" t="str">
            <v>SARA LOPEZ</v>
          </cell>
          <cell r="L599" t="str">
            <v>VERDECRUZ E 14 28 JOSE MARIA SAENZ CASA AZUL 2 PISOS QUITO //LA VICENTINA ITCHIMBIA 170408 PICHINCHA</v>
          </cell>
          <cell r="M599" t="str">
            <v/>
          </cell>
          <cell r="N599" t="str">
            <v>0984351782</v>
          </cell>
          <cell r="O599" t="str">
            <v>0984351782</v>
          </cell>
          <cell r="P599" t="str">
            <v>170408</v>
          </cell>
          <cell r="Q599" t="str">
            <v>QUITO</v>
          </cell>
          <cell r="R599" t="str">
            <v>PICHINCHA</v>
          </cell>
          <cell r="S599" t="str">
            <v>QUITO</v>
          </cell>
          <cell r="T599" t="str">
            <v>FLEXTRANS UIO</v>
          </cell>
          <cell r="U599" t="str">
            <v>FLEXNETUIO_LOCAL</v>
          </cell>
          <cell r="V599">
            <v>1</v>
          </cell>
          <cell r="W599">
            <v>11.1</v>
          </cell>
          <cell r="X599" t="str">
            <v>HYCITE QUITO</v>
          </cell>
          <cell r="Y599" t="str">
            <v>FLEX NET CALLE 28 DE JUNIO S/N Y GARCIA MORENO ENTRADA LLANO GRANDE</v>
          </cell>
        </row>
        <row r="600">
          <cell r="A600" t="str">
            <v>98777875</v>
          </cell>
          <cell r="B600">
            <v>487369</v>
          </cell>
          <cell r="C600" t="str">
            <v>98777875</v>
          </cell>
          <cell r="D600" t="str">
            <v>HYCITE</v>
          </cell>
          <cell r="E600" t="str">
            <v>DESPACHO</v>
          </cell>
          <cell r="F600" t="str">
            <v>NORMAL</v>
          </cell>
          <cell r="G600" t="str">
            <v>031002004138850</v>
          </cell>
          <cell r="H600">
            <v>44923</v>
          </cell>
          <cell r="I600" t="str">
            <v>HABILITADO_RUTEO</v>
          </cell>
          <cell r="J600">
            <v>44923</v>
          </cell>
          <cell r="K600" t="str">
            <v>BLANCA BURGOS</v>
          </cell>
          <cell r="L600" t="str">
            <v>CDLA VELASCO IBARRA SECTOR LAS ACACIAS POR LA CLINICA DE DR MARTILLO EL TRIUNFO // VELASCO IBARRA LAS ACACIAS 091603 GUAYAS</v>
          </cell>
          <cell r="M600" t="str">
            <v/>
          </cell>
          <cell r="N600" t="str">
            <v>0985221530</v>
          </cell>
          <cell r="O600" t="str">
            <v>0985221530</v>
          </cell>
          <cell r="P600" t="str">
            <v>091603</v>
          </cell>
          <cell r="Q600" t="str">
            <v>EL TRIUNFO</v>
          </cell>
          <cell r="R600" t="str">
            <v>GUAYAS</v>
          </cell>
          <cell r="S600" t="str">
            <v>EL TRIUNFO - RIO CHANCHAN - SANTA MARTHAEL - EL ACHIOTE - EL GUABITO</v>
          </cell>
          <cell r="T600" t="str">
            <v>TRAMACO</v>
          </cell>
          <cell r="U600" t="str">
            <v>FLEXNETUIO_PROVINCIA</v>
          </cell>
          <cell r="V600">
            <v>1</v>
          </cell>
          <cell r="W600">
            <v>3.1</v>
          </cell>
          <cell r="X600" t="str">
            <v>HYCITE QUITO</v>
          </cell>
          <cell r="Y600" t="str">
            <v>FLEX NET CALLE 28 DE JUNIO S/N Y GARCIA MORENO ENTRADA LLANO GRANDE</v>
          </cell>
        </row>
        <row r="601">
          <cell r="A601" t="str">
            <v>98778397</v>
          </cell>
          <cell r="B601">
            <v>487370</v>
          </cell>
          <cell r="C601" t="str">
            <v>98778397</v>
          </cell>
          <cell r="D601" t="str">
            <v>HYCITE</v>
          </cell>
          <cell r="E601" t="str">
            <v>DESPACHO</v>
          </cell>
          <cell r="F601" t="str">
            <v>NORMAL</v>
          </cell>
          <cell r="G601" t="str">
            <v>031002004138851</v>
          </cell>
          <cell r="H601">
            <v>44923</v>
          </cell>
          <cell r="I601" t="str">
            <v>HABILITADO_RUTEO</v>
          </cell>
          <cell r="J601">
            <v>44923</v>
          </cell>
          <cell r="K601" t="str">
            <v>RUTH PEREZ</v>
          </cell>
          <cell r="L601" t="str">
            <v>PARQUEA 05-31 Y VARGAS TORRES EDIFICIO DE TRES PISOS JUNTO LIBRERIA LAMBATO LA MERCED 180103 TUNGURAHUA</v>
          </cell>
          <cell r="M601" t="str">
            <v/>
          </cell>
          <cell r="N601" t="str">
            <v>0992722111</v>
          </cell>
          <cell r="O601" t="str">
            <v>0992722111</v>
          </cell>
          <cell r="P601" t="str">
            <v>180103</v>
          </cell>
          <cell r="Q601" t="str">
            <v>AMBATO</v>
          </cell>
          <cell r="R601" t="str">
            <v>TUNGURAHUA</v>
          </cell>
          <cell r="S601" t="str">
            <v>AMBATO</v>
          </cell>
          <cell r="U601" t="str">
            <v>FLEXNETUIO_PROVINCIA</v>
          </cell>
          <cell r="V601">
            <v>1</v>
          </cell>
          <cell r="W601">
            <v>10.1</v>
          </cell>
          <cell r="X601" t="str">
            <v>HYCITE QUITO</v>
          </cell>
          <cell r="Y601" t="str">
            <v>FLEX NET CALLE 28 DE JUNIO S/N Y GARCIA MORENO ENTRADA LLANO GRANDE</v>
          </cell>
        </row>
        <row r="602">
          <cell r="A602" t="str">
            <v>98778688</v>
          </cell>
          <cell r="B602">
            <v>487371</v>
          </cell>
          <cell r="C602" t="str">
            <v>98778688</v>
          </cell>
          <cell r="D602" t="str">
            <v>HYCITE</v>
          </cell>
          <cell r="E602" t="str">
            <v>DESPACHO</v>
          </cell>
          <cell r="F602" t="str">
            <v>NORMAL</v>
          </cell>
          <cell r="G602" t="str">
            <v>TFQ90999</v>
          </cell>
          <cell r="H602">
            <v>44923</v>
          </cell>
          <cell r="I602" t="str">
            <v>HABILITADO_RUTEO</v>
          </cell>
          <cell r="J602">
            <v>44923</v>
          </cell>
          <cell r="K602" t="str">
            <v>FANNY BALSECA</v>
          </cell>
          <cell r="L602" t="str">
            <v>PASAJE JESUS MARIA LOTE 6 Y FULGENCIO ARAUJO Y SEXTA TRANSVERSAL. QUITO / COMUNA ALTA BELISARIO QUEVEDO 170527 PICHINCHA</v>
          </cell>
          <cell r="M602" t="str">
            <v/>
          </cell>
          <cell r="N602" t="str">
            <v>0999247209</v>
          </cell>
          <cell r="O602" t="str">
            <v>0999247209</v>
          </cell>
          <cell r="P602" t="str">
            <v>170527</v>
          </cell>
          <cell r="Q602" t="str">
            <v>QUITO</v>
          </cell>
          <cell r="R602" t="str">
            <v>PICHINCHA</v>
          </cell>
          <cell r="S602" t="str">
            <v>QUITO</v>
          </cell>
          <cell r="T602" t="str">
            <v>FLEXTRANS UIO</v>
          </cell>
          <cell r="U602" t="str">
            <v>FLEXNETUIO_LOCAL</v>
          </cell>
          <cell r="V602">
            <v>1</v>
          </cell>
          <cell r="W602">
            <v>5.7</v>
          </cell>
          <cell r="X602" t="str">
            <v>HYCITE QUITO</v>
          </cell>
          <cell r="Y602" t="str">
            <v>FLEX NET CALLE 28 DE JUNIO S/N Y GARCIA MORENO ENTRADA LLANO GRANDE</v>
          </cell>
        </row>
        <row r="603">
          <cell r="A603" t="str">
            <v>98778980</v>
          </cell>
          <cell r="B603">
            <v>487372</v>
          </cell>
          <cell r="C603" t="str">
            <v>98778980</v>
          </cell>
          <cell r="D603" t="str">
            <v>HYCITE</v>
          </cell>
          <cell r="E603" t="str">
            <v>DESPACHO</v>
          </cell>
          <cell r="F603" t="str">
            <v>NORMAL</v>
          </cell>
          <cell r="G603" t="str">
            <v>031002004139290</v>
          </cell>
          <cell r="H603">
            <v>44923</v>
          </cell>
          <cell r="I603" t="str">
            <v>HABILITADO_RUTEO</v>
          </cell>
          <cell r="J603">
            <v>44923</v>
          </cell>
          <cell r="K603" t="str">
            <v>MILADY ROA</v>
          </cell>
          <cell r="L603" t="str">
            <v>CALLE SUCRE 235 CAMILO POMPEYO (DIAGONAL AL COLEGIO) IBARRA//SAN ANTONIO SAN ANTONIO 100109 IMBABURA</v>
          </cell>
          <cell r="N603" t="str">
            <v>0986717597</v>
          </cell>
          <cell r="O603" t="str">
            <v>0986717597</v>
          </cell>
          <cell r="P603" t="str">
            <v>100109</v>
          </cell>
          <cell r="Q603" t="str">
            <v>IBARRA</v>
          </cell>
          <cell r="R603" t="str">
            <v>IMBABURA</v>
          </cell>
          <cell r="S603" t="str">
            <v>SAN ANTONIO - SANTO DOMINGO DE CHORLAVI</v>
          </cell>
          <cell r="T603" t="str">
            <v>TRAMACO</v>
          </cell>
          <cell r="U603" t="str">
            <v>FLEXNETUIO_PROVINCIA</v>
          </cell>
          <cell r="V603">
            <v>2</v>
          </cell>
          <cell r="W603">
            <v>17.2</v>
          </cell>
          <cell r="X603" t="str">
            <v>HYCITE QUITO</v>
          </cell>
          <cell r="Y603" t="str">
            <v>FLEX NET CALLE 28 DE JUNIO S/N Y GARCIA MORENO ENTRADA LLANO GRANDE</v>
          </cell>
        </row>
        <row r="604">
          <cell r="A604" t="str">
            <v>98779023</v>
          </cell>
          <cell r="B604">
            <v>487373</v>
          </cell>
          <cell r="C604" t="str">
            <v>98779023</v>
          </cell>
          <cell r="D604" t="str">
            <v>HYCITE</v>
          </cell>
          <cell r="E604" t="str">
            <v>DESPACHO</v>
          </cell>
          <cell r="F604" t="str">
            <v>NORMAL</v>
          </cell>
          <cell r="G604" t="str">
            <v>TF91010</v>
          </cell>
          <cell r="H604">
            <v>44923</v>
          </cell>
          <cell r="I604" t="str">
            <v>CARGADO_VEHICULO</v>
          </cell>
          <cell r="J604">
            <v>44923</v>
          </cell>
          <cell r="K604" t="str">
            <v>LEANDRO PICO</v>
          </cell>
          <cell r="L604" t="str">
            <v>VILLA CLUB ETAPA GALAXIA MZ 8 V.10 GUAYAQUIL / NORTE LA AURORA 091019 GUAYAS</v>
          </cell>
          <cell r="N604" t="str">
            <v>0992307408</v>
          </cell>
          <cell r="O604" t="str">
            <v>0992307408</v>
          </cell>
          <cell r="P604" t="str">
            <v xml:space="preserve"> VILLAMIL PLAYAS</v>
          </cell>
          <cell r="Q604" t="str">
            <v>GUAYAQUIL</v>
          </cell>
          <cell r="R604" t="str">
            <v>GUAYAS</v>
          </cell>
          <cell r="S604" t="str">
            <v/>
          </cell>
          <cell r="T604" t="str">
            <v>FLEXTRANS GYE</v>
          </cell>
          <cell r="U604" t="str">
            <v>FLEXNETUIO_GYE</v>
          </cell>
          <cell r="V604">
            <v>2</v>
          </cell>
          <cell r="W604">
            <v>26.6</v>
          </cell>
          <cell r="X604" t="str">
            <v>HYCITE QUITO</v>
          </cell>
          <cell r="Y604" t="str">
            <v>FLEX NET CALLE 28 DE JUNIO S/N Y GARCIA MORENO ENTRADA LLANO GRANDE</v>
          </cell>
        </row>
        <row r="605">
          <cell r="A605" t="str">
            <v>98779047</v>
          </cell>
          <cell r="B605">
            <v>487374</v>
          </cell>
          <cell r="C605" t="str">
            <v>98779047</v>
          </cell>
          <cell r="D605" t="str">
            <v>HYCITE</v>
          </cell>
          <cell r="E605" t="str">
            <v>DESPACHO</v>
          </cell>
          <cell r="F605" t="str">
            <v>NORMAL</v>
          </cell>
          <cell r="G605" t="str">
            <v>TF91011</v>
          </cell>
          <cell r="H605">
            <v>44923</v>
          </cell>
          <cell r="I605" t="str">
            <v>CARGADO_VEHICULO</v>
          </cell>
          <cell r="J605">
            <v>44923</v>
          </cell>
          <cell r="K605" t="str">
            <v>VICTOR REYES</v>
          </cell>
          <cell r="L605" t="str">
            <v>URBANIZACION LOGARE MZ 7 V19 KM 14 50 VIA ALA DE SALITRE DAULE //NORTE LA AURORA 091910 GUAYAS</v>
          </cell>
          <cell r="N605" t="str">
            <v>0985905037</v>
          </cell>
          <cell r="O605" t="str">
            <v>0985905037</v>
          </cell>
          <cell r="P605" t="str">
            <v>091901</v>
          </cell>
          <cell r="Q605" t="str">
            <v>DAULE</v>
          </cell>
          <cell r="R605" t="str">
            <v>GUAYAS</v>
          </cell>
          <cell r="S605" t="str">
            <v>DAULE</v>
          </cell>
          <cell r="T605" t="str">
            <v>FLEXTRANS GYE</v>
          </cell>
          <cell r="U605" t="str">
            <v>FLEXNETUIO_GYE</v>
          </cell>
          <cell r="V605">
            <v>2</v>
          </cell>
          <cell r="W605">
            <v>16.3</v>
          </cell>
          <cell r="X605" t="str">
            <v>HYCITE QUITO</v>
          </cell>
          <cell r="Y605" t="str">
            <v>FLEX NET CALLE 28 DE JUNIO S/N Y GARCIA MORENO ENTRADA LLANO GRANDE</v>
          </cell>
        </row>
        <row r="606">
          <cell r="A606" t="str">
            <v>98779332</v>
          </cell>
          <cell r="B606">
            <v>487375</v>
          </cell>
          <cell r="C606" t="str">
            <v>98779332</v>
          </cell>
          <cell r="D606" t="str">
            <v>HYCITE</v>
          </cell>
          <cell r="E606" t="str">
            <v>DESPACHO</v>
          </cell>
          <cell r="F606" t="str">
            <v>NORMAL</v>
          </cell>
          <cell r="G606" t="str">
            <v>TF91012</v>
          </cell>
          <cell r="H606">
            <v>44923</v>
          </cell>
          <cell r="I606" t="str">
            <v>CARGADO_VEHICULO</v>
          </cell>
          <cell r="J606">
            <v>44923</v>
          </cell>
          <cell r="K606" t="str">
            <v>LUIS PASTUZO</v>
          </cell>
          <cell r="L606" t="str">
            <v>ALBORADA XII ETP MZ 10 V 16 EDF DINTELECSO GUAYAQUIL-NORTE TARQUI 090501 GUAYAS</v>
          </cell>
          <cell r="N606" t="str">
            <v>0968038984</v>
          </cell>
          <cell r="O606" t="str">
            <v>0968038984</v>
          </cell>
          <cell r="P606" t="str">
            <v>090501</v>
          </cell>
          <cell r="Q606" t="str">
            <v>GUAYAQUIL</v>
          </cell>
          <cell r="R606" t="str">
            <v>GUAYAS</v>
          </cell>
          <cell r="S606" t="str">
            <v>GUAYAQUIL</v>
          </cell>
          <cell r="T606" t="str">
            <v>FLEXTRANS GYE</v>
          </cell>
          <cell r="U606" t="str">
            <v>FLEXNETUIO_GYE</v>
          </cell>
          <cell r="V606">
            <v>2</v>
          </cell>
          <cell r="W606">
            <v>19.100000000000001</v>
          </cell>
          <cell r="X606" t="str">
            <v>HYCITE QUITO</v>
          </cell>
          <cell r="Y606" t="str">
            <v>FLEX NET CALLE 28 DE JUNIO S/N Y GARCIA MORENO ENTRADA LLANO GRANDE</v>
          </cell>
        </row>
        <row r="607">
          <cell r="A607" t="str">
            <v>98779452</v>
          </cell>
          <cell r="B607">
            <v>487376</v>
          </cell>
          <cell r="C607" t="str">
            <v>98779452</v>
          </cell>
          <cell r="D607" t="str">
            <v>HYCITE</v>
          </cell>
          <cell r="E607" t="str">
            <v>DESPACHO</v>
          </cell>
          <cell r="F607" t="str">
            <v>NORMAL</v>
          </cell>
          <cell r="G607" t="str">
            <v>031002004138853</v>
          </cell>
          <cell r="H607">
            <v>44923</v>
          </cell>
          <cell r="I607" t="str">
            <v>HABILITADO_RUTEO</v>
          </cell>
          <cell r="J607">
            <v>44923</v>
          </cell>
          <cell r="K607" t="str">
            <v>GABRIELA BALCAZAR</v>
          </cell>
          <cell r="L607" t="str">
            <v>LEONIDAZ PLAZA VICTOR EMILIO ESTRADA EDF MAYULI ESQUINE MILAGRO MILAGRO 091701 GUAYAS</v>
          </cell>
          <cell r="M607" t="str">
            <v/>
          </cell>
          <cell r="N607" t="str">
            <v>0982992793</v>
          </cell>
          <cell r="O607" t="str">
            <v>0982992793</v>
          </cell>
          <cell r="P607" t="str">
            <v>091701</v>
          </cell>
          <cell r="Q607" t="str">
            <v>MILAGRO</v>
          </cell>
          <cell r="R607" t="str">
            <v>GUAYAS</v>
          </cell>
          <cell r="S607" t="str">
            <v>MILAGRO</v>
          </cell>
          <cell r="T607" t="str">
            <v>TRAMACO</v>
          </cell>
          <cell r="U607" t="str">
            <v>FLEXNETUIO_PROVINCIA</v>
          </cell>
          <cell r="V607">
            <v>1</v>
          </cell>
          <cell r="W607">
            <v>2.5</v>
          </cell>
          <cell r="X607" t="str">
            <v>HYCITE QUITO</v>
          </cell>
          <cell r="Y607" t="str">
            <v>FLEX NET CALLE 28 DE JUNIO S/N Y GARCIA MORENO ENTRADA LLANO GRANDE</v>
          </cell>
        </row>
        <row r="608">
          <cell r="A608" t="str">
            <v>98779480</v>
          </cell>
          <cell r="B608">
            <v>487377</v>
          </cell>
          <cell r="C608" t="str">
            <v>98779480</v>
          </cell>
          <cell r="D608" t="str">
            <v>HYCITE</v>
          </cell>
          <cell r="E608" t="str">
            <v>DESPACHO</v>
          </cell>
          <cell r="F608" t="str">
            <v>NORMAL</v>
          </cell>
          <cell r="G608" t="str">
            <v>031002004138854</v>
          </cell>
          <cell r="H608">
            <v>44923</v>
          </cell>
          <cell r="I608" t="str">
            <v>HABILITADO_RUTEO</v>
          </cell>
          <cell r="J608">
            <v>44923</v>
          </cell>
          <cell r="K608" t="str">
            <v>RICHARD CARAGUAY</v>
          </cell>
          <cell r="L608" t="str">
            <v>HERMANOS ROBLES Y CALLEJON SIN NOMBRE CDLA ZONA VERDE NARANJAL / NARANJAL NARANJAL 091150 GUAYAS</v>
          </cell>
          <cell r="N608" t="str">
            <v>0986083739</v>
          </cell>
          <cell r="O608" t="str">
            <v>0986083739</v>
          </cell>
          <cell r="P608" t="str">
            <v>091201</v>
          </cell>
          <cell r="Q608" t="str">
            <v>NARANJAL</v>
          </cell>
          <cell r="R608" t="str">
            <v>GUAYAS</v>
          </cell>
          <cell r="S608" t="str">
            <v>NARANJAL</v>
          </cell>
          <cell r="T608" t="str">
            <v>TRAMACO</v>
          </cell>
          <cell r="U608" t="str">
            <v>FLEXNETUIO_PROVINCIA</v>
          </cell>
          <cell r="V608">
            <v>1</v>
          </cell>
          <cell r="W608">
            <v>2.2000000000000002</v>
          </cell>
          <cell r="X608" t="str">
            <v>HYCITE QUITO</v>
          </cell>
          <cell r="Y608" t="str">
            <v>FLEX NET CALLE 28 DE JUNIO S/N Y GARCIA MORENO ENTRADA LLANO GRANDE</v>
          </cell>
        </row>
        <row r="609">
          <cell r="A609" t="str">
            <v>98779652</v>
          </cell>
          <cell r="B609">
            <v>487378</v>
          </cell>
          <cell r="C609" t="str">
            <v>98779652</v>
          </cell>
          <cell r="D609" t="str">
            <v>HYCITE</v>
          </cell>
          <cell r="E609" t="str">
            <v>DESPACHO</v>
          </cell>
          <cell r="F609" t="str">
            <v>NORMAL</v>
          </cell>
          <cell r="G609" t="str">
            <v>TFQ91003</v>
          </cell>
          <cell r="H609">
            <v>44923</v>
          </cell>
          <cell r="I609" t="str">
            <v>HABILITADO_RUTEO</v>
          </cell>
          <cell r="J609">
            <v>44923</v>
          </cell>
          <cell r="K609" t="str">
            <v>SYLVIA MAYORGA</v>
          </cell>
          <cell r="L609" t="str">
            <v>AV MIGUEL ANGEL ZAMBRANO S8-333 AV MIGUEL ANGEL ZAMBRANO Y BARRICADA QUITO // BALCON DEL VALLE PUENGASI 170409 PICHINCHA</v>
          </cell>
          <cell r="M609" t="str">
            <v/>
          </cell>
          <cell r="N609" t="str">
            <v>0998767283 / 983088621</v>
          </cell>
          <cell r="O609" t="str">
            <v>0998767283 / 983088621</v>
          </cell>
          <cell r="P609" t="str">
            <v>170409</v>
          </cell>
          <cell r="Q609" t="str">
            <v>QUITO</v>
          </cell>
          <cell r="R609" t="str">
            <v>PICHINCHA</v>
          </cell>
          <cell r="S609" t="str">
            <v>QUITO</v>
          </cell>
          <cell r="T609" t="str">
            <v>FLEXTRANS UIO</v>
          </cell>
          <cell r="U609" t="str">
            <v>FLEXNETUIO_LOCAL</v>
          </cell>
          <cell r="V609">
            <v>1</v>
          </cell>
          <cell r="W609">
            <v>9.6</v>
          </cell>
          <cell r="X609" t="str">
            <v>HYCITE QUITO</v>
          </cell>
          <cell r="Y609" t="str">
            <v>FLEX NET CALLE 28 DE JUNIO S/N Y GARCIA MORENO ENTRADA LLANO GRANDE</v>
          </cell>
        </row>
        <row r="610">
          <cell r="A610" t="str">
            <v>98779742</v>
          </cell>
          <cell r="B610">
            <v>487379</v>
          </cell>
          <cell r="C610" t="str">
            <v>98779742</v>
          </cell>
          <cell r="D610" t="str">
            <v>HYCITE</v>
          </cell>
          <cell r="E610" t="str">
            <v>DESPACHO</v>
          </cell>
          <cell r="F610" t="str">
            <v>NORMAL</v>
          </cell>
          <cell r="G610" t="str">
            <v>TF91004</v>
          </cell>
          <cell r="H610">
            <v>44923</v>
          </cell>
          <cell r="I610" t="str">
            <v>CARGADO_VEHICULO</v>
          </cell>
          <cell r="J610">
            <v>44923</v>
          </cell>
          <cell r="K610" t="str">
            <v>WELLINGTON PARRALES</v>
          </cell>
          <cell r="L610" t="str">
            <v>CDLA IETEL MZ 33 SOLAR 1 DIAGONAL A TECNICENTRO  TARQUI 090505 GUAYAS</v>
          </cell>
          <cell r="M610" t="str">
            <v/>
          </cell>
          <cell r="N610" t="str">
            <v>0980970570 / 981373548</v>
          </cell>
          <cell r="O610" t="str">
            <v>0980970570 / 981373548</v>
          </cell>
          <cell r="P610" t="str">
            <v>090505</v>
          </cell>
          <cell r="Q610" t="str">
            <v>GUAYAQUIL</v>
          </cell>
          <cell r="R610" t="str">
            <v>GUAYAS</v>
          </cell>
          <cell r="S610" t="str">
            <v>GUAYAQUIL</v>
          </cell>
          <cell r="T610" t="str">
            <v>FLEXTRANS GYE</v>
          </cell>
          <cell r="U610" t="str">
            <v>FLEXNETUIO_GYE</v>
          </cell>
          <cell r="V610">
            <v>1</v>
          </cell>
          <cell r="W610">
            <v>8.4499999999999993</v>
          </cell>
          <cell r="X610" t="str">
            <v>HYCITE QUITO</v>
          </cell>
          <cell r="Y610" t="str">
            <v>FLEX NET CALLE 28 DE JUNIO S/N Y GARCIA MORENO ENTRADA LLANO GRANDE</v>
          </cell>
        </row>
        <row r="611">
          <cell r="A611" t="str">
            <v>98779859</v>
          </cell>
          <cell r="B611">
            <v>487380</v>
          </cell>
          <cell r="C611" t="str">
            <v>98779859</v>
          </cell>
          <cell r="D611" t="str">
            <v>HYCITE</v>
          </cell>
          <cell r="E611" t="str">
            <v>DESPACHO</v>
          </cell>
          <cell r="F611" t="str">
            <v>NORMAL</v>
          </cell>
          <cell r="G611" t="str">
            <v>031002004138855</v>
          </cell>
          <cell r="H611">
            <v>44923</v>
          </cell>
          <cell r="I611" t="str">
            <v>HABILITADO_RUTEO</v>
          </cell>
          <cell r="J611">
            <v>44923</v>
          </cell>
          <cell r="K611" t="str">
            <v>ANGEL SANTIN</v>
          </cell>
          <cell r="L611" t="str">
            <v>CL SAN MARTIN FRENTE A LA YAPITA COLON E INDEPENDENCIA PASAJE-CENTRO OCHOA LEON 070105 EL ORO</v>
          </cell>
          <cell r="M611" t="str">
            <v/>
          </cell>
          <cell r="N611" t="str">
            <v>0959128158 / 969831916</v>
          </cell>
          <cell r="O611" t="str">
            <v>0959128158 / 969831916</v>
          </cell>
          <cell r="P611" t="str">
            <v>070105</v>
          </cell>
          <cell r="Q611" t="str">
            <v>PASAJE</v>
          </cell>
          <cell r="R611" t="str">
            <v>EL ORO</v>
          </cell>
          <cell r="S611" t="str">
            <v>PASAJE</v>
          </cell>
          <cell r="T611" t="str">
            <v>TRAMACO</v>
          </cell>
          <cell r="U611" t="str">
            <v>FLEXNETUIO_PROVINCIA</v>
          </cell>
          <cell r="V611">
            <v>1</v>
          </cell>
          <cell r="W611">
            <v>3.5</v>
          </cell>
          <cell r="X611" t="str">
            <v>HYCITE QUITO</v>
          </cell>
          <cell r="Y611" t="str">
            <v>FLEX NET CALLE 28 DE JUNIO S/N Y GARCIA MORENO ENTRADA LLANO GRANDE</v>
          </cell>
        </row>
        <row r="612">
          <cell r="A612" t="str">
            <v>98779892</v>
          </cell>
          <cell r="B612">
            <v>487381</v>
          </cell>
          <cell r="C612" t="str">
            <v>98779892</v>
          </cell>
          <cell r="D612" t="str">
            <v>HYCITE</v>
          </cell>
          <cell r="E612" t="str">
            <v>DESPACHO</v>
          </cell>
          <cell r="F612" t="str">
            <v>NORMAL</v>
          </cell>
          <cell r="G612" t="str">
            <v>TF91005</v>
          </cell>
          <cell r="H612">
            <v>44923</v>
          </cell>
          <cell r="I612" t="str">
            <v>CARGADO_VEHICULO</v>
          </cell>
          <cell r="J612">
            <v>44923</v>
          </cell>
          <cell r="K612" t="str">
            <v>ILIANA M QUIROZ</v>
          </cell>
          <cell r="L612" t="str">
            <v>BALSAMOS 515 y CALLE 6TA. EDF. MONACO 3ER PISO  TARQUI 090510 GUAYAS</v>
          </cell>
          <cell r="M612" t="str">
            <v/>
          </cell>
          <cell r="N612" t="str">
            <v>0991586665 / 042017457</v>
          </cell>
          <cell r="O612" t="str">
            <v>0991586665 / 042017457</v>
          </cell>
          <cell r="P612" t="str">
            <v>090510</v>
          </cell>
          <cell r="Q612" t="str">
            <v>GUAYAQUIL</v>
          </cell>
          <cell r="R612" t="str">
            <v>GUAYAS</v>
          </cell>
          <cell r="S612" t="str">
            <v>GUAYAQUIL</v>
          </cell>
          <cell r="T612" t="str">
            <v>FLEXTRANS GYE</v>
          </cell>
          <cell r="U612" t="str">
            <v>FLEXNETUIO_GYE</v>
          </cell>
          <cell r="V612">
            <v>1</v>
          </cell>
          <cell r="W612">
            <v>2.5</v>
          </cell>
          <cell r="X612" t="str">
            <v>HYCITE QUITO</v>
          </cell>
          <cell r="Y612" t="str">
            <v>FLEX NET CALLE 28 DE JUNIO S/N Y GARCIA MORENO ENTRADA LLANO GRANDE</v>
          </cell>
        </row>
        <row r="613">
          <cell r="A613" t="str">
            <v>98780099</v>
          </cell>
          <cell r="B613">
            <v>487382</v>
          </cell>
          <cell r="C613" t="str">
            <v>98780099</v>
          </cell>
          <cell r="D613" t="str">
            <v>HYCITE</v>
          </cell>
          <cell r="E613" t="str">
            <v>DESPACHO</v>
          </cell>
          <cell r="F613" t="str">
            <v>NORMAL</v>
          </cell>
          <cell r="G613" t="str">
            <v>TF91013</v>
          </cell>
          <cell r="H613">
            <v>44923</v>
          </cell>
          <cell r="I613" t="str">
            <v>CARGADO_VEHICULO</v>
          </cell>
          <cell r="J613">
            <v>44923</v>
          </cell>
          <cell r="K613" t="str">
            <v>JUSTINE GUERRERO</v>
          </cell>
          <cell r="L613" t="str">
            <v>CDLA VILLA DEL REY ETAPA PRINCESA DIAZ MZA 13 VILLA 15 DAULE // VILLA DEL REY LA AURORA 091019 GUAYAS</v>
          </cell>
          <cell r="N613" t="str">
            <v>0998454489</v>
          </cell>
          <cell r="O613" t="str">
            <v>0998454489</v>
          </cell>
          <cell r="P613" t="str">
            <v>091901</v>
          </cell>
          <cell r="Q613" t="str">
            <v>DAULE</v>
          </cell>
          <cell r="R613" t="str">
            <v>GUAYAS</v>
          </cell>
          <cell r="S613" t="str">
            <v>DAULE</v>
          </cell>
          <cell r="T613" t="str">
            <v>FLEXTRANS GYE</v>
          </cell>
          <cell r="U613" t="str">
            <v>FLEXNETUIO_GYE</v>
          </cell>
          <cell r="V613">
            <v>3</v>
          </cell>
          <cell r="W613">
            <v>24</v>
          </cell>
          <cell r="X613" t="str">
            <v>HYCITE QUITO</v>
          </cell>
          <cell r="Y613" t="str">
            <v>FLEX NET CALLE 28 DE JUNIO S/N Y GARCIA MORENO ENTRADA LLANO GRANDE</v>
          </cell>
        </row>
        <row r="614">
          <cell r="A614" t="str">
            <v>98780175</v>
          </cell>
          <cell r="B614">
            <v>487383</v>
          </cell>
          <cell r="C614" t="str">
            <v>98780175</v>
          </cell>
          <cell r="D614" t="str">
            <v>HYCITE</v>
          </cell>
          <cell r="E614" t="str">
            <v>DESPACHO</v>
          </cell>
          <cell r="F614" t="str">
            <v>NORMAL</v>
          </cell>
          <cell r="G614" t="str">
            <v>031002004138856</v>
          </cell>
          <cell r="H614">
            <v>44923</v>
          </cell>
          <cell r="I614" t="str">
            <v>HABILITADO_RUTEO</v>
          </cell>
          <cell r="J614">
            <v>44923</v>
          </cell>
          <cell r="K614" t="str">
            <v>ANGEL QUEZADA</v>
          </cell>
          <cell r="L614" t="str">
            <v>AV DE LOS ANTURIOS Y AV TARQUI COMIENSO DE LA AV DE LOS ANTUARIOS PUYO PUYO 160104 PASTAZA</v>
          </cell>
          <cell r="M614" t="str">
            <v/>
          </cell>
          <cell r="N614" t="str">
            <v>0995327383 /</v>
          </cell>
          <cell r="O614" t="str">
            <v>0995327383 /</v>
          </cell>
          <cell r="P614" t="str">
            <v>160104</v>
          </cell>
          <cell r="Q614" t="str">
            <v>PUYO</v>
          </cell>
          <cell r="R614" t="str">
            <v>PASTAZA</v>
          </cell>
          <cell r="S614" t="str">
            <v>PUYO - TARQUI - COOPERATIVA CARLOS PLAZA ARAY</v>
          </cell>
          <cell r="T614" t="str">
            <v>TRAMACO</v>
          </cell>
          <cell r="U614" t="str">
            <v>FLEXNETUIO_PROVINCIA</v>
          </cell>
          <cell r="V614">
            <v>1</v>
          </cell>
          <cell r="W614">
            <v>2.5</v>
          </cell>
          <cell r="X614" t="str">
            <v>HYCITE QUITO</v>
          </cell>
          <cell r="Y614" t="str">
            <v>FLEX NET CALLE 28 DE JUNIO S/N Y GARCIA MORENO ENTRADA LLANO GRANDE</v>
          </cell>
        </row>
        <row r="615">
          <cell r="A615" t="str">
            <v>98780348</v>
          </cell>
          <cell r="B615">
            <v>487384</v>
          </cell>
          <cell r="C615" t="str">
            <v>98780348</v>
          </cell>
          <cell r="D615" t="str">
            <v>HYCITE</v>
          </cell>
          <cell r="E615" t="str">
            <v>DESPACHO</v>
          </cell>
          <cell r="F615" t="str">
            <v>NORMAL</v>
          </cell>
          <cell r="G615" t="str">
            <v>031002004138857</v>
          </cell>
          <cell r="H615">
            <v>44923</v>
          </cell>
          <cell r="I615" t="str">
            <v>HABILITADO_RUTEO</v>
          </cell>
          <cell r="J615">
            <v>44923</v>
          </cell>
          <cell r="K615" t="str">
            <v>ANGEL ELIAN CABRERA VERGARA</v>
          </cell>
          <cell r="L615" t="str">
            <v>CL 11 Y 16 MZ K A 6 CDRAS DE VIA QUININDE CANCHA HUECO SANTO DOMINGO BRISAS DEL COLORADO 1 BOMBOLI 230102 SANTO DOMINGO</v>
          </cell>
          <cell r="M615" t="str">
            <v/>
          </cell>
          <cell r="N615" t="str">
            <v>0998818366 / 988306307</v>
          </cell>
          <cell r="O615" t="str">
            <v>0998818366 / 988306307</v>
          </cell>
          <cell r="P615" t="str">
            <v>230102</v>
          </cell>
          <cell r="Q615" t="str">
            <v>SANTO DOMINGO</v>
          </cell>
          <cell r="R615" t="str">
            <v>SANTO DOMINGO DE LOS TSACHILAS</v>
          </cell>
          <cell r="S615" t="str">
            <v>SANTO DOMINGO DE LOS COLORADOS</v>
          </cell>
          <cell r="U615" t="str">
            <v>FLEXNETUIO_PROVINCIA</v>
          </cell>
          <cell r="V615">
            <v>1</v>
          </cell>
          <cell r="W615">
            <v>1.5</v>
          </cell>
          <cell r="X615" t="str">
            <v>HYCITE QUITO</v>
          </cell>
          <cell r="Y615" t="str">
            <v>FLEX NET CALLE 28 DE JUNIO S/N Y GARCIA MORENO ENTRADA LLANO GRANDE</v>
          </cell>
        </row>
        <row r="616">
          <cell r="A616" t="str">
            <v>98780654</v>
          </cell>
          <cell r="B616">
            <v>487385</v>
          </cell>
          <cell r="C616" t="str">
            <v>98780654</v>
          </cell>
          <cell r="D616" t="str">
            <v>HYCITE</v>
          </cell>
          <cell r="E616" t="str">
            <v>DESPACHO</v>
          </cell>
          <cell r="F616" t="str">
            <v>NORMAL</v>
          </cell>
          <cell r="G616" t="str">
            <v>031002004138858</v>
          </cell>
          <cell r="H616">
            <v>44923</v>
          </cell>
          <cell r="I616" t="str">
            <v>HABILITADO_RUTEO</v>
          </cell>
          <cell r="J616">
            <v>44923</v>
          </cell>
          <cell r="K616" t="str">
            <v>FLAVIA TENESACA</v>
          </cell>
          <cell r="L616" t="str">
            <v>CDLA LAS LOMAS LEONOR ROJAS Y 95 FRENTE A CANCHA DEPORTIVA LAS LOMAS NARANJAL//NARANJAL NARANJAL 091201 GUAYAS</v>
          </cell>
          <cell r="M616" t="str">
            <v/>
          </cell>
          <cell r="N616" t="str">
            <v>0999518204</v>
          </cell>
          <cell r="O616" t="str">
            <v>0999518204</v>
          </cell>
          <cell r="P616" t="str">
            <v>091201</v>
          </cell>
          <cell r="Q616" t="str">
            <v>NARANJAL</v>
          </cell>
          <cell r="R616" t="str">
            <v>GUAYAS</v>
          </cell>
          <cell r="S616" t="str">
            <v>NARANJAL</v>
          </cell>
          <cell r="T616" t="str">
            <v>TRAMACO</v>
          </cell>
          <cell r="U616" t="str">
            <v>FLEXNETUIO_PROVINCIA</v>
          </cell>
          <cell r="V616">
            <v>1</v>
          </cell>
          <cell r="W616">
            <v>10.5</v>
          </cell>
          <cell r="X616" t="str">
            <v>HYCITE QUITO</v>
          </cell>
          <cell r="Y616" t="str">
            <v>FLEX NET CALLE 28 DE JUNIO S/N Y GARCIA MORENO ENTRADA LLANO GRANDE</v>
          </cell>
        </row>
        <row r="617">
          <cell r="A617" t="str">
            <v>98781233</v>
          </cell>
          <cell r="B617">
            <v>487386</v>
          </cell>
          <cell r="C617" t="str">
            <v>98781233</v>
          </cell>
          <cell r="D617" t="str">
            <v>HYCITE</v>
          </cell>
          <cell r="E617" t="str">
            <v>DESPACHO</v>
          </cell>
          <cell r="F617" t="str">
            <v>NORMAL</v>
          </cell>
          <cell r="G617" t="str">
            <v>031002004138859</v>
          </cell>
          <cell r="H617">
            <v>44923</v>
          </cell>
          <cell r="I617" t="str">
            <v>HABILITADO_RUTEO</v>
          </cell>
          <cell r="J617">
            <v>44923</v>
          </cell>
          <cell r="K617" t="str">
            <v>KAREN LISSETH GODOS GUAMAN</v>
          </cell>
          <cell r="L617" t="str">
            <v>PEDRO MONCAYO 653 ENTRE OLMEDO Y BOLIVAR IBARRA  SAN FRANCISCO 100107 IMBABURA</v>
          </cell>
          <cell r="M617" t="str">
            <v/>
          </cell>
          <cell r="N617" t="str">
            <v>0987699733 / 065000788</v>
          </cell>
          <cell r="O617" t="str">
            <v>0987699733 / 065000788</v>
          </cell>
          <cell r="P617" t="str">
            <v>100107</v>
          </cell>
          <cell r="Q617" t="str">
            <v>IBARRA</v>
          </cell>
          <cell r="R617" t="str">
            <v>IMBABURA</v>
          </cell>
          <cell r="S617" t="str">
            <v>SAN MIGUEL DE IBARRA</v>
          </cell>
          <cell r="T617" t="str">
            <v>TRAMACO</v>
          </cell>
          <cell r="U617" t="str">
            <v>FLEXNETUIO_PROVINCIA</v>
          </cell>
          <cell r="V617">
            <v>1</v>
          </cell>
          <cell r="W617">
            <v>0.6</v>
          </cell>
          <cell r="X617" t="str">
            <v>HYCITE QUITO</v>
          </cell>
          <cell r="Y617" t="str">
            <v>FLEX NET CALLE 28 DE JUNIO S/N Y GARCIA MORENO ENTRADA LLANO GRANDE</v>
          </cell>
        </row>
        <row r="618">
          <cell r="A618" t="str">
            <v>98781305</v>
          </cell>
          <cell r="B618">
            <v>487387</v>
          </cell>
          <cell r="C618" t="str">
            <v>98781305</v>
          </cell>
          <cell r="D618" t="str">
            <v>HYCITE</v>
          </cell>
          <cell r="E618" t="str">
            <v>DESPACHO</v>
          </cell>
          <cell r="F618" t="str">
            <v>NORMAL</v>
          </cell>
          <cell r="G618" t="str">
            <v>031002004138860</v>
          </cell>
          <cell r="H618">
            <v>44923</v>
          </cell>
          <cell r="I618" t="str">
            <v>HABILITADO_RUTEO</v>
          </cell>
          <cell r="J618">
            <v>44923</v>
          </cell>
          <cell r="K618" t="str">
            <v>IRINA SUSANA MOREIRA VALDIVIEZO</v>
          </cell>
          <cell r="L618" t="str">
            <v>MEDARDO CEVALLOS Y SANTA ROSA FRENTE A LA CAMARA DEL ECU 911 PORTOVIEJ PORTOVIEJO ANDRES DE VERA 130101 MANABI</v>
          </cell>
          <cell r="M618" t="str">
            <v/>
          </cell>
          <cell r="N618" t="str">
            <v>0985598145</v>
          </cell>
          <cell r="O618" t="str">
            <v>0985598145</v>
          </cell>
          <cell r="P618" t="str">
            <v>130101</v>
          </cell>
          <cell r="Q618" t="str">
            <v>PORTOVIEJO</v>
          </cell>
          <cell r="R618" t="str">
            <v>MANABI</v>
          </cell>
          <cell r="S618" t="str">
            <v>PORTOVIEJO</v>
          </cell>
          <cell r="T618" t="str">
            <v>TRAMACO</v>
          </cell>
          <cell r="U618" t="str">
            <v>FLEXNETUIO_PROVINCIA</v>
          </cell>
          <cell r="V618">
            <v>1</v>
          </cell>
          <cell r="W618">
            <v>1.5</v>
          </cell>
          <cell r="X618" t="str">
            <v>HYCITE QUITO</v>
          </cell>
          <cell r="Y618" t="str">
            <v>FLEX NET CALLE 28 DE JUNIO S/N Y GARCIA MORENO ENTRADA LLANO GRANDE</v>
          </cell>
        </row>
        <row r="619">
          <cell r="A619" t="str">
            <v>98705074</v>
          </cell>
          <cell r="B619">
            <v>487328</v>
          </cell>
          <cell r="C619" t="str">
            <v>98705074</v>
          </cell>
          <cell r="D619" t="str">
            <v>HYCITE</v>
          </cell>
          <cell r="E619" t="str">
            <v>DESPACHO</v>
          </cell>
          <cell r="F619" t="str">
            <v>NORMAL</v>
          </cell>
          <cell r="G619" t="str">
            <v>TF90980</v>
          </cell>
          <cell r="H619">
            <v>44923</v>
          </cell>
          <cell r="I619" t="str">
            <v>CARGADO_VEHICULO</v>
          </cell>
          <cell r="J619">
            <v>44923</v>
          </cell>
          <cell r="K619" t="str">
            <v>GINA MATEO</v>
          </cell>
          <cell r="L619" t="str">
            <v>CDLA EL MAESTRO MZ E1 VL 23 GUAYAQUIL-SUR  XIMENA 090101 GUAYAS</v>
          </cell>
          <cell r="M619" t="str">
            <v/>
          </cell>
          <cell r="N619" t="str">
            <v>0987224600 / 042430155</v>
          </cell>
          <cell r="O619" t="str">
            <v>0987224600 / 042430155</v>
          </cell>
          <cell r="P619" t="str">
            <v>090101</v>
          </cell>
          <cell r="Q619" t="str">
            <v>GUAYAQUIL</v>
          </cell>
          <cell r="R619" t="str">
            <v>GUAYAS</v>
          </cell>
          <cell r="S619" t="str">
            <v>GUAYAQUIL</v>
          </cell>
          <cell r="T619" t="str">
            <v>FLEXTRANS GYE</v>
          </cell>
          <cell r="U619" t="str">
            <v>FLEXNETUIO_GYE</v>
          </cell>
          <cell r="V619">
            <v>1</v>
          </cell>
          <cell r="W619">
            <v>11.3</v>
          </cell>
          <cell r="X619" t="str">
            <v>HYCITE QUITO</v>
          </cell>
          <cell r="Y619" t="str">
            <v>FLEX NET CALLE 28 DE JUNIO S/N Y GARCIA MORENO ENTRADA LLANO GRANDE</v>
          </cell>
        </row>
        <row r="620">
          <cell r="A620" t="str">
            <v>98735638</v>
          </cell>
          <cell r="B620">
            <v>487329</v>
          </cell>
          <cell r="C620" t="str">
            <v>98735638</v>
          </cell>
          <cell r="D620" t="str">
            <v>HYCITE</v>
          </cell>
          <cell r="E620" t="str">
            <v>DESPACHO</v>
          </cell>
          <cell r="F620" t="str">
            <v>NORMAL</v>
          </cell>
          <cell r="G620" t="str">
            <v>TF90981</v>
          </cell>
          <cell r="H620">
            <v>44923</v>
          </cell>
          <cell r="I620" t="str">
            <v>CARGADO_VEHICULO</v>
          </cell>
          <cell r="J620">
            <v>44923</v>
          </cell>
          <cell r="K620" t="str">
            <v>MARIA YAMBAY</v>
          </cell>
          <cell r="L620" t="str">
            <v>HECTOR TOSCANO ENTRE LA 2DA Y LA BERA CASA AMARILLA UNA PLANTA A UNA CUADRA FA GUAYAQUIL//QUISQUIS TARQUI 090601 GUAYAS</v>
          </cell>
          <cell r="M620" t="str">
            <v/>
          </cell>
          <cell r="N620" t="str">
            <v>0995854361</v>
          </cell>
          <cell r="O620" t="str">
            <v>0995854361</v>
          </cell>
          <cell r="P620" t="str">
            <v>090601</v>
          </cell>
          <cell r="Q620" t="str">
            <v>GUAYAQUIL</v>
          </cell>
          <cell r="R620" t="str">
            <v>GUAYAS</v>
          </cell>
          <cell r="S620" t="str">
            <v>GUAYAQUIL</v>
          </cell>
          <cell r="T620" t="str">
            <v>FLEXTRANS GYE</v>
          </cell>
          <cell r="U620" t="str">
            <v>FLEXNETUIO_GYE</v>
          </cell>
          <cell r="V620">
            <v>1</v>
          </cell>
          <cell r="W620">
            <v>3.1</v>
          </cell>
          <cell r="X620" t="str">
            <v>HYCITE QUITO</v>
          </cell>
          <cell r="Y620" t="str">
            <v>FLEX NET CALLE 28 DE JUNIO S/N Y GARCIA MORENO ENTRADA LLANO GRANDE</v>
          </cell>
        </row>
        <row r="621">
          <cell r="A621" t="str">
            <v>98745907</v>
          </cell>
          <cell r="B621">
            <v>487330</v>
          </cell>
          <cell r="C621" t="str">
            <v>98745907</v>
          </cell>
          <cell r="D621" t="str">
            <v>HYCITE</v>
          </cell>
          <cell r="E621" t="str">
            <v>DESPACHO</v>
          </cell>
          <cell r="F621" t="str">
            <v>NORMAL</v>
          </cell>
          <cell r="G621" t="str">
            <v>031002004139378</v>
          </cell>
          <cell r="H621">
            <v>44923</v>
          </cell>
          <cell r="I621" t="str">
            <v>HABILITADO_RUTEO</v>
          </cell>
          <cell r="J621">
            <v>44923</v>
          </cell>
          <cell r="K621" t="str">
            <v>NARCISA BOHORQUEZ</v>
          </cell>
          <cell r="L621" t="str">
            <v>HERMANA GREGORIO Y CALLE S/N MZ 14 SL 15 VILLA ESQUINERA NARANJA PALESTINA // PALESTINA PALESTINA 091307 GUAYAS</v>
          </cell>
          <cell r="N621" t="str">
            <v>0986873292</v>
          </cell>
          <cell r="O621" t="str">
            <v>0986873292</v>
          </cell>
          <cell r="P621" t="str">
            <v>091307</v>
          </cell>
          <cell r="Q621" t="str">
            <v>PALESTINA</v>
          </cell>
          <cell r="R621" t="str">
            <v>GUAYAS</v>
          </cell>
          <cell r="S621" t="str">
            <v>PALESTINA - RECINTO COLORADAL</v>
          </cell>
          <cell r="T621" t="str">
            <v>TRAMACO</v>
          </cell>
          <cell r="U621" t="str">
            <v>FLEXNETUIO_PROVINCIA</v>
          </cell>
          <cell r="V621">
            <v>1</v>
          </cell>
          <cell r="W621">
            <v>7.1</v>
          </cell>
          <cell r="X621" t="str">
            <v>HYCITE QUITO</v>
          </cell>
          <cell r="Y621" t="str">
            <v>FLEX NET CALLE 28 DE JUNIO S/N Y GARCIA MORENO ENTRADA LLANO GRANDE</v>
          </cell>
        </row>
        <row r="622">
          <cell r="A622" t="str">
            <v>98748162</v>
          </cell>
          <cell r="B622">
            <v>487331</v>
          </cell>
          <cell r="C622" t="str">
            <v>98748162</v>
          </cell>
          <cell r="D622" t="str">
            <v>HYCITE</v>
          </cell>
          <cell r="E622" t="str">
            <v>DESPACHO</v>
          </cell>
          <cell r="F622" t="str">
            <v>NORMAL</v>
          </cell>
          <cell r="G622" t="str">
            <v>031002004138829</v>
          </cell>
          <cell r="H622">
            <v>44923</v>
          </cell>
          <cell r="I622" t="str">
            <v>HABILITADO_RUTEO</v>
          </cell>
          <cell r="J622">
            <v>44923</v>
          </cell>
          <cell r="K622" t="str">
            <v>JOHANNA GARCIA</v>
          </cell>
          <cell r="L622" t="str">
            <v>ATOMARIO SANTOS Y CALLE FELIPE INTRIAGO AL FINAL DE LA CALLE SIM SALIDA PORTOVIEJO/ CDL 1 DE MAYO 18 DE OCTUBRE 130103 MANABI</v>
          </cell>
          <cell r="M622" t="str">
            <v/>
          </cell>
          <cell r="N622" t="str">
            <v>0969530526 / 52580012</v>
          </cell>
          <cell r="O622" t="str">
            <v>0969530526 / 52580012</v>
          </cell>
          <cell r="P622" t="str">
            <v>130103</v>
          </cell>
          <cell r="Q622" t="str">
            <v>PORTOVIEJO</v>
          </cell>
          <cell r="R622" t="str">
            <v>MANABI</v>
          </cell>
          <cell r="S622" t="str">
            <v>PORTOVIEJO</v>
          </cell>
          <cell r="T622" t="str">
            <v>TRAMACO</v>
          </cell>
          <cell r="U622" t="str">
            <v>FLEXNETUIO_PROVINCIA</v>
          </cell>
          <cell r="V622">
            <v>1</v>
          </cell>
          <cell r="W622">
            <v>10.199999999999999</v>
          </cell>
          <cell r="X622" t="str">
            <v>HYCITE QUITO</v>
          </cell>
          <cell r="Y622" t="str">
            <v>FLEX NET CALLE 28 DE JUNIO S/N Y GARCIA MORENO ENTRADA LLANO GRANDE</v>
          </cell>
        </row>
        <row r="623">
          <cell r="A623" t="str">
            <v>98751634</v>
          </cell>
          <cell r="B623">
            <v>487332</v>
          </cell>
          <cell r="C623" t="str">
            <v>98751634</v>
          </cell>
          <cell r="D623" t="str">
            <v>HYCITE</v>
          </cell>
          <cell r="E623" t="str">
            <v>DESPACHO</v>
          </cell>
          <cell r="F623" t="str">
            <v>NORMAL</v>
          </cell>
          <cell r="G623" t="str">
            <v>TF90982</v>
          </cell>
          <cell r="H623">
            <v>44923</v>
          </cell>
          <cell r="I623" t="str">
            <v>CARGADO_VEHICULO</v>
          </cell>
          <cell r="J623">
            <v>44923</v>
          </cell>
          <cell r="K623" t="str">
            <v>SILVIA CARVAJAL</v>
          </cell>
          <cell r="L623" t="str">
            <v>CIUDAD CELESTE ETAPA SERENA MZ 1V # 30 SAMBORONDON // SAMBORONDON LA PUNTILLA (SATELITE) 092302 GUAYAS</v>
          </cell>
          <cell r="M623" t="str">
            <v/>
          </cell>
          <cell r="N623" t="str">
            <v>0990903462 / 042087684</v>
          </cell>
          <cell r="O623" t="str">
            <v>0990903462 / 042087684</v>
          </cell>
          <cell r="P623" t="str">
            <v>092302</v>
          </cell>
          <cell r="Q623" t="str">
            <v>SAMBORONDON</v>
          </cell>
          <cell r="R623" t="str">
            <v>GUAYAS</v>
          </cell>
          <cell r="S623" t="str">
            <v>SAMBORONDON</v>
          </cell>
          <cell r="T623" t="str">
            <v>FLEXTRANS GYE</v>
          </cell>
          <cell r="U623" t="str">
            <v>FLEXNETUIO_GYE</v>
          </cell>
          <cell r="V623">
            <v>1</v>
          </cell>
          <cell r="W623">
            <v>2.1</v>
          </cell>
          <cell r="X623" t="str">
            <v>HYCITE QUITO</v>
          </cell>
          <cell r="Y623" t="str">
            <v>FLEX NET CALLE 28 DE JUNIO S/N Y GARCIA MORENO ENTRADA LLANO GRANDE</v>
          </cell>
        </row>
        <row r="624">
          <cell r="A624" t="str">
            <v>98751676</v>
          </cell>
          <cell r="B624">
            <v>487333</v>
          </cell>
          <cell r="C624" t="str">
            <v>98751676</v>
          </cell>
          <cell r="D624" t="str">
            <v>HYCITE</v>
          </cell>
          <cell r="E624" t="str">
            <v>DESPACHO</v>
          </cell>
          <cell r="F624" t="str">
            <v>NORMAL</v>
          </cell>
          <cell r="G624" t="str">
            <v>031002004138830</v>
          </cell>
          <cell r="H624">
            <v>44923</v>
          </cell>
          <cell r="I624" t="str">
            <v>HABILITADO_RUTEO</v>
          </cell>
          <cell r="J624">
            <v>44923</v>
          </cell>
          <cell r="K624" t="str">
            <v>GLORIA MORALES</v>
          </cell>
          <cell r="L624" t="str">
            <v>12 DE OCTUBRE VIA SANTO DOMINGO QUININDE QUININDE LA INDEPENDENCIA 230203 ESMERALDAS</v>
          </cell>
          <cell r="M624" t="str">
            <v/>
          </cell>
          <cell r="N624" t="str">
            <v>0999499969</v>
          </cell>
          <cell r="O624" t="str">
            <v>0999499969</v>
          </cell>
          <cell r="P624" t="str">
            <v>230203</v>
          </cell>
          <cell r="Q624" t="str">
            <v>SANTO DOMINGO</v>
          </cell>
          <cell r="R624" t="str">
            <v>SANTO DOMINGO DE LOS TSACHILAS</v>
          </cell>
          <cell r="S624" t="str">
            <v>SANTO DOMINGO DE LOS COLORADOS</v>
          </cell>
          <cell r="U624" t="str">
            <v>FLEXNETUIO_PROVINCIA</v>
          </cell>
          <cell r="V624">
            <v>1</v>
          </cell>
          <cell r="W624">
            <v>2.5</v>
          </cell>
          <cell r="X624" t="str">
            <v>HYCITE QUITO</v>
          </cell>
          <cell r="Y624" t="str">
            <v>FLEX NET CALLE 28 DE JUNIO S/N Y GARCIA MORENO ENTRADA LLANO GRANDE</v>
          </cell>
        </row>
        <row r="625">
          <cell r="A625" t="str">
            <v>98753380</v>
          </cell>
          <cell r="B625">
            <v>487334</v>
          </cell>
          <cell r="C625" t="str">
            <v>98753380</v>
          </cell>
          <cell r="D625" t="str">
            <v>HYCITE</v>
          </cell>
          <cell r="E625" t="str">
            <v>DESPACHO</v>
          </cell>
          <cell r="F625" t="str">
            <v>NORMAL</v>
          </cell>
          <cell r="G625" t="str">
            <v>031002004138831</v>
          </cell>
          <cell r="H625">
            <v>44923</v>
          </cell>
          <cell r="I625" t="str">
            <v>HABILITADO_RUTEO</v>
          </cell>
          <cell r="J625">
            <v>44923</v>
          </cell>
          <cell r="K625" t="str">
            <v>FRANCO MANCHAY</v>
          </cell>
          <cell r="L625" t="str">
            <v>ISMAEL APOLO - AV DEL EJERCITO ENTR A LA FERRETERIA FERNANDEZ ZAMORA // PIO JARAMILLO ZAMORA 190101 ZAMORA-CHINCHIPE</v>
          </cell>
          <cell r="M625" t="str">
            <v/>
          </cell>
          <cell r="N625" t="str">
            <v>0960570863 / 993385083</v>
          </cell>
          <cell r="O625" t="str">
            <v>0960570863 / 993385083</v>
          </cell>
          <cell r="P625" t="str">
            <v>190101</v>
          </cell>
          <cell r="Q625" t="str">
            <v>ZAMORA</v>
          </cell>
          <cell r="R625" t="str">
            <v>ZAMORA CHINCHIPE</v>
          </cell>
          <cell r="S625" t="str">
            <v>ZAMORA</v>
          </cell>
          <cell r="U625" t="str">
            <v>FLEXNETUIO_PROVINCIA</v>
          </cell>
          <cell r="V625">
            <v>1</v>
          </cell>
          <cell r="W625">
            <v>4.2</v>
          </cell>
          <cell r="X625" t="str">
            <v>HYCITE QUITO</v>
          </cell>
          <cell r="Y625" t="str">
            <v>FLEX NET CALLE 28 DE JUNIO S/N Y GARCIA MORENO ENTRADA LLANO GRANDE</v>
          </cell>
        </row>
        <row r="626">
          <cell r="A626" t="str">
            <v>98753582</v>
          </cell>
          <cell r="B626">
            <v>487335</v>
          </cell>
          <cell r="C626" t="str">
            <v>98753582</v>
          </cell>
          <cell r="D626" t="str">
            <v>HYCITE</v>
          </cell>
          <cell r="E626" t="str">
            <v>DESPACHO</v>
          </cell>
          <cell r="F626" t="str">
            <v>NORMAL</v>
          </cell>
          <cell r="G626" t="str">
            <v>031002004138832</v>
          </cell>
          <cell r="H626">
            <v>44923</v>
          </cell>
          <cell r="I626" t="str">
            <v>HABILITADO_RUTEO</v>
          </cell>
          <cell r="J626">
            <v>44923</v>
          </cell>
          <cell r="K626" t="str">
            <v>HUGO BALSECA</v>
          </cell>
          <cell r="L626" t="str">
            <v>JAMAICA Y AV LAS AMERICAS CASA 3 PISOS COLOR BEIGE MILAGRO//MILAGRO ENRIQUE VALDEZ 091701 GUAYAS</v>
          </cell>
          <cell r="N626" t="str">
            <v>0960638919</v>
          </cell>
          <cell r="O626" t="str">
            <v>0960638919</v>
          </cell>
          <cell r="P626" t="str">
            <v>091701</v>
          </cell>
          <cell r="Q626" t="str">
            <v>MILAGRO</v>
          </cell>
          <cell r="R626" t="str">
            <v>GUAYAS</v>
          </cell>
          <cell r="S626" t="str">
            <v>MILAGRO</v>
          </cell>
          <cell r="T626" t="str">
            <v>TRAMACO</v>
          </cell>
          <cell r="U626" t="str">
            <v>FLEXNETUIO_PROVINCIA</v>
          </cell>
          <cell r="V626">
            <v>1</v>
          </cell>
          <cell r="W626">
            <v>4</v>
          </cell>
          <cell r="X626" t="str">
            <v>HYCITE QUITO</v>
          </cell>
          <cell r="Y626" t="str">
            <v>FLEX NET CALLE 28 DE JUNIO S/N Y GARCIA MORENO ENTRADA LLANO GRANDE</v>
          </cell>
        </row>
        <row r="627">
          <cell r="A627" t="str">
            <v>98753806</v>
          </cell>
          <cell r="B627">
            <v>487336</v>
          </cell>
          <cell r="C627" t="str">
            <v>98753806</v>
          </cell>
          <cell r="D627" t="str">
            <v>HYCITE</v>
          </cell>
          <cell r="E627" t="str">
            <v>DESPACHO</v>
          </cell>
          <cell r="F627" t="str">
            <v>NORMAL</v>
          </cell>
          <cell r="G627" t="str">
            <v>031002004138833</v>
          </cell>
          <cell r="H627">
            <v>44923</v>
          </cell>
          <cell r="I627" t="str">
            <v>HABILITADO_RUTEO</v>
          </cell>
          <cell r="J627">
            <v>44923</v>
          </cell>
          <cell r="K627" t="str">
            <v>CHRISTIAN A ICAZA CAI</v>
          </cell>
          <cell r="L627" t="str">
            <v>AV 5 DE JUNIO Y AV MANABI   18 DE OCTUBRE 130103 MANABI</v>
          </cell>
          <cell r="M627" t="str">
            <v/>
          </cell>
          <cell r="N627" t="str">
            <v>0969679462 / 962793088</v>
          </cell>
          <cell r="O627" t="str">
            <v>0969679462 / 962793088</v>
          </cell>
          <cell r="P627" t="str">
            <v>130103</v>
          </cell>
          <cell r="Q627" t="str">
            <v>PORTOVIEJO</v>
          </cell>
          <cell r="R627" t="str">
            <v>MANABI</v>
          </cell>
          <cell r="S627" t="str">
            <v>PORTOVIEJO</v>
          </cell>
          <cell r="T627" t="str">
            <v>TRAMACO</v>
          </cell>
          <cell r="U627" t="str">
            <v>FLEXNETUIO_PROVINCIA</v>
          </cell>
          <cell r="V627">
            <v>1</v>
          </cell>
          <cell r="W627">
            <v>5.36</v>
          </cell>
          <cell r="X627" t="str">
            <v>HYCITE QUITO</v>
          </cell>
          <cell r="Y627" t="str">
            <v>FLEX NET CALLE 28 DE JUNIO S/N Y GARCIA MORENO ENTRADA LLANO GRANDE</v>
          </cell>
        </row>
        <row r="628">
          <cell r="A628" t="str">
            <v>98754210</v>
          </cell>
          <cell r="B628">
            <v>487337</v>
          </cell>
          <cell r="C628" t="str">
            <v>98754210</v>
          </cell>
          <cell r="D628" t="str">
            <v>HYCITE</v>
          </cell>
          <cell r="E628" t="str">
            <v>DESPACHO</v>
          </cell>
          <cell r="F628" t="str">
            <v>NORMAL</v>
          </cell>
          <cell r="G628" t="str">
            <v>TFQ90983</v>
          </cell>
          <cell r="H628">
            <v>44923</v>
          </cell>
          <cell r="I628" t="str">
            <v>HABILITADO_RUTEO</v>
          </cell>
          <cell r="J628">
            <v>44923</v>
          </cell>
          <cell r="K628" t="str">
            <v>MARCIA RIVAS</v>
          </cell>
          <cell r="L628" t="str">
            <v>URB BROMECIAS CALLE 2 E16-3Z MEMBRILLOS QUITO // MONTESERRIN JIPIJAPA 170503 PICHINCHA</v>
          </cell>
          <cell r="M628" t="str">
            <v/>
          </cell>
          <cell r="N628" t="str">
            <v>022463531</v>
          </cell>
          <cell r="O628" t="str">
            <v>022463531</v>
          </cell>
          <cell r="P628" t="str">
            <v>170503</v>
          </cell>
          <cell r="Q628" t="str">
            <v>QUITO</v>
          </cell>
          <cell r="R628" t="str">
            <v>PICHINCHA</v>
          </cell>
          <cell r="S628" t="str">
            <v>QUITO</v>
          </cell>
          <cell r="T628" t="str">
            <v>FLEXTRANS UIO</v>
          </cell>
          <cell r="U628" t="str">
            <v>FLEXNETUIO_LOCAL</v>
          </cell>
          <cell r="V628">
            <v>1</v>
          </cell>
          <cell r="W628">
            <v>3.5</v>
          </cell>
          <cell r="X628" t="str">
            <v>HYCITE QUITO</v>
          </cell>
          <cell r="Y628" t="str">
            <v>FLEX NET CALLE 28 DE JUNIO S/N Y GARCIA MORENO ENTRADA LLANO GRANDE</v>
          </cell>
        </row>
        <row r="629">
          <cell r="A629" t="str">
            <v>98757629</v>
          </cell>
          <cell r="B629">
            <v>487338</v>
          </cell>
          <cell r="C629" t="str">
            <v>98757629</v>
          </cell>
          <cell r="D629" t="str">
            <v>HYCITE</v>
          </cell>
          <cell r="E629" t="str">
            <v>DESPACHO</v>
          </cell>
          <cell r="F629" t="str">
            <v>NORMAL</v>
          </cell>
          <cell r="G629" t="str">
            <v>031002004138834</v>
          </cell>
          <cell r="H629">
            <v>44923</v>
          </cell>
          <cell r="I629" t="str">
            <v>HABILITADO_RUTEO</v>
          </cell>
          <cell r="J629">
            <v>44923</v>
          </cell>
          <cell r="K629" t="str">
            <v>SORAIDA CASAL</v>
          </cell>
          <cell r="L629" t="str">
            <v>AV ALFONSO ANDREADE Y HEROES DE PAQUIZHA FRENTE A LA GASOLINERA MECHITA LA TRONCAL LA TRONCAL 030301 CAA,AR</v>
          </cell>
          <cell r="M629" t="str">
            <v/>
          </cell>
          <cell r="N629" t="str">
            <v>0995293109</v>
          </cell>
          <cell r="O629" t="str">
            <v>0995293109</v>
          </cell>
          <cell r="P629" t="str">
            <v>030301</v>
          </cell>
          <cell r="Q629" t="str">
            <v>LA TRONCAL</v>
          </cell>
          <cell r="R629" t="str">
            <v>CAÑAR</v>
          </cell>
          <cell r="S629" t="str">
            <v>LA TRONCAL</v>
          </cell>
          <cell r="T629" t="str">
            <v>TRAMACO</v>
          </cell>
          <cell r="U629" t="str">
            <v>FLEXNETUIO_PROVINCIA</v>
          </cell>
          <cell r="V629">
            <v>1</v>
          </cell>
          <cell r="W629">
            <v>8.8000000000000007</v>
          </cell>
          <cell r="X629" t="str">
            <v>HYCITE QUITO</v>
          </cell>
          <cell r="Y629" t="str">
            <v>FLEX NET CALLE 28 DE JUNIO S/N Y GARCIA MORENO ENTRADA LLANO GRANDE</v>
          </cell>
        </row>
        <row r="630">
          <cell r="A630" t="str">
            <v>98757752</v>
          </cell>
          <cell r="B630">
            <v>487339</v>
          </cell>
          <cell r="C630" t="str">
            <v>98757752</v>
          </cell>
          <cell r="D630" t="str">
            <v>HYCITE</v>
          </cell>
          <cell r="E630" t="str">
            <v>DESPACHO</v>
          </cell>
          <cell r="F630" t="str">
            <v>NORMAL</v>
          </cell>
          <cell r="G630" t="str">
            <v>031002004138835</v>
          </cell>
          <cell r="H630">
            <v>44923</v>
          </cell>
          <cell r="I630" t="str">
            <v>HABILITADO_RUTEO</v>
          </cell>
          <cell r="J630">
            <v>44923</v>
          </cell>
          <cell r="K630" t="str">
            <v>JUANA MONTES</v>
          </cell>
          <cell r="L630" t="str">
            <v>CALLE 3A FRENTE CANCHA VALLE ALTO MG SEVICENTRO SAN JOSE QUININDE//QUININDE ROSA ZARATE 080405 PICHINCHA</v>
          </cell>
          <cell r="M630" t="str">
            <v/>
          </cell>
          <cell r="N630" t="str">
            <v>0983660324</v>
          </cell>
          <cell r="O630" t="str">
            <v>0983660324</v>
          </cell>
          <cell r="P630" t="str">
            <v>080405</v>
          </cell>
          <cell r="Q630" t="str">
            <v>QUININDE</v>
          </cell>
          <cell r="R630" t="str">
            <v>ESMERALDAS</v>
          </cell>
          <cell r="S630" t="str">
            <v>ROSA ZARATE (QUININDE) - CUPA</v>
          </cell>
          <cell r="T630" t="str">
            <v>TRAMACO</v>
          </cell>
          <cell r="U630" t="str">
            <v>FLEXNETUIO_PROVINCIA</v>
          </cell>
          <cell r="V630">
            <v>1</v>
          </cell>
          <cell r="W630">
            <v>9.6</v>
          </cell>
          <cell r="X630" t="str">
            <v>HYCITE QUITO</v>
          </cell>
          <cell r="Y630" t="str">
            <v>FLEX NET CALLE 28 DE JUNIO S/N Y GARCIA MORENO ENTRADA LLANO GRANDE</v>
          </cell>
        </row>
        <row r="631">
          <cell r="A631" t="str">
            <v>98757958</v>
          </cell>
          <cell r="B631">
            <v>487340</v>
          </cell>
          <cell r="C631" t="str">
            <v>98757958</v>
          </cell>
          <cell r="D631" t="str">
            <v>HYCITE</v>
          </cell>
          <cell r="E631" t="str">
            <v>DESPACHO</v>
          </cell>
          <cell r="F631" t="str">
            <v>NORMAL</v>
          </cell>
          <cell r="G631" t="str">
            <v>031002004138836</v>
          </cell>
          <cell r="H631">
            <v>44923</v>
          </cell>
          <cell r="I631" t="str">
            <v>HABILITADO_RUTEO</v>
          </cell>
          <cell r="J631">
            <v>44923</v>
          </cell>
          <cell r="K631" t="str">
            <v>MARCOS LYNCH</v>
          </cell>
          <cell r="L631" t="str">
            <v>SIMON BOLIVAR 503 Y JUAN LEON MERA DIAG A LA HUECA EL EMPALME // EL AGUACATE VELASCO IBARRA (CAB. EL E 090850 GUAYAS</v>
          </cell>
          <cell r="N631" t="str">
            <v>0982488484 / 042963666</v>
          </cell>
          <cell r="O631" t="str">
            <v>0982488484 / 042963666</v>
          </cell>
          <cell r="P631" t="str">
            <v>091501</v>
          </cell>
          <cell r="Q631" t="str">
            <v>EL EMPALME</v>
          </cell>
          <cell r="R631" t="str">
            <v>GUAYAS</v>
          </cell>
          <cell r="S631" t="str">
            <v>VELASCO IBARRA (CAB. EL EMPALME) - EL PORVENIR</v>
          </cell>
          <cell r="T631" t="str">
            <v>TRAMACO</v>
          </cell>
          <cell r="U631" t="str">
            <v>FLEXNETUIO_PROVINCIA</v>
          </cell>
          <cell r="V631">
            <v>1</v>
          </cell>
          <cell r="W631">
            <v>3.5</v>
          </cell>
          <cell r="X631" t="str">
            <v>HYCITE QUITO</v>
          </cell>
          <cell r="Y631" t="str">
            <v>FLEX NET CALLE 28 DE JUNIO S/N Y GARCIA MORENO ENTRADA LLANO GRANDE</v>
          </cell>
        </row>
        <row r="632">
          <cell r="A632" t="str">
            <v>98759045</v>
          </cell>
          <cell r="B632">
            <v>487341</v>
          </cell>
          <cell r="C632" t="str">
            <v>98759045</v>
          </cell>
          <cell r="D632" t="str">
            <v>HYCITE</v>
          </cell>
          <cell r="E632" t="str">
            <v>DESPACHO</v>
          </cell>
          <cell r="F632" t="str">
            <v>NORMAL</v>
          </cell>
          <cell r="G632" t="str">
            <v>031002004138837</v>
          </cell>
          <cell r="H632">
            <v>44923</v>
          </cell>
          <cell r="I632" t="str">
            <v>HABILITADO_RUTEO</v>
          </cell>
          <cell r="J632">
            <v>44923</v>
          </cell>
          <cell r="K632" t="str">
            <v>CECILIA GARCIA</v>
          </cell>
          <cell r="L632" t="str">
            <v>BELLO HORIZONTE Y EL BAUL EL BAUL LOJA / BARRIO BORJA BAJO SUCRE 110103 LOJA</v>
          </cell>
          <cell r="M632" t="str">
            <v/>
          </cell>
          <cell r="N632" t="str">
            <v>0967692948</v>
          </cell>
          <cell r="O632" t="str">
            <v>0967692948</v>
          </cell>
          <cell r="P632" t="str">
            <v>110103</v>
          </cell>
          <cell r="Q632" t="str">
            <v>LOJA</v>
          </cell>
          <cell r="R632" t="str">
            <v>LOJA</v>
          </cell>
          <cell r="S632" t="str">
            <v>LOJA</v>
          </cell>
          <cell r="T632" t="str">
            <v>TRAMACO</v>
          </cell>
          <cell r="U632" t="str">
            <v>FLEXNETUIO_PROVINCIA</v>
          </cell>
          <cell r="V632">
            <v>1</v>
          </cell>
          <cell r="W632">
            <v>2.1</v>
          </cell>
          <cell r="X632" t="str">
            <v>HYCITE QUITO</v>
          </cell>
          <cell r="Y632" t="str">
            <v>FLEX NET CALLE 28 DE JUNIO S/N Y GARCIA MORENO ENTRADA LLANO GRANDE</v>
          </cell>
        </row>
        <row r="633">
          <cell r="A633" t="str">
            <v>98761354</v>
          </cell>
          <cell r="B633">
            <v>487342</v>
          </cell>
          <cell r="C633" t="str">
            <v>98761354</v>
          </cell>
          <cell r="D633" t="str">
            <v>HYCITE</v>
          </cell>
          <cell r="E633" t="str">
            <v>DESPACHO</v>
          </cell>
          <cell r="F633" t="str">
            <v>NORMAL</v>
          </cell>
          <cell r="G633" t="str">
            <v>TF90984</v>
          </cell>
          <cell r="H633">
            <v>44923</v>
          </cell>
          <cell r="I633" t="str">
            <v>CARGADO_VEHICULO</v>
          </cell>
          <cell r="J633">
            <v>44923</v>
          </cell>
          <cell r="K633" t="str">
            <v>PAOLA CALLE</v>
          </cell>
          <cell r="L633" t="str">
            <v>LAS ORQUIDEAS MZ 1042 V 17 A LADO DE PARQUE GUAYAQUIL TARQUI 090703 GUAYAS</v>
          </cell>
          <cell r="M633" t="str">
            <v/>
          </cell>
          <cell r="N633" t="str">
            <v>0985088634</v>
          </cell>
          <cell r="O633" t="str">
            <v>0985088634</v>
          </cell>
          <cell r="P633" t="str">
            <v>090703</v>
          </cell>
          <cell r="Q633" t="str">
            <v>GUAYAQUIL</v>
          </cell>
          <cell r="R633" t="str">
            <v>GUAYAS</v>
          </cell>
          <cell r="S633" t="str">
            <v>GUAYAQUIL</v>
          </cell>
          <cell r="T633" t="str">
            <v>FLEXTRANS GYE</v>
          </cell>
          <cell r="U633" t="str">
            <v>FLEXNETUIO_GYE</v>
          </cell>
          <cell r="V633">
            <v>1</v>
          </cell>
          <cell r="W633">
            <v>3.2</v>
          </cell>
          <cell r="X633" t="str">
            <v>HYCITE QUITO</v>
          </cell>
          <cell r="Y633" t="str">
            <v>FLEX NET CALLE 28 DE JUNIO S/N Y GARCIA MORENO ENTRADA LLANO GRANDE</v>
          </cell>
        </row>
        <row r="634">
          <cell r="A634" t="str">
            <v>98761379</v>
          </cell>
          <cell r="B634">
            <v>487343</v>
          </cell>
          <cell r="C634" t="str">
            <v>98761379</v>
          </cell>
          <cell r="D634" t="str">
            <v>HYCITE</v>
          </cell>
          <cell r="E634" t="str">
            <v>DESPACHO</v>
          </cell>
          <cell r="F634" t="str">
            <v>NORMAL</v>
          </cell>
          <cell r="G634" t="str">
            <v>TF90985</v>
          </cell>
          <cell r="H634">
            <v>44923</v>
          </cell>
          <cell r="I634" t="str">
            <v>CARGADO_VEHICULO</v>
          </cell>
          <cell r="J634">
            <v>44923</v>
          </cell>
          <cell r="K634" t="str">
            <v>ROSA RUBIO</v>
          </cell>
          <cell r="L634" t="str">
            <v>LAS ORQUIDEAS MZ 1042 VL 17 AL LADO DEL PARQUE GUAYAQUIL-GUAYAQUIL TARQUI 090703 GUAYAS</v>
          </cell>
          <cell r="M634" t="str">
            <v/>
          </cell>
          <cell r="N634" t="str">
            <v>0995129638</v>
          </cell>
          <cell r="O634" t="str">
            <v>0995129638</v>
          </cell>
          <cell r="P634" t="str">
            <v>090703</v>
          </cell>
          <cell r="Q634" t="str">
            <v>GUAYAQUIL</v>
          </cell>
          <cell r="R634" t="str">
            <v>GUAYAS</v>
          </cell>
          <cell r="S634" t="str">
            <v>GUAYAQUIL</v>
          </cell>
          <cell r="T634" t="str">
            <v>FLEXTRANS GYE</v>
          </cell>
          <cell r="U634" t="str">
            <v>FLEXNETUIO_GYE</v>
          </cell>
          <cell r="V634">
            <v>1</v>
          </cell>
          <cell r="W634">
            <v>5.2</v>
          </cell>
          <cell r="X634" t="str">
            <v>HYCITE QUITO</v>
          </cell>
          <cell r="Y634" t="str">
            <v>FLEX NET CALLE 28 DE JUNIO S/N Y GARCIA MORENO ENTRADA LLANO GRANDE</v>
          </cell>
        </row>
        <row r="635">
          <cell r="A635" t="str">
            <v>98761977</v>
          </cell>
          <cell r="B635">
            <v>487344</v>
          </cell>
          <cell r="C635" t="str">
            <v>98761977</v>
          </cell>
          <cell r="D635" t="str">
            <v>HYCITE</v>
          </cell>
          <cell r="E635" t="str">
            <v>DESPACHO</v>
          </cell>
          <cell r="F635" t="str">
            <v>NORMAL</v>
          </cell>
          <cell r="G635" t="str">
            <v>031002004138838</v>
          </cell>
          <cell r="H635">
            <v>44923</v>
          </cell>
          <cell r="I635" t="str">
            <v>HABILITADO_RUTEO</v>
          </cell>
          <cell r="J635">
            <v>44923</v>
          </cell>
          <cell r="K635" t="str">
            <v>MARCIA Y GAVILANEZ</v>
          </cell>
          <cell r="L635" t="str">
            <v>PASAJE LARA 3 Y EL ORO   5 DE AGOSTO 080112 ESMERALDAS</v>
          </cell>
          <cell r="M635" t="str">
            <v/>
          </cell>
          <cell r="N635" t="str">
            <v>0993959667 / 362710207</v>
          </cell>
          <cell r="O635" t="str">
            <v>0993959667 / 362710207</v>
          </cell>
          <cell r="P635" t="str">
            <v>080112</v>
          </cell>
          <cell r="Q635" t="str">
            <v>ESMERALDAS</v>
          </cell>
          <cell r="R635" t="str">
            <v>ESMERALDAS</v>
          </cell>
          <cell r="S635" t="str">
            <v>ESMERALDAS</v>
          </cell>
          <cell r="T635" t="str">
            <v>TRAMACO</v>
          </cell>
          <cell r="U635" t="str">
            <v>FLEXNETUIO_PROVINCIA</v>
          </cell>
          <cell r="V635">
            <v>1</v>
          </cell>
          <cell r="W635">
            <v>3.06</v>
          </cell>
          <cell r="X635" t="str">
            <v>HYCITE QUITO</v>
          </cell>
          <cell r="Y635" t="str">
            <v>FLEX NET CALLE 28 DE JUNIO S/N Y GARCIA MORENO ENTRADA LLANO GRANDE</v>
          </cell>
        </row>
        <row r="636">
          <cell r="A636" t="str">
            <v>98762650</v>
          </cell>
          <cell r="B636">
            <v>487345</v>
          </cell>
          <cell r="C636" t="str">
            <v>98762650</v>
          </cell>
          <cell r="D636" t="str">
            <v>HYCITE</v>
          </cell>
          <cell r="E636" t="str">
            <v>DESPACHO</v>
          </cell>
          <cell r="F636" t="str">
            <v>NORMAL</v>
          </cell>
          <cell r="G636" t="str">
            <v>031002004138839</v>
          </cell>
          <cell r="H636">
            <v>44923</v>
          </cell>
          <cell r="I636" t="str">
            <v>HABILITADO_RUTEO</v>
          </cell>
          <cell r="J636">
            <v>44923</v>
          </cell>
          <cell r="K636" t="str">
            <v>AZUCENA PALMA</v>
          </cell>
          <cell r="L636" t="str">
            <v>CALLE ISIDORO MENDOZA ENTRAR POR MARKET ANDRADE ENTRE 13 DE ABRIL E ISIDORO MEND CHONE // CDLA BOWEN CHONE 130703 MANABI</v>
          </cell>
          <cell r="M636" t="str">
            <v/>
          </cell>
          <cell r="N636" t="str">
            <v>0987023503</v>
          </cell>
          <cell r="O636" t="str">
            <v>0987023503</v>
          </cell>
          <cell r="P636" t="str">
            <v>130703</v>
          </cell>
          <cell r="Q636" t="str">
            <v>CHONE</v>
          </cell>
          <cell r="R636" t="str">
            <v>MANABI</v>
          </cell>
          <cell r="S636" t="str">
            <v>CHONE</v>
          </cell>
          <cell r="T636" t="str">
            <v>TRAMACO</v>
          </cell>
          <cell r="U636" t="str">
            <v>FLEXNETUIO_PROVINCIA</v>
          </cell>
          <cell r="V636">
            <v>1</v>
          </cell>
          <cell r="W636">
            <v>8.8000000000000007</v>
          </cell>
          <cell r="X636" t="str">
            <v>HYCITE QUITO</v>
          </cell>
          <cell r="Y636" t="str">
            <v>FLEX NET CALLE 28 DE JUNIO S/N Y GARCIA MORENO ENTRADA LLANO GRANDE</v>
          </cell>
        </row>
        <row r="637">
          <cell r="A637" t="str">
            <v>98763439</v>
          </cell>
          <cell r="B637">
            <v>487346</v>
          </cell>
          <cell r="C637" t="str">
            <v>98763439</v>
          </cell>
          <cell r="D637" t="str">
            <v>HYCITE</v>
          </cell>
          <cell r="E637" t="str">
            <v>DESPACHO</v>
          </cell>
          <cell r="F637" t="str">
            <v>NORMAL</v>
          </cell>
          <cell r="G637" t="str">
            <v>031002004138840</v>
          </cell>
          <cell r="H637">
            <v>44923</v>
          </cell>
          <cell r="I637" t="str">
            <v>HABILITADO_RUTEO</v>
          </cell>
          <cell r="J637">
            <v>44923</v>
          </cell>
          <cell r="K637" t="str">
            <v>LEONARDO TENEZACA</v>
          </cell>
          <cell r="L637" t="str">
            <v>CALLE PRIMARIA Y ESPINOSA PINTO B* AMAZONA A 2 CDRS DEL COL 26 SEPTIEMBR LAGRO AGRIO SUCUMBIO 210201 SUCUMBIOS</v>
          </cell>
          <cell r="M637" t="str">
            <v/>
          </cell>
          <cell r="N637" t="str">
            <v>0979623564 / 22506002</v>
          </cell>
          <cell r="O637" t="str">
            <v>0979623564 / 22506002</v>
          </cell>
          <cell r="P637" t="str">
            <v>210201</v>
          </cell>
          <cell r="Q637" t="str">
            <v>LAGO AGRIO</v>
          </cell>
          <cell r="R637" t="str">
            <v>SUCUMBIOS</v>
          </cell>
          <cell r="S637" t="str">
            <v>NUEVA LOJA - DIEZ DE AGOSTO</v>
          </cell>
          <cell r="U637" t="str">
            <v>FLEXNETUIO_PROVINCIA</v>
          </cell>
          <cell r="V637">
            <v>1</v>
          </cell>
          <cell r="W637">
            <v>7.7</v>
          </cell>
          <cell r="X637" t="str">
            <v>HYCITE QUITO</v>
          </cell>
          <cell r="Y637" t="str">
            <v>FLEX NET CALLE 28 DE JUNIO S/N Y GARCIA MORENO ENTRADA LLANO GRANDE</v>
          </cell>
        </row>
        <row r="638">
          <cell r="A638" t="str">
            <v>98764389</v>
          </cell>
          <cell r="B638">
            <v>487347</v>
          </cell>
          <cell r="C638" t="str">
            <v>98764389</v>
          </cell>
          <cell r="D638" t="str">
            <v>HYCITE</v>
          </cell>
          <cell r="E638" t="str">
            <v>DESPACHO</v>
          </cell>
          <cell r="F638" t="str">
            <v>NORMAL</v>
          </cell>
          <cell r="G638" t="str">
            <v>TF90986</v>
          </cell>
          <cell r="H638">
            <v>44923</v>
          </cell>
          <cell r="I638" t="str">
            <v>CARGADO_VEHICULO</v>
          </cell>
          <cell r="J638">
            <v>44923</v>
          </cell>
          <cell r="K638" t="str">
            <v>KATIA TAPIA</v>
          </cell>
          <cell r="L638" t="str">
            <v>CDO MALLORCA VILLAGE MZ 28 VILLA 21 FRENTE COFE TERE ** PLAZA MILAN DAULE ** DAULE LAS LOJAS 091905 GUAYAS</v>
          </cell>
          <cell r="N638" t="str">
            <v>0999486570</v>
          </cell>
          <cell r="O638" t="str">
            <v>0999486570</v>
          </cell>
          <cell r="P638" t="str">
            <v>091905</v>
          </cell>
          <cell r="Q638" t="str">
            <v>DAULE</v>
          </cell>
          <cell r="R638" t="str">
            <v>GUAYAS</v>
          </cell>
          <cell r="S638" t="str">
            <v>LOS LOJAS (ENRIQUE BAQUERIZO MORENO)</v>
          </cell>
          <cell r="T638" t="str">
            <v>FLEXTRANS GYE</v>
          </cell>
          <cell r="U638" t="str">
            <v>FLEXNETUIO_GYE</v>
          </cell>
          <cell r="V638">
            <v>1</v>
          </cell>
          <cell r="W638">
            <v>14.6</v>
          </cell>
          <cell r="X638" t="str">
            <v>HYCITE QUITO</v>
          </cell>
          <cell r="Y638" t="str">
            <v>FLEX NET CALLE 28 DE JUNIO S/N Y GARCIA MORENO ENTRADA LLANO GRANDE</v>
          </cell>
        </row>
        <row r="639">
          <cell r="A639" t="str">
            <v>98765550</v>
          </cell>
          <cell r="B639">
            <v>487348</v>
          </cell>
          <cell r="C639" t="str">
            <v>98765550</v>
          </cell>
          <cell r="D639" t="str">
            <v>HYCITE</v>
          </cell>
          <cell r="E639" t="str">
            <v>DESPACHO</v>
          </cell>
          <cell r="F639" t="str">
            <v>NORMAL</v>
          </cell>
          <cell r="G639" t="str">
            <v>TF90987</v>
          </cell>
          <cell r="H639">
            <v>44923</v>
          </cell>
          <cell r="I639" t="str">
            <v>CARGADO_VEHICULO</v>
          </cell>
          <cell r="J639">
            <v>44923</v>
          </cell>
          <cell r="K639" t="str">
            <v>JUAN ALBUJA</v>
          </cell>
          <cell r="L639" t="str">
            <v>MAPASINGUE OSTE Y AV SEPTIMA N 708 A LA VUELTA DE PLASTICOS KOCH CL GUAYAQUIL// NORTE TARQUI 090604 GUAYAS</v>
          </cell>
          <cell r="M639" t="str">
            <v/>
          </cell>
          <cell r="N639" t="str">
            <v>0993121137 / 042328875</v>
          </cell>
          <cell r="O639" t="str">
            <v>0993121137 / 042328875</v>
          </cell>
          <cell r="P639" t="str">
            <v>090604</v>
          </cell>
          <cell r="Q639" t="str">
            <v>GUAYAQUIL</v>
          </cell>
          <cell r="R639" t="str">
            <v>GUAYAS</v>
          </cell>
          <cell r="S639" t="str">
            <v>GUAYAQUIL</v>
          </cell>
          <cell r="T639" t="str">
            <v>FLEXTRANS GYE</v>
          </cell>
          <cell r="U639" t="str">
            <v>FLEXNETUIO_GYE</v>
          </cell>
          <cell r="V639">
            <v>1</v>
          </cell>
          <cell r="W639">
            <v>10</v>
          </cell>
          <cell r="X639" t="str">
            <v>HYCITE QUITO</v>
          </cell>
          <cell r="Y639" t="str">
            <v>FLEX NET CALLE 28 DE JUNIO S/N Y GARCIA MORENO ENTRADA LLANO GRANDE</v>
          </cell>
        </row>
        <row r="640">
          <cell r="A640" t="str">
            <v>98765814</v>
          </cell>
          <cell r="B640">
            <v>487349</v>
          </cell>
          <cell r="C640" t="str">
            <v>98765814</v>
          </cell>
          <cell r="D640" t="str">
            <v>HYCITE</v>
          </cell>
          <cell r="E640" t="str">
            <v>DESPACHO</v>
          </cell>
          <cell r="F640" t="str">
            <v>NORMAL</v>
          </cell>
          <cell r="G640" t="str">
            <v>031002004138841</v>
          </cell>
          <cell r="H640">
            <v>44923</v>
          </cell>
          <cell r="I640" t="str">
            <v>HABILITADO_RUTEO</v>
          </cell>
          <cell r="J640">
            <v>44923</v>
          </cell>
          <cell r="K640" t="str">
            <v>ALEXANDER A GALARZA</v>
          </cell>
          <cell r="L640" t="str">
            <v>PEDRO MONCAYO Y SIMON BOLIVAR   IBARRA 100107 IMBABURA</v>
          </cell>
          <cell r="M640" t="str">
            <v/>
          </cell>
          <cell r="N640" t="str">
            <v>0993048380 / 968642371</v>
          </cell>
          <cell r="O640" t="str">
            <v>0993048380 / 968642371</v>
          </cell>
          <cell r="P640" t="str">
            <v>100107</v>
          </cell>
          <cell r="Q640" t="str">
            <v>IBARRA</v>
          </cell>
          <cell r="R640" t="str">
            <v>IMBABURA</v>
          </cell>
          <cell r="S640" t="str">
            <v>SAN MIGUEL DE IBARRA</v>
          </cell>
          <cell r="T640" t="str">
            <v>TRAMACO</v>
          </cell>
          <cell r="U640" t="str">
            <v>FLEXNETUIO_PROVINCIA</v>
          </cell>
          <cell r="V640">
            <v>1</v>
          </cell>
          <cell r="W640">
            <v>3.57</v>
          </cell>
          <cell r="X640" t="str">
            <v>HYCITE QUITO</v>
          </cell>
          <cell r="Y640" t="str">
            <v>FLEX NET CALLE 28 DE JUNIO S/N Y GARCIA MORENO ENTRADA LLANO GRANDE</v>
          </cell>
        </row>
        <row r="641">
          <cell r="A641" t="str">
            <v>98766796</v>
          </cell>
          <cell r="B641">
            <v>487350</v>
          </cell>
          <cell r="C641" t="str">
            <v>98766796</v>
          </cell>
          <cell r="D641" t="str">
            <v>HYCITE</v>
          </cell>
          <cell r="E641" t="str">
            <v>DESPACHO</v>
          </cell>
          <cell r="F641" t="str">
            <v>NORMAL</v>
          </cell>
          <cell r="G641" t="str">
            <v>TFQ90988</v>
          </cell>
          <cell r="H641">
            <v>44923</v>
          </cell>
          <cell r="I641" t="str">
            <v>HABILITADO_RUTEO</v>
          </cell>
          <cell r="J641">
            <v>44923</v>
          </cell>
          <cell r="K641" t="str">
            <v>JOSE VARGAS</v>
          </cell>
          <cell r="L641" t="str">
            <v>SANTA TERESA Y PEDRO DE IBARRA FRENTE PARQUE 23 DE JUNIO QUITO // URB 23 DE JUNIO COTOCOLLAO 170103 PICHINCHA</v>
          </cell>
          <cell r="N641" t="str">
            <v>0998453583</v>
          </cell>
          <cell r="O641" t="str">
            <v>0998453583</v>
          </cell>
          <cell r="P641" t="str">
            <v>170103</v>
          </cell>
          <cell r="Q641" t="str">
            <v>QUITO</v>
          </cell>
          <cell r="R641" t="str">
            <v>PICHINCHA</v>
          </cell>
          <cell r="S641" t="str">
            <v>NANEGAL</v>
          </cell>
          <cell r="T641" t="str">
            <v>FLEXTRANS UIO</v>
          </cell>
          <cell r="U641" t="str">
            <v>FLEXNETUIO_LOCAL</v>
          </cell>
          <cell r="V641">
            <v>1</v>
          </cell>
          <cell r="W641">
            <v>10.1</v>
          </cell>
          <cell r="X641" t="str">
            <v>HYCITE QUITO</v>
          </cell>
          <cell r="Y641" t="str">
            <v>FLEX NET CALLE 28 DE JUNIO S/N Y GARCIA MORENO ENTRADA LLANO GRANDE</v>
          </cell>
        </row>
        <row r="642">
          <cell r="A642" t="str">
            <v>98766925</v>
          </cell>
          <cell r="B642">
            <v>487351</v>
          </cell>
          <cell r="C642" t="str">
            <v>98766925</v>
          </cell>
          <cell r="D642" t="str">
            <v>HYCITE</v>
          </cell>
          <cell r="E642" t="str">
            <v>DESPACHO</v>
          </cell>
          <cell r="F642" t="str">
            <v>NORMAL</v>
          </cell>
          <cell r="G642" t="str">
            <v>031002004138842</v>
          </cell>
          <cell r="H642">
            <v>44923</v>
          </cell>
          <cell r="I642" t="str">
            <v>HABILITADO_RUTEO</v>
          </cell>
          <cell r="J642">
            <v>44923</v>
          </cell>
          <cell r="K642" t="str">
            <v>CARLOS ENCALADA</v>
          </cell>
          <cell r="L642" t="str">
            <v>RECINTO POSAJA MZ 0094-9 SL 7 FRENTE TIENDA GONZABAY GUAYAQUIL// GUAYAQUIL POSORJA 097001 GUAYAS</v>
          </cell>
          <cell r="N642" t="str">
            <v>0989190832 / 994118715</v>
          </cell>
          <cell r="O642" t="str">
            <v>0989190832 / 994118715</v>
          </cell>
          <cell r="P642" t="str">
            <v>GUAYAQUIL</v>
          </cell>
          <cell r="Q642" t="str">
            <v>GUAYAQUIL</v>
          </cell>
          <cell r="R642" t="str">
            <v>GUAYAS</v>
          </cell>
          <cell r="T642" t="str">
            <v>TRAMACO</v>
          </cell>
          <cell r="U642" t="str">
            <v>FLEXNETUIO_PROVINCIA</v>
          </cell>
          <cell r="V642">
            <v>1</v>
          </cell>
          <cell r="W642">
            <v>13.7</v>
          </cell>
          <cell r="X642" t="str">
            <v>HYCITE QUITO</v>
          </cell>
          <cell r="Y642" t="str">
            <v>FLEX NET CALLE 28 DE JUNIO S/N Y GARCIA MORENO ENTRADA LLANO GRANDE</v>
          </cell>
        </row>
        <row r="643">
          <cell r="A643" t="str">
            <v>98767042</v>
          </cell>
          <cell r="B643">
            <v>487352</v>
          </cell>
          <cell r="C643" t="str">
            <v>98767042</v>
          </cell>
          <cell r="D643" t="str">
            <v>HYCITE</v>
          </cell>
          <cell r="E643" t="str">
            <v>DESPACHO</v>
          </cell>
          <cell r="F643" t="str">
            <v>NORMAL</v>
          </cell>
          <cell r="G643" t="str">
            <v>031002004138843</v>
          </cell>
          <cell r="H643">
            <v>44923</v>
          </cell>
          <cell r="I643" t="str">
            <v>HABILITADO_RUTEO</v>
          </cell>
          <cell r="J643">
            <v>44923</v>
          </cell>
          <cell r="K643" t="str">
            <v>AVILIO ENGRACIA</v>
          </cell>
          <cell r="L643" t="str">
            <v>EUGENIO ESPEJO Y ELIAS DAU 305 DIAGONAL AL COMPLEJO HERMANOS MACHUCA NARANJAL / NARANJAL NARANJAL 091201 GUAYAS</v>
          </cell>
          <cell r="M643" t="str">
            <v/>
          </cell>
          <cell r="N643" t="str">
            <v>0985837886 / 042750190</v>
          </cell>
          <cell r="O643" t="str">
            <v>0985837886 / 042750190</v>
          </cell>
          <cell r="P643" t="str">
            <v>091201</v>
          </cell>
          <cell r="Q643" t="str">
            <v>NARANJAL</v>
          </cell>
          <cell r="R643" t="str">
            <v>GUAYAS</v>
          </cell>
          <cell r="S643" t="str">
            <v>NARANJAL</v>
          </cell>
          <cell r="T643" t="str">
            <v>TRAMACO</v>
          </cell>
          <cell r="U643" t="str">
            <v>FLEXNETUIO_PROVINCIA</v>
          </cell>
          <cell r="V643">
            <v>1</v>
          </cell>
          <cell r="W643">
            <v>2.5</v>
          </cell>
          <cell r="X643" t="str">
            <v>HYCITE QUITO</v>
          </cell>
          <cell r="Y643" t="str">
            <v>FLEX NET CALLE 28 DE JUNIO S/N Y GARCIA MORENO ENTRADA LLANO GRANDE</v>
          </cell>
        </row>
        <row r="644">
          <cell r="A644" t="str">
            <v>98767096</v>
          </cell>
          <cell r="B644">
            <v>487353</v>
          </cell>
          <cell r="C644" t="str">
            <v>98767096</v>
          </cell>
          <cell r="D644" t="str">
            <v>HYCITE</v>
          </cell>
          <cell r="E644" t="str">
            <v>DESPACHO</v>
          </cell>
          <cell r="F644" t="str">
            <v>NORMAL</v>
          </cell>
          <cell r="G644" t="str">
            <v>031002004138844</v>
          </cell>
          <cell r="H644">
            <v>44923</v>
          </cell>
          <cell r="I644" t="str">
            <v>HABILITADO_RUTEO</v>
          </cell>
          <cell r="J644">
            <v>44923</v>
          </cell>
          <cell r="K644" t="str">
            <v>AMPARITO ZAMBRANO</v>
          </cell>
          <cell r="L644" t="str">
            <v>AV. ORIENTE Y GENERAL PICAA,O A DOS CUADRAS DE UNIDAD EDUC. VICENTE LEON LATACUNGA / SAN AGUSTIN LA MATRIZ 050104 COTOPAXI</v>
          </cell>
          <cell r="M644" t="str">
            <v/>
          </cell>
          <cell r="N644" t="str">
            <v>0995721396 / 032101102</v>
          </cell>
          <cell r="O644" t="str">
            <v>0995721396 / 032101102</v>
          </cell>
          <cell r="P644" t="str">
            <v>050104</v>
          </cell>
          <cell r="Q644" t="str">
            <v>LATACUNGA</v>
          </cell>
          <cell r="R644" t="str">
            <v>COTOPAXI</v>
          </cell>
          <cell r="S644" t="str">
            <v>LATACUNGA</v>
          </cell>
          <cell r="T644" t="str">
            <v>TRAMACO</v>
          </cell>
          <cell r="U644" t="str">
            <v>FLEXNETUIO_PROVINCIA</v>
          </cell>
          <cell r="V644">
            <v>1</v>
          </cell>
          <cell r="W644">
            <v>8.1</v>
          </cell>
          <cell r="X644" t="str">
            <v>HYCITE QUITO</v>
          </cell>
          <cell r="Y644" t="str">
            <v>FLEX NET CALLE 28 DE JUNIO S/N Y GARCIA MORENO ENTRADA LLANO GRANDE</v>
          </cell>
        </row>
        <row r="645">
          <cell r="A645" t="str">
            <v>98767105</v>
          </cell>
          <cell r="B645">
            <v>487354</v>
          </cell>
          <cell r="C645" t="str">
            <v>98767105</v>
          </cell>
          <cell r="D645" t="str">
            <v>HYCITE</v>
          </cell>
          <cell r="E645" t="str">
            <v>DESPACHO</v>
          </cell>
          <cell r="F645" t="str">
            <v>NORMAL</v>
          </cell>
          <cell r="G645" t="str">
            <v>TF90989</v>
          </cell>
          <cell r="H645">
            <v>44923</v>
          </cell>
          <cell r="I645" t="str">
            <v>CARGADO_VEHICULO</v>
          </cell>
          <cell r="J645">
            <v>44923</v>
          </cell>
          <cell r="K645" t="str">
            <v>MANUEL MEDINA</v>
          </cell>
          <cell r="L645" t="str">
            <v>KM 22 VIA ALA COSTA URB VELLA ALTO ETAPA ROMA GUAYAQUIL TARQUI 090507 GUAYAS</v>
          </cell>
          <cell r="M645" t="str">
            <v/>
          </cell>
          <cell r="N645" t="str">
            <v>0962736988 / 042213158</v>
          </cell>
          <cell r="O645" t="str">
            <v>0962736988 / 042213158</v>
          </cell>
          <cell r="P645" t="str">
            <v>090507</v>
          </cell>
          <cell r="Q645" t="str">
            <v>GUAYAQUIL</v>
          </cell>
          <cell r="R645" t="str">
            <v>GUAYAS</v>
          </cell>
          <cell r="S645" t="str">
            <v>GUAYAQUIL</v>
          </cell>
          <cell r="T645" t="str">
            <v>FLEXTRANS GYE</v>
          </cell>
          <cell r="U645" t="str">
            <v>FLEXNETUIO_GYE</v>
          </cell>
          <cell r="V645">
            <v>1</v>
          </cell>
          <cell r="W645">
            <v>13.7</v>
          </cell>
          <cell r="X645" t="str">
            <v>HYCITE QUITO</v>
          </cell>
          <cell r="Y645" t="str">
            <v>FLEX NET CALLE 28 DE JUNIO S/N Y GARCIA MORENO ENTRADA LLANO GRANDE</v>
          </cell>
        </row>
        <row r="646">
          <cell r="A646" t="str">
            <v>98767420</v>
          </cell>
          <cell r="B646">
            <v>487355</v>
          </cell>
          <cell r="C646" t="str">
            <v>98767420</v>
          </cell>
          <cell r="D646" t="str">
            <v>HYCITE</v>
          </cell>
          <cell r="E646" t="str">
            <v>DESPACHO</v>
          </cell>
          <cell r="F646" t="str">
            <v>NORMAL</v>
          </cell>
          <cell r="G646" t="str">
            <v>TF90990</v>
          </cell>
          <cell r="H646">
            <v>44923</v>
          </cell>
          <cell r="I646" t="str">
            <v>CARGADO_VEHICULO</v>
          </cell>
          <cell r="J646">
            <v>44923</v>
          </cell>
          <cell r="K646" t="str">
            <v>DIANA ANDRADE</v>
          </cell>
          <cell r="L646" t="str">
            <v>COLINAS DELA ALBORADA MZ 733 VILLA NO 2 PROPIETARIA PANADERIA SCARLET ESQUINA GUAYAQUIL//COLINAS DE LA ALBORADA TARQUI 090606 GUAYAS</v>
          </cell>
          <cell r="M646" t="str">
            <v/>
          </cell>
          <cell r="N646" t="str">
            <v>0999313203</v>
          </cell>
          <cell r="O646" t="str">
            <v>0999313203</v>
          </cell>
          <cell r="P646" t="str">
            <v>090606</v>
          </cell>
          <cell r="Q646" t="str">
            <v>GUAYAQUIL</v>
          </cell>
          <cell r="R646" t="str">
            <v>GUAYAS</v>
          </cell>
          <cell r="S646" t="str">
            <v>GUAYAQUIL</v>
          </cell>
          <cell r="T646" t="str">
            <v>FLEXTRANS GYE</v>
          </cell>
          <cell r="U646" t="str">
            <v>FLEXNETUIO_GYE</v>
          </cell>
          <cell r="V646">
            <v>1</v>
          </cell>
          <cell r="W646">
            <v>9.1</v>
          </cell>
          <cell r="X646" t="str">
            <v>HYCITE QUITO</v>
          </cell>
          <cell r="Y646" t="str">
            <v>FLEX NET CALLE 28 DE JUNIO S/N Y GARCIA MORENO ENTRADA LLANO GRANDE</v>
          </cell>
        </row>
        <row r="647">
          <cell r="A647" t="str">
            <v>98767580</v>
          </cell>
          <cell r="B647">
            <v>487356</v>
          </cell>
          <cell r="C647" t="str">
            <v>98767580</v>
          </cell>
          <cell r="D647" t="str">
            <v>HYCITE</v>
          </cell>
          <cell r="E647" t="str">
            <v>DESPACHO</v>
          </cell>
          <cell r="F647" t="str">
            <v>NORMAL</v>
          </cell>
          <cell r="G647" t="str">
            <v>031002004138845</v>
          </cell>
          <cell r="H647">
            <v>44923</v>
          </cell>
          <cell r="I647" t="str">
            <v>HABILITADO_RUTEO</v>
          </cell>
          <cell r="J647">
            <v>44923</v>
          </cell>
          <cell r="K647" t="str">
            <v>NANCY JIMENEZ</v>
          </cell>
          <cell r="L647" t="str">
            <v>JOSE MARIA PEA,A (12-44) TENIENTE MAXIMILIANO RODRIGUEZ Y MERCADI LOJA-PERPETUO SOCORRO SAN SEBASTIAN 110110 LOJA</v>
          </cell>
          <cell r="M647" t="str">
            <v/>
          </cell>
          <cell r="N647" t="str">
            <v>0985475988</v>
          </cell>
          <cell r="O647" t="str">
            <v>0985475988</v>
          </cell>
          <cell r="P647" t="str">
            <v>110110</v>
          </cell>
          <cell r="Q647" t="str">
            <v>LOJA</v>
          </cell>
          <cell r="R647" t="str">
            <v>LOJA</v>
          </cell>
          <cell r="S647" t="str">
            <v>LOJA</v>
          </cell>
          <cell r="T647" t="str">
            <v>TRAMACO</v>
          </cell>
          <cell r="U647" t="str">
            <v>FLEXNETUIO_PROVINCIA</v>
          </cell>
          <cell r="V647">
            <v>1</v>
          </cell>
          <cell r="W647">
            <v>10.4</v>
          </cell>
          <cell r="X647" t="str">
            <v>HYCITE QUITO</v>
          </cell>
          <cell r="Y647" t="str">
            <v>FLEX NET CALLE 28 DE JUNIO S/N Y GARCIA MORENO ENTRADA LLANO GRANDE</v>
          </cell>
        </row>
        <row r="648">
          <cell r="A648" t="str">
            <v>98767728</v>
          </cell>
          <cell r="B648">
            <v>487357</v>
          </cell>
          <cell r="C648" t="str">
            <v>98767728</v>
          </cell>
          <cell r="D648" t="str">
            <v>HYCITE</v>
          </cell>
          <cell r="E648" t="str">
            <v>DESPACHO</v>
          </cell>
          <cell r="F648" t="str">
            <v>NORMAL</v>
          </cell>
          <cell r="G648" t="str">
            <v>TF91008</v>
          </cell>
          <cell r="H648">
            <v>44923</v>
          </cell>
          <cell r="I648" t="str">
            <v>CARGADO_VEHICULO</v>
          </cell>
          <cell r="J648">
            <v>44923</v>
          </cell>
          <cell r="K648" t="str">
            <v>VILMA VARGAS</v>
          </cell>
          <cell r="L648" t="str">
            <v>URBANIZACION SAN EDUARDO 2 MZ 302 V 15 GUAYAQUIL / SAN EDUARDO TARQUI 090901 GUAYAS</v>
          </cell>
          <cell r="N648" t="str">
            <v>0984532750</v>
          </cell>
          <cell r="O648" t="str">
            <v>0984532750</v>
          </cell>
          <cell r="P648" t="str">
            <v>090901</v>
          </cell>
          <cell r="Q648" t="str">
            <v>GUAYAQUIL</v>
          </cell>
          <cell r="R648" t="str">
            <v>GUAYAS</v>
          </cell>
          <cell r="S648" t="str">
            <v>GUAYAQUIL</v>
          </cell>
          <cell r="T648" t="str">
            <v>FLEXTRANS GYE</v>
          </cell>
          <cell r="U648" t="str">
            <v>FLEXNETUIO_GYE</v>
          </cell>
          <cell r="V648">
            <v>2</v>
          </cell>
          <cell r="W648">
            <v>22.7</v>
          </cell>
          <cell r="X648" t="str">
            <v>HYCITE QUITO</v>
          </cell>
          <cell r="Y648" t="str">
            <v>FLEX NET CALLE 28 DE JUNIO S/N Y GARCIA MORENO ENTRADA LLANO GRANDE</v>
          </cell>
        </row>
        <row r="649">
          <cell r="A649" t="str">
            <v>98768645</v>
          </cell>
          <cell r="B649">
            <v>487358</v>
          </cell>
          <cell r="C649" t="str">
            <v>98768645</v>
          </cell>
          <cell r="D649" t="str">
            <v>HYCITE</v>
          </cell>
          <cell r="E649" t="str">
            <v>DESPACHO</v>
          </cell>
          <cell r="F649" t="str">
            <v>NORMAL</v>
          </cell>
          <cell r="G649" t="str">
            <v>031002004138846</v>
          </cell>
          <cell r="H649">
            <v>44923</v>
          </cell>
          <cell r="I649" t="str">
            <v>HABILITADO_RUTEO</v>
          </cell>
          <cell r="J649">
            <v>44923</v>
          </cell>
          <cell r="K649" t="str">
            <v>LENDER LEON</v>
          </cell>
          <cell r="L649" t="str">
            <v>ISABEL VERA LOOR Y CALLE S/N DOS CALLES ATRAS DEL RESTAURANTE HAMACAS PORTOVIEJO / EL NEGRITAL 18 DE OCTUBRE 130103 MANABI</v>
          </cell>
          <cell r="M649" t="str">
            <v/>
          </cell>
          <cell r="N649" t="str">
            <v>0993248079</v>
          </cell>
          <cell r="O649" t="str">
            <v>0993248079</v>
          </cell>
          <cell r="P649" t="str">
            <v>130103</v>
          </cell>
          <cell r="Q649" t="str">
            <v>PORTOVIEJO</v>
          </cell>
          <cell r="R649" t="str">
            <v>MANABI</v>
          </cell>
          <cell r="S649" t="str">
            <v>PORTOVIEJO</v>
          </cell>
          <cell r="T649" t="str">
            <v>TRAMACO</v>
          </cell>
          <cell r="U649" t="str">
            <v>FLEXNETUIO_PROVINCIA</v>
          </cell>
          <cell r="V649">
            <v>1</v>
          </cell>
          <cell r="W649">
            <v>3.5</v>
          </cell>
          <cell r="X649" t="str">
            <v>HYCITE QUITO</v>
          </cell>
          <cell r="Y649" t="str">
            <v>FLEX NET CALLE 28 DE JUNIO S/N Y GARCIA MORENO ENTRADA LLANO GRANDE</v>
          </cell>
        </row>
        <row r="650">
          <cell r="A650" t="str">
            <v>98768740</v>
          </cell>
          <cell r="B650">
            <v>487359</v>
          </cell>
          <cell r="C650" t="str">
            <v>98768740</v>
          </cell>
          <cell r="D650" t="str">
            <v>HYCITE</v>
          </cell>
          <cell r="E650" t="str">
            <v>DESPACHO</v>
          </cell>
          <cell r="F650" t="str">
            <v>NORMAL</v>
          </cell>
          <cell r="G650" t="str">
            <v>031002004138847</v>
          </cell>
          <cell r="H650">
            <v>44923</v>
          </cell>
          <cell r="I650" t="str">
            <v>HABILITADO_RUTEO</v>
          </cell>
          <cell r="J650">
            <v>44923</v>
          </cell>
          <cell r="K650" t="str">
            <v>ALEXANDRA LEON</v>
          </cell>
          <cell r="L650" t="str">
            <v>AV PRINCIPAL 22 DE ENERO Y HECTOR TORRES 4 CALLE ENTRANDO A MANO DERECHA MILAGRO // MILAGRO MILAGRO 091050 GUAYAS</v>
          </cell>
          <cell r="N650" t="str">
            <v>0989847839</v>
          </cell>
          <cell r="O650" t="str">
            <v>0989847839</v>
          </cell>
          <cell r="P650" t="str">
            <v>091701</v>
          </cell>
          <cell r="Q650" t="str">
            <v>MILAGRO</v>
          </cell>
          <cell r="R650" t="str">
            <v>GUAYAS</v>
          </cell>
          <cell r="S650" t="str">
            <v>MILAGRO</v>
          </cell>
          <cell r="T650" t="str">
            <v>TRAMACO</v>
          </cell>
          <cell r="U650" t="str">
            <v>FLEXNETUIO_PROVINCIA</v>
          </cell>
          <cell r="V650">
            <v>1</v>
          </cell>
          <cell r="W650">
            <v>7.3</v>
          </cell>
          <cell r="X650" t="str">
            <v>HYCITE QUITO</v>
          </cell>
          <cell r="Y650" t="str">
            <v>FLEX NET CALLE 28 DE JUNIO S/N Y GARCIA MORENO ENTRADA LLANO GRANDE</v>
          </cell>
        </row>
        <row r="651">
          <cell r="A651" t="str">
            <v>DHL_22_237</v>
          </cell>
          <cell r="B651">
            <v>487326</v>
          </cell>
          <cell r="C651" t="str">
            <v>DHL_22_237</v>
          </cell>
          <cell r="D651" t="str">
            <v>DHL</v>
          </cell>
          <cell r="E651" t="str">
            <v>DESPACHO</v>
          </cell>
          <cell r="F651" t="str">
            <v>NORMAL</v>
          </cell>
          <cell r="H651">
            <v>44923</v>
          </cell>
          <cell r="I651" t="str">
            <v>EN_TRANSITO</v>
          </cell>
          <cell r="J651">
            <v>44923</v>
          </cell>
          <cell r="K651" t="str">
            <v>DHL MATRIZ</v>
          </cell>
          <cell r="L651" t="str">
            <v>AV. ELOY ALFARO 113 A Y PASAJE LOS JUNCOS EDIFICIO DHL, SECTOR COMITE DEL PUEBLO</v>
          </cell>
          <cell r="P651" t="str">
            <v>QUITO</v>
          </cell>
          <cell r="Q651" t="str">
            <v>QUITO</v>
          </cell>
          <cell r="R651" t="str">
            <v>PICHINCHA</v>
          </cell>
          <cell r="T651" t="str">
            <v>FLEXTRANS UIO</v>
          </cell>
          <cell r="U651" t="str">
            <v>FLEXNETUIO_LOCAL</v>
          </cell>
          <cell r="V651">
            <v>1</v>
          </cell>
          <cell r="W651">
            <v>1</v>
          </cell>
          <cell r="X651" t="str">
            <v>ALMACENES TABACARCEN</v>
          </cell>
          <cell r="Y651" t="str">
            <v>TABABELA</v>
          </cell>
        </row>
        <row r="652">
          <cell r="A652" t="str">
            <v>DHL_22_238</v>
          </cell>
          <cell r="B652">
            <v>487327</v>
          </cell>
          <cell r="C652" t="str">
            <v>DHL_22_238</v>
          </cell>
          <cell r="D652" t="str">
            <v>DHL</v>
          </cell>
          <cell r="E652" t="str">
            <v>DESPACHO</v>
          </cell>
          <cell r="F652" t="str">
            <v>NORMAL</v>
          </cell>
          <cell r="H652">
            <v>44923</v>
          </cell>
          <cell r="I652" t="str">
            <v>EN_TRANSITO</v>
          </cell>
          <cell r="J652">
            <v>44923</v>
          </cell>
          <cell r="K652" t="str">
            <v>DHL MATRIZ</v>
          </cell>
          <cell r="L652" t="str">
            <v>AV. ELOY ALFARO 113 A Y PASAJE LOS JUNCOS EDIFICIO DHL, SECTOR COMITE DEL PUEBLO</v>
          </cell>
          <cell r="P652" t="str">
            <v>QUITO</v>
          </cell>
          <cell r="Q652" t="str">
            <v>QUITO</v>
          </cell>
          <cell r="R652" t="str">
            <v>PICHINCHA</v>
          </cell>
          <cell r="T652" t="str">
            <v>FLEXTRANS UIO</v>
          </cell>
          <cell r="U652" t="str">
            <v>FLEXNETUIO_LOCAL</v>
          </cell>
          <cell r="V652">
            <v>1</v>
          </cell>
          <cell r="W652">
            <v>1</v>
          </cell>
          <cell r="X652" t="str">
            <v>ALMACENES TABACARCEN</v>
          </cell>
          <cell r="Y652" t="str">
            <v>TABABELA</v>
          </cell>
        </row>
        <row r="653">
          <cell r="A653" t="str">
            <v>FACT_2022_507</v>
          </cell>
          <cell r="B653">
            <v>487325</v>
          </cell>
          <cell r="C653" t="str">
            <v>FACT_2022_507</v>
          </cell>
          <cell r="D653" t="str">
            <v>FACTOR</v>
          </cell>
          <cell r="E653" t="str">
            <v>DESPACHO</v>
          </cell>
          <cell r="F653" t="str">
            <v>NORMAL</v>
          </cell>
          <cell r="G653" t="str">
            <v>FT76966</v>
          </cell>
          <cell r="H653">
            <v>44922</v>
          </cell>
          <cell r="I653" t="str">
            <v>ENTREGADO</v>
          </cell>
          <cell r="J653">
            <v>44923</v>
          </cell>
          <cell r="K653" t="str">
            <v>AUTOFACTOR GRANADOS</v>
          </cell>
          <cell r="L653" t="str">
            <v>AV. ELOY ALFARO Y GRANADOS</v>
          </cell>
          <cell r="M653" t="str">
            <v>1792923204001</v>
          </cell>
          <cell r="P653" t="str">
            <v>170503</v>
          </cell>
          <cell r="Q653" t="str">
            <v>QUITO</v>
          </cell>
          <cell r="R653" t="str">
            <v>PICHINCHA</v>
          </cell>
          <cell r="S653" t="str">
            <v>QUITO</v>
          </cell>
          <cell r="U653" t="str">
            <v>FLEXNETUIO_LOCAL</v>
          </cell>
          <cell r="V653">
            <v>1</v>
          </cell>
          <cell r="W653">
            <v>8.1999999999999993</v>
          </cell>
          <cell r="X653" t="str">
            <v>FLEXNET DEL ECUAODR</v>
          </cell>
          <cell r="Y653" t="str">
            <v>CALLE 28 DE JUNIO Y GARCIA MORENO</v>
          </cell>
        </row>
        <row r="654">
          <cell r="A654" t="str">
            <v>DEC3202212280005</v>
          </cell>
          <cell r="B654">
            <v>487324</v>
          </cell>
          <cell r="C654" t="str">
            <v>DEC3202212280005</v>
          </cell>
          <cell r="D654" t="str">
            <v>HUAWEI</v>
          </cell>
          <cell r="E654" t="str">
            <v>DESPACHO</v>
          </cell>
          <cell r="F654" t="str">
            <v>EXCLUSIVO</v>
          </cell>
          <cell r="G654" t="str">
            <v>TF90957</v>
          </cell>
          <cell r="H654">
            <v>44922</v>
          </cell>
          <cell r="I654" t="str">
            <v>ENTREGADO</v>
          </cell>
          <cell r="J654">
            <v>44923</v>
          </cell>
          <cell r="K654" t="str">
            <v>FLEXNET QUITO</v>
          </cell>
          <cell r="L654" t="str">
            <v>COMPLEJO SAN JORGE. 28 DE JUNIO Y GARCIA MORENO - ENTRADA A LLANO GRANDE.</v>
          </cell>
          <cell r="M654" t="str">
            <v>PATRICIO  PONCE - RUC: 1791890663001</v>
          </cell>
          <cell r="N654" t="str">
            <v>0987602087</v>
          </cell>
          <cell r="P654" t="str">
            <v>170208</v>
          </cell>
          <cell r="Q654" t="str">
            <v>QUITO</v>
          </cell>
          <cell r="R654" t="str">
            <v>PICHINCHA</v>
          </cell>
          <cell r="S654" t="str">
            <v>CALDERON (CARAPUNGO)</v>
          </cell>
          <cell r="T654" t="str">
            <v>FLEXTRANS GYE</v>
          </cell>
          <cell r="U654" t="str">
            <v>FLEXNETUIO_LOCAL</v>
          </cell>
          <cell r="V654">
            <v>15</v>
          </cell>
          <cell r="W654">
            <v>1111.73</v>
          </cell>
          <cell r="X654" t="str">
            <v>FLEXNET GUAYAQUIL</v>
          </cell>
          <cell r="Y654" t="str">
            <v>FERNANDO GUTIERREZ HILL KM 8 1/2 VIA DAULE COOP. JUAN MONTALVO / FRENTE A PEPSI COLA</v>
          </cell>
        </row>
        <row r="655">
          <cell r="A655" t="str">
            <v>2022-12917</v>
          </cell>
          <cell r="B655">
            <v>487323</v>
          </cell>
          <cell r="C655" t="str">
            <v>2022-12917</v>
          </cell>
          <cell r="D655" t="str">
            <v>MOVISTAR</v>
          </cell>
          <cell r="E655" t="str">
            <v>DESPACHO</v>
          </cell>
          <cell r="F655" t="str">
            <v>NORMAL</v>
          </cell>
          <cell r="G655" t="str">
            <v>031080202212917</v>
          </cell>
          <cell r="H655">
            <v>44922</v>
          </cell>
          <cell r="I655" t="str">
            <v>ENTREGADO</v>
          </cell>
          <cell r="J655">
            <v>44923</v>
          </cell>
          <cell r="K655" t="str">
            <v>CAVS AE SALESLAND CUENCA CENTRO_DIEGO MENA</v>
          </cell>
          <cell r="L655" t="str">
            <v>CALLE BOLIVAR Y LUIS CORDERO N 755 CUENCA</v>
          </cell>
          <cell r="M655" t="str">
            <v>0</v>
          </cell>
          <cell r="N655" t="str">
            <v>999805380</v>
          </cell>
          <cell r="O655" t="str">
            <v/>
          </cell>
          <cell r="P655" t="str">
            <v>CUENCA</v>
          </cell>
          <cell r="Q655" t="str">
            <v>CUENCA</v>
          </cell>
          <cell r="R655" t="str">
            <v>AZUAY</v>
          </cell>
          <cell r="T655" t="str">
            <v>TRAMACO</v>
          </cell>
          <cell r="U655" t="str">
            <v>FLEXNETUIO_PROVINCIA</v>
          </cell>
          <cell r="V655">
            <v>1</v>
          </cell>
          <cell r="W655">
            <v>1</v>
          </cell>
          <cell r="X655" t="str">
            <v>FLEXNET ECUADOR - MOVISTAR</v>
          </cell>
          <cell r="Y655" t="str">
            <v>CALLE 28 DE JUNIO S/N Y GARCIA MORENO ENTRADA LLANO GRANDE</v>
          </cell>
        </row>
        <row r="656">
          <cell r="A656" t="str">
            <v>SOBRE-FERREMUNDO-SEBASTIAN ORTEGA</v>
          </cell>
          <cell r="B656">
            <v>487322</v>
          </cell>
          <cell r="C656" t="str">
            <v>SOBRE-FERREMUNDO-SEBASTIAN ORTEGA</v>
          </cell>
          <cell r="D656" t="str">
            <v>SG</v>
          </cell>
          <cell r="E656" t="str">
            <v>DESPACHO</v>
          </cell>
          <cell r="F656" t="str">
            <v>NORMAL</v>
          </cell>
          <cell r="G656" t="str">
            <v>90952</v>
          </cell>
          <cell r="H656">
            <v>44922</v>
          </cell>
          <cell r="I656" t="str">
            <v>ENTREGADO</v>
          </cell>
          <cell r="J656">
            <v>44923</v>
          </cell>
          <cell r="K656" t="str">
            <v>FERREMUNDO</v>
          </cell>
          <cell r="L656" t="str">
            <v>KM. 16 ½  VÍA A DAULE, AV. RÍO DAULE, MZ. C3 SL. 28 Y P.I. PASCUALES.</v>
          </cell>
          <cell r="P656" t="str">
            <v>GUAYAQUIL</v>
          </cell>
          <cell r="Q656" t="str">
            <v>GUAYAQUIL</v>
          </cell>
          <cell r="R656" t="str">
            <v>GUAYAS</v>
          </cell>
          <cell r="T656" t="str">
            <v>ITSACOURIER</v>
          </cell>
          <cell r="U656" t="str">
            <v>FLEXNETGYE_LOCAL</v>
          </cell>
          <cell r="V656">
            <v>1</v>
          </cell>
          <cell r="W656">
            <v>0.2</v>
          </cell>
          <cell r="X656" t="str">
            <v>FLEXNET - GYE</v>
          </cell>
          <cell r="Y656" t="str">
            <v>FERNANDO GUTIERREZ HILL KM 8 1/2 VIA DAULE</v>
          </cell>
        </row>
        <row r="657">
          <cell r="A657" t="str">
            <v>4500226891</v>
          </cell>
          <cell r="B657">
            <v>487321</v>
          </cell>
          <cell r="C657" t="str">
            <v>4500226891</v>
          </cell>
          <cell r="D657" t="str">
            <v>AVIBM</v>
          </cell>
          <cell r="E657" t="str">
            <v>DESPACHO</v>
          </cell>
          <cell r="F657" t="str">
            <v>EXCLUSIVO</v>
          </cell>
          <cell r="G657" t="str">
            <v>FT76958</v>
          </cell>
          <cell r="H657">
            <v>44922</v>
          </cell>
          <cell r="I657" t="str">
            <v>ENTREGADO</v>
          </cell>
          <cell r="J657">
            <v>44923</v>
          </cell>
          <cell r="K657" t="str">
            <v>OTECEL  - AYASA / DAVID NARVÁEZ</v>
          </cell>
          <cell r="L657" t="str">
            <v>PASAJE LOS NARANJOS 3567 Y AV. 6 DE DICIEMBRE, EDIFICIO BEIJING PLAZA, OFICINA 303</v>
          </cell>
          <cell r="M657" t="str">
            <v>1791256115001</v>
          </cell>
          <cell r="N657" t="str">
            <v>0983237704</v>
          </cell>
          <cell r="O657" t="str">
            <v>0983237704</v>
          </cell>
          <cell r="P657" t="str">
            <v>170508</v>
          </cell>
          <cell r="Q657" t="str">
            <v>QUITO</v>
          </cell>
          <cell r="R657" t="str">
            <v>PICHINCHA</v>
          </cell>
          <cell r="S657" t="str">
            <v>QUITO</v>
          </cell>
          <cell r="T657" t="str">
            <v>FLEXTRANS UIO</v>
          </cell>
          <cell r="U657" t="str">
            <v>FLEXNETUIO_LOCAL</v>
          </cell>
          <cell r="V657">
            <v>30</v>
          </cell>
          <cell r="W657">
            <v>225</v>
          </cell>
          <cell r="X657" t="str">
            <v>BODEGA TECH DATA</v>
          </cell>
          <cell r="Y657" t="str">
            <v>CALLE 28 DE JUNIO S/N Y GARCIA MORENO ENTRADA LLANO GRANDE</v>
          </cell>
        </row>
        <row r="658">
          <cell r="A658" t="str">
            <v>TK-7506</v>
          </cell>
          <cell r="B658">
            <v>487302</v>
          </cell>
          <cell r="C658" t="str">
            <v>TK-7506</v>
          </cell>
          <cell r="D658" t="str">
            <v>MDELIVERY</v>
          </cell>
          <cell r="E658" t="str">
            <v>DESPACHO</v>
          </cell>
          <cell r="F658" t="str">
            <v>EXPRESS</v>
          </cell>
          <cell r="G658" t="str">
            <v/>
          </cell>
          <cell r="H658">
            <v>44922</v>
          </cell>
          <cell r="I658" t="str">
            <v>ENTREGADO</v>
          </cell>
          <cell r="J658">
            <v>44923</v>
          </cell>
          <cell r="K658" t="str">
            <v>OTECEL</v>
          </cell>
          <cell r="L658" t="str">
            <v>AVDA SIMON BOLIVAR Y VIA NAYON CONJUNTO CORPORATIVO EKOPARK TORRE 3 TELEFONICA</v>
          </cell>
          <cell r="M658" t="str">
            <v/>
          </cell>
          <cell r="N658" t="str">
            <v>098299225</v>
          </cell>
          <cell r="O658" t="str">
            <v/>
          </cell>
          <cell r="P658" t="str">
            <v>QUITO</v>
          </cell>
          <cell r="Q658" t="str">
            <v>QUITO</v>
          </cell>
          <cell r="R658" t="str">
            <v>PICHINCHA</v>
          </cell>
          <cell r="T658" t="str">
            <v>FLEXTRANS UIO</v>
          </cell>
          <cell r="U658" t="str">
            <v>FLEXNETUIO_LOCAL</v>
          </cell>
          <cell r="V658">
            <v>1</v>
          </cell>
          <cell r="W658">
            <v>1</v>
          </cell>
          <cell r="X658" t="str">
            <v>FLEXNET ECUADOR - MDELIVERY</v>
          </cell>
          <cell r="Y658" t="str">
            <v>CALLE 28 DE JUNIO S/N Y GARCIA MORENO ENTRADA LLANO GRANDE</v>
          </cell>
        </row>
        <row r="659">
          <cell r="A659" t="str">
            <v>TK-7508</v>
          </cell>
          <cell r="B659">
            <v>487303</v>
          </cell>
          <cell r="C659" t="str">
            <v>TK-7508</v>
          </cell>
          <cell r="D659" t="str">
            <v>MDELIVERY</v>
          </cell>
          <cell r="E659" t="str">
            <v>DESPACHO</v>
          </cell>
          <cell r="F659" t="str">
            <v>EXPRESS</v>
          </cell>
          <cell r="G659" t="str">
            <v/>
          </cell>
          <cell r="H659">
            <v>44922</v>
          </cell>
          <cell r="I659" t="str">
            <v>ENTREGADO</v>
          </cell>
          <cell r="J659">
            <v>44923</v>
          </cell>
          <cell r="K659" t="str">
            <v>OTECEL</v>
          </cell>
          <cell r="L659" t="str">
            <v>AVDA SIMON BOLIVAR Y VIA NAYON CONJUNTO CORPORATIVO EKOPARK TORRE 3 TELEFONICA</v>
          </cell>
          <cell r="M659" t="str">
            <v/>
          </cell>
          <cell r="N659" t="str">
            <v>098299225</v>
          </cell>
          <cell r="O659" t="str">
            <v/>
          </cell>
          <cell r="P659" t="str">
            <v>QUITO</v>
          </cell>
          <cell r="Q659" t="str">
            <v>QUITO</v>
          </cell>
          <cell r="R659" t="str">
            <v>PICHINCHA</v>
          </cell>
          <cell r="T659" t="str">
            <v>FLEXTRANS UIO</v>
          </cell>
          <cell r="U659" t="str">
            <v>FLEXNETUIO_LOCAL</v>
          </cell>
          <cell r="V659">
            <v>1</v>
          </cell>
          <cell r="W659">
            <v>1</v>
          </cell>
          <cell r="X659" t="str">
            <v>FLEXNET ECUADOR - MDELIVERY</v>
          </cell>
          <cell r="Y659" t="str">
            <v>CALLE 28 DE JUNIO S/N Y GARCIA MORENO ENTRADA LLANO GRANDE</v>
          </cell>
        </row>
        <row r="660">
          <cell r="A660" t="str">
            <v>TK-7512</v>
          </cell>
          <cell r="B660">
            <v>487304</v>
          </cell>
          <cell r="C660" t="str">
            <v>TK-7512</v>
          </cell>
          <cell r="D660" t="str">
            <v>MDELIVERY</v>
          </cell>
          <cell r="E660" t="str">
            <v>DESPACHO</v>
          </cell>
          <cell r="F660" t="str">
            <v>EXPRESS</v>
          </cell>
          <cell r="G660" t="str">
            <v/>
          </cell>
          <cell r="H660">
            <v>44922</v>
          </cell>
          <cell r="I660" t="str">
            <v>ENTREGADO</v>
          </cell>
          <cell r="J660">
            <v>44923</v>
          </cell>
          <cell r="K660" t="str">
            <v>OTECEL</v>
          </cell>
          <cell r="L660" t="str">
            <v>AVDA SIMON BOLIVAR Y VIA NAYON CONJUNTO CORPORATIVO EKOPARK TORRE 3 TELEFONICA</v>
          </cell>
          <cell r="M660" t="str">
            <v/>
          </cell>
          <cell r="N660" t="str">
            <v>098299225</v>
          </cell>
          <cell r="O660" t="str">
            <v/>
          </cell>
          <cell r="P660" t="str">
            <v>QUITO</v>
          </cell>
          <cell r="Q660" t="str">
            <v>QUITO</v>
          </cell>
          <cell r="R660" t="str">
            <v>PICHINCHA</v>
          </cell>
          <cell r="T660" t="str">
            <v>FLEXTRANS UIO</v>
          </cell>
          <cell r="U660" t="str">
            <v>FLEXNETUIO_LOCAL</v>
          </cell>
          <cell r="V660">
            <v>1</v>
          </cell>
          <cell r="W660">
            <v>1</v>
          </cell>
          <cell r="X660" t="str">
            <v>FLEXNET ECUADOR - MDELIVERY</v>
          </cell>
          <cell r="Y660" t="str">
            <v>CALLE 28 DE JUNIO S/N Y GARCIA MORENO ENTRADA LLANO GRANDE</v>
          </cell>
        </row>
        <row r="661">
          <cell r="A661" t="str">
            <v>TK-7513</v>
          </cell>
          <cell r="B661">
            <v>487305</v>
          </cell>
          <cell r="C661" t="str">
            <v>TK-7513</v>
          </cell>
          <cell r="D661" t="str">
            <v>MDELIVERY</v>
          </cell>
          <cell r="E661" t="str">
            <v>DESPACHO</v>
          </cell>
          <cell r="F661" t="str">
            <v>EXPRESS</v>
          </cell>
          <cell r="G661" t="str">
            <v/>
          </cell>
          <cell r="H661">
            <v>44922</v>
          </cell>
          <cell r="I661" t="str">
            <v>ENTREGADO</v>
          </cell>
          <cell r="J661">
            <v>44923</v>
          </cell>
          <cell r="K661" t="str">
            <v>OTECEL</v>
          </cell>
          <cell r="L661" t="str">
            <v>AVDA SIMON BOLIVAR Y VIA NAYON CONJUNTO CORPORATIVO EKOPARK TORRE 3 TELEFONICA</v>
          </cell>
          <cell r="M661" t="str">
            <v/>
          </cell>
          <cell r="N661" t="str">
            <v>098299225</v>
          </cell>
          <cell r="O661" t="str">
            <v/>
          </cell>
          <cell r="P661" t="str">
            <v>QUITO</v>
          </cell>
          <cell r="Q661" t="str">
            <v>QUITO</v>
          </cell>
          <cell r="R661" t="str">
            <v>PICHINCHA</v>
          </cell>
          <cell r="T661" t="str">
            <v>FLEXTRANS UIO</v>
          </cell>
          <cell r="U661" t="str">
            <v>FLEXNETUIO_LOCAL</v>
          </cell>
          <cell r="V661">
            <v>1</v>
          </cell>
          <cell r="W661">
            <v>1</v>
          </cell>
          <cell r="X661" t="str">
            <v>FLEXNET ECUADOR - MDELIVERY</v>
          </cell>
          <cell r="Y661" t="str">
            <v>CALLE 28 DE JUNIO S/N Y GARCIA MORENO ENTRADA LLANO GRANDE</v>
          </cell>
        </row>
        <row r="662">
          <cell r="A662" t="str">
            <v>TK-7514</v>
          </cell>
          <cell r="B662">
            <v>487306</v>
          </cell>
          <cell r="C662" t="str">
            <v>TK-7514</v>
          </cell>
          <cell r="D662" t="str">
            <v>MDELIVERY</v>
          </cell>
          <cell r="E662" t="str">
            <v>DESPACHO</v>
          </cell>
          <cell r="F662" t="str">
            <v>EXPRESS</v>
          </cell>
          <cell r="G662" t="str">
            <v/>
          </cell>
          <cell r="H662">
            <v>44922</v>
          </cell>
          <cell r="I662" t="str">
            <v>ENTREGADO</v>
          </cell>
          <cell r="J662">
            <v>44923</v>
          </cell>
          <cell r="K662" t="str">
            <v>OTECEL</v>
          </cell>
          <cell r="L662" t="str">
            <v>AVDA SIMON BOLIVAR Y VIA NAYON CONJUNTO CORPORATIVO EKOPARK TORRE 3 TELEFONICA</v>
          </cell>
          <cell r="M662" t="str">
            <v/>
          </cell>
          <cell r="N662" t="str">
            <v>098299225</v>
          </cell>
          <cell r="O662" t="str">
            <v/>
          </cell>
          <cell r="P662" t="str">
            <v>QUITO</v>
          </cell>
          <cell r="Q662" t="str">
            <v>QUITO</v>
          </cell>
          <cell r="R662" t="str">
            <v>PICHINCHA</v>
          </cell>
          <cell r="T662" t="str">
            <v>FLEXTRANS UIO</v>
          </cell>
          <cell r="U662" t="str">
            <v>FLEXNETUIO_LOCAL</v>
          </cell>
          <cell r="V662">
            <v>1</v>
          </cell>
          <cell r="W662">
            <v>1</v>
          </cell>
          <cell r="X662" t="str">
            <v>FLEXNET ECUADOR - MDELIVERY</v>
          </cell>
          <cell r="Y662" t="str">
            <v>CALLE 28 DE JUNIO S/N Y GARCIA MORENO ENTRADA LLANO GRANDE</v>
          </cell>
        </row>
        <row r="663">
          <cell r="A663" t="str">
            <v>TK-7515</v>
          </cell>
          <cell r="B663">
            <v>487307</v>
          </cell>
          <cell r="C663" t="str">
            <v>TK-7515</v>
          </cell>
          <cell r="D663" t="str">
            <v>MDELIVERY</v>
          </cell>
          <cell r="E663" t="str">
            <v>DESPACHO</v>
          </cell>
          <cell r="F663" t="str">
            <v>EXPRESS</v>
          </cell>
          <cell r="G663" t="str">
            <v/>
          </cell>
          <cell r="H663">
            <v>44922</v>
          </cell>
          <cell r="I663" t="str">
            <v>ENTREGADO</v>
          </cell>
          <cell r="J663">
            <v>44923</v>
          </cell>
          <cell r="K663" t="str">
            <v>OTECEL</v>
          </cell>
          <cell r="L663" t="str">
            <v>AVDA SIMON BOLIVAR Y VIA NAYON CONJUNTO CORPORATIVO EKOPARK TORRE 3 TELEFONICA</v>
          </cell>
          <cell r="M663" t="str">
            <v/>
          </cell>
          <cell r="N663" t="str">
            <v>098299225</v>
          </cell>
          <cell r="O663" t="str">
            <v/>
          </cell>
          <cell r="P663" t="str">
            <v>QUITO</v>
          </cell>
          <cell r="Q663" t="str">
            <v>QUITO</v>
          </cell>
          <cell r="R663" t="str">
            <v>PICHINCHA</v>
          </cell>
          <cell r="T663" t="str">
            <v>FLEXTRANS UIO</v>
          </cell>
          <cell r="U663" t="str">
            <v>FLEXNETUIO_LOCAL</v>
          </cell>
          <cell r="V663">
            <v>1</v>
          </cell>
          <cell r="W663">
            <v>1</v>
          </cell>
          <cell r="X663" t="str">
            <v>FLEXNET ECUADOR - MDELIVERY</v>
          </cell>
          <cell r="Y663" t="str">
            <v>CALLE 28 DE JUNIO S/N Y GARCIA MORENO ENTRADA LLANO GRANDE</v>
          </cell>
        </row>
        <row r="664">
          <cell r="A664" t="str">
            <v>TK-7516</v>
          </cell>
          <cell r="B664">
            <v>487308</v>
          </cell>
          <cell r="C664" t="str">
            <v>TK-7516</v>
          </cell>
          <cell r="D664" t="str">
            <v>MDELIVERY</v>
          </cell>
          <cell r="E664" t="str">
            <v>DESPACHO</v>
          </cell>
          <cell r="F664" t="str">
            <v>EXPRESS</v>
          </cell>
          <cell r="G664" t="str">
            <v/>
          </cell>
          <cell r="H664">
            <v>44922</v>
          </cell>
          <cell r="I664" t="str">
            <v>ENTREGADO</v>
          </cell>
          <cell r="J664">
            <v>44923</v>
          </cell>
          <cell r="K664" t="str">
            <v>OTECEL</v>
          </cell>
          <cell r="L664" t="str">
            <v>AVDA SIMON BOLIVAR Y VIA NAYON CONJUNTO CORPORATIVO EKOPARK TORRE 3 TELEFONICA</v>
          </cell>
          <cell r="M664" t="str">
            <v/>
          </cell>
          <cell r="N664" t="str">
            <v>098299225</v>
          </cell>
          <cell r="O664" t="str">
            <v/>
          </cell>
          <cell r="P664" t="str">
            <v>QUITO</v>
          </cell>
          <cell r="Q664" t="str">
            <v>QUITO</v>
          </cell>
          <cell r="R664" t="str">
            <v>PICHINCHA</v>
          </cell>
          <cell r="T664" t="str">
            <v>FLEXTRANS UIO</v>
          </cell>
          <cell r="U664" t="str">
            <v>FLEXNETUIO_LOCAL</v>
          </cell>
          <cell r="V664">
            <v>1</v>
          </cell>
          <cell r="W664">
            <v>1</v>
          </cell>
          <cell r="X664" t="str">
            <v>FLEXNET ECUADOR - MDELIVERY</v>
          </cell>
          <cell r="Y664" t="str">
            <v>CALLE 28 DE JUNIO S/N Y GARCIA MORENO ENTRADA LLANO GRANDE</v>
          </cell>
        </row>
        <row r="665">
          <cell r="A665" t="str">
            <v>TK-7517</v>
          </cell>
          <cell r="B665">
            <v>487309</v>
          </cell>
          <cell r="C665" t="str">
            <v>TK-7517</v>
          </cell>
          <cell r="D665" t="str">
            <v>MDELIVERY</v>
          </cell>
          <cell r="E665" t="str">
            <v>DESPACHO</v>
          </cell>
          <cell r="F665" t="str">
            <v>EXPRESS</v>
          </cell>
          <cell r="G665" t="str">
            <v/>
          </cell>
          <cell r="H665">
            <v>44922</v>
          </cell>
          <cell r="I665" t="str">
            <v>ENTREGADO</v>
          </cell>
          <cell r="J665">
            <v>44923</v>
          </cell>
          <cell r="K665" t="str">
            <v>OTECEL</v>
          </cell>
          <cell r="L665" t="str">
            <v>AVDA SIMON BOLIVAR Y VIA NAYON CONJUNTO CORPORATIVO EKOPARK TORRE 3 TELEFONICA</v>
          </cell>
          <cell r="M665" t="str">
            <v/>
          </cell>
          <cell r="N665" t="str">
            <v>098299225</v>
          </cell>
          <cell r="O665" t="str">
            <v/>
          </cell>
          <cell r="P665" t="str">
            <v>QUITO</v>
          </cell>
          <cell r="Q665" t="str">
            <v>QUITO</v>
          </cell>
          <cell r="R665" t="str">
            <v>PICHINCHA</v>
          </cell>
          <cell r="T665" t="str">
            <v>FLEXTRANS UIO</v>
          </cell>
          <cell r="U665" t="str">
            <v>FLEXNETUIO_LOCAL</v>
          </cell>
          <cell r="V665">
            <v>1</v>
          </cell>
          <cell r="W665">
            <v>1</v>
          </cell>
          <cell r="X665" t="str">
            <v>FLEXNET ECUADOR - MDELIVERY</v>
          </cell>
          <cell r="Y665" t="str">
            <v>CALLE 28 DE JUNIO S/N Y GARCIA MORENO ENTRADA LLANO GRANDE</v>
          </cell>
        </row>
        <row r="666">
          <cell r="A666" t="str">
            <v>TK-7518</v>
          </cell>
          <cell r="B666">
            <v>487310</v>
          </cell>
          <cell r="C666" t="str">
            <v>TK-7518</v>
          </cell>
          <cell r="D666" t="str">
            <v>MDELIVERY</v>
          </cell>
          <cell r="E666" t="str">
            <v>DESPACHO</v>
          </cell>
          <cell r="F666" t="str">
            <v>EXPRESS</v>
          </cell>
          <cell r="G666" t="str">
            <v/>
          </cell>
          <cell r="H666">
            <v>44922</v>
          </cell>
          <cell r="I666" t="str">
            <v>ENTREGADO</v>
          </cell>
          <cell r="J666">
            <v>44923</v>
          </cell>
          <cell r="K666" t="str">
            <v>OTECEL</v>
          </cell>
          <cell r="L666" t="str">
            <v>AVDA SIMON BOLIVAR Y VIA NAYON CONJUNTO CORPORATIVO EKOPARK TORRE 3 TELEFONICA</v>
          </cell>
          <cell r="M666" t="str">
            <v/>
          </cell>
          <cell r="N666" t="str">
            <v>098299225</v>
          </cell>
          <cell r="O666" t="str">
            <v/>
          </cell>
          <cell r="P666" t="str">
            <v>QUITO</v>
          </cell>
          <cell r="Q666" t="str">
            <v>QUITO</v>
          </cell>
          <cell r="R666" t="str">
            <v>PICHINCHA</v>
          </cell>
          <cell r="T666" t="str">
            <v>FLEXTRANS UIO</v>
          </cell>
          <cell r="U666" t="str">
            <v>FLEXNETUIO_LOCAL</v>
          </cell>
          <cell r="V666">
            <v>1</v>
          </cell>
          <cell r="W666">
            <v>1</v>
          </cell>
          <cell r="X666" t="str">
            <v>FLEXNET ECUADOR - MDELIVERY</v>
          </cell>
          <cell r="Y666" t="str">
            <v>CALLE 28 DE JUNIO S/N Y GARCIA MORENO ENTRADA LLANO GRANDE</v>
          </cell>
        </row>
        <row r="667">
          <cell r="A667" t="str">
            <v>TK-7519</v>
          </cell>
          <cell r="B667">
            <v>487311</v>
          </cell>
          <cell r="C667" t="str">
            <v>TK-7519</v>
          </cell>
          <cell r="D667" t="str">
            <v>MDELIVERY</v>
          </cell>
          <cell r="E667" t="str">
            <v>DESPACHO</v>
          </cell>
          <cell r="F667" t="str">
            <v>EXPRESS</v>
          </cell>
          <cell r="G667" t="str">
            <v/>
          </cell>
          <cell r="H667">
            <v>44922</v>
          </cell>
          <cell r="I667" t="str">
            <v>ENTREGADO</v>
          </cell>
          <cell r="J667">
            <v>44923</v>
          </cell>
          <cell r="K667" t="str">
            <v>OTECEL</v>
          </cell>
          <cell r="L667" t="str">
            <v>AVDA SIMON BOLIVAR Y VIA NAYON CONJUNTO CORPORATIVO EKOPARK TORRE 3 TELEFONICA</v>
          </cell>
          <cell r="M667" t="str">
            <v/>
          </cell>
          <cell r="N667" t="str">
            <v>098299225</v>
          </cell>
          <cell r="O667" t="str">
            <v/>
          </cell>
          <cell r="P667" t="str">
            <v>QUITO</v>
          </cell>
          <cell r="Q667" t="str">
            <v>QUITO</v>
          </cell>
          <cell r="R667" t="str">
            <v>PICHINCHA</v>
          </cell>
          <cell r="T667" t="str">
            <v>FLEXTRANS UIO</v>
          </cell>
          <cell r="U667" t="str">
            <v>FLEXNETUIO_LOCAL</v>
          </cell>
          <cell r="V667">
            <v>1</v>
          </cell>
          <cell r="W667">
            <v>1</v>
          </cell>
          <cell r="X667" t="str">
            <v>FLEXNET ECUADOR - MDELIVERY</v>
          </cell>
          <cell r="Y667" t="str">
            <v>CALLE 28 DE JUNIO S/N Y GARCIA MORENO ENTRADA LLANO GRANDE</v>
          </cell>
        </row>
        <row r="668">
          <cell r="A668" t="str">
            <v>TK-7520</v>
          </cell>
          <cell r="B668">
            <v>487312</v>
          </cell>
          <cell r="C668" t="str">
            <v>TK-7520</v>
          </cell>
          <cell r="D668" t="str">
            <v>MDELIVERY</v>
          </cell>
          <cell r="E668" t="str">
            <v>DESPACHO</v>
          </cell>
          <cell r="F668" t="str">
            <v>EXPRESS</v>
          </cell>
          <cell r="G668" t="str">
            <v/>
          </cell>
          <cell r="H668">
            <v>44922</v>
          </cell>
          <cell r="I668" t="str">
            <v>ENTREGADO</v>
          </cell>
          <cell r="J668">
            <v>44923</v>
          </cell>
          <cell r="K668" t="str">
            <v>OTECEL</v>
          </cell>
          <cell r="L668" t="str">
            <v>AVDA SIMON BOLIVAR Y VIA NAYON CONJUNTO CORPORATIVO EKOPARK TORRE 3 TELEFONICA</v>
          </cell>
          <cell r="M668" t="str">
            <v/>
          </cell>
          <cell r="N668" t="str">
            <v>098299225</v>
          </cell>
          <cell r="O668" t="str">
            <v/>
          </cell>
          <cell r="P668" t="str">
            <v>QUITO</v>
          </cell>
          <cell r="Q668" t="str">
            <v>QUITO</v>
          </cell>
          <cell r="R668" t="str">
            <v>PICHINCHA</v>
          </cell>
          <cell r="T668" t="str">
            <v>FLEXTRANS UIO</v>
          </cell>
          <cell r="U668" t="str">
            <v>FLEXNETUIO_LOCAL</v>
          </cell>
          <cell r="V668">
            <v>1</v>
          </cell>
          <cell r="W668">
            <v>1</v>
          </cell>
          <cell r="X668" t="str">
            <v>FLEXNET ECUADOR - MDELIVERY</v>
          </cell>
          <cell r="Y668" t="str">
            <v>CALLE 28 DE JUNIO S/N Y GARCIA MORENO ENTRADA LLANO GRANDE</v>
          </cell>
        </row>
        <row r="669">
          <cell r="A669" t="str">
            <v>TK-7521</v>
          </cell>
          <cell r="B669">
            <v>487313</v>
          </cell>
          <cell r="C669" t="str">
            <v>TK-7521</v>
          </cell>
          <cell r="D669" t="str">
            <v>MDELIVERY</v>
          </cell>
          <cell r="E669" t="str">
            <v>DESPACHO</v>
          </cell>
          <cell r="F669" t="str">
            <v>EXPRESS</v>
          </cell>
          <cell r="G669" t="str">
            <v/>
          </cell>
          <cell r="H669">
            <v>44922</v>
          </cell>
          <cell r="I669" t="str">
            <v>ENTREGADO</v>
          </cell>
          <cell r="J669">
            <v>44923</v>
          </cell>
          <cell r="K669" t="str">
            <v>OTECEL</v>
          </cell>
          <cell r="L669" t="str">
            <v>AVDA SIMON BOLIVAR Y VIA NAYON CONJUNTO CORPORATIVO EKOPARK TORRE 3 TELEFONICA</v>
          </cell>
          <cell r="M669" t="str">
            <v/>
          </cell>
          <cell r="N669" t="str">
            <v>098299225</v>
          </cell>
          <cell r="O669" t="str">
            <v/>
          </cell>
          <cell r="P669" t="str">
            <v>QUITO</v>
          </cell>
          <cell r="Q669" t="str">
            <v>QUITO</v>
          </cell>
          <cell r="R669" t="str">
            <v>PICHINCHA</v>
          </cell>
          <cell r="T669" t="str">
            <v>FLEXTRANS UIO</v>
          </cell>
          <cell r="U669" t="str">
            <v>FLEXNETUIO_LOCAL</v>
          </cell>
          <cell r="V669">
            <v>1</v>
          </cell>
          <cell r="W669">
            <v>1</v>
          </cell>
          <cell r="X669" t="str">
            <v>FLEXNET ECUADOR - MDELIVERY</v>
          </cell>
          <cell r="Y669" t="str">
            <v>CALLE 28 DE JUNIO S/N Y GARCIA MORENO ENTRADA LLANO GRANDE</v>
          </cell>
        </row>
        <row r="670">
          <cell r="A670" t="str">
            <v>TK-7522</v>
          </cell>
          <cell r="B670">
            <v>487314</v>
          </cell>
          <cell r="C670" t="str">
            <v>TK-7522</v>
          </cell>
          <cell r="D670" t="str">
            <v>MDELIVERY</v>
          </cell>
          <cell r="E670" t="str">
            <v>DESPACHO</v>
          </cell>
          <cell r="F670" t="str">
            <v>EXPRESS</v>
          </cell>
          <cell r="G670" t="str">
            <v/>
          </cell>
          <cell r="H670">
            <v>44922</v>
          </cell>
          <cell r="I670" t="str">
            <v>ENTREGADO</v>
          </cell>
          <cell r="J670">
            <v>44923</v>
          </cell>
          <cell r="K670" t="str">
            <v>OTECEL</v>
          </cell>
          <cell r="L670" t="str">
            <v>AVDA SIMON BOLIVAR Y VIA NAYON CONJUNTO CORPORATIVO EKOPARK TORRE 3 TELEFONICA</v>
          </cell>
          <cell r="M670" t="str">
            <v/>
          </cell>
          <cell r="N670" t="str">
            <v>098299225</v>
          </cell>
          <cell r="O670" t="str">
            <v/>
          </cell>
          <cell r="P670" t="str">
            <v>QUITO</v>
          </cell>
          <cell r="Q670" t="str">
            <v>QUITO</v>
          </cell>
          <cell r="R670" t="str">
            <v>PICHINCHA</v>
          </cell>
          <cell r="T670" t="str">
            <v>FLEXTRANS UIO</v>
          </cell>
          <cell r="U670" t="str">
            <v>FLEXNETUIO_LOCAL</v>
          </cell>
          <cell r="V670">
            <v>1</v>
          </cell>
          <cell r="W670">
            <v>1</v>
          </cell>
          <cell r="X670" t="str">
            <v>FLEXNET ECUADOR - MDELIVERY</v>
          </cell>
          <cell r="Y670" t="str">
            <v>CALLE 28 DE JUNIO S/N Y GARCIA MORENO ENTRADA LLANO GRANDE</v>
          </cell>
        </row>
        <row r="671">
          <cell r="A671" t="str">
            <v>TK-7523</v>
          </cell>
          <cell r="B671">
            <v>487315</v>
          </cell>
          <cell r="C671" t="str">
            <v>TK-7523</v>
          </cell>
          <cell r="D671" t="str">
            <v>MDELIVERY</v>
          </cell>
          <cell r="E671" t="str">
            <v>DESPACHO</v>
          </cell>
          <cell r="F671" t="str">
            <v>EXPRESS</v>
          </cell>
          <cell r="G671" t="str">
            <v/>
          </cell>
          <cell r="H671">
            <v>44922</v>
          </cell>
          <cell r="I671" t="str">
            <v>ENTREGADO</v>
          </cell>
          <cell r="J671">
            <v>44923</v>
          </cell>
          <cell r="K671" t="str">
            <v>OTECEL</v>
          </cell>
          <cell r="L671" t="str">
            <v>AVDA SIMON BOLIVAR Y VIA NAYON CONJUNTO CORPORATIVO EKOPARK TORRE 3 TELEFONICA</v>
          </cell>
          <cell r="M671" t="str">
            <v/>
          </cell>
          <cell r="N671" t="str">
            <v>098299225</v>
          </cell>
          <cell r="O671" t="str">
            <v/>
          </cell>
          <cell r="P671" t="str">
            <v>QUITO</v>
          </cell>
          <cell r="Q671" t="str">
            <v>QUITO</v>
          </cell>
          <cell r="R671" t="str">
            <v>PICHINCHA</v>
          </cell>
          <cell r="T671" t="str">
            <v>FLEXTRANS UIO</v>
          </cell>
          <cell r="U671" t="str">
            <v>FLEXNETUIO_LOCAL</v>
          </cell>
          <cell r="V671">
            <v>1</v>
          </cell>
          <cell r="W671">
            <v>1</v>
          </cell>
          <cell r="X671" t="str">
            <v>FLEXNET ECUADOR - MDELIVERY</v>
          </cell>
          <cell r="Y671" t="str">
            <v>CALLE 28 DE JUNIO S/N Y GARCIA MORENO ENTRADA LLANO GRANDE</v>
          </cell>
        </row>
        <row r="672">
          <cell r="A672" t="str">
            <v>TK-7524</v>
          </cell>
          <cell r="B672">
            <v>487316</v>
          </cell>
          <cell r="C672" t="str">
            <v>TK-7524</v>
          </cell>
          <cell r="D672" t="str">
            <v>MDELIVERY</v>
          </cell>
          <cell r="E672" t="str">
            <v>DESPACHO</v>
          </cell>
          <cell r="F672" t="str">
            <v>EXPRESS</v>
          </cell>
          <cell r="G672" t="str">
            <v/>
          </cell>
          <cell r="H672">
            <v>44922</v>
          </cell>
          <cell r="I672" t="str">
            <v>ENTREGADO</v>
          </cell>
          <cell r="J672">
            <v>44923</v>
          </cell>
          <cell r="K672" t="str">
            <v>OTECEL</v>
          </cell>
          <cell r="L672" t="str">
            <v>AVDA SIMON BOLIVAR Y VIA NAYON CONJUNTO CORPORATIVO EKOPARK TORRE 3 TELEFONICA</v>
          </cell>
          <cell r="M672" t="str">
            <v/>
          </cell>
          <cell r="N672" t="str">
            <v>098299225</v>
          </cell>
          <cell r="O672" t="str">
            <v/>
          </cell>
          <cell r="P672" t="str">
            <v>QUITO</v>
          </cell>
          <cell r="Q672" t="str">
            <v>QUITO</v>
          </cell>
          <cell r="R672" t="str">
            <v>PICHINCHA</v>
          </cell>
          <cell r="T672" t="str">
            <v>FLEXTRANS UIO</v>
          </cell>
          <cell r="U672" t="str">
            <v>FLEXNETUIO_LOCAL</v>
          </cell>
          <cell r="V672">
            <v>1</v>
          </cell>
          <cell r="W672">
            <v>1</v>
          </cell>
          <cell r="X672" t="str">
            <v>FLEXNET ECUADOR - MDELIVERY</v>
          </cell>
          <cell r="Y672" t="str">
            <v>CALLE 28 DE JUNIO S/N Y GARCIA MORENO ENTRADA LLANO GRANDE</v>
          </cell>
        </row>
        <row r="673">
          <cell r="A673" t="str">
            <v>TK-7525</v>
          </cell>
          <cell r="B673">
            <v>487317</v>
          </cell>
          <cell r="C673" t="str">
            <v>TK-7525</v>
          </cell>
          <cell r="D673" t="str">
            <v>MDELIVERY</v>
          </cell>
          <cell r="E673" t="str">
            <v>DESPACHO</v>
          </cell>
          <cell r="F673" t="str">
            <v>EXPRESS</v>
          </cell>
          <cell r="G673" t="str">
            <v/>
          </cell>
          <cell r="H673">
            <v>44922</v>
          </cell>
          <cell r="I673" t="str">
            <v>ENTREGADO</v>
          </cell>
          <cell r="J673">
            <v>44923</v>
          </cell>
          <cell r="K673" t="str">
            <v>OTECEL</v>
          </cell>
          <cell r="L673" t="str">
            <v>AVDA SIMON BOLIVAR Y VIA NAYON CONJUNTO CORPORATIVO EKOPARK TORRE 3 TELEFONICA</v>
          </cell>
          <cell r="M673" t="str">
            <v/>
          </cell>
          <cell r="N673" t="str">
            <v>098299225</v>
          </cell>
          <cell r="O673" t="str">
            <v/>
          </cell>
          <cell r="P673" t="str">
            <v>QUITO</v>
          </cell>
          <cell r="Q673" t="str">
            <v>QUITO</v>
          </cell>
          <cell r="R673" t="str">
            <v>PICHINCHA</v>
          </cell>
          <cell r="T673" t="str">
            <v>FLEXTRANS UIO</v>
          </cell>
          <cell r="U673" t="str">
            <v>FLEXNETUIO_LOCAL</v>
          </cell>
          <cell r="V673">
            <v>1</v>
          </cell>
          <cell r="W673">
            <v>1</v>
          </cell>
          <cell r="X673" t="str">
            <v>FLEXNET ECUADOR - MDELIVERY</v>
          </cell>
          <cell r="Y673" t="str">
            <v>CALLE 28 DE JUNIO S/N Y GARCIA MORENO ENTRADA LLANO GRANDE</v>
          </cell>
        </row>
        <row r="674">
          <cell r="A674" t="str">
            <v>TK-7527</v>
          </cell>
          <cell r="B674">
            <v>487318</v>
          </cell>
          <cell r="C674" t="str">
            <v>TK-7527</v>
          </cell>
          <cell r="D674" t="str">
            <v>MDELIVERY</v>
          </cell>
          <cell r="E674" t="str">
            <v>DESPACHO</v>
          </cell>
          <cell r="F674" t="str">
            <v>EXPRESS</v>
          </cell>
          <cell r="G674" t="str">
            <v/>
          </cell>
          <cell r="H674">
            <v>44922</v>
          </cell>
          <cell r="I674" t="str">
            <v>ENTREGADO</v>
          </cell>
          <cell r="J674">
            <v>44923</v>
          </cell>
          <cell r="K674" t="str">
            <v>OTECEL</v>
          </cell>
          <cell r="L674" t="str">
            <v>AVDA SIMON BOLIVAR Y VIA NAYON CONJUNTO CORPORATIVO EKOPARK TORRE 3 TELEFONICA</v>
          </cell>
          <cell r="M674" t="str">
            <v/>
          </cell>
          <cell r="N674" t="str">
            <v>098299225</v>
          </cell>
          <cell r="O674" t="str">
            <v/>
          </cell>
          <cell r="P674" t="str">
            <v>QUITO</v>
          </cell>
          <cell r="Q674" t="str">
            <v>QUITO</v>
          </cell>
          <cell r="R674" t="str">
            <v>PICHINCHA</v>
          </cell>
          <cell r="T674" t="str">
            <v>FLEXTRANS UIO</v>
          </cell>
          <cell r="U674" t="str">
            <v>FLEXNETUIO_LOCAL</v>
          </cell>
          <cell r="V674">
            <v>1</v>
          </cell>
          <cell r="W674">
            <v>1</v>
          </cell>
          <cell r="X674" t="str">
            <v>FLEXNET ECUADOR - MDELIVERY</v>
          </cell>
          <cell r="Y674" t="str">
            <v>CALLE 28 DE JUNIO S/N Y GARCIA MORENO ENTRADA LLANO GRANDE</v>
          </cell>
        </row>
        <row r="675">
          <cell r="A675" t="str">
            <v>TK-7529</v>
          </cell>
          <cell r="B675">
            <v>487319</v>
          </cell>
          <cell r="C675" t="str">
            <v>TK-7529</v>
          </cell>
          <cell r="D675" t="str">
            <v>MDELIVERY</v>
          </cell>
          <cell r="E675" t="str">
            <v>DESPACHO</v>
          </cell>
          <cell r="F675" t="str">
            <v>EXPRESS</v>
          </cell>
          <cell r="G675" t="str">
            <v/>
          </cell>
          <cell r="H675">
            <v>44922</v>
          </cell>
          <cell r="I675" t="str">
            <v>ENTREGADO</v>
          </cell>
          <cell r="J675">
            <v>44923</v>
          </cell>
          <cell r="K675" t="str">
            <v>OTECEL</v>
          </cell>
          <cell r="L675" t="str">
            <v>AVDA SIMON BOLIVAR Y VIA NAYON CONJUNTO CORPORATIVO EKOPARK TORRE 3 TELEFONICA</v>
          </cell>
          <cell r="M675" t="str">
            <v/>
          </cell>
          <cell r="N675" t="str">
            <v>098299225</v>
          </cell>
          <cell r="O675" t="str">
            <v/>
          </cell>
          <cell r="P675" t="str">
            <v>QUITO</v>
          </cell>
          <cell r="Q675" t="str">
            <v>QUITO</v>
          </cell>
          <cell r="R675" t="str">
            <v>PICHINCHA</v>
          </cell>
          <cell r="T675" t="str">
            <v>FLEXTRANS UIO</v>
          </cell>
          <cell r="U675" t="str">
            <v>FLEXNETUIO_LOCAL</v>
          </cell>
          <cell r="V675">
            <v>1</v>
          </cell>
          <cell r="W675">
            <v>1</v>
          </cell>
          <cell r="X675" t="str">
            <v>FLEXNET ECUADOR - MDELIVERY</v>
          </cell>
          <cell r="Y675" t="str">
            <v>CALLE 28 DE JUNIO S/N Y GARCIA MORENO ENTRADA LLANO GRANDE</v>
          </cell>
        </row>
        <row r="676">
          <cell r="A676" t="str">
            <v>TK-7530</v>
          </cell>
          <cell r="B676">
            <v>487320</v>
          </cell>
          <cell r="C676" t="str">
            <v>TK-7530</v>
          </cell>
          <cell r="D676" t="str">
            <v>MDELIVERY</v>
          </cell>
          <cell r="E676" t="str">
            <v>DESPACHO</v>
          </cell>
          <cell r="F676" t="str">
            <v>EXPRESS</v>
          </cell>
          <cell r="G676" t="str">
            <v/>
          </cell>
          <cell r="H676">
            <v>44922</v>
          </cell>
          <cell r="I676" t="str">
            <v>ENTREGADO</v>
          </cell>
          <cell r="J676">
            <v>44923</v>
          </cell>
          <cell r="K676" t="str">
            <v>OTECEL</v>
          </cell>
          <cell r="L676" t="str">
            <v>AVDA SIMON BOLIVAR Y VIA NAYON CONJUNTO CORPORATIVO EKOPARK TORRE 3 TELEFONICA</v>
          </cell>
          <cell r="M676" t="str">
            <v/>
          </cell>
          <cell r="N676" t="str">
            <v>098299225</v>
          </cell>
          <cell r="O676" t="str">
            <v/>
          </cell>
          <cell r="P676" t="str">
            <v>QUITO</v>
          </cell>
          <cell r="Q676" t="str">
            <v>QUITO</v>
          </cell>
          <cell r="R676" t="str">
            <v>PICHINCHA</v>
          </cell>
          <cell r="T676" t="str">
            <v>FLEXTRANS UIO</v>
          </cell>
          <cell r="U676" t="str">
            <v>FLEXNETUIO_LOCAL</v>
          </cell>
          <cell r="V676">
            <v>1</v>
          </cell>
          <cell r="W676">
            <v>1</v>
          </cell>
          <cell r="X676" t="str">
            <v>FLEXNET ECUADOR - MDELIVERY</v>
          </cell>
          <cell r="Y676" t="str">
            <v>CALLE 28 DE JUNIO S/N Y GARCIA MORENO ENTRADA LLANO GRANDE</v>
          </cell>
        </row>
        <row r="677">
          <cell r="A677" t="str">
            <v>TK-7483</v>
          </cell>
          <cell r="B677">
            <v>487300</v>
          </cell>
          <cell r="C677" t="str">
            <v>TK-7483</v>
          </cell>
          <cell r="D677" t="str">
            <v>MDELIVERY</v>
          </cell>
          <cell r="E677" t="str">
            <v>DESPACHO</v>
          </cell>
          <cell r="F677" t="str">
            <v>EXPRESS</v>
          </cell>
          <cell r="G677" t="str">
            <v/>
          </cell>
          <cell r="H677">
            <v>44922</v>
          </cell>
          <cell r="I677" t="str">
            <v>ENTREGADO</v>
          </cell>
          <cell r="J677">
            <v>44923</v>
          </cell>
          <cell r="K677" t="str">
            <v>OTECEL</v>
          </cell>
          <cell r="L677" t="str">
            <v>AVDA SIMON BOLIVAR Y VIA NAYON CONJUNTO CORPORATIVO EKOPARK TORRE 3 TELEFONICA</v>
          </cell>
          <cell r="M677" t="str">
            <v/>
          </cell>
          <cell r="N677" t="str">
            <v>098299225</v>
          </cell>
          <cell r="O677" t="str">
            <v/>
          </cell>
          <cell r="P677" t="str">
            <v>QUITO</v>
          </cell>
          <cell r="Q677" t="str">
            <v>QUITO</v>
          </cell>
          <cell r="R677" t="str">
            <v>PICHINCHA</v>
          </cell>
          <cell r="T677" t="str">
            <v>FLEXTRANS UIO</v>
          </cell>
          <cell r="U677" t="str">
            <v>FLEXNETUIO_LOCAL</v>
          </cell>
          <cell r="V677">
            <v>1</v>
          </cell>
          <cell r="W677">
            <v>1</v>
          </cell>
          <cell r="X677" t="str">
            <v>FLEXNET ECUADOR - MDELIVERY</v>
          </cell>
          <cell r="Y677" t="str">
            <v>CALLE 28 DE JUNIO S/N Y GARCIA MORENO ENTRADA LLANO GRANDE</v>
          </cell>
        </row>
        <row r="678">
          <cell r="A678" t="str">
            <v>TK-7484</v>
          </cell>
          <cell r="B678">
            <v>487301</v>
          </cell>
          <cell r="C678" t="str">
            <v>TK-7484</v>
          </cell>
          <cell r="D678" t="str">
            <v>MDELIVERY</v>
          </cell>
          <cell r="E678" t="str">
            <v>DESPACHO</v>
          </cell>
          <cell r="F678" t="str">
            <v>EXPRESS</v>
          </cell>
          <cell r="G678" t="str">
            <v/>
          </cell>
          <cell r="H678">
            <v>44922</v>
          </cell>
          <cell r="I678" t="str">
            <v>ENTREGADO</v>
          </cell>
          <cell r="J678">
            <v>44923</v>
          </cell>
          <cell r="K678" t="str">
            <v>OTECEL</v>
          </cell>
          <cell r="L678" t="str">
            <v>AVDA SIMON BOLIVAR Y VIA NAYON CONJUNTO CORPORATIVO EKOPARK TORRE 3 TELEFONICA</v>
          </cell>
          <cell r="M678" t="str">
            <v/>
          </cell>
          <cell r="N678" t="str">
            <v>098299225</v>
          </cell>
          <cell r="O678" t="str">
            <v/>
          </cell>
          <cell r="P678" t="str">
            <v>QUITO</v>
          </cell>
          <cell r="Q678" t="str">
            <v>QUITO</v>
          </cell>
          <cell r="R678" t="str">
            <v>PICHINCHA</v>
          </cell>
          <cell r="T678" t="str">
            <v>FLEXTRANS UIO</v>
          </cell>
          <cell r="U678" t="str">
            <v>FLEXNETUIO_LOCAL</v>
          </cell>
          <cell r="V678">
            <v>1</v>
          </cell>
          <cell r="W678">
            <v>1</v>
          </cell>
          <cell r="X678" t="str">
            <v>FLEXNET ECUADOR - MDELIVERY</v>
          </cell>
          <cell r="Y678" t="str">
            <v>CALLE 28 DE JUNIO S/N Y GARCIA MORENO ENTRADA LLANO GRANDE</v>
          </cell>
        </row>
        <row r="679">
          <cell r="A679" t="str">
            <v>20003041855333</v>
          </cell>
          <cell r="B679">
            <v>487299</v>
          </cell>
          <cell r="C679" t="str">
            <v>20003041855333</v>
          </cell>
          <cell r="D679" t="str">
            <v>CONECEL</v>
          </cell>
          <cell r="E679" t="str">
            <v>DESPACHO</v>
          </cell>
          <cell r="F679" t="str">
            <v>NORMAL</v>
          </cell>
          <cell r="G679" t="str">
            <v/>
          </cell>
          <cell r="H679">
            <v>44922</v>
          </cell>
          <cell r="I679" t="str">
            <v>COORDINADO</v>
          </cell>
          <cell r="J679">
            <v>44922</v>
          </cell>
          <cell r="K679" t="str">
            <v>CALO GUAMAN NELSON PAUL</v>
          </cell>
          <cell r="L679" t="str">
            <v>PICHINCHA QUITO CALDERON EN LUCHA DE LOS POBRE EN AV GONZALO PEREZ BUSTAMANTE Y SIMON BOLIVAR REF A 2 ESQUINAS FERRETERIA DIAZCERO</v>
          </cell>
          <cell r="M679" t="str">
            <v>503358541</v>
          </cell>
          <cell r="N679" t="str">
            <v>995568302</v>
          </cell>
          <cell r="O679" t="str">
            <v/>
          </cell>
          <cell r="P679" t="str">
            <v>QUITO</v>
          </cell>
          <cell r="Q679" t="str">
            <v>QUITO</v>
          </cell>
          <cell r="R679" t="str">
            <v>PICHINCHA</v>
          </cell>
          <cell r="U679" t="str">
            <v>FLEXNETUIO_LOCAL</v>
          </cell>
          <cell r="V679">
            <v>1</v>
          </cell>
          <cell r="W679">
            <v>1</v>
          </cell>
          <cell r="X679" t="str">
            <v>FLEXNET</v>
          </cell>
          <cell r="Y679" t="str">
            <v>FLEX NET CALLE 28 DE JUNIO S/N Y GARCIA MORENO ENTRADA LLANO GRANDE</v>
          </cell>
        </row>
        <row r="680">
          <cell r="A680" t="str">
            <v>ZTE_22_559</v>
          </cell>
          <cell r="B680">
            <v>487298</v>
          </cell>
          <cell r="C680" t="str">
            <v>ZTE_22_559</v>
          </cell>
          <cell r="D680" t="str">
            <v>ZTECORP</v>
          </cell>
          <cell r="E680" t="str">
            <v>DESPACHO</v>
          </cell>
          <cell r="F680" t="str">
            <v>EXCLUSIVO</v>
          </cell>
          <cell r="G680" t="str">
            <v>90946</v>
          </cell>
          <cell r="H680">
            <v>44922</v>
          </cell>
          <cell r="I680" t="str">
            <v>ENTREGADO</v>
          </cell>
          <cell r="J680">
            <v>44923</v>
          </cell>
          <cell r="K680" t="str">
            <v>NETLIFE</v>
          </cell>
          <cell r="L680" t="str">
            <v xml:space="preserve"> AV. LEOPOLDO CARRERA CALVO Y VÍA PERIMETRAL KM 30.5 // JUNTO A LA ESPOL ? PROSPERINA</v>
          </cell>
          <cell r="M680" t="str">
            <v>1791287541001 - MARIO GOYENECHE</v>
          </cell>
          <cell r="N680" t="str">
            <v>098-8489406</v>
          </cell>
          <cell r="O680" t="str">
            <v>098-8489406</v>
          </cell>
          <cell r="P680" t="str">
            <v>090102</v>
          </cell>
          <cell r="Q680" t="str">
            <v>GUAYAQUIL</v>
          </cell>
          <cell r="R680" t="str">
            <v>GUAYAS</v>
          </cell>
          <cell r="S680" t="str">
            <v>GUAYAQUIL</v>
          </cell>
          <cell r="T680" t="str">
            <v>ITSACOURIER</v>
          </cell>
          <cell r="U680" t="str">
            <v>FLEXNETGYE_LOCAL</v>
          </cell>
          <cell r="V680">
            <v>1</v>
          </cell>
          <cell r="W680">
            <v>50</v>
          </cell>
          <cell r="X680" t="str">
            <v>FLEX NET GYE</v>
          </cell>
          <cell r="Y680" t="str">
            <v xml:space="preserve">KM 8 1/2 VIA A DAULE COOP. JUAN MONTALVO </v>
          </cell>
        </row>
        <row r="681">
          <cell r="A681" t="str">
            <v>20003041376425</v>
          </cell>
          <cell r="B681">
            <v>487263</v>
          </cell>
          <cell r="C681" t="str">
            <v>20003041376425</v>
          </cell>
          <cell r="D681" t="str">
            <v>CONECEL</v>
          </cell>
          <cell r="E681" t="str">
            <v>DESPACHO</v>
          </cell>
          <cell r="F681" t="str">
            <v>NORMAL</v>
          </cell>
          <cell r="G681" t="str">
            <v>031002004137943</v>
          </cell>
          <cell r="H681">
            <v>44922</v>
          </cell>
          <cell r="I681" t="str">
            <v>EN_TRANSITO</v>
          </cell>
          <cell r="J681">
            <v>44922</v>
          </cell>
          <cell r="K681" t="str">
            <v xml:space="preserve">EDISON FERNANDO MUYOLEMA QUISI / </v>
          </cell>
          <cell r="L681" t="str">
            <v>AV ALFONSO CHAVEZ Y VIA PENIPE-BANOS KM 2 ENTRANDO A LA GASOLINERA EL ALTAR 1 PISO COLOR GRIS REF JUSTO ALFRENTE DE LA GASOLINERA, RIOBAMBA</v>
          </cell>
          <cell r="M681" t="str">
            <v>604657924</v>
          </cell>
          <cell r="N681" t="str">
            <v xml:space="preserve">995241182 /  </v>
          </cell>
          <cell r="P681" t="str">
            <v>RIOBAMBA</v>
          </cell>
          <cell r="Q681" t="str">
            <v>RIOBAMBA</v>
          </cell>
          <cell r="R681" t="str">
            <v>CHIMBORAZO</v>
          </cell>
          <cell r="T681" t="str">
            <v>TRAMACO</v>
          </cell>
          <cell r="U681" t="str">
            <v>FLEXNETUIO_PROVINCIA</v>
          </cell>
          <cell r="V681">
            <v>1</v>
          </cell>
          <cell r="W681">
            <v>1</v>
          </cell>
          <cell r="X681" t="str">
            <v>FLEXNET</v>
          </cell>
          <cell r="Y681" t="str">
            <v>FLEX NET CALLE 28 DE JUNIO S/N Y GARCIA MORENO ENTRADA LLANO GRANDE</v>
          </cell>
        </row>
        <row r="682">
          <cell r="A682" t="str">
            <v>20003041388028</v>
          </cell>
          <cell r="B682">
            <v>487264</v>
          </cell>
          <cell r="C682" t="str">
            <v>20003041388028</v>
          </cell>
          <cell r="D682" t="str">
            <v>CONECEL</v>
          </cell>
          <cell r="E682" t="str">
            <v>DESPACHO</v>
          </cell>
          <cell r="F682" t="str">
            <v>NORMAL</v>
          </cell>
          <cell r="G682" t="str">
            <v>FT76948</v>
          </cell>
          <cell r="H682">
            <v>44922</v>
          </cell>
          <cell r="I682" t="str">
            <v>ENTREGADO</v>
          </cell>
          <cell r="J682">
            <v>44923</v>
          </cell>
          <cell r="K682" t="str">
            <v xml:space="preserve">CARLOS DANIEL CORDOVA CUNALATA / </v>
          </cell>
          <cell r="L682" t="str">
            <v>CALLE OSWALDO GUAYASAMIN Y MONTALVO EN LA ADMINISTRACION ZONAL DE TUMBACO FRENTE AL SERVIPAGOS, QUITO</v>
          </cell>
          <cell r="M682" t="str">
            <v>1750062000</v>
          </cell>
          <cell r="N682" t="str">
            <v xml:space="preserve">998049714 /  </v>
          </cell>
          <cell r="O682" t="str">
            <v/>
          </cell>
          <cell r="P682" t="str">
            <v>QUITO</v>
          </cell>
          <cell r="Q682" t="str">
            <v>QUITO</v>
          </cell>
          <cell r="R682" t="str">
            <v>PICHINCHA</v>
          </cell>
          <cell r="T682" t="str">
            <v>FLEXTRANS UIO</v>
          </cell>
          <cell r="U682" t="str">
            <v>FLEXNETUIO_LOCAL</v>
          </cell>
          <cell r="V682">
            <v>1</v>
          </cell>
          <cell r="W682">
            <v>1</v>
          </cell>
          <cell r="X682" t="str">
            <v>FLEXNET</v>
          </cell>
          <cell r="Y682" t="str">
            <v>FLEX NET CALLE 28 DE JUNIO S/N Y GARCIA MORENO ENTRADA LLANO GRANDE</v>
          </cell>
        </row>
        <row r="683">
          <cell r="A683" t="str">
            <v>20003040236565</v>
          </cell>
          <cell r="B683">
            <v>487265</v>
          </cell>
          <cell r="C683" t="str">
            <v>20003040236565</v>
          </cell>
          <cell r="D683" t="str">
            <v>CONECEL</v>
          </cell>
          <cell r="E683" t="str">
            <v>DESPACHO</v>
          </cell>
          <cell r="F683" t="str">
            <v>NORMAL</v>
          </cell>
          <cell r="G683" t="str">
            <v>FT76949</v>
          </cell>
          <cell r="H683">
            <v>44922</v>
          </cell>
          <cell r="I683" t="str">
            <v>COORDINADO</v>
          </cell>
          <cell r="J683">
            <v>44923</v>
          </cell>
          <cell r="K683" t="str">
            <v xml:space="preserve">DIEGO FRANCISCO ROJAS LOPEZ / </v>
          </cell>
          <cell r="L683" t="str">
            <v>CALLE SAN GREGORIO Y VERSALLES A UNA CUADRA DE LA UNIVERSIDAD CENTRAL FRENTE AL CENTRO COMERCIAL QUITUS CASA DE 3 PISOS COLOR NARANJA, QUITO</v>
          </cell>
          <cell r="M683" t="str">
            <v>1723285456</v>
          </cell>
          <cell r="N683" t="str">
            <v xml:space="preserve">960602551 /  </v>
          </cell>
          <cell r="O683" t="str">
            <v/>
          </cell>
          <cell r="P683" t="str">
            <v>QUITO</v>
          </cell>
          <cell r="Q683" t="str">
            <v>QUITO</v>
          </cell>
          <cell r="R683" t="str">
            <v>PICHINCHA</v>
          </cell>
          <cell r="T683" t="str">
            <v>ITSACOURIER</v>
          </cell>
          <cell r="U683" t="str">
            <v>FLEXNETUIO_LOCAL</v>
          </cell>
          <cell r="V683">
            <v>1</v>
          </cell>
          <cell r="W683">
            <v>1</v>
          </cell>
          <cell r="X683" t="str">
            <v>FLEXNET</v>
          </cell>
          <cell r="Y683" t="str">
            <v>FLEX NET CALLE 28 DE JUNIO S/N Y GARCIA MORENO ENTRADA LLANO GRANDE</v>
          </cell>
        </row>
        <row r="684">
          <cell r="A684" t="str">
            <v>20003041246643</v>
          </cell>
          <cell r="B684">
            <v>487266</v>
          </cell>
          <cell r="C684" t="str">
            <v>20003041246643</v>
          </cell>
          <cell r="D684" t="str">
            <v>CONECEL</v>
          </cell>
          <cell r="E684" t="str">
            <v>DESPACHO</v>
          </cell>
          <cell r="F684" t="str">
            <v>NORMAL</v>
          </cell>
          <cell r="G684" t="str">
            <v>031002004137944</v>
          </cell>
          <cell r="H684">
            <v>44922</v>
          </cell>
          <cell r="I684" t="str">
            <v>ENTREGADO</v>
          </cell>
          <cell r="J684">
            <v>44923</v>
          </cell>
          <cell r="K684" t="str">
            <v xml:space="preserve">JOSUE ISMAEL BENITEZ TUQUERES / </v>
          </cell>
          <cell r="L684" t="str">
            <v>LOS CEIBOS CALLES RIO QUININDE Y RIO ORINOCO CASA 37 2P TECHO TEJA BLANCA ESQUINERA A LADO TIENDA DE ROPA, IBARRA</v>
          </cell>
          <cell r="M684" t="str">
            <v>1004664320</v>
          </cell>
          <cell r="N684" t="str">
            <v xml:space="preserve">968385029 /  </v>
          </cell>
          <cell r="O684" t="str">
            <v/>
          </cell>
          <cell r="P684" t="str">
            <v>IBARRA</v>
          </cell>
          <cell r="Q684" t="str">
            <v>IBARRA</v>
          </cell>
          <cell r="R684" t="str">
            <v>IMBABURA</v>
          </cell>
          <cell r="T684" t="str">
            <v>TRAMACO</v>
          </cell>
          <cell r="U684" t="str">
            <v>FLEXNETUIO_PROVINCIA</v>
          </cell>
          <cell r="V684">
            <v>1</v>
          </cell>
          <cell r="W684">
            <v>1</v>
          </cell>
          <cell r="X684" t="str">
            <v>FLEXNET</v>
          </cell>
          <cell r="Y684" t="str">
            <v>FLEX NET CALLE 28 DE JUNIO S/N Y GARCIA MORENO ENTRADA LLANO GRANDE</v>
          </cell>
        </row>
        <row r="685">
          <cell r="A685" t="str">
            <v>20003040231325</v>
          </cell>
          <cell r="B685">
            <v>487267</v>
          </cell>
          <cell r="C685" t="str">
            <v>20003040231325</v>
          </cell>
          <cell r="D685" t="str">
            <v>CONECEL</v>
          </cell>
          <cell r="E685" t="str">
            <v>DESPACHO</v>
          </cell>
          <cell r="F685" t="str">
            <v>NORMAL</v>
          </cell>
          <cell r="G685" t="str">
            <v>FT76944</v>
          </cell>
          <cell r="H685">
            <v>44922</v>
          </cell>
          <cell r="I685" t="str">
            <v>COORDINADO</v>
          </cell>
          <cell r="J685">
            <v>44923</v>
          </cell>
          <cell r="K685" t="str">
            <v xml:space="preserve">JOSELYN AILEEN SANCHEZ ORTEGA / </v>
          </cell>
          <cell r="L685" t="str">
            <v>SECTOR DE LA ALAMEDA CALLE LOS RIOS Y ANTONIO ELIZALDE CASA DE DOS PISOS COLOR BLANCO CASA S78-400 DIAGONAL A LA CRUZ ROJA Y AL RESTAURANTE EL SABOR, QUITO</v>
          </cell>
          <cell r="M685" t="str">
            <v>1804188348</v>
          </cell>
          <cell r="N685" t="str">
            <v>998114895 /  960446528</v>
          </cell>
          <cell r="P685" t="str">
            <v>QUITO</v>
          </cell>
          <cell r="Q685" t="str">
            <v>QUITO</v>
          </cell>
          <cell r="R685" t="str">
            <v>PICHINCHA</v>
          </cell>
          <cell r="T685" t="str">
            <v>ITSACOURIER</v>
          </cell>
          <cell r="U685" t="str">
            <v>FLEXNETUIO_LOCAL</v>
          </cell>
          <cell r="V685">
            <v>1</v>
          </cell>
          <cell r="W685">
            <v>1</v>
          </cell>
          <cell r="X685" t="str">
            <v>FLEXNET</v>
          </cell>
          <cell r="Y685" t="str">
            <v>FLEX NET CALLE 28 DE JUNIO S/N Y GARCIA MORENO ENTRADA LLANO GRANDE</v>
          </cell>
        </row>
        <row r="686">
          <cell r="A686" t="str">
            <v>20003041175269</v>
          </cell>
          <cell r="B686">
            <v>487268</v>
          </cell>
          <cell r="C686" t="str">
            <v>20003041175269</v>
          </cell>
          <cell r="D686" t="str">
            <v>CONECEL</v>
          </cell>
          <cell r="E686" t="str">
            <v>DESPACHO</v>
          </cell>
          <cell r="F686" t="str">
            <v>NORMAL</v>
          </cell>
          <cell r="G686" t="str">
            <v>FT76947</v>
          </cell>
          <cell r="H686">
            <v>44922</v>
          </cell>
          <cell r="I686" t="str">
            <v>ENTREGADO</v>
          </cell>
          <cell r="J686">
            <v>44923</v>
          </cell>
          <cell r="K686" t="str">
            <v xml:space="preserve">ARIEL ALEXANDER PEREZ YANEZ / </v>
          </cell>
          <cell r="L686" t="str">
            <v>AV OSWALDO GUAYASAMIN Y GONZALO DIAZ DE PINELA EN LA CASA DE COLOR LADRILLO FRENTE AL MERCADO DE TUMBACO JUNTO A LA COOP YET, QUITO</v>
          </cell>
          <cell r="M686" t="str">
            <v>1751532787</v>
          </cell>
          <cell r="N686" t="str">
            <v>960493526 /  939815880</v>
          </cell>
          <cell r="O686" t="str">
            <v/>
          </cell>
          <cell r="P686" t="str">
            <v>QUITO</v>
          </cell>
          <cell r="Q686" t="str">
            <v>QUITO</v>
          </cell>
          <cell r="R686" t="str">
            <v>PICHINCHA</v>
          </cell>
          <cell r="T686" t="str">
            <v>FLEXTRANS UIO</v>
          </cell>
          <cell r="U686" t="str">
            <v>FLEXNETUIO_LOCAL</v>
          </cell>
          <cell r="V686">
            <v>1</v>
          </cell>
          <cell r="W686">
            <v>1</v>
          </cell>
          <cell r="X686" t="str">
            <v>FLEXNET</v>
          </cell>
          <cell r="Y686" t="str">
            <v>FLEX NET CALLE 28 DE JUNIO S/N Y GARCIA MORENO ENTRADA LLANO GRANDE</v>
          </cell>
        </row>
        <row r="687">
          <cell r="A687" t="str">
            <v>20003041302290</v>
          </cell>
          <cell r="B687">
            <v>487269</v>
          </cell>
          <cell r="C687" t="str">
            <v>20003041302290</v>
          </cell>
          <cell r="D687" t="str">
            <v>CONECEL</v>
          </cell>
          <cell r="E687" t="str">
            <v>DESPACHO</v>
          </cell>
          <cell r="F687" t="str">
            <v>NORMAL</v>
          </cell>
          <cell r="G687" t="str">
            <v>TF90943</v>
          </cell>
          <cell r="H687">
            <v>44922</v>
          </cell>
          <cell r="I687" t="str">
            <v>ENTREGADO</v>
          </cell>
          <cell r="J687">
            <v>44923</v>
          </cell>
          <cell r="K687" t="str">
            <v xml:space="preserve">YSAAC SEBASTIAN REYES MARISCAL / </v>
          </cell>
          <cell r="L687" t="str">
            <v>CDLA JARDINES DEL SALADO MZ 223 VLL 15 CASA DE 3 PISOS COLOR BEIGE DIAGONAL A LAS PARRILLADAS DE QUIMIS, GUAYAQUIL</v>
          </cell>
          <cell r="M687" t="str">
            <v>956090286</v>
          </cell>
          <cell r="N687" t="str">
            <v>969701247 /  991210656</v>
          </cell>
          <cell r="P687" t="str">
            <v>GUAYAQUIL</v>
          </cell>
          <cell r="Q687" t="str">
            <v>GUAYAQUIL</v>
          </cell>
          <cell r="R687" t="str">
            <v>GUAYAS</v>
          </cell>
          <cell r="T687" t="str">
            <v>ITSACOURIER</v>
          </cell>
          <cell r="U687" t="str">
            <v>FLEXNETUIO_GYE</v>
          </cell>
          <cell r="V687">
            <v>1</v>
          </cell>
          <cell r="W687">
            <v>1</v>
          </cell>
          <cell r="X687" t="str">
            <v>FLEXNET</v>
          </cell>
          <cell r="Y687" t="str">
            <v>FLEX NET CALLE 28 DE JUNIO S/N Y GARCIA MORENO ENTRADA LLANO GRANDE</v>
          </cell>
        </row>
        <row r="688">
          <cell r="A688" t="str">
            <v>20003035994540</v>
          </cell>
          <cell r="B688">
            <v>487270</v>
          </cell>
          <cell r="C688" t="str">
            <v>20003035994540</v>
          </cell>
          <cell r="D688" t="str">
            <v>CONECEL</v>
          </cell>
          <cell r="E688" t="str">
            <v>DESPACHO</v>
          </cell>
          <cell r="F688" t="str">
            <v>NORMAL</v>
          </cell>
          <cell r="G688" t="str">
            <v/>
          </cell>
          <cell r="H688">
            <v>44922</v>
          </cell>
          <cell r="I688" t="str">
            <v>ENTREGADO</v>
          </cell>
          <cell r="J688">
            <v>44923</v>
          </cell>
          <cell r="K688" t="str">
            <v xml:space="preserve">LAURO DAMIAN JARA ARIAS / </v>
          </cell>
          <cell r="L688" t="str">
            <v>SACERDOTE GONZALO VASQUEZ Y Y SACERDOTE ISACC CHICO /EN LA AGROPECUARIO EL LAUREL, CUENCA</v>
          </cell>
          <cell r="M688" t="str">
            <v>105927081</v>
          </cell>
          <cell r="N688" t="str">
            <v>984078406 /  967532739</v>
          </cell>
          <cell r="O688" t="str">
            <v/>
          </cell>
          <cell r="P688" t="str">
            <v>CUENCA</v>
          </cell>
          <cell r="Q688" t="str">
            <v>CUENCA</v>
          </cell>
          <cell r="R688" t="str">
            <v>AZUAY</v>
          </cell>
          <cell r="T688" t="str">
            <v>ITSACOURIER</v>
          </cell>
          <cell r="U688" t="str">
            <v>FLEXNETUIO_PROVINCIA</v>
          </cell>
          <cell r="V688">
            <v>1</v>
          </cell>
          <cell r="W688">
            <v>1</v>
          </cell>
          <cell r="X688" t="str">
            <v>FLEXNET</v>
          </cell>
          <cell r="Y688" t="str">
            <v>FLEX NET CALLE 28 DE JUNIO S/N Y GARCIA MORENO ENTRADA LLANO GRANDE</v>
          </cell>
        </row>
        <row r="689">
          <cell r="A689" t="str">
            <v>20003035514642</v>
          </cell>
          <cell r="B689">
            <v>487271</v>
          </cell>
          <cell r="C689" t="str">
            <v>20003035514642</v>
          </cell>
          <cell r="D689" t="str">
            <v>CONECEL</v>
          </cell>
          <cell r="E689" t="str">
            <v>DESPACHO</v>
          </cell>
          <cell r="F689" t="str">
            <v>NORMAL</v>
          </cell>
          <cell r="G689" t="str">
            <v>031002004137946</v>
          </cell>
          <cell r="H689">
            <v>44922</v>
          </cell>
          <cell r="I689" t="str">
            <v>ENTREGADO</v>
          </cell>
          <cell r="J689">
            <v>44923</v>
          </cell>
          <cell r="K689" t="str">
            <v xml:space="preserve">JHONATAN MUNOZ GUZMAN / </v>
          </cell>
          <cell r="L689" t="str">
            <v>VIA LA PRIMAVERA Y CALLE E 25 CASA 528 VERDE A CIEN METROS DE LA ESTACION DE SERVICIOS ARAUJO - PETRORIOS A DOS CUADRAS DE LA LAVADORA SAN CARLOS, MACHALA</v>
          </cell>
          <cell r="M689" t="str">
            <v>965394760</v>
          </cell>
          <cell r="N689" t="str">
            <v>979330833 /  958891817</v>
          </cell>
          <cell r="O689" t="str">
            <v/>
          </cell>
          <cell r="P689" t="str">
            <v>MACHALA</v>
          </cell>
          <cell r="Q689" t="str">
            <v>MACHALA</v>
          </cell>
          <cell r="R689" t="str">
            <v>EL ORO</v>
          </cell>
          <cell r="T689" t="str">
            <v>TRAMACO</v>
          </cell>
          <cell r="U689" t="str">
            <v>FLEXNETUIO_PROVINCIA</v>
          </cell>
          <cell r="V689">
            <v>1</v>
          </cell>
          <cell r="W689">
            <v>1</v>
          </cell>
          <cell r="X689" t="str">
            <v>FLEXNET</v>
          </cell>
          <cell r="Y689" t="str">
            <v>FLEX NET CALLE 28 DE JUNIO S/N Y GARCIA MORENO ENTRADA LLANO GRANDE</v>
          </cell>
        </row>
        <row r="690">
          <cell r="A690" t="str">
            <v>20003035510546</v>
          </cell>
          <cell r="B690">
            <v>487272</v>
          </cell>
          <cell r="C690" t="str">
            <v>20003035510546</v>
          </cell>
          <cell r="D690" t="str">
            <v>CONECEL</v>
          </cell>
          <cell r="E690" t="str">
            <v>DESPACHO</v>
          </cell>
          <cell r="F690" t="str">
            <v>NORMAL</v>
          </cell>
          <cell r="G690" t="str">
            <v>031002004137947</v>
          </cell>
          <cell r="H690">
            <v>44922</v>
          </cell>
          <cell r="I690" t="str">
            <v>ENTREGADO</v>
          </cell>
          <cell r="J690">
            <v>44923</v>
          </cell>
          <cell r="K690" t="str">
            <v xml:space="preserve">JHONATAN MUNOZ GUZMAN / </v>
          </cell>
          <cell r="L690" t="str">
            <v>VIA LA PRIMAVERA Y CALLE E 25 CASA 528 VERDE A CIEN METROS DE LA ESTACION DE SERVICIOS ARAUJO - PETRORIOS A DOS CUADRAS DE LA LAVADORA SAN CARLOS, MACHALA</v>
          </cell>
          <cell r="M690" t="str">
            <v>965394760</v>
          </cell>
          <cell r="N690" t="str">
            <v xml:space="preserve">979330833 /  </v>
          </cell>
          <cell r="O690" t="str">
            <v/>
          </cell>
          <cell r="P690" t="str">
            <v>MACHALA</v>
          </cell>
          <cell r="Q690" t="str">
            <v>MACHALA</v>
          </cell>
          <cell r="R690" t="str">
            <v>EL ORO</v>
          </cell>
          <cell r="T690" t="str">
            <v>TRAMACO</v>
          </cell>
          <cell r="U690" t="str">
            <v>FLEXNETUIO_PROVINCIA</v>
          </cell>
          <cell r="V690">
            <v>1</v>
          </cell>
          <cell r="W690">
            <v>1</v>
          </cell>
          <cell r="X690" t="str">
            <v>FLEXNET</v>
          </cell>
          <cell r="Y690" t="str">
            <v>FLEX NET CALLE 28 DE JUNIO S/N Y GARCIA MORENO ENTRADA LLANO GRANDE</v>
          </cell>
        </row>
        <row r="691">
          <cell r="A691" t="str">
            <v>20003041399045</v>
          </cell>
          <cell r="B691">
            <v>487273</v>
          </cell>
          <cell r="C691" t="str">
            <v>20003041399045</v>
          </cell>
          <cell r="D691" t="str">
            <v>CONECEL</v>
          </cell>
          <cell r="E691" t="str">
            <v>DESPACHO</v>
          </cell>
          <cell r="F691" t="str">
            <v>NORMAL</v>
          </cell>
          <cell r="G691" t="str">
            <v>FT76945</v>
          </cell>
          <cell r="H691">
            <v>44922</v>
          </cell>
          <cell r="I691" t="str">
            <v>ENTREGADO</v>
          </cell>
          <cell r="J691">
            <v>44923</v>
          </cell>
          <cell r="K691" t="str">
            <v xml:space="preserve">JORGE DELGADO / </v>
          </cell>
          <cell r="L691" t="str">
            <v>AV ILALO N100 Y ALBERTO ACOSTA CASA CON CERRAMIENTO COLOR LADRILLO EN EL SECTOR DE LABOCATOMA, QUITO</v>
          </cell>
          <cell r="M691" t="str">
            <v>1707196398</v>
          </cell>
          <cell r="N691" t="str">
            <v xml:space="preserve">987481113 /  </v>
          </cell>
          <cell r="O691" t="str">
            <v/>
          </cell>
          <cell r="P691" t="str">
            <v>QUITO</v>
          </cell>
          <cell r="Q691" t="str">
            <v>QUITO</v>
          </cell>
          <cell r="R691" t="str">
            <v>PICHINCHA</v>
          </cell>
          <cell r="T691" t="str">
            <v>FLEXTRANS UIO</v>
          </cell>
          <cell r="U691" t="str">
            <v>FLEXNETUIO_LOCAL</v>
          </cell>
          <cell r="V691">
            <v>1</v>
          </cell>
          <cell r="W691">
            <v>1</v>
          </cell>
          <cell r="X691" t="str">
            <v>FLEXNET</v>
          </cell>
          <cell r="Y691" t="str">
            <v>FLEX NET CALLE 28 DE JUNIO S/N Y GARCIA MORENO ENTRADA LLANO GRANDE</v>
          </cell>
        </row>
        <row r="692">
          <cell r="A692" t="str">
            <v>20003041380586</v>
          </cell>
          <cell r="B692">
            <v>487274</v>
          </cell>
          <cell r="C692" t="str">
            <v>20003041380586</v>
          </cell>
          <cell r="D692" t="str">
            <v>CONECEL</v>
          </cell>
          <cell r="E692" t="str">
            <v>DESPACHO</v>
          </cell>
          <cell r="F692" t="str">
            <v>NORMAL</v>
          </cell>
          <cell r="G692" t="str">
            <v>FT76946</v>
          </cell>
          <cell r="H692">
            <v>44922</v>
          </cell>
          <cell r="I692" t="str">
            <v>COORDINADO</v>
          </cell>
          <cell r="J692">
            <v>44923</v>
          </cell>
          <cell r="K692" t="str">
            <v xml:space="preserve">MYRIAM CATALINA ARAUJO FLORES / </v>
          </cell>
          <cell r="L692" t="str">
            <v>CALLE EL INCA Y 6 DE DICIEMBRE EN EL CONJUNTO MULTIFAMILIAR DEL INCA DPTO 503 JUNTO AL BANCO DEL PACIFICO, QUITO</v>
          </cell>
          <cell r="M692" t="str">
            <v>1704588431</v>
          </cell>
          <cell r="N692" t="str">
            <v xml:space="preserve">984762017 /  </v>
          </cell>
          <cell r="P692" t="str">
            <v>QUITO</v>
          </cell>
          <cell r="Q692" t="str">
            <v>QUITO</v>
          </cell>
          <cell r="R692" t="str">
            <v>PICHINCHA</v>
          </cell>
          <cell r="T692" t="str">
            <v>ITSACOURIER</v>
          </cell>
          <cell r="U692" t="str">
            <v>FLEXNETUIO_LOCAL</v>
          </cell>
          <cell r="V692">
            <v>1</v>
          </cell>
          <cell r="W692">
            <v>1</v>
          </cell>
          <cell r="X692" t="str">
            <v>FLEXNET</v>
          </cell>
          <cell r="Y692" t="str">
            <v>FLEX NET CALLE 28 DE JUNIO S/N Y GARCIA MORENO ENTRADA LLANO GRANDE</v>
          </cell>
        </row>
        <row r="693">
          <cell r="A693" t="str">
            <v>20003041309256</v>
          </cell>
          <cell r="B693">
            <v>487275</v>
          </cell>
          <cell r="C693" t="str">
            <v>20003041309256</v>
          </cell>
          <cell r="D693" t="str">
            <v>CONECEL</v>
          </cell>
          <cell r="E693" t="str">
            <v>DESPACHO</v>
          </cell>
          <cell r="F693" t="str">
            <v>NORMAL</v>
          </cell>
          <cell r="G693" t="str">
            <v>FT76943</v>
          </cell>
          <cell r="H693">
            <v>44922</v>
          </cell>
          <cell r="I693" t="str">
            <v>ENTREGADO</v>
          </cell>
          <cell r="J693">
            <v>44923</v>
          </cell>
          <cell r="K693" t="str">
            <v xml:space="preserve">CECILIA LEONOR IZQUIERDO GALARZA / </v>
          </cell>
          <cell r="L693" t="str">
            <v>BARRIO HEROES DE PAQUISHA CALLE GUSTAVO ORCED Y OE6 MZ 28 LOTE 405 A UNA CUADRA DE ARIZDENT FRENTE A LUBRICANTES NINO JOEL, QUITO</v>
          </cell>
          <cell r="M693" t="str">
            <v>102072451</v>
          </cell>
          <cell r="N693" t="str">
            <v>999090806 /  992407507</v>
          </cell>
          <cell r="O693" t="str">
            <v/>
          </cell>
          <cell r="P693" t="str">
            <v>QUITO</v>
          </cell>
          <cell r="Q693" t="str">
            <v>QUITO</v>
          </cell>
          <cell r="R693" t="str">
            <v>PICHINCHA</v>
          </cell>
          <cell r="U693" t="str">
            <v>FLEXNETUIO_LOCAL</v>
          </cell>
          <cell r="V693">
            <v>1</v>
          </cell>
          <cell r="W693">
            <v>1</v>
          </cell>
          <cell r="X693" t="str">
            <v>FLEXNET</v>
          </cell>
          <cell r="Y693" t="str">
            <v>FLEX NET CALLE 28 DE JUNIO S/N Y GARCIA MORENO ENTRADA LLANO GRANDE</v>
          </cell>
        </row>
        <row r="694">
          <cell r="A694" t="str">
            <v>20003024472666_1</v>
          </cell>
          <cell r="B694">
            <v>487276</v>
          </cell>
          <cell r="C694" t="str">
            <v>20003024472666_1</v>
          </cell>
          <cell r="D694" t="str">
            <v>CONECEL</v>
          </cell>
          <cell r="E694" t="str">
            <v>DESPACHO</v>
          </cell>
          <cell r="F694" t="str">
            <v>NORMAL</v>
          </cell>
          <cell r="G694" t="str">
            <v>031002004137948</v>
          </cell>
          <cell r="H694">
            <v>44922</v>
          </cell>
          <cell r="I694" t="str">
            <v>ENTREGADO</v>
          </cell>
          <cell r="J694">
            <v>44923</v>
          </cell>
          <cell r="K694" t="str">
            <v xml:space="preserve">SARAHI ELIZABETH TAIPE CAGUANO / </v>
          </cell>
          <cell r="L694" t="str">
            <v>CLL ROOSEVELT Y MANUELITA SAENZ/CS BLANCA Y VERDE CS CON LAVADORA/A MEDIA CUADRA DEL PATRONATO MUNICIPAL, LATACUNGA</v>
          </cell>
          <cell r="M694" t="str">
            <v>550427603</v>
          </cell>
          <cell r="N694" t="str">
            <v xml:space="preserve">983781471 /  </v>
          </cell>
          <cell r="O694" t="str">
            <v/>
          </cell>
          <cell r="P694" t="str">
            <v>LATACUNGA</v>
          </cell>
          <cell r="Q694" t="str">
            <v>LATACUNGA</v>
          </cell>
          <cell r="R694" t="str">
            <v>COTOPAXI</v>
          </cell>
          <cell r="T694" t="str">
            <v>TRAMACO</v>
          </cell>
          <cell r="U694" t="str">
            <v>FLEXNETUIO_PROVINCIA</v>
          </cell>
          <cell r="V694">
            <v>1</v>
          </cell>
          <cell r="W694">
            <v>1</v>
          </cell>
          <cell r="X694" t="str">
            <v>FLEXNET</v>
          </cell>
          <cell r="Y694" t="str">
            <v>FLEX NET CALLE 28 DE JUNIO S/N Y GARCIA MORENO ENTRADA LLANO GRANDE</v>
          </cell>
        </row>
        <row r="695">
          <cell r="A695" t="str">
            <v>20003041875142</v>
          </cell>
          <cell r="B695">
            <v>487277</v>
          </cell>
          <cell r="C695" t="str">
            <v>20003041875142</v>
          </cell>
          <cell r="D695" t="str">
            <v>CONECEL</v>
          </cell>
          <cell r="E695" t="str">
            <v>DESPACHO</v>
          </cell>
          <cell r="F695" t="str">
            <v>NORMAL</v>
          </cell>
          <cell r="G695" t="str">
            <v>031002004137949</v>
          </cell>
          <cell r="H695">
            <v>44922</v>
          </cell>
          <cell r="I695" t="str">
            <v>ENTREGADO</v>
          </cell>
          <cell r="J695">
            <v>44923</v>
          </cell>
          <cell r="K695" t="str">
            <v xml:space="preserve">JOSE LUIS YUNGAN ZAMBRANO / </v>
          </cell>
          <cell r="L695" t="str">
            <v>SECTOR MACAJI AV.9 DE OCTUBRE Y DUCHISELA /TRBO MINISTERIO DE AGRICULTURA Y GANADERIA JUNTO A RESINTO FERIAL, RIOBAMBA</v>
          </cell>
          <cell r="M695" t="str">
            <v>603258682</v>
          </cell>
          <cell r="N695" t="str">
            <v xml:space="preserve">999069669 /  </v>
          </cell>
          <cell r="O695" t="str">
            <v/>
          </cell>
          <cell r="P695" t="str">
            <v>RIOBAMBA</v>
          </cell>
          <cell r="Q695" t="str">
            <v>RIOBAMBA</v>
          </cell>
          <cell r="R695" t="str">
            <v>CHIMBORAZO</v>
          </cell>
          <cell r="T695" t="str">
            <v>TRAMACO</v>
          </cell>
          <cell r="U695" t="str">
            <v>FLEXNETUIO_PROVINCIA</v>
          </cell>
          <cell r="V695">
            <v>1</v>
          </cell>
          <cell r="W695">
            <v>1</v>
          </cell>
          <cell r="X695" t="str">
            <v>FLEXNET</v>
          </cell>
          <cell r="Y695" t="str">
            <v>FLEX NET CALLE 28 DE JUNIO S/N Y GARCIA MORENO ENTRADA LLANO GRANDE</v>
          </cell>
        </row>
        <row r="696">
          <cell r="A696" t="str">
            <v>20003041388664</v>
          </cell>
          <cell r="B696">
            <v>487278</v>
          </cell>
          <cell r="C696" t="str">
            <v>20003041388664</v>
          </cell>
          <cell r="D696" t="str">
            <v>CONECEL</v>
          </cell>
          <cell r="E696" t="str">
            <v>DESPACHO</v>
          </cell>
          <cell r="F696" t="str">
            <v>NORMAL</v>
          </cell>
          <cell r="G696" t="str">
            <v>031002004137950</v>
          </cell>
          <cell r="H696">
            <v>44922</v>
          </cell>
          <cell r="I696" t="str">
            <v>EN_TRANSITO</v>
          </cell>
          <cell r="J696">
            <v>44922</v>
          </cell>
          <cell r="K696" t="str">
            <v xml:space="preserve">JOSE IGNACIO DIAS JUMBO / </v>
          </cell>
          <cell r="L696" t="str">
            <v>CLLE COSTA RICA Y CLLE MEXICO 8071 CASA 1P CL CREMA/REF:A 2CDR DE CHIFA DRAGON ROJO, LOJA</v>
          </cell>
          <cell r="M696" t="str">
            <v>1104201908</v>
          </cell>
          <cell r="N696" t="str">
            <v xml:space="preserve">962907930 /  </v>
          </cell>
          <cell r="O696" t="str">
            <v/>
          </cell>
          <cell r="P696" t="str">
            <v>LOJA</v>
          </cell>
          <cell r="Q696" t="str">
            <v>LOJA</v>
          </cell>
          <cell r="R696" t="str">
            <v>LOJA</v>
          </cell>
          <cell r="T696" t="str">
            <v>TRAMACO</v>
          </cell>
          <cell r="U696" t="str">
            <v>FLEXNETUIO_PROVINCIA</v>
          </cell>
          <cell r="V696">
            <v>1</v>
          </cell>
          <cell r="W696">
            <v>1</v>
          </cell>
          <cell r="X696" t="str">
            <v>FLEXNET</v>
          </cell>
          <cell r="Y696" t="str">
            <v>FLEX NET CALLE 28 DE JUNIO S/N Y GARCIA MORENO ENTRADA LLANO GRANDE</v>
          </cell>
        </row>
        <row r="697">
          <cell r="A697" t="str">
            <v>20003040979814</v>
          </cell>
          <cell r="B697">
            <v>487279</v>
          </cell>
          <cell r="C697" t="str">
            <v>20003040979814</v>
          </cell>
          <cell r="D697" t="str">
            <v>CONECEL</v>
          </cell>
          <cell r="E697" t="str">
            <v>DESPACHO</v>
          </cell>
          <cell r="F697" t="str">
            <v>NORMAL</v>
          </cell>
          <cell r="G697" t="str">
            <v>GR20003040979814</v>
          </cell>
          <cell r="H697">
            <v>44922</v>
          </cell>
          <cell r="I697" t="str">
            <v>ENTREGADO</v>
          </cell>
          <cell r="J697">
            <v>44923</v>
          </cell>
          <cell r="K697" t="str">
            <v xml:space="preserve">JUSTIN ALEXANDER SANTOS MERA / </v>
          </cell>
          <cell r="L697" t="str">
            <v>CALLE 7 AV. 24 CASA ESQ. 1 PLANTA COLOR AMARILLO CON NARANJA FRENTE CLINICA ZAMBRANO DIAG. CEVICHERIA EL DELFIN, MANTA</v>
          </cell>
          <cell r="M697" t="str">
            <v>1315721827</v>
          </cell>
          <cell r="N697" t="str">
            <v>963152413 /  990012602</v>
          </cell>
          <cell r="P697" t="str">
            <v>MANTA</v>
          </cell>
          <cell r="Q697" t="str">
            <v>MANTA</v>
          </cell>
          <cell r="R697" t="str">
            <v>MANABI</v>
          </cell>
          <cell r="U697" t="str">
            <v>FLEXNETUIO_PROVINCIA</v>
          </cell>
          <cell r="V697">
            <v>1</v>
          </cell>
          <cell r="W697">
            <v>1</v>
          </cell>
          <cell r="X697" t="str">
            <v>FLEXNET</v>
          </cell>
          <cell r="Y697" t="str">
            <v>FLEX NET CALLE 28 DE JUNIO S/N Y GARCIA MORENO ENTRADA LLANO GRANDE</v>
          </cell>
        </row>
        <row r="698">
          <cell r="A698" t="str">
            <v>20003041879131</v>
          </cell>
          <cell r="B698">
            <v>487280</v>
          </cell>
          <cell r="C698" t="str">
            <v>20003041879131</v>
          </cell>
          <cell r="D698" t="str">
            <v>CONECEL</v>
          </cell>
          <cell r="E698" t="str">
            <v>DESPACHO</v>
          </cell>
          <cell r="F698" t="str">
            <v>NORMAL</v>
          </cell>
          <cell r="G698" t="str">
            <v>031002004137951</v>
          </cell>
          <cell r="H698">
            <v>44922</v>
          </cell>
          <cell r="I698" t="str">
            <v>ENTREGADO</v>
          </cell>
          <cell r="J698">
            <v>44923</v>
          </cell>
          <cell r="K698" t="str">
            <v xml:space="preserve">KERLLY JAILENE CENTENO ULLAGUARI / </v>
          </cell>
          <cell r="L698" t="str">
            <v>BARRIO BUENOS AIRES CALLE PALMERA Y 25 DE JUNIO TRABAJA EN EL ESTADIO NUEVE DE MAYO REF.ALADO DEL COLEGIO NUEVE DE OCTUBRE FRENTE PARQUE CNT, MACHALA</v>
          </cell>
          <cell r="M698" t="str">
            <v>706775475</v>
          </cell>
          <cell r="N698" t="str">
            <v xml:space="preserve">995550950 /  </v>
          </cell>
          <cell r="P698" t="str">
            <v>MACHALA</v>
          </cell>
          <cell r="Q698" t="str">
            <v>MACHALA</v>
          </cell>
          <cell r="R698" t="str">
            <v>EL ORO</v>
          </cell>
          <cell r="T698" t="str">
            <v>TRAMACO</v>
          </cell>
          <cell r="U698" t="str">
            <v>FLEXNETUIO_PROVINCIA</v>
          </cell>
          <cell r="V698">
            <v>1</v>
          </cell>
          <cell r="W698">
            <v>1</v>
          </cell>
          <cell r="X698" t="str">
            <v>FLEXNET</v>
          </cell>
          <cell r="Y698" t="str">
            <v>FLEX NET CALLE 28 DE JUNIO S/N Y GARCIA MORENO ENTRADA LLANO GRANDE</v>
          </cell>
        </row>
        <row r="699">
          <cell r="A699" t="str">
            <v>20003040177208</v>
          </cell>
          <cell r="B699">
            <v>487281</v>
          </cell>
          <cell r="C699" t="str">
            <v>20003040177208</v>
          </cell>
          <cell r="D699" t="str">
            <v>CONECEL</v>
          </cell>
          <cell r="E699" t="str">
            <v>DESPACHO</v>
          </cell>
          <cell r="F699" t="str">
            <v>NORMAL</v>
          </cell>
          <cell r="G699" t="str">
            <v>FT76942</v>
          </cell>
          <cell r="H699">
            <v>44922</v>
          </cell>
          <cell r="I699" t="str">
            <v>COORDINADO</v>
          </cell>
          <cell r="J699">
            <v>44923</v>
          </cell>
          <cell r="K699" t="str">
            <v>HUGO DANIEL HERNANDEZ LOAIZA / HERNANDEZ LOAIZA YESSICA CAROLINA</v>
          </cell>
          <cell r="L699" t="str">
            <v>EN EL CONJUNTO SAN LUIS DE CALDERON N1-19 CALLE QUITUS Y 9 DE AGOSTO JUNTO AL PARQUE DE LA PAMPA, QUITO</v>
          </cell>
          <cell r="M699" t="str">
            <v>1728728682</v>
          </cell>
          <cell r="N699" t="str">
            <v xml:space="preserve">999873852 /  </v>
          </cell>
          <cell r="P699" t="str">
            <v>QUITO</v>
          </cell>
          <cell r="Q699" t="str">
            <v>QUITO</v>
          </cell>
          <cell r="R699" t="str">
            <v>PICHINCHA</v>
          </cell>
          <cell r="T699" t="str">
            <v>ITSACOURIER</v>
          </cell>
          <cell r="U699" t="str">
            <v>FLEXNETUIO_LOCAL</v>
          </cell>
          <cell r="V699">
            <v>1</v>
          </cell>
          <cell r="W699">
            <v>1</v>
          </cell>
          <cell r="X699" t="str">
            <v>FLEXNET</v>
          </cell>
          <cell r="Y699" t="str">
            <v>FLEX NET CALLE 28 DE JUNIO S/N Y GARCIA MORENO ENTRADA LLANO GRANDE</v>
          </cell>
        </row>
        <row r="700">
          <cell r="A700" t="str">
            <v>20003041376626</v>
          </cell>
          <cell r="B700">
            <v>487282</v>
          </cell>
          <cell r="C700" t="str">
            <v>20003041376626</v>
          </cell>
          <cell r="D700" t="str">
            <v>CONECEL</v>
          </cell>
          <cell r="E700" t="str">
            <v>DESPACHO</v>
          </cell>
          <cell r="F700" t="str">
            <v>NORMAL</v>
          </cell>
          <cell r="G700" t="str">
            <v>031002004137952</v>
          </cell>
          <cell r="H700">
            <v>44922</v>
          </cell>
          <cell r="I700" t="str">
            <v>EN_TRANSITO</v>
          </cell>
          <cell r="J700">
            <v>44922</v>
          </cell>
          <cell r="K700" t="str">
            <v>RIOFRIO ORDONEZ MERCEDES HERNESTINA / VALERIA SILVANA RIOFRIO ORDONEZ</v>
          </cell>
          <cell r="L700" t="str">
            <v>BARRIO BORJA CHARAPI Y MATURINI N35-051 CASA DE DOS PISOS COLOR AMARILLO A 2 CUADRAS DE LA ESCUELA MUNICIPAL, LOJA</v>
          </cell>
          <cell r="M700" t="str">
            <v>1102739347</v>
          </cell>
          <cell r="N700" t="str">
            <v>963253429 /  988970713</v>
          </cell>
          <cell r="O700" t="str">
            <v/>
          </cell>
          <cell r="P700" t="str">
            <v>LOJA</v>
          </cell>
          <cell r="Q700" t="str">
            <v>LOJA</v>
          </cell>
          <cell r="R700" t="str">
            <v>LOJA</v>
          </cell>
          <cell r="T700" t="str">
            <v>TRAMACO</v>
          </cell>
          <cell r="U700" t="str">
            <v>FLEXNETUIO_PROVINCIA</v>
          </cell>
          <cell r="V700">
            <v>1</v>
          </cell>
          <cell r="W700">
            <v>1</v>
          </cell>
          <cell r="X700" t="str">
            <v>FLEXNET</v>
          </cell>
          <cell r="Y700" t="str">
            <v>FLEX NET CALLE 28 DE JUNIO S/N Y GARCIA MORENO ENTRADA LLANO GRANDE</v>
          </cell>
        </row>
        <row r="701">
          <cell r="A701" t="str">
            <v>20003041885243</v>
          </cell>
          <cell r="B701">
            <v>487283</v>
          </cell>
          <cell r="C701" t="str">
            <v>20003041885243</v>
          </cell>
          <cell r="D701" t="str">
            <v>CONECEL</v>
          </cell>
          <cell r="E701" t="str">
            <v>DESPACHO</v>
          </cell>
          <cell r="F701" t="str">
            <v>NORMAL</v>
          </cell>
          <cell r="H701">
            <v>44922</v>
          </cell>
          <cell r="I701" t="str">
            <v>INCIDENCIA</v>
          </cell>
          <cell r="J701">
            <v>44923</v>
          </cell>
          <cell r="K701" t="str">
            <v xml:space="preserve">ROSA INES CHUNIR GUTAMA / </v>
          </cell>
          <cell r="L701" t="str">
            <v>GRANCOLOMBIA Y MEGUEL VELEZ CASA 16-29 COLOR AMARILLA PUNTO DE REFERENCIA CASA PATRIMONIAL AMARILLA CON PUETAS VERDE, CUENCA</v>
          </cell>
          <cell r="M701" t="str">
            <v>103078093</v>
          </cell>
          <cell r="N701" t="str">
            <v xml:space="preserve">963265005 /  </v>
          </cell>
          <cell r="P701" t="str">
            <v>CUENCA</v>
          </cell>
          <cell r="Q701" t="str">
            <v>CUENCA</v>
          </cell>
          <cell r="R701" t="str">
            <v>AZUAY</v>
          </cell>
          <cell r="T701" t="str">
            <v>ITSACOURIER</v>
          </cell>
          <cell r="U701" t="str">
            <v>FLEXNETUIO_PROVINCIA</v>
          </cell>
          <cell r="V701">
            <v>1</v>
          </cell>
          <cell r="W701">
            <v>1</v>
          </cell>
          <cell r="X701" t="str">
            <v>FLEXNET</v>
          </cell>
          <cell r="Y701" t="str">
            <v>FLEX NET CALLE 28 DE JUNIO S/N Y GARCIA MORENO ENTRADA LLANO GRANDE</v>
          </cell>
        </row>
        <row r="702">
          <cell r="A702" t="str">
            <v>20003040989694</v>
          </cell>
          <cell r="B702">
            <v>487284</v>
          </cell>
          <cell r="C702" t="str">
            <v>20003040989694</v>
          </cell>
          <cell r="D702" t="str">
            <v>CONECEL</v>
          </cell>
          <cell r="E702" t="str">
            <v>DESPACHO</v>
          </cell>
          <cell r="F702" t="str">
            <v>NORMAL</v>
          </cell>
          <cell r="G702" t="str">
            <v>031002004137953</v>
          </cell>
          <cell r="H702">
            <v>44922</v>
          </cell>
          <cell r="I702" t="str">
            <v>EN_TRANSITO</v>
          </cell>
          <cell r="J702">
            <v>44922</v>
          </cell>
          <cell r="K702" t="str">
            <v xml:space="preserve">VALERIA SILVANA RIOFRIO ORDONEZ / </v>
          </cell>
          <cell r="L702" t="str">
            <v>BARRIO BORJA CHARITY Y MATURINI N350-51 2 PISOS COLOR CERRAMIENTO AMRILLO REF.ALADO 3 CUADRS ESCUELA MUNIPAL, LOJA</v>
          </cell>
          <cell r="M702" t="str">
            <v>1104780950</v>
          </cell>
          <cell r="N702" t="str">
            <v>992567443 /  989729856</v>
          </cell>
          <cell r="O702" t="str">
            <v/>
          </cell>
          <cell r="P702" t="str">
            <v>LOJA</v>
          </cell>
          <cell r="Q702" t="str">
            <v>LOJA</v>
          </cell>
          <cell r="R702" t="str">
            <v>LOJA</v>
          </cell>
          <cell r="T702" t="str">
            <v>TRAMACO</v>
          </cell>
          <cell r="U702" t="str">
            <v>FLEXNETUIO_PROVINCIA</v>
          </cell>
          <cell r="V702">
            <v>1</v>
          </cell>
          <cell r="W702">
            <v>1</v>
          </cell>
          <cell r="X702" t="str">
            <v>FLEXNET</v>
          </cell>
          <cell r="Y702" t="str">
            <v>FLEX NET CALLE 28 DE JUNIO S/N Y GARCIA MORENO ENTRADA LLANO GRANDE</v>
          </cell>
        </row>
        <row r="703">
          <cell r="A703" t="str">
            <v>20003041877157</v>
          </cell>
          <cell r="B703">
            <v>487285</v>
          </cell>
          <cell r="C703" t="str">
            <v>20003041877157</v>
          </cell>
          <cell r="D703" t="str">
            <v>CONECEL</v>
          </cell>
          <cell r="E703" t="str">
            <v>DESPACHO</v>
          </cell>
          <cell r="F703" t="str">
            <v>NORMAL</v>
          </cell>
          <cell r="G703" t="str">
            <v>031002004137954</v>
          </cell>
          <cell r="H703">
            <v>44922</v>
          </cell>
          <cell r="I703" t="str">
            <v>INCIDENCIA</v>
          </cell>
          <cell r="J703">
            <v>44923</v>
          </cell>
          <cell r="K703" t="str">
            <v xml:space="preserve">MILTON PATRICIO CATOTA TULCANAZA / </v>
          </cell>
          <cell r="L703" t="str">
            <v>CDLA MUNICIPAL HERNAN GONZALES DE SAAD Y MARCO TULIO IDROVO LOCAL COMIDA DE MASCOTAS 1P ESQUINERA REF MEDIA CUADRA DE CABANAS EL ENSUENO, IBARRA</v>
          </cell>
          <cell r="M703" t="str">
            <v>1003418520</v>
          </cell>
          <cell r="N703" t="str">
            <v>963469990 /  993249656</v>
          </cell>
          <cell r="O703" t="str">
            <v/>
          </cell>
          <cell r="P703" t="str">
            <v>IBARRA</v>
          </cell>
          <cell r="Q703" t="str">
            <v>IBARRA</v>
          </cell>
          <cell r="R703" t="str">
            <v>IMBABURA</v>
          </cell>
          <cell r="T703" t="str">
            <v>TRAMACO</v>
          </cell>
          <cell r="U703" t="str">
            <v>FLEXNETUIO_PROVINCIA</v>
          </cell>
          <cell r="V703">
            <v>1</v>
          </cell>
          <cell r="W703">
            <v>1</v>
          </cell>
          <cell r="X703" t="str">
            <v>FLEXNET</v>
          </cell>
          <cell r="Y703" t="str">
            <v>FLEX NET CALLE 28 DE JUNIO S/N Y GARCIA MORENO ENTRADA LLANO GRANDE</v>
          </cell>
        </row>
        <row r="704">
          <cell r="A704" t="str">
            <v>20003041866379</v>
          </cell>
          <cell r="B704">
            <v>487286</v>
          </cell>
          <cell r="C704" t="str">
            <v>20003041866379</v>
          </cell>
          <cell r="D704" t="str">
            <v>CONECEL</v>
          </cell>
          <cell r="E704" t="str">
            <v>DESPACHO</v>
          </cell>
          <cell r="F704" t="str">
            <v>NORMAL</v>
          </cell>
          <cell r="G704" t="str">
            <v>031002004137955</v>
          </cell>
          <cell r="H704">
            <v>44922</v>
          </cell>
          <cell r="I704" t="str">
            <v>ENTREGADO</v>
          </cell>
          <cell r="J704">
            <v>44923</v>
          </cell>
          <cell r="K704" t="str">
            <v xml:space="preserve">MARIA ESTHELA VERGARA NINABANDA / </v>
          </cell>
          <cell r="L704" t="str">
            <v>LA JOYA CALLE OLMEDO ENTRE ALVARADO Y SEBASTIAN DE BENALCAZAR RCASA DE 2 PISOS COLOR PLOMO FRENTE AL EDIFICIO DE 3 PISOS COLOR ROJO CON TAXO, RIOBAMBA</v>
          </cell>
          <cell r="M704" t="str">
            <v>601187750</v>
          </cell>
          <cell r="N704" t="str">
            <v>995823063 /  32948128</v>
          </cell>
          <cell r="O704" t="str">
            <v/>
          </cell>
          <cell r="P704" t="str">
            <v>RIOBAMBA</v>
          </cell>
          <cell r="Q704" t="str">
            <v>RIOBAMBA</v>
          </cell>
          <cell r="R704" t="str">
            <v>CHIMBORAZO</v>
          </cell>
          <cell r="T704" t="str">
            <v>TRAMACO</v>
          </cell>
          <cell r="U704" t="str">
            <v>FLEXNETUIO_PROVINCIA</v>
          </cell>
          <cell r="V704">
            <v>1</v>
          </cell>
          <cell r="W704">
            <v>1</v>
          </cell>
          <cell r="X704" t="str">
            <v>FLEXNET</v>
          </cell>
          <cell r="Y704" t="str">
            <v>FLEX NET CALLE 28 DE JUNIO S/N Y GARCIA MORENO ENTRADA LLANO GRANDE</v>
          </cell>
        </row>
        <row r="705">
          <cell r="A705" t="str">
            <v>20003041884187</v>
          </cell>
          <cell r="B705">
            <v>487288</v>
          </cell>
          <cell r="C705" t="str">
            <v>20003041884187</v>
          </cell>
          <cell r="D705" t="str">
            <v>CONECEL</v>
          </cell>
          <cell r="E705" t="str">
            <v>DESPACHO</v>
          </cell>
          <cell r="F705" t="str">
            <v>NORMAL</v>
          </cell>
          <cell r="G705" t="str">
            <v>GR20003041884187</v>
          </cell>
          <cell r="H705">
            <v>44922</v>
          </cell>
          <cell r="I705" t="str">
            <v>COORDINADO</v>
          </cell>
          <cell r="J705">
            <v>44922</v>
          </cell>
          <cell r="K705" t="str">
            <v xml:space="preserve">ALEX PATRICIO MONCAYO VOZMEDIANO / </v>
          </cell>
          <cell r="L705" t="str">
            <v>BARRIO LIBERTADOR/ BIBLIAN Y JUNIN CS 3P CL PORTON BLANCO Y CONCHO DE VINO FRENTE A ESCLA ROLDOS AGUILERA, SANTO DOMINGO</v>
          </cell>
          <cell r="M705" t="str">
            <v>1724200371</v>
          </cell>
          <cell r="N705" t="str">
            <v>998902025 /  990820184</v>
          </cell>
          <cell r="O705" t="str">
            <v/>
          </cell>
          <cell r="P705" t="str">
            <v>SANTO DOMINGO</v>
          </cell>
          <cell r="Q705" t="str">
            <v>SANTO DOMINGO</v>
          </cell>
          <cell r="R705" t="str">
            <v>SANTO DOMINGO DE LOS TSACHILAS</v>
          </cell>
          <cell r="U705" t="str">
            <v>FLEXNETUIO_PROVINCIA</v>
          </cell>
          <cell r="V705">
            <v>1</v>
          </cell>
          <cell r="W705">
            <v>1</v>
          </cell>
          <cell r="X705" t="str">
            <v>FLEXNET</v>
          </cell>
          <cell r="Y705" t="str">
            <v>FLEX NET CALLE 28 DE JUNIO S/N Y GARCIA MORENO ENTRADA LLANO GRANDE</v>
          </cell>
        </row>
        <row r="706">
          <cell r="A706" t="str">
            <v>20003041180769</v>
          </cell>
          <cell r="B706">
            <v>487289</v>
          </cell>
          <cell r="C706" t="str">
            <v>20003041180769</v>
          </cell>
          <cell r="D706" t="str">
            <v>CONECEL</v>
          </cell>
          <cell r="E706" t="str">
            <v>DESPACHO</v>
          </cell>
          <cell r="F706" t="str">
            <v>NORMAL</v>
          </cell>
          <cell r="G706" t="str">
            <v>GR20003041180769</v>
          </cell>
          <cell r="H706">
            <v>44922</v>
          </cell>
          <cell r="I706" t="str">
            <v>COORDINADO</v>
          </cell>
          <cell r="J706">
            <v>44922</v>
          </cell>
          <cell r="K706" t="str">
            <v xml:space="preserve">NELSON RODRIGO LLANO HUILCA / </v>
          </cell>
          <cell r="L706" t="str">
            <v>COOP LOS VERGELES CALLE GONZANAMA FRENTE A LAS CANCHAS MULTIPLES CASA DE DOS PISOS COLOR GRIS, SANTO DOMINGO</v>
          </cell>
          <cell r="M706" t="str">
            <v>1709882151</v>
          </cell>
          <cell r="N706" t="str">
            <v>959164262 /  995077318</v>
          </cell>
          <cell r="O706" t="str">
            <v/>
          </cell>
          <cell r="P706" t="str">
            <v>SANTO DOMINGO</v>
          </cell>
          <cell r="Q706" t="str">
            <v>SANTO DOMINGO</v>
          </cell>
          <cell r="R706" t="str">
            <v>SANTO DOMINGO DE LOS TSACHILAS</v>
          </cell>
          <cell r="U706" t="str">
            <v>FLEXNETUIO_PROVINCIA</v>
          </cell>
          <cell r="V706">
            <v>1</v>
          </cell>
          <cell r="W706">
            <v>1</v>
          </cell>
          <cell r="X706" t="str">
            <v>FLEXNET</v>
          </cell>
          <cell r="Y706" t="str">
            <v>FLEX NET CALLE 28 DE JUNIO S/N Y GARCIA MORENO ENTRADA LLANO GRANDE</v>
          </cell>
        </row>
        <row r="707">
          <cell r="A707" t="str">
            <v>20003041233341</v>
          </cell>
          <cell r="B707">
            <v>487291</v>
          </cell>
          <cell r="C707" t="str">
            <v>20003041233341</v>
          </cell>
          <cell r="D707" t="str">
            <v>CONECEL</v>
          </cell>
          <cell r="E707" t="str">
            <v>DESPACHO</v>
          </cell>
          <cell r="F707" t="str">
            <v>NORMAL</v>
          </cell>
          <cell r="G707" t="str">
            <v>FT76952</v>
          </cell>
          <cell r="H707">
            <v>44922</v>
          </cell>
          <cell r="I707" t="str">
            <v>ENTREGADO</v>
          </cell>
          <cell r="J707">
            <v>44923</v>
          </cell>
          <cell r="K707" t="str">
            <v xml:space="preserve">CHRISTIAN DANIEL GUACHAMIN ASIMBAYA / </v>
          </cell>
          <cell r="L707" t="str">
            <v>CALLE 6 DE DICIEMBRE E ISAAC BARRERA N51-165 FRENTE AL BANCO GUAYAQUIL JUNTO A LA FARMACIA SANA SANA, QUITO</v>
          </cell>
          <cell r="M707" t="str">
            <v>1725162588</v>
          </cell>
          <cell r="N707" t="str">
            <v xml:space="preserve">979632207 /  </v>
          </cell>
          <cell r="O707" t="str">
            <v/>
          </cell>
          <cell r="P707" t="str">
            <v>QUITO</v>
          </cell>
          <cell r="Q707" t="str">
            <v>QUITO</v>
          </cell>
          <cell r="R707" t="str">
            <v>PICHINCHA</v>
          </cell>
          <cell r="T707" t="str">
            <v>ITSACOURIER</v>
          </cell>
          <cell r="U707" t="str">
            <v>FLEXNETUIO_LOCAL</v>
          </cell>
          <cell r="V707">
            <v>1</v>
          </cell>
          <cell r="W707">
            <v>1</v>
          </cell>
          <cell r="X707" t="str">
            <v>FLEXNET</v>
          </cell>
          <cell r="Y707" t="str">
            <v>FLEX NET CALLE 28 DE JUNIO S/N Y GARCIA MORENO ENTRADA LLANO GRANDE</v>
          </cell>
        </row>
        <row r="708">
          <cell r="A708" t="str">
            <v>20003040978241</v>
          </cell>
          <cell r="B708">
            <v>487292</v>
          </cell>
          <cell r="C708" t="str">
            <v>20003040978241</v>
          </cell>
          <cell r="D708" t="str">
            <v>CONECEL</v>
          </cell>
          <cell r="E708" t="str">
            <v>DESPACHO</v>
          </cell>
          <cell r="F708" t="str">
            <v>NORMAL</v>
          </cell>
          <cell r="G708" t="str">
            <v>TF90944</v>
          </cell>
          <cell r="H708">
            <v>44922</v>
          </cell>
          <cell r="I708" t="str">
            <v>ENTREGADO</v>
          </cell>
          <cell r="J708">
            <v>44923</v>
          </cell>
          <cell r="K708" t="str">
            <v xml:space="preserve">PRISCILA CAROLINA PILAMUNGA BALLA / </v>
          </cell>
          <cell r="L708" t="str">
            <v>URBANIZACION JARDINES DEL SALADO MZ 188 SL 1 LOCAL 17 AV RODRIGUEZ BONIN, GUAYAQUIL</v>
          </cell>
          <cell r="M708" t="str">
            <v>944337526</v>
          </cell>
          <cell r="N708" t="str">
            <v xml:space="preserve">989163384 /  </v>
          </cell>
          <cell r="P708" t="str">
            <v>GUAYAQUIL</v>
          </cell>
          <cell r="Q708" t="str">
            <v>GUAYAQUIL</v>
          </cell>
          <cell r="R708" t="str">
            <v>GUAYAS</v>
          </cell>
          <cell r="T708" t="str">
            <v>ITSACOURIER</v>
          </cell>
          <cell r="U708" t="str">
            <v>FLEXNETUIO_GYE</v>
          </cell>
          <cell r="V708">
            <v>1</v>
          </cell>
          <cell r="W708">
            <v>1</v>
          </cell>
          <cell r="X708" t="str">
            <v>FLEXNET</v>
          </cell>
          <cell r="Y708" t="str">
            <v>FLEX NET CALLE 28 DE JUNIO S/N Y GARCIA MORENO ENTRADA LLANO GRANDE</v>
          </cell>
        </row>
        <row r="709">
          <cell r="A709" t="str">
            <v>20003041886168</v>
          </cell>
          <cell r="B709">
            <v>487293</v>
          </cell>
          <cell r="C709" t="str">
            <v>20003041886168</v>
          </cell>
          <cell r="D709" t="str">
            <v>CONECEL</v>
          </cell>
          <cell r="E709" t="str">
            <v>DESPACHO</v>
          </cell>
          <cell r="F709" t="str">
            <v>NORMAL</v>
          </cell>
          <cell r="G709" t="str">
            <v>FT76955</v>
          </cell>
          <cell r="H709">
            <v>44922</v>
          </cell>
          <cell r="I709" t="str">
            <v>INCIDENCIA</v>
          </cell>
          <cell r="J709">
            <v>44923</v>
          </cell>
          <cell r="K709" t="str">
            <v xml:space="preserve">STEVEN ALEXANDER QUIJIA JUINA / </v>
          </cell>
          <cell r="L709" t="str">
            <v>CALLES ATAHUALPA Y 19 DE DICIEMBRE 2 DOS PISOS CORAL REF ARRIBA DEL ESTADIO DE NAYON, QUITO</v>
          </cell>
          <cell r="M709" t="str">
            <v>1754056073</v>
          </cell>
          <cell r="N709" t="str">
            <v xml:space="preserve">992975026 /  </v>
          </cell>
          <cell r="O709" t="str">
            <v/>
          </cell>
          <cell r="P709" t="str">
            <v>QUITO</v>
          </cell>
          <cell r="Q709" t="str">
            <v>QUITO</v>
          </cell>
          <cell r="R709" t="str">
            <v>PICHINCHA</v>
          </cell>
          <cell r="T709" t="str">
            <v>FLEXTRANS UIO</v>
          </cell>
          <cell r="U709" t="str">
            <v>FLEXNETUIO_LOCAL</v>
          </cell>
          <cell r="V709">
            <v>1</v>
          </cell>
          <cell r="W709">
            <v>1</v>
          </cell>
          <cell r="X709" t="str">
            <v>FLEXNET</v>
          </cell>
          <cell r="Y709" t="str">
            <v>FLEX NET CALLE 28 DE JUNIO S/N Y GARCIA MORENO ENTRADA LLANO GRANDE</v>
          </cell>
        </row>
        <row r="710">
          <cell r="A710" t="str">
            <v>20003041870466</v>
          </cell>
          <cell r="B710">
            <v>487287</v>
          </cell>
          <cell r="C710" t="str">
            <v>20003041870466</v>
          </cell>
          <cell r="D710" t="str">
            <v>CONECEL</v>
          </cell>
          <cell r="E710" t="str">
            <v>DESPACHO</v>
          </cell>
          <cell r="F710" t="str">
            <v>NORMAL</v>
          </cell>
          <cell r="G710" t="str">
            <v>031002004137956</v>
          </cell>
          <cell r="H710">
            <v>44922</v>
          </cell>
          <cell r="I710" t="str">
            <v>INCIDENCIA</v>
          </cell>
          <cell r="J710">
            <v>44923</v>
          </cell>
          <cell r="K710" t="str">
            <v>MARIA AUGUSTA CANO LEON / ADRIANA MACHADO</v>
          </cell>
          <cell r="L710" t="str">
            <v>CALLE 12 DE OCTUBRE Y ENTRE ESPANA Y GARCIA MORENO BEIGE CON CAFE JUNTO A RESTAURANTE CIERRA BONITA, RIOBAMBA</v>
          </cell>
          <cell r="M710" t="str">
            <v>603125741</v>
          </cell>
          <cell r="N710" t="str">
            <v xml:space="preserve">992848673 /  </v>
          </cell>
          <cell r="P710" t="str">
            <v>RIOBAMBA</v>
          </cell>
          <cell r="Q710" t="str">
            <v>RIOBAMBA</v>
          </cell>
          <cell r="R710" t="str">
            <v>CHIMBORAZO</v>
          </cell>
          <cell r="T710" t="str">
            <v>TRAMACO</v>
          </cell>
          <cell r="U710" t="str">
            <v>FLEXNETUIO_PROVINCIA</v>
          </cell>
          <cell r="V710">
            <v>1</v>
          </cell>
          <cell r="W710">
            <v>1</v>
          </cell>
          <cell r="X710" t="str">
            <v>FLEXNET</v>
          </cell>
          <cell r="Y710" t="str">
            <v>FLEX NET CALLE 28 DE JUNIO S/N Y GARCIA MORENO ENTRADA LLANO GRANDE</v>
          </cell>
        </row>
        <row r="711">
          <cell r="A711" t="str">
            <v>20003041861057</v>
          </cell>
          <cell r="B711">
            <v>487290</v>
          </cell>
          <cell r="C711" t="str">
            <v>20003041861057</v>
          </cell>
          <cell r="D711" t="str">
            <v>CONECEL</v>
          </cell>
          <cell r="E711" t="str">
            <v>DESPACHO</v>
          </cell>
          <cell r="F711" t="str">
            <v>NORMAL</v>
          </cell>
          <cell r="G711" t="str">
            <v>GR20003041861057</v>
          </cell>
          <cell r="H711">
            <v>44922</v>
          </cell>
          <cell r="I711" t="str">
            <v>INCIDENCIA</v>
          </cell>
          <cell r="J711">
            <v>44923</v>
          </cell>
          <cell r="K711" t="str">
            <v xml:space="preserve">ADALJISA JECENIA BRIONES PAZMINO / </v>
          </cell>
          <cell r="L711" t="str">
            <v>COOP GRAN COLOMBIA CALLE OCEANIA CASA DE UN PISO COLOR NARANJA ENTRANDO POR UNA CANCHA DE FUTBOL A UNA CUADRA DE LA IGLESIA VIRGEN DEL HUAYCO, SANTO DOMINGO</v>
          </cell>
          <cell r="M711" t="str">
            <v>1309332482</v>
          </cell>
          <cell r="N711" t="str">
            <v xml:space="preserve">994869930 /  </v>
          </cell>
          <cell r="P711" t="str">
            <v>SANTO DOMINGO</v>
          </cell>
          <cell r="Q711" t="str">
            <v>SANTO DOMINGO</v>
          </cell>
          <cell r="R711" t="str">
            <v>SANTO DOMINGO DE LOS TSACHILAS</v>
          </cell>
          <cell r="U711" t="str">
            <v>FLEXNETUIO_PROVINCIA</v>
          </cell>
          <cell r="V711">
            <v>1</v>
          </cell>
          <cell r="W711">
            <v>1</v>
          </cell>
          <cell r="X711" t="str">
            <v>FLEXNET</v>
          </cell>
          <cell r="Y711" t="str">
            <v>FLEX NET CALLE 28 DE JUNIO S/N Y GARCIA MORENO ENTRADA LLANO GRANDE</v>
          </cell>
        </row>
        <row r="712">
          <cell r="A712" t="str">
            <v>20003041880343</v>
          </cell>
          <cell r="B712">
            <v>487294</v>
          </cell>
          <cell r="C712" t="str">
            <v>20003041880343</v>
          </cell>
          <cell r="D712" t="str">
            <v>CONECEL</v>
          </cell>
          <cell r="E712" t="str">
            <v>DESPACHO</v>
          </cell>
          <cell r="F712" t="str">
            <v>NORMAL</v>
          </cell>
          <cell r="G712" t="str">
            <v>FT76954</v>
          </cell>
          <cell r="H712">
            <v>44922</v>
          </cell>
          <cell r="I712" t="str">
            <v>COORDINADO</v>
          </cell>
          <cell r="J712">
            <v>44923</v>
          </cell>
          <cell r="K712" t="str">
            <v xml:space="preserve">MARCO VINICIO BECERRA TIPAN / </v>
          </cell>
          <cell r="L712" t="str">
            <v>CALLE URCESINO BAQUERO URBANIZACION SHALOM CONJUNTO PRIVADO PASANDO LAS FLORICALES DE BELLAFLOR Y FLO MUNDO, QUITO</v>
          </cell>
          <cell r="M712" t="str">
            <v>1718259573</v>
          </cell>
          <cell r="N712" t="str">
            <v xml:space="preserve">995050869 /  </v>
          </cell>
          <cell r="O712" t="str">
            <v/>
          </cell>
          <cell r="P712" t="str">
            <v>QUITO</v>
          </cell>
          <cell r="Q712" t="str">
            <v>QUITO</v>
          </cell>
          <cell r="R712" t="str">
            <v>PICHINCHA</v>
          </cell>
          <cell r="T712" t="str">
            <v>FLEXTRANS UIO</v>
          </cell>
          <cell r="U712" t="str">
            <v>FLEXNETUIO_LOCAL</v>
          </cell>
          <cell r="V712">
            <v>1</v>
          </cell>
          <cell r="W712">
            <v>1</v>
          </cell>
          <cell r="X712" t="str">
            <v>FLEXNET</v>
          </cell>
          <cell r="Y712" t="str">
            <v>FLEX NET CALLE 28 DE JUNIO S/N Y GARCIA MORENO ENTRADA LLANO GRANDE</v>
          </cell>
        </row>
        <row r="713">
          <cell r="A713" t="str">
            <v>20003041858328_1</v>
          </cell>
          <cell r="B713">
            <v>487295</v>
          </cell>
          <cell r="C713" t="str">
            <v>20003041858328_1</v>
          </cell>
          <cell r="D713" t="str">
            <v>CONECEL</v>
          </cell>
          <cell r="E713" t="str">
            <v>DESPACHO</v>
          </cell>
          <cell r="F713" t="str">
            <v>NORMAL</v>
          </cell>
          <cell r="G713" t="str">
            <v>FT76953</v>
          </cell>
          <cell r="H713">
            <v>44922</v>
          </cell>
          <cell r="I713" t="str">
            <v>ENTREGADO</v>
          </cell>
          <cell r="J713">
            <v>44923</v>
          </cell>
          <cell r="K713" t="str">
            <v xml:space="preserve">LUIS EDUARDO FLORES DIAZ / </v>
          </cell>
          <cell r="L713" t="str">
            <v>AV SIMON BOLIVAR Y 24 DE MAYO S3276 CS 3PISOS CL TOMATE REF DIAGONAL HOSTERIA EL CANO, QUITO</v>
          </cell>
          <cell r="M713" t="str">
            <v>1702917442</v>
          </cell>
          <cell r="N713" t="str">
            <v xml:space="preserve">969299439 /  </v>
          </cell>
          <cell r="O713" t="str">
            <v/>
          </cell>
          <cell r="P713" t="str">
            <v>QUITO</v>
          </cell>
          <cell r="Q713" t="str">
            <v>QUITO</v>
          </cell>
          <cell r="R713" t="str">
            <v>PICHINCHA</v>
          </cell>
          <cell r="T713" t="str">
            <v>FLEXTRANS UIO</v>
          </cell>
          <cell r="U713" t="str">
            <v>FLEXNETUIO_LOCAL</v>
          </cell>
          <cell r="V713">
            <v>1</v>
          </cell>
          <cell r="W713">
            <v>1</v>
          </cell>
          <cell r="X713" t="str">
            <v>FLEXNET</v>
          </cell>
          <cell r="Y713" t="str">
            <v>FLEX NET CALLE 28 DE JUNIO S/N Y GARCIA MORENO ENTRADA LLANO GRANDE</v>
          </cell>
        </row>
        <row r="714">
          <cell r="A714" t="str">
            <v>20003040229105</v>
          </cell>
          <cell r="B714">
            <v>487296</v>
          </cell>
          <cell r="C714" t="str">
            <v>20003040229105</v>
          </cell>
          <cell r="D714" t="str">
            <v>CONECEL</v>
          </cell>
          <cell r="E714" t="str">
            <v>DESPACHO</v>
          </cell>
          <cell r="F714" t="str">
            <v>NORMAL</v>
          </cell>
          <cell r="G714" t="str">
            <v>FT76950</v>
          </cell>
          <cell r="H714">
            <v>44922</v>
          </cell>
          <cell r="I714" t="str">
            <v>COORDINADO</v>
          </cell>
          <cell r="J714">
            <v>44923</v>
          </cell>
          <cell r="K714" t="str">
            <v xml:space="preserve">ALEXANDRA ELIZABETH SARANGO LLUMIQUINGA / </v>
          </cell>
          <cell r="L714" t="str">
            <v>FELIPE VITERI Y CESAR ENDARA A LADO CENTRO DE COMERCIO DEL COMITE DEL PUEBLO CASA DE COLOR BLANCO, QUITO</v>
          </cell>
          <cell r="M714" t="str">
            <v>1718726621</v>
          </cell>
          <cell r="N714" t="str">
            <v>983488807 /  982722702</v>
          </cell>
          <cell r="O714" t="str">
            <v/>
          </cell>
          <cell r="P714" t="str">
            <v>QUITO</v>
          </cell>
          <cell r="Q714" t="str">
            <v>QUITO</v>
          </cell>
          <cell r="R714" t="str">
            <v>PICHINCHA</v>
          </cell>
          <cell r="T714" t="str">
            <v>ITSACOURIER</v>
          </cell>
          <cell r="U714" t="str">
            <v>FLEXNETUIO_LOCAL</v>
          </cell>
          <cell r="V714">
            <v>1</v>
          </cell>
          <cell r="W714">
            <v>1</v>
          </cell>
          <cell r="X714" t="str">
            <v>FLEXNET</v>
          </cell>
          <cell r="Y714" t="str">
            <v>FLEX NET CALLE 28 DE JUNIO S/N Y GARCIA MORENO ENTRADA LLANO GRANDE</v>
          </cell>
        </row>
        <row r="715">
          <cell r="A715" t="str">
            <v>20003041321659</v>
          </cell>
          <cell r="B715">
            <v>487297</v>
          </cell>
          <cell r="C715" t="str">
            <v>20003041321659</v>
          </cell>
          <cell r="D715" t="str">
            <v>CONECEL</v>
          </cell>
          <cell r="E715" t="str">
            <v>DESPACHO</v>
          </cell>
          <cell r="F715" t="str">
            <v>NORMAL</v>
          </cell>
          <cell r="G715" t="str">
            <v>FT76951</v>
          </cell>
          <cell r="H715">
            <v>44922</v>
          </cell>
          <cell r="I715" t="str">
            <v>ENTREGADO</v>
          </cell>
          <cell r="J715">
            <v>44923</v>
          </cell>
          <cell r="K715" t="str">
            <v xml:space="preserve">CARLOS ANDRES VERA GARCIA / </v>
          </cell>
          <cell r="L715" t="str">
            <v>CALLE LAS LOMAS Y PASAJE A LOTE 32 FRENTE AL CJT LA CAMPINA CASA 2 PISOS CLR BLANCA JUNTO A UNA TIENDA, QUITO</v>
          </cell>
          <cell r="M715" t="str">
            <v>1718409095</v>
          </cell>
          <cell r="N715" t="str">
            <v xml:space="preserve">967680530 /  </v>
          </cell>
          <cell r="O715" t="str">
            <v/>
          </cell>
          <cell r="P715" t="str">
            <v>QUITO</v>
          </cell>
          <cell r="Q715" t="str">
            <v>QUITO</v>
          </cell>
          <cell r="R715" t="str">
            <v>PICHINCHA</v>
          </cell>
          <cell r="T715" t="str">
            <v>ITSACOURIER</v>
          </cell>
          <cell r="U715" t="str">
            <v>FLEXNETUIO_LOCAL</v>
          </cell>
          <cell r="V715">
            <v>1</v>
          </cell>
          <cell r="W715">
            <v>1</v>
          </cell>
          <cell r="X715" t="str">
            <v>FLEXNET</v>
          </cell>
          <cell r="Y715" t="str">
            <v>FLEX NET CALLE 28 DE JUNIO S/N Y GARCIA MORENO ENTRADA LLANO GRANDE</v>
          </cell>
        </row>
        <row r="716">
          <cell r="A716" t="str">
            <v>20003041885237</v>
          </cell>
          <cell r="B716">
            <v>487262</v>
          </cell>
          <cell r="C716" t="str">
            <v>20003041885237</v>
          </cell>
          <cell r="D716" t="str">
            <v>CONECEL</v>
          </cell>
          <cell r="E716" t="str">
            <v>DESPACHO</v>
          </cell>
          <cell r="F716" t="str">
            <v>NORMAL</v>
          </cell>
          <cell r="G716" t="str">
            <v/>
          </cell>
          <cell r="H716">
            <v>44922</v>
          </cell>
          <cell r="I716" t="str">
            <v>EN_PROCESO</v>
          </cell>
          <cell r="J716">
            <v>44922</v>
          </cell>
          <cell r="K716" t="str">
            <v>MEJIA MEJIA MIGUEL FERNANDO</v>
          </cell>
          <cell r="L716" t="str">
            <v>PICHINCHA QUITO ITCHIMBIA BARRIO LA VICENTINA CALLE CONDAMINE N17 73 Y MANUEL ALBAN REF A 1 CUADRA Y MEDIA DE LA IGLESIA DE LA VICENTINA NO. 0993305212</v>
          </cell>
          <cell r="M716" t="str">
            <v>915101257</v>
          </cell>
          <cell r="N716" t="str">
            <v>993305212</v>
          </cell>
          <cell r="O716" t="str">
            <v/>
          </cell>
          <cell r="P716" t="str">
            <v>QUITO</v>
          </cell>
          <cell r="Q716" t="str">
            <v>QUITO</v>
          </cell>
          <cell r="R716" t="str">
            <v>PICHINCHA</v>
          </cell>
          <cell r="U716" t="str">
            <v>FLEXNETUIO_LOCAL</v>
          </cell>
          <cell r="V716">
            <v>1</v>
          </cell>
          <cell r="W716">
            <v>1</v>
          </cell>
          <cell r="X716" t="str">
            <v>FLEXNET</v>
          </cell>
          <cell r="Y716" t="str">
            <v>FLEX NET CALLE 28 DE JUNIO S/N Y GARCIA MORENO ENTRADA LLANO GRANDE</v>
          </cell>
        </row>
        <row r="717">
          <cell r="A717" t="str">
            <v>20003040247122</v>
          </cell>
          <cell r="B717">
            <v>487261</v>
          </cell>
          <cell r="C717" t="str">
            <v>20003040247122</v>
          </cell>
          <cell r="D717" t="str">
            <v>CONECEL</v>
          </cell>
          <cell r="E717" t="str">
            <v>DESPACHO</v>
          </cell>
          <cell r="F717" t="str">
            <v>NORMAL</v>
          </cell>
          <cell r="G717" t="str">
            <v>TF91120</v>
          </cell>
          <cell r="H717">
            <v>44922</v>
          </cell>
          <cell r="I717" t="str">
            <v>CARGADO_VEHICULO</v>
          </cell>
          <cell r="J717">
            <v>44923</v>
          </cell>
          <cell r="K717" t="str">
            <v>GONZALEZ CARRANZA DIVAR ALEX</v>
          </cell>
          <cell r="L717" t="str">
            <v>"GUAYAS DaulE-LaAURORA/EN CDLA LA JOYA etapa opalo mz 4 VILLA 14 , en el Km 14.5 Avenida Leon Febres Cordero Diagonal a la Etapa Quarzo , como referencia a espaldas del Banco del Pacifico ""Centro Vir</v>
          </cell>
          <cell r="M717" t="str">
            <v>913018941</v>
          </cell>
          <cell r="N717" t="str">
            <v>992123277</v>
          </cell>
          <cell r="O717" t="str">
            <v/>
          </cell>
          <cell r="P717" t="str">
            <v>GUAYAQUIL</v>
          </cell>
          <cell r="Q717" t="str">
            <v>GUAYAQUIL</v>
          </cell>
          <cell r="R717" t="str">
            <v>GUAYAS</v>
          </cell>
          <cell r="U717" t="str">
            <v>FLEXNETUIO_GYE</v>
          </cell>
          <cell r="V717">
            <v>1</v>
          </cell>
          <cell r="W717">
            <v>1</v>
          </cell>
          <cell r="X717" t="str">
            <v>FLEXNET</v>
          </cell>
          <cell r="Y717" t="str">
            <v>FLEX NET CALLE 28 DE JUNIO S/N Y GARCIA MORENO ENTRADA LLANO GRANDE</v>
          </cell>
        </row>
        <row r="718">
          <cell r="A718" t="str">
            <v>20003037865256</v>
          </cell>
          <cell r="B718">
            <v>487254</v>
          </cell>
          <cell r="C718" t="str">
            <v>20003037865256</v>
          </cell>
          <cell r="D718" t="str">
            <v>CONECEL</v>
          </cell>
          <cell r="E718" t="str">
            <v>DESPACHO</v>
          </cell>
          <cell r="F718" t="str">
            <v>NORMAL</v>
          </cell>
          <cell r="G718" t="str">
            <v>TF90963</v>
          </cell>
          <cell r="H718">
            <v>44922</v>
          </cell>
          <cell r="I718" t="str">
            <v>COORDINADO</v>
          </cell>
          <cell r="J718">
            <v>44922</v>
          </cell>
          <cell r="K718" t="str">
            <v>VILLARROEL LUZURIAGA VIVIANA ESTEFANIA</v>
          </cell>
          <cell r="L718" t="str">
            <v>0979696203 AV BRASIL N39-273 Y CHARLES DARWUIN CASA DE 1 PISO COLD BLANCO EN BIO ESTETICA CALIDA</v>
          </cell>
          <cell r="M718" t="str">
            <v>1722172739</v>
          </cell>
          <cell r="N718" t="str">
            <v>997771386 /  979696203</v>
          </cell>
          <cell r="P718" t="str">
            <v>QUITO</v>
          </cell>
          <cell r="Q718" t="str">
            <v>QUITO</v>
          </cell>
          <cell r="R718" t="str">
            <v>PICHINCHA</v>
          </cell>
          <cell r="U718" t="str">
            <v>FLEXNETUIO_LOCAL</v>
          </cell>
          <cell r="V718">
            <v>1</v>
          </cell>
          <cell r="W718">
            <v>1</v>
          </cell>
          <cell r="X718" t="str">
            <v>FLEXNET</v>
          </cell>
          <cell r="Y718" t="str">
            <v>FLEX NET CALLE 28 DE JUNIO S/N Y GARCIA MORENO ENTRADA LLANO GRANDE</v>
          </cell>
        </row>
        <row r="719">
          <cell r="A719" t="str">
            <v>20003036006074</v>
          </cell>
          <cell r="B719">
            <v>487255</v>
          </cell>
          <cell r="C719" t="str">
            <v>20003036006074</v>
          </cell>
          <cell r="D719" t="str">
            <v>CONECEL</v>
          </cell>
          <cell r="E719" t="str">
            <v>DESPACHO</v>
          </cell>
          <cell r="F719" t="str">
            <v>NORMAL</v>
          </cell>
          <cell r="G719" t="str">
            <v>TF90964</v>
          </cell>
          <cell r="H719">
            <v>44922</v>
          </cell>
          <cell r="I719" t="str">
            <v>COORDINADO</v>
          </cell>
          <cell r="J719">
            <v>44922</v>
          </cell>
          <cell r="K719" t="str">
            <v>ILLESCAS AGUILAR VERONICA MARISOL</v>
          </cell>
          <cell r="L719" t="str">
            <v>CARLOS ARROYO DEL RIO N35-30 Y GERMAN ALEMAN 3 CUADRAS TRAS MEGAMAXI DE AV 6 DE DICIMIEMBRE CASA DE 2 PISOS BLANCA</v>
          </cell>
          <cell r="M719" t="str">
            <v>1706931548</v>
          </cell>
          <cell r="N719" t="str">
            <v>999718787 /  -</v>
          </cell>
          <cell r="P719" t="str">
            <v>QUITO</v>
          </cell>
          <cell r="Q719" t="str">
            <v>QUITO</v>
          </cell>
          <cell r="R719" t="str">
            <v>PICHINCHA</v>
          </cell>
          <cell r="U719" t="str">
            <v>FLEXNETUIO_LOCAL</v>
          </cell>
          <cell r="V719">
            <v>1</v>
          </cell>
          <cell r="W719">
            <v>1</v>
          </cell>
          <cell r="X719" t="str">
            <v>FLEXNET</v>
          </cell>
          <cell r="Y719" t="str">
            <v>FLEX NET CALLE 28 DE JUNIO S/N Y GARCIA MORENO ENTRADA LLANO GRANDE</v>
          </cell>
        </row>
        <row r="720">
          <cell r="A720" t="str">
            <v>20003035994198</v>
          </cell>
          <cell r="B720">
            <v>487256</v>
          </cell>
          <cell r="C720" t="str">
            <v>20003035994198</v>
          </cell>
          <cell r="D720" t="str">
            <v>CONECEL</v>
          </cell>
          <cell r="E720" t="str">
            <v>DESPACHO</v>
          </cell>
          <cell r="F720" t="str">
            <v>NORMAL</v>
          </cell>
          <cell r="G720" t="str">
            <v>TF90965</v>
          </cell>
          <cell r="H720">
            <v>44922</v>
          </cell>
          <cell r="I720" t="str">
            <v>INCIDENCIA</v>
          </cell>
          <cell r="J720">
            <v>44923</v>
          </cell>
          <cell r="K720" t="str">
            <v>RUANO PENAFIEL ZULEMA GUADALUPE</v>
          </cell>
          <cell r="L720" t="str">
            <v>VIA SANGOLQUI SECTOR ITULCACHE LA COCHA ENTREGA EN FLORICOLA FLAOWER VILLAS FINCA</v>
          </cell>
          <cell r="M720" t="str">
            <v>1002668174</v>
          </cell>
          <cell r="N720" t="str">
            <v>995972575 /  -</v>
          </cell>
          <cell r="P720" t="str">
            <v>QUITO</v>
          </cell>
          <cell r="Q720" t="str">
            <v>QUITO</v>
          </cell>
          <cell r="R720" t="str">
            <v>PICHINCHA</v>
          </cell>
          <cell r="U720" t="str">
            <v>FLEXNETUIO_LOCAL</v>
          </cell>
          <cell r="V720">
            <v>1</v>
          </cell>
          <cell r="W720">
            <v>1</v>
          </cell>
          <cell r="X720" t="str">
            <v>FLEXNET</v>
          </cell>
          <cell r="Y720" t="str">
            <v>FLEX NET CALLE 28 DE JUNIO S/N Y GARCIA MORENO ENTRADA LLANO GRANDE</v>
          </cell>
        </row>
        <row r="721">
          <cell r="A721" t="str">
            <v>20003036034953</v>
          </cell>
          <cell r="B721">
            <v>487257</v>
          </cell>
          <cell r="C721" t="str">
            <v>20003036034953</v>
          </cell>
          <cell r="D721" t="str">
            <v>CONECEL</v>
          </cell>
          <cell r="E721" t="str">
            <v>DESPACHO</v>
          </cell>
          <cell r="F721" t="str">
            <v>NORMAL</v>
          </cell>
          <cell r="G721" t="str">
            <v>TF90966</v>
          </cell>
          <cell r="H721">
            <v>44922</v>
          </cell>
          <cell r="I721" t="str">
            <v>ENTREGADO</v>
          </cell>
          <cell r="J721">
            <v>44923</v>
          </cell>
          <cell r="K721" t="str">
            <v>CARVAJAL JIMENEZ MARCELA DEL ROCIO</v>
          </cell>
          <cell r="L721" t="str">
            <v>AMAGASI DEL INCA E13-36 Y DE LOS GUAYACANES, EN EL CONJUNTO AGER 2002 CASA 1, ARRIBA DEL COLEGIO FEK Y LA EMBAJADA AMERICANA</v>
          </cell>
          <cell r="M721" t="str">
            <v>1713801668</v>
          </cell>
          <cell r="N721" t="str">
            <v>999441976 /  999441976</v>
          </cell>
          <cell r="P721" t="str">
            <v>QUITO</v>
          </cell>
          <cell r="Q721" t="str">
            <v>QUITO</v>
          </cell>
          <cell r="R721" t="str">
            <v>PICHINCHA</v>
          </cell>
          <cell r="U721" t="str">
            <v>FLEXNETUIO_LOCAL</v>
          </cell>
          <cell r="V721">
            <v>1</v>
          </cell>
          <cell r="W721">
            <v>1</v>
          </cell>
          <cell r="X721" t="str">
            <v>FLEXNET</v>
          </cell>
          <cell r="Y721" t="str">
            <v>FLEX NET CALLE 28 DE JUNIO S/N Y GARCIA MORENO ENTRADA LLANO GRANDE</v>
          </cell>
        </row>
        <row r="722">
          <cell r="A722" t="str">
            <v>20003040256239</v>
          </cell>
          <cell r="B722">
            <v>487258</v>
          </cell>
          <cell r="C722" t="str">
            <v>20003040256239</v>
          </cell>
          <cell r="D722" t="str">
            <v>CONECEL</v>
          </cell>
          <cell r="E722" t="str">
            <v>DESPACHO</v>
          </cell>
          <cell r="F722" t="str">
            <v>NORMAL</v>
          </cell>
          <cell r="G722" t="str">
            <v>031002004138386</v>
          </cell>
          <cell r="H722">
            <v>44922</v>
          </cell>
          <cell r="I722" t="str">
            <v>ENTREGADO</v>
          </cell>
          <cell r="J722">
            <v>44923</v>
          </cell>
          <cell r="K722" t="str">
            <v>SOLIZ SACAQUIRIN JENNY PATRICIA</v>
          </cell>
          <cell r="L722" t="str">
            <v>AV DON BOSCO Y CARLOS QUINTA /UNIDAD EDUCATIVA TECNICO SALESIANO REF FRENTE A PARADA A BUSES LLAMAR 1 HR ANTES CCI</v>
          </cell>
          <cell r="M722" t="str">
            <v>104919279</v>
          </cell>
          <cell r="N722" t="str">
            <v>987206036 /  987206036</v>
          </cell>
          <cell r="P722" t="str">
            <v>CUENCA</v>
          </cell>
          <cell r="Q722" t="str">
            <v>CUENCA</v>
          </cell>
          <cell r="R722" t="str">
            <v>AZUAY</v>
          </cell>
          <cell r="T722" t="str">
            <v>TRAMACO</v>
          </cell>
          <cell r="U722" t="str">
            <v>FLEXNETUIO_PROVINCIA</v>
          </cell>
          <cell r="V722">
            <v>1</v>
          </cell>
          <cell r="W722">
            <v>1</v>
          </cell>
          <cell r="X722" t="str">
            <v>FLEXNET</v>
          </cell>
          <cell r="Y722" t="str">
            <v>FLEX NET CALLE 28 DE JUNIO S/N Y GARCIA MORENO ENTRADA LLANO GRANDE</v>
          </cell>
        </row>
        <row r="723">
          <cell r="A723" t="str">
            <v>20003041321072</v>
          </cell>
          <cell r="B723">
            <v>487259</v>
          </cell>
          <cell r="C723" t="str">
            <v>20003041321072</v>
          </cell>
          <cell r="D723" t="str">
            <v>CONECEL</v>
          </cell>
          <cell r="E723" t="str">
            <v>DESPACHO</v>
          </cell>
          <cell r="F723" t="str">
            <v>NORMAL</v>
          </cell>
          <cell r="G723" t="str">
            <v>TF90967</v>
          </cell>
          <cell r="H723">
            <v>44922</v>
          </cell>
          <cell r="I723" t="str">
            <v>COORDINADO</v>
          </cell>
          <cell r="J723">
            <v>44922</v>
          </cell>
          <cell r="K723" t="str">
            <v>VELASTEGUI LOPEZ MARIO ALEJANDRO</v>
          </cell>
          <cell r="L723" t="str">
            <v>CALLE JOSE DE ARMERO OE718 Y FERNANDO MAGALLANES CASA ESQUINERA DE 4 PS COLOR BLANCO CON CAFE EN LA TIENDA DON GILLO</v>
          </cell>
          <cell r="M723" t="str">
            <v>1713625885</v>
          </cell>
          <cell r="N723" t="str">
            <v>986943475 /  986943475</v>
          </cell>
          <cell r="P723" t="str">
            <v>QUITO</v>
          </cell>
          <cell r="Q723" t="str">
            <v>QUITO</v>
          </cell>
          <cell r="R723" t="str">
            <v>PICHINCHA</v>
          </cell>
          <cell r="U723" t="str">
            <v>FLEXNETUIO_LOCAL</v>
          </cell>
          <cell r="V723">
            <v>1</v>
          </cell>
          <cell r="W723">
            <v>1</v>
          </cell>
          <cell r="X723" t="str">
            <v>FLEXNET</v>
          </cell>
          <cell r="Y723" t="str">
            <v>FLEX NET CALLE 28 DE JUNIO S/N Y GARCIA MORENO ENTRADA LLANO GRANDE</v>
          </cell>
        </row>
        <row r="724">
          <cell r="A724" t="str">
            <v>1718042177</v>
          </cell>
          <cell r="B724">
            <v>487260</v>
          </cell>
          <cell r="C724" t="str">
            <v>1718042177</v>
          </cell>
          <cell r="D724" t="str">
            <v>CONECEL</v>
          </cell>
          <cell r="E724" t="str">
            <v>DESPACHO</v>
          </cell>
          <cell r="F724" t="str">
            <v>NORMAL</v>
          </cell>
          <cell r="G724" t="str">
            <v>TF90968</v>
          </cell>
          <cell r="H724">
            <v>44922</v>
          </cell>
          <cell r="I724" t="str">
            <v>COORDINADO</v>
          </cell>
          <cell r="J724">
            <v>44922</v>
          </cell>
          <cell r="K724" t="str">
            <v>DEISY CECILIA TRAVEZ PENAFIEL</v>
          </cell>
          <cell r="L724" t="str">
            <v>PASAJE ANDREA ARMAS Y AURELIO DAVILA CAJAS EL CONJUNTO DIE ECKE CS 12 COMUNICARSE 0984588573</v>
          </cell>
          <cell r="M724" t="str">
            <v>1718042177</v>
          </cell>
          <cell r="N724" t="str">
            <v>984588573 /  984588573</v>
          </cell>
          <cell r="P724" t="str">
            <v>QUITO</v>
          </cell>
          <cell r="Q724" t="str">
            <v>QUITO</v>
          </cell>
          <cell r="R724" t="str">
            <v>PICHINCHA</v>
          </cell>
          <cell r="U724" t="str">
            <v>FLEXNETUIO_LOCAL</v>
          </cell>
          <cell r="V724">
            <v>1</v>
          </cell>
          <cell r="W724">
            <v>1</v>
          </cell>
          <cell r="X724" t="str">
            <v>FLEXNET</v>
          </cell>
          <cell r="Y724" t="str">
            <v>FLEX NET CALLE 28 DE JUNIO S/N Y GARCIA MORENO ENTRADA LLANO GRANDE</v>
          </cell>
        </row>
        <row r="725">
          <cell r="A725" t="str">
            <v>1723495873</v>
          </cell>
          <cell r="B725">
            <v>487249</v>
          </cell>
          <cell r="C725" t="str">
            <v>1723495873</v>
          </cell>
          <cell r="D725" t="str">
            <v>CONECEL</v>
          </cell>
          <cell r="E725" t="str">
            <v>DESPACHO</v>
          </cell>
          <cell r="F725" t="str">
            <v>NORMAL</v>
          </cell>
          <cell r="G725" t="str">
            <v>TF90958</v>
          </cell>
          <cell r="H725">
            <v>44922</v>
          </cell>
          <cell r="I725" t="str">
            <v>ENTREGADO</v>
          </cell>
          <cell r="J725">
            <v>44923</v>
          </cell>
          <cell r="K725" t="str">
            <v>GONZALEZ GALVEZ JESUS ALEJANDRO</v>
          </cell>
          <cell r="L725" t="str">
            <v>PASAJE C E8-42 Y RUDECINDO LESAMA CS 3P CLR DURAZNO CON LINEAS ROJAS A 1 CUADRA DEL UPC.COPIA CI.</v>
          </cell>
          <cell r="M725" t="str">
            <v>1723495873</v>
          </cell>
          <cell r="N725" t="str">
            <v>987024545 /  987024545</v>
          </cell>
          <cell r="P725" t="str">
            <v>QUITO</v>
          </cell>
          <cell r="Q725" t="str">
            <v>QUITO</v>
          </cell>
          <cell r="R725" t="str">
            <v>PICHINCHA</v>
          </cell>
          <cell r="U725" t="str">
            <v>FLEXNETUIO_LOCAL</v>
          </cell>
          <cell r="V725">
            <v>1</v>
          </cell>
          <cell r="W725">
            <v>1</v>
          </cell>
          <cell r="X725" t="str">
            <v>FLEXNET</v>
          </cell>
          <cell r="Y725" t="str">
            <v>FLEX NET CALLE 28 DE JUNIO S/N Y GARCIA MORENO ENTRADA LLANO GRANDE</v>
          </cell>
        </row>
        <row r="726">
          <cell r="A726" t="str">
            <v>20003037062063</v>
          </cell>
          <cell r="B726">
            <v>487250</v>
          </cell>
          <cell r="C726" t="str">
            <v>20003037062063</v>
          </cell>
          <cell r="D726" t="str">
            <v>CONECEL</v>
          </cell>
          <cell r="E726" t="str">
            <v>DESPACHO</v>
          </cell>
          <cell r="F726" t="str">
            <v>NORMAL</v>
          </cell>
          <cell r="G726" t="str">
            <v>TF90959</v>
          </cell>
          <cell r="H726">
            <v>44922</v>
          </cell>
          <cell r="I726" t="str">
            <v>ENTREGADO</v>
          </cell>
          <cell r="J726">
            <v>44923</v>
          </cell>
          <cell r="K726" t="str">
            <v>RCB CRISTIAN ZAMBRANO/CLTE SILVA ROMERO TERESA CATALINA</v>
          </cell>
          <cell r="L726" t="str">
            <v>CASA CLARO UIO AV AMAZONAS ENTRE RIO COCA Y LUIS BARBERI FRENTE A LA MATRIZ PRINCIPAL DE CLARO RECB CRISTIAN ZAMBRANO O DIEGO JAYA</v>
          </cell>
          <cell r="M726" t="str">
            <v>1715763031</v>
          </cell>
          <cell r="N726" t="str">
            <v>993481538 /  993481538</v>
          </cell>
          <cell r="P726" t="str">
            <v>QUITO</v>
          </cell>
          <cell r="Q726" t="str">
            <v>QUITO</v>
          </cell>
          <cell r="R726" t="str">
            <v>PICHINCHA</v>
          </cell>
          <cell r="U726" t="str">
            <v>FLEXNETUIO_LOCAL</v>
          </cell>
          <cell r="V726">
            <v>1</v>
          </cell>
          <cell r="W726">
            <v>1</v>
          </cell>
          <cell r="X726" t="str">
            <v>FLEXNET</v>
          </cell>
          <cell r="Y726" t="str">
            <v>FLEX NET CALLE 28 DE JUNIO S/N Y GARCIA MORENO ENTRADA LLANO GRANDE</v>
          </cell>
        </row>
        <row r="727">
          <cell r="A727" t="str">
            <v>20003037956785</v>
          </cell>
          <cell r="B727">
            <v>487251</v>
          </cell>
          <cell r="C727" t="str">
            <v>20003037956785</v>
          </cell>
          <cell r="D727" t="str">
            <v>CONECEL</v>
          </cell>
          <cell r="E727" t="str">
            <v>DESPACHO</v>
          </cell>
          <cell r="F727" t="str">
            <v>NORMAL</v>
          </cell>
          <cell r="G727" t="str">
            <v>TF90960</v>
          </cell>
          <cell r="H727">
            <v>44922</v>
          </cell>
          <cell r="I727" t="str">
            <v>COORDINADO</v>
          </cell>
          <cell r="J727">
            <v>44922</v>
          </cell>
          <cell r="K727" t="str">
            <v>SAENZ MUNOZ JULIO LEONARDO</v>
          </cell>
          <cell r="L727" t="str">
            <v>CONJUNTO HABITACIONAL TORRES DE PONCIANO BAJO CALLE EUFEMIA BERRIO Y CALLE JOSEFA TINAJERO #71-339 CS 4 PS CL CREMA REF: ESTADIO DE LA LIGA</v>
          </cell>
          <cell r="M727" t="str">
            <v>1717424525</v>
          </cell>
          <cell r="N727" t="str">
            <v>995846032 /  995846032</v>
          </cell>
          <cell r="P727" t="str">
            <v>QUITO</v>
          </cell>
          <cell r="Q727" t="str">
            <v>QUITO</v>
          </cell>
          <cell r="R727" t="str">
            <v>PICHINCHA</v>
          </cell>
          <cell r="U727" t="str">
            <v>FLEXNETUIO_LOCAL</v>
          </cell>
          <cell r="V727">
            <v>1</v>
          </cell>
          <cell r="W727">
            <v>1</v>
          </cell>
          <cell r="X727" t="str">
            <v>FLEXNET</v>
          </cell>
          <cell r="Y727" t="str">
            <v>FLEX NET CALLE 28 DE JUNIO S/N Y GARCIA MORENO ENTRADA LLANO GRANDE</v>
          </cell>
        </row>
        <row r="728">
          <cell r="A728" t="str">
            <v>20003034484767</v>
          </cell>
          <cell r="B728">
            <v>487252</v>
          </cell>
          <cell r="C728" t="str">
            <v>20003034484767</v>
          </cell>
          <cell r="D728" t="str">
            <v>CONECEL</v>
          </cell>
          <cell r="E728" t="str">
            <v>DESPACHO</v>
          </cell>
          <cell r="F728" t="str">
            <v>NORMAL</v>
          </cell>
          <cell r="G728" t="str">
            <v>TF90961</v>
          </cell>
          <cell r="H728">
            <v>44922</v>
          </cell>
          <cell r="I728" t="str">
            <v>ENTREGADO</v>
          </cell>
          <cell r="J728">
            <v>44923</v>
          </cell>
          <cell r="K728" t="str">
            <v>BAPTISTA BOLIVAR GLENDA DEL CARMEN</v>
          </cell>
          <cell r="L728" t="str">
            <v>CUIDAD JARDIN TAURUS TOWERS APARTAMENTO 402 TORRE F REF CERCA DEL PARQUE METROPITANO DEL SUR FRENTE ENTRADA AV SIMON BOLIVAR</v>
          </cell>
          <cell r="M728" t="str">
            <v>1758671018</v>
          </cell>
          <cell r="N728" t="str">
            <v>962797008 /  962797008</v>
          </cell>
          <cell r="P728" t="str">
            <v>QUITO</v>
          </cell>
          <cell r="Q728" t="str">
            <v>QUITO</v>
          </cell>
          <cell r="R728" t="str">
            <v>PICHINCHA</v>
          </cell>
          <cell r="U728" t="str">
            <v>FLEXNETUIO_LOCAL</v>
          </cell>
          <cell r="V728">
            <v>1</v>
          </cell>
          <cell r="W728">
            <v>1</v>
          </cell>
          <cell r="X728" t="str">
            <v>FLEXNET</v>
          </cell>
          <cell r="Y728" t="str">
            <v>FLEX NET CALLE 28 DE JUNIO S/N Y GARCIA MORENO ENTRADA LLANO GRANDE</v>
          </cell>
        </row>
        <row r="729">
          <cell r="A729" t="str">
            <v>20003036021914</v>
          </cell>
          <cell r="B729">
            <v>487253</v>
          </cell>
          <cell r="C729" t="str">
            <v>20003036021914</v>
          </cell>
          <cell r="D729" t="str">
            <v>CONECEL</v>
          </cell>
          <cell r="E729" t="str">
            <v>DESPACHO</v>
          </cell>
          <cell r="F729" t="str">
            <v>NORMAL</v>
          </cell>
          <cell r="G729" t="str">
            <v>TF90962</v>
          </cell>
          <cell r="H729">
            <v>44922</v>
          </cell>
          <cell r="I729" t="str">
            <v>COORDINADO</v>
          </cell>
          <cell r="J729">
            <v>44922</v>
          </cell>
          <cell r="K729" t="str">
            <v>MONSALVE SUAREZ CARLOS ALBERTO</v>
          </cell>
          <cell r="L729" t="str">
            <v>AV. MARIETA DE VEINTIMILLA N2-35 Y STA TERESA/ CONJUNTO VILLA MAURY CS CL MELON REF DOS CUADRAS ANTES DEL INSTITUTO JAPON</v>
          </cell>
          <cell r="M729" t="str">
            <v>FB541115</v>
          </cell>
          <cell r="N729" t="str">
            <v>0994026100-0990590584 /  990590584</v>
          </cell>
          <cell r="P729" t="str">
            <v>QUITO</v>
          </cell>
          <cell r="Q729" t="str">
            <v>QUITO</v>
          </cell>
          <cell r="R729" t="str">
            <v>PICHINCHA</v>
          </cell>
          <cell r="U729" t="str">
            <v>FLEXNETUIO_LOCAL</v>
          </cell>
          <cell r="V729">
            <v>1</v>
          </cell>
          <cell r="W729">
            <v>1</v>
          </cell>
          <cell r="X729" t="str">
            <v>FLEXNET</v>
          </cell>
          <cell r="Y729" t="str">
            <v>FLEX NET CALLE 28 DE JUNIO S/N Y GARCIA MORENO ENTRADA LLANO GRANDE</v>
          </cell>
        </row>
        <row r="730">
          <cell r="A730" t="str">
            <v>BREDEVDOC0006</v>
          </cell>
          <cell r="B730">
            <v>487248</v>
          </cell>
          <cell r="C730" t="str">
            <v>BREDEVDOC0006</v>
          </cell>
          <cell r="D730" t="str">
            <v>CONECEL_DOCUMENTOS</v>
          </cell>
          <cell r="E730" t="str">
            <v>DESPACHO</v>
          </cell>
          <cell r="F730" t="str">
            <v>NORMAL</v>
          </cell>
          <cell r="G730" t="str">
            <v>TF90818</v>
          </cell>
          <cell r="H730">
            <v>44922</v>
          </cell>
          <cell r="I730" t="str">
            <v>ENTREGADO</v>
          </cell>
          <cell r="J730">
            <v>44923</v>
          </cell>
          <cell r="K730" t="str">
            <v>OFICINAS BRELDYNG</v>
          </cell>
          <cell r="L730" t="str">
            <v>OFC BRELDYNG CALLE 7MO PASAJE 37ª Y V. EMILIO ROMERO, BODEGAS DE FERRETERIA ESPINOZA, BODEGA #8 (EXACTAMENTE QUEDA EN LA JUAN TANCA MARENGO KM. 4.5 PASANDO LA COCA COLA</v>
          </cell>
          <cell r="P730" t="str">
            <v>GUAYAQUIL</v>
          </cell>
          <cell r="Q730" t="str">
            <v>GUAYAQUIL</v>
          </cell>
          <cell r="R730" t="str">
            <v>GUAYAS</v>
          </cell>
          <cell r="T730" t="str">
            <v>ITSACOURIER</v>
          </cell>
          <cell r="U730" t="str">
            <v>FLEXNETUIO_GYE</v>
          </cell>
          <cell r="V730">
            <v>1</v>
          </cell>
          <cell r="W730">
            <v>1</v>
          </cell>
          <cell r="X730" t="str">
            <v>FLEXNET</v>
          </cell>
          <cell r="Y730" t="str">
            <v>KM 8 Y MEDIO VIA DAULE COOP JUAN MONTALVO</v>
          </cell>
        </row>
        <row r="731">
          <cell r="A731" t="str">
            <v>20003036028899</v>
          </cell>
          <cell r="B731">
            <v>487240</v>
          </cell>
          <cell r="C731" t="str">
            <v>20003036028899</v>
          </cell>
          <cell r="D731" t="str">
            <v>BRELDYNG</v>
          </cell>
          <cell r="E731" t="str">
            <v>DESPACHO</v>
          </cell>
          <cell r="F731" t="str">
            <v>NORMAL</v>
          </cell>
          <cell r="G731" t="str">
            <v>031002004137319</v>
          </cell>
          <cell r="H731">
            <v>44922</v>
          </cell>
          <cell r="I731" t="str">
            <v>ENTREGADO</v>
          </cell>
          <cell r="J731">
            <v>44923</v>
          </cell>
          <cell r="K731" t="str">
            <v>JOHAN SEBASTIAN GUZMAN SANTACRUZ</v>
          </cell>
          <cell r="L731" t="str">
            <v>SANTA ELENA / LA LIBERTAD / LA LIBERTAD / AV 4TA / SN / ENTRE 22 Y 23 / OFICINA TRAMACO LA LIBERTAD</v>
          </cell>
          <cell r="M731" t="str">
            <v>965159635</v>
          </cell>
          <cell r="N731" t="str">
            <v>968067850-0939037055</v>
          </cell>
          <cell r="P731" t="str">
            <v>LA LIBERTAD</v>
          </cell>
          <cell r="Q731" t="str">
            <v>LA LIBERTAD</v>
          </cell>
          <cell r="R731" t="str">
            <v>SANTA ELENA</v>
          </cell>
          <cell r="T731" t="str">
            <v>TRAMACO</v>
          </cell>
          <cell r="U731" t="str">
            <v>FLEXNETGYE_PROVINCIA</v>
          </cell>
          <cell r="V731">
            <v>2</v>
          </cell>
          <cell r="W731">
            <v>12</v>
          </cell>
          <cell r="X731" t="str">
            <v>FLEXNET</v>
          </cell>
          <cell r="Y731" t="str">
            <v>FLEX NET GYE KM 8.5 VIA DAULE</v>
          </cell>
        </row>
        <row r="732">
          <cell r="A732" t="str">
            <v>20003037891634</v>
          </cell>
          <cell r="B732">
            <v>487241</v>
          </cell>
          <cell r="C732" t="str">
            <v>20003037891634</v>
          </cell>
          <cell r="D732" t="str">
            <v>BRELDYNG</v>
          </cell>
          <cell r="E732" t="str">
            <v>DESPACHO</v>
          </cell>
          <cell r="F732" t="str">
            <v>NORMAL</v>
          </cell>
          <cell r="G732" t="str">
            <v>031002004137320</v>
          </cell>
          <cell r="H732">
            <v>44922</v>
          </cell>
          <cell r="I732" t="str">
            <v>ENTREGADO</v>
          </cell>
          <cell r="J732">
            <v>44923</v>
          </cell>
          <cell r="K732" t="str">
            <v>ALVAREZ AGUILAR JESSICA MARIA</v>
          </cell>
          <cell r="L732" t="str">
            <v>SANTA ELENA / LA LIBERTAD / LA LIBERTAD / AV 4TA / SN / ENTRE 22 Y 23 / OFICINA TRAMACO LA LIBERTAD</v>
          </cell>
          <cell r="M732" t="str">
            <v>1204142622</v>
          </cell>
          <cell r="N732" t="str">
            <v>982642380</v>
          </cell>
          <cell r="P732" t="str">
            <v>LA LIBERTAD</v>
          </cell>
          <cell r="Q732" t="str">
            <v>LA LIBERTAD</v>
          </cell>
          <cell r="R732" t="str">
            <v>SANTA ELENA</v>
          </cell>
          <cell r="T732" t="str">
            <v>TRAMACO</v>
          </cell>
          <cell r="U732" t="str">
            <v>FLEXNETGYE_PROVINCIA</v>
          </cell>
          <cell r="V732">
            <v>1</v>
          </cell>
          <cell r="W732">
            <v>3</v>
          </cell>
          <cell r="X732" t="str">
            <v>FLEXNET</v>
          </cell>
          <cell r="Y732" t="str">
            <v>FLEX NET GYE KM 8.5 VIA DAULE</v>
          </cell>
        </row>
        <row r="733">
          <cell r="A733" t="str">
            <v>20003036001438</v>
          </cell>
          <cell r="B733">
            <v>487242</v>
          </cell>
          <cell r="C733" t="str">
            <v>20003036001438</v>
          </cell>
          <cell r="D733" t="str">
            <v>BRELDYNG</v>
          </cell>
          <cell r="E733" t="str">
            <v>DESPACHO</v>
          </cell>
          <cell r="F733" t="str">
            <v>NORMAL</v>
          </cell>
          <cell r="G733" t="str">
            <v>TF90969</v>
          </cell>
          <cell r="H733">
            <v>44922</v>
          </cell>
          <cell r="I733" t="str">
            <v>COORDINADO</v>
          </cell>
          <cell r="J733">
            <v>44922</v>
          </cell>
          <cell r="K733" t="str">
            <v>JAIME OSWALDO SANCHEZ RIBADENEIRA</v>
          </cell>
          <cell r="L733" t="str">
            <v>PICHINCHA / QUITO / INAQUITO / AV DIEGO DE ALMAGRO / N32-240 /  / EDIFICIO ALMAGRO 240 PISO 12</v>
          </cell>
          <cell r="M733" t="str">
            <v>1705961496</v>
          </cell>
          <cell r="N733" t="str">
            <v>988719052</v>
          </cell>
          <cell r="P733" t="str">
            <v>QUITO</v>
          </cell>
          <cell r="Q733" t="str">
            <v>QUITO</v>
          </cell>
          <cell r="R733" t="str">
            <v>PICHINCHA</v>
          </cell>
          <cell r="U733" t="str">
            <v>FLEXNETGYE_UIO</v>
          </cell>
          <cell r="V733">
            <v>2</v>
          </cell>
          <cell r="W733">
            <v>12</v>
          </cell>
          <cell r="X733" t="str">
            <v>FLEXNET</v>
          </cell>
          <cell r="Y733" t="str">
            <v>FLEX NET GYE KM 8.5 VIA DAULE</v>
          </cell>
        </row>
        <row r="734">
          <cell r="A734" t="str">
            <v>20003035532669</v>
          </cell>
          <cell r="B734">
            <v>487243</v>
          </cell>
          <cell r="C734" t="str">
            <v>20003035532669</v>
          </cell>
          <cell r="D734" t="str">
            <v>BRELDYNG</v>
          </cell>
          <cell r="E734" t="str">
            <v>DESPACHO</v>
          </cell>
          <cell r="F734" t="str">
            <v>NORMAL</v>
          </cell>
          <cell r="G734" t="str">
            <v>031002004138034</v>
          </cell>
          <cell r="H734">
            <v>44922</v>
          </cell>
          <cell r="I734" t="str">
            <v>ENTREGADO</v>
          </cell>
          <cell r="J734">
            <v>44923</v>
          </cell>
          <cell r="K734" t="str">
            <v>JARAMILLO MAYA ROBERT MOISES</v>
          </cell>
          <cell r="L734" t="str">
            <v>GUAYAS / GUAYAQUIL / TARQUI / PORTETE / 2500 / TUNGURAHUA / OFICINA TRAMACO PORTETE</v>
          </cell>
          <cell r="M734" t="str">
            <v>922969274</v>
          </cell>
          <cell r="N734" t="str">
            <v>969350660</v>
          </cell>
          <cell r="P734" t="str">
            <v>GUAYAQUIL</v>
          </cell>
          <cell r="Q734" t="str">
            <v>GUAYAQUIL</v>
          </cell>
          <cell r="R734" t="str">
            <v>GUAYAS</v>
          </cell>
          <cell r="T734" t="str">
            <v>TRAMACO</v>
          </cell>
          <cell r="U734" t="str">
            <v>FLEXNETGYE_LOCAL</v>
          </cell>
          <cell r="V734">
            <v>1</v>
          </cell>
          <cell r="W734">
            <v>3</v>
          </cell>
          <cell r="X734" t="str">
            <v>FLEXNET</v>
          </cell>
          <cell r="Y734" t="str">
            <v>FLEX NET GYE KM 8.5 VIA DAULE</v>
          </cell>
        </row>
        <row r="735">
          <cell r="A735" t="str">
            <v>20003036956639</v>
          </cell>
          <cell r="B735">
            <v>487244</v>
          </cell>
          <cell r="C735" t="str">
            <v>20003036956639</v>
          </cell>
          <cell r="D735" t="str">
            <v>BRELDYNG</v>
          </cell>
          <cell r="E735" t="str">
            <v>DESPACHO</v>
          </cell>
          <cell r="F735" t="str">
            <v>NORMAL</v>
          </cell>
          <cell r="G735" t="str">
            <v>031002004137321</v>
          </cell>
          <cell r="H735">
            <v>44922</v>
          </cell>
          <cell r="I735" t="str">
            <v>INCIDENCIA</v>
          </cell>
          <cell r="J735">
            <v>44923</v>
          </cell>
          <cell r="K735" t="str">
            <v>FRANCO MONTESINOS EDUARDO AMADO</v>
          </cell>
          <cell r="L735" t="str">
            <v>MANABI / MANTA / MONTECRISTI / AV RUTA DEL SPONDYLUS / MZ B VLL 54 /  / URB CIUDAD JARDIN MZ B VILLA 54</v>
          </cell>
          <cell r="M735" t="str">
            <v>1308829579</v>
          </cell>
          <cell r="N735" t="str">
            <v>980430709</v>
          </cell>
          <cell r="P735" t="str">
            <v>MANTA</v>
          </cell>
          <cell r="Q735" t="str">
            <v>MANTA</v>
          </cell>
          <cell r="R735" t="str">
            <v>MANABI</v>
          </cell>
          <cell r="T735" t="str">
            <v>TRAMACO</v>
          </cell>
          <cell r="U735" t="str">
            <v>FLEXNETGYE_PROVINCIA</v>
          </cell>
          <cell r="V735">
            <v>1</v>
          </cell>
          <cell r="W735">
            <v>3</v>
          </cell>
          <cell r="X735" t="str">
            <v>FLEXNET</v>
          </cell>
          <cell r="Y735" t="str">
            <v>FLEX NET GYE KM 8.5 VIA DAULE</v>
          </cell>
        </row>
        <row r="736">
          <cell r="A736" t="str">
            <v>20003037908422</v>
          </cell>
          <cell r="B736">
            <v>487245</v>
          </cell>
          <cell r="C736" t="str">
            <v>20003037908422</v>
          </cell>
          <cell r="D736" t="str">
            <v>BRELDYNG</v>
          </cell>
          <cell r="E736" t="str">
            <v>DESPACHO</v>
          </cell>
          <cell r="F736" t="str">
            <v>NORMAL</v>
          </cell>
          <cell r="G736" t="str">
            <v>TF90970</v>
          </cell>
          <cell r="H736">
            <v>44922</v>
          </cell>
          <cell r="I736" t="str">
            <v>COORDINADO</v>
          </cell>
          <cell r="J736">
            <v>44922</v>
          </cell>
          <cell r="K736" t="str">
            <v>CHUQUILLA CHACON CHRISTIAN LEOPOLDO</v>
          </cell>
          <cell r="L736" t="str">
            <v>PICHINCHA / QUITO / CHIMBACALLE / CALLE TABABELA / OE1-159 / PEDRO VICENTE MALDONADO / FRENTE AL MUSEO INTERACTIVO DE CIENCIAS CASA DE DOS PISOS COLOR VERDE SECTOR DE CHIMBACALLE</v>
          </cell>
          <cell r="M736" t="str">
            <v>1714063912</v>
          </cell>
          <cell r="N736" t="str">
            <v>985495226</v>
          </cell>
          <cell r="P736" t="str">
            <v>QUITO</v>
          </cell>
          <cell r="Q736" t="str">
            <v>QUITO</v>
          </cell>
          <cell r="R736" t="str">
            <v>PICHINCHA</v>
          </cell>
          <cell r="U736" t="str">
            <v>FLEXNETGYE_UIO</v>
          </cell>
          <cell r="V736">
            <v>1</v>
          </cell>
          <cell r="W736">
            <v>3</v>
          </cell>
          <cell r="X736" t="str">
            <v>FLEXNET</v>
          </cell>
          <cell r="Y736" t="str">
            <v>FLEX NET GYE KM 8.5 VIA DAULE</v>
          </cell>
        </row>
        <row r="737">
          <cell r="A737" t="str">
            <v>20003037888607</v>
          </cell>
          <cell r="B737">
            <v>487246</v>
          </cell>
          <cell r="C737" t="str">
            <v>20003037888607</v>
          </cell>
          <cell r="D737" t="str">
            <v>BRELDYNG</v>
          </cell>
          <cell r="E737" t="str">
            <v>DESPACHO</v>
          </cell>
          <cell r="F737" t="str">
            <v>NORMAL</v>
          </cell>
          <cell r="G737" t="str">
            <v>TF90971</v>
          </cell>
          <cell r="H737">
            <v>44922</v>
          </cell>
          <cell r="I737" t="str">
            <v>COORDINADO</v>
          </cell>
          <cell r="J737">
            <v>44922</v>
          </cell>
          <cell r="K737" t="str">
            <v>BOHORQUEZ GUZMAN RICARDO SEGUNDO</v>
          </cell>
          <cell r="L737" t="str">
            <v>PICHINCHA / QUITO / SOLANDA / CALLE LAS LAJAS / S26-53 / RIO PISCO / SECTOR UNION POPULAR CASA 4 PISOS COLOR AMARILLO PORTON COLOR MANDARINA</v>
          </cell>
          <cell r="M737" t="str">
            <v>1721320594</v>
          </cell>
          <cell r="N737" t="str">
            <v>984139104</v>
          </cell>
          <cell r="P737" t="str">
            <v>QUITO</v>
          </cell>
          <cell r="Q737" t="str">
            <v>QUITO</v>
          </cell>
          <cell r="R737" t="str">
            <v>PICHINCHA</v>
          </cell>
          <cell r="U737" t="str">
            <v>FLEXNETGYE_UIO</v>
          </cell>
          <cell r="V737">
            <v>2</v>
          </cell>
          <cell r="W737">
            <v>12</v>
          </cell>
          <cell r="X737" t="str">
            <v>FLEXNET</v>
          </cell>
          <cell r="Y737" t="str">
            <v>FLEX NET GYE KM 8.5 VIA DAULE</v>
          </cell>
        </row>
        <row r="738">
          <cell r="A738" t="str">
            <v>20003040247167</v>
          </cell>
          <cell r="B738">
            <v>487247</v>
          </cell>
          <cell r="C738" t="str">
            <v>20003040247167</v>
          </cell>
          <cell r="D738" t="str">
            <v>BRELDYNG</v>
          </cell>
          <cell r="E738" t="str">
            <v>DESPACHO</v>
          </cell>
          <cell r="F738" t="str">
            <v>NORMAL</v>
          </cell>
          <cell r="G738" t="str">
            <v>TF90972</v>
          </cell>
          <cell r="H738">
            <v>44922</v>
          </cell>
          <cell r="I738" t="str">
            <v>COORDINADO</v>
          </cell>
          <cell r="J738">
            <v>44922</v>
          </cell>
          <cell r="K738" t="str">
            <v>CAHUASQUI ROTO JUAN CARLOS</v>
          </cell>
          <cell r="L738" t="str">
            <v>PICHINCHA / QUITO / PONCEANO / CALLE THOMAS MIDEROS / SN / DIEGO DE VASQUEZ / CASA DE DOS PISOS ATRAS DEL ESTADIO DE LA LIGA</v>
          </cell>
          <cell r="M738" t="str">
            <v>1714381926</v>
          </cell>
          <cell r="N738" t="str">
            <v>990479918</v>
          </cell>
          <cell r="P738" t="str">
            <v>QUITO</v>
          </cell>
          <cell r="Q738" t="str">
            <v>QUITO</v>
          </cell>
          <cell r="R738" t="str">
            <v>PICHINCHA</v>
          </cell>
          <cell r="U738" t="str">
            <v>FLEXNETGYE_UIO</v>
          </cell>
          <cell r="V738">
            <v>2</v>
          </cell>
          <cell r="W738">
            <v>12</v>
          </cell>
          <cell r="X738" t="str">
            <v>FLEXNET</v>
          </cell>
          <cell r="Y738" t="str">
            <v>FLEX NET GYE KM 8.5 VIA DAULE</v>
          </cell>
        </row>
        <row r="739">
          <cell r="A739" t="str">
            <v>20003035513448</v>
          </cell>
          <cell r="B739">
            <v>487235</v>
          </cell>
          <cell r="C739" t="str">
            <v>20003035513448</v>
          </cell>
          <cell r="D739" t="str">
            <v>BRELDYNG</v>
          </cell>
          <cell r="E739" t="str">
            <v>DESPACHO</v>
          </cell>
          <cell r="F739" t="str">
            <v>NORMAL</v>
          </cell>
          <cell r="G739" t="str">
            <v>031002004137315</v>
          </cell>
          <cell r="H739">
            <v>44922</v>
          </cell>
          <cell r="I739" t="str">
            <v>INCIDENCIA</v>
          </cell>
          <cell r="J739">
            <v>44923</v>
          </cell>
          <cell r="K739" t="str">
            <v>NARCISA LILIANA DELGADO CASTRO</v>
          </cell>
          <cell r="L739" t="str">
            <v>MANABI / PORTOVIEJO / ANDRES DE VERA / CALLE 13 DE MARZO / SN / PABLO NERUDA / POR EL ANTIGUO UPC MIRAFLORES VILLA BLANCA CON REJAS DE CUADRO</v>
          </cell>
          <cell r="M739" t="str">
            <v>1310484637</v>
          </cell>
          <cell r="N739" t="str">
            <v>961695356</v>
          </cell>
          <cell r="P739" t="str">
            <v>PORTOVIEJO</v>
          </cell>
          <cell r="Q739" t="str">
            <v>PORTOVIEJO</v>
          </cell>
          <cell r="R739" t="str">
            <v>MANABI</v>
          </cell>
          <cell r="T739" t="str">
            <v>TRAMACO</v>
          </cell>
          <cell r="U739" t="str">
            <v>FLEXNETGYE_PROVINCIA</v>
          </cell>
          <cell r="V739">
            <v>2</v>
          </cell>
          <cell r="W739">
            <v>12</v>
          </cell>
          <cell r="X739" t="str">
            <v>FLEXNET</v>
          </cell>
          <cell r="Y739" t="str">
            <v>FLEX NET GYE KM 8.5 VIA DAULE</v>
          </cell>
        </row>
        <row r="740">
          <cell r="A740" t="str">
            <v>20003034082102</v>
          </cell>
          <cell r="B740">
            <v>487236</v>
          </cell>
          <cell r="C740" t="str">
            <v>20003034082102</v>
          </cell>
          <cell r="D740" t="str">
            <v>BRELDYNG</v>
          </cell>
          <cell r="E740" t="str">
            <v>DESPACHO</v>
          </cell>
          <cell r="F740" t="str">
            <v>NORMAL</v>
          </cell>
          <cell r="G740" t="str">
            <v>031002004137316</v>
          </cell>
          <cell r="H740">
            <v>44922</v>
          </cell>
          <cell r="I740" t="str">
            <v>EN_TRANSITO</v>
          </cell>
          <cell r="J740">
            <v>44922</v>
          </cell>
          <cell r="K740" t="str">
            <v>JOSE JAVIER CARLOSAMA PUPIALES</v>
          </cell>
          <cell r="L740" t="str">
            <v>CARCHI / TULCAN / TULCAN / GUAYAQUIL / SN / ENTRE CUENCA Y MANABI / EDIFICIO DE FISCALIA DE CARCHI COLOR DURAZNO Y AZUL</v>
          </cell>
          <cell r="M740" t="str">
            <v>1003038526</v>
          </cell>
          <cell r="N740" t="str">
            <v>999445826</v>
          </cell>
          <cell r="P740" t="str">
            <v>TULCAN</v>
          </cell>
          <cell r="Q740" t="str">
            <v>TULCAN</v>
          </cell>
          <cell r="R740" t="str">
            <v>CARCHI</v>
          </cell>
          <cell r="S740" t="str">
            <v/>
          </cell>
          <cell r="T740" t="str">
            <v>TRAMACO</v>
          </cell>
          <cell r="U740" t="str">
            <v>FLEXNETGYE_PROVINCIA</v>
          </cell>
          <cell r="V740">
            <v>1</v>
          </cell>
          <cell r="W740">
            <v>3</v>
          </cell>
          <cell r="X740" t="str">
            <v>FLEXNET</v>
          </cell>
          <cell r="Y740" t="str">
            <v>FLEX NET GYE KM 8.5 VIA DAULE</v>
          </cell>
        </row>
        <row r="741">
          <cell r="A741" t="str">
            <v>20003035520786</v>
          </cell>
          <cell r="B741">
            <v>487237</v>
          </cell>
          <cell r="C741" t="str">
            <v>20003035520786</v>
          </cell>
          <cell r="D741" t="str">
            <v>BRELDYNG</v>
          </cell>
          <cell r="E741" t="str">
            <v>DESPACHO</v>
          </cell>
          <cell r="F741" t="str">
            <v>NORMAL</v>
          </cell>
          <cell r="G741" t="str">
            <v>031002004137317</v>
          </cell>
          <cell r="H741">
            <v>44922</v>
          </cell>
          <cell r="I741" t="str">
            <v>ENTREGADO</v>
          </cell>
          <cell r="J741">
            <v>44923</v>
          </cell>
          <cell r="K741" t="str">
            <v>RAMIRO HERNAN ZAMBRANO MOREJON</v>
          </cell>
          <cell r="L741" t="str">
            <v>MANABI / PORTOVIEJO / PORTOVIEJO / CALLE AMERICA / 131 / CHILE / OFICINA DISTRIBUCION FORLIFE A LADO A LA SALA DE VELACIONES DE LA PAZ</v>
          </cell>
          <cell r="M741" t="str">
            <v>1303979791</v>
          </cell>
          <cell r="N741" t="str">
            <v>992083452</v>
          </cell>
          <cell r="P741" t="str">
            <v>PORTOVIEJO</v>
          </cell>
          <cell r="Q741" t="str">
            <v>PORTOVIEJO</v>
          </cell>
          <cell r="R741" t="str">
            <v>MANABI</v>
          </cell>
          <cell r="T741" t="str">
            <v>TRAMACO</v>
          </cell>
          <cell r="U741" t="str">
            <v>FLEXNETGYE_PROVINCIA</v>
          </cell>
          <cell r="V741">
            <v>1</v>
          </cell>
          <cell r="W741">
            <v>3</v>
          </cell>
          <cell r="X741" t="str">
            <v>FLEXNET</v>
          </cell>
          <cell r="Y741" t="str">
            <v>FLEX NET GYE KM 8.5 VIA DAULE</v>
          </cell>
        </row>
        <row r="742">
          <cell r="A742" t="str">
            <v>20003037103184</v>
          </cell>
          <cell r="B742">
            <v>487238</v>
          </cell>
          <cell r="C742" t="str">
            <v>20003037103184</v>
          </cell>
          <cell r="D742" t="str">
            <v>BRELDYNG</v>
          </cell>
          <cell r="E742" t="str">
            <v>DESPACHO</v>
          </cell>
          <cell r="F742" t="str">
            <v>NORMAL</v>
          </cell>
          <cell r="G742" t="str">
            <v>031002004137318</v>
          </cell>
          <cell r="H742">
            <v>44922</v>
          </cell>
          <cell r="I742" t="str">
            <v>ENTREGADO</v>
          </cell>
          <cell r="J742">
            <v>44923</v>
          </cell>
          <cell r="K742" t="str">
            <v>CRISTHIAN JONATHAN QUIJIJE PINCAY</v>
          </cell>
          <cell r="L742" t="str">
            <v>"MANABI / MANTA / JARAMIJO / CALLE ALAJUELA / SN / ANIBAL SAN ANDRES / ASADERO ESQUINA DE ALEX A LADO DE CENTRO VETERINARIO ""SALUD ANIMAL"""</v>
          </cell>
          <cell r="M742" t="str">
            <v>1314026483</v>
          </cell>
          <cell r="N742" t="str">
            <v>988082671</v>
          </cell>
          <cell r="P742" t="str">
            <v>MANTA</v>
          </cell>
          <cell r="Q742" t="str">
            <v>MANTA</v>
          </cell>
          <cell r="R742" t="str">
            <v>MANABI</v>
          </cell>
          <cell r="T742" t="str">
            <v>TRAMACO</v>
          </cell>
          <cell r="U742" t="str">
            <v>FLEXNETGYE_PROVINCIA</v>
          </cell>
          <cell r="V742">
            <v>1</v>
          </cell>
          <cell r="W742">
            <v>3</v>
          </cell>
          <cell r="X742" t="str">
            <v>FLEXNET</v>
          </cell>
          <cell r="Y742" t="str">
            <v>FLEX NET GYE KM 8.5 VIA DAULE</v>
          </cell>
        </row>
        <row r="743">
          <cell r="A743" t="str">
            <v>20003036029041</v>
          </cell>
          <cell r="B743">
            <v>487239</v>
          </cell>
          <cell r="C743" t="str">
            <v>20003036029041</v>
          </cell>
          <cell r="D743" t="str">
            <v>BRELDYNG</v>
          </cell>
          <cell r="E743" t="str">
            <v>DESPACHO</v>
          </cell>
          <cell r="F743" t="str">
            <v>NORMAL</v>
          </cell>
          <cell r="G743" t="str">
            <v>TF90973</v>
          </cell>
          <cell r="H743">
            <v>44922</v>
          </cell>
          <cell r="I743" t="str">
            <v>ENTREGADO</v>
          </cell>
          <cell r="J743">
            <v>44923</v>
          </cell>
          <cell r="K743" t="str">
            <v>LUIS ENRIQUE OLVERA DIAZ</v>
          </cell>
          <cell r="L743" t="str">
            <v>GUAYAS / GUAYAQUIL / TARQUI / VIA PERIMETRAL / KM 25 /  / C.C. MALL EL FORTIN - SUBSUELO LOCAL 11-21 AV MODESTO CHAVEZ FRANCO KM. 25 EN NOVAMEDIC MALL EL FORTIN</v>
          </cell>
          <cell r="M743" t="str">
            <v>929515450</v>
          </cell>
          <cell r="N743" t="str">
            <v>939819273</v>
          </cell>
          <cell r="P743" t="str">
            <v>GUAYAQUIL</v>
          </cell>
          <cell r="Q743" t="str">
            <v>GUAYAQUIL</v>
          </cell>
          <cell r="R743" t="str">
            <v>GUAYAS</v>
          </cell>
          <cell r="T743" t="str">
            <v>ITSACOURIER</v>
          </cell>
          <cell r="U743" t="str">
            <v>FLEXNETGYE_LOCAL</v>
          </cell>
          <cell r="V743">
            <v>2</v>
          </cell>
          <cell r="W743">
            <v>12</v>
          </cell>
          <cell r="X743" t="str">
            <v>FLEXNET</v>
          </cell>
          <cell r="Y743" t="str">
            <v>FLEX NET GYE KM 8.5 VIA DAULE</v>
          </cell>
        </row>
        <row r="744">
          <cell r="A744" t="str">
            <v>98764492</v>
          </cell>
          <cell r="B744">
            <v>487225</v>
          </cell>
          <cell r="C744" t="str">
            <v>98764492</v>
          </cell>
          <cell r="D744" t="str">
            <v>HYCITE</v>
          </cell>
          <cell r="E744" t="str">
            <v>DESPACHO</v>
          </cell>
          <cell r="F744" t="str">
            <v>NORMAL</v>
          </cell>
          <cell r="G744" t="str">
            <v>031002004136495</v>
          </cell>
          <cell r="H744">
            <v>44922</v>
          </cell>
          <cell r="I744" t="str">
            <v>EN_TRANSITO</v>
          </cell>
          <cell r="J744">
            <v>44922</v>
          </cell>
          <cell r="K744" t="str">
            <v>MARIA ISABEL VALDIVIESO VALDIVIESO</v>
          </cell>
          <cell r="L744" t="str">
            <v>AV 16 DE MARZO, REF CORDOVA / PROVINCIA: GALAPAGOS / CANTON: ISLA ISABEL / PARROQUIA: PUERTO VILLAMIL</v>
          </cell>
          <cell r="M744" t="str">
            <v/>
          </cell>
          <cell r="N744" t="str">
            <v>0959808871 / 0990042494</v>
          </cell>
          <cell r="O744" t="str">
            <v>0959808871 / 0990042494</v>
          </cell>
          <cell r="P744" t="str">
            <v>200103</v>
          </cell>
          <cell r="Q744" t="str">
            <v>ISABELA</v>
          </cell>
          <cell r="R744" t="str">
            <v>GALAPAGOS</v>
          </cell>
          <cell r="S744" t="str">
            <v>PUERTO VILLAMIL</v>
          </cell>
          <cell r="T744" t="str">
            <v>TRAMACO</v>
          </cell>
          <cell r="U744" t="str">
            <v>FLEXNETUIO_PROVINCIA</v>
          </cell>
          <cell r="V744">
            <v>1</v>
          </cell>
          <cell r="W744">
            <v>8.8000000000000007</v>
          </cell>
          <cell r="X744" t="str">
            <v>HYCITE QUITO</v>
          </cell>
          <cell r="Y744" t="str">
            <v>FLEX NET CALLE 28 DE JUNIO S/N Y GARCIA MORENO ENTRADA LLANO GRANDE</v>
          </cell>
        </row>
        <row r="745">
          <cell r="A745" t="str">
            <v>98764497</v>
          </cell>
          <cell r="B745">
            <v>487226</v>
          </cell>
          <cell r="C745" t="str">
            <v>98764497</v>
          </cell>
          <cell r="D745" t="str">
            <v>HYCITE</v>
          </cell>
          <cell r="E745" t="str">
            <v>DESPACHO</v>
          </cell>
          <cell r="F745" t="str">
            <v>NORMAL</v>
          </cell>
          <cell r="G745" t="str">
            <v>031002004136496</v>
          </cell>
          <cell r="H745">
            <v>44922</v>
          </cell>
          <cell r="I745" t="str">
            <v>EN_TRANSITO</v>
          </cell>
          <cell r="J745">
            <v>44922</v>
          </cell>
          <cell r="K745" t="str">
            <v>MELVA ESILDA SINCHE MEDINA</v>
          </cell>
          <cell r="L745" t="str">
            <v>CAPTUS GABIOTIN HOTEL IGUANA / PROVINCIA: GALAPAGOS / CANTON: ISABELA / PARROQUIA: PUERTO VILLAMIL</v>
          </cell>
          <cell r="M745" t="str">
            <v/>
          </cell>
          <cell r="N745" t="str">
            <v>0968413663</v>
          </cell>
          <cell r="O745" t="str">
            <v>0968413663</v>
          </cell>
          <cell r="P745" t="str">
            <v>200103</v>
          </cell>
          <cell r="Q745" t="str">
            <v>ISABELA</v>
          </cell>
          <cell r="R745" t="str">
            <v>GALAPAGOS</v>
          </cell>
          <cell r="S745" t="str">
            <v>PUERTO VILLAMIL</v>
          </cell>
          <cell r="T745" t="str">
            <v>TRAMACO</v>
          </cell>
          <cell r="U745" t="str">
            <v>FLEXNETUIO_PROVINCIA</v>
          </cell>
          <cell r="V745">
            <v>1</v>
          </cell>
          <cell r="W745">
            <v>8.8000000000000007</v>
          </cell>
          <cell r="X745" t="str">
            <v>HYCITE QUITO</v>
          </cell>
          <cell r="Y745" t="str">
            <v>FLEX NET CALLE 28 DE JUNIO S/N Y GARCIA MORENO ENTRADA LLANO GRANDE</v>
          </cell>
        </row>
        <row r="746">
          <cell r="A746" t="str">
            <v>98733874</v>
          </cell>
          <cell r="B746">
            <v>487227</v>
          </cell>
          <cell r="C746" t="str">
            <v>98733874</v>
          </cell>
          <cell r="D746" t="str">
            <v>HYCITE</v>
          </cell>
          <cell r="E746" t="str">
            <v>DESPACHO</v>
          </cell>
          <cell r="F746" t="str">
            <v>NORMAL</v>
          </cell>
          <cell r="G746" t="str">
            <v>TF90821</v>
          </cell>
          <cell r="H746">
            <v>44922</v>
          </cell>
          <cell r="I746" t="str">
            <v>ENTREGADO</v>
          </cell>
          <cell r="J746">
            <v>44923</v>
          </cell>
          <cell r="K746" t="str">
            <v>MARIA DE LOURDES CANIZARES</v>
          </cell>
          <cell r="L746" t="str">
            <v>DALIAS 16 Y JOSE RODRIGUEZ / PROVINCIA: GUAYAS / CANTON: GUAYAQUIL NOTA: OFI DE DISTRIBUIDOR</v>
          </cell>
          <cell r="M746" t="str">
            <v/>
          </cell>
          <cell r="N746" t="str">
            <v>0978842029 / 0992896005</v>
          </cell>
          <cell r="O746" t="str">
            <v>0978842029 / 0992896005</v>
          </cell>
          <cell r="P746" t="str">
            <v>090501</v>
          </cell>
          <cell r="Q746" t="str">
            <v>GUAYAQUIL</v>
          </cell>
          <cell r="R746" t="str">
            <v>GUAYAS</v>
          </cell>
          <cell r="S746" t="str">
            <v>GUAYAQUIL</v>
          </cell>
          <cell r="T746" t="str">
            <v>ITSACOURIER</v>
          </cell>
          <cell r="U746" t="str">
            <v>FLEXNETUIO_GYE</v>
          </cell>
          <cell r="V746">
            <v>1</v>
          </cell>
          <cell r="W746">
            <v>11.6</v>
          </cell>
          <cell r="X746" t="str">
            <v>HYCITE QUITO</v>
          </cell>
          <cell r="Y746" t="str">
            <v>FLEX NET CALLE 28 DE JUNIO S/N Y GARCIA MORENO ENTRADA LLANO GRANDE</v>
          </cell>
        </row>
        <row r="747">
          <cell r="A747" t="str">
            <v>98763944</v>
          </cell>
          <cell r="B747">
            <v>487228</v>
          </cell>
          <cell r="C747" t="str">
            <v>98763944</v>
          </cell>
          <cell r="D747" t="str">
            <v>HYCITE</v>
          </cell>
          <cell r="E747" t="str">
            <v>DESPACHO</v>
          </cell>
          <cell r="F747" t="str">
            <v>NORMAL</v>
          </cell>
          <cell r="G747" t="str">
            <v>031002004136972</v>
          </cell>
          <cell r="H747">
            <v>44922</v>
          </cell>
          <cell r="I747" t="str">
            <v>INCIDENCIA</v>
          </cell>
          <cell r="J747">
            <v>44923</v>
          </cell>
          <cell r="K747" t="str">
            <v>JACINTO WILFREDO MORENO MORA</v>
          </cell>
          <cell r="L747" t="str">
            <v>GUAYAS Y ORIENTE, LA CALLE DE LOS PARAGUAS / PROVINCIA: GUAYAS / CANTON: MILAGRO / PARROQUIA: MILAGRO</v>
          </cell>
          <cell r="M747" t="str">
            <v/>
          </cell>
          <cell r="N747" t="str">
            <v>0990964634 / 0992465307</v>
          </cell>
          <cell r="O747" t="str">
            <v>0990964634 / 0992465307</v>
          </cell>
          <cell r="P747" t="str">
            <v>091701</v>
          </cell>
          <cell r="Q747" t="str">
            <v>MILAGRO</v>
          </cell>
          <cell r="R747" t="str">
            <v>GUAYAS</v>
          </cell>
          <cell r="S747" t="str">
            <v>MILAGRO</v>
          </cell>
          <cell r="T747" t="str">
            <v>TRAMACO</v>
          </cell>
          <cell r="U747" t="str">
            <v>FLEXNETUIO_PROVINCIA</v>
          </cell>
          <cell r="V747">
            <v>1</v>
          </cell>
          <cell r="W747">
            <v>11.4</v>
          </cell>
          <cell r="X747" t="str">
            <v>HYCITE QUITO</v>
          </cell>
          <cell r="Y747" t="str">
            <v>FLEX NET CALLE 28 DE JUNIO S/N Y GARCIA MORENO ENTRADA LLANO GRANDE</v>
          </cell>
        </row>
        <row r="748">
          <cell r="A748" t="str">
            <v>98757692</v>
          </cell>
          <cell r="B748">
            <v>487229</v>
          </cell>
          <cell r="C748" t="str">
            <v>98757692</v>
          </cell>
          <cell r="D748" t="str">
            <v>HYCITE</v>
          </cell>
          <cell r="E748" t="str">
            <v>DESPACHO</v>
          </cell>
          <cell r="F748" t="str">
            <v>NORMAL</v>
          </cell>
          <cell r="G748" t="str">
            <v>TF90823</v>
          </cell>
          <cell r="H748">
            <v>44922</v>
          </cell>
          <cell r="I748" t="str">
            <v>ENTREGADO</v>
          </cell>
          <cell r="J748">
            <v>44923</v>
          </cell>
          <cell r="K748" t="str">
            <v>ROCIO EDITH PIEDRAHITA ZAMBRANO</v>
          </cell>
          <cell r="L748" t="str">
            <v>GAZOTA 1 MZ 23 VILLA 12, POR LA CALLE HERMANO MIGUEL / PROVINCIA: GUAYAS / CANTON: GUAYAQUIL / PARROQUIA: TARQUI</v>
          </cell>
          <cell r="M748" t="str">
            <v/>
          </cell>
          <cell r="N748" t="str">
            <v>0978893656 / 0983639412</v>
          </cell>
          <cell r="O748" t="str">
            <v>0978893656 / 0983639412</v>
          </cell>
          <cell r="P748" t="str">
            <v>090101</v>
          </cell>
          <cell r="Q748" t="str">
            <v>GUAYAQUIL</v>
          </cell>
          <cell r="R748" t="str">
            <v>GUAYAS</v>
          </cell>
          <cell r="S748" t="str">
            <v>GUAYAQUIL</v>
          </cell>
          <cell r="T748" t="str">
            <v>ITSACOURIER</v>
          </cell>
          <cell r="U748" t="str">
            <v>FLEXNETUIO_GYE</v>
          </cell>
          <cell r="V748">
            <v>3</v>
          </cell>
          <cell r="W748">
            <v>36</v>
          </cell>
          <cell r="X748" t="str">
            <v>HYCITE QUITO</v>
          </cell>
          <cell r="Y748" t="str">
            <v>FLEX NET CALLE 28 DE JUNIO S/N Y GARCIA MORENO ENTRADA LLANO GRANDE</v>
          </cell>
        </row>
        <row r="749">
          <cell r="A749" t="str">
            <v>98764413</v>
          </cell>
          <cell r="B749">
            <v>487230</v>
          </cell>
          <cell r="C749" t="str">
            <v>98764413</v>
          </cell>
          <cell r="D749" t="str">
            <v>HYCITE</v>
          </cell>
          <cell r="E749" t="str">
            <v>DESPACHO</v>
          </cell>
          <cell r="F749" t="str">
            <v>NORMAL</v>
          </cell>
          <cell r="G749" t="str">
            <v>031002004136497</v>
          </cell>
          <cell r="H749">
            <v>44922</v>
          </cell>
          <cell r="I749" t="str">
            <v>ENTREGADO</v>
          </cell>
          <cell r="J749">
            <v>44923</v>
          </cell>
          <cell r="K749" t="str">
            <v>NELSON FERNANDO CONTENTO CHAMBA</v>
          </cell>
          <cell r="L749" t="str">
            <v>PANAMERICANA VIA SANTO DOMINGO KM 12, VILLA LA FLORESTA, VILLA 53, FRENTE DEL GRUPO DE FUERZAS ESPECIALES 26 CENEPA / PROVINCIA: LOS RIOS / CANTON: QUEVEDO / PARROQUIA: VENUS / LOCALIDAD: VENUS</v>
          </cell>
          <cell r="M749" t="str">
            <v/>
          </cell>
          <cell r="N749" t="str">
            <v>0982830056</v>
          </cell>
          <cell r="O749" t="str">
            <v>0982830056</v>
          </cell>
          <cell r="P749" t="str">
            <v>120501</v>
          </cell>
          <cell r="Q749" t="str">
            <v>VINCES</v>
          </cell>
          <cell r="R749" t="str">
            <v>LOS RIOS</v>
          </cell>
          <cell r="S749" t="str">
            <v>VINCES</v>
          </cell>
          <cell r="T749" t="str">
            <v>TRAMACO</v>
          </cell>
          <cell r="U749" t="str">
            <v>FLEXNETUIO_PROVINCIA</v>
          </cell>
          <cell r="V749">
            <v>1</v>
          </cell>
          <cell r="W749">
            <v>11.4</v>
          </cell>
          <cell r="X749" t="str">
            <v>HYCITE QUITO</v>
          </cell>
          <cell r="Y749" t="str">
            <v>FLEX NET CALLE 28 DE JUNIO S/N Y GARCIA MORENO ENTRADA LLANO GRANDE</v>
          </cell>
        </row>
        <row r="750">
          <cell r="A750" t="str">
            <v>98768132</v>
          </cell>
          <cell r="B750">
            <v>487231</v>
          </cell>
          <cell r="C750" t="str">
            <v>98768132</v>
          </cell>
          <cell r="D750" t="str">
            <v>HYCITE</v>
          </cell>
          <cell r="E750" t="str">
            <v>DESPACHO</v>
          </cell>
          <cell r="F750" t="str">
            <v>NORMAL</v>
          </cell>
          <cell r="G750" t="str">
            <v>TFQ90824</v>
          </cell>
          <cell r="H750">
            <v>44922</v>
          </cell>
          <cell r="I750" t="str">
            <v>ENTREGADO</v>
          </cell>
          <cell r="J750">
            <v>44923</v>
          </cell>
          <cell r="K750" t="str">
            <v>LORENA ELIZABETH VELA VILATUNA</v>
          </cell>
          <cell r="L750" t="str">
            <v>N48 180 Y CALLE TERCERA / PROVINCIA: PICHINCHA / CANTON: QUITO / COCHAPAMBA</v>
          </cell>
          <cell r="M750" t="str">
            <v/>
          </cell>
          <cell r="N750" t="str">
            <v>0995263376/022035880</v>
          </cell>
          <cell r="O750" t="str">
            <v>0995263376/022035880</v>
          </cell>
          <cell r="P750" t="str">
            <v>170528</v>
          </cell>
          <cell r="Q750" t="str">
            <v>QUITO</v>
          </cell>
          <cell r="R750" t="str">
            <v>PICHINCHA</v>
          </cell>
          <cell r="S750" t="str">
            <v>QUITO</v>
          </cell>
          <cell r="T750" t="str">
            <v>FLEXTRANS UIO</v>
          </cell>
          <cell r="U750" t="str">
            <v>FLEXNETUIO_LOCAL</v>
          </cell>
          <cell r="V750">
            <v>1</v>
          </cell>
          <cell r="W750">
            <v>10.3</v>
          </cell>
          <cell r="X750" t="str">
            <v>HYCITE QUITO</v>
          </cell>
          <cell r="Y750" t="str">
            <v>FLEX NET CALLE 28 DE JUNIO S/N Y GARCIA MORENO ENTRADA LLANO GRANDE</v>
          </cell>
        </row>
        <row r="751">
          <cell r="A751" t="str">
            <v>98768144</v>
          </cell>
          <cell r="B751">
            <v>487232</v>
          </cell>
          <cell r="C751" t="str">
            <v>98768144</v>
          </cell>
          <cell r="D751" t="str">
            <v>HYCITE</v>
          </cell>
          <cell r="E751" t="str">
            <v>DESPACHO</v>
          </cell>
          <cell r="F751" t="str">
            <v>NORMAL</v>
          </cell>
          <cell r="G751" t="str">
            <v>031002004136498</v>
          </cell>
          <cell r="H751">
            <v>44922</v>
          </cell>
          <cell r="I751" t="str">
            <v>EN_TRANSITO</v>
          </cell>
          <cell r="J751">
            <v>44922</v>
          </cell>
          <cell r="K751" t="str">
            <v>JOSE BYRON FLORES LUCAS</v>
          </cell>
          <cell r="L751" t="str">
            <v xml:space="preserve"> BARRIO SAN LUIS CALLE ROBERTO ESTACIO PASANDO EL PUENTE MANO DERECHA CASA CREM / PROVINCIA: SANTO DOMINGO/ CANTON: LA CONCORDIA / PARROQUIA: LA CONCORDIA</v>
          </cell>
          <cell r="M751" t="str">
            <v/>
          </cell>
          <cell r="N751" t="str">
            <v>0993019190/0997870578</v>
          </cell>
          <cell r="O751" t="str">
            <v>0993019190/0997870578</v>
          </cell>
          <cell r="P751" t="str">
            <v>080701</v>
          </cell>
          <cell r="Q751" t="str">
            <v>LA CONCORDIA</v>
          </cell>
          <cell r="R751" t="str">
            <v>ESMERALDAS</v>
          </cell>
          <cell r="S751" t="str">
            <v>LA CONCORDIA - FLOR DEL VALLE</v>
          </cell>
          <cell r="T751" t="str">
            <v>TRAMACO</v>
          </cell>
          <cell r="U751" t="str">
            <v>FLEXNETUIO_PROVINCIA</v>
          </cell>
          <cell r="V751">
            <v>2</v>
          </cell>
          <cell r="W751">
            <v>19.100000000000001</v>
          </cell>
          <cell r="X751" t="str">
            <v>HYCITE QUITO</v>
          </cell>
          <cell r="Y751" t="str">
            <v>FLEX NET CALLE 28 DE JUNIO S/N Y GARCIA MORENO ENTRADA LLANO GRANDE</v>
          </cell>
        </row>
        <row r="752">
          <cell r="A752" t="str">
            <v>98768119</v>
          </cell>
          <cell r="B752">
            <v>487233</v>
          </cell>
          <cell r="C752" t="str">
            <v>98768119</v>
          </cell>
          <cell r="D752" t="str">
            <v>HYCITE</v>
          </cell>
          <cell r="E752" t="str">
            <v>DESPACHO</v>
          </cell>
          <cell r="F752" t="str">
            <v>NORMAL</v>
          </cell>
          <cell r="G752" t="str">
            <v>TFQ90825</v>
          </cell>
          <cell r="H752">
            <v>44922</v>
          </cell>
          <cell r="I752" t="str">
            <v>ENTREGADO</v>
          </cell>
          <cell r="J752">
            <v>44923</v>
          </cell>
          <cell r="K752" t="str">
            <v>VERONICA ISABEL CASTRO SANCHEZ</v>
          </cell>
          <cell r="L752" t="str">
            <v>AV DE LA REPUBLICA OE 2 4 Y TERESA DE CEPEDA / PROVINCIA: PICHINCHA / CANTON: QUITO</v>
          </cell>
          <cell r="M752" t="str">
            <v/>
          </cell>
          <cell r="N752" t="str">
            <v>0933316140 / 0983006470</v>
          </cell>
          <cell r="O752" t="str">
            <v>0933316140 / 0983006470</v>
          </cell>
          <cell r="P752" t="str">
            <v>170508</v>
          </cell>
          <cell r="Q752" t="str">
            <v>QUITO</v>
          </cell>
          <cell r="R752" t="str">
            <v>PICHINCHA</v>
          </cell>
          <cell r="S752" t="str">
            <v>QUITO</v>
          </cell>
          <cell r="T752" t="str">
            <v>FLEXTRANS UIO</v>
          </cell>
          <cell r="U752" t="str">
            <v>FLEXNETUIO_LOCAL</v>
          </cell>
          <cell r="V752">
            <v>1</v>
          </cell>
          <cell r="W752">
            <v>1.6</v>
          </cell>
          <cell r="X752" t="str">
            <v>HYCITE QUITO</v>
          </cell>
          <cell r="Y752" t="str">
            <v>FLEX NET CALLE 28 DE JUNIO S/N Y GARCIA MORENO ENTRADA LLANO GRANDE</v>
          </cell>
        </row>
        <row r="753">
          <cell r="A753" t="str">
            <v>98768147</v>
          </cell>
          <cell r="B753">
            <v>487234</v>
          </cell>
          <cell r="C753" t="str">
            <v>98768147</v>
          </cell>
          <cell r="D753" t="str">
            <v>HYCITE</v>
          </cell>
          <cell r="E753" t="str">
            <v>DESPACHO</v>
          </cell>
          <cell r="F753" t="str">
            <v>NORMAL</v>
          </cell>
          <cell r="G753" t="str">
            <v>TFQ90826</v>
          </cell>
          <cell r="H753">
            <v>44922</v>
          </cell>
          <cell r="I753" t="str">
            <v>ENTREGADO</v>
          </cell>
          <cell r="J753">
            <v>44923</v>
          </cell>
          <cell r="K753" t="str">
            <v>NICOLE ANDREA PUMALEMA SUAREZ/MARIA JOSE DELGADO</v>
          </cell>
          <cell r="L753" t="str">
            <v xml:space="preserve"> AV RIO COFANES 328 Y BARTOLOME DE SEGOVIA, DETRAS DE LA GASOLINERA TERPEL / PROVINCIA: PICHINCHA / CANTON: QUITO / PARROQUIA: JIPIJAPA</v>
          </cell>
          <cell r="M753" t="str">
            <v/>
          </cell>
          <cell r="N753" t="str">
            <v>0998120592/0991898698</v>
          </cell>
          <cell r="O753" t="str">
            <v>0998120592/0991898698</v>
          </cell>
          <cell r="P753" t="str">
            <v>170501</v>
          </cell>
          <cell r="Q753" t="str">
            <v>QUITO</v>
          </cell>
          <cell r="R753" t="str">
            <v>PICHINCHA</v>
          </cell>
          <cell r="S753" t="str">
            <v>QUITO</v>
          </cell>
          <cell r="T753" t="str">
            <v>FLEXTRANS UIO</v>
          </cell>
          <cell r="U753" t="str">
            <v>FLEXNETUIO_LOCAL</v>
          </cell>
          <cell r="V753">
            <v>1</v>
          </cell>
          <cell r="W753">
            <v>6.7</v>
          </cell>
          <cell r="X753" t="str">
            <v>HYCITE QUITO</v>
          </cell>
          <cell r="Y753" t="str">
            <v>FLEX NET CALLE 28 DE JUNIO S/N Y GARCIA MORENO ENTRADA LLANO GRANDE</v>
          </cell>
        </row>
        <row r="754">
          <cell r="A754" t="str">
            <v>98765230</v>
          </cell>
          <cell r="B754">
            <v>487187</v>
          </cell>
          <cell r="C754" t="str">
            <v>98765230</v>
          </cell>
          <cell r="D754" t="str">
            <v>HYCITE</v>
          </cell>
          <cell r="E754" t="str">
            <v>DESPACHO</v>
          </cell>
          <cell r="F754" t="str">
            <v>NORMAL</v>
          </cell>
          <cell r="G754" t="str">
            <v>031002004136797</v>
          </cell>
          <cell r="H754">
            <v>44922</v>
          </cell>
          <cell r="I754" t="str">
            <v>ENTREGADO</v>
          </cell>
          <cell r="J754">
            <v>44923</v>
          </cell>
          <cell r="K754" t="str">
            <v>NORIS TAPIA</v>
          </cell>
          <cell r="L754" t="str">
            <v>CHILE ENTRE CALDERON Y GUAYAQUIL FRENTE AL MONUMENTO SAFRERO MILAGRO // NORESTE CAMILO ANDRADE 091701 GUAYAS</v>
          </cell>
          <cell r="M754" t="str">
            <v/>
          </cell>
          <cell r="N754" t="str">
            <v>0988966701</v>
          </cell>
          <cell r="O754" t="str">
            <v>0988966701</v>
          </cell>
          <cell r="P754" t="str">
            <v>091701</v>
          </cell>
          <cell r="Q754" t="str">
            <v>MILAGRO</v>
          </cell>
          <cell r="R754" t="str">
            <v>GUAYAS</v>
          </cell>
          <cell r="S754" t="str">
            <v>MILAGRO</v>
          </cell>
          <cell r="T754" t="str">
            <v>TRAMACO</v>
          </cell>
          <cell r="U754" t="str">
            <v>FLEXNETUIO_PROVINCIA</v>
          </cell>
          <cell r="V754">
            <v>1</v>
          </cell>
          <cell r="W754">
            <v>8.8000000000000007</v>
          </cell>
          <cell r="X754" t="str">
            <v>HYCITE QUITO</v>
          </cell>
          <cell r="Y754" t="str">
            <v>FLEX NET CALLE 28 DE JUNIO S/N Y GARCIA MORENO ENTRADA LLANO GRANDE</v>
          </cell>
        </row>
        <row r="755">
          <cell r="A755" t="str">
            <v>98765316</v>
          </cell>
          <cell r="B755">
            <v>487188</v>
          </cell>
          <cell r="C755" t="str">
            <v>98765316</v>
          </cell>
          <cell r="D755" t="str">
            <v>HYCITE</v>
          </cell>
          <cell r="E755" t="str">
            <v>DESPACHO</v>
          </cell>
          <cell r="F755" t="str">
            <v>NORMAL</v>
          </cell>
          <cell r="G755" t="str">
            <v>TFQ90845</v>
          </cell>
          <cell r="H755">
            <v>44922</v>
          </cell>
          <cell r="I755" t="str">
            <v>ENTREGADO</v>
          </cell>
          <cell r="J755">
            <v>44923</v>
          </cell>
          <cell r="K755" t="str">
            <v>MARCO SALAZAR</v>
          </cell>
          <cell r="L755" t="str">
            <v>JACOPO VIGUOLA Y MIGUEL ANGEL EDF MONTE VENTO 2 DPTO 1C QUITO ** PRIMAVERA 2 CUMBAYA 170157 PICHINCHA</v>
          </cell>
          <cell r="N755" t="str">
            <v>0999520861 / 023942000</v>
          </cell>
          <cell r="O755" t="str">
            <v>0999520861 / 023942000</v>
          </cell>
          <cell r="P755" t="str">
            <v>170208</v>
          </cell>
          <cell r="Q755" t="str">
            <v>QUITO</v>
          </cell>
          <cell r="R755" t="str">
            <v>PICHINCHA</v>
          </cell>
          <cell r="S755" t="str">
            <v>CALDERON (CARAPUNGO)</v>
          </cell>
          <cell r="T755" t="str">
            <v>FLEXTRANS UIO</v>
          </cell>
          <cell r="U755" t="str">
            <v>FLEXNETUIO_LOCAL</v>
          </cell>
          <cell r="V755">
            <v>1</v>
          </cell>
          <cell r="W755">
            <v>12</v>
          </cell>
          <cell r="X755" t="str">
            <v>HYCITE QUITO</v>
          </cell>
          <cell r="Y755" t="str">
            <v>FLEX NET CALLE 28 DE JUNIO S/N Y GARCIA MORENO ENTRADA LLANO GRANDE</v>
          </cell>
        </row>
        <row r="756">
          <cell r="A756" t="str">
            <v>98767462</v>
          </cell>
          <cell r="B756">
            <v>487189</v>
          </cell>
          <cell r="C756" t="str">
            <v>98767462</v>
          </cell>
          <cell r="D756" t="str">
            <v>HYCITE</v>
          </cell>
          <cell r="E756" t="str">
            <v>DESPACHO</v>
          </cell>
          <cell r="F756" t="str">
            <v>NORMAL</v>
          </cell>
          <cell r="G756" t="str">
            <v>TFQ90846</v>
          </cell>
          <cell r="H756">
            <v>44922</v>
          </cell>
          <cell r="I756" t="str">
            <v>ENTREGADO</v>
          </cell>
          <cell r="J756">
            <v>44923</v>
          </cell>
          <cell r="K756" t="str">
            <v>LISBETH VASQUEZ</v>
          </cell>
          <cell r="L756" t="str">
            <v>S38C Y FRANCISCO BECERRA CASA COLOR NARANJA DE 3 PISOS ESQUINA QUITO / CIUDADELA IBARRA CHILLOGALLO 170707 PICHINCHA</v>
          </cell>
          <cell r="M756" t="str">
            <v/>
          </cell>
          <cell r="N756" t="str">
            <v>0998351218</v>
          </cell>
          <cell r="O756" t="str">
            <v>0998351218</v>
          </cell>
          <cell r="P756" t="str">
            <v>170707</v>
          </cell>
          <cell r="Q756" t="str">
            <v>QUITO</v>
          </cell>
          <cell r="R756" t="str">
            <v>PICHINCHA</v>
          </cell>
          <cell r="S756" t="str">
            <v>QUITO</v>
          </cell>
          <cell r="T756" t="str">
            <v>FLEXTRANS UIO</v>
          </cell>
          <cell r="U756" t="str">
            <v>FLEXNETUIO_LOCAL</v>
          </cell>
          <cell r="V756">
            <v>1</v>
          </cell>
          <cell r="W756">
            <v>9.6</v>
          </cell>
          <cell r="X756" t="str">
            <v>HYCITE QUITO</v>
          </cell>
          <cell r="Y756" t="str">
            <v>FLEX NET CALLE 28 DE JUNIO S/N Y GARCIA MORENO ENTRADA LLANO GRANDE</v>
          </cell>
        </row>
        <row r="757">
          <cell r="A757" t="str">
            <v>98767741</v>
          </cell>
          <cell r="B757">
            <v>487190</v>
          </cell>
          <cell r="C757" t="str">
            <v>98767741</v>
          </cell>
          <cell r="D757" t="str">
            <v>HYCITE</v>
          </cell>
          <cell r="E757" t="str">
            <v>DESPACHO</v>
          </cell>
          <cell r="F757" t="str">
            <v>NORMAL</v>
          </cell>
          <cell r="G757" t="str">
            <v>TFQ90847</v>
          </cell>
          <cell r="H757">
            <v>44922</v>
          </cell>
          <cell r="I757" t="str">
            <v>ENTREGADO</v>
          </cell>
          <cell r="J757">
            <v>44923</v>
          </cell>
          <cell r="K757" t="str">
            <v>MERCEDES VALLADARES</v>
          </cell>
          <cell r="L757" t="str">
            <v>AV MALDONADO S9-207 Y NAPO, FRENTE A LA EX CLINICA VILLAFLORA QUITO // VILLAFLORA CHIMBACALLE 170111 PICHINCHA</v>
          </cell>
          <cell r="N757" t="str">
            <v>0980287857 / 022645702</v>
          </cell>
          <cell r="O757" t="str">
            <v>0980287857 / 022645702</v>
          </cell>
          <cell r="P757" t="str">
            <v>170208</v>
          </cell>
          <cell r="Q757" t="str">
            <v>QUITO</v>
          </cell>
          <cell r="R757" t="str">
            <v>PICHINCHA</v>
          </cell>
          <cell r="S757" t="str">
            <v>CALDERON (CARAPUNGO)</v>
          </cell>
          <cell r="T757" t="str">
            <v>FLEXTRANS UIO</v>
          </cell>
          <cell r="U757" t="str">
            <v>FLEXNETUIO_LOCAL</v>
          </cell>
          <cell r="V757">
            <v>1</v>
          </cell>
          <cell r="W757">
            <v>12.3</v>
          </cell>
          <cell r="X757" t="str">
            <v>HYCITE QUITO</v>
          </cell>
          <cell r="Y757" t="str">
            <v>FLEX NET CALLE 28 DE JUNIO S/N Y GARCIA MORENO ENTRADA LLANO GRANDE</v>
          </cell>
        </row>
        <row r="758">
          <cell r="A758" t="str">
            <v>98768023</v>
          </cell>
          <cell r="B758">
            <v>487191</v>
          </cell>
          <cell r="C758" t="str">
            <v>98768023</v>
          </cell>
          <cell r="D758" t="str">
            <v>HYCITE</v>
          </cell>
          <cell r="E758" t="str">
            <v>DESPACHO</v>
          </cell>
          <cell r="F758" t="str">
            <v>NORMAL</v>
          </cell>
          <cell r="G758" t="str">
            <v>031002004136798</v>
          </cell>
          <cell r="H758">
            <v>44922</v>
          </cell>
          <cell r="I758" t="str">
            <v>ENTREGADO</v>
          </cell>
          <cell r="J758">
            <v>44923</v>
          </cell>
          <cell r="K758" t="str">
            <v>MARIA CARBO</v>
          </cell>
          <cell r="L758" t="str">
            <v>CALLE JOSE MARIA EGAS MZ 2 VILLA 26 CONSULTORIO MARIA JOSE SUCRE / LEONIDAS PLAZA LEONIDAS PLAZA 131106 MANABI</v>
          </cell>
          <cell r="M758" t="str">
            <v/>
          </cell>
          <cell r="N758" t="str">
            <v>0939033343</v>
          </cell>
          <cell r="O758" t="str">
            <v>0939033343</v>
          </cell>
          <cell r="P758" t="str">
            <v>131106</v>
          </cell>
          <cell r="Q758" t="str">
            <v>SUCRE</v>
          </cell>
          <cell r="R758" t="str">
            <v>MANABI</v>
          </cell>
          <cell r="S758" t="str">
            <v>CHARAPOTO - SAN CLEMENTE-SAN JACINTO - SANTA TERESA</v>
          </cell>
          <cell r="T758" t="str">
            <v>TRAMACO</v>
          </cell>
          <cell r="U758" t="str">
            <v>FLEXNETUIO_PROVINCIA</v>
          </cell>
          <cell r="V758">
            <v>1</v>
          </cell>
          <cell r="W758">
            <v>3.5</v>
          </cell>
          <cell r="X758" t="str">
            <v>HYCITE QUITO</v>
          </cell>
          <cell r="Y758" t="str">
            <v>FLEX NET CALLE 28 DE JUNIO S/N Y GARCIA MORENO ENTRADA LLANO GRANDE</v>
          </cell>
        </row>
        <row r="759">
          <cell r="A759" t="str">
            <v>98768977</v>
          </cell>
          <cell r="B759">
            <v>487192</v>
          </cell>
          <cell r="C759" t="str">
            <v>98768977</v>
          </cell>
          <cell r="D759" t="str">
            <v>HYCITE</v>
          </cell>
          <cell r="E759" t="str">
            <v>DESPACHO</v>
          </cell>
          <cell r="F759" t="str">
            <v>NORMAL</v>
          </cell>
          <cell r="G759" t="str">
            <v>TFQ90848</v>
          </cell>
          <cell r="H759">
            <v>44922</v>
          </cell>
          <cell r="I759" t="str">
            <v>ENTREGADO</v>
          </cell>
          <cell r="J759">
            <v>44923</v>
          </cell>
          <cell r="K759" t="str">
            <v>MARIA SIMBANA</v>
          </cell>
          <cell r="L759" t="str">
            <v>DE LOS VIA,EDOS N44 - 291 Y TULIPANES DIAGONAL A VIVERES JORGITO QUITO // EL INCA JIPIJAPA 170503 PICHINCHA</v>
          </cell>
          <cell r="M759" t="str">
            <v/>
          </cell>
          <cell r="N759" t="str">
            <v>0983761672 / 022253916</v>
          </cell>
          <cell r="O759" t="str">
            <v>0983761672 / 022253916</v>
          </cell>
          <cell r="P759" t="str">
            <v>170503</v>
          </cell>
          <cell r="Q759" t="str">
            <v>QUITO</v>
          </cell>
          <cell r="R759" t="str">
            <v>PICHINCHA</v>
          </cell>
          <cell r="S759" t="str">
            <v>QUITO</v>
          </cell>
          <cell r="T759" t="str">
            <v>FLEXTRANS UIO</v>
          </cell>
          <cell r="U759" t="str">
            <v>FLEXNETUIO_LOCAL</v>
          </cell>
          <cell r="V759">
            <v>1</v>
          </cell>
          <cell r="W759">
            <v>3.5</v>
          </cell>
          <cell r="X759" t="str">
            <v>HYCITE QUITO</v>
          </cell>
          <cell r="Y759" t="str">
            <v>FLEX NET CALLE 28 DE JUNIO S/N Y GARCIA MORENO ENTRADA LLANO GRANDE</v>
          </cell>
        </row>
        <row r="760">
          <cell r="A760" t="str">
            <v>98769910</v>
          </cell>
          <cell r="B760">
            <v>487193</v>
          </cell>
          <cell r="C760" t="str">
            <v>98769910</v>
          </cell>
          <cell r="D760" t="str">
            <v>HYCITE</v>
          </cell>
          <cell r="E760" t="str">
            <v>DESPACHO</v>
          </cell>
          <cell r="F760" t="str">
            <v>NORMAL</v>
          </cell>
          <cell r="G760" t="str">
            <v>TFQ90849</v>
          </cell>
          <cell r="H760">
            <v>44922</v>
          </cell>
          <cell r="I760" t="str">
            <v>ENTREGADO</v>
          </cell>
          <cell r="J760">
            <v>44923</v>
          </cell>
          <cell r="K760" t="str">
            <v>MARCELO GONZALEZ</v>
          </cell>
          <cell r="L760" t="str">
            <v>DE LAS MORAS CASA #207 DE LOS AGUACATES QUITO / LA MORITA 2 TUMBACO 170902 PICHINCHA</v>
          </cell>
          <cell r="N760" t="str">
            <v>0995221090</v>
          </cell>
          <cell r="O760" t="str">
            <v>0995221090</v>
          </cell>
          <cell r="P760" t="str">
            <v>170902</v>
          </cell>
          <cell r="Q760" t="str">
            <v>QUITO</v>
          </cell>
          <cell r="R760" t="str">
            <v>PICHINCHA</v>
          </cell>
          <cell r="S760" t="str">
            <v>TUMBACO</v>
          </cell>
          <cell r="T760" t="str">
            <v>FLEXTRANS UIO</v>
          </cell>
          <cell r="U760" t="str">
            <v>FLEXNETUIO_LOCAL</v>
          </cell>
          <cell r="V760">
            <v>1</v>
          </cell>
          <cell r="W760">
            <v>10.7</v>
          </cell>
          <cell r="X760" t="str">
            <v>HYCITE QUITO</v>
          </cell>
          <cell r="Y760" t="str">
            <v>FLEX NET CALLE 28 DE JUNIO S/N Y GARCIA MORENO ENTRADA LLANO GRANDE</v>
          </cell>
        </row>
        <row r="761">
          <cell r="A761" t="str">
            <v>98770054</v>
          </cell>
          <cell r="B761">
            <v>487194</v>
          </cell>
          <cell r="C761" t="str">
            <v>98770054</v>
          </cell>
          <cell r="D761" t="str">
            <v>HYCITE</v>
          </cell>
          <cell r="E761" t="str">
            <v>DESPACHO</v>
          </cell>
          <cell r="F761" t="str">
            <v>NORMAL</v>
          </cell>
          <cell r="G761" t="str">
            <v>TF90928</v>
          </cell>
          <cell r="H761">
            <v>44922</v>
          </cell>
          <cell r="I761" t="str">
            <v>ENTREGADO</v>
          </cell>
          <cell r="J761">
            <v>44923</v>
          </cell>
          <cell r="K761" t="str">
            <v>LUIS VELASTEGUI</v>
          </cell>
          <cell r="L761" t="str">
            <v>CALLE SANTA ADRIANA SOLAR 3 MZ 9 AV 38C ENTRE 4TA Y CALLEJON 18ENO GUAYAQUIL ** NORTE TARQUI 090601 GUAYAS</v>
          </cell>
          <cell r="N761" t="str">
            <v>0993033821</v>
          </cell>
          <cell r="O761" t="str">
            <v>0993033821</v>
          </cell>
          <cell r="P761" t="str">
            <v>090601</v>
          </cell>
          <cell r="Q761" t="str">
            <v>GUAYAQUIL</v>
          </cell>
          <cell r="R761" t="str">
            <v>GUAYAS</v>
          </cell>
          <cell r="S761" t="str">
            <v>GUAYAQUIL</v>
          </cell>
          <cell r="T761" t="str">
            <v>ITSACOURIER</v>
          </cell>
          <cell r="U761" t="str">
            <v>FLEXNETUIO_GYE</v>
          </cell>
          <cell r="V761">
            <v>2</v>
          </cell>
          <cell r="W761">
            <v>12.4</v>
          </cell>
          <cell r="X761" t="str">
            <v>HYCITE QUITO</v>
          </cell>
          <cell r="Y761" t="str">
            <v>FLEX NET CALLE 28 DE JUNIO S/N Y GARCIA MORENO ENTRADA LLANO GRANDE</v>
          </cell>
        </row>
        <row r="762">
          <cell r="A762" t="str">
            <v>98770335</v>
          </cell>
          <cell r="B762">
            <v>487195</v>
          </cell>
          <cell r="C762" t="str">
            <v>98770335</v>
          </cell>
          <cell r="D762" t="str">
            <v>HYCITE</v>
          </cell>
          <cell r="E762" t="str">
            <v>DESPACHO</v>
          </cell>
          <cell r="F762" t="str">
            <v>NORMAL</v>
          </cell>
          <cell r="G762" t="str">
            <v>TF90851</v>
          </cell>
          <cell r="H762">
            <v>44922</v>
          </cell>
          <cell r="I762" t="str">
            <v>ENTREGADO</v>
          </cell>
          <cell r="J762">
            <v>44923</v>
          </cell>
          <cell r="K762" t="str">
            <v>ADELINDA CAMPANA</v>
          </cell>
          <cell r="L762" t="str">
            <v>22 Y LA N SUBURBIO GUAYAQUIL // SUROESTE  FEBRES CORDERO 090509 GUAYAS</v>
          </cell>
          <cell r="M762" t="str">
            <v/>
          </cell>
          <cell r="N762" t="str">
            <v>0960532127 / 960472325</v>
          </cell>
          <cell r="O762" t="str">
            <v>0960532127 / 960472325</v>
          </cell>
          <cell r="P762" t="str">
            <v>090509</v>
          </cell>
          <cell r="Q762" t="str">
            <v>GUAYAQUIL</v>
          </cell>
          <cell r="R762" t="str">
            <v>GUAYAS</v>
          </cell>
          <cell r="S762" t="str">
            <v>GUAYAQUIL</v>
          </cell>
          <cell r="T762" t="str">
            <v>FLEXTRANS GYE</v>
          </cell>
          <cell r="U762" t="str">
            <v>FLEXNETUIO_GYE</v>
          </cell>
          <cell r="V762">
            <v>1</v>
          </cell>
          <cell r="W762">
            <v>11.1</v>
          </cell>
          <cell r="X762" t="str">
            <v>HYCITE QUITO</v>
          </cell>
          <cell r="Y762" t="str">
            <v>FLEX NET CALLE 28 DE JUNIO S/N Y GARCIA MORENO ENTRADA LLANO GRANDE</v>
          </cell>
        </row>
        <row r="763">
          <cell r="A763" t="str">
            <v>98770627</v>
          </cell>
          <cell r="B763">
            <v>487196</v>
          </cell>
          <cell r="C763" t="str">
            <v>98770627</v>
          </cell>
          <cell r="D763" t="str">
            <v>HYCITE</v>
          </cell>
          <cell r="E763" t="str">
            <v>DESPACHO</v>
          </cell>
          <cell r="F763" t="str">
            <v>NORMAL</v>
          </cell>
          <cell r="G763" t="str">
            <v>TFQ90852</v>
          </cell>
          <cell r="H763">
            <v>44922</v>
          </cell>
          <cell r="I763" t="str">
            <v>ENTREGADO</v>
          </cell>
          <cell r="J763">
            <v>44923</v>
          </cell>
          <cell r="K763" t="str">
            <v>ROSSANA MOYA</v>
          </cell>
          <cell r="L763" t="str">
            <v>AV NELA MARTINEZ, LOTE 886 PASAJE ANTONIO CASTELO QUITO CONOCOTO PUENTE TRES 170803 PICHINCHA</v>
          </cell>
          <cell r="N763" t="str">
            <v>0999085252 /</v>
          </cell>
          <cell r="O763" t="str">
            <v>0999085252 /</v>
          </cell>
          <cell r="P763" t="str">
            <v>170803</v>
          </cell>
          <cell r="Q763" t="str">
            <v>QUITO</v>
          </cell>
          <cell r="R763" t="str">
            <v>PICHINCHA</v>
          </cell>
          <cell r="S763" t="str">
            <v>CONOCOTO - SALVADOR CELI</v>
          </cell>
          <cell r="T763" t="str">
            <v>FLEXTRANS UIO</v>
          </cell>
          <cell r="U763" t="str">
            <v>FLEXNETUIO_LOCAL</v>
          </cell>
          <cell r="V763">
            <v>1</v>
          </cell>
          <cell r="W763">
            <v>0.8</v>
          </cell>
          <cell r="X763" t="str">
            <v>HYCITE QUITO</v>
          </cell>
          <cell r="Y763" t="str">
            <v>FLEX NET CALLE 28 DE JUNIO S/N Y GARCIA MORENO ENTRADA LLANO GRANDE</v>
          </cell>
        </row>
        <row r="764">
          <cell r="A764" t="str">
            <v>98770950</v>
          </cell>
          <cell r="B764">
            <v>487197</v>
          </cell>
          <cell r="C764" t="str">
            <v>98770950</v>
          </cell>
          <cell r="D764" t="str">
            <v>HYCITE</v>
          </cell>
          <cell r="E764" t="str">
            <v>DESPACHO</v>
          </cell>
          <cell r="F764" t="str">
            <v>NORMAL</v>
          </cell>
          <cell r="G764" t="str">
            <v>031002004137974</v>
          </cell>
          <cell r="H764">
            <v>44922</v>
          </cell>
          <cell r="I764" t="str">
            <v>INCIDENCIA</v>
          </cell>
          <cell r="J764">
            <v>44923</v>
          </cell>
          <cell r="K764" t="str">
            <v>ANA MONTENEGRO</v>
          </cell>
          <cell r="L764" t="str">
            <v>MANUEL LARREA LUCILA MAYA COTACACHI // EL EJIDO SAN FRANCISCO 100304 IMBABURA</v>
          </cell>
          <cell r="N764" t="str">
            <v>0999291165 / 062916477</v>
          </cell>
          <cell r="O764" t="str">
            <v>0999291165 / 062916477</v>
          </cell>
          <cell r="P764" t="str">
            <v>100304</v>
          </cell>
          <cell r="Q764" t="str">
            <v>COTACACHI</v>
          </cell>
          <cell r="R764" t="str">
            <v>IMBABURA</v>
          </cell>
          <cell r="S764" t="str">
            <v>COTACACHI</v>
          </cell>
          <cell r="T764" t="str">
            <v>TRAMACO</v>
          </cell>
          <cell r="U764" t="str">
            <v>FLEXNETUIO_PROVINCIA</v>
          </cell>
          <cell r="V764">
            <v>3</v>
          </cell>
          <cell r="W764">
            <v>25</v>
          </cell>
          <cell r="X764" t="str">
            <v>HYCITE QUITO</v>
          </cell>
          <cell r="Y764" t="str">
            <v>FLEX NET CALLE 28 DE JUNIO S/N Y GARCIA MORENO ENTRADA LLANO GRANDE</v>
          </cell>
        </row>
        <row r="765">
          <cell r="A765" t="str">
            <v>98771244</v>
          </cell>
          <cell r="B765">
            <v>487198</v>
          </cell>
          <cell r="C765" t="str">
            <v>98771244</v>
          </cell>
          <cell r="D765" t="str">
            <v>HYCITE</v>
          </cell>
          <cell r="E765" t="str">
            <v>DESPACHO</v>
          </cell>
          <cell r="F765" t="str">
            <v>NORMAL</v>
          </cell>
          <cell r="G765" t="str">
            <v>TFQ90955</v>
          </cell>
          <cell r="H765">
            <v>44922</v>
          </cell>
          <cell r="I765" t="str">
            <v>ENTREGADO</v>
          </cell>
          <cell r="J765">
            <v>44923</v>
          </cell>
          <cell r="K765" t="str">
            <v>CLARIZA PAREDES</v>
          </cell>
          <cell r="L765" t="str">
            <v>AV MARQUESA DE SOANDA URB LOS ARUPOS CASA 33 QUITO // 6 DE JUNIO CONOCOTO 170801 PICHINCHA</v>
          </cell>
          <cell r="N765" t="str">
            <v>0999838837 / 963085663</v>
          </cell>
          <cell r="O765" t="str">
            <v>0999838837 / 963085663</v>
          </cell>
          <cell r="P765" t="str">
            <v>170801</v>
          </cell>
          <cell r="Q765" t="str">
            <v>QUITO</v>
          </cell>
          <cell r="R765" t="str">
            <v>PICHINCHA</v>
          </cell>
          <cell r="S765" t="str">
            <v>CONOCOTO</v>
          </cell>
          <cell r="T765" t="str">
            <v>FLEXTRANS UIO</v>
          </cell>
          <cell r="U765" t="str">
            <v>FLEXNETUIO_LOCAL</v>
          </cell>
          <cell r="V765">
            <v>2</v>
          </cell>
          <cell r="W765">
            <v>20.2</v>
          </cell>
          <cell r="X765" t="str">
            <v>HYCITE QUITO</v>
          </cell>
          <cell r="Y765" t="str">
            <v>FLEX NET CALLE 28 DE JUNIO S/N Y GARCIA MORENO ENTRADA LLANO GRANDE</v>
          </cell>
        </row>
        <row r="766">
          <cell r="A766" t="str">
            <v>98771568</v>
          </cell>
          <cell r="B766">
            <v>487199</v>
          </cell>
          <cell r="C766" t="str">
            <v>98771568</v>
          </cell>
          <cell r="D766" t="str">
            <v>HYCITE</v>
          </cell>
          <cell r="E766" t="str">
            <v>DESPACHO</v>
          </cell>
          <cell r="F766" t="str">
            <v>NORMAL</v>
          </cell>
          <cell r="G766" t="str">
            <v>031002004136800</v>
          </cell>
          <cell r="H766">
            <v>44922</v>
          </cell>
          <cell r="I766" t="str">
            <v>ENTREGADO</v>
          </cell>
          <cell r="J766">
            <v>44923</v>
          </cell>
          <cell r="K766" t="str">
            <v>FRANKLIN CEBALLOS</v>
          </cell>
          <cell r="L766" t="str">
            <v>AV JAIME ROLDAS E30 55 CALLE A MEGA ELECTRICA CENTRAL JOYA DE LA SUCLAN//JOYA DE LA SUCLAN JOYA DE LA SUCLAN 220101 ORELLANA</v>
          </cell>
          <cell r="M766" t="str">
            <v/>
          </cell>
          <cell r="N766" t="str">
            <v>0994667491</v>
          </cell>
          <cell r="O766" t="str">
            <v>0994667491</v>
          </cell>
          <cell r="P766" t="str">
            <v>220101</v>
          </cell>
          <cell r="Q766" t="str">
            <v>LA JOYA DE LOS SACHAS</v>
          </cell>
          <cell r="R766" t="str">
            <v>ORELLANA</v>
          </cell>
          <cell r="S766" t="str">
            <v>LA JOYA DE LOS SACHAS - MARISCAL SUCRE - LOS LAURELES</v>
          </cell>
          <cell r="T766" t="str">
            <v>TRAMACO</v>
          </cell>
          <cell r="U766" t="str">
            <v>FLEXNETUIO_PROVINCIA</v>
          </cell>
          <cell r="V766">
            <v>1</v>
          </cell>
          <cell r="W766">
            <v>5.7</v>
          </cell>
          <cell r="X766" t="str">
            <v>HYCITE QUITO</v>
          </cell>
          <cell r="Y766" t="str">
            <v>FLEX NET CALLE 28 DE JUNIO S/N Y GARCIA MORENO ENTRADA LLANO GRANDE</v>
          </cell>
        </row>
        <row r="767">
          <cell r="A767" t="str">
            <v>98771792</v>
          </cell>
          <cell r="B767">
            <v>487200</v>
          </cell>
          <cell r="C767" t="str">
            <v>98771792</v>
          </cell>
          <cell r="D767" t="str">
            <v>HYCITE</v>
          </cell>
          <cell r="E767" t="str">
            <v>DESPACHO</v>
          </cell>
          <cell r="F767" t="str">
            <v>NORMAL</v>
          </cell>
          <cell r="G767" t="str">
            <v>TFQ90854</v>
          </cell>
          <cell r="H767">
            <v>44922</v>
          </cell>
          <cell r="I767" t="str">
            <v>ENTREGADO</v>
          </cell>
          <cell r="J767">
            <v>44923</v>
          </cell>
          <cell r="K767" t="str">
            <v>SANDRA TINTA</v>
          </cell>
          <cell r="L767" t="str">
            <v>GARCIA MORENO # 765 BODEGA DIAGONAL COLEGIO RUMINAHUI RUMINAHUI // SAN SEBASTIAN SANGOLQUI 171103 PICHINCHA</v>
          </cell>
          <cell r="N767" t="str">
            <v>0998104265</v>
          </cell>
          <cell r="O767" t="str">
            <v>0998104265</v>
          </cell>
          <cell r="P767" t="str">
            <v>171103</v>
          </cell>
          <cell r="Q767" t="str">
            <v>RUMIÑAHUI</v>
          </cell>
          <cell r="R767" t="str">
            <v>PICHINCHA</v>
          </cell>
          <cell r="S767" t="str">
            <v>SANGOLQUI</v>
          </cell>
          <cell r="T767" t="str">
            <v>FLEXTRANS UIO</v>
          </cell>
          <cell r="U767" t="str">
            <v>FLEXNETUIO_LOCAL</v>
          </cell>
          <cell r="V767">
            <v>1</v>
          </cell>
          <cell r="W767">
            <v>3.5</v>
          </cell>
          <cell r="X767" t="str">
            <v>HYCITE QUITO</v>
          </cell>
          <cell r="Y767" t="str">
            <v>FLEX NET CALLE 28 DE JUNIO S/N Y GARCIA MORENO ENTRADA LLANO GRANDE</v>
          </cell>
        </row>
        <row r="768">
          <cell r="A768" t="str">
            <v>98772927</v>
          </cell>
          <cell r="B768">
            <v>487201</v>
          </cell>
          <cell r="C768" t="str">
            <v>98772927</v>
          </cell>
          <cell r="D768" t="str">
            <v>HYCITE</v>
          </cell>
          <cell r="E768" t="str">
            <v>DESPACHO</v>
          </cell>
          <cell r="F768" t="str">
            <v>NORMAL</v>
          </cell>
          <cell r="G768" t="str">
            <v>031002004136801</v>
          </cell>
          <cell r="H768">
            <v>44922</v>
          </cell>
          <cell r="I768" t="str">
            <v>ENTREGADO</v>
          </cell>
          <cell r="J768">
            <v>44923</v>
          </cell>
          <cell r="K768" t="str">
            <v>CATALINA CARAGUAY</v>
          </cell>
          <cell r="L768" t="str">
            <v>OSWALRO RODRAGUEZ Y CESAR AMADOR JUNTO A BODEGA SUPERMARKET NARANJAL // NARANJAL NARANJAL 091201 GUAYAS</v>
          </cell>
          <cell r="M768" t="str">
            <v/>
          </cell>
          <cell r="N768" t="str">
            <v>0995347400</v>
          </cell>
          <cell r="O768" t="str">
            <v>0995347400</v>
          </cell>
          <cell r="P768" t="str">
            <v>091201</v>
          </cell>
          <cell r="Q768" t="str">
            <v>NARANJAL</v>
          </cell>
          <cell r="R768" t="str">
            <v>GUAYAS</v>
          </cell>
          <cell r="S768" t="str">
            <v>NARANJAL</v>
          </cell>
          <cell r="T768" t="str">
            <v>TRAMACO</v>
          </cell>
          <cell r="U768" t="str">
            <v>FLEXNETUIO_PROVINCIA</v>
          </cell>
          <cell r="V768">
            <v>1</v>
          </cell>
          <cell r="W768">
            <v>7</v>
          </cell>
          <cell r="X768" t="str">
            <v>HYCITE QUITO</v>
          </cell>
          <cell r="Y768" t="str">
            <v>FLEX NET CALLE 28 DE JUNIO S/N Y GARCIA MORENO ENTRADA LLANO GRANDE</v>
          </cell>
        </row>
        <row r="769">
          <cell r="A769" t="str">
            <v>98772981</v>
          </cell>
          <cell r="B769">
            <v>487202</v>
          </cell>
          <cell r="C769" t="str">
            <v>98772981</v>
          </cell>
          <cell r="D769" t="str">
            <v>HYCITE</v>
          </cell>
          <cell r="E769" t="str">
            <v>DESPACHO</v>
          </cell>
          <cell r="F769" t="str">
            <v>NORMAL</v>
          </cell>
          <cell r="G769" t="str">
            <v>TF90855</v>
          </cell>
          <cell r="H769">
            <v>44922</v>
          </cell>
          <cell r="I769" t="str">
            <v>ENTREGADO</v>
          </cell>
          <cell r="J769">
            <v>44923</v>
          </cell>
          <cell r="K769" t="str">
            <v>MILTON ERAZO VARGAS</v>
          </cell>
          <cell r="L769" t="str">
            <v>ALBORADA 5 ETAPA MZ IJ VILLA 1 INGRESANDO POR EL BANCOINTYERNACIONAL GUAYAQUIL TARQUI 090502 GUAYAS</v>
          </cell>
          <cell r="M769" t="str">
            <v/>
          </cell>
          <cell r="N769" t="str">
            <v>0998421103 /</v>
          </cell>
          <cell r="O769" t="str">
            <v>0998421103 /</v>
          </cell>
          <cell r="P769" t="str">
            <v>090502</v>
          </cell>
          <cell r="Q769" t="str">
            <v>GUAYAQUIL</v>
          </cell>
          <cell r="R769" t="str">
            <v>GUAYAS</v>
          </cell>
          <cell r="S769" t="str">
            <v>GUAYAQUIL</v>
          </cell>
          <cell r="T769" t="str">
            <v>ITSACOURIER</v>
          </cell>
          <cell r="U769" t="str">
            <v>FLEXNETUIO_GYE</v>
          </cell>
          <cell r="V769">
            <v>1</v>
          </cell>
          <cell r="W769">
            <v>2.5</v>
          </cell>
          <cell r="X769" t="str">
            <v>HYCITE QUITO</v>
          </cell>
          <cell r="Y769" t="str">
            <v>FLEX NET CALLE 28 DE JUNIO S/N Y GARCIA MORENO ENTRADA LLANO GRANDE</v>
          </cell>
        </row>
        <row r="770">
          <cell r="A770" t="str">
            <v>98773314</v>
          </cell>
          <cell r="B770">
            <v>487203</v>
          </cell>
          <cell r="C770" t="str">
            <v>98773314</v>
          </cell>
          <cell r="D770" t="str">
            <v>HYCITE</v>
          </cell>
          <cell r="E770" t="str">
            <v>DESPACHO</v>
          </cell>
          <cell r="F770" t="str">
            <v>NORMAL</v>
          </cell>
          <cell r="G770" t="str">
            <v>031002004136802</v>
          </cell>
          <cell r="H770">
            <v>44922</v>
          </cell>
          <cell r="I770" t="str">
            <v>INCIDENCIA</v>
          </cell>
          <cell r="J770">
            <v>44923</v>
          </cell>
          <cell r="K770" t="str">
            <v>MARIA JUMBO</v>
          </cell>
          <cell r="L770" t="str">
            <v>CUBA #320 CIUDADELA 24 SEPTIEMBRE C/ 8VA Y 9NA (NOVENA) MACHALA ** MACHALA LA PROVIDENCIA 070218 EL ORO</v>
          </cell>
          <cell r="M770" t="str">
            <v/>
          </cell>
          <cell r="N770" t="str">
            <v>0959008694 / 0</v>
          </cell>
          <cell r="O770" t="str">
            <v>0959008694 / 0</v>
          </cell>
          <cell r="P770" t="str">
            <v>070218</v>
          </cell>
          <cell r="Q770" t="str">
            <v>MACHALA</v>
          </cell>
          <cell r="R770" t="str">
            <v>EL ORO</v>
          </cell>
          <cell r="S770" t="str">
            <v>MACHALA</v>
          </cell>
          <cell r="T770" t="str">
            <v>TRAMACO</v>
          </cell>
          <cell r="U770" t="str">
            <v>FLEXNETUIO_PROVINCIA</v>
          </cell>
          <cell r="V770">
            <v>1</v>
          </cell>
          <cell r="W770">
            <v>5.7</v>
          </cell>
          <cell r="X770" t="str">
            <v>HYCITE QUITO</v>
          </cell>
          <cell r="Y770" t="str">
            <v>FLEX NET CALLE 28 DE JUNIO S/N Y GARCIA MORENO ENTRADA LLANO GRANDE</v>
          </cell>
        </row>
        <row r="771">
          <cell r="A771" t="str">
            <v>98773540</v>
          </cell>
          <cell r="B771">
            <v>487204</v>
          </cell>
          <cell r="C771" t="str">
            <v>98773540</v>
          </cell>
          <cell r="D771" t="str">
            <v>HYCITE</v>
          </cell>
          <cell r="E771" t="str">
            <v>DESPACHO</v>
          </cell>
          <cell r="F771" t="str">
            <v>NORMAL</v>
          </cell>
          <cell r="G771" t="str">
            <v>TFQ90856</v>
          </cell>
          <cell r="H771">
            <v>44922</v>
          </cell>
          <cell r="I771" t="str">
            <v>ENTREGADO</v>
          </cell>
          <cell r="J771">
            <v>44923</v>
          </cell>
          <cell r="K771" t="str">
            <v>LILY MEZA</v>
          </cell>
          <cell r="L771" t="str">
            <v>INGLATERRA EDIFICIOS TORRE CARRE Y MARIANA DE JESUS-5 EDIFICIO EN CONSTRUC QUITO / MARIANA DE JESUS INAQUITO 170519 PICHINCHA</v>
          </cell>
          <cell r="M771" t="str">
            <v/>
          </cell>
          <cell r="N771" t="str">
            <v>0994303895</v>
          </cell>
          <cell r="O771" t="str">
            <v>0994303895</v>
          </cell>
          <cell r="P771" t="str">
            <v>170519</v>
          </cell>
          <cell r="Q771" t="str">
            <v>QUITO</v>
          </cell>
          <cell r="R771" t="str">
            <v>PICHINCHA</v>
          </cell>
          <cell r="S771" t="str">
            <v>QUITO</v>
          </cell>
          <cell r="T771" t="str">
            <v>FLEXTRANS UIO</v>
          </cell>
          <cell r="U771" t="str">
            <v>FLEXNETUIO_LOCAL</v>
          </cell>
          <cell r="V771">
            <v>1</v>
          </cell>
          <cell r="W771">
            <v>18.399999999999999</v>
          </cell>
          <cell r="X771" t="str">
            <v>HYCITE QUITO</v>
          </cell>
          <cell r="Y771" t="str">
            <v>FLEX NET CALLE 28 DE JUNIO S/N Y GARCIA MORENO ENTRADA LLANO GRANDE</v>
          </cell>
        </row>
        <row r="772">
          <cell r="A772" t="str">
            <v>98773542</v>
          </cell>
          <cell r="B772">
            <v>487205</v>
          </cell>
          <cell r="C772" t="str">
            <v>98773542</v>
          </cell>
          <cell r="D772" t="str">
            <v>HYCITE</v>
          </cell>
          <cell r="E772" t="str">
            <v>DESPACHO</v>
          </cell>
          <cell r="F772" t="str">
            <v>NORMAL</v>
          </cell>
          <cell r="G772" t="str">
            <v>031002004136804</v>
          </cell>
          <cell r="H772">
            <v>44922</v>
          </cell>
          <cell r="I772" t="str">
            <v>EN_TRANSITO</v>
          </cell>
          <cell r="J772">
            <v>44922</v>
          </cell>
          <cell r="K772" t="str">
            <v>WASHINGTON AJOY</v>
          </cell>
          <cell r="L772" t="str">
            <v>PUNTA CONTINELA TONE MIL SANTA ELENA // PUNTA CONTINELA SANTA ELENA 240104 SANTA ELENA</v>
          </cell>
          <cell r="M772" t="str">
            <v/>
          </cell>
          <cell r="N772" t="str">
            <v>0999683776</v>
          </cell>
          <cell r="O772" t="str">
            <v>0999683776</v>
          </cell>
          <cell r="P772" t="str">
            <v>240104</v>
          </cell>
          <cell r="Q772" t="str">
            <v>SANTA ELENA</v>
          </cell>
          <cell r="R772" t="str">
            <v>SANTA ELENA</v>
          </cell>
          <cell r="S772" t="str">
            <v>SANTA ELENA - CIUDADELA ROTARIO - COMUNA EL AZUCAR - RECINTO RIO VERDE - BUENA FUENTE - RECINTO JUAN</v>
          </cell>
          <cell r="T772" t="str">
            <v>TRAMACO</v>
          </cell>
          <cell r="U772" t="str">
            <v>FLEXNETUIO_PROVINCIA</v>
          </cell>
          <cell r="V772">
            <v>1</v>
          </cell>
          <cell r="W772">
            <v>2.5</v>
          </cell>
          <cell r="X772" t="str">
            <v>HYCITE QUITO</v>
          </cell>
          <cell r="Y772" t="str">
            <v>FLEX NET CALLE 28 DE JUNIO S/N Y GARCIA MORENO ENTRADA LLANO GRANDE</v>
          </cell>
        </row>
        <row r="773">
          <cell r="A773" t="str">
            <v>98774628</v>
          </cell>
          <cell r="B773">
            <v>487206</v>
          </cell>
          <cell r="C773" t="str">
            <v>98774628</v>
          </cell>
          <cell r="D773" t="str">
            <v>HYCITE</v>
          </cell>
          <cell r="E773" t="str">
            <v>DESPACHO</v>
          </cell>
          <cell r="F773" t="str">
            <v>NORMAL</v>
          </cell>
          <cell r="G773" t="str">
            <v>TF90929</v>
          </cell>
          <cell r="H773">
            <v>44922</v>
          </cell>
          <cell r="I773" t="str">
            <v>ENTREGADO</v>
          </cell>
          <cell r="J773">
            <v>44923</v>
          </cell>
          <cell r="K773" t="str">
            <v>DIANA ZEVALLOS</v>
          </cell>
          <cell r="L773" t="str">
            <v>SAUCES 7 MZ 440 V 12 A LADO DE SUPER AKI SAUCES GUAYAQUIL / NORTE TARQUI 090509 GUAYAS</v>
          </cell>
          <cell r="N773" t="str">
            <v>0986448491</v>
          </cell>
          <cell r="O773" t="str">
            <v>0986448491</v>
          </cell>
          <cell r="P773" t="str">
            <v>090509</v>
          </cell>
          <cell r="Q773" t="str">
            <v>GUAYAQUIL</v>
          </cell>
          <cell r="R773" t="str">
            <v>GUAYAS</v>
          </cell>
          <cell r="S773" t="str">
            <v>GUAYAQUIL</v>
          </cell>
          <cell r="T773" t="str">
            <v>ITSACOURIER</v>
          </cell>
          <cell r="U773" t="str">
            <v>FLEXNETUIO_GYE</v>
          </cell>
          <cell r="V773">
            <v>3</v>
          </cell>
          <cell r="W773">
            <v>29.6</v>
          </cell>
          <cell r="X773" t="str">
            <v>HYCITE QUITO</v>
          </cell>
          <cell r="Y773" t="str">
            <v>FLEX NET CALLE 28 DE JUNIO S/N Y GARCIA MORENO ENTRADA LLANO GRANDE</v>
          </cell>
        </row>
        <row r="774">
          <cell r="A774" t="str">
            <v>98774798</v>
          </cell>
          <cell r="B774">
            <v>487207</v>
          </cell>
          <cell r="C774" t="str">
            <v>98774798</v>
          </cell>
          <cell r="D774" t="str">
            <v>HYCITE</v>
          </cell>
          <cell r="E774" t="str">
            <v>DESPACHO</v>
          </cell>
          <cell r="F774" t="str">
            <v>NORMAL</v>
          </cell>
          <cell r="G774" t="str">
            <v>031002004136805</v>
          </cell>
          <cell r="H774">
            <v>44922</v>
          </cell>
          <cell r="I774" t="str">
            <v>INCIDENCIA</v>
          </cell>
          <cell r="J774">
            <v>44923</v>
          </cell>
          <cell r="K774" t="str">
            <v>LUIS SALMERON</v>
          </cell>
          <cell r="L774" t="str">
            <v>10 DE AGOSTO 17 MZB Y PATRIA NUEVA CASA# 312 COLOR VERDE QUEVEDO//ATRAS DEL SHOOPING VENUS DEL RIO QUEVEDO 120509 LOS RIOS</v>
          </cell>
          <cell r="M774" t="str">
            <v/>
          </cell>
          <cell r="N774" t="str">
            <v>0962727973</v>
          </cell>
          <cell r="O774" t="str">
            <v>0962727973</v>
          </cell>
          <cell r="P774" t="str">
            <v>120509</v>
          </cell>
          <cell r="Q774" t="str">
            <v>VINCES</v>
          </cell>
          <cell r="R774" t="str">
            <v>LOS RIOS</v>
          </cell>
          <cell r="S774" t="str">
            <v>VINCES</v>
          </cell>
          <cell r="T774" t="str">
            <v>TRAMACO</v>
          </cell>
          <cell r="U774" t="str">
            <v>FLEXNETUIO_PROVINCIA</v>
          </cell>
          <cell r="V774">
            <v>1</v>
          </cell>
          <cell r="W774">
            <v>14.2</v>
          </cell>
          <cell r="X774" t="str">
            <v>HYCITE QUITO</v>
          </cell>
          <cell r="Y774" t="str">
            <v>FLEX NET CALLE 28 DE JUNIO S/N Y GARCIA MORENO ENTRADA LLANO GRANDE</v>
          </cell>
        </row>
        <row r="775">
          <cell r="A775" t="str">
            <v>98775779</v>
          </cell>
          <cell r="B775">
            <v>487208</v>
          </cell>
          <cell r="C775" t="str">
            <v>98775779</v>
          </cell>
          <cell r="D775" t="str">
            <v>HYCITE</v>
          </cell>
          <cell r="E775" t="str">
            <v>DESPACHO</v>
          </cell>
          <cell r="F775" t="str">
            <v>NORMAL</v>
          </cell>
          <cell r="G775" t="str">
            <v>TF90858</v>
          </cell>
          <cell r="H775">
            <v>44922</v>
          </cell>
          <cell r="I775" t="str">
            <v>ENTREGADO</v>
          </cell>
          <cell r="J775">
            <v>44923</v>
          </cell>
          <cell r="K775" t="str">
            <v>JIMMY MORAN</v>
          </cell>
          <cell r="L775" t="str">
            <v>AV. LAS AGUAS 0211 EDIF. 1111 PISO O INTERS. JIGUAS LAURELES  TARQUI 090507 GUAYAS</v>
          </cell>
          <cell r="M775" t="str">
            <v/>
          </cell>
          <cell r="N775" t="str">
            <v>0991537571 / 988703727</v>
          </cell>
          <cell r="O775" t="str">
            <v>0991537571 / 988703727</v>
          </cell>
          <cell r="P775" t="str">
            <v>090507</v>
          </cell>
          <cell r="Q775" t="str">
            <v>GUAYAQUIL</v>
          </cell>
          <cell r="R775" t="str">
            <v>GUAYAS</v>
          </cell>
          <cell r="S775" t="str">
            <v>GUAYAQUIL</v>
          </cell>
          <cell r="T775" t="str">
            <v>FLEXTRANS GYE</v>
          </cell>
          <cell r="U775" t="str">
            <v>FLEXNETUIO_GYE</v>
          </cell>
          <cell r="V775">
            <v>1</v>
          </cell>
          <cell r="W775">
            <v>18.23</v>
          </cell>
          <cell r="X775" t="str">
            <v>HYCITE QUITO</v>
          </cell>
          <cell r="Y775" t="str">
            <v>FLEX NET CALLE 28 DE JUNIO S/N Y GARCIA MORENO ENTRADA LLANO GRANDE</v>
          </cell>
        </row>
        <row r="776">
          <cell r="A776" t="str">
            <v>98776084</v>
          </cell>
          <cell r="B776">
            <v>487209</v>
          </cell>
          <cell r="C776" t="str">
            <v>98776084</v>
          </cell>
          <cell r="D776" t="str">
            <v>HYCITE</v>
          </cell>
          <cell r="E776" t="str">
            <v>DESPACHO</v>
          </cell>
          <cell r="F776" t="str">
            <v>NORMAL</v>
          </cell>
          <cell r="G776" t="str">
            <v>TF90859</v>
          </cell>
          <cell r="H776">
            <v>44922</v>
          </cell>
          <cell r="I776" t="str">
            <v>ENTREGADO</v>
          </cell>
          <cell r="J776">
            <v>44923</v>
          </cell>
          <cell r="K776" t="str">
            <v>ALEXANDRA BECERRA</v>
          </cell>
          <cell r="L776" t="str">
            <v>LOTES CON SERVICIO ALEGRIA MZ 1574 V 6 ESCUELA MUMBRETO GARCIA ORTIZ GUAYAQUIL//NORTE TARQUI 090606 GUAYAS</v>
          </cell>
          <cell r="M776" t="str">
            <v/>
          </cell>
          <cell r="N776" t="str">
            <v>0979647841</v>
          </cell>
          <cell r="O776" t="str">
            <v>0979647841</v>
          </cell>
          <cell r="P776" t="str">
            <v>090606</v>
          </cell>
          <cell r="Q776" t="str">
            <v>GUAYAQUIL</v>
          </cell>
          <cell r="R776" t="str">
            <v>GUAYAS</v>
          </cell>
          <cell r="S776" t="str">
            <v>GUAYAQUIL</v>
          </cell>
          <cell r="T776" t="str">
            <v>ITSACOURIER</v>
          </cell>
          <cell r="U776" t="str">
            <v>FLEXNETUIO_GYE</v>
          </cell>
          <cell r="V776">
            <v>1</v>
          </cell>
          <cell r="W776">
            <v>6.2</v>
          </cell>
          <cell r="X776" t="str">
            <v>HYCITE QUITO</v>
          </cell>
          <cell r="Y776" t="str">
            <v>FLEX NET CALLE 28 DE JUNIO S/N Y GARCIA MORENO ENTRADA LLANO GRANDE</v>
          </cell>
        </row>
        <row r="777">
          <cell r="A777" t="str">
            <v>98776733</v>
          </cell>
          <cell r="B777">
            <v>487210</v>
          </cell>
          <cell r="C777" t="str">
            <v>98776733</v>
          </cell>
          <cell r="D777" t="str">
            <v>HYCITE</v>
          </cell>
          <cell r="E777" t="str">
            <v>DESPACHO</v>
          </cell>
          <cell r="F777" t="str">
            <v>NORMAL</v>
          </cell>
          <cell r="G777" t="str">
            <v>TF90860</v>
          </cell>
          <cell r="H777">
            <v>44922</v>
          </cell>
          <cell r="I777" t="str">
            <v>ENTREGADO</v>
          </cell>
          <cell r="J777">
            <v>44923</v>
          </cell>
          <cell r="K777" t="str">
            <v>ENIS CARDOZO</v>
          </cell>
          <cell r="L777" t="str">
            <v>VILLA DEL REY - ETAPA DIANA MZ 16 V 34 DAULE / NORTE LA AURORA 091905 GUAYAS</v>
          </cell>
          <cell r="N777" t="str">
            <v>0991064047</v>
          </cell>
          <cell r="O777" t="str">
            <v>0991064047</v>
          </cell>
          <cell r="P777" t="str">
            <v>091905</v>
          </cell>
          <cell r="Q777" t="str">
            <v>DAULE</v>
          </cell>
          <cell r="R777" t="str">
            <v>GUAYAS</v>
          </cell>
          <cell r="S777" t="str">
            <v>LOS LOJAS (ENRIQUE BAQUERIZO MORENO)</v>
          </cell>
          <cell r="T777" t="str">
            <v>ITSACOURIER</v>
          </cell>
          <cell r="U777" t="str">
            <v>FLEXNETUIO_GYE</v>
          </cell>
          <cell r="V777">
            <v>1</v>
          </cell>
          <cell r="W777">
            <v>4.3</v>
          </cell>
          <cell r="X777" t="str">
            <v>HYCITE QUITO</v>
          </cell>
          <cell r="Y777" t="str">
            <v>FLEX NET CALLE 28 DE JUNIO S/N Y GARCIA MORENO ENTRADA LLANO GRANDE</v>
          </cell>
        </row>
        <row r="778">
          <cell r="A778" t="str">
            <v>98776860</v>
          </cell>
          <cell r="B778">
            <v>487211</v>
          </cell>
          <cell r="C778" t="str">
            <v>98776860</v>
          </cell>
          <cell r="D778" t="str">
            <v>HYCITE</v>
          </cell>
          <cell r="E778" t="str">
            <v>DESPACHO</v>
          </cell>
          <cell r="F778" t="str">
            <v>NORMAL</v>
          </cell>
          <cell r="G778" t="str">
            <v>TFQ90861</v>
          </cell>
          <cell r="H778">
            <v>44922</v>
          </cell>
          <cell r="I778" t="str">
            <v>INCIDENCIA</v>
          </cell>
          <cell r="J778">
            <v>44923</v>
          </cell>
          <cell r="K778" t="str">
            <v>AURORA NARVAEZ</v>
          </cell>
          <cell r="L778" t="str">
            <v>CALDAS OE 1-108 Y VARGAS CALLE GUAYAQUIL QUITO ** CENTRO SAN BLAS 170402 PICHINCHA</v>
          </cell>
          <cell r="M778" t="str">
            <v/>
          </cell>
          <cell r="N778" t="str">
            <v>0998754948</v>
          </cell>
          <cell r="O778" t="str">
            <v>0998754948</v>
          </cell>
          <cell r="P778" t="str">
            <v>170402</v>
          </cell>
          <cell r="Q778" t="str">
            <v>QUITO</v>
          </cell>
          <cell r="R778" t="str">
            <v>PICHINCHA</v>
          </cell>
          <cell r="S778" t="str">
            <v>QUITO</v>
          </cell>
          <cell r="T778" t="str">
            <v>FLEXTRANS UIO</v>
          </cell>
          <cell r="U778" t="str">
            <v>FLEXNETUIO_LOCAL</v>
          </cell>
          <cell r="V778">
            <v>1</v>
          </cell>
          <cell r="W778">
            <v>3.5</v>
          </cell>
          <cell r="X778" t="str">
            <v>HYCITE QUITO</v>
          </cell>
          <cell r="Y778" t="str">
            <v>FLEX NET CALLE 28 DE JUNIO S/N Y GARCIA MORENO ENTRADA LLANO GRANDE</v>
          </cell>
        </row>
        <row r="779">
          <cell r="A779" t="str">
            <v>98776872</v>
          </cell>
          <cell r="B779">
            <v>487212</v>
          </cell>
          <cell r="C779" t="str">
            <v>98776872</v>
          </cell>
          <cell r="D779" t="str">
            <v>HYCITE</v>
          </cell>
          <cell r="E779" t="str">
            <v>DESPACHO</v>
          </cell>
          <cell r="F779" t="str">
            <v>NORMAL</v>
          </cell>
          <cell r="G779" t="str">
            <v>TF90862</v>
          </cell>
          <cell r="H779">
            <v>44922</v>
          </cell>
          <cell r="I779" t="str">
            <v>ENTREGADO</v>
          </cell>
          <cell r="J779">
            <v>44923</v>
          </cell>
          <cell r="K779" t="str">
            <v>LUIS TORRES</v>
          </cell>
          <cell r="L779" t="str">
            <v>AV 3ERA #172 URB EL CORTIJO FAMILIA TORRES ROMAN SAMBORONDON EL CORTIJO LA PUNTILLA 092302 GUAYAS</v>
          </cell>
          <cell r="M779" t="str">
            <v/>
          </cell>
          <cell r="N779" t="str">
            <v>0994004883</v>
          </cell>
          <cell r="O779" t="str">
            <v>0994004883</v>
          </cell>
          <cell r="P779" t="str">
            <v>092302</v>
          </cell>
          <cell r="Q779" t="str">
            <v>SAMBORONDON</v>
          </cell>
          <cell r="R779" t="str">
            <v>GUAYAS</v>
          </cell>
          <cell r="S779" t="str">
            <v>SAMBORONDON</v>
          </cell>
          <cell r="T779" t="str">
            <v>ITSACOURIER</v>
          </cell>
          <cell r="U779" t="str">
            <v>FLEXNETUIO_GYE</v>
          </cell>
          <cell r="V779">
            <v>1</v>
          </cell>
          <cell r="W779">
            <v>8</v>
          </cell>
          <cell r="X779" t="str">
            <v>HYCITE QUITO</v>
          </cell>
          <cell r="Y779" t="str">
            <v>FLEX NET CALLE 28 DE JUNIO S/N Y GARCIA MORENO ENTRADA LLANO GRANDE</v>
          </cell>
        </row>
        <row r="780">
          <cell r="A780" t="str">
            <v>98777053</v>
          </cell>
          <cell r="B780">
            <v>487213</v>
          </cell>
          <cell r="C780" t="str">
            <v>98777053</v>
          </cell>
          <cell r="D780" t="str">
            <v>HYCITE</v>
          </cell>
          <cell r="E780" t="str">
            <v>DESPACHO</v>
          </cell>
          <cell r="F780" t="str">
            <v>NORMAL</v>
          </cell>
          <cell r="G780" t="str">
            <v>TFQ90863</v>
          </cell>
          <cell r="H780">
            <v>44922</v>
          </cell>
          <cell r="I780" t="str">
            <v>ENTREGADO</v>
          </cell>
          <cell r="J780">
            <v>44923</v>
          </cell>
          <cell r="K780" t="str">
            <v>FANNY MASAPUNCHO</v>
          </cell>
          <cell r="L780" t="str">
            <v>GONZALO DE VERA E16 - 239 ASTURIAS - LA FLORESTA QUITO / QUITO LA FLORESTA MARISCAL SUCRE 170109 PICHINCHA</v>
          </cell>
          <cell r="N780" t="str">
            <v>0999298516</v>
          </cell>
          <cell r="O780" t="str">
            <v>0999298516</v>
          </cell>
          <cell r="P780" t="str">
            <v>170208</v>
          </cell>
          <cell r="Q780" t="str">
            <v>QUITO</v>
          </cell>
          <cell r="R780" t="str">
            <v>PICHINCHA</v>
          </cell>
          <cell r="S780" t="str">
            <v>CALDERON (CARAPUNGO)</v>
          </cell>
          <cell r="T780" t="str">
            <v>FLEXTRANS UIO</v>
          </cell>
          <cell r="U780" t="str">
            <v>FLEXNETUIO_LOCAL</v>
          </cell>
          <cell r="V780">
            <v>1</v>
          </cell>
          <cell r="W780">
            <v>8</v>
          </cell>
          <cell r="X780" t="str">
            <v>HYCITE QUITO</v>
          </cell>
          <cell r="Y780" t="str">
            <v>FLEX NET CALLE 28 DE JUNIO S/N Y GARCIA MORENO ENTRADA LLANO GRANDE</v>
          </cell>
        </row>
        <row r="781">
          <cell r="A781" t="str">
            <v>98777195</v>
          </cell>
          <cell r="B781">
            <v>487214</v>
          </cell>
          <cell r="C781" t="str">
            <v>98777195</v>
          </cell>
          <cell r="D781" t="str">
            <v>HYCITE</v>
          </cell>
          <cell r="E781" t="str">
            <v>DESPACHO</v>
          </cell>
          <cell r="F781" t="str">
            <v>NORMAL</v>
          </cell>
          <cell r="G781" t="str">
            <v>TF90930</v>
          </cell>
          <cell r="H781">
            <v>44922</v>
          </cell>
          <cell r="I781" t="str">
            <v>ENTREGADO</v>
          </cell>
          <cell r="J781">
            <v>44923</v>
          </cell>
          <cell r="K781" t="str">
            <v>JEREMY ZAMBRANO</v>
          </cell>
          <cell r="L781" t="str">
            <v>PLAZA MADEIRA ETAPA 1 MZ 10 V14 GUAYAQUIL// NORTE LA AURORA 091019 GUAYAS</v>
          </cell>
          <cell r="N781" t="str">
            <v>0992298920</v>
          </cell>
          <cell r="O781" t="str">
            <v>0992298920</v>
          </cell>
          <cell r="P781" t="str">
            <v>GUAYAQUIL</v>
          </cell>
          <cell r="Q781" t="str">
            <v>GUAYAQUIL</v>
          </cell>
          <cell r="R781" t="str">
            <v>GUAYAS</v>
          </cell>
          <cell r="T781" t="str">
            <v>ITSACOURIER</v>
          </cell>
          <cell r="U781" t="str">
            <v>FLEXNETUIO_GYE</v>
          </cell>
          <cell r="V781">
            <v>2</v>
          </cell>
          <cell r="W781">
            <v>21.6</v>
          </cell>
          <cell r="X781" t="str">
            <v>HYCITE QUITO</v>
          </cell>
          <cell r="Y781" t="str">
            <v>FLEX NET CALLE 28 DE JUNIO S/N Y GARCIA MORENO ENTRADA LLANO GRANDE</v>
          </cell>
        </row>
        <row r="782">
          <cell r="A782" t="str">
            <v>98777282</v>
          </cell>
          <cell r="B782">
            <v>487215</v>
          </cell>
          <cell r="C782" t="str">
            <v>98777282</v>
          </cell>
          <cell r="D782" t="str">
            <v>HYCITE</v>
          </cell>
          <cell r="E782" t="str">
            <v>DESPACHO</v>
          </cell>
          <cell r="F782" t="str">
            <v>NORMAL</v>
          </cell>
          <cell r="G782" t="str">
            <v>TF90947</v>
          </cell>
          <cell r="H782">
            <v>44922</v>
          </cell>
          <cell r="I782" t="str">
            <v>ENTREGADO</v>
          </cell>
          <cell r="J782">
            <v>44923</v>
          </cell>
          <cell r="K782" t="str">
            <v>DOMENICA COLOMA</v>
          </cell>
          <cell r="L782" t="str">
            <v>VILLA CLUB ETAPA LUNA MZ 4 V 13 GUAYAQUIL//DAULE LA AURORA 091019 GUAYAS</v>
          </cell>
          <cell r="N782" t="str">
            <v>0994768922</v>
          </cell>
          <cell r="O782" t="str">
            <v>0994768922</v>
          </cell>
          <cell r="P782" t="str">
            <v>GUAYAQUIL</v>
          </cell>
          <cell r="Q782" t="str">
            <v>GUAYAQUIL</v>
          </cell>
          <cell r="R782" t="str">
            <v>GUAYAS</v>
          </cell>
          <cell r="T782" t="str">
            <v>ITSACOURIER</v>
          </cell>
          <cell r="U782" t="str">
            <v>FLEXNETUIO_GYE</v>
          </cell>
          <cell r="V782">
            <v>2</v>
          </cell>
          <cell r="W782">
            <v>26.2</v>
          </cell>
          <cell r="X782" t="str">
            <v>HYCITE QUITO</v>
          </cell>
          <cell r="Y782" t="str">
            <v>FLEX NET CALLE 28 DE JUNIO S/N Y GARCIA MORENO ENTRADA LLANO GRANDE</v>
          </cell>
        </row>
        <row r="783">
          <cell r="A783" t="str">
            <v>98777339</v>
          </cell>
          <cell r="B783">
            <v>487216</v>
          </cell>
          <cell r="C783" t="str">
            <v>98777339</v>
          </cell>
          <cell r="D783" t="str">
            <v>HYCITE</v>
          </cell>
          <cell r="E783" t="str">
            <v>DESPACHO</v>
          </cell>
          <cell r="F783" t="str">
            <v>NORMAL</v>
          </cell>
          <cell r="G783" t="str">
            <v>TFQ90866</v>
          </cell>
          <cell r="H783">
            <v>44922</v>
          </cell>
          <cell r="I783" t="str">
            <v>ENTREGADO</v>
          </cell>
          <cell r="J783">
            <v>44923</v>
          </cell>
          <cell r="K783" t="str">
            <v>MARIA MATEUS</v>
          </cell>
          <cell r="L783" t="str">
            <v>JAIME SALVADOR OE 4-198 ALBA CALDERON PUERTA BLANCA METAL QUITO // PACHO SALAS TUMBACO 170903 PICHINCHA</v>
          </cell>
          <cell r="N783" t="str">
            <v>0999780110</v>
          </cell>
          <cell r="O783" t="str">
            <v>0999780110</v>
          </cell>
          <cell r="P783" t="str">
            <v>170903</v>
          </cell>
          <cell r="Q783" t="str">
            <v>QUITO</v>
          </cell>
          <cell r="R783" t="str">
            <v>PICHINCHA</v>
          </cell>
          <cell r="S783" t="str">
            <v>TUMBACO</v>
          </cell>
          <cell r="T783" t="str">
            <v>FLEXTRANS UIO</v>
          </cell>
          <cell r="U783" t="str">
            <v>FLEXNETUIO_LOCAL</v>
          </cell>
          <cell r="V783">
            <v>1</v>
          </cell>
          <cell r="W783">
            <v>8.8000000000000007</v>
          </cell>
          <cell r="X783" t="str">
            <v>HYCITE QUITO</v>
          </cell>
          <cell r="Y783" t="str">
            <v>FLEX NET CALLE 28 DE JUNIO S/N Y GARCIA MORENO ENTRADA LLANO GRANDE</v>
          </cell>
        </row>
        <row r="784">
          <cell r="A784" t="str">
            <v>98777371</v>
          </cell>
          <cell r="B784">
            <v>487217</v>
          </cell>
          <cell r="C784" t="str">
            <v>98777371</v>
          </cell>
          <cell r="D784" t="str">
            <v>HYCITE</v>
          </cell>
          <cell r="E784" t="str">
            <v>DESPACHO</v>
          </cell>
          <cell r="F784" t="str">
            <v>NORMAL</v>
          </cell>
          <cell r="G784" t="str">
            <v>031002004136806</v>
          </cell>
          <cell r="H784">
            <v>44922</v>
          </cell>
          <cell r="I784" t="str">
            <v>ENTREGADO</v>
          </cell>
          <cell r="J784">
            <v>44923</v>
          </cell>
          <cell r="K784" t="str">
            <v>GLADIS CARAGUAY</v>
          </cell>
          <cell r="L784" t="str">
            <v>HERMANOS ROBLES Y CALLEJON SIN NOMBRE CDLA ZONA VERDE NARANJAL//NARANJAL NARANJAL 091150 GUAYAS</v>
          </cell>
          <cell r="N784" t="str">
            <v>0991366965 / 042751376</v>
          </cell>
          <cell r="O784" t="str">
            <v>0991366965 / 042751376</v>
          </cell>
          <cell r="P784" t="str">
            <v>091201</v>
          </cell>
          <cell r="Q784" t="str">
            <v>NARANJAL</v>
          </cell>
          <cell r="R784" t="str">
            <v>GUAYAS</v>
          </cell>
          <cell r="S784" t="str">
            <v>NARANJAL</v>
          </cell>
          <cell r="T784" t="str">
            <v>TRAMACO</v>
          </cell>
          <cell r="U784" t="str">
            <v>FLEXNETUIO_PROVINCIA</v>
          </cell>
          <cell r="V784">
            <v>1</v>
          </cell>
          <cell r="W784">
            <v>5.4</v>
          </cell>
          <cell r="X784" t="str">
            <v>HYCITE QUITO</v>
          </cell>
          <cell r="Y784" t="str">
            <v>FLEX NET CALLE 28 DE JUNIO S/N Y GARCIA MORENO ENTRADA LLANO GRANDE</v>
          </cell>
        </row>
        <row r="785">
          <cell r="A785" t="str">
            <v>98777405</v>
          </cell>
          <cell r="B785">
            <v>487218</v>
          </cell>
          <cell r="C785" t="str">
            <v>98777405</v>
          </cell>
          <cell r="D785" t="str">
            <v>HYCITE</v>
          </cell>
          <cell r="E785" t="str">
            <v>DESPACHO</v>
          </cell>
          <cell r="F785" t="str">
            <v>NORMAL</v>
          </cell>
          <cell r="G785" t="str">
            <v>031002004136807</v>
          </cell>
          <cell r="H785">
            <v>44922</v>
          </cell>
          <cell r="I785" t="str">
            <v>ENTREGADO</v>
          </cell>
          <cell r="J785">
            <v>44923</v>
          </cell>
          <cell r="K785" t="str">
            <v>MARTHA GONGORA</v>
          </cell>
          <cell r="L785" t="str">
            <v>EUGENIO ESPEJO Y OSVALDO RODRIGUEZ A UNA CUADRA DE LA ESCUELA GABRIELA MIST NARANJAL NARANJAL 091150 GUAYAS</v>
          </cell>
          <cell r="N785" t="str">
            <v>0993225961</v>
          </cell>
          <cell r="O785" t="str">
            <v>0993225961</v>
          </cell>
          <cell r="P785" t="str">
            <v>091201</v>
          </cell>
          <cell r="Q785" t="str">
            <v>NARANJAL</v>
          </cell>
          <cell r="R785" t="str">
            <v>GUAYAS</v>
          </cell>
          <cell r="S785" t="str">
            <v>NARANJAL</v>
          </cell>
          <cell r="T785" t="str">
            <v>TRAMACO</v>
          </cell>
          <cell r="U785" t="str">
            <v>FLEXNETUIO_PROVINCIA</v>
          </cell>
          <cell r="V785">
            <v>1</v>
          </cell>
          <cell r="W785">
            <v>2.5</v>
          </cell>
          <cell r="X785" t="str">
            <v>HYCITE QUITO</v>
          </cell>
          <cell r="Y785" t="str">
            <v>FLEX NET CALLE 28 DE JUNIO S/N Y GARCIA MORENO ENTRADA LLANO GRANDE</v>
          </cell>
        </row>
        <row r="786">
          <cell r="A786" t="str">
            <v>98777634</v>
          </cell>
          <cell r="B786">
            <v>487219</v>
          </cell>
          <cell r="C786" t="str">
            <v>98777634</v>
          </cell>
          <cell r="D786" t="str">
            <v>HYCITE</v>
          </cell>
          <cell r="E786" t="str">
            <v>DESPACHO</v>
          </cell>
          <cell r="F786" t="str">
            <v>NORMAL</v>
          </cell>
          <cell r="G786" t="str">
            <v>TFQ90956</v>
          </cell>
          <cell r="H786">
            <v>44922</v>
          </cell>
          <cell r="I786" t="str">
            <v>ENTREGADO</v>
          </cell>
          <cell r="J786">
            <v>44923</v>
          </cell>
          <cell r="K786" t="str">
            <v>ZOILA QUEZADA</v>
          </cell>
          <cell r="L786" t="str">
            <v>S41 A OE 3-66 AV JOSE GALLONDO Y QUITUMBE NAN PARED AMARILLA PORTON NGR QUITO / EJERCITO 1 ETAPA QUITUMBE 170701 PICHINCHA</v>
          </cell>
          <cell r="N786" t="str">
            <v>0968314977</v>
          </cell>
          <cell r="O786" t="str">
            <v>0968314977</v>
          </cell>
          <cell r="P786" t="str">
            <v>170701</v>
          </cell>
          <cell r="Q786" t="str">
            <v>QUITO</v>
          </cell>
          <cell r="R786" t="str">
            <v>PICHINCHA</v>
          </cell>
          <cell r="S786" t="str">
            <v>QUITO</v>
          </cell>
          <cell r="T786" t="str">
            <v>FLEXTRANS UIO</v>
          </cell>
          <cell r="U786" t="str">
            <v>FLEXNETUIO_LOCAL</v>
          </cell>
          <cell r="V786">
            <v>2</v>
          </cell>
          <cell r="W786">
            <v>16.600000000000001</v>
          </cell>
          <cell r="X786" t="str">
            <v>HYCITE QUITO</v>
          </cell>
          <cell r="Y786" t="str">
            <v>FLEX NET CALLE 28 DE JUNIO S/N Y GARCIA MORENO ENTRADA LLANO GRANDE</v>
          </cell>
        </row>
        <row r="787">
          <cell r="A787" t="str">
            <v>98777639</v>
          </cell>
          <cell r="B787">
            <v>487220</v>
          </cell>
          <cell r="C787" t="str">
            <v>98777639</v>
          </cell>
          <cell r="D787" t="str">
            <v>HYCITE</v>
          </cell>
          <cell r="E787" t="str">
            <v>DESPACHO</v>
          </cell>
          <cell r="F787" t="str">
            <v>NORMAL</v>
          </cell>
          <cell r="G787" t="str">
            <v>TF90868</v>
          </cell>
          <cell r="H787">
            <v>44922</v>
          </cell>
          <cell r="I787" t="str">
            <v>EN_TRANSITO</v>
          </cell>
          <cell r="J787">
            <v>44923</v>
          </cell>
          <cell r="K787" t="str">
            <v>ANGELO ALBAN</v>
          </cell>
          <cell r="L787" t="str">
            <v>CDLA LOS CIPRESES MZ 3 V 10 AV HUGO CORTES CADENA GUAYAQUIL//GUAYAQUIL XIMENA 090103 GUAYAS</v>
          </cell>
          <cell r="M787" t="str">
            <v/>
          </cell>
          <cell r="N787" t="str">
            <v>0967055882</v>
          </cell>
          <cell r="O787" t="str">
            <v>0967055882</v>
          </cell>
          <cell r="P787" t="str">
            <v>090103</v>
          </cell>
          <cell r="Q787" t="str">
            <v>GUAYAQUIL</v>
          </cell>
          <cell r="R787" t="str">
            <v>GUAYAS</v>
          </cell>
          <cell r="S787" t="str">
            <v>GUAYAQUIL</v>
          </cell>
          <cell r="T787" t="str">
            <v>FLEXTRANS GYE</v>
          </cell>
          <cell r="U787" t="str">
            <v>FLEXNETUIO_GYE</v>
          </cell>
          <cell r="V787">
            <v>1</v>
          </cell>
          <cell r="W787">
            <v>8.3000000000000007</v>
          </cell>
          <cell r="X787" t="str">
            <v>HYCITE QUITO</v>
          </cell>
          <cell r="Y787" t="str">
            <v>FLEX NET CALLE 28 DE JUNIO S/N Y GARCIA MORENO ENTRADA LLANO GRANDE</v>
          </cell>
        </row>
        <row r="788">
          <cell r="A788" t="str">
            <v>98777785</v>
          </cell>
          <cell r="B788">
            <v>487221</v>
          </cell>
          <cell r="C788" t="str">
            <v>98777785</v>
          </cell>
          <cell r="D788" t="str">
            <v>HYCITE</v>
          </cell>
          <cell r="E788" t="str">
            <v>DESPACHO</v>
          </cell>
          <cell r="F788" t="str">
            <v>NORMAL</v>
          </cell>
          <cell r="G788" t="str">
            <v>TF90869</v>
          </cell>
          <cell r="H788">
            <v>44922</v>
          </cell>
          <cell r="I788" t="str">
            <v>ENTREGADO</v>
          </cell>
          <cell r="J788">
            <v>44923</v>
          </cell>
          <cell r="K788" t="str">
            <v>HANSEL R PARRALES</v>
          </cell>
          <cell r="L788" t="str">
            <v>DALIAS SOLAR 16 Y JOSE RODRIGUEZ   TARQUI 090501 GUAYAS</v>
          </cell>
          <cell r="M788" t="str">
            <v/>
          </cell>
          <cell r="N788" t="str">
            <v>0988990833 / 427572541</v>
          </cell>
          <cell r="O788" t="str">
            <v>0988990833 / 427572541</v>
          </cell>
          <cell r="P788" t="str">
            <v>090501</v>
          </cell>
          <cell r="Q788" t="str">
            <v>GUAYAQUIL</v>
          </cell>
          <cell r="R788" t="str">
            <v>GUAYAS</v>
          </cell>
          <cell r="S788" t="str">
            <v>GUAYAQUIL</v>
          </cell>
          <cell r="T788" t="str">
            <v>ITSACOURIER</v>
          </cell>
          <cell r="U788" t="str">
            <v>FLEXNETUIO_GYE</v>
          </cell>
          <cell r="V788">
            <v>1</v>
          </cell>
          <cell r="W788">
            <v>3.43</v>
          </cell>
          <cell r="X788" t="str">
            <v>HYCITE QUITO</v>
          </cell>
          <cell r="Y788" t="str">
            <v>FLEX NET CALLE 28 DE JUNIO S/N Y GARCIA MORENO ENTRADA LLANO GRANDE</v>
          </cell>
        </row>
        <row r="789">
          <cell r="A789" t="str">
            <v>98778004</v>
          </cell>
          <cell r="B789">
            <v>487222</v>
          </cell>
          <cell r="C789" t="str">
            <v>98778004</v>
          </cell>
          <cell r="D789" t="str">
            <v>HYCITE</v>
          </cell>
          <cell r="E789" t="str">
            <v>DESPACHO</v>
          </cell>
          <cell r="F789" t="str">
            <v>NORMAL</v>
          </cell>
          <cell r="G789" t="str">
            <v>031002004137975</v>
          </cell>
          <cell r="H789">
            <v>44922</v>
          </cell>
          <cell r="I789" t="str">
            <v>ENTREGADO</v>
          </cell>
          <cell r="J789">
            <v>44923</v>
          </cell>
          <cell r="K789" t="str">
            <v>ALICIA LUNA</v>
          </cell>
          <cell r="L789" t="str">
            <v>ESMERALDAS S/N ALVARADO DG MECANICA VINUEZA RIOBAMBA VELOZ 060104 CHIMBORAZO</v>
          </cell>
          <cell r="N789" t="str">
            <v>0998158814</v>
          </cell>
          <cell r="O789" t="str">
            <v>0998158814</v>
          </cell>
          <cell r="P789" t="str">
            <v>060104</v>
          </cell>
          <cell r="Q789" t="str">
            <v>RIOBAMBA</v>
          </cell>
          <cell r="R789" t="str">
            <v>CHIMBORAZO</v>
          </cell>
          <cell r="S789" t="str">
            <v>RIOBAMBA</v>
          </cell>
          <cell r="T789" t="str">
            <v>TRAMACO</v>
          </cell>
          <cell r="U789" t="str">
            <v>FLEXNETUIO_PROVINCIA</v>
          </cell>
          <cell r="V789">
            <v>2</v>
          </cell>
          <cell r="W789">
            <v>9.8000000000000007</v>
          </cell>
          <cell r="X789" t="str">
            <v>HYCITE QUITO</v>
          </cell>
          <cell r="Y789" t="str">
            <v>FLEX NET CALLE 28 DE JUNIO S/N Y GARCIA MORENO ENTRADA LLANO GRANDE</v>
          </cell>
        </row>
        <row r="790">
          <cell r="A790" t="str">
            <v>98779242</v>
          </cell>
          <cell r="B790">
            <v>487223</v>
          </cell>
          <cell r="C790" t="str">
            <v>98779242</v>
          </cell>
          <cell r="D790" t="str">
            <v>HYCITE</v>
          </cell>
          <cell r="E790" t="str">
            <v>DESPACHO</v>
          </cell>
          <cell r="F790" t="str">
            <v>NORMAL</v>
          </cell>
          <cell r="G790" t="str">
            <v>TF90870</v>
          </cell>
          <cell r="H790">
            <v>44922</v>
          </cell>
          <cell r="I790" t="str">
            <v>ENTREGADO</v>
          </cell>
          <cell r="J790">
            <v>44923</v>
          </cell>
          <cell r="K790" t="str">
            <v>ABEL ANGEL VELIZ CARRASCO</v>
          </cell>
          <cell r="L790" t="str">
            <v>CDLA ANA MARIA DE OLMEDO MZA 20 VLL 8A PARQUE EL BARQUITO DURAN//NORTE DURAN ELOY ALFARO 092402 GUAYAS</v>
          </cell>
          <cell r="M790" t="str">
            <v/>
          </cell>
          <cell r="N790" t="str">
            <v>0979763125 / 346001221</v>
          </cell>
          <cell r="O790" t="str">
            <v>0979763125 / 346001221</v>
          </cell>
          <cell r="P790" t="str">
            <v>092402</v>
          </cell>
          <cell r="Q790" t="str">
            <v>DURAN</v>
          </cell>
          <cell r="R790" t="str">
            <v>GUAYAS</v>
          </cell>
          <cell r="S790" t="str">
            <v>ELOY ALFARO (DURAN)</v>
          </cell>
          <cell r="T790" t="str">
            <v>ITSACOURIER</v>
          </cell>
          <cell r="U790" t="str">
            <v>FLEXNETUIO_GYE</v>
          </cell>
          <cell r="V790">
            <v>1</v>
          </cell>
          <cell r="W790">
            <v>0.6</v>
          </cell>
          <cell r="X790" t="str">
            <v>HYCITE QUITO</v>
          </cell>
          <cell r="Y790" t="str">
            <v>FLEX NET CALLE 28 DE JUNIO S/N Y GARCIA MORENO ENTRADA LLANO GRANDE</v>
          </cell>
        </row>
        <row r="791">
          <cell r="A791" t="str">
            <v>98779296</v>
          </cell>
          <cell r="B791">
            <v>487224</v>
          </cell>
          <cell r="C791" t="str">
            <v>98779296</v>
          </cell>
          <cell r="D791" t="str">
            <v>HYCITE</v>
          </cell>
          <cell r="E791" t="str">
            <v>DESPACHO</v>
          </cell>
          <cell r="F791" t="str">
            <v>NORMAL</v>
          </cell>
          <cell r="G791" t="str">
            <v>TFQ90871</v>
          </cell>
          <cell r="H791">
            <v>44922</v>
          </cell>
          <cell r="I791" t="str">
            <v>ENTREGADO</v>
          </cell>
          <cell r="J791">
            <v>44923</v>
          </cell>
          <cell r="K791" t="str">
            <v>DANIELA A PENAFIEL SRA</v>
          </cell>
          <cell r="L791" t="str">
            <v>CALLE B N48 180 Y CALLE TERCERA   COCHAPAMBA 170528 PICHINCHA</v>
          </cell>
          <cell r="N791" t="str">
            <v>0983366975 / 322813425</v>
          </cell>
          <cell r="O791" t="str">
            <v>0983366975 / 322813425</v>
          </cell>
          <cell r="P791" t="str">
            <v>170528</v>
          </cell>
          <cell r="Q791" t="str">
            <v>QUITO</v>
          </cell>
          <cell r="R791" t="str">
            <v>PICHINCHA</v>
          </cell>
          <cell r="S791" t="str">
            <v>QUITO</v>
          </cell>
          <cell r="T791" t="str">
            <v>FLEXTRANS UIO</v>
          </cell>
          <cell r="U791" t="str">
            <v>FLEXNETUIO_LOCAL</v>
          </cell>
          <cell r="V791">
            <v>1</v>
          </cell>
          <cell r="W791">
            <v>10.42</v>
          </cell>
          <cell r="X791" t="str">
            <v>HYCITE QUITO</v>
          </cell>
          <cell r="Y791" t="str">
            <v>FLEX NET CALLE 28 DE JUNIO S/N Y GARCIA MORENO ENTRADA LLANO GRANDE</v>
          </cell>
        </row>
        <row r="792">
          <cell r="A792" t="str">
            <v>98619675</v>
          </cell>
          <cell r="B792">
            <v>487161</v>
          </cell>
          <cell r="C792" t="str">
            <v>98619675</v>
          </cell>
          <cell r="D792" t="str">
            <v>HYCITE</v>
          </cell>
          <cell r="E792" t="str">
            <v>DESPACHO</v>
          </cell>
          <cell r="F792" t="str">
            <v>NORMAL</v>
          </cell>
          <cell r="G792" t="str">
            <v>031002004137971</v>
          </cell>
          <cell r="H792">
            <v>44922</v>
          </cell>
          <cell r="I792" t="str">
            <v>INCIDENCIA</v>
          </cell>
          <cell r="J792">
            <v>44923</v>
          </cell>
          <cell r="K792" t="str">
            <v>ZOILA TAPIA</v>
          </cell>
          <cell r="L792" t="str">
            <v>CALLE B O Y MALECON ELOY ALFARO CALLE B A LADO DE GALLERA EL SARGENTO VINCES CENTRAL VINCES 120503 LOS RIOS</v>
          </cell>
          <cell r="N792" t="str">
            <v>0994170506 / 995745521</v>
          </cell>
          <cell r="O792" t="str">
            <v>0994170506 / 995745521</v>
          </cell>
          <cell r="P792" t="str">
            <v>120503</v>
          </cell>
          <cell r="Q792" t="str">
            <v>VINCES</v>
          </cell>
          <cell r="R792" t="str">
            <v>LOS RIOS</v>
          </cell>
          <cell r="S792" t="str">
            <v>VINCES</v>
          </cell>
          <cell r="T792" t="str">
            <v>TRAMACO</v>
          </cell>
          <cell r="U792" t="str">
            <v>FLEXNETUIO_PROVINCIA</v>
          </cell>
          <cell r="V792">
            <v>2</v>
          </cell>
          <cell r="W792">
            <v>10.8</v>
          </cell>
          <cell r="X792" t="str">
            <v>HYCITE QUITO</v>
          </cell>
          <cell r="Y792" t="str">
            <v>FLEX NET CALLE 28 DE JUNIO S/N Y GARCIA MORENO ENTRADA LLANO GRANDE</v>
          </cell>
        </row>
        <row r="793">
          <cell r="A793" t="str">
            <v>98709342</v>
          </cell>
          <cell r="B793">
            <v>487162</v>
          </cell>
          <cell r="C793" t="str">
            <v>98709342</v>
          </cell>
          <cell r="D793" t="str">
            <v>HYCITE</v>
          </cell>
          <cell r="E793" t="str">
            <v>DESPACHO</v>
          </cell>
          <cell r="F793" t="str">
            <v>NORMAL</v>
          </cell>
          <cell r="G793" t="str">
            <v>031002004136787</v>
          </cell>
          <cell r="H793">
            <v>44922</v>
          </cell>
          <cell r="I793" t="str">
            <v>ENTREGADO</v>
          </cell>
          <cell r="J793">
            <v>44923</v>
          </cell>
          <cell r="K793" t="str">
            <v>KELVIN BRIONES</v>
          </cell>
          <cell r="L793" t="str">
            <v>CALLE SALINAS URB SANTA CATALINA BOLIVAR// SANTA CATALINA CALCETA 130601 MANABI</v>
          </cell>
          <cell r="M793" t="str">
            <v/>
          </cell>
          <cell r="N793" t="str">
            <v>0995958863</v>
          </cell>
          <cell r="O793" t="str">
            <v>0995958863</v>
          </cell>
          <cell r="P793" t="str">
            <v>130601</v>
          </cell>
          <cell r="Q793" t="str">
            <v>BOLIVAR (MANABI)</v>
          </cell>
          <cell r="R793" t="str">
            <v>MANABI</v>
          </cell>
          <cell r="S793" t="str">
            <v>CALCETA</v>
          </cell>
          <cell r="T793" t="str">
            <v>TRAMACO</v>
          </cell>
          <cell r="U793" t="str">
            <v>FLEXNETUIO_PROVINCIA</v>
          </cell>
          <cell r="V793">
            <v>1</v>
          </cell>
          <cell r="W793">
            <v>4.5</v>
          </cell>
          <cell r="X793" t="str">
            <v>HYCITE QUITO</v>
          </cell>
          <cell r="Y793" t="str">
            <v>FLEX NET CALLE 28 DE JUNIO S/N Y GARCIA MORENO ENTRADA LLANO GRANDE</v>
          </cell>
        </row>
        <row r="794">
          <cell r="A794" t="str">
            <v>98714215</v>
          </cell>
          <cell r="B794">
            <v>487163</v>
          </cell>
          <cell r="C794" t="str">
            <v>98714215</v>
          </cell>
          <cell r="D794" t="str">
            <v>HYCITE</v>
          </cell>
          <cell r="E794" t="str">
            <v>DESPACHO</v>
          </cell>
          <cell r="F794" t="str">
            <v>NORMAL</v>
          </cell>
          <cell r="G794" t="str">
            <v>TFQ90830</v>
          </cell>
          <cell r="H794">
            <v>44922</v>
          </cell>
          <cell r="I794" t="str">
            <v>ENTREGADO</v>
          </cell>
          <cell r="J794">
            <v>44923</v>
          </cell>
          <cell r="K794" t="str">
            <v>JOHN RODRIGUEZ</v>
          </cell>
          <cell r="L794" t="str">
            <v>DE LAS AMAPOLAS N 15-369 DE LAS CAMELIAS QUITO-NUEVO AMANECER CALDERON 150170 PICHINCHA</v>
          </cell>
          <cell r="N794" t="str">
            <v>0987048831</v>
          </cell>
          <cell r="O794" t="str">
            <v>0987048831</v>
          </cell>
          <cell r="P794" t="str">
            <v>000001</v>
          </cell>
          <cell r="Q794" t="str">
            <v>QUITO</v>
          </cell>
          <cell r="R794" t="str">
            <v>PICHINCHA</v>
          </cell>
          <cell r="S794" t="str">
            <v>BODEGA FLEXNET UIO - RETIRA CLIENTE</v>
          </cell>
          <cell r="T794" t="str">
            <v>FLEXTRANS UIO</v>
          </cell>
          <cell r="U794" t="str">
            <v>FLEXNETUIO_LOCAL</v>
          </cell>
          <cell r="V794">
            <v>1</v>
          </cell>
          <cell r="W794">
            <v>17</v>
          </cell>
          <cell r="X794" t="str">
            <v>HYCITE QUITO</v>
          </cell>
          <cell r="Y794" t="str">
            <v>FLEX NET CALLE 28 DE JUNIO S/N Y GARCIA MORENO ENTRADA LLANO GRANDE</v>
          </cell>
        </row>
        <row r="795">
          <cell r="A795" t="str">
            <v>98718477_A</v>
          </cell>
          <cell r="B795">
            <v>487164</v>
          </cell>
          <cell r="C795" t="str">
            <v>98718477_A</v>
          </cell>
          <cell r="D795" t="str">
            <v>HYCITE</v>
          </cell>
          <cell r="E795" t="str">
            <v>DESPACHO</v>
          </cell>
          <cell r="F795" t="str">
            <v>NORMAL</v>
          </cell>
          <cell r="G795" t="str">
            <v>031002004136788</v>
          </cell>
          <cell r="H795">
            <v>44922</v>
          </cell>
          <cell r="I795" t="str">
            <v>ENTREGADO</v>
          </cell>
          <cell r="J795">
            <v>44923</v>
          </cell>
          <cell r="K795" t="str">
            <v>FERNANDO MOYANO</v>
          </cell>
          <cell r="L795" t="str">
            <v>CALLE SALASACAS, ENTRE SHYRIS Y PURUHAES CASA NA,MERO C15 SAN MIGUEL/SANTO DOMINGO DE LOS TSACHILA CHIGUILPE 230109 PICHINCHA</v>
          </cell>
          <cell r="M795" t="str">
            <v/>
          </cell>
          <cell r="N795" t="str">
            <v>0982500282 / 997240141</v>
          </cell>
          <cell r="O795" t="str">
            <v>0982500282 / 997240141</v>
          </cell>
          <cell r="P795" t="str">
            <v>230109</v>
          </cell>
          <cell r="Q795" t="str">
            <v>SANTO DOMINGO</v>
          </cell>
          <cell r="R795" t="str">
            <v>SANTO DOMINGO DE LOS TSACHILAS</v>
          </cell>
          <cell r="S795" t="str">
            <v>SANTO DOMINGO DE LOS COLORADOS</v>
          </cell>
          <cell r="T795" t="str">
            <v>TRAMACO</v>
          </cell>
          <cell r="U795" t="str">
            <v>FLEXNETUIO_PROVINCIA</v>
          </cell>
          <cell r="V795">
            <v>1</v>
          </cell>
          <cell r="W795">
            <v>2.4</v>
          </cell>
          <cell r="X795" t="str">
            <v>HYCITE QUITO</v>
          </cell>
          <cell r="Y795" t="str">
            <v>FLEX NET CALLE 28 DE JUNIO S/N Y GARCIA MORENO ENTRADA LLANO GRANDE</v>
          </cell>
        </row>
        <row r="796">
          <cell r="A796" t="str">
            <v>98726070</v>
          </cell>
          <cell r="B796">
            <v>487165</v>
          </cell>
          <cell r="C796" t="str">
            <v>98726070</v>
          </cell>
          <cell r="D796" t="str">
            <v>HYCITE</v>
          </cell>
          <cell r="E796" t="str">
            <v>DESPACHO</v>
          </cell>
          <cell r="F796" t="str">
            <v>NORMAL</v>
          </cell>
          <cell r="G796" t="str">
            <v>031002004136789</v>
          </cell>
          <cell r="H796">
            <v>44922</v>
          </cell>
          <cell r="I796" t="str">
            <v>ENTREGADO</v>
          </cell>
          <cell r="J796">
            <v>44923</v>
          </cell>
          <cell r="K796" t="str">
            <v>SANTIAGO I AVILES</v>
          </cell>
          <cell r="L796" t="str">
            <v>AV REALES TAMARINDOS Y PRIMERO DE MAYO   PORTOVIEJO 130104 MANABI</v>
          </cell>
          <cell r="M796" t="str">
            <v/>
          </cell>
          <cell r="N796" t="str">
            <v>0963624002 / 969330109</v>
          </cell>
          <cell r="O796" t="str">
            <v>0963624002 / 969330109</v>
          </cell>
          <cell r="P796" t="str">
            <v>130104</v>
          </cell>
          <cell r="Q796" t="str">
            <v>PORTOVIEJO</v>
          </cell>
          <cell r="R796" t="str">
            <v>MANABI</v>
          </cell>
          <cell r="S796" t="str">
            <v>PORTOVIEJO</v>
          </cell>
          <cell r="T796" t="str">
            <v>TRAMACO</v>
          </cell>
          <cell r="U796" t="str">
            <v>FLEXNETUIO_PROVINCIA</v>
          </cell>
          <cell r="V796">
            <v>1</v>
          </cell>
          <cell r="W796">
            <v>0.32</v>
          </cell>
          <cell r="X796" t="str">
            <v>HYCITE QUITO</v>
          </cell>
          <cell r="Y796" t="str">
            <v>FLEX NET CALLE 28 DE JUNIO S/N Y GARCIA MORENO ENTRADA LLANO GRANDE</v>
          </cell>
        </row>
        <row r="797">
          <cell r="A797" t="str">
            <v>98726861</v>
          </cell>
          <cell r="B797">
            <v>487166</v>
          </cell>
          <cell r="C797" t="str">
            <v>98726861</v>
          </cell>
          <cell r="D797" t="str">
            <v>HYCITE</v>
          </cell>
          <cell r="E797" t="str">
            <v>DESPACHO</v>
          </cell>
          <cell r="F797" t="str">
            <v>NORMAL</v>
          </cell>
          <cell r="G797" t="str">
            <v>TFQ90831</v>
          </cell>
          <cell r="H797">
            <v>44922</v>
          </cell>
          <cell r="I797" t="str">
            <v>INCIDENCIA</v>
          </cell>
          <cell r="J797">
            <v>44923</v>
          </cell>
          <cell r="K797" t="str">
            <v>HOMERO PUENTE</v>
          </cell>
          <cell r="L797" t="str">
            <v>CNIE INTEROCIANICA KM 21 Y PSJE SATUPNIN PUENTE ENTREDA A SNOR PORTON DE MADERA QUITO // CHICHE PUEMBO 170179 PICHINCHA</v>
          </cell>
          <cell r="N797" t="str">
            <v>0998513965</v>
          </cell>
          <cell r="O797" t="str">
            <v>0998513965</v>
          </cell>
          <cell r="P797" t="str">
            <v>170179</v>
          </cell>
          <cell r="Q797" t="str">
            <v>QUITO</v>
          </cell>
          <cell r="R797" t="str">
            <v>PICHINCHA</v>
          </cell>
          <cell r="S797" t="str">
            <v>PUEMBO</v>
          </cell>
          <cell r="T797" t="str">
            <v>FLEXTRANS UIO</v>
          </cell>
          <cell r="U797" t="str">
            <v>FLEXNETUIO_LOCAL</v>
          </cell>
          <cell r="V797">
            <v>1</v>
          </cell>
          <cell r="W797">
            <v>4.0999999999999996</v>
          </cell>
          <cell r="X797" t="str">
            <v>HYCITE QUITO</v>
          </cell>
          <cell r="Y797" t="str">
            <v>FLEX NET CALLE 28 DE JUNIO S/N Y GARCIA MORENO ENTRADA LLANO GRANDE</v>
          </cell>
        </row>
        <row r="798">
          <cell r="A798" t="str">
            <v>98730085</v>
          </cell>
          <cell r="B798">
            <v>487167</v>
          </cell>
          <cell r="C798" t="str">
            <v>98730085</v>
          </cell>
          <cell r="D798" t="str">
            <v>HYCITE</v>
          </cell>
          <cell r="E798" t="str">
            <v>DESPACHO</v>
          </cell>
          <cell r="F798" t="str">
            <v>NORMAL</v>
          </cell>
          <cell r="G798" t="str">
            <v>031002004136790</v>
          </cell>
          <cell r="H798">
            <v>44922</v>
          </cell>
          <cell r="I798" t="str">
            <v>EN_TRANSITO</v>
          </cell>
          <cell r="J798">
            <v>44922</v>
          </cell>
          <cell r="K798" t="str">
            <v>OLGER SANCHEZ</v>
          </cell>
          <cell r="L798" t="str">
            <v>ASUNCION Y POTOSI LOJA ** CLODOVEO JARAMILLO  LOJA 110150 LOJA</v>
          </cell>
          <cell r="N798" t="str">
            <v>0993632266 / 980987976</v>
          </cell>
          <cell r="O798" t="str">
            <v>0993632266 / 980987976</v>
          </cell>
          <cell r="P798" t="str">
            <v>110101</v>
          </cell>
          <cell r="Q798" t="str">
            <v>LOJA</v>
          </cell>
          <cell r="R798" t="str">
            <v>LOJA</v>
          </cell>
          <cell r="S798" t="str">
            <v>LOJA</v>
          </cell>
          <cell r="T798" t="str">
            <v>TRAMACO</v>
          </cell>
          <cell r="U798" t="str">
            <v>FLEXNETUIO_PROVINCIA</v>
          </cell>
          <cell r="V798">
            <v>1</v>
          </cell>
          <cell r="W798">
            <v>7</v>
          </cell>
          <cell r="X798" t="str">
            <v>HYCITE QUITO</v>
          </cell>
          <cell r="Y798" t="str">
            <v>FLEX NET CALLE 28 DE JUNIO S/N Y GARCIA MORENO ENTRADA LLANO GRANDE</v>
          </cell>
        </row>
        <row r="799">
          <cell r="A799" t="str">
            <v>98731411_A</v>
          </cell>
          <cell r="B799">
            <v>487168</v>
          </cell>
          <cell r="C799" t="str">
            <v>98731411_A</v>
          </cell>
          <cell r="D799" t="str">
            <v>HYCITE</v>
          </cell>
          <cell r="E799" t="str">
            <v>DESPACHO</v>
          </cell>
          <cell r="F799" t="str">
            <v>NORMAL</v>
          </cell>
          <cell r="G799" t="str">
            <v>TFQ90832</v>
          </cell>
          <cell r="H799">
            <v>44922</v>
          </cell>
          <cell r="I799" t="str">
            <v>INCIDENCIA</v>
          </cell>
          <cell r="J799">
            <v>44923</v>
          </cell>
          <cell r="K799" t="str">
            <v>EDWAR GEOVANNY ULLOA GRIJALVA</v>
          </cell>
          <cell r="L799" t="str">
            <v>AV MANUEL CORDOVA GALARZA URB ALCAZAR DE TOLEDO 1 CASA N 84 JUNTO A COMEXPO QUITO POMASQUI 170120 PICHINCHA</v>
          </cell>
          <cell r="N799" t="str">
            <v>0999494152 / 998871039</v>
          </cell>
          <cell r="O799" t="str">
            <v>0999494152 / 998871039</v>
          </cell>
          <cell r="P799" t="str">
            <v>000001</v>
          </cell>
          <cell r="Q799" t="str">
            <v>QUITO</v>
          </cell>
          <cell r="R799" t="str">
            <v>PICHINCHA</v>
          </cell>
          <cell r="S799" t="str">
            <v>BODEGA FLEXNET UIO - RETIRA CLIENTE</v>
          </cell>
          <cell r="T799" t="str">
            <v>FLEXTRANS UIO</v>
          </cell>
          <cell r="U799" t="str">
            <v>FLEXNETUIO_LOCAL</v>
          </cell>
          <cell r="V799">
            <v>1</v>
          </cell>
          <cell r="W799">
            <v>3.6</v>
          </cell>
          <cell r="X799" t="str">
            <v>HYCITE QUITO</v>
          </cell>
          <cell r="Y799" t="str">
            <v>FLEX NET CALLE 28 DE JUNIO S/N Y GARCIA MORENO ENTRADA LLANO GRANDE</v>
          </cell>
        </row>
        <row r="800">
          <cell r="A800" t="str">
            <v>98731428</v>
          </cell>
          <cell r="B800">
            <v>487169</v>
          </cell>
          <cell r="C800" t="str">
            <v>98731428</v>
          </cell>
          <cell r="D800" t="str">
            <v>HYCITE</v>
          </cell>
          <cell r="E800" t="str">
            <v>DESPACHO</v>
          </cell>
          <cell r="F800" t="str">
            <v>NORMAL</v>
          </cell>
          <cell r="G800" t="str">
            <v>TFQ90833</v>
          </cell>
          <cell r="H800">
            <v>44922</v>
          </cell>
          <cell r="I800" t="str">
            <v>ENTREGADO</v>
          </cell>
          <cell r="J800">
            <v>44923</v>
          </cell>
          <cell r="K800" t="str">
            <v>CLEMENCIA LLUMITASIG</v>
          </cell>
          <cell r="L800" t="str">
            <v>CALLE JOSA, EGUSQUIZA OE8-486 Y HUACA CEPEDA QUITO LA CHILIBULO 000000 PICHINCHA</v>
          </cell>
          <cell r="N800" t="str">
            <v>0987218715 / 987259864</v>
          </cell>
          <cell r="O800" t="str">
            <v>0987218715 / 987259864</v>
          </cell>
          <cell r="P800" t="str">
            <v>170208</v>
          </cell>
          <cell r="Q800" t="str">
            <v>QUITO</v>
          </cell>
          <cell r="R800" t="str">
            <v>PICHINCHA</v>
          </cell>
          <cell r="S800" t="str">
            <v>CALDERON (CARAPUNGO)</v>
          </cell>
          <cell r="T800" t="str">
            <v>FLEXTRANS UIO</v>
          </cell>
          <cell r="U800" t="str">
            <v>FLEXNETUIO_LOCAL</v>
          </cell>
          <cell r="V800">
            <v>1</v>
          </cell>
          <cell r="W800">
            <v>1.22</v>
          </cell>
          <cell r="X800" t="str">
            <v>HYCITE QUITO</v>
          </cell>
          <cell r="Y800" t="str">
            <v>FLEX NET CALLE 28 DE JUNIO S/N Y GARCIA MORENO ENTRADA LLANO GRANDE</v>
          </cell>
        </row>
        <row r="801">
          <cell r="A801" t="str">
            <v>98735746</v>
          </cell>
          <cell r="B801">
            <v>487170</v>
          </cell>
          <cell r="C801" t="str">
            <v>98735746</v>
          </cell>
          <cell r="D801" t="str">
            <v>HYCITE</v>
          </cell>
          <cell r="E801" t="str">
            <v>DESPACHO</v>
          </cell>
          <cell r="F801" t="str">
            <v>NORMAL</v>
          </cell>
          <cell r="G801" t="str">
            <v>031002004136791</v>
          </cell>
          <cell r="H801">
            <v>44922</v>
          </cell>
          <cell r="I801" t="str">
            <v>ENTREGADO</v>
          </cell>
          <cell r="J801">
            <v>44923</v>
          </cell>
          <cell r="K801" t="str">
            <v>MARGOREE ZAMBRANO</v>
          </cell>
          <cell r="L801" t="str">
            <v>4 DE OCTUBRE Y ATANASIO SANTOS EL VARON SALIDA MANO IZ PORTON AMAEILLO PORTOVIEJO-CDLA 1A° DE MAYO 18 DE OCTUBRE 130112 MANABI</v>
          </cell>
          <cell r="M801" t="str">
            <v/>
          </cell>
          <cell r="N801" t="str">
            <v>0995604210</v>
          </cell>
          <cell r="O801" t="str">
            <v>0995604210</v>
          </cell>
          <cell r="P801" t="str">
            <v>130112</v>
          </cell>
          <cell r="Q801" t="str">
            <v>PORTOVIEJO</v>
          </cell>
          <cell r="R801" t="str">
            <v>MANABI</v>
          </cell>
          <cell r="S801" t="str">
            <v>PORTOVIEJO</v>
          </cell>
          <cell r="T801" t="str">
            <v>TRAMACO</v>
          </cell>
          <cell r="U801" t="str">
            <v>FLEXNETUIO_PROVINCIA</v>
          </cell>
          <cell r="V801">
            <v>1</v>
          </cell>
          <cell r="W801">
            <v>4.7</v>
          </cell>
          <cell r="X801" t="str">
            <v>HYCITE QUITO</v>
          </cell>
          <cell r="Y801" t="str">
            <v>FLEX NET CALLE 28 DE JUNIO S/N Y GARCIA MORENO ENTRADA LLANO GRANDE</v>
          </cell>
        </row>
        <row r="802">
          <cell r="A802" t="str">
            <v>98738976</v>
          </cell>
          <cell r="B802">
            <v>487171</v>
          </cell>
          <cell r="C802" t="str">
            <v>98738976</v>
          </cell>
          <cell r="D802" t="str">
            <v>HYCITE</v>
          </cell>
          <cell r="E802" t="str">
            <v>DESPACHO</v>
          </cell>
          <cell r="F802" t="str">
            <v>NORMAL</v>
          </cell>
          <cell r="G802" t="str">
            <v>TF90834</v>
          </cell>
          <cell r="H802">
            <v>44922</v>
          </cell>
          <cell r="I802" t="str">
            <v>ENTREGADO</v>
          </cell>
          <cell r="J802">
            <v>44923</v>
          </cell>
          <cell r="K802" t="str">
            <v>FABRICIO RICARDO CHANG HIDALGO</v>
          </cell>
          <cell r="L802" t="str">
            <v>URB VILLA ITALIA MZA 5 VILLA 26 ETAPA FLORENCIA ETAPA FLORENCIA // DAULE LA AURORA 091910 GUAYAS</v>
          </cell>
          <cell r="N802" t="str">
            <v>0939609776 / 969658197 / 0969702027</v>
          </cell>
          <cell r="O802" t="str">
            <v>0939609776 / 969658197 / 0969702027</v>
          </cell>
          <cell r="P802" t="str">
            <v>GUAYAQUIL</v>
          </cell>
          <cell r="Q802" t="str">
            <v>GUAYAQUIL</v>
          </cell>
          <cell r="R802" t="str">
            <v>GUAYAS</v>
          </cell>
          <cell r="T802" t="str">
            <v>ITSACOURIER</v>
          </cell>
          <cell r="U802" t="str">
            <v>FLEXNETUIO_GYE</v>
          </cell>
          <cell r="V802">
            <v>1</v>
          </cell>
          <cell r="W802">
            <v>1.22</v>
          </cell>
          <cell r="X802" t="str">
            <v>HYCITE QUITO</v>
          </cell>
          <cell r="Y802" t="str">
            <v>FLEX NET CALLE 28 DE JUNIO S/N Y GARCIA MORENO ENTRADA LLANO GRANDE</v>
          </cell>
        </row>
        <row r="803">
          <cell r="A803" t="str">
            <v>98742057</v>
          </cell>
          <cell r="B803">
            <v>487172</v>
          </cell>
          <cell r="C803" t="str">
            <v>98742057</v>
          </cell>
          <cell r="D803" t="str">
            <v>HYCITE</v>
          </cell>
          <cell r="E803" t="str">
            <v>DESPACHO</v>
          </cell>
          <cell r="F803" t="str">
            <v>NORMAL</v>
          </cell>
          <cell r="G803" t="str">
            <v>TFQ90835</v>
          </cell>
          <cell r="H803">
            <v>44922</v>
          </cell>
          <cell r="I803" t="str">
            <v>ENTREGADO</v>
          </cell>
          <cell r="J803">
            <v>44923</v>
          </cell>
          <cell r="K803" t="str">
            <v>MARIUXI BASURTO</v>
          </cell>
          <cell r="L803" t="str">
            <v>VIRGEN DEL CARMEN Y PSJ IRIS N 4-580 FRENTE AL ROL QUITO-LLANO CHICO CALDERON (CARAPUNGO) 170208 PICHINCHA</v>
          </cell>
          <cell r="M803" t="str">
            <v/>
          </cell>
          <cell r="N803" t="str">
            <v>0980917714</v>
          </cell>
          <cell r="O803" t="str">
            <v>0980917714</v>
          </cell>
          <cell r="P803" t="str">
            <v>170208</v>
          </cell>
          <cell r="Q803" t="str">
            <v>QUITO</v>
          </cell>
          <cell r="R803" t="str">
            <v>PICHINCHA</v>
          </cell>
          <cell r="S803" t="str">
            <v>CALDERON (CARAPUNGO)</v>
          </cell>
          <cell r="T803" t="str">
            <v>FLEXTRANS UIO</v>
          </cell>
          <cell r="U803" t="str">
            <v>FLEXNETUIO_LOCAL</v>
          </cell>
          <cell r="V803">
            <v>1</v>
          </cell>
          <cell r="W803">
            <v>7.7</v>
          </cell>
          <cell r="X803" t="str">
            <v>HYCITE QUITO</v>
          </cell>
          <cell r="Y803" t="str">
            <v>FLEX NET CALLE 28 DE JUNIO S/N Y GARCIA MORENO ENTRADA LLANO GRANDE</v>
          </cell>
        </row>
        <row r="804">
          <cell r="A804" t="str">
            <v>98743524</v>
          </cell>
          <cell r="B804">
            <v>487173</v>
          </cell>
          <cell r="C804" t="str">
            <v>98743524</v>
          </cell>
          <cell r="D804" t="str">
            <v>HYCITE</v>
          </cell>
          <cell r="E804" t="str">
            <v>DESPACHO</v>
          </cell>
          <cell r="F804" t="str">
            <v>NORMAL</v>
          </cell>
          <cell r="G804" t="str">
            <v>031002004136792</v>
          </cell>
          <cell r="H804">
            <v>44922</v>
          </cell>
          <cell r="I804" t="str">
            <v>ENTREGADO</v>
          </cell>
          <cell r="J804">
            <v>44923</v>
          </cell>
          <cell r="K804" t="str">
            <v>MARTHA ALICIA SANDOVAL CHASI</v>
          </cell>
          <cell r="L804" t="str">
            <v>YUPANQUI 703 Y PACHO A 100 MTSPARQUE DE LOS ENAMORADOS AMBATO SAN ANTONIO LA MATRIZ 180202 TUNGURAHUA</v>
          </cell>
          <cell r="M804" t="str">
            <v/>
          </cell>
          <cell r="N804" t="str">
            <v>0992726248 / 0984617623 / 032841754</v>
          </cell>
          <cell r="O804" t="str">
            <v>0992726248 / 0984617623 / 032841754</v>
          </cell>
          <cell r="P804" t="str">
            <v>180202</v>
          </cell>
          <cell r="Q804" t="str">
            <v>AMBATO</v>
          </cell>
          <cell r="R804" t="str">
            <v>TUNGURAHUA</v>
          </cell>
          <cell r="S804" t="str">
            <v>AMBATO</v>
          </cell>
          <cell r="T804" t="str">
            <v>TRAMACO</v>
          </cell>
          <cell r="U804" t="str">
            <v>FLEXNETUIO_PROVINCIA</v>
          </cell>
          <cell r="V804">
            <v>1</v>
          </cell>
          <cell r="W804">
            <v>0</v>
          </cell>
          <cell r="X804" t="str">
            <v>HYCITE QUITO</v>
          </cell>
          <cell r="Y804" t="str">
            <v>FLEX NET CALLE 28 DE JUNIO S/N Y GARCIA MORENO ENTRADA LLANO GRANDE</v>
          </cell>
        </row>
        <row r="805">
          <cell r="A805" t="str">
            <v>98745478</v>
          </cell>
          <cell r="B805">
            <v>487174</v>
          </cell>
          <cell r="C805" t="str">
            <v>98745478</v>
          </cell>
          <cell r="D805" t="str">
            <v>HYCITE</v>
          </cell>
          <cell r="E805" t="str">
            <v>DESPACHO</v>
          </cell>
          <cell r="F805" t="str">
            <v>NORMAL</v>
          </cell>
          <cell r="G805" t="str">
            <v>031002004136793</v>
          </cell>
          <cell r="H805">
            <v>44922</v>
          </cell>
          <cell r="I805" t="str">
            <v>ENTREGADO</v>
          </cell>
          <cell r="J805">
            <v>44923</v>
          </cell>
          <cell r="K805" t="str">
            <v>FRANK I VARGAS</v>
          </cell>
          <cell r="L805" t="str">
            <v>JUAN FRANCISCO BONILLA 3 15 Y MALDONADO   IBARRA 100107 IMBABURA</v>
          </cell>
          <cell r="M805" t="str">
            <v/>
          </cell>
          <cell r="N805" t="str">
            <v>0993110202 / 362954512</v>
          </cell>
          <cell r="O805" t="str">
            <v>0993110202 / 362954512</v>
          </cell>
          <cell r="P805" t="str">
            <v>100107</v>
          </cell>
          <cell r="Q805" t="str">
            <v>IBARRA</v>
          </cell>
          <cell r="R805" t="str">
            <v>IMBABURA</v>
          </cell>
          <cell r="S805" t="str">
            <v>SAN MIGUEL DE IBARRA</v>
          </cell>
          <cell r="T805" t="str">
            <v>TRAMACO</v>
          </cell>
          <cell r="U805" t="str">
            <v>FLEXNETUIO_PROVINCIA</v>
          </cell>
          <cell r="V805">
            <v>1</v>
          </cell>
          <cell r="W805">
            <v>12.92</v>
          </cell>
          <cell r="X805" t="str">
            <v>HYCITE QUITO</v>
          </cell>
          <cell r="Y805" t="str">
            <v>FLEX NET CALLE 28 DE JUNIO S/N Y GARCIA MORENO ENTRADA LLANO GRANDE</v>
          </cell>
        </row>
        <row r="806">
          <cell r="A806" t="str">
            <v>98745553</v>
          </cell>
          <cell r="B806">
            <v>487175</v>
          </cell>
          <cell r="C806" t="str">
            <v>98745553</v>
          </cell>
          <cell r="D806" t="str">
            <v>HYCITE</v>
          </cell>
          <cell r="E806" t="str">
            <v>DESPACHO</v>
          </cell>
          <cell r="F806" t="str">
            <v>NORMAL</v>
          </cell>
          <cell r="G806" t="str">
            <v>TFQ90836</v>
          </cell>
          <cell r="H806">
            <v>44922</v>
          </cell>
          <cell r="I806" t="str">
            <v>ENTREGADO</v>
          </cell>
          <cell r="J806">
            <v>44923</v>
          </cell>
          <cell r="K806" t="str">
            <v>MIRIAM ELIZABETH CERON ENRIQUEZ</v>
          </cell>
          <cell r="L806" t="str">
            <v>E7 B Y PABLO PALACIO CASA 2 LOTE 64 CONJUNTO BELLADONA 2 CAA 2 PUERTA CAFE QUITO // ARMENIA I CONOCOTO 170151 PICHINCHA</v>
          </cell>
          <cell r="N806" t="str">
            <v>0984104166 /</v>
          </cell>
          <cell r="O806" t="str">
            <v>0984104166 /</v>
          </cell>
          <cell r="P806" t="str">
            <v>170208</v>
          </cell>
          <cell r="Q806" t="str">
            <v>QUITO</v>
          </cell>
          <cell r="R806" t="str">
            <v>PICHINCHA</v>
          </cell>
          <cell r="S806" t="str">
            <v>CALDERON (CARAPUNGO)</v>
          </cell>
          <cell r="T806" t="str">
            <v>FLEXTRANS UIO</v>
          </cell>
          <cell r="U806" t="str">
            <v>FLEXNETUIO_LOCAL</v>
          </cell>
          <cell r="V806">
            <v>1</v>
          </cell>
          <cell r="W806">
            <v>1.22</v>
          </cell>
          <cell r="X806" t="str">
            <v>HYCITE QUITO</v>
          </cell>
          <cell r="Y806" t="str">
            <v>FLEX NET CALLE 28 DE JUNIO S/N Y GARCIA MORENO ENTRADA LLANO GRANDE</v>
          </cell>
        </row>
        <row r="807">
          <cell r="A807" t="str">
            <v>98747439</v>
          </cell>
          <cell r="B807">
            <v>487176</v>
          </cell>
          <cell r="C807" t="str">
            <v>98747439</v>
          </cell>
          <cell r="D807" t="str">
            <v>HYCITE</v>
          </cell>
          <cell r="E807" t="str">
            <v>DESPACHO</v>
          </cell>
          <cell r="F807" t="str">
            <v>NORMAL</v>
          </cell>
          <cell r="G807" t="str">
            <v>031002004137972</v>
          </cell>
          <cell r="H807">
            <v>44922</v>
          </cell>
          <cell r="I807" t="str">
            <v>ENTREGADO</v>
          </cell>
          <cell r="J807">
            <v>44923</v>
          </cell>
          <cell r="K807" t="str">
            <v>ELVIA LOOR</v>
          </cell>
          <cell r="L807" t="str">
            <v>BARRIO AMAZONAS CALLE 48 CALLE 48 FRENTE A LA RECICLADORA SANTA ELENA SANTA ELENA 240102 SANTA ELENA</v>
          </cell>
          <cell r="N807" t="str">
            <v>0991881590</v>
          </cell>
          <cell r="O807" t="str">
            <v>0991881590</v>
          </cell>
          <cell r="P807" t="str">
            <v>240102</v>
          </cell>
          <cell r="Q807" t="str">
            <v>SANTA ELENA</v>
          </cell>
          <cell r="R807" t="str">
            <v>SANTA ELENA</v>
          </cell>
          <cell r="S807" t="str">
            <v>SANTA ELENA</v>
          </cell>
          <cell r="T807" t="str">
            <v>TRAMACO</v>
          </cell>
          <cell r="U807" t="str">
            <v>FLEXNETUIO_PROVINCIA</v>
          </cell>
          <cell r="V807">
            <v>2</v>
          </cell>
          <cell r="W807">
            <v>22.7</v>
          </cell>
          <cell r="X807" t="str">
            <v>HYCITE QUITO</v>
          </cell>
          <cell r="Y807" t="str">
            <v>FLEX NET CALLE 28 DE JUNIO S/N Y GARCIA MORENO ENTRADA LLANO GRANDE</v>
          </cell>
        </row>
        <row r="808">
          <cell r="A808" t="str">
            <v>98749395</v>
          </cell>
          <cell r="B808">
            <v>487177</v>
          </cell>
          <cell r="C808" t="str">
            <v>98749395</v>
          </cell>
          <cell r="D808" t="str">
            <v>HYCITE</v>
          </cell>
          <cell r="E808" t="str">
            <v>DESPACHO</v>
          </cell>
          <cell r="F808" t="str">
            <v>NORMAL</v>
          </cell>
          <cell r="G808" t="str">
            <v>TF90837</v>
          </cell>
          <cell r="H808">
            <v>44922</v>
          </cell>
          <cell r="I808" t="str">
            <v>ENTREGADO</v>
          </cell>
          <cell r="J808">
            <v>44923</v>
          </cell>
          <cell r="K808" t="str">
            <v>VICTOR ESCALANTE</v>
          </cell>
          <cell r="L808" t="str">
            <v>27 ALTA ENTRE LA C Y LA CH A LADO DE LA ESCUELA FRANCISCO SUAREZ GUAYAQUIL / SUR OESTE FEBRES CORDERO 090404 GUAYAS</v>
          </cell>
          <cell r="M808" t="str">
            <v/>
          </cell>
          <cell r="N808" t="str">
            <v>0968922388 / 049091002</v>
          </cell>
          <cell r="O808" t="str">
            <v>0968922388 / 049091002</v>
          </cell>
          <cell r="P808" t="str">
            <v>090404</v>
          </cell>
          <cell r="Q808" t="str">
            <v>GUAYAQUIL</v>
          </cell>
          <cell r="R808" t="str">
            <v>GUAYAS</v>
          </cell>
          <cell r="S808" t="str">
            <v>GUAYAQUIL</v>
          </cell>
          <cell r="T808" t="str">
            <v>FLEXTRANS GYE</v>
          </cell>
          <cell r="U808" t="str">
            <v>FLEXNETUIO_GYE</v>
          </cell>
          <cell r="V808">
            <v>1</v>
          </cell>
          <cell r="W808">
            <v>8.8000000000000007</v>
          </cell>
          <cell r="X808" t="str">
            <v>HYCITE QUITO</v>
          </cell>
          <cell r="Y808" t="str">
            <v>FLEX NET CALLE 28 DE JUNIO S/N Y GARCIA MORENO ENTRADA LLANO GRANDE</v>
          </cell>
        </row>
        <row r="809">
          <cell r="A809" t="str">
            <v>98751351</v>
          </cell>
          <cell r="B809">
            <v>487178</v>
          </cell>
          <cell r="C809" t="str">
            <v>98751351</v>
          </cell>
          <cell r="D809" t="str">
            <v>HYCITE</v>
          </cell>
          <cell r="E809" t="str">
            <v>DESPACHO</v>
          </cell>
          <cell r="F809" t="str">
            <v>NORMAL</v>
          </cell>
          <cell r="G809" t="str">
            <v>TF90838</v>
          </cell>
          <cell r="H809">
            <v>44922</v>
          </cell>
          <cell r="I809" t="str">
            <v>ENTREGADO</v>
          </cell>
          <cell r="J809">
            <v>44923</v>
          </cell>
          <cell r="K809" t="str">
            <v>ANTONIETA ALVAREZ</v>
          </cell>
          <cell r="L809" t="str">
            <v>CDLA LA GARZOTA 4TA ETAPA MZA 94 SOLAR 6-7 ENTRANDO POR LA JENIA DEL MUEB GUAYAQUIL // NORTE TARQUI 090505 GUAYAS</v>
          </cell>
          <cell r="M809" t="str">
            <v/>
          </cell>
          <cell r="N809" t="str">
            <v>0997872136 / 046001693</v>
          </cell>
          <cell r="O809" t="str">
            <v>0997872136 / 046001693</v>
          </cell>
          <cell r="P809" t="str">
            <v>090505</v>
          </cell>
          <cell r="Q809" t="str">
            <v>GUAYAQUIL</v>
          </cell>
          <cell r="R809" t="str">
            <v>GUAYAS</v>
          </cell>
          <cell r="S809" t="str">
            <v>GUAYAQUIL</v>
          </cell>
          <cell r="T809" t="str">
            <v>ITSACOURIER</v>
          </cell>
          <cell r="U809" t="str">
            <v>FLEXNETUIO_GYE</v>
          </cell>
          <cell r="V809">
            <v>1</v>
          </cell>
          <cell r="W809">
            <v>4.9000000000000004</v>
          </cell>
          <cell r="X809" t="str">
            <v>HYCITE QUITO</v>
          </cell>
          <cell r="Y809" t="str">
            <v>FLEX NET CALLE 28 DE JUNIO S/N Y GARCIA MORENO ENTRADA LLANO GRANDE</v>
          </cell>
        </row>
        <row r="810">
          <cell r="A810" t="str">
            <v>98755060</v>
          </cell>
          <cell r="B810">
            <v>487179</v>
          </cell>
          <cell r="C810" t="str">
            <v>98755060</v>
          </cell>
          <cell r="D810" t="str">
            <v>HYCITE</v>
          </cell>
          <cell r="E810" t="str">
            <v>DESPACHO</v>
          </cell>
          <cell r="F810" t="str">
            <v>NORMAL</v>
          </cell>
          <cell r="G810" t="str">
            <v>TFQ90839</v>
          </cell>
          <cell r="H810">
            <v>44922</v>
          </cell>
          <cell r="I810" t="str">
            <v>ENTREGADO</v>
          </cell>
          <cell r="J810">
            <v>44923</v>
          </cell>
          <cell r="K810" t="str">
            <v>MONICA FRIAS</v>
          </cell>
          <cell r="L810" t="str">
            <v>VERACRUZ 34-90 PEDRO BEDOU Y AV AMERICA QUITO // NORTE RUMIPAMBA 170508 PICHINCHA</v>
          </cell>
          <cell r="M810" t="str">
            <v/>
          </cell>
          <cell r="N810" t="str">
            <v>0991837860</v>
          </cell>
          <cell r="O810" t="str">
            <v>0991837860</v>
          </cell>
          <cell r="P810" t="str">
            <v>170508</v>
          </cell>
          <cell r="Q810" t="str">
            <v>QUITO</v>
          </cell>
          <cell r="R810" t="str">
            <v>PICHINCHA</v>
          </cell>
          <cell r="S810" t="str">
            <v>QUITO</v>
          </cell>
          <cell r="T810" t="str">
            <v>FLEXTRANS UIO</v>
          </cell>
          <cell r="U810" t="str">
            <v>FLEXNETUIO_LOCAL</v>
          </cell>
          <cell r="V810">
            <v>1</v>
          </cell>
          <cell r="W810">
            <v>5.7</v>
          </cell>
          <cell r="X810" t="str">
            <v>HYCITE QUITO</v>
          </cell>
          <cell r="Y810" t="str">
            <v>FLEX NET CALLE 28 DE JUNIO S/N Y GARCIA MORENO ENTRADA LLANO GRANDE</v>
          </cell>
        </row>
        <row r="811">
          <cell r="A811" t="str">
            <v>98761121</v>
          </cell>
          <cell r="B811">
            <v>487180</v>
          </cell>
          <cell r="C811" t="str">
            <v>98761121</v>
          </cell>
          <cell r="D811" t="str">
            <v>HYCITE</v>
          </cell>
          <cell r="E811" t="str">
            <v>DESPACHO</v>
          </cell>
          <cell r="F811" t="str">
            <v>NORMAL</v>
          </cell>
          <cell r="G811" t="str">
            <v>TFQ90840</v>
          </cell>
          <cell r="H811">
            <v>44922</v>
          </cell>
          <cell r="I811" t="str">
            <v>INCIDENCIA</v>
          </cell>
          <cell r="J811">
            <v>44923</v>
          </cell>
          <cell r="K811" t="str">
            <v>NELY LUNA</v>
          </cell>
          <cell r="L811" t="str">
            <v>MANUELA CANIZAREZ MZ 4 CASA 16 JUAN PABLO ARENAS QUITO / CIUDAD BICENTENARIO CALDERON 170204 PICHINCHA</v>
          </cell>
          <cell r="M811" t="str">
            <v/>
          </cell>
          <cell r="N811" t="str">
            <v>0983425040</v>
          </cell>
          <cell r="O811" t="str">
            <v>0983425040</v>
          </cell>
          <cell r="P811" t="str">
            <v>170204</v>
          </cell>
          <cell r="Q811" t="str">
            <v>QUITO</v>
          </cell>
          <cell r="R811" t="str">
            <v>PICHINCHA</v>
          </cell>
          <cell r="S811" t="str">
            <v>CALDERON (CARAPUNGO)</v>
          </cell>
          <cell r="T811" t="str">
            <v>FLEXTRANS UIO</v>
          </cell>
          <cell r="U811" t="str">
            <v>FLEXNETUIO_LOCAL</v>
          </cell>
          <cell r="V811">
            <v>1</v>
          </cell>
          <cell r="W811">
            <v>8.1999999999999993</v>
          </cell>
          <cell r="X811" t="str">
            <v>HYCITE QUITO</v>
          </cell>
          <cell r="Y811" t="str">
            <v>FLEX NET CALLE 28 DE JUNIO S/N Y GARCIA MORENO ENTRADA LLANO GRANDE</v>
          </cell>
        </row>
        <row r="812">
          <cell r="A812" t="str">
            <v>98762401</v>
          </cell>
          <cell r="B812">
            <v>487181</v>
          </cell>
          <cell r="C812" t="str">
            <v>98762401</v>
          </cell>
          <cell r="D812" t="str">
            <v>HYCITE</v>
          </cell>
          <cell r="E812" t="str">
            <v>DESPACHO</v>
          </cell>
          <cell r="F812" t="str">
            <v>NORMAL</v>
          </cell>
          <cell r="G812" t="str">
            <v>031002004136795</v>
          </cell>
          <cell r="H812">
            <v>44922</v>
          </cell>
          <cell r="I812" t="str">
            <v>ENTREGADO</v>
          </cell>
          <cell r="J812">
            <v>44923</v>
          </cell>
          <cell r="K812" t="str">
            <v>AURA DELGADO</v>
          </cell>
          <cell r="L812" t="str">
            <v>CLL OLMEDO JURADO Y MANUEL PALOMEGA CIUDADELA LOS MANGOS PORTOVIEJO//SECTOR IESS 18 DE OCTUBRE 130105 MANABI</v>
          </cell>
          <cell r="M812" t="str">
            <v/>
          </cell>
          <cell r="N812" t="str">
            <v>0992067650</v>
          </cell>
          <cell r="O812" t="str">
            <v>0992067650</v>
          </cell>
          <cell r="P812" t="str">
            <v>130105</v>
          </cell>
          <cell r="Q812" t="str">
            <v>PORTOVIEJO</v>
          </cell>
          <cell r="R812" t="str">
            <v>MANABI</v>
          </cell>
          <cell r="S812" t="str">
            <v>PORTOVIEJO</v>
          </cell>
          <cell r="T812" t="str">
            <v>TRAMACO</v>
          </cell>
          <cell r="U812" t="str">
            <v>FLEXNETUIO_PROVINCIA</v>
          </cell>
          <cell r="V812">
            <v>1</v>
          </cell>
          <cell r="W812">
            <v>2.6</v>
          </cell>
          <cell r="X812" t="str">
            <v>HYCITE QUITO</v>
          </cell>
          <cell r="Y812" t="str">
            <v>FLEX NET CALLE 28 DE JUNIO S/N Y GARCIA MORENO ENTRADA LLANO GRANDE</v>
          </cell>
        </row>
        <row r="813">
          <cell r="A813" t="str">
            <v>98762447</v>
          </cell>
          <cell r="B813">
            <v>487182</v>
          </cell>
          <cell r="C813" t="str">
            <v>98762447</v>
          </cell>
          <cell r="D813" t="str">
            <v>HYCITE</v>
          </cell>
          <cell r="E813" t="str">
            <v>DESPACHO</v>
          </cell>
          <cell r="F813" t="str">
            <v>NORMAL</v>
          </cell>
          <cell r="G813" t="str">
            <v>TFQ90841</v>
          </cell>
          <cell r="H813">
            <v>44922</v>
          </cell>
          <cell r="I813" t="str">
            <v>ENTREGADO</v>
          </cell>
          <cell r="J813">
            <v>44923</v>
          </cell>
          <cell r="K813" t="str">
            <v>FABIOLA A CEVALLOS SRA</v>
          </cell>
          <cell r="L813" t="str">
            <v>CALLE B N48 180 Y CALLE TERCERA   COCHAPAMBA 170528 PICHINCHA</v>
          </cell>
          <cell r="M813" t="str">
            <v/>
          </cell>
          <cell r="N813" t="str">
            <v>0994770233 / 932400324</v>
          </cell>
          <cell r="O813" t="str">
            <v>0994770233 / 932400324</v>
          </cell>
          <cell r="P813" t="str">
            <v>170528</v>
          </cell>
          <cell r="Q813" t="str">
            <v>QUITO</v>
          </cell>
          <cell r="R813" t="str">
            <v>PICHINCHA</v>
          </cell>
          <cell r="S813" t="str">
            <v>QUITO</v>
          </cell>
          <cell r="T813" t="str">
            <v>FLEXTRANS UIO</v>
          </cell>
          <cell r="U813" t="str">
            <v>FLEXNETUIO_LOCAL</v>
          </cell>
          <cell r="V813">
            <v>1</v>
          </cell>
          <cell r="W813">
            <v>6.17</v>
          </cell>
          <cell r="X813" t="str">
            <v>HYCITE QUITO</v>
          </cell>
          <cell r="Y813" t="str">
            <v>FLEX NET CALLE 28 DE JUNIO S/N Y GARCIA MORENO ENTRADA LLANO GRANDE</v>
          </cell>
        </row>
        <row r="814">
          <cell r="A814" t="str">
            <v>98764086</v>
          </cell>
          <cell r="B814">
            <v>487183</v>
          </cell>
          <cell r="C814" t="str">
            <v>98764086</v>
          </cell>
          <cell r="D814" t="str">
            <v>HYCITE</v>
          </cell>
          <cell r="E814" t="str">
            <v>DESPACHO</v>
          </cell>
          <cell r="F814" t="str">
            <v>NORMAL</v>
          </cell>
          <cell r="G814" t="str">
            <v>031002004137973</v>
          </cell>
          <cell r="H814">
            <v>44922</v>
          </cell>
          <cell r="I814" t="str">
            <v>EN_TRANSITO</v>
          </cell>
          <cell r="J814">
            <v>44922</v>
          </cell>
          <cell r="K814" t="str">
            <v>CARMEN CASTILLO</v>
          </cell>
          <cell r="L814" t="str">
            <v>RENE CIERRA Y EL COMERCIO NO 5 ESQUINERA EL COMERCIO SHUSHUFINDI//SHUSHUFINDI SHUSHUFINDI 210401 SUCUMBIOS</v>
          </cell>
          <cell r="N814" t="str">
            <v>0989570799 / 062121476</v>
          </cell>
          <cell r="O814" t="str">
            <v>0989570799 / 062121476</v>
          </cell>
          <cell r="P814" t="str">
            <v>210401</v>
          </cell>
          <cell r="Q814" t="str">
            <v>SHUSHUFINDI</v>
          </cell>
          <cell r="R814" t="str">
            <v>SUCUMBIOS</v>
          </cell>
          <cell r="S814" t="str">
            <v>SHUSHUFINDI - LA VICTORIA</v>
          </cell>
          <cell r="T814" t="str">
            <v>TRAMACO</v>
          </cell>
          <cell r="U814" t="str">
            <v>FLEXNETUIO_PROVINCIA</v>
          </cell>
          <cell r="V814">
            <v>2</v>
          </cell>
          <cell r="W814">
            <v>25.3</v>
          </cell>
          <cell r="X814" t="str">
            <v>HYCITE QUITO</v>
          </cell>
          <cell r="Y814" t="str">
            <v>FLEX NET CALLE 28 DE JUNIO S/N Y GARCIA MORENO ENTRADA LLANO GRANDE</v>
          </cell>
        </row>
        <row r="815">
          <cell r="A815" t="str">
            <v>98764707</v>
          </cell>
          <cell r="B815">
            <v>487184</v>
          </cell>
          <cell r="C815" t="str">
            <v>98764707</v>
          </cell>
          <cell r="D815" t="str">
            <v>HYCITE</v>
          </cell>
          <cell r="E815" t="str">
            <v>DESPACHO</v>
          </cell>
          <cell r="F815" t="str">
            <v>NORMAL</v>
          </cell>
          <cell r="G815" t="str">
            <v>TFQ90842</v>
          </cell>
          <cell r="H815">
            <v>44922</v>
          </cell>
          <cell r="I815" t="str">
            <v>ENTREGADO</v>
          </cell>
          <cell r="J815">
            <v>44923</v>
          </cell>
          <cell r="K815" t="str">
            <v>MARTIN WITT</v>
          </cell>
          <cell r="L815" t="str">
            <v>P CLAUDEL N41-13 E ISLA PINZON A 100 MTS DE LA POLICIA JUDICIAL QUITO // JIPIJAPA JIPIJAPA 170501 PICHINCHA</v>
          </cell>
          <cell r="M815" t="str">
            <v/>
          </cell>
          <cell r="N815" t="str">
            <v>0987733713</v>
          </cell>
          <cell r="O815" t="str">
            <v>0987733713</v>
          </cell>
          <cell r="P815" t="str">
            <v>170501</v>
          </cell>
          <cell r="Q815" t="str">
            <v>QUITO</v>
          </cell>
          <cell r="R815" t="str">
            <v>PICHINCHA</v>
          </cell>
          <cell r="S815" t="str">
            <v>QUITO</v>
          </cell>
          <cell r="T815" t="str">
            <v>FLEXTRANS UIO</v>
          </cell>
          <cell r="U815" t="str">
            <v>FLEXNETUIO_LOCAL</v>
          </cell>
          <cell r="V815">
            <v>1</v>
          </cell>
          <cell r="W815">
            <v>2.1</v>
          </cell>
          <cell r="X815" t="str">
            <v>HYCITE QUITO</v>
          </cell>
          <cell r="Y815" t="str">
            <v>FLEX NET CALLE 28 DE JUNIO S/N Y GARCIA MORENO ENTRADA LLANO GRANDE</v>
          </cell>
        </row>
        <row r="816">
          <cell r="A816" t="str">
            <v>98764899</v>
          </cell>
          <cell r="B816">
            <v>487185</v>
          </cell>
          <cell r="C816" t="str">
            <v>98764899</v>
          </cell>
          <cell r="D816" t="str">
            <v>HYCITE</v>
          </cell>
          <cell r="E816" t="str">
            <v>DESPACHO</v>
          </cell>
          <cell r="F816" t="str">
            <v>NORMAL</v>
          </cell>
          <cell r="G816" t="str">
            <v>TFQ90843</v>
          </cell>
          <cell r="H816">
            <v>44922</v>
          </cell>
          <cell r="I816" t="str">
            <v>ENTREGADO</v>
          </cell>
          <cell r="J816">
            <v>44923</v>
          </cell>
          <cell r="K816" t="str">
            <v>JOHANNA BURGOS</v>
          </cell>
          <cell r="L816" t="str">
            <v>LOS CACTUS Y AMAPOLAS (MONTESERRIN) EDIFICIO MIRALESTE PISO 6 DEPA 603 QUITO-NORTE MONTESERRIN 170503 PICHINCHA</v>
          </cell>
          <cell r="M816" t="str">
            <v/>
          </cell>
          <cell r="N816" t="str">
            <v>0992384258</v>
          </cell>
          <cell r="O816" t="str">
            <v>0992384258</v>
          </cell>
          <cell r="P816" t="str">
            <v>170503</v>
          </cell>
          <cell r="Q816" t="str">
            <v>QUITO</v>
          </cell>
          <cell r="R816" t="str">
            <v>PICHINCHA</v>
          </cell>
          <cell r="S816" t="str">
            <v>QUITO</v>
          </cell>
          <cell r="T816" t="str">
            <v>FLEXTRANS UIO</v>
          </cell>
          <cell r="U816" t="str">
            <v>FLEXNETUIO_LOCAL</v>
          </cell>
          <cell r="V816">
            <v>1</v>
          </cell>
          <cell r="W816">
            <v>6.9</v>
          </cell>
          <cell r="X816" t="str">
            <v>HYCITE QUITO</v>
          </cell>
          <cell r="Y816" t="str">
            <v>FLEX NET CALLE 28 DE JUNIO S/N Y GARCIA MORENO ENTRADA LLANO GRANDE</v>
          </cell>
        </row>
        <row r="817">
          <cell r="A817" t="str">
            <v>98765227</v>
          </cell>
          <cell r="B817">
            <v>487186</v>
          </cell>
          <cell r="C817" t="str">
            <v>98765227</v>
          </cell>
          <cell r="D817" t="str">
            <v>HYCITE</v>
          </cell>
          <cell r="E817" t="str">
            <v>DESPACHO</v>
          </cell>
          <cell r="F817" t="str">
            <v>NORMAL</v>
          </cell>
          <cell r="G817" t="str">
            <v>TF90844</v>
          </cell>
          <cell r="H817">
            <v>44922</v>
          </cell>
          <cell r="I817" t="str">
            <v>ENTREGADO</v>
          </cell>
          <cell r="J817">
            <v>44923</v>
          </cell>
          <cell r="K817" t="str">
            <v>BRYAN ESPINOZA</v>
          </cell>
          <cell r="L817" t="str">
            <v>MAMPOSIQUE OESTE CLDA DEL HIPODROMO MZ 17 SL 22 GUAYAQUIL // NORTE TARQUI 090610 GUAYAS</v>
          </cell>
          <cell r="N817" t="str">
            <v>0990310468</v>
          </cell>
          <cell r="O817" t="str">
            <v>0990310468</v>
          </cell>
          <cell r="P817" t="str">
            <v>GUAYAQUIL</v>
          </cell>
          <cell r="Q817" t="str">
            <v>GUAYAQUIL</v>
          </cell>
          <cell r="R817" t="str">
            <v>GUAYAS</v>
          </cell>
          <cell r="T817" t="str">
            <v>FLEXTRANS GYE</v>
          </cell>
          <cell r="U817" t="str">
            <v>FLEXNETUIO_GYE</v>
          </cell>
          <cell r="V817">
            <v>2</v>
          </cell>
          <cell r="W817">
            <v>15.8</v>
          </cell>
          <cell r="X817" t="str">
            <v>HYCITE QUITO</v>
          </cell>
          <cell r="Y817" t="str">
            <v>FLEX NET CALLE 28 DE JUNIO S/N Y GARCIA MORENO ENTRADA LLANO GRANDE</v>
          </cell>
        </row>
        <row r="818">
          <cell r="A818" t="str">
            <v>22-2689</v>
          </cell>
          <cell r="B818">
            <v>487155</v>
          </cell>
          <cell r="C818" t="str">
            <v>22-2689</v>
          </cell>
          <cell r="D818" t="str">
            <v>VENTURA</v>
          </cell>
          <cell r="E818" t="str">
            <v>DESPACHO</v>
          </cell>
          <cell r="F818" t="str">
            <v>NORMAL</v>
          </cell>
          <cell r="G818" t="str">
            <v>FT76959</v>
          </cell>
          <cell r="H818">
            <v>44922</v>
          </cell>
          <cell r="I818" t="str">
            <v>ENTREGADO</v>
          </cell>
          <cell r="J818">
            <v>44923</v>
          </cell>
          <cell r="K818" t="str">
            <v>DISMARKLUB GYE</v>
          </cell>
          <cell r="L818" t="str">
            <v>AV. CARLOS JULIO AROSEMENA KM 11 ½</v>
          </cell>
          <cell r="M818" t="str">
            <v>1791937813001_1</v>
          </cell>
          <cell r="P818" t="str">
            <v>090603</v>
          </cell>
          <cell r="Q818" t="str">
            <v>GUAYAQUIL</v>
          </cell>
          <cell r="R818" t="str">
            <v>GUAYAS</v>
          </cell>
          <cell r="S818" t="str">
            <v>GUAYAQUIL</v>
          </cell>
          <cell r="T818" t="str">
            <v>ITSACOURIER</v>
          </cell>
          <cell r="U818" t="str">
            <v>FLEXNETUIO_GYE</v>
          </cell>
          <cell r="V818">
            <v>4</v>
          </cell>
          <cell r="W818">
            <v>18.8</v>
          </cell>
          <cell r="X818" t="str">
            <v>FLEXNET DEL ECUADOR</v>
          </cell>
          <cell r="Y818" t="str">
            <v xml:space="preserve">CALLE 28 DE JUNIO S/N Y GARCIA MORENO </v>
          </cell>
        </row>
        <row r="819">
          <cell r="A819" t="str">
            <v>22-2694</v>
          </cell>
          <cell r="B819">
            <v>487156</v>
          </cell>
          <cell r="C819" t="str">
            <v>22-2694</v>
          </cell>
          <cell r="D819" t="str">
            <v>VENTURA</v>
          </cell>
          <cell r="E819" t="str">
            <v>DESPACHO</v>
          </cell>
          <cell r="F819" t="str">
            <v>NORMAL</v>
          </cell>
          <cell r="G819" t="str">
            <v>031002004138629</v>
          </cell>
          <cell r="H819">
            <v>44922</v>
          </cell>
          <cell r="I819" t="str">
            <v>ENTREGADO</v>
          </cell>
          <cell r="J819">
            <v>44923</v>
          </cell>
          <cell r="K819" t="str">
            <v>PROAUTO C.A. LOJA</v>
          </cell>
          <cell r="L819" t="str">
            <v>AV. SALVADOR BUSTAMANTE Y NEWYORK</v>
          </cell>
          <cell r="M819" t="str">
            <v>1792885620001_4</v>
          </cell>
          <cell r="P819" t="str">
            <v>110105</v>
          </cell>
          <cell r="Q819" t="str">
            <v>LOJA</v>
          </cell>
          <cell r="R819" t="str">
            <v>LOJA</v>
          </cell>
          <cell r="S819" t="str">
            <v>LOJA</v>
          </cell>
          <cell r="T819" t="str">
            <v>TRAMACO</v>
          </cell>
          <cell r="U819" t="str">
            <v>FLEXNETUIO_PROVINCIA</v>
          </cell>
          <cell r="V819">
            <v>2</v>
          </cell>
          <cell r="W819">
            <v>3</v>
          </cell>
          <cell r="X819" t="str">
            <v>FLEXNET DEL ECUADOR</v>
          </cell>
          <cell r="Y819" t="str">
            <v xml:space="preserve">CALLE 28 DE JUNIO S/N Y GARCIA MORENO </v>
          </cell>
        </row>
        <row r="820">
          <cell r="A820" t="str">
            <v>22-2680</v>
          </cell>
          <cell r="B820">
            <v>487157</v>
          </cell>
          <cell r="C820" t="str">
            <v>22-2680</v>
          </cell>
          <cell r="D820" t="str">
            <v>VENTURA</v>
          </cell>
          <cell r="E820" t="str">
            <v>DESPACHO</v>
          </cell>
          <cell r="F820" t="str">
            <v>NORMAL</v>
          </cell>
          <cell r="G820" t="str">
            <v>031002004138626</v>
          </cell>
          <cell r="H820">
            <v>44922</v>
          </cell>
          <cell r="I820" t="str">
            <v>ENTREGADO</v>
          </cell>
          <cell r="J820">
            <v>44923</v>
          </cell>
          <cell r="K820" t="str">
            <v>ASSA AMBATO MATRIZ</v>
          </cell>
          <cell r="L820" t="str">
            <v>AV. ATAHUALPA Y RIO GUAYLLABAMBA</v>
          </cell>
          <cell r="M820" t="str">
            <v>1890141818001_8</v>
          </cell>
          <cell r="P820" t="str">
            <v>180103</v>
          </cell>
          <cell r="Q820" t="str">
            <v>AMBATO</v>
          </cell>
          <cell r="R820" t="str">
            <v>TUNGURAHUA</v>
          </cell>
          <cell r="S820" t="str">
            <v>AMBATO</v>
          </cell>
          <cell r="T820" t="str">
            <v>TRAMACO</v>
          </cell>
          <cell r="U820" t="str">
            <v>FLEXNETUIO_PROVINCIA</v>
          </cell>
          <cell r="V820">
            <v>10</v>
          </cell>
          <cell r="W820">
            <v>49.4</v>
          </cell>
          <cell r="X820" t="str">
            <v>FLEXNET DEL ECUADOR</v>
          </cell>
          <cell r="Y820" t="str">
            <v xml:space="preserve">CALLE 28 DE JUNIO S/N Y GARCIA MORENO </v>
          </cell>
        </row>
        <row r="821">
          <cell r="A821" t="str">
            <v>22-2679</v>
          </cell>
          <cell r="B821">
            <v>487158</v>
          </cell>
          <cell r="C821" t="str">
            <v>22-2679</v>
          </cell>
          <cell r="D821" t="str">
            <v>VENTURA</v>
          </cell>
          <cell r="E821" t="str">
            <v>DESPACHO</v>
          </cell>
          <cell r="F821" t="str">
            <v>NORMAL</v>
          </cell>
          <cell r="G821" t="str">
            <v>031002004138630</v>
          </cell>
          <cell r="H821">
            <v>44922</v>
          </cell>
          <cell r="I821" t="str">
            <v>ENTREGADO</v>
          </cell>
          <cell r="J821">
            <v>44923</v>
          </cell>
          <cell r="K821" t="str">
            <v xml:space="preserve">MIRASOL LOJA </v>
          </cell>
          <cell r="L821" t="str">
            <v>AV. ISIDRO AYORA Y JUAN JOSE FLORES </v>
          </cell>
          <cell r="M821" t="str">
            <v>1792885620001_3</v>
          </cell>
          <cell r="P821" t="str">
            <v>110105</v>
          </cell>
          <cell r="Q821" t="str">
            <v>LOJA</v>
          </cell>
          <cell r="R821" t="str">
            <v>LOJA</v>
          </cell>
          <cell r="S821" t="str">
            <v>LOJA</v>
          </cell>
          <cell r="T821" t="str">
            <v>TRAMACO</v>
          </cell>
          <cell r="U821" t="str">
            <v>FLEXNETUIO_PROVINCIA</v>
          </cell>
          <cell r="V821">
            <v>1</v>
          </cell>
          <cell r="W821">
            <v>12.7</v>
          </cell>
          <cell r="X821" t="str">
            <v>FLEXNET DEL ECUADOR</v>
          </cell>
          <cell r="Y821" t="str">
            <v xml:space="preserve">CALLE 28 DE JUNIO S/N Y GARCIA MORENO </v>
          </cell>
        </row>
        <row r="822">
          <cell r="A822" t="str">
            <v>22-2688</v>
          </cell>
          <cell r="B822">
            <v>487159</v>
          </cell>
          <cell r="C822" t="str">
            <v>22-2688</v>
          </cell>
          <cell r="D822" t="str">
            <v>VENTURA</v>
          </cell>
          <cell r="E822" t="str">
            <v>DESPACHO</v>
          </cell>
          <cell r="F822" t="str">
            <v>NORMAL</v>
          </cell>
          <cell r="G822" t="str">
            <v>FT76965</v>
          </cell>
          <cell r="H822">
            <v>44922</v>
          </cell>
          <cell r="I822" t="str">
            <v>ENTREGADO</v>
          </cell>
          <cell r="J822">
            <v>44923</v>
          </cell>
          <cell r="K822" t="str">
            <v>AUTOEASTERN SANGOLQUI</v>
          </cell>
          <cell r="L822" t="str">
            <v>V. GRAL. ENRIQUEZ 2179 C.C. CIBONEY PLAZA PB 4</v>
          </cell>
          <cell r="M822" t="str">
            <v>1791806956001-1</v>
          </cell>
          <cell r="P822" t="str">
            <v>171103</v>
          </cell>
          <cell r="Q822" t="str">
            <v>RUMIÑAHUI</v>
          </cell>
          <cell r="R822" t="str">
            <v>PICHINCHA</v>
          </cell>
          <cell r="S822" t="str">
            <v>SANGOLQUI</v>
          </cell>
          <cell r="U822" t="str">
            <v>FLEXNETUIO_LOCAL</v>
          </cell>
          <cell r="V822">
            <v>1</v>
          </cell>
          <cell r="W822">
            <v>1</v>
          </cell>
          <cell r="X822" t="str">
            <v>FLEXNET DEL ECUADOR</v>
          </cell>
          <cell r="Y822" t="str">
            <v xml:space="preserve">CALLE 28 DE JUNIO S/N Y GARCIA MORENO </v>
          </cell>
        </row>
        <row r="823">
          <cell r="A823" t="str">
            <v>22-2686</v>
          </cell>
          <cell r="B823">
            <v>487160</v>
          </cell>
          <cell r="C823" t="str">
            <v>22-2686</v>
          </cell>
          <cell r="D823" t="str">
            <v>VENTURA</v>
          </cell>
          <cell r="E823" t="str">
            <v>DESPACHO</v>
          </cell>
          <cell r="F823" t="str">
            <v>NORMAL</v>
          </cell>
          <cell r="G823" t="str">
            <v>031002004138627</v>
          </cell>
          <cell r="H823">
            <v>44922</v>
          </cell>
          <cell r="I823" t="str">
            <v>ENTREGADO</v>
          </cell>
          <cell r="J823">
            <v>44923</v>
          </cell>
          <cell r="K823" t="str">
            <v>ASSA RIOBAMBA LATONERIA</v>
          </cell>
          <cell r="L823" t="str">
            <v>AV. LIZARZABURO Y RIO GUAYAS</v>
          </cell>
          <cell r="M823" t="str">
            <v>1890141818001_5</v>
          </cell>
          <cell r="P823" t="str">
            <v>060107</v>
          </cell>
          <cell r="Q823" t="str">
            <v>RIOBAMBA</v>
          </cell>
          <cell r="R823" t="str">
            <v>CHIMBORAZO</v>
          </cell>
          <cell r="S823" t="str">
            <v>RIOBAMBA</v>
          </cell>
          <cell r="T823" t="str">
            <v>TRAMACO</v>
          </cell>
          <cell r="U823" t="str">
            <v>FLEXNETUIO_PROVINCIA</v>
          </cell>
          <cell r="V823">
            <v>1</v>
          </cell>
          <cell r="W823">
            <v>6.8</v>
          </cell>
          <cell r="X823" t="str">
            <v>FLEXNET DEL ECUADOR</v>
          </cell>
          <cell r="Y823" t="str">
            <v xml:space="preserve">CALLE 28 DE JUNIO S/N Y GARCIA MORENO </v>
          </cell>
        </row>
        <row r="824">
          <cell r="A824" t="str">
            <v>22-2682</v>
          </cell>
          <cell r="B824">
            <v>487144</v>
          </cell>
          <cell r="C824" t="str">
            <v>22-2682</v>
          </cell>
          <cell r="D824" t="str">
            <v>VENTURA</v>
          </cell>
          <cell r="E824" t="str">
            <v>DESPACHO</v>
          </cell>
          <cell r="F824" t="str">
            <v>NORMAL</v>
          </cell>
          <cell r="G824" t="str">
            <v>031002004138623</v>
          </cell>
          <cell r="H824">
            <v>44922</v>
          </cell>
          <cell r="I824" t="str">
            <v>ENTREGADO</v>
          </cell>
          <cell r="J824">
            <v>44923</v>
          </cell>
          <cell r="K824" t="str">
            <v>ASSA MANTA</v>
          </cell>
          <cell r="L824" t="str">
            <v>AV 4 DE NOVIEMBRE ENTRE CALLES 311 Y  312</v>
          </cell>
          <cell r="M824" t="str">
            <v>1890141818001_1</v>
          </cell>
          <cell r="P824" t="str">
            <v>130204</v>
          </cell>
          <cell r="Q824" t="str">
            <v>MANTA</v>
          </cell>
          <cell r="R824" t="str">
            <v>MANABI</v>
          </cell>
          <cell r="S824" t="str">
            <v>MANTA</v>
          </cell>
          <cell r="T824" t="str">
            <v>TRAMACO</v>
          </cell>
          <cell r="U824" t="str">
            <v>FLEXNETUIO_PROVINCIA</v>
          </cell>
          <cell r="V824">
            <v>2</v>
          </cell>
          <cell r="W824">
            <v>26.5</v>
          </cell>
          <cell r="X824" t="str">
            <v>FLEXNET DEL ECUADOR</v>
          </cell>
          <cell r="Y824" t="str">
            <v xml:space="preserve">CALLE 28 DE JUNIO S/N Y GARCIA MORENO </v>
          </cell>
        </row>
        <row r="825">
          <cell r="A825" t="str">
            <v>22-2693</v>
          </cell>
          <cell r="B825">
            <v>487145</v>
          </cell>
          <cell r="C825" t="str">
            <v>22-2693</v>
          </cell>
          <cell r="D825" t="str">
            <v>VENTURA</v>
          </cell>
          <cell r="E825" t="str">
            <v>DESPACHO</v>
          </cell>
          <cell r="F825" t="str">
            <v>NORMAL</v>
          </cell>
          <cell r="G825" t="str">
            <v>IC4062</v>
          </cell>
          <cell r="H825">
            <v>44922</v>
          </cell>
          <cell r="I825" t="str">
            <v>EN_TRANSITO</v>
          </cell>
          <cell r="J825">
            <v>44922</v>
          </cell>
          <cell r="K825" t="str">
            <v>PROAUTO C.A. CUENCA</v>
          </cell>
          <cell r="L825" t="str">
            <v>AV. GIL RAMIREZ DAVALOS Y TURUHAYCO</v>
          </cell>
          <cell r="M825" t="str">
            <v>1792885620001_2</v>
          </cell>
          <cell r="P825" t="str">
            <v>010103</v>
          </cell>
          <cell r="Q825" t="str">
            <v>CUENCA</v>
          </cell>
          <cell r="R825" t="str">
            <v>AZUAY</v>
          </cell>
          <cell r="S825" t="str">
            <v>CUENCA</v>
          </cell>
          <cell r="T825" t="str">
            <v>ITSACOURIER</v>
          </cell>
          <cell r="U825" t="str">
            <v>FLEXNETUIO_PROVINCIA</v>
          </cell>
          <cell r="V825">
            <v>3</v>
          </cell>
          <cell r="W825">
            <v>27</v>
          </cell>
          <cell r="X825" t="str">
            <v>FLEXNET DEL ECUADOR</v>
          </cell>
          <cell r="Y825" t="str">
            <v xml:space="preserve">CALLE 28 DE JUNIO S/N Y GARCIA MORENO </v>
          </cell>
        </row>
        <row r="826">
          <cell r="A826" t="str">
            <v>22-2690</v>
          </cell>
          <cell r="B826">
            <v>487146</v>
          </cell>
          <cell r="C826" t="str">
            <v>22-2690</v>
          </cell>
          <cell r="D826" t="str">
            <v>VENTURA</v>
          </cell>
          <cell r="E826" t="str">
            <v>DESPACHO</v>
          </cell>
          <cell r="F826" t="str">
            <v>NORMAL</v>
          </cell>
          <cell r="G826" t="str">
            <v>FT76960</v>
          </cell>
          <cell r="H826">
            <v>44922</v>
          </cell>
          <cell r="I826" t="str">
            <v>ENTREGADO</v>
          </cell>
          <cell r="J826">
            <v>44923</v>
          </cell>
          <cell r="K826" t="str">
            <v>E. MAULME C.A. GYE</v>
          </cell>
          <cell r="L826" t="str">
            <v xml:space="preserve">AV DE LAS AMERICAS 601 Y CALLE 13 </v>
          </cell>
          <cell r="M826" t="str">
            <v>1792885620001_1</v>
          </cell>
          <cell r="P826" t="str">
            <v>090505</v>
          </cell>
          <cell r="Q826" t="str">
            <v>GUAYAQUIL</v>
          </cell>
          <cell r="R826" t="str">
            <v>GUAYAS</v>
          </cell>
          <cell r="S826" t="str">
            <v>GUAYAQUIL</v>
          </cell>
          <cell r="T826" t="str">
            <v>ITSACOURIER</v>
          </cell>
          <cell r="U826" t="str">
            <v>FLEXNETUIO_GYE</v>
          </cell>
          <cell r="V826">
            <v>12</v>
          </cell>
          <cell r="W826">
            <v>54</v>
          </cell>
          <cell r="X826" t="str">
            <v>FLEXNET DEL ECUADOR</v>
          </cell>
          <cell r="Y826" t="str">
            <v xml:space="preserve">CALLE 28 DE JUNIO S/N Y GARCIA MORENO </v>
          </cell>
        </row>
        <row r="827">
          <cell r="A827" t="str">
            <v>22-2695</v>
          </cell>
          <cell r="B827">
            <v>487147</v>
          </cell>
          <cell r="C827" t="str">
            <v>22-2695</v>
          </cell>
          <cell r="D827" t="str">
            <v>VENTURA</v>
          </cell>
          <cell r="E827" t="str">
            <v>DESPACHO</v>
          </cell>
          <cell r="F827" t="str">
            <v>NORMAL</v>
          </cell>
          <cell r="G827" t="str">
            <v>FT76961</v>
          </cell>
          <cell r="H827">
            <v>44922</v>
          </cell>
          <cell r="I827" t="str">
            <v>ENTREGADO</v>
          </cell>
          <cell r="J827">
            <v>44923</v>
          </cell>
          <cell r="K827" t="str">
            <v>PROAUTO QUITO</v>
          </cell>
          <cell r="L827" t="str">
            <v>AV. ELOY ALFARO Y RUSIA</v>
          </cell>
          <cell r="M827" t="str">
            <v>1792885620001_5</v>
          </cell>
          <cell r="P827" t="str">
            <v>170518</v>
          </cell>
          <cell r="Q827" t="str">
            <v>QUITO</v>
          </cell>
          <cell r="R827" t="str">
            <v>PICHINCHA</v>
          </cell>
          <cell r="S827" t="str">
            <v>QUITO</v>
          </cell>
          <cell r="U827" t="str">
            <v>FLEXNETUIO_LOCAL</v>
          </cell>
          <cell r="V827">
            <v>1</v>
          </cell>
          <cell r="W827">
            <v>95</v>
          </cell>
          <cell r="X827" t="str">
            <v>FLEXNET DEL ECUADOR</v>
          </cell>
          <cell r="Y827" t="str">
            <v xml:space="preserve">CALLE 28 DE JUNIO S/N Y GARCIA MORENO </v>
          </cell>
        </row>
        <row r="828">
          <cell r="A828" t="str">
            <v>22-2681</v>
          </cell>
          <cell r="B828">
            <v>487148</v>
          </cell>
          <cell r="C828" t="str">
            <v>22-2681</v>
          </cell>
          <cell r="D828" t="str">
            <v>VENTURA</v>
          </cell>
          <cell r="E828" t="str">
            <v>DESPACHO</v>
          </cell>
          <cell r="F828" t="str">
            <v>NORMAL</v>
          </cell>
          <cell r="G828" t="str">
            <v>FT76963</v>
          </cell>
          <cell r="H828">
            <v>44922</v>
          </cell>
          <cell r="I828" t="str">
            <v>ENTREGADO</v>
          </cell>
          <cell r="J828">
            <v>44923</v>
          </cell>
          <cell r="K828" t="str">
            <v>ASSA CUMBAYA</v>
          </cell>
          <cell r="L828" t="str">
            <v>AV INTEROCEANICA Y PASAJE LEONIDAS PLAZA</v>
          </cell>
          <cell r="M828" t="str">
            <v>1890141818001_2</v>
          </cell>
          <cell r="P828" t="str">
            <v>170902</v>
          </cell>
          <cell r="Q828" t="str">
            <v>QUITO</v>
          </cell>
          <cell r="R828" t="str">
            <v>PICHINCHA</v>
          </cell>
          <cell r="S828" t="str">
            <v>TUMBACO</v>
          </cell>
          <cell r="U828" t="str">
            <v>FLEXNETUIO_LOCAL</v>
          </cell>
          <cell r="V828">
            <v>2</v>
          </cell>
          <cell r="W828">
            <v>13.1</v>
          </cell>
          <cell r="X828" t="str">
            <v>FLEXNET DEL ECUADOR</v>
          </cell>
          <cell r="Y828" t="str">
            <v xml:space="preserve">CALLE 28 DE JUNIO S/N Y GARCIA MORENO </v>
          </cell>
        </row>
        <row r="829">
          <cell r="A829" t="str">
            <v>22-2685</v>
          </cell>
          <cell r="B829">
            <v>487149</v>
          </cell>
          <cell r="C829" t="str">
            <v>22-2685</v>
          </cell>
          <cell r="D829" t="str">
            <v>VENTURA</v>
          </cell>
          <cell r="E829" t="str">
            <v>DESPACHO</v>
          </cell>
          <cell r="F829" t="str">
            <v>NORMAL</v>
          </cell>
          <cell r="G829" t="str">
            <v>031002004138624</v>
          </cell>
          <cell r="H829">
            <v>44922</v>
          </cell>
          <cell r="I829" t="str">
            <v>ENTREGADO</v>
          </cell>
          <cell r="J829">
            <v>44923</v>
          </cell>
          <cell r="K829" t="str">
            <v>ASSA RIOBAMBA</v>
          </cell>
          <cell r="L829" t="str">
            <v>AV. DE LA PRENSA 45-86 Y AV. MANUEL ELICIO FLOR</v>
          </cell>
          <cell r="M829" t="str">
            <v>1890141818002</v>
          </cell>
          <cell r="P829" t="str">
            <v>060102</v>
          </cell>
          <cell r="Q829" t="str">
            <v>RIOBAMBA</v>
          </cell>
          <cell r="R829" t="str">
            <v>CHIMBORAZO</v>
          </cell>
          <cell r="S829" t="str">
            <v>RIOBAMBA</v>
          </cell>
          <cell r="T829" t="str">
            <v>TRAMACO</v>
          </cell>
          <cell r="U829" t="str">
            <v>FLEXNETUIO_PROVINCIA</v>
          </cell>
          <cell r="V829">
            <v>5</v>
          </cell>
          <cell r="W829">
            <v>25.7</v>
          </cell>
          <cell r="X829" t="str">
            <v>FLEXNET DEL ECUADOR</v>
          </cell>
          <cell r="Y829" t="str">
            <v xml:space="preserve">CALLE 28 DE JUNIO S/N Y GARCIA MORENO </v>
          </cell>
        </row>
        <row r="830">
          <cell r="A830" t="str">
            <v>22-2683</v>
          </cell>
          <cell r="B830">
            <v>487150</v>
          </cell>
          <cell r="C830" t="str">
            <v>22-2683</v>
          </cell>
          <cell r="D830" t="str">
            <v>VENTURA</v>
          </cell>
          <cell r="E830" t="str">
            <v>DESPACHO</v>
          </cell>
          <cell r="F830" t="str">
            <v>NORMAL</v>
          </cell>
          <cell r="G830" t="str">
            <v>031002004138625</v>
          </cell>
          <cell r="H830">
            <v>44922</v>
          </cell>
          <cell r="I830" t="str">
            <v>ENTREGADO</v>
          </cell>
          <cell r="J830">
            <v>44923</v>
          </cell>
          <cell r="K830" t="str">
            <v>ASSA MIRAFLORES</v>
          </cell>
          <cell r="L830" t="str">
            <v>AV FRANCISCO FLOR Y BOLIVAR</v>
          </cell>
          <cell r="M830" t="str">
            <v>1890141818001_4</v>
          </cell>
          <cell r="P830" t="str">
            <v>180103</v>
          </cell>
          <cell r="Q830" t="str">
            <v>AMBATO</v>
          </cell>
          <cell r="R830" t="str">
            <v>TUNGURAHUA</v>
          </cell>
          <cell r="S830" t="str">
            <v>AMBATO</v>
          </cell>
          <cell r="T830" t="str">
            <v>TRAMACO</v>
          </cell>
          <cell r="U830" t="str">
            <v>FLEXNETUIO_PROVINCIA</v>
          </cell>
          <cell r="V830">
            <v>6</v>
          </cell>
          <cell r="W830">
            <v>34.299999999999997</v>
          </cell>
          <cell r="X830" t="str">
            <v>FLEXNET DEL ECUADOR</v>
          </cell>
          <cell r="Y830" t="str">
            <v xml:space="preserve">CALLE 28 DE JUNIO S/N Y GARCIA MORENO </v>
          </cell>
        </row>
        <row r="831">
          <cell r="A831" t="str">
            <v>22-2687</v>
          </cell>
          <cell r="B831">
            <v>487151</v>
          </cell>
          <cell r="C831" t="str">
            <v>22-2687</v>
          </cell>
          <cell r="D831" t="str">
            <v>VENTURA</v>
          </cell>
          <cell r="E831" t="str">
            <v>DESPACHO</v>
          </cell>
          <cell r="F831" t="str">
            <v>NORMAL</v>
          </cell>
          <cell r="G831" t="str">
            <v>FT76962</v>
          </cell>
          <cell r="H831">
            <v>44922</v>
          </cell>
          <cell r="I831" t="str">
            <v>ENTREGADO</v>
          </cell>
          <cell r="J831">
            <v>44923</v>
          </cell>
          <cell r="K831" t="str">
            <v>ASSA VALLE</v>
          </cell>
          <cell r="L831" t="str">
            <v>CALLE ISABELA ENTRE AV. SAN LUIS Y AV.GENERAL</v>
          </cell>
          <cell r="M831" t="str">
            <v>1790003388002</v>
          </cell>
          <cell r="P831" t="str">
            <v>171103</v>
          </cell>
          <cell r="Q831" t="str">
            <v>RUMIÑAHUI</v>
          </cell>
          <cell r="R831" t="str">
            <v>PICHINCHA</v>
          </cell>
          <cell r="S831" t="str">
            <v>SANGOLQUI</v>
          </cell>
          <cell r="U831" t="str">
            <v>FLEXNETUIO_LOCAL</v>
          </cell>
          <cell r="V831">
            <v>2</v>
          </cell>
          <cell r="W831">
            <v>80</v>
          </cell>
          <cell r="X831" t="str">
            <v>FLEXNET DEL ECUADOR</v>
          </cell>
          <cell r="Y831" t="str">
            <v xml:space="preserve">CALLE 28 DE JUNIO S/N Y GARCIA MORENO </v>
          </cell>
        </row>
        <row r="832">
          <cell r="A832" t="str">
            <v>22-2692</v>
          </cell>
          <cell r="B832">
            <v>487152</v>
          </cell>
          <cell r="C832" t="str">
            <v>22-2692</v>
          </cell>
          <cell r="D832" t="str">
            <v>VENTURA</v>
          </cell>
          <cell r="E832" t="str">
            <v>DESPACHO</v>
          </cell>
          <cell r="F832" t="str">
            <v>NORMAL</v>
          </cell>
          <cell r="G832" t="str">
            <v>031002004138628</v>
          </cell>
          <cell r="H832">
            <v>44922</v>
          </cell>
          <cell r="I832" t="str">
            <v>ENTREGADO</v>
          </cell>
          <cell r="J832">
            <v>44923</v>
          </cell>
          <cell r="K832" t="str">
            <v>NORWAGEN</v>
          </cell>
          <cell r="L832" t="str">
            <v>AV MARIANO ACOSTA # 1 Y LUIS JARAMILLO PEREZ</v>
          </cell>
          <cell r="M832" t="str">
            <v>1791937813001</v>
          </cell>
          <cell r="P832" t="str">
            <v>100101</v>
          </cell>
          <cell r="Q832" t="str">
            <v>IBARRA</v>
          </cell>
          <cell r="R832" t="str">
            <v>IMBABURA</v>
          </cell>
          <cell r="S832" t="str">
            <v>SAN MIGUEL DE IBARRA</v>
          </cell>
          <cell r="T832" t="str">
            <v>TRAMACO</v>
          </cell>
          <cell r="U832" t="str">
            <v>FLEXNETUIO_PROVINCIA</v>
          </cell>
          <cell r="V832">
            <v>5</v>
          </cell>
          <cell r="W832">
            <v>158.30000000000001</v>
          </cell>
          <cell r="X832" t="str">
            <v>FLEXNET DEL ECUADOR</v>
          </cell>
          <cell r="Y832" t="str">
            <v xml:space="preserve">CALLE 28 DE JUNIO S/N Y GARCIA MORENO </v>
          </cell>
        </row>
        <row r="833">
          <cell r="A833" t="str">
            <v>22-2691</v>
          </cell>
          <cell r="B833">
            <v>487153</v>
          </cell>
          <cell r="C833" t="str">
            <v>22-2691</v>
          </cell>
          <cell r="D833" t="str">
            <v>VENTURA</v>
          </cell>
          <cell r="E833" t="str">
            <v>DESPACHO</v>
          </cell>
          <cell r="F833" t="str">
            <v>NORMAL</v>
          </cell>
          <cell r="G833" t="str">
            <v>FT76967</v>
          </cell>
          <cell r="H833">
            <v>44922</v>
          </cell>
          <cell r="I833" t="str">
            <v>ENTREGADO</v>
          </cell>
          <cell r="J833">
            <v>44923</v>
          </cell>
          <cell r="K833" t="str">
            <v>ECUAWAGEN</v>
          </cell>
          <cell r="L833" t="str">
            <v> AV. DE LOS GRANADOS E14-70 E ISLA MARCHENA.</v>
          </cell>
          <cell r="M833" t="str">
            <v>1791765842001</v>
          </cell>
          <cell r="P833" t="str">
            <v>170503</v>
          </cell>
          <cell r="Q833" t="str">
            <v>QUITO</v>
          </cell>
          <cell r="R833" t="str">
            <v>PICHINCHA</v>
          </cell>
          <cell r="S833" t="str">
            <v>QUITO</v>
          </cell>
          <cell r="U833" t="str">
            <v>FLEXNETUIO_LOCAL</v>
          </cell>
          <cell r="V833">
            <v>52</v>
          </cell>
          <cell r="W833">
            <v>889</v>
          </cell>
          <cell r="X833" t="str">
            <v>FLEXNET DEL ECUADOR</v>
          </cell>
          <cell r="Y833" t="str">
            <v xml:space="preserve">CALLE 28 DE JUNIO S/N Y GARCIA MORENO </v>
          </cell>
        </row>
        <row r="834">
          <cell r="A834" t="str">
            <v>22-2684</v>
          </cell>
          <cell r="B834">
            <v>487154</v>
          </cell>
          <cell r="C834" t="str">
            <v>22-2684</v>
          </cell>
          <cell r="D834" t="str">
            <v>VENTURA</v>
          </cell>
          <cell r="E834" t="str">
            <v>DESPACHO</v>
          </cell>
          <cell r="F834" t="str">
            <v>NORMAL</v>
          </cell>
          <cell r="G834" t="str">
            <v>FT76964</v>
          </cell>
          <cell r="H834">
            <v>44922</v>
          </cell>
          <cell r="I834" t="str">
            <v>ENTREGADO</v>
          </cell>
          <cell r="J834">
            <v>44923</v>
          </cell>
          <cell r="K834" t="str">
            <v>ASSA QUITO SUR</v>
          </cell>
          <cell r="L834" t="str">
            <v>AV. MALDONADO S12-72 Y PUJILI</v>
          </cell>
          <cell r="M834" t="str">
            <v>1890141818001_3</v>
          </cell>
          <cell r="P834" t="str">
            <v>170601</v>
          </cell>
          <cell r="Q834" t="str">
            <v>QUITO</v>
          </cell>
          <cell r="R834" t="str">
            <v>PICHINCHA</v>
          </cell>
          <cell r="S834" t="str">
            <v>QUITO</v>
          </cell>
          <cell r="U834" t="str">
            <v>FLEXNETUIO_LOCAL</v>
          </cell>
          <cell r="V834">
            <v>4</v>
          </cell>
          <cell r="W834">
            <v>13</v>
          </cell>
          <cell r="X834" t="str">
            <v>FLEXNET DEL ECUADOR</v>
          </cell>
          <cell r="Y834" t="str">
            <v xml:space="preserve">CALLE 28 DE JUNIO S/N Y GARCIA MORENO </v>
          </cell>
        </row>
        <row r="835">
          <cell r="A835" t="str">
            <v>2022-12203_1</v>
          </cell>
          <cell r="B835">
            <v>487143</v>
          </cell>
          <cell r="C835" t="str">
            <v>2022-12203_1</v>
          </cell>
          <cell r="D835" t="str">
            <v>MOVISTAR</v>
          </cell>
          <cell r="E835" t="str">
            <v>DESPACHO</v>
          </cell>
          <cell r="F835" t="str">
            <v>NORMAL</v>
          </cell>
          <cell r="G835" t="str">
            <v>TF90936</v>
          </cell>
          <cell r="H835">
            <v>44922</v>
          </cell>
          <cell r="I835" t="str">
            <v>ENTREGADO</v>
          </cell>
          <cell r="J835">
            <v>44923</v>
          </cell>
          <cell r="K835" t="str">
            <v>DISTRIMARKET ZONIFICACION GYE MOVISTAR_VERONICA CHIRAN</v>
          </cell>
          <cell r="L835" t="str">
            <v>JOSE MASCOTE 907 ENTRE HURTADO Y  9 DE OCTUBRE</v>
          </cell>
          <cell r="M835" t="str">
            <v>1792141850001</v>
          </cell>
          <cell r="N835" t="str">
            <v>984312183</v>
          </cell>
          <cell r="P835" t="str">
            <v>GUAYAQUIL</v>
          </cell>
          <cell r="Q835" t="str">
            <v>GUAYAQUIL</v>
          </cell>
          <cell r="R835" t="str">
            <v>GUAYAS</v>
          </cell>
          <cell r="T835" t="str">
            <v>FLEXTRANS GYE</v>
          </cell>
          <cell r="U835" t="str">
            <v>FLEXNETUIO_GYE</v>
          </cell>
          <cell r="V835">
            <v>3</v>
          </cell>
          <cell r="W835">
            <v>1</v>
          </cell>
          <cell r="X835" t="str">
            <v>FLEXNET ECUADOR - MOVISTAR</v>
          </cell>
          <cell r="Y835" t="str">
            <v>CALLE 28 DE JUNIO S/N Y GARCIA MORENO ENTRADA LLANO GRANDE</v>
          </cell>
        </row>
        <row r="836">
          <cell r="A836" t="str">
            <v>20003024484341</v>
          </cell>
          <cell r="B836">
            <v>487121</v>
          </cell>
          <cell r="C836" t="str">
            <v>20003024484341</v>
          </cell>
          <cell r="D836" t="str">
            <v>CONECEL_REG</v>
          </cell>
          <cell r="E836" t="str">
            <v>DESPACHO</v>
          </cell>
          <cell r="F836" t="str">
            <v>NORMAL</v>
          </cell>
          <cell r="G836" t="str">
            <v>EC6102</v>
          </cell>
          <cell r="H836">
            <v>44922</v>
          </cell>
          <cell r="I836" t="str">
            <v>ENTREGADO</v>
          </cell>
          <cell r="J836">
            <v>44923</v>
          </cell>
          <cell r="K836" t="str">
            <v>RERI ERNESTO YUMISEVA</v>
          </cell>
          <cell r="L836" t="str">
            <v>QUITO CALDERON CALLE PANAMERICANA NORTE No: OE8-188 y CALLE 1 KM. 14 ALADO DE QUIFATEX GIMNASIO ADICTIVE ENTRE ERPORDUCC(INDURA) Y QUIFATEX</v>
          </cell>
          <cell r="M836" t="str">
            <v>1700092073</v>
          </cell>
          <cell r="N836" t="str">
            <v>986680623</v>
          </cell>
          <cell r="O836" t="str">
            <v/>
          </cell>
          <cell r="P836" t="str">
            <v>QUITO</v>
          </cell>
          <cell r="Q836" t="str">
            <v>QUITO</v>
          </cell>
          <cell r="R836" t="str">
            <v>PICHINCHA</v>
          </cell>
          <cell r="T836" t="str">
            <v>EXPRESSCON</v>
          </cell>
          <cell r="U836" t="str">
            <v>FLEXNETUIO_LOCAL</v>
          </cell>
          <cell r="V836">
            <v>1</v>
          </cell>
          <cell r="W836">
            <v>1</v>
          </cell>
          <cell r="X836" t="str">
            <v>FLEXNET UIO</v>
          </cell>
          <cell r="Y836" t="str">
            <v>FLEX NET CALLE 28 DE JUNIO S/N Y GARCIA MORENO ENTRADA LLANO GRANDE</v>
          </cell>
        </row>
        <row r="837">
          <cell r="A837" t="str">
            <v>20003011969261</v>
          </cell>
          <cell r="B837">
            <v>487122</v>
          </cell>
          <cell r="C837" t="str">
            <v>20003011969261</v>
          </cell>
          <cell r="D837" t="str">
            <v>CONECEL_REG</v>
          </cell>
          <cell r="E837" t="str">
            <v>DESPACHO</v>
          </cell>
          <cell r="F837" t="str">
            <v>NORMAL</v>
          </cell>
          <cell r="G837" t="str">
            <v>EC6124</v>
          </cell>
          <cell r="H837">
            <v>44922</v>
          </cell>
          <cell r="I837" t="str">
            <v>ENTREGADO</v>
          </cell>
          <cell r="J837">
            <v>44923</v>
          </cell>
          <cell r="K837" t="str">
            <v>ANIBAL GONZALO FUENTES</v>
          </cell>
          <cell r="L837" t="str">
            <v>QUITO/ITCHIMBIA/CALLE EQUINOCCION N18-62 Y LA QUESERAS DEL MEDIO/CASA DE DOS PISOS CON PORTON CAFE /A UNA CUADRA DEL HOSPITAL MILITAR /</v>
          </cell>
          <cell r="M837" t="str">
            <v>1708007156</v>
          </cell>
          <cell r="N837" t="str">
            <v>0993467060 0985650525 02542801</v>
          </cell>
          <cell r="O837" t="str">
            <v/>
          </cell>
          <cell r="P837" t="str">
            <v>QUITO</v>
          </cell>
          <cell r="Q837" t="str">
            <v>QUITO</v>
          </cell>
          <cell r="R837" t="str">
            <v>PICHINCHA</v>
          </cell>
          <cell r="T837" t="str">
            <v>EXPRESSCON</v>
          </cell>
          <cell r="U837" t="str">
            <v>FLEXNETUIO_LOCAL</v>
          </cell>
          <cell r="V837">
            <v>1</v>
          </cell>
          <cell r="W837">
            <v>1</v>
          </cell>
          <cell r="X837" t="str">
            <v>FLEXNET UIO</v>
          </cell>
          <cell r="Y837" t="str">
            <v>FLEX NET CALLE 28 DE JUNIO S/N Y GARCIA MORENO ENTRADA LLANO GRANDE</v>
          </cell>
        </row>
        <row r="838">
          <cell r="A838" t="str">
            <v>20003024067623</v>
          </cell>
          <cell r="B838">
            <v>487123</v>
          </cell>
          <cell r="C838" t="str">
            <v>20003024067623</v>
          </cell>
          <cell r="D838" t="str">
            <v>CONECEL_REG</v>
          </cell>
          <cell r="E838" t="str">
            <v>DESPACHO</v>
          </cell>
          <cell r="F838" t="str">
            <v>NORMAL</v>
          </cell>
          <cell r="G838" t="str">
            <v>EC6106</v>
          </cell>
          <cell r="H838">
            <v>44922</v>
          </cell>
          <cell r="I838" t="str">
            <v>INCIDENCIA</v>
          </cell>
          <cell r="J838">
            <v>44923</v>
          </cell>
          <cell r="K838" t="str">
            <v>NORGE ANTONIO MONTIEL</v>
          </cell>
          <cell r="L838" t="str">
            <v>QUITO INAQUITO AV DE LOS SHYRIS Y EL ESPECTADOR E8-13 Y ULTIMA NOTICIAS /EN EL EDIFICIO EL ESPECTADOR//EN LA FERRETERIA MARACAIBO/ ENTRANDO POR AGENCIA DE VEHICULOS RENAULT</v>
          </cell>
          <cell r="M838" t="str">
            <v>1757583917</v>
          </cell>
          <cell r="N838" t="str">
            <v>982107621</v>
          </cell>
          <cell r="O838" t="str">
            <v/>
          </cell>
          <cell r="P838" t="str">
            <v>QUITO</v>
          </cell>
          <cell r="Q838" t="str">
            <v>QUITO</v>
          </cell>
          <cell r="R838" t="str">
            <v>PICHINCHA</v>
          </cell>
          <cell r="T838" t="str">
            <v>EXPRESSCON</v>
          </cell>
          <cell r="U838" t="str">
            <v>FLEXNETUIO_LOCAL</v>
          </cell>
          <cell r="V838">
            <v>1</v>
          </cell>
          <cell r="W838">
            <v>1</v>
          </cell>
          <cell r="X838" t="str">
            <v>FLEXNET UIO</v>
          </cell>
          <cell r="Y838" t="str">
            <v>FLEX NET CALLE 28 DE JUNIO S/N Y GARCIA MORENO ENTRADA LLANO GRANDE</v>
          </cell>
        </row>
        <row r="839">
          <cell r="A839" t="str">
            <v>20003018896591</v>
          </cell>
          <cell r="B839">
            <v>487124</v>
          </cell>
          <cell r="C839" t="str">
            <v>20003018896591</v>
          </cell>
          <cell r="D839" t="str">
            <v>CONECEL_REG</v>
          </cell>
          <cell r="E839" t="str">
            <v>DESPACHO</v>
          </cell>
          <cell r="F839" t="str">
            <v>NORMAL</v>
          </cell>
          <cell r="G839" t="str">
            <v>EC6121</v>
          </cell>
          <cell r="H839">
            <v>44922</v>
          </cell>
          <cell r="I839" t="str">
            <v>ENTREGADO</v>
          </cell>
          <cell r="J839">
            <v>44923</v>
          </cell>
          <cell r="K839" t="str">
            <v>CAROLINA ALEXANDRA MATIAS</v>
          </cell>
          <cell r="L839" t="str">
            <v>QUITO PONCEANO CALLE JORGE PEREZ CONCHA No: N.66-24 y AV EUCALIPTOS CONDOMINIO HABITACIONALES EDUARDO PONCEANO//BLOQUE 4 DEPTO 41C PSO 2</v>
          </cell>
          <cell r="M839" t="str">
            <v>2400112294</v>
          </cell>
          <cell r="N839" t="str">
            <v>984896344</v>
          </cell>
          <cell r="O839" t="str">
            <v/>
          </cell>
          <cell r="P839" t="str">
            <v>QUITO</v>
          </cell>
          <cell r="Q839" t="str">
            <v>QUITO</v>
          </cell>
          <cell r="R839" t="str">
            <v>PICHINCHA</v>
          </cell>
          <cell r="T839" t="str">
            <v>EXPRESSCON</v>
          </cell>
          <cell r="U839" t="str">
            <v>FLEXNETUIO_LOCAL</v>
          </cell>
          <cell r="V839">
            <v>1</v>
          </cell>
          <cell r="W839">
            <v>1</v>
          </cell>
          <cell r="X839" t="str">
            <v>FLEXNET UIO</v>
          </cell>
          <cell r="Y839" t="str">
            <v>FLEX NET CALLE 28 DE JUNIO S/N Y GARCIA MORENO ENTRADA LLANO GRANDE</v>
          </cell>
        </row>
        <row r="840">
          <cell r="A840" t="str">
            <v>20003022957352</v>
          </cell>
          <cell r="B840">
            <v>487125</v>
          </cell>
          <cell r="C840" t="str">
            <v>20003022957352</v>
          </cell>
          <cell r="D840" t="str">
            <v>CONECEL_REG</v>
          </cell>
          <cell r="E840" t="str">
            <v>DESPACHO</v>
          </cell>
          <cell r="F840" t="str">
            <v>NORMAL</v>
          </cell>
          <cell r="G840" t="str">
            <v>EC6111</v>
          </cell>
          <cell r="H840">
            <v>44922</v>
          </cell>
          <cell r="I840" t="str">
            <v>INCIDENCIA</v>
          </cell>
          <cell r="J840">
            <v>44923</v>
          </cell>
          <cell r="K840" t="str">
            <v>LUIS ORLANDO CANDO</v>
          </cell>
          <cell r="L840" t="str">
            <v>QUITO BELISARIO QUEVEDO AV ANTONIO DE ULLOA No: N25-44 y AV CRISTOBAL COLON /CASA DE COLOR BLANCA DE 1 PISOS</v>
          </cell>
          <cell r="M840" t="str">
            <v>1710206366</v>
          </cell>
          <cell r="N840" t="str">
            <v>998859910</v>
          </cell>
          <cell r="O840" t="str">
            <v/>
          </cell>
          <cell r="P840" t="str">
            <v>QUITO</v>
          </cell>
          <cell r="Q840" t="str">
            <v>QUITO</v>
          </cell>
          <cell r="R840" t="str">
            <v>PICHINCHA</v>
          </cell>
          <cell r="T840" t="str">
            <v>EXPRESSCON</v>
          </cell>
          <cell r="U840" t="str">
            <v>FLEXNETUIO_LOCAL</v>
          </cell>
          <cell r="V840">
            <v>1</v>
          </cell>
          <cell r="W840">
            <v>1</v>
          </cell>
          <cell r="X840" t="str">
            <v>FLEXNET UIO</v>
          </cell>
          <cell r="Y840" t="str">
            <v>FLEX NET CALLE 28 DE JUNIO S/N Y GARCIA MORENO ENTRADA LLANO GRANDE</v>
          </cell>
        </row>
        <row r="841">
          <cell r="A841" t="str">
            <v>20003030599111</v>
          </cell>
          <cell r="B841">
            <v>487126</v>
          </cell>
          <cell r="C841" t="str">
            <v>20003030599111</v>
          </cell>
          <cell r="D841" t="str">
            <v>CONECEL_REG</v>
          </cell>
          <cell r="E841" t="str">
            <v>DESPACHO</v>
          </cell>
          <cell r="F841" t="str">
            <v>NORMAL</v>
          </cell>
          <cell r="G841" t="str">
            <v>EC6116</v>
          </cell>
          <cell r="H841">
            <v>44922</v>
          </cell>
          <cell r="I841" t="str">
            <v>INCIDENCIA</v>
          </cell>
          <cell r="J841">
            <v>44923</v>
          </cell>
          <cell r="K841" t="str">
            <v>EMMA GUADALUPE SANTIANA</v>
          </cell>
          <cell r="L841" t="str">
            <v>QUITO SAN BARTOLO PASAJE OE5N No: S13-51 y AV MIGUEL PONTON . CASA DE COLOR BEISH CON TOMATE FRENTE A LA ESCUELA CONCENTRACION DEPORTIVA DE PCHINCHA</v>
          </cell>
          <cell r="M841" t="str">
            <v>1704501699</v>
          </cell>
          <cell r="N841" t="str">
            <v>958962770</v>
          </cell>
          <cell r="O841" t="str">
            <v/>
          </cell>
          <cell r="P841" t="str">
            <v>QUITO</v>
          </cell>
          <cell r="Q841" t="str">
            <v>QUITO</v>
          </cell>
          <cell r="R841" t="str">
            <v>PICHINCHA</v>
          </cell>
          <cell r="T841" t="str">
            <v>EXPRESSCON</v>
          </cell>
          <cell r="U841" t="str">
            <v>FLEXNETUIO_LOCAL</v>
          </cell>
          <cell r="V841">
            <v>1</v>
          </cell>
          <cell r="W841">
            <v>1</v>
          </cell>
          <cell r="X841" t="str">
            <v>FLEXNET UIO</v>
          </cell>
          <cell r="Y841" t="str">
            <v>FLEX NET CALLE 28 DE JUNIO S/N Y GARCIA MORENO ENTRADA LLANO GRANDE</v>
          </cell>
        </row>
        <row r="842">
          <cell r="A842" t="str">
            <v>20003028492851</v>
          </cell>
          <cell r="B842">
            <v>487127</v>
          </cell>
          <cell r="C842" t="str">
            <v>20003028492851</v>
          </cell>
          <cell r="D842" t="str">
            <v>CONECEL_REG</v>
          </cell>
          <cell r="E842" t="str">
            <v>DESPACHO</v>
          </cell>
          <cell r="F842" t="str">
            <v>NORMAL</v>
          </cell>
          <cell r="G842" t="str">
            <v>EC6117</v>
          </cell>
          <cell r="H842">
            <v>44922</v>
          </cell>
          <cell r="I842" t="str">
            <v>INCIDENCIA</v>
          </cell>
          <cell r="J842">
            <v>44923</v>
          </cell>
          <cell r="K842" t="str">
            <v>EDISON GUSTAVO TITUANA</v>
          </cell>
          <cell r="L842" t="str">
            <v>QUITO TUMBACO CALLE MANUELA CANIZARES No: Sn y CALLE N4D Casa CON PORTON DE MALLA DE COLOR NEGRA /CASA DE 1 PISOS /CERCA A LA CAPILLA DEL LA VIRGEN DEL QUINCHE</v>
          </cell>
          <cell r="M842" t="str">
            <v>1722599717</v>
          </cell>
          <cell r="N842" t="str">
            <v>992630255</v>
          </cell>
          <cell r="O842" t="str">
            <v/>
          </cell>
          <cell r="P842" t="str">
            <v>QUITO</v>
          </cell>
          <cell r="Q842" t="str">
            <v>QUITO</v>
          </cell>
          <cell r="R842" t="str">
            <v>PICHINCHA</v>
          </cell>
          <cell r="T842" t="str">
            <v>EXPRESSCON</v>
          </cell>
          <cell r="U842" t="str">
            <v>FLEXNETUIO_LOCAL</v>
          </cell>
          <cell r="V842">
            <v>1</v>
          </cell>
          <cell r="W842">
            <v>1</v>
          </cell>
          <cell r="X842" t="str">
            <v>FLEXNET UIO</v>
          </cell>
          <cell r="Y842" t="str">
            <v>FLEX NET CALLE 28 DE JUNIO S/N Y GARCIA MORENO ENTRADA LLANO GRANDE</v>
          </cell>
        </row>
        <row r="843">
          <cell r="A843" t="str">
            <v>20003019815532</v>
          </cell>
          <cell r="B843">
            <v>487128</v>
          </cell>
          <cell r="C843" t="str">
            <v>20003019815532</v>
          </cell>
          <cell r="D843" t="str">
            <v>CONECEL_REG</v>
          </cell>
          <cell r="E843" t="str">
            <v>DESPACHO</v>
          </cell>
          <cell r="F843" t="str">
            <v>NORMAL</v>
          </cell>
          <cell r="G843" t="str">
            <v>EC6115</v>
          </cell>
          <cell r="H843">
            <v>44922</v>
          </cell>
          <cell r="I843" t="str">
            <v>INCIDENCIA</v>
          </cell>
          <cell r="J843">
            <v>44923</v>
          </cell>
          <cell r="K843" t="str">
            <v>GUSTAVO EDUARDO PAREDES</v>
          </cell>
          <cell r="L843" t="str">
            <v>QUITO BELISARIO QUEVEDO RUMIPAMBA CALLE QUINCE JUAN No: N45-28 y CALLE JOSE PAREDES//CASA DE COLOR MEDIO ROSADO DE 2 PISOS /</v>
          </cell>
          <cell r="M843" t="str">
            <v>1702807866</v>
          </cell>
          <cell r="N843" t="str">
            <v>987713701</v>
          </cell>
          <cell r="O843" t="str">
            <v/>
          </cell>
          <cell r="P843" t="str">
            <v>QUITO</v>
          </cell>
          <cell r="Q843" t="str">
            <v>QUITO</v>
          </cell>
          <cell r="R843" t="str">
            <v>PICHINCHA</v>
          </cell>
          <cell r="T843" t="str">
            <v>EXPRESSCON</v>
          </cell>
          <cell r="U843" t="str">
            <v>FLEXNETUIO_LOCAL</v>
          </cell>
          <cell r="V843">
            <v>1</v>
          </cell>
          <cell r="W843">
            <v>1</v>
          </cell>
          <cell r="X843" t="str">
            <v>FLEXNET UIO</v>
          </cell>
          <cell r="Y843" t="str">
            <v>FLEX NET CALLE 28 DE JUNIO S/N Y GARCIA MORENO ENTRADA LLANO GRANDE</v>
          </cell>
        </row>
        <row r="844">
          <cell r="A844" t="str">
            <v>20003031391241</v>
          </cell>
          <cell r="B844">
            <v>487129</v>
          </cell>
          <cell r="C844" t="str">
            <v>20003031391241</v>
          </cell>
          <cell r="D844" t="str">
            <v>CONECEL_REG</v>
          </cell>
          <cell r="E844" t="str">
            <v>DESPACHO</v>
          </cell>
          <cell r="F844" t="str">
            <v>NORMAL</v>
          </cell>
          <cell r="G844" t="str">
            <v>EC6101</v>
          </cell>
          <cell r="H844">
            <v>44922</v>
          </cell>
          <cell r="I844" t="str">
            <v>ENTREGADO</v>
          </cell>
          <cell r="J844">
            <v>44923</v>
          </cell>
          <cell r="K844" t="str">
            <v>YAQUELIN PUIG</v>
          </cell>
          <cell r="L844" t="str">
            <v>QUITO LA CONCEPCION CALLE RAFAEL CUERVO No: N50 234 y CALLE HOMERO SALAS CASA DE COLOR FUCSIA DE 3 PISOS EN EL 3ERO PISO A LADO DEL PARQUEADERO DEL SUPERMAXI</v>
          </cell>
          <cell r="M844" t="str">
            <v>931644827</v>
          </cell>
          <cell r="N844" t="str">
            <v>962919810</v>
          </cell>
          <cell r="O844" t="str">
            <v/>
          </cell>
          <cell r="P844" t="str">
            <v>QUITO</v>
          </cell>
          <cell r="Q844" t="str">
            <v>QUITO</v>
          </cell>
          <cell r="R844" t="str">
            <v>PICHINCHA</v>
          </cell>
          <cell r="T844" t="str">
            <v>EXPRESSCON</v>
          </cell>
          <cell r="U844" t="str">
            <v>FLEXNETUIO_LOCAL</v>
          </cell>
          <cell r="V844">
            <v>1</v>
          </cell>
          <cell r="W844">
            <v>1</v>
          </cell>
          <cell r="X844" t="str">
            <v>FLEXNET UIO</v>
          </cell>
          <cell r="Y844" t="str">
            <v>FLEX NET CALLE 28 DE JUNIO S/N Y GARCIA MORENO ENTRADA LLANO GRANDE</v>
          </cell>
        </row>
        <row r="845">
          <cell r="A845" t="str">
            <v>20003023001657</v>
          </cell>
          <cell r="B845">
            <v>487130</v>
          </cell>
          <cell r="C845" t="str">
            <v>20003023001657</v>
          </cell>
          <cell r="D845" t="str">
            <v>CONECEL_REG</v>
          </cell>
          <cell r="E845" t="str">
            <v>DESPACHO</v>
          </cell>
          <cell r="F845" t="str">
            <v>NORMAL</v>
          </cell>
          <cell r="G845" t="str">
            <v>EC6108</v>
          </cell>
          <cell r="H845">
            <v>44922</v>
          </cell>
          <cell r="I845" t="str">
            <v>INCIDENCIA</v>
          </cell>
          <cell r="J845">
            <v>44923</v>
          </cell>
          <cell r="K845" t="str">
            <v>MARIELA VERONICA YAR</v>
          </cell>
          <cell r="L845" t="str">
            <v>QUITO SECTOR DE CONOCOTO TRABAJO HECTOR CHICA OE1-202 Y SEGUNDO CHIMBORAZO EDIF LOS AGUACATES EMPRESA LANDA PB</v>
          </cell>
          <cell r="M845" t="str">
            <v>1715045777</v>
          </cell>
          <cell r="N845" t="str">
            <v>998067769</v>
          </cell>
          <cell r="O845" t="str">
            <v/>
          </cell>
          <cell r="P845" t="str">
            <v>QUITO</v>
          </cell>
          <cell r="Q845" t="str">
            <v>QUITO</v>
          </cell>
          <cell r="R845" t="str">
            <v>PICHINCHA</v>
          </cell>
          <cell r="T845" t="str">
            <v>EXPRESSCON</v>
          </cell>
          <cell r="U845" t="str">
            <v>FLEXNETUIO_LOCAL</v>
          </cell>
          <cell r="V845">
            <v>1</v>
          </cell>
          <cell r="W845">
            <v>1</v>
          </cell>
          <cell r="X845" t="str">
            <v>FLEXNET UIO</v>
          </cell>
          <cell r="Y845" t="str">
            <v>FLEX NET CALLE 28 DE JUNIO S/N Y GARCIA MORENO ENTRADA LLANO GRANDE</v>
          </cell>
        </row>
        <row r="846">
          <cell r="A846" t="str">
            <v>20003033149391</v>
          </cell>
          <cell r="B846">
            <v>487131</v>
          </cell>
          <cell r="C846" t="str">
            <v>20003033149391</v>
          </cell>
          <cell r="D846" t="str">
            <v>CONECEL_REG</v>
          </cell>
          <cell r="E846" t="str">
            <v>DESPACHO</v>
          </cell>
          <cell r="F846" t="str">
            <v>NORMAL</v>
          </cell>
          <cell r="G846" t="str">
            <v>EC6113</v>
          </cell>
          <cell r="H846">
            <v>44922</v>
          </cell>
          <cell r="I846" t="str">
            <v>INCIDENCIA</v>
          </cell>
          <cell r="J846">
            <v>44923</v>
          </cell>
          <cell r="K846" t="str">
            <v>JULIO CESAR APONTE</v>
          </cell>
          <cell r="L846" t="str">
            <v>QUITO TRABAJO CC QUITUS LOCAL 256 AV VERSALLES Y SAN GREGORIO</v>
          </cell>
          <cell r="M846" t="str">
            <v>126091308</v>
          </cell>
          <cell r="N846" t="str">
            <v>998850405</v>
          </cell>
          <cell r="O846" t="str">
            <v/>
          </cell>
          <cell r="P846" t="str">
            <v>QUITO</v>
          </cell>
          <cell r="Q846" t="str">
            <v>QUITO</v>
          </cell>
          <cell r="R846" t="str">
            <v>PICHINCHA</v>
          </cell>
          <cell r="T846" t="str">
            <v>EXPRESSCON</v>
          </cell>
          <cell r="U846" t="str">
            <v>FLEXNETUIO_LOCAL</v>
          </cell>
          <cell r="V846">
            <v>1</v>
          </cell>
          <cell r="W846">
            <v>1</v>
          </cell>
          <cell r="X846" t="str">
            <v>FLEXNET UIO</v>
          </cell>
          <cell r="Y846" t="str">
            <v>FLEX NET CALLE 28 DE JUNIO S/N Y GARCIA MORENO ENTRADA LLANO GRANDE</v>
          </cell>
        </row>
        <row r="847">
          <cell r="A847" t="str">
            <v>20003034078109</v>
          </cell>
          <cell r="B847">
            <v>487132</v>
          </cell>
          <cell r="C847" t="str">
            <v>20003034078109</v>
          </cell>
          <cell r="D847" t="str">
            <v>CONECEL_REG</v>
          </cell>
          <cell r="E847" t="str">
            <v>DESPACHO</v>
          </cell>
          <cell r="F847" t="str">
            <v>NORMAL</v>
          </cell>
          <cell r="G847" t="str">
            <v>EC6119</v>
          </cell>
          <cell r="H847">
            <v>44922</v>
          </cell>
          <cell r="I847" t="str">
            <v>ENTREGADO</v>
          </cell>
          <cell r="J847">
            <v>44923</v>
          </cell>
          <cell r="K847" t="str">
            <v>EDGAR ANDRES SALAZAR</v>
          </cell>
          <cell r="L847" t="str">
            <v>QUITO TRABAJO AV DE LOS PINO Y PIO JARAMILLO LOCAL DE ROPA SIMPLI CITY REF A UNA CUADRA DEL CUARTES GENERAL RUMINAHUI</v>
          </cell>
          <cell r="M847" t="str">
            <v>1716381262</v>
          </cell>
          <cell r="N847" t="str">
            <v>967572251</v>
          </cell>
          <cell r="O847" t="str">
            <v/>
          </cell>
          <cell r="P847" t="str">
            <v>QUITO</v>
          </cell>
          <cell r="Q847" t="str">
            <v>QUITO</v>
          </cell>
          <cell r="R847" t="str">
            <v>PICHINCHA</v>
          </cell>
          <cell r="T847" t="str">
            <v>EXPRESSCON</v>
          </cell>
          <cell r="U847" t="str">
            <v>FLEXNETUIO_LOCAL</v>
          </cell>
          <cell r="V847">
            <v>1</v>
          </cell>
          <cell r="W847">
            <v>1</v>
          </cell>
          <cell r="X847" t="str">
            <v>FLEXNET UIO</v>
          </cell>
          <cell r="Y847" t="str">
            <v>FLEX NET CALLE 28 DE JUNIO S/N Y GARCIA MORENO ENTRADA LLANO GRANDE</v>
          </cell>
        </row>
        <row r="848">
          <cell r="A848" t="str">
            <v>20003033149423</v>
          </cell>
          <cell r="B848">
            <v>487133</v>
          </cell>
          <cell r="C848" t="str">
            <v>20003033149423</v>
          </cell>
          <cell r="D848" t="str">
            <v>CONECEL_REG</v>
          </cell>
          <cell r="E848" t="str">
            <v>DESPACHO</v>
          </cell>
          <cell r="F848" t="str">
            <v>NORMAL</v>
          </cell>
          <cell r="G848" t="str">
            <v>EC6112</v>
          </cell>
          <cell r="H848">
            <v>44922</v>
          </cell>
          <cell r="I848" t="str">
            <v>INCIDENCIA</v>
          </cell>
          <cell r="J848">
            <v>44923</v>
          </cell>
          <cell r="K848" t="str">
            <v>LUIS ALBERTO TIGUA</v>
          </cell>
          <cell r="L848" t="str">
            <v>QUITO SAN ISIDRO DEL INCA CALLE RAFAELA VEINTIMILLA No: sn y CALLE DE LOS OLIVOS CASA CERRAMIENTO AMARILLO 2 PISOS REF 1 cuadra del conjunto BOSQUES DE SAN ISIDRO II</v>
          </cell>
          <cell r="M848" t="str">
            <v>1204933681</v>
          </cell>
          <cell r="N848" t="str">
            <v>0991793696 995798664</v>
          </cell>
          <cell r="O848" t="str">
            <v/>
          </cell>
          <cell r="P848" t="str">
            <v>QUITO</v>
          </cell>
          <cell r="Q848" t="str">
            <v>QUITO</v>
          </cell>
          <cell r="R848" t="str">
            <v>PICHINCHA</v>
          </cell>
          <cell r="T848" t="str">
            <v>EXPRESSCON</v>
          </cell>
          <cell r="U848" t="str">
            <v>FLEXNETUIO_LOCAL</v>
          </cell>
          <cell r="V848">
            <v>1</v>
          </cell>
          <cell r="W848">
            <v>1</v>
          </cell>
          <cell r="X848" t="str">
            <v>FLEXNET UIO</v>
          </cell>
          <cell r="Y848" t="str">
            <v>FLEX NET CALLE 28 DE JUNIO S/N Y GARCIA MORENO ENTRADA LLANO GRANDE</v>
          </cell>
        </row>
        <row r="849">
          <cell r="A849" t="str">
            <v>20003033240683</v>
          </cell>
          <cell r="B849">
            <v>487134</v>
          </cell>
          <cell r="C849" t="str">
            <v>20003033240683</v>
          </cell>
          <cell r="D849" t="str">
            <v>CONECEL_REG</v>
          </cell>
          <cell r="E849" t="str">
            <v>DESPACHO</v>
          </cell>
          <cell r="F849" t="str">
            <v>NORMAL</v>
          </cell>
          <cell r="G849" t="str">
            <v>EC6122</v>
          </cell>
          <cell r="H849">
            <v>44922</v>
          </cell>
          <cell r="I849" t="str">
            <v>ENTREGADO</v>
          </cell>
          <cell r="J849">
            <v>44923</v>
          </cell>
          <cell r="K849" t="str">
            <v>CARMITA MARISOL MANCERO</v>
          </cell>
          <cell r="L849" t="str">
            <v>QUITO CARCELEN CALLE N85C LOTE 19 y CALLE E2 CASA DE 1 PISO COLOR MOSTAZA REF DIAGONAL FABRICA BOPP</v>
          </cell>
          <cell r="M849" t="str">
            <v>602497521</v>
          </cell>
          <cell r="N849" t="str">
            <v>992771034</v>
          </cell>
          <cell r="O849" t="str">
            <v/>
          </cell>
          <cell r="P849" t="str">
            <v>QUITO</v>
          </cell>
          <cell r="Q849" t="str">
            <v>QUITO</v>
          </cell>
          <cell r="R849" t="str">
            <v>PICHINCHA</v>
          </cell>
          <cell r="T849" t="str">
            <v>EXPRESSCON</v>
          </cell>
          <cell r="U849" t="str">
            <v>FLEXNETUIO_LOCAL</v>
          </cell>
          <cell r="V849">
            <v>1</v>
          </cell>
          <cell r="W849">
            <v>1</v>
          </cell>
          <cell r="X849" t="str">
            <v>FLEXNET UIO</v>
          </cell>
          <cell r="Y849" t="str">
            <v>FLEX NET CALLE 28 DE JUNIO S/N Y GARCIA MORENO ENTRADA LLANO GRANDE</v>
          </cell>
        </row>
        <row r="850">
          <cell r="A850" t="str">
            <v>20003032733674</v>
          </cell>
          <cell r="B850">
            <v>487135</v>
          </cell>
          <cell r="C850" t="str">
            <v>20003032733674</v>
          </cell>
          <cell r="D850" t="str">
            <v>CONECEL_REG</v>
          </cell>
          <cell r="E850" t="str">
            <v>DESPACHO</v>
          </cell>
          <cell r="F850" t="str">
            <v>NORMAL</v>
          </cell>
          <cell r="G850" t="str">
            <v>EC6114</v>
          </cell>
          <cell r="H850">
            <v>44922</v>
          </cell>
          <cell r="I850" t="str">
            <v>INCIDENCIA</v>
          </cell>
          <cell r="J850">
            <v>44923</v>
          </cell>
          <cell r="K850" t="str">
            <v>JUAN CARLOS JIJON</v>
          </cell>
          <cell r="L850" t="str">
            <v>QUITO PQ RUMIPAMBA QUITO TENNIS AV PEDRO SARMIENTO No: OE4-142 ENTRE CALLE CHARLES DARWIN Y ESTANCOS CASA DE LADRILLO DOS PISOS DIAGONAL AL EDIFICIO FREDY PLAZA</v>
          </cell>
          <cell r="M850" t="str">
            <v>1702757145</v>
          </cell>
          <cell r="N850" t="str">
            <v>993940184</v>
          </cell>
          <cell r="O850" t="str">
            <v/>
          </cell>
          <cell r="P850" t="str">
            <v>QUITO</v>
          </cell>
          <cell r="Q850" t="str">
            <v>QUITO</v>
          </cell>
          <cell r="R850" t="str">
            <v>PICHINCHA</v>
          </cell>
          <cell r="T850" t="str">
            <v>EXPRESSCON</v>
          </cell>
          <cell r="U850" t="str">
            <v>FLEXNETUIO_LOCAL</v>
          </cell>
          <cell r="V850">
            <v>1</v>
          </cell>
          <cell r="W850">
            <v>1</v>
          </cell>
          <cell r="X850" t="str">
            <v>FLEXNET UIO</v>
          </cell>
          <cell r="Y850" t="str">
            <v>FLEX NET CALLE 28 DE JUNIO S/N Y GARCIA MORENO ENTRADA LLANO GRANDE</v>
          </cell>
        </row>
        <row r="851">
          <cell r="A851" t="str">
            <v>20003033157171</v>
          </cell>
          <cell r="B851">
            <v>487136</v>
          </cell>
          <cell r="C851" t="str">
            <v>20003033157171</v>
          </cell>
          <cell r="D851" t="str">
            <v>CONECEL_REG</v>
          </cell>
          <cell r="E851" t="str">
            <v>DESPACHO</v>
          </cell>
          <cell r="F851" t="str">
            <v>NORMAL</v>
          </cell>
          <cell r="G851" t="str">
            <v>EC6104</v>
          </cell>
          <cell r="H851">
            <v>44922</v>
          </cell>
          <cell r="I851" t="str">
            <v>INCIDENCIA</v>
          </cell>
          <cell r="J851">
            <v>44923</v>
          </cell>
          <cell r="K851" t="str">
            <v>ORBE ALEXANDRA NATALY REYES</v>
          </cell>
          <cell r="L851" t="str">
            <v>QUITO TRABAJO TUMBACO N6C TORIBIO ORTEGA E5221 Y ROSA ROBALINO EMPRESA CAVES</v>
          </cell>
          <cell r="M851" t="str">
            <v>1713164547</v>
          </cell>
          <cell r="N851" t="str">
            <v>999903496</v>
          </cell>
          <cell r="O851" t="str">
            <v/>
          </cell>
          <cell r="P851" t="str">
            <v>QUITO</v>
          </cell>
          <cell r="Q851" t="str">
            <v>QUITO</v>
          </cell>
          <cell r="R851" t="str">
            <v>PICHINCHA</v>
          </cell>
          <cell r="T851" t="str">
            <v>EXPRESSCON</v>
          </cell>
          <cell r="U851" t="str">
            <v>FLEXNETUIO_LOCAL</v>
          </cell>
          <cell r="V851">
            <v>1</v>
          </cell>
          <cell r="W851">
            <v>1</v>
          </cell>
          <cell r="X851" t="str">
            <v>FLEXNET UIO</v>
          </cell>
          <cell r="Y851" t="str">
            <v>FLEX NET CALLE 28 DE JUNIO S/N Y GARCIA MORENO ENTRADA LLANO GRANDE</v>
          </cell>
        </row>
        <row r="852">
          <cell r="A852" t="str">
            <v>20003032729266</v>
          </cell>
          <cell r="B852">
            <v>487137</v>
          </cell>
          <cell r="C852" t="str">
            <v>20003032729266</v>
          </cell>
          <cell r="D852" t="str">
            <v>CONECEL_REG</v>
          </cell>
          <cell r="E852" t="str">
            <v>DESPACHO</v>
          </cell>
          <cell r="F852" t="str">
            <v>NORMAL</v>
          </cell>
          <cell r="G852" t="str">
            <v>EC6120</v>
          </cell>
          <cell r="H852">
            <v>44922</v>
          </cell>
          <cell r="I852" t="str">
            <v>INCIDENCIA</v>
          </cell>
          <cell r="J852">
            <v>44923</v>
          </cell>
          <cell r="K852" t="str">
            <v>DANIELA MERCEDES PALACIOS</v>
          </cell>
          <cell r="L852" t="str">
            <v>QUITO TRABAJO PLATAFORMA GUBERNAMENTAL CALLE QUITUMBE NAM Y AMARUNAN PISO 3 OF 302</v>
          </cell>
          <cell r="M852" t="str">
            <v>1716519465</v>
          </cell>
          <cell r="N852" t="str">
            <v>995616263</v>
          </cell>
          <cell r="O852" t="str">
            <v/>
          </cell>
          <cell r="P852" t="str">
            <v>QUITO</v>
          </cell>
          <cell r="Q852" t="str">
            <v>QUITO</v>
          </cell>
          <cell r="R852" t="str">
            <v>PICHINCHA</v>
          </cell>
          <cell r="T852" t="str">
            <v>EXPRESSCON</v>
          </cell>
          <cell r="U852" t="str">
            <v>FLEXNETUIO_LOCAL</v>
          </cell>
          <cell r="V852">
            <v>1</v>
          </cell>
          <cell r="W852">
            <v>1</v>
          </cell>
          <cell r="X852" t="str">
            <v>FLEXNET UIO</v>
          </cell>
          <cell r="Y852" t="str">
            <v>FLEX NET CALLE 28 DE JUNIO S/N Y GARCIA MORENO ENTRADA LLANO GRANDE</v>
          </cell>
        </row>
        <row r="853">
          <cell r="A853" t="str">
            <v>20003033198467</v>
          </cell>
          <cell r="B853">
            <v>487138</v>
          </cell>
          <cell r="C853" t="str">
            <v>20003033198467</v>
          </cell>
          <cell r="D853" t="str">
            <v>CONECEL_REG</v>
          </cell>
          <cell r="E853" t="str">
            <v>DESPACHO</v>
          </cell>
          <cell r="F853" t="str">
            <v>NORMAL</v>
          </cell>
          <cell r="G853" t="str">
            <v>EC6123</v>
          </cell>
          <cell r="H853">
            <v>44922</v>
          </cell>
          <cell r="I853" t="str">
            <v>ENTREGADO</v>
          </cell>
          <cell r="J853">
            <v>44923</v>
          </cell>
          <cell r="K853" t="str">
            <v>CARMEN JOHANNA FARINANGO</v>
          </cell>
          <cell r="L853" t="str">
            <v>QUITO TRABAJO CALDERON AV PUNIN Y 9 DE AGOSTO BANCO PICHINCHA PISO 2</v>
          </cell>
          <cell r="M853" t="str">
            <v>1721291365</v>
          </cell>
          <cell r="N853" t="str">
            <v>998786154</v>
          </cell>
          <cell r="O853" t="str">
            <v/>
          </cell>
          <cell r="P853" t="str">
            <v>QUITO</v>
          </cell>
          <cell r="Q853" t="str">
            <v>QUITO</v>
          </cell>
          <cell r="R853" t="str">
            <v>PICHINCHA</v>
          </cell>
          <cell r="T853" t="str">
            <v>EXPRESSCON</v>
          </cell>
          <cell r="U853" t="str">
            <v>FLEXNETUIO_LOCAL</v>
          </cell>
          <cell r="V853">
            <v>1</v>
          </cell>
          <cell r="W853">
            <v>1</v>
          </cell>
          <cell r="X853" t="str">
            <v>FLEXNET UIO</v>
          </cell>
          <cell r="Y853" t="str">
            <v>FLEX NET CALLE 28 DE JUNIO S/N Y GARCIA MORENO ENTRADA LLANO GRANDE</v>
          </cell>
        </row>
        <row r="854">
          <cell r="A854" t="str">
            <v>20003004023167_1</v>
          </cell>
          <cell r="B854">
            <v>487139</v>
          </cell>
          <cell r="C854" t="str">
            <v>20003004023167_1</v>
          </cell>
          <cell r="D854" t="str">
            <v>CONECEL_REG</v>
          </cell>
          <cell r="E854" t="str">
            <v>DESPACHO</v>
          </cell>
          <cell r="F854" t="str">
            <v>NORMAL</v>
          </cell>
          <cell r="G854" t="str">
            <v>EC6103</v>
          </cell>
          <cell r="H854">
            <v>44922</v>
          </cell>
          <cell r="I854" t="str">
            <v>INCIDENCIA</v>
          </cell>
          <cell r="J854">
            <v>44923</v>
          </cell>
          <cell r="K854" t="str">
            <v>PATRICIA ALEXANDRA AGUIRRE</v>
          </cell>
          <cell r="L854" t="str">
            <v>QUITO JUAN DE ASCARAY E3-53 Y AV 10 DE AGOSTO EMPRESA PORTALES REF DIAGIANAL A VERIS</v>
          </cell>
          <cell r="M854" t="str">
            <v>1712963188</v>
          </cell>
          <cell r="N854" t="str">
            <v>995653474</v>
          </cell>
          <cell r="O854" t="str">
            <v/>
          </cell>
          <cell r="P854" t="str">
            <v>QUITO</v>
          </cell>
          <cell r="Q854" t="str">
            <v>QUITO</v>
          </cell>
          <cell r="R854" t="str">
            <v>PICHINCHA</v>
          </cell>
          <cell r="T854" t="str">
            <v>EXPRESSCON</v>
          </cell>
          <cell r="U854" t="str">
            <v>FLEXNETUIO_LOCAL</v>
          </cell>
          <cell r="V854">
            <v>1</v>
          </cell>
          <cell r="W854">
            <v>1</v>
          </cell>
          <cell r="X854" t="str">
            <v>FLEXNET UIO</v>
          </cell>
          <cell r="Y854" t="str">
            <v>FLEX NET CALLE 28 DE JUNIO S/N Y GARCIA MORENO ENTRADA LLANO GRANDE</v>
          </cell>
        </row>
        <row r="855">
          <cell r="A855" t="str">
            <v>20002958972009</v>
          </cell>
          <cell r="B855">
            <v>487140</v>
          </cell>
          <cell r="C855" t="str">
            <v>20002958972009</v>
          </cell>
          <cell r="D855" t="str">
            <v>CONECEL_REG</v>
          </cell>
          <cell r="E855" t="str">
            <v>DESPACHO</v>
          </cell>
          <cell r="F855" t="str">
            <v>NORMAL</v>
          </cell>
          <cell r="G855" t="str">
            <v>EC6110</v>
          </cell>
          <cell r="H855">
            <v>44922</v>
          </cell>
          <cell r="I855" t="str">
            <v>ENTREGADO</v>
          </cell>
          <cell r="J855">
            <v>44923</v>
          </cell>
          <cell r="K855" t="str">
            <v>MARCO DAVID COBO</v>
          </cell>
          <cell r="L855" t="str">
            <v>QUITO 10 de agosto y Juan de Ascaray sector la Y en el concesionario Motransa camiones Mitsubish</v>
          </cell>
          <cell r="M855" t="str">
            <v>1803017779</v>
          </cell>
          <cell r="N855" t="str">
            <v>987377236</v>
          </cell>
          <cell r="O855" t="str">
            <v/>
          </cell>
          <cell r="P855" t="str">
            <v>QUITO</v>
          </cell>
          <cell r="Q855" t="str">
            <v>QUITO</v>
          </cell>
          <cell r="R855" t="str">
            <v>PICHINCHA</v>
          </cell>
          <cell r="T855" t="str">
            <v>EXPRESSCON</v>
          </cell>
          <cell r="U855" t="str">
            <v>FLEXNETUIO_LOCAL</v>
          </cell>
          <cell r="V855">
            <v>1</v>
          </cell>
          <cell r="W855">
            <v>1</v>
          </cell>
          <cell r="X855" t="str">
            <v>FLEXNET UIO</v>
          </cell>
          <cell r="Y855" t="str">
            <v>FLEX NET CALLE 28 DE JUNIO S/N Y GARCIA MORENO ENTRADA LLANO GRANDE</v>
          </cell>
        </row>
        <row r="856">
          <cell r="A856" t="str">
            <v>20002966212610_1</v>
          </cell>
          <cell r="B856">
            <v>487141</v>
          </cell>
          <cell r="C856" t="str">
            <v>20002966212610_1</v>
          </cell>
          <cell r="D856" t="str">
            <v>CONECEL_REG</v>
          </cell>
          <cell r="E856" t="str">
            <v>DESPACHO</v>
          </cell>
          <cell r="F856" t="str">
            <v>NORMAL</v>
          </cell>
          <cell r="G856" t="str">
            <v>EC6109</v>
          </cell>
          <cell r="H856">
            <v>44922</v>
          </cell>
          <cell r="I856" t="str">
            <v>INCIDENCIA</v>
          </cell>
          <cell r="J856">
            <v>44923</v>
          </cell>
          <cell r="K856" t="str">
            <v>MARIA BELEN PAGUAY</v>
          </cell>
          <cell r="L856" t="str">
            <v>QUITO SAN ISIDRO DEL INCA CALLE PASAJE N58 No: / y CALLE E18 Una casa sin pintar, dos pisos, REF TIENDA</v>
          </cell>
          <cell r="M856" t="str">
            <v>1755522479</v>
          </cell>
          <cell r="N856" t="str">
            <v>980711528</v>
          </cell>
          <cell r="O856" t="str">
            <v/>
          </cell>
          <cell r="P856" t="str">
            <v>QUITO</v>
          </cell>
          <cell r="Q856" t="str">
            <v>QUITO</v>
          </cell>
          <cell r="R856" t="str">
            <v>PICHINCHA</v>
          </cell>
          <cell r="T856" t="str">
            <v>EXPRESSCON</v>
          </cell>
          <cell r="U856" t="str">
            <v>FLEXNETUIO_LOCAL</v>
          </cell>
          <cell r="V856">
            <v>1</v>
          </cell>
          <cell r="W856">
            <v>1</v>
          </cell>
          <cell r="X856" t="str">
            <v>FLEXNET UIO</v>
          </cell>
          <cell r="Y856" t="str">
            <v>FLEX NET CALLE 28 DE JUNIO S/N Y GARCIA MORENO ENTRADA LLANO GRANDE</v>
          </cell>
        </row>
        <row r="857">
          <cell r="A857" t="str">
            <v>20003008022754_1</v>
          </cell>
          <cell r="B857">
            <v>487142</v>
          </cell>
          <cell r="C857" t="str">
            <v>20003008022754_1</v>
          </cell>
          <cell r="D857" t="str">
            <v>CONECEL_REG</v>
          </cell>
          <cell r="E857" t="str">
            <v>DESPACHO</v>
          </cell>
          <cell r="F857" t="str">
            <v>NORMAL</v>
          </cell>
          <cell r="G857" t="str">
            <v>EC6107</v>
          </cell>
          <cell r="H857">
            <v>44922</v>
          </cell>
          <cell r="I857" t="str">
            <v>INCIDENCIA</v>
          </cell>
          <cell r="J857">
            <v>44923</v>
          </cell>
          <cell r="K857" t="str">
            <v>MARTHA SUSANA UTRERAS</v>
          </cell>
          <cell r="L857" t="str">
            <v>QUITO CHIMBACALLE CALLE BARTOLOME ALVEZ No: E241 y AV ANDRES PEREZ CASA 2 PISOS COLOR VERDE PUERTA NEGRA JUNTO A UN GARAGE REF A JARDIN JORDANO BRUNO</v>
          </cell>
          <cell r="M857" t="str">
            <v>1701214916</v>
          </cell>
          <cell r="N857" t="str">
            <v>998840180</v>
          </cell>
          <cell r="O857" t="str">
            <v/>
          </cell>
          <cell r="P857" t="str">
            <v>QUITO</v>
          </cell>
          <cell r="Q857" t="str">
            <v>QUITO</v>
          </cell>
          <cell r="R857" t="str">
            <v>PICHINCHA</v>
          </cell>
          <cell r="T857" t="str">
            <v>EXPRESSCON</v>
          </cell>
          <cell r="U857" t="str">
            <v>FLEXNETUIO_LOCAL</v>
          </cell>
          <cell r="V857">
            <v>1</v>
          </cell>
          <cell r="W857">
            <v>1</v>
          </cell>
          <cell r="X857" t="str">
            <v>FLEXNET UIO</v>
          </cell>
          <cell r="Y857" t="str">
            <v>FLEX NET CALLE 28 DE JUNIO S/N Y GARCIA MORENO ENTRADA LLANO GRANDE</v>
          </cell>
        </row>
        <row r="858">
          <cell r="A858" t="str">
            <v>20003016093927</v>
          </cell>
          <cell r="B858">
            <v>487118</v>
          </cell>
          <cell r="C858" t="str">
            <v>20003016093927</v>
          </cell>
          <cell r="D858" t="str">
            <v>CONECEL_REG</v>
          </cell>
          <cell r="E858" t="str">
            <v>DESPACHO</v>
          </cell>
          <cell r="F858" t="str">
            <v>NORMAL</v>
          </cell>
          <cell r="G858" t="str">
            <v>EC6105</v>
          </cell>
          <cell r="H858">
            <v>44922</v>
          </cell>
          <cell r="I858" t="str">
            <v>INCIDENCIA</v>
          </cell>
          <cell r="J858">
            <v>44923</v>
          </cell>
          <cell r="K858" t="str">
            <v>NORMA BEATRIZ YUGSI</v>
          </cell>
          <cell r="L858" t="str">
            <v>QUITO/SAN BARTOLO//Centro Comercial De Mayoristas Y Negocios Andinos. Centros Comerciales. Av. Maldonado 10385 Y Quemiag Km.4 1/2 Quito//EN PLANTA ALTA POR EL PATIO ANTIGUO DE COMIDA/LOCAL DE ROPAS ES</v>
          </cell>
          <cell r="M858" t="str">
            <v>1723562029</v>
          </cell>
          <cell r="N858" t="str">
            <v>987309673</v>
          </cell>
          <cell r="O858" t="str">
            <v/>
          </cell>
          <cell r="P858" t="str">
            <v>QUITO</v>
          </cell>
          <cell r="Q858" t="str">
            <v>QUITO</v>
          </cell>
          <cell r="R858" t="str">
            <v>PICHINCHA</v>
          </cell>
          <cell r="T858" t="str">
            <v>EXPRESSCON</v>
          </cell>
          <cell r="U858" t="str">
            <v>FLEXNETUIO_LOCAL</v>
          </cell>
          <cell r="V858">
            <v>1</v>
          </cell>
          <cell r="W858">
            <v>1</v>
          </cell>
          <cell r="X858" t="str">
            <v>FLEXNET UIO</v>
          </cell>
          <cell r="Y858" t="str">
            <v>FLEX NET CALLE 28 DE JUNIO S/N Y GARCIA MORENO ENTRADA LLANO GRANDE</v>
          </cell>
        </row>
        <row r="859">
          <cell r="A859" t="str">
            <v>20003022987926</v>
          </cell>
          <cell r="B859">
            <v>487119</v>
          </cell>
          <cell r="C859" t="str">
            <v>20003022987926</v>
          </cell>
          <cell r="D859" t="str">
            <v>CONECEL_REG</v>
          </cell>
          <cell r="E859" t="str">
            <v>DESPACHO</v>
          </cell>
          <cell r="F859" t="str">
            <v>NORMAL</v>
          </cell>
          <cell r="G859" t="str">
            <v>EC6118</v>
          </cell>
          <cell r="H859">
            <v>44922</v>
          </cell>
          <cell r="I859" t="str">
            <v>INCIDENCIA</v>
          </cell>
          <cell r="J859">
            <v>44923</v>
          </cell>
          <cell r="K859" t="str">
            <v>EDGAR VINICIO GONZALEZ</v>
          </cell>
          <cell r="L859" t="str">
            <v>QUITO KENNEDY CALLE MATIAS VIRGIL E7 86 y CALLE EL MORLAN Porton negro TRIMBRE EN EL PORTON PRINCIPAL/A 2 CUADRAS DEL COLEGIO DON BOSCO /</v>
          </cell>
          <cell r="M859" t="str">
            <v>1712541166</v>
          </cell>
          <cell r="N859" t="str">
            <v>995830289</v>
          </cell>
          <cell r="O859" t="str">
            <v/>
          </cell>
          <cell r="P859" t="str">
            <v>QUITO</v>
          </cell>
          <cell r="Q859" t="str">
            <v>QUITO</v>
          </cell>
          <cell r="R859" t="str">
            <v>PICHINCHA</v>
          </cell>
          <cell r="T859" t="str">
            <v>EXPRESSCON</v>
          </cell>
          <cell r="U859" t="str">
            <v>FLEXNETUIO_LOCAL</v>
          </cell>
          <cell r="V859">
            <v>1</v>
          </cell>
          <cell r="W859">
            <v>1</v>
          </cell>
          <cell r="X859" t="str">
            <v>FLEXNET UIO</v>
          </cell>
          <cell r="Y859" t="str">
            <v>FLEX NET CALLE 28 DE JUNIO S/N Y GARCIA MORENO ENTRADA LLANO GRANDE</v>
          </cell>
        </row>
        <row r="860">
          <cell r="A860" t="str">
            <v>20003016796139</v>
          </cell>
          <cell r="B860">
            <v>487120</v>
          </cell>
          <cell r="C860" t="str">
            <v>20003016796139</v>
          </cell>
          <cell r="D860" t="str">
            <v>CONECEL_REG</v>
          </cell>
          <cell r="E860" t="str">
            <v>DESPACHO</v>
          </cell>
          <cell r="F860" t="str">
            <v>NORMAL</v>
          </cell>
          <cell r="G860" t="str">
            <v>EC6125</v>
          </cell>
          <cell r="H860">
            <v>44922</v>
          </cell>
          <cell r="I860" t="str">
            <v>ENTREGADO</v>
          </cell>
          <cell r="J860">
            <v>44923</v>
          </cell>
          <cell r="K860" t="str">
            <v>AMPARO SOLEDAD ALVAREZ</v>
          </cell>
          <cell r="L860" t="str">
            <v>QUITO COMITE DEL PUEBLO E13B ALBERTO GALARRACA N66-18 N66A Y FRANCISCO DE LA TORRE /CASA DE COLOR AMARILLO ATRAS DE LA PARADA DE BUSES QUITENO LIBRE / AHI ESTA LA VIRGEN/AL FRENTE DE LA IGLESIA NAZARE</v>
          </cell>
          <cell r="M860" t="str">
            <v>1710609445</v>
          </cell>
          <cell r="N860" t="str">
            <v>998030742</v>
          </cell>
          <cell r="O860" t="str">
            <v/>
          </cell>
          <cell r="P860" t="str">
            <v>QUITO</v>
          </cell>
          <cell r="Q860" t="str">
            <v>QUITO</v>
          </cell>
          <cell r="R860" t="str">
            <v>PICHINCHA</v>
          </cell>
          <cell r="T860" t="str">
            <v>EXPRESSCON</v>
          </cell>
          <cell r="U860" t="str">
            <v>FLEXNETUIO_LOCAL</v>
          </cell>
          <cell r="V860">
            <v>1</v>
          </cell>
          <cell r="W860">
            <v>1</v>
          </cell>
          <cell r="X860" t="str">
            <v>FLEXNET UIO</v>
          </cell>
          <cell r="Y860" t="str">
            <v>FLEX NET CALLE 28 DE JUNIO S/N Y GARCIA MORENO ENTRADA LLANO GRANDE</v>
          </cell>
        </row>
        <row r="861">
          <cell r="A861" t="str">
            <v>SG_2022_2226</v>
          </cell>
          <cell r="B861">
            <v>487117</v>
          </cell>
          <cell r="C861" t="str">
            <v>SG_2022_2226</v>
          </cell>
          <cell r="D861" t="str">
            <v>SG</v>
          </cell>
          <cell r="E861" t="str">
            <v>DESPACHO</v>
          </cell>
          <cell r="F861" t="str">
            <v>NORMAL</v>
          </cell>
          <cell r="G861" t="str">
            <v>90949</v>
          </cell>
          <cell r="H861">
            <v>44922</v>
          </cell>
          <cell r="I861" t="str">
            <v>ENTREGADO</v>
          </cell>
          <cell r="J861">
            <v>44923</v>
          </cell>
          <cell r="K861" t="str">
            <v>DISPROSEG SANGOLQUI</v>
          </cell>
          <cell r="L861" t="str">
            <v>CALLE SAN LUIS S/N O IRITIYACU SECTOR SALNGOLQUI</v>
          </cell>
          <cell r="P861" t="str">
            <v>QUITO</v>
          </cell>
          <cell r="Q861" t="str">
            <v>QUITO</v>
          </cell>
          <cell r="R861" t="str">
            <v>PICHINCHA</v>
          </cell>
          <cell r="T861" t="str">
            <v>FLEXTRANS GYE</v>
          </cell>
          <cell r="U861" t="str">
            <v>FLEXNETGYE_UIO</v>
          </cell>
          <cell r="V861">
            <v>1</v>
          </cell>
          <cell r="W861">
            <v>157.81</v>
          </cell>
          <cell r="X861" t="str">
            <v>FLEXNET - GYE</v>
          </cell>
          <cell r="Y861" t="str">
            <v>FERNANDO GUTIERREZ HILL KM 8 1/2 VIA DAULE</v>
          </cell>
        </row>
        <row r="862">
          <cell r="A862" t="str">
            <v>2479781</v>
          </cell>
          <cell r="B862">
            <v>487115</v>
          </cell>
          <cell r="C862" t="str">
            <v>2479781</v>
          </cell>
          <cell r="D862" t="str">
            <v>MDELIVERY</v>
          </cell>
          <cell r="E862" t="str">
            <v>DESPACHO</v>
          </cell>
          <cell r="F862" t="str">
            <v>NORMAL</v>
          </cell>
          <cell r="G862" t="str">
            <v>FT76913</v>
          </cell>
          <cell r="H862">
            <v>44922</v>
          </cell>
          <cell r="I862" t="str">
            <v>HABILITADO_RUTEO</v>
          </cell>
          <cell r="J862">
            <v>44923</v>
          </cell>
          <cell r="K862" t="str">
            <v>Oscar Bonilla_NOVACLINICADELVALLE CIA LTDA</v>
          </cell>
          <cell r="L862" t="str">
            <v>PICHINCHA QUITO RIOFRIO S N Y COTACACHI SANGOLQUI NOVACLINICA</v>
          </cell>
          <cell r="M862" t="str">
            <v>1792539285001</v>
          </cell>
          <cell r="N862" t="str">
            <v>0999256528</v>
          </cell>
          <cell r="O862" t="str">
            <v/>
          </cell>
          <cell r="P862" t="str">
            <v>QUITO</v>
          </cell>
          <cell r="Q862" t="str">
            <v>QUITO</v>
          </cell>
          <cell r="R862" t="str">
            <v>PICHINCHA</v>
          </cell>
          <cell r="T862" t="str">
            <v>FLEXTRANS UIO</v>
          </cell>
          <cell r="U862" t="str">
            <v>FLEXNETUIO_LOCAL</v>
          </cell>
          <cell r="V862">
            <v>1</v>
          </cell>
          <cell r="W862">
            <v>1</v>
          </cell>
          <cell r="X862" t="str">
            <v>FLEXNET ECUADOR - MDELIVERY</v>
          </cell>
          <cell r="Y862" t="str">
            <v>CALLE 28 DE JUNIO S/N Y GARCIA MORENO ENTRADA LLANO GRANDE</v>
          </cell>
        </row>
        <row r="863">
          <cell r="A863" t="str">
            <v>2479782</v>
          </cell>
          <cell r="B863">
            <v>487116</v>
          </cell>
          <cell r="C863" t="str">
            <v>2479782</v>
          </cell>
          <cell r="D863" t="str">
            <v>MDELIVERY</v>
          </cell>
          <cell r="E863" t="str">
            <v>DESPACHO</v>
          </cell>
          <cell r="F863" t="str">
            <v>NORMAL</v>
          </cell>
          <cell r="G863" t="str">
            <v>TF90914</v>
          </cell>
          <cell r="H863">
            <v>44922</v>
          </cell>
          <cell r="I863" t="str">
            <v>ENTREGADO</v>
          </cell>
          <cell r="J863">
            <v>44923</v>
          </cell>
          <cell r="K863" t="str">
            <v>TOLEDO BARREZUETA JORGE ISAAC_TOLEDO BARREZUETA JORGE ISAAC</v>
          </cell>
          <cell r="L863" t="str">
            <v>GUAYAQUIL CIUDADELA GUAYACANES MANZANA 20 VILLA 22</v>
          </cell>
          <cell r="M863" t="str">
            <v>0926944190001</v>
          </cell>
          <cell r="N863" t="str">
            <v>0958905499</v>
          </cell>
          <cell r="O863" t="str">
            <v/>
          </cell>
          <cell r="P863" t="str">
            <v>GUAYAQUIL</v>
          </cell>
          <cell r="Q863" t="str">
            <v>GUAYAQUIL</v>
          </cell>
          <cell r="R863" t="str">
            <v>GUAYAS</v>
          </cell>
          <cell r="T863" t="str">
            <v>ITSACOURIER</v>
          </cell>
          <cell r="U863" t="str">
            <v>FLEXNETUIO_GYE</v>
          </cell>
          <cell r="V863">
            <v>1</v>
          </cell>
          <cell r="W863">
            <v>1</v>
          </cell>
          <cell r="X863" t="str">
            <v>FLEXNET ECUADOR - MDELIVERY</v>
          </cell>
          <cell r="Y863" t="str">
            <v>CALLE 28 DE JUNIO S/N Y GARCIA MORENO ENTRADA LLANO GRANDE</v>
          </cell>
        </row>
        <row r="864">
          <cell r="A864" t="str">
            <v>2479691</v>
          </cell>
          <cell r="B864">
            <v>487078</v>
          </cell>
          <cell r="C864" t="str">
            <v>2479691</v>
          </cell>
          <cell r="D864" t="str">
            <v>MDELIVERY</v>
          </cell>
          <cell r="E864" t="str">
            <v>DESPACHO</v>
          </cell>
          <cell r="F864" t="str">
            <v>NORMAL</v>
          </cell>
          <cell r="G864" t="str">
            <v>FT76919</v>
          </cell>
          <cell r="H864">
            <v>44922</v>
          </cell>
          <cell r="I864" t="str">
            <v>ENTREGADO</v>
          </cell>
          <cell r="J864">
            <v>44923</v>
          </cell>
          <cell r="K864" t="str">
            <v>JOSE RAMIRO DAVILA DAVILA_JOSE RAMIRO DAVILA DAVILA</v>
          </cell>
          <cell r="L864" t="str">
            <v>AV BRASIL N39 278 Y FRANCISCO CAICEDO EDIFICIO COLINA DEL TENIS APT C3</v>
          </cell>
          <cell r="M864" t="str">
            <v>1707591416001</v>
          </cell>
          <cell r="N864" t="str">
            <v>0991155444</v>
          </cell>
          <cell r="O864" t="str">
            <v/>
          </cell>
          <cell r="P864" t="str">
            <v>QUITO</v>
          </cell>
          <cell r="Q864" t="str">
            <v>QUITO</v>
          </cell>
          <cell r="R864" t="str">
            <v>PICHINCHA</v>
          </cell>
          <cell r="T864" t="str">
            <v>ITSACOURIER</v>
          </cell>
          <cell r="U864" t="str">
            <v>FLEXNETUIO_LOCAL</v>
          </cell>
          <cell r="V864">
            <v>1</v>
          </cell>
          <cell r="W864">
            <v>1</v>
          </cell>
          <cell r="X864" t="str">
            <v>FLEXNET ECUADOR - MDELIVERY</v>
          </cell>
          <cell r="Y864" t="str">
            <v>CALLE 28 DE JUNIO S/N Y GARCIA MORENO ENTRADA LLANO GRANDE</v>
          </cell>
        </row>
        <row r="865">
          <cell r="A865" t="str">
            <v>2479692</v>
          </cell>
          <cell r="B865">
            <v>487079</v>
          </cell>
          <cell r="C865" t="str">
            <v>2479692</v>
          </cell>
          <cell r="D865" t="str">
            <v>MDELIVERY</v>
          </cell>
          <cell r="E865" t="str">
            <v>DESPACHO</v>
          </cell>
          <cell r="F865" t="str">
            <v>NORMAL</v>
          </cell>
          <cell r="G865" t="str">
            <v>FT76926</v>
          </cell>
          <cell r="H865">
            <v>44922</v>
          </cell>
          <cell r="I865" t="str">
            <v>HABILITADO_RUTEO</v>
          </cell>
          <cell r="J865">
            <v>44923</v>
          </cell>
          <cell r="K865" t="str">
            <v>HECTOR LUIS ZUNIGA BUSTAMANTE_HECTOR LUIS ZUNIGA BUSTAMANTE</v>
          </cell>
          <cell r="L865" t="str">
            <v>PICHINCHA LA CAPILLA LA RONDA S620 CHAUPI CASA DE PISOS SIN PINTAR A DOS CUADRAS DE LA IGLESIA LA CAPILLA CASA CON ANTENAS GRANDES</v>
          </cell>
          <cell r="M865" t="str">
            <v>0705213890001</v>
          </cell>
          <cell r="N865" t="str">
            <v>0995439834</v>
          </cell>
          <cell r="O865" t="str">
            <v/>
          </cell>
          <cell r="P865" t="str">
            <v>QUITO</v>
          </cell>
          <cell r="Q865" t="str">
            <v>QUITO</v>
          </cell>
          <cell r="R865" t="str">
            <v>PICHINCHA</v>
          </cell>
          <cell r="T865" t="str">
            <v>ITSACOURIER</v>
          </cell>
          <cell r="U865" t="str">
            <v>FLEXNETUIO_LOCAL</v>
          </cell>
          <cell r="V865">
            <v>1</v>
          </cell>
          <cell r="W865">
            <v>1</v>
          </cell>
          <cell r="X865" t="str">
            <v>FLEXNET ECUADOR - MDELIVERY</v>
          </cell>
          <cell r="Y865" t="str">
            <v>CALLE 28 DE JUNIO S/N Y GARCIA MORENO ENTRADA LLANO GRANDE</v>
          </cell>
        </row>
        <row r="866">
          <cell r="A866" t="str">
            <v>2479693</v>
          </cell>
          <cell r="B866">
            <v>487080</v>
          </cell>
          <cell r="C866" t="str">
            <v>2479693</v>
          </cell>
          <cell r="D866" t="str">
            <v>MDELIVERY</v>
          </cell>
          <cell r="E866" t="str">
            <v>DESPACHO</v>
          </cell>
          <cell r="F866" t="str">
            <v>NORMAL</v>
          </cell>
          <cell r="G866" t="str">
            <v>TF90927</v>
          </cell>
          <cell r="H866">
            <v>44922</v>
          </cell>
          <cell r="I866" t="str">
            <v>ENTREGADO</v>
          </cell>
          <cell r="J866">
            <v>44923</v>
          </cell>
          <cell r="K866" t="str">
            <v>LUISA PAOLA HOLGUIN_LUISA PAOLA HOLGUIN MENDOZA</v>
          </cell>
          <cell r="L866" t="str">
            <v>GUAYAS NORTE DE GUAYAQUIL AV FRANCISCO DE ORELLANA CIUDADELA VILLA ESPANA mz 80 villa 9 CIUDADELA VILLA ESPANA ETAPA CEVILLA CASA DE 2 PISOS A MITAD DE LA CUADRA ENTRANDO POR LA AV FRANCISCO DE ORELLA</v>
          </cell>
          <cell r="M866" t="str">
            <v>0924331002001</v>
          </cell>
          <cell r="N866" t="str">
            <v>0999830532</v>
          </cell>
          <cell r="O866" t="str">
            <v/>
          </cell>
          <cell r="P866" t="str">
            <v>GUAYAQUIL</v>
          </cell>
          <cell r="Q866" t="str">
            <v>GUAYAQUIL</v>
          </cell>
          <cell r="R866" t="str">
            <v>GUAYAS</v>
          </cell>
          <cell r="T866" t="str">
            <v>ITSACOURIER</v>
          </cell>
          <cell r="U866" t="str">
            <v>FLEXNETUIO_GYE</v>
          </cell>
          <cell r="V866">
            <v>1</v>
          </cell>
          <cell r="W866">
            <v>1</v>
          </cell>
          <cell r="X866" t="str">
            <v>FLEXNET ECUADOR - MDELIVERY</v>
          </cell>
          <cell r="Y866" t="str">
            <v>CALLE 28 DE JUNIO S/N Y GARCIA MORENO ENTRADA LLANO GRANDE</v>
          </cell>
        </row>
        <row r="867">
          <cell r="A867" t="str">
            <v>2479694</v>
          </cell>
          <cell r="B867">
            <v>487081</v>
          </cell>
          <cell r="C867" t="str">
            <v>2479694</v>
          </cell>
          <cell r="D867" t="str">
            <v>MDELIVERY</v>
          </cell>
          <cell r="E867" t="str">
            <v>DESPACHO</v>
          </cell>
          <cell r="F867" t="str">
            <v>NORMAL</v>
          </cell>
          <cell r="G867" t="str">
            <v>031080002479694</v>
          </cell>
          <cell r="H867">
            <v>44922</v>
          </cell>
          <cell r="I867" t="str">
            <v>ENTREGADO</v>
          </cell>
          <cell r="J867">
            <v>44923</v>
          </cell>
          <cell r="K867" t="str">
            <v>JUAN ALBERTO VERA GUILLIN_JUAN ALBERTO VERA GUILLIN</v>
          </cell>
          <cell r="L867" t="str">
            <v>LOS RIOS SAN JUAN DE PUEBLO VIEJO TRONCAL DE LA COSTA CALLE 12 DE OCTUBRE AL LADO COLEGIO NACIONAL SAN JUAN CARPA AMARILLA GRANDE</v>
          </cell>
          <cell r="M867" t="str">
            <v>1204881765001</v>
          </cell>
          <cell r="N867" t="str">
            <v>0988031766</v>
          </cell>
          <cell r="P867" t="str">
            <v>120201</v>
          </cell>
          <cell r="Q867" t="str">
            <v>PUEBLOVIEJO</v>
          </cell>
          <cell r="R867" t="str">
            <v>LOS RIOS</v>
          </cell>
          <cell r="S867" t="str">
            <v>PUEBLOVIEJO</v>
          </cell>
          <cell r="T867" t="str">
            <v>TRAMACO</v>
          </cell>
          <cell r="V867">
            <v>1</v>
          </cell>
          <cell r="W867">
            <v>1</v>
          </cell>
          <cell r="X867" t="str">
            <v>FLEXNET ECUADOR - MDELIVERY</v>
          </cell>
          <cell r="Y867" t="str">
            <v>CALLE 28 DE JUNIO S/N Y GARCIA MORENO ENTRADA LLANO GRANDE</v>
          </cell>
        </row>
        <row r="868">
          <cell r="A868" t="str">
            <v>2479696</v>
          </cell>
          <cell r="B868">
            <v>487082</v>
          </cell>
          <cell r="C868" t="str">
            <v>2479696</v>
          </cell>
          <cell r="D868" t="str">
            <v>MDELIVERY</v>
          </cell>
          <cell r="E868" t="str">
            <v>DESPACHO</v>
          </cell>
          <cell r="F868" t="str">
            <v>NORMAL</v>
          </cell>
          <cell r="G868" t="str">
            <v>031080002479696</v>
          </cell>
          <cell r="H868">
            <v>44922</v>
          </cell>
          <cell r="I868" t="str">
            <v>EN_TRANSITO</v>
          </cell>
          <cell r="J868">
            <v>44922</v>
          </cell>
          <cell r="K868" t="str">
            <v>JUAN CARLOS HERRERA MERA AMINTA RAMIREZ ci 1720328663_JUAN CARLOS HERRERA MERA</v>
          </cell>
          <cell r="L868" t="str">
            <v>SANTO DOMINGO DE LOS TSaCHILAS SANTO DOMINGO DE LOS TSACHILAS SANTO DOMINGO REDONDEL DE LA ORANGINE AV 25 VIA CHONE DINAMARCA AL LADO DE GD PLAST A UNA CUADRA DEL COLEGIO RICARDO CORNEJO DIAGONAL A LA</v>
          </cell>
          <cell r="M868" t="str">
            <v>1717696882001</v>
          </cell>
          <cell r="N868" t="str">
            <v>0967569022</v>
          </cell>
          <cell r="O868" t="str">
            <v/>
          </cell>
          <cell r="P868" t="str">
            <v>SANTO DOMINGO</v>
          </cell>
          <cell r="Q868" t="str">
            <v>SANTO DOMINGO</v>
          </cell>
          <cell r="R868" t="str">
            <v>SANTO DOMINGO DE LOS TSACHILAS</v>
          </cell>
          <cell r="T868" t="str">
            <v>TRAMACO</v>
          </cell>
          <cell r="U868" t="str">
            <v>FLEXNETUIO_PROVINCIA</v>
          </cell>
          <cell r="V868">
            <v>1</v>
          </cell>
          <cell r="W868">
            <v>1</v>
          </cell>
          <cell r="X868" t="str">
            <v>FLEXNET ECUADOR - MDELIVERY</v>
          </cell>
          <cell r="Y868" t="str">
            <v>CALLE 28 DE JUNIO S/N Y GARCIA MORENO ENTRADA LLANO GRANDE</v>
          </cell>
        </row>
        <row r="869">
          <cell r="A869" t="str">
            <v>2479697</v>
          </cell>
          <cell r="B869">
            <v>487083</v>
          </cell>
          <cell r="C869" t="str">
            <v>2479697</v>
          </cell>
          <cell r="D869" t="str">
            <v>MDELIVERY</v>
          </cell>
          <cell r="E869" t="str">
            <v>DESPACHO</v>
          </cell>
          <cell r="F869" t="str">
            <v>NORMAL</v>
          </cell>
          <cell r="G869" t="str">
            <v>031080002479697</v>
          </cell>
          <cell r="H869">
            <v>44922</v>
          </cell>
          <cell r="I869" t="str">
            <v>ENTREGADO</v>
          </cell>
          <cell r="J869">
            <v>44923</v>
          </cell>
          <cell r="K869" t="str">
            <v>MARIA VERONICA BARCO ACOSTA MARITZA ARANA ACOSTA C I 0918370123 NUMERO DE CONTACTO 0992346144_MARIA VERONICA BARCO ACOSTA</v>
          </cell>
          <cell r="L869" t="str">
            <v xml:space="preserve"> GUAYAS DIRECCIoN GUAYAS NOBOL PARROQUIA PETRILLO COLINAS DE PETRILLO AV E48 PETRILLO LAS MINAS POR LA CALLE FRENTE AL MINIMARKET LUCERITO INGRESAR A MANO IZQUIERDA A 2 CUADRAS DEL SALON DEL REINO DE </v>
          </cell>
          <cell r="M869" t="str">
            <v>0926042664001</v>
          </cell>
          <cell r="N869" t="str">
            <v>0995170020</v>
          </cell>
          <cell r="O869" t="str">
            <v/>
          </cell>
          <cell r="P869" t="str">
            <v>NOBOL</v>
          </cell>
          <cell r="Q869" t="str">
            <v>NOBOL</v>
          </cell>
          <cell r="R869" t="str">
            <v>GUAYAS</v>
          </cell>
          <cell r="T869" t="str">
            <v>TRAMACO</v>
          </cell>
          <cell r="U869" t="str">
            <v>FLEXNETUIO_PROVINCIA</v>
          </cell>
          <cell r="V869">
            <v>1</v>
          </cell>
          <cell r="W869">
            <v>1</v>
          </cell>
          <cell r="X869" t="str">
            <v>FLEXNET ECUADOR - MDELIVERY</v>
          </cell>
          <cell r="Y869" t="str">
            <v>CALLE 28 DE JUNIO S/N Y GARCIA MORENO ENTRADA LLANO GRANDE</v>
          </cell>
        </row>
        <row r="870">
          <cell r="A870" t="str">
            <v>2479699</v>
          </cell>
          <cell r="B870">
            <v>487084</v>
          </cell>
          <cell r="C870" t="str">
            <v>2479699</v>
          </cell>
          <cell r="D870" t="str">
            <v>MDELIVERY</v>
          </cell>
          <cell r="E870" t="str">
            <v>DESPACHO</v>
          </cell>
          <cell r="F870" t="str">
            <v>NORMAL</v>
          </cell>
          <cell r="G870" t="str">
            <v>TF90925</v>
          </cell>
          <cell r="H870">
            <v>44922</v>
          </cell>
          <cell r="I870" t="str">
            <v>ENTREGADO</v>
          </cell>
          <cell r="J870">
            <v>44923</v>
          </cell>
          <cell r="K870" t="str">
            <v>Jenniffer Villacis_ASOCIACION SOLIDARISTA PROFUTURO</v>
          </cell>
          <cell r="L870" t="str">
            <v>Av Jose Rodriguez Bonin y Av Barcelona Planta San Eduardo Holcim Ecuador Planta Baja Guayaquil Ecuador</v>
          </cell>
          <cell r="M870" t="str">
            <v>0992424222001</v>
          </cell>
          <cell r="N870" t="str">
            <v>0989547209</v>
          </cell>
          <cell r="O870" t="str">
            <v/>
          </cell>
          <cell r="P870" t="str">
            <v>GUAYAQUIL</v>
          </cell>
          <cell r="Q870" t="str">
            <v>GUAYAQUIL</v>
          </cell>
          <cell r="R870" t="str">
            <v>GUAYAS</v>
          </cell>
          <cell r="T870" t="str">
            <v>ITSACOURIER</v>
          </cell>
          <cell r="U870" t="str">
            <v>FLEXNETUIO_GYE</v>
          </cell>
          <cell r="V870">
            <v>1</v>
          </cell>
          <cell r="W870">
            <v>1</v>
          </cell>
          <cell r="X870" t="str">
            <v>FLEXNET ECUADOR - MDELIVERY</v>
          </cell>
          <cell r="Y870" t="str">
            <v>CALLE 28 DE JUNIO S/N Y GARCIA MORENO ENTRADA LLANO GRANDE</v>
          </cell>
        </row>
        <row r="871">
          <cell r="A871" t="str">
            <v>2479700</v>
          </cell>
          <cell r="B871">
            <v>487085</v>
          </cell>
          <cell r="C871" t="str">
            <v>2479700</v>
          </cell>
          <cell r="D871" t="str">
            <v>MDELIVERY</v>
          </cell>
          <cell r="E871" t="str">
            <v>DESPACHO</v>
          </cell>
          <cell r="F871" t="str">
            <v>NORMAL</v>
          </cell>
          <cell r="G871" t="str">
            <v>IC4056</v>
          </cell>
          <cell r="H871">
            <v>44922</v>
          </cell>
          <cell r="I871" t="str">
            <v>ENTREGADO</v>
          </cell>
          <cell r="J871">
            <v>44923</v>
          </cell>
          <cell r="K871" t="str">
            <v>MARJORIE BARZALLO_GENARO RIGOBERTO PINOS GUILLEN</v>
          </cell>
          <cell r="L871" t="str">
            <v>JAIME ROLDOS EDIFICIO EL CONSORCIO OFICINA 410</v>
          </cell>
          <cell r="M871" t="str">
            <v>0102571114001</v>
          </cell>
          <cell r="N871" t="str">
            <v>0963042508</v>
          </cell>
          <cell r="O871" t="str">
            <v/>
          </cell>
          <cell r="P871" t="str">
            <v>CUENCA</v>
          </cell>
          <cell r="Q871" t="str">
            <v>CUENCA</v>
          </cell>
          <cell r="R871" t="str">
            <v>AZUAY</v>
          </cell>
          <cell r="T871" t="str">
            <v>ITSACOURIER</v>
          </cell>
          <cell r="U871" t="str">
            <v>FLEXNETUIO_PROVINCIA</v>
          </cell>
          <cell r="V871">
            <v>1</v>
          </cell>
          <cell r="W871">
            <v>1</v>
          </cell>
          <cell r="X871" t="str">
            <v>FLEXNET ECUADOR - MDELIVERY</v>
          </cell>
          <cell r="Y871" t="str">
            <v>CALLE 28 DE JUNIO S/N Y GARCIA MORENO ENTRADA LLANO GRANDE</v>
          </cell>
        </row>
        <row r="872">
          <cell r="A872" t="str">
            <v>2479702</v>
          </cell>
          <cell r="B872">
            <v>487086</v>
          </cell>
          <cell r="C872" t="str">
            <v>2479702</v>
          </cell>
          <cell r="D872" t="str">
            <v>MDELIVERY</v>
          </cell>
          <cell r="E872" t="str">
            <v>DESPACHO</v>
          </cell>
          <cell r="F872" t="str">
            <v>NORMAL</v>
          </cell>
          <cell r="G872" t="str">
            <v>FT76912</v>
          </cell>
          <cell r="H872">
            <v>44922</v>
          </cell>
          <cell r="I872" t="str">
            <v>ENTREGADO</v>
          </cell>
          <cell r="J872">
            <v>44923</v>
          </cell>
          <cell r="K872" t="str">
            <v>JOSE PATRICIO ALVAREZ MORALES_JOSE PATRICIO ALVAREZ MORALES</v>
          </cell>
          <cell r="L872" t="str">
            <v>Lomas de puengasi pio12 el carmen f7 81y av bobonaza casa esquinera 1 piso color blanco</v>
          </cell>
          <cell r="M872" t="str">
            <v>1706569942001</v>
          </cell>
          <cell r="N872" t="str">
            <v>0998208921</v>
          </cell>
          <cell r="O872" t="str">
            <v/>
          </cell>
          <cell r="P872" t="str">
            <v>QUITO</v>
          </cell>
          <cell r="Q872" t="str">
            <v>QUITO</v>
          </cell>
          <cell r="R872" t="str">
            <v>PICHINCHA</v>
          </cell>
          <cell r="T872" t="str">
            <v>ITSACOURIER</v>
          </cell>
          <cell r="U872" t="str">
            <v>FLEXNETUIO_LOCAL</v>
          </cell>
          <cell r="V872">
            <v>1</v>
          </cell>
          <cell r="W872">
            <v>1</v>
          </cell>
          <cell r="X872" t="str">
            <v>FLEXNET ECUADOR - MDELIVERY</v>
          </cell>
          <cell r="Y872" t="str">
            <v>CALLE 28 DE JUNIO S/N Y GARCIA MORENO ENTRADA LLANO GRANDE</v>
          </cell>
        </row>
        <row r="873">
          <cell r="A873" t="str">
            <v>2479703</v>
          </cell>
          <cell r="B873">
            <v>487087</v>
          </cell>
          <cell r="C873" t="str">
            <v>2479703</v>
          </cell>
          <cell r="D873" t="str">
            <v>MDELIVERY</v>
          </cell>
          <cell r="E873" t="str">
            <v>DESPACHO</v>
          </cell>
          <cell r="F873" t="str">
            <v>NORMAL</v>
          </cell>
          <cell r="G873" t="str">
            <v>IC4055</v>
          </cell>
          <cell r="H873">
            <v>44922</v>
          </cell>
          <cell r="I873" t="str">
            <v>ENTREGADO</v>
          </cell>
          <cell r="J873">
            <v>44923</v>
          </cell>
          <cell r="K873" t="str">
            <v>MA Isabel Peralta_ASOCIACION DE EMPLEADOS DE LA EMPRESA MUNICIPAL DE</v>
          </cell>
          <cell r="L873" t="str">
            <v>3 DE NOVIEMBRE Y JUAN PABLO I EN LOS ALTOS DE MONTE BIANCO JUNTO A LA CLINICA LATINO</v>
          </cell>
          <cell r="M873" t="str">
            <v>0190337693001</v>
          </cell>
          <cell r="N873" t="str">
            <v>0997568536</v>
          </cell>
          <cell r="O873" t="str">
            <v/>
          </cell>
          <cell r="P873" t="str">
            <v>CUENCA</v>
          </cell>
          <cell r="Q873" t="str">
            <v>CUENCA</v>
          </cell>
          <cell r="R873" t="str">
            <v>AZUAY</v>
          </cell>
          <cell r="T873" t="str">
            <v>ITSACOURIER</v>
          </cell>
          <cell r="U873" t="str">
            <v>FLEXNETUIO_PROVINCIA</v>
          </cell>
          <cell r="V873">
            <v>1</v>
          </cell>
          <cell r="W873">
            <v>1</v>
          </cell>
          <cell r="X873" t="str">
            <v>FLEXNET ECUADOR - MDELIVERY</v>
          </cell>
          <cell r="Y873" t="str">
            <v>CALLE 28 DE JUNIO S/N Y GARCIA MORENO ENTRADA LLANO GRANDE</v>
          </cell>
        </row>
        <row r="874">
          <cell r="A874" t="str">
            <v>2479704</v>
          </cell>
          <cell r="B874">
            <v>487088</v>
          </cell>
          <cell r="C874" t="str">
            <v>2479704</v>
          </cell>
          <cell r="D874" t="str">
            <v>MDELIVERY</v>
          </cell>
          <cell r="E874" t="str">
            <v>DESPACHO</v>
          </cell>
          <cell r="F874" t="str">
            <v>NORMAL</v>
          </cell>
          <cell r="G874" t="str">
            <v>031080002479704</v>
          </cell>
          <cell r="H874">
            <v>44922</v>
          </cell>
          <cell r="I874" t="str">
            <v>ENTREGADO</v>
          </cell>
          <cell r="J874">
            <v>44923</v>
          </cell>
          <cell r="K874" t="str">
            <v>CHRISTIAN MIGUEL TIGUA TOALA_CHRISTIAN MIGUEL TIGUA TOALA</v>
          </cell>
          <cell r="L874" t="str">
            <v>VILLAMIL PLAYAS HOTEL RUMBO AL SOL DIAGONAL AL PARADERO DE BUSES 9 DE MARZO A LADO DE LA CARNICERIA FERNANDEZ</v>
          </cell>
          <cell r="M874" t="str">
            <v>0923282487001</v>
          </cell>
          <cell r="N874" t="str">
            <v>0981471224</v>
          </cell>
          <cell r="O874" t="str">
            <v/>
          </cell>
          <cell r="P874" t="str">
            <v>PLAYAS</v>
          </cell>
          <cell r="Q874" t="str">
            <v>PLAYAS</v>
          </cell>
          <cell r="R874" t="str">
            <v>GUAYAS</v>
          </cell>
          <cell r="T874" t="str">
            <v>TRAMACO</v>
          </cell>
          <cell r="U874" t="str">
            <v>FLEXNETUIO_PROVINCIA</v>
          </cell>
          <cell r="V874">
            <v>1</v>
          </cell>
          <cell r="W874">
            <v>1</v>
          </cell>
          <cell r="X874" t="str">
            <v>FLEXNET ECUADOR - MDELIVERY</v>
          </cell>
          <cell r="Y874" t="str">
            <v>CALLE 28 DE JUNIO S/N Y GARCIA MORENO ENTRADA LLANO GRANDE</v>
          </cell>
        </row>
        <row r="875">
          <cell r="A875" t="str">
            <v>2479705</v>
          </cell>
          <cell r="B875">
            <v>487089</v>
          </cell>
          <cell r="C875" t="str">
            <v>2479705</v>
          </cell>
          <cell r="D875" t="str">
            <v>MDELIVERY</v>
          </cell>
          <cell r="E875" t="str">
            <v>DESPACHO</v>
          </cell>
          <cell r="F875" t="str">
            <v>NORMAL</v>
          </cell>
          <cell r="G875" t="str">
            <v>FT76937</v>
          </cell>
          <cell r="H875">
            <v>44922</v>
          </cell>
          <cell r="I875" t="str">
            <v>ENTREGADO</v>
          </cell>
          <cell r="J875">
            <v>44923</v>
          </cell>
          <cell r="K875" t="str">
            <v>MIGUEL VASCONEZ_ BANCO PICHINCHA CA</v>
          </cell>
          <cell r="L875" t="str">
            <v>Av 10 de Agosto N3799 y Baron de Carondelet</v>
          </cell>
          <cell r="M875" t="str">
            <v>1790010937001</v>
          </cell>
          <cell r="N875" t="str">
            <v>0983510665</v>
          </cell>
          <cell r="O875" t="str">
            <v/>
          </cell>
          <cell r="P875" t="str">
            <v>QUITO</v>
          </cell>
          <cell r="Q875" t="str">
            <v>QUITO</v>
          </cell>
          <cell r="R875" t="str">
            <v>PICHINCHA</v>
          </cell>
          <cell r="T875" t="str">
            <v>ITSACOURIER</v>
          </cell>
          <cell r="U875" t="str">
            <v>FLEXNETUIO_LOCAL</v>
          </cell>
          <cell r="V875">
            <v>1</v>
          </cell>
          <cell r="W875">
            <v>1</v>
          </cell>
          <cell r="X875" t="str">
            <v>FLEXNET ECUADOR - MDELIVERY</v>
          </cell>
          <cell r="Y875" t="str">
            <v>CALLE 28 DE JUNIO S/N Y GARCIA MORENO ENTRADA LLANO GRANDE</v>
          </cell>
        </row>
        <row r="876">
          <cell r="A876" t="str">
            <v>2479706</v>
          </cell>
          <cell r="B876">
            <v>487090</v>
          </cell>
          <cell r="C876" t="str">
            <v>2479706</v>
          </cell>
          <cell r="D876" t="str">
            <v>MDELIVERY</v>
          </cell>
          <cell r="E876" t="str">
            <v>DESPACHO</v>
          </cell>
          <cell r="F876" t="str">
            <v>NORMAL</v>
          </cell>
          <cell r="G876" t="str">
            <v>031080002479706</v>
          </cell>
          <cell r="H876">
            <v>44922</v>
          </cell>
          <cell r="I876" t="str">
            <v>EN_TRANSITO</v>
          </cell>
          <cell r="J876">
            <v>44922</v>
          </cell>
          <cell r="K876" t="str">
            <v>LUIS RUPERTO PALACIOS IZURIETA_LUIS RUPERTO PALACIOS IZURIETA</v>
          </cell>
          <cell r="L876" t="str">
            <v xml:space="preserve">COPENHAGUE Y GUAYAQUIL PORToN DE MADERA CASA DE DOS PISOS </v>
          </cell>
          <cell r="M876" t="str">
            <v>0601997901001</v>
          </cell>
          <cell r="N876" t="str">
            <v>0996864673</v>
          </cell>
          <cell r="O876" t="str">
            <v/>
          </cell>
          <cell r="P876" t="str">
            <v>RIOBAMBA</v>
          </cell>
          <cell r="Q876" t="str">
            <v>RIOBAMBA</v>
          </cell>
          <cell r="R876" t="str">
            <v>CHIMBORAZO</v>
          </cell>
          <cell r="T876" t="str">
            <v>TRAMACO</v>
          </cell>
          <cell r="U876" t="str">
            <v>FLEXNETUIO_PROVINCIA</v>
          </cell>
          <cell r="V876">
            <v>1</v>
          </cell>
          <cell r="W876">
            <v>1</v>
          </cell>
          <cell r="X876" t="str">
            <v>FLEXNET ECUADOR - MDELIVERY</v>
          </cell>
          <cell r="Y876" t="str">
            <v>CALLE 28 DE JUNIO S/N Y GARCIA MORENO ENTRADA LLANO GRANDE</v>
          </cell>
        </row>
        <row r="877">
          <cell r="A877" t="str">
            <v>2479707</v>
          </cell>
          <cell r="B877">
            <v>487091</v>
          </cell>
          <cell r="C877" t="str">
            <v>2479707</v>
          </cell>
          <cell r="D877" t="str">
            <v>MDELIVERY</v>
          </cell>
          <cell r="E877" t="str">
            <v>DESPACHO</v>
          </cell>
          <cell r="F877" t="str">
            <v>NORMAL</v>
          </cell>
          <cell r="G877" t="str">
            <v>TF90915</v>
          </cell>
          <cell r="H877">
            <v>44922</v>
          </cell>
          <cell r="I877" t="str">
            <v>EN_TRANSITO</v>
          </cell>
          <cell r="J877">
            <v>44923</v>
          </cell>
          <cell r="K877" t="str">
            <v>ERIC MERCADO O PEDRO ILLESCAS_ALEXA SAMANTHA ANGULO CAICEDO</v>
          </cell>
          <cell r="L877" t="str">
            <v>ciudadela 9 de octubre calle tercera villa 306 y avenida tercera sur de la ciudad casa de 2 pisos con rejas blancas</v>
          </cell>
          <cell r="M877" t="str">
            <v>0951764638001</v>
          </cell>
          <cell r="N877" t="str">
            <v>0995801473</v>
          </cell>
          <cell r="O877" t="str">
            <v/>
          </cell>
          <cell r="P877" t="str">
            <v>GUAYAQUIL</v>
          </cell>
          <cell r="Q877" t="str">
            <v>GUAYAQUIL</v>
          </cell>
          <cell r="R877" t="str">
            <v>GUAYAS</v>
          </cell>
          <cell r="T877" t="str">
            <v>ITSACOURIER</v>
          </cell>
          <cell r="U877" t="str">
            <v>FLEXNETUIO_GYE</v>
          </cell>
          <cell r="V877">
            <v>1</v>
          </cell>
          <cell r="W877">
            <v>1</v>
          </cell>
          <cell r="X877" t="str">
            <v>FLEXNET ECUADOR - MDELIVERY</v>
          </cell>
          <cell r="Y877" t="str">
            <v>CALLE 28 DE JUNIO S/N Y GARCIA MORENO ENTRADA LLANO GRANDE</v>
          </cell>
        </row>
        <row r="878">
          <cell r="A878" t="str">
            <v>2479708</v>
          </cell>
          <cell r="B878">
            <v>487092</v>
          </cell>
          <cell r="C878" t="str">
            <v>2479708</v>
          </cell>
          <cell r="D878" t="str">
            <v>MDELIVERY</v>
          </cell>
          <cell r="E878" t="str">
            <v>DESPACHO</v>
          </cell>
          <cell r="F878" t="str">
            <v>NORMAL</v>
          </cell>
          <cell r="G878" t="str">
            <v>031080002479708</v>
          </cell>
          <cell r="H878">
            <v>44922</v>
          </cell>
          <cell r="I878" t="str">
            <v>ENTREGADO</v>
          </cell>
          <cell r="J878">
            <v>44923</v>
          </cell>
          <cell r="K878" t="str">
            <v>MAYBE MADELAINE LEON NAGUA_MAYBE MADELAINE LEON NAGUA</v>
          </cell>
          <cell r="L878" t="str">
            <v>CDLA LOS VERGELAS SECTOR B MZ 1 V2 CASA DE COLOR CREMA DE 2 PISOS ATRAS DE LA ESCUELA ENRIQUETA ES LA UNICA CASA</v>
          </cell>
          <cell r="M878" t="str">
            <v>0704954759001</v>
          </cell>
          <cell r="N878" t="str">
            <v>0980322430</v>
          </cell>
          <cell r="O878" t="str">
            <v/>
          </cell>
          <cell r="P878" t="str">
            <v>MACHALA</v>
          </cell>
          <cell r="Q878" t="str">
            <v>MACHALA</v>
          </cell>
          <cell r="R878" t="str">
            <v>EL ORO</v>
          </cell>
          <cell r="T878" t="str">
            <v>TRAMACO</v>
          </cell>
          <cell r="U878" t="str">
            <v>FLEXNETUIO_PROVINCIA</v>
          </cell>
          <cell r="V878">
            <v>1</v>
          </cell>
          <cell r="W878">
            <v>1</v>
          </cell>
          <cell r="X878" t="str">
            <v>FLEXNET ECUADOR - MDELIVERY</v>
          </cell>
          <cell r="Y878" t="str">
            <v>CALLE 28 DE JUNIO S/N Y GARCIA MORENO ENTRADA LLANO GRANDE</v>
          </cell>
        </row>
        <row r="879">
          <cell r="A879" t="str">
            <v>2479709</v>
          </cell>
          <cell r="B879">
            <v>487093</v>
          </cell>
          <cell r="C879" t="str">
            <v>2479709</v>
          </cell>
          <cell r="D879" t="str">
            <v>MDELIVERY</v>
          </cell>
          <cell r="E879" t="str">
            <v>DESPACHO</v>
          </cell>
          <cell r="F879" t="str">
            <v>NORMAL</v>
          </cell>
          <cell r="G879" t="str">
            <v>TF90933</v>
          </cell>
          <cell r="H879">
            <v>44922</v>
          </cell>
          <cell r="I879" t="str">
            <v>ENTREGADO</v>
          </cell>
          <cell r="J879">
            <v>44923</v>
          </cell>
          <cell r="K879" t="str">
            <v>NELSON VICENTE VERA ROSADO_NELSON VICENTE VERA ROSADO</v>
          </cell>
          <cell r="L879" t="str">
            <v>29 AVA ENTRE CALLE CH Y D SUBURBIO OESTE ENTREGAR EN FARMACIA</v>
          </cell>
          <cell r="M879" t="str">
            <v>0908014657001</v>
          </cell>
          <cell r="N879" t="str">
            <v>0996035794/0996874070</v>
          </cell>
          <cell r="O879" t="str">
            <v/>
          </cell>
          <cell r="P879" t="str">
            <v>GUAYAQUIL</v>
          </cell>
          <cell r="Q879" t="str">
            <v>GUAYAQUIL</v>
          </cell>
          <cell r="R879" t="str">
            <v>GUAYAS</v>
          </cell>
          <cell r="T879" t="str">
            <v>FLEXTRANS GYE</v>
          </cell>
          <cell r="U879" t="str">
            <v>FLEXNETUIO_GYE</v>
          </cell>
          <cell r="V879">
            <v>1</v>
          </cell>
          <cell r="W879">
            <v>1</v>
          </cell>
          <cell r="X879" t="str">
            <v>FLEXNET ECUADOR - MDELIVERY</v>
          </cell>
          <cell r="Y879" t="str">
            <v>CALLE 28 DE JUNIO S/N Y GARCIA MORENO ENTRADA LLANO GRANDE</v>
          </cell>
        </row>
        <row r="880">
          <cell r="A880" t="str">
            <v>2479710</v>
          </cell>
          <cell r="B880">
            <v>487094</v>
          </cell>
          <cell r="C880" t="str">
            <v>2479710</v>
          </cell>
          <cell r="D880" t="str">
            <v>MDELIVERY</v>
          </cell>
          <cell r="E880" t="str">
            <v>DESPACHO</v>
          </cell>
          <cell r="F880" t="str">
            <v>NORMAL</v>
          </cell>
          <cell r="G880" t="str">
            <v>FT76927</v>
          </cell>
          <cell r="H880">
            <v>44922</v>
          </cell>
          <cell r="I880" t="str">
            <v>ENTREGADO</v>
          </cell>
          <cell r="J880">
            <v>44923</v>
          </cell>
          <cell r="K880" t="str">
            <v>Edison Bolivar Guachamin_VISE ECUADOR CIA LTDA</v>
          </cell>
          <cell r="L880" t="str">
            <v>Inglaterra E3 266 y Av Amazonas Edif Strata piso 7</v>
          </cell>
          <cell r="M880" t="str">
            <v>0992251069001</v>
          </cell>
          <cell r="N880" t="str">
            <v>0987406904</v>
          </cell>
          <cell r="O880" t="str">
            <v/>
          </cell>
          <cell r="P880" t="str">
            <v>QUITO</v>
          </cell>
          <cell r="Q880" t="str">
            <v>QUITO</v>
          </cell>
          <cell r="R880" t="str">
            <v>PICHINCHA</v>
          </cell>
          <cell r="T880" t="str">
            <v>ITSACOURIER</v>
          </cell>
          <cell r="U880" t="str">
            <v>FLEXNETUIO_LOCAL</v>
          </cell>
          <cell r="V880">
            <v>1</v>
          </cell>
          <cell r="W880">
            <v>1</v>
          </cell>
          <cell r="X880" t="str">
            <v>FLEXNET ECUADOR - MDELIVERY</v>
          </cell>
          <cell r="Y880" t="str">
            <v>CALLE 28 DE JUNIO S/N Y GARCIA MORENO ENTRADA LLANO GRANDE</v>
          </cell>
        </row>
        <row r="881">
          <cell r="A881" t="str">
            <v>2479711</v>
          </cell>
          <cell r="B881">
            <v>487095</v>
          </cell>
          <cell r="C881" t="str">
            <v>2479711</v>
          </cell>
          <cell r="D881" t="str">
            <v>MDELIVERY</v>
          </cell>
          <cell r="E881" t="str">
            <v>DESPACHO</v>
          </cell>
          <cell r="F881" t="str">
            <v>NORMAL</v>
          </cell>
          <cell r="G881" t="str">
            <v>TF90917</v>
          </cell>
          <cell r="H881">
            <v>44922</v>
          </cell>
          <cell r="I881" t="str">
            <v>ENTREGADO</v>
          </cell>
          <cell r="J881">
            <v>44923</v>
          </cell>
          <cell r="K881" t="str">
            <v>FEDERACION ECUIATORIANA DE TENIS DE CAMPO_ FEDERACION ECUATORIANA DE TENIS DE CAMPO</v>
          </cell>
          <cell r="L881" t="str">
            <v>LOMAS DE URDESA CALLE GINATTA EDIFICIO VERDE OSCURO DE 3 PLANTAS EN LA PARTE DE ARRIBA DONDE ESTAN LAS CANCHAS DE TENIS Y LA CENTRAL CLORONIZADORA DE INTERAGUA</v>
          </cell>
          <cell r="M881" t="str">
            <v>0991310711001</v>
          </cell>
          <cell r="N881" t="str">
            <v>0958940333</v>
          </cell>
          <cell r="O881" t="str">
            <v/>
          </cell>
          <cell r="P881" t="str">
            <v>GUAYAQUIL</v>
          </cell>
          <cell r="Q881" t="str">
            <v>GUAYAQUIL</v>
          </cell>
          <cell r="R881" t="str">
            <v>GUAYAS</v>
          </cell>
          <cell r="T881" t="str">
            <v>ITSACOURIER</v>
          </cell>
          <cell r="U881" t="str">
            <v>FLEXNETUIO_GYE</v>
          </cell>
          <cell r="V881">
            <v>1</v>
          </cell>
          <cell r="W881">
            <v>1</v>
          </cell>
          <cell r="X881" t="str">
            <v>FLEXNET ECUADOR - MDELIVERY</v>
          </cell>
          <cell r="Y881" t="str">
            <v>CALLE 28 DE JUNIO S/N Y GARCIA MORENO ENTRADA LLANO GRANDE</v>
          </cell>
        </row>
        <row r="882">
          <cell r="A882" t="str">
            <v>2479713</v>
          </cell>
          <cell r="B882">
            <v>487096</v>
          </cell>
          <cell r="C882" t="str">
            <v>2479713</v>
          </cell>
          <cell r="D882" t="str">
            <v>MDELIVERY</v>
          </cell>
          <cell r="E882" t="str">
            <v>DESPACHO</v>
          </cell>
          <cell r="F882" t="str">
            <v>NORMAL</v>
          </cell>
          <cell r="G882" t="str">
            <v>TF90919</v>
          </cell>
          <cell r="H882">
            <v>44922</v>
          </cell>
          <cell r="I882" t="str">
            <v>EN_TRANSITO</v>
          </cell>
          <cell r="J882">
            <v>44923</v>
          </cell>
          <cell r="K882" t="str">
            <v xml:space="preserve">LOGICALEC S A S _LOGICALEC S A S </v>
          </cell>
          <cell r="L882" t="str">
            <v xml:space="preserve"> CEIBOS NORTE CALLE 3ra V 219 Y OLMOS REFERENCIA CEIBOS NORTE </v>
          </cell>
          <cell r="M882" t="str">
            <v>0993347779001</v>
          </cell>
          <cell r="N882" t="str">
            <v>0982216632</v>
          </cell>
          <cell r="O882" t="str">
            <v/>
          </cell>
          <cell r="P882" t="str">
            <v>GUAYAQUIL</v>
          </cell>
          <cell r="Q882" t="str">
            <v>GUAYAQUIL</v>
          </cell>
          <cell r="R882" t="str">
            <v>GUAYAS</v>
          </cell>
          <cell r="T882" t="str">
            <v>ITSACOURIER</v>
          </cell>
          <cell r="U882" t="str">
            <v>FLEXNETUIO_GYE</v>
          </cell>
          <cell r="V882">
            <v>1</v>
          </cell>
          <cell r="W882">
            <v>1</v>
          </cell>
          <cell r="X882" t="str">
            <v>FLEXNET ECUADOR - MDELIVERY</v>
          </cell>
          <cell r="Y882" t="str">
            <v>CALLE 28 DE JUNIO S/N Y GARCIA MORENO ENTRADA LLANO GRANDE</v>
          </cell>
        </row>
        <row r="883">
          <cell r="A883" t="str">
            <v>2479714</v>
          </cell>
          <cell r="B883">
            <v>487097</v>
          </cell>
          <cell r="C883" t="str">
            <v>2479714</v>
          </cell>
          <cell r="D883" t="str">
            <v>MDELIVERY</v>
          </cell>
          <cell r="E883" t="str">
            <v>DESPACHO</v>
          </cell>
          <cell r="F883" t="str">
            <v>NORMAL</v>
          </cell>
          <cell r="G883" t="str">
            <v>031080002479714</v>
          </cell>
          <cell r="H883">
            <v>44922</v>
          </cell>
          <cell r="I883" t="str">
            <v>ENTREGADO</v>
          </cell>
          <cell r="J883">
            <v>44923</v>
          </cell>
          <cell r="K883" t="str">
            <v>WILSON RIGOBERTO GUADAMUD MOREIRA_WILSON RIGOBERTO GUADAMUD MOREIRA</v>
          </cell>
          <cell r="L883" t="str">
            <v xml:space="preserve">Calle Santa Rosa y Walter aguirre UNIDAD EDUCATIVA ROSA ZARATE </v>
          </cell>
          <cell r="M883" t="str">
            <v>1709897050001</v>
          </cell>
          <cell r="N883" t="str">
            <v>0959493993/0996464326</v>
          </cell>
          <cell r="O883" t="str">
            <v/>
          </cell>
          <cell r="P883" t="str">
            <v>LA CONCORDIA</v>
          </cell>
          <cell r="Q883" t="str">
            <v>LA CONCORDIA</v>
          </cell>
          <cell r="R883" t="str">
            <v>ESMERALDAS</v>
          </cell>
          <cell r="T883" t="str">
            <v>TRAMACO</v>
          </cell>
          <cell r="U883" t="str">
            <v>FLEXNETUIO_PROVINCIA</v>
          </cell>
          <cell r="V883">
            <v>1</v>
          </cell>
          <cell r="W883">
            <v>1</v>
          </cell>
          <cell r="X883" t="str">
            <v>FLEXNET ECUADOR - MDELIVERY</v>
          </cell>
          <cell r="Y883" t="str">
            <v>CALLE 28 DE JUNIO S/N Y GARCIA MORENO ENTRADA LLANO GRANDE</v>
          </cell>
        </row>
        <row r="884">
          <cell r="A884" t="str">
            <v>2479715</v>
          </cell>
          <cell r="B884">
            <v>487098</v>
          </cell>
          <cell r="C884" t="str">
            <v>2479715</v>
          </cell>
          <cell r="D884" t="str">
            <v>MDELIVERY</v>
          </cell>
          <cell r="E884" t="str">
            <v>DESPACHO</v>
          </cell>
          <cell r="F884" t="str">
            <v>NORMAL</v>
          </cell>
          <cell r="G884" t="str">
            <v>FT76920</v>
          </cell>
          <cell r="H884">
            <v>44922</v>
          </cell>
          <cell r="I884" t="str">
            <v>ENTREGADO</v>
          </cell>
          <cell r="J884">
            <v>44923</v>
          </cell>
          <cell r="K884" t="str">
            <v xml:space="preserve">Silvana Morales o wilson pachacama_COMPANIA DE TRANSPORTE DE TAXIS TRANSTRIANGULO S A </v>
          </cell>
          <cell r="L884" t="str">
            <v>PICHINCHA QUITO ALANGASI AVENIDA ARGENTINA OE9 72 Y PASAJE NuMERO CUATRO</v>
          </cell>
          <cell r="M884" t="str">
            <v>1792430089001</v>
          </cell>
          <cell r="N884" t="str">
            <v>992735593</v>
          </cell>
          <cell r="O884" t="str">
            <v/>
          </cell>
          <cell r="P884" t="str">
            <v>QUITO</v>
          </cell>
          <cell r="Q884" t="str">
            <v>QUITO</v>
          </cell>
          <cell r="R884" t="str">
            <v>PICHINCHA</v>
          </cell>
          <cell r="T884" t="str">
            <v>FLEXTRANS UIO</v>
          </cell>
          <cell r="U884" t="str">
            <v>FLEXNETUIO_LOCAL</v>
          </cell>
          <cell r="V884">
            <v>1</v>
          </cell>
          <cell r="W884">
            <v>1</v>
          </cell>
          <cell r="X884" t="str">
            <v>FLEXNET ECUADOR - MDELIVERY</v>
          </cell>
          <cell r="Y884" t="str">
            <v>CALLE 28 DE JUNIO S/N Y GARCIA MORENO ENTRADA LLANO GRANDE</v>
          </cell>
        </row>
        <row r="885">
          <cell r="A885" t="str">
            <v>2479716</v>
          </cell>
          <cell r="B885">
            <v>487099</v>
          </cell>
          <cell r="C885" t="str">
            <v>2479716</v>
          </cell>
          <cell r="D885" t="str">
            <v>MDELIVERY</v>
          </cell>
          <cell r="E885" t="str">
            <v>DESPACHO</v>
          </cell>
          <cell r="F885" t="str">
            <v>NORMAL</v>
          </cell>
          <cell r="G885" t="str">
            <v>TF90926</v>
          </cell>
          <cell r="H885">
            <v>44922</v>
          </cell>
          <cell r="I885" t="str">
            <v>ENTREGADO</v>
          </cell>
          <cell r="J885">
            <v>44923</v>
          </cell>
          <cell r="K885" t="str">
            <v xml:space="preserve">Nathalia Palacios_HACIENDA CELIA MARIA C A </v>
          </cell>
          <cell r="L885" t="str">
            <v>Luque 127 y Pedro Carbo</v>
          </cell>
          <cell r="M885" t="str">
            <v>0790049055001</v>
          </cell>
          <cell r="N885" t="str">
            <v>0999489566</v>
          </cell>
          <cell r="O885" t="str">
            <v/>
          </cell>
          <cell r="P885" t="str">
            <v>GUAYAQUIL</v>
          </cell>
          <cell r="Q885" t="str">
            <v>GUAYAQUIL</v>
          </cell>
          <cell r="R885" t="str">
            <v>GUAYAS</v>
          </cell>
          <cell r="T885" t="str">
            <v>ITSACOURIER</v>
          </cell>
          <cell r="U885" t="str">
            <v>FLEXNETUIO_GYE</v>
          </cell>
          <cell r="V885">
            <v>1</v>
          </cell>
          <cell r="W885">
            <v>1</v>
          </cell>
          <cell r="X885" t="str">
            <v>FLEXNET ECUADOR - MDELIVERY</v>
          </cell>
          <cell r="Y885" t="str">
            <v>CALLE 28 DE JUNIO S/N Y GARCIA MORENO ENTRADA LLANO GRANDE</v>
          </cell>
        </row>
        <row r="886">
          <cell r="A886" t="str">
            <v>2479717</v>
          </cell>
          <cell r="B886">
            <v>487100</v>
          </cell>
          <cell r="C886" t="str">
            <v>2479717</v>
          </cell>
          <cell r="D886" t="str">
            <v>MDELIVERY</v>
          </cell>
          <cell r="E886" t="str">
            <v>DESPACHO</v>
          </cell>
          <cell r="F886" t="str">
            <v>NORMAL</v>
          </cell>
          <cell r="G886" t="str">
            <v>FT76921</v>
          </cell>
          <cell r="H886">
            <v>44922</v>
          </cell>
          <cell r="I886" t="str">
            <v>ENTREGADO</v>
          </cell>
          <cell r="J886">
            <v>44923</v>
          </cell>
          <cell r="K886" t="str">
            <v xml:space="preserve">ELIZABETH BAYAS_START PC TECHNOLOGY IMPORTADOR Y DISTRIBUIDOR S A </v>
          </cell>
          <cell r="L886" t="str">
            <v>AV COLON OE 120 Y ULLOA</v>
          </cell>
          <cell r="M886" t="str">
            <v>1793190352001</v>
          </cell>
          <cell r="N886" t="str">
            <v>0983883858/0962210029</v>
          </cell>
          <cell r="O886" t="str">
            <v/>
          </cell>
          <cell r="P886" t="str">
            <v>QUITO</v>
          </cell>
          <cell r="Q886" t="str">
            <v>QUITO</v>
          </cell>
          <cell r="R886" t="str">
            <v>PICHINCHA</v>
          </cell>
          <cell r="T886" t="str">
            <v>ITSACOURIER</v>
          </cell>
          <cell r="U886" t="str">
            <v>FLEXNETUIO_LOCAL</v>
          </cell>
          <cell r="V886">
            <v>1</v>
          </cell>
          <cell r="W886">
            <v>1</v>
          </cell>
          <cell r="X886" t="str">
            <v>FLEXNET ECUADOR - MDELIVERY</v>
          </cell>
          <cell r="Y886" t="str">
            <v>CALLE 28 DE JUNIO S/N Y GARCIA MORENO ENTRADA LLANO GRANDE</v>
          </cell>
        </row>
        <row r="887">
          <cell r="A887" t="str">
            <v>2479718</v>
          </cell>
          <cell r="B887">
            <v>487101</v>
          </cell>
          <cell r="C887" t="str">
            <v>2479718</v>
          </cell>
          <cell r="D887" t="str">
            <v>MDELIVERY</v>
          </cell>
          <cell r="E887" t="str">
            <v>DESPACHO</v>
          </cell>
          <cell r="F887" t="str">
            <v>NORMAL</v>
          </cell>
          <cell r="G887" t="str">
            <v>FT76910</v>
          </cell>
          <cell r="H887">
            <v>44922</v>
          </cell>
          <cell r="I887" t="str">
            <v>ENTREGADO</v>
          </cell>
          <cell r="J887">
            <v>44923</v>
          </cell>
          <cell r="K887" t="str">
            <v xml:space="preserve">Lucia Villareal_ENMARSI CIA LTDA </v>
          </cell>
          <cell r="L887" t="str">
            <v xml:space="preserve">Yanez Pinzon 678 y Av Colon edificio Pollos Campero </v>
          </cell>
          <cell r="M887" t="str">
            <v>1791997891001</v>
          </cell>
          <cell r="N887" t="str">
            <v>0995259395</v>
          </cell>
          <cell r="O887" t="str">
            <v/>
          </cell>
          <cell r="P887" t="str">
            <v>QUITO</v>
          </cell>
          <cell r="Q887" t="str">
            <v>QUITO</v>
          </cell>
          <cell r="R887" t="str">
            <v>PICHINCHA</v>
          </cell>
          <cell r="T887" t="str">
            <v>ITSACOURIER</v>
          </cell>
          <cell r="U887" t="str">
            <v>FLEXNETUIO_LOCAL</v>
          </cell>
          <cell r="V887">
            <v>1</v>
          </cell>
          <cell r="W887">
            <v>1</v>
          </cell>
          <cell r="X887" t="str">
            <v>FLEXNET ECUADOR - MDELIVERY</v>
          </cell>
          <cell r="Y887" t="str">
            <v>CALLE 28 DE JUNIO S/N Y GARCIA MORENO ENTRADA LLANO GRANDE</v>
          </cell>
        </row>
        <row r="888">
          <cell r="A888" t="str">
            <v>2479728</v>
          </cell>
          <cell r="B888">
            <v>487102</v>
          </cell>
          <cell r="C888" t="str">
            <v>2479728</v>
          </cell>
          <cell r="D888" t="str">
            <v>MDELIVERY</v>
          </cell>
          <cell r="E888" t="str">
            <v>DESPACHO</v>
          </cell>
          <cell r="F888" t="str">
            <v>NORMAL</v>
          </cell>
          <cell r="G888" t="str">
            <v>FT76933</v>
          </cell>
          <cell r="H888">
            <v>44922</v>
          </cell>
          <cell r="I888" t="str">
            <v>ENTREGADO</v>
          </cell>
          <cell r="J888">
            <v>44923</v>
          </cell>
          <cell r="K888" t="str">
            <v xml:space="preserve">MELVIN SAENZ_QUIFATEX S A </v>
          </cell>
          <cell r="L888" t="str">
            <v>LIBERTADOR OE5 317 Y EUGENIO MORENO SECTOR COTOCOLLAO CASA DE DOS PISOS COLOR PLOMO</v>
          </cell>
          <cell r="M888" t="str">
            <v>1790371506001</v>
          </cell>
          <cell r="N888" t="str">
            <v>0992504573</v>
          </cell>
          <cell r="O888" t="str">
            <v/>
          </cell>
          <cell r="P888" t="str">
            <v>QUITO</v>
          </cell>
          <cell r="Q888" t="str">
            <v>QUITO</v>
          </cell>
          <cell r="R888" t="str">
            <v>PICHINCHA</v>
          </cell>
          <cell r="T888" t="str">
            <v>ITSACOURIER</v>
          </cell>
          <cell r="U888" t="str">
            <v>FLEXNETUIO_LOCAL</v>
          </cell>
          <cell r="V888">
            <v>1</v>
          </cell>
          <cell r="W888">
            <v>1</v>
          </cell>
          <cell r="X888" t="str">
            <v>FLEXNET ECUADOR - MDELIVERY</v>
          </cell>
          <cell r="Y888" t="str">
            <v>CALLE 28 DE JUNIO S/N Y GARCIA MORENO ENTRADA LLANO GRANDE</v>
          </cell>
        </row>
        <row r="889">
          <cell r="A889" t="str">
            <v>2479730</v>
          </cell>
          <cell r="B889">
            <v>487103</v>
          </cell>
          <cell r="C889" t="str">
            <v>2479730</v>
          </cell>
          <cell r="D889" t="str">
            <v>MDELIVERY</v>
          </cell>
          <cell r="E889" t="str">
            <v>DESPACHO</v>
          </cell>
          <cell r="F889" t="str">
            <v>NORMAL</v>
          </cell>
          <cell r="G889" t="str">
            <v>TF90916</v>
          </cell>
          <cell r="H889">
            <v>44922</v>
          </cell>
          <cell r="I889" t="str">
            <v>EN_TRANSITO</v>
          </cell>
          <cell r="J889">
            <v>44923</v>
          </cell>
          <cell r="K889" t="str">
            <v>Tanya Ruano Gestora_SWISSOIL DEL ECUADOR S A SWISSOIL</v>
          </cell>
          <cell r="L889" t="str">
            <v xml:space="preserve"> GUAYAS GUAYAQUIL Ciudadela Nueve de Octubre Callejon Noveno entre Av Domingo Comin y La Ria Guayaquil Ecuador </v>
          </cell>
          <cell r="M889" t="str">
            <v>0992634839001</v>
          </cell>
          <cell r="N889" t="str">
            <v>0994629431</v>
          </cell>
          <cell r="O889" t="str">
            <v/>
          </cell>
          <cell r="P889" t="str">
            <v>GUAYAQUIL</v>
          </cell>
          <cell r="Q889" t="str">
            <v>GUAYAQUIL</v>
          </cell>
          <cell r="R889" t="str">
            <v>GUAYAS</v>
          </cell>
          <cell r="T889" t="str">
            <v>ITSACOURIER</v>
          </cell>
          <cell r="U889" t="str">
            <v>FLEXNETUIO_GYE</v>
          </cell>
          <cell r="V889">
            <v>1</v>
          </cell>
          <cell r="W889">
            <v>1</v>
          </cell>
          <cell r="X889" t="str">
            <v>FLEXNET ECUADOR - MDELIVERY</v>
          </cell>
          <cell r="Y889" t="str">
            <v>CALLE 28 DE JUNIO S/N Y GARCIA MORENO ENTRADA LLANO GRANDE</v>
          </cell>
        </row>
        <row r="890">
          <cell r="A890" t="str">
            <v>2479731</v>
          </cell>
          <cell r="B890">
            <v>487104</v>
          </cell>
          <cell r="C890" t="str">
            <v>2479731</v>
          </cell>
          <cell r="D890" t="str">
            <v>MDELIVERY</v>
          </cell>
          <cell r="E890" t="str">
            <v>DESPACHO</v>
          </cell>
          <cell r="F890" t="str">
            <v>NORMAL</v>
          </cell>
          <cell r="G890" t="str">
            <v>FT76911</v>
          </cell>
          <cell r="H890">
            <v>44922</v>
          </cell>
          <cell r="I890" t="str">
            <v>ENTREGADO</v>
          </cell>
          <cell r="J890">
            <v>44923</v>
          </cell>
          <cell r="K890" t="str">
            <v xml:space="preserve">JORGE HINOJOSA_DKOCINA CIA LTDA </v>
          </cell>
          <cell r="L890" t="str">
            <v>PORTUGAL 750 E9 89 Y REPUBLICA DE EL SALVADOR</v>
          </cell>
          <cell r="M890" t="str">
            <v>1791268709001</v>
          </cell>
          <cell r="N890" t="str">
            <v>0999828429</v>
          </cell>
          <cell r="O890" t="str">
            <v/>
          </cell>
          <cell r="P890" t="str">
            <v>QUITO</v>
          </cell>
          <cell r="Q890" t="str">
            <v>QUITO</v>
          </cell>
          <cell r="R890" t="str">
            <v>PICHINCHA</v>
          </cell>
          <cell r="T890" t="str">
            <v>ITSACOURIER</v>
          </cell>
          <cell r="U890" t="str">
            <v>FLEXNETUIO_LOCAL</v>
          </cell>
          <cell r="V890">
            <v>1</v>
          </cell>
          <cell r="W890">
            <v>1</v>
          </cell>
          <cell r="X890" t="str">
            <v>FLEXNET ECUADOR - MDELIVERY</v>
          </cell>
          <cell r="Y890" t="str">
            <v>CALLE 28 DE JUNIO S/N Y GARCIA MORENO ENTRADA LLANO GRANDE</v>
          </cell>
        </row>
        <row r="891">
          <cell r="A891" t="str">
            <v>2479732</v>
          </cell>
          <cell r="B891">
            <v>487105</v>
          </cell>
          <cell r="C891" t="str">
            <v>2479732</v>
          </cell>
          <cell r="D891" t="str">
            <v>MDELIVERY</v>
          </cell>
          <cell r="E891" t="str">
            <v>DESPACHO</v>
          </cell>
          <cell r="F891" t="str">
            <v>NORMAL</v>
          </cell>
          <cell r="G891" t="str">
            <v>031080002479732</v>
          </cell>
          <cell r="H891">
            <v>44922</v>
          </cell>
          <cell r="I891" t="str">
            <v>ENTREGADO</v>
          </cell>
          <cell r="J891">
            <v>44923</v>
          </cell>
          <cell r="K891" t="str">
            <v>Johanna Torres_COOPERATIVA DE AHORRO Y CREDITO DE LOS EMPLEADOS D</v>
          </cell>
          <cell r="L891" t="str">
            <v>Km 7 5 Via Daule con int Av Juan Tanca Marengo</v>
          </cell>
          <cell r="M891" t="str">
            <v>0992284048001</v>
          </cell>
          <cell r="N891" t="str">
            <v>0984680686</v>
          </cell>
          <cell r="O891" t="str">
            <v/>
          </cell>
          <cell r="P891" t="str">
            <v>GUAYAQUIL</v>
          </cell>
          <cell r="Q891" t="str">
            <v>GUAYAQUIL</v>
          </cell>
          <cell r="R891" t="str">
            <v>GUAYAS</v>
          </cell>
          <cell r="T891" t="str">
            <v>TRAMACO</v>
          </cell>
          <cell r="U891" t="str">
            <v>FLEXNETUIO_GYE</v>
          </cell>
          <cell r="V891">
            <v>1</v>
          </cell>
          <cell r="W891">
            <v>1</v>
          </cell>
          <cell r="X891" t="str">
            <v>FLEXNET ECUADOR - MDELIVERY</v>
          </cell>
          <cell r="Y891" t="str">
            <v>CALLE 28 DE JUNIO S/N Y GARCIA MORENO ENTRADA LLANO GRANDE</v>
          </cell>
        </row>
        <row r="892">
          <cell r="A892" t="str">
            <v>2479734</v>
          </cell>
          <cell r="B892">
            <v>487106</v>
          </cell>
          <cell r="C892" t="str">
            <v>2479734</v>
          </cell>
          <cell r="D892" t="str">
            <v>MDELIVERY</v>
          </cell>
          <cell r="E892" t="str">
            <v>DESPACHO</v>
          </cell>
          <cell r="F892" t="str">
            <v>NORMAL</v>
          </cell>
          <cell r="G892" t="str">
            <v>FT76916</v>
          </cell>
          <cell r="H892">
            <v>44922</v>
          </cell>
          <cell r="I892" t="str">
            <v>ENTREGADO</v>
          </cell>
          <cell r="J892">
            <v>44923</v>
          </cell>
          <cell r="K892" t="str">
            <v xml:space="preserve">Azucena Guerrero Rojas_MEGO NETWORKS MEGONETWORKS S A </v>
          </cell>
          <cell r="L892" t="str">
            <v>Republica del Salvador N36 84 y Suecia Edif Quilates piso 11 ofic 112</v>
          </cell>
          <cell r="M892" t="str">
            <v>1793065457001</v>
          </cell>
          <cell r="N892" t="str">
            <v>0983841575</v>
          </cell>
          <cell r="O892" t="str">
            <v/>
          </cell>
          <cell r="P892" t="str">
            <v>QUITO</v>
          </cell>
          <cell r="Q892" t="str">
            <v>QUITO</v>
          </cell>
          <cell r="R892" t="str">
            <v>PICHINCHA</v>
          </cell>
          <cell r="T892" t="str">
            <v>ITSACOURIER</v>
          </cell>
          <cell r="U892" t="str">
            <v>FLEXNETUIO_LOCAL</v>
          </cell>
          <cell r="V892">
            <v>1</v>
          </cell>
          <cell r="W892">
            <v>1</v>
          </cell>
          <cell r="X892" t="str">
            <v>FLEXNET ECUADOR - MDELIVERY</v>
          </cell>
          <cell r="Y892" t="str">
            <v>CALLE 28 DE JUNIO S/N Y GARCIA MORENO ENTRADA LLANO GRANDE</v>
          </cell>
        </row>
        <row r="893">
          <cell r="A893" t="str">
            <v>2479735</v>
          </cell>
          <cell r="B893">
            <v>487107</v>
          </cell>
          <cell r="C893" t="str">
            <v>2479735</v>
          </cell>
          <cell r="D893" t="str">
            <v>MDELIVERY</v>
          </cell>
          <cell r="E893" t="str">
            <v>DESPACHO</v>
          </cell>
          <cell r="F893" t="str">
            <v>NORMAL</v>
          </cell>
          <cell r="G893" t="str">
            <v>FT76918</v>
          </cell>
          <cell r="H893">
            <v>44922</v>
          </cell>
          <cell r="I893" t="str">
            <v>ENTREGADO</v>
          </cell>
          <cell r="J893">
            <v>44923</v>
          </cell>
          <cell r="K893" t="str">
            <v>CECILIA BASTIDAS KEVIN CARRION_BANCO INTERNACIONAL</v>
          </cell>
          <cell r="L893" t="str">
            <v>PATRIA Y 9 DE OCTUBRE MATRIZ BANCO INTERNACIONAL AREA DE CORRESPONDENCIA</v>
          </cell>
          <cell r="M893" t="str">
            <v>1790098354001</v>
          </cell>
          <cell r="N893" t="str">
            <v>0987069659</v>
          </cell>
          <cell r="O893" t="str">
            <v/>
          </cell>
          <cell r="P893" t="str">
            <v>QUITO</v>
          </cell>
          <cell r="Q893" t="str">
            <v>QUITO</v>
          </cell>
          <cell r="R893" t="str">
            <v>PICHINCHA</v>
          </cell>
          <cell r="T893" t="str">
            <v>ITSACOURIER</v>
          </cell>
          <cell r="U893" t="str">
            <v>FLEXNETUIO_LOCAL</v>
          </cell>
          <cell r="V893">
            <v>1</v>
          </cell>
          <cell r="W893">
            <v>1</v>
          </cell>
          <cell r="X893" t="str">
            <v>FLEXNET ECUADOR - MDELIVERY</v>
          </cell>
          <cell r="Y893" t="str">
            <v>CALLE 28 DE JUNIO S/N Y GARCIA MORENO ENTRADA LLANO GRANDE</v>
          </cell>
        </row>
        <row r="894">
          <cell r="A894" t="str">
            <v>2479738</v>
          </cell>
          <cell r="B894">
            <v>487108</v>
          </cell>
          <cell r="C894" t="str">
            <v>2479738</v>
          </cell>
          <cell r="D894" t="str">
            <v>MDELIVERY</v>
          </cell>
          <cell r="E894" t="str">
            <v>DESPACHO</v>
          </cell>
          <cell r="F894" t="str">
            <v>NORMAL</v>
          </cell>
          <cell r="G894" t="str">
            <v>031080002479738</v>
          </cell>
          <cell r="H894">
            <v>44922</v>
          </cell>
          <cell r="I894" t="str">
            <v>INCIDENCIA</v>
          </cell>
          <cell r="J894">
            <v>44923</v>
          </cell>
          <cell r="K894" t="str">
            <v>DEIVIS CARLOS CARABALI QUINONEZ_DEIVIS CARLOS CARABALI QUINONEZ</v>
          </cell>
          <cell r="L894" t="str">
            <v>QUININDE ESMERALDAS DIAGONAL A LA IGLESIA DE JERUSALEN AV MARCO PROANO Y TENIENTE HERRERA CASA DOS PLANTAS CAFe CON PUERTA NEGRA DE GARAGE</v>
          </cell>
          <cell r="M894" t="str">
            <v>0803445287</v>
          </cell>
          <cell r="N894" t="str">
            <v>961486641</v>
          </cell>
          <cell r="O894" t="str">
            <v/>
          </cell>
          <cell r="P894" t="str">
            <v>QUININDE</v>
          </cell>
          <cell r="Q894" t="str">
            <v>QUININDE</v>
          </cell>
          <cell r="R894" t="str">
            <v>ESMERALDAS</v>
          </cell>
          <cell r="T894" t="str">
            <v>TRAMACO</v>
          </cell>
          <cell r="U894" t="str">
            <v>FLEXNETUIO_PROVINCIA</v>
          </cell>
          <cell r="V894">
            <v>1</v>
          </cell>
          <cell r="W894">
            <v>1</v>
          </cell>
          <cell r="X894" t="str">
            <v>FLEXNET ECUADOR - MDELIVERY</v>
          </cell>
          <cell r="Y894" t="str">
            <v>CALLE 28 DE JUNIO S/N Y GARCIA MORENO ENTRADA LLANO GRANDE</v>
          </cell>
        </row>
        <row r="895">
          <cell r="A895" t="str">
            <v>2479739</v>
          </cell>
          <cell r="B895">
            <v>487109</v>
          </cell>
          <cell r="C895" t="str">
            <v>2479739</v>
          </cell>
          <cell r="D895" t="str">
            <v>MDELIVERY</v>
          </cell>
          <cell r="E895" t="str">
            <v>DESPACHO</v>
          </cell>
          <cell r="F895" t="str">
            <v>NORMAL</v>
          </cell>
          <cell r="G895" t="str">
            <v>TF90922</v>
          </cell>
          <cell r="H895">
            <v>44922</v>
          </cell>
          <cell r="I895" t="str">
            <v>ENTREGADO</v>
          </cell>
          <cell r="J895">
            <v>44923</v>
          </cell>
          <cell r="K895" t="str">
            <v xml:space="preserve">Mariel Cornejo Iglesias_CORNEJO Y IGLESIAS ASOCIADOS S A </v>
          </cell>
          <cell r="L895" t="str">
            <v>oficina Jose Santiago Castillo Mz 701 solar 14</v>
          </cell>
          <cell r="M895" t="str">
            <v>0992316241001</v>
          </cell>
          <cell r="N895" t="str">
            <v>0997059444</v>
          </cell>
          <cell r="O895" t="str">
            <v/>
          </cell>
          <cell r="P895" t="str">
            <v>GUAYAQUIL</v>
          </cell>
          <cell r="Q895" t="str">
            <v>GUAYAQUIL</v>
          </cell>
          <cell r="R895" t="str">
            <v>GUAYAS</v>
          </cell>
          <cell r="T895" t="str">
            <v>ITSACOURIER</v>
          </cell>
          <cell r="U895" t="str">
            <v>FLEXNETUIO_GYE</v>
          </cell>
          <cell r="V895">
            <v>1</v>
          </cell>
          <cell r="W895">
            <v>1</v>
          </cell>
          <cell r="X895" t="str">
            <v>FLEXNET ECUADOR - MDELIVERY</v>
          </cell>
          <cell r="Y895" t="str">
            <v>CALLE 28 DE JUNIO S/N Y GARCIA MORENO ENTRADA LLANO GRANDE</v>
          </cell>
        </row>
        <row r="896">
          <cell r="A896" t="str">
            <v>2479766</v>
          </cell>
          <cell r="B896">
            <v>487110</v>
          </cell>
          <cell r="C896" t="str">
            <v>2479766</v>
          </cell>
          <cell r="D896" t="str">
            <v>MDELIVERY</v>
          </cell>
          <cell r="E896" t="str">
            <v>DESPACHO</v>
          </cell>
          <cell r="F896" t="str">
            <v>NORMAL</v>
          </cell>
          <cell r="G896" t="str">
            <v>FT76922</v>
          </cell>
          <cell r="H896">
            <v>44922</v>
          </cell>
          <cell r="I896" t="str">
            <v>ENTREGADO</v>
          </cell>
          <cell r="J896">
            <v>44923</v>
          </cell>
          <cell r="K896" t="str">
            <v xml:space="preserve">VILLGROUP S A S _VILLGROUP S A S </v>
          </cell>
          <cell r="L896" t="str">
            <v>Av De la Republica Oe247 y Teresa de Cepeda</v>
          </cell>
          <cell r="M896" t="str">
            <v>1793200196001</v>
          </cell>
          <cell r="N896" t="str">
            <v>0958608665</v>
          </cell>
          <cell r="O896" t="str">
            <v/>
          </cell>
          <cell r="P896" t="str">
            <v>QUITO</v>
          </cell>
          <cell r="Q896" t="str">
            <v>QUITO</v>
          </cell>
          <cell r="R896" t="str">
            <v>PICHINCHA</v>
          </cell>
          <cell r="T896" t="str">
            <v>ITSACOURIER</v>
          </cell>
          <cell r="U896" t="str">
            <v>FLEXNETUIO_LOCAL</v>
          </cell>
          <cell r="V896">
            <v>1</v>
          </cell>
          <cell r="W896">
            <v>1</v>
          </cell>
          <cell r="X896" t="str">
            <v>FLEXNET ECUADOR - MDELIVERY</v>
          </cell>
          <cell r="Y896" t="str">
            <v>CALLE 28 DE JUNIO S/N Y GARCIA MORENO ENTRADA LLANO GRANDE</v>
          </cell>
        </row>
        <row r="897">
          <cell r="A897" t="str">
            <v>2479768</v>
          </cell>
          <cell r="B897">
            <v>487111</v>
          </cell>
          <cell r="C897" t="str">
            <v>2479768</v>
          </cell>
          <cell r="D897" t="str">
            <v>MDELIVERY</v>
          </cell>
          <cell r="E897" t="str">
            <v>DESPACHO</v>
          </cell>
          <cell r="F897" t="str">
            <v>NORMAL</v>
          </cell>
          <cell r="G897" t="str">
            <v>TF90932</v>
          </cell>
          <cell r="H897">
            <v>44922</v>
          </cell>
          <cell r="I897" t="str">
            <v>ENTREGADO</v>
          </cell>
          <cell r="J897">
            <v>44923</v>
          </cell>
          <cell r="K897" t="str">
            <v>MIRELLA FREIRE CHRISTIAN ECHANIQUE_INMOBILIARIA SAN JORGE SA</v>
          </cell>
          <cell r="L897" t="str">
            <v>URDENOR 1 MZ 121 SL 2 DETRaS DE JARDINES DE ESPERANZA</v>
          </cell>
          <cell r="M897" t="str">
            <v>0990158916001</v>
          </cell>
          <cell r="N897" t="str">
            <v>0999477298</v>
          </cell>
          <cell r="O897" t="str">
            <v/>
          </cell>
          <cell r="P897" t="str">
            <v>GUAYAQUIL</v>
          </cell>
          <cell r="Q897" t="str">
            <v>GUAYAQUIL</v>
          </cell>
          <cell r="R897" t="str">
            <v>GUAYAS</v>
          </cell>
          <cell r="T897" t="str">
            <v>ITSACOURIER</v>
          </cell>
          <cell r="U897" t="str">
            <v>FLEXNETUIO_GYE</v>
          </cell>
          <cell r="V897">
            <v>1</v>
          </cell>
          <cell r="W897">
            <v>1</v>
          </cell>
          <cell r="X897" t="str">
            <v>FLEXNET ECUADOR - MDELIVERY</v>
          </cell>
          <cell r="Y897" t="str">
            <v>CALLE 28 DE JUNIO S/N Y GARCIA MORENO ENTRADA LLANO GRANDE</v>
          </cell>
        </row>
        <row r="898">
          <cell r="A898" t="str">
            <v>2479769</v>
          </cell>
          <cell r="B898">
            <v>487112</v>
          </cell>
          <cell r="C898" t="str">
            <v>2479769</v>
          </cell>
          <cell r="D898" t="str">
            <v>MDELIVERY</v>
          </cell>
          <cell r="E898" t="str">
            <v>DESPACHO</v>
          </cell>
          <cell r="F898" t="str">
            <v>NORMAL</v>
          </cell>
          <cell r="G898" t="str">
            <v>TF90918</v>
          </cell>
          <cell r="H898">
            <v>44922</v>
          </cell>
          <cell r="I898" t="str">
            <v>ENTREGADO</v>
          </cell>
          <cell r="J898">
            <v>44923</v>
          </cell>
          <cell r="K898" t="str">
            <v xml:space="preserve">Xavier Bourne Macias_TRACTO PARTES S A </v>
          </cell>
          <cell r="L898" t="str">
            <v>Luis Urdaneta 212 y Cordova</v>
          </cell>
          <cell r="M898" t="str">
            <v>0990182868001</v>
          </cell>
          <cell r="N898" t="str">
            <v>0994009592</v>
          </cell>
          <cell r="O898" t="str">
            <v/>
          </cell>
          <cell r="P898" t="str">
            <v>GUAYAQUIL</v>
          </cell>
          <cell r="Q898" t="str">
            <v>GUAYAQUIL</v>
          </cell>
          <cell r="R898" t="str">
            <v>GUAYAS</v>
          </cell>
          <cell r="T898" t="str">
            <v>ITSACOURIER</v>
          </cell>
          <cell r="U898" t="str">
            <v>FLEXNETUIO_GYE</v>
          </cell>
          <cell r="V898">
            <v>1</v>
          </cell>
          <cell r="W898">
            <v>1</v>
          </cell>
          <cell r="X898" t="str">
            <v>FLEXNET ECUADOR - MDELIVERY</v>
          </cell>
          <cell r="Y898" t="str">
            <v>CALLE 28 DE JUNIO S/N Y GARCIA MORENO ENTRADA LLANO GRANDE</v>
          </cell>
        </row>
        <row r="899">
          <cell r="A899" t="str">
            <v>2479779</v>
          </cell>
          <cell r="B899">
            <v>487113</v>
          </cell>
          <cell r="C899" t="str">
            <v>2479779</v>
          </cell>
          <cell r="D899" t="str">
            <v>MDELIVERY</v>
          </cell>
          <cell r="E899" t="str">
            <v>DESPACHO</v>
          </cell>
          <cell r="F899" t="str">
            <v>NORMAL</v>
          </cell>
          <cell r="G899" t="str">
            <v>031080002479779</v>
          </cell>
          <cell r="H899">
            <v>44922</v>
          </cell>
          <cell r="I899" t="str">
            <v>INCIDENCIA</v>
          </cell>
          <cell r="J899">
            <v>44923</v>
          </cell>
          <cell r="K899" t="str">
            <v>JUAN CARLOS MONTENEGRO_JORGE OMAR VILCA CRESPO</v>
          </cell>
          <cell r="L899" t="str">
            <v>THOMAS DE BERLANGA E ISLA ESPANOLA CONJUNTO VALENTINA DEJAR EN GARITA</v>
          </cell>
          <cell r="M899" t="str">
            <v>0504136888</v>
          </cell>
          <cell r="N899" t="str">
            <v>0962940371</v>
          </cell>
          <cell r="O899" t="str">
            <v/>
          </cell>
          <cell r="P899" t="str">
            <v>LATACUNGA</v>
          </cell>
          <cell r="Q899" t="str">
            <v>LATACUNGA</v>
          </cell>
          <cell r="R899" t="str">
            <v>COTOPAXI</v>
          </cell>
          <cell r="T899" t="str">
            <v>TRAMACO</v>
          </cell>
          <cell r="U899" t="str">
            <v>FLEXNETUIO_PROVINCIA</v>
          </cell>
          <cell r="V899">
            <v>1</v>
          </cell>
          <cell r="W899">
            <v>1</v>
          </cell>
          <cell r="X899" t="str">
            <v>FLEXNET ECUADOR - MDELIVERY</v>
          </cell>
          <cell r="Y899" t="str">
            <v>CALLE 28 DE JUNIO S/N Y GARCIA MORENO ENTRADA LLANO GRANDE</v>
          </cell>
        </row>
        <row r="900">
          <cell r="A900" t="str">
            <v>2479780</v>
          </cell>
          <cell r="B900">
            <v>487114</v>
          </cell>
          <cell r="C900" t="str">
            <v>2479780</v>
          </cell>
          <cell r="D900" t="str">
            <v>MDELIVERY</v>
          </cell>
          <cell r="E900" t="str">
            <v>DESPACHO</v>
          </cell>
          <cell r="F900" t="str">
            <v>NORMAL</v>
          </cell>
          <cell r="G900" t="str">
            <v>FT76917</v>
          </cell>
          <cell r="H900">
            <v>44922</v>
          </cell>
          <cell r="I900" t="str">
            <v>ENTREGADO</v>
          </cell>
          <cell r="J900">
            <v>44923</v>
          </cell>
          <cell r="K900" t="str">
            <v>VALERIA DIAZ_RICARDO MARINO DIAZ TATICUAN</v>
          </cell>
          <cell r="L900" t="str">
            <v>Caceres bajo calle perimetral casa 10152 casa de 3 pisos con rombos cafe a dos cuadras de parada de buses la moncerrath casa amarilla al frente</v>
          </cell>
          <cell r="M900" t="str">
            <v>1714410030001</v>
          </cell>
          <cell r="N900" t="str">
            <v>0992884193</v>
          </cell>
          <cell r="O900" t="str">
            <v/>
          </cell>
          <cell r="P900" t="str">
            <v>QUITO</v>
          </cell>
          <cell r="Q900" t="str">
            <v>QUITO</v>
          </cell>
          <cell r="R900" t="str">
            <v>PICHINCHA</v>
          </cell>
          <cell r="T900" t="str">
            <v>FLEXTRANS UIO</v>
          </cell>
          <cell r="U900" t="str">
            <v>FLEXNETUIO_LOCAL</v>
          </cell>
          <cell r="V900">
            <v>1</v>
          </cell>
          <cell r="W900">
            <v>1</v>
          </cell>
          <cell r="X900" t="str">
            <v>FLEXNET ECUADOR - MDELIVERY</v>
          </cell>
          <cell r="Y900" t="str">
            <v>CALLE 28 DE JUNIO S/N Y GARCIA MORENO ENTRADA LLANO GRANDE</v>
          </cell>
        </row>
        <row r="901">
          <cell r="A901" t="str">
            <v>SG_2022_2223_2233</v>
          </cell>
          <cell r="B901">
            <v>487077</v>
          </cell>
          <cell r="C901" t="str">
            <v>SG_2022_2223_2233</v>
          </cell>
          <cell r="D901" t="str">
            <v>SG</v>
          </cell>
          <cell r="E901" t="str">
            <v>DESPACHO</v>
          </cell>
          <cell r="F901" t="str">
            <v>NORMAL</v>
          </cell>
          <cell r="G901" t="str">
            <v>031002004137452</v>
          </cell>
          <cell r="H901">
            <v>44922</v>
          </cell>
          <cell r="I901" t="str">
            <v>ENTREGADO</v>
          </cell>
          <cell r="J901">
            <v>44923</v>
          </cell>
          <cell r="K901" t="str">
            <v>TAPITEX MB-CDGA PARQUE INDUSTRIAL</v>
          </cell>
          <cell r="L901" t="str">
            <v>BODEGA PARQUE INDUSTRIAL: AVENIDA DEL TORIL Y CARAPUNGO. A LADO DE LA BODEGA DE HOLCIM</v>
          </cell>
          <cell r="P901" t="str">
            <v>CUENCA</v>
          </cell>
          <cell r="Q901" t="str">
            <v>CUENCA</v>
          </cell>
          <cell r="R901" t="str">
            <v>AZUAY</v>
          </cell>
          <cell r="T901" t="str">
            <v>TRAMACO</v>
          </cell>
          <cell r="U901" t="str">
            <v>FLEXNETGYE_PROVINCIA</v>
          </cell>
          <cell r="V901">
            <v>15</v>
          </cell>
          <cell r="W901">
            <v>87.04</v>
          </cell>
          <cell r="X901" t="str">
            <v>FLEXNET - GYE</v>
          </cell>
          <cell r="Y901" t="str">
            <v>FERNANDO GUTIERREZ HILL KM 8 1/2 VIA DAULE</v>
          </cell>
        </row>
        <row r="902">
          <cell r="A902" t="str">
            <v>SG_2022_2232</v>
          </cell>
          <cell r="B902">
            <v>487076</v>
          </cell>
          <cell r="C902" t="str">
            <v>SG_2022_2232</v>
          </cell>
          <cell r="D902" t="str">
            <v>SG</v>
          </cell>
          <cell r="E902" t="str">
            <v>DESPACHO</v>
          </cell>
          <cell r="F902" t="str">
            <v>NORMAL</v>
          </cell>
          <cell r="G902" t="str">
            <v>90954</v>
          </cell>
          <cell r="H902">
            <v>44922</v>
          </cell>
          <cell r="I902" t="str">
            <v>ENTREGADO</v>
          </cell>
          <cell r="J902">
            <v>44923</v>
          </cell>
          <cell r="K902" t="str">
            <v>SERVICIOS TECNICOS INDUSTRIALES S A.</v>
          </cell>
          <cell r="L902" t="str">
            <v>10 DE AGOSTO Y ANDRÉS MARIN</v>
          </cell>
          <cell r="P902" t="str">
            <v>GUAYAQUIL</v>
          </cell>
          <cell r="Q902" t="str">
            <v>GUAYAQUIL</v>
          </cell>
          <cell r="R902" t="str">
            <v>GUAYAS</v>
          </cell>
          <cell r="T902" t="str">
            <v>ITSACOURIER</v>
          </cell>
          <cell r="U902" t="str">
            <v>FLEXNETGYE_LOCAL</v>
          </cell>
          <cell r="V902">
            <v>30</v>
          </cell>
          <cell r="W902">
            <v>193.62</v>
          </cell>
          <cell r="X902" t="str">
            <v>FLEXNET - GYE</v>
          </cell>
          <cell r="Y902" t="str">
            <v>FERNANDO GUTIERREZ HILL KM 8 1/2 VIA DAULE</v>
          </cell>
        </row>
        <row r="903">
          <cell r="A903" t="str">
            <v>SG_2022_2231</v>
          </cell>
          <cell r="B903">
            <v>487074</v>
          </cell>
          <cell r="C903" t="str">
            <v>SG_2022_2231</v>
          </cell>
          <cell r="D903" t="str">
            <v>SG</v>
          </cell>
          <cell r="E903" t="str">
            <v>DESPACHO</v>
          </cell>
          <cell r="F903" t="str">
            <v>NORMAL</v>
          </cell>
          <cell r="G903" t="str">
            <v>90953</v>
          </cell>
          <cell r="H903">
            <v>44922</v>
          </cell>
          <cell r="I903" t="str">
            <v>ENTREGADO</v>
          </cell>
          <cell r="J903">
            <v>44923</v>
          </cell>
          <cell r="K903" t="str">
            <v>SERVICIO TECNICO DE DISTRIBUCION-SERTECDI</v>
          </cell>
          <cell r="L903" t="str">
            <v>AV. AMÉRICAS 914 Y PLAZA DAÑIN</v>
          </cell>
          <cell r="P903" t="str">
            <v>GUAYAQUIL</v>
          </cell>
          <cell r="Q903" t="str">
            <v>GUAYAQUIL</v>
          </cell>
          <cell r="R903" t="str">
            <v>GUAYAS</v>
          </cell>
          <cell r="T903" t="str">
            <v>ITSACOURIER</v>
          </cell>
          <cell r="U903" t="str">
            <v>FLEXNETGYE_LOCAL</v>
          </cell>
          <cell r="V903">
            <v>1</v>
          </cell>
          <cell r="W903">
            <v>25.81</v>
          </cell>
          <cell r="X903" t="str">
            <v>FLEXNET - GYE</v>
          </cell>
          <cell r="Y903" t="str">
            <v>FERNANDO GUTIERREZ HILL KM 8 1/2 VIA DAULE</v>
          </cell>
        </row>
        <row r="904">
          <cell r="A904" t="str">
            <v>SG_2022_2227</v>
          </cell>
          <cell r="B904">
            <v>487073</v>
          </cell>
          <cell r="C904" t="str">
            <v>SG_2022_2227</v>
          </cell>
          <cell r="D904" t="str">
            <v>SG</v>
          </cell>
          <cell r="E904" t="str">
            <v>DESPACHO</v>
          </cell>
          <cell r="F904" t="str">
            <v>NORMAL</v>
          </cell>
          <cell r="G904" t="str">
            <v>90951</v>
          </cell>
          <cell r="H904">
            <v>44922</v>
          </cell>
          <cell r="I904" t="str">
            <v>ENTREGADO</v>
          </cell>
          <cell r="J904">
            <v>44923</v>
          </cell>
          <cell r="K904" t="str">
            <v>FERREMUNDO</v>
          </cell>
          <cell r="L904" t="str">
            <v>KM. 16 ½  VÍA A DAULE, AV. RÍO DAULE, MZ. C3 SL. 28 Y P.I. PASCUALES.</v>
          </cell>
          <cell r="P904" t="str">
            <v>GUAYAQUIL</v>
          </cell>
          <cell r="Q904" t="str">
            <v>GUAYAQUIL</v>
          </cell>
          <cell r="R904" t="str">
            <v>GUAYAS</v>
          </cell>
          <cell r="T904" t="str">
            <v>ITSACOURIER</v>
          </cell>
          <cell r="U904" t="str">
            <v>EXACTO CARGA SOCIEDAD ANONIMA ALEX MUÑOZ</v>
          </cell>
          <cell r="V904">
            <v>1</v>
          </cell>
          <cell r="W904">
            <v>604.64</v>
          </cell>
          <cell r="X904" t="str">
            <v>FLEXNET - GYE</v>
          </cell>
          <cell r="Y904" t="str">
            <v>FERNANDO GUTIERREZ HILL KM 8 1/2 VIA DAULE</v>
          </cell>
        </row>
        <row r="905">
          <cell r="A905" t="str">
            <v>4768513</v>
          </cell>
          <cell r="B905">
            <v>487052</v>
          </cell>
          <cell r="C905" t="str">
            <v>4768513</v>
          </cell>
          <cell r="D905" t="str">
            <v>MDELIVERY</v>
          </cell>
          <cell r="E905" t="str">
            <v>DESPACHO</v>
          </cell>
          <cell r="F905" t="str">
            <v>NORMAL</v>
          </cell>
          <cell r="G905" t="str">
            <v>031080004768513</v>
          </cell>
          <cell r="H905">
            <v>44922</v>
          </cell>
          <cell r="I905" t="str">
            <v>ENTREGADO</v>
          </cell>
          <cell r="J905">
            <v>44923</v>
          </cell>
          <cell r="K905" t="str">
            <v>JOHAN RAMZAY ROMERO PUIG</v>
          </cell>
          <cell r="L905" t="str">
            <v>LA AURORA AV LEON FEBRES CORDERO  SN</v>
          </cell>
          <cell r="M905" t="str">
            <v>0943496844</v>
          </cell>
          <cell r="N905" t="str">
            <v>0968480874</v>
          </cell>
          <cell r="O905" t="str">
            <v>0968480874</v>
          </cell>
          <cell r="P905" t="str">
            <v>091901</v>
          </cell>
          <cell r="Q905" t="str">
            <v>DAULE</v>
          </cell>
          <cell r="R905" t="str">
            <v>GUAYAS</v>
          </cell>
          <cell r="S905" t="str">
            <v>DAULE</v>
          </cell>
          <cell r="T905" t="str">
            <v>TRAMACO</v>
          </cell>
          <cell r="V905">
            <v>1</v>
          </cell>
          <cell r="W905">
            <v>1</v>
          </cell>
          <cell r="X905" t="str">
            <v>FLEXNET ECUADOR - MDELIVERY</v>
          </cell>
          <cell r="Y905" t="str">
            <v>CALLE 28 DE JUNIO S/N Y GARCIA MORENO ENTRADA LLANO GRANDE</v>
          </cell>
        </row>
        <row r="906">
          <cell r="A906" t="str">
            <v>4768543</v>
          </cell>
          <cell r="B906">
            <v>487053</v>
          </cell>
          <cell r="C906" t="str">
            <v>4768543</v>
          </cell>
          <cell r="D906" t="str">
            <v>MDELIVERY</v>
          </cell>
          <cell r="E906" t="str">
            <v>DESPACHO</v>
          </cell>
          <cell r="F906" t="str">
            <v>NORMAL</v>
          </cell>
          <cell r="G906" t="str">
            <v>031080004768543</v>
          </cell>
          <cell r="H906">
            <v>44922</v>
          </cell>
          <cell r="I906" t="str">
            <v>ENTREGADO</v>
          </cell>
          <cell r="J906">
            <v>44923</v>
          </cell>
          <cell r="K906" t="str">
            <v>NADER AGUSTIN JIMENEZ NEGRON</v>
          </cell>
          <cell r="L906" t="str">
            <v>MACHALA AV 13 AVA SUR  SN  Y CARRERA 11AVA OESTE</v>
          </cell>
          <cell r="M906" t="str">
            <v>0704183185</v>
          </cell>
          <cell r="N906" t="str">
            <v>0984837153</v>
          </cell>
          <cell r="O906" t="str">
            <v>0984837153</v>
          </cell>
          <cell r="P906" t="str">
            <v>070210</v>
          </cell>
          <cell r="Q906" t="str">
            <v>MACHALA</v>
          </cell>
          <cell r="R906" t="str">
            <v>EL ORO</v>
          </cell>
          <cell r="S906" t="str">
            <v>MACHALA</v>
          </cell>
          <cell r="T906" t="str">
            <v>TRAMACO</v>
          </cell>
          <cell r="U906" t="str">
            <v>FLEXNETUIO_PROVINCIA</v>
          </cell>
          <cell r="V906">
            <v>1</v>
          </cell>
          <cell r="W906">
            <v>1</v>
          </cell>
          <cell r="X906" t="str">
            <v>FLEXNET ECUADOR - MDELIVERY</v>
          </cell>
          <cell r="Y906" t="str">
            <v>CALLE 28 DE JUNIO S/N Y GARCIA MORENO ENTRADA LLANO GRANDE</v>
          </cell>
        </row>
        <row r="907">
          <cell r="A907" t="str">
            <v>4768709</v>
          </cell>
          <cell r="B907">
            <v>487054</v>
          </cell>
          <cell r="C907" t="str">
            <v>4768709</v>
          </cell>
          <cell r="D907" t="str">
            <v>MDELIVERY</v>
          </cell>
          <cell r="E907" t="str">
            <v>DESPACHO</v>
          </cell>
          <cell r="F907" t="str">
            <v>NORMAL</v>
          </cell>
          <cell r="G907" t="str">
            <v>031080004768709</v>
          </cell>
          <cell r="H907">
            <v>44922</v>
          </cell>
          <cell r="I907" t="str">
            <v>ENTREGADO</v>
          </cell>
          <cell r="J907">
            <v>44923</v>
          </cell>
          <cell r="K907" t="str">
            <v>ERIK PAOLO SILVA ARBOLEDA</v>
          </cell>
          <cell r="L907" t="str">
            <v>VEINTIMILLA  AV GUAYAQUIL  SN  MANABI</v>
          </cell>
          <cell r="M907" t="str">
            <v>0201581709</v>
          </cell>
          <cell r="N907" t="str">
            <v>0987377264</v>
          </cell>
          <cell r="O907" t="str">
            <v>0987377264</v>
          </cell>
          <cell r="P907" t="str">
            <v>020101</v>
          </cell>
          <cell r="Q907" t="str">
            <v>GUARANDA</v>
          </cell>
          <cell r="R907" t="str">
            <v>BOLIVAR</v>
          </cell>
          <cell r="S907" t="str">
            <v>GUARANDA</v>
          </cell>
          <cell r="T907" t="str">
            <v>TRAMACO</v>
          </cell>
          <cell r="U907" t="str">
            <v>FLEXNETUIO_PROVINCIA</v>
          </cell>
          <cell r="V907">
            <v>1</v>
          </cell>
          <cell r="W907">
            <v>1</v>
          </cell>
          <cell r="X907" t="str">
            <v>FLEXNET ECUADOR - MDELIVERY</v>
          </cell>
          <cell r="Y907" t="str">
            <v>CALLE 28 DE JUNIO S/N Y GARCIA MORENO ENTRADA LLANO GRANDE</v>
          </cell>
        </row>
        <row r="908">
          <cell r="A908" t="str">
            <v>4768783</v>
          </cell>
          <cell r="B908">
            <v>487055</v>
          </cell>
          <cell r="C908" t="str">
            <v>4768783</v>
          </cell>
          <cell r="D908" t="str">
            <v>MDELIVERY</v>
          </cell>
          <cell r="E908" t="str">
            <v>DESPACHO</v>
          </cell>
          <cell r="F908" t="str">
            <v>NORMAL</v>
          </cell>
          <cell r="G908" t="str">
            <v>031080004768783</v>
          </cell>
          <cell r="H908">
            <v>44922</v>
          </cell>
          <cell r="I908" t="str">
            <v>ENTREGADO</v>
          </cell>
          <cell r="J908">
            <v>44923</v>
          </cell>
          <cell r="K908" t="str">
            <v>MERY LILI CAMPOZANO VALVERDE</v>
          </cell>
          <cell r="L908" t="str">
            <v>VENTANAS  CALLE PACIFICO GORDILLO  SN  Y HUMBERTO SOTOMAYOR</v>
          </cell>
          <cell r="M908" t="str">
            <v>1202652713</v>
          </cell>
          <cell r="N908" t="str">
            <v>0998011283</v>
          </cell>
          <cell r="O908" t="str">
            <v>0979048232</v>
          </cell>
          <cell r="P908" t="str">
            <v>120406</v>
          </cell>
          <cell r="Q908" t="str">
            <v>VENTANAS</v>
          </cell>
          <cell r="R908" t="str">
            <v>LOS RIOS</v>
          </cell>
          <cell r="S908" t="str">
            <v>VENTANAS</v>
          </cell>
          <cell r="T908" t="str">
            <v>TRAMACO</v>
          </cell>
          <cell r="U908" t="str">
            <v>FLEXNETUIO_PROVINCIA</v>
          </cell>
          <cell r="V908">
            <v>1</v>
          </cell>
          <cell r="W908">
            <v>1</v>
          </cell>
          <cell r="X908" t="str">
            <v>FLEXNET ECUADOR - MDELIVERY</v>
          </cell>
          <cell r="Y908" t="str">
            <v>CALLE 28 DE JUNIO S/N Y GARCIA MORENO ENTRADA LLANO GRANDE</v>
          </cell>
        </row>
        <row r="909">
          <cell r="A909" t="str">
            <v>4768820</v>
          </cell>
          <cell r="B909">
            <v>487056</v>
          </cell>
          <cell r="C909" t="str">
            <v>4768820</v>
          </cell>
          <cell r="D909" t="str">
            <v>MDELIVERY</v>
          </cell>
          <cell r="E909" t="str">
            <v>DESPACHO</v>
          </cell>
          <cell r="F909" t="str">
            <v>NORMAL</v>
          </cell>
          <cell r="G909" t="str">
            <v>FT76931</v>
          </cell>
          <cell r="H909">
            <v>44922</v>
          </cell>
          <cell r="I909" t="str">
            <v>ENTREGADO</v>
          </cell>
          <cell r="J909">
            <v>44923</v>
          </cell>
          <cell r="K909" t="str">
            <v>AMPARO SOLEDAD HIDALGO OLAYA</v>
          </cell>
          <cell r="L909" t="str">
            <v>MARISCAL CALLE JERONIMO CARRION  E176  Y AV 10 DE AGOSTO</v>
          </cell>
          <cell r="M909" t="str">
            <v>0602924169</v>
          </cell>
          <cell r="N909" t="str">
            <v>0987383592</v>
          </cell>
          <cell r="O909" t="str">
            <v>0987383592</v>
          </cell>
          <cell r="P909" t="str">
            <v>170526</v>
          </cell>
          <cell r="Q909" t="str">
            <v>QUITO</v>
          </cell>
          <cell r="R909" t="str">
            <v>PICHINCHA</v>
          </cell>
          <cell r="S909" t="str">
            <v>QUITO</v>
          </cell>
          <cell r="T909" t="str">
            <v>ITSACOURIER</v>
          </cell>
          <cell r="U909" t="str">
            <v>FLEXNETUIO_LOCAL</v>
          </cell>
          <cell r="V909">
            <v>1</v>
          </cell>
          <cell r="W909">
            <v>1</v>
          </cell>
          <cell r="X909" t="str">
            <v>FLEXNET ECUADOR - MDELIVERY</v>
          </cell>
          <cell r="Y909" t="str">
            <v>CALLE 28 DE JUNIO S/N Y GARCIA MORENO ENTRADA LLANO GRANDE</v>
          </cell>
        </row>
        <row r="910">
          <cell r="A910" t="str">
            <v>4768867</v>
          </cell>
          <cell r="B910">
            <v>487057</v>
          </cell>
          <cell r="C910" t="str">
            <v>4768867</v>
          </cell>
          <cell r="D910" t="str">
            <v>MDELIVERY</v>
          </cell>
          <cell r="E910" t="str">
            <v>DESPACHO</v>
          </cell>
          <cell r="F910" t="str">
            <v>NORMAL</v>
          </cell>
          <cell r="G910" t="str">
            <v>031080004768867</v>
          </cell>
          <cell r="H910">
            <v>44922</v>
          </cell>
          <cell r="I910" t="str">
            <v>EN_TRANSITO</v>
          </cell>
          <cell r="J910">
            <v>44922</v>
          </cell>
          <cell r="K910" t="str">
            <v>WILSON DAVID SANCHEZ PINOS</v>
          </cell>
          <cell r="L910" t="str">
            <v>PAUTE CALLE RAMIREZ DAVALOS  SN  Y GONZALO BAQUE</v>
          </cell>
          <cell r="M910" t="str">
            <v>0104645478</v>
          </cell>
          <cell r="N910" t="str">
            <v>0984204540</v>
          </cell>
          <cell r="O910" t="str">
            <v/>
          </cell>
          <cell r="P910" t="str">
            <v>010606</v>
          </cell>
          <cell r="Q910" t="str">
            <v>PAUTE</v>
          </cell>
          <cell r="R910" t="str">
            <v>AZUAY</v>
          </cell>
          <cell r="S910" t="str">
            <v>PAUTE - CHICAN (GUILLERMO ORTEGA) - UZHUPUD - EL CABO - SAN CRISTOBAL (CARLOS ORDONEZ LAZO)</v>
          </cell>
          <cell r="T910" t="str">
            <v>TRAMACO</v>
          </cell>
          <cell r="U910" t="str">
            <v>FLEXNETUIO_PROVINCIA</v>
          </cell>
          <cell r="V910">
            <v>1</v>
          </cell>
          <cell r="W910">
            <v>1</v>
          </cell>
          <cell r="X910" t="str">
            <v>FLEXNET ECUADOR - MDELIVERY</v>
          </cell>
          <cell r="Y910" t="str">
            <v>CALLE 28 DE JUNIO S/N Y GARCIA MORENO ENTRADA LLANO GRANDE</v>
          </cell>
        </row>
        <row r="911">
          <cell r="A911" t="str">
            <v>4768885</v>
          </cell>
          <cell r="B911">
            <v>487058</v>
          </cell>
          <cell r="C911" t="str">
            <v>4768885</v>
          </cell>
          <cell r="D911" t="str">
            <v>MDELIVERY</v>
          </cell>
          <cell r="E911" t="str">
            <v>DESPACHO</v>
          </cell>
          <cell r="F911" t="str">
            <v>NORMAL</v>
          </cell>
          <cell r="G911" t="str">
            <v>031080004768885</v>
          </cell>
          <cell r="H911">
            <v>44922</v>
          </cell>
          <cell r="I911" t="str">
            <v>ENTREGADO</v>
          </cell>
          <cell r="J911">
            <v>44923</v>
          </cell>
          <cell r="K911" t="str">
            <v>ALVARO SEBASTIAN YANEZ YANEZ</v>
          </cell>
          <cell r="L911" t="str">
            <v>IZAMBA AV PANAMERICANA PASO LATERAL  SN</v>
          </cell>
          <cell r="M911" t="str">
            <v>1804394110</v>
          </cell>
          <cell r="N911" t="str">
            <v>999760777/0962861684</v>
          </cell>
          <cell r="O911" t="str">
            <v>0900000000</v>
          </cell>
          <cell r="P911" t="str">
            <v>180110</v>
          </cell>
          <cell r="Q911" t="str">
            <v>AMBATO</v>
          </cell>
          <cell r="R911" t="str">
            <v>TUNGURAHUA</v>
          </cell>
          <cell r="S911" t="str">
            <v>ATAHUALPA (CHISALATA) - IZAMBA - PARQUE INDUSTRIAL</v>
          </cell>
          <cell r="T911" t="str">
            <v>TRAMACO</v>
          </cell>
          <cell r="U911" t="str">
            <v>FLEXNETUIO_PROVINCIA</v>
          </cell>
          <cell r="V911">
            <v>1</v>
          </cell>
          <cell r="W911">
            <v>1</v>
          </cell>
          <cell r="X911" t="str">
            <v>FLEXNET ECUADOR - MDELIVERY</v>
          </cell>
          <cell r="Y911" t="str">
            <v>CALLE 28 DE JUNIO S/N Y GARCIA MORENO ENTRADA LLANO GRANDE</v>
          </cell>
        </row>
        <row r="912">
          <cell r="A912" t="str">
            <v>4768938</v>
          </cell>
          <cell r="B912">
            <v>487059</v>
          </cell>
          <cell r="C912" t="str">
            <v>4768938</v>
          </cell>
          <cell r="D912" t="str">
            <v>MDELIVERY</v>
          </cell>
          <cell r="E912" t="str">
            <v>DESPACHO</v>
          </cell>
          <cell r="F912" t="str">
            <v>DERIVADO PICK UP</v>
          </cell>
          <cell r="G912" t="str">
            <v>031080004768938</v>
          </cell>
          <cell r="H912">
            <v>44922</v>
          </cell>
          <cell r="I912" t="str">
            <v>INCIDENCIA</v>
          </cell>
          <cell r="J912">
            <v>44923</v>
          </cell>
          <cell r="K912" t="str">
            <v>WILSON ALEXANDER ALBACURA SOSA</v>
          </cell>
          <cell r="L912" t="str">
            <v>OFICINA TRAMACO QUITO QUITUMBE</v>
          </cell>
          <cell r="M912" t="str">
            <v>1726018748</v>
          </cell>
          <cell r="N912" t="str">
            <v>0983707966</v>
          </cell>
          <cell r="O912" t="str">
            <v>0983707966</v>
          </cell>
          <cell r="P912" t="str">
            <v>QUITO</v>
          </cell>
          <cell r="Q912" t="str">
            <v>QUITO</v>
          </cell>
          <cell r="R912" t="str">
            <v>PICHINCHA</v>
          </cell>
          <cell r="T912" t="str">
            <v>TRAMACO</v>
          </cell>
          <cell r="U912" t="str">
            <v>FLEXNETUIO_LOCAL</v>
          </cell>
          <cell r="V912">
            <v>1</v>
          </cell>
          <cell r="W912">
            <v>1</v>
          </cell>
          <cell r="X912" t="str">
            <v>FLEXNET ECUADOR - MDELIVERY</v>
          </cell>
          <cell r="Y912" t="str">
            <v>CALLE 28 DE JUNIO S/N Y GARCIA MORENO ENTRADA LLANO GRANDE</v>
          </cell>
        </row>
        <row r="913">
          <cell r="A913" t="str">
            <v>4769071</v>
          </cell>
          <cell r="B913">
            <v>487060</v>
          </cell>
          <cell r="C913" t="str">
            <v>4769071</v>
          </cell>
          <cell r="D913" t="str">
            <v>MDELIVERY</v>
          </cell>
          <cell r="E913" t="str">
            <v>DESPACHO</v>
          </cell>
          <cell r="F913" t="str">
            <v>NORMAL</v>
          </cell>
          <cell r="G913" t="str">
            <v>FT76925</v>
          </cell>
          <cell r="H913">
            <v>44922</v>
          </cell>
          <cell r="I913" t="str">
            <v>ENTREGADO</v>
          </cell>
          <cell r="J913">
            <v>44923</v>
          </cell>
          <cell r="K913" t="str">
            <v>ESTEBAN GONZALO SIMBANA LINCANGO</v>
          </cell>
          <cell r="L913" t="str">
            <v>ZAMBIZA  CALLE QUITO  OE217  Y MEXICO</v>
          </cell>
          <cell r="M913" t="str">
            <v>1721487146</v>
          </cell>
          <cell r="N913" t="str">
            <v>0998310173</v>
          </cell>
          <cell r="O913" t="str">
            <v>0998310173</v>
          </cell>
          <cell r="P913" t="str">
            <v>170529</v>
          </cell>
          <cell r="Q913" t="str">
            <v>QUITO</v>
          </cell>
          <cell r="R913" t="str">
            <v>PICHINCHA</v>
          </cell>
          <cell r="S913" t="str">
            <v>ZAMBIZA - YURAC AL PALOMA</v>
          </cell>
          <cell r="T913" t="str">
            <v>FLEXTRANS UIO</v>
          </cell>
          <cell r="U913" t="str">
            <v>FLEXNETUIO_LOCAL</v>
          </cell>
          <cell r="V913">
            <v>1</v>
          </cell>
          <cell r="W913">
            <v>1</v>
          </cell>
          <cell r="X913" t="str">
            <v>FLEXNET ECUADOR - MDELIVERY</v>
          </cell>
          <cell r="Y913" t="str">
            <v>CALLE 28 DE JUNIO S/N Y GARCIA MORENO ENTRADA LLANO GRANDE</v>
          </cell>
        </row>
        <row r="914">
          <cell r="A914" t="str">
            <v>4769188</v>
          </cell>
          <cell r="B914">
            <v>487061</v>
          </cell>
          <cell r="C914" t="str">
            <v>4769188</v>
          </cell>
          <cell r="D914" t="str">
            <v>MDELIVERY</v>
          </cell>
          <cell r="E914" t="str">
            <v>DESPACHO</v>
          </cell>
          <cell r="F914" t="str">
            <v>NORMAL</v>
          </cell>
          <cell r="G914" t="str">
            <v>031080004769188</v>
          </cell>
          <cell r="H914">
            <v>44922</v>
          </cell>
          <cell r="I914" t="str">
            <v>ENTREGADO</v>
          </cell>
          <cell r="J914">
            <v>44923</v>
          </cell>
          <cell r="K914" t="str">
            <v>LUIS ALFONSO PUNGUIL ROMERO</v>
          </cell>
          <cell r="L914" t="str">
            <v>RIOBAMBA CALLE MANABI  SN  Y TUNGURAHUA</v>
          </cell>
          <cell r="M914" t="str">
            <v>1600132581</v>
          </cell>
          <cell r="N914" t="str">
            <v>0997405643</v>
          </cell>
          <cell r="O914" t="str">
            <v>032396615</v>
          </cell>
          <cell r="P914" t="str">
            <v>060107</v>
          </cell>
          <cell r="Q914" t="str">
            <v>RIOBAMBA</v>
          </cell>
          <cell r="R914" t="str">
            <v>CHIMBORAZO</v>
          </cell>
          <cell r="S914" t="str">
            <v>RIOBAMBA</v>
          </cell>
          <cell r="T914" t="str">
            <v>TRAMACO</v>
          </cell>
          <cell r="U914" t="str">
            <v>FLEXNETUIO_PROVINCIA</v>
          </cell>
          <cell r="V914">
            <v>1</v>
          </cell>
          <cell r="W914">
            <v>1</v>
          </cell>
          <cell r="X914" t="str">
            <v>FLEXNET ECUADOR - MDELIVERY</v>
          </cell>
          <cell r="Y914" t="str">
            <v>CALLE 28 DE JUNIO S/N Y GARCIA MORENO ENTRADA LLANO GRANDE</v>
          </cell>
        </row>
        <row r="915">
          <cell r="A915" t="str">
            <v>4769226</v>
          </cell>
          <cell r="B915">
            <v>487062</v>
          </cell>
          <cell r="C915" t="str">
            <v>4769226</v>
          </cell>
          <cell r="D915" t="str">
            <v>MDELIVERY</v>
          </cell>
          <cell r="E915" t="str">
            <v>DESPACHO</v>
          </cell>
          <cell r="F915" t="str">
            <v>NORMAL</v>
          </cell>
          <cell r="G915" t="str">
            <v>FT76932</v>
          </cell>
          <cell r="H915">
            <v>44922</v>
          </cell>
          <cell r="I915" t="str">
            <v>ENTREGADO</v>
          </cell>
          <cell r="J915">
            <v>44923</v>
          </cell>
          <cell r="K915" t="str">
            <v>PATRICIA VERONICA CALERO TERAN</v>
          </cell>
          <cell r="L915" t="str">
            <v>COTOCOLLAO  AV DEL MAESTRO  OE4335  Y RIO TIMBARA</v>
          </cell>
          <cell r="M915" t="str">
            <v>1709150732</v>
          </cell>
          <cell r="N915" t="str">
            <v>0996103200</v>
          </cell>
          <cell r="O915" t="str">
            <v/>
          </cell>
          <cell r="P915" t="str">
            <v>170512</v>
          </cell>
          <cell r="Q915" t="str">
            <v>QUITO</v>
          </cell>
          <cell r="R915" t="str">
            <v>PICHINCHA</v>
          </cell>
          <cell r="S915" t="str">
            <v>QUITO</v>
          </cell>
          <cell r="T915" t="str">
            <v>ITSACOURIER</v>
          </cell>
          <cell r="U915" t="str">
            <v>FLEXNETUIO_LOCAL</v>
          </cell>
          <cell r="V915">
            <v>1</v>
          </cell>
          <cell r="W915">
            <v>1</v>
          </cell>
          <cell r="X915" t="str">
            <v>FLEXNET ECUADOR - MDELIVERY</v>
          </cell>
          <cell r="Y915" t="str">
            <v>CALLE 28 DE JUNIO S/N Y GARCIA MORENO ENTRADA LLANO GRANDE</v>
          </cell>
        </row>
        <row r="916">
          <cell r="A916" t="str">
            <v>4769243</v>
          </cell>
          <cell r="B916">
            <v>487063</v>
          </cell>
          <cell r="C916" t="str">
            <v>4769243</v>
          </cell>
          <cell r="D916" t="str">
            <v>MDELIVERY</v>
          </cell>
          <cell r="E916" t="str">
            <v>DESPACHO</v>
          </cell>
          <cell r="F916" t="str">
            <v>NORMAL</v>
          </cell>
          <cell r="G916" t="str">
            <v>031080004769243</v>
          </cell>
          <cell r="H916">
            <v>44922</v>
          </cell>
          <cell r="I916" t="str">
            <v>INCIDENCIA</v>
          </cell>
          <cell r="J916">
            <v>44923</v>
          </cell>
          <cell r="K916" t="str">
            <v>LUCAS ROJAS CRISTHIAN MANUEL</v>
          </cell>
          <cell r="L916" t="str">
            <v>SANTO DOMINGO DE LOS COLORADOS AV CHONE  SN  Y PEDRO SHUMAGER</v>
          </cell>
          <cell r="M916" t="str">
            <v>2350026213</v>
          </cell>
          <cell r="N916" t="str">
            <v>0995941477</v>
          </cell>
          <cell r="O916" t="str">
            <v>0995941477</v>
          </cell>
          <cell r="P916" t="str">
            <v>230208</v>
          </cell>
          <cell r="Q916" t="str">
            <v>SANTO DOMINGO</v>
          </cell>
          <cell r="R916" t="str">
            <v>SANTO DOMINGO DE LOS TSACHILAS</v>
          </cell>
          <cell r="S916" t="str">
            <v>SANTO DOMINGO DE LOS COLORADOS - SAN PABLO DE CHILA</v>
          </cell>
          <cell r="T916" t="str">
            <v>TRAMACO</v>
          </cell>
          <cell r="U916" t="str">
            <v>FLEXNETUIO_PROVINCIA</v>
          </cell>
          <cell r="V916">
            <v>1</v>
          </cell>
          <cell r="W916">
            <v>1</v>
          </cell>
          <cell r="X916" t="str">
            <v>FLEXNET ECUADOR - MDELIVERY</v>
          </cell>
          <cell r="Y916" t="str">
            <v>CALLE 28 DE JUNIO S/N Y GARCIA MORENO ENTRADA LLANO GRANDE</v>
          </cell>
        </row>
        <row r="917">
          <cell r="A917" t="str">
            <v>4769262</v>
          </cell>
          <cell r="B917">
            <v>487064</v>
          </cell>
          <cell r="C917" t="str">
            <v>4769262</v>
          </cell>
          <cell r="D917" t="str">
            <v>MDELIVERY</v>
          </cell>
          <cell r="E917" t="str">
            <v>DESPACHO</v>
          </cell>
          <cell r="F917" t="str">
            <v>NORMAL</v>
          </cell>
          <cell r="G917" t="str">
            <v>FT76929</v>
          </cell>
          <cell r="H917">
            <v>44922</v>
          </cell>
          <cell r="I917" t="str">
            <v>HABILITADO_RUTEO</v>
          </cell>
          <cell r="J917">
            <v>44923</v>
          </cell>
          <cell r="K917" t="str">
            <v>MARIA ALEXANDRA CALERO TERAN</v>
          </cell>
          <cell r="L917" t="str">
            <v>BELISARIO QUEVEDO CALLE DIEGO MARTIN DE UTRERAS  662  Y SELVA ALEGRA</v>
          </cell>
          <cell r="M917" t="str">
            <v>1711224723</v>
          </cell>
          <cell r="N917" t="str">
            <v>0985455234</v>
          </cell>
          <cell r="O917" t="str">
            <v>0985455234</v>
          </cell>
          <cell r="P917" t="str">
            <v>170521</v>
          </cell>
          <cell r="Q917" t="str">
            <v>QUITO</v>
          </cell>
          <cell r="R917" t="str">
            <v>PICHINCHA</v>
          </cell>
          <cell r="S917" t="str">
            <v>QUITO</v>
          </cell>
          <cell r="T917" t="str">
            <v>ITSACOURIER</v>
          </cell>
          <cell r="U917" t="str">
            <v>FLEXNETUIO_LOCAL</v>
          </cell>
          <cell r="V917">
            <v>1</v>
          </cell>
          <cell r="W917">
            <v>1</v>
          </cell>
          <cell r="X917" t="str">
            <v>FLEXNET ECUADOR - MDELIVERY</v>
          </cell>
          <cell r="Y917" t="str">
            <v>CALLE 28 DE JUNIO S/N Y GARCIA MORENO ENTRADA LLANO GRANDE</v>
          </cell>
        </row>
        <row r="918">
          <cell r="A918" t="str">
            <v>4769428</v>
          </cell>
          <cell r="B918">
            <v>487065</v>
          </cell>
          <cell r="C918" t="str">
            <v>4769428</v>
          </cell>
          <cell r="D918" t="str">
            <v>MDELIVERY</v>
          </cell>
          <cell r="E918" t="str">
            <v>DESPACHO</v>
          </cell>
          <cell r="F918" t="str">
            <v>NORMAL</v>
          </cell>
          <cell r="G918" t="str">
            <v>031080004769428</v>
          </cell>
          <cell r="H918">
            <v>44922</v>
          </cell>
          <cell r="I918" t="str">
            <v>ENTREGADO</v>
          </cell>
          <cell r="J918">
            <v>44923</v>
          </cell>
          <cell r="K918" t="str">
            <v>WASHINGTON DANIEL BEDOYA BARNUEVO</v>
          </cell>
          <cell r="L918" t="str">
            <v>LA PROVIDENCIA  AV BUENAVISTA  SN  Y CIRCUNVALACION NORTE</v>
          </cell>
          <cell r="M918" t="str">
            <v>0921973962</v>
          </cell>
          <cell r="N918" t="str">
            <v>0967599807</v>
          </cell>
          <cell r="O918" t="str">
            <v>0967599807</v>
          </cell>
          <cell r="P918" t="str">
            <v>070211</v>
          </cell>
          <cell r="Q918" t="str">
            <v>MACHALA</v>
          </cell>
          <cell r="R918" t="str">
            <v>EL ORO</v>
          </cell>
          <cell r="S918" t="str">
            <v>MACHALA</v>
          </cell>
          <cell r="T918" t="str">
            <v>TRAMACO</v>
          </cell>
          <cell r="U918" t="str">
            <v>FLEXNETUIO_PROVINCIA</v>
          </cell>
          <cell r="V918">
            <v>1</v>
          </cell>
          <cell r="W918">
            <v>1</v>
          </cell>
          <cell r="X918" t="str">
            <v>FLEXNET ECUADOR - MDELIVERY</v>
          </cell>
          <cell r="Y918" t="str">
            <v>CALLE 28 DE JUNIO S/N Y GARCIA MORENO ENTRADA LLANO GRANDE</v>
          </cell>
        </row>
        <row r="919">
          <cell r="A919" t="str">
            <v>4769460</v>
          </cell>
          <cell r="B919">
            <v>487066</v>
          </cell>
          <cell r="C919" t="str">
            <v>4769460</v>
          </cell>
          <cell r="D919" t="str">
            <v>MDELIVERY</v>
          </cell>
          <cell r="E919" t="str">
            <v>DESPACHO</v>
          </cell>
          <cell r="F919" t="str">
            <v>NORMAL</v>
          </cell>
          <cell r="G919" t="str">
            <v>TF90924</v>
          </cell>
          <cell r="H919">
            <v>44922</v>
          </cell>
          <cell r="I919" t="str">
            <v>ENTREGADO</v>
          </cell>
          <cell r="J919">
            <v>44923</v>
          </cell>
          <cell r="K919" t="str">
            <v>SARABIA ROJAS ADELA MERCEDES</v>
          </cell>
          <cell r="L919" t="str">
            <v>AYACUCHO  CALLE 6 DE MARZO  SN  Y CRNEL RENDON</v>
          </cell>
          <cell r="M919" t="str">
            <v>0905133773</v>
          </cell>
          <cell r="N919" t="str">
            <v>0998066421</v>
          </cell>
          <cell r="O919" t="str">
            <v>0998066421</v>
          </cell>
          <cell r="P919" t="str">
            <v>090306</v>
          </cell>
          <cell r="Q919" t="str">
            <v>GUAYAQUIL</v>
          </cell>
          <cell r="R919" t="str">
            <v>GUAYAS</v>
          </cell>
          <cell r="S919" t="str">
            <v>GUAYAQUIL</v>
          </cell>
          <cell r="T919" t="str">
            <v>ITSACOURIER</v>
          </cell>
          <cell r="U919" t="str">
            <v>FLEXNETUIO_GYE</v>
          </cell>
          <cell r="V919">
            <v>1</v>
          </cell>
          <cell r="W919">
            <v>1</v>
          </cell>
          <cell r="X919" t="str">
            <v>FLEXNET ECUADOR - MDELIVERY</v>
          </cell>
          <cell r="Y919" t="str">
            <v>CALLE 28 DE JUNIO S/N Y GARCIA MORENO ENTRADA LLANO GRANDE</v>
          </cell>
        </row>
        <row r="920">
          <cell r="A920" t="str">
            <v>4769467</v>
          </cell>
          <cell r="B920">
            <v>487067</v>
          </cell>
          <cell r="C920" t="str">
            <v>4769467</v>
          </cell>
          <cell r="D920" t="str">
            <v>MDELIVERY</v>
          </cell>
          <cell r="E920" t="str">
            <v>DESPACHO</v>
          </cell>
          <cell r="F920" t="str">
            <v>NORMAL</v>
          </cell>
          <cell r="G920" t="str">
            <v>FT76934</v>
          </cell>
          <cell r="H920">
            <v>44922</v>
          </cell>
          <cell r="I920" t="str">
            <v>ENTREGADO</v>
          </cell>
          <cell r="J920">
            <v>44923</v>
          </cell>
          <cell r="K920" t="str">
            <v>LUIS FERNANDO ARIAS MERA</v>
          </cell>
          <cell r="L920" t="str">
            <v>CONOCOTO CALLE C   Y GRAL ENRIQUEZ GALLO</v>
          </cell>
          <cell r="M920" t="str">
            <v>1717653586</v>
          </cell>
          <cell r="N920" t="str">
            <v>0984088577</v>
          </cell>
          <cell r="O920" t="str">
            <v>0984088577</v>
          </cell>
          <cell r="P920" t="str">
            <v>170805</v>
          </cell>
          <cell r="Q920" t="str">
            <v>QUITO</v>
          </cell>
          <cell r="R920" t="str">
            <v>PICHINCHA</v>
          </cell>
          <cell r="S920" t="str">
            <v>CONOCOTO - DEAN BAJO -  -  -  -</v>
          </cell>
          <cell r="T920" t="str">
            <v>FLEXTRANS UIO</v>
          </cell>
          <cell r="U920" t="str">
            <v>FLEXNETUIO_LOCAL</v>
          </cell>
          <cell r="V920">
            <v>1</v>
          </cell>
          <cell r="W920">
            <v>1</v>
          </cell>
          <cell r="X920" t="str">
            <v>FLEXNET ECUADOR - MDELIVERY</v>
          </cell>
          <cell r="Y920" t="str">
            <v>CALLE 28 DE JUNIO S/N Y GARCIA MORENO ENTRADA LLANO GRANDE</v>
          </cell>
        </row>
        <row r="921">
          <cell r="A921" t="str">
            <v>4769473</v>
          </cell>
          <cell r="B921">
            <v>487068</v>
          </cell>
          <cell r="C921" t="str">
            <v>4769473</v>
          </cell>
          <cell r="D921" t="str">
            <v>MDELIVERY</v>
          </cell>
          <cell r="E921" t="str">
            <v>DESPACHO</v>
          </cell>
          <cell r="F921" t="str">
            <v>NORMAL</v>
          </cell>
          <cell r="G921" t="str">
            <v>031080004769473</v>
          </cell>
          <cell r="H921">
            <v>44922</v>
          </cell>
          <cell r="I921" t="str">
            <v>ENTREGADO</v>
          </cell>
          <cell r="J921">
            <v>44923</v>
          </cell>
          <cell r="K921" t="str">
            <v>MONTANO PEREA OMAR ADONI</v>
          </cell>
          <cell r="L921" t="str">
            <v>ELOY ALFARO CIUDADELA MALDONADO  MZ 20 VILLA 12</v>
          </cell>
          <cell r="M921" t="str">
            <v>1316163961</v>
          </cell>
          <cell r="N921" t="str">
            <v>0968186142</v>
          </cell>
          <cell r="O921" t="str">
            <v>0968186142</v>
          </cell>
          <cell r="P921" t="str">
            <v>092410</v>
          </cell>
          <cell r="Q921" t="str">
            <v>DURAN</v>
          </cell>
          <cell r="R921" t="str">
            <v>GUAYAS</v>
          </cell>
          <cell r="S921" t="str">
            <v>ELOY ALFARO (DURAN)</v>
          </cell>
          <cell r="T921" t="str">
            <v>TRAMACO</v>
          </cell>
          <cell r="U921" t="str">
            <v>FLEXNETUIO_GYE</v>
          </cell>
          <cell r="V921">
            <v>1</v>
          </cell>
          <cell r="W921">
            <v>1</v>
          </cell>
          <cell r="X921" t="str">
            <v>FLEXNET ECUADOR - MDELIVERY</v>
          </cell>
          <cell r="Y921" t="str">
            <v>CALLE 28 DE JUNIO S/N Y GARCIA MORENO ENTRADA LLANO GRANDE</v>
          </cell>
        </row>
        <row r="922">
          <cell r="A922" t="str">
            <v>4769511</v>
          </cell>
          <cell r="B922">
            <v>487069</v>
          </cell>
          <cell r="C922" t="str">
            <v>4769511</v>
          </cell>
          <cell r="D922" t="str">
            <v>MDELIVERY</v>
          </cell>
          <cell r="E922" t="str">
            <v>DESPACHO</v>
          </cell>
          <cell r="F922" t="str">
            <v>NORMAL</v>
          </cell>
          <cell r="G922" t="str">
            <v>031080004769511</v>
          </cell>
          <cell r="H922">
            <v>44922</v>
          </cell>
          <cell r="I922" t="str">
            <v>ENTREGADO</v>
          </cell>
          <cell r="J922">
            <v>44923</v>
          </cell>
          <cell r="K922" t="str">
            <v>MARIA JOSE ORTIZ ZAMBRANO</v>
          </cell>
          <cell r="L922" t="str">
            <v>RIO VERDE VIA QUEVEDO  KM 6 MEDIO</v>
          </cell>
          <cell r="M922" t="str">
            <v>2350566937</v>
          </cell>
          <cell r="N922" t="str">
            <v>0979072228</v>
          </cell>
          <cell r="O922" t="str">
            <v>0979072228</v>
          </cell>
          <cell r="P922" t="str">
            <v>230101</v>
          </cell>
          <cell r="Q922" t="str">
            <v>SANTO DOMINGO</v>
          </cell>
          <cell r="R922" t="str">
            <v>SANTO DOMINGO DE LOS TSACHILAS</v>
          </cell>
          <cell r="S922" t="str">
            <v>SANTO DOMINGO DE LOS COLORADOS</v>
          </cell>
          <cell r="T922" t="str">
            <v>TRAMACO</v>
          </cell>
          <cell r="V922">
            <v>1</v>
          </cell>
          <cell r="W922">
            <v>1</v>
          </cell>
          <cell r="X922" t="str">
            <v>FLEXNET ECUADOR - MDELIVERY</v>
          </cell>
          <cell r="Y922" t="str">
            <v>CALLE 28 DE JUNIO S/N Y GARCIA MORENO ENTRADA LLANO GRANDE</v>
          </cell>
        </row>
        <row r="923">
          <cell r="A923" t="str">
            <v>4769513</v>
          </cell>
          <cell r="B923">
            <v>487070</v>
          </cell>
          <cell r="C923" t="str">
            <v>4769513</v>
          </cell>
          <cell r="D923" t="str">
            <v>MDELIVERY</v>
          </cell>
          <cell r="E923" t="str">
            <v>DESPACHO</v>
          </cell>
          <cell r="F923" t="str">
            <v>NORMAL</v>
          </cell>
          <cell r="G923" t="str">
            <v>031080004769513</v>
          </cell>
          <cell r="H923">
            <v>44922</v>
          </cell>
          <cell r="I923" t="str">
            <v>ENTREGADO</v>
          </cell>
          <cell r="J923">
            <v>44923</v>
          </cell>
          <cell r="K923" t="str">
            <v>DENISSE STEFANIA PLUAS ISMAEL</v>
          </cell>
          <cell r="L923" t="str">
            <v>ELOY ALFARO  PRIMAVERA 2 SECTOR 2D  Mz 5 V 1</v>
          </cell>
          <cell r="M923" t="str">
            <v>0926647215</v>
          </cell>
          <cell r="N923" t="str">
            <v>0987837818</v>
          </cell>
          <cell r="O923" t="str">
            <v/>
          </cell>
          <cell r="P923" t="str">
            <v>092409</v>
          </cell>
          <cell r="Q923" t="str">
            <v>DURAN</v>
          </cell>
          <cell r="R923" t="str">
            <v>GUAYAS</v>
          </cell>
          <cell r="S923" t="str">
            <v>ELOY ALFARO (DURAN)</v>
          </cell>
          <cell r="T923" t="str">
            <v>TRAMACO</v>
          </cell>
          <cell r="U923" t="str">
            <v>FLEXNETUIO_GYE</v>
          </cell>
          <cell r="V923">
            <v>1</v>
          </cell>
          <cell r="W923">
            <v>1</v>
          </cell>
          <cell r="X923" t="str">
            <v>FLEXNET ECUADOR - MDELIVERY</v>
          </cell>
          <cell r="Y923" t="str">
            <v>CALLE 28 DE JUNIO S/N Y GARCIA MORENO ENTRADA LLANO GRANDE</v>
          </cell>
        </row>
        <row r="924">
          <cell r="A924" t="str">
            <v>4769641</v>
          </cell>
          <cell r="B924">
            <v>487071</v>
          </cell>
          <cell r="C924" t="str">
            <v>4769641</v>
          </cell>
          <cell r="D924" t="str">
            <v>MDELIVERY</v>
          </cell>
          <cell r="E924" t="str">
            <v>DESPACHO</v>
          </cell>
          <cell r="F924" t="str">
            <v>NORMAL</v>
          </cell>
          <cell r="G924" t="str">
            <v>FT76915</v>
          </cell>
          <cell r="H924">
            <v>44922</v>
          </cell>
          <cell r="I924" t="str">
            <v>ENTREGADO</v>
          </cell>
          <cell r="J924">
            <v>44923</v>
          </cell>
          <cell r="K924" t="str">
            <v>Felipe Marcelo Ruiz Pacheco</v>
          </cell>
          <cell r="L924" t="str">
            <v>CUMBAYA  CALLE CADIZ  S13 31  ALMERIA</v>
          </cell>
          <cell r="M924" t="str">
            <v>1719936708</v>
          </cell>
          <cell r="N924" t="str">
            <v>0960837836</v>
          </cell>
          <cell r="O924" t="str">
            <v>0960837836</v>
          </cell>
          <cell r="P924" t="str">
            <v>170904</v>
          </cell>
          <cell r="Q924" t="str">
            <v>QUITO</v>
          </cell>
          <cell r="R924" t="str">
            <v>PICHINCHA</v>
          </cell>
          <cell r="S924" t="str">
            <v>CUMBAYA</v>
          </cell>
          <cell r="T924" t="str">
            <v>FLEXTRANS UIO</v>
          </cell>
          <cell r="U924" t="str">
            <v>FLEXNETUIO_LOCAL</v>
          </cell>
          <cell r="V924">
            <v>1</v>
          </cell>
          <cell r="W924">
            <v>1</v>
          </cell>
          <cell r="X924" t="str">
            <v>FLEXNET ECUADOR - MDELIVERY</v>
          </cell>
          <cell r="Y924" t="str">
            <v>CALLE 28 DE JUNIO S/N Y GARCIA MORENO ENTRADA LLANO GRANDE</v>
          </cell>
        </row>
        <row r="925">
          <cell r="A925" t="str">
            <v>4769685</v>
          </cell>
          <cell r="B925">
            <v>487072</v>
          </cell>
          <cell r="C925" t="str">
            <v>4769685</v>
          </cell>
          <cell r="D925" t="str">
            <v>MDELIVERY</v>
          </cell>
          <cell r="E925" t="str">
            <v>DESPACHO</v>
          </cell>
          <cell r="F925" t="str">
            <v>NORMAL</v>
          </cell>
          <cell r="G925" t="str">
            <v>031080004769685</v>
          </cell>
          <cell r="H925">
            <v>44922</v>
          </cell>
          <cell r="I925" t="str">
            <v>ENTREGADO</v>
          </cell>
          <cell r="J925">
            <v>44923</v>
          </cell>
          <cell r="K925" t="str">
            <v>MOROCHO OCANA GABRIELA ANDREA</v>
          </cell>
          <cell r="L925" t="str">
            <v>MACHALA  CALLE CANADA  SN  Y BELGICA</v>
          </cell>
          <cell r="M925" t="str">
            <v>0705046514</v>
          </cell>
          <cell r="N925" t="str">
            <v>0958701586</v>
          </cell>
          <cell r="O925" t="str">
            <v>0958701586</v>
          </cell>
          <cell r="P925" t="str">
            <v>070209</v>
          </cell>
          <cell r="Q925" t="str">
            <v>MACHALA</v>
          </cell>
          <cell r="R925" t="str">
            <v>EL ORO</v>
          </cell>
          <cell r="S925" t="str">
            <v>MACHALA</v>
          </cell>
          <cell r="T925" t="str">
            <v>TRAMACO</v>
          </cell>
          <cell r="U925" t="str">
            <v>FLEXNETUIO_PROVINCIA</v>
          </cell>
          <cell r="V925">
            <v>1</v>
          </cell>
          <cell r="W925">
            <v>1</v>
          </cell>
          <cell r="X925" t="str">
            <v>FLEXNET ECUADOR - MDELIVERY</v>
          </cell>
          <cell r="Y925" t="str">
            <v>CALLE 28 DE JUNIO S/N Y GARCIA MORENO ENTRADA LLANO GRANDE</v>
          </cell>
        </row>
        <row r="926">
          <cell r="A926" t="str">
            <v>4612469</v>
          </cell>
          <cell r="B926">
            <v>487029</v>
          </cell>
          <cell r="C926" t="str">
            <v>4612469</v>
          </cell>
          <cell r="D926" t="str">
            <v>MDELIVERY</v>
          </cell>
          <cell r="E926" t="str">
            <v>DESPACHO</v>
          </cell>
          <cell r="F926" t="str">
            <v>NORMAL</v>
          </cell>
          <cell r="G926" t="str">
            <v>FT76936</v>
          </cell>
          <cell r="H926">
            <v>44922</v>
          </cell>
          <cell r="I926" t="str">
            <v>HABILITADO_RUTEO</v>
          </cell>
          <cell r="J926">
            <v>44923</v>
          </cell>
          <cell r="K926" t="str">
            <v>BARRIGAS PENAFIEL ZAITH PATRICIO</v>
          </cell>
          <cell r="L926" t="str">
            <v>PUENGASI  CALLE CAMILO PONCE ENRIQUEZ  SN  FRANCISCO ROBLES</v>
          </cell>
          <cell r="M926" t="str">
            <v>1753704970</v>
          </cell>
          <cell r="N926" t="str">
            <v>0995837347</v>
          </cell>
          <cell r="O926" t="str">
            <v>0995837347</v>
          </cell>
          <cell r="P926" t="str">
            <v>170605</v>
          </cell>
          <cell r="Q926" t="str">
            <v>QUITO</v>
          </cell>
          <cell r="R926" t="str">
            <v>PICHINCHA</v>
          </cell>
          <cell r="S926" t="str">
            <v>QUITO</v>
          </cell>
          <cell r="T926" t="str">
            <v>FLEXTRANS UIO</v>
          </cell>
          <cell r="U926" t="str">
            <v>FLEXNETUIO_LOCAL</v>
          </cell>
          <cell r="V926">
            <v>1</v>
          </cell>
          <cell r="W926">
            <v>1</v>
          </cell>
          <cell r="X926" t="str">
            <v>FLEXNET ECUADOR - MDELIVERY</v>
          </cell>
          <cell r="Y926" t="str">
            <v>CALLE 28 DE JUNIO S/N Y GARCIA MORENO ENTRADA LLANO GRANDE</v>
          </cell>
        </row>
        <row r="927">
          <cell r="A927" t="str">
            <v>4743207</v>
          </cell>
          <cell r="B927">
            <v>487030</v>
          </cell>
          <cell r="C927" t="str">
            <v>4743207</v>
          </cell>
          <cell r="D927" t="str">
            <v>MDELIVERY</v>
          </cell>
          <cell r="E927" t="str">
            <v>DESPACHO</v>
          </cell>
          <cell r="F927" t="str">
            <v>NORMAL</v>
          </cell>
          <cell r="G927" t="str">
            <v>TF90931</v>
          </cell>
          <cell r="H927">
            <v>44922</v>
          </cell>
          <cell r="I927" t="str">
            <v>ENTREGADO</v>
          </cell>
          <cell r="J927">
            <v>44923</v>
          </cell>
          <cell r="K927" t="str">
            <v>LABANDA        REYES          TIFANNI SABRINA</v>
          </cell>
          <cell r="L927" t="str">
            <v>BOLIVAR SAGRARIO LETAMENDI  SN  Y NOGUCHI</v>
          </cell>
          <cell r="M927" t="str">
            <v>0943587972</v>
          </cell>
          <cell r="N927" t="str">
            <v>0982788678</v>
          </cell>
          <cell r="O927" t="str">
            <v>0980251192</v>
          </cell>
          <cell r="P927" t="str">
            <v>090308</v>
          </cell>
          <cell r="Q927" t="str">
            <v>GUAYAQUIL</v>
          </cell>
          <cell r="R927" t="str">
            <v>GUAYAS</v>
          </cell>
          <cell r="S927" t="str">
            <v>GUAYAQUIL</v>
          </cell>
          <cell r="T927" t="str">
            <v>ITSACOURIER</v>
          </cell>
          <cell r="U927" t="str">
            <v>FLEXNETUIO_GYE</v>
          </cell>
          <cell r="V927">
            <v>1</v>
          </cell>
          <cell r="W927">
            <v>1</v>
          </cell>
          <cell r="X927" t="str">
            <v>FLEXNET ECUADOR - MDELIVERY</v>
          </cell>
          <cell r="Y927" t="str">
            <v>CALLE 28 DE JUNIO S/N Y GARCIA MORENO ENTRADA LLANO GRANDE</v>
          </cell>
        </row>
        <row r="928">
          <cell r="A928" t="str">
            <v>4761740</v>
          </cell>
          <cell r="B928">
            <v>487031</v>
          </cell>
          <cell r="C928" t="str">
            <v>4761740</v>
          </cell>
          <cell r="D928" t="str">
            <v>MDELIVERY</v>
          </cell>
          <cell r="E928" t="str">
            <v>DESPACHO</v>
          </cell>
          <cell r="F928" t="str">
            <v>NORMAL</v>
          </cell>
          <cell r="G928" t="str">
            <v>031080004761740</v>
          </cell>
          <cell r="H928">
            <v>44922</v>
          </cell>
          <cell r="I928" t="str">
            <v>ENTREGADO</v>
          </cell>
          <cell r="J928">
            <v>44923</v>
          </cell>
          <cell r="K928" t="str">
            <v>TENORIO BONE CRISTHIAN PATRICIO</v>
          </cell>
          <cell r="L928" t="str">
            <v>LUIS TELLO CALLE AV JAIME HURTADO GONZALES SN Y 21 DE SEPTIEMBRE</v>
          </cell>
          <cell r="M928" t="str">
            <v>0802644898</v>
          </cell>
          <cell r="N928" t="str">
            <v>0987430569</v>
          </cell>
          <cell r="O928" t="str">
            <v>0987430569</v>
          </cell>
          <cell r="P928" t="str">
            <v>080117</v>
          </cell>
          <cell r="Q928" t="str">
            <v>ESMERALDAS</v>
          </cell>
          <cell r="R928" t="str">
            <v>ESMERALDAS</v>
          </cell>
          <cell r="S928" t="str">
            <v>ESMERALDAS</v>
          </cell>
          <cell r="T928" t="str">
            <v>TRAMACO</v>
          </cell>
          <cell r="U928" t="str">
            <v>FLEXNETUIO_PROVINCIA</v>
          </cell>
          <cell r="V928">
            <v>1</v>
          </cell>
          <cell r="W928">
            <v>1</v>
          </cell>
          <cell r="X928" t="str">
            <v>FLEXNET ECUADOR - MDELIVERY</v>
          </cell>
          <cell r="Y928" t="str">
            <v>CALLE 28 DE JUNIO S/N Y GARCIA MORENO ENTRADA LLANO GRANDE</v>
          </cell>
        </row>
        <row r="929">
          <cell r="A929" t="str">
            <v>4761908</v>
          </cell>
          <cell r="B929">
            <v>487032</v>
          </cell>
          <cell r="C929" t="str">
            <v>4761908</v>
          </cell>
          <cell r="D929" t="str">
            <v>MDELIVERY</v>
          </cell>
          <cell r="E929" t="str">
            <v>DESPACHO</v>
          </cell>
          <cell r="F929" t="str">
            <v>NORMAL</v>
          </cell>
          <cell r="G929" t="str">
            <v>FT76928</v>
          </cell>
          <cell r="H929">
            <v>44922</v>
          </cell>
          <cell r="I929" t="str">
            <v>ENTREGADO</v>
          </cell>
          <cell r="J929">
            <v>44923</v>
          </cell>
          <cell r="K929" t="str">
            <v>MEJIA ZAVALA JHONNY OMAR</v>
          </cell>
          <cell r="L929" t="str">
            <v>QUITUMBE CALLE S38  E744 Y PUCARA</v>
          </cell>
          <cell r="M929" t="str">
            <v>1727012757</v>
          </cell>
          <cell r="N929" t="str">
            <v>0983911921</v>
          </cell>
          <cell r="O929" t="str">
            <v>0983911921</v>
          </cell>
          <cell r="P929" t="str">
            <v>170703</v>
          </cell>
          <cell r="Q929" t="str">
            <v>QUITO</v>
          </cell>
          <cell r="R929" t="str">
            <v>PICHINCHA</v>
          </cell>
          <cell r="S929" t="str">
            <v>QUITO</v>
          </cell>
          <cell r="T929" t="str">
            <v>FLEXTRANS UIO</v>
          </cell>
          <cell r="U929" t="str">
            <v>FLEXNETUIO_LOCAL</v>
          </cell>
          <cell r="V929">
            <v>1</v>
          </cell>
          <cell r="W929">
            <v>1</v>
          </cell>
          <cell r="X929" t="str">
            <v>FLEXNET ECUADOR - MDELIVERY</v>
          </cell>
          <cell r="Y929" t="str">
            <v>CALLE 28 DE JUNIO S/N Y GARCIA MORENO ENTRADA LLANO GRANDE</v>
          </cell>
        </row>
        <row r="930">
          <cell r="A930" t="str">
            <v>4762310</v>
          </cell>
          <cell r="B930">
            <v>487033</v>
          </cell>
          <cell r="C930" t="str">
            <v>4762310</v>
          </cell>
          <cell r="D930" t="str">
            <v>MDELIVERY</v>
          </cell>
          <cell r="E930" t="str">
            <v>DESPACHO</v>
          </cell>
          <cell r="F930" t="str">
            <v>NORMAL</v>
          </cell>
          <cell r="G930" t="str">
            <v>031080004762310</v>
          </cell>
          <cell r="H930">
            <v>44922</v>
          </cell>
          <cell r="I930" t="str">
            <v>EN_TRANSITO</v>
          </cell>
          <cell r="J930">
            <v>44922</v>
          </cell>
          <cell r="K930" t="str">
            <v>CALDERON GARCIA GERSON ANTONIO</v>
          </cell>
          <cell r="L930" t="str">
            <v>LOS ESTEROS  AV  116  SN  CALLE 106</v>
          </cell>
          <cell r="M930" t="str">
            <v>1312597808</v>
          </cell>
          <cell r="N930" t="str">
            <v>0987694301</v>
          </cell>
          <cell r="O930" t="str">
            <v/>
          </cell>
          <cell r="P930" t="str">
            <v>130203</v>
          </cell>
          <cell r="Q930" t="str">
            <v>MANTA</v>
          </cell>
          <cell r="R930" t="str">
            <v>MANABI</v>
          </cell>
          <cell r="S930" t="str">
            <v>MANTA</v>
          </cell>
          <cell r="T930" t="str">
            <v>TRAMACO</v>
          </cell>
          <cell r="U930" t="str">
            <v>FLEXNETUIO_PROVINCIA</v>
          </cell>
          <cell r="V930">
            <v>1</v>
          </cell>
          <cell r="W930">
            <v>1</v>
          </cell>
          <cell r="X930" t="str">
            <v>FLEXNET ECUADOR - MDELIVERY</v>
          </cell>
          <cell r="Y930" t="str">
            <v>CALLE 28 DE JUNIO S/N Y GARCIA MORENO ENTRADA LLANO GRANDE</v>
          </cell>
        </row>
        <row r="931">
          <cell r="A931" t="str">
            <v>4762990</v>
          </cell>
          <cell r="B931">
            <v>487034</v>
          </cell>
          <cell r="C931" t="str">
            <v>4762990</v>
          </cell>
          <cell r="D931" t="str">
            <v>MDELIVERY</v>
          </cell>
          <cell r="E931" t="str">
            <v>DESPACHO</v>
          </cell>
          <cell r="F931" t="str">
            <v>DERIVADO PICK UP</v>
          </cell>
          <cell r="G931" t="str">
            <v>031080004762990</v>
          </cell>
          <cell r="H931">
            <v>44922</v>
          </cell>
          <cell r="I931" t="str">
            <v>EN_TRANSITO</v>
          </cell>
          <cell r="J931">
            <v>44922</v>
          </cell>
          <cell r="K931" t="str">
            <v>RODRIGUEZ ORDINOLA JOFFRE ANTONIO</v>
          </cell>
          <cell r="L931" t="str">
            <v>OFICINA TRAMACO PUNTO DE ATENCION VIA DAULE</v>
          </cell>
          <cell r="M931" t="str">
            <v>0912393220</v>
          </cell>
          <cell r="N931" t="str">
            <v>0980314291</v>
          </cell>
          <cell r="O931" t="str">
            <v>0980314291</v>
          </cell>
          <cell r="P931" t="str">
            <v>GUAYAQUIL</v>
          </cell>
          <cell r="Q931" t="str">
            <v>GUAYAQUIL</v>
          </cell>
          <cell r="R931" t="str">
            <v>GUAYAS</v>
          </cell>
          <cell r="T931" t="str">
            <v>TRAMACO</v>
          </cell>
          <cell r="U931" t="str">
            <v>FLEXNETUIO_GYE</v>
          </cell>
          <cell r="V931">
            <v>1</v>
          </cell>
          <cell r="W931">
            <v>1</v>
          </cell>
          <cell r="X931" t="str">
            <v>FLEXNET ECUADOR - MDELIVERY</v>
          </cell>
          <cell r="Y931" t="str">
            <v>CALLE 28 DE JUNIO S/N Y GARCIA MORENO ENTRADA LLANO GRANDE</v>
          </cell>
        </row>
        <row r="932">
          <cell r="A932" t="str">
            <v>4765554</v>
          </cell>
          <cell r="B932">
            <v>487035</v>
          </cell>
          <cell r="C932" t="str">
            <v>4765554</v>
          </cell>
          <cell r="D932" t="str">
            <v>MDELIVERY</v>
          </cell>
          <cell r="E932" t="str">
            <v>DESPACHO</v>
          </cell>
          <cell r="F932" t="str">
            <v>NORMAL</v>
          </cell>
          <cell r="G932" t="str">
            <v>FT76930</v>
          </cell>
          <cell r="H932">
            <v>44922</v>
          </cell>
          <cell r="I932" t="str">
            <v>HABILITADO_RUTEO</v>
          </cell>
          <cell r="J932">
            <v>44923</v>
          </cell>
          <cell r="K932" t="str">
            <v>MORA ESPINOSA GEOVANNA MICHELLE</v>
          </cell>
          <cell r="L932" t="str">
            <v>CUMBAYA AV INTEROCEANICA  KM 28</v>
          </cell>
          <cell r="M932" t="str">
            <v>1726172115</v>
          </cell>
          <cell r="N932" t="str">
            <v>0939794086</v>
          </cell>
          <cell r="O932" t="str">
            <v>0962902298</v>
          </cell>
          <cell r="P932" t="str">
            <v>170904</v>
          </cell>
          <cell r="Q932" t="str">
            <v>QUITO</v>
          </cell>
          <cell r="R932" t="str">
            <v>PICHINCHA</v>
          </cell>
          <cell r="S932" t="str">
            <v>CUMBAYA</v>
          </cell>
          <cell r="T932" t="str">
            <v>FLEXTRANS UIO</v>
          </cell>
          <cell r="U932" t="str">
            <v>FLEXNETUIO_LOCAL</v>
          </cell>
          <cell r="V932">
            <v>1</v>
          </cell>
          <cell r="W932">
            <v>1</v>
          </cell>
          <cell r="X932" t="str">
            <v>FLEXNET ECUADOR - MDELIVERY</v>
          </cell>
          <cell r="Y932" t="str">
            <v>CALLE 28 DE JUNIO S/N Y GARCIA MORENO ENTRADA LLANO GRANDE</v>
          </cell>
        </row>
        <row r="933">
          <cell r="A933" t="str">
            <v>4765767</v>
          </cell>
          <cell r="B933">
            <v>487036</v>
          </cell>
          <cell r="C933" t="str">
            <v>4765767</v>
          </cell>
          <cell r="D933" t="str">
            <v>MDELIVERY</v>
          </cell>
          <cell r="E933" t="str">
            <v>DESPACHO</v>
          </cell>
          <cell r="F933" t="str">
            <v>DERIVADO PICK UP</v>
          </cell>
          <cell r="G933" t="str">
            <v>031080004765767</v>
          </cell>
          <cell r="H933">
            <v>44922</v>
          </cell>
          <cell r="I933" t="str">
            <v>INCIDENCIA</v>
          </cell>
          <cell r="J933">
            <v>44923</v>
          </cell>
          <cell r="K933" t="str">
            <v>OLVERA ZAMBRANO BAIRON ALFREDO</v>
          </cell>
          <cell r="L933" t="str">
            <v>OFICINA TRAMACO MACHACHI</v>
          </cell>
          <cell r="M933" t="str">
            <v>1310971377</v>
          </cell>
          <cell r="N933" t="str">
            <v>0978877581</v>
          </cell>
          <cell r="O933" t="str">
            <v>0978877581</v>
          </cell>
          <cell r="P933" t="str">
            <v>MEJIA</v>
          </cell>
          <cell r="Q933" t="str">
            <v>MEJIA</v>
          </cell>
          <cell r="R933" t="str">
            <v>PICHINCHA</v>
          </cell>
          <cell r="T933" t="str">
            <v>TRAMACO</v>
          </cell>
          <cell r="U933" t="str">
            <v>FLEXNETUIO_LOCAL</v>
          </cell>
          <cell r="V933">
            <v>1</v>
          </cell>
          <cell r="W933">
            <v>1</v>
          </cell>
          <cell r="X933" t="str">
            <v>FLEXNET ECUADOR - MDELIVERY</v>
          </cell>
          <cell r="Y933" t="str">
            <v>CALLE 28 DE JUNIO S/N Y GARCIA MORENO ENTRADA LLANO GRANDE</v>
          </cell>
        </row>
        <row r="934">
          <cell r="A934" t="str">
            <v>4765943</v>
          </cell>
          <cell r="B934">
            <v>487037</v>
          </cell>
          <cell r="C934" t="str">
            <v>4765943</v>
          </cell>
          <cell r="D934" t="str">
            <v>MDELIVERY</v>
          </cell>
          <cell r="E934" t="str">
            <v>DESPACHO</v>
          </cell>
          <cell r="F934" t="str">
            <v>NORMAL</v>
          </cell>
          <cell r="G934" t="str">
            <v>031080004765943</v>
          </cell>
          <cell r="H934">
            <v>44922</v>
          </cell>
          <cell r="I934" t="str">
            <v>EN_TRANSITO</v>
          </cell>
          <cell r="J934">
            <v>44922</v>
          </cell>
          <cell r="K934" t="str">
            <v>JAIME IVAN CARDENAS PUCHA</v>
          </cell>
          <cell r="L934" t="str">
            <v>PASCUALES AV NARCISA DE JESUS PASCUALES  SN</v>
          </cell>
          <cell r="M934" t="str">
            <v>0706450384</v>
          </cell>
          <cell r="N934" t="str">
            <v>0986413018</v>
          </cell>
          <cell r="O934" t="str">
            <v>0986413018</v>
          </cell>
          <cell r="P934" t="str">
            <v>090703</v>
          </cell>
          <cell r="Q934" t="str">
            <v>GUAYAQUIL</v>
          </cell>
          <cell r="R934" t="str">
            <v>GUAYAS</v>
          </cell>
          <cell r="S934" t="str">
            <v>GUAYAQUIL</v>
          </cell>
          <cell r="T934" t="str">
            <v>TRAMACO</v>
          </cell>
          <cell r="U934" t="str">
            <v>FLEXNETUIO_GYE</v>
          </cell>
          <cell r="V934">
            <v>1</v>
          </cell>
          <cell r="W934">
            <v>1</v>
          </cell>
          <cell r="X934" t="str">
            <v>FLEXNET ECUADOR - MDELIVERY</v>
          </cell>
          <cell r="Y934" t="str">
            <v>CALLE 28 DE JUNIO S/N Y GARCIA MORENO ENTRADA LLANO GRANDE</v>
          </cell>
        </row>
        <row r="935">
          <cell r="A935" t="str">
            <v>4765991</v>
          </cell>
          <cell r="B935">
            <v>487038</v>
          </cell>
          <cell r="C935" t="str">
            <v>4765991</v>
          </cell>
          <cell r="D935" t="str">
            <v>MDELIVERY</v>
          </cell>
          <cell r="E935" t="str">
            <v>DESPACHO</v>
          </cell>
          <cell r="F935" t="str">
            <v>DERIVADO PICK UP</v>
          </cell>
          <cell r="G935" t="str">
            <v>031080004765991</v>
          </cell>
          <cell r="H935">
            <v>44922</v>
          </cell>
          <cell r="I935" t="str">
            <v>EN_TRANSITO</v>
          </cell>
          <cell r="J935">
            <v>44922</v>
          </cell>
          <cell r="K935" t="str">
            <v>ANDRES ABEL PINARGOTE PARRALES</v>
          </cell>
          <cell r="L935" t="str">
            <v>OFICINA TRAMACO VIA QUEVEDO</v>
          </cell>
          <cell r="M935" t="str">
            <v>2300804636</v>
          </cell>
          <cell r="N935" t="str">
            <v>0997072060</v>
          </cell>
          <cell r="O935" t="str">
            <v>0997072060</v>
          </cell>
          <cell r="P935" t="str">
            <v>SANTO DOMINGO</v>
          </cell>
          <cell r="Q935" t="str">
            <v>SANTO DOMINGO</v>
          </cell>
          <cell r="R935" t="str">
            <v>SANTO DOMINGO DE LOS TSACHILAS</v>
          </cell>
          <cell r="T935" t="str">
            <v>TRAMACO</v>
          </cell>
          <cell r="U935" t="str">
            <v>FLEXNETUIO_PROVINCIA</v>
          </cell>
          <cell r="V935">
            <v>1</v>
          </cell>
          <cell r="W935">
            <v>1</v>
          </cell>
          <cell r="X935" t="str">
            <v>FLEXNET ECUADOR - MDELIVERY</v>
          </cell>
          <cell r="Y935" t="str">
            <v>CALLE 28 DE JUNIO S/N Y GARCIA MORENO ENTRADA LLANO GRANDE</v>
          </cell>
        </row>
        <row r="936">
          <cell r="A936" t="str">
            <v>4766898</v>
          </cell>
          <cell r="B936">
            <v>487039</v>
          </cell>
          <cell r="C936" t="str">
            <v>4766898</v>
          </cell>
          <cell r="D936" t="str">
            <v>MDELIVERY</v>
          </cell>
          <cell r="E936" t="str">
            <v>DESPACHO</v>
          </cell>
          <cell r="F936" t="str">
            <v>DERIVADO PICK UP</v>
          </cell>
          <cell r="G936" t="str">
            <v>031080004766898</v>
          </cell>
          <cell r="H936">
            <v>44922</v>
          </cell>
          <cell r="I936" t="str">
            <v>EN_TRANSITO</v>
          </cell>
          <cell r="J936">
            <v>44922</v>
          </cell>
          <cell r="K936" t="str">
            <v>NAREA SANCHEZ NORMA ALEXANDRA</v>
          </cell>
          <cell r="L936" t="str">
            <v>OFICINA TRAMACO CUENCA CENTRO</v>
          </cell>
          <cell r="M936" t="str">
            <v>0104089990</v>
          </cell>
          <cell r="N936" t="str">
            <v>0984110292</v>
          </cell>
          <cell r="O936" t="str">
            <v>0984110292</v>
          </cell>
          <cell r="P936" t="str">
            <v>CUENCA</v>
          </cell>
          <cell r="Q936" t="str">
            <v>CUENCA</v>
          </cell>
          <cell r="R936" t="str">
            <v>AZUAY</v>
          </cell>
          <cell r="T936" t="str">
            <v>TRAMACO</v>
          </cell>
          <cell r="U936" t="str">
            <v>FLEXNETUIO_PROVINCIA</v>
          </cell>
          <cell r="V936">
            <v>1</v>
          </cell>
          <cell r="W936">
            <v>1</v>
          </cell>
          <cell r="X936" t="str">
            <v>FLEXNET ECUADOR - MDELIVERY</v>
          </cell>
          <cell r="Y936" t="str">
            <v>CALLE 28 DE JUNIO S/N Y GARCIA MORENO ENTRADA LLANO GRANDE</v>
          </cell>
        </row>
        <row r="937">
          <cell r="A937" t="str">
            <v>4767039</v>
          </cell>
          <cell r="B937">
            <v>487040</v>
          </cell>
          <cell r="C937" t="str">
            <v>4767039</v>
          </cell>
          <cell r="D937" t="str">
            <v>MDELIVERY</v>
          </cell>
          <cell r="E937" t="str">
            <v>DESPACHO</v>
          </cell>
          <cell r="F937" t="str">
            <v>NORMAL</v>
          </cell>
          <cell r="G937" t="str">
            <v>FT76935</v>
          </cell>
          <cell r="H937">
            <v>44922</v>
          </cell>
          <cell r="I937" t="str">
            <v>ENTREGADO</v>
          </cell>
          <cell r="J937">
            <v>44923</v>
          </cell>
          <cell r="K937" t="str">
            <v>AVILA CALDERON EDISON DUMANI</v>
          </cell>
          <cell r="L937" t="str">
            <v>COTOCOLLAO AV JOHN F KENNEDY  SN  Y PABLO PICASSO</v>
          </cell>
          <cell r="M937" t="str">
            <v>1150575387</v>
          </cell>
          <cell r="N937" t="str">
            <v>0962108245</v>
          </cell>
          <cell r="O937" t="str">
            <v>0962108245</v>
          </cell>
          <cell r="P937" t="str">
            <v>170301</v>
          </cell>
          <cell r="Q937" t="str">
            <v>QUITO</v>
          </cell>
          <cell r="R937" t="str">
            <v>PICHINCHA</v>
          </cell>
          <cell r="S937" t="str">
            <v>QUITO</v>
          </cell>
          <cell r="T937" t="str">
            <v>ITSACOURIER</v>
          </cell>
          <cell r="U937" t="str">
            <v>FLEXNETUIO_LOCAL</v>
          </cell>
          <cell r="V937">
            <v>1</v>
          </cell>
          <cell r="W937">
            <v>1</v>
          </cell>
          <cell r="X937" t="str">
            <v>FLEXNET ECUADOR - MDELIVERY</v>
          </cell>
          <cell r="Y937" t="str">
            <v>CALLE 28 DE JUNIO S/N Y GARCIA MORENO ENTRADA LLANO GRANDE</v>
          </cell>
        </row>
        <row r="938">
          <cell r="A938" t="str">
            <v>4767279</v>
          </cell>
          <cell r="B938">
            <v>487041</v>
          </cell>
          <cell r="C938" t="str">
            <v>4767279</v>
          </cell>
          <cell r="D938" t="str">
            <v>MDELIVERY</v>
          </cell>
          <cell r="E938" t="str">
            <v>DESPACHO</v>
          </cell>
          <cell r="F938" t="str">
            <v>NORMAL</v>
          </cell>
          <cell r="G938" t="str">
            <v>031080004767279</v>
          </cell>
          <cell r="H938">
            <v>44922</v>
          </cell>
          <cell r="I938" t="str">
            <v>ENTREGADO</v>
          </cell>
          <cell r="J938">
            <v>44923</v>
          </cell>
          <cell r="K938" t="str">
            <v>ACOSTA QUINONEZ RONNY BRIX</v>
          </cell>
          <cell r="L938" t="str">
            <v>PEDERNALES CALLE ELOY ALFARO  SN  Y LOPEZ CASTILLO</v>
          </cell>
          <cell r="M938" t="str">
            <v>0803449578</v>
          </cell>
          <cell r="N938" t="str">
            <v>0995155723</v>
          </cell>
          <cell r="O938" t="str">
            <v>0995155723</v>
          </cell>
          <cell r="P938" t="str">
            <v>131002</v>
          </cell>
          <cell r="Q938" t="str">
            <v>PEDERNALES</v>
          </cell>
          <cell r="R938" t="str">
            <v>MANABI</v>
          </cell>
          <cell r="S938" t="str">
            <v>PEDERNALES - RECINTO TIZAL</v>
          </cell>
          <cell r="T938" t="str">
            <v>TRAMACO</v>
          </cell>
          <cell r="U938" t="str">
            <v>FLEXNETUIO_PROVINCIA</v>
          </cell>
          <cell r="V938">
            <v>1</v>
          </cell>
          <cell r="W938">
            <v>1</v>
          </cell>
          <cell r="X938" t="str">
            <v>FLEXNET ECUADOR - MDELIVERY</v>
          </cell>
          <cell r="Y938" t="str">
            <v>CALLE 28 DE JUNIO S/N Y GARCIA MORENO ENTRADA LLANO GRANDE</v>
          </cell>
        </row>
        <row r="939">
          <cell r="A939" t="str">
            <v>4767816</v>
          </cell>
          <cell r="B939">
            <v>487042</v>
          </cell>
          <cell r="C939" t="str">
            <v>4767816</v>
          </cell>
          <cell r="D939" t="str">
            <v>MDELIVERY</v>
          </cell>
          <cell r="E939" t="str">
            <v>DESPACHO</v>
          </cell>
          <cell r="F939" t="str">
            <v>DERIVADO PICK UP</v>
          </cell>
          <cell r="G939" t="str">
            <v>031080004767816</v>
          </cell>
          <cell r="H939">
            <v>44922</v>
          </cell>
          <cell r="I939" t="str">
            <v>EN_TRANSITO</v>
          </cell>
          <cell r="J939">
            <v>44922</v>
          </cell>
          <cell r="K939" t="str">
            <v>YULEXI GISSELA CEDENO PILLASAGUA</v>
          </cell>
          <cell r="L939" t="str">
            <v>OFICINA TRAMACO MANTA PUNTO DE VENTA CENTRO</v>
          </cell>
          <cell r="M939" t="str">
            <v>1350572192</v>
          </cell>
          <cell r="N939" t="str">
            <v>0997358174</v>
          </cell>
          <cell r="O939" t="str">
            <v>0997358174</v>
          </cell>
          <cell r="P939" t="str">
            <v>MANTA</v>
          </cell>
          <cell r="Q939" t="str">
            <v>MANTA</v>
          </cell>
          <cell r="R939" t="str">
            <v>MANABI</v>
          </cell>
          <cell r="T939" t="str">
            <v>TRAMACO</v>
          </cell>
          <cell r="U939" t="str">
            <v>FLEXNETUIO_PROVINCIA</v>
          </cell>
          <cell r="V939">
            <v>1</v>
          </cell>
          <cell r="W939">
            <v>1</v>
          </cell>
          <cell r="X939" t="str">
            <v>FLEXNET ECUADOR - MDELIVERY</v>
          </cell>
          <cell r="Y939" t="str">
            <v>CALLE 28 DE JUNIO S/N Y GARCIA MORENO ENTRADA LLANO GRANDE</v>
          </cell>
        </row>
        <row r="940">
          <cell r="A940" t="str">
            <v>4767846</v>
          </cell>
          <cell r="B940">
            <v>487043</v>
          </cell>
          <cell r="C940" t="str">
            <v>4767846</v>
          </cell>
          <cell r="D940" t="str">
            <v>MDELIVERY</v>
          </cell>
          <cell r="E940" t="str">
            <v>DESPACHO</v>
          </cell>
          <cell r="F940" t="str">
            <v>DERIVADO PICK UP</v>
          </cell>
          <cell r="G940" t="str">
            <v>031080004767846</v>
          </cell>
          <cell r="H940">
            <v>44922</v>
          </cell>
          <cell r="I940" t="str">
            <v>EN_TRANSITO</v>
          </cell>
          <cell r="J940">
            <v>44922</v>
          </cell>
          <cell r="K940" t="str">
            <v>MARIA JESSENIA ARAGUNDI CENTENO</v>
          </cell>
          <cell r="L940" t="str">
            <v>OFICINA TRAMACO PORTOVIEJO</v>
          </cell>
          <cell r="M940" t="str">
            <v>1312264995</v>
          </cell>
          <cell r="N940" t="str">
            <v>0998351133</v>
          </cell>
          <cell r="O940" t="str">
            <v>0998351133</v>
          </cell>
          <cell r="P940" t="str">
            <v>PORTOVIEJO</v>
          </cell>
          <cell r="Q940" t="str">
            <v>PORTOVIEJO</v>
          </cell>
          <cell r="R940" t="str">
            <v>MANABI</v>
          </cell>
          <cell r="T940" t="str">
            <v>TRAMACO</v>
          </cell>
          <cell r="U940" t="str">
            <v>FLEXNETUIO_PROVINCIA</v>
          </cell>
          <cell r="V940">
            <v>1</v>
          </cell>
          <cell r="W940">
            <v>1</v>
          </cell>
          <cell r="X940" t="str">
            <v>FLEXNET ECUADOR - MDELIVERY</v>
          </cell>
          <cell r="Y940" t="str">
            <v>CALLE 28 DE JUNIO S/N Y GARCIA MORENO ENTRADA LLANO GRANDE</v>
          </cell>
        </row>
        <row r="941">
          <cell r="A941" t="str">
            <v>4767892</v>
          </cell>
          <cell r="B941">
            <v>487044</v>
          </cell>
          <cell r="C941" t="str">
            <v>4767892</v>
          </cell>
          <cell r="D941" t="str">
            <v>MDELIVERY</v>
          </cell>
          <cell r="E941" t="str">
            <v>DESPACHO</v>
          </cell>
          <cell r="F941" t="str">
            <v>NORMAL</v>
          </cell>
          <cell r="G941" t="str">
            <v>031080004767892</v>
          </cell>
          <cell r="H941">
            <v>44922</v>
          </cell>
          <cell r="I941" t="str">
            <v>ENTREGADO</v>
          </cell>
          <cell r="J941">
            <v>44923</v>
          </cell>
          <cell r="K941" t="str">
            <v>NESTOR DAVID CEDENO ALCIVAR</v>
          </cell>
          <cell r="L941" t="str">
            <v>ANDRES DE VERA  Y MEDIO VIA A MANTA   KM 3 CALLE PASO LATERAL</v>
          </cell>
          <cell r="M941" t="str">
            <v>1350120554</v>
          </cell>
          <cell r="N941" t="str">
            <v>0962896280</v>
          </cell>
          <cell r="O941" t="str">
            <v>0962896280</v>
          </cell>
          <cell r="P941" t="str">
            <v>130108</v>
          </cell>
          <cell r="Q941" t="str">
            <v>PORTOVIEJO</v>
          </cell>
          <cell r="R941" t="str">
            <v>MANABI</v>
          </cell>
          <cell r="S941" t="str">
            <v>PORTOVIEJO</v>
          </cell>
          <cell r="T941" t="str">
            <v>TRAMACO</v>
          </cell>
          <cell r="U941" t="str">
            <v>FLEXNETUIO_PROVINCIA</v>
          </cell>
          <cell r="V941">
            <v>1</v>
          </cell>
          <cell r="W941">
            <v>1</v>
          </cell>
          <cell r="X941" t="str">
            <v>FLEXNET ECUADOR - MDELIVERY</v>
          </cell>
          <cell r="Y941" t="str">
            <v>CALLE 28 DE JUNIO S/N Y GARCIA MORENO ENTRADA LLANO GRANDE</v>
          </cell>
        </row>
        <row r="942">
          <cell r="A942" t="str">
            <v>4767990</v>
          </cell>
          <cell r="B942">
            <v>487045</v>
          </cell>
          <cell r="C942" t="str">
            <v>4767990</v>
          </cell>
          <cell r="D942" t="str">
            <v>MDELIVERY</v>
          </cell>
          <cell r="E942" t="str">
            <v>DESPACHO</v>
          </cell>
          <cell r="F942" t="str">
            <v>NORMAL</v>
          </cell>
          <cell r="G942" t="str">
            <v>FT76923</v>
          </cell>
          <cell r="H942">
            <v>44922</v>
          </cell>
          <cell r="I942" t="str">
            <v>INCIDENCIA</v>
          </cell>
          <cell r="J942">
            <v>44923</v>
          </cell>
          <cell r="K942" t="str">
            <v>Ali Miguel Valero Nava</v>
          </cell>
          <cell r="L942" t="str">
            <v>EL INCA AV ELOY ALFARO  E 13 224  Y DE LOS NOGALES</v>
          </cell>
          <cell r="M942" t="str">
            <v>1757874910</v>
          </cell>
          <cell r="N942" t="str">
            <v>0995020494</v>
          </cell>
          <cell r="O942" t="str">
            <v/>
          </cell>
          <cell r="P942" t="str">
            <v>170502</v>
          </cell>
          <cell r="Q942" t="str">
            <v>QUITO</v>
          </cell>
          <cell r="R942" t="str">
            <v>PICHINCHA</v>
          </cell>
          <cell r="S942" t="str">
            <v>QUITO</v>
          </cell>
          <cell r="T942" t="str">
            <v>ITSACOURIER</v>
          </cell>
          <cell r="U942" t="str">
            <v>FLEXNETUIO_LOCAL</v>
          </cell>
          <cell r="V942">
            <v>1</v>
          </cell>
          <cell r="W942">
            <v>1</v>
          </cell>
          <cell r="X942" t="str">
            <v>FLEXNET ECUADOR - MDELIVERY</v>
          </cell>
          <cell r="Y942" t="str">
            <v>CALLE 28 DE JUNIO S/N Y GARCIA MORENO ENTRADA LLANO GRANDE</v>
          </cell>
        </row>
        <row r="943">
          <cell r="A943" t="str">
            <v>4768012</v>
          </cell>
          <cell r="B943">
            <v>487046</v>
          </cell>
          <cell r="C943" t="str">
            <v>4768012</v>
          </cell>
          <cell r="D943" t="str">
            <v>MDELIVERY</v>
          </cell>
          <cell r="E943" t="str">
            <v>DESPACHO</v>
          </cell>
          <cell r="F943" t="str">
            <v>DERIVADO PICK UP</v>
          </cell>
          <cell r="G943" t="str">
            <v>031080004768012</v>
          </cell>
          <cell r="H943">
            <v>44922</v>
          </cell>
          <cell r="I943" t="str">
            <v>EN_TRANSITO</v>
          </cell>
          <cell r="J943">
            <v>44922</v>
          </cell>
          <cell r="K943" t="str">
            <v>ALEXANDER ENRIQUE MERELO MARMOLEJO</v>
          </cell>
          <cell r="L943" t="str">
            <v>OFICINA TRAMACO LA LIBERTAD</v>
          </cell>
          <cell r="M943" t="str">
            <v>0943553818</v>
          </cell>
          <cell r="N943" t="str">
            <v>0993652428</v>
          </cell>
          <cell r="O943" t="str">
            <v>0993652428</v>
          </cell>
          <cell r="P943" t="str">
            <v>SANTA ELENA</v>
          </cell>
          <cell r="Q943" t="str">
            <v>SANTA ELENA</v>
          </cell>
          <cell r="R943" t="str">
            <v>SANTA ELENA</v>
          </cell>
          <cell r="T943" t="str">
            <v>TRAMACO</v>
          </cell>
          <cell r="U943" t="str">
            <v>FLEXNETUIO_PROVINCIA</v>
          </cell>
          <cell r="V943">
            <v>1</v>
          </cell>
          <cell r="W943">
            <v>1</v>
          </cell>
          <cell r="X943" t="str">
            <v>FLEXNET ECUADOR - MDELIVERY</v>
          </cell>
          <cell r="Y943" t="str">
            <v>CALLE 28 DE JUNIO S/N Y GARCIA MORENO ENTRADA LLANO GRANDE</v>
          </cell>
        </row>
        <row r="944">
          <cell r="A944" t="str">
            <v>4768028</v>
          </cell>
          <cell r="B944">
            <v>487047</v>
          </cell>
          <cell r="C944" t="str">
            <v>4768028</v>
          </cell>
          <cell r="D944" t="str">
            <v>MDELIVERY</v>
          </cell>
          <cell r="E944" t="str">
            <v>DESPACHO</v>
          </cell>
          <cell r="F944" t="str">
            <v>NORMAL</v>
          </cell>
          <cell r="G944" t="str">
            <v>FT76914</v>
          </cell>
          <cell r="H944">
            <v>44922</v>
          </cell>
          <cell r="I944" t="str">
            <v>ENTREGADO</v>
          </cell>
          <cell r="J944">
            <v>44923</v>
          </cell>
          <cell r="K944" t="str">
            <v>dayana jamileth cedeno calderon</v>
          </cell>
          <cell r="L944" t="str">
            <v>CALDERON CALLE VIRGEN DE MONSERRAT  SN  Y EFRAIN ARMAS</v>
          </cell>
          <cell r="M944" t="str">
            <v>1725612285</v>
          </cell>
          <cell r="N944" t="str">
            <v>0983544357</v>
          </cell>
          <cell r="O944" t="str">
            <v>0983544357</v>
          </cell>
          <cell r="P944" t="str">
            <v>170201</v>
          </cell>
          <cell r="Q944" t="str">
            <v>QUITO</v>
          </cell>
          <cell r="R944" t="str">
            <v>PICHINCHA</v>
          </cell>
          <cell r="S944" t="str">
            <v>CALDERON (CARAPUNGO)</v>
          </cell>
          <cell r="T944" t="str">
            <v>ITSACOURIER</v>
          </cell>
          <cell r="U944" t="str">
            <v>FLEXNETUIO_LOCAL</v>
          </cell>
          <cell r="V944">
            <v>1</v>
          </cell>
          <cell r="W944">
            <v>1</v>
          </cell>
          <cell r="X944" t="str">
            <v>FLEXNET ECUADOR - MDELIVERY</v>
          </cell>
          <cell r="Y944" t="str">
            <v>CALLE 28 DE JUNIO S/N Y GARCIA MORENO ENTRADA LLANO GRANDE</v>
          </cell>
        </row>
        <row r="945">
          <cell r="A945" t="str">
            <v>4768122</v>
          </cell>
          <cell r="B945">
            <v>487048</v>
          </cell>
          <cell r="C945" t="str">
            <v>4768122</v>
          </cell>
          <cell r="D945" t="str">
            <v>MDELIVERY</v>
          </cell>
          <cell r="E945" t="str">
            <v>DESPACHO</v>
          </cell>
          <cell r="F945" t="str">
            <v>NORMAL</v>
          </cell>
          <cell r="G945" t="str">
            <v>IC4058</v>
          </cell>
          <cell r="H945">
            <v>44922</v>
          </cell>
          <cell r="I945" t="str">
            <v>INCIDENCIA</v>
          </cell>
          <cell r="J945">
            <v>44923</v>
          </cell>
          <cell r="K945" t="str">
            <v>JHOANA DOMINIQUE RUEDA BRAVO</v>
          </cell>
          <cell r="L945" t="str">
            <v>MONAY  CALLE JOSE  CARRASCO ARTEAGA  SN  ENTRE POPAYAN Y PACTO ANDINO</v>
          </cell>
          <cell r="M945" t="str">
            <v>0103811378</v>
          </cell>
          <cell r="N945" t="str">
            <v>0958723478</v>
          </cell>
          <cell r="O945" t="str">
            <v/>
          </cell>
          <cell r="P945" t="str">
            <v>010210</v>
          </cell>
          <cell r="Q945" t="str">
            <v>CUENCA</v>
          </cell>
          <cell r="R945" t="str">
            <v>AZUAY</v>
          </cell>
          <cell r="S945" t="str">
            <v>CUENCA</v>
          </cell>
          <cell r="T945" t="str">
            <v>ITSACOURIER</v>
          </cell>
          <cell r="U945" t="str">
            <v>FLEXNETUIO_PROVINCIA</v>
          </cell>
          <cell r="V945">
            <v>1</v>
          </cell>
          <cell r="W945">
            <v>1</v>
          </cell>
          <cell r="X945" t="str">
            <v>FLEXNET ECUADOR - MDELIVERY</v>
          </cell>
          <cell r="Y945" t="str">
            <v>CALLE 28 DE JUNIO S/N Y GARCIA MORENO ENTRADA LLANO GRANDE</v>
          </cell>
        </row>
        <row r="946">
          <cell r="A946" t="str">
            <v>4768396</v>
          </cell>
          <cell r="B946">
            <v>487049</v>
          </cell>
          <cell r="C946" t="str">
            <v>4768396</v>
          </cell>
          <cell r="D946" t="str">
            <v>MDELIVERY</v>
          </cell>
          <cell r="E946" t="str">
            <v>DESPACHO</v>
          </cell>
          <cell r="F946" t="str">
            <v>NORMAL</v>
          </cell>
          <cell r="G946" t="str">
            <v>031080004768396</v>
          </cell>
          <cell r="H946">
            <v>44922</v>
          </cell>
          <cell r="I946" t="str">
            <v>ENTREGADO</v>
          </cell>
          <cell r="J946">
            <v>44923</v>
          </cell>
          <cell r="K946" t="str">
            <v>FERNANDO RAFAEL ALVARIO YEPEZ</v>
          </cell>
          <cell r="L946" t="str">
            <v>RIO VERDE CALLE 6  SN Y AV DEL COOPERATIVISMO</v>
          </cell>
          <cell r="M946" t="str">
            <v>1718887415</v>
          </cell>
          <cell r="N946" t="str">
            <v>0997593650</v>
          </cell>
          <cell r="O946" t="str">
            <v>0900000000</v>
          </cell>
          <cell r="P946" t="str">
            <v>230112</v>
          </cell>
          <cell r="Q946" t="str">
            <v>SANTO DOMINGO</v>
          </cell>
          <cell r="R946" t="str">
            <v>SANTO DOMINGO DE LOS TSACHILAS</v>
          </cell>
          <cell r="S946" t="str">
            <v>SANTO DOMINGO DE LOS COLORADOS</v>
          </cell>
          <cell r="T946" t="str">
            <v>TRAMACO</v>
          </cell>
          <cell r="U946" t="str">
            <v>FLEXNETUIO_PROVINCIA</v>
          </cell>
          <cell r="V946">
            <v>1</v>
          </cell>
          <cell r="W946">
            <v>1</v>
          </cell>
          <cell r="X946" t="str">
            <v>FLEXNET ECUADOR - MDELIVERY</v>
          </cell>
          <cell r="Y946" t="str">
            <v>CALLE 28 DE JUNIO S/N Y GARCIA MORENO ENTRADA LLANO GRANDE</v>
          </cell>
        </row>
        <row r="947">
          <cell r="A947" t="str">
            <v>4768473</v>
          </cell>
          <cell r="B947">
            <v>487050</v>
          </cell>
          <cell r="C947" t="str">
            <v>4768473</v>
          </cell>
          <cell r="D947" t="str">
            <v>MDELIVERY</v>
          </cell>
          <cell r="E947" t="str">
            <v>DESPACHO</v>
          </cell>
          <cell r="F947" t="str">
            <v>NORMAL</v>
          </cell>
          <cell r="G947" t="str">
            <v>TF90923</v>
          </cell>
          <cell r="H947">
            <v>44922</v>
          </cell>
          <cell r="I947" t="str">
            <v>ENTREGADO</v>
          </cell>
          <cell r="J947">
            <v>44923</v>
          </cell>
          <cell r="K947" t="str">
            <v>PEDRO LEON MACHADO QUINDE</v>
          </cell>
          <cell r="L947" t="str">
            <v>BOLIVAR CALLE GUARANDA  1234 Y GRAL GOMEZ</v>
          </cell>
          <cell r="M947" t="str">
            <v>0906328125</v>
          </cell>
          <cell r="N947" t="str">
            <v>0961893039</v>
          </cell>
          <cell r="O947" t="str">
            <v>0961893039</v>
          </cell>
          <cell r="P947" t="str">
            <v>090308</v>
          </cell>
          <cell r="Q947" t="str">
            <v>GUAYAQUIL</v>
          </cell>
          <cell r="R947" t="str">
            <v>GUAYAS</v>
          </cell>
          <cell r="S947" t="str">
            <v>GUAYAQUIL</v>
          </cell>
          <cell r="T947" t="str">
            <v>ITSACOURIER</v>
          </cell>
          <cell r="U947" t="str">
            <v>FLEXNETUIO_GYE</v>
          </cell>
          <cell r="V947">
            <v>1</v>
          </cell>
          <cell r="W947">
            <v>1</v>
          </cell>
          <cell r="X947" t="str">
            <v>FLEXNET ECUADOR - MDELIVERY</v>
          </cell>
          <cell r="Y947" t="str">
            <v>CALLE 28 DE JUNIO S/N Y GARCIA MORENO ENTRADA LLANO GRANDE</v>
          </cell>
        </row>
        <row r="948">
          <cell r="A948" t="str">
            <v>4768475</v>
          </cell>
          <cell r="B948">
            <v>487051</v>
          </cell>
          <cell r="C948" t="str">
            <v>4768475</v>
          </cell>
          <cell r="D948" t="str">
            <v>MDELIVERY</v>
          </cell>
          <cell r="E948" t="str">
            <v>DESPACHO</v>
          </cell>
          <cell r="F948" t="str">
            <v>NORMAL</v>
          </cell>
          <cell r="G948" t="str">
            <v>031080004768475</v>
          </cell>
          <cell r="H948">
            <v>44922</v>
          </cell>
          <cell r="I948" t="str">
            <v>EN_TRANSITO</v>
          </cell>
          <cell r="J948">
            <v>44922</v>
          </cell>
          <cell r="K948" t="str">
            <v>DIANA CATALINA EGAS SEVILLA</v>
          </cell>
          <cell r="L948" t="str">
            <v>PIMAMPIRO  CALLE BOLIVAR  3076  ISIDRO DE LA BASTIDA</v>
          </cell>
          <cell r="M948" t="str">
            <v>1002508297</v>
          </cell>
          <cell r="N948" t="str">
            <v>0984064188</v>
          </cell>
          <cell r="O948" t="str">
            <v/>
          </cell>
          <cell r="P948" t="str">
            <v>100117</v>
          </cell>
          <cell r="Q948" t="str">
            <v>PIMAMPIRO</v>
          </cell>
          <cell r="R948" t="str">
            <v>IMBABURA</v>
          </cell>
          <cell r="S948" t="str">
            <v>PIMAMPIRO - CHALGUAYACU - LIBERTAD DE PARAGUACHI - PUEBLO NUEVO - CHUGA - MARIANO ACOSTA - SAN  FCO.</v>
          </cell>
          <cell r="T948" t="str">
            <v>TRAMACO</v>
          </cell>
          <cell r="U948" t="str">
            <v>FLEXNETUIO_PROVINCIA</v>
          </cell>
          <cell r="V948">
            <v>1</v>
          </cell>
          <cell r="W948">
            <v>1</v>
          </cell>
          <cell r="X948" t="str">
            <v>FLEXNET ECUADOR - MDELIVERY</v>
          </cell>
          <cell r="Y948" t="str">
            <v>CALLE 28 DE JUNIO S/N Y GARCIA MORENO ENTRADA LLANO GRANDE</v>
          </cell>
        </row>
        <row r="949">
          <cell r="A949" t="str">
            <v>SG_2022_2220_2225</v>
          </cell>
          <cell r="B949">
            <v>487028</v>
          </cell>
          <cell r="C949" t="str">
            <v>SG_2022_2220_2225</v>
          </cell>
          <cell r="D949" t="str">
            <v>SG</v>
          </cell>
          <cell r="E949" t="str">
            <v>DESPACHO</v>
          </cell>
          <cell r="F949" t="str">
            <v>NORMAL</v>
          </cell>
          <cell r="G949" t="str">
            <v>90950</v>
          </cell>
          <cell r="H949">
            <v>44922</v>
          </cell>
          <cell r="I949" t="str">
            <v>ENTREGADO</v>
          </cell>
          <cell r="J949">
            <v>44923</v>
          </cell>
          <cell r="K949" t="str">
            <v>DEMACO STA LEONOR</v>
          </cell>
          <cell r="L949" t="str">
            <v>AV BENJAMIN ROSALES URBANIZACION SANTA LEONOR MZ 6 SOLAR 13</v>
          </cell>
          <cell r="P949" t="str">
            <v>GUAYAQUIL</v>
          </cell>
          <cell r="Q949" t="str">
            <v>GUAYAQUIL</v>
          </cell>
          <cell r="R949" t="str">
            <v>GUAYAS</v>
          </cell>
          <cell r="T949" t="str">
            <v>ITSACOURIER</v>
          </cell>
          <cell r="U949" t="str">
            <v>FLEXNETGYE_LOCAL</v>
          </cell>
          <cell r="V949">
            <v>1</v>
          </cell>
          <cell r="W949">
            <v>50.59</v>
          </cell>
          <cell r="X949" t="str">
            <v>FLEXNET - GYE</v>
          </cell>
          <cell r="Y949" t="str">
            <v>FERNANDO GUTIERREZ HILL KM 8 1/2 VIA DAULE</v>
          </cell>
        </row>
        <row r="950">
          <cell r="A950" t="str">
            <v>18591504</v>
          </cell>
          <cell r="B950">
            <v>487027</v>
          </cell>
          <cell r="C950" t="str">
            <v>18591504</v>
          </cell>
          <cell r="D950" t="str">
            <v>SPARE</v>
          </cell>
          <cell r="E950" t="str">
            <v>DESPACHO</v>
          </cell>
          <cell r="F950" t="str">
            <v>NORMAL</v>
          </cell>
          <cell r="G950" t="str">
            <v>TF90817</v>
          </cell>
          <cell r="H950">
            <v>44922</v>
          </cell>
          <cell r="I950" t="str">
            <v>ENTREGADO</v>
          </cell>
          <cell r="J950">
            <v>44922</v>
          </cell>
          <cell r="K950" t="str">
            <v>CONSTECOIN CIA LTDA</v>
          </cell>
          <cell r="L950" t="str">
            <v>ALBORADA 11AVA ETAPA MZ35 S1 MANUEL IGNACIO MURILLO E ISIDRO AYORA</v>
          </cell>
          <cell r="M950" t="str">
            <v>JONATHAN BAQUE / MARIO BAQUERO. RUC: 1791710568001</v>
          </cell>
          <cell r="N950" t="str">
            <v>+593999286516</v>
          </cell>
          <cell r="P950" t="str">
            <v>090502</v>
          </cell>
          <cell r="Q950" t="str">
            <v>GUAYAQUIL</v>
          </cell>
          <cell r="R950" t="str">
            <v>GUAYAS</v>
          </cell>
          <cell r="S950" t="str">
            <v>GUAYAQUIL</v>
          </cell>
          <cell r="T950" t="str">
            <v>ITSACOURIER</v>
          </cell>
          <cell r="U950" t="str">
            <v>FLEXNETGYE_LOCAL</v>
          </cell>
          <cell r="V950">
            <v>1</v>
          </cell>
          <cell r="W950">
            <v>1.2</v>
          </cell>
          <cell r="X950" t="str">
            <v>FLEXNET GUAYAQUIL</v>
          </cell>
          <cell r="Y950" t="str">
            <v>FERNANDO GUTIERREZ HILL KM 8 1/2 VIA DAULE COOP. JUAN MONTALVO / FRENTE A PEPSI COLA</v>
          </cell>
        </row>
        <row r="951">
          <cell r="A951" t="str">
            <v>AGF_22_119</v>
          </cell>
          <cell r="B951">
            <v>487026</v>
          </cell>
          <cell r="C951" t="str">
            <v>AGF_22_119</v>
          </cell>
          <cell r="D951" t="str">
            <v>AGFA</v>
          </cell>
          <cell r="E951" t="str">
            <v>DESPACHO</v>
          </cell>
          <cell r="F951" t="str">
            <v>NORMAL</v>
          </cell>
          <cell r="G951" t="str">
            <v>FT76956</v>
          </cell>
          <cell r="H951">
            <v>44922</v>
          </cell>
          <cell r="I951" t="str">
            <v>ENTREGADO</v>
          </cell>
          <cell r="J951">
            <v>44923</v>
          </cell>
          <cell r="K951" t="str">
            <v>GLOBAL GRAPHIC CIA. LTDA.</v>
          </cell>
          <cell r="L951" t="str">
            <v>ISLA SAN CRISTOBAL N41-57 E ISLA FLOREANA</v>
          </cell>
          <cell r="P951" t="str">
            <v>170501</v>
          </cell>
          <cell r="Q951" t="str">
            <v>QUITO</v>
          </cell>
          <cell r="R951" t="str">
            <v>PICHINCHA</v>
          </cell>
          <cell r="S951" t="str">
            <v>QUITO</v>
          </cell>
          <cell r="U951" t="str">
            <v>FLEXNETUIO_LOCAL</v>
          </cell>
          <cell r="V951">
            <v>1</v>
          </cell>
          <cell r="W951">
            <v>22</v>
          </cell>
          <cell r="X951" t="str">
            <v>FLEXNET UIO</v>
          </cell>
          <cell r="Y951" t="str">
            <v>PANAMERICANA NORTE KM 12 1/2  LLANO GRANDE</v>
          </cell>
        </row>
        <row r="952">
          <cell r="A952" t="str">
            <v>2022-12916</v>
          </cell>
          <cell r="B952">
            <v>487025</v>
          </cell>
          <cell r="C952" t="str">
            <v>2022-12916</v>
          </cell>
          <cell r="D952" t="str">
            <v>TUENTI</v>
          </cell>
          <cell r="E952" t="str">
            <v>DESPACHO</v>
          </cell>
          <cell r="F952" t="str">
            <v>NORMAL</v>
          </cell>
          <cell r="G952" t="str">
            <v>031080202212916</v>
          </cell>
          <cell r="H952">
            <v>44922</v>
          </cell>
          <cell r="I952" t="str">
            <v>ENTREGADO</v>
          </cell>
          <cell r="J952">
            <v>44923</v>
          </cell>
          <cell r="K952" t="str">
            <v>WINNERS CELL TUENTI SANTO DOMINGO_DANIEL EDUARDO JARRIN MARROQUIN</v>
          </cell>
          <cell r="L952" t="str">
            <v>Av La Paz y rio pastaza dentro del  Gran Aki santo Domingo local #6 junto a servipagos.</v>
          </cell>
          <cell r="M952" t="str">
            <v>1720429685001</v>
          </cell>
          <cell r="N952" t="str">
            <v>959543432</v>
          </cell>
          <cell r="O952" t="str">
            <v/>
          </cell>
          <cell r="P952" t="str">
            <v>SANTO DOMINGO</v>
          </cell>
          <cell r="Q952" t="str">
            <v>SANTO DOMINGO</v>
          </cell>
          <cell r="R952" t="str">
            <v>SANTO DOMINGO DE LOS TSACHILAS</v>
          </cell>
          <cell r="T952" t="str">
            <v>TRAMACO</v>
          </cell>
          <cell r="U952" t="str">
            <v>FLEXNETUIO_PROVINCIA</v>
          </cell>
          <cell r="V952">
            <v>1</v>
          </cell>
          <cell r="W952">
            <v>1</v>
          </cell>
          <cell r="X952" t="str">
            <v>FLEXNET ECUADOR - MOVISTAR</v>
          </cell>
          <cell r="Y952" t="str">
            <v>CALLE 28 DE JUNIO S/N Y GARCIA MORENO ENTRADA LLANO GRANDE</v>
          </cell>
        </row>
        <row r="953">
          <cell r="A953" t="str">
            <v>2022-12886</v>
          </cell>
          <cell r="B953">
            <v>486995</v>
          </cell>
          <cell r="C953" t="str">
            <v>2022-12886</v>
          </cell>
          <cell r="D953" t="str">
            <v>MOVISTAR</v>
          </cell>
          <cell r="E953" t="str">
            <v>DESPACHO</v>
          </cell>
          <cell r="F953" t="str">
            <v>NORMAL</v>
          </cell>
          <cell r="G953" t="str">
            <v>031080202212886</v>
          </cell>
          <cell r="H953">
            <v>44922</v>
          </cell>
          <cell r="I953" t="str">
            <v>ENTREGADO</v>
          </cell>
          <cell r="J953">
            <v>44923</v>
          </cell>
          <cell r="K953" t="str">
            <v>AGENTE AE CELISTICS SAN LUIS_KLEBER GRANDA_DANY IMBAQUINGO</v>
          </cell>
          <cell r="L953" t="str">
            <v xml:space="preserve">CAVS PREMIUM AUTOPISTA GRAL RUMINAHUI Y AV SAN LUIS  </v>
          </cell>
          <cell r="M953" t="str">
            <v>1792161037001</v>
          </cell>
          <cell r="N953" t="str">
            <v>0992567346_094084829</v>
          </cell>
          <cell r="P953" t="str">
            <v>QUITO</v>
          </cell>
          <cell r="Q953" t="str">
            <v>QUITO</v>
          </cell>
          <cell r="R953" t="str">
            <v>PICHINCHA</v>
          </cell>
          <cell r="T953" t="str">
            <v>TRAMACO</v>
          </cell>
          <cell r="U953" t="str">
            <v>FLEXNETUIO_LOCAL</v>
          </cell>
          <cell r="V953">
            <v>2</v>
          </cell>
          <cell r="W953">
            <v>1</v>
          </cell>
          <cell r="X953" t="str">
            <v>FLEXNET ECUADOR - MOVISTAR</v>
          </cell>
          <cell r="Y953" t="str">
            <v>CALLE 28 DE JUNIO S/N Y GARCIA MORENO ENTRADA LLANO GRANDE</v>
          </cell>
        </row>
        <row r="954">
          <cell r="A954" t="str">
            <v>2022-12887</v>
          </cell>
          <cell r="B954">
            <v>486996</v>
          </cell>
          <cell r="C954" t="str">
            <v>2022-12887</v>
          </cell>
          <cell r="D954" t="str">
            <v>MOVISTAR</v>
          </cell>
          <cell r="E954" t="str">
            <v>DESPACHO</v>
          </cell>
          <cell r="F954" t="str">
            <v>NORMAL</v>
          </cell>
          <cell r="G954" t="str">
            <v>031080202212887</v>
          </cell>
          <cell r="H954">
            <v>44922</v>
          </cell>
          <cell r="I954" t="str">
            <v>ENTREGADO</v>
          </cell>
          <cell r="J954">
            <v>44923</v>
          </cell>
          <cell r="K954" t="str">
            <v>AE NORPHONE MALL DEL SOL_Andy Solorzano - Samantha Enriquez</v>
          </cell>
          <cell r="L954" t="str">
            <v>AV. JOAQUIN ORRANTIA Y AV. CONSTITUCION. PARROQUIA TARQUI 4TO PSJ. 1 NE.POSTAL 090513</v>
          </cell>
          <cell r="M954" t="str">
            <v>1091717898001</v>
          </cell>
          <cell r="N954" t="str">
            <v>0995482890  - 0987620147</v>
          </cell>
          <cell r="O954" t="str">
            <v/>
          </cell>
          <cell r="P954" t="str">
            <v>GUAYAQUIL</v>
          </cell>
          <cell r="Q954" t="str">
            <v>GUAYAQUIL</v>
          </cell>
          <cell r="R954" t="str">
            <v>GUAYAS</v>
          </cell>
          <cell r="T954" t="str">
            <v>TRAMACO</v>
          </cell>
          <cell r="U954" t="str">
            <v>FLEXNETUIO_GYE</v>
          </cell>
          <cell r="V954">
            <v>1</v>
          </cell>
          <cell r="W954">
            <v>1</v>
          </cell>
          <cell r="X954" t="str">
            <v>FLEXNET ECUADOR - MOVISTAR</v>
          </cell>
          <cell r="Y954" t="str">
            <v>CALLE 28 DE JUNIO S/N Y GARCIA MORENO ENTRADA LLANO GRANDE</v>
          </cell>
        </row>
        <row r="955">
          <cell r="A955" t="str">
            <v>2022-12888</v>
          </cell>
          <cell r="B955">
            <v>486997</v>
          </cell>
          <cell r="C955" t="str">
            <v>2022-12888</v>
          </cell>
          <cell r="D955" t="str">
            <v>MOVISTAR</v>
          </cell>
          <cell r="E955" t="str">
            <v>DESPACHO</v>
          </cell>
          <cell r="F955" t="str">
            <v>NORMAL</v>
          </cell>
          <cell r="G955" t="str">
            <v>031080202212888</v>
          </cell>
          <cell r="H955">
            <v>44922</v>
          </cell>
          <cell r="I955" t="str">
            <v>ENTREGADO</v>
          </cell>
          <cell r="J955">
            <v>44923</v>
          </cell>
          <cell r="K955" t="str">
            <v xml:space="preserve">AE NORPHONE POLICENTRO_LOURDES BRAVO </v>
          </cell>
          <cell r="L955" t="str">
            <v>Cdla Kenney Av Del Periodista y Dr Juan Bautista Arzube CC Policentro local 9</v>
          </cell>
          <cell r="M955" t="str">
            <v>1091717898001</v>
          </cell>
          <cell r="N955" t="str">
            <v>984246089</v>
          </cell>
          <cell r="O955" t="str">
            <v/>
          </cell>
          <cell r="P955" t="str">
            <v>GUAYAQUIL</v>
          </cell>
          <cell r="Q955" t="str">
            <v>GUAYAQUIL</v>
          </cell>
          <cell r="R955" t="str">
            <v>GUAYAS</v>
          </cell>
          <cell r="T955" t="str">
            <v>TRAMACO</v>
          </cell>
          <cell r="U955" t="str">
            <v>FLEXNETUIO_GYE</v>
          </cell>
          <cell r="V955">
            <v>1</v>
          </cell>
          <cell r="W955">
            <v>1</v>
          </cell>
          <cell r="X955" t="str">
            <v>FLEXNET ECUADOR - MOVISTAR</v>
          </cell>
          <cell r="Y955" t="str">
            <v>CALLE 28 DE JUNIO S/N Y GARCIA MORENO ENTRADA LLANO GRANDE</v>
          </cell>
        </row>
        <row r="956">
          <cell r="A956" t="str">
            <v>2022-12889</v>
          </cell>
          <cell r="B956">
            <v>486998</v>
          </cell>
          <cell r="C956" t="str">
            <v>2022-12889</v>
          </cell>
          <cell r="D956" t="str">
            <v>MOVISTAR</v>
          </cell>
          <cell r="E956" t="str">
            <v>DESPACHO</v>
          </cell>
          <cell r="F956" t="str">
            <v>NORMAL</v>
          </cell>
          <cell r="G956" t="str">
            <v>031080202212889</v>
          </cell>
          <cell r="H956">
            <v>44922</v>
          </cell>
          <cell r="I956" t="str">
            <v>ENTREGADO</v>
          </cell>
          <cell r="J956">
            <v>44923</v>
          </cell>
          <cell r="K956" t="str">
            <v>AE NORPHONE PORTOVIEJO_JORGE EDUARDO GUZMAN BENITEZ</v>
          </cell>
          <cell r="L956" t="str">
            <v>Av. America y, Jorge Washington, Portoviejo LOCAL 16 Y 17 PLANTA BAJA</v>
          </cell>
          <cell r="M956" t="str">
            <v>1713171823</v>
          </cell>
          <cell r="N956" t="str">
            <v>984620069</v>
          </cell>
          <cell r="O956" t="str">
            <v/>
          </cell>
          <cell r="P956" t="str">
            <v>PORTOVIEJO</v>
          </cell>
          <cell r="Q956" t="str">
            <v>PORTOVIEJO</v>
          </cell>
          <cell r="R956" t="str">
            <v>MANABI</v>
          </cell>
          <cell r="T956" t="str">
            <v>TRAMACO</v>
          </cell>
          <cell r="U956" t="str">
            <v>FLEXNETUIO_PROVINCIA</v>
          </cell>
          <cell r="V956">
            <v>1</v>
          </cell>
          <cell r="W956">
            <v>1</v>
          </cell>
          <cell r="X956" t="str">
            <v>FLEXNET ECUADOR - MOVISTAR</v>
          </cell>
          <cell r="Y956" t="str">
            <v>CALLE 28 DE JUNIO S/N Y GARCIA MORENO ENTRADA LLANO GRANDE</v>
          </cell>
        </row>
        <row r="957">
          <cell r="A957" t="str">
            <v>2022-12890</v>
          </cell>
          <cell r="B957">
            <v>486999</v>
          </cell>
          <cell r="C957" t="str">
            <v>2022-12890</v>
          </cell>
          <cell r="D957" t="str">
            <v>MOVISTAR</v>
          </cell>
          <cell r="E957" t="str">
            <v>DESPACHO</v>
          </cell>
          <cell r="F957" t="str">
            <v>NORMAL</v>
          </cell>
          <cell r="G957" t="str">
            <v>031080202212890</v>
          </cell>
          <cell r="H957">
            <v>44922</v>
          </cell>
          <cell r="I957" t="str">
            <v>ENTREGADO</v>
          </cell>
          <cell r="J957">
            <v>44923</v>
          </cell>
          <cell r="K957" t="str">
            <v>CAVS AE SALESLAND CONDADO_DIEGO MENA</v>
          </cell>
          <cell r="L957" t="str">
            <v>AV DE LA PRENSA Y AV KENNED CENTRO COMERCIAL CONDADO SHOPING NIVEL 3 NUM L35 4 355 QUITO</v>
          </cell>
          <cell r="M957" t="str">
            <v>0</v>
          </cell>
          <cell r="N957" t="str">
            <v>999805380</v>
          </cell>
          <cell r="O957" t="str">
            <v/>
          </cell>
          <cell r="P957" t="str">
            <v>QUITO</v>
          </cell>
          <cell r="Q957" t="str">
            <v>QUITO</v>
          </cell>
          <cell r="R957" t="str">
            <v>PICHINCHA</v>
          </cell>
          <cell r="T957" t="str">
            <v>TRAMACO</v>
          </cell>
          <cell r="U957" t="str">
            <v>FLEXNETUIO_LOCAL</v>
          </cell>
          <cell r="V957">
            <v>1</v>
          </cell>
          <cell r="W957">
            <v>1</v>
          </cell>
          <cell r="X957" t="str">
            <v>FLEXNET ECUADOR - MOVISTAR</v>
          </cell>
          <cell r="Y957" t="str">
            <v>CALLE 28 DE JUNIO S/N Y GARCIA MORENO ENTRADA LLANO GRANDE</v>
          </cell>
        </row>
        <row r="958">
          <cell r="A958" t="str">
            <v>2022-12891</v>
          </cell>
          <cell r="B958">
            <v>487000</v>
          </cell>
          <cell r="C958" t="str">
            <v>2022-12891</v>
          </cell>
          <cell r="D958" t="str">
            <v>MOVISTAR</v>
          </cell>
          <cell r="E958" t="str">
            <v>DESPACHO</v>
          </cell>
          <cell r="F958" t="str">
            <v>NORMAL</v>
          </cell>
          <cell r="G958" t="str">
            <v>031080202212891</v>
          </cell>
          <cell r="H958">
            <v>44922</v>
          </cell>
          <cell r="I958" t="str">
            <v>ENTREGADO</v>
          </cell>
          <cell r="J958">
            <v>44923</v>
          </cell>
          <cell r="K958" t="str">
            <v>AE NORPHONE RIOBAMBA_LOURDES BRAVO</v>
          </cell>
          <cell r="L958" t="str">
            <v>10 DE AGOSTO Y GARCIA MORENO ESQUINA LOCAL PLANTA BAJA DIAGONAL BANCO INTERNACIONAL</v>
          </cell>
          <cell r="M958" t="str">
            <v>1091717898001</v>
          </cell>
          <cell r="N958" t="str">
            <v>998659562</v>
          </cell>
          <cell r="O958" t="str">
            <v/>
          </cell>
          <cell r="P958" t="str">
            <v>RIOBAMBA</v>
          </cell>
          <cell r="Q958" t="str">
            <v>RIOBAMBA</v>
          </cell>
          <cell r="R958" t="str">
            <v>CHIMBORAZO</v>
          </cell>
          <cell r="T958" t="str">
            <v>TRAMACO</v>
          </cell>
          <cell r="U958" t="str">
            <v>FLEXNETUIO_PROVINCIA</v>
          </cell>
          <cell r="V958">
            <v>1</v>
          </cell>
          <cell r="W958">
            <v>1</v>
          </cell>
          <cell r="X958" t="str">
            <v>FLEXNET ECUADOR - MOVISTAR</v>
          </cell>
          <cell r="Y958" t="str">
            <v>CALLE 28 DE JUNIO S/N Y GARCIA MORENO ENTRADA LLANO GRANDE</v>
          </cell>
        </row>
        <row r="959">
          <cell r="A959" t="str">
            <v>2022-12892</v>
          </cell>
          <cell r="B959">
            <v>487001</v>
          </cell>
          <cell r="C959" t="str">
            <v>2022-12892</v>
          </cell>
          <cell r="D959" t="str">
            <v>MOVISTAR</v>
          </cell>
          <cell r="E959" t="str">
            <v>DESPACHO</v>
          </cell>
          <cell r="F959" t="str">
            <v>NORMAL</v>
          </cell>
          <cell r="G959" t="str">
            <v>031080202212892</v>
          </cell>
          <cell r="H959">
            <v>44922</v>
          </cell>
          <cell r="I959" t="str">
            <v>ENTREGADO</v>
          </cell>
          <cell r="J959">
            <v>44923</v>
          </cell>
          <cell r="K959" t="str">
            <v>PDV CELISTICS ISLA SAN LUIS_KLEBER GRANDA_DANY IMBAQUINGO</v>
          </cell>
          <cell r="L959" t="str">
            <v xml:space="preserve">AV ILALO Y GENERAL ENRIQUEZ SECTOR RUMINAHUI CC SAN LUIS PRIMERA PLANTA </v>
          </cell>
          <cell r="M959" t="str">
            <v>1792161037001</v>
          </cell>
          <cell r="N959" t="str">
            <v>0992567346_094084829</v>
          </cell>
          <cell r="O959" t="str">
            <v/>
          </cell>
          <cell r="P959" t="str">
            <v>QUITO</v>
          </cell>
          <cell r="Q959" t="str">
            <v>QUITO</v>
          </cell>
          <cell r="R959" t="str">
            <v>PICHINCHA</v>
          </cell>
          <cell r="T959" t="str">
            <v>TRAMACO</v>
          </cell>
          <cell r="U959" t="str">
            <v>FLEXNETUIO_LOCAL</v>
          </cell>
          <cell r="V959">
            <v>1</v>
          </cell>
          <cell r="W959">
            <v>1</v>
          </cell>
          <cell r="X959" t="str">
            <v>FLEXNET ECUADOR - MOVISTAR</v>
          </cell>
          <cell r="Y959" t="str">
            <v>CALLE 28 DE JUNIO S/N Y GARCIA MORENO ENTRADA LLANO GRANDE</v>
          </cell>
        </row>
        <row r="960">
          <cell r="A960" t="str">
            <v>2022-12893</v>
          </cell>
          <cell r="B960">
            <v>487002</v>
          </cell>
          <cell r="C960" t="str">
            <v>2022-12893</v>
          </cell>
          <cell r="D960" t="str">
            <v>MOVISTAR</v>
          </cell>
          <cell r="E960" t="str">
            <v>DESPACHO</v>
          </cell>
          <cell r="F960" t="str">
            <v>NORMAL</v>
          </cell>
          <cell r="G960" t="str">
            <v>031080202212893</v>
          </cell>
          <cell r="H960">
            <v>44922</v>
          </cell>
          <cell r="I960" t="str">
            <v>ENTREGADO</v>
          </cell>
          <cell r="J960">
            <v>44923</v>
          </cell>
          <cell r="K960" t="str">
            <v xml:space="preserve">AE NORPHONE SANTO DOMINGO_LOURDES BRAVO </v>
          </cell>
          <cell r="L960" t="str">
            <v>Av Quito &amp; Av. Abraham Calazaccon. C C. Paseo Shoping. Local 15 Frente a Computron al Lado de Crocs</v>
          </cell>
          <cell r="M960" t="str">
            <v>1091717898001</v>
          </cell>
          <cell r="N960" t="str">
            <v>984246089</v>
          </cell>
          <cell r="O960" t="str">
            <v/>
          </cell>
          <cell r="P960" t="str">
            <v>SANTO DOMINGO</v>
          </cell>
          <cell r="Q960" t="str">
            <v>SANTO DOMINGO</v>
          </cell>
          <cell r="R960" t="str">
            <v>SANTO DOMINGO DE LOS TSACHILAS</v>
          </cell>
          <cell r="T960" t="str">
            <v>TRAMACO</v>
          </cell>
          <cell r="U960" t="str">
            <v>FLEXNETUIO_PROVINCIA</v>
          </cell>
          <cell r="V960">
            <v>1</v>
          </cell>
          <cell r="W960">
            <v>1</v>
          </cell>
          <cell r="X960" t="str">
            <v>FLEXNET ECUADOR - MOVISTAR</v>
          </cell>
          <cell r="Y960" t="str">
            <v>CALLE 28 DE JUNIO S/N Y GARCIA MORENO ENTRADA LLANO GRANDE</v>
          </cell>
        </row>
        <row r="961">
          <cell r="A961" t="str">
            <v>2022-12894</v>
          </cell>
          <cell r="B961">
            <v>487003</v>
          </cell>
          <cell r="C961" t="str">
            <v>2022-12894</v>
          </cell>
          <cell r="D961" t="str">
            <v>MOVISTAR</v>
          </cell>
          <cell r="E961" t="str">
            <v>DESPACHO</v>
          </cell>
          <cell r="F961" t="str">
            <v>NORMAL</v>
          </cell>
          <cell r="G961" t="str">
            <v>031080202212894</v>
          </cell>
          <cell r="H961">
            <v>44922</v>
          </cell>
          <cell r="I961" t="str">
            <v>ENTREGADO</v>
          </cell>
          <cell r="J961">
            <v>44923</v>
          </cell>
          <cell r="K961" t="str">
            <v>CAVS AE NORPHONE EL CONDADO_PUSDA CHEZA ERIKA ELIZABETH</v>
          </cell>
          <cell r="L961" t="str">
            <v>AVENIDA DE LA PRENSA Y AVENIDA KENNEDY CC CONDADO SHOPPING  LOCAL 314 FRENTE A KIA</v>
          </cell>
          <cell r="M961" t="str">
            <v>1091717898001</v>
          </cell>
          <cell r="N961" t="str">
            <v>984246089</v>
          </cell>
          <cell r="O961" t="str">
            <v/>
          </cell>
          <cell r="P961" t="str">
            <v>QUITO</v>
          </cell>
          <cell r="Q961" t="str">
            <v>QUITO</v>
          </cell>
          <cell r="R961" t="str">
            <v>PICHINCHA</v>
          </cell>
          <cell r="T961" t="str">
            <v>TRAMACO</v>
          </cell>
          <cell r="U961" t="str">
            <v>FLEXNETUIO_LOCAL</v>
          </cell>
          <cell r="V961">
            <v>1</v>
          </cell>
          <cell r="W961">
            <v>1</v>
          </cell>
          <cell r="X961" t="str">
            <v>FLEXNET ECUADOR - MOVISTAR</v>
          </cell>
          <cell r="Y961" t="str">
            <v>CALLE 28 DE JUNIO S/N Y GARCIA MORENO ENTRADA LLANO GRANDE</v>
          </cell>
        </row>
        <row r="962">
          <cell r="A962" t="str">
            <v>2022-12895</v>
          </cell>
          <cell r="B962">
            <v>487004</v>
          </cell>
          <cell r="C962" t="str">
            <v>2022-12895</v>
          </cell>
          <cell r="D962" t="str">
            <v>MOVISTAR</v>
          </cell>
          <cell r="E962" t="str">
            <v>DESPACHO</v>
          </cell>
          <cell r="F962" t="str">
            <v>NORMAL</v>
          </cell>
          <cell r="G962" t="str">
            <v>031080202212895</v>
          </cell>
          <cell r="H962">
            <v>44922</v>
          </cell>
          <cell r="I962" t="str">
            <v>ENTREGADO</v>
          </cell>
          <cell r="J962">
            <v>44923</v>
          </cell>
          <cell r="K962" t="str">
            <v>CAVS AE NORPHONE EL JARDIN_PAOLA MORAN</v>
          </cell>
          <cell r="L962" t="str">
            <v xml:space="preserve">AV AMAZONAS N6  114 Y REPUBLICA CC EL JARDIN  </v>
          </cell>
          <cell r="M962" t="str">
            <v>1091717898001</v>
          </cell>
          <cell r="N962" t="str">
            <v>998659562</v>
          </cell>
          <cell r="O962" t="str">
            <v/>
          </cell>
          <cell r="P962" t="str">
            <v>QUITO</v>
          </cell>
          <cell r="Q962" t="str">
            <v>QUITO</v>
          </cell>
          <cell r="R962" t="str">
            <v>PICHINCHA</v>
          </cell>
          <cell r="T962" t="str">
            <v>TRAMACO</v>
          </cell>
          <cell r="U962" t="str">
            <v>FLEXNETUIO_LOCAL</v>
          </cell>
          <cell r="V962">
            <v>1</v>
          </cell>
          <cell r="W962">
            <v>1</v>
          </cell>
          <cell r="X962" t="str">
            <v>FLEXNET ECUADOR - MOVISTAR</v>
          </cell>
          <cell r="Y962" t="str">
            <v>CALLE 28 DE JUNIO S/N Y GARCIA MORENO ENTRADA LLANO GRANDE</v>
          </cell>
        </row>
        <row r="963">
          <cell r="A963" t="str">
            <v>2022-12896</v>
          </cell>
          <cell r="B963">
            <v>487005</v>
          </cell>
          <cell r="C963" t="str">
            <v>2022-12896</v>
          </cell>
          <cell r="D963" t="str">
            <v>MOVISTAR</v>
          </cell>
          <cell r="E963" t="str">
            <v>DESPACHO</v>
          </cell>
          <cell r="F963" t="str">
            <v>NORMAL</v>
          </cell>
          <cell r="G963" t="str">
            <v>IC4060</v>
          </cell>
          <cell r="H963">
            <v>44922</v>
          </cell>
          <cell r="I963" t="str">
            <v>ENTREGADO</v>
          </cell>
          <cell r="J963">
            <v>44923</v>
          </cell>
          <cell r="K963" t="str">
            <v>CAVS AE SALESLAND CUENCA CENTRO_DIEGO MENA</v>
          </cell>
          <cell r="L963" t="str">
            <v>CALLE BOLIVAR Y LUIS CORDERO N 755 CUENCA</v>
          </cell>
          <cell r="M963" t="str">
            <v>0</v>
          </cell>
          <cell r="N963" t="str">
            <v>999805380</v>
          </cell>
          <cell r="O963" t="str">
            <v/>
          </cell>
          <cell r="P963" t="str">
            <v>CUENCA</v>
          </cell>
          <cell r="Q963" t="str">
            <v>CUENCA</v>
          </cell>
          <cell r="R963" t="str">
            <v>AZUAY</v>
          </cell>
          <cell r="T963" t="str">
            <v>ITSACOURIER</v>
          </cell>
          <cell r="U963" t="str">
            <v>FLEXNETUIO_PROVINCIA</v>
          </cell>
          <cell r="V963">
            <v>1</v>
          </cell>
          <cell r="W963">
            <v>1</v>
          </cell>
          <cell r="X963" t="str">
            <v>FLEXNET ECUADOR - MOVISTAR</v>
          </cell>
          <cell r="Y963" t="str">
            <v>CALLE 28 DE JUNIO S/N Y GARCIA MORENO ENTRADA LLANO GRANDE</v>
          </cell>
        </row>
        <row r="964">
          <cell r="A964" t="str">
            <v>2022-12897</v>
          </cell>
          <cell r="B964">
            <v>487006</v>
          </cell>
          <cell r="C964" t="str">
            <v>2022-12897</v>
          </cell>
          <cell r="D964" t="str">
            <v>MOVISTAR</v>
          </cell>
          <cell r="E964" t="str">
            <v>DESPACHO</v>
          </cell>
          <cell r="F964" t="str">
            <v>NORMAL</v>
          </cell>
          <cell r="G964" t="str">
            <v>031080202212897</v>
          </cell>
          <cell r="H964">
            <v>44922</v>
          </cell>
          <cell r="I964" t="str">
            <v>ENTREGADO</v>
          </cell>
          <cell r="J964">
            <v>44923</v>
          </cell>
          <cell r="K964" t="str">
            <v>CAVS AE NORPHONE EL PORTAL_LOURDES BRAVO</v>
          </cell>
          <cell r="L964" t="str">
            <v>AV GALO PLAZA LASSO Y AV SIMON BOLIVAR CENTRO COMERCIAL PORTAL SHOPPING LOCAL P25253 PISO DOS</v>
          </cell>
          <cell r="M964" t="str">
            <v>1091717898001</v>
          </cell>
          <cell r="N964" t="str">
            <v>998659562</v>
          </cell>
          <cell r="O964" t="str">
            <v/>
          </cell>
          <cell r="P964" t="str">
            <v>QUITO</v>
          </cell>
          <cell r="Q964" t="str">
            <v>QUITO</v>
          </cell>
          <cell r="R964" t="str">
            <v>PICHINCHA</v>
          </cell>
          <cell r="T964" t="str">
            <v>TRAMACO</v>
          </cell>
          <cell r="U964" t="str">
            <v>FLEXNETUIO_LOCAL</v>
          </cell>
          <cell r="V964">
            <v>1</v>
          </cell>
          <cell r="W964">
            <v>1</v>
          </cell>
          <cell r="X964" t="str">
            <v>FLEXNET ECUADOR - MOVISTAR</v>
          </cell>
          <cell r="Y964" t="str">
            <v>CALLE 28 DE JUNIO S/N Y GARCIA MORENO ENTRADA LLANO GRANDE</v>
          </cell>
        </row>
        <row r="965">
          <cell r="A965" t="str">
            <v>2022-12898</v>
          </cell>
          <cell r="B965">
            <v>487007</v>
          </cell>
          <cell r="C965" t="str">
            <v>2022-12898</v>
          </cell>
          <cell r="D965" t="str">
            <v>MOVISTAR</v>
          </cell>
          <cell r="E965" t="str">
            <v>DESPACHO</v>
          </cell>
          <cell r="F965" t="str">
            <v>NORMAL</v>
          </cell>
          <cell r="G965" t="str">
            <v>031080202212898</v>
          </cell>
          <cell r="H965">
            <v>44922</v>
          </cell>
          <cell r="I965" t="str">
            <v>ENTREGADO</v>
          </cell>
          <cell r="J965">
            <v>44923</v>
          </cell>
          <cell r="K965" t="str">
            <v>AE CELISTICS MALTERIA LATACUNGA_MARIA JOSE TOBAR ZAMBRANO</v>
          </cell>
          <cell r="L965" t="str">
            <v>AV. ELOY ALFARO ENTRE CALLE GATAZO Y AV. MARCO AURELIO SUBIA, CENTRO COMERCIAL LA MALTERIA PLAZA, PLANTA BAJA, LOCAL PB-007</v>
          </cell>
          <cell r="M965" t="str">
            <v>1306571512</v>
          </cell>
          <cell r="N965" t="str">
            <v>983508879</v>
          </cell>
          <cell r="P965" t="str">
            <v>LATACUNGA</v>
          </cell>
          <cell r="Q965" t="str">
            <v>LATACUNGA</v>
          </cell>
          <cell r="R965" t="str">
            <v>COTOPAXI</v>
          </cell>
          <cell r="T965" t="str">
            <v>TRAMACO</v>
          </cell>
          <cell r="U965" t="str">
            <v>FLEXNETUIO_PROVINCIA</v>
          </cell>
          <cell r="V965">
            <v>2</v>
          </cell>
          <cell r="W965">
            <v>1</v>
          </cell>
          <cell r="X965" t="str">
            <v>FLEXNET ECUADOR - MOVISTAR</v>
          </cell>
          <cell r="Y965" t="str">
            <v>CALLE 28 DE JUNIO S/N Y GARCIA MORENO ENTRADA LLANO GRANDE</v>
          </cell>
        </row>
        <row r="966">
          <cell r="A966" t="str">
            <v>2022-12899</v>
          </cell>
          <cell r="B966">
            <v>487008</v>
          </cell>
          <cell r="C966" t="str">
            <v>2022-12899</v>
          </cell>
          <cell r="D966" t="str">
            <v>MOVISTAR</v>
          </cell>
          <cell r="E966" t="str">
            <v>DESPACHO</v>
          </cell>
          <cell r="F966" t="str">
            <v>NORMAL</v>
          </cell>
          <cell r="G966" t="str">
            <v>031080202212899</v>
          </cell>
          <cell r="H966">
            <v>44922</v>
          </cell>
          <cell r="I966" t="str">
            <v>ENTREGADO</v>
          </cell>
          <cell r="J966">
            <v>44923</v>
          </cell>
          <cell r="K966" t="str">
            <v xml:space="preserve">NORPHONE CAVS DAS SANTO DOMINGO_LOURDES BRAVO </v>
          </cell>
          <cell r="L966" t="str">
            <v>29 DE MAYO Y LATACUNGA A LADO DEL POLLO GUS SANTO DOMINGO</v>
          </cell>
          <cell r="M966" t="str">
            <v>1091717898001</v>
          </cell>
          <cell r="N966" t="str">
            <v>984246089</v>
          </cell>
          <cell r="O966" t="str">
            <v/>
          </cell>
          <cell r="P966" t="str">
            <v>SANTO DOMINGO</v>
          </cell>
          <cell r="Q966" t="str">
            <v>SANTO DOMINGO</v>
          </cell>
          <cell r="R966" t="str">
            <v>SANTO DOMINGO DE LOS TSACHILAS</v>
          </cell>
          <cell r="T966" t="str">
            <v>TRAMACO</v>
          </cell>
          <cell r="U966" t="str">
            <v>FLEXNETUIO_PROVINCIA</v>
          </cell>
          <cell r="V966">
            <v>1</v>
          </cell>
          <cell r="W966">
            <v>1</v>
          </cell>
          <cell r="X966" t="str">
            <v>FLEXNET ECUADOR - MOVISTAR</v>
          </cell>
          <cell r="Y966" t="str">
            <v>CALLE 28 DE JUNIO S/N Y GARCIA MORENO ENTRADA LLANO GRANDE</v>
          </cell>
        </row>
        <row r="967">
          <cell r="A967" t="str">
            <v>2022-12900</v>
          </cell>
          <cell r="B967">
            <v>487009</v>
          </cell>
          <cell r="C967" t="str">
            <v>2022-12900</v>
          </cell>
          <cell r="D967" t="str">
            <v>MOVISTAR</v>
          </cell>
          <cell r="E967" t="str">
            <v>DESPACHO</v>
          </cell>
          <cell r="F967" t="str">
            <v>NORMAL</v>
          </cell>
          <cell r="G967" t="str">
            <v>031080202212900</v>
          </cell>
          <cell r="H967">
            <v>44922</v>
          </cell>
          <cell r="I967" t="str">
            <v>ENTREGADO</v>
          </cell>
          <cell r="J967">
            <v>44923</v>
          </cell>
          <cell r="K967" t="str">
            <v>NORPHONE AMBATO_PAOLA MORAN</v>
          </cell>
          <cell r="L967" t="str">
            <v>AV CEVALLOS ENTRE CALLES MERA Y MARTINEZ CAV NORPHONE</v>
          </cell>
          <cell r="M967" t="str">
            <v>1091717898001</v>
          </cell>
          <cell r="N967" t="str">
            <v>998659562</v>
          </cell>
          <cell r="O967" t="str">
            <v/>
          </cell>
          <cell r="P967" t="str">
            <v>AMBATO</v>
          </cell>
          <cell r="Q967" t="str">
            <v>AMBATO</v>
          </cell>
          <cell r="R967" t="str">
            <v>TUNGURAHUA</v>
          </cell>
          <cell r="S967" t="str">
            <v>AMBATO</v>
          </cell>
          <cell r="T967" t="str">
            <v>TRAMACO</v>
          </cell>
          <cell r="U967" t="str">
            <v>FLEXNETUIO_PROVINCIA</v>
          </cell>
          <cell r="V967">
            <v>1</v>
          </cell>
          <cell r="W967">
            <v>1</v>
          </cell>
          <cell r="X967" t="str">
            <v>FLEXNET ECUADOR - MOVISTAR</v>
          </cell>
          <cell r="Y967" t="str">
            <v>CALLE 28 DE JUNIO S/N Y GARCIA MORENO ENTRADA LLANO GRANDE</v>
          </cell>
        </row>
        <row r="968">
          <cell r="A968" t="str">
            <v>2022-12901</v>
          </cell>
          <cell r="B968">
            <v>487010</v>
          </cell>
          <cell r="C968" t="str">
            <v>2022-12901</v>
          </cell>
          <cell r="D968" t="str">
            <v>MOVISTAR</v>
          </cell>
          <cell r="E968" t="str">
            <v>DESPACHO</v>
          </cell>
          <cell r="F968" t="str">
            <v>NORMAL</v>
          </cell>
          <cell r="G968" t="str">
            <v>031080202212901</v>
          </cell>
          <cell r="H968">
            <v>44922</v>
          </cell>
          <cell r="I968" t="str">
            <v>ENTREGADO</v>
          </cell>
          <cell r="J968">
            <v>44923</v>
          </cell>
          <cell r="K968" t="str">
            <v>AE CELISTICS PORTAL SHOPPING_KLEBER GRANDA_DANY IMBAQUINGO</v>
          </cell>
          <cell r="L968" t="str">
            <v xml:space="preserve">GALO PLAZA LASSO Y AV SIMON BOLIVAR CC PORTAL SHOPPING TERCER PISO P350 LOCAL MOVISTAR </v>
          </cell>
          <cell r="M968" t="str">
            <v>1792161037001</v>
          </cell>
          <cell r="N968" t="str">
            <v>0992567346_094084829</v>
          </cell>
          <cell r="O968" t="str">
            <v/>
          </cell>
          <cell r="P968" t="str">
            <v>QUITO</v>
          </cell>
          <cell r="Q968" t="str">
            <v>QUITO</v>
          </cell>
          <cell r="R968" t="str">
            <v>PICHINCHA</v>
          </cell>
          <cell r="T968" t="str">
            <v>TRAMACO</v>
          </cell>
          <cell r="U968" t="str">
            <v>FLEXNETUIO_LOCAL</v>
          </cell>
          <cell r="V968">
            <v>1</v>
          </cell>
          <cell r="W968">
            <v>1</v>
          </cell>
          <cell r="X968" t="str">
            <v>FLEXNET ECUADOR - MOVISTAR</v>
          </cell>
          <cell r="Y968" t="str">
            <v>CALLE 28 DE JUNIO S/N Y GARCIA MORENO ENTRADA LLANO GRANDE</v>
          </cell>
        </row>
        <row r="969">
          <cell r="A969" t="str">
            <v>2022-12902</v>
          </cell>
          <cell r="B969">
            <v>487011</v>
          </cell>
          <cell r="C969" t="str">
            <v>2022-12902</v>
          </cell>
          <cell r="D969" t="str">
            <v>MOVISTAR</v>
          </cell>
          <cell r="E969" t="str">
            <v>DESPACHO</v>
          </cell>
          <cell r="F969" t="str">
            <v>NORMAL</v>
          </cell>
          <cell r="G969" t="str">
            <v>IC4059</v>
          </cell>
          <cell r="H969">
            <v>44922</v>
          </cell>
          <cell r="I969" t="str">
            <v>ENTREGADO</v>
          </cell>
          <cell r="J969">
            <v>44923</v>
          </cell>
          <cell r="K969" t="str">
            <v>CAVS AE SALESLAND CUENCA REMIGIO_DIEGO MENA</v>
          </cell>
          <cell r="L969" t="str">
            <v>AV REMIGIO CCRESPO Y FEDERICO PROANO NUM 294 CUENCA</v>
          </cell>
          <cell r="M969" t="str">
            <v>0</v>
          </cell>
          <cell r="N969" t="str">
            <v>999805380</v>
          </cell>
          <cell r="O969" t="str">
            <v/>
          </cell>
          <cell r="P969" t="str">
            <v>CUENCA</v>
          </cell>
          <cell r="Q969" t="str">
            <v>CUENCA</v>
          </cell>
          <cell r="R969" t="str">
            <v>AZUAY</v>
          </cell>
          <cell r="T969" t="str">
            <v>ITSACOURIER</v>
          </cell>
          <cell r="U969" t="str">
            <v>FLEXNETUIO_PROVINCIA</v>
          </cell>
          <cell r="V969">
            <v>1</v>
          </cell>
          <cell r="W969">
            <v>1</v>
          </cell>
          <cell r="X969" t="str">
            <v>FLEXNET ECUADOR - MOVISTAR</v>
          </cell>
          <cell r="Y969" t="str">
            <v>CALLE 28 DE JUNIO S/N Y GARCIA MORENO ENTRADA LLANO GRANDE</v>
          </cell>
        </row>
        <row r="970">
          <cell r="A970" t="str">
            <v>2022-12903</v>
          </cell>
          <cell r="B970">
            <v>487012</v>
          </cell>
          <cell r="C970" t="str">
            <v>2022-12903</v>
          </cell>
          <cell r="D970" t="str">
            <v>MOVISTAR</v>
          </cell>
          <cell r="E970" t="str">
            <v>DESPACHO</v>
          </cell>
          <cell r="F970" t="str">
            <v>NORMAL</v>
          </cell>
          <cell r="G970" t="str">
            <v>031080202212903</v>
          </cell>
          <cell r="H970">
            <v>44922</v>
          </cell>
          <cell r="I970" t="str">
            <v>ENTREGADO</v>
          </cell>
          <cell r="J970">
            <v>44923</v>
          </cell>
          <cell r="K970" t="str">
            <v>NORPHONE C.C. PASEO SHOPPING LA LIBERTAD_LOURDES BRAVO</v>
          </cell>
          <cell r="L970" t="str">
            <v xml:space="preserve">C.C. EL PASEO SHOPPING LA PENINSULA LOCAL 1 PLANTA BAJA BARRIO SAN FRANCISCO MZ 38. CALLE 9 </v>
          </cell>
          <cell r="M970" t="str">
            <v>1091717898001</v>
          </cell>
          <cell r="N970" t="str">
            <v>984246089</v>
          </cell>
          <cell r="O970" t="str">
            <v/>
          </cell>
          <cell r="P970" t="str">
            <v>LA LIBERTAD</v>
          </cell>
          <cell r="Q970" t="str">
            <v>LA LIBERTAD</v>
          </cell>
          <cell r="R970" t="str">
            <v>SANTA ELENA</v>
          </cell>
          <cell r="T970" t="str">
            <v>TRAMACO</v>
          </cell>
          <cell r="U970" t="str">
            <v>FLEXNETUIO_PROVINCIA</v>
          </cell>
          <cell r="V970">
            <v>1</v>
          </cell>
          <cell r="W970">
            <v>1</v>
          </cell>
          <cell r="X970" t="str">
            <v>FLEXNET ECUADOR - MOVISTAR</v>
          </cell>
          <cell r="Y970" t="str">
            <v>CALLE 28 DE JUNIO S/N Y GARCIA MORENO ENTRADA LLANO GRANDE</v>
          </cell>
        </row>
        <row r="971">
          <cell r="A971" t="str">
            <v>2022-12904</v>
          </cell>
          <cell r="B971">
            <v>487013</v>
          </cell>
          <cell r="C971" t="str">
            <v>2022-12904</v>
          </cell>
          <cell r="D971" t="str">
            <v>MOVISTAR</v>
          </cell>
          <cell r="E971" t="str">
            <v>DESPACHO</v>
          </cell>
          <cell r="F971" t="str">
            <v>NORMAL</v>
          </cell>
          <cell r="G971" t="str">
            <v>031080202212904</v>
          </cell>
          <cell r="H971">
            <v>44922</v>
          </cell>
          <cell r="I971" t="str">
            <v>ENTREGADO</v>
          </cell>
          <cell r="J971">
            <v>44923</v>
          </cell>
          <cell r="K971" t="str">
            <v>NORPHONE C.C. Riocentro Ceibos_PAOLA MORAN</v>
          </cell>
          <cell r="L971" t="str">
            <v>C.C. RIOCENTRO CEIBOS LOCAL 28 AV DEL BOMBERO VIA A LA COSTA KM 65</v>
          </cell>
          <cell r="M971" t="str">
            <v>1091717898001</v>
          </cell>
          <cell r="N971" t="str">
            <v>998659562</v>
          </cell>
          <cell r="O971" t="str">
            <v/>
          </cell>
          <cell r="P971" t="str">
            <v>GUAYAQUIL</v>
          </cell>
          <cell r="Q971" t="str">
            <v>GUAYAQUIL</v>
          </cell>
          <cell r="R971" t="str">
            <v>GUAYAS</v>
          </cell>
          <cell r="T971" t="str">
            <v>TRAMACO</v>
          </cell>
          <cell r="U971" t="str">
            <v>FLEXNETUIO_GYE</v>
          </cell>
          <cell r="V971">
            <v>1</v>
          </cell>
          <cell r="W971">
            <v>1</v>
          </cell>
          <cell r="X971" t="str">
            <v>FLEXNET ECUADOR - MOVISTAR</v>
          </cell>
          <cell r="Y971" t="str">
            <v>CALLE 28 DE JUNIO S/N Y GARCIA MORENO ENTRADA LLANO GRANDE</v>
          </cell>
        </row>
        <row r="972">
          <cell r="A972" t="str">
            <v>2022-12905</v>
          </cell>
          <cell r="B972">
            <v>487014</v>
          </cell>
          <cell r="C972" t="str">
            <v>2022-12905</v>
          </cell>
          <cell r="D972" t="str">
            <v>MOVISTAR</v>
          </cell>
          <cell r="E972" t="str">
            <v>DESPACHO</v>
          </cell>
          <cell r="F972" t="str">
            <v>NORMAL</v>
          </cell>
          <cell r="G972" t="str">
            <v>031080202212905</v>
          </cell>
          <cell r="H972">
            <v>44922</v>
          </cell>
          <cell r="I972" t="str">
            <v>ENTREGADO</v>
          </cell>
          <cell r="J972">
            <v>44923</v>
          </cell>
          <cell r="K972" t="str">
            <v>NORPHONE C.C. Riocentro Norte_PAOLA MORAN</v>
          </cell>
          <cell r="L972" t="str">
            <v>CENTRO COMERCIAL RIOCENTRO NORTE AV FRANCISCO DE ORELLANA LOCAL 10 PRIMERA PUERTA</v>
          </cell>
          <cell r="M972" t="str">
            <v>1091717898001</v>
          </cell>
          <cell r="N972" t="str">
            <v>998659562</v>
          </cell>
          <cell r="O972" t="str">
            <v/>
          </cell>
          <cell r="P972" t="str">
            <v>GUAYAQUIL</v>
          </cell>
          <cell r="Q972" t="str">
            <v>GUAYAQUIL</v>
          </cell>
          <cell r="R972" t="str">
            <v>GUAYAS</v>
          </cell>
          <cell r="T972" t="str">
            <v>TRAMACO</v>
          </cell>
          <cell r="U972" t="str">
            <v>FLEXNETUIO_GYE</v>
          </cell>
          <cell r="V972">
            <v>1</v>
          </cell>
          <cell r="W972">
            <v>1</v>
          </cell>
          <cell r="X972" t="str">
            <v>FLEXNET ECUADOR - MOVISTAR</v>
          </cell>
          <cell r="Y972" t="str">
            <v>CALLE 28 DE JUNIO S/N Y GARCIA MORENO ENTRADA LLANO GRANDE</v>
          </cell>
        </row>
        <row r="973">
          <cell r="A973" t="str">
            <v>2022-12906</v>
          </cell>
          <cell r="B973">
            <v>487015</v>
          </cell>
          <cell r="C973" t="str">
            <v>2022-12906</v>
          </cell>
          <cell r="D973" t="str">
            <v>MOVISTAR</v>
          </cell>
          <cell r="E973" t="str">
            <v>DESPACHO</v>
          </cell>
          <cell r="F973" t="str">
            <v>NORMAL</v>
          </cell>
          <cell r="G973" t="str">
            <v>031080202212906</v>
          </cell>
          <cell r="H973">
            <v>44922</v>
          </cell>
          <cell r="I973" t="str">
            <v>ENTREGADO</v>
          </cell>
          <cell r="J973">
            <v>44923</v>
          </cell>
          <cell r="K973" t="str">
            <v>NORPHONE C.C. Riocentro Sur_PAOLA MORAN</v>
          </cell>
          <cell r="L973" t="str">
            <v>C.C. RIOCENTRO SUR AV 25 DE JULIO LOCAL 43 JUNTO A LA UNIV. AGRARIA</v>
          </cell>
          <cell r="M973" t="str">
            <v>1091717898001</v>
          </cell>
          <cell r="N973" t="str">
            <v>998659562</v>
          </cell>
          <cell r="O973" t="str">
            <v/>
          </cell>
          <cell r="P973" t="str">
            <v>GUAYAQUIL</v>
          </cell>
          <cell r="Q973" t="str">
            <v>GUAYAQUIL</v>
          </cell>
          <cell r="R973" t="str">
            <v>GUAYAS</v>
          </cell>
          <cell r="T973" t="str">
            <v>TRAMACO</v>
          </cell>
          <cell r="U973" t="str">
            <v>FLEXNETUIO_GYE</v>
          </cell>
          <cell r="V973">
            <v>1</v>
          </cell>
          <cell r="W973">
            <v>1</v>
          </cell>
          <cell r="X973" t="str">
            <v>FLEXNET ECUADOR - MOVISTAR</v>
          </cell>
          <cell r="Y973" t="str">
            <v>CALLE 28 DE JUNIO S/N Y GARCIA MORENO ENTRADA LLANO GRANDE</v>
          </cell>
        </row>
        <row r="974">
          <cell r="A974" t="str">
            <v>2022-12907</v>
          </cell>
          <cell r="B974">
            <v>487016</v>
          </cell>
          <cell r="C974" t="str">
            <v>2022-12907</v>
          </cell>
          <cell r="D974" t="str">
            <v>MOVISTAR</v>
          </cell>
          <cell r="E974" t="str">
            <v>DESPACHO</v>
          </cell>
          <cell r="F974" t="str">
            <v>NORMAL</v>
          </cell>
          <cell r="G974" t="str">
            <v>031080202212907</v>
          </cell>
          <cell r="H974">
            <v>44922</v>
          </cell>
          <cell r="I974" t="str">
            <v>ENTREGADO</v>
          </cell>
          <cell r="J974">
            <v>44923</v>
          </cell>
          <cell r="K974" t="str">
            <v>NORPHONE C.C. SHOPPING MANTA_LOURDES BRAVO</v>
          </cell>
          <cell r="L974" t="str">
            <v>AV. 4 DE NOVIEMBRE, MANTA 130210   LOCAL 21 PLANTA ALTA</v>
          </cell>
          <cell r="M974" t="str">
            <v>1091717898001</v>
          </cell>
          <cell r="N974" t="str">
            <v>984246089</v>
          </cell>
          <cell r="O974" t="str">
            <v/>
          </cell>
          <cell r="P974" t="str">
            <v>MANTA</v>
          </cell>
          <cell r="Q974" t="str">
            <v>MANTA</v>
          </cell>
          <cell r="R974" t="str">
            <v>MANABI</v>
          </cell>
          <cell r="T974" t="str">
            <v>TRAMACO</v>
          </cell>
          <cell r="U974" t="str">
            <v>FLEXNETUIO_PROVINCIA</v>
          </cell>
          <cell r="V974">
            <v>1</v>
          </cell>
          <cell r="W974">
            <v>1</v>
          </cell>
          <cell r="X974" t="str">
            <v>FLEXNET ECUADOR - MOVISTAR</v>
          </cell>
          <cell r="Y974" t="str">
            <v>CALLE 28 DE JUNIO S/N Y GARCIA MORENO ENTRADA LLANO GRANDE</v>
          </cell>
        </row>
        <row r="975">
          <cell r="A975" t="str">
            <v>2022-12908</v>
          </cell>
          <cell r="B975">
            <v>487017</v>
          </cell>
          <cell r="C975" t="str">
            <v>2022-12908</v>
          </cell>
          <cell r="D975" t="str">
            <v>MOVISTAR</v>
          </cell>
          <cell r="E975" t="str">
            <v>DESPACHO</v>
          </cell>
          <cell r="F975" t="str">
            <v>NORMAL</v>
          </cell>
          <cell r="G975" t="str">
            <v>031080202212908</v>
          </cell>
          <cell r="H975">
            <v>44922</v>
          </cell>
          <cell r="I975" t="str">
            <v>ENTREGADO</v>
          </cell>
          <cell r="J975">
            <v>44923</v>
          </cell>
          <cell r="K975" t="str">
            <v xml:space="preserve">CAVS AE SALESLAND MACHALA_MENA DIEGO </v>
          </cell>
          <cell r="L975" t="str">
            <v>CALLE ROCAFUERTE 1005 ENTRE 09 DE MAYO Y GUAYAS</v>
          </cell>
          <cell r="M975" t="str">
            <v>1793079628001</v>
          </cell>
          <cell r="N975" t="str">
            <v>999805380</v>
          </cell>
          <cell r="O975" t="str">
            <v/>
          </cell>
          <cell r="P975" t="str">
            <v>MACHALA</v>
          </cell>
          <cell r="Q975" t="str">
            <v>MACHALA</v>
          </cell>
          <cell r="R975" t="str">
            <v>EL ORO</v>
          </cell>
          <cell r="T975" t="str">
            <v>TRAMACO</v>
          </cell>
          <cell r="U975" t="str">
            <v>FLEXNETUIO_PROVINCIA</v>
          </cell>
          <cell r="V975">
            <v>1</v>
          </cell>
          <cell r="W975">
            <v>1</v>
          </cell>
          <cell r="X975" t="str">
            <v>FLEXNET ECUADOR - MOVISTAR</v>
          </cell>
          <cell r="Y975" t="str">
            <v>CALLE 28 DE JUNIO S/N Y GARCIA MORENO ENTRADA LLANO GRANDE</v>
          </cell>
        </row>
        <row r="976">
          <cell r="A976" t="str">
            <v>2022-12909</v>
          </cell>
          <cell r="B976">
            <v>487018</v>
          </cell>
          <cell r="C976" t="str">
            <v>2022-12909</v>
          </cell>
          <cell r="D976" t="str">
            <v>MOVISTAR</v>
          </cell>
          <cell r="E976" t="str">
            <v>DESPACHO</v>
          </cell>
          <cell r="F976" t="str">
            <v>NORMAL</v>
          </cell>
          <cell r="G976" t="str">
            <v>FT76941</v>
          </cell>
          <cell r="H976">
            <v>44922</v>
          </cell>
          <cell r="I976" t="str">
            <v>ENTREGADO</v>
          </cell>
          <cell r="J976">
            <v>44923</v>
          </cell>
          <cell r="K976" t="str">
            <v xml:space="preserve">NORPHONE CAVS DAS TUMBACO_LOURDES BRAVO </v>
          </cell>
          <cell r="L976" t="str">
            <v xml:space="preserve">AV INTEROCEANICA Y JUAN MONTALVO JUNTO A PRODUBANCO CC SANTA MARIA </v>
          </cell>
          <cell r="M976" t="str">
            <v>1091717898001</v>
          </cell>
          <cell r="N976" t="str">
            <v>984246089</v>
          </cell>
          <cell r="O976" t="str">
            <v/>
          </cell>
          <cell r="P976" t="str">
            <v>QUITO</v>
          </cell>
          <cell r="Q976" t="str">
            <v>QUITO</v>
          </cell>
          <cell r="R976" t="str">
            <v>PICHINCHA</v>
          </cell>
          <cell r="T976" t="str">
            <v>FLEXTRANS UIO</v>
          </cell>
          <cell r="U976" t="str">
            <v>FLEXNETUIO_LOCAL</v>
          </cell>
          <cell r="V976">
            <v>1</v>
          </cell>
          <cell r="W976">
            <v>1</v>
          </cell>
          <cell r="X976" t="str">
            <v>FLEXNET ECUADOR - MOVISTAR</v>
          </cell>
          <cell r="Y976" t="str">
            <v>CALLE 28 DE JUNIO S/N Y GARCIA MORENO ENTRADA LLANO GRANDE</v>
          </cell>
        </row>
        <row r="977">
          <cell r="A977" t="str">
            <v>2022-12910</v>
          </cell>
          <cell r="B977">
            <v>487019</v>
          </cell>
          <cell r="C977" t="str">
            <v>2022-12910</v>
          </cell>
          <cell r="D977" t="str">
            <v>MOVISTAR</v>
          </cell>
          <cell r="E977" t="str">
            <v>DESPACHO</v>
          </cell>
          <cell r="F977" t="str">
            <v>NORMAL</v>
          </cell>
          <cell r="G977" t="str">
            <v>031080202212910</v>
          </cell>
          <cell r="H977">
            <v>44922</v>
          </cell>
          <cell r="I977" t="str">
            <v>ENTREGADO</v>
          </cell>
          <cell r="J977">
            <v>44923</v>
          </cell>
          <cell r="K977" t="str">
            <v>NORPHONE LA PLAZA IBARRA_PAOLA MORAN</v>
          </cell>
          <cell r="L977" t="str">
            <v>LOCAL 22 Y 23 CCLA PLAZA AV MARIANO ACOSTA Y2147 Y VICTOR GOMEZ JURADO IBARRA</v>
          </cell>
          <cell r="M977" t="str">
            <v>1091717898001</v>
          </cell>
          <cell r="N977" t="str">
            <v>998659562</v>
          </cell>
          <cell r="O977" t="str">
            <v/>
          </cell>
          <cell r="P977" t="str">
            <v>IBARRA</v>
          </cell>
          <cell r="Q977" t="str">
            <v>IBARRA</v>
          </cell>
          <cell r="R977" t="str">
            <v>IMBABURA</v>
          </cell>
          <cell r="T977" t="str">
            <v>TRAMACO</v>
          </cell>
          <cell r="U977" t="str">
            <v>FLEXNETUIO_PROVINCIA</v>
          </cell>
          <cell r="V977">
            <v>1</v>
          </cell>
          <cell r="W977">
            <v>1</v>
          </cell>
          <cell r="X977" t="str">
            <v>FLEXNET ECUADOR - MOVISTAR</v>
          </cell>
          <cell r="Y977" t="str">
            <v>CALLE 28 DE JUNIO S/N Y GARCIA MORENO ENTRADA LLANO GRANDE</v>
          </cell>
        </row>
        <row r="978">
          <cell r="A978" t="str">
            <v>2022-12911</v>
          </cell>
          <cell r="B978">
            <v>487020</v>
          </cell>
          <cell r="C978" t="str">
            <v>2022-12911</v>
          </cell>
          <cell r="D978" t="str">
            <v>MOVISTAR</v>
          </cell>
          <cell r="E978" t="str">
            <v>DESPACHO</v>
          </cell>
          <cell r="F978" t="str">
            <v>NORMAL</v>
          </cell>
          <cell r="G978" t="str">
            <v>031080202212911</v>
          </cell>
          <cell r="H978">
            <v>44922</v>
          </cell>
          <cell r="I978" t="str">
            <v>ENTREGADO</v>
          </cell>
          <cell r="J978">
            <v>44923</v>
          </cell>
          <cell r="K978" t="str">
            <v>PDV NORPHONE ISLA SHOPPING RIOBAMBA_CARLOS JOSE CAMPOVERDE BERRU</v>
          </cell>
          <cell r="L978" t="str">
            <v>PASEO SHOPPING RIOBAMBA ANTONIO JOSE DE SUCRE Y BEGONIAS PLANTA BAJA FRENTE A PHARMACYS RIOBAMBA</v>
          </cell>
          <cell r="M978" t="str">
            <v>1091717898001</v>
          </cell>
          <cell r="N978" t="str">
            <v>994454243</v>
          </cell>
          <cell r="O978" t="str">
            <v/>
          </cell>
          <cell r="P978" t="str">
            <v>RIOBAMBA</v>
          </cell>
          <cell r="Q978" t="str">
            <v>RIOBAMBA</v>
          </cell>
          <cell r="R978" t="str">
            <v>CHIMBORAZO</v>
          </cell>
          <cell r="T978" t="str">
            <v>TRAMACO</v>
          </cell>
          <cell r="U978" t="str">
            <v>FLEXNETUIO_PROVINCIA</v>
          </cell>
          <cell r="V978">
            <v>1</v>
          </cell>
          <cell r="W978">
            <v>1</v>
          </cell>
          <cell r="X978" t="str">
            <v>FLEXNET ECUADOR - MOVISTAR</v>
          </cell>
          <cell r="Y978" t="str">
            <v>CALLE 28 DE JUNIO S/N Y GARCIA MORENO ENTRADA LLANO GRANDE</v>
          </cell>
        </row>
        <row r="979">
          <cell r="A979" t="str">
            <v>2022-12912</v>
          </cell>
          <cell r="B979">
            <v>487021</v>
          </cell>
          <cell r="C979" t="str">
            <v>2022-12912</v>
          </cell>
          <cell r="D979" t="str">
            <v>MOVISTAR</v>
          </cell>
          <cell r="E979" t="str">
            <v>DESPACHO</v>
          </cell>
          <cell r="F979" t="str">
            <v>NORMAL</v>
          </cell>
          <cell r="G979" t="str">
            <v>031080202212912</v>
          </cell>
          <cell r="H979">
            <v>44922</v>
          </cell>
          <cell r="I979" t="str">
            <v>ENTREGADO</v>
          </cell>
          <cell r="J979">
            <v>44923</v>
          </cell>
          <cell r="K979" t="str">
            <v>CAVS AE SALESLAND RECREO_DIEGO MENA</v>
          </cell>
          <cell r="L979" t="str">
            <v>AV PEDRO VICENTE MALDONADO CENTRO COMERCIAL RECREO NUM 37 45PLANTA BAJA QUITO</v>
          </cell>
          <cell r="M979" t="str">
            <v>0</v>
          </cell>
          <cell r="N979" t="str">
            <v>999805380</v>
          </cell>
          <cell r="O979" t="str">
            <v/>
          </cell>
          <cell r="P979" t="str">
            <v>QUITO</v>
          </cell>
          <cell r="Q979" t="str">
            <v>QUITO</v>
          </cell>
          <cell r="R979" t="str">
            <v>PICHINCHA</v>
          </cell>
          <cell r="T979" t="str">
            <v>TRAMACO</v>
          </cell>
          <cell r="U979" t="str">
            <v>FLEXNETUIO_LOCAL</v>
          </cell>
          <cell r="V979">
            <v>1</v>
          </cell>
          <cell r="W979">
            <v>1</v>
          </cell>
          <cell r="X979" t="str">
            <v>FLEXNET ECUADOR - MOVISTAR</v>
          </cell>
          <cell r="Y979" t="str">
            <v>CALLE 28 DE JUNIO S/N Y GARCIA MORENO ENTRADA LLANO GRANDE</v>
          </cell>
        </row>
        <row r="980">
          <cell r="A980" t="str">
            <v>2022-12914</v>
          </cell>
          <cell r="B980">
            <v>487023</v>
          </cell>
          <cell r="C980" t="str">
            <v>2022-12914</v>
          </cell>
          <cell r="D980" t="str">
            <v>MOVISTAR</v>
          </cell>
          <cell r="E980" t="str">
            <v>DESPACHO</v>
          </cell>
          <cell r="F980" t="str">
            <v>NORMAL</v>
          </cell>
          <cell r="G980" t="str">
            <v>031080202212914</v>
          </cell>
          <cell r="H980">
            <v>44922</v>
          </cell>
          <cell r="I980" t="str">
            <v>ENTREGADO</v>
          </cell>
          <cell r="J980">
            <v>44923</v>
          </cell>
          <cell r="K980" t="str">
            <v>CC BARTOLOME SERRANO (MOVIPHONE)_GALO PALLAROSO</v>
          </cell>
          <cell r="L980" t="str">
            <v>Calle Tenemaza 5-13 y Av. 24 de Mayo frente al parqueadero del coliseo de deportes</v>
          </cell>
          <cell r="M980" t="str">
            <v>0391007160001</v>
          </cell>
          <cell r="N980" t="str">
            <v>995936079</v>
          </cell>
          <cell r="O980" t="str">
            <v/>
          </cell>
          <cell r="P980" t="str">
            <v>AZOGUES</v>
          </cell>
          <cell r="Q980" t="str">
            <v>AZOGUES</v>
          </cell>
          <cell r="R980" t="str">
            <v>CAÑAR</v>
          </cell>
          <cell r="S980" t="str">
            <v>AZOGUES</v>
          </cell>
          <cell r="T980" t="str">
            <v>TRAMACO</v>
          </cell>
          <cell r="U980" t="str">
            <v>FLEXNETUIO_PROVINCIA</v>
          </cell>
          <cell r="V980">
            <v>1</v>
          </cell>
          <cell r="W980">
            <v>1</v>
          </cell>
          <cell r="X980" t="str">
            <v>FLEXNET ECUADOR - MOVISTAR</v>
          </cell>
          <cell r="Y980" t="str">
            <v>CALLE 28 DE JUNIO S/N Y GARCIA MORENO ENTRADA LLANO GRANDE</v>
          </cell>
        </row>
        <row r="981">
          <cell r="A981" t="str">
            <v>2022-12915</v>
          </cell>
          <cell r="B981">
            <v>487024</v>
          </cell>
          <cell r="C981" t="str">
            <v>2022-12915</v>
          </cell>
          <cell r="D981" t="str">
            <v>MOVISTAR</v>
          </cell>
          <cell r="E981" t="str">
            <v>DESPACHO</v>
          </cell>
          <cell r="F981" t="str">
            <v>NORMAL</v>
          </cell>
          <cell r="G981" t="str">
            <v>031080202212915</v>
          </cell>
          <cell r="H981">
            <v>44922</v>
          </cell>
          <cell r="I981" t="str">
            <v>ENTREGADO</v>
          </cell>
          <cell r="J981">
            <v>44923</v>
          </cell>
          <cell r="K981" t="str">
            <v>CAV SCALA SHOPPING_KARLA DANIELA FLORES FALCONI_VALERIA ALEXANDRA MUNOZ MOYA</v>
          </cell>
          <cell r="L981" t="str">
            <v>V INTEROCEANICA KM 12 CENTRO COMERCIAL SCALA SHOPPING ESPACIO L 104 QUITO  PICHINCHA</v>
          </cell>
          <cell r="M981" t="str">
            <v>0</v>
          </cell>
          <cell r="N981" t="str">
            <v>0996723723_0984275807</v>
          </cell>
          <cell r="O981" t="str">
            <v/>
          </cell>
          <cell r="P981" t="str">
            <v>QUITO</v>
          </cell>
          <cell r="Q981" t="str">
            <v>QUITO</v>
          </cell>
          <cell r="R981" t="str">
            <v>PICHINCHA</v>
          </cell>
          <cell r="T981" t="str">
            <v>TRAMACO</v>
          </cell>
          <cell r="U981" t="str">
            <v>FLEXNETUIO_LOCAL</v>
          </cell>
          <cell r="V981">
            <v>1</v>
          </cell>
          <cell r="W981">
            <v>1</v>
          </cell>
          <cell r="X981" t="str">
            <v>FLEXNET ECUADOR - MOVISTAR</v>
          </cell>
          <cell r="Y981" t="str">
            <v>CALLE 28 DE JUNIO S/N Y GARCIA MORENO ENTRADA LLANO GRANDE</v>
          </cell>
        </row>
        <row r="982">
          <cell r="A982" t="str">
            <v>414487839</v>
          </cell>
          <cell r="B982">
            <v>486974</v>
          </cell>
          <cell r="C982" t="str">
            <v>414487839</v>
          </cell>
          <cell r="D982" t="str">
            <v>FLEXTUENTI</v>
          </cell>
          <cell r="E982" t="str">
            <v>DESPACHO</v>
          </cell>
          <cell r="F982" t="str">
            <v>NORMAL</v>
          </cell>
          <cell r="G982" t="str">
            <v>031080414487839</v>
          </cell>
          <cell r="H982">
            <v>44922</v>
          </cell>
          <cell r="I982" t="str">
            <v>EN_TRANSITO</v>
          </cell>
          <cell r="J982">
            <v>44922</v>
          </cell>
          <cell r="K982" t="str">
            <v>mauricio geovanny rosales medina rosales medina</v>
          </cell>
          <cell r="L982" t="str">
            <v>LATACUNGA  CALLE PANAMERICANA NORTE  SN   AV KM 12 Y MEDIO VIA QUITO</v>
          </cell>
          <cell r="M982" t="str">
            <v>1802131308</v>
          </cell>
          <cell r="N982" t="str">
            <v>0987233874/0983778242</v>
          </cell>
          <cell r="O982" t="str">
            <v/>
          </cell>
          <cell r="P982" t="str">
            <v>LATACUNGA</v>
          </cell>
          <cell r="Q982" t="str">
            <v>LATACUNGA</v>
          </cell>
          <cell r="R982" t="str">
            <v>COTOPAXI</v>
          </cell>
          <cell r="T982" t="str">
            <v>TRAMACO</v>
          </cell>
          <cell r="U982" t="str">
            <v>FLEXNETUIO_PROVINCIA</v>
          </cell>
          <cell r="V982">
            <v>1</v>
          </cell>
          <cell r="W982">
            <v>1</v>
          </cell>
          <cell r="X982" t="str">
            <v>FLEXNET ECUADOR - FLEXTUENTI</v>
          </cell>
          <cell r="Y982" t="str">
            <v>CALLE 28 DE JUNIO S/N Y GARCIA MORENO ENTRADA LLANO GRANDE</v>
          </cell>
        </row>
        <row r="983">
          <cell r="A983" t="str">
            <v>414487885</v>
          </cell>
          <cell r="B983">
            <v>486975</v>
          </cell>
          <cell r="C983" t="str">
            <v>414487885</v>
          </cell>
          <cell r="D983" t="str">
            <v>FLEXTUENTI</v>
          </cell>
          <cell r="E983" t="str">
            <v>DESPACHO</v>
          </cell>
          <cell r="F983" t="str">
            <v>NORMAL</v>
          </cell>
          <cell r="G983" t="str">
            <v>031080414487885</v>
          </cell>
          <cell r="H983">
            <v>44922</v>
          </cell>
          <cell r="I983" t="str">
            <v>ENTREGADO</v>
          </cell>
          <cell r="J983">
            <v>44923</v>
          </cell>
          <cell r="K983" t="str">
            <v>Maria Villacreses</v>
          </cell>
          <cell r="L983" t="str">
            <v>EL RECREO (GY) CALLE CDLA ABELL GILBERTH 3 MZ SN</v>
          </cell>
          <cell r="M983" t="str">
            <v>0924398761</v>
          </cell>
          <cell r="N983" t="str">
            <v>0993285748/0983236480</v>
          </cell>
          <cell r="O983" t="str">
            <v/>
          </cell>
          <cell r="P983" t="str">
            <v>DURAN</v>
          </cell>
          <cell r="Q983" t="str">
            <v>DURAN</v>
          </cell>
          <cell r="R983" t="str">
            <v>GUAYAS</v>
          </cell>
          <cell r="T983" t="str">
            <v>TRAMACO</v>
          </cell>
          <cell r="U983" t="str">
            <v>FLEXNETUIO_GYE</v>
          </cell>
          <cell r="V983">
            <v>1</v>
          </cell>
          <cell r="W983">
            <v>1</v>
          </cell>
          <cell r="X983" t="str">
            <v>FLEXNET ECUADOR - FLEXTUENTI</v>
          </cell>
          <cell r="Y983" t="str">
            <v>CALLE 28 DE JUNIO S/N Y GARCIA MORENO ENTRADA LLANO GRANDE</v>
          </cell>
        </row>
        <row r="984">
          <cell r="A984" t="str">
            <v>414487891</v>
          </cell>
          <cell r="B984">
            <v>486976</v>
          </cell>
          <cell r="C984" t="str">
            <v>414487891</v>
          </cell>
          <cell r="D984" t="str">
            <v>FLEXTUENTI</v>
          </cell>
          <cell r="E984" t="str">
            <v>DESPACHO</v>
          </cell>
          <cell r="F984" t="str">
            <v>NORMAL</v>
          </cell>
          <cell r="G984" t="str">
            <v>031080414487891</v>
          </cell>
          <cell r="H984">
            <v>44922</v>
          </cell>
          <cell r="I984" t="str">
            <v>ENTREGADO</v>
          </cell>
          <cell r="J984">
            <v>44923</v>
          </cell>
          <cell r="K984" t="str">
            <v>Melany Nohemi Tonato Guerrero</v>
          </cell>
          <cell r="L984" t="str">
            <v>SIMON PLATA TORRES  CALLE 6 SN CALLE 4 A</v>
          </cell>
          <cell r="M984" t="str">
            <v>0850259383</v>
          </cell>
          <cell r="N984" t="str">
            <v>0991166571/0980970156</v>
          </cell>
          <cell r="O984" t="str">
            <v/>
          </cell>
          <cell r="P984" t="str">
            <v>ESMERALDAS</v>
          </cell>
          <cell r="Q984" t="str">
            <v>ESMERALDAS</v>
          </cell>
          <cell r="R984" t="str">
            <v>ESMERALDAS</v>
          </cell>
          <cell r="T984" t="str">
            <v>TRAMACO</v>
          </cell>
          <cell r="U984" t="str">
            <v>FLEXNETUIO_PROVINCIA</v>
          </cell>
          <cell r="V984">
            <v>1</v>
          </cell>
          <cell r="W984">
            <v>1</v>
          </cell>
          <cell r="X984" t="str">
            <v>FLEXNET ECUADOR - FLEXTUENTI</v>
          </cell>
          <cell r="Y984" t="str">
            <v>CALLE 28 DE JUNIO S/N Y GARCIA MORENO ENTRADA LLANO GRANDE</v>
          </cell>
        </row>
        <row r="985">
          <cell r="A985" t="str">
            <v>414497330</v>
          </cell>
          <cell r="B985">
            <v>486977</v>
          </cell>
          <cell r="C985" t="str">
            <v>414497330</v>
          </cell>
          <cell r="D985" t="str">
            <v>FLEXTUENTI</v>
          </cell>
          <cell r="E985" t="str">
            <v>DESPACHO</v>
          </cell>
          <cell r="F985" t="str">
            <v>NORMAL</v>
          </cell>
          <cell r="G985" t="str">
            <v>FT76902</v>
          </cell>
          <cell r="H985">
            <v>44922</v>
          </cell>
          <cell r="I985" t="str">
            <v>ENTREGADO</v>
          </cell>
          <cell r="J985">
            <v>44923</v>
          </cell>
          <cell r="K985" t="str">
            <v>Martha Chango</v>
          </cell>
          <cell r="L985" t="str">
            <v>SAN ANTONIO 13 DE JUNIO 1742 MISION GEODESICA</v>
          </cell>
          <cell r="M985" t="str">
            <v>0502114721</v>
          </cell>
          <cell r="N985" t="str">
            <v>0992498475/0988113256</v>
          </cell>
          <cell r="O985" t="str">
            <v/>
          </cell>
          <cell r="P985" t="str">
            <v>QUITO</v>
          </cell>
          <cell r="Q985" t="str">
            <v>QUITO</v>
          </cell>
          <cell r="R985" t="str">
            <v>PICHINCHA</v>
          </cell>
          <cell r="U985" t="str">
            <v>FLEXNETUIO_LOCAL</v>
          </cell>
          <cell r="V985">
            <v>1</v>
          </cell>
          <cell r="W985">
            <v>1</v>
          </cell>
          <cell r="X985" t="str">
            <v>FLEXNET ECUADOR - FLEXTUENTI</v>
          </cell>
          <cell r="Y985" t="str">
            <v>CALLE 28 DE JUNIO S/N Y GARCIA MORENO ENTRADA LLANO GRANDE</v>
          </cell>
        </row>
        <row r="986">
          <cell r="A986" t="str">
            <v>414497331</v>
          </cell>
          <cell r="B986">
            <v>486978</v>
          </cell>
          <cell r="C986" t="str">
            <v>414497331</v>
          </cell>
          <cell r="D986" t="str">
            <v>FLEXTUENTI</v>
          </cell>
          <cell r="E986" t="str">
            <v>DESPACHO</v>
          </cell>
          <cell r="F986" t="str">
            <v>NORMAL</v>
          </cell>
          <cell r="G986" t="str">
            <v>031080414497331</v>
          </cell>
          <cell r="H986">
            <v>44922</v>
          </cell>
          <cell r="I986" t="str">
            <v>ENTREGADO</v>
          </cell>
          <cell r="J986">
            <v>44923</v>
          </cell>
          <cell r="K986" t="str">
            <v>Yesica Correa</v>
          </cell>
          <cell r="L986" t="str">
            <v>YAGUACHI  CAMILO PONCE 504 BARBARA MARIDUENA</v>
          </cell>
          <cell r="M986" t="str">
            <v>0919850917</v>
          </cell>
          <cell r="N986" t="str">
            <v>0987098309/0995468873</v>
          </cell>
          <cell r="O986" t="str">
            <v/>
          </cell>
          <cell r="P986" t="str">
            <v>SAN JACINTO DE YAGUACHI</v>
          </cell>
          <cell r="Q986" t="str">
            <v>SAN JACINTO DE YAGUACHI</v>
          </cell>
          <cell r="R986" t="str">
            <v>GUAYAS</v>
          </cell>
          <cell r="T986" t="str">
            <v>TRAMACO</v>
          </cell>
          <cell r="U986" t="str">
            <v>FLEXNETUIO_PROVINCIA</v>
          </cell>
          <cell r="V986">
            <v>1</v>
          </cell>
          <cell r="W986">
            <v>1</v>
          </cell>
          <cell r="X986" t="str">
            <v>FLEXNET ECUADOR - FLEXTUENTI</v>
          </cell>
          <cell r="Y986" t="str">
            <v>CALLE 28 DE JUNIO S/N Y GARCIA MORENO ENTRADA LLANO GRANDE</v>
          </cell>
        </row>
        <row r="987">
          <cell r="A987" t="str">
            <v>414497360</v>
          </cell>
          <cell r="B987">
            <v>486979</v>
          </cell>
          <cell r="C987" t="str">
            <v>414497360</v>
          </cell>
          <cell r="D987" t="str">
            <v>FLEXTUENTI</v>
          </cell>
          <cell r="E987" t="str">
            <v>DESPACHO</v>
          </cell>
          <cell r="F987" t="str">
            <v>DERIVADO PICK UP</v>
          </cell>
          <cell r="G987" t="str">
            <v>031080414497360</v>
          </cell>
          <cell r="H987">
            <v>44922</v>
          </cell>
          <cell r="I987" t="str">
            <v>INCIDENCIA</v>
          </cell>
          <cell r="J987">
            <v>44923</v>
          </cell>
          <cell r="K987" t="str">
            <v>JOSE DANIEL MOLINA ORDONEZ</v>
          </cell>
          <cell r="L987" t="str">
            <v>OFICINA TRAMACO PORTETE</v>
          </cell>
          <cell r="M987" t="str">
            <v>0926443904</v>
          </cell>
          <cell r="N987" t="str">
            <v>0981603559/0981603559</v>
          </cell>
          <cell r="O987" t="str">
            <v/>
          </cell>
          <cell r="P987" t="str">
            <v>GUAYAQUIL</v>
          </cell>
          <cell r="Q987" t="str">
            <v>GUAYAQUIL</v>
          </cell>
          <cell r="R987" t="str">
            <v>GUAYAS</v>
          </cell>
          <cell r="T987" t="str">
            <v>TRAMACO</v>
          </cell>
          <cell r="U987" t="str">
            <v>FLEXNETUIO_GYE</v>
          </cell>
          <cell r="V987">
            <v>1</v>
          </cell>
          <cell r="W987">
            <v>1</v>
          </cell>
          <cell r="X987" t="str">
            <v>FLEXNET ECUADOR - FLEXTUENTI</v>
          </cell>
          <cell r="Y987" t="str">
            <v>CALLE 28 DE JUNIO S/N Y GARCIA MORENO ENTRADA LLANO GRANDE</v>
          </cell>
        </row>
        <row r="988">
          <cell r="A988" t="str">
            <v>414497392</v>
          </cell>
          <cell r="B988">
            <v>486980</v>
          </cell>
          <cell r="C988" t="str">
            <v>414497392</v>
          </cell>
          <cell r="D988" t="str">
            <v>FLEXTUENTI</v>
          </cell>
          <cell r="E988" t="str">
            <v>DESPACHO</v>
          </cell>
          <cell r="F988" t="str">
            <v>NORMAL</v>
          </cell>
          <cell r="G988" t="str">
            <v>031080414497392</v>
          </cell>
          <cell r="H988">
            <v>44922</v>
          </cell>
          <cell r="I988" t="str">
            <v>EN_TRANSITO</v>
          </cell>
          <cell r="J988">
            <v>44922</v>
          </cell>
          <cell r="K988" t="str">
            <v>Melanye Rodriguez</v>
          </cell>
          <cell r="L988" t="str">
            <v>TARQUI (MA) CALLE J1  SN  CALLE J10</v>
          </cell>
          <cell r="M988" t="str">
            <v>1316289253</v>
          </cell>
          <cell r="N988" t="str">
            <v>0987278651/0979302785</v>
          </cell>
          <cell r="O988" t="str">
            <v/>
          </cell>
          <cell r="P988" t="str">
            <v>MANTA</v>
          </cell>
          <cell r="Q988" t="str">
            <v>MANTA</v>
          </cell>
          <cell r="R988" t="str">
            <v>MANABI</v>
          </cell>
          <cell r="T988" t="str">
            <v>TRAMACO</v>
          </cell>
          <cell r="U988" t="str">
            <v>FLEXNETUIO_PROVINCIA</v>
          </cell>
          <cell r="V988">
            <v>1</v>
          </cell>
          <cell r="W988">
            <v>1</v>
          </cell>
          <cell r="X988" t="str">
            <v>FLEXNET ECUADOR - FLEXTUENTI</v>
          </cell>
          <cell r="Y988" t="str">
            <v>CALLE 28 DE JUNIO S/N Y GARCIA MORENO ENTRADA LLANO GRANDE</v>
          </cell>
        </row>
        <row r="989">
          <cell r="A989" t="str">
            <v>414497420</v>
          </cell>
          <cell r="B989">
            <v>486981</v>
          </cell>
          <cell r="C989" t="str">
            <v>414497420</v>
          </cell>
          <cell r="D989" t="str">
            <v>FLEXTUENTI</v>
          </cell>
          <cell r="E989" t="str">
            <v>DESPACHO</v>
          </cell>
          <cell r="F989" t="str">
            <v>NORMAL</v>
          </cell>
          <cell r="G989" t="str">
            <v>FT76901</v>
          </cell>
          <cell r="H989">
            <v>44922</v>
          </cell>
          <cell r="I989" t="str">
            <v>ENTREGADO</v>
          </cell>
          <cell r="J989">
            <v>44923</v>
          </cell>
          <cell r="K989" t="str">
            <v>Melva Bustamante</v>
          </cell>
          <cell r="L989" t="str">
            <v>LA MENA CALLE ECUADOR  OES20  CALLE RIO NUEVO</v>
          </cell>
          <cell r="M989" t="str">
            <v>1704159746</v>
          </cell>
          <cell r="N989" t="str">
            <v>0984555089/0963106595</v>
          </cell>
          <cell r="O989" t="str">
            <v/>
          </cell>
          <cell r="P989" t="str">
            <v>QUITO</v>
          </cell>
          <cell r="Q989" t="str">
            <v>QUITO</v>
          </cell>
          <cell r="R989" t="str">
            <v>PICHINCHA</v>
          </cell>
          <cell r="T989" t="str">
            <v>ITSACOURIER</v>
          </cell>
          <cell r="U989" t="str">
            <v>FLEXNETUIO_LOCAL</v>
          </cell>
          <cell r="V989">
            <v>1</v>
          </cell>
          <cell r="W989">
            <v>1</v>
          </cell>
          <cell r="X989" t="str">
            <v>FLEXNET ECUADOR - FLEXTUENTI</v>
          </cell>
          <cell r="Y989" t="str">
            <v>CALLE 28 DE JUNIO S/N Y GARCIA MORENO ENTRADA LLANO GRANDE</v>
          </cell>
        </row>
        <row r="990">
          <cell r="A990" t="str">
            <v>414497436</v>
          </cell>
          <cell r="B990">
            <v>486982</v>
          </cell>
          <cell r="C990" t="str">
            <v>414497436</v>
          </cell>
          <cell r="D990" t="str">
            <v>FLEXTUENTI</v>
          </cell>
          <cell r="E990" t="str">
            <v>DESPACHO</v>
          </cell>
          <cell r="F990" t="str">
            <v>DERIVADO PICK UP</v>
          </cell>
          <cell r="G990" t="str">
            <v>031080414497436</v>
          </cell>
          <cell r="H990">
            <v>44922</v>
          </cell>
          <cell r="I990" t="str">
            <v>INCIDENCIA</v>
          </cell>
          <cell r="J990">
            <v>44923</v>
          </cell>
          <cell r="K990" t="str">
            <v>Joyce lelibeth Bonilla espin</v>
          </cell>
          <cell r="L990" t="str">
            <v>OFICINA TRAMACO PORTETE</v>
          </cell>
          <cell r="M990" t="str">
            <v>0952987428</v>
          </cell>
          <cell r="N990" t="str">
            <v>0962598802/0962598802</v>
          </cell>
          <cell r="O990" t="str">
            <v/>
          </cell>
          <cell r="P990" t="str">
            <v>GUAYAQUIL</v>
          </cell>
          <cell r="Q990" t="str">
            <v>GUAYAQUIL</v>
          </cell>
          <cell r="R990" t="str">
            <v>GUAYAS</v>
          </cell>
          <cell r="T990" t="str">
            <v>TRAMACO</v>
          </cell>
          <cell r="U990" t="str">
            <v>FLEXNETUIO_GYE</v>
          </cell>
          <cell r="V990">
            <v>1</v>
          </cell>
          <cell r="W990">
            <v>1</v>
          </cell>
          <cell r="X990" t="str">
            <v>FLEXNET ECUADOR - FLEXTUENTI</v>
          </cell>
          <cell r="Y990" t="str">
            <v>CALLE 28 DE JUNIO S/N Y GARCIA MORENO ENTRADA LLANO GRANDE</v>
          </cell>
        </row>
        <row r="991">
          <cell r="A991" t="str">
            <v>414497442</v>
          </cell>
          <cell r="B991">
            <v>486983</v>
          </cell>
          <cell r="C991" t="str">
            <v>414497442</v>
          </cell>
          <cell r="D991" t="str">
            <v>FLEXTUENTI</v>
          </cell>
          <cell r="E991" t="str">
            <v>DESPACHO</v>
          </cell>
          <cell r="F991" t="str">
            <v>NORMAL</v>
          </cell>
          <cell r="G991" t="str">
            <v>TF90906</v>
          </cell>
          <cell r="H991">
            <v>44922</v>
          </cell>
          <cell r="I991" t="str">
            <v>INCIDENCIA</v>
          </cell>
          <cell r="J991">
            <v>44923</v>
          </cell>
          <cell r="K991" t="str">
            <v>Marco Munoz</v>
          </cell>
          <cell r="L991" t="str">
            <v>SAMBORONDON  AV SAMBORONDON SN  AVENUE CAPITA</v>
          </cell>
          <cell r="M991" t="str">
            <v>1315157873</v>
          </cell>
          <cell r="N991" t="str">
            <v>0996990293/0963713623</v>
          </cell>
          <cell r="O991" t="str">
            <v/>
          </cell>
          <cell r="P991" t="str">
            <v>SAMBORONDON</v>
          </cell>
          <cell r="Q991" t="str">
            <v>SAMBORONDON</v>
          </cell>
          <cell r="R991" t="str">
            <v>GUAYAS</v>
          </cell>
          <cell r="T991" t="str">
            <v>ITSACOURIER</v>
          </cell>
          <cell r="U991" t="str">
            <v>FLEXNETUIO_GYE</v>
          </cell>
          <cell r="V991">
            <v>1</v>
          </cell>
          <cell r="W991">
            <v>1</v>
          </cell>
          <cell r="X991" t="str">
            <v>FLEXNET ECUADOR - FLEXTUENTI</v>
          </cell>
          <cell r="Y991" t="str">
            <v>CALLE 28 DE JUNIO S/N Y GARCIA MORENO ENTRADA LLANO GRANDE</v>
          </cell>
        </row>
        <row r="992">
          <cell r="A992" t="str">
            <v>414497454</v>
          </cell>
          <cell r="B992">
            <v>486984</v>
          </cell>
          <cell r="C992" t="str">
            <v>414497454</v>
          </cell>
          <cell r="D992" t="str">
            <v>FLEXTUENTI</v>
          </cell>
          <cell r="E992" t="str">
            <v>DESPACHO</v>
          </cell>
          <cell r="F992" t="str">
            <v>NORMAL</v>
          </cell>
          <cell r="G992" t="str">
            <v>FT76900</v>
          </cell>
          <cell r="H992">
            <v>44922</v>
          </cell>
          <cell r="I992" t="str">
            <v>ENTREGADO</v>
          </cell>
          <cell r="J992">
            <v>44923</v>
          </cell>
          <cell r="K992" t="str">
            <v>Susana del Rocio Bustillos caza</v>
          </cell>
          <cell r="L992" t="str">
            <v>CHILLOGALLO CALLE CRISTOBAL DE PALACIOS S18 184 CALLE JUAN BUENO</v>
          </cell>
          <cell r="M992" t="str">
            <v>0502049984</v>
          </cell>
          <cell r="N992" t="str">
            <v>0983590646/0983516190</v>
          </cell>
          <cell r="O992" t="str">
            <v/>
          </cell>
          <cell r="P992" t="str">
            <v>QUITO</v>
          </cell>
          <cell r="Q992" t="str">
            <v>QUITO</v>
          </cell>
          <cell r="R992" t="str">
            <v>PICHINCHA</v>
          </cell>
          <cell r="T992" t="str">
            <v>ITSACOURIER</v>
          </cell>
          <cell r="U992" t="str">
            <v>FLEXNETUIO_LOCAL</v>
          </cell>
          <cell r="V992">
            <v>1</v>
          </cell>
          <cell r="W992">
            <v>1</v>
          </cell>
          <cell r="X992" t="str">
            <v>FLEXNET ECUADOR - FLEXTUENTI</v>
          </cell>
          <cell r="Y992" t="str">
            <v>CALLE 28 DE JUNIO S/N Y GARCIA MORENO ENTRADA LLANO GRANDE</v>
          </cell>
        </row>
        <row r="993">
          <cell r="A993" t="str">
            <v>414497503</v>
          </cell>
          <cell r="B993">
            <v>486985</v>
          </cell>
          <cell r="C993" t="str">
            <v>414497503</v>
          </cell>
          <cell r="D993" t="str">
            <v>FLEXTUENTI</v>
          </cell>
          <cell r="E993" t="str">
            <v>DESPACHO</v>
          </cell>
          <cell r="F993" t="str">
            <v>NORMAL</v>
          </cell>
          <cell r="G993" t="str">
            <v>031080414497503</v>
          </cell>
          <cell r="H993">
            <v>44922</v>
          </cell>
          <cell r="I993" t="str">
            <v>ENTREGADO</v>
          </cell>
          <cell r="J993">
            <v>44923</v>
          </cell>
          <cell r="K993" t="str">
            <v>Alejandro Zeballos</v>
          </cell>
          <cell r="L993" t="str">
            <v>SALINAS CALLE  BRASIL  SN  AV  25 DE DICIEMBRE</v>
          </cell>
          <cell r="M993" t="str">
            <v>0927727008</v>
          </cell>
          <cell r="N993" t="str">
            <v>0987236546/0987236546</v>
          </cell>
          <cell r="O993" t="str">
            <v/>
          </cell>
          <cell r="P993" t="str">
            <v>SALINAS</v>
          </cell>
          <cell r="Q993" t="str">
            <v>SALINAS</v>
          </cell>
          <cell r="R993" t="str">
            <v>SANTA ELENA</v>
          </cell>
          <cell r="T993" t="str">
            <v>TRAMACO</v>
          </cell>
          <cell r="U993" t="str">
            <v>FLEXNETUIO_PROVINCIA</v>
          </cell>
          <cell r="V993">
            <v>1</v>
          </cell>
          <cell r="W993">
            <v>1</v>
          </cell>
          <cell r="X993" t="str">
            <v>FLEXNET ECUADOR - FLEXTUENTI</v>
          </cell>
          <cell r="Y993" t="str">
            <v>CALLE 28 DE JUNIO S/N Y GARCIA MORENO ENTRADA LLANO GRANDE</v>
          </cell>
        </row>
        <row r="994">
          <cell r="A994" t="str">
            <v>414497504</v>
          </cell>
          <cell r="B994">
            <v>486986</v>
          </cell>
          <cell r="C994" t="str">
            <v>414497504</v>
          </cell>
          <cell r="D994" t="str">
            <v>FLEXTUENTI</v>
          </cell>
          <cell r="E994" t="str">
            <v>DESPACHO</v>
          </cell>
          <cell r="F994" t="str">
            <v>NORMAL</v>
          </cell>
          <cell r="G994" t="str">
            <v>TF90905</v>
          </cell>
          <cell r="H994">
            <v>44922</v>
          </cell>
          <cell r="I994" t="str">
            <v>ENTREGADO</v>
          </cell>
          <cell r="J994">
            <v>44923</v>
          </cell>
          <cell r="K994" t="str">
            <v>Luis Paul Jurado cruzatty</v>
          </cell>
          <cell r="L994" t="str">
            <v>LA PUNTILLA CALLE C CELESTE BLACIO DE RENDON  PUERTA 1   ALHAMBRA</v>
          </cell>
          <cell r="M994" t="str">
            <v>0940199581</v>
          </cell>
          <cell r="N994" t="str">
            <v>0989146284/0978994915</v>
          </cell>
          <cell r="O994" t="str">
            <v/>
          </cell>
          <cell r="P994" t="str">
            <v>SAMBORONDON</v>
          </cell>
          <cell r="Q994" t="str">
            <v>SAMBORONDON</v>
          </cell>
          <cell r="R994" t="str">
            <v>GUAYAS</v>
          </cell>
          <cell r="T994" t="str">
            <v>ITSACOURIER</v>
          </cell>
          <cell r="U994" t="str">
            <v>FLEXNETUIO_GYE</v>
          </cell>
          <cell r="V994">
            <v>1</v>
          </cell>
          <cell r="W994">
            <v>1</v>
          </cell>
          <cell r="X994" t="str">
            <v>FLEXNET ECUADOR - FLEXTUENTI</v>
          </cell>
          <cell r="Y994" t="str">
            <v>CALLE 28 DE JUNIO S/N Y GARCIA MORENO ENTRADA LLANO GRANDE</v>
          </cell>
        </row>
        <row r="995">
          <cell r="A995" t="str">
            <v>414497531</v>
          </cell>
          <cell r="B995">
            <v>486987</v>
          </cell>
          <cell r="C995" t="str">
            <v>414497531</v>
          </cell>
          <cell r="D995" t="str">
            <v>FLEXTUENTI</v>
          </cell>
          <cell r="E995" t="str">
            <v>DESPACHO</v>
          </cell>
          <cell r="F995" t="str">
            <v>NORMAL</v>
          </cell>
          <cell r="G995" t="str">
            <v>031080414497531</v>
          </cell>
          <cell r="H995">
            <v>44922</v>
          </cell>
          <cell r="I995" t="str">
            <v>ENTREGADO</v>
          </cell>
          <cell r="J995">
            <v>44923</v>
          </cell>
          <cell r="K995" t="str">
            <v>Stalyn Daniel Cadena Benalcazar</v>
          </cell>
          <cell r="L995" t="str">
            <v>ALOAG CALLE LUCINDA TOLEDO S2 75  CALLE 11 DE NOVIEMBRE</v>
          </cell>
          <cell r="M995" t="str">
            <v>1750024299</v>
          </cell>
          <cell r="N995" t="str">
            <v>0999862810/0980847135</v>
          </cell>
          <cell r="O995" t="str">
            <v/>
          </cell>
          <cell r="P995" t="str">
            <v>MACHACHI</v>
          </cell>
          <cell r="Q995" t="str">
            <v>MEJIA</v>
          </cell>
          <cell r="R995" t="str">
            <v>PICHINCHA</v>
          </cell>
          <cell r="S995" t="str">
            <v>MEJIA</v>
          </cell>
          <cell r="T995" t="str">
            <v>TRAMACO</v>
          </cell>
          <cell r="V995">
            <v>1</v>
          </cell>
          <cell r="W995">
            <v>1</v>
          </cell>
          <cell r="X995" t="str">
            <v>FLEXNET ECUADOR - FLEXTUENTI</v>
          </cell>
          <cell r="Y995" t="str">
            <v>CALLE 28 DE JUNIO S/N Y GARCIA MORENO ENTRADA LLANO GRANDE</v>
          </cell>
        </row>
        <row r="996">
          <cell r="A996" t="str">
            <v>414497558</v>
          </cell>
          <cell r="B996">
            <v>486988</v>
          </cell>
          <cell r="C996" t="str">
            <v>414497558</v>
          </cell>
          <cell r="D996" t="str">
            <v>FLEXTUENTI</v>
          </cell>
          <cell r="E996" t="str">
            <v>DESPACHO</v>
          </cell>
          <cell r="F996" t="str">
            <v>NORMAL</v>
          </cell>
          <cell r="G996" t="str">
            <v>FT76899</v>
          </cell>
          <cell r="H996">
            <v>44922</v>
          </cell>
          <cell r="I996" t="str">
            <v>ENTREGADO</v>
          </cell>
          <cell r="J996">
            <v>44923</v>
          </cell>
          <cell r="K996" t="str">
            <v>Jimmy Paul Torres Vera</v>
          </cell>
          <cell r="L996" t="str">
            <v>PUENGASI   C E21B SN S4</v>
          </cell>
          <cell r="M996" t="str">
            <v>1106133471</v>
          </cell>
          <cell r="N996" t="str">
            <v>0960095734/0993717737</v>
          </cell>
          <cell r="O996" t="str">
            <v/>
          </cell>
          <cell r="P996" t="str">
            <v>QUITO</v>
          </cell>
          <cell r="Q996" t="str">
            <v>QUITO</v>
          </cell>
          <cell r="R996" t="str">
            <v>PICHINCHA</v>
          </cell>
          <cell r="U996" t="str">
            <v>FLEXNETUIO_LOCAL</v>
          </cell>
          <cell r="V996">
            <v>1</v>
          </cell>
          <cell r="W996">
            <v>1</v>
          </cell>
          <cell r="X996" t="str">
            <v>FLEXNET ECUADOR - FLEXTUENTI</v>
          </cell>
          <cell r="Y996" t="str">
            <v>CALLE 28 DE JUNIO S/N Y GARCIA MORENO ENTRADA LLANO GRANDE</v>
          </cell>
        </row>
        <row r="997">
          <cell r="A997" t="str">
            <v>414497572</v>
          </cell>
          <cell r="B997">
            <v>486989</v>
          </cell>
          <cell r="C997" t="str">
            <v>414497572</v>
          </cell>
          <cell r="D997" t="str">
            <v>FLEXTUENTI</v>
          </cell>
          <cell r="E997" t="str">
            <v>DESPACHO</v>
          </cell>
          <cell r="F997" t="str">
            <v>NORMAL</v>
          </cell>
          <cell r="G997" t="str">
            <v>031080414497572</v>
          </cell>
          <cell r="H997">
            <v>44922</v>
          </cell>
          <cell r="I997" t="str">
            <v>ENTREGADO</v>
          </cell>
          <cell r="J997">
            <v>44923</v>
          </cell>
          <cell r="K997" t="str">
            <v>Luis Alexander Ramirez Benavides</v>
          </cell>
          <cell r="L997" t="str">
            <v>SAN GABRIEL  C ROCAFUERTE SN GARCIA MORENO</v>
          </cell>
          <cell r="M997" t="str">
            <v>0401561337</v>
          </cell>
          <cell r="N997" t="str">
            <v>0979130081/0994522646</v>
          </cell>
          <cell r="O997" t="str">
            <v/>
          </cell>
          <cell r="P997" t="str">
            <v>MONTUFAR</v>
          </cell>
          <cell r="Q997" t="str">
            <v>MONTUFAR</v>
          </cell>
          <cell r="R997" t="str">
            <v>CARCHI</v>
          </cell>
          <cell r="T997" t="str">
            <v>TRAMACO</v>
          </cell>
          <cell r="U997" t="str">
            <v>FLEXNETUIO_PROVINCIA</v>
          </cell>
          <cell r="V997">
            <v>1</v>
          </cell>
          <cell r="W997">
            <v>1</v>
          </cell>
          <cell r="X997" t="str">
            <v>FLEXNET ECUADOR - FLEXTUENTI</v>
          </cell>
          <cell r="Y997" t="str">
            <v>CALLE 28 DE JUNIO S/N Y GARCIA MORENO ENTRADA LLANO GRANDE</v>
          </cell>
        </row>
        <row r="998">
          <cell r="A998" t="str">
            <v>414497580</v>
          </cell>
          <cell r="B998">
            <v>486990</v>
          </cell>
          <cell r="C998" t="str">
            <v>414497580</v>
          </cell>
          <cell r="D998" t="str">
            <v>FLEXTUENTI</v>
          </cell>
          <cell r="E998" t="str">
            <v>DESPACHO</v>
          </cell>
          <cell r="F998" t="str">
            <v>NORMAL</v>
          </cell>
          <cell r="G998" t="str">
            <v>031080414497580</v>
          </cell>
          <cell r="H998">
            <v>44922</v>
          </cell>
          <cell r="I998" t="str">
            <v>EN_TRANSITO</v>
          </cell>
          <cell r="J998">
            <v>44922</v>
          </cell>
          <cell r="K998" t="str">
            <v>Diego Javier Cuascota Neppas</v>
          </cell>
          <cell r="L998" t="str">
            <v>JUAN MONTALVO CALLE PEDRO VICENTE MALDONADO  N262  6 DE DICIEMBRE</v>
          </cell>
          <cell r="M998" t="str">
            <v>1751674019</v>
          </cell>
          <cell r="N998" t="str">
            <v>0962956414/0962956414</v>
          </cell>
          <cell r="O998" t="str">
            <v/>
          </cell>
          <cell r="P998" t="str">
            <v>CAYAMBE</v>
          </cell>
          <cell r="Q998" t="str">
            <v>CAYAMBE</v>
          </cell>
          <cell r="R998" t="str">
            <v>PICHINCHA</v>
          </cell>
          <cell r="T998" t="str">
            <v>TRAMACO</v>
          </cell>
          <cell r="U998" t="str">
            <v>FLEXNETUIO_PROVINCIA</v>
          </cell>
          <cell r="V998">
            <v>1</v>
          </cell>
          <cell r="W998">
            <v>1</v>
          </cell>
          <cell r="X998" t="str">
            <v>FLEXNET ECUADOR - FLEXTUENTI</v>
          </cell>
          <cell r="Y998" t="str">
            <v>CALLE 28 DE JUNIO S/N Y GARCIA MORENO ENTRADA LLANO GRANDE</v>
          </cell>
        </row>
        <row r="999">
          <cell r="A999" t="str">
            <v>414497581</v>
          </cell>
          <cell r="B999">
            <v>486991</v>
          </cell>
          <cell r="C999" t="str">
            <v>414497581</v>
          </cell>
          <cell r="D999" t="str">
            <v>FLEXTUENTI</v>
          </cell>
          <cell r="E999" t="str">
            <v>DESPACHO</v>
          </cell>
          <cell r="F999" t="str">
            <v>NORMAL</v>
          </cell>
          <cell r="G999" t="str">
            <v>031080414497581</v>
          </cell>
          <cell r="H999">
            <v>44922</v>
          </cell>
          <cell r="I999" t="str">
            <v>EN_TRANSITO</v>
          </cell>
          <cell r="J999">
            <v>44922</v>
          </cell>
          <cell r="K999" t="str">
            <v>Jose Pionce</v>
          </cell>
          <cell r="L999" t="str">
            <v>MANTA CALLE 12  N12 28 AV 26</v>
          </cell>
          <cell r="M999" t="str">
            <v>1316865565</v>
          </cell>
          <cell r="N999" t="str">
            <v>0988376235/0986172546</v>
          </cell>
          <cell r="O999" t="str">
            <v/>
          </cell>
          <cell r="P999" t="str">
            <v>MANTA</v>
          </cell>
          <cell r="Q999" t="str">
            <v>MANTA</v>
          </cell>
          <cell r="R999" t="str">
            <v>MANABI</v>
          </cell>
          <cell r="T999" t="str">
            <v>TRAMACO</v>
          </cell>
          <cell r="U999" t="str">
            <v>FLEXNETUIO_PROVINCIA</v>
          </cell>
          <cell r="V999">
            <v>1</v>
          </cell>
          <cell r="W999">
            <v>1</v>
          </cell>
          <cell r="X999" t="str">
            <v>FLEXNET ECUADOR - FLEXTUENTI</v>
          </cell>
          <cell r="Y999" t="str">
            <v>CALLE 28 DE JUNIO S/N Y GARCIA MORENO ENTRADA LLANO GRANDE</v>
          </cell>
        </row>
        <row r="1000">
          <cell r="A1000" t="str">
            <v>414497582</v>
          </cell>
          <cell r="B1000">
            <v>486992</v>
          </cell>
          <cell r="C1000" t="str">
            <v>414497582</v>
          </cell>
          <cell r="D1000" t="str">
            <v>FLEXTUENTI</v>
          </cell>
          <cell r="E1000" t="str">
            <v>DESPACHO</v>
          </cell>
          <cell r="F1000" t="str">
            <v>NORMAL</v>
          </cell>
          <cell r="G1000" t="str">
            <v>FT76898</v>
          </cell>
          <cell r="H1000">
            <v>44922</v>
          </cell>
          <cell r="I1000" t="str">
            <v>ENTREGADO</v>
          </cell>
          <cell r="J1000">
            <v>44923</v>
          </cell>
          <cell r="K1000" t="str">
            <v>EMMA GLADYS GUAMANI SANCHEZ</v>
          </cell>
          <cell r="L1000" t="str">
            <v>QUITUMBE CALLE PUMAPUNGO CASA 55  AV CONDOR NAN</v>
          </cell>
          <cell r="M1000" t="str">
            <v>1707898464</v>
          </cell>
          <cell r="N1000" t="str">
            <v>0998546412/0979255703</v>
          </cell>
          <cell r="O1000" t="str">
            <v/>
          </cell>
          <cell r="P1000" t="str">
            <v>QUITO</v>
          </cell>
          <cell r="Q1000" t="str">
            <v>QUITO</v>
          </cell>
          <cell r="R1000" t="str">
            <v>PICHINCHA</v>
          </cell>
          <cell r="T1000" t="str">
            <v>ITSACOURIER</v>
          </cell>
          <cell r="U1000" t="str">
            <v>FLEXNETUIO_LOCAL</v>
          </cell>
          <cell r="V1000">
            <v>1</v>
          </cell>
          <cell r="W1000">
            <v>1</v>
          </cell>
          <cell r="X1000" t="str">
            <v>FLEXNET ECUADOR - FLEXTUENTI</v>
          </cell>
          <cell r="Y1000" t="str">
            <v>CALLE 28 DE JUNIO S/N Y GARCIA MORENO ENTRADA LLANO GRANDE</v>
          </cell>
        </row>
        <row r="1001">
          <cell r="A1001" t="str">
            <v>414497612</v>
          </cell>
          <cell r="B1001">
            <v>486993</v>
          </cell>
          <cell r="C1001" t="str">
            <v>414497612</v>
          </cell>
          <cell r="D1001" t="str">
            <v>FLEXTUENTI</v>
          </cell>
          <cell r="E1001" t="str">
            <v>DESPACHO</v>
          </cell>
          <cell r="F1001" t="str">
            <v>NORMAL</v>
          </cell>
          <cell r="G1001" t="str">
            <v>FT76897</v>
          </cell>
          <cell r="H1001">
            <v>44922</v>
          </cell>
          <cell r="I1001" t="str">
            <v>HABILITADO_RUTEO</v>
          </cell>
          <cell r="J1001">
            <v>44923</v>
          </cell>
          <cell r="K1001" t="str">
            <v>israel vivanco</v>
          </cell>
          <cell r="L1001" t="str">
            <v>GUAMANI  CALLE S60B OE2  75 AV PEDRO VICENTE MALDONADO</v>
          </cell>
          <cell r="M1001" t="str">
            <v>1728296128</v>
          </cell>
          <cell r="N1001" t="str">
            <v>0995951431/0995951431</v>
          </cell>
          <cell r="O1001" t="str">
            <v/>
          </cell>
          <cell r="P1001" t="str">
            <v>QUITO</v>
          </cell>
          <cell r="Q1001" t="str">
            <v>QUITO</v>
          </cell>
          <cell r="R1001" t="str">
            <v>PICHINCHA</v>
          </cell>
          <cell r="U1001" t="str">
            <v>FLEXNETUIO_LOCAL</v>
          </cell>
          <cell r="V1001">
            <v>1</v>
          </cell>
          <cell r="W1001">
            <v>1</v>
          </cell>
          <cell r="X1001" t="str">
            <v>FLEXNET ECUADOR - FLEXTUENTI</v>
          </cell>
          <cell r="Y1001" t="str">
            <v>CALLE 28 DE JUNIO S/N Y GARCIA MORENO ENTRADA LLANO GRANDE</v>
          </cell>
        </row>
        <row r="1002">
          <cell r="A1002" t="str">
            <v>414497615</v>
          </cell>
          <cell r="B1002">
            <v>486994</v>
          </cell>
          <cell r="C1002" t="str">
            <v>414497615</v>
          </cell>
          <cell r="D1002" t="str">
            <v>FLEXTUENTI</v>
          </cell>
          <cell r="E1002" t="str">
            <v>DESPACHO</v>
          </cell>
          <cell r="F1002" t="str">
            <v>NORMAL</v>
          </cell>
          <cell r="G1002" t="str">
            <v>FT76908</v>
          </cell>
          <cell r="H1002">
            <v>44922</v>
          </cell>
          <cell r="I1002" t="str">
            <v>ENTREGADO</v>
          </cell>
          <cell r="J1002">
            <v>44923</v>
          </cell>
          <cell r="K1002" t="str">
            <v>Herber Kurt Pfeil Rosero</v>
          </cell>
          <cell r="L1002" t="str">
            <v>SOLANDA  PASAJE L S 25 25 OE5B</v>
          </cell>
          <cell r="M1002" t="str">
            <v>1710636059</v>
          </cell>
          <cell r="N1002" t="str">
            <v>0981759045/0978995607</v>
          </cell>
          <cell r="O1002" t="str">
            <v/>
          </cell>
          <cell r="P1002" t="str">
            <v>QUITO</v>
          </cell>
          <cell r="Q1002" t="str">
            <v>QUITO</v>
          </cell>
          <cell r="R1002" t="str">
            <v>PICHINCHA</v>
          </cell>
          <cell r="T1002" t="str">
            <v>ITSACOURIER</v>
          </cell>
          <cell r="U1002" t="str">
            <v>FLEXNETUIO_LOCAL</v>
          </cell>
          <cell r="V1002">
            <v>1</v>
          </cell>
          <cell r="W1002">
            <v>1</v>
          </cell>
          <cell r="X1002" t="str">
            <v>FLEXNET ECUADOR - FLEXTUENTI</v>
          </cell>
          <cell r="Y1002" t="str">
            <v>CALLE 28 DE JUNIO S/N Y GARCIA MORENO ENTRADA LLANO GRANDE</v>
          </cell>
        </row>
        <row r="1003">
          <cell r="A1003" t="str">
            <v>414474028</v>
          </cell>
          <cell r="B1003">
            <v>486950</v>
          </cell>
          <cell r="C1003" t="str">
            <v>414474028</v>
          </cell>
          <cell r="D1003" t="str">
            <v>FLEXTUENTI</v>
          </cell>
          <cell r="E1003" t="str">
            <v>DESPACHO</v>
          </cell>
          <cell r="F1003" t="str">
            <v>NORMAL</v>
          </cell>
          <cell r="G1003" t="str">
            <v>031080414474028</v>
          </cell>
          <cell r="H1003">
            <v>44922</v>
          </cell>
          <cell r="I1003" t="str">
            <v>ENTREGADO</v>
          </cell>
          <cell r="J1003">
            <v>44923</v>
          </cell>
          <cell r="K1003" t="str">
            <v>Daniela Maite Bonilla Bravo</v>
          </cell>
          <cell r="L1003" t="str">
            <v>LOS ESTEROS CALLE C1  SN  CALLE I</v>
          </cell>
          <cell r="M1003" t="str">
            <v>1351355290</v>
          </cell>
          <cell r="N1003" t="str">
            <v>0969429768/0978747435</v>
          </cell>
          <cell r="O1003" t="str">
            <v/>
          </cell>
          <cell r="P1003" t="str">
            <v>MANTA</v>
          </cell>
          <cell r="Q1003" t="str">
            <v>MANTA</v>
          </cell>
          <cell r="R1003" t="str">
            <v>MANABI</v>
          </cell>
          <cell r="T1003" t="str">
            <v>TRAMACO</v>
          </cell>
          <cell r="U1003" t="str">
            <v>FLEXNETUIO_PROVINCIA</v>
          </cell>
          <cell r="V1003">
            <v>1</v>
          </cell>
          <cell r="W1003">
            <v>1</v>
          </cell>
          <cell r="X1003" t="str">
            <v>FLEXNET ECUADOR - FLEXTUENTI</v>
          </cell>
          <cell r="Y1003" t="str">
            <v>CALLE 28 DE JUNIO S/N Y GARCIA MORENO ENTRADA LLANO GRANDE</v>
          </cell>
        </row>
        <row r="1004">
          <cell r="A1004" t="str">
            <v>414474030</v>
          </cell>
          <cell r="B1004">
            <v>486951</v>
          </cell>
          <cell r="C1004" t="str">
            <v>414474030</v>
          </cell>
          <cell r="D1004" t="str">
            <v>FLEXTUENTI</v>
          </cell>
          <cell r="E1004" t="str">
            <v>DESPACHO</v>
          </cell>
          <cell r="F1004" t="str">
            <v>NORMAL</v>
          </cell>
          <cell r="G1004" t="str">
            <v>031080414474030</v>
          </cell>
          <cell r="H1004">
            <v>44922</v>
          </cell>
          <cell r="I1004" t="str">
            <v>ENTREGADO</v>
          </cell>
          <cell r="J1004">
            <v>44923</v>
          </cell>
          <cell r="K1004" t="str">
            <v>Marilin Arreaga</v>
          </cell>
          <cell r="L1004" t="str">
            <v>PUERTO BOLIVAR  AV BOLIVAR MADERO VARGAS CASA 202  CALLE 32AVA OESTE</v>
          </cell>
          <cell r="M1004" t="str">
            <v>0705667376</v>
          </cell>
          <cell r="N1004" t="str">
            <v>0968457063/0978783869</v>
          </cell>
          <cell r="O1004" t="str">
            <v/>
          </cell>
          <cell r="P1004" t="str">
            <v>MACHALA</v>
          </cell>
          <cell r="Q1004" t="str">
            <v>MACHALA</v>
          </cell>
          <cell r="R1004" t="str">
            <v>EL ORO</v>
          </cell>
          <cell r="T1004" t="str">
            <v>TRAMACO</v>
          </cell>
          <cell r="U1004" t="str">
            <v>FLEXNETUIO_PROVINCIA</v>
          </cell>
          <cell r="V1004">
            <v>1</v>
          </cell>
          <cell r="W1004">
            <v>1</v>
          </cell>
          <cell r="X1004" t="str">
            <v>FLEXNET ECUADOR - FLEXTUENTI</v>
          </cell>
          <cell r="Y1004" t="str">
            <v>CALLE 28 DE JUNIO S/N Y GARCIA MORENO ENTRADA LLANO GRANDE</v>
          </cell>
        </row>
        <row r="1005">
          <cell r="A1005" t="str">
            <v>414486362</v>
          </cell>
          <cell r="B1005">
            <v>486952</v>
          </cell>
          <cell r="C1005" t="str">
            <v>414486362</v>
          </cell>
          <cell r="D1005" t="str">
            <v>FLEXTUENTI</v>
          </cell>
          <cell r="E1005" t="str">
            <v>DESPACHO</v>
          </cell>
          <cell r="F1005" t="str">
            <v>NORMAL</v>
          </cell>
          <cell r="G1005" t="str">
            <v>TF90904</v>
          </cell>
          <cell r="H1005">
            <v>44922</v>
          </cell>
          <cell r="I1005" t="str">
            <v>ENTREGADO</v>
          </cell>
          <cell r="J1005">
            <v>44923</v>
          </cell>
          <cell r="K1005" t="str">
            <v>Jimmy John Logrono Arguello</v>
          </cell>
          <cell r="L1005" t="str">
            <v>TARQUI    CDLA SAMANES 6  MNZ 955 VILLA 26 AVENIDA 1B NE</v>
          </cell>
          <cell r="M1005" t="str">
            <v>0914079850</v>
          </cell>
          <cell r="N1005" t="str">
            <v>0986011087/0963233949</v>
          </cell>
          <cell r="O1005" t="str">
            <v/>
          </cell>
          <cell r="P1005" t="str">
            <v>GUAYAQUIL</v>
          </cell>
          <cell r="Q1005" t="str">
            <v>GUAYAQUIL</v>
          </cell>
          <cell r="R1005" t="str">
            <v>GUAYAS</v>
          </cell>
          <cell r="T1005" t="str">
            <v>ITSACOURIER</v>
          </cell>
          <cell r="U1005" t="str">
            <v>FLEXNETUIO_GYE</v>
          </cell>
          <cell r="V1005">
            <v>1</v>
          </cell>
          <cell r="W1005">
            <v>1</v>
          </cell>
          <cell r="X1005" t="str">
            <v>FLEXNET ECUADOR - FLEXTUENTI</v>
          </cell>
          <cell r="Y1005" t="str">
            <v>CALLE 28 DE JUNIO S/N Y GARCIA MORENO ENTRADA LLANO GRANDE</v>
          </cell>
        </row>
        <row r="1006">
          <cell r="A1006" t="str">
            <v>414486367</v>
          </cell>
          <cell r="B1006">
            <v>486953</v>
          </cell>
          <cell r="C1006" t="str">
            <v>414486367</v>
          </cell>
          <cell r="D1006" t="str">
            <v>FLEXTUENTI</v>
          </cell>
          <cell r="E1006" t="str">
            <v>DESPACHO</v>
          </cell>
          <cell r="F1006" t="str">
            <v>NORMAL</v>
          </cell>
          <cell r="G1006" t="str">
            <v>TF90903</v>
          </cell>
          <cell r="H1006">
            <v>44922</v>
          </cell>
          <cell r="I1006" t="str">
            <v>EN_TRANSITO</v>
          </cell>
          <cell r="J1006">
            <v>44923</v>
          </cell>
          <cell r="K1006" t="str">
            <v>Jimmy John Logrono Arguello</v>
          </cell>
          <cell r="L1006" t="str">
            <v>TARQUI    CDLA SAMANES 6  MNZ 955 VILLA 26 AVENIDA 1B NE</v>
          </cell>
          <cell r="M1006" t="str">
            <v>0914079850</v>
          </cell>
          <cell r="N1006" t="str">
            <v>0987171626/0963233949</v>
          </cell>
          <cell r="O1006" t="str">
            <v/>
          </cell>
          <cell r="P1006" t="str">
            <v>GUAYAQUIL</v>
          </cell>
          <cell r="Q1006" t="str">
            <v>GUAYAQUIL</v>
          </cell>
          <cell r="R1006" t="str">
            <v>GUAYAS</v>
          </cell>
          <cell r="T1006" t="str">
            <v>ITSACOURIER</v>
          </cell>
          <cell r="U1006" t="str">
            <v>FLEXNETUIO_GYE</v>
          </cell>
          <cell r="V1006">
            <v>1</v>
          </cell>
          <cell r="W1006">
            <v>1</v>
          </cell>
          <cell r="X1006" t="str">
            <v>FLEXNET ECUADOR - FLEXTUENTI</v>
          </cell>
          <cell r="Y1006" t="str">
            <v>CALLE 28 DE JUNIO S/N Y GARCIA MORENO ENTRADA LLANO GRANDE</v>
          </cell>
        </row>
        <row r="1007">
          <cell r="A1007" t="str">
            <v>414486368</v>
          </cell>
          <cell r="B1007">
            <v>486954</v>
          </cell>
          <cell r="C1007" t="str">
            <v>414486368</v>
          </cell>
          <cell r="D1007" t="str">
            <v>FLEXTUENTI</v>
          </cell>
          <cell r="E1007" t="str">
            <v>DESPACHO</v>
          </cell>
          <cell r="F1007" t="str">
            <v>NORMAL</v>
          </cell>
          <cell r="G1007" t="str">
            <v>TF90902</v>
          </cell>
          <cell r="H1007">
            <v>44922</v>
          </cell>
          <cell r="I1007" t="str">
            <v>ENTREGADO</v>
          </cell>
          <cell r="J1007">
            <v>44923</v>
          </cell>
          <cell r="K1007" t="str">
            <v>Jimmy John Logrono Arguello</v>
          </cell>
          <cell r="L1007" t="str">
            <v>TARQUI    CDLA SAMANES 6  MNZ 955 VILLA 26 AVENIDA 1B NE</v>
          </cell>
          <cell r="M1007" t="str">
            <v>0914079850</v>
          </cell>
          <cell r="N1007" t="str">
            <v>0914079850/0963233949</v>
          </cell>
          <cell r="O1007" t="str">
            <v/>
          </cell>
          <cell r="P1007" t="str">
            <v>GUAYAQUIL</v>
          </cell>
          <cell r="Q1007" t="str">
            <v>GUAYAQUIL</v>
          </cell>
          <cell r="R1007" t="str">
            <v>GUAYAS</v>
          </cell>
          <cell r="T1007" t="str">
            <v>ITSACOURIER</v>
          </cell>
          <cell r="U1007" t="str">
            <v>FLEXNETUIO_GYE</v>
          </cell>
          <cell r="V1007">
            <v>1</v>
          </cell>
          <cell r="W1007">
            <v>1</v>
          </cell>
          <cell r="X1007" t="str">
            <v>FLEXNET ECUADOR - FLEXTUENTI</v>
          </cell>
          <cell r="Y1007" t="str">
            <v>CALLE 28 DE JUNIO S/N Y GARCIA MORENO ENTRADA LLANO GRANDE</v>
          </cell>
        </row>
        <row r="1008">
          <cell r="A1008" t="str">
            <v>414486405</v>
          </cell>
          <cell r="B1008">
            <v>486955</v>
          </cell>
          <cell r="C1008" t="str">
            <v>414486405</v>
          </cell>
          <cell r="D1008" t="str">
            <v>FLEXTUENTI</v>
          </cell>
          <cell r="E1008" t="str">
            <v>DESPACHO</v>
          </cell>
          <cell r="F1008" t="str">
            <v>NORMAL</v>
          </cell>
          <cell r="G1008" t="str">
            <v>031080414486405</v>
          </cell>
          <cell r="H1008">
            <v>44922</v>
          </cell>
          <cell r="I1008" t="str">
            <v>EN_TRANSITO</v>
          </cell>
          <cell r="J1008">
            <v>44922</v>
          </cell>
          <cell r="K1008" t="str">
            <v>Maria Caridad Villavicencio Moreno</v>
          </cell>
          <cell r="L1008" t="str">
            <v>GUALACEO AV CANARIS  SN  CALLE CUENCA</v>
          </cell>
          <cell r="M1008" t="str">
            <v>0301196507</v>
          </cell>
          <cell r="N1008" t="str">
            <v>0986519519/0986519519</v>
          </cell>
          <cell r="O1008" t="str">
            <v/>
          </cell>
          <cell r="P1008" t="str">
            <v>GUALACEO</v>
          </cell>
          <cell r="Q1008" t="str">
            <v>GUALACEO</v>
          </cell>
          <cell r="R1008" t="str">
            <v>AZUAY</v>
          </cell>
          <cell r="T1008" t="str">
            <v>TRAMACO</v>
          </cell>
          <cell r="U1008" t="str">
            <v>FLEXNETUIO_PROVINCIA</v>
          </cell>
          <cell r="V1008">
            <v>1</v>
          </cell>
          <cell r="W1008">
            <v>1</v>
          </cell>
          <cell r="X1008" t="str">
            <v>FLEXNET ECUADOR - FLEXTUENTI</v>
          </cell>
          <cell r="Y1008" t="str">
            <v>CALLE 28 DE JUNIO S/N Y GARCIA MORENO ENTRADA LLANO GRANDE</v>
          </cell>
        </row>
        <row r="1009">
          <cell r="A1009" t="str">
            <v>414486426</v>
          </cell>
          <cell r="B1009">
            <v>486956</v>
          </cell>
          <cell r="C1009" t="str">
            <v>414486426</v>
          </cell>
          <cell r="D1009" t="str">
            <v>FLEXTUENTI</v>
          </cell>
          <cell r="E1009" t="str">
            <v>DESPACHO</v>
          </cell>
          <cell r="F1009" t="str">
            <v>NORMAL</v>
          </cell>
          <cell r="G1009" t="str">
            <v>TF90901</v>
          </cell>
          <cell r="H1009">
            <v>44922</v>
          </cell>
          <cell r="I1009" t="str">
            <v>EN_TRANSITO</v>
          </cell>
          <cell r="J1009">
            <v>44923</v>
          </cell>
          <cell r="K1009" t="str">
            <v>Jimmy John Logrono Arguello</v>
          </cell>
          <cell r="L1009" t="str">
            <v>TARQUI    CDLA SAMANES 6  MNZ 955 VILLA 26 AVENIDA 1B NE</v>
          </cell>
          <cell r="M1009" t="str">
            <v>0914079850</v>
          </cell>
          <cell r="N1009" t="str">
            <v>0987171555/0963233949</v>
          </cell>
          <cell r="O1009" t="str">
            <v/>
          </cell>
          <cell r="P1009" t="str">
            <v>GUAYAQUIL</v>
          </cell>
          <cell r="Q1009" t="str">
            <v>GUAYAQUIL</v>
          </cell>
          <cell r="R1009" t="str">
            <v>GUAYAS</v>
          </cell>
          <cell r="T1009" t="str">
            <v>ITSACOURIER</v>
          </cell>
          <cell r="U1009" t="str">
            <v>FLEXNETUIO_GYE</v>
          </cell>
          <cell r="V1009">
            <v>1</v>
          </cell>
          <cell r="W1009">
            <v>1</v>
          </cell>
          <cell r="X1009" t="str">
            <v>FLEXNET ECUADOR - FLEXTUENTI</v>
          </cell>
          <cell r="Y1009" t="str">
            <v>CALLE 28 DE JUNIO S/N Y GARCIA MORENO ENTRADA LLANO GRANDE</v>
          </cell>
        </row>
        <row r="1010">
          <cell r="A1010" t="str">
            <v>414486931</v>
          </cell>
          <cell r="B1010">
            <v>486957</v>
          </cell>
          <cell r="C1010" t="str">
            <v>414486931</v>
          </cell>
          <cell r="D1010" t="str">
            <v>FLEXTUENTI</v>
          </cell>
          <cell r="E1010" t="str">
            <v>DESPACHO</v>
          </cell>
          <cell r="F1010" t="str">
            <v>NORMAL</v>
          </cell>
          <cell r="G1010" t="str">
            <v>031080414486931</v>
          </cell>
          <cell r="H1010">
            <v>44922</v>
          </cell>
          <cell r="I1010" t="str">
            <v>ENTREGADO</v>
          </cell>
          <cell r="J1010">
            <v>44923</v>
          </cell>
          <cell r="K1010" t="str">
            <v>Ariel Lopez</v>
          </cell>
          <cell r="L1010" t="str">
            <v>LIZARZABURU  ALEJANDRO CARRION SN JOAQUIN GALLEGOS</v>
          </cell>
          <cell r="M1010" t="str">
            <v>0605844281</v>
          </cell>
          <cell r="N1010" t="str">
            <v>0969017470/0979155246</v>
          </cell>
          <cell r="O1010" t="str">
            <v/>
          </cell>
          <cell r="P1010" t="str">
            <v>RIOBAMBA</v>
          </cell>
          <cell r="Q1010" t="str">
            <v>RIOBAMBA</v>
          </cell>
          <cell r="R1010" t="str">
            <v>CHIMBORAZO</v>
          </cell>
          <cell r="T1010" t="str">
            <v>TRAMACO</v>
          </cell>
          <cell r="U1010" t="str">
            <v>FLEXNETUIO_PROVINCIA</v>
          </cell>
          <cell r="V1010">
            <v>1</v>
          </cell>
          <cell r="W1010">
            <v>1</v>
          </cell>
          <cell r="X1010" t="str">
            <v>FLEXNET ECUADOR - FLEXTUENTI</v>
          </cell>
          <cell r="Y1010" t="str">
            <v>CALLE 28 DE JUNIO S/N Y GARCIA MORENO ENTRADA LLANO GRANDE</v>
          </cell>
        </row>
        <row r="1011">
          <cell r="A1011" t="str">
            <v>414487022</v>
          </cell>
          <cell r="B1011">
            <v>486958</v>
          </cell>
          <cell r="C1011" t="str">
            <v>414487022</v>
          </cell>
          <cell r="D1011" t="str">
            <v>FLEXTUENTI</v>
          </cell>
          <cell r="E1011" t="str">
            <v>DESPACHO</v>
          </cell>
          <cell r="F1011" t="str">
            <v>NORMAL</v>
          </cell>
          <cell r="G1011" t="str">
            <v>FT76906</v>
          </cell>
          <cell r="H1011">
            <v>44922</v>
          </cell>
          <cell r="I1011" t="str">
            <v>ENTREGADO</v>
          </cell>
          <cell r="J1011">
            <v>44923</v>
          </cell>
          <cell r="K1011" t="str">
            <v>Manuel Tipantuna</v>
          </cell>
          <cell r="L1011" t="str">
            <v>LA CONCEPCION  AV GONZALEZ SUAREZ N32 346 AV LA CORUNA</v>
          </cell>
          <cell r="M1011" t="str">
            <v>1707087589</v>
          </cell>
          <cell r="N1011" t="str">
            <v>0991466958/0995602278</v>
          </cell>
          <cell r="O1011" t="str">
            <v/>
          </cell>
          <cell r="P1011" t="str">
            <v>QUITO</v>
          </cell>
          <cell r="Q1011" t="str">
            <v>QUITO</v>
          </cell>
          <cell r="R1011" t="str">
            <v>PICHINCHA</v>
          </cell>
          <cell r="T1011" t="str">
            <v>ITSACOURIER</v>
          </cell>
          <cell r="U1011" t="str">
            <v>FLEXNETUIO_LOCAL</v>
          </cell>
          <cell r="V1011">
            <v>1</v>
          </cell>
          <cell r="W1011">
            <v>1</v>
          </cell>
          <cell r="X1011" t="str">
            <v>FLEXNET ECUADOR - FLEXTUENTI</v>
          </cell>
          <cell r="Y1011" t="str">
            <v>CALLE 28 DE JUNIO S/N Y GARCIA MORENO ENTRADA LLANO GRANDE</v>
          </cell>
        </row>
        <row r="1012">
          <cell r="A1012" t="str">
            <v>414487026</v>
          </cell>
          <cell r="B1012">
            <v>486959</v>
          </cell>
          <cell r="C1012" t="str">
            <v>414487026</v>
          </cell>
          <cell r="D1012" t="str">
            <v>FLEXTUENTI</v>
          </cell>
          <cell r="E1012" t="str">
            <v>DESPACHO</v>
          </cell>
          <cell r="F1012" t="str">
            <v>NORMAL</v>
          </cell>
          <cell r="G1012" t="str">
            <v>031080414487026</v>
          </cell>
          <cell r="H1012">
            <v>44922</v>
          </cell>
          <cell r="I1012" t="str">
            <v>EN_TRANSITO</v>
          </cell>
          <cell r="J1012">
            <v>44922</v>
          </cell>
          <cell r="K1012" t="str">
            <v>Nancy Calle</v>
          </cell>
          <cell r="L1012" t="str">
            <v>RIO VERDE  AV JACINTO CORTEZ SN OSCAR EFREN REYES</v>
          </cell>
          <cell r="M1012" t="str">
            <v>0919618694</v>
          </cell>
          <cell r="N1012" t="str">
            <v>0990148739/0983470301</v>
          </cell>
          <cell r="O1012" t="str">
            <v/>
          </cell>
          <cell r="P1012" t="str">
            <v>SANTO DOMINGO</v>
          </cell>
          <cell r="Q1012" t="str">
            <v>SANTO DOMINGO</v>
          </cell>
          <cell r="R1012" t="str">
            <v>SANTO DOMINGO DE LOS TSACHILAS</v>
          </cell>
          <cell r="T1012" t="str">
            <v>TRAMACO</v>
          </cell>
          <cell r="U1012" t="str">
            <v>FLEXNETUIO_PROVINCIA</v>
          </cell>
          <cell r="V1012">
            <v>1</v>
          </cell>
          <cell r="W1012">
            <v>1</v>
          </cell>
          <cell r="X1012" t="str">
            <v>FLEXNET ECUADOR - FLEXTUENTI</v>
          </cell>
          <cell r="Y1012" t="str">
            <v>CALLE 28 DE JUNIO S/N Y GARCIA MORENO ENTRADA LLANO GRANDE</v>
          </cell>
        </row>
        <row r="1013">
          <cell r="A1013" t="str">
            <v>414487042</v>
          </cell>
          <cell r="B1013">
            <v>486960</v>
          </cell>
          <cell r="C1013" t="str">
            <v>414487042</v>
          </cell>
          <cell r="D1013" t="str">
            <v>FLEXTUENTI</v>
          </cell>
          <cell r="E1013" t="str">
            <v>DESPACHO</v>
          </cell>
          <cell r="F1013" t="str">
            <v>NORMAL</v>
          </cell>
          <cell r="G1013" t="str">
            <v>031080414487042</v>
          </cell>
          <cell r="H1013">
            <v>44922</v>
          </cell>
          <cell r="I1013" t="str">
            <v>ENTREGADO</v>
          </cell>
          <cell r="J1013">
            <v>44923</v>
          </cell>
          <cell r="K1013" t="str">
            <v>Daniel Rodriguez</v>
          </cell>
          <cell r="L1013" t="str">
            <v>PASCUALES (HASTA KM 16)  VIA DAULE BLOQUE 6 VILLA 9  SN</v>
          </cell>
          <cell r="M1013" t="str">
            <v>0932430911</v>
          </cell>
          <cell r="N1013" t="str">
            <v>0984677367/0984581018</v>
          </cell>
          <cell r="O1013" t="str">
            <v/>
          </cell>
          <cell r="P1013" t="str">
            <v>GUAYAQUIL</v>
          </cell>
          <cell r="Q1013" t="str">
            <v>GUAYAQUIL</v>
          </cell>
          <cell r="R1013" t="str">
            <v>GUAYAS</v>
          </cell>
          <cell r="T1013" t="str">
            <v>TRAMACO</v>
          </cell>
          <cell r="U1013" t="str">
            <v>FLEXNETUIO_GYE</v>
          </cell>
          <cell r="V1013">
            <v>1</v>
          </cell>
          <cell r="W1013">
            <v>1</v>
          </cell>
          <cell r="X1013" t="str">
            <v>FLEXNET ECUADOR - FLEXTUENTI</v>
          </cell>
          <cell r="Y1013" t="str">
            <v>CALLE 28 DE JUNIO S/N Y GARCIA MORENO ENTRADA LLANO GRANDE</v>
          </cell>
        </row>
        <row r="1014">
          <cell r="A1014" t="str">
            <v>414487043</v>
          </cell>
          <cell r="B1014">
            <v>486961</v>
          </cell>
          <cell r="C1014" t="str">
            <v>414487043</v>
          </cell>
          <cell r="D1014" t="str">
            <v>FLEXTUENTI</v>
          </cell>
          <cell r="E1014" t="str">
            <v>DESPACHO</v>
          </cell>
          <cell r="F1014" t="str">
            <v>NORMAL</v>
          </cell>
          <cell r="G1014" t="str">
            <v>031080414487043</v>
          </cell>
          <cell r="H1014">
            <v>44922</v>
          </cell>
          <cell r="I1014" t="str">
            <v>ENTREGADO</v>
          </cell>
          <cell r="J1014">
            <v>44923</v>
          </cell>
          <cell r="K1014" t="str">
            <v>Geovanna Andrea Montano Murillo</v>
          </cell>
          <cell r="L1014" t="str">
            <v>PASCUALES (HASTA KM 16)  CALLE  MANTA  MZ 84 SL35  CALLE 28 NO</v>
          </cell>
          <cell r="M1014" t="str">
            <v>0925888380</v>
          </cell>
          <cell r="N1014" t="str">
            <v>0969664661/0994409895</v>
          </cell>
          <cell r="O1014" t="str">
            <v/>
          </cell>
          <cell r="P1014" t="str">
            <v>GUAYAQUIL</v>
          </cell>
          <cell r="Q1014" t="str">
            <v>GUAYAQUIL</v>
          </cell>
          <cell r="R1014" t="str">
            <v>GUAYAS</v>
          </cell>
          <cell r="T1014" t="str">
            <v>TRAMACO</v>
          </cell>
          <cell r="U1014" t="str">
            <v>FLEXNETUIO_GYE</v>
          </cell>
          <cell r="V1014">
            <v>1</v>
          </cell>
          <cell r="W1014">
            <v>1</v>
          </cell>
          <cell r="X1014" t="str">
            <v>FLEXNET ECUADOR - FLEXTUENTI</v>
          </cell>
          <cell r="Y1014" t="str">
            <v>CALLE 28 DE JUNIO S/N Y GARCIA MORENO ENTRADA LLANO GRANDE</v>
          </cell>
        </row>
        <row r="1015">
          <cell r="A1015" t="str">
            <v>414487087</v>
          </cell>
          <cell r="B1015">
            <v>486962</v>
          </cell>
          <cell r="C1015" t="str">
            <v>414487087</v>
          </cell>
          <cell r="D1015" t="str">
            <v>FLEXTUENTI</v>
          </cell>
          <cell r="E1015" t="str">
            <v>DESPACHO</v>
          </cell>
          <cell r="F1015" t="str">
            <v>NORMAL</v>
          </cell>
          <cell r="G1015" t="str">
            <v>031080414487087</v>
          </cell>
          <cell r="H1015">
            <v>44922</v>
          </cell>
          <cell r="I1015" t="str">
            <v>ENTREGADO</v>
          </cell>
          <cell r="J1015">
            <v>44923</v>
          </cell>
          <cell r="K1015" t="str">
            <v>Jorge luis Quiroz Mendoza</v>
          </cell>
          <cell r="L1015" t="str">
            <v>COLON (MA) CALLE 16 DE OCTUBRE SN  SN O CALLE PORTOVIEJO</v>
          </cell>
          <cell r="M1015" t="str">
            <v>1315110922</v>
          </cell>
          <cell r="N1015" t="str">
            <v>0994385851/0994385851</v>
          </cell>
          <cell r="O1015" t="str">
            <v/>
          </cell>
          <cell r="P1015" t="str">
            <v>PORTOVIEJO</v>
          </cell>
          <cell r="Q1015" t="str">
            <v>PORTOVIEJO</v>
          </cell>
          <cell r="R1015" t="str">
            <v>MANABI</v>
          </cell>
          <cell r="T1015" t="str">
            <v>TRAMACO</v>
          </cell>
          <cell r="U1015" t="str">
            <v>FLEXNETUIO_PROVINCIA</v>
          </cell>
          <cell r="V1015">
            <v>1</v>
          </cell>
          <cell r="W1015">
            <v>1</v>
          </cell>
          <cell r="X1015" t="str">
            <v>FLEXNET ECUADOR - FLEXTUENTI</v>
          </cell>
          <cell r="Y1015" t="str">
            <v>CALLE 28 DE JUNIO S/N Y GARCIA MORENO ENTRADA LLANO GRANDE</v>
          </cell>
        </row>
        <row r="1016">
          <cell r="A1016" t="str">
            <v>414487153</v>
          </cell>
          <cell r="B1016">
            <v>486963</v>
          </cell>
          <cell r="C1016" t="str">
            <v>414487153</v>
          </cell>
          <cell r="D1016" t="str">
            <v>FLEXTUENTI</v>
          </cell>
          <cell r="E1016" t="str">
            <v>DESPACHO</v>
          </cell>
          <cell r="F1016" t="str">
            <v>NORMAL</v>
          </cell>
          <cell r="G1016" t="str">
            <v>031080414487153</v>
          </cell>
          <cell r="H1016">
            <v>44922</v>
          </cell>
          <cell r="I1016" t="str">
            <v>EN_TRANSITO</v>
          </cell>
          <cell r="J1016">
            <v>44922</v>
          </cell>
          <cell r="K1016" t="str">
            <v>HILLARY CALAPUCHA</v>
          </cell>
          <cell r="L1016" t="str">
            <v>EL TENA AV 15 DE NOVIEMBRE SN  ENTRE CALLES MANUEL MARIA ROSALES Y EDWIN ENRIQUEZ</v>
          </cell>
          <cell r="M1016" t="str">
            <v>1550150039</v>
          </cell>
          <cell r="N1016" t="str">
            <v>0987351494/0979054176</v>
          </cell>
          <cell r="O1016" t="str">
            <v/>
          </cell>
          <cell r="P1016" t="str">
            <v>TENA</v>
          </cell>
          <cell r="Q1016" t="str">
            <v>TENA</v>
          </cell>
          <cell r="R1016" t="str">
            <v>NAPO</v>
          </cell>
          <cell r="T1016" t="str">
            <v>TRAMACO</v>
          </cell>
          <cell r="U1016" t="str">
            <v>FLEXNETUIO_PROVINCIA</v>
          </cell>
          <cell r="V1016">
            <v>1</v>
          </cell>
          <cell r="W1016">
            <v>1</v>
          </cell>
          <cell r="X1016" t="str">
            <v>FLEXNET ECUADOR - FLEXTUENTI</v>
          </cell>
          <cell r="Y1016" t="str">
            <v>CALLE 28 DE JUNIO S/N Y GARCIA MORENO ENTRADA LLANO GRANDE</v>
          </cell>
        </row>
        <row r="1017">
          <cell r="A1017" t="str">
            <v>414487189</v>
          </cell>
          <cell r="B1017">
            <v>486964</v>
          </cell>
          <cell r="C1017" t="str">
            <v>414487189</v>
          </cell>
          <cell r="D1017" t="str">
            <v>FLEXTUENTI</v>
          </cell>
          <cell r="E1017" t="str">
            <v>DESPACHO</v>
          </cell>
          <cell r="F1017" t="str">
            <v>NORMAL</v>
          </cell>
          <cell r="G1017" t="str">
            <v>FT76905</v>
          </cell>
          <cell r="H1017">
            <v>44922</v>
          </cell>
          <cell r="I1017" t="str">
            <v>INCIDENCIA</v>
          </cell>
          <cell r="J1017">
            <v>44923</v>
          </cell>
          <cell r="K1017" t="str">
            <v>Juliana Valverde</v>
          </cell>
          <cell r="L1017" t="str">
            <v>CONOCOTO   DIEGO IBARRA N2710 MANUELA CANIZARES</v>
          </cell>
          <cell r="M1017" t="str">
            <v>1727169565</v>
          </cell>
          <cell r="N1017" t="str">
            <v>0969113304/0969113304</v>
          </cell>
          <cell r="O1017" t="str">
            <v/>
          </cell>
          <cell r="P1017" t="str">
            <v>QUITO</v>
          </cell>
          <cell r="Q1017" t="str">
            <v>QUITO</v>
          </cell>
          <cell r="R1017" t="str">
            <v>PICHINCHA</v>
          </cell>
          <cell r="T1017" t="str">
            <v>FLEXTRANS UIO</v>
          </cell>
          <cell r="U1017" t="str">
            <v>FLEXNETUIO_LOCAL</v>
          </cell>
          <cell r="V1017">
            <v>1</v>
          </cell>
          <cell r="W1017">
            <v>1</v>
          </cell>
          <cell r="X1017" t="str">
            <v>FLEXNET ECUADOR - FLEXTUENTI</v>
          </cell>
          <cell r="Y1017" t="str">
            <v>CALLE 28 DE JUNIO S/N Y GARCIA MORENO ENTRADA LLANO GRANDE</v>
          </cell>
        </row>
        <row r="1018">
          <cell r="A1018" t="str">
            <v>414487190</v>
          </cell>
          <cell r="B1018">
            <v>486965</v>
          </cell>
          <cell r="C1018" t="str">
            <v>414487190</v>
          </cell>
          <cell r="D1018" t="str">
            <v>FLEXTUENTI</v>
          </cell>
          <cell r="E1018" t="str">
            <v>DESPACHO</v>
          </cell>
          <cell r="F1018" t="str">
            <v>DERIVADO PICK UP</v>
          </cell>
          <cell r="G1018" t="str">
            <v>031080414487190</v>
          </cell>
          <cell r="H1018">
            <v>44922</v>
          </cell>
          <cell r="I1018" t="str">
            <v>INCIDENCIA</v>
          </cell>
          <cell r="J1018">
            <v>44923</v>
          </cell>
          <cell r="K1018" t="str">
            <v>Malena Toala</v>
          </cell>
          <cell r="L1018" t="str">
            <v>OFICINA TRAMACO PUNTO DE ATENCION VIA DAULE</v>
          </cell>
          <cell r="M1018" t="str">
            <v>0951878248</v>
          </cell>
          <cell r="N1018" t="str">
            <v>0961734013/0993213389</v>
          </cell>
          <cell r="O1018" t="str">
            <v/>
          </cell>
          <cell r="P1018" t="str">
            <v>GUAYAQUIL</v>
          </cell>
          <cell r="Q1018" t="str">
            <v>GUAYAQUIL</v>
          </cell>
          <cell r="R1018" t="str">
            <v>GUAYAS</v>
          </cell>
          <cell r="T1018" t="str">
            <v>TRAMACO</v>
          </cell>
          <cell r="U1018" t="str">
            <v>FLEXNETUIO_GYE</v>
          </cell>
          <cell r="V1018">
            <v>1</v>
          </cell>
          <cell r="W1018">
            <v>1</v>
          </cell>
          <cell r="X1018" t="str">
            <v>FLEXNET ECUADOR - FLEXTUENTI</v>
          </cell>
          <cell r="Y1018" t="str">
            <v>CALLE 28 DE JUNIO S/N Y GARCIA MORENO ENTRADA LLANO GRANDE</v>
          </cell>
        </row>
        <row r="1019">
          <cell r="A1019" t="str">
            <v>414487233</v>
          </cell>
          <cell r="B1019">
            <v>486966</v>
          </cell>
          <cell r="C1019" t="str">
            <v>414487233</v>
          </cell>
          <cell r="D1019" t="str">
            <v>FLEXTUENTI</v>
          </cell>
          <cell r="E1019" t="str">
            <v>DESPACHO</v>
          </cell>
          <cell r="F1019" t="str">
            <v>NORMAL</v>
          </cell>
          <cell r="G1019" t="str">
            <v>031080414487233</v>
          </cell>
          <cell r="H1019">
            <v>44922</v>
          </cell>
          <cell r="I1019" t="str">
            <v>ENTREGADO</v>
          </cell>
          <cell r="J1019">
            <v>44923</v>
          </cell>
          <cell r="K1019" t="str">
            <v>Madelein Angeliza Ponce Quiroz</v>
          </cell>
          <cell r="L1019" t="str">
            <v>TARQUI CALLE 306 SN  AV 204</v>
          </cell>
          <cell r="M1019" t="str">
            <v>1313468322</v>
          </cell>
          <cell r="N1019" t="str">
            <v>0968967664/0997017046</v>
          </cell>
          <cell r="O1019" t="str">
            <v/>
          </cell>
          <cell r="P1019" t="str">
            <v>MANTA</v>
          </cell>
          <cell r="Q1019" t="str">
            <v>MANTA</v>
          </cell>
          <cell r="R1019" t="str">
            <v>MANABI</v>
          </cell>
          <cell r="T1019" t="str">
            <v>TRAMACO</v>
          </cell>
          <cell r="U1019" t="str">
            <v>FLEXNETUIO_PROVINCIA</v>
          </cell>
          <cell r="V1019">
            <v>1</v>
          </cell>
          <cell r="W1019">
            <v>1</v>
          </cell>
          <cell r="X1019" t="str">
            <v>FLEXNET ECUADOR - FLEXTUENTI</v>
          </cell>
          <cell r="Y1019" t="str">
            <v>CALLE 28 DE JUNIO S/N Y GARCIA MORENO ENTRADA LLANO GRANDE</v>
          </cell>
        </row>
        <row r="1020">
          <cell r="A1020" t="str">
            <v>414487615</v>
          </cell>
          <cell r="B1020">
            <v>486967</v>
          </cell>
          <cell r="C1020" t="str">
            <v>414487615</v>
          </cell>
          <cell r="D1020" t="str">
            <v>FLEXTUENTI</v>
          </cell>
          <cell r="E1020" t="str">
            <v>DESPACHO</v>
          </cell>
          <cell r="F1020" t="str">
            <v>NORMAL</v>
          </cell>
          <cell r="G1020" t="str">
            <v>031080414487615</v>
          </cell>
          <cell r="H1020">
            <v>44922</v>
          </cell>
          <cell r="I1020" t="str">
            <v>ENTREGADO</v>
          </cell>
          <cell r="J1020">
            <v>44923</v>
          </cell>
          <cell r="K1020" t="str">
            <v>JUAN MIGUEL MIRABA TUAREZ</v>
          </cell>
          <cell r="L1020" t="str">
            <v>ANDRES DE VERA (MA) CALLE LOS NARDOS SN  CALLE 44</v>
          </cell>
          <cell r="M1020" t="str">
            <v>1308153574</v>
          </cell>
          <cell r="N1020" t="str">
            <v>0994777439/0979299790</v>
          </cell>
          <cell r="O1020" t="str">
            <v/>
          </cell>
          <cell r="P1020" t="str">
            <v>PORTOVIEJO</v>
          </cell>
          <cell r="Q1020" t="str">
            <v>PORTOVIEJO</v>
          </cell>
          <cell r="R1020" t="str">
            <v>MANABI</v>
          </cell>
          <cell r="T1020" t="str">
            <v>TRAMACO</v>
          </cell>
          <cell r="U1020" t="str">
            <v>FLEXNETUIO_PROVINCIA</v>
          </cell>
          <cell r="V1020">
            <v>1</v>
          </cell>
          <cell r="W1020">
            <v>1</v>
          </cell>
          <cell r="X1020" t="str">
            <v>FLEXNET ECUADOR - FLEXTUENTI</v>
          </cell>
          <cell r="Y1020" t="str">
            <v>CALLE 28 DE JUNIO S/N Y GARCIA MORENO ENTRADA LLANO GRANDE</v>
          </cell>
        </row>
        <row r="1021">
          <cell r="A1021" t="str">
            <v>414487753</v>
          </cell>
          <cell r="B1021">
            <v>486968</v>
          </cell>
          <cell r="C1021" t="str">
            <v>414487753</v>
          </cell>
          <cell r="D1021" t="str">
            <v>FLEXTUENTI</v>
          </cell>
          <cell r="E1021" t="str">
            <v>DESPACHO</v>
          </cell>
          <cell r="F1021" t="str">
            <v>NORMAL</v>
          </cell>
          <cell r="G1021" t="str">
            <v>FT76904</v>
          </cell>
          <cell r="H1021">
            <v>44922</v>
          </cell>
          <cell r="I1021" t="str">
            <v>ENTREGADO</v>
          </cell>
          <cell r="J1021">
            <v>44923</v>
          </cell>
          <cell r="K1021" t="str">
            <v>Kevin Mera</v>
          </cell>
          <cell r="L1021" t="str">
            <v>RUMIPAMBA AV  AMERICA N14 34    VERACRUZ</v>
          </cell>
          <cell r="M1021" t="str">
            <v>1750253351</v>
          </cell>
          <cell r="N1021" t="str">
            <v>0981847367/0967343216</v>
          </cell>
          <cell r="O1021" t="str">
            <v/>
          </cell>
          <cell r="P1021" t="str">
            <v>QUITO</v>
          </cell>
          <cell r="Q1021" t="str">
            <v>QUITO</v>
          </cell>
          <cell r="R1021" t="str">
            <v>PICHINCHA</v>
          </cell>
          <cell r="T1021" t="str">
            <v>ITSACOURIER</v>
          </cell>
          <cell r="U1021" t="str">
            <v>FLEXNETUIO_LOCAL</v>
          </cell>
          <cell r="V1021">
            <v>1</v>
          </cell>
          <cell r="W1021">
            <v>1</v>
          </cell>
          <cell r="X1021" t="str">
            <v>FLEXNET ECUADOR - FLEXTUENTI</v>
          </cell>
          <cell r="Y1021" t="str">
            <v>CALLE 28 DE JUNIO S/N Y GARCIA MORENO ENTRADA LLANO GRANDE</v>
          </cell>
        </row>
        <row r="1022">
          <cell r="A1022" t="str">
            <v>414487757</v>
          </cell>
          <cell r="B1022">
            <v>486969</v>
          </cell>
          <cell r="C1022" t="str">
            <v>414487757</v>
          </cell>
          <cell r="D1022" t="str">
            <v>FLEXTUENTI</v>
          </cell>
          <cell r="E1022" t="str">
            <v>DESPACHO</v>
          </cell>
          <cell r="F1022" t="str">
            <v>NORMAL</v>
          </cell>
          <cell r="G1022" t="str">
            <v>031080414487757</v>
          </cell>
          <cell r="H1022">
            <v>44922</v>
          </cell>
          <cell r="I1022" t="str">
            <v>INCIDENCIA</v>
          </cell>
          <cell r="J1022">
            <v>44923</v>
          </cell>
          <cell r="K1022" t="str">
            <v>Genesis Lilibeth Aguilar Ochoa</v>
          </cell>
          <cell r="L1022" t="str">
            <v>ELOY ALFARO (MA) CALLE 318  SN AV 204</v>
          </cell>
          <cell r="M1022" t="str">
            <v>1315992154</v>
          </cell>
          <cell r="N1022" t="str">
            <v>0995287943/0963267473</v>
          </cell>
          <cell r="O1022" t="str">
            <v/>
          </cell>
          <cell r="P1022" t="str">
            <v>MANTA</v>
          </cell>
          <cell r="Q1022" t="str">
            <v>MANTA</v>
          </cell>
          <cell r="R1022" t="str">
            <v>MANABI</v>
          </cell>
          <cell r="T1022" t="str">
            <v>TRAMACO</v>
          </cell>
          <cell r="U1022" t="str">
            <v>FLEXNETUIO_PROVINCIA</v>
          </cell>
          <cell r="V1022">
            <v>1</v>
          </cell>
          <cell r="W1022">
            <v>1</v>
          </cell>
          <cell r="X1022" t="str">
            <v>FLEXNET ECUADOR - FLEXTUENTI</v>
          </cell>
          <cell r="Y1022" t="str">
            <v>CALLE 28 DE JUNIO S/N Y GARCIA MORENO ENTRADA LLANO GRANDE</v>
          </cell>
        </row>
        <row r="1023">
          <cell r="A1023" t="str">
            <v>414487761</v>
          </cell>
          <cell r="B1023">
            <v>486970</v>
          </cell>
          <cell r="C1023" t="str">
            <v>414487761</v>
          </cell>
          <cell r="D1023" t="str">
            <v>FLEXTUENTI</v>
          </cell>
          <cell r="E1023" t="str">
            <v>DESPACHO</v>
          </cell>
          <cell r="F1023" t="str">
            <v>NORMAL</v>
          </cell>
          <cell r="G1023" t="str">
            <v>031080414487761</v>
          </cell>
          <cell r="H1023">
            <v>44922</v>
          </cell>
          <cell r="I1023" t="str">
            <v>ENTREGADO</v>
          </cell>
          <cell r="J1023">
            <v>44923</v>
          </cell>
          <cell r="K1023" t="str">
            <v>Alex Torres</v>
          </cell>
          <cell r="L1023" t="str">
            <v>MACHALA  AV SUCRE SN AYACUCHO</v>
          </cell>
          <cell r="M1023" t="str">
            <v>0706430071</v>
          </cell>
          <cell r="N1023" t="str">
            <v>0983554684/0963356950</v>
          </cell>
          <cell r="O1023" t="str">
            <v/>
          </cell>
          <cell r="P1023" t="str">
            <v>MACHALA</v>
          </cell>
          <cell r="Q1023" t="str">
            <v>MACHALA</v>
          </cell>
          <cell r="R1023" t="str">
            <v>EL ORO</v>
          </cell>
          <cell r="T1023" t="str">
            <v>TRAMACO</v>
          </cell>
          <cell r="U1023" t="str">
            <v>FLEXNETUIO_PROVINCIA</v>
          </cell>
          <cell r="V1023">
            <v>1</v>
          </cell>
          <cell r="W1023">
            <v>1</v>
          </cell>
          <cell r="X1023" t="str">
            <v>FLEXNET ECUADOR - FLEXTUENTI</v>
          </cell>
          <cell r="Y1023" t="str">
            <v>CALLE 28 DE JUNIO S/N Y GARCIA MORENO ENTRADA LLANO GRANDE</v>
          </cell>
        </row>
        <row r="1024">
          <cell r="A1024" t="str">
            <v>414487768</v>
          </cell>
          <cell r="B1024">
            <v>486971</v>
          </cell>
          <cell r="C1024" t="str">
            <v>414487768</v>
          </cell>
          <cell r="D1024" t="str">
            <v>FLEXTUENTI</v>
          </cell>
          <cell r="E1024" t="str">
            <v>DESPACHO</v>
          </cell>
          <cell r="F1024" t="str">
            <v>NORMAL</v>
          </cell>
          <cell r="G1024" t="str">
            <v>031080414487768</v>
          </cell>
          <cell r="H1024">
            <v>44922</v>
          </cell>
          <cell r="I1024" t="str">
            <v>ENTREGADO</v>
          </cell>
          <cell r="J1024">
            <v>44923</v>
          </cell>
          <cell r="K1024" t="str">
            <v>wilmer culqui</v>
          </cell>
          <cell r="L1024" t="str">
            <v>VENUS DEL RIO QUEVEDO AV QUITO O E 25  SN  AV MILTON REYES</v>
          </cell>
          <cell r="M1024" t="str">
            <v>1722298880</v>
          </cell>
          <cell r="N1024" t="str">
            <v>0995843604/0979153196</v>
          </cell>
          <cell r="O1024" t="str">
            <v/>
          </cell>
          <cell r="P1024" t="str">
            <v>QUEVEDO</v>
          </cell>
          <cell r="Q1024" t="str">
            <v>QUEVEDO</v>
          </cell>
          <cell r="R1024" t="str">
            <v>LOS RIOS</v>
          </cell>
          <cell r="T1024" t="str">
            <v>TRAMACO</v>
          </cell>
          <cell r="U1024" t="str">
            <v>FLEXNETUIO_PROVINCIA</v>
          </cell>
          <cell r="V1024">
            <v>1</v>
          </cell>
          <cell r="W1024">
            <v>1</v>
          </cell>
          <cell r="X1024" t="str">
            <v>FLEXNET ECUADOR - FLEXTUENTI</v>
          </cell>
          <cell r="Y1024" t="str">
            <v>CALLE 28 DE JUNIO S/N Y GARCIA MORENO ENTRADA LLANO GRANDE</v>
          </cell>
        </row>
        <row r="1025">
          <cell r="A1025" t="str">
            <v>414487829</v>
          </cell>
          <cell r="B1025">
            <v>486972</v>
          </cell>
          <cell r="C1025" t="str">
            <v>414487829</v>
          </cell>
          <cell r="D1025" t="str">
            <v>FLEXTUENTI</v>
          </cell>
          <cell r="E1025" t="str">
            <v>DESPACHO</v>
          </cell>
          <cell r="F1025" t="str">
            <v>DERIVADO PICK UP</v>
          </cell>
          <cell r="G1025" t="str">
            <v>031080414487829</v>
          </cell>
          <cell r="H1025">
            <v>44922</v>
          </cell>
          <cell r="I1025" t="str">
            <v>INCIDENCIA</v>
          </cell>
          <cell r="J1025">
            <v>44923</v>
          </cell>
          <cell r="K1025" t="str">
            <v>Genesis Mosquera</v>
          </cell>
          <cell r="L1025" t="str">
            <v>OFICINA TRAMACO PUNTO DE ATENCION SAN MARINO</v>
          </cell>
          <cell r="M1025" t="str">
            <v>0950372987</v>
          </cell>
          <cell r="N1025" t="str">
            <v>0986008087/0978900062</v>
          </cell>
          <cell r="O1025" t="str">
            <v/>
          </cell>
          <cell r="P1025" t="str">
            <v>GUAYAQUIL</v>
          </cell>
          <cell r="Q1025" t="str">
            <v>GUAYAQUIL</v>
          </cell>
          <cell r="R1025" t="str">
            <v>GUAYAS</v>
          </cell>
          <cell r="T1025" t="str">
            <v>TRAMACO</v>
          </cell>
          <cell r="U1025" t="str">
            <v>FLEXNETUIO_GYE</v>
          </cell>
          <cell r="V1025">
            <v>1</v>
          </cell>
          <cell r="W1025">
            <v>1</v>
          </cell>
          <cell r="X1025" t="str">
            <v>FLEXNET ECUADOR - FLEXTUENTI</v>
          </cell>
          <cell r="Y1025" t="str">
            <v>CALLE 28 DE JUNIO S/N Y GARCIA MORENO ENTRADA LLANO GRANDE</v>
          </cell>
        </row>
        <row r="1026">
          <cell r="A1026" t="str">
            <v>414487830</v>
          </cell>
          <cell r="B1026">
            <v>486973</v>
          </cell>
          <cell r="C1026" t="str">
            <v>414487830</v>
          </cell>
          <cell r="D1026" t="str">
            <v>FLEXTUENTI</v>
          </cell>
          <cell r="E1026" t="str">
            <v>DESPACHO</v>
          </cell>
          <cell r="F1026" t="str">
            <v>NORMAL</v>
          </cell>
          <cell r="G1026" t="str">
            <v>FT76903</v>
          </cell>
          <cell r="H1026">
            <v>44922</v>
          </cell>
          <cell r="I1026" t="str">
            <v>ENTREGADO</v>
          </cell>
          <cell r="J1026">
            <v>44923</v>
          </cell>
          <cell r="K1026" t="str">
            <v>KAREN YANEZ</v>
          </cell>
          <cell r="L1026" t="str">
            <v>INAQUITO AV GASPAR DE VILLAROEL SN AV PARIS</v>
          </cell>
          <cell r="M1026" t="str">
            <v>1751372630</v>
          </cell>
          <cell r="N1026" t="str">
            <v>0999004691/0995005852</v>
          </cell>
          <cell r="O1026" t="str">
            <v/>
          </cell>
          <cell r="P1026" t="str">
            <v>QUITO</v>
          </cell>
          <cell r="Q1026" t="str">
            <v>QUITO</v>
          </cell>
          <cell r="R1026" t="str">
            <v>PICHINCHA</v>
          </cell>
          <cell r="T1026" t="str">
            <v>ITSACOURIER</v>
          </cell>
          <cell r="U1026" t="str">
            <v>FLEXNETUIO_LOCAL</v>
          </cell>
          <cell r="V1026">
            <v>1</v>
          </cell>
          <cell r="W1026">
            <v>1</v>
          </cell>
          <cell r="X1026" t="str">
            <v>FLEXNET ECUADOR - FLEXTUENTI</v>
          </cell>
          <cell r="Y1026" t="str">
            <v>CALLE 28 DE JUNIO S/N Y GARCIA MORENO ENTRADA LLANO GRANDE</v>
          </cell>
        </row>
        <row r="1027">
          <cell r="A1027" t="str">
            <v>2022-12882</v>
          </cell>
          <cell r="B1027">
            <v>486946</v>
          </cell>
          <cell r="C1027" t="str">
            <v>2022-12882</v>
          </cell>
          <cell r="D1027" t="str">
            <v>MOVISTAR</v>
          </cell>
          <cell r="E1027" t="str">
            <v>DESPACHO</v>
          </cell>
          <cell r="F1027" t="str">
            <v>NORMAL</v>
          </cell>
          <cell r="G1027" t="str">
            <v>TF90920</v>
          </cell>
          <cell r="H1027">
            <v>44922</v>
          </cell>
          <cell r="I1027" t="str">
            <v>EN_TRANSITO</v>
          </cell>
          <cell r="J1027">
            <v>44923</v>
          </cell>
          <cell r="K1027" t="str">
            <v>AE CORPORATIVO ROMERO RYRTECH S.A.S (MALL DEL SUR)_MAURENY ROMERO</v>
          </cell>
          <cell r="L1027" t="str">
            <v>Av. 25 de Julio y Ernesto Alban locales 111 y 112</v>
          </cell>
          <cell r="M1027" t="str">
            <v>0915962609</v>
          </cell>
          <cell r="N1027" t="str">
            <v>982387574</v>
          </cell>
          <cell r="O1027" t="str">
            <v/>
          </cell>
          <cell r="P1027" t="str">
            <v>GUAYAQUIL</v>
          </cell>
          <cell r="Q1027" t="str">
            <v>GUAYAQUIL</v>
          </cell>
          <cell r="R1027" t="str">
            <v>GUAYAS</v>
          </cell>
          <cell r="T1027" t="str">
            <v>FLEXTRANS GYE</v>
          </cell>
          <cell r="U1027" t="str">
            <v>FLEXNETUIO_GYE</v>
          </cell>
          <cell r="V1027">
            <v>1</v>
          </cell>
          <cell r="W1027">
            <v>1</v>
          </cell>
          <cell r="X1027" t="str">
            <v>FLEXNET ECUADOR - MOVISTAR</v>
          </cell>
          <cell r="Y1027" t="str">
            <v>CALLE 28 DE JUNIO S/N Y GARCIA MORENO ENTRADA LLANO GRANDE</v>
          </cell>
        </row>
        <row r="1028">
          <cell r="A1028" t="str">
            <v>2022-12883</v>
          </cell>
          <cell r="B1028">
            <v>486947</v>
          </cell>
          <cell r="C1028" t="str">
            <v>2022-12883</v>
          </cell>
          <cell r="D1028" t="str">
            <v>MOVISTAR</v>
          </cell>
          <cell r="E1028" t="str">
            <v>DESPACHO</v>
          </cell>
          <cell r="F1028" t="str">
            <v>NORMAL</v>
          </cell>
          <cell r="G1028" t="str">
            <v>031080202212883</v>
          </cell>
          <cell r="H1028">
            <v>44922</v>
          </cell>
          <cell r="I1028" t="str">
            <v>ENTREGADO</v>
          </cell>
          <cell r="J1028">
            <v>44923</v>
          </cell>
          <cell r="K1028" t="str">
            <v>CORPORATIVO ROMERO RYRTECH S.A.S (C.C. MALL DEL FORTIN)_ROMERO RODRIGUEZ MAURENY GEANELLA</v>
          </cell>
          <cell r="L1028" t="str">
            <v>Av perimetral calle casuarina Centro Comercial  Mall del fortin</v>
          </cell>
          <cell r="M1028" t="str">
            <v>0993323705001</v>
          </cell>
          <cell r="N1028" t="str">
            <v>982387574</v>
          </cell>
          <cell r="O1028" t="str">
            <v/>
          </cell>
          <cell r="P1028" t="str">
            <v>GUAYAQUIL</v>
          </cell>
          <cell r="Q1028" t="str">
            <v>GUAYAQUIL</v>
          </cell>
          <cell r="R1028" t="str">
            <v>GUAYAS</v>
          </cell>
          <cell r="T1028" t="str">
            <v>TRAMACO</v>
          </cell>
          <cell r="U1028" t="str">
            <v>FLEXNETUIO_GYE</v>
          </cell>
          <cell r="V1028">
            <v>1</v>
          </cell>
          <cell r="W1028">
            <v>1</v>
          </cell>
          <cell r="X1028" t="str">
            <v>FLEXNET ECUADOR - MOVISTAR</v>
          </cell>
          <cell r="Y1028" t="str">
            <v>CALLE 28 DE JUNIO S/N Y GARCIA MORENO ENTRADA LLANO GRANDE</v>
          </cell>
        </row>
        <row r="1029">
          <cell r="A1029" t="str">
            <v>2022-12884</v>
          </cell>
          <cell r="B1029">
            <v>486948</v>
          </cell>
          <cell r="C1029" t="str">
            <v>2022-12884</v>
          </cell>
          <cell r="D1029" t="str">
            <v>MOVISTAR</v>
          </cell>
          <cell r="E1029" t="str">
            <v>DESPACHO</v>
          </cell>
          <cell r="F1029" t="str">
            <v>NORMAL</v>
          </cell>
          <cell r="G1029" t="str">
            <v>031080202212884</v>
          </cell>
          <cell r="H1029">
            <v>44922</v>
          </cell>
          <cell r="I1029" t="str">
            <v>ENTREGADO</v>
          </cell>
          <cell r="J1029">
            <v>44923</v>
          </cell>
          <cell r="K1029" t="str">
            <v>CORPORATIVO ROMERO RYRTECH S.A.S (HYPER VIA DAULE)_MAURENY ROMERO</v>
          </cell>
          <cell r="L1029" t="str">
            <v>C.C. HYPER VIA DAULE</v>
          </cell>
          <cell r="M1029" t="str">
            <v>0993323705001</v>
          </cell>
          <cell r="N1029" t="str">
            <v>0982387574</v>
          </cell>
          <cell r="O1029" t="str">
            <v/>
          </cell>
          <cell r="P1029" t="str">
            <v>DAULE</v>
          </cell>
          <cell r="Q1029" t="str">
            <v>DAULE</v>
          </cell>
          <cell r="R1029" t="str">
            <v>GUAYAS</v>
          </cell>
          <cell r="T1029" t="str">
            <v>TRAMACO</v>
          </cell>
          <cell r="U1029" t="str">
            <v>FLEXNETUIO_PROVINCIA</v>
          </cell>
          <cell r="V1029">
            <v>1</v>
          </cell>
          <cell r="W1029">
            <v>1</v>
          </cell>
          <cell r="X1029" t="str">
            <v>FLEXNET ECUADOR - MOVISTAR</v>
          </cell>
          <cell r="Y1029" t="str">
            <v>CALLE 28 DE JUNIO S/N Y GARCIA MORENO ENTRADA LLANO GRANDE</v>
          </cell>
        </row>
        <row r="1030">
          <cell r="A1030" t="str">
            <v>2022-12885</v>
          </cell>
          <cell r="B1030">
            <v>486949</v>
          </cell>
          <cell r="C1030" t="str">
            <v>2022-12885</v>
          </cell>
          <cell r="D1030" t="str">
            <v>MOVISTAR</v>
          </cell>
          <cell r="E1030" t="str">
            <v>DESPACHO</v>
          </cell>
          <cell r="F1030" t="str">
            <v>NORMAL</v>
          </cell>
          <cell r="G1030" t="str">
            <v>031080202212885</v>
          </cell>
          <cell r="H1030">
            <v>44922</v>
          </cell>
          <cell r="I1030" t="str">
            <v>ENTREGADO</v>
          </cell>
          <cell r="J1030">
            <v>44923</v>
          </cell>
          <cell r="K1030" t="str">
            <v>CORPORATIVO ROMERO RYRTECH S.A.S (C.C. MALL DEL RIO)_ROMERO RODRIGUEZ MAURENY GEANELLA</v>
          </cell>
          <cell r="L1030" t="str">
            <v>CC Mall del Rio local #123 Av Fco de Orellana km 4.5 (junto al Banco de Guayaquil) PB</v>
          </cell>
          <cell r="M1030" t="str">
            <v>0993323705001</v>
          </cell>
          <cell r="N1030" t="str">
            <v>0982387574</v>
          </cell>
          <cell r="O1030" t="str">
            <v/>
          </cell>
          <cell r="P1030" t="str">
            <v>GUAYAQUIL</v>
          </cell>
          <cell r="Q1030" t="str">
            <v>GUAYAQUIL</v>
          </cell>
          <cell r="R1030" t="str">
            <v>GUAYAS</v>
          </cell>
          <cell r="T1030" t="str">
            <v>TRAMACO</v>
          </cell>
          <cell r="U1030" t="str">
            <v>FLEXNETUIO_GYE</v>
          </cell>
          <cell r="V1030">
            <v>1</v>
          </cell>
          <cell r="W1030">
            <v>1</v>
          </cell>
          <cell r="X1030" t="str">
            <v>FLEXNET ECUADOR - MOVISTAR</v>
          </cell>
          <cell r="Y1030" t="str">
            <v>CALLE 28 DE JUNIO S/N Y GARCIA MORENO ENTRADA LLANO GRANDE</v>
          </cell>
        </row>
        <row r="1031">
          <cell r="A1031" t="str">
            <v>2022-12857</v>
          </cell>
          <cell r="B1031">
            <v>486921</v>
          </cell>
          <cell r="C1031" t="str">
            <v>2022-12857</v>
          </cell>
          <cell r="D1031" t="str">
            <v>MOVISTAR</v>
          </cell>
          <cell r="E1031" t="str">
            <v>DESPACHO</v>
          </cell>
          <cell r="F1031" t="str">
            <v>NORMAL</v>
          </cell>
          <cell r="G1031" t="str">
            <v>031080202212857</v>
          </cell>
          <cell r="H1031">
            <v>44922</v>
          </cell>
          <cell r="I1031" t="str">
            <v>ENTREGADO</v>
          </cell>
          <cell r="J1031">
            <v>44923</v>
          </cell>
          <cell r="K1031" t="str">
            <v>CORPORATIVO ROMERO RYRTECH S.A.S (SHOPPING QUEVEDO)_MAURENY ROMERO</v>
          </cell>
          <cell r="L1031" t="str">
            <v xml:space="preserve">km 1.5 vIa a Sto Domingo y Patria Nueva, Av. Walter Andrade </v>
          </cell>
          <cell r="M1031" t="str">
            <v>0993323705001</v>
          </cell>
          <cell r="N1031" t="str">
            <v>982387574</v>
          </cell>
          <cell r="O1031" t="str">
            <v/>
          </cell>
          <cell r="P1031" t="str">
            <v>QUEVEDO</v>
          </cell>
          <cell r="Q1031" t="str">
            <v>QUEVEDO</v>
          </cell>
          <cell r="R1031" t="str">
            <v>LOS RIOS</v>
          </cell>
          <cell r="T1031" t="str">
            <v>TRAMACO</v>
          </cell>
          <cell r="U1031" t="str">
            <v>FLEXNETUIO_PROVINCIA</v>
          </cell>
          <cell r="V1031">
            <v>1</v>
          </cell>
          <cell r="W1031">
            <v>1</v>
          </cell>
          <cell r="X1031" t="str">
            <v>FLEXNET ECUADOR - MOVISTAR</v>
          </cell>
          <cell r="Y1031" t="str">
            <v>CALLE 28 DE JUNIO S/N Y GARCIA MORENO ENTRADA LLANO GRANDE</v>
          </cell>
        </row>
        <row r="1032">
          <cell r="A1032" t="str">
            <v>2022-12858</v>
          </cell>
          <cell r="B1032">
            <v>486922</v>
          </cell>
          <cell r="C1032" t="str">
            <v>2022-12858</v>
          </cell>
          <cell r="D1032" t="str">
            <v>MOVISTAR</v>
          </cell>
          <cell r="E1032" t="str">
            <v>DESPACHO</v>
          </cell>
          <cell r="F1032" t="str">
            <v>NORMAL</v>
          </cell>
          <cell r="G1032" t="str">
            <v>031080202212858</v>
          </cell>
          <cell r="H1032">
            <v>44922</v>
          </cell>
          <cell r="I1032" t="str">
            <v>ENTREGADO</v>
          </cell>
          <cell r="J1032">
            <v>44923</v>
          </cell>
          <cell r="K1032" t="str">
            <v>GRUPO ROMERO (C.C. MALL EL FORTIN)_ROMERO RODRIGUEZ MAURENY GEANELLA</v>
          </cell>
          <cell r="L1032" t="str">
            <v>AV PERIMETRAL CALLE CASUARINA CENTRO COMERCIAL  MALL DEL FORTIN</v>
          </cell>
          <cell r="M1032" t="str">
            <v>0993323705001</v>
          </cell>
          <cell r="N1032" t="str">
            <v>982387574</v>
          </cell>
          <cell r="P1032" t="str">
            <v>GUAYAQUIL</v>
          </cell>
          <cell r="Q1032" t="str">
            <v>GUAYAQUIL</v>
          </cell>
          <cell r="R1032" t="str">
            <v>GUAYAS</v>
          </cell>
          <cell r="T1032" t="str">
            <v>TRAMACO</v>
          </cell>
          <cell r="U1032" t="str">
            <v>FLEXNETUIO_GYE</v>
          </cell>
          <cell r="V1032">
            <v>2</v>
          </cell>
          <cell r="W1032">
            <v>1</v>
          </cell>
          <cell r="X1032" t="str">
            <v>FLEXNET ECUADOR - MOVISTAR</v>
          </cell>
          <cell r="Y1032" t="str">
            <v>CALLE 28 DE JUNIO S/N Y GARCIA MORENO ENTRADA LLANO GRANDE</v>
          </cell>
        </row>
        <row r="1033">
          <cell r="A1033" t="str">
            <v>2022-12859</v>
          </cell>
          <cell r="B1033">
            <v>486923</v>
          </cell>
          <cell r="C1033" t="str">
            <v>2022-12859</v>
          </cell>
          <cell r="D1033" t="str">
            <v>MOVISTAR</v>
          </cell>
          <cell r="E1033" t="str">
            <v>DESPACHO</v>
          </cell>
          <cell r="F1033" t="str">
            <v>NORMAL</v>
          </cell>
          <cell r="G1033" t="str">
            <v>TF90945</v>
          </cell>
          <cell r="H1033">
            <v>44922</v>
          </cell>
          <cell r="I1033" t="str">
            <v>EN_TRANSITO</v>
          </cell>
          <cell r="J1033">
            <v>44923</v>
          </cell>
          <cell r="K1033" t="str">
            <v>AE CORPORATIVO ROMERO RYRTECH (MALL DEL SUR)_MAURENY ROMERO</v>
          </cell>
          <cell r="L1033" t="str">
            <v>AV. 25 DE JULIO Y ERNESTO ALBAN LOCALES 111 Y 112</v>
          </cell>
          <cell r="M1033" t="str">
            <v>0915962609</v>
          </cell>
          <cell r="N1033" t="str">
            <v>982387574</v>
          </cell>
          <cell r="P1033" t="str">
            <v>GUAYAQUIL</v>
          </cell>
          <cell r="Q1033" t="str">
            <v>GUAYAQUIL</v>
          </cell>
          <cell r="R1033" t="str">
            <v>GUAYAS</v>
          </cell>
          <cell r="T1033" t="str">
            <v>FLEXTRANS GYE</v>
          </cell>
          <cell r="U1033" t="str">
            <v>FLEXNETUIO_GYE</v>
          </cell>
          <cell r="V1033">
            <v>2</v>
          </cell>
          <cell r="W1033">
            <v>1</v>
          </cell>
          <cell r="X1033" t="str">
            <v>FLEXNET ECUADOR - MOVISTAR</v>
          </cell>
          <cell r="Y1033" t="str">
            <v>CALLE 28 DE JUNIO S/N Y GARCIA MORENO ENTRADA LLANO GRANDE</v>
          </cell>
        </row>
        <row r="1034">
          <cell r="A1034" t="str">
            <v>2022-12860</v>
          </cell>
          <cell r="B1034">
            <v>486924</v>
          </cell>
          <cell r="C1034" t="str">
            <v>2022-12860</v>
          </cell>
          <cell r="D1034" t="str">
            <v>MOVISTAR</v>
          </cell>
          <cell r="E1034" t="str">
            <v>DESPACHO</v>
          </cell>
          <cell r="F1034" t="str">
            <v>NORMAL</v>
          </cell>
          <cell r="G1034" t="str">
            <v>031080202212860</v>
          </cell>
          <cell r="H1034">
            <v>44922</v>
          </cell>
          <cell r="I1034" t="str">
            <v>ENTREGADO</v>
          </cell>
          <cell r="J1034">
            <v>44923</v>
          </cell>
          <cell r="K1034" t="str">
            <v>CC PASEO SHOPPING (DANICELL)_DANIELA BARRAZUETA</v>
          </cell>
          <cell r="L1034" t="str">
            <v>DV VIA MACHALA – PASAJE EN EL KM 1 ½ CENTRO COMERCIAL PASEO SHOPPING MACHALA MACHALA EL ORO</v>
          </cell>
          <cell r="M1034" t="str">
            <v>0791758629001</v>
          </cell>
          <cell r="N1034" t="str">
            <v>984167915</v>
          </cell>
          <cell r="O1034" t="str">
            <v/>
          </cell>
          <cell r="P1034" t="str">
            <v>MACHALA</v>
          </cell>
          <cell r="Q1034" t="str">
            <v>MACHALA</v>
          </cell>
          <cell r="R1034" t="str">
            <v>EL ORO</v>
          </cell>
          <cell r="T1034" t="str">
            <v>TRAMACO</v>
          </cell>
          <cell r="U1034" t="str">
            <v>FLEXNETUIO_PROVINCIA</v>
          </cell>
          <cell r="V1034">
            <v>1</v>
          </cell>
          <cell r="W1034">
            <v>1</v>
          </cell>
          <cell r="X1034" t="str">
            <v>FLEXNET ECUADOR - MOVISTAR</v>
          </cell>
          <cell r="Y1034" t="str">
            <v>CALLE 28 DE JUNIO S/N Y GARCIA MORENO ENTRADA LLANO GRANDE</v>
          </cell>
        </row>
        <row r="1035">
          <cell r="A1035" t="str">
            <v>2022-12861</v>
          </cell>
          <cell r="B1035">
            <v>486925</v>
          </cell>
          <cell r="C1035" t="str">
            <v>2022-12861</v>
          </cell>
          <cell r="D1035" t="str">
            <v>MOVISTAR</v>
          </cell>
          <cell r="E1035" t="str">
            <v>DESPACHO</v>
          </cell>
          <cell r="F1035" t="str">
            <v>NORMAL</v>
          </cell>
          <cell r="G1035" t="str">
            <v>TF90935</v>
          </cell>
          <cell r="H1035">
            <v>44922</v>
          </cell>
          <cell r="I1035" t="str">
            <v>ENTREGADO</v>
          </cell>
          <cell r="J1035">
            <v>44923</v>
          </cell>
          <cell r="K1035" t="str">
            <v>ANGELO ORLANDO DURAN GYE_MANUEL JULIAN GONZALEZ RODRIGUEZ</v>
          </cell>
          <cell r="L1035" t="str">
            <v>LUIS URDANETA Y ESMERALDA EDIFICIO 1700 PISO 3 OFICINA 301</v>
          </cell>
          <cell r="M1035" t="str">
            <v>0961186459001</v>
          </cell>
          <cell r="N1035" t="str">
            <v>0998866758</v>
          </cell>
          <cell r="O1035" t="str">
            <v/>
          </cell>
          <cell r="P1035" t="str">
            <v>GUAYAQUIL</v>
          </cell>
          <cell r="Q1035" t="str">
            <v>GUAYAQUIL</v>
          </cell>
          <cell r="R1035" t="str">
            <v>GUAYAS</v>
          </cell>
          <cell r="T1035" t="str">
            <v>ITSACOURIER</v>
          </cell>
          <cell r="U1035" t="str">
            <v>FLEXNETUIO_GYE</v>
          </cell>
          <cell r="V1035">
            <v>1</v>
          </cell>
          <cell r="W1035">
            <v>1</v>
          </cell>
          <cell r="X1035" t="str">
            <v>FLEXNET ECUADOR - MOVISTAR</v>
          </cell>
          <cell r="Y1035" t="str">
            <v>CALLE 28 DE JUNIO S/N Y GARCIA MORENO ENTRADA LLANO GRANDE</v>
          </cell>
        </row>
        <row r="1036">
          <cell r="A1036" t="str">
            <v>2022-12862</v>
          </cell>
          <cell r="B1036">
            <v>486926</v>
          </cell>
          <cell r="C1036" t="str">
            <v>2022-12862</v>
          </cell>
          <cell r="D1036" t="str">
            <v>MOVISTAR</v>
          </cell>
          <cell r="E1036" t="str">
            <v>DESPACHO</v>
          </cell>
          <cell r="F1036" t="str">
            <v>NORMAL</v>
          </cell>
          <cell r="G1036" t="str">
            <v>031080202212862</v>
          </cell>
          <cell r="H1036">
            <v>44922</v>
          </cell>
          <cell r="I1036" t="str">
            <v>ENTREGADO</v>
          </cell>
          <cell r="J1036">
            <v>44923</v>
          </cell>
          <cell r="K1036" t="str">
            <v>AE CELISTICS CCI_KLEBER GRANDA_DANY IMBAQUINGO</v>
          </cell>
          <cell r="L1036" t="str">
            <v>AV AMAZONAS Y NACIONES UNIDAS CENTRO COMERCIAL INAQUITO LC 223 224</v>
          </cell>
          <cell r="M1036" t="str">
            <v>1792161037001</v>
          </cell>
          <cell r="N1036" t="str">
            <v>0992567346_094084829</v>
          </cell>
          <cell r="O1036" t="str">
            <v/>
          </cell>
          <cell r="P1036" t="str">
            <v>QUITO</v>
          </cell>
          <cell r="Q1036" t="str">
            <v>QUITO</v>
          </cell>
          <cell r="R1036" t="str">
            <v>PICHINCHA</v>
          </cell>
          <cell r="T1036" t="str">
            <v>TRAMACO</v>
          </cell>
          <cell r="U1036" t="str">
            <v>FLEXNETUIO_LOCAL</v>
          </cell>
          <cell r="V1036">
            <v>1</v>
          </cell>
          <cell r="W1036">
            <v>1</v>
          </cell>
          <cell r="X1036" t="str">
            <v>FLEXNET ECUADOR - MOVISTAR</v>
          </cell>
          <cell r="Y1036" t="str">
            <v>CALLE 28 DE JUNIO S/N Y GARCIA MORENO ENTRADA LLANO GRANDE</v>
          </cell>
        </row>
        <row r="1037">
          <cell r="A1037" t="str">
            <v>2022-12863</v>
          </cell>
          <cell r="B1037">
            <v>486927</v>
          </cell>
          <cell r="C1037" t="str">
            <v>2022-12863</v>
          </cell>
          <cell r="D1037" t="str">
            <v>MOVISTAR</v>
          </cell>
          <cell r="E1037" t="str">
            <v>DESPACHO</v>
          </cell>
          <cell r="F1037" t="str">
            <v>NORMAL</v>
          </cell>
          <cell r="G1037" t="str">
            <v>FT76938</v>
          </cell>
          <cell r="H1037">
            <v>44922</v>
          </cell>
          <cell r="I1037" t="str">
            <v>ENTREGADO</v>
          </cell>
          <cell r="J1037">
            <v>44923</v>
          </cell>
          <cell r="K1037" t="str">
            <v xml:space="preserve">NMTELEMARKETING_WENCESLAO ELIECER AVILA AVILA </v>
          </cell>
          <cell r="L1037" t="str">
            <v xml:space="preserve">CUNA OE3121 Y ULLOA REFERENCIA EDIFICIO BLANCO DE 5 PISOS PB LOCAL NEON CENTER </v>
          </cell>
          <cell r="M1037" t="str">
            <v>1700623828001</v>
          </cell>
          <cell r="N1037" t="str">
            <v>998659562</v>
          </cell>
          <cell r="O1037" t="str">
            <v/>
          </cell>
          <cell r="P1037" t="str">
            <v>QUITO</v>
          </cell>
          <cell r="Q1037" t="str">
            <v>QUITO</v>
          </cell>
          <cell r="R1037" t="str">
            <v>PICHINCHA</v>
          </cell>
          <cell r="T1037" t="str">
            <v>FLEXTRANS UIO</v>
          </cell>
          <cell r="U1037" t="str">
            <v>FLEXNETUIO_LOCAL</v>
          </cell>
          <cell r="V1037">
            <v>1</v>
          </cell>
          <cell r="W1037">
            <v>1</v>
          </cell>
          <cell r="X1037" t="str">
            <v>FLEXNET ECUADOR - MOVISTAR</v>
          </cell>
          <cell r="Y1037" t="str">
            <v>CALLE 28 DE JUNIO S/N Y GARCIA MORENO ENTRADA LLANO GRANDE</v>
          </cell>
        </row>
        <row r="1038">
          <cell r="A1038" t="str">
            <v>2022-12864</v>
          </cell>
          <cell r="B1038">
            <v>486928</v>
          </cell>
          <cell r="C1038" t="str">
            <v>2022-12864</v>
          </cell>
          <cell r="D1038" t="str">
            <v>MOVISTAR</v>
          </cell>
          <cell r="E1038" t="str">
            <v>DESPACHO</v>
          </cell>
          <cell r="F1038" t="str">
            <v>NORMAL</v>
          </cell>
          <cell r="G1038" t="str">
            <v>031080202212864</v>
          </cell>
          <cell r="H1038">
            <v>44922</v>
          </cell>
          <cell r="I1038" t="str">
            <v>ENTREGADO</v>
          </cell>
          <cell r="J1038">
            <v>44923</v>
          </cell>
          <cell r="K1038" t="str">
            <v>AE CELISTICS PORTAL SHOPPING_KLEBER GRANDA_DANY IMBAQUINGO</v>
          </cell>
          <cell r="L1038" t="str">
            <v xml:space="preserve">GALO PLAZA LASSO Y AV SIMON BOLIVAR CC PORTAL SHOPPING TERCER PISO P350 LOCAL MOVISTAR </v>
          </cell>
          <cell r="M1038" t="str">
            <v>1792161037001</v>
          </cell>
          <cell r="N1038" t="str">
            <v>0992567346_094084829</v>
          </cell>
          <cell r="O1038" t="str">
            <v/>
          </cell>
          <cell r="P1038" t="str">
            <v>QUITO</v>
          </cell>
          <cell r="Q1038" t="str">
            <v>QUITO</v>
          </cell>
          <cell r="R1038" t="str">
            <v>PICHINCHA</v>
          </cell>
          <cell r="T1038" t="str">
            <v>TRAMACO</v>
          </cell>
          <cell r="U1038" t="str">
            <v>FLEXNETUIO_LOCAL</v>
          </cell>
          <cell r="V1038">
            <v>1</v>
          </cell>
          <cell r="W1038">
            <v>1</v>
          </cell>
          <cell r="X1038" t="str">
            <v>FLEXNET ECUADOR - MOVISTAR</v>
          </cell>
          <cell r="Y1038" t="str">
            <v>CALLE 28 DE JUNIO S/N Y GARCIA MORENO ENTRADA LLANO GRANDE</v>
          </cell>
        </row>
        <row r="1039">
          <cell r="A1039" t="str">
            <v>2022-12865</v>
          </cell>
          <cell r="B1039">
            <v>486929</v>
          </cell>
          <cell r="C1039" t="str">
            <v>2022-12865</v>
          </cell>
          <cell r="D1039" t="str">
            <v>MOVISTAR</v>
          </cell>
          <cell r="E1039" t="str">
            <v>DESPACHO</v>
          </cell>
          <cell r="F1039" t="str">
            <v>NORMAL</v>
          </cell>
          <cell r="G1039" t="str">
            <v>031080202212865</v>
          </cell>
          <cell r="H1039">
            <v>44922</v>
          </cell>
          <cell r="I1039" t="str">
            <v>ENTREGADO</v>
          </cell>
          <cell r="J1039">
            <v>44923</v>
          </cell>
          <cell r="K1039" t="str">
            <v>AE CELISTICS QUICENTRO SUR_KLEBER GRANDA_DANY IMBAQUINGO</v>
          </cell>
          <cell r="L1039" t="str">
            <v xml:space="preserve">MORAN VALVERDE Y TENIENTE HUGO ORTIZ CC QUICENTRO SHOPPING SUR N 1 LOCAL 91 ? 92 JUNTO A MEGAMAXI </v>
          </cell>
          <cell r="M1039" t="str">
            <v>1792161037001</v>
          </cell>
          <cell r="N1039" t="str">
            <v>0992567346_094084829</v>
          </cell>
          <cell r="P1039" t="str">
            <v>QUITO</v>
          </cell>
          <cell r="Q1039" t="str">
            <v>QUITO</v>
          </cell>
          <cell r="R1039" t="str">
            <v>PICHINCHA</v>
          </cell>
          <cell r="T1039" t="str">
            <v>TRAMACO</v>
          </cell>
          <cell r="U1039" t="str">
            <v>FLEXNETUIO_LOCAL</v>
          </cell>
          <cell r="V1039">
            <v>2</v>
          </cell>
          <cell r="W1039">
            <v>1</v>
          </cell>
          <cell r="X1039" t="str">
            <v>FLEXNET ECUADOR - MOVISTAR</v>
          </cell>
          <cell r="Y1039" t="str">
            <v>CALLE 28 DE JUNIO S/N Y GARCIA MORENO ENTRADA LLANO GRANDE</v>
          </cell>
        </row>
        <row r="1040">
          <cell r="A1040" t="str">
            <v>2022-12866</v>
          </cell>
          <cell r="B1040">
            <v>486930</v>
          </cell>
          <cell r="C1040" t="str">
            <v>2022-12866</v>
          </cell>
          <cell r="D1040" t="str">
            <v>MOVISTAR</v>
          </cell>
          <cell r="E1040" t="str">
            <v>DESPACHO</v>
          </cell>
          <cell r="F1040" t="str">
            <v>NORMAL</v>
          </cell>
          <cell r="G1040" t="str">
            <v>031080202212866</v>
          </cell>
          <cell r="H1040">
            <v>44922</v>
          </cell>
          <cell r="I1040" t="str">
            <v>ENTREGADO</v>
          </cell>
          <cell r="J1040">
            <v>44923</v>
          </cell>
          <cell r="K1040" t="str">
            <v>AGENTE AE CELISTICS EL RECREO QUITO_KLEBER GRANDA_DANY IMBAQUINGO</v>
          </cell>
          <cell r="L1040" t="str">
            <v xml:space="preserve">FRANQUICIA PEDRO VICENTE MALDONADO 510194 Y CALVAS CC RECREO OF P106 </v>
          </cell>
          <cell r="M1040" t="str">
            <v>1792161037001</v>
          </cell>
          <cell r="N1040" t="str">
            <v>0992567346_094084829</v>
          </cell>
          <cell r="P1040" t="str">
            <v>QUITO</v>
          </cell>
          <cell r="Q1040" t="str">
            <v>QUITO</v>
          </cell>
          <cell r="R1040" t="str">
            <v>PICHINCHA</v>
          </cell>
          <cell r="T1040" t="str">
            <v>TRAMACO</v>
          </cell>
          <cell r="U1040" t="str">
            <v>FLEXNETUIO_LOCAL</v>
          </cell>
          <cell r="V1040">
            <v>2</v>
          </cell>
          <cell r="W1040">
            <v>1</v>
          </cell>
          <cell r="X1040" t="str">
            <v>FLEXNET ECUADOR - MOVISTAR</v>
          </cell>
          <cell r="Y1040" t="str">
            <v>CALLE 28 DE JUNIO S/N Y GARCIA MORENO ENTRADA LLANO GRANDE</v>
          </cell>
        </row>
        <row r="1041">
          <cell r="A1041" t="str">
            <v>2022-12867</v>
          </cell>
          <cell r="B1041">
            <v>486931</v>
          </cell>
          <cell r="C1041" t="str">
            <v>2022-12867</v>
          </cell>
          <cell r="D1041" t="str">
            <v>MOVISTAR</v>
          </cell>
          <cell r="E1041" t="str">
            <v>DESPACHO</v>
          </cell>
          <cell r="F1041" t="str">
            <v>NORMAL</v>
          </cell>
          <cell r="G1041" t="str">
            <v>031080202212867</v>
          </cell>
          <cell r="H1041">
            <v>44922</v>
          </cell>
          <cell r="I1041" t="str">
            <v>ENTREGADO</v>
          </cell>
          <cell r="J1041">
            <v>44923</v>
          </cell>
          <cell r="K1041" t="str">
            <v>FANNY CECILIA DOMINGUEZ CARDENAS - PASTAZA_FANNY CECILIA DOMINGUEZ CARDENAS</v>
          </cell>
          <cell r="L1041" t="str">
            <v>CESLAO MARIN Y 27 DE FEBRERO DIAGONAL AL GRAN HOTEL COFANES LOCAL MOVISTAR</v>
          </cell>
          <cell r="M1041" t="str">
            <v>1400382360</v>
          </cell>
          <cell r="N1041" t="str">
            <v>982603696</v>
          </cell>
          <cell r="O1041" t="str">
            <v/>
          </cell>
          <cell r="P1041" t="str">
            <v>PUYO</v>
          </cell>
          <cell r="Q1041" t="str">
            <v>PUYO</v>
          </cell>
          <cell r="R1041" t="str">
            <v>PASTAZA</v>
          </cell>
          <cell r="S1041" t="str">
            <v/>
          </cell>
          <cell r="T1041" t="str">
            <v>TRAMACO</v>
          </cell>
          <cell r="U1041" t="str">
            <v>FLEXNETUIO_PROVINCIA</v>
          </cell>
          <cell r="V1041">
            <v>1</v>
          </cell>
          <cell r="W1041">
            <v>1</v>
          </cell>
          <cell r="X1041" t="str">
            <v>FLEXNET ECUADOR - MOVISTAR</v>
          </cell>
          <cell r="Y1041" t="str">
            <v>CALLE 28 DE JUNIO S/N Y GARCIA MORENO ENTRADA LLANO GRANDE</v>
          </cell>
        </row>
        <row r="1042">
          <cell r="A1042" t="str">
            <v>2022-12868</v>
          </cell>
          <cell r="B1042">
            <v>486932</v>
          </cell>
          <cell r="C1042" t="str">
            <v>2022-12868</v>
          </cell>
          <cell r="D1042" t="str">
            <v>MOVISTAR</v>
          </cell>
          <cell r="E1042" t="str">
            <v>DESPACHO</v>
          </cell>
          <cell r="F1042" t="str">
            <v>NORMAL</v>
          </cell>
          <cell r="G1042" t="str">
            <v>031080202212868</v>
          </cell>
          <cell r="H1042">
            <v>44922</v>
          </cell>
          <cell r="I1042" t="str">
            <v>ENTREGADO</v>
          </cell>
          <cell r="J1042">
            <v>44923</v>
          </cell>
          <cell r="K1042" t="str">
            <v>MAURICIO GUERRERO ZONIFICACION SANTO DOMINGO CALLE_EDUARDO LUIS SILVA IVARRA</v>
          </cell>
          <cell r="L1042" t="str">
            <v>CALLE GUAYAQUIL, ENTRE RIO SOLAYA Y CUICOCHA</v>
          </cell>
          <cell r="M1042" t="str">
            <v>1719571208</v>
          </cell>
          <cell r="N1042" t="str">
            <v>998999242</v>
          </cell>
          <cell r="P1042" t="str">
            <v>230101</v>
          </cell>
          <cell r="Q1042" t="str">
            <v>SANTO DOMINGO</v>
          </cell>
          <cell r="R1042" t="str">
            <v>SANTO DOMINGO DE LOS TSACHILAS</v>
          </cell>
          <cell r="S1042" t="str">
            <v>SANTO DOMINGO DE LOS COLORADOS</v>
          </cell>
          <cell r="T1042" t="str">
            <v>TRAMACO</v>
          </cell>
          <cell r="V1042">
            <v>1</v>
          </cell>
          <cell r="W1042">
            <v>1</v>
          </cell>
          <cell r="X1042" t="str">
            <v>FLEXNET ECUADOR - MOVISTAR</v>
          </cell>
          <cell r="Y1042" t="str">
            <v>CALLE 28 DE JUNIO S/N Y GARCIA MORENO ENTRADA LLANO GRANDE</v>
          </cell>
        </row>
        <row r="1043">
          <cell r="A1043" t="str">
            <v>2022-12869</v>
          </cell>
          <cell r="B1043">
            <v>486933</v>
          </cell>
          <cell r="C1043" t="str">
            <v>2022-12869</v>
          </cell>
          <cell r="D1043" t="str">
            <v>MOVISTAR</v>
          </cell>
          <cell r="E1043" t="str">
            <v>DESPACHO</v>
          </cell>
          <cell r="F1043" t="str">
            <v>NORMAL</v>
          </cell>
          <cell r="G1043" t="str">
            <v>031080202212869</v>
          </cell>
          <cell r="H1043">
            <v>44922</v>
          </cell>
          <cell r="I1043" t="str">
            <v>ENTREGADO</v>
          </cell>
          <cell r="J1043">
            <v>44923</v>
          </cell>
          <cell r="K1043" t="str">
            <v>FANNY DOMINGUEZ - MACAS_FANNY CECILIA DOMINGUEZ CARDENAS</v>
          </cell>
          <cell r="L1043" t="str">
            <v>OLIVAR Y AMAZONAS</v>
          </cell>
          <cell r="M1043" t="str">
            <v>1400382360001</v>
          </cell>
          <cell r="N1043" t="str">
            <v>0982603696 - 0983232907</v>
          </cell>
          <cell r="O1043" t="str">
            <v/>
          </cell>
          <cell r="P1043" t="str">
            <v>MACAS</v>
          </cell>
          <cell r="Q1043" t="str">
            <v>MORONA</v>
          </cell>
          <cell r="R1043" t="str">
            <v>MORONA SANTIAGO</v>
          </cell>
          <cell r="S1043" t="str">
            <v/>
          </cell>
          <cell r="T1043" t="str">
            <v>TRAMACO</v>
          </cell>
          <cell r="U1043" t="str">
            <v>FLEXNETUIO_PROVINCIA</v>
          </cell>
          <cell r="V1043">
            <v>1</v>
          </cell>
          <cell r="W1043">
            <v>1</v>
          </cell>
          <cell r="X1043" t="str">
            <v>FLEXNET ECUADOR - MOVISTAR</v>
          </cell>
          <cell r="Y1043" t="str">
            <v>CALLE 28 DE JUNIO S/N Y GARCIA MORENO ENTRADA LLANO GRANDE</v>
          </cell>
        </row>
        <row r="1044">
          <cell r="A1044" t="str">
            <v>2022-12870</v>
          </cell>
          <cell r="B1044">
            <v>486934</v>
          </cell>
          <cell r="C1044" t="str">
            <v>2022-12870</v>
          </cell>
          <cell r="D1044" t="str">
            <v>MOVISTAR</v>
          </cell>
          <cell r="E1044" t="str">
            <v>DESPACHO</v>
          </cell>
          <cell r="F1044" t="str">
            <v>NORMAL</v>
          </cell>
          <cell r="G1044" t="str">
            <v>031080202212870</v>
          </cell>
          <cell r="H1044">
            <v>44922</v>
          </cell>
          <cell r="I1044" t="str">
            <v>ENTREGADO</v>
          </cell>
          <cell r="J1044">
            <v>44923</v>
          </cell>
          <cell r="K1044" t="str">
            <v>AGENTE AE CELISTICS MALL DE LOS ANDES_KLEBER GRANDA_DANY IMBAQUINGO</v>
          </cell>
          <cell r="L1044" t="str">
            <v>AV. ATAHUALPA Y VICTOR HUGO, CENTRO COMERCIAL MALL DE LOS ANDES LOCAL #120.</v>
          </cell>
          <cell r="M1044" t="str">
            <v>1792161037001</v>
          </cell>
          <cell r="N1044" t="str">
            <v>0992567346_094084829</v>
          </cell>
          <cell r="P1044" t="str">
            <v>AMBATO</v>
          </cell>
          <cell r="Q1044" t="str">
            <v>AMBATO</v>
          </cell>
          <cell r="R1044" t="str">
            <v>TUNGURAHUA</v>
          </cell>
          <cell r="S1044" t="str">
            <v>AMBATO</v>
          </cell>
          <cell r="T1044" t="str">
            <v>TRAMACO</v>
          </cell>
          <cell r="U1044" t="str">
            <v>FLEXNETUIO_PROVINCIA</v>
          </cell>
          <cell r="V1044">
            <v>2</v>
          </cell>
          <cell r="W1044">
            <v>1</v>
          </cell>
          <cell r="X1044" t="str">
            <v>FLEXNET ECUADOR - MOVISTAR</v>
          </cell>
          <cell r="Y1044" t="str">
            <v>CALLE 28 DE JUNIO S/N Y GARCIA MORENO ENTRADA LLANO GRANDE</v>
          </cell>
        </row>
        <row r="1045">
          <cell r="A1045" t="str">
            <v>2022-12871</v>
          </cell>
          <cell r="B1045">
            <v>486935</v>
          </cell>
          <cell r="C1045" t="str">
            <v>2022-12871</v>
          </cell>
          <cell r="D1045" t="str">
            <v>MOVISTAR</v>
          </cell>
          <cell r="E1045" t="str">
            <v>DESPACHO</v>
          </cell>
          <cell r="F1045" t="str">
            <v>NORMAL</v>
          </cell>
          <cell r="G1045" t="str">
            <v>031080202212871</v>
          </cell>
          <cell r="H1045">
            <v>44922</v>
          </cell>
          <cell r="I1045" t="str">
            <v>ENTREGADO</v>
          </cell>
          <cell r="J1045">
            <v>44923</v>
          </cell>
          <cell r="K1045" t="str">
            <v>ISLA DANICELL PASEO SHOPPING MACHALA_Ana Isabel Gomez Arce</v>
          </cell>
          <cell r="L1045" t="str">
            <v>Ave. 25 de Junio Km 1 y 12 via PSJ., C.C. Paseo Shopping Machala, Isla movistar frente a Pharmacys</v>
          </cell>
          <cell r="M1045" t="str">
            <v>0</v>
          </cell>
          <cell r="N1045" t="str">
            <v>987108047</v>
          </cell>
          <cell r="O1045" t="str">
            <v/>
          </cell>
          <cell r="P1045" t="str">
            <v>MACHALA</v>
          </cell>
          <cell r="Q1045" t="str">
            <v>MACHALA</v>
          </cell>
          <cell r="R1045" t="str">
            <v>EL ORO</v>
          </cell>
          <cell r="T1045" t="str">
            <v>TRAMACO</v>
          </cell>
          <cell r="U1045" t="str">
            <v>FLEXNETUIO_PROVINCIA</v>
          </cell>
          <cell r="V1045">
            <v>1</v>
          </cell>
          <cell r="W1045">
            <v>1</v>
          </cell>
          <cell r="X1045" t="str">
            <v>FLEXNET ECUADOR - MOVISTAR</v>
          </cell>
          <cell r="Y1045" t="str">
            <v>CALLE 28 DE JUNIO S/N Y GARCIA MORENO ENTRADA LLANO GRANDE</v>
          </cell>
        </row>
        <row r="1046">
          <cell r="A1046" t="str">
            <v>2022-12872</v>
          </cell>
          <cell r="B1046">
            <v>486936</v>
          </cell>
          <cell r="C1046" t="str">
            <v>2022-12872</v>
          </cell>
          <cell r="D1046" t="str">
            <v>MOVISTAR</v>
          </cell>
          <cell r="E1046" t="str">
            <v>DESPACHO</v>
          </cell>
          <cell r="F1046" t="str">
            <v>NORMAL</v>
          </cell>
          <cell r="G1046" t="str">
            <v>031080202212872</v>
          </cell>
          <cell r="H1046">
            <v>44922</v>
          </cell>
          <cell r="I1046" t="str">
            <v>ENTREGADO</v>
          </cell>
          <cell r="J1046">
            <v>44923</v>
          </cell>
          <cell r="K1046" t="str">
            <v>AE NORPHONE PORTOVIEJO_JORGE EDUARDO GUZMAN BENITEZ</v>
          </cell>
          <cell r="L1046" t="str">
            <v>Av. America y, Jorge Washington, Portoviejo LOCAL 16 Y 17 PLANTA BAJA</v>
          </cell>
          <cell r="M1046" t="str">
            <v>1713171823</v>
          </cell>
          <cell r="N1046" t="str">
            <v>984620069</v>
          </cell>
          <cell r="O1046" t="str">
            <v/>
          </cell>
          <cell r="P1046" t="str">
            <v>PORTOVIEJO</v>
          </cell>
          <cell r="Q1046" t="str">
            <v>PORTOVIEJO</v>
          </cell>
          <cell r="R1046" t="str">
            <v>MANABI</v>
          </cell>
          <cell r="T1046" t="str">
            <v>TRAMACO</v>
          </cell>
          <cell r="U1046" t="str">
            <v>FLEXNETUIO_PROVINCIA</v>
          </cell>
          <cell r="V1046">
            <v>1</v>
          </cell>
          <cell r="W1046">
            <v>1</v>
          </cell>
          <cell r="X1046" t="str">
            <v>FLEXNET ECUADOR - MOVISTAR</v>
          </cell>
          <cell r="Y1046" t="str">
            <v>CALLE 28 DE JUNIO S/N Y GARCIA MORENO ENTRADA LLANO GRANDE</v>
          </cell>
        </row>
        <row r="1047">
          <cell r="A1047" t="str">
            <v>2022-12873</v>
          </cell>
          <cell r="B1047">
            <v>486937</v>
          </cell>
          <cell r="C1047" t="str">
            <v>2022-12873</v>
          </cell>
          <cell r="D1047" t="str">
            <v>MOVISTAR</v>
          </cell>
          <cell r="E1047" t="str">
            <v>DESPACHO</v>
          </cell>
          <cell r="F1047" t="str">
            <v>NORMAL</v>
          </cell>
          <cell r="G1047" t="str">
            <v>031080202212873</v>
          </cell>
          <cell r="H1047">
            <v>44922</v>
          </cell>
          <cell r="I1047" t="str">
            <v>ENTREGADO</v>
          </cell>
          <cell r="J1047">
            <v>44923</v>
          </cell>
          <cell r="K1047" t="str">
            <v>NORPHONE AMBATO_PAOLA MORAN</v>
          </cell>
          <cell r="L1047" t="str">
            <v>AV CEVALLOS ENTRE CALLES MERA Y MARTINEZ CAV NORPHONE</v>
          </cell>
          <cell r="M1047" t="str">
            <v>1091717898001</v>
          </cell>
          <cell r="N1047" t="str">
            <v>998659562</v>
          </cell>
          <cell r="O1047" t="str">
            <v/>
          </cell>
          <cell r="P1047" t="str">
            <v>AMBATO</v>
          </cell>
          <cell r="Q1047" t="str">
            <v>AMBATO</v>
          </cell>
          <cell r="R1047" t="str">
            <v>TUNGURAHUA</v>
          </cell>
          <cell r="S1047" t="str">
            <v>AMBATO</v>
          </cell>
          <cell r="T1047" t="str">
            <v>TRAMACO</v>
          </cell>
          <cell r="U1047" t="str">
            <v>FLEXNETUIO_PROVINCIA</v>
          </cell>
          <cell r="V1047">
            <v>1</v>
          </cell>
          <cell r="W1047">
            <v>1</v>
          </cell>
          <cell r="X1047" t="str">
            <v>FLEXNET ECUADOR - MOVISTAR</v>
          </cell>
          <cell r="Y1047" t="str">
            <v>CALLE 28 DE JUNIO S/N Y GARCIA MORENO ENTRADA LLANO GRANDE</v>
          </cell>
        </row>
        <row r="1048">
          <cell r="A1048" t="str">
            <v>2022-12874</v>
          </cell>
          <cell r="B1048">
            <v>486938</v>
          </cell>
          <cell r="C1048" t="str">
            <v>2022-12874</v>
          </cell>
          <cell r="D1048" t="str">
            <v>MOVISTAR</v>
          </cell>
          <cell r="E1048" t="str">
            <v>DESPACHO</v>
          </cell>
          <cell r="F1048" t="str">
            <v>NORMAL</v>
          </cell>
          <cell r="G1048" t="str">
            <v>FT76924</v>
          </cell>
          <cell r="H1048">
            <v>44922</v>
          </cell>
          <cell r="I1048" t="str">
            <v>ENTREGADO</v>
          </cell>
          <cell r="J1048">
            <v>44923</v>
          </cell>
          <cell r="K1048" t="str">
            <v>CAVS AE SALESLAND AMERICA_DIEGO MENA</v>
          </cell>
          <cell r="L1048" t="str">
            <v>LAZA DE LAS AMERICAS INTERSECCION AV NACIONES UNIDAS Y REPUBLICA PB 6 2 QUITO</v>
          </cell>
          <cell r="M1048" t="str">
            <v>0</v>
          </cell>
          <cell r="N1048" t="str">
            <v>999805380</v>
          </cell>
          <cell r="O1048" t="str">
            <v/>
          </cell>
          <cell r="P1048" t="str">
            <v>QUITO</v>
          </cell>
          <cell r="Q1048" t="str">
            <v>QUITO</v>
          </cell>
          <cell r="R1048" t="str">
            <v>PICHINCHA</v>
          </cell>
          <cell r="T1048" t="str">
            <v>FLEXTRANS UIO</v>
          </cell>
          <cell r="U1048" t="str">
            <v>FLEXNETUIO_LOCAL</v>
          </cell>
          <cell r="V1048">
            <v>1</v>
          </cell>
          <cell r="W1048">
            <v>1</v>
          </cell>
          <cell r="X1048" t="str">
            <v>FLEXNET ECUADOR - MOVISTAR</v>
          </cell>
          <cell r="Y1048" t="str">
            <v>CALLE 28 DE JUNIO S/N Y GARCIA MORENO ENTRADA LLANO GRANDE</v>
          </cell>
        </row>
        <row r="1049">
          <cell r="A1049" t="str">
            <v>2022-12875</v>
          </cell>
          <cell r="B1049">
            <v>486939</v>
          </cell>
          <cell r="C1049" t="str">
            <v>2022-12875</v>
          </cell>
          <cell r="D1049" t="str">
            <v>MOVISTAR</v>
          </cell>
          <cell r="E1049" t="str">
            <v>DESPACHO</v>
          </cell>
          <cell r="F1049" t="str">
            <v>NORMAL</v>
          </cell>
          <cell r="G1049" t="str">
            <v>TF90921</v>
          </cell>
          <cell r="H1049">
            <v>44922</v>
          </cell>
          <cell r="I1049" t="str">
            <v>ENTREGADO</v>
          </cell>
          <cell r="J1049">
            <v>44923</v>
          </cell>
          <cell r="K1049" t="str">
            <v xml:space="preserve">AE NORPHONE 9 DE OCT_LOURDES BRAVO </v>
          </cell>
          <cell r="L1049" t="str">
            <v xml:space="preserve">9 DE OCTUBRE ENTRE PEDRO CARBO Y GENERAL CORDOVA, EDIFICIO SAN FRANCISCO 300 LOCAL NO. 8 PLANTA BAJA (PARTE EXTERIOR) </v>
          </cell>
          <cell r="M1049" t="str">
            <v>1091717898001</v>
          </cell>
          <cell r="N1049" t="str">
            <v>0984246089</v>
          </cell>
          <cell r="O1049" t="str">
            <v/>
          </cell>
          <cell r="P1049" t="str">
            <v>GUAYAQUIL</v>
          </cell>
          <cell r="Q1049" t="str">
            <v>GUAYAQUIL</v>
          </cell>
          <cell r="R1049" t="str">
            <v>GUAYAS</v>
          </cell>
          <cell r="T1049" t="str">
            <v>ITSACOURIER</v>
          </cell>
          <cell r="U1049" t="str">
            <v>FLEXNETUIO_GYE</v>
          </cell>
          <cell r="V1049">
            <v>1</v>
          </cell>
          <cell r="W1049">
            <v>1</v>
          </cell>
          <cell r="X1049" t="str">
            <v>FLEXNET ECUADOR - MOVISTAR</v>
          </cell>
          <cell r="Y1049" t="str">
            <v>CALLE 28 DE JUNIO S/N Y GARCIA MORENO ENTRADA LLANO GRANDE</v>
          </cell>
        </row>
        <row r="1050">
          <cell r="A1050" t="str">
            <v>2022-12876</v>
          </cell>
          <cell r="B1050">
            <v>486940</v>
          </cell>
          <cell r="C1050" t="str">
            <v>2022-12876</v>
          </cell>
          <cell r="D1050" t="str">
            <v>TUENTI</v>
          </cell>
          <cell r="E1050" t="str">
            <v>DESPACHO</v>
          </cell>
          <cell r="F1050" t="str">
            <v>NORMAL</v>
          </cell>
          <cell r="G1050" t="str">
            <v>031080202212876</v>
          </cell>
          <cell r="H1050">
            <v>44922</v>
          </cell>
          <cell r="I1050" t="str">
            <v>ENTREGADO</v>
          </cell>
          <cell r="J1050">
            <v>44923</v>
          </cell>
          <cell r="K1050" t="str">
            <v>TUNGURAHUA (PRILANTEC)_COELLO ARCENTALES GUIDO ARMANDO</v>
          </cell>
          <cell r="L1050" t="str">
            <v>AVDA CEVALLOS 07 16 Y AYLLON 2DO PISO</v>
          </cell>
          <cell r="M1050" t="str">
            <v>1703213205</v>
          </cell>
          <cell r="N1050" t="str">
            <v>992591515</v>
          </cell>
          <cell r="O1050" t="str">
            <v/>
          </cell>
          <cell r="P1050" t="str">
            <v>AMBATO</v>
          </cell>
          <cell r="Q1050" t="str">
            <v>AMBATO</v>
          </cell>
          <cell r="R1050" t="str">
            <v>TUNGURAHUA</v>
          </cell>
          <cell r="S1050" t="str">
            <v>AMBATO</v>
          </cell>
          <cell r="T1050" t="str">
            <v>TRAMACO</v>
          </cell>
          <cell r="U1050" t="str">
            <v>FLEXNETUIO_PROVINCIA</v>
          </cell>
          <cell r="V1050">
            <v>1</v>
          </cell>
          <cell r="W1050">
            <v>1</v>
          </cell>
          <cell r="X1050" t="str">
            <v>FLEXNET ECUADOR - MOVISTAR</v>
          </cell>
          <cell r="Y1050" t="str">
            <v>CALLE 28 DE JUNIO S/N Y GARCIA MORENO ENTRADA LLANO GRANDE</v>
          </cell>
        </row>
        <row r="1051">
          <cell r="A1051" t="str">
            <v>2022-12877</v>
          </cell>
          <cell r="B1051">
            <v>486941</v>
          </cell>
          <cell r="C1051" t="str">
            <v>2022-12877</v>
          </cell>
          <cell r="D1051" t="str">
            <v>TUENTI</v>
          </cell>
          <cell r="E1051" t="str">
            <v>DESPACHO</v>
          </cell>
          <cell r="F1051" t="str">
            <v>NORMAL</v>
          </cell>
          <cell r="G1051" t="str">
            <v>031080202212877</v>
          </cell>
          <cell r="H1051">
            <v>44922</v>
          </cell>
          <cell r="I1051" t="str">
            <v>EN_TRANSITO</v>
          </cell>
          <cell r="J1051">
            <v>44922</v>
          </cell>
          <cell r="K1051" t="str">
            <v>MARLMOBILE MANABI_YENNY ENA SALTOS REYES</v>
          </cell>
          <cell r="L1051" t="str">
            <v>Calle 13 Av. 13 diagonal a Oro Fino</v>
          </cell>
          <cell r="M1051" t="str">
            <v>1304641291001</v>
          </cell>
          <cell r="N1051" t="str">
            <v>0997519808 - 0978838860</v>
          </cell>
          <cell r="O1051" t="str">
            <v/>
          </cell>
          <cell r="P1051" t="str">
            <v>MANTA</v>
          </cell>
          <cell r="Q1051" t="str">
            <v>MANTA</v>
          </cell>
          <cell r="R1051" t="str">
            <v>MANABI</v>
          </cell>
          <cell r="T1051" t="str">
            <v>TRAMACO</v>
          </cell>
          <cell r="U1051" t="str">
            <v>FLEXNETUIO_PROVINCIA</v>
          </cell>
          <cell r="V1051">
            <v>1</v>
          </cell>
          <cell r="W1051">
            <v>1</v>
          </cell>
          <cell r="X1051" t="str">
            <v>FLEXNET ECUADOR - MOVISTAR</v>
          </cell>
          <cell r="Y1051" t="str">
            <v>CALLE 28 DE JUNIO S/N Y GARCIA MORENO ENTRADA LLANO GRANDE</v>
          </cell>
        </row>
        <row r="1052">
          <cell r="A1052" t="str">
            <v>2022-12878</v>
          </cell>
          <cell r="B1052">
            <v>486942</v>
          </cell>
          <cell r="C1052" t="str">
            <v>2022-12878</v>
          </cell>
          <cell r="D1052" t="str">
            <v>TUENTI</v>
          </cell>
          <cell r="E1052" t="str">
            <v>DESPACHO</v>
          </cell>
          <cell r="F1052" t="str">
            <v>NORMAL</v>
          </cell>
          <cell r="G1052" t="str">
            <v>031080202212878</v>
          </cell>
          <cell r="H1052">
            <v>44922</v>
          </cell>
          <cell r="I1052" t="str">
            <v>ENTREGADO</v>
          </cell>
          <cell r="J1052">
            <v>44923</v>
          </cell>
          <cell r="K1052" t="str">
            <v>MARLMOBILE TUENTI - MANABI_PORTOVIEJO</v>
          </cell>
          <cell r="L1052" t="str">
            <v>CALLE AMERICA Y GABRIELA MISTRAL DIAGONAL A LEO GYM</v>
          </cell>
          <cell r="M1052" t="str">
            <v>1304641291</v>
          </cell>
          <cell r="N1052" t="str">
            <v>997519808</v>
          </cell>
          <cell r="O1052" t="str">
            <v/>
          </cell>
          <cell r="P1052" t="str">
            <v>PORTOVIEJO</v>
          </cell>
          <cell r="Q1052" t="str">
            <v>PORTOVIEJO</v>
          </cell>
          <cell r="R1052" t="str">
            <v>MANABI</v>
          </cell>
          <cell r="T1052" t="str">
            <v>TRAMACO</v>
          </cell>
          <cell r="U1052" t="str">
            <v>FLEXNETUIO_PROVINCIA</v>
          </cell>
          <cell r="V1052">
            <v>1</v>
          </cell>
          <cell r="W1052">
            <v>1</v>
          </cell>
          <cell r="X1052" t="str">
            <v>FLEXNET ECUADOR - MOVISTAR</v>
          </cell>
          <cell r="Y1052" t="str">
            <v>CALLE 28 DE JUNIO S/N Y GARCIA MORENO ENTRADA LLANO GRANDE</v>
          </cell>
        </row>
        <row r="1053">
          <cell r="A1053" t="str">
            <v>2022-12879</v>
          </cell>
          <cell r="B1053">
            <v>486943</v>
          </cell>
          <cell r="C1053" t="str">
            <v>2022-12879</v>
          </cell>
          <cell r="D1053" t="str">
            <v>TUENTI</v>
          </cell>
          <cell r="E1053" t="str">
            <v>DESPACHO</v>
          </cell>
          <cell r="F1053" t="str">
            <v>NORMAL</v>
          </cell>
          <cell r="G1053" t="str">
            <v>031080202212879</v>
          </cell>
          <cell r="H1053">
            <v>44922</v>
          </cell>
          <cell r="I1053" t="str">
            <v>EN_TRANSITO</v>
          </cell>
          <cell r="J1053">
            <v>44922</v>
          </cell>
          <cell r="K1053" t="str">
            <v>SAMSEB MOBILE TUENTI_Ezio Solorzano</v>
          </cell>
          <cell r="L1053" t="str">
            <v xml:space="preserve"> Av Circunvalacion, tramo 2, urbanizacion via Marina Manzana D Villa 24.</v>
          </cell>
          <cell r="M1053" t="str">
            <v>1313889774001</v>
          </cell>
          <cell r="N1053" t="str">
            <v>988597803</v>
          </cell>
          <cell r="O1053" t="str">
            <v/>
          </cell>
          <cell r="P1053" t="str">
            <v>MANTA</v>
          </cell>
          <cell r="Q1053" t="str">
            <v>MANTA</v>
          </cell>
          <cell r="R1053" t="str">
            <v>MANABI</v>
          </cell>
          <cell r="T1053" t="str">
            <v>TRAMACO</v>
          </cell>
          <cell r="U1053" t="str">
            <v>FLEXNETUIO_PROVINCIA</v>
          </cell>
          <cell r="V1053">
            <v>1</v>
          </cell>
          <cell r="W1053">
            <v>1</v>
          </cell>
          <cell r="X1053" t="str">
            <v>FLEXNET ECUADOR - MOVISTAR</v>
          </cell>
          <cell r="Y1053" t="str">
            <v>CALLE 28 DE JUNIO S/N Y GARCIA MORENO ENTRADA LLANO GRANDE</v>
          </cell>
        </row>
        <row r="1054">
          <cell r="A1054" t="str">
            <v>2022-12880</v>
          </cell>
          <cell r="B1054">
            <v>486944</v>
          </cell>
          <cell r="C1054" t="str">
            <v>2022-12880</v>
          </cell>
          <cell r="D1054" t="str">
            <v>TUENTI</v>
          </cell>
          <cell r="E1054" t="str">
            <v>DESPACHO</v>
          </cell>
          <cell r="F1054" t="str">
            <v>NORMAL</v>
          </cell>
          <cell r="G1054" t="str">
            <v>031080202212880</v>
          </cell>
          <cell r="H1054">
            <v>44922</v>
          </cell>
          <cell r="I1054" t="str">
            <v>ENTREGADO</v>
          </cell>
          <cell r="J1054">
            <v>44923</v>
          </cell>
          <cell r="K1054" t="str">
            <v>MAURICIO GUERRERO TUENTI SANTO DOMINGO_EDUARDO LUIS SILVA IVARRA</v>
          </cell>
          <cell r="L1054" t="str">
            <v>CALLE GUAYAQUIL, ENTRE RIO SOLAYA Y CUICOCHA</v>
          </cell>
          <cell r="M1054" t="str">
            <v>1719571208</v>
          </cell>
          <cell r="N1054" t="str">
            <v>998999242</v>
          </cell>
          <cell r="P1054" t="str">
            <v>230101</v>
          </cell>
          <cell r="Q1054" t="str">
            <v>SANTO DOMINGO</v>
          </cell>
          <cell r="R1054" t="str">
            <v>SANTO DOMINGO DE LOS TSACHILAS</v>
          </cell>
          <cell r="S1054" t="str">
            <v>SANTO DOMINGO DE LOS COLORADOS</v>
          </cell>
          <cell r="T1054" t="str">
            <v>TRAMACO</v>
          </cell>
          <cell r="V1054">
            <v>1</v>
          </cell>
          <cell r="W1054">
            <v>1</v>
          </cell>
          <cell r="X1054" t="str">
            <v>FLEXNET ECUADOR - MOVISTAR</v>
          </cell>
          <cell r="Y1054" t="str">
            <v>CALLE 28 DE JUNIO S/N Y GARCIA MORENO ENTRADA LLANO GRANDE</v>
          </cell>
        </row>
        <row r="1055">
          <cell r="A1055" t="str">
            <v>2022-12881</v>
          </cell>
          <cell r="B1055">
            <v>486945</v>
          </cell>
          <cell r="C1055" t="str">
            <v>2022-12881</v>
          </cell>
          <cell r="D1055" t="str">
            <v>TUENTI</v>
          </cell>
          <cell r="E1055" t="str">
            <v>DESPACHO</v>
          </cell>
          <cell r="F1055" t="str">
            <v>NORMAL</v>
          </cell>
          <cell r="G1055" t="str">
            <v>TF90934</v>
          </cell>
          <cell r="H1055">
            <v>44922</v>
          </cell>
          <cell r="I1055" t="str">
            <v>HABILITADO_RUTEO</v>
          </cell>
          <cell r="J1055">
            <v>44923</v>
          </cell>
          <cell r="K1055" t="str">
            <v>DISTRIMARKET ZONIFICACION GYE TUENTI_Veronica Chiran</v>
          </cell>
          <cell r="L1055" t="str">
            <v>Jose Mascote 907 entre Hurtado y  9 de Octubre, Zonificacion Tuenti</v>
          </cell>
          <cell r="M1055" t="str">
            <v>1792141850001</v>
          </cell>
          <cell r="N1055" t="str">
            <v>984312183</v>
          </cell>
          <cell r="O1055" t="str">
            <v/>
          </cell>
          <cell r="P1055" t="str">
            <v>GUAYAQUIL</v>
          </cell>
          <cell r="Q1055" t="str">
            <v>GUAYAQUIL</v>
          </cell>
          <cell r="R1055" t="str">
            <v>GUAYAS</v>
          </cell>
          <cell r="T1055" t="str">
            <v>CARGO UNION</v>
          </cell>
          <cell r="U1055" t="str">
            <v>FLEXNETUIO_GYE</v>
          </cell>
          <cell r="V1055">
            <v>1</v>
          </cell>
          <cell r="W1055">
            <v>1</v>
          </cell>
          <cell r="X1055" t="str">
            <v>FLEXNET ECUADOR - MOVISTAR</v>
          </cell>
          <cell r="Y1055" t="str">
            <v>CALLE 28 DE JUNIO S/N Y GARCIA MORENO ENTRADA LLANO GRANDE</v>
          </cell>
        </row>
        <row r="1056">
          <cell r="A1056" t="str">
            <v>LDDGYEA0035</v>
          </cell>
          <cell r="B1056">
            <v>486914</v>
          </cell>
          <cell r="C1056" t="str">
            <v>LDDGYEA0035</v>
          </cell>
          <cell r="D1056" t="str">
            <v>CONECEL_DOCUMENTOS</v>
          </cell>
          <cell r="E1056" t="str">
            <v>DESPACHO</v>
          </cell>
          <cell r="F1056" t="str">
            <v>NORMAL</v>
          </cell>
          <cell r="G1056" t="str">
            <v>TF90907</v>
          </cell>
          <cell r="H1056">
            <v>44922</v>
          </cell>
          <cell r="I1056" t="str">
            <v>ENTREGADO</v>
          </cell>
          <cell r="J1056">
            <v>44923</v>
          </cell>
          <cell r="K1056" t="str">
            <v>Stephanie Perez ACC/Paola Loja ACC-OPE Equipos</v>
          </cell>
          <cell r="L1056" t="str">
            <v>GYE - Centro Comercial Garzo centro-ACC/REGULARIZACIONES</v>
          </cell>
          <cell r="M1056" t="str">
            <v>0</v>
          </cell>
          <cell r="N1056" t="str">
            <v>993393277</v>
          </cell>
          <cell r="O1056" t="str">
            <v/>
          </cell>
          <cell r="P1056" t="str">
            <v>GUAYAQUIL</v>
          </cell>
          <cell r="Q1056" t="str">
            <v>GUAYAQUIL</v>
          </cell>
          <cell r="R1056" t="str">
            <v>GUAYAS</v>
          </cell>
          <cell r="T1056" t="str">
            <v>ITSACOURIER</v>
          </cell>
          <cell r="U1056" t="str">
            <v>FLEXNETUIO_GYE</v>
          </cell>
          <cell r="V1056">
            <v>1</v>
          </cell>
          <cell r="W1056">
            <v>1</v>
          </cell>
          <cell r="X1056" t="str">
            <v>FLEXNET</v>
          </cell>
          <cell r="Y1056" t="str">
            <v>FLEX NET CALLE 28 DE JUNIO S/N Y GARCIA MORENO ENTRADA LLANO GRANDE</v>
          </cell>
        </row>
        <row r="1057">
          <cell r="A1057" t="str">
            <v>LDDGYEB0036</v>
          </cell>
          <cell r="B1057">
            <v>486915</v>
          </cell>
          <cell r="C1057" t="str">
            <v>LDDGYEB0036</v>
          </cell>
          <cell r="D1057" t="str">
            <v>CONECEL_DOCUMENTOS</v>
          </cell>
          <cell r="E1057" t="str">
            <v>DESPACHO</v>
          </cell>
          <cell r="F1057" t="str">
            <v>NORMAL</v>
          </cell>
          <cell r="G1057" t="str">
            <v>TF90908</v>
          </cell>
          <cell r="H1057">
            <v>44922</v>
          </cell>
          <cell r="I1057" t="str">
            <v>ENTREGADO</v>
          </cell>
          <cell r="J1057">
            <v>44923</v>
          </cell>
          <cell r="K1057" t="str">
            <v>Stephanie Perez ACC</v>
          </cell>
          <cell r="L1057" t="str">
            <v>GYE - Centro Comercial Garzo centro-ACC</v>
          </cell>
          <cell r="M1057" t="str">
            <v>0</v>
          </cell>
          <cell r="N1057" t="str">
            <v>9399196442</v>
          </cell>
          <cell r="O1057" t="str">
            <v/>
          </cell>
          <cell r="P1057" t="str">
            <v>GUAYAQUIL</v>
          </cell>
          <cell r="Q1057" t="str">
            <v>GUAYAQUIL</v>
          </cell>
          <cell r="R1057" t="str">
            <v>GUAYAS</v>
          </cell>
          <cell r="T1057" t="str">
            <v>ITSACOURIER</v>
          </cell>
          <cell r="U1057" t="str">
            <v>FLEXNETUIO_GYE</v>
          </cell>
          <cell r="V1057">
            <v>1</v>
          </cell>
          <cell r="W1057">
            <v>1</v>
          </cell>
          <cell r="X1057" t="str">
            <v>FLEXNET</v>
          </cell>
          <cell r="Y1057" t="str">
            <v>FLEX NET CALLE 28 DE JUNIO S/N Y GARCIA MORENO ENTRADA LLANO GRANDE</v>
          </cell>
        </row>
        <row r="1058">
          <cell r="A1058" t="str">
            <v>LDDUIOE0039</v>
          </cell>
          <cell r="B1058">
            <v>486916</v>
          </cell>
          <cell r="C1058" t="str">
            <v>LDDUIOE0039</v>
          </cell>
          <cell r="D1058" t="str">
            <v>CONECEL_DOCUMENTOS</v>
          </cell>
          <cell r="E1058" t="str">
            <v>DESPACHO</v>
          </cell>
          <cell r="F1058" t="str">
            <v>NORMAL</v>
          </cell>
          <cell r="G1058" t="str">
            <v>FT76909</v>
          </cell>
          <cell r="H1058">
            <v>44922</v>
          </cell>
          <cell r="I1058" t="str">
            <v>ENTREGADO</v>
          </cell>
          <cell r="J1058">
            <v>44923</v>
          </cell>
          <cell r="K1058" t="str">
            <v>MARIA FERNANDA MUNOZ/CANT</v>
          </cell>
          <cell r="L1058" t="str">
            <v xml:space="preserve">QUITO AV. 10 DE AGOSTO N34-601 Y JUAN PABLO SANZ </v>
          </cell>
          <cell r="M1058" t="str">
            <v>0</v>
          </cell>
          <cell r="N1058" t="str">
            <v>998118542/979067498</v>
          </cell>
          <cell r="P1058" t="str">
            <v>QUITO</v>
          </cell>
          <cell r="Q1058" t="str">
            <v>QUITO</v>
          </cell>
          <cell r="R1058" t="str">
            <v>PICHINCHA</v>
          </cell>
          <cell r="T1058" t="str">
            <v>ITSACOURIER</v>
          </cell>
          <cell r="U1058" t="str">
            <v>FLEXNETUIO_LOCAL</v>
          </cell>
          <cell r="V1058">
            <v>1</v>
          </cell>
          <cell r="W1058">
            <v>1</v>
          </cell>
          <cell r="X1058" t="str">
            <v>FLEXNET</v>
          </cell>
          <cell r="Y1058" t="str">
            <v>FLEX NET CALLE 28 DE JUNIO S/N Y GARCIA MORENO ENTRADA LLANO GRANDE</v>
          </cell>
        </row>
        <row r="1059">
          <cell r="A1059" t="str">
            <v>LDDGYEF0035</v>
          </cell>
          <cell r="B1059">
            <v>486917</v>
          </cell>
          <cell r="C1059" t="str">
            <v>LDDGYEF0035</v>
          </cell>
          <cell r="D1059" t="str">
            <v>CONECEL_DOCUMENTOS</v>
          </cell>
          <cell r="E1059" t="str">
            <v>DESPACHO</v>
          </cell>
          <cell r="F1059" t="str">
            <v>NORMAL</v>
          </cell>
          <cell r="G1059" t="str">
            <v>TF90909</v>
          </cell>
          <cell r="H1059">
            <v>44922</v>
          </cell>
          <cell r="I1059" t="str">
            <v>ENTREGADO</v>
          </cell>
          <cell r="J1059">
            <v>44923</v>
          </cell>
          <cell r="K1059" t="str">
            <v>TOMAS ANDRADE/GSO/ALG</v>
          </cell>
          <cell r="L1059" t="str">
            <v xml:space="preserve"> Gye:  Urdenor 2 - parque empresarial colon , edificio Coloncorp B mezanine atras de Netlife</v>
          </cell>
          <cell r="M1059" t="str">
            <v>0</v>
          </cell>
          <cell r="N1059" t="str">
            <v>982033756</v>
          </cell>
          <cell r="O1059" t="str">
            <v/>
          </cell>
          <cell r="P1059" t="str">
            <v>GUAYAQUIL</v>
          </cell>
          <cell r="Q1059" t="str">
            <v>GUAYAQUIL</v>
          </cell>
          <cell r="R1059" t="str">
            <v>GUAYAS</v>
          </cell>
          <cell r="T1059" t="str">
            <v>ITSACOURIER</v>
          </cell>
          <cell r="U1059" t="str">
            <v>FLEXNETUIO_GYE</v>
          </cell>
          <cell r="V1059">
            <v>1</v>
          </cell>
          <cell r="W1059">
            <v>1</v>
          </cell>
          <cell r="X1059" t="str">
            <v>FLEXNET</v>
          </cell>
          <cell r="Y1059" t="str">
            <v>FLEX NET CALLE 28 DE JUNIO S/N Y GARCIA MORENO ENTRADA LLANO GRANDE</v>
          </cell>
        </row>
        <row r="1060">
          <cell r="A1060" t="str">
            <v>LDDGYEG0041</v>
          </cell>
          <cell r="B1060">
            <v>486918</v>
          </cell>
          <cell r="C1060" t="str">
            <v>LDDGYEG0041</v>
          </cell>
          <cell r="D1060" t="str">
            <v>CONECEL_DOCUMENTOS</v>
          </cell>
          <cell r="E1060" t="str">
            <v>DESPACHO</v>
          </cell>
          <cell r="F1060" t="str">
            <v>NORMAL</v>
          </cell>
          <cell r="G1060" t="str">
            <v>TF90910</v>
          </cell>
          <cell r="H1060">
            <v>44922</v>
          </cell>
          <cell r="I1060" t="str">
            <v>ENTREGADO</v>
          </cell>
          <cell r="J1060">
            <v>44923</v>
          </cell>
          <cell r="K1060" t="str">
            <v>GABRIELA SANDOVAL/PSG</v>
          </cell>
          <cell r="L1060" t="str">
            <v xml:space="preserve"> Gye:  Urdenor 2 - parque empresarial colon , edificio Coloncorp B mezanine atras de Netlife</v>
          </cell>
          <cell r="M1060" t="str">
            <v>0</v>
          </cell>
          <cell r="N1060" t="str">
            <v>982033756</v>
          </cell>
          <cell r="O1060" t="str">
            <v/>
          </cell>
          <cell r="P1060" t="str">
            <v>GUAYAQUIL</v>
          </cell>
          <cell r="Q1060" t="str">
            <v>GUAYAQUIL</v>
          </cell>
          <cell r="R1060" t="str">
            <v>GUAYAS</v>
          </cell>
          <cell r="T1060" t="str">
            <v>ITSACOURIER</v>
          </cell>
          <cell r="U1060" t="str">
            <v>FLEXNETUIO_GYE</v>
          </cell>
          <cell r="V1060">
            <v>1</v>
          </cell>
          <cell r="W1060">
            <v>1</v>
          </cell>
          <cell r="X1060" t="str">
            <v>FLEXNET</v>
          </cell>
          <cell r="Y1060" t="str">
            <v>FLEX NET CALLE 28 DE JUNIO S/N Y GARCIA MORENO ENTRADA LLANO GRANDE</v>
          </cell>
        </row>
        <row r="1061">
          <cell r="A1061" t="str">
            <v>LDDGYEH0023</v>
          </cell>
          <cell r="B1061">
            <v>486919</v>
          </cell>
          <cell r="C1061" t="str">
            <v>LDDGYEH0023</v>
          </cell>
          <cell r="D1061" t="str">
            <v>CONECEL_DOCUMENTOS</v>
          </cell>
          <cell r="E1061" t="str">
            <v>DESPACHO</v>
          </cell>
          <cell r="F1061" t="str">
            <v>NORMAL</v>
          </cell>
          <cell r="G1061" t="str">
            <v>TF90911</v>
          </cell>
          <cell r="H1061">
            <v>44922</v>
          </cell>
          <cell r="I1061" t="str">
            <v>ENTREGADO</v>
          </cell>
          <cell r="J1061">
            <v>44923</v>
          </cell>
          <cell r="K1061" t="str">
            <v>Lourdes Quinteros/OFC BRELDYNG</v>
          </cell>
          <cell r="L1061" t="str">
            <v>OFC BRELDYNG CALLE 7MO PASAJE 37ª Y V. EMILIO ROMERO, BODEGAS DE FERRETERIA ESPINOZA, bodega #8 (exactamente queda en la Juan Tanca Marengo km. 4.5 pasando la coca cola</v>
          </cell>
          <cell r="M1061" t="str">
            <v>0</v>
          </cell>
          <cell r="N1061" t="str">
            <v>0</v>
          </cell>
          <cell r="O1061" t="str">
            <v/>
          </cell>
          <cell r="P1061" t="str">
            <v>GUAYAQUIL</v>
          </cell>
          <cell r="Q1061" t="str">
            <v>GUAYAQUIL</v>
          </cell>
          <cell r="R1061" t="str">
            <v>GUAYAS</v>
          </cell>
          <cell r="T1061" t="str">
            <v>ITSACOURIER</v>
          </cell>
          <cell r="U1061" t="str">
            <v>FLEXNETUIO_GYE</v>
          </cell>
          <cell r="V1061">
            <v>1</v>
          </cell>
          <cell r="W1061">
            <v>1</v>
          </cell>
          <cell r="X1061" t="str">
            <v>FLEXNET</v>
          </cell>
          <cell r="Y1061" t="str">
            <v>FLEX NET CALLE 28 DE JUNIO S/N Y GARCIA MORENO ENTRADA LLANO GRANDE</v>
          </cell>
        </row>
        <row r="1062">
          <cell r="A1062" t="str">
            <v>LDDGYEI0024</v>
          </cell>
          <cell r="B1062">
            <v>486920</v>
          </cell>
          <cell r="C1062" t="str">
            <v>LDDGYEI0024</v>
          </cell>
          <cell r="D1062" t="str">
            <v>CONECEL_DOCUMENTOS</v>
          </cell>
          <cell r="E1062" t="str">
            <v>DESPACHO</v>
          </cell>
          <cell r="F1062" t="str">
            <v>NORMAL</v>
          </cell>
          <cell r="G1062" t="str">
            <v>TF90912</v>
          </cell>
          <cell r="H1062">
            <v>44922</v>
          </cell>
          <cell r="I1062" t="str">
            <v>ENTREGADO</v>
          </cell>
          <cell r="J1062">
            <v>44923</v>
          </cell>
          <cell r="K1062" t="str">
            <v>Paola Loja /Conecel Reg</v>
          </cell>
          <cell r="L1062" t="str">
            <v>GYE - Centro Comercial Garzo centro-ACC</v>
          </cell>
          <cell r="M1062" t="str">
            <v>0</v>
          </cell>
          <cell r="N1062" t="str">
            <v>993393277</v>
          </cell>
          <cell r="O1062" t="str">
            <v/>
          </cell>
          <cell r="P1062" t="str">
            <v>GUAYAQUIL</v>
          </cell>
          <cell r="Q1062" t="str">
            <v>GUAYAQUIL</v>
          </cell>
          <cell r="R1062" t="str">
            <v>GUAYAS</v>
          </cell>
          <cell r="T1062" t="str">
            <v>ITSACOURIER</v>
          </cell>
          <cell r="U1062" t="str">
            <v>FLEXNETUIO_GYE</v>
          </cell>
          <cell r="V1062">
            <v>1</v>
          </cell>
          <cell r="W1062">
            <v>1</v>
          </cell>
          <cell r="X1062" t="str">
            <v>FLEXNET</v>
          </cell>
          <cell r="Y1062" t="str">
            <v>FLEX NET CALLE 28 DE JUNIO S/N Y GARCIA MORENO ENTRADA LLANO GRANDE</v>
          </cell>
        </row>
        <row r="1063">
          <cell r="A1063" t="str">
            <v>SG_22_1792</v>
          </cell>
          <cell r="B1063">
            <v>486913</v>
          </cell>
          <cell r="C1063" t="str">
            <v>SG_22_1792</v>
          </cell>
          <cell r="D1063" t="str">
            <v>SG</v>
          </cell>
          <cell r="E1063" t="str">
            <v>DESPACHO</v>
          </cell>
          <cell r="H1063">
            <v>44922</v>
          </cell>
          <cell r="I1063" t="str">
            <v>EN_PROCESO</v>
          </cell>
          <cell r="J1063">
            <v>44922</v>
          </cell>
          <cell r="K1063" t="str">
            <v>ROMERO LOPEZ JIMMY ABRAHAM - HIPERCOLOR</v>
          </cell>
          <cell r="L1063" t="str">
            <v>25AVA Y 2DO. CALLEJON FRANCISCO SEGURA</v>
          </cell>
          <cell r="P1063" t="str">
            <v>090405</v>
          </cell>
          <cell r="Q1063" t="str">
            <v>GUAYAQUIL</v>
          </cell>
          <cell r="R1063" t="str">
            <v>GUAYAS</v>
          </cell>
          <cell r="S1063" t="str">
            <v>GUAYAQUIL</v>
          </cell>
          <cell r="U1063" t="str">
            <v>FLEXNETUIO_GYE</v>
          </cell>
          <cell r="V1063">
            <v>1</v>
          </cell>
          <cell r="W1063">
            <v>1</v>
          </cell>
          <cell r="X1063" t="str">
            <v>FLEXNET UIO</v>
          </cell>
          <cell r="Y1063" t="str">
            <v>PANAMERICANA NORTE KM 12 1/2  LLANO GRANDE</v>
          </cell>
        </row>
        <row r="1064">
          <cell r="A1064" t="str">
            <v>SP_22_645_18591666</v>
          </cell>
          <cell r="B1064">
            <v>486912</v>
          </cell>
          <cell r="C1064" t="str">
            <v>SP_22_645_18591666</v>
          </cell>
          <cell r="D1064" t="str">
            <v>SPARE</v>
          </cell>
          <cell r="E1064" t="str">
            <v>DESPACHO</v>
          </cell>
          <cell r="F1064" t="str">
            <v>NORMAL</v>
          </cell>
          <cell r="G1064" t="str">
            <v>FT76875</v>
          </cell>
          <cell r="H1064">
            <v>44922</v>
          </cell>
          <cell r="I1064" t="str">
            <v>EN_TRANSITO</v>
          </cell>
          <cell r="J1064">
            <v>44922</v>
          </cell>
          <cell r="K1064" t="str">
            <v>FLEXNET DEL ECUADOR</v>
          </cell>
          <cell r="L1064" t="str">
            <v>FERNANDO GUTIÉRREZ HILL. VÍA A DAULE KM 8 1/2. ENTRADA A COOPERATIVA JUAN MONTALVO.</v>
          </cell>
          <cell r="M1064" t="str">
            <v>STALIN PALMA  / 1791890663001</v>
          </cell>
          <cell r="P1064" t="str">
            <v>090606</v>
          </cell>
          <cell r="Q1064" t="str">
            <v>GUAYAQUIL</v>
          </cell>
          <cell r="R1064" t="str">
            <v>GUAYAS</v>
          </cell>
          <cell r="S1064" t="str">
            <v>GUAYAQUIL</v>
          </cell>
          <cell r="T1064" t="str">
            <v>CARGO UNION</v>
          </cell>
          <cell r="U1064" t="str">
            <v>FLEXNETUIO_GYE</v>
          </cell>
          <cell r="V1064">
            <v>1</v>
          </cell>
          <cell r="W1064">
            <v>1.5</v>
          </cell>
          <cell r="X1064" t="str">
            <v>FLEXNET DEL ECUADOR</v>
          </cell>
          <cell r="Y1064" t="str">
            <v>28 DE JUNIO Y GARCIA MORENO</v>
          </cell>
        </row>
        <row r="1065">
          <cell r="A1065" t="str">
            <v>2479277</v>
          </cell>
          <cell r="B1065">
            <v>486911</v>
          </cell>
          <cell r="C1065" t="str">
            <v>2479277</v>
          </cell>
          <cell r="D1065" t="str">
            <v>MDELIVERY</v>
          </cell>
          <cell r="E1065" t="str">
            <v>DESPACHO</v>
          </cell>
          <cell r="F1065" t="str">
            <v>EXPRESS</v>
          </cell>
          <cell r="G1065" t="str">
            <v>031080002479277</v>
          </cell>
          <cell r="H1065">
            <v>44922</v>
          </cell>
          <cell r="I1065" t="str">
            <v>EN_TRANSITO</v>
          </cell>
          <cell r="J1065">
            <v>44922</v>
          </cell>
          <cell r="K1065" t="str">
            <v>JAVIER OSWALDO GIL PENAFIEL_JAVIER OSWALDO GIL JARA</v>
          </cell>
          <cell r="L1065" t="str">
            <v>AV ORDONEZ LAZO S N LAZO MANUEL RADA CUENCA CUENCA AZUAY REGION SIERRA ECUADOR</v>
          </cell>
          <cell r="M1065" t="str">
            <v>0101289445001</v>
          </cell>
          <cell r="N1065" t="str">
            <v>0984880905</v>
          </cell>
          <cell r="P1065" t="str">
            <v>CUENCA</v>
          </cell>
          <cell r="Q1065" t="str">
            <v>CUENCA</v>
          </cell>
          <cell r="R1065" t="str">
            <v>AZUAY</v>
          </cell>
          <cell r="T1065" t="str">
            <v>TRAMACO</v>
          </cell>
          <cell r="U1065" t="str">
            <v>FLEXNETUIO_PROVINCIA</v>
          </cell>
          <cell r="V1065">
            <v>1</v>
          </cell>
          <cell r="W1065">
            <v>1</v>
          </cell>
          <cell r="X1065" t="str">
            <v>FLEXNET ECUADOR - MDELIVERY</v>
          </cell>
          <cell r="Y1065" t="str">
            <v>CALLE 28 DE JUNIO S/N Y GARCIA MORENO ENTRADA LLANO GRANDE</v>
          </cell>
        </row>
        <row r="1066">
          <cell r="A1066" t="str">
            <v>2479664</v>
          </cell>
          <cell r="B1066">
            <v>486885</v>
          </cell>
          <cell r="C1066" t="str">
            <v>2479664</v>
          </cell>
          <cell r="D1066" t="str">
            <v>MDELIVERY</v>
          </cell>
          <cell r="E1066" t="str">
            <v>DESPACHO</v>
          </cell>
          <cell r="F1066" t="str">
            <v>EXPRESS</v>
          </cell>
          <cell r="G1066" t="str">
            <v>FTS45306</v>
          </cell>
          <cell r="H1066">
            <v>44922</v>
          </cell>
          <cell r="I1066" t="str">
            <v>ENTREGADO</v>
          </cell>
          <cell r="J1066">
            <v>44922</v>
          </cell>
          <cell r="K1066" t="str">
            <v xml:space="preserve">CAMACHO RUTH HECTOR MOROCHO DIANA LUNA FERNANADA COBO_LOGIC STUDIO S A </v>
          </cell>
          <cell r="L1066" t="str">
            <v>RUMIPAMBA 2 14 Y REPUBLICA EDF SIGNATURE QUITO PISO OF 501</v>
          </cell>
          <cell r="M1066" t="str">
            <v>1791884590001</v>
          </cell>
          <cell r="N1066" t="str">
            <v>0996801999/0995651534</v>
          </cell>
          <cell r="O1066" t="str">
            <v/>
          </cell>
          <cell r="P1066" t="str">
            <v>QUITO</v>
          </cell>
          <cell r="Q1066" t="str">
            <v>QUITO</v>
          </cell>
          <cell r="R1066" t="str">
            <v>PICHINCHA</v>
          </cell>
          <cell r="T1066" t="str">
            <v>TRANSERVISS</v>
          </cell>
          <cell r="U1066" t="str">
            <v>FLEXNETUIO_LOCAL</v>
          </cell>
          <cell r="V1066">
            <v>1</v>
          </cell>
          <cell r="W1066">
            <v>1</v>
          </cell>
          <cell r="X1066" t="str">
            <v>FLEXNET ECUADOR - MDELIVERY</v>
          </cell>
          <cell r="Y1066" t="str">
            <v>CALLE 28 DE JUNIO S/N Y GARCIA MORENO ENTRADA LLANO GRANDE</v>
          </cell>
        </row>
        <row r="1067">
          <cell r="A1067" t="str">
            <v>2479669</v>
          </cell>
          <cell r="B1067">
            <v>486886</v>
          </cell>
          <cell r="C1067" t="str">
            <v>2479669</v>
          </cell>
          <cell r="D1067" t="str">
            <v>MDELIVERY</v>
          </cell>
          <cell r="E1067" t="str">
            <v>DESPACHO</v>
          </cell>
          <cell r="F1067" t="str">
            <v>EXPRESS</v>
          </cell>
          <cell r="G1067" t="str">
            <v>FT76874</v>
          </cell>
          <cell r="H1067">
            <v>44922</v>
          </cell>
          <cell r="I1067" t="str">
            <v>ENTREGADO</v>
          </cell>
          <cell r="J1067">
            <v>44923</v>
          </cell>
          <cell r="K1067" t="str">
            <v>Sandra Cruz_GROWFLOWERS PRODUCCIONES S A</v>
          </cell>
          <cell r="L1067" t="str">
            <v xml:space="preserve">Calle D S2 265 y Av de los Establos Santa Lucia Alta una cuadra arriba del Site Center </v>
          </cell>
          <cell r="M1067" t="str">
            <v>1792224217001</v>
          </cell>
          <cell r="N1067" t="str">
            <v>984656988</v>
          </cell>
          <cell r="O1067" t="str">
            <v/>
          </cell>
          <cell r="P1067" t="str">
            <v>QUITO</v>
          </cell>
          <cell r="Q1067" t="str">
            <v>QUITO</v>
          </cell>
          <cell r="R1067" t="str">
            <v>PICHINCHA</v>
          </cell>
          <cell r="T1067" t="str">
            <v>FLEXTRANS UIO</v>
          </cell>
          <cell r="U1067" t="str">
            <v>FLEXNETUIO_LOCAL</v>
          </cell>
          <cell r="V1067">
            <v>1</v>
          </cell>
          <cell r="W1067">
            <v>1</v>
          </cell>
          <cell r="X1067" t="str">
            <v>FLEXNET ECUADOR - MDELIVERY</v>
          </cell>
          <cell r="Y1067" t="str">
            <v>CALLE 28 DE JUNIO S/N Y GARCIA MORENO ENTRADA LLANO GRANDE</v>
          </cell>
        </row>
        <row r="1068">
          <cell r="A1068" t="str">
            <v>2479672</v>
          </cell>
          <cell r="B1068">
            <v>486887</v>
          </cell>
          <cell r="C1068" t="str">
            <v>2479672</v>
          </cell>
          <cell r="D1068" t="str">
            <v>MDELIVERY</v>
          </cell>
          <cell r="E1068" t="str">
            <v>DESPACHO</v>
          </cell>
          <cell r="F1068" t="str">
            <v>EXPRESS</v>
          </cell>
          <cell r="G1068" t="str">
            <v>FEC45320</v>
          </cell>
          <cell r="H1068">
            <v>44922</v>
          </cell>
          <cell r="I1068" t="str">
            <v>ENTREGADO</v>
          </cell>
          <cell r="J1068">
            <v>44922</v>
          </cell>
          <cell r="K1068" t="str">
            <v>NICOLALDE JOSE ELIAS_NICOLALDE JOSE ELIAS</v>
          </cell>
          <cell r="L1068" t="str">
            <v>PICHINCHA QUITO EL CONDADO ZAGALITA N70 36 Y JULIAN QUITO</v>
          </cell>
          <cell r="M1068" t="str">
            <v>1704726031001</v>
          </cell>
          <cell r="N1068" t="str">
            <v>0984733507</v>
          </cell>
          <cell r="O1068" t="str">
            <v/>
          </cell>
          <cell r="P1068" t="str">
            <v>QUITO</v>
          </cell>
          <cell r="Q1068" t="str">
            <v>QUITO</v>
          </cell>
          <cell r="R1068" t="str">
            <v>PICHINCHA</v>
          </cell>
          <cell r="T1068" t="str">
            <v>EXPRESSCON</v>
          </cell>
          <cell r="U1068" t="str">
            <v>FLEXNETUIO_LOCAL</v>
          </cell>
          <cell r="V1068">
            <v>1</v>
          </cell>
          <cell r="W1068">
            <v>1</v>
          </cell>
          <cell r="X1068" t="str">
            <v>FLEXNET ECUADOR - MDELIVERY</v>
          </cell>
          <cell r="Y1068" t="str">
            <v>CALLE 28 DE JUNIO S/N Y GARCIA MORENO ENTRADA LLANO GRANDE</v>
          </cell>
        </row>
        <row r="1069">
          <cell r="A1069" t="str">
            <v>2479677</v>
          </cell>
          <cell r="B1069">
            <v>486888</v>
          </cell>
          <cell r="C1069" t="str">
            <v>2479677</v>
          </cell>
          <cell r="D1069" t="str">
            <v>MDELIVERY</v>
          </cell>
          <cell r="E1069" t="str">
            <v>DESPACHO</v>
          </cell>
          <cell r="F1069" t="str">
            <v>EXPRESS</v>
          </cell>
          <cell r="G1069" t="str">
            <v>FTS45305</v>
          </cell>
          <cell r="H1069">
            <v>44922</v>
          </cell>
          <cell r="I1069" t="str">
            <v>ENTREGADO</v>
          </cell>
          <cell r="J1069">
            <v>44923</v>
          </cell>
          <cell r="K1069" t="str">
            <v xml:space="preserve">Eduardo Cajias_ELECTROLUX C A </v>
          </cell>
          <cell r="L1069" t="str">
            <v>AV REPuBLICA DE EL SALVADOR N34 229 Y MOSCu EDIFICIO SAN SALVADOR PISO 6</v>
          </cell>
          <cell r="M1069" t="str">
            <v>1790854035001</v>
          </cell>
          <cell r="N1069" t="str">
            <v>0981348511</v>
          </cell>
          <cell r="O1069" t="str">
            <v/>
          </cell>
          <cell r="P1069" t="str">
            <v>QUITO</v>
          </cell>
          <cell r="Q1069" t="str">
            <v>QUITO</v>
          </cell>
          <cell r="R1069" t="str">
            <v>PICHINCHA</v>
          </cell>
          <cell r="T1069" t="str">
            <v>TRANSERVISS</v>
          </cell>
          <cell r="U1069" t="str">
            <v>FLEXNETUIO_LOCAL</v>
          </cell>
          <cell r="V1069">
            <v>1</v>
          </cell>
          <cell r="W1069">
            <v>1</v>
          </cell>
          <cell r="X1069" t="str">
            <v>FLEXNET ECUADOR - MDELIVERY</v>
          </cell>
          <cell r="Y1069" t="str">
            <v>CALLE 28 DE JUNIO S/N Y GARCIA MORENO ENTRADA LLANO GRANDE</v>
          </cell>
        </row>
        <row r="1070">
          <cell r="A1070" t="str">
            <v>2479686</v>
          </cell>
          <cell r="B1070">
            <v>486889</v>
          </cell>
          <cell r="C1070" t="str">
            <v>2479686</v>
          </cell>
          <cell r="D1070" t="str">
            <v>MDELIVERY</v>
          </cell>
          <cell r="E1070" t="str">
            <v>DESPACHO</v>
          </cell>
          <cell r="F1070" t="str">
            <v>EXPRESS</v>
          </cell>
          <cell r="G1070" t="str">
            <v>FEC45319</v>
          </cell>
          <cell r="H1070">
            <v>44922</v>
          </cell>
          <cell r="I1070" t="str">
            <v>ENTREGADO</v>
          </cell>
          <cell r="J1070">
            <v>44923</v>
          </cell>
          <cell r="K1070" t="str">
            <v xml:space="preserve">SANTIAGO HOMERO MORALES ROSERO_QUIFATEX S A </v>
          </cell>
          <cell r="L1070" t="str">
            <v>AVELLANEDA N69 Y CALLE E3 METALTRONIC SA</v>
          </cell>
          <cell r="M1070" t="str">
            <v>1790371506001</v>
          </cell>
          <cell r="N1070" t="str">
            <v>0984119189</v>
          </cell>
          <cell r="O1070" t="str">
            <v/>
          </cell>
          <cell r="P1070" t="str">
            <v>QUITO</v>
          </cell>
          <cell r="Q1070" t="str">
            <v>QUITO</v>
          </cell>
          <cell r="R1070" t="str">
            <v>PICHINCHA</v>
          </cell>
          <cell r="T1070" t="str">
            <v>EXPRESSCON</v>
          </cell>
          <cell r="U1070" t="str">
            <v>FLEXNETUIO_LOCAL</v>
          </cell>
          <cell r="V1070">
            <v>1</v>
          </cell>
          <cell r="W1070">
            <v>1</v>
          </cell>
          <cell r="X1070" t="str">
            <v>FLEXNET ECUADOR - MDELIVERY</v>
          </cell>
          <cell r="Y1070" t="str">
            <v>CALLE 28 DE JUNIO S/N Y GARCIA MORENO ENTRADA LLANO GRANDE</v>
          </cell>
        </row>
        <row r="1071">
          <cell r="A1071" t="str">
            <v>2479687</v>
          </cell>
          <cell r="B1071">
            <v>486890</v>
          </cell>
          <cell r="C1071" t="str">
            <v>2479687</v>
          </cell>
          <cell r="D1071" t="str">
            <v>MDELIVERY</v>
          </cell>
          <cell r="E1071" t="str">
            <v>DESPACHO</v>
          </cell>
          <cell r="F1071" t="str">
            <v>EXPRESS</v>
          </cell>
          <cell r="G1071" t="str">
            <v>FTS45307</v>
          </cell>
          <cell r="H1071">
            <v>44922</v>
          </cell>
          <cell r="I1071" t="str">
            <v>ENTREGADO</v>
          </cell>
          <cell r="J1071">
            <v>44922</v>
          </cell>
          <cell r="K1071" t="str">
            <v>Ana Paulina Nacato Quispe_ASOCIACION DE EMPLEADOS DE LA SUPERINTENDENCIA DE COMPANIAS</v>
          </cell>
          <cell r="L1071" t="str">
            <v>Vicente Ramon Roca 660 y Av Amazonas casa institucional 2do piso superintendencia de compaNias</v>
          </cell>
          <cell r="M1071" t="str">
            <v>1791129512001</v>
          </cell>
          <cell r="N1071" t="str">
            <v>0968725171</v>
          </cell>
          <cell r="O1071" t="str">
            <v/>
          </cell>
          <cell r="P1071" t="str">
            <v>QUITO</v>
          </cell>
          <cell r="Q1071" t="str">
            <v>QUITO</v>
          </cell>
          <cell r="R1071" t="str">
            <v>PICHINCHA</v>
          </cell>
          <cell r="T1071" t="str">
            <v>TRANSERVISS</v>
          </cell>
          <cell r="U1071" t="str">
            <v>FLEXNETUIO_LOCAL</v>
          </cell>
          <cell r="V1071">
            <v>1</v>
          </cell>
          <cell r="W1071">
            <v>1</v>
          </cell>
          <cell r="X1071" t="str">
            <v>FLEXNET ECUADOR - MDELIVERY</v>
          </cell>
          <cell r="Y1071" t="str">
            <v>CALLE 28 DE JUNIO S/N Y GARCIA MORENO ENTRADA LLANO GRANDE</v>
          </cell>
        </row>
        <row r="1072">
          <cell r="A1072" t="str">
            <v>2479688</v>
          </cell>
          <cell r="B1072">
            <v>486891</v>
          </cell>
          <cell r="C1072" t="str">
            <v>2479688</v>
          </cell>
          <cell r="D1072" t="str">
            <v>MDELIVERY</v>
          </cell>
          <cell r="E1072" t="str">
            <v>DESPACHO</v>
          </cell>
          <cell r="F1072" t="str">
            <v>EXPRESS</v>
          </cell>
          <cell r="G1072" t="str">
            <v>FEC45316</v>
          </cell>
          <cell r="H1072">
            <v>44922</v>
          </cell>
          <cell r="I1072" t="str">
            <v>INCIDENCIA</v>
          </cell>
          <cell r="J1072">
            <v>44923</v>
          </cell>
          <cell r="K1072" t="str">
            <v>FREDY MARCELO ZAMBRANO VALDEZ_FREDY MARCELO ZAMBRANO VALDEZ</v>
          </cell>
          <cell r="L1072" t="str">
            <v>Alajuela n68 09 y avenida la bota</v>
          </cell>
          <cell r="M1072" t="str">
            <v>1716113574001</v>
          </cell>
          <cell r="N1072" t="str">
            <v>0968977613</v>
          </cell>
          <cell r="O1072" t="str">
            <v/>
          </cell>
          <cell r="P1072" t="str">
            <v>QUITO</v>
          </cell>
          <cell r="Q1072" t="str">
            <v>QUITO</v>
          </cell>
          <cell r="R1072" t="str">
            <v>PICHINCHA</v>
          </cell>
          <cell r="T1072" t="str">
            <v>EXPRESSCON</v>
          </cell>
          <cell r="U1072" t="str">
            <v>FLEXNETUIO_LOCAL</v>
          </cell>
          <cell r="V1072">
            <v>1</v>
          </cell>
          <cell r="W1072">
            <v>1</v>
          </cell>
          <cell r="X1072" t="str">
            <v>FLEXNET ECUADOR - MDELIVERY</v>
          </cell>
          <cell r="Y1072" t="str">
            <v>CALLE 28 DE JUNIO S/N Y GARCIA MORENO ENTRADA LLANO GRANDE</v>
          </cell>
        </row>
        <row r="1073">
          <cell r="A1073" t="str">
            <v>2479653</v>
          </cell>
          <cell r="B1073">
            <v>486892</v>
          </cell>
          <cell r="C1073" t="str">
            <v>2479653</v>
          </cell>
          <cell r="D1073" t="str">
            <v>MDELIVERY</v>
          </cell>
          <cell r="E1073" t="str">
            <v>DESPACHO</v>
          </cell>
          <cell r="F1073" t="str">
            <v>NORMAL</v>
          </cell>
          <cell r="G1073" t="str">
            <v>IC4050</v>
          </cell>
          <cell r="H1073">
            <v>44922</v>
          </cell>
          <cell r="I1073" t="str">
            <v>ENTREGADO</v>
          </cell>
          <cell r="J1073">
            <v>44923</v>
          </cell>
          <cell r="K1073" t="str">
            <v xml:space="preserve">CAROLINA GARNICA_QUIFATEX S A </v>
          </cell>
          <cell r="L1073" t="str">
            <v xml:space="preserve">Jose Enrique Rodo y General Artigas casa gris dos pisos </v>
          </cell>
          <cell r="M1073" t="str">
            <v>1790371506001</v>
          </cell>
          <cell r="N1073" t="str">
            <v>0993252436</v>
          </cell>
          <cell r="O1073" t="str">
            <v/>
          </cell>
          <cell r="P1073" t="str">
            <v>CUENCA</v>
          </cell>
          <cell r="Q1073" t="str">
            <v>CUENCA</v>
          </cell>
          <cell r="R1073" t="str">
            <v>AZUAY</v>
          </cell>
          <cell r="T1073" t="str">
            <v>ITSACOURIER</v>
          </cell>
          <cell r="U1073" t="str">
            <v>FLEXNETUIO_PROVINCIA</v>
          </cell>
          <cell r="V1073">
            <v>1</v>
          </cell>
          <cell r="W1073">
            <v>1</v>
          </cell>
          <cell r="X1073" t="str">
            <v>FLEXNET ECUADOR - MDELIVERY</v>
          </cell>
          <cell r="Y1073" t="str">
            <v>CALLE 28 DE JUNIO S/N Y GARCIA MORENO ENTRADA LLANO GRANDE</v>
          </cell>
        </row>
        <row r="1074">
          <cell r="A1074" t="str">
            <v>2479662</v>
          </cell>
          <cell r="B1074">
            <v>486893</v>
          </cell>
          <cell r="C1074" t="str">
            <v>2479662</v>
          </cell>
          <cell r="D1074" t="str">
            <v>MDELIVERY</v>
          </cell>
          <cell r="E1074" t="str">
            <v>DESPACHO</v>
          </cell>
          <cell r="F1074" t="str">
            <v>NORMAL</v>
          </cell>
          <cell r="G1074" t="str">
            <v>TF90809</v>
          </cell>
          <cell r="H1074">
            <v>44922</v>
          </cell>
          <cell r="I1074" t="str">
            <v>ENTREGADO</v>
          </cell>
          <cell r="J1074">
            <v>44923</v>
          </cell>
          <cell r="K1074" t="str">
            <v xml:space="preserve">Josellin Alava Flores_BANCO DEL PACIFICO S A </v>
          </cell>
          <cell r="L1074" t="str">
            <v xml:space="preserve">Pedro Icaza y Pedro Carbo Banco del Pacifico edificio anexo piso 8 </v>
          </cell>
          <cell r="M1074" t="str">
            <v>0990005737001</v>
          </cell>
          <cell r="N1074" t="str">
            <v>0983513505</v>
          </cell>
          <cell r="O1074" t="str">
            <v/>
          </cell>
          <cell r="P1074" t="str">
            <v>GUAYAQUIL</v>
          </cell>
          <cell r="Q1074" t="str">
            <v>GUAYAQUIL</v>
          </cell>
          <cell r="R1074" t="str">
            <v>GUAYAS</v>
          </cell>
          <cell r="T1074" t="str">
            <v>ITSACOURIER</v>
          </cell>
          <cell r="U1074" t="str">
            <v>FLEXNETUIO_GYE</v>
          </cell>
          <cell r="V1074">
            <v>1</v>
          </cell>
          <cell r="W1074">
            <v>1</v>
          </cell>
          <cell r="X1074" t="str">
            <v>FLEXNET ECUADOR - MDELIVERY</v>
          </cell>
          <cell r="Y1074" t="str">
            <v>CALLE 28 DE JUNIO S/N Y GARCIA MORENO ENTRADA LLANO GRANDE</v>
          </cell>
        </row>
        <row r="1075">
          <cell r="A1075" t="str">
            <v>2479665</v>
          </cell>
          <cell r="B1075">
            <v>486894</v>
          </cell>
          <cell r="C1075" t="str">
            <v>2479665</v>
          </cell>
          <cell r="D1075" t="str">
            <v>MDELIVERY</v>
          </cell>
          <cell r="E1075" t="str">
            <v>DESPACHO</v>
          </cell>
          <cell r="F1075" t="str">
            <v>NORMAL</v>
          </cell>
          <cell r="G1075" t="str">
            <v>TF90794 / 031080002479665</v>
          </cell>
          <cell r="H1075">
            <v>44922</v>
          </cell>
          <cell r="I1075" t="str">
            <v>EN_TRANSITO</v>
          </cell>
          <cell r="J1075">
            <v>44923</v>
          </cell>
          <cell r="K1075" t="str">
            <v xml:space="preserve"> WILMER OTON GORDILLO ZAMORA ARIEL GORDILLO MORA_ WILMER OTON GORDILLO ZAMORA</v>
          </cell>
          <cell r="L1075" t="str">
            <v xml:space="preserve">CANTON SAMBORONDON COOP GENERAL GOMEZ ENTRANDO PASANDO EL PUENTE EL ROSARIO ENTRANDO POR EL PARADERO LLAMADO RIO SECO LLEGAR A UN CERRITO AHI QUEDA LA ESCUELA GENERAL GOMEZ BAJA EL CERRO A 50MTS VIRA </v>
          </cell>
          <cell r="M1075" t="str">
            <v>0915697700001</v>
          </cell>
          <cell r="N1075" t="str">
            <v>0967588901/0960706217</v>
          </cell>
          <cell r="P1075" t="str">
            <v>SAMBORONDON</v>
          </cell>
          <cell r="Q1075" t="str">
            <v>SAMBORONDON</v>
          </cell>
          <cell r="R1075" t="str">
            <v>GUAYAS</v>
          </cell>
          <cell r="T1075" t="str">
            <v>TRAMACO</v>
          </cell>
          <cell r="U1075" t="str">
            <v>FLEXNETUIO_GYE</v>
          </cell>
          <cell r="V1075">
            <v>1</v>
          </cell>
          <cell r="W1075">
            <v>1</v>
          </cell>
          <cell r="X1075" t="str">
            <v>FLEXNET ECUADOR - MDELIVERY</v>
          </cell>
          <cell r="Y1075" t="str">
            <v>CALLE 28 DE JUNIO S/N Y GARCIA MORENO ENTRADA LLANO GRANDE</v>
          </cell>
        </row>
        <row r="1076">
          <cell r="A1076" t="str">
            <v>2479666</v>
          </cell>
          <cell r="B1076">
            <v>486895</v>
          </cell>
          <cell r="C1076" t="str">
            <v>2479666</v>
          </cell>
          <cell r="D1076" t="str">
            <v>MDELIVERY</v>
          </cell>
          <cell r="E1076" t="str">
            <v>DESPACHO</v>
          </cell>
          <cell r="F1076" t="str">
            <v>NORMAL</v>
          </cell>
          <cell r="G1076" t="str">
            <v>031080002479666</v>
          </cell>
          <cell r="H1076">
            <v>44922</v>
          </cell>
          <cell r="I1076" t="str">
            <v>ENTREGADO</v>
          </cell>
          <cell r="J1076">
            <v>44923</v>
          </cell>
          <cell r="K1076" t="str">
            <v>GENESIS LISBETH VILLA VELIZ_GENESIS LISBETH VILLA VELIZ</v>
          </cell>
          <cell r="L1076" t="str">
            <v xml:space="preserve">RETIRO AGENCIA TRAMACO SAN MARINO </v>
          </cell>
          <cell r="M1076" t="str">
            <v>0954793493001</v>
          </cell>
          <cell r="N1076" t="str">
            <v>0969475281/0984411011</v>
          </cell>
          <cell r="O1076" t="str">
            <v/>
          </cell>
          <cell r="P1076" t="str">
            <v>GUAYAQUIL</v>
          </cell>
          <cell r="Q1076" t="str">
            <v>GUAYAQUIL</v>
          </cell>
          <cell r="R1076" t="str">
            <v>GUAYAS</v>
          </cell>
          <cell r="T1076" t="str">
            <v>TRAMACO</v>
          </cell>
          <cell r="U1076" t="str">
            <v>FLEXNETUIO_GYE</v>
          </cell>
          <cell r="V1076">
            <v>1</v>
          </cell>
          <cell r="W1076">
            <v>1</v>
          </cell>
          <cell r="X1076" t="str">
            <v>FLEXNET ECUADOR - MDELIVERY</v>
          </cell>
          <cell r="Y1076" t="str">
            <v>CALLE 28 DE JUNIO S/N Y GARCIA MORENO ENTRADA LLANO GRANDE</v>
          </cell>
        </row>
        <row r="1077">
          <cell r="A1077" t="str">
            <v>2479667</v>
          </cell>
          <cell r="B1077">
            <v>486896</v>
          </cell>
          <cell r="C1077" t="str">
            <v>2479667</v>
          </cell>
          <cell r="D1077" t="str">
            <v>MDELIVERY</v>
          </cell>
          <cell r="E1077" t="str">
            <v>DESPACHO</v>
          </cell>
          <cell r="F1077" t="str">
            <v>NORMAL</v>
          </cell>
          <cell r="G1077" t="str">
            <v>TF90806</v>
          </cell>
          <cell r="H1077">
            <v>44922</v>
          </cell>
          <cell r="I1077" t="str">
            <v>ENTREGADO</v>
          </cell>
          <cell r="J1077">
            <v>44923</v>
          </cell>
          <cell r="K1077" t="str">
            <v>OSCAR SEGUNDO POZO BAUTISTA_OSCAR SEGUNDO POZO BAUTISTA</v>
          </cell>
          <cell r="L1077" t="str">
            <v>Samanes 7 Mz 2245 Villa 11 Antes de llegar a Parque samanes ingresando por la entrada de samanes 7 hay una cruz azul</v>
          </cell>
          <cell r="M1077" t="str">
            <v>0921271052001</v>
          </cell>
          <cell r="N1077" t="str">
            <v>0980018086</v>
          </cell>
          <cell r="O1077" t="str">
            <v/>
          </cell>
          <cell r="P1077" t="str">
            <v>GUAYAQUIL</v>
          </cell>
          <cell r="Q1077" t="str">
            <v>GUAYAQUIL</v>
          </cell>
          <cell r="R1077" t="str">
            <v>GUAYAS</v>
          </cell>
          <cell r="T1077" t="str">
            <v>ITSACOURIER</v>
          </cell>
          <cell r="U1077" t="str">
            <v>FLEXNETUIO_GYE</v>
          </cell>
          <cell r="V1077">
            <v>1</v>
          </cell>
          <cell r="W1077">
            <v>1</v>
          </cell>
          <cell r="X1077" t="str">
            <v>FLEXNET ECUADOR - MDELIVERY</v>
          </cell>
          <cell r="Y1077" t="str">
            <v>CALLE 28 DE JUNIO S/N Y GARCIA MORENO ENTRADA LLANO GRANDE</v>
          </cell>
        </row>
        <row r="1078">
          <cell r="A1078" t="str">
            <v>2479668</v>
          </cell>
          <cell r="B1078">
            <v>486897</v>
          </cell>
          <cell r="C1078" t="str">
            <v>2479668</v>
          </cell>
          <cell r="D1078" t="str">
            <v>MDELIVERY</v>
          </cell>
          <cell r="E1078" t="str">
            <v>DESPACHO</v>
          </cell>
          <cell r="F1078" t="str">
            <v>NORMAL</v>
          </cell>
          <cell r="G1078" t="str">
            <v>IC4044</v>
          </cell>
          <cell r="H1078">
            <v>44922</v>
          </cell>
          <cell r="I1078" t="str">
            <v>ENTREGADO</v>
          </cell>
          <cell r="J1078">
            <v>44923</v>
          </cell>
          <cell r="K1078" t="str">
            <v>Erika Ortega_ASOCIACION DE EMPLEADOS PUBLICOS DE ETAPA EP</v>
          </cell>
          <cell r="L1078" t="str">
            <v xml:space="preserve"> AZUAY CUENCA Benigno Malo 5 46 y calle larga ref En el parqueadero 2 piso EN ETAP </v>
          </cell>
          <cell r="M1078" t="str">
            <v>0190313905001</v>
          </cell>
          <cell r="N1078" t="str">
            <v>0959798138</v>
          </cell>
          <cell r="O1078" t="str">
            <v/>
          </cell>
          <cell r="P1078" t="str">
            <v>CUENCA</v>
          </cell>
          <cell r="Q1078" t="str">
            <v>CUENCA</v>
          </cell>
          <cell r="R1078" t="str">
            <v>AZUAY</v>
          </cell>
          <cell r="T1078" t="str">
            <v>ITSACOURIER</v>
          </cell>
          <cell r="U1078" t="str">
            <v>FLEXNETUIO_PROVINCIA</v>
          </cell>
          <cell r="V1078">
            <v>1</v>
          </cell>
          <cell r="W1078">
            <v>1</v>
          </cell>
          <cell r="X1078" t="str">
            <v>FLEXNET ECUADOR - MDELIVERY</v>
          </cell>
          <cell r="Y1078" t="str">
            <v>CALLE 28 DE JUNIO S/N Y GARCIA MORENO ENTRADA LLANO GRANDE</v>
          </cell>
        </row>
        <row r="1079">
          <cell r="A1079" t="str">
            <v>2479670</v>
          </cell>
          <cell r="B1079">
            <v>486898</v>
          </cell>
          <cell r="C1079" t="str">
            <v>2479670</v>
          </cell>
          <cell r="D1079" t="str">
            <v>MDELIVERY</v>
          </cell>
          <cell r="E1079" t="str">
            <v>DESPACHO</v>
          </cell>
          <cell r="F1079" t="str">
            <v>NORMAL</v>
          </cell>
          <cell r="G1079" t="str">
            <v>031080002479670</v>
          </cell>
          <cell r="H1079">
            <v>44922</v>
          </cell>
          <cell r="I1079" t="str">
            <v>INCIDENCIA</v>
          </cell>
          <cell r="J1079">
            <v>44923</v>
          </cell>
          <cell r="K1079" t="str">
            <v>BORIS ANTHONY SORIANO SOLANO_BORIS ANTHONY SORIANO SOLANO</v>
          </cell>
          <cell r="L1079" t="str">
            <v xml:space="preserve">Sector inmaconsa Via daule km 11 5 empresa CALBAQ S A Km Parque Industrial El Sauce </v>
          </cell>
          <cell r="M1079" t="str">
            <v>0941630519001</v>
          </cell>
          <cell r="N1079" t="str">
            <v>0963254440</v>
          </cell>
          <cell r="O1079" t="str">
            <v/>
          </cell>
          <cell r="P1079" t="str">
            <v>GUAYAQUIL</v>
          </cell>
          <cell r="Q1079" t="str">
            <v>GUAYAQUIL</v>
          </cell>
          <cell r="R1079" t="str">
            <v>GUAYAS</v>
          </cell>
          <cell r="T1079" t="str">
            <v>TRAMACO</v>
          </cell>
          <cell r="U1079" t="str">
            <v>FLEXNETUIO_GYE</v>
          </cell>
          <cell r="V1079">
            <v>1</v>
          </cell>
          <cell r="W1079">
            <v>1</v>
          </cell>
          <cell r="X1079" t="str">
            <v>FLEXNET ECUADOR - MDELIVERY</v>
          </cell>
          <cell r="Y1079" t="str">
            <v>CALLE 28 DE JUNIO S/N Y GARCIA MORENO ENTRADA LLANO GRANDE</v>
          </cell>
        </row>
        <row r="1080">
          <cell r="A1080" t="str">
            <v>2479671</v>
          </cell>
          <cell r="B1080">
            <v>486899</v>
          </cell>
          <cell r="C1080" t="str">
            <v>2479671</v>
          </cell>
          <cell r="D1080" t="str">
            <v>MDELIVERY</v>
          </cell>
          <cell r="E1080" t="str">
            <v>DESPACHO</v>
          </cell>
          <cell r="F1080" t="str">
            <v>NORMAL</v>
          </cell>
          <cell r="G1080" t="str">
            <v>031080002479671</v>
          </cell>
          <cell r="H1080">
            <v>44922</v>
          </cell>
          <cell r="I1080" t="str">
            <v>EN_TRANSITO</v>
          </cell>
          <cell r="J1080">
            <v>44922</v>
          </cell>
          <cell r="K1080" t="str">
            <v>RAFAEL MUNOZ_NESTLE ECUADOR S A</v>
          </cell>
          <cell r="L1080" t="str">
            <v>KM 9 1 2 VIA A DAULE DIAGONAL AL PARQUE INDUSTRIAL LA PLORIDA PTE NESTLE GYE</v>
          </cell>
          <cell r="M1080" t="str">
            <v>0990032246001</v>
          </cell>
          <cell r="N1080" t="str">
            <v>0995574065</v>
          </cell>
          <cell r="O1080" t="str">
            <v/>
          </cell>
          <cell r="P1080" t="str">
            <v>GUAYAQUIL</v>
          </cell>
          <cell r="Q1080" t="str">
            <v>GUAYAQUIL</v>
          </cell>
          <cell r="R1080" t="str">
            <v>GUAYAS</v>
          </cell>
          <cell r="T1080" t="str">
            <v>TRAMACO</v>
          </cell>
          <cell r="U1080" t="str">
            <v>FLEXNETUIO_GYE</v>
          </cell>
          <cell r="V1080">
            <v>1</v>
          </cell>
          <cell r="W1080">
            <v>1</v>
          </cell>
          <cell r="X1080" t="str">
            <v>FLEXNET ECUADOR - MDELIVERY</v>
          </cell>
          <cell r="Y1080" t="str">
            <v>CALLE 28 DE JUNIO S/N Y GARCIA MORENO ENTRADA LLANO GRANDE</v>
          </cell>
        </row>
        <row r="1081">
          <cell r="A1081" t="str">
            <v>2479673</v>
          </cell>
          <cell r="B1081">
            <v>486900</v>
          </cell>
          <cell r="C1081" t="str">
            <v>2479673</v>
          </cell>
          <cell r="D1081" t="str">
            <v>MDELIVERY</v>
          </cell>
          <cell r="E1081" t="str">
            <v>DESPACHO</v>
          </cell>
          <cell r="F1081" t="str">
            <v>NORMAL</v>
          </cell>
          <cell r="G1081" t="str">
            <v>FEC45330</v>
          </cell>
          <cell r="H1081">
            <v>44922</v>
          </cell>
          <cell r="I1081" t="str">
            <v>ENTREGADO</v>
          </cell>
          <cell r="J1081">
            <v>44923</v>
          </cell>
          <cell r="K1081" t="str">
            <v>Mayra Congo_PERTRALY S A</v>
          </cell>
          <cell r="L1081" t="str">
            <v xml:space="preserve"> Calle Carapungo y Jose Orbea Conjunto Virgen de Calderon Casa B26 Quito Ecuador Coordenadas 0 118500 78 440064 </v>
          </cell>
          <cell r="M1081" t="str">
            <v>1791807820001</v>
          </cell>
          <cell r="N1081" t="str">
            <v>0988157338</v>
          </cell>
          <cell r="O1081" t="str">
            <v/>
          </cell>
          <cell r="P1081" t="str">
            <v>QUITO</v>
          </cell>
          <cell r="Q1081" t="str">
            <v>QUITO</v>
          </cell>
          <cell r="R1081" t="str">
            <v>PICHINCHA</v>
          </cell>
          <cell r="T1081" t="str">
            <v>EXPRESSCON</v>
          </cell>
          <cell r="U1081" t="str">
            <v>FLEXNETUIO_LOCAL</v>
          </cell>
          <cell r="V1081">
            <v>1</v>
          </cell>
          <cell r="W1081">
            <v>1</v>
          </cell>
          <cell r="X1081" t="str">
            <v>FLEXNET ECUADOR - MDELIVERY</v>
          </cell>
          <cell r="Y1081" t="str">
            <v>CALLE 28 DE JUNIO S/N Y GARCIA MORENO ENTRADA LLANO GRANDE</v>
          </cell>
        </row>
        <row r="1082">
          <cell r="A1082" t="str">
            <v>2479675</v>
          </cell>
          <cell r="B1082">
            <v>486901</v>
          </cell>
          <cell r="C1082" t="str">
            <v>2479675</v>
          </cell>
          <cell r="D1082" t="str">
            <v>MDELIVERY</v>
          </cell>
          <cell r="E1082" t="str">
            <v>DESPACHO</v>
          </cell>
          <cell r="F1082" t="str">
            <v>NORMAL</v>
          </cell>
          <cell r="G1082" t="str">
            <v>TF90810</v>
          </cell>
          <cell r="H1082">
            <v>44922</v>
          </cell>
          <cell r="I1082" t="str">
            <v>ENTREGADO</v>
          </cell>
          <cell r="J1082">
            <v>44923</v>
          </cell>
          <cell r="K1082" t="str">
            <v>ROSADO PARRAGA LEOPOLDO ANTONIO_ROSADO PARRAGA LEOPOLDO ANTONIO</v>
          </cell>
          <cell r="L1082" t="str">
            <v>VERGELES Mz169 solar 3 DIAGONAL AL TIA Taller de baterias</v>
          </cell>
          <cell r="M1082" t="str">
            <v>0909276214001</v>
          </cell>
          <cell r="N1082" t="str">
            <v>0996028872</v>
          </cell>
          <cell r="O1082" t="str">
            <v/>
          </cell>
          <cell r="P1082" t="str">
            <v>GUAYAQUIL</v>
          </cell>
          <cell r="Q1082" t="str">
            <v>GUAYAQUIL</v>
          </cell>
          <cell r="R1082" t="str">
            <v>GUAYAS</v>
          </cell>
          <cell r="T1082" t="str">
            <v>ITSACOURIER</v>
          </cell>
          <cell r="U1082" t="str">
            <v>FLEXNETUIO_GYE</v>
          </cell>
          <cell r="V1082">
            <v>1</v>
          </cell>
          <cell r="W1082">
            <v>1</v>
          </cell>
          <cell r="X1082" t="str">
            <v>FLEXNET ECUADOR - MDELIVERY</v>
          </cell>
          <cell r="Y1082" t="str">
            <v>CALLE 28 DE JUNIO S/N Y GARCIA MORENO ENTRADA LLANO GRANDE</v>
          </cell>
        </row>
        <row r="1083">
          <cell r="A1083" t="str">
            <v>2479676</v>
          </cell>
          <cell r="B1083">
            <v>486902</v>
          </cell>
          <cell r="C1083" t="str">
            <v>2479676</v>
          </cell>
          <cell r="D1083" t="str">
            <v>MDELIVERY</v>
          </cell>
          <cell r="E1083" t="str">
            <v>DESPACHO</v>
          </cell>
          <cell r="F1083" t="str">
            <v>NORMAL</v>
          </cell>
          <cell r="G1083" t="str">
            <v>TF90808</v>
          </cell>
          <cell r="H1083">
            <v>44922</v>
          </cell>
          <cell r="I1083" t="str">
            <v>ENTREGADO</v>
          </cell>
          <cell r="J1083">
            <v>44923</v>
          </cell>
          <cell r="K1083" t="str">
            <v xml:space="preserve">Daniel Alarcon_ PRODUCTOS DEL AGRO SYLVIA MARIA S A AGROSYLMA </v>
          </cell>
          <cell r="L1083" t="str">
            <v>cdla Santa Maria de casa grande Mz D Villa 17 a lado del colegio Torremar Guayas Daule</v>
          </cell>
          <cell r="M1083" t="str">
            <v>0992368055001</v>
          </cell>
          <cell r="N1083" t="str">
            <v>999480446</v>
          </cell>
          <cell r="O1083" t="str">
            <v/>
          </cell>
          <cell r="P1083" t="str">
            <v>GUAYAQUIL</v>
          </cell>
          <cell r="Q1083" t="str">
            <v>GUAYAQUIL</v>
          </cell>
          <cell r="R1083" t="str">
            <v>GUAYAS</v>
          </cell>
          <cell r="T1083" t="str">
            <v>ITSACOURIER</v>
          </cell>
          <cell r="U1083" t="str">
            <v>FLEXNETUIO_GYE</v>
          </cell>
          <cell r="V1083">
            <v>1</v>
          </cell>
          <cell r="W1083">
            <v>1</v>
          </cell>
          <cell r="X1083" t="str">
            <v>FLEXNET ECUADOR - MDELIVERY</v>
          </cell>
          <cell r="Y1083" t="str">
            <v>CALLE 28 DE JUNIO S/N Y GARCIA MORENO ENTRADA LLANO GRANDE</v>
          </cell>
        </row>
        <row r="1084">
          <cell r="A1084" t="str">
            <v>2479678</v>
          </cell>
          <cell r="B1084">
            <v>486903</v>
          </cell>
          <cell r="C1084" t="str">
            <v>2479678</v>
          </cell>
          <cell r="D1084" t="str">
            <v>MDELIVERY</v>
          </cell>
          <cell r="E1084" t="str">
            <v>DESPACHO</v>
          </cell>
          <cell r="F1084" t="str">
            <v>NORMAL</v>
          </cell>
          <cell r="G1084" t="str">
            <v>TF90788</v>
          </cell>
          <cell r="H1084">
            <v>44922</v>
          </cell>
          <cell r="I1084" t="str">
            <v>EN_TRANSITO</v>
          </cell>
          <cell r="J1084">
            <v>44923</v>
          </cell>
          <cell r="K1084" t="str">
            <v>ERIC MERCADO O PEDRO ILLESCAS_BERNARDO DARIO RONDA TOAPANTA</v>
          </cell>
          <cell r="L1084" t="str">
            <v>CIUDADELA 9 DE OCTUBRE CALLE TERECERA VILLA 306 Y AVENIDA TERCERA CASA DE 2 PISOS CON REJAS BLANCAS SUR DE LA CIUDAD</v>
          </cell>
          <cell r="M1084" t="str">
            <v>0503759276001</v>
          </cell>
          <cell r="N1084" t="str">
            <v>0995801473</v>
          </cell>
          <cell r="O1084" t="str">
            <v/>
          </cell>
          <cell r="P1084" t="str">
            <v>GUAYAQUIL</v>
          </cell>
          <cell r="Q1084" t="str">
            <v>GUAYAQUIL</v>
          </cell>
          <cell r="R1084" t="str">
            <v>GUAYAS</v>
          </cell>
          <cell r="T1084" t="str">
            <v>ITSACOURIER</v>
          </cell>
          <cell r="U1084" t="str">
            <v>FLEXNETUIO_GYE</v>
          </cell>
          <cell r="V1084">
            <v>1</v>
          </cell>
          <cell r="W1084">
            <v>1</v>
          </cell>
          <cell r="X1084" t="str">
            <v>FLEXNET ECUADOR - MDELIVERY</v>
          </cell>
          <cell r="Y1084" t="str">
            <v>CALLE 28 DE JUNIO S/N Y GARCIA MORENO ENTRADA LLANO GRANDE</v>
          </cell>
        </row>
        <row r="1085">
          <cell r="A1085" t="str">
            <v>2479679</v>
          </cell>
          <cell r="B1085">
            <v>486904</v>
          </cell>
          <cell r="C1085" t="str">
            <v>2479679</v>
          </cell>
          <cell r="D1085" t="str">
            <v>MDELIVERY</v>
          </cell>
          <cell r="E1085" t="str">
            <v>DESPACHO</v>
          </cell>
          <cell r="F1085" t="str">
            <v>NORMAL</v>
          </cell>
          <cell r="G1085" t="str">
            <v>TF90787</v>
          </cell>
          <cell r="H1085">
            <v>44922</v>
          </cell>
          <cell r="I1085" t="str">
            <v>ENTREGADO</v>
          </cell>
          <cell r="J1085">
            <v>44923</v>
          </cell>
          <cell r="K1085" t="str">
            <v>VILLACIS NOBOA FERNANDO JAVIER_VILLACIS NOBOA FERNANDO JAVIER</v>
          </cell>
          <cell r="L1085" t="str">
            <v>Av babahoyo y calle domingo sabio la casa de dos pisos de lado de babahoyo al frente de la unica mata de mango</v>
          </cell>
          <cell r="M1085" t="str">
            <v>0925902116001</v>
          </cell>
          <cell r="N1085" t="str">
            <v>0989126870</v>
          </cell>
          <cell r="O1085" t="str">
            <v/>
          </cell>
          <cell r="P1085" t="str">
            <v>GUAYAQUIL</v>
          </cell>
          <cell r="Q1085" t="str">
            <v>GUAYAQUIL</v>
          </cell>
          <cell r="R1085" t="str">
            <v>GUAYAS</v>
          </cell>
          <cell r="T1085" t="str">
            <v>ITSACOURIER</v>
          </cell>
          <cell r="U1085" t="str">
            <v>FLEXNETUIO_GYE</v>
          </cell>
          <cell r="V1085">
            <v>1</v>
          </cell>
          <cell r="W1085">
            <v>1</v>
          </cell>
          <cell r="X1085" t="str">
            <v>FLEXNET ECUADOR - MDELIVERY</v>
          </cell>
          <cell r="Y1085" t="str">
            <v>CALLE 28 DE JUNIO S/N Y GARCIA MORENO ENTRADA LLANO GRANDE</v>
          </cell>
        </row>
        <row r="1086">
          <cell r="A1086" t="str">
            <v>2479680</v>
          </cell>
          <cell r="B1086">
            <v>486905</v>
          </cell>
          <cell r="C1086" t="str">
            <v>2479680</v>
          </cell>
          <cell r="D1086" t="str">
            <v>MDELIVERY</v>
          </cell>
          <cell r="E1086" t="str">
            <v>DESPACHO</v>
          </cell>
          <cell r="F1086" t="str">
            <v>NORMAL</v>
          </cell>
          <cell r="G1086" t="str">
            <v>FT76876</v>
          </cell>
          <cell r="H1086">
            <v>44922</v>
          </cell>
          <cell r="I1086" t="str">
            <v>INCIDENCIA</v>
          </cell>
          <cell r="J1086">
            <v>44923</v>
          </cell>
          <cell r="K1086" t="str">
            <v>JONATHAN ALEXI VELEZ GUZMAN_JONATHAN ALEXI VELEZ GUZMAN</v>
          </cell>
          <cell r="L1086" t="str">
            <v>CALLE HUANCAVILCA Y CALLE PRINCESA PACHA CANCHA DE BOLI DON ADAN ViA ANTIGUA CONOTOMAGUANA</v>
          </cell>
          <cell r="M1086" t="str">
            <v>1721487385001</v>
          </cell>
          <cell r="N1086" t="str">
            <v>0990524193</v>
          </cell>
          <cell r="O1086" t="str">
            <v/>
          </cell>
          <cell r="P1086" t="str">
            <v>QUITO</v>
          </cell>
          <cell r="Q1086" t="str">
            <v>QUITO</v>
          </cell>
          <cell r="R1086" t="str">
            <v>PICHINCHA</v>
          </cell>
          <cell r="T1086" t="str">
            <v>FLEXTRANS UIO</v>
          </cell>
          <cell r="U1086" t="str">
            <v>FLEXNETUIO_LOCAL</v>
          </cell>
          <cell r="V1086">
            <v>1</v>
          </cell>
          <cell r="W1086">
            <v>1</v>
          </cell>
          <cell r="X1086" t="str">
            <v>FLEXNET ECUADOR - MDELIVERY</v>
          </cell>
          <cell r="Y1086" t="str">
            <v>CALLE 28 DE JUNIO S/N Y GARCIA MORENO ENTRADA LLANO GRANDE</v>
          </cell>
        </row>
        <row r="1087">
          <cell r="A1087" t="str">
            <v>2479681</v>
          </cell>
          <cell r="B1087">
            <v>486906</v>
          </cell>
          <cell r="C1087" t="str">
            <v>2479681</v>
          </cell>
          <cell r="D1087" t="str">
            <v>MDELIVERY</v>
          </cell>
          <cell r="E1087" t="str">
            <v>DESPACHO</v>
          </cell>
          <cell r="F1087" t="str">
            <v>NORMAL</v>
          </cell>
          <cell r="G1087" t="str">
            <v>031080002479681</v>
          </cell>
          <cell r="H1087">
            <v>44922</v>
          </cell>
          <cell r="I1087" t="str">
            <v>INCIDENCIA</v>
          </cell>
          <cell r="J1087">
            <v>44923</v>
          </cell>
          <cell r="K1087" t="str">
            <v>TEREZA ISABEL ZAMBRANO ZAMBRANO_TEREZA ISABEL ZAMBRANO ZAMBRANO</v>
          </cell>
          <cell r="L1087" t="str">
            <v>CALLE GIRASOL Y AV 43 BARRIO ABDON CALCERON DIAGONAL AL HOSPITAL RODRIGUEZ ZAMBRANO CALLE PRINCIPAL CASA ESTA PINTADA DE BLANCO Y PORTONES NEGRO</v>
          </cell>
          <cell r="M1087" t="str">
            <v>1309670352001</v>
          </cell>
          <cell r="N1087" t="str">
            <v>0987191616</v>
          </cell>
          <cell r="O1087" t="str">
            <v/>
          </cell>
          <cell r="P1087" t="str">
            <v>MANTA</v>
          </cell>
          <cell r="Q1087" t="str">
            <v>MANTA</v>
          </cell>
          <cell r="R1087" t="str">
            <v>MANABI</v>
          </cell>
          <cell r="T1087" t="str">
            <v>TRAMACO</v>
          </cell>
          <cell r="U1087" t="str">
            <v>FLEXNETUIO_PROVINCIA</v>
          </cell>
          <cell r="V1087">
            <v>1</v>
          </cell>
          <cell r="W1087">
            <v>1</v>
          </cell>
          <cell r="X1087" t="str">
            <v>FLEXNET ECUADOR - MDELIVERY</v>
          </cell>
          <cell r="Y1087" t="str">
            <v>CALLE 28 DE JUNIO S/N Y GARCIA MORENO ENTRADA LLANO GRANDE</v>
          </cell>
        </row>
        <row r="1088">
          <cell r="A1088" t="str">
            <v>2479682</v>
          </cell>
          <cell r="B1088">
            <v>486907</v>
          </cell>
          <cell r="C1088" t="str">
            <v>2479682</v>
          </cell>
          <cell r="D1088" t="str">
            <v>MDELIVERY</v>
          </cell>
          <cell r="E1088" t="str">
            <v>DESPACHO</v>
          </cell>
          <cell r="F1088" t="str">
            <v>NORMAL</v>
          </cell>
          <cell r="G1088" t="str">
            <v>FEC45329</v>
          </cell>
          <cell r="H1088">
            <v>44922</v>
          </cell>
          <cell r="I1088" t="str">
            <v>INCIDENCIA</v>
          </cell>
          <cell r="J1088">
            <v>44922</v>
          </cell>
          <cell r="K1088" t="str">
            <v>ANDRANGO SIMBANA LUIS MIGUEL_ANDRANGO SIMBANA LUIS MIGUEL</v>
          </cell>
          <cell r="L1088" t="str">
            <v>AV GARCIA MORENO Y CALLE CRUZ PAMBA SECTOR YANOGRANDE PARADA 7 Y MEDIO EN UN DEPOSITO DE GAS</v>
          </cell>
          <cell r="M1088" t="str">
            <v>1719655456001</v>
          </cell>
          <cell r="N1088" t="str">
            <v>0999328848</v>
          </cell>
          <cell r="O1088" t="str">
            <v/>
          </cell>
          <cell r="P1088" t="str">
            <v>QUITO</v>
          </cell>
          <cell r="Q1088" t="str">
            <v>QUITO</v>
          </cell>
          <cell r="R1088" t="str">
            <v>PICHINCHA</v>
          </cell>
          <cell r="T1088" t="str">
            <v>EXPRESSCON</v>
          </cell>
          <cell r="U1088" t="str">
            <v>FLEXNETUIO_LOCAL</v>
          </cell>
          <cell r="V1088">
            <v>1</v>
          </cell>
          <cell r="W1088">
            <v>1</v>
          </cell>
          <cell r="X1088" t="str">
            <v>FLEXNET ECUADOR - MDELIVERY</v>
          </cell>
          <cell r="Y1088" t="str">
            <v>CALLE 28 DE JUNIO S/N Y GARCIA MORENO ENTRADA LLANO GRANDE</v>
          </cell>
        </row>
        <row r="1089">
          <cell r="A1089" t="str">
            <v>2479683</v>
          </cell>
          <cell r="B1089">
            <v>486908</v>
          </cell>
          <cell r="C1089" t="str">
            <v>2479683</v>
          </cell>
          <cell r="D1089" t="str">
            <v>MDELIVERY</v>
          </cell>
          <cell r="E1089" t="str">
            <v>DESPACHO</v>
          </cell>
          <cell r="F1089" t="str">
            <v>NORMAL</v>
          </cell>
          <cell r="G1089" t="str">
            <v>031080002479683</v>
          </cell>
          <cell r="H1089">
            <v>44922</v>
          </cell>
          <cell r="I1089" t="str">
            <v>INCIDENCIA</v>
          </cell>
          <cell r="J1089">
            <v>44923</v>
          </cell>
          <cell r="K1089" t="str">
            <v>MATHA CECILIA CHICHANDE JAMA_MATHA CECILIA CHICHANDE JAMA</v>
          </cell>
          <cell r="L1089" t="str">
            <v>PEDRO GUAL VIA AL RODEO SECTOS SAN PABLO 20 DE JULIO</v>
          </cell>
          <cell r="M1089" t="str">
            <v>1314716133001</v>
          </cell>
          <cell r="N1089" t="str">
            <v>0939638310</v>
          </cell>
          <cell r="O1089" t="str">
            <v/>
          </cell>
          <cell r="P1089" t="str">
            <v>PORTOVIEJO</v>
          </cell>
          <cell r="Q1089" t="str">
            <v>PORTOVIEJO</v>
          </cell>
          <cell r="R1089" t="str">
            <v>MANABI</v>
          </cell>
          <cell r="T1089" t="str">
            <v>TRAMACO</v>
          </cell>
          <cell r="U1089" t="str">
            <v>FLEXNETUIO_PROVINCIA</v>
          </cell>
          <cell r="V1089">
            <v>1</v>
          </cell>
          <cell r="W1089">
            <v>1</v>
          </cell>
          <cell r="X1089" t="str">
            <v>FLEXNET ECUADOR - MDELIVERY</v>
          </cell>
          <cell r="Y1089" t="str">
            <v>CALLE 28 DE JUNIO S/N Y GARCIA MORENO ENTRADA LLANO GRANDE</v>
          </cell>
        </row>
        <row r="1090">
          <cell r="A1090" t="str">
            <v>2479684</v>
          </cell>
          <cell r="B1090">
            <v>486909</v>
          </cell>
          <cell r="C1090" t="str">
            <v>2479684</v>
          </cell>
          <cell r="D1090" t="str">
            <v>MDELIVERY</v>
          </cell>
          <cell r="E1090" t="str">
            <v>DESPACHO</v>
          </cell>
          <cell r="F1090" t="str">
            <v>NORMAL</v>
          </cell>
          <cell r="G1090" t="str">
            <v>TF90807</v>
          </cell>
          <cell r="H1090">
            <v>44922</v>
          </cell>
          <cell r="I1090" t="str">
            <v>ENTREGADO</v>
          </cell>
          <cell r="J1090">
            <v>44923</v>
          </cell>
          <cell r="K1090" t="str">
            <v>CRISTIAN CASTRO_ DINERS CLUB DEL ECUADOR S A SOCIEDAD FINANCIERA</v>
          </cell>
          <cell r="L1090" t="str">
            <v>Victor Emilio Estrada y Lomas Edificio Diners club</v>
          </cell>
          <cell r="M1090" t="str">
            <v>1790010937001</v>
          </cell>
          <cell r="N1090" t="str">
            <v>0995617346</v>
          </cell>
          <cell r="O1090" t="str">
            <v/>
          </cell>
          <cell r="P1090" t="str">
            <v>GUAYAQUIL</v>
          </cell>
          <cell r="Q1090" t="str">
            <v>GUAYAQUIL</v>
          </cell>
          <cell r="R1090" t="str">
            <v>GUAYAS</v>
          </cell>
          <cell r="T1090" t="str">
            <v>ITSACOURIER</v>
          </cell>
          <cell r="U1090" t="str">
            <v>FLEXNETUIO_GYE</v>
          </cell>
          <cell r="V1090">
            <v>1</v>
          </cell>
          <cell r="W1090">
            <v>1</v>
          </cell>
          <cell r="X1090" t="str">
            <v>FLEXNET ECUADOR - MDELIVERY</v>
          </cell>
          <cell r="Y1090" t="str">
            <v>CALLE 28 DE JUNIO S/N Y GARCIA MORENO ENTRADA LLANO GRANDE</v>
          </cell>
        </row>
        <row r="1091">
          <cell r="A1091" t="str">
            <v>2479685</v>
          </cell>
          <cell r="B1091">
            <v>486910</v>
          </cell>
          <cell r="C1091" t="str">
            <v>2479685</v>
          </cell>
          <cell r="D1091" t="str">
            <v>MDELIVERY</v>
          </cell>
          <cell r="E1091" t="str">
            <v>DESPACHO</v>
          </cell>
          <cell r="F1091" t="str">
            <v>NORMAL</v>
          </cell>
          <cell r="G1091" t="str">
            <v>TF90789</v>
          </cell>
          <cell r="H1091">
            <v>44922</v>
          </cell>
          <cell r="I1091" t="str">
            <v>ENTREGADO</v>
          </cell>
          <cell r="J1091">
            <v>44923</v>
          </cell>
          <cell r="K1091" t="str">
            <v>CRISTIAN CASTRO_ DINERS CLUB DEL ECUADOR S A SOCIEDAD FINANCIERA</v>
          </cell>
          <cell r="L1091" t="str">
            <v>Victor Emilio Estrada y Lomas Edificio Diners club</v>
          </cell>
          <cell r="M1091" t="str">
            <v>1790010937001</v>
          </cell>
          <cell r="N1091" t="str">
            <v>0995617346</v>
          </cell>
          <cell r="O1091" t="str">
            <v/>
          </cell>
          <cell r="P1091" t="str">
            <v>GUAYAQUIL</v>
          </cell>
          <cell r="Q1091" t="str">
            <v>GUAYAQUIL</v>
          </cell>
          <cell r="R1091" t="str">
            <v>GUAYAS</v>
          </cell>
          <cell r="T1091" t="str">
            <v>ITSACOURIER</v>
          </cell>
          <cell r="U1091" t="str">
            <v>FLEXNETUIO_GYE</v>
          </cell>
          <cell r="V1091">
            <v>1</v>
          </cell>
          <cell r="W1091">
            <v>1</v>
          </cell>
          <cell r="X1091" t="str">
            <v>FLEXNET ECUADOR - MDELIVERY</v>
          </cell>
          <cell r="Y1091" t="str">
            <v>CALLE 28 DE JUNIO S/N Y GARCIA MORENO ENTRADA LLANO GRANDE</v>
          </cell>
        </row>
        <row r="1092">
          <cell r="A1092" t="str">
            <v>20003021092721_1</v>
          </cell>
          <cell r="B1092">
            <v>486845</v>
          </cell>
          <cell r="C1092" t="str">
            <v>20003021092721_1</v>
          </cell>
          <cell r="D1092" t="str">
            <v>CONECEL</v>
          </cell>
          <cell r="E1092" t="str">
            <v>DESPACHO</v>
          </cell>
          <cell r="F1092" t="str">
            <v>NORMAL</v>
          </cell>
          <cell r="G1092" t="str">
            <v>TF90773</v>
          </cell>
          <cell r="H1092">
            <v>44922</v>
          </cell>
          <cell r="I1092" t="str">
            <v>ENTREGADO</v>
          </cell>
          <cell r="J1092">
            <v>44923</v>
          </cell>
          <cell r="K1092" t="str">
            <v xml:space="preserve">JULIO CESAR RAMIREZ SILVA / </v>
          </cell>
          <cell r="L1092" t="str">
            <v>CDLA PRIMAVERA 2 SECTOR 2B MZ 24 VLL 15 CASA DE UN PISO COLOR CREMA A UNA CUADRA DE LA BARBERIA EL MANABA, DURAN</v>
          </cell>
          <cell r="M1092" t="str">
            <v>924239569</v>
          </cell>
          <cell r="N1092" t="str">
            <v xml:space="preserve">992161846 /  </v>
          </cell>
          <cell r="P1092" t="str">
            <v>DURAN</v>
          </cell>
          <cell r="Q1092" t="str">
            <v>DURAN</v>
          </cell>
          <cell r="R1092" t="str">
            <v>GUAYAS</v>
          </cell>
          <cell r="T1092" t="str">
            <v>ITSACOURIER</v>
          </cell>
          <cell r="U1092" t="str">
            <v>FLEXNETUIO_GYE</v>
          </cell>
          <cell r="V1092">
            <v>1</v>
          </cell>
          <cell r="W1092">
            <v>1</v>
          </cell>
          <cell r="X1092" t="str">
            <v>FLEXNET</v>
          </cell>
          <cell r="Y1092" t="str">
            <v>FLEX NET CALLE 28 DE JUNIO S/N Y GARCIA MORENO ENTRADA LLANO GRANDE</v>
          </cell>
        </row>
        <row r="1093">
          <cell r="A1093" t="str">
            <v>20003037911943</v>
          </cell>
          <cell r="B1093">
            <v>486846</v>
          </cell>
          <cell r="C1093" t="str">
            <v>20003037911943</v>
          </cell>
          <cell r="D1093" t="str">
            <v>CONECEL</v>
          </cell>
          <cell r="E1093" t="str">
            <v>DESPACHO</v>
          </cell>
          <cell r="F1093" t="str">
            <v>NORMAL</v>
          </cell>
          <cell r="G1093" t="str">
            <v>FTS45375</v>
          </cell>
          <cell r="H1093">
            <v>44922</v>
          </cell>
          <cell r="I1093" t="str">
            <v>ENTREGADO</v>
          </cell>
          <cell r="J1093">
            <v>44923</v>
          </cell>
          <cell r="K1093" t="str">
            <v xml:space="preserve">EDGAR PATRICIO CHANATAXI LOACHAMIN / </v>
          </cell>
          <cell r="L1093" t="str">
            <v>CALLE BARTOLOME ALVES E2-73 Y FRANCISCO COBOS EN EL JARDIN PARTICULAR GIORDANO BRUNO EN EL EDIFICIO DE 4 PISOS CON UNA FERRETERIA ESQUINERA, QUITO</v>
          </cell>
          <cell r="M1093" t="str">
            <v>1710819044</v>
          </cell>
          <cell r="N1093" t="str">
            <v xml:space="preserve">986479492 /  </v>
          </cell>
          <cell r="O1093" t="str">
            <v/>
          </cell>
          <cell r="P1093" t="str">
            <v>QUITO</v>
          </cell>
          <cell r="Q1093" t="str">
            <v>QUITO</v>
          </cell>
          <cell r="R1093" t="str">
            <v>PICHINCHA</v>
          </cell>
          <cell r="T1093" t="str">
            <v>TRANSERVISS</v>
          </cell>
          <cell r="U1093" t="str">
            <v>FLEXNETUIO_LOCAL</v>
          </cell>
          <cell r="V1093">
            <v>1</v>
          </cell>
          <cell r="W1093">
            <v>1</v>
          </cell>
          <cell r="X1093" t="str">
            <v>FLEXNET</v>
          </cell>
          <cell r="Y1093" t="str">
            <v>FLEX NET CALLE 28 DE JUNIO S/N Y GARCIA MORENO ENTRADA LLANO GRANDE</v>
          </cell>
        </row>
        <row r="1094">
          <cell r="A1094" t="str">
            <v>20003030651487</v>
          </cell>
          <cell r="B1094">
            <v>486847</v>
          </cell>
          <cell r="C1094" t="str">
            <v>20003030651487</v>
          </cell>
          <cell r="D1094" t="str">
            <v>CONECEL</v>
          </cell>
          <cell r="E1094" t="str">
            <v>DESPACHO</v>
          </cell>
          <cell r="F1094" t="str">
            <v>NORMAL</v>
          </cell>
          <cell r="G1094" t="str">
            <v>TF90774</v>
          </cell>
          <cell r="H1094">
            <v>44922</v>
          </cell>
          <cell r="I1094" t="str">
            <v>ENTREGADO</v>
          </cell>
          <cell r="J1094">
            <v>44922</v>
          </cell>
          <cell r="K1094" t="str">
            <v>CARMEN MARINA TELLO HERNANDEZ / PRECIADO TELLO JEREMY SAUL</v>
          </cell>
          <cell r="L1094" t="str">
            <v>SAUCES 3 MZ 127 VILLA 28 CASA 3 PISOS COLOR BEIGE FRENTE A TIENDA YOLANDA EN PEATONAL ENTRADA TIENDA DE PRODUCTOS MANABITAS SONERO, GUAYAQUIL</v>
          </cell>
          <cell r="M1094" t="str">
            <v>906571922</v>
          </cell>
          <cell r="N1094" t="str">
            <v xml:space="preserve">963970827 /  </v>
          </cell>
          <cell r="P1094" t="str">
            <v>GUAYAQUIL</v>
          </cell>
          <cell r="Q1094" t="str">
            <v>GUAYAQUIL</v>
          </cell>
          <cell r="R1094" t="str">
            <v>GUAYAS</v>
          </cell>
          <cell r="T1094" t="str">
            <v>ITSACOURIER</v>
          </cell>
          <cell r="U1094" t="str">
            <v>FLEXNETUIO_GYE</v>
          </cell>
          <cell r="V1094">
            <v>1</v>
          </cell>
          <cell r="W1094">
            <v>1</v>
          </cell>
          <cell r="X1094" t="str">
            <v>FLEXNET</v>
          </cell>
          <cell r="Y1094" t="str">
            <v>FLEX NET CALLE 28 DE JUNIO S/N Y GARCIA MORENO ENTRADA LLANO GRANDE</v>
          </cell>
        </row>
        <row r="1095">
          <cell r="A1095" t="str">
            <v>20003037902830</v>
          </cell>
          <cell r="B1095">
            <v>486848</v>
          </cell>
          <cell r="C1095" t="str">
            <v>20003037902830</v>
          </cell>
          <cell r="D1095" t="str">
            <v>CONECEL</v>
          </cell>
          <cell r="E1095" t="str">
            <v>DESPACHO</v>
          </cell>
          <cell r="F1095" t="str">
            <v>NORMAL</v>
          </cell>
          <cell r="G1095" t="str">
            <v>GR20003037902830</v>
          </cell>
          <cell r="H1095">
            <v>44922</v>
          </cell>
          <cell r="I1095" t="str">
            <v>EN_TRANSITO</v>
          </cell>
          <cell r="J1095">
            <v>44922</v>
          </cell>
          <cell r="K1095" t="str">
            <v>STEFANIE YANINA PROANO RODRIGUEZ / ORRALA CUCALON FERNANDO JOSE</v>
          </cell>
          <cell r="L1095" t="str">
            <v>BARRIO ELOY ALFARO AV 11 ENTRE C.14 Y C.13 A 1CDRA DE LA NOTARIA 3 LA LIBERTAD JUNTO AL BAZAR Y LIBRERIA LIZ, LA LIBERTAD</v>
          </cell>
          <cell r="M1095" t="str">
            <v>927516625</v>
          </cell>
          <cell r="N1095" t="str">
            <v>960255130 /  296025513</v>
          </cell>
          <cell r="O1095" t="str">
            <v/>
          </cell>
          <cell r="P1095" t="str">
            <v>LA LIBERTAD</v>
          </cell>
          <cell r="Q1095" t="str">
            <v>LA LIBERTAD</v>
          </cell>
          <cell r="R1095" t="str">
            <v>SANTA ELENA</v>
          </cell>
          <cell r="U1095" t="str">
            <v>FLEXNETUIO_PROVINCIA</v>
          </cell>
          <cell r="V1095">
            <v>1</v>
          </cell>
          <cell r="W1095">
            <v>1</v>
          </cell>
          <cell r="X1095" t="str">
            <v>FLEXNET</v>
          </cell>
          <cell r="Y1095" t="str">
            <v>FLEX NET CALLE 28 DE JUNIO S/N Y GARCIA MORENO ENTRADA LLANO GRANDE</v>
          </cell>
        </row>
        <row r="1096">
          <cell r="A1096" t="str">
            <v>20003040177028</v>
          </cell>
          <cell r="B1096">
            <v>486849</v>
          </cell>
          <cell r="C1096" t="str">
            <v>20003040177028</v>
          </cell>
          <cell r="D1096" t="str">
            <v>CONECEL</v>
          </cell>
          <cell r="E1096" t="str">
            <v>DESPACHO</v>
          </cell>
          <cell r="F1096" t="str">
            <v>NORMAL</v>
          </cell>
          <cell r="G1096" t="str">
            <v>TF90775</v>
          </cell>
          <cell r="H1096">
            <v>44922</v>
          </cell>
          <cell r="I1096" t="str">
            <v>EN_TRANSITO</v>
          </cell>
          <cell r="J1096">
            <v>44923</v>
          </cell>
          <cell r="K1096" t="str">
            <v xml:space="preserve">LAISS SOLANGE CARRANZA VASCONEZ / </v>
          </cell>
          <cell r="L1096" t="str">
            <v>CALLE ERNESTO ALBAN MOSQUERA Y 3ER PASAJE CASA ESQUINERA DE DOS PISOS COLOR BEIGE DIAGONAL AL ASADERO DE POLLOS ALES, GUAYAQUIL</v>
          </cell>
          <cell r="M1096" t="str">
            <v>928833904</v>
          </cell>
          <cell r="N1096" t="str">
            <v>0990661728</v>
          </cell>
          <cell r="P1096" t="str">
            <v>GUAYAQUIL</v>
          </cell>
          <cell r="Q1096" t="str">
            <v>GUAYAQUIL</v>
          </cell>
          <cell r="R1096" t="str">
            <v>GUAYAS</v>
          </cell>
          <cell r="T1096" t="str">
            <v>ITSACOURIER</v>
          </cell>
          <cell r="U1096" t="str">
            <v>FLEXNETUIO_GYE</v>
          </cell>
          <cell r="V1096">
            <v>1</v>
          </cell>
          <cell r="W1096">
            <v>1</v>
          </cell>
          <cell r="X1096" t="str">
            <v>FLEXNET</v>
          </cell>
          <cell r="Y1096" t="str">
            <v>FLEX NET CALLE 28 DE JUNIO S/N Y GARCIA MORENO ENTRADA LLANO GRANDE</v>
          </cell>
        </row>
        <row r="1097">
          <cell r="A1097" t="str">
            <v>20003037909924</v>
          </cell>
          <cell r="B1097">
            <v>486850</v>
          </cell>
          <cell r="C1097" t="str">
            <v>20003037909924</v>
          </cell>
          <cell r="D1097" t="str">
            <v>CONECEL</v>
          </cell>
          <cell r="E1097" t="str">
            <v>DESPACHO</v>
          </cell>
          <cell r="F1097" t="str">
            <v>NORMAL</v>
          </cell>
          <cell r="G1097" t="str">
            <v>FTS45376</v>
          </cell>
          <cell r="H1097">
            <v>44922</v>
          </cell>
          <cell r="I1097" t="str">
            <v>DEVOLUCION_EN_PROCESO</v>
          </cell>
          <cell r="J1097">
            <v>44923</v>
          </cell>
          <cell r="K1097" t="str">
            <v xml:space="preserve">ANGEL GEORDANO CHIRIBOGA VELIZ / </v>
          </cell>
          <cell r="L1097" t="str">
            <v>CALLE NEFTALI PONCE 56 Y JOSE JOAQUIN DE OLMEDO CASA DE DOS PISOS COLOR BLANCO LOTE 56 A DOS CUADRAS DE LAS CANCHAS DEPORTIVAS DEL BANCO PICHINCHA, QUITO</v>
          </cell>
          <cell r="M1097" t="str">
            <v>1721969242</v>
          </cell>
          <cell r="N1097" t="str">
            <v>968265708 /  963317977</v>
          </cell>
          <cell r="P1097" t="str">
            <v>QUITO</v>
          </cell>
          <cell r="Q1097" t="str">
            <v>QUITO</v>
          </cell>
          <cell r="R1097" t="str">
            <v>PICHINCHA</v>
          </cell>
          <cell r="T1097" t="str">
            <v>TRANSERVISS</v>
          </cell>
          <cell r="U1097" t="str">
            <v>FLEXNETUIO_LOCAL</v>
          </cell>
          <cell r="V1097">
            <v>1</v>
          </cell>
          <cell r="W1097">
            <v>1</v>
          </cell>
          <cell r="X1097" t="str">
            <v>FLEXNET</v>
          </cell>
          <cell r="Y1097" t="str">
            <v>FLEX NET CALLE 28 DE JUNIO S/N Y GARCIA MORENO ENTRADA LLANO GRANDE</v>
          </cell>
        </row>
        <row r="1098">
          <cell r="A1098" t="str">
            <v>20003037911846</v>
          </cell>
          <cell r="B1098">
            <v>486851</v>
          </cell>
          <cell r="C1098" t="str">
            <v>20003037911846</v>
          </cell>
          <cell r="D1098" t="str">
            <v>CONECEL</v>
          </cell>
          <cell r="E1098" t="str">
            <v>DESPACHO</v>
          </cell>
          <cell r="F1098" t="str">
            <v>NORMAL</v>
          </cell>
          <cell r="G1098" t="str">
            <v>TF90776</v>
          </cell>
          <cell r="H1098">
            <v>44922</v>
          </cell>
          <cell r="I1098" t="str">
            <v>ENTREGADO</v>
          </cell>
          <cell r="J1098">
            <v>44923</v>
          </cell>
          <cell r="K1098" t="str">
            <v xml:space="preserve">JUAN CARLOS CASTILLO RAMIREZ / </v>
          </cell>
          <cell r="L1098" t="str">
            <v>ELOY ALFARO Y CLL OLMEDO LOCAL CHELSSEA REFERENCIA JUNTO A SERVIENTREGA, GUAYAQUIL</v>
          </cell>
          <cell r="M1098" t="str">
            <v>750331944</v>
          </cell>
          <cell r="N1098" t="str">
            <v>960765387 /  969704296</v>
          </cell>
          <cell r="P1098" t="str">
            <v>GUAYAQUIL</v>
          </cell>
          <cell r="Q1098" t="str">
            <v>GUAYAQUIL</v>
          </cell>
          <cell r="R1098" t="str">
            <v>GUAYAS</v>
          </cell>
          <cell r="T1098" t="str">
            <v>ITSACOURIER</v>
          </cell>
          <cell r="U1098" t="str">
            <v>FLEXNETUIO_GYE</v>
          </cell>
          <cell r="V1098">
            <v>1</v>
          </cell>
          <cell r="W1098">
            <v>1</v>
          </cell>
          <cell r="X1098" t="str">
            <v>FLEXNET</v>
          </cell>
          <cell r="Y1098" t="str">
            <v>FLEX NET CALLE 28 DE JUNIO S/N Y GARCIA MORENO ENTRADA LLANO GRANDE</v>
          </cell>
        </row>
        <row r="1099">
          <cell r="A1099" t="str">
            <v>20003037893985</v>
          </cell>
          <cell r="B1099">
            <v>486852</v>
          </cell>
          <cell r="C1099" t="str">
            <v>20003037893985</v>
          </cell>
          <cell r="D1099" t="str">
            <v>CONECEL</v>
          </cell>
          <cell r="E1099" t="str">
            <v>DESPACHO</v>
          </cell>
          <cell r="F1099" t="str">
            <v>NORMAL</v>
          </cell>
          <cell r="G1099" t="str">
            <v>TF90777</v>
          </cell>
          <cell r="H1099">
            <v>44922</v>
          </cell>
          <cell r="I1099" t="str">
            <v>EN_TRANSITO</v>
          </cell>
          <cell r="J1099">
            <v>44923</v>
          </cell>
          <cell r="K1099" t="str">
            <v xml:space="preserve">PEDRO MANUEL HOLGIN ALVARES / </v>
          </cell>
          <cell r="L1099" t="str">
            <v>GUERRERO VALENZUELA 2751 Y SEDALANA CASA 1 PISO COLOR ARENA PUERTA Y VENTANAS BLANCA, GUAYAQUIL</v>
          </cell>
          <cell r="M1099" t="str">
            <v>913004453</v>
          </cell>
          <cell r="N1099" t="str">
            <v xml:space="preserve">984159018 /  </v>
          </cell>
          <cell r="P1099" t="str">
            <v>GUAYAQUIL</v>
          </cell>
          <cell r="Q1099" t="str">
            <v>GUAYAQUIL</v>
          </cell>
          <cell r="R1099" t="str">
            <v>GUAYAS</v>
          </cell>
          <cell r="T1099" t="str">
            <v>FLEXTRANS GYE</v>
          </cell>
          <cell r="U1099" t="str">
            <v>FLEXNETUIO_GYE</v>
          </cell>
          <cell r="V1099">
            <v>1</v>
          </cell>
          <cell r="W1099">
            <v>1</v>
          </cell>
          <cell r="X1099" t="str">
            <v>FLEXNET</v>
          </cell>
          <cell r="Y1099" t="str">
            <v>FLEX NET CALLE 28 DE JUNIO S/N Y GARCIA MORENO ENTRADA LLANO GRANDE</v>
          </cell>
        </row>
        <row r="1100">
          <cell r="A1100" t="str">
            <v>20003037894787</v>
          </cell>
          <cell r="B1100">
            <v>486853</v>
          </cell>
          <cell r="C1100" t="str">
            <v>20003037894787</v>
          </cell>
          <cell r="D1100" t="str">
            <v>CONECEL</v>
          </cell>
          <cell r="E1100" t="str">
            <v>DESPACHO</v>
          </cell>
          <cell r="F1100" t="str">
            <v>NORMAL</v>
          </cell>
          <cell r="G1100" t="str">
            <v>031002004136873</v>
          </cell>
          <cell r="H1100">
            <v>44922</v>
          </cell>
          <cell r="I1100" t="str">
            <v>INCIDENCIA</v>
          </cell>
          <cell r="J1100">
            <v>44923</v>
          </cell>
          <cell r="K1100" t="str">
            <v xml:space="preserve">RAUL FERNANDO MENDEZ QUILUMBA / </v>
          </cell>
          <cell r="L1100" t="str">
            <v>CALLE VIA MIRADOR SAN MIGUEL ARCANGEL Y VIA YURACRUSITO CASA DE 2 PISOS CON UN TIA Y UN EXPRESO ABAJO DE LA CASA, IBARRA</v>
          </cell>
          <cell r="M1100" t="str">
            <v>1001445939</v>
          </cell>
          <cell r="N1100" t="str">
            <v xml:space="preserve">995019710 /  </v>
          </cell>
          <cell r="P1100" t="str">
            <v>IBARRA</v>
          </cell>
          <cell r="Q1100" t="str">
            <v>IBARRA</v>
          </cell>
          <cell r="R1100" t="str">
            <v>IMBABURA</v>
          </cell>
          <cell r="T1100" t="str">
            <v>TRAMACO</v>
          </cell>
          <cell r="U1100" t="str">
            <v>FLEXNETUIO_PROVINCIA</v>
          </cell>
          <cell r="V1100">
            <v>1</v>
          </cell>
          <cell r="W1100">
            <v>1</v>
          </cell>
          <cell r="X1100" t="str">
            <v>FLEXNET</v>
          </cell>
          <cell r="Y1100" t="str">
            <v>FLEX NET CALLE 28 DE JUNIO S/N Y GARCIA MORENO ENTRADA LLANO GRANDE</v>
          </cell>
        </row>
        <row r="1101">
          <cell r="A1101" t="str">
            <v>20003040171338</v>
          </cell>
          <cell r="B1101">
            <v>486854</v>
          </cell>
          <cell r="C1101" t="str">
            <v>20003040171338</v>
          </cell>
          <cell r="D1101" t="str">
            <v>CONECEL</v>
          </cell>
          <cell r="E1101" t="str">
            <v>DESPACHO</v>
          </cell>
          <cell r="F1101" t="str">
            <v>NORMAL</v>
          </cell>
          <cell r="G1101" t="str">
            <v>031002004136874</v>
          </cell>
          <cell r="H1101">
            <v>44922</v>
          </cell>
          <cell r="I1101" t="str">
            <v>EN_TRANSITO</v>
          </cell>
          <cell r="J1101">
            <v>44922</v>
          </cell>
          <cell r="K1101" t="str">
            <v xml:space="preserve">HARTMAN ARTURO ALVEAR ALVEAR / </v>
          </cell>
          <cell r="L1101" t="str">
            <v>CDLA PARAISO DE JIPIRU CALLES LAS GAVIOTAS Y CALLE B CASA DE 2 PISOS COLOR BLANCO HUESO A LADO DEL ASICILO DE ANCIANO, LOJA</v>
          </cell>
          <cell r="M1101" t="str">
            <v>1101396123</v>
          </cell>
          <cell r="N1101" t="str">
            <v>963368278 /  980614713</v>
          </cell>
          <cell r="O1101" t="str">
            <v/>
          </cell>
          <cell r="P1101" t="str">
            <v>LOJA</v>
          </cell>
          <cell r="Q1101" t="str">
            <v>LOJA</v>
          </cell>
          <cell r="R1101" t="str">
            <v>LOJA</v>
          </cell>
          <cell r="T1101" t="str">
            <v>TRAMACO</v>
          </cell>
          <cell r="U1101" t="str">
            <v>FLEXNETUIO_PROVINCIA</v>
          </cell>
          <cell r="V1101">
            <v>1</v>
          </cell>
          <cell r="W1101">
            <v>1</v>
          </cell>
          <cell r="X1101" t="str">
            <v>FLEXNET</v>
          </cell>
          <cell r="Y1101" t="str">
            <v>FLEX NET CALLE 28 DE JUNIO S/N Y GARCIA MORENO ENTRADA LLANO GRANDE</v>
          </cell>
        </row>
        <row r="1102">
          <cell r="A1102" t="str">
            <v>20003040229835</v>
          </cell>
          <cell r="B1102">
            <v>486855</v>
          </cell>
          <cell r="C1102" t="str">
            <v>20003040229835</v>
          </cell>
          <cell r="D1102" t="str">
            <v>CONECEL</v>
          </cell>
          <cell r="E1102" t="str">
            <v>DESPACHO</v>
          </cell>
          <cell r="F1102" t="str">
            <v>NORMAL</v>
          </cell>
          <cell r="G1102" t="str">
            <v>031002004136876</v>
          </cell>
          <cell r="H1102">
            <v>44922</v>
          </cell>
          <cell r="I1102" t="str">
            <v>EN_TRANSITO</v>
          </cell>
          <cell r="J1102">
            <v>44922</v>
          </cell>
          <cell r="K1102" t="str">
            <v xml:space="preserve">ANA MICHELLE GRANDA MOSER / </v>
          </cell>
          <cell r="L1102" t="str">
            <v>CALLE LOURDES ENTRE BERNARDO VALDIVIESO Y OLMEDO EN EL EDIFICIO DEL SENESCYT A DOS CUADRAS DEL PARQUE SAN SEBASTIAN FRENTE AL COMERCIAL JHOSLIA, LOJA</v>
          </cell>
          <cell r="M1102" t="str">
            <v>1102645551</v>
          </cell>
          <cell r="N1102" t="str">
            <v xml:space="preserve">984431604 /  </v>
          </cell>
          <cell r="O1102" t="str">
            <v/>
          </cell>
          <cell r="P1102" t="str">
            <v>LOJA</v>
          </cell>
          <cell r="Q1102" t="str">
            <v>LOJA</v>
          </cell>
          <cell r="R1102" t="str">
            <v>LOJA</v>
          </cell>
          <cell r="T1102" t="str">
            <v>TRAMACO</v>
          </cell>
          <cell r="U1102" t="str">
            <v>FLEXNETUIO_PROVINCIA</v>
          </cell>
          <cell r="V1102">
            <v>1</v>
          </cell>
          <cell r="W1102">
            <v>1</v>
          </cell>
          <cell r="X1102" t="str">
            <v>FLEXNET</v>
          </cell>
          <cell r="Y1102" t="str">
            <v>FLEX NET CALLE 28 DE JUNIO S/N Y GARCIA MORENO ENTRADA LLANO GRANDE</v>
          </cell>
        </row>
        <row r="1103">
          <cell r="A1103" t="str">
            <v>20003040228913</v>
          </cell>
          <cell r="B1103">
            <v>486856</v>
          </cell>
          <cell r="C1103" t="str">
            <v>20003040228913</v>
          </cell>
          <cell r="D1103" t="str">
            <v>CONECEL</v>
          </cell>
          <cell r="E1103" t="str">
            <v>DESPACHO</v>
          </cell>
          <cell r="F1103" t="str">
            <v>NORMAL</v>
          </cell>
          <cell r="G1103" t="str">
            <v>031002004136877</v>
          </cell>
          <cell r="H1103">
            <v>44922</v>
          </cell>
          <cell r="I1103" t="str">
            <v>ENTREGADO</v>
          </cell>
          <cell r="J1103">
            <v>44923</v>
          </cell>
          <cell r="K1103" t="str">
            <v xml:space="preserve">GEMA ILIANA GARCIA TEJENA / </v>
          </cell>
          <cell r="L1103" t="str">
            <v>CALLE JOSE GREGORIO Y CALLE CORDOVA EN LA CDLA LA PAZ CASA DE DOS PISOS CON HIEDRAS JUNTO AL ALMACEN LAS TELAS DE LA PAZ, PORTOVIEJO</v>
          </cell>
          <cell r="M1103" t="str">
            <v>1315696961</v>
          </cell>
          <cell r="N1103" t="str">
            <v xml:space="preserve">985067579 /  </v>
          </cell>
          <cell r="O1103" t="str">
            <v/>
          </cell>
          <cell r="P1103" t="str">
            <v>PORTOVIEJO</v>
          </cell>
          <cell r="Q1103" t="str">
            <v>PORTOVIEJO</v>
          </cell>
          <cell r="R1103" t="str">
            <v>MANABI</v>
          </cell>
          <cell r="T1103" t="str">
            <v>TRAMACO</v>
          </cell>
          <cell r="U1103" t="str">
            <v>FLEXNETUIO_PROVINCIA</v>
          </cell>
          <cell r="V1103">
            <v>1</v>
          </cell>
          <cell r="W1103">
            <v>1</v>
          </cell>
          <cell r="X1103" t="str">
            <v>FLEXNET</v>
          </cell>
          <cell r="Y1103" t="str">
            <v>FLEX NET CALLE 28 DE JUNIO S/N Y GARCIA MORENO ENTRADA LLANO GRANDE</v>
          </cell>
        </row>
        <row r="1104">
          <cell r="A1104" t="str">
            <v>20003040238350</v>
          </cell>
          <cell r="B1104">
            <v>486857</v>
          </cell>
          <cell r="C1104" t="str">
            <v>20003040238350</v>
          </cell>
          <cell r="D1104" t="str">
            <v>CONECEL</v>
          </cell>
          <cell r="E1104" t="str">
            <v>DESPACHO</v>
          </cell>
          <cell r="F1104" t="str">
            <v>NORMAL</v>
          </cell>
          <cell r="G1104" t="str">
            <v>FTS45377</v>
          </cell>
          <cell r="H1104">
            <v>44922</v>
          </cell>
          <cell r="I1104" t="str">
            <v>ENTREGADO</v>
          </cell>
          <cell r="J1104">
            <v>44922</v>
          </cell>
          <cell r="K1104" t="str">
            <v xml:space="preserve">DAVID HUMBERTO CEVALLOS CARRILLO / </v>
          </cell>
          <cell r="L1104" t="str">
            <v>MARISCAL SUCRE/AV LA COLON Y REINA VICTORIA EN EL BANCO GUAYAQUIL A UNOS POCOS METROS DEL COMERCIO, QUITO</v>
          </cell>
          <cell r="M1104" t="str">
            <v>1715068118</v>
          </cell>
          <cell r="N1104" t="str">
            <v xml:space="preserve">983383165 /  </v>
          </cell>
          <cell r="O1104" t="str">
            <v/>
          </cell>
          <cell r="P1104" t="str">
            <v>QUITO</v>
          </cell>
          <cell r="Q1104" t="str">
            <v>QUITO</v>
          </cell>
          <cell r="R1104" t="str">
            <v>PICHINCHA</v>
          </cell>
          <cell r="T1104" t="str">
            <v>TRANSERVISS</v>
          </cell>
          <cell r="U1104" t="str">
            <v>FLEXNETUIO_LOCAL</v>
          </cell>
          <cell r="V1104">
            <v>1</v>
          </cell>
          <cell r="W1104">
            <v>1</v>
          </cell>
          <cell r="X1104" t="str">
            <v>FLEXNET</v>
          </cell>
          <cell r="Y1104" t="str">
            <v>FLEX NET CALLE 28 DE JUNIO S/N Y GARCIA MORENO ENTRADA LLANO GRANDE</v>
          </cell>
        </row>
        <row r="1105">
          <cell r="A1105" t="str">
            <v>18019695</v>
          </cell>
          <cell r="B1105">
            <v>486858</v>
          </cell>
          <cell r="C1105" t="str">
            <v>18019695</v>
          </cell>
          <cell r="D1105" t="str">
            <v>CONECEL</v>
          </cell>
          <cell r="E1105" t="str">
            <v>DESPACHO</v>
          </cell>
          <cell r="F1105" t="str">
            <v>NORMAL</v>
          </cell>
          <cell r="G1105" t="str">
            <v>031002004136878</v>
          </cell>
          <cell r="H1105">
            <v>44922</v>
          </cell>
          <cell r="I1105" t="str">
            <v>ENTREGADO</v>
          </cell>
          <cell r="J1105">
            <v>44923</v>
          </cell>
          <cell r="K1105" t="str">
            <v xml:space="preserve">JONATHAN MILLER RIVERA TONATO / </v>
          </cell>
          <cell r="L1105" t="str">
            <v>AV INDOAMERICA Y MONTERREY CASA ESQUINERA DE DOS PISOS COLOR AMARILLA CERCA DEL EX REDONDEL DE IZAMBA, AMBATO</v>
          </cell>
          <cell r="M1105" t="str">
            <v>1805344064</v>
          </cell>
          <cell r="N1105" t="str">
            <v xml:space="preserve">979287664 /  </v>
          </cell>
          <cell r="O1105" t="str">
            <v/>
          </cell>
          <cell r="P1105" t="str">
            <v>AMBATO</v>
          </cell>
          <cell r="Q1105" t="str">
            <v>AMBATO</v>
          </cell>
          <cell r="R1105" t="str">
            <v>TUNGURAHUA</v>
          </cell>
          <cell r="S1105" t="str">
            <v>AMBATO</v>
          </cell>
          <cell r="T1105" t="str">
            <v>TRAMACO</v>
          </cell>
          <cell r="U1105" t="str">
            <v>FLEXNETUIO_PROVINCIA</v>
          </cell>
          <cell r="V1105">
            <v>2</v>
          </cell>
          <cell r="W1105">
            <v>2</v>
          </cell>
          <cell r="X1105" t="str">
            <v>FLEXNET</v>
          </cell>
          <cell r="Y1105" t="str">
            <v>FLEX NET CALLE 28 DE JUNIO S/N Y GARCIA MORENO ENTRADA LLANO GRANDE</v>
          </cell>
        </row>
        <row r="1106">
          <cell r="A1106" t="str">
            <v>20003040229771</v>
          </cell>
          <cell r="B1106">
            <v>486859</v>
          </cell>
          <cell r="C1106" t="str">
            <v>20003040229771</v>
          </cell>
          <cell r="D1106" t="str">
            <v>CONECEL</v>
          </cell>
          <cell r="E1106" t="str">
            <v>DESPACHO</v>
          </cell>
          <cell r="F1106" t="str">
            <v>NORMAL</v>
          </cell>
          <cell r="G1106" t="str">
            <v>FT76885</v>
          </cell>
          <cell r="H1106">
            <v>44922</v>
          </cell>
          <cell r="I1106" t="str">
            <v>ENTREGADO</v>
          </cell>
          <cell r="J1106">
            <v>44923</v>
          </cell>
          <cell r="K1106" t="str">
            <v xml:space="preserve">CARMEN YOLANDA HERRERA / </v>
          </cell>
          <cell r="L1106" t="str">
            <v>CDLA IBARRA SCTOR HUARCAY, CALLE OE13B Y CALLE OSWALDO HURTADO CS 1P VERDE Nº S39-70 A 1CDR CASAS DEL GOBIERNO, QUITO</v>
          </cell>
          <cell r="M1106" t="str">
            <v>1103864870</v>
          </cell>
          <cell r="N1106" t="str">
            <v>995618907 /  987542197</v>
          </cell>
          <cell r="O1106" t="str">
            <v/>
          </cell>
          <cell r="P1106" t="str">
            <v>QUITO</v>
          </cell>
          <cell r="Q1106" t="str">
            <v>QUITO</v>
          </cell>
          <cell r="R1106" t="str">
            <v>PICHINCHA</v>
          </cell>
          <cell r="T1106" t="str">
            <v>ITSACOURIER</v>
          </cell>
          <cell r="U1106" t="str">
            <v>FLEXNETUIO_LOCAL</v>
          </cell>
          <cell r="V1106">
            <v>1</v>
          </cell>
          <cell r="W1106">
            <v>1</v>
          </cell>
          <cell r="X1106" t="str">
            <v>FLEXNET</v>
          </cell>
          <cell r="Y1106" t="str">
            <v>FLEX NET CALLE 28 DE JUNIO S/N Y GARCIA MORENO ENTRADA LLANO GRANDE</v>
          </cell>
        </row>
        <row r="1107">
          <cell r="A1107" t="str">
            <v>20003040242624</v>
          </cell>
          <cell r="B1107">
            <v>486860</v>
          </cell>
          <cell r="C1107" t="str">
            <v>20003040242624</v>
          </cell>
          <cell r="D1107" t="str">
            <v>CONECEL</v>
          </cell>
          <cell r="E1107" t="str">
            <v>DESPACHO</v>
          </cell>
          <cell r="F1107" t="str">
            <v>NORMAL</v>
          </cell>
          <cell r="G1107" t="str">
            <v>031002004136879</v>
          </cell>
          <cell r="H1107">
            <v>44922</v>
          </cell>
          <cell r="I1107" t="str">
            <v>INCIDENCIA</v>
          </cell>
          <cell r="J1107">
            <v>44923</v>
          </cell>
          <cell r="K1107" t="str">
            <v xml:space="preserve">DANIEL RODOLFO GOMEZ SEVILLA / </v>
          </cell>
          <cell r="L1107" t="str">
            <v>BABAHOYO 118 Y QUINTO CALLEJON TRBJO IGLESIA EVANGELICA BAUTISTA ESPIRITU SANTO/A 1/2CDRA.COLEGIO EDUCACION INICIAL JUANA DE DIOS, MACHALA</v>
          </cell>
          <cell r="M1107" t="str">
            <v>911026615</v>
          </cell>
          <cell r="N1107" t="str">
            <v xml:space="preserve">984638957 /  </v>
          </cell>
          <cell r="P1107" t="str">
            <v>MACHALA</v>
          </cell>
          <cell r="Q1107" t="str">
            <v>MACHALA</v>
          </cell>
          <cell r="R1107" t="str">
            <v>EL ORO</v>
          </cell>
          <cell r="T1107" t="str">
            <v>TRAMACO</v>
          </cell>
          <cell r="U1107" t="str">
            <v>FLEXNETUIO_PROVINCIA</v>
          </cell>
          <cell r="V1107">
            <v>1</v>
          </cell>
          <cell r="W1107">
            <v>1</v>
          </cell>
          <cell r="X1107" t="str">
            <v>FLEXNET</v>
          </cell>
          <cell r="Y1107" t="str">
            <v>FLEX NET CALLE 28 DE JUNIO S/N Y GARCIA MORENO ENTRADA LLANO GRANDE</v>
          </cell>
        </row>
        <row r="1108">
          <cell r="A1108" t="str">
            <v>20003040216804</v>
          </cell>
          <cell r="B1108">
            <v>486861</v>
          </cell>
          <cell r="C1108" t="str">
            <v>20003040216804</v>
          </cell>
          <cell r="D1108" t="str">
            <v>CONECEL</v>
          </cell>
          <cell r="E1108" t="str">
            <v>DESPACHO</v>
          </cell>
          <cell r="F1108" t="str">
            <v>NORMAL</v>
          </cell>
          <cell r="G1108" t="str">
            <v>031002004136880</v>
          </cell>
          <cell r="H1108">
            <v>44922</v>
          </cell>
          <cell r="I1108" t="str">
            <v>ENTREGADO</v>
          </cell>
          <cell r="J1108">
            <v>44923</v>
          </cell>
          <cell r="K1108" t="str">
            <v xml:space="preserve">FAUSTO RODRIGO LEMA CARDENAS / </v>
          </cell>
          <cell r="L1108" t="str">
            <v>CLL GABRIELA MISTRAL 29-59 Y SANCHEZ DE ORELLANA TRBJO TALLER DE PINTURA LEMA E HIJO FRNTE AL MINISTERIO DE TRANSPORTE Y OBRAS PUBLICAS DE COTOPAXI, LATACUNGA</v>
          </cell>
          <cell r="M1108" t="str">
            <v>501571723</v>
          </cell>
          <cell r="N1108" t="str">
            <v xml:space="preserve">969049335 /  </v>
          </cell>
          <cell r="O1108" t="str">
            <v/>
          </cell>
          <cell r="P1108" t="str">
            <v>LATACUNGA</v>
          </cell>
          <cell r="Q1108" t="str">
            <v>LATACUNGA</v>
          </cell>
          <cell r="R1108" t="str">
            <v>COTOPAXI</v>
          </cell>
          <cell r="T1108" t="str">
            <v>TRAMACO</v>
          </cell>
          <cell r="U1108" t="str">
            <v>FLEXNETUIO_PROVINCIA</v>
          </cell>
          <cell r="V1108">
            <v>1</v>
          </cell>
          <cell r="W1108">
            <v>1</v>
          </cell>
          <cell r="X1108" t="str">
            <v>FLEXNET</v>
          </cell>
          <cell r="Y1108" t="str">
            <v>FLEX NET CALLE 28 DE JUNIO S/N Y GARCIA MORENO ENTRADA LLANO GRANDE</v>
          </cell>
        </row>
        <row r="1109">
          <cell r="A1109" t="str">
            <v>20003040257870</v>
          </cell>
          <cell r="B1109">
            <v>486862</v>
          </cell>
          <cell r="C1109" t="str">
            <v>20003040257870</v>
          </cell>
          <cell r="D1109" t="str">
            <v>CONECEL</v>
          </cell>
          <cell r="E1109" t="str">
            <v>DESPACHO</v>
          </cell>
          <cell r="F1109" t="str">
            <v>NORMAL</v>
          </cell>
          <cell r="G1109" t="str">
            <v>031002004136881</v>
          </cell>
          <cell r="H1109">
            <v>44922</v>
          </cell>
          <cell r="I1109" t="str">
            <v>EN_TRANSITO</v>
          </cell>
          <cell r="J1109">
            <v>44922</v>
          </cell>
          <cell r="K1109" t="str">
            <v xml:space="preserve">VALERIA SILVANA RIOFRIO ORDONEZ / </v>
          </cell>
          <cell r="L1109" t="str">
            <v>BARRIO BORJA CHARIYI N350-51 Y MATURIN CASA DE 2 PISOS COLOR CERRAMIENTO AMRILLOA 2 CUADRS ESCUELA MUNIPAL, LOJA</v>
          </cell>
          <cell r="M1109" t="str">
            <v>1104780950</v>
          </cell>
          <cell r="N1109" t="str">
            <v>989729856 /  988970713</v>
          </cell>
          <cell r="O1109" t="str">
            <v/>
          </cell>
          <cell r="P1109" t="str">
            <v>LOJA</v>
          </cell>
          <cell r="Q1109" t="str">
            <v>LOJA</v>
          </cell>
          <cell r="R1109" t="str">
            <v>LOJA</v>
          </cell>
          <cell r="T1109" t="str">
            <v>TRAMACO</v>
          </cell>
          <cell r="U1109" t="str">
            <v>FLEXNETUIO_PROVINCIA</v>
          </cell>
          <cell r="V1109">
            <v>1</v>
          </cell>
          <cell r="W1109">
            <v>1</v>
          </cell>
          <cell r="X1109" t="str">
            <v>FLEXNET</v>
          </cell>
          <cell r="Y1109" t="str">
            <v>FLEX NET CALLE 28 DE JUNIO S/N Y GARCIA MORENO ENTRADA LLANO GRANDE</v>
          </cell>
        </row>
        <row r="1110">
          <cell r="A1110" t="str">
            <v>20003040251924</v>
          </cell>
          <cell r="B1110">
            <v>486863</v>
          </cell>
          <cell r="C1110" t="str">
            <v>20003040251924</v>
          </cell>
          <cell r="D1110" t="str">
            <v>CONECEL</v>
          </cell>
          <cell r="E1110" t="str">
            <v>DESPACHO</v>
          </cell>
          <cell r="F1110" t="str">
            <v>NORMAL</v>
          </cell>
          <cell r="G1110" t="str">
            <v>TF90940</v>
          </cell>
          <cell r="H1110">
            <v>44922</v>
          </cell>
          <cell r="I1110" t="str">
            <v>EN_TRANSITO</v>
          </cell>
          <cell r="J1110">
            <v>44923</v>
          </cell>
          <cell r="K1110" t="str">
            <v>LESTHER MANUEL VALDEZ GARCIA / CABRERA COQUE CINDY DANIELA</v>
          </cell>
          <cell r="L1110" t="str">
            <v>COOP HECTOR COBOS SECTOR 4 MZ B2 VLL 16 CASA DE UN PISO SIN PINTAR, DURAN</v>
          </cell>
          <cell r="M1110" t="str">
            <v>1317708640</v>
          </cell>
          <cell r="N1110" t="str">
            <v>984564902 /  985859396</v>
          </cell>
          <cell r="P1110" t="str">
            <v>DURAN</v>
          </cell>
          <cell r="Q1110" t="str">
            <v>DURAN</v>
          </cell>
          <cell r="R1110" t="str">
            <v>GUAYAS</v>
          </cell>
          <cell r="T1110" t="str">
            <v>ITSACOURIER</v>
          </cell>
          <cell r="U1110" t="str">
            <v>FLEXNETUIO_GYE</v>
          </cell>
          <cell r="V1110">
            <v>1</v>
          </cell>
          <cell r="W1110">
            <v>1</v>
          </cell>
          <cell r="X1110" t="str">
            <v>FLEXNET</v>
          </cell>
          <cell r="Y1110" t="str">
            <v>FLEX NET CALLE 28 DE JUNIO S/N Y GARCIA MORENO ENTRADA LLANO GRANDE</v>
          </cell>
        </row>
        <row r="1111">
          <cell r="A1111" t="str">
            <v>20003040241254</v>
          </cell>
          <cell r="B1111">
            <v>486864</v>
          </cell>
          <cell r="C1111" t="str">
            <v>20003040241254</v>
          </cell>
          <cell r="D1111" t="str">
            <v>CONECEL</v>
          </cell>
          <cell r="E1111" t="str">
            <v>DESPACHO</v>
          </cell>
          <cell r="F1111" t="str">
            <v>NORMAL</v>
          </cell>
          <cell r="G1111" t="str">
            <v>GR20003040241254</v>
          </cell>
          <cell r="H1111">
            <v>44922</v>
          </cell>
          <cell r="I1111" t="str">
            <v>ENTREGADO</v>
          </cell>
          <cell r="J1111">
            <v>44923</v>
          </cell>
          <cell r="K1111" t="str">
            <v xml:space="preserve">JEFFERSON LEONARDO MACIAS MACIAS / </v>
          </cell>
          <cell r="L1111" t="str">
            <v>KM 5 Y MEDIO VIA MANTA MONTECRISTI EN LA FABRICA LA FABRIL EDIFCIIO AZUL CON GRIS FRENTE AL UPC DE MANTA, MANTA</v>
          </cell>
          <cell r="M1111" t="str">
            <v>1314545029</v>
          </cell>
          <cell r="N1111" t="str">
            <v xml:space="preserve">969685570 /  </v>
          </cell>
          <cell r="O1111" t="str">
            <v/>
          </cell>
          <cell r="P1111" t="str">
            <v>MANTA</v>
          </cell>
          <cell r="Q1111" t="str">
            <v>MANTA</v>
          </cell>
          <cell r="R1111" t="str">
            <v>MANABI</v>
          </cell>
          <cell r="U1111" t="str">
            <v>FLEXNETUIO_PROVINCIA</v>
          </cell>
          <cell r="V1111">
            <v>1</v>
          </cell>
          <cell r="W1111">
            <v>1</v>
          </cell>
          <cell r="X1111" t="str">
            <v>FLEXNET</v>
          </cell>
          <cell r="Y1111" t="str">
            <v>FLEX NET CALLE 28 DE JUNIO S/N Y GARCIA MORENO ENTRADA LLANO GRANDE</v>
          </cell>
        </row>
        <row r="1112">
          <cell r="A1112" t="str">
            <v>20003040256335</v>
          </cell>
          <cell r="B1112">
            <v>486865</v>
          </cell>
          <cell r="C1112" t="str">
            <v>20003040256335</v>
          </cell>
          <cell r="D1112" t="str">
            <v>CONECEL</v>
          </cell>
          <cell r="E1112" t="str">
            <v>DESPACHO</v>
          </cell>
          <cell r="F1112" t="str">
            <v>NORMAL</v>
          </cell>
          <cell r="G1112" t="str">
            <v/>
          </cell>
          <cell r="H1112">
            <v>44922</v>
          </cell>
          <cell r="I1112" t="str">
            <v>INCIDENCIA</v>
          </cell>
          <cell r="J1112">
            <v>44923</v>
          </cell>
          <cell r="K1112" t="str">
            <v xml:space="preserve">FAUSTO FABIAN BRAVO ESPINOSA / </v>
          </cell>
          <cell r="L1112" t="str">
            <v>CALLE EL CAMAL Y CALLE UNIVERSIDAD CATOLICA DE CUENCA FRENTE AL HOSPIRAL DE LA MUJER CASA COLOR BLANCO DE DOS PISOS, CUENCA</v>
          </cell>
          <cell r="M1112" t="str">
            <v>1104735111</v>
          </cell>
          <cell r="N1112" t="str">
            <v>984383076 /  982712253</v>
          </cell>
          <cell r="O1112" t="str">
            <v/>
          </cell>
          <cell r="P1112" t="str">
            <v>CUENCA</v>
          </cell>
          <cell r="Q1112" t="str">
            <v>CUENCA</v>
          </cell>
          <cell r="R1112" t="str">
            <v>AZUAY</v>
          </cell>
          <cell r="T1112" t="str">
            <v>ITSACOURIER</v>
          </cell>
          <cell r="U1112" t="str">
            <v>FLEXNETUIO_PROVINCIA</v>
          </cell>
          <cell r="V1112">
            <v>1</v>
          </cell>
          <cell r="W1112">
            <v>1</v>
          </cell>
          <cell r="X1112" t="str">
            <v>FLEXNET</v>
          </cell>
          <cell r="Y1112" t="str">
            <v>FLEX NET CALLE 28 DE JUNIO S/N Y GARCIA MORENO ENTRADA LLANO GRANDE</v>
          </cell>
        </row>
        <row r="1113">
          <cell r="A1113" t="str">
            <v>20003040251797</v>
          </cell>
          <cell r="B1113">
            <v>486866</v>
          </cell>
          <cell r="C1113" t="str">
            <v>20003040251797</v>
          </cell>
          <cell r="D1113" t="str">
            <v>CONECEL</v>
          </cell>
          <cell r="E1113" t="str">
            <v>DESPACHO</v>
          </cell>
          <cell r="F1113" t="str">
            <v>NORMAL</v>
          </cell>
          <cell r="G1113" t="str">
            <v>031002004136882</v>
          </cell>
          <cell r="H1113">
            <v>44922</v>
          </cell>
          <cell r="I1113" t="str">
            <v>INCIDENCIA</v>
          </cell>
          <cell r="J1113">
            <v>44923</v>
          </cell>
          <cell r="K1113" t="str">
            <v xml:space="preserve">CRISTOFER JOEL CORTEZ AQUINO / </v>
          </cell>
          <cell r="L1113" t="str">
            <v>CALLE 8VA Y ENTRE LA CALLE H Y CALLE I/CASA CELESTE REJAS BLANCAS JUNTO A UNA TIENDA, QUEVEDO</v>
          </cell>
          <cell r="M1113" t="str">
            <v>1250150206</v>
          </cell>
          <cell r="N1113" t="str">
            <v>969902774 /  963855034</v>
          </cell>
          <cell r="P1113" t="str">
            <v>QUEVEDO</v>
          </cell>
          <cell r="Q1113" t="str">
            <v>QUEVEDO</v>
          </cell>
          <cell r="R1113" t="str">
            <v>LOS RIOS</v>
          </cell>
          <cell r="T1113" t="str">
            <v>TRAMACO</v>
          </cell>
          <cell r="U1113" t="str">
            <v>FLEXNETUIO_PROVINCIA</v>
          </cell>
          <cell r="V1113">
            <v>1</v>
          </cell>
          <cell r="W1113">
            <v>1</v>
          </cell>
          <cell r="X1113" t="str">
            <v>FLEXNET</v>
          </cell>
          <cell r="Y1113" t="str">
            <v>FLEX NET CALLE 28 DE JUNIO S/N Y GARCIA MORENO ENTRADA LLANO GRANDE</v>
          </cell>
        </row>
        <row r="1114">
          <cell r="A1114" t="str">
            <v>20003040177754</v>
          </cell>
          <cell r="B1114">
            <v>486867</v>
          </cell>
          <cell r="C1114" t="str">
            <v>20003040177754</v>
          </cell>
          <cell r="D1114" t="str">
            <v>CONECEL</v>
          </cell>
          <cell r="E1114" t="str">
            <v>DESPACHO</v>
          </cell>
          <cell r="F1114" t="str">
            <v>NORMAL</v>
          </cell>
          <cell r="G1114" t="str">
            <v>031002004136883</v>
          </cell>
          <cell r="H1114">
            <v>44922</v>
          </cell>
          <cell r="I1114" t="str">
            <v>INCIDENCIA</v>
          </cell>
          <cell r="J1114">
            <v>44923</v>
          </cell>
          <cell r="K1114" t="str">
            <v>STEFANY LIZETH MORETA CAIZA / MORETA FREIRE JOSE RODOLFO</v>
          </cell>
          <cell r="L1114" t="str">
            <v>JULIO JARARAMILLO LAURIDO Y CALLE CESAR MAQUILON LA ENTREGA EN TRABAJO FETERRIA MEGACONTRUCION, AMBATO</v>
          </cell>
          <cell r="M1114" t="str">
            <v>1850449636</v>
          </cell>
          <cell r="N1114" t="str">
            <v>962746806 /  979037106</v>
          </cell>
          <cell r="O1114" t="str">
            <v/>
          </cell>
          <cell r="P1114" t="str">
            <v>AMBATO</v>
          </cell>
          <cell r="Q1114" t="str">
            <v>AMBATO</v>
          </cell>
          <cell r="R1114" t="str">
            <v>TUNGURAHUA</v>
          </cell>
          <cell r="S1114" t="str">
            <v>AMBATO</v>
          </cell>
          <cell r="T1114" t="str">
            <v>TRAMACO</v>
          </cell>
          <cell r="U1114" t="str">
            <v>FLEXNETUIO_PROVINCIA</v>
          </cell>
          <cell r="V1114">
            <v>1</v>
          </cell>
          <cell r="W1114">
            <v>1</v>
          </cell>
          <cell r="X1114" t="str">
            <v>FLEXNET</v>
          </cell>
          <cell r="Y1114" t="str">
            <v>FLEX NET CALLE 28 DE JUNIO S/N Y GARCIA MORENO ENTRADA LLANO GRANDE</v>
          </cell>
        </row>
        <row r="1115">
          <cell r="A1115" t="str">
            <v>20003040229937</v>
          </cell>
          <cell r="B1115">
            <v>486868</v>
          </cell>
          <cell r="C1115" t="str">
            <v>20003040229937</v>
          </cell>
          <cell r="D1115" t="str">
            <v>CONECEL</v>
          </cell>
          <cell r="E1115" t="str">
            <v>DESPACHO</v>
          </cell>
          <cell r="F1115" t="str">
            <v>NORMAL</v>
          </cell>
          <cell r="G1115" t="str">
            <v>031002004136884</v>
          </cell>
          <cell r="H1115">
            <v>44922</v>
          </cell>
          <cell r="I1115" t="str">
            <v>ENTREGADO</v>
          </cell>
          <cell r="J1115">
            <v>44923</v>
          </cell>
          <cell r="K1115" t="str">
            <v xml:space="preserve">EDWIN PATRICIO PAEZ CASTELO / </v>
          </cell>
          <cell r="L1115" t="str">
            <v>SECTOR SAN ALFONSO/VENEZUELA Y LARREA/CASA 2P CAFE/MEDIA CUADRA COLEGIO LA SALLE, RIOBAMBA</v>
          </cell>
          <cell r="M1115" t="str">
            <v>650021645</v>
          </cell>
          <cell r="N1115" t="str">
            <v>984787427 /  984327977</v>
          </cell>
          <cell r="O1115" t="str">
            <v/>
          </cell>
          <cell r="P1115" t="str">
            <v>RIOBAMBA</v>
          </cell>
          <cell r="Q1115" t="str">
            <v>RIOBAMBA</v>
          </cell>
          <cell r="R1115" t="str">
            <v>CHIMBORAZO</v>
          </cell>
          <cell r="T1115" t="str">
            <v>TRAMACO</v>
          </cell>
          <cell r="U1115" t="str">
            <v>FLEXNETUIO_PROVINCIA</v>
          </cell>
          <cell r="V1115">
            <v>1</v>
          </cell>
          <cell r="W1115">
            <v>1</v>
          </cell>
          <cell r="X1115" t="str">
            <v>FLEXNET</v>
          </cell>
          <cell r="Y1115" t="str">
            <v>FLEX NET CALLE 28 DE JUNIO S/N Y GARCIA MORENO ENTRADA LLANO GRANDE</v>
          </cell>
        </row>
        <row r="1116">
          <cell r="A1116" t="str">
            <v>20003040257644</v>
          </cell>
          <cell r="B1116">
            <v>486869</v>
          </cell>
          <cell r="C1116" t="str">
            <v>20003040257644</v>
          </cell>
          <cell r="D1116" t="str">
            <v>CONECEL</v>
          </cell>
          <cell r="E1116" t="str">
            <v>DESPACHO</v>
          </cell>
          <cell r="F1116" t="str">
            <v>NORMAL</v>
          </cell>
          <cell r="G1116" t="str">
            <v>FT76891</v>
          </cell>
          <cell r="H1116">
            <v>44922</v>
          </cell>
          <cell r="I1116" t="str">
            <v>COORDINADO</v>
          </cell>
          <cell r="J1116">
            <v>44923</v>
          </cell>
          <cell r="K1116" t="str">
            <v xml:space="preserve">ADRIANA GENOVEVA SILVA CARRILLO / </v>
          </cell>
          <cell r="L1116" t="str">
            <v>CALLE ALBACETE Y MADRID DENTRO DEL CONJUNTO LIMANAR 1 CS N108-1 FRENTE AL CONJUNTO SAID, QUITO</v>
          </cell>
          <cell r="M1116" t="str">
            <v>602481137</v>
          </cell>
          <cell r="N1116" t="str">
            <v>982453327 /  978963265</v>
          </cell>
          <cell r="P1116" t="str">
            <v>QUITO</v>
          </cell>
          <cell r="Q1116" t="str">
            <v>QUITO</v>
          </cell>
          <cell r="R1116" t="str">
            <v>PICHINCHA</v>
          </cell>
          <cell r="T1116" t="str">
            <v>FLEXTRANS UIO</v>
          </cell>
          <cell r="U1116" t="str">
            <v>FLEXNETUIO_LOCAL</v>
          </cell>
          <cell r="V1116">
            <v>1</v>
          </cell>
          <cell r="W1116">
            <v>1</v>
          </cell>
          <cell r="X1116" t="str">
            <v>FLEXNET</v>
          </cell>
          <cell r="Y1116" t="str">
            <v>FLEX NET CALLE 28 DE JUNIO S/N Y GARCIA MORENO ENTRADA LLANO GRANDE</v>
          </cell>
        </row>
        <row r="1117">
          <cell r="A1117" t="str">
            <v>20003040979087</v>
          </cell>
          <cell r="B1117">
            <v>486870</v>
          </cell>
          <cell r="C1117" t="str">
            <v>20003040979087</v>
          </cell>
          <cell r="D1117" t="str">
            <v>CONECEL</v>
          </cell>
          <cell r="E1117" t="str">
            <v>DESPACHO</v>
          </cell>
          <cell r="F1117" t="str">
            <v>NORMAL</v>
          </cell>
          <cell r="G1117" t="str">
            <v>031002004136885</v>
          </cell>
          <cell r="H1117">
            <v>44922</v>
          </cell>
          <cell r="I1117" t="str">
            <v>ENTREGADO</v>
          </cell>
          <cell r="J1117">
            <v>44923</v>
          </cell>
          <cell r="K1117" t="str">
            <v xml:space="preserve">ANDERSON JAVIER CHALPARIZAN TAPIA / </v>
          </cell>
          <cell r="L1117" t="str">
            <v>JUAN LEON MERA Y PJE RAFAEL GARCIA GOYENA DE DOS PISO COLOR BLANCO DIAGONAL A METALICAS LUCHO Y ALADO DE TIENDA CYBER ANNIE, TULCAN</v>
          </cell>
          <cell r="M1117" t="str">
            <v>450239520</v>
          </cell>
          <cell r="N1117" t="str">
            <v xml:space="preserve">969657010 /  </v>
          </cell>
          <cell r="O1117" t="str">
            <v/>
          </cell>
          <cell r="P1117" t="str">
            <v>TULCAN</v>
          </cell>
          <cell r="Q1117" t="str">
            <v>TULCAN</v>
          </cell>
          <cell r="R1117" t="str">
            <v>CARCHI</v>
          </cell>
          <cell r="S1117" t="str">
            <v/>
          </cell>
          <cell r="T1117" t="str">
            <v>TRAMACO</v>
          </cell>
          <cell r="U1117" t="str">
            <v>FLEXNETUIO_PROVINCIA</v>
          </cell>
          <cell r="V1117">
            <v>1</v>
          </cell>
          <cell r="W1117">
            <v>1</v>
          </cell>
          <cell r="X1117" t="str">
            <v>FLEXNET</v>
          </cell>
          <cell r="Y1117" t="str">
            <v>FLEX NET CALLE 28 DE JUNIO S/N Y GARCIA MORENO ENTRADA LLANO GRANDE</v>
          </cell>
        </row>
        <row r="1118">
          <cell r="A1118" t="str">
            <v>20003040979132</v>
          </cell>
          <cell r="B1118">
            <v>486871</v>
          </cell>
          <cell r="C1118" t="str">
            <v>20003040979132</v>
          </cell>
          <cell r="D1118" t="str">
            <v>CONECEL</v>
          </cell>
          <cell r="E1118" t="str">
            <v>DESPACHO</v>
          </cell>
          <cell r="F1118" t="str">
            <v>NORMAL</v>
          </cell>
          <cell r="G1118" t="str">
            <v>GR20003040979132</v>
          </cell>
          <cell r="H1118">
            <v>44922</v>
          </cell>
          <cell r="I1118" t="str">
            <v>ENTREGADO</v>
          </cell>
          <cell r="J1118">
            <v>44923</v>
          </cell>
          <cell r="K1118" t="str">
            <v xml:space="preserve">ANDRES PAUL DELGADO MUESES / </v>
          </cell>
          <cell r="L1118" t="str">
            <v>CIUDADELA CENTRAL /AV COMUNIDAD COLORADOS DEL BUAH Y AV DE LOS COLONOS COLOR BLANCO UN PISO FRENTE AL HOSPITAL SANTO DOMINGO, SANTO DOMINGO</v>
          </cell>
          <cell r="M1118" t="str">
            <v>2350027138</v>
          </cell>
          <cell r="N1118" t="str">
            <v>997821069 /  966819420</v>
          </cell>
          <cell r="P1118" t="str">
            <v>SANTO DOMINGO</v>
          </cell>
          <cell r="Q1118" t="str">
            <v>SANTO DOMINGO</v>
          </cell>
          <cell r="R1118" t="str">
            <v>SANTO DOMINGO DE LOS TSACHILAS</v>
          </cell>
          <cell r="U1118" t="str">
            <v>FLEXNETUIO_PROVINCIA</v>
          </cell>
          <cell r="V1118">
            <v>1</v>
          </cell>
          <cell r="W1118">
            <v>1</v>
          </cell>
          <cell r="X1118" t="str">
            <v>FLEXNET</v>
          </cell>
          <cell r="Y1118" t="str">
            <v>FLEX NET CALLE 28 DE JUNIO S/N Y GARCIA MORENO ENTRADA LLANO GRANDE</v>
          </cell>
        </row>
        <row r="1119">
          <cell r="A1119" t="str">
            <v>20003032741225</v>
          </cell>
          <cell r="B1119">
            <v>486872</v>
          </cell>
          <cell r="C1119" t="str">
            <v>20003032741225</v>
          </cell>
          <cell r="D1119" t="str">
            <v>CONECEL</v>
          </cell>
          <cell r="E1119" t="str">
            <v>DESPACHO</v>
          </cell>
          <cell r="F1119" t="str">
            <v>NORMAL</v>
          </cell>
          <cell r="G1119" t="str">
            <v>031002004136886</v>
          </cell>
          <cell r="H1119">
            <v>44922</v>
          </cell>
          <cell r="I1119" t="str">
            <v>ENTREGADO</v>
          </cell>
          <cell r="J1119">
            <v>44923</v>
          </cell>
          <cell r="K1119" t="str">
            <v xml:space="preserve">MANUEL OCTAVIO PANDO AYALA / </v>
          </cell>
          <cell r="L1119" t="str">
            <v>CALLE SALVADOR BUSTAMANTE CELI Y NUEVA YORK DIAGONAL AL COLEGIO MILITAR EN LA EMPRESA DE PEPSI, LOJA</v>
          </cell>
          <cell r="M1119" t="str">
            <v>104412366</v>
          </cell>
          <cell r="N1119" t="str">
            <v xml:space="preserve">969627020 /  </v>
          </cell>
          <cell r="O1119" t="str">
            <v/>
          </cell>
          <cell r="P1119" t="str">
            <v>LOJA</v>
          </cell>
          <cell r="Q1119" t="str">
            <v>LOJA</v>
          </cell>
          <cell r="R1119" t="str">
            <v>LOJA</v>
          </cell>
          <cell r="T1119" t="str">
            <v>TRAMACO</v>
          </cell>
          <cell r="U1119" t="str">
            <v>FLEXNETUIO_PROVINCIA</v>
          </cell>
          <cell r="V1119">
            <v>1</v>
          </cell>
          <cell r="W1119">
            <v>1</v>
          </cell>
          <cell r="X1119" t="str">
            <v>FLEXNET</v>
          </cell>
          <cell r="Y1119" t="str">
            <v>FLEX NET CALLE 28 DE JUNIO S/N Y GARCIA MORENO ENTRADA LLANO GRANDE</v>
          </cell>
        </row>
        <row r="1120">
          <cell r="A1120" t="str">
            <v>20003041315044</v>
          </cell>
          <cell r="B1120">
            <v>486873</v>
          </cell>
          <cell r="C1120" t="str">
            <v>20003041315044</v>
          </cell>
          <cell r="D1120" t="str">
            <v>CONECEL</v>
          </cell>
          <cell r="E1120" t="str">
            <v>DESPACHO</v>
          </cell>
          <cell r="F1120" t="str">
            <v>NORMAL</v>
          </cell>
          <cell r="G1120" t="str">
            <v>FT76888</v>
          </cell>
          <cell r="H1120">
            <v>44922</v>
          </cell>
          <cell r="I1120" t="str">
            <v>COORDINADO</v>
          </cell>
          <cell r="J1120">
            <v>44923</v>
          </cell>
          <cell r="K1120" t="str">
            <v xml:space="preserve">CONSUELO JHOSELIN PEREZ ESPIN / </v>
          </cell>
          <cell r="L1120" t="str">
            <v>EN COLINAS DEL NORTE CALLE B-56 LOTE 1 CASA OE6-408 DE DOS PISOS COLOR GRIS FRENTE A LA TIENDA VIVERES ALEMAN, QUITO</v>
          </cell>
          <cell r="M1120" t="str">
            <v>1725158636</v>
          </cell>
          <cell r="N1120" t="str">
            <v xml:space="preserve">958609731 /  </v>
          </cell>
          <cell r="O1120" t="str">
            <v/>
          </cell>
          <cell r="P1120" t="str">
            <v>QUITO</v>
          </cell>
          <cell r="Q1120" t="str">
            <v>QUITO</v>
          </cell>
          <cell r="R1120" t="str">
            <v>PICHINCHA</v>
          </cell>
          <cell r="T1120" t="str">
            <v>ITSACOURIER</v>
          </cell>
          <cell r="U1120" t="str">
            <v>FLEXNETUIO_LOCAL</v>
          </cell>
          <cell r="V1120">
            <v>1</v>
          </cell>
          <cell r="W1120">
            <v>1</v>
          </cell>
          <cell r="X1120" t="str">
            <v>FLEXNET</v>
          </cell>
          <cell r="Y1120" t="str">
            <v>FLEX NET CALLE 28 DE JUNIO S/N Y GARCIA MORENO ENTRADA LLANO GRANDE</v>
          </cell>
        </row>
        <row r="1121">
          <cell r="A1121" t="str">
            <v>20003041399063</v>
          </cell>
          <cell r="B1121">
            <v>486874</v>
          </cell>
          <cell r="C1121" t="str">
            <v>20003041399063</v>
          </cell>
          <cell r="D1121" t="str">
            <v>CONECEL</v>
          </cell>
          <cell r="E1121" t="str">
            <v>DESPACHO</v>
          </cell>
          <cell r="F1121" t="str">
            <v>NORMAL</v>
          </cell>
          <cell r="G1121" t="str">
            <v>TF90941</v>
          </cell>
          <cell r="H1121">
            <v>44922</v>
          </cell>
          <cell r="I1121" t="str">
            <v>ENTREGADO</v>
          </cell>
          <cell r="J1121">
            <v>44923</v>
          </cell>
          <cell r="K1121" t="str">
            <v xml:space="preserve">THAIZ ROMINA TORRES MANTUANO / </v>
          </cell>
          <cell r="L1121" t="str">
            <v>VENEZUELA 1605 Y JOSE DE ANTEPARA/BLOQUES DEL SEGURO NO1/FRENTE A ELECTRONICA CASTRO 5 PISOS EDIFICIO VERDE JUNTO PUENTE DE MACHALA, GUAYAQUIL</v>
          </cell>
          <cell r="M1121" t="str">
            <v>924422017</v>
          </cell>
          <cell r="N1121" t="str">
            <v>987042729 /  962748891</v>
          </cell>
          <cell r="P1121" t="str">
            <v>GUAYAQUIL</v>
          </cell>
          <cell r="Q1121" t="str">
            <v>GUAYAQUIL</v>
          </cell>
          <cell r="R1121" t="str">
            <v>GUAYAS</v>
          </cell>
          <cell r="T1121" t="str">
            <v>ITSACOURIER</v>
          </cell>
          <cell r="U1121" t="str">
            <v>FLEXNETUIO_GYE</v>
          </cell>
          <cell r="V1121">
            <v>1</v>
          </cell>
          <cell r="W1121">
            <v>1</v>
          </cell>
          <cell r="X1121" t="str">
            <v>FLEXNET</v>
          </cell>
          <cell r="Y1121" t="str">
            <v>FLEX NET CALLE 28 DE JUNIO S/N Y GARCIA MORENO ENTRADA LLANO GRANDE</v>
          </cell>
        </row>
        <row r="1122">
          <cell r="A1122" t="str">
            <v>20003035532801</v>
          </cell>
          <cell r="B1122">
            <v>486875</v>
          </cell>
          <cell r="C1122" t="str">
            <v>20003035532801</v>
          </cell>
          <cell r="D1122" t="str">
            <v>CONECEL</v>
          </cell>
          <cell r="E1122" t="str">
            <v>DESPACHO</v>
          </cell>
          <cell r="F1122" t="str">
            <v>NORMAL</v>
          </cell>
          <cell r="G1122" t="str">
            <v>031002004136887</v>
          </cell>
          <cell r="H1122">
            <v>44922</v>
          </cell>
          <cell r="I1122" t="str">
            <v>ENTREGADO</v>
          </cell>
          <cell r="J1122">
            <v>44923</v>
          </cell>
          <cell r="K1122" t="str">
            <v xml:space="preserve">CRISTHIAN VECHEREL ANDRADE / </v>
          </cell>
          <cell r="L1122" t="str">
            <v>CIUDADELA FATIMA CALLE SIMON BOLIVAR Y 1RA TRANSVERSAL/RECIBEN EN RESTAURAT ENCEBOLLADOS MAMI LINDA CASA COLOR NARANJA, PORTOVIEJO</v>
          </cell>
          <cell r="M1122" t="str">
            <v>1314829464</v>
          </cell>
          <cell r="N1122" t="str">
            <v>978803452 /  988429506</v>
          </cell>
          <cell r="O1122" t="str">
            <v/>
          </cell>
          <cell r="P1122" t="str">
            <v>PORTOVIEJO</v>
          </cell>
          <cell r="Q1122" t="str">
            <v>PORTOVIEJO</v>
          </cell>
          <cell r="R1122" t="str">
            <v>MANABI</v>
          </cell>
          <cell r="T1122" t="str">
            <v>TRAMACO</v>
          </cell>
          <cell r="U1122" t="str">
            <v>FLEXNETUIO_PROVINCIA</v>
          </cell>
          <cell r="V1122">
            <v>1</v>
          </cell>
          <cell r="W1122">
            <v>1</v>
          </cell>
          <cell r="X1122" t="str">
            <v>FLEXNET</v>
          </cell>
          <cell r="Y1122" t="str">
            <v>FLEX NET CALLE 28 DE JUNIO S/N Y GARCIA MORENO ENTRADA LLANO GRANDE</v>
          </cell>
        </row>
        <row r="1123">
          <cell r="A1123" t="str">
            <v>20003036028482</v>
          </cell>
          <cell r="B1123">
            <v>486876</v>
          </cell>
          <cell r="C1123" t="str">
            <v>20003036028482</v>
          </cell>
          <cell r="D1123" t="str">
            <v>CONECEL</v>
          </cell>
          <cell r="E1123" t="str">
            <v>DESPACHO</v>
          </cell>
          <cell r="F1123" t="str">
            <v>NORMAL</v>
          </cell>
          <cell r="G1123" t="str">
            <v>GR20003036028482</v>
          </cell>
          <cell r="H1123">
            <v>44922</v>
          </cell>
          <cell r="I1123" t="str">
            <v>INCIDENCIA</v>
          </cell>
          <cell r="J1123">
            <v>44923</v>
          </cell>
          <cell r="K1123" t="str">
            <v xml:space="preserve">MATILDE ALEXANDRA QUINTERO TAMAYO / </v>
          </cell>
          <cell r="L1123" t="str">
            <v>TRABJO CALLE RIO YANUNCAY 430 Y AV LAS DELICIAS EN EL RESTAURANTE ENCOCADOS DE ZOILA FRENTE DE LA CLINICA SAN MARCOS, SANTO DOMINGO</v>
          </cell>
          <cell r="M1123" t="str">
            <v>802191601</v>
          </cell>
          <cell r="N1123" t="str">
            <v>987702492 /  297097541</v>
          </cell>
          <cell r="O1123" t="str">
            <v/>
          </cell>
          <cell r="P1123" t="str">
            <v>SANTO DOMINGO</v>
          </cell>
          <cell r="Q1123" t="str">
            <v>SANTO DOMINGO</v>
          </cell>
          <cell r="R1123" t="str">
            <v>SANTO DOMINGO DE LOS TSACHILAS</v>
          </cell>
          <cell r="U1123" t="str">
            <v>FLEXNETUIO_PROVINCIA</v>
          </cell>
          <cell r="V1123">
            <v>1</v>
          </cell>
          <cell r="W1123">
            <v>1</v>
          </cell>
          <cell r="X1123" t="str">
            <v>FLEXNET</v>
          </cell>
          <cell r="Y1123" t="str">
            <v>FLEX NET CALLE 28 DE JUNIO S/N Y GARCIA MORENO ENTRADA LLANO GRANDE</v>
          </cell>
        </row>
        <row r="1124">
          <cell r="A1124" t="str">
            <v>20003040242414</v>
          </cell>
          <cell r="B1124">
            <v>486877</v>
          </cell>
          <cell r="C1124" t="str">
            <v>20003040242414</v>
          </cell>
          <cell r="D1124" t="str">
            <v>CONECEL</v>
          </cell>
          <cell r="E1124" t="str">
            <v>DESPACHO</v>
          </cell>
          <cell r="F1124" t="str">
            <v>NORMAL</v>
          </cell>
          <cell r="G1124" t="str">
            <v>TF90942</v>
          </cell>
          <cell r="H1124">
            <v>44922</v>
          </cell>
          <cell r="I1124" t="str">
            <v>EN_TRANSITO</v>
          </cell>
          <cell r="J1124">
            <v>44923</v>
          </cell>
          <cell r="K1124" t="str">
            <v xml:space="preserve">ANDREA ESTEFANIA AGUIRRE PILCO / </v>
          </cell>
          <cell r="L1124" t="str">
            <v>CDLA LOS HELECHOS MZ 14 SECTOR 5 VILLA 18 CASA 1 PIS BEIGE JUNTO A PORTON BLANCO A 1 CUADRA DE LA CANCHA, DURAN</v>
          </cell>
          <cell r="M1124" t="str">
            <v>928815752</v>
          </cell>
          <cell r="N1124" t="str">
            <v>963386358 /  90758629</v>
          </cell>
          <cell r="P1124" t="str">
            <v>DURAN</v>
          </cell>
          <cell r="Q1124" t="str">
            <v>DURAN</v>
          </cell>
          <cell r="R1124" t="str">
            <v>GUAYAS</v>
          </cell>
          <cell r="T1124" t="str">
            <v>ITSACOURIER</v>
          </cell>
          <cell r="U1124" t="str">
            <v>FLEXNETUIO_GYE</v>
          </cell>
          <cell r="V1124">
            <v>1</v>
          </cell>
          <cell r="W1124">
            <v>1</v>
          </cell>
          <cell r="X1124" t="str">
            <v>FLEXNET</v>
          </cell>
          <cell r="Y1124" t="str">
            <v>FLEX NET CALLE 28 DE JUNIO S/N Y GARCIA MORENO ENTRADA LLANO GRANDE</v>
          </cell>
        </row>
        <row r="1125">
          <cell r="A1125" t="str">
            <v>20003041321118</v>
          </cell>
          <cell r="B1125">
            <v>486878</v>
          </cell>
          <cell r="C1125" t="str">
            <v>20003041321118</v>
          </cell>
          <cell r="D1125" t="str">
            <v>CONECEL</v>
          </cell>
          <cell r="E1125" t="str">
            <v>DESPACHO</v>
          </cell>
          <cell r="F1125" t="str">
            <v>NORMAL</v>
          </cell>
          <cell r="G1125" t="str">
            <v>FTS45378</v>
          </cell>
          <cell r="H1125">
            <v>44922</v>
          </cell>
          <cell r="I1125" t="str">
            <v>ENTREGADO</v>
          </cell>
          <cell r="J1125">
            <v>44922</v>
          </cell>
          <cell r="K1125" t="str">
            <v xml:space="preserve">BYRON ROBERTO ARBOLEDA ANDRADE / </v>
          </cell>
          <cell r="L1125" t="str">
            <v>CALLE LA PRADERA N30-26 Y CALLE SAN SALVADOR DETRAS DE LA BIBLIOTECA FLACSO EN EL EDIFICIO COORPORATIVO OMEGA, QUITO</v>
          </cell>
          <cell r="M1125" t="str">
            <v>1722796743</v>
          </cell>
          <cell r="N1125" t="str">
            <v>983279479 /  997974816</v>
          </cell>
          <cell r="O1125" t="str">
            <v/>
          </cell>
          <cell r="P1125" t="str">
            <v>QUITO</v>
          </cell>
          <cell r="Q1125" t="str">
            <v>QUITO</v>
          </cell>
          <cell r="R1125" t="str">
            <v>PICHINCHA</v>
          </cell>
          <cell r="T1125" t="str">
            <v>TRANSERVISS</v>
          </cell>
          <cell r="U1125" t="str">
            <v>FLEXNETUIO_LOCAL</v>
          </cell>
          <cell r="V1125">
            <v>1</v>
          </cell>
          <cell r="W1125">
            <v>1</v>
          </cell>
          <cell r="X1125" t="str">
            <v>FLEXNET</v>
          </cell>
          <cell r="Y1125" t="str">
            <v>FLEX NET CALLE 28 DE JUNIO S/N Y GARCIA MORENO ENTRADA LLANO GRANDE</v>
          </cell>
        </row>
        <row r="1126">
          <cell r="A1126" t="str">
            <v>20003040171616</v>
          </cell>
          <cell r="B1126">
            <v>486879</v>
          </cell>
          <cell r="C1126" t="str">
            <v>20003040171616</v>
          </cell>
          <cell r="D1126" t="str">
            <v>CONECEL</v>
          </cell>
          <cell r="E1126" t="str">
            <v>DESPACHO</v>
          </cell>
          <cell r="F1126" t="str">
            <v>NORMAL</v>
          </cell>
          <cell r="G1126" t="str">
            <v>FT76892</v>
          </cell>
          <cell r="H1126">
            <v>44922</v>
          </cell>
          <cell r="I1126" t="str">
            <v>COORDINADO</v>
          </cell>
          <cell r="J1126">
            <v>44923</v>
          </cell>
          <cell r="K1126" t="str">
            <v xml:space="preserve">BENAVIDES MOROCHO RONALD LEANDRO / </v>
          </cell>
          <cell r="L1126" t="str">
            <v>CALLE MARQUESA DE SOLANDA Y MANUEL BURBANO CASA DE 3 PISOS COLOR CEMENTOA DOS CUADRAS DE LA ESCUELA JOAQUIN SANCHEZ ORELLANA, QUITO</v>
          </cell>
          <cell r="M1126" t="str">
            <v>1751523208</v>
          </cell>
          <cell r="N1126" t="str">
            <v xml:space="preserve">978747235 /  </v>
          </cell>
          <cell r="O1126" t="str">
            <v/>
          </cell>
          <cell r="P1126" t="str">
            <v>QUITO</v>
          </cell>
          <cell r="Q1126" t="str">
            <v>QUITO</v>
          </cell>
          <cell r="R1126" t="str">
            <v>PICHINCHA</v>
          </cell>
          <cell r="T1126" t="str">
            <v>FLEXTRANS UIO</v>
          </cell>
          <cell r="U1126" t="str">
            <v>FLEXNETUIO_LOCAL</v>
          </cell>
          <cell r="V1126">
            <v>1</v>
          </cell>
          <cell r="W1126">
            <v>1</v>
          </cell>
          <cell r="X1126" t="str">
            <v>FLEXNET</v>
          </cell>
          <cell r="Y1126" t="str">
            <v>FLEX NET CALLE 28 DE JUNIO S/N Y GARCIA MORENO ENTRADA LLANO GRANDE</v>
          </cell>
        </row>
        <row r="1127">
          <cell r="A1127" t="str">
            <v>20003037029244</v>
          </cell>
          <cell r="B1127">
            <v>486880</v>
          </cell>
          <cell r="C1127" t="str">
            <v>20003037029244</v>
          </cell>
          <cell r="D1127" t="str">
            <v>CONECEL</v>
          </cell>
          <cell r="E1127" t="str">
            <v>DESPACHO</v>
          </cell>
          <cell r="F1127" t="str">
            <v>NORMAL</v>
          </cell>
          <cell r="G1127" t="str">
            <v>FT76878</v>
          </cell>
          <cell r="H1127">
            <v>44922</v>
          </cell>
          <cell r="I1127" t="str">
            <v>COORDINADO</v>
          </cell>
          <cell r="J1127">
            <v>44923</v>
          </cell>
          <cell r="K1127" t="str">
            <v xml:space="preserve">ANGIE JAMILETH CALDERON ANZULES / </v>
          </cell>
          <cell r="L1127" t="str">
            <v>CALLE 19 DE DICIEMBRE Y QUITO EJE TRANSVERSAL ENTREGAR EN PUESTO DE MOTE FRENTE HELADERIA PIRAMIDE NAYON, QUITO</v>
          </cell>
          <cell r="M1127" t="str">
            <v>1317031324</v>
          </cell>
          <cell r="N1127" t="str">
            <v xml:space="preserve">969496297 /  </v>
          </cell>
          <cell r="O1127" t="str">
            <v/>
          </cell>
          <cell r="P1127" t="str">
            <v>QUITO</v>
          </cell>
          <cell r="Q1127" t="str">
            <v>QUITO</v>
          </cell>
          <cell r="R1127" t="str">
            <v>PICHINCHA</v>
          </cell>
          <cell r="T1127" t="str">
            <v>FLEXTRANS UIO</v>
          </cell>
          <cell r="U1127" t="str">
            <v>FLEXNETUIO_LOCAL</v>
          </cell>
          <cell r="V1127">
            <v>1</v>
          </cell>
          <cell r="W1127">
            <v>1</v>
          </cell>
          <cell r="X1127" t="str">
            <v>FLEXNET</v>
          </cell>
          <cell r="Y1127" t="str">
            <v>FLEX NET CALLE 28 DE JUNIO S/N Y GARCIA MORENO ENTRADA LLANO GRANDE</v>
          </cell>
        </row>
        <row r="1128">
          <cell r="A1128" t="str">
            <v>20003035529326</v>
          </cell>
          <cell r="B1128">
            <v>486881</v>
          </cell>
          <cell r="C1128" t="str">
            <v>20003035529326</v>
          </cell>
          <cell r="D1128" t="str">
            <v>CONECEL</v>
          </cell>
          <cell r="E1128" t="str">
            <v>DESPACHO</v>
          </cell>
          <cell r="F1128" t="str">
            <v>NORMAL</v>
          </cell>
          <cell r="G1128" t="str">
            <v>FT76886</v>
          </cell>
          <cell r="H1128">
            <v>44922</v>
          </cell>
          <cell r="I1128" t="str">
            <v>ENTREGADO</v>
          </cell>
          <cell r="J1128">
            <v>44923</v>
          </cell>
          <cell r="K1128" t="str">
            <v xml:space="preserve">GABRIELA PRISCILA LEON OROZCO / </v>
          </cell>
          <cell r="L1128" t="str">
            <v>AV EL INCA E4-62 Y JOSE VIVANCO/ EMPRESA SHARLOTE ENGLISH SCHOOL JUNTO A GASOLINERA PRIMAX, QUITO</v>
          </cell>
          <cell r="M1128" t="str">
            <v>1102959036</v>
          </cell>
          <cell r="N1128" t="str">
            <v xml:space="preserve">979339749 /  </v>
          </cell>
          <cell r="O1128" t="str">
            <v/>
          </cell>
          <cell r="P1128" t="str">
            <v>QUITO</v>
          </cell>
          <cell r="Q1128" t="str">
            <v>QUITO</v>
          </cell>
          <cell r="R1128" t="str">
            <v>PICHINCHA</v>
          </cell>
          <cell r="T1128" t="str">
            <v>ITSACOURIER</v>
          </cell>
          <cell r="U1128" t="str">
            <v>FLEXNETUIO_LOCAL</v>
          </cell>
          <cell r="V1128">
            <v>1</v>
          </cell>
          <cell r="W1128">
            <v>1</v>
          </cell>
          <cell r="X1128" t="str">
            <v>FLEXNET</v>
          </cell>
          <cell r="Y1128" t="str">
            <v>FLEX NET CALLE 28 DE JUNIO S/N Y GARCIA MORENO ENTRADA LLANO GRANDE</v>
          </cell>
        </row>
        <row r="1129">
          <cell r="A1129" t="str">
            <v>20003041298251</v>
          </cell>
          <cell r="B1129">
            <v>486882</v>
          </cell>
          <cell r="C1129" t="str">
            <v>20003041298251</v>
          </cell>
          <cell r="D1129" t="str">
            <v>CONECEL</v>
          </cell>
          <cell r="E1129" t="str">
            <v>DESPACHO</v>
          </cell>
          <cell r="F1129" t="str">
            <v>NORMAL</v>
          </cell>
          <cell r="G1129" t="str">
            <v>FT76890</v>
          </cell>
          <cell r="H1129">
            <v>44922</v>
          </cell>
          <cell r="I1129" t="str">
            <v>COORDINADO</v>
          </cell>
          <cell r="J1129">
            <v>44923</v>
          </cell>
          <cell r="K1129" t="str">
            <v xml:space="preserve">OLGER JOEL ESPINOZA MUNARIZ / </v>
          </cell>
          <cell r="L1129" t="str">
            <v>CALLE MARISCAL Y PAZMINO EN EL EDIFICIO DE COLOR ROSADO A MEDIA CUADRA DE LA SEDE SOCIAL 1997, QUITO</v>
          </cell>
          <cell r="M1129" t="str">
            <v>1710162205</v>
          </cell>
          <cell r="N1129" t="str">
            <v>987697423 /  98769742</v>
          </cell>
          <cell r="P1129" t="str">
            <v>QUITO</v>
          </cell>
          <cell r="Q1129" t="str">
            <v>QUITO</v>
          </cell>
          <cell r="R1129" t="str">
            <v>PICHINCHA</v>
          </cell>
          <cell r="U1129" t="str">
            <v>FLEXNETUIO_LOCAL</v>
          </cell>
          <cell r="V1129">
            <v>1</v>
          </cell>
          <cell r="W1129">
            <v>1</v>
          </cell>
          <cell r="X1129" t="str">
            <v>FLEXNET</v>
          </cell>
          <cell r="Y1129" t="str">
            <v>FLEX NET CALLE 28 DE JUNIO S/N Y GARCIA MORENO ENTRADA LLANO GRANDE</v>
          </cell>
        </row>
        <row r="1130">
          <cell r="A1130" t="str">
            <v>20003040976088</v>
          </cell>
          <cell r="B1130">
            <v>486883</v>
          </cell>
          <cell r="C1130" t="str">
            <v>20003040976088</v>
          </cell>
          <cell r="D1130" t="str">
            <v>CONECEL</v>
          </cell>
          <cell r="E1130" t="str">
            <v>DESPACHO</v>
          </cell>
          <cell r="F1130" t="str">
            <v>NORMAL</v>
          </cell>
          <cell r="G1130" t="str">
            <v>FT76887</v>
          </cell>
          <cell r="H1130">
            <v>44922</v>
          </cell>
          <cell r="I1130" t="str">
            <v>COORDINADO</v>
          </cell>
          <cell r="J1130">
            <v>44923</v>
          </cell>
          <cell r="K1130" t="str">
            <v xml:space="preserve">MARIELA VERONICA YAR ACOSTA / </v>
          </cell>
          <cell r="L1130" t="str">
            <v>CALLE HECTOR CHICA OE1-202 Y SEGUNDO CHIMBORAZO EN LA URBANIZACION ACOSTA SOBERON EN EL PRIMER PISO DIAGONAL A LA FARMACIA CRUZ AZUL, QUITO</v>
          </cell>
          <cell r="M1130" t="str">
            <v>1715045777</v>
          </cell>
          <cell r="N1130" t="str">
            <v>998067769 /  984903316</v>
          </cell>
          <cell r="O1130" t="str">
            <v/>
          </cell>
          <cell r="P1130" t="str">
            <v>QUITO</v>
          </cell>
          <cell r="Q1130" t="str">
            <v>QUITO</v>
          </cell>
          <cell r="R1130" t="str">
            <v>PICHINCHA</v>
          </cell>
          <cell r="T1130" t="str">
            <v>FLEXTRANS UIO</v>
          </cell>
          <cell r="U1130" t="str">
            <v>FLEXNETUIO_LOCAL</v>
          </cell>
          <cell r="V1130">
            <v>1</v>
          </cell>
          <cell r="W1130">
            <v>1</v>
          </cell>
          <cell r="X1130" t="str">
            <v>FLEXNET</v>
          </cell>
          <cell r="Y1130" t="str">
            <v>FLEX NET CALLE 28 DE JUNIO S/N Y GARCIA MORENO ENTRADA LLANO GRANDE</v>
          </cell>
        </row>
        <row r="1131">
          <cell r="A1131" t="str">
            <v>20003040246843</v>
          </cell>
          <cell r="B1131">
            <v>486884</v>
          </cell>
          <cell r="C1131" t="str">
            <v>20003040246843</v>
          </cell>
          <cell r="D1131" t="str">
            <v>CONECEL</v>
          </cell>
          <cell r="E1131" t="str">
            <v>DESPACHO</v>
          </cell>
          <cell r="F1131" t="str">
            <v>NORMAL</v>
          </cell>
          <cell r="G1131" t="str">
            <v>FT76889</v>
          </cell>
          <cell r="H1131">
            <v>44922</v>
          </cell>
          <cell r="I1131" t="str">
            <v>ENTREGADO</v>
          </cell>
          <cell r="J1131">
            <v>44923</v>
          </cell>
          <cell r="K1131" t="str">
            <v>JEFFERSON EDUARDO TUAPANTA LEMA / PAUCAR SANGOQUIZA JOHANNA STEFANIA</v>
          </cell>
          <cell r="L1131" t="str">
            <v>AV INTEROCEANICA KM 12 Y MEDIO Y AV FLORENCIA EN EL HOSPITAL DE LOS VALLES JUNTO AL CENTRO COMERCIAL LA SCALA, QUITO</v>
          </cell>
          <cell r="M1131" t="str">
            <v>503751398</v>
          </cell>
          <cell r="N1131" t="str">
            <v>960507736 /  959190733</v>
          </cell>
          <cell r="O1131" t="str">
            <v/>
          </cell>
          <cell r="P1131" t="str">
            <v>QUITO</v>
          </cell>
          <cell r="Q1131" t="str">
            <v>QUITO</v>
          </cell>
          <cell r="R1131" t="str">
            <v>PICHINCHA</v>
          </cell>
          <cell r="T1131" t="str">
            <v>FLEXTRANS UIO</v>
          </cell>
          <cell r="U1131" t="str">
            <v>FLEXNETUIO_LOCAL</v>
          </cell>
          <cell r="V1131">
            <v>1</v>
          </cell>
          <cell r="W1131">
            <v>1</v>
          </cell>
          <cell r="X1131" t="str">
            <v>FLEXNET</v>
          </cell>
          <cell r="Y1131" t="str">
            <v>FLEX NET CALLE 28 DE JUNIO S/N Y GARCIA MORENO ENTRADA LLANO GRANDE</v>
          </cell>
        </row>
        <row r="1132">
          <cell r="A1132" t="str">
            <v>20003035480789</v>
          </cell>
          <cell r="B1132">
            <v>486817</v>
          </cell>
          <cell r="C1132" t="str">
            <v>20003035480789</v>
          </cell>
          <cell r="D1132" t="str">
            <v>CONECEL</v>
          </cell>
          <cell r="E1132" t="str">
            <v>DESPACHO</v>
          </cell>
          <cell r="F1132" t="str">
            <v>NORMAL</v>
          </cell>
          <cell r="G1132" t="str">
            <v>TF90768</v>
          </cell>
          <cell r="H1132">
            <v>44922</v>
          </cell>
          <cell r="I1132" t="str">
            <v>EN_TRANSITO</v>
          </cell>
          <cell r="J1132">
            <v>44923</v>
          </cell>
          <cell r="K1132" t="str">
            <v xml:space="preserve">GUIDO ALEJANDRO ORTEGA ESCANDON / </v>
          </cell>
          <cell r="L1132" t="str">
            <v>AV GARBIEL GARCIA MORENO Y MACHALA EN LA COOP PUEBLO Y SU REINO MZ 18-86 SL 1 A UNA CUADRA DEL COLEGIO RITA LECUMBERRY Y DEL PARQUE LA VICTORIA, GUAYAQUIL</v>
          </cell>
          <cell r="M1132" t="str">
            <v>907791412</v>
          </cell>
          <cell r="N1132" t="str">
            <v xml:space="preserve">963249474 /  </v>
          </cell>
          <cell r="P1132" t="str">
            <v>GUAYAQUIL</v>
          </cell>
          <cell r="Q1132" t="str">
            <v>GUAYAQUIL</v>
          </cell>
          <cell r="R1132" t="str">
            <v>GUAYAS</v>
          </cell>
          <cell r="T1132" t="str">
            <v>ITSACOURIER</v>
          </cell>
          <cell r="U1132" t="str">
            <v>FLEXNETUIO_GYE</v>
          </cell>
          <cell r="V1132">
            <v>1</v>
          </cell>
          <cell r="W1132">
            <v>1</v>
          </cell>
          <cell r="X1132" t="str">
            <v>FLEXNET</v>
          </cell>
          <cell r="Y1132" t="str">
            <v>FLEX NET CALLE 28 DE JUNIO S/N Y GARCIA MORENO ENTRADA LLANO GRANDE</v>
          </cell>
        </row>
        <row r="1133">
          <cell r="A1133" t="str">
            <v>20003036003011</v>
          </cell>
          <cell r="B1133">
            <v>486818</v>
          </cell>
          <cell r="C1133" t="str">
            <v>20003036003011</v>
          </cell>
          <cell r="D1133" t="str">
            <v>CONECEL</v>
          </cell>
          <cell r="E1133" t="str">
            <v>DESPACHO</v>
          </cell>
          <cell r="F1133" t="str">
            <v>NORMAL</v>
          </cell>
          <cell r="G1133" t="str">
            <v>031002004136869</v>
          </cell>
          <cell r="H1133">
            <v>44922</v>
          </cell>
          <cell r="I1133" t="str">
            <v>INCIDENCIA</v>
          </cell>
          <cell r="J1133">
            <v>44923</v>
          </cell>
          <cell r="K1133" t="str">
            <v xml:space="preserve">CRISTIAN DAVID CERON CARPIO / </v>
          </cell>
          <cell r="L1133" t="str">
            <v>TULCAN/SAN CRISTOBAL Y TEJERIAS A CASA DE 1 PISOS DE BLOQUE CON PORTON CAFE JUNTO A UNA CASA MORADA, TULCAN</v>
          </cell>
          <cell r="M1133" t="str">
            <v>402193262</v>
          </cell>
          <cell r="N1133" t="str">
            <v xml:space="preserve">961367728 /  </v>
          </cell>
          <cell r="P1133" t="str">
            <v>TULCAN</v>
          </cell>
          <cell r="Q1133" t="str">
            <v>TULCAN</v>
          </cell>
          <cell r="R1133" t="str">
            <v>CARCHI</v>
          </cell>
          <cell r="S1133" t="str">
            <v/>
          </cell>
          <cell r="T1133" t="str">
            <v>TRAMACO</v>
          </cell>
          <cell r="U1133" t="str">
            <v>FLEXNETUIO_PROVINCIA</v>
          </cell>
          <cell r="V1133">
            <v>1</v>
          </cell>
          <cell r="W1133">
            <v>1</v>
          </cell>
          <cell r="X1133" t="str">
            <v>FLEXNET</v>
          </cell>
          <cell r="Y1133" t="str">
            <v>FLEX NET CALLE 28 DE JUNIO S/N Y GARCIA MORENO ENTRADA LLANO GRANDE</v>
          </cell>
        </row>
        <row r="1134">
          <cell r="A1134" t="str">
            <v>20003035529881</v>
          </cell>
          <cell r="B1134">
            <v>486819</v>
          </cell>
          <cell r="C1134" t="str">
            <v>20003035529881</v>
          </cell>
          <cell r="D1134" t="str">
            <v>CONECEL</v>
          </cell>
          <cell r="E1134" t="str">
            <v>DESPACHO</v>
          </cell>
          <cell r="F1134" t="str">
            <v>NORMAL</v>
          </cell>
          <cell r="G1134" t="str">
            <v>TF90769</v>
          </cell>
          <cell r="H1134">
            <v>44922</v>
          </cell>
          <cell r="I1134" t="str">
            <v>EN_TRANSITO</v>
          </cell>
          <cell r="J1134">
            <v>44923</v>
          </cell>
          <cell r="K1134" t="str">
            <v xml:space="preserve">DANNY XAVIER BANCHON PEZO / </v>
          </cell>
          <cell r="L1134" t="str">
            <v>CDLA SOPENA CALLEJON 47SO Y 16TA PEATONAL MZ 2 VLL 1 CASA DE UN PISO COLOR CREMA Y CAFE A UNA CUADRA DE LA IGLESIA MARIA DE NAZARETH, GUAYAQUIL</v>
          </cell>
          <cell r="M1134" t="str">
            <v>931787162</v>
          </cell>
          <cell r="N1134" t="str">
            <v>984390460 /  997468036</v>
          </cell>
          <cell r="P1134" t="str">
            <v>GUAYAQUIL</v>
          </cell>
          <cell r="Q1134" t="str">
            <v>GUAYAQUIL</v>
          </cell>
          <cell r="R1134" t="str">
            <v>GUAYAS</v>
          </cell>
          <cell r="T1134" t="str">
            <v>ITSACOURIER</v>
          </cell>
          <cell r="U1134" t="str">
            <v>FLEXNETUIO_GYE</v>
          </cell>
          <cell r="V1134">
            <v>1</v>
          </cell>
          <cell r="W1134">
            <v>1</v>
          </cell>
          <cell r="X1134" t="str">
            <v>FLEXNET</v>
          </cell>
          <cell r="Y1134" t="str">
            <v>FLEX NET CALLE 28 DE JUNIO S/N Y GARCIA MORENO ENTRADA LLANO GRANDE</v>
          </cell>
        </row>
        <row r="1135">
          <cell r="A1135" t="str">
            <v>20003036021320</v>
          </cell>
          <cell r="B1135">
            <v>486821</v>
          </cell>
          <cell r="C1135" t="str">
            <v>20003036021320</v>
          </cell>
          <cell r="D1135" t="str">
            <v>CONECEL</v>
          </cell>
          <cell r="E1135" t="str">
            <v>DESPACHO</v>
          </cell>
          <cell r="F1135" t="str">
            <v>NORMAL</v>
          </cell>
          <cell r="G1135" t="str">
            <v>FTS45370</v>
          </cell>
          <cell r="H1135">
            <v>44922</v>
          </cell>
          <cell r="I1135" t="str">
            <v>ENTREGADO</v>
          </cell>
          <cell r="J1135">
            <v>44922</v>
          </cell>
          <cell r="K1135" t="str">
            <v xml:space="preserve">DANIEL ALEXANDER JARA CAIZA / </v>
          </cell>
          <cell r="L1135" t="str">
            <v>SECTOR 3 CALLE JOSE MARIA ALEMAN Y VENANCIO ESTANDOQUE CASA DE DOS PISOS CON PORTON NEGRO JUNTO AL PARQUE ECOLOGICO DE SOLANDA, QUITO</v>
          </cell>
          <cell r="M1135" t="str">
            <v>1750185082</v>
          </cell>
          <cell r="N1135" t="str">
            <v xml:space="preserve">996348375 /  </v>
          </cell>
          <cell r="O1135" t="str">
            <v/>
          </cell>
          <cell r="P1135" t="str">
            <v>QUITO</v>
          </cell>
          <cell r="Q1135" t="str">
            <v>QUITO</v>
          </cell>
          <cell r="R1135" t="str">
            <v>PICHINCHA</v>
          </cell>
          <cell r="T1135" t="str">
            <v>TRANSERVISS</v>
          </cell>
          <cell r="U1135" t="str">
            <v>FLEXNETUIO_LOCAL</v>
          </cell>
          <cell r="V1135">
            <v>1</v>
          </cell>
          <cell r="W1135">
            <v>1</v>
          </cell>
          <cell r="X1135" t="str">
            <v>FLEXNET</v>
          </cell>
          <cell r="Y1135" t="str">
            <v>FLEX NET CALLE 28 DE JUNIO S/N Y GARCIA MORENO ENTRADA LLANO GRANDE</v>
          </cell>
        </row>
        <row r="1136">
          <cell r="A1136" t="str">
            <v>20003036027268</v>
          </cell>
          <cell r="B1136">
            <v>486822</v>
          </cell>
          <cell r="C1136" t="str">
            <v>20003036027268</v>
          </cell>
          <cell r="D1136" t="str">
            <v>CONECEL</v>
          </cell>
          <cell r="E1136" t="str">
            <v>DESPACHO</v>
          </cell>
          <cell r="F1136" t="str">
            <v>NORMAL</v>
          </cell>
          <cell r="G1136" t="str">
            <v>TF90770</v>
          </cell>
          <cell r="H1136">
            <v>44922</v>
          </cell>
          <cell r="I1136" t="str">
            <v>EN_TRANSITO</v>
          </cell>
          <cell r="J1136">
            <v>44923</v>
          </cell>
          <cell r="K1136" t="str">
            <v xml:space="preserve">GEMA ELIZABETH MENDOZA LUCIO / </v>
          </cell>
          <cell r="L1136" t="str">
            <v>CDLA EL RECREO QUINTA ETAPA MZ 554 VLL 18 CASCA DE UN PISO DE CEMENTO FRENTE A UN GIMNASIO ENTRANDO POR EL MERCADO CENTRAL, DURAN</v>
          </cell>
          <cell r="M1136" t="str">
            <v>951387463</v>
          </cell>
          <cell r="N1136" t="str">
            <v>987518454 /  969025890</v>
          </cell>
          <cell r="P1136" t="str">
            <v>DURAN</v>
          </cell>
          <cell r="Q1136" t="str">
            <v>DURAN</v>
          </cell>
          <cell r="R1136" t="str">
            <v>GUAYAS</v>
          </cell>
          <cell r="T1136" t="str">
            <v>ITSACOURIER</v>
          </cell>
          <cell r="U1136" t="str">
            <v>FLEXNETUIO_GYE</v>
          </cell>
          <cell r="V1136">
            <v>1</v>
          </cell>
          <cell r="W1136">
            <v>1</v>
          </cell>
          <cell r="X1136" t="str">
            <v>FLEXNET</v>
          </cell>
          <cell r="Y1136" t="str">
            <v>FLEX NET CALLE 28 DE JUNIO S/N Y GARCIA MORENO ENTRADA LLANO GRANDE</v>
          </cell>
        </row>
        <row r="1137">
          <cell r="A1137" t="str">
            <v>20003036017242</v>
          </cell>
          <cell r="B1137">
            <v>486823</v>
          </cell>
          <cell r="C1137" t="str">
            <v>20003036017242</v>
          </cell>
          <cell r="D1137" t="str">
            <v>CONECEL</v>
          </cell>
          <cell r="E1137" t="str">
            <v>DESPACHO</v>
          </cell>
          <cell r="F1137" t="str">
            <v>NORMAL</v>
          </cell>
          <cell r="G1137" t="str">
            <v>FT76881</v>
          </cell>
          <cell r="H1137">
            <v>44922</v>
          </cell>
          <cell r="I1137" t="str">
            <v>ENTREGADO</v>
          </cell>
          <cell r="J1137">
            <v>44923</v>
          </cell>
          <cell r="K1137" t="str">
            <v xml:space="preserve">SHIRLEY YAMILETH SINCHIGUANO LLAMBA / </v>
          </cell>
          <cell r="L1137" t="str">
            <v>CALLE FRANCISCO ALBORNOZ Y PARIS CASA DE 4 PISOS CON PIEDRAS COLOR GRIS CON CREMA JUNTO A FARMATHY, QUITO</v>
          </cell>
          <cell r="M1137" t="str">
            <v>1725832693</v>
          </cell>
          <cell r="N1137" t="str">
            <v xml:space="preserve">987961889 /  </v>
          </cell>
          <cell r="O1137" t="str">
            <v/>
          </cell>
          <cell r="P1137" t="str">
            <v>QUITO</v>
          </cell>
          <cell r="Q1137" t="str">
            <v>QUITO</v>
          </cell>
          <cell r="R1137" t="str">
            <v>PICHINCHA</v>
          </cell>
          <cell r="T1137" t="str">
            <v>ITSACOURIER</v>
          </cell>
          <cell r="U1137" t="str">
            <v>FLEXNETUIO_LOCAL</v>
          </cell>
          <cell r="V1137">
            <v>1</v>
          </cell>
          <cell r="W1137">
            <v>1</v>
          </cell>
          <cell r="X1137" t="str">
            <v>FLEXNET</v>
          </cell>
          <cell r="Y1137" t="str">
            <v>FLEX NET CALLE 28 DE JUNIO S/N Y GARCIA MORENO ENTRADA LLANO GRANDE</v>
          </cell>
        </row>
        <row r="1138">
          <cell r="A1138" t="str">
            <v>20003036020312</v>
          </cell>
          <cell r="B1138">
            <v>486824</v>
          </cell>
          <cell r="C1138" t="str">
            <v>20003036020312</v>
          </cell>
          <cell r="D1138" t="str">
            <v>CONECEL</v>
          </cell>
          <cell r="E1138" t="str">
            <v>DESPACHO</v>
          </cell>
          <cell r="F1138" t="str">
            <v>NORMAL</v>
          </cell>
          <cell r="G1138" t="str">
            <v>031002004136870</v>
          </cell>
          <cell r="H1138">
            <v>44922</v>
          </cell>
          <cell r="I1138" t="str">
            <v>INCIDENCIA</v>
          </cell>
          <cell r="J1138">
            <v>44923</v>
          </cell>
          <cell r="K1138" t="str">
            <v xml:space="preserve">KLEBER ANDRES AROCA MIRANDA / </v>
          </cell>
          <cell r="L1138" t="str">
            <v>SUCRE 09-17 Y QUITO EN LA NOTARIA TERCERA DEL AMBATO CANTON AMBATO/A DOS CRD DEL PARQUE MONTALVO, AMBATO</v>
          </cell>
          <cell r="M1138" t="str">
            <v>1804995577</v>
          </cell>
          <cell r="N1138" t="str">
            <v>978679485 /  999013436</v>
          </cell>
          <cell r="P1138" t="str">
            <v>AMBATO</v>
          </cell>
          <cell r="Q1138" t="str">
            <v>AMBATO</v>
          </cell>
          <cell r="R1138" t="str">
            <v>TUNGURAHUA</v>
          </cell>
          <cell r="S1138" t="str">
            <v>AMBATO</v>
          </cell>
          <cell r="T1138" t="str">
            <v>TRAMACO</v>
          </cell>
          <cell r="U1138" t="str">
            <v>FLEXNETUIO_PROVINCIA</v>
          </cell>
          <cell r="V1138">
            <v>1</v>
          </cell>
          <cell r="W1138">
            <v>1</v>
          </cell>
          <cell r="X1138" t="str">
            <v>FLEXNET</v>
          </cell>
          <cell r="Y1138" t="str">
            <v>FLEX NET CALLE 28 DE JUNIO S/N Y GARCIA MORENO ENTRADA LLANO GRANDE</v>
          </cell>
        </row>
        <row r="1139">
          <cell r="A1139" t="str">
            <v>20003036001467</v>
          </cell>
          <cell r="B1139">
            <v>486825</v>
          </cell>
          <cell r="C1139" t="str">
            <v>20003036001467</v>
          </cell>
          <cell r="D1139" t="str">
            <v>CONECEL</v>
          </cell>
          <cell r="E1139" t="str">
            <v>DESPACHO</v>
          </cell>
          <cell r="F1139" t="str">
            <v>NORMAL</v>
          </cell>
          <cell r="G1139" t="str">
            <v/>
          </cell>
          <cell r="H1139">
            <v>44922</v>
          </cell>
          <cell r="I1139" t="str">
            <v>INCIDENCIA</v>
          </cell>
          <cell r="J1139">
            <v>44923</v>
          </cell>
          <cell r="K1139" t="str">
            <v xml:space="preserve">CELIA RIGOBERTA ALVAREZ ALVAREZ / </v>
          </cell>
          <cell r="L1139" t="str">
            <v>CLL GONZALEZ SUAREZ Y CUMANDA TRBJ:PANADERIA MUNDIPAN FRENTE A LA GASOLINERA MICHICHI, CUENCA</v>
          </cell>
          <cell r="M1139" t="str">
            <v>103759338</v>
          </cell>
          <cell r="N1139" t="str">
            <v>961439745 /  983636793</v>
          </cell>
          <cell r="O1139" t="str">
            <v/>
          </cell>
          <cell r="P1139" t="str">
            <v>CUENCA</v>
          </cell>
          <cell r="Q1139" t="str">
            <v>CUENCA</v>
          </cell>
          <cell r="R1139" t="str">
            <v>AZUAY</v>
          </cell>
          <cell r="T1139" t="str">
            <v>ITSACOURIER</v>
          </cell>
          <cell r="U1139" t="str">
            <v>FLEXNETUIO_PROVINCIA</v>
          </cell>
          <cell r="V1139">
            <v>1</v>
          </cell>
          <cell r="W1139">
            <v>1</v>
          </cell>
          <cell r="X1139" t="str">
            <v>FLEXNET</v>
          </cell>
          <cell r="Y1139" t="str">
            <v>FLEX NET CALLE 28 DE JUNIO S/N Y GARCIA MORENO ENTRADA LLANO GRANDE</v>
          </cell>
        </row>
        <row r="1140">
          <cell r="A1140" t="str">
            <v>20003036014141</v>
          </cell>
          <cell r="B1140">
            <v>486826</v>
          </cell>
          <cell r="C1140" t="str">
            <v>20003036014141</v>
          </cell>
          <cell r="D1140" t="str">
            <v>CONECEL</v>
          </cell>
          <cell r="E1140" t="str">
            <v>DESPACHO</v>
          </cell>
          <cell r="F1140" t="str">
            <v>NORMAL</v>
          </cell>
          <cell r="G1140" t="str">
            <v>GR20003036014141</v>
          </cell>
          <cell r="H1140">
            <v>44922</v>
          </cell>
          <cell r="I1140" t="str">
            <v>INCIDENCIA</v>
          </cell>
          <cell r="J1140">
            <v>44923</v>
          </cell>
          <cell r="K1140" t="str">
            <v>ANGEL EMILIO VARGAS PERALTA / ANGEL EDUARDO VARGAS ROMERO</v>
          </cell>
          <cell r="L1140" t="str">
            <v>TRBJO TERMINAL TERRESTRE DE SANTO DOMINGO - ADMINISTRADOR/OFICINA 17 AV. ABRAHAM CALAZACON Y VIA ESMERALDAS FRNT ESTACION DE BUSES ZARACAY Y UNIDAD DE TAXIS, SANTO DOMINGO</v>
          </cell>
          <cell r="M1140" t="str">
            <v>943613687</v>
          </cell>
          <cell r="N1140" t="str">
            <v xml:space="preserve">969488956 /  </v>
          </cell>
          <cell r="P1140" t="str">
            <v>SANTO DOMINGO</v>
          </cell>
          <cell r="Q1140" t="str">
            <v>SANTO DOMINGO</v>
          </cell>
          <cell r="R1140" t="str">
            <v>SANTO DOMINGO DE LOS TSACHILAS</v>
          </cell>
          <cell r="U1140" t="str">
            <v>FLEXNETUIO_PROVINCIA</v>
          </cell>
          <cell r="V1140">
            <v>1</v>
          </cell>
          <cell r="W1140">
            <v>1</v>
          </cell>
          <cell r="X1140" t="str">
            <v>FLEXNET</v>
          </cell>
          <cell r="Y1140" t="str">
            <v>FLEX NET CALLE 28 DE JUNIO S/N Y GARCIA MORENO ENTRADA LLANO GRANDE</v>
          </cell>
        </row>
        <row r="1141">
          <cell r="A1141" t="str">
            <v>20003036017672</v>
          </cell>
          <cell r="B1141">
            <v>486827</v>
          </cell>
          <cell r="C1141" t="str">
            <v>20003036017672</v>
          </cell>
          <cell r="D1141" t="str">
            <v>CONECEL</v>
          </cell>
          <cell r="E1141" t="str">
            <v>DESPACHO</v>
          </cell>
          <cell r="F1141" t="str">
            <v>NORMAL</v>
          </cell>
          <cell r="G1141" t="str">
            <v>TF90771</v>
          </cell>
          <cell r="H1141">
            <v>44922</v>
          </cell>
          <cell r="I1141" t="str">
            <v>INCIDENCIA</v>
          </cell>
          <cell r="J1141">
            <v>44923</v>
          </cell>
          <cell r="K1141" t="str">
            <v>EVELYN LISBETH ANGULO DELGADO / ESCALANTE FLORES WISSER WILSON</v>
          </cell>
          <cell r="L1141" t="str">
            <v>LEONIDAZ PLAZA 2933 Y 4 DE NOVIEMBRE/ ASA BLANCA DE 2 PISOS A UNA UCARDA DE ALMACENES TIA RECIBE TERCERA PERSONA C.I 0910056118/ESCALANTE FLORES WISSER WILSON, GUAYAQUIL</v>
          </cell>
          <cell r="M1141" t="str">
            <v>943904607</v>
          </cell>
          <cell r="N1141" t="str">
            <v xml:space="preserve">992428826 /  </v>
          </cell>
          <cell r="P1141" t="str">
            <v>GUAYAQUIL</v>
          </cell>
          <cell r="Q1141" t="str">
            <v>GUAYAQUIL</v>
          </cell>
          <cell r="R1141" t="str">
            <v>GUAYAS</v>
          </cell>
          <cell r="T1141" t="str">
            <v>ITSACOURIER</v>
          </cell>
          <cell r="U1141" t="str">
            <v>FLEXNETUIO_GYE</v>
          </cell>
          <cell r="V1141">
            <v>1</v>
          </cell>
          <cell r="W1141">
            <v>1</v>
          </cell>
          <cell r="X1141" t="str">
            <v>FLEXNET</v>
          </cell>
          <cell r="Y1141" t="str">
            <v>FLEX NET CALLE 28 DE JUNIO S/N Y GARCIA MORENO ENTRADA LLANO GRANDE</v>
          </cell>
        </row>
        <row r="1142">
          <cell r="A1142" t="str">
            <v>20003036001541</v>
          </cell>
          <cell r="B1142">
            <v>486828</v>
          </cell>
          <cell r="C1142" t="str">
            <v>20003036001541</v>
          </cell>
          <cell r="D1142" t="str">
            <v>CONECEL</v>
          </cell>
          <cell r="E1142" t="str">
            <v>DESPACHO</v>
          </cell>
          <cell r="F1142" t="str">
            <v>NORMAL</v>
          </cell>
          <cell r="G1142" t="str">
            <v>FTS45371</v>
          </cell>
          <cell r="H1142">
            <v>44922</v>
          </cell>
          <cell r="I1142" t="str">
            <v>ENTREGADO</v>
          </cell>
          <cell r="J1142">
            <v>44922</v>
          </cell>
          <cell r="K1142" t="str">
            <v xml:space="preserve">XIMENA DEL ROCIO TOBAR VELOZ / </v>
          </cell>
          <cell r="L1142" t="str">
            <v>AV MARIANA DE JESUS Y OCCIDENTAL EN EL HOSPITAL DE LA POLICIA 1 EN AREA DE ESTADISTICA JUNTO AL HOSPITAL METROPOLITANO, QUITO</v>
          </cell>
          <cell r="M1142" t="str">
            <v>601595846</v>
          </cell>
          <cell r="N1142" t="str">
            <v xml:space="preserve">995647484 /  </v>
          </cell>
          <cell r="O1142" t="str">
            <v/>
          </cell>
          <cell r="P1142" t="str">
            <v>QUITO</v>
          </cell>
          <cell r="Q1142" t="str">
            <v>QUITO</v>
          </cell>
          <cell r="R1142" t="str">
            <v>PICHINCHA</v>
          </cell>
          <cell r="T1142" t="str">
            <v>TRANSERVISS</v>
          </cell>
          <cell r="U1142" t="str">
            <v>FLEXNETUIO_LOCAL</v>
          </cell>
          <cell r="V1142">
            <v>1</v>
          </cell>
          <cell r="W1142">
            <v>1</v>
          </cell>
          <cell r="X1142" t="str">
            <v>FLEXNET</v>
          </cell>
          <cell r="Y1142" t="str">
            <v>FLEX NET CALLE 28 DE JUNIO S/N Y GARCIA MORENO ENTRADA LLANO GRANDE</v>
          </cell>
        </row>
        <row r="1143">
          <cell r="A1143" t="str">
            <v>20003036006913</v>
          </cell>
          <cell r="B1143">
            <v>486829</v>
          </cell>
          <cell r="C1143" t="str">
            <v>20003036006913</v>
          </cell>
          <cell r="D1143" t="str">
            <v>CONECEL</v>
          </cell>
          <cell r="E1143" t="str">
            <v>DESPACHO</v>
          </cell>
          <cell r="F1143" t="str">
            <v>NORMAL</v>
          </cell>
          <cell r="G1143" t="str">
            <v>FT76879</v>
          </cell>
          <cell r="H1143">
            <v>44922</v>
          </cell>
          <cell r="I1143" t="str">
            <v>ENTREGADO</v>
          </cell>
          <cell r="J1143">
            <v>44923</v>
          </cell>
          <cell r="K1143" t="str">
            <v xml:space="preserve">JOEL ALEXANDER AVILA QUINTERO / </v>
          </cell>
          <cell r="L1143" t="str">
            <v>CALLE COTOCOCHA Y AV GENERAL ENRIQUEZ ENTRANDO A LAS BODEGAS DEL SUPERMAXI EN LA FABRICA LA DAVORITA DEL VALLE DE LOS CHILLOS, QUITO</v>
          </cell>
          <cell r="M1143" t="str">
            <v>804585289</v>
          </cell>
          <cell r="N1143" t="str">
            <v>980166537 /  991391241</v>
          </cell>
          <cell r="O1143" t="str">
            <v/>
          </cell>
          <cell r="P1143" t="str">
            <v>QUITO</v>
          </cell>
          <cell r="Q1143" t="str">
            <v>QUITO</v>
          </cell>
          <cell r="R1143" t="str">
            <v>PICHINCHA</v>
          </cell>
          <cell r="T1143" t="str">
            <v>FLEXTRANS UIO</v>
          </cell>
          <cell r="U1143" t="str">
            <v>FLEXNETUIO_LOCAL</v>
          </cell>
          <cell r="V1143">
            <v>1</v>
          </cell>
          <cell r="W1143">
            <v>1</v>
          </cell>
          <cell r="X1143" t="str">
            <v>FLEXNET</v>
          </cell>
          <cell r="Y1143" t="str">
            <v>FLEX NET CALLE 28 DE JUNIO S/N Y GARCIA MORENO ENTRADA LLANO GRANDE</v>
          </cell>
        </row>
        <row r="1144">
          <cell r="A1144" t="str">
            <v>20003036021725</v>
          </cell>
          <cell r="B1144">
            <v>486830</v>
          </cell>
          <cell r="C1144" t="str">
            <v>20003036021725</v>
          </cell>
          <cell r="D1144" t="str">
            <v>CONECEL</v>
          </cell>
          <cell r="E1144" t="str">
            <v>DESPACHO</v>
          </cell>
          <cell r="F1144" t="str">
            <v>NORMAL</v>
          </cell>
          <cell r="G1144" t="str">
            <v>FTS45372</v>
          </cell>
          <cell r="H1144">
            <v>44922</v>
          </cell>
          <cell r="I1144" t="str">
            <v>ENTREGADO</v>
          </cell>
          <cell r="J1144">
            <v>44923</v>
          </cell>
          <cell r="K1144" t="str">
            <v xml:space="preserve">JOANNA TAMAYO GONZALEZ / </v>
          </cell>
          <cell r="L1144" t="str">
            <v>AV VASCO DE CONTRERAS N36-224 Y JOSE DE VILLALENGUABARRIO GRANDA CENTENO CASA DE DOS PISOS COLOR VERDE, QUITO</v>
          </cell>
          <cell r="M1144" t="str">
            <v>1755217591</v>
          </cell>
          <cell r="N1144" t="str">
            <v xml:space="preserve">993353271 /  </v>
          </cell>
          <cell r="O1144" t="str">
            <v/>
          </cell>
          <cell r="P1144" t="str">
            <v>QUITO</v>
          </cell>
          <cell r="Q1144" t="str">
            <v>QUITO</v>
          </cell>
          <cell r="R1144" t="str">
            <v>PICHINCHA</v>
          </cell>
          <cell r="T1144" t="str">
            <v>TRANSERVISS</v>
          </cell>
          <cell r="U1144" t="str">
            <v>FLEXNETUIO_LOCAL</v>
          </cell>
          <cell r="V1144">
            <v>1</v>
          </cell>
          <cell r="W1144">
            <v>1</v>
          </cell>
          <cell r="X1144" t="str">
            <v>FLEXNET</v>
          </cell>
          <cell r="Y1144" t="str">
            <v>FLEX NET CALLE 28 DE JUNIO S/N Y GARCIA MORENO ENTRADA LLANO GRANDE</v>
          </cell>
        </row>
        <row r="1145">
          <cell r="A1145" t="str">
            <v>20003029319953</v>
          </cell>
          <cell r="B1145">
            <v>486831</v>
          </cell>
          <cell r="C1145" t="str">
            <v>20003029319953</v>
          </cell>
          <cell r="D1145" t="str">
            <v>CONECEL</v>
          </cell>
          <cell r="E1145" t="str">
            <v>DESPACHO</v>
          </cell>
          <cell r="F1145" t="str">
            <v>NORMAL</v>
          </cell>
          <cell r="G1145" t="str">
            <v>FT76883</v>
          </cell>
          <cell r="H1145">
            <v>44922</v>
          </cell>
          <cell r="I1145" t="str">
            <v>COORDINADO</v>
          </cell>
          <cell r="J1145">
            <v>44923</v>
          </cell>
          <cell r="K1145" t="str">
            <v xml:space="preserve">JULIA YADIRA ESCOBAR VILELA / </v>
          </cell>
          <cell r="L1145" t="str">
            <v>CALLE MENA FRANCO EN LA URBANIZACION MIRAVALLE 3 CASA 249 FAMILIA RIVADENEIRA, QUITO</v>
          </cell>
          <cell r="M1145" t="str">
            <v>1312988809</v>
          </cell>
          <cell r="N1145" t="str">
            <v xml:space="preserve">999964541 /  </v>
          </cell>
          <cell r="O1145" t="str">
            <v/>
          </cell>
          <cell r="P1145" t="str">
            <v>QUITO</v>
          </cell>
          <cell r="Q1145" t="str">
            <v>QUITO</v>
          </cell>
          <cell r="R1145" t="str">
            <v>PICHINCHA</v>
          </cell>
          <cell r="T1145" t="str">
            <v>FLEXTRANS UIO</v>
          </cell>
          <cell r="U1145" t="str">
            <v>FLEXNETUIO_LOCAL</v>
          </cell>
          <cell r="V1145">
            <v>1</v>
          </cell>
          <cell r="W1145">
            <v>1</v>
          </cell>
          <cell r="X1145" t="str">
            <v>FLEXNET</v>
          </cell>
          <cell r="Y1145" t="str">
            <v>FLEX NET CALLE 28 DE JUNIO S/N Y GARCIA MORENO ENTRADA LLANO GRANDE</v>
          </cell>
        </row>
        <row r="1146">
          <cell r="A1146" t="str">
            <v>20003022951259_1</v>
          </cell>
          <cell r="B1146">
            <v>486832</v>
          </cell>
          <cell r="C1146" t="str">
            <v>20003022951259_1</v>
          </cell>
          <cell r="D1146" t="str">
            <v>CONECEL</v>
          </cell>
          <cell r="E1146" t="str">
            <v>DESPACHO</v>
          </cell>
          <cell r="F1146" t="str">
            <v>NORMAL</v>
          </cell>
          <cell r="G1146" t="str">
            <v>TF90937</v>
          </cell>
          <cell r="H1146">
            <v>44922</v>
          </cell>
          <cell r="I1146" t="str">
            <v>ENTREGADO</v>
          </cell>
          <cell r="J1146">
            <v>44923</v>
          </cell>
          <cell r="K1146" t="str">
            <v>SANDRA GABRIELA SANCHEZ EBANKS / SANDRA EVANS</v>
          </cell>
          <cell r="L1146" t="str">
            <v>URBANIZACION LA JOYA ETAPA AMBAR MZ 8 V 26 ANUNCIARSE EN GARITA A DOS CUADRAS DE GIMNASIO TAURO/AV LEON FEBRES CORDERO RIBADENEYRA KM 14 RECIBE SANDRA EVANS, DAULE</v>
          </cell>
          <cell r="M1146" t="str">
            <v>952510220</v>
          </cell>
          <cell r="N1146" t="str">
            <v xml:space="preserve">983201262 /  </v>
          </cell>
          <cell r="P1146" t="str">
            <v>DAULE</v>
          </cell>
          <cell r="Q1146" t="str">
            <v>DAULE</v>
          </cell>
          <cell r="R1146" t="str">
            <v>GUAYAS</v>
          </cell>
          <cell r="T1146" t="str">
            <v>ITSACOURIER</v>
          </cell>
          <cell r="U1146" t="str">
            <v>FLEXNETUIO_PROVINCIA</v>
          </cell>
          <cell r="V1146">
            <v>1</v>
          </cell>
          <cell r="W1146">
            <v>1</v>
          </cell>
          <cell r="X1146" t="str">
            <v>FLEXNET</v>
          </cell>
          <cell r="Y1146" t="str">
            <v>FLEX NET CALLE 28 DE JUNIO S/N Y GARCIA MORENO ENTRADA LLANO GRANDE</v>
          </cell>
        </row>
        <row r="1147">
          <cell r="A1147" t="str">
            <v>20003032313389</v>
          </cell>
          <cell r="B1147">
            <v>486833</v>
          </cell>
          <cell r="C1147" t="str">
            <v>20003032313389</v>
          </cell>
          <cell r="D1147" t="str">
            <v>CONECEL</v>
          </cell>
          <cell r="E1147" t="str">
            <v>DESPACHO</v>
          </cell>
          <cell r="F1147" t="str">
            <v>NORMAL</v>
          </cell>
          <cell r="G1147" t="str">
            <v>FT76880</v>
          </cell>
          <cell r="H1147">
            <v>44922</v>
          </cell>
          <cell r="I1147" t="str">
            <v>COORDINADO</v>
          </cell>
          <cell r="J1147">
            <v>44923</v>
          </cell>
          <cell r="K1147" t="str">
            <v xml:space="preserve">JOHANA LISSETH ALCIVAR HIDALGO / </v>
          </cell>
          <cell r="L1147" t="str">
            <v>AV LIBERTADOR SIMON BOLIVAR Y PASAJE PANANORTE 3/TRBJ: TIA DE GUAYLLABAMBA/REF PANADERIA Y PASTELERIA MULTIKEY, QUITO</v>
          </cell>
          <cell r="M1147" t="str">
            <v>1315510444</v>
          </cell>
          <cell r="N1147" t="str">
            <v xml:space="preserve">969801446 /  </v>
          </cell>
          <cell r="P1147" t="str">
            <v>QUITO</v>
          </cell>
          <cell r="Q1147" t="str">
            <v>QUITO</v>
          </cell>
          <cell r="R1147" t="str">
            <v>PICHINCHA</v>
          </cell>
          <cell r="T1147" t="str">
            <v>FLEXTRANS UIO</v>
          </cell>
          <cell r="U1147" t="str">
            <v>FLEXNETUIO_LOCAL</v>
          </cell>
          <cell r="V1147">
            <v>1</v>
          </cell>
          <cell r="W1147">
            <v>1</v>
          </cell>
          <cell r="X1147" t="str">
            <v>FLEXNET</v>
          </cell>
          <cell r="Y1147" t="str">
            <v>FLEX NET CALLE 28 DE JUNIO S/N Y GARCIA MORENO ENTRADA LLANO GRANDE</v>
          </cell>
        </row>
        <row r="1148">
          <cell r="A1148" t="str">
            <v>20003037046601</v>
          </cell>
          <cell r="B1148">
            <v>486834</v>
          </cell>
          <cell r="C1148" t="str">
            <v>20003037046601</v>
          </cell>
          <cell r="D1148" t="str">
            <v>CONECEL</v>
          </cell>
          <cell r="E1148" t="str">
            <v>DESPACHO</v>
          </cell>
          <cell r="F1148" t="str">
            <v>NORMAL</v>
          </cell>
          <cell r="G1148" t="str">
            <v>TF90938</v>
          </cell>
          <cell r="H1148">
            <v>44922</v>
          </cell>
          <cell r="I1148" t="str">
            <v>ENTREGADO</v>
          </cell>
          <cell r="J1148">
            <v>44923</v>
          </cell>
          <cell r="K1148" t="str">
            <v xml:space="preserve">VICTOR MANUEL LOOR RODRIGUEZ / </v>
          </cell>
          <cell r="L1148" t="str">
            <v>CDLA PRIMAVERA 2 - MZ 1 VILLA 9 REF A DOS CUADRAS DE LUBRICADORA EL NATO CASA DE UN PISO COLOR NARANJA, DURAN</v>
          </cell>
          <cell r="M1148" t="str">
            <v>955957246</v>
          </cell>
          <cell r="N1148" t="str">
            <v xml:space="preserve">986410709 /  </v>
          </cell>
          <cell r="P1148" t="str">
            <v>DURAN</v>
          </cell>
          <cell r="Q1148" t="str">
            <v>DURAN</v>
          </cell>
          <cell r="R1148" t="str">
            <v>GUAYAS</v>
          </cell>
          <cell r="T1148" t="str">
            <v>ITSACOURIER</v>
          </cell>
          <cell r="U1148" t="str">
            <v>FLEXNETUIO_GYE</v>
          </cell>
          <cell r="V1148">
            <v>1</v>
          </cell>
          <cell r="W1148">
            <v>1</v>
          </cell>
          <cell r="X1148" t="str">
            <v>FLEXNET</v>
          </cell>
          <cell r="Y1148" t="str">
            <v>FLEX NET CALLE 28 DE JUNIO S/N Y GARCIA MORENO ENTRADA LLANO GRANDE</v>
          </cell>
        </row>
        <row r="1149">
          <cell r="A1149" t="str">
            <v>20003037934072</v>
          </cell>
          <cell r="B1149">
            <v>486835</v>
          </cell>
          <cell r="C1149" t="str">
            <v>20003037934072</v>
          </cell>
          <cell r="D1149" t="str">
            <v>CONECEL</v>
          </cell>
          <cell r="E1149" t="str">
            <v>DESPACHO</v>
          </cell>
          <cell r="F1149" t="str">
            <v>NORMAL</v>
          </cell>
          <cell r="G1149" t="str">
            <v/>
          </cell>
          <cell r="H1149">
            <v>44922</v>
          </cell>
          <cell r="I1149" t="str">
            <v>ENTREGADO</v>
          </cell>
          <cell r="J1149">
            <v>44923</v>
          </cell>
          <cell r="K1149" t="str">
            <v xml:space="preserve">EMILIO JOSE BACULIMA FAREZ / </v>
          </cell>
          <cell r="L1149" t="str">
            <v>CALLE ANTONIO VEGA Y GENERAL TORRES EN LA LIBRERIA LNS JUNTO A LA IGLESIA, CUENCA</v>
          </cell>
          <cell r="M1149" t="str">
            <v>105634398</v>
          </cell>
          <cell r="N1149" t="str">
            <v xml:space="preserve">987941463 /  </v>
          </cell>
          <cell r="O1149" t="str">
            <v/>
          </cell>
          <cell r="P1149" t="str">
            <v>CUENCA</v>
          </cell>
          <cell r="Q1149" t="str">
            <v>CUENCA</v>
          </cell>
          <cell r="R1149" t="str">
            <v>AZUAY</v>
          </cell>
          <cell r="U1149" t="str">
            <v>FLEXNETUIO_PROVINCIA</v>
          </cell>
          <cell r="V1149">
            <v>1</v>
          </cell>
          <cell r="W1149">
            <v>1</v>
          </cell>
          <cell r="X1149" t="str">
            <v>FLEXNET</v>
          </cell>
          <cell r="Y1149" t="str">
            <v>FLEX NET CALLE 28 DE JUNIO S/N Y GARCIA MORENO ENTRADA LLANO GRANDE</v>
          </cell>
        </row>
        <row r="1150">
          <cell r="A1150" t="str">
            <v>20003037863261</v>
          </cell>
          <cell r="B1150">
            <v>486836</v>
          </cell>
          <cell r="C1150" t="str">
            <v>20003037863261</v>
          </cell>
          <cell r="D1150" t="str">
            <v>CONECEL</v>
          </cell>
          <cell r="E1150" t="str">
            <v>DESPACHO</v>
          </cell>
          <cell r="F1150" t="str">
            <v>NORMAL</v>
          </cell>
          <cell r="G1150" t="str">
            <v>FTS45373</v>
          </cell>
          <cell r="H1150">
            <v>44922</v>
          </cell>
          <cell r="I1150" t="str">
            <v>ENTREGADO</v>
          </cell>
          <cell r="J1150">
            <v>44923</v>
          </cell>
          <cell r="K1150" t="str">
            <v xml:space="preserve">DARWIN MANUEL JIMENEZ SALINAS / </v>
          </cell>
          <cell r="L1150" t="str">
            <v>INAQUITO/TRABAJO AV SHYRIS Y NACIONES UNIDAS RECIBEN EN EL HOTEL PLAZA, QUITO</v>
          </cell>
          <cell r="M1150" t="str">
            <v>1103548655</v>
          </cell>
          <cell r="N1150" t="str">
            <v xml:space="preserve">986019320 /  </v>
          </cell>
          <cell r="O1150" t="str">
            <v/>
          </cell>
          <cell r="P1150" t="str">
            <v>QUITO</v>
          </cell>
          <cell r="Q1150" t="str">
            <v>QUITO</v>
          </cell>
          <cell r="R1150" t="str">
            <v>PICHINCHA</v>
          </cell>
          <cell r="T1150" t="str">
            <v>TRANSERVISS</v>
          </cell>
          <cell r="U1150" t="str">
            <v>FLEXNETUIO_LOCAL</v>
          </cell>
          <cell r="V1150">
            <v>1</v>
          </cell>
          <cell r="W1150">
            <v>1</v>
          </cell>
          <cell r="X1150" t="str">
            <v>FLEXNET</v>
          </cell>
          <cell r="Y1150" t="str">
            <v>FLEX NET CALLE 28 DE JUNIO S/N Y GARCIA MORENO ENTRADA LLANO GRANDE</v>
          </cell>
        </row>
        <row r="1151">
          <cell r="A1151" t="str">
            <v>20003024468158</v>
          </cell>
          <cell r="B1151">
            <v>486837</v>
          </cell>
          <cell r="C1151" t="str">
            <v>20003024468158</v>
          </cell>
          <cell r="D1151" t="str">
            <v>CONECEL</v>
          </cell>
          <cell r="E1151" t="str">
            <v>DESPACHO</v>
          </cell>
          <cell r="F1151" t="str">
            <v>NORMAL</v>
          </cell>
          <cell r="H1151">
            <v>44922</v>
          </cell>
          <cell r="I1151" t="str">
            <v>COORDINADO</v>
          </cell>
          <cell r="J1151">
            <v>44922</v>
          </cell>
          <cell r="K1151" t="str">
            <v>KENNETH GUSTAVO CARTAGENA MENA / LOPEZ BARCIA HENRY STALIN</v>
          </cell>
          <cell r="L1151" t="str">
            <v>VIA A LORETO KM 5 Y MEDIO EN LA COMPRESORA TECNICA DE REPARACION DEL COCA A 500M DEL REDONDEL 9 DE OCTUBRE, EL COCA</v>
          </cell>
          <cell r="M1151" t="str">
            <v>1752129468</v>
          </cell>
          <cell r="N1151" t="str">
            <v xml:space="preserve">939994058 /  </v>
          </cell>
          <cell r="P1151" t="str">
            <v>ORELLANA</v>
          </cell>
          <cell r="Q1151" t="str">
            <v>EL COCA</v>
          </cell>
          <cell r="R1151" t="str">
            <v>ORELLANA</v>
          </cell>
          <cell r="V1151">
            <v>1</v>
          </cell>
          <cell r="W1151">
            <v>1</v>
          </cell>
          <cell r="X1151" t="str">
            <v>FLEXNET</v>
          </cell>
          <cell r="Y1151" t="str">
            <v>FLEX NET CALLE 28 DE JUNIO S/N Y GARCIA MORENO ENTRADA LLANO GRANDE</v>
          </cell>
        </row>
        <row r="1152">
          <cell r="A1152" t="str">
            <v>20003037952746</v>
          </cell>
          <cell r="B1152">
            <v>486838</v>
          </cell>
          <cell r="C1152" t="str">
            <v>20003037952746</v>
          </cell>
          <cell r="D1152" t="str">
            <v>CONECEL</v>
          </cell>
          <cell r="E1152" t="str">
            <v>DESPACHO</v>
          </cell>
          <cell r="F1152" t="str">
            <v>NORMAL</v>
          </cell>
          <cell r="G1152" t="str">
            <v>FT76884</v>
          </cell>
          <cell r="H1152">
            <v>44922</v>
          </cell>
          <cell r="I1152" t="str">
            <v>ENTREGADO</v>
          </cell>
          <cell r="J1152">
            <v>44923</v>
          </cell>
          <cell r="K1152" t="str">
            <v xml:space="preserve">JUAN PABLO RIOS MERA / </v>
          </cell>
          <cell r="L1152" t="str">
            <v>BARRIO CASHAPAMBA CALLE ANTONIO TANDAZO Y PUMA VIVAR CASA 191 LOTE 42 A UNA CUADRA DE LA UNIDAD EDUCATIVA COTOGCHOA, QUITO</v>
          </cell>
          <cell r="M1152" t="str">
            <v>1723078810</v>
          </cell>
          <cell r="N1152" t="str">
            <v xml:space="preserve">986026757 /  </v>
          </cell>
          <cell r="O1152" t="str">
            <v/>
          </cell>
          <cell r="P1152" t="str">
            <v>QUITO</v>
          </cell>
          <cell r="Q1152" t="str">
            <v>QUITO</v>
          </cell>
          <cell r="R1152" t="str">
            <v>PICHINCHA</v>
          </cell>
          <cell r="T1152" t="str">
            <v>FLEXTRANS UIO</v>
          </cell>
          <cell r="U1152" t="str">
            <v>FLEXNETUIO_LOCAL</v>
          </cell>
          <cell r="V1152">
            <v>1</v>
          </cell>
          <cell r="W1152">
            <v>1</v>
          </cell>
          <cell r="X1152" t="str">
            <v>FLEXNET</v>
          </cell>
          <cell r="Y1152" t="str">
            <v>FLEX NET CALLE 28 DE JUNIO S/N Y GARCIA MORENO ENTRADA LLANO GRANDE</v>
          </cell>
        </row>
        <row r="1153">
          <cell r="A1153" t="str">
            <v>20003037076518</v>
          </cell>
          <cell r="B1153">
            <v>486840</v>
          </cell>
          <cell r="C1153" t="str">
            <v>20003037076518</v>
          </cell>
          <cell r="D1153" t="str">
            <v>CONECEL</v>
          </cell>
          <cell r="E1153" t="str">
            <v>DESPACHO</v>
          </cell>
          <cell r="F1153" t="str">
            <v>NORMAL</v>
          </cell>
          <cell r="G1153" t="str">
            <v>031002004140148</v>
          </cell>
          <cell r="H1153">
            <v>44922</v>
          </cell>
          <cell r="I1153" t="str">
            <v>EN_TRANSITO</v>
          </cell>
          <cell r="J1153">
            <v>44923</v>
          </cell>
          <cell r="K1153" t="str">
            <v xml:space="preserve">KAREN DAYANA PEREZ BRAVO / </v>
          </cell>
          <cell r="L1153" t="str">
            <v>AV ANTONIO TORRES RODRIGO Y NARANJAL CASA DE 1 PISO COLOR MELON A 3 CUADRAS DE LA ESCUELA LUIS VELAZQUEZ, MILAGRO</v>
          </cell>
          <cell r="M1153" t="str">
            <v>925409377</v>
          </cell>
          <cell r="N1153" t="str">
            <v xml:space="preserve">979053074 /  </v>
          </cell>
          <cell r="P1153" t="str">
            <v>MILAGRO</v>
          </cell>
          <cell r="Q1153" t="str">
            <v>MILAGRO</v>
          </cell>
          <cell r="R1153" t="str">
            <v>GUAYAS</v>
          </cell>
          <cell r="T1153" t="str">
            <v>TRAMACO</v>
          </cell>
          <cell r="U1153" t="str">
            <v>FLEXNETUIO_PROVINCIA</v>
          </cell>
          <cell r="V1153">
            <v>1</v>
          </cell>
          <cell r="W1153">
            <v>1</v>
          </cell>
          <cell r="X1153" t="str">
            <v>FLEXNET</v>
          </cell>
          <cell r="Y1153" t="str">
            <v>FLEX NET CALLE 28 DE JUNIO S/N Y GARCIA MORENO ENTRADA LLANO GRANDE</v>
          </cell>
        </row>
        <row r="1154">
          <cell r="A1154" t="str">
            <v>20003036964852</v>
          </cell>
          <cell r="B1154">
            <v>486841</v>
          </cell>
          <cell r="C1154" t="str">
            <v>20003036964852</v>
          </cell>
          <cell r="D1154" t="str">
            <v>CONECEL</v>
          </cell>
          <cell r="E1154" t="str">
            <v>DESPACHO</v>
          </cell>
          <cell r="F1154" t="str">
            <v>NORMAL</v>
          </cell>
          <cell r="G1154" t="str">
            <v>031002004136871</v>
          </cell>
          <cell r="H1154">
            <v>44922</v>
          </cell>
          <cell r="I1154" t="str">
            <v>ENTREGADO</v>
          </cell>
          <cell r="J1154">
            <v>44923</v>
          </cell>
          <cell r="K1154" t="str">
            <v xml:space="preserve">TATIANA ELIZABETH RAMIREZ LOPEZ / </v>
          </cell>
          <cell r="L1154" t="str">
            <v>SANCHEZ Y CIFUENTES 307 Y RAFAEL TROYA CASA BLANCA DE 2 PISOS A LADO DE JARDIN DE INFANCIA MI PEQUENO MUNDO, IBARRA</v>
          </cell>
          <cell r="M1154" t="str">
            <v>1002824280</v>
          </cell>
          <cell r="N1154" t="str">
            <v>989390925 /  982507739</v>
          </cell>
          <cell r="O1154" t="str">
            <v/>
          </cell>
          <cell r="P1154" t="str">
            <v>IBARRA</v>
          </cell>
          <cell r="Q1154" t="str">
            <v>IBARRA</v>
          </cell>
          <cell r="R1154" t="str">
            <v>IMBABURA</v>
          </cell>
          <cell r="T1154" t="str">
            <v>TRAMACO</v>
          </cell>
          <cell r="U1154" t="str">
            <v>FLEXNETUIO_PROVINCIA</v>
          </cell>
          <cell r="V1154">
            <v>1</v>
          </cell>
          <cell r="W1154">
            <v>1</v>
          </cell>
          <cell r="X1154" t="str">
            <v>FLEXNET</v>
          </cell>
          <cell r="Y1154" t="str">
            <v>FLEX NET CALLE 28 DE JUNIO S/N Y GARCIA MORENO ENTRADA LLANO GRANDE</v>
          </cell>
        </row>
        <row r="1155">
          <cell r="A1155" t="str">
            <v>20003037909409</v>
          </cell>
          <cell r="B1155">
            <v>486842</v>
          </cell>
          <cell r="C1155" t="str">
            <v>20003037909409</v>
          </cell>
          <cell r="D1155" t="str">
            <v>CONECEL</v>
          </cell>
          <cell r="E1155" t="str">
            <v>DESPACHO</v>
          </cell>
          <cell r="F1155" t="str">
            <v>NORMAL</v>
          </cell>
          <cell r="G1155" t="str">
            <v>031002004136872</v>
          </cell>
          <cell r="H1155">
            <v>44922</v>
          </cell>
          <cell r="I1155" t="str">
            <v>ENTREGADO</v>
          </cell>
          <cell r="J1155">
            <v>44923</v>
          </cell>
          <cell r="K1155" t="str">
            <v xml:space="preserve">MIGUEL ANGEL ESPINOZA DE LA TORR / </v>
          </cell>
          <cell r="L1155" t="str">
            <v>AV CIRCUNVALACION NORTE Y CARRERA 8VA OESTE/CDLA DE LOS MAESTROS ELOY ALFARO AREA DE SALON DE EVENTOS CIUDADELA DE LOS MAESTROS / FRENTE A HOSPITAL ESPERANZA, MACHALA</v>
          </cell>
          <cell r="M1155" t="str">
            <v>751273145</v>
          </cell>
          <cell r="N1155" t="str">
            <v xml:space="preserve">982967968 /  </v>
          </cell>
          <cell r="O1155" t="str">
            <v/>
          </cell>
          <cell r="P1155" t="str">
            <v>MACHALA</v>
          </cell>
          <cell r="Q1155" t="str">
            <v>MACHALA</v>
          </cell>
          <cell r="R1155" t="str">
            <v>EL ORO</v>
          </cell>
          <cell r="T1155" t="str">
            <v>TRAMACO</v>
          </cell>
          <cell r="U1155" t="str">
            <v>FLEXNETUIO_PROVINCIA</v>
          </cell>
          <cell r="V1155">
            <v>1</v>
          </cell>
          <cell r="W1155">
            <v>1</v>
          </cell>
          <cell r="X1155" t="str">
            <v>FLEXNET</v>
          </cell>
          <cell r="Y1155" t="str">
            <v>FLEX NET CALLE 28 DE JUNIO S/N Y GARCIA MORENO ENTRADA LLANO GRANDE</v>
          </cell>
        </row>
        <row r="1156">
          <cell r="A1156" t="str">
            <v>20003037914816</v>
          </cell>
          <cell r="B1156">
            <v>486843</v>
          </cell>
          <cell r="C1156" t="str">
            <v>20003037914816</v>
          </cell>
          <cell r="D1156" t="str">
            <v>CONECEL</v>
          </cell>
          <cell r="E1156" t="str">
            <v>DESPACHO</v>
          </cell>
          <cell r="F1156" t="str">
            <v>NORMAL</v>
          </cell>
          <cell r="G1156" t="str">
            <v>TF90772</v>
          </cell>
          <cell r="H1156">
            <v>44922</v>
          </cell>
          <cell r="I1156" t="str">
            <v>ENTREGADO</v>
          </cell>
          <cell r="J1156">
            <v>44923</v>
          </cell>
          <cell r="K1156" t="str">
            <v xml:space="preserve">ERIC BRAYAN GARAICOA TAPIA / </v>
          </cell>
          <cell r="L1156" t="str">
            <v>CDLA SAUCES 9 MZ 550 VLL10 CASA DE UN PISO COLOR CAFE EN EL AREA DE DESCARGA EN EL MERCADO DE SAUCES 9, GUAYAQUIL</v>
          </cell>
          <cell r="M1156" t="str">
            <v>922047907</v>
          </cell>
          <cell r="N1156" t="str">
            <v>980089540 /  993654684</v>
          </cell>
          <cell r="P1156" t="str">
            <v>GUAYAQUIL</v>
          </cell>
          <cell r="Q1156" t="str">
            <v>GUAYAQUIL</v>
          </cell>
          <cell r="R1156" t="str">
            <v>GUAYAS</v>
          </cell>
          <cell r="T1156" t="str">
            <v>ITSACOURIER</v>
          </cell>
          <cell r="U1156" t="str">
            <v>FLEXNETUIO_GYE</v>
          </cell>
          <cell r="V1156">
            <v>1</v>
          </cell>
          <cell r="W1156">
            <v>1</v>
          </cell>
          <cell r="X1156" t="str">
            <v>FLEXNET</v>
          </cell>
          <cell r="Y1156" t="str">
            <v>FLEX NET CALLE 28 DE JUNIO S/N Y GARCIA MORENO ENTRADA LLANO GRANDE</v>
          </cell>
        </row>
        <row r="1157">
          <cell r="A1157" t="str">
            <v>20003037909859</v>
          </cell>
          <cell r="B1157">
            <v>486844</v>
          </cell>
          <cell r="C1157" t="str">
            <v>20003037909859</v>
          </cell>
          <cell r="D1157" t="str">
            <v>CONECEL</v>
          </cell>
          <cell r="E1157" t="str">
            <v>DESPACHO</v>
          </cell>
          <cell r="F1157" t="str">
            <v>NORMAL</v>
          </cell>
          <cell r="G1157" t="str">
            <v>FT76882</v>
          </cell>
          <cell r="H1157">
            <v>44922</v>
          </cell>
          <cell r="I1157" t="str">
            <v>COORDINADO</v>
          </cell>
          <cell r="J1157">
            <v>44923</v>
          </cell>
          <cell r="K1157" t="str">
            <v xml:space="preserve">RUDY TRINIDAD CEVALLOS MEJIA / </v>
          </cell>
          <cell r="L1157" t="str">
            <v>AV PEDRO VICENTE MALDONADO Y LA COCHA EN EL CONJUNTO VALENVIA E2F TORRE F CASA DE COLOR CREMA JUNTO A LA FARBICA DE CAFE MINERO, QUITO</v>
          </cell>
          <cell r="M1157" t="str">
            <v>1309488037</v>
          </cell>
          <cell r="N1157" t="str">
            <v xml:space="preserve">980471703 /  </v>
          </cell>
          <cell r="O1157" t="str">
            <v/>
          </cell>
          <cell r="P1157" t="str">
            <v>QUITO</v>
          </cell>
          <cell r="Q1157" t="str">
            <v>QUITO</v>
          </cell>
          <cell r="R1157" t="str">
            <v>PICHINCHA</v>
          </cell>
          <cell r="T1157" t="str">
            <v>ITSACOURIER</v>
          </cell>
          <cell r="U1157" t="str">
            <v>FLEXNETUIO_LOCAL</v>
          </cell>
          <cell r="V1157">
            <v>1</v>
          </cell>
          <cell r="W1157">
            <v>1</v>
          </cell>
          <cell r="X1157" t="str">
            <v>FLEXNET</v>
          </cell>
          <cell r="Y1157" t="str">
            <v>FLEX NET CALLE 28 DE JUNIO S/N Y GARCIA MORENO ENTRADA LLANO GRANDE</v>
          </cell>
        </row>
        <row r="1158">
          <cell r="A1158" t="str">
            <v>SCH_22_045</v>
          </cell>
          <cell r="B1158">
            <v>486815</v>
          </cell>
          <cell r="C1158" t="str">
            <v>SCH_22_045</v>
          </cell>
          <cell r="D1158" t="str">
            <v>SCHNEIDER</v>
          </cell>
          <cell r="E1158" t="str">
            <v>DESPACHO</v>
          </cell>
          <cell r="F1158" t="str">
            <v>EXCLUSIVO</v>
          </cell>
          <cell r="G1158" t="str">
            <v>90948</v>
          </cell>
          <cell r="H1158">
            <v>44922</v>
          </cell>
          <cell r="I1158" t="str">
            <v>ENTREGADO</v>
          </cell>
          <cell r="J1158">
            <v>44923</v>
          </cell>
          <cell r="K1158" t="str">
            <v>INSELEC -GYE</v>
          </cell>
          <cell r="L1158" t="str">
            <v>AV. MARTHA BUCARAM KM 6 ½ VÍA A DAULE</v>
          </cell>
          <cell r="M1158" t="str">
            <v>1790319520001 - Johana Peñafiel</v>
          </cell>
          <cell r="N1158" t="str">
            <v xml:space="preserve">0982572457 - 04225-6606 </v>
          </cell>
          <cell r="O1158" t="str">
            <v xml:space="preserve">0982572457 - 04225-6606 </v>
          </cell>
          <cell r="P1158" t="str">
            <v>090108</v>
          </cell>
          <cell r="Q1158" t="str">
            <v>GUAYAQUIL</v>
          </cell>
          <cell r="R1158" t="str">
            <v>GUAYAS</v>
          </cell>
          <cell r="S1158" t="str">
            <v>GUAYAQUIL</v>
          </cell>
          <cell r="T1158" t="str">
            <v>ITSACOURIER</v>
          </cell>
          <cell r="U1158" t="str">
            <v>FLEXNETGYE_LOCAL</v>
          </cell>
          <cell r="V1158">
            <v>4</v>
          </cell>
          <cell r="W1158">
            <v>1496</v>
          </cell>
          <cell r="X1158" t="str">
            <v>FLEX NET GYE</v>
          </cell>
          <cell r="Y1158" t="str">
            <v xml:space="preserve">KM 8 1/2 VIA A DAULE COOP. JUAN MONTALVO </v>
          </cell>
        </row>
        <row r="1159">
          <cell r="A1159" t="str">
            <v>22602</v>
          </cell>
          <cell r="B1159">
            <v>486814</v>
          </cell>
          <cell r="C1159" t="str">
            <v>22602</v>
          </cell>
          <cell r="D1159" t="str">
            <v>CARESTINO</v>
          </cell>
          <cell r="E1159" t="str">
            <v>DESPACHO</v>
          </cell>
          <cell r="G1159" t="str">
            <v>031002004136572</v>
          </cell>
          <cell r="H1159">
            <v>44922</v>
          </cell>
          <cell r="I1159" t="str">
            <v>ENTREGADO</v>
          </cell>
          <cell r="J1159">
            <v>44923</v>
          </cell>
          <cell r="K1159" t="str">
            <v>MIGUEL CASTRO VILLAVICENCIO</v>
          </cell>
          <cell r="L1159" t="str">
            <v>URBANIZACION CIUDAD PALMERA C3</v>
          </cell>
          <cell r="N1159" t="str">
            <v>0995122818</v>
          </cell>
          <cell r="P1159" t="str">
            <v>070201</v>
          </cell>
          <cell r="Q1159" t="str">
            <v>MACHALA</v>
          </cell>
          <cell r="R1159" t="str">
            <v>EL ORO</v>
          </cell>
          <cell r="S1159" t="str">
            <v>MACHALA</v>
          </cell>
          <cell r="T1159" t="str">
            <v>TRAMACO</v>
          </cell>
          <cell r="U1159" t="str">
            <v>FLEXNETGYE_PROVINCIA</v>
          </cell>
          <cell r="V1159">
            <v>1</v>
          </cell>
          <cell r="W1159">
            <v>0.02</v>
          </cell>
          <cell r="X1159" t="str">
            <v>FLEXNET ECUADOR</v>
          </cell>
          <cell r="Y1159" t="str">
            <v>FERNANDO GUTIÉRREZ HILL VÍA DAULE KM 8 1/2 ENTRADA COOPERATIVA JUAN MONTALVO</v>
          </cell>
        </row>
        <row r="1160">
          <cell r="A1160" t="str">
            <v>SCH_22_044</v>
          </cell>
          <cell r="B1160">
            <v>486813</v>
          </cell>
          <cell r="C1160" t="str">
            <v>SCH_22_044</v>
          </cell>
          <cell r="D1160" t="str">
            <v>SCHNEIDER</v>
          </cell>
          <cell r="E1160" t="str">
            <v>DESPACHO</v>
          </cell>
          <cell r="F1160" t="str">
            <v>EXCLUSIVO</v>
          </cell>
          <cell r="G1160" t="str">
            <v>90829</v>
          </cell>
          <cell r="H1160">
            <v>44922</v>
          </cell>
          <cell r="I1160" t="str">
            <v>INCIDENCIA</v>
          </cell>
          <cell r="J1160">
            <v>44923</v>
          </cell>
          <cell r="K1160" t="str">
            <v>INSELEC - UIO</v>
          </cell>
          <cell r="L1160" t="str">
            <v>AV. DE LOS ARUPOS E1-202 Y PANAMERICANA NORTE KM 5 ½.</v>
          </cell>
          <cell r="M1160" t="str">
            <v>1790319520001  - MA. FERNANDA MIÑO</v>
          </cell>
          <cell r="N1160" t="str">
            <v>022-807474  EXT-139</v>
          </cell>
          <cell r="O1160" t="str">
            <v>022-807474  EXT-139</v>
          </cell>
          <cell r="P1160" t="str">
            <v>170104</v>
          </cell>
          <cell r="Q1160" t="str">
            <v>QUITO</v>
          </cell>
          <cell r="R1160" t="str">
            <v>PICHINCHA</v>
          </cell>
          <cell r="S1160" t="str">
            <v>NANEGALITO</v>
          </cell>
          <cell r="T1160" t="str">
            <v>FLEXTRANS GYE</v>
          </cell>
          <cell r="U1160" t="str">
            <v>FLEXNETGYE_PROVINCIA</v>
          </cell>
          <cell r="V1160">
            <v>4</v>
          </cell>
          <cell r="W1160">
            <v>4544</v>
          </cell>
          <cell r="X1160" t="str">
            <v>FLEX NET GYE</v>
          </cell>
          <cell r="Y1160" t="str">
            <v xml:space="preserve">KM 8 1/2 VIA A DAULE COOP. JUAN MONTALVO </v>
          </cell>
        </row>
        <row r="1161">
          <cell r="A1161" t="str">
            <v>SG_22_1821</v>
          </cell>
          <cell r="B1161">
            <v>486812</v>
          </cell>
          <cell r="C1161" t="str">
            <v>SG_22_1821</v>
          </cell>
          <cell r="D1161" t="str">
            <v>SG</v>
          </cell>
          <cell r="E1161" t="str">
            <v>DESPACHO</v>
          </cell>
          <cell r="F1161" t="str">
            <v>NORMAL</v>
          </cell>
          <cell r="G1161" t="str">
            <v>FT76940</v>
          </cell>
          <cell r="H1161">
            <v>44922</v>
          </cell>
          <cell r="I1161" t="str">
            <v>ENTREGADO</v>
          </cell>
          <cell r="J1161">
            <v>44923</v>
          </cell>
          <cell r="K1161" t="str">
            <v>FERREMUNDO S A</v>
          </cell>
          <cell r="L1161" t="str">
            <v>KM. 16 ½  VÍA A DAULE, AV. RÍO DAULE, MZ. C3 SL. 28 Y P.I. PASCUALES.</v>
          </cell>
          <cell r="P1161" t="str">
            <v>090707</v>
          </cell>
          <cell r="Q1161" t="str">
            <v>GUAYAQUIL</v>
          </cell>
          <cell r="R1161" t="str">
            <v>GUAYAS</v>
          </cell>
          <cell r="S1161" t="str">
            <v>GUAYAQUIL</v>
          </cell>
          <cell r="T1161" t="str">
            <v>ITSACOURIER</v>
          </cell>
          <cell r="U1161" t="str">
            <v>FLEXNETUIO_GYE</v>
          </cell>
          <cell r="V1161">
            <v>1</v>
          </cell>
          <cell r="W1161">
            <v>62</v>
          </cell>
          <cell r="X1161" t="str">
            <v>FLEXNET UIO</v>
          </cell>
          <cell r="Y1161" t="str">
            <v>PANAMERICANA NORTE KM 12 1/2  LLANO GRANDE</v>
          </cell>
        </row>
        <row r="1162">
          <cell r="A1162" t="str">
            <v>SG_22_1820</v>
          </cell>
          <cell r="B1162">
            <v>486811</v>
          </cell>
          <cell r="C1162" t="str">
            <v>SG_22_1820</v>
          </cell>
          <cell r="D1162" t="str">
            <v>SG</v>
          </cell>
          <cell r="E1162" t="str">
            <v>DESPACHO</v>
          </cell>
          <cell r="F1162" t="str">
            <v>NORMAL</v>
          </cell>
          <cell r="G1162" t="str">
            <v>FT76957</v>
          </cell>
          <cell r="H1162">
            <v>44922</v>
          </cell>
          <cell r="I1162" t="str">
            <v>ENTREGADO</v>
          </cell>
          <cell r="J1162">
            <v>44923</v>
          </cell>
          <cell r="K1162" t="str">
            <v>DISPROSEG SANGOLQUI</v>
          </cell>
          <cell r="L1162" t="str">
            <v>SANGOLQUI, CUENDINA, SAN LUIS E IRITIYACU, SANGOLQUÍ</v>
          </cell>
          <cell r="P1162" t="str">
            <v>170708</v>
          </cell>
          <cell r="Q1162" t="str">
            <v>QUITO</v>
          </cell>
          <cell r="R1162" t="str">
            <v>PICHINCHA</v>
          </cell>
          <cell r="S1162" t="str">
            <v>QUITO</v>
          </cell>
          <cell r="U1162" t="str">
            <v>FLEXNETUIO_LOCAL</v>
          </cell>
          <cell r="V1162">
            <v>1</v>
          </cell>
          <cell r="W1162">
            <v>119</v>
          </cell>
          <cell r="X1162" t="str">
            <v>FLEXNET UIO</v>
          </cell>
          <cell r="Y1162" t="str">
            <v>PANAMERICANA NORTE KM 12 1/2  LLANO GRANDE</v>
          </cell>
        </row>
        <row r="1163">
          <cell r="A1163" t="str">
            <v>GAR5426</v>
          </cell>
          <cell r="B1163">
            <v>486810</v>
          </cell>
          <cell r="C1163" t="str">
            <v>GAR5426</v>
          </cell>
          <cell r="D1163" t="str">
            <v>HYCITE</v>
          </cell>
          <cell r="E1163" t="str">
            <v>RETIRO</v>
          </cell>
          <cell r="F1163" t="str">
            <v>NORMAL</v>
          </cell>
          <cell r="H1163">
            <v>44922</v>
          </cell>
          <cell r="I1163" t="str">
            <v>EN_TRANSITO</v>
          </cell>
          <cell r="J1163">
            <v>44922</v>
          </cell>
          <cell r="K1163" t="str">
            <v>VMARIA ALEXANDRA DELGADO SANCHEZ</v>
          </cell>
          <cell r="L1163" t="str">
            <v>"JOSE MARIA EGAS ENTRE SANGAY Y ALFREDO PAREJA S/N.  REFERENCIA: COOPERATIVA CONSEJO PROVINCIAL VELASCO IBARRA  PROVINCIA CHIMBORAZO  CIUDAD RIOBAMBA  LOCALIDAD RIOBAMBA  PARROQUIA LIZARZABURO"</v>
          </cell>
          <cell r="N1163" t="str">
            <v>993654570</v>
          </cell>
          <cell r="O1163" t="str">
            <v>993654570</v>
          </cell>
          <cell r="P1163" t="str">
            <v>060503</v>
          </cell>
          <cell r="Q1163" t="str">
            <v>PENIPE</v>
          </cell>
          <cell r="R1163" t="str">
            <v>CHIMBORAZO</v>
          </cell>
          <cell r="S1163" t="str">
            <v>PENIPE - EL ALTAR - MATUS - PUELA - SAN ANTONIO DE BAYUSHIG - LA CANDELARIA</v>
          </cell>
          <cell r="T1163" t="str">
            <v>TRAMACO</v>
          </cell>
          <cell r="U1163" t="str">
            <v>FLEXNETUIO_PROVINCIA</v>
          </cell>
          <cell r="X1163" t="str">
            <v>HYCITE QUITO</v>
          </cell>
          <cell r="Y1163" t="str">
            <v>FLEX NET CALLE 28 DE JUNIO S/N Y GARCIA MORENO ENTRADA LLANO GRANDE</v>
          </cell>
        </row>
        <row r="1164">
          <cell r="A1164" t="str">
            <v>GAR5429</v>
          </cell>
          <cell r="B1164">
            <v>486801</v>
          </cell>
          <cell r="C1164" t="str">
            <v>GAR5429</v>
          </cell>
          <cell r="D1164" t="str">
            <v>HYCITE</v>
          </cell>
          <cell r="E1164" t="str">
            <v>RETIRO</v>
          </cell>
          <cell r="F1164" t="str">
            <v>NORMAL</v>
          </cell>
          <cell r="H1164">
            <v>44922</v>
          </cell>
          <cell r="I1164" t="str">
            <v>EN_TRANSITO</v>
          </cell>
          <cell r="J1164">
            <v>44922</v>
          </cell>
          <cell r="K1164" t="str">
            <v>MAYLING ELIZABETH ESTACIO ZAVALA</v>
          </cell>
          <cell r="L1164" t="str">
            <v>VERNAZA NORTE Y MZ 18 SOLAR GUAYAQUIL GUAYAQUIL, GU 090505</v>
          </cell>
          <cell r="N1164" t="str">
            <v>98-452-1066</v>
          </cell>
          <cell r="O1164" t="str">
            <v>98-452-1066</v>
          </cell>
          <cell r="P1164" t="str">
            <v>120101</v>
          </cell>
          <cell r="Q1164" t="str">
            <v>BABAHOYO</v>
          </cell>
          <cell r="R1164" t="str">
            <v>LOS RIOS</v>
          </cell>
          <cell r="S1164" t="str">
            <v>BABAHOYO - LA VIRGINIA</v>
          </cell>
          <cell r="T1164" t="str">
            <v>TRAMACO</v>
          </cell>
          <cell r="U1164" t="str">
            <v>FLEXNETUIO_PROVINCIA</v>
          </cell>
          <cell r="V1164">
            <v>0</v>
          </cell>
          <cell r="W1164">
            <v>0</v>
          </cell>
          <cell r="X1164" t="str">
            <v>HYCITE QUITO</v>
          </cell>
          <cell r="Y1164" t="str">
            <v>FLEX NET CALLE 28 DE JUNIO S/N Y GARCIA MORENO ENTRADA LLANO GRANDE</v>
          </cell>
        </row>
        <row r="1165">
          <cell r="A1165" t="str">
            <v>GAR5430</v>
          </cell>
          <cell r="B1165">
            <v>486802</v>
          </cell>
          <cell r="C1165" t="str">
            <v>GAR5430</v>
          </cell>
          <cell r="D1165" t="str">
            <v>HYCITE</v>
          </cell>
          <cell r="E1165" t="str">
            <v>RETIRO</v>
          </cell>
          <cell r="F1165" t="str">
            <v>NORMAL</v>
          </cell>
          <cell r="G1165" t="str">
            <v>TFQ90898</v>
          </cell>
          <cell r="H1165">
            <v>44922</v>
          </cell>
          <cell r="I1165" t="str">
            <v>INCIDENCIA</v>
          </cell>
          <cell r="J1165">
            <v>44923</v>
          </cell>
          <cell r="K1165" t="str">
            <v>ROSA ORFELINA FERNANDEZ</v>
          </cell>
          <cell r="L1165" t="str">
            <v>PUENTE ROTO S/N PANAMERICANA E 35 CAYAMBE  CUACHALA STA MONICA CANGAHUA, PI 170252</v>
          </cell>
          <cell r="M1165" t="str">
            <v/>
          </cell>
          <cell r="N1165" t="str">
            <v xml:space="preserve">99-732-8703  </v>
          </cell>
          <cell r="O1165" t="str">
            <v xml:space="preserve">99-732-8703  </v>
          </cell>
          <cell r="P1165" t="str">
            <v>170301</v>
          </cell>
          <cell r="Q1165" t="str">
            <v>QUITO</v>
          </cell>
          <cell r="R1165" t="str">
            <v>PICHINCHA</v>
          </cell>
          <cell r="S1165" t="str">
            <v>QUITO</v>
          </cell>
          <cell r="T1165" t="str">
            <v>FLEXTRANS UIO</v>
          </cell>
          <cell r="U1165" t="str">
            <v>FLEXNETUIO_LOCAL</v>
          </cell>
          <cell r="V1165">
            <v>0</v>
          </cell>
          <cell r="W1165">
            <v>0</v>
          </cell>
          <cell r="X1165" t="str">
            <v>HYCITE QUITO</v>
          </cell>
          <cell r="Y1165" t="str">
            <v>FLEX NET CALLE 28 DE JUNIO S/N Y GARCIA MORENO ENTRADA LLANO GRANDE</v>
          </cell>
        </row>
        <row r="1166">
          <cell r="A1166" t="str">
            <v>GAR5431</v>
          </cell>
          <cell r="B1166">
            <v>486803</v>
          </cell>
          <cell r="C1166" t="str">
            <v>GAR5431</v>
          </cell>
          <cell r="D1166" t="str">
            <v>HYCITE</v>
          </cell>
          <cell r="E1166" t="str">
            <v>RETIRO</v>
          </cell>
          <cell r="F1166" t="str">
            <v>NORMAL</v>
          </cell>
          <cell r="H1166">
            <v>44922</v>
          </cell>
          <cell r="I1166" t="str">
            <v>EN_TRANSITO</v>
          </cell>
          <cell r="J1166">
            <v>44922</v>
          </cell>
          <cell r="K1166" t="str">
            <v>DAVID ARTURO VEGA GONZALEZ</v>
          </cell>
          <cell r="L1166" t="str">
            <v xml:space="preserve">CALLE 43 Y EL COMERCIO ATRAS DEL  ESTADIO ALBERTO SPENCER SANTA ELENA CODIGO POSTAL 240104 PROVINCIA  SANTA ELENA  CANTON SANTA ELENA / PARROQUIA SANTA ELENA </v>
          </cell>
          <cell r="N1166" t="str">
            <v>981-367-217_</v>
          </cell>
          <cell r="O1166" t="str">
            <v>981-367-217_</v>
          </cell>
          <cell r="P1166" t="str">
            <v>240102</v>
          </cell>
          <cell r="Q1166" t="str">
            <v>SANTA ELENA</v>
          </cell>
          <cell r="R1166" t="str">
            <v>SANTA ELENA</v>
          </cell>
          <cell r="S1166" t="str">
            <v>SANTA ELENA</v>
          </cell>
          <cell r="T1166" t="str">
            <v>TRAMACO</v>
          </cell>
          <cell r="U1166" t="str">
            <v>FLEXNETUIO_PROVINCIA</v>
          </cell>
          <cell r="V1166">
            <v>0</v>
          </cell>
          <cell r="W1166">
            <v>0</v>
          </cell>
          <cell r="X1166" t="str">
            <v>HYCITE QUITO</v>
          </cell>
          <cell r="Y1166" t="str">
            <v>FLEX NET CALLE 28 DE JUNIO S/N Y GARCIA MORENO ENTRADA LLANO GRANDE</v>
          </cell>
        </row>
        <row r="1167">
          <cell r="A1167" t="str">
            <v>GAR5432</v>
          </cell>
          <cell r="B1167">
            <v>486804</v>
          </cell>
          <cell r="C1167" t="str">
            <v>GAR5432</v>
          </cell>
          <cell r="D1167" t="str">
            <v>HYCITE</v>
          </cell>
          <cell r="E1167" t="str">
            <v>RETIRO</v>
          </cell>
          <cell r="F1167" t="str">
            <v>NORMAL</v>
          </cell>
          <cell r="G1167" t="str">
            <v>TFQ90899</v>
          </cell>
          <cell r="H1167">
            <v>44922</v>
          </cell>
          <cell r="I1167" t="str">
            <v>INCIDENCIA</v>
          </cell>
          <cell r="J1167">
            <v>44923</v>
          </cell>
          <cell r="K1167" t="str">
            <v>ROBERT JOSE INTRIAGO CARRERA</v>
          </cell>
          <cell r="L1167" t="str">
            <v>CALLE CACHA, CONJUNTO KYRAN PURUHAES  DPTO 8 RUMINAHUI 171101, SANGOLQUI  PICHINCHA</v>
          </cell>
          <cell r="M1167" t="str">
            <v/>
          </cell>
          <cell r="N1167" t="str">
            <v>98-062-7978</v>
          </cell>
          <cell r="O1167" t="str">
            <v>98-062-7978</v>
          </cell>
          <cell r="P1167" t="str">
            <v>170301</v>
          </cell>
          <cell r="Q1167" t="str">
            <v>QUITO</v>
          </cell>
          <cell r="R1167" t="str">
            <v>PICHINCHA</v>
          </cell>
          <cell r="S1167" t="str">
            <v>QUITO</v>
          </cell>
          <cell r="T1167" t="str">
            <v>FLEXTRANS UIO</v>
          </cell>
          <cell r="U1167" t="str">
            <v>FLEXNETUIO_LOCAL</v>
          </cell>
          <cell r="V1167">
            <v>0</v>
          </cell>
          <cell r="W1167">
            <v>0</v>
          </cell>
          <cell r="X1167" t="str">
            <v>HYCITE QUITO</v>
          </cell>
          <cell r="Y1167" t="str">
            <v>FLEX NET CALLE 28 DE JUNIO S/N Y GARCIA MORENO ENTRADA LLANO GRANDE</v>
          </cell>
        </row>
        <row r="1168">
          <cell r="A1168" t="str">
            <v>GAR5433</v>
          </cell>
          <cell r="B1168">
            <v>486805</v>
          </cell>
          <cell r="C1168" t="str">
            <v>GAR5433</v>
          </cell>
          <cell r="D1168" t="str">
            <v>HYCITE</v>
          </cell>
          <cell r="E1168" t="str">
            <v>RETIRO</v>
          </cell>
          <cell r="F1168" t="str">
            <v>NORMAL</v>
          </cell>
          <cell r="H1168">
            <v>44922</v>
          </cell>
          <cell r="I1168" t="str">
            <v>EN_TRANSITO</v>
          </cell>
          <cell r="J1168">
            <v>44922</v>
          </cell>
          <cell r="K1168" t="str">
            <v>DIANA ALEXANDRA RUIZ BRAVO_</v>
          </cell>
          <cell r="L1168" t="str">
            <v>CIUDAD: LA TRONCAL PROVINCIA: CANAR CANTON: LA TRONCAL LOCALIDAD: LA TROCAL CODIGO POSTAL: 030302 DIRECCION: AV. ALFONSO ANDRADE, Y 10 SUR REFERENCIA: DR. ALFONSO A DRADE FRENTE A RED BA</v>
          </cell>
          <cell r="N1168" t="str">
            <v>979-525-560_</v>
          </cell>
          <cell r="O1168" t="str">
            <v>979-525-560_</v>
          </cell>
          <cell r="P1168" t="str">
            <v>030101</v>
          </cell>
          <cell r="Q1168" t="str">
            <v>AZOGUES</v>
          </cell>
          <cell r="R1168" t="str">
            <v>CAÑAR</v>
          </cell>
          <cell r="S1168" t="str">
            <v>AZOGUES</v>
          </cell>
          <cell r="T1168" t="str">
            <v>TRAMACO</v>
          </cell>
          <cell r="U1168" t="str">
            <v>FLEXNETUIO_PROVINCIA</v>
          </cell>
          <cell r="V1168">
            <v>0</v>
          </cell>
          <cell r="W1168">
            <v>0</v>
          </cell>
          <cell r="X1168" t="str">
            <v>HYCITE QUITO</v>
          </cell>
          <cell r="Y1168" t="str">
            <v>FLEX NET CALLE 28 DE JUNIO S/N Y GARCIA MORENO ENTRADA LLANO GRANDE</v>
          </cell>
        </row>
        <row r="1169">
          <cell r="A1169" t="str">
            <v>GAR5434</v>
          </cell>
          <cell r="B1169">
            <v>486806</v>
          </cell>
          <cell r="C1169" t="str">
            <v>GAR5434</v>
          </cell>
          <cell r="D1169" t="str">
            <v>HYCITE</v>
          </cell>
          <cell r="E1169" t="str">
            <v>RETIRO</v>
          </cell>
          <cell r="F1169" t="str">
            <v>NORMAL</v>
          </cell>
          <cell r="H1169">
            <v>44922</v>
          </cell>
          <cell r="I1169" t="str">
            <v>EN_TRANSITO</v>
          </cell>
          <cell r="J1169">
            <v>44922</v>
          </cell>
          <cell r="K1169" t="str">
            <v>PATRICIA MERCEDES ZAMBRANO BARREIRO</v>
          </cell>
          <cell r="L1169" t="str">
            <v>CDLA LOS CHOFERES CASA DE LUCHO VICH HORACIO HIDROBO Y SILVIO GIMENEZ</v>
          </cell>
          <cell r="N1169" t="str">
            <v>98-769-2380</v>
          </cell>
          <cell r="O1169" t="str">
            <v>98-769-2380</v>
          </cell>
          <cell r="P1169" t="str">
            <v>130101</v>
          </cell>
          <cell r="Q1169" t="str">
            <v>PORTOVIEJO</v>
          </cell>
          <cell r="R1169" t="str">
            <v>MANABI</v>
          </cell>
          <cell r="S1169" t="str">
            <v>PORTOVIEJO</v>
          </cell>
          <cell r="T1169" t="str">
            <v>TRAMACO</v>
          </cell>
          <cell r="U1169" t="str">
            <v>FLEXNETUIO_PROVINCIA</v>
          </cell>
          <cell r="V1169">
            <v>0</v>
          </cell>
          <cell r="W1169">
            <v>0</v>
          </cell>
          <cell r="X1169" t="str">
            <v>HYCITE QUITO</v>
          </cell>
          <cell r="Y1169" t="str">
            <v>FLEX NET CALLE 28 DE JUNIO S/N Y GARCIA MORENO ENTRADA LLANO GRANDE</v>
          </cell>
        </row>
        <row r="1170">
          <cell r="A1170" t="str">
            <v>GAR5435</v>
          </cell>
          <cell r="B1170">
            <v>486807</v>
          </cell>
          <cell r="C1170" t="str">
            <v>GAR5435</v>
          </cell>
          <cell r="D1170" t="str">
            <v>HYCITE</v>
          </cell>
          <cell r="E1170" t="str">
            <v>RETIRO</v>
          </cell>
          <cell r="F1170" t="str">
            <v>NORMAL</v>
          </cell>
          <cell r="H1170">
            <v>44922</v>
          </cell>
          <cell r="I1170" t="str">
            <v>EN_TRANSITO</v>
          </cell>
          <cell r="J1170">
            <v>44922</v>
          </cell>
          <cell r="K1170" t="str">
            <v>VIELCA LORENA PICOITA GORDILLO// CARMEN FLORES/</v>
          </cell>
          <cell r="L1170" t="str">
            <v>BERNARDO VALDIVIEZO Y QUITO LOJA LOJA, LO 110108</v>
          </cell>
          <cell r="N1170" t="str">
            <v>985515022/ 72 6060805</v>
          </cell>
          <cell r="O1170" t="str">
            <v>985515022/ 72 6060805</v>
          </cell>
          <cell r="P1170" t="str">
            <v>110101</v>
          </cell>
          <cell r="Q1170" t="str">
            <v>LOJA</v>
          </cell>
          <cell r="R1170" t="str">
            <v>LOJA</v>
          </cell>
          <cell r="S1170" t="str">
            <v>LOJA</v>
          </cell>
          <cell r="T1170" t="str">
            <v>TRAMACO</v>
          </cell>
          <cell r="U1170" t="str">
            <v>FLEXNETUIO_PROVINCIA</v>
          </cell>
          <cell r="V1170">
            <v>0</v>
          </cell>
          <cell r="W1170">
            <v>0</v>
          </cell>
          <cell r="X1170" t="str">
            <v>HYCITE QUITO</v>
          </cell>
          <cell r="Y1170" t="str">
            <v>FLEX NET CALLE 28 DE JUNIO S/N Y GARCIA MORENO ENTRADA LLANO GRANDE</v>
          </cell>
        </row>
        <row r="1171">
          <cell r="A1171" t="str">
            <v>GAR5436</v>
          </cell>
          <cell r="B1171">
            <v>486808</v>
          </cell>
          <cell r="C1171" t="str">
            <v>GAR5436</v>
          </cell>
          <cell r="D1171" t="str">
            <v>HYCITE</v>
          </cell>
          <cell r="E1171" t="str">
            <v>RETIRO</v>
          </cell>
          <cell r="F1171" t="str">
            <v>NORMAL</v>
          </cell>
          <cell r="H1171">
            <v>44922</v>
          </cell>
          <cell r="I1171" t="str">
            <v>EN_TRANSITO</v>
          </cell>
          <cell r="J1171">
            <v>44922</v>
          </cell>
          <cell r="K1171" t="str">
            <v>ANGEL LAURO ORDONEZ CONDO</v>
          </cell>
          <cell r="L1171" t="str">
            <v>BERNARDO VALDIVIEZO Y QUITO ESQUINA 160 10 CODIGO POSTAL:110108</v>
          </cell>
          <cell r="N1171" t="str">
            <v xml:space="preserve">98-878-8694   </v>
          </cell>
          <cell r="O1171" t="str">
            <v xml:space="preserve">98-878-8694   </v>
          </cell>
          <cell r="P1171" t="str">
            <v>110101</v>
          </cell>
          <cell r="Q1171" t="str">
            <v>LOJA</v>
          </cell>
          <cell r="R1171" t="str">
            <v>LOJA</v>
          </cell>
          <cell r="S1171" t="str">
            <v>LOJA</v>
          </cell>
          <cell r="T1171" t="str">
            <v>TRAMACO</v>
          </cell>
          <cell r="U1171" t="str">
            <v>FLEXNETUIO_PROVINCIA</v>
          </cell>
          <cell r="V1171">
            <v>0</v>
          </cell>
          <cell r="W1171">
            <v>0</v>
          </cell>
          <cell r="X1171" t="str">
            <v>HYCITE QUITO</v>
          </cell>
          <cell r="Y1171" t="str">
            <v>FLEX NET CALLE 28 DE JUNIO S/N Y GARCIA MORENO ENTRADA LLANO GRANDE</v>
          </cell>
        </row>
        <row r="1172">
          <cell r="A1172" t="str">
            <v>GAR5437</v>
          </cell>
          <cell r="B1172">
            <v>486809</v>
          </cell>
          <cell r="C1172" t="str">
            <v>GAR5437</v>
          </cell>
          <cell r="D1172" t="str">
            <v>HYCITE</v>
          </cell>
          <cell r="E1172" t="str">
            <v>RETIRO</v>
          </cell>
          <cell r="F1172" t="str">
            <v>NORMAL</v>
          </cell>
          <cell r="H1172">
            <v>44922</v>
          </cell>
          <cell r="I1172" t="str">
            <v>EN_TRANSITO</v>
          </cell>
          <cell r="J1172">
            <v>44922</v>
          </cell>
          <cell r="K1172" t="str">
            <v>ALEX HERIBERTO CHICAISA TAPAY</v>
          </cell>
          <cell r="L1172" t="str">
            <v>20 DE JULIO Y 4 DE ENERO (160101) 4 ENERO PLANTA BAJA LAVANDERIA-SEVICLEAN CANTON: PUYO  AMAZONAS PROVINCIA: PA-PASTAZA PARROQUIA: PUYO</v>
          </cell>
          <cell r="N1172" t="str">
            <v>99-831-1220</v>
          </cell>
          <cell r="O1172" t="str">
            <v>99-831-1220</v>
          </cell>
          <cell r="P1172" t="str">
            <v>160101</v>
          </cell>
          <cell r="Q1172" t="str">
            <v>PUYO</v>
          </cell>
          <cell r="R1172" t="str">
            <v>PASTAZA</v>
          </cell>
          <cell r="S1172" t="str">
            <v>PUYO</v>
          </cell>
          <cell r="T1172" t="str">
            <v>TRAMACO</v>
          </cell>
          <cell r="U1172" t="str">
            <v>FLEXNETUIO_PROVINCIA</v>
          </cell>
          <cell r="V1172">
            <v>0</v>
          </cell>
          <cell r="W1172">
            <v>0</v>
          </cell>
          <cell r="X1172" t="str">
            <v>HYCITE QUITO</v>
          </cell>
          <cell r="Y1172" t="str">
            <v>FLEX NET CALLE 28 DE JUNIO S/N Y GARCIA MORENO ENTRADA LLANO GRANDE</v>
          </cell>
        </row>
        <row r="1173">
          <cell r="A1173" t="str">
            <v>GAR5398</v>
          </cell>
          <cell r="B1173">
            <v>486771</v>
          </cell>
          <cell r="C1173" t="str">
            <v>GAR5398</v>
          </cell>
          <cell r="D1173" t="str">
            <v>HYCITE</v>
          </cell>
          <cell r="E1173" t="str">
            <v>RETIRO</v>
          </cell>
          <cell r="F1173" t="str">
            <v>NORMAL</v>
          </cell>
          <cell r="G1173" t="str">
            <v>TF90872</v>
          </cell>
          <cell r="H1173">
            <v>44922</v>
          </cell>
          <cell r="I1173" t="str">
            <v>EN_TRANSITO</v>
          </cell>
          <cell r="J1173">
            <v>44923</v>
          </cell>
          <cell r="K1173" t="str">
            <v>ANGGIE ELIZABETH ANDRADE VITERI</v>
          </cell>
          <cell r="L1173" t="str">
            <v>COOPERATIVA NUEVA GRANADA MZ1968 VILLA13 GUAYQUIL//GUASMO 090103, XIMENA  GUAYAS</v>
          </cell>
          <cell r="N1173" t="str">
            <v>98-055-1862</v>
          </cell>
          <cell r="O1173" t="str">
            <v>98-055-1862</v>
          </cell>
          <cell r="P1173" t="str">
            <v>090109</v>
          </cell>
          <cell r="Q1173" t="str">
            <v>GUAYAQUIL</v>
          </cell>
          <cell r="R1173" t="str">
            <v>GUAYAS</v>
          </cell>
          <cell r="S1173" t="str">
            <v>GUAYAQUIL</v>
          </cell>
          <cell r="T1173" t="str">
            <v>FLEXTRANS GYE</v>
          </cell>
          <cell r="U1173" t="str">
            <v>FLEXNETUIO_GYE</v>
          </cell>
          <cell r="V1173">
            <v>0</v>
          </cell>
          <cell r="W1173">
            <v>0</v>
          </cell>
          <cell r="X1173" t="str">
            <v>HYCITE QUITO</v>
          </cell>
          <cell r="Y1173" t="str">
            <v>FLEX NET CALLE 28 DE JUNIO S/N Y GARCIA MORENO ENTRADA LLANO GRANDE</v>
          </cell>
        </row>
        <row r="1174">
          <cell r="A1174" t="str">
            <v>GAR5399</v>
          </cell>
          <cell r="B1174">
            <v>486772</v>
          </cell>
          <cell r="C1174" t="str">
            <v>GAR5399</v>
          </cell>
          <cell r="D1174" t="str">
            <v>HYCITE</v>
          </cell>
          <cell r="E1174" t="str">
            <v>RETIRO</v>
          </cell>
          <cell r="F1174" t="str">
            <v>NORMAL</v>
          </cell>
          <cell r="G1174" t="str">
            <v>TF90873</v>
          </cell>
          <cell r="H1174">
            <v>44922</v>
          </cell>
          <cell r="I1174" t="str">
            <v>ENTREGADO</v>
          </cell>
          <cell r="J1174">
            <v>44923</v>
          </cell>
          <cell r="K1174" t="str">
            <v>ROSSY ISABELA TANDAZO BALCAZAR</v>
          </cell>
          <cell r="L1174" t="str">
            <v xml:space="preserve"> CIUDADELA VILLA BONITA MZ. 5084, VILLA 3, EXTERNA, PARROQUIA PASCULAES ATRAS DEL UPC</v>
          </cell>
          <cell r="N1174" t="str">
            <v>985470954</v>
          </cell>
          <cell r="O1174" t="str">
            <v>985470954</v>
          </cell>
          <cell r="P1174" t="str">
            <v>090109</v>
          </cell>
          <cell r="Q1174" t="str">
            <v>GUAYAQUIL</v>
          </cell>
          <cell r="R1174" t="str">
            <v>GUAYAS</v>
          </cell>
          <cell r="S1174" t="str">
            <v>GUAYAQUIL</v>
          </cell>
          <cell r="T1174" t="str">
            <v>ITSACOURIER</v>
          </cell>
          <cell r="U1174" t="str">
            <v>FLEXNETUIO_GYE</v>
          </cell>
          <cell r="V1174">
            <v>0</v>
          </cell>
          <cell r="W1174">
            <v>0</v>
          </cell>
          <cell r="X1174" t="str">
            <v>HYCITE QUITO</v>
          </cell>
          <cell r="Y1174" t="str">
            <v>FLEX NET CALLE 28 DE JUNIO S/N Y GARCIA MORENO ENTRADA LLANO GRANDE</v>
          </cell>
        </row>
        <row r="1175">
          <cell r="A1175" t="str">
            <v>GAR5400</v>
          </cell>
          <cell r="B1175">
            <v>486773</v>
          </cell>
          <cell r="C1175" t="str">
            <v>GAR5400</v>
          </cell>
          <cell r="D1175" t="str">
            <v>HYCITE</v>
          </cell>
          <cell r="E1175" t="str">
            <v>RETIRO</v>
          </cell>
          <cell r="F1175" t="str">
            <v>NORMAL</v>
          </cell>
          <cell r="G1175" t="str">
            <v>TFQ90882</v>
          </cell>
          <cell r="H1175">
            <v>44922</v>
          </cell>
          <cell r="I1175" t="str">
            <v>ENTREGADO</v>
          </cell>
          <cell r="J1175">
            <v>44923</v>
          </cell>
          <cell r="K1175" t="str">
            <v>DARIN HAROLD NUNEZ MOYA</v>
          </cell>
          <cell r="L1175" t="str">
            <v>Calle Manuel Benigno Cueva, Lote 51, casa 3, Cjto. Las Alondras y Calle N80A, diagonal a la entrada principal del Colegio Americano Provincia: Pichincha Canton: Quito Parroquia: Carcelen Codigo postal</v>
          </cell>
          <cell r="M1175" t="str">
            <v/>
          </cell>
          <cell r="N1175" t="str">
            <v>0999924102 y como emergencia 0995904330</v>
          </cell>
          <cell r="O1175" t="str">
            <v>0999924102 y como emergencia 0995904330</v>
          </cell>
          <cell r="P1175" t="str">
            <v>170301</v>
          </cell>
          <cell r="Q1175" t="str">
            <v>QUITO</v>
          </cell>
          <cell r="R1175" t="str">
            <v>PICHINCHA</v>
          </cell>
          <cell r="S1175" t="str">
            <v>QUITO</v>
          </cell>
          <cell r="T1175" t="str">
            <v>FLEXTRANS UIO</v>
          </cell>
          <cell r="U1175" t="str">
            <v>FLEXNETUIO_LOCAL</v>
          </cell>
          <cell r="V1175">
            <v>0</v>
          </cell>
          <cell r="W1175">
            <v>0</v>
          </cell>
          <cell r="X1175" t="str">
            <v>HYCITE QUITO</v>
          </cell>
          <cell r="Y1175" t="str">
            <v>FLEX NET CALLE 28 DE JUNIO S/N Y GARCIA MORENO ENTRADA LLANO GRANDE</v>
          </cell>
        </row>
        <row r="1176">
          <cell r="A1176" t="str">
            <v>GAR5401</v>
          </cell>
          <cell r="B1176">
            <v>486774</v>
          </cell>
          <cell r="C1176" t="str">
            <v>GAR5401</v>
          </cell>
          <cell r="D1176" t="str">
            <v>HYCITE</v>
          </cell>
          <cell r="E1176" t="str">
            <v>RETIRO</v>
          </cell>
          <cell r="F1176" t="str">
            <v>NORMAL</v>
          </cell>
          <cell r="H1176">
            <v>44922</v>
          </cell>
          <cell r="I1176" t="str">
            <v>EN_TRANSITO</v>
          </cell>
          <cell r="J1176">
            <v>44922</v>
          </cell>
          <cell r="K1176" t="str">
            <v>GONZALO SILVERIO LOOR DELGADO</v>
          </cell>
          <cell r="L1176" t="str">
            <v>FRANCISCO PIZZARO PANACOCHA PTO FSCO DE ORELL / 20 DE MAYO EL COCA, OR 220202</v>
          </cell>
          <cell r="N1176" t="str">
            <v>98-272-8882</v>
          </cell>
          <cell r="O1176" t="str">
            <v>98-272-8882</v>
          </cell>
          <cell r="P1176" t="str">
            <v>220201</v>
          </cell>
          <cell r="Q1176" t="str">
            <v>EL COCA</v>
          </cell>
          <cell r="R1176" t="str">
            <v>ORELLANA</v>
          </cell>
          <cell r="S1176" t="str">
            <v>PUERTO FRANCISCO DE ORELLANA (EL COCA)</v>
          </cell>
          <cell r="T1176" t="str">
            <v>TRAMACO</v>
          </cell>
          <cell r="U1176" t="str">
            <v>FLEXNETUIO_PROVINCIA</v>
          </cell>
          <cell r="V1176">
            <v>0</v>
          </cell>
          <cell r="W1176">
            <v>0</v>
          </cell>
          <cell r="X1176" t="str">
            <v>HYCITE QUITO</v>
          </cell>
          <cell r="Y1176" t="str">
            <v>FLEX NET CALLE 28 DE JUNIO S/N Y GARCIA MORENO ENTRADA LLANO GRANDE</v>
          </cell>
        </row>
        <row r="1177">
          <cell r="A1177" t="str">
            <v>GAR5402</v>
          </cell>
          <cell r="B1177">
            <v>486775</v>
          </cell>
          <cell r="C1177" t="str">
            <v>GAR5402</v>
          </cell>
          <cell r="D1177" t="str">
            <v>HYCITE</v>
          </cell>
          <cell r="E1177" t="str">
            <v>RETIRO</v>
          </cell>
          <cell r="F1177" t="str">
            <v>NORMAL</v>
          </cell>
          <cell r="H1177">
            <v>44922</v>
          </cell>
          <cell r="I1177" t="str">
            <v>EN_TRANSITO</v>
          </cell>
          <cell r="J1177">
            <v>44922</v>
          </cell>
          <cell r="K1177" t="str">
            <v>FABIOLA ESPERANZA LINCANGO PACHA</v>
          </cell>
          <cell r="L1177" t="str">
            <v>CDLA. PUCARA CALLES PARIS Y SAN JOSE CASA 15 CHIMBORAZO RIOBAMBA MALDONADO 060110 FRENTE A LA CANCHA DEL CUADRADO. CASA ESQUINERA DOS PISOS</v>
          </cell>
          <cell r="N1177" t="str">
            <v>998322275</v>
          </cell>
          <cell r="O1177" t="str">
            <v>998322275</v>
          </cell>
          <cell r="P1177" t="str">
            <v>060101</v>
          </cell>
          <cell r="Q1177" t="str">
            <v>RIOBAMBA</v>
          </cell>
          <cell r="R1177" t="str">
            <v>CHIMBORAZO</v>
          </cell>
          <cell r="S1177" t="str">
            <v>RIOBAMBA</v>
          </cell>
          <cell r="T1177" t="str">
            <v>TRAMACO</v>
          </cell>
          <cell r="U1177" t="str">
            <v>FLEXNETUIO_PROVINCIA</v>
          </cell>
          <cell r="V1177">
            <v>0</v>
          </cell>
          <cell r="W1177">
            <v>0</v>
          </cell>
          <cell r="X1177" t="str">
            <v>HYCITE QUITO</v>
          </cell>
          <cell r="Y1177" t="str">
            <v>FLEX NET CALLE 28 DE JUNIO S/N Y GARCIA MORENO ENTRADA LLANO GRANDE</v>
          </cell>
        </row>
        <row r="1178">
          <cell r="A1178" t="str">
            <v>GAR5403</v>
          </cell>
          <cell r="B1178">
            <v>486776</v>
          </cell>
          <cell r="C1178" t="str">
            <v>GAR5403</v>
          </cell>
          <cell r="D1178" t="str">
            <v>HYCITE</v>
          </cell>
          <cell r="E1178" t="str">
            <v>RETIRO</v>
          </cell>
          <cell r="F1178" t="str">
            <v>NORMAL</v>
          </cell>
          <cell r="G1178" t="str">
            <v>TFQ90883</v>
          </cell>
          <cell r="H1178">
            <v>44922</v>
          </cell>
          <cell r="I1178" t="str">
            <v>INCIDENCIA</v>
          </cell>
          <cell r="J1178">
            <v>44923</v>
          </cell>
          <cell r="K1178" t="str">
            <v>RICARDO JAVIER CALERO ANDRADE</v>
          </cell>
          <cell r="L1178" t="str">
            <v>Gualberto Arcos y Manuel J Calle Conjunto Armenia Park 1 casa 11 / PARROQUIA CONOCOTO /</v>
          </cell>
          <cell r="M1178" t="str">
            <v/>
          </cell>
          <cell r="N1178" t="str">
            <v>988025947</v>
          </cell>
          <cell r="O1178" t="str">
            <v>988025947</v>
          </cell>
          <cell r="P1178" t="str">
            <v>170301</v>
          </cell>
          <cell r="Q1178" t="str">
            <v>QUITO</v>
          </cell>
          <cell r="R1178" t="str">
            <v>PICHINCHA</v>
          </cell>
          <cell r="S1178" t="str">
            <v>QUITO</v>
          </cell>
          <cell r="T1178" t="str">
            <v>FLEXTRANS UIO</v>
          </cell>
          <cell r="U1178" t="str">
            <v>FLEXNETUIO_LOCAL</v>
          </cell>
          <cell r="V1178">
            <v>0</v>
          </cell>
          <cell r="W1178">
            <v>0</v>
          </cell>
          <cell r="X1178" t="str">
            <v>HYCITE QUITO</v>
          </cell>
          <cell r="Y1178" t="str">
            <v>FLEX NET CALLE 28 DE JUNIO S/N Y GARCIA MORENO ENTRADA LLANO GRANDE</v>
          </cell>
        </row>
        <row r="1179">
          <cell r="A1179" t="str">
            <v>GAR5404</v>
          </cell>
          <cell r="B1179">
            <v>486777</v>
          </cell>
          <cell r="C1179" t="str">
            <v>GAR5404</v>
          </cell>
          <cell r="D1179" t="str">
            <v>HYCITE</v>
          </cell>
          <cell r="E1179" t="str">
            <v>RETIRO</v>
          </cell>
          <cell r="F1179" t="str">
            <v>NORMAL</v>
          </cell>
          <cell r="G1179" t="str">
            <v>TFQ90884</v>
          </cell>
          <cell r="H1179">
            <v>44922</v>
          </cell>
          <cell r="I1179" t="str">
            <v>ENTREGADO</v>
          </cell>
          <cell r="J1179">
            <v>44923</v>
          </cell>
          <cell r="K1179" t="str">
            <v>EDUARDO ALEXANDER BUENO MOLINA</v>
          </cell>
          <cell r="L1179" t="str">
            <v>COOPERATIVA MAGALLANES LOTE 8 CASA DE DOS PISOS COLOR AMARILLO FAMILIA BUENO QUITO SAUCES DEL VALLE 170145, ELOY ALFARO  PICHINCHA Ecuador</v>
          </cell>
          <cell r="M1179" t="str">
            <v/>
          </cell>
          <cell r="N1179" t="str">
            <v>996831388</v>
          </cell>
          <cell r="O1179" t="str">
            <v>996831388</v>
          </cell>
          <cell r="P1179" t="str">
            <v>170301</v>
          </cell>
          <cell r="Q1179" t="str">
            <v>QUITO</v>
          </cell>
          <cell r="R1179" t="str">
            <v>PICHINCHA</v>
          </cell>
          <cell r="S1179" t="str">
            <v>QUITO</v>
          </cell>
          <cell r="T1179" t="str">
            <v>FLEXTRANS UIO</v>
          </cell>
          <cell r="U1179" t="str">
            <v>FLEXNETUIO_LOCAL</v>
          </cell>
          <cell r="V1179">
            <v>0</v>
          </cell>
          <cell r="W1179">
            <v>0</v>
          </cell>
          <cell r="X1179" t="str">
            <v>HYCITE QUITO</v>
          </cell>
          <cell r="Y1179" t="str">
            <v>FLEX NET CALLE 28 DE JUNIO S/N Y GARCIA MORENO ENTRADA LLANO GRANDE</v>
          </cell>
        </row>
        <row r="1180">
          <cell r="A1180" t="str">
            <v>GAR5405</v>
          </cell>
          <cell r="B1180">
            <v>486778</v>
          </cell>
          <cell r="C1180" t="str">
            <v>GAR5405</v>
          </cell>
          <cell r="D1180" t="str">
            <v>HYCITE</v>
          </cell>
          <cell r="E1180" t="str">
            <v>RETIRO</v>
          </cell>
          <cell r="F1180" t="str">
            <v>NORMAL</v>
          </cell>
          <cell r="G1180" t="str">
            <v>TF90874</v>
          </cell>
          <cell r="H1180">
            <v>44922</v>
          </cell>
          <cell r="I1180" t="str">
            <v>EN_TRANSITO</v>
          </cell>
          <cell r="J1180">
            <v>44923</v>
          </cell>
          <cell r="K1180" t="str">
            <v>MAYRA ALEJANDRA IZA REINA</v>
          </cell>
          <cell r="L1180" t="str">
            <v>URB PARAISO DEL RIO 1 MZ 2737 VIS AUTOPISTA TERRENAL TERRESTRE PASCUALES GUAYAQUIL//NORTE 090109, TARQUI  GUAYAS</v>
          </cell>
          <cell r="N1180" t="str">
            <v>99-916-8317</v>
          </cell>
          <cell r="O1180" t="str">
            <v>99-916-8317</v>
          </cell>
          <cell r="P1180" t="str">
            <v>090109</v>
          </cell>
          <cell r="Q1180" t="str">
            <v>GUAYAQUIL</v>
          </cell>
          <cell r="R1180" t="str">
            <v>GUAYAS</v>
          </cell>
          <cell r="S1180" t="str">
            <v>GUAYAQUIL</v>
          </cell>
          <cell r="T1180" t="str">
            <v>ITSACOURIER</v>
          </cell>
          <cell r="U1180" t="str">
            <v>FLEXNETUIO_GYE</v>
          </cell>
          <cell r="V1180">
            <v>0</v>
          </cell>
          <cell r="W1180">
            <v>0</v>
          </cell>
          <cell r="X1180" t="str">
            <v>HYCITE QUITO</v>
          </cell>
          <cell r="Y1180" t="str">
            <v>FLEX NET CALLE 28 DE JUNIO S/N Y GARCIA MORENO ENTRADA LLANO GRANDE</v>
          </cell>
        </row>
        <row r="1181">
          <cell r="A1181" t="str">
            <v>GAR5406</v>
          </cell>
          <cell r="B1181">
            <v>486779</v>
          </cell>
          <cell r="C1181" t="str">
            <v>GAR5406</v>
          </cell>
          <cell r="D1181" t="str">
            <v>HYCITE</v>
          </cell>
          <cell r="E1181" t="str">
            <v>RETIRO</v>
          </cell>
          <cell r="F1181" t="str">
            <v>NORMAL</v>
          </cell>
          <cell r="G1181" t="str">
            <v>TF90875</v>
          </cell>
          <cell r="H1181">
            <v>44922</v>
          </cell>
          <cell r="I1181" t="str">
            <v>ENTREGADO</v>
          </cell>
          <cell r="J1181">
            <v>44923</v>
          </cell>
          <cell r="K1181" t="str">
            <v>STEPHANNY ARCE SANCHEZ___</v>
          </cell>
          <cell r="L1181" t="str">
            <v>RIBERAS DE DURAN MZ 1 VILLA 25 // GUAYAS - DURAN  DURAN CP 092408</v>
          </cell>
          <cell r="N1181" t="str">
            <v>985-569-024_</v>
          </cell>
          <cell r="O1181" t="str">
            <v>985-569-024_</v>
          </cell>
          <cell r="P1181" t="str">
            <v>090109</v>
          </cell>
          <cell r="Q1181" t="str">
            <v>GUAYAQUIL</v>
          </cell>
          <cell r="R1181" t="str">
            <v>GUAYAS</v>
          </cell>
          <cell r="S1181" t="str">
            <v>GUAYAQUIL</v>
          </cell>
          <cell r="T1181" t="str">
            <v>ITSACOURIER</v>
          </cell>
          <cell r="U1181" t="str">
            <v>FLEXNETUIO_GYE</v>
          </cell>
          <cell r="V1181">
            <v>0</v>
          </cell>
          <cell r="W1181">
            <v>0</v>
          </cell>
          <cell r="X1181" t="str">
            <v>HYCITE QUITO</v>
          </cell>
          <cell r="Y1181" t="str">
            <v>FLEX NET CALLE 28 DE JUNIO S/N Y GARCIA MORENO ENTRADA LLANO GRANDE</v>
          </cell>
        </row>
        <row r="1182">
          <cell r="A1182" t="str">
            <v>GAR5407</v>
          </cell>
          <cell r="B1182">
            <v>486780</v>
          </cell>
          <cell r="C1182" t="str">
            <v>GAR5407</v>
          </cell>
          <cell r="D1182" t="str">
            <v>HYCITE</v>
          </cell>
          <cell r="E1182" t="str">
            <v>RETIRO</v>
          </cell>
          <cell r="F1182" t="str">
            <v>NORMAL</v>
          </cell>
          <cell r="G1182" t="str">
            <v>TFQ90885</v>
          </cell>
          <cell r="H1182">
            <v>44922</v>
          </cell>
          <cell r="I1182" t="str">
            <v>ENTREGADO</v>
          </cell>
          <cell r="J1182">
            <v>44923</v>
          </cell>
          <cell r="K1182" t="str">
            <v>DARIO RENE NAVARRO RAMON</v>
          </cell>
          <cell r="L1182" t="str">
            <v>PASAJE TIMASA CASA 16 INGRESO CALLE MANUELA SAENZ CASA BLANCA QUITO// DISTRITO METROPOLITANO 170530, NAYON  PICHINCHA</v>
          </cell>
          <cell r="M1182" t="str">
            <v/>
          </cell>
          <cell r="N1182" t="str">
            <v>99-802-0000</v>
          </cell>
          <cell r="O1182" t="str">
            <v>99-802-0000</v>
          </cell>
          <cell r="P1182" t="str">
            <v>170301</v>
          </cell>
          <cell r="Q1182" t="str">
            <v>QUITO</v>
          </cell>
          <cell r="R1182" t="str">
            <v>PICHINCHA</v>
          </cell>
          <cell r="S1182" t="str">
            <v>QUITO</v>
          </cell>
          <cell r="T1182" t="str">
            <v>FLEXTRANS UIO</v>
          </cell>
          <cell r="U1182" t="str">
            <v>FLEXNETUIO_LOCAL</v>
          </cell>
          <cell r="V1182">
            <v>0</v>
          </cell>
          <cell r="W1182">
            <v>0</v>
          </cell>
          <cell r="X1182" t="str">
            <v>HYCITE QUITO</v>
          </cell>
          <cell r="Y1182" t="str">
            <v>FLEX NET CALLE 28 DE JUNIO S/N Y GARCIA MORENO ENTRADA LLANO GRANDE</v>
          </cell>
        </row>
        <row r="1183">
          <cell r="A1183" t="str">
            <v>GAR5408</v>
          </cell>
          <cell r="B1183">
            <v>486781</v>
          </cell>
          <cell r="C1183" t="str">
            <v>GAR5408</v>
          </cell>
          <cell r="D1183" t="str">
            <v>HYCITE</v>
          </cell>
          <cell r="E1183" t="str">
            <v>RETIRO</v>
          </cell>
          <cell r="F1183" t="str">
            <v>NORMAL</v>
          </cell>
          <cell r="G1183" t="str">
            <v>TFQ90886</v>
          </cell>
          <cell r="H1183">
            <v>44922</v>
          </cell>
          <cell r="I1183" t="str">
            <v>INCIDENCIA</v>
          </cell>
          <cell r="J1183">
            <v>44923</v>
          </cell>
          <cell r="K1183" t="str">
            <v>MARIA ZOILA PISUNA JATI</v>
          </cell>
          <cell r="L1183" t="str">
            <v>cuador -Pichincha – Rio Cofanes- Bartolome de Segovia/ edificio Royal Prestige cuatro pisos de color blanco.</v>
          </cell>
          <cell r="M1183" t="str">
            <v/>
          </cell>
          <cell r="N1183" t="str">
            <v>984214397</v>
          </cell>
          <cell r="O1183" t="str">
            <v>984214397</v>
          </cell>
          <cell r="P1183" t="str">
            <v>170301</v>
          </cell>
          <cell r="Q1183" t="str">
            <v>QUITO</v>
          </cell>
          <cell r="R1183" t="str">
            <v>PICHINCHA</v>
          </cell>
          <cell r="S1183" t="str">
            <v>QUITO</v>
          </cell>
          <cell r="T1183" t="str">
            <v>FLEXTRANS UIO</v>
          </cell>
          <cell r="U1183" t="str">
            <v>FLEXNETUIO_LOCAL</v>
          </cell>
          <cell r="V1183">
            <v>0</v>
          </cell>
          <cell r="W1183">
            <v>0</v>
          </cell>
          <cell r="X1183" t="str">
            <v>HYCITE QUITO</v>
          </cell>
          <cell r="Y1183" t="str">
            <v>FLEX NET CALLE 28 DE JUNIO S/N Y GARCIA MORENO ENTRADA LLANO GRANDE</v>
          </cell>
        </row>
        <row r="1184">
          <cell r="A1184" t="str">
            <v>GAR5409</v>
          </cell>
          <cell r="B1184">
            <v>486782</v>
          </cell>
          <cell r="C1184" t="str">
            <v>GAR5409</v>
          </cell>
          <cell r="D1184" t="str">
            <v>HYCITE</v>
          </cell>
          <cell r="E1184" t="str">
            <v>RETIRO</v>
          </cell>
          <cell r="F1184" t="str">
            <v>NORMAL</v>
          </cell>
          <cell r="G1184" t="str">
            <v>TFQ90887</v>
          </cell>
          <cell r="H1184">
            <v>44922</v>
          </cell>
          <cell r="I1184" t="str">
            <v>ENTREGADO</v>
          </cell>
          <cell r="J1184">
            <v>44923</v>
          </cell>
          <cell r="K1184" t="str">
            <v> Mariana Isabel Tiaguaro Munoz</v>
          </cell>
          <cell r="L1184" t="str">
            <v>PROVINCIA: Pichincha CANTON: Quito PARROQUIA: Puengasi LOCALIDAD: Sauces del Valle CODIGO POSTAL CALLE PRONCIPAL Y NUMERO DE CASA: Calle A manz 5 casa E 20-255 CALLE SECUNDARIA REFERENCIAS: Puente 2 A</v>
          </cell>
          <cell r="M1184" t="str">
            <v/>
          </cell>
          <cell r="N1184" t="str">
            <v>999843100</v>
          </cell>
          <cell r="O1184" t="str">
            <v>999843100</v>
          </cell>
          <cell r="P1184" t="str">
            <v>170301</v>
          </cell>
          <cell r="Q1184" t="str">
            <v>QUITO</v>
          </cell>
          <cell r="R1184" t="str">
            <v>PICHINCHA</v>
          </cell>
          <cell r="S1184" t="str">
            <v>QUITO</v>
          </cell>
          <cell r="T1184" t="str">
            <v>FLEXTRANS UIO</v>
          </cell>
          <cell r="U1184" t="str">
            <v>FLEXNETUIO_LOCAL</v>
          </cell>
          <cell r="V1184">
            <v>0</v>
          </cell>
          <cell r="W1184">
            <v>0</v>
          </cell>
          <cell r="X1184" t="str">
            <v>HYCITE QUITO</v>
          </cell>
          <cell r="Y1184" t="str">
            <v>FLEX NET CALLE 28 DE JUNIO S/N Y GARCIA MORENO ENTRADA LLANO GRANDE</v>
          </cell>
        </row>
        <row r="1185">
          <cell r="A1185" t="str">
            <v>GAR5410</v>
          </cell>
          <cell r="B1185">
            <v>486783</v>
          </cell>
          <cell r="C1185" t="str">
            <v>GAR5410</v>
          </cell>
          <cell r="D1185" t="str">
            <v>HYCITE</v>
          </cell>
          <cell r="E1185" t="str">
            <v>RETIRO</v>
          </cell>
          <cell r="F1185" t="str">
            <v>NORMAL</v>
          </cell>
          <cell r="H1185">
            <v>44922</v>
          </cell>
          <cell r="I1185" t="str">
            <v>EN_TRANSITO</v>
          </cell>
          <cell r="J1185">
            <v>44922</v>
          </cell>
          <cell r="K1185" t="str">
            <v>GALO GABRIEL ALVARADO CERDA</v>
          </cell>
          <cell r="L1185" t="str">
            <v>AV 11 DE NOVIEMBRE7 Y CANONIGO RAMOS</v>
          </cell>
          <cell r="N1185" t="str">
            <v>98-255-1063</v>
          </cell>
          <cell r="O1185" t="str">
            <v>98-255-1063</v>
          </cell>
          <cell r="P1185" t="str">
            <v>060101</v>
          </cell>
          <cell r="Q1185" t="str">
            <v>RIOBAMBA</v>
          </cell>
          <cell r="R1185" t="str">
            <v>CHIMBORAZO</v>
          </cell>
          <cell r="S1185" t="str">
            <v>RIOBAMBA</v>
          </cell>
          <cell r="T1185" t="str">
            <v>TRAMACO</v>
          </cell>
          <cell r="U1185" t="str">
            <v>FLEXNETUIO_PROVINCIA</v>
          </cell>
          <cell r="V1185">
            <v>0</v>
          </cell>
          <cell r="W1185">
            <v>0</v>
          </cell>
          <cell r="X1185" t="str">
            <v>HYCITE QUITO</v>
          </cell>
          <cell r="Y1185" t="str">
            <v>FLEX NET CALLE 28 DE JUNIO S/N Y GARCIA MORENO ENTRADA LLANO GRANDE</v>
          </cell>
        </row>
        <row r="1186">
          <cell r="A1186" t="str">
            <v>GAR5411</v>
          </cell>
          <cell r="B1186">
            <v>486784</v>
          </cell>
          <cell r="C1186" t="str">
            <v>GAR5411</v>
          </cell>
          <cell r="D1186" t="str">
            <v>HYCITE</v>
          </cell>
          <cell r="E1186" t="str">
            <v>RETIRO</v>
          </cell>
          <cell r="F1186" t="str">
            <v>NORMAL</v>
          </cell>
          <cell r="G1186" t="str">
            <v>TFQ90888</v>
          </cell>
          <cell r="H1186">
            <v>44922</v>
          </cell>
          <cell r="I1186" t="str">
            <v>ENTREGADO</v>
          </cell>
          <cell r="J1186">
            <v>44923</v>
          </cell>
          <cell r="K1186" t="str">
            <v>VERONICA ALEXANDRA MERINO SALAZAR </v>
          </cell>
          <cell r="L1186" t="str">
            <v>La calle es Jose Joaquin de Olmedo S8-103 y Juan Montalvo S8-103 Provincia: PICHINCHA Canton: QUITO Parroquia: CONOCOTO MI DOMICILIO ES FRENTE AL CONJUNTO CONOCOTO GARDEN</v>
          </cell>
          <cell r="M1186" t="str">
            <v/>
          </cell>
          <cell r="N1186" t="str">
            <v>0998685684 0999046330</v>
          </cell>
          <cell r="O1186" t="str">
            <v>0998685684 0999046330</v>
          </cell>
          <cell r="P1186" t="str">
            <v>170301</v>
          </cell>
          <cell r="Q1186" t="str">
            <v>QUITO</v>
          </cell>
          <cell r="R1186" t="str">
            <v>PICHINCHA</v>
          </cell>
          <cell r="S1186" t="str">
            <v>QUITO</v>
          </cell>
          <cell r="T1186" t="str">
            <v>FLEXTRANS UIO</v>
          </cell>
          <cell r="U1186" t="str">
            <v>FLEXNETUIO_LOCAL</v>
          </cell>
          <cell r="V1186">
            <v>0</v>
          </cell>
          <cell r="W1186">
            <v>0</v>
          </cell>
          <cell r="X1186" t="str">
            <v>HYCITE QUITO</v>
          </cell>
          <cell r="Y1186" t="str">
            <v>FLEX NET CALLE 28 DE JUNIO S/N Y GARCIA MORENO ENTRADA LLANO GRANDE</v>
          </cell>
        </row>
        <row r="1187">
          <cell r="A1187" t="str">
            <v>GAR5412</v>
          </cell>
          <cell r="B1187">
            <v>486785</v>
          </cell>
          <cell r="C1187" t="str">
            <v>GAR5412</v>
          </cell>
          <cell r="D1187" t="str">
            <v>HYCITE</v>
          </cell>
          <cell r="E1187" t="str">
            <v>RETIRO</v>
          </cell>
          <cell r="F1187" t="str">
            <v>NORMAL</v>
          </cell>
          <cell r="G1187" t="str">
            <v>TFQ90889</v>
          </cell>
          <cell r="H1187">
            <v>44922</v>
          </cell>
          <cell r="I1187" t="str">
            <v>ENTREGADO</v>
          </cell>
          <cell r="J1187">
            <v>44923</v>
          </cell>
          <cell r="K1187" t="str">
            <v>PATRICIO RENAN ANDRADE JACOME</v>
          </cell>
          <cell r="L1187" t="str">
            <v>Nombre y numero de la calle: Urbanizacion Los Angeles, Pasaje Naranjal #24 y Azogues Departamento: Casa Provincia Pichincha Canton Ruminahui Parroquia Sangolqui Codigo postal 171103</v>
          </cell>
          <cell r="M1187" t="str">
            <v/>
          </cell>
          <cell r="N1187" t="str">
            <v>999351916</v>
          </cell>
          <cell r="O1187" t="str">
            <v>999351916</v>
          </cell>
          <cell r="P1187" t="str">
            <v>170301</v>
          </cell>
          <cell r="Q1187" t="str">
            <v>QUITO</v>
          </cell>
          <cell r="R1187" t="str">
            <v>PICHINCHA</v>
          </cell>
          <cell r="S1187" t="str">
            <v>QUITO</v>
          </cell>
          <cell r="T1187" t="str">
            <v>FLEXTRANS UIO</v>
          </cell>
          <cell r="U1187" t="str">
            <v>FLEXNETUIO_LOCAL</v>
          </cell>
          <cell r="V1187">
            <v>0</v>
          </cell>
          <cell r="W1187">
            <v>0</v>
          </cell>
          <cell r="X1187" t="str">
            <v>HYCITE QUITO</v>
          </cell>
          <cell r="Y1187" t="str">
            <v>FLEX NET CALLE 28 DE JUNIO S/N Y GARCIA MORENO ENTRADA LLANO GRANDE</v>
          </cell>
        </row>
        <row r="1188">
          <cell r="A1188" t="str">
            <v>GAR5413</v>
          </cell>
          <cell r="B1188">
            <v>486786</v>
          </cell>
          <cell r="C1188" t="str">
            <v>GAR5413</v>
          </cell>
          <cell r="D1188" t="str">
            <v>HYCITE</v>
          </cell>
          <cell r="E1188" t="str">
            <v>RETIRO</v>
          </cell>
          <cell r="F1188" t="str">
            <v>NORMAL</v>
          </cell>
          <cell r="G1188" t="str">
            <v>TFQ90890</v>
          </cell>
          <cell r="H1188">
            <v>44922</v>
          </cell>
          <cell r="I1188" t="str">
            <v>ENTREGADO</v>
          </cell>
          <cell r="J1188">
            <v>44923</v>
          </cell>
          <cell r="K1188" t="str">
            <v>CRISTINA PARRA</v>
          </cell>
          <cell r="L1188" t="str">
            <v>CALLE CACHA, CONJUNTO KYRAN PURUHAES  DPTO 8 RUMINAHUI 171101, SANGOLQUI  PICHINCHA</v>
          </cell>
          <cell r="M1188" t="str">
            <v/>
          </cell>
          <cell r="N1188" t="str">
            <v>99-755-1149</v>
          </cell>
          <cell r="O1188" t="str">
            <v>99-755-1149</v>
          </cell>
          <cell r="P1188" t="str">
            <v>170301</v>
          </cell>
          <cell r="Q1188" t="str">
            <v>QUITO</v>
          </cell>
          <cell r="R1188" t="str">
            <v>PICHINCHA</v>
          </cell>
          <cell r="S1188" t="str">
            <v>QUITO</v>
          </cell>
          <cell r="T1188" t="str">
            <v>FLEXTRANS UIO</v>
          </cell>
          <cell r="U1188" t="str">
            <v>FLEXNETUIO_LOCAL</v>
          </cell>
          <cell r="V1188">
            <v>0</v>
          </cell>
          <cell r="W1188">
            <v>0</v>
          </cell>
          <cell r="X1188" t="str">
            <v>HYCITE QUITO</v>
          </cell>
          <cell r="Y1188" t="str">
            <v>FLEX NET CALLE 28 DE JUNIO S/N Y GARCIA MORENO ENTRADA LLANO GRANDE</v>
          </cell>
        </row>
        <row r="1189">
          <cell r="A1189" t="str">
            <v>GAR5414</v>
          </cell>
          <cell r="B1189">
            <v>486787</v>
          </cell>
          <cell r="C1189" t="str">
            <v>GAR5414</v>
          </cell>
          <cell r="D1189" t="str">
            <v>HYCITE</v>
          </cell>
          <cell r="E1189" t="str">
            <v>RETIRO</v>
          </cell>
          <cell r="F1189" t="str">
            <v>NORMAL</v>
          </cell>
          <cell r="G1189" t="str">
            <v>TFQ90891</v>
          </cell>
          <cell r="H1189">
            <v>44922</v>
          </cell>
          <cell r="I1189" t="str">
            <v>INCIDENCIA</v>
          </cell>
          <cell r="J1189">
            <v>44923</v>
          </cell>
          <cell r="K1189" t="str">
            <v xml:space="preserve">IRENE SIERRA </v>
          </cell>
          <cell r="L1189" t="str">
            <v>Rio Umana E5-193 y Las Monjas,  Parroquia: San Antonio de Pichincha, Codigo Postal: 170311</v>
          </cell>
          <cell r="M1189" t="str">
            <v/>
          </cell>
          <cell r="N1189" t="str">
            <v>997164415</v>
          </cell>
          <cell r="O1189" t="str">
            <v>997164415</v>
          </cell>
          <cell r="P1189" t="str">
            <v>170301</v>
          </cell>
          <cell r="Q1189" t="str">
            <v>QUITO</v>
          </cell>
          <cell r="R1189" t="str">
            <v>PICHINCHA</v>
          </cell>
          <cell r="S1189" t="str">
            <v>QUITO</v>
          </cell>
          <cell r="T1189" t="str">
            <v>FLEXTRANS UIO</v>
          </cell>
          <cell r="U1189" t="str">
            <v>FLEXNETUIO_LOCAL</v>
          </cell>
          <cell r="V1189">
            <v>0</v>
          </cell>
          <cell r="W1189">
            <v>0</v>
          </cell>
          <cell r="X1189" t="str">
            <v>HYCITE QUITO</v>
          </cell>
          <cell r="Y1189" t="str">
            <v>FLEX NET CALLE 28 DE JUNIO S/N Y GARCIA MORENO ENTRADA LLANO GRANDE</v>
          </cell>
        </row>
        <row r="1190">
          <cell r="A1190" t="str">
            <v>GAR5415</v>
          </cell>
          <cell r="B1190">
            <v>486788</v>
          </cell>
          <cell r="C1190" t="str">
            <v>GAR5415</v>
          </cell>
          <cell r="D1190" t="str">
            <v>HYCITE</v>
          </cell>
          <cell r="E1190" t="str">
            <v>RETIRO</v>
          </cell>
          <cell r="F1190" t="str">
            <v>NORMAL</v>
          </cell>
          <cell r="H1190">
            <v>44922</v>
          </cell>
          <cell r="I1190" t="str">
            <v>EN_TRANSITO</v>
          </cell>
          <cell r="J1190">
            <v>44922</v>
          </cell>
          <cell r="K1190" t="str">
            <v>ALEXANDRA ELIZABETH COLLAGUAZO SIMBANA</v>
          </cell>
          <cell r="L1190" t="str">
            <v>CASA:#A8 PROVINCIA TUNGURAHUA. CANTON: AMBATO  PARROQUIA HUACHI CHICO CODIGO POSTAL: 180204. REFERNCIA TRAS DEL MOLL DE LOS ANDES ESQUINA BANCO DE MACHALA GUSTAVO EGUEZ E ISAIAS SANCHEZ.CONJUNTO LOS A</v>
          </cell>
          <cell r="N1190" t="str">
            <v>999095242</v>
          </cell>
          <cell r="O1190" t="str">
            <v>999095242</v>
          </cell>
          <cell r="P1190" t="str">
            <v>180101</v>
          </cell>
          <cell r="Q1190" t="str">
            <v>AMBATO</v>
          </cell>
          <cell r="R1190" t="str">
            <v>TUNGURAHUA</v>
          </cell>
          <cell r="S1190" t="str">
            <v>AMBATO</v>
          </cell>
          <cell r="T1190" t="str">
            <v>TRAMACO</v>
          </cell>
          <cell r="U1190" t="str">
            <v>FLEXNETUIO_PROVINCIA</v>
          </cell>
          <cell r="V1190">
            <v>0</v>
          </cell>
          <cell r="W1190">
            <v>0</v>
          </cell>
          <cell r="X1190" t="str">
            <v>HYCITE QUITO</v>
          </cell>
          <cell r="Y1190" t="str">
            <v>FLEX NET CALLE 28 DE JUNIO S/N Y GARCIA MORENO ENTRADA LLANO GRANDE</v>
          </cell>
        </row>
        <row r="1191">
          <cell r="A1191" t="str">
            <v>GAR5416</v>
          </cell>
          <cell r="B1191">
            <v>486789</v>
          </cell>
          <cell r="C1191" t="str">
            <v>GAR5416</v>
          </cell>
          <cell r="D1191" t="str">
            <v>HYCITE</v>
          </cell>
          <cell r="E1191" t="str">
            <v>RETIRO</v>
          </cell>
          <cell r="F1191" t="str">
            <v>NORMAL</v>
          </cell>
          <cell r="G1191" t="str">
            <v>TF90876</v>
          </cell>
          <cell r="H1191">
            <v>44922</v>
          </cell>
          <cell r="I1191" t="str">
            <v>ENTREGADO</v>
          </cell>
          <cell r="J1191">
            <v>44923</v>
          </cell>
          <cell r="K1191" t="str">
            <v>JUAN CORNIELES</v>
          </cell>
          <cell r="L1191" t="str">
            <v>CDLA ALBORADA 12AVA ETAPA MZ 10 V16</v>
          </cell>
          <cell r="N1191" t="str">
            <v>954423728</v>
          </cell>
          <cell r="O1191" t="str">
            <v>954423728</v>
          </cell>
          <cell r="P1191" t="str">
            <v>090109</v>
          </cell>
          <cell r="Q1191" t="str">
            <v>GUAYAQUIL</v>
          </cell>
          <cell r="R1191" t="str">
            <v>GUAYAS</v>
          </cell>
          <cell r="S1191" t="str">
            <v>GUAYAQUIL</v>
          </cell>
          <cell r="T1191" t="str">
            <v>ITSACOURIER</v>
          </cell>
          <cell r="U1191" t="str">
            <v>FLEXNETUIO_GYE</v>
          </cell>
          <cell r="V1191">
            <v>0</v>
          </cell>
          <cell r="W1191">
            <v>0</v>
          </cell>
          <cell r="X1191" t="str">
            <v>HYCITE QUITO</v>
          </cell>
          <cell r="Y1191" t="str">
            <v>FLEX NET CALLE 28 DE JUNIO S/N Y GARCIA MORENO ENTRADA LLANO GRANDE</v>
          </cell>
        </row>
        <row r="1192">
          <cell r="A1192" t="str">
            <v>GAR5417</v>
          </cell>
          <cell r="B1192">
            <v>486790</v>
          </cell>
          <cell r="C1192" t="str">
            <v>GAR5417</v>
          </cell>
          <cell r="D1192" t="str">
            <v>HYCITE</v>
          </cell>
          <cell r="E1192" t="str">
            <v>RETIRO</v>
          </cell>
          <cell r="F1192" t="str">
            <v>NORMAL</v>
          </cell>
          <cell r="G1192" t="str">
            <v>TF90877</v>
          </cell>
          <cell r="H1192">
            <v>44922</v>
          </cell>
          <cell r="I1192" t="str">
            <v>INCIDENCIA</v>
          </cell>
          <cell r="J1192">
            <v>44923</v>
          </cell>
          <cell r="K1192" t="str">
            <v>FLOR ARACELY CONSTANTINE ZAMBRANO</v>
          </cell>
          <cell r="L1192" t="str">
            <v>PROVINCIA GUAYAS CANTON: GUAYAQUIL PARROQUIA:TARQUI  LOCALIDAD:NORTE DIRECCION:BASTION POPULAR BLOQUE 7 MZ 995 VILLA 1 REFERENCIAS PARTICULARES: CODIGO POSTAL: GU 090705</v>
          </cell>
          <cell r="N1192" t="str">
            <v>04-214-8396 / 0980047780</v>
          </cell>
          <cell r="O1192" t="str">
            <v>04-214-8396 / 0980047780</v>
          </cell>
          <cell r="P1192" t="str">
            <v>090109</v>
          </cell>
          <cell r="Q1192" t="str">
            <v>GUAYAQUIL</v>
          </cell>
          <cell r="R1192" t="str">
            <v>GUAYAS</v>
          </cell>
          <cell r="S1192" t="str">
            <v>GUAYAQUIL</v>
          </cell>
          <cell r="T1192" t="str">
            <v>FLEXTRANS GYE</v>
          </cell>
          <cell r="U1192" t="str">
            <v>FLEXNETUIO_GYE</v>
          </cell>
          <cell r="V1192">
            <v>0</v>
          </cell>
          <cell r="W1192">
            <v>0</v>
          </cell>
          <cell r="X1192" t="str">
            <v>HYCITE QUITO</v>
          </cell>
          <cell r="Y1192" t="str">
            <v>FLEX NET CALLE 28 DE JUNIO S/N Y GARCIA MORENO ENTRADA LLANO GRANDE</v>
          </cell>
        </row>
        <row r="1193">
          <cell r="A1193" t="str">
            <v>GAR5418</v>
          </cell>
          <cell r="B1193">
            <v>486791</v>
          </cell>
          <cell r="C1193" t="str">
            <v>GAR5418</v>
          </cell>
          <cell r="D1193" t="str">
            <v>HYCITE</v>
          </cell>
          <cell r="E1193" t="str">
            <v>RETIRO</v>
          </cell>
          <cell r="F1193" t="str">
            <v>NORMAL</v>
          </cell>
          <cell r="G1193" t="str">
            <v>TFQ90892</v>
          </cell>
          <cell r="H1193">
            <v>44922</v>
          </cell>
          <cell r="I1193" t="str">
            <v>ENTREGADO</v>
          </cell>
          <cell r="J1193">
            <v>44923</v>
          </cell>
          <cell r="K1193" t="str">
            <v>Flor Victoria Gaibor Moreta</v>
          </cell>
          <cell r="L1193" t="str">
            <v>Alamos E8 – 171  y Almeria Sector Matovelle Puente del Colegio de los Shyris Provincia: Pichincha Canton: Quito Parroquia: El Inca Codigo postal  170502</v>
          </cell>
          <cell r="M1193" t="str">
            <v/>
          </cell>
          <cell r="N1193" t="str">
            <v>998812206</v>
          </cell>
          <cell r="O1193" t="str">
            <v>998812206</v>
          </cell>
          <cell r="P1193" t="str">
            <v>170301</v>
          </cell>
          <cell r="Q1193" t="str">
            <v>QUITO</v>
          </cell>
          <cell r="R1193" t="str">
            <v>PICHINCHA</v>
          </cell>
          <cell r="S1193" t="str">
            <v>QUITO</v>
          </cell>
          <cell r="T1193" t="str">
            <v>FLEXTRANS UIO</v>
          </cell>
          <cell r="U1193" t="str">
            <v>FLEXNETUIO_LOCAL</v>
          </cell>
          <cell r="V1193">
            <v>0</v>
          </cell>
          <cell r="W1193">
            <v>0</v>
          </cell>
          <cell r="X1193" t="str">
            <v>HYCITE QUITO</v>
          </cell>
          <cell r="Y1193" t="str">
            <v>FLEX NET CALLE 28 DE JUNIO S/N Y GARCIA MORENO ENTRADA LLANO GRANDE</v>
          </cell>
        </row>
        <row r="1194">
          <cell r="A1194" t="str">
            <v>GAR5419</v>
          </cell>
          <cell r="B1194">
            <v>486792</v>
          </cell>
          <cell r="C1194" t="str">
            <v>GAR5419</v>
          </cell>
          <cell r="D1194" t="str">
            <v>HYCITE</v>
          </cell>
          <cell r="E1194" t="str">
            <v>RETIRO</v>
          </cell>
          <cell r="F1194" t="str">
            <v>NORMAL</v>
          </cell>
          <cell r="H1194">
            <v>44922</v>
          </cell>
          <cell r="I1194" t="str">
            <v>EN_TRANSITO</v>
          </cell>
          <cell r="J1194">
            <v>44922</v>
          </cell>
          <cell r="K1194" t="str">
            <v>ROSANNA MOYA </v>
          </cell>
          <cell r="L1194" t="str">
            <v>PROVINCIA GALAPAGOS CANTON: ISLA ISABELA PARROQUIA: PUERTO VILLAMIL LOCALIDAD: ISLA ISABELA DIRECCION: AV 16 DE MARZO REFERENCIAS PARTICULARES: CORDOVA CODIGO POSTAL 200103</v>
          </cell>
          <cell r="N1194" t="str">
            <v>0999085252-0987959898</v>
          </cell>
          <cell r="O1194" t="str">
            <v>0999085252-0987959898</v>
          </cell>
          <cell r="P1194" t="str">
            <v>200103</v>
          </cell>
          <cell r="Q1194" t="str">
            <v>ISABELA</v>
          </cell>
          <cell r="R1194" t="str">
            <v>GALAPAGOS</v>
          </cell>
          <cell r="S1194" t="str">
            <v>PUERTO VILLAMIL</v>
          </cell>
          <cell r="T1194" t="str">
            <v>TRAMACO</v>
          </cell>
          <cell r="U1194" t="str">
            <v>FLEXNETUIO_PROVINCIA</v>
          </cell>
          <cell r="V1194">
            <v>0</v>
          </cell>
          <cell r="W1194">
            <v>0</v>
          </cell>
          <cell r="X1194" t="str">
            <v>HYCITE QUITO</v>
          </cell>
          <cell r="Y1194" t="str">
            <v>FLEX NET CALLE 28 DE JUNIO S/N Y GARCIA MORENO ENTRADA LLANO GRANDE</v>
          </cell>
        </row>
        <row r="1195">
          <cell r="A1195" t="str">
            <v>GAR5420</v>
          </cell>
          <cell r="B1195">
            <v>486793</v>
          </cell>
          <cell r="C1195" t="str">
            <v>GAR5420</v>
          </cell>
          <cell r="D1195" t="str">
            <v>HYCITE</v>
          </cell>
          <cell r="E1195" t="str">
            <v>RETIRO</v>
          </cell>
          <cell r="F1195" t="str">
            <v>NORMAL</v>
          </cell>
          <cell r="G1195" t="str">
            <v>TFQ90894</v>
          </cell>
          <cell r="H1195">
            <v>44922</v>
          </cell>
          <cell r="I1195" t="str">
            <v>INCIDENCIA</v>
          </cell>
          <cell r="J1195">
            <v>44923</v>
          </cell>
          <cell r="K1195" t="str">
            <v>GABRIELA FREIRE</v>
          </cell>
          <cell r="L1195" t="str">
            <v>Cumbaya, Urb. El Rancho San Francisco Lote 66, Codigo Postal: 170530</v>
          </cell>
          <cell r="M1195" t="str">
            <v/>
          </cell>
          <cell r="N1195" t="str">
            <v>939161751</v>
          </cell>
          <cell r="O1195" t="str">
            <v>939161751</v>
          </cell>
          <cell r="P1195" t="str">
            <v>170301</v>
          </cell>
          <cell r="Q1195" t="str">
            <v>QUITO</v>
          </cell>
          <cell r="R1195" t="str">
            <v>PICHINCHA</v>
          </cell>
          <cell r="S1195" t="str">
            <v>QUITO</v>
          </cell>
          <cell r="T1195" t="str">
            <v>FLEXTRANS UIO</v>
          </cell>
          <cell r="U1195" t="str">
            <v>FLEXNETUIO_LOCAL</v>
          </cell>
          <cell r="V1195">
            <v>0</v>
          </cell>
          <cell r="W1195">
            <v>0</v>
          </cell>
          <cell r="X1195" t="str">
            <v>HYCITE QUITO</v>
          </cell>
          <cell r="Y1195" t="str">
            <v>FLEX NET CALLE 28 DE JUNIO S/N Y GARCIA MORENO ENTRADA LLANO GRANDE</v>
          </cell>
        </row>
        <row r="1196">
          <cell r="A1196" t="str">
            <v>GAR5421</v>
          </cell>
          <cell r="B1196">
            <v>486794</v>
          </cell>
          <cell r="C1196" t="str">
            <v>GAR5421</v>
          </cell>
          <cell r="D1196" t="str">
            <v>HYCITE</v>
          </cell>
          <cell r="E1196" t="str">
            <v>RETIRO</v>
          </cell>
          <cell r="F1196" t="str">
            <v>NORMAL</v>
          </cell>
          <cell r="H1196">
            <v>44922</v>
          </cell>
          <cell r="I1196" t="str">
            <v>EN_TRANSITO</v>
          </cell>
          <cell r="J1196">
            <v>44922</v>
          </cell>
          <cell r="K1196" t="str">
            <v>JUANA HORTENCIA ALVAREZ OLVERA</v>
          </cell>
          <cell r="L1196" t="str">
            <v>MARTIN Y CASA Y GENERAL BARONA FRENTE FARMACIAS JUNTA AL CHILA BABAHOYO</v>
          </cell>
          <cell r="N1196" t="str">
            <v>99-342-6851</v>
          </cell>
          <cell r="O1196" t="str">
            <v>99-342-6851</v>
          </cell>
          <cell r="P1196" t="str">
            <v>120101</v>
          </cell>
          <cell r="Q1196" t="str">
            <v>BABAHOYO</v>
          </cell>
          <cell r="R1196" t="str">
            <v>LOS RIOS</v>
          </cell>
          <cell r="S1196" t="str">
            <v>BABAHOYO - LA VIRGINIA</v>
          </cell>
          <cell r="T1196" t="str">
            <v>TRAMACO</v>
          </cell>
          <cell r="U1196" t="str">
            <v>FLEXNETUIO_PROVINCIA</v>
          </cell>
          <cell r="V1196">
            <v>0</v>
          </cell>
          <cell r="W1196">
            <v>0</v>
          </cell>
          <cell r="X1196" t="str">
            <v>HYCITE QUITO</v>
          </cell>
          <cell r="Y1196" t="str">
            <v>FLEX NET CALLE 28 DE JUNIO S/N Y GARCIA MORENO ENTRADA LLANO GRANDE</v>
          </cell>
        </row>
        <row r="1197">
          <cell r="A1197" t="str">
            <v>GAR5422</v>
          </cell>
          <cell r="B1197">
            <v>486795</v>
          </cell>
          <cell r="C1197" t="str">
            <v>GAR5422</v>
          </cell>
          <cell r="D1197" t="str">
            <v>HYCITE</v>
          </cell>
          <cell r="E1197" t="str">
            <v>RETIRO</v>
          </cell>
          <cell r="F1197" t="str">
            <v>NORMAL</v>
          </cell>
          <cell r="G1197" t="str">
            <v>TFQ90895</v>
          </cell>
          <cell r="H1197">
            <v>44922</v>
          </cell>
          <cell r="I1197" t="str">
            <v>INCIDENCIA</v>
          </cell>
          <cell r="J1197">
            <v>44923</v>
          </cell>
          <cell r="K1197" t="str">
            <v>ISABEL MURILLO</v>
          </cell>
          <cell r="L1197" t="str">
            <v>Pasaje Jorge Enriquez y Carlos Andrade Marin  sin numero, casa de color blanca con  gris, porton gris, junto a la cancha de uso multiple,  Departamento: Puembo Centro, Parroquia Puembo, Codigo postal:</v>
          </cell>
          <cell r="M1197" t="str">
            <v/>
          </cell>
          <cell r="N1197" t="str">
            <v xml:space="preserve"> 0993030552 -0993030543 </v>
          </cell>
          <cell r="O1197" t="str">
            <v xml:space="preserve"> 0993030552 -0993030543 </v>
          </cell>
          <cell r="P1197" t="str">
            <v>170301</v>
          </cell>
          <cell r="Q1197" t="str">
            <v>QUITO</v>
          </cell>
          <cell r="R1197" t="str">
            <v>PICHINCHA</v>
          </cell>
          <cell r="S1197" t="str">
            <v>QUITO</v>
          </cell>
          <cell r="T1197" t="str">
            <v>FLEXTRANS UIO</v>
          </cell>
          <cell r="U1197" t="str">
            <v>FLEXNETUIO_LOCAL</v>
          </cell>
          <cell r="V1197">
            <v>0</v>
          </cell>
          <cell r="W1197">
            <v>0</v>
          </cell>
          <cell r="X1197" t="str">
            <v>HYCITE QUITO</v>
          </cell>
          <cell r="Y1197" t="str">
            <v>FLEX NET CALLE 28 DE JUNIO S/N Y GARCIA MORENO ENTRADA LLANO GRANDE</v>
          </cell>
        </row>
        <row r="1198">
          <cell r="A1198" t="str">
            <v>GAR5423</v>
          </cell>
          <cell r="B1198">
            <v>486796</v>
          </cell>
          <cell r="C1198" t="str">
            <v>GAR5423</v>
          </cell>
          <cell r="D1198" t="str">
            <v>HYCITE</v>
          </cell>
          <cell r="E1198" t="str">
            <v>RETIRO</v>
          </cell>
          <cell r="F1198" t="str">
            <v>NORMAL</v>
          </cell>
          <cell r="G1198" t="str">
            <v>TFQ90896</v>
          </cell>
          <cell r="H1198">
            <v>44922</v>
          </cell>
          <cell r="I1198" t="str">
            <v>ENTREGADO</v>
          </cell>
          <cell r="J1198">
            <v>44923</v>
          </cell>
          <cell r="K1198" t="str">
            <v>LUIS ADOLFO SALGADO CAMPANA__</v>
          </cell>
          <cell r="L1198" t="str">
            <v>CALLE S36 C  N241 y LINEA FERREA Provincia: Pichincha Canton: Quito Parroquia: Quitumbe Localidad: villa solidaridad Codigo postal: 170703  Referencias del domicilio Calles con las que cruza, puntos d</v>
          </cell>
          <cell r="M1198" t="str">
            <v/>
          </cell>
          <cell r="N1198" t="str">
            <v>969-759-055 / 987269623</v>
          </cell>
          <cell r="O1198" t="str">
            <v>969-759-055 / 987269623</v>
          </cell>
          <cell r="P1198" t="str">
            <v>170301</v>
          </cell>
          <cell r="Q1198" t="str">
            <v>QUITO</v>
          </cell>
          <cell r="R1198" t="str">
            <v>PICHINCHA</v>
          </cell>
          <cell r="S1198" t="str">
            <v>QUITO</v>
          </cell>
          <cell r="T1198" t="str">
            <v>FLEXTRANS UIO</v>
          </cell>
          <cell r="U1198" t="str">
            <v>FLEXNETUIO_LOCAL</v>
          </cell>
          <cell r="V1198">
            <v>0</v>
          </cell>
          <cell r="W1198">
            <v>0</v>
          </cell>
          <cell r="X1198" t="str">
            <v>HYCITE QUITO</v>
          </cell>
          <cell r="Y1198" t="str">
            <v>FLEX NET CALLE 28 DE JUNIO S/N Y GARCIA MORENO ENTRADA LLANO GRANDE</v>
          </cell>
        </row>
        <row r="1199">
          <cell r="A1199" t="str">
            <v>GAR5424</v>
          </cell>
          <cell r="B1199">
            <v>486797</v>
          </cell>
          <cell r="C1199" t="str">
            <v>GAR5424</v>
          </cell>
          <cell r="D1199" t="str">
            <v>HYCITE</v>
          </cell>
          <cell r="E1199" t="str">
            <v>RETIRO</v>
          </cell>
          <cell r="F1199" t="str">
            <v>NORMAL</v>
          </cell>
          <cell r="G1199" t="str">
            <v>TFQ90897</v>
          </cell>
          <cell r="H1199">
            <v>44922</v>
          </cell>
          <cell r="I1199" t="str">
            <v>INCIDENCIA</v>
          </cell>
          <cell r="J1199">
            <v>44923</v>
          </cell>
          <cell r="K1199" t="str">
            <v>NICOLAS AUGUSTO MAFLA HIDALGO</v>
          </cell>
          <cell r="L1199" t="str">
            <v>LA ISLA 780 Y PASAJE LA ISLA  A UNA CUADRA AL NORTE DE LAS CASAS QUITO / LAS CASAS  BELISARIO QUEVEDO, PI 170521</v>
          </cell>
          <cell r="M1199" t="str">
            <v/>
          </cell>
          <cell r="N1199" t="str">
            <v>98-406-2734</v>
          </cell>
          <cell r="O1199" t="str">
            <v>98-406-2734</v>
          </cell>
          <cell r="P1199" t="str">
            <v>170301</v>
          </cell>
          <cell r="Q1199" t="str">
            <v>QUITO</v>
          </cell>
          <cell r="R1199" t="str">
            <v>PICHINCHA</v>
          </cell>
          <cell r="S1199" t="str">
            <v>QUITO</v>
          </cell>
          <cell r="T1199" t="str">
            <v>FLEXTRANS UIO</v>
          </cell>
          <cell r="U1199" t="str">
            <v>FLEXNETUIO_LOCAL</v>
          </cell>
          <cell r="V1199">
            <v>0</v>
          </cell>
          <cell r="W1199">
            <v>0</v>
          </cell>
          <cell r="X1199" t="str">
            <v>HYCITE QUITO</v>
          </cell>
          <cell r="Y1199" t="str">
            <v>FLEX NET CALLE 28 DE JUNIO S/N Y GARCIA MORENO ENTRADA LLANO GRANDE</v>
          </cell>
        </row>
        <row r="1200">
          <cell r="A1200" t="str">
            <v>GAR5425</v>
          </cell>
          <cell r="B1200">
            <v>486798</v>
          </cell>
          <cell r="C1200" t="str">
            <v>GAR5425</v>
          </cell>
          <cell r="D1200" t="str">
            <v>HYCITE</v>
          </cell>
          <cell r="E1200" t="str">
            <v>RETIRO</v>
          </cell>
          <cell r="F1200" t="str">
            <v>NORMAL</v>
          </cell>
          <cell r="G1200" t="str">
            <v>TF90878</v>
          </cell>
          <cell r="H1200">
            <v>44922</v>
          </cell>
          <cell r="I1200" t="str">
            <v>INCIDENCIA</v>
          </cell>
          <cell r="J1200">
            <v>44923</v>
          </cell>
          <cell r="K1200" t="str">
            <v>MARIA DEL CARMEN RAMIREZ HARO</v>
          </cell>
          <cell r="L1200" t="str">
            <v>URB VILLA DEL REY ETAPA REY CARLOS MZ 8 VILLA 14 DAULE // DAULE 091905, AURORA  GUAYA</v>
          </cell>
          <cell r="N1200" t="str">
            <v>99-732-0424</v>
          </cell>
          <cell r="O1200" t="str">
            <v>99-732-0424</v>
          </cell>
          <cell r="P1200" t="str">
            <v>090109</v>
          </cell>
          <cell r="Q1200" t="str">
            <v>GUAYAQUIL</v>
          </cell>
          <cell r="R1200" t="str">
            <v>GUAYAS</v>
          </cell>
          <cell r="S1200" t="str">
            <v>GUAYAQUIL</v>
          </cell>
          <cell r="T1200" t="str">
            <v>ITSACOURIER</v>
          </cell>
          <cell r="U1200" t="str">
            <v>FLEXNETUIO_GYE</v>
          </cell>
          <cell r="V1200">
            <v>0</v>
          </cell>
          <cell r="W1200">
            <v>0</v>
          </cell>
          <cell r="X1200" t="str">
            <v>HYCITE QUITO</v>
          </cell>
          <cell r="Y1200" t="str">
            <v>FLEX NET CALLE 28 DE JUNIO S/N Y GARCIA MORENO ENTRADA LLANO GRANDE</v>
          </cell>
        </row>
        <row r="1201">
          <cell r="A1201" t="str">
            <v>GAR5427</v>
          </cell>
          <cell r="B1201">
            <v>486799</v>
          </cell>
          <cell r="C1201" t="str">
            <v>GAR5427</v>
          </cell>
          <cell r="D1201" t="str">
            <v>HYCITE</v>
          </cell>
          <cell r="E1201" t="str">
            <v>RETIRO</v>
          </cell>
          <cell r="F1201" t="str">
            <v>NORMAL</v>
          </cell>
          <cell r="G1201" t="str">
            <v>TF90880</v>
          </cell>
          <cell r="H1201">
            <v>44922</v>
          </cell>
          <cell r="I1201" t="str">
            <v>ENTREGADO</v>
          </cell>
          <cell r="J1201">
            <v>44923</v>
          </cell>
          <cell r="K1201" t="str">
            <v>GRACE ARTEAGA VERA</v>
          </cell>
          <cell r="L1201" t="str">
            <v>URBANIZACION CASTE LAGO KM 6,5 VIA SAMBORONDON PROVINCIA: GUAYAS CANTON: SAMBORONDON PARROQUIA: LA PUNTILLA CODIGO POSTAL: 092301</v>
          </cell>
          <cell r="N1201" t="str">
            <v>995645229</v>
          </cell>
          <cell r="O1201" t="str">
            <v>995645229</v>
          </cell>
          <cell r="P1201" t="str">
            <v>090109</v>
          </cell>
          <cell r="Q1201" t="str">
            <v>GUAYAQUIL</v>
          </cell>
          <cell r="R1201" t="str">
            <v>GUAYAS</v>
          </cell>
          <cell r="S1201" t="str">
            <v>GUAYAQUIL</v>
          </cell>
          <cell r="T1201" t="str">
            <v>ITSACOURIER</v>
          </cell>
          <cell r="U1201" t="str">
            <v>FLEXNETUIO_GYE</v>
          </cell>
          <cell r="V1201">
            <v>0</v>
          </cell>
          <cell r="W1201">
            <v>0</v>
          </cell>
          <cell r="X1201" t="str">
            <v>HYCITE QUITO</v>
          </cell>
          <cell r="Y1201" t="str">
            <v>FLEX NET CALLE 28 DE JUNIO S/N Y GARCIA MORENO ENTRADA LLANO GRANDE</v>
          </cell>
        </row>
        <row r="1202">
          <cell r="A1202" t="str">
            <v>GAR5428</v>
          </cell>
          <cell r="B1202">
            <v>486800</v>
          </cell>
          <cell r="C1202" t="str">
            <v>GAR5428</v>
          </cell>
          <cell r="D1202" t="str">
            <v>HYCITE</v>
          </cell>
          <cell r="E1202" t="str">
            <v>RETIRO</v>
          </cell>
          <cell r="F1202" t="str">
            <v>NORMAL</v>
          </cell>
          <cell r="G1202" t="str">
            <v>TF90881</v>
          </cell>
          <cell r="H1202">
            <v>44922</v>
          </cell>
          <cell r="I1202" t="str">
            <v>INCIDENCIA</v>
          </cell>
          <cell r="J1202">
            <v>44923</v>
          </cell>
          <cell r="K1202" t="str">
            <v>MILTON ERAZO VARGAS</v>
          </cell>
          <cell r="L1202" t="str">
            <v>ALBORADA  5 ETAPA MZ IJ VILLA 1 INGRESANDO POR EL BANCOINTYERNACIONAL DOS CUADRA A LA DERECHA, CASA COLOR AMARILLA  CON REJAS DORADAS, PROVINCIA GUAYAS, PARROQUIA TARQUI,</v>
          </cell>
          <cell r="N1202" t="str">
            <v>998421102</v>
          </cell>
          <cell r="O1202" t="str">
            <v>998421102</v>
          </cell>
          <cell r="P1202" t="str">
            <v>090109</v>
          </cell>
          <cell r="Q1202" t="str">
            <v>GUAYAQUIL</v>
          </cell>
          <cell r="R1202" t="str">
            <v>GUAYAS</v>
          </cell>
          <cell r="S1202" t="str">
            <v>GUAYAQUIL</v>
          </cell>
          <cell r="T1202" t="str">
            <v>ITSACOURIER</v>
          </cell>
          <cell r="U1202" t="str">
            <v>FLEXNETUIO_GYE</v>
          </cell>
          <cell r="V1202">
            <v>0</v>
          </cell>
          <cell r="W1202">
            <v>0</v>
          </cell>
          <cell r="X1202" t="str">
            <v>HYCITE QUITO</v>
          </cell>
          <cell r="Y1202" t="str">
            <v>FLEX NET CALLE 28 DE JUNIO S/N Y GARCIA MORENO ENTRADA LLANO GRANDE</v>
          </cell>
        </row>
        <row r="1203">
          <cell r="A1203" t="str">
            <v>20003040256162</v>
          </cell>
          <cell r="B1203">
            <v>486770</v>
          </cell>
          <cell r="C1203" t="str">
            <v>20003040256162</v>
          </cell>
          <cell r="D1203" t="str">
            <v>CONECEL</v>
          </cell>
          <cell r="E1203" t="str">
            <v>DESPACHO</v>
          </cell>
          <cell r="F1203" t="str">
            <v>NORMAL</v>
          </cell>
          <cell r="G1203" t="str">
            <v>FT76939</v>
          </cell>
          <cell r="H1203">
            <v>44922</v>
          </cell>
          <cell r="I1203" t="str">
            <v>ENTREGADO</v>
          </cell>
          <cell r="J1203">
            <v>44923</v>
          </cell>
          <cell r="K1203" t="str">
            <v>HIDALGO CONDOY KEVIN JOEL</v>
          </cell>
          <cell r="L1203" t="str">
            <v>QUITO PQ EL QUINCHE SECTOR PIFO CALL PANAMERICANA CASA 1 PISOS BL A LADO DEL ESATDIO CENTRAL DEL QUINCHE</v>
          </cell>
          <cell r="M1203" t="str">
            <v>1726293895</v>
          </cell>
          <cell r="N1203" t="str">
            <v>980518083</v>
          </cell>
          <cell r="O1203" t="str">
            <v/>
          </cell>
          <cell r="P1203" t="str">
            <v>QUITO</v>
          </cell>
          <cell r="Q1203" t="str">
            <v>QUITO</v>
          </cell>
          <cell r="R1203" t="str">
            <v>PICHINCHA</v>
          </cell>
          <cell r="T1203" t="str">
            <v>FLEXTRANS UIO</v>
          </cell>
          <cell r="U1203" t="str">
            <v>FLEXNETUIO_LOCAL</v>
          </cell>
          <cell r="V1203">
            <v>1</v>
          </cell>
          <cell r="W1203">
            <v>1</v>
          </cell>
          <cell r="X1203" t="str">
            <v>FLEXNET</v>
          </cell>
          <cell r="Y1203" t="str">
            <v>FLEX NET CALLE 28 DE JUNIO S/N Y GARCIA MORENO ENTRADA LLANO GRANDE</v>
          </cell>
        </row>
        <row r="1204">
          <cell r="A1204" t="str">
            <v>564051</v>
          </cell>
          <cell r="B1204">
            <v>486769</v>
          </cell>
          <cell r="C1204" t="str">
            <v>564051</v>
          </cell>
          <cell r="D1204" t="str">
            <v>DPW</v>
          </cell>
          <cell r="E1204" t="str">
            <v>DESPACHO</v>
          </cell>
          <cell r="F1204" t="str">
            <v>NORMAL</v>
          </cell>
          <cell r="G1204" t="str">
            <v>FT76896</v>
          </cell>
          <cell r="H1204">
            <v>44922</v>
          </cell>
          <cell r="I1204" t="str">
            <v>ENTREGADO</v>
          </cell>
          <cell r="J1204">
            <v>44923</v>
          </cell>
          <cell r="K1204" t="str">
            <v>UNIDAD EDUCATIVA EMILE JAQUES - DALCROZE</v>
          </cell>
          <cell r="L1204" t="str">
            <v>"RIO PASTAZA 777 Y AV. ILALO / COLONIA/ZONA CIUDAD:	SAN RAFAEL 170804/ANDREA TORRES/593996626696/GERMAN CHALCO/593998911832/8:00AM  - 12:00PM//"</v>
          </cell>
          <cell r="M1204" t="str">
            <v>#N/A</v>
          </cell>
          <cell r="N1204" t="str">
            <v>99-952-3557</v>
          </cell>
          <cell r="O1204" t="str">
            <v>99-952-3557</v>
          </cell>
          <cell r="P1204" t="str">
            <v>170301</v>
          </cell>
          <cell r="Q1204" t="str">
            <v>QUITO</v>
          </cell>
          <cell r="R1204" t="str">
            <v>PICHINCHA</v>
          </cell>
          <cell r="S1204" t="str">
            <v>QUITO</v>
          </cell>
          <cell r="T1204" t="str">
            <v>FLEXTRANS UIO</v>
          </cell>
          <cell r="U1204" t="str">
            <v>FLEXNETUIO_LOCAL</v>
          </cell>
          <cell r="V1204">
            <v>1</v>
          </cell>
          <cell r="W1204">
            <v>2</v>
          </cell>
          <cell r="X1204" t="str">
            <v>FLEXNET</v>
          </cell>
          <cell r="Y1204" t="str">
            <v>FLEX NET CALLE 28 DE JUNIO S/N Y GARCIA MORENO ENTRADA LLANO GRANDE</v>
          </cell>
        </row>
        <row r="1205">
          <cell r="A1205" t="str">
            <v>DEC3202212250001_10-4</v>
          </cell>
          <cell r="B1205">
            <v>486768</v>
          </cell>
          <cell r="C1205" t="str">
            <v>DEC3202212250001_10-4</v>
          </cell>
          <cell r="D1205" t="str">
            <v>HUAWEI</v>
          </cell>
          <cell r="E1205" t="str">
            <v>DESPACHO</v>
          </cell>
          <cell r="F1205" t="str">
            <v>EXCLUSIVO</v>
          </cell>
          <cell r="G1205" t="str">
            <v>TF90632</v>
          </cell>
          <cell r="H1205">
            <v>44922</v>
          </cell>
          <cell r="I1205" t="str">
            <v>ENTREGADO</v>
          </cell>
          <cell r="J1205">
            <v>44922</v>
          </cell>
          <cell r="K1205" t="str">
            <v>MEGADATOS S.A.</v>
          </cell>
          <cell r="L1205" t="str">
            <v>GUAYAQUIL, AV. PERIMETRAL KM 26 FRENTE AL MALL EL FORTÍN (COMEXPORT)</v>
          </cell>
          <cell r="M1205" t="str">
            <v>JAIRO VILLARREAL - RUC: 1791287541001</v>
          </cell>
          <cell r="N1205" t="str">
            <v>+593 968371704</v>
          </cell>
          <cell r="P1205" t="str">
            <v>090706</v>
          </cell>
          <cell r="Q1205" t="str">
            <v>GUAYAQUIL</v>
          </cell>
          <cell r="R1205" t="str">
            <v>GUAYAS</v>
          </cell>
          <cell r="S1205" t="str">
            <v>GUAYAQUIL</v>
          </cell>
          <cell r="T1205" t="str">
            <v>FLEXTRANS GYE</v>
          </cell>
          <cell r="U1205" t="str">
            <v>FLEXNETUIO_GYE</v>
          </cell>
          <cell r="V1205">
            <v>17</v>
          </cell>
          <cell r="W1205">
            <v>28614.3</v>
          </cell>
          <cell r="X1205" t="str">
            <v>FLEXNET GUAYAQUIL</v>
          </cell>
          <cell r="Y1205" t="str">
            <v>FERNANDO GUTIERREZ HILL KM 8 1/2 VIA DAULE COOP. JUAN MONTALVO / FRENTE A PEPSI COLA</v>
          </cell>
        </row>
        <row r="1206">
          <cell r="A1206" t="str">
            <v>25143</v>
          </cell>
          <cell r="B1206">
            <v>486767</v>
          </cell>
          <cell r="C1206" t="str">
            <v>25143</v>
          </cell>
          <cell r="D1206" t="str">
            <v>WORLINASLI</v>
          </cell>
          <cell r="E1206" t="str">
            <v>DESPACHO</v>
          </cell>
          <cell r="F1206" t="str">
            <v>NORMAL</v>
          </cell>
          <cell r="G1206" t="str">
            <v>90631</v>
          </cell>
          <cell r="H1206">
            <v>44922</v>
          </cell>
          <cell r="I1206" t="str">
            <v>INCIDENCIA</v>
          </cell>
          <cell r="J1206">
            <v>44923</v>
          </cell>
          <cell r="K1206" t="str">
            <v>FREDDY HERIBERTO CUASPA ALDANA</v>
          </cell>
          <cell r="L1206" t="str">
            <v>CALLE OE19A CASA N56-254 PISO 1 FRENTE A VIVERES PAULITA</v>
          </cell>
          <cell r="N1206" t="str">
            <v xml:space="preserve">0980933160	</v>
          </cell>
          <cell r="O1206" t="str">
            <v>023412498</v>
          </cell>
          <cell r="P1206" t="str">
            <v>000001</v>
          </cell>
          <cell r="Q1206" t="str">
            <v>QUITO</v>
          </cell>
          <cell r="R1206" t="str">
            <v>PICHINCHA</v>
          </cell>
          <cell r="S1206" t="str">
            <v>BODEGA FLEXNET UIO - RETIRA CLIENTE</v>
          </cell>
          <cell r="U1206" t="str">
            <v>FLEXNETGYE_UIO</v>
          </cell>
          <cell r="V1206">
            <v>1</v>
          </cell>
          <cell r="W1206">
            <v>3.5</v>
          </cell>
          <cell r="X1206" t="str">
            <v>FLEXNET ECUADOR</v>
          </cell>
          <cell r="Y1206" t="str">
            <v>FERNANDO GUTIÉRREZ HILL VÍA DAULE KM 8 1/2 ENTRADA COOPERATIVA JUAN MONTALVO</v>
          </cell>
        </row>
        <row r="1207">
          <cell r="A1207" t="str">
            <v>DEC3202212250001_10-3</v>
          </cell>
          <cell r="B1207">
            <v>486766</v>
          </cell>
          <cell r="C1207" t="str">
            <v>DEC3202212250001_10-3</v>
          </cell>
          <cell r="D1207" t="str">
            <v>HUAWEI</v>
          </cell>
          <cell r="E1207" t="str">
            <v>DESPACHO</v>
          </cell>
          <cell r="F1207" t="str">
            <v>EXCLUSIVO</v>
          </cell>
          <cell r="G1207" t="str">
            <v>TF90628</v>
          </cell>
          <cell r="H1207">
            <v>44922</v>
          </cell>
          <cell r="I1207" t="str">
            <v>ENTREGADO</v>
          </cell>
          <cell r="J1207">
            <v>44922</v>
          </cell>
          <cell r="K1207" t="str">
            <v>MEGADATOS S.A.</v>
          </cell>
          <cell r="L1207" t="str">
            <v>GUAYAQUIL, AV. PERIMETRAL KM 26 FRENTE AL MALL EL FORTÍN (COMEXPORT)</v>
          </cell>
          <cell r="M1207" t="str">
            <v>Jairo Villarreal - RUC: 1791287541001</v>
          </cell>
          <cell r="N1207" t="str">
            <v>+593 968371704</v>
          </cell>
          <cell r="P1207" t="str">
            <v>090706</v>
          </cell>
          <cell r="Q1207" t="str">
            <v>GUAYAQUIL</v>
          </cell>
          <cell r="R1207" t="str">
            <v>GUAYAS</v>
          </cell>
          <cell r="S1207" t="str">
            <v>GUAYAQUIL</v>
          </cell>
          <cell r="T1207" t="str">
            <v>FLEXTRANS GYE</v>
          </cell>
          <cell r="U1207" t="str">
            <v>FLEXNETUIO_GYE</v>
          </cell>
          <cell r="V1207">
            <v>24</v>
          </cell>
          <cell r="W1207">
            <v>28614.3</v>
          </cell>
          <cell r="X1207" t="str">
            <v>FLEXNET ECUADOR</v>
          </cell>
          <cell r="Y1207" t="str">
            <v>FERNANDO GUTIÉRREZ HILL VÍA DAULE KM 8 1/2 ENTRADA COOPERATIVA JUAN MONTALVO</v>
          </cell>
        </row>
        <row r="1208">
          <cell r="A1208" t="str">
            <v>DEC3202212250001_10-2</v>
          </cell>
          <cell r="B1208">
            <v>486765</v>
          </cell>
          <cell r="C1208" t="str">
            <v>DEC3202212250001_10-2</v>
          </cell>
          <cell r="D1208" t="str">
            <v>HUAWEI</v>
          </cell>
          <cell r="E1208" t="str">
            <v>DESPACHO</v>
          </cell>
          <cell r="F1208" t="str">
            <v>EXCLUSIVO</v>
          </cell>
          <cell r="G1208" t="str">
            <v>TF90627</v>
          </cell>
          <cell r="H1208">
            <v>44922</v>
          </cell>
          <cell r="I1208" t="str">
            <v>ENTREGADO</v>
          </cell>
          <cell r="J1208">
            <v>44922</v>
          </cell>
          <cell r="K1208" t="str">
            <v>MEGADATOS S.A.</v>
          </cell>
          <cell r="L1208" t="str">
            <v>GUAYAQUIL, AV. PERIMETRAL KM 26 FRENTE AL MALL EL FORTÍN (COMEXPORT)</v>
          </cell>
          <cell r="M1208" t="str">
            <v>Jairo Villarreal - RUC: 1791287541001</v>
          </cell>
          <cell r="N1208" t="str">
            <v>+593 968371704</v>
          </cell>
          <cell r="P1208" t="str">
            <v>090706</v>
          </cell>
          <cell r="Q1208" t="str">
            <v>GUAYAQUIL</v>
          </cell>
          <cell r="R1208" t="str">
            <v>GUAYAS</v>
          </cell>
          <cell r="S1208" t="str">
            <v>GUAYAQUIL</v>
          </cell>
          <cell r="T1208" t="str">
            <v>FLEXTRANS GYE</v>
          </cell>
          <cell r="U1208" t="str">
            <v>FLEXNETUIO_GYE</v>
          </cell>
          <cell r="V1208">
            <v>26</v>
          </cell>
          <cell r="W1208">
            <v>28614.3</v>
          </cell>
          <cell r="X1208" t="str">
            <v>FLEXNET ECUADOR</v>
          </cell>
          <cell r="Y1208" t="str">
            <v>FERNANDO GUTIÉRREZ HILL VÍA DAULE KM 8 1/2 ENTRADA COOPERATIVA JUAN MONTALVO</v>
          </cell>
        </row>
        <row r="1209">
          <cell r="A1209" t="str">
            <v>CLDEV_GYESIM0067</v>
          </cell>
          <cell r="B1209">
            <v>486764</v>
          </cell>
          <cell r="C1209" t="str">
            <v>CLDEV_GYESIM0067</v>
          </cell>
          <cell r="D1209" t="str">
            <v>CONECEL_DOCUMENTOS</v>
          </cell>
          <cell r="E1209" t="str">
            <v>DESPACHO</v>
          </cell>
          <cell r="F1209" t="str">
            <v>NORMAL</v>
          </cell>
          <cell r="G1209" t="str">
            <v>TF90626</v>
          </cell>
          <cell r="H1209">
            <v>44922</v>
          </cell>
          <cell r="I1209" t="str">
            <v>ENTREGADO</v>
          </cell>
          <cell r="J1209">
            <v>44922</v>
          </cell>
          <cell r="K1209" t="str">
            <v>ANA AGUIRRE / MARIA SUNTAXI - PATRICIA</v>
          </cell>
          <cell r="L1209" t="str">
            <v>CIUDADELA SANTA LEONOR MZ 6 SOLAR 17</v>
          </cell>
          <cell r="P1209" t="str">
            <v>GUAYAQUIL</v>
          </cell>
          <cell r="Q1209" t="str">
            <v>GUAYAQUIL</v>
          </cell>
          <cell r="R1209" t="str">
            <v>GUAYAS</v>
          </cell>
          <cell r="T1209" t="str">
            <v>ITSACOURIER</v>
          </cell>
          <cell r="U1209" t="str">
            <v>FLEXNETUIO_GYE</v>
          </cell>
          <cell r="V1209">
            <v>1</v>
          </cell>
          <cell r="X1209" t="str">
            <v>FLEXNET DEL ECUADOR</v>
          </cell>
          <cell r="Y1209" t="str">
            <v>KM 8 1/2 VIA A DAULE</v>
          </cell>
        </row>
        <row r="1210">
          <cell r="A1210" t="str">
            <v>561588</v>
          </cell>
          <cell r="B1210">
            <v>486763</v>
          </cell>
          <cell r="C1210" t="str">
            <v>561588</v>
          </cell>
          <cell r="D1210" t="str">
            <v>DEGSO</v>
          </cell>
          <cell r="E1210" t="str">
            <v>DESPACHO</v>
          </cell>
          <cell r="F1210" t="str">
            <v>NORMAL</v>
          </cell>
          <cell r="G1210" t="str">
            <v>TF76787</v>
          </cell>
          <cell r="H1210">
            <v>44922</v>
          </cell>
          <cell r="I1210" t="str">
            <v>ENTREGADO</v>
          </cell>
          <cell r="J1210">
            <v>44923</v>
          </cell>
          <cell r="K1210" t="str">
            <v>3M</v>
          </cell>
          <cell r="L1210" t="str">
            <v>TRANSFERENCIA ENTRE BODEGAS FLEXNET GYE-UIO</v>
          </cell>
          <cell r="M1210" t="str">
            <v>#N/A</v>
          </cell>
          <cell r="N1210" t="str">
            <v>99-832-0225</v>
          </cell>
          <cell r="O1210" t="str">
            <v>99-832-0225</v>
          </cell>
          <cell r="P1210" t="str">
            <v>090101</v>
          </cell>
          <cell r="Q1210" t="str">
            <v>GUAYAQUIL</v>
          </cell>
          <cell r="R1210" t="str">
            <v>GUAYAS</v>
          </cell>
          <cell r="S1210" t="str">
            <v>GUAYAQUIL</v>
          </cell>
          <cell r="T1210" t="str">
            <v>FLEXTRANS GYE</v>
          </cell>
          <cell r="U1210" t="str">
            <v>FLEXNETUIO_GYE</v>
          </cell>
          <cell r="V1210">
            <v>1</v>
          </cell>
          <cell r="W1210">
            <v>1</v>
          </cell>
          <cell r="X1210" t="str">
            <v>FLEXNET</v>
          </cell>
          <cell r="Y1210" t="str">
            <v>FLEX NET CALLE 28 DE JUNIO S/N Y GARCIA MORENO ENTRADA LLANO GRANDE</v>
          </cell>
        </row>
        <row r="1211">
          <cell r="A1211" t="str">
            <v>TK-7481</v>
          </cell>
          <cell r="B1211">
            <v>486739</v>
          </cell>
          <cell r="C1211" t="str">
            <v>TK-7481</v>
          </cell>
          <cell r="D1211" t="str">
            <v>MDELIVERY</v>
          </cell>
          <cell r="E1211" t="str">
            <v>DESPACHO</v>
          </cell>
          <cell r="F1211" t="str">
            <v>EXPRESS</v>
          </cell>
          <cell r="G1211" t="str">
            <v/>
          </cell>
          <cell r="H1211">
            <v>44922</v>
          </cell>
          <cell r="I1211" t="str">
            <v>ENTREGADO</v>
          </cell>
          <cell r="J1211">
            <v>44923</v>
          </cell>
          <cell r="K1211" t="str">
            <v>OTECEL</v>
          </cell>
          <cell r="L1211" t="str">
            <v>AVDA SIMON BOLIVAR Y VIA NAYON CONJUNTO CORPORATIVO EKOPARK TORRE 3 TELEFONICA</v>
          </cell>
          <cell r="M1211" t="str">
            <v/>
          </cell>
          <cell r="N1211" t="str">
            <v>098299225</v>
          </cell>
          <cell r="O1211" t="str">
            <v/>
          </cell>
          <cell r="P1211" t="str">
            <v>QUITO</v>
          </cell>
          <cell r="Q1211" t="str">
            <v>QUITO</v>
          </cell>
          <cell r="R1211" t="str">
            <v>PICHINCHA</v>
          </cell>
          <cell r="T1211" t="str">
            <v>FLEXTRANS UIO</v>
          </cell>
          <cell r="U1211" t="str">
            <v>FLEXNETUIO_LOCAL</v>
          </cell>
          <cell r="V1211">
            <v>1</v>
          </cell>
          <cell r="W1211">
            <v>1</v>
          </cell>
          <cell r="X1211" t="str">
            <v>FLEXNET ECUADOR - MDELIVERY</v>
          </cell>
          <cell r="Y1211" t="str">
            <v>CALLE 28 DE JUNIO S/N Y GARCIA MORENO ENTRADA LLANO GRANDE</v>
          </cell>
        </row>
        <row r="1212">
          <cell r="A1212" t="str">
            <v>TK-7482</v>
          </cell>
          <cell r="B1212">
            <v>486740</v>
          </cell>
          <cell r="C1212" t="str">
            <v>TK-7482</v>
          </cell>
          <cell r="D1212" t="str">
            <v>MDELIVERY</v>
          </cell>
          <cell r="E1212" t="str">
            <v>DESPACHO</v>
          </cell>
          <cell r="F1212" t="str">
            <v>EXPRESS</v>
          </cell>
          <cell r="G1212" t="str">
            <v/>
          </cell>
          <cell r="H1212">
            <v>44922</v>
          </cell>
          <cell r="I1212" t="str">
            <v>ENTREGADO</v>
          </cell>
          <cell r="J1212">
            <v>44923</v>
          </cell>
          <cell r="K1212" t="str">
            <v>OTECEL</v>
          </cell>
          <cell r="L1212" t="str">
            <v>AVDA SIMON BOLIVAR Y VIA NAYON CONJUNTO CORPORATIVO EKOPARK TORRE 3 TELEFONICA</v>
          </cell>
          <cell r="M1212" t="str">
            <v/>
          </cell>
          <cell r="N1212" t="str">
            <v>098299225</v>
          </cell>
          <cell r="O1212" t="str">
            <v/>
          </cell>
          <cell r="P1212" t="str">
            <v>QUITO</v>
          </cell>
          <cell r="Q1212" t="str">
            <v>QUITO</v>
          </cell>
          <cell r="R1212" t="str">
            <v>PICHINCHA</v>
          </cell>
          <cell r="T1212" t="str">
            <v>FLEXTRANS UIO</v>
          </cell>
          <cell r="U1212" t="str">
            <v>FLEXNETUIO_LOCAL</v>
          </cell>
          <cell r="V1212">
            <v>1</v>
          </cell>
          <cell r="W1212">
            <v>1</v>
          </cell>
          <cell r="X1212" t="str">
            <v>FLEXNET ECUADOR - MDELIVERY</v>
          </cell>
          <cell r="Y1212" t="str">
            <v>CALLE 28 DE JUNIO S/N Y GARCIA MORENO ENTRADA LLANO GRANDE</v>
          </cell>
        </row>
        <row r="1213">
          <cell r="A1213" t="str">
            <v>TK-7485</v>
          </cell>
          <cell r="B1213">
            <v>486741</v>
          </cell>
          <cell r="C1213" t="str">
            <v>TK-7485</v>
          </cell>
          <cell r="D1213" t="str">
            <v>MDELIVERY</v>
          </cell>
          <cell r="E1213" t="str">
            <v>DESPACHO</v>
          </cell>
          <cell r="F1213" t="str">
            <v>EXPRESS</v>
          </cell>
          <cell r="G1213" t="str">
            <v/>
          </cell>
          <cell r="H1213">
            <v>44922</v>
          </cell>
          <cell r="I1213" t="str">
            <v>ENTREGADO</v>
          </cell>
          <cell r="J1213">
            <v>44923</v>
          </cell>
          <cell r="K1213" t="str">
            <v>OTECEL</v>
          </cell>
          <cell r="L1213" t="str">
            <v>AVDA SIMON BOLIVAR Y VIA NAYON CONJUNTO CORPORATIVO EKOPARK TORRE 3 TELEFONICA</v>
          </cell>
          <cell r="M1213" t="str">
            <v/>
          </cell>
          <cell r="N1213" t="str">
            <v>098299225</v>
          </cell>
          <cell r="O1213" t="str">
            <v/>
          </cell>
          <cell r="P1213" t="str">
            <v>QUITO</v>
          </cell>
          <cell r="Q1213" t="str">
            <v>QUITO</v>
          </cell>
          <cell r="R1213" t="str">
            <v>PICHINCHA</v>
          </cell>
          <cell r="T1213" t="str">
            <v>FLEXTRANS UIO</v>
          </cell>
          <cell r="U1213" t="str">
            <v>FLEXNETUIO_LOCAL</v>
          </cell>
          <cell r="V1213">
            <v>1</v>
          </cell>
          <cell r="W1213">
            <v>1</v>
          </cell>
          <cell r="X1213" t="str">
            <v>FLEXNET ECUADOR - MDELIVERY</v>
          </cell>
          <cell r="Y1213" t="str">
            <v>CALLE 28 DE JUNIO S/N Y GARCIA MORENO ENTRADA LLANO GRANDE</v>
          </cell>
        </row>
        <row r="1214">
          <cell r="A1214" t="str">
            <v>TK-7486</v>
          </cell>
          <cell r="B1214">
            <v>486742</v>
          </cell>
          <cell r="C1214" t="str">
            <v>TK-7486</v>
          </cell>
          <cell r="D1214" t="str">
            <v>MDELIVERY</v>
          </cell>
          <cell r="E1214" t="str">
            <v>DESPACHO</v>
          </cell>
          <cell r="F1214" t="str">
            <v>EXPRESS</v>
          </cell>
          <cell r="G1214" t="str">
            <v/>
          </cell>
          <cell r="H1214">
            <v>44922</v>
          </cell>
          <cell r="I1214" t="str">
            <v>ENTREGADO</v>
          </cell>
          <cell r="J1214">
            <v>44923</v>
          </cell>
          <cell r="K1214" t="str">
            <v>OTECEL</v>
          </cell>
          <cell r="L1214" t="str">
            <v>AVDA SIMON BOLIVAR Y VIA NAYON CONJUNTO CORPORATIVO EKOPARK TORRE 3 TELEFONICA</v>
          </cell>
          <cell r="M1214" t="str">
            <v/>
          </cell>
          <cell r="N1214" t="str">
            <v>098299225</v>
          </cell>
          <cell r="O1214" t="str">
            <v/>
          </cell>
          <cell r="P1214" t="str">
            <v>QUITO</v>
          </cell>
          <cell r="Q1214" t="str">
            <v>QUITO</v>
          </cell>
          <cell r="R1214" t="str">
            <v>PICHINCHA</v>
          </cell>
          <cell r="T1214" t="str">
            <v>FLEXTRANS UIO</v>
          </cell>
          <cell r="U1214" t="str">
            <v>FLEXNETUIO_LOCAL</v>
          </cell>
          <cell r="V1214">
            <v>1</v>
          </cell>
          <cell r="W1214">
            <v>1</v>
          </cell>
          <cell r="X1214" t="str">
            <v>FLEXNET ECUADOR - MDELIVERY</v>
          </cell>
          <cell r="Y1214" t="str">
            <v>CALLE 28 DE JUNIO S/N Y GARCIA MORENO ENTRADA LLANO GRANDE</v>
          </cell>
        </row>
        <row r="1215">
          <cell r="A1215" t="str">
            <v>TK-7487</v>
          </cell>
          <cell r="B1215">
            <v>486743</v>
          </cell>
          <cell r="C1215" t="str">
            <v>TK-7487</v>
          </cell>
          <cell r="D1215" t="str">
            <v>MDELIVERY</v>
          </cell>
          <cell r="E1215" t="str">
            <v>DESPACHO</v>
          </cell>
          <cell r="F1215" t="str">
            <v>EXPRESS</v>
          </cell>
          <cell r="G1215" t="str">
            <v/>
          </cell>
          <cell r="H1215">
            <v>44922</v>
          </cell>
          <cell r="I1215" t="str">
            <v>ENTREGADO</v>
          </cell>
          <cell r="J1215">
            <v>44923</v>
          </cell>
          <cell r="K1215" t="str">
            <v>OTECEL</v>
          </cell>
          <cell r="L1215" t="str">
            <v>AVDA SIMON BOLIVAR Y VIA NAYON CONJUNTO CORPORATIVO EKOPARK TORRE 3 TELEFONICA</v>
          </cell>
          <cell r="M1215" t="str">
            <v/>
          </cell>
          <cell r="N1215" t="str">
            <v>098299225</v>
          </cell>
          <cell r="O1215" t="str">
            <v/>
          </cell>
          <cell r="P1215" t="str">
            <v>QUITO</v>
          </cell>
          <cell r="Q1215" t="str">
            <v>QUITO</v>
          </cell>
          <cell r="R1215" t="str">
            <v>PICHINCHA</v>
          </cell>
          <cell r="T1215" t="str">
            <v>FLEXTRANS UIO</v>
          </cell>
          <cell r="U1215" t="str">
            <v>FLEXNETUIO_LOCAL</v>
          </cell>
          <cell r="V1215">
            <v>1</v>
          </cell>
          <cell r="W1215">
            <v>1</v>
          </cell>
          <cell r="X1215" t="str">
            <v>FLEXNET ECUADOR - MDELIVERY</v>
          </cell>
          <cell r="Y1215" t="str">
            <v>CALLE 28 DE JUNIO S/N Y GARCIA MORENO ENTRADA LLANO GRANDE</v>
          </cell>
        </row>
        <row r="1216">
          <cell r="A1216" t="str">
            <v>TK-7488</v>
          </cell>
          <cell r="B1216">
            <v>486744</v>
          </cell>
          <cell r="C1216" t="str">
            <v>TK-7488</v>
          </cell>
          <cell r="D1216" t="str">
            <v>MDELIVERY</v>
          </cell>
          <cell r="E1216" t="str">
            <v>DESPACHO</v>
          </cell>
          <cell r="F1216" t="str">
            <v>EXPRESS</v>
          </cell>
          <cell r="G1216" t="str">
            <v/>
          </cell>
          <cell r="H1216">
            <v>44922</v>
          </cell>
          <cell r="I1216" t="str">
            <v>ENTREGADO</v>
          </cell>
          <cell r="J1216">
            <v>44923</v>
          </cell>
          <cell r="K1216" t="str">
            <v>OTECEL</v>
          </cell>
          <cell r="L1216" t="str">
            <v>AVDA SIMON BOLIVAR Y VIA NAYON CONJUNTO CORPORATIVO EKOPARK TORRE 3 TELEFONICA</v>
          </cell>
          <cell r="M1216" t="str">
            <v/>
          </cell>
          <cell r="N1216" t="str">
            <v>098299225</v>
          </cell>
          <cell r="O1216" t="str">
            <v/>
          </cell>
          <cell r="P1216" t="str">
            <v>QUITO</v>
          </cell>
          <cell r="Q1216" t="str">
            <v>QUITO</v>
          </cell>
          <cell r="R1216" t="str">
            <v>PICHINCHA</v>
          </cell>
          <cell r="T1216" t="str">
            <v>FLEXTRANS UIO</v>
          </cell>
          <cell r="U1216" t="str">
            <v>FLEXNETUIO_LOCAL</v>
          </cell>
          <cell r="V1216">
            <v>1</v>
          </cell>
          <cell r="W1216">
            <v>1</v>
          </cell>
          <cell r="X1216" t="str">
            <v>FLEXNET ECUADOR - MDELIVERY</v>
          </cell>
          <cell r="Y1216" t="str">
            <v>CALLE 28 DE JUNIO S/N Y GARCIA MORENO ENTRADA LLANO GRANDE</v>
          </cell>
        </row>
        <row r="1217">
          <cell r="A1217" t="str">
            <v>TK-7489</v>
          </cell>
          <cell r="B1217">
            <v>486745</v>
          </cell>
          <cell r="C1217" t="str">
            <v>TK-7489</v>
          </cell>
          <cell r="D1217" t="str">
            <v>MDELIVERY</v>
          </cell>
          <cell r="E1217" t="str">
            <v>DESPACHO</v>
          </cell>
          <cell r="F1217" t="str">
            <v>EXPRESS</v>
          </cell>
          <cell r="G1217" t="str">
            <v/>
          </cell>
          <cell r="H1217">
            <v>44922</v>
          </cell>
          <cell r="I1217" t="str">
            <v>ENTREGADO</v>
          </cell>
          <cell r="J1217">
            <v>44923</v>
          </cell>
          <cell r="K1217" t="str">
            <v>OTECEL</v>
          </cell>
          <cell r="L1217" t="str">
            <v>AVDA SIMON BOLIVAR Y VIA NAYON CONJUNTO CORPORATIVO EKOPARK TORRE 3 TELEFONICA</v>
          </cell>
          <cell r="M1217" t="str">
            <v/>
          </cell>
          <cell r="N1217" t="str">
            <v>098299225</v>
          </cell>
          <cell r="O1217" t="str">
            <v/>
          </cell>
          <cell r="P1217" t="str">
            <v>QUITO</v>
          </cell>
          <cell r="Q1217" t="str">
            <v>QUITO</v>
          </cell>
          <cell r="R1217" t="str">
            <v>PICHINCHA</v>
          </cell>
          <cell r="T1217" t="str">
            <v>FLEXTRANS UIO</v>
          </cell>
          <cell r="U1217" t="str">
            <v>FLEXNETUIO_LOCAL</v>
          </cell>
          <cell r="V1217">
            <v>1</v>
          </cell>
          <cell r="W1217">
            <v>1</v>
          </cell>
          <cell r="X1217" t="str">
            <v>FLEXNET ECUADOR - MDELIVERY</v>
          </cell>
          <cell r="Y1217" t="str">
            <v>CALLE 28 DE JUNIO S/N Y GARCIA MORENO ENTRADA LLANO GRANDE</v>
          </cell>
        </row>
        <row r="1218">
          <cell r="A1218" t="str">
            <v>TK-7490</v>
          </cell>
          <cell r="B1218">
            <v>486746</v>
          </cell>
          <cell r="C1218" t="str">
            <v>TK-7490</v>
          </cell>
          <cell r="D1218" t="str">
            <v>MDELIVERY</v>
          </cell>
          <cell r="E1218" t="str">
            <v>DESPACHO</v>
          </cell>
          <cell r="F1218" t="str">
            <v>EXPRESS</v>
          </cell>
          <cell r="G1218" t="str">
            <v/>
          </cell>
          <cell r="H1218">
            <v>44922</v>
          </cell>
          <cell r="I1218" t="str">
            <v>ENTREGADO</v>
          </cell>
          <cell r="J1218">
            <v>44923</v>
          </cell>
          <cell r="K1218" t="str">
            <v>OTECEL</v>
          </cell>
          <cell r="L1218" t="str">
            <v>AVDA SIMON BOLIVAR Y VIA NAYON CONJUNTO CORPORATIVO EKOPARK TORRE 3 TELEFONICA</v>
          </cell>
          <cell r="M1218" t="str">
            <v/>
          </cell>
          <cell r="N1218" t="str">
            <v>098299225</v>
          </cell>
          <cell r="O1218" t="str">
            <v/>
          </cell>
          <cell r="P1218" t="str">
            <v>QUITO</v>
          </cell>
          <cell r="Q1218" t="str">
            <v>QUITO</v>
          </cell>
          <cell r="R1218" t="str">
            <v>PICHINCHA</v>
          </cell>
          <cell r="T1218" t="str">
            <v>FLEXTRANS UIO</v>
          </cell>
          <cell r="U1218" t="str">
            <v>FLEXNETUIO_LOCAL</v>
          </cell>
          <cell r="V1218">
            <v>1</v>
          </cell>
          <cell r="W1218">
            <v>1</v>
          </cell>
          <cell r="X1218" t="str">
            <v>FLEXNET ECUADOR - MDELIVERY</v>
          </cell>
          <cell r="Y1218" t="str">
            <v>CALLE 28 DE JUNIO S/N Y GARCIA MORENO ENTRADA LLANO GRANDE</v>
          </cell>
        </row>
        <row r="1219">
          <cell r="A1219" t="str">
            <v>TK-7491</v>
          </cell>
          <cell r="B1219">
            <v>486747</v>
          </cell>
          <cell r="C1219" t="str">
            <v>TK-7491</v>
          </cell>
          <cell r="D1219" t="str">
            <v>MDELIVERY</v>
          </cell>
          <cell r="E1219" t="str">
            <v>DESPACHO</v>
          </cell>
          <cell r="F1219" t="str">
            <v>EXPRESS</v>
          </cell>
          <cell r="G1219" t="str">
            <v/>
          </cell>
          <cell r="H1219">
            <v>44922</v>
          </cell>
          <cell r="I1219" t="str">
            <v>ENTREGADO</v>
          </cell>
          <cell r="J1219">
            <v>44923</v>
          </cell>
          <cell r="K1219" t="str">
            <v>OTECEL</v>
          </cell>
          <cell r="L1219" t="str">
            <v>AVDA SIMON BOLIVAR Y VIA NAYON CONJUNTO CORPORATIVO EKOPARK TORRE 3 TELEFONICA</v>
          </cell>
          <cell r="M1219" t="str">
            <v/>
          </cell>
          <cell r="N1219" t="str">
            <v>098299225</v>
          </cell>
          <cell r="O1219" t="str">
            <v/>
          </cell>
          <cell r="P1219" t="str">
            <v>QUITO</v>
          </cell>
          <cell r="Q1219" t="str">
            <v>QUITO</v>
          </cell>
          <cell r="R1219" t="str">
            <v>PICHINCHA</v>
          </cell>
          <cell r="T1219" t="str">
            <v>FLEXTRANS UIO</v>
          </cell>
          <cell r="U1219" t="str">
            <v>FLEXNETUIO_LOCAL</v>
          </cell>
          <cell r="V1219">
            <v>1</v>
          </cell>
          <cell r="W1219">
            <v>1</v>
          </cell>
          <cell r="X1219" t="str">
            <v>FLEXNET ECUADOR - MDELIVERY</v>
          </cell>
          <cell r="Y1219" t="str">
            <v>CALLE 28 DE JUNIO S/N Y GARCIA MORENO ENTRADA LLANO GRANDE</v>
          </cell>
        </row>
        <row r="1220">
          <cell r="A1220" t="str">
            <v>TK-7492</v>
          </cell>
          <cell r="B1220">
            <v>486748</v>
          </cell>
          <cell r="C1220" t="str">
            <v>TK-7492</v>
          </cell>
          <cell r="D1220" t="str">
            <v>MDELIVERY</v>
          </cell>
          <cell r="E1220" t="str">
            <v>DESPACHO</v>
          </cell>
          <cell r="F1220" t="str">
            <v>EXPRESS</v>
          </cell>
          <cell r="G1220" t="str">
            <v/>
          </cell>
          <cell r="H1220">
            <v>44922</v>
          </cell>
          <cell r="I1220" t="str">
            <v>ENTREGADO</v>
          </cell>
          <cell r="J1220">
            <v>44923</v>
          </cell>
          <cell r="K1220" t="str">
            <v>OTECEL</v>
          </cell>
          <cell r="L1220" t="str">
            <v>AVDA SIMON BOLIVAR Y VIA NAYON CONJUNTO CORPORATIVO EKOPARK TORRE 3 TELEFONICA</v>
          </cell>
          <cell r="M1220" t="str">
            <v/>
          </cell>
          <cell r="N1220" t="str">
            <v>098299225</v>
          </cell>
          <cell r="O1220" t="str">
            <v/>
          </cell>
          <cell r="P1220" t="str">
            <v>QUITO</v>
          </cell>
          <cell r="Q1220" t="str">
            <v>QUITO</v>
          </cell>
          <cell r="R1220" t="str">
            <v>PICHINCHA</v>
          </cell>
          <cell r="T1220" t="str">
            <v>FLEXTRANS UIO</v>
          </cell>
          <cell r="U1220" t="str">
            <v>FLEXNETUIO_LOCAL</v>
          </cell>
          <cell r="V1220">
            <v>1</v>
          </cell>
          <cell r="W1220">
            <v>1</v>
          </cell>
          <cell r="X1220" t="str">
            <v>FLEXNET ECUADOR - MDELIVERY</v>
          </cell>
          <cell r="Y1220" t="str">
            <v>CALLE 28 DE JUNIO S/N Y GARCIA MORENO ENTRADA LLANO GRANDE</v>
          </cell>
        </row>
        <row r="1221">
          <cell r="A1221" t="str">
            <v>TK-7493</v>
          </cell>
          <cell r="B1221">
            <v>486749</v>
          </cell>
          <cell r="C1221" t="str">
            <v>TK-7493</v>
          </cell>
          <cell r="D1221" t="str">
            <v>MDELIVERY</v>
          </cell>
          <cell r="E1221" t="str">
            <v>DESPACHO</v>
          </cell>
          <cell r="F1221" t="str">
            <v>EXPRESS</v>
          </cell>
          <cell r="G1221" t="str">
            <v/>
          </cell>
          <cell r="H1221">
            <v>44922</v>
          </cell>
          <cell r="I1221" t="str">
            <v>ENTREGADO</v>
          </cell>
          <cell r="J1221">
            <v>44923</v>
          </cell>
          <cell r="K1221" t="str">
            <v>OTECEL</v>
          </cell>
          <cell r="L1221" t="str">
            <v>AVDA SIMON BOLIVAR Y VIA NAYON CONJUNTO CORPORATIVO EKOPARK TORRE 3 TELEFONICA</v>
          </cell>
          <cell r="M1221" t="str">
            <v/>
          </cell>
          <cell r="N1221" t="str">
            <v>098299225</v>
          </cell>
          <cell r="O1221" t="str">
            <v/>
          </cell>
          <cell r="P1221" t="str">
            <v>QUITO</v>
          </cell>
          <cell r="Q1221" t="str">
            <v>QUITO</v>
          </cell>
          <cell r="R1221" t="str">
            <v>PICHINCHA</v>
          </cell>
          <cell r="T1221" t="str">
            <v>FLEXTRANS UIO</v>
          </cell>
          <cell r="U1221" t="str">
            <v>FLEXNETUIO_LOCAL</v>
          </cell>
          <cell r="V1221">
            <v>1</v>
          </cell>
          <cell r="W1221">
            <v>1</v>
          </cell>
          <cell r="X1221" t="str">
            <v>FLEXNET ECUADOR - MDELIVERY</v>
          </cell>
          <cell r="Y1221" t="str">
            <v>CALLE 28 DE JUNIO S/N Y GARCIA MORENO ENTRADA LLANO GRANDE</v>
          </cell>
        </row>
        <row r="1222">
          <cell r="A1222" t="str">
            <v>TK-7494</v>
          </cell>
          <cell r="B1222">
            <v>486750</v>
          </cell>
          <cell r="C1222" t="str">
            <v>TK-7494</v>
          </cell>
          <cell r="D1222" t="str">
            <v>MDELIVERY</v>
          </cell>
          <cell r="E1222" t="str">
            <v>DESPACHO</v>
          </cell>
          <cell r="F1222" t="str">
            <v>EXPRESS</v>
          </cell>
          <cell r="G1222" t="str">
            <v/>
          </cell>
          <cell r="H1222">
            <v>44922</v>
          </cell>
          <cell r="I1222" t="str">
            <v>ENTREGADO</v>
          </cell>
          <cell r="J1222">
            <v>44923</v>
          </cell>
          <cell r="K1222" t="str">
            <v>OTECEL</v>
          </cell>
          <cell r="L1222" t="str">
            <v>AVDA SIMON BOLIVAR Y VIA NAYON CONJUNTO CORPORATIVO EKOPARK TORRE 3 TELEFONICA</v>
          </cell>
          <cell r="M1222" t="str">
            <v/>
          </cell>
          <cell r="N1222" t="str">
            <v>098299225</v>
          </cell>
          <cell r="O1222" t="str">
            <v/>
          </cell>
          <cell r="P1222" t="str">
            <v>QUITO</v>
          </cell>
          <cell r="Q1222" t="str">
            <v>QUITO</v>
          </cell>
          <cell r="R1222" t="str">
            <v>PICHINCHA</v>
          </cell>
          <cell r="T1222" t="str">
            <v>FLEXTRANS UIO</v>
          </cell>
          <cell r="U1222" t="str">
            <v>FLEXNETUIO_LOCAL</v>
          </cell>
          <cell r="V1222">
            <v>1</v>
          </cell>
          <cell r="W1222">
            <v>1</v>
          </cell>
          <cell r="X1222" t="str">
            <v>FLEXNET ECUADOR - MDELIVERY</v>
          </cell>
          <cell r="Y1222" t="str">
            <v>CALLE 28 DE JUNIO S/N Y GARCIA MORENO ENTRADA LLANO GRANDE</v>
          </cell>
        </row>
        <row r="1223">
          <cell r="A1223" t="str">
            <v>TK-7495</v>
          </cell>
          <cell r="B1223">
            <v>486751</v>
          </cell>
          <cell r="C1223" t="str">
            <v>TK-7495</v>
          </cell>
          <cell r="D1223" t="str">
            <v>MDELIVERY</v>
          </cell>
          <cell r="E1223" t="str">
            <v>DESPACHO</v>
          </cell>
          <cell r="F1223" t="str">
            <v>EXPRESS</v>
          </cell>
          <cell r="G1223" t="str">
            <v/>
          </cell>
          <cell r="H1223">
            <v>44922</v>
          </cell>
          <cell r="I1223" t="str">
            <v>ENTREGADO</v>
          </cell>
          <cell r="J1223">
            <v>44923</v>
          </cell>
          <cell r="K1223" t="str">
            <v>OTECEL</v>
          </cell>
          <cell r="L1223" t="str">
            <v>AVDA SIMON BOLIVAR Y VIA NAYON CONJUNTO CORPORATIVO EKOPARK TORRE 3 TELEFONICA</v>
          </cell>
          <cell r="M1223" t="str">
            <v/>
          </cell>
          <cell r="N1223" t="str">
            <v>098299225</v>
          </cell>
          <cell r="O1223" t="str">
            <v/>
          </cell>
          <cell r="P1223" t="str">
            <v>QUITO</v>
          </cell>
          <cell r="Q1223" t="str">
            <v>QUITO</v>
          </cell>
          <cell r="R1223" t="str">
            <v>PICHINCHA</v>
          </cell>
          <cell r="T1223" t="str">
            <v>FLEXTRANS UIO</v>
          </cell>
          <cell r="U1223" t="str">
            <v>FLEXNETUIO_LOCAL</v>
          </cell>
          <cell r="V1223">
            <v>1</v>
          </cell>
          <cell r="W1223">
            <v>1</v>
          </cell>
          <cell r="X1223" t="str">
            <v>FLEXNET ECUADOR - MDELIVERY</v>
          </cell>
          <cell r="Y1223" t="str">
            <v>CALLE 28 DE JUNIO S/N Y GARCIA MORENO ENTRADA LLANO GRANDE</v>
          </cell>
        </row>
        <row r="1224">
          <cell r="A1224" t="str">
            <v>TK-7496</v>
          </cell>
          <cell r="B1224">
            <v>486752</v>
          </cell>
          <cell r="C1224" t="str">
            <v>TK-7496</v>
          </cell>
          <cell r="D1224" t="str">
            <v>MDELIVERY</v>
          </cell>
          <cell r="E1224" t="str">
            <v>DESPACHO</v>
          </cell>
          <cell r="F1224" t="str">
            <v>EXPRESS</v>
          </cell>
          <cell r="G1224" t="str">
            <v/>
          </cell>
          <cell r="H1224">
            <v>44922</v>
          </cell>
          <cell r="I1224" t="str">
            <v>ENTREGADO</v>
          </cell>
          <cell r="J1224">
            <v>44923</v>
          </cell>
          <cell r="K1224" t="str">
            <v>OTECEL</v>
          </cell>
          <cell r="L1224" t="str">
            <v>AVDA SIMON BOLIVAR Y VIA NAYON CONJUNTO CORPORATIVO EKOPARK TORRE 3 TELEFONICA</v>
          </cell>
          <cell r="M1224" t="str">
            <v/>
          </cell>
          <cell r="N1224" t="str">
            <v>098299225</v>
          </cell>
          <cell r="O1224" t="str">
            <v/>
          </cell>
          <cell r="P1224" t="str">
            <v>QUITO</v>
          </cell>
          <cell r="Q1224" t="str">
            <v>QUITO</v>
          </cell>
          <cell r="R1224" t="str">
            <v>PICHINCHA</v>
          </cell>
          <cell r="T1224" t="str">
            <v>FLEXTRANS UIO</v>
          </cell>
          <cell r="U1224" t="str">
            <v>FLEXNETUIO_LOCAL</v>
          </cell>
          <cell r="V1224">
            <v>1</v>
          </cell>
          <cell r="W1224">
            <v>1</v>
          </cell>
          <cell r="X1224" t="str">
            <v>FLEXNET ECUADOR - MDELIVERY</v>
          </cell>
          <cell r="Y1224" t="str">
            <v>CALLE 28 DE JUNIO S/N Y GARCIA MORENO ENTRADA LLANO GRANDE</v>
          </cell>
        </row>
        <row r="1225">
          <cell r="A1225" t="str">
            <v>TK-7497</v>
          </cell>
          <cell r="B1225">
            <v>486753</v>
          </cell>
          <cell r="C1225" t="str">
            <v>TK-7497</v>
          </cell>
          <cell r="D1225" t="str">
            <v>MDELIVERY</v>
          </cell>
          <cell r="E1225" t="str">
            <v>DESPACHO</v>
          </cell>
          <cell r="F1225" t="str">
            <v>EXPRESS</v>
          </cell>
          <cell r="G1225" t="str">
            <v/>
          </cell>
          <cell r="H1225">
            <v>44922</v>
          </cell>
          <cell r="I1225" t="str">
            <v>ENTREGADO</v>
          </cell>
          <cell r="J1225">
            <v>44923</v>
          </cell>
          <cell r="K1225" t="str">
            <v>OTECEL</v>
          </cell>
          <cell r="L1225" t="str">
            <v>AVDA SIMON BOLIVAR Y VIA NAYON CONJUNTO CORPORATIVO EKOPARK TORRE 3 TELEFONICA</v>
          </cell>
          <cell r="M1225" t="str">
            <v/>
          </cell>
          <cell r="N1225" t="str">
            <v>098299225</v>
          </cell>
          <cell r="O1225" t="str">
            <v/>
          </cell>
          <cell r="P1225" t="str">
            <v>QUITO</v>
          </cell>
          <cell r="Q1225" t="str">
            <v>QUITO</v>
          </cell>
          <cell r="R1225" t="str">
            <v>PICHINCHA</v>
          </cell>
          <cell r="T1225" t="str">
            <v>FLEXTRANS UIO</v>
          </cell>
          <cell r="U1225" t="str">
            <v>FLEXNETUIO_LOCAL</v>
          </cell>
          <cell r="V1225">
            <v>1</v>
          </cell>
          <cell r="W1225">
            <v>1</v>
          </cell>
          <cell r="X1225" t="str">
            <v>FLEXNET ECUADOR - MDELIVERY</v>
          </cell>
          <cell r="Y1225" t="str">
            <v>CALLE 28 DE JUNIO S/N Y GARCIA MORENO ENTRADA LLANO GRANDE</v>
          </cell>
        </row>
        <row r="1226">
          <cell r="A1226" t="str">
            <v>TK-7498</v>
          </cell>
          <cell r="B1226">
            <v>486754</v>
          </cell>
          <cell r="C1226" t="str">
            <v>TK-7498</v>
          </cell>
          <cell r="D1226" t="str">
            <v>MDELIVERY</v>
          </cell>
          <cell r="E1226" t="str">
            <v>DESPACHO</v>
          </cell>
          <cell r="F1226" t="str">
            <v>EXPRESS</v>
          </cell>
          <cell r="G1226" t="str">
            <v/>
          </cell>
          <cell r="H1226">
            <v>44922</v>
          </cell>
          <cell r="I1226" t="str">
            <v>ENTREGADO</v>
          </cell>
          <cell r="J1226">
            <v>44923</v>
          </cell>
          <cell r="K1226" t="str">
            <v>OTECEL</v>
          </cell>
          <cell r="L1226" t="str">
            <v>AVDA SIMON BOLIVAR Y VIA NAYON CONJUNTO CORPORATIVO EKOPARK TORRE 3 TELEFONICA</v>
          </cell>
          <cell r="M1226" t="str">
            <v/>
          </cell>
          <cell r="N1226" t="str">
            <v>098299225</v>
          </cell>
          <cell r="O1226" t="str">
            <v/>
          </cell>
          <cell r="P1226" t="str">
            <v>QUITO</v>
          </cell>
          <cell r="Q1226" t="str">
            <v>QUITO</v>
          </cell>
          <cell r="R1226" t="str">
            <v>PICHINCHA</v>
          </cell>
          <cell r="T1226" t="str">
            <v>FLEXTRANS UIO</v>
          </cell>
          <cell r="U1226" t="str">
            <v>FLEXNETUIO_LOCAL</v>
          </cell>
          <cell r="V1226">
            <v>1</v>
          </cell>
          <cell r="W1226">
            <v>1</v>
          </cell>
          <cell r="X1226" t="str">
            <v>FLEXNET ECUADOR - MDELIVERY</v>
          </cell>
          <cell r="Y1226" t="str">
            <v>CALLE 28 DE JUNIO S/N Y GARCIA MORENO ENTRADA LLANO GRANDE</v>
          </cell>
        </row>
        <row r="1227">
          <cell r="A1227" t="str">
            <v>TK-7499</v>
          </cell>
          <cell r="B1227">
            <v>486755</v>
          </cell>
          <cell r="C1227" t="str">
            <v>TK-7499</v>
          </cell>
          <cell r="D1227" t="str">
            <v>MDELIVERY</v>
          </cell>
          <cell r="E1227" t="str">
            <v>DESPACHO</v>
          </cell>
          <cell r="F1227" t="str">
            <v>EXPRESS</v>
          </cell>
          <cell r="G1227" t="str">
            <v/>
          </cell>
          <cell r="H1227">
            <v>44922</v>
          </cell>
          <cell r="I1227" t="str">
            <v>ENTREGADO</v>
          </cell>
          <cell r="J1227">
            <v>44923</v>
          </cell>
          <cell r="K1227" t="str">
            <v>OTECEL</v>
          </cell>
          <cell r="L1227" t="str">
            <v>AVDA SIMON BOLIVAR Y VIA NAYON CONJUNTO CORPORATIVO EKOPARK TORRE 3 TELEFONICA</v>
          </cell>
          <cell r="M1227" t="str">
            <v/>
          </cell>
          <cell r="N1227" t="str">
            <v>098299225</v>
          </cell>
          <cell r="O1227" t="str">
            <v/>
          </cell>
          <cell r="P1227" t="str">
            <v>QUITO</v>
          </cell>
          <cell r="Q1227" t="str">
            <v>QUITO</v>
          </cell>
          <cell r="R1227" t="str">
            <v>PICHINCHA</v>
          </cell>
          <cell r="T1227" t="str">
            <v>FLEXTRANS UIO</v>
          </cell>
          <cell r="U1227" t="str">
            <v>FLEXNETUIO_LOCAL</v>
          </cell>
          <cell r="V1227">
            <v>1</v>
          </cell>
          <cell r="W1227">
            <v>1</v>
          </cell>
          <cell r="X1227" t="str">
            <v>FLEXNET ECUADOR - MDELIVERY</v>
          </cell>
          <cell r="Y1227" t="str">
            <v>CALLE 28 DE JUNIO S/N Y GARCIA MORENO ENTRADA LLANO GRANDE</v>
          </cell>
        </row>
        <row r="1228">
          <cell r="A1228" t="str">
            <v>TK-7500</v>
          </cell>
          <cell r="B1228">
            <v>486756</v>
          </cell>
          <cell r="C1228" t="str">
            <v>TK-7500</v>
          </cell>
          <cell r="D1228" t="str">
            <v>MDELIVERY</v>
          </cell>
          <cell r="E1228" t="str">
            <v>DESPACHO</v>
          </cell>
          <cell r="F1228" t="str">
            <v>EXPRESS</v>
          </cell>
          <cell r="G1228" t="str">
            <v/>
          </cell>
          <cell r="H1228">
            <v>44922</v>
          </cell>
          <cell r="I1228" t="str">
            <v>ENTREGADO</v>
          </cell>
          <cell r="J1228">
            <v>44923</v>
          </cell>
          <cell r="K1228" t="str">
            <v>OTECEL</v>
          </cell>
          <cell r="L1228" t="str">
            <v>AVDA SIMON BOLIVAR Y VIA NAYON CONJUNTO CORPORATIVO EKOPARK TORRE 3 TELEFONICA</v>
          </cell>
          <cell r="M1228" t="str">
            <v/>
          </cell>
          <cell r="N1228" t="str">
            <v>098299225</v>
          </cell>
          <cell r="O1228" t="str">
            <v/>
          </cell>
          <cell r="P1228" t="str">
            <v>QUITO</v>
          </cell>
          <cell r="Q1228" t="str">
            <v>QUITO</v>
          </cell>
          <cell r="R1228" t="str">
            <v>PICHINCHA</v>
          </cell>
          <cell r="T1228" t="str">
            <v>FLEXTRANS UIO</v>
          </cell>
          <cell r="U1228" t="str">
            <v>FLEXNETUIO_LOCAL</v>
          </cell>
          <cell r="V1228">
            <v>1</v>
          </cell>
          <cell r="W1228">
            <v>1</v>
          </cell>
          <cell r="X1228" t="str">
            <v>FLEXNET ECUADOR - MDELIVERY</v>
          </cell>
          <cell r="Y1228" t="str">
            <v>CALLE 28 DE JUNIO S/N Y GARCIA MORENO ENTRADA LLANO GRANDE</v>
          </cell>
        </row>
        <row r="1229">
          <cell r="A1229" t="str">
            <v>TK-7501</v>
          </cell>
          <cell r="B1229">
            <v>486757</v>
          </cell>
          <cell r="C1229" t="str">
            <v>TK-7501</v>
          </cell>
          <cell r="D1229" t="str">
            <v>MDELIVERY</v>
          </cell>
          <cell r="E1229" t="str">
            <v>DESPACHO</v>
          </cell>
          <cell r="F1229" t="str">
            <v>EXPRESS</v>
          </cell>
          <cell r="G1229" t="str">
            <v/>
          </cell>
          <cell r="H1229">
            <v>44922</v>
          </cell>
          <cell r="I1229" t="str">
            <v>ENTREGADO</v>
          </cell>
          <cell r="J1229">
            <v>44923</v>
          </cell>
          <cell r="K1229" t="str">
            <v>OTECEL</v>
          </cell>
          <cell r="L1229" t="str">
            <v>AVDA SIMON BOLIVAR Y VIA NAYON CONJUNTO CORPORATIVO EKOPARK TORRE 3 TELEFONICA</v>
          </cell>
          <cell r="M1229" t="str">
            <v/>
          </cell>
          <cell r="N1229" t="str">
            <v>098299225</v>
          </cell>
          <cell r="O1229" t="str">
            <v/>
          </cell>
          <cell r="P1229" t="str">
            <v>QUITO</v>
          </cell>
          <cell r="Q1229" t="str">
            <v>QUITO</v>
          </cell>
          <cell r="R1229" t="str">
            <v>PICHINCHA</v>
          </cell>
          <cell r="T1229" t="str">
            <v>FLEXTRANS UIO</v>
          </cell>
          <cell r="U1229" t="str">
            <v>FLEXNETUIO_LOCAL</v>
          </cell>
          <cell r="V1229">
            <v>1</v>
          </cell>
          <cell r="W1229">
            <v>1</v>
          </cell>
          <cell r="X1229" t="str">
            <v>FLEXNET ECUADOR - MDELIVERY</v>
          </cell>
          <cell r="Y1229" t="str">
            <v>CALLE 28 DE JUNIO S/N Y GARCIA MORENO ENTRADA LLANO GRANDE</v>
          </cell>
        </row>
        <row r="1230">
          <cell r="A1230" t="str">
            <v>TK-7502</v>
          </cell>
          <cell r="B1230">
            <v>486758</v>
          </cell>
          <cell r="C1230" t="str">
            <v>TK-7502</v>
          </cell>
          <cell r="D1230" t="str">
            <v>MDELIVERY</v>
          </cell>
          <cell r="E1230" t="str">
            <v>DESPACHO</v>
          </cell>
          <cell r="F1230" t="str">
            <v>EXPRESS</v>
          </cell>
          <cell r="G1230" t="str">
            <v/>
          </cell>
          <cell r="H1230">
            <v>44922</v>
          </cell>
          <cell r="I1230" t="str">
            <v>ENTREGADO</v>
          </cell>
          <cell r="J1230">
            <v>44923</v>
          </cell>
          <cell r="K1230" t="str">
            <v>OTECEL</v>
          </cell>
          <cell r="L1230" t="str">
            <v>AVDA SIMON BOLIVAR Y VIA NAYON CONJUNTO CORPORATIVO EKOPARK TORRE 3 TELEFONICA</v>
          </cell>
          <cell r="M1230" t="str">
            <v/>
          </cell>
          <cell r="N1230" t="str">
            <v>098299225</v>
          </cell>
          <cell r="O1230" t="str">
            <v/>
          </cell>
          <cell r="P1230" t="str">
            <v>QUITO</v>
          </cell>
          <cell r="Q1230" t="str">
            <v>QUITO</v>
          </cell>
          <cell r="R1230" t="str">
            <v>PICHINCHA</v>
          </cell>
          <cell r="T1230" t="str">
            <v>FLEXTRANS UIO</v>
          </cell>
          <cell r="U1230" t="str">
            <v>FLEXNETUIO_LOCAL</v>
          </cell>
          <cell r="V1230">
            <v>1</v>
          </cell>
          <cell r="W1230">
            <v>1</v>
          </cell>
          <cell r="X1230" t="str">
            <v>FLEXNET ECUADOR - MDELIVERY</v>
          </cell>
          <cell r="Y1230" t="str">
            <v>CALLE 28 DE JUNIO S/N Y GARCIA MORENO ENTRADA LLANO GRANDE</v>
          </cell>
        </row>
        <row r="1231">
          <cell r="A1231" t="str">
            <v>TK-7503</v>
          </cell>
          <cell r="B1231">
            <v>486759</v>
          </cell>
          <cell r="C1231" t="str">
            <v>TK-7503</v>
          </cell>
          <cell r="D1231" t="str">
            <v>MDELIVERY</v>
          </cell>
          <cell r="E1231" t="str">
            <v>DESPACHO</v>
          </cell>
          <cell r="F1231" t="str">
            <v>EXPRESS</v>
          </cell>
          <cell r="G1231" t="str">
            <v/>
          </cell>
          <cell r="H1231">
            <v>44922</v>
          </cell>
          <cell r="I1231" t="str">
            <v>ENTREGADO</v>
          </cell>
          <cell r="J1231">
            <v>44923</v>
          </cell>
          <cell r="K1231" t="str">
            <v>OTECEL</v>
          </cell>
          <cell r="L1231" t="str">
            <v>AVDA SIMON BOLIVAR Y VIA NAYON CONJUNTO CORPORATIVO EKOPARK TORRE 3 TELEFONICA</v>
          </cell>
          <cell r="M1231" t="str">
            <v/>
          </cell>
          <cell r="N1231" t="str">
            <v>098299225</v>
          </cell>
          <cell r="O1231" t="str">
            <v/>
          </cell>
          <cell r="P1231" t="str">
            <v>QUITO</v>
          </cell>
          <cell r="Q1231" t="str">
            <v>QUITO</v>
          </cell>
          <cell r="R1231" t="str">
            <v>PICHINCHA</v>
          </cell>
          <cell r="T1231" t="str">
            <v>FLEXTRANS UIO</v>
          </cell>
          <cell r="U1231" t="str">
            <v>FLEXNETUIO_LOCAL</v>
          </cell>
          <cell r="V1231">
            <v>1</v>
          </cell>
          <cell r="W1231">
            <v>1</v>
          </cell>
          <cell r="X1231" t="str">
            <v>FLEXNET ECUADOR - MDELIVERY</v>
          </cell>
          <cell r="Y1231" t="str">
            <v>CALLE 28 DE JUNIO S/N Y GARCIA MORENO ENTRADA LLANO GRANDE</v>
          </cell>
        </row>
        <row r="1232">
          <cell r="A1232" t="str">
            <v>TK-7504</v>
          </cell>
          <cell r="B1232">
            <v>486760</v>
          </cell>
          <cell r="C1232" t="str">
            <v>TK-7504</v>
          </cell>
          <cell r="D1232" t="str">
            <v>MDELIVERY</v>
          </cell>
          <cell r="E1232" t="str">
            <v>DESPACHO</v>
          </cell>
          <cell r="F1232" t="str">
            <v>EXPRESS</v>
          </cell>
          <cell r="G1232" t="str">
            <v/>
          </cell>
          <cell r="H1232">
            <v>44922</v>
          </cell>
          <cell r="I1232" t="str">
            <v>ENTREGADO</v>
          </cell>
          <cell r="J1232">
            <v>44923</v>
          </cell>
          <cell r="K1232" t="str">
            <v>OTECEL</v>
          </cell>
          <cell r="L1232" t="str">
            <v>AVDA SIMON BOLIVAR Y VIA NAYON CONJUNTO CORPORATIVO EKOPARK TORRE 3 TELEFONICA</v>
          </cell>
          <cell r="M1232" t="str">
            <v/>
          </cell>
          <cell r="N1232" t="str">
            <v>098299225</v>
          </cell>
          <cell r="O1232" t="str">
            <v/>
          </cell>
          <cell r="P1232" t="str">
            <v>QUITO</v>
          </cell>
          <cell r="Q1232" t="str">
            <v>QUITO</v>
          </cell>
          <cell r="R1232" t="str">
            <v>PICHINCHA</v>
          </cell>
          <cell r="T1232" t="str">
            <v>FLEXTRANS UIO</v>
          </cell>
          <cell r="U1232" t="str">
            <v>FLEXNETUIO_LOCAL</v>
          </cell>
          <cell r="V1232">
            <v>1</v>
          </cell>
          <cell r="W1232">
            <v>1</v>
          </cell>
          <cell r="X1232" t="str">
            <v>FLEXNET ECUADOR - MDELIVERY</v>
          </cell>
          <cell r="Y1232" t="str">
            <v>CALLE 28 DE JUNIO S/N Y GARCIA MORENO ENTRADA LLANO GRANDE</v>
          </cell>
        </row>
        <row r="1233">
          <cell r="A1233" t="str">
            <v>TK-7505</v>
          </cell>
          <cell r="B1233">
            <v>486761</v>
          </cell>
          <cell r="C1233" t="str">
            <v>TK-7505</v>
          </cell>
          <cell r="D1233" t="str">
            <v>MDELIVERY</v>
          </cell>
          <cell r="E1233" t="str">
            <v>DESPACHO</v>
          </cell>
          <cell r="F1233" t="str">
            <v>EXPRESS</v>
          </cell>
          <cell r="G1233" t="str">
            <v/>
          </cell>
          <cell r="H1233">
            <v>44922</v>
          </cell>
          <cell r="I1233" t="str">
            <v>ENTREGADO</v>
          </cell>
          <cell r="J1233">
            <v>44923</v>
          </cell>
          <cell r="K1233" t="str">
            <v>OTECEL</v>
          </cell>
          <cell r="L1233" t="str">
            <v>AVDA SIMON BOLIVAR Y VIA NAYON CONJUNTO CORPORATIVO EKOPARK TORRE 3 TELEFONICA</v>
          </cell>
          <cell r="M1233" t="str">
            <v/>
          </cell>
          <cell r="N1233" t="str">
            <v>098299225</v>
          </cell>
          <cell r="O1233" t="str">
            <v/>
          </cell>
          <cell r="P1233" t="str">
            <v>QUITO</v>
          </cell>
          <cell r="Q1233" t="str">
            <v>QUITO</v>
          </cell>
          <cell r="R1233" t="str">
            <v>PICHINCHA</v>
          </cell>
          <cell r="T1233" t="str">
            <v>FLEXTRANS UIO</v>
          </cell>
          <cell r="U1233" t="str">
            <v>FLEXNETUIO_LOCAL</v>
          </cell>
          <cell r="V1233">
            <v>1</v>
          </cell>
          <cell r="W1233">
            <v>1</v>
          </cell>
          <cell r="X1233" t="str">
            <v>FLEXNET ECUADOR - MDELIVERY</v>
          </cell>
          <cell r="Y1233" t="str">
            <v>CALLE 28 DE JUNIO S/N Y GARCIA MORENO ENTRADA LLANO GRANDE</v>
          </cell>
        </row>
        <row r="1234">
          <cell r="A1234" t="str">
            <v>25141</v>
          </cell>
          <cell r="B1234">
            <v>486737</v>
          </cell>
          <cell r="C1234" t="str">
            <v>25141</v>
          </cell>
          <cell r="D1234" t="str">
            <v>WORLINASLI</v>
          </cell>
          <cell r="E1234" t="str">
            <v>DESPACHO</v>
          </cell>
          <cell r="F1234" t="str">
            <v>NORMAL</v>
          </cell>
          <cell r="G1234" t="str">
            <v>90629</v>
          </cell>
          <cell r="H1234">
            <v>44922</v>
          </cell>
          <cell r="I1234" t="str">
            <v>ENTREGADO</v>
          </cell>
          <cell r="J1234">
            <v>44923</v>
          </cell>
          <cell r="K1234" t="str">
            <v>PATRICK JOEL MAZA CAICEDO</v>
          </cell>
          <cell r="L1234" t="str">
            <v>MAPASINGUE ESTE COOP BRISAS DE MAPASINGUE MZ 540 SL2</v>
          </cell>
          <cell r="N1234" t="str">
            <v>0981042977</v>
          </cell>
          <cell r="O1234" t="str">
            <v>0967445912</v>
          </cell>
          <cell r="P1234" t="str">
            <v>090101</v>
          </cell>
          <cell r="Q1234" t="str">
            <v>GUAYAQUIL</v>
          </cell>
          <cell r="R1234" t="str">
            <v>GUAYAS</v>
          </cell>
          <cell r="S1234" t="str">
            <v>GUAYAQUIL</v>
          </cell>
          <cell r="T1234" t="str">
            <v>FLEXTRANS GYE</v>
          </cell>
          <cell r="U1234" t="str">
            <v>FLEXNETGYE_LOCAL</v>
          </cell>
          <cell r="V1234">
            <v>1</v>
          </cell>
          <cell r="W1234">
            <v>3.5</v>
          </cell>
          <cell r="X1234" t="str">
            <v>FLEXNET ECUADOR - WORLIN</v>
          </cell>
          <cell r="Y1234" t="str">
            <v>FERNANDO GUTIERREZ HILL VIA A DAULE KM 8 1/2 ENTRADA A COOPERATIVA JUAN MONTALVO</v>
          </cell>
        </row>
        <row r="1235">
          <cell r="A1235" t="str">
            <v>25142</v>
          </cell>
          <cell r="B1235">
            <v>486738</v>
          </cell>
          <cell r="C1235" t="str">
            <v>25142</v>
          </cell>
          <cell r="D1235" t="str">
            <v>WORLINASLI</v>
          </cell>
          <cell r="E1235" t="str">
            <v>DESPACHO</v>
          </cell>
          <cell r="F1235" t="str">
            <v>NORMAL</v>
          </cell>
          <cell r="G1235" t="str">
            <v>90630</v>
          </cell>
          <cell r="H1235">
            <v>44922</v>
          </cell>
          <cell r="I1235" t="str">
            <v>ENTREGADO</v>
          </cell>
          <cell r="J1235">
            <v>44923</v>
          </cell>
          <cell r="K1235" t="str">
            <v>GABRIEL CORDOVA RIVERA</v>
          </cell>
          <cell r="L1235" t="str">
            <v>FRANCISCO DE LA TORRE E10-59 Y CARLOS FORTINES CASA DE 2 PISOS</v>
          </cell>
          <cell r="N1235" t="str">
            <v>0998343460</v>
          </cell>
          <cell r="O1235" t="str">
            <v>0992607526</v>
          </cell>
          <cell r="P1235" t="str">
            <v>170306</v>
          </cell>
          <cell r="Q1235" t="str">
            <v>QUITO</v>
          </cell>
          <cell r="R1235" t="str">
            <v>PICHINCHA</v>
          </cell>
          <cell r="S1235" t="str">
            <v>QUITO</v>
          </cell>
          <cell r="U1235" t="str">
            <v>FLEXNETGYE_UIO</v>
          </cell>
          <cell r="V1235">
            <v>1</v>
          </cell>
          <cell r="W1235">
            <v>3.5</v>
          </cell>
          <cell r="X1235" t="str">
            <v>FLEXNET ECUADOR - WORLIN</v>
          </cell>
          <cell r="Y1235" t="str">
            <v>FERNANDO GUTIERREZ HILL VIA A DAULE KM 8 1/2 ENTRADA A COOPERATIVA JUAN MONTALVO</v>
          </cell>
        </row>
        <row r="1236">
          <cell r="A1236" t="str">
            <v>21523</v>
          </cell>
          <cell r="B1236">
            <v>486717</v>
          </cell>
          <cell r="C1236" t="str">
            <v>21523</v>
          </cell>
          <cell r="D1236" t="str">
            <v>CARESTINO</v>
          </cell>
          <cell r="E1236" t="str">
            <v>DESPACHO</v>
          </cell>
          <cell r="G1236" t="str">
            <v>031002004136157</v>
          </cell>
          <cell r="H1236">
            <v>44922</v>
          </cell>
          <cell r="I1236" t="str">
            <v>ENTREGADO</v>
          </cell>
          <cell r="J1236">
            <v>44923</v>
          </cell>
          <cell r="K1236" t="str">
            <v>SONIA CARRASCO</v>
          </cell>
          <cell r="L1236" t="str">
            <v>EDUARDO SAMANIEGO Y AURELIO ALTAMIRANO -. ENTRE PATATE, DIAGONAL A LA CRUZ ROJA. ATRAS DEL COLEGIO PATATE</v>
          </cell>
          <cell r="N1236" t="str">
            <v xml:space="preserve">32870407	</v>
          </cell>
          <cell r="O1236" t="str">
            <v>0985737709</v>
          </cell>
          <cell r="P1236" t="str">
            <v>180404</v>
          </cell>
          <cell r="Q1236" t="str">
            <v>PATATE</v>
          </cell>
          <cell r="R1236" t="str">
            <v>TUNGURAHUA</v>
          </cell>
          <cell r="S1236" t="str">
            <v>PATATE - EL TRIUNFO - LOS ANDES (CAB. EN POATUG) - SUCRE (CAB. EN SUCRE-PATATE URCU)</v>
          </cell>
          <cell r="T1236" t="str">
            <v>TRAMACO</v>
          </cell>
          <cell r="U1236" t="str">
            <v>FLEXNETGYE_PROVINCIA</v>
          </cell>
          <cell r="V1236">
            <v>2</v>
          </cell>
          <cell r="W1236">
            <v>11.46</v>
          </cell>
          <cell r="X1236" t="str">
            <v>FLEXNET ECUADOR - CAREST</v>
          </cell>
          <cell r="Y1236" t="str">
            <v>FERNANDO GUTIERREZ HILL VIA A DAULE KM 8 1/2 ENTRADA A COOPERATIVA JUAN MONTALVO</v>
          </cell>
        </row>
        <row r="1237">
          <cell r="A1237" t="str">
            <v>22260</v>
          </cell>
          <cell r="B1237">
            <v>486718</v>
          </cell>
          <cell r="C1237" t="str">
            <v>22260</v>
          </cell>
          <cell r="D1237" t="str">
            <v>CARESTINO</v>
          </cell>
          <cell r="E1237" t="str">
            <v>DESPACHO</v>
          </cell>
          <cell r="G1237" t="str">
            <v>031002004136979</v>
          </cell>
          <cell r="H1237">
            <v>44922</v>
          </cell>
          <cell r="I1237" t="str">
            <v>ENTREGADO</v>
          </cell>
          <cell r="J1237">
            <v>44923</v>
          </cell>
          <cell r="K1237" t="str">
            <v>ANGELA ANDREA DAVID ROMERO</v>
          </cell>
          <cell r="L1237" t="str">
            <v>YAGUACHI TARQUI Y ELOY ALFARO 00. ENTRE CASA DE TRES PISOS, CON LOCAL EN PLANTA BAJA ANDYT@</v>
          </cell>
          <cell r="N1237" t="str">
            <v>0961525677</v>
          </cell>
          <cell r="P1237" t="str">
            <v>092101</v>
          </cell>
          <cell r="Q1237" t="str">
            <v>SAN JACINTO DE YAGUACHI</v>
          </cell>
          <cell r="R1237" t="str">
            <v>GUAYAS</v>
          </cell>
          <cell r="S1237" t="str">
            <v>SAN JACINTO DE YAGUACHI</v>
          </cell>
          <cell r="T1237" t="str">
            <v>TRAMACO</v>
          </cell>
          <cell r="U1237" t="str">
            <v>FLEXNETGYE_PROVINCIA</v>
          </cell>
          <cell r="V1237">
            <v>1</v>
          </cell>
          <cell r="W1237">
            <v>12</v>
          </cell>
          <cell r="X1237" t="str">
            <v>FLEXNET ECUADOR - CAREST</v>
          </cell>
          <cell r="Y1237" t="str">
            <v>FERNANDO GUTIERREZ HILL VIA A DAULE KM 8 1/2 ENTRADA A COOPERATIVA JUAN MONTALVO</v>
          </cell>
        </row>
        <row r="1238">
          <cell r="A1238" t="str">
            <v>22276</v>
          </cell>
          <cell r="B1238">
            <v>486719</v>
          </cell>
          <cell r="C1238" t="str">
            <v>22276</v>
          </cell>
          <cell r="D1238" t="str">
            <v>CARESTINO</v>
          </cell>
          <cell r="E1238" t="str">
            <v>DESPACHO</v>
          </cell>
          <cell r="G1238" t="str">
            <v>031002004136120</v>
          </cell>
          <cell r="H1238">
            <v>44922</v>
          </cell>
          <cell r="I1238" t="str">
            <v>EN_TRANSITO</v>
          </cell>
          <cell r="J1238">
            <v>44922</v>
          </cell>
          <cell r="K1238" t="str">
            <v>DANIELA RUILOVA</v>
          </cell>
          <cell r="L1238" t="str">
            <v>12 DE FEBRERO Y GONZALO PEZANTES SN. ENTRE SASTRERIA</v>
          </cell>
          <cell r="N1238" t="str">
            <v xml:space="preserve">0982831922	</v>
          </cell>
          <cell r="O1238" t="str">
            <v>72780234</v>
          </cell>
          <cell r="P1238" t="str">
            <v>140401</v>
          </cell>
          <cell r="Q1238" t="str">
            <v>GUALAQUIZA</v>
          </cell>
          <cell r="R1238" t="str">
            <v>MORONA SANTIAGO</v>
          </cell>
          <cell r="S1238" t="str">
            <v>GUALAQUIZA - TUCUMBATZA</v>
          </cell>
          <cell r="T1238" t="str">
            <v>TRAMACO</v>
          </cell>
          <cell r="U1238" t="str">
            <v>FLEXNETGYE_PROVINCIA</v>
          </cell>
          <cell r="V1238">
            <v>1</v>
          </cell>
          <cell r="W1238">
            <v>3.07</v>
          </cell>
          <cell r="X1238" t="str">
            <v>FLEXNET ECUADOR - CAREST</v>
          </cell>
          <cell r="Y1238" t="str">
            <v>FERNANDO GUTIERREZ HILL VIA A DAULE KM 8 1/2 ENTRADA A COOPERATIVA JUAN MONTALVO</v>
          </cell>
        </row>
        <row r="1239">
          <cell r="A1239" t="str">
            <v>22280</v>
          </cell>
          <cell r="B1239">
            <v>486720</v>
          </cell>
          <cell r="C1239" t="str">
            <v>22280</v>
          </cell>
          <cell r="D1239" t="str">
            <v>CARESTINO</v>
          </cell>
          <cell r="E1239" t="str">
            <v>DESPACHO</v>
          </cell>
          <cell r="G1239" t="str">
            <v>031002004136246</v>
          </cell>
          <cell r="H1239">
            <v>44922</v>
          </cell>
          <cell r="I1239" t="str">
            <v>ENTREGADO</v>
          </cell>
          <cell r="J1239">
            <v>44923</v>
          </cell>
          <cell r="K1239" t="str">
            <v>DOMENICA MIELES</v>
          </cell>
          <cell r="L1239" t="str">
            <v>AV RIO LELIA Y ZARZAS SN N. ENTRE URBANIZACION BANCO DE FOMENTO</v>
          </cell>
          <cell r="N1239" t="str">
            <v xml:space="preserve">0963295328	</v>
          </cell>
          <cell r="O1239" t="str">
            <v>089855496</v>
          </cell>
          <cell r="P1239" t="str">
            <v>230101</v>
          </cell>
          <cell r="Q1239" t="str">
            <v>SANTO DOMINGO</v>
          </cell>
          <cell r="R1239" t="str">
            <v>SANTO DOMINGO DE LOS TSACHILAS</v>
          </cell>
          <cell r="S1239" t="str">
            <v>SANTO DOMINGO DE LOS COLORADOS</v>
          </cell>
          <cell r="T1239" t="str">
            <v>TRAMACO</v>
          </cell>
          <cell r="U1239" t="str">
            <v>FLEXNETGYE_PROVINCIA</v>
          </cell>
          <cell r="V1239">
            <v>1</v>
          </cell>
          <cell r="W1239">
            <v>3.41</v>
          </cell>
          <cell r="X1239" t="str">
            <v>FLEXNET ECUADOR - CAREST</v>
          </cell>
          <cell r="Y1239" t="str">
            <v>FERNANDO GUTIERREZ HILL VIA A DAULE KM 8 1/2 ENTRADA A COOPERATIVA JUAN MONTALVO</v>
          </cell>
        </row>
        <row r="1240">
          <cell r="A1240" t="str">
            <v>22303</v>
          </cell>
          <cell r="B1240">
            <v>486721</v>
          </cell>
          <cell r="C1240" t="str">
            <v>22303</v>
          </cell>
          <cell r="D1240" t="str">
            <v>CARESTINO</v>
          </cell>
          <cell r="E1240" t="str">
            <v>DESPACHO</v>
          </cell>
          <cell r="G1240" t="str">
            <v>031002004136141</v>
          </cell>
          <cell r="H1240">
            <v>44922</v>
          </cell>
          <cell r="I1240" t="str">
            <v>ENTREGADO</v>
          </cell>
          <cell r="J1240">
            <v>44923</v>
          </cell>
          <cell r="K1240" t="str">
            <v>ANDREA HIDALGO</v>
          </cell>
          <cell r="L1240" t="str">
            <v>LOS ENCUENTROS Y AJAVI S15-16. ENTRE FRENTE AL HOSTAL HOUSTON</v>
          </cell>
          <cell r="N1240" t="str">
            <v>0982367274</v>
          </cell>
          <cell r="P1240" t="str">
            <v>000001</v>
          </cell>
          <cell r="Q1240" t="str">
            <v>QUITO</v>
          </cell>
          <cell r="R1240" t="str">
            <v>PICHINCHA</v>
          </cell>
          <cell r="S1240" t="str">
            <v>BODEGA FLEXNET UIO - RETIRA CLIENTE</v>
          </cell>
          <cell r="T1240" t="str">
            <v>TRAMACO</v>
          </cell>
          <cell r="U1240" t="str">
            <v>FLEXNETGYE_UIO</v>
          </cell>
          <cell r="V1240">
            <v>1</v>
          </cell>
          <cell r="W1240">
            <v>15.39</v>
          </cell>
          <cell r="X1240" t="str">
            <v>FLEXNET ECUADOR - CAREST</v>
          </cell>
          <cell r="Y1240" t="str">
            <v>FERNANDO GUTIERREZ HILL VIA A DAULE KM 8 1/2 ENTRADA A COOPERATIVA JUAN MONTALVO</v>
          </cell>
        </row>
        <row r="1241">
          <cell r="A1241" t="str">
            <v>22318</v>
          </cell>
          <cell r="B1241">
            <v>486722</v>
          </cell>
          <cell r="C1241" t="str">
            <v>22318</v>
          </cell>
          <cell r="D1241" t="str">
            <v>CARESTINO</v>
          </cell>
          <cell r="E1241" t="str">
            <v>DESPACHO</v>
          </cell>
          <cell r="G1241" t="str">
            <v>031002004136230</v>
          </cell>
          <cell r="H1241">
            <v>44922</v>
          </cell>
          <cell r="I1241" t="str">
            <v>ENTREGADO</v>
          </cell>
          <cell r="J1241">
            <v>44923</v>
          </cell>
          <cell r="K1241" t="str">
            <v>MAYRA CONDO CAJAS</v>
          </cell>
          <cell r="L1241" t="str">
            <v>CRISTOBAL COLON Y FRANCISCO DE ORELLANA SN. ENTRE FRENTE PARQUE PAMPLONA, PUERTA GRANDE CREMA</v>
          </cell>
          <cell r="N1241" t="str">
            <v xml:space="preserve">72810480	</v>
          </cell>
          <cell r="O1241" t="str">
            <v>0987419043</v>
          </cell>
          <cell r="P1241" t="str">
            <v>010101</v>
          </cell>
          <cell r="Q1241" t="str">
            <v>CUENCA</v>
          </cell>
          <cell r="R1241" t="str">
            <v>AZUAY</v>
          </cell>
          <cell r="S1241" t="str">
            <v>CUENCA</v>
          </cell>
          <cell r="T1241" t="str">
            <v>TRAMACO</v>
          </cell>
          <cell r="U1241" t="str">
            <v>FLEXNETGYE_PROVINCIA</v>
          </cell>
          <cell r="V1241">
            <v>1</v>
          </cell>
          <cell r="W1241">
            <v>13.4</v>
          </cell>
          <cell r="X1241" t="str">
            <v>FLEXNET ECUADOR - CAREST</v>
          </cell>
          <cell r="Y1241" t="str">
            <v>FERNANDO GUTIERREZ HILL VIA A DAULE KM 8 1/2 ENTRADA A COOPERATIVA JUAN MONTALVO</v>
          </cell>
        </row>
        <row r="1242">
          <cell r="A1242" t="str">
            <v>22319</v>
          </cell>
          <cell r="B1242">
            <v>486723</v>
          </cell>
          <cell r="C1242" t="str">
            <v>22319</v>
          </cell>
          <cell r="D1242" t="str">
            <v>CARESTINO</v>
          </cell>
          <cell r="E1242" t="str">
            <v>DESPACHO</v>
          </cell>
          <cell r="G1242" t="str">
            <v>031002004136353</v>
          </cell>
          <cell r="H1242">
            <v>44922</v>
          </cell>
          <cell r="I1242" t="str">
            <v>ENTREGADO</v>
          </cell>
          <cell r="J1242">
            <v>44923</v>
          </cell>
          <cell r="K1242" t="str">
            <v>CHRISTIAN MENDOZA LOOR</v>
          </cell>
          <cell r="L1242" t="str">
            <v>EL PALMAR URB LOS ALMENDROS MZ3 VILLA 9 9. ENTRE ...</v>
          </cell>
          <cell r="N1242" t="str">
            <v>0987708352</v>
          </cell>
          <cell r="P1242" t="str">
            <v>130201</v>
          </cell>
          <cell r="Q1242" t="str">
            <v>MANTA</v>
          </cell>
          <cell r="R1242" t="str">
            <v>MANABI</v>
          </cell>
          <cell r="S1242" t="str">
            <v>MANTA</v>
          </cell>
          <cell r="T1242" t="str">
            <v>TRAMACO</v>
          </cell>
          <cell r="U1242" t="str">
            <v>FLEXNETGYE_PROVINCIA</v>
          </cell>
          <cell r="V1242">
            <v>1</v>
          </cell>
          <cell r="W1242">
            <v>8.3800000000000008</v>
          </cell>
          <cell r="X1242" t="str">
            <v>FLEXNET ECUADOR - CAREST</v>
          </cell>
          <cell r="Y1242" t="str">
            <v>FERNANDO GUTIERREZ HILL VIA A DAULE KM 8 1/2 ENTRADA A COOPERATIVA JUAN MONTALVO</v>
          </cell>
        </row>
        <row r="1243">
          <cell r="A1243" t="str">
            <v>22324</v>
          </cell>
          <cell r="B1243">
            <v>486724</v>
          </cell>
          <cell r="C1243" t="str">
            <v>22324</v>
          </cell>
          <cell r="D1243" t="str">
            <v>CARESTINO</v>
          </cell>
          <cell r="E1243" t="str">
            <v>DESPACHO</v>
          </cell>
          <cell r="G1243" t="str">
            <v>031002004136262</v>
          </cell>
          <cell r="H1243">
            <v>44922</v>
          </cell>
          <cell r="I1243" t="str">
            <v>ENTREGADO</v>
          </cell>
          <cell r="J1243">
            <v>44923</v>
          </cell>
          <cell r="K1243" t="str">
            <v>MISHEL RODRIGUEZ</v>
          </cell>
          <cell r="L1243" t="str">
            <v>AV MANUEL QUIROGA Y TOA REFERENCIA LADO DEL ESTADIO DEL INDEPENDIENTE</v>
          </cell>
          <cell r="N1243" t="str">
            <v>0988150823</v>
          </cell>
          <cell r="P1243" t="str">
            <v>000001</v>
          </cell>
          <cell r="Q1243" t="str">
            <v>QUITO</v>
          </cell>
          <cell r="R1243" t="str">
            <v>PICHINCHA</v>
          </cell>
          <cell r="S1243" t="str">
            <v>BODEGA FLEXNET UIO - RETIRA CLIENTE</v>
          </cell>
          <cell r="T1243" t="str">
            <v>TRAMACO</v>
          </cell>
          <cell r="U1243" t="str">
            <v>FLEXNETGYE_UIO</v>
          </cell>
          <cell r="V1243">
            <v>1</v>
          </cell>
          <cell r="W1243">
            <v>11.58</v>
          </cell>
          <cell r="X1243" t="str">
            <v>FLEXNET ECUADOR - CAREST</v>
          </cell>
          <cell r="Y1243" t="str">
            <v>FERNANDO GUTIERREZ HILL VIA A DAULE KM 8 1/2 ENTRADA A COOPERATIVA JUAN MONTALVO</v>
          </cell>
        </row>
        <row r="1244">
          <cell r="A1244" t="str">
            <v>22328</v>
          </cell>
          <cell r="B1244">
            <v>486725</v>
          </cell>
          <cell r="C1244" t="str">
            <v>22328</v>
          </cell>
          <cell r="D1244" t="str">
            <v>CARESTINO</v>
          </cell>
          <cell r="E1244" t="str">
            <v>DESPACHO</v>
          </cell>
          <cell r="G1244" t="str">
            <v>031002004136294</v>
          </cell>
          <cell r="H1244">
            <v>44922</v>
          </cell>
          <cell r="I1244" t="str">
            <v>ENTREGADO</v>
          </cell>
          <cell r="J1244">
            <v>44923</v>
          </cell>
          <cell r="K1244" t="str">
            <v>ALICIA HERRERA</v>
          </cell>
          <cell r="L1244" t="str">
            <v>CALLE A JOSE MARIA GUERRERO N 71-49. ENTRE RIVADENEIRA</v>
          </cell>
          <cell r="N1244" t="str">
            <v>0987363259</v>
          </cell>
          <cell r="P1244" t="str">
            <v>000001</v>
          </cell>
          <cell r="Q1244" t="str">
            <v>QUITO</v>
          </cell>
          <cell r="R1244" t="str">
            <v>PICHINCHA</v>
          </cell>
          <cell r="S1244" t="str">
            <v>BODEGA FLEXNET UIO - RETIRA CLIENTE</v>
          </cell>
          <cell r="T1244" t="str">
            <v>TRAMACO</v>
          </cell>
          <cell r="U1244" t="str">
            <v>FLEXNETGYE_UIO</v>
          </cell>
          <cell r="V1244">
            <v>2</v>
          </cell>
          <cell r="W1244">
            <v>7.56</v>
          </cell>
          <cell r="X1244" t="str">
            <v>FLEXNET ECUADOR - CAREST</v>
          </cell>
          <cell r="Y1244" t="str">
            <v>FERNANDO GUTIERREZ HILL VIA A DAULE KM 8 1/2 ENTRADA A COOPERATIVA JUAN MONTALVO</v>
          </cell>
        </row>
        <row r="1245">
          <cell r="A1245" t="str">
            <v>22351</v>
          </cell>
          <cell r="B1245">
            <v>486726</v>
          </cell>
          <cell r="C1245" t="str">
            <v>22351</v>
          </cell>
          <cell r="D1245" t="str">
            <v>CARESTINO</v>
          </cell>
          <cell r="E1245" t="str">
            <v>DESPACHO</v>
          </cell>
          <cell r="G1245" t="str">
            <v>90813</v>
          </cell>
          <cell r="H1245">
            <v>44922</v>
          </cell>
          <cell r="I1245" t="str">
            <v>ENTREGADO</v>
          </cell>
          <cell r="J1245">
            <v>44923</v>
          </cell>
          <cell r="K1245" t="str">
            <v>GENESIS ERAZO</v>
          </cell>
          <cell r="L1245" t="str">
            <v>TUNGURAHUA Y  AYACUCHO 1537. ENTRE A UN LADO DEL LOCAL COMERCIAL JOFFRE</v>
          </cell>
          <cell r="N1245" t="str">
            <v xml:space="preserve">0969093887	</v>
          </cell>
          <cell r="O1245" t="str">
            <v>597960909388</v>
          </cell>
          <cell r="P1245" t="str">
            <v>090101</v>
          </cell>
          <cell r="Q1245" t="str">
            <v>GUAYAQUIL</v>
          </cell>
          <cell r="R1245" t="str">
            <v>GUAYAS</v>
          </cell>
          <cell r="S1245" t="str">
            <v>GUAYAQUIL</v>
          </cell>
          <cell r="T1245" t="str">
            <v>FLEXTRANS GYE</v>
          </cell>
          <cell r="U1245" t="str">
            <v>FLEXNETGYE_LOCAL</v>
          </cell>
          <cell r="V1245">
            <v>1</v>
          </cell>
          <cell r="W1245">
            <v>3.07</v>
          </cell>
          <cell r="X1245" t="str">
            <v>FLEXNET ECUADOR - CAREST</v>
          </cell>
          <cell r="Y1245" t="str">
            <v>FERNANDO GUTIERREZ HILL VIA A DAULE KM 8 1/2 ENTRADA A COOPERATIVA JUAN MONTALVO</v>
          </cell>
        </row>
        <row r="1246">
          <cell r="A1246" t="str">
            <v>22355</v>
          </cell>
          <cell r="B1246">
            <v>486727</v>
          </cell>
          <cell r="C1246" t="str">
            <v>22355</v>
          </cell>
          <cell r="D1246" t="str">
            <v>CARESTINO</v>
          </cell>
          <cell r="E1246" t="str">
            <v>DESPACHO</v>
          </cell>
          <cell r="G1246" t="str">
            <v>90812</v>
          </cell>
          <cell r="H1246">
            <v>44922</v>
          </cell>
          <cell r="I1246" t="str">
            <v>EN_TRANSITO</v>
          </cell>
          <cell r="J1246">
            <v>44923</v>
          </cell>
          <cell r="K1246" t="str">
            <v>IVAN CAMILO ROMERO RODRIGUEZ</v>
          </cell>
          <cell r="L1246" t="str">
            <v>METROPOLIS II ETAPA 2B MZNA 1017 VILLA 32 32. ENTRE AUTOPISTA NARCISA DE JESUS</v>
          </cell>
          <cell r="N1246" t="str">
            <v>0960158444</v>
          </cell>
          <cell r="P1246" t="str">
            <v>090101</v>
          </cell>
          <cell r="Q1246" t="str">
            <v>GUAYAQUIL</v>
          </cell>
          <cell r="R1246" t="str">
            <v>GUAYAS</v>
          </cell>
          <cell r="S1246" t="str">
            <v>GUAYAQUIL</v>
          </cell>
          <cell r="T1246" t="str">
            <v>ITSACOURIER</v>
          </cell>
          <cell r="U1246" t="str">
            <v>FLEXNETGYE_LOCAL</v>
          </cell>
          <cell r="V1246">
            <v>1</v>
          </cell>
          <cell r="W1246">
            <v>3.07</v>
          </cell>
          <cell r="X1246" t="str">
            <v>FLEXNET ECUADOR - CAREST</v>
          </cell>
          <cell r="Y1246" t="str">
            <v>FERNANDO GUTIERREZ HILL VIA A DAULE KM 8 1/2 ENTRADA A COOPERATIVA JUAN MONTALVO</v>
          </cell>
        </row>
        <row r="1247">
          <cell r="A1247" t="str">
            <v>22498</v>
          </cell>
          <cell r="B1247">
            <v>486728</v>
          </cell>
          <cell r="C1247" t="str">
            <v>22498</v>
          </cell>
          <cell r="D1247" t="str">
            <v>CARESTINO</v>
          </cell>
          <cell r="E1247" t="str">
            <v>DESPACHO</v>
          </cell>
          <cell r="G1247" t="str">
            <v>031002004136362</v>
          </cell>
          <cell r="H1247">
            <v>44922</v>
          </cell>
          <cell r="I1247" t="str">
            <v>INCIDENCIA</v>
          </cell>
          <cell r="J1247">
            <v>44923</v>
          </cell>
          <cell r="K1247" t="str">
            <v>VALERIA CHIRIBOGA</v>
          </cell>
          <cell r="L1247" t="str">
            <v>CHARLES DARWIN 335 Y SARMIENTO DE GAMBOA, EDF RIMINI 335 PISO/DPTO: TIMBRE 32#. ENTRE SECTOR QUITO TENIS</v>
          </cell>
          <cell r="N1247" t="str">
            <v xml:space="preserve">22243400	</v>
          </cell>
          <cell r="O1247" t="str">
            <v>0998557540</v>
          </cell>
          <cell r="P1247" t="str">
            <v>000001</v>
          </cell>
          <cell r="Q1247" t="str">
            <v>QUITO</v>
          </cell>
          <cell r="R1247" t="str">
            <v>PICHINCHA</v>
          </cell>
          <cell r="S1247" t="str">
            <v>BODEGA FLEXNET UIO - RETIRA CLIENTE</v>
          </cell>
          <cell r="T1247" t="str">
            <v>TRAMACO</v>
          </cell>
          <cell r="U1247" t="str">
            <v>FLEXNETGYE_UIO</v>
          </cell>
          <cell r="V1247">
            <v>1</v>
          </cell>
          <cell r="W1247">
            <v>2.29</v>
          </cell>
          <cell r="X1247" t="str">
            <v>FLEXNET ECUADOR - CAREST</v>
          </cell>
          <cell r="Y1247" t="str">
            <v>FERNANDO GUTIERREZ HILL VIA A DAULE KM 8 1/2 ENTRADA A COOPERATIVA JUAN MONTALVO</v>
          </cell>
        </row>
        <row r="1248">
          <cell r="A1248" t="str">
            <v>22538</v>
          </cell>
          <cell r="B1248">
            <v>486729</v>
          </cell>
          <cell r="C1248" t="str">
            <v>22538</v>
          </cell>
          <cell r="D1248" t="str">
            <v>CARESTINO</v>
          </cell>
          <cell r="E1248" t="str">
            <v>DESPACHO</v>
          </cell>
          <cell r="G1248" t="str">
            <v>90814</v>
          </cell>
          <cell r="H1248">
            <v>44922</v>
          </cell>
          <cell r="I1248" t="str">
            <v>ENTREGADO</v>
          </cell>
          <cell r="J1248">
            <v>44923</v>
          </cell>
          <cell r="K1248" t="str">
            <v>ADRIANA GARCIA</v>
          </cell>
          <cell r="L1248" t="str">
            <v>KM 9 VIA SAMBORONDON, CIUDAD CELESTE URBANIZACION LA PENINSULA MANZANA 5 19. ENTRE PENINSULA 5-19</v>
          </cell>
          <cell r="N1248" t="str">
            <v>0994450101</v>
          </cell>
          <cell r="P1248" t="str">
            <v>092301</v>
          </cell>
          <cell r="Q1248" t="str">
            <v>SAMBORONDON</v>
          </cell>
          <cell r="R1248" t="str">
            <v>GUAYAS</v>
          </cell>
          <cell r="S1248" t="str">
            <v>SAMBORONDON</v>
          </cell>
          <cell r="T1248" t="str">
            <v>ITSACOURIER</v>
          </cell>
          <cell r="U1248" t="str">
            <v>FLEXNETGYE_LOCAL</v>
          </cell>
          <cell r="V1248">
            <v>1</v>
          </cell>
          <cell r="W1248">
            <v>6.59</v>
          </cell>
          <cell r="X1248" t="str">
            <v>FLEXNET ECUADOR - CAREST</v>
          </cell>
          <cell r="Y1248" t="str">
            <v>FERNANDO GUTIERREZ HILL VIA A DAULE KM 8 1/2 ENTRADA A COOPERATIVA JUAN MONTALVO</v>
          </cell>
        </row>
        <row r="1249">
          <cell r="A1249" t="str">
            <v>22575</v>
          </cell>
          <cell r="B1249">
            <v>486730</v>
          </cell>
          <cell r="C1249" t="str">
            <v>22575</v>
          </cell>
          <cell r="D1249" t="str">
            <v>CARESTINO</v>
          </cell>
          <cell r="E1249" t="str">
            <v>DESPACHO</v>
          </cell>
          <cell r="G1249" t="str">
            <v>031002004136385</v>
          </cell>
          <cell r="H1249">
            <v>44922</v>
          </cell>
          <cell r="I1249" t="str">
            <v>ENTREGADO</v>
          </cell>
          <cell r="J1249">
            <v>44923</v>
          </cell>
          <cell r="K1249" t="str">
            <v>IRINA LISSETTE LOOR MENDOZA</v>
          </cell>
          <cell r="L1249" t="str">
            <v>ANDRES DE VERA CALLE VICENTE MACIAS Y VICENTE DE PAUL ANDRESDEV. ENTRE CASA DE 2 PISOS COLOR BEIGE UNA CUADRA ANTES DE LA MATERNIDAD DE ANDRES DE VERA</v>
          </cell>
          <cell r="N1249" t="str">
            <v>0988718178</v>
          </cell>
          <cell r="P1249" t="str">
            <v>130105</v>
          </cell>
          <cell r="Q1249" t="str">
            <v>PORTOVIEJO</v>
          </cell>
          <cell r="R1249" t="str">
            <v>MANABI</v>
          </cell>
          <cell r="S1249" t="str">
            <v>PORTOVIEJO</v>
          </cell>
          <cell r="T1249" t="str">
            <v>TRAMACO</v>
          </cell>
          <cell r="U1249" t="str">
            <v>FLEXNETGYE_PROVINCIA</v>
          </cell>
          <cell r="V1249">
            <v>2</v>
          </cell>
          <cell r="W1249">
            <v>14.63</v>
          </cell>
          <cell r="X1249" t="str">
            <v>FLEXNET ECUADOR - CAREST</v>
          </cell>
          <cell r="Y1249" t="str">
            <v>FERNANDO GUTIERREZ HILL VIA A DAULE KM 8 1/2 ENTRADA A COOPERATIVA JUAN MONTALVO</v>
          </cell>
        </row>
        <row r="1250">
          <cell r="A1250" t="str">
            <v>22599</v>
          </cell>
          <cell r="B1250">
            <v>486731</v>
          </cell>
          <cell r="C1250" t="str">
            <v>22599</v>
          </cell>
          <cell r="D1250" t="str">
            <v>CARESTINO</v>
          </cell>
          <cell r="E1250" t="str">
            <v>DESPACHO</v>
          </cell>
          <cell r="G1250" t="str">
            <v>031002004136443</v>
          </cell>
          <cell r="H1250">
            <v>44922</v>
          </cell>
          <cell r="I1250" t="str">
            <v>INCIDENCIA</v>
          </cell>
          <cell r="J1250">
            <v>44923</v>
          </cell>
          <cell r="K1250" t="str">
            <v>KARINA ANABEL ROMERO ANAZCO</v>
          </cell>
          <cell r="L1250" t="str">
            <v>AV MALECON Y LAS AMERICAS SAINT TROPEZ PISO/DPTO: 9. ENTRE ATRAS DEL MUSEO DE BALLENAS A 400 METROS DE LA PERRADA DE RAU,L VIA PRINCIPAL</v>
          </cell>
          <cell r="N1250" t="str">
            <v xml:space="preserve">0968791131	</v>
          </cell>
          <cell r="O1250" t="str">
            <v>0998542020</v>
          </cell>
          <cell r="P1250" t="str">
            <v>240209</v>
          </cell>
          <cell r="Q1250" t="str">
            <v>SALINAS</v>
          </cell>
          <cell r="R1250" t="str">
            <v>SANTA ELENA</v>
          </cell>
          <cell r="S1250" t="str">
            <v>SALINAS</v>
          </cell>
          <cell r="T1250" t="str">
            <v>TRAMACO</v>
          </cell>
          <cell r="U1250" t="str">
            <v>FLEXNETGYE_PROVINCIA</v>
          </cell>
          <cell r="V1250">
            <v>1</v>
          </cell>
          <cell r="W1250">
            <v>3.07</v>
          </cell>
          <cell r="X1250" t="str">
            <v>FLEXNET ECUADOR - CAREST</v>
          </cell>
          <cell r="Y1250" t="str">
            <v>FERNANDO GUTIERREZ HILL VIA A DAULE KM 8 1/2 ENTRADA A COOPERATIVA JUAN MONTALVO</v>
          </cell>
        </row>
        <row r="1251">
          <cell r="A1251" t="str">
            <v>22612</v>
          </cell>
          <cell r="B1251">
            <v>486732</v>
          </cell>
          <cell r="C1251" t="str">
            <v>22612</v>
          </cell>
          <cell r="D1251" t="str">
            <v>CARESTINO</v>
          </cell>
          <cell r="E1251" t="str">
            <v>DESPACHO</v>
          </cell>
          <cell r="G1251" t="str">
            <v>031002004136503</v>
          </cell>
          <cell r="H1251">
            <v>44922</v>
          </cell>
          <cell r="I1251" t="str">
            <v>EN_TRANSITO</v>
          </cell>
          <cell r="J1251">
            <v>44922</v>
          </cell>
          <cell r="K1251" t="str">
            <v>VERONICA CUENCA SOLORZANO</v>
          </cell>
          <cell r="L1251" t="str">
            <v>RICARDO BUSTAMANTE Y BENJAMIN CARRION</v>
          </cell>
          <cell r="N1251" t="str">
            <v>0993449036</v>
          </cell>
          <cell r="P1251" t="str">
            <v>110101</v>
          </cell>
          <cell r="Q1251" t="str">
            <v>LOJA</v>
          </cell>
          <cell r="R1251" t="str">
            <v>LOJA</v>
          </cell>
          <cell r="S1251" t="str">
            <v>LOJA</v>
          </cell>
          <cell r="T1251" t="str">
            <v>TRAMACO</v>
          </cell>
          <cell r="U1251" t="str">
            <v>FLEXNETGYE_PROVINCIA</v>
          </cell>
          <cell r="V1251">
            <v>1</v>
          </cell>
          <cell r="W1251">
            <v>15.38</v>
          </cell>
          <cell r="X1251" t="str">
            <v>FLEXNET ECUADOR - CAREST</v>
          </cell>
          <cell r="Y1251" t="str">
            <v>FERNANDO GUTIERREZ HILL VIA A DAULE KM 8 1/2 ENTRADA A COOPERATIVA JUAN MONTALVO</v>
          </cell>
        </row>
        <row r="1252">
          <cell r="A1252" t="str">
            <v>22614</v>
          </cell>
          <cell r="B1252">
            <v>486733</v>
          </cell>
          <cell r="C1252" t="str">
            <v>22614</v>
          </cell>
          <cell r="D1252" t="str">
            <v>CARESTINO</v>
          </cell>
          <cell r="E1252" t="str">
            <v>DESPACHO</v>
          </cell>
          <cell r="G1252" t="str">
            <v>031002004136528</v>
          </cell>
          <cell r="H1252">
            <v>44922</v>
          </cell>
          <cell r="I1252" t="str">
            <v>ENTREGADO</v>
          </cell>
          <cell r="J1252">
            <v>44923</v>
          </cell>
          <cell r="K1252" t="str">
            <v>CRISTINA SIERRA</v>
          </cell>
          <cell r="L1252" t="str">
            <v>LOMAS DE MONTE SERRIN RICARDO SAENZ E 17-304 EDIFICIO SIERRA 1. ENTRE ARLOS SALAS SALGUERO Y JAIME ANDRADE</v>
          </cell>
          <cell r="N1252" t="str">
            <v>0996332387</v>
          </cell>
          <cell r="P1252" t="str">
            <v>000001</v>
          </cell>
          <cell r="Q1252" t="str">
            <v>QUITO</v>
          </cell>
          <cell r="R1252" t="str">
            <v>PICHINCHA</v>
          </cell>
          <cell r="S1252" t="str">
            <v>BODEGA FLEXNET UIO - RETIRA CLIENTE</v>
          </cell>
          <cell r="T1252" t="str">
            <v>TRAMACO</v>
          </cell>
          <cell r="U1252" t="str">
            <v>FLEXNETGYE_UIO</v>
          </cell>
          <cell r="V1252">
            <v>1</v>
          </cell>
          <cell r="W1252">
            <v>4.0599999999999996</v>
          </cell>
          <cell r="X1252" t="str">
            <v>FLEXNET ECUADOR - CAREST</v>
          </cell>
          <cell r="Y1252" t="str">
            <v>FERNANDO GUTIERREZ HILL VIA A DAULE KM 8 1/2 ENTRADA A COOPERATIVA JUAN MONTALVO</v>
          </cell>
        </row>
        <row r="1253">
          <cell r="A1253" t="str">
            <v>22615</v>
          </cell>
          <cell r="B1253">
            <v>486734</v>
          </cell>
          <cell r="C1253" t="str">
            <v>22615</v>
          </cell>
          <cell r="D1253" t="str">
            <v>CARESTINO</v>
          </cell>
          <cell r="E1253" t="str">
            <v>DESPACHO</v>
          </cell>
          <cell r="G1253" t="str">
            <v>031002004136552 / 031002004136946</v>
          </cell>
          <cell r="H1253">
            <v>44922</v>
          </cell>
          <cell r="I1253" t="str">
            <v>EN_TRANSITO</v>
          </cell>
          <cell r="J1253">
            <v>44922</v>
          </cell>
          <cell r="K1253" t="str">
            <v>SARAHI LAZARA DOMINGUEZ CARDOSO</v>
          </cell>
          <cell r="L1253" t="str">
            <v>PASAJE B Y CALLE DE LOS LIBERTADORES LUCAS TIPAN.. ENTRE BARRIO CARLOS GAVILANES, SANGOLQUI</v>
          </cell>
          <cell r="N1253" t="str">
            <v>0984879866</v>
          </cell>
          <cell r="O1253" t="str">
            <v>0984879866</v>
          </cell>
          <cell r="P1253" t="str">
            <v>000001</v>
          </cell>
          <cell r="Q1253" t="str">
            <v>QUITO</v>
          </cell>
          <cell r="R1253" t="str">
            <v>PICHINCHA</v>
          </cell>
          <cell r="S1253" t="str">
            <v>BODEGA FLEXNET UIO - RETIRA CLIENTE</v>
          </cell>
          <cell r="T1253" t="str">
            <v>TRAMACO</v>
          </cell>
          <cell r="U1253" t="str">
            <v>FLEXNETGYE_UIO</v>
          </cell>
          <cell r="V1253">
            <v>1</v>
          </cell>
          <cell r="W1253">
            <v>8.3800000000000008</v>
          </cell>
          <cell r="X1253" t="str">
            <v>FLEXNET ECUADOR - CAREST</v>
          </cell>
          <cell r="Y1253" t="str">
            <v>FERNANDO GUTIERREZ HILL VIA A DAULE KM 8 1/2 ENTRADA A COOPERATIVA JUAN MONTALVO</v>
          </cell>
        </row>
        <row r="1254">
          <cell r="A1254" t="str">
            <v>22624</v>
          </cell>
          <cell r="B1254">
            <v>486735</v>
          </cell>
          <cell r="C1254" t="str">
            <v>22624</v>
          </cell>
          <cell r="D1254" t="str">
            <v>CARESTINO</v>
          </cell>
          <cell r="E1254" t="str">
            <v>DESPACHO</v>
          </cell>
          <cell r="G1254" t="str">
            <v>90815</v>
          </cell>
          <cell r="H1254">
            <v>44922</v>
          </cell>
          <cell r="I1254" t="str">
            <v>ENTREGADO</v>
          </cell>
          <cell r="J1254">
            <v>44923</v>
          </cell>
          <cell r="K1254" t="str">
            <v>GABRIEL SOSA</v>
          </cell>
          <cell r="L1254" t="str">
            <v>CIUDADELA FAE MANZANA 33 VILLA 8A. ENTRE ATRAS DEL COLEGIO FRANCISCO PITA PITA</v>
          </cell>
          <cell r="N1254" t="str">
            <v xml:space="preserve">0967423371	</v>
          </cell>
          <cell r="O1254" t="str">
            <v>0983364408</v>
          </cell>
          <cell r="P1254" t="str">
            <v>090101</v>
          </cell>
          <cell r="Q1254" t="str">
            <v>GUAYAQUIL</v>
          </cell>
          <cell r="R1254" t="str">
            <v>GUAYAS</v>
          </cell>
          <cell r="S1254" t="str">
            <v>GUAYAQUIL</v>
          </cell>
          <cell r="T1254" t="str">
            <v>ITSACOURIER</v>
          </cell>
          <cell r="U1254" t="str">
            <v>FLEXNETGYE_LOCAL</v>
          </cell>
          <cell r="V1254">
            <v>1</v>
          </cell>
          <cell r="W1254">
            <v>13.22</v>
          </cell>
          <cell r="X1254" t="str">
            <v>FLEXNET ECUADOR - CAREST</v>
          </cell>
          <cell r="Y1254" t="str">
            <v>FERNANDO GUTIERREZ HILL VIA A DAULE KM 8 1/2 ENTRADA A COOPERATIVA JUAN MONTALVO</v>
          </cell>
        </row>
        <row r="1255">
          <cell r="A1255" t="str">
            <v>22632</v>
          </cell>
          <cell r="B1255">
            <v>486736</v>
          </cell>
          <cell r="C1255" t="str">
            <v>22632</v>
          </cell>
          <cell r="D1255" t="str">
            <v>CARESTINO</v>
          </cell>
          <cell r="E1255" t="str">
            <v>DESPACHO</v>
          </cell>
          <cell r="G1255" t="str">
            <v>90816</v>
          </cell>
          <cell r="H1255">
            <v>44922</v>
          </cell>
          <cell r="I1255" t="str">
            <v>EN_TRANSITO</v>
          </cell>
          <cell r="J1255">
            <v>44923</v>
          </cell>
          <cell r="K1255" t="str">
            <v>SOLANDA MUNOZ</v>
          </cell>
          <cell r="L1255" t="str">
            <v>COOP. DIGNIDAD POPULAR MZ4226 SOLAR 21 MZ4226. ENTRE FERRETERIA MYM</v>
          </cell>
          <cell r="N1255" t="str">
            <v xml:space="preserve">0992256204	</v>
          </cell>
          <cell r="O1255" t="str">
            <v>0968762432</v>
          </cell>
          <cell r="P1255" t="str">
            <v>090101</v>
          </cell>
          <cell r="Q1255" t="str">
            <v>GUAYAQUIL</v>
          </cell>
          <cell r="R1255" t="str">
            <v>GUAYAS</v>
          </cell>
          <cell r="S1255" t="str">
            <v>GUAYAQUIL</v>
          </cell>
          <cell r="T1255" t="str">
            <v>FLEXTRANS GYE</v>
          </cell>
          <cell r="U1255" t="str">
            <v>FLEXNETGYE_LOCAL</v>
          </cell>
          <cell r="V1255">
            <v>1</v>
          </cell>
          <cell r="W1255">
            <v>3.42</v>
          </cell>
          <cell r="X1255" t="str">
            <v>FLEXNET ECUADOR - CAREST</v>
          </cell>
          <cell r="Y1255" t="str">
            <v>FERNANDO GUTIERREZ HILL VIA A DAULE KM 8 1/2 ENTRADA A COOPERATIVA JUAN MONTALVO</v>
          </cell>
        </row>
        <row r="1256">
          <cell r="A1256" t="str">
            <v>98755483</v>
          </cell>
          <cell r="B1256">
            <v>486678</v>
          </cell>
          <cell r="C1256" t="str">
            <v>98755483</v>
          </cell>
          <cell r="D1256" t="str">
            <v>HYCITE</v>
          </cell>
          <cell r="E1256" t="str">
            <v>DESPACHO</v>
          </cell>
          <cell r="F1256" t="str">
            <v>NORMAL</v>
          </cell>
          <cell r="G1256" t="str">
            <v>031002004135014</v>
          </cell>
          <cell r="H1256">
            <v>44922</v>
          </cell>
          <cell r="I1256" t="str">
            <v>INCIDENCIA</v>
          </cell>
          <cell r="J1256">
            <v>44923</v>
          </cell>
          <cell r="K1256" t="str">
            <v>MILTON JIMENEZ</v>
          </cell>
          <cell r="L1256" t="str">
            <v>FRANCISCO ROSALES Y AV. ANTONIO JOSE DE SECTOR COLEGIO MALDONADO NORTE/ CASA AM RIOBAMBA /// RIOBAMBA VELASCO 060103 CHIMBORAZO</v>
          </cell>
          <cell r="M1256" t="str">
            <v/>
          </cell>
          <cell r="N1256" t="str">
            <v>0992575696</v>
          </cell>
          <cell r="O1256" t="str">
            <v>0992575696</v>
          </cell>
          <cell r="P1256" t="str">
            <v>060103</v>
          </cell>
          <cell r="Q1256" t="str">
            <v>RIOBAMBA</v>
          </cell>
          <cell r="R1256" t="str">
            <v>CHIMBORAZO</v>
          </cell>
          <cell r="S1256" t="str">
            <v>RIOBAMBA</v>
          </cell>
          <cell r="T1256" t="str">
            <v>TRAMACO</v>
          </cell>
          <cell r="U1256" t="str">
            <v>FLEXNETUIO_PROVINCIA</v>
          </cell>
          <cell r="V1256">
            <v>1</v>
          </cell>
          <cell r="W1256">
            <v>11.5</v>
          </cell>
          <cell r="X1256" t="str">
            <v>HYCITE QUITO</v>
          </cell>
          <cell r="Y1256" t="str">
            <v>FLEX NET CALLE 28 DE JUNIO S/N Y GARCIA MORENO ENTRADA LLANO GRANDE</v>
          </cell>
        </row>
        <row r="1257">
          <cell r="A1257" t="str">
            <v>98757108</v>
          </cell>
          <cell r="B1257">
            <v>486679</v>
          </cell>
          <cell r="C1257" t="str">
            <v>98757108</v>
          </cell>
          <cell r="D1257" t="str">
            <v>HYCITE</v>
          </cell>
          <cell r="E1257" t="str">
            <v>DESPACHO</v>
          </cell>
          <cell r="F1257" t="str">
            <v>NORMAL</v>
          </cell>
          <cell r="G1257" t="str">
            <v>TFQ90694</v>
          </cell>
          <cell r="H1257">
            <v>44922</v>
          </cell>
          <cell r="I1257" t="str">
            <v>INCIDENCIA</v>
          </cell>
          <cell r="J1257">
            <v>44923</v>
          </cell>
          <cell r="K1257" t="str">
            <v>MARTINA MERO</v>
          </cell>
          <cell r="L1257" t="str">
            <v>MANUEL UGARTE OE12-302 Y DOLORES ANDRADE PUEBLO BLANCO 1 MZ 23 CS 15 QUITO-LLANO GRANDE CALDERON 170208 PICHINCHA</v>
          </cell>
          <cell r="M1257" t="str">
            <v/>
          </cell>
          <cell r="N1257" t="str">
            <v>0969557450</v>
          </cell>
          <cell r="O1257" t="str">
            <v>0969557450</v>
          </cell>
          <cell r="P1257" t="str">
            <v>170208</v>
          </cell>
          <cell r="Q1257" t="str">
            <v>QUITO</v>
          </cell>
          <cell r="R1257" t="str">
            <v>PICHINCHA</v>
          </cell>
          <cell r="S1257" t="str">
            <v>CALDERON (CARAPUNGO)</v>
          </cell>
          <cell r="T1257" t="str">
            <v>FLEXTRANS UIO</v>
          </cell>
          <cell r="U1257" t="str">
            <v>FLEXNETUIO_LOCAL</v>
          </cell>
          <cell r="V1257">
            <v>1</v>
          </cell>
          <cell r="W1257">
            <v>7.1</v>
          </cell>
          <cell r="X1257" t="str">
            <v>HYCITE QUITO</v>
          </cell>
          <cell r="Y1257" t="str">
            <v>FLEX NET CALLE 28 DE JUNIO S/N Y GARCIA MORENO ENTRADA LLANO GRANDE</v>
          </cell>
        </row>
        <row r="1258">
          <cell r="A1258" t="str">
            <v>98761036</v>
          </cell>
          <cell r="B1258">
            <v>486680</v>
          </cell>
          <cell r="C1258" t="str">
            <v>98761036</v>
          </cell>
          <cell r="D1258" t="str">
            <v>HYCITE</v>
          </cell>
          <cell r="E1258" t="str">
            <v>DESPACHO</v>
          </cell>
          <cell r="F1258" t="str">
            <v>NORMAL</v>
          </cell>
          <cell r="G1258" t="str">
            <v>031002004135015</v>
          </cell>
          <cell r="H1258">
            <v>44922</v>
          </cell>
          <cell r="I1258" t="str">
            <v>EN_TRANSITO</v>
          </cell>
          <cell r="J1258">
            <v>44922</v>
          </cell>
          <cell r="K1258" t="str">
            <v>GUILLERMO PEPPER</v>
          </cell>
          <cell r="L1258" t="str">
            <v>LEONIDAS PLAZA Y VICTOR EMILIO ESTRADA EDIFICIO MAYULI ESQUINERO MILAGRO MILAGRO 091701 GUAYAS</v>
          </cell>
          <cell r="M1258" t="str">
            <v/>
          </cell>
          <cell r="N1258" t="str">
            <v>0986224643</v>
          </cell>
          <cell r="O1258" t="str">
            <v>0986224643</v>
          </cell>
          <cell r="P1258" t="str">
            <v>091701</v>
          </cell>
          <cell r="Q1258" t="str">
            <v>MILAGRO</v>
          </cell>
          <cell r="R1258" t="str">
            <v>GUAYAS</v>
          </cell>
          <cell r="S1258" t="str">
            <v>MILAGRO</v>
          </cell>
          <cell r="T1258" t="str">
            <v>TRAMACO</v>
          </cell>
          <cell r="U1258" t="str">
            <v>FLEXNETUIO_PROVINCIA</v>
          </cell>
          <cell r="V1258">
            <v>1</v>
          </cell>
          <cell r="W1258">
            <v>12.1</v>
          </cell>
          <cell r="X1258" t="str">
            <v>HYCITE QUITO</v>
          </cell>
          <cell r="Y1258" t="str">
            <v>FLEX NET CALLE 28 DE JUNIO S/N Y GARCIA MORENO ENTRADA LLANO GRANDE</v>
          </cell>
        </row>
        <row r="1259">
          <cell r="A1259" t="str">
            <v>98763297</v>
          </cell>
          <cell r="B1259">
            <v>486681</v>
          </cell>
          <cell r="C1259" t="str">
            <v>98763297</v>
          </cell>
          <cell r="D1259" t="str">
            <v>HYCITE</v>
          </cell>
          <cell r="E1259" t="str">
            <v>DESPACHO</v>
          </cell>
          <cell r="F1259" t="str">
            <v>NORMAL</v>
          </cell>
          <cell r="G1259" t="str">
            <v>TFQ90695</v>
          </cell>
          <cell r="H1259">
            <v>44922</v>
          </cell>
          <cell r="I1259" t="str">
            <v>INCIDENCIA</v>
          </cell>
          <cell r="J1259">
            <v>44923</v>
          </cell>
          <cell r="K1259" t="str">
            <v>ANA MOSQUERA</v>
          </cell>
          <cell r="L1259" t="str">
            <v>VALDIVIA Y ABDON CALDERON CONJ SAN JOSE LA SALLE CS 56 QUITO-LA SALLE CONOCOTO 170156 PICHINCHA</v>
          </cell>
          <cell r="N1259" t="str">
            <v>023699075</v>
          </cell>
          <cell r="O1259" t="str">
            <v>023699075</v>
          </cell>
          <cell r="P1259" t="str">
            <v>000001</v>
          </cell>
          <cell r="Q1259" t="str">
            <v>QUITO</v>
          </cell>
          <cell r="R1259" t="str">
            <v>PICHINCHA</v>
          </cell>
          <cell r="S1259" t="str">
            <v>BODEGA FLEXNET UIO - RETIRA CLIENTE</v>
          </cell>
          <cell r="T1259" t="str">
            <v>FLEXTRANS UIO</v>
          </cell>
          <cell r="U1259" t="str">
            <v>FLEXNETUIO_LOCAL</v>
          </cell>
          <cell r="V1259">
            <v>1</v>
          </cell>
          <cell r="W1259">
            <v>0.8</v>
          </cell>
          <cell r="X1259" t="str">
            <v>HYCITE QUITO</v>
          </cell>
          <cell r="Y1259" t="str">
            <v>FLEX NET CALLE 28 DE JUNIO S/N Y GARCIA MORENO ENTRADA LLANO GRANDE</v>
          </cell>
        </row>
        <row r="1260">
          <cell r="A1260" t="str">
            <v>98764713</v>
          </cell>
          <cell r="B1260">
            <v>486682</v>
          </cell>
          <cell r="C1260" t="str">
            <v>98764713</v>
          </cell>
          <cell r="D1260" t="str">
            <v>HYCITE</v>
          </cell>
          <cell r="E1260" t="str">
            <v>DESPACHO</v>
          </cell>
          <cell r="F1260" t="str">
            <v>NORMAL</v>
          </cell>
          <cell r="G1260" t="str">
            <v>031002004135624</v>
          </cell>
          <cell r="H1260">
            <v>44922</v>
          </cell>
          <cell r="I1260" t="str">
            <v>ENTREGADO</v>
          </cell>
          <cell r="J1260">
            <v>44923</v>
          </cell>
          <cell r="K1260" t="str">
            <v>RUTH ZABALA</v>
          </cell>
          <cell r="L1260" t="str">
            <v>EL CUALAYAN MZ 7 VILLA #23 PEATONAL TRAS DE LA ESCUELA FAUSTO MOLINA QUEVEDO//GUAYACAN GUAYACAN (LA VIRGINIA) 120302 LOS RIOS</v>
          </cell>
          <cell r="N1260" t="str">
            <v>0993601747</v>
          </cell>
          <cell r="O1260" t="str">
            <v>0993601747</v>
          </cell>
          <cell r="P1260" t="str">
            <v>120302</v>
          </cell>
          <cell r="Q1260" t="str">
            <v>QUEVEDO</v>
          </cell>
          <cell r="R1260" t="str">
            <v>LOS RIOS</v>
          </cell>
          <cell r="S1260" t="str">
            <v>QUEVEDO</v>
          </cell>
          <cell r="T1260" t="str">
            <v>TRAMACO</v>
          </cell>
          <cell r="U1260" t="str">
            <v>FLEXNETUIO_PROVINCIA</v>
          </cell>
          <cell r="V1260">
            <v>5</v>
          </cell>
          <cell r="W1260">
            <v>58.7</v>
          </cell>
          <cell r="X1260" t="str">
            <v>HYCITE QUITO</v>
          </cell>
          <cell r="Y1260" t="str">
            <v>FLEX NET CALLE 28 DE JUNIO S/N Y GARCIA MORENO ENTRADA LLANO GRANDE</v>
          </cell>
        </row>
        <row r="1261">
          <cell r="A1261" t="str">
            <v>98765400</v>
          </cell>
          <cell r="B1261">
            <v>486683</v>
          </cell>
          <cell r="C1261" t="str">
            <v>98765400</v>
          </cell>
          <cell r="D1261" t="str">
            <v>HYCITE</v>
          </cell>
          <cell r="E1261" t="str">
            <v>DESPACHO</v>
          </cell>
          <cell r="F1261" t="str">
            <v>NORMAL</v>
          </cell>
          <cell r="G1261" t="str">
            <v>TFQ90696</v>
          </cell>
          <cell r="H1261">
            <v>44922</v>
          </cell>
          <cell r="I1261" t="str">
            <v>ENTREGADO</v>
          </cell>
          <cell r="J1261">
            <v>44923</v>
          </cell>
          <cell r="K1261" t="str">
            <v>CRISTHIAN CALDERON</v>
          </cell>
          <cell r="L1261" t="str">
            <v>AV. PUMAPUNGO Y CONDORA,ON CASA N. 32B CONJUNTO SOLIDARIDAD QUITUMBE ETAPA 3 QUITO / LAS CUADRAS QUITUMBE 170702 PICHINCHA</v>
          </cell>
          <cell r="N1261" t="str">
            <v>0999568700</v>
          </cell>
          <cell r="O1261" t="str">
            <v>0999568700</v>
          </cell>
          <cell r="P1261" t="str">
            <v>170702</v>
          </cell>
          <cell r="Q1261" t="str">
            <v>QUITO</v>
          </cell>
          <cell r="R1261" t="str">
            <v>PICHINCHA</v>
          </cell>
          <cell r="S1261" t="str">
            <v>QUITO</v>
          </cell>
          <cell r="T1261" t="str">
            <v>FLEXTRANS UIO</v>
          </cell>
          <cell r="U1261" t="str">
            <v>FLEXNETUIO_LOCAL</v>
          </cell>
          <cell r="V1261">
            <v>3</v>
          </cell>
          <cell r="W1261">
            <v>30</v>
          </cell>
          <cell r="X1261" t="str">
            <v>HYCITE QUITO</v>
          </cell>
          <cell r="Y1261" t="str">
            <v>FLEX NET CALLE 28 DE JUNIO S/N Y GARCIA MORENO ENTRADA LLANO GRANDE</v>
          </cell>
        </row>
        <row r="1262">
          <cell r="A1262" t="str">
            <v>98765926</v>
          </cell>
          <cell r="B1262">
            <v>486684</v>
          </cell>
          <cell r="C1262" t="str">
            <v>98765926</v>
          </cell>
          <cell r="D1262" t="str">
            <v>HYCITE</v>
          </cell>
          <cell r="E1262" t="str">
            <v>DESPACHO</v>
          </cell>
          <cell r="F1262" t="str">
            <v>NORMAL</v>
          </cell>
          <cell r="G1262" t="str">
            <v>TF90697</v>
          </cell>
          <cell r="H1262">
            <v>44922</v>
          </cell>
          <cell r="I1262" t="str">
            <v>ENTREGADO</v>
          </cell>
          <cell r="J1262">
            <v>44923</v>
          </cell>
          <cell r="K1262" t="str">
            <v>ERWIN PARRALES</v>
          </cell>
          <cell r="L1262" t="str">
            <v>CIUDAD CELESTE ETAPA MARINA MZ 8 V5 URBANIZACION CERRADA DAULE / CIUDAD CELESTE AURORA 092302 GUAYAS</v>
          </cell>
          <cell r="M1262" t="str">
            <v/>
          </cell>
          <cell r="N1262" t="str">
            <v>0993019065</v>
          </cell>
          <cell r="O1262" t="str">
            <v>0993019065</v>
          </cell>
          <cell r="P1262" t="str">
            <v>092302</v>
          </cell>
          <cell r="Q1262" t="str">
            <v>SAMBORONDON</v>
          </cell>
          <cell r="R1262" t="str">
            <v>GUAYAS</v>
          </cell>
          <cell r="S1262" t="str">
            <v>SAMBORONDON</v>
          </cell>
          <cell r="T1262" t="str">
            <v>ITSACOURIER</v>
          </cell>
          <cell r="U1262" t="str">
            <v>FLEXNETUIO_GYE</v>
          </cell>
          <cell r="V1262">
            <v>1</v>
          </cell>
          <cell r="W1262">
            <v>5.5</v>
          </cell>
          <cell r="X1262" t="str">
            <v>HYCITE QUITO</v>
          </cell>
          <cell r="Y1262" t="str">
            <v>FLEX NET CALLE 28 DE JUNIO S/N Y GARCIA MORENO ENTRADA LLANO GRANDE</v>
          </cell>
        </row>
        <row r="1263">
          <cell r="A1263" t="str">
            <v>98766845</v>
          </cell>
          <cell r="B1263">
            <v>486685</v>
          </cell>
          <cell r="C1263" t="str">
            <v>98766845</v>
          </cell>
          <cell r="D1263" t="str">
            <v>HYCITE</v>
          </cell>
          <cell r="E1263" t="str">
            <v>DESPACHO</v>
          </cell>
          <cell r="F1263" t="str">
            <v>NORMAL</v>
          </cell>
          <cell r="G1263" t="str">
            <v>TFQ90698</v>
          </cell>
          <cell r="H1263">
            <v>44922</v>
          </cell>
          <cell r="I1263" t="str">
            <v>ENTREGADO</v>
          </cell>
          <cell r="J1263">
            <v>44923</v>
          </cell>
          <cell r="K1263" t="str">
            <v>DENIS ZAMBRANO</v>
          </cell>
          <cell r="L1263" t="str">
            <v>VIRGILIO CORRAL Y JORGE PIEDRA CONJ PATMOS III CS 17 QUITO-NORTE CONCEPCION 170528 PICHINCHA</v>
          </cell>
          <cell r="M1263" t="str">
            <v/>
          </cell>
          <cell r="N1263" t="str">
            <v>0999046295</v>
          </cell>
          <cell r="O1263" t="str">
            <v>0999046295</v>
          </cell>
          <cell r="P1263" t="str">
            <v>170528</v>
          </cell>
          <cell r="Q1263" t="str">
            <v>QUITO</v>
          </cell>
          <cell r="R1263" t="str">
            <v>PICHINCHA</v>
          </cell>
          <cell r="S1263" t="str">
            <v>QUITO</v>
          </cell>
          <cell r="T1263" t="str">
            <v>FLEXTRANS UIO</v>
          </cell>
          <cell r="U1263" t="str">
            <v>FLEXNETUIO_LOCAL</v>
          </cell>
          <cell r="V1263">
            <v>1</v>
          </cell>
          <cell r="W1263">
            <v>3.5</v>
          </cell>
          <cell r="X1263" t="str">
            <v>HYCITE QUITO</v>
          </cell>
          <cell r="Y1263" t="str">
            <v>FLEX NET CALLE 28 DE JUNIO S/N Y GARCIA MORENO ENTRADA LLANO GRANDE</v>
          </cell>
        </row>
        <row r="1264">
          <cell r="A1264" t="str">
            <v>98767423</v>
          </cell>
          <cell r="B1264">
            <v>486686</v>
          </cell>
          <cell r="C1264" t="str">
            <v>98767423</v>
          </cell>
          <cell r="D1264" t="str">
            <v>HYCITE</v>
          </cell>
          <cell r="E1264" t="str">
            <v>DESPACHO</v>
          </cell>
          <cell r="F1264" t="str">
            <v>NORMAL</v>
          </cell>
          <cell r="G1264" t="str">
            <v>TFQ90699</v>
          </cell>
          <cell r="H1264">
            <v>44922</v>
          </cell>
          <cell r="I1264" t="str">
            <v>ENTREGADO</v>
          </cell>
          <cell r="J1264">
            <v>44923</v>
          </cell>
          <cell r="K1264" t="str">
            <v>CESAR FARINANGO</v>
          </cell>
          <cell r="L1264" t="str">
            <v>AV GALO PLAZA LASSO N50-186 Y JOSE RAFAEL BUSTAMANTE QUITO // LA LUZ KENNEDY 170502 PICHINCHA</v>
          </cell>
          <cell r="M1264" t="str">
            <v/>
          </cell>
          <cell r="N1264" t="str">
            <v>0987413870 / 993743746</v>
          </cell>
          <cell r="O1264" t="str">
            <v>0987413870 / 993743746</v>
          </cell>
          <cell r="P1264" t="str">
            <v>170502</v>
          </cell>
          <cell r="Q1264" t="str">
            <v>QUITO</v>
          </cell>
          <cell r="R1264" t="str">
            <v>PICHINCHA</v>
          </cell>
          <cell r="S1264" t="str">
            <v>QUITO</v>
          </cell>
          <cell r="T1264" t="str">
            <v>FLEXTRANS UIO</v>
          </cell>
          <cell r="U1264" t="str">
            <v>FLEXNETUIO_LOCAL</v>
          </cell>
          <cell r="V1264">
            <v>1</v>
          </cell>
          <cell r="W1264">
            <v>6.8</v>
          </cell>
          <cell r="X1264" t="str">
            <v>HYCITE QUITO</v>
          </cell>
          <cell r="Y1264" t="str">
            <v>FLEX NET CALLE 28 DE JUNIO S/N Y GARCIA MORENO ENTRADA LLANO GRANDE</v>
          </cell>
        </row>
        <row r="1265">
          <cell r="A1265" t="str">
            <v>98767471</v>
          </cell>
          <cell r="B1265">
            <v>486687</v>
          </cell>
          <cell r="C1265" t="str">
            <v>98767471</v>
          </cell>
          <cell r="D1265" t="str">
            <v>HYCITE</v>
          </cell>
          <cell r="E1265" t="str">
            <v>DESPACHO</v>
          </cell>
          <cell r="F1265" t="str">
            <v>NORMAL</v>
          </cell>
          <cell r="G1265" t="str">
            <v>TFQ90700</v>
          </cell>
          <cell r="H1265">
            <v>44922</v>
          </cell>
          <cell r="I1265" t="str">
            <v>INCIDENCIA</v>
          </cell>
          <cell r="J1265">
            <v>44923</v>
          </cell>
          <cell r="K1265" t="str">
            <v>GLORIA BUITRON</v>
          </cell>
          <cell r="L1265" t="str">
            <v>JUAN GALINDEZ Y 10 DE AGOSTO N36-76 EDF LUNA ANDRADE PS 2A° QUITO-NORTE DE QUITO INAQUITO 170507 PICHINCHA</v>
          </cell>
          <cell r="M1265" t="str">
            <v/>
          </cell>
          <cell r="N1265" t="str">
            <v>098438800</v>
          </cell>
          <cell r="O1265" t="str">
            <v>098438800</v>
          </cell>
          <cell r="P1265" t="str">
            <v>170507</v>
          </cell>
          <cell r="Q1265" t="str">
            <v>QUITO</v>
          </cell>
          <cell r="R1265" t="str">
            <v>PICHINCHA</v>
          </cell>
          <cell r="S1265" t="str">
            <v>QUITO</v>
          </cell>
          <cell r="T1265" t="str">
            <v>FLEXTRANS UIO</v>
          </cell>
          <cell r="U1265" t="str">
            <v>FLEXNETUIO_LOCAL</v>
          </cell>
          <cell r="V1265">
            <v>1</v>
          </cell>
          <cell r="W1265">
            <v>7.9</v>
          </cell>
          <cell r="X1265" t="str">
            <v>HYCITE QUITO</v>
          </cell>
          <cell r="Y1265" t="str">
            <v>FLEX NET CALLE 28 DE JUNIO S/N Y GARCIA MORENO ENTRADA LLANO GRANDE</v>
          </cell>
        </row>
        <row r="1266">
          <cell r="A1266" t="str">
            <v>98767641</v>
          </cell>
          <cell r="B1266">
            <v>486688</v>
          </cell>
          <cell r="C1266" t="str">
            <v>98767641</v>
          </cell>
          <cell r="D1266" t="str">
            <v>HYCITE</v>
          </cell>
          <cell r="E1266" t="str">
            <v>DESPACHO</v>
          </cell>
          <cell r="F1266" t="str">
            <v>NORMAL</v>
          </cell>
          <cell r="G1266" t="str">
            <v>031002004135625</v>
          </cell>
          <cell r="H1266">
            <v>44922</v>
          </cell>
          <cell r="I1266" t="str">
            <v>ENTREGADO</v>
          </cell>
          <cell r="J1266">
            <v>44923</v>
          </cell>
          <cell r="K1266" t="str">
            <v>MARIA VASQUEZ</v>
          </cell>
          <cell r="L1266" t="str">
            <v>RIO PASTAZA # 411 Y AV EL RETORNO URB LOS CEIBOS CLINICA ODONTOLASER IBARRA SAN FRANCISCO 100112 IMBABURA</v>
          </cell>
          <cell r="N1266" t="str">
            <v>0992725014 / 062954184</v>
          </cell>
          <cell r="O1266" t="str">
            <v>0992725014 / 062954184</v>
          </cell>
          <cell r="P1266" t="str">
            <v>100112</v>
          </cell>
          <cell r="Q1266" t="str">
            <v>IBARRA</v>
          </cell>
          <cell r="R1266" t="str">
            <v>IMBABURA</v>
          </cell>
          <cell r="S1266" t="str">
            <v>SAN MIGUEL DE IBARRA</v>
          </cell>
          <cell r="T1266" t="str">
            <v>TRAMACO</v>
          </cell>
          <cell r="U1266" t="str">
            <v>FLEXNETUIO_PROVINCIA</v>
          </cell>
          <cell r="V1266">
            <v>2</v>
          </cell>
          <cell r="W1266">
            <v>13.7</v>
          </cell>
          <cell r="X1266" t="str">
            <v>HYCITE QUITO</v>
          </cell>
          <cell r="Y1266" t="str">
            <v>FLEX NET CALLE 28 DE JUNIO S/N Y GARCIA MORENO ENTRADA LLANO GRANDE</v>
          </cell>
        </row>
        <row r="1267">
          <cell r="A1267" t="str">
            <v>98768123</v>
          </cell>
          <cell r="B1267">
            <v>486689</v>
          </cell>
          <cell r="C1267" t="str">
            <v>98768123</v>
          </cell>
          <cell r="D1267" t="str">
            <v>HYCITE</v>
          </cell>
          <cell r="E1267" t="str">
            <v>DESPACHO</v>
          </cell>
          <cell r="F1267" t="str">
            <v>NORMAL</v>
          </cell>
          <cell r="G1267" t="str">
            <v>031002004135018</v>
          </cell>
          <cell r="H1267">
            <v>44922</v>
          </cell>
          <cell r="I1267" t="str">
            <v>ENTREGADO</v>
          </cell>
          <cell r="J1267">
            <v>44923</v>
          </cell>
          <cell r="K1267" t="str">
            <v>MARTHA SANDOVAL</v>
          </cell>
          <cell r="L1267" t="str">
            <v>TUPAC - YUPANQUI 703 Y PACHO A 100 MTS PARQUE DE LOS ENAMORADOS AMBATO // SAN ANTONIO LA MATRIZ 180202 TUNGURAHUA</v>
          </cell>
          <cell r="M1267" t="str">
            <v/>
          </cell>
          <cell r="N1267" t="str">
            <v>0984617623 / 032841754</v>
          </cell>
          <cell r="O1267" t="str">
            <v>0984617623 / 032841754</v>
          </cell>
          <cell r="P1267" t="str">
            <v>180202</v>
          </cell>
          <cell r="Q1267" t="str">
            <v>AMBATO</v>
          </cell>
          <cell r="R1267" t="str">
            <v>TUNGURAHUA</v>
          </cell>
          <cell r="S1267" t="str">
            <v>AMBATO</v>
          </cell>
          <cell r="T1267" t="str">
            <v>TRAMACO</v>
          </cell>
          <cell r="U1267" t="str">
            <v>FLEXNETUIO_PROVINCIA</v>
          </cell>
          <cell r="V1267">
            <v>1</v>
          </cell>
          <cell r="W1267">
            <v>3.5</v>
          </cell>
          <cell r="X1267" t="str">
            <v>HYCITE QUITO</v>
          </cell>
          <cell r="Y1267" t="str">
            <v>FLEX NET CALLE 28 DE JUNIO S/N Y GARCIA MORENO ENTRADA LLANO GRANDE</v>
          </cell>
        </row>
        <row r="1268">
          <cell r="A1268" t="str">
            <v>98768956</v>
          </cell>
          <cell r="B1268">
            <v>486690</v>
          </cell>
          <cell r="C1268" t="str">
            <v>98768956</v>
          </cell>
          <cell r="D1268" t="str">
            <v>HYCITE</v>
          </cell>
          <cell r="E1268" t="str">
            <v>DESPACHO</v>
          </cell>
          <cell r="F1268" t="str">
            <v>NORMAL</v>
          </cell>
          <cell r="G1268" t="str">
            <v>031002004135019</v>
          </cell>
          <cell r="H1268">
            <v>44922</v>
          </cell>
          <cell r="I1268" t="str">
            <v>EN_TRANSITO</v>
          </cell>
          <cell r="J1268">
            <v>44922</v>
          </cell>
          <cell r="K1268" t="str">
            <v>ROXANA CEFERINO</v>
          </cell>
          <cell r="L1268" t="str">
            <v>AVENIDA DEL EJERCITO Y GENERAL MANUEL SERRANO DIAGONAL A INSADRO EL GUABO // EL GUABO EL GUABO 070115 EL ORO</v>
          </cell>
          <cell r="M1268" t="str">
            <v/>
          </cell>
          <cell r="N1268" t="str">
            <v>0999605327 / 981827530</v>
          </cell>
          <cell r="O1268" t="str">
            <v>0999605327 / 981827530</v>
          </cell>
          <cell r="P1268" t="str">
            <v>070115</v>
          </cell>
          <cell r="Q1268" t="str">
            <v>EL GUABO</v>
          </cell>
          <cell r="R1268" t="str">
            <v>EL ORO</v>
          </cell>
          <cell r="S1268" t="str">
            <v>EL GUABO - TILLALES</v>
          </cell>
          <cell r="T1268" t="str">
            <v>TRAMACO</v>
          </cell>
          <cell r="U1268" t="str">
            <v>FLEXNETUIO_PROVINCIA</v>
          </cell>
          <cell r="V1268">
            <v>1</v>
          </cell>
          <cell r="W1268">
            <v>4.2</v>
          </cell>
          <cell r="X1268" t="str">
            <v>HYCITE QUITO</v>
          </cell>
          <cell r="Y1268" t="str">
            <v>FLEX NET CALLE 28 DE JUNIO S/N Y GARCIA MORENO ENTRADA LLANO GRANDE</v>
          </cell>
        </row>
        <row r="1269">
          <cell r="A1269" t="str">
            <v>98769468</v>
          </cell>
          <cell r="B1269">
            <v>486691</v>
          </cell>
          <cell r="C1269" t="str">
            <v>98769468</v>
          </cell>
          <cell r="D1269" t="str">
            <v>HYCITE</v>
          </cell>
          <cell r="E1269" t="str">
            <v>DESPACHO</v>
          </cell>
          <cell r="F1269" t="str">
            <v>NORMAL</v>
          </cell>
          <cell r="G1269" t="str">
            <v>031002004135020</v>
          </cell>
          <cell r="H1269">
            <v>44922</v>
          </cell>
          <cell r="I1269" t="str">
            <v>INCIDENCIA</v>
          </cell>
          <cell r="J1269">
            <v>44923</v>
          </cell>
          <cell r="K1269" t="str">
            <v>MARIA ROMERO</v>
          </cell>
          <cell r="L1269" t="str">
            <v>CDON HOTEL MATRO # 404 ELOY ALFARO Y GRAL MANUEL SERRANO MACHALA / SAN MARTIN MACHALA 070207 EL ORO</v>
          </cell>
          <cell r="M1269" t="str">
            <v/>
          </cell>
          <cell r="N1269" t="str">
            <v>0991604527 / 072921314</v>
          </cell>
          <cell r="O1269" t="str">
            <v>0991604527 / 072921314</v>
          </cell>
          <cell r="P1269" t="str">
            <v>070207</v>
          </cell>
          <cell r="Q1269" t="str">
            <v>MACHALA</v>
          </cell>
          <cell r="R1269" t="str">
            <v>EL ORO</v>
          </cell>
          <cell r="S1269" t="str">
            <v>MACHALA</v>
          </cell>
          <cell r="T1269" t="str">
            <v>TRAMACO</v>
          </cell>
          <cell r="U1269" t="str">
            <v>FLEXNETUIO_PROVINCIA</v>
          </cell>
          <cell r="V1269">
            <v>1</v>
          </cell>
          <cell r="W1269">
            <v>13.5</v>
          </cell>
          <cell r="X1269" t="str">
            <v>HYCITE QUITO</v>
          </cell>
          <cell r="Y1269" t="str">
            <v>FLEX NET CALLE 28 DE JUNIO S/N Y GARCIA MORENO ENTRADA LLANO GRANDE</v>
          </cell>
        </row>
        <row r="1270">
          <cell r="A1270" t="str">
            <v>98769576</v>
          </cell>
          <cell r="B1270">
            <v>486692</v>
          </cell>
          <cell r="C1270" t="str">
            <v>98769576</v>
          </cell>
          <cell r="D1270" t="str">
            <v>HYCITE</v>
          </cell>
          <cell r="E1270" t="str">
            <v>DESPACHO</v>
          </cell>
          <cell r="F1270" t="str">
            <v>NORMAL</v>
          </cell>
          <cell r="G1270" t="str">
            <v>TFQ90701</v>
          </cell>
          <cell r="H1270">
            <v>44922</v>
          </cell>
          <cell r="I1270" t="str">
            <v>ENTREGADO</v>
          </cell>
          <cell r="J1270">
            <v>44923</v>
          </cell>
          <cell r="K1270" t="str">
            <v>BEATRIZ MERCEDES NARANJO VIVAR(S)</v>
          </cell>
          <cell r="L1270" t="str">
            <v>CA,SAR ENDARA E8-111 PORTON VERDE CONJ ARMENIA II QUITO ANGEL POLIBIO CHAVEZ CONOCOTO 170803 PICHINCHA</v>
          </cell>
          <cell r="N1270" t="str">
            <v>0995807868 / 992646854</v>
          </cell>
          <cell r="O1270" t="str">
            <v>0995807868 / 992646854</v>
          </cell>
          <cell r="P1270" t="str">
            <v>170803</v>
          </cell>
          <cell r="Q1270" t="str">
            <v>QUITO</v>
          </cell>
          <cell r="R1270" t="str">
            <v>PICHINCHA</v>
          </cell>
          <cell r="S1270" t="str">
            <v>CONOCOTO - SALVADOR CELI</v>
          </cell>
          <cell r="T1270" t="str">
            <v>FLEXTRANS UIO</v>
          </cell>
          <cell r="U1270" t="str">
            <v>FLEXNETUIO_LOCAL</v>
          </cell>
          <cell r="V1270">
            <v>1</v>
          </cell>
          <cell r="W1270">
            <v>6</v>
          </cell>
          <cell r="X1270" t="str">
            <v>HYCITE QUITO</v>
          </cell>
          <cell r="Y1270" t="str">
            <v>FLEX NET CALLE 28 DE JUNIO S/N Y GARCIA MORENO ENTRADA LLANO GRANDE</v>
          </cell>
        </row>
        <row r="1271">
          <cell r="A1271" t="str">
            <v>98769743</v>
          </cell>
          <cell r="B1271">
            <v>486693</v>
          </cell>
          <cell r="C1271" t="str">
            <v>98769743</v>
          </cell>
          <cell r="D1271" t="str">
            <v>HYCITE</v>
          </cell>
          <cell r="E1271" t="str">
            <v>DESPACHO</v>
          </cell>
          <cell r="F1271" t="str">
            <v>NORMAL</v>
          </cell>
          <cell r="G1271" t="str">
            <v>TF90782</v>
          </cell>
          <cell r="H1271">
            <v>44922</v>
          </cell>
          <cell r="I1271" t="str">
            <v>ENTREGADO</v>
          </cell>
          <cell r="J1271">
            <v>44923</v>
          </cell>
          <cell r="K1271" t="str">
            <v>NARCISA SALTOS</v>
          </cell>
          <cell r="L1271" t="str">
            <v>FEBRES CORDERO 3321 Y LA 11AVA TALLER MUNDO DIESEL PLUS GUAYAQUIL//SUR OESTE FEBRES CORDERO 090402 GUAYAS</v>
          </cell>
          <cell r="N1271" t="str">
            <v>0997704873</v>
          </cell>
          <cell r="O1271" t="str">
            <v>0997704873</v>
          </cell>
          <cell r="P1271" t="str">
            <v>090402</v>
          </cell>
          <cell r="Q1271" t="str">
            <v>GUAYAQUIL</v>
          </cell>
          <cell r="R1271" t="str">
            <v>GUAYAS</v>
          </cell>
          <cell r="S1271" t="str">
            <v>GUAYAQUIL</v>
          </cell>
          <cell r="T1271" t="str">
            <v>FLEXTRANS GYE</v>
          </cell>
          <cell r="U1271" t="str">
            <v>FLEXNETUIO_GYE</v>
          </cell>
          <cell r="V1271">
            <v>2</v>
          </cell>
          <cell r="W1271">
            <v>22.3</v>
          </cell>
          <cell r="X1271" t="str">
            <v>HYCITE QUITO</v>
          </cell>
          <cell r="Y1271" t="str">
            <v>FLEX NET CALLE 28 DE JUNIO S/N Y GARCIA MORENO ENTRADA LLANO GRANDE</v>
          </cell>
        </row>
        <row r="1272">
          <cell r="A1272" t="str">
            <v>98769793</v>
          </cell>
          <cell r="B1272">
            <v>486694</v>
          </cell>
          <cell r="C1272" t="str">
            <v>98769793</v>
          </cell>
          <cell r="D1272" t="str">
            <v>HYCITE</v>
          </cell>
          <cell r="E1272" t="str">
            <v>DESPACHO</v>
          </cell>
          <cell r="F1272" t="str">
            <v>NORMAL</v>
          </cell>
          <cell r="G1272" t="str">
            <v>031002004135626</v>
          </cell>
          <cell r="H1272">
            <v>44922</v>
          </cell>
          <cell r="I1272" t="str">
            <v>ENTREGADO</v>
          </cell>
          <cell r="J1272">
            <v>44923</v>
          </cell>
          <cell r="K1272" t="str">
            <v>RODRIGO LOPEZ</v>
          </cell>
          <cell r="L1272" t="str">
            <v>AV ALBERT EINSTEIN S/N CONJUNTO BELLO HORIZONTE AMBATO//SECTOR ECU 911 PISHILATA 180208 TUNGURAHUA</v>
          </cell>
          <cell r="N1272" t="str">
            <v>0976886339</v>
          </cell>
          <cell r="O1272" t="str">
            <v>0976886339</v>
          </cell>
          <cell r="P1272" t="str">
            <v>180208</v>
          </cell>
          <cell r="Q1272" t="str">
            <v>AMBATO</v>
          </cell>
          <cell r="R1272" t="str">
            <v>TUNGURAHUA</v>
          </cell>
          <cell r="S1272" t="str">
            <v>AMBATO - TECHO PROPIO</v>
          </cell>
          <cell r="T1272" t="str">
            <v>TRAMACO</v>
          </cell>
          <cell r="U1272" t="str">
            <v>FLEXNETUIO_PROVINCIA</v>
          </cell>
          <cell r="V1272">
            <v>2</v>
          </cell>
          <cell r="W1272">
            <v>13.5</v>
          </cell>
          <cell r="X1272" t="str">
            <v>HYCITE QUITO</v>
          </cell>
          <cell r="Y1272" t="str">
            <v>FLEX NET CALLE 28 DE JUNIO S/N Y GARCIA MORENO ENTRADA LLANO GRANDE</v>
          </cell>
        </row>
        <row r="1273">
          <cell r="A1273" t="str">
            <v>98770944</v>
          </cell>
          <cell r="B1273">
            <v>486695</v>
          </cell>
          <cell r="C1273" t="str">
            <v>98770944</v>
          </cell>
          <cell r="D1273" t="str">
            <v>HYCITE</v>
          </cell>
          <cell r="E1273" t="str">
            <v>DESPACHO</v>
          </cell>
          <cell r="F1273" t="str">
            <v>NORMAL</v>
          </cell>
          <cell r="G1273" t="str">
            <v>031002004135627</v>
          </cell>
          <cell r="H1273">
            <v>44922</v>
          </cell>
          <cell r="I1273" t="str">
            <v>INCIDENCIA</v>
          </cell>
          <cell r="J1273">
            <v>44923</v>
          </cell>
          <cell r="K1273" t="str">
            <v>ROSARIO PROANO</v>
          </cell>
          <cell r="L1273" t="str">
            <v>CALLE MANUEL LARREA DARIO ECHEVERRIA SECTOR PISCINAS LA CANDELARIA CAS PALMER COTACACHI //ELEJIDO COTACACHI SAN FRANCISCO 100301 IMBABURA</v>
          </cell>
          <cell r="N1273" t="str">
            <v>062916048</v>
          </cell>
          <cell r="O1273" t="str">
            <v>062916048</v>
          </cell>
          <cell r="P1273" t="str">
            <v>100301</v>
          </cell>
          <cell r="Q1273" t="str">
            <v>COTACACHI</v>
          </cell>
          <cell r="R1273" t="str">
            <v>IMBABURA</v>
          </cell>
          <cell r="S1273" t="str">
            <v>COTACACHI - QUIROGA</v>
          </cell>
          <cell r="T1273" t="str">
            <v>TRAMACO</v>
          </cell>
          <cell r="U1273" t="str">
            <v>FLEXNETUIO_PROVINCIA</v>
          </cell>
          <cell r="V1273">
            <v>3</v>
          </cell>
          <cell r="W1273">
            <v>24.8</v>
          </cell>
          <cell r="X1273" t="str">
            <v>HYCITE QUITO</v>
          </cell>
          <cell r="Y1273" t="str">
            <v>FLEX NET CALLE 28 DE JUNIO S/N Y GARCIA MORENO ENTRADA LLANO GRANDE</v>
          </cell>
        </row>
        <row r="1274">
          <cell r="A1274" t="str">
            <v>98771129</v>
          </cell>
          <cell r="B1274">
            <v>486696</v>
          </cell>
          <cell r="C1274" t="str">
            <v>98771129</v>
          </cell>
          <cell r="D1274" t="str">
            <v>HYCITE</v>
          </cell>
          <cell r="E1274" t="str">
            <v>DESPACHO</v>
          </cell>
          <cell r="F1274" t="str">
            <v>NORMAL</v>
          </cell>
          <cell r="G1274" t="str">
            <v>TF90703</v>
          </cell>
          <cell r="H1274">
            <v>44922</v>
          </cell>
          <cell r="I1274" t="str">
            <v>ENTREGADO</v>
          </cell>
          <cell r="J1274">
            <v>44923</v>
          </cell>
          <cell r="K1274" t="str">
            <v>JORDAN BAQUERIZO</v>
          </cell>
          <cell r="L1274" t="str">
            <v>URBANIZACION LA DELICIA MZ 37 SOLAR 25 DAULE / LA AURORA LA AUORA 091910 GUAYAS</v>
          </cell>
          <cell r="N1274" t="str">
            <v>0980931869</v>
          </cell>
          <cell r="O1274" t="str">
            <v>0980931869</v>
          </cell>
          <cell r="P1274" t="str">
            <v>GUAYAQUIL</v>
          </cell>
          <cell r="Q1274" t="str">
            <v>GUAYAQUIL</v>
          </cell>
          <cell r="R1274" t="str">
            <v>GUAYAS</v>
          </cell>
          <cell r="T1274" t="str">
            <v>ITSACOURIER</v>
          </cell>
          <cell r="U1274" t="str">
            <v>FLEXNETUIO_GYE</v>
          </cell>
          <cell r="V1274">
            <v>1</v>
          </cell>
          <cell r="W1274">
            <v>16.100000000000001</v>
          </cell>
          <cell r="X1274" t="str">
            <v>HYCITE QUITO</v>
          </cell>
          <cell r="Y1274" t="str">
            <v>FLEX NET CALLE 28 DE JUNIO S/N Y GARCIA MORENO ENTRADA LLANO GRANDE</v>
          </cell>
        </row>
        <row r="1275">
          <cell r="A1275" t="str">
            <v>98771465</v>
          </cell>
          <cell r="B1275">
            <v>486697</v>
          </cell>
          <cell r="C1275" t="str">
            <v>98771465</v>
          </cell>
          <cell r="D1275" t="str">
            <v>HYCITE</v>
          </cell>
          <cell r="E1275" t="str">
            <v>DESPACHO</v>
          </cell>
          <cell r="F1275" t="str">
            <v>NORMAL</v>
          </cell>
          <cell r="G1275" t="str">
            <v>TF90704</v>
          </cell>
          <cell r="H1275">
            <v>44922</v>
          </cell>
          <cell r="I1275" t="str">
            <v>EN_TRANSITO</v>
          </cell>
          <cell r="J1275">
            <v>44923</v>
          </cell>
          <cell r="K1275" t="str">
            <v>WILSON CEVALLOS</v>
          </cell>
          <cell r="L1275" t="str">
            <v>GUASMO CENTRAL COOP HOGAR PARA LOSPOBRES MZ 03 SOLAR/30 GUAYAQUIL // SUR XIMENA 090103 GUAYAS</v>
          </cell>
          <cell r="M1275" t="str">
            <v/>
          </cell>
          <cell r="N1275" t="str">
            <v>0997282088 / 043878583</v>
          </cell>
          <cell r="O1275" t="str">
            <v>0997282088 / 043878583</v>
          </cell>
          <cell r="P1275" t="str">
            <v>090103</v>
          </cell>
          <cell r="Q1275" t="str">
            <v>GUAYAQUIL</v>
          </cell>
          <cell r="R1275" t="str">
            <v>GUAYAS</v>
          </cell>
          <cell r="S1275" t="str">
            <v>GUAYAQUIL</v>
          </cell>
          <cell r="T1275" t="str">
            <v>FLEXTRANS GYE</v>
          </cell>
          <cell r="U1275" t="str">
            <v>FLEXNETUIO_GYE</v>
          </cell>
          <cell r="V1275">
            <v>1</v>
          </cell>
          <cell r="W1275">
            <v>3.5</v>
          </cell>
          <cell r="X1275" t="str">
            <v>HYCITE QUITO</v>
          </cell>
          <cell r="Y1275" t="str">
            <v>FLEX NET CALLE 28 DE JUNIO S/N Y GARCIA MORENO ENTRADA LLANO GRANDE</v>
          </cell>
        </row>
        <row r="1276">
          <cell r="A1276" t="str">
            <v>98771540</v>
          </cell>
          <cell r="B1276">
            <v>486698</v>
          </cell>
          <cell r="C1276" t="str">
            <v>98771540</v>
          </cell>
          <cell r="D1276" t="str">
            <v>HYCITE</v>
          </cell>
          <cell r="E1276" t="str">
            <v>DESPACHO</v>
          </cell>
          <cell r="F1276" t="str">
            <v>NORMAL</v>
          </cell>
          <cell r="G1276" t="str">
            <v>031002004135023</v>
          </cell>
          <cell r="H1276">
            <v>44922</v>
          </cell>
          <cell r="I1276" t="str">
            <v>ENTREGADO</v>
          </cell>
          <cell r="J1276">
            <v>44923</v>
          </cell>
          <cell r="K1276" t="str">
            <v>VIRGINIA RIVERA</v>
          </cell>
          <cell r="L1276" t="str">
            <v>CALLE 10 DE AGOSTO Y CALLE D ESQUINA JOYA DE LOS SACHAS // MACHALA  JOYA DE LOS SACHAS 220101 ORELLANA</v>
          </cell>
          <cell r="M1276" t="str">
            <v/>
          </cell>
          <cell r="N1276" t="str">
            <v>0997445832 / 062899891</v>
          </cell>
          <cell r="O1276" t="str">
            <v>0997445832 / 062899891</v>
          </cell>
          <cell r="P1276" t="str">
            <v>220101</v>
          </cell>
          <cell r="Q1276" t="str">
            <v>LA JOYA DE LOS SACHAS</v>
          </cell>
          <cell r="R1276" t="str">
            <v>ORELLANA</v>
          </cell>
          <cell r="S1276" t="str">
            <v>LA JOYA DE LOS SACHAS - MARISCAL SUCRE - LOS LAURELES</v>
          </cell>
          <cell r="T1276" t="str">
            <v>TRAMACO</v>
          </cell>
          <cell r="U1276" t="str">
            <v>FLEXNETUIO_PROVINCIA</v>
          </cell>
          <cell r="V1276">
            <v>1</v>
          </cell>
          <cell r="W1276">
            <v>3.5</v>
          </cell>
          <cell r="X1276" t="str">
            <v>HYCITE QUITO</v>
          </cell>
          <cell r="Y1276" t="str">
            <v>FLEX NET CALLE 28 DE JUNIO S/N Y GARCIA MORENO ENTRADA LLANO GRANDE</v>
          </cell>
        </row>
        <row r="1277">
          <cell r="A1277" t="str">
            <v>98771665</v>
          </cell>
          <cell r="B1277">
            <v>486699</v>
          </cell>
          <cell r="C1277" t="str">
            <v>98771665</v>
          </cell>
          <cell r="D1277" t="str">
            <v>HYCITE</v>
          </cell>
          <cell r="E1277" t="str">
            <v>DESPACHO</v>
          </cell>
          <cell r="F1277" t="str">
            <v>NORMAL</v>
          </cell>
          <cell r="G1277" t="str">
            <v>TFQ90705</v>
          </cell>
          <cell r="H1277">
            <v>44922</v>
          </cell>
          <cell r="I1277" t="str">
            <v>ENTREGADO</v>
          </cell>
          <cell r="J1277">
            <v>44923</v>
          </cell>
          <cell r="K1277" t="str">
            <v>MANUEL SOLORZANO</v>
          </cell>
          <cell r="L1277" t="str">
            <v>JUAN LARREA LT 36 Y TOBAR CASA ESQUINERA PORTON CAFE RUMINAHUI ** SELVA ALEGRE SANGOLQUI 171103 PICHINCHA</v>
          </cell>
          <cell r="N1277" t="str">
            <v>0998403508</v>
          </cell>
          <cell r="O1277" t="str">
            <v>0998403508</v>
          </cell>
          <cell r="P1277" t="str">
            <v>171103</v>
          </cell>
          <cell r="Q1277" t="str">
            <v>RUMIÑAHUI</v>
          </cell>
          <cell r="R1277" t="str">
            <v>PICHINCHA</v>
          </cell>
          <cell r="S1277" t="str">
            <v>SANGOLQUI</v>
          </cell>
          <cell r="T1277" t="str">
            <v>FLEXTRANS UIO</v>
          </cell>
          <cell r="U1277" t="str">
            <v>FLEXNETUIO_LOCAL</v>
          </cell>
          <cell r="V1277">
            <v>1</v>
          </cell>
          <cell r="W1277">
            <v>2.1</v>
          </cell>
          <cell r="X1277" t="str">
            <v>HYCITE QUITO</v>
          </cell>
          <cell r="Y1277" t="str">
            <v>FLEX NET CALLE 28 DE JUNIO S/N Y GARCIA MORENO ENTRADA LLANO GRANDE</v>
          </cell>
        </row>
        <row r="1278">
          <cell r="A1278" t="str">
            <v>98771928</v>
          </cell>
          <cell r="B1278">
            <v>486700</v>
          </cell>
          <cell r="C1278" t="str">
            <v>98771928</v>
          </cell>
          <cell r="D1278" t="str">
            <v>HYCITE</v>
          </cell>
          <cell r="E1278" t="str">
            <v>DESPACHO</v>
          </cell>
          <cell r="F1278" t="str">
            <v>NORMAL</v>
          </cell>
          <cell r="G1278" t="str">
            <v>031002004135024</v>
          </cell>
          <cell r="H1278">
            <v>44922</v>
          </cell>
          <cell r="I1278" t="str">
            <v>INCIDENCIA</v>
          </cell>
          <cell r="J1278">
            <v>44923</v>
          </cell>
          <cell r="K1278" t="str">
            <v>ILIANA COBACANGO</v>
          </cell>
          <cell r="L1278" t="str">
            <v>CALLE 23 DE SEPTIEMBRE Y SEGUNDO RIVAS ENTRA POR TERRANOSTRA CASA COLOR MARFIL PORTOVIEJO // CDLA PANORAMA 18 DE OCTUBRE 130103 MANABI</v>
          </cell>
          <cell r="M1278" t="str">
            <v/>
          </cell>
          <cell r="N1278" t="str">
            <v>0992951367</v>
          </cell>
          <cell r="O1278" t="str">
            <v>0992951367</v>
          </cell>
          <cell r="P1278" t="str">
            <v>130103</v>
          </cell>
          <cell r="Q1278" t="str">
            <v>PORTOVIEJO</v>
          </cell>
          <cell r="R1278" t="str">
            <v>MANABI</v>
          </cell>
          <cell r="S1278" t="str">
            <v>PORTOVIEJO</v>
          </cell>
          <cell r="T1278" t="str">
            <v>TRAMACO</v>
          </cell>
          <cell r="U1278" t="str">
            <v>FLEXNETUIO_PROVINCIA</v>
          </cell>
          <cell r="V1278">
            <v>1</v>
          </cell>
          <cell r="W1278">
            <v>7.1</v>
          </cell>
          <cell r="X1278" t="str">
            <v>HYCITE QUITO</v>
          </cell>
          <cell r="Y1278" t="str">
            <v>FLEX NET CALLE 28 DE JUNIO S/N Y GARCIA MORENO ENTRADA LLANO GRANDE</v>
          </cell>
        </row>
        <row r="1279">
          <cell r="A1279" t="str">
            <v>98772231</v>
          </cell>
          <cell r="B1279">
            <v>486701</v>
          </cell>
          <cell r="C1279" t="str">
            <v>98772231</v>
          </cell>
          <cell r="D1279" t="str">
            <v>HYCITE</v>
          </cell>
          <cell r="E1279" t="str">
            <v>DESPACHO</v>
          </cell>
          <cell r="F1279" t="str">
            <v>NORMAL</v>
          </cell>
          <cell r="G1279" t="str">
            <v>TF90783</v>
          </cell>
          <cell r="H1279">
            <v>44922</v>
          </cell>
          <cell r="I1279" t="str">
            <v>EN_TRANSITO</v>
          </cell>
          <cell r="J1279">
            <v>44923</v>
          </cell>
          <cell r="K1279" t="str">
            <v>LEONARDO RIVADENEIRA</v>
          </cell>
          <cell r="L1279" t="str">
            <v>SAUCES 8 MZ 454 V F26 S R AV FRANCISCO DE ORELLANA GUAYAQUIL-NORTE TARQUI 090505 GUAYAS</v>
          </cell>
          <cell r="N1279" t="str">
            <v>0997452283</v>
          </cell>
          <cell r="O1279" t="str">
            <v>0997452283</v>
          </cell>
          <cell r="P1279" t="str">
            <v>090505</v>
          </cell>
          <cell r="Q1279" t="str">
            <v>GUAYAQUIL</v>
          </cell>
          <cell r="R1279" t="str">
            <v>GUAYAS</v>
          </cell>
          <cell r="S1279" t="str">
            <v>GUAYAQUIL</v>
          </cell>
          <cell r="T1279" t="str">
            <v>ITSACOURIER</v>
          </cell>
          <cell r="U1279" t="str">
            <v>FLEXNETUIO_GYE</v>
          </cell>
          <cell r="V1279">
            <v>2</v>
          </cell>
          <cell r="W1279">
            <v>21.7</v>
          </cell>
          <cell r="X1279" t="str">
            <v>HYCITE QUITO</v>
          </cell>
          <cell r="Y1279" t="str">
            <v>FLEX NET CALLE 28 DE JUNIO S/N Y GARCIA MORENO ENTRADA LLANO GRANDE</v>
          </cell>
        </row>
        <row r="1280">
          <cell r="A1280" t="str">
            <v>98772410</v>
          </cell>
          <cell r="B1280">
            <v>486702</v>
          </cell>
          <cell r="C1280" t="str">
            <v>98772410</v>
          </cell>
          <cell r="D1280" t="str">
            <v>HYCITE</v>
          </cell>
          <cell r="E1280" t="str">
            <v>DESPACHO</v>
          </cell>
          <cell r="F1280" t="str">
            <v>NORMAL</v>
          </cell>
          <cell r="G1280" t="str">
            <v>031002004135025</v>
          </cell>
          <cell r="H1280">
            <v>44922</v>
          </cell>
          <cell r="I1280" t="str">
            <v>ENTREGADO</v>
          </cell>
          <cell r="J1280">
            <v>44923</v>
          </cell>
          <cell r="K1280" t="str">
            <v>JORGE CEDENO</v>
          </cell>
          <cell r="L1280" t="str">
            <v>CDLA JUAN PASTOR CALLE JUNION 300 MTRS ANTES DE LLEGAR AL PUENTE NARANJAL//NARANJAL NARANJAL 091150 GUAYAS</v>
          </cell>
          <cell r="N1280" t="str">
            <v>0991713173</v>
          </cell>
          <cell r="O1280" t="str">
            <v>0991713173</v>
          </cell>
          <cell r="P1280" t="str">
            <v>091201</v>
          </cell>
          <cell r="Q1280" t="str">
            <v>NARANJAL</v>
          </cell>
          <cell r="R1280" t="str">
            <v>GUAYAS</v>
          </cell>
          <cell r="S1280" t="str">
            <v>NARANJAL</v>
          </cell>
          <cell r="T1280" t="str">
            <v>TRAMACO</v>
          </cell>
          <cell r="U1280" t="str">
            <v>FLEXNETUIO_PROVINCIA</v>
          </cell>
          <cell r="V1280">
            <v>1</v>
          </cell>
          <cell r="W1280">
            <v>6.1</v>
          </cell>
          <cell r="X1280" t="str">
            <v>HYCITE QUITO</v>
          </cell>
          <cell r="Y1280" t="str">
            <v>FLEX NET CALLE 28 DE JUNIO S/N Y GARCIA MORENO ENTRADA LLANO GRANDE</v>
          </cell>
        </row>
        <row r="1281">
          <cell r="A1281" t="str">
            <v>98772479</v>
          </cell>
          <cell r="B1281">
            <v>486703</v>
          </cell>
          <cell r="C1281" t="str">
            <v>98772479</v>
          </cell>
          <cell r="D1281" t="str">
            <v>HYCITE</v>
          </cell>
          <cell r="E1281" t="str">
            <v>DESPACHO</v>
          </cell>
          <cell r="F1281" t="str">
            <v>NORMAL</v>
          </cell>
          <cell r="G1281" t="str">
            <v>TFQ90707</v>
          </cell>
          <cell r="H1281">
            <v>44922</v>
          </cell>
          <cell r="I1281" t="str">
            <v>ENTREGADO</v>
          </cell>
          <cell r="J1281">
            <v>44923</v>
          </cell>
          <cell r="K1281" t="str">
            <v>GABRIELA CHAMIK</v>
          </cell>
          <cell r="L1281" t="str">
            <v>TAMAYO N24-489 Y CORDERO EDIFICIO SWISSPIAZA QUITO // LA MARISCAL MARISCAL SUCRE 170523 PICHINCHA</v>
          </cell>
          <cell r="M1281" t="str">
            <v/>
          </cell>
          <cell r="N1281" t="str">
            <v>0987942423</v>
          </cell>
          <cell r="O1281" t="str">
            <v>0987942423</v>
          </cell>
          <cell r="P1281" t="str">
            <v>170523</v>
          </cell>
          <cell r="Q1281" t="str">
            <v>QUITO</v>
          </cell>
          <cell r="R1281" t="str">
            <v>PICHINCHA</v>
          </cell>
          <cell r="S1281" t="str">
            <v>QUITO</v>
          </cell>
          <cell r="T1281" t="str">
            <v>FLEXTRANS UIO</v>
          </cell>
          <cell r="U1281" t="str">
            <v>FLEXNETUIO_LOCAL</v>
          </cell>
          <cell r="V1281">
            <v>1</v>
          </cell>
          <cell r="W1281">
            <v>10.6</v>
          </cell>
          <cell r="X1281" t="str">
            <v>HYCITE QUITO</v>
          </cell>
          <cell r="Y1281" t="str">
            <v>FLEX NET CALLE 28 DE JUNIO S/N Y GARCIA MORENO ENTRADA LLANO GRANDE</v>
          </cell>
        </row>
        <row r="1282">
          <cell r="A1282" t="str">
            <v>98773553</v>
          </cell>
          <cell r="B1282">
            <v>486704</v>
          </cell>
          <cell r="C1282" t="str">
            <v>98773553</v>
          </cell>
          <cell r="D1282" t="str">
            <v>HYCITE</v>
          </cell>
          <cell r="E1282" t="str">
            <v>DESPACHO</v>
          </cell>
          <cell r="F1282" t="str">
            <v>NORMAL</v>
          </cell>
          <cell r="G1282" t="str">
            <v>031002004135026</v>
          </cell>
          <cell r="H1282">
            <v>44922</v>
          </cell>
          <cell r="I1282" t="str">
            <v>ENTREGADO</v>
          </cell>
          <cell r="J1282">
            <v>44923</v>
          </cell>
          <cell r="K1282" t="str">
            <v>MARIANELLA BERNABE</v>
          </cell>
          <cell r="L1282" t="str">
            <v>BARRIO AMANTES DE SUMPA A UNA CUADRA ATRAS DEL MUSEO AMANTES SANTA ELENA SANTA ELENA 240102 SANTA ELENA</v>
          </cell>
          <cell r="M1282" t="str">
            <v/>
          </cell>
          <cell r="N1282" t="str">
            <v>0959562134</v>
          </cell>
          <cell r="O1282" t="str">
            <v>0959562134</v>
          </cell>
          <cell r="P1282" t="str">
            <v>240102</v>
          </cell>
          <cell r="Q1282" t="str">
            <v>SANTA ELENA</v>
          </cell>
          <cell r="R1282" t="str">
            <v>SANTA ELENA</v>
          </cell>
          <cell r="S1282" t="str">
            <v>SANTA ELENA</v>
          </cell>
          <cell r="T1282" t="str">
            <v>TRAMACO</v>
          </cell>
          <cell r="U1282" t="str">
            <v>FLEXNETUIO_PROVINCIA</v>
          </cell>
          <cell r="V1282">
            <v>1</v>
          </cell>
          <cell r="W1282">
            <v>2.1</v>
          </cell>
          <cell r="X1282" t="str">
            <v>HYCITE QUITO</v>
          </cell>
          <cell r="Y1282" t="str">
            <v>FLEX NET CALLE 28 DE JUNIO S/N Y GARCIA MORENO ENTRADA LLANO GRANDE</v>
          </cell>
        </row>
        <row r="1283">
          <cell r="A1283" t="str">
            <v>98773556</v>
          </cell>
          <cell r="B1283">
            <v>486705</v>
          </cell>
          <cell r="C1283" t="str">
            <v>98773556</v>
          </cell>
          <cell r="D1283" t="str">
            <v>HYCITE</v>
          </cell>
          <cell r="E1283" t="str">
            <v>DESPACHO</v>
          </cell>
          <cell r="F1283" t="str">
            <v>NORMAL</v>
          </cell>
          <cell r="G1283" t="str">
            <v>031002004135027</v>
          </cell>
          <cell r="H1283">
            <v>44922</v>
          </cell>
          <cell r="I1283" t="str">
            <v>ENTREGADO</v>
          </cell>
          <cell r="J1283">
            <v>44923</v>
          </cell>
          <cell r="K1283" t="str">
            <v>MONICA BENAVIDES</v>
          </cell>
          <cell r="L1283" t="str">
            <v>CDLA LA FLORESTA AV 25 DE DICIEMBRE CALLE GOANGALA Y LAS VEGAS SANTA ELENA // SALINAS VICENTE ROCAFUERTE 240206 SANTA ELENA</v>
          </cell>
          <cell r="M1283" t="str">
            <v/>
          </cell>
          <cell r="N1283" t="str">
            <v>0986353407</v>
          </cell>
          <cell r="O1283" t="str">
            <v>0986353407</v>
          </cell>
          <cell r="P1283" t="str">
            <v>240206</v>
          </cell>
          <cell r="Q1283" t="str">
            <v>SALINAS</v>
          </cell>
          <cell r="R1283" t="str">
            <v>SANTA ELENA</v>
          </cell>
          <cell r="S1283" t="str">
            <v>SALINAS</v>
          </cell>
          <cell r="T1283" t="str">
            <v>TRAMACO</v>
          </cell>
          <cell r="U1283" t="str">
            <v>FLEXNETUIO_PROVINCIA</v>
          </cell>
          <cell r="V1283">
            <v>1</v>
          </cell>
          <cell r="W1283">
            <v>9.9</v>
          </cell>
          <cell r="X1283" t="str">
            <v>HYCITE QUITO</v>
          </cell>
          <cell r="Y1283" t="str">
            <v>FLEX NET CALLE 28 DE JUNIO S/N Y GARCIA MORENO ENTRADA LLANO GRANDE</v>
          </cell>
        </row>
        <row r="1284">
          <cell r="A1284" t="str">
            <v>98774784</v>
          </cell>
          <cell r="B1284">
            <v>486706</v>
          </cell>
          <cell r="C1284" t="str">
            <v>98774784</v>
          </cell>
          <cell r="D1284" t="str">
            <v>HYCITE</v>
          </cell>
          <cell r="E1284" t="str">
            <v>DESPACHO</v>
          </cell>
          <cell r="F1284" t="str">
            <v>NORMAL</v>
          </cell>
          <cell r="G1284" t="str">
            <v>031002004135028</v>
          </cell>
          <cell r="H1284">
            <v>44922</v>
          </cell>
          <cell r="I1284" t="str">
            <v>ENTREGADO</v>
          </cell>
          <cell r="J1284">
            <v>44923</v>
          </cell>
          <cell r="K1284" t="str">
            <v>DOLORES CABRERA</v>
          </cell>
          <cell r="L1284" t="str">
            <v>SAN JACINTO DEL RIO Y FRANCISCO OLIVARES AL FRENTE DE PILADORA BALZAREA,A CERCAR BALZAR-CENTRO BALZAR 091302 GUAYAS</v>
          </cell>
          <cell r="M1284" t="str">
            <v/>
          </cell>
          <cell r="N1284" t="str">
            <v>0969580636 / 042030282</v>
          </cell>
          <cell r="O1284" t="str">
            <v>0969580636 / 042030282</v>
          </cell>
          <cell r="P1284" t="str">
            <v>091302</v>
          </cell>
          <cell r="Q1284" t="str">
            <v>BALZAR</v>
          </cell>
          <cell r="R1284" t="str">
            <v>GUAYAS</v>
          </cell>
          <cell r="S1284" t="str">
            <v>BALZAR - EL CERRITO</v>
          </cell>
          <cell r="T1284" t="str">
            <v>TRAMACO</v>
          </cell>
          <cell r="U1284" t="str">
            <v>FLEXNETUIO_PROVINCIA</v>
          </cell>
          <cell r="V1284">
            <v>1</v>
          </cell>
          <cell r="W1284">
            <v>5.6</v>
          </cell>
          <cell r="X1284" t="str">
            <v>HYCITE QUITO</v>
          </cell>
          <cell r="Y1284" t="str">
            <v>FLEX NET CALLE 28 DE JUNIO S/N Y GARCIA MORENO ENTRADA LLANO GRANDE</v>
          </cell>
        </row>
        <row r="1285">
          <cell r="A1285" t="str">
            <v>98774788</v>
          </cell>
          <cell r="B1285">
            <v>486707</v>
          </cell>
          <cell r="C1285" t="str">
            <v>98774788</v>
          </cell>
          <cell r="D1285" t="str">
            <v>HYCITE</v>
          </cell>
          <cell r="E1285" t="str">
            <v>DESPACHO</v>
          </cell>
          <cell r="F1285" t="str">
            <v>NORMAL</v>
          </cell>
          <cell r="G1285" t="str">
            <v>TF90784</v>
          </cell>
          <cell r="H1285">
            <v>44922</v>
          </cell>
          <cell r="I1285" t="str">
            <v>ENTREGADO</v>
          </cell>
          <cell r="J1285">
            <v>44923</v>
          </cell>
          <cell r="K1285" t="str">
            <v>MAYRA ALVEAR</v>
          </cell>
          <cell r="L1285" t="str">
            <v>VILLA ESPANA MZ2244 VILLA 11 AV ISIDRO MORA Y FCO DE ORELLANA GUAYAQUIL//NORTE TARQUI 090701 GUAYAS</v>
          </cell>
          <cell r="N1285" t="str">
            <v>0980803232</v>
          </cell>
          <cell r="O1285" t="str">
            <v>0980803232</v>
          </cell>
          <cell r="P1285" t="str">
            <v>090701</v>
          </cell>
          <cell r="Q1285" t="str">
            <v>GUAYAQUIL</v>
          </cell>
          <cell r="R1285" t="str">
            <v>GUAYAS</v>
          </cell>
          <cell r="S1285" t="str">
            <v>GUAYAQUIL</v>
          </cell>
          <cell r="T1285" t="str">
            <v>ITSACOURIER</v>
          </cell>
          <cell r="U1285" t="str">
            <v>FLEXNETUIO_GYE</v>
          </cell>
          <cell r="V1285">
            <v>2</v>
          </cell>
          <cell r="W1285">
            <v>20.2</v>
          </cell>
          <cell r="X1285" t="str">
            <v>HYCITE QUITO</v>
          </cell>
          <cell r="Y1285" t="str">
            <v>FLEX NET CALLE 28 DE JUNIO S/N Y GARCIA MORENO ENTRADA LLANO GRANDE</v>
          </cell>
        </row>
        <row r="1286">
          <cell r="A1286" t="str">
            <v>98774906</v>
          </cell>
          <cell r="B1286">
            <v>486708</v>
          </cell>
          <cell r="C1286" t="str">
            <v>98774906</v>
          </cell>
          <cell r="D1286" t="str">
            <v>HYCITE</v>
          </cell>
          <cell r="E1286" t="str">
            <v>DESPACHO</v>
          </cell>
          <cell r="F1286" t="str">
            <v>NORMAL</v>
          </cell>
          <cell r="G1286" t="str">
            <v>031002004135029</v>
          </cell>
          <cell r="H1286">
            <v>44922</v>
          </cell>
          <cell r="I1286" t="str">
            <v>ENTREGADO</v>
          </cell>
          <cell r="J1286">
            <v>44923</v>
          </cell>
          <cell r="K1286" t="str">
            <v>CRISTINA PISCO</v>
          </cell>
          <cell r="L1286" t="str">
            <v>CALLE ANDRES I LORDOVA ENTRE 10 DE AGOST ALFONSO ANDRADE CERCA DEL COMERCIAL PAND LA TRONZCAL// LA TRONCAL LA TRONCAL 030301 CAA,AR</v>
          </cell>
          <cell r="M1286" t="str">
            <v/>
          </cell>
          <cell r="N1286" t="str">
            <v>0982586933</v>
          </cell>
          <cell r="O1286" t="str">
            <v>0982586933</v>
          </cell>
          <cell r="P1286" t="str">
            <v>030301</v>
          </cell>
          <cell r="Q1286" t="str">
            <v>LA TRONCAL</v>
          </cell>
          <cell r="R1286" t="str">
            <v>CAÑAR</v>
          </cell>
          <cell r="S1286" t="str">
            <v>LA TRONCAL</v>
          </cell>
          <cell r="T1286" t="str">
            <v>TRAMACO</v>
          </cell>
          <cell r="U1286" t="str">
            <v>FLEXNETUIO_PROVINCIA</v>
          </cell>
          <cell r="V1286">
            <v>1</v>
          </cell>
          <cell r="W1286">
            <v>4</v>
          </cell>
          <cell r="X1286" t="str">
            <v>HYCITE QUITO</v>
          </cell>
          <cell r="Y1286" t="str">
            <v>FLEX NET CALLE 28 DE JUNIO S/N Y GARCIA MORENO ENTRADA LLANO GRANDE</v>
          </cell>
        </row>
        <row r="1287">
          <cell r="A1287" t="str">
            <v>98774945</v>
          </cell>
          <cell r="B1287">
            <v>486709</v>
          </cell>
          <cell r="C1287" t="str">
            <v>98774945</v>
          </cell>
          <cell r="D1287" t="str">
            <v>HYCITE</v>
          </cell>
          <cell r="E1287" t="str">
            <v>DESPACHO</v>
          </cell>
          <cell r="F1287" t="str">
            <v>NORMAL</v>
          </cell>
          <cell r="G1287" t="str">
            <v>031002004135030</v>
          </cell>
          <cell r="H1287">
            <v>44922</v>
          </cell>
          <cell r="I1287" t="str">
            <v>EN_TRANSITO</v>
          </cell>
          <cell r="J1287">
            <v>44922</v>
          </cell>
          <cell r="K1287" t="str">
            <v>LENIN ULLOA</v>
          </cell>
          <cell r="L1287" t="str">
            <v>AV SAN PABLO VIA MANGUILA//LA BENDICION DE DIOS LA MANA ** EL CARMEN EL CARMEN (LA MANA)(LR) 050201 COTOPAXI</v>
          </cell>
          <cell r="M1287" t="str">
            <v/>
          </cell>
          <cell r="N1287" t="str">
            <v>0999154758</v>
          </cell>
          <cell r="O1287" t="str">
            <v>0999154758</v>
          </cell>
          <cell r="P1287" t="str">
            <v>050201</v>
          </cell>
          <cell r="Q1287" t="str">
            <v>LA MANA</v>
          </cell>
          <cell r="R1287" t="str">
            <v>COTOPAXI</v>
          </cell>
          <cell r="S1287" t="str">
            <v>LA MANA - SAN JACINTO (CHIPE HAMBURGO N2)</v>
          </cell>
          <cell r="T1287" t="str">
            <v>TRAMACO</v>
          </cell>
          <cell r="U1287" t="str">
            <v>FLEXNETUIO_PROVINCIA</v>
          </cell>
          <cell r="V1287">
            <v>1</v>
          </cell>
          <cell r="W1287">
            <v>3.7</v>
          </cell>
          <cell r="X1287" t="str">
            <v>HYCITE QUITO</v>
          </cell>
          <cell r="Y1287" t="str">
            <v>FLEX NET CALLE 28 DE JUNIO S/N Y GARCIA MORENO ENTRADA LLANO GRANDE</v>
          </cell>
        </row>
        <row r="1288">
          <cell r="A1288" t="str">
            <v>98775083</v>
          </cell>
          <cell r="B1288">
            <v>486710</v>
          </cell>
          <cell r="C1288" t="str">
            <v>98775083</v>
          </cell>
          <cell r="D1288" t="str">
            <v>HYCITE</v>
          </cell>
          <cell r="E1288" t="str">
            <v>DESPACHO</v>
          </cell>
          <cell r="F1288" t="str">
            <v>NORMAL</v>
          </cell>
          <cell r="G1288" t="str">
            <v>031002004135031</v>
          </cell>
          <cell r="H1288">
            <v>44922</v>
          </cell>
          <cell r="I1288" t="str">
            <v>ENTREGADO</v>
          </cell>
          <cell r="J1288">
            <v>44923</v>
          </cell>
          <cell r="K1288" t="str">
            <v>PEDRO GAVILANEZ</v>
          </cell>
          <cell r="L1288" t="str">
            <v>JOAQUINA GALARZA Y CANDIDA RADA GUARANDA // GUARANDA  GABRIEL IGNACIO VEINTIMIL 020101 BOLIVAR</v>
          </cell>
          <cell r="M1288" t="str">
            <v/>
          </cell>
          <cell r="N1288" t="str">
            <v>0968898846</v>
          </cell>
          <cell r="O1288" t="str">
            <v>0968898846</v>
          </cell>
          <cell r="P1288" t="str">
            <v>020101</v>
          </cell>
          <cell r="Q1288" t="str">
            <v>GUARANDA</v>
          </cell>
          <cell r="R1288" t="str">
            <v>BOLIVAR</v>
          </cell>
          <cell r="S1288" t="str">
            <v>GUARANDA</v>
          </cell>
          <cell r="T1288" t="str">
            <v>TRAMACO</v>
          </cell>
          <cell r="U1288" t="str">
            <v>FLEXNETUIO_PROVINCIA</v>
          </cell>
          <cell r="V1288">
            <v>1</v>
          </cell>
          <cell r="W1288">
            <v>10.8</v>
          </cell>
          <cell r="X1288" t="str">
            <v>HYCITE QUITO</v>
          </cell>
          <cell r="Y1288" t="str">
            <v>FLEX NET CALLE 28 DE JUNIO S/N Y GARCIA MORENO ENTRADA LLANO GRANDE</v>
          </cell>
        </row>
        <row r="1289">
          <cell r="A1289" t="str">
            <v>98775134</v>
          </cell>
          <cell r="B1289">
            <v>486711</v>
          </cell>
          <cell r="C1289" t="str">
            <v>98775134</v>
          </cell>
          <cell r="D1289" t="str">
            <v>HYCITE</v>
          </cell>
          <cell r="E1289" t="str">
            <v>DESPACHO</v>
          </cell>
          <cell r="F1289" t="str">
            <v>NORMAL</v>
          </cell>
          <cell r="G1289" t="str">
            <v>031002004135033</v>
          </cell>
          <cell r="H1289">
            <v>44922</v>
          </cell>
          <cell r="I1289" t="str">
            <v>ENTREGADO</v>
          </cell>
          <cell r="J1289">
            <v>44923</v>
          </cell>
          <cell r="K1289" t="str">
            <v>DAVID ARTURO VEGA GONZALEZ</v>
          </cell>
          <cell r="L1289" t="str">
            <v>CALLE 43 Y EL COMERCIO ATRAS DEL ESTADIO ALBERTO SPENCER SANTA ELENA SANTA ELENA SANTA ELENA 240104 SANTA ELENA</v>
          </cell>
          <cell r="M1289" t="str">
            <v/>
          </cell>
          <cell r="N1289" t="str">
            <v>0939936090 / 963851388</v>
          </cell>
          <cell r="O1289" t="str">
            <v>0939936090 / 963851388</v>
          </cell>
          <cell r="P1289" t="str">
            <v>240104</v>
          </cell>
          <cell r="Q1289" t="str">
            <v>SANTA ELENA</v>
          </cell>
          <cell r="R1289" t="str">
            <v>SANTA ELENA</v>
          </cell>
          <cell r="S1289" t="str">
            <v>SANTA ELENA - CIUDADELA ROTARIO - COMUNA EL AZUCAR - RECINTO RIO VERDE - BUENA FUENTE - RECINTO JUAN</v>
          </cell>
          <cell r="T1289" t="str">
            <v>TRAMACO</v>
          </cell>
          <cell r="U1289" t="str">
            <v>FLEXNETUIO_PROVINCIA</v>
          </cell>
          <cell r="V1289">
            <v>1</v>
          </cell>
          <cell r="W1289">
            <v>1</v>
          </cell>
          <cell r="X1289" t="str">
            <v>HYCITE QUITO</v>
          </cell>
          <cell r="Y1289" t="str">
            <v>FLEX NET CALLE 28 DE JUNIO S/N Y GARCIA MORENO ENTRADA LLANO GRANDE</v>
          </cell>
        </row>
        <row r="1290">
          <cell r="A1290" t="str">
            <v>98775696</v>
          </cell>
          <cell r="B1290">
            <v>486712</v>
          </cell>
          <cell r="C1290" t="str">
            <v>98775696</v>
          </cell>
          <cell r="D1290" t="str">
            <v>HYCITE</v>
          </cell>
          <cell r="E1290" t="str">
            <v>DESPACHO</v>
          </cell>
          <cell r="F1290" t="str">
            <v>NORMAL</v>
          </cell>
          <cell r="G1290" t="str">
            <v>031002004135034</v>
          </cell>
          <cell r="H1290">
            <v>44922</v>
          </cell>
          <cell r="I1290" t="str">
            <v>EN_TRANSITO</v>
          </cell>
          <cell r="J1290">
            <v>44922</v>
          </cell>
          <cell r="K1290" t="str">
            <v>ANDREA TRINCA</v>
          </cell>
          <cell r="L1290" t="str">
            <v>AV QUITO-EL ORO EDF CALZADO GABBY LAGO AGRIO-CUYABENO  NUEVA LOJA 210201 SUCUMBIOS</v>
          </cell>
          <cell r="M1290" t="str">
            <v/>
          </cell>
          <cell r="N1290" t="str">
            <v>0986375194</v>
          </cell>
          <cell r="O1290" t="str">
            <v>0986375194</v>
          </cell>
          <cell r="P1290" t="str">
            <v>210201</v>
          </cell>
          <cell r="Q1290" t="str">
            <v>LAGO AGRIO</v>
          </cell>
          <cell r="R1290" t="str">
            <v>SUCUMBIOS</v>
          </cell>
          <cell r="S1290" t="str">
            <v>NUEVA LOJA - DIEZ DE AGOSTO</v>
          </cell>
          <cell r="T1290" t="str">
            <v>TRAMACO</v>
          </cell>
          <cell r="U1290" t="str">
            <v>FLEXNETUIO_PROVINCIA</v>
          </cell>
          <cell r="V1290">
            <v>1</v>
          </cell>
          <cell r="W1290">
            <v>1</v>
          </cell>
          <cell r="X1290" t="str">
            <v>HYCITE QUITO</v>
          </cell>
          <cell r="Y1290" t="str">
            <v>FLEX NET CALLE 28 DE JUNIO S/N Y GARCIA MORENO ENTRADA LLANO GRANDE</v>
          </cell>
        </row>
        <row r="1291">
          <cell r="A1291" t="str">
            <v>98775777</v>
          </cell>
          <cell r="B1291">
            <v>486713</v>
          </cell>
          <cell r="C1291" t="str">
            <v>98775777</v>
          </cell>
          <cell r="D1291" t="str">
            <v>HYCITE</v>
          </cell>
          <cell r="E1291" t="str">
            <v>DESPACHO</v>
          </cell>
          <cell r="F1291" t="str">
            <v>NORMAL</v>
          </cell>
          <cell r="G1291" t="str">
            <v>TFQ90709</v>
          </cell>
          <cell r="H1291">
            <v>44922</v>
          </cell>
          <cell r="I1291" t="str">
            <v>INCIDENCIA</v>
          </cell>
          <cell r="J1291">
            <v>44923</v>
          </cell>
          <cell r="K1291" t="str">
            <v>ALFREDO CORRAL</v>
          </cell>
          <cell r="L1291" t="str">
            <v>AZKUNAGA OE 4464 Y LOS COMICIOS EDIFICIO TAURO 3 PISO QUITO // QUITO TENNIS RUMIPAMBA 170521 PICHINCHA</v>
          </cell>
          <cell r="M1291" t="str">
            <v/>
          </cell>
          <cell r="N1291" t="str">
            <v>0999830467</v>
          </cell>
          <cell r="O1291" t="str">
            <v>0999830467</v>
          </cell>
          <cell r="P1291" t="str">
            <v>170521</v>
          </cell>
          <cell r="Q1291" t="str">
            <v>QUITO</v>
          </cell>
          <cell r="R1291" t="str">
            <v>PICHINCHA</v>
          </cell>
          <cell r="S1291" t="str">
            <v>QUITO</v>
          </cell>
          <cell r="T1291" t="str">
            <v>FLEXTRANS UIO</v>
          </cell>
          <cell r="U1291" t="str">
            <v>FLEXNETUIO_LOCAL</v>
          </cell>
          <cell r="V1291">
            <v>1</v>
          </cell>
          <cell r="W1291">
            <v>2.5</v>
          </cell>
          <cell r="X1291" t="str">
            <v>HYCITE QUITO</v>
          </cell>
          <cell r="Y1291" t="str">
            <v>FLEX NET CALLE 28 DE JUNIO S/N Y GARCIA MORENO ENTRADA LLANO GRANDE</v>
          </cell>
        </row>
        <row r="1292">
          <cell r="A1292" t="str">
            <v>98776355</v>
          </cell>
          <cell r="B1292">
            <v>486714</v>
          </cell>
          <cell r="C1292" t="str">
            <v>98776355</v>
          </cell>
          <cell r="D1292" t="str">
            <v>HYCITE</v>
          </cell>
          <cell r="E1292" t="str">
            <v>DESPACHO</v>
          </cell>
          <cell r="F1292" t="str">
            <v>NORMAL</v>
          </cell>
          <cell r="G1292" t="str">
            <v>TFQ90710</v>
          </cell>
          <cell r="H1292">
            <v>44922</v>
          </cell>
          <cell r="I1292" t="str">
            <v>ENTREGADO</v>
          </cell>
          <cell r="J1292">
            <v>44923</v>
          </cell>
          <cell r="K1292" t="str">
            <v>AMPARO FREIRE</v>
          </cell>
          <cell r="L1292" t="str">
            <v>LOS COMICIOS OE541 Y AZKUNAGA EDIF PISCIS DPTO 3, 3ER PISO QUITO // QUITO TENNIS RUMIPAMBA 170104 PICHINCHA</v>
          </cell>
          <cell r="N1292" t="str">
            <v>0999735674</v>
          </cell>
          <cell r="O1292" t="str">
            <v>0999735674</v>
          </cell>
          <cell r="P1292" t="str">
            <v>170104</v>
          </cell>
          <cell r="Q1292" t="str">
            <v>QUITO</v>
          </cell>
          <cell r="R1292" t="str">
            <v>PICHINCHA</v>
          </cell>
          <cell r="S1292" t="str">
            <v>NANEGALITO</v>
          </cell>
          <cell r="T1292" t="str">
            <v>FLEXTRANS UIO</v>
          </cell>
          <cell r="U1292" t="str">
            <v>FLEXNETUIO_LOCAL</v>
          </cell>
          <cell r="V1292">
            <v>1</v>
          </cell>
          <cell r="W1292">
            <v>6.4</v>
          </cell>
          <cell r="X1292" t="str">
            <v>HYCITE QUITO</v>
          </cell>
          <cell r="Y1292" t="str">
            <v>FLEX NET CALLE 28 DE JUNIO S/N Y GARCIA MORENO ENTRADA LLANO GRANDE</v>
          </cell>
        </row>
        <row r="1293">
          <cell r="A1293" t="str">
            <v>98776856</v>
          </cell>
          <cell r="B1293">
            <v>486715</v>
          </cell>
          <cell r="C1293" t="str">
            <v>98776856</v>
          </cell>
          <cell r="D1293" t="str">
            <v>HYCITE</v>
          </cell>
          <cell r="E1293" t="str">
            <v>DESPACHO</v>
          </cell>
          <cell r="F1293" t="str">
            <v>NORMAL</v>
          </cell>
          <cell r="G1293" t="str">
            <v>031002004135035</v>
          </cell>
          <cell r="H1293">
            <v>44922</v>
          </cell>
          <cell r="I1293" t="str">
            <v>EN_TRANSITO</v>
          </cell>
          <cell r="J1293">
            <v>44922</v>
          </cell>
          <cell r="K1293" t="str">
            <v>ALEX HERIBERTO CHICAISA TAPAY</v>
          </cell>
          <cell r="L1293" t="str">
            <v>LAUTARO LOAIZA 08-20 Y 10 DE AGOSTO/ DIAGONAL AL SINDICATO DE CHOFERES PUYANGO ALAMOR 110406 LOJA</v>
          </cell>
          <cell r="M1293" t="str">
            <v/>
          </cell>
          <cell r="N1293" t="str">
            <v>0998311220 /</v>
          </cell>
          <cell r="O1293" t="str">
            <v>0998311220 /</v>
          </cell>
          <cell r="P1293" t="str">
            <v>110406</v>
          </cell>
          <cell r="Q1293" t="str">
            <v>PUYANGO</v>
          </cell>
          <cell r="R1293" t="str">
            <v>LOJA</v>
          </cell>
          <cell r="S1293" t="str">
            <v>ALAMOR</v>
          </cell>
          <cell r="T1293" t="str">
            <v>TRAMACO</v>
          </cell>
          <cell r="U1293" t="str">
            <v>FLEXNETUIO_PROVINCIA</v>
          </cell>
          <cell r="V1293">
            <v>1</v>
          </cell>
          <cell r="W1293">
            <v>1.2</v>
          </cell>
          <cell r="X1293" t="str">
            <v>HYCITE QUITO</v>
          </cell>
          <cell r="Y1293" t="str">
            <v>FLEX NET CALLE 28 DE JUNIO S/N Y GARCIA MORENO ENTRADA LLANO GRANDE</v>
          </cell>
        </row>
        <row r="1294">
          <cell r="A1294" t="str">
            <v>98777340</v>
          </cell>
          <cell r="B1294">
            <v>486716</v>
          </cell>
          <cell r="C1294" t="str">
            <v>98777340</v>
          </cell>
          <cell r="D1294" t="str">
            <v>HYCITE</v>
          </cell>
          <cell r="E1294" t="str">
            <v>DESPACHO</v>
          </cell>
          <cell r="F1294" t="str">
            <v>NORMAL</v>
          </cell>
          <cell r="G1294" t="str">
            <v>TFQ90711</v>
          </cell>
          <cell r="H1294">
            <v>44922</v>
          </cell>
          <cell r="I1294" t="str">
            <v>ENTREGADO</v>
          </cell>
          <cell r="J1294">
            <v>44923</v>
          </cell>
          <cell r="K1294" t="str">
            <v>MARIA CLEMENCIA MOREANO BENITEZ</v>
          </cell>
          <cell r="L1294" t="str">
            <v>RIO COFANES 328 Y BARTOLOME DE SEGOVIA DETRAS DE LA GASOLINERA TERPEL QUITO/ LA Y INAQUITO 170513 PICHINCHA</v>
          </cell>
          <cell r="M1294" t="str">
            <v/>
          </cell>
          <cell r="N1294" t="str">
            <v>0984513253 / 932734461</v>
          </cell>
          <cell r="O1294" t="str">
            <v>0984513253 / 932734461</v>
          </cell>
          <cell r="P1294" t="str">
            <v>170513</v>
          </cell>
          <cell r="Q1294" t="str">
            <v>QUITO</v>
          </cell>
          <cell r="R1294" t="str">
            <v>PICHINCHA</v>
          </cell>
          <cell r="S1294" t="str">
            <v>QUITO</v>
          </cell>
          <cell r="T1294" t="str">
            <v>FLEXTRANS UIO</v>
          </cell>
          <cell r="U1294" t="str">
            <v>FLEXNETUIO_LOCAL</v>
          </cell>
          <cell r="V1294">
            <v>1</v>
          </cell>
          <cell r="W1294">
            <v>8.4</v>
          </cell>
          <cell r="X1294" t="str">
            <v>HYCITE QUITO</v>
          </cell>
          <cell r="Y1294" t="str">
            <v>FLEX NET CALLE 28 DE JUNIO S/N Y GARCIA MORENO ENTRADA LLANO GRANDE</v>
          </cell>
        </row>
        <row r="1295">
          <cell r="A1295" t="str">
            <v>98728125</v>
          </cell>
          <cell r="B1295">
            <v>486633</v>
          </cell>
          <cell r="C1295" t="str">
            <v>98728125</v>
          </cell>
          <cell r="D1295" t="str">
            <v>HYCITE</v>
          </cell>
          <cell r="E1295" t="str">
            <v>DESPACHO</v>
          </cell>
          <cell r="F1295" t="str">
            <v>NORMAL</v>
          </cell>
          <cell r="G1295" t="str">
            <v>031002004134977</v>
          </cell>
          <cell r="H1295">
            <v>44922</v>
          </cell>
          <cell r="I1295" t="str">
            <v>ENTREGADO</v>
          </cell>
          <cell r="J1295">
            <v>44923</v>
          </cell>
          <cell r="K1295" t="str">
            <v>MARIA ARTEAGA</v>
          </cell>
          <cell r="L1295" t="str">
            <v>CALLEJON SN Y CALLE DEL PACIFICO MANZANA 4 VILLA 4 VILLAMIL PLAYA GENERAL VILLAMIL (PLAYAS) 092202 GUAYAS</v>
          </cell>
          <cell r="M1295" t="str">
            <v/>
          </cell>
          <cell r="N1295" t="str">
            <v>0997941429</v>
          </cell>
          <cell r="O1295" t="str">
            <v>0997941429</v>
          </cell>
          <cell r="P1295" t="str">
            <v>092202</v>
          </cell>
          <cell r="Q1295" t="str">
            <v>PLAYAS</v>
          </cell>
          <cell r="R1295" t="str">
            <v>GUAYAS</v>
          </cell>
          <cell r="S1295" t="str">
            <v>GENERAL VILLAMIL (PLAYAS) - DATA DE VILLAMIL</v>
          </cell>
          <cell r="T1295" t="str">
            <v>TRAMACO</v>
          </cell>
          <cell r="U1295" t="str">
            <v>FLEXNETUIO_PROVINCIA</v>
          </cell>
          <cell r="V1295">
            <v>1</v>
          </cell>
          <cell r="W1295">
            <v>7.5</v>
          </cell>
          <cell r="X1295" t="str">
            <v>HYCITE QUITO</v>
          </cell>
          <cell r="Y1295" t="str">
            <v>FLEX NET CALLE 28 DE JUNIO S/N Y GARCIA MORENO ENTRADA LLANO GRANDE</v>
          </cell>
        </row>
        <row r="1296">
          <cell r="A1296" t="str">
            <v>98745922</v>
          </cell>
          <cell r="B1296">
            <v>486634</v>
          </cell>
          <cell r="C1296" t="str">
            <v>98745922</v>
          </cell>
          <cell r="D1296" t="str">
            <v>HYCITE</v>
          </cell>
          <cell r="E1296" t="str">
            <v>DESPACHO</v>
          </cell>
          <cell r="F1296" t="str">
            <v>NORMAL</v>
          </cell>
          <cell r="G1296" t="str">
            <v>TFQ90665</v>
          </cell>
          <cell r="H1296">
            <v>44922</v>
          </cell>
          <cell r="I1296" t="str">
            <v>ENTREGADO</v>
          </cell>
          <cell r="J1296">
            <v>44923</v>
          </cell>
          <cell r="K1296" t="str">
            <v>MONICA PASQUEL</v>
          </cell>
          <cell r="L1296" t="str">
            <v>LORENZO GHIBERTI Y VALDIVIA CONJ ITAEL CS 12 QUITO-QUITO CUMBAYA 170904 PICHINCHA</v>
          </cell>
          <cell r="N1296" t="str">
            <v>0992938283</v>
          </cell>
          <cell r="O1296" t="str">
            <v>0992938283</v>
          </cell>
          <cell r="P1296" t="str">
            <v>170904</v>
          </cell>
          <cell r="Q1296" t="str">
            <v>QUITO</v>
          </cell>
          <cell r="R1296" t="str">
            <v>PICHINCHA</v>
          </cell>
          <cell r="S1296" t="str">
            <v>CUMBAYA</v>
          </cell>
          <cell r="T1296" t="str">
            <v>FLEXTRANS UIO</v>
          </cell>
          <cell r="U1296" t="str">
            <v>FLEXNETUIO_LOCAL</v>
          </cell>
          <cell r="V1296">
            <v>1</v>
          </cell>
          <cell r="W1296">
            <v>11.1</v>
          </cell>
          <cell r="X1296" t="str">
            <v>HYCITE QUITO</v>
          </cell>
          <cell r="Y1296" t="str">
            <v>FLEX NET CALLE 28 DE JUNIO S/N Y GARCIA MORENO ENTRADA LLANO GRANDE</v>
          </cell>
        </row>
        <row r="1297">
          <cell r="A1297" t="str">
            <v>98751428</v>
          </cell>
          <cell r="B1297">
            <v>486635</v>
          </cell>
          <cell r="C1297" t="str">
            <v>98751428</v>
          </cell>
          <cell r="D1297" t="str">
            <v>HYCITE</v>
          </cell>
          <cell r="E1297" t="str">
            <v>DESPACHO</v>
          </cell>
          <cell r="F1297" t="str">
            <v>NORMAL</v>
          </cell>
          <cell r="G1297" t="str">
            <v>031002004135622</v>
          </cell>
          <cell r="H1297">
            <v>44922</v>
          </cell>
          <cell r="I1297" t="str">
            <v>INCIDENCIA</v>
          </cell>
          <cell r="J1297">
            <v>44923</v>
          </cell>
          <cell r="K1297" t="str">
            <v>RAFAEL MORA</v>
          </cell>
          <cell r="L1297" t="str">
            <v>ROJARYA H 11 URB CIUDAD DEL NORTE AVE REALES TAMARINDOS PORTOVIEJO-NORTE DE PORTOVIEJO 18 DE OCTUBRE 130103 MANABI</v>
          </cell>
          <cell r="N1297" t="str">
            <v>0939854148</v>
          </cell>
          <cell r="O1297" t="str">
            <v>0939854148</v>
          </cell>
          <cell r="P1297" t="str">
            <v>130103</v>
          </cell>
          <cell r="Q1297" t="str">
            <v>PORTOVIEJO</v>
          </cell>
          <cell r="R1297" t="str">
            <v>MANABI</v>
          </cell>
          <cell r="S1297" t="str">
            <v>PORTOVIEJO</v>
          </cell>
          <cell r="T1297" t="str">
            <v>TRAMACO</v>
          </cell>
          <cell r="U1297" t="str">
            <v>FLEXNETUIO_PROVINCIA</v>
          </cell>
          <cell r="V1297">
            <v>2</v>
          </cell>
          <cell r="W1297">
            <v>12.7</v>
          </cell>
          <cell r="X1297" t="str">
            <v>HYCITE QUITO</v>
          </cell>
          <cell r="Y1297" t="str">
            <v>FLEX NET CALLE 28 DE JUNIO S/N Y GARCIA MORENO ENTRADA LLANO GRANDE</v>
          </cell>
        </row>
        <row r="1298">
          <cell r="A1298" t="str">
            <v>98753752</v>
          </cell>
          <cell r="B1298">
            <v>486636</v>
          </cell>
          <cell r="C1298" t="str">
            <v>98753752</v>
          </cell>
          <cell r="D1298" t="str">
            <v>HYCITE</v>
          </cell>
          <cell r="E1298" t="str">
            <v>DESPACHO</v>
          </cell>
          <cell r="F1298" t="str">
            <v>NORMAL</v>
          </cell>
          <cell r="G1298" t="str">
            <v>TF90666</v>
          </cell>
          <cell r="H1298">
            <v>44922</v>
          </cell>
          <cell r="I1298" t="str">
            <v>EN_TRANSITO</v>
          </cell>
          <cell r="J1298">
            <v>44923</v>
          </cell>
          <cell r="K1298" t="str">
            <v>KLOBER CANIZARES</v>
          </cell>
          <cell r="L1298" t="str">
            <v>SAUCES 8 MZ 455 VILLA 11 CASA COLOR LADRILLO GUAYAQUIL//GUAYAQUIL TARQUI 090509 GUAYAS</v>
          </cell>
          <cell r="M1298" t="str">
            <v/>
          </cell>
          <cell r="N1298" t="str">
            <v>0998290353</v>
          </cell>
          <cell r="O1298" t="str">
            <v>0998290353</v>
          </cell>
          <cell r="P1298" t="str">
            <v>090509</v>
          </cell>
          <cell r="Q1298" t="str">
            <v>GUAYAQUIL</v>
          </cell>
          <cell r="R1298" t="str">
            <v>GUAYAS</v>
          </cell>
          <cell r="S1298" t="str">
            <v>GUAYAQUIL</v>
          </cell>
          <cell r="T1298" t="str">
            <v>ITSACOURIER</v>
          </cell>
          <cell r="U1298" t="str">
            <v>FLEXNETUIO_GYE</v>
          </cell>
          <cell r="V1298">
            <v>1</v>
          </cell>
          <cell r="W1298">
            <v>9.9</v>
          </cell>
          <cell r="X1298" t="str">
            <v>HYCITE QUITO</v>
          </cell>
          <cell r="Y1298" t="str">
            <v>FLEX NET CALLE 28 DE JUNIO S/N Y GARCIA MORENO ENTRADA LLANO GRANDE</v>
          </cell>
        </row>
        <row r="1299">
          <cell r="A1299" t="str">
            <v>98754759</v>
          </cell>
          <cell r="B1299">
            <v>486637</v>
          </cell>
          <cell r="C1299" t="str">
            <v>98754759</v>
          </cell>
          <cell r="D1299" t="str">
            <v>HYCITE</v>
          </cell>
          <cell r="E1299" t="str">
            <v>DESPACHO</v>
          </cell>
          <cell r="F1299" t="str">
            <v>NORMAL</v>
          </cell>
          <cell r="G1299" t="str">
            <v>031002004135623</v>
          </cell>
          <cell r="H1299">
            <v>44922</v>
          </cell>
          <cell r="I1299" t="str">
            <v>INCIDENCIA</v>
          </cell>
          <cell r="J1299">
            <v>44923</v>
          </cell>
          <cell r="K1299" t="str">
            <v>ANGELA VINCES</v>
          </cell>
          <cell r="L1299" t="str">
            <v>SAN NICOLAS DJ 2-136 SAN NICOLAS VIA SANTA ROSA IBARRA // EL TEJAR SAN FRANCISCO 100113 IMBABURA</v>
          </cell>
          <cell r="N1299" t="str">
            <v>0984048104</v>
          </cell>
          <cell r="O1299" t="str">
            <v>0984048104</v>
          </cell>
          <cell r="P1299" t="str">
            <v>100113</v>
          </cell>
          <cell r="Q1299" t="str">
            <v>IBARRA</v>
          </cell>
          <cell r="R1299" t="str">
            <v>IMBABURA</v>
          </cell>
          <cell r="S1299" t="str">
            <v>SAN MIGUEL DE IBARRA</v>
          </cell>
          <cell r="T1299" t="str">
            <v>TRAMACO</v>
          </cell>
          <cell r="U1299" t="str">
            <v>FLEXNETUIO_PROVINCIA</v>
          </cell>
          <cell r="V1299">
            <v>2</v>
          </cell>
          <cell r="W1299">
            <v>16.2</v>
          </cell>
          <cell r="X1299" t="str">
            <v>HYCITE QUITO</v>
          </cell>
          <cell r="Y1299" t="str">
            <v>FLEX NET CALLE 28 DE JUNIO S/N Y GARCIA MORENO ENTRADA LLANO GRANDE</v>
          </cell>
        </row>
        <row r="1300">
          <cell r="A1300" t="str">
            <v>98758359</v>
          </cell>
          <cell r="B1300">
            <v>486638</v>
          </cell>
          <cell r="C1300" t="str">
            <v>98758359</v>
          </cell>
          <cell r="D1300" t="str">
            <v>HYCITE</v>
          </cell>
          <cell r="E1300" t="str">
            <v>DESPACHO</v>
          </cell>
          <cell r="F1300" t="str">
            <v>NORMAL</v>
          </cell>
          <cell r="G1300" t="str">
            <v>031002004135003</v>
          </cell>
          <cell r="H1300">
            <v>44922</v>
          </cell>
          <cell r="I1300" t="str">
            <v>EN_TRANSITO</v>
          </cell>
          <cell r="J1300">
            <v>44922</v>
          </cell>
          <cell r="K1300" t="str">
            <v>MIRELLA VARGAS</v>
          </cell>
          <cell r="L1300" t="str">
            <v>ABDON CALDERON Y SUCRE DIAGONAL AL CUERPO DE BOMBEROS MOCACHE MOCACHE 120313 LOS RIOS</v>
          </cell>
          <cell r="M1300" t="str">
            <v/>
          </cell>
          <cell r="N1300" t="str">
            <v>0994214273</v>
          </cell>
          <cell r="O1300" t="str">
            <v>0994214273</v>
          </cell>
          <cell r="P1300" t="str">
            <v>120313</v>
          </cell>
          <cell r="Q1300" t="str">
            <v>MOCACHE</v>
          </cell>
          <cell r="R1300" t="str">
            <v>LOS RIOS</v>
          </cell>
          <cell r="S1300" t="str">
            <v>MOCACHE - RECINTO SAN LUIS - SAN FELIPE</v>
          </cell>
          <cell r="T1300" t="str">
            <v>TRAMACO</v>
          </cell>
          <cell r="U1300" t="str">
            <v>FLEXNETUIO_PROVINCIA</v>
          </cell>
          <cell r="V1300">
            <v>1</v>
          </cell>
          <cell r="W1300">
            <v>7.1</v>
          </cell>
          <cell r="X1300" t="str">
            <v>HYCITE QUITO</v>
          </cell>
          <cell r="Y1300" t="str">
            <v>FLEX NET CALLE 28 DE JUNIO S/N Y GARCIA MORENO ENTRADA LLANO GRANDE</v>
          </cell>
        </row>
        <row r="1301">
          <cell r="A1301" t="str">
            <v>98762801</v>
          </cell>
          <cell r="B1301">
            <v>486639</v>
          </cell>
          <cell r="C1301" t="str">
            <v>98762801</v>
          </cell>
          <cell r="D1301" t="str">
            <v>HYCITE</v>
          </cell>
          <cell r="E1301" t="str">
            <v>DESPACHO</v>
          </cell>
          <cell r="F1301" t="str">
            <v>NORMAL</v>
          </cell>
          <cell r="G1301" t="str">
            <v>031002004135004</v>
          </cell>
          <cell r="H1301">
            <v>44922</v>
          </cell>
          <cell r="I1301" t="str">
            <v>INCIDENCIA</v>
          </cell>
          <cell r="J1301">
            <v>44923</v>
          </cell>
          <cell r="K1301" t="str">
            <v>LILIBETH JESSIC MENDOZA</v>
          </cell>
          <cell r="L1301" t="str">
            <v>URBANIZACION HORIZONTE AZUL COLORADO VIR REF NERIA DEL PACIFICO MANTA // EL COLORADO COLORADO 130216 MANABI</v>
          </cell>
          <cell r="M1301" t="str">
            <v/>
          </cell>
          <cell r="N1301" t="str">
            <v>0998048575</v>
          </cell>
          <cell r="O1301" t="str">
            <v>0998048575</v>
          </cell>
          <cell r="P1301" t="str">
            <v>130216</v>
          </cell>
          <cell r="Q1301" t="str">
            <v>MONTECRISTI</v>
          </cell>
          <cell r="R1301" t="str">
            <v>MANABI</v>
          </cell>
          <cell r="S1301" t="str">
            <v>MONTECRISTI</v>
          </cell>
          <cell r="T1301" t="str">
            <v>TRAMACO</v>
          </cell>
          <cell r="U1301" t="str">
            <v>FLEXNETUIO_PROVINCIA</v>
          </cell>
          <cell r="V1301">
            <v>1</v>
          </cell>
          <cell r="W1301">
            <v>11.3</v>
          </cell>
          <cell r="X1301" t="str">
            <v>HYCITE QUITO</v>
          </cell>
          <cell r="Y1301" t="str">
            <v>FLEX NET CALLE 28 DE JUNIO S/N Y GARCIA MORENO ENTRADA LLANO GRANDE</v>
          </cell>
        </row>
        <row r="1302">
          <cell r="A1302" t="str">
            <v>98762963</v>
          </cell>
          <cell r="B1302">
            <v>486640</v>
          </cell>
          <cell r="C1302" t="str">
            <v>98762963</v>
          </cell>
          <cell r="D1302" t="str">
            <v>HYCITE</v>
          </cell>
          <cell r="E1302" t="str">
            <v>DESPACHO</v>
          </cell>
          <cell r="F1302" t="str">
            <v>NORMAL</v>
          </cell>
          <cell r="G1302" t="str">
            <v>TFQ90667</v>
          </cell>
          <cell r="H1302">
            <v>44922</v>
          </cell>
          <cell r="I1302" t="str">
            <v>ENTREGADO</v>
          </cell>
          <cell r="J1302">
            <v>44923</v>
          </cell>
          <cell r="K1302" t="str">
            <v>LAURITA CHILLAGANA</v>
          </cell>
          <cell r="L1302" t="str">
            <v>AMALUZO Y CALLE B ARRIBA PARADA COLON CAMAL QUITO ** COMEDA LA FERROVIARIA 170604 PICHINCHA</v>
          </cell>
          <cell r="N1302" t="str">
            <v>0985571563</v>
          </cell>
          <cell r="O1302" t="str">
            <v>0985571563</v>
          </cell>
          <cell r="P1302" t="str">
            <v>170604</v>
          </cell>
          <cell r="Q1302" t="str">
            <v>QUITO</v>
          </cell>
          <cell r="R1302" t="str">
            <v>PICHINCHA</v>
          </cell>
          <cell r="S1302" t="str">
            <v>QUITO</v>
          </cell>
          <cell r="T1302" t="str">
            <v>FLEXTRANS UIO</v>
          </cell>
          <cell r="U1302" t="str">
            <v>FLEXNETUIO_LOCAL</v>
          </cell>
          <cell r="V1302">
            <v>3</v>
          </cell>
          <cell r="W1302">
            <v>28.7</v>
          </cell>
          <cell r="X1302" t="str">
            <v>HYCITE QUITO</v>
          </cell>
          <cell r="Y1302" t="str">
            <v>FLEX NET CALLE 28 DE JUNIO S/N Y GARCIA MORENO ENTRADA LLANO GRANDE</v>
          </cell>
        </row>
        <row r="1303">
          <cell r="A1303" t="str">
            <v>98763244</v>
          </cell>
          <cell r="B1303">
            <v>486641</v>
          </cell>
          <cell r="C1303" t="str">
            <v>98763244</v>
          </cell>
          <cell r="D1303" t="str">
            <v>HYCITE</v>
          </cell>
          <cell r="E1303" t="str">
            <v>DESPACHO</v>
          </cell>
          <cell r="F1303" t="str">
            <v>NORMAL</v>
          </cell>
          <cell r="G1303" t="str">
            <v>031002004134978</v>
          </cell>
          <cell r="H1303">
            <v>44922</v>
          </cell>
          <cell r="I1303" t="str">
            <v>INCIDENCIA</v>
          </cell>
          <cell r="J1303">
            <v>44923</v>
          </cell>
          <cell r="K1303" t="str">
            <v>RICARDO CHAVEZ BETANCOURT(D)</v>
          </cell>
          <cell r="L1303" t="str">
            <v>CDLA XIMENA 4 VILLA 1 BABAHOYO BABAHOYO  DOCTOR CAMILO PONCE 120102 LOS RIOS</v>
          </cell>
          <cell r="M1303" t="str">
            <v/>
          </cell>
          <cell r="N1303" t="str">
            <v>0991180072 / 986897067</v>
          </cell>
          <cell r="O1303" t="str">
            <v>0991180072 / 986897067</v>
          </cell>
          <cell r="P1303" t="str">
            <v>120102</v>
          </cell>
          <cell r="Q1303" t="str">
            <v>BABAHOYO</v>
          </cell>
          <cell r="R1303" t="str">
            <v>LOS RIOS</v>
          </cell>
          <cell r="S1303" t="str">
            <v>BABAHOYO</v>
          </cell>
          <cell r="T1303" t="str">
            <v>TRAMACO</v>
          </cell>
          <cell r="U1303" t="str">
            <v>FLEXNETUIO_PROVINCIA</v>
          </cell>
          <cell r="V1303">
            <v>1</v>
          </cell>
          <cell r="W1303">
            <v>2.5</v>
          </cell>
          <cell r="X1303" t="str">
            <v>HYCITE QUITO</v>
          </cell>
          <cell r="Y1303" t="str">
            <v>FLEX NET CALLE 28 DE JUNIO S/N Y GARCIA MORENO ENTRADA LLANO GRANDE</v>
          </cell>
        </row>
        <row r="1304">
          <cell r="A1304" t="str">
            <v>98763329</v>
          </cell>
          <cell r="B1304">
            <v>486642</v>
          </cell>
          <cell r="C1304" t="str">
            <v>98763329</v>
          </cell>
          <cell r="D1304" t="str">
            <v>HYCITE</v>
          </cell>
          <cell r="E1304" t="str">
            <v>DESPACHO</v>
          </cell>
          <cell r="F1304" t="str">
            <v>NORMAL</v>
          </cell>
          <cell r="G1304" t="str">
            <v>TF90668</v>
          </cell>
          <cell r="H1304">
            <v>44922</v>
          </cell>
          <cell r="I1304" t="str">
            <v>ENTREGADO</v>
          </cell>
          <cell r="J1304">
            <v>44923</v>
          </cell>
          <cell r="K1304" t="str">
            <v>FRANCISCO FELIPE CHACON KOUNFOK</v>
          </cell>
          <cell r="L1304" t="str">
            <v>ABEL CASTILLO 2537 Y ENTRE FRANCISCO SEGURA Y CRISTOBAL COLA,N GUAYAQUIL LETAMENDI 090304 GUAYAS</v>
          </cell>
          <cell r="M1304" t="str">
            <v/>
          </cell>
          <cell r="N1304" t="str">
            <v>0/ 0988989996  043872293</v>
          </cell>
          <cell r="O1304" t="str">
            <v>0/ 0988989996  043872293</v>
          </cell>
          <cell r="P1304" t="str">
            <v>090304</v>
          </cell>
          <cell r="Q1304" t="str">
            <v>GUAYAQUIL</v>
          </cell>
          <cell r="R1304" t="str">
            <v>GUAYAS</v>
          </cell>
          <cell r="S1304" t="str">
            <v>GUAYAQUIL</v>
          </cell>
          <cell r="T1304" t="str">
            <v>FLEXTRANS GYE</v>
          </cell>
          <cell r="U1304" t="str">
            <v>FLEXNETUIO_GYE</v>
          </cell>
          <cell r="V1304">
            <v>1</v>
          </cell>
          <cell r="W1304">
            <v>2.5</v>
          </cell>
          <cell r="X1304" t="str">
            <v>HYCITE QUITO</v>
          </cell>
          <cell r="Y1304" t="str">
            <v>FLEX NET CALLE 28 DE JUNIO S/N Y GARCIA MORENO ENTRADA LLANO GRANDE</v>
          </cell>
        </row>
        <row r="1305">
          <cell r="A1305" t="str">
            <v>98763500</v>
          </cell>
          <cell r="B1305">
            <v>486643</v>
          </cell>
          <cell r="C1305" t="str">
            <v>98763500</v>
          </cell>
          <cell r="D1305" t="str">
            <v>HYCITE</v>
          </cell>
          <cell r="E1305" t="str">
            <v>DESPACHO</v>
          </cell>
          <cell r="F1305" t="str">
            <v>NORMAL</v>
          </cell>
          <cell r="G1305" t="str">
            <v>TFQ90669</v>
          </cell>
          <cell r="H1305">
            <v>44922</v>
          </cell>
          <cell r="I1305" t="str">
            <v>INCIDENCIA</v>
          </cell>
          <cell r="J1305">
            <v>44923</v>
          </cell>
          <cell r="K1305" t="str">
            <v>ESTEBAN TORRES</v>
          </cell>
          <cell r="L1305" t="str">
            <v>PASAJE TIMASA CASA 22 Y MANUELA SAENZ CONJ EL ALCANTILADO QUITO//NAYON NAYON 170530 PICHINCHA</v>
          </cell>
          <cell r="M1305" t="str">
            <v/>
          </cell>
          <cell r="N1305" t="str">
            <v>0994648750</v>
          </cell>
          <cell r="O1305" t="str">
            <v>0994648750</v>
          </cell>
          <cell r="P1305" t="str">
            <v>170530</v>
          </cell>
          <cell r="Q1305" t="str">
            <v>QUITO</v>
          </cell>
          <cell r="R1305" t="str">
            <v>PICHINCHA</v>
          </cell>
          <cell r="S1305" t="str">
            <v>NAYON - RANCHO SAN FRANCISCO - EL VALLE - URB. MIRAVALLE</v>
          </cell>
          <cell r="T1305" t="str">
            <v>FLEXTRANS UIO</v>
          </cell>
          <cell r="U1305" t="str">
            <v>FLEXNETUIO_LOCAL</v>
          </cell>
          <cell r="V1305">
            <v>1</v>
          </cell>
          <cell r="W1305">
            <v>8.4</v>
          </cell>
          <cell r="X1305" t="str">
            <v>HYCITE QUITO</v>
          </cell>
          <cell r="Y1305" t="str">
            <v>FLEX NET CALLE 28 DE JUNIO S/N Y GARCIA MORENO ENTRADA LLANO GRANDE</v>
          </cell>
        </row>
        <row r="1306">
          <cell r="A1306" t="str">
            <v>98764136</v>
          </cell>
          <cell r="B1306">
            <v>486644</v>
          </cell>
          <cell r="C1306" t="str">
            <v>98764136</v>
          </cell>
          <cell r="D1306" t="str">
            <v>HYCITE</v>
          </cell>
          <cell r="E1306" t="str">
            <v>DESPACHO</v>
          </cell>
          <cell r="F1306" t="str">
            <v>NORMAL</v>
          </cell>
          <cell r="G1306" t="str">
            <v>TF90778</v>
          </cell>
          <cell r="H1306">
            <v>44922</v>
          </cell>
          <cell r="I1306" t="str">
            <v>INCIDENCIA</v>
          </cell>
          <cell r="J1306">
            <v>44923</v>
          </cell>
          <cell r="K1306" t="str">
            <v>LEONARDO LINDAO</v>
          </cell>
          <cell r="L1306" t="str">
            <v>URBANIZACION ECOCITY MZA 42 48 MAZ 4248 SOL 2 GUAYAQUIL// PASCUALES 090808 GUAYAS</v>
          </cell>
          <cell r="N1306" t="str">
            <v>0978931353 / 046854212</v>
          </cell>
          <cell r="O1306" t="str">
            <v>0978931353 / 046854212</v>
          </cell>
          <cell r="P1306" t="str">
            <v>090808</v>
          </cell>
          <cell r="Q1306" t="str">
            <v>GUAYAQUIL</v>
          </cell>
          <cell r="R1306" t="str">
            <v>GUAYAS</v>
          </cell>
          <cell r="S1306" t="str">
            <v>GUAYAQUIL</v>
          </cell>
          <cell r="T1306" t="str">
            <v>ITSACOURIER</v>
          </cell>
          <cell r="U1306" t="str">
            <v>FLEXNETUIO_GYE</v>
          </cell>
          <cell r="V1306">
            <v>2</v>
          </cell>
          <cell r="W1306">
            <v>24.7</v>
          </cell>
          <cell r="X1306" t="str">
            <v>HYCITE QUITO</v>
          </cell>
          <cell r="Y1306" t="str">
            <v>FLEX NET CALLE 28 DE JUNIO S/N Y GARCIA MORENO ENTRADA LLANO GRANDE</v>
          </cell>
        </row>
        <row r="1307">
          <cell r="A1307" t="str">
            <v>98765547</v>
          </cell>
          <cell r="B1307">
            <v>486645</v>
          </cell>
          <cell r="C1307" t="str">
            <v>98765547</v>
          </cell>
          <cell r="D1307" t="str">
            <v>HYCITE</v>
          </cell>
          <cell r="E1307" t="str">
            <v>DESPACHO</v>
          </cell>
          <cell r="F1307" t="str">
            <v>NORMAL</v>
          </cell>
          <cell r="G1307" t="str">
            <v>TF90671</v>
          </cell>
          <cell r="H1307">
            <v>44922</v>
          </cell>
          <cell r="I1307" t="str">
            <v>INCIDENCIA</v>
          </cell>
          <cell r="J1307">
            <v>44923</v>
          </cell>
          <cell r="K1307" t="str">
            <v>LISSETTE MINO</v>
          </cell>
          <cell r="L1307" t="str">
            <v>VERGELES 3 ETAPA MZ 99 SL 17 FRENTE A TIENDA 2 HERMANAS GUAYAQUIL / NORTE TARQUI 090104 GUAYAS</v>
          </cell>
          <cell r="N1307" t="str">
            <v>0998690698 / 980235104</v>
          </cell>
          <cell r="O1307" t="str">
            <v>0998690698 / 980235104</v>
          </cell>
          <cell r="P1307" t="str">
            <v>090104</v>
          </cell>
          <cell r="Q1307" t="str">
            <v>GUAYAQUIL</v>
          </cell>
          <cell r="R1307" t="str">
            <v>GUAYAS</v>
          </cell>
          <cell r="S1307" t="str">
            <v>GUAYAQUIL - PUNA - CAMPO ALEGRE</v>
          </cell>
          <cell r="T1307" t="str">
            <v>ITSACOURIER</v>
          </cell>
          <cell r="U1307" t="str">
            <v>FLEXNETUIO_GYE</v>
          </cell>
          <cell r="V1307">
            <v>1</v>
          </cell>
          <cell r="W1307">
            <v>8.8000000000000007</v>
          </cell>
          <cell r="X1307" t="str">
            <v>HYCITE QUITO</v>
          </cell>
          <cell r="Y1307" t="str">
            <v>FLEX NET CALLE 28 DE JUNIO S/N Y GARCIA MORENO ENTRADA LLANO GRANDE</v>
          </cell>
        </row>
        <row r="1308">
          <cell r="A1308" t="str">
            <v>98766903</v>
          </cell>
          <cell r="B1308">
            <v>486646</v>
          </cell>
          <cell r="C1308" t="str">
            <v>98766903</v>
          </cell>
          <cell r="D1308" t="str">
            <v>HYCITE</v>
          </cell>
          <cell r="E1308" t="str">
            <v>DESPACHO</v>
          </cell>
          <cell r="F1308" t="str">
            <v>NORMAL</v>
          </cell>
          <cell r="G1308" t="str">
            <v>031002004135005</v>
          </cell>
          <cell r="H1308">
            <v>44922</v>
          </cell>
          <cell r="I1308" t="str">
            <v>ENTREGADO</v>
          </cell>
          <cell r="J1308">
            <v>44923</v>
          </cell>
          <cell r="K1308" t="str">
            <v>SONIA FLORES</v>
          </cell>
          <cell r="L1308" t="str">
            <v>AVENIDA REALES TAMARINDOS ENTRADA CANCHA CHINO MORAN - FRENTE URB REY SAUL PORTOVIEJO // EL NEGRITAL 18 DE OCTUBRE 130103 MANABI</v>
          </cell>
          <cell r="M1308" t="str">
            <v/>
          </cell>
          <cell r="N1308" t="str">
            <v>0982643073</v>
          </cell>
          <cell r="O1308" t="str">
            <v>0982643073</v>
          </cell>
          <cell r="P1308" t="str">
            <v>130103</v>
          </cell>
          <cell r="Q1308" t="str">
            <v>PORTOVIEJO</v>
          </cell>
          <cell r="R1308" t="str">
            <v>MANABI</v>
          </cell>
          <cell r="S1308" t="str">
            <v>PORTOVIEJO</v>
          </cell>
          <cell r="T1308" t="str">
            <v>TRAMACO</v>
          </cell>
          <cell r="U1308" t="str">
            <v>FLEXNETUIO_PROVINCIA</v>
          </cell>
          <cell r="V1308">
            <v>1</v>
          </cell>
          <cell r="W1308">
            <v>3</v>
          </cell>
          <cell r="X1308" t="str">
            <v>HYCITE QUITO</v>
          </cell>
          <cell r="Y1308" t="str">
            <v>FLEX NET CALLE 28 DE JUNIO S/N Y GARCIA MORENO ENTRADA LLANO GRANDE</v>
          </cell>
        </row>
        <row r="1309">
          <cell r="A1309" t="str">
            <v>98767587</v>
          </cell>
          <cell r="B1309">
            <v>486647</v>
          </cell>
          <cell r="C1309" t="str">
            <v>98767587</v>
          </cell>
          <cell r="D1309" t="str">
            <v>HYCITE</v>
          </cell>
          <cell r="E1309" t="str">
            <v>DESPACHO</v>
          </cell>
          <cell r="F1309" t="str">
            <v>NORMAL</v>
          </cell>
          <cell r="G1309" t="str">
            <v>031002004135006</v>
          </cell>
          <cell r="H1309">
            <v>44922</v>
          </cell>
          <cell r="I1309" t="str">
            <v>ENTREGADO</v>
          </cell>
          <cell r="J1309">
            <v>44923</v>
          </cell>
          <cell r="K1309" t="str">
            <v>SARA VACA</v>
          </cell>
          <cell r="L1309" t="str">
            <v>AV EL RETORNO Y PRINCESA PACHA CONJ PASEO DEL RETORNO 1 CASA 16 IBARRA // SANTA LUCIA CARANQUI 100108 IMBABURA</v>
          </cell>
          <cell r="M1309" t="str">
            <v/>
          </cell>
          <cell r="N1309" t="str">
            <v>0960507698 / 066205013</v>
          </cell>
          <cell r="O1309" t="str">
            <v>0960507698 / 066205013</v>
          </cell>
          <cell r="P1309" t="str">
            <v>100108</v>
          </cell>
          <cell r="Q1309" t="str">
            <v>IBARRA</v>
          </cell>
          <cell r="R1309" t="str">
            <v>IMBABURA</v>
          </cell>
          <cell r="S1309" t="str">
            <v>SAN MIGUEL DE IBARRA</v>
          </cell>
          <cell r="T1309" t="str">
            <v>TRAMACO</v>
          </cell>
          <cell r="U1309" t="str">
            <v>FLEXNETUIO_PROVINCIA</v>
          </cell>
          <cell r="V1309">
            <v>1</v>
          </cell>
          <cell r="W1309">
            <v>9</v>
          </cell>
          <cell r="X1309" t="str">
            <v>HYCITE QUITO</v>
          </cell>
          <cell r="Y1309" t="str">
            <v>FLEX NET CALLE 28 DE JUNIO S/N Y GARCIA MORENO ENTRADA LLANO GRANDE</v>
          </cell>
        </row>
        <row r="1310">
          <cell r="A1310" t="str">
            <v>98769476</v>
          </cell>
          <cell r="B1310">
            <v>486648</v>
          </cell>
          <cell r="C1310" t="str">
            <v>98769476</v>
          </cell>
          <cell r="D1310" t="str">
            <v>HYCITE</v>
          </cell>
          <cell r="E1310" t="str">
            <v>DESPACHO</v>
          </cell>
          <cell r="F1310" t="str">
            <v>NORMAL</v>
          </cell>
          <cell r="G1310" t="str">
            <v>TFQ90672</v>
          </cell>
          <cell r="H1310">
            <v>44922</v>
          </cell>
          <cell r="I1310" t="str">
            <v>ENTREGADO</v>
          </cell>
          <cell r="J1310">
            <v>44923</v>
          </cell>
          <cell r="K1310" t="str">
            <v>ALAN FLORES</v>
          </cell>
          <cell r="L1310" t="str">
            <v>RIO COFANES 328 Y BARTOLOME DE SEGOVIA A LADO GASOLINERA TERPEL QUITO JIPIJAPA 170501 PICHINCHA</v>
          </cell>
          <cell r="M1310" t="str">
            <v/>
          </cell>
          <cell r="N1310" t="str">
            <v>0939464109</v>
          </cell>
          <cell r="O1310" t="str">
            <v>0939464109</v>
          </cell>
          <cell r="P1310" t="str">
            <v>170501</v>
          </cell>
          <cell r="Q1310" t="str">
            <v>QUITO</v>
          </cell>
          <cell r="R1310" t="str">
            <v>PICHINCHA</v>
          </cell>
          <cell r="S1310" t="str">
            <v>QUITO</v>
          </cell>
          <cell r="T1310" t="str">
            <v>FLEXTRANS UIO</v>
          </cell>
          <cell r="U1310" t="str">
            <v>FLEXNETUIO_LOCAL</v>
          </cell>
          <cell r="V1310">
            <v>1</v>
          </cell>
          <cell r="W1310">
            <v>9.9</v>
          </cell>
          <cell r="X1310" t="str">
            <v>HYCITE QUITO</v>
          </cell>
          <cell r="Y1310" t="str">
            <v>FLEX NET CALLE 28 DE JUNIO S/N Y GARCIA MORENO ENTRADA LLANO GRANDE</v>
          </cell>
        </row>
        <row r="1311">
          <cell r="A1311" t="str">
            <v>98771123</v>
          </cell>
          <cell r="B1311">
            <v>486649</v>
          </cell>
          <cell r="C1311" t="str">
            <v>98771123</v>
          </cell>
          <cell r="D1311" t="str">
            <v>HYCITE</v>
          </cell>
          <cell r="E1311" t="str">
            <v>DESPACHO</v>
          </cell>
          <cell r="F1311" t="str">
            <v>NORMAL</v>
          </cell>
          <cell r="G1311" t="str">
            <v>TF90673</v>
          </cell>
          <cell r="H1311">
            <v>44922</v>
          </cell>
          <cell r="I1311" t="str">
            <v>ENTREGADO</v>
          </cell>
          <cell r="J1311">
            <v>44923</v>
          </cell>
          <cell r="K1311" t="str">
            <v>JENNIFFER BARBERAN</v>
          </cell>
          <cell r="L1311" t="str">
            <v>CLL 11 FEDERICO GODIN Y CAMILO DESTRUGE # 1641 GUAYAQUIL // SUR OESTE LETAMENDI 090306 GUAYAS</v>
          </cell>
          <cell r="M1311" t="str">
            <v/>
          </cell>
          <cell r="N1311" t="str">
            <v>0984834326 / 042359535</v>
          </cell>
          <cell r="O1311" t="str">
            <v>0984834326 / 042359535</v>
          </cell>
          <cell r="P1311" t="str">
            <v>090306</v>
          </cell>
          <cell r="Q1311" t="str">
            <v>GUAYAQUIL</v>
          </cell>
          <cell r="R1311" t="str">
            <v>GUAYAS</v>
          </cell>
          <cell r="S1311" t="str">
            <v>GUAYAQUIL</v>
          </cell>
          <cell r="T1311" t="str">
            <v>FLEXTRANS GYE</v>
          </cell>
          <cell r="U1311" t="str">
            <v>FLEXNETUIO_GYE</v>
          </cell>
          <cell r="V1311">
            <v>1</v>
          </cell>
          <cell r="W1311">
            <v>15.1</v>
          </cell>
          <cell r="X1311" t="str">
            <v>HYCITE QUITO</v>
          </cell>
          <cell r="Y1311" t="str">
            <v>FLEX NET CALLE 28 DE JUNIO S/N Y GARCIA MORENO ENTRADA LLANO GRANDE</v>
          </cell>
        </row>
        <row r="1312">
          <cell r="A1312" t="str">
            <v>98771134</v>
          </cell>
          <cell r="B1312">
            <v>486650</v>
          </cell>
          <cell r="C1312" t="str">
            <v>98771134</v>
          </cell>
          <cell r="D1312" t="str">
            <v>HYCITE</v>
          </cell>
          <cell r="E1312" t="str">
            <v>DESPACHO</v>
          </cell>
          <cell r="F1312" t="str">
            <v>NORMAL</v>
          </cell>
          <cell r="G1312" t="str">
            <v>TF90779</v>
          </cell>
          <cell r="H1312">
            <v>44922</v>
          </cell>
          <cell r="I1312" t="str">
            <v>ENTREGADO</v>
          </cell>
          <cell r="J1312">
            <v>44923</v>
          </cell>
          <cell r="K1312" t="str">
            <v>HECTOR VILLON</v>
          </cell>
          <cell r="L1312" t="str">
            <v>CALLE 17 AVA Y CALLE H DIAGNAL AL BANCO DEL BARRIO GUAYAQUIL // SUR OESTE FEBRES CORDERO 090407 GUAYAS</v>
          </cell>
          <cell r="N1312" t="str">
            <v>0988146375</v>
          </cell>
          <cell r="O1312" t="str">
            <v>0988146375</v>
          </cell>
          <cell r="P1312" t="str">
            <v>GUAYAQUIL</v>
          </cell>
          <cell r="Q1312" t="str">
            <v>GUAYAQUIL</v>
          </cell>
          <cell r="R1312" t="str">
            <v>GUAYAS</v>
          </cell>
          <cell r="T1312" t="str">
            <v>FLEXTRANS GYE</v>
          </cell>
          <cell r="U1312" t="str">
            <v>FLEXNETUIO_GYE</v>
          </cell>
          <cell r="V1312">
            <v>2</v>
          </cell>
          <cell r="W1312">
            <v>18.2</v>
          </cell>
          <cell r="X1312" t="str">
            <v>HYCITE QUITO</v>
          </cell>
          <cell r="Y1312" t="str">
            <v>FLEX NET CALLE 28 DE JUNIO S/N Y GARCIA MORENO ENTRADA LLANO GRANDE</v>
          </cell>
        </row>
        <row r="1313">
          <cell r="A1313" t="str">
            <v>98771785</v>
          </cell>
          <cell r="B1313">
            <v>486651</v>
          </cell>
          <cell r="C1313" t="str">
            <v>98771785</v>
          </cell>
          <cell r="D1313" t="str">
            <v>HYCITE</v>
          </cell>
          <cell r="E1313" t="str">
            <v>DESPACHO</v>
          </cell>
          <cell r="F1313" t="str">
            <v>NORMAL</v>
          </cell>
          <cell r="G1313" t="str">
            <v>TF90675</v>
          </cell>
          <cell r="H1313">
            <v>44922</v>
          </cell>
          <cell r="I1313" t="str">
            <v>EN_TRANSITO</v>
          </cell>
          <cell r="J1313">
            <v>44923</v>
          </cell>
          <cell r="K1313" t="str">
            <v>EDUARDO REYES</v>
          </cell>
          <cell r="L1313" t="str">
            <v>CDLA HUAVICAVILCA MZ DI 5 SOLAR 10 PEATONAL FRENTE A LA IGLESIA BOEN GUAYAQUIL//GUAYAQUIL XIMENA 090203 GUAYAS</v>
          </cell>
          <cell r="M1313" t="str">
            <v/>
          </cell>
          <cell r="N1313" t="str">
            <v>0991346640</v>
          </cell>
          <cell r="O1313" t="str">
            <v>0991346640</v>
          </cell>
          <cell r="P1313" t="str">
            <v>090203</v>
          </cell>
          <cell r="Q1313" t="str">
            <v>GUAYAQUIL</v>
          </cell>
          <cell r="R1313" t="str">
            <v>GUAYAS</v>
          </cell>
          <cell r="S1313" t="str">
            <v>GUAYAQUIL</v>
          </cell>
          <cell r="T1313" t="str">
            <v>FLEXTRANS GYE</v>
          </cell>
          <cell r="U1313" t="str">
            <v>FLEXNETUIO_GYE</v>
          </cell>
          <cell r="V1313">
            <v>1</v>
          </cell>
          <cell r="W1313">
            <v>6</v>
          </cell>
          <cell r="X1313" t="str">
            <v>HYCITE QUITO</v>
          </cell>
          <cell r="Y1313" t="str">
            <v>FLEX NET CALLE 28 DE JUNIO S/N Y GARCIA MORENO ENTRADA LLANO GRANDE</v>
          </cell>
        </row>
        <row r="1314">
          <cell r="A1314" t="str">
            <v>98771856</v>
          </cell>
          <cell r="B1314">
            <v>486652</v>
          </cell>
          <cell r="C1314" t="str">
            <v>98771856</v>
          </cell>
          <cell r="D1314" t="str">
            <v>HYCITE</v>
          </cell>
          <cell r="E1314" t="str">
            <v>DESPACHO</v>
          </cell>
          <cell r="F1314" t="str">
            <v>NORMAL</v>
          </cell>
          <cell r="G1314" t="str">
            <v>TFQ90676</v>
          </cell>
          <cell r="H1314">
            <v>44922</v>
          </cell>
          <cell r="I1314" t="str">
            <v>ENTREGADO</v>
          </cell>
          <cell r="J1314">
            <v>44923</v>
          </cell>
          <cell r="K1314" t="str">
            <v>FANNY GUERRERO</v>
          </cell>
          <cell r="L1314" t="str">
            <v>JHON HARMAN E6-244 CALLE 20 DE ENERO TIENDA VIVERES LOJA QUITO//FERROVIARIA BAJA ELOY ALFARO 170604 PICHINCHA</v>
          </cell>
          <cell r="M1314" t="str">
            <v/>
          </cell>
          <cell r="N1314" t="str">
            <v>0978807892 / 022641102</v>
          </cell>
          <cell r="O1314" t="str">
            <v>0978807892 / 022641102</v>
          </cell>
          <cell r="P1314" t="str">
            <v>170604</v>
          </cell>
          <cell r="Q1314" t="str">
            <v>QUITO</v>
          </cell>
          <cell r="R1314" t="str">
            <v>PICHINCHA</v>
          </cell>
          <cell r="S1314" t="str">
            <v>QUITO</v>
          </cell>
          <cell r="T1314" t="str">
            <v>FLEXTRANS UIO</v>
          </cell>
          <cell r="U1314" t="str">
            <v>FLEXNETUIO_LOCAL</v>
          </cell>
          <cell r="V1314">
            <v>1</v>
          </cell>
          <cell r="W1314">
            <v>1.6</v>
          </cell>
          <cell r="X1314" t="str">
            <v>HYCITE QUITO</v>
          </cell>
          <cell r="Y1314" t="str">
            <v>FLEX NET CALLE 28 DE JUNIO S/N Y GARCIA MORENO ENTRADA LLANO GRANDE</v>
          </cell>
        </row>
        <row r="1315">
          <cell r="A1315" t="str">
            <v>98772105</v>
          </cell>
          <cell r="B1315">
            <v>486653</v>
          </cell>
          <cell r="C1315" t="str">
            <v>98772105</v>
          </cell>
          <cell r="D1315" t="str">
            <v>HYCITE</v>
          </cell>
          <cell r="E1315" t="str">
            <v>DESPACHO</v>
          </cell>
          <cell r="F1315" t="str">
            <v>NORMAL</v>
          </cell>
          <cell r="G1315" t="str">
            <v>TF90677</v>
          </cell>
          <cell r="H1315">
            <v>44922</v>
          </cell>
          <cell r="I1315" t="str">
            <v>EN_TRANSITO</v>
          </cell>
          <cell r="J1315">
            <v>44923</v>
          </cell>
          <cell r="K1315" t="str">
            <v>MAURO MARTINEZ</v>
          </cell>
          <cell r="L1315" t="str">
            <v>MZ 23 VILLA 7 DG FARMACIA CRUZ A GUAYAQYUIL // SUR XIMENA 090107 GUAYAS</v>
          </cell>
          <cell r="N1315" t="str">
            <v>0978668711</v>
          </cell>
          <cell r="O1315" t="str">
            <v>0978668711</v>
          </cell>
          <cell r="P1315" t="str">
            <v>090107</v>
          </cell>
          <cell r="Q1315" t="str">
            <v>GUAYAQUIL</v>
          </cell>
          <cell r="R1315" t="str">
            <v>GUAYAS</v>
          </cell>
          <cell r="S1315" t="str">
            <v>GUAYAQUIL</v>
          </cell>
          <cell r="T1315" t="str">
            <v>FLEXTRANS GYE</v>
          </cell>
          <cell r="U1315" t="str">
            <v>FLEXNETUIO_GYE</v>
          </cell>
          <cell r="V1315">
            <v>1</v>
          </cell>
          <cell r="W1315">
            <v>4</v>
          </cell>
          <cell r="X1315" t="str">
            <v>HYCITE QUITO</v>
          </cell>
          <cell r="Y1315" t="str">
            <v>FLEX NET CALLE 28 DE JUNIO S/N Y GARCIA MORENO ENTRADA LLANO GRANDE</v>
          </cell>
        </row>
        <row r="1316">
          <cell r="A1316" t="str">
            <v>98772260</v>
          </cell>
          <cell r="B1316">
            <v>486654</v>
          </cell>
          <cell r="C1316" t="str">
            <v>98772260</v>
          </cell>
          <cell r="D1316" t="str">
            <v>HYCITE</v>
          </cell>
          <cell r="E1316" t="str">
            <v>DESPACHO</v>
          </cell>
          <cell r="F1316" t="str">
            <v>NORMAL</v>
          </cell>
          <cell r="G1316" t="str">
            <v>031002004135007</v>
          </cell>
          <cell r="H1316">
            <v>44922</v>
          </cell>
          <cell r="I1316" t="str">
            <v>ENTREGADO</v>
          </cell>
          <cell r="J1316">
            <v>44923</v>
          </cell>
          <cell r="K1316" t="str">
            <v>MARTHA ACOSTA</v>
          </cell>
          <cell r="L1316" t="str">
            <v>MARIANO ACOSTA 2952 MANUELA SAENZ GASOLINERA LA FLORIDA IBARRA/LA FLORIDA SAN FRANCISCO 100102 IMBABURA</v>
          </cell>
          <cell r="M1316" t="str">
            <v/>
          </cell>
          <cell r="N1316" t="str">
            <v>0997641660 / 072658491</v>
          </cell>
          <cell r="O1316" t="str">
            <v>0997641660 / 072658491</v>
          </cell>
          <cell r="P1316" t="str">
            <v>100102</v>
          </cell>
          <cell r="Q1316" t="str">
            <v>IBARRA</v>
          </cell>
          <cell r="R1316" t="str">
            <v>IMBABURA</v>
          </cell>
          <cell r="S1316" t="str">
            <v>SAN MIGUEL DE IBARRA</v>
          </cell>
          <cell r="T1316" t="str">
            <v>TRAMACO</v>
          </cell>
          <cell r="U1316" t="str">
            <v>FLEXNETUIO_PROVINCIA</v>
          </cell>
          <cell r="V1316">
            <v>1</v>
          </cell>
          <cell r="W1316">
            <v>9.6</v>
          </cell>
          <cell r="X1316" t="str">
            <v>HYCITE QUITO</v>
          </cell>
          <cell r="Y1316" t="str">
            <v>FLEX NET CALLE 28 DE JUNIO S/N Y GARCIA MORENO ENTRADA LLANO GRANDE</v>
          </cell>
        </row>
        <row r="1317">
          <cell r="A1317" t="str">
            <v>98772292</v>
          </cell>
          <cell r="B1317">
            <v>486655</v>
          </cell>
          <cell r="C1317" t="str">
            <v>98772292</v>
          </cell>
          <cell r="D1317" t="str">
            <v>HYCITE</v>
          </cell>
          <cell r="E1317" t="str">
            <v>DESPACHO</v>
          </cell>
          <cell r="F1317" t="str">
            <v>NORMAL</v>
          </cell>
          <cell r="G1317" t="str">
            <v>TF90678</v>
          </cell>
          <cell r="H1317">
            <v>44922</v>
          </cell>
          <cell r="I1317" t="str">
            <v>ENTREGADO</v>
          </cell>
          <cell r="J1317">
            <v>44923</v>
          </cell>
          <cell r="K1317" t="str">
            <v>MARITZA MOLINA</v>
          </cell>
          <cell r="L1317" t="str">
            <v>BASTION POPULAR BQ 3 MZ 841 SL 18 CASA ESQUINERA 1 PISO GUAYAQUIL NORTE PASCUALES 090705 GUAYAS</v>
          </cell>
          <cell r="M1317" t="str">
            <v/>
          </cell>
          <cell r="N1317" t="str">
            <v>0989640923</v>
          </cell>
          <cell r="O1317" t="str">
            <v>0989640923</v>
          </cell>
          <cell r="P1317" t="str">
            <v>090705</v>
          </cell>
          <cell r="Q1317" t="str">
            <v>GUAYAQUIL</v>
          </cell>
          <cell r="R1317" t="str">
            <v>GUAYAS</v>
          </cell>
          <cell r="S1317" t="str">
            <v>GUAYAQUIL</v>
          </cell>
          <cell r="T1317" t="str">
            <v>ITSACOURIER</v>
          </cell>
          <cell r="U1317" t="str">
            <v>FLEXNETUIO_GYE</v>
          </cell>
          <cell r="V1317">
            <v>1</v>
          </cell>
          <cell r="W1317">
            <v>6.1</v>
          </cell>
          <cell r="X1317" t="str">
            <v>HYCITE QUITO</v>
          </cell>
          <cell r="Y1317" t="str">
            <v>FLEX NET CALLE 28 DE JUNIO S/N Y GARCIA MORENO ENTRADA LLANO GRANDE</v>
          </cell>
        </row>
        <row r="1318">
          <cell r="A1318" t="str">
            <v>98772469</v>
          </cell>
          <cell r="B1318">
            <v>486656</v>
          </cell>
          <cell r="C1318" t="str">
            <v>98772469</v>
          </cell>
          <cell r="D1318" t="str">
            <v>HYCITE</v>
          </cell>
          <cell r="E1318" t="str">
            <v>DESPACHO</v>
          </cell>
          <cell r="F1318" t="str">
            <v>NORMAL</v>
          </cell>
          <cell r="G1318" t="str">
            <v>TFQ90679</v>
          </cell>
          <cell r="H1318">
            <v>44922</v>
          </cell>
          <cell r="I1318" t="str">
            <v>ENTREGADO</v>
          </cell>
          <cell r="J1318">
            <v>44923</v>
          </cell>
          <cell r="K1318" t="str">
            <v>GALO RUBIO</v>
          </cell>
          <cell r="L1318" t="str">
            <v>DELFIN TRIVINO S12 - 164 Y WILLIAM SHUNK FRENTE AL COLEGIO MARIA MASARELLO QUITO // EL RECREO CHIMBACALLE 170604 PICHINCHA</v>
          </cell>
          <cell r="M1318" t="str">
            <v/>
          </cell>
          <cell r="N1318" t="str">
            <v>0987292370 / 022614725</v>
          </cell>
          <cell r="O1318" t="str">
            <v>0987292370 / 022614725</v>
          </cell>
          <cell r="P1318" t="str">
            <v>170604</v>
          </cell>
          <cell r="Q1318" t="str">
            <v>QUITO</v>
          </cell>
          <cell r="R1318" t="str">
            <v>PICHINCHA</v>
          </cell>
          <cell r="S1318" t="str">
            <v>QUITO</v>
          </cell>
          <cell r="T1318" t="str">
            <v>FLEXTRANS UIO</v>
          </cell>
          <cell r="U1318" t="str">
            <v>FLEXNETUIO_LOCAL</v>
          </cell>
          <cell r="V1318">
            <v>1</v>
          </cell>
          <cell r="W1318">
            <v>2.4</v>
          </cell>
          <cell r="X1318" t="str">
            <v>HYCITE QUITO</v>
          </cell>
          <cell r="Y1318" t="str">
            <v>FLEX NET CALLE 28 DE JUNIO S/N Y GARCIA MORENO ENTRADA LLANO GRANDE</v>
          </cell>
        </row>
        <row r="1319">
          <cell r="A1319" t="str">
            <v>98772555</v>
          </cell>
          <cell r="B1319">
            <v>486657</v>
          </cell>
          <cell r="C1319" t="str">
            <v>98772555</v>
          </cell>
          <cell r="D1319" t="str">
            <v>HYCITE</v>
          </cell>
          <cell r="E1319" t="str">
            <v>DESPACHO</v>
          </cell>
          <cell r="F1319" t="str">
            <v>NORMAL</v>
          </cell>
          <cell r="G1319" t="str">
            <v>TF90680</v>
          </cell>
          <cell r="H1319">
            <v>44922</v>
          </cell>
          <cell r="I1319" t="str">
            <v>ENTREGADO</v>
          </cell>
          <cell r="J1319">
            <v>44923</v>
          </cell>
          <cell r="K1319" t="str">
            <v>NARCISA HIDALGO</v>
          </cell>
          <cell r="L1319" t="str">
            <v>GUERRERO MARTINEZ 2830 Y TEATRO DE NOVIEMBRE GUAYAQUIL- SUROESTE LETAMENDI 090301 GUAYAS</v>
          </cell>
          <cell r="M1319" t="str">
            <v/>
          </cell>
          <cell r="N1319" t="str">
            <v>0990719367 / 985283403</v>
          </cell>
          <cell r="O1319" t="str">
            <v>0990719367 / 985283403</v>
          </cell>
          <cell r="P1319" t="str">
            <v>090301</v>
          </cell>
          <cell r="Q1319" t="str">
            <v>GUAYAQUIL</v>
          </cell>
          <cell r="R1319" t="str">
            <v>GUAYAS</v>
          </cell>
          <cell r="S1319" t="str">
            <v>GUAYAQUIL</v>
          </cell>
          <cell r="T1319" t="str">
            <v>FLEXTRANS GYE</v>
          </cell>
          <cell r="U1319" t="str">
            <v>FLEXNETUIO_GYE</v>
          </cell>
          <cell r="V1319">
            <v>1</v>
          </cell>
          <cell r="W1319">
            <v>4</v>
          </cell>
          <cell r="X1319" t="str">
            <v>HYCITE QUITO</v>
          </cell>
          <cell r="Y1319" t="str">
            <v>FLEX NET CALLE 28 DE JUNIO S/N Y GARCIA MORENO ENTRADA LLANO GRANDE</v>
          </cell>
        </row>
        <row r="1320">
          <cell r="A1320" t="str">
            <v>98772741</v>
          </cell>
          <cell r="B1320">
            <v>486658</v>
          </cell>
          <cell r="C1320" t="str">
            <v>98772741</v>
          </cell>
          <cell r="D1320" t="str">
            <v>HYCITE</v>
          </cell>
          <cell r="E1320" t="str">
            <v>DESPACHO</v>
          </cell>
          <cell r="F1320" t="str">
            <v>NORMAL</v>
          </cell>
          <cell r="G1320" t="str">
            <v>031002004135008</v>
          </cell>
          <cell r="H1320">
            <v>44922</v>
          </cell>
          <cell r="I1320" t="str">
            <v>ENTREGADO</v>
          </cell>
          <cell r="J1320">
            <v>44923</v>
          </cell>
          <cell r="K1320" t="str">
            <v>LOURDES GARCIA</v>
          </cell>
          <cell r="L1320" t="str">
            <v>24 DE MAYO Y JUAN MONTALVO FRENTE A FERRETERIA ROSITA ESPEJO // BARRIO CENTRO SAN ISIDRO 040301 CARCHI</v>
          </cell>
          <cell r="M1320" t="str">
            <v/>
          </cell>
          <cell r="N1320" t="str">
            <v>0939133536 / 062974015</v>
          </cell>
          <cell r="O1320" t="str">
            <v>0939133536 / 062974015</v>
          </cell>
          <cell r="P1320" t="str">
            <v>040301</v>
          </cell>
          <cell r="Q1320" t="str">
            <v>ESPEJO</v>
          </cell>
          <cell r="R1320" t="str">
            <v>CARCHI</v>
          </cell>
          <cell r="S1320" t="str">
            <v>EL ANGEL - INGUEZA - LA LIBERTAD (ALIZO) - SAN ISIDRO</v>
          </cell>
          <cell r="T1320" t="str">
            <v>TRAMACO</v>
          </cell>
          <cell r="U1320" t="str">
            <v>FLEXNETUIO_PROVINCIA</v>
          </cell>
          <cell r="V1320">
            <v>1</v>
          </cell>
          <cell r="W1320">
            <v>5.7</v>
          </cell>
          <cell r="X1320" t="str">
            <v>HYCITE QUITO</v>
          </cell>
          <cell r="Y1320" t="str">
            <v>FLEX NET CALLE 28 DE JUNIO S/N Y GARCIA MORENO ENTRADA LLANO GRANDE</v>
          </cell>
        </row>
        <row r="1321">
          <cell r="A1321" t="str">
            <v>98772755</v>
          </cell>
          <cell r="B1321">
            <v>486659</v>
          </cell>
          <cell r="C1321" t="str">
            <v>98772755</v>
          </cell>
          <cell r="D1321" t="str">
            <v>HYCITE</v>
          </cell>
          <cell r="E1321" t="str">
            <v>DESPACHO</v>
          </cell>
          <cell r="F1321" t="str">
            <v>NORMAL</v>
          </cell>
          <cell r="G1321" t="str">
            <v>TF90681</v>
          </cell>
          <cell r="H1321">
            <v>44922</v>
          </cell>
          <cell r="I1321" t="str">
            <v>INCIDENCIA</v>
          </cell>
          <cell r="J1321">
            <v>44923</v>
          </cell>
          <cell r="K1321" t="str">
            <v>NICOLE AROCA</v>
          </cell>
          <cell r="L1321" t="str">
            <v>URB LA RIOJA ETAPA ALMEIA MZ 5 V1 KM 17 AV LEON FEBRES CORDERO DAULE// NORTE LA AURORA 091910 GUAYAS</v>
          </cell>
          <cell r="N1321" t="str">
            <v>0988621036</v>
          </cell>
          <cell r="O1321" t="str">
            <v>0988621036</v>
          </cell>
          <cell r="P1321" t="str">
            <v>GUAYAQUIL</v>
          </cell>
          <cell r="Q1321" t="str">
            <v>GUAYAQUIL</v>
          </cell>
          <cell r="R1321" t="str">
            <v>GUAYAS</v>
          </cell>
          <cell r="T1321" t="str">
            <v>ITSACOURIER</v>
          </cell>
          <cell r="U1321" t="str">
            <v>FLEXNETUIO_GYE</v>
          </cell>
          <cell r="V1321">
            <v>1</v>
          </cell>
          <cell r="W1321">
            <v>14.2</v>
          </cell>
          <cell r="X1321" t="str">
            <v>HYCITE QUITO</v>
          </cell>
          <cell r="Y1321" t="str">
            <v>FLEX NET CALLE 28 DE JUNIO S/N Y GARCIA MORENO ENTRADA LLANO GRANDE</v>
          </cell>
        </row>
        <row r="1322">
          <cell r="A1322" t="str">
            <v>98772929</v>
          </cell>
          <cell r="B1322">
            <v>486660</v>
          </cell>
          <cell r="C1322" t="str">
            <v>98772929</v>
          </cell>
          <cell r="D1322" t="str">
            <v>HYCITE</v>
          </cell>
          <cell r="E1322" t="str">
            <v>DESPACHO</v>
          </cell>
          <cell r="F1322" t="str">
            <v>NORMAL</v>
          </cell>
          <cell r="G1322" t="str">
            <v>031002004135009</v>
          </cell>
          <cell r="H1322">
            <v>44922</v>
          </cell>
          <cell r="I1322" t="str">
            <v>ENTREGADO</v>
          </cell>
          <cell r="J1322">
            <v>44923</v>
          </cell>
          <cell r="K1322" t="str">
            <v>MIRIAN GARCIA</v>
          </cell>
          <cell r="L1322" t="str">
            <v>CALLE 24 DE MAYO S/N Y JUAN MONTALVO ESPEJO / BARRIO CENTRO  SAN ISIDRO 040301 CARCHI</v>
          </cell>
          <cell r="M1322" t="str">
            <v/>
          </cell>
          <cell r="N1322" t="str">
            <v>0990477873</v>
          </cell>
          <cell r="O1322" t="str">
            <v>0990477873</v>
          </cell>
          <cell r="P1322" t="str">
            <v>040301</v>
          </cell>
          <cell r="Q1322" t="str">
            <v>ESPEJO</v>
          </cell>
          <cell r="R1322" t="str">
            <v>CARCHI</v>
          </cell>
          <cell r="S1322" t="str">
            <v>EL ANGEL - INGUEZA - LA LIBERTAD (ALIZO) - SAN ISIDRO</v>
          </cell>
          <cell r="T1322" t="str">
            <v>TRAMACO</v>
          </cell>
          <cell r="U1322" t="str">
            <v>FLEXNETUIO_PROVINCIA</v>
          </cell>
          <cell r="V1322">
            <v>1</v>
          </cell>
          <cell r="W1322">
            <v>7.1</v>
          </cell>
          <cell r="X1322" t="str">
            <v>HYCITE QUITO</v>
          </cell>
          <cell r="Y1322" t="str">
            <v>FLEX NET CALLE 28 DE JUNIO S/N Y GARCIA MORENO ENTRADA LLANO GRANDE</v>
          </cell>
        </row>
        <row r="1323">
          <cell r="A1323" t="str">
            <v>98773117</v>
          </cell>
          <cell r="B1323">
            <v>486661</v>
          </cell>
          <cell r="C1323" t="str">
            <v>98773117</v>
          </cell>
          <cell r="D1323" t="str">
            <v>HYCITE</v>
          </cell>
          <cell r="E1323" t="str">
            <v>DESPACHO</v>
          </cell>
          <cell r="F1323" t="str">
            <v>NORMAL</v>
          </cell>
          <cell r="G1323" t="str">
            <v>031002004135010</v>
          </cell>
          <cell r="H1323">
            <v>44922</v>
          </cell>
          <cell r="I1323" t="str">
            <v>ENTREGADO</v>
          </cell>
          <cell r="J1323">
            <v>44923</v>
          </cell>
          <cell r="K1323" t="str">
            <v>LUCIA GUAMA</v>
          </cell>
          <cell r="L1323" t="str">
            <v>SANCHEZ Y CIFUENTES-PRZ GUERRERO Y COLON A LADO DE FARMACIAS ECONOMICAS IBARRA // CENTRO SAGRARIO 100106 IMBABURA</v>
          </cell>
          <cell r="M1323" t="str">
            <v/>
          </cell>
          <cell r="N1323" t="str">
            <v>0990383539</v>
          </cell>
          <cell r="O1323" t="str">
            <v>0990383539</v>
          </cell>
          <cell r="P1323" t="str">
            <v>100106</v>
          </cell>
          <cell r="Q1323" t="str">
            <v>IBARRA</v>
          </cell>
          <cell r="R1323" t="str">
            <v>IMBABURA</v>
          </cell>
          <cell r="S1323" t="str">
            <v>SAN MIGUEL DE IBARRA</v>
          </cell>
          <cell r="T1323" t="str">
            <v>TRAMACO</v>
          </cell>
          <cell r="U1323" t="str">
            <v>FLEXNETUIO_PROVINCIA</v>
          </cell>
          <cell r="V1323">
            <v>1</v>
          </cell>
          <cell r="W1323">
            <v>9.1999999999999993</v>
          </cell>
          <cell r="X1323" t="str">
            <v>HYCITE QUITO</v>
          </cell>
          <cell r="Y1323" t="str">
            <v>FLEX NET CALLE 28 DE JUNIO S/N Y GARCIA MORENO ENTRADA LLANO GRANDE</v>
          </cell>
        </row>
        <row r="1324">
          <cell r="A1324" t="str">
            <v>98773259</v>
          </cell>
          <cell r="B1324">
            <v>486662</v>
          </cell>
          <cell r="C1324" t="str">
            <v>98773259</v>
          </cell>
          <cell r="D1324" t="str">
            <v>HYCITE</v>
          </cell>
          <cell r="E1324" t="str">
            <v>DESPACHO</v>
          </cell>
          <cell r="F1324" t="str">
            <v>NORMAL</v>
          </cell>
          <cell r="G1324" t="str">
            <v>TF90682</v>
          </cell>
          <cell r="H1324">
            <v>44922</v>
          </cell>
          <cell r="I1324" t="str">
            <v>EN_TRANSITO</v>
          </cell>
          <cell r="J1324">
            <v>44923</v>
          </cell>
          <cell r="K1324" t="str">
            <v>AMPARO PORTILLA</v>
          </cell>
          <cell r="L1324" t="str">
            <v>BELLAVISTA MZ 65 V N. 29 AV VELAZCO IBARRA ANTES DE LA GASOLINA GUAYAQUIL // NORTE TARQUI 090603 GUAYAS</v>
          </cell>
          <cell r="M1324" t="str">
            <v/>
          </cell>
          <cell r="N1324" t="str">
            <v>0994178759</v>
          </cell>
          <cell r="O1324" t="str">
            <v>0994178759</v>
          </cell>
          <cell r="P1324" t="str">
            <v>090603</v>
          </cell>
          <cell r="Q1324" t="str">
            <v>GUAYAQUIL</v>
          </cell>
          <cell r="R1324" t="str">
            <v>GUAYAS</v>
          </cell>
          <cell r="S1324" t="str">
            <v>GUAYAQUIL</v>
          </cell>
          <cell r="T1324" t="str">
            <v>FLEXTRANS GYE</v>
          </cell>
          <cell r="U1324" t="str">
            <v>FLEXNETUIO_GYE</v>
          </cell>
          <cell r="V1324">
            <v>1</v>
          </cell>
          <cell r="W1324">
            <v>8</v>
          </cell>
          <cell r="X1324" t="str">
            <v>HYCITE QUITO</v>
          </cell>
          <cell r="Y1324" t="str">
            <v>FLEX NET CALLE 28 DE JUNIO S/N Y GARCIA MORENO ENTRADA LLANO GRANDE</v>
          </cell>
        </row>
        <row r="1325">
          <cell r="A1325" t="str">
            <v>98774405</v>
          </cell>
          <cell r="B1325">
            <v>486663</v>
          </cell>
          <cell r="C1325" t="str">
            <v>98774405</v>
          </cell>
          <cell r="D1325" t="str">
            <v>HYCITE</v>
          </cell>
          <cell r="E1325" t="str">
            <v>DESPACHO</v>
          </cell>
          <cell r="F1325" t="str">
            <v>NORMAL</v>
          </cell>
          <cell r="G1325" t="str">
            <v>TF90683</v>
          </cell>
          <cell r="H1325">
            <v>44922</v>
          </cell>
          <cell r="I1325" t="str">
            <v>ENTREGADO</v>
          </cell>
          <cell r="J1325">
            <v>44923</v>
          </cell>
          <cell r="K1325" t="str">
            <v>CHRISTOPHER SANDOYA</v>
          </cell>
          <cell r="L1325" t="str">
            <v>COOP JUSTICIA SOCIAL MZ E #VILLA 6 GUAYAQUIL // NORTE  TARQUI 090607 GUAYAS</v>
          </cell>
          <cell r="M1325" t="str">
            <v/>
          </cell>
          <cell r="N1325" t="str">
            <v>0998058951 / 042386575</v>
          </cell>
          <cell r="O1325" t="str">
            <v>0998058951 / 042386575</v>
          </cell>
          <cell r="P1325" t="str">
            <v>090607</v>
          </cell>
          <cell r="Q1325" t="str">
            <v>GUAYAQUIL</v>
          </cell>
          <cell r="R1325" t="str">
            <v>GUAYAS</v>
          </cell>
          <cell r="S1325" t="str">
            <v>GUAYAQUIL</v>
          </cell>
          <cell r="T1325" t="str">
            <v>ITSACOURIER</v>
          </cell>
          <cell r="U1325" t="str">
            <v>FLEXNETUIO_GYE</v>
          </cell>
          <cell r="V1325">
            <v>1</v>
          </cell>
          <cell r="W1325">
            <v>2.7</v>
          </cell>
          <cell r="X1325" t="str">
            <v>HYCITE QUITO</v>
          </cell>
          <cell r="Y1325" t="str">
            <v>FLEX NET CALLE 28 DE JUNIO S/N Y GARCIA MORENO ENTRADA LLANO GRANDE</v>
          </cell>
        </row>
        <row r="1326">
          <cell r="A1326" t="str">
            <v>98775074</v>
          </cell>
          <cell r="B1326">
            <v>486664</v>
          </cell>
          <cell r="C1326" t="str">
            <v>98775074</v>
          </cell>
          <cell r="D1326" t="str">
            <v>HYCITE</v>
          </cell>
          <cell r="E1326" t="str">
            <v>DESPACHO</v>
          </cell>
          <cell r="F1326" t="str">
            <v>NORMAL</v>
          </cell>
          <cell r="G1326" t="str">
            <v>TFQ90684</v>
          </cell>
          <cell r="H1326">
            <v>44922</v>
          </cell>
          <cell r="I1326" t="str">
            <v>INCIDENCIA</v>
          </cell>
          <cell r="J1326">
            <v>44923</v>
          </cell>
          <cell r="K1326" t="str">
            <v>MARIA DEL CARMEN ALTAMIRANO PARRA</v>
          </cell>
          <cell r="L1326" t="str">
            <v>BONANZA, VILLAS PEDREEGAL 2 Y JOSA, MIGUEL GUARDERA CASA #36 QUITO CALDERON 170208 PICHINCHA</v>
          </cell>
          <cell r="M1326" t="str">
            <v/>
          </cell>
          <cell r="N1326" t="str">
            <v>0995978233 / 933413788</v>
          </cell>
          <cell r="O1326" t="str">
            <v>0995978233 / 933413788</v>
          </cell>
          <cell r="P1326" t="str">
            <v>170208</v>
          </cell>
          <cell r="Q1326" t="str">
            <v>QUITO</v>
          </cell>
          <cell r="R1326" t="str">
            <v>PICHINCHA</v>
          </cell>
          <cell r="S1326" t="str">
            <v>CALDERON (CARAPUNGO)</v>
          </cell>
          <cell r="T1326" t="str">
            <v>FLEXTRANS UIO</v>
          </cell>
          <cell r="U1326" t="str">
            <v>FLEXNETUIO_LOCAL</v>
          </cell>
          <cell r="V1326">
            <v>1</v>
          </cell>
          <cell r="W1326">
            <v>7.7</v>
          </cell>
          <cell r="X1326" t="str">
            <v>HYCITE QUITO</v>
          </cell>
          <cell r="Y1326" t="str">
            <v>FLEX NET CALLE 28 DE JUNIO S/N Y GARCIA MORENO ENTRADA LLANO GRANDE</v>
          </cell>
        </row>
        <row r="1327">
          <cell r="A1327" t="str">
            <v>98775386</v>
          </cell>
          <cell r="B1327">
            <v>486665</v>
          </cell>
          <cell r="C1327" t="str">
            <v>98775386</v>
          </cell>
          <cell r="D1327" t="str">
            <v>HYCITE</v>
          </cell>
          <cell r="E1327" t="str">
            <v>DESPACHO</v>
          </cell>
          <cell r="F1327" t="str">
            <v>NORMAL</v>
          </cell>
          <cell r="G1327" t="str">
            <v>031002004135011</v>
          </cell>
          <cell r="H1327">
            <v>44922</v>
          </cell>
          <cell r="I1327" t="str">
            <v>ENTREGADO</v>
          </cell>
          <cell r="J1327">
            <v>44923</v>
          </cell>
          <cell r="K1327" t="str">
            <v>DIANA ALEXANDRA RUIZ BRAVO</v>
          </cell>
          <cell r="L1327" t="str">
            <v>AV ALFONSO ANDRADE Y 10 SUR REF DR. ALFONSO A DRADE FRENTE A RED BAR LA TRONCAL LA TRONCAL 030302 CAA,AR</v>
          </cell>
          <cell r="M1327" t="str">
            <v/>
          </cell>
          <cell r="N1327" t="str">
            <v>0991180072 / 968819390</v>
          </cell>
          <cell r="O1327" t="str">
            <v>0991180072 / 968819390</v>
          </cell>
          <cell r="P1327" t="str">
            <v>030302</v>
          </cell>
          <cell r="Q1327" t="str">
            <v>LA TRONCAL</v>
          </cell>
          <cell r="R1327" t="str">
            <v>CAÑAR</v>
          </cell>
          <cell r="S1327" t="str">
            <v>LA TRONCAL - VOLUNTAD DE DIOS</v>
          </cell>
          <cell r="T1327" t="str">
            <v>TRAMACO</v>
          </cell>
          <cell r="U1327" t="str">
            <v>FLEXNETUIO_PROVINCIA</v>
          </cell>
          <cell r="V1327">
            <v>1</v>
          </cell>
          <cell r="W1327">
            <v>5</v>
          </cell>
          <cell r="X1327" t="str">
            <v>HYCITE QUITO</v>
          </cell>
          <cell r="Y1327" t="str">
            <v>FLEX NET CALLE 28 DE JUNIO S/N Y GARCIA MORENO ENTRADA LLANO GRANDE</v>
          </cell>
        </row>
        <row r="1328">
          <cell r="A1328" t="str">
            <v>98775448</v>
          </cell>
          <cell r="B1328">
            <v>486666</v>
          </cell>
          <cell r="C1328" t="str">
            <v>98775448</v>
          </cell>
          <cell r="D1328" t="str">
            <v>HYCITE</v>
          </cell>
          <cell r="E1328" t="str">
            <v>DESPACHO</v>
          </cell>
          <cell r="F1328" t="str">
            <v>NORMAL</v>
          </cell>
          <cell r="G1328" t="str">
            <v>031002004135012</v>
          </cell>
          <cell r="H1328">
            <v>44922</v>
          </cell>
          <cell r="I1328" t="str">
            <v>INCIDENCIA</v>
          </cell>
          <cell r="J1328">
            <v>44923</v>
          </cell>
          <cell r="K1328" t="str">
            <v>ROSA ORFELINA FERNANDEZ</v>
          </cell>
          <cell r="L1328" t="str">
            <v>PUENTE ROTO S/N PANAMERICANA E 35 CAYAMBE // CUACHALA STA MONICA CANGAHUA 170252 PICHINCHA</v>
          </cell>
          <cell r="N1328" t="str">
            <v>0997328703 /</v>
          </cell>
          <cell r="O1328" t="str">
            <v>0997328703 /</v>
          </cell>
          <cell r="P1328" t="str">
            <v>171001</v>
          </cell>
          <cell r="Q1328" t="str">
            <v>CAYAMBE</v>
          </cell>
          <cell r="R1328" t="str">
            <v>PICHINCHA</v>
          </cell>
          <cell r="S1328" t="str">
            <v>CAYAMBE</v>
          </cell>
          <cell r="T1328" t="str">
            <v>TRAMACO</v>
          </cell>
          <cell r="U1328" t="str">
            <v>FLEXNETUIO_PROVINCIA</v>
          </cell>
          <cell r="V1328">
            <v>1</v>
          </cell>
          <cell r="W1328">
            <v>8.6999999999999993</v>
          </cell>
          <cell r="X1328" t="str">
            <v>HYCITE QUITO</v>
          </cell>
          <cell r="Y1328" t="str">
            <v>FLEX NET CALLE 28 DE JUNIO S/N Y GARCIA MORENO ENTRADA LLANO GRANDE</v>
          </cell>
        </row>
        <row r="1329">
          <cell r="A1329" t="str">
            <v>98775928</v>
          </cell>
          <cell r="B1329">
            <v>486667</v>
          </cell>
          <cell r="C1329" t="str">
            <v>98775928</v>
          </cell>
          <cell r="D1329" t="str">
            <v>HYCITE</v>
          </cell>
          <cell r="E1329" t="str">
            <v>DESPACHO</v>
          </cell>
          <cell r="F1329" t="str">
            <v>NORMAL</v>
          </cell>
          <cell r="G1329" t="str">
            <v>TF90780</v>
          </cell>
          <cell r="H1329">
            <v>44922</v>
          </cell>
          <cell r="I1329" t="str">
            <v>ENTREGADO</v>
          </cell>
          <cell r="J1329">
            <v>44923</v>
          </cell>
          <cell r="K1329" t="str">
            <v>MANUEL ELIAS PIEDRAHITA AGUIRRE</v>
          </cell>
          <cell r="L1329" t="str">
            <v>ALBORADA ETAPA 12 MANZANA 10 V-16 EDIFICIO DINSTELEC GUAYAQUIL TARQUI 090501 GUAYAS</v>
          </cell>
          <cell r="N1329" t="str">
            <v>0939936090 / 963851388</v>
          </cell>
          <cell r="O1329" t="str">
            <v>0939936090 / 963851388</v>
          </cell>
          <cell r="P1329" t="str">
            <v>090501</v>
          </cell>
          <cell r="Q1329" t="str">
            <v>GUAYAQUIL</v>
          </cell>
          <cell r="R1329" t="str">
            <v>GUAYAS</v>
          </cell>
          <cell r="S1329" t="str">
            <v>GUAYAQUIL</v>
          </cell>
          <cell r="T1329" t="str">
            <v>ITSACOURIER</v>
          </cell>
          <cell r="U1329" t="str">
            <v>FLEXNETUIO_GYE</v>
          </cell>
          <cell r="V1329">
            <v>2</v>
          </cell>
          <cell r="W1329">
            <v>11.7</v>
          </cell>
          <cell r="X1329" t="str">
            <v>HYCITE QUITO</v>
          </cell>
          <cell r="Y1329" t="str">
            <v>FLEX NET CALLE 28 DE JUNIO S/N Y GARCIA MORENO ENTRADA LLANO GRANDE</v>
          </cell>
        </row>
        <row r="1330">
          <cell r="A1330" t="str">
            <v>98654407</v>
          </cell>
          <cell r="B1330">
            <v>486668</v>
          </cell>
          <cell r="C1330" t="str">
            <v>98654407</v>
          </cell>
          <cell r="D1330" t="str">
            <v>HYCITE</v>
          </cell>
          <cell r="E1330" t="str">
            <v>DESPACHO</v>
          </cell>
          <cell r="F1330" t="str">
            <v>NORMAL</v>
          </cell>
          <cell r="G1330" t="str">
            <v>TFQ90686</v>
          </cell>
          <cell r="H1330">
            <v>44922</v>
          </cell>
          <cell r="I1330" t="str">
            <v>ENTREGADO</v>
          </cell>
          <cell r="J1330">
            <v>44923</v>
          </cell>
          <cell r="K1330" t="str">
            <v>KATHY GUANOQUIZA</v>
          </cell>
          <cell r="L1330" t="str">
            <v>CALLE JESUS - PASAJE 9/ S50E SN C. LAS MERCEDEZ - A 1 CUADRA DE PISCINA QUITO / EL BARTEMIO TURUBAMBA 170709 PICHINCHA</v>
          </cell>
          <cell r="M1330" t="str">
            <v/>
          </cell>
          <cell r="N1330" t="str">
            <v>0997765959</v>
          </cell>
          <cell r="O1330" t="str">
            <v>0997765959</v>
          </cell>
          <cell r="P1330" t="str">
            <v>170709</v>
          </cell>
          <cell r="Q1330" t="str">
            <v>QUITO</v>
          </cell>
          <cell r="R1330" t="str">
            <v>PICHINCHA</v>
          </cell>
          <cell r="S1330" t="str">
            <v>QUITO</v>
          </cell>
          <cell r="T1330" t="str">
            <v>FLEXTRANS UIO</v>
          </cell>
          <cell r="U1330" t="str">
            <v>FLEXNETUIO_LOCAL</v>
          </cell>
          <cell r="V1330">
            <v>1</v>
          </cell>
          <cell r="W1330">
            <v>12.3</v>
          </cell>
          <cell r="X1330" t="str">
            <v>HYCITE QUITO</v>
          </cell>
          <cell r="Y1330" t="str">
            <v>FLEX NET CALLE 28 DE JUNIO S/N Y GARCIA MORENO ENTRADA LLANO GRANDE</v>
          </cell>
        </row>
        <row r="1331">
          <cell r="A1331" t="str">
            <v>98710437</v>
          </cell>
          <cell r="B1331">
            <v>486669</v>
          </cell>
          <cell r="C1331" t="str">
            <v>98710437</v>
          </cell>
          <cell r="D1331" t="str">
            <v>HYCITE</v>
          </cell>
          <cell r="E1331" t="str">
            <v>DESPACHO</v>
          </cell>
          <cell r="F1331" t="str">
            <v>NORMAL</v>
          </cell>
          <cell r="G1331" t="str">
            <v>TFQ90687</v>
          </cell>
          <cell r="H1331">
            <v>44922</v>
          </cell>
          <cell r="I1331" t="str">
            <v>ENTREGADO</v>
          </cell>
          <cell r="J1331">
            <v>44923</v>
          </cell>
          <cell r="K1331" t="str">
            <v>FRANKLIN A GUADALUPE SAA</v>
          </cell>
          <cell r="L1331" t="str">
            <v>RIO COFANES Y BARTOLOME DE SEGOVIA E1 - 53 ATRAS DE LA GASOLINERIA TERPEL  INAQUITO 170501 PICHINCHA</v>
          </cell>
          <cell r="M1331" t="str">
            <v/>
          </cell>
          <cell r="N1331" t="str">
            <v>0969078589 / 934515115</v>
          </cell>
          <cell r="O1331" t="str">
            <v>0969078589 / 934515115</v>
          </cell>
          <cell r="P1331" t="str">
            <v>170501</v>
          </cell>
          <cell r="Q1331" t="str">
            <v>QUITO</v>
          </cell>
          <cell r="R1331" t="str">
            <v>PICHINCHA</v>
          </cell>
          <cell r="S1331" t="str">
            <v>QUITO</v>
          </cell>
          <cell r="T1331" t="str">
            <v>FLEXTRANS UIO</v>
          </cell>
          <cell r="U1331" t="str">
            <v>FLEXNETUIO_LOCAL</v>
          </cell>
          <cell r="V1331">
            <v>1</v>
          </cell>
          <cell r="W1331">
            <v>2.79</v>
          </cell>
          <cell r="X1331" t="str">
            <v>HYCITE QUITO</v>
          </cell>
          <cell r="Y1331" t="str">
            <v>FLEX NET CALLE 28 DE JUNIO S/N Y GARCIA MORENO ENTRADA LLANO GRANDE</v>
          </cell>
        </row>
        <row r="1332">
          <cell r="A1332" t="str">
            <v>98738701</v>
          </cell>
          <cell r="B1332">
            <v>486670</v>
          </cell>
          <cell r="C1332" t="str">
            <v>98738701</v>
          </cell>
          <cell r="D1332" t="str">
            <v>HYCITE</v>
          </cell>
          <cell r="E1332" t="str">
            <v>DESPACHO</v>
          </cell>
          <cell r="F1332" t="str">
            <v>NORMAL</v>
          </cell>
          <cell r="G1332" t="str">
            <v>031002004135013</v>
          </cell>
          <cell r="H1332">
            <v>44922</v>
          </cell>
          <cell r="I1332" t="str">
            <v>EN_TRANSITO</v>
          </cell>
          <cell r="J1332">
            <v>44922</v>
          </cell>
          <cell r="K1332" t="str">
            <v>LAURA RAMOS</v>
          </cell>
          <cell r="L1332" t="str">
            <v>JORGE AGUILERA, TIENDA Y BAZAR NICOL LAGO AGRIO / MARIO GUERRERO  NUEVA LOJA 210201 SUCUMBIOS</v>
          </cell>
          <cell r="M1332" t="str">
            <v/>
          </cell>
          <cell r="N1332" t="str">
            <v>0985052044</v>
          </cell>
          <cell r="O1332" t="str">
            <v>0985052044</v>
          </cell>
          <cell r="P1332" t="str">
            <v>210201</v>
          </cell>
          <cell r="Q1332" t="str">
            <v>LAGO AGRIO</v>
          </cell>
          <cell r="R1332" t="str">
            <v>SUCUMBIOS</v>
          </cell>
          <cell r="S1332" t="str">
            <v>NUEVA LOJA - DIEZ DE AGOSTO</v>
          </cell>
          <cell r="T1332" t="str">
            <v>TRAMACO</v>
          </cell>
          <cell r="U1332" t="str">
            <v>FLEXNETUIO_PROVINCIA</v>
          </cell>
          <cell r="V1332">
            <v>1</v>
          </cell>
          <cell r="W1332">
            <v>9.9</v>
          </cell>
          <cell r="X1332" t="str">
            <v>HYCITE QUITO</v>
          </cell>
          <cell r="Y1332" t="str">
            <v>FLEX NET CALLE 28 DE JUNIO S/N Y GARCIA MORENO ENTRADA LLANO GRANDE</v>
          </cell>
        </row>
        <row r="1333">
          <cell r="A1333" t="str">
            <v>98743349</v>
          </cell>
          <cell r="B1333">
            <v>486671</v>
          </cell>
          <cell r="C1333" t="str">
            <v>98743349</v>
          </cell>
          <cell r="D1333" t="str">
            <v>HYCITE</v>
          </cell>
          <cell r="E1333" t="str">
            <v>DESPACHO</v>
          </cell>
          <cell r="F1333" t="str">
            <v>NORMAL</v>
          </cell>
          <cell r="G1333" t="str">
            <v>TF90688</v>
          </cell>
          <cell r="H1333">
            <v>44922</v>
          </cell>
          <cell r="I1333" t="str">
            <v>ENTREGADO</v>
          </cell>
          <cell r="J1333">
            <v>44923</v>
          </cell>
          <cell r="K1333" t="str">
            <v>ANNABELLA MORAN</v>
          </cell>
          <cell r="L1333" t="str">
            <v>29 Y 2DO CALLEJON Q ESQUINA CASA DE PAREDES DE CERAMICA GUAYAQUIL//SUBURBIO FEBRES CORDERO 090405 GUAYAS</v>
          </cell>
          <cell r="M1333" t="str">
            <v/>
          </cell>
          <cell r="N1333" t="str">
            <v>0992304086</v>
          </cell>
          <cell r="O1333" t="str">
            <v>0992304086</v>
          </cell>
          <cell r="P1333" t="str">
            <v>090405</v>
          </cell>
          <cell r="Q1333" t="str">
            <v>GUAYAQUIL</v>
          </cell>
          <cell r="R1333" t="str">
            <v>GUAYAS</v>
          </cell>
          <cell r="S1333" t="str">
            <v>GUAYAQUIL</v>
          </cell>
          <cell r="T1333" t="str">
            <v>FLEXTRANS GYE</v>
          </cell>
          <cell r="U1333" t="str">
            <v>FLEXNETUIO_GYE</v>
          </cell>
          <cell r="V1333">
            <v>1</v>
          </cell>
          <cell r="W1333">
            <v>5.6</v>
          </cell>
          <cell r="X1333" t="str">
            <v>HYCITE QUITO</v>
          </cell>
          <cell r="Y1333" t="str">
            <v>FLEX NET CALLE 28 DE JUNIO S/N Y GARCIA MORENO ENTRADA LLANO GRANDE</v>
          </cell>
        </row>
        <row r="1334">
          <cell r="A1334" t="str">
            <v>98743358</v>
          </cell>
          <cell r="B1334">
            <v>486672</v>
          </cell>
          <cell r="C1334" t="str">
            <v>98743358</v>
          </cell>
          <cell r="D1334" t="str">
            <v>HYCITE</v>
          </cell>
          <cell r="E1334" t="str">
            <v>DESPACHO</v>
          </cell>
          <cell r="F1334" t="str">
            <v>NORMAL</v>
          </cell>
          <cell r="G1334" t="str">
            <v>TF90781</v>
          </cell>
          <cell r="H1334">
            <v>44922</v>
          </cell>
          <cell r="I1334" t="str">
            <v>ENTREGADO</v>
          </cell>
          <cell r="J1334">
            <v>44923</v>
          </cell>
          <cell r="K1334" t="str">
            <v>JEAN POZO</v>
          </cell>
          <cell r="L1334" t="str">
            <v>BASTION POPULAR BQ 3 MZ 837 S22 CASA 1 PLANTA COLOR BEISH GUAYAQUIL//NORTE PASCUALES 090701 GUAYAS</v>
          </cell>
          <cell r="N1334" t="str">
            <v>0959628430 / 980184110</v>
          </cell>
          <cell r="O1334" t="str">
            <v>0959628430 / 980184110</v>
          </cell>
          <cell r="P1334" t="str">
            <v>090701</v>
          </cell>
          <cell r="Q1334" t="str">
            <v>GUAYAQUIL</v>
          </cell>
          <cell r="R1334" t="str">
            <v>GUAYAS</v>
          </cell>
          <cell r="S1334" t="str">
            <v>GUAYAQUIL</v>
          </cell>
          <cell r="T1334" t="str">
            <v>ITSACOURIER</v>
          </cell>
          <cell r="U1334" t="str">
            <v>FLEXNETUIO_GYE</v>
          </cell>
          <cell r="V1334">
            <v>2</v>
          </cell>
          <cell r="W1334">
            <v>17</v>
          </cell>
          <cell r="X1334" t="str">
            <v>HYCITE QUITO</v>
          </cell>
          <cell r="Y1334" t="str">
            <v>FLEX NET CALLE 28 DE JUNIO S/N Y GARCIA MORENO ENTRADA LLANO GRANDE</v>
          </cell>
        </row>
        <row r="1335">
          <cell r="A1335" t="str">
            <v>98744606</v>
          </cell>
          <cell r="B1335">
            <v>486673</v>
          </cell>
          <cell r="C1335" t="str">
            <v>98744606</v>
          </cell>
          <cell r="D1335" t="str">
            <v>HYCITE</v>
          </cell>
          <cell r="E1335" t="str">
            <v>DESPACHO</v>
          </cell>
          <cell r="F1335" t="str">
            <v>NORMAL</v>
          </cell>
          <cell r="G1335" t="str">
            <v>TFQ90690</v>
          </cell>
          <cell r="H1335">
            <v>44922</v>
          </cell>
          <cell r="I1335" t="str">
            <v>ENTREGADO</v>
          </cell>
          <cell r="J1335">
            <v>44923</v>
          </cell>
          <cell r="K1335" t="str">
            <v>JUAN F GARZON</v>
          </cell>
          <cell r="L1335" t="str">
            <v>CALLE ALEMANIA N32-172 BAR. BENALCAZAR INTERSECCIA,N GUAYANAS  INAQUITO 170519 PICHINCHA</v>
          </cell>
          <cell r="M1335" t="str">
            <v/>
          </cell>
          <cell r="N1335" t="str">
            <v>0958890053 / 932664609</v>
          </cell>
          <cell r="O1335" t="str">
            <v>0958890053 / 932664609</v>
          </cell>
          <cell r="P1335" t="str">
            <v>170519</v>
          </cell>
          <cell r="Q1335" t="str">
            <v>QUITO</v>
          </cell>
          <cell r="R1335" t="str">
            <v>PICHINCHA</v>
          </cell>
          <cell r="S1335" t="str">
            <v>QUITO</v>
          </cell>
          <cell r="T1335" t="str">
            <v>FLEXTRANS UIO</v>
          </cell>
          <cell r="U1335" t="str">
            <v>FLEXNETUIO_LOCAL</v>
          </cell>
          <cell r="V1335">
            <v>1</v>
          </cell>
          <cell r="W1335">
            <v>1.59</v>
          </cell>
          <cell r="X1335" t="str">
            <v>HYCITE QUITO</v>
          </cell>
          <cell r="Y1335" t="str">
            <v>FLEX NET CALLE 28 DE JUNIO S/N Y GARCIA MORENO ENTRADA LLANO GRANDE</v>
          </cell>
        </row>
        <row r="1336">
          <cell r="A1336" t="str">
            <v>98753305</v>
          </cell>
          <cell r="B1336">
            <v>486674</v>
          </cell>
          <cell r="C1336" t="str">
            <v>98753305</v>
          </cell>
          <cell r="D1336" t="str">
            <v>HYCITE</v>
          </cell>
          <cell r="E1336" t="str">
            <v>DESPACHO</v>
          </cell>
          <cell r="F1336" t="str">
            <v>NORMAL</v>
          </cell>
          <cell r="G1336" t="str">
            <v>TFQ90691</v>
          </cell>
          <cell r="H1336">
            <v>44922</v>
          </cell>
          <cell r="I1336" t="str">
            <v>INCIDENCIA</v>
          </cell>
          <cell r="J1336">
            <v>44923</v>
          </cell>
          <cell r="K1336" t="str">
            <v>ROSITA RODAS</v>
          </cell>
          <cell r="L1336" t="str">
            <v>AV REAL N73-05 Y CALLE N-73 TAMAYO Y VENTIMILLA ED TIZIANO QUITO // NORTE QUITO PONCEANO 170303 PICHINCHA</v>
          </cell>
          <cell r="M1336" t="str">
            <v/>
          </cell>
          <cell r="N1336" t="str">
            <v>0984252000</v>
          </cell>
          <cell r="O1336" t="str">
            <v>0984252000</v>
          </cell>
          <cell r="P1336" t="str">
            <v>170303</v>
          </cell>
          <cell r="Q1336" t="str">
            <v>QUITO</v>
          </cell>
          <cell r="R1336" t="str">
            <v>PICHINCHA</v>
          </cell>
          <cell r="S1336" t="str">
            <v>QUITO</v>
          </cell>
          <cell r="T1336" t="str">
            <v>FLEXTRANS UIO</v>
          </cell>
          <cell r="U1336" t="str">
            <v>FLEXNETUIO_LOCAL</v>
          </cell>
          <cell r="V1336">
            <v>1</v>
          </cell>
          <cell r="W1336">
            <v>0.8</v>
          </cell>
          <cell r="X1336" t="str">
            <v>HYCITE QUITO</v>
          </cell>
          <cell r="Y1336" t="str">
            <v>FLEX NET CALLE 28 DE JUNIO S/N Y GARCIA MORENO ENTRADA LLANO GRANDE</v>
          </cell>
        </row>
        <row r="1337">
          <cell r="A1337" t="str">
            <v>98753916</v>
          </cell>
          <cell r="B1337">
            <v>486675</v>
          </cell>
          <cell r="C1337" t="str">
            <v>98753916</v>
          </cell>
          <cell r="D1337" t="str">
            <v>HYCITE</v>
          </cell>
          <cell r="E1337" t="str">
            <v>DESPACHO</v>
          </cell>
          <cell r="F1337" t="str">
            <v>NORMAL</v>
          </cell>
          <cell r="G1337" t="str">
            <v>TFQ90692</v>
          </cell>
          <cell r="H1337">
            <v>44922</v>
          </cell>
          <cell r="I1337" t="str">
            <v>ENTREGADO</v>
          </cell>
          <cell r="J1337">
            <v>44923</v>
          </cell>
          <cell r="K1337" t="str">
            <v>CAMILA HERNANDEZ</v>
          </cell>
          <cell r="L1337" t="str">
            <v>COMICIOS 181 Y AZKUNAGA FRENTE AL PARQUE AZKUNAGA QUITO / QUITO CHAUPICRUZ 170510 PICHINCHA</v>
          </cell>
          <cell r="M1337" t="str">
            <v/>
          </cell>
          <cell r="N1337" t="str">
            <v>0984659299</v>
          </cell>
          <cell r="O1337" t="str">
            <v>0984659299</v>
          </cell>
          <cell r="P1337" t="str">
            <v>170510</v>
          </cell>
          <cell r="Q1337" t="str">
            <v>QUITO</v>
          </cell>
          <cell r="R1337" t="str">
            <v>PICHINCHA</v>
          </cell>
          <cell r="S1337" t="str">
            <v>QUITO</v>
          </cell>
          <cell r="T1337" t="str">
            <v>FLEXTRANS UIO</v>
          </cell>
          <cell r="U1337" t="str">
            <v>FLEXNETUIO_LOCAL</v>
          </cell>
          <cell r="V1337">
            <v>1</v>
          </cell>
          <cell r="W1337">
            <v>10.5</v>
          </cell>
          <cell r="X1337" t="str">
            <v>HYCITE QUITO</v>
          </cell>
          <cell r="Y1337" t="str">
            <v>FLEX NET CALLE 28 DE JUNIO S/N Y GARCIA MORENO ENTRADA LLANO GRANDE</v>
          </cell>
        </row>
        <row r="1338">
          <cell r="A1338" t="str">
            <v>98754393</v>
          </cell>
          <cell r="B1338">
            <v>486676</v>
          </cell>
          <cell r="C1338" t="str">
            <v>98754393</v>
          </cell>
          <cell r="D1338" t="str">
            <v>HYCITE</v>
          </cell>
          <cell r="E1338" t="str">
            <v>DESPACHO</v>
          </cell>
          <cell r="F1338" t="str">
            <v>NORMAL</v>
          </cell>
          <cell r="G1338" t="str">
            <v>031002004134979</v>
          </cell>
          <cell r="H1338">
            <v>44922</v>
          </cell>
          <cell r="I1338" t="str">
            <v>INCIDENCIA</v>
          </cell>
          <cell r="J1338">
            <v>44923</v>
          </cell>
          <cell r="K1338" t="str">
            <v>JESUS DIAZ</v>
          </cell>
          <cell r="L1338" t="str">
            <v>PRIMERA PEATONAL Y FLORES FLORES Y OLMEDO BABAHOYO // BABAHOYO CAMILO PONCE 120105 LOS RIOS</v>
          </cell>
          <cell r="M1338" t="str">
            <v/>
          </cell>
          <cell r="N1338" t="str">
            <v>0988937336 / 986057308</v>
          </cell>
          <cell r="O1338" t="str">
            <v>0988937336 / 986057308</v>
          </cell>
          <cell r="P1338" t="str">
            <v>120105</v>
          </cell>
          <cell r="Q1338" t="str">
            <v>BABAHOYO</v>
          </cell>
          <cell r="R1338" t="str">
            <v>LOS RIOS</v>
          </cell>
          <cell r="S1338" t="str">
            <v>BABAHOYO</v>
          </cell>
          <cell r="T1338" t="str">
            <v>TRAMACO</v>
          </cell>
          <cell r="U1338" t="str">
            <v>FLEXNETUIO_PROVINCIA</v>
          </cell>
          <cell r="V1338">
            <v>1</v>
          </cell>
          <cell r="W1338">
            <v>8</v>
          </cell>
          <cell r="X1338" t="str">
            <v>HYCITE QUITO</v>
          </cell>
          <cell r="Y1338" t="str">
            <v>FLEX NET CALLE 28 DE JUNIO S/N Y GARCIA MORENO ENTRADA LLANO GRANDE</v>
          </cell>
        </row>
        <row r="1339">
          <cell r="A1339" t="str">
            <v>98755013</v>
          </cell>
          <cell r="B1339">
            <v>486677</v>
          </cell>
          <cell r="C1339" t="str">
            <v>98755013</v>
          </cell>
          <cell r="D1339" t="str">
            <v>HYCITE</v>
          </cell>
          <cell r="E1339" t="str">
            <v>DESPACHO</v>
          </cell>
          <cell r="F1339" t="str">
            <v>NORMAL</v>
          </cell>
          <cell r="G1339" t="str">
            <v>TFQ90693</v>
          </cell>
          <cell r="H1339">
            <v>44922</v>
          </cell>
          <cell r="I1339" t="str">
            <v>ENTREGADO</v>
          </cell>
          <cell r="J1339">
            <v>44923</v>
          </cell>
          <cell r="K1339" t="str">
            <v>ANDREA RUBIO</v>
          </cell>
          <cell r="L1339" t="str">
            <v>GONZALO PIZARRO N3 474 Y PASAJE MARIA JO A UNA CUADRA ANTES DEL CHAQUINAN QUITO/SAN BLAS TUMBACO 170184 PICHINCHA</v>
          </cell>
          <cell r="N1339" t="str">
            <v>0987527416</v>
          </cell>
          <cell r="O1339" t="str">
            <v>0987527416</v>
          </cell>
          <cell r="P1339" t="str">
            <v>000001</v>
          </cell>
          <cell r="Q1339" t="str">
            <v>QUITO</v>
          </cell>
          <cell r="R1339" t="str">
            <v>PICHINCHA</v>
          </cell>
          <cell r="S1339" t="str">
            <v>BODEGA FLEXNET UIO - RETIRA CLIENTE</v>
          </cell>
          <cell r="T1339" t="str">
            <v>FLEXTRANS UIO</v>
          </cell>
          <cell r="U1339" t="str">
            <v>FLEXNETUIO_LOCAL</v>
          </cell>
          <cell r="V1339">
            <v>1</v>
          </cell>
          <cell r="W1339">
            <v>2.1</v>
          </cell>
          <cell r="X1339" t="str">
            <v>HYCITE QUITO</v>
          </cell>
          <cell r="Y1339" t="str">
            <v>FLEX NET CALLE 28 DE JUNIO S/N Y GARCIA MORENO ENTRADA LLANO GRANDE</v>
          </cell>
        </row>
        <row r="1340">
          <cell r="A1340" t="str">
            <v>98755978</v>
          </cell>
          <cell r="B1340">
            <v>486586</v>
          </cell>
          <cell r="C1340" t="str">
            <v>98755978</v>
          </cell>
          <cell r="D1340" t="str">
            <v>HYCITE</v>
          </cell>
          <cell r="E1340" t="str">
            <v>DESPACHO</v>
          </cell>
          <cell r="F1340" t="str">
            <v>NORMAL</v>
          </cell>
          <cell r="G1340" t="str">
            <v>TFQ90638</v>
          </cell>
          <cell r="H1340">
            <v>44922</v>
          </cell>
          <cell r="I1340" t="str">
            <v>ENTREGADO</v>
          </cell>
          <cell r="J1340">
            <v>44923</v>
          </cell>
          <cell r="K1340" t="str">
            <v>SILVIA P AREVALO</v>
          </cell>
          <cell r="L1340" t="str">
            <v>CALLE B OE7 M48 18 Y TERCERA   COCHAPAMBA 170528 PICHINCHA</v>
          </cell>
          <cell r="M1340" t="str">
            <v/>
          </cell>
          <cell r="N1340" t="str">
            <v>0982268861 / 322495377</v>
          </cell>
          <cell r="O1340" t="str">
            <v>0982268861 / 322495377</v>
          </cell>
          <cell r="P1340" t="str">
            <v>170528</v>
          </cell>
          <cell r="Q1340" t="str">
            <v>QUITO</v>
          </cell>
          <cell r="R1340" t="str">
            <v>PICHINCHA</v>
          </cell>
          <cell r="S1340" t="str">
            <v>QUITO</v>
          </cell>
          <cell r="T1340" t="str">
            <v>FLEXTRANS UIO</v>
          </cell>
          <cell r="U1340" t="str">
            <v>FLEXNETUIO_LOCAL</v>
          </cell>
          <cell r="V1340">
            <v>1</v>
          </cell>
          <cell r="W1340">
            <v>10.09</v>
          </cell>
          <cell r="X1340" t="str">
            <v>HYCITE QUITO</v>
          </cell>
          <cell r="Y1340" t="str">
            <v>FLEX NET CALLE 28 DE JUNIO S/N Y GARCIA MORENO ENTRADA LLANO GRANDE</v>
          </cell>
        </row>
        <row r="1341">
          <cell r="A1341" t="str">
            <v>98757456</v>
          </cell>
          <cell r="B1341">
            <v>486587</v>
          </cell>
          <cell r="C1341" t="str">
            <v>98757456</v>
          </cell>
          <cell r="D1341" t="str">
            <v>HYCITE</v>
          </cell>
          <cell r="E1341" t="str">
            <v>DESPACHO</v>
          </cell>
          <cell r="F1341" t="str">
            <v>NORMAL</v>
          </cell>
          <cell r="G1341" t="str">
            <v>031002004134983</v>
          </cell>
          <cell r="H1341">
            <v>44922</v>
          </cell>
          <cell r="I1341" t="str">
            <v>ENTREGADO</v>
          </cell>
          <cell r="J1341">
            <v>44923</v>
          </cell>
          <cell r="K1341" t="str">
            <v>SUSY TOMALA</v>
          </cell>
          <cell r="L1341" t="str">
            <v>BARRIO CENTENARIO CALLE 11 Y AV 9 SALINAS // JOSE LUIS TAMAYO JOSE LUIS TAMAYO (MUEY) 240205 SANTA ELENA</v>
          </cell>
          <cell r="M1341" t="str">
            <v/>
          </cell>
          <cell r="N1341" t="str">
            <v>0986642778</v>
          </cell>
          <cell r="O1341" t="str">
            <v>0986642778</v>
          </cell>
          <cell r="P1341" t="str">
            <v>240205</v>
          </cell>
          <cell r="Q1341" t="str">
            <v>SALINAS</v>
          </cell>
          <cell r="R1341" t="str">
            <v>SANTA ELENA</v>
          </cell>
          <cell r="S1341" t="str">
            <v>JOSE LUIS TAMAYO (MUEY) - PUNTA CARNERO - VILLAS DEL MAR</v>
          </cell>
          <cell r="T1341" t="str">
            <v>TRAMACO</v>
          </cell>
          <cell r="U1341" t="str">
            <v>FLEXNETUIO_PROVINCIA</v>
          </cell>
          <cell r="V1341">
            <v>1</v>
          </cell>
          <cell r="W1341">
            <v>13</v>
          </cell>
          <cell r="X1341" t="str">
            <v>HYCITE QUITO</v>
          </cell>
          <cell r="Y1341" t="str">
            <v>FLEX NET CALLE 28 DE JUNIO S/N Y GARCIA MORENO ENTRADA LLANO GRANDE</v>
          </cell>
        </row>
        <row r="1342">
          <cell r="A1342" t="str">
            <v>98758881</v>
          </cell>
          <cell r="B1342">
            <v>486588</v>
          </cell>
          <cell r="C1342" t="str">
            <v>98758881</v>
          </cell>
          <cell r="D1342" t="str">
            <v>HYCITE</v>
          </cell>
          <cell r="E1342" t="str">
            <v>DESPACHO</v>
          </cell>
          <cell r="F1342" t="str">
            <v>NORMAL</v>
          </cell>
          <cell r="G1342" t="str">
            <v>TF90639</v>
          </cell>
          <cell r="H1342">
            <v>44922</v>
          </cell>
          <cell r="I1342" t="str">
            <v>INCIDENCIA</v>
          </cell>
          <cell r="J1342">
            <v>44923</v>
          </cell>
          <cell r="K1342" t="str">
            <v>VIRGILIO MIRANDA</v>
          </cell>
          <cell r="L1342" t="str">
            <v>FRENTE DEL BOSQUE MANZANA 2991 SOLAR 24 GUAYAQUIL//BALERIO ESTACIO TARQUI 090803 GUAYAS</v>
          </cell>
          <cell r="M1342" t="str">
            <v/>
          </cell>
          <cell r="N1342" t="str">
            <v>0994678609</v>
          </cell>
          <cell r="O1342" t="str">
            <v>0994678609</v>
          </cell>
          <cell r="P1342" t="str">
            <v>090803</v>
          </cell>
          <cell r="Q1342" t="str">
            <v>GUAYAQUIL</v>
          </cell>
          <cell r="R1342" t="str">
            <v>GUAYAS</v>
          </cell>
          <cell r="S1342" t="str">
            <v>GUAYAQUIL</v>
          </cell>
          <cell r="T1342" t="str">
            <v>ITSACOURIER</v>
          </cell>
          <cell r="U1342" t="str">
            <v>FLEXNETUIO_GYE</v>
          </cell>
          <cell r="V1342">
            <v>1</v>
          </cell>
          <cell r="W1342">
            <v>9.9</v>
          </cell>
          <cell r="X1342" t="str">
            <v>HYCITE QUITO</v>
          </cell>
          <cell r="Y1342" t="str">
            <v>FLEX NET CALLE 28 DE JUNIO S/N Y GARCIA MORENO ENTRADA LLANO GRANDE</v>
          </cell>
        </row>
        <row r="1343">
          <cell r="A1343" t="str">
            <v>98758930</v>
          </cell>
          <cell r="B1343">
            <v>486589</v>
          </cell>
          <cell r="C1343" t="str">
            <v>98758930</v>
          </cell>
          <cell r="D1343" t="str">
            <v>HYCITE</v>
          </cell>
          <cell r="E1343" t="str">
            <v>DESPACHO</v>
          </cell>
          <cell r="F1343" t="str">
            <v>NORMAL</v>
          </cell>
          <cell r="G1343" t="str">
            <v>TFQ90640</v>
          </cell>
          <cell r="H1343">
            <v>44922</v>
          </cell>
          <cell r="I1343" t="str">
            <v>ENTREGADO</v>
          </cell>
          <cell r="J1343">
            <v>44923</v>
          </cell>
          <cell r="K1343" t="str">
            <v>PRISCILA MORALES</v>
          </cell>
          <cell r="L1343" t="str">
            <v>AV MANUEL RODRIGUEZ PINTO Y MARIANO ECH URB ONTANEDA 3 TRANSVERSAL LOTE 62 QUITO ONTANEDA SUR CONOCOTO 170805 PICHINCHA</v>
          </cell>
          <cell r="N1343" t="str">
            <v>0989846616 / 022347264</v>
          </cell>
          <cell r="O1343" t="str">
            <v>0989846616 / 022347264</v>
          </cell>
          <cell r="P1343" t="str">
            <v>170805</v>
          </cell>
          <cell r="Q1343" t="str">
            <v>QUITO</v>
          </cell>
          <cell r="R1343" t="str">
            <v>PICHINCHA</v>
          </cell>
          <cell r="S1343" t="str">
            <v>CONOCOTO - DEAN BAJO -  -  -  -</v>
          </cell>
          <cell r="T1343" t="str">
            <v>FLEXTRANS UIO</v>
          </cell>
          <cell r="U1343" t="str">
            <v>FLEXNETUIO_LOCAL</v>
          </cell>
          <cell r="V1343">
            <v>2</v>
          </cell>
          <cell r="W1343">
            <v>16.899999999999999</v>
          </cell>
          <cell r="X1343" t="str">
            <v>HYCITE QUITO</v>
          </cell>
          <cell r="Y1343" t="str">
            <v>FLEX NET CALLE 28 DE JUNIO S/N Y GARCIA MORENO ENTRADA LLANO GRANDE</v>
          </cell>
        </row>
        <row r="1344">
          <cell r="A1344" t="str">
            <v>98759044</v>
          </cell>
          <cell r="B1344">
            <v>486590</v>
          </cell>
          <cell r="C1344" t="str">
            <v>98759044</v>
          </cell>
          <cell r="D1344" t="str">
            <v>HYCITE</v>
          </cell>
          <cell r="E1344" t="str">
            <v>DESPACHO</v>
          </cell>
          <cell r="F1344" t="str">
            <v>NORMAL</v>
          </cell>
          <cell r="G1344" t="str">
            <v>031002004134984</v>
          </cell>
          <cell r="H1344">
            <v>44922</v>
          </cell>
          <cell r="I1344" t="str">
            <v>EN_TRANSITO</v>
          </cell>
          <cell r="J1344">
            <v>44922</v>
          </cell>
          <cell r="K1344" t="str">
            <v>ANNI MACIAS</v>
          </cell>
          <cell r="L1344" t="str">
            <v>CALLE PRINCIPAL 1ERO DE DICIEMBRE COOP. DE AHORRO Y LA INMACULADA SAN PLACIDO PORTOVIEJO / SAN PLACIDO SAN PLACIDO 130121 MANABI</v>
          </cell>
          <cell r="M1344" t="str">
            <v/>
          </cell>
          <cell r="N1344" t="str">
            <v>0961387831 / 052676058</v>
          </cell>
          <cell r="O1344" t="str">
            <v>0961387831 / 052676058</v>
          </cell>
          <cell r="P1344" t="str">
            <v>130121</v>
          </cell>
          <cell r="Q1344" t="str">
            <v>PORTOVIEJO</v>
          </cell>
          <cell r="R1344" t="str">
            <v>MANABI</v>
          </cell>
          <cell r="S1344" t="str">
            <v>SAN PLACIDO</v>
          </cell>
          <cell r="T1344" t="str">
            <v>TRAMACO</v>
          </cell>
          <cell r="U1344" t="str">
            <v>FLEXNETUIO_PROVINCIA</v>
          </cell>
          <cell r="V1344">
            <v>1</v>
          </cell>
          <cell r="W1344">
            <v>7.1</v>
          </cell>
          <cell r="X1344" t="str">
            <v>HYCITE QUITO</v>
          </cell>
          <cell r="Y1344" t="str">
            <v>FLEX NET CALLE 28 DE JUNIO S/N Y GARCIA MORENO ENTRADA LLANO GRANDE</v>
          </cell>
        </row>
        <row r="1345">
          <cell r="A1345" t="str">
            <v>98759420</v>
          </cell>
          <cell r="B1345">
            <v>486591</v>
          </cell>
          <cell r="C1345" t="str">
            <v>98759420</v>
          </cell>
          <cell r="D1345" t="str">
            <v>HYCITE</v>
          </cell>
          <cell r="E1345" t="str">
            <v>DESPACHO</v>
          </cell>
          <cell r="F1345" t="str">
            <v>NORMAL</v>
          </cell>
          <cell r="G1345" t="str">
            <v>TFQ90641</v>
          </cell>
          <cell r="H1345">
            <v>44922</v>
          </cell>
          <cell r="I1345" t="str">
            <v>INCIDENCIA</v>
          </cell>
          <cell r="J1345">
            <v>44923</v>
          </cell>
          <cell r="K1345" t="str">
            <v>MARIA HERRERA</v>
          </cell>
          <cell r="L1345" t="str">
            <v>PA U2C E3-239 LT 8 PASAJE VALENZUELA Y 13 JUNIO FERRET AGLOMERADOS MZYRA QUITO-SAN ANTONIO SAN ANTONIO 170311 PICHINCHA</v>
          </cell>
          <cell r="M1345" t="str">
            <v/>
          </cell>
          <cell r="N1345" t="str">
            <v>0983026893</v>
          </cell>
          <cell r="O1345" t="str">
            <v>0983026893</v>
          </cell>
          <cell r="P1345" t="str">
            <v>170311</v>
          </cell>
          <cell r="Q1345" t="str">
            <v>QUITO</v>
          </cell>
          <cell r="R1345" t="str">
            <v>PICHINCHA</v>
          </cell>
          <cell r="S1345" t="str">
            <v>QUITO - CIUDAD DEL SOL - CONDOMINIO SUPIROSA - LA ANTONIA</v>
          </cell>
          <cell r="T1345" t="str">
            <v>FLEXTRANS UIO</v>
          </cell>
          <cell r="U1345" t="str">
            <v>FLEXNETUIO_LOCAL</v>
          </cell>
          <cell r="V1345">
            <v>1</v>
          </cell>
          <cell r="W1345">
            <v>10.5</v>
          </cell>
          <cell r="X1345" t="str">
            <v>HYCITE QUITO</v>
          </cell>
          <cell r="Y1345" t="str">
            <v>FLEX NET CALLE 28 DE JUNIO S/N Y GARCIA MORENO ENTRADA LLANO GRANDE</v>
          </cell>
        </row>
        <row r="1346">
          <cell r="A1346" t="str">
            <v>98759783</v>
          </cell>
          <cell r="B1346">
            <v>486592</v>
          </cell>
          <cell r="C1346" t="str">
            <v>98759783</v>
          </cell>
          <cell r="D1346" t="str">
            <v>HYCITE</v>
          </cell>
          <cell r="E1346" t="str">
            <v>DESPACHO</v>
          </cell>
          <cell r="F1346" t="str">
            <v>NORMAL</v>
          </cell>
          <cell r="G1346" t="str">
            <v>031002004134985</v>
          </cell>
          <cell r="H1346">
            <v>44922</v>
          </cell>
          <cell r="I1346" t="str">
            <v>ENTREGADO</v>
          </cell>
          <cell r="J1346">
            <v>44923</v>
          </cell>
          <cell r="K1346" t="str">
            <v>LUZ ARROYO</v>
          </cell>
          <cell r="L1346" t="str">
            <v>VIA ATACAMES CL 56 MZ 286 SL 22 PS 1 COSTA VERDE ESMERALDAS-SUR SIMON PLATA TORRES 080113 ESMERALDAS</v>
          </cell>
          <cell r="M1346" t="str">
            <v/>
          </cell>
          <cell r="N1346" t="str">
            <v>0979857702 / 062016955</v>
          </cell>
          <cell r="O1346" t="str">
            <v>0979857702 / 062016955</v>
          </cell>
          <cell r="P1346" t="str">
            <v>080113</v>
          </cell>
          <cell r="Q1346" t="str">
            <v>ESMERALDAS</v>
          </cell>
          <cell r="R1346" t="str">
            <v>ESMERALDAS</v>
          </cell>
          <cell r="S1346" t="str">
            <v>ESMERALDAS - LUCHA DE LOS POBRES</v>
          </cell>
          <cell r="T1346" t="str">
            <v>TRAMACO</v>
          </cell>
          <cell r="U1346" t="str">
            <v>FLEXNETUIO_PROVINCIA</v>
          </cell>
          <cell r="V1346">
            <v>1</v>
          </cell>
          <cell r="W1346">
            <v>7.6</v>
          </cell>
          <cell r="X1346" t="str">
            <v>HYCITE QUITO</v>
          </cell>
          <cell r="Y1346" t="str">
            <v>FLEX NET CALLE 28 DE JUNIO S/N Y GARCIA MORENO ENTRADA LLANO GRANDE</v>
          </cell>
        </row>
        <row r="1347">
          <cell r="A1347" t="str">
            <v>98760705</v>
          </cell>
          <cell r="B1347">
            <v>486593</v>
          </cell>
          <cell r="C1347" t="str">
            <v>98760705</v>
          </cell>
          <cell r="D1347" t="str">
            <v>HYCITE</v>
          </cell>
          <cell r="E1347" t="str">
            <v>DESPACHO</v>
          </cell>
          <cell r="F1347" t="str">
            <v>NORMAL</v>
          </cell>
          <cell r="G1347" t="str">
            <v>031002004134986</v>
          </cell>
          <cell r="H1347">
            <v>44922</v>
          </cell>
          <cell r="I1347" t="str">
            <v>ENTREGADO</v>
          </cell>
          <cell r="J1347">
            <v>44923</v>
          </cell>
          <cell r="K1347" t="str">
            <v>KETTY LOOR</v>
          </cell>
          <cell r="L1347" t="str">
            <v>AV MANABI Y LOS MIRTOS S/N RESTAURANTE EL DICHO FRENTE AL FRIE PORTOVIEJO PORTOVIEJO 130105 MANABI</v>
          </cell>
          <cell r="M1347" t="str">
            <v/>
          </cell>
          <cell r="N1347" t="str">
            <v>0959175109</v>
          </cell>
          <cell r="O1347" t="str">
            <v>0959175109</v>
          </cell>
          <cell r="P1347" t="str">
            <v>130105</v>
          </cell>
          <cell r="Q1347" t="str">
            <v>PORTOVIEJO</v>
          </cell>
          <cell r="R1347" t="str">
            <v>MANABI</v>
          </cell>
          <cell r="S1347" t="str">
            <v>PORTOVIEJO</v>
          </cell>
          <cell r="T1347" t="str">
            <v>TRAMACO</v>
          </cell>
          <cell r="U1347" t="str">
            <v>FLEXNETUIO_PROVINCIA</v>
          </cell>
          <cell r="V1347">
            <v>1</v>
          </cell>
          <cell r="W1347">
            <v>6.8</v>
          </cell>
          <cell r="X1347" t="str">
            <v>HYCITE QUITO</v>
          </cell>
          <cell r="Y1347" t="str">
            <v>FLEX NET CALLE 28 DE JUNIO S/N Y GARCIA MORENO ENTRADA LLANO GRANDE</v>
          </cell>
        </row>
        <row r="1348">
          <cell r="A1348" t="str">
            <v>98761306</v>
          </cell>
          <cell r="B1348">
            <v>486594</v>
          </cell>
          <cell r="C1348" t="str">
            <v>98761306</v>
          </cell>
          <cell r="D1348" t="str">
            <v>HYCITE</v>
          </cell>
          <cell r="E1348" t="str">
            <v>DESPACHO</v>
          </cell>
          <cell r="F1348" t="str">
            <v>NORMAL</v>
          </cell>
          <cell r="G1348" t="str">
            <v>031002004134987</v>
          </cell>
          <cell r="H1348">
            <v>44922</v>
          </cell>
          <cell r="I1348" t="str">
            <v>ENTREGADO</v>
          </cell>
          <cell r="J1348">
            <v>44923</v>
          </cell>
          <cell r="K1348" t="str">
            <v>MARIA DELGADO</v>
          </cell>
          <cell r="L1348" t="str">
            <v>JOSE MARIA EGAS ENTRE SANGAY Y ALFREDO PAREJA-COOP CONS. PROV VELASCO IBARRA RIOBAMBA-RIOBAMBA LIZARZABURU 060101 CHIMBORAZO</v>
          </cell>
          <cell r="M1348" t="str">
            <v/>
          </cell>
          <cell r="N1348" t="str">
            <v>0993654570</v>
          </cell>
          <cell r="O1348" t="str">
            <v>0993654570</v>
          </cell>
          <cell r="P1348" t="str">
            <v>060101</v>
          </cell>
          <cell r="Q1348" t="str">
            <v>RIOBAMBA</v>
          </cell>
          <cell r="R1348" t="str">
            <v>CHIMBORAZO</v>
          </cell>
          <cell r="S1348" t="str">
            <v>RIOBAMBA</v>
          </cell>
          <cell r="T1348" t="str">
            <v>TRAMACO</v>
          </cell>
          <cell r="U1348" t="str">
            <v>FLEXNETUIO_PROVINCIA</v>
          </cell>
          <cell r="V1348">
            <v>1</v>
          </cell>
          <cell r="W1348">
            <v>10.199999999999999</v>
          </cell>
          <cell r="X1348" t="str">
            <v>HYCITE QUITO</v>
          </cell>
          <cell r="Y1348" t="str">
            <v>FLEX NET CALLE 28 DE JUNIO S/N Y GARCIA MORENO ENTRADA LLANO GRANDE</v>
          </cell>
        </row>
        <row r="1349">
          <cell r="A1349" t="str">
            <v>98763305</v>
          </cell>
          <cell r="B1349">
            <v>486595</v>
          </cell>
          <cell r="C1349" t="str">
            <v>98763305</v>
          </cell>
          <cell r="D1349" t="str">
            <v>HYCITE</v>
          </cell>
          <cell r="E1349" t="str">
            <v>DESPACHO</v>
          </cell>
          <cell r="F1349" t="str">
            <v>NORMAL</v>
          </cell>
          <cell r="G1349" t="str">
            <v>TFQ90642</v>
          </cell>
          <cell r="H1349">
            <v>44922</v>
          </cell>
          <cell r="I1349" t="str">
            <v>ENTREGADO</v>
          </cell>
          <cell r="J1349">
            <v>44923</v>
          </cell>
          <cell r="K1349" t="str">
            <v>MAGALY REY</v>
          </cell>
          <cell r="L1349" t="str">
            <v>MARIANA DE JESUS URB ALCALAR DE LA HACIENDA CASA 130 CALLE D RUMINAHUI VALLE DE LOS CHILLOS SAN PEDRO DE TABOADA 170502 PICHINCHA</v>
          </cell>
          <cell r="M1349" t="str">
            <v/>
          </cell>
          <cell r="N1349" t="str">
            <v>0993978840 / 099397840</v>
          </cell>
          <cell r="O1349" t="str">
            <v>0993978840 / 099397840</v>
          </cell>
          <cell r="P1349" t="str">
            <v>170502</v>
          </cell>
          <cell r="Q1349" t="str">
            <v>QUITO</v>
          </cell>
          <cell r="R1349" t="str">
            <v>PICHINCHA</v>
          </cell>
          <cell r="S1349" t="str">
            <v>QUITO</v>
          </cell>
          <cell r="T1349" t="str">
            <v>FLEXTRANS UIO</v>
          </cell>
          <cell r="U1349" t="str">
            <v>FLEXNETUIO_LOCAL</v>
          </cell>
          <cell r="V1349">
            <v>1</v>
          </cell>
          <cell r="W1349">
            <v>10.5</v>
          </cell>
          <cell r="X1349" t="str">
            <v>HYCITE QUITO</v>
          </cell>
          <cell r="Y1349" t="str">
            <v>FLEX NET CALLE 28 DE JUNIO S/N Y GARCIA MORENO ENTRADA LLANO GRANDE</v>
          </cell>
        </row>
        <row r="1350">
          <cell r="A1350" t="str">
            <v>98763335</v>
          </cell>
          <cell r="B1350">
            <v>486596</v>
          </cell>
          <cell r="C1350" t="str">
            <v>98763335</v>
          </cell>
          <cell r="D1350" t="str">
            <v>HYCITE</v>
          </cell>
          <cell r="E1350" t="str">
            <v>DESPACHO</v>
          </cell>
          <cell r="F1350" t="str">
            <v>NORMAL</v>
          </cell>
          <cell r="G1350" t="str">
            <v>TF90643</v>
          </cell>
          <cell r="H1350">
            <v>44922</v>
          </cell>
          <cell r="I1350" t="str">
            <v>EN_TRANSITO</v>
          </cell>
          <cell r="J1350">
            <v>44923</v>
          </cell>
          <cell r="K1350" t="str">
            <v>SILVIA YADIRA PALACIOS VALAREZO</v>
          </cell>
          <cell r="L1350" t="str">
            <v>GUASMO SUR COOP UNIA,N DE BANANERO ETP 3 CASA O DEPARTAMENTO:0963354836 GUAYAQUIL XIMENA 090114 GUAYAS</v>
          </cell>
          <cell r="N1350" t="str">
            <v>0959599554 / 963354836</v>
          </cell>
          <cell r="O1350" t="str">
            <v>0959599554 / 963354836</v>
          </cell>
          <cell r="P1350" t="str">
            <v>GUAYAQUIL</v>
          </cell>
          <cell r="Q1350" t="str">
            <v>GUAYAQUIL</v>
          </cell>
          <cell r="R1350" t="str">
            <v>GUAYAS</v>
          </cell>
          <cell r="T1350" t="str">
            <v>FLEXTRANS GYE</v>
          </cell>
          <cell r="U1350" t="str">
            <v>FLEXNETUIO_GYE</v>
          </cell>
          <cell r="V1350">
            <v>1</v>
          </cell>
          <cell r="W1350">
            <v>7.9</v>
          </cell>
          <cell r="X1350" t="str">
            <v>HYCITE QUITO</v>
          </cell>
          <cell r="Y1350" t="str">
            <v>FLEX NET CALLE 28 DE JUNIO S/N Y GARCIA MORENO ENTRADA LLANO GRANDE</v>
          </cell>
        </row>
        <row r="1351">
          <cell r="A1351" t="str">
            <v>98763442</v>
          </cell>
          <cell r="B1351">
            <v>486597</v>
          </cell>
          <cell r="C1351" t="str">
            <v>98763442</v>
          </cell>
          <cell r="D1351" t="str">
            <v>HYCITE</v>
          </cell>
          <cell r="E1351" t="str">
            <v>DESPACHO</v>
          </cell>
          <cell r="F1351" t="str">
            <v>NORMAL</v>
          </cell>
          <cell r="G1351" t="str">
            <v>031002004134988</v>
          </cell>
          <cell r="H1351">
            <v>44922</v>
          </cell>
          <cell r="I1351" t="str">
            <v>ENTREGADO</v>
          </cell>
          <cell r="J1351">
            <v>44923</v>
          </cell>
          <cell r="K1351" t="str">
            <v>YOLANDA ANRANGO</v>
          </cell>
          <cell r="L1351" t="str">
            <v>CALLE ESTADIO PUCARA AVENIDA ENRRIQUE GARCES OTAVALO // PUCARA VELASQUEZ EUGENIO ESPEJO 100210 IMBABURA</v>
          </cell>
          <cell r="M1351" t="str">
            <v/>
          </cell>
          <cell r="N1351" t="str">
            <v>0979803764</v>
          </cell>
          <cell r="O1351" t="str">
            <v>0979803764</v>
          </cell>
          <cell r="P1351" t="str">
            <v>100210</v>
          </cell>
          <cell r="Q1351" t="str">
            <v>OTAVALO</v>
          </cell>
          <cell r="R1351" t="str">
            <v>IMBABURA</v>
          </cell>
          <cell r="S1351" t="str">
            <v>SAN PABLO</v>
          </cell>
          <cell r="T1351" t="str">
            <v>TRAMACO</v>
          </cell>
          <cell r="U1351" t="str">
            <v>FLEXNETUIO_PROVINCIA</v>
          </cell>
          <cell r="V1351">
            <v>1</v>
          </cell>
          <cell r="W1351">
            <v>9.1</v>
          </cell>
          <cell r="X1351" t="str">
            <v>HYCITE QUITO</v>
          </cell>
          <cell r="Y1351" t="str">
            <v>FLEX NET CALLE 28 DE JUNIO S/N Y GARCIA MORENO ENTRADA LLANO GRANDE</v>
          </cell>
        </row>
        <row r="1352">
          <cell r="A1352" t="str">
            <v>98763564</v>
          </cell>
          <cell r="B1352">
            <v>486598</v>
          </cell>
          <cell r="C1352" t="str">
            <v>98763564</v>
          </cell>
          <cell r="D1352" t="str">
            <v>HYCITE</v>
          </cell>
          <cell r="E1352" t="str">
            <v>DESPACHO</v>
          </cell>
          <cell r="F1352" t="str">
            <v>NORMAL</v>
          </cell>
          <cell r="G1352" t="str">
            <v>031002004134989</v>
          </cell>
          <cell r="H1352">
            <v>44922</v>
          </cell>
          <cell r="I1352" t="str">
            <v>ENTREGADO</v>
          </cell>
          <cell r="J1352">
            <v>44923</v>
          </cell>
          <cell r="K1352" t="str">
            <v>MANUEL LITARDO</v>
          </cell>
          <cell r="L1352" t="str">
            <v>AV JAIME ROLDOS AGUILERA Y SUCRE CALLE 23RA A 40 M DE LA CENTRAL DE LA 6 QUEVEDO ** SAN JOSE QUEVEDO 120503 LOS RIOS</v>
          </cell>
          <cell r="M1352" t="str">
            <v/>
          </cell>
          <cell r="N1352" t="str">
            <v>0987288060 / 052796106</v>
          </cell>
          <cell r="O1352" t="str">
            <v>0987288060 / 052796106</v>
          </cell>
          <cell r="P1352" t="str">
            <v>120503</v>
          </cell>
          <cell r="Q1352" t="str">
            <v>VINCES</v>
          </cell>
          <cell r="R1352" t="str">
            <v>LOS RIOS</v>
          </cell>
          <cell r="S1352" t="str">
            <v>VINCES</v>
          </cell>
          <cell r="T1352" t="str">
            <v>TRAMACO</v>
          </cell>
          <cell r="U1352" t="str">
            <v>FLEXNETUIO_PROVINCIA</v>
          </cell>
          <cell r="V1352">
            <v>1</v>
          </cell>
          <cell r="W1352">
            <v>8.8000000000000007</v>
          </cell>
          <cell r="X1352" t="str">
            <v>HYCITE QUITO</v>
          </cell>
          <cell r="Y1352" t="str">
            <v>FLEX NET CALLE 28 DE JUNIO S/N Y GARCIA MORENO ENTRADA LLANO GRANDE</v>
          </cell>
        </row>
        <row r="1353">
          <cell r="A1353" t="str">
            <v>98763628</v>
          </cell>
          <cell r="B1353">
            <v>486599</v>
          </cell>
          <cell r="C1353" t="str">
            <v>98763628</v>
          </cell>
          <cell r="D1353" t="str">
            <v>HYCITE</v>
          </cell>
          <cell r="E1353" t="str">
            <v>DESPACHO</v>
          </cell>
          <cell r="F1353" t="str">
            <v>NORMAL</v>
          </cell>
          <cell r="G1353" t="str">
            <v>031002004134990</v>
          </cell>
          <cell r="H1353">
            <v>44922</v>
          </cell>
          <cell r="I1353" t="str">
            <v>ENTREGADO</v>
          </cell>
          <cell r="J1353">
            <v>44923</v>
          </cell>
          <cell r="K1353" t="str">
            <v>EUSEBIO TORRES</v>
          </cell>
          <cell r="L1353" t="str">
            <v>CL 3Aª ENTRE E Y F Y QUEVEDO FTE A POLLOS BURGER QUEVEDO-7 DE OCTUBRE 7 DE OCTUBRE 120507 LOS RIOS</v>
          </cell>
          <cell r="M1353" t="str">
            <v/>
          </cell>
          <cell r="N1353" t="str">
            <v>0984869360</v>
          </cell>
          <cell r="O1353" t="str">
            <v>0984869360</v>
          </cell>
          <cell r="P1353" t="str">
            <v>120507</v>
          </cell>
          <cell r="Q1353" t="str">
            <v>VINCES</v>
          </cell>
          <cell r="R1353" t="str">
            <v>LOS RIOS</v>
          </cell>
          <cell r="S1353" t="str">
            <v>ANTONIO SOTOMAYOR (CAB. EN PLAYAS DE VINCES)</v>
          </cell>
          <cell r="T1353" t="str">
            <v>TRAMACO</v>
          </cell>
          <cell r="U1353" t="str">
            <v>FLEXNETUIO_PROVINCIA</v>
          </cell>
          <cell r="V1353">
            <v>1</v>
          </cell>
          <cell r="W1353">
            <v>8.8000000000000007</v>
          </cell>
          <cell r="X1353" t="str">
            <v>HYCITE QUITO</v>
          </cell>
          <cell r="Y1353" t="str">
            <v>FLEX NET CALLE 28 DE JUNIO S/N Y GARCIA MORENO ENTRADA LLANO GRANDE</v>
          </cell>
        </row>
        <row r="1354">
          <cell r="A1354" t="str">
            <v>98763935</v>
          </cell>
          <cell r="B1354">
            <v>486600</v>
          </cell>
          <cell r="C1354" t="str">
            <v>98763935</v>
          </cell>
          <cell r="D1354" t="str">
            <v>HYCITE</v>
          </cell>
          <cell r="E1354" t="str">
            <v>DESPACHO</v>
          </cell>
          <cell r="F1354" t="str">
            <v>NORMAL</v>
          </cell>
          <cell r="G1354" t="str">
            <v>TFQ90644</v>
          </cell>
          <cell r="H1354">
            <v>44922</v>
          </cell>
          <cell r="I1354" t="str">
            <v>ENTREGADO</v>
          </cell>
          <cell r="J1354">
            <v>44923</v>
          </cell>
          <cell r="K1354" t="str">
            <v>MYRIAN DUQUE</v>
          </cell>
          <cell r="L1354" t="str">
            <v>OEF 541-68 541A 541 CERCA DISTRITO EDUCACION 7 QUITO//CIUDADELA IBARRA LA ECUATORIANA 170707 PICHINCHA</v>
          </cell>
          <cell r="M1354" t="str">
            <v/>
          </cell>
          <cell r="N1354" t="str">
            <v>0984176994</v>
          </cell>
          <cell r="O1354" t="str">
            <v>0984176994</v>
          </cell>
          <cell r="P1354" t="str">
            <v>170707</v>
          </cell>
          <cell r="Q1354" t="str">
            <v>QUITO</v>
          </cell>
          <cell r="R1354" t="str">
            <v>PICHINCHA</v>
          </cell>
          <cell r="S1354" t="str">
            <v>QUITO</v>
          </cell>
          <cell r="T1354" t="str">
            <v>FLEXTRANS UIO</v>
          </cell>
          <cell r="U1354" t="str">
            <v>FLEXNETUIO_LOCAL</v>
          </cell>
          <cell r="V1354">
            <v>1</v>
          </cell>
          <cell r="W1354">
            <v>15.8</v>
          </cell>
          <cell r="X1354" t="str">
            <v>HYCITE QUITO</v>
          </cell>
          <cell r="Y1354" t="str">
            <v>FLEX NET CALLE 28 DE JUNIO S/N Y GARCIA MORENO ENTRADA LLANO GRANDE</v>
          </cell>
        </row>
        <row r="1355">
          <cell r="A1355" t="str">
            <v>98764674</v>
          </cell>
          <cell r="B1355">
            <v>486601</v>
          </cell>
          <cell r="C1355" t="str">
            <v>98764674</v>
          </cell>
          <cell r="D1355" t="str">
            <v>HYCITE</v>
          </cell>
          <cell r="E1355" t="str">
            <v>DESPACHO</v>
          </cell>
          <cell r="F1355" t="str">
            <v>NORMAL</v>
          </cell>
          <cell r="G1355" t="str">
            <v>031002004134991</v>
          </cell>
          <cell r="H1355">
            <v>44922</v>
          </cell>
          <cell r="I1355" t="str">
            <v>ENTREGADO</v>
          </cell>
          <cell r="J1355">
            <v>44923</v>
          </cell>
          <cell r="K1355" t="str">
            <v>FANNY TERCERO</v>
          </cell>
          <cell r="L1355" t="str">
            <v>SUCRE 6-72 Y OVIEDO MEDIA CUADRA BANCO PICHINCHA IBARRA // CENTRO SAN FRANCISCO 100105 IMBABURA</v>
          </cell>
          <cell r="M1355" t="str">
            <v/>
          </cell>
          <cell r="N1355" t="str">
            <v>0997412389</v>
          </cell>
          <cell r="O1355" t="str">
            <v>0997412389</v>
          </cell>
          <cell r="P1355" t="str">
            <v>100105</v>
          </cell>
          <cell r="Q1355" t="str">
            <v>IBARRA</v>
          </cell>
          <cell r="R1355" t="str">
            <v>IMBABURA</v>
          </cell>
          <cell r="S1355" t="str">
            <v>SAN MIGUEL DE IBARRA</v>
          </cell>
          <cell r="T1355" t="str">
            <v>TRAMACO</v>
          </cell>
          <cell r="U1355" t="str">
            <v>FLEXNETUIO_PROVINCIA</v>
          </cell>
          <cell r="V1355">
            <v>1</v>
          </cell>
          <cell r="W1355">
            <v>6.1</v>
          </cell>
          <cell r="X1355" t="str">
            <v>HYCITE QUITO</v>
          </cell>
          <cell r="Y1355" t="str">
            <v>FLEX NET CALLE 28 DE JUNIO S/N Y GARCIA MORENO ENTRADA LLANO GRANDE</v>
          </cell>
        </row>
        <row r="1356">
          <cell r="A1356" t="str">
            <v>98764866</v>
          </cell>
          <cell r="B1356">
            <v>486602</v>
          </cell>
          <cell r="C1356" t="str">
            <v>98764866</v>
          </cell>
          <cell r="D1356" t="str">
            <v>HYCITE</v>
          </cell>
          <cell r="E1356" t="str">
            <v>DESPACHO</v>
          </cell>
          <cell r="F1356" t="str">
            <v>NORMAL</v>
          </cell>
          <cell r="G1356" t="str">
            <v>TF90645</v>
          </cell>
          <cell r="H1356">
            <v>44922</v>
          </cell>
          <cell r="I1356" t="str">
            <v>EN_TRANSITO</v>
          </cell>
          <cell r="J1356">
            <v>44923</v>
          </cell>
          <cell r="K1356" t="str">
            <v>GUILLERMO CORDOVA</v>
          </cell>
          <cell r="L1356" t="str">
            <v>COOPERATIVA LAS ROCAS M 487 SL 2 GUAYAQUIL//NORTE  TARQUI 090601 GUAYAS</v>
          </cell>
          <cell r="M1356" t="str">
            <v/>
          </cell>
          <cell r="N1356" t="str">
            <v>0967065187</v>
          </cell>
          <cell r="O1356" t="str">
            <v>0967065187</v>
          </cell>
          <cell r="P1356" t="str">
            <v>090601</v>
          </cell>
          <cell r="Q1356" t="str">
            <v>GUAYAQUIL</v>
          </cell>
          <cell r="R1356" t="str">
            <v>GUAYAS</v>
          </cell>
          <cell r="S1356" t="str">
            <v>GUAYAQUIL</v>
          </cell>
          <cell r="T1356" t="str">
            <v>FLEXTRANS GYE</v>
          </cell>
          <cell r="U1356" t="str">
            <v>FLEXNETUIO_GYE</v>
          </cell>
          <cell r="V1356">
            <v>1</v>
          </cell>
          <cell r="W1356">
            <v>4</v>
          </cell>
          <cell r="X1356" t="str">
            <v>HYCITE QUITO</v>
          </cell>
          <cell r="Y1356" t="str">
            <v>FLEX NET CALLE 28 DE JUNIO S/N Y GARCIA MORENO ENTRADA LLANO GRANDE</v>
          </cell>
        </row>
        <row r="1357">
          <cell r="A1357" t="str">
            <v>98764938</v>
          </cell>
          <cell r="B1357">
            <v>486603</v>
          </cell>
          <cell r="C1357" t="str">
            <v>98764938</v>
          </cell>
          <cell r="D1357" t="str">
            <v>HYCITE</v>
          </cell>
          <cell r="E1357" t="str">
            <v>DESPACHO</v>
          </cell>
          <cell r="F1357" t="str">
            <v>NORMAL</v>
          </cell>
          <cell r="G1357" t="str">
            <v>TFQ90646</v>
          </cell>
          <cell r="H1357">
            <v>44922</v>
          </cell>
          <cell r="I1357" t="str">
            <v>ENTREGADO</v>
          </cell>
          <cell r="J1357">
            <v>44923</v>
          </cell>
          <cell r="K1357" t="str">
            <v>ROSA VALENZUELA</v>
          </cell>
          <cell r="L1357" t="str">
            <v>PASAJE VALENZUELA Y DANIEL CEVALLOS DE MZ 2-106 QUITO// SAN ANTONIO SAN ANTONIO (LA PAMPA) 170911 PICHINCHA</v>
          </cell>
          <cell r="N1357" t="str">
            <v>0984738970</v>
          </cell>
          <cell r="O1357" t="str">
            <v>0984738970</v>
          </cell>
          <cell r="P1357" t="str">
            <v>170911</v>
          </cell>
          <cell r="Q1357" t="str">
            <v>QUITO</v>
          </cell>
          <cell r="R1357" t="str">
            <v>PICHINCHA</v>
          </cell>
          <cell r="S1357" t="str">
            <v>EL QUINCHE - LA ESPERANZA - FINCAS VACACIONALES BELLO HORIZONTE 1RA ETAPA - IGUINARO</v>
          </cell>
          <cell r="T1357" t="str">
            <v>FLEXTRANS UIO</v>
          </cell>
          <cell r="U1357" t="str">
            <v>FLEXNETUIO_LOCAL</v>
          </cell>
          <cell r="V1357">
            <v>1</v>
          </cell>
          <cell r="W1357">
            <v>9.8000000000000007</v>
          </cell>
          <cell r="X1357" t="str">
            <v>HYCITE QUITO</v>
          </cell>
          <cell r="Y1357" t="str">
            <v>FLEX NET CALLE 28 DE JUNIO S/N Y GARCIA MORENO ENTRADA LLANO GRANDE</v>
          </cell>
        </row>
        <row r="1358">
          <cell r="A1358" t="str">
            <v>98765281</v>
          </cell>
          <cell r="B1358">
            <v>486604</v>
          </cell>
          <cell r="C1358" t="str">
            <v>98765281</v>
          </cell>
          <cell r="D1358" t="str">
            <v>HYCITE</v>
          </cell>
          <cell r="E1358" t="str">
            <v>DESPACHO</v>
          </cell>
          <cell r="F1358" t="str">
            <v>NORMAL</v>
          </cell>
          <cell r="G1358" t="str">
            <v>TF90647</v>
          </cell>
          <cell r="H1358">
            <v>44922</v>
          </cell>
          <cell r="I1358" t="str">
            <v>ENTREGADO</v>
          </cell>
          <cell r="J1358">
            <v>44923</v>
          </cell>
          <cell r="K1358" t="str">
            <v>JOSE AVENDANO</v>
          </cell>
          <cell r="L1358" t="str">
            <v>CDLA PANAMERICANA MZ F 2 SL 07 PANADERIA RESTAURANTE CENTAVITO CASA 2 P DURAN//CABEC CENTRO ELOY ALFARO 092406 GUAYAS</v>
          </cell>
          <cell r="M1358" t="str">
            <v/>
          </cell>
          <cell r="N1358" t="str">
            <v>0987474095 / 044547820</v>
          </cell>
          <cell r="O1358" t="str">
            <v>0987474095 / 044547820</v>
          </cell>
          <cell r="P1358" t="str">
            <v>092406</v>
          </cell>
          <cell r="Q1358" t="str">
            <v>DURAN</v>
          </cell>
          <cell r="R1358" t="str">
            <v>GUAYAS</v>
          </cell>
          <cell r="S1358" t="str">
            <v>ELOY ALFARO (DURAN)</v>
          </cell>
          <cell r="T1358" t="str">
            <v>ITSACOURIER</v>
          </cell>
          <cell r="U1358" t="str">
            <v>FLEXNETUIO_GYE</v>
          </cell>
          <cell r="V1358">
            <v>1</v>
          </cell>
          <cell r="W1358">
            <v>9.9</v>
          </cell>
          <cell r="X1358" t="str">
            <v>HYCITE QUITO</v>
          </cell>
          <cell r="Y1358" t="str">
            <v>FLEX NET CALLE 28 DE JUNIO S/N Y GARCIA MORENO ENTRADA LLANO GRANDE</v>
          </cell>
        </row>
        <row r="1359">
          <cell r="A1359" t="str">
            <v>98765318</v>
          </cell>
          <cell r="B1359">
            <v>486605</v>
          </cell>
          <cell r="C1359" t="str">
            <v>98765318</v>
          </cell>
          <cell r="D1359" t="str">
            <v>HYCITE</v>
          </cell>
          <cell r="E1359" t="str">
            <v>DESPACHO</v>
          </cell>
          <cell r="F1359" t="str">
            <v>NORMAL</v>
          </cell>
          <cell r="G1359" t="str">
            <v>031002004134992</v>
          </cell>
          <cell r="H1359">
            <v>44922</v>
          </cell>
          <cell r="I1359" t="str">
            <v>ENTREGADO</v>
          </cell>
          <cell r="J1359">
            <v>44923</v>
          </cell>
          <cell r="K1359" t="str">
            <v>MARIA CHISAGUANO</v>
          </cell>
          <cell r="L1359" t="str">
            <v>COLON 8 32 Y SANCHEZ SANCHEZ FRENTE ALEXA LOCAL EL EXQUISITO IBARRA//CENTRO EL SAGRARIO 100105 IMBABURA</v>
          </cell>
          <cell r="M1359" t="str">
            <v/>
          </cell>
          <cell r="N1359" t="str">
            <v>0982838774</v>
          </cell>
          <cell r="O1359" t="str">
            <v>0982838774</v>
          </cell>
          <cell r="P1359" t="str">
            <v>100105</v>
          </cell>
          <cell r="Q1359" t="str">
            <v>IBARRA</v>
          </cell>
          <cell r="R1359" t="str">
            <v>IMBABURA</v>
          </cell>
          <cell r="S1359" t="str">
            <v>SAN MIGUEL DE IBARRA</v>
          </cell>
          <cell r="T1359" t="str">
            <v>TRAMACO</v>
          </cell>
          <cell r="U1359" t="str">
            <v>FLEXNETUIO_PROVINCIA</v>
          </cell>
          <cell r="V1359">
            <v>1</v>
          </cell>
          <cell r="W1359">
            <v>5.5</v>
          </cell>
          <cell r="X1359" t="str">
            <v>HYCITE QUITO</v>
          </cell>
          <cell r="Y1359" t="str">
            <v>FLEX NET CALLE 28 DE JUNIO S/N Y GARCIA MORENO ENTRADA LLANO GRANDE</v>
          </cell>
        </row>
        <row r="1360">
          <cell r="A1360" t="str">
            <v>98765759</v>
          </cell>
          <cell r="B1360">
            <v>486606</v>
          </cell>
          <cell r="C1360" t="str">
            <v>98765759</v>
          </cell>
          <cell r="D1360" t="str">
            <v>HYCITE</v>
          </cell>
          <cell r="E1360" t="str">
            <v>DESPACHO</v>
          </cell>
          <cell r="F1360" t="str">
            <v>NORMAL</v>
          </cell>
          <cell r="G1360" t="str">
            <v>031002004134975</v>
          </cell>
          <cell r="H1360">
            <v>44922</v>
          </cell>
          <cell r="I1360" t="str">
            <v>ENTREGADO</v>
          </cell>
          <cell r="J1360">
            <v>44923</v>
          </cell>
          <cell r="K1360" t="str">
            <v>MARIA MANZABA</v>
          </cell>
          <cell r="L1360" t="str">
            <v>CL BARREIRA Y MALECON FTE AL HOSPITAL MARTIN TIAGA BABAHOYO-BABAHOYO CAMILO PONCE 120114 LOS RIOS</v>
          </cell>
          <cell r="M1360" t="str">
            <v/>
          </cell>
          <cell r="N1360" t="str">
            <v>0989713562</v>
          </cell>
          <cell r="O1360" t="str">
            <v>0989713562</v>
          </cell>
          <cell r="P1360" t="str">
            <v>120114</v>
          </cell>
          <cell r="Q1360" t="str">
            <v>BABAHOYO</v>
          </cell>
          <cell r="R1360" t="str">
            <v>LOS RIOS</v>
          </cell>
          <cell r="S1360" t="str">
            <v>BABAHOYO</v>
          </cell>
          <cell r="T1360" t="str">
            <v>TRAMACO</v>
          </cell>
          <cell r="U1360" t="str">
            <v>FLEXNETUIO_PROVINCIA</v>
          </cell>
          <cell r="V1360">
            <v>1</v>
          </cell>
          <cell r="W1360">
            <v>8.8000000000000007</v>
          </cell>
          <cell r="X1360" t="str">
            <v>HYCITE QUITO</v>
          </cell>
          <cell r="Y1360" t="str">
            <v>FLEX NET CALLE 28 DE JUNIO S/N Y GARCIA MORENO ENTRADA LLANO GRANDE</v>
          </cell>
        </row>
        <row r="1361">
          <cell r="A1361" t="str">
            <v>98767165</v>
          </cell>
          <cell r="B1361">
            <v>486607</v>
          </cell>
          <cell r="C1361" t="str">
            <v>98767165</v>
          </cell>
          <cell r="D1361" t="str">
            <v>HYCITE</v>
          </cell>
          <cell r="E1361" t="str">
            <v>DESPACHO</v>
          </cell>
          <cell r="F1361" t="str">
            <v>NORMAL</v>
          </cell>
          <cell r="G1361" t="str">
            <v>031002004135620</v>
          </cell>
          <cell r="H1361">
            <v>44922</v>
          </cell>
          <cell r="I1361" t="str">
            <v>ENTREGADO</v>
          </cell>
          <cell r="J1361">
            <v>44923</v>
          </cell>
          <cell r="K1361" t="str">
            <v>WASHINGTON PALMA</v>
          </cell>
          <cell r="L1361" t="str">
            <v>CALLE ISIDORO MENDOZA ENTRAR POR MARKET ANDRADE ENTRE 13 DE ABRIL E ISIDORO MEND CHONE ** CIUDADELA BOWEN CHONE 130703 MANABI</v>
          </cell>
          <cell r="N1361" t="str">
            <v>0994179036</v>
          </cell>
          <cell r="O1361" t="str">
            <v>0994179036</v>
          </cell>
          <cell r="P1361" t="str">
            <v>130703</v>
          </cell>
          <cell r="Q1361" t="str">
            <v>CHONE</v>
          </cell>
          <cell r="R1361" t="str">
            <v>MANABI</v>
          </cell>
          <cell r="S1361" t="str">
            <v>CHONE</v>
          </cell>
          <cell r="T1361" t="str">
            <v>TRAMACO</v>
          </cell>
          <cell r="U1361" t="str">
            <v>FLEXNETUIO_PROVINCIA</v>
          </cell>
          <cell r="V1361">
            <v>2</v>
          </cell>
          <cell r="W1361">
            <v>20.3</v>
          </cell>
          <cell r="X1361" t="str">
            <v>HYCITE QUITO</v>
          </cell>
          <cell r="Y1361" t="str">
            <v>FLEX NET CALLE 28 DE JUNIO S/N Y GARCIA MORENO ENTRADA LLANO GRANDE</v>
          </cell>
        </row>
        <row r="1362">
          <cell r="A1362" t="str">
            <v>98767411</v>
          </cell>
          <cell r="B1362">
            <v>486608</v>
          </cell>
          <cell r="C1362" t="str">
            <v>98767411</v>
          </cell>
          <cell r="D1362" t="str">
            <v>HYCITE</v>
          </cell>
          <cell r="E1362" t="str">
            <v>DESPACHO</v>
          </cell>
          <cell r="F1362" t="str">
            <v>NORMAL</v>
          </cell>
          <cell r="G1362" t="str">
            <v>031002004135621</v>
          </cell>
          <cell r="H1362">
            <v>44922</v>
          </cell>
          <cell r="I1362" t="str">
            <v>INCIDENCIA</v>
          </cell>
          <cell r="J1362">
            <v>44923</v>
          </cell>
          <cell r="K1362" t="str">
            <v>EMERITO ESTRELLA</v>
          </cell>
          <cell r="L1362" t="str">
            <v>GRAN COLOMBIA C/N LA LIBERTAD ATRAS ESC CIUDAD PORTOVIEJO SHUSHUFINDI-CENTRAL SHUSHUFINDI (7 DE JULIO) 210455 SUCUMBIOS</v>
          </cell>
          <cell r="N1362" t="str">
            <v>0990059532</v>
          </cell>
          <cell r="O1362" t="str">
            <v>0990059532</v>
          </cell>
          <cell r="P1362" t="str">
            <v>210401</v>
          </cell>
          <cell r="Q1362" t="str">
            <v>SHUSHUFINDI</v>
          </cell>
          <cell r="R1362" t="str">
            <v>SUCUMBIOS</v>
          </cell>
          <cell r="S1362" t="str">
            <v>SHUSHUFINDI - LA VICTORIA</v>
          </cell>
          <cell r="T1362" t="str">
            <v>TRAMACO</v>
          </cell>
          <cell r="U1362" t="str">
            <v>FLEXNETUIO_PROVINCIA</v>
          </cell>
          <cell r="V1362">
            <v>2</v>
          </cell>
          <cell r="W1362">
            <v>22.7</v>
          </cell>
          <cell r="X1362" t="str">
            <v>HYCITE QUITO</v>
          </cell>
          <cell r="Y1362" t="str">
            <v>FLEX NET CALLE 28 DE JUNIO S/N Y GARCIA MORENO ENTRADA LLANO GRANDE</v>
          </cell>
        </row>
        <row r="1363">
          <cell r="A1363" t="str">
            <v>98767847</v>
          </cell>
          <cell r="B1363">
            <v>486609</v>
          </cell>
          <cell r="C1363" t="str">
            <v>98767847</v>
          </cell>
          <cell r="D1363" t="str">
            <v>HYCITE</v>
          </cell>
          <cell r="E1363" t="str">
            <v>DESPACHO</v>
          </cell>
          <cell r="F1363" t="str">
            <v>NORMAL</v>
          </cell>
          <cell r="G1363" t="str">
            <v>TF90648</v>
          </cell>
          <cell r="H1363">
            <v>44922</v>
          </cell>
          <cell r="I1363" t="str">
            <v>INCIDENCIA</v>
          </cell>
          <cell r="J1363">
            <v>44923</v>
          </cell>
          <cell r="K1363" t="str">
            <v>OSCAR PONCE</v>
          </cell>
          <cell r="L1363" t="str">
            <v>ORQUIDEAS MZ 51 VILLA 24 AV FRANCISCO DE ORELLANA GUAYAQUIL//NORTE TARQUI 090703 GUAYAS</v>
          </cell>
          <cell r="M1363" t="str">
            <v/>
          </cell>
          <cell r="N1363" t="str">
            <v>0986478429</v>
          </cell>
          <cell r="O1363" t="str">
            <v>0986478429</v>
          </cell>
          <cell r="P1363" t="str">
            <v>090703</v>
          </cell>
          <cell r="Q1363" t="str">
            <v>GUAYAQUIL</v>
          </cell>
          <cell r="R1363" t="str">
            <v>GUAYAS</v>
          </cell>
          <cell r="S1363" t="str">
            <v>GUAYAQUIL</v>
          </cell>
          <cell r="T1363" t="str">
            <v>ITSACOURIER</v>
          </cell>
          <cell r="U1363" t="str">
            <v>FLEXNETUIO_GYE</v>
          </cell>
          <cell r="V1363">
            <v>1</v>
          </cell>
          <cell r="W1363">
            <v>9.9</v>
          </cell>
          <cell r="X1363" t="str">
            <v>HYCITE QUITO</v>
          </cell>
          <cell r="Y1363" t="str">
            <v>FLEX NET CALLE 28 DE JUNIO S/N Y GARCIA MORENO ENTRADA LLANO GRANDE</v>
          </cell>
        </row>
        <row r="1364">
          <cell r="A1364" t="str">
            <v>98768615</v>
          </cell>
          <cell r="B1364">
            <v>486610</v>
          </cell>
          <cell r="C1364" t="str">
            <v>98768615</v>
          </cell>
          <cell r="D1364" t="str">
            <v>HYCITE</v>
          </cell>
          <cell r="E1364" t="str">
            <v>DESPACHO</v>
          </cell>
          <cell r="F1364" t="str">
            <v>NORMAL</v>
          </cell>
          <cell r="G1364" t="str">
            <v>TF90649</v>
          </cell>
          <cell r="H1364">
            <v>44922</v>
          </cell>
          <cell r="I1364" t="str">
            <v>ENTREGADO</v>
          </cell>
          <cell r="J1364">
            <v>44923</v>
          </cell>
          <cell r="K1364" t="str">
            <v>GUSTAVO E CHIQUITO</v>
          </cell>
          <cell r="L1364" t="str">
            <v>DALIAS SOLAR 16 Y JOSE RODRIGUEZ   TARQUI 090501 GUAYAS</v>
          </cell>
          <cell r="M1364" t="str">
            <v/>
          </cell>
          <cell r="N1364" t="str">
            <v>0959863210 / 342899965</v>
          </cell>
          <cell r="O1364" t="str">
            <v>0959863210 / 342899965</v>
          </cell>
          <cell r="P1364" t="str">
            <v>090501</v>
          </cell>
          <cell r="Q1364" t="str">
            <v>GUAYAQUIL</v>
          </cell>
          <cell r="R1364" t="str">
            <v>GUAYAS</v>
          </cell>
          <cell r="S1364" t="str">
            <v>GUAYAQUIL</v>
          </cell>
          <cell r="T1364" t="str">
            <v>ITSACOURIER</v>
          </cell>
          <cell r="U1364" t="str">
            <v>FLEXNETUIO_GYE</v>
          </cell>
          <cell r="V1364">
            <v>1</v>
          </cell>
          <cell r="W1364">
            <v>2.23</v>
          </cell>
          <cell r="X1364" t="str">
            <v>HYCITE QUITO</v>
          </cell>
          <cell r="Y1364" t="str">
            <v>FLEX NET CALLE 28 DE JUNIO S/N Y GARCIA MORENO ENTRADA LLANO GRANDE</v>
          </cell>
        </row>
        <row r="1365">
          <cell r="A1365" t="str">
            <v>98768791</v>
          </cell>
          <cell r="B1365">
            <v>486611</v>
          </cell>
          <cell r="C1365" t="str">
            <v>98768791</v>
          </cell>
          <cell r="D1365" t="str">
            <v>HYCITE</v>
          </cell>
          <cell r="E1365" t="str">
            <v>DESPACHO</v>
          </cell>
          <cell r="F1365" t="str">
            <v>NORMAL</v>
          </cell>
          <cell r="G1365" t="str">
            <v>TF90650</v>
          </cell>
          <cell r="H1365">
            <v>44922</v>
          </cell>
          <cell r="I1365" t="str">
            <v>ENTREGADO</v>
          </cell>
          <cell r="J1365">
            <v>44923</v>
          </cell>
          <cell r="K1365" t="str">
            <v>FORTUNATO ESLAO</v>
          </cell>
          <cell r="L1365" t="str">
            <v>ALBORADA 12 AVA MZA 10 VILLA 16 GUAYAQUIL // NORTE  TARQUI 090501 GUAYAS</v>
          </cell>
          <cell r="M1365" t="str">
            <v/>
          </cell>
          <cell r="N1365" t="str">
            <v>0959463942</v>
          </cell>
          <cell r="O1365" t="str">
            <v>0959463942</v>
          </cell>
          <cell r="P1365" t="str">
            <v>090501</v>
          </cell>
          <cell r="Q1365" t="str">
            <v>GUAYAQUIL</v>
          </cell>
          <cell r="R1365" t="str">
            <v>GUAYAS</v>
          </cell>
          <cell r="S1365" t="str">
            <v>GUAYAQUIL</v>
          </cell>
          <cell r="T1365" t="str">
            <v>ITSACOURIER</v>
          </cell>
          <cell r="U1365" t="str">
            <v>FLEXNETUIO_GYE</v>
          </cell>
          <cell r="V1365">
            <v>1</v>
          </cell>
          <cell r="W1365">
            <v>8.8000000000000007</v>
          </cell>
          <cell r="X1365" t="str">
            <v>HYCITE QUITO</v>
          </cell>
          <cell r="Y1365" t="str">
            <v>FLEX NET CALLE 28 DE JUNIO S/N Y GARCIA MORENO ENTRADA LLANO GRANDE</v>
          </cell>
        </row>
        <row r="1366">
          <cell r="A1366" t="str">
            <v>98769161</v>
          </cell>
          <cell r="B1366">
            <v>486612</v>
          </cell>
          <cell r="C1366" t="str">
            <v>98769161</v>
          </cell>
          <cell r="D1366" t="str">
            <v>HYCITE</v>
          </cell>
          <cell r="E1366" t="str">
            <v>DESPACHO</v>
          </cell>
          <cell r="F1366" t="str">
            <v>NORMAL</v>
          </cell>
          <cell r="G1366" t="str">
            <v>TFQ90651</v>
          </cell>
          <cell r="H1366">
            <v>44922</v>
          </cell>
          <cell r="I1366" t="str">
            <v>ENTREGADO</v>
          </cell>
          <cell r="J1366">
            <v>44923</v>
          </cell>
          <cell r="K1366" t="str">
            <v>FLOR GAIBOR</v>
          </cell>
          <cell r="L1366" t="str">
            <v>ALAMOS E8-171 Y ALMERIA SECTOR MATO VALLE PUENTE COLEGIO DE LOS QUITO//MATOVELLO SAN ISIDRO DEL INCA 170502 PICHINCHA</v>
          </cell>
          <cell r="M1366" t="str">
            <v/>
          </cell>
          <cell r="N1366" t="str">
            <v>0998812206</v>
          </cell>
          <cell r="O1366" t="str">
            <v>0998812206</v>
          </cell>
          <cell r="P1366" t="str">
            <v>170502</v>
          </cell>
          <cell r="Q1366" t="str">
            <v>QUITO</v>
          </cell>
          <cell r="R1366" t="str">
            <v>PICHINCHA</v>
          </cell>
          <cell r="S1366" t="str">
            <v>QUITO</v>
          </cell>
          <cell r="T1366" t="str">
            <v>FLEXTRANS UIO</v>
          </cell>
          <cell r="U1366" t="str">
            <v>FLEXNETUIO_LOCAL</v>
          </cell>
          <cell r="V1366">
            <v>1</v>
          </cell>
          <cell r="W1366">
            <v>4</v>
          </cell>
          <cell r="X1366" t="str">
            <v>HYCITE QUITO</v>
          </cell>
          <cell r="Y1366" t="str">
            <v>FLEX NET CALLE 28 DE JUNIO S/N Y GARCIA MORENO ENTRADA LLANO GRANDE</v>
          </cell>
        </row>
        <row r="1367">
          <cell r="A1367" t="str">
            <v>98769482</v>
          </cell>
          <cell r="B1367">
            <v>486613</v>
          </cell>
          <cell r="C1367" t="str">
            <v>98769482</v>
          </cell>
          <cell r="D1367" t="str">
            <v>HYCITE</v>
          </cell>
          <cell r="E1367" t="str">
            <v>DESPACHO</v>
          </cell>
          <cell r="F1367" t="str">
            <v>NORMAL</v>
          </cell>
          <cell r="G1367" t="str">
            <v>031002004134994</v>
          </cell>
          <cell r="H1367">
            <v>44922</v>
          </cell>
          <cell r="I1367" t="str">
            <v>ENTREGADO</v>
          </cell>
          <cell r="J1367">
            <v>44923</v>
          </cell>
          <cell r="K1367" t="str">
            <v>MATILDE OCHOA</v>
          </cell>
          <cell r="L1367" t="str">
            <v>PARROQUIA SAN CARLOS CALDERON SECTOR CALDERON FRENTE A SAIBA BALAO GRANDE BALAO GRANDE BALAO 091207 GUAYAS</v>
          </cell>
          <cell r="M1367" t="str">
            <v/>
          </cell>
          <cell r="N1367" t="str">
            <v>0983717193 / 985848479</v>
          </cell>
          <cell r="O1367" t="str">
            <v>0983717193 / 985848479</v>
          </cell>
          <cell r="P1367" t="str">
            <v>091207</v>
          </cell>
          <cell r="Q1367" t="str">
            <v>BALAO</v>
          </cell>
          <cell r="R1367" t="str">
            <v>GUAYAS</v>
          </cell>
          <cell r="S1367" t="str">
            <v>BALAO - RECINTO CIEN FAMILIAS - ABDON CALDERON - RECINTO LIBERTAD (COOPERATIVA DEMOCRACIA) - COOPERA</v>
          </cell>
          <cell r="T1367" t="str">
            <v>TRAMACO</v>
          </cell>
          <cell r="U1367" t="str">
            <v>FLEXNETUIO_PROVINCIA</v>
          </cell>
          <cell r="V1367">
            <v>1</v>
          </cell>
          <cell r="W1367">
            <v>1</v>
          </cell>
          <cell r="X1367" t="str">
            <v>HYCITE QUITO</v>
          </cell>
          <cell r="Y1367" t="str">
            <v>FLEX NET CALLE 28 DE JUNIO S/N Y GARCIA MORENO ENTRADA LLANO GRANDE</v>
          </cell>
        </row>
        <row r="1368">
          <cell r="A1368" t="str">
            <v>98769515</v>
          </cell>
          <cell r="B1368">
            <v>486614</v>
          </cell>
          <cell r="C1368" t="str">
            <v>98769515</v>
          </cell>
          <cell r="D1368" t="str">
            <v>HYCITE</v>
          </cell>
          <cell r="E1368" t="str">
            <v>DESPACHO</v>
          </cell>
          <cell r="F1368" t="str">
            <v>NORMAL</v>
          </cell>
          <cell r="G1368" t="str">
            <v>031002004134995</v>
          </cell>
          <cell r="H1368">
            <v>44922</v>
          </cell>
          <cell r="I1368" t="str">
            <v>ENTREGADO</v>
          </cell>
          <cell r="J1368">
            <v>44923</v>
          </cell>
          <cell r="K1368" t="str">
            <v>RICARDO YUMI</v>
          </cell>
          <cell r="L1368" t="str">
            <v>URUGUAY BOYACA 15-27 COLOR CEMENTO BOYACA Y ESMERALDA 8 RIOBAMBA//SAN MARTIN LIZARZABURU 060104 CHIMBORAZO</v>
          </cell>
          <cell r="M1368" t="str">
            <v/>
          </cell>
          <cell r="N1368" t="str">
            <v>0985429984</v>
          </cell>
          <cell r="O1368" t="str">
            <v>0985429984</v>
          </cell>
          <cell r="P1368" t="str">
            <v>060104</v>
          </cell>
          <cell r="Q1368" t="str">
            <v>RIOBAMBA</v>
          </cell>
          <cell r="R1368" t="str">
            <v>CHIMBORAZO</v>
          </cell>
          <cell r="S1368" t="str">
            <v>RIOBAMBA</v>
          </cell>
          <cell r="T1368" t="str">
            <v>TRAMACO</v>
          </cell>
          <cell r="U1368" t="str">
            <v>FLEXNETUIO_PROVINCIA</v>
          </cell>
          <cell r="V1368">
            <v>1</v>
          </cell>
          <cell r="W1368">
            <v>7.9</v>
          </cell>
          <cell r="X1368" t="str">
            <v>HYCITE QUITO</v>
          </cell>
          <cell r="Y1368" t="str">
            <v>FLEX NET CALLE 28 DE JUNIO S/N Y GARCIA MORENO ENTRADA LLANO GRANDE</v>
          </cell>
        </row>
        <row r="1369">
          <cell r="A1369" t="str">
            <v>98769674</v>
          </cell>
          <cell r="B1369">
            <v>486615</v>
          </cell>
          <cell r="C1369" t="str">
            <v>98769674</v>
          </cell>
          <cell r="D1369" t="str">
            <v>HYCITE</v>
          </cell>
          <cell r="E1369" t="str">
            <v>DESPACHO</v>
          </cell>
          <cell r="F1369" t="str">
            <v>NORMAL</v>
          </cell>
          <cell r="G1369" t="str">
            <v>TFQ90652</v>
          </cell>
          <cell r="H1369">
            <v>44922</v>
          </cell>
          <cell r="I1369" t="str">
            <v>ENTREGADO</v>
          </cell>
          <cell r="J1369">
            <v>44923</v>
          </cell>
          <cell r="K1369" t="str">
            <v>WILGER SUZAN DAVILA</v>
          </cell>
          <cell r="L1369" t="str">
            <v>CARLOS BONILLA Y OLGA GUTIERREZ CONJUNTO PALERMO MANZANA J CASA 6 QUITO CHILLOGALLO 170708 PICHINCHA</v>
          </cell>
          <cell r="M1369" t="str">
            <v/>
          </cell>
          <cell r="N1369" t="str">
            <v>0968254509 / 986024457</v>
          </cell>
          <cell r="O1369" t="str">
            <v>0968254509 / 986024457</v>
          </cell>
          <cell r="P1369" t="str">
            <v>170708</v>
          </cell>
          <cell r="Q1369" t="str">
            <v>QUITO</v>
          </cell>
          <cell r="R1369" t="str">
            <v>PICHINCHA</v>
          </cell>
          <cell r="S1369" t="str">
            <v>QUITO</v>
          </cell>
          <cell r="T1369" t="str">
            <v>FLEXTRANS UIO</v>
          </cell>
          <cell r="U1369" t="str">
            <v>FLEXNETUIO_LOCAL</v>
          </cell>
          <cell r="V1369">
            <v>1</v>
          </cell>
          <cell r="W1369">
            <v>2.2999999999999998</v>
          </cell>
          <cell r="X1369" t="str">
            <v>HYCITE QUITO</v>
          </cell>
          <cell r="Y1369" t="str">
            <v>FLEX NET CALLE 28 DE JUNIO S/N Y GARCIA MORENO ENTRADA LLANO GRANDE</v>
          </cell>
        </row>
        <row r="1370">
          <cell r="A1370" t="str">
            <v>98769680</v>
          </cell>
          <cell r="B1370">
            <v>486616</v>
          </cell>
          <cell r="C1370" t="str">
            <v>98769680</v>
          </cell>
          <cell r="D1370" t="str">
            <v>HYCITE</v>
          </cell>
          <cell r="E1370" t="str">
            <v>DESPACHO</v>
          </cell>
          <cell r="F1370" t="str">
            <v>NORMAL</v>
          </cell>
          <cell r="G1370" t="str">
            <v>TFQ90653</v>
          </cell>
          <cell r="H1370">
            <v>44922</v>
          </cell>
          <cell r="I1370" t="str">
            <v>ENTREGADO</v>
          </cell>
          <cell r="J1370">
            <v>44923</v>
          </cell>
          <cell r="K1370" t="str">
            <v>MANUEL NARCIZO CEVALLOS PROANO</v>
          </cell>
          <cell r="L1370" t="str">
            <v>S47C Y OE3E CASA 730 QUITO  GUAMANI 170701 PICHINCHA</v>
          </cell>
          <cell r="M1370" t="str">
            <v/>
          </cell>
          <cell r="N1370" t="str">
            <v>0991416896 / 999611232</v>
          </cell>
          <cell r="O1370" t="str">
            <v>0991416896 / 999611232</v>
          </cell>
          <cell r="P1370" t="str">
            <v>170701</v>
          </cell>
          <cell r="Q1370" t="str">
            <v>QUITO</v>
          </cell>
          <cell r="R1370" t="str">
            <v>PICHINCHA</v>
          </cell>
          <cell r="S1370" t="str">
            <v>QUITO</v>
          </cell>
          <cell r="T1370" t="str">
            <v>FLEXTRANS UIO</v>
          </cell>
          <cell r="U1370" t="str">
            <v>FLEXNETUIO_LOCAL</v>
          </cell>
          <cell r="V1370">
            <v>1</v>
          </cell>
          <cell r="W1370">
            <v>2.2999999999999998</v>
          </cell>
          <cell r="X1370" t="str">
            <v>HYCITE QUITO</v>
          </cell>
          <cell r="Y1370" t="str">
            <v>FLEX NET CALLE 28 DE JUNIO S/N Y GARCIA MORENO ENTRADA LLANO GRANDE</v>
          </cell>
        </row>
        <row r="1371">
          <cell r="A1371" t="str">
            <v>98769761</v>
          </cell>
          <cell r="B1371">
            <v>486617</v>
          </cell>
          <cell r="C1371" t="str">
            <v>98769761</v>
          </cell>
          <cell r="D1371" t="str">
            <v>HYCITE</v>
          </cell>
          <cell r="E1371" t="str">
            <v>DESPACHO</v>
          </cell>
          <cell r="F1371" t="str">
            <v>NORMAL</v>
          </cell>
          <cell r="G1371" t="str">
            <v>031002004134996</v>
          </cell>
          <cell r="H1371">
            <v>44922</v>
          </cell>
          <cell r="I1371" t="str">
            <v>ENTREGADO</v>
          </cell>
          <cell r="J1371">
            <v>44923</v>
          </cell>
          <cell r="K1371" t="str">
            <v>NILO PONTON</v>
          </cell>
          <cell r="L1371" t="str">
            <v>AVENIDA COLON NO 19 50 Y 15 DE OCTUBRE BUDEGN NPV SANTA ROSA//SANTA ROSA SANTA ROSA 070602 EL ORO</v>
          </cell>
          <cell r="M1371" t="str">
            <v/>
          </cell>
          <cell r="N1371" t="str">
            <v>0999973642 / 072943352</v>
          </cell>
          <cell r="O1371" t="str">
            <v>0999973642 / 072943352</v>
          </cell>
          <cell r="P1371" t="str">
            <v>070602</v>
          </cell>
          <cell r="Q1371" t="str">
            <v>SANTA ROSA</v>
          </cell>
          <cell r="R1371" t="str">
            <v>EL ORO</v>
          </cell>
          <cell r="S1371" t="str">
            <v>SANTA ROSA</v>
          </cell>
          <cell r="T1371" t="str">
            <v>TRAMACO</v>
          </cell>
          <cell r="U1371" t="str">
            <v>FLEXNETUIO_PROVINCIA</v>
          </cell>
          <cell r="V1371">
            <v>1</v>
          </cell>
          <cell r="W1371">
            <v>9.9</v>
          </cell>
          <cell r="X1371" t="str">
            <v>HYCITE QUITO</v>
          </cell>
          <cell r="Y1371" t="str">
            <v>FLEX NET CALLE 28 DE JUNIO S/N Y GARCIA MORENO ENTRADA LLANO GRANDE</v>
          </cell>
        </row>
        <row r="1372">
          <cell r="A1372" t="str">
            <v>98771205</v>
          </cell>
          <cell r="B1372">
            <v>486618</v>
          </cell>
          <cell r="C1372" t="str">
            <v>98771205</v>
          </cell>
          <cell r="D1372" t="str">
            <v>HYCITE</v>
          </cell>
          <cell r="E1372" t="str">
            <v>DESPACHO</v>
          </cell>
          <cell r="F1372" t="str">
            <v>NORMAL</v>
          </cell>
          <cell r="G1372" t="str">
            <v>TFQ90654</v>
          </cell>
          <cell r="H1372">
            <v>44922</v>
          </cell>
          <cell r="I1372" t="str">
            <v>ENTREGADO</v>
          </cell>
          <cell r="J1372">
            <v>44923</v>
          </cell>
          <cell r="K1372" t="str">
            <v>ANA MOSQUERA</v>
          </cell>
          <cell r="L1372" t="str">
            <v>DE LOS LAURELES N47-149 Y DE LOS MORTIA, OOS EDIFICIO PLATINUM PLAZA DEPT A403 QUITO // NORTE SIPIJAPA 170503 PICHINCHA</v>
          </cell>
          <cell r="M1372" t="str">
            <v/>
          </cell>
          <cell r="N1372" t="str">
            <v>0994749236</v>
          </cell>
          <cell r="O1372" t="str">
            <v>0994749236</v>
          </cell>
          <cell r="P1372" t="str">
            <v>170503</v>
          </cell>
          <cell r="Q1372" t="str">
            <v>QUITO</v>
          </cell>
          <cell r="R1372" t="str">
            <v>PICHINCHA</v>
          </cell>
          <cell r="S1372" t="str">
            <v>QUITO</v>
          </cell>
          <cell r="T1372" t="str">
            <v>FLEXTRANS UIO</v>
          </cell>
          <cell r="U1372" t="str">
            <v>FLEXNETUIO_LOCAL</v>
          </cell>
          <cell r="V1372">
            <v>1</v>
          </cell>
          <cell r="W1372">
            <v>6.9</v>
          </cell>
          <cell r="X1372" t="str">
            <v>HYCITE QUITO</v>
          </cell>
          <cell r="Y1372" t="str">
            <v>FLEX NET CALLE 28 DE JUNIO S/N Y GARCIA MORENO ENTRADA LLANO GRANDE</v>
          </cell>
        </row>
        <row r="1373">
          <cell r="A1373" t="str">
            <v>98771307</v>
          </cell>
          <cell r="B1373">
            <v>486619</v>
          </cell>
          <cell r="C1373" t="str">
            <v>98771307</v>
          </cell>
          <cell r="D1373" t="str">
            <v>HYCITE</v>
          </cell>
          <cell r="E1373" t="str">
            <v>DESPACHO</v>
          </cell>
          <cell r="F1373" t="str">
            <v>NORMAL</v>
          </cell>
          <cell r="G1373" t="str">
            <v>TF90655</v>
          </cell>
          <cell r="H1373">
            <v>44922</v>
          </cell>
          <cell r="I1373" t="str">
            <v>ENTREGADO</v>
          </cell>
          <cell r="J1373">
            <v>44923</v>
          </cell>
          <cell r="K1373" t="str">
            <v>NORMA VILLAMAR</v>
          </cell>
          <cell r="L1373" t="str">
            <v>COOP 24 ADE OCTUBRE MZ 0026 SL 04 ENTRADA POR EL CYBERT MATHIAS 3 CASAS GUAYAQUIL // GUAYAQUIL TARQUI 090601 GUAYAS</v>
          </cell>
          <cell r="M1373" t="str">
            <v/>
          </cell>
          <cell r="N1373" t="str">
            <v>0993566027 / 042935491</v>
          </cell>
          <cell r="O1373" t="str">
            <v>0993566027 / 042935491</v>
          </cell>
          <cell r="P1373" t="str">
            <v>090601</v>
          </cell>
          <cell r="Q1373" t="str">
            <v>GUAYAQUIL</v>
          </cell>
          <cell r="R1373" t="str">
            <v>GUAYAS</v>
          </cell>
          <cell r="S1373" t="str">
            <v>GUAYAQUIL</v>
          </cell>
          <cell r="T1373" t="str">
            <v>ITSACOURIER</v>
          </cell>
          <cell r="U1373" t="str">
            <v>FLEXNETUIO_GYE</v>
          </cell>
          <cell r="V1373">
            <v>1</v>
          </cell>
          <cell r="W1373">
            <v>1.7</v>
          </cell>
          <cell r="X1373" t="str">
            <v>HYCITE QUITO</v>
          </cell>
          <cell r="Y1373" t="str">
            <v>FLEX NET CALLE 28 DE JUNIO S/N Y GARCIA MORENO ENTRADA LLANO GRANDE</v>
          </cell>
        </row>
        <row r="1374">
          <cell r="A1374" t="str">
            <v>98771308</v>
          </cell>
          <cell r="B1374">
            <v>486620</v>
          </cell>
          <cell r="C1374" t="str">
            <v>98771308</v>
          </cell>
          <cell r="D1374" t="str">
            <v>HYCITE</v>
          </cell>
          <cell r="E1374" t="str">
            <v>DESPACHO</v>
          </cell>
          <cell r="F1374" t="str">
            <v>NORMAL</v>
          </cell>
          <cell r="G1374" t="str">
            <v>031002004134997</v>
          </cell>
          <cell r="H1374">
            <v>44922</v>
          </cell>
          <cell r="I1374" t="str">
            <v>EN_TRANSITO</v>
          </cell>
          <cell r="J1374">
            <v>44922</v>
          </cell>
          <cell r="K1374" t="str">
            <v>ROSARIO IDROVO</v>
          </cell>
          <cell r="L1374" t="str">
            <v>CL 6 DE SEPTIEMBRE-JUAN LEON MERA DG A BANK ECUADOR PALORA-BR CENTRAL SANGAY 140201 MORONA-SANTIAGO</v>
          </cell>
          <cell r="M1374" t="str">
            <v/>
          </cell>
          <cell r="N1374" t="str">
            <v>0987664705</v>
          </cell>
          <cell r="O1374" t="str">
            <v>0987664705</v>
          </cell>
          <cell r="P1374" t="str">
            <v>140201</v>
          </cell>
          <cell r="Q1374" t="str">
            <v>PALORA</v>
          </cell>
          <cell r="R1374" t="str">
            <v>MORONA SANTIAGO</v>
          </cell>
          <cell r="S1374" t="str">
            <v>PALORA (METZERA) - CUMANDA (CAB EN COLONIA AGRICOLA SEVILLA DEL ORO) - 16 DE AGOSTO</v>
          </cell>
          <cell r="T1374" t="str">
            <v>TRAMACO</v>
          </cell>
          <cell r="U1374" t="str">
            <v>FLEXNETUIO_PROVINCIA</v>
          </cell>
          <cell r="V1374">
            <v>1</v>
          </cell>
          <cell r="W1374">
            <v>10</v>
          </cell>
          <cell r="X1374" t="str">
            <v>HYCITE QUITO</v>
          </cell>
          <cell r="Y1374" t="str">
            <v>FLEX NET CALLE 28 DE JUNIO S/N Y GARCIA MORENO ENTRADA LLANO GRANDE</v>
          </cell>
        </row>
        <row r="1375">
          <cell r="A1375" t="str">
            <v>98771313</v>
          </cell>
          <cell r="B1375">
            <v>486621</v>
          </cell>
          <cell r="C1375" t="str">
            <v>98771313</v>
          </cell>
          <cell r="D1375" t="str">
            <v>HYCITE</v>
          </cell>
          <cell r="E1375" t="str">
            <v>DESPACHO</v>
          </cell>
          <cell r="F1375" t="str">
            <v>NORMAL</v>
          </cell>
          <cell r="G1375" t="str">
            <v>031002004134998</v>
          </cell>
          <cell r="H1375">
            <v>44922</v>
          </cell>
          <cell r="I1375" t="str">
            <v>ENTREGADO</v>
          </cell>
          <cell r="J1375">
            <v>44923</v>
          </cell>
          <cell r="K1375" t="str">
            <v>RAUL MIRANDA</v>
          </cell>
          <cell r="L1375" t="str">
            <v>TERRA NOSTRA C. VALENCIA 1603 KM 13 12 VIA A LA COSTA CHANGON / CHANGON CHONGON 090901 GUAYAS</v>
          </cell>
          <cell r="N1375" t="str">
            <v>0997903214 / 045052823</v>
          </cell>
          <cell r="O1375" t="str">
            <v>0997903214 / 045052823</v>
          </cell>
          <cell r="P1375" t="str">
            <v xml:space="preserve"> VILLAMIL PLAYAS</v>
          </cell>
          <cell r="Q1375" t="str">
            <v>GUAYAQUIL</v>
          </cell>
          <cell r="R1375" t="str">
            <v>GUAYAS</v>
          </cell>
          <cell r="S1375" t="str">
            <v/>
          </cell>
          <cell r="T1375" t="str">
            <v>TRAMACO</v>
          </cell>
          <cell r="U1375" t="str">
            <v>FLEXNETUIO_PROVINCIA</v>
          </cell>
          <cell r="V1375">
            <v>1</v>
          </cell>
          <cell r="W1375">
            <v>7.4</v>
          </cell>
          <cell r="X1375" t="str">
            <v>HYCITE QUITO</v>
          </cell>
          <cell r="Y1375" t="str">
            <v>FLEX NET CALLE 28 DE JUNIO S/N Y GARCIA MORENO ENTRADA LLANO GRANDE</v>
          </cell>
        </row>
        <row r="1376">
          <cell r="A1376" t="str">
            <v>98772036</v>
          </cell>
          <cell r="B1376">
            <v>486622</v>
          </cell>
          <cell r="C1376" t="str">
            <v>98772036</v>
          </cell>
          <cell r="D1376" t="str">
            <v>HYCITE</v>
          </cell>
          <cell r="E1376" t="str">
            <v>DESPACHO</v>
          </cell>
          <cell r="F1376" t="str">
            <v>NORMAL</v>
          </cell>
          <cell r="G1376" t="str">
            <v>TFQ90656</v>
          </cell>
          <cell r="H1376">
            <v>44922</v>
          </cell>
          <cell r="I1376" t="str">
            <v>ENTREGADO</v>
          </cell>
          <cell r="J1376">
            <v>44923</v>
          </cell>
          <cell r="K1376" t="str">
            <v>LUIS ADOLFO SALGADO CAMPANA</v>
          </cell>
          <cell r="L1376" t="str">
            <v>CALLE S36 C # N41 LINEA FERREA / CASA ESQUINERA 4 PISOS SIN PINTAR QUITO QUITO SOLIDARIDAD QUITUMBE 170703 PICHINCHA</v>
          </cell>
          <cell r="M1376" t="str">
            <v/>
          </cell>
          <cell r="N1376" t="str">
            <v>0985281764 / 933138426</v>
          </cell>
          <cell r="O1376" t="str">
            <v>0985281764 / 933138426</v>
          </cell>
          <cell r="P1376" t="str">
            <v>170703</v>
          </cell>
          <cell r="Q1376" t="str">
            <v>QUITO</v>
          </cell>
          <cell r="R1376" t="str">
            <v>PICHINCHA</v>
          </cell>
          <cell r="S1376" t="str">
            <v>QUITO</v>
          </cell>
          <cell r="T1376" t="str">
            <v>FLEXTRANS UIO</v>
          </cell>
          <cell r="U1376" t="str">
            <v>FLEXNETUIO_LOCAL</v>
          </cell>
          <cell r="V1376">
            <v>1</v>
          </cell>
          <cell r="W1376">
            <v>0.6</v>
          </cell>
          <cell r="X1376" t="str">
            <v>HYCITE QUITO</v>
          </cell>
          <cell r="Y1376" t="str">
            <v>FLEX NET CALLE 28 DE JUNIO S/N Y GARCIA MORENO ENTRADA LLANO GRANDE</v>
          </cell>
        </row>
        <row r="1377">
          <cell r="A1377" t="str">
            <v>98772622</v>
          </cell>
          <cell r="B1377">
            <v>486623</v>
          </cell>
          <cell r="C1377" t="str">
            <v>98772622</v>
          </cell>
          <cell r="D1377" t="str">
            <v>HYCITE</v>
          </cell>
          <cell r="E1377" t="str">
            <v>DESPACHO</v>
          </cell>
          <cell r="F1377" t="str">
            <v>NORMAL</v>
          </cell>
          <cell r="G1377" t="str">
            <v>031002004134999</v>
          </cell>
          <cell r="H1377">
            <v>44922</v>
          </cell>
          <cell r="I1377" t="str">
            <v>ENTREGADO</v>
          </cell>
          <cell r="J1377">
            <v>44923</v>
          </cell>
          <cell r="K1377" t="str">
            <v>MARIA ALEXANDRA DELGADO SANCHEZ</v>
          </cell>
          <cell r="L1377" t="str">
            <v>JOSE MARAIA ENTRE SANGAY Y ALFREDO PAREJA - COOP CONS PROV VELASCO IBARRA RIOBANBA LIZARZABURU 060101 CHIMBORAZO</v>
          </cell>
          <cell r="M1377" t="str">
            <v/>
          </cell>
          <cell r="N1377" t="str">
            <v>0993654570 /</v>
          </cell>
          <cell r="O1377" t="str">
            <v>0993654570 /</v>
          </cell>
          <cell r="P1377" t="str">
            <v>060101</v>
          </cell>
          <cell r="Q1377" t="str">
            <v>RIOBAMBA</v>
          </cell>
          <cell r="R1377" t="str">
            <v>CHIMBORAZO</v>
          </cell>
          <cell r="S1377" t="str">
            <v>RIOBAMBA</v>
          </cell>
          <cell r="T1377" t="str">
            <v>TRAMACO</v>
          </cell>
          <cell r="U1377" t="str">
            <v>FLEXNETUIO_PROVINCIA</v>
          </cell>
          <cell r="V1377">
            <v>1</v>
          </cell>
          <cell r="W1377">
            <v>6.5</v>
          </cell>
          <cell r="X1377" t="str">
            <v>HYCITE QUITO</v>
          </cell>
          <cell r="Y1377" t="str">
            <v>FLEX NET CALLE 28 DE JUNIO S/N Y GARCIA MORENO ENTRADA LLANO GRANDE</v>
          </cell>
        </row>
        <row r="1378">
          <cell r="A1378" t="str">
            <v>98772706</v>
          </cell>
          <cell r="B1378">
            <v>486624</v>
          </cell>
          <cell r="C1378" t="str">
            <v>98772706</v>
          </cell>
          <cell r="D1378" t="str">
            <v>HYCITE</v>
          </cell>
          <cell r="E1378" t="str">
            <v>DESPACHO</v>
          </cell>
          <cell r="F1378" t="str">
            <v>NORMAL</v>
          </cell>
          <cell r="G1378" t="str">
            <v>031002004135000</v>
          </cell>
          <cell r="H1378">
            <v>44922</v>
          </cell>
          <cell r="I1378" t="str">
            <v>EN_TRANSITO</v>
          </cell>
          <cell r="J1378">
            <v>44922</v>
          </cell>
          <cell r="K1378" t="str">
            <v>MAGDALENA DEL CARMEN NARANJO PINTA</v>
          </cell>
          <cell r="L1378" t="str">
            <v>"BENIGNO VALDIVIESO 805-98 VICENTE BURMEO Y AV DE LOS PALTAS ""ESQ LOJA LOJA FUNZARA 110111 LOJA"</v>
          </cell>
          <cell r="M1378" t="str">
            <v/>
          </cell>
          <cell r="N1378" t="str">
            <v>0980884454 / 372555384</v>
          </cell>
          <cell r="O1378" t="str">
            <v>0980884454 / 372555384</v>
          </cell>
          <cell r="P1378" t="str">
            <v>110111</v>
          </cell>
          <cell r="Q1378" t="str">
            <v>LOJA</v>
          </cell>
          <cell r="R1378" t="str">
            <v>LOJA</v>
          </cell>
          <cell r="S1378" t="str">
            <v>LOJA</v>
          </cell>
          <cell r="T1378" t="str">
            <v>TRAMACO</v>
          </cell>
          <cell r="U1378" t="str">
            <v>FLEXNETUIO_PROVINCIA</v>
          </cell>
          <cell r="V1378">
            <v>1</v>
          </cell>
          <cell r="W1378">
            <v>0.4</v>
          </cell>
          <cell r="X1378" t="str">
            <v>HYCITE QUITO</v>
          </cell>
          <cell r="Y1378" t="str">
            <v>FLEX NET CALLE 28 DE JUNIO S/N Y GARCIA MORENO ENTRADA LLANO GRANDE</v>
          </cell>
        </row>
        <row r="1379">
          <cell r="A1379" t="str">
            <v>98772853</v>
          </cell>
          <cell r="B1379">
            <v>486625</v>
          </cell>
          <cell r="C1379" t="str">
            <v>98772853</v>
          </cell>
          <cell r="D1379" t="str">
            <v>HYCITE</v>
          </cell>
          <cell r="E1379" t="str">
            <v>DESPACHO</v>
          </cell>
          <cell r="F1379" t="str">
            <v>NORMAL</v>
          </cell>
          <cell r="G1379" t="str">
            <v>TFQ90657</v>
          </cell>
          <cell r="H1379">
            <v>44922</v>
          </cell>
          <cell r="I1379" t="str">
            <v>INCIDENCIA</v>
          </cell>
          <cell r="J1379">
            <v>44923</v>
          </cell>
          <cell r="K1379" t="str">
            <v>GEOVANNA DIAZ</v>
          </cell>
          <cell r="L1379" t="str">
            <v>CALLE PROGRESO LOS GIRASOLES CASA 13 CONJUNTO TERRANOVA CALDERA,N SAN PATRICIO QUITO CALDERON 170201 PICHINCHA</v>
          </cell>
          <cell r="M1379" t="str">
            <v/>
          </cell>
          <cell r="N1379" t="str">
            <v>0968254509 / 932344672</v>
          </cell>
          <cell r="O1379" t="str">
            <v>0968254509 / 932344672</v>
          </cell>
          <cell r="P1379" t="str">
            <v>170201</v>
          </cell>
          <cell r="Q1379" t="str">
            <v>QUITO</v>
          </cell>
          <cell r="R1379" t="str">
            <v>PICHINCHA</v>
          </cell>
          <cell r="S1379" t="str">
            <v>CALDERON (CARAPUNGO)</v>
          </cell>
          <cell r="T1379" t="str">
            <v>FLEXTRANS UIO</v>
          </cell>
          <cell r="U1379" t="str">
            <v>FLEXNETUIO_LOCAL</v>
          </cell>
          <cell r="V1379">
            <v>1</v>
          </cell>
          <cell r="W1379">
            <v>2.1</v>
          </cell>
          <cell r="X1379" t="str">
            <v>HYCITE QUITO</v>
          </cell>
          <cell r="Y1379" t="str">
            <v>FLEX NET CALLE 28 DE JUNIO S/N Y GARCIA MORENO ENTRADA LLANO GRANDE</v>
          </cell>
        </row>
        <row r="1380">
          <cell r="A1380" t="str">
            <v>98772972</v>
          </cell>
          <cell r="B1380">
            <v>486626</v>
          </cell>
          <cell r="C1380" t="str">
            <v>98772972</v>
          </cell>
          <cell r="D1380" t="str">
            <v>HYCITE</v>
          </cell>
          <cell r="E1380" t="str">
            <v>DESPACHO</v>
          </cell>
          <cell r="F1380" t="str">
            <v>NORMAL</v>
          </cell>
          <cell r="G1380" t="str">
            <v>TFQ90658</v>
          </cell>
          <cell r="H1380">
            <v>44922</v>
          </cell>
          <cell r="I1380" t="str">
            <v>ENTREGADO</v>
          </cell>
          <cell r="J1380">
            <v>44923</v>
          </cell>
          <cell r="K1380" t="str">
            <v>CARLOS RAMIRO GONZALEZ MENDOZA</v>
          </cell>
          <cell r="L1380" t="str">
            <v>CALLE B N48 180 Y CALLE TERCERA QUITO  COCHAPAMBA 170528 PICHINCHA</v>
          </cell>
          <cell r="M1380" t="str">
            <v/>
          </cell>
          <cell r="N1380" t="str">
            <v>0985173076 / 323170260</v>
          </cell>
          <cell r="O1380" t="str">
            <v>0985173076 / 323170260</v>
          </cell>
          <cell r="P1380" t="str">
            <v>170528</v>
          </cell>
          <cell r="Q1380" t="str">
            <v>QUITO</v>
          </cell>
          <cell r="R1380" t="str">
            <v>PICHINCHA</v>
          </cell>
          <cell r="S1380" t="str">
            <v>QUITO</v>
          </cell>
          <cell r="T1380" t="str">
            <v>FLEXTRANS UIO</v>
          </cell>
          <cell r="U1380" t="str">
            <v>FLEXNETUIO_LOCAL</v>
          </cell>
          <cell r="V1380">
            <v>1</v>
          </cell>
          <cell r="W1380">
            <v>10.1</v>
          </cell>
          <cell r="X1380" t="str">
            <v>HYCITE QUITO</v>
          </cell>
          <cell r="Y1380" t="str">
            <v>FLEX NET CALLE 28 DE JUNIO S/N Y GARCIA MORENO ENTRADA LLANO GRANDE</v>
          </cell>
        </row>
        <row r="1381">
          <cell r="A1381" t="str">
            <v>98590815</v>
          </cell>
          <cell r="B1381">
            <v>486627</v>
          </cell>
          <cell r="C1381" t="str">
            <v>98590815</v>
          </cell>
          <cell r="D1381" t="str">
            <v>HYCITE</v>
          </cell>
          <cell r="E1381" t="str">
            <v>DESPACHO</v>
          </cell>
          <cell r="F1381" t="str">
            <v>NORMAL</v>
          </cell>
          <cell r="G1381" t="str">
            <v>TFQ90659</v>
          </cell>
          <cell r="H1381">
            <v>44922</v>
          </cell>
          <cell r="I1381" t="str">
            <v>INCIDENCIA</v>
          </cell>
          <cell r="J1381">
            <v>44923</v>
          </cell>
          <cell r="K1381" t="str">
            <v>GABRIEL BURGOS</v>
          </cell>
          <cell r="L1381" t="str">
            <v>LULUMBAMBA Y EQUINOCCIAL CONJUNTO COLIBRI CSA #7 QUITO / SANA NTONIO SAN ANTONIO 170211 PICHINCHA</v>
          </cell>
          <cell r="N1381" t="str">
            <v>0999706007</v>
          </cell>
          <cell r="O1381" t="str">
            <v>0999706007</v>
          </cell>
          <cell r="P1381" t="str">
            <v>170208</v>
          </cell>
          <cell r="Q1381" t="str">
            <v>QUITO</v>
          </cell>
          <cell r="R1381" t="str">
            <v>PICHINCHA</v>
          </cell>
          <cell r="S1381" t="str">
            <v>CALDERON (CARAPUNGO)</v>
          </cell>
          <cell r="T1381" t="str">
            <v>FLEXTRANS UIO</v>
          </cell>
          <cell r="U1381" t="str">
            <v>FLEXNETUIO_LOCAL</v>
          </cell>
          <cell r="V1381">
            <v>2</v>
          </cell>
          <cell r="W1381">
            <v>13.1</v>
          </cell>
          <cell r="X1381" t="str">
            <v>HYCITE QUITO</v>
          </cell>
          <cell r="Y1381" t="str">
            <v>FLEX NET CALLE 28 DE JUNIO S/N Y GARCIA MORENO ENTRADA LLANO GRANDE</v>
          </cell>
        </row>
        <row r="1382">
          <cell r="A1382" t="str">
            <v>98669903</v>
          </cell>
          <cell r="B1382">
            <v>486628</v>
          </cell>
          <cell r="C1382" t="str">
            <v>98669903</v>
          </cell>
          <cell r="D1382" t="str">
            <v>HYCITE</v>
          </cell>
          <cell r="E1382" t="str">
            <v>DESPACHO</v>
          </cell>
          <cell r="F1382" t="str">
            <v>NORMAL</v>
          </cell>
          <cell r="G1382" t="str">
            <v>TF90660</v>
          </cell>
          <cell r="H1382">
            <v>44922</v>
          </cell>
          <cell r="I1382" t="str">
            <v>EN_TRANSITO</v>
          </cell>
          <cell r="J1382">
            <v>44923</v>
          </cell>
          <cell r="K1382" t="str">
            <v>MOISES CEDENO</v>
          </cell>
          <cell r="L1382" t="str">
            <v>COOP JULIO POTER JIMENA MZ 11 SOLAR 17 POR LA FARMACIA PRIMICIA GUAYAQUIL XIMENA 090112 GUAYAS</v>
          </cell>
          <cell r="N1382" t="str">
            <v>0991823559 / 985272211</v>
          </cell>
          <cell r="O1382" t="str">
            <v>0991823559 / 985272211</v>
          </cell>
          <cell r="P1382" t="str">
            <v>GUAYAQUIL</v>
          </cell>
          <cell r="Q1382" t="str">
            <v>GUAYAQUIL</v>
          </cell>
          <cell r="R1382" t="str">
            <v>GUAYAS</v>
          </cell>
          <cell r="T1382" t="str">
            <v>FLEXTRANS GYE</v>
          </cell>
          <cell r="U1382" t="str">
            <v>FLEXNETUIO_GYE</v>
          </cell>
          <cell r="V1382">
            <v>1</v>
          </cell>
          <cell r="W1382">
            <v>10.6</v>
          </cell>
          <cell r="X1382" t="str">
            <v>HYCITE QUITO</v>
          </cell>
          <cell r="Y1382" t="str">
            <v>FLEX NET CALLE 28 DE JUNIO S/N Y GARCIA MORENO ENTRADA LLANO GRANDE</v>
          </cell>
        </row>
        <row r="1383">
          <cell r="A1383" t="str">
            <v>98717830</v>
          </cell>
          <cell r="B1383">
            <v>486630</v>
          </cell>
          <cell r="C1383" t="str">
            <v>98717830</v>
          </cell>
          <cell r="D1383" t="str">
            <v>HYCITE</v>
          </cell>
          <cell r="E1383" t="str">
            <v>DESPACHO</v>
          </cell>
          <cell r="F1383" t="str">
            <v>NORMAL</v>
          </cell>
          <cell r="G1383" t="str">
            <v>TFQ90662</v>
          </cell>
          <cell r="H1383">
            <v>44922</v>
          </cell>
          <cell r="I1383" t="str">
            <v>INCIDENCIA</v>
          </cell>
          <cell r="J1383">
            <v>44923</v>
          </cell>
          <cell r="K1383" t="str">
            <v>MARIA GUALOTUNA</v>
          </cell>
          <cell r="L1383" t="str">
            <v>MANUEL JIJON E7-168 FLORES CASA DE 3 PISOS QUITO ** CHILLOJIJON AMAGUANA 170809 PICHINCHA</v>
          </cell>
          <cell r="N1383" t="str">
            <v>0023945666 / 023804753</v>
          </cell>
          <cell r="O1383" t="str">
            <v>0023945666 / 023804753</v>
          </cell>
          <cell r="P1383" t="str">
            <v>170809</v>
          </cell>
          <cell r="Q1383" t="str">
            <v>QUITO</v>
          </cell>
          <cell r="R1383" t="str">
            <v>PICHINCHA</v>
          </cell>
          <cell r="S1383" t="str">
            <v>AMAGUANA - URBANIZACION LAS MALVINAS - SANTA ISABEL - COOP. DON ELOY - MIRANDA - VIV. FISCAL CUARTEL</v>
          </cell>
          <cell r="T1383" t="str">
            <v>FLEXTRANS UIO</v>
          </cell>
          <cell r="U1383" t="str">
            <v>FLEXNETUIO_LOCAL</v>
          </cell>
          <cell r="V1383">
            <v>1</v>
          </cell>
          <cell r="W1383">
            <v>8.8000000000000007</v>
          </cell>
          <cell r="X1383" t="str">
            <v>HYCITE QUITO</v>
          </cell>
          <cell r="Y1383" t="str">
            <v>FLEX NET CALLE 28 DE JUNIO S/N Y GARCIA MORENO ENTRADA LLANO GRANDE</v>
          </cell>
        </row>
        <row r="1384">
          <cell r="A1384" t="str">
            <v>98724670</v>
          </cell>
          <cell r="B1384">
            <v>486631</v>
          </cell>
          <cell r="C1384" t="str">
            <v>98724670</v>
          </cell>
          <cell r="D1384" t="str">
            <v>HYCITE</v>
          </cell>
          <cell r="E1384" t="str">
            <v>DESPACHO</v>
          </cell>
          <cell r="F1384" t="str">
            <v>NORMAL</v>
          </cell>
          <cell r="G1384" t="str">
            <v>TF90663</v>
          </cell>
          <cell r="H1384">
            <v>44922</v>
          </cell>
          <cell r="I1384" t="str">
            <v>ENTREGADO</v>
          </cell>
          <cell r="J1384">
            <v>44923</v>
          </cell>
          <cell r="K1384" t="str">
            <v>MONICA ARTEAGA</v>
          </cell>
          <cell r="L1384" t="str">
            <v>ALAMOS ATMOGRMA N2K S 146 OJERMA DEL DISTRIBUIDOR GUAYAQUIL TARQUI 090505 GUAYAS</v>
          </cell>
          <cell r="M1384" t="str">
            <v/>
          </cell>
          <cell r="N1384" t="str">
            <v>0996508023 / 996500823</v>
          </cell>
          <cell r="O1384" t="str">
            <v>0996508023 / 996500823</v>
          </cell>
          <cell r="P1384" t="str">
            <v>090505</v>
          </cell>
          <cell r="Q1384" t="str">
            <v>GUAYAQUIL</v>
          </cell>
          <cell r="R1384" t="str">
            <v>GUAYAS</v>
          </cell>
          <cell r="S1384" t="str">
            <v>GUAYAQUIL</v>
          </cell>
          <cell r="T1384" t="str">
            <v>ITSACOURIER</v>
          </cell>
          <cell r="U1384" t="str">
            <v>FLEXNETUIO_GYE</v>
          </cell>
          <cell r="V1384">
            <v>1</v>
          </cell>
          <cell r="W1384">
            <v>9.9</v>
          </cell>
          <cell r="X1384" t="str">
            <v>HYCITE QUITO</v>
          </cell>
          <cell r="Y1384" t="str">
            <v>FLEX NET CALLE 28 DE JUNIO S/N Y GARCIA MORENO ENTRADA LLANO GRANDE</v>
          </cell>
        </row>
        <row r="1385">
          <cell r="A1385" t="str">
            <v>98727598</v>
          </cell>
          <cell r="B1385">
            <v>486632</v>
          </cell>
          <cell r="C1385" t="str">
            <v>98727598</v>
          </cell>
          <cell r="D1385" t="str">
            <v>HYCITE</v>
          </cell>
          <cell r="E1385" t="str">
            <v>DESPACHO</v>
          </cell>
          <cell r="F1385" t="str">
            <v>NORMAL</v>
          </cell>
          <cell r="G1385" t="str">
            <v>TF90664</v>
          </cell>
          <cell r="H1385">
            <v>44922</v>
          </cell>
          <cell r="I1385" t="str">
            <v>EN_TRANSITO</v>
          </cell>
          <cell r="J1385">
            <v>44923</v>
          </cell>
          <cell r="K1385" t="str">
            <v>JENNIFER VEGA</v>
          </cell>
          <cell r="L1385" t="str">
            <v>1372 VILLA 23 ETAPA 3 CIUDADELA METROPOLIS GUAYAQUIL // GUAYAQUIL TARQUI 090703 GUAYAS</v>
          </cell>
          <cell r="M1385" t="str">
            <v/>
          </cell>
          <cell r="N1385" t="str">
            <v>0968679618</v>
          </cell>
          <cell r="O1385" t="str">
            <v>0968679618</v>
          </cell>
          <cell r="P1385" t="str">
            <v>090703</v>
          </cell>
          <cell r="Q1385" t="str">
            <v>GUAYAQUIL</v>
          </cell>
          <cell r="R1385" t="str">
            <v>GUAYAS</v>
          </cell>
          <cell r="S1385" t="str">
            <v>GUAYAQUIL</v>
          </cell>
          <cell r="T1385" t="str">
            <v>ITSACOURIER</v>
          </cell>
          <cell r="U1385" t="str">
            <v>FLEXNETUIO_GYE</v>
          </cell>
          <cell r="V1385">
            <v>1</v>
          </cell>
          <cell r="W1385">
            <v>14.4</v>
          </cell>
          <cell r="X1385" t="str">
            <v>HYCITE QUITO</v>
          </cell>
          <cell r="Y1385" t="str">
            <v>FLEX NET CALLE 28 DE JUNIO S/N Y GARCIA MORENO ENTRADA LLANO GRANDE</v>
          </cell>
        </row>
        <row r="1386">
          <cell r="A1386" t="str">
            <v>98716214</v>
          </cell>
          <cell r="B1386">
            <v>486577</v>
          </cell>
          <cell r="C1386" t="str">
            <v>98716214</v>
          </cell>
          <cell r="D1386" t="str">
            <v>HYCITE</v>
          </cell>
          <cell r="E1386" t="str">
            <v>DESPACHO</v>
          </cell>
          <cell r="F1386" t="str">
            <v>NORMAL</v>
          </cell>
          <cell r="G1386" t="str">
            <v>031002004134980</v>
          </cell>
          <cell r="H1386">
            <v>44922</v>
          </cell>
          <cell r="I1386" t="str">
            <v>INCIDENCIA</v>
          </cell>
          <cell r="J1386">
            <v>44923</v>
          </cell>
          <cell r="K1386" t="str">
            <v>KRISTHEL ALVAREZ</v>
          </cell>
          <cell r="L1386" t="str">
            <v>CDLA HANUEL COVINO PIMANO Y CALLE LOJA A UNA CUADRA DE CELYS NAV SANTA ROSA//BARRIO ATAHUALPA SANTA ROSA (EO) 070601 EL ORO</v>
          </cell>
          <cell r="M1386" t="str">
            <v/>
          </cell>
          <cell r="N1386" t="str">
            <v>0991408865</v>
          </cell>
          <cell r="O1386" t="str">
            <v>0991408865</v>
          </cell>
          <cell r="P1386" t="str">
            <v>070601</v>
          </cell>
          <cell r="Q1386" t="str">
            <v>SANTA ROSA</v>
          </cell>
          <cell r="R1386" t="str">
            <v>EL ORO</v>
          </cell>
          <cell r="S1386" t="str">
            <v>SANTA ROSA - JUMON</v>
          </cell>
          <cell r="T1386" t="str">
            <v>TRAMACO</v>
          </cell>
          <cell r="U1386" t="str">
            <v>FLEXNETUIO_PROVINCIA</v>
          </cell>
          <cell r="V1386">
            <v>1</v>
          </cell>
          <cell r="W1386">
            <v>12.5</v>
          </cell>
          <cell r="X1386" t="str">
            <v>HYCITE QUITO</v>
          </cell>
          <cell r="Y1386" t="str">
            <v>FLEX NET CALLE 28 DE JUNIO S/N Y GARCIA MORENO ENTRADA LLANO GRANDE</v>
          </cell>
        </row>
        <row r="1387">
          <cell r="A1387" t="str">
            <v>98746211</v>
          </cell>
          <cell r="B1387">
            <v>486578</v>
          </cell>
          <cell r="C1387" t="str">
            <v>98746211</v>
          </cell>
          <cell r="D1387" t="str">
            <v>HYCITE</v>
          </cell>
          <cell r="E1387" t="str">
            <v>DESPACHO</v>
          </cell>
          <cell r="F1387" t="str">
            <v>NORMAL</v>
          </cell>
          <cell r="G1387" t="str">
            <v>TF90633</v>
          </cell>
          <cell r="H1387">
            <v>44922</v>
          </cell>
          <cell r="I1387" t="str">
            <v>EN_TRANSITO</v>
          </cell>
          <cell r="J1387">
            <v>44923</v>
          </cell>
          <cell r="K1387" t="str">
            <v>RUBEN AYBAR</v>
          </cell>
          <cell r="L1387" t="str">
            <v>CALLE M. VILLAVICENCIO 2008 INTERIOR 1 ENTRE CAA,AR Y VACASGALINDO DIAGONAL GUAYAQUIL// CENTRO SUR XIMENA 090109 GUAYAS</v>
          </cell>
          <cell r="M1387" t="str">
            <v/>
          </cell>
          <cell r="N1387" t="str">
            <v>0963107576 / 963293675</v>
          </cell>
          <cell r="O1387" t="str">
            <v>0963107576 / 963293675</v>
          </cell>
          <cell r="P1387" t="str">
            <v>090109</v>
          </cell>
          <cell r="Q1387" t="str">
            <v>GUAYAQUIL</v>
          </cell>
          <cell r="R1387" t="str">
            <v>GUAYAS</v>
          </cell>
          <cell r="S1387" t="str">
            <v>GUAYAQUIL</v>
          </cell>
          <cell r="T1387" t="str">
            <v>FLEXTRANS GYE</v>
          </cell>
          <cell r="U1387" t="str">
            <v>FLEXNETUIO_GYE</v>
          </cell>
          <cell r="V1387">
            <v>1</v>
          </cell>
          <cell r="W1387">
            <v>13.7</v>
          </cell>
          <cell r="X1387" t="str">
            <v>HYCITE QUITO</v>
          </cell>
          <cell r="Y1387" t="str">
            <v>FLEX NET CALLE 28 DE JUNIO S/N Y GARCIA MORENO ENTRADA LLANO GRANDE</v>
          </cell>
        </row>
        <row r="1388">
          <cell r="A1388" t="str">
            <v>98747081</v>
          </cell>
          <cell r="B1388">
            <v>486579</v>
          </cell>
          <cell r="C1388" t="str">
            <v>98747081</v>
          </cell>
          <cell r="D1388" t="str">
            <v>HYCITE</v>
          </cell>
          <cell r="E1388" t="str">
            <v>DESPACHO</v>
          </cell>
          <cell r="F1388" t="str">
            <v>NORMAL</v>
          </cell>
          <cell r="G1388" t="str">
            <v>TFQ90634</v>
          </cell>
          <cell r="H1388">
            <v>44922</v>
          </cell>
          <cell r="I1388" t="str">
            <v>ENTREGADO</v>
          </cell>
          <cell r="J1388">
            <v>44923</v>
          </cell>
          <cell r="K1388" t="str">
            <v>MARIA DUQUE</v>
          </cell>
          <cell r="L1388" t="str">
            <v>OE6F 541-68 541 A Y 541 C DISTIDO DE EDUCACION QUITO// CIUDADELA IBARRA QUITUMBE 170707 PICHINCHA</v>
          </cell>
          <cell r="M1388" t="str">
            <v/>
          </cell>
          <cell r="N1388" t="str">
            <v>0987275754 / 023042368</v>
          </cell>
          <cell r="O1388" t="str">
            <v>0987275754 / 023042368</v>
          </cell>
          <cell r="P1388" t="str">
            <v>170707</v>
          </cell>
          <cell r="Q1388" t="str">
            <v>QUITO</v>
          </cell>
          <cell r="R1388" t="str">
            <v>PICHINCHA</v>
          </cell>
          <cell r="S1388" t="str">
            <v>QUITO</v>
          </cell>
          <cell r="T1388" t="str">
            <v>FLEXTRANS UIO</v>
          </cell>
          <cell r="U1388" t="str">
            <v>FLEXNETUIO_LOCAL</v>
          </cell>
          <cell r="V1388">
            <v>1</v>
          </cell>
          <cell r="W1388">
            <v>14.3</v>
          </cell>
          <cell r="X1388" t="str">
            <v>HYCITE QUITO</v>
          </cell>
          <cell r="Y1388" t="str">
            <v>FLEX NET CALLE 28 DE JUNIO S/N Y GARCIA MORENO ENTRADA LLANO GRANDE</v>
          </cell>
        </row>
        <row r="1389">
          <cell r="A1389" t="str">
            <v>98748969</v>
          </cell>
          <cell r="B1389">
            <v>486580</v>
          </cell>
          <cell r="C1389" t="str">
            <v>98748969</v>
          </cell>
          <cell r="D1389" t="str">
            <v>HYCITE</v>
          </cell>
          <cell r="E1389" t="str">
            <v>DESPACHO</v>
          </cell>
          <cell r="F1389" t="str">
            <v>NORMAL</v>
          </cell>
          <cell r="G1389" t="str">
            <v>TF90635</v>
          </cell>
          <cell r="H1389">
            <v>44922</v>
          </cell>
          <cell r="I1389" t="str">
            <v>ENTREGADO</v>
          </cell>
          <cell r="J1389">
            <v>44923</v>
          </cell>
          <cell r="K1389" t="str">
            <v>ROSA ESPINOZA</v>
          </cell>
          <cell r="L1389" t="str">
            <v>BOLIVIA ENTRE LA 24Aª Y 25Aª BAZAR EL ADORNO GUAYAS-SUR OESTE FEBRES CORDERO 090403 GUAYAS</v>
          </cell>
          <cell r="M1389" t="str">
            <v/>
          </cell>
          <cell r="N1389" t="str">
            <v>0988517310</v>
          </cell>
          <cell r="O1389" t="str">
            <v>0988517310</v>
          </cell>
          <cell r="P1389" t="str">
            <v>090403</v>
          </cell>
          <cell r="Q1389" t="str">
            <v>GUAYAQUIL</v>
          </cell>
          <cell r="R1389" t="str">
            <v>GUAYAS</v>
          </cell>
          <cell r="S1389" t="str">
            <v>GUAYAQUIL</v>
          </cell>
          <cell r="T1389" t="str">
            <v>FLEXTRANS GYE</v>
          </cell>
          <cell r="U1389" t="str">
            <v>FLEXNETUIO_GYE</v>
          </cell>
          <cell r="V1389">
            <v>1</v>
          </cell>
          <cell r="W1389">
            <v>13.7</v>
          </cell>
          <cell r="X1389" t="str">
            <v>HYCITE QUITO</v>
          </cell>
          <cell r="Y1389" t="str">
            <v>FLEX NET CALLE 28 DE JUNIO S/N Y GARCIA MORENO ENTRADA LLANO GRANDE</v>
          </cell>
        </row>
        <row r="1390">
          <cell r="A1390" t="str">
            <v>98751229</v>
          </cell>
          <cell r="B1390">
            <v>486581</v>
          </cell>
          <cell r="C1390" t="str">
            <v>98751229</v>
          </cell>
          <cell r="D1390" t="str">
            <v>HYCITE</v>
          </cell>
          <cell r="E1390" t="str">
            <v>DESPACHO</v>
          </cell>
          <cell r="F1390" t="str">
            <v>NORMAL</v>
          </cell>
          <cell r="G1390" t="str">
            <v>TF90636</v>
          </cell>
          <cell r="H1390">
            <v>44922</v>
          </cell>
          <cell r="I1390" t="str">
            <v>EN_TRANSITO</v>
          </cell>
          <cell r="J1390">
            <v>44923</v>
          </cell>
          <cell r="K1390" t="str">
            <v>JOSEFINA PANTALEON</v>
          </cell>
          <cell r="L1390" t="str">
            <v>CL 44 50 MZ 1518 DPT 2 ENTR FTE AL UPC GUAYAQUIL-BATALLON DEL SUBURBIO FEBRES CORDERO 090403 GUAYAS</v>
          </cell>
          <cell r="M1390" t="str">
            <v/>
          </cell>
          <cell r="N1390" t="str">
            <v>0993062039 / 043712415</v>
          </cell>
          <cell r="O1390" t="str">
            <v>0993062039 / 043712415</v>
          </cell>
          <cell r="P1390" t="str">
            <v>090403</v>
          </cell>
          <cell r="Q1390" t="str">
            <v>GUAYAQUIL</v>
          </cell>
          <cell r="R1390" t="str">
            <v>GUAYAS</v>
          </cell>
          <cell r="S1390" t="str">
            <v>GUAYAQUIL</v>
          </cell>
          <cell r="T1390" t="str">
            <v>FLEXTRANS GYE</v>
          </cell>
          <cell r="U1390" t="str">
            <v>FLEXNETUIO_GYE</v>
          </cell>
          <cell r="V1390">
            <v>1</v>
          </cell>
          <cell r="W1390">
            <v>2.1</v>
          </cell>
          <cell r="X1390" t="str">
            <v>HYCITE QUITO</v>
          </cell>
          <cell r="Y1390" t="str">
            <v>FLEX NET CALLE 28 DE JUNIO S/N Y GARCIA MORENO ENTRADA LLANO GRANDE</v>
          </cell>
        </row>
        <row r="1391">
          <cell r="A1391" t="str">
            <v>98752677</v>
          </cell>
          <cell r="B1391">
            <v>486582</v>
          </cell>
          <cell r="C1391" t="str">
            <v>98752677</v>
          </cell>
          <cell r="D1391" t="str">
            <v>HYCITE</v>
          </cell>
          <cell r="E1391" t="str">
            <v>DESPACHO</v>
          </cell>
          <cell r="F1391" t="str">
            <v>NORMAL</v>
          </cell>
          <cell r="G1391" t="str">
            <v>031002004134981</v>
          </cell>
          <cell r="H1391">
            <v>44922</v>
          </cell>
          <cell r="I1391" t="str">
            <v>ENTREGADO</v>
          </cell>
          <cell r="J1391">
            <v>44923</v>
          </cell>
          <cell r="K1391" t="str">
            <v>PACA VASQUEZ</v>
          </cell>
          <cell r="L1391" t="str">
            <v>CORNELIO VELAZCO-JACINTO JIJON CASA MELON ESQUINERA 2 PS ANTONIO ANTE-BR CENTRAL CHALTURO 100217 IMBABURA</v>
          </cell>
          <cell r="M1391" t="str">
            <v/>
          </cell>
          <cell r="N1391" t="str">
            <v>0989375055 / 062535289</v>
          </cell>
          <cell r="O1391" t="str">
            <v>0989375055 / 062535289</v>
          </cell>
          <cell r="P1391" t="str">
            <v>100217</v>
          </cell>
          <cell r="Q1391" t="str">
            <v>ANTONIO ANTE</v>
          </cell>
          <cell r="R1391" t="str">
            <v>IMBABURA</v>
          </cell>
          <cell r="S1391" t="str">
            <v>IMBAYA (SAN LUIS DE COBUENDO) - SAN FCO. DE NATABUELA - SAN JOSE DE CHALTURA</v>
          </cell>
          <cell r="T1391" t="str">
            <v>TRAMACO</v>
          </cell>
          <cell r="U1391" t="str">
            <v>FLEXNETUIO_PROVINCIA</v>
          </cell>
          <cell r="V1391">
            <v>1</v>
          </cell>
          <cell r="W1391">
            <v>3.5</v>
          </cell>
          <cell r="X1391" t="str">
            <v>HYCITE QUITO</v>
          </cell>
          <cell r="Y1391" t="str">
            <v>FLEX NET CALLE 28 DE JUNIO S/N Y GARCIA MORENO ENTRADA LLANO GRANDE</v>
          </cell>
        </row>
        <row r="1392">
          <cell r="A1392" t="str">
            <v>98753062</v>
          </cell>
          <cell r="B1392">
            <v>486583</v>
          </cell>
          <cell r="C1392" t="str">
            <v>98753062</v>
          </cell>
          <cell r="D1392" t="str">
            <v>HYCITE</v>
          </cell>
          <cell r="E1392" t="str">
            <v>DESPACHO</v>
          </cell>
          <cell r="F1392" t="str">
            <v>NORMAL</v>
          </cell>
          <cell r="G1392" t="str">
            <v>IC4043</v>
          </cell>
          <cell r="H1392">
            <v>44922</v>
          </cell>
          <cell r="I1392" t="str">
            <v>ENTREGADO</v>
          </cell>
          <cell r="J1392">
            <v>44923</v>
          </cell>
          <cell r="K1392" t="str">
            <v>LUIS GUAYACONDO</v>
          </cell>
          <cell r="L1392" t="str">
            <v>MANUELA CAA,IZARES CASA LADRILLO 2 PISOS 2DA CASA ESQUINERA Y JUAN PIO MONTUFAR CUENCA // SANTA MARIANITA YANUNCAHI 010206 AZUAY</v>
          </cell>
          <cell r="M1392" t="str">
            <v/>
          </cell>
          <cell r="N1392" t="str">
            <v>0998953536</v>
          </cell>
          <cell r="O1392" t="str">
            <v>0998953536</v>
          </cell>
          <cell r="P1392" t="str">
            <v>010206</v>
          </cell>
          <cell r="Q1392" t="str">
            <v>CUENCA</v>
          </cell>
          <cell r="R1392" t="str">
            <v>AZUAY</v>
          </cell>
          <cell r="S1392" t="str">
            <v>CUENCA</v>
          </cell>
          <cell r="T1392" t="str">
            <v>ITSACOURIER</v>
          </cell>
          <cell r="U1392" t="str">
            <v>FLEXNETUIO_PROVINCIA</v>
          </cell>
          <cell r="V1392">
            <v>1</v>
          </cell>
          <cell r="W1392">
            <v>6.8</v>
          </cell>
          <cell r="X1392" t="str">
            <v>HYCITE QUITO</v>
          </cell>
          <cell r="Y1392" t="str">
            <v>FLEX NET CALLE 28 DE JUNIO S/N Y GARCIA MORENO ENTRADA LLANO GRANDE</v>
          </cell>
        </row>
        <row r="1393">
          <cell r="A1393" t="str">
            <v>98753536</v>
          </cell>
          <cell r="B1393">
            <v>486584</v>
          </cell>
          <cell r="C1393" t="str">
            <v>98753536</v>
          </cell>
          <cell r="D1393" t="str">
            <v>HYCITE</v>
          </cell>
          <cell r="E1393" t="str">
            <v>DESPACHO</v>
          </cell>
          <cell r="F1393" t="str">
            <v>NORMAL</v>
          </cell>
          <cell r="G1393" t="str">
            <v>TFQ90637</v>
          </cell>
          <cell r="H1393">
            <v>44922</v>
          </cell>
          <cell r="I1393" t="str">
            <v>ENTREGADO</v>
          </cell>
          <cell r="J1393">
            <v>44923</v>
          </cell>
          <cell r="K1393" t="str">
            <v>ESTEFANIA SANCHEZ</v>
          </cell>
          <cell r="L1393" t="str">
            <v>OE 2H RENE HIDALGO 86551C/GUAMANI BAJO CONJUNTO JARDINES DE GUAMANI CASA 86 QUITO//NUEVA AURORA GUAMANI 170201 PICHINCHA</v>
          </cell>
          <cell r="M1393" t="str">
            <v/>
          </cell>
          <cell r="N1393" t="str">
            <v>0960258414 / 022699524</v>
          </cell>
          <cell r="O1393" t="str">
            <v>0960258414 / 022699524</v>
          </cell>
          <cell r="P1393" t="str">
            <v>170201</v>
          </cell>
          <cell r="Q1393" t="str">
            <v>QUITO</v>
          </cell>
          <cell r="R1393" t="str">
            <v>PICHINCHA</v>
          </cell>
          <cell r="S1393" t="str">
            <v>CALDERON (CARAPUNGO)</v>
          </cell>
          <cell r="T1393" t="str">
            <v>FLEXTRANS UIO</v>
          </cell>
          <cell r="U1393" t="str">
            <v>FLEXNETUIO_LOCAL</v>
          </cell>
          <cell r="V1393">
            <v>1</v>
          </cell>
          <cell r="W1393">
            <v>15.9</v>
          </cell>
          <cell r="X1393" t="str">
            <v>HYCITE QUITO</v>
          </cell>
          <cell r="Y1393" t="str">
            <v>FLEX NET CALLE 28 DE JUNIO S/N Y GARCIA MORENO ENTRADA LLANO GRANDE</v>
          </cell>
        </row>
        <row r="1394">
          <cell r="A1394" t="str">
            <v>98755709</v>
          </cell>
          <cell r="B1394">
            <v>486585</v>
          </cell>
          <cell r="C1394" t="str">
            <v>98755709</v>
          </cell>
          <cell r="D1394" t="str">
            <v>HYCITE</v>
          </cell>
          <cell r="E1394" t="str">
            <v>DESPACHO</v>
          </cell>
          <cell r="F1394" t="str">
            <v>NORMAL</v>
          </cell>
          <cell r="G1394" t="str">
            <v>031002004134982</v>
          </cell>
          <cell r="H1394">
            <v>44922</v>
          </cell>
          <cell r="I1394" t="str">
            <v>INCIDENCIA</v>
          </cell>
          <cell r="J1394">
            <v>44923</v>
          </cell>
          <cell r="K1394" t="str">
            <v>MARIO BARBOTO</v>
          </cell>
          <cell r="L1394" t="str">
            <v>CL 14 DE DICIEMBRE ELOY ALFARO CL DGL A LA PELUQUERIA I KAP QUEVEDO-QUEVEDO VENUS DEL RIO QUEVEDO 120509 LOS RIOS</v>
          </cell>
          <cell r="M1394" t="str">
            <v/>
          </cell>
          <cell r="N1394" t="str">
            <v>0991746867 / 973148929</v>
          </cell>
          <cell r="O1394" t="str">
            <v>0991746867 / 973148929</v>
          </cell>
          <cell r="P1394" t="str">
            <v>120509</v>
          </cell>
          <cell r="Q1394" t="str">
            <v>VINCES</v>
          </cell>
          <cell r="R1394" t="str">
            <v>LOS RIOS</v>
          </cell>
          <cell r="S1394" t="str">
            <v>VINCES</v>
          </cell>
          <cell r="T1394" t="str">
            <v>TRAMACO</v>
          </cell>
          <cell r="U1394" t="str">
            <v>FLEXNETUIO_PROVINCIA</v>
          </cell>
          <cell r="V1394">
            <v>1</v>
          </cell>
          <cell r="W1394">
            <v>13.7</v>
          </cell>
          <cell r="X1394" t="str">
            <v>HYCITE QUITO</v>
          </cell>
          <cell r="Y1394" t="str">
            <v>FLEX NET CALLE 28 DE JUNIO S/N Y GARCIA MORENO ENTRADA LLANO GRANDE</v>
          </cell>
        </row>
        <row r="1395">
          <cell r="A1395" t="str">
            <v>2022-12856</v>
          </cell>
          <cell r="B1395">
            <v>486576</v>
          </cell>
          <cell r="C1395" t="str">
            <v>2022-12856</v>
          </cell>
          <cell r="D1395" t="str">
            <v>MOVISTAR</v>
          </cell>
          <cell r="E1395" t="str">
            <v>DESPACHO</v>
          </cell>
          <cell r="F1395" t="str">
            <v>NORMAL</v>
          </cell>
          <cell r="G1395" t="str">
            <v>IC4061</v>
          </cell>
          <cell r="H1395">
            <v>44922</v>
          </cell>
          <cell r="I1395" t="str">
            <v>ENTREGADO</v>
          </cell>
          <cell r="J1395">
            <v>44923</v>
          </cell>
          <cell r="K1395" t="str">
            <v>OC OPTIMUSCELL_ANA LUCIA MOGROVEJO AZANZA</v>
          </cell>
          <cell r="L1395" t="str">
            <v>LUIS CORDERO 7100 Y PRESIDENTE CORDOVA ESQUINA JUNTO A LA CASA DE LA CULTURA FRENTE A LOS BOMBEROS</v>
          </cell>
          <cell r="M1395" t="str">
            <v>0190475409001</v>
          </cell>
          <cell r="N1395" t="str">
            <v>958851871</v>
          </cell>
          <cell r="O1395" t="str">
            <v/>
          </cell>
          <cell r="P1395" t="str">
            <v>CUENCA</v>
          </cell>
          <cell r="Q1395" t="str">
            <v>CUENCA</v>
          </cell>
          <cell r="R1395" t="str">
            <v>AZUAY</v>
          </cell>
          <cell r="T1395" t="str">
            <v>ITSACOURIER</v>
          </cell>
          <cell r="U1395" t="str">
            <v>FLEXNETUIO_PROVINCIA</v>
          </cell>
          <cell r="V1395">
            <v>1</v>
          </cell>
          <cell r="W1395">
            <v>1</v>
          </cell>
          <cell r="X1395" t="str">
            <v>FLEXNET ECUADOR - MOVISTAR</v>
          </cell>
          <cell r="Y1395" t="str">
            <v>CALLE 28 DE JUNIO S/N Y GARCIA MORENO ENTRADA LLANO GRANDE</v>
          </cell>
        </row>
        <row r="1396">
          <cell r="A1396" t="str">
            <v>DHL_22_235</v>
          </cell>
          <cell r="B1396">
            <v>486574</v>
          </cell>
          <cell r="C1396" t="str">
            <v>DHL_22_235</v>
          </cell>
          <cell r="D1396" t="str">
            <v>DHL</v>
          </cell>
          <cell r="E1396" t="str">
            <v>DESPACHO</v>
          </cell>
          <cell r="F1396" t="str">
            <v>NORMAL</v>
          </cell>
          <cell r="H1396">
            <v>44922</v>
          </cell>
          <cell r="I1396" t="str">
            <v>ENTREGADO</v>
          </cell>
          <cell r="J1396">
            <v>44923</v>
          </cell>
          <cell r="K1396" t="str">
            <v>DHL MATRIZ</v>
          </cell>
          <cell r="L1396" t="str">
            <v>AV. ELOY ALFARO 113 A Y PASAJE LOS JUNCOS EDIFICIO DHL, SECTOR COMITE DEL PUEBLO</v>
          </cell>
          <cell r="P1396" t="str">
            <v>QUITO</v>
          </cell>
          <cell r="Q1396" t="str">
            <v>QUITO</v>
          </cell>
          <cell r="R1396" t="str">
            <v>PICHINCHA</v>
          </cell>
          <cell r="T1396" t="str">
            <v>FLEXTRANS UIO</v>
          </cell>
          <cell r="U1396" t="str">
            <v>FLEXNETUIO_LOCAL</v>
          </cell>
          <cell r="V1396">
            <v>1</v>
          </cell>
          <cell r="W1396">
            <v>1</v>
          </cell>
          <cell r="X1396" t="str">
            <v>ALMACENES TABACARCEN</v>
          </cell>
          <cell r="Y1396" t="str">
            <v>TABABELA</v>
          </cell>
        </row>
        <row r="1397">
          <cell r="A1397" t="str">
            <v>DHL_22_236</v>
          </cell>
          <cell r="B1397">
            <v>486575</v>
          </cell>
          <cell r="C1397" t="str">
            <v>DHL_22_236</v>
          </cell>
          <cell r="D1397" t="str">
            <v>DHL</v>
          </cell>
          <cell r="E1397" t="str">
            <v>DESPACHO</v>
          </cell>
          <cell r="F1397" t="str">
            <v>NORMAL</v>
          </cell>
          <cell r="H1397">
            <v>44922</v>
          </cell>
          <cell r="I1397" t="str">
            <v>ENTREGADO</v>
          </cell>
          <cell r="J1397">
            <v>44923</v>
          </cell>
          <cell r="K1397" t="str">
            <v>DHL MATRIZ</v>
          </cell>
          <cell r="L1397" t="str">
            <v>AV. ELOY ALFARO 113 A Y PASAJE LOS JUNCOS EDIFICIO DHL, SECTOR COMITE DEL PUEBLO</v>
          </cell>
          <cell r="P1397" t="str">
            <v>QUITO</v>
          </cell>
          <cell r="Q1397" t="str">
            <v>QUITO</v>
          </cell>
          <cell r="R1397" t="str">
            <v>PICHINCHA</v>
          </cell>
          <cell r="T1397" t="str">
            <v>FLEXTRANS UIO</v>
          </cell>
          <cell r="U1397" t="str">
            <v>FLEXNETUIO_LOCAL</v>
          </cell>
          <cell r="V1397">
            <v>1</v>
          </cell>
          <cell r="W1397">
            <v>1</v>
          </cell>
          <cell r="X1397" t="str">
            <v>ALMACENES TABACARCEN</v>
          </cell>
          <cell r="Y1397" t="str">
            <v>TABABELA</v>
          </cell>
        </row>
        <row r="1398">
          <cell r="A1398" t="str">
            <v>2479501</v>
          </cell>
          <cell r="B1398">
            <v>486566</v>
          </cell>
          <cell r="C1398" t="str">
            <v>2479501</v>
          </cell>
          <cell r="D1398" t="str">
            <v>MDELIVERY</v>
          </cell>
          <cell r="E1398" t="str">
            <v>DESPACHO</v>
          </cell>
          <cell r="F1398" t="str">
            <v>NORMAL</v>
          </cell>
          <cell r="G1398" t="str">
            <v>TF90713</v>
          </cell>
          <cell r="H1398">
            <v>44922</v>
          </cell>
          <cell r="I1398" t="str">
            <v>INCIDENCIA</v>
          </cell>
          <cell r="J1398">
            <v>44923</v>
          </cell>
          <cell r="K1398" t="str">
            <v>HENRRY XAVIER PADILLA OLMEDO_HENRRY XAVIER PADILLA OLMEDO</v>
          </cell>
          <cell r="L1398" t="str">
            <v>Luis Urdaneta 415 entre Escobedo y Boyaca hay 2 parqueos de garaje uno anaranjado y el otro es azul</v>
          </cell>
          <cell r="M1398" t="str">
            <v>0912328010001</v>
          </cell>
          <cell r="N1398" t="str">
            <v>0958829923</v>
          </cell>
          <cell r="O1398" t="str">
            <v/>
          </cell>
          <cell r="P1398" t="str">
            <v>GUAYAQUIL</v>
          </cell>
          <cell r="Q1398" t="str">
            <v>GUAYAQUIL</v>
          </cell>
          <cell r="R1398" t="str">
            <v>GUAYAS</v>
          </cell>
          <cell r="T1398" t="str">
            <v>ITSACOURIER</v>
          </cell>
          <cell r="U1398" t="str">
            <v>FLEXNETUIO_GYE</v>
          </cell>
          <cell r="V1398">
            <v>1</v>
          </cell>
          <cell r="W1398">
            <v>1</v>
          </cell>
          <cell r="X1398" t="str">
            <v>FLEXNET ECUADOR - MDELIVERY</v>
          </cell>
          <cell r="Y1398" t="str">
            <v>CALLE 28 DE JUNIO S/N Y GARCIA MORENO ENTRADA LLANO GRANDE</v>
          </cell>
        </row>
        <row r="1399">
          <cell r="A1399" t="str">
            <v>2479502</v>
          </cell>
          <cell r="B1399">
            <v>486567</v>
          </cell>
          <cell r="C1399" t="str">
            <v>2479502</v>
          </cell>
          <cell r="D1399" t="str">
            <v>MDELIVERY</v>
          </cell>
          <cell r="E1399" t="str">
            <v>DESPACHO</v>
          </cell>
          <cell r="F1399" t="str">
            <v>NORMAL</v>
          </cell>
          <cell r="G1399" t="str">
            <v>FTS45311</v>
          </cell>
          <cell r="H1399">
            <v>44922</v>
          </cell>
          <cell r="I1399" t="str">
            <v>INCIDENCIA</v>
          </cell>
          <cell r="J1399">
            <v>44922</v>
          </cell>
          <cell r="K1399" t="str">
            <v>Nefi Trujillo_IGLESIA DE JESUCRISTO DE LOS SANTOS DE LOS ULTIMOS</v>
          </cell>
          <cell r="L1399" t="str">
            <v xml:space="preserve"> PICHINCHA QUITO Colon E8 71 entre Diego de Almagro y Yanez Pinzon QUITO </v>
          </cell>
          <cell r="M1399" t="str">
            <v>1790898954001</v>
          </cell>
          <cell r="N1399" t="str">
            <v>0999800130</v>
          </cell>
          <cell r="O1399" t="str">
            <v/>
          </cell>
          <cell r="P1399" t="str">
            <v>QUITO</v>
          </cell>
          <cell r="Q1399" t="str">
            <v>QUITO</v>
          </cell>
          <cell r="R1399" t="str">
            <v>PICHINCHA</v>
          </cell>
          <cell r="T1399" t="str">
            <v>TRANSERVISS</v>
          </cell>
          <cell r="U1399" t="str">
            <v>FLEXNETUIO_LOCAL</v>
          </cell>
          <cell r="V1399">
            <v>1</v>
          </cell>
          <cell r="W1399">
            <v>1</v>
          </cell>
          <cell r="X1399" t="str">
            <v>FLEXNET ECUADOR - MDELIVERY</v>
          </cell>
          <cell r="Y1399" t="str">
            <v>CALLE 28 DE JUNIO S/N Y GARCIA MORENO ENTRADA LLANO GRANDE</v>
          </cell>
        </row>
        <row r="1400">
          <cell r="A1400" t="str">
            <v>2479503</v>
          </cell>
          <cell r="B1400">
            <v>486568</v>
          </cell>
          <cell r="C1400" t="str">
            <v>2479503</v>
          </cell>
          <cell r="D1400" t="str">
            <v>MDELIVERY</v>
          </cell>
          <cell r="E1400" t="str">
            <v>DESPACHO</v>
          </cell>
          <cell r="F1400" t="str">
            <v>NORMAL</v>
          </cell>
          <cell r="G1400" t="str">
            <v>IC4054</v>
          </cell>
          <cell r="H1400">
            <v>44922</v>
          </cell>
          <cell r="I1400" t="str">
            <v>ENTREGADO</v>
          </cell>
          <cell r="J1400">
            <v>44923</v>
          </cell>
          <cell r="K1400" t="str">
            <v xml:space="preserve">EDISON SIGUENZA DIEGO AVILA_GRAIMAN CIA LTDA </v>
          </cell>
          <cell r="L1400" t="str">
            <v>PANAMERICANA NORTE KILOMETRO 4 5 SCTR PARQUE INDUSTRIAL INDUSTRIAS GRAIMAN</v>
          </cell>
          <cell r="M1400" t="str">
            <v>0190122271001</v>
          </cell>
          <cell r="N1400" t="str">
            <v>0984891859</v>
          </cell>
          <cell r="P1400" t="str">
            <v>CUENCA</v>
          </cell>
          <cell r="Q1400" t="str">
            <v>CUENCA</v>
          </cell>
          <cell r="R1400" t="str">
            <v>AZUAY</v>
          </cell>
          <cell r="T1400" t="str">
            <v>ITSACOURIER</v>
          </cell>
          <cell r="U1400" t="str">
            <v>FLEXNETUIO_PROVINCIA</v>
          </cell>
          <cell r="V1400">
            <v>2</v>
          </cell>
          <cell r="W1400">
            <v>1</v>
          </cell>
          <cell r="X1400" t="str">
            <v>FLEXNET ECUADOR - MDELIVERY</v>
          </cell>
          <cell r="Y1400" t="str">
            <v>CALLE 28 DE JUNIO S/N Y GARCIA MORENO ENTRADA LLANO GRANDE</v>
          </cell>
        </row>
        <row r="1401">
          <cell r="A1401" t="str">
            <v>2479601</v>
          </cell>
          <cell r="B1401">
            <v>486569</v>
          </cell>
          <cell r="C1401" t="str">
            <v>2479601</v>
          </cell>
          <cell r="D1401" t="str">
            <v>MDELIVERY</v>
          </cell>
          <cell r="E1401" t="str">
            <v>DESPACHO</v>
          </cell>
          <cell r="F1401" t="str">
            <v>NORMAL</v>
          </cell>
          <cell r="G1401" t="str">
            <v>IC4053</v>
          </cell>
          <cell r="H1401">
            <v>44922</v>
          </cell>
          <cell r="I1401" t="str">
            <v>ENTREGADO</v>
          </cell>
          <cell r="J1401">
            <v>44923</v>
          </cell>
          <cell r="K1401" t="str">
            <v xml:space="preserve">Pablo Bernal_IMPORTADORA TOMEBAMBA S A </v>
          </cell>
          <cell r="L1401" t="str">
            <v xml:space="preserve"> AZUAY CUENCA AV ESPANA 17 30 TURUHUAICO SECTOR AEREOPUERTO </v>
          </cell>
          <cell r="M1401" t="str">
            <v>0190003701001</v>
          </cell>
          <cell r="N1401" t="str">
            <v>0999277942</v>
          </cell>
          <cell r="O1401" t="str">
            <v/>
          </cell>
          <cell r="P1401" t="str">
            <v>CUENCA</v>
          </cell>
          <cell r="Q1401" t="str">
            <v>CUENCA</v>
          </cell>
          <cell r="R1401" t="str">
            <v>AZUAY</v>
          </cell>
          <cell r="T1401" t="str">
            <v>ITSACOURIER</v>
          </cell>
          <cell r="U1401" t="str">
            <v>FLEXNETUIO_PROVINCIA</v>
          </cell>
          <cell r="V1401">
            <v>1</v>
          </cell>
          <cell r="W1401">
            <v>1</v>
          </cell>
          <cell r="X1401" t="str">
            <v>FLEXNET ECUADOR - MDELIVERY</v>
          </cell>
          <cell r="Y1401" t="str">
            <v>CALLE 28 DE JUNIO S/N Y GARCIA MORENO ENTRADA LLANO GRANDE</v>
          </cell>
        </row>
        <row r="1402">
          <cell r="A1402" t="str">
            <v>2479603</v>
          </cell>
          <cell r="B1402">
            <v>486570</v>
          </cell>
          <cell r="C1402" t="str">
            <v>2479603</v>
          </cell>
          <cell r="D1402" t="str">
            <v>MDELIVERY</v>
          </cell>
          <cell r="E1402" t="str">
            <v>DESPACHO</v>
          </cell>
          <cell r="F1402" t="str">
            <v>NORMAL</v>
          </cell>
          <cell r="G1402" t="str">
            <v>TF90798</v>
          </cell>
          <cell r="H1402">
            <v>44922</v>
          </cell>
          <cell r="I1402" t="str">
            <v>ENTREGADO</v>
          </cell>
          <cell r="J1402">
            <v>44923</v>
          </cell>
          <cell r="K1402" t="str">
            <v xml:space="preserve">Andreina Matos_ZC MAYORISTAS S A </v>
          </cell>
          <cell r="L1402" t="str">
            <v xml:space="preserve"> GUAYAS GUAYAQUIL Av Narcisa de Jesus solar 1 5 mz 6421 Negocios Nexus frente al puente </v>
          </cell>
          <cell r="M1402" t="str">
            <v>0992146818001</v>
          </cell>
          <cell r="N1402" t="str">
            <v>0939863862</v>
          </cell>
          <cell r="O1402" t="str">
            <v/>
          </cell>
          <cell r="P1402" t="str">
            <v>GUAYAQUIL</v>
          </cell>
          <cell r="Q1402" t="str">
            <v>GUAYAQUIL</v>
          </cell>
          <cell r="R1402" t="str">
            <v>GUAYAS</v>
          </cell>
          <cell r="T1402" t="str">
            <v>ITSACOURIER</v>
          </cell>
          <cell r="U1402" t="str">
            <v>FLEXNETUIO_GYE</v>
          </cell>
          <cell r="V1402">
            <v>1</v>
          </cell>
          <cell r="W1402">
            <v>1</v>
          </cell>
          <cell r="X1402" t="str">
            <v>FLEXNET ECUADOR - MDELIVERY</v>
          </cell>
          <cell r="Y1402" t="str">
            <v>CALLE 28 DE JUNIO S/N Y GARCIA MORENO ENTRADA LLANO GRANDE</v>
          </cell>
        </row>
        <row r="1403">
          <cell r="A1403" t="str">
            <v>2479607</v>
          </cell>
          <cell r="B1403">
            <v>486571</v>
          </cell>
          <cell r="C1403" t="str">
            <v>2479607</v>
          </cell>
          <cell r="D1403" t="str">
            <v>MDELIVERY</v>
          </cell>
          <cell r="E1403" t="str">
            <v>DESPACHO</v>
          </cell>
          <cell r="F1403" t="str">
            <v>NORMAL</v>
          </cell>
          <cell r="G1403" t="str">
            <v>FT76856</v>
          </cell>
          <cell r="H1403">
            <v>44922</v>
          </cell>
          <cell r="I1403" t="str">
            <v>ENTREGADO</v>
          </cell>
          <cell r="J1403">
            <v>44923</v>
          </cell>
          <cell r="K1403" t="str">
            <v>Damaris Ayala_ASOCIACION DE DOCENTES ADMINISTRATIVOS Y DE SERVIC</v>
          </cell>
          <cell r="L1403" t="str">
            <v xml:space="preserve"> PICHINCHA QUITO Universidad Politecnica Salesiana Isabel la catolica entrada al bloque A por la parada de los vingala </v>
          </cell>
          <cell r="M1403" t="str">
            <v>1791725468001</v>
          </cell>
          <cell r="N1403" t="str">
            <v>0995800566</v>
          </cell>
          <cell r="O1403" t="str">
            <v/>
          </cell>
          <cell r="P1403" t="str">
            <v>QUITO</v>
          </cell>
          <cell r="Q1403" t="str">
            <v>QUITO</v>
          </cell>
          <cell r="R1403" t="str">
            <v>PICHINCHA</v>
          </cell>
          <cell r="T1403" t="str">
            <v>ITSACOURIER</v>
          </cell>
          <cell r="U1403" t="str">
            <v>FLEXNETUIO_LOCAL</v>
          </cell>
          <cell r="V1403">
            <v>1</v>
          </cell>
          <cell r="W1403">
            <v>1</v>
          </cell>
          <cell r="X1403" t="str">
            <v>FLEXNET ECUADOR - MDELIVERY</v>
          </cell>
          <cell r="Y1403" t="str">
            <v>CALLE 28 DE JUNIO S/N Y GARCIA MORENO ENTRADA LLANO GRANDE</v>
          </cell>
        </row>
        <row r="1404">
          <cell r="A1404" t="str">
            <v>2479644</v>
          </cell>
          <cell r="B1404">
            <v>486573</v>
          </cell>
          <cell r="C1404" t="str">
            <v>2479644</v>
          </cell>
          <cell r="D1404" t="str">
            <v>MDELIVERY</v>
          </cell>
          <cell r="E1404" t="str">
            <v>DESPACHO</v>
          </cell>
          <cell r="F1404" t="str">
            <v>NORMAL</v>
          </cell>
          <cell r="G1404" t="str">
            <v>TF90800</v>
          </cell>
          <cell r="H1404">
            <v>44922</v>
          </cell>
          <cell r="I1404" t="str">
            <v>EN_TRANSITO</v>
          </cell>
          <cell r="J1404">
            <v>44923</v>
          </cell>
          <cell r="K1404" t="str">
            <v xml:space="preserve">CECILIA MALDONADO_QUIFATEX S A </v>
          </cell>
          <cell r="L1404" t="str">
            <v>Av las Americas y Eugenio Almazan Ed de las Americas Piso 2 Quifatex</v>
          </cell>
          <cell r="M1404" t="str">
            <v>1790371506001</v>
          </cell>
          <cell r="N1404" t="str">
            <v>0987177870</v>
          </cell>
          <cell r="O1404" t="str">
            <v/>
          </cell>
          <cell r="P1404" t="str">
            <v>GUAYAQUIL</v>
          </cell>
          <cell r="Q1404" t="str">
            <v>GUAYAQUIL</v>
          </cell>
          <cell r="R1404" t="str">
            <v>GUAYAS</v>
          </cell>
          <cell r="T1404" t="str">
            <v>ITSACOURIER</v>
          </cell>
          <cell r="U1404" t="str">
            <v>FLEXNETUIO_GYE</v>
          </cell>
          <cell r="V1404">
            <v>1</v>
          </cell>
          <cell r="W1404">
            <v>1</v>
          </cell>
          <cell r="X1404" t="str">
            <v>FLEXNET ECUADOR - MDELIVERY</v>
          </cell>
          <cell r="Y1404" t="str">
            <v>CALLE 28 DE JUNIO S/N Y GARCIA MORENO ENTRADA LLANO GRANDE</v>
          </cell>
        </row>
        <row r="1405">
          <cell r="A1405" t="str">
            <v>2479477</v>
          </cell>
          <cell r="B1405">
            <v>486537</v>
          </cell>
          <cell r="C1405" t="str">
            <v>2479477</v>
          </cell>
          <cell r="D1405" t="str">
            <v>MDELIVERY</v>
          </cell>
          <cell r="E1405" t="str">
            <v>DESPACHO</v>
          </cell>
          <cell r="F1405" t="str">
            <v>EXPRESS</v>
          </cell>
          <cell r="G1405" t="str">
            <v>TS8650</v>
          </cell>
          <cell r="H1405">
            <v>44922</v>
          </cell>
          <cell r="I1405" t="str">
            <v>ENTREGADO</v>
          </cell>
          <cell r="J1405">
            <v>44922</v>
          </cell>
          <cell r="K1405" t="str">
            <v>Pamela Llanes_SINDICATO UNICO DE TRABAJADORES DEL HOSPITAL ENRIQ</v>
          </cell>
          <cell r="L1405" t="str">
            <v>HOSPITAL ENRIQUE GARCeS AV CHILIBULO S N Y ENRIQUE GARCeS</v>
          </cell>
          <cell r="M1405" t="str">
            <v>1791700732001</v>
          </cell>
          <cell r="N1405" t="str">
            <v>0985793061</v>
          </cell>
          <cell r="O1405" t="str">
            <v/>
          </cell>
          <cell r="P1405" t="str">
            <v>QUITO</v>
          </cell>
          <cell r="Q1405" t="str">
            <v>QUITO</v>
          </cell>
          <cell r="R1405" t="str">
            <v>PICHINCHA</v>
          </cell>
          <cell r="T1405" t="str">
            <v>TRANSERVISS</v>
          </cell>
          <cell r="U1405" t="str">
            <v>FLEXNETUIO_LOCAL</v>
          </cell>
          <cell r="V1405">
            <v>1</v>
          </cell>
          <cell r="W1405">
            <v>1</v>
          </cell>
          <cell r="X1405" t="str">
            <v>FLEXNET ECUADOR - MDELIVERY</v>
          </cell>
          <cell r="Y1405" t="str">
            <v>CALLE 28 DE JUNIO S/N Y GARCIA MORENO ENTRADA LLANO GRANDE</v>
          </cell>
        </row>
        <row r="1406">
          <cell r="A1406" t="str">
            <v>2479481</v>
          </cell>
          <cell r="B1406">
            <v>486538</v>
          </cell>
          <cell r="C1406" t="str">
            <v>2479481</v>
          </cell>
          <cell r="D1406" t="str">
            <v>MDELIVERY</v>
          </cell>
          <cell r="E1406" t="str">
            <v>DESPACHO</v>
          </cell>
          <cell r="F1406" t="str">
            <v>EXPRESS</v>
          </cell>
          <cell r="G1406" t="str">
            <v>TS8649</v>
          </cell>
          <cell r="H1406">
            <v>44922</v>
          </cell>
          <cell r="I1406" t="str">
            <v>ENTREGADO</v>
          </cell>
          <cell r="J1406">
            <v>44922</v>
          </cell>
          <cell r="K1406" t="str">
            <v xml:space="preserve">Willam Pilco_KLEINTURS Y REPRESENTACIONES C LTDA </v>
          </cell>
          <cell r="L1406" t="str">
            <v xml:space="preserve"> Av Catalina Aldaz y Eloy Alfaro esquina junto a la construccion del nuevo hotel </v>
          </cell>
          <cell r="M1406" t="str">
            <v>1790581802001</v>
          </cell>
          <cell r="N1406" t="str">
            <v>0984407275</v>
          </cell>
          <cell r="O1406" t="str">
            <v/>
          </cell>
          <cell r="P1406" t="str">
            <v>QUITO</v>
          </cell>
          <cell r="Q1406" t="str">
            <v>QUITO</v>
          </cell>
          <cell r="R1406" t="str">
            <v>PICHINCHA</v>
          </cell>
          <cell r="T1406" t="str">
            <v>TRANSERVISS</v>
          </cell>
          <cell r="U1406" t="str">
            <v>FLEXNETUIO_LOCAL</v>
          </cell>
          <cell r="V1406">
            <v>1</v>
          </cell>
          <cell r="W1406">
            <v>1</v>
          </cell>
          <cell r="X1406" t="str">
            <v>FLEXNET ECUADOR - MDELIVERY</v>
          </cell>
          <cell r="Y1406" t="str">
            <v>CALLE 28 DE JUNIO S/N Y GARCIA MORENO ENTRADA LLANO GRANDE</v>
          </cell>
        </row>
        <row r="1407">
          <cell r="A1407" t="str">
            <v>2479482</v>
          </cell>
          <cell r="B1407">
            <v>486539</v>
          </cell>
          <cell r="C1407" t="str">
            <v>2479482</v>
          </cell>
          <cell r="D1407" t="str">
            <v>MDELIVERY</v>
          </cell>
          <cell r="E1407" t="str">
            <v>DESPACHO</v>
          </cell>
          <cell r="F1407" t="str">
            <v>EXPRESS</v>
          </cell>
          <cell r="G1407" t="str">
            <v>TS8647</v>
          </cell>
          <cell r="H1407">
            <v>44922</v>
          </cell>
          <cell r="I1407" t="str">
            <v>ENTREGADO</v>
          </cell>
          <cell r="J1407">
            <v>44923</v>
          </cell>
          <cell r="K1407" t="str">
            <v>JHONNATHAN RODOLFO GARCIA HERRERA_JHONNATHAN RODOLFO GARCIA HERRERA</v>
          </cell>
          <cell r="L1407" t="str">
            <v>QUITO AV PATRIA 420 Y AV 6 DE DICIEMBRE</v>
          </cell>
          <cell r="M1407" t="str">
            <v>1716763998001</v>
          </cell>
          <cell r="N1407" t="str">
            <v>0995088298</v>
          </cell>
          <cell r="O1407" t="str">
            <v/>
          </cell>
          <cell r="P1407" t="str">
            <v>QUITO</v>
          </cell>
          <cell r="Q1407" t="str">
            <v>QUITO</v>
          </cell>
          <cell r="R1407" t="str">
            <v>PICHINCHA</v>
          </cell>
          <cell r="T1407" t="str">
            <v>EXPRESSCON</v>
          </cell>
          <cell r="U1407" t="str">
            <v>FLEXNETUIO_LOCAL</v>
          </cell>
          <cell r="V1407">
            <v>1</v>
          </cell>
          <cell r="W1407">
            <v>1</v>
          </cell>
          <cell r="X1407" t="str">
            <v>FLEXNET ECUADOR - MDELIVERY</v>
          </cell>
          <cell r="Y1407" t="str">
            <v>CALLE 28 DE JUNIO S/N Y GARCIA MORENO ENTRADA LLANO GRANDE</v>
          </cell>
        </row>
        <row r="1408">
          <cell r="A1408" t="str">
            <v>2479483</v>
          </cell>
          <cell r="B1408">
            <v>486540</v>
          </cell>
          <cell r="C1408" t="str">
            <v>2479483</v>
          </cell>
          <cell r="D1408" t="str">
            <v>MDELIVERY</v>
          </cell>
          <cell r="E1408" t="str">
            <v>DESPACHO</v>
          </cell>
          <cell r="F1408" t="str">
            <v>EXPRESS</v>
          </cell>
          <cell r="G1408" t="str">
            <v>TS8648</v>
          </cell>
          <cell r="H1408">
            <v>44922</v>
          </cell>
          <cell r="I1408" t="str">
            <v>INCIDENCIA</v>
          </cell>
          <cell r="J1408">
            <v>44922</v>
          </cell>
          <cell r="K1408" t="str">
            <v>Maria Jose Ramirez P_RB HEALTH ECUADOR CIA LTDA</v>
          </cell>
          <cell r="L1408" t="str">
            <v xml:space="preserve">Av Naciones Unidas 1084 y Av Amazonas edificio Previsora </v>
          </cell>
          <cell r="M1408" t="str">
            <v>1792168740001</v>
          </cell>
          <cell r="N1408" t="str">
            <v>0969379578</v>
          </cell>
          <cell r="O1408" t="str">
            <v/>
          </cell>
          <cell r="P1408" t="str">
            <v>QUITO</v>
          </cell>
          <cell r="Q1408" t="str">
            <v>QUITO</v>
          </cell>
          <cell r="R1408" t="str">
            <v>PICHINCHA</v>
          </cell>
          <cell r="T1408" t="str">
            <v>TRANSERVISS</v>
          </cell>
          <cell r="U1408" t="str">
            <v>FLEXNETUIO_LOCAL</v>
          </cell>
          <cell r="V1408">
            <v>1</v>
          </cell>
          <cell r="W1408">
            <v>1</v>
          </cell>
          <cell r="X1408" t="str">
            <v>FLEXNET ECUADOR - MDELIVERY</v>
          </cell>
          <cell r="Y1408" t="str">
            <v>CALLE 28 DE JUNIO S/N Y GARCIA MORENO ENTRADA LLANO GRANDE</v>
          </cell>
        </row>
        <row r="1409">
          <cell r="A1409" t="str">
            <v>2479485</v>
          </cell>
          <cell r="B1409">
            <v>486541</v>
          </cell>
          <cell r="C1409" t="str">
            <v>2479485</v>
          </cell>
          <cell r="D1409" t="str">
            <v>MDELIVERY</v>
          </cell>
          <cell r="E1409" t="str">
            <v>DESPACHO</v>
          </cell>
          <cell r="F1409" t="str">
            <v>EXPRESS</v>
          </cell>
          <cell r="G1409" t="str">
            <v>FEC45318</v>
          </cell>
          <cell r="H1409">
            <v>44922</v>
          </cell>
          <cell r="I1409" t="str">
            <v>ENTREGADO</v>
          </cell>
          <cell r="J1409">
            <v>44922</v>
          </cell>
          <cell r="K1409" t="str">
            <v xml:space="preserve">EDUARDO TIERRA_ACERO COMERCIAL ECUATORIANO S A </v>
          </cell>
          <cell r="L1409" t="str">
            <v xml:space="preserve"> PICHINCHA QUITO AV LA PRENSA N45 14 EL TELEGRAFO ACERO COMERCIAL </v>
          </cell>
          <cell r="M1409" t="str">
            <v>1790008959001</v>
          </cell>
          <cell r="N1409" t="str">
            <v>0992543146</v>
          </cell>
          <cell r="O1409" t="str">
            <v/>
          </cell>
          <cell r="P1409" t="str">
            <v>QUITO</v>
          </cell>
          <cell r="Q1409" t="str">
            <v>QUITO</v>
          </cell>
          <cell r="R1409" t="str">
            <v>PICHINCHA</v>
          </cell>
          <cell r="T1409" t="str">
            <v>EXPRESSCON</v>
          </cell>
          <cell r="U1409" t="str">
            <v>FLEXNETUIO_LOCAL</v>
          </cell>
          <cell r="V1409">
            <v>1</v>
          </cell>
          <cell r="W1409">
            <v>1</v>
          </cell>
          <cell r="X1409" t="str">
            <v>FLEXNET ECUADOR - MDELIVERY</v>
          </cell>
          <cell r="Y1409" t="str">
            <v>CALLE 28 DE JUNIO S/N Y GARCIA MORENO ENTRADA LLANO GRANDE</v>
          </cell>
        </row>
        <row r="1410">
          <cell r="A1410" t="str">
            <v>2479608</v>
          </cell>
          <cell r="B1410">
            <v>486542</v>
          </cell>
          <cell r="C1410" t="str">
            <v>2479608</v>
          </cell>
          <cell r="D1410" t="str">
            <v>MDELIVERY</v>
          </cell>
          <cell r="E1410" t="str">
            <v>DESPACHO</v>
          </cell>
          <cell r="F1410" t="str">
            <v>EXPRESS</v>
          </cell>
          <cell r="G1410" t="str">
            <v>FT76893</v>
          </cell>
          <cell r="H1410">
            <v>44922</v>
          </cell>
          <cell r="I1410" t="str">
            <v>ENTREGADO</v>
          </cell>
          <cell r="J1410">
            <v>44923</v>
          </cell>
          <cell r="K1410" t="str">
            <v xml:space="preserve">BELEN REGALADO VICTORIA CHUNGANDRO_QUIFATEX S A </v>
          </cell>
          <cell r="L1410" t="str">
            <v>Panamericana Norte Km 14 5 entre pasaje Cepeda y calle Leonidas ProaNo Calderon</v>
          </cell>
          <cell r="M1410" t="str">
            <v>1790371506001</v>
          </cell>
          <cell r="N1410" t="str">
            <v>0991391527</v>
          </cell>
          <cell r="O1410" t="str">
            <v/>
          </cell>
          <cell r="P1410" t="str">
            <v>QUITO</v>
          </cell>
          <cell r="Q1410" t="str">
            <v>QUITO</v>
          </cell>
          <cell r="R1410" t="str">
            <v>PICHINCHA</v>
          </cell>
          <cell r="T1410" t="str">
            <v>FLEXTRANS UIO</v>
          </cell>
          <cell r="U1410" t="str">
            <v>FLEXNETUIO_LOCAL</v>
          </cell>
          <cell r="V1410">
            <v>1</v>
          </cell>
          <cell r="W1410">
            <v>1</v>
          </cell>
          <cell r="X1410" t="str">
            <v>FLEXNET ECUADOR - MDELIVERY</v>
          </cell>
          <cell r="Y1410" t="str">
            <v>CALLE 28 DE JUNIO S/N Y GARCIA MORENO ENTRADA LLANO GRANDE</v>
          </cell>
        </row>
        <row r="1411">
          <cell r="A1411" t="str">
            <v>2479466</v>
          </cell>
          <cell r="B1411">
            <v>486543</v>
          </cell>
          <cell r="C1411" t="str">
            <v>2479466</v>
          </cell>
          <cell r="D1411" t="str">
            <v>MDELIVERY</v>
          </cell>
          <cell r="E1411" t="str">
            <v>DESPACHO</v>
          </cell>
          <cell r="F1411" t="str">
            <v>NORMAL</v>
          </cell>
          <cell r="G1411" t="str">
            <v>FTS45308</v>
          </cell>
          <cell r="H1411">
            <v>44922</v>
          </cell>
          <cell r="I1411" t="str">
            <v>ENTREGADO</v>
          </cell>
          <cell r="J1411">
            <v>44922</v>
          </cell>
          <cell r="K1411" t="str">
            <v>MARICA CRISTINA GARCiA_ASOCIACION DE EMPLEADOS DE LA SUPERINTENDENCIA DE</v>
          </cell>
          <cell r="L1411" t="str">
            <v xml:space="preserve"> PICHINCHA QUITO RAMON ROCA 660 AMAZONAS SUPERINTENDENCIA DE COMPANIAS </v>
          </cell>
          <cell r="M1411" t="str">
            <v>1791129512001</v>
          </cell>
          <cell r="N1411" t="str">
            <v>995484990</v>
          </cell>
          <cell r="O1411" t="str">
            <v/>
          </cell>
          <cell r="P1411" t="str">
            <v>QUITO</v>
          </cell>
          <cell r="Q1411" t="str">
            <v>QUITO</v>
          </cell>
          <cell r="R1411" t="str">
            <v>PICHINCHA</v>
          </cell>
          <cell r="T1411" t="str">
            <v>TRANSERVISS</v>
          </cell>
          <cell r="U1411" t="str">
            <v>FLEXNETUIO_LOCAL</v>
          </cell>
          <cell r="V1411">
            <v>1</v>
          </cell>
          <cell r="W1411">
            <v>1</v>
          </cell>
          <cell r="X1411" t="str">
            <v>FLEXNET ECUADOR - MDELIVERY</v>
          </cell>
          <cell r="Y1411" t="str">
            <v>CALLE 28 DE JUNIO S/N Y GARCIA MORENO ENTRADA LLANO GRANDE</v>
          </cell>
        </row>
        <row r="1412">
          <cell r="A1412" t="str">
            <v>2479467</v>
          </cell>
          <cell r="B1412">
            <v>486544</v>
          </cell>
          <cell r="C1412" t="str">
            <v>2479467</v>
          </cell>
          <cell r="D1412" t="str">
            <v>MDELIVERY</v>
          </cell>
          <cell r="E1412" t="str">
            <v>DESPACHO</v>
          </cell>
          <cell r="F1412" t="str">
            <v>NORMAL</v>
          </cell>
          <cell r="G1412" t="str">
            <v>IC4052</v>
          </cell>
          <cell r="H1412">
            <v>44922</v>
          </cell>
          <cell r="I1412" t="str">
            <v>ENTREGADO</v>
          </cell>
          <cell r="J1412">
            <v>44923</v>
          </cell>
          <cell r="K1412" t="str">
            <v>CLAUDIA VAZQUEZ_JOYERIA GUILLERMO VAZQUEZ SA</v>
          </cell>
          <cell r="L1412" t="str">
            <v xml:space="preserve"> AZUAY CUENCA GRAN COLOMBIA 7 97 LUIS CORDERO JOYERIA GUILLERMO VASQUEZ </v>
          </cell>
          <cell r="M1412" t="str">
            <v>0190020185001</v>
          </cell>
          <cell r="N1412" t="str">
            <v>0998505983</v>
          </cell>
          <cell r="O1412" t="str">
            <v/>
          </cell>
          <cell r="P1412" t="str">
            <v>CUENCA</v>
          </cell>
          <cell r="Q1412" t="str">
            <v>CUENCA</v>
          </cell>
          <cell r="R1412" t="str">
            <v>AZUAY</v>
          </cell>
          <cell r="T1412" t="str">
            <v>ITSACOURIER</v>
          </cell>
          <cell r="U1412" t="str">
            <v>FLEXNETUIO_PROVINCIA</v>
          </cell>
          <cell r="V1412">
            <v>1</v>
          </cell>
          <cell r="W1412">
            <v>1</v>
          </cell>
          <cell r="X1412" t="str">
            <v>FLEXNET ECUADOR - MDELIVERY</v>
          </cell>
          <cell r="Y1412" t="str">
            <v>CALLE 28 DE JUNIO S/N Y GARCIA MORENO ENTRADA LLANO GRANDE</v>
          </cell>
        </row>
        <row r="1413">
          <cell r="A1413" t="str">
            <v>2479468</v>
          </cell>
          <cell r="B1413">
            <v>486545</v>
          </cell>
          <cell r="C1413" t="str">
            <v>2479468</v>
          </cell>
          <cell r="D1413" t="str">
            <v>MDELIVERY</v>
          </cell>
          <cell r="E1413" t="str">
            <v>DESPACHO</v>
          </cell>
          <cell r="F1413" t="str">
            <v>NORMAL</v>
          </cell>
          <cell r="G1413" t="str">
            <v>TF90786</v>
          </cell>
          <cell r="H1413">
            <v>44922</v>
          </cell>
          <cell r="I1413" t="str">
            <v>EN_TRANSITO</v>
          </cell>
          <cell r="J1413">
            <v>44923</v>
          </cell>
          <cell r="K1413" t="str">
            <v>JAIME MARCELO ORTIZ CARRION_JAIME MARCELO ORTIZ CARRION</v>
          </cell>
          <cell r="L1413" t="str">
            <v xml:space="preserve">Sector Urdenor Av Rodrigo Chavez en la urbanizacion El Salado frente al supermaxi de la ciudad Colon dejar en garita a nombre dek titular </v>
          </cell>
          <cell r="M1413" t="str">
            <v>1711153807</v>
          </cell>
          <cell r="N1413" t="str">
            <v>0987674366</v>
          </cell>
          <cell r="O1413" t="str">
            <v/>
          </cell>
          <cell r="P1413" t="str">
            <v>GUAYAQUIL</v>
          </cell>
          <cell r="Q1413" t="str">
            <v>GUAYAQUIL</v>
          </cell>
          <cell r="R1413" t="str">
            <v>GUAYAS</v>
          </cell>
          <cell r="T1413" t="str">
            <v>ITSACOURIER</v>
          </cell>
          <cell r="U1413" t="str">
            <v>FLEXNETUIO_GYE</v>
          </cell>
          <cell r="V1413">
            <v>1</v>
          </cell>
          <cell r="W1413">
            <v>1</v>
          </cell>
          <cell r="X1413" t="str">
            <v>FLEXNET ECUADOR - MDELIVERY</v>
          </cell>
          <cell r="Y1413" t="str">
            <v>CALLE 28 DE JUNIO S/N Y GARCIA MORENO ENTRADA LLANO GRANDE</v>
          </cell>
        </row>
        <row r="1414">
          <cell r="A1414" t="str">
            <v>2479469</v>
          </cell>
          <cell r="B1414">
            <v>486546</v>
          </cell>
          <cell r="C1414" t="str">
            <v>2479469</v>
          </cell>
          <cell r="D1414" t="str">
            <v>MDELIVERY</v>
          </cell>
          <cell r="E1414" t="str">
            <v>DESPACHO</v>
          </cell>
          <cell r="F1414" t="str">
            <v>NORMAL</v>
          </cell>
          <cell r="G1414" t="str">
            <v>TF90717</v>
          </cell>
          <cell r="H1414">
            <v>44922</v>
          </cell>
          <cell r="I1414" t="str">
            <v>ENTREGADO</v>
          </cell>
          <cell r="J1414">
            <v>44923</v>
          </cell>
          <cell r="K1414" t="str">
            <v>Sara Vallejo_GAVIRIA Y GAVIRIA AGENTES NACIONALES DE ADUANA S A</v>
          </cell>
          <cell r="L1414" t="str">
            <v xml:space="preserve"> GUAYAS GUAYAQUIL Ave 9 de Octubre Edif Induauto 806 Ave Quito 806 y 9 de Octubre piso 19 Oficina 1 </v>
          </cell>
          <cell r="M1414" t="str">
            <v>0992416114001</v>
          </cell>
          <cell r="N1414" t="str">
            <v>0991930131</v>
          </cell>
          <cell r="O1414" t="str">
            <v/>
          </cell>
          <cell r="P1414" t="str">
            <v>GUAYAQUIL</v>
          </cell>
          <cell r="Q1414" t="str">
            <v>GUAYAQUIL</v>
          </cell>
          <cell r="R1414" t="str">
            <v>GUAYAS</v>
          </cell>
          <cell r="T1414" t="str">
            <v>ITSACOURIER</v>
          </cell>
          <cell r="U1414" t="str">
            <v>FLEXNETUIO_GYE</v>
          </cell>
          <cell r="V1414">
            <v>1</v>
          </cell>
          <cell r="W1414">
            <v>1</v>
          </cell>
          <cell r="X1414" t="str">
            <v>FLEXNET ECUADOR - MDELIVERY</v>
          </cell>
          <cell r="Y1414" t="str">
            <v>CALLE 28 DE JUNIO S/N Y GARCIA MORENO ENTRADA LLANO GRANDE</v>
          </cell>
        </row>
        <row r="1415">
          <cell r="A1415" t="str">
            <v>2479472</v>
          </cell>
          <cell r="B1415">
            <v>486547</v>
          </cell>
          <cell r="C1415" t="str">
            <v>2479472</v>
          </cell>
          <cell r="D1415" t="str">
            <v>MDELIVERY</v>
          </cell>
          <cell r="E1415" t="str">
            <v>DESPACHO</v>
          </cell>
          <cell r="F1415" t="str">
            <v>NORMAL</v>
          </cell>
          <cell r="G1415" t="str">
            <v>031080002479472</v>
          </cell>
          <cell r="H1415">
            <v>44922</v>
          </cell>
          <cell r="I1415" t="str">
            <v>ENTREGADO</v>
          </cell>
          <cell r="J1415">
            <v>44923</v>
          </cell>
          <cell r="K1415" t="str">
            <v xml:space="preserve">Xavier Jurado_BRENNTAG ECUADOR S A </v>
          </cell>
          <cell r="L1415" t="str">
            <v>GUAYAQUIL Km 9 5 via Daule Brenntag Ecuador S A Junto a Lab Indunidas</v>
          </cell>
          <cell r="M1415" t="str">
            <v>0990005087001</v>
          </cell>
          <cell r="N1415" t="str">
            <v xml:space="preserve">0968877927 </v>
          </cell>
          <cell r="O1415" t="str">
            <v/>
          </cell>
          <cell r="P1415" t="str">
            <v>GUAYAQUIL</v>
          </cell>
          <cell r="Q1415" t="str">
            <v>GUAYAQUIL</v>
          </cell>
          <cell r="R1415" t="str">
            <v>GUAYAS</v>
          </cell>
          <cell r="T1415" t="str">
            <v>TRAMACO</v>
          </cell>
          <cell r="U1415" t="str">
            <v>FLEXNETUIO_GYE</v>
          </cell>
          <cell r="V1415">
            <v>1</v>
          </cell>
          <cell r="W1415">
            <v>1</v>
          </cell>
          <cell r="X1415" t="str">
            <v>FLEXNET ECUADOR - MDELIVERY</v>
          </cell>
          <cell r="Y1415" t="str">
            <v>CALLE 28 DE JUNIO S/N Y GARCIA MORENO ENTRADA LLANO GRANDE</v>
          </cell>
        </row>
        <row r="1416">
          <cell r="A1416" t="str">
            <v>2479473</v>
          </cell>
          <cell r="B1416">
            <v>486548</v>
          </cell>
          <cell r="C1416" t="str">
            <v>2479473</v>
          </cell>
          <cell r="D1416" t="str">
            <v>MDELIVERY</v>
          </cell>
          <cell r="E1416" t="str">
            <v>DESPACHO</v>
          </cell>
          <cell r="F1416" t="str">
            <v>NORMAL</v>
          </cell>
          <cell r="G1416" t="str">
            <v>TF90744</v>
          </cell>
          <cell r="H1416">
            <v>44922</v>
          </cell>
          <cell r="I1416" t="str">
            <v>ENTREGADO</v>
          </cell>
          <cell r="J1416">
            <v>44923</v>
          </cell>
          <cell r="K1416" t="str">
            <v>Jenniffer Villacis_ASOCIACION SOLIDARISTA PROFUTURO</v>
          </cell>
          <cell r="L1416" t="str">
            <v>Av Jose Rodriguez Bonin y Av Barcelona Planta San Eduardo Holcim Ecuador Planta Baja Guayaquil Ecuador</v>
          </cell>
          <cell r="M1416" t="str">
            <v>0992424222001</v>
          </cell>
          <cell r="N1416" t="str">
            <v>0989547209</v>
          </cell>
          <cell r="O1416" t="str">
            <v/>
          </cell>
          <cell r="P1416" t="str">
            <v>GUAYAQUIL</v>
          </cell>
          <cell r="Q1416" t="str">
            <v>GUAYAQUIL</v>
          </cell>
          <cell r="R1416" t="str">
            <v>GUAYAS</v>
          </cell>
          <cell r="T1416" t="str">
            <v>ITSACOURIER</v>
          </cell>
          <cell r="U1416" t="str">
            <v>FLEXNETUIO_GYE</v>
          </cell>
          <cell r="V1416">
            <v>1</v>
          </cell>
          <cell r="W1416">
            <v>1</v>
          </cell>
          <cell r="X1416" t="str">
            <v>FLEXNET ECUADOR - MDELIVERY</v>
          </cell>
          <cell r="Y1416" t="str">
            <v>CALLE 28 DE JUNIO S/N Y GARCIA MORENO ENTRADA LLANO GRANDE</v>
          </cell>
        </row>
        <row r="1417">
          <cell r="A1417" t="str">
            <v>2479474</v>
          </cell>
          <cell r="B1417">
            <v>486549</v>
          </cell>
          <cell r="C1417" t="str">
            <v>2479474</v>
          </cell>
          <cell r="D1417" t="str">
            <v>MDELIVERY</v>
          </cell>
          <cell r="E1417" t="str">
            <v>DESPACHO</v>
          </cell>
          <cell r="F1417" t="str">
            <v>NORMAL</v>
          </cell>
          <cell r="G1417" t="str">
            <v>031080002479474</v>
          </cell>
          <cell r="H1417">
            <v>44922</v>
          </cell>
          <cell r="I1417" t="str">
            <v>EN_TRANSITO</v>
          </cell>
          <cell r="J1417">
            <v>44922</v>
          </cell>
          <cell r="K1417" t="str">
            <v xml:space="preserve">Xavier Jurado_BRENNTAG ECUADOR S A </v>
          </cell>
          <cell r="L1417" t="str">
            <v>GUAYAQUIL Km 9 5 via Daule Brenntag Ecuador S A Junto a Lab Indunidas</v>
          </cell>
          <cell r="M1417" t="str">
            <v>0990005087001</v>
          </cell>
          <cell r="N1417" t="str">
            <v xml:space="preserve">0968877927 </v>
          </cell>
          <cell r="O1417" t="str">
            <v/>
          </cell>
          <cell r="P1417" t="str">
            <v>GUAYAQUIL</v>
          </cell>
          <cell r="Q1417" t="str">
            <v>GUAYAQUIL</v>
          </cell>
          <cell r="R1417" t="str">
            <v>GUAYAS</v>
          </cell>
          <cell r="T1417" t="str">
            <v>TRAMACO</v>
          </cell>
          <cell r="U1417" t="str">
            <v>FLEXNETUIO_GYE</v>
          </cell>
          <cell r="V1417">
            <v>1</v>
          </cell>
          <cell r="W1417">
            <v>1</v>
          </cell>
          <cell r="X1417" t="str">
            <v>FLEXNET ECUADOR - MDELIVERY</v>
          </cell>
          <cell r="Y1417" t="str">
            <v>CALLE 28 DE JUNIO S/N Y GARCIA MORENO ENTRADA LLANO GRANDE</v>
          </cell>
        </row>
        <row r="1418">
          <cell r="A1418" t="str">
            <v>2479475</v>
          </cell>
          <cell r="B1418">
            <v>486550</v>
          </cell>
          <cell r="C1418" t="str">
            <v>2479475</v>
          </cell>
          <cell r="D1418" t="str">
            <v>MDELIVERY</v>
          </cell>
          <cell r="E1418" t="str">
            <v>DESPACHO</v>
          </cell>
          <cell r="F1418" t="str">
            <v>NORMAL</v>
          </cell>
          <cell r="G1418" t="str">
            <v>031080002479475</v>
          </cell>
          <cell r="H1418">
            <v>44922</v>
          </cell>
          <cell r="I1418" t="str">
            <v>INCIDENCIA</v>
          </cell>
          <cell r="J1418">
            <v>44923</v>
          </cell>
          <cell r="K1418" t="str">
            <v xml:space="preserve">AVILEZ ALVARADO PEDRO ANTONIO_ ALOJAMIENTO LAS ROCAS CIA LTDA </v>
          </cell>
          <cell r="L1418" t="str">
            <v>CALLE COLON ENTRE 25 DE JUNIO Y SUCRE FRENTE A JM LOAIZA</v>
          </cell>
          <cell r="M1418" t="str">
            <v>0791840596001</v>
          </cell>
          <cell r="N1418" t="str">
            <v>0995854538</v>
          </cell>
          <cell r="O1418" t="str">
            <v/>
          </cell>
          <cell r="P1418" t="str">
            <v>MACHALA</v>
          </cell>
          <cell r="Q1418" t="str">
            <v>MACHALA</v>
          </cell>
          <cell r="R1418" t="str">
            <v>EL ORO</v>
          </cell>
          <cell r="T1418" t="str">
            <v>TRAMACO</v>
          </cell>
          <cell r="U1418" t="str">
            <v>FLEXNETUIO_PROVINCIA</v>
          </cell>
          <cell r="V1418">
            <v>1</v>
          </cell>
          <cell r="W1418">
            <v>1</v>
          </cell>
          <cell r="X1418" t="str">
            <v>FLEXNET ECUADOR - MDELIVERY</v>
          </cell>
          <cell r="Y1418" t="str">
            <v>CALLE 28 DE JUNIO S/N Y GARCIA MORENO ENTRADA LLANO GRANDE</v>
          </cell>
        </row>
        <row r="1419">
          <cell r="A1419" t="str">
            <v>2479476</v>
          </cell>
          <cell r="B1419">
            <v>486551</v>
          </cell>
          <cell r="C1419" t="str">
            <v>2479476</v>
          </cell>
          <cell r="D1419" t="str">
            <v>MDELIVERY</v>
          </cell>
          <cell r="E1419" t="str">
            <v>DESPACHO</v>
          </cell>
          <cell r="F1419" t="str">
            <v>NORMAL</v>
          </cell>
          <cell r="G1419" t="str">
            <v>TF90712</v>
          </cell>
          <cell r="H1419">
            <v>44922</v>
          </cell>
          <cell r="I1419" t="str">
            <v>INCIDENCIA</v>
          </cell>
          <cell r="J1419">
            <v>44923</v>
          </cell>
          <cell r="K1419" t="str">
            <v>ANDREA MELISSA LOOR MOSCOSO_ANDREA MELISSA LOOR MOSCOSO</v>
          </cell>
          <cell r="L1419" t="str">
            <v>Urdenor 1 Mz 135 Solar 19</v>
          </cell>
          <cell r="M1419" t="str">
            <v>1307738227001</v>
          </cell>
          <cell r="N1419" t="str">
            <v>0967683371</v>
          </cell>
          <cell r="O1419" t="str">
            <v/>
          </cell>
          <cell r="P1419" t="str">
            <v>GUAYAQUIL</v>
          </cell>
          <cell r="Q1419" t="str">
            <v>GUAYAQUIL</v>
          </cell>
          <cell r="R1419" t="str">
            <v>GUAYAS</v>
          </cell>
          <cell r="T1419" t="str">
            <v>ITSACOURIER</v>
          </cell>
          <cell r="U1419" t="str">
            <v>FLEXNETUIO_GYE</v>
          </cell>
          <cell r="V1419">
            <v>1</v>
          </cell>
          <cell r="W1419">
            <v>1</v>
          </cell>
          <cell r="X1419" t="str">
            <v>FLEXNET ECUADOR - MDELIVERY</v>
          </cell>
          <cell r="Y1419" t="str">
            <v>CALLE 28 DE JUNIO S/N Y GARCIA MORENO ENTRADA LLANO GRANDE</v>
          </cell>
        </row>
        <row r="1420">
          <cell r="A1420" t="str">
            <v>2479478</v>
          </cell>
          <cell r="B1420">
            <v>486552</v>
          </cell>
          <cell r="C1420" t="str">
            <v>2479478</v>
          </cell>
          <cell r="D1420" t="str">
            <v>MDELIVERY</v>
          </cell>
          <cell r="E1420" t="str">
            <v>DESPACHO</v>
          </cell>
          <cell r="F1420" t="str">
            <v>NORMAL</v>
          </cell>
          <cell r="G1420" t="str">
            <v>FT76834</v>
          </cell>
          <cell r="H1420">
            <v>44922</v>
          </cell>
          <cell r="I1420" t="str">
            <v>DEVOLUCION_EN_PROCESO</v>
          </cell>
          <cell r="J1420">
            <v>44923</v>
          </cell>
          <cell r="K1420" t="str">
            <v>OSCAR GABRIEL GUAMAN CUPUERAN_OSCAR GABRIEL GUAMAN CUPUERAN</v>
          </cell>
          <cell r="L1420" t="str">
            <v xml:space="preserve"> MIRADOR DE AZAYA LATACUNGA 17 28 Y MANTA REFERENCIA CASA CON PORTON VERDE </v>
          </cell>
          <cell r="M1420" t="str">
            <v>1004152656001</v>
          </cell>
          <cell r="N1420" t="str">
            <v>0959752571</v>
          </cell>
          <cell r="O1420" t="str">
            <v/>
          </cell>
          <cell r="P1420" t="str">
            <v>QUITO</v>
          </cell>
          <cell r="Q1420" t="str">
            <v>QUITO</v>
          </cell>
          <cell r="R1420" t="str">
            <v>PICHINCHA</v>
          </cell>
          <cell r="T1420" t="str">
            <v>FLEXTRANS UIO</v>
          </cell>
          <cell r="U1420" t="str">
            <v>FLEXNETUIO_LOCAL</v>
          </cell>
          <cell r="V1420">
            <v>1</v>
          </cell>
          <cell r="W1420">
            <v>1</v>
          </cell>
          <cell r="X1420" t="str">
            <v>FLEXNET ECUADOR - MDELIVERY</v>
          </cell>
          <cell r="Y1420" t="str">
            <v>CALLE 28 DE JUNIO S/N Y GARCIA MORENO ENTRADA LLANO GRANDE</v>
          </cell>
        </row>
        <row r="1421">
          <cell r="A1421" t="str">
            <v>2479479</v>
          </cell>
          <cell r="B1421">
            <v>486553</v>
          </cell>
          <cell r="C1421" t="str">
            <v>2479479</v>
          </cell>
          <cell r="D1421" t="str">
            <v>MDELIVERY</v>
          </cell>
          <cell r="E1421" t="str">
            <v>DESPACHO</v>
          </cell>
          <cell r="F1421" t="str">
            <v>NORMAL</v>
          </cell>
          <cell r="G1421" t="str">
            <v>TF90716</v>
          </cell>
          <cell r="H1421">
            <v>44922</v>
          </cell>
          <cell r="I1421" t="str">
            <v>ENTREGADO</v>
          </cell>
          <cell r="J1421">
            <v>44923</v>
          </cell>
          <cell r="K1421" t="str">
            <v>LAURA MONSERRATE VARGAS VALDIVIEZO_LAURA MONSERRATE VARGAS VALDIVIEZO</v>
          </cell>
          <cell r="L1421" t="str">
            <v xml:space="preserve"> CIUDADELA GUAYACANES MZ 230 VILLA 3 REFERENCIA FRENTE AL CANAL </v>
          </cell>
          <cell r="M1421" t="str">
            <v>0918900093001</v>
          </cell>
          <cell r="N1421" t="str">
            <v>0992763434</v>
          </cell>
          <cell r="O1421" t="str">
            <v/>
          </cell>
          <cell r="P1421" t="str">
            <v>GUAYAQUIL</v>
          </cell>
          <cell r="Q1421" t="str">
            <v>GUAYAQUIL</v>
          </cell>
          <cell r="R1421" t="str">
            <v>GUAYAS</v>
          </cell>
          <cell r="T1421" t="str">
            <v>ITSACOURIER</v>
          </cell>
          <cell r="U1421" t="str">
            <v>FLEXNETUIO_GYE</v>
          </cell>
          <cell r="V1421">
            <v>1</v>
          </cell>
          <cell r="W1421">
            <v>1</v>
          </cell>
          <cell r="X1421" t="str">
            <v>FLEXNET ECUADOR - MDELIVERY</v>
          </cell>
          <cell r="Y1421" t="str">
            <v>CALLE 28 DE JUNIO S/N Y GARCIA MORENO ENTRADA LLANO GRANDE</v>
          </cell>
        </row>
        <row r="1422">
          <cell r="A1422" t="str">
            <v>2479484</v>
          </cell>
          <cell r="B1422">
            <v>486554</v>
          </cell>
          <cell r="C1422" t="str">
            <v>2479484</v>
          </cell>
          <cell r="D1422" t="str">
            <v>MDELIVERY</v>
          </cell>
          <cell r="E1422" t="str">
            <v>DESPACHO</v>
          </cell>
          <cell r="F1422" t="str">
            <v>NORMAL</v>
          </cell>
          <cell r="G1422" t="str">
            <v>FT76830</v>
          </cell>
          <cell r="H1422">
            <v>44922</v>
          </cell>
          <cell r="I1422" t="str">
            <v>ENTREGADO</v>
          </cell>
          <cell r="J1422">
            <v>44923</v>
          </cell>
          <cell r="K1422" t="str">
            <v>Veronica Artiega_IRENE ABIGAIL HERRERA HERRERA</v>
          </cell>
          <cell r="L1422" t="str">
            <v xml:space="preserve"> Jacinto de Evias y flavio alfaro local peluqueria francis diagonal a texbox </v>
          </cell>
          <cell r="M1422" t="str">
            <v>1715679500001</v>
          </cell>
          <cell r="N1422" t="str">
            <v>0987559804</v>
          </cell>
          <cell r="O1422" t="str">
            <v/>
          </cell>
          <cell r="P1422" t="str">
            <v>QUITO</v>
          </cell>
          <cell r="Q1422" t="str">
            <v>QUITO</v>
          </cell>
          <cell r="R1422" t="str">
            <v>PICHINCHA</v>
          </cell>
          <cell r="T1422" t="str">
            <v>ITSACOURIER</v>
          </cell>
          <cell r="U1422" t="str">
            <v>FLEXNETUIO_LOCAL</v>
          </cell>
          <cell r="V1422">
            <v>1</v>
          </cell>
          <cell r="W1422">
            <v>1</v>
          </cell>
          <cell r="X1422" t="str">
            <v>FLEXNET ECUADOR - MDELIVERY</v>
          </cell>
          <cell r="Y1422" t="str">
            <v>CALLE 28 DE JUNIO S/N Y GARCIA MORENO ENTRADA LLANO GRANDE</v>
          </cell>
        </row>
        <row r="1423">
          <cell r="A1423" t="str">
            <v>2479486</v>
          </cell>
          <cell r="B1423">
            <v>486555</v>
          </cell>
          <cell r="C1423" t="str">
            <v>2479486</v>
          </cell>
          <cell r="D1423" t="str">
            <v>MDELIVERY</v>
          </cell>
          <cell r="E1423" t="str">
            <v>DESPACHO</v>
          </cell>
          <cell r="F1423" t="str">
            <v>NORMAL</v>
          </cell>
          <cell r="G1423" t="str">
            <v>TF90719</v>
          </cell>
          <cell r="H1423">
            <v>44922</v>
          </cell>
          <cell r="I1423" t="str">
            <v>EN_TRANSITO</v>
          </cell>
          <cell r="J1423">
            <v>44923</v>
          </cell>
          <cell r="K1423" t="str">
            <v xml:space="preserve">Publio Cantos Cristina Cantos_LABORATORIOS SIEGFRIED S A </v>
          </cell>
          <cell r="L1423" t="str">
            <v xml:space="preserve">km 11 Via la costa Urb Belo Horizonte MZ 47 villa 4 </v>
          </cell>
          <cell r="M1423" t="str">
            <v>1791897498001</v>
          </cell>
          <cell r="N1423" t="str">
            <v>0984516510</v>
          </cell>
          <cell r="O1423" t="str">
            <v/>
          </cell>
          <cell r="P1423" t="str">
            <v>GUAYAQUIL</v>
          </cell>
          <cell r="Q1423" t="str">
            <v>GUAYAQUIL</v>
          </cell>
          <cell r="R1423" t="str">
            <v>GUAYAS</v>
          </cell>
          <cell r="T1423" t="str">
            <v>ITSACOURIER</v>
          </cell>
          <cell r="U1423" t="str">
            <v>FLEXNETUIO_GYE</v>
          </cell>
          <cell r="V1423">
            <v>1</v>
          </cell>
          <cell r="W1423">
            <v>1</v>
          </cell>
          <cell r="X1423" t="str">
            <v>FLEXNET ECUADOR - MDELIVERY</v>
          </cell>
          <cell r="Y1423" t="str">
            <v>CALLE 28 DE JUNIO S/N Y GARCIA MORENO ENTRADA LLANO GRANDE</v>
          </cell>
        </row>
        <row r="1424">
          <cell r="A1424" t="str">
            <v>2479487</v>
          </cell>
          <cell r="B1424">
            <v>486556</v>
          </cell>
          <cell r="C1424" t="str">
            <v>2479487</v>
          </cell>
          <cell r="D1424" t="str">
            <v>MDELIVERY</v>
          </cell>
          <cell r="E1424" t="str">
            <v>DESPACHO</v>
          </cell>
          <cell r="F1424" t="str">
            <v>NORMAL</v>
          </cell>
          <cell r="G1424" t="str">
            <v>FT76828</v>
          </cell>
          <cell r="H1424">
            <v>44922</v>
          </cell>
          <cell r="I1424" t="str">
            <v>INCIDENCIA</v>
          </cell>
          <cell r="J1424">
            <v>44923</v>
          </cell>
          <cell r="K1424" t="str">
            <v>ANGEL MARCELO COLOMA MONAR_ANGEL MARCELO COLOMA MONAR</v>
          </cell>
          <cell r="L1424" t="str">
            <v xml:space="preserve"> AV ELOY ALFARO Y AV LOS CIPRESES 0 122557 78 475049 A LADO ESCUELA BILINGUE NUEVO AMANECER </v>
          </cell>
          <cell r="M1424" t="str">
            <v>0202575627001</v>
          </cell>
          <cell r="N1424" t="str">
            <v>0984448765</v>
          </cell>
          <cell r="O1424" t="str">
            <v/>
          </cell>
          <cell r="P1424" t="str">
            <v>QUITO</v>
          </cell>
          <cell r="Q1424" t="str">
            <v>QUITO</v>
          </cell>
          <cell r="R1424" t="str">
            <v>PICHINCHA</v>
          </cell>
          <cell r="T1424" t="str">
            <v>ITSACOURIER</v>
          </cell>
          <cell r="U1424" t="str">
            <v>FLEXNETUIO_LOCAL</v>
          </cell>
          <cell r="V1424">
            <v>1</v>
          </cell>
          <cell r="W1424">
            <v>1</v>
          </cell>
          <cell r="X1424" t="str">
            <v>FLEXNET ECUADOR - MDELIVERY</v>
          </cell>
          <cell r="Y1424" t="str">
            <v>CALLE 28 DE JUNIO S/N Y GARCIA MORENO ENTRADA LLANO GRANDE</v>
          </cell>
        </row>
        <row r="1425">
          <cell r="A1425" t="str">
            <v>2479488</v>
          </cell>
          <cell r="B1425">
            <v>486557</v>
          </cell>
          <cell r="C1425" t="str">
            <v>2479488</v>
          </cell>
          <cell r="D1425" t="str">
            <v>MDELIVERY</v>
          </cell>
          <cell r="E1425" t="str">
            <v>DESPACHO</v>
          </cell>
          <cell r="F1425" t="str">
            <v>NORMAL</v>
          </cell>
          <cell r="G1425" t="str">
            <v>031080002479488</v>
          </cell>
          <cell r="H1425">
            <v>44922</v>
          </cell>
          <cell r="I1425" t="str">
            <v>ENTREGADO</v>
          </cell>
          <cell r="J1425">
            <v>44923</v>
          </cell>
          <cell r="K1425" t="str">
            <v>VILLAMAR LEONES RAMON ANTONIO_VILLAMAR LEONES RAMON ANTONIO</v>
          </cell>
          <cell r="L1425" t="str">
            <v>KM 2 VIA PORTOVIEJO MANTA DIAGONAL TRACTOREPUESTOS JUNTO ARZA</v>
          </cell>
          <cell r="M1425" t="str">
            <v>1314957604001</v>
          </cell>
          <cell r="N1425" t="str">
            <v>0983882558</v>
          </cell>
          <cell r="O1425" t="str">
            <v/>
          </cell>
          <cell r="P1425" t="str">
            <v>PORTOVIEJO</v>
          </cell>
          <cell r="Q1425" t="str">
            <v>PORTOVIEJO</v>
          </cell>
          <cell r="R1425" t="str">
            <v>MANABI</v>
          </cell>
          <cell r="T1425" t="str">
            <v>TRAMACO</v>
          </cell>
          <cell r="U1425" t="str">
            <v>FLEXNETUIO_PROVINCIA</v>
          </cell>
          <cell r="V1425">
            <v>1</v>
          </cell>
          <cell r="W1425">
            <v>1</v>
          </cell>
          <cell r="X1425" t="str">
            <v>FLEXNET ECUADOR - MDELIVERY</v>
          </cell>
          <cell r="Y1425" t="str">
            <v>CALLE 28 DE JUNIO S/N Y GARCIA MORENO ENTRADA LLANO GRANDE</v>
          </cell>
        </row>
        <row r="1426">
          <cell r="A1426" t="str">
            <v>2479489</v>
          </cell>
          <cell r="B1426">
            <v>486558</v>
          </cell>
          <cell r="C1426" t="str">
            <v>2479489</v>
          </cell>
          <cell r="D1426" t="str">
            <v>MDELIVERY</v>
          </cell>
          <cell r="E1426" t="str">
            <v>DESPACHO</v>
          </cell>
          <cell r="F1426" t="str">
            <v>NORMAL</v>
          </cell>
          <cell r="G1426" t="str">
            <v>FT76894</v>
          </cell>
          <cell r="H1426">
            <v>44922</v>
          </cell>
          <cell r="I1426" t="str">
            <v>ENTREGADO</v>
          </cell>
          <cell r="J1426">
            <v>44923</v>
          </cell>
          <cell r="K1426" t="str">
            <v>JOSE LUIS ASIMBAYA_EMSAAIRPORT SERVICES CEM</v>
          </cell>
          <cell r="L1426" t="str">
            <v xml:space="preserve"> PICHINCHA QUITO TABABELA LOTE 18 EDF NUEVO DEL AEROPUERTO JUNTO A CATRERING SERVICE QUITO </v>
          </cell>
          <cell r="M1426" t="str">
            <v>1791282469001</v>
          </cell>
          <cell r="N1426" t="str">
            <v>985112876</v>
          </cell>
          <cell r="O1426" t="str">
            <v/>
          </cell>
          <cell r="P1426" t="str">
            <v>QUITO</v>
          </cell>
          <cell r="Q1426" t="str">
            <v>QUITO</v>
          </cell>
          <cell r="R1426" t="str">
            <v>PICHINCHA</v>
          </cell>
          <cell r="T1426" t="str">
            <v>FLEXTRANS UIO</v>
          </cell>
          <cell r="U1426" t="str">
            <v>FLEXNETUIO_LOCAL</v>
          </cell>
          <cell r="V1426">
            <v>1</v>
          </cell>
          <cell r="W1426">
            <v>1</v>
          </cell>
          <cell r="X1426" t="str">
            <v>FLEXNET ECUADOR - MDELIVERY</v>
          </cell>
          <cell r="Y1426" t="str">
            <v>CALLE 28 DE JUNIO S/N Y GARCIA MORENO ENTRADA LLANO GRANDE</v>
          </cell>
        </row>
        <row r="1427">
          <cell r="A1427" t="str">
            <v>2479492</v>
          </cell>
          <cell r="B1427">
            <v>486559</v>
          </cell>
          <cell r="C1427" t="str">
            <v>2479492</v>
          </cell>
          <cell r="D1427" t="str">
            <v>MDELIVERY</v>
          </cell>
          <cell r="E1427" t="str">
            <v>DESPACHO</v>
          </cell>
          <cell r="F1427" t="str">
            <v>NORMAL</v>
          </cell>
          <cell r="G1427" t="str">
            <v>TF90799</v>
          </cell>
          <cell r="H1427">
            <v>44922</v>
          </cell>
          <cell r="I1427" t="str">
            <v>ENTREGADO</v>
          </cell>
          <cell r="J1427">
            <v>44923</v>
          </cell>
          <cell r="K1427" t="str">
            <v>Jenniffer Villacis_ASOCIACION SOLIDARISTA PROFUTURO</v>
          </cell>
          <cell r="L1427" t="str">
            <v xml:space="preserve"> GUAYAS GUAYAQUIL Av Jose Rodriguez Bonin y Av Barcelona Planta San Eduardo Holcim Ecuador Planta Baja </v>
          </cell>
          <cell r="M1427" t="str">
            <v>0992424222001</v>
          </cell>
          <cell r="N1427" t="str">
            <v>989547209</v>
          </cell>
          <cell r="O1427" t="str">
            <v/>
          </cell>
          <cell r="P1427" t="str">
            <v>GUAYAQUIL</v>
          </cell>
          <cell r="Q1427" t="str">
            <v>GUAYAQUIL</v>
          </cell>
          <cell r="R1427" t="str">
            <v>GUAYAS</v>
          </cell>
          <cell r="T1427" t="str">
            <v>ITSACOURIER</v>
          </cell>
          <cell r="U1427" t="str">
            <v>FLEXNETUIO_GYE</v>
          </cell>
          <cell r="V1427">
            <v>1</v>
          </cell>
          <cell r="W1427">
            <v>1</v>
          </cell>
          <cell r="X1427" t="str">
            <v>FLEXNET ECUADOR - MDELIVERY</v>
          </cell>
          <cell r="Y1427" t="str">
            <v>CALLE 28 DE JUNIO S/N Y GARCIA MORENO ENTRADA LLANO GRANDE</v>
          </cell>
        </row>
        <row r="1428">
          <cell r="A1428" t="str">
            <v>2479493</v>
          </cell>
          <cell r="B1428">
            <v>486560</v>
          </cell>
          <cell r="C1428" t="str">
            <v>2479493</v>
          </cell>
          <cell r="D1428" t="str">
            <v>MDELIVERY</v>
          </cell>
          <cell r="E1428" t="str">
            <v>DESPACHO</v>
          </cell>
          <cell r="F1428" t="str">
            <v>NORMAL</v>
          </cell>
          <cell r="G1428" t="str">
            <v>FTS45315</v>
          </cell>
          <cell r="H1428">
            <v>44922</v>
          </cell>
          <cell r="I1428" t="str">
            <v>ENTREGADO</v>
          </cell>
          <cell r="J1428">
            <v>44922</v>
          </cell>
          <cell r="K1428" t="str">
            <v>Milton Peralta_ASOCIACION DE EMPLEADOS DE LA PRESIDENCIA DE LA RE</v>
          </cell>
          <cell r="L1428" t="str">
            <v xml:space="preserve"> PICHINCHA QUITO Garcia Moreno N10 43 Chile y Espejo centro historico </v>
          </cell>
          <cell r="M1428" t="str">
            <v>1791966236001</v>
          </cell>
          <cell r="N1428" t="str">
            <v>984483202</v>
          </cell>
          <cell r="O1428" t="str">
            <v/>
          </cell>
          <cell r="P1428" t="str">
            <v>QUITO</v>
          </cell>
          <cell r="Q1428" t="str">
            <v>QUITO</v>
          </cell>
          <cell r="R1428" t="str">
            <v>PICHINCHA</v>
          </cell>
          <cell r="T1428" t="str">
            <v>TRANSERVISS</v>
          </cell>
          <cell r="U1428" t="str">
            <v>FLEXNETUIO_LOCAL</v>
          </cell>
          <cell r="V1428">
            <v>1</v>
          </cell>
          <cell r="W1428">
            <v>1</v>
          </cell>
          <cell r="X1428" t="str">
            <v>FLEXNET ECUADOR - MDELIVERY</v>
          </cell>
          <cell r="Y1428" t="str">
            <v>CALLE 28 DE JUNIO S/N Y GARCIA MORENO ENTRADA LLANO GRANDE</v>
          </cell>
        </row>
        <row r="1429">
          <cell r="A1429" t="str">
            <v>2479496</v>
          </cell>
          <cell r="B1429">
            <v>486561</v>
          </cell>
          <cell r="C1429" t="str">
            <v>2479496</v>
          </cell>
          <cell r="D1429" t="str">
            <v>MDELIVERY</v>
          </cell>
          <cell r="E1429" t="str">
            <v>DESPACHO</v>
          </cell>
          <cell r="F1429" t="str">
            <v>NORMAL</v>
          </cell>
          <cell r="G1429" t="str">
            <v>TF90785</v>
          </cell>
          <cell r="H1429">
            <v>44922</v>
          </cell>
          <cell r="I1429" t="str">
            <v>ENTREGADO</v>
          </cell>
          <cell r="J1429">
            <v>44923</v>
          </cell>
          <cell r="K1429" t="str">
            <v>LEYSI TATIANA CARVACHE QUINONEZ_LEYSI TATIANA CARVACHE QUINONEZ</v>
          </cell>
          <cell r="L1429" t="str">
            <v xml:space="preserve">Sector Guayaquil norte calle principal Francisco de Orellana en la ciudadela las Orquideas villa 47 manzana 1037 casa de puerta verde alado de la iglesia catolica Jesus del buen pastor </v>
          </cell>
          <cell r="M1429" t="str">
            <v>0928669571</v>
          </cell>
          <cell r="N1429" t="str">
            <v>0958645540</v>
          </cell>
          <cell r="O1429" t="str">
            <v/>
          </cell>
          <cell r="P1429" t="str">
            <v>GUAYAQUIL</v>
          </cell>
          <cell r="Q1429" t="str">
            <v>GUAYAQUIL</v>
          </cell>
          <cell r="R1429" t="str">
            <v>GUAYAS</v>
          </cell>
          <cell r="T1429" t="str">
            <v>ITSACOURIER</v>
          </cell>
          <cell r="U1429" t="str">
            <v>FLEXNETUIO_GYE</v>
          </cell>
          <cell r="V1429">
            <v>1</v>
          </cell>
          <cell r="W1429">
            <v>1</v>
          </cell>
          <cell r="X1429" t="str">
            <v>FLEXNET ECUADOR - MDELIVERY</v>
          </cell>
          <cell r="Y1429" t="str">
            <v>CALLE 28 DE JUNIO S/N Y GARCIA MORENO ENTRADA LLANO GRANDE</v>
          </cell>
        </row>
        <row r="1430">
          <cell r="A1430" t="str">
            <v>2479497</v>
          </cell>
          <cell r="B1430">
            <v>486562</v>
          </cell>
          <cell r="C1430" t="str">
            <v>2479497</v>
          </cell>
          <cell r="D1430" t="str">
            <v>MDELIVERY</v>
          </cell>
          <cell r="E1430" t="str">
            <v>DESPACHO</v>
          </cell>
          <cell r="F1430" t="str">
            <v>NORMAL</v>
          </cell>
          <cell r="G1430" t="str">
            <v>TF90718</v>
          </cell>
          <cell r="H1430">
            <v>44922</v>
          </cell>
          <cell r="I1430" t="str">
            <v>ENTREGADO</v>
          </cell>
          <cell r="J1430">
            <v>44923</v>
          </cell>
          <cell r="K1430" t="str">
            <v xml:space="preserve">Eleana Preciado_PRACTISIS S A </v>
          </cell>
          <cell r="L1430" t="str">
            <v>Huancavilca 1812 entre Av Del Ejercito y Jose Mascote</v>
          </cell>
          <cell r="M1430" t="str">
            <v>1792108837001</v>
          </cell>
          <cell r="N1430" t="str">
            <v>0994215274</v>
          </cell>
          <cell r="O1430" t="str">
            <v/>
          </cell>
          <cell r="P1430" t="str">
            <v>GUAYAQUIL</v>
          </cell>
          <cell r="Q1430" t="str">
            <v>GUAYAQUIL</v>
          </cell>
          <cell r="R1430" t="str">
            <v>GUAYAS</v>
          </cell>
          <cell r="T1430" t="str">
            <v>ITSACOURIER</v>
          </cell>
          <cell r="U1430" t="str">
            <v>FLEXNETUIO_GYE</v>
          </cell>
          <cell r="V1430">
            <v>1</v>
          </cell>
          <cell r="W1430">
            <v>1</v>
          </cell>
          <cell r="X1430" t="str">
            <v>FLEXNET ECUADOR - MDELIVERY</v>
          </cell>
          <cell r="Y1430" t="str">
            <v>CALLE 28 DE JUNIO S/N Y GARCIA MORENO ENTRADA LLANO GRANDE</v>
          </cell>
        </row>
        <row r="1431">
          <cell r="A1431" t="str">
            <v>2479498</v>
          </cell>
          <cell r="B1431">
            <v>486563</v>
          </cell>
          <cell r="C1431" t="str">
            <v>2479498</v>
          </cell>
          <cell r="D1431" t="str">
            <v>MDELIVERY</v>
          </cell>
          <cell r="E1431" t="str">
            <v>DESPACHO</v>
          </cell>
          <cell r="F1431" t="str">
            <v>NORMAL</v>
          </cell>
          <cell r="G1431" t="str">
            <v>IC4051</v>
          </cell>
          <cell r="H1431">
            <v>44922</v>
          </cell>
          <cell r="I1431" t="str">
            <v>ENTREGADO</v>
          </cell>
          <cell r="J1431">
            <v>44923</v>
          </cell>
          <cell r="K1431" t="str">
            <v>Erika Ortega_ASOCIACION DE EMPLEADOS PUBLICOS DE ETAPA EP</v>
          </cell>
          <cell r="L1431" t="str">
            <v>Benigno Malo 5 46 y Calle Larga ref En el parqueadero 2 piso EN ETAP</v>
          </cell>
          <cell r="M1431" t="str">
            <v>0190313905001</v>
          </cell>
          <cell r="N1431" t="str">
            <v>0959798138</v>
          </cell>
          <cell r="O1431" t="str">
            <v/>
          </cell>
          <cell r="P1431" t="str">
            <v>CUENCA</v>
          </cell>
          <cell r="Q1431" t="str">
            <v>CUENCA</v>
          </cell>
          <cell r="R1431" t="str">
            <v>AZUAY</v>
          </cell>
          <cell r="T1431" t="str">
            <v>ITSACOURIER</v>
          </cell>
          <cell r="U1431" t="str">
            <v>FLEXNETUIO_PROVINCIA</v>
          </cell>
          <cell r="V1431">
            <v>1</v>
          </cell>
          <cell r="W1431">
            <v>1</v>
          </cell>
          <cell r="X1431" t="str">
            <v>FLEXNET ECUADOR - MDELIVERY</v>
          </cell>
          <cell r="Y1431" t="str">
            <v>CALLE 28 DE JUNIO S/N Y GARCIA MORENO ENTRADA LLANO GRANDE</v>
          </cell>
        </row>
        <row r="1432">
          <cell r="A1432" t="str">
            <v>2479499</v>
          </cell>
          <cell r="B1432">
            <v>486564</v>
          </cell>
          <cell r="C1432" t="str">
            <v>2479499</v>
          </cell>
          <cell r="D1432" t="str">
            <v>MDELIVERY</v>
          </cell>
          <cell r="E1432" t="str">
            <v>DESPACHO</v>
          </cell>
          <cell r="F1432" t="str">
            <v>NORMAL</v>
          </cell>
          <cell r="G1432" t="str">
            <v>TF90720</v>
          </cell>
          <cell r="H1432">
            <v>44922</v>
          </cell>
          <cell r="I1432" t="str">
            <v>INCIDENCIA</v>
          </cell>
          <cell r="J1432">
            <v>44923</v>
          </cell>
          <cell r="K1432" t="str">
            <v>FREDDY JONATHAN SALTOS FAJARDO_FREDDY JONATHAN SALTOS FAJARDO</v>
          </cell>
          <cell r="L1432" t="str">
            <v>Parroquia pascuales mz 308 sl 3</v>
          </cell>
          <cell r="M1432" t="str">
            <v>0940171150001</v>
          </cell>
          <cell r="N1432" t="str">
            <v>0961279281</v>
          </cell>
          <cell r="O1432" t="str">
            <v/>
          </cell>
          <cell r="P1432" t="str">
            <v>GUAYAQUIL</v>
          </cell>
          <cell r="Q1432" t="str">
            <v>GUAYAQUIL</v>
          </cell>
          <cell r="R1432" t="str">
            <v>GUAYAS</v>
          </cell>
          <cell r="T1432" t="str">
            <v>CARGO UNION</v>
          </cell>
          <cell r="U1432" t="str">
            <v>FLEXNETUIO_GYE</v>
          </cell>
          <cell r="V1432">
            <v>1</v>
          </cell>
          <cell r="W1432">
            <v>1</v>
          </cell>
          <cell r="X1432" t="str">
            <v>FLEXNET ECUADOR - MDELIVERY</v>
          </cell>
          <cell r="Y1432" t="str">
            <v>CALLE 28 DE JUNIO S/N Y GARCIA MORENO ENTRADA LLANO GRANDE</v>
          </cell>
        </row>
        <row r="1433">
          <cell r="A1433" t="str">
            <v>2479500</v>
          </cell>
          <cell r="B1433">
            <v>486565</v>
          </cell>
          <cell r="C1433" t="str">
            <v>2479500</v>
          </cell>
          <cell r="D1433" t="str">
            <v>MDELIVERY</v>
          </cell>
          <cell r="E1433" t="str">
            <v>DESPACHO</v>
          </cell>
          <cell r="F1433" t="str">
            <v>NORMAL</v>
          </cell>
          <cell r="G1433" t="str">
            <v>FT76825</v>
          </cell>
          <cell r="H1433">
            <v>44922</v>
          </cell>
          <cell r="I1433" t="str">
            <v>ENTREGADO</v>
          </cell>
          <cell r="J1433">
            <v>44923</v>
          </cell>
          <cell r="K1433" t="str">
            <v xml:space="preserve">Grace Robayo_IMPRENTA DON BOSCO C S P </v>
          </cell>
          <cell r="L1433" t="str">
            <v>jose rafal bustamente y sang zumbide dentro del colegio don bosco de la quenedi</v>
          </cell>
          <cell r="M1433" t="str">
            <v>1792058406001</v>
          </cell>
          <cell r="N1433" t="str">
            <v>0987179924/240557</v>
          </cell>
          <cell r="O1433" t="str">
            <v/>
          </cell>
          <cell r="P1433" t="str">
            <v>QUITO</v>
          </cell>
          <cell r="Q1433" t="str">
            <v>QUITO</v>
          </cell>
          <cell r="R1433" t="str">
            <v>PICHINCHA</v>
          </cell>
          <cell r="T1433" t="str">
            <v>ITSACOURIER</v>
          </cell>
          <cell r="U1433" t="str">
            <v>FLEXNETUIO_LOCAL</v>
          </cell>
          <cell r="V1433">
            <v>1</v>
          </cell>
          <cell r="W1433">
            <v>1</v>
          </cell>
          <cell r="X1433" t="str">
            <v>FLEXNET ECUADOR - MDELIVERY</v>
          </cell>
          <cell r="Y1433" t="str">
            <v>CALLE 28 DE JUNIO S/N Y GARCIA MORENO ENTRADA LLANO GRANDE</v>
          </cell>
        </row>
        <row r="1434">
          <cell r="A1434" t="str">
            <v>RETIRO TARJETAS-FERREMUNDO-MEGAPRFER</v>
          </cell>
          <cell r="B1434">
            <v>486536</v>
          </cell>
          <cell r="C1434" t="str">
            <v>RETIRO TARJETAS-FERREMUNDO-MEGAPRFER</v>
          </cell>
          <cell r="D1434" t="str">
            <v>SG</v>
          </cell>
          <cell r="E1434" t="str">
            <v>RETIRO</v>
          </cell>
          <cell r="F1434" t="str">
            <v>NORMAL</v>
          </cell>
          <cell r="G1434" t="str">
            <v>90618</v>
          </cell>
          <cell r="H1434">
            <v>44922</v>
          </cell>
          <cell r="I1434" t="str">
            <v>ENTREGADO</v>
          </cell>
          <cell r="J1434">
            <v>44923</v>
          </cell>
          <cell r="K1434" t="str">
            <v>FLEXNET - GYE</v>
          </cell>
          <cell r="L1434" t="str">
            <v>FERNANDO GUTIERREZ HILL KM 8 1/2 VIA DAULE</v>
          </cell>
          <cell r="P1434" t="str">
            <v>GUAYAQUIL</v>
          </cell>
          <cell r="Q1434" t="str">
            <v>GUAYAQUIL</v>
          </cell>
          <cell r="R1434" t="str">
            <v>GUAYAS</v>
          </cell>
          <cell r="T1434" t="str">
            <v>ITSACOURIER</v>
          </cell>
          <cell r="U1434" t="str">
            <v>FLEXNETGYE_LOCAL</v>
          </cell>
          <cell r="V1434">
            <v>2</v>
          </cell>
          <cell r="W1434">
            <v>2.5</v>
          </cell>
          <cell r="X1434" t="str">
            <v>SAINT GOBAIN-EDIF EMPORIUM</v>
          </cell>
          <cell r="Y1434" t="str">
            <v>EDIFICIO EMPORIUM PISO 18 OF 6-7</v>
          </cell>
        </row>
        <row r="1435">
          <cell r="A1435" t="str">
            <v>414473892</v>
          </cell>
          <cell r="B1435">
            <v>486494</v>
          </cell>
          <cell r="C1435" t="str">
            <v>414473892</v>
          </cell>
          <cell r="D1435" t="str">
            <v>FLEXTUENTI</v>
          </cell>
          <cell r="E1435" t="str">
            <v>DESPACHO</v>
          </cell>
          <cell r="F1435" t="str">
            <v>DERIVADO PICK UP</v>
          </cell>
          <cell r="G1435" t="str">
            <v>031080414473892</v>
          </cell>
          <cell r="H1435">
            <v>44922</v>
          </cell>
          <cell r="I1435" t="str">
            <v>EN_TRANSITO</v>
          </cell>
          <cell r="J1435">
            <v>44922</v>
          </cell>
          <cell r="K1435" t="str">
            <v>Lider Leonardo Lucas zambrano</v>
          </cell>
          <cell r="L1435" t="str">
            <v>OFICINA TRAMACO EL CARMEN</v>
          </cell>
          <cell r="M1435" t="str">
            <v>1307361806</v>
          </cell>
          <cell r="N1435" t="str">
            <v>0981673866/0994922624</v>
          </cell>
          <cell r="O1435" t="str">
            <v/>
          </cell>
          <cell r="P1435" t="str">
            <v>EL CARMEN</v>
          </cell>
          <cell r="Q1435" t="str">
            <v>EL CARMEN</v>
          </cell>
          <cell r="R1435" t="str">
            <v>MANABI</v>
          </cell>
          <cell r="T1435" t="str">
            <v>TRAMACO</v>
          </cell>
          <cell r="U1435" t="str">
            <v>FLEXNETUIO_PROVINCIA</v>
          </cell>
          <cell r="V1435">
            <v>1</v>
          </cell>
          <cell r="W1435">
            <v>1</v>
          </cell>
          <cell r="X1435" t="str">
            <v>FLEXNET ECUADOR - FLEXTUENTI</v>
          </cell>
          <cell r="Y1435" t="str">
            <v>CALLE 28 DE JUNIO S/N Y GARCIA MORENO ENTRADA LLANO GRANDE</v>
          </cell>
        </row>
        <row r="1436">
          <cell r="A1436" t="str">
            <v>414473897</v>
          </cell>
          <cell r="B1436">
            <v>486495</v>
          </cell>
          <cell r="C1436" t="str">
            <v>414473897</v>
          </cell>
          <cell r="D1436" t="str">
            <v>FLEXTUENTI</v>
          </cell>
          <cell r="E1436" t="str">
            <v>DESPACHO</v>
          </cell>
          <cell r="F1436" t="str">
            <v>DERIVADO PICK UP</v>
          </cell>
          <cell r="G1436" t="str">
            <v>031080414473897</v>
          </cell>
          <cell r="H1436">
            <v>44922</v>
          </cell>
          <cell r="I1436" t="str">
            <v>EN_TRANSITO</v>
          </cell>
          <cell r="J1436">
            <v>44922</v>
          </cell>
          <cell r="K1436" t="str">
            <v>Diego Luzardo</v>
          </cell>
          <cell r="L1436" t="str">
            <v>OFICINA TRAMACO MANTA PUNTO DE VENTA CENTRO</v>
          </cell>
          <cell r="M1436" t="str">
            <v>1316949666</v>
          </cell>
          <cell r="N1436" t="str">
            <v>0990870086/0985085078</v>
          </cell>
          <cell r="O1436" t="str">
            <v/>
          </cell>
          <cell r="P1436" t="str">
            <v>MANTA</v>
          </cell>
          <cell r="Q1436" t="str">
            <v>MANTA</v>
          </cell>
          <cell r="R1436" t="str">
            <v>MANABI</v>
          </cell>
          <cell r="T1436" t="str">
            <v>TRAMACO</v>
          </cell>
          <cell r="U1436" t="str">
            <v>FLEXNETUIO_PROVINCIA</v>
          </cell>
          <cell r="V1436">
            <v>1</v>
          </cell>
          <cell r="W1436">
            <v>1</v>
          </cell>
          <cell r="X1436" t="str">
            <v>FLEXNET ECUADOR - FLEXTUENTI</v>
          </cell>
          <cell r="Y1436" t="str">
            <v>CALLE 28 DE JUNIO S/N Y GARCIA MORENO ENTRADA LLANO GRANDE</v>
          </cell>
        </row>
        <row r="1437">
          <cell r="A1437" t="str">
            <v>414473915</v>
          </cell>
          <cell r="B1437">
            <v>486496</v>
          </cell>
          <cell r="C1437" t="str">
            <v>414473915</v>
          </cell>
          <cell r="D1437" t="str">
            <v>FLEXTUENTI</v>
          </cell>
          <cell r="E1437" t="str">
            <v>DESPACHO</v>
          </cell>
          <cell r="F1437" t="str">
            <v>NORMAL</v>
          </cell>
          <cell r="G1437" t="str">
            <v>031080414473915</v>
          </cell>
          <cell r="H1437">
            <v>44922</v>
          </cell>
          <cell r="I1437" t="str">
            <v>INCIDENCIA</v>
          </cell>
          <cell r="J1437">
            <v>44923</v>
          </cell>
          <cell r="K1437" t="str">
            <v>Henry Ortega</v>
          </cell>
          <cell r="L1437" t="str">
            <v>MACHALA  15AVA OESTE 102 AV GRAN COLOMBIA</v>
          </cell>
          <cell r="M1437" t="str">
            <v>0706035110</v>
          </cell>
          <cell r="N1437" t="str">
            <v>0991771876/0999237178</v>
          </cell>
          <cell r="O1437" t="str">
            <v/>
          </cell>
          <cell r="P1437" t="str">
            <v>MACHALA</v>
          </cell>
          <cell r="Q1437" t="str">
            <v>MACHALA</v>
          </cell>
          <cell r="R1437" t="str">
            <v>EL ORO</v>
          </cell>
          <cell r="T1437" t="str">
            <v>TRAMACO</v>
          </cell>
          <cell r="U1437" t="str">
            <v>FLEXNETUIO_PROVINCIA</v>
          </cell>
          <cell r="V1437">
            <v>1</v>
          </cell>
          <cell r="W1437">
            <v>1</v>
          </cell>
          <cell r="X1437" t="str">
            <v>FLEXNET ECUADOR - FLEXTUENTI</v>
          </cell>
          <cell r="Y1437" t="str">
            <v>CALLE 28 DE JUNIO S/N Y GARCIA MORENO ENTRADA LLANO GRANDE</v>
          </cell>
        </row>
        <row r="1438">
          <cell r="A1438" t="str">
            <v>414473916</v>
          </cell>
          <cell r="B1438">
            <v>486497</v>
          </cell>
          <cell r="C1438" t="str">
            <v>414473916</v>
          </cell>
          <cell r="D1438" t="str">
            <v>FLEXTUENTI</v>
          </cell>
          <cell r="E1438" t="str">
            <v>DESPACHO</v>
          </cell>
          <cell r="F1438" t="str">
            <v>NORMAL</v>
          </cell>
          <cell r="G1438" t="str">
            <v>TF90733</v>
          </cell>
          <cell r="H1438">
            <v>44922</v>
          </cell>
          <cell r="I1438" t="str">
            <v>ENTREGADO</v>
          </cell>
          <cell r="J1438">
            <v>44923</v>
          </cell>
          <cell r="K1438" t="str">
            <v>Guido Sanchez</v>
          </cell>
          <cell r="L1438" t="str">
            <v>TARQUI (GY)  VIA A DAULE   KM 8 Y MEDIO SN  SN</v>
          </cell>
          <cell r="M1438" t="str">
            <v>0604553032</v>
          </cell>
          <cell r="N1438" t="str">
            <v>0986648799/0960222858</v>
          </cell>
          <cell r="O1438" t="str">
            <v/>
          </cell>
          <cell r="P1438" t="str">
            <v>GUAYAQUIL</v>
          </cell>
          <cell r="Q1438" t="str">
            <v>GUAYAQUIL</v>
          </cell>
          <cell r="R1438" t="str">
            <v>GUAYAS</v>
          </cell>
          <cell r="T1438" t="str">
            <v>ITSACOURIER</v>
          </cell>
          <cell r="U1438" t="str">
            <v>FLEXNETUIO_GYE</v>
          </cell>
          <cell r="V1438">
            <v>1</v>
          </cell>
          <cell r="W1438">
            <v>1</v>
          </cell>
          <cell r="X1438" t="str">
            <v>FLEXNET ECUADOR - FLEXTUENTI</v>
          </cell>
          <cell r="Y1438" t="str">
            <v>CALLE 28 DE JUNIO S/N Y GARCIA MORENO ENTRADA LLANO GRANDE</v>
          </cell>
        </row>
        <row r="1439">
          <cell r="A1439" t="str">
            <v>414473918</v>
          </cell>
          <cell r="B1439">
            <v>486498</v>
          </cell>
          <cell r="C1439" t="str">
            <v>414473918</v>
          </cell>
          <cell r="D1439" t="str">
            <v>FLEXTUENTI</v>
          </cell>
          <cell r="E1439" t="str">
            <v>DESPACHO</v>
          </cell>
          <cell r="F1439" t="str">
            <v>NORMAL</v>
          </cell>
          <cell r="G1439" t="str">
            <v>FT76824</v>
          </cell>
          <cell r="H1439">
            <v>44922</v>
          </cell>
          <cell r="I1439" t="str">
            <v>ENTREGADO</v>
          </cell>
          <cell r="J1439">
            <v>44923</v>
          </cell>
          <cell r="K1439" t="str">
            <v>Dagoberto Espinosa</v>
          </cell>
          <cell r="L1439" t="str">
            <v>CARCELEN AV JAIME ROLDOS AGUILERA  DEPARTAMENTO 403  FRANCISCO SANCHEZ</v>
          </cell>
          <cell r="M1439" t="str">
            <v>1704949823</v>
          </cell>
          <cell r="N1439" t="str">
            <v>0995752824/0983550925</v>
          </cell>
          <cell r="O1439" t="str">
            <v/>
          </cell>
          <cell r="P1439" t="str">
            <v>QUITO</v>
          </cell>
          <cell r="Q1439" t="str">
            <v>QUITO</v>
          </cell>
          <cell r="R1439" t="str">
            <v>PICHINCHA</v>
          </cell>
          <cell r="T1439" t="str">
            <v>ITSACOURIER</v>
          </cell>
          <cell r="U1439" t="str">
            <v>FLEXNETUIO_LOCAL</v>
          </cell>
          <cell r="V1439">
            <v>1</v>
          </cell>
          <cell r="W1439">
            <v>1</v>
          </cell>
          <cell r="X1439" t="str">
            <v>FLEXNET ECUADOR - FLEXTUENTI</v>
          </cell>
          <cell r="Y1439" t="str">
            <v>CALLE 28 DE JUNIO S/N Y GARCIA MORENO ENTRADA LLANO GRANDE</v>
          </cell>
        </row>
        <row r="1440">
          <cell r="A1440" t="str">
            <v>414473919</v>
          </cell>
          <cell r="B1440">
            <v>486499</v>
          </cell>
          <cell r="C1440" t="str">
            <v>414473919</v>
          </cell>
          <cell r="D1440" t="str">
            <v>FLEXTUENTI</v>
          </cell>
          <cell r="E1440" t="str">
            <v>DESPACHO</v>
          </cell>
          <cell r="F1440" t="str">
            <v>NORMAL</v>
          </cell>
          <cell r="G1440" t="str">
            <v>FT76817</v>
          </cell>
          <cell r="H1440">
            <v>44922</v>
          </cell>
          <cell r="I1440" t="str">
            <v>HABILITADO_RUTEO</v>
          </cell>
          <cell r="J1440">
            <v>44923</v>
          </cell>
          <cell r="K1440" t="str">
            <v>Luis Martinez</v>
          </cell>
          <cell r="L1440" t="str">
            <v>CENTRO HISTORICO   JUAN BENIGNO VELA SN LA EXPOSICION</v>
          </cell>
          <cell r="M1440" t="str">
            <v>0502665656</v>
          </cell>
          <cell r="N1440" t="str">
            <v>0999235391/0963044194</v>
          </cell>
          <cell r="O1440" t="str">
            <v/>
          </cell>
          <cell r="P1440" t="str">
            <v>QUITO</v>
          </cell>
          <cell r="Q1440" t="str">
            <v>QUITO</v>
          </cell>
          <cell r="R1440" t="str">
            <v>PICHINCHA</v>
          </cell>
          <cell r="T1440" t="str">
            <v>ITSACOURIER</v>
          </cell>
          <cell r="U1440" t="str">
            <v>FLEXNETUIO_LOCAL</v>
          </cell>
          <cell r="V1440">
            <v>1</v>
          </cell>
          <cell r="W1440">
            <v>1</v>
          </cell>
          <cell r="X1440" t="str">
            <v>FLEXNET ECUADOR - FLEXTUENTI</v>
          </cell>
          <cell r="Y1440" t="str">
            <v>CALLE 28 DE JUNIO S/N Y GARCIA MORENO ENTRADA LLANO GRANDE</v>
          </cell>
        </row>
        <row r="1441">
          <cell r="A1441" t="str">
            <v>414473920</v>
          </cell>
          <cell r="B1441">
            <v>486500</v>
          </cell>
          <cell r="C1441" t="str">
            <v>414473920</v>
          </cell>
          <cell r="D1441" t="str">
            <v>FLEXTUENTI</v>
          </cell>
          <cell r="E1441" t="str">
            <v>DESPACHO</v>
          </cell>
          <cell r="F1441" t="str">
            <v>NORMAL</v>
          </cell>
          <cell r="G1441" t="str">
            <v>FT76816</v>
          </cell>
          <cell r="H1441">
            <v>44922</v>
          </cell>
          <cell r="I1441" t="str">
            <v>ENTREGADO</v>
          </cell>
          <cell r="J1441">
            <v>44923</v>
          </cell>
          <cell r="K1441" t="str">
            <v>Patricia elizabeth Herrera Ortiz</v>
          </cell>
          <cell r="L1441" t="str">
            <v>CONOCOTO  CALLE  ANDRES DE SANTA CRUZ  363 MANUELA CANIZARES</v>
          </cell>
          <cell r="M1441" t="str">
            <v>1721945713</v>
          </cell>
          <cell r="N1441" t="str">
            <v>0969290075/0999439784</v>
          </cell>
          <cell r="O1441" t="str">
            <v/>
          </cell>
          <cell r="P1441" t="str">
            <v>QUITO</v>
          </cell>
          <cell r="Q1441" t="str">
            <v>QUITO</v>
          </cell>
          <cell r="R1441" t="str">
            <v>PICHINCHA</v>
          </cell>
          <cell r="T1441" t="str">
            <v>FLEXTRANS UIO</v>
          </cell>
          <cell r="U1441" t="str">
            <v>FLEXNETUIO_LOCAL</v>
          </cell>
          <cell r="V1441">
            <v>1</v>
          </cell>
          <cell r="W1441">
            <v>1</v>
          </cell>
          <cell r="X1441" t="str">
            <v>FLEXNET ECUADOR - FLEXTUENTI</v>
          </cell>
          <cell r="Y1441" t="str">
            <v>CALLE 28 DE JUNIO S/N Y GARCIA MORENO ENTRADA LLANO GRANDE</v>
          </cell>
        </row>
        <row r="1442">
          <cell r="A1442" t="str">
            <v>414473933</v>
          </cell>
          <cell r="B1442">
            <v>486501</v>
          </cell>
          <cell r="C1442" t="str">
            <v>414473933</v>
          </cell>
          <cell r="D1442" t="str">
            <v>FLEXTUENTI</v>
          </cell>
          <cell r="E1442" t="str">
            <v>DESPACHO</v>
          </cell>
          <cell r="F1442" t="str">
            <v>DERIVADO PICK UP</v>
          </cell>
          <cell r="G1442" t="str">
            <v>031080414473933</v>
          </cell>
          <cell r="H1442">
            <v>44922</v>
          </cell>
          <cell r="I1442" t="str">
            <v>INCIDENCIA</v>
          </cell>
          <cell r="J1442">
            <v>44923</v>
          </cell>
          <cell r="K1442" t="str">
            <v>Erika cecibel Plua licoa</v>
          </cell>
          <cell r="L1442" t="str">
            <v>OFICINA TRAMACO PUNTO DE ATENCION VIA DAULE</v>
          </cell>
          <cell r="M1442" t="str">
            <v>1316413945</v>
          </cell>
          <cell r="N1442" t="str">
            <v>0986836181/0986836181</v>
          </cell>
          <cell r="O1442" t="str">
            <v/>
          </cell>
          <cell r="P1442" t="str">
            <v>GUAYAQUIL</v>
          </cell>
          <cell r="Q1442" t="str">
            <v>GUAYAQUIL</v>
          </cell>
          <cell r="R1442" t="str">
            <v>GUAYAS</v>
          </cell>
          <cell r="T1442" t="str">
            <v>TRAMACO</v>
          </cell>
          <cell r="U1442" t="str">
            <v>FLEXNETUIO_GYE</v>
          </cell>
          <cell r="V1442">
            <v>1</v>
          </cell>
          <cell r="W1442">
            <v>1</v>
          </cell>
          <cell r="X1442" t="str">
            <v>FLEXNET ECUADOR - FLEXTUENTI</v>
          </cell>
          <cell r="Y1442" t="str">
            <v>CALLE 28 DE JUNIO S/N Y GARCIA MORENO ENTRADA LLANO GRANDE</v>
          </cell>
        </row>
        <row r="1443">
          <cell r="A1443" t="str">
            <v>414473934</v>
          </cell>
          <cell r="B1443">
            <v>486502</v>
          </cell>
          <cell r="C1443" t="str">
            <v>414473934</v>
          </cell>
          <cell r="D1443" t="str">
            <v>FLEXTUENTI</v>
          </cell>
          <cell r="E1443" t="str">
            <v>DESPACHO</v>
          </cell>
          <cell r="F1443" t="str">
            <v>NORMAL</v>
          </cell>
          <cell r="G1443" t="str">
            <v>TF90732</v>
          </cell>
          <cell r="H1443">
            <v>44922</v>
          </cell>
          <cell r="I1443" t="str">
            <v>INCIDENCIA</v>
          </cell>
          <cell r="J1443">
            <v>44923</v>
          </cell>
          <cell r="K1443" t="str">
            <v>Jorge Steven Orobio Velez</v>
          </cell>
          <cell r="L1443" t="str">
            <v>TARQUI  2DO CALLEJON 1 SO MNZ 440 SLR 7  JOSE DE LA CUADRA</v>
          </cell>
          <cell r="M1443" t="str">
            <v>0950499574</v>
          </cell>
          <cell r="N1443" t="str">
            <v>0985787986/0980473618</v>
          </cell>
          <cell r="O1443" t="str">
            <v/>
          </cell>
          <cell r="P1443" t="str">
            <v>GUAYAQUIL</v>
          </cell>
          <cell r="Q1443" t="str">
            <v>GUAYAQUIL</v>
          </cell>
          <cell r="R1443" t="str">
            <v>GUAYAS</v>
          </cell>
          <cell r="T1443" t="str">
            <v>CARGO UNION</v>
          </cell>
          <cell r="U1443" t="str">
            <v>FLEXNETUIO_GYE</v>
          </cell>
          <cell r="V1443">
            <v>1</v>
          </cell>
          <cell r="W1443">
            <v>1</v>
          </cell>
          <cell r="X1443" t="str">
            <v>FLEXNET ECUADOR - FLEXTUENTI</v>
          </cell>
          <cell r="Y1443" t="str">
            <v>CALLE 28 DE JUNIO S/N Y GARCIA MORENO ENTRADA LLANO GRANDE</v>
          </cell>
        </row>
        <row r="1444">
          <cell r="A1444" t="str">
            <v>414473947</v>
          </cell>
          <cell r="B1444">
            <v>486503</v>
          </cell>
          <cell r="C1444" t="str">
            <v>414473947</v>
          </cell>
          <cell r="D1444" t="str">
            <v>FLEXTUENTI</v>
          </cell>
          <cell r="E1444" t="str">
            <v>DESPACHO</v>
          </cell>
          <cell r="F1444" t="str">
            <v>NORMAL</v>
          </cell>
          <cell r="G1444" t="str">
            <v>FT76815</v>
          </cell>
          <cell r="H1444">
            <v>44922</v>
          </cell>
          <cell r="I1444" t="str">
            <v>ENTREGADO</v>
          </cell>
          <cell r="J1444">
            <v>44923</v>
          </cell>
          <cell r="K1444" t="str">
            <v>Daysi Quelal</v>
          </cell>
          <cell r="L1444" t="str">
            <v>LA ECUATORIANA  CALLE JOSE RODRIGUEZ OE10 54  ENTRE CALLES PEDRO CASTILLON Y PULINA HERNANDEZ</v>
          </cell>
          <cell r="M1444" t="str">
            <v>1717713067</v>
          </cell>
          <cell r="N1444" t="str">
            <v>0983945848/0995370889</v>
          </cell>
          <cell r="O1444" t="str">
            <v/>
          </cell>
          <cell r="P1444" t="str">
            <v>QUITO</v>
          </cell>
          <cell r="Q1444" t="str">
            <v>QUITO</v>
          </cell>
          <cell r="R1444" t="str">
            <v>PICHINCHA</v>
          </cell>
          <cell r="T1444" t="str">
            <v>ITSACOURIER</v>
          </cell>
          <cell r="U1444" t="str">
            <v>FLEXNETUIO_LOCAL</v>
          </cell>
          <cell r="V1444">
            <v>1</v>
          </cell>
          <cell r="W1444">
            <v>1</v>
          </cell>
          <cell r="X1444" t="str">
            <v>FLEXNET ECUADOR - FLEXTUENTI</v>
          </cell>
          <cell r="Y1444" t="str">
            <v>CALLE 28 DE JUNIO S/N Y GARCIA MORENO ENTRADA LLANO GRANDE</v>
          </cell>
        </row>
        <row r="1445">
          <cell r="A1445" t="str">
            <v>414473949</v>
          </cell>
          <cell r="B1445">
            <v>486504</v>
          </cell>
          <cell r="C1445" t="str">
            <v>414473949</v>
          </cell>
          <cell r="D1445" t="str">
            <v>FLEXTUENTI</v>
          </cell>
          <cell r="E1445" t="str">
            <v>DESPACHO</v>
          </cell>
          <cell r="F1445" t="str">
            <v>DERIVADO PICK UP</v>
          </cell>
          <cell r="G1445" t="str">
            <v>031080414473949</v>
          </cell>
          <cell r="H1445">
            <v>44922</v>
          </cell>
          <cell r="I1445" t="str">
            <v>INCIDENCIA</v>
          </cell>
          <cell r="J1445">
            <v>44923</v>
          </cell>
          <cell r="K1445" t="str">
            <v>Jair Tomala</v>
          </cell>
          <cell r="L1445" t="str">
            <v>OFICINA TRAMACO PUNTO DE ATENCION SAN MARINO</v>
          </cell>
          <cell r="M1445" t="str">
            <v>0956671705</v>
          </cell>
          <cell r="N1445" t="str">
            <v>0983839404/0981279614</v>
          </cell>
          <cell r="O1445" t="str">
            <v/>
          </cell>
          <cell r="P1445" t="str">
            <v>GUAYAQUIL</v>
          </cell>
          <cell r="Q1445" t="str">
            <v>GUAYAQUIL</v>
          </cell>
          <cell r="R1445" t="str">
            <v>GUAYAS</v>
          </cell>
          <cell r="T1445" t="str">
            <v>TRAMACO</v>
          </cell>
          <cell r="U1445" t="str">
            <v>FLEXNETUIO_GYE</v>
          </cell>
          <cell r="V1445">
            <v>1</v>
          </cell>
          <cell r="W1445">
            <v>1</v>
          </cell>
          <cell r="X1445" t="str">
            <v>FLEXNET ECUADOR - FLEXTUENTI</v>
          </cell>
          <cell r="Y1445" t="str">
            <v>CALLE 28 DE JUNIO S/N Y GARCIA MORENO ENTRADA LLANO GRANDE</v>
          </cell>
        </row>
        <row r="1446">
          <cell r="A1446" t="str">
            <v>414473950</v>
          </cell>
          <cell r="B1446">
            <v>486505</v>
          </cell>
          <cell r="C1446" t="str">
            <v>414473950</v>
          </cell>
          <cell r="D1446" t="str">
            <v>FLEXTUENTI</v>
          </cell>
          <cell r="E1446" t="str">
            <v>DESPACHO</v>
          </cell>
          <cell r="F1446" t="str">
            <v>NORMAL</v>
          </cell>
          <cell r="G1446" t="str">
            <v>FT76814</v>
          </cell>
          <cell r="H1446">
            <v>44922</v>
          </cell>
          <cell r="I1446" t="str">
            <v>ENTREGADO</v>
          </cell>
          <cell r="J1446">
            <v>44923</v>
          </cell>
          <cell r="K1446" t="str">
            <v>Oscar Andrade</v>
          </cell>
          <cell r="L1446" t="str">
            <v>SAN JUAN CALLE  TEGUCIGALPA  OE9 88 ALONSO RIQUELME</v>
          </cell>
          <cell r="M1446" t="str">
            <v>1713832382</v>
          </cell>
          <cell r="N1446" t="str">
            <v>0987866060/0979153474</v>
          </cell>
          <cell r="O1446" t="str">
            <v/>
          </cell>
          <cell r="P1446" t="str">
            <v>QUITO</v>
          </cell>
          <cell r="Q1446" t="str">
            <v>QUITO</v>
          </cell>
          <cell r="R1446" t="str">
            <v>PICHINCHA</v>
          </cell>
          <cell r="T1446" t="str">
            <v>ITSACOURIER</v>
          </cell>
          <cell r="U1446" t="str">
            <v>FLEXNETUIO_LOCAL</v>
          </cell>
          <cell r="V1446">
            <v>1</v>
          </cell>
          <cell r="W1446">
            <v>1</v>
          </cell>
          <cell r="X1446" t="str">
            <v>FLEXNET ECUADOR - FLEXTUENTI</v>
          </cell>
          <cell r="Y1446" t="str">
            <v>CALLE 28 DE JUNIO S/N Y GARCIA MORENO ENTRADA LLANO GRANDE</v>
          </cell>
        </row>
        <row r="1447">
          <cell r="A1447" t="str">
            <v>414473987</v>
          </cell>
          <cell r="B1447">
            <v>486506</v>
          </cell>
          <cell r="C1447" t="str">
            <v>414473987</v>
          </cell>
          <cell r="D1447" t="str">
            <v>FLEXTUENTI</v>
          </cell>
          <cell r="E1447" t="str">
            <v>DESPACHO</v>
          </cell>
          <cell r="F1447" t="str">
            <v>NORMAL</v>
          </cell>
          <cell r="G1447" t="str">
            <v>031080414473987</v>
          </cell>
          <cell r="H1447">
            <v>44922</v>
          </cell>
          <cell r="I1447" t="str">
            <v>ENTREGADO</v>
          </cell>
          <cell r="J1447">
            <v>44923</v>
          </cell>
          <cell r="K1447" t="str">
            <v>Andres Defaz</v>
          </cell>
          <cell r="L1447" t="str">
            <v>LATACUNGA CALLE QUITO  SN  JUAN ABEL ECHEVERRIA</v>
          </cell>
          <cell r="M1447" t="str">
            <v>0503611576</v>
          </cell>
          <cell r="N1447" t="str">
            <v>0995957024/0998127080</v>
          </cell>
          <cell r="O1447" t="str">
            <v/>
          </cell>
          <cell r="P1447" t="str">
            <v>LATACUNGA</v>
          </cell>
          <cell r="Q1447" t="str">
            <v>LATACUNGA</v>
          </cell>
          <cell r="R1447" t="str">
            <v>COTOPAXI</v>
          </cell>
          <cell r="T1447" t="str">
            <v>TRAMACO</v>
          </cell>
          <cell r="U1447" t="str">
            <v>FLEXNETUIO_PROVINCIA</v>
          </cell>
          <cell r="V1447">
            <v>1</v>
          </cell>
          <cell r="W1447">
            <v>1</v>
          </cell>
          <cell r="X1447" t="str">
            <v>FLEXNET ECUADOR - FLEXTUENTI</v>
          </cell>
          <cell r="Y1447" t="str">
            <v>CALLE 28 DE JUNIO S/N Y GARCIA MORENO ENTRADA LLANO GRANDE</v>
          </cell>
        </row>
        <row r="1448">
          <cell r="A1448" t="str">
            <v>414473989</v>
          </cell>
          <cell r="B1448">
            <v>486507</v>
          </cell>
          <cell r="C1448" t="str">
            <v>414473989</v>
          </cell>
          <cell r="D1448" t="str">
            <v>FLEXTUENTI</v>
          </cell>
          <cell r="E1448" t="str">
            <v>DESPACHO</v>
          </cell>
          <cell r="F1448" t="str">
            <v>NORMAL</v>
          </cell>
          <cell r="G1448" t="str">
            <v>FT76813</v>
          </cell>
          <cell r="H1448">
            <v>44922</v>
          </cell>
          <cell r="I1448" t="str">
            <v>EN_TRANSITO</v>
          </cell>
          <cell r="J1448">
            <v>44922</v>
          </cell>
          <cell r="K1448" t="str">
            <v>Karina Santamaria</v>
          </cell>
          <cell r="L1448" t="str">
            <v>GUANGOPOLO PASAJE JILIMBE SN  CALLE 2 DE AGOSTO COMUNPAMBA</v>
          </cell>
          <cell r="M1448" t="str">
            <v>1723156269</v>
          </cell>
          <cell r="N1448" t="str">
            <v>0987196821/0987139853</v>
          </cell>
          <cell r="O1448" t="str">
            <v/>
          </cell>
          <cell r="P1448" t="str">
            <v>QUITO</v>
          </cell>
          <cell r="Q1448" t="str">
            <v>QUITO</v>
          </cell>
          <cell r="R1448" t="str">
            <v>PICHINCHA</v>
          </cell>
          <cell r="T1448" t="str">
            <v>FLEXTRANS UIO</v>
          </cell>
          <cell r="U1448" t="str">
            <v>FLEXNETUIO_LOCAL</v>
          </cell>
          <cell r="V1448">
            <v>1</v>
          </cell>
          <cell r="W1448">
            <v>1</v>
          </cell>
          <cell r="X1448" t="str">
            <v>FLEXNET ECUADOR - FLEXTUENTI</v>
          </cell>
          <cell r="Y1448" t="str">
            <v>CALLE 28 DE JUNIO S/N Y GARCIA MORENO ENTRADA LLANO GRANDE</v>
          </cell>
        </row>
        <row r="1449">
          <cell r="A1449" t="str">
            <v>414473990</v>
          </cell>
          <cell r="B1449">
            <v>486508</v>
          </cell>
          <cell r="C1449" t="str">
            <v>414473990</v>
          </cell>
          <cell r="D1449" t="str">
            <v>FLEXTUENTI</v>
          </cell>
          <cell r="E1449" t="str">
            <v>DESPACHO</v>
          </cell>
          <cell r="F1449" t="str">
            <v>NORMAL</v>
          </cell>
          <cell r="G1449" t="str">
            <v>FT76812</v>
          </cell>
          <cell r="H1449">
            <v>44922</v>
          </cell>
          <cell r="I1449" t="str">
            <v>ENTREGADO</v>
          </cell>
          <cell r="J1449">
            <v>44923</v>
          </cell>
          <cell r="K1449" t="str">
            <v>Mateo Paredes</v>
          </cell>
          <cell r="L1449" t="str">
            <v>COTOCOLLAO PASAJE CHANDUY  N63 65 PASAJE FATIMA</v>
          </cell>
          <cell r="M1449" t="str">
            <v>1726267097</v>
          </cell>
          <cell r="N1449" t="str">
            <v>0990746635/0990484841</v>
          </cell>
          <cell r="O1449" t="str">
            <v/>
          </cell>
          <cell r="P1449" t="str">
            <v>QUITO</v>
          </cell>
          <cell r="Q1449" t="str">
            <v>QUITO</v>
          </cell>
          <cell r="R1449" t="str">
            <v>PICHINCHA</v>
          </cell>
          <cell r="T1449" t="str">
            <v>ITSACOURIER</v>
          </cell>
          <cell r="U1449" t="str">
            <v>FLEXNETUIO_LOCAL</v>
          </cell>
          <cell r="V1449">
            <v>1</v>
          </cell>
          <cell r="W1449">
            <v>1</v>
          </cell>
          <cell r="X1449" t="str">
            <v>FLEXNET ECUADOR - FLEXTUENTI</v>
          </cell>
          <cell r="Y1449" t="str">
            <v>CALLE 28 DE JUNIO S/N Y GARCIA MORENO ENTRADA LLANO GRANDE</v>
          </cell>
        </row>
        <row r="1450">
          <cell r="A1450" t="str">
            <v>414473991</v>
          </cell>
          <cell r="B1450">
            <v>486509</v>
          </cell>
          <cell r="C1450" t="str">
            <v>414473991</v>
          </cell>
          <cell r="D1450" t="str">
            <v>FLEXTUENTI</v>
          </cell>
          <cell r="E1450" t="str">
            <v>DESPACHO</v>
          </cell>
          <cell r="F1450" t="str">
            <v>NORMAL</v>
          </cell>
          <cell r="G1450" t="str">
            <v>031080414473991</v>
          </cell>
          <cell r="H1450">
            <v>44922</v>
          </cell>
          <cell r="I1450" t="str">
            <v>ENTREGADO</v>
          </cell>
          <cell r="J1450">
            <v>44923</v>
          </cell>
          <cell r="K1450" t="str">
            <v>Alexi Dolores Bravo Cedeno</v>
          </cell>
          <cell r="L1450" t="str">
            <v>LOS ESTEROS CALLE UNO SN  SN</v>
          </cell>
          <cell r="M1450" t="str">
            <v>1308783800</v>
          </cell>
          <cell r="N1450" t="str">
            <v>0984807073/0978747435</v>
          </cell>
          <cell r="O1450" t="str">
            <v/>
          </cell>
          <cell r="P1450" t="str">
            <v>MANTA</v>
          </cell>
          <cell r="Q1450" t="str">
            <v>MANTA</v>
          </cell>
          <cell r="R1450" t="str">
            <v>MANABI</v>
          </cell>
          <cell r="T1450" t="str">
            <v>TRAMACO</v>
          </cell>
          <cell r="U1450" t="str">
            <v>FLEXNETUIO_PROVINCIA</v>
          </cell>
          <cell r="V1450">
            <v>1</v>
          </cell>
          <cell r="W1450">
            <v>1</v>
          </cell>
          <cell r="X1450" t="str">
            <v>FLEXNET ECUADOR - FLEXTUENTI</v>
          </cell>
          <cell r="Y1450" t="str">
            <v>CALLE 28 DE JUNIO S/N Y GARCIA MORENO ENTRADA LLANO GRANDE</v>
          </cell>
        </row>
        <row r="1451">
          <cell r="A1451" t="str">
            <v>414474001</v>
          </cell>
          <cell r="B1451">
            <v>486510</v>
          </cell>
          <cell r="C1451" t="str">
            <v>414474001</v>
          </cell>
          <cell r="D1451" t="str">
            <v>FLEXTUENTI</v>
          </cell>
          <cell r="E1451" t="str">
            <v>DESPACHO</v>
          </cell>
          <cell r="F1451" t="str">
            <v>NORMAL</v>
          </cell>
          <cell r="G1451" t="str">
            <v>FT76811</v>
          </cell>
          <cell r="H1451">
            <v>44922</v>
          </cell>
          <cell r="I1451" t="str">
            <v>ENTREGADO</v>
          </cell>
          <cell r="J1451">
            <v>44923</v>
          </cell>
          <cell r="K1451" t="str">
            <v>Rodrigo Guevara</v>
          </cell>
          <cell r="L1451" t="str">
            <v>CARCELEN  AV LAS PALMERA CASA 13 52 AV SIMON BOLIVAR</v>
          </cell>
          <cell r="M1451" t="str">
            <v>1103478762</v>
          </cell>
          <cell r="N1451" t="str">
            <v>0982980448/0995565336</v>
          </cell>
          <cell r="O1451" t="str">
            <v/>
          </cell>
          <cell r="P1451" t="str">
            <v>QUITO</v>
          </cell>
          <cell r="Q1451" t="str">
            <v>QUITO</v>
          </cell>
          <cell r="R1451" t="str">
            <v>PICHINCHA</v>
          </cell>
          <cell r="T1451" t="str">
            <v>ITSACOURIER</v>
          </cell>
          <cell r="U1451" t="str">
            <v>FLEXNETUIO_LOCAL</v>
          </cell>
          <cell r="V1451">
            <v>1</v>
          </cell>
          <cell r="W1451">
            <v>1</v>
          </cell>
          <cell r="X1451" t="str">
            <v>FLEXNET ECUADOR - FLEXTUENTI</v>
          </cell>
          <cell r="Y1451" t="str">
            <v>CALLE 28 DE JUNIO S/N Y GARCIA MORENO ENTRADA LLANO GRANDE</v>
          </cell>
        </row>
        <row r="1452">
          <cell r="A1452" t="str">
            <v>414474011</v>
          </cell>
          <cell r="B1452">
            <v>486511</v>
          </cell>
          <cell r="C1452" t="str">
            <v>414474011</v>
          </cell>
          <cell r="D1452" t="str">
            <v>FLEXTUENTI</v>
          </cell>
          <cell r="E1452" t="str">
            <v>DESPACHO</v>
          </cell>
          <cell r="F1452" t="str">
            <v>NORMAL</v>
          </cell>
          <cell r="G1452" t="str">
            <v>TF90731</v>
          </cell>
          <cell r="H1452">
            <v>44922</v>
          </cell>
          <cell r="I1452" t="str">
            <v>ENTREGADO</v>
          </cell>
          <cell r="J1452">
            <v>44923</v>
          </cell>
          <cell r="K1452" t="str">
            <v>Luis Espinoza</v>
          </cell>
          <cell r="L1452" t="str">
            <v>TARQUI AV GABRIEL ROLDOS GARCES  MANS 259 VILLA 9  7MO PASAJE 3NE</v>
          </cell>
          <cell r="M1452" t="str">
            <v>0930018650</v>
          </cell>
          <cell r="N1452" t="str">
            <v>0962180528/0996630043</v>
          </cell>
          <cell r="O1452" t="str">
            <v/>
          </cell>
          <cell r="P1452" t="str">
            <v>GUAYAQUIL</v>
          </cell>
          <cell r="Q1452" t="str">
            <v>GUAYAQUIL</v>
          </cell>
          <cell r="R1452" t="str">
            <v>GUAYAS</v>
          </cell>
          <cell r="T1452" t="str">
            <v>ITSACOURIER</v>
          </cell>
          <cell r="U1452" t="str">
            <v>FLEXNETUIO_GYE</v>
          </cell>
          <cell r="V1452">
            <v>1</v>
          </cell>
          <cell r="W1452">
            <v>1</v>
          </cell>
          <cell r="X1452" t="str">
            <v>FLEXNET ECUADOR - FLEXTUENTI</v>
          </cell>
          <cell r="Y1452" t="str">
            <v>CALLE 28 DE JUNIO S/N Y GARCIA MORENO ENTRADA LLANO GRANDE</v>
          </cell>
        </row>
        <row r="1453">
          <cell r="A1453" t="str">
            <v>414474012</v>
          </cell>
          <cell r="B1453">
            <v>486512</v>
          </cell>
          <cell r="C1453" t="str">
            <v>414474012</v>
          </cell>
          <cell r="D1453" t="str">
            <v>FLEXTUENTI</v>
          </cell>
          <cell r="E1453" t="str">
            <v>DESPACHO</v>
          </cell>
          <cell r="F1453" t="str">
            <v>NORMAL</v>
          </cell>
          <cell r="G1453" t="str">
            <v>FT76810</v>
          </cell>
          <cell r="H1453">
            <v>44922</v>
          </cell>
          <cell r="I1453" t="str">
            <v>ENTREGADO</v>
          </cell>
          <cell r="J1453">
            <v>44923</v>
          </cell>
          <cell r="K1453" t="str">
            <v>Susana Perraza</v>
          </cell>
          <cell r="L1453" t="str">
            <v>PUENGASI AV SIMON BOLIBAR  CASA S5 78 CALLE E15A</v>
          </cell>
          <cell r="M1453" t="str">
            <v>1713867867</v>
          </cell>
          <cell r="N1453" t="str">
            <v>0983234577/0983234577</v>
          </cell>
          <cell r="O1453" t="str">
            <v/>
          </cell>
          <cell r="P1453" t="str">
            <v>QUITO</v>
          </cell>
          <cell r="Q1453" t="str">
            <v>QUITO</v>
          </cell>
          <cell r="R1453" t="str">
            <v>PICHINCHA</v>
          </cell>
          <cell r="T1453" t="str">
            <v>FLEXTRANS UIO</v>
          </cell>
          <cell r="U1453" t="str">
            <v>FLEXNETUIO_LOCAL</v>
          </cell>
          <cell r="V1453">
            <v>1</v>
          </cell>
          <cell r="W1453">
            <v>1</v>
          </cell>
          <cell r="X1453" t="str">
            <v>FLEXNET ECUADOR - FLEXTUENTI</v>
          </cell>
          <cell r="Y1453" t="str">
            <v>CALLE 28 DE JUNIO S/N Y GARCIA MORENO ENTRADA LLANO GRANDE</v>
          </cell>
        </row>
        <row r="1454">
          <cell r="A1454" t="str">
            <v>414474029</v>
          </cell>
          <cell r="B1454">
            <v>486513</v>
          </cell>
          <cell r="C1454" t="str">
            <v>414474029</v>
          </cell>
          <cell r="D1454" t="str">
            <v>FLEXTUENTI</v>
          </cell>
          <cell r="E1454" t="str">
            <v>DESPACHO</v>
          </cell>
          <cell r="F1454" t="str">
            <v>NORMAL</v>
          </cell>
          <cell r="G1454" t="str">
            <v>TF90730</v>
          </cell>
          <cell r="H1454">
            <v>44922</v>
          </cell>
          <cell r="I1454" t="str">
            <v>ENTREGADO</v>
          </cell>
          <cell r="J1454">
            <v>44923</v>
          </cell>
          <cell r="K1454" t="str">
            <v>Paola Canessa</v>
          </cell>
          <cell r="L1454" t="str">
            <v>LA ROCA CALLE VICTOR MANUEL RENDON 906 PISO 5 DPTO 502 CALLE RUMICHACA</v>
          </cell>
          <cell r="M1454" t="str">
            <v>0924198039</v>
          </cell>
          <cell r="N1454" t="str">
            <v>0968603555/0992830763</v>
          </cell>
          <cell r="O1454" t="str">
            <v/>
          </cell>
          <cell r="P1454" t="str">
            <v>GUAYAQUIL</v>
          </cell>
          <cell r="Q1454" t="str">
            <v>GUAYAQUIL</v>
          </cell>
          <cell r="R1454" t="str">
            <v>GUAYAS</v>
          </cell>
          <cell r="T1454" t="str">
            <v>ITSACOURIER</v>
          </cell>
          <cell r="U1454" t="str">
            <v>FLEXNETUIO_GYE</v>
          </cell>
          <cell r="V1454">
            <v>1</v>
          </cell>
          <cell r="W1454">
            <v>1</v>
          </cell>
          <cell r="X1454" t="str">
            <v>FLEXNET ECUADOR - FLEXTUENTI</v>
          </cell>
          <cell r="Y1454" t="str">
            <v>CALLE 28 DE JUNIO S/N Y GARCIA MORENO ENTRADA LLANO GRANDE</v>
          </cell>
        </row>
        <row r="1455">
          <cell r="A1455" t="str">
            <v>414485712</v>
          </cell>
          <cell r="B1455">
            <v>486514</v>
          </cell>
          <cell r="C1455" t="str">
            <v>414485712</v>
          </cell>
          <cell r="D1455" t="str">
            <v>FLEXTUENTI</v>
          </cell>
          <cell r="E1455" t="str">
            <v>DESPACHO</v>
          </cell>
          <cell r="F1455" t="str">
            <v>NORMAL</v>
          </cell>
          <cell r="G1455" t="str">
            <v>TF90728</v>
          </cell>
          <cell r="H1455">
            <v>44922</v>
          </cell>
          <cell r="I1455" t="str">
            <v>ENTREGADO</v>
          </cell>
          <cell r="J1455">
            <v>44923</v>
          </cell>
          <cell r="K1455" t="str">
            <v>Roger Javier Villanueva Balladares</v>
          </cell>
          <cell r="L1455" t="str">
            <v>TARQUI  AUTOP  NARCISA DE JESUS MNZ 32  12DO CALLEJON 16 NE</v>
          </cell>
          <cell r="M1455" t="str">
            <v>0955968433</v>
          </cell>
          <cell r="N1455" t="str">
            <v>0980982647/0979129315</v>
          </cell>
          <cell r="O1455" t="str">
            <v/>
          </cell>
          <cell r="P1455" t="str">
            <v>GUAYAQUIL</v>
          </cell>
          <cell r="Q1455" t="str">
            <v>GUAYAQUIL</v>
          </cell>
          <cell r="R1455" t="str">
            <v>GUAYAS</v>
          </cell>
          <cell r="T1455" t="str">
            <v>ITSACOURIER</v>
          </cell>
          <cell r="U1455" t="str">
            <v>FLEXNETUIO_GYE</v>
          </cell>
          <cell r="V1455">
            <v>1</v>
          </cell>
          <cell r="W1455">
            <v>1</v>
          </cell>
          <cell r="X1455" t="str">
            <v>FLEXNET ECUADOR - FLEXTUENTI</v>
          </cell>
          <cell r="Y1455" t="str">
            <v>CALLE 28 DE JUNIO S/N Y GARCIA MORENO ENTRADA LLANO GRANDE</v>
          </cell>
        </row>
        <row r="1456">
          <cell r="A1456" t="str">
            <v>414485865</v>
          </cell>
          <cell r="B1456">
            <v>486515</v>
          </cell>
          <cell r="C1456" t="str">
            <v>414485865</v>
          </cell>
          <cell r="D1456" t="str">
            <v>FLEXTUENTI</v>
          </cell>
          <cell r="E1456" t="str">
            <v>DESPACHO</v>
          </cell>
          <cell r="F1456" t="str">
            <v>NORMAL</v>
          </cell>
          <cell r="G1456" t="str">
            <v>TF90727</v>
          </cell>
          <cell r="H1456">
            <v>44922</v>
          </cell>
          <cell r="I1456" t="str">
            <v>ENTREGADO</v>
          </cell>
          <cell r="J1456">
            <v>44923</v>
          </cell>
          <cell r="K1456" t="str">
            <v>silvia torres piza</v>
          </cell>
          <cell r="L1456" t="str">
            <v>GARCIA MORENO  ROSENDO AVILES 1520 AV DEL EJERCITO</v>
          </cell>
          <cell r="M1456" t="str">
            <v>0908498751</v>
          </cell>
          <cell r="N1456" t="str">
            <v>0995968869/0998220411</v>
          </cell>
          <cell r="O1456" t="str">
            <v/>
          </cell>
          <cell r="P1456" t="str">
            <v>GUAYAQUIL</v>
          </cell>
          <cell r="Q1456" t="str">
            <v>GUAYAQUIL</v>
          </cell>
          <cell r="R1456" t="str">
            <v>GUAYAS</v>
          </cell>
          <cell r="T1456" t="str">
            <v>ITSACOURIER</v>
          </cell>
          <cell r="U1456" t="str">
            <v>FLEXNETUIO_GYE</v>
          </cell>
          <cell r="V1456">
            <v>1</v>
          </cell>
          <cell r="W1456">
            <v>1</v>
          </cell>
          <cell r="X1456" t="str">
            <v>FLEXNET ECUADOR - FLEXTUENTI</v>
          </cell>
          <cell r="Y1456" t="str">
            <v>CALLE 28 DE JUNIO S/N Y GARCIA MORENO ENTRADA LLANO GRANDE</v>
          </cell>
        </row>
        <row r="1457">
          <cell r="A1457" t="str">
            <v>414485912</v>
          </cell>
          <cell r="B1457">
            <v>486516</v>
          </cell>
          <cell r="C1457" t="str">
            <v>414485912</v>
          </cell>
          <cell r="D1457" t="str">
            <v>FLEXTUENTI</v>
          </cell>
          <cell r="E1457" t="str">
            <v>DESPACHO</v>
          </cell>
          <cell r="F1457" t="str">
            <v>NORMAL</v>
          </cell>
          <cell r="G1457" t="str">
            <v>FT76800</v>
          </cell>
          <cell r="H1457">
            <v>44922</v>
          </cell>
          <cell r="I1457" t="str">
            <v>ENTREGADO</v>
          </cell>
          <cell r="J1457">
            <v>44923</v>
          </cell>
          <cell r="K1457" t="str">
            <v>Rosa Guanotasig</v>
          </cell>
          <cell r="L1457" t="str">
            <v>GUAMANI AV  LEONIDAS DUBLES  1366 E6A</v>
          </cell>
          <cell r="M1457" t="str">
            <v>1722728589</v>
          </cell>
          <cell r="N1457" t="str">
            <v>0987513279/0998358382</v>
          </cell>
          <cell r="O1457" t="str">
            <v/>
          </cell>
          <cell r="P1457" t="str">
            <v>QUITO</v>
          </cell>
          <cell r="Q1457" t="str">
            <v>QUITO</v>
          </cell>
          <cell r="R1457" t="str">
            <v>PICHINCHA</v>
          </cell>
          <cell r="U1457" t="str">
            <v>FLEXNETUIO_LOCAL</v>
          </cell>
          <cell r="V1457">
            <v>1</v>
          </cell>
          <cell r="W1457">
            <v>1</v>
          </cell>
          <cell r="X1457" t="str">
            <v>FLEXNET ECUADOR - FLEXTUENTI</v>
          </cell>
          <cell r="Y1457" t="str">
            <v>CALLE 28 DE JUNIO S/N Y GARCIA MORENO ENTRADA LLANO GRANDE</v>
          </cell>
        </row>
        <row r="1458">
          <cell r="A1458" t="str">
            <v>414485919</v>
          </cell>
          <cell r="B1458">
            <v>486517</v>
          </cell>
          <cell r="C1458" t="str">
            <v>414485919</v>
          </cell>
          <cell r="D1458" t="str">
            <v>FLEXTUENTI</v>
          </cell>
          <cell r="E1458" t="str">
            <v>DESPACHO</v>
          </cell>
          <cell r="F1458" t="str">
            <v>NORMAL</v>
          </cell>
          <cell r="G1458" t="str">
            <v>IC4045</v>
          </cell>
          <cell r="H1458">
            <v>44922</v>
          </cell>
          <cell r="I1458" t="str">
            <v>INCIDENCIA</v>
          </cell>
          <cell r="J1458">
            <v>44923</v>
          </cell>
          <cell r="K1458" t="str">
            <v>Martha Isabel Gutama Guaillas</v>
          </cell>
          <cell r="L1458" t="str">
            <v>BELLAVISTA (AZ) CALLE TIOPULLO SN CALLE COTACACHI</v>
          </cell>
          <cell r="M1458" t="str">
            <v>0102880481</v>
          </cell>
          <cell r="N1458" t="str">
            <v>0992345001/0963950947</v>
          </cell>
          <cell r="O1458" t="str">
            <v/>
          </cell>
          <cell r="P1458" t="str">
            <v>CUENCA</v>
          </cell>
          <cell r="Q1458" t="str">
            <v>CUENCA</v>
          </cell>
          <cell r="R1458" t="str">
            <v>AZUAY</v>
          </cell>
          <cell r="T1458" t="str">
            <v>ITSACOURIER</v>
          </cell>
          <cell r="U1458" t="str">
            <v>FLEXNETUIO_PROVINCIA</v>
          </cell>
          <cell r="V1458">
            <v>1</v>
          </cell>
          <cell r="W1458">
            <v>1</v>
          </cell>
          <cell r="X1458" t="str">
            <v>FLEXNET ECUADOR - FLEXTUENTI</v>
          </cell>
          <cell r="Y1458" t="str">
            <v>CALLE 28 DE JUNIO S/N Y GARCIA MORENO ENTRADA LLANO GRANDE</v>
          </cell>
        </row>
        <row r="1459">
          <cell r="A1459" t="str">
            <v>414486020</v>
          </cell>
          <cell r="B1459">
            <v>486518</v>
          </cell>
          <cell r="C1459" t="str">
            <v>414486020</v>
          </cell>
          <cell r="D1459" t="str">
            <v>FLEXTUENTI</v>
          </cell>
          <cell r="E1459" t="str">
            <v>DESPACHO</v>
          </cell>
          <cell r="F1459" t="str">
            <v>NORMAL</v>
          </cell>
          <cell r="G1459" t="str">
            <v>FT76799</v>
          </cell>
          <cell r="H1459">
            <v>44922</v>
          </cell>
          <cell r="I1459" t="str">
            <v>ENTREGADO</v>
          </cell>
          <cell r="J1459">
            <v>44923</v>
          </cell>
          <cell r="K1459" t="str">
            <v>Shirley CEVALLOs</v>
          </cell>
          <cell r="L1459" t="str">
            <v>LA MAGDALENA CALLE INTI RAYMI OE11 569  CALLE COCOMAS</v>
          </cell>
          <cell r="M1459" t="str">
            <v>1726179680</v>
          </cell>
          <cell r="N1459" t="str">
            <v>0999965557/0998027371</v>
          </cell>
          <cell r="O1459" t="str">
            <v/>
          </cell>
          <cell r="P1459" t="str">
            <v>QUITO</v>
          </cell>
          <cell r="Q1459" t="str">
            <v>QUITO</v>
          </cell>
          <cell r="R1459" t="str">
            <v>PICHINCHA</v>
          </cell>
          <cell r="T1459" t="str">
            <v>ITSACOURIER</v>
          </cell>
          <cell r="U1459" t="str">
            <v>FLEXNETUIO_LOCAL</v>
          </cell>
          <cell r="V1459">
            <v>1</v>
          </cell>
          <cell r="W1459">
            <v>1</v>
          </cell>
          <cell r="X1459" t="str">
            <v>FLEXNET ECUADOR - FLEXTUENTI</v>
          </cell>
          <cell r="Y1459" t="str">
            <v>CALLE 28 DE JUNIO S/N Y GARCIA MORENO ENTRADA LLANO GRANDE</v>
          </cell>
        </row>
        <row r="1460">
          <cell r="A1460" t="str">
            <v>414486112</v>
          </cell>
          <cell r="B1460">
            <v>486519</v>
          </cell>
          <cell r="C1460" t="str">
            <v>414486112</v>
          </cell>
          <cell r="D1460" t="str">
            <v>FLEXTUENTI</v>
          </cell>
          <cell r="E1460" t="str">
            <v>DESPACHO</v>
          </cell>
          <cell r="F1460" t="str">
            <v>NORMAL</v>
          </cell>
          <cell r="G1460" t="str">
            <v>FT76798</v>
          </cell>
          <cell r="H1460">
            <v>44922</v>
          </cell>
          <cell r="I1460" t="str">
            <v>ENTREGADO</v>
          </cell>
          <cell r="J1460">
            <v>44923</v>
          </cell>
          <cell r="K1460" t="str">
            <v>Mayerling Gomez</v>
          </cell>
          <cell r="L1460" t="str">
            <v>CUMBAYA  GRAL ELOY ALFARO SN CIRCUNVALACION</v>
          </cell>
          <cell r="M1460" t="str">
            <v>1707728810</v>
          </cell>
          <cell r="N1460" t="str">
            <v>0939271124/0998258444</v>
          </cell>
          <cell r="O1460" t="str">
            <v/>
          </cell>
          <cell r="P1460" t="str">
            <v>QUITO</v>
          </cell>
          <cell r="Q1460" t="str">
            <v>QUITO</v>
          </cell>
          <cell r="R1460" t="str">
            <v>PICHINCHA</v>
          </cell>
          <cell r="T1460" t="str">
            <v>FLEXTRANS UIO</v>
          </cell>
          <cell r="U1460" t="str">
            <v>FLEXNETUIO_LOCAL</v>
          </cell>
          <cell r="V1460">
            <v>1</v>
          </cell>
          <cell r="W1460">
            <v>1</v>
          </cell>
          <cell r="X1460" t="str">
            <v>FLEXNET ECUADOR - FLEXTUENTI</v>
          </cell>
          <cell r="Y1460" t="str">
            <v>CALLE 28 DE JUNIO S/N Y GARCIA MORENO ENTRADA LLANO GRANDE</v>
          </cell>
        </row>
        <row r="1461">
          <cell r="A1461" t="str">
            <v>414486533</v>
          </cell>
          <cell r="B1461">
            <v>486520</v>
          </cell>
          <cell r="C1461" t="str">
            <v>414486533</v>
          </cell>
          <cell r="D1461" t="str">
            <v>FLEXTUENTI</v>
          </cell>
          <cell r="E1461" t="str">
            <v>DESPACHO</v>
          </cell>
          <cell r="F1461" t="str">
            <v>NORMAL</v>
          </cell>
          <cell r="G1461" t="str">
            <v>FT76797</v>
          </cell>
          <cell r="H1461">
            <v>44922</v>
          </cell>
          <cell r="I1461" t="str">
            <v>ENTREGADO</v>
          </cell>
          <cell r="J1461">
            <v>44923</v>
          </cell>
          <cell r="K1461" t="str">
            <v>Ronald Rojas</v>
          </cell>
          <cell r="L1461" t="str">
            <v>INAQUITO  JUAN JOSE DE VILLALENGUA SN AV RIO AMAZONAS</v>
          </cell>
          <cell r="M1461" t="str">
            <v>1760120152</v>
          </cell>
          <cell r="N1461" t="str">
            <v>0994608307/0978939128</v>
          </cell>
          <cell r="O1461" t="str">
            <v/>
          </cell>
          <cell r="P1461" t="str">
            <v>QUITO</v>
          </cell>
          <cell r="Q1461" t="str">
            <v>QUITO</v>
          </cell>
          <cell r="R1461" t="str">
            <v>PICHINCHA</v>
          </cell>
          <cell r="T1461" t="str">
            <v>ITSACOURIER</v>
          </cell>
          <cell r="U1461" t="str">
            <v>FLEXNETUIO_LOCAL</v>
          </cell>
          <cell r="V1461">
            <v>1</v>
          </cell>
          <cell r="W1461">
            <v>1</v>
          </cell>
          <cell r="X1461" t="str">
            <v>FLEXNET ECUADOR - FLEXTUENTI</v>
          </cell>
          <cell r="Y1461" t="str">
            <v>CALLE 28 DE JUNIO S/N Y GARCIA MORENO ENTRADA LLANO GRANDE</v>
          </cell>
        </row>
        <row r="1462">
          <cell r="A1462" t="str">
            <v>414486534</v>
          </cell>
          <cell r="B1462">
            <v>486521</v>
          </cell>
          <cell r="C1462" t="str">
            <v>414486534</v>
          </cell>
          <cell r="D1462" t="str">
            <v>FLEXTUENTI</v>
          </cell>
          <cell r="E1462" t="str">
            <v>DESPACHO</v>
          </cell>
          <cell r="F1462" t="str">
            <v>NORMAL</v>
          </cell>
          <cell r="G1462" t="str">
            <v>FT76796</v>
          </cell>
          <cell r="H1462">
            <v>44922</v>
          </cell>
          <cell r="I1462" t="str">
            <v>ENTREGADO</v>
          </cell>
          <cell r="J1462">
            <v>44923</v>
          </cell>
          <cell r="K1462" t="str">
            <v>Erika Margarita Silva Rosero</v>
          </cell>
          <cell r="L1462" t="str">
            <v>POMASQUI CALLE GABRIEL GARCIA MORENO CASA 89  AUT MANUEL CORDOVA GALARZA</v>
          </cell>
          <cell r="M1462" t="str">
            <v>1715284467</v>
          </cell>
          <cell r="N1462" t="str">
            <v>0982233451/0998740312</v>
          </cell>
          <cell r="O1462" t="str">
            <v/>
          </cell>
          <cell r="P1462" t="str">
            <v>QUITO</v>
          </cell>
          <cell r="Q1462" t="str">
            <v>QUITO</v>
          </cell>
          <cell r="R1462" t="str">
            <v>PICHINCHA</v>
          </cell>
          <cell r="U1462" t="str">
            <v>FLEXNETUIO_LOCAL</v>
          </cell>
          <cell r="V1462">
            <v>1</v>
          </cell>
          <cell r="W1462">
            <v>1</v>
          </cell>
          <cell r="X1462" t="str">
            <v>FLEXNET ECUADOR - FLEXTUENTI</v>
          </cell>
          <cell r="Y1462" t="str">
            <v>CALLE 28 DE JUNIO S/N Y GARCIA MORENO ENTRADA LLANO GRANDE</v>
          </cell>
        </row>
        <row r="1463">
          <cell r="A1463" t="str">
            <v>414486553</v>
          </cell>
          <cell r="B1463">
            <v>486522</v>
          </cell>
          <cell r="C1463" t="str">
            <v>414486553</v>
          </cell>
          <cell r="D1463" t="str">
            <v>FLEXTUENTI</v>
          </cell>
          <cell r="E1463" t="str">
            <v>DESPACHO</v>
          </cell>
          <cell r="F1463" t="str">
            <v>NORMAL</v>
          </cell>
          <cell r="G1463" t="str">
            <v>FT76795</v>
          </cell>
          <cell r="H1463">
            <v>44922</v>
          </cell>
          <cell r="I1463" t="str">
            <v>ENTREGADO</v>
          </cell>
          <cell r="J1463">
            <v>44923</v>
          </cell>
          <cell r="K1463" t="str">
            <v>Erika Margarita Silva Rosero</v>
          </cell>
          <cell r="L1463" t="str">
            <v>POMASQUI CALLE GABRIEL GARCIA MORENO SN AUT MANUEL CORDOVA GALARZA</v>
          </cell>
          <cell r="M1463" t="str">
            <v>1715284467</v>
          </cell>
          <cell r="N1463" t="str">
            <v>0982233404/0998740312</v>
          </cell>
          <cell r="O1463" t="str">
            <v/>
          </cell>
          <cell r="P1463" t="str">
            <v>QUITO</v>
          </cell>
          <cell r="Q1463" t="str">
            <v>QUITO</v>
          </cell>
          <cell r="R1463" t="str">
            <v>PICHINCHA</v>
          </cell>
          <cell r="U1463" t="str">
            <v>FLEXNETUIO_LOCAL</v>
          </cell>
          <cell r="V1463">
            <v>1</v>
          </cell>
          <cell r="W1463">
            <v>1</v>
          </cell>
          <cell r="X1463" t="str">
            <v>FLEXNET ECUADOR - FLEXTUENTI</v>
          </cell>
          <cell r="Y1463" t="str">
            <v>CALLE 28 DE JUNIO S/N Y GARCIA MORENO ENTRADA LLANO GRANDE</v>
          </cell>
        </row>
        <row r="1464">
          <cell r="A1464" t="str">
            <v>414486567</v>
          </cell>
          <cell r="B1464">
            <v>486523</v>
          </cell>
          <cell r="C1464" t="str">
            <v>414486567</v>
          </cell>
          <cell r="D1464" t="str">
            <v>FLEXTUENTI</v>
          </cell>
          <cell r="E1464" t="str">
            <v>DESPACHO</v>
          </cell>
          <cell r="F1464" t="str">
            <v>DERIVADO PICK UP</v>
          </cell>
          <cell r="G1464" t="str">
            <v>031080414486567</v>
          </cell>
          <cell r="H1464">
            <v>44922</v>
          </cell>
          <cell r="I1464" t="str">
            <v>INCIDENCIA</v>
          </cell>
          <cell r="J1464">
            <v>44923</v>
          </cell>
          <cell r="K1464" t="str">
            <v>Alba isabel Fuentes leon</v>
          </cell>
          <cell r="L1464" t="str">
            <v>OFICINA TRAMACO PORTETE</v>
          </cell>
          <cell r="M1464" t="str">
            <v>1205497199</v>
          </cell>
          <cell r="N1464" t="str">
            <v>0961648070/0996725535</v>
          </cell>
          <cell r="O1464" t="str">
            <v/>
          </cell>
          <cell r="P1464" t="str">
            <v>GUAYAQUIL</v>
          </cell>
          <cell r="Q1464" t="str">
            <v>GUAYAQUIL</v>
          </cell>
          <cell r="R1464" t="str">
            <v>GUAYAS</v>
          </cell>
          <cell r="T1464" t="str">
            <v>TRAMACO</v>
          </cell>
          <cell r="U1464" t="str">
            <v>FLEXNETUIO_GYE</v>
          </cell>
          <cell r="V1464">
            <v>1</v>
          </cell>
          <cell r="W1464">
            <v>1</v>
          </cell>
          <cell r="X1464" t="str">
            <v>FLEXNET ECUADOR - FLEXTUENTI</v>
          </cell>
          <cell r="Y1464" t="str">
            <v>CALLE 28 DE JUNIO S/N Y GARCIA MORENO ENTRADA LLANO GRANDE</v>
          </cell>
        </row>
        <row r="1465">
          <cell r="A1465" t="str">
            <v>414486619</v>
          </cell>
          <cell r="B1465">
            <v>486524</v>
          </cell>
          <cell r="C1465" t="str">
            <v>414486619</v>
          </cell>
          <cell r="D1465" t="str">
            <v>FLEXTUENTI</v>
          </cell>
          <cell r="E1465" t="str">
            <v>DESPACHO</v>
          </cell>
          <cell r="F1465" t="str">
            <v>NORMAL</v>
          </cell>
          <cell r="G1465" t="str">
            <v>TF90726</v>
          </cell>
          <cell r="H1465">
            <v>44922</v>
          </cell>
          <cell r="I1465" t="str">
            <v>ENTREGADO</v>
          </cell>
          <cell r="J1465">
            <v>44923</v>
          </cell>
          <cell r="K1465" t="str">
            <v>Monica Esmeralda Suarez Quimi</v>
          </cell>
          <cell r="L1465" t="str">
            <v>FEBRES CORDERO CALLE 25  2218 NICOLAS AUGUSTO GONZALEZ</v>
          </cell>
          <cell r="M1465" t="str">
            <v>0909379703</v>
          </cell>
          <cell r="N1465" t="str">
            <v>0961522339/0996965412</v>
          </cell>
          <cell r="O1465" t="str">
            <v/>
          </cell>
          <cell r="P1465" t="str">
            <v>GUAYAQUIL</v>
          </cell>
          <cell r="Q1465" t="str">
            <v>GUAYAQUIL</v>
          </cell>
          <cell r="R1465" t="str">
            <v>GUAYAS</v>
          </cell>
          <cell r="T1465" t="str">
            <v>ITSACOURIER</v>
          </cell>
          <cell r="U1465" t="str">
            <v>FLEXNETUIO_GYE</v>
          </cell>
          <cell r="V1465">
            <v>1</v>
          </cell>
          <cell r="W1465">
            <v>1</v>
          </cell>
          <cell r="X1465" t="str">
            <v>FLEXNET ECUADOR - FLEXTUENTI</v>
          </cell>
          <cell r="Y1465" t="str">
            <v>CALLE 28 DE JUNIO S/N Y GARCIA MORENO ENTRADA LLANO GRANDE</v>
          </cell>
        </row>
        <row r="1466">
          <cell r="A1466" t="str">
            <v>414486658</v>
          </cell>
          <cell r="B1466">
            <v>486525</v>
          </cell>
          <cell r="C1466" t="str">
            <v>414486658</v>
          </cell>
          <cell r="D1466" t="str">
            <v>FLEXTUENTI</v>
          </cell>
          <cell r="E1466" t="str">
            <v>DESPACHO</v>
          </cell>
          <cell r="F1466" t="str">
            <v>DERIVADO PICK UP</v>
          </cell>
          <cell r="G1466" t="str">
            <v>031080414486658</v>
          </cell>
          <cell r="H1466">
            <v>44922</v>
          </cell>
          <cell r="I1466" t="str">
            <v>ENTREGADO</v>
          </cell>
          <cell r="J1466">
            <v>44923</v>
          </cell>
          <cell r="K1466" t="str">
            <v>Gerson STALIN Urco Badillo</v>
          </cell>
          <cell r="L1466" t="str">
            <v>OFICINA TRAMACO AMBATO  AV CEVALLOS</v>
          </cell>
          <cell r="M1466" t="str">
            <v>1850820778</v>
          </cell>
          <cell r="N1466" t="str">
            <v>0968759760/0992132520</v>
          </cell>
          <cell r="O1466" t="str">
            <v/>
          </cell>
          <cell r="P1466" t="str">
            <v>AMBATO</v>
          </cell>
          <cell r="Q1466" t="str">
            <v>AMBATO</v>
          </cell>
          <cell r="R1466" t="str">
            <v>TUNGURAHUA</v>
          </cell>
          <cell r="S1466" t="str">
            <v>AMBATO</v>
          </cell>
          <cell r="T1466" t="str">
            <v>TRAMACO</v>
          </cell>
          <cell r="U1466" t="str">
            <v>FLEXNETUIO_PROVINCIA</v>
          </cell>
          <cell r="V1466">
            <v>1</v>
          </cell>
          <cell r="W1466">
            <v>1</v>
          </cell>
          <cell r="X1466" t="str">
            <v>FLEXNET ECUADOR - FLEXTUENTI</v>
          </cell>
          <cell r="Y1466" t="str">
            <v>CALLE 28 DE JUNIO S/N Y GARCIA MORENO ENTRADA LLANO GRANDE</v>
          </cell>
        </row>
        <row r="1467">
          <cell r="A1467" t="str">
            <v>414486677</v>
          </cell>
          <cell r="B1467">
            <v>486526</v>
          </cell>
          <cell r="C1467" t="str">
            <v>414486677</v>
          </cell>
          <cell r="D1467" t="str">
            <v>FLEXTUENTI</v>
          </cell>
          <cell r="E1467" t="str">
            <v>DESPACHO</v>
          </cell>
          <cell r="F1467" t="str">
            <v>NORMAL</v>
          </cell>
          <cell r="G1467" t="str">
            <v>FT76794</v>
          </cell>
          <cell r="H1467">
            <v>44922</v>
          </cell>
          <cell r="I1467" t="str">
            <v>ENTREGADO</v>
          </cell>
          <cell r="J1467">
            <v>44923</v>
          </cell>
          <cell r="K1467" t="str">
            <v>Christian Guachamin</v>
          </cell>
          <cell r="L1467" t="str">
            <v>PUENGASI CALLE 15 DE NOVIEMBRE E20 159 CALLE MIGUEL ANGEL ZAMBRANO</v>
          </cell>
          <cell r="M1467" t="str">
            <v>1725647539</v>
          </cell>
          <cell r="N1467" t="str">
            <v>0999974197/0999974197</v>
          </cell>
          <cell r="O1467" t="str">
            <v/>
          </cell>
          <cell r="P1467" t="str">
            <v>QUITO</v>
          </cell>
          <cell r="Q1467" t="str">
            <v>QUITO</v>
          </cell>
          <cell r="R1467" t="str">
            <v>PICHINCHA</v>
          </cell>
          <cell r="T1467" t="str">
            <v>FLEXTRANS UIO</v>
          </cell>
          <cell r="U1467" t="str">
            <v>FLEXNETUIO_LOCAL</v>
          </cell>
          <cell r="V1467">
            <v>1</v>
          </cell>
          <cell r="W1467">
            <v>1</v>
          </cell>
          <cell r="X1467" t="str">
            <v>FLEXNET ECUADOR - FLEXTUENTI</v>
          </cell>
          <cell r="Y1467" t="str">
            <v>CALLE 28 DE JUNIO S/N Y GARCIA MORENO ENTRADA LLANO GRANDE</v>
          </cell>
        </row>
        <row r="1468">
          <cell r="A1468" t="str">
            <v>414486718</v>
          </cell>
          <cell r="B1468">
            <v>486527</v>
          </cell>
          <cell r="C1468" t="str">
            <v>414486718</v>
          </cell>
          <cell r="D1468" t="str">
            <v>FLEXTUENTI</v>
          </cell>
          <cell r="E1468" t="str">
            <v>DESPACHO</v>
          </cell>
          <cell r="F1468" t="str">
            <v>NORMAL</v>
          </cell>
          <cell r="G1468" t="str">
            <v>FT76793</v>
          </cell>
          <cell r="H1468">
            <v>44922</v>
          </cell>
          <cell r="I1468" t="str">
            <v>ENTREGADO</v>
          </cell>
          <cell r="J1468">
            <v>44923</v>
          </cell>
          <cell r="K1468" t="str">
            <v>Eduardo Montenegro</v>
          </cell>
          <cell r="L1468" t="str">
            <v>CENTRO HISTORICO CALLE CUENCA  N9 87  CALLE ESMERALDAS</v>
          </cell>
          <cell r="M1468" t="str">
            <v>1726430331</v>
          </cell>
          <cell r="N1468" t="str">
            <v>0983964476/0963657048</v>
          </cell>
          <cell r="O1468" t="str">
            <v/>
          </cell>
          <cell r="P1468" t="str">
            <v>QUITO</v>
          </cell>
          <cell r="Q1468" t="str">
            <v>QUITO</v>
          </cell>
          <cell r="R1468" t="str">
            <v>PICHINCHA</v>
          </cell>
          <cell r="T1468" t="str">
            <v>ITSACOURIER</v>
          </cell>
          <cell r="U1468" t="str">
            <v>FLEXNETUIO_LOCAL</v>
          </cell>
          <cell r="V1468">
            <v>1</v>
          </cell>
          <cell r="W1468">
            <v>1</v>
          </cell>
          <cell r="X1468" t="str">
            <v>FLEXNET ECUADOR - FLEXTUENTI</v>
          </cell>
          <cell r="Y1468" t="str">
            <v>CALLE 28 DE JUNIO S/N Y GARCIA MORENO ENTRADA LLANO GRANDE</v>
          </cell>
        </row>
        <row r="1469">
          <cell r="A1469" t="str">
            <v>414486719</v>
          </cell>
          <cell r="B1469">
            <v>486528</v>
          </cell>
          <cell r="C1469" t="str">
            <v>414486719</v>
          </cell>
          <cell r="D1469" t="str">
            <v>FLEXTUENTI</v>
          </cell>
          <cell r="E1469" t="str">
            <v>DESPACHO</v>
          </cell>
          <cell r="F1469" t="str">
            <v>NORMAL</v>
          </cell>
          <cell r="G1469" t="str">
            <v>TF90725</v>
          </cell>
          <cell r="H1469">
            <v>44922</v>
          </cell>
          <cell r="I1469" t="str">
            <v>ENTREGADO</v>
          </cell>
          <cell r="J1469">
            <v>44923</v>
          </cell>
          <cell r="K1469" t="str">
            <v>Dennisse Bautista Mendieta</v>
          </cell>
          <cell r="L1469" t="str">
            <v>LETAMENDY CALLE FRAY VACAS GALINDO VILLA 733 PETAONAL 25 SO</v>
          </cell>
          <cell r="M1469" t="str">
            <v>0940185630</v>
          </cell>
          <cell r="N1469" t="str">
            <v>0967784743/0995139492</v>
          </cell>
          <cell r="O1469" t="str">
            <v/>
          </cell>
          <cell r="P1469" t="str">
            <v>GUAYAQUIL</v>
          </cell>
          <cell r="Q1469" t="str">
            <v>GUAYAQUIL</v>
          </cell>
          <cell r="R1469" t="str">
            <v>GUAYAS</v>
          </cell>
          <cell r="T1469" t="str">
            <v>ITSACOURIER</v>
          </cell>
          <cell r="U1469" t="str">
            <v>FLEXNETUIO_GYE</v>
          </cell>
          <cell r="V1469">
            <v>1</v>
          </cell>
          <cell r="W1469">
            <v>1</v>
          </cell>
          <cell r="X1469" t="str">
            <v>FLEXNET ECUADOR - FLEXTUENTI</v>
          </cell>
          <cell r="Y1469" t="str">
            <v>CALLE 28 DE JUNIO S/N Y GARCIA MORENO ENTRADA LLANO GRANDE</v>
          </cell>
        </row>
        <row r="1470">
          <cell r="A1470" t="str">
            <v>414486764</v>
          </cell>
          <cell r="B1470">
            <v>486529</v>
          </cell>
          <cell r="C1470" t="str">
            <v>414486764</v>
          </cell>
          <cell r="D1470" t="str">
            <v>FLEXTUENTI</v>
          </cell>
          <cell r="E1470" t="str">
            <v>DESPACHO</v>
          </cell>
          <cell r="F1470" t="str">
            <v>NORMAL</v>
          </cell>
          <cell r="G1470" t="str">
            <v>TF90724</v>
          </cell>
          <cell r="H1470">
            <v>44922</v>
          </cell>
          <cell r="I1470" t="str">
            <v>INCIDENCIA</v>
          </cell>
          <cell r="J1470">
            <v>44923</v>
          </cell>
          <cell r="K1470" t="str">
            <v>Wendy Mera</v>
          </cell>
          <cell r="L1470" t="str">
            <v>TARQUI AV BARCELONA  BL 4 DPTO 12 SN</v>
          </cell>
          <cell r="M1470" t="str">
            <v>0923654347</v>
          </cell>
          <cell r="N1470" t="str">
            <v>0964070173/0997790806</v>
          </cell>
          <cell r="O1470" t="str">
            <v/>
          </cell>
          <cell r="P1470" t="str">
            <v>GUAYAQUIL</v>
          </cell>
          <cell r="Q1470" t="str">
            <v>GUAYAQUIL</v>
          </cell>
          <cell r="R1470" t="str">
            <v>GUAYAS</v>
          </cell>
          <cell r="T1470" t="str">
            <v>ITSACOURIER</v>
          </cell>
          <cell r="U1470" t="str">
            <v>FLEXNETUIO_GYE</v>
          </cell>
          <cell r="V1470">
            <v>1</v>
          </cell>
          <cell r="W1470">
            <v>1</v>
          </cell>
          <cell r="X1470" t="str">
            <v>FLEXNET ECUADOR - FLEXTUENTI</v>
          </cell>
          <cell r="Y1470" t="str">
            <v>CALLE 28 DE JUNIO S/N Y GARCIA MORENO ENTRADA LLANO GRANDE</v>
          </cell>
        </row>
        <row r="1471">
          <cell r="A1471" t="str">
            <v>414486766</v>
          </cell>
          <cell r="B1471">
            <v>486530</v>
          </cell>
          <cell r="C1471" t="str">
            <v>414486766</v>
          </cell>
          <cell r="D1471" t="str">
            <v>FLEXTUENTI</v>
          </cell>
          <cell r="E1471" t="str">
            <v>DESPACHO</v>
          </cell>
          <cell r="F1471" t="str">
            <v>NORMAL</v>
          </cell>
          <cell r="G1471" t="str">
            <v>TF90723</v>
          </cell>
          <cell r="H1471">
            <v>44922</v>
          </cell>
          <cell r="I1471" t="str">
            <v>ENTREGADO</v>
          </cell>
          <cell r="J1471">
            <v>44923</v>
          </cell>
          <cell r="K1471" t="str">
            <v>Ruth Caicedo</v>
          </cell>
          <cell r="L1471" t="str">
            <v>TARQUI  CALLE 18  MANZANA 710 VILLA10 CIUDADEL MARTHA DE  ROLDOS</v>
          </cell>
          <cell r="M1471" t="str">
            <v>0905494217</v>
          </cell>
          <cell r="N1471" t="str">
            <v>0987784510/0963738309</v>
          </cell>
          <cell r="O1471" t="str">
            <v/>
          </cell>
          <cell r="P1471" t="str">
            <v>GUAYAQUIL</v>
          </cell>
          <cell r="Q1471" t="str">
            <v>GUAYAQUIL</v>
          </cell>
          <cell r="R1471" t="str">
            <v>GUAYAS</v>
          </cell>
          <cell r="T1471" t="str">
            <v>ITSACOURIER</v>
          </cell>
          <cell r="U1471" t="str">
            <v>FLEXNETUIO_GYE</v>
          </cell>
          <cell r="V1471">
            <v>1</v>
          </cell>
          <cell r="W1471">
            <v>1</v>
          </cell>
          <cell r="X1471" t="str">
            <v>FLEXNET ECUADOR - FLEXTUENTI</v>
          </cell>
          <cell r="Y1471" t="str">
            <v>CALLE 28 DE JUNIO S/N Y GARCIA MORENO ENTRADA LLANO GRANDE</v>
          </cell>
        </row>
        <row r="1472">
          <cell r="A1472" t="str">
            <v>414486831</v>
          </cell>
          <cell r="B1472">
            <v>486531</v>
          </cell>
          <cell r="C1472" t="str">
            <v>414486831</v>
          </cell>
          <cell r="D1472" t="str">
            <v>FLEXTUENTI</v>
          </cell>
          <cell r="E1472" t="str">
            <v>DESPACHO</v>
          </cell>
          <cell r="F1472" t="str">
            <v>NORMAL</v>
          </cell>
          <cell r="G1472" t="str">
            <v>TF90722</v>
          </cell>
          <cell r="H1472">
            <v>44922</v>
          </cell>
          <cell r="I1472" t="str">
            <v>ENTREGADO</v>
          </cell>
          <cell r="J1472">
            <v>44923</v>
          </cell>
          <cell r="K1472" t="str">
            <v>JAIME ANDRES FLORES GARZON</v>
          </cell>
          <cell r="L1472" t="str">
            <v>TARQUI AV CARLOS PLAZA DANIN  MANZANA M1 VILLA 8  Y PEDRO MENENDEZ GILBERT</v>
          </cell>
          <cell r="M1472" t="str">
            <v>0952514636</v>
          </cell>
          <cell r="N1472" t="str">
            <v>0999769638/0991994925</v>
          </cell>
          <cell r="O1472" t="str">
            <v/>
          </cell>
          <cell r="P1472" t="str">
            <v>GUAYAQUIL</v>
          </cell>
          <cell r="Q1472" t="str">
            <v>GUAYAQUIL</v>
          </cell>
          <cell r="R1472" t="str">
            <v>GUAYAS</v>
          </cell>
          <cell r="T1472" t="str">
            <v>ITSACOURIER</v>
          </cell>
          <cell r="U1472" t="str">
            <v>FLEXNETUIO_GYE</v>
          </cell>
          <cell r="V1472">
            <v>1</v>
          </cell>
          <cell r="W1472">
            <v>1</v>
          </cell>
          <cell r="X1472" t="str">
            <v>FLEXNET ECUADOR - FLEXTUENTI</v>
          </cell>
          <cell r="Y1472" t="str">
            <v>CALLE 28 DE JUNIO S/N Y GARCIA MORENO ENTRADA LLANO GRANDE</v>
          </cell>
        </row>
        <row r="1473">
          <cell r="A1473" t="str">
            <v>414486839</v>
          </cell>
          <cell r="B1473">
            <v>486532</v>
          </cell>
          <cell r="C1473" t="str">
            <v>414486839</v>
          </cell>
          <cell r="D1473" t="str">
            <v>FLEXTUENTI</v>
          </cell>
          <cell r="E1473" t="str">
            <v>DESPACHO</v>
          </cell>
          <cell r="F1473" t="str">
            <v>DERIVADO PICK UP</v>
          </cell>
          <cell r="G1473" t="str">
            <v>031080414486839</v>
          </cell>
          <cell r="H1473">
            <v>44922</v>
          </cell>
          <cell r="I1473" t="str">
            <v>INCIDENCIA</v>
          </cell>
          <cell r="J1473">
            <v>44923</v>
          </cell>
          <cell r="K1473" t="str">
            <v>Paul Salazar</v>
          </cell>
          <cell r="L1473" t="str">
            <v>OFICINA TRAMACO OTAVALO</v>
          </cell>
          <cell r="M1473" t="str">
            <v>1003073010</v>
          </cell>
          <cell r="N1473" t="str">
            <v>0960787500/0960787500</v>
          </cell>
          <cell r="O1473" t="str">
            <v/>
          </cell>
          <cell r="P1473" t="str">
            <v>OTAVALO</v>
          </cell>
          <cell r="Q1473" t="str">
            <v>OTAVALO</v>
          </cell>
          <cell r="R1473" t="str">
            <v>IMBABURA</v>
          </cell>
          <cell r="T1473" t="str">
            <v>TRAMACO</v>
          </cell>
          <cell r="U1473" t="str">
            <v>FLEXNETUIO_PROVINCIA</v>
          </cell>
          <cell r="V1473">
            <v>1</v>
          </cell>
          <cell r="W1473">
            <v>1</v>
          </cell>
          <cell r="X1473" t="str">
            <v>FLEXNET ECUADOR - FLEXTUENTI</v>
          </cell>
          <cell r="Y1473" t="str">
            <v>CALLE 28 DE JUNIO S/N Y GARCIA MORENO ENTRADA LLANO GRANDE</v>
          </cell>
        </row>
        <row r="1474">
          <cell r="A1474" t="str">
            <v>WS414485980</v>
          </cell>
          <cell r="B1474">
            <v>486533</v>
          </cell>
          <cell r="C1474" t="str">
            <v>WS414485980</v>
          </cell>
          <cell r="D1474" t="str">
            <v>FLEXTUENTI</v>
          </cell>
          <cell r="E1474" t="str">
            <v>DESPACHO</v>
          </cell>
          <cell r="F1474" t="str">
            <v>NORMAL</v>
          </cell>
          <cell r="G1474" t="str">
            <v>FT76791</v>
          </cell>
          <cell r="H1474">
            <v>44922</v>
          </cell>
          <cell r="I1474" t="str">
            <v>ENTREGADO</v>
          </cell>
          <cell r="J1474">
            <v>44923</v>
          </cell>
          <cell r="K1474" t="str">
            <v>Mariam Soraya Lopez Gonzalez</v>
          </cell>
          <cell r="L1474" t="str">
            <v>EL CONDADO  SN  AV MACHALA</v>
          </cell>
          <cell r="M1474" t="str">
            <v>1709512253</v>
          </cell>
          <cell r="N1474" t="str">
            <v>0998204659/0998204659</v>
          </cell>
          <cell r="O1474" t="str">
            <v/>
          </cell>
          <cell r="P1474" t="str">
            <v>QUITO</v>
          </cell>
          <cell r="Q1474" t="str">
            <v>QUITO</v>
          </cell>
          <cell r="R1474" t="str">
            <v>PICHINCHA</v>
          </cell>
          <cell r="T1474" t="str">
            <v>ITSACOURIER</v>
          </cell>
          <cell r="U1474" t="str">
            <v>FLEXNETUIO_LOCAL</v>
          </cell>
          <cell r="V1474">
            <v>1</v>
          </cell>
          <cell r="W1474">
            <v>1</v>
          </cell>
          <cell r="X1474" t="str">
            <v>FLEXNET ECUADOR - FLEXTUENTI</v>
          </cell>
          <cell r="Y1474" t="str">
            <v>CALLE 28 DE JUNIO S/N Y GARCIA MORENO ENTRADA LLANO GRANDE</v>
          </cell>
        </row>
        <row r="1475">
          <cell r="A1475" t="str">
            <v>WS414486768</v>
          </cell>
          <cell r="B1475">
            <v>486534</v>
          </cell>
          <cell r="C1475" t="str">
            <v>WS414486768</v>
          </cell>
          <cell r="D1475" t="str">
            <v>FLEXTUENTI</v>
          </cell>
          <cell r="E1475" t="str">
            <v>DESPACHO</v>
          </cell>
          <cell r="F1475" t="str">
            <v>NORMAL</v>
          </cell>
          <cell r="G1475" t="str">
            <v>031080414486768</v>
          </cell>
          <cell r="H1475">
            <v>44922</v>
          </cell>
          <cell r="I1475" t="str">
            <v>ENTREGADO</v>
          </cell>
          <cell r="J1475">
            <v>44923</v>
          </cell>
          <cell r="K1475" t="str">
            <v>Frank Maverink Condoy Jimenez</v>
          </cell>
          <cell r="L1475" t="str">
            <v>LA CONCORDIA CALLE GUAYAS SN  CALLE LOJA</v>
          </cell>
          <cell r="M1475" t="str">
            <v>1729397644</v>
          </cell>
          <cell r="N1475" t="str">
            <v>0985201272/0985201272</v>
          </cell>
          <cell r="O1475" t="str">
            <v/>
          </cell>
          <cell r="P1475" t="str">
            <v>LA CONCORDIA</v>
          </cell>
          <cell r="Q1475" t="str">
            <v>LA CONCORDIA</v>
          </cell>
          <cell r="R1475" t="str">
            <v>ESMERALDAS</v>
          </cell>
          <cell r="T1475" t="str">
            <v>TRAMACO</v>
          </cell>
          <cell r="U1475" t="str">
            <v>FLEXNETUIO_PROVINCIA</v>
          </cell>
          <cell r="V1475">
            <v>1</v>
          </cell>
          <cell r="W1475">
            <v>1</v>
          </cell>
          <cell r="X1475" t="str">
            <v>FLEXNET ECUADOR - FLEXTUENTI</v>
          </cell>
          <cell r="Y1475" t="str">
            <v>CALLE 28 DE JUNIO S/N Y GARCIA MORENO ENTRADA LLANO GRANDE</v>
          </cell>
        </row>
        <row r="1476">
          <cell r="A1476" t="str">
            <v>WS414486832</v>
          </cell>
          <cell r="B1476">
            <v>486535</v>
          </cell>
          <cell r="C1476" t="str">
            <v>WS414486832</v>
          </cell>
          <cell r="D1476" t="str">
            <v>FLEXTUENTI</v>
          </cell>
          <cell r="E1476" t="str">
            <v>DESPACHO</v>
          </cell>
          <cell r="F1476" t="str">
            <v>NORMAL</v>
          </cell>
          <cell r="G1476" t="str">
            <v>031080414486832</v>
          </cell>
          <cell r="H1476">
            <v>44922</v>
          </cell>
          <cell r="I1476" t="str">
            <v>EN_TRANSITO</v>
          </cell>
          <cell r="J1476">
            <v>44922</v>
          </cell>
          <cell r="K1476" t="str">
            <v>Jhon Andres Saltos Cabrera</v>
          </cell>
          <cell r="L1476" t="str">
            <v>LOJA CALLE JOSE SAN MARTIN  683 76 JOSE ARTIGAS</v>
          </cell>
          <cell r="M1476" t="str">
            <v>1104419864</v>
          </cell>
          <cell r="N1476" t="str">
            <v>0982868184/0982868184</v>
          </cell>
          <cell r="O1476" t="str">
            <v/>
          </cell>
          <cell r="P1476" t="str">
            <v>LOJA</v>
          </cell>
          <cell r="Q1476" t="str">
            <v>LOJA</v>
          </cell>
          <cell r="R1476" t="str">
            <v>LOJA</v>
          </cell>
          <cell r="T1476" t="str">
            <v>TRAMACO</v>
          </cell>
          <cell r="U1476" t="str">
            <v>FLEXNETUIO_PROVINCIA</v>
          </cell>
          <cell r="V1476">
            <v>1</v>
          </cell>
          <cell r="W1476">
            <v>1</v>
          </cell>
          <cell r="X1476" t="str">
            <v>FLEXNET ECUADOR - FLEXTUENTI</v>
          </cell>
          <cell r="Y1476" t="str">
            <v>CALLE 28 DE JUNIO S/N Y GARCIA MORENO ENTRADA LLANO GRANDE</v>
          </cell>
        </row>
        <row r="1477">
          <cell r="A1477" t="str">
            <v>414483343</v>
          </cell>
          <cell r="B1477">
            <v>486449</v>
          </cell>
          <cell r="C1477" t="str">
            <v>414483343</v>
          </cell>
          <cell r="D1477" t="str">
            <v>FLEXTUENTI</v>
          </cell>
          <cell r="E1477" t="str">
            <v>DESPACHO</v>
          </cell>
          <cell r="F1477" t="str">
            <v>DERIVADO PICK UP</v>
          </cell>
          <cell r="G1477" t="str">
            <v>031080414483343</v>
          </cell>
          <cell r="H1477">
            <v>44922</v>
          </cell>
          <cell r="I1477" t="str">
            <v>ENTREGADO</v>
          </cell>
          <cell r="J1477">
            <v>44923</v>
          </cell>
          <cell r="K1477" t="str">
            <v>Bladimir Tigmasa</v>
          </cell>
          <cell r="L1477" t="str">
            <v>OFICINA TRAMACO PUJILI</v>
          </cell>
          <cell r="M1477" t="str">
            <v>0503200438</v>
          </cell>
          <cell r="N1477" t="str">
            <v>0962178893/0962178893</v>
          </cell>
          <cell r="O1477" t="str">
            <v/>
          </cell>
          <cell r="P1477" t="str">
            <v>PUJILI</v>
          </cell>
          <cell r="Q1477" t="str">
            <v>PUJILI</v>
          </cell>
          <cell r="R1477" t="str">
            <v>COTOPAXI</v>
          </cell>
          <cell r="T1477" t="str">
            <v>TRAMACO</v>
          </cell>
          <cell r="U1477" t="str">
            <v>FLEXNETUIO_PROVINCIA</v>
          </cell>
          <cell r="V1477">
            <v>1</v>
          </cell>
          <cell r="W1477">
            <v>1</v>
          </cell>
          <cell r="X1477" t="str">
            <v>FLEXNET ECUADOR - FLEXTUENTI</v>
          </cell>
          <cell r="Y1477" t="str">
            <v>CALLE 28 DE JUNIO S/N Y GARCIA MORENO ENTRADA LLANO GRANDE</v>
          </cell>
        </row>
        <row r="1478">
          <cell r="A1478" t="str">
            <v>414483532</v>
          </cell>
          <cell r="B1478">
            <v>486450</v>
          </cell>
          <cell r="C1478" t="str">
            <v>414483532</v>
          </cell>
          <cell r="D1478" t="str">
            <v>FLEXTUENTI</v>
          </cell>
          <cell r="E1478" t="str">
            <v>DESPACHO</v>
          </cell>
          <cell r="F1478" t="str">
            <v>NORMAL</v>
          </cell>
          <cell r="G1478" t="str">
            <v>FT76808</v>
          </cell>
          <cell r="H1478">
            <v>44922</v>
          </cell>
          <cell r="I1478" t="str">
            <v>ENTREGADO</v>
          </cell>
          <cell r="J1478">
            <v>44923</v>
          </cell>
          <cell r="K1478" t="str">
            <v>Celinda Villarreal</v>
          </cell>
          <cell r="L1478" t="str">
            <v>KENNEDY  F SALAZAR N47 230 CAPITAN RAFAEL RAMOS</v>
          </cell>
          <cell r="M1478" t="str">
            <v>0400961538</v>
          </cell>
          <cell r="N1478" t="str">
            <v>0979424670/0999501006</v>
          </cell>
          <cell r="O1478" t="str">
            <v/>
          </cell>
          <cell r="P1478" t="str">
            <v>QUITO</v>
          </cell>
          <cell r="Q1478" t="str">
            <v>QUITO</v>
          </cell>
          <cell r="R1478" t="str">
            <v>PICHINCHA</v>
          </cell>
          <cell r="T1478" t="str">
            <v>ITSACOURIER</v>
          </cell>
          <cell r="U1478" t="str">
            <v>FLEXNETUIO_LOCAL</v>
          </cell>
          <cell r="V1478">
            <v>1</v>
          </cell>
          <cell r="W1478">
            <v>1</v>
          </cell>
          <cell r="X1478" t="str">
            <v>FLEXNET ECUADOR - FLEXTUENTI</v>
          </cell>
          <cell r="Y1478" t="str">
            <v>CALLE 28 DE JUNIO S/N Y GARCIA MORENO ENTRADA LLANO GRANDE</v>
          </cell>
        </row>
        <row r="1479">
          <cell r="A1479" t="str">
            <v>414483587</v>
          </cell>
          <cell r="B1479">
            <v>486451</v>
          </cell>
          <cell r="C1479" t="str">
            <v>414483587</v>
          </cell>
          <cell r="D1479" t="str">
            <v>FLEXTUENTI</v>
          </cell>
          <cell r="E1479" t="str">
            <v>DESPACHO</v>
          </cell>
          <cell r="F1479" t="str">
            <v>NORMAL</v>
          </cell>
          <cell r="G1479" t="str">
            <v>031080414483587</v>
          </cell>
          <cell r="H1479">
            <v>44922</v>
          </cell>
          <cell r="I1479" t="str">
            <v>ENTREGADO</v>
          </cell>
          <cell r="J1479">
            <v>44923</v>
          </cell>
          <cell r="K1479" t="str">
            <v>Catrine Nieves</v>
          </cell>
          <cell r="L1479" t="str">
            <v>NUEVE DE MAYO AV DE LAS  PALMERAS    SN  AV 15VA SUR</v>
          </cell>
          <cell r="M1479" t="str">
            <v>0702656752</v>
          </cell>
          <cell r="N1479" t="str">
            <v>0939273278/0963620875</v>
          </cell>
          <cell r="O1479" t="str">
            <v/>
          </cell>
          <cell r="P1479" t="str">
            <v>MACHALA</v>
          </cell>
          <cell r="Q1479" t="str">
            <v>MACHALA</v>
          </cell>
          <cell r="R1479" t="str">
            <v>EL ORO</v>
          </cell>
          <cell r="T1479" t="str">
            <v>TRAMACO</v>
          </cell>
          <cell r="U1479" t="str">
            <v>FLEXNETUIO_PROVINCIA</v>
          </cell>
          <cell r="V1479">
            <v>1</v>
          </cell>
          <cell r="W1479">
            <v>1</v>
          </cell>
          <cell r="X1479" t="str">
            <v>FLEXNET ECUADOR - FLEXTUENTI</v>
          </cell>
          <cell r="Y1479" t="str">
            <v>CALLE 28 DE JUNIO S/N Y GARCIA MORENO ENTRADA LLANO GRANDE</v>
          </cell>
        </row>
        <row r="1480">
          <cell r="A1480" t="str">
            <v>WS414472841</v>
          </cell>
          <cell r="B1480">
            <v>486452</v>
          </cell>
          <cell r="C1480" t="str">
            <v>WS414472841</v>
          </cell>
          <cell r="D1480" t="str">
            <v>FLEXTUENTI</v>
          </cell>
          <cell r="E1480" t="str">
            <v>DESPACHO</v>
          </cell>
          <cell r="F1480" t="str">
            <v>NORMAL</v>
          </cell>
          <cell r="G1480" t="str">
            <v>FT76790</v>
          </cell>
          <cell r="H1480">
            <v>44922</v>
          </cell>
          <cell r="I1480" t="str">
            <v>INCIDENCIA</v>
          </cell>
          <cell r="J1480">
            <v>44923</v>
          </cell>
          <cell r="K1480" t="str">
            <v>Matias Guerrero</v>
          </cell>
          <cell r="L1480" t="str">
            <v>PUENGASI  CALLE FRANCISCO DE VICTORIA S2 195 CARLOS POLIT</v>
          </cell>
          <cell r="M1480" t="str">
            <v>1712295839</v>
          </cell>
          <cell r="N1480" t="str">
            <v>02607320/0984415333</v>
          </cell>
          <cell r="O1480" t="str">
            <v/>
          </cell>
          <cell r="P1480" t="str">
            <v>QUITO</v>
          </cell>
          <cell r="Q1480" t="str">
            <v>QUITO</v>
          </cell>
          <cell r="R1480" t="str">
            <v>PICHINCHA</v>
          </cell>
          <cell r="T1480" t="str">
            <v>FLEXTRANS UIO</v>
          </cell>
          <cell r="U1480" t="str">
            <v>FLEXNETUIO_LOCAL</v>
          </cell>
          <cell r="V1480">
            <v>1</v>
          </cell>
          <cell r="W1480">
            <v>1</v>
          </cell>
          <cell r="X1480" t="str">
            <v>FLEXNET ECUADOR - FLEXTUENTI</v>
          </cell>
          <cell r="Y1480" t="str">
            <v>CALLE 28 DE JUNIO S/N Y GARCIA MORENO ENTRADA LLANO GRANDE</v>
          </cell>
        </row>
        <row r="1481">
          <cell r="A1481" t="str">
            <v>WS414473039</v>
          </cell>
          <cell r="B1481">
            <v>486453</v>
          </cell>
          <cell r="C1481" t="str">
            <v>WS414473039</v>
          </cell>
          <cell r="D1481" t="str">
            <v>FLEXTUENTI</v>
          </cell>
          <cell r="E1481" t="str">
            <v>DESPACHO</v>
          </cell>
          <cell r="F1481" t="str">
            <v>NORMAL</v>
          </cell>
          <cell r="G1481" t="str">
            <v>FT76792</v>
          </cell>
          <cell r="H1481">
            <v>44922</v>
          </cell>
          <cell r="I1481" t="str">
            <v>ENTREGADO</v>
          </cell>
          <cell r="J1481">
            <v>44923</v>
          </cell>
          <cell r="K1481" t="str">
            <v>Desiree Haun</v>
          </cell>
          <cell r="L1481" t="str">
            <v>CUMBAYA  CALLE  DPTO 6 PISO 6  MIGUEL ANGEL</v>
          </cell>
          <cell r="M1481" t="str">
            <v>1758974693</v>
          </cell>
          <cell r="N1481" t="str">
            <v>0960687908/0960687908</v>
          </cell>
          <cell r="O1481" t="str">
            <v/>
          </cell>
          <cell r="P1481" t="str">
            <v>QUITO</v>
          </cell>
          <cell r="Q1481" t="str">
            <v>QUITO</v>
          </cell>
          <cell r="R1481" t="str">
            <v>PICHINCHA</v>
          </cell>
          <cell r="T1481" t="str">
            <v>FLEXTRANS UIO</v>
          </cell>
          <cell r="U1481" t="str">
            <v>FLEXNETUIO_LOCAL</v>
          </cell>
          <cell r="V1481">
            <v>1</v>
          </cell>
          <cell r="W1481">
            <v>1</v>
          </cell>
          <cell r="X1481" t="str">
            <v>FLEXNET ECUADOR - FLEXTUENTI</v>
          </cell>
          <cell r="Y1481" t="str">
            <v>CALLE 28 DE JUNIO S/N Y GARCIA MORENO ENTRADA LLANO GRANDE</v>
          </cell>
        </row>
        <row r="1482">
          <cell r="A1482" t="str">
            <v>WS414473240</v>
          </cell>
          <cell r="B1482">
            <v>486454</v>
          </cell>
          <cell r="C1482" t="str">
            <v>WS414473240</v>
          </cell>
          <cell r="D1482" t="str">
            <v>FLEXTUENTI</v>
          </cell>
          <cell r="E1482" t="str">
            <v>DESPACHO</v>
          </cell>
          <cell r="F1482" t="str">
            <v>NORMAL</v>
          </cell>
          <cell r="G1482" t="str">
            <v>TF90721</v>
          </cell>
          <cell r="H1482">
            <v>44922</v>
          </cell>
          <cell r="I1482" t="str">
            <v>ENTREGADO</v>
          </cell>
          <cell r="J1482">
            <v>44923</v>
          </cell>
          <cell r="K1482" t="str">
            <v>Felipe Moncayo</v>
          </cell>
          <cell r="L1482" t="str">
            <v>FEBRES CORDERO  GRAL CALICUCHIMA 4413 AVENIDA 29</v>
          </cell>
          <cell r="M1482" t="str">
            <v>0931543524</v>
          </cell>
          <cell r="N1482" t="str">
            <v>0979587425/0979587425</v>
          </cell>
          <cell r="O1482" t="str">
            <v/>
          </cell>
          <cell r="P1482" t="str">
            <v>GUAYAQUIL</v>
          </cell>
          <cell r="Q1482" t="str">
            <v>GUAYAQUIL</v>
          </cell>
          <cell r="R1482" t="str">
            <v>GUAYAS</v>
          </cell>
          <cell r="T1482" t="str">
            <v>ITSACOURIER</v>
          </cell>
          <cell r="U1482" t="str">
            <v>FLEXNETUIO_GYE</v>
          </cell>
          <cell r="V1482">
            <v>1</v>
          </cell>
          <cell r="W1482">
            <v>1</v>
          </cell>
          <cell r="X1482" t="str">
            <v>FLEXNET ECUADOR - FLEXTUENTI</v>
          </cell>
          <cell r="Y1482" t="str">
            <v>CALLE 28 DE JUNIO S/N Y GARCIA MORENO ENTRADA LLANO GRANDE</v>
          </cell>
        </row>
        <row r="1483">
          <cell r="A1483" t="str">
            <v>WS414473316</v>
          </cell>
          <cell r="B1483">
            <v>486455</v>
          </cell>
          <cell r="C1483" t="str">
            <v>WS414473316</v>
          </cell>
          <cell r="D1483" t="str">
            <v>FLEXTUENTI</v>
          </cell>
          <cell r="E1483" t="str">
            <v>DESPACHO</v>
          </cell>
          <cell r="F1483" t="str">
            <v>NORMAL</v>
          </cell>
          <cell r="G1483" t="str">
            <v>031080414473316</v>
          </cell>
          <cell r="H1483">
            <v>44922</v>
          </cell>
          <cell r="I1483" t="str">
            <v>ENTREGADO</v>
          </cell>
          <cell r="J1483">
            <v>44923</v>
          </cell>
          <cell r="K1483" t="str">
            <v>Eric Adrian guerra laina</v>
          </cell>
          <cell r="L1483" t="str">
            <v>CAMILO PONCE (LR) CALLE CUSTODIO SANCHEZ  SN  ENTRE CALLES BARREIRO Y RICAURTE</v>
          </cell>
          <cell r="M1483" t="str">
            <v>1207102763</v>
          </cell>
          <cell r="N1483" t="str">
            <v>0979200791/0979200791</v>
          </cell>
          <cell r="O1483" t="str">
            <v/>
          </cell>
          <cell r="P1483" t="str">
            <v>BABAHOYO</v>
          </cell>
          <cell r="Q1483" t="str">
            <v>BABAHOYO</v>
          </cell>
          <cell r="R1483" t="str">
            <v>LOS RIOS</v>
          </cell>
          <cell r="S1483" t="str">
            <v>BABAHOYO - LA VIRGINIA</v>
          </cell>
          <cell r="T1483" t="str">
            <v>TRAMACO</v>
          </cell>
          <cell r="U1483" t="str">
            <v>FLEXNETUIO_PROVINCIA</v>
          </cell>
          <cell r="V1483">
            <v>1</v>
          </cell>
          <cell r="W1483">
            <v>1</v>
          </cell>
          <cell r="X1483" t="str">
            <v>FLEXNET ECUADOR - FLEXTUENTI</v>
          </cell>
          <cell r="Y1483" t="str">
            <v>CALLE 28 DE JUNIO S/N Y GARCIA MORENO ENTRADA LLANO GRANDE</v>
          </cell>
        </row>
        <row r="1484">
          <cell r="A1484" t="str">
            <v>WS414482823</v>
          </cell>
          <cell r="B1484">
            <v>486456</v>
          </cell>
          <cell r="C1484" t="str">
            <v>WS414482823</v>
          </cell>
          <cell r="D1484" t="str">
            <v>FLEXTUENTI</v>
          </cell>
          <cell r="E1484" t="str">
            <v>DESPACHO</v>
          </cell>
          <cell r="F1484" t="str">
            <v>NORMAL</v>
          </cell>
          <cell r="G1484" t="str">
            <v>031080414482823</v>
          </cell>
          <cell r="H1484">
            <v>44922</v>
          </cell>
          <cell r="I1484" t="str">
            <v>DEVOLUCION_EN_PROCESO</v>
          </cell>
          <cell r="J1484">
            <v>44923</v>
          </cell>
          <cell r="K1484" t="str">
            <v>Cristian Javier Oviedo Perugachi</v>
          </cell>
          <cell r="L1484" t="str">
            <v>SAN ANTONIO CALLE LOS LAURELES  SN  ARALLANES</v>
          </cell>
          <cell r="M1484" t="str">
            <v>1003452032</v>
          </cell>
          <cell r="N1484" t="str">
            <v>0964100598/0964100598</v>
          </cell>
          <cell r="O1484" t="str">
            <v/>
          </cell>
          <cell r="P1484" t="str">
            <v>IBARRA</v>
          </cell>
          <cell r="Q1484" t="str">
            <v>IBARRA</v>
          </cell>
          <cell r="R1484" t="str">
            <v>IMBABURA</v>
          </cell>
          <cell r="T1484" t="str">
            <v>TRAMACO</v>
          </cell>
          <cell r="U1484" t="str">
            <v>FLEXNETUIO_PROVINCIA</v>
          </cell>
          <cell r="V1484">
            <v>1</v>
          </cell>
          <cell r="W1484">
            <v>1</v>
          </cell>
          <cell r="X1484" t="str">
            <v>FLEXNET ECUADOR - FLEXTUENTI</v>
          </cell>
          <cell r="Y1484" t="str">
            <v>CALLE 28 DE JUNIO S/N Y GARCIA MORENO ENTRADA LLANO GRANDE</v>
          </cell>
        </row>
        <row r="1485">
          <cell r="A1485" t="str">
            <v>414473425</v>
          </cell>
          <cell r="B1485">
            <v>486457</v>
          </cell>
          <cell r="C1485" t="str">
            <v>414473425</v>
          </cell>
          <cell r="D1485" t="str">
            <v>FLEXTUENTI</v>
          </cell>
          <cell r="E1485" t="str">
            <v>DESPACHO</v>
          </cell>
          <cell r="F1485" t="str">
            <v>NORMAL</v>
          </cell>
          <cell r="G1485" t="str">
            <v>031080414473425</v>
          </cell>
          <cell r="H1485">
            <v>44922</v>
          </cell>
          <cell r="I1485" t="str">
            <v>INCIDENCIA</v>
          </cell>
          <cell r="J1485">
            <v>44923</v>
          </cell>
          <cell r="K1485" t="str">
            <v>Yanila Daza Delgado</v>
          </cell>
          <cell r="L1485" t="str">
            <v>ESMERALDAS AV ELOY ALFARO SN ENTRE CALLE ROCAFUERTE Y CALLE JUAN MONTALVO</v>
          </cell>
          <cell r="M1485" t="str">
            <v>0801956772</v>
          </cell>
          <cell r="N1485" t="str">
            <v>0984856390/0963112215</v>
          </cell>
          <cell r="O1485" t="str">
            <v/>
          </cell>
          <cell r="P1485" t="str">
            <v>ESMERALDAS</v>
          </cell>
          <cell r="Q1485" t="str">
            <v>ESMERALDAS</v>
          </cell>
          <cell r="R1485" t="str">
            <v>ESMERALDAS</v>
          </cell>
          <cell r="T1485" t="str">
            <v>TRAMACO</v>
          </cell>
          <cell r="U1485" t="str">
            <v>FLEXNETUIO_PROVINCIA</v>
          </cell>
          <cell r="V1485">
            <v>1</v>
          </cell>
          <cell r="W1485">
            <v>1</v>
          </cell>
          <cell r="X1485" t="str">
            <v>FLEXNET ECUADOR - FLEXTUENTI</v>
          </cell>
          <cell r="Y1485" t="str">
            <v>CALLE 28 DE JUNIO S/N Y GARCIA MORENO ENTRADA LLANO GRANDE</v>
          </cell>
        </row>
        <row r="1486">
          <cell r="A1486" t="str">
            <v>414473477</v>
          </cell>
          <cell r="B1486">
            <v>486458</v>
          </cell>
          <cell r="C1486" t="str">
            <v>414473477</v>
          </cell>
          <cell r="D1486" t="str">
            <v>FLEXTUENTI</v>
          </cell>
          <cell r="E1486" t="str">
            <v>DESPACHO</v>
          </cell>
          <cell r="F1486" t="str">
            <v>NORMAL</v>
          </cell>
          <cell r="G1486" t="str">
            <v>031080414473477</v>
          </cell>
          <cell r="H1486">
            <v>44922</v>
          </cell>
          <cell r="I1486" t="str">
            <v>ENTREGADO</v>
          </cell>
          <cell r="J1486">
            <v>44923</v>
          </cell>
          <cell r="K1486" t="str">
            <v>Jordan Jose Parraga Ortiz</v>
          </cell>
          <cell r="L1486" t="str">
            <v>TONSUPA VIA PRINCIPAL SN  CALLE 2</v>
          </cell>
          <cell r="M1486" t="str">
            <v>0850028119</v>
          </cell>
          <cell r="N1486" t="str">
            <v>0960438821/0960438821</v>
          </cell>
          <cell r="O1486" t="str">
            <v/>
          </cell>
          <cell r="P1486" t="str">
            <v>ATACAMES</v>
          </cell>
          <cell r="Q1486" t="str">
            <v>ATACAMES</v>
          </cell>
          <cell r="R1486" t="str">
            <v>ESMERALDAS</v>
          </cell>
          <cell r="S1486" t="str">
            <v>SUA (CAB. EN LA BOCANA) - TONCHIGUE - SAME</v>
          </cell>
          <cell r="T1486" t="str">
            <v>TRAMACO</v>
          </cell>
          <cell r="U1486" t="str">
            <v>FLEXNETUIO_PROVINCIA</v>
          </cell>
          <cell r="V1486">
            <v>1</v>
          </cell>
          <cell r="W1486">
            <v>1</v>
          </cell>
          <cell r="X1486" t="str">
            <v>FLEXNET ECUADOR - FLEXTUENTI</v>
          </cell>
          <cell r="Y1486" t="str">
            <v>CALLE 28 DE JUNIO S/N Y GARCIA MORENO ENTRADA LLANO GRANDE</v>
          </cell>
        </row>
        <row r="1487">
          <cell r="A1487" t="str">
            <v>414473482</v>
          </cell>
          <cell r="B1487">
            <v>486459</v>
          </cell>
          <cell r="C1487" t="str">
            <v>414473482</v>
          </cell>
          <cell r="D1487" t="str">
            <v>FLEXTUENTI</v>
          </cell>
          <cell r="E1487" t="str">
            <v>DESPACHO</v>
          </cell>
          <cell r="F1487" t="str">
            <v>NORMAL</v>
          </cell>
          <cell r="G1487" t="str">
            <v>TF90738</v>
          </cell>
          <cell r="H1487">
            <v>44922</v>
          </cell>
          <cell r="I1487" t="str">
            <v>ENTREGADO</v>
          </cell>
          <cell r="J1487">
            <v>44923</v>
          </cell>
          <cell r="K1487" t="str">
            <v>Marielena Macias</v>
          </cell>
          <cell r="L1487" t="str">
            <v>TARQUI URBANIZACION VICTORIA DEL RIO  MZ 2912 VILLA 12 AV AUTOPISTA NARCIASA DE JESUS</v>
          </cell>
          <cell r="M1487" t="str">
            <v>1204429219</v>
          </cell>
          <cell r="N1487" t="str">
            <v>0978837927/0984783196</v>
          </cell>
          <cell r="O1487" t="str">
            <v/>
          </cell>
          <cell r="P1487" t="str">
            <v>GUAYAQUIL</v>
          </cell>
          <cell r="Q1487" t="str">
            <v>GUAYAQUIL</v>
          </cell>
          <cell r="R1487" t="str">
            <v>GUAYAS</v>
          </cell>
          <cell r="T1487" t="str">
            <v>ITSACOURIER</v>
          </cell>
          <cell r="U1487" t="str">
            <v>FLEXNETUIO_GYE</v>
          </cell>
          <cell r="V1487">
            <v>1</v>
          </cell>
          <cell r="W1487">
            <v>1</v>
          </cell>
          <cell r="X1487" t="str">
            <v>FLEXNET ECUADOR - FLEXTUENTI</v>
          </cell>
          <cell r="Y1487" t="str">
            <v>CALLE 28 DE JUNIO S/N Y GARCIA MORENO ENTRADA LLANO GRANDE</v>
          </cell>
        </row>
        <row r="1488">
          <cell r="A1488" t="str">
            <v>414473490</v>
          </cell>
          <cell r="B1488">
            <v>486460</v>
          </cell>
          <cell r="C1488" t="str">
            <v>414473490</v>
          </cell>
          <cell r="D1488" t="str">
            <v>FLEXTUENTI</v>
          </cell>
          <cell r="E1488" t="str">
            <v>DESPACHO</v>
          </cell>
          <cell r="F1488" t="str">
            <v>NORMAL</v>
          </cell>
          <cell r="G1488" t="str">
            <v>FT76907</v>
          </cell>
          <cell r="H1488">
            <v>44922</v>
          </cell>
          <cell r="I1488" t="str">
            <v>HABILITADO_RUTEO</v>
          </cell>
          <cell r="J1488">
            <v>44923</v>
          </cell>
          <cell r="K1488" t="str">
            <v>NORA BRICENO</v>
          </cell>
          <cell r="L1488" t="str">
            <v>COTOCOLLAO CALLE AGUA CLARA OE3  317 LAS LAGUNAS</v>
          </cell>
          <cell r="M1488" t="str">
            <v>1711071744</v>
          </cell>
          <cell r="N1488" t="str">
            <v>0983138353/0963203691</v>
          </cell>
          <cell r="P1488" t="str">
            <v>QUITO</v>
          </cell>
          <cell r="Q1488" t="str">
            <v>QUITO</v>
          </cell>
          <cell r="R1488" t="str">
            <v>PICHINCHA</v>
          </cell>
          <cell r="T1488" t="str">
            <v>ITSACOURIER</v>
          </cell>
          <cell r="U1488" t="str">
            <v>FLEXNETUIO_PROVINCIA</v>
          </cell>
          <cell r="V1488">
            <v>1</v>
          </cell>
          <cell r="W1488">
            <v>1</v>
          </cell>
          <cell r="X1488" t="str">
            <v>FLEXNET ECUADOR - FLEXTUENTI</v>
          </cell>
          <cell r="Y1488" t="str">
            <v>CALLE 28 DE JUNIO S/N Y GARCIA MORENO ENTRADA LLANO GRANDE</v>
          </cell>
        </row>
        <row r="1489">
          <cell r="A1489" t="str">
            <v>414473569</v>
          </cell>
          <cell r="B1489">
            <v>486461</v>
          </cell>
          <cell r="C1489" t="str">
            <v>414473569</v>
          </cell>
          <cell r="D1489" t="str">
            <v>FLEXTUENTI</v>
          </cell>
          <cell r="E1489" t="str">
            <v>DESPACHO</v>
          </cell>
          <cell r="F1489" t="str">
            <v>NORMAL</v>
          </cell>
          <cell r="G1489" t="str">
            <v>TF90737</v>
          </cell>
          <cell r="H1489">
            <v>44922</v>
          </cell>
          <cell r="I1489" t="str">
            <v>INCIDENCIA</v>
          </cell>
          <cell r="J1489">
            <v>44923</v>
          </cell>
          <cell r="K1489" t="str">
            <v>Freddy Aguilar</v>
          </cell>
          <cell r="L1489" t="str">
            <v>GARCIA MORENO  CALLE CARCHI 3807 CALLE EL ORO</v>
          </cell>
          <cell r="M1489" t="str">
            <v>0920742764</v>
          </cell>
          <cell r="N1489" t="str">
            <v>0962838933/0991028117</v>
          </cell>
          <cell r="O1489" t="str">
            <v/>
          </cell>
          <cell r="P1489" t="str">
            <v>GUAYAQUIL</v>
          </cell>
          <cell r="Q1489" t="str">
            <v>GUAYAQUIL</v>
          </cell>
          <cell r="R1489" t="str">
            <v>GUAYAS</v>
          </cell>
          <cell r="T1489" t="str">
            <v>ITSACOURIER</v>
          </cell>
          <cell r="U1489" t="str">
            <v>FLEXNETUIO_GYE</v>
          </cell>
          <cell r="V1489">
            <v>1</v>
          </cell>
          <cell r="W1489">
            <v>1</v>
          </cell>
          <cell r="X1489" t="str">
            <v>FLEXNET ECUADOR - FLEXTUENTI</v>
          </cell>
          <cell r="Y1489" t="str">
            <v>CALLE 28 DE JUNIO S/N Y GARCIA MORENO ENTRADA LLANO GRANDE</v>
          </cell>
        </row>
        <row r="1490">
          <cell r="A1490" t="str">
            <v>414473632</v>
          </cell>
          <cell r="B1490">
            <v>486462</v>
          </cell>
          <cell r="C1490" t="str">
            <v>414473632</v>
          </cell>
          <cell r="D1490" t="str">
            <v>FLEXTUENTI</v>
          </cell>
          <cell r="E1490" t="str">
            <v>DESPACHO</v>
          </cell>
          <cell r="F1490" t="str">
            <v>NORMAL</v>
          </cell>
          <cell r="G1490" t="str">
            <v>FT76788</v>
          </cell>
          <cell r="H1490">
            <v>44922</v>
          </cell>
          <cell r="I1490" t="str">
            <v>ENTREGADO</v>
          </cell>
          <cell r="J1490">
            <v>44923</v>
          </cell>
          <cell r="K1490" t="str">
            <v>Eliana Gualpa</v>
          </cell>
          <cell r="L1490" t="str">
            <v>SANGOLQUI  CHILLANES  SN   INES  GANGOTENA</v>
          </cell>
          <cell r="M1490" t="str">
            <v>1722294392</v>
          </cell>
          <cell r="N1490" t="str">
            <v>0999010340/0995653055</v>
          </cell>
          <cell r="O1490" t="str">
            <v/>
          </cell>
          <cell r="P1490" t="str">
            <v>RUMIÑAHUI</v>
          </cell>
          <cell r="Q1490" t="str">
            <v>RUMIÑAHUI</v>
          </cell>
          <cell r="R1490" t="str">
            <v>PICHINCHA</v>
          </cell>
          <cell r="T1490" t="str">
            <v>FLEXTRANS UIO</v>
          </cell>
          <cell r="U1490" t="str">
            <v>FLEXNETUIO_LOCAL</v>
          </cell>
          <cell r="V1490">
            <v>1</v>
          </cell>
          <cell r="W1490">
            <v>1</v>
          </cell>
          <cell r="X1490" t="str">
            <v>FLEXNET ECUADOR - FLEXTUENTI</v>
          </cell>
          <cell r="Y1490" t="str">
            <v>CALLE 28 DE JUNIO S/N Y GARCIA MORENO ENTRADA LLANO GRANDE</v>
          </cell>
        </row>
        <row r="1491">
          <cell r="A1491" t="str">
            <v>414473633</v>
          </cell>
          <cell r="B1491">
            <v>486463</v>
          </cell>
          <cell r="C1491" t="str">
            <v>414473633</v>
          </cell>
          <cell r="D1491" t="str">
            <v>FLEXTUENTI</v>
          </cell>
          <cell r="E1491" t="str">
            <v>DESPACHO</v>
          </cell>
          <cell r="F1491" t="str">
            <v>NORMAL</v>
          </cell>
          <cell r="G1491" t="str">
            <v>TF90736</v>
          </cell>
          <cell r="H1491">
            <v>44922</v>
          </cell>
          <cell r="I1491" t="str">
            <v>ENTREGADO</v>
          </cell>
          <cell r="J1491">
            <v>44923</v>
          </cell>
          <cell r="K1491" t="str">
            <v>Winter Duenas</v>
          </cell>
          <cell r="L1491" t="str">
            <v>TARQUI CALLE BENITO JUAREZ   118 GONZALO ZALDUMBIDE</v>
          </cell>
          <cell r="M1491" t="str">
            <v>1303758641</v>
          </cell>
          <cell r="N1491" t="str">
            <v>0959146318/0963307512</v>
          </cell>
          <cell r="O1491" t="str">
            <v/>
          </cell>
          <cell r="P1491" t="str">
            <v>GUAYAQUIL</v>
          </cell>
          <cell r="Q1491" t="str">
            <v>GUAYAQUIL</v>
          </cell>
          <cell r="R1491" t="str">
            <v>GUAYAS</v>
          </cell>
          <cell r="T1491" t="str">
            <v>ITSACOURIER</v>
          </cell>
          <cell r="U1491" t="str">
            <v>FLEXNETUIO_GYE</v>
          </cell>
          <cell r="V1491">
            <v>1</v>
          </cell>
          <cell r="W1491">
            <v>1</v>
          </cell>
          <cell r="X1491" t="str">
            <v>FLEXNET ECUADOR - FLEXTUENTI</v>
          </cell>
          <cell r="Y1491" t="str">
            <v>CALLE 28 DE JUNIO S/N Y GARCIA MORENO ENTRADA LLANO GRANDE</v>
          </cell>
        </row>
        <row r="1492">
          <cell r="A1492" t="str">
            <v>414473650</v>
          </cell>
          <cell r="B1492">
            <v>486464</v>
          </cell>
          <cell r="C1492" t="str">
            <v>414473650</v>
          </cell>
          <cell r="D1492" t="str">
            <v>FLEXTUENTI</v>
          </cell>
          <cell r="E1492" t="str">
            <v>DESPACHO</v>
          </cell>
          <cell r="F1492" t="str">
            <v>NORMAL</v>
          </cell>
          <cell r="G1492" t="str">
            <v>031080414473650</v>
          </cell>
          <cell r="H1492">
            <v>44922</v>
          </cell>
          <cell r="I1492" t="str">
            <v>INCIDENCIA</v>
          </cell>
          <cell r="J1492">
            <v>44923</v>
          </cell>
          <cell r="K1492" t="str">
            <v>Alexander Garcia</v>
          </cell>
          <cell r="L1492" t="str">
            <v>ANDRES DE VERA  CALLE PRIMERO DE JUNIO MZ A VILLA 35  CALLE 8</v>
          </cell>
          <cell r="M1492" t="str">
            <v>1315508158</v>
          </cell>
          <cell r="N1492" t="str">
            <v>0991834063/0959954232</v>
          </cell>
          <cell r="O1492" t="str">
            <v/>
          </cell>
          <cell r="P1492" t="str">
            <v>PORTOVIEJO</v>
          </cell>
          <cell r="Q1492" t="str">
            <v>PORTOVIEJO</v>
          </cell>
          <cell r="R1492" t="str">
            <v>MANABI</v>
          </cell>
          <cell r="T1492" t="str">
            <v>TRAMACO</v>
          </cell>
          <cell r="U1492" t="str">
            <v>FLEXNETUIO_PROVINCIA</v>
          </cell>
          <cell r="V1492">
            <v>1</v>
          </cell>
          <cell r="W1492">
            <v>1</v>
          </cell>
          <cell r="X1492" t="str">
            <v>FLEXNET ECUADOR - FLEXTUENTI</v>
          </cell>
          <cell r="Y1492" t="str">
            <v>CALLE 28 DE JUNIO S/N Y GARCIA MORENO ENTRADA LLANO GRANDE</v>
          </cell>
        </row>
        <row r="1493">
          <cell r="A1493" t="str">
            <v>414484204</v>
          </cell>
          <cell r="B1493">
            <v>486465</v>
          </cell>
          <cell r="C1493" t="str">
            <v>414484204</v>
          </cell>
          <cell r="D1493" t="str">
            <v>FLEXTUENTI</v>
          </cell>
          <cell r="E1493" t="str">
            <v>DESPACHO</v>
          </cell>
          <cell r="F1493" t="str">
            <v>NORMAL</v>
          </cell>
          <cell r="G1493" t="str">
            <v>FT76807</v>
          </cell>
          <cell r="H1493">
            <v>44922</v>
          </cell>
          <cell r="I1493" t="str">
            <v>ENTREGADO</v>
          </cell>
          <cell r="J1493">
            <v>44923</v>
          </cell>
          <cell r="K1493" t="str">
            <v>Ruben Molina</v>
          </cell>
          <cell r="L1493" t="str">
            <v>COTOCOLLAO  CALLE DESTACAMENTO PANUPALI OE4  106 ENTRE CALLE CHUQUISACA DE CALLE DE LOS MOLLES</v>
          </cell>
          <cell r="M1493" t="str">
            <v>1705581658</v>
          </cell>
          <cell r="N1493" t="str">
            <v>0987562267/0984042444</v>
          </cell>
          <cell r="O1493" t="str">
            <v/>
          </cell>
          <cell r="P1493" t="str">
            <v>QUITO</v>
          </cell>
          <cell r="Q1493" t="str">
            <v>QUITO</v>
          </cell>
          <cell r="R1493" t="str">
            <v>PICHINCHA</v>
          </cell>
          <cell r="T1493" t="str">
            <v>ITSACOURIER</v>
          </cell>
          <cell r="U1493" t="str">
            <v>FLEXNETUIO_LOCAL</v>
          </cell>
          <cell r="V1493">
            <v>1</v>
          </cell>
          <cell r="W1493">
            <v>1</v>
          </cell>
          <cell r="X1493" t="str">
            <v>FLEXNET ECUADOR - FLEXTUENTI</v>
          </cell>
          <cell r="Y1493" t="str">
            <v>CALLE 28 DE JUNIO S/N Y GARCIA MORENO ENTRADA LLANO GRANDE</v>
          </cell>
        </row>
        <row r="1494">
          <cell r="A1494" t="str">
            <v>414484258</v>
          </cell>
          <cell r="B1494">
            <v>486466</v>
          </cell>
          <cell r="C1494" t="str">
            <v>414484258</v>
          </cell>
          <cell r="D1494" t="str">
            <v>FLEXTUENTI</v>
          </cell>
          <cell r="E1494" t="str">
            <v>DESPACHO</v>
          </cell>
          <cell r="F1494" t="str">
            <v>NORMAL</v>
          </cell>
          <cell r="G1494" t="str">
            <v>FT76806</v>
          </cell>
          <cell r="H1494">
            <v>44922</v>
          </cell>
          <cell r="I1494" t="str">
            <v>ENTREGADO</v>
          </cell>
          <cell r="J1494">
            <v>44923</v>
          </cell>
          <cell r="K1494" t="str">
            <v>Joel Sebastian Ochoa Torres</v>
          </cell>
          <cell r="L1494" t="str">
            <v>QUITUMBE CALLE FABIAN VAZQUEZ  S35  181 MIGUEL ANGEL CAZARES</v>
          </cell>
          <cell r="M1494" t="str">
            <v>1726418427</v>
          </cell>
          <cell r="N1494" t="str">
            <v>0962634203/0984292370</v>
          </cell>
          <cell r="O1494" t="str">
            <v/>
          </cell>
          <cell r="P1494" t="str">
            <v>QUITO</v>
          </cell>
          <cell r="Q1494" t="str">
            <v>QUITO</v>
          </cell>
          <cell r="R1494" t="str">
            <v>PICHINCHA</v>
          </cell>
          <cell r="T1494" t="str">
            <v>ITSACOURIER</v>
          </cell>
          <cell r="U1494" t="str">
            <v>FLEXNETUIO_LOCAL</v>
          </cell>
          <cell r="V1494">
            <v>1</v>
          </cell>
          <cell r="W1494">
            <v>1</v>
          </cell>
          <cell r="X1494" t="str">
            <v>FLEXNET ECUADOR - FLEXTUENTI</v>
          </cell>
          <cell r="Y1494" t="str">
            <v>CALLE 28 DE JUNIO S/N Y GARCIA MORENO ENTRADA LLANO GRANDE</v>
          </cell>
        </row>
        <row r="1495">
          <cell r="A1495" t="str">
            <v>414484467</v>
          </cell>
          <cell r="B1495">
            <v>486467</v>
          </cell>
          <cell r="C1495" t="str">
            <v>414484467</v>
          </cell>
          <cell r="D1495" t="str">
            <v>FLEXTUENTI</v>
          </cell>
          <cell r="E1495" t="str">
            <v>DESPACHO</v>
          </cell>
          <cell r="F1495" t="str">
            <v>NORMAL</v>
          </cell>
          <cell r="G1495" t="str">
            <v>TF90729</v>
          </cell>
          <cell r="H1495">
            <v>44922</v>
          </cell>
          <cell r="I1495" t="str">
            <v>EN_TRANSITO</v>
          </cell>
          <cell r="J1495">
            <v>44923</v>
          </cell>
          <cell r="K1495" t="str">
            <v>Claudia Alejandra Carrera Mariscal</v>
          </cell>
          <cell r="L1495" t="str">
            <v>XIMENA  LOS ESTEROS MANZANA 9A VILLA24  2 PASAJE 1A</v>
          </cell>
          <cell r="M1495" t="str">
            <v>0926657917</v>
          </cell>
          <cell r="N1495" t="str">
            <v>0991316363/0995290763</v>
          </cell>
          <cell r="O1495" t="str">
            <v/>
          </cell>
          <cell r="P1495" t="str">
            <v>GUAYAQUIL</v>
          </cell>
          <cell r="Q1495" t="str">
            <v>GUAYAQUIL</v>
          </cell>
          <cell r="R1495" t="str">
            <v>GUAYAS</v>
          </cell>
          <cell r="T1495" t="str">
            <v>ITSACOURIER</v>
          </cell>
          <cell r="U1495" t="str">
            <v>FLEXNETUIO_GYE</v>
          </cell>
          <cell r="V1495">
            <v>1</v>
          </cell>
          <cell r="W1495">
            <v>1</v>
          </cell>
          <cell r="X1495" t="str">
            <v>FLEXNET ECUADOR - FLEXTUENTI</v>
          </cell>
          <cell r="Y1495" t="str">
            <v>CALLE 28 DE JUNIO S/N Y GARCIA MORENO ENTRADA LLANO GRANDE</v>
          </cell>
        </row>
        <row r="1496">
          <cell r="A1496" t="str">
            <v>414484513</v>
          </cell>
          <cell r="B1496">
            <v>486468</v>
          </cell>
          <cell r="C1496" t="str">
            <v>414484513</v>
          </cell>
          <cell r="D1496" t="str">
            <v>FLEXTUENTI</v>
          </cell>
          <cell r="E1496" t="str">
            <v>DESPACHO</v>
          </cell>
          <cell r="F1496" t="str">
            <v>NORMAL</v>
          </cell>
          <cell r="G1496" t="str">
            <v>031080414484513</v>
          </cell>
          <cell r="H1496">
            <v>44922</v>
          </cell>
          <cell r="I1496" t="str">
            <v>EN_TRANSITO</v>
          </cell>
          <cell r="J1496">
            <v>44922</v>
          </cell>
          <cell r="K1496" t="str">
            <v>Andres Torres</v>
          </cell>
          <cell r="L1496" t="str">
            <v>BOMBOLI AV LOS COLONOS EL BUA  SN  AV LOS COLONES</v>
          </cell>
          <cell r="M1496" t="str">
            <v>2300859101</v>
          </cell>
          <cell r="N1496" t="str">
            <v>0963209334/0963819420</v>
          </cell>
          <cell r="O1496" t="str">
            <v/>
          </cell>
          <cell r="P1496" t="str">
            <v>SANTO DOMINGO</v>
          </cell>
          <cell r="Q1496" t="str">
            <v>SANTO DOMINGO</v>
          </cell>
          <cell r="R1496" t="str">
            <v>SANTO DOMINGO DE LOS TSACHILAS</v>
          </cell>
          <cell r="T1496" t="str">
            <v>TRAMACO</v>
          </cell>
          <cell r="U1496" t="str">
            <v>FLEXNETUIO_PROVINCIA</v>
          </cell>
          <cell r="V1496">
            <v>1</v>
          </cell>
          <cell r="W1496">
            <v>1</v>
          </cell>
          <cell r="X1496" t="str">
            <v>FLEXNET ECUADOR - FLEXTUENTI</v>
          </cell>
          <cell r="Y1496" t="str">
            <v>CALLE 28 DE JUNIO S/N Y GARCIA MORENO ENTRADA LLANO GRANDE</v>
          </cell>
        </row>
        <row r="1497">
          <cell r="A1497" t="str">
            <v>414484514</v>
          </cell>
          <cell r="B1497">
            <v>486469</v>
          </cell>
          <cell r="C1497" t="str">
            <v>414484514</v>
          </cell>
          <cell r="D1497" t="str">
            <v>FLEXTUENTI</v>
          </cell>
          <cell r="E1497" t="str">
            <v>DESPACHO</v>
          </cell>
          <cell r="F1497" t="str">
            <v>NORMAL</v>
          </cell>
          <cell r="G1497" t="str">
            <v>031080414484514</v>
          </cell>
          <cell r="H1497">
            <v>44922</v>
          </cell>
          <cell r="I1497" t="str">
            <v>ENTREGADO</v>
          </cell>
          <cell r="J1497">
            <v>44923</v>
          </cell>
          <cell r="K1497" t="str">
            <v>Jessenia Galarza</v>
          </cell>
          <cell r="L1497" t="str">
            <v>SAN JUAN  ENQRIQUE  CASA 4  HUMBERTO MOREIRA</v>
          </cell>
          <cell r="M1497" t="str">
            <v>1206152538</v>
          </cell>
          <cell r="N1497" t="str">
            <v>0982858502/0991992866</v>
          </cell>
          <cell r="O1497" t="str">
            <v/>
          </cell>
          <cell r="P1497" t="str">
            <v>PUEBLOVIEJO</v>
          </cell>
          <cell r="Q1497" t="str">
            <v>PUEBLOVIEJO</v>
          </cell>
          <cell r="R1497" t="str">
            <v>LOS RIOS</v>
          </cell>
          <cell r="T1497" t="str">
            <v>TRAMACO</v>
          </cell>
          <cell r="U1497" t="str">
            <v>FLEXNETUIO_PROVINCIA</v>
          </cell>
          <cell r="V1497">
            <v>1</v>
          </cell>
          <cell r="W1497">
            <v>1</v>
          </cell>
          <cell r="X1497" t="str">
            <v>FLEXNET ECUADOR - FLEXTUENTI</v>
          </cell>
          <cell r="Y1497" t="str">
            <v>CALLE 28 DE JUNIO S/N Y GARCIA MORENO ENTRADA LLANO GRANDE</v>
          </cell>
        </row>
        <row r="1498">
          <cell r="A1498" t="str">
            <v>414484605</v>
          </cell>
          <cell r="B1498">
            <v>486470</v>
          </cell>
          <cell r="C1498" t="str">
            <v>414484605</v>
          </cell>
          <cell r="D1498" t="str">
            <v>FLEXTUENTI</v>
          </cell>
          <cell r="E1498" t="str">
            <v>DESPACHO</v>
          </cell>
          <cell r="F1498" t="str">
            <v>NORMAL</v>
          </cell>
          <cell r="G1498" t="str">
            <v>031080414484605</v>
          </cell>
          <cell r="H1498">
            <v>44922</v>
          </cell>
          <cell r="I1498" t="str">
            <v>ENTREGADO</v>
          </cell>
          <cell r="J1498">
            <v>44923</v>
          </cell>
          <cell r="K1498" t="str">
            <v>William Puga</v>
          </cell>
          <cell r="L1498" t="str">
            <v>SAGRARIO  CALLE VIRGINIA PEREZ  SN  DR MARCO NICOLALDE</v>
          </cell>
          <cell r="M1498" t="str">
            <v>0503782898</v>
          </cell>
          <cell r="N1498" t="str">
            <v>0983723490/0983723490</v>
          </cell>
          <cell r="O1498" t="str">
            <v/>
          </cell>
          <cell r="P1498" t="str">
            <v>IBARRA</v>
          </cell>
          <cell r="Q1498" t="str">
            <v>IBARRA</v>
          </cell>
          <cell r="R1498" t="str">
            <v>IMBABURA</v>
          </cell>
          <cell r="T1498" t="str">
            <v>TRAMACO</v>
          </cell>
          <cell r="U1498" t="str">
            <v>FLEXNETUIO_PROVINCIA</v>
          </cell>
          <cell r="V1498">
            <v>1</v>
          </cell>
          <cell r="W1498">
            <v>1</v>
          </cell>
          <cell r="X1498" t="str">
            <v>FLEXNET ECUADOR - FLEXTUENTI</v>
          </cell>
          <cell r="Y1498" t="str">
            <v>CALLE 28 DE JUNIO S/N Y GARCIA MORENO ENTRADA LLANO GRANDE</v>
          </cell>
        </row>
        <row r="1499">
          <cell r="A1499" t="str">
            <v>WS414473642</v>
          </cell>
          <cell r="B1499">
            <v>486471</v>
          </cell>
          <cell r="C1499" t="str">
            <v>WS414473642</v>
          </cell>
          <cell r="D1499" t="str">
            <v>FLEXTUENTI</v>
          </cell>
          <cell r="E1499" t="str">
            <v>DESPACHO</v>
          </cell>
          <cell r="F1499" t="str">
            <v>NORMAL</v>
          </cell>
          <cell r="G1499" t="str">
            <v>031080414473642</v>
          </cell>
          <cell r="H1499">
            <v>44922</v>
          </cell>
          <cell r="I1499" t="str">
            <v>ENTREGADO</v>
          </cell>
          <cell r="J1499">
            <v>44923</v>
          </cell>
          <cell r="K1499" t="str">
            <v>Bryan Alejandro Colcha Flores</v>
          </cell>
          <cell r="L1499" t="str">
            <v>LIZARZABURO CALLE PANAMERICANA   SN CONDOR MIRADOR</v>
          </cell>
          <cell r="M1499" t="str">
            <v>0604295261</v>
          </cell>
          <cell r="N1499" t="str">
            <v>0985647590/0985647590</v>
          </cell>
          <cell r="O1499" t="str">
            <v/>
          </cell>
          <cell r="P1499" t="str">
            <v>RIOBAMBA</v>
          </cell>
          <cell r="Q1499" t="str">
            <v>RIOBAMBA</v>
          </cell>
          <cell r="R1499" t="str">
            <v>CHIMBORAZO</v>
          </cell>
          <cell r="T1499" t="str">
            <v>TRAMACO</v>
          </cell>
          <cell r="U1499" t="str">
            <v>FLEXNETUIO_PROVINCIA</v>
          </cell>
          <cell r="V1499">
            <v>1</v>
          </cell>
          <cell r="W1499">
            <v>1</v>
          </cell>
          <cell r="X1499" t="str">
            <v>FLEXNET ECUADOR - FLEXTUENTI</v>
          </cell>
          <cell r="Y1499" t="str">
            <v>CALLE 28 DE JUNIO S/N Y GARCIA MORENO ENTRADA LLANO GRANDE</v>
          </cell>
        </row>
        <row r="1500">
          <cell r="A1500" t="str">
            <v>414473653</v>
          </cell>
          <cell r="B1500">
            <v>486472</v>
          </cell>
          <cell r="C1500" t="str">
            <v>414473653</v>
          </cell>
          <cell r="D1500" t="str">
            <v>FLEXTUENTI</v>
          </cell>
          <cell r="E1500" t="str">
            <v>DESPACHO</v>
          </cell>
          <cell r="F1500" t="str">
            <v>NORMAL</v>
          </cell>
          <cell r="G1500" t="str">
            <v>FT76822</v>
          </cell>
          <cell r="H1500">
            <v>44922</v>
          </cell>
          <cell r="I1500" t="str">
            <v>HABILITADO_RUTEO</v>
          </cell>
          <cell r="J1500">
            <v>44923</v>
          </cell>
          <cell r="K1500" t="str">
            <v>Martha Paredes</v>
          </cell>
          <cell r="L1500" t="str">
            <v>ZAMBIZA   AMBATO 1440 MEJIA</v>
          </cell>
          <cell r="M1500" t="str">
            <v>1714339031</v>
          </cell>
          <cell r="N1500" t="str">
            <v>0995180137/0987702101</v>
          </cell>
          <cell r="O1500" t="str">
            <v/>
          </cell>
          <cell r="P1500" t="str">
            <v>QUITO</v>
          </cell>
          <cell r="Q1500" t="str">
            <v>QUITO</v>
          </cell>
          <cell r="R1500" t="str">
            <v>PICHINCHA</v>
          </cell>
          <cell r="T1500" t="str">
            <v>FLEXTRANS UIO</v>
          </cell>
          <cell r="U1500" t="str">
            <v>FLEXNETUIO_LOCAL</v>
          </cell>
          <cell r="V1500">
            <v>1</v>
          </cell>
          <cell r="W1500">
            <v>1</v>
          </cell>
          <cell r="X1500" t="str">
            <v>FLEXNET ECUADOR - FLEXTUENTI</v>
          </cell>
          <cell r="Y1500" t="str">
            <v>CALLE 28 DE JUNIO S/N Y GARCIA MORENO ENTRADA LLANO GRANDE</v>
          </cell>
        </row>
        <row r="1501">
          <cell r="A1501" t="str">
            <v>414473698</v>
          </cell>
          <cell r="B1501">
            <v>486473</v>
          </cell>
          <cell r="C1501" t="str">
            <v>414473698</v>
          </cell>
          <cell r="D1501" t="str">
            <v>FLEXTUENTI</v>
          </cell>
          <cell r="E1501" t="str">
            <v>DESPACHO</v>
          </cell>
          <cell r="F1501" t="str">
            <v>DERIVADO PICK UP</v>
          </cell>
          <cell r="G1501" t="str">
            <v>031080414473698</v>
          </cell>
          <cell r="H1501">
            <v>44922</v>
          </cell>
          <cell r="I1501" t="str">
            <v>INCIDENCIA</v>
          </cell>
          <cell r="J1501">
            <v>44923</v>
          </cell>
          <cell r="K1501" t="str">
            <v>Dolores Esperanza Yaguachi Sanchez</v>
          </cell>
          <cell r="L1501" t="str">
            <v>OFICINA TRAMACO PUNTO DE ATENCION SANTO DOMINGO</v>
          </cell>
          <cell r="M1501" t="str">
            <v>1103056006</v>
          </cell>
          <cell r="N1501" t="str">
            <v>0960549246/0996526908</v>
          </cell>
          <cell r="O1501" t="str">
            <v/>
          </cell>
          <cell r="P1501" t="str">
            <v>SANTO DOMINGO</v>
          </cell>
          <cell r="Q1501" t="str">
            <v>SANTO DOMINGO</v>
          </cell>
          <cell r="R1501" t="str">
            <v>SANTO DOMINGO DE LOS TSACHILAS</v>
          </cell>
          <cell r="T1501" t="str">
            <v>TRAMACO</v>
          </cell>
          <cell r="U1501" t="str">
            <v>FLEXNETUIO_PROVINCIA</v>
          </cell>
          <cell r="V1501">
            <v>1</v>
          </cell>
          <cell r="W1501">
            <v>1</v>
          </cell>
          <cell r="X1501" t="str">
            <v>FLEXNET ECUADOR - FLEXTUENTI</v>
          </cell>
          <cell r="Y1501" t="str">
            <v>CALLE 28 DE JUNIO S/N Y GARCIA MORENO ENTRADA LLANO GRANDE</v>
          </cell>
        </row>
        <row r="1502">
          <cell r="A1502" t="str">
            <v>414473699</v>
          </cell>
          <cell r="B1502">
            <v>486474</v>
          </cell>
          <cell r="C1502" t="str">
            <v>414473699</v>
          </cell>
          <cell r="D1502" t="str">
            <v>FLEXTUENTI</v>
          </cell>
          <cell r="E1502" t="str">
            <v>DESPACHO</v>
          </cell>
          <cell r="F1502" t="str">
            <v>NORMAL</v>
          </cell>
          <cell r="G1502" t="str">
            <v>031080414473699</v>
          </cell>
          <cell r="H1502">
            <v>44922</v>
          </cell>
          <cell r="I1502" t="str">
            <v>ENTREGADO</v>
          </cell>
          <cell r="J1502">
            <v>44923</v>
          </cell>
          <cell r="K1502" t="str">
            <v>Patricio Gomez</v>
          </cell>
          <cell r="L1502" t="str">
            <v>JORDAN  VIA OTAVALO SELVA ALEGRE SN C 5</v>
          </cell>
          <cell r="M1502" t="str">
            <v>1719791236</v>
          </cell>
          <cell r="N1502" t="str">
            <v>0987199377/0985687320</v>
          </cell>
          <cell r="O1502" t="str">
            <v/>
          </cell>
          <cell r="P1502" t="str">
            <v>OTAVALO</v>
          </cell>
          <cell r="Q1502" t="str">
            <v>OTAVALO</v>
          </cell>
          <cell r="R1502" t="str">
            <v>IMBABURA</v>
          </cell>
          <cell r="T1502" t="str">
            <v>TRAMACO</v>
          </cell>
          <cell r="U1502" t="str">
            <v>FLEXNETUIO_PROVINCIA</v>
          </cell>
          <cell r="V1502">
            <v>1</v>
          </cell>
          <cell r="W1502">
            <v>1</v>
          </cell>
          <cell r="X1502" t="str">
            <v>FLEXNET ECUADOR - FLEXTUENTI</v>
          </cell>
          <cell r="Y1502" t="str">
            <v>CALLE 28 DE JUNIO S/N Y GARCIA MORENO ENTRADA LLANO GRANDE</v>
          </cell>
        </row>
        <row r="1503">
          <cell r="A1503" t="str">
            <v>414473705</v>
          </cell>
          <cell r="B1503">
            <v>486475</v>
          </cell>
          <cell r="C1503" t="str">
            <v>414473705</v>
          </cell>
          <cell r="D1503" t="str">
            <v>FLEXTUENTI</v>
          </cell>
          <cell r="E1503" t="str">
            <v>DESPACHO</v>
          </cell>
          <cell r="F1503" t="str">
            <v>NORMAL</v>
          </cell>
          <cell r="G1503" t="str">
            <v>FT76821</v>
          </cell>
          <cell r="H1503">
            <v>44922</v>
          </cell>
          <cell r="I1503" t="str">
            <v>ENTREGADO</v>
          </cell>
          <cell r="J1503">
            <v>44923</v>
          </cell>
          <cell r="K1503" t="str">
            <v>Rita Zapata</v>
          </cell>
          <cell r="L1503" t="str">
            <v>CALDERON  CALLE  GARCIA MORENO  N4 399 CALLE 28 DE JUNIO</v>
          </cell>
          <cell r="M1503" t="str">
            <v>1708826472</v>
          </cell>
          <cell r="N1503" t="str">
            <v>0960892220/0980433732</v>
          </cell>
          <cell r="O1503" t="str">
            <v/>
          </cell>
          <cell r="P1503" t="str">
            <v>QUITO</v>
          </cell>
          <cell r="Q1503" t="str">
            <v>QUITO</v>
          </cell>
          <cell r="R1503" t="str">
            <v>PICHINCHA</v>
          </cell>
          <cell r="T1503" t="str">
            <v>ITSACOURIER</v>
          </cell>
          <cell r="U1503" t="str">
            <v>FLEXNETUIO_LOCAL</v>
          </cell>
          <cell r="V1503">
            <v>1</v>
          </cell>
          <cell r="W1503">
            <v>1</v>
          </cell>
          <cell r="X1503" t="str">
            <v>FLEXNET ECUADOR - FLEXTUENTI</v>
          </cell>
          <cell r="Y1503" t="str">
            <v>CALLE 28 DE JUNIO S/N Y GARCIA MORENO ENTRADA LLANO GRANDE</v>
          </cell>
        </row>
        <row r="1504">
          <cell r="A1504" t="str">
            <v>414473744</v>
          </cell>
          <cell r="B1504">
            <v>486476</v>
          </cell>
          <cell r="C1504" t="str">
            <v>414473744</v>
          </cell>
          <cell r="D1504" t="str">
            <v>FLEXTUENTI</v>
          </cell>
          <cell r="E1504" t="str">
            <v>DESPACHO</v>
          </cell>
          <cell r="F1504" t="str">
            <v>NORMAL</v>
          </cell>
          <cell r="G1504" t="str">
            <v>TF90735</v>
          </cell>
          <cell r="H1504">
            <v>44922</v>
          </cell>
          <cell r="I1504" t="str">
            <v>ENTREGADO</v>
          </cell>
          <cell r="J1504">
            <v>44923</v>
          </cell>
          <cell r="K1504" t="str">
            <v>Jose Ponton</v>
          </cell>
          <cell r="L1504" t="str">
            <v>FEBRES CORDERO  AV DEL BOMBERO SN AV 54 SO</v>
          </cell>
          <cell r="M1504" t="str">
            <v>0930332358</v>
          </cell>
          <cell r="N1504" t="str">
            <v>0960800695/0960423623</v>
          </cell>
          <cell r="O1504" t="str">
            <v/>
          </cell>
          <cell r="P1504" t="str">
            <v>GUAYAQUIL</v>
          </cell>
          <cell r="Q1504" t="str">
            <v>GUAYAQUIL</v>
          </cell>
          <cell r="R1504" t="str">
            <v>GUAYAS</v>
          </cell>
          <cell r="T1504" t="str">
            <v>ITSACOURIER</v>
          </cell>
          <cell r="U1504" t="str">
            <v>FLEXNETUIO_GYE</v>
          </cell>
          <cell r="V1504">
            <v>1</v>
          </cell>
          <cell r="W1504">
            <v>1</v>
          </cell>
          <cell r="X1504" t="str">
            <v>FLEXNET ECUADOR - FLEXTUENTI</v>
          </cell>
          <cell r="Y1504" t="str">
            <v>CALLE 28 DE JUNIO S/N Y GARCIA MORENO ENTRADA LLANO GRANDE</v>
          </cell>
        </row>
        <row r="1505">
          <cell r="A1505" t="str">
            <v>414473808</v>
          </cell>
          <cell r="B1505">
            <v>486477</v>
          </cell>
          <cell r="C1505" t="str">
            <v>414473808</v>
          </cell>
          <cell r="D1505" t="str">
            <v>FLEXTUENTI</v>
          </cell>
          <cell r="E1505" t="str">
            <v>DESPACHO</v>
          </cell>
          <cell r="F1505" t="str">
            <v>NORMAL</v>
          </cell>
          <cell r="G1505" t="str">
            <v>031080414473808</v>
          </cell>
          <cell r="H1505">
            <v>44922</v>
          </cell>
          <cell r="I1505" t="str">
            <v>ENTREGADO</v>
          </cell>
          <cell r="J1505">
            <v>44923</v>
          </cell>
          <cell r="K1505" t="str">
            <v>Jhon jairo Micolta Quinonez</v>
          </cell>
          <cell r="L1505" t="str">
            <v>EL RECREO (GY) COOP UNA SOLA FUERZA  MZ B17 SL15  SN</v>
          </cell>
          <cell r="M1505" t="str">
            <v>0950606699</v>
          </cell>
          <cell r="N1505" t="str">
            <v>0988131199/0969305306</v>
          </cell>
          <cell r="O1505" t="str">
            <v/>
          </cell>
          <cell r="P1505" t="str">
            <v>DURAN</v>
          </cell>
          <cell r="Q1505" t="str">
            <v>DURAN</v>
          </cell>
          <cell r="R1505" t="str">
            <v>GUAYAS</v>
          </cell>
          <cell r="T1505" t="str">
            <v>TRAMACO</v>
          </cell>
          <cell r="U1505" t="str">
            <v>FLEXNETUIO_GYE</v>
          </cell>
          <cell r="V1505">
            <v>1</v>
          </cell>
          <cell r="W1505">
            <v>1</v>
          </cell>
          <cell r="X1505" t="str">
            <v>FLEXNET ECUADOR - FLEXTUENTI</v>
          </cell>
          <cell r="Y1505" t="str">
            <v>CALLE 28 DE JUNIO S/N Y GARCIA MORENO ENTRADA LLANO GRANDE</v>
          </cell>
        </row>
        <row r="1506">
          <cell r="A1506" t="str">
            <v>414473809</v>
          </cell>
          <cell r="B1506">
            <v>486478</v>
          </cell>
          <cell r="C1506" t="str">
            <v>414473809</v>
          </cell>
          <cell r="D1506" t="str">
            <v>FLEXTUENTI</v>
          </cell>
          <cell r="E1506" t="str">
            <v>DESPACHO</v>
          </cell>
          <cell r="F1506" t="str">
            <v>NORMAL</v>
          </cell>
          <cell r="G1506" t="str">
            <v>TF90734</v>
          </cell>
          <cell r="H1506">
            <v>44922</v>
          </cell>
          <cell r="I1506" t="str">
            <v>ENTREGADO</v>
          </cell>
          <cell r="J1506">
            <v>44923</v>
          </cell>
          <cell r="K1506" t="str">
            <v>Luiggi Valdiviezo</v>
          </cell>
          <cell r="L1506" t="str">
            <v>TARQUI (GY) AV FRANCISCO DE ORELLANA MZ66 V51  1ER PASAJE 1 NE</v>
          </cell>
          <cell r="M1506" t="str">
            <v>0951652577</v>
          </cell>
          <cell r="N1506" t="str">
            <v>0982372585/0963206097</v>
          </cell>
          <cell r="O1506" t="str">
            <v/>
          </cell>
          <cell r="P1506" t="str">
            <v>GUAYAQUIL</v>
          </cell>
          <cell r="Q1506" t="str">
            <v>GUAYAQUIL</v>
          </cell>
          <cell r="R1506" t="str">
            <v>GUAYAS</v>
          </cell>
          <cell r="T1506" t="str">
            <v>ITSACOURIER</v>
          </cell>
          <cell r="U1506" t="str">
            <v>FLEXNETUIO_GYE</v>
          </cell>
          <cell r="V1506">
            <v>1</v>
          </cell>
          <cell r="W1506">
            <v>1</v>
          </cell>
          <cell r="X1506" t="str">
            <v>FLEXNET ECUADOR - FLEXTUENTI</v>
          </cell>
          <cell r="Y1506" t="str">
            <v>CALLE 28 DE JUNIO S/N Y GARCIA MORENO ENTRADA LLANO GRANDE</v>
          </cell>
        </row>
        <row r="1507">
          <cell r="A1507" t="str">
            <v>414473814</v>
          </cell>
          <cell r="B1507">
            <v>486479</v>
          </cell>
          <cell r="C1507" t="str">
            <v>414473814</v>
          </cell>
          <cell r="D1507" t="str">
            <v>FLEXTUENTI</v>
          </cell>
          <cell r="E1507" t="str">
            <v>DESPACHO</v>
          </cell>
          <cell r="F1507" t="str">
            <v>NORMAL</v>
          </cell>
          <cell r="G1507" t="str">
            <v>031080414473814</v>
          </cell>
          <cell r="H1507">
            <v>44922</v>
          </cell>
          <cell r="I1507" t="str">
            <v>ENTREGADO</v>
          </cell>
          <cell r="J1507">
            <v>44923</v>
          </cell>
          <cell r="K1507" t="str">
            <v>Patricia Rosado</v>
          </cell>
          <cell r="L1507" t="str">
            <v>ELOY ALFARO  AV JOCAY SN  AV RIO ESMERALDA</v>
          </cell>
          <cell r="M1507" t="str">
            <v>1350724504</v>
          </cell>
          <cell r="N1507" t="str">
            <v>0998512444/0963498326</v>
          </cell>
          <cell r="O1507" t="str">
            <v/>
          </cell>
          <cell r="P1507" t="str">
            <v>MANTA</v>
          </cell>
          <cell r="Q1507" t="str">
            <v>MANTA</v>
          </cell>
          <cell r="R1507" t="str">
            <v>MANABI</v>
          </cell>
          <cell r="T1507" t="str">
            <v>TRAMACO</v>
          </cell>
          <cell r="U1507" t="str">
            <v>FLEXNETUIO_PROVINCIA</v>
          </cell>
          <cell r="V1507">
            <v>1</v>
          </cell>
          <cell r="W1507">
            <v>1</v>
          </cell>
          <cell r="X1507" t="str">
            <v>FLEXNET ECUADOR - FLEXTUENTI</v>
          </cell>
          <cell r="Y1507" t="str">
            <v>CALLE 28 DE JUNIO S/N Y GARCIA MORENO ENTRADA LLANO GRANDE</v>
          </cell>
        </row>
        <row r="1508">
          <cell r="A1508" t="str">
            <v>414473835</v>
          </cell>
          <cell r="B1508">
            <v>486480</v>
          </cell>
          <cell r="C1508" t="str">
            <v>414473835</v>
          </cell>
          <cell r="D1508" t="str">
            <v>FLEXTUENTI</v>
          </cell>
          <cell r="E1508" t="str">
            <v>DESPACHO</v>
          </cell>
          <cell r="F1508" t="str">
            <v>DERIVADO PICK UP</v>
          </cell>
          <cell r="G1508" t="str">
            <v>031080414473835</v>
          </cell>
          <cell r="H1508">
            <v>44922</v>
          </cell>
          <cell r="I1508" t="str">
            <v>ENTREGADO</v>
          </cell>
          <cell r="J1508">
            <v>44923</v>
          </cell>
          <cell r="K1508" t="str">
            <v>ALFONSO EMILIANO AVELLAN BAILON</v>
          </cell>
          <cell r="L1508" t="str">
            <v>OFICINA TRAMACO CALCETA</v>
          </cell>
          <cell r="M1508" t="str">
            <v>1310479272</v>
          </cell>
          <cell r="N1508" t="str">
            <v>0964167064/0993949407</v>
          </cell>
          <cell r="P1508" t="str">
            <v>BOLIVAR (MANABI)</v>
          </cell>
          <cell r="Q1508" t="str">
            <v>BOLIVAR (MANABI)</v>
          </cell>
          <cell r="R1508" t="str">
            <v>MANABI</v>
          </cell>
          <cell r="T1508" t="str">
            <v>TRAMACO</v>
          </cell>
          <cell r="U1508" t="str">
            <v>FLEXNETUIO_PROVINCIA</v>
          </cell>
          <cell r="V1508">
            <v>1</v>
          </cell>
          <cell r="W1508">
            <v>1</v>
          </cell>
          <cell r="X1508" t="str">
            <v>FLEXNET ECUADOR - FLEXTUENTI</v>
          </cell>
          <cell r="Y1508" t="str">
            <v>CALLE 28 DE JUNIO S/N Y GARCIA MORENO ENTRADA LLANO GRANDE</v>
          </cell>
        </row>
        <row r="1509">
          <cell r="A1509" t="str">
            <v>414484842</v>
          </cell>
          <cell r="B1509">
            <v>486481</v>
          </cell>
          <cell r="C1509" t="str">
            <v>414484842</v>
          </cell>
          <cell r="D1509" t="str">
            <v>FLEXTUENTI</v>
          </cell>
          <cell r="E1509" t="str">
            <v>DESPACHO</v>
          </cell>
          <cell r="F1509" t="str">
            <v>NORMAL</v>
          </cell>
          <cell r="G1509" t="str">
            <v>FT76805</v>
          </cell>
          <cell r="H1509">
            <v>44922</v>
          </cell>
          <cell r="I1509" t="str">
            <v>ENTREGADO</v>
          </cell>
          <cell r="J1509">
            <v>44923</v>
          </cell>
          <cell r="K1509" t="str">
            <v>Amparo Raquel Martinez Armendariz</v>
          </cell>
          <cell r="L1509" t="str">
            <v>JIPIJAPA   AV GASPAR DE VILLAROEL SN AV 6 DE DICIEMBRE</v>
          </cell>
          <cell r="M1509" t="str">
            <v>1717982514</v>
          </cell>
          <cell r="N1509" t="str">
            <v>0963146222/0998424272</v>
          </cell>
          <cell r="O1509" t="str">
            <v/>
          </cell>
          <cell r="P1509" t="str">
            <v>QUITO</v>
          </cell>
          <cell r="Q1509" t="str">
            <v>QUITO</v>
          </cell>
          <cell r="R1509" t="str">
            <v>PICHINCHA</v>
          </cell>
          <cell r="T1509" t="str">
            <v>ITSACOURIER</v>
          </cell>
          <cell r="U1509" t="str">
            <v>FLEXNETUIO_LOCAL</v>
          </cell>
          <cell r="V1509">
            <v>1</v>
          </cell>
          <cell r="W1509">
            <v>1</v>
          </cell>
          <cell r="X1509" t="str">
            <v>FLEXNET ECUADOR - FLEXTUENTI</v>
          </cell>
          <cell r="Y1509" t="str">
            <v>CALLE 28 DE JUNIO S/N Y GARCIA MORENO ENTRADA LLANO GRANDE</v>
          </cell>
        </row>
        <row r="1510">
          <cell r="A1510" t="str">
            <v>414484890</v>
          </cell>
          <cell r="B1510">
            <v>486482</v>
          </cell>
          <cell r="C1510" t="str">
            <v>414484890</v>
          </cell>
          <cell r="D1510" t="str">
            <v>FLEXTUENTI</v>
          </cell>
          <cell r="E1510" t="str">
            <v>DESPACHO</v>
          </cell>
          <cell r="F1510" t="str">
            <v>NORMAL</v>
          </cell>
          <cell r="G1510" t="str">
            <v>IC4046</v>
          </cell>
          <cell r="H1510">
            <v>44922</v>
          </cell>
          <cell r="I1510" t="str">
            <v>ENTREGADO</v>
          </cell>
          <cell r="J1510">
            <v>44923</v>
          </cell>
          <cell r="K1510" t="str">
            <v>Jorge Constante</v>
          </cell>
          <cell r="L1510" t="str">
            <v>YANUNCAY AV FELIPE SEGUNDO SN CIRCUNVALACION SUR</v>
          </cell>
          <cell r="M1510" t="str">
            <v>2400064842</v>
          </cell>
          <cell r="N1510" t="str">
            <v>0988169046/0939562254</v>
          </cell>
          <cell r="O1510" t="str">
            <v/>
          </cell>
          <cell r="P1510" t="str">
            <v>CUENCA</v>
          </cell>
          <cell r="Q1510" t="str">
            <v>CUENCA</v>
          </cell>
          <cell r="R1510" t="str">
            <v>AZUAY</v>
          </cell>
          <cell r="T1510" t="str">
            <v>ITSACOURIER</v>
          </cell>
          <cell r="U1510" t="str">
            <v>FLEXNETUIO_PROVINCIA</v>
          </cell>
          <cell r="V1510">
            <v>1</v>
          </cell>
          <cell r="W1510">
            <v>1</v>
          </cell>
          <cell r="X1510" t="str">
            <v>FLEXNET ECUADOR - FLEXTUENTI</v>
          </cell>
          <cell r="Y1510" t="str">
            <v>CALLE 28 DE JUNIO S/N Y GARCIA MORENO ENTRADA LLANO GRANDE</v>
          </cell>
        </row>
        <row r="1511">
          <cell r="A1511" t="str">
            <v>414484891</v>
          </cell>
          <cell r="B1511">
            <v>486483</v>
          </cell>
          <cell r="C1511" t="str">
            <v>414484891</v>
          </cell>
          <cell r="D1511" t="str">
            <v>FLEXTUENTI</v>
          </cell>
          <cell r="E1511" t="str">
            <v>DESPACHO</v>
          </cell>
          <cell r="F1511" t="str">
            <v>NORMAL</v>
          </cell>
          <cell r="G1511" t="str">
            <v>FT76804</v>
          </cell>
          <cell r="H1511">
            <v>44922</v>
          </cell>
          <cell r="I1511" t="str">
            <v>ENTREGADO</v>
          </cell>
          <cell r="J1511">
            <v>44923</v>
          </cell>
          <cell r="K1511" t="str">
            <v>Marcos Paredes</v>
          </cell>
          <cell r="L1511" t="str">
            <v>COCHAPAMBA  CALLE JOAQUIN CALDERON N52 31  CALLE ANTONIO ROMAN</v>
          </cell>
          <cell r="M1511" t="str">
            <v>1712993797</v>
          </cell>
          <cell r="N1511" t="str">
            <v>0994684445/0999258262</v>
          </cell>
          <cell r="O1511" t="str">
            <v/>
          </cell>
          <cell r="P1511" t="str">
            <v>QUITO</v>
          </cell>
          <cell r="Q1511" t="str">
            <v>QUITO</v>
          </cell>
          <cell r="R1511" t="str">
            <v>PICHINCHA</v>
          </cell>
          <cell r="U1511" t="str">
            <v>FLEXNETUIO_LOCAL</v>
          </cell>
          <cell r="V1511">
            <v>1</v>
          </cell>
          <cell r="W1511">
            <v>1</v>
          </cell>
          <cell r="X1511" t="str">
            <v>FLEXNET ECUADOR - FLEXTUENTI</v>
          </cell>
          <cell r="Y1511" t="str">
            <v>CALLE 28 DE JUNIO S/N Y GARCIA MORENO ENTRADA LLANO GRANDE</v>
          </cell>
        </row>
        <row r="1512">
          <cell r="A1512" t="str">
            <v>414485065</v>
          </cell>
          <cell r="B1512">
            <v>486484</v>
          </cell>
          <cell r="C1512" t="str">
            <v>414485065</v>
          </cell>
          <cell r="D1512" t="str">
            <v>FLEXTUENTI</v>
          </cell>
          <cell r="E1512" t="str">
            <v>DESPACHO</v>
          </cell>
          <cell r="F1512" t="str">
            <v>NORMAL</v>
          </cell>
          <cell r="G1512" t="str">
            <v>031080414485065</v>
          </cell>
          <cell r="H1512">
            <v>44922</v>
          </cell>
          <cell r="I1512" t="str">
            <v>ENTREGADO</v>
          </cell>
          <cell r="J1512">
            <v>44923</v>
          </cell>
          <cell r="K1512" t="str">
            <v>Melissa Valentina Barreiro Alcivar</v>
          </cell>
          <cell r="L1512" t="str">
            <v>JUNIN CALLE BENITO PINARGOTE SN  ENTRE AV 10 DE AGOSTO Y AV 8 DE NOVIEMBRE</v>
          </cell>
          <cell r="M1512" t="str">
            <v>1316808508</v>
          </cell>
          <cell r="N1512" t="str">
            <v>0984676683/0985800640</v>
          </cell>
          <cell r="O1512" t="str">
            <v/>
          </cell>
          <cell r="P1512" t="str">
            <v>JUNIN</v>
          </cell>
          <cell r="Q1512" t="str">
            <v>JUNIN</v>
          </cell>
          <cell r="R1512" t="str">
            <v>MANABI</v>
          </cell>
          <cell r="T1512" t="str">
            <v>TRAMACO</v>
          </cell>
          <cell r="U1512" t="str">
            <v>FLEXNETUIO_PROVINCIA</v>
          </cell>
          <cell r="V1512">
            <v>1</v>
          </cell>
          <cell r="W1512">
            <v>1</v>
          </cell>
          <cell r="X1512" t="str">
            <v>FLEXNET ECUADOR - FLEXTUENTI</v>
          </cell>
          <cell r="Y1512" t="str">
            <v>CALLE 28 DE JUNIO S/N Y GARCIA MORENO ENTRADA LLANO GRANDE</v>
          </cell>
        </row>
        <row r="1513">
          <cell r="A1513" t="str">
            <v>414485223</v>
          </cell>
          <cell r="B1513">
            <v>486485</v>
          </cell>
          <cell r="C1513" t="str">
            <v>414485223</v>
          </cell>
          <cell r="D1513" t="str">
            <v>FLEXTUENTI</v>
          </cell>
          <cell r="E1513" t="str">
            <v>DESPACHO</v>
          </cell>
          <cell r="F1513" t="str">
            <v>NORMAL</v>
          </cell>
          <cell r="G1513" t="str">
            <v>031080414485223</v>
          </cell>
          <cell r="H1513">
            <v>44922</v>
          </cell>
          <cell r="I1513" t="str">
            <v>ENTREGADO</v>
          </cell>
          <cell r="J1513">
            <v>44923</v>
          </cell>
          <cell r="K1513" t="str">
            <v>Ayrton Ivan Medina Tapia</v>
          </cell>
          <cell r="L1513" t="str">
            <v>CAYAMBE  C SUCRE E 408 NATALIA JARRIN</v>
          </cell>
          <cell r="M1513" t="str">
            <v>1723970545</v>
          </cell>
          <cell r="N1513" t="str">
            <v>0997564791/0983358140</v>
          </cell>
          <cell r="O1513" t="str">
            <v/>
          </cell>
          <cell r="P1513" t="str">
            <v>CAYAMBE</v>
          </cell>
          <cell r="Q1513" t="str">
            <v>CAYAMBE</v>
          </cell>
          <cell r="R1513" t="str">
            <v>PICHINCHA</v>
          </cell>
          <cell r="T1513" t="str">
            <v>TRAMACO</v>
          </cell>
          <cell r="U1513" t="str">
            <v>FLEXNETUIO_PROVINCIA</v>
          </cell>
          <cell r="V1513">
            <v>1</v>
          </cell>
          <cell r="W1513">
            <v>1</v>
          </cell>
          <cell r="X1513" t="str">
            <v>FLEXNET ECUADOR - FLEXTUENTI</v>
          </cell>
          <cell r="Y1513" t="str">
            <v>CALLE 28 DE JUNIO S/N Y GARCIA MORENO ENTRADA LLANO GRANDE</v>
          </cell>
        </row>
        <row r="1514">
          <cell r="A1514" t="str">
            <v>414485453</v>
          </cell>
          <cell r="B1514">
            <v>486486</v>
          </cell>
          <cell r="C1514" t="str">
            <v>414485453</v>
          </cell>
          <cell r="D1514" t="str">
            <v>FLEXTUENTI</v>
          </cell>
          <cell r="E1514" t="str">
            <v>DESPACHO</v>
          </cell>
          <cell r="F1514" t="str">
            <v>NORMAL</v>
          </cell>
          <cell r="G1514" t="str">
            <v>FT76803</v>
          </cell>
          <cell r="H1514">
            <v>44922</v>
          </cell>
          <cell r="I1514" t="str">
            <v>ENTREGADO</v>
          </cell>
          <cell r="J1514">
            <v>44923</v>
          </cell>
          <cell r="K1514" t="str">
            <v>Jonathan Hernan Arias Hernandez</v>
          </cell>
          <cell r="L1514" t="str">
            <v>INAQUITO AV RIO AMAZONAS PISO 8  JOSE ARIZAGA</v>
          </cell>
          <cell r="M1514" t="str">
            <v>1752295715</v>
          </cell>
          <cell r="N1514" t="str">
            <v>0983583711/0939623142</v>
          </cell>
          <cell r="O1514" t="str">
            <v/>
          </cell>
          <cell r="P1514" t="str">
            <v>QUITO</v>
          </cell>
          <cell r="Q1514" t="str">
            <v>QUITO</v>
          </cell>
          <cell r="R1514" t="str">
            <v>PICHINCHA</v>
          </cell>
          <cell r="T1514" t="str">
            <v>ITSACOURIER</v>
          </cell>
          <cell r="U1514" t="str">
            <v>FLEXNETUIO_LOCAL</v>
          </cell>
          <cell r="V1514">
            <v>1</v>
          </cell>
          <cell r="W1514">
            <v>1</v>
          </cell>
          <cell r="X1514" t="str">
            <v>FLEXNET ECUADOR - FLEXTUENTI</v>
          </cell>
          <cell r="Y1514" t="str">
            <v>CALLE 28 DE JUNIO S/N Y GARCIA MORENO ENTRADA LLANO GRANDE</v>
          </cell>
        </row>
        <row r="1515">
          <cell r="A1515" t="str">
            <v>414485549</v>
          </cell>
          <cell r="B1515">
            <v>486487</v>
          </cell>
          <cell r="C1515" t="str">
            <v>414485549</v>
          </cell>
          <cell r="D1515" t="str">
            <v>FLEXTUENTI</v>
          </cell>
          <cell r="E1515" t="str">
            <v>DESPACHO</v>
          </cell>
          <cell r="F1515" t="str">
            <v>NORMAL</v>
          </cell>
          <cell r="G1515" t="str">
            <v>031080414485549</v>
          </cell>
          <cell r="H1515">
            <v>44922</v>
          </cell>
          <cell r="I1515" t="str">
            <v>ENTREGADO</v>
          </cell>
          <cell r="J1515">
            <v>44923</v>
          </cell>
          <cell r="K1515" t="str">
            <v>Ciara Rodriguez</v>
          </cell>
          <cell r="L1515" t="str">
            <v>LA AURORA AV LEON FEBRES CORDERO  MZ 24 V5  SN</v>
          </cell>
          <cell r="M1515" t="str">
            <v>0930504154</v>
          </cell>
          <cell r="N1515" t="str">
            <v>0968186154/0995585613</v>
          </cell>
          <cell r="O1515" t="str">
            <v/>
          </cell>
          <cell r="P1515" t="str">
            <v>DAULE</v>
          </cell>
          <cell r="Q1515" t="str">
            <v>DAULE</v>
          </cell>
          <cell r="R1515" t="str">
            <v>GUAYAS</v>
          </cell>
          <cell r="T1515" t="str">
            <v>TRAMACO</v>
          </cell>
          <cell r="U1515" t="str">
            <v>FLEXNETUIO_PROVINCIA</v>
          </cell>
          <cell r="V1515">
            <v>1</v>
          </cell>
          <cell r="W1515">
            <v>1</v>
          </cell>
          <cell r="X1515" t="str">
            <v>FLEXNET ECUADOR - FLEXTUENTI</v>
          </cell>
          <cell r="Y1515" t="str">
            <v>CALLE 28 DE JUNIO S/N Y GARCIA MORENO ENTRADA LLANO GRANDE</v>
          </cell>
        </row>
        <row r="1516">
          <cell r="A1516" t="str">
            <v>414485550</v>
          </cell>
          <cell r="B1516">
            <v>486488</v>
          </cell>
          <cell r="C1516" t="str">
            <v>414485550</v>
          </cell>
          <cell r="D1516" t="str">
            <v>FLEXTUENTI</v>
          </cell>
          <cell r="E1516" t="str">
            <v>DESPACHO</v>
          </cell>
          <cell r="F1516" t="str">
            <v>NORMAL</v>
          </cell>
          <cell r="G1516" t="str">
            <v>FT76802</v>
          </cell>
          <cell r="H1516">
            <v>44922</v>
          </cell>
          <cell r="I1516" t="str">
            <v>ENTREGADO</v>
          </cell>
          <cell r="J1516">
            <v>44923</v>
          </cell>
          <cell r="K1516" t="str">
            <v>Mariela del rocio Castro cobo</v>
          </cell>
          <cell r="L1516" t="str">
            <v>COTOCOLLAO   RIGOBERTO HEREDIA OE 5188 INFANTES</v>
          </cell>
          <cell r="M1516" t="str">
            <v>1715859391</v>
          </cell>
          <cell r="N1516" t="str">
            <v>0979311535/0984134811</v>
          </cell>
          <cell r="O1516" t="str">
            <v/>
          </cell>
          <cell r="P1516" t="str">
            <v>QUITO</v>
          </cell>
          <cell r="Q1516" t="str">
            <v>QUITO</v>
          </cell>
          <cell r="R1516" t="str">
            <v>PICHINCHA</v>
          </cell>
          <cell r="T1516" t="str">
            <v>ITSACOURIER</v>
          </cell>
          <cell r="U1516" t="str">
            <v>FLEXNETUIO_LOCAL</v>
          </cell>
          <cell r="V1516">
            <v>1</v>
          </cell>
          <cell r="W1516">
            <v>1</v>
          </cell>
          <cell r="X1516" t="str">
            <v>FLEXNET ECUADOR - FLEXTUENTI</v>
          </cell>
          <cell r="Y1516" t="str">
            <v>CALLE 28 DE JUNIO S/N Y GARCIA MORENO ENTRADA LLANO GRANDE</v>
          </cell>
        </row>
        <row r="1517">
          <cell r="A1517" t="str">
            <v>414485715</v>
          </cell>
          <cell r="B1517">
            <v>486489</v>
          </cell>
          <cell r="C1517" t="str">
            <v>414485715</v>
          </cell>
          <cell r="D1517" t="str">
            <v>FLEXTUENTI</v>
          </cell>
          <cell r="E1517" t="str">
            <v>DESPACHO</v>
          </cell>
          <cell r="F1517" t="str">
            <v>NORMAL</v>
          </cell>
          <cell r="G1517" t="str">
            <v>FT76801</v>
          </cell>
          <cell r="H1517">
            <v>44922</v>
          </cell>
          <cell r="I1517" t="str">
            <v>ENTREGADO</v>
          </cell>
          <cell r="J1517">
            <v>44923</v>
          </cell>
          <cell r="K1517" t="str">
            <v>Rosa Ona</v>
          </cell>
          <cell r="L1517" t="str">
            <v>INAQUITO AV 10 DE AGOSTO SN  JUAN DIGUJA</v>
          </cell>
          <cell r="M1517" t="str">
            <v>1707294565</v>
          </cell>
          <cell r="N1517" t="str">
            <v>0969588907/0987431865</v>
          </cell>
          <cell r="O1517" t="str">
            <v/>
          </cell>
          <cell r="P1517" t="str">
            <v>QUITO</v>
          </cell>
          <cell r="Q1517" t="str">
            <v>QUITO</v>
          </cell>
          <cell r="R1517" t="str">
            <v>PICHINCHA</v>
          </cell>
          <cell r="T1517" t="str">
            <v>ITSACOURIER</v>
          </cell>
          <cell r="U1517" t="str">
            <v>FLEXNETUIO_LOCAL</v>
          </cell>
          <cell r="V1517">
            <v>1</v>
          </cell>
          <cell r="W1517">
            <v>1</v>
          </cell>
          <cell r="X1517" t="str">
            <v>FLEXNET ECUADOR - FLEXTUENTI</v>
          </cell>
          <cell r="Y1517" t="str">
            <v>CALLE 28 DE JUNIO S/N Y GARCIA MORENO ENTRADA LLANO GRANDE</v>
          </cell>
        </row>
        <row r="1518">
          <cell r="A1518" t="str">
            <v>WS414473674</v>
          </cell>
          <cell r="B1518">
            <v>486490</v>
          </cell>
          <cell r="C1518" t="str">
            <v>WS414473674</v>
          </cell>
          <cell r="D1518" t="str">
            <v>FLEXTUENTI</v>
          </cell>
          <cell r="E1518" t="str">
            <v>DESPACHO</v>
          </cell>
          <cell r="F1518" t="str">
            <v>NORMAL</v>
          </cell>
          <cell r="G1518" t="str">
            <v>FT76789</v>
          </cell>
          <cell r="H1518">
            <v>44922</v>
          </cell>
          <cell r="I1518" t="str">
            <v>ENTREGADO</v>
          </cell>
          <cell r="J1518">
            <v>44923</v>
          </cell>
          <cell r="K1518" t="str">
            <v>Amaranta Corral</v>
          </cell>
          <cell r="L1518" t="str">
            <v>COCHAPAMBA  SEPTIMA TRANSVERSAL N44 38 SAN FRANCISCO DE LA PITA</v>
          </cell>
          <cell r="M1518" t="str">
            <v>1712081288</v>
          </cell>
          <cell r="N1518" t="str">
            <v>0998317340/0998317340</v>
          </cell>
          <cell r="O1518" t="str">
            <v/>
          </cell>
          <cell r="P1518" t="str">
            <v>QUITO</v>
          </cell>
          <cell r="Q1518" t="str">
            <v>QUITO</v>
          </cell>
          <cell r="R1518" t="str">
            <v>PICHINCHA</v>
          </cell>
          <cell r="U1518" t="str">
            <v>FLEXNETUIO_LOCAL</v>
          </cell>
          <cell r="V1518">
            <v>1</v>
          </cell>
          <cell r="W1518">
            <v>1</v>
          </cell>
          <cell r="X1518" t="str">
            <v>FLEXNET ECUADOR - FLEXTUENTI</v>
          </cell>
          <cell r="Y1518" t="str">
            <v>CALLE 28 DE JUNIO S/N Y GARCIA MORENO ENTRADA LLANO GRANDE</v>
          </cell>
        </row>
        <row r="1519">
          <cell r="A1519" t="str">
            <v>414473840</v>
          </cell>
          <cell r="B1519">
            <v>486491</v>
          </cell>
          <cell r="C1519" t="str">
            <v>414473840</v>
          </cell>
          <cell r="D1519" t="str">
            <v>FLEXTUENTI</v>
          </cell>
          <cell r="E1519" t="str">
            <v>DESPACHO</v>
          </cell>
          <cell r="F1519" t="str">
            <v>NORMAL</v>
          </cell>
          <cell r="G1519" t="str">
            <v>FT76820</v>
          </cell>
          <cell r="H1519">
            <v>44922</v>
          </cell>
          <cell r="I1519" t="str">
            <v>ENTREGADO</v>
          </cell>
          <cell r="J1519">
            <v>44923</v>
          </cell>
          <cell r="K1519" t="str">
            <v>Pablo Alejandro Benalcazar Salazar</v>
          </cell>
          <cell r="L1519" t="str">
            <v>SAN ANTONIO (PI) CALLE E28  N163  SN</v>
          </cell>
          <cell r="M1519" t="str">
            <v>1752629541</v>
          </cell>
          <cell r="N1519" t="str">
            <v>0987565988/0992722594</v>
          </cell>
          <cell r="O1519" t="str">
            <v/>
          </cell>
          <cell r="P1519" t="str">
            <v>QUITO</v>
          </cell>
          <cell r="Q1519" t="str">
            <v>QUITO</v>
          </cell>
          <cell r="R1519" t="str">
            <v>PICHINCHA</v>
          </cell>
          <cell r="U1519" t="str">
            <v>FLEXNETUIO_LOCAL</v>
          </cell>
          <cell r="V1519">
            <v>1</v>
          </cell>
          <cell r="W1519">
            <v>1</v>
          </cell>
          <cell r="X1519" t="str">
            <v>FLEXNET ECUADOR - FLEXTUENTI</v>
          </cell>
          <cell r="Y1519" t="str">
            <v>CALLE 28 DE JUNIO S/N Y GARCIA MORENO ENTRADA LLANO GRANDE</v>
          </cell>
        </row>
        <row r="1520">
          <cell r="A1520" t="str">
            <v>414473842</v>
          </cell>
          <cell r="B1520">
            <v>486492</v>
          </cell>
          <cell r="C1520" t="str">
            <v>414473842</v>
          </cell>
          <cell r="D1520" t="str">
            <v>FLEXTUENTI</v>
          </cell>
          <cell r="E1520" t="str">
            <v>DESPACHO</v>
          </cell>
          <cell r="F1520" t="str">
            <v>NORMAL</v>
          </cell>
          <cell r="G1520" t="str">
            <v>FT76819</v>
          </cell>
          <cell r="H1520">
            <v>44922</v>
          </cell>
          <cell r="I1520" t="str">
            <v>ENTREGADO</v>
          </cell>
          <cell r="J1520">
            <v>44923</v>
          </cell>
          <cell r="K1520" t="str">
            <v>Marcel Paez</v>
          </cell>
          <cell r="L1520" t="str">
            <v>CONOCOTO AV ABDON CALDERON S4102 MIGUEL RIOFRIO</v>
          </cell>
          <cell r="M1520" t="str">
            <v>1718062274</v>
          </cell>
          <cell r="N1520" t="str">
            <v>0998071935/0963044862</v>
          </cell>
          <cell r="O1520" t="str">
            <v/>
          </cell>
          <cell r="P1520" t="str">
            <v>QUITO</v>
          </cell>
          <cell r="Q1520" t="str">
            <v>QUITO</v>
          </cell>
          <cell r="R1520" t="str">
            <v>PICHINCHA</v>
          </cell>
          <cell r="T1520" t="str">
            <v>FLEXTRANS UIO</v>
          </cell>
          <cell r="U1520" t="str">
            <v>FLEXNETUIO_LOCAL</v>
          </cell>
          <cell r="V1520">
            <v>1</v>
          </cell>
          <cell r="W1520">
            <v>1</v>
          </cell>
          <cell r="X1520" t="str">
            <v>FLEXNET ECUADOR - FLEXTUENTI</v>
          </cell>
          <cell r="Y1520" t="str">
            <v>CALLE 28 DE JUNIO S/N Y GARCIA MORENO ENTRADA LLANO GRANDE</v>
          </cell>
        </row>
        <row r="1521">
          <cell r="A1521" t="str">
            <v>414473843</v>
          </cell>
          <cell r="B1521">
            <v>486493</v>
          </cell>
          <cell r="C1521" t="str">
            <v>414473843</v>
          </cell>
          <cell r="D1521" t="str">
            <v>FLEXTUENTI</v>
          </cell>
          <cell r="E1521" t="str">
            <v>DESPACHO</v>
          </cell>
          <cell r="F1521" t="str">
            <v>NORMAL</v>
          </cell>
          <cell r="G1521" t="str">
            <v>FT76818</v>
          </cell>
          <cell r="H1521">
            <v>44922</v>
          </cell>
          <cell r="I1521" t="str">
            <v>ENTREGADO</v>
          </cell>
          <cell r="J1521">
            <v>44923</v>
          </cell>
          <cell r="K1521" t="str">
            <v>Liliana Figueroa</v>
          </cell>
          <cell r="L1521" t="str">
            <v>SAN BARTOLO  CALLE BAZAR SN JUJAN</v>
          </cell>
          <cell r="M1521" t="str">
            <v>1205481060</v>
          </cell>
          <cell r="N1521" t="str">
            <v>0995362650/0992998482</v>
          </cell>
          <cell r="O1521" t="str">
            <v/>
          </cell>
          <cell r="P1521" t="str">
            <v>QUITO</v>
          </cell>
          <cell r="Q1521" t="str">
            <v>QUITO</v>
          </cell>
          <cell r="R1521" t="str">
            <v>PICHINCHA</v>
          </cell>
          <cell r="T1521" t="str">
            <v>ITSACOURIER</v>
          </cell>
          <cell r="U1521" t="str">
            <v>FLEXNETUIO_LOCAL</v>
          </cell>
          <cell r="V1521">
            <v>1</v>
          </cell>
          <cell r="W1521">
            <v>1</v>
          </cell>
          <cell r="X1521" t="str">
            <v>FLEXNET ECUADOR - FLEXTUENTI</v>
          </cell>
          <cell r="Y1521" t="str">
            <v>CALLE 28 DE JUNIO S/N Y GARCIA MORENO ENTRADA LLANO GRANDE</v>
          </cell>
        </row>
        <row r="1522">
          <cell r="A1522" t="str">
            <v>414473069</v>
          </cell>
          <cell r="B1522">
            <v>486434</v>
          </cell>
          <cell r="C1522" t="str">
            <v>414473069</v>
          </cell>
          <cell r="D1522" t="str">
            <v>FLEXTUENTI</v>
          </cell>
          <cell r="E1522" t="str">
            <v>DESPACHO</v>
          </cell>
          <cell r="F1522" t="str">
            <v>NORMAL</v>
          </cell>
          <cell r="G1522" t="str">
            <v>031080414473069</v>
          </cell>
          <cell r="H1522">
            <v>44922</v>
          </cell>
          <cell r="I1522" t="str">
            <v>ENTREGADO</v>
          </cell>
          <cell r="J1522">
            <v>44923</v>
          </cell>
          <cell r="K1522" t="str">
            <v>DIEGO JAVIER PINTO SANTANDER</v>
          </cell>
          <cell r="L1522" t="str">
            <v>NARANJAL  AV PANAMERICANA O TRONCAL  DE LA COSTA   SN AV OLMEDO</v>
          </cell>
          <cell r="M1522" t="str">
            <v>1724210800</v>
          </cell>
          <cell r="N1522" t="str">
            <v>0978931237/0969885185</v>
          </cell>
          <cell r="O1522" t="str">
            <v/>
          </cell>
          <cell r="P1522" t="str">
            <v>NARANJAL</v>
          </cell>
          <cell r="Q1522" t="str">
            <v>NARANJAL</v>
          </cell>
          <cell r="R1522" t="str">
            <v>GUAYAS</v>
          </cell>
          <cell r="T1522" t="str">
            <v>TRAMACO</v>
          </cell>
          <cell r="U1522" t="str">
            <v>FLEXNETUIO_PROVINCIA</v>
          </cell>
          <cell r="V1522">
            <v>1</v>
          </cell>
          <cell r="W1522">
            <v>1</v>
          </cell>
          <cell r="X1522" t="str">
            <v>FLEXNET ECUADOR - FLEXTUENTI</v>
          </cell>
          <cell r="Y1522" t="str">
            <v>CALLE 28 DE JUNIO S/N Y GARCIA MORENO ENTRADA LLANO GRANDE</v>
          </cell>
        </row>
        <row r="1523">
          <cell r="A1523" t="str">
            <v>414473137</v>
          </cell>
          <cell r="B1523">
            <v>486435</v>
          </cell>
          <cell r="C1523" t="str">
            <v>414473137</v>
          </cell>
          <cell r="D1523" t="str">
            <v>FLEXTUENTI</v>
          </cell>
          <cell r="E1523" t="str">
            <v>DESPACHO</v>
          </cell>
          <cell r="F1523" t="str">
            <v>DERIVADO PICK UP</v>
          </cell>
          <cell r="G1523" t="str">
            <v>031080414473137</v>
          </cell>
          <cell r="H1523">
            <v>44922</v>
          </cell>
          <cell r="I1523" t="str">
            <v>INCIDENCIA</v>
          </cell>
          <cell r="J1523">
            <v>44923</v>
          </cell>
          <cell r="K1523" t="str">
            <v>Valeria Eugenio</v>
          </cell>
          <cell r="L1523" t="str">
            <v>OFICINA TRAMACO PORTETE</v>
          </cell>
          <cell r="M1523" t="str">
            <v>0953536349</v>
          </cell>
          <cell r="N1523" t="str">
            <v>0982123275/0961799318</v>
          </cell>
          <cell r="O1523" t="str">
            <v/>
          </cell>
          <cell r="P1523" t="str">
            <v>GUAYAQUIL</v>
          </cell>
          <cell r="Q1523" t="str">
            <v>GUAYAQUIL</v>
          </cell>
          <cell r="R1523" t="str">
            <v>GUAYAS</v>
          </cell>
          <cell r="T1523" t="str">
            <v>TRAMACO</v>
          </cell>
          <cell r="U1523" t="str">
            <v>FLEXNETUIO_GYE</v>
          </cell>
          <cell r="V1523">
            <v>1</v>
          </cell>
          <cell r="W1523">
            <v>1</v>
          </cell>
          <cell r="X1523" t="str">
            <v>FLEXNET ECUADOR - FLEXTUENTI</v>
          </cell>
          <cell r="Y1523" t="str">
            <v>CALLE 28 DE JUNIO S/N Y GARCIA MORENO ENTRADA LLANO GRANDE</v>
          </cell>
        </row>
        <row r="1524">
          <cell r="A1524" t="str">
            <v>414473178</v>
          </cell>
          <cell r="B1524">
            <v>486436</v>
          </cell>
          <cell r="C1524" t="str">
            <v>414473178</v>
          </cell>
          <cell r="D1524" t="str">
            <v>FLEXTUENTI</v>
          </cell>
          <cell r="E1524" t="str">
            <v>DESPACHO</v>
          </cell>
          <cell r="F1524" t="str">
            <v>EXPRESS UIO</v>
          </cell>
          <cell r="G1524" t="str">
            <v>FEC45317</v>
          </cell>
          <cell r="H1524">
            <v>44922</v>
          </cell>
          <cell r="I1524" t="str">
            <v>ENTREGADO</v>
          </cell>
          <cell r="J1524">
            <v>44922</v>
          </cell>
          <cell r="K1524" t="str">
            <v>Mateo Carvajal</v>
          </cell>
          <cell r="L1524" t="str">
            <v>KENNEDY  AV REAL AUDIENCIA DPTO 2A  AV LUIS G TUFINO</v>
          </cell>
          <cell r="M1524" t="str">
            <v>1755579925</v>
          </cell>
          <cell r="N1524" t="str">
            <v>0998927735/0978735190</v>
          </cell>
          <cell r="O1524" t="str">
            <v/>
          </cell>
          <cell r="P1524" t="str">
            <v>QUITO</v>
          </cell>
          <cell r="Q1524" t="str">
            <v>QUITO</v>
          </cell>
          <cell r="R1524" t="str">
            <v>PICHINCHA</v>
          </cell>
          <cell r="T1524" t="str">
            <v>EXPRESSCON</v>
          </cell>
          <cell r="U1524" t="str">
            <v>FLEXNETUIO_LOCAL</v>
          </cell>
          <cell r="V1524">
            <v>1</v>
          </cell>
          <cell r="W1524">
            <v>1</v>
          </cell>
          <cell r="X1524" t="str">
            <v>FLEXNET ECUADOR - FLEXTUENTI</v>
          </cell>
          <cell r="Y1524" t="str">
            <v>CALLE 28 DE JUNIO S/N Y GARCIA MORENO ENTRADA LLANO GRANDE</v>
          </cell>
        </row>
        <row r="1525">
          <cell r="A1525" t="str">
            <v>414473179</v>
          </cell>
          <cell r="B1525">
            <v>486437</v>
          </cell>
          <cell r="C1525" t="str">
            <v>414473179</v>
          </cell>
          <cell r="D1525" t="str">
            <v>FLEXTUENTI</v>
          </cell>
          <cell r="E1525" t="str">
            <v>DESPACHO</v>
          </cell>
          <cell r="F1525" t="str">
            <v>NORMAL</v>
          </cell>
          <cell r="G1525" t="str">
            <v>TF90739</v>
          </cell>
          <cell r="H1525">
            <v>44922</v>
          </cell>
          <cell r="I1525" t="str">
            <v>ENTREGADO</v>
          </cell>
          <cell r="J1525">
            <v>44923</v>
          </cell>
          <cell r="K1525" t="str">
            <v>Joel Pin</v>
          </cell>
          <cell r="L1525" t="str">
            <v>TARQUI   CALLE 13 NO MNZ 13S SLR 1 AV LAS AGUAS</v>
          </cell>
          <cell r="M1525" t="str">
            <v>0930788625</v>
          </cell>
          <cell r="N1525" t="str">
            <v>0994493576/0988530077</v>
          </cell>
          <cell r="O1525" t="str">
            <v/>
          </cell>
          <cell r="P1525" t="str">
            <v>GUAYAQUIL</v>
          </cell>
          <cell r="Q1525" t="str">
            <v>GUAYAQUIL</v>
          </cell>
          <cell r="R1525" t="str">
            <v>GUAYAS</v>
          </cell>
          <cell r="T1525" t="str">
            <v>ITSACOURIER</v>
          </cell>
          <cell r="U1525" t="str">
            <v>FLEXNETUIO_GYE</v>
          </cell>
          <cell r="V1525">
            <v>1</v>
          </cell>
          <cell r="W1525">
            <v>1</v>
          </cell>
          <cell r="X1525" t="str">
            <v>FLEXNET ECUADOR - FLEXTUENTI</v>
          </cell>
          <cell r="Y1525" t="str">
            <v>CALLE 28 DE JUNIO S/N Y GARCIA MORENO ENTRADA LLANO GRANDE</v>
          </cell>
        </row>
        <row r="1526">
          <cell r="A1526" t="str">
            <v>414473184</v>
          </cell>
          <cell r="B1526">
            <v>486438</v>
          </cell>
          <cell r="C1526" t="str">
            <v>414473184</v>
          </cell>
          <cell r="D1526" t="str">
            <v>FLEXTUENTI</v>
          </cell>
          <cell r="E1526" t="str">
            <v>DESPACHO</v>
          </cell>
          <cell r="F1526" t="str">
            <v>NORMAL</v>
          </cell>
          <cell r="G1526" t="str">
            <v>031080414473184</v>
          </cell>
          <cell r="H1526">
            <v>44922</v>
          </cell>
          <cell r="I1526" t="str">
            <v>ENTREGADO</v>
          </cell>
          <cell r="J1526">
            <v>44923</v>
          </cell>
          <cell r="K1526" t="str">
            <v>Janira Jamileth Macias Bravo</v>
          </cell>
          <cell r="L1526" t="str">
            <v>18 DE OCTUBRE    AV VICENTE MENDOZA  SN  CALLE  4 O  FEDERICO BRAVO BAZURTO</v>
          </cell>
          <cell r="M1526" t="str">
            <v>1314572635</v>
          </cell>
          <cell r="N1526" t="str">
            <v>0962029209/0961493740</v>
          </cell>
          <cell r="O1526" t="str">
            <v/>
          </cell>
          <cell r="P1526" t="str">
            <v>PORTOVIEJO</v>
          </cell>
          <cell r="Q1526" t="str">
            <v>PORTOVIEJO</v>
          </cell>
          <cell r="R1526" t="str">
            <v>MANABI</v>
          </cell>
          <cell r="T1526" t="str">
            <v>TRAMACO</v>
          </cell>
          <cell r="U1526" t="str">
            <v>FLEXNETUIO_PROVINCIA</v>
          </cell>
          <cell r="V1526">
            <v>1</v>
          </cell>
          <cell r="W1526">
            <v>1</v>
          </cell>
          <cell r="X1526" t="str">
            <v>FLEXNET ECUADOR - FLEXTUENTI</v>
          </cell>
          <cell r="Y1526" t="str">
            <v>CALLE 28 DE JUNIO S/N Y GARCIA MORENO ENTRADA LLANO GRANDE</v>
          </cell>
        </row>
        <row r="1527">
          <cell r="A1527" t="str">
            <v>414473237</v>
          </cell>
          <cell r="B1527">
            <v>486439</v>
          </cell>
          <cell r="C1527" t="str">
            <v>414473237</v>
          </cell>
          <cell r="D1527" t="str">
            <v>FLEXTUENTI</v>
          </cell>
          <cell r="E1527" t="str">
            <v>DESPACHO</v>
          </cell>
          <cell r="F1527" t="str">
            <v>NORMAL</v>
          </cell>
          <cell r="G1527" t="str">
            <v>031080414473237</v>
          </cell>
          <cell r="H1527">
            <v>44922</v>
          </cell>
          <cell r="I1527" t="str">
            <v>ENTREGADO</v>
          </cell>
          <cell r="J1527">
            <v>44923</v>
          </cell>
          <cell r="K1527" t="str">
            <v>Zoila Deyanira Andrade Moreira</v>
          </cell>
          <cell r="L1527" t="str">
            <v>EL CARMEN AV 3 DE JULIO   SOLAR 35  SN</v>
          </cell>
          <cell r="M1527" t="str">
            <v>1310576069</v>
          </cell>
          <cell r="N1527" t="str">
            <v>0984655282/0963120762</v>
          </cell>
          <cell r="O1527" t="str">
            <v/>
          </cell>
          <cell r="P1527" t="str">
            <v>EL CARMEN</v>
          </cell>
          <cell r="Q1527" t="str">
            <v>EL CARMEN</v>
          </cell>
          <cell r="R1527" t="str">
            <v>MANABI</v>
          </cell>
          <cell r="T1527" t="str">
            <v>TRAMACO</v>
          </cell>
          <cell r="U1527" t="str">
            <v>FLEXNETUIO_PROVINCIA</v>
          </cell>
          <cell r="V1527">
            <v>1</v>
          </cell>
          <cell r="W1527">
            <v>1</v>
          </cell>
          <cell r="X1527" t="str">
            <v>FLEXNET ECUADOR - FLEXTUENTI</v>
          </cell>
          <cell r="Y1527" t="str">
            <v>CALLE 28 DE JUNIO S/N Y GARCIA MORENO ENTRADA LLANO GRANDE</v>
          </cell>
        </row>
        <row r="1528">
          <cell r="A1528" t="str">
            <v>414473281</v>
          </cell>
          <cell r="B1528">
            <v>486440</v>
          </cell>
          <cell r="C1528" t="str">
            <v>414473281</v>
          </cell>
          <cell r="D1528" t="str">
            <v>FLEXTUENTI</v>
          </cell>
          <cell r="E1528" t="str">
            <v>DESPACHO</v>
          </cell>
          <cell r="F1528" t="str">
            <v>DERIVADO PICK UP</v>
          </cell>
          <cell r="G1528" t="str">
            <v>031080414473281</v>
          </cell>
          <cell r="H1528">
            <v>44922</v>
          </cell>
          <cell r="I1528" t="str">
            <v>INCIDENCIA</v>
          </cell>
          <cell r="J1528">
            <v>44923</v>
          </cell>
          <cell r="K1528" t="str">
            <v>Marcelo Lozano</v>
          </cell>
          <cell r="L1528" t="str">
            <v>OFICINA TRAMACO LOJA</v>
          </cell>
          <cell r="M1528" t="str">
            <v>1950038461</v>
          </cell>
          <cell r="N1528" t="str">
            <v>0962183906/0968189262</v>
          </cell>
          <cell r="O1528" t="str">
            <v/>
          </cell>
          <cell r="P1528" t="str">
            <v>LOJA</v>
          </cell>
          <cell r="Q1528" t="str">
            <v>LOJA</v>
          </cell>
          <cell r="R1528" t="str">
            <v>LOJA</v>
          </cell>
          <cell r="T1528" t="str">
            <v>TRAMACO</v>
          </cell>
          <cell r="U1528" t="str">
            <v>FLEXNETUIO_PROVINCIA</v>
          </cell>
          <cell r="V1528">
            <v>1</v>
          </cell>
          <cell r="W1528">
            <v>1</v>
          </cell>
          <cell r="X1528" t="str">
            <v>FLEXNET ECUADOR - FLEXTUENTI</v>
          </cell>
          <cell r="Y1528" t="str">
            <v>CALLE 28 DE JUNIO S/N Y GARCIA MORENO ENTRADA LLANO GRANDE</v>
          </cell>
        </row>
        <row r="1529">
          <cell r="A1529" t="str">
            <v>414473315</v>
          </cell>
          <cell r="B1529">
            <v>486441</v>
          </cell>
          <cell r="C1529" t="str">
            <v>414473315</v>
          </cell>
          <cell r="D1529" t="str">
            <v>FLEXTUENTI</v>
          </cell>
          <cell r="E1529" t="str">
            <v>DESPACHO</v>
          </cell>
          <cell r="F1529" t="str">
            <v>NORMAL</v>
          </cell>
          <cell r="G1529" t="str">
            <v>031080414473315</v>
          </cell>
          <cell r="H1529">
            <v>44922</v>
          </cell>
          <cell r="I1529" t="str">
            <v>ENTREGADO</v>
          </cell>
          <cell r="J1529">
            <v>44923</v>
          </cell>
          <cell r="K1529" t="str">
            <v>Mauricio Gibilisco Gil</v>
          </cell>
          <cell r="L1529" t="str">
            <v>SALINAS  LUPERCIO BAZAN MALAVU SN AV 12</v>
          </cell>
          <cell r="M1529" t="str">
            <v>1760552164</v>
          </cell>
          <cell r="N1529" t="str">
            <v>0980017542/0980017542</v>
          </cell>
          <cell r="O1529" t="str">
            <v/>
          </cell>
          <cell r="P1529" t="str">
            <v>SALINAS</v>
          </cell>
          <cell r="Q1529" t="str">
            <v>SALINAS</v>
          </cell>
          <cell r="R1529" t="str">
            <v>SANTA ELENA</v>
          </cell>
          <cell r="T1529" t="str">
            <v>TRAMACO</v>
          </cell>
          <cell r="U1529" t="str">
            <v>FLEXNETUIO_PROVINCIA</v>
          </cell>
          <cell r="V1529">
            <v>1</v>
          </cell>
          <cell r="W1529">
            <v>1</v>
          </cell>
          <cell r="X1529" t="str">
            <v>FLEXNET ECUADOR - FLEXTUENTI</v>
          </cell>
          <cell r="Y1529" t="str">
            <v>CALLE 28 DE JUNIO S/N Y GARCIA MORENO ENTRADA LLANO GRANDE</v>
          </cell>
        </row>
        <row r="1530">
          <cell r="A1530" t="str">
            <v>414473318</v>
          </cell>
          <cell r="B1530">
            <v>486442</v>
          </cell>
          <cell r="C1530" t="str">
            <v>414473318</v>
          </cell>
          <cell r="D1530" t="str">
            <v>FLEXTUENTI</v>
          </cell>
          <cell r="E1530" t="str">
            <v>DESPACHO</v>
          </cell>
          <cell r="F1530" t="str">
            <v>NORMAL</v>
          </cell>
          <cell r="G1530" t="str">
            <v>031080414473318</v>
          </cell>
          <cell r="H1530">
            <v>44922</v>
          </cell>
          <cell r="I1530" t="str">
            <v>ENTREGADO</v>
          </cell>
          <cell r="J1530">
            <v>44923</v>
          </cell>
          <cell r="K1530" t="str">
            <v>Javier Duenas</v>
          </cell>
          <cell r="L1530" t="str">
            <v>ROCAFUERTE   MANUEL J CALLE SN CALLE LIBERTAD</v>
          </cell>
          <cell r="M1530" t="str">
            <v>1317353645</v>
          </cell>
          <cell r="N1530" t="str">
            <v>0979395046/0983112902</v>
          </cell>
          <cell r="O1530" t="str">
            <v/>
          </cell>
          <cell r="P1530" t="str">
            <v>ROCAFUERTE</v>
          </cell>
          <cell r="Q1530" t="str">
            <v>ROCAFUERTE</v>
          </cell>
          <cell r="R1530" t="str">
            <v>MANABI</v>
          </cell>
          <cell r="T1530" t="str">
            <v>TRAMACO</v>
          </cell>
          <cell r="U1530" t="str">
            <v>FLEXNETUIO_PROVINCIA</v>
          </cell>
          <cell r="V1530">
            <v>1</v>
          </cell>
          <cell r="W1530">
            <v>1</v>
          </cell>
          <cell r="X1530" t="str">
            <v>FLEXNET ECUADOR - FLEXTUENTI</v>
          </cell>
          <cell r="Y1530" t="str">
            <v>CALLE 28 DE JUNIO S/N Y GARCIA MORENO ENTRADA LLANO GRANDE</v>
          </cell>
        </row>
        <row r="1531">
          <cell r="A1531" t="str">
            <v>414473319</v>
          </cell>
          <cell r="B1531">
            <v>486443</v>
          </cell>
          <cell r="C1531" t="str">
            <v>414473319</v>
          </cell>
          <cell r="D1531" t="str">
            <v>FLEXTUENTI</v>
          </cell>
          <cell r="E1531" t="str">
            <v>DESPACHO</v>
          </cell>
          <cell r="F1531" t="str">
            <v>NORMAL</v>
          </cell>
          <cell r="G1531" t="str">
            <v>031080414473319</v>
          </cell>
          <cell r="H1531">
            <v>44922</v>
          </cell>
          <cell r="I1531" t="str">
            <v>INCIDENCIA</v>
          </cell>
          <cell r="J1531">
            <v>44923</v>
          </cell>
          <cell r="K1531" t="str">
            <v>GUIDO CAICEDO</v>
          </cell>
          <cell r="L1531" t="str">
            <v>BAA,OS DE AGUA SANTA (TU)  CALLE PASTAZA  NSN CALLE JUAN MONTALVO</v>
          </cell>
          <cell r="M1531" t="str">
            <v>1802019859</v>
          </cell>
          <cell r="N1531" t="str">
            <v>0991628585/0960429140</v>
          </cell>
          <cell r="P1531" t="str">
            <v>180301</v>
          </cell>
          <cell r="Q1531" t="str">
            <v>BAÑOS DE AGUA SANTA</v>
          </cell>
          <cell r="R1531" t="str">
            <v>TUNGURAHUA</v>
          </cell>
          <cell r="S1531" t="str">
            <v>BANOS DE AGUA SANTA - LLIGUA - ULBA</v>
          </cell>
          <cell r="T1531" t="str">
            <v>TRAMACO</v>
          </cell>
          <cell r="U1531" t="str">
            <v>FLEXNETUIO_PROVINCIA</v>
          </cell>
          <cell r="V1531">
            <v>1</v>
          </cell>
          <cell r="W1531">
            <v>1</v>
          </cell>
          <cell r="X1531" t="str">
            <v>FLEXNET ECUADOR - FLEXTUENTI</v>
          </cell>
          <cell r="Y1531" t="str">
            <v>CALLE 28 DE JUNIO S/N Y GARCIA MORENO ENTRADA LLANO GRANDE</v>
          </cell>
        </row>
        <row r="1532">
          <cell r="A1532" t="str">
            <v>414473320</v>
          </cell>
          <cell r="B1532">
            <v>486444</v>
          </cell>
          <cell r="C1532" t="str">
            <v>414473320</v>
          </cell>
          <cell r="D1532" t="str">
            <v>FLEXTUENTI</v>
          </cell>
          <cell r="E1532" t="str">
            <v>DESPACHO</v>
          </cell>
          <cell r="F1532" t="str">
            <v>NORMAL</v>
          </cell>
          <cell r="G1532" t="str">
            <v>FT76823</v>
          </cell>
          <cell r="H1532">
            <v>44922</v>
          </cell>
          <cell r="I1532" t="str">
            <v>ENTREGADO</v>
          </cell>
          <cell r="J1532">
            <v>44923</v>
          </cell>
          <cell r="K1532" t="str">
            <v>Larissa Svistoonoff Sanchez</v>
          </cell>
          <cell r="L1532" t="str">
            <v>LA MARISCAL  N22 87 AV LADRON DE GUEVARA</v>
          </cell>
          <cell r="M1532" t="str">
            <v>1708382336</v>
          </cell>
          <cell r="N1532" t="str">
            <v>0987553645/0987933818</v>
          </cell>
          <cell r="O1532" t="str">
            <v/>
          </cell>
          <cell r="P1532" t="str">
            <v>QUITO</v>
          </cell>
          <cell r="Q1532" t="str">
            <v>QUITO</v>
          </cell>
          <cell r="R1532" t="str">
            <v>PICHINCHA</v>
          </cell>
          <cell r="T1532" t="str">
            <v>ITSACOURIER</v>
          </cell>
          <cell r="U1532" t="str">
            <v>FLEXNETUIO_LOCAL</v>
          </cell>
          <cell r="V1532">
            <v>1</v>
          </cell>
          <cell r="W1532">
            <v>1</v>
          </cell>
          <cell r="X1532" t="str">
            <v>FLEXNET ECUADOR - FLEXTUENTI</v>
          </cell>
          <cell r="Y1532" t="str">
            <v>CALLE 28 DE JUNIO S/N Y GARCIA MORENO ENTRADA LLANO GRANDE</v>
          </cell>
        </row>
        <row r="1533">
          <cell r="A1533" t="str">
            <v>414473341</v>
          </cell>
          <cell r="B1533">
            <v>486445</v>
          </cell>
          <cell r="C1533" t="str">
            <v>414473341</v>
          </cell>
          <cell r="D1533" t="str">
            <v>FLEXTUENTI</v>
          </cell>
          <cell r="E1533" t="str">
            <v>DESPACHO</v>
          </cell>
          <cell r="F1533" t="str">
            <v>NORMAL</v>
          </cell>
          <cell r="G1533" t="str">
            <v>031080414473341</v>
          </cell>
          <cell r="H1533">
            <v>44922</v>
          </cell>
          <cell r="I1533" t="str">
            <v>ENTREGADO</v>
          </cell>
          <cell r="J1533">
            <v>44923</v>
          </cell>
          <cell r="K1533" t="str">
            <v>Madeleine Anzola</v>
          </cell>
          <cell r="L1533" t="str">
            <v>MALDONADO   TARQUI 1906 MONSENOR A  ANDRADE</v>
          </cell>
          <cell r="M1533" t="str">
            <v>1760614097</v>
          </cell>
          <cell r="N1533" t="str">
            <v>0984475510/0997876034</v>
          </cell>
          <cell r="O1533" t="str">
            <v/>
          </cell>
          <cell r="P1533" t="str">
            <v>RIOBAMBA</v>
          </cell>
          <cell r="Q1533" t="str">
            <v>RIOBAMBA</v>
          </cell>
          <cell r="R1533" t="str">
            <v>CHIMBORAZO</v>
          </cell>
          <cell r="T1533" t="str">
            <v>TRAMACO</v>
          </cell>
          <cell r="U1533" t="str">
            <v>FLEXNETUIO_PROVINCIA</v>
          </cell>
          <cell r="V1533">
            <v>1</v>
          </cell>
          <cell r="W1533">
            <v>1</v>
          </cell>
          <cell r="X1533" t="str">
            <v>FLEXNET ECUADOR - FLEXTUENTI</v>
          </cell>
          <cell r="Y1533" t="str">
            <v>CALLE 28 DE JUNIO S/N Y GARCIA MORENO ENTRADA LLANO GRANDE</v>
          </cell>
        </row>
        <row r="1534">
          <cell r="A1534" t="str">
            <v>414482582</v>
          </cell>
          <cell r="B1534">
            <v>486446</v>
          </cell>
          <cell r="C1534" t="str">
            <v>414482582</v>
          </cell>
          <cell r="D1534" t="str">
            <v>FLEXTUENTI</v>
          </cell>
          <cell r="E1534" t="str">
            <v>DESPACHO</v>
          </cell>
          <cell r="F1534" t="str">
            <v>NORMAL</v>
          </cell>
          <cell r="G1534" t="str">
            <v>031080414482582</v>
          </cell>
          <cell r="H1534">
            <v>44922</v>
          </cell>
          <cell r="I1534" t="str">
            <v>INCIDENCIA</v>
          </cell>
          <cell r="J1534">
            <v>44923</v>
          </cell>
          <cell r="K1534" t="str">
            <v>Miguel Carrillo</v>
          </cell>
          <cell r="L1534" t="str">
            <v>MACHALA   AV 9 DE MAYO SN  AV 8AVA NORTE</v>
          </cell>
          <cell r="M1534" t="str">
            <v>0705817401</v>
          </cell>
          <cell r="N1534" t="str">
            <v>0985006927/0999355787</v>
          </cell>
          <cell r="O1534" t="str">
            <v/>
          </cell>
          <cell r="P1534" t="str">
            <v>MACHALA</v>
          </cell>
          <cell r="Q1534" t="str">
            <v>MACHALA</v>
          </cell>
          <cell r="R1534" t="str">
            <v>EL ORO</v>
          </cell>
          <cell r="T1534" t="str">
            <v>TRAMACO</v>
          </cell>
          <cell r="U1534" t="str">
            <v>FLEXNETUIO_PROVINCIA</v>
          </cell>
          <cell r="V1534">
            <v>1</v>
          </cell>
          <cell r="W1534">
            <v>1</v>
          </cell>
          <cell r="X1534" t="str">
            <v>FLEXNET ECUADOR - FLEXTUENTI</v>
          </cell>
          <cell r="Y1534" t="str">
            <v>CALLE 28 DE JUNIO S/N Y GARCIA MORENO ENTRADA LLANO GRANDE</v>
          </cell>
        </row>
        <row r="1535">
          <cell r="A1535" t="str">
            <v>414483221</v>
          </cell>
          <cell r="B1535">
            <v>486447</v>
          </cell>
          <cell r="C1535" t="str">
            <v>414483221</v>
          </cell>
          <cell r="D1535" t="str">
            <v>FLEXTUENTI</v>
          </cell>
          <cell r="E1535" t="str">
            <v>DESPACHO</v>
          </cell>
          <cell r="F1535" t="str">
            <v>NORMAL</v>
          </cell>
          <cell r="G1535" t="str">
            <v>FT76809</v>
          </cell>
          <cell r="H1535">
            <v>44922</v>
          </cell>
          <cell r="I1535" t="str">
            <v>ENTREGADO</v>
          </cell>
          <cell r="J1535">
            <v>44923</v>
          </cell>
          <cell r="K1535" t="str">
            <v>Gladys Reyes</v>
          </cell>
          <cell r="L1535" t="str">
            <v>INAQUITO VONZANDES  N41 95 MARIANO ECHEVERRIA</v>
          </cell>
          <cell r="M1535" t="str">
            <v>1712461894</v>
          </cell>
          <cell r="N1535" t="str">
            <v>0984486563/0962291203</v>
          </cell>
          <cell r="O1535" t="str">
            <v/>
          </cell>
          <cell r="P1535" t="str">
            <v>QUITO</v>
          </cell>
          <cell r="Q1535" t="str">
            <v>QUITO</v>
          </cell>
          <cell r="R1535" t="str">
            <v>PICHINCHA</v>
          </cell>
          <cell r="T1535" t="str">
            <v>ITSACOURIER</v>
          </cell>
          <cell r="U1535" t="str">
            <v>FLEXNETUIO_LOCAL</v>
          </cell>
          <cell r="V1535">
            <v>1</v>
          </cell>
          <cell r="W1535">
            <v>1</v>
          </cell>
          <cell r="X1535" t="str">
            <v>FLEXNET ECUADOR - FLEXTUENTI</v>
          </cell>
          <cell r="Y1535" t="str">
            <v>CALLE 28 DE JUNIO S/N Y GARCIA MORENO ENTRADA LLANO GRANDE</v>
          </cell>
        </row>
        <row r="1536">
          <cell r="A1536" t="str">
            <v>414483291</v>
          </cell>
          <cell r="B1536">
            <v>486448</v>
          </cell>
          <cell r="C1536" t="str">
            <v>414483291</v>
          </cell>
          <cell r="D1536" t="str">
            <v>FLEXTUENTI</v>
          </cell>
          <cell r="E1536" t="str">
            <v>DESPACHO</v>
          </cell>
          <cell r="F1536" t="str">
            <v>NORMAL</v>
          </cell>
          <cell r="G1536" t="str">
            <v>031080414483291</v>
          </cell>
          <cell r="H1536">
            <v>44922</v>
          </cell>
          <cell r="I1536" t="str">
            <v>EN_TRANSITO</v>
          </cell>
          <cell r="J1536">
            <v>44922</v>
          </cell>
          <cell r="K1536" t="str">
            <v>Josue Francisco Chavez Navarrete</v>
          </cell>
          <cell r="L1536" t="str">
            <v>TOSAGUA  CALLE 24 DE MAYO SN JUAN MONTALVO</v>
          </cell>
          <cell r="M1536" t="str">
            <v>1316638939</v>
          </cell>
          <cell r="N1536" t="str">
            <v>0991463346/000000000</v>
          </cell>
          <cell r="O1536" t="str">
            <v/>
          </cell>
          <cell r="P1536" t="str">
            <v>TOSAGUA</v>
          </cell>
          <cell r="Q1536" t="str">
            <v>TOSAGUA</v>
          </cell>
          <cell r="R1536" t="str">
            <v>MANABI</v>
          </cell>
          <cell r="T1536" t="str">
            <v>TRAMACO</v>
          </cell>
          <cell r="U1536" t="str">
            <v>FLEXNETUIO_PROVINCIA</v>
          </cell>
          <cell r="V1536">
            <v>1</v>
          </cell>
          <cell r="W1536">
            <v>1</v>
          </cell>
          <cell r="X1536" t="str">
            <v>FLEXNET ECUADOR - FLEXTUENTI</v>
          </cell>
          <cell r="Y1536" t="str">
            <v>CALLE 28 DE JUNIO S/N Y GARCIA MORENO ENTRADA LLANO GRANDE</v>
          </cell>
        </row>
        <row r="1537">
          <cell r="A1537" t="str">
            <v>4767130</v>
          </cell>
          <cell r="B1537">
            <v>486399</v>
          </cell>
          <cell r="C1537" t="str">
            <v>4767130</v>
          </cell>
          <cell r="D1537" t="str">
            <v>MDELIVERY</v>
          </cell>
          <cell r="E1537" t="str">
            <v>DESPACHO</v>
          </cell>
          <cell r="F1537" t="str">
            <v>DERIVADO PICK UP</v>
          </cell>
          <cell r="G1537" t="str">
            <v>031080004767130</v>
          </cell>
          <cell r="H1537">
            <v>44922</v>
          </cell>
          <cell r="I1537" t="str">
            <v>ENTREGADO</v>
          </cell>
          <cell r="J1537">
            <v>44923</v>
          </cell>
          <cell r="K1537" t="str">
            <v>HIDALGO REVELO LUIS RAFAEL</v>
          </cell>
          <cell r="L1537" t="str">
            <v>OFICINA TRAMACO PUNTO DE ATENCION MATRIZ</v>
          </cell>
          <cell r="M1537" t="str">
            <v>1708973928</v>
          </cell>
          <cell r="N1537" t="str">
            <v>0996839556</v>
          </cell>
          <cell r="O1537" t="str">
            <v>0994267339</v>
          </cell>
          <cell r="P1537" t="str">
            <v>QUITO</v>
          </cell>
          <cell r="Q1537" t="str">
            <v>QUITO</v>
          </cell>
          <cell r="R1537" t="str">
            <v>PICHINCHA</v>
          </cell>
          <cell r="T1537" t="str">
            <v>TRAMACO</v>
          </cell>
          <cell r="U1537" t="str">
            <v>FLEXNETUIO_LOCAL</v>
          </cell>
          <cell r="V1537">
            <v>1</v>
          </cell>
          <cell r="W1537">
            <v>1</v>
          </cell>
          <cell r="X1537" t="str">
            <v>FLEXNET ECUADOR - MDELIVERY</v>
          </cell>
          <cell r="Y1537" t="str">
            <v>CALLE 28 DE JUNIO S/N Y GARCIA MORENO ENTRADA LLANO GRANDE</v>
          </cell>
        </row>
        <row r="1538">
          <cell r="A1538" t="str">
            <v>4767211</v>
          </cell>
          <cell r="B1538">
            <v>486400</v>
          </cell>
          <cell r="C1538" t="str">
            <v>4767211</v>
          </cell>
          <cell r="D1538" t="str">
            <v>MDELIVERY</v>
          </cell>
          <cell r="E1538" t="str">
            <v>DESPACHO</v>
          </cell>
          <cell r="F1538" t="str">
            <v>NORMAL</v>
          </cell>
          <cell r="G1538" t="str">
            <v>031080004767211</v>
          </cell>
          <cell r="H1538">
            <v>44922</v>
          </cell>
          <cell r="I1538" t="str">
            <v>INCIDENCIA</v>
          </cell>
          <cell r="J1538">
            <v>44923</v>
          </cell>
          <cell r="K1538" t="str">
            <v>ALEX WLADIMIR MONTENEGRO FARINANGO</v>
          </cell>
          <cell r="L1538" t="str">
            <v>CAYAMBE AV PANAMERICANA NORTE  KM 1</v>
          </cell>
          <cell r="M1538" t="str">
            <v>1725227662</v>
          </cell>
          <cell r="N1538" t="str">
            <v>0995204595</v>
          </cell>
          <cell r="O1538" t="str">
            <v/>
          </cell>
          <cell r="P1538" t="str">
            <v>171001</v>
          </cell>
          <cell r="Q1538" t="str">
            <v>CAYAMBE</v>
          </cell>
          <cell r="R1538" t="str">
            <v>PICHINCHA</v>
          </cell>
          <cell r="S1538" t="str">
            <v>CAYAMBE</v>
          </cell>
          <cell r="T1538" t="str">
            <v>TRAMACO</v>
          </cell>
          <cell r="U1538" t="str">
            <v>FLEXNETUIO_PROVINCIA</v>
          </cell>
          <cell r="V1538">
            <v>1</v>
          </cell>
          <cell r="W1538">
            <v>1</v>
          </cell>
          <cell r="X1538" t="str">
            <v>FLEXNET ECUADOR - MDELIVERY</v>
          </cell>
          <cell r="Y1538" t="str">
            <v>CALLE 28 DE JUNIO S/N Y GARCIA MORENO ENTRADA LLANO GRANDE</v>
          </cell>
        </row>
        <row r="1539">
          <cell r="A1539" t="str">
            <v>4767394</v>
          </cell>
          <cell r="B1539">
            <v>486401</v>
          </cell>
          <cell r="C1539" t="str">
            <v>4767394</v>
          </cell>
          <cell r="D1539" t="str">
            <v>MDELIVERY</v>
          </cell>
          <cell r="E1539" t="str">
            <v>DESPACHO</v>
          </cell>
          <cell r="F1539" t="str">
            <v>NORMAL</v>
          </cell>
          <cell r="G1539" t="str">
            <v>TF90740</v>
          </cell>
          <cell r="H1539">
            <v>44922</v>
          </cell>
          <cell r="I1539" t="str">
            <v>ENTREGADO</v>
          </cell>
          <cell r="J1539">
            <v>44923</v>
          </cell>
          <cell r="K1539" t="str">
            <v>SUAREZ LEON CANDY EVELYN</v>
          </cell>
          <cell r="L1539" t="str">
            <v>TARQUI AV BENJAMIN CARRION  SN  Y JORGE JARA GRAU</v>
          </cell>
          <cell r="M1539" t="str">
            <v>0926030297</v>
          </cell>
          <cell r="N1539" t="str">
            <v>0984437510</v>
          </cell>
          <cell r="O1539" t="str">
            <v>0984437510</v>
          </cell>
          <cell r="P1539" t="str">
            <v>090602</v>
          </cell>
          <cell r="Q1539" t="str">
            <v>GUAYAQUIL</v>
          </cell>
          <cell r="R1539" t="str">
            <v>GUAYAS</v>
          </cell>
          <cell r="S1539" t="str">
            <v>GUAYAQUIL</v>
          </cell>
          <cell r="T1539" t="str">
            <v>ITSACOURIER</v>
          </cell>
          <cell r="U1539" t="str">
            <v>FLEXNETUIO_GYE</v>
          </cell>
          <cell r="V1539">
            <v>1</v>
          </cell>
          <cell r="W1539">
            <v>1</v>
          </cell>
          <cell r="X1539" t="str">
            <v>FLEXNET ECUADOR - MDELIVERY</v>
          </cell>
          <cell r="Y1539" t="str">
            <v>CALLE 28 DE JUNIO S/N Y GARCIA MORENO ENTRADA LLANO GRANDE</v>
          </cell>
        </row>
        <row r="1540">
          <cell r="A1540" t="str">
            <v>4767425</v>
          </cell>
          <cell r="B1540">
            <v>486402</v>
          </cell>
          <cell r="C1540" t="str">
            <v>4767425</v>
          </cell>
          <cell r="D1540" t="str">
            <v>MDELIVERY</v>
          </cell>
          <cell r="E1540" t="str">
            <v>DESPACHO</v>
          </cell>
          <cell r="F1540" t="str">
            <v>NORMAL</v>
          </cell>
          <cell r="G1540" t="str">
            <v>TF90750</v>
          </cell>
          <cell r="H1540">
            <v>44922</v>
          </cell>
          <cell r="I1540" t="str">
            <v>INCIDENCIA</v>
          </cell>
          <cell r="J1540">
            <v>44923</v>
          </cell>
          <cell r="K1540" t="str">
            <v>EDUARDO ESTALIN NARANJO USAMAG</v>
          </cell>
          <cell r="L1540" t="str">
            <v>TARQUI AV JUAN TANCA MARENGO  SN</v>
          </cell>
          <cell r="M1540" t="str">
            <v>1718894007</v>
          </cell>
          <cell r="N1540" t="str">
            <v>0963309874</v>
          </cell>
          <cell r="O1540" t="str">
            <v>0963309874</v>
          </cell>
          <cell r="P1540" t="str">
            <v>090507</v>
          </cell>
          <cell r="Q1540" t="str">
            <v>GUAYAQUIL</v>
          </cell>
          <cell r="R1540" t="str">
            <v>GUAYAS</v>
          </cell>
          <cell r="S1540" t="str">
            <v>GUAYAQUIL</v>
          </cell>
          <cell r="T1540" t="str">
            <v>ITSACOURIER</v>
          </cell>
          <cell r="U1540" t="str">
            <v>FLEXNETUIO_GYE</v>
          </cell>
          <cell r="V1540">
            <v>1</v>
          </cell>
          <cell r="W1540">
            <v>1</v>
          </cell>
          <cell r="X1540" t="str">
            <v>FLEXNET ECUADOR - MDELIVERY</v>
          </cell>
          <cell r="Y1540" t="str">
            <v>CALLE 28 DE JUNIO S/N Y GARCIA MORENO ENTRADA LLANO GRANDE</v>
          </cell>
        </row>
        <row r="1541">
          <cell r="A1541" t="str">
            <v>4767467</v>
          </cell>
          <cell r="B1541">
            <v>486403</v>
          </cell>
          <cell r="C1541" t="str">
            <v>4767467</v>
          </cell>
          <cell r="D1541" t="str">
            <v>MDELIVERY</v>
          </cell>
          <cell r="E1541" t="str">
            <v>DESPACHO</v>
          </cell>
          <cell r="F1541" t="str">
            <v>NORMAL</v>
          </cell>
          <cell r="G1541" t="str">
            <v>031080004767467</v>
          </cell>
          <cell r="H1541">
            <v>44922</v>
          </cell>
          <cell r="I1541" t="str">
            <v>ENTREGADO</v>
          </cell>
          <cell r="J1541">
            <v>44923</v>
          </cell>
          <cell r="K1541" t="str">
            <v>Belgica Alexandra Zambrano Romero</v>
          </cell>
          <cell r="L1541" t="str">
            <v>RIOBAMBA AV DANUEL LEON BOJA  SN  ENTRE BRASIL Y RURGUAY</v>
          </cell>
          <cell r="M1541" t="str">
            <v>1716836208</v>
          </cell>
          <cell r="N1541" t="str">
            <v>0988608454</v>
          </cell>
          <cell r="O1541" t="str">
            <v>0988608454</v>
          </cell>
          <cell r="P1541" t="str">
            <v>060104</v>
          </cell>
          <cell r="Q1541" t="str">
            <v>RIOBAMBA</v>
          </cell>
          <cell r="R1541" t="str">
            <v>CHIMBORAZO</v>
          </cell>
          <cell r="S1541" t="str">
            <v>RIOBAMBA</v>
          </cell>
          <cell r="T1541" t="str">
            <v>TRAMACO</v>
          </cell>
          <cell r="U1541" t="str">
            <v>FLEXNETUIO_PROVINCIA</v>
          </cell>
          <cell r="V1541">
            <v>1</v>
          </cell>
          <cell r="W1541">
            <v>1</v>
          </cell>
          <cell r="X1541" t="str">
            <v>FLEXNET ECUADOR - MDELIVERY</v>
          </cell>
          <cell r="Y1541" t="str">
            <v>CALLE 28 DE JUNIO S/N Y GARCIA MORENO ENTRADA LLANO GRANDE</v>
          </cell>
        </row>
        <row r="1542">
          <cell r="A1542" t="str">
            <v>4767546</v>
          </cell>
          <cell r="B1542">
            <v>486404</v>
          </cell>
          <cell r="C1542" t="str">
            <v>4767546</v>
          </cell>
          <cell r="D1542" t="str">
            <v>MDELIVERY</v>
          </cell>
          <cell r="E1542" t="str">
            <v>DESPACHO</v>
          </cell>
          <cell r="F1542" t="str">
            <v>DERIVADO PICK UP</v>
          </cell>
          <cell r="G1542" t="str">
            <v>031080004767546</v>
          </cell>
          <cell r="H1542">
            <v>44922</v>
          </cell>
          <cell r="I1542" t="str">
            <v>EN_TRANSITO</v>
          </cell>
          <cell r="J1542">
            <v>44922</v>
          </cell>
          <cell r="K1542" t="str">
            <v>SELENA NICOLE VARELA PARRAGA</v>
          </cell>
          <cell r="L1542" t="str">
            <v>OFICINA TRAMACO EL EMPALME</v>
          </cell>
          <cell r="M1542" t="str">
            <v>1314560820</v>
          </cell>
          <cell r="N1542" t="str">
            <v>0985908425</v>
          </cell>
          <cell r="O1542" t="str">
            <v>0985908425</v>
          </cell>
          <cell r="P1542" t="str">
            <v>EL EMPALME</v>
          </cell>
          <cell r="Q1542" t="str">
            <v>EL EMPALME</v>
          </cell>
          <cell r="R1542" t="str">
            <v>GUAYAS</v>
          </cell>
          <cell r="T1542" t="str">
            <v>TRAMACO</v>
          </cell>
          <cell r="U1542" t="str">
            <v>FLEXNETUIO_PROVINCIA</v>
          </cell>
          <cell r="V1542">
            <v>1</v>
          </cell>
          <cell r="W1542">
            <v>1</v>
          </cell>
          <cell r="X1542" t="str">
            <v>FLEXNET ECUADOR - MDELIVERY</v>
          </cell>
          <cell r="Y1542" t="str">
            <v>CALLE 28 DE JUNIO S/N Y GARCIA MORENO ENTRADA LLANO GRANDE</v>
          </cell>
        </row>
        <row r="1543">
          <cell r="A1543" t="str">
            <v>4767628</v>
          </cell>
          <cell r="B1543">
            <v>486405</v>
          </cell>
          <cell r="C1543" t="str">
            <v>4767628</v>
          </cell>
          <cell r="D1543" t="str">
            <v>MDELIVERY</v>
          </cell>
          <cell r="E1543" t="str">
            <v>DESPACHO</v>
          </cell>
          <cell r="F1543" t="str">
            <v>NORMAL</v>
          </cell>
          <cell r="G1543" t="str">
            <v>031080004767628</v>
          </cell>
          <cell r="H1543">
            <v>44922</v>
          </cell>
          <cell r="I1543" t="str">
            <v>INCIDENCIA</v>
          </cell>
          <cell r="J1543">
            <v>44923</v>
          </cell>
          <cell r="K1543" t="str">
            <v>ROSA ISABEL JIMENEZ JIMENEZ</v>
          </cell>
          <cell r="L1543" t="str">
            <v>VENTANAS CALLE ROCAFUERTE  SN  ENTRE PACIFICO GORDILLO Y 10 DE AGOSTO</v>
          </cell>
          <cell r="M1543" t="str">
            <v>1205851346</v>
          </cell>
          <cell r="N1543" t="str">
            <v>0968721957</v>
          </cell>
          <cell r="O1543" t="str">
            <v>0968721957</v>
          </cell>
          <cell r="P1543" t="str">
            <v>120406</v>
          </cell>
          <cell r="Q1543" t="str">
            <v>VENTANAS</v>
          </cell>
          <cell r="R1543" t="str">
            <v>LOS RIOS</v>
          </cell>
          <cell r="S1543" t="str">
            <v>VENTANAS</v>
          </cell>
          <cell r="T1543" t="str">
            <v>TRAMACO</v>
          </cell>
          <cell r="U1543" t="str">
            <v>FLEXNETUIO_PROVINCIA</v>
          </cell>
          <cell r="V1543">
            <v>1</v>
          </cell>
          <cell r="W1543">
            <v>1</v>
          </cell>
          <cell r="X1543" t="str">
            <v>FLEXNET ECUADOR - MDELIVERY</v>
          </cell>
          <cell r="Y1543" t="str">
            <v>CALLE 28 DE JUNIO S/N Y GARCIA MORENO ENTRADA LLANO GRANDE</v>
          </cell>
        </row>
        <row r="1544">
          <cell r="A1544" t="str">
            <v>4767632</v>
          </cell>
          <cell r="B1544">
            <v>486406</v>
          </cell>
          <cell r="C1544" t="str">
            <v>4767632</v>
          </cell>
          <cell r="D1544" t="str">
            <v>MDELIVERY</v>
          </cell>
          <cell r="E1544" t="str">
            <v>DESPACHO</v>
          </cell>
          <cell r="F1544" t="str">
            <v>NORMAL</v>
          </cell>
          <cell r="G1544" t="str">
            <v>031080004767632</v>
          </cell>
          <cell r="H1544">
            <v>44922</v>
          </cell>
          <cell r="I1544" t="str">
            <v>ENTREGADO</v>
          </cell>
          <cell r="J1544">
            <v>44923</v>
          </cell>
          <cell r="K1544" t="str">
            <v>Joselin Nicoll Balladares Salazar</v>
          </cell>
          <cell r="L1544" t="str">
            <v>SANTA ROSA AV JOFFRE LIMA  SN  CALLE K</v>
          </cell>
          <cell r="M1544" t="str">
            <v>0706592193</v>
          </cell>
          <cell r="N1544" t="str">
            <v>0999855253</v>
          </cell>
          <cell r="O1544" t="str">
            <v>0999855253</v>
          </cell>
          <cell r="P1544" t="str">
            <v>070603</v>
          </cell>
          <cell r="Q1544" t="str">
            <v>SANTA ROSA</v>
          </cell>
          <cell r="R1544" t="str">
            <v>EL ORO</v>
          </cell>
          <cell r="S1544" t="str">
            <v>SANTA ROSA - RECINTO ESTERO MEDINA</v>
          </cell>
          <cell r="T1544" t="str">
            <v>TRAMACO</v>
          </cell>
          <cell r="U1544" t="str">
            <v>FLEXNETUIO_PROVINCIA</v>
          </cell>
          <cell r="V1544">
            <v>1</v>
          </cell>
          <cell r="W1544">
            <v>1</v>
          </cell>
          <cell r="X1544" t="str">
            <v>FLEXNET ECUADOR - MDELIVERY</v>
          </cell>
          <cell r="Y1544" t="str">
            <v>CALLE 28 DE JUNIO S/N Y GARCIA MORENO ENTRADA LLANO GRANDE</v>
          </cell>
        </row>
        <row r="1545">
          <cell r="A1545" t="str">
            <v>4767646</v>
          </cell>
          <cell r="B1545">
            <v>486407</v>
          </cell>
          <cell r="C1545" t="str">
            <v>4767646</v>
          </cell>
          <cell r="D1545" t="str">
            <v>MDELIVERY</v>
          </cell>
          <cell r="E1545" t="str">
            <v>DESPACHO</v>
          </cell>
          <cell r="F1545" t="str">
            <v>NORMAL</v>
          </cell>
          <cell r="G1545" t="str">
            <v>031080004767646</v>
          </cell>
          <cell r="H1545">
            <v>44922</v>
          </cell>
          <cell r="I1545" t="str">
            <v>EN_TRANSITO</v>
          </cell>
          <cell r="J1545">
            <v>44922</v>
          </cell>
          <cell r="K1545" t="str">
            <v>Erikc Lenin Garrido Hurtado</v>
          </cell>
          <cell r="L1545" t="str">
            <v>TACHINA CALLE PASO LATERAL AL AEROPUERTO  SN  Y VIA AL TIGRE</v>
          </cell>
          <cell r="M1545" t="str">
            <v>0802395475</v>
          </cell>
          <cell r="N1545" t="str">
            <v>0996570664</v>
          </cell>
          <cell r="O1545" t="str">
            <v/>
          </cell>
          <cell r="P1545" t="str">
            <v>080109</v>
          </cell>
          <cell r="Q1545" t="str">
            <v>ESMERALDAS</v>
          </cell>
          <cell r="R1545" t="str">
            <v>ESMERALDAS</v>
          </cell>
          <cell r="S1545" t="str">
            <v>ESMERALDAS</v>
          </cell>
          <cell r="T1545" t="str">
            <v>TRAMACO</v>
          </cell>
          <cell r="U1545" t="str">
            <v>FLEXNETUIO_PROVINCIA</v>
          </cell>
          <cell r="V1545">
            <v>1</v>
          </cell>
          <cell r="W1545">
            <v>1</v>
          </cell>
          <cell r="X1545" t="str">
            <v>FLEXNET ECUADOR - MDELIVERY</v>
          </cell>
          <cell r="Y1545" t="str">
            <v>CALLE 28 DE JUNIO S/N Y GARCIA MORENO ENTRADA LLANO GRANDE</v>
          </cell>
        </row>
        <row r="1546">
          <cell r="A1546" t="str">
            <v>4767672</v>
          </cell>
          <cell r="B1546">
            <v>486408</v>
          </cell>
          <cell r="C1546" t="str">
            <v>4767672</v>
          </cell>
          <cell r="D1546" t="str">
            <v>MDELIVERY</v>
          </cell>
          <cell r="E1546" t="str">
            <v>DESPACHO</v>
          </cell>
          <cell r="F1546" t="str">
            <v>NORMAL</v>
          </cell>
          <cell r="G1546" t="str">
            <v>031080004767672</v>
          </cell>
          <cell r="H1546">
            <v>44922</v>
          </cell>
          <cell r="I1546" t="str">
            <v>EN_TRANSITO</v>
          </cell>
          <cell r="J1546">
            <v>44922</v>
          </cell>
          <cell r="K1546" t="str">
            <v>KLEBER ANDRES MIRABA TOMALA</v>
          </cell>
          <cell r="L1546" t="str">
            <v>COLONCHE  RUTA DEL SPONDYLUS SN AV 16 DE JULIO</v>
          </cell>
          <cell r="M1546" t="str">
            <v>0921580320</v>
          </cell>
          <cell r="N1546" t="str">
            <v>0959527521</v>
          </cell>
          <cell r="O1546" t="str">
            <v>0959527521</v>
          </cell>
          <cell r="P1546" t="str">
            <v>240109</v>
          </cell>
          <cell r="Q1546" t="str">
            <v>SANTA ELENA</v>
          </cell>
          <cell r="R1546" t="str">
            <v>SANTA ELENA</v>
          </cell>
          <cell r="S1546" t="str">
            <v>COLONCHE - LOMA ALTA - RIO SECO (SANTA ELENA) - BAMBIL DESECHO - BAMBIL COLLAO - RECINTO AYANGUE</v>
          </cell>
          <cell r="T1546" t="str">
            <v>TRAMACO</v>
          </cell>
          <cell r="U1546" t="str">
            <v>FLEXNETUIO_PROVINCIA</v>
          </cell>
          <cell r="V1546">
            <v>1</v>
          </cell>
          <cell r="W1546">
            <v>1</v>
          </cell>
          <cell r="X1546" t="str">
            <v>FLEXNET ECUADOR - MDELIVERY</v>
          </cell>
          <cell r="Y1546" t="str">
            <v>CALLE 28 DE JUNIO S/N Y GARCIA MORENO ENTRADA LLANO GRANDE</v>
          </cell>
        </row>
        <row r="1547">
          <cell r="A1547" t="str">
            <v>4767687</v>
          </cell>
          <cell r="B1547">
            <v>486409</v>
          </cell>
          <cell r="C1547" t="str">
            <v>4767687</v>
          </cell>
          <cell r="D1547" t="str">
            <v>MDELIVERY</v>
          </cell>
          <cell r="E1547" t="str">
            <v>DESPACHO</v>
          </cell>
          <cell r="F1547" t="str">
            <v>NORMAL</v>
          </cell>
          <cell r="G1547" t="str">
            <v>FEC45322</v>
          </cell>
          <cell r="H1547">
            <v>44922</v>
          </cell>
          <cell r="I1547" t="str">
            <v>ENTREGADO</v>
          </cell>
          <cell r="J1547">
            <v>44922</v>
          </cell>
          <cell r="K1547" t="str">
            <v>FRANCISCO XAVIER VASCONEZ JARAMILLO</v>
          </cell>
          <cell r="L1547" t="str">
            <v>COCHAPAMBA  CALLE MARIANO HURTADO  N51 98  Y ANTONIO ROMAN</v>
          </cell>
          <cell r="M1547" t="str">
            <v>1802258283</v>
          </cell>
          <cell r="N1547" t="str">
            <v>0992657931</v>
          </cell>
          <cell r="O1547" t="str">
            <v>0992657931</v>
          </cell>
          <cell r="P1547" t="str">
            <v>170528</v>
          </cell>
          <cell r="Q1547" t="str">
            <v>QUITO</v>
          </cell>
          <cell r="R1547" t="str">
            <v>PICHINCHA</v>
          </cell>
          <cell r="S1547" t="str">
            <v>QUITO</v>
          </cell>
          <cell r="T1547" t="str">
            <v>EXPRESSCON</v>
          </cell>
          <cell r="U1547" t="str">
            <v>FLEXNETUIO_LOCAL</v>
          </cell>
          <cell r="V1547">
            <v>1</v>
          </cell>
          <cell r="W1547">
            <v>1</v>
          </cell>
          <cell r="X1547" t="str">
            <v>FLEXNET ECUADOR - MDELIVERY</v>
          </cell>
          <cell r="Y1547" t="str">
            <v>CALLE 28 DE JUNIO S/N Y GARCIA MORENO ENTRADA LLANO GRANDE</v>
          </cell>
        </row>
        <row r="1548">
          <cell r="A1548" t="str">
            <v>4767707</v>
          </cell>
          <cell r="B1548">
            <v>486410</v>
          </cell>
          <cell r="C1548" t="str">
            <v>4767707</v>
          </cell>
          <cell r="D1548" t="str">
            <v>MDELIVERY</v>
          </cell>
          <cell r="E1548" t="str">
            <v>DESPACHO</v>
          </cell>
          <cell r="F1548" t="str">
            <v>NORMAL</v>
          </cell>
          <cell r="G1548" t="str">
            <v>FT76870</v>
          </cell>
          <cell r="H1548">
            <v>44922</v>
          </cell>
          <cell r="I1548" t="str">
            <v>HABILITADO_RUTEO</v>
          </cell>
          <cell r="J1548">
            <v>44923</v>
          </cell>
          <cell r="K1548" t="str">
            <v>Marco David Zaldumbide Aguirre</v>
          </cell>
          <cell r="L1548" t="str">
            <v>SANGOLQUI CALLE GARCIA MORENO 645  Y GUAYAQUIL</v>
          </cell>
          <cell r="M1548" t="str">
            <v>1717825309</v>
          </cell>
          <cell r="N1548" t="str">
            <v>0998676685</v>
          </cell>
          <cell r="O1548" t="str">
            <v/>
          </cell>
          <cell r="P1548" t="str">
            <v>RUMIÑAHUI</v>
          </cell>
          <cell r="Q1548" t="str">
            <v>RUMIÑAHUI</v>
          </cell>
          <cell r="R1548" t="str">
            <v>PICHINCHA</v>
          </cell>
          <cell r="T1548" t="str">
            <v>FLEXTRANS UIO</v>
          </cell>
          <cell r="U1548" t="str">
            <v>FLEXNETUIO_LOCAL</v>
          </cell>
          <cell r="V1548">
            <v>1</v>
          </cell>
          <cell r="W1548">
            <v>1</v>
          </cell>
          <cell r="X1548" t="str">
            <v>FLEXNET ECUADOR - MDELIVERY</v>
          </cell>
          <cell r="Y1548" t="str">
            <v>CALLE 28 DE JUNIO S/N Y GARCIA MORENO ENTRADA LLANO GRANDE</v>
          </cell>
        </row>
        <row r="1549">
          <cell r="A1549" t="str">
            <v>4767715</v>
          </cell>
          <cell r="B1549">
            <v>486411</v>
          </cell>
          <cell r="C1549" t="str">
            <v>4767715</v>
          </cell>
          <cell r="D1549" t="str">
            <v>MDELIVERY</v>
          </cell>
          <cell r="E1549" t="str">
            <v>DESPACHO</v>
          </cell>
          <cell r="F1549" t="str">
            <v>NORMAL</v>
          </cell>
          <cell r="G1549" t="str">
            <v>031080004767715</v>
          </cell>
          <cell r="H1549">
            <v>44922</v>
          </cell>
          <cell r="I1549" t="str">
            <v>INCIDENCIA</v>
          </cell>
          <cell r="J1549">
            <v>44923</v>
          </cell>
          <cell r="K1549" t="str">
            <v>GUAJAN CUSHCAGUA WITHMAN DAVID</v>
          </cell>
          <cell r="L1549" t="str">
            <v>COTACACHI CALLE BOLIVAR  SN CALLE 10 DE AGOSTO</v>
          </cell>
          <cell r="M1549" t="str">
            <v>1004498851</v>
          </cell>
          <cell r="N1549" t="str">
            <v>0992083788</v>
          </cell>
          <cell r="O1549" t="str">
            <v>0992083788</v>
          </cell>
          <cell r="P1549" t="str">
            <v>100301</v>
          </cell>
          <cell r="Q1549" t="str">
            <v>COTACACHI</v>
          </cell>
          <cell r="R1549" t="str">
            <v>IMBABURA</v>
          </cell>
          <cell r="S1549" t="str">
            <v>COTACACHI - QUIROGA</v>
          </cell>
          <cell r="T1549" t="str">
            <v>TRAMACO</v>
          </cell>
          <cell r="U1549" t="str">
            <v>FLEXNETUIO_PROVINCIA</v>
          </cell>
          <cell r="V1549">
            <v>1</v>
          </cell>
          <cell r="W1549">
            <v>1</v>
          </cell>
          <cell r="X1549" t="str">
            <v>FLEXNET ECUADOR - MDELIVERY</v>
          </cell>
          <cell r="Y1549" t="str">
            <v>CALLE 28 DE JUNIO S/N Y GARCIA MORENO ENTRADA LLANO GRANDE</v>
          </cell>
        </row>
        <row r="1550">
          <cell r="A1550" t="str">
            <v>4767722</v>
          </cell>
          <cell r="B1550">
            <v>486412</v>
          </cell>
          <cell r="C1550" t="str">
            <v>4767722</v>
          </cell>
          <cell r="D1550" t="str">
            <v>MDELIVERY</v>
          </cell>
          <cell r="E1550" t="str">
            <v>DESPACHO</v>
          </cell>
          <cell r="F1550" t="str">
            <v>NORMAL</v>
          </cell>
          <cell r="G1550" t="str">
            <v>031080004767722</v>
          </cell>
          <cell r="H1550">
            <v>44922</v>
          </cell>
          <cell r="I1550" t="str">
            <v>ENTREGADO</v>
          </cell>
          <cell r="J1550">
            <v>44923</v>
          </cell>
          <cell r="K1550" t="str">
            <v>Edwin Patricio Pombosa Junez</v>
          </cell>
          <cell r="L1550" t="str">
            <v>MALDONADO CALLE DOS LOTE 2 AV ANTONIO JOSE DE SUCRE</v>
          </cell>
          <cell r="M1550" t="str">
            <v>0602042731</v>
          </cell>
          <cell r="N1550" t="str">
            <v>0992821306</v>
          </cell>
          <cell r="O1550" t="str">
            <v>0992821306</v>
          </cell>
          <cell r="P1550" t="str">
            <v>060108</v>
          </cell>
          <cell r="Q1550" t="str">
            <v>RIOBAMBA</v>
          </cell>
          <cell r="R1550" t="str">
            <v>CHIMBORAZO</v>
          </cell>
          <cell r="S1550" t="str">
            <v>RIOBAMBA</v>
          </cell>
          <cell r="T1550" t="str">
            <v>TRAMACO</v>
          </cell>
          <cell r="U1550" t="str">
            <v>FLEXNETUIO_PROVINCIA</v>
          </cell>
          <cell r="V1550">
            <v>1</v>
          </cell>
          <cell r="W1550">
            <v>1</v>
          </cell>
          <cell r="X1550" t="str">
            <v>FLEXNET ECUADOR - MDELIVERY</v>
          </cell>
          <cell r="Y1550" t="str">
            <v>CALLE 28 DE JUNIO S/N Y GARCIA MORENO ENTRADA LLANO GRANDE</v>
          </cell>
        </row>
        <row r="1551">
          <cell r="A1551" t="str">
            <v>4767728</v>
          </cell>
          <cell r="B1551">
            <v>486413</v>
          </cell>
          <cell r="C1551" t="str">
            <v>4767728</v>
          </cell>
          <cell r="D1551" t="str">
            <v>MDELIVERY</v>
          </cell>
          <cell r="E1551" t="str">
            <v>DESPACHO</v>
          </cell>
          <cell r="F1551" t="str">
            <v>NORMAL</v>
          </cell>
          <cell r="G1551" t="str">
            <v>FT76869</v>
          </cell>
          <cell r="H1551">
            <v>44922</v>
          </cell>
          <cell r="I1551" t="str">
            <v>HABILITADO_RUTEO</v>
          </cell>
          <cell r="J1551">
            <v>44923</v>
          </cell>
          <cell r="K1551" t="str">
            <v>Marco David Zaldumbide Aguirre</v>
          </cell>
          <cell r="L1551" t="str">
            <v>SANGOLQUI CALLE GARCIA MORENO 6 45 Y GUAYAQUIL</v>
          </cell>
          <cell r="M1551" t="str">
            <v>1717825309</v>
          </cell>
          <cell r="N1551" t="str">
            <v>0998676685</v>
          </cell>
          <cell r="O1551" t="str">
            <v/>
          </cell>
          <cell r="P1551" t="str">
            <v>171103</v>
          </cell>
          <cell r="Q1551" t="str">
            <v>RUMIÑAHUI</v>
          </cell>
          <cell r="R1551" t="str">
            <v>PICHINCHA</v>
          </cell>
          <cell r="S1551" t="str">
            <v>SANGOLQUI</v>
          </cell>
          <cell r="T1551" t="str">
            <v>FLEXTRANS UIO</v>
          </cell>
          <cell r="U1551" t="str">
            <v>FLEXNETUIO_LOCAL</v>
          </cell>
          <cell r="V1551">
            <v>1</v>
          </cell>
          <cell r="W1551">
            <v>1</v>
          </cell>
          <cell r="X1551" t="str">
            <v>FLEXNET ECUADOR - MDELIVERY</v>
          </cell>
          <cell r="Y1551" t="str">
            <v>CALLE 28 DE JUNIO S/N Y GARCIA MORENO ENTRADA LLANO GRANDE</v>
          </cell>
        </row>
        <row r="1552">
          <cell r="A1552" t="str">
            <v>4767753</v>
          </cell>
          <cell r="B1552">
            <v>486414</v>
          </cell>
          <cell r="C1552" t="str">
            <v>4767753</v>
          </cell>
          <cell r="D1552" t="str">
            <v>MDELIVERY</v>
          </cell>
          <cell r="E1552" t="str">
            <v>DESPACHO</v>
          </cell>
          <cell r="F1552" t="str">
            <v>NORMAL</v>
          </cell>
          <cell r="G1552" t="str">
            <v>031080004767753</v>
          </cell>
          <cell r="H1552">
            <v>44922</v>
          </cell>
          <cell r="I1552" t="str">
            <v>EN_TRANSITO</v>
          </cell>
          <cell r="J1552">
            <v>44922</v>
          </cell>
          <cell r="K1552" t="str">
            <v>CRISTHIAN SANTIAGO JIMENEZ MINDIOLAZA</v>
          </cell>
          <cell r="L1552" t="str">
            <v>SANTA LUCIA CALLE MANUEL ARMAS PALLO SN CALLE FRANKLIN DEFAZ</v>
          </cell>
          <cell r="M1552" t="str">
            <v>0942597162</v>
          </cell>
          <cell r="N1552" t="str">
            <v>0997407423</v>
          </cell>
          <cell r="O1552" t="str">
            <v>0978750233</v>
          </cell>
          <cell r="P1552" t="str">
            <v>091908</v>
          </cell>
          <cell r="Q1552" t="str">
            <v>SANTA LUCIA</v>
          </cell>
          <cell r="R1552" t="str">
            <v>GUAYAS</v>
          </cell>
          <cell r="S1552" t="str">
            <v>SANTA LUCIA - BARBASCO DE ARRIBA</v>
          </cell>
          <cell r="T1552" t="str">
            <v>TRAMACO</v>
          </cell>
          <cell r="U1552" t="str">
            <v>FLEXNETUIO_PROVINCIA</v>
          </cell>
          <cell r="V1552">
            <v>1</v>
          </cell>
          <cell r="W1552">
            <v>1</v>
          </cell>
          <cell r="X1552" t="str">
            <v>FLEXNET ECUADOR - MDELIVERY</v>
          </cell>
          <cell r="Y1552" t="str">
            <v>CALLE 28 DE JUNIO S/N Y GARCIA MORENO ENTRADA LLANO GRANDE</v>
          </cell>
        </row>
        <row r="1553">
          <cell r="A1553" t="str">
            <v>4767781</v>
          </cell>
          <cell r="B1553">
            <v>486415</v>
          </cell>
          <cell r="C1553" t="str">
            <v>4767781</v>
          </cell>
          <cell r="D1553" t="str">
            <v>MDELIVERY</v>
          </cell>
          <cell r="E1553" t="str">
            <v>DESPACHO</v>
          </cell>
          <cell r="F1553" t="str">
            <v>NORMAL</v>
          </cell>
          <cell r="G1553" t="str">
            <v>FT76850</v>
          </cell>
          <cell r="H1553">
            <v>44922</v>
          </cell>
          <cell r="I1553" t="str">
            <v>ENTREGADO</v>
          </cell>
          <cell r="J1553">
            <v>44923</v>
          </cell>
          <cell r="K1553" t="str">
            <v>Adriana de las Mercedes Molina Marin</v>
          </cell>
          <cell r="L1553" t="str">
            <v>CALDERON  CALLE PUNIN N2  240  CALLE 9 DE AGOSTO</v>
          </cell>
          <cell r="M1553" t="str">
            <v>1711060192</v>
          </cell>
          <cell r="N1553" t="str">
            <v>0984592081</v>
          </cell>
          <cell r="O1553" t="str">
            <v>0984592081</v>
          </cell>
          <cell r="P1553" t="str">
            <v>170203</v>
          </cell>
          <cell r="Q1553" t="str">
            <v>QUITO</v>
          </cell>
          <cell r="R1553" t="str">
            <v>PICHINCHA</v>
          </cell>
          <cell r="S1553" t="str">
            <v>CALDERON (CARAPUNGO)</v>
          </cell>
          <cell r="T1553" t="str">
            <v>ITSACOURIER</v>
          </cell>
          <cell r="U1553" t="str">
            <v>FLEXNETUIO_LOCAL</v>
          </cell>
          <cell r="V1553">
            <v>1</v>
          </cell>
          <cell r="W1553">
            <v>1</v>
          </cell>
          <cell r="X1553" t="str">
            <v>FLEXNET ECUADOR - MDELIVERY</v>
          </cell>
          <cell r="Y1553" t="str">
            <v>CALLE 28 DE JUNIO S/N Y GARCIA MORENO ENTRADA LLANO GRANDE</v>
          </cell>
        </row>
        <row r="1554">
          <cell r="A1554" t="str">
            <v>4767786</v>
          </cell>
          <cell r="B1554">
            <v>486416</v>
          </cell>
          <cell r="C1554" t="str">
            <v>4767786</v>
          </cell>
          <cell r="D1554" t="str">
            <v>MDELIVERY</v>
          </cell>
          <cell r="E1554" t="str">
            <v>DESPACHO</v>
          </cell>
          <cell r="F1554" t="str">
            <v>NORMAL</v>
          </cell>
          <cell r="G1554" t="str">
            <v>031080004767786</v>
          </cell>
          <cell r="H1554">
            <v>44922</v>
          </cell>
          <cell r="I1554" t="str">
            <v>ENTREGADO</v>
          </cell>
          <cell r="J1554">
            <v>44923</v>
          </cell>
          <cell r="K1554" t="str">
            <v>VIVIANA MARIBEL MORETA SALAZAR</v>
          </cell>
          <cell r="L1554" t="str">
            <v>HUACHI LORETO    AV BARCELONA  CALLEJON 02  24  CALLE MADRID</v>
          </cell>
          <cell r="M1554" t="str">
            <v>1803468584</v>
          </cell>
          <cell r="N1554" t="str">
            <v>0983135873</v>
          </cell>
          <cell r="O1554" t="str">
            <v/>
          </cell>
          <cell r="P1554" t="str">
            <v>180101</v>
          </cell>
          <cell r="Q1554" t="str">
            <v>AMBATO</v>
          </cell>
          <cell r="R1554" t="str">
            <v>TUNGURAHUA</v>
          </cell>
          <cell r="S1554" t="str">
            <v>AMBATO</v>
          </cell>
          <cell r="T1554" t="str">
            <v>TRAMACO</v>
          </cell>
          <cell r="U1554" t="str">
            <v>FLEXNETUIO_PROVINCIA</v>
          </cell>
          <cell r="V1554">
            <v>1</v>
          </cell>
          <cell r="W1554">
            <v>1</v>
          </cell>
          <cell r="X1554" t="str">
            <v>FLEXNET ECUADOR - MDELIVERY</v>
          </cell>
          <cell r="Y1554" t="str">
            <v>CALLE 28 DE JUNIO S/N Y GARCIA MORENO ENTRADA LLANO GRANDE</v>
          </cell>
        </row>
        <row r="1555">
          <cell r="A1555" t="str">
            <v>4767810</v>
          </cell>
          <cell r="B1555">
            <v>486417</v>
          </cell>
          <cell r="C1555" t="str">
            <v>4767810</v>
          </cell>
          <cell r="D1555" t="str">
            <v>MDELIVERY</v>
          </cell>
          <cell r="E1555" t="str">
            <v>DESPACHO</v>
          </cell>
          <cell r="F1555" t="str">
            <v>NORMAL</v>
          </cell>
          <cell r="G1555" t="str">
            <v>TF90743</v>
          </cell>
          <cell r="H1555">
            <v>44922</v>
          </cell>
          <cell r="I1555" t="str">
            <v>ENTREGADO</v>
          </cell>
          <cell r="J1555">
            <v>44923</v>
          </cell>
          <cell r="K1555" t="str">
            <v>JAIRO WASHINGTON BANOS PARRA</v>
          </cell>
          <cell r="L1555" t="str">
            <v>URDANETA CALLE DR FRANCISCO DE MARCOS Y CRESPO 2503 Y AV TUNGURAHUA</v>
          </cell>
          <cell r="M1555" t="str">
            <v>0926588278</v>
          </cell>
          <cell r="N1555" t="str">
            <v>0939448300</v>
          </cell>
          <cell r="O1555" t="str">
            <v>0939448300</v>
          </cell>
          <cell r="P1555" t="str">
            <v>090303</v>
          </cell>
          <cell r="Q1555" t="str">
            <v>GUAYAQUIL</v>
          </cell>
          <cell r="R1555" t="str">
            <v>GUAYAS</v>
          </cell>
          <cell r="S1555" t="str">
            <v>GUAYAQUIL</v>
          </cell>
          <cell r="T1555" t="str">
            <v>ITSACOURIER</v>
          </cell>
          <cell r="U1555" t="str">
            <v>FLEXNETUIO_GYE</v>
          </cell>
          <cell r="V1555">
            <v>1</v>
          </cell>
          <cell r="W1555">
            <v>1</v>
          </cell>
          <cell r="X1555" t="str">
            <v>FLEXNET ECUADOR - MDELIVERY</v>
          </cell>
          <cell r="Y1555" t="str">
            <v>CALLE 28 DE JUNIO S/N Y GARCIA MORENO ENTRADA LLANO GRANDE</v>
          </cell>
        </row>
        <row r="1556">
          <cell r="A1556" t="str">
            <v>4767813</v>
          </cell>
          <cell r="B1556">
            <v>486418</v>
          </cell>
          <cell r="C1556" t="str">
            <v>4767813</v>
          </cell>
          <cell r="D1556" t="str">
            <v>MDELIVERY</v>
          </cell>
          <cell r="E1556" t="str">
            <v>DESPACHO</v>
          </cell>
          <cell r="F1556" t="str">
            <v>NORMAL</v>
          </cell>
          <cell r="G1556" t="str">
            <v>031080004767813</v>
          </cell>
          <cell r="H1556">
            <v>44922</v>
          </cell>
          <cell r="I1556" t="str">
            <v>ENTREGADO</v>
          </cell>
          <cell r="J1556">
            <v>44923</v>
          </cell>
          <cell r="K1556" t="str">
            <v>ANA ALEJANDRA ROSAS GARCIA</v>
          </cell>
          <cell r="L1556" t="str">
            <v>BARTOLEME RUIZ CALLE HOMERO LOPEZ  SN CALLE ELOY ALFARO</v>
          </cell>
          <cell r="M1556" t="str">
            <v>0802298992</v>
          </cell>
          <cell r="N1556" t="str">
            <v>0988227916</v>
          </cell>
          <cell r="O1556" t="str">
            <v>0988227916</v>
          </cell>
          <cell r="P1556" t="str">
            <v>080102</v>
          </cell>
          <cell r="Q1556" t="str">
            <v>ESMERALDAS</v>
          </cell>
          <cell r="R1556" t="str">
            <v>ESMERALDAS</v>
          </cell>
          <cell r="S1556" t="str">
            <v>ESMERALDAS</v>
          </cell>
          <cell r="T1556" t="str">
            <v>TRAMACO</v>
          </cell>
          <cell r="U1556" t="str">
            <v>FLEXNETUIO_PROVINCIA</v>
          </cell>
          <cell r="V1556">
            <v>1</v>
          </cell>
          <cell r="W1556">
            <v>1</v>
          </cell>
          <cell r="X1556" t="str">
            <v>FLEXNET ECUADOR - MDELIVERY</v>
          </cell>
          <cell r="Y1556" t="str">
            <v>CALLE 28 DE JUNIO S/N Y GARCIA MORENO ENTRADA LLANO GRANDE</v>
          </cell>
        </row>
        <row r="1557">
          <cell r="A1557" t="str">
            <v>4767819</v>
          </cell>
          <cell r="B1557">
            <v>486419</v>
          </cell>
          <cell r="C1557" t="str">
            <v>4767819</v>
          </cell>
          <cell r="D1557" t="str">
            <v>MDELIVERY</v>
          </cell>
          <cell r="E1557" t="str">
            <v>DESPACHO</v>
          </cell>
          <cell r="F1557" t="str">
            <v>NORMAL</v>
          </cell>
          <cell r="G1557" t="str">
            <v>031080004767819</v>
          </cell>
          <cell r="H1557">
            <v>44922</v>
          </cell>
          <cell r="I1557" t="str">
            <v>EN_TRANSITO</v>
          </cell>
          <cell r="J1557">
            <v>44922</v>
          </cell>
          <cell r="K1557" t="str">
            <v>EDUARDO LUIS BANCHON RODRIGUEZ</v>
          </cell>
          <cell r="L1557" t="str">
            <v>ISIDRO AYORA  AV JUAN MONTALVO  SN VIA ALEGRIA</v>
          </cell>
          <cell r="M1557" t="str">
            <v>0924616113</v>
          </cell>
          <cell r="N1557" t="str">
            <v>0979746428</v>
          </cell>
          <cell r="O1557" t="str">
            <v>0979746428</v>
          </cell>
          <cell r="P1557" t="str">
            <v>091404</v>
          </cell>
          <cell r="Q1557" t="str">
            <v>ISIDRO AYORA</v>
          </cell>
          <cell r="R1557" t="str">
            <v>GUAYAS</v>
          </cell>
          <cell r="S1557" t="str">
            <v>ISIDRO AYORA - PUEBLO NUEVO - LAS MERCEDES</v>
          </cell>
          <cell r="T1557" t="str">
            <v>TRAMACO</v>
          </cell>
          <cell r="U1557" t="str">
            <v>FLEXNETUIO_PROVINCIA</v>
          </cell>
          <cell r="V1557">
            <v>1</v>
          </cell>
          <cell r="W1557">
            <v>1</v>
          </cell>
          <cell r="X1557" t="str">
            <v>FLEXNET ECUADOR - MDELIVERY</v>
          </cell>
          <cell r="Y1557" t="str">
            <v>CALLE 28 DE JUNIO S/N Y GARCIA MORENO ENTRADA LLANO GRANDE</v>
          </cell>
        </row>
        <row r="1558">
          <cell r="A1558" t="str">
            <v>4767872</v>
          </cell>
          <cell r="B1558">
            <v>486420</v>
          </cell>
          <cell r="C1558" t="str">
            <v>4767872</v>
          </cell>
          <cell r="D1558" t="str">
            <v>MDELIVERY</v>
          </cell>
          <cell r="E1558" t="str">
            <v>DESPACHO</v>
          </cell>
          <cell r="F1558" t="str">
            <v>DERIVADO PICK UP</v>
          </cell>
          <cell r="G1558" t="str">
            <v>031080004767872</v>
          </cell>
          <cell r="H1558">
            <v>44922</v>
          </cell>
          <cell r="I1558" t="str">
            <v>EN_TRANSITO</v>
          </cell>
          <cell r="J1558">
            <v>44922</v>
          </cell>
          <cell r="K1558" t="str">
            <v>MARCELO ANTONIO DELGADO BALDERRAMO</v>
          </cell>
          <cell r="L1558" t="str">
            <v>OFICINA TRAMACO CHONE</v>
          </cell>
          <cell r="M1558" t="str">
            <v>1313864843</v>
          </cell>
          <cell r="N1558" t="str">
            <v>0985029781</v>
          </cell>
          <cell r="O1558" t="str">
            <v>0000000000</v>
          </cell>
          <cell r="P1558" t="str">
            <v>CHONE</v>
          </cell>
          <cell r="Q1558" t="str">
            <v>CHONE</v>
          </cell>
          <cell r="R1558" t="str">
            <v>MANABI</v>
          </cell>
          <cell r="T1558" t="str">
            <v>TRAMACO</v>
          </cell>
          <cell r="U1558" t="str">
            <v>FLEXNETUIO_PROVINCIA</v>
          </cell>
          <cell r="V1558">
            <v>1</v>
          </cell>
          <cell r="W1558">
            <v>1</v>
          </cell>
          <cell r="X1558" t="str">
            <v>FLEXNET ECUADOR - MDELIVERY</v>
          </cell>
          <cell r="Y1558" t="str">
            <v>CALLE 28 DE JUNIO S/N Y GARCIA MORENO ENTRADA LLANO GRANDE</v>
          </cell>
        </row>
        <row r="1559">
          <cell r="A1559" t="str">
            <v>4767882</v>
          </cell>
          <cell r="B1559">
            <v>486421</v>
          </cell>
          <cell r="C1559" t="str">
            <v>4767882</v>
          </cell>
          <cell r="D1559" t="str">
            <v>MDELIVERY</v>
          </cell>
          <cell r="E1559" t="str">
            <v>DESPACHO</v>
          </cell>
          <cell r="F1559" t="str">
            <v>NORMAL</v>
          </cell>
          <cell r="G1559" t="str">
            <v>031080004767882</v>
          </cell>
          <cell r="H1559">
            <v>44922</v>
          </cell>
          <cell r="I1559" t="str">
            <v>EN_TRANSITO</v>
          </cell>
          <cell r="J1559">
            <v>44922</v>
          </cell>
          <cell r="K1559" t="str">
            <v>GEOMAYRA MARITZA VIVAR CASSOLA</v>
          </cell>
          <cell r="L1559" t="str">
            <v>LA AURORA URBANIZACION LA RIOJA   MZ 1 VILLA 13 AV LEON FEBRES CORDERO RIBADENEYRA</v>
          </cell>
          <cell r="M1559" t="str">
            <v>0924369911</v>
          </cell>
          <cell r="N1559" t="str">
            <v>0993325828</v>
          </cell>
          <cell r="O1559" t="str">
            <v>0993325828</v>
          </cell>
          <cell r="P1559" t="str">
            <v>091901</v>
          </cell>
          <cell r="Q1559" t="str">
            <v>DAULE</v>
          </cell>
          <cell r="R1559" t="str">
            <v>GUAYAS</v>
          </cell>
          <cell r="S1559" t="str">
            <v>DAULE</v>
          </cell>
          <cell r="T1559" t="str">
            <v>TRAMACO</v>
          </cell>
          <cell r="V1559">
            <v>1</v>
          </cell>
          <cell r="W1559">
            <v>1</v>
          </cell>
          <cell r="X1559" t="str">
            <v>FLEXNET ECUADOR - MDELIVERY</v>
          </cell>
          <cell r="Y1559" t="str">
            <v>CALLE 28 DE JUNIO S/N Y GARCIA MORENO ENTRADA LLANO GRANDE</v>
          </cell>
        </row>
        <row r="1560">
          <cell r="A1560" t="str">
            <v>4767895</v>
          </cell>
          <cell r="B1560">
            <v>486422</v>
          </cell>
          <cell r="C1560" t="str">
            <v>4767895</v>
          </cell>
          <cell r="D1560" t="str">
            <v>MDELIVERY</v>
          </cell>
          <cell r="E1560" t="str">
            <v>DESPACHO</v>
          </cell>
          <cell r="F1560" t="str">
            <v>DERIVADO PICK UP</v>
          </cell>
          <cell r="G1560" t="str">
            <v>031080004767895</v>
          </cell>
          <cell r="H1560">
            <v>44922</v>
          </cell>
          <cell r="I1560" t="str">
            <v>EN_TRANSITO</v>
          </cell>
          <cell r="J1560">
            <v>44922</v>
          </cell>
          <cell r="K1560" t="str">
            <v>INGRID LISBETH PONCE LOOR</v>
          </cell>
          <cell r="L1560" t="str">
            <v>OFICINA TRAMACO QUININDE</v>
          </cell>
          <cell r="M1560" t="str">
            <v>1729843654</v>
          </cell>
          <cell r="N1560" t="str">
            <v>0979469629</v>
          </cell>
          <cell r="O1560" t="str">
            <v>0979469629</v>
          </cell>
          <cell r="P1560" t="str">
            <v>QUININDE</v>
          </cell>
          <cell r="Q1560" t="str">
            <v>QUININDE</v>
          </cell>
          <cell r="R1560" t="str">
            <v>ESMERALDAS</v>
          </cell>
          <cell r="T1560" t="str">
            <v>TRAMACO</v>
          </cell>
          <cell r="U1560" t="str">
            <v>FLEXNETUIO_PROVINCIA</v>
          </cell>
          <cell r="V1560">
            <v>1</v>
          </cell>
          <cell r="W1560">
            <v>1</v>
          </cell>
          <cell r="X1560" t="str">
            <v>FLEXNET ECUADOR - MDELIVERY</v>
          </cell>
          <cell r="Y1560" t="str">
            <v>CALLE 28 DE JUNIO S/N Y GARCIA MORENO ENTRADA LLANO GRANDE</v>
          </cell>
        </row>
        <row r="1561">
          <cell r="A1561" t="str">
            <v>4767941</v>
          </cell>
          <cell r="B1561">
            <v>486423</v>
          </cell>
          <cell r="C1561" t="str">
            <v>4767941</v>
          </cell>
          <cell r="D1561" t="str">
            <v>MDELIVERY</v>
          </cell>
          <cell r="E1561" t="str">
            <v>DESPACHO</v>
          </cell>
          <cell r="F1561" t="str">
            <v>NORMAL</v>
          </cell>
          <cell r="G1561" t="str">
            <v>FTS45310</v>
          </cell>
          <cell r="H1561">
            <v>44922</v>
          </cell>
          <cell r="I1561" t="str">
            <v>ENTREGADO</v>
          </cell>
          <cell r="J1561">
            <v>44922</v>
          </cell>
          <cell r="K1561" t="str">
            <v>RUTH SUSANA VELEZ MORALES</v>
          </cell>
          <cell r="L1561" t="str">
            <v>INAQUITO   AV PAUL RIVET  OE11  08 AV 6 DE DICIEMBRE</v>
          </cell>
          <cell r="M1561" t="str">
            <v>1705156550</v>
          </cell>
          <cell r="N1561" t="str">
            <v>0991422321</v>
          </cell>
          <cell r="O1561" t="str">
            <v/>
          </cell>
          <cell r="P1561" t="str">
            <v>170518</v>
          </cell>
          <cell r="Q1561" t="str">
            <v>QUITO</v>
          </cell>
          <cell r="R1561" t="str">
            <v>PICHINCHA</v>
          </cell>
          <cell r="S1561" t="str">
            <v>QUITO</v>
          </cell>
          <cell r="T1561" t="str">
            <v>TRANSERVISS</v>
          </cell>
          <cell r="U1561" t="str">
            <v>FLEXNETUIO_LOCAL</v>
          </cell>
          <cell r="V1561">
            <v>1</v>
          </cell>
          <cell r="W1561">
            <v>1</v>
          </cell>
          <cell r="X1561" t="str">
            <v>FLEXNET ECUADOR - MDELIVERY</v>
          </cell>
          <cell r="Y1561" t="str">
            <v>CALLE 28 DE JUNIO S/N Y GARCIA MORENO ENTRADA LLANO GRANDE</v>
          </cell>
        </row>
        <row r="1562">
          <cell r="A1562" t="str">
            <v>4767944</v>
          </cell>
          <cell r="B1562">
            <v>486424</v>
          </cell>
          <cell r="C1562" t="str">
            <v>4767944</v>
          </cell>
          <cell r="D1562" t="str">
            <v>MDELIVERY</v>
          </cell>
          <cell r="E1562" t="str">
            <v>DESPACHO</v>
          </cell>
          <cell r="F1562" t="str">
            <v>NORMAL</v>
          </cell>
          <cell r="G1562" t="str">
            <v>FT76835</v>
          </cell>
          <cell r="H1562">
            <v>44922</v>
          </cell>
          <cell r="I1562" t="str">
            <v>ENTREGADO</v>
          </cell>
          <cell r="J1562">
            <v>44923</v>
          </cell>
          <cell r="K1562" t="str">
            <v>FRANKLIN MAURICIO MORALES ANDRANGO</v>
          </cell>
          <cell r="L1562" t="str">
            <v>CALDERON CALLE PIO XII E10 108 CALLE GUSTAVO ORCES</v>
          </cell>
          <cell r="M1562" t="str">
            <v>1309957643</v>
          </cell>
          <cell r="N1562" t="str">
            <v>0995454890</v>
          </cell>
          <cell r="O1562" t="str">
            <v>0995454890</v>
          </cell>
          <cell r="P1562" t="str">
            <v>QUITO</v>
          </cell>
          <cell r="Q1562" t="str">
            <v>QUITO</v>
          </cell>
          <cell r="R1562" t="str">
            <v>PICHINCHA</v>
          </cell>
          <cell r="T1562" t="str">
            <v>ITSACOURIER</v>
          </cell>
          <cell r="U1562" t="str">
            <v>FLEXNETUIO_LOCAL</v>
          </cell>
          <cell r="V1562">
            <v>1</v>
          </cell>
          <cell r="W1562">
            <v>1</v>
          </cell>
          <cell r="X1562" t="str">
            <v>FLEXNET ECUADOR - MDELIVERY</v>
          </cell>
          <cell r="Y1562" t="str">
            <v>CALLE 28 DE JUNIO S/N Y GARCIA MORENO ENTRADA LLANO GRANDE</v>
          </cell>
        </row>
        <row r="1563">
          <cell r="A1563" t="str">
            <v>4767997</v>
          </cell>
          <cell r="B1563">
            <v>486425</v>
          </cell>
          <cell r="C1563" t="str">
            <v>4767997</v>
          </cell>
          <cell r="D1563" t="str">
            <v>MDELIVERY</v>
          </cell>
          <cell r="E1563" t="str">
            <v>DESPACHO</v>
          </cell>
          <cell r="F1563" t="str">
            <v>DERIVADO PICK UP</v>
          </cell>
          <cell r="G1563" t="str">
            <v>031080004767997</v>
          </cell>
          <cell r="H1563">
            <v>44922</v>
          </cell>
          <cell r="I1563" t="str">
            <v>EN_TRANSITO</v>
          </cell>
          <cell r="J1563">
            <v>44922</v>
          </cell>
          <cell r="K1563" t="str">
            <v>MANUEL RAMON ALCIVAR LEON</v>
          </cell>
          <cell r="L1563" t="str">
            <v>OFICINA TRAMACO PORTETE</v>
          </cell>
          <cell r="M1563" t="str">
            <v>0909118127</v>
          </cell>
          <cell r="N1563" t="str">
            <v>0996112788</v>
          </cell>
          <cell r="O1563" t="str">
            <v>0996112788</v>
          </cell>
          <cell r="P1563" t="str">
            <v>GUAYAQUIL</v>
          </cell>
          <cell r="Q1563" t="str">
            <v>GUAYAQUIL</v>
          </cell>
          <cell r="R1563" t="str">
            <v>GUAYAS</v>
          </cell>
          <cell r="T1563" t="str">
            <v>TRAMACO</v>
          </cell>
          <cell r="U1563" t="str">
            <v>FLEXNETUIO_GYE</v>
          </cell>
          <cell r="V1563">
            <v>1</v>
          </cell>
          <cell r="W1563">
            <v>1</v>
          </cell>
          <cell r="X1563" t="str">
            <v>FLEXNET ECUADOR - MDELIVERY</v>
          </cell>
          <cell r="Y1563" t="str">
            <v>CALLE 28 DE JUNIO S/N Y GARCIA MORENO ENTRADA LLANO GRANDE</v>
          </cell>
        </row>
        <row r="1564">
          <cell r="A1564" t="str">
            <v>4768034</v>
          </cell>
          <cell r="B1564">
            <v>486426</v>
          </cell>
          <cell r="C1564" t="str">
            <v>4768034</v>
          </cell>
          <cell r="D1564" t="str">
            <v>MDELIVERY</v>
          </cell>
          <cell r="E1564" t="str">
            <v>DESPACHO</v>
          </cell>
          <cell r="F1564" t="str">
            <v>NORMAL</v>
          </cell>
          <cell r="G1564" t="str">
            <v>031080004768034</v>
          </cell>
          <cell r="H1564">
            <v>44922</v>
          </cell>
          <cell r="I1564" t="str">
            <v>ENTREGADO</v>
          </cell>
          <cell r="J1564">
            <v>44923</v>
          </cell>
          <cell r="K1564" t="str">
            <v>PEDRO CARLOS VELASCO RUGEL</v>
          </cell>
          <cell r="L1564" t="str">
            <v>YAGUACHI   CDLA LOS ALMENDROS   CALLE 11 SN  CALLE Q</v>
          </cell>
          <cell r="M1564" t="str">
            <v>0957344203</v>
          </cell>
          <cell r="N1564" t="str">
            <v>0939876594</v>
          </cell>
          <cell r="O1564" t="str">
            <v>0963873692</v>
          </cell>
          <cell r="P1564" t="str">
            <v>092102</v>
          </cell>
          <cell r="Q1564" t="str">
            <v>SAN JACINTO DE YAGUACHI</v>
          </cell>
          <cell r="R1564" t="str">
            <v>GUAYAS</v>
          </cell>
          <cell r="S1564" t="str">
            <v>SAN JACINTO DE YAGUACHI - LOS TRES POSTES</v>
          </cell>
          <cell r="T1564" t="str">
            <v>TRAMACO</v>
          </cell>
          <cell r="U1564" t="str">
            <v>FLEXNETUIO_PROVINCIA</v>
          </cell>
          <cell r="V1564">
            <v>1</v>
          </cell>
          <cell r="W1564">
            <v>1</v>
          </cell>
          <cell r="X1564" t="str">
            <v>FLEXNET ECUADOR - MDELIVERY</v>
          </cell>
          <cell r="Y1564" t="str">
            <v>CALLE 28 DE JUNIO S/N Y GARCIA MORENO ENTRADA LLANO GRANDE</v>
          </cell>
        </row>
        <row r="1565">
          <cell r="A1565" t="str">
            <v>4768069</v>
          </cell>
          <cell r="B1565">
            <v>486427</v>
          </cell>
          <cell r="C1565" t="str">
            <v>4768069</v>
          </cell>
          <cell r="D1565" t="str">
            <v>MDELIVERY</v>
          </cell>
          <cell r="E1565" t="str">
            <v>DESPACHO</v>
          </cell>
          <cell r="F1565" t="str">
            <v>NORMAL</v>
          </cell>
          <cell r="G1565" t="str">
            <v>FT76831</v>
          </cell>
          <cell r="H1565">
            <v>44922</v>
          </cell>
          <cell r="I1565" t="str">
            <v>ENTREGADO</v>
          </cell>
          <cell r="J1565">
            <v>44923</v>
          </cell>
          <cell r="K1565" t="str">
            <v>JORGE LUIS CARAPAZ MORA</v>
          </cell>
          <cell r="L1565" t="str">
            <v>CENTRO HISTORICO CALLE VENEZUELA N2 37 ENTRE BOLIVAR Y SUCRE</v>
          </cell>
          <cell r="M1565" t="str">
            <v>0401440722</v>
          </cell>
          <cell r="N1565" t="str">
            <v>0982560843</v>
          </cell>
          <cell r="O1565" t="str">
            <v>0980124360</v>
          </cell>
          <cell r="P1565" t="str">
            <v>170401</v>
          </cell>
          <cell r="Q1565" t="str">
            <v>QUITO</v>
          </cell>
          <cell r="R1565" t="str">
            <v>PICHINCHA</v>
          </cell>
          <cell r="S1565" t="str">
            <v>QUITO</v>
          </cell>
          <cell r="T1565" t="str">
            <v>ITSACOURIER</v>
          </cell>
          <cell r="U1565" t="str">
            <v>FLEXNETUIO_LOCAL</v>
          </cell>
          <cell r="V1565">
            <v>1</v>
          </cell>
          <cell r="W1565">
            <v>1</v>
          </cell>
          <cell r="X1565" t="str">
            <v>FLEXNET ECUADOR - MDELIVERY</v>
          </cell>
          <cell r="Y1565" t="str">
            <v>CALLE 28 DE JUNIO S/N Y GARCIA MORENO ENTRADA LLANO GRANDE</v>
          </cell>
        </row>
        <row r="1566">
          <cell r="A1566" t="str">
            <v>4768079</v>
          </cell>
          <cell r="B1566">
            <v>486428</v>
          </cell>
          <cell r="C1566" t="str">
            <v>4768079</v>
          </cell>
          <cell r="D1566" t="str">
            <v>MDELIVERY</v>
          </cell>
          <cell r="E1566" t="str">
            <v>DESPACHO</v>
          </cell>
          <cell r="F1566" t="str">
            <v>NORMAL</v>
          </cell>
          <cell r="G1566" t="str">
            <v>TF90761</v>
          </cell>
          <cell r="H1566">
            <v>44922</v>
          </cell>
          <cell r="I1566" t="str">
            <v>ENTREGADO</v>
          </cell>
          <cell r="J1566">
            <v>44923</v>
          </cell>
          <cell r="K1566" t="str">
            <v>ANTONIO JOSE GOMEZ CHAVEZ</v>
          </cell>
          <cell r="L1566" t="str">
            <v>TARQUI AV DE LOS BOMBEROS SN AV 47 NO</v>
          </cell>
          <cell r="M1566" t="str">
            <v>0952195279</v>
          </cell>
          <cell r="N1566" t="str">
            <v>0989194034</v>
          </cell>
          <cell r="O1566" t="str">
            <v>0989194034</v>
          </cell>
          <cell r="P1566" t="str">
            <v>090902</v>
          </cell>
          <cell r="Q1566" t="str">
            <v>GUAYAQUIL</v>
          </cell>
          <cell r="R1566" t="str">
            <v>GUAYAS</v>
          </cell>
          <cell r="S1566" t="str">
            <v>GUAYAQUIL</v>
          </cell>
          <cell r="T1566" t="str">
            <v>ITSACOURIER</v>
          </cell>
          <cell r="U1566" t="str">
            <v>FLEXNETUIO_GYE</v>
          </cell>
          <cell r="V1566">
            <v>1</v>
          </cell>
          <cell r="W1566">
            <v>1</v>
          </cell>
          <cell r="X1566" t="str">
            <v>FLEXNET ECUADOR - MDELIVERY</v>
          </cell>
          <cell r="Y1566" t="str">
            <v>CALLE 28 DE JUNIO S/N Y GARCIA MORENO ENTRADA LLANO GRANDE</v>
          </cell>
        </row>
        <row r="1567">
          <cell r="A1567" t="str">
            <v>4768083</v>
          </cell>
          <cell r="B1567">
            <v>486429</v>
          </cell>
          <cell r="C1567" t="str">
            <v>4768083</v>
          </cell>
          <cell r="D1567" t="str">
            <v>MDELIVERY</v>
          </cell>
          <cell r="E1567" t="str">
            <v>DESPACHO</v>
          </cell>
          <cell r="F1567" t="str">
            <v>DERIVADO PICK UP</v>
          </cell>
          <cell r="G1567" t="str">
            <v>031080004768083</v>
          </cell>
          <cell r="H1567">
            <v>44922</v>
          </cell>
          <cell r="I1567" t="str">
            <v>EN_TRANSITO</v>
          </cell>
          <cell r="J1567">
            <v>44922</v>
          </cell>
          <cell r="K1567" t="str">
            <v>GEOVANNY PATRICIO NOBOA QUINTO</v>
          </cell>
          <cell r="L1567" t="str">
            <v>OFICINA TRAMACO PUNTO DE ATENCION VIA DAULE</v>
          </cell>
          <cell r="M1567" t="str">
            <v>0926071002</v>
          </cell>
          <cell r="N1567" t="str">
            <v>0999775553</v>
          </cell>
          <cell r="O1567" t="str">
            <v>0999775553</v>
          </cell>
          <cell r="P1567" t="str">
            <v>GUAYAQUIL</v>
          </cell>
          <cell r="Q1567" t="str">
            <v>GUAYAQUIL</v>
          </cell>
          <cell r="R1567" t="str">
            <v>GUAYAS</v>
          </cell>
          <cell r="T1567" t="str">
            <v>TRAMACO</v>
          </cell>
          <cell r="U1567" t="str">
            <v>FLEXNETUIO_GYE</v>
          </cell>
          <cell r="V1567">
            <v>1</v>
          </cell>
          <cell r="W1567">
            <v>1</v>
          </cell>
          <cell r="X1567" t="str">
            <v>FLEXNET ECUADOR - MDELIVERY</v>
          </cell>
          <cell r="Y1567" t="str">
            <v>CALLE 28 DE JUNIO S/N Y GARCIA MORENO ENTRADA LLANO GRANDE</v>
          </cell>
        </row>
        <row r="1568">
          <cell r="A1568" t="str">
            <v>4768115</v>
          </cell>
          <cell r="B1568">
            <v>486430</v>
          </cell>
          <cell r="C1568" t="str">
            <v>4768115</v>
          </cell>
          <cell r="D1568" t="str">
            <v>MDELIVERY</v>
          </cell>
          <cell r="E1568" t="str">
            <v>DESPACHO</v>
          </cell>
          <cell r="F1568" t="str">
            <v>NORMAL</v>
          </cell>
          <cell r="G1568" t="str">
            <v>FT76851</v>
          </cell>
          <cell r="H1568">
            <v>44922</v>
          </cell>
          <cell r="I1568" t="str">
            <v>ENTREGADO</v>
          </cell>
          <cell r="J1568">
            <v>44923</v>
          </cell>
          <cell r="K1568" t="str">
            <v>OSWALDO PATRICIO ALVAREZ MALDONADO</v>
          </cell>
          <cell r="L1568" t="str">
            <v>KENNEDY CALLE ARAUJO  E6 185  CALLE SERVELLON URBINA</v>
          </cell>
          <cell r="M1568" t="str">
            <v>1703890622</v>
          </cell>
          <cell r="N1568" t="str">
            <v>0992718403</v>
          </cell>
          <cell r="O1568" t="str">
            <v>0987288961</v>
          </cell>
          <cell r="P1568" t="str">
            <v>170513</v>
          </cell>
          <cell r="Q1568" t="str">
            <v>QUITO</v>
          </cell>
          <cell r="R1568" t="str">
            <v>PICHINCHA</v>
          </cell>
          <cell r="S1568" t="str">
            <v>QUITO</v>
          </cell>
          <cell r="T1568" t="str">
            <v>ITSACOURIER</v>
          </cell>
          <cell r="U1568" t="str">
            <v>FLEXNETUIO_LOCAL</v>
          </cell>
          <cell r="V1568">
            <v>1</v>
          </cell>
          <cell r="W1568">
            <v>1</v>
          </cell>
          <cell r="X1568" t="str">
            <v>FLEXNET ECUADOR - MDELIVERY</v>
          </cell>
          <cell r="Y1568" t="str">
            <v>CALLE 28 DE JUNIO S/N Y GARCIA MORENO ENTRADA LLANO GRANDE</v>
          </cell>
        </row>
        <row r="1569">
          <cell r="A1569" t="str">
            <v>4768369</v>
          </cell>
          <cell r="B1569">
            <v>486431</v>
          </cell>
          <cell r="C1569" t="str">
            <v>4768369</v>
          </cell>
          <cell r="D1569" t="str">
            <v>MDELIVERY</v>
          </cell>
          <cell r="E1569" t="str">
            <v>DESPACHO</v>
          </cell>
          <cell r="F1569" t="str">
            <v>NORMAL</v>
          </cell>
          <cell r="G1569" t="str">
            <v>FT76833</v>
          </cell>
          <cell r="H1569">
            <v>44922</v>
          </cell>
          <cell r="I1569" t="str">
            <v>ENTREGADO</v>
          </cell>
          <cell r="J1569">
            <v>44923</v>
          </cell>
          <cell r="K1569" t="str">
            <v>ANGIE BRIGUITTE ARMIJOS ROMAN</v>
          </cell>
          <cell r="L1569" t="str">
            <v>MARISCAL SUCRE CALLE AV CRISTOBAL COLON SN Y 9 DE OCTUBRE</v>
          </cell>
          <cell r="M1569" t="str">
            <v>1729124733</v>
          </cell>
          <cell r="N1569" t="str">
            <v>0984915788</v>
          </cell>
          <cell r="O1569" t="str">
            <v>0984915788</v>
          </cell>
          <cell r="P1569" t="str">
            <v>170524</v>
          </cell>
          <cell r="Q1569" t="str">
            <v>QUITO</v>
          </cell>
          <cell r="R1569" t="str">
            <v>PICHINCHA</v>
          </cell>
          <cell r="S1569" t="str">
            <v>QUITO</v>
          </cell>
          <cell r="T1569" t="str">
            <v>ITSACOURIER</v>
          </cell>
          <cell r="U1569" t="str">
            <v>FLEXNETUIO_LOCAL</v>
          </cell>
          <cell r="V1569">
            <v>1</v>
          </cell>
          <cell r="W1569">
            <v>1</v>
          </cell>
          <cell r="X1569" t="str">
            <v>FLEXNET ECUADOR - MDELIVERY</v>
          </cell>
          <cell r="Y1569" t="str">
            <v>CALLE 28 DE JUNIO S/N Y GARCIA MORENO ENTRADA LLANO GRANDE</v>
          </cell>
        </row>
        <row r="1570">
          <cell r="A1570" t="str">
            <v>4768387</v>
          </cell>
          <cell r="B1570">
            <v>486432</v>
          </cell>
          <cell r="C1570" t="str">
            <v>4768387</v>
          </cell>
          <cell r="D1570" t="str">
            <v>MDELIVERY</v>
          </cell>
          <cell r="E1570" t="str">
            <v>DESPACHO</v>
          </cell>
          <cell r="F1570" t="str">
            <v>NORMAL</v>
          </cell>
          <cell r="G1570" t="str">
            <v>FT76852</v>
          </cell>
          <cell r="H1570">
            <v>44922</v>
          </cell>
          <cell r="I1570" t="str">
            <v>ENTREGADO</v>
          </cell>
          <cell r="J1570">
            <v>44923</v>
          </cell>
          <cell r="K1570" t="str">
            <v>RICHARD PAUL VILLAVICENCIO PENAHERRERA</v>
          </cell>
          <cell r="L1570" t="str">
            <v>TUMBACO CALLE AV OSWALDO GUAYASAMIN E5 74 Y GUAYAQUIL</v>
          </cell>
          <cell r="M1570" t="str">
            <v>1711055739</v>
          </cell>
          <cell r="N1570" t="str">
            <v>0983423580</v>
          </cell>
          <cell r="O1570" t="str">
            <v>0983423580</v>
          </cell>
          <cell r="P1570" t="str">
            <v>170903</v>
          </cell>
          <cell r="Q1570" t="str">
            <v>QUITO</v>
          </cell>
          <cell r="R1570" t="str">
            <v>PICHINCHA</v>
          </cell>
          <cell r="S1570" t="str">
            <v>TUMBACO</v>
          </cell>
          <cell r="T1570" t="str">
            <v>FLEXTRANS UIO</v>
          </cell>
          <cell r="U1570" t="str">
            <v>FLEXNETUIO_LOCAL</v>
          </cell>
          <cell r="V1570">
            <v>1</v>
          </cell>
          <cell r="W1570">
            <v>1</v>
          </cell>
          <cell r="X1570" t="str">
            <v>FLEXNET ECUADOR - MDELIVERY</v>
          </cell>
          <cell r="Y1570" t="str">
            <v>CALLE 28 DE JUNIO S/N Y GARCIA MORENO ENTRADA LLANO GRANDE</v>
          </cell>
        </row>
        <row r="1571">
          <cell r="A1571" t="str">
            <v>4768424</v>
          </cell>
          <cell r="B1571">
            <v>486433</v>
          </cell>
          <cell r="C1571" t="str">
            <v>4768424</v>
          </cell>
          <cell r="D1571" t="str">
            <v>MDELIVERY</v>
          </cell>
          <cell r="E1571" t="str">
            <v>DESPACHO</v>
          </cell>
          <cell r="F1571" t="str">
            <v>NORMAL</v>
          </cell>
          <cell r="G1571" t="str">
            <v>TF90748</v>
          </cell>
          <cell r="H1571">
            <v>44922</v>
          </cell>
          <cell r="I1571" t="str">
            <v>ENTREGADO</v>
          </cell>
          <cell r="J1571">
            <v>44923</v>
          </cell>
          <cell r="K1571" t="str">
            <v>FABIANO ENRIQUE MANZANO REY</v>
          </cell>
          <cell r="L1571" t="str">
            <v>TARQUI   URBANIZACION CIMAS BIM BAM BU SOLAR 20 AV DEL BOMBERO</v>
          </cell>
          <cell r="M1571" t="str">
            <v>0920203072</v>
          </cell>
          <cell r="N1571" t="str">
            <v>0983052712</v>
          </cell>
          <cell r="O1571" t="str">
            <v>0983052712</v>
          </cell>
          <cell r="P1571" t="str">
            <v>090902</v>
          </cell>
          <cell r="Q1571" t="str">
            <v>GUAYAQUIL</v>
          </cell>
          <cell r="R1571" t="str">
            <v>GUAYAS</v>
          </cell>
          <cell r="S1571" t="str">
            <v>GUAYAQUIL</v>
          </cell>
          <cell r="T1571" t="str">
            <v>ITSACOURIER</v>
          </cell>
          <cell r="U1571" t="str">
            <v>FLEXNETUIO_GYE</v>
          </cell>
          <cell r="V1571">
            <v>1</v>
          </cell>
          <cell r="W1571">
            <v>1</v>
          </cell>
          <cell r="X1571" t="str">
            <v>FLEXNET ECUADOR - MDELIVERY</v>
          </cell>
          <cell r="Y1571" t="str">
            <v>CALLE 28 DE JUNIO S/N Y GARCIA MORENO ENTRADA LLANO GRANDE</v>
          </cell>
        </row>
        <row r="1572">
          <cell r="A1572" t="str">
            <v>4756610</v>
          </cell>
          <cell r="B1572">
            <v>486352</v>
          </cell>
          <cell r="C1572" t="str">
            <v>4756610</v>
          </cell>
          <cell r="D1572" t="str">
            <v>MDELIVERY</v>
          </cell>
          <cell r="E1572" t="str">
            <v>DESPACHO</v>
          </cell>
          <cell r="F1572" t="str">
            <v>NORMAL</v>
          </cell>
          <cell r="G1572" t="str">
            <v>031080004756610</v>
          </cell>
          <cell r="H1572">
            <v>44922</v>
          </cell>
          <cell r="I1572" t="str">
            <v>EN_TRANSITO</v>
          </cell>
          <cell r="J1572">
            <v>44922</v>
          </cell>
          <cell r="K1572" t="str">
            <v>LUIS GONZALO GUAIRACAJA GUAMAN</v>
          </cell>
          <cell r="L1572" t="str">
            <v>PUYO CALLE LATACUNGA SN ENTRE TUNGURAHUA Y COTOPAXI</v>
          </cell>
          <cell r="M1572" t="str">
            <v>0603154436</v>
          </cell>
          <cell r="N1572" t="str">
            <v>0992975626</v>
          </cell>
          <cell r="O1572" t="str">
            <v>0992975626</v>
          </cell>
          <cell r="P1572" t="str">
            <v>160101</v>
          </cell>
          <cell r="Q1572" t="str">
            <v>PUYO</v>
          </cell>
          <cell r="R1572" t="str">
            <v>PASTAZA</v>
          </cell>
          <cell r="S1572" t="str">
            <v>PUYO</v>
          </cell>
          <cell r="T1572" t="str">
            <v>TRAMACO</v>
          </cell>
          <cell r="U1572" t="str">
            <v>FLEXNETUIO_PROVINCIA</v>
          </cell>
          <cell r="V1572">
            <v>1</v>
          </cell>
          <cell r="W1572">
            <v>1</v>
          </cell>
          <cell r="X1572" t="str">
            <v>FLEXNET ECUADOR - MDELIVERY</v>
          </cell>
          <cell r="Y1572" t="str">
            <v>CALLE 28 DE JUNIO S/N Y GARCIA MORENO ENTRADA LLANO GRANDE</v>
          </cell>
        </row>
        <row r="1573">
          <cell r="A1573" t="str">
            <v>4758410</v>
          </cell>
          <cell r="B1573">
            <v>486353</v>
          </cell>
          <cell r="C1573" t="str">
            <v>4758410</v>
          </cell>
          <cell r="D1573" t="str">
            <v>MDELIVERY</v>
          </cell>
          <cell r="E1573" t="str">
            <v>DESPACHO</v>
          </cell>
          <cell r="F1573" t="str">
            <v>NORMAL</v>
          </cell>
          <cell r="G1573" t="str">
            <v>FT76839</v>
          </cell>
          <cell r="H1573">
            <v>44922</v>
          </cell>
          <cell r="I1573" t="str">
            <v>HABILITADO_RUTEO</v>
          </cell>
          <cell r="J1573">
            <v>44923</v>
          </cell>
          <cell r="K1573" t="str">
            <v>ORTIZ BAUTISTA BRYAN HUMBERTO</v>
          </cell>
          <cell r="L1573" t="str">
            <v>INAQUITO   CALLE NACIONES UNIDAS SN AV AMAZONAS</v>
          </cell>
          <cell r="M1573" t="str">
            <v>0803860840</v>
          </cell>
          <cell r="N1573" t="str">
            <v>0994929854</v>
          </cell>
          <cell r="O1573" t="str">
            <v>0994929854</v>
          </cell>
          <cell r="P1573" t="str">
            <v>170506</v>
          </cell>
          <cell r="Q1573" t="str">
            <v>QUITO</v>
          </cell>
          <cell r="R1573" t="str">
            <v>PICHINCHA</v>
          </cell>
          <cell r="S1573" t="str">
            <v>QUITO</v>
          </cell>
          <cell r="T1573" t="str">
            <v>ITSACOURIER</v>
          </cell>
          <cell r="U1573" t="str">
            <v>FLEXNETUIO_LOCAL</v>
          </cell>
          <cell r="V1573">
            <v>1</v>
          </cell>
          <cell r="W1573">
            <v>1</v>
          </cell>
          <cell r="X1573" t="str">
            <v>FLEXNET ECUADOR - MDELIVERY</v>
          </cell>
          <cell r="Y1573" t="str">
            <v>CALLE 28 DE JUNIO S/N Y GARCIA MORENO ENTRADA LLANO GRANDE</v>
          </cell>
        </row>
        <row r="1574">
          <cell r="A1574" t="str">
            <v>4759841</v>
          </cell>
          <cell r="B1574">
            <v>486354</v>
          </cell>
          <cell r="C1574" t="str">
            <v>4759841</v>
          </cell>
          <cell r="D1574" t="str">
            <v>MDELIVERY</v>
          </cell>
          <cell r="E1574" t="str">
            <v>DESPACHO</v>
          </cell>
          <cell r="F1574" t="str">
            <v>NORMAL</v>
          </cell>
          <cell r="G1574" t="str">
            <v>FTS45312</v>
          </cell>
          <cell r="H1574">
            <v>44922</v>
          </cell>
          <cell r="I1574" t="str">
            <v>ENTREGADO</v>
          </cell>
          <cell r="J1574">
            <v>44923</v>
          </cell>
          <cell r="K1574" t="str">
            <v>NATTACHA MARIVEL BAYAS LLANGA</v>
          </cell>
          <cell r="L1574" t="str">
            <v>INIAQUITO AV REPUBLICA DE EL SALVADOR N34 183 CALLE SUIZA</v>
          </cell>
          <cell r="M1574" t="str">
            <v>1710615293</v>
          </cell>
          <cell r="N1574" t="str">
            <v>0996135372</v>
          </cell>
          <cell r="O1574" t="str">
            <v>0996135372</v>
          </cell>
          <cell r="P1574" t="str">
            <v>170505</v>
          </cell>
          <cell r="Q1574" t="str">
            <v>QUITO</v>
          </cell>
          <cell r="R1574" t="str">
            <v>PICHINCHA</v>
          </cell>
          <cell r="S1574" t="str">
            <v>QUITO</v>
          </cell>
          <cell r="T1574" t="str">
            <v>TRANSERVISS</v>
          </cell>
          <cell r="U1574" t="str">
            <v>FLEXNETUIO_LOCAL</v>
          </cell>
          <cell r="V1574">
            <v>1</v>
          </cell>
          <cell r="W1574">
            <v>1</v>
          </cell>
          <cell r="X1574" t="str">
            <v>FLEXNET ECUADOR - MDELIVERY</v>
          </cell>
          <cell r="Y1574" t="str">
            <v>CALLE 28 DE JUNIO S/N Y GARCIA MORENO ENTRADA LLANO GRANDE</v>
          </cell>
        </row>
        <row r="1575">
          <cell r="A1575" t="str">
            <v>4760346</v>
          </cell>
          <cell r="B1575">
            <v>486355</v>
          </cell>
          <cell r="C1575" t="str">
            <v>4760346</v>
          </cell>
          <cell r="D1575" t="str">
            <v>MDELIVERY</v>
          </cell>
          <cell r="E1575" t="str">
            <v>DESPACHO</v>
          </cell>
          <cell r="F1575" t="str">
            <v>NORMAL</v>
          </cell>
          <cell r="G1575" t="str">
            <v>FT76843</v>
          </cell>
          <cell r="H1575">
            <v>44922</v>
          </cell>
          <cell r="I1575" t="str">
            <v>HABILITADO_RUTEO</v>
          </cell>
          <cell r="J1575">
            <v>44923</v>
          </cell>
          <cell r="K1575" t="str">
            <v>MEDINA FUENTES MARIA ALEXANDRA</v>
          </cell>
          <cell r="L1575" t="str">
            <v>KENNEDY CALLE GUALAQUIZA   N59 59 AV LUIS G TUFINIO</v>
          </cell>
          <cell r="M1575" t="str">
            <v>1708340201</v>
          </cell>
          <cell r="N1575" t="str">
            <v>0987536980</v>
          </cell>
          <cell r="O1575" t="str">
            <v>0987536980</v>
          </cell>
          <cell r="P1575" t="str">
            <v>170512</v>
          </cell>
          <cell r="Q1575" t="str">
            <v>QUITO</v>
          </cell>
          <cell r="R1575" t="str">
            <v>PICHINCHA</v>
          </cell>
          <cell r="S1575" t="str">
            <v>QUITO</v>
          </cell>
          <cell r="T1575" t="str">
            <v>ITSACOURIER</v>
          </cell>
          <cell r="U1575" t="str">
            <v>FLEXNETUIO_LOCAL</v>
          </cell>
          <cell r="V1575">
            <v>1</v>
          </cell>
          <cell r="W1575">
            <v>1</v>
          </cell>
          <cell r="X1575" t="str">
            <v>FLEXNET ECUADOR - MDELIVERY</v>
          </cell>
          <cell r="Y1575" t="str">
            <v>CALLE 28 DE JUNIO S/N Y GARCIA MORENO ENTRADA LLANO GRANDE</v>
          </cell>
        </row>
        <row r="1576">
          <cell r="A1576" t="str">
            <v>4761262</v>
          </cell>
          <cell r="B1576">
            <v>486356</v>
          </cell>
          <cell r="C1576" t="str">
            <v>4761262</v>
          </cell>
          <cell r="D1576" t="str">
            <v>MDELIVERY</v>
          </cell>
          <cell r="E1576" t="str">
            <v>DESPACHO</v>
          </cell>
          <cell r="F1576" t="str">
            <v>NORMAL</v>
          </cell>
          <cell r="G1576" t="str">
            <v>TF90714</v>
          </cell>
          <cell r="H1576">
            <v>44922</v>
          </cell>
          <cell r="I1576" t="str">
            <v>ENTREGADO</v>
          </cell>
          <cell r="J1576">
            <v>44923</v>
          </cell>
          <cell r="K1576" t="str">
            <v>CHEME SALAZAR RAUL FERNANDO</v>
          </cell>
          <cell r="L1576" t="str">
            <v>TARQUI VIA A DAULE KM 11 Y MEDIO</v>
          </cell>
          <cell r="M1576" t="str">
            <v>0803109461</v>
          </cell>
          <cell r="N1576" t="str">
            <v>0962789237</v>
          </cell>
          <cell r="O1576" t="str">
            <v>0962789237</v>
          </cell>
          <cell r="P1576" t="str">
            <v>090706</v>
          </cell>
          <cell r="Q1576" t="str">
            <v>GUAYAQUIL</v>
          </cell>
          <cell r="R1576" t="str">
            <v>GUAYAS</v>
          </cell>
          <cell r="S1576" t="str">
            <v>GUAYAQUIL</v>
          </cell>
          <cell r="T1576" t="str">
            <v>ITSACOURIER</v>
          </cell>
          <cell r="U1576" t="str">
            <v>FLEXNETUIO_GYE</v>
          </cell>
          <cell r="V1576">
            <v>1</v>
          </cell>
          <cell r="W1576">
            <v>1</v>
          </cell>
          <cell r="X1576" t="str">
            <v>FLEXNET ECUADOR - MDELIVERY</v>
          </cell>
          <cell r="Y1576" t="str">
            <v>CALLE 28 DE JUNIO S/N Y GARCIA MORENO ENTRADA LLANO GRANDE</v>
          </cell>
        </row>
        <row r="1577">
          <cell r="A1577" t="str">
            <v>4762256</v>
          </cell>
          <cell r="B1577">
            <v>486357</v>
          </cell>
          <cell r="C1577" t="str">
            <v>4762256</v>
          </cell>
          <cell r="D1577" t="str">
            <v>MDELIVERY</v>
          </cell>
          <cell r="E1577" t="str">
            <v>DESPACHO</v>
          </cell>
          <cell r="F1577" t="str">
            <v>NORMAL</v>
          </cell>
          <cell r="G1577" t="str">
            <v>FT76838</v>
          </cell>
          <cell r="H1577">
            <v>44922</v>
          </cell>
          <cell r="I1577" t="str">
            <v>ENTREGADO</v>
          </cell>
          <cell r="J1577">
            <v>44923</v>
          </cell>
          <cell r="K1577" t="str">
            <v>JHAILIANNY ELENA CAMACHO UZCATEGUI</v>
          </cell>
          <cell r="L1577" t="str">
            <v>LA MARISCAL AV  LUIS CORDERO    SN  Y  REINA VICTORIA</v>
          </cell>
          <cell r="M1577" t="str">
            <v>0964904957</v>
          </cell>
          <cell r="N1577" t="str">
            <v>0978885102</v>
          </cell>
          <cell r="O1577" t="str">
            <v>0978885102</v>
          </cell>
          <cell r="P1577" t="str">
            <v>170524</v>
          </cell>
          <cell r="Q1577" t="str">
            <v>QUITO</v>
          </cell>
          <cell r="R1577" t="str">
            <v>PICHINCHA</v>
          </cell>
          <cell r="S1577" t="str">
            <v>QUITO</v>
          </cell>
          <cell r="T1577" t="str">
            <v>ITSACOURIER</v>
          </cell>
          <cell r="U1577" t="str">
            <v>FLEXNETUIO_LOCAL</v>
          </cell>
          <cell r="V1577">
            <v>1</v>
          </cell>
          <cell r="W1577">
            <v>1</v>
          </cell>
          <cell r="X1577" t="str">
            <v>FLEXNET ECUADOR - MDELIVERY</v>
          </cell>
          <cell r="Y1577" t="str">
            <v>CALLE 28 DE JUNIO S/N Y GARCIA MORENO ENTRADA LLANO GRANDE</v>
          </cell>
        </row>
        <row r="1578">
          <cell r="A1578" t="str">
            <v>4762853</v>
          </cell>
          <cell r="B1578">
            <v>486358</v>
          </cell>
          <cell r="C1578" t="str">
            <v>4762853</v>
          </cell>
          <cell r="D1578" t="str">
            <v>MDELIVERY</v>
          </cell>
          <cell r="E1578" t="str">
            <v>DESPACHO</v>
          </cell>
          <cell r="F1578" t="str">
            <v>DERIVADO PICK UP</v>
          </cell>
          <cell r="G1578" t="str">
            <v>031080004762853</v>
          </cell>
          <cell r="H1578">
            <v>44922</v>
          </cell>
          <cell r="I1578" t="str">
            <v>EN_TRANSITO</v>
          </cell>
          <cell r="J1578">
            <v>44922</v>
          </cell>
          <cell r="K1578" t="str">
            <v>MALDONADO VARGAS ALEX DANIEL</v>
          </cell>
          <cell r="L1578" t="str">
            <v>OFICINA TRAMACO PUNTO DE ATENCION VIA DAULE</v>
          </cell>
          <cell r="M1578" t="str">
            <v>0927023697</v>
          </cell>
          <cell r="N1578" t="str">
            <v>0983791356</v>
          </cell>
          <cell r="O1578" t="str">
            <v>0983791356</v>
          </cell>
          <cell r="P1578" t="str">
            <v>GUAYAQUIL</v>
          </cell>
          <cell r="Q1578" t="str">
            <v>GUAYAQUIL</v>
          </cell>
          <cell r="R1578" t="str">
            <v>GUAYAS</v>
          </cell>
          <cell r="T1578" t="str">
            <v>TRAMACO</v>
          </cell>
          <cell r="U1578" t="str">
            <v>FLEXNETUIO_GYE</v>
          </cell>
          <cell r="V1578">
            <v>1</v>
          </cell>
          <cell r="W1578">
            <v>1</v>
          </cell>
          <cell r="X1578" t="str">
            <v>FLEXNET ECUADOR - MDELIVERY</v>
          </cell>
          <cell r="Y1578" t="str">
            <v>CALLE 28 DE JUNIO S/N Y GARCIA MORENO ENTRADA LLANO GRANDE</v>
          </cell>
        </row>
        <row r="1579">
          <cell r="A1579" t="str">
            <v>4763114</v>
          </cell>
          <cell r="B1579">
            <v>486359</v>
          </cell>
          <cell r="C1579" t="str">
            <v>4763114</v>
          </cell>
          <cell r="D1579" t="str">
            <v>MDELIVERY</v>
          </cell>
          <cell r="E1579" t="str">
            <v>DESPACHO</v>
          </cell>
          <cell r="F1579" t="str">
            <v>NORMAL</v>
          </cell>
          <cell r="G1579" t="str">
            <v>031080004763114</v>
          </cell>
          <cell r="H1579">
            <v>44922</v>
          </cell>
          <cell r="I1579" t="str">
            <v>ENTREGADO</v>
          </cell>
          <cell r="J1579">
            <v>44923</v>
          </cell>
          <cell r="K1579" t="str">
            <v>TAMARA JULISSA VASQUEZ PENAFIEL</v>
          </cell>
          <cell r="L1579" t="str">
            <v>VUELTA LARGA CALLE CUARTA SN AV A</v>
          </cell>
          <cell r="M1579" t="str">
            <v>1727945709</v>
          </cell>
          <cell r="N1579" t="str">
            <v>0939087688</v>
          </cell>
          <cell r="O1579" t="str">
            <v>0939087688</v>
          </cell>
          <cell r="P1579" t="str">
            <v>080118</v>
          </cell>
          <cell r="Q1579" t="str">
            <v>ESMERALDAS</v>
          </cell>
          <cell r="R1579" t="str">
            <v>ESMERALDAS</v>
          </cell>
          <cell r="S1579" t="str">
            <v>ESMERALDAS - LA TOLITA</v>
          </cell>
          <cell r="T1579" t="str">
            <v>TRAMACO</v>
          </cell>
          <cell r="U1579" t="str">
            <v>FLEXNETUIO_PROVINCIA</v>
          </cell>
          <cell r="V1579">
            <v>1</v>
          </cell>
          <cell r="W1579">
            <v>1</v>
          </cell>
          <cell r="X1579" t="str">
            <v>FLEXNET ECUADOR - MDELIVERY</v>
          </cell>
          <cell r="Y1579" t="str">
            <v>CALLE 28 DE JUNIO S/N Y GARCIA MORENO ENTRADA LLANO GRANDE</v>
          </cell>
        </row>
        <row r="1580">
          <cell r="A1580" t="str">
            <v>4763704</v>
          </cell>
          <cell r="B1580">
            <v>486360</v>
          </cell>
          <cell r="C1580" t="str">
            <v>4763704</v>
          </cell>
          <cell r="D1580" t="str">
            <v>MDELIVERY</v>
          </cell>
          <cell r="E1580" t="str">
            <v>DESPACHO</v>
          </cell>
          <cell r="F1580" t="str">
            <v>DERIVADO PICK UP</v>
          </cell>
          <cell r="G1580" t="str">
            <v>031080004763704</v>
          </cell>
          <cell r="H1580">
            <v>44922</v>
          </cell>
          <cell r="I1580" t="str">
            <v>EN_TRANSITO</v>
          </cell>
          <cell r="J1580">
            <v>44922</v>
          </cell>
          <cell r="K1580" t="str">
            <v>LUIS ALBERTO MEDINA CASTRO</v>
          </cell>
          <cell r="L1580" t="str">
            <v>OFICINA TRAMACO PUNTO DE ATENCION VIA DAULE</v>
          </cell>
          <cell r="M1580" t="str">
            <v>0706075215</v>
          </cell>
          <cell r="N1580" t="str">
            <v>0963352331</v>
          </cell>
          <cell r="O1580" t="str">
            <v>0963352331</v>
          </cell>
          <cell r="P1580" t="str">
            <v>GUAYAQUIL</v>
          </cell>
          <cell r="Q1580" t="str">
            <v>GUAYAQUIL</v>
          </cell>
          <cell r="R1580" t="str">
            <v>GUAYAS</v>
          </cell>
          <cell r="T1580" t="str">
            <v>TRAMACO</v>
          </cell>
          <cell r="U1580" t="str">
            <v>FLEXNETUIO_GYE</v>
          </cell>
          <cell r="V1580">
            <v>1</v>
          </cell>
          <cell r="W1580">
            <v>1</v>
          </cell>
          <cell r="X1580" t="str">
            <v>FLEXNET ECUADOR - MDELIVERY</v>
          </cell>
          <cell r="Y1580" t="str">
            <v>CALLE 28 DE JUNIO S/N Y GARCIA MORENO ENTRADA LLANO GRANDE</v>
          </cell>
        </row>
        <row r="1581">
          <cell r="A1581" t="str">
            <v>4764387</v>
          </cell>
          <cell r="B1581">
            <v>486361</v>
          </cell>
          <cell r="C1581" t="str">
            <v>4764387</v>
          </cell>
          <cell r="D1581" t="str">
            <v>MDELIVERY</v>
          </cell>
          <cell r="E1581" t="str">
            <v>DESPACHO</v>
          </cell>
          <cell r="F1581" t="str">
            <v>DERIVADO PICK UP</v>
          </cell>
          <cell r="G1581" t="str">
            <v>031080004764387</v>
          </cell>
          <cell r="H1581">
            <v>44922</v>
          </cell>
          <cell r="I1581" t="str">
            <v>ENTREGADO</v>
          </cell>
          <cell r="J1581">
            <v>44923</v>
          </cell>
          <cell r="K1581" t="str">
            <v>SCARLETH ANAIS ORTIZ GARCIA</v>
          </cell>
          <cell r="L1581" t="str">
            <v>OFICINA TRAMACO AMBATO AV CEVALLOS</v>
          </cell>
          <cell r="M1581" t="str">
            <v>0850038944</v>
          </cell>
          <cell r="N1581" t="str">
            <v>0992555450</v>
          </cell>
          <cell r="O1581" t="str">
            <v>0988083757</v>
          </cell>
          <cell r="P1581" t="str">
            <v>AMBATO</v>
          </cell>
          <cell r="Q1581" t="str">
            <v>AMBATO</v>
          </cell>
          <cell r="R1581" t="str">
            <v>TUNGURAHUA</v>
          </cell>
          <cell r="S1581" t="str">
            <v>AMBATO</v>
          </cell>
          <cell r="T1581" t="str">
            <v>TRAMACO</v>
          </cell>
          <cell r="U1581" t="str">
            <v>FLEXNETUIO_PROVINCIA</v>
          </cell>
          <cell r="V1581">
            <v>1</v>
          </cell>
          <cell r="W1581">
            <v>1</v>
          </cell>
          <cell r="X1581" t="str">
            <v>FLEXNET ECUADOR - MDELIVERY</v>
          </cell>
          <cell r="Y1581" t="str">
            <v>CALLE 28 DE JUNIO S/N Y GARCIA MORENO ENTRADA LLANO GRANDE</v>
          </cell>
        </row>
        <row r="1582">
          <cell r="A1582" t="str">
            <v>4764407</v>
          </cell>
          <cell r="B1582">
            <v>486362</v>
          </cell>
          <cell r="C1582" t="str">
            <v>4764407</v>
          </cell>
          <cell r="D1582" t="str">
            <v>MDELIVERY</v>
          </cell>
          <cell r="E1582" t="str">
            <v>DESPACHO</v>
          </cell>
          <cell r="F1582" t="str">
            <v>NORMAL</v>
          </cell>
          <cell r="G1582" t="str">
            <v>031080004764407</v>
          </cell>
          <cell r="H1582">
            <v>44922</v>
          </cell>
          <cell r="I1582" t="str">
            <v>EN_TRANSITO</v>
          </cell>
          <cell r="J1582">
            <v>44922</v>
          </cell>
          <cell r="K1582" t="str">
            <v>GALO SALOMON COLOMA CAMPANA</v>
          </cell>
          <cell r="L1582" t="str">
            <v>LA AURORA CALLE VIA ASMBORONDON SN</v>
          </cell>
          <cell r="M1582" t="str">
            <v>0924348501</v>
          </cell>
          <cell r="N1582" t="str">
            <v>0978761013</v>
          </cell>
          <cell r="O1582" t="str">
            <v>0978761013</v>
          </cell>
          <cell r="P1582" t="str">
            <v>091901</v>
          </cell>
          <cell r="Q1582" t="str">
            <v>DAULE</v>
          </cell>
          <cell r="R1582" t="str">
            <v>GUAYAS</v>
          </cell>
          <cell r="S1582" t="str">
            <v>DAULE</v>
          </cell>
          <cell r="T1582" t="str">
            <v>TRAMACO</v>
          </cell>
          <cell r="V1582">
            <v>1</v>
          </cell>
          <cell r="W1582">
            <v>1</v>
          </cell>
          <cell r="X1582" t="str">
            <v>FLEXNET ECUADOR - MDELIVERY</v>
          </cell>
          <cell r="Y1582" t="str">
            <v>CALLE 28 DE JUNIO S/N Y GARCIA MORENO ENTRADA LLANO GRANDE</v>
          </cell>
        </row>
        <row r="1583">
          <cell r="A1583" t="str">
            <v>4765123</v>
          </cell>
          <cell r="B1583">
            <v>486363</v>
          </cell>
          <cell r="C1583" t="str">
            <v>4765123</v>
          </cell>
          <cell r="D1583" t="str">
            <v>MDELIVERY</v>
          </cell>
          <cell r="E1583" t="str">
            <v>DESPACHO</v>
          </cell>
          <cell r="F1583" t="str">
            <v>DERIVADO PICK UP</v>
          </cell>
          <cell r="G1583" t="str">
            <v>031080004765123</v>
          </cell>
          <cell r="H1583">
            <v>44922</v>
          </cell>
          <cell r="I1583" t="str">
            <v>EN_TRANSITO</v>
          </cell>
          <cell r="J1583">
            <v>44922</v>
          </cell>
          <cell r="K1583" t="str">
            <v>JOSE VITERBO REZABALA GARCIA Cedula: 1305478370</v>
          </cell>
          <cell r="L1583" t="str">
            <v>OFICINA TRAMACO MANTA PUNTO DE VENTA CENTRO</v>
          </cell>
          <cell r="M1583" t="str">
            <v>1305478370</v>
          </cell>
          <cell r="N1583" t="str">
            <v>0980382607</v>
          </cell>
          <cell r="O1583" t="str">
            <v>0980382607</v>
          </cell>
          <cell r="P1583" t="str">
            <v>MANTA</v>
          </cell>
          <cell r="Q1583" t="str">
            <v>MANTA</v>
          </cell>
          <cell r="R1583" t="str">
            <v>MANABI</v>
          </cell>
          <cell r="T1583" t="str">
            <v>TRAMACO</v>
          </cell>
          <cell r="U1583" t="str">
            <v>FLEXNETUIO_PROVINCIA</v>
          </cell>
          <cell r="V1583">
            <v>1</v>
          </cell>
          <cell r="W1583">
            <v>1</v>
          </cell>
          <cell r="X1583" t="str">
            <v>FLEXNET ECUADOR - MDELIVERY</v>
          </cell>
          <cell r="Y1583" t="str">
            <v>CALLE 28 DE JUNIO S/N Y GARCIA MORENO ENTRADA LLANO GRANDE</v>
          </cell>
        </row>
        <row r="1584">
          <cell r="A1584" t="str">
            <v>4765237</v>
          </cell>
          <cell r="B1584">
            <v>486364</v>
          </cell>
          <cell r="C1584" t="str">
            <v>4765237</v>
          </cell>
          <cell r="D1584" t="str">
            <v>MDELIVERY</v>
          </cell>
          <cell r="E1584" t="str">
            <v>DESPACHO</v>
          </cell>
          <cell r="F1584" t="str">
            <v>NORMAL</v>
          </cell>
          <cell r="G1584" t="str">
            <v>031080004765237</v>
          </cell>
          <cell r="H1584">
            <v>44922</v>
          </cell>
          <cell r="I1584" t="str">
            <v>ENTREGADO</v>
          </cell>
          <cell r="J1584">
            <v>44923</v>
          </cell>
          <cell r="K1584" t="str">
            <v>FREDDY ANTONNIO RODRIGUEZ</v>
          </cell>
          <cell r="L1584" t="str">
            <v>NUEVA LOJA CALLE VENEZUELA SN Y CONDOR MIRADOR</v>
          </cell>
          <cell r="M1584" t="str">
            <v>190350125</v>
          </cell>
          <cell r="N1584" t="str">
            <v>0964000291</v>
          </cell>
          <cell r="O1584" t="str">
            <v>0964000291</v>
          </cell>
          <cell r="P1584" t="str">
            <v>210201</v>
          </cell>
          <cell r="Q1584" t="str">
            <v>LAGO AGRIO</v>
          </cell>
          <cell r="R1584" t="str">
            <v>SUCUMBIOS</v>
          </cell>
          <cell r="S1584" t="str">
            <v>NUEVA LOJA - DIEZ DE AGOSTO</v>
          </cell>
          <cell r="T1584" t="str">
            <v>TRAMACO</v>
          </cell>
          <cell r="U1584" t="str">
            <v>FLEXNETUIO_PROVINCIA</v>
          </cell>
          <cell r="V1584">
            <v>1</v>
          </cell>
          <cell r="W1584">
            <v>1</v>
          </cell>
          <cell r="X1584" t="str">
            <v>FLEXNET ECUADOR - MDELIVERY</v>
          </cell>
          <cell r="Y1584" t="str">
            <v>CALLE 28 DE JUNIO S/N Y GARCIA MORENO ENTRADA LLANO GRANDE</v>
          </cell>
        </row>
        <row r="1585">
          <cell r="A1585" t="str">
            <v>4765384</v>
          </cell>
          <cell r="B1585">
            <v>486365</v>
          </cell>
          <cell r="C1585" t="str">
            <v>4765384</v>
          </cell>
          <cell r="D1585" t="str">
            <v>MDELIVERY</v>
          </cell>
          <cell r="E1585" t="str">
            <v>DESPACHO</v>
          </cell>
          <cell r="F1585" t="str">
            <v>NORMAL</v>
          </cell>
          <cell r="G1585" t="str">
            <v>TF90792</v>
          </cell>
          <cell r="H1585">
            <v>44922</v>
          </cell>
          <cell r="I1585" t="str">
            <v>ENTREGADO</v>
          </cell>
          <cell r="J1585">
            <v>44923</v>
          </cell>
          <cell r="K1585" t="str">
            <v>MORENO MORA PAOLA AMARILIZ</v>
          </cell>
          <cell r="L1585" t="str">
            <v>TARQUI CALLE 3ER PSJE 5 NE SN</v>
          </cell>
          <cell r="M1585" t="str">
            <v>0919320861</v>
          </cell>
          <cell r="N1585" t="str">
            <v>0998205658</v>
          </cell>
          <cell r="O1585" t="str">
            <v>0998205658</v>
          </cell>
          <cell r="P1585" t="str">
            <v>090505</v>
          </cell>
          <cell r="Q1585" t="str">
            <v>GUAYAQUIL</v>
          </cell>
          <cell r="R1585" t="str">
            <v>GUAYAS</v>
          </cell>
          <cell r="S1585" t="str">
            <v>GUAYAQUIL</v>
          </cell>
          <cell r="T1585" t="str">
            <v>ITSACOURIER</v>
          </cell>
          <cell r="U1585" t="str">
            <v>FLEXNETUIO_GYE</v>
          </cell>
          <cell r="V1585">
            <v>1</v>
          </cell>
          <cell r="W1585">
            <v>1</v>
          </cell>
          <cell r="X1585" t="str">
            <v>FLEXNET ECUADOR - MDELIVERY</v>
          </cell>
          <cell r="Y1585" t="str">
            <v>CALLE 28 DE JUNIO S/N Y GARCIA MORENO ENTRADA LLANO GRANDE</v>
          </cell>
        </row>
        <row r="1586">
          <cell r="A1586" t="str">
            <v>4765684</v>
          </cell>
          <cell r="B1586">
            <v>486366</v>
          </cell>
          <cell r="C1586" t="str">
            <v>4765684</v>
          </cell>
          <cell r="D1586" t="str">
            <v>MDELIVERY</v>
          </cell>
          <cell r="E1586" t="str">
            <v>DESPACHO</v>
          </cell>
          <cell r="F1586" t="str">
            <v>NORMAL</v>
          </cell>
          <cell r="G1586" t="str">
            <v>031080004765684</v>
          </cell>
          <cell r="H1586">
            <v>44922</v>
          </cell>
          <cell r="I1586" t="str">
            <v>ENTREGADO</v>
          </cell>
          <cell r="J1586">
            <v>44923</v>
          </cell>
          <cell r="K1586" t="str">
            <v>CACERES VASCO JOSHUA ANDRES</v>
          </cell>
          <cell r="L1586" t="str">
            <v>SIMON PLATA TORRES  AV KENNEDY  SN</v>
          </cell>
          <cell r="M1586" t="str">
            <v>0803841287</v>
          </cell>
          <cell r="N1586" t="str">
            <v>0999814047</v>
          </cell>
          <cell r="O1586" t="str">
            <v>0999814047</v>
          </cell>
          <cell r="P1586" t="str">
            <v>080108</v>
          </cell>
          <cell r="Q1586" t="str">
            <v>ESMERALDAS</v>
          </cell>
          <cell r="R1586" t="str">
            <v>ESMERALDAS</v>
          </cell>
          <cell r="S1586" t="str">
            <v>ESMERALDAS</v>
          </cell>
          <cell r="T1586" t="str">
            <v>TRAMACO</v>
          </cell>
          <cell r="U1586" t="str">
            <v>FLEXNETUIO_PROVINCIA</v>
          </cell>
          <cell r="V1586">
            <v>1</v>
          </cell>
          <cell r="W1586">
            <v>1</v>
          </cell>
          <cell r="X1586" t="str">
            <v>FLEXNET ECUADOR - MDELIVERY</v>
          </cell>
          <cell r="Y1586" t="str">
            <v>CALLE 28 DE JUNIO S/N Y GARCIA MORENO ENTRADA LLANO GRANDE</v>
          </cell>
        </row>
        <row r="1587">
          <cell r="A1587" t="str">
            <v>4765691</v>
          </cell>
          <cell r="B1587">
            <v>486367</v>
          </cell>
          <cell r="C1587" t="str">
            <v>4765691</v>
          </cell>
          <cell r="D1587" t="str">
            <v>MDELIVERY</v>
          </cell>
          <cell r="E1587" t="str">
            <v>DESPACHO</v>
          </cell>
          <cell r="F1587" t="str">
            <v>NORMAL</v>
          </cell>
          <cell r="G1587" t="str">
            <v>031080004765691</v>
          </cell>
          <cell r="H1587">
            <v>44922</v>
          </cell>
          <cell r="I1587" t="str">
            <v>ENTREGADO</v>
          </cell>
          <cell r="J1587">
            <v>44923</v>
          </cell>
          <cell r="K1587" t="str">
            <v>CHOEZ PARRALES LUIS HERNAN</v>
          </cell>
          <cell r="L1587" t="str">
            <v>PASCUALES VIA PERIMETRAL  SN</v>
          </cell>
          <cell r="M1587" t="str">
            <v>1312674391</v>
          </cell>
          <cell r="N1587" t="str">
            <v>0989551286</v>
          </cell>
          <cell r="O1587" t="str">
            <v>0960025725</v>
          </cell>
          <cell r="P1587" t="str">
            <v>090808</v>
          </cell>
          <cell r="Q1587" t="str">
            <v>GUAYAQUIL</v>
          </cell>
          <cell r="R1587" t="str">
            <v>GUAYAS</v>
          </cell>
          <cell r="S1587" t="str">
            <v>GUAYAQUIL</v>
          </cell>
          <cell r="T1587" t="str">
            <v>TRAMACO</v>
          </cell>
          <cell r="U1587" t="str">
            <v>FLEXNETUIO_GYE</v>
          </cell>
          <cell r="V1587">
            <v>1</v>
          </cell>
          <cell r="W1587">
            <v>1</v>
          </cell>
          <cell r="X1587" t="str">
            <v>FLEXNET ECUADOR - MDELIVERY</v>
          </cell>
          <cell r="Y1587" t="str">
            <v>CALLE 28 DE JUNIO S/N Y GARCIA MORENO ENTRADA LLANO GRANDE</v>
          </cell>
        </row>
        <row r="1588">
          <cell r="A1588" t="str">
            <v>4765746</v>
          </cell>
          <cell r="B1588">
            <v>486368</v>
          </cell>
          <cell r="C1588" t="str">
            <v>4765746</v>
          </cell>
          <cell r="D1588" t="str">
            <v>MDELIVERY</v>
          </cell>
          <cell r="E1588" t="str">
            <v>DESPACHO</v>
          </cell>
          <cell r="F1588" t="str">
            <v>NORMAL</v>
          </cell>
          <cell r="G1588" t="str">
            <v>FEC45325</v>
          </cell>
          <cell r="H1588">
            <v>44922</v>
          </cell>
          <cell r="I1588" t="str">
            <v>ENTREGADO</v>
          </cell>
          <cell r="J1588">
            <v>44923</v>
          </cell>
          <cell r="K1588" t="str">
            <v>SANGUCHO MORA JENNY YOLANDA</v>
          </cell>
          <cell r="L1588" t="str">
            <v>JIPIJAPA CALLE AMAPOLAS  SN  Y CLAVELES</v>
          </cell>
          <cell r="M1588" t="str">
            <v>1713525317</v>
          </cell>
          <cell r="N1588" t="str">
            <v>0984102666</v>
          </cell>
          <cell r="O1588" t="str">
            <v>0984102666</v>
          </cell>
          <cell r="P1588" t="str">
            <v>170503</v>
          </cell>
          <cell r="Q1588" t="str">
            <v>QUITO</v>
          </cell>
          <cell r="R1588" t="str">
            <v>PICHINCHA</v>
          </cell>
          <cell r="S1588" t="str">
            <v>QUITO</v>
          </cell>
          <cell r="T1588" t="str">
            <v>EXPRESSCON</v>
          </cell>
          <cell r="U1588" t="str">
            <v>FLEXNETUIO_LOCAL</v>
          </cell>
          <cell r="V1588">
            <v>1</v>
          </cell>
          <cell r="W1588">
            <v>1</v>
          </cell>
          <cell r="X1588" t="str">
            <v>FLEXNET ECUADOR - MDELIVERY</v>
          </cell>
          <cell r="Y1588" t="str">
            <v>CALLE 28 DE JUNIO S/N Y GARCIA MORENO ENTRADA LLANO GRANDE</v>
          </cell>
        </row>
        <row r="1589">
          <cell r="A1589" t="str">
            <v>4765895</v>
          </cell>
          <cell r="B1589">
            <v>486369</v>
          </cell>
          <cell r="C1589" t="str">
            <v>4765895</v>
          </cell>
          <cell r="D1589" t="str">
            <v>MDELIVERY</v>
          </cell>
          <cell r="E1589" t="str">
            <v>DESPACHO</v>
          </cell>
          <cell r="F1589" t="str">
            <v>NORMAL</v>
          </cell>
          <cell r="G1589" t="str">
            <v>TF90791</v>
          </cell>
          <cell r="H1589">
            <v>44922</v>
          </cell>
          <cell r="I1589" t="str">
            <v>ENTREGADO</v>
          </cell>
          <cell r="J1589">
            <v>44923</v>
          </cell>
          <cell r="K1589" t="str">
            <v>CORREA JIBAJA ALEXIS GABRIEL</v>
          </cell>
          <cell r="L1589" t="str">
            <v>FEBRES CORDERO CALLE SAN MARTIN 4217 ENTRE CALLE 16 Y CALLE 17</v>
          </cell>
          <cell r="M1589" t="str">
            <v>0926689159</v>
          </cell>
          <cell r="N1589" t="str">
            <v>0982017352</v>
          </cell>
          <cell r="O1589" t="str">
            <v>0982017352</v>
          </cell>
          <cell r="P1589" t="str">
            <v>090402</v>
          </cell>
          <cell r="Q1589" t="str">
            <v>GUAYAQUIL</v>
          </cell>
          <cell r="R1589" t="str">
            <v>GUAYAS</v>
          </cell>
          <cell r="S1589" t="str">
            <v>GUAYAQUIL</v>
          </cell>
          <cell r="T1589" t="str">
            <v>ITSACOURIER</v>
          </cell>
          <cell r="U1589" t="str">
            <v>FLEXNETUIO_GYE</v>
          </cell>
          <cell r="V1589">
            <v>1</v>
          </cell>
          <cell r="W1589">
            <v>1</v>
          </cell>
          <cell r="X1589" t="str">
            <v>FLEXNET ECUADOR - MDELIVERY</v>
          </cell>
          <cell r="Y1589" t="str">
            <v>CALLE 28 DE JUNIO S/N Y GARCIA MORENO ENTRADA LLANO GRANDE</v>
          </cell>
        </row>
        <row r="1590">
          <cell r="A1590" t="str">
            <v>4766244</v>
          </cell>
          <cell r="B1590">
            <v>486370</v>
          </cell>
          <cell r="C1590" t="str">
            <v>4766244</v>
          </cell>
          <cell r="D1590" t="str">
            <v>MDELIVERY</v>
          </cell>
          <cell r="E1590" t="str">
            <v>DESPACHO</v>
          </cell>
          <cell r="F1590" t="str">
            <v>NORMAL</v>
          </cell>
          <cell r="G1590" t="str">
            <v>031080004766244</v>
          </cell>
          <cell r="H1590">
            <v>44922</v>
          </cell>
          <cell r="I1590" t="str">
            <v>ENTREGADO</v>
          </cell>
          <cell r="J1590">
            <v>44923</v>
          </cell>
          <cell r="K1590" t="str">
            <v>MYRIAN CONSUELO GRANDA VINUEZA</v>
          </cell>
          <cell r="L1590" t="str">
            <v>SAN JOSE DE AYORA  AV PICHINCHA  329 Y ZAMORA</v>
          </cell>
          <cell r="M1590" t="str">
            <v>1724405442</v>
          </cell>
          <cell r="N1590" t="str">
            <v>0998356824</v>
          </cell>
          <cell r="O1590" t="str">
            <v>0998356824</v>
          </cell>
          <cell r="P1590" t="str">
            <v>171002</v>
          </cell>
          <cell r="Q1590" t="str">
            <v>CAYAMBE</v>
          </cell>
          <cell r="R1590" t="str">
            <v>PICHINCHA</v>
          </cell>
          <cell r="S1590" t="str">
            <v>CAYAMBE - PRIMERO DE MAYO</v>
          </cell>
          <cell r="T1590" t="str">
            <v>TRAMACO</v>
          </cell>
          <cell r="U1590" t="str">
            <v>FLEXNETUIO_PROVINCIA</v>
          </cell>
          <cell r="V1590">
            <v>1</v>
          </cell>
          <cell r="W1590">
            <v>1</v>
          </cell>
          <cell r="X1590" t="str">
            <v>FLEXNET ECUADOR - MDELIVERY</v>
          </cell>
          <cell r="Y1590" t="str">
            <v>CALLE 28 DE JUNIO S/N Y GARCIA MORENO ENTRADA LLANO GRANDE</v>
          </cell>
        </row>
        <row r="1591">
          <cell r="A1591" t="str">
            <v>4766293</v>
          </cell>
          <cell r="B1591">
            <v>486371</v>
          </cell>
          <cell r="C1591" t="str">
            <v>4766293</v>
          </cell>
          <cell r="D1591" t="str">
            <v>MDELIVERY</v>
          </cell>
          <cell r="E1591" t="str">
            <v>DESPACHO</v>
          </cell>
          <cell r="F1591" t="str">
            <v>DERIVADO PICK UP</v>
          </cell>
          <cell r="G1591" t="str">
            <v>031080004766293</v>
          </cell>
          <cell r="H1591">
            <v>44922</v>
          </cell>
          <cell r="I1591" t="str">
            <v>EN_TRANSITO</v>
          </cell>
          <cell r="J1591">
            <v>44922</v>
          </cell>
          <cell r="K1591" t="str">
            <v>MARLON DAVID BAQUE ROJAS</v>
          </cell>
          <cell r="L1591" t="str">
            <v>OFICINA TRAMACO PUNTO DE ATENCION VIA DAULE</v>
          </cell>
          <cell r="M1591" t="str">
            <v>0919860411</v>
          </cell>
          <cell r="N1591" t="str">
            <v>0984346925</v>
          </cell>
          <cell r="O1591" t="str">
            <v>0984178761</v>
          </cell>
          <cell r="P1591" t="str">
            <v>GUAYAQUIL</v>
          </cell>
          <cell r="Q1591" t="str">
            <v>GUAYAQUIL</v>
          </cell>
          <cell r="R1591" t="str">
            <v>GUAYAS</v>
          </cell>
          <cell r="T1591" t="str">
            <v>TRAMACO</v>
          </cell>
          <cell r="U1591" t="str">
            <v>FLEXNETUIO_GYE</v>
          </cell>
          <cell r="V1591">
            <v>1</v>
          </cell>
          <cell r="W1591">
            <v>1</v>
          </cell>
          <cell r="X1591" t="str">
            <v>FLEXNET ECUADOR - MDELIVERY</v>
          </cell>
          <cell r="Y1591" t="str">
            <v>CALLE 28 DE JUNIO S/N Y GARCIA MORENO ENTRADA LLANO GRANDE</v>
          </cell>
        </row>
        <row r="1592">
          <cell r="A1592" t="str">
            <v>4766305</v>
          </cell>
          <cell r="B1592">
            <v>486372</v>
          </cell>
          <cell r="C1592" t="str">
            <v>4766305</v>
          </cell>
          <cell r="D1592" t="str">
            <v>MDELIVERY</v>
          </cell>
          <cell r="E1592" t="str">
            <v>DESPACHO</v>
          </cell>
          <cell r="F1592" t="str">
            <v>NORMAL</v>
          </cell>
          <cell r="G1592" t="str">
            <v>TF90796</v>
          </cell>
          <cell r="H1592">
            <v>44922</v>
          </cell>
          <cell r="I1592" t="str">
            <v>ENTREGADO</v>
          </cell>
          <cell r="J1592">
            <v>44923</v>
          </cell>
          <cell r="K1592" t="str">
            <v>MARIA JOSE MORALES NARANJO</v>
          </cell>
          <cell r="L1592" t="str">
            <v>TARQUI AV PASEO DEL PARQUE BLOQUE 5</v>
          </cell>
          <cell r="M1592" t="str">
            <v>0924162746</v>
          </cell>
          <cell r="N1592" t="str">
            <v>0983838321</v>
          </cell>
          <cell r="O1592" t="str">
            <v/>
          </cell>
          <cell r="P1592" t="str">
            <v>090509</v>
          </cell>
          <cell r="Q1592" t="str">
            <v>GUAYAQUIL</v>
          </cell>
          <cell r="R1592" t="str">
            <v>GUAYAS</v>
          </cell>
          <cell r="S1592" t="str">
            <v>GUAYAQUIL</v>
          </cell>
          <cell r="T1592" t="str">
            <v>ITSACOURIER</v>
          </cell>
          <cell r="U1592" t="str">
            <v>FLEXNETUIO_GYE</v>
          </cell>
          <cell r="V1592">
            <v>1</v>
          </cell>
          <cell r="W1592">
            <v>1</v>
          </cell>
          <cell r="X1592" t="str">
            <v>FLEXNET ECUADOR - MDELIVERY</v>
          </cell>
          <cell r="Y1592" t="str">
            <v>CALLE 28 DE JUNIO S/N Y GARCIA MORENO ENTRADA LLANO GRANDE</v>
          </cell>
        </row>
        <row r="1593">
          <cell r="A1593" t="str">
            <v>4766323</v>
          </cell>
          <cell r="B1593">
            <v>486373</v>
          </cell>
          <cell r="C1593" t="str">
            <v>4766323</v>
          </cell>
          <cell r="D1593" t="str">
            <v>MDELIVERY</v>
          </cell>
          <cell r="E1593" t="str">
            <v>DESPACHO</v>
          </cell>
          <cell r="F1593" t="str">
            <v>NORMAL</v>
          </cell>
          <cell r="G1593" t="str">
            <v>FTS45328</v>
          </cell>
          <cell r="H1593">
            <v>44922</v>
          </cell>
          <cell r="I1593" t="str">
            <v>ENTREGADO</v>
          </cell>
          <cell r="J1593">
            <v>44922</v>
          </cell>
          <cell r="K1593" t="str">
            <v>ANA MARIA SANCHEZ ALMEIDA</v>
          </cell>
          <cell r="L1593" t="str">
            <v>INAQUITO CALLE ALEXANDER VON HUMBOLDT  N31 11   Y LA CORUNIA</v>
          </cell>
          <cell r="M1593" t="str">
            <v>1721213930</v>
          </cell>
          <cell r="N1593" t="str">
            <v>0992824516</v>
          </cell>
          <cell r="O1593" t="str">
            <v>0992824516</v>
          </cell>
          <cell r="P1593" t="str">
            <v>170517</v>
          </cell>
          <cell r="Q1593" t="str">
            <v>QUITO</v>
          </cell>
          <cell r="R1593" t="str">
            <v>PICHINCHA</v>
          </cell>
          <cell r="S1593" t="str">
            <v>QUITO</v>
          </cell>
          <cell r="T1593" t="str">
            <v>TRANSERVISS</v>
          </cell>
          <cell r="U1593" t="str">
            <v>FLEXNETUIO_LOCAL</v>
          </cell>
          <cell r="V1593">
            <v>1</v>
          </cell>
          <cell r="W1593">
            <v>1</v>
          </cell>
          <cell r="X1593" t="str">
            <v>FLEXNET ECUADOR - MDELIVERY</v>
          </cell>
          <cell r="Y1593" t="str">
            <v>CALLE 28 DE JUNIO S/N Y GARCIA MORENO ENTRADA LLANO GRANDE</v>
          </cell>
        </row>
        <row r="1594">
          <cell r="A1594" t="str">
            <v>4766327</v>
          </cell>
          <cell r="B1594">
            <v>486374</v>
          </cell>
          <cell r="C1594" t="str">
            <v>4766327</v>
          </cell>
          <cell r="D1594" t="str">
            <v>MDELIVERY</v>
          </cell>
          <cell r="E1594" t="str">
            <v>DESPACHO</v>
          </cell>
          <cell r="F1594" t="str">
            <v>NORMAL</v>
          </cell>
          <cell r="G1594" t="str">
            <v>031080004766327</v>
          </cell>
          <cell r="H1594">
            <v>44922</v>
          </cell>
          <cell r="I1594" t="str">
            <v>INCIDENCIA</v>
          </cell>
          <cell r="J1594">
            <v>44923</v>
          </cell>
          <cell r="K1594" t="str">
            <v>NATALIA PAULINA RUIZ GALARZA</v>
          </cell>
          <cell r="L1594" t="str">
            <v>ATOCHA  FICOA CALLE AV LOS GUAYTAMBOS SN Y JUAN MONTALVO</v>
          </cell>
          <cell r="M1594" t="str">
            <v>1804429031</v>
          </cell>
          <cell r="N1594" t="str">
            <v>0998771073</v>
          </cell>
          <cell r="O1594" t="str">
            <v>0998771073</v>
          </cell>
          <cell r="P1594" t="str">
            <v>180108</v>
          </cell>
          <cell r="Q1594" t="str">
            <v>AMBATO</v>
          </cell>
          <cell r="R1594" t="str">
            <v>TUNGURAHUA</v>
          </cell>
          <cell r="S1594" t="str">
            <v>AMBATO - AMBATILLO - SAN BARTOLOME DE PINLLOG</v>
          </cell>
          <cell r="T1594" t="str">
            <v>TRAMACO</v>
          </cell>
          <cell r="U1594" t="str">
            <v>FLEXNETUIO_PROVINCIA</v>
          </cell>
          <cell r="V1594">
            <v>1</v>
          </cell>
          <cell r="W1594">
            <v>1</v>
          </cell>
          <cell r="X1594" t="str">
            <v>FLEXNET ECUADOR - MDELIVERY</v>
          </cell>
          <cell r="Y1594" t="str">
            <v>CALLE 28 DE JUNIO S/N Y GARCIA MORENO ENTRADA LLANO GRANDE</v>
          </cell>
        </row>
        <row r="1595">
          <cell r="A1595" t="str">
            <v>4766381</v>
          </cell>
          <cell r="B1595">
            <v>486375</v>
          </cell>
          <cell r="C1595" t="str">
            <v>4766381</v>
          </cell>
          <cell r="D1595" t="str">
            <v>MDELIVERY</v>
          </cell>
          <cell r="E1595" t="str">
            <v>DESPACHO</v>
          </cell>
          <cell r="F1595" t="str">
            <v>NORMAL</v>
          </cell>
          <cell r="G1595" t="str">
            <v>FT76857</v>
          </cell>
          <cell r="H1595">
            <v>44922</v>
          </cell>
          <cell r="I1595" t="str">
            <v>ENTREGADO</v>
          </cell>
          <cell r="J1595">
            <v>44923</v>
          </cell>
          <cell r="K1595" t="str">
            <v>JOAQUIN XAVIER CAMPANA VALENZUELA</v>
          </cell>
          <cell r="L1595" t="str">
            <v>SOLANDA CALLE SANTA ELENA  OE10 175  Y BETTY PAREDES</v>
          </cell>
          <cell r="M1595" t="str">
            <v>1727364679</v>
          </cell>
          <cell r="N1595" t="str">
            <v>0987194952</v>
          </cell>
          <cell r="O1595" t="str">
            <v/>
          </cell>
          <cell r="P1595" t="str">
            <v>170607</v>
          </cell>
          <cell r="Q1595" t="str">
            <v>QUITO</v>
          </cell>
          <cell r="R1595" t="str">
            <v>PICHINCHA</v>
          </cell>
          <cell r="S1595" t="str">
            <v>QUITO</v>
          </cell>
          <cell r="T1595" t="str">
            <v>ITSACOURIER</v>
          </cell>
          <cell r="U1595" t="str">
            <v>FLEXNETUIO_LOCAL</v>
          </cell>
          <cell r="V1595">
            <v>1</v>
          </cell>
          <cell r="W1595">
            <v>1</v>
          </cell>
          <cell r="X1595" t="str">
            <v>FLEXNET ECUADOR - MDELIVERY</v>
          </cell>
          <cell r="Y1595" t="str">
            <v>CALLE 28 DE JUNIO S/N Y GARCIA MORENO ENTRADA LLANO GRANDE</v>
          </cell>
        </row>
        <row r="1596">
          <cell r="A1596" t="str">
            <v>4766425</v>
          </cell>
          <cell r="B1596">
            <v>486376</v>
          </cell>
          <cell r="C1596" t="str">
            <v>4766425</v>
          </cell>
          <cell r="D1596" t="str">
            <v>MDELIVERY</v>
          </cell>
          <cell r="E1596" t="str">
            <v>DESPACHO</v>
          </cell>
          <cell r="G1596" t="str">
            <v>031080004766425</v>
          </cell>
          <cell r="H1596">
            <v>44922</v>
          </cell>
          <cell r="I1596" t="str">
            <v>INCIDENCIA</v>
          </cell>
          <cell r="J1596">
            <v>44923</v>
          </cell>
          <cell r="K1596" t="str">
            <v>PEPITA SUSANA COBOS ECHEVERRIA</v>
          </cell>
          <cell r="L1596" t="str">
            <v>COTACACHI CALLE MODESTO PENIAHERRERA  1246 CALLE BOLIVAR</v>
          </cell>
          <cell r="M1596" t="str">
            <v>1000272474</v>
          </cell>
          <cell r="N1596" t="str">
            <v>0995606538</v>
          </cell>
          <cell r="O1596" t="str">
            <v>0995606538</v>
          </cell>
          <cell r="P1596" t="str">
            <v>100301</v>
          </cell>
          <cell r="Q1596" t="str">
            <v>COTACACHI</v>
          </cell>
          <cell r="R1596" t="str">
            <v>IMBABURA</v>
          </cell>
          <cell r="S1596" t="str">
            <v>COTACACHI - QUIROGA</v>
          </cell>
          <cell r="T1596" t="str">
            <v>TRAMACO</v>
          </cell>
          <cell r="U1596" t="str">
            <v>FLEXNETUIO_PROVINCIA</v>
          </cell>
          <cell r="V1596">
            <v>1</v>
          </cell>
          <cell r="W1596">
            <v>1</v>
          </cell>
          <cell r="X1596" t="str">
            <v>FLEXNET ECUADOR - MDELIVERY</v>
          </cell>
          <cell r="Y1596" t="str">
            <v>CALLE 28 DE JUNIO S/N Y GARCIA MORENO ENTRADA LLANO GRANDE</v>
          </cell>
        </row>
        <row r="1597">
          <cell r="A1597" t="str">
            <v>4766432</v>
          </cell>
          <cell r="B1597">
            <v>486377</v>
          </cell>
          <cell r="C1597" t="str">
            <v>4766432</v>
          </cell>
          <cell r="D1597" t="str">
            <v>MDELIVERY</v>
          </cell>
          <cell r="E1597" t="str">
            <v>DESPACHO</v>
          </cell>
          <cell r="F1597" t="str">
            <v>NORMAL</v>
          </cell>
          <cell r="G1597" t="str">
            <v>031080004766432</v>
          </cell>
          <cell r="H1597">
            <v>44922</v>
          </cell>
          <cell r="I1597" t="str">
            <v>ENTREGADO</v>
          </cell>
          <cell r="J1597">
            <v>44923</v>
          </cell>
          <cell r="K1597" t="str">
            <v>MARIA GABRIELA RENJIFO MENDOZA</v>
          </cell>
          <cell r="L1597" t="str">
            <v>EL COLORADO  VIA A MANTA KILOMETRO 7 Y MEDIO</v>
          </cell>
          <cell r="M1597" t="str">
            <v>1309094926</v>
          </cell>
          <cell r="N1597" t="str">
            <v>0979598439</v>
          </cell>
          <cell r="O1597" t="str">
            <v>0979598439</v>
          </cell>
          <cell r="P1597" t="str">
            <v>130219</v>
          </cell>
          <cell r="Q1597" t="str">
            <v>MONTECRISTI</v>
          </cell>
          <cell r="R1597" t="str">
            <v>MANABI</v>
          </cell>
          <cell r="S1597" t="str">
            <v>MONTECRISTI - EL CHORRILLO - LOS CORRALES</v>
          </cell>
          <cell r="T1597" t="str">
            <v>TRAMACO</v>
          </cell>
          <cell r="U1597" t="str">
            <v>FLEXNETUIO_PROVINCIA</v>
          </cell>
          <cell r="V1597">
            <v>1</v>
          </cell>
          <cell r="W1597">
            <v>1</v>
          </cell>
          <cell r="X1597" t="str">
            <v>FLEXNET ECUADOR - MDELIVERY</v>
          </cell>
          <cell r="Y1597" t="str">
            <v>CALLE 28 DE JUNIO S/N Y GARCIA MORENO ENTRADA LLANO GRANDE</v>
          </cell>
        </row>
        <row r="1598">
          <cell r="A1598" t="str">
            <v>4766446</v>
          </cell>
          <cell r="B1598">
            <v>486378</v>
          </cell>
          <cell r="C1598" t="str">
            <v>4766446</v>
          </cell>
          <cell r="D1598" t="str">
            <v>MDELIVERY</v>
          </cell>
          <cell r="E1598" t="str">
            <v>DESPACHO</v>
          </cell>
          <cell r="F1598" t="str">
            <v>NORMAL</v>
          </cell>
          <cell r="G1598" t="str">
            <v>031080004766446</v>
          </cell>
          <cell r="H1598">
            <v>44922</v>
          </cell>
          <cell r="I1598" t="str">
            <v>INCIDENCIA</v>
          </cell>
          <cell r="J1598">
            <v>44923</v>
          </cell>
          <cell r="K1598" t="str">
            <v>VICTOR ALFREDO PANTOJA MERA</v>
          </cell>
          <cell r="L1598" t="str">
            <v>ATOCHA FICOA  VIRGEN DEL SOL  SN  Y ELEGIAS</v>
          </cell>
          <cell r="M1598" t="str">
            <v>1802730711</v>
          </cell>
          <cell r="N1598" t="str">
            <v>0987504308</v>
          </cell>
          <cell r="O1598" t="str">
            <v>0987504308</v>
          </cell>
          <cell r="P1598" t="str">
            <v>180108</v>
          </cell>
          <cell r="Q1598" t="str">
            <v>AMBATO</v>
          </cell>
          <cell r="R1598" t="str">
            <v>TUNGURAHUA</v>
          </cell>
          <cell r="S1598" t="str">
            <v>AMBATO - AMBATILLO - SAN BARTOLOME DE PINLLOG</v>
          </cell>
          <cell r="T1598" t="str">
            <v>TRAMACO</v>
          </cell>
          <cell r="U1598" t="str">
            <v>FLEXNETUIO_PROVINCIA</v>
          </cell>
          <cell r="V1598">
            <v>1</v>
          </cell>
          <cell r="W1598">
            <v>1</v>
          </cell>
          <cell r="X1598" t="str">
            <v>FLEXNET ECUADOR - MDELIVERY</v>
          </cell>
          <cell r="Y1598" t="str">
            <v>CALLE 28 DE JUNIO S/N Y GARCIA MORENO ENTRADA LLANO GRANDE</v>
          </cell>
        </row>
        <row r="1599">
          <cell r="A1599" t="str">
            <v>4766456</v>
          </cell>
          <cell r="B1599">
            <v>486379</v>
          </cell>
          <cell r="C1599" t="str">
            <v>4766456</v>
          </cell>
          <cell r="D1599" t="str">
            <v>MDELIVERY</v>
          </cell>
          <cell r="E1599" t="str">
            <v>DESPACHO</v>
          </cell>
          <cell r="F1599" t="str">
            <v>NORMAL</v>
          </cell>
          <cell r="G1599" t="str">
            <v>031080004766456</v>
          </cell>
          <cell r="H1599">
            <v>44922</v>
          </cell>
          <cell r="I1599" t="str">
            <v>ENTREGADO</v>
          </cell>
          <cell r="J1599">
            <v>44923</v>
          </cell>
          <cell r="K1599" t="str">
            <v>EDWIN DANIEL ROBLES MACIAS</v>
          </cell>
          <cell r="L1599" t="str">
            <v>EL CARMEN AV CHONE  SN  Y STA ANA</v>
          </cell>
          <cell r="M1599" t="str">
            <v>1314122480</v>
          </cell>
          <cell r="N1599" t="str">
            <v>0969879315</v>
          </cell>
          <cell r="O1599" t="str">
            <v>0969879315</v>
          </cell>
          <cell r="P1599" t="str">
            <v>130503</v>
          </cell>
          <cell r="Q1599" t="str">
            <v>EL CARMEN</v>
          </cell>
          <cell r="R1599" t="str">
            <v>MANABI</v>
          </cell>
          <cell r="S1599" t="str">
            <v>EL CARMEN - LA UNION - RANCHO RONALD</v>
          </cell>
          <cell r="T1599" t="str">
            <v>TRAMACO</v>
          </cell>
          <cell r="U1599" t="str">
            <v>FLEXNETUIO_PROVINCIA</v>
          </cell>
          <cell r="V1599">
            <v>1</v>
          </cell>
          <cell r="W1599">
            <v>1</v>
          </cell>
          <cell r="X1599" t="str">
            <v>FLEXNET ECUADOR - MDELIVERY</v>
          </cell>
          <cell r="Y1599" t="str">
            <v>CALLE 28 DE JUNIO S/N Y GARCIA MORENO ENTRADA LLANO GRANDE</v>
          </cell>
        </row>
        <row r="1600">
          <cell r="A1600" t="str">
            <v>4766492</v>
          </cell>
          <cell r="B1600">
            <v>486380</v>
          </cell>
          <cell r="C1600" t="str">
            <v>4766492</v>
          </cell>
          <cell r="D1600" t="str">
            <v>MDELIVERY</v>
          </cell>
          <cell r="E1600" t="str">
            <v>DESPACHO</v>
          </cell>
          <cell r="F1600" t="str">
            <v>NORMAL</v>
          </cell>
          <cell r="G1600" t="str">
            <v>031080004766492</v>
          </cell>
          <cell r="H1600">
            <v>44922</v>
          </cell>
          <cell r="I1600" t="str">
            <v>EN_TRANSITO</v>
          </cell>
          <cell r="J1600">
            <v>44922</v>
          </cell>
          <cell r="K1600" t="str">
            <v>JOEL ALEJANDRO ERAZO VINCES</v>
          </cell>
          <cell r="L1600" t="str">
            <v>LA JOYA DE LOS SACHAS AV 12 FEBRERO  SN  Y MISION CPUCHINA</v>
          </cell>
          <cell r="M1600" t="str">
            <v>2250303654</v>
          </cell>
          <cell r="N1600" t="str">
            <v>0995370866</v>
          </cell>
          <cell r="O1600" t="str">
            <v/>
          </cell>
          <cell r="P1600" t="str">
            <v>220101</v>
          </cell>
          <cell r="Q1600" t="str">
            <v>LA JOYA DE LOS SACHAS</v>
          </cell>
          <cell r="R1600" t="str">
            <v>ORELLANA</v>
          </cell>
          <cell r="S1600" t="str">
            <v>LA JOYA DE LOS SACHAS - MARISCAL SUCRE - LOS LAURELES</v>
          </cell>
          <cell r="T1600" t="str">
            <v>TRAMACO</v>
          </cell>
          <cell r="U1600" t="str">
            <v>FLEXNETUIO_PROVINCIA</v>
          </cell>
          <cell r="V1600">
            <v>1</v>
          </cell>
          <cell r="W1600">
            <v>1</v>
          </cell>
          <cell r="X1600" t="str">
            <v>FLEXNET ECUADOR - MDELIVERY</v>
          </cell>
          <cell r="Y1600" t="str">
            <v>CALLE 28 DE JUNIO S/N Y GARCIA MORENO ENTRADA LLANO GRANDE</v>
          </cell>
        </row>
        <row r="1601">
          <cell r="A1601" t="str">
            <v>4766532</v>
          </cell>
          <cell r="B1601">
            <v>486381</v>
          </cell>
          <cell r="C1601" t="str">
            <v>4766532</v>
          </cell>
          <cell r="D1601" t="str">
            <v>MDELIVERY</v>
          </cell>
          <cell r="E1601" t="str">
            <v>DESPACHO</v>
          </cell>
          <cell r="F1601" t="str">
            <v>NORMAL</v>
          </cell>
          <cell r="G1601" t="str">
            <v>TF90764</v>
          </cell>
          <cell r="H1601">
            <v>44922</v>
          </cell>
          <cell r="I1601" t="str">
            <v>EN_TRANSITO</v>
          </cell>
          <cell r="J1601">
            <v>44923</v>
          </cell>
          <cell r="K1601" t="str">
            <v>LUIS ENRIQUE VERA RIVAS</v>
          </cell>
          <cell r="L1601" t="str">
            <v>XIMENA FLORESTA 2  MZ 146 VILLA 21</v>
          </cell>
          <cell r="M1601" t="str">
            <v>0922388756</v>
          </cell>
          <cell r="N1601" t="str">
            <v>0983089392</v>
          </cell>
          <cell r="O1601" t="str">
            <v>0983089392</v>
          </cell>
          <cell r="P1601" t="str">
            <v>090107</v>
          </cell>
          <cell r="Q1601" t="str">
            <v>GUAYAQUIL</v>
          </cell>
          <cell r="R1601" t="str">
            <v>GUAYAS</v>
          </cell>
          <cell r="S1601" t="str">
            <v>GUAYAQUIL</v>
          </cell>
          <cell r="T1601" t="str">
            <v>ITSACOURIER</v>
          </cell>
          <cell r="U1601" t="str">
            <v>FLEXNETUIO_GYE</v>
          </cell>
          <cell r="V1601">
            <v>1</v>
          </cell>
          <cell r="W1601">
            <v>1</v>
          </cell>
          <cell r="X1601" t="str">
            <v>FLEXNET ECUADOR - MDELIVERY</v>
          </cell>
          <cell r="Y1601" t="str">
            <v>CALLE 28 DE JUNIO S/N Y GARCIA MORENO ENTRADA LLANO GRANDE</v>
          </cell>
        </row>
        <row r="1602">
          <cell r="A1602" t="str">
            <v>4766601</v>
          </cell>
          <cell r="B1602">
            <v>486382</v>
          </cell>
          <cell r="C1602" t="str">
            <v>4766601</v>
          </cell>
          <cell r="D1602" t="str">
            <v>MDELIVERY</v>
          </cell>
          <cell r="E1602" t="str">
            <v>DESPACHO</v>
          </cell>
          <cell r="F1602" t="str">
            <v>NORMAL</v>
          </cell>
          <cell r="G1602" t="str">
            <v>031080004766601</v>
          </cell>
          <cell r="H1602">
            <v>44922</v>
          </cell>
          <cell r="I1602" t="str">
            <v>ENTREGADO</v>
          </cell>
          <cell r="J1602">
            <v>44923</v>
          </cell>
          <cell r="K1602" t="str">
            <v>MELANY LISBETH FARIAS TORRES</v>
          </cell>
          <cell r="L1602" t="str">
            <v>MILAGRO CALLE GABRIEL GARCIA MORENO SN Y 12 DE FEBRERO</v>
          </cell>
          <cell r="M1602" t="str">
            <v>0928982404</v>
          </cell>
          <cell r="N1602" t="str">
            <v>0961741253</v>
          </cell>
          <cell r="O1602" t="str">
            <v>0961741253</v>
          </cell>
          <cell r="P1602" t="str">
            <v>091703</v>
          </cell>
          <cell r="Q1602" t="str">
            <v>MILAGRO</v>
          </cell>
          <cell r="R1602" t="str">
            <v>GUAYAS</v>
          </cell>
          <cell r="S1602" t="str">
            <v>MILAGRO</v>
          </cell>
          <cell r="T1602" t="str">
            <v>TRAMACO</v>
          </cell>
          <cell r="U1602" t="str">
            <v>FLEXNETUIO_PROVINCIA</v>
          </cell>
          <cell r="V1602">
            <v>1</v>
          </cell>
          <cell r="W1602">
            <v>1</v>
          </cell>
          <cell r="X1602" t="str">
            <v>FLEXNET ECUADOR - MDELIVERY</v>
          </cell>
          <cell r="Y1602" t="str">
            <v>CALLE 28 DE JUNIO S/N Y GARCIA MORENO ENTRADA LLANO GRANDE</v>
          </cell>
        </row>
        <row r="1603">
          <cell r="A1603" t="str">
            <v>4766623</v>
          </cell>
          <cell r="B1603">
            <v>486383</v>
          </cell>
          <cell r="C1603" t="str">
            <v>4766623</v>
          </cell>
          <cell r="D1603" t="str">
            <v>MDELIVERY</v>
          </cell>
          <cell r="E1603" t="str">
            <v>DESPACHO</v>
          </cell>
          <cell r="F1603" t="str">
            <v>NORMAL</v>
          </cell>
          <cell r="G1603" t="str">
            <v>031080004766623</v>
          </cell>
          <cell r="H1603">
            <v>44922</v>
          </cell>
          <cell r="I1603" t="str">
            <v>ENTREGADO</v>
          </cell>
          <cell r="J1603">
            <v>44923</v>
          </cell>
          <cell r="K1603" t="str">
            <v>DAVID OMAR MORENO PUGA</v>
          </cell>
          <cell r="L1603" t="str">
            <v>MILAGRO CALLE GARCIA MORENO  SN   Y ROBERTO ASTUDILLO</v>
          </cell>
          <cell r="M1603" t="str">
            <v>0925716243</v>
          </cell>
          <cell r="N1603" t="str">
            <v>0985850205</v>
          </cell>
          <cell r="O1603" t="str">
            <v>0985850205</v>
          </cell>
          <cell r="P1603" t="str">
            <v>091702</v>
          </cell>
          <cell r="Q1603" t="str">
            <v>MILAGRO</v>
          </cell>
          <cell r="R1603" t="str">
            <v>GUAYAS</v>
          </cell>
          <cell r="S1603" t="str">
            <v>MILAGRO</v>
          </cell>
          <cell r="T1603" t="str">
            <v>TRAMACO</v>
          </cell>
          <cell r="U1603" t="str">
            <v>FLEXNETUIO_PROVINCIA</v>
          </cell>
          <cell r="V1603">
            <v>1</v>
          </cell>
          <cell r="W1603">
            <v>1</v>
          </cell>
          <cell r="X1603" t="str">
            <v>FLEXNET ECUADOR - MDELIVERY</v>
          </cell>
          <cell r="Y1603" t="str">
            <v>CALLE 28 DE JUNIO S/N Y GARCIA MORENO ENTRADA LLANO GRANDE</v>
          </cell>
        </row>
        <row r="1604">
          <cell r="A1604" t="str">
            <v>4766628</v>
          </cell>
          <cell r="B1604">
            <v>486384</v>
          </cell>
          <cell r="C1604" t="str">
            <v>4766628</v>
          </cell>
          <cell r="D1604" t="str">
            <v>MDELIVERY</v>
          </cell>
          <cell r="E1604" t="str">
            <v>DESPACHO</v>
          </cell>
          <cell r="F1604" t="str">
            <v>NORMAL</v>
          </cell>
          <cell r="G1604" t="str">
            <v>031080004766628</v>
          </cell>
          <cell r="H1604">
            <v>44922</v>
          </cell>
          <cell r="I1604" t="str">
            <v>ENTREGADO</v>
          </cell>
          <cell r="J1604">
            <v>44923</v>
          </cell>
          <cell r="K1604" t="str">
            <v>MARIA JOSE CARLOSAMA SANCHEZ</v>
          </cell>
          <cell r="L1604" t="str">
            <v>SAN JOSE CALLE BOLIVAR 1614 Y RICAURTE</v>
          </cell>
          <cell r="M1604" t="str">
            <v>0401131131</v>
          </cell>
          <cell r="N1604" t="str">
            <v>0998899296</v>
          </cell>
          <cell r="O1604" t="str">
            <v>0998899296</v>
          </cell>
          <cell r="P1604" t="str">
            <v>040207</v>
          </cell>
          <cell r="Q1604" t="str">
            <v>MONTUFAR</v>
          </cell>
          <cell r="R1604" t="str">
            <v>CARCHI</v>
          </cell>
          <cell r="S1604" t="str">
            <v>SAN GABRIEL</v>
          </cell>
          <cell r="T1604" t="str">
            <v>TRAMACO</v>
          </cell>
          <cell r="U1604" t="str">
            <v>FLEXNETUIO_PROVINCIA</v>
          </cell>
          <cell r="V1604">
            <v>1</v>
          </cell>
          <cell r="W1604">
            <v>1</v>
          </cell>
          <cell r="X1604" t="str">
            <v>FLEXNET ECUADOR - MDELIVERY</v>
          </cell>
          <cell r="Y1604" t="str">
            <v>CALLE 28 DE JUNIO S/N Y GARCIA MORENO ENTRADA LLANO GRANDE</v>
          </cell>
        </row>
        <row r="1605">
          <cell r="A1605" t="str">
            <v>4766638</v>
          </cell>
          <cell r="B1605">
            <v>486385</v>
          </cell>
          <cell r="C1605" t="str">
            <v>4766638</v>
          </cell>
          <cell r="D1605" t="str">
            <v>MDELIVERY</v>
          </cell>
          <cell r="E1605" t="str">
            <v>DESPACHO</v>
          </cell>
          <cell r="F1605" t="str">
            <v>NORMAL</v>
          </cell>
          <cell r="G1605" t="str">
            <v>FT76864</v>
          </cell>
          <cell r="H1605">
            <v>44922</v>
          </cell>
          <cell r="I1605" t="str">
            <v>ENTREGADO</v>
          </cell>
          <cell r="J1605">
            <v>44923</v>
          </cell>
          <cell r="K1605" t="str">
            <v>KARLA BELEN RIVERA MARTINEZ</v>
          </cell>
          <cell r="L1605" t="str">
            <v>TUMBACO CALLE VICTOR DE SAN MIGUEL  E3 152 Y NORBERTO SALAZAR</v>
          </cell>
          <cell r="M1605" t="str">
            <v>1721290656</v>
          </cell>
          <cell r="N1605" t="str">
            <v>0992626687</v>
          </cell>
          <cell r="O1605" t="str">
            <v>0992626687</v>
          </cell>
          <cell r="P1605" t="str">
            <v>170902</v>
          </cell>
          <cell r="Q1605" t="str">
            <v>QUITO</v>
          </cell>
          <cell r="R1605" t="str">
            <v>PICHINCHA</v>
          </cell>
          <cell r="S1605" t="str">
            <v>TUMBACO</v>
          </cell>
          <cell r="T1605" t="str">
            <v>FLEXTRANS UIO</v>
          </cell>
          <cell r="U1605" t="str">
            <v>FLEXNETUIO_LOCAL</v>
          </cell>
          <cell r="V1605">
            <v>1</v>
          </cell>
          <cell r="W1605">
            <v>1</v>
          </cell>
          <cell r="X1605" t="str">
            <v>FLEXNET ECUADOR - MDELIVERY</v>
          </cell>
          <cell r="Y1605" t="str">
            <v>CALLE 28 DE JUNIO S/N Y GARCIA MORENO ENTRADA LLANO GRANDE</v>
          </cell>
        </row>
        <row r="1606">
          <cell r="A1606" t="str">
            <v>4766665</v>
          </cell>
          <cell r="B1606">
            <v>486386</v>
          </cell>
          <cell r="C1606" t="str">
            <v>4766665</v>
          </cell>
          <cell r="D1606" t="str">
            <v>MDELIVERY</v>
          </cell>
          <cell r="E1606" t="str">
            <v>DESPACHO</v>
          </cell>
          <cell r="F1606" t="str">
            <v>DERIVADO PICK UP</v>
          </cell>
          <cell r="G1606" t="str">
            <v>031080004766665</v>
          </cell>
          <cell r="H1606">
            <v>44922</v>
          </cell>
          <cell r="I1606" t="str">
            <v>INCIDENCIA</v>
          </cell>
          <cell r="J1606">
            <v>44923</v>
          </cell>
          <cell r="K1606" t="str">
            <v>JOSE ALBERTO PINCAY LOPEZ</v>
          </cell>
          <cell r="L1606" t="str">
            <v>OFICINA TRAMACO PORTETE</v>
          </cell>
          <cell r="M1606" t="str">
            <v>0943534347</v>
          </cell>
          <cell r="N1606" t="str">
            <v>0992468470</v>
          </cell>
          <cell r="O1606" t="str">
            <v>0992468470</v>
          </cell>
          <cell r="P1606" t="str">
            <v>GUAYAQUIL</v>
          </cell>
          <cell r="Q1606" t="str">
            <v>GUAYAQUIL</v>
          </cell>
          <cell r="R1606" t="str">
            <v>GUAYAS</v>
          </cell>
          <cell r="T1606" t="str">
            <v>TRAMACO</v>
          </cell>
          <cell r="U1606" t="str">
            <v>FLEXNETUIO_GYE</v>
          </cell>
          <cell r="V1606">
            <v>1</v>
          </cell>
          <cell r="W1606">
            <v>1</v>
          </cell>
          <cell r="X1606" t="str">
            <v>FLEXNET ECUADOR - MDELIVERY</v>
          </cell>
          <cell r="Y1606" t="str">
            <v>CALLE 28 DE JUNIO S/N Y GARCIA MORENO ENTRADA LLANO GRANDE</v>
          </cell>
        </row>
        <row r="1607">
          <cell r="A1607" t="str">
            <v>4766699</v>
          </cell>
          <cell r="B1607">
            <v>486387</v>
          </cell>
          <cell r="C1607" t="str">
            <v>4766699</v>
          </cell>
          <cell r="D1607" t="str">
            <v>MDELIVERY</v>
          </cell>
          <cell r="E1607" t="str">
            <v>DESPACHO</v>
          </cell>
          <cell r="F1607" t="str">
            <v>NORMAL</v>
          </cell>
          <cell r="G1607" t="str">
            <v>FT76832</v>
          </cell>
          <cell r="H1607">
            <v>44922</v>
          </cell>
          <cell r="I1607" t="str">
            <v>HABILITADO_RUTEO</v>
          </cell>
          <cell r="J1607">
            <v>44923</v>
          </cell>
          <cell r="K1607" t="str">
            <v>MARQUEZ FIGUEROA HEYDI NICOLLE</v>
          </cell>
          <cell r="L1607" t="str">
            <v>QUITUMBE CALLE E2F SN  S45A</v>
          </cell>
          <cell r="M1607" t="str">
            <v>0950943803</v>
          </cell>
          <cell r="N1607" t="str">
            <v>0960564151</v>
          </cell>
          <cell r="O1607" t="str">
            <v>0960564151</v>
          </cell>
          <cell r="P1607" t="str">
            <v>170703</v>
          </cell>
          <cell r="Q1607" t="str">
            <v>QUITO</v>
          </cell>
          <cell r="R1607" t="str">
            <v>PICHINCHA</v>
          </cell>
          <cell r="S1607" t="str">
            <v>QUITO</v>
          </cell>
          <cell r="T1607" t="str">
            <v>ITSACOURIER</v>
          </cell>
          <cell r="U1607" t="str">
            <v>FLEXNETUIO_LOCAL</v>
          </cell>
          <cell r="V1607">
            <v>1</v>
          </cell>
          <cell r="W1607">
            <v>1</v>
          </cell>
          <cell r="X1607" t="str">
            <v>FLEXNET ECUADOR - MDELIVERY</v>
          </cell>
          <cell r="Y1607" t="str">
            <v>CALLE 28 DE JUNIO S/N Y GARCIA MORENO ENTRADA LLANO GRANDE</v>
          </cell>
        </row>
        <row r="1608">
          <cell r="A1608" t="str">
            <v>4766700</v>
          </cell>
          <cell r="B1608">
            <v>486388</v>
          </cell>
          <cell r="C1608" t="str">
            <v>4766700</v>
          </cell>
          <cell r="D1608" t="str">
            <v>MDELIVERY</v>
          </cell>
          <cell r="E1608" t="str">
            <v>DESPACHO</v>
          </cell>
          <cell r="F1608" t="str">
            <v>DERIVADO PICK UP</v>
          </cell>
          <cell r="G1608" t="str">
            <v>031080004766700</v>
          </cell>
          <cell r="H1608">
            <v>44922</v>
          </cell>
          <cell r="I1608" t="str">
            <v>EN_TRANSITO</v>
          </cell>
          <cell r="J1608">
            <v>44922</v>
          </cell>
          <cell r="K1608" t="str">
            <v>DIEGO ALBERTO CELI VERA</v>
          </cell>
          <cell r="L1608" t="str">
            <v>OFICINA TRAMACO QUININDE</v>
          </cell>
          <cell r="M1608" t="str">
            <v>2300385099</v>
          </cell>
          <cell r="N1608" t="str">
            <v>0999251852</v>
          </cell>
          <cell r="O1608" t="str">
            <v>0999251852</v>
          </cell>
          <cell r="P1608" t="str">
            <v>QUININDE</v>
          </cell>
          <cell r="Q1608" t="str">
            <v>QUININDE</v>
          </cell>
          <cell r="R1608" t="str">
            <v>ESMERALDAS</v>
          </cell>
          <cell r="T1608" t="str">
            <v>TRAMACO</v>
          </cell>
          <cell r="U1608" t="str">
            <v>FLEXNETUIO_PROVINCIA</v>
          </cell>
          <cell r="V1608">
            <v>1</v>
          </cell>
          <cell r="W1608">
            <v>1</v>
          </cell>
          <cell r="X1608" t="str">
            <v>FLEXNET ECUADOR - MDELIVERY</v>
          </cell>
          <cell r="Y1608" t="str">
            <v>CALLE 28 DE JUNIO S/N Y GARCIA MORENO ENTRADA LLANO GRANDE</v>
          </cell>
        </row>
        <row r="1609">
          <cell r="A1609" t="str">
            <v>4766712</v>
          </cell>
          <cell r="B1609">
            <v>486389</v>
          </cell>
          <cell r="C1609" t="str">
            <v>4766712</v>
          </cell>
          <cell r="D1609" t="str">
            <v>MDELIVERY</v>
          </cell>
          <cell r="E1609" t="str">
            <v>DESPACHO</v>
          </cell>
          <cell r="F1609" t="str">
            <v>NORMAL</v>
          </cell>
          <cell r="G1609" t="str">
            <v>031080004766712</v>
          </cell>
          <cell r="H1609">
            <v>44922</v>
          </cell>
          <cell r="I1609" t="str">
            <v>ENTREGADO</v>
          </cell>
          <cell r="J1609">
            <v>44923</v>
          </cell>
          <cell r="K1609" t="str">
            <v>JESSENIA KATHERINE BANEGAS ROJAS</v>
          </cell>
          <cell r="L1609" t="str">
            <v>SHUSHUFINDI AV UNIDAD NACIONAL  SN  Y POLICIA NACIONAL</v>
          </cell>
          <cell r="M1609" t="str">
            <v>1207531763</v>
          </cell>
          <cell r="N1609" t="str">
            <v>0985211940</v>
          </cell>
          <cell r="O1609" t="str">
            <v>0985211940</v>
          </cell>
          <cell r="P1609" t="str">
            <v>210401</v>
          </cell>
          <cell r="Q1609" t="str">
            <v>SHUSHUFINDI</v>
          </cell>
          <cell r="R1609" t="str">
            <v>SUCUMBIOS</v>
          </cell>
          <cell r="S1609" t="str">
            <v>SHUSHUFINDI - LA VICTORIA</v>
          </cell>
          <cell r="T1609" t="str">
            <v>TRAMACO</v>
          </cell>
          <cell r="U1609" t="str">
            <v>FLEXNETUIO_PROVINCIA</v>
          </cell>
          <cell r="V1609">
            <v>1</v>
          </cell>
          <cell r="W1609">
            <v>1</v>
          </cell>
          <cell r="X1609" t="str">
            <v>FLEXNET ECUADOR - MDELIVERY</v>
          </cell>
          <cell r="Y1609" t="str">
            <v>CALLE 28 DE JUNIO S/N Y GARCIA MORENO ENTRADA LLANO GRANDE</v>
          </cell>
        </row>
        <row r="1610">
          <cell r="A1610" t="str">
            <v>4766792</v>
          </cell>
          <cell r="B1610">
            <v>486390</v>
          </cell>
          <cell r="C1610" t="str">
            <v>4766792</v>
          </cell>
          <cell r="D1610" t="str">
            <v>MDELIVERY</v>
          </cell>
          <cell r="E1610" t="str">
            <v>DESPACHO</v>
          </cell>
          <cell r="F1610" t="str">
            <v>NORMAL</v>
          </cell>
          <cell r="G1610" t="str">
            <v>031080004766792</v>
          </cell>
          <cell r="H1610">
            <v>44922</v>
          </cell>
          <cell r="I1610" t="str">
            <v>EN_TRANSITO</v>
          </cell>
          <cell r="J1610">
            <v>44922</v>
          </cell>
          <cell r="K1610" t="str">
            <v>ALEXANDRA GABRIELA DELGADO MUNOZ</v>
          </cell>
          <cell r="L1610" t="str">
            <v>SAN MIGUEL DE LOS BANCOS CALLE LOS ANTURIOS  SN  Y GUAYACANES</v>
          </cell>
          <cell r="M1610" t="str">
            <v>1720458874</v>
          </cell>
          <cell r="N1610" t="str">
            <v>0982363284</v>
          </cell>
          <cell r="O1610" t="str">
            <v>0982363284</v>
          </cell>
          <cell r="P1610" t="str">
            <v>171202</v>
          </cell>
          <cell r="Q1610" t="str">
            <v>SAN MIGUEL DE LOS BANCOS</v>
          </cell>
          <cell r="R1610" t="str">
            <v>PICHINCHA</v>
          </cell>
          <cell r="S1610" t="str">
            <v>SAN MIGUEL DE LOS BANCOS - SAN BERNABE - MINDO</v>
          </cell>
          <cell r="T1610" t="str">
            <v>TRAMACO</v>
          </cell>
          <cell r="U1610" t="str">
            <v>FLEXNETUIO_PROVINCIA</v>
          </cell>
          <cell r="V1610">
            <v>1</v>
          </cell>
          <cell r="W1610">
            <v>1</v>
          </cell>
          <cell r="X1610" t="str">
            <v>FLEXNET ECUADOR - MDELIVERY</v>
          </cell>
          <cell r="Y1610" t="str">
            <v>CALLE 28 DE JUNIO S/N Y GARCIA MORENO ENTRADA LLANO GRANDE</v>
          </cell>
        </row>
        <row r="1611">
          <cell r="A1611" t="str">
            <v>4766825</v>
          </cell>
          <cell r="B1611">
            <v>486391</v>
          </cell>
          <cell r="C1611" t="str">
            <v>4766825</v>
          </cell>
          <cell r="D1611" t="str">
            <v>MDELIVERY</v>
          </cell>
          <cell r="E1611" t="str">
            <v>DESPACHO</v>
          </cell>
          <cell r="F1611" t="str">
            <v>NORMAL</v>
          </cell>
          <cell r="G1611" t="str">
            <v>TF90797</v>
          </cell>
          <cell r="H1611">
            <v>44922</v>
          </cell>
          <cell r="I1611" t="str">
            <v>ENTREGADO</v>
          </cell>
          <cell r="J1611">
            <v>44923</v>
          </cell>
          <cell r="K1611" t="str">
            <v>CARLOS OLIDER LUZARDO QUINTERO</v>
          </cell>
          <cell r="L1611" t="str">
            <v>FEBRES CORDERO CALLE 11  113 ENTRE PORTETE Y VENEZUELA</v>
          </cell>
          <cell r="M1611" t="str">
            <v>0916295983</v>
          </cell>
          <cell r="N1611" t="str">
            <v>0985706846</v>
          </cell>
          <cell r="O1611" t="str">
            <v>0985706846</v>
          </cell>
          <cell r="P1611" t="str">
            <v>090401</v>
          </cell>
          <cell r="Q1611" t="str">
            <v>GUAYAQUIL</v>
          </cell>
          <cell r="R1611" t="str">
            <v>GUAYAS</v>
          </cell>
          <cell r="S1611" t="str">
            <v>GUAYAQUIL</v>
          </cell>
          <cell r="T1611" t="str">
            <v>ITSACOURIER</v>
          </cell>
          <cell r="U1611" t="str">
            <v>FLEXNETUIO_GYE</v>
          </cell>
          <cell r="V1611">
            <v>1</v>
          </cell>
          <cell r="W1611">
            <v>1</v>
          </cell>
          <cell r="X1611" t="str">
            <v>FLEXNET ECUADOR - MDELIVERY</v>
          </cell>
          <cell r="Y1611" t="str">
            <v>CALLE 28 DE JUNIO S/N Y GARCIA MORENO ENTRADA LLANO GRANDE</v>
          </cell>
        </row>
        <row r="1612">
          <cell r="A1612" t="str">
            <v>4766845</v>
          </cell>
          <cell r="B1612">
            <v>486392</v>
          </cell>
          <cell r="C1612" t="str">
            <v>4766845</v>
          </cell>
          <cell r="D1612" t="str">
            <v>MDELIVERY</v>
          </cell>
          <cell r="E1612" t="str">
            <v>DESPACHO</v>
          </cell>
          <cell r="F1612" t="str">
            <v>NORMAL</v>
          </cell>
          <cell r="G1612" t="str">
            <v>TF90754 / 031080004766845</v>
          </cell>
          <cell r="H1612">
            <v>44922</v>
          </cell>
          <cell r="I1612" t="str">
            <v>EN_TRANSITO</v>
          </cell>
          <cell r="J1612">
            <v>44923</v>
          </cell>
          <cell r="K1612" t="str">
            <v>CRUZ MACIAS JOSE GABRIEL</v>
          </cell>
          <cell r="L1612" t="str">
            <v>POSORJA AV JUAN DE URQUIZA  SN  ENTRE REGIDOR TREJO Y AV JAMBELI</v>
          </cell>
          <cell r="M1612" t="str">
            <v>0918461930</v>
          </cell>
          <cell r="N1612" t="str">
            <v>0994214873</v>
          </cell>
          <cell r="O1612" t="str">
            <v>0994214873</v>
          </cell>
          <cell r="P1612" t="str">
            <v>091001</v>
          </cell>
          <cell r="Q1612" t="str">
            <v>GUAYAQUIL</v>
          </cell>
          <cell r="R1612" t="str">
            <v>GUAYAS</v>
          </cell>
          <cell r="S1612" t="str">
            <v>POSORJA - DATA DE POSORJA</v>
          </cell>
          <cell r="T1612" t="str">
            <v>TRAMACO</v>
          </cell>
          <cell r="U1612" t="str">
            <v>FLEXNETUIO_PROVINCIA</v>
          </cell>
          <cell r="V1612">
            <v>1</v>
          </cell>
          <cell r="W1612">
            <v>1</v>
          </cell>
          <cell r="X1612" t="str">
            <v>FLEXNET ECUADOR - MDELIVERY</v>
          </cell>
          <cell r="Y1612" t="str">
            <v>CALLE 28 DE JUNIO S/N Y GARCIA MORENO ENTRADA LLANO GRANDE</v>
          </cell>
        </row>
        <row r="1613">
          <cell r="A1613" t="str">
            <v>4766846</v>
          </cell>
          <cell r="B1613">
            <v>486393</v>
          </cell>
          <cell r="C1613" t="str">
            <v>4766846</v>
          </cell>
          <cell r="D1613" t="str">
            <v>MDELIVERY</v>
          </cell>
          <cell r="E1613" t="str">
            <v>DESPACHO</v>
          </cell>
          <cell r="F1613" t="str">
            <v>DERIVADO PICK UP</v>
          </cell>
          <cell r="G1613" t="str">
            <v>031080004766846</v>
          </cell>
          <cell r="H1613">
            <v>44922</v>
          </cell>
          <cell r="I1613" t="str">
            <v>EN_TRANSITO</v>
          </cell>
          <cell r="J1613">
            <v>44922</v>
          </cell>
          <cell r="K1613" t="str">
            <v>MICHAEL ADRIAN MACIAS MEZA</v>
          </cell>
          <cell r="L1613" t="str">
            <v>OFICINA TRAMACO VIA QUEVEDO</v>
          </cell>
          <cell r="M1613" t="str">
            <v>2300582091</v>
          </cell>
          <cell r="N1613" t="str">
            <v>0990262916</v>
          </cell>
          <cell r="O1613" t="str">
            <v>0990262916</v>
          </cell>
          <cell r="P1613" t="str">
            <v>SANTO DOMINGO</v>
          </cell>
          <cell r="Q1613" t="str">
            <v>SANTO DOMINGO</v>
          </cell>
          <cell r="R1613" t="str">
            <v>SANTO DOMINGO DE LOS TSACHILAS</v>
          </cell>
          <cell r="T1613" t="str">
            <v>TRAMACO</v>
          </cell>
          <cell r="U1613" t="str">
            <v>FLEXNETUIO_PROVINCIA</v>
          </cell>
          <cell r="V1613">
            <v>1</v>
          </cell>
          <cell r="W1613">
            <v>1</v>
          </cell>
          <cell r="X1613" t="str">
            <v>FLEXNET ECUADOR - MDELIVERY</v>
          </cell>
          <cell r="Y1613" t="str">
            <v>CALLE 28 DE JUNIO S/N Y GARCIA MORENO ENTRADA LLANO GRANDE</v>
          </cell>
        </row>
        <row r="1614">
          <cell r="A1614" t="str">
            <v>4766960</v>
          </cell>
          <cell r="B1614">
            <v>486394</v>
          </cell>
          <cell r="C1614" t="str">
            <v>4766960</v>
          </cell>
          <cell r="D1614" t="str">
            <v>MDELIVERY</v>
          </cell>
          <cell r="E1614" t="str">
            <v>DESPACHO</v>
          </cell>
          <cell r="F1614" t="str">
            <v>NORMAL</v>
          </cell>
          <cell r="G1614" t="str">
            <v>FT76827</v>
          </cell>
          <cell r="H1614">
            <v>44922</v>
          </cell>
          <cell r="I1614" t="str">
            <v>INCIDENCIA</v>
          </cell>
          <cell r="J1614">
            <v>44923</v>
          </cell>
          <cell r="K1614" t="str">
            <v>EDISON PATRICIO RECALDE CUZCO</v>
          </cell>
          <cell r="L1614" t="str">
            <v>CALDERON CALLE MARIA JOSEFA RIOFRIO  E4 219  JOSEFINA BARBA</v>
          </cell>
          <cell r="M1614" t="str">
            <v>0401710082</v>
          </cell>
          <cell r="N1614" t="str">
            <v>0984845454</v>
          </cell>
          <cell r="O1614" t="str">
            <v>0984845454</v>
          </cell>
          <cell r="P1614" t="str">
            <v>170204</v>
          </cell>
          <cell r="Q1614" t="str">
            <v>QUITO</v>
          </cell>
          <cell r="R1614" t="str">
            <v>PICHINCHA</v>
          </cell>
          <cell r="S1614" t="str">
            <v>CALDERON (CARAPUNGO)</v>
          </cell>
          <cell r="T1614" t="str">
            <v>ITSACOURIER</v>
          </cell>
          <cell r="U1614" t="str">
            <v>FLEXNETUIO_LOCAL</v>
          </cell>
          <cell r="V1614">
            <v>1</v>
          </cell>
          <cell r="W1614">
            <v>1</v>
          </cell>
          <cell r="X1614" t="str">
            <v>FLEXNET ECUADOR - MDELIVERY</v>
          </cell>
          <cell r="Y1614" t="str">
            <v>CALLE 28 DE JUNIO S/N Y GARCIA MORENO ENTRADA LLANO GRANDE</v>
          </cell>
        </row>
        <row r="1615">
          <cell r="A1615" t="str">
            <v>4767075</v>
          </cell>
          <cell r="B1615">
            <v>486395</v>
          </cell>
          <cell r="C1615" t="str">
            <v>4767075</v>
          </cell>
          <cell r="D1615" t="str">
            <v>MDELIVERY</v>
          </cell>
          <cell r="E1615" t="str">
            <v>DESPACHO</v>
          </cell>
          <cell r="F1615" t="str">
            <v>DERIVADO PICK UP</v>
          </cell>
          <cell r="G1615" t="str">
            <v>031080004767075</v>
          </cell>
          <cell r="H1615">
            <v>44922</v>
          </cell>
          <cell r="I1615" t="str">
            <v>EN_TRANSITO</v>
          </cell>
          <cell r="J1615">
            <v>44922</v>
          </cell>
          <cell r="K1615" t="str">
            <v>LUIS MIGUEL CUENCA DIAZ</v>
          </cell>
          <cell r="L1615" t="str">
            <v>OFICINA TRAMACO EL TENA</v>
          </cell>
          <cell r="M1615" t="str">
            <v>1500877772</v>
          </cell>
          <cell r="N1615" t="str">
            <v>0961471815</v>
          </cell>
          <cell r="O1615" t="str">
            <v/>
          </cell>
          <cell r="P1615" t="str">
            <v>TENA</v>
          </cell>
          <cell r="Q1615" t="str">
            <v>TENA</v>
          </cell>
          <cell r="R1615" t="str">
            <v>NAPO</v>
          </cell>
          <cell r="T1615" t="str">
            <v>TRAMACO</v>
          </cell>
          <cell r="U1615" t="str">
            <v>FLEXNETUIO_PROVINCIA</v>
          </cell>
          <cell r="V1615">
            <v>1</v>
          </cell>
          <cell r="W1615">
            <v>1</v>
          </cell>
          <cell r="X1615" t="str">
            <v>FLEXNET ECUADOR - MDELIVERY</v>
          </cell>
          <cell r="Y1615" t="str">
            <v>CALLE 28 DE JUNIO S/N Y GARCIA MORENO ENTRADA LLANO GRANDE</v>
          </cell>
        </row>
        <row r="1616">
          <cell r="A1616" t="str">
            <v>4767076</v>
          </cell>
          <cell r="B1616">
            <v>486396</v>
          </cell>
          <cell r="C1616" t="str">
            <v>4767076</v>
          </cell>
          <cell r="D1616" t="str">
            <v>MDELIVERY</v>
          </cell>
          <cell r="E1616" t="str">
            <v>DESPACHO</v>
          </cell>
          <cell r="F1616" t="str">
            <v>NORMAL</v>
          </cell>
          <cell r="G1616" t="str">
            <v>TF90760</v>
          </cell>
          <cell r="H1616">
            <v>44922</v>
          </cell>
          <cell r="I1616" t="str">
            <v>EN_TRANSITO</v>
          </cell>
          <cell r="J1616">
            <v>44923</v>
          </cell>
          <cell r="K1616" t="str">
            <v>MARIO ROSENDO PLUAS ROSERO</v>
          </cell>
          <cell r="L1616" t="str">
            <v>TARQUI VIA PERIMETRAL   64  Y DR MARCEL LANIADO DE WIND</v>
          </cell>
          <cell r="M1616" t="str">
            <v>0920401650</v>
          </cell>
          <cell r="N1616" t="str">
            <v>0983344329</v>
          </cell>
          <cell r="O1616" t="str">
            <v>0983344329</v>
          </cell>
          <cell r="P1616" t="str">
            <v>090706</v>
          </cell>
          <cell r="Q1616" t="str">
            <v>GUAYAQUIL</v>
          </cell>
          <cell r="R1616" t="str">
            <v>GUAYAS</v>
          </cell>
          <cell r="S1616" t="str">
            <v>GUAYAQUIL</v>
          </cell>
          <cell r="T1616" t="str">
            <v>ITSACOURIER</v>
          </cell>
          <cell r="U1616" t="str">
            <v>FLEXNETUIO_GYE</v>
          </cell>
          <cell r="V1616">
            <v>1</v>
          </cell>
          <cell r="W1616">
            <v>1</v>
          </cell>
          <cell r="X1616" t="str">
            <v>FLEXNET ECUADOR - MDELIVERY</v>
          </cell>
          <cell r="Y1616" t="str">
            <v>CALLE 28 DE JUNIO S/N Y GARCIA MORENO ENTRADA LLANO GRANDE</v>
          </cell>
        </row>
        <row r="1617">
          <cell r="A1617" t="str">
            <v>4767085</v>
          </cell>
          <cell r="B1617">
            <v>486397</v>
          </cell>
          <cell r="C1617" t="str">
            <v>4767085</v>
          </cell>
          <cell r="D1617" t="str">
            <v>MDELIVERY</v>
          </cell>
          <cell r="E1617" t="str">
            <v>DESPACHO</v>
          </cell>
          <cell r="F1617" t="str">
            <v>DERIVADO PICK UP</v>
          </cell>
          <cell r="G1617" t="str">
            <v>031080004767085</v>
          </cell>
          <cell r="H1617">
            <v>44922</v>
          </cell>
          <cell r="I1617" t="str">
            <v>EN_TRANSITO</v>
          </cell>
          <cell r="J1617">
            <v>44922</v>
          </cell>
          <cell r="K1617" t="str">
            <v>FATIMA DE LOURDES MENDEZ SANCHEZ</v>
          </cell>
          <cell r="L1617" t="str">
            <v>OFICINA TRAMACO MILAGRO</v>
          </cell>
          <cell r="M1617" t="str">
            <v>0920896909</v>
          </cell>
          <cell r="N1617" t="str">
            <v>0988644410</v>
          </cell>
          <cell r="O1617" t="str">
            <v>0988644410</v>
          </cell>
          <cell r="P1617" t="str">
            <v>MILAGRO</v>
          </cell>
          <cell r="Q1617" t="str">
            <v>MILAGRO</v>
          </cell>
          <cell r="R1617" t="str">
            <v>GUAYAS</v>
          </cell>
          <cell r="T1617" t="str">
            <v>TRAMACO</v>
          </cell>
          <cell r="U1617" t="str">
            <v>FLEXNETUIO_PROVINCIA</v>
          </cell>
          <cell r="V1617">
            <v>1</v>
          </cell>
          <cell r="W1617">
            <v>1</v>
          </cell>
          <cell r="X1617" t="str">
            <v>FLEXNET ECUADOR - MDELIVERY</v>
          </cell>
          <cell r="Y1617" t="str">
            <v>CALLE 28 DE JUNIO S/N Y GARCIA MORENO ENTRADA LLANO GRANDE</v>
          </cell>
        </row>
        <row r="1618">
          <cell r="A1618" t="str">
            <v>4767096</v>
          </cell>
          <cell r="B1618">
            <v>486398</v>
          </cell>
          <cell r="C1618" t="str">
            <v>4767096</v>
          </cell>
          <cell r="D1618" t="str">
            <v>MDELIVERY</v>
          </cell>
          <cell r="E1618" t="str">
            <v>DESPACHO</v>
          </cell>
          <cell r="F1618" t="str">
            <v>NORMAL</v>
          </cell>
          <cell r="G1618" t="str">
            <v>031080004767096</v>
          </cell>
          <cell r="H1618">
            <v>44922</v>
          </cell>
          <cell r="I1618" t="str">
            <v>ENTREGADO</v>
          </cell>
          <cell r="J1618">
            <v>44923</v>
          </cell>
          <cell r="K1618" t="str">
            <v>LUCIANO MARCELO GARCIA BRAVO</v>
          </cell>
          <cell r="L1618" t="str">
            <v>PASCUALES COOP ASAAD BUCARAM  MZ 279 SOLAR 12</v>
          </cell>
          <cell r="M1618" t="str">
            <v>1311264129</v>
          </cell>
          <cell r="N1618" t="str">
            <v>0980788924</v>
          </cell>
          <cell r="O1618" t="str">
            <v>0900000000</v>
          </cell>
          <cell r="P1618" t="str">
            <v>090702</v>
          </cell>
          <cell r="Q1618" t="str">
            <v>GUAYAQUIL</v>
          </cell>
          <cell r="R1618" t="str">
            <v>GUAYAS</v>
          </cell>
          <cell r="S1618" t="str">
            <v>GUAYAQUIL</v>
          </cell>
          <cell r="T1618" t="str">
            <v>TRAMACO</v>
          </cell>
          <cell r="U1618" t="str">
            <v>FLEXNETUIO_GYE</v>
          </cell>
          <cell r="V1618">
            <v>1</v>
          </cell>
          <cell r="W1618">
            <v>1</v>
          </cell>
          <cell r="X1618" t="str">
            <v>FLEXNET ECUADOR - MDELIVERY</v>
          </cell>
          <cell r="Y1618" t="str">
            <v>CALLE 28 DE JUNIO S/N Y GARCIA MORENO ENTRADA LLANO GRANDE</v>
          </cell>
        </row>
        <row r="1619">
          <cell r="A1619" t="str">
            <v>4765229</v>
          </cell>
          <cell r="B1619">
            <v>486305</v>
          </cell>
          <cell r="C1619" t="str">
            <v>4765229</v>
          </cell>
          <cell r="D1619" t="str">
            <v>MDELIVERY</v>
          </cell>
          <cell r="E1619" t="str">
            <v>DESPACHO</v>
          </cell>
          <cell r="F1619" t="str">
            <v>NORMAL</v>
          </cell>
          <cell r="G1619" t="str">
            <v>FT76859</v>
          </cell>
          <cell r="H1619">
            <v>44922</v>
          </cell>
          <cell r="I1619" t="str">
            <v>ENTREGADO</v>
          </cell>
          <cell r="J1619">
            <v>44923</v>
          </cell>
          <cell r="K1619" t="str">
            <v>SANCHEZ VALDEZ TALIA ANABEL</v>
          </cell>
          <cell r="L1619" t="str">
            <v>CALDERON  CALLE F LOTE 68  AV DANIEL PUEBLA</v>
          </cell>
          <cell r="M1619" t="str">
            <v>1105105751</v>
          </cell>
          <cell r="N1619" t="str">
            <v>0967021622</v>
          </cell>
          <cell r="O1619" t="str">
            <v>0967021622</v>
          </cell>
          <cell r="P1619" t="str">
            <v>170201</v>
          </cell>
          <cell r="Q1619" t="str">
            <v>QUITO</v>
          </cell>
          <cell r="R1619" t="str">
            <v>PICHINCHA</v>
          </cell>
          <cell r="S1619" t="str">
            <v>CALDERON (CARAPUNGO)</v>
          </cell>
          <cell r="T1619" t="str">
            <v>ITSACOURIER</v>
          </cell>
          <cell r="U1619" t="str">
            <v>FLEXNETUIO_LOCAL</v>
          </cell>
          <cell r="V1619">
            <v>1</v>
          </cell>
          <cell r="W1619">
            <v>1</v>
          </cell>
          <cell r="X1619" t="str">
            <v>FLEXNET ECUADOR - MDELIVERY</v>
          </cell>
          <cell r="Y1619" t="str">
            <v>CALLE 28 DE JUNIO S/N Y GARCIA MORENO ENTRADA LLANO GRANDE</v>
          </cell>
        </row>
        <row r="1620">
          <cell r="A1620" t="str">
            <v>4765232</v>
          </cell>
          <cell r="B1620">
            <v>486306</v>
          </cell>
          <cell r="C1620" t="str">
            <v>4765232</v>
          </cell>
          <cell r="D1620" t="str">
            <v>MDELIVERY</v>
          </cell>
          <cell r="E1620" t="str">
            <v>DESPACHO</v>
          </cell>
          <cell r="F1620" t="str">
            <v>NORMAL</v>
          </cell>
          <cell r="G1620" t="str">
            <v>IC4047</v>
          </cell>
          <cell r="H1620">
            <v>44922</v>
          </cell>
          <cell r="I1620" t="str">
            <v>INCIDENCIA</v>
          </cell>
          <cell r="J1620">
            <v>44923</v>
          </cell>
          <cell r="K1620" t="str">
            <v>PARDO SOTO LILIANA SOLEDAD</v>
          </cell>
          <cell r="L1620" t="str">
            <v>MACHANGARA  CALLE AMSTERDAM SN  Y PARIS</v>
          </cell>
          <cell r="M1620" t="str">
            <v>1103539720</v>
          </cell>
          <cell r="N1620" t="str">
            <v>0984105350</v>
          </cell>
          <cell r="O1620" t="str">
            <v>0984105350</v>
          </cell>
          <cell r="P1620" t="str">
            <v>010109</v>
          </cell>
          <cell r="Q1620" t="str">
            <v>CUENCA</v>
          </cell>
          <cell r="R1620" t="str">
            <v>AZUAY</v>
          </cell>
          <cell r="S1620" t="str">
            <v>CUENCA</v>
          </cell>
          <cell r="T1620" t="str">
            <v>ITSACOURIER</v>
          </cell>
          <cell r="U1620" t="str">
            <v>FLEXNETUIO_PROVINCIA</v>
          </cell>
          <cell r="V1620">
            <v>1</v>
          </cell>
          <cell r="W1620">
            <v>1</v>
          </cell>
          <cell r="X1620" t="str">
            <v>FLEXNET ECUADOR - MDELIVERY</v>
          </cell>
          <cell r="Y1620" t="str">
            <v>CALLE 28 DE JUNIO S/N Y GARCIA MORENO ENTRADA LLANO GRANDE</v>
          </cell>
        </row>
        <row r="1621">
          <cell r="A1621" t="str">
            <v>4765240</v>
          </cell>
          <cell r="B1621">
            <v>486307</v>
          </cell>
          <cell r="C1621" t="str">
            <v>4765240</v>
          </cell>
          <cell r="D1621" t="str">
            <v>MDELIVERY</v>
          </cell>
          <cell r="E1621" t="str">
            <v>DESPACHO</v>
          </cell>
          <cell r="F1621" t="str">
            <v>NORMAL</v>
          </cell>
          <cell r="G1621" t="str">
            <v>031080004765240</v>
          </cell>
          <cell r="H1621">
            <v>44922</v>
          </cell>
          <cell r="I1621" t="str">
            <v>EN_TRANSITO</v>
          </cell>
          <cell r="J1621">
            <v>44922</v>
          </cell>
          <cell r="K1621" t="str">
            <v>VELEZ VELEZ ARTURO RONALDO</v>
          </cell>
          <cell r="L1621" t="str">
            <v>LIBERTAD AV E  SN  ENTRE CALLE 16 Y 17</v>
          </cell>
          <cell r="M1621" t="str">
            <v>0955710801</v>
          </cell>
          <cell r="N1621" t="str">
            <v>0958756386</v>
          </cell>
          <cell r="O1621" t="str">
            <v>0958756386</v>
          </cell>
          <cell r="P1621" t="str">
            <v>240203</v>
          </cell>
          <cell r="Q1621" t="str">
            <v>LA LIBERTAD</v>
          </cell>
          <cell r="R1621" t="str">
            <v>SANTA ELENA</v>
          </cell>
          <cell r="S1621" t="str">
            <v>LA LIBERTAD</v>
          </cell>
          <cell r="T1621" t="str">
            <v>TRAMACO</v>
          </cell>
          <cell r="U1621" t="str">
            <v>FLEXNETUIO_PROVINCIA</v>
          </cell>
          <cell r="V1621">
            <v>1</v>
          </cell>
          <cell r="W1621">
            <v>1</v>
          </cell>
          <cell r="X1621" t="str">
            <v>FLEXNET ECUADOR - MDELIVERY</v>
          </cell>
          <cell r="Y1621" t="str">
            <v>CALLE 28 DE JUNIO S/N Y GARCIA MORENO ENTRADA LLANO GRANDE</v>
          </cell>
        </row>
        <row r="1622">
          <cell r="A1622" t="str">
            <v>4765253</v>
          </cell>
          <cell r="B1622">
            <v>486308</v>
          </cell>
          <cell r="C1622" t="str">
            <v>4765253</v>
          </cell>
          <cell r="D1622" t="str">
            <v>MDELIVERY</v>
          </cell>
          <cell r="E1622" t="str">
            <v>DESPACHO</v>
          </cell>
          <cell r="F1622" t="str">
            <v>NORMAL</v>
          </cell>
          <cell r="G1622" t="str">
            <v>IC4048</v>
          </cell>
          <cell r="H1622">
            <v>44922</v>
          </cell>
          <cell r="I1622" t="str">
            <v>ENTREGADO</v>
          </cell>
          <cell r="J1622">
            <v>44923</v>
          </cell>
          <cell r="K1622" t="str">
            <v>GUAMAN JIMBO DIEGO FERNANDO</v>
          </cell>
          <cell r="L1622" t="str">
            <v>RICAURTE   CALLE CORDILLERA DEL CONDOR  SN  CALLE SEGUNDO CHIMBORAZO</v>
          </cell>
          <cell r="M1622" t="str">
            <v>0107249559</v>
          </cell>
          <cell r="N1622" t="str">
            <v>0959545684</v>
          </cell>
          <cell r="O1622" t="str">
            <v>0959545684</v>
          </cell>
          <cell r="P1622" t="str">
            <v>010109</v>
          </cell>
          <cell r="Q1622" t="str">
            <v>CUENCA</v>
          </cell>
          <cell r="R1622" t="str">
            <v>AZUAY</v>
          </cell>
          <cell r="S1622" t="str">
            <v>CUENCA</v>
          </cell>
          <cell r="T1622" t="str">
            <v>ITSACOURIER</v>
          </cell>
          <cell r="U1622" t="str">
            <v>FLEXNETUIO_PROVINCIA</v>
          </cell>
          <cell r="V1622">
            <v>1</v>
          </cell>
          <cell r="W1622">
            <v>1</v>
          </cell>
          <cell r="X1622" t="str">
            <v>FLEXNET ECUADOR - MDELIVERY</v>
          </cell>
          <cell r="Y1622" t="str">
            <v>CALLE 28 DE JUNIO S/N Y GARCIA MORENO ENTRADA LLANO GRANDE</v>
          </cell>
        </row>
        <row r="1623">
          <cell r="A1623" t="str">
            <v>4765258</v>
          </cell>
          <cell r="B1623">
            <v>486309</v>
          </cell>
          <cell r="C1623" t="str">
            <v>4765258</v>
          </cell>
          <cell r="D1623" t="str">
            <v>MDELIVERY</v>
          </cell>
          <cell r="E1623" t="str">
            <v>DESPACHO</v>
          </cell>
          <cell r="F1623" t="str">
            <v>NORMAL</v>
          </cell>
          <cell r="G1623" t="str">
            <v>031080004765258</v>
          </cell>
          <cell r="H1623">
            <v>44922</v>
          </cell>
          <cell r="I1623" t="str">
            <v>ENTREGADO</v>
          </cell>
          <cell r="J1623">
            <v>44923</v>
          </cell>
          <cell r="K1623" t="str">
            <v>DANNY GABRIEL PALMA CHUMO</v>
          </cell>
          <cell r="L1623" t="str">
            <v>ANDRES DE VERA   CALLE 1 DE ENERO    SN CALLE LOS ROSALES</v>
          </cell>
          <cell r="M1623" t="str">
            <v>1312899634</v>
          </cell>
          <cell r="N1623" t="str">
            <v>0964157465</v>
          </cell>
          <cell r="O1623" t="str">
            <v>0964157465</v>
          </cell>
          <cell r="P1623" t="str">
            <v>130107</v>
          </cell>
          <cell r="Q1623" t="str">
            <v>PORTOVIEJO</v>
          </cell>
          <cell r="R1623" t="str">
            <v>MANABI</v>
          </cell>
          <cell r="S1623" t="str">
            <v>PORTOVIEJO</v>
          </cell>
          <cell r="T1623" t="str">
            <v>TRAMACO</v>
          </cell>
          <cell r="U1623" t="str">
            <v>FLEXNETUIO_PROVINCIA</v>
          </cell>
          <cell r="V1623">
            <v>1</v>
          </cell>
          <cell r="W1623">
            <v>1</v>
          </cell>
          <cell r="X1623" t="str">
            <v>FLEXNET ECUADOR - MDELIVERY</v>
          </cell>
          <cell r="Y1623" t="str">
            <v>CALLE 28 DE JUNIO S/N Y GARCIA MORENO ENTRADA LLANO GRANDE</v>
          </cell>
        </row>
        <row r="1624">
          <cell r="A1624" t="str">
            <v>4765298</v>
          </cell>
          <cell r="B1624">
            <v>486310</v>
          </cell>
          <cell r="C1624" t="str">
            <v>4765298</v>
          </cell>
          <cell r="D1624" t="str">
            <v>MDELIVERY</v>
          </cell>
          <cell r="E1624" t="str">
            <v>DESPACHO</v>
          </cell>
          <cell r="F1624" t="str">
            <v>NORMAL</v>
          </cell>
          <cell r="G1624" t="str">
            <v>TF90811</v>
          </cell>
          <cell r="H1624">
            <v>44922</v>
          </cell>
          <cell r="I1624" t="str">
            <v>ENTREGADO</v>
          </cell>
          <cell r="J1624">
            <v>44923</v>
          </cell>
          <cell r="K1624" t="str">
            <v>TOALA REYES VICENTE GABRIEL</v>
          </cell>
          <cell r="L1624" t="str">
            <v>LA PUNTILLA VIA A SAMBORONDON  KM 8</v>
          </cell>
          <cell r="M1624" t="str">
            <v>1309656096</v>
          </cell>
          <cell r="N1624" t="str">
            <v>0998542628</v>
          </cell>
          <cell r="O1624" t="str">
            <v>0998542628</v>
          </cell>
          <cell r="P1624" t="str">
            <v>092302</v>
          </cell>
          <cell r="Q1624" t="str">
            <v>SAMBORONDON</v>
          </cell>
          <cell r="R1624" t="str">
            <v>GUAYAS</v>
          </cell>
          <cell r="S1624" t="str">
            <v>SAMBORONDON</v>
          </cell>
          <cell r="T1624" t="str">
            <v>ITSACOURIER</v>
          </cell>
          <cell r="U1624" t="str">
            <v>FLEXNETUIO_GYE</v>
          </cell>
          <cell r="V1624">
            <v>1</v>
          </cell>
          <cell r="W1624">
            <v>1</v>
          </cell>
          <cell r="X1624" t="str">
            <v>FLEXNET ECUADOR - MDELIVERY</v>
          </cell>
          <cell r="Y1624" t="str">
            <v>CALLE 28 DE JUNIO S/N Y GARCIA MORENO ENTRADA LLANO GRANDE</v>
          </cell>
        </row>
        <row r="1625">
          <cell r="A1625" t="str">
            <v>4765322</v>
          </cell>
          <cell r="B1625">
            <v>486311</v>
          </cell>
          <cell r="C1625" t="str">
            <v>4765322</v>
          </cell>
          <cell r="D1625" t="str">
            <v>MDELIVERY</v>
          </cell>
          <cell r="E1625" t="str">
            <v>DESPACHO</v>
          </cell>
          <cell r="F1625" t="str">
            <v>NORMAL</v>
          </cell>
          <cell r="G1625" t="str">
            <v>031080004765322</v>
          </cell>
          <cell r="H1625">
            <v>44922</v>
          </cell>
          <cell r="I1625" t="str">
            <v>ENTREGADO</v>
          </cell>
          <cell r="J1625">
            <v>44923</v>
          </cell>
          <cell r="K1625" t="str">
            <v>GUSTAVO ALBERTO ARBOLEDA TORRES</v>
          </cell>
          <cell r="L1625" t="str">
            <v>QUININDE CALLE VICTOR VILLEGAS SN ENTRE 5 DE AGOSTO Y  3 DE JULIO</v>
          </cell>
          <cell r="M1625" t="str">
            <v>0802031336</v>
          </cell>
          <cell r="N1625" t="str">
            <v>0999935800</v>
          </cell>
          <cell r="O1625" t="str">
            <v>0999935800</v>
          </cell>
          <cell r="P1625" t="str">
            <v>080401</v>
          </cell>
          <cell r="Q1625" t="str">
            <v>QUININDE</v>
          </cell>
          <cell r="R1625" t="str">
            <v>ESMERALDAS</v>
          </cell>
          <cell r="S1625" t="str">
            <v>ROSA ZARATE (QUININDE) - LOS ANGELES</v>
          </cell>
          <cell r="T1625" t="str">
            <v>TRAMACO</v>
          </cell>
          <cell r="U1625" t="str">
            <v>FLEXNETUIO_PROVINCIA</v>
          </cell>
          <cell r="V1625">
            <v>1</v>
          </cell>
          <cell r="W1625">
            <v>1</v>
          </cell>
          <cell r="X1625" t="str">
            <v>FLEXNET ECUADOR - MDELIVERY</v>
          </cell>
          <cell r="Y1625" t="str">
            <v>CALLE 28 DE JUNIO S/N Y GARCIA MORENO ENTRADA LLANO GRANDE</v>
          </cell>
        </row>
        <row r="1626">
          <cell r="A1626" t="str">
            <v>4765354</v>
          </cell>
          <cell r="B1626">
            <v>486312</v>
          </cell>
          <cell r="C1626" t="str">
            <v>4765354</v>
          </cell>
          <cell r="D1626" t="str">
            <v>MDELIVERY</v>
          </cell>
          <cell r="E1626" t="str">
            <v>DESPACHO</v>
          </cell>
          <cell r="F1626" t="str">
            <v>NORMAL</v>
          </cell>
          <cell r="G1626" t="str">
            <v>FT76845</v>
          </cell>
          <cell r="H1626">
            <v>44922</v>
          </cell>
          <cell r="I1626" t="str">
            <v>ENTREGADO</v>
          </cell>
          <cell r="J1626">
            <v>44923</v>
          </cell>
          <cell r="K1626" t="str">
            <v>CARLOS EDUARDO NAVARRO OCANDO</v>
          </cell>
          <cell r="L1626" t="str">
            <v>CALDERON CALLE CAPULIES  SN  ENTRE ATAHUALPA Y VENCEDORES</v>
          </cell>
          <cell r="M1626" t="str">
            <v>1759715004</v>
          </cell>
          <cell r="N1626" t="str">
            <v>0958948942</v>
          </cell>
          <cell r="O1626" t="str">
            <v>0958948942</v>
          </cell>
          <cell r="P1626" t="str">
            <v>170203</v>
          </cell>
          <cell r="Q1626" t="str">
            <v>QUITO</v>
          </cell>
          <cell r="R1626" t="str">
            <v>PICHINCHA</v>
          </cell>
          <cell r="S1626" t="str">
            <v>CALDERON (CARAPUNGO)</v>
          </cell>
          <cell r="T1626" t="str">
            <v>ITSACOURIER</v>
          </cell>
          <cell r="U1626" t="str">
            <v>FLEXNETUIO_LOCAL</v>
          </cell>
          <cell r="V1626">
            <v>1</v>
          </cell>
          <cell r="W1626">
            <v>1</v>
          </cell>
          <cell r="X1626" t="str">
            <v>FLEXNET ECUADOR - MDELIVERY</v>
          </cell>
          <cell r="Y1626" t="str">
            <v>CALLE 28 DE JUNIO S/N Y GARCIA MORENO ENTRADA LLANO GRANDE</v>
          </cell>
        </row>
        <row r="1627">
          <cell r="A1627" t="str">
            <v>4765358</v>
          </cell>
          <cell r="B1627">
            <v>486313</v>
          </cell>
          <cell r="C1627" t="str">
            <v>4765358</v>
          </cell>
          <cell r="D1627" t="str">
            <v>MDELIVERY</v>
          </cell>
          <cell r="E1627" t="str">
            <v>DESPACHO</v>
          </cell>
          <cell r="F1627" t="str">
            <v>NORMAL</v>
          </cell>
          <cell r="G1627" t="str">
            <v>031080004765358</v>
          </cell>
          <cell r="H1627">
            <v>44922</v>
          </cell>
          <cell r="I1627" t="str">
            <v>EN_TRANSITO</v>
          </cell>
          <cell r="J1627">
            <v>44922</v>
          </cell>
          <cell r="K1627" t="str">
            <v>LUIS FREDDY PALLASCO TIGSE</v>
          </cell>
          <cell r="L1627" t="str">
            <v>SAQUISILI  CALLE MARISCAL SUCRE  SN CALLE CENTINA VIEJA</v>
          </cell>
          <cell r="M1627" t="str">
            <v>0503270175</v>
          </cell>
          <cell r="N1627" t="str">
            <v>0988103466</v>
          </cell>
          <cell r="O1627" t="str">
            <v>0988103466</v>
          </cell>
          <cell r="P1627" t="str">
            <v>050409</v>
          </cell>
          <cell r="Q1627" t="str">
            <v>SAQUISILI</v>
          </cell>
          <cell r="R1627" t="str">
            <v>COTOPAXI</v>
          </cell>
          <cell r="S1627" t="str">
            <v>SAQUISILI - CHANTILIN</v>
          </cell>
          <cell r="T1627" t="str">
            <v>TRAMACO</v>
          </cell>
          <cell r="U1627" t="str">
            <v>FLEXNETUIO_PROVINCIA</v>
          </cell>
          <cell r="V1627">
            <v>1</v>
          </cell>
          <cell r="W1627">
            <v>1</v>
          </cell>
          <cell r="X1627" t="str">
            <v>FLEXNET ECUADOR - MDELIVERY</v>
          </cell>
          <cell r="Y1627" t="str">
            <v>CALLE 28 DE JUNIO S/N Y GARCIA MORENO ENTRADA LLANO GRANDE</v>
          </cell>
        </row>
        <row r="1628">
          <cell r="A1628" t="str">
            <v>4765430</v>
          </cell>
          <cell r="B1628">
            <v>486314</v>
          </cell>
          <cell r="C1628" t="str">
            <v>4765430</v>
          </cell>
          <cell r="D1628" t="str">
            <v>MDELIVERY</v>
          </cell>
          <cell r="E1628" t="str">
            <v>DESPACHO</v>
          </cell>
          <cell r="F1628" t="str">
            <v>NORMAL</v>
          </cell>
          <cell r="G1628" t="str">
            <v>TF90803</v>
          </cell>
          <cell r="H1628">
            <v>44922</v>
          </cell>
          <cell r="I1628" t="str">
            <v>ENTREGADO</v>
          </cell>
          <cell r="J1628">
            <v>44923</v>
          </cell>
          <cell r="K1628" t="str">
            <v>WILMER SAMUEL BAQUERIZO MEDINA</v>
          </cell>
          <cell r="L1628" t="str">
            <v>ROCA  AV 9 DE OCTUBRE  SN  Y BOYACA</v>
          </cell>
          <cell r="M1628" t="str">
            <v>0952593630</v>
          </cell>
          <cell r="N1628" t="str">
            <v>0959501600</v>
          </cell>
          <cell r="O1628" t="str">
            <v>0959501600</v>
          </cell>
          <cell r="P1628" t="str">
            <v>090306</v>
          </cell>
          <cell r="Q1628" t="str">
            <v>GUAYAQUIL</v>
          </cell>
          <cell r="R1628" t="str">
            <v>GUAYAS</v>
          </cell>
          <cell r="S1628" t="str">
            <v>GUAYAQUIL</v>
          </cell>
          <cell r="T1628" t="str">
            <v>ITSACOURIER</v>
          </cell>
          <cell r="U1628" t="str">
            <v>FLEXNETUIO_GYE</v>
          </cell>
          <cell r="V1628">
            <v>1</v>
          </cell>
          <cell r="W1628">
            <v>1</v>
          </cell>
          <cell r="X1628" t="str">
            <v>FLEXNET ECUADOR - MDELIVERY</v>
          </cell>
          <cell r="Y1628" t="str">
            <v>CALLE 28 DE JUNIO S/N Y GARCIA MORENO ENTRADA LLANO GRANDE</v>
          </cell>
        </row>
        <row r="1629">
          <cell r="A1629" t="str">
            <v>4765435</v>
          </cell>
          <cell r="B1629">
            <v>486315</v>
          </cell>
          <cell r="C1629" t="str">
            <v>4765435</v>
          </cell>
          <cell r="D1629" t="str">
            <v>MDELIVERY</v>
          </cell>
          <cell r="E1629" t="str">
            <v>DESPACHO</v>
          </cell>
          <cell r="F1629" t="str">
            <v>NORMAL</v>
          </cell>
          <cell r="G1629" t="str">
            <v>031080004765435</v>
          </cell>
          <cell r="H1629">
            <v>44922</v>
          </cell>
          <cell r="I1629" t="str">
            <v>ENTREGADO</v>
          </cell>
          <cell r="J1629">
            <v>44923</v>
          </cell>
          <cell r="K1629" t="str">
            <v>CARLOS JOHN CHUCHUCA AGUILAR</v>
          </cell>
          <cell r="L1629" t="str">
            <v>PASAJE AV GRAL GALLARDO  SN</v>
          </cell>
          <cell r="M1629" t="str">
            <v>0702692427</v>
          </cell>
          <cell r="N1629" t="str">
            <v>0995787629</v>
          </cell>
          <cell r="O1629" t="str">
            <v>0995787629</v>
          </cell>
          <cell r="P1629" t="str">
            <v>070104</v>
          </cell>
          <cell r="Q1629" t="str">
            <v>PASAJE</v>
          </cell>
          <cell r="R1629" t="str">
            <v>EL ORO</v>
          </cell>
          <cell r="S1629" t="str">
            <v>PASAJE</v>
          </cell>
          <cell r="T1629" t="str">
            <v>TRAMACO</v>
          </cell>
          <cell r="U1629" t="str">
            <v>FLEXNETUIO_PROVINCIA</v>
          </cell>
          <cell r="V1629">
            <v>1</v>
          </cell>
          <cell r="W1629">
            <v>1</v>
          </cell>
          <cell r="X1629" t="str">
            <v>FLEXNET ECUADOR - MDELIVERY</v>
          </cell>
          <cell r="Y1629" t="str">
            <v>CALLE 28 DE JUNIO S/N Y GARCIA MORENO ENTRADA LLANO GRANDE</v>
          </cell>
        </row>
        <row r="1630">
          <cell r="A1630" t="str">
            <v>4765499</v>
          </cell>
          <cell r="B1630">
            <v>486316</v>
          </cell>
          <cell r="C1630" t="str">
            <v>4765499</v>
          </cell>
          <cell r="D1630" t="str">
            <v>MDELIVERY</v>
          </cell>
          <cell r="E1630" t="str">
            <v>DESPACHO</v>
          </cell>
          <cell r="F1630" t="str">
            <v>NORMAL</v>
          </cell>
          <cell r="G1630" t="str">
            <v>FT76867</v>
          </cell>
          <cell r="H1630">
            <v>44922</v>
          </cell>
          <cell r="I1630" t="str">
            <v>ENTREGADO</v>
          </cell>
          <cell r="J1630">
            <v>44923</v>
          </cell>
          <cell r="K1630" t="str">
            <v>JIMMY OSCAR CANDO GRIJALBA</v>
          </cell>
          <cell r="L1630" t="str">
            <v>GUAMANI  CALLE OE5G  S5609 S56A</v>
          </cell>
          <cell r="M1630" t="str">
            <v>1726424508</v>
          </cell>
          <cell r="N1630" t="str">
            <v>0984896907</v>
          </cell>
          <cell r="O1630" t="str">
            <v/>
          </cell>
          <cell r="P1630" t="str">
            <v>170705</v>
          </cell>
          <cell r="Q1630" t="str">
            <v>QUITO</v>
          </cell>
          <cell r="R1630" t="str">
            <v>PICHINCHA</v>
          </cell>
          <cell r="S1630" t="str">
            <v>QUITO</v>
          </cell>
          <cell r="T1630" t="str">
            <v>FLEXTRANS UIO</v>
          </cell>
          <cell r="U1630" t="str">
            <v>FLEXNETUIO_LOCAL</v>
          </cell>
          <cell r="V1630">
            <v>1</v>
          </cell>
          <cell r="W1630">
            <v>1</v>
          </cell>
          <cell r="X1630" t="str">
            <v>FLEXNET ECUADOR - MDELIVERY</v>
          </cell>
          <cell r="Y1630" t="str">
            <v>CALLE 28 DE JUNIO S/N Y GARCIA MORENO ENTRADA LLANO GRANDE</v>
          </cell>
        </row>
        <row r="1631">
          <cell r="A1631" t="str">
            <v>4765524</v>
          </cell>
          <cell r="B1631">
            <v>486317</v>
          </cell>
          <cell r="C1631" t="str">
            <v>4765524</v>
          </cell>
          <cell r="D1631" t="str">
            <v>MDELIVERY</v>
          </cell>
          <cell r="E1631" t="str">
            <v>DESPACHO</v>
          </cell>
          <cell r="F1631" t="str">
            <v>NORMAL</v>
          </cell>
          <cell r="G1631" t="str">
            <v>FT76873</v>
          </cell>
          <cell r="H1631">
            <v>44922</v>
          </cell>
          <cell r="I1631" t="str">
            <v>ENTREGADO</v>
          </cell>
          <cell r="J1631">
            <v>44923</v>
          </cell>
          <cell r="K1631" t="str">
            <v>BERMEO PUCHA MARITZA ROCIO</v>
          </cell>
          <cell r="L1631" t="str">
            <v>SAN ANTONIO CALLE DE LOS ROSALES  SN CALLE DE LOS CHOLANES</v>
          </cell>
          <cell r="M1631" t="str">
            <v>1726353905</v>
          </cell>
          <cell r="N1631" t="str">
            <v>0983637563</v>
          </cell>
          <cell r="O1631" t="str">
            <v>0983637563</v>
          </cell>
          <cell r="P1631" t="str">
            <v>170312</v>
          </cell>
          <cell r="Q1631" t="str">
            <v>QUITO</v>
          </cell>
          <cell r="R1631" t="str">
            <v>PICHINCHA</v>
          </cell>
          <cell r="S1631" t="str">
            <v>SAN ANTONIO - LA MARCA</v>
          </cell>
          <cell r="T1631" t="str">
            <v>FLEXTRANS UIO</v>
          </cell>
          <cell r="U1631" t="str">
            <v>FLEXNETUIO_LOCAL</v>
          </cell>
          <cell r="V1631">
            <v>1</v>
          </cell>
          <cell r="W1631">
            <v>1</v>
          </cell>
          <cell r="X1631" t="str">
            <v>FLEXNET ECUADOR - MDELIVERY</v>
          </cell>
          <cell r="Y1631" t="str">
            <v>CALLE 28 DE JUNIO S/N Y GARCIA MORENO ENTRADA LLANO GRANDE</v>
          </cell>
        </row>
        <row r="1632">
          <cell r="A1632" t="str">
            <v>4765590</v>
          </cell>
          <cell r="B1632">
            <v>486318</v>
          </cell>
          <cell r="C1632" t="str">
            <v>4765590</v>
          </cell>
          <cell r="D1632" t="str">
            <v>MDELIVERY</v>
          </cell>
          <cell r="E1632" t="str">
            <v>DESPACHO</v>
          </cell>
          <cell r="F1632" t="str">
            <v>NORMAL</v>
          </cell>
          <cell r="G1632" t="str">
            <v>031080004765590</v>
          </cell>
          <cell r="H1632">
            <v>44922</v>
          </cell>
          <cell r="I1632" t="str">
            <v>ENTREGADO</v>
          </cell>
          <cell r="J1632">
            <v>44923</v>
          </cell>
          <cell r="K1632" t="str">
            <v>JOHNNY IVAN ANCHUNDIA LUCAS</v>
          </cell>
          <cell r="L1632" t="str">
            <v>ELOY ALFARO CDLA LOS HELECHOS MZ Z5 SOLAR 12</v>
          </cell>
          <cell r="M1632" t="str">
            <v>0916660103</v>
          </cell>
          <cell r="N1632" t="str">
            <v>0984905106</v>
          </cell>
          <cell r="O1632" t="str">
            <v>0984905106</v>
          </cell>
          <cell r="P1632" t="str">
            <v>092408</v>
          </cell>
          <cell r="Q1632" t="str">
            <v>DURAN</v>
          </cell>
          <cell r="R1632" t="str">
            <v>GUAYAS</v>
          </cell>
          <cell r="S1632" t="str">
            <v>ELOY ALFARO (DURAN)</v>
          </cell>
          <cell r="T1632" t="str">
            <v>TRAMACO</v>
          </cell>
          <cell r="U1632" t="str">
            <v>FLEXNETUIO_GYE</v>
          </cell>
          <cell r="V1632">
            <v>1</v>
          </cell>
          <cell r="W1632">
            <v>1</v>
          </cell>
          <cell r="X1632" t="str">
            <v>FLEXNET ECUADOR - MDELIVERY</v>
          </cell>
          <cell r="Y1632" t="str">
            <v>CALLE 28 DE JUNIO S/N Y GARCIA MORENO ENTRADA LLANO GRANDE</v>
          </cell>
        </row>
        <row r="1633">
          <cell r="A1633" t="str">
            <v>4765641</v>
          </cell>
          <cell r="B1633">
            <v>486319</v>
          </cell>
          <cell r="C1633" t="str">
            <v>4765641</v>
          </cell>
          <cell r="D1633" t="str">
            <v>MDELIVERY</v>
          </cell>
          <cell r="E1633" t="str">
            <v>DESPACHO</v>
          </cell>
          <cell r="F1633" t="str">
            <v>NORMAL</v>
          </cell>
          <cell r="G1633" t="str">
            <v>FT76895</v>
          </cell>
          <cell r="H1633">
            <v>44922</v>
          </cell>
          <cell r="I1633" t="str">
            <v>ENTREGADO</v>
          </cell>
          <cell r="J1633">
            <v>44923</v>
          </cell>
          <cell r="K1633" t="str">
            <v>TERESA MARIA TIPAN FLORIZA</v>
          </cell>
          <cell r="L1633" t="str">
            <v>INAQUITO  CALLE AUSTRIA  N80 406 CALLE  IRLANDA</v>
          </cell>
          <cell r="M1633" t="str">
            <v>1708829427</v>
          </cell>
          <cell r="N1633" t="str">
            <v>0963089559</v>
          </cell>
          <cell r="O1633" t="str">
            <v/>
          </cell>
          <cell r="P1633" t="str">
            <v>170505</v>
          </cell>
          <cell r="Q1633" t="str">
            <v>QUITO</v>
          </cell>
          <cell r="R1633" t="str">
            <v>PICHINCHA</v>
          </cell>
          <cell r="S1633" t="str">
            <v>QUITO</v>
          </cell>
          <cell r="T1633" t="str">
            <v>ITSACOURIER</v>
          </cell>
          <cell r="U1633" t="str">
            <v>FLEXNETUIO_LOCAL</v>
          </cell>
          <cell r="V1633">
            <v>1</v>
          </cell>
          <cell r="W1633">
            <v>1</v>
          </cell>
          <cell r="X1633" t="str">
            <v>FLEXNET ECUADOR - MDELIVERY</v>
          </cell>
          <cell r="Y1633" t="str">
            <v>CALLE 28 DE JUNIO S/N Y GARCIA MORENO ENTRADA LLANO GRANDE</v>
          </cell>
        </row>
        <row r="1634">
          <cell r="A1634" t="str">
            <v>4765674</v>
          </cell>
          <cell r="B1634">
            <v>486320</v>
          </cell>
          <cell r="C1634" t="str">
            <v>4765674</v>
          </cell>
          <cell r="D1634" t="str">
            <v>MDELIVERY</v>
          </cell>
          <cell r="E1634" t="str">
            <v>DESPACHO</v>
          </cell>
          <cell r="F1634" t="str">
            <v>NORMAL</v>
          </cell>
          <cell r="G1634" t="str">
            <v>FT76877</v>
          </cell>
          <cell r="H1634">
            <v>44922</v>
          </cell>
          <cell r="I1634" t="str">
            <v>ENTREGADO</v>
          </cell>
          <cell r="J1634">
            <v>44923</v>
          </cell>
          <cell r="K1634" t="str">
            <v>EMMANUEL IGNACIO ONOFA DE LA CRUZ</v>
          </cell>
          <cell r="L1634" t="str">
            <v>SANGOLQUI   CALLE ANTONIO CHECA N 388 CALLE  FRANCISCO GUARDERAS</v>
          </cell>
          <cell r="M1634" t="str">
            <v>1718057431</v>
          </cell>
          <cell r="N1634" t="str">
            <v>0969049333</v>
          </cell>
          <cell r="O1634" t="str">
            <v/>
          </cell>
          <cell r="P1634" t="str">
            <v>171104</v>
          </cell>
          <cell r="Q1634" t="str">
            <v>RUMIÑAHUI</v>
          </cell>
          <cell r="R1634" t="str">
            <v>PICHINCHA</v>
          </cell>
          <cell r="S1634" t="str">
            <v>SANGOLQUI</v>
          </cell>
          <cell r="T1634" t="str">
            <v>FLEXTRANS UIO</v>
          </cell>
          <cell r="U1634" t="str">
            <v>FLEXNETUIO_LOCAL</v>
          </cell>
          <cell r="V1634">
            <v>1</v>
          </cell>
          <cell r="W1634">
            <v>1</v>
          </cell>
          <cell r="X1634" t="str">
            <v>FLEXNET ECUADOR - MDELIVERY</v>
          </cell>
          <cell r="Y1634" t="str">
            <v>CALLE 28 DE JUNIO S/N Y GARCIA MORENO ENTRADA LLANO GRANDE</v>
          </cell>
        </row>
        <row r="1635">
          <cell r="A1635" t="str">
            <v>4740069</v>
          </cell>
          <cell r="B1635">
            <v>486321</v>
          </cell>
          <cell r="C1635" t="str">
            <v>4740069</v>
          </cell>
          <cell r="D1635" t="str">
            <v>MDELIVERY</v>
          </cell>
          <cell r="E1635" t="str">
            <v>DESPACHO</v>
          </cell>
          <cell r="F1635" t="str">
            <v>NORMAL</v>
          </cell>
          <cell r="G1635" t="str">
            <v>031080004740069</v>
          </cell>
          <cell r="H1635">
            <v>44922</v>
          </cell>
          <cell r="I1635" t="str">
            <v>EN_TRANSITO</v>
          </cell>
          <cell r="J1635">
            <v>44922</v>
          </cell>
          <cell r="K1635" t="str">
            <v>CRISTIAN CAMILO GUAPACHA GALLEGO</v>
          </cell>
          <cell r="L1635" t="str">
            <v>SANTA ELENA CALLE GUILLERMO ORDONEZ  SN  FELIX SARMIENTO Y AURELIO LAINEZ</v>
          </cell>
          <cell r="M1635" t="str">
            <v>0965090665</v>
          </cell>
          <cell r="N1635" t="str">
            <v>0960278736</v>
          </cell>
          <cell r="O1635" t="str">
            <v>0960278736</v>
          </cell>
          <cell r="P1635" t="str">
            <v>240104</v>
          </cell>
          <cell r="Q1635" t="str">
            <v>SANTA ELENA</v>
          </cell>
          <cell r="R1635" t="str">
            <v>SANTA ELENA</v>
          </cell>
          <cell r="S1635" t="str">
            <v>SANTA ELENA - CIUDADELA ROTARIO - COMUNA EL AZUCAR - RECINTO RIO VERDE - BUENA FUENTE - RECINTO JUAN</v>
          </cell>
          <cell r="T1635" t="str">
            <v>TRAMACO</v>
          </cell>
          <cell r="U1635" t="str">
            <v>FLEXNETUIO_PROVINCIA</v>
          </cell>
          <cell r="V1635">
            <v>1</v>
          </cell>
          <cell r="W1635">
            <v>1</v>
          </cell>
          <cell r="X1635" t="str">
            <v>FLEXNET ECUADOR - MDELIVERY</v>
          </cell>
          <cell r="Y1635" t="str">
            <v>CALLE 28 DE JUNIO S/N Y GARCIA MORENO ENTRADA LLANO GRANDE</v>
          </cell>
        </row>
        <row r="1636">
          <cell r="A1636" t="str">
            <v>4745560</v>
          </cell>
          <cell r="B1636">
            <v>486322</v>
          </cell>
          <cell r="C1636" t="str">
            <v>4745560</v>
          </cell>
          <cell r="D1636" t="str">
            <v>MDELIVERY</v>
          </cell>
          <cell r="E1636" t="str">
            <v>DESPACHO</v>
          </cell>
          <cell r="F1636" t="str">
            <v>DERIVADO PICK UP</v>
          </cell>
          <cell r="G1636" t="str">
            <v>031080004745560</v>
          </cell>
          <cell r="H1636">
            <v>44922</v>
          </cell>
          <cell r="I1636" t="str">
            <v>EN_TRANSITO</v>
          </cell>
          <cell r="J1636">
            <v>44922</v>
          </cell>
          <cell r="K1636" t="str">
            <v>MORA MONCADA LEONARDO MIGUEL</v>
          </cell>
          <cell r="L1636" t="str">
            <v>OFICINA TRAMACO QUEVEDO</v>
          </cell>
          <cell r="M1636" t="str">
            <v>0503411795</v>
          </cell>
          <cell r="N1636" t="str">
            <v>0987456824</v>
          </cell>
          <cell r="O1636" t="str">
            <v>0987456824</v>
          </cell>
          <cell r="P1636" t="str">
            <v>QUEVEDO</v>
          </cell>
          <cell r="Q1636" t="str">
            <v>QUEVEDO</v>
          </cell>
          <cell r="R1636" t="str">
            <v>LOS RIOS</v>
          </cell>
          <cell r="T1636" t="str">
            <v>TRAMACO</v>
          </cell>
          <cell r="U1636" t="str">
            <v>FLEXNETUIO_PROVINCIA</v>
          </cell>
          <cell r="V1636">
            <v>1</v>
          </cell>
          <cell r="W1636">
            <v>1</v>
          </cell>
          <cell r="X1636" t="str">
            <v>FLEXNET ECUADOR - MDELIVERY</v>
          </cell>
          <cell r="Y1636" t="str">
            <v>CALLE 28 DE JUNIO S/N Y GARCIA MORENO ENTRADA LLANO GRANDE</v>
          </cell>
        </row>
        <row r="1637">
          <cell r="A1637" t="str">
            <v>4753647</v>
          </cell>
          <cell r="B1637">
            <v>486323</v>
          </cell>
          <cell r="C1637" t="str">
            <v>4753647</v>
          </cell>
          <cell r="D1637" t="str">
            <v>MDELIVERY</v>
          </cell>
          <cell r="E1637" t="str">
            <v>DESPACHO</v>
          </cell>
          <cell r="F1637" t="str">
            <v>NORMAL</v>
          </cell>
          <cell r="G1637" t="str">
            <v>031080004753647</v>
          </cell>
          <cell r="H1637">
            <v>44922</v>
          </cell>
          <cell r="I1637" t="str">
            <v>ENTREGADO</v>
          </cell>
          <cell r="J1637">
            <v>44923</v>
          </cell>
          <cell r="K1637" t="str">
            <v>ANDREA PAULINA LEON CALLE</v>
          </cell>
          <cell r="L1637" t="str">
            <v>AMBATO AV EL CONDOR  SN</v>
          </cell>
          <cell r="M1637" t="str">
            <v>1803859816</v>
          </cell>
          <cell r="N1637" t="str">
            <v>0958735110</v>
          </cell>
          <cell r="O1637" t="str">
            <v>0958735110</v>
          </cell>
          <cell r="P1637" t="str">
            <v>180206</v>
          </cell>
          <cell r="Q1637" t="str">
            <v>AMBATO</v>
          </cell>
          <cell r="R1637" t="str">
            <v>TUNGURAHUA</v>
          </cell>
          <cell r="S1637" t="str">
            <v>AMBATO</v>
          </cell>
          <cell r="T1637" t="str">
            <v>TRAMACO</v>
          </cell>
          <cell r="U1637" t="str">
            <v>FLEXNETUIO_PROVINCIA</v>
          </cell>
          <cell r="V1637">
            <v>1</v>
          </cell>
          <cell r="W1637">
            <v>1</v>
          </cell>
          <cell r="X1637" t="str">
            <v>FLEXNET ECUADOR - MDELIVERY</v>
          </cell>
          <cell r="Y1637" t="str">
            <v>CALLE 28 DE JUNIO S/N Y GARCIA MORENO ENTRADA LLANO GRANDE</v>
          </cell>
        </row>
        <row r="1638">
          <cell r="A1638" t="str">
            <v>4753931</v>
          </cell>
          <cell r="B1638">
            <v>486324</v>
          </cell>
          <cell r="C1638" t="str">
            <v>4753931</v>
          </cell>
          <cell r="D1638" t="str">
            <v>MDELIVERY</v>
          </cell>
          <cell r="E1638" t="str">
            <v>DESPACHO</v>
          </cell>
          <cell r="F1638" t="str">
            <v>NORMAL</v>
          </cell>
          <cell r="G1638" t="str">
            <v>031080004753931</v>
          </cell>
          <cell r="H1638">
            <v>44922</v>
          </cell>
          <cell r="I1638" t="str">
            <v>ENTREGADO</v>
          </cell>
          <cell r="J1638">
            <v>44923</v>
          </cell>
          <cell r="K1638" t="str">
            <v>CONSUELO ALEXANDRA PALACIOS MENDEZ</v>
          </cell>
          <cell r="L1638" t="str">
            <v>ELOY ALFARO CALLE ESMERALDAS  SN CALLE CUENCA</v>
          </cell>
          <cell r="M1638" t="str">
            <v>0920726353</v>
          </cell>
          <cell r="N1638" t="str">
            <v>0983353116</v>
          </cell>
          <cell r="O1638" t="str">
            <v>0983353116</v>
          </cell>
          <cell r="P1638" t="str">
            <v>092410</v>
          </cell>
          <cell r="Q1638" t="str">
            <v>DURAN</v>
          </cell>
          <cell r="R1638" t="str">
            <v>GUAYAS</v>
          </cell>
          <cell r="S1638" t="str">
            <v>ELOY ALFARO (DURAN)</v>
          </cell>
          <cell r="T1638" t="str">
            <v>TRAMACO</v>
          </cell>
          <cell r="U1638" t="str">
            <v>FLEXNETUIO_GYE</v>
          </cell>
          <cell r="V1638">
            <v>1</v>
          </cell>
          <cell r="W1638">
            <v>1</v>
          </cell>
          <cell r="X1638" t="str">
            <v>FLEXNET ECUADOR - MDELIVERY</v>
          </cell>
          <cell r="Y1638" t="str">
            <v>CALLE 28 DE JUNIO S/N Y GARCIA MORENO ENTRADA LLANO GRANDE</v>
          </cell>
        </row>
        <row r="1639">
          <cell r="A1639" t="str">
            <v>4760527</v>
          </cell>
          <cell r="B1639">
            <v>486325</v>
          </cell>
          <cell r="C1639" t="str">
            <v>4760527</v>
          </cell>
          <cell r="D1639" t="str">
            <v>MDELIVERY</v>
          </cell>
          <cell r="E1639" t="str">
            <v>DESPACHO</v>
          </cell>
          <cell r="G1639" t="str">
            <v>031080004760527</v>
          </cell>
          <cell r="H1639">
            <v>44922</v>
          </cell>
          <cell r="I1639" t="str">
            <v>ENTREGADO</v>
          </cell>
          <cell r="J1639">
            <v>44923</v>
          </cell>
          <cell r="K1639" t="str">
            <v>YHANETH CATALINA CEDENO MEDINA</v>
          </cell>
          <cell r="L1639" t="str">
            <v>ROCAFURTE CALLE JOSE JOAQUIN DE OLMEDO  SN  Y JOSE SEFERINO DELGADO</v>
          </cell>
          <cell r="M1639" t="str">
            <v>1308096153</v>
          </cell>
          <cell r="N1639" t="str">
            <v>0984110281</v>
          </cell>
          <cell r="O1639" t="str">
            <v>0987681485</v>
          </cell>
          <cell r="P1639" t="str">
            <v>131201</v>
          </cell>
          <cell r="Q1639" t="str">
            <v>ROCAFUERTE</v>
          </cell>
          <cell r="R1639" t="str">
            <v>MANABI</v>
          </cell>
          <cell r="S1639" t="str">
            <v>ROCAFUERTE - EL HIGUERON - SOSOTE - VALDEZ - RESBALON</v>
          </cell>
          <cell r="T1639" t="str">
            <v>TRAMACO</v>
          </cell>
          <cell r="U1639" t="str">
            <v>FLEXNETUIO_PROVINCIA</v>
          </cell>
          <cell r="V1639">
            <v>1</v>
          </cell>
          <cell r="W1639">
            <v>1</v>
          </cell>
          <cell r="X1639" t="str">
            <v>FLEXNET ECUADOR - MDELIVERY</v>
          </cell>
          <cell r="Y1639" t="str">
            <v>CALLE 28 DE JUNIO S/N Y GARCIA MORENO ENTRADA LLANO GRANDE</v>
          </cell>
        </row>
        <row r="1640">
          <cell r="A1640" t="str">
            <v>4761318</v>
          </cell>
          <cell r="B1640">
            <v>486326</v>
          </cell>
          <cell r="C1640" t="str">
            <v>4761318</v>
          </cell>
          <cell r="D1640" t="str">
            <v>MDELIVERY</v>
          </cell>
          <cell r="E1640" t="str">
            <v>DESPACHO</v>
          </cell>
          <cell r="F1640" t="str">
            <v>DERIVADO PICK UP</v>
          </cell>
          <cell r="G1640" t="str">
            <v>031080004761318</v>
          </cell>
          <cell r="H1640">
            <v>44922</v>
          </cell>
          <cell r="I1640" t="str">
            <v>EN_TRANSITO</v>
          </cell>
          <cell r="J1640">
            <v>44922</v>
          </cell>
          <cell r="K1640" t="str">
            <v>PEDRO BOLIVAR ALVARADO AGUINDA</v>
          </cell>
          <cell r="L1640" t="str">
            <v>OFICINA TRAMACO EL PUYO</v>
          </cell>
          <cell r="M1640" t="str">
            <v>1600350233</v>
          </cell>
          <cell r="N1640" t="str">
            <v>0981953775</v>
          </cell>
          <cell r="O1640" t="str">
            <v>0981953775</v>
          </cell>
          <cell r="P1640" t="str">
            <v>PUYO</v>
          </cell>
          <cell r="Q1640" t="str">
            <v>PUYO</v>
          </cell>
          <cell r="R1640" t="str">
            <v>PASTAZA</v>
          </cell>
          <cell r="S1640" t="str">
            <v/>
          </cell>
          <cell r="T1640" t="str">
            <v>TRAMACO</v>
          </cell>
          <cell r="U1640" t="str">
            <v>FLEXNETUIO_PROVINCIA</v>
          </cell>
          <cell r="V1640">
            <v>1</v>
          </cell>
          <cell r="W1640">
            <v>1</v>
          </cell>
          <cell r="X1640" t="str">
            <v>FLEXNET ECUADOR - MDELIVERY</v>
          </cell>
          <cell r="Y1640" t="str">
            <v>CALLE 28 DE JUNIO S/N Y GARCIA MORENO ENTRADA LLANO GRANDE</v>
          </cell>
        </row>
        <row r="1641">
          <cell r="A1641" t="str">
            <v>4761674</v>
          </cell>
          <cell r="B1641">
            <v>486327</v>
          </cell>
          <cell r="C1641" t="str">
            <v>4761674</v>
          </cell>
          <cell r="D1641" t="str">
            <v>MDELIVERY</v>
          </cell>
          <cell r="E1641" t="str">
            <v>DESPACHO</v>
          </cell>
          <cell r="F1641" t="str">
            <v>NORMAL</v>
          </cell>
          <cell r="G1641" t="str">
            <v>031080004761674</v>
          </cell>
          <cell r="H1641">
            <v>44922</v>
          </cell>
          <cell r="I1641" t="str">
            <v>ENTREGADO</v>
          </cell>
          <cell r="J1641">
            <v>44923</v>
          </cell>
          <cell r="K1641" t="str">
            <v>FARINANGO PLACENCIA JOSE BLADIMIR</v>
          </cell>
          <cell r="L1641" t="str">
            <v>EL SAGRARIO CALLE GABRIELA MISTRAL SN CALLE ALFONSO ALMEIDA</v>
          </cell>
          <cell r="M1641" t="str">
            <v>1003894340</v>
          </cell>
          <cell r="N1641" t="str">
            <v>0987808745</v>
          </cell>
          <cell r="O1641" t="str">
            <v>0987808745</v>
          </cell>
          <cell r="P1641" t="str">
            <v>100106</v>
          </cell>
          <cell r="Q1641" t="str">
            <v>IBARRA</v>
          </cell>
          <cell r="R1641" t="str">
            <v>IMBABURA</v>
          </cell>
          <cell r="S1641" t="str">
            <v>SAN MIGUEL DE IBARRA</v>
          </cell>
          <cell r="T1641" t="str">
            <v>TRAMACO</v>
          </cell>
          <cell r="U1641" t="str">
            <v>FLEXNETUIO_PROVINCIA</v>
          </cell>
          <cell r="V1641">
            <v>1</v>
          </cell>
          <cell r="W1641">
            <v>1</v>
          </cell>
          <cell r="X1641" t="str">
            <v>FLEXNET ECUADOR - MDELIVERY</v>
          </cell>
          <cell r="Y1641" t="str">
            <v>CALLE 28 DE JUNIO S/N Y GARCIA MORENO ENTRADA LLANO GRANDE</v>
          </cell>
        </row>
        <row r="1642">
          <cell r="A1642" t="str">
            <v>4761726</v>
          </cell>
          <cell r="B1642">
            <v>486328</v>
          </cell>
          <cell r="C1642" t="str">
            <v>4761726</v>
          </cell>
          <cell r="D1642" t="str">
            <v>MDELIVERY</v>
          </cell>
          <cell r="E1642" t="str">
            <v>DESPACHO</v>
          </cell>
          <cell r="F1642" t="str">
            <v>NORMAL</v>
          </cell>
          <cell r="G1642" t="str">
            <v>TF90765</v>
          </cell>
          <cell r="H1642">
            <v>44922</v>
          </cell>
          <cell r="I1642" t="str">
            <v>ENTREGADO</v>
          </cell>
          <cell r="J1642">
            <v>44923</v>
          </cell>
          <cell r="K1642" t="str">
            <v>CESAR AUGUSTO PILA MISE</v>
          </cell>
          <cell r="L1642" t="str">
            <v>TARQUI  CDLA BRISAS DEL RIO  MZ D12 VILLA 17</v>
          </cell>
          <cell r="M1642" t="str">
            <v>0502052533</v>
          </cell>
          <cell r="N1642" t="str">
            <v>0979574275</v>
          </cell>
          <cell r="O1642" t="str">
            <v>0979574275</v>
          </cell>
          <cell r="P1642" t="str">
            <v>090504</v>
          </cell>
          <cell r="Q1642" t="str">
            <v>GUAYAQUIL</v>
          </cell>
          <cell r="R1642" t="str">
            <v>GUAYAS</v>
          </cell>
          <cell r="S1642" t="str">
            <v>GUAYAQUIL</v>
          </cell>
          <cell r="T1642" t="str">
            <v>ITSACOURIER</v>
          </cell>
          <cell r="U1642" t="str">
            <v>FLEXNETUIO_GYE</v>
          </cell>
          <cell r="V1642">
            <v>1</v>
          </cell>
          <cell r="W1642">
            <v>1</v>
          </cell>
          <cell r="X1642" t="str">
            <v>FLEXNET ECUADOR - MDELIVERY</v>
          </cell>
          <cell r="Y1642" t="str">
            <v>CALLE 28 DE JUNIO S/N Y GARCIA MORENO ENTRADA LLANO GRANDE</v>
          </cell>
        </row>
        <row r="1643">
          <cell r="A1643" t="str">
            <v>4762683</v>
          </cell>
          <cell r="B1643">
            <v>486329</v>
          </cell>
          <cell r="C1643" t="str">
            <v>4762683</v>
          </cell>
          <cell r="D1643" t="str">
            <v>MDELIVERY</v>
          </cell>
          <cell r="E1643" t="str">
            <v>DESPACHO</v>
          </cell>
          <cell r="F1643" t="str">
            <v>NORMAL</v>
          </cell>
          <cell r="G1643" t="str">
            <v>TF90801</v>
          </cell>
          <cell r="H1643">
            <v>44922</v>
          </cell>
          <cell r="I1643" t="str">
            <v>INCIDENCIA</v>
          </cell>
          <cell r="J1643">
            <v>44923</v>
          </cell>
          <cell r="K1643" t="str">
            <v>BRAULIO OMAR VARGAS VARGAS</v>
          </cell>
          <cell r="L1643" t="str">
            <v>LETAMENDI CALLE AV OTAVALO 2728 Y FRANCISCO SEGURA CANO</v>
          </cell>
          <cell r="M1643" t="str">
            <v>0907498224</v>
          </cell>
          <cell r="N1643" t="str">
            <v>0943086276</v>
          </cell>
          <cell r="O1643" t="str">
            <v>0943086276</v>
          </cell>
          <cell r="P1643" t="str">
            <v>090305</v>
          </cell>
          <cell r="Q1643" t="str">
            <v>GUAYAQUIL</v>
          </cell>
          <cell r="R1643" t="str">
            <v>GUAYAS</v>
          </cell>
          <cell r="S1643" t="str">
            <v>GUAYAQUIL</v>
          </cell>
          <cell r="T1643" t="str">
            <v>ITSACOURIER</v>
          </cell>
          <cell r="U1643" t="str">
            <v>FLEXNETUIO_GYE</v>
          </cell>
          <cell r="V1643">
            <v>1</v>
          </cell>
          <cell r="W1643">
            <v>1</v>
          </cell>
          <cell r="X1643" t="str">
            <v>FLEXNET ECUADOR - MDELIVERY</v>
          </cell>
          <cell r="Y1643" t="str">
            <v>CALLE 28 DE JUNIO S/N Y GARCIA MORENO ENTRADA LLANO GRANDE</v>
          </cell>
        </row>
        <row r="1644">
          <cell r="A1644" t="str">
            <v>4763875</v>
          </cell>
          <cell r="B1644">
            <v>486330</v>
          </cell>
          <cell r="C1644" t="str">
            <v>4763875</v>
          </cell>
          <cell r="D1644" t="str">
            <v>MDELIVERY</v>
          </cell>
          <cell r="E1644" t="str">
            <v>DESPACHO</v>
          </cell>
          <cell r="F1644" t="str">
            <v>NORMAL</v>
          </cell>
          <cell r="G1644" t="str">
            <v>031080004763875</v>
          </cell>
          <cell r="H1644">
            <v>44922</v>
          </cell>
          <cell r="I1644" t="str">
            <v>ENTREGADO</v>
          </cell>
          <cell r="J1644">
            <v>44923</v>
          </cell>
          <cell r="K1644" t="str">
            <v>MORETA GAMARRA OSCAR FRANCISCO</v>
          </cell>
          <cell r="L1644" t="str">
            <v>VENTANAS  CALLE SUCRE  SN  Y QUITO</v>
          </cell>
          <cell r="M1644" t="str">
            <v>1205840778</v>
          </cell>
          <cell r="N1644" t="str">
            <v>0996318546</v>
          </cell>
          <cell r="O1644" t="str">
            <v>0996318546</v>
          </cell>
          <cell r="P1644" t="str">
            <v>120406</v>
          </cell>
          <cell r="Q1644" t="str">
            <v>VENTANAS</v>
          </cell>
          <cell r="R1644" t="str">
            <v>LOS RIOS</v>
          </cell>
          <cell r="S1644" t="str">
            <v>VENTANAS</v>
          </cell>
          <cell r="T1644" t="str">
            <v>TRAMACO</v>
          </cell>
          <cell r="U1644" t="str">
            <v>FLEXNETUIO_PROVINCIA</v>
          </cell>
          <cell r="V1644">
            <v>1</v>
          </cell>
          <cell r="W1644">
            <v>1</v>
          </cell>
          <cell r="X1644" t="str">
            <v>FLEXNET ECUADOR - MDELIVERY</v>
          </cell>
          <cell r="Y1644" t="str">
            <v>CALLE 28 DE JUNIO S/N Y GARCIA MORENO ENTRADA LLANO GRANDE</v>
          </cell>
        </row>
        <row r="1645">
          <cell r="A1645" t="str">
            <v>4764437</v>
          </cell>
          <cell r="B1645">
            <v>486331</v>
          </cell>
          <cell r="C1645" t="str">
            <v>4764437</v>
          </cell>
          <cell r="D1645" t="str">
            <v>MDELIVERY</v>
          </cell>
          <cell r="E1645" t="str">
            <v>DESPACHO</v>
          </cell>
          <cell r="F1645" t="str">
            <v>NORMAL</v>
          </cell>
          <cell r="G1645" t="str">
            <v>FT76836</v>
          </cell>
          <cell r="H1645">
            <v>44922</v>
          </cell>
          <cell r="I1645" t="str">
            <v>ENTREGADO</v>
          </cell>
          <cell r="J1645">
            <v>44923</v>
          </cell>
          <cell r="K1645" t="str">
            <v>BARZALLO MORALES ANDREA NATHALY</v>
          </cell>
          <cell r="L1645" t="str">
            <v>COTOCOLLAO CALLE RIOBAMBA  N55 47  Y EMPERADOR CARLOS 5TO</v>
          </cell>
          <cell r="M1645" t="str">
            <v>1722719638</v>
          </cell>
          <cell r="N1645" t="str">
            <v>0995016107</v>
          </cell>
          <cell r="O1645" t="str">
            <v>0995016107</v>
          </cell>
          <cell r="P1645" t="str">
            <v>170511</v>
          </cell>
          <cell r="Q1645" t="str">
            <v>QUITO</v>
          </cell>
          <cell r="R1645" t="str">
            <v>PICHINCHA</v>
          </cell>
          <cell r="S1645" t="str">
            <v>QUITO</v>
          </cell>
          <cell r="T1645" t="str">
            <v>ITSACOURIER</v>
          </cell>
          <cell r="U1645" t="str">
            <v>FLEXNETUIO_LOCAL</v>
          </cell>
          <cell r="V1645">
            <v>1</v>
          </cell>
          <cell r="W1645">
            <v>1</v>
          </cell>
          <cell r="X1645" t="str">
            <v>FLEXNET ECUADOR - MDELIVERY</v>
          </cell>
          <cell r="Y1645" t="str">
            <v>CALLE 28 DE JUNIO S/N Y GARCIA MORENO ENTRADA LLANO GRANDE</v>
          </cell>
        </row>
        <row r="1646">
          <cell r="A1646" t="str">
            <v>4764642</v>
          </cell>
          <cell r="B1646">
            <v>486332</v>
          </cell>
          <cell r="C1646" t="str">
            <v>4764642</v>
          </cell>
          <cell r="D1646" t="str">
            <v>MDELIVERY</v>
          </cell>
          <cell r="E1646" t="str">
            <v>DESPACHO</v>
          </cell>
          <cell r="F1646" t="str">
            <v>NORMAL</v>
          </cell>
          <cell r="G1646" t="str">
            <v>FT76829</v>
          </cell>
          <cell r="H1646">
            <v>44922</v>
          </cell>
          <cell r="I1646" t="str">
            <v>ENTREGADO</v>
          </cell>
          <cell r="J1646">
            <v>44923</v>
          </cell>
          <cell r="K1646" t="str">
            <v>LEONARDO ANDRES LANDAZURI GALLEGOS</v>
          </cell>
          <cell r="L1646" t="str">
            <v>CARCELEN N91   SN CALLE E7A</v>
          </cell>
          <cell r="M1646" t="str">
            <v>1723668867</v>
          </cell>
          <cell r="N1646" t="str">
            <v>0963171577</v>
          </cell>
          <cell r="O1646" t="str">
            <v>0963171577</v>
          </cell>
          <cell r="P1646" t="str">
            <v>170302</v>
          </cell>
          <cell r="Q1646" t="str">
            <v>QUITO</v>
          </cell>
          <cell r="R1646" t="str">
            <v>PICHINCHA</v>
          </cell>
          <cell r="S1646" t="str">
            <v>QUITO</v>
          </cell>
          <cell r="T1646" t="str">
            <v>ITSACOURIER</v>
          </cell>
          <cell r="U1646" t="str">
            <v>FLEXNETUIO_LOCAL</v>
          </cell>
          <cell r="V1646">
            <v>1</v>
          </cell>
          <cell r="W1646">
            <v>1</v>
          </cell>
          <cell r="X1646" t="str">
            <v>FLEXNET ECUADOR - MDELIVERY</v>
          </cell>
          <cell r="Y1646" t="str">
            <v>CALLE 28 DE JUNIO S/N Y GARCIA MORENO ENTRADA LLANO GRANDE</v>
          </cell>
        </row>
        <row r="1647">
          <cell r="A1647" t="str">
            <v>4764662</v>
          </cell>
          <cell r="B1647">
            <v>486333</v>
          </cell>
          <cell r="C1647" t="str">
            <v>4764662</v>
          </cell>
          <cell r="D1647" t="str">
            <v>MDELIVERY</v>
          </cell>
          <cell r="E1647" t="str">
            <v>DESPACHO</v>
          </cell>
          <cell r="F1647" t="str">
            <v>DERIVADO PICK UP</v>
          </cell>
          <cell r="G1647" t="str">
            <v>031080004764662</v>
          </cell>
          <cell r="H1647">
            <v>44922</v>
          </cell>
          <cell r="I1647" t="str">
            <v>EN_TRANSITO</v>
          </cell>
          <cell r="J1647">
            <v>44922</v>
          </cell>
          <cell r="K1647" t="str">
            <v>CALDERON QUIMIS LIZBETH MARINA</v>
          </cell>
          <cell r="L1647" t="str">
            <v>OFICINA TRAMACO PORTETE</v>
          </cell>
          <cell r="M1647" t="str">
            <v>0925876997</v>
          </cell>
          <cell r="N1647" t="str">
            <v>0958602246</v>
          </cell>
          <cell r="O1647" t="str">
            <v>0958602246</v>
          </cell>
          <cell r="P1647" t="str">
            <v>GUAYAQUIL</v>
          </cell>
          <cell r="Q1647" t="str">
            <v>GUAYAQUIL</v>
          </cell>
          <cell r="R1647" t="str">
            <v>GUAYAS</v>
          </cell>
          <cell r="T1647" t="str">
            <v>TRAMACO</v>
          </cell>
          <cell r="U1647" t="str">
            <v>FLEXNETUIO_GYE</v>
          </cell>
          <cell r="V1647">
            <v>1</v>
          </cell>
          <cell r="W1647">
            <v>1</v>
          </cell>
          <cell r="X1647" t="str">
            <v>FLEXNET ECUADOR - MDELIVERY</v>
          </cell>
          <cell r="Y1647" t="str">
            <v>CALLE 28 DE JUNIO S/N Y GARCIA MORENO ENTRADA LLANO GRANDE</v>
          </cell>
        </row>
        <row r="1648">
          <cell r="A1648" t="str">
            <v>4765366</v>
          </cell>
          <cell r="B1648">
            <v>486334</v>
          </cell>
          <cell r="C1648" t="str">
            <v>4765366</v>
          </cell>
          <cell r="D1648" t="str">
            <v>MDELIVERY</v>
          </cell>
          <cell r="E1648" t="str">
            <v>DESPACHO</v>
          </cell>
          <cell r="F1648" t="str">
            <v>NORMAL</v>
          </cell>
          <cell r="G1648" t="str">
            <v>031080004765366</v>
          </cell>
          <cell r="H1648">
            <v>44922</v>
          </cell>
          <cell r="I1648" t="str">
            <v>ENTREGADO</v>
          </cell>
          <cell r="J1648">
            <v>44923</v>
          </cell>
          <cell r="K1648" t="str">
            <v>MEDINA ESPINOZA TATIANA MAGDALENA</v>
          </cell>
          <cell r="L1648" t="str">
            <v>MACHALA AV ARIZAGA  SN CALLE BABAHOYO</v>
          </cell>
          <cell r="M1648" t="str">
            <v>0704692342</v>
          </cell>
          <cell r="N1648" t="str">
            <v>0968576454</v>
          </cell>
          <cell r="O1648" t="str">
            <v>0968576454</v>
          </cell>
          <cell r="P1648" t="str">
            <v>070213</v>
          </cell>
          <cell r="Q1648" t="str">
            <v>MACHALA</v>
          </cell>
          <cell r="R1648" t="str">
            <v>EL ORO</v>
          </cell>
          <cell r="S1648" t="str">
            <v>MACHALA</v>
          </cell>
          <cell r="T1648" t="str">
            <v>TRAMACO</v>
          </cell>
          <cell r="U1648" t="str">
            <v>FLEXNETUIO_PROVINCIA</v>
          </cell>
          <cell r="V1648">
            <v>1</v>
          </cell>
          <cell r="W1648">
            <v>1</v>
          </cell>
          <cell r="X1648" t="str">
            <v>FLEXNET ECUADOR - MDELIVERY</v>
          </cell>
          <cell r="Y1648" t="str">
            <v>CALLE 28 DE JUNIO S/N Y GARCIA MORENO ENTRADA LLANO GRANDE</v>
          </cell>
        </row>
        <row r="1649">
          <cell r="A1649" t="str">
            <v>4765408</v>
          </cell>
          <cell r="B1649">
            <v>486335</v>
          </cell>
          <cell r="C1649" t="str">
            <v>4765408</v>
          </cell>
          <cell r="D1649" t="str">
            <v>MDELIVERY</v>
          </cell>
          <cell r="E1649" t="str">
            <v>DESPACHO</v>
          </cell>
          <cell r="F1649" t="str">
            <v>NORMAL</v>
          </cell>
          <cell r="G1649" t="str">
            <v>TF90753</v>
          </cell>
          <cell r="H1649">
            <v>44922</v>
          </cell>
          <cell r="I1649" t="str">
            <v>ENTREGADO</v>
          </cell>
          <cell r="J1649">
            <v>44923</v>
          </cell>
          <cell r="K1649" t="str">
            <v>ISRAEL FERNANDO VASQUEZ ARIAS</v>
          </cell>
          <cell r="L1649" t="str">
            <v>XIMEAN AV 6 DE MARZO  SN  Y RAFAEL GARCIA GOYENA</v>
          </cell>
          <cell r="M1649" t="str">
            <v>0917815334</v>
          </cell>
          <cell r="N1649" t="str">
            <v>0960920584</v>
          </cell>
          <cell r="O1649" t="str">
            <v/>
          </cell>
          <cell r="P1649" t="str">
            <v>090109</v>
          </cell>
          <cell r="Q1649" t="str">
            <v>GUAYAQUIL</v>
          </cell>
          <cell r="R1649" t="str">
            <v>GUAYAS</v>
          </cell>
          <cell r="S1649" t="str">
            <v>GUAYAQUIL</v>
          </cell>
          <cell r="T1649" t="str">
            <v>ITSACOURIER</v>
          </cell>
          <cell r="U1649" t="str">
            <v>FLEXNETUIO_GYE</v>
          </cell>
          <cell r="V1649">
            <v>1</v>
          </cell>
          <cell r="W1649">
            <v>1</v>
          </cell>
          <cell r="X1649" t="str">
            <v>FLEXNET ECUADOR - MDELIVERY</v>
          </cell>
          <cell r="Y1649" t="str">
            <v>CALLE 28 DE JUNIO S/N Y GARCIA MORENO ENTRADA LLANO GRANDE</v>
          </cell>
        </row>
        <row r="1650">
          <cell r="A1650" t="str">
            <v>4765536</v>
          </cell>
          <cell r="B1650">
            <v>486336</v>
          </cell>
          <cell r="C1650" t="str">
            <v>4765536</v>
          </cell>
          <cell r="D1650" t="str">
            <v>MDELIVERY</v>
          </cell>
          <cell r="E1650" t="str">
            <v>DESPACHO</v>
          </cell>
          <cell r="F1650" t="str">
            <v>NORMAL</v>
          </cell>
          <cell r="G1650" t="str">
            <v>TF90752</v>
          </cell>
          <cell r="H1650">
            <v>44922</v>
          </cell>
          <cell r="I1650" t="str">
            <v>ENTREGADO</v>
          </cell>
          <cell r="J1650">
            <v>44923</v>
          </cell>
          <cell r="K1650" t="str">
            <v>DAYANA IVANA ROSAS RUIZ</v>
          </cell>
          <cell r="L1650" t="str">
            <v>FEBRES CORDERO     AV COLOMBIA  N 4919 AV 35 SO</v>
          </cell>
          <cell r="M1650" t="str">
            <v>0952338697</v>
          </cell>
          <cell r="N1650" t="str">
            <v>0961765696</v>
          </cell>
          <cell r="O1650" t="str">
            <v>0961765696</v>
          </cell>
          <cell r="P1650" t="str">
            <v>090403</v>
          </cell>
          <cell r="Q1650" t="str">
            <v>GUAYAQUIL</v>
          </cell>
          <cell r="R1650" t="str">
            <v>GUAYAS</v>
          </cell>
          <cell r="S1650" t="str">
            <v>GUAYAQUIL</v>
          </cell>
          <cell r="T1650" t="str">
            <v>ITSACOURIER</v>
          </cell>
          <cell r="U1650" t="str">
            <v>FLEXNETUIO_GYE</v>
          </cell>
          <cell r="V1650">
            <v>1</v>
          </cell>
          <cell r="W1650">
            <v>1</v>
          </cell>
          <cell r="X1650" t="str">
            <v>FLEXNET ECUADOR - MDELIVERY</v>
          </cell>
          <cell r="Y1650" t="str">
            <v>CALLE 28 DE JUNIO S/N Y GARCIA MORENO ENTRADA LLANO GRANDE</v>
          </cell>
        </row>
        <row r="1651">
          <cell r="A1651" t="str">
            <v>4765561</v>
          </cell>
          <cell r="B1651">
            <v>486337</v>
          </cell>
          <cell r="C1651" t="str">
            <v>4765561</v>
          </cell>
          <cell r="D1651" t="str">
            <v>MDELIVERY</v>
          </cell>
          <cell r="E1651" t="str">
            <v>DESPACHO</v>
          </cell>
          <cell r="F1651" t="str">
            <v>NORMAL</v>
          </cell>
          <cell r="G1651" t="str">
            <v>031080004765561</v>
          </cell>
          <cell r="H1651">
            <v>44922</v>
          </cell>
          <cell r="I1651" t="str">
            <v>ENTREGADO</v>
          </cell>
          <cell r="J1651">
            <v>44923</v>
          </cell>
          <cell r="K1651" t="str">
            <v>FREDY ROBERTO JARAMILLO ORDONEZ</v>
          </cell>
          <cell r="L1651" t="str">
            <v>SAN MIGUEL DE IBARRA  AV MARINO ACOSTA  23 30  Y LUIS FELIPE BORJA</v>
          </cell>
          <cell r="M1651" t="str">
            <v>1102931472</v>
          </cell>
          <cell r="N1651" t="str">
            <v>0995496378</v>
          </cell>
          <cell r="O1651" t="str">
            <v/>
          </cell>
          <cell r="P1651" t="str">
            <v>100102</v>
          </cell>
          <cell r="Q1651" t="str">
            <v>IBARRA</v>
          </cell>
          <cell r="R1651" t="str">
            <v>IMBABURA</v>
          </cell>
          <cell r="S1651" t="str">
            <v>SAN MIGUEL DE IBARRA</v>
          </cell>
          <cell r="T1651" t="str">
            <v>TRAMACO</v>
          </cell>
          <cell r="U1651" t="str">
            <v>FLEXNETUIO_PROVINCIA</v>
          </cell>
          <cell r="V1651">
            <v>1</v>
          </cell>
          <cell r="W1651">
            <v>1</v>
          </cell>
          <cell r="X1651" t="str">
            <v>FLEXNET ECUADOR - MDELIVERY</v>
          </cell>
          <cell r="Y1651" t="str">
            <v>CALLE 28 DE JUNIO S/N Y GARCIA MORENO ENTRADA LLANO GRANDE</v>
          </cell>
        </row>
        <row r="1652">
          <cell r="A1652" t="str">
            <v>4765690</v>
          </cell>
          <cell r="B1652">
            <v>486338</v>
          </cell>
          <cell r="C1652" t="str">
            <v>4765690</v>
          </cell>
          <cell r="D1652" t="str">
            <v>MDELIVERY</v>
          </cell>
          <cell r="E1652" t="str">
            <v>DESPACHO</v>
          </cell>
          <cell r="F1652" t="str">
            <v>NORMAL</v>
          </cell>
          <cell r="G1652" t="str">
            <v>TF90802</v>
          </cell>
          <cell r="H1652">
            <v>44922</v>
          </cell>
          <cell r="I1652" t="str">
            <v>ENTREGADO</v>
          </cell>
          <cell r="J1652">
            <v>44923</v>
          </cell>
          <cell r="K1652" t="str">
            <v>JUAN JAVIER PACHECO CHAVEZ</v>
          </cell>
          <cell r="L1652" t="str">
            <v>TARQUI SAMANES 7 MZ 32 33 VILLA 7</v>
          </cell>
          <cell r="M1652" t="str">
            <v>0932032220</v>
          </cell>
          <cell r="N1652" t="str">
            <v>0978930910</v>
          </cell>
          <cell r="O1652" t="str">
            <v>0978930910</v>
          </cell>
          <cell r="P1652" t="str">
            <v>090607</v>
          </cell>
          <cell r="Q1652" t="str">
            <v>GUAYAQUIL</v>
          </cell>
          <cell r="R1652" t="str">
            <v>GUAYAS</v>
          </cell>
          <cell r="S1652" t="str">
            <v>GUAYAQUIL</v>
          </cell>
          <cell r="T1652" t="str">
            <v>ITSACOURIER</v>
          </cell>
          <cell r="U1652" t="str">
            <v>FLEXNETUIO_GYE</v>
          </cell>
          <cell r="V1652">
            <v>1</v>
          </cell>
          <cell r="W1652">
            <v>1</v>
          </cell>
          <cell r="X1652" t="str">
            <v>FLEXNET ECUADOR - MDELIVERY</v>
          </cell>
          <cell r="Y1652" t="str">
            <v>CALLE 28 DE JUNIO S/N Y GARCIA MORENO ENTRADA LLANO GRANDE</v>
          </cell>
        </row>
        <row r="1653">
          <cell r="A1653" t="str">
            <v>4765716</v>
          </cell>
          <cell r="B1653">
            <v>486339</v>
          </cell>
          <cell r="C1653" t="str">
            <v>4765716</v>
          </cell>
          <cell r="D1653" t="str">
            <v>MDELIVERY</v>
          </cell>
          <cell r="E1653" t="str">
            <v>DESPACHO</v>
          </cell>
          <cell r="F1653" t="str">
            <v>NORMAL</v>
          </cell>
          <cell r="G1653" t="str">
            <v>031080004765716</v>
          </cell>
          <cell r="H1653">
            <v>44922</v>
          </cell>
          <cell r="I1653" t="str">
            <v>ENTREGADO</v>
          </cell>
          <cell r="J1653">
            <v>44923</v>
          </cell>
          <cell r="K1653" t="str">
            <v>JOSE ARMANDO MONTANO GREFA</v>
          </cell>
          <cell r="L1653" t="str">
            <v>LA MATRIZ CALLE LOPEZ DE AYALA  N W05 30  Y BLANSCO IBANEZ</v>
          </cell>
          <cell r="M1653" t="str">
            <v>1850209626</v>
          </cell>
          <cell r="N1653" t="str">
            <v>0981517433</v>
          </cell>
          <cell r="O1653" t="str">
            <v>0981517433</v>
          </cell>
          <cell r="P1653" t="str">
            <v>180101</v>
          </cell>
          <cell r="Q1653" t="str">
            <v>AMBATO</v>
          </cell>
          <cell r="R1653" t="str">
            <v>TUNGURAHUA</v>
          </cell>
          <cell r="S1653" t="str">
            <v>AMBATO</v>
          </cell>
          <cell r="T1653" t="str">
            <v>TRAMACO</v>
          </cell>
          <cell r="U1653" t="str">
            <v>FLEXNETUIO_PROVINCIA</v>
          </cell>
          <cell r="V1653">
            <v>1</v>
          </cell>
          <cell r="W1653">
            <v>1</v>
          </cell>
          <cell r="X1653" t="str">
            <v>FLEXNET ECUADOR - MDELIVERY</v>
          </cell>
          <cell r="Y1653" t="str">
            <v>CALLE 28 DE JUNIO S/N Y GARCIA MORENO ENTRADA LLANO GRANDE</v>
          </cell>
        </row>
        <row r="1654">
          <cell r="A1654" t="str">
            <v>4765729</v>
          </cell>
          <cell r="B1654">
            <v>486340</v>
          </cell>
          <cell r="C1654" t="str">
            <v>4765729</v>
          </cell>
          <cell r="D1654" t="str">
            <v>MDELIVERY</v>
          </cell>
          <cell r="E1654" t="str">
            <v>DESPACHO</v>
          </cell>
          <cell r="F1654" t="str">
            <v>NORMAL</v>
          </cell>
          <cell r="G1654" t="str">
            <v>FEC45326</v>
          </cell>
          <cell r="H1654">
            <v>44922</v>
          </cell>
          <cell r="I1654" t="str">
            <v>ENTREGADO</v>
          </cell>
          <cell r="J1654">
            <v>44922</v>
          </cell>
          <cell r="K1654" t="str">
            <v>JOAO FABIAN ZALDUMBIDE FREIRE</v>
          </cell>
          <cell r="L1654" t="str">
            <v>LA CONCEPCION CAP RAFAEL CUERVO  N50 219  Y TENIENTE HOMERO SALAS</v>
          </cell>
          <cell r="M1654" t="str">
            <v>1710854561</v>
          </cell>
          <cell r="N1654" t="str">
            <v>0987431166</v>
          </cell>
          <cell r="O1654" t="str">
            <v/>
          </cell>
          <cell r="P1654" t="str">
            <v>170511</v>
          </cell>
          <cell r="Q1654" t="str">
            <v>QUITO</v>
          </cell>
          <cell r="R1654" t="str">
            <v>PICHINCHA</v>
          </cell>
          <cell r="S1654" t="str">
            <v>QUITO</v>
          </cell>
          <cell r="T1654" t="str">
            <v>EXPRESSCON</v>
          </cell>
          <cell r="U1654" t="str">
            <v>FLEXNETUIO_LOCAL</v>
          </cell>
          <cell r="V1654">
            <v>1</v>
          </cell>
          <cell r="W1654">
            <v>1</v>
          </cell>
          <cell r="X1654" t="str">
            <v>FLEXNET ECUADOR - MDELIVERY</v>
          </cell>
          <cell r="Y1654" t="str">
            <v>CALLE 28 DE JUNIO S/N Y GARCIA MORENO ENTRADA LLANO GRANDE</v>
          </cell>
        </row>
        <row r="1655">
          <cell r="A1655" t="str">
            <v>4765815</v>
          </cell>
          <cell r="B1655">
            <v>486341</v>
          </cell>
          <cell r="C1655" t="str">
            <v>4765815</v>
          </cell>
          <cell r="D1655" t="str">
            <v>MDELIVERY</v>
          </cell>
          <cell r="E1655" t="str">
            <v>DESPACHO</v>
          </cell>
          <cell r="F1655" t="str">
            <v>NORMAL</v>
          </cell>
          <cell r="G1655" t="str">
            <v>TF90747</v>
          </cell>
          <cell r="H1655">
            <v>44922</v>
          </cell>
          <cell r="I1655" t="str">
            <v>EN_TRANSITO</v>
          </cell>
          <cell r="J1655">
            <v>44923</v>
          </cell>
          <cell r="K1655" t="str">
            <v>MARIO ANDRES VEINTIMILLA CRESPO</v>
          </cell>
          <cell r="L1655" t="str">
            <v>XIMENA CIUDADELA FRAGATA  MZ 11 VILLA 21</v>
          </cell>
          <cell r="M1655" t="str">
            <v>0915586648</v>
          </cell>
          <cell r="N1655" t="str">
            <v>0958982301</v>
          </cell>
          <cell r="O1655" t="str">
            <v>0958982301</v>
          </cell>
          <cell r="P1655" t="str">
            <v>090204</v>
          </cell>
          <cell r="Q1655" t="str">
            <v>GUAYAQUIL</v>
          </cell>
          <cell r="R1655" t="str">
            <v>GUAYAS</v>
          </cell>
          <cell r="S1655" t="str">
            <v>GUAYAQUIL</v>
          </cell>
          <cell r="T1655" t="str">
            <v>ITSACOURIER</v>
          </cell>
          <cell r="U1655" t="str">
            <v>FLEXNETUIO_GYE</v>
          </cell>
          <cell r="V1655">
            <v>1</v>
          </cell>
          <cell r="W1655">
            <v>1</v>
          </cell>
          <cell r="X1655" t="str">
            <v>FLEXNET ECUADOR - MDELIVERY</v>
          </cell>
          <cell r="Y1655" t="str">
            <v>CALLE 28 DE JUNIO S/N Y GARCIA MORENO ENTRADA LLANO GRANDE</v>
          </cell>
        </row>
        <row r="1656">
          <cell r="A1656" t="str">
            <v>4765855</v>
          </cell>
          <cell r="B1656">
            <v>486342</v>
          </cell>
          <cell r="C1656" t="str">
            <v>4765855</v>
          </cell>
          <cell r="D1656" t="str">
            <v>MDELIVERY</v>
          </cell>
          <cell r="E1656" t="str">
            <v>DESPACHO</v>
          </cell>
          <cell r="F1656" t="str">
            <v>NORMAL</v>
          </cell>
          <cell r="G1656" t="str">
            <v>031080004765855</v>
          </cell>
          <cell r="H1656">
            <v>44922</v>
          </cell>
          <cell r="I1656" t="str">
            <v>ENTREGADO</v>
          </cell>
          <cell r="J1656">
            <v>44923</v>
          </cell>
          <cell r="K1656" t="str">
            <v>GRETA ESMERALDA CEREZO MORENO</v>
          </cell>
          <cell r="L1656" t="str">
            <v>NARANJAL  CALLE HIGUERON  SN  ENTRE SAMAN Y ROBLES</v>
          </cell>
          <cell r="M1656" t="str">
            <v>0918915893</v>
          </cell>
          <cell r="N1656" t="str">
            <v>0983933210</v>
          </cell>
          <cell r="O1656" t="str">
            <v>0983933210</v>
          </cell>
          <cell r="P1656" t="str">
            <v>091201</v>
          </cell>
          <cell r="Q1656" t="str">
            <v>NARANJAL</v>
          </cell>
          <cell r="R1656" t="str">
            <v>GUAYAS</v>
          </cell>
          <cell r="S1656" t="str">
            <v>NARANJAL</v>
          </cell>
          <cell r="T1656" t="str">
            <v>TRAMACO</v>
          </cell>
          <cell r="U1656" t="str">
            <v>FLEXNETUIO_PROVINCIA</v>
          </cell>
          <cell r="V1656">
            <v>1</v>
          </cell>
          <cell r="W1656">
            <v>1</v>
          </cell>
          <cell r="X1656" t="str">
            <v>FLEXNET ECUADOR - MDELIVERY</v>
          </cell>
          <cell r="Y1656" t="str">
            <v>CALLE 28 DE JUNIO S/N Y GARCIA MORENO ENTRADA LLANO GRANDE</v>
          </cell>
        </row>
        <row r="1657">
          <cell r="A1657" t="str">
            <v>4765918</v>
          </cell>
          <cell r="B1657">
            <v>486343</v>
          </cell>
          <cell r="C1657" t="str">
            <v>4765918</v>
          </cell>
          <cell r="D1657" t="str">
            <v>MDELIVERY</v>
          </cell>
          <cell r="E1657" t="str">
            <v>DESPACHO</v>
          </cell>
          <cell r="F1657" t="str">
            <v>DERIVADO PICK UP</v>
          </cell>
          <cell r="G1657" t="str">
            <v>031080004765918</v>
          </cell>
          <cell r="H1657">
            <v>44922</v>
          </cell>
          <cell r="I1657" t="str">
            <v>EN_TRANSITO</v>
          </cell>
          <cell r="J1657">
            <v>44922</v>
          </cell>
          <cell r="K1657" t="str">
            <v>WILLIAM ARMANDO CRESPIN TIXE</v>
          </cell>
          <cell r="L1657" t="str">
            <v>OFICINA TRAMACO PORTETE</v>
          </cell>
          <cell r="M1657" t="str">
            <v>0923623136</v>
          </cell>
          <cell r="N1657" t="str">
            <v>0995194024</v>
          </cell>
          <cell r="O1657" t="str">
            <v>0900000000</v>
          </cell>
          <cell r="P1657" t="str">
            <v>GUAYAQUIL</v>
          </cell>
          <cell r="Q1657" t="str">
            <v>GUAYAQUIL</v>
          </cell>
          <cell r="R1657" t="str">
            <v>GUAYAS</v>
          </cell>
          <cell r="T1657" t="str">
            <v>TRAMACO</v>
          </cell>
          <cell r="U1657" t="str">
            <v>FLEXNETUIO_GYE</v>
          </cell>
          <cell r="V1657">
            <v>1</v>
          </cell>
          <cell r="W1657">
            <v>1</v>
          </cell>
          <cell r="X1657" t="str">
            <v>FLEXNET ECUADOR - MDELIVERY</v>
          </cell>
          <cell r="Y1657" t="str">
            <v>CALLE 28 DE JUNIO S/N Y GARCIA MORENO ENTRADA LLANO GRANDE</v>
          </cell>
        </row>
        <row r="1658">
          <cell r="A1658" t="str">
            <v>4765955</v>
          </cell>
          <cell r="B1658">
            <v>486344</v>
          </cell>
          <cell r="C1658" t="str">
            <v>4765955</v>
          </cell>
          <cell r="D1658" t="str">
            <v>MDELIVERY</v>
          </cell>
          <cell r="E1658" t="str">
            <v>DESPACHO</v>
          </cell>
          <cell r="F1658" t="str">
            <v>DERIVADO PICK UP</v>
          </cell>
          <cell r="G1658" t="str">
            <v>031080004765955</v>
          </cell>
          <cell r="H1658">
            <v>44922</v>
          </cell>
          <cell r="I1658" t="str">
            <v>ENTREGADO</v>
          </cell>
          <cell r="J1658">
            <v>44923</v>
          </cell>
          <cell r="K1658" t="str">
            <v>KLEBER GEOVANNY MOLINA FLORES</v>
          </cell>
          <cell r="L1658" t="str">
            <v>OFICINA TRAMACO QUITO LA MERCED</v>
          </cell>
          <cell r="M1658" t="str">
            <v>1717358145</v>
          </cell>
          <cell r="N1658" t="str">
            <v>0999785055</v>
          </cell>
          <cell r="O1658" t="str">
            <v>0999785055</v>
          </cell>
          <cell r="P1658" t="str">
            <v>QUITO</v>
          </cell>
          <cell r="Q1658" t="str">
            <v>QUITO</v>
          </cell>
          <cell r="R1658" t="str">
            <v>PICHINCHA</v>
          </cell>
          <cell r="T1658" t="str">
            <v>TRAMACO</v>
          </cell>
          <cell r="U1658" t="str">
            <v>FLEXNETUIO_LOCAL</v>
          </cell>
          <cell r="V1658">
            <v>1</v>
          </cell>
          <cell r="W1658">
            <v>1</v>
          </cell>
          <cell r="X1658" t="str">
            <v>FLEXNET ECUADOR - MDELIVERY</v>
          </cell>
          <cell r="Y1658" t="str">
            <v>CALLE 28 DE JUNIO S/N Y GARCIA MORENO ENTRADA LLANO GRANDE</v>
          </cell>
        </row>
        <row r="1659">
          <cell r="A1659" t="str">
            <v>4766015</v>
          </cell>
          <cell r="B1659">
            <v>486345</v>
          </cell>
          <cell r="C1659" t="str">
            <v>4766015</v>
          </cell>
          <cell r="D1659" t="str">
            <v>MDELIVERY</v>
          </cell>
          <cell r="E1659" t="str">
            <v>DESPACHO</v>
          </cell>
          <cell r="F1659" t="str">
            <v>NORMAL</v>
          </cell>
          <cell r="G1659" t="str">
            <v>031080004766015</v>
          </cell>
          <cell r="H1659">
            <v>44922</v>
          </cell>
          <cell r="I1659" t="str">
            <v>ENTREGADO</v>
          </cell>
          <cell r="J1659">
            <v>44923</v>
          </cell>
          <cell r="K1659" t="str">
            <v>CRISTO MANUEL CASTILLO CEDENO</v>
          </cell>
          <cell r="L1659" t="str">
            <v>RIO VERDE VIA QUEVEDO KM 4 Y MEDIO</v>
          </cell>
          <cell r="M1659" t="str">
            <v>1305831099</v>
          </cell>
          <cell r="N1659" t="str">
            <v>0961624395</v>
          </cell>
          <cell r="O1659" t="str">
            <v>0989261719</v>
          </cell>
          <cell r="P1659" t="str">
            <v>230112</v>
          </cell>
          <cell r="Q1659" t="str">
            <v>SANTO DOMINGO</v>
          </cell>
          <cell r="R1659" t="str">
            <v>SANTO DOMINGO DE LOS TSACHILAS</v>
          </cell>
          <cell r="S1659" t="str">
            <v>SANTO DOMINGO DE LOS COLORADOS</v>
          </cell>
          <cell r="T1659" t="str">
            <v>TRAMACO</v>
          </cell>
          <cell r="U1659" t="str">
            <v>FLEXNETUIO_PROVINCIA</v>
          </cell>
          <cell r="V1659">
            <v>1</v>
          </cell>
          <cell r="W1659">
            <v>1</v>
          </cell>
          <cell r="X1659" t="str">
            <v>FLEXNET ECUADOR - MDELIVERY</v>
          </cell>
          <cell r="Y1659" t="str">
            <v>CALLE 28 DE JUNIO S/N Y GARCIA MORENO ENTRADA LLANO GRANDE</v>
          </cell>
        </row>
        <row r="1660">
          <cell r="A1660" t="str">
            <v>4766414</v>
          </cell>
          <cell r="B1660">
            <v>486346</v>
          </cell>
          <cell r="C1660" t="str">
            <v>4766414</v>
          </cell>
          <cell r="D1660" t="str">
            <v>MDELIVERY</v>
          </cell>
          <cell r="E1660" t="str">
            <v>DESPACHO</v>
          </cell>
          <cell r="F1660" t="str">
            <v>DERIVADO PICK UP</v>
          </cell>
          <cell r="G1660" t="str">
            <v>031080004766414</v>
          </cell>
          <cell r="H1660">
            <v>44922</v>
          </cell>
          <cell r="I1660" t="str">
            <v>ENTREGADO</v>
          </cell>
          <cell r="J1660">
            <v>44923</v>
          </cell>
          <cell r="K1660" t="str">
            <v>DIEGO ARMANDO CUEVA PINCHA</v>
          </cell>
          <cell r="L1660" t="str">
            <v>OFICINA TRAMACO PUNTO DE ATENCION MATRIZ</v>
          </cell>
          <cell r="M1660" t="str">
            <v>1717735607</v>
          </cell>
          <cell r="N1660" t="str">
            <v>0958910842</v>
          </cell>
          <cell r="O1660" t="str">
            <v>0958910842</v>
          </cell>
          <cell r="P1660" t="str">
            <v>QUITO</v>
          </cell>
          <cell r="Q1660" t="str">
            <v>QUITO</v>
          </cell>
          <cell r="R1660" t="str">
            <v>PICHINCHA</v>
          </cell>
          <cell r="T1660" t="str">
            <v>TRAMACO</v>
          </cell>
          <cell r="U1660" t="str">
            <v>FLEXNETUIO_LOCAL</v>
          </cell>
          <cell r="V1660">
            <v>1</v>
          </cell>
          <cell r="W1660">
            <v>1</v>
          </cell>
          <cell r="X1660" t="str">
            <v>FLEXNET ECUADOR - MDELIVERY</v>
          </cell>
          <cell r="Y1660" t="str">
            <v>CALLE 28 DE JUNIO S/N Y GARCIA MORENO ENTRADA LLANO GRANDE</v>
          </cell>
        </row>
        <row r="1661">
          <cell r="A1661" t="str">
            <v>4766680</v>
          </cell>
          <cell r="B1661">
            <v>486348</v>
          </cell>
          <cell r="C1661" t="str">
            <v>4766680</v>
          </cell>
          <cell r="D1661" t="str">
            <v>MDELIVERY</v>
          </cell>
          <cell r="E1661" t="str">
            <v>DESPACHO</v>
          </cell>
          <cell r="F1661" t="str">
            <v>NORMAL</v>
          </cell>
          <cell r="G1661" t="str">
            <v>TF90742</v>
          </cell>
          <cell r="H1661">
            <v>44922</v>
          </cell>
          <cell r="I1661" t="str">
            <v>ENTREGADO</v>
          </cell>
          <cell r="J1661">
            <v>44923</v>
          </cell>
          <cell r="K1661" t="str">
            <v>Dayrli Geoconda Munoz Laborde</v>
          </cell>
          <cell r="L1661" t="str">
            <v>TARQUI URDENOR 2  MZ 0220 SL 13</v>
          </cell>
          <cell r="M1661" t="str">
            <v>1206849141</v>
          </cell>
          <cell r="N1661" t="str">
            <v>0987864037</v>
          </cell>
          <cell r="O1661" t="str">
            <v>0987864037</v>
          </cell>
          <cell r="P1661" t="str">
            <v>090507</v>
          </cell>
          <cell r="Q1661" t="str">
            <v>GUAYAQUIL</v>
          </cell>
          <cell r="R1661" t="str">
            <v>GUAYAS</v>
          </cell>
          <cell r="S1661" t="str">
            <v>GUAYAQUIL</v>
          </cell>
          <cell r="T1661" t="str">
            <v>ITSACOURIER</v>
          </cell>
          <cell r="U1661" t="str">
            <v>FLEXNETUIO_GYE</v>
          </cell>
          <cell r="V1661">
            <v>1</v>
          </cell>
          <cell r="W1661">
            <v>1</v>
          </cell>
          <cell r="X1661" t="str">
            <v>FLEXNET ECUADOR - MDELIVERY</v>
          </cell>
          <cell r="Y1661" t="str">
            <v>CALLE 28 DE JUNIO S/N Y GARCIA MORENO ENTRADA LLANO GRANDE</v>
          </cell>
        </row>
        <row r="1662">
          <cell r="A1662" t="str">
            <v>4766733</v>
          </cell>
          <cell r="B1662">
            <v>486349</v>
          </cell>
          <cell r="C1662" t="str">
            <v>4766733</v>
          </cell>
          <cell r="D1662" t="str">
            <v>MDELIVERY</v>
          </cell>
          <cell r="E1662" t="str">
            <v>DESPACHO</v>
          </cell>
          <cell r="F1662" t="str">
            <v>NORMAL</v>
          </cell>
          <cell r="G1662" t="str">
            <v>TF90793</v>
          </cell>
          <cell r="H1662">
            <v>44922</v>
          </cell>
          <cell r="I1662" t="str">
            <v>ENTREGADO</v>
          </cell>
          <cell r="J1662">
            <v>44923</v>
          </cell>
          <cell r="K1662" t="str">
            <v>ROBERT ISMAEL QUIMIS MONTALVAN</v>
          </cell>
          <cell r="L1662" t="str">
            <v>BOLIVAR CALLE TUNGURAHUA  SN  Y VENEZUELA</v>
          </cell>
          <cell r="M1662" t="str">
            <v>0915523203</v>
          </cell>
          <cell r="N1662" t="str">
            <v>0995055692</v>
          </cell>
          <cell r="O1662" t="str">
            <v>00000000000</v>
          </cell>
          <cell r="P1662" t="str">
            <v>090301</v>
          </cell>
          <cell r="Q1662" t="str">
            <v>GUAYAQUIL</v>
          </cell>
          <cell r="R1662" t="str">
            <v>GUAYAS</v>
          </cell>
          <cell r="S1662" t="str">
            <v>GUAYAQUIL</v>
          </cell>
          <cell r="T1662" t="str">
            <v>ITSACOURIER</v>
          </cell>
          <cell r="U1662" t="str">
            <v>FLEXNETUIO_GYE</v>
          </cell>
          <cell r="V1662">
            <v>1</v>
          </cell>
          <cell r="W1662">
            <v>1</v>
          </cell>
          <cell r="X1662" t="str">
            <v>FLEXNET ECUADOR - MDELIVERY</v>
          </cell>
          <cell r="Y1662" t="str">
            <v>CALLE 28 DE JUNIO S/N Y GARCIA MORENO ENTRADA LLANO GRANDE</v>
          </cell>
        </row>
        <row r="1663">
          <cell r="A1663" t="str">
            <v>4603193</v>
          </cell>
          <cell r="B1663">
            <v>486350</v>
          </cell>
          <cell r="C1663" t="str">
            <v>4603193</v>
          </cell>
          <cell r="D1663" t="str">
            <v>MDELIVERY</v>
          </cell>
          <cell r="E1663" t="str">
            <v>DESPACHO</v>
          </cell>
          <cell r="F1663" t="str">
            <v>DERIVADO PICK UP</v>
          </cell>
          <cell r="G1663" t="str">
            <v>031080004603193</v>
          </cell>
          <cell r="H1663">
            <v>44922</v>
          </cell>
          <cell r="I1663" t="str">
            <v>INCIDENCIA</v>
          </cell>
          <cell r="J1663">
            <v>44923</v>
          </cell>
          <cell r="K1663" t="str">
            <v>WILSON ALEXANDER ALBACURA SOSA</v>
          </cell>
          <cell r="L1663" t="str">
            <v>OFICINA TRAMACO QUITO QUITUMBE</v>
          </cell>
          <cell r="M1663" t="str">
            <v>1726018748</v>
          </cell>
          <cell r="N1663" t="str">
            <v>0983707966</v>
          </cell>
          <cell r="O1663" t="str">
            <v/>
          </cell>
          <cell r="P1663" t="str">
            <v>QUITO</v>
          </cell>
          <cell r="Q1663" t="str">
            <v>QUITO</v>
          </cell>
          <cell r="R1663" t="str">
            <v>PICHINCHA</v>
          </cell>
          <cell r="T1663" t="str">
            <v>TRAMACO</v>
          </cell>
          <cell r="U1663" t="str">
            <v>FLEXNETUIO_LOCAL</v>
          </cell>
          <cell r="V1663">
            <v>1</v>
          </cell>
          <cell r="W1663">
            <v>1</v>
          </cell>
          <cell r="X1663" t="str">
            <v>FLEXNET ECUADOR - MDELIVERY</v>
          </cell>
          <cell r="Y1663" t="str">
            <v>CALLE 28 DE JUNIO S/N Y GARCIA MORENO ENTRADA LLANO GRANDE</v>
          </cell>
        </row>
        <row r="1664">
          <cell r="A1664" t="str">
            <v>4739818</v>
          </cell>
          <cell r="B1664">
            <v>486351</v>
          </cell>
          <cell r="C1664" t="str">
            <v>4739818</v>
          </cell>
          <cell r="D1664" t="str">
            <v>MDELIVERY</v>
          </cell>
          <cell r="E1664" t="str">
            <v>DESPACHO</v>
          </cell>
          <cell r="F1664" t="str">
            <v>NORMAL</v>
          </cell>
          <cell r="G1664" t="str">
            <v>031080004739818</v>
          </cell>
          <cell r="H1664">
            <v>44922</v>
          </cell>
          <cell r="I1664" t="str">
            <v>ENTREGADO</v>
          </cell>
          <cell r="J1664">
            <v>44923</v>
          </cell>
          <cell r="K1664" t="str">
            <v>DELGADO MOREIRA CARLOS EMILIO</v>
          </cell>
          <cell r="L1664" t="str">
            <v>LOS ESTEROS CALLE P17  SN  VILLAS DEL SEGURO</v>
          </cell>
          <cell r="M1664" t="str">
            <v>1315329803</v>
          </cell>
          <cell r="N1664" t="str">
            <v>0992685893</v>
          </cell>
          <cell r="O1664" t="str">
            <v>0992685893</v>
          </cell>
          <cell r="P1664" t="str">
            <v>130210</v>
          </cell>
          <cell r="Q1664" t="str">
            <v>MANTA</v>
          </cell>
          <cell r="R1664" t="str">
            <v>MANABI</v>
          </cell>
          <cell r="S1664" t="str">
            <v>MANTA</v>
          </cell>
          <cell r="T1664" t="str">
            <v>TRAMACO</v>
          </cell>
          <cell r="U1664" t="str">
            <v>FLEXNETUIO_PROVINCIA</v>
          </cell>
          <cell r="V1664">
            <v>1</v>
          </cell>
          <cell r="W1664">
            <v>1</v>
          </cell>
          <cell r="X1664" t="str">
            <v>FLEXNET ECUADOR - MDELIVERY</v>
          </cell>
          <cell r="Y1664" t="str">
            <v>CALLE 28 DE JUNIO S/N Y GARCIA MORENO ENTRADA LLANO GRANDE</v>
          </cell>
        </row>
        <row r="1665">
          <cell r="A1665" t="str">
            <v>4764426</v>
          </cell>
          <cell r="B1665">
            <v>486258</v>
          </cell>
          <cell r="C1665" t="str">
            <v>4764426</v>
          </cell>
          <cell r="D1665" t="str">
            <v>MDELIVERY</v>
          </cell>
          <cell r="E1665" t="str">
            <v>DESPACHO</v>
          </cell>
          <cell r="F1665" t="str">
            <v>NORMAL</v>
          </cell>
          <cell r="G1665" t="str">
            <v>FT76837</v>
          </cell>
          <cell r="H1665">
            <v>44922</v>
          </cell>
          <cell r="I1665" t="str">
            <v>HABILITADO_RUTEO</v>
          </cell>
          <cell r="J1665">
            <v>44923</v>
          </cell>
          <cell r="K1665" t="str">
            <v>MARIA BELEN ANDRADE CORTEZ</v>
          </cell>
          <cell r="L1665" t="str">
            <v>SANTA MARÍA E 4-333 Y AV AMAZONAS PISO 7 SINIESTROS</v>
          </cell>
          <cell r="M1665" t="str">
            <v>1720876943</v>
          </cell>
          <cell r="N1665" t="str">
            <v>0997020625</v>
          </cell>
          <cell r="O1665" t="str">
            <v>0997020625</v>
          </cell>
          <cell r="P1665" t="str">
            <v>170601</v>
          </cell>
          <cell r="Q1665" t="str">
            <v>QUITO</v>
          </cell>
          <cell r="R1665" t="str">
            <v>PICHINCHA</v>
          </cell>
          <cell r="S1665" t="str">
            <v>QUITO</v>
          </cell>
          <cell r="T1665" t="str">
            <v>ITSACOURIER</v>
          </cell>
          <cell r="U1665" t="str">
            <v>FLEXNETUIO_LOCAL</v>
          </cell>
          <cell r="V1665">
            <v>1</v>
          </cell>
          <cell r="W1665">
            <v>1</v>
          </cell>
          <cell r="X1665" t="str">
            <v>FLEXNET ECUADOR - MDELIVERY</v>
          </cell>
          <cell r="Y1665" t="str">
            <v>CALLE 28 DE JUNIO S/N Y GARCIA MORENO ENTRADA LLANO GRANDE</v>
          </cell>
        </row>
        <row r="1666">
          <cell r="A1666" t="str">
            <v>4764539</v>
          </cell>
          <cell r="B1666">
            <v>486259</v>
          </cell>
          <cell r="C1666" t="str">
            <v>4764539</v>
          </cell>
          <cell r="D1666" t="str">
            <v>MDELIVERY</v>
          </cell>
          <cell r="E1666" t="str">
            <v>DESPACHO</v>
          </cell>
          <cell r="F1666" t="str">
            <v>NORMAL</v>
          </cell>
          <cell r="G1666" t="str">
            <v>FT76853</v>
          </cell>
          <cell r="H1666">
            <v>44922</v>
          </cell>
          <cell r="I1666" t="str">
            <v>HABILITADO_RUTEO</v>
          </cell>
          <cell r="J1666">
            <v>44923</v>
          </cell>
          <cell r="K1666" t="str">
            <v>PATRICIO SEBASTIAN MOLINA MONGE</v>
          </cell>
          <cell r="L1666" t="str">
            <v>CUMBAYA CALLE FRANCISCO DE ORELLANA  SN  Y CHIMBORAZO</v>
          </cell>
          <cell r="M1666" t="str">
            <v>1712563566</v>
          </cell>
          <cell r="N1666" t="str">
            <v>0984545378</v>
          </cell>
          <cell r="O1666" t="str">
            <v>0984545378</v>
          </cell>
          <cell r="P1666" t="str">
            <v>170901</v>
          </cell>
          <cell r="Q1666" t="str">
            <v>QUITO</v>
          </cell>
          <cell r="R1666" t="str">
            <v>PICHINCHA</v>
          </cell>
          <cell r="S1666" t="str">
            <v>CUMBAYA</v>
          </cell>
          <cell r="T1666" t="str">
            <v>FLEXTRANS UIO</v>
          </cell>
          <cell r="U1666" t="str">
            <v>FLEXNETUIO_LOCAL</v>
          </cell>
          <cell r="V1666">
            <v>1</v>
          </cell>
          <cell r="W1666">
            <v>1</v>
          </cell>
          <cell r="X1666" t="str">
            <v>FLEXNET ECUADOR - MDELIVERY</v>
          </cell>
          <cell r="Y1666" t="str">
            <v>CALLE 28 DE JUNIO S/N Y GARCIA MORENO ENTRADA LLANO GRANDE</v>
          </cell>
        </row>
        <row r="1667">
          <cell r="A1667" t="str">
            <v>4695378</v>
          </cell>
          <cell r="B1667">
            <v>486260</v>
          </cell>
          <cell r="C1667" t="str">
            <v>4695378</v>
          </cell>
          <cell r="D1667" t="str">
            <v>MDELIVERY</v>
          </cell>
          <cell r="E1667" t="str">
            <v>DESPACHO</v>
          </cell>
          <cell r="F1667" t="str">
            <v>NORMAL</v>
          </cell>
          <cell r="G1667" t="str">
            <v>031080004695378</v>
          </cell>
          <cell r="H1667">
            <v>44922</v>
          </cell>
          <cell r="I1667" t="str">
            <v>ENTREGADO</v>
          </cell>
          <cell r="J1667">
            <v>44923</v>
          </cell>
          <cell r="K1667" t="str">
            <v>BENEDITA AMERICA TOALA HOLGUIN</v>
          </cell>
          <cell r="L1667" t="str">
            <v>SALINAS AV 25 DE DICIEMBRE  SN CALLE 54</v>
          </cell>
          <cell r="M1667" t="str">
            <v>0916134828</v>
          </cell>
          <cell r="N1667" t="str">
            <v>0979896967</v>
          </cell>
          <cell r="O1667" t="str">
            <v>0979896967</v>
          </cell>
          <cell r="P1667" t="str">
            <v>240206</v>
          </cell>
          <cell r="Q1667" t="str">
            <v>SALINAS</v>
          </cell>
          <cell r="R1667" t="str">
            <v>SANTA ELENA</v>
          </cell>
          <cell r="S1667" t="str">
            <v>SALINAS</v>
          </cell>
          <cell r="T1667" t="str">
            <v>TRAMACO</v>
          </cell>
          <cell r="U1667" t="str">
            <v>FLEXNETUIO_PROVINCIA</v>
          </cell>
          <cell r="V1667">
            <v>1</v>
          </cell>
          <cell r="W1667">
            <v>1</v>
          </cell>
          <cell r="X1667" t="str">
            <v>FLEXNET ECUADOR - MDELIVERY</v>
          </cell>
          <cell r="Y1667" t="str">
            <v>CALLE 28 DE JUNIO S/N Y GARCIA MORENO ENTRADA LLANO GRANDE</v>
          </cell>
        </row>
        <row r="1668">
          <cell r="A1668" t="str">
            <v>4710858</v>
          </cell>
          <cell r="B1668">
            <v>486261</v>
          </cell>
          <cell r="C1668" t="str">
            <v>4710858</v>
          </cell>
          <cell r="D1668" t="str">
            <v>MDELIVERY</v>
          </cell>
          <cell r="E1668" t="str">
            <v>DESPACHO</v>
          </cell>
          <cell r="F1668" t="str">
            <v>NORMAL</v>
          </cell>
          <cell r="G1668" t="str">
            <v>031080004710858</v>
          </cell>
          <cell r="H1668">
            <v>44922</v>
          </cell>
          <cell r="I1668" t="str">
            <v>ENTREGADO</v>
          </cell>
          <cell r="J1668">
            <v>44923</v>
          </cell>
          <cell r="K1668" t="str">
            <v>WILLIAM FABIAN LOZADA PERERO</v>
          </cell>
          <cell r="L1668" t="str">
            <v>JOSE LUIS TAMAYO AV 9  SN ENTRE CALLE 7 Y CALLE 8</v>
          </cell>
          <cell r="M1668" t="str">
            <v>2400200016</v>
          </cell>
          <cell r="N1668" t="str">
            <v>0967954951</v>
          </cell>
          <cell r="O1668" t="str">
            <v>0967954951</v>
          </cell>
          <cell r="P1668" t="str">
            <v>240207</v>
          </cell>
          <cell r="Q1668" t="str">
            <v>SALINAS</v>
          </cell>
          <cell r="R1668" t="str">
            <v>SANTA ELENA</v>
          </cell>
          <cell r="S1668" t="str">
            <v>SALINAS</v>
          </cell>
          <cell r="T1668" t="str">
            <v>TRAMACO</v>
          </cell>
          <cell r="U1668" t="str">
            <v>FLEXNETUIO_PROVINCIA</v>
          </cell>
          <cell r="V1668">
            <v>1</v>
          </cell>
          <cell r="W1668">
            <v>1</v>
          </cell>
          <cell r="X1668" t="str">
            <v>FLEXNET ECUADOR - MDELIVERY</v>
          </cell>
          <cell r="Y1668" t="str">
            <v>CALLE 28 DE JUNIO S/N Y GARCIA MORENO ENTRADA LLANO GRANDE</v>
          </cell>
        </row>
        <row r="1669">
          <cell r="A1669" t="str">
            <v>4743294</v>
          </cell>
          <cell r="B1669">
            <v>486262</v>
          </cell>
          <cell r="C1669" t="str">
            <v>4743294</v>
          </cell>
          <cell r="D1669" t="str">
            <v>MDELIVERY</v>
          </cell>
          <cell r="E1669" t="str">
            <v>DESPACHO</v>
          </cell>
          <cell r="F1669" t="str">
            <v>NORMAL</v>
          </cell>
          <cell r="G1669" t="str">
            <v>FT76842</v>
          </cell>
          <cell r="H1669">
            <v>44922</v>
          </cell>
          <cell r="I1669" t="str">
            <v>ENTREGADO</v>
          </cell>
          <cell r="J1669">
            <v>44923</v>
          </cell>
          <cell r="K1669" t="str">
            <v>EDDY PAUL SIERRA PAEZ</v>
          </cell>
          <cell r="L1669" t="str">
            <v>CALDERON CALLE MOJANDA N15 170 Y RUMINAHUI</v>
          </cell>
          <cell r="M1669" t="str">
            <v>1713510392</v>
          </cell>
          <cell r="N1669" t="str">
            <v>0962897938</v>
          </cell>
          <cell r="O1669" t="str">
            <v>0962897938</v>
          </cell>
          <cell r="P1669" t="str">
            <v>170204</v>
          </cell>
          <cell r="Q1669" t="str">
            <v>QUITO</v>
          </cell>
          <cell r="R1669" t="str">
            <v>PICHINCHA</v>
          </cell>
          <cell r="S1669" t="str">
            <v>CALDERON (CARAPUNGO)</v>
          </cell>
          <cell r="T1669" t="str">
            <v>ITSACOURIER</v>
          </cell>
          <cell r="U1669" t="str">
            <v>FLEXNETUIO_LOCAL</v>
          </cell>
          <cell r="V1669">
            <v>1</v>
          </cell>
          <cell r="W1669">
            <v>1</v>
          </cell>
          <cell r="X1669" t="str">
            <v>FLEXNET ECUADOR - MDELIVERY</v>
          </cell>
          <cell r="Y1669" t="str">
            <v>CALLE 28 DE JUNIO S/N Y GARCIA MORENO ENTRADA LLANO GRANDE</v>
          </cell>
        </row>
        <row r="1670">
          <cell r="A1670" t="str">
            <v>4752309</v>
          </cell>
          <cell r="B1670">
            <v>486263</v>
          </cell>
          <cell r="C1670" t="str">
            <v>4752309</v>
          </cell>
          <cell r="D1670" t="str">
            <v>MDELIVERY</v>
          </cell>
          <cell r="E1670" t="str">
            <v>DESPACHO</v>
          </cell>
          <cell r="F1670" t="str">
            <v>NORMAL</v>
          </cell>
          <cell r="G1670" t="str">
            <v>FT76868</v>
          </cell>
          <cell r="H1670">
            <v>44922</v>
          </cell>
          <cell r="I1670" t="str">
            <v>ENTREGADO</v>
          </cell>
          <cell r="J1670">
            <v>44923</v>
          </cell>
          <cell r="K1670" t="str">
            <v>GUACHALA ESCANTA JESSICA ALEXANDRA</v>
          </cell>
          <cell r="L1670" t="str">
            <v>TUMBACO AV OSWALDO GUAYASAMIN  SN</v>
          </cell>
          <cell r="M1670" t="str">
            <v>1724768237</v>
          </cell>
          <cell r="N1670" t="str">
            <v>0962855665</v>
          </cell>
          <cell r="O1670" t="str">
            <v>0962855665</v>
          </cell>
          <cell r="P1670" t="str">
            <v>170903</v>
          </cell>
          <cell r="Q1670" t="str">
            <v>QUITO</v>
          </cell>
          <cell r="R1670" t="str">
            <v>PICHINCHA</v>
          </cell>
          <cell r="S1670" t="str">
            <v>TUMBACO</v>
          </cell>
          <cell r="T1670" t="str">
            <v>FLEXTRANS UIO</v>
          </cell>
          <cell r="U1670" t="str">
            <v>FLEXNETUIO_LOCAL</v>
          </cell>
          <cell r="V1670">
            <v>1</v>
          </cell>
          <cell r="W1670">
            <v>1</v>
          </cell>
          <cell r="X1670" t="str">
            <v>FLEXNET ECUADOR - MDELIVERY</v>
          </cell>
          <cell r="Y1670" t="str">
            <v>CALLE 28 DE JUNIO S/N Y GARCIA MORENO ENTRADA LLANO GRANDE</v>
          </cell>
        </row>
        <row r="1671">
          <cell r="A1671" t="str">
            <v>4752728</v>
          </cell>
          <cell r="B1671">
            <v>486264</v>
          </cell>
          <cell r="C1671" t="str">
            <v>4752728</v>
          </cell>
          <cell r="D1671" t="str">
            <v>MDELIVERY</v>
          </cell>
          <cell r="E1671" t="str">
            <v>DESPACHO</v>
          </cell>
          <cell r="F1671" t="str">
            <v>NORMAL</v>
          </cell>
          <cell r="G1671" t="str">
            <v>TF90749</v>
          </cell>
          <cell r="H1671">
            <v>44922</v>
          </cell>
          <cell r="I1671" t="str">
            <v>INCIDENCIA</v>
          </cell>
          <cell r="J1671">
            <v>44923</v>
          </cell>
          <cell r="K1671" t="str">
            <v>PALMA PARRENO DANNY DANIEL</v>
          </cell>
          <cell r="L1671" t="str">
            <v>TARQUI CDLA ROSALES 2  MZ 650 SOLAR 18</v>
          </cell>
          <cell r="M1671" t="str">
            <v>0917484321</v>
          </cell>
          <cell r="N1671" t="str">
            <v>0963015838</v>
          </cell>
          <cell r="O1671" t="str">
            <v>01251923</v>
          </cell>
          <cell r="P1671" t="str">
            <v>090607</v>
          </cell>
          <cell r="Q1671" t="str">
            <v>GUAYAQUIL</v>
          </cell>
          <cell r="R1671" t="str">
            <v>GUAYAS</v>
          </cell>
          <cell r="S1671" t="str">
            <v>GUAYAQUIL</v>
          </cell>
          <cell r="T1671" t="str">
            <v>ITSACOURIER</v>
          </cell>
          <cell r="U1671" t="str">
            <v>FLEXNETUIO_GYE</v>
          </cell>
          <cell r="V1671">
            <v>1</v>
          </cell>
          <cell r="W1671">
            <v>1</v>
          </cell>
          <cell r="X1671" t="str">
            <v>FLEXNET ECUADOR - MDELIVERY</v>
          </cell>
          <cell r="Y1671" t="str">
            <v>CALLE 28 DE JUNIO S/N Y GARCIA MORENO ENTRADA LLANO GRANDE</v>
          </cell>
        </row>
        <row r="1672">
          <cell r="A1672" t="str">
            <v>4759808</v>
          </cell>
          <cell r="B1672">
            <v>486265</v>
          </cell>
          <cell r="C1672" t="str">
            <v>4759808</v>
          </cell>
          <cell r="D1672" t="str">
            <v>MDELIVERY</v>
          </cell>
          <cell r="E1672" t="str">
            <v>DESPACHO</v>
          </cell>
          <cell r="F1672" t="str">
            <v>DERIVADO PICK UP</v>
          </cell>
          <cell r="G1672" t="str">
            <v>031080004759808</v>
          </cell>
          <cell r="H1672">
            <v>44922</v>
          </cell>
          <cell r="I1672" t="str">
            <v>EN_TRANSITO</v>
          </cell>
          <cell r="J1672">
            <v>44922</v>
          </cell>
          <cell r="K1672" t="str">
            <v>PIHUAVE SILVA LUIS ALFREDO</v>
          </cell>
          <cell r="L1672" t="str">
            <v>OFICINA TRAMACO PUNTO DE ATENCION VIA DAULE</v>
          </cell>
          <cell r="M1672" t="str">
            <v>0923808778</v>
          </cell>
          <cell r="N1672" t="str">
            <v>0990629825</v>
          </cell>
          <cell r="O1672" t="str">
            <v>0990629825</v>
          </cell>
          <cell r="P1672" t="str">
            <v>GUAYAQUIL</v>
          </cell>
          <cell r="Q1672" t="str">
            <v>GUAYAQUIL</v>
          </cell>
          <cell r="R1672" t="str">
            <v>GUAYAS</v>
          </cell>
          <cell r="T1672" t="str">
            <v>TRAMACO</v>
          </cell>
          <cell r="U1672" t="str">
            <v>FLEXNETUIO_GYE</v>
          </cell>
          <cell r="V1672">
            <v>1</v>
          </cell>
          <cell r="W1672">
            <v>1</v>
          </cell>
          <cell r="X1672" t="str">
            <v>FLEXNET ECUADOR - MDELIVERY</v>
          </cell>
          <cell r="Y1672" t="str">
            <v>CALLE 28 DE JUNIO S/N Y GARCIA MORENO ENTRADA LLANO GRANDE</v>
          </cell>
        </row>
        <row r="1673">
          <cell r="A1673" t="str">
            <v>4760281</v>
          </cell>
          <cell r="B1673">
            <v>486266</v>
          </cell>
          <cell r="C1673" t="str">
            <v>4760281</v>
          </cell>
          <cell r="D1673" t="str">
            <v>MDELIVERY</v>
          </cell>
          <cell r="E1673" t="str">
            <v>DESPACHO</v>
          </cell>
          <cell r="F1673" t="str">
            <v>NORMAL</v>
          </cell>
          <cell r="G1673" t="str">
            <v>FT76866</v>
          </cell>
          <cell r="H1673">
            <v>44922</v>
          </cell>
          <cell r="I1673" t="str">
            <v>HABILITADO_RUTEO</v>
          </cell>
          <cell r="J1673">
            <v>44923</v>
          </cell>
          <cell r="K1673" t="str">
            <v>SUAREZ SIGCHO HUMBERTO GREGORIO</v>
          </cell>
          <cell r="L1673" t="str">
            <v>CUMBAYA PSJE SAN JUAN  N120  Y CALLE HNO MIGUEL</v>
          </cell>
          <cell r="M1673" t="str">
            <v>1710108463</v>
          </cell>
          <cell r="N1673" t="str">
            <v>0998643312</v>
          </cell>
          <cell r="O1673" t="str">
            <v>0998643312</v>
          </cell>
          <cell r="P1673" t="str">
            <v>170901</v>
          </cell>
          <cell r="Q1673" t="str">
            <v>QUITO</v>
          </cell>
          <cell r="R1673" t="str">
            <v>PICHINCHA</v>
          </cell>
          <cell r="S1673" t="str">
            <v>CUMBAYA</v>
          </cell>
          <cell r="T1673" t="str">
            <v>FLEXTRANS UIO</v>
          </cell>
          <cell r="U1673" t="str">
            <v>FLEXNETUIO_LOCAL</v>
          </cell>
          <cell r="V1673">
            <v>1</v>
          </cell>
          <cell r="W1673">
            <v>1</v>
          </cell>
          <cell r="X1673" t="str">
            <v>FLEXNET ECUADOR - MDELIVERY</v>
          </cell>
          <cell r="Y1673" t="str">
            <v>CALLE 28 DE JUNIO S/N Y GARCIA MORENO ENTRADA LLANO GRANDE</v>
          </cell>
        </row>
        <row r="1674">
          <cell r="A1674" t="str">
            <v>4760333</v>
          </cell>
          <cell r="B1674">
            <v>486267</v>
          </cell>
          <cell r="C1674" t="str">
            <v>4760333</v>
          </cell>
          <cell r="D1674" t="str">
            <v>MDELIVERY</v>
          </cell>
          <cell r="E1674" t="str">
            <v>DESPACHO</v>
          </cell>
          <cell r="F1674" t="str">
            <v>NORMAL</v>
          </cell>
          <cell r="G1674" t="str">
            <v>TF90759</v>
          </cell>
          <cell r="H1674">
            <v>44922</v>
          </cell>
          <cell r="I1674" t="str">
            <v>ENTREGADO</v>
          </cell>
          <cell r="J1674">
            <v>44923</v>
          </cell>
          <cell r="K1674" t="str">
            <v>PARADA CANTOS DANNY DANIEL</v>
          </cell>
          <cell r="L1674" t="str">
            <v>TARQUI  SAMANES 6  MZ 9 73 SOLAR 18</v>
          </cell>
          <cell r="M1674" t="str">
            <v>0915254627</v>
          </cell>
          <cell r="N1674" t="str">
            <v>0999814783</v>
          </cell>
          <cell r="O1674" t="str">
            <v>0999814783</v>
          </cell>
          <cell r="P1674" t="str">
            <v>090509</v>
          </cell>
          <cell r="Q1674" t="str">
            <v>GUAYAQUIL</v>
          </cell>
          <cell r="R1674" t="str">
            <v>GUAYAS</v>
          </cell>
          <cell r="S1674" t="str">
            <v>GUAYAQUIL</v>
          </cell>
          <cell r="T1674" t="str">
            <v>ITSACOURIER</v>
          </cell>
          <cell r="U1674" t="str">
            <v>FLEXNETUIO_GYE</v>
          </cell>
          <cell r="V1674">
            <v>1</v>
          </cell>
          <cell r="W1674">
            <v>1</v>
          </cell>
          <cell r="X1674" t="str">
            <v>FLEXNET ECUADOR - MDELIVERY</v>
          </cell>
          <cell r="Y1674" t="str">
            <v>CALLE 28 DE JUNIO S/N Y GARCIA MORENO ENTRADA LLANO GRANDE</v>
          </cell>
        </row>
        <row r="1675">
          <cell r="A1675" t="str">
            <v>4760473</v>
          </cell>
          <cell r="B1675">
            <v>486268</v>
          </cell>
          <cell r="C1675" t="str">
            <v>4760473</v>
          </cell>
          <cell r="D1675" t="str">
            <v>MDELIVERY</v>
          </cell>
          <cell r="E1675" t="str">
            <v>DESPACHO</v>
          </cell>
          <cell r="F1675" t="str">
            <v>DERIVADO PICK UP</v>
          </cell>
          <cell r="G1675" t="str">
            <v>031080004760473</v>
          </cell>
          <cell r="H1675">
            <v>44922</v>
          </cell>
          <cell r="I1675" t="str">
            <v>INCIDENCIA</v>
          </cell>
          <cell r="J1675">
            <v>44923</v>
          </cell>
          <cell r="K1675" t="str">
            <v>EDISON RAMIRO SAMANIEGO LAYEDRA</v>
          </cell>
          <cell r="L1675" t="str">
            <v>OFICINA TRAMACO IBARRA</v>
          </cell>
          <cell r="M1675" t="str">
            <v>0603517012</v>
          </cell>
          <cell r="N1675" t="str">
            <v>0998985121</v>
          </cell>
          <cell r="O1675" t="str">
            <v>0998985121</v>
          </cell>
          <cell r="P1675" t="str">
            <v>IBARRA</v>
          </cell>
          <cell r="Q1675" t="str">
            <v>IBARRA</v>
          </cell>
          <cell r="R1675" t="str">
            <v>IMBABURA</v>
          </cell>
          <cell r="T1675" t="str">
            <v>TRAMACO</v>
          </cell>
          <cell r="U1675" t="str">
            <v>FLEXNETUIO_PROVINCIA</v>
          </cell>
          <cell r="V1675">
            <v>1</v>
          </cell>
          <cell r="W1675">
            <v>1</v>
          </cell>
          <cell r="X1675" t="str">
            <v>FLEXNET ECUADOR - MDELIVERY</v>
          </cell>
          <cell r="Y1675" t="str">
            <v>CALLE 28 DE JUNIO S/N Y GARCIA MORENO ENTRADA LLANO GRANDE</v>
          </cell>
        </row>
        <row r="1676">
          <cell r="A1676" t="str">
            <v>4760496</v>
          </cell>
          <cell r="B1676">
            <v>486269</v>
          </cell>
          <cell r="C1676" t="str">
            <v>4760496</v>
          </cell>
          <cell r="D1676" t="str">
            <v>MDELIVERY</v>
          </cell>
          <cell r="E1676" t="str">
            <v>DESPACHO</v>
          </cell>
          <cell r="F1676" t="str">
            <v>NORMAL</v>
          </cell>
          <cell r="G1676" t="str">
            <v>FT76858</v>
          </cell>
          <cell r="H1676">
            <v>44922</v>
          </cell>
          <cell r="I1676" t="str">
            <v>ENTREGADO</v>
          </cell>
          <cell r="J1676">
            <v>44923</v>
          </cell>
          <cell r="K1676" t="str">
            <v>LIDER TRAJANO CERNA PROANO</v>
          </cell>
          <cell r="L1676" t="str">
            <v>TUMBACO CALLE MANUELA DE GARAICOA  E7 253</v>
          </cell>
          <cell r="M1676" t="str">
            <v>0501974091</v>
          </cell>
          <cell r="N1676" t="str">
            <v>0979257221</v>
          </cell>
          <cell r="O1676" t="str">
            <v>0979257221</v>
          </cell>
          <cell r="P1676" t="str">
            <v>170902</v>
          </cell>
          <cell r="Q1676" t="str">
            <v>QUITO</v>
          </cell>
          <cell r="R1676" t="str">
            <v>PICHINCHA</v>
          </cell>
          <cell r="S1676" t="str">
            <v>TUMBACO</v>
          </cell>
          <cell r="T1676" t="str">
            <v>FLEXTRANS UIO</v>
          </cell>
          <cell r="U1676" t="str">
            <v>FLEXNETUIO_LOCAL</v>
          </cell>
          <cell r="V1676">
            <v>1</v>
          </cell>
          <cell r="W1676">
            <v>1</v>
          </cell>
          <cell r="X1676" t="str">
            <v>FLEXNET ECUADOR - MDELIVERY</v>
          </cell>
          <cell r="Y1676" t="str">
            <v>CALLE 28 DE JUNIO S/N Y GARCIA MORENO ENTRADA LLANO GRANDE</v>
          </cell>
        </row>
        <row r="1677">
          <cell r="A1677" t="str">
            <v>4761084</v>
          </cell>
          <cell r="B1677">
            <v>486270</v>
          </cell>
          <cell r="C1677" t="str">
            <v>4761084</v>
          </cell>
          <cell r="D1677" t="str">
            <v>MDELIVERY</v>
          </cell>
          <cell r="E1677" t="str">
            <v>DESPACHO</v>
          </cell>
          <cell r="F1677" t="str">
            <v>NORMAL</v>
          </cell>
          <cell r="G1677" t="str">
            <v>FT76865</v>
          </cell>
          <cell r="H1677">
            <v>44922</v>
          </cell>
          <cell r="I1677" t="str">
            <v>ENTREGADO</v>
          </cell>
          <cell r="J1677">
            <v>44923</v>
          </cell>
          <cell r="K1677" t="str">
            <v>TUPIZA SILVA MARIANO ALEXANDER</v>
          </cell>
          <cell r="L1677" t="str">
            <v>GUAMANI CALLE E7 MZ 3 S38 50  CALLE S38</v>
          </cell>
          <cell r="M1677" t="str">
            <v>1725615924</v>
          </cell>
          <cell r="N1677" t="str">
            <v>0987456315</v>
          </cell>
          <cell r="O1677" t="str">
            <v>0987456315</v>
          </cell>
          <cell r="P1677" t="str">
            <v>170703</v>
          </cell>
          <cell r="Q1677" t="str">
            <v>QUITO</v>
          </cell>
          <cell r="R1677" t="str">
            <v>PICHINCHA</v>
          </cell>
          <cell r="S1677" t="str">
            <v>QUITO</v>
          </cell>
          <cell r="T1677" t="str">
            <v>FLEXTRANS UIO</v>
          </cell>
          <cell r="U1677" t="str">
            <v>FLEXNETUIO_LOCAL</v>
          </cell>
          <cell r="V1677">
            <v>1</v>
          </cell>
          <cell r="W1677">
            <v>1</v>
          </cell>
          <cell r="X1677" t="str">
            <v>FLEXNET ECUADOR - MDELIVERY</v>
          </cell>
          <cell r="Y1677" t="str">
            <v>CALLE 28 DE JUNIO S/N Y GARCIA MORENO ENTRADA LLANO GRANDE</v>
          </cell>
        </row>
        <row r="1678">
          <cell r="A1678" t="str">
            <v>4761228</v>
          </cell>
          <cell r="B1678">
            <v>486271</v>
          </cell>
          <cell r="C1678" t="str">
            <v>4761228</v>
          </cell>
          <cell r="D1678" t="str">
            <v>MDELIVERY</v>
          </cell>
          <cell r="E1678" t="str">
            <v>DESPACHO</v>
          </cell>
          <cell r="F1678" t="str">
            <v>DERIVADO PICK UP</v>
          </cell>
          <cell r="G1678" t="str">
            <v>031080004761228</v>
          </cell>
          <cell r="H1678">
            <v>44922</v>
          </cell>
          <cell r="I1678" t="str">
            <v>ENTREGADO</v>
          </cell>
          <cell r="J1678">
            <v>44923</v>
          </cell>
          <cell r="K1678" t="str">
            <v>GALLEGOS SURIAGA DENNIS JAVIER</v>
          </cell>
          <cell r="L1678" t="str">
            <v>OFICINA TRAMACO IBARRA</v>
          </cell>
          <cell r="M1678" t="str">
            <v>1003766019</v>
          </cell>
          <cell r="N1678" t="str">
            <v>0990182625</v>
          </cell>
          <cell r="O1678" t="str">
            <v>0990182625</v>
          </cell>
          <cell r="P1678" t="str">
            <v>IBARRA</v>
          </cell>
          <cell r="Q1678" t="str">
            <v>IBARRA</v>
          </cell>
          <cell r="R1678" t="str">
            <v>IMBABURA</v>
          </cell>
          <cell r="T1678" t="str">
            <v>TRAMACO</v>
          </cell>
          <cell r="U1678" t="str">
            <v>FLEXNETUIO_PROVINCIA</v>
          </cell>
          <cell r="V1678">
            <v>1</v>
          </cell>
          <cell r="W1678">
            <v>1</v>
          </cell>
          <cell r="X1678" t="str">
            <v>FLEXNET ECUADOR - MDELIVERY</v>
          </cell>
          <cell r="Y1678" t="str">
            <v>CALLE 28 DE JUNIO S/N Y GARCIA MORENO ENTRADA LLANO GRANDE</v>
          </cell>
        </row>
        <row r="1679">
          <cell r="A1679" t="str">
            <v>4761475</v>
          </cell>
          <cell r="B1679">
            <v>486272</v>
          </cell>
          <cell r="C1679" t="str">
            <v>4761475</v>
          </cell>
          <cell r="D1679" t="str">
            <v>MDELIVERY</v>
          </cell>
          <cell r="E1679" t="str">
            <v>DESPACHO</v>
          </cell>
          <cell r="F1679" t="str">
            <v>NORMAL</v>
          </cell>
          <cell r="G1679" t="str">
            <v>031080004761475</v>
          </cell>
          <cell r="H1679">
            <v>44922</v>
          </cell>
          <cell r="I1679" t="str">
            <v>ENTREGADO</v>
          </cell>
          <cell r="J1679">
            <v>44923</v>
          </cell>
          <cell r="K1679" t="str">
            <v>COBENA LOOR ANA KAREN</v>
          </cell>
          <cell r="L1679" t="str">
            <v>COLON AV PORTOVIEJO  SN  Y 26 DE ENERO</v>
          </cell>
          <cell r="M1679" t="str">
            <v>1311458952</v>
          </cell>
          <cell r="N1679" t="str">
            <v>0986883666</v>
          </cell>
          <cell r="O1679" t="str">
            <v>0986883666</v>
          </cell>
          <cell r="P1679" t="str">
            <v>130106</v>
          </cell>
          <cell r="Q1679" t="str">
            <v>PORTOVIEJO</v>
          </cell>
          <cell r="R1679" t="str">
            <v>MANABI</v>
          </cell>
          <cell r="S1679" t="str">
            <v>PORTOVIEJO</v>
          </cell>
          <cell r="T1679" t="str">
            <v>TRAMACO</v>
          </cell>
          <cell r="U1679" t="str">
            <v>FLEXNETUIO_PROVINCIA</v>
          </cell>
          <cell r="V1679">
            <v>1</v>
          </cell>
          <cell r="W1679">
            <v>1</v>
          </cell>
          <cell r="X1679" t="str">
            <v>FLEXNET ECUADOR - MDELIVERY</v>
          </cell>
          <cell r="Y1679" t="str">
            <v>CALLE 28 DE JUNIO S/N Y GARCIA MORENO ENTRADA LLANO GRANDE</v>
          </cell>
        </row>
        <row r="1680">
          <cell r="A1680" t="str">
            <v>4762288</v>
          </cell>
          <cell r="B1680">
            <v>486273</v>
          </cell>
          <cell r="C1680" t="str">
            <v>4762288</v>
          </cell>
          <cell r="D1680" t="str">
            <v>MDELIVERY</v>
          </cell>
          <cell r="E1680" t="str">
            <v>DESPACHO</v>
          </cell>
          <cell r="F1680" t="str">
            <v>DERIVADO PICK UP</v>
          </cell>
          <cell r="G1680" t="str">
            <v>031080004762288</v>
          </cell>
          <cell r="H1680">
            <v>44922</v>
          </cell>
          <cell r="I1680" t="str">
            <v>ENTREGADO</v>
          </cell>
          <cell r="J1680">
            <v>44923</v>
          </cell>
          <cell r="K1680" t="str">
            <v>JUAN CARLOS QUISHPE CACERES</v>
          </cell>
          <cell r="L1680" t="str">
            <v>OFICINA TRAMACO QUITO QUITUMBE</v>
          </cell>
          <cell r="M1680" t="str">
            <v>1003900170</v>
          </cell>
          <cell r="N1680" t="str">
            <v>0983009555</v>
          </cell>
          <cell r="O1680" t="str">
            <v>0983009555</v>
          </cell>
          <cell r="P1680" t="str">
            <v>QUITO</v>
          </cell>
          <cell r="Q1680" t="str">
            <v>QUITO</v>
          </cell>
          <cell r="R1680" t="str">
            <v>PICHINCHA</v>
          </cell>
          <cell r="T1680" t="str">
            <v>TRAMACO</v>
          </cell>
          <cell r="U1680" t="str">
            <v>FLEXNETUIO_LOCAL</v>
          </cell>
          <cell r="V1680">
            <v>1</v>
          </cell>
          <cell r="W1680">
            <v>1</v>
          </cell>
          <cell r="X1680" t="str">
            <v>FLEXNET ECUADOR - MDELIVERY</v>
          </cell>
          <cell r="Y1680" t="str">
            <v>CALLE 28 DE JUNIO S/N Y GARCIA MORENO ENTRADA LLANO GRANDE</v>
          </cell>
        </row>
        <row r="1681">
          <cell r="A1681" t="str">
            <v>4762533</v>
          </cell>
          <cell r="B1681">
            <v>486274</v>
          </cell>
          <cell r="C1681" t="str">
            <v>4762533</v>
          </cell>
          <cell r="D1681" t="str">
            <v>MDELIVERY</v>
          </cell>
          <cell r="E1681" t="str">
            <v>DESPACHO</v>
          </cell>
          <cell r="F1681" t="str">
            <v>DERIVADO PICK UP</v>
          </cell>
          <cell r="G1681" t="str">
            <v>031080004762533</v>
          </cell>
          <cell r="H1681">
            <v>44922</v>
          </cell>
          <cell r="I1681" t="str">
            <v>ENTREGADO</v>
          </cell>
          <cell r="J1681">
            <v>44923</v>
          </cell>
          <cell r="K1681" t="str">
            <v>JHON JAIRO ESTRADA MOLINA</v>
          </cell>
          <cell r="L1681" t="str">
            <v>OFICINA TRAMACO PUNTO DE ATENCION SAN MARINO</v>
          </cell>
          <cell r="M1681" t="str">
            <v>1207640697</v>
          </cell>
          <cell r="N1681" t="str">
            <v>0998067390</v>
          </cell>
          <cell r="O1681" t="str">
            <v>0998067390</v>
          </cell>
          <cell r="P1681" t="str">
            <v>GUAYAQUIL</v>
          </cell>
          <cell r="Q1681" t="str">
            <v>GUAYAQUIL</v>
          </cell>
          <cell r="R1681" t="str">
            <v>GUAYAS</v>
          </cell>
          <cell r="T1681" t="str">
            <v>TRAMACO</v>
          </cell>
          <cell r="U1681" t="str">
            <v>FLEXNETUIO_GYE</v>
          </cell>
          <cell r="V1681">
            <v>1</v>
          </cell>
          <cell r="W1681">
            <v>1</v>
          </cell>
          <cell r="X1681" t="str">
            <v>FLEXNET ECUADOR - MDELIVERY</v>
          </cell>
          <cell r="Y1681" t="str">
            <v>CALLE 28 DE JUNIO S/N Y GARCIA MORENO ENTRADA LLANO GRANDE</v>
          </cell>
        </row>
        <row r="1682">
          <cell r="A1682" t="str">
            <v>4762699</v>
          </cell>
          <cell r="B1682">
            <v>486275</v>
          </cell>
          <cell r="C1682" t="str">
            <v>4762699</v>
          </cell>
          <cell r="D1682" t="str">
            <v>MDELIVERY</v>
          </cell>
          <cell r="E1682" t="str">
            <v>DESPACHO</v>
          </cell>
          <cell r="F1682" t="str">
            <v>DERIVADO PICK UP</v>
          </cell>
          <cell r="G1682" t="str">
            <v>031080004762699</v>
          </cell>
          <cell r="H1682">
            <v>44922</v>
          </cell>
          <cell r="I1682" t="str">
            <v>ENTREGADO</v>
          </cell>
          <cell r="J1682">
            <v>44923</v>
          </cell>
          <cell r="K1682" t="str">
            <v>JENNIFER ALEXANDRA CEDENO WILSONH Cedula: 0952404085</v>
          </cell>
          <cell r="L1682" t="str">
            <v>OFICINA TRAMACO PUNTO DE ATENCION SAN MARINO</v>
          </cell>
          <cell r="M1682" t="str">
            <v>0952404085</v>
          </cell>
          <cell r="N1682" t="str">
            <v>0960701955</v>
          </cell>
          <cell r="O1682" t="str">
            <v>0960701955</v>
          </cell>
          <cell r="P1682" t="str">
            <v>GUAYAQUIL</v>
          </cell>
          <cell r="Q1682" t="str">
            <v>GUAYAQUIL</v>
          </cell>
          <cell r="R1682" t="str">
            <v>GUAYAS</v>
          </cell>
          <cell r="T1682" t="str">
            <v>TRAMACO</v>
          </cell>
          <cell r="U1682" t="str">
            <v>FLEXNETUIO_GYE</v>
          </cell>
          <cell r="V1682">
            <v>1</v>
          </cell>
          <cell r="W1682">
            <v>1</v>
          </cell>
          <cell r="X1682" t="str">
            <v>FLEXNET ECUADOR - MDELIVERY</v>
          </cell>
          <cell r="Y1682" t="str">
            <v>CALLE 28 DE JUNIO S/N Y GARCIA MORENO ENTRADA LLANO GRANDE</v>
          </cell>
        </row>
        <row r="1683">
          <cell r="A1683" t="str">
            <v>4763462</v>
          </cell>
          <cell r="B1683">
            <v>486276</v>
          </cell>
          <cell r="C1683" t="str">
            <v>4763462</v>
          </cell>
          <cell r="D1683" t="str">
            <v>MDELIVERY</v>
          </cell>
          <cell r="E1683" t="str">
            <v>DESPACHO</v>
          </cell>
          <cell r="F1683" t="str">
            <v>DERIVADO PICK UP</v>
          </cell>
          <cell r="G1683" t="str">
            <v>031080004763462</v>
          </cell>
          <cell r="H1683">
            <v>44922</v>
          </cell>
          <cell r="I1683" t="str">
            <v>EN_TRANSITO</v>
          </cell>
          <cell r="J1683">
            <v>44922</v>
          </cell>
          <cell r="K1683" t="str">
            <v>EDISON GERMAN ALVARADO PAUCAR</v>
          </cell>
          <cell r="L1683" t="str">
            <v>OFICINA TRAMACO PORTETE</v>
          </cell>
          <cell r="M1683" t="str">
            <v>0602347825</v>
          </cell>
          <cell r="N1683" t="str">
            <v>0982979519</v>
          </cell>
          <cell r="O1683" t="str">
            <v>0982979519</v>
          </cell>
          <cell r="P1683" t="str">
            <v>GUAYAQUIL</v>
          </cell>
          <cell r="Q1683" t="str">
            <v>GUAYAQUIL</v>
          </cell>
          <cell r="R1683" t="str">
            <v>GUAYAS</v>
          </cell>
          <cell r="T1683" t="str">
            <v>TRAMACO</v>
          </cell>
          <cell r="U1683" t="str">
            <v>FLEXNETUIO_GYE</v>
          </cell>
          <cell r="V1683">
            <v>1</v>
          </cell>
          <cell r="W1683">
            <v>1</v>
          </cell>
          <cell r="X1683" t="str">
            <v>FLEXNET ECUADOR - MDELIVERY</v>
          </cell>
          <cell r="Y1683" t="str">
            <v>CALLE 28 DE JUNIO S/N Y GARCIA MORENO ENTRADA LLANO GRANDE</v>
          </cell>
        </row>
        <row r="1684">
          <cell r="A1684" t="str">
            <v>4763687</v>
          </cell>
          <cell r="B1684">
            <v>486277</v>
          </cell>
          <cell r="C1684" t="str">
            <v>4763687</v>
          </cell>
          <cell r="D1684" t="str">
            <v>MDELIVERY</v>
          </cell>
          <cell r="E1684" t="str">
            <v>DESPACHO</v>
          </cell>
          <cell r="F1684" t="str">
            <v>NORMAL</v>
          </cell>
          <cell r="G1684" t="str">
            <v>031080004763687</v>
          </cell>
          <cell r="H1684">
            <v>44922</v>
          </cell>
          <cell r="I1684" t="str">
            <v>ENTREGADO</v>
          </cell>
          <cell r="J1684">
            <v>44923</v>
          </cell>
          <cell r="K1684" t="str">
            <v>JAVIER EDUARDO MONTALVO CEVALLOS</v>
          </cell>
          <cell r="L1684" t="str">
            <v>LUIS TELLO  CALLE 13 DE ABRIL  SN  ENTRE VERGELES Y VERSALLES</v>
          </cell>
          <cell r="M1684" t="str">
            <v>0804304004</v>
          </cell>
          <cell r="N1684" t="str">
            <v>0979111182</v>
          </cell>
          <cell r="O1684" t="str">
            <v>0979111182</v>
          </cell>
          <cell r="P1684" t="str">
            <v>080117</v>
          </cell>
          <cell r="Q1684" t="str">
            <v>ESMERALDAS</v>
          </cell>
          <cell r="R1684" t="str">
            <v>ESMERALDAS</v>
          </cell>
          <cell r="S1684" t="str">
            <v>ESMERALDAS</v>
          </cell>
          <cell r="T1684" t="str">
            <v>TRAMACO</v>
          </cell>
          <cell r="U1684" t="str">
            <v>FLEXNETUIO_PROVINCIA</v>
          </cell>
          <cell r="V1684">
            <v>1</v>
          </cell>
          <cell r="W1684">
            <v>1</v>
          </cell>
          <cell r="X1684" t="str">
            <v>FLEXNET ECUADOR - MDELIVERY</v>
          </cell>
          <cell r="Y1684" t="str">
            <v>CALLE 28 DE JUNIO S/N Y GARCIA MORENO ENTRADA LLANO GRANDE</v>
          </cell>
        </row>
        <row r="1685">
          <cell r="A1685" t="str">
            <v>4763859</v>
          </cell>
          <cell r="B1685">
            <v>486278</v>
          </cell>
          <cell r="C1685" t="str">
            <v>4763859</v>
          </cell>
          <cell r="D1685" t="str">
            <v>MDELIVERY</v>
          </cell>
          <cell r="E1685" t="str">
            <v>DESPACHO</v>
          </cell>
          <cell r="F1685" t="str">
            <v>DERIVADO PICK UP</v>
          </cell>
          <cell r="G1685" t="str">
            <v>031080004763859</v>
          </cell>
          <cell r="H1685">
            <v>44922</v>
          </cell>
          <cell r="I1685" t="str">
            <v>EN_TRANSITO</v>
          </cell>
          <cell r="J1685">
            <v>44922</v>
          </cell>
          <cell r="K1685" t="str">
            <v>FRANCO MORALES EVELYN ODALIS</v>
          </cell>
          <cell r="L1685" t="str">
            <v>OFICINA TRAMACO LA LIBERTAD</v>
          </cell>
          <cell r="M1685" t="str">
            <v>2450096405</v>
          </cell>
          <cell r="N1685" t="str">
            <v>0995602591</v>
          </cell>
          <cell r="O1685" t="str">
            <v>0995602591</v>
          </cell>
          <cell r="P1685" t="str">
            <v>LA LIBERTAD</v>
          </cell>
          <cell r="Q1685" t="str">
            <v>LA LIBERTAD</v>
          </cell>
          <cell r="R1685" t="str">
            <v>SANTA ELENA</v>
          </cell>
          <cell r="T1685" t="str">
            <v>TRAMACO</v>
          </cell>
          <cell r="U1685" t="str">
            <v>FLEXNETUIO_PROVINCIA</v>
          </cell>
          <cell r="V1685">
            <v>1</v>
          </cell>
          <cell r="W1685">
            <v>1</v>
          </cell>
          <cell r="X1685" t="str">
            <v>FLEXNET ECUADOR - MDELIVERY</v>
          </cell>
          <cell r="Y1685" t="str">
            <v>CALLE 28 DE JUNIO S/N Y GARCIA MORENO ENTRADA LLANO GRANDE</v>
          </cell>
        </row>
        <row r="1686">
          <cell r="A1686" t="str">
            <v>4763881</v>
          </cell>
          <cell r="B1686">
            <v>486279</v>
          </cell>
          <cell r="C1686" t="str">
            <v>4763881</v>
          </cell>
          <cell r="D1686" t="str">
            <v>MDELIVERY</v>
          </cell>
          <cell r="E1686" t="str">
            <v>DESPACHO</v>
          </cell>
          <cell r="F1686" t="str">
            <v>NORMAL</v>
          </cell>
          <cell r="G1686" t="str">
            <v>031080004763881</v>
          </cell>
          <cell r="H1686">
            <v>44922</v>
          </cell>
          <cell r="I1686" t="str">
            <v>ENTREGADO</v>
          </cell>
          <cell r="J1686">
            <v>44923</v>
          </cell>
          <cell r="K1686" t="str">
            <v>MENDOZA BARBERAN RINA DE JESUS</v>
          </cell>
          <cell r="L1686" t="str">
            <v>MONTECRISTI CALLE B  SN  Y AV 4TA</v>
          </cell>
          <cell r="M1686" t="str">
            <v>1304471889</v>
          </cell>
          <cell r="N1686" t="str">
            <v>0987384120</v>
          </cell>
          <cell r="O1686" t="str">
            <v>0989532156</v>
          </cell>
          <cell r="P1686" t="str">
            <v>130219</v>
          </cell>
          <cell r="Q1686" t="str">
            <v>MONTECRISTI</v>
          </cell>
          <cell r="R1686" t="str">
            <v>MANABI</v>
          </cell>
          <cell r="S1686" t="str">
            <v>MONTECRISTI - EL CHORRILLO - LOS CORRALES</v>
          </cell>
          <cell r="T1686" t="str">
            <v>TRAMACO</v>
          </cell>
          <cell r="U1686" t="str">
            <v>FLEXNETUIO_PROVINCIA</v>
          </cell>
          <cell r="V1686">
            <v>1</v>
          </cell>
          <cell r="W1686">
            <v>1</v>
          </cell>
          <cell r="X1686" t="str">
            <v>FLEXNET ECUADOR - MDELIVERY</v>
          </cell>
          <cell r="Y1686" t="str">
            <v>CALLE 28 DE JUNIO S/N Y GARCIA MORENO ENTRADA LLANO GRANDE</v>
          </cell>
        </row>
        <row r="1687">
          <cell r="A1687" t="str">
            <v>4763894</v>
          </cell>
          <cell r="B1687">
            <v>486280</v>
          </cell>
          <cell r="C1687" t="str">
            <v>4763894</v>
          </cell>
          <cell r="D1687" t="str">
            <v>MDELIVERY</v>
          </cell>
          <cell r="E1687" t="str">
            <v>DESPACHO</v>
          </cell>
          <cell r="F1687" t="str">
            <v>NORMAL</v>
          </cell>
          <cell r="G1687" t="str">
            <v>031080004763894</v>
          </cell>
          <cell r="H1687">
            <v>44922</v>
          </cell>
          <cell r="I1687" t="str">
            <v>ENTREGADO</v>
          </cell>
          <cell r="J1687">
            <v>44923</v>
          </cell>
          <cell r="K1687" t="str">
            <v>MENDOZA BARBERAN RINA DE JESUS</v>
          </cell>
          <cell r="L1687" t="str">
            <v>MONTECRISTI CALLE B SN Y AV 4TA</v>
          </cell>
          <cell r="M1687" t="str">
            <v>1304471889</v>
          </cell>
          <cell r="N1687" t="str">
            <v>0987384120</v>
          </cell>
          <cell r="O1687" t="str">
            <v>0989532156</v>
          </cell>
          <cell r="P1687" t="str">
            <v>130219</v>
          </cell>
          <cell r="Q1687" t="str">
            <v>MONTECRISTI</v>
          </cell>
          <cell r="R1687" t="str">
            <v>MANABI</v>
          </cell>
          <cell r="S1687" t="str">
            <v>MONTECRISTI - EL CHORRILLO - LOS CORRALES</v>
          </cell>
          <cell r="T1687" t="str">
            <v>TRAMACO</v>
          </cell>
          <cell r="U1687" t="str">
            <v>FLEXNETUIO_PROVINCIA</v>
          </cell>
          <cell r="V1687">
            <v>1</v>
          </cell>
          <cell r="W1687">
            <v>1</v>
          </cell>
          <cell r="X1687" t="str">
            <v>FLEXNET ECUADOR - MDELIVERY</v>
          </cell>
          <cell r="Y1687" t="str">
            <v>CALLE 28 DE JUNIO S/N Y GARCIA MORENO ENTRADA LLANO GRANDE</v>
          </cell>
        </row>
        <row r="1688">
          <cell r="A1688" t="str">
            <v>4764259</v>
          </cell>
          <cell r="B1688">
            <v>486281</v>
          </cell>
          <cell r="C1688" t="str">
            <v>4764259</v>
          </cell>
          <cell r="D1688" t="str">
            <v>MDELIVERY</v>
          </cell>
          <cell r="E1688" t="str">
            <v>DESPACHO</v>
          </cell>
          <cell r="F1688" t="str">
            <v>NORMAL</v>
          </cell>
          <cell r="G1688" t="str">
            <v>TF90763</v>
          </cell>
          <cell r="H1688">
            <v>44922</v>
          </cell>
          <cell r="I1688" t="str">
            <v>ENTREGADO</v>
          </cell>
          <cell r="J1688">
            <v>44923</v>
          </cell>
          <cell r="K1688" t="str">
            <v>YANEZ VACA HEYDI SOLANGE</v>
          </cell>
          <cell r="L1688" t="str">
            <v>XIMENA URB GIRASOLES  MZ 116 VILLA 13  AV RODRIGUEZ BONIN</v>
          </cell>
          <cell r="M1688" t="str">
            <v>0940627763</v>
          </cell>
          <cell r="N1688" t="str">
            <v>0991385472</v>
          </cell>
          <cell r="O1688" t="str">
            <v>0991385472</v>
          </cell>
          <cell r="P1688" t="str">
            <v>090603</v>
          </cell>
          <cell r="Q1688" t="str">
            <v>GUAYAQUIL</v>
          </cell>
          <cell r="R1688" t="str">
            <v>GUAYAS</v>
          </cell>
          <cell r="S1688" t="str">
            <v>GUAYAQUIL</v>
          </cell>
          <cell r="T1688" t="str">
            <v>ITSACOURIER</v>
          </cell>
          <cell r="U1688" t="str">
            <v>FLEXNETUIO_GYE</v>
          </cell>
          <cell r="V1688">
            <v>1</v>
          </cell>
          <cell r="W1688">
            <v>1</v>
          </cell>
          <cell r="X1688" t="str">
            <v>FLEXNET ECUADOR - MDELIVERY</v>
          </cell>
          <cell r="Y1688" t="str">
            <v>CALLE 28 DE JUNIO S/N Y GARCIA MORENO ENTRADA LLANO GRANDE</v>
          </cell>
        </row>
        <row r="1689">
          <cell r="A1689" t="str">
            <v>4764397</v>
          </cell>
          <cell r="B1689">
            <v>486282</v>
          </cell>
          <cell r="C1689" t="str">
            <v>4764397</v>
          </cell>
          <cell r="D1689" t="str">
            <v>MDELIVERY</v>
          </cell>
          <cell r="E1689" t="str">
            <v>DESPACHO</v>
          </cell>
          <cell r="F1689" t="str">
            <v>NORMAL</v>
          </cell>
          <cell r="G1689" t="str">
            <v>031080004764397</v>
          </cell>
          <cell r="H1689">
            <v>44922</v>
          </cell>
          <cell r="I1689" t="str">
            <v>ENTREGADO</v>
          </cell>
          <cell r="J1689">
            <v>44923</v>
          </cell>
          <cell r="K1689" t="str">
            <v>APOLO ROLAN CASTRO ARROBA</v>
          </cell>
          <cell r="L1689" t="str">
            <v>SANTA ROSA    CALLE GARCIA MORENO  SN ELOY ALFARO</v>
          </cell>
          <cell r="M1689" t="str">
            <v>1802332583</v>
          </cell>
          <cell r="N1689" t="str">
            <v>0983518819</v>
          </cell>
          <cell r="O1689" t="str">
            <v/>
          </cell>
          <cell r="P1689" t="str">
            <v>180212</v>
          </cell>
          <cell r="Q1689" t="str">
            <v>AMBATO</v>
          </cell>
          <cell r="R1689" t="str">
            <v>TUNGURAHUA</v>
          </cell>
          <cell r="S1689" t="str">
            <v>SANTA ROSA</v>
          </cell>
          <cell r="T1689" t="str">
            <v>TRAMACO</v>
          </cell>
          <cell r="U1689" t="str">
            <v>FLEXNETUIO_PROVINCIA</v>
          </cell>
          <cell r="V1689">
            <v>1</v>
          </cell>
          <cell r="W1689">
            <v>1</v>
          </cell>
          <cell r="X1689" t="str">
            <v>FLEXNET ECUADOR - MDELIVERY</v>
          </cell>
          <cell r="Y1689" t="str">
            <v>CALLE 28 DE JUNIO S/N Y GARCIA MORENO ENTRADA LLANO GRANDE</v>
          </cell>
        </row>
        <row r="1690">
          <cell r="A1690" t="str">
            <v>4764408</v>
          </cell>
          <cell r="B1690">
            <v>486283</v>
          </cell>
          <cell r="C1690" t="str">
            <v>4764408</v>
          </cell>
          <cell r="D1690" t="str">
            <v>MDELIVERY</v>
          </cell>
          <cell r="E1690" t="str">
            <v>DESPACHO</v>
          </cell>
          <cell r="F1690" t="str">
            <v>NORMAL</v>
          </cell>
          <cell r="G1690" t="str">
            <v>TF90805</v>
          </cell>
          <cell r="H1690">
            <v>44922</v>
          </cell>
          <cell r="I1690" t="str">
            <v>ENTREGADO</v>
          </cell>
          <cell r="J1690">
            <v>44923</v>
          </cell>
          <cell r="K1690" t="str">
            <v>VICTOR ESTALIN CAGUA CEDILLO</v>
          </cell>
          <cell r="L1690" t="str">
            <v>BOLIVAR CALLE CAPITAN NAJERA SN CALLE PIO MONTUFAR</v>
          </cell>
          <cell r="M1690" t="str">
            <v>0927592410</v>
          </cell>
          <cell r="N1690" t="str">
            <v>0997172552</v>
          </cell>
          <cell r="O1690" t="str">
            <v>0997172552</v>
          </cell>
          <cell r="P1690" t="str">
            <v>090308</v>
          </cell>
          <cell r="Q1690" t="str">
            <v>GUAYAQUIL</v>
          </cell>
          <cell r="R1690" t="str">
            <v>GUAYAS</v>
          </cell>
          <cell r="S1690" t="str">
            <v>GUAYAQUIL</v>
          </cell>
          <cell r="T1690" t="str">
            <v>ITSACOURIER</v>
          </cell>
          <cell r="U1690" t="str">
            <v>FLEXNETUIO_GYE</v>
          </cell>
          <cell r="V1690">
            <v>1</v>
          </cell>
          <cell r="W1690">
            <v>1</v>
          </cell>
          <cell r="X1690" t="str">
            <v>FLEXNET ECUADOR - MDELIVERY</v>
          </cell>
          <cell r="Y1690" t="str">
            <v>CALLE 28 DE JUNIO S/N Y GARCIA MORENO ENTRADA LLANO GRANDE</v>
          </cell>
        </row>
        <row r="1691">
          <cell r="A1691" t="str">
            <v>4764473</v>
          </cell>
          <cell r="B1691">
            <v>486284</v>
          </cell>
          <cell r="C1691" t="str">
            <v>4764473</v>
          </cell>
          <cell r="D1691" t="str">
            <v>MDELIVERY</v>
          </cell>
          <cell r="E1691" t="str">
            <v>DESPACHO</v>
          </cell>
          <cell r="F1691" t="str">
            <v>NORMAL</v>
          </cell>
          <cell r="G1691" t="str">
            <v>FT76847</v>
          </cell>
          <cell r="H1691">
            <v>44922</v>
          </cell>
          <cell r="I1691" t="str">
            <v>ENTREGADO</v>
          </cell>
          <cell r="J1691">
            <v>44923</v>
          </cell>
          <cell r="K1691" t="str">
            <v>ANTONIO CARPINELLI .</v>
          </cell>
          <cell r="L1691" t="str">
            <v>ALANGASI     AV ANTONIO JOSE DE SUCRE  CASA S2  09 CALLE  ITALIA</v>
          </cell>
          <cell r="M1691" t="str">
            <v>1758296816</v>
          </cell>
          <cell r="N1691" t="str">
            <v>0994159113</v>
          </cell>
          <cell r="O1691" t="str">
            <v>0994159113</v>
          </cell>
          <cell r="P1691" t="str">
            <v>170808</v>
          </cell>
          <cell r="Q1691" t="str">
            <v>QUITO</v>
          </cell>
          <cell r="R1691" t="str">
            <v>PICHINCHA</v>
          </cell>
          <cell r="S1691" t="str">
            <v>ALANGASI</v>
          </cell>
          <cell r="T1691" t="str">
            <v>FLEXTRANS UIO</v>
          </cell>
          <cell r="U1691" t="str">
            <v>FLEXNETUIO_LOCAL</v>
          </cell>
          <cell r="V1691">
            <v>1</v>
          </cell>
          <cell r="W1691">
            <v>1</v>
          </cell>
          <cell r="X1691" t="str">
            <v>FLEXNET ECUADOR - MDELIVERY</v>
          </cell>
          <cell r="Y1691" t="str">
            <v>CALLE 28 DE JUNIO S/N Y GARCIA MORENO ENTRADA LLANO GRANDE</v>
          </cell>
        </row>
        <row r="1692">
          <cell r="A1692" t="str">
            <v>4764497</v>
          </cell>
          <cell r="B1692">
            <v>486285</v>
          </cell>
          <cell r="C1692" t="str">
            <v>4764497</v>
          </cell>
          <cell r="D1692" t="str">
            <v>MDELIVERY</v>
          </cell>
          <cell r="E1692" t="str">
            <v>DESPACHO</v>
          </cell>
          <cell r="F1692" t="str">
            <v>NORMAL</v>
          </cell>
          <cell r="G1692" t="str">
            <v>FTS45313</v>
          </cell>
          <cell r="H1692">
            <v>44922</v>
          </cell>
          <cell r="I1692" t="str">
            <v>ENTREGADO</v>
          </cell>
          <cell r="J1692">
            <v>44922</v>
          </cell>
          <cell r="K1692" t="str">
            <v>IRMA JANETH BURGOS POZO</v>
          </cell>
          <cell r="L1692" t="str">
            <v>CHIMBACALLE CALLE GUARE S7 97 AV BOBONAZA</v>
          </cell>
          <cell r="M1692" t="str">
            <v>1002280236</v>
          </cell>
          <cell r="N1692" t="str">
            <v>0998126117</v>
          </cell>
          <cell r="O1692" t="str">
            <v>0998126117</v>
          </cell>
          <cell r="P1692" t="str">
            <v>170603</v>
          </cell>
          <cell r="Q1692" t="str">
            <v>QUITO</v>
          </cell>
          <cell r="R1692" t="str">
            <v>PICHINCHA</v>
          </cell>
          <cell r="S1692" t="str">
            <v>QUITO</v>
          </cell>
          <cell r="T1692" t="str">
            <v>TRANSERVISS</v>
          </cell>
          <cell r="U1692" t="str">
            <v>FLEXNETUIO_LOCAL</v>
          </cell>
          <cell r="V1692">
            <v>1</v>
          </cell>
          <cell r="W1692">
            <v>1</v>
          </cell>
          <cell r="X1692" t="str">
            <v>FLEXNET ECUADOR - MDELIVERY</v>
          </cell>
          <cell r="Y1692" t="str">
            <v>CALLE 28 DE JUNIO S/N Y GARCIA MORENO ENTRADA LLANO GRANDE</v>
          </cell>
        </row>
        <row r="1693">
          <cell r="A1693" t="str">
            <v>4764589</v>
          </cell>
          <cell r="B1693">
            <v>486286</v>
          </cell>
          <cell r="C1693" t="str">
            <v>4764589</v>
          </cell>
          <cell r="D1693" t="str">
            <v>MDELIVERY</v>
          </cell>
          <cell r="E1693" t="str">
            <v>DESPACHO</v>
          </cell>
          <cell r="F1693" t="str">
            <v>NORMAL</v>
          </cell>
          <cell r="G1693" t="str">
            <v>FT76861</v>
          </cell>
          <cell r="H1693">
            <v>44922</v>
          </cell>
          <cell r="I1693" t="str">
            <v>DEVOLUCION_EN_PROCESO</v>
          </cell>
          <cell r="J1693">
            <v>44923</v>
          </cell>
          <cell r="K1693" t="str">
            <v>YTALO JOSE RICCIARDI JIMENEZ</v>
          </cell>
          <cell r="L1693" t="str">
            <v>JIPIJAPA CALLE DE LAS GUINDAS  124 CALLE JULIO ARELLANO</v>
          </cell>
          <cell r="M1693" t="str">
            <v>1759341793</v>
          </cell>
          <cell r="N1693" t="str">
            <v>0995353274</v>
          </cell>
          <cell r="O1693" t="str">
            <v/>
          </cell>
          <cell r="P1693" t="str">
            <v>170503</v>
          </cell>
          <cell r="Q1693" t="str">
            <v>QUITO</v>
          </cell>
          <cell r="R1693" t="str">
            <v>PICHINCHA</v>
          </cell>
          <cell r="S1693" t="str">
            <v>QUITO</v>
          </cell>
          <cell r="T1693" t="str">
            <v>ITSACOURIER</v>
          </cell>
          <cell r="U1693" t="str">
            <v>FLEXNETUIO_LOCAL</v>
          </cell>
          <cell r="V1693">
            <v>1</v>
          </cell>
          <cell r="W1693">
            <v>1</v>
          </cell>
          <cell r="X1693" t="str">
            <v>FLEXNET ECUADOR - MDELIVERY</v>
          </cell>
          <cell r="Y1693" t="str">
            <v>CALLE 28 DE JUNIO S/N Y GARCIA MORENO ENTRADA LLANO GRANDE</v>
          </cell>
        </row>
        <row r="1694">
          <cell r="A1694" t="str">
            <v>4764600</v>
          </cell>
          <cell r="B1694">
            <v>486287</v>
          </cell>
          <cell r="C1694" t="str">
            <v>4764600</v>
          </cell>
          <cell r="D1694" t="str">
            <v>MDELIVERY</v>
          </cell>
          <cell r="E1694" t="str">
            <v>DESPACHO</v>
          </cell>
          <cell r="F1694" t="str">
            <v>NORMAL</v>
          </cell>
          <cell r="G1694" t="str">
            <v>FT76871</v>
          </cell>
          <cell r="H1694">
            <v>44922</v>
          </cell>
          <cell r="I1694" t="str">
            <v>ENTREGADO</v>
          </cell>
          <cell r="J1694">
            <v>44923</v>
          </cell>
          <cell r="K1694" t="str">
            <v>GONZALO EDUARDO MENDOZA DEL CASTILLO</v>
          </cell>
          <cell r="L1694" t="str">
            <v>CONOCOTO PASAJE ALMEIDA  N2 22  Y CALLE ABDON CALDERON</v>
          </cell>
          <cell r="M1694" t="str">
            <v>1717496143</v>
          </cell>
          <cell r="N1694" t="str">
            <v>0958843372</v>
          </cell>
          <cell r="O1694" t="str">
            <v>0958843372</v>
          </cell>
          <cell r="P1694" t="str">
            <v>170801</v>
          </cell>
          <cell r="Q1694" t="str">
            <v>QUITO</v>
          </cell>
          <cell r="R1694" t="str">
            <v>PICHINCHA</v>
          </cell>
          <cell r="S1694" t="str">
            <v>CONOCOTO</v>
          </cell>
          <cell r="T1694" t="str">
            <v>FLEXTRANS UIO</v>
          </cell>
          <cell r="U1694" t="str">
            <v>FLEXNETUIO_LOCAL</v>
          </cell>
          <cell r="V1694">
            <v>1</v>
          </cell>
          <cell r="W1694">
            <v>1</v>
          </cell>
          <cell r="X1694" t="str">
            <v>FLEXNET ECUADOR - MDELIVERY</v>
          </cell>
          <cell r="Y1694" t="str">
            <v>CALLE 28 DE JUNIO S/N Y GARCIA MORENO ENTRADA LLANO GRANDE</v>
          </cell>
        </row>
        <row r="1695">
          <cell r="A1695" t="str">
            <v>4764687</v>
          </cell>
          <cell r="B1695">
            <v>486288</v>
          </cell>
          <cell r="C1695" t="str">
            <v>4764687</v>
          </cell>
          <cell r="D1695" t="str">
            <v>MDELIVERY</v>
          </cell>
          <cell r="E1695" t="str">
            <v>DESPACHO</v>
          </cell>
          <cell r="F1695" t="str">
            <v>NORMAL</v>
          </cell>
          <cell r="G1695" t="str">
            <v>TF90745</v>
          </cell>
          <cell r="H1695">
            <v>44922</v>
          </cell>
          <cell r="I1695" t="str">
            <v>ENTREGADO</v>
          </cell>
          <cell r="J1695">
            <v>44923</v>
          </cell>
          <cell r="K1695" t="str">
            <v>JORGE LUIS CORZO ZHUNE</v>
          </cell>
          <cell r="L1695" t="str">
            <v>9 DE OCTUBRE CALLE RIOBAMBA  126 CALLE JULIAN CORONEL</v>
          </cell>
          <cell r="M1695" t="str">
            <v>0920578481</v>
          </cell>
          <cell r="N1695" t="str">
            <v>0992907671</v>
          </cell>
          <cell r="O1695" t="str">
            <v/>
          </cell>
          <cell r="P1695" t="str">
            <v>090306</v>
          </cell>
          <cell r="Q1695" t="str">
            <v>GUAYAQUIL</v>
          </cell>
          <cell r="R1695" t="str">
            <v>GUAYAS</v>
          </cell>
          <cell r="S1695" t="str">
            <v>GUAYAQUIL</v>
          </cell>
          <cell r="T1695" t="str">
            <v>ITSACOURIER</v>
          </cell>
          <cell r="U1695" t="str">
            <v>FLEXNETUIO_GYE</v>
          </cell>
          <cell r="V1695">
            <v>1</v>
          </cell>
          <cell r="W1695">
            <v>1</v>
          </cell>
          <cell r="X1695" t="str">
            <v>FLEXNET ECUADOR - MDELIVERY</v>
          </cell>
          <cell r="Y1695" t="str">
            <v>CALLE 28 DE JUNIO S/N Y GARCIA MORENO ENTRADA LLANO GRANDE</v>
          </cell>
        </row>
        <row r="1696">
          <cell r="A1696" t="str">
            <v>4764691</v>
          </cell>
          <cell r="B1696">
            <v>486289</v>
          </cell>
          <cell r="C1696" t="str">
            <v>4764691</v>
          </cell>
          <cell r="D1696" t="str">
            <v>MDELIVERY</v>
          </cell>
          <cell r="E1696" t="str">
            <v>DESPACHO</v>
          </cell>
          <cell r="F1696" t="str">
            <v>NORMAL</v>
          </cell>
          <cell r="G1696" t="str">
            <v>FT76840</v>
          </cell>
          <cell r="H1696">
            <v>44922</v>
          </cell>
          <cell r="I1696" t="str">
            <v>HABILITADO_RUTEO</v>
          </cell>
          <cell r="J1696">
            <v>44923</v>
          </cell>
          <cell r="K1696" t="str">
            <v>VICTORIA FERNANDA OROZCO SALAS</v>
          </cell>
          <cell r="L1696" t="str">
            <v>SAN BARTOLO  AV TNTE HUGO ORTIZ  S13 254  Y DIEGO VACA DE LA VEGA</v>
          </cell>
          <cell r="M1696" t="str">
            <v>1722164066</v>
          </cell>
          <cell r="N1696" t="str">
            <v>0995962178</v>
          </cell>
          <cell r="O1696" t="str">
            <v>0995962178</v>
          </cell>
          <cell r="P1696" t="str">
            <v>170601</v>
          </cell>
          <cell r="Q1696" t="str">
            <v>QUITO</v>
          </cell>
          <cell r="R1696" t="str">
            <v>PICHINCHA</v>
          </cell>
          <cell r="S1696" t="str">
            <v>QUITO</v>
          </cell>
          <cell r="T1696" t="str">
            <v>ITSACOURIER</v>
          </cell>
          <cell r="U1696" t="str">
            <v>FLEXNETUIO_LOCAL</v>
          </cell>
          <cell r="V1696">
            <v>1</v>
          </cell>
          <cell r="W1696">
            <v>1</v>
          </cell>
          <cell r="X1696" t="str">
            <v>FLEXNET ECUADOR - MDELIVERY</v>
          </cell>
          <cell r="Y1696" t="str">
            <v>CALLE 28 DE JUNIO S/N Y GARCIA MORENO ENTRADA LLANO GRANDE</v>
          </cell>
        </row>
        <row r="1697">
          <cell r="A1697" t="str">
            <v>4764695</v>
          </cell>
          <cell r="B1697">
            <v>486290</v>
          </cell>
          <cell r="C1697" t="str">
            <v>4764695</v>
          </cell>
          <cell r="D1697" t="str">
            <v>MDELIVERY</v>
          </cell>
          <cell r="E1697" t="str">
            <v>DESPACHO</v>
          </cell>
          <cell r="F1697" t="str">
            <v>DERIVADO PICK UP</v>
          </cell>
          <cell r="G1697" t="str">
            <v>031080004764695</v>
          </cell>
          <cell r="H1697">
            <v>44922</v>
          </cell>
          <cell r="I1697" t="str">
            <v>INCIDENCIA</v>
          </cell>
          <cell r="J1697">
            <v>44923</v>
          </cell>
          <cell r="K1697" t="str">
            <v>JIMMY ROBERTO QUINTEROS TOBAR</v>
          </cell>
          <cell r="L1697" t="str">
            <v>OFICINA TRAMACO QUITO ATAHUALPA</v>
          </cell>
          <cell r="M1697" t="str">
            <v>1003144167</v>
          </cell>
          <cell r="N1697" t="str">
            <v>0987064132</v>
          </cell>
          <cell r="O1697" t="str">
            <v>0987064132</v>
          </cell>
          <cell r="P1697" t="str">
            <v>QUITO</v>
          </cell>
          <cell r="Q1697" t="str">
            <v>QUITO</v>
          </cell>
          <cell r="R1697" t="str">
            <v>PICHINCHA</v>
          </cell>
          <cell r="T1697" t="str">
            <v>TRAMACO</v>
          </cell>
          <cell r="U1697" t="str">
            <v>FLEXNETUIO_LOCAL</v>
          </cell>
          <cell r="V1697">
            <v>1</v>
          </cell>
          <cell r="W1697">
            <v>1</v>
          </cell>
          <cell r="X1697" t="str">
            <v>FLEXNET ECUADOR - MDELIVERY</v>
          </cell>
          <cell r="Y1697" t="str">
            <v>CALLE 28 DE JUNIO S/N Y GARCIA MORENO ENTRADA LLANO GRANDE</v>
          </cell>
        </row>
        <row r="1698">
          <cell r="A1698" t="str">
            <v>4764741</v>
          </cell>
          <cell r="B1698">
            <v>486291</v>
          </cell>
          <cell r="C1698" t="str">
            <v>4764741</v>
          </cell>
          <cell r="D1698" t="str">
            <v>MDELIVERY</v>
          </cell>
          <cell r="E1698" t="str">
            <v>DESPACHO</v>
          </cell>
          <cell r="F1698" t="str">
            <v>DERIVADO PICK UP</v>
          </cell>
          <cell r="G1698" t="str">
            <v>031080004764741</v>
          </cell>
          <cell r="H1698">
            <v>44922</v>
          </cell>
          <cell r="I1698" t="str">
            <v>ENTREGADO</v>
          </cell>
          <cell r="J1698">
            <v>44923</v>
          </cell>
          <cell r="K1698" t="str">
            <v>EDWIN VINICIO QUEZADA MOROCHO</v>
          </cell>
          <cell r="L1698" t="str">
            <v>OFICINA TRAMACO QUITO QUITUMBE</v>
          </cell>
          <cell r="M1698" t="str">
            <v>1715830699</v>
          </cell>
          <cell r="N1698" t="str">
            <v>0968777307</v>
          </cell>
          <cell r="O1698" t="str">
            <v>0968777307</v>
          </cell>
          <cell r="P1698" t="str">
            <v>QUITO</v>
          </cell>
          <cell r="Q1698" t="str">
            <v>QUITO</v>
          </cell>
          <cell r="R1698" t="str">
            <v>PICHINCHA</v>
          </cell>
          <cell r="T1698" t="str">
            <v>TRAMACO</v>
          </cell>
          <cell r="U1698" t="str">
            <v>FLEXNETUIO_LOCAL</v>
          </cell>
          <cell r="V1698">
            <v>1</v>
          </cell>
          <cell r="W1698">
            <v>1</v>
          </cell>
          <cell r="X1698" t="str">
            <v>FLEXNET ECUADOR - MDELIVERY</v>
          </cell>
          <cell r="Y1698" t="str">
            <v>CALLE 28 DE JUNIO S/N Y GARCIA MORENO ENTRADA LLANO GRANDE</v>
          </cell>
        </row>
        <row r="1699">
          <cell r="A1699" t="str">
            <v>4764755</v>
          </cell>
          <cell r="B1699">
            <v>486292</v>
          </cell>
          <cell r="C1699" t="str">
            <v>4764755</v>
          </cell>
          <cell r="D1699" t="str">
            <v>MDELIVERY</v>
          </cell>
          <cell r="E1699" t="str">
            <v>DESPACHO</v>
          </cell>
          <cell r="F1699" t="str">
            <v>NORMAL</v>
          </cell>
          <cell r="G1699" t="str">
            <v>031080004764755</v>
          </cell>
          <cell r="H1699">
            <v>44922</v>
          </cell>
          <cell r="I1699" t="str">
            <v>EN_TRANSITO</v>
          </cell>
          <cell r="J1699">
            <v>44922</v>
          </cell>
          <cell r="K1699" t="str">
            <v>ALAVA ZAMBRANO VIVIANA JOSEFINA</v>
          </cell>
          <cell r="L1699" t="str">
            <v>BOMBOLI   CALLE DE LAS MERCEDES  SN  CALLE 18</v>
          </cell>
          <cell r="M1699" t="str">
            <v>0704750371</v>
          </cell>
          <cell r="N1699" t="str">
            <v>0998955058</v>
          </cell>
          <cell r="O1699" t="str">
            <v>0998955058</v>
          </cell>
          <cell r="P1699" t="str">
            <v>230205</v>
          </cell>
          <cell r="Q1699" t="str">
            <v>SANTO DOMINGO</v>
          </cell>
          <cell r="R1699" t="str">
            <v>SANTO DOMINGO DE LOS TSACHILAS</v>
          </cell>
          <cell r="S1699" t="str">
            <v>SANTO DOMINGO DE LOS COLORADOS</v>
          </cell>
          <cell r="T1699" t="str">
            <v>TRAMACO</v>
          </cell>
          <cell r="U1699" t="str">
            <v>FLEXNETUIO_PROVINCIA</v>
          </cell>
          <cell r="V1699">
            <v>1</v>
          </cell>
          <cell r="W1699">
            <v>1</v>
          </cell>
          <cell r="X1699" t="str">
            <v>FLEXNET ECUADOR - MDELIVERY</v>
          </cell>
          <cell r="Y1699" t="str">
            <v>CALLE 28 DE JUNIO S/N Y GARCIA MORENO ENTRADA LLANO GRANDE</v>
          </cell>
        </row>
        <row r="1700">
          <cell r="A1700" t="str">
            <v>4764777</v>
          </cell>
          <cell r="B1700">
            <v>486293</v>
          </cell>
          <cell r="C1700" t="str">
            <v>4764777</v>
          </cell>
          <cell r="D1700" t="str">
            <v>MDELIVERY</v>
          </cell>
          <cell r="E1700" t="str">
            <v>DESPACHO</v>
          </cell>
          <cell r="F1700" t="str">
            <v>NORMAL</v>
          </cell>
          <cell r="G1700" t="str">
            <v>031080004764777</v>
          </cell>
          <cell r="H1700">
            <v>44922</v>
          </cell>
          <cell r="I1700" t="str">
            <v>ENTREGADO</v>
          </cell>
          <cell r="J1700">
            <v>44923</v>
          </cell>
          <cell r="K1700" t="str">
            <v>CARRERA SEVILLA DANIELA MICHELLE</v>
          </cell>
          <cell r="L1700" t="str">
            <v>SAGRARIO CALLE PASQUEL MONGE  SN  Y LUIS FELIPE BORJA</v>
          </cell>
          <cell r="M1700" t="str">
            <v>1003057286</v>
          </cell>
          <cell r="N1700" t="str">
            <v>0997111337</v>
          </cell>
          <cell r="O1700" t="str">
            <v>0997111337</v>
          </cell>
          <cell r="P1700" t="str">
            <v>100104</v>
          </cell>
          <cell r="Q1700" t="str">
            <v>IBARRA</v>
          </cell>
          <cell r="R1700" t="str">
            <v>IMBABURA</v>
          </cell>
          <cell r="S1700" t="str">
            <v>SAN MIGUEL DE IBARRA</v>
          </cell>
          <cell r="T1700" t="str">
            <v>TRAMACO</v>
          </cell>
          <cell r="U1700" t="str">
            <v>FLEXNETUIO_PROVINCIA</v>
          </cell>
          <cell r="V1700">
            <v>1</v>
          </cell>
          <cell r="W1700">
            <v>1</v>
          </cell>
          <cell r="X1700" t="str">
            <v>FLEXNET ECUADOR - MDELIVERY</v>
          </cell>
          <cell r="Y1700" t="str">
            <v>CALLE 28 DE JUNIO S/N Y GARCIA MORENO ENTRADA LLANO GRANDE</v>
          </cell>
        </row>
        <row r="1701">
          <cell r="A1701" t="str">
            <v>4764779</v>
          </cell>
          <cell r="B1701">
            <v>486294</v>
          </cell>
          <cell r="C1701" t="str">
            <v>4764779</v>
          </cell>
          <cell r="D1701" t="str">
            <v>MDELIVERY</v>
          </cell>
          <cell r="E1701" t="str">
            <v>DESPACHO</v>
          </cell>
          <cell r="F1701" t="str">
            <v>NORMAL</v>
          </cell>
          <cell r="G1701" t="str">
            <v>TF90762</v>
          </cell>
          <cell r="H1701">
            <v>44922</v>
          </cell>
          <cell r="I1701" t="str">
            <v>ENTREGADO</v>
          </cell>
          <cell r="J1701">
            <v>44923</v>
          </cell>
          <cell r="K1701" t="str">
            <v>RONALD RICHARD GARCIA SIMBALA</v>
          </cell>
          <cell r="L1701" t="str">
            <v>XIMENA   AV 25 DE JULIO  BLOQUE 6  APARTAMENTO 202 AV LOS ESTEROS</v>
          </cell>
          <cell r="M1701" t="str">
            <v>0923047021</v>
          </cell>
          <cell r="N1701" t="str">
            <v>0979228752</v>
          </cell>
          <cell r="O1701" t="str">
            <v>0979228752</v>
          </cell>
          <cell r="P1701" t="str">
            <v>090204</v>
          </cell>
          <cell r="Q1701" t="str">
            <v>GUAYAQUIL</v>
          </cell>
          <cell r="R1701" t="str">
            <v>GUAYAS</v>
          </cell>
          <cell r="S1701" t="str">
            <v>GUAYAQUIL</v>
          </cell>
          <cell r="T1701" t="str">
            <v>ITSACOURIER</v>
          </cell>
          <cell r="U1701" t="str">
            <v>FLEXNETUIO_GYE</v>
          </cell>
          <cell r="V1701">
            <v>1</v>
          </cell>
          <cell r="W1701">
            <v>1</v>
          </cell>
          <cell r="X1701" t="str">
            <v>FLEXNET ECUADOR - MDELIVERY</v>
          </cell>
          <cell r="Y1701" t="str">
            <v>CALLE 28 DE JUNIO S/N Y GARCIA MORENO ENTRADA LLANO GRANDE</v>
          </cell>
        </row>
        <row r="1702">
          <cell r="A1702" t="str">
            <v>4764836</v>
          </cell>
          <cell r="B1702">
            <v>486295</v>
          </cell>
          <cell r="C1702" t="str">
            <v>4764836</v>
          </cell>
          <cell r="D1702" t="str">
            <v>MDELIVERY</v>
          </cell>
          <cell r="E1702" t="str">
            <v>DESPACHO</v>
          </cell>
          <cell r="F1702" t="str">
            <v>DERIVADO PICK UP</v>
          </cell>
          <cell r="G1702" t="str">
            <v>031080004764836</v>
          </cell>
          <cell r="H1702">
            <v>44922</v>
          </cell>
          <cell r="I1702" t="str">
            <v>ENTREGADO</v>
          </cell>
          <cell r="J1702">
            <v>44923</v>
          </cell>
          <cell r="K1702" t="str">
            <v>PINZA DUARTE DENNIS ANDY</v>
          </cell>
          <cell r="L1702" t="str">
            <v>OFICINA TRAMACO PORTETE</v>
          </cell>
          <cell r="M1702" t="str">
            <v>0951463223</v>
          </cell>
          <cell r="N1702" t="str">
            <v>0979189272</v>
          </cell>
          <cell r="O1702" t="str">
            <v>0979189272</v>
          </cell>
          <cell r="P1702" t="str">
            <v>GUAYAQUIL</v>
          </cell>
          <cell r="Q1702" t="str">
            <v>GUAYAQUIL</v>
          </cell>
          <cell r="R1702" t="str">
            <v>GUAYAS</v>
          </cell>
          <cell r="T1702" t="str">
            <v>TRAMACO</v>
          </cell>
          <cell r="U1702" t="str">
            <v>FLEXNETUIO_GYE</v>
          </cell>
          <cell r="V1702">
            <v>1</v>
          </cell>
          <cell r="W1702">
            <v>1</v>
          </cell>
          <cell r="X1702" t="str">
            <v>FLEXNET ECUADOR - MDELIVERY</v>
          </cell>
          <cell r="Y1702" t="str">
            <v>CALLE 28 DE JUNIO S/N Y GARCIA MORENO ENTRADA LLANO GRANDE</v>
          </cell>
        </row>
        <row r="1703">
          <cell r="A1703" t="str">
            <v>4764844</v>
          </cell>
          <cell r="B1703">
            <v>486296</v>
          </cell>
          <cell r="C1703" t="str">
            <v>4764844</v>
          </cell>
          <cell r="D1703" t="str">
            <v>MDELIVERY</v>
          </cell>
          <cell r="E1703" t="str">
            <v>DESPACHO</v>
          </cell>
          <cell r="F1703" t="str">
            <v>NORMAL</v>
          </cell>
          <cell r="G1703" t="str">
            <v>031080004764844</v>
          </cell>
          <cell r="H1703">
            <v>44922</v>
          </cell>
          <cell r="I1703" t="str">
            <v>ENTREGADO</v>
          </cell>
          <cell r="J1703">
            <v>44923</v>
          </cell>
          <cell r="K1703" t="str">
            <v>JORGE LUIS VERA MOREIRA</v>
          </cell>
          <cell r="L1703" t="str">
            <v>LA MATRIZ AV ATAHUALPA SN AV QUIS QUIS</v>
          </cell>
          <cell r="M1703" t="str">
            <v>1804684338</v>
          </cell>
          <cell r="N1703" t="str">
            <v>0998904203</v>
          </cell>
          <cell r="O1703" t="str">
            <v/>
          </cell>
          <cell r="P1703" t="str">
            <v>180202</v>
          </cell>
          <cell r="Q1703" t="str">
            <v>AMBATO</v>
          </cell>
          <cell r="R1703" t="str">
            <v>TUNGURAHUA</v>
          </cell>
          <cell r="S1703" t="str">
            <v>AMBATO</v>
          </cell>
          <cell r="T1703" t="str">
            <v>TRAMACO</v>
          </cell>
          <cell r="U1703" t="str">
            <v>FLEXNETUIO_PROVINCIA</v>
          </cell>
          <cell r="V1703">
            <v>1</v>
          </cell>
          <cell r="W1703">
            <v>1</v>
          </cell>
          <cell r="X1703" t="str">
            <v>FLEXNET ECUADOR - MDELIVERY</v>
          </cell>
          <cell r="Y1703" t="str">
            <v>CALLE 28 DE JUNIO S/N Y GARCIA MORENO ENTRADA LLANO GRANDE</v>
          </cell>
        </row>
        <row r="1704">
          <cell r="A1704" t="str">
            <v>4764915</v>
          </cell>
          <cell r="B1704">
            <v>486297</v>
          </cell>
          <cell r="C1704" t="str">
            <v>4764915</v>
          </cell>
          <cell r="D1704" t="str">
            <v>MDELIVERY</v>
          </cell>
          <cell r="E1704" t="str">
            <v>DESPACHO</v>
          </cell>
          <cell r="F1704" t="str">
            <v>DERIVADO PICK UP</v>
          </cell>
          <cell r="G1704" t="str">
            <v>031080004764915</v>
          </cell>
          <cell r="H1704">
            <v>44922</v>
          </cell>
          <cell r="I1704" t="str">
            <v>EN_TRANSITO</v>
          </cell>
          <cell r="J1704">
            <v>44922</v>
          </cell>
          <cell r="K1704" t="str">
            <v>GARCIA MOREIRA LUIS MIGUEL</v>
          </cell>
          <cell r="L1704" t="str">
            <v>OFICINA TRAMACO MANTA CENTRO DE DISTRIBUCION</v>
          </cell>
          <cell r="M1704" t="str">
            <v>1312930843</v>
          </cell>
          <cell r="N1704" t="str">
            <v>0984304805</v>
          </cell>
          <cell r="O1704" t="str">
            <v>0984304805</v>
          </cell>
          <cell r="P1704" t="str">
            <v>MANTA</v>
          </cell>
          <cell r="Q1704" t="str">
            <v>MANTA</v>
          </cell>
          <cell r="R1704" t="str">
            <v>MANABI</v>
          </cell>
          <cell r="T1704" t="str">
            <v>TRAMACO</v>
          </cell>
          <cell r="U1704" t="str">
            <v>FLEXNETUIO_PROVINCIA</v>
          </cell>
          <cell r="V1704">
            <v>1</v>
          </cell>
          <cell r="W1704">
            <v>1</v>
          </cell>
          <cell r="X1704" t="str">
            <v>FLEXNET ECUADOR - MDELIVERY</v>
          </cell>
          <cell r="Y1704" t="str">
            <v>CALLE 28 DE JUNIO S/N Y GARCIA MORENO ENTRADA LLANO GRANDE</v>
          </cell>
        </row>
        <row r="1705">
          <cell r="A1705" t="str">
            <v>4764946</v>
          </cell>
          <cell r="B1705">
            <v>486298</v>
          </cell>
          <cell r="C1705" t="str">
            <v>4764946</v>
          </cell>
          <cell r="D1705" t="str">
            <v>MDELIVERY</v>
          </cell>
          <cell r="E1705" t="str">
            <v>DESPACHO</v>
          </cell>
          <cell r="F1705" t="str">
            <v>DERIVADO PICK UP</v>
          </cell>
          <cell r="G1705" t="str">
            <v>031080004764946</v>
          </cell>
          <cell r="H1705">
            <v>44922</v>
          </cell>
          <cell r="I1705" t="str">
            <v>EN_TRANSITO</v>
          </cell>
          <cell r="J1705">
            <v>44922</v>
          </cell>
          <cell r="K1705" t="str">
            <v>JOSE IGNACIO PALOMEQUE VERA</v>
          </cell>
          <cell r="L1705" t="str">
            <v>OFICINA TRAMACO PORTOVIEJO</v>
          </cell>
          <cell r="M1705" t="str">
            <v>1311749970</v>
          </cell>
          <cell r="N1705" t="str">
            <v>0987628496</v>
          </cell>
          <cell r="O1705" t="str">
            <v>0987628496</v>
          </cell>
          <cell r="P1705" t="str">
            <v>PORTOVIEJO</v>
          </cell>
          <cell r="Q1705" t="str">
            <v>PORTOVIEJO</v>
          </cell>
          <cell r="R1705" t="str">
            <v>MANABI</v>
          </cell>
          <cell r="T1705" t="str">
            <v>TRAMACO</v>
          </cell>
          <cell r="U1705" t="str">
            <v>FLEXNETUIO_PROVINCIA</v>
          </cell>
          <cell r="V1705">
            <v>1</v>
          </cell>
          <cell r="W1705">
            <v>1</v>
          </cell>
          <cell r="X1705" t="str">
            <v>FLEXNET ECUADOR - MDELIVERY</v>
          </cell>
          <cell r="Y1705" t="str">
            <v>CALLE 28 DE JUNIO S/N Y GARCIA MORENO ENTRADA LLANO GRANDE</v>
          </cell>
        </row>
        <row r="1706">
          <cell r="A1706" t="str">
            <v>4764953</v>
          </cell>
          <cell r="B1706">
            <v>486299</v>
          </cell>
          <cell r="C1706" t="str">
            <v>4764953</v>
          </cell>
          <cell r="D1706" t="str">
            <v>MDELIVERY</v>
          </cell>
          <cell r="E1706" t="str">
            <v>DESPACHO</v>
          </cell>
          <cell r="F1706" t="str">
            <v>DERIVADO PICK UP</v>
          </cell>
          <cell r="G1706" t="str">
            <v>031080004764953</v>
          </cell>
          <cell r="H1706">
            <v>44922</v>
          </cell>
          <cell r="I1706" t="str">
            <v>ENTREGADO</v>
          </cell>
          <cell r="J1706">
            <v>44923</v>
          </cell>
          <cell r="K1706" t="str">
            <v>CARLOS ARMANDO JUELA GUALLPA</v>
          </cell>
          <cell r="L1706" t="str">
            <v>OFICINA TRAMACO CUENCA QUINTA CHICA</v>
          </cell>
          <cell r="M1706" t="str">
            <v>0106353550</v>
          </cell>
          <cell r="N1706" t="str">
            <v>0999983026</v>
          </cell>
          <cell r="O1706" t="str">
            <v>0999983026</v>
          </cell>
          <cell r="P1706" t="str">
            <v>CUENCA</v>
          </cell>
          <cell r="Q1706" t="str">
            <v>CUENCA</v>
          </cell>
          <cell r="R1706" t="str">
            <v>AZUAY</v>
          </cell>
          <cell r="T1706" t="str">
            <v>TRAMACO</v>
          </cell>
          <cell r="U1706" t="str">
            <v>FLEXNETUIO_PROVINCIA</v>
          </cell>
          <cell r="V1706">
            <v>1</v>
          </cell>
          <cell r="W1706">
            <v>1</v>
          </cell>
          <cell r="X1706" t="str">
            <v>FLEXNET ECUADOR - MDELIVERY</v>
          </cell>
          <cell r="Y1706" t="str">
            <v>CALLE 28 DE JUNIO S/N Y GARCIA MORENO ENTRADA LLANO GRANDE</v>
          </cell>
        </row>
        <row r="1707">
          <cell r="A1707" t="str">
            <v>4764995</v>
          </cell>
          <cell r="B1707">
            <v>486300</v>
          </cell>
          <cell r="C1707" t="str">
            <v>4764995</v>
          </cell>
          <cell r="D1707" t="str">
            <v>MDELIVERY</v>
          </cell>
          <cell r="E1707" t="str">
            <v>DESPACHO</v>
          </cell>
          <cell r="F1707" t="str">
            <v>NORMAL</v>
          </cell>
          <cell r="G1707" t="str">
            <v>TF90757</v>
          </cell>
          <cell r="H1707">
            <v>44922</v>
          </cell>
          <cell r="I1707" t="str">
            <v>INCIDENCIA</v>
          </cell>
          <cell r="J1707">
            <v>44923</v>
          </cell>
          <cell r="K1707" t="str">
            <v>KATHERINE ANDREA JIMENEZ BAQUERIZO</v>
          </cell>
          <cell r="L1707" t="str">
            <v>XIMENA CDLA MORAN VALVERDE MZ E10 VILLA 13</v>
          </cell>
          <cell r="M1707" t="str">
            <v>0927189688</v>
          </cell>
          <cell r="N1707" t="str">
            <v>0995878839</v>
          </cell>
          <cell r="O1707" t="str">
            <v>0995878839</v>
          </cell>
          <cell r="P1707" t="str">
            <v>090203</v>
          </cell>
          <cell r="Q1707" t="str">
            <v>GUAYAQUIL</v>
          </cell>
          <cell r="R1707" t="str">
            <v>GUAYAS</v>
          </cell>
          <cell r="S1707" t="str">
            <v>GUAYAQUIL</v>
          </cell>
          <cell r="T1707" t="str">
            <v>ITSACOURIER</v>
          </cell>
          <cell r="U1707" t="str">
            <v>FLEXNETUIO_GYE</v>
          </cell>
          <cell r="V1707">
            <v>1</v>
          </cell>
          <cell r="W1707">
            <v>1</v>
          </cell>
          <cell r="X1707" t="str">
            <v>FLEXNET ECUADOR - MDELIVERY</v>
          </cell>
          <cell r="Y1707" t="str">
            <v>CALLE 28 DE JUNIO S/N Y GARCIA MORENO ENTRADA LLANO GRANDE</v>
          </cell>
        </row>
        <row r="1708">
          <cell r="A1708" t="str">
            <v>4765046</v>
          </cell>
          <cell r="B1708">
            <v>486301</v>
          </cell>
          <cell r="C1708" t="str">
            <v>4765046</v>
          </cell>
          <cell r="D1708" t="str">
            <v>MDELIVERY</v>
          </cell>
          <cell r="E1708" t="str">
            <v>DESPACHO</v>
          </cell>
          <cell r="F1708" t="str">
            <v>NORMAL</v>
          </cell>
          <cell r="G1708" t="str">
            <v>FEC45323</v>
          </cell>
          <cell r="H1708">
            <v>44922</v>
          </cell>
          <cell r="I1708" t="str">
            <v>ENTREGADO</v>
          </cell>
          <cell r="J1708">
            <v>44922</v>
          </cell>
          <cell r="K1708" t="str">
            <v>Javier Vicente Barba Moncada</v>
          </cell>
          <cell r="L1708" t="str">
            <v>COTOCOLLAO CALLE GUALAQUIZA OE4 197 AV DIEGO VASQUEZ DE CEPEDA</v>
          </cell>
          <cell r="M1708" t="str">
            <v>1722254032</v>
          </cell>
          <cell r="N1708" t="str">
            <v>0988994272</v>
          </cell>
          <cell r="O1708" t="str">
            <v/>
          </cell>
          <cell r="P1708" t="str">
            <v>170303</v>
          </cell>
          <cell r="Q1708" t="str">
            <v>QUITO</v>
          </cell>
          <cell r="R1708" t="str">
            <v>PICHINCHA</v>
          </cell>
          <cell r="S1708" t="str">
            <v>QUITO</v>
          </cell>
          <cell r="T1708" t="str">
            <v>EXPRESSCON</v>
          </cell>
          <cell r="U1708" t="str">
            <v>FLEXNETUIO_LOCAL</v>
          </cell>
          <cell r="V1708">
            <v>1</v>
          </cell>
          <cell r="W1708">
            <v>1</v>
          </cell>
          <cell r="X1708" t="str">
            <v>FLEXNET ECUADOR - MDELIVERY</v>
          </cell>
          <cell r="Y1708" t="str">
            <v>CALLE 28 DE JUNIO S/N Y GARCIA MORENO ENTRADA LLANO GRANDE</v>
          </cell>
        </row>
        <row r="1709">
          <cell r="A1709" t="str">
            <v>4765142</v>
          </cell>
          <cell r="B1709">
            <v>486302</v>
          </cell>
          <cell r="C1709" t="str">
            <v>4765142</v>
          </cell>
          <cell r="D1709" t="str">
            <v>MDELIVERY</v>
          </cell>
          <cell r="E1709" t="str">
            <v>DESPACHO</v>
          </cell>
          <cell r="F1709" t="str">
            <v>NORMAL</v>
          </cell>
          <cell r="G1709" t="str">
            <v>FEC45327</v>
          </cell>
          <cell r="H1709">
            <v>44922</v>
          </cell>
          <cell r="I1709" t="str">
            <v>ENTREGADO</v>
          </cell>
          <cell r="J1709">
            <v>44922</v>
          </cell>
          <cell r="K1709" t="str">
            <v>PATRICIA MARIBEL SEGURA MARTINEZ</v>
          </cell>
          <cell r="L1709" t="str">
            <v>EL CONDADO CALLE JOSE MARIA GUERRERO  N70 254  Y PEDRO DE IBARRA</v>
          </cell>
          <cell r="M1709" t="str">
            <v>1716183353</v>
          </cell>
          <cell r="N1709" t="str">
            <v>0987111677</v>
          </cell>
          <cell r="O1709" t="str">
            <v>0987111677</v>
          </cell>
          <cell r="P1709" t="str">
            <v>170301</v>
          </cell>
          <cell r="Q1709" t="str">
            <v>QUITO</v>
          </cell>
          <cell r="R1709" t="str">
            <v>PICHINCHA</v>
          </cell>
          <cell r="S1709" t="str">
            <v>QUITO</v>
          </cell>
          <cell r="T1709" t="str">
            <v>EXPRESSCON</v>
          </cell>
          <cell r="U1709" t="str">
            <v>FLEXNETUIO_LOCAL</v>
          </cell>
          <cell r="V1709">
            <v>1</v>
          </cell>
          <cell r="W1709">
            <v>1</v>
          </cell>
          <cell r="X1709" t="str">
            <v>FLEXNET ECUADOR - MDELIVERY</v>
          </cell>
          <cell r="Y1709" t="str">
            <v>CALLE 28 DE JUNIO S/N Y GARCIA MORENO ENTRADA LLANO GRANDE</v>
          </cell>
        </row>
        <row r="1710">
          <cell r="A1710" t="str">
            <v>4765151</v>
          </cell>
          <cell r="B1710">
            <v>486303</v>
          </cell>
          <cell r="C1710" t="str">
            <v>4765151</v>
          </cell>
          <cell r="D1710" t="str">
            <v>MDELIVERY</v>
          </cell>
          <cell r="E1710" t="str">
            <v>DESPACHO</v>
          </cell>
          <cell r="F1710" t="str">
            <v>NORMAL</v>
          </cell>
          <cell r="G1710" t="str">
            <v>031080004765151</v>
          </cell>
          <cell r="H1710">
            <v>44922</v>
          </cell>
          <cell r="I1710" t="str">
            <v>ENTREGADO</v>
          </cell>
          <cell r="J1710">
            <v>44923</v>
          </cell>
          <cell r="K1710" t="str">
            <v>NATALIA LIZBETH GORDON MARINO</v>
          </cell>
          <cell r="L1710" t="str">
            <v>LA MATRIZ AV ATAHUALPA SN ENTRE AV SHYRIS Y AV QUIS QUIS</v>
          </cell>
          <cell r="M1710" t="str">
            <v>1802673226</v>
          </cell>
          <cell r="N1710" t="str">
            <v>0996168830</v>
          </cell>
          <cell r="O1710" t="str">
            <v>0996168830</v>
          </cell>
          <cell r="P1710" t="str">
            <v>180202</v>
          </cell>
          <cell r="Q1710" t="str">
            <v>AMBATO</v>
          </cell>
          <cell r="R1710" t="str">
            <v>TUNGURAHUA</v>
          </cell>
          <cell r="S1710" t="str">
            <v>AMBATO</v>
          </cell>
          <cell r="T1710" t="str">
            <v>TRAMACO</v>
          </cell>
          <cell r="U1710" t="str">
            <v>FLEXNETUIO_PROVINCIA</v>
          </cell>
          <cell r="V1710">
            <v>1</v>
          </cell>
          <cell r="W1710">
            <v>1</v>
          </cell>
          <cell r="X1710" t="str">
            <v>FLEXNET ECUADOR - MDELIVERY</v>
          </cell>
          <cell r="Y1710" t="str">
            <v>CALLE 28 DE JUNIO S/N Y GARCIA MORENO ENTRADA LLANO GRANDE</v>
          </cell>
        </row>
        <row r="1711">
          <cell r="A1711" t="str">
            <v>4765213</v>
          </cell>
          <cell r="B1711">
            <v>486304</v>
          </cell>
          <cell r="C1711" t="str">
            <v>4765213</v>
          </cell>
          <cell r="D1711" t="str">
            <v>MDELIVERY</v>
          </cell>
          <cell r="E1711" t="str">
            <v>DESPACHO</v>
          </cell>
          <cell r="F1711" t="str">
            <v>DERIVADO PICK UP</v>
          </cell>
          <cell r="G1711" t="str">
            <v>031080004765213</v>
          </cell>
          <cell r="H1711">
            <v>44922</v>
          </cell>
          <cell r="I1711" t="str">
            <v>DEVOLUCION_EN_PROCESO</v>
          </cell>
          <cell r="J1711">
            <v>44923</v>
          </cell>
          <cell r="K1711" t="str">
            <v>DOLORES DEL ROCIO ANDRADE MEDINA</v>
          </cell>
          <cell r="L1711" t="str">
            <v>OFICINA TRAMACO PORTETE</v>
          </cell>
          <cell r="M1711" t="str">
            <v>0925687410</v>
          </cell>
          <cell r="N1711" t="str">
            <v>0958931566</v>
          </cell>
          <cell r="O1711" t="str">
            <v>0958931566</v>
          </cell>
          <cell r="P1711" t="str">
            <v>GUAYAQUIL</v>
          </cell>
          <cell r="Q1711" t="str">
            <v>GUAYAQUIL</v>
          </cell>
          <cell r="R1711" t="str">
            <v>GUAYAS</v>
          </cell>
          <cell r="T1711" t="str">
            <v>TRAMACO</v>
          </cell>
          <cell r="U1711" t="str">
            <v>FLEXNETUIO_GYE</v>
          </cell>
          <cell r="V1711">
            <v>1</v>
          </cell>
          <cell r="W1711">
            <v>1</v>
          </cell>
          <cell r="X1711" t="str">
            <v>FLEXNET ECUADOR - MDELIVERY</v>
          </cell>
          <cell r="Y1711" t="str">
            <v>CALLE 28 DE JUNIO S/N Y GARCIA MORENO ENTRADA LLANO GRANDE</v>
          </cell>
        </row>
        <row r="1712">
          <cell r="A1712" t="str">
            <v>4753992</v>
          </cell>
          <cell r="B1712">
            <v>486213</v>
          </cell>
          <cell r="C1712" t="str">
            <v>4753992</v>
          </cell>
          <cell r="D1712" t="str">
            <v>MDELIVERY</v>
          </cell>
          <cell r="E1712" t="str">
            <v>DESPACHO</v>
          </cell>
          <cell r="F1712" t="str">
            <v>DERIVADO PICK UP</v>
          </cell>
          <cell r="G1712" t="str">
            <v>031080004753992</v>
          </cell>
          <cell r="H1712">
            <v>44922</v>
          </cell>
          <cell r="I1712" t="str">
            <v>INCIDENCIA</v>
          </cell>
          <cell r="J1712">
            <v>44923</v>
          </cell>
          <cell r="K1712" t="str">
            <v>JORGE ALFONSO SISA AJITIMBAY</v>
          </cell>
          <cell r="L1712" t="str">
            <v>OFICINA TRAMACO PUNTO DE ATENCION MATRIZ</v>
          </cell>
          <cell r="M1712" t="str">
            <v>1718929795</v>
          </cell>
          <cell r="N1712" t="str">
            <v>0995462234</v>
          </cell>
          <cell r="O1712" t="str">
            <v>0995462234</v>
          </cell>
          <cell r="P1712" t="str">
            <v>QUITO</v>
          </cell>
          <cell r="Q1712" t="str">
            <v>QUITO</v>
          </cell>
          <cell r="R1712" t="str">
            <v>PICHINCHA</v>
          </cell>
          <cell r="T1712" t="str">
            <v>TRAMACO</v>
          </cell>
          <cell r="U1712" t="str">
            <v>FLEXNETUIO_LOCAL</v>
          </cell>
          <cell r="V1712">
            <v>1</v>
          </cell>
          <cell r="W1712">
            <v>1</v>
          </cell>
          <cell r="X1712" t="str">
            <v>FLEXNET ECUADOR - MDELIVERY</v>
          </cell>
          <cell r="Y1712" t="str">
            <v>CALLE 28 DE JUNIO S/N Y GARCIA MORENO ENTRADA LLANO GRANDE</v>
          </cell>
        </row>
        <row r="1713">
          <cell r="A1713" t="str">
            <v>4756722</v>
          </cell>
          <cell r="B1713">
            <v>486214</v>
          </cell>
          <cell r="C1713" t="str">
            <v>4756722</v>
          </cell>
          <cell r="D1713" t="str">
            <v>MDELIVERY</v>
          </cell>
          <cell r="E1713" t="str">
            <v>DESPACHO</v>
          </cell>
          <cell r="F1713" t="str">
            <v>NORMAL</v>
          </cell>
          <cell r="G1713" t="str">
            <v>FTS45314</v>
          </cell>
          <cell r="H1713">
            <v>44922</v>
          </cell>
          <cell r="I1713" t="str">
            <v>ENTREGADO</v>
          </cell>
          <cell r="J1713">
            <v>44922</v>
          </cell>
          <cell r="K1713" t="str">
            <v>CHICAIZA FARINANGO KATERINE ELIZABETH</v>
          </cell>
          <cell r="L1713" t="str">
            <v>MARISCAL SUCRE CALLE JORGE WASHINGTON SN AV AMAZONAS</v>
          </cell>
          <cell r="M1713" t="str">
            <v>1720624046</v>
          </cell>
          <cell r="N1713" t="str">
            <v>0987008340</v>
          </cell>
          <cell r="O1713" t="str">
            <v>0987008340</v>
          </cell>
          <cell r="P1713" t="str">
            <v>170526</v>
          </cell>
          <cell r="Q1713" t="str">
            <v>QUITO</v>
          </cell>
          <cell r="R1713" t="str">
            <v>PICHINCHA</v>
          </cell>
          <cell r="S1713" t="str">
            <v>QUITO</v>
          </cell>
          <cell r="T1713" t="str">
            <v>TRANSERVISS</v>
          </cell>
          <cell r="U1713" t="str">
            <v>FLEXNETUIO_LOCAL</v>
          </cell>
          <cell r="V1713">
            <v>1</v>
          </cell>
          <cell r="W1713">
            <v>1</v>
          </cell>
          <cell r="X1713" t="str">
            <v>FLEXNET ECUADOR - MDELIVERY</v>
          </cell>
          <cell r="Y1713" t="str">
            <v>CALLE 28 DE JUNIO S/N Y GARCIA MORENO ENTRADA LLANO GRANDE</v>
          </cell>
        </row>
        <row r="1714">
          <cell r="A1714" t="str">
            <v>4757456</v>
          </cell>
          <cell r="B1714">
            <v>486215</v>
          </cell>
          <cell r="C1714" t="str">
            <v>4757456</v>
          </cell>
          <cell r="D1714" t="str">
            <v>MDELIVERY</v>
          </cell>
          <cell r="E1714" t="str">
            <v>DESPACHO</v>
          </cell>
          <cell r="F1714" t="str">
            <v>NORMAL</v>
          </cell>
          <cell r="G1714" t="str">
            <v>FT76863</v>
          </cell>
          <cell r="H1714">
            <v>44922</v>
          </cell>
          <cell r="I1714" t="str">
            <v>ENTREGADO</v>
          </cell>
          <cell r="J1714">
            <v>44923</v>
          </cell>
          <cell r="K1714" t="str">
            <v>CRISTIAN CAMILO CUYABAZO BRIONES</v>
          </cell>
          <cell r="L1714" t="str">
            <v>SAN BARTOLO AV MALDONADO  SN</v>
          </cell>
          <cell r="M1714" t="str">
            <v>1204729477</v>
          </cell>
          <cell r="N1714" t="str">
            <v>0987269377</v>
          </cell>
          <cell r="O1714" t="str">
            <v/>
          </cell>
          <cell r="P1714" t="str">
            <v>170601</v>
          </cell>
          <cell r="Q1714" t="str">
            <v>QUITO</v>
          </cell>
          <cell r="R1714" t="str">
            <v>PICHINCHA</v>
          </cell>
          <cell r="S1714" t="str">
            <v>QUITO</v>
          </cell>
          <cell r="T1714" t="str">
            <v>ITSACOURIER</v>
          </cell>
          <cell r="U1714" t="str">
            <v>FLEXNETUIO_LOCAL</v>
          </cell>
          <cell r="V1714">
            <v>1</v>
          </cell>
          <cell r="W1714">
            <v>1</v>
          </cell>
          <cell r="X1714" t="str">
            <v>FLEXNET ECUADOR - MDELIVERY</v>
          </cell>
          <cell r="Y1714" t="str">
            <v>CALLE 28 DE JUNIO S/N Y GARCIA MORENO ENTRADA LLANO GRANDE</v>
          </cell>
        </row>
        <row r="1715">
          <cell r="A1715" t="str">
            <v>4757996</v>
          </cell>
          <cell r="B1715">
            <v>486216</v>
          </cell>
          <cell r="C1715" t="str">
            <v>4757996</v>
          </cell>
          <cell r="D1715" t="str">
            <v>MDELIVERY</v>
          </cell>
          <cell r="E1715" t="str">
            <v>DESPACHO</v>
          </cell>
          <cell r="F1715" t="str">
            <v>NORMAL</v>
          </cell>
          <cell r="G1715" t="str">
            <v>FT76854</v>
          </cell>
          <cell r="H1715">
            <v>44922</v>
          </cell>
          <cell r="I1715" t="str">
            <v>ENTREGADO</v>
          </cell>
          <cell r="J1715">
            <v>44923</v>
          </cell>
          <cell r="K1715" t="str">
            <v>LLOACANA USHCO LUIS GUSTAVO</v>
          </cell>
          <cell r="L1715" t="str">
            <v>SAN ISIDRO DEL INCA CALLE DE LOS GUAYABOS LOTE 7 CALLE DE LAS FARSALIAS</v>
          </cell>
          <cell r="M1715" t="str">
            <v>1720146198</v>
          </cell>
          <cell r="N1715" t="str">
            <v>0987756291</v>
          </cell>
          <cell r="O1715" t="str">
            <v>0987620322</v>
          </cell>
          <cell r="P1715" t="str">
            <v>170514</v>
          </cell>
          <cell r="Q1715" t="str">
            <v>QUITO</v>
          </cell>
          <cell r="R1715" t="str">
            <v>PICHINCHA</v>
          </cell>
          <cell r="S1715" t="str">
            <v>QUITO</v>
          </cell>
          <cell r="T1715" t="str">
            <v>ITSACOURIER</v>
          </cell>
          <cell r="U1715" t="str">
            <v>FLEXNETUIO_LOCAL</v>
          </cell>
          <cell r="V1715">
            <v>1</v>
          </cell>
          <cell r="W1715">
            <v>1</v>
          </cell>
          <cell r="X1715" t="str">
            <v>FLEXNET ECUADOR - MDELIVERY</v>
          </cell>
          <cell r="Y1715" t="str">
            <v>CALLE 28 DE JUNIO S/N Y GARCIA MORENO ENTRADA LLANO GRANDE</v>
          </cell>
        </row>
        <row r="1716">
          <cell r="A1716" t="str">
            <v>4758462</v>
          </cell>
          <cell r="B1716">
            <v>486217</v>
          </cell>
          <cell r="C1716" t="str">
            <v>4758462</v>
          </cell>
          <cell r="D1716" t="str">
            <v>MDELIVERY</v>
          </cell>
          <cell r="E1716" t="str">
            <v>DESPACHO</v>
          </cell>
          <cell r="F1716" t="str">
            <v>NORMAL</v>
          </cell>
          <cell r="G1716" t="str">
            <v>FEC45324</v>
          </cell>
          <cell r="H1716">
            <v>44922</v>
          </cell>
          <cell r="I1716" t="str">
            <v>ENTREGADO</v>
          </cell>
          <cell r="J1716">
            <v>44922</v>
          </cell>
          <cell r="K1716" t="str">
            <v>JOSE RAFAEL SEQUERA PINTO</v>
          </cell>
          <cell r="L1716" t="str">
            <v>COCHAPAMBA   CALLE ANTONIO ROMAN  25  52 CALLE MARIANO HURTADO</v>
          </cell>
          <cell r="M1716" t="str">
            <v>1759594532</v>
          </cell>
          <cell r="N1716" t="str">
            <v>0984275461</v>
          </cell>
          <cell r="O1716" t="str">
            <v>0984275461</v>
          </cell>
          <cell r="P1716" t="str">
            <v>170528</v>
          </cell>
          <cell r="Q1716" t="str">
            <v>QUITO</v>
          </cell>
          <cell r="R1716" t="str">
            <v>PICHINCHA</v>
          </cell>
          <cell r="S1716" t="str">
            <v>QUITO</v>
          </cell>
          <cell r="T1716" t="str">
            <v>EXPRESSCON</v>
          </cell>
          <cell r="U1716" t="str">
            <v>FLEXNETUIO_LOCAL</v>
          </cell>
          <cell r="V1716">
            <v>1</v>
          </cell>
          <cell r="W1716">
            <v>1</v>
          </cell>
          <cell r="X1716" t="str">
            <v>FLEXNET ECUADOR - MDELIVERY</v>
          </cell>
          <cell r="Y1716" t="str">
            <v>CALLE 28 DE JUNIO S/N Y GARCIA MORENO ENTRADA LLANO GRANDE</v>
          </cell>
        </row>
        <row r="1717">
          <cell r="A1717" t="str">
            <v>4758589</v>
          </cell>
          <cell r="B1717">
            <v>486218</v>
          </cell>
          <cell r="C1717" t="str">
            <v>4758589</v>
          </cell>
          <cell r="D1717" t="str">
            <v>MDELIVERY</v>
          </cell>
          <cell r="E1717" t="str">
            <v>DESPACHO</v>
          </cell>
          <cell r="F1717" t="str">
            <v>NORMAL</v>
          </cell>
          <cell r="G1717" t="str">
            <v>TF90766</v>
          </cell>
          <cell r="H1717">
            <v>44922</v>
          </cell>
          <cell r="I1717" t="str">
            <v>ENTREGADO</v>
          </cell>
          <cell r="J1717">
            <v>44923</v>
          </cell>
          <cell r="K1717" t="str">
            <v>SILVIA MARIA BENITES CAICEDO</v>
          </cell>
          <cell r="L1717" t="str">
            <v>TARQUI CDLA ALBORADA 12 ETAPA MZ 24 VILLA 7</v>
          </cell>
          <cell r="M1717" t="str">
            <v>0909530263</v>
          </cell>
          <cell r="N1717" t="str">
            <v>0979930553</v>
          </cell>
          <cell r="O1717" t="str">
            <v>0979930553</v>
          </cell>
          <cell r="P1717" t="str">
            <v>090501</v>
          </cell>
          <cell r="Q1717" t="str">
            <v>GUAYAQUIL</v>
          </cell>
          <cell r="R1717" t="str">
            <v>GUAYAS</v>
          </cell>
          <cell r="S1717" t="str">
            <v>GUAYAQUIL</v>
          </cell>
          <cell r="T1717" t="str">
            <v>ITSACOURIER</v>
          </cell>
          <cell r="U1717" t="str">
            <v>FLEXNETUIO_GYE</v>
          </cell>
          <cell r="V1717">
            <v>1</v>
          </cell>
          <cell r="W1717">
            <v>1</v>
          </cell>
          <cell r="X1717" t="str">
            <v>FLEXNET ECUADOR - MDELIVERY</v>
          </cell>
          <cell r="Y1717" t="str">
            <v>CALLE 28 DE JUNIO S/N Y GARCIA MORENO ENTRADA LLANO GRANDE</v>
          </cell>
        </row>
        <row r="1718">
          <cell r="A1718" t="str">
            <v>4758797</v>
          </cell>
          <cell r="B1718">
            <v>486219</v>
          </cell>
          <cell r="C1718" t="str">
            <v>4758797</v>
          </cell>
          <cell r="D1718" t="str">
            <v>MDELIVERY</v>
          </cell>
          <cell r="E1718" t="str">
            <v>DESPACHO</v>
          </cell>
          <cell r="F1718" t="str">
            <v>NORMAL</v>
          </cell>
          <cell r="G1718" t="str">
            <v>TF90795</v>
          </cell>
          <cell r="H1718">
            <v>44922</v>
          </cell>
          <cell r="I1718" t="str">
            <v>ENTREGADO</v>
          </cell>
          <cell r="J1718">
            <v>44923</v>
          </cell>
          <cell r="K1718" t="str">
            <v>MOREIRA MARTINEZ GIOVANNA MERCEDES</v>
          </cell>
          <cell r="L1718" t="str">
            <v>SAMBORONDON VIA SAMBORONDON CALLE FERNAN SANCHEZ KM 1 Y MEDIO  Y AV LOS ARCOS</v>
          </cell>
          <cell r="M1718" t="str">
            <v>0924298052</v>
          </cell>
          <cell r="N1718" t="str">
            <v>0983101498</v>
          </cell>
          <cell r="O1718" t="str">
            <v>0983101498</v>
          </cell>
          <cell r="P1718" t="str">
            <v>092301</v>
          </cell>
          <cell r="Q1718" t="str">
            <v>SAMBORONDON</v>
          </cell>
          <cell r="R1718" t="str">
            <v>GUAYAS</v>
          </cell>
          <cell r="S1718" t="str">
            <v>SAMBORONDON</v>
          </cell>
          <cell r="T1718" t="str">
            <v>ITSACOURIER</v>
          </cell>
          <cell r="U1718" t="str">
            <v>FLEXNETUIO_GYE</v>
          </cell>
          <cell r="V1718">
            <v>1</v>
          </cell>
          <cell r="W1718">
            <v>1</v>
          </cell>
          <cell r="X1718" t="str">
            <v>FLEXNET ECUADOR - MDELIVERY</v>
          </cell>
          <cell r="Y1718" t="str">
            <v>CALLE 28 DE JUNIO S/N Y GARCIA MORENO ENTRADA LLANO GRANDE</v>
          </cell>
        </row>
        <row r="1719">
          <cell r="A1719" t="str">
            <v>4758806</v>
          </cell>
          <cell r="B1719">
            <v>486220</v>
          </cell>
          <cell r="C1719" t="str">
            <v>4758806</v>
          </cell>
          <cell r="D1719" t="str">
            <v>MDELIVERY</v>
          </cell>
          <cell r="E1719" t="str">
            <v>DESPACHO</v>
          </cell>
          <cell r="F1719" t="str">
            <v>NORMAL</v>
          </cell>
          <cell r="G1719" t="str">
            <v>FT76844</v>
          </cell>
          <cell r="H1719">
            <v>44922</v>
          </cell>
          <cell r="I1719" t="str">
            <v>ENTREGADO</v>
          </cell>
          <cell r="J1719">
            <v>44923</v>
          </cell>
          <cell r="K1719" t="str">
            <v>GRACE ESTEFANIA CHICAIZA TIRADO</v>
          </cell>
          <cell r="L1719" t="str">
            <v>CALDERON DE LOS ARRIEROS  SN  Y DE LOS QUINDES</v>
          </cell>
          <cell r="M1719" t="str">
            <v>1724520695</v>
          </cell>
          <cell r="N1719" t="str">
            <v>0995391739</v>
          </cell>
          <cell r="O1719" t="str">
            <v>0995391739</v>
          </cell>
          <cell r="P1719" t="str">
            <v>170202</v>
          </cell>
          <cell r="Q1719" t="str">
            <v>QUITO</v>
          </cell>
          <cell r="R1719" t="str">
            <v>PICHINCHA</v>
          </cell>
          <cell r="S1719" t="str">
            <v>CALDERON (CARAPUNGO)</v>
          </cell>
          <cell r="T1719" t="str">
            <v>ITSACOURIER</v>
          </cell>
          <cell r="U1719" t="str">
            <v>FLEXNETUIO_LOCAL</v>
          </cell>
          <cell r="V1719">
            <v>1</v>
          </cell>
          <cell r="W1719">
            <v>1</v>
          </cell>
          <cell r="X1719" t="str">
            <v>FLEXNET ECUADOR - MDELIVERY</v>
          </cell>
          <cell r="Y1719" t="str">
            <v>CALLE 28 DE JUNIO S/N Y GARCIA MORENO ENTRADA LLANO GRANDE</v>
          </cell>
        </row>
        <row r="1720">
          <cell r="A1720" t="str">
            <v>4759198</v>
          </cell>
          <cell r="B1720">
            <v>486221</v>
          </cell>
          <cell r="C1720" t="str">
            <v>4759198</v>
          </cell>
          <cell r="D1720" t="str">
            <v>MDELIVERY</v>
          </cell>
          <cell r="E1720" t="str">
            <v>DESPACHO</v>
          </cell>
          <cell r="F1720" t="str">
            <v>NORMAL</v>
          </cell>
          <cell r="G1720" t="str">
            <v>FT76826</v>
          </cell>
          <cell r="H1720">
            <v>44922</v>
          </cell>
          <cell r="I1720" t="str">
            <v>ENTREGADO</v>
          </cell>
          <cell r="J1720">
            <v>44923</v>
          </cell>
          <cell r="K1720" t="str">
            <v>LIZ DAYANNA CUAICAL SANGUNA</v>
          </cell>
          <cell r="L1720" t="str">
            <v>QUITUMBE  AV QUITUMBE NAN SN  Y MORAN VALVERDE</v>
          </cell>
          <cell r="M1720" t="str">
            <v>1728803147</v>
          </cell>
          <cell r="N1720" t="str">
            <v>0999703166</v>
          </cell>
          <cell r="O1720" t="str">
            <v>0999703166</v>
          </cell>
          <cell r="P1720" t="str">
            <v>170702</v>
          </cell>
          <cell r="Q1720" t="str">
            <v>QUITO</v>
          </cell>
          <cell r="R1720" t="str">
            <v>PICHINCHA</v>
          </cell>
          <cell r="S1720" t="str">
            <v>QUITO</v>
          </cell>
          <cell r="T1720" t="str">
            <v>ITSACOURIER</v>
          </cell>
          <cell r="U1720" t="str">
            <v>FLEXNETUIO_LOCAL</v>
          </cell>
          <cell r="V1720">
            <v>1</v>
          </cell>
          <cell r="W1720">
            <v>1</v>
          </cell>
          <cell r="X1720" t="str">
            <v>FLEXNET ECUADOR - MDELIVERY</v>
          </cell>
          <cell r="Y1720" t="str">
            <v>CALLE 28 DE JUNIO S/N Y GARCIA MORENO ENTRADA LLANO GRANDE</v>
          </cell>
        </row>
        <row r="1721">
          <cell r="A1721" t="str">
            <v>4759266</v>
          </cell>
          <cell r="B1721">
            <v>486222</v>
          </cell>
          <cell r="C1721" t="str">
            <v>4759266</v>
          </cell>
          <cell r="D1721" t="str">
            <v>MDELIVERY</v>
          </cell>
          <cell r="E1721" t="str">
            <v>DESPACHO</v>
          </cell>
          <cell r="F1721" t="str">
            <v>NORMAL</v>
          </cell>
          <cell r="G1721" t="str">
            <v>031080004759266</v>
          </cell>
          <cell r="H1721">
            <v>44922</v>
          </cell>
          <cell r="I1721" t="str">
            <v>ENTREGADO</v>
          </cell>
          <cell r="J1721">
            <v>44923</v>
          </cell>
          <cell r="K1721" t="str">
            <v>MIGUEL ANGEL FERRIN LOOR</v>
          </cell>
          <cell r="L1721" t="str">
            <v>EL CARMEN AV LA ESPERANZA  SN Y RIO AMAZONAS</v>
          </cell>
          <cell r="M1721" t="str">
            <v>1308008711</v>
          </cell>
          <cell r="N1721" t="str">
            <v>0990635130</v>
          </cell>
          <cell r="O1721" t="str">
            <v>0990635130</v>
          </cell>
          <cell r="P1721" t="str">
            <v>130501</v>
          </cell>
          <cell r="Q1721" t="str">
            <v>EL CARMEN</v>
          </cell>
          <cell r="R1721" t="str">
            <v>MANABI</v>
          </cell>
          <cell r="S1721" t="str">
            <v>EL CARMEN - EL PORVENIR - SAN RAMON DE TIGRILLO</v>
          </cell>
          <cell r="T1721" t="str">
            <v>TRAMACO</v>
          </cell>
          <cell r="U1721" t="str">
            <v>FLEXNETUIO_PROVINCIA</v>
          </cell>
          <cell r="V1721">
            <v>1</v>
          </cell>
          <cell r="W1721">
            <v>1</v>
          </cell>
          <cell r="X1721" t="str">
            <v>FLEXNET ECUADOR - MDELIVERY</v>
          </cell>
          <cell r="Y1721" t="str">
            <v>CALLE 28 DE JUNIO S/N Y GARCIA MORENO ENTRADA LLANO GRANDE</v>
          </cell>
        </row>
        <row r="1722">
          <cell r="A1722" t="str">
            <v>4759286</v>
          </cell>
          <cell r="B1722">
            <v>486223</v>
          </cell>
          <cell r="C1722" t="str">
            <v>4759286</v>
          </cell>
          <cell r="D1722" t="str">
            <v>MDELIVERY</v>
          </cell>
          <cell r="E1722" t="str">
            <v>DESPACHO</v>
          </cell>
          <cell r="F1722" t="str">
            <v>DERIVADO PICK UP</v>
          </cell>
          <cell r="G1722" t="str">
            <v>031080004759286</v>
          </cell>
          <cell r="H1722">
            <v>44922</v>
          </cell>
          <cell r="I1722" t="str">
            <v>EN_TRANSITO</v>
          </cell>
          <cell r="J1722">
            <v>44922</v>
          </cell>
          <cell r="K1722" t="str">
            <v>JOHANNA ELIZABETH PINCAY CHANCAY</v>
          </cell>
          <cell r="L1722" t="str">
            <v>OFICINA TRAMACO JIPIJAPA</v>
          </cell>
          <cell r="M1722" t="str">
            <v>1313209239</v>
          </cell>
          <cell r="N1722" t="str">
            <v>0997382294</v>
          </cell>
          <cell r="O1722" t="str">
            <v>0997382294</v>
          </cell>
          <cell r="P1722" t="str">
            <v>JIPIJAPA</v>
          </cell>
          <cell r="Q1722" t="str">
            <v>JIPIJAPA</v>
          </cell>
          <cell r="R1722" t="str">
            <v>MANABI</v>
          </cell>
          <cell r="T1722" t="str">
            <v>TRAMACO</v>
          </cell>
          <cell r="U1722" t="str">
            <v>FLEXNETUIO_PROVINCIA</v>
          </cell>
          <cell r="V1722">
            <v>1</v>
          </cell>
          <cell r="W1722">
            <v>1</v>
          </cell>
          <cell r="X1722" t="str">
            <v>FLEXNET ECUADOR - MDELIVERY</v>
          </cell>
          <cell r="Y1722" t="str">
            <v>CALLE 28 DE JUNIO S/N Y GARCIA MORENO ENTRADA LLANO GRANDE</v>
          </cell>
        </row>
        <row r="1723">
          <cell r="A1723" t="str">
            <v>4759661</v>
          </cell>
          <cell r="B1723">
            <v>486224</v>
          </cell>
          <cell r="C1723" t="str">
            <v>4759661</v>
          </cell>
          <cell r="D1723" t="str">
            <v>MDELIVERY</v>
          </cell>
          <cell r="E1723" t="str">
            <v>DESPACHO</v>
          </cell>
          <cell r="F1723" t="str">
            <v>NORMAL</v>
          </cell>
          <cell r="G1723" t="str">
            <v>FT76855</v>
          </cell>
          <cell r="H1723">
            <v>44922</v>
          </cell>
          <cell r="I1723" t="str">
            <v>ENTREGADO</v>
          </cell>
          <cell r="J1723">
            <v>44923</v>
          </cell>
          <cell r="K1723" t="str">
            <v>JESUS ROLANDO ALVAREZ PAREDES</v>
          </cell>
          <cell r="L1723" t="str">
            <v>GUAYLLABAMBA CALLE OLIMPICA LOTE 115 VIA EL QUINCHE GUAYLLABAMBA</v>
          </cell>
          <cell r="M1723" t="str">
            <v>1712437878</v>
          </cell>
          <cell r="N1723" t="str">
            <v>0983726432</v>
          </cell>
          <cell r="O1723" t="str">
            <v>0983726432</v>
          </cell>
          <cell r="P1723" t="str">
            <v>170206</v>
          </cell>
          <cell r="Q1723" t="str">
            <v>QUITO</v>
          </cell>
          <cell r="R1723" t="str">
            <v>PICHINCHA</v>
          </cell>
          <cell r="S1723" t="str">
            <v>GUAYLLABAMBA - COOP. FILANBANCO - SAN VICENTE DE GUAYLLABAMBA - COOP. POLICIA NACIONAL</v>
          </cell>
          <cell r="T1723" t="str">
            <v>FLEXTRANS UIO</v>
          </cell>
          <cell r="U1723" t="str">
            <v>FLEXNETUIO_LOCAL</v>
          </cell>
          <cell r="V1723">
            <v>1</v>
          </cell>
          <cell r="W1723">
            <v>1</v>
          </cell>
          <cell r="X1723" t="str">
            <v>FLEXNET ECUADOR - MDELIVERY</v>
          </cell>
          <cell r="Y1723" t="str">
            <v>CALLE 28 DE JUNIO S/N Y GARCIA MORENO ENTRADA LLANO GRANDE</v>
          </cell>
        </row>
        <row r="1724">
          <cell r="A1724" t="str">
            <v>4760018</v>
          </cell>
          <cell r="B1724">
            <v>486225</v>
          </cell>
          <cell r="C1724" t="str">
            <v>4760018</v>
          </cell>
          <cell r="D1724" t="str">
            <v>MDELIVERY</v>
          </cell>
          <cell r="E1724" t="str">
            <v>DESPACHO</v>
          </cell>
          <cell r="F1724" t="str">
            <v>DERIVADO PICK UP</v>
          </cell>
          <cell r="G1724" t="str">
            <v>031080004760018</v>
          </cell>
          <cell r="H1724">
            <v>44922</v>
          </cell>
          <cell r="I1724" t="str">
            <v>ENTREGADO</v>
          </cell>
          <cell r="J1724">
            <v>44923</v>
          </cell>
          <cell r="K1724" t="str">
            <v>RAMON ANTONIO CEDENO BRAVO</v>
          </cell>
          <cell r="L1724" t="str">
            <v>OFICINA TRAMACO VIA QUEVEDO</v>
          </cell>
          <cell r="M1724" t="str">
            <v>1721506812</v>
          </cell>
          <cell r="N1724" t="str">
            <v>0982933434</v>
          </cell>
          <cell r="O1724" t="str">
            <v>0982933434</v>
          </cell>
          <cell r="P1724" t="str">
            <v>SANTO DOMINGO</v>
          </cell>
          <cell r="Q1724" t="str">
            <v>SANTO DOMINGO</v>
          </cell>
          <cell r="R1724" t="str">
            <v>SANTO DOMINGO DE LOS TSACHILAS</v>
          </cell>
          <cell r="T1724" t="str">
            <v>TRAMACO</v>
          </cell>
          <cell r="U1724" t="str">
            <v>FLEXNETUIO_PROVINCIA</v>
          </cell>
          <cell r="V1724">
            <v>1</v>
          </cell>
          <cell r="W1724">
            <v>1</v>
          </cell>
          <cell r="X1724" t="str">
            <v>FLEXNET ECUADOR - MDELIVERY</v>
          </cell>
          <cell r="Y1724" t="str">
            <v>CALLE 28 DE JUNIO S/N Y GARCIA MORENO ENTRADA LLANO GRANDE</v>
          </cell>
        </row>
        <row r="1725">
          <cell r="A1725" t="str">
            <v>4760105</v>
          </cell>
          <cell r="B1725">
            <v>486226</v>
          </cell>
          <cell r="C1725" t="str">
            <v>4760105</v>
          </cell>
          <cell r="D1725" t="str">
            <v>MDELIVERY</v>
          </cell>
          <cell r="E1725" t="str">
            <v>DESPACHO</v>
          </cell>
          <cell r="F1725" t="str">
            <v>NORMAL</v>
          </cell>
          <cell r="G1725" t="str">
            <v>TF90804</v>
          </cell>
          <cell r="H1725">
            <v>44922</v>
          </cell>
          <cell r="I1725" t="str">
            <v>ENTREGADO</v>
          </cell>
          <cell r="J1725">
            <v>44923</v>
          </cell>
          <cell r="K1725" t="str">
            <v>SAUL ABRAHAM SANGUCHO HERRERA</v>
          </cell>
          <cell r="L1725" t="str">
            <v>BOLIVAR SAGRARIO CALLE GREGORIO ESCOBEDO 215 Y LUIS URDANETA Y FARIA</v>
          </cell>
          <cell r="M1725" t="str">
            <v>0950492181</v>
          </cell>
          <cell r="N1725" t="str">
            <v>0962390460</v>
          </cell>
          <cell r="O1725" t="str">
            <v>0962390460</v>
          </cell>
          <cell r="P1725" t="str">
            <v>090306</v>
          </cell>
          <cell r="Q1725" t="str">
            <v>GUAYAQUIL</v>
          </cell>
          <cell r="R1725" t="str">
            <v>GUAYAS</v>
          </cell>
          <cell r="S1725" t="str">
            <v>GUAYAQUIL</v>
          </cell>
          <cell r="T1725" t="str">
            <v>ITSACOURIER</v>
          </cell>
          <cell r="U1725" t="str">
            <v>FLEXNETUIO_GYE</v>
          </cell>
          <cell r="V1725">
            <v>1</v>
          </cell>
          <cell r="W1725">
            <v>1</v>
          </cell>
          <cell r="X1725" t="str">
            <v>FLEXNET ECUADOR - MDELIVERY</v>
          </cell>
          <cell r="Y1725" t="str">
            <v>CALLE 28 DE JUNIO S/N Y GARCIA MORENO ENTRADA LLANO GRANDE</v>
          </cell>
        </row>
        <row r="1726">
          <cell r="A1726" t="str">
            <v>4760193</v>
          </cell>
          <cell r="B1726">
            <v>486227</v>
          </cell>
          <cell r="C1726" t="str">
            <v>4760193</v>
          </cell>
          <cell r="D1726" t="str">
            <v>MDELIVERY</v>
          </cell>
          <cell r="E1726" t="str">
            <v>DESPACHO</v>
          </cell>
          <cell r="F1726" t="str">
            <v>DERIVADO PICK UP</v>
          </cell>
          <cell r="G1726" t="str">
            <v>031080004760193</v>
          </cell>
          <cell r="H1726">
            <v>44922</v>
          </cell>
          <cell r="I1726" t="str">
            <v>EN_TRANSITO</v>
          </cell>
          <cell r="J1726">
            <v>44922</v>
          </cell>
          <cell r="K1726" t="str">
            <v>MERO CHANCAY VICTOR ELIECER</v>
          </cell>
          <cell r="L1726" t="str">
            <v>OFICINA TRAMACO PUNTO DE ATENCION VIA DAULE</v>
          </cell>
          <cell r="M1726" t="str">
            <v>1307919322</v>
          </cell>
          <cell r="N1726" t="str">
            <v>0994252302</v>
          </cell>
          <cell r="O1726" t="str">
            <v>0994252302</v>
          </cell>
          <cell r="P1726" t="str">
            <v>GUAYAQUIL</v>
          </cell>
          <cell r="Q1726" t="str">
            <v>GUAYAQUIL</v>
          </cell>
          <cell r="R1726" t="str">
            <v>GUAYAS</v>
          </cell>
          <cell r="T1726" t="str">
            <v>TRAMACO</v>
          </cell>
          <cell r="U1726" t="str">
            <v>FLEXNETUIO_GYE</v>
          </cell>
          <cell r="V1726">
            <v>1</v>
          </cell>
          <cell r="W1726">
            <v>1</v>
          </cell>
          <cell r="X1726" t="str">
            <v>FLEXNET ECUADOR - MDELIVERY</v>
          </cell>
          <cell r="Y1726" t="str">
            <v>CALLE 28 DE JUNIO S/N Y GARCIA MORENO ENTRADA LLANO GRANDE</v>
          </cell>
        </row>
        <row r="1727">
          <cell r="A1727" t="str">
            <v>4760262</v>
          </cell>
          <cell r="B1727">
            <v>486228</v>
          </cell>
          <cell r="C1727" t="str">
            <v>4760262</v>
          </cell>
          <cell r="D1727" t="str">
            <v>MDELIVERY</v>
          </cell>
          <cell r="E1727" t="str">
            <v>DESPACHO</v>
          </cell>
          <cell r="F1727" t="str">
            <v>NORMAL</v>
          </cell>
          <cell r="G1727" t="str">
            <v>TF90746</v>
          </cell>
          <cell r="H1727">
            <v>44922</v>
          </cell>
          <cell r="I1727" t="str">
            <v>EN_TRANSITO</v>
          </cell>
          <cell r="J1727">
            <v>44923</v>
          </cell>
          <cell r="K1727" t="str">
            <v>MACIAS FAJARDO MARIA ALEXANDRA</v>
          </cell>
          <cell r="L1727" t="str">
            <v>XIMENA COOP GUAYAS Y QUIL 2 MZ 8 SOLAR 32</v>
          </cell>
          <cell r="M1727" t="str">
            <v>0917488108</v>
          </cell>
          <cell r="N1727" t="str">
            <v>0962561536</v>
          </cell>
          <cell r="O1727" t="str">
            <v>0962561536</v>
          </cell>
          <cell r="P1727" t="str">
            <v>090105</v>
          </cell>
          <cell r="Q1727" t="str">
            <v>GUAYAQUIL</v>
          </cell>
          <cell r="R1727" t="str">
            <v>GUAYAS</v>
          </cell>
          <cell r="S1727" t="str">
            <v>GUAYAQUIL</v>
          </cell>
          <cell r="T1727" t="str">
            <v>FLEXTRANS GYE</v>
          </cell>
          <cell r="U1727" t="str">
            <v>FLEXNETUIO_GYE</v>
          </cell>
          <cell r="V1727">
            <v>1</v>
          </cell>
          <cell r="W1727">
            <v>1</v>
          </cell>
          <cell r="X1727" t="str">
            <v>FLEXNET ECUADOR - MDELIVERY</v>
          </cell>
          <cell r="Y1727" t="str">
            <v>CALLE 28 DE JUNIO S/N Y GARCIA MORENO ENTRADA LLANO GRANDE</v>
          </cell>
        </row>
        <row r="1728">
          <cell r="A1728" t="str">
            <v>4760331</v>
          </cell>
          <cell r="B1728">
            <v>486229</v>
          </cell>
          <cell r="C1728" t="str">
            <v>4760331</v>
          </cell>
          <cell r="D1728" t="str">
            <v>MDELIVERY</v>
          </cell>
          <cell r="E1728" t="str">
            <v>DESPACHO</v>
          </cell>
          <cell r="F1728" t="str">
            <v>NORMAL</v>
          </cell>
          <cell r="G1728" t="str">
            <v>031080004760331</v>
          </cell>
          <cell r="H1728">
            <v>44922</v>
          </cell>
          <cell r="I1728" t="str">
            <v>ENTREGADO</v>
          </cell>
          <cell r="J1728">
            <v>44923</v>
          </cell>
          <cell r="K1728" t="str">
            <v>FRANCIS ANTHONY CHAVEZ ARIAS</v>
          </cell>
          <cell r="L1728" t="str">
            <v>SAN CAMILO CALLE OCTAVA 711 ENTRE CALLE H Y G</v>
          </cell>
          <cell r="M1728" t="str">
            <v>1250229612</v>
          </cell>
          <cell r="N1728" t="str">
            <v>0968023687</v>
          </cell>
          <cell r="O1728" t="str">
            <v>0968023687</v>
          </cell>
          <cell r="P1728" t="str">
            <v>120310</v>
          </cell>
          <cell r="Q1728" t="str">
            <v>QUEVEDO</v>
          </cell>
          <cell r="R1728" t="str">
            <v>LOS RIOS</v>
          </cell>
          <cell r="S1728" t="str">
            <v>QUEVEDO</v>
          </cell>
          <cell r="T1728" t="str">
            <v>TRAMACO</v>
          </cell>
          <cell r="U1728" t="str">
            <v>FLEXNETUIO_PROVINCIA</v>
          </cell>
          <cell r="V1728">
            <v>1</v>
          </cell>
          <cell r="W1728">
            <v>1</v>
          </cell>
          <cell r="X1728" t="str">
            <v>FLEXNET ECUADOR - MDELIVERY</v>
          </cell>
          <cell r="Y1728" t="str">
            <v>CALLE 28 DE JUNIO S/N Y GARCIA MORENO ENTRADA LLANO GRANDE</v>
          </cell>
        </row>
        <row r="1729">
          <cell r="A1729" t="str">
            <v>4760335</v>
          </cell>
          <cell r="B1729">
            <v>486230</v>
          </cell>
          <cell r="C1729" t="str">
            <v>4760335</v>
          </cell>
          <cell r="D1729" t="str">
            <v>MDELIVERY</v>
          </cell>
          <cell r="E1729" t="str">
            <v>DESPACHO</v>
          </cell>
          <cell r="F1729" t="str">
            <v>NORMAL</v>
          </cell>
          <cell r="G1729" t="str">
            <v>031080004760335</v>
          </cell>
          <cell r="H1729">
            <v>44922</v>
          </cell>
          <cell r="I1729" t="str">
            <v>EN_TRANSITO</v>
          </cell>
          <cell r="J1729">
            <v>44922</v>
          </cell>
          <cell r="K1729" t="str">
            <v>REASCOS OCORO ALDO RENATO</v>
          </cell>
          <cell r="L1729" t="str">
            <v>SAN LORENZO CALLE 29 DE ABRIL SN CALLE JOSE GARCES</v>
          </cell>
          <cell r="M1729" t="str">
            <v>0802628073</v>
          </cell>
          <cell r="N1729" t="str">
            <v>0998852037</v>
          </cell>
          <cell r="O1729" t="str">
            <v>0998852037</v>
          </cell>
          <cell r="P1729" t="str">
            <v>080501</v>
          </cell>
          <cell r="Q1729" t="str">
            <v>SAN LORENZO</v>
          </cell>
          <cell r="R1729" t="str">
            <v>ESMERALDAS</v>
          </cell>
          <cell r="S1729" t="str">
            <v>SAN LORENZO - LA FLORIDA - ANCON (PICHANGAL) (CAB. EN PALMA REAL) - MATAJE (CAB. EN SANTANDER)</v>
          </cell>
          <cell r="T1729" t="str">
            <v>TRAMACO</v>
          </cell>
          <cell r="U1729" t="str">
            <v>FLEXNETUIO_PROVINCIA</v>
          </cell>
          <cell r="V1729">
            <v>1</v>
          </cell>
          <cell r="W1729">
            <v>1</v>
          </cell>
          <cell r="X1729" t="str">
            <v>FLEXNET ECUADOR - MDELIVERY</v>
          </cell>
          <cell r="Y1729" t="str">
            <v>CALLE 28 DE JUNIO S/N Y GARCIA MORENO ENTRADA LLANO GRANDE</v>
          </cell>
        </row>
        <row r="1730">
          <cell r="A1730" t="str">
            <v>4760409</v>
          </cell>
          <cell r="B1730">
            <v>486231</v>
          </cell>
          <cell r="C1730" t="str">
            <v>4760409</v>
          </cell>
          <cell r="D1730" t="str">
            <v>MDELIVERY</v>
          </cell>
          <cell r="E1730" t="str">
            <v>DESPACHO</v>
          </cell>
          <cell r="F1730" t="str">
            <v>NORMAL</v>
          </cell>
          <cell r="G1730" t="str">
            <v>FT76862</v>
          </cell>
          <cell r="H1730">
            <v>44922</v>
          </cell>
          <cell r="I1730" t="str">
            <v>ENTREGADO</v>
          </cell>
          <cell r="J1730">
            <v>44923</v>
          </cell>
          <cell r="K1730" t="str">
            <v>EVELYN PAMELA SEGARRA MORENO</v>
          </cell>
          <cell r="L1730" t="str">
            <v>CONOCOTO CALLE DEL AMOR E7 50 Y AV JOSE DE LA CUADRA</v>
          </cell>
          <cell r="M1730" t="str">
            <v>1711696698</v>
          </cell>
          <cell r="N1730" t="str">
            <v>0983356046</v>
          </cell>
          <cell r="O1730" t="str">
            <v/>
          </cell>
          <cell r="P1730" t="str">
            <v>170803</v>
          </cell>
          <cell r="Q1730" t="str">
            <v>QUITO</v>
          </cell>
          <cell r="R1730" t="str">
            <v>PICHINCHA</v>
          </cell>
          <cell r="S1730" t="str">
            <v>CONOCOTO - SALVADOR CELI</v>
          </cell>
          <cell r="T1730" t="str">
            <v>FLEXTRANS UIO</v>
          </cell>
          <cell r="U1730" t="str">
            <v>FLEXNETUIO_LOCAL</v>
          </cell>
          <cell r="V1730">
            <v>1</v>
          </cell>
          <cell r="W1730">
            <v>1</v>
          </cell>
          <cell r="X1730" t="str">
            <v>FLEXNET ECUADOR - MDELIVERY</v>
          </cell>
          <cell r="Y1730" t="str">
            <v>CALLE 28 DE JUNIO S/N Y GARCIA MORENO ENTRADA LLANO GRANDE</v>
          </cell>
        </row>
        <row r="1731">
          <cell r="A1731" t="str">
            <v>4760456</v>
          </cell>
          <cell r="B1731">
            <v>486232</v>
          </cell>
          <cell r="C1731" t="str">
            <v>4760456</v>
          </cell>
          <cell r="D1731" t="str">
            <v>MDELIVERY</v>
          </cell>
          <cell r="E1731" t="str">
            <v>DESPACHO</v>
          </cell>
          <cell r="F1731" t="str">
            <v>NORMAL</v>
          </cell>
          <cell r="G1731" t="str">
            <v>TF90767</v>
          </cell>
          <cell r="H1731">
            <v>44922</v>
          </cell>
          <cell r="I1731" t="str">
            <v>EN_TRANSITO</v>
          </cell>
          <cell r="J1731">
            <v>44923</v>
          </cell>
          <cell r="K1731" t="str">
            <v>GRACIA HERNANDEZ ANGELA AZUCENA</v>
          </cell>
          <cell r="L1731" t="str">
            <v>XIMENA COOP 12 DE SEPTIEMBRE MZ F VILLA 6</v>
          </cell>
          <cell r="M1731" t="str">
            <v>0924356777</v>
          </cell>
          <cell r="N1731" t="str">
            <v>0990078749</v>
          </cell>
          <cell r="O1731" t="str">
            <v>0990078749</v>
          </cell>
          <cell r="P1731" t="str">
            <v>090203</v>
          </cell>
          <cell r="Q1731" t="str">
            <v>GUAYAQUIL</v>
          </cell>
          <cell r="R1731" t="str">
            <v>GUAYAS</v>
          </cell>
          <cell r="S1731" t="str">
            <v>GUAYAQUIL</v>
          </cell>
          <cell r="T1731" t="str">
            <v>FLEXTRANS GYE</v>
          </cell>
          <cell r="U1731" t="str">
            <v>FLEXNETUIO_GYE</v>
          </cell>
          <cell r="V1731">
            <v>1</v>
          </cell>
          <cell r="W1731">
            <v>1</v>
          </cell>
          <cell r="X1731" t="str">
            <v>FLEXNET ECUADOR - MDELIVERY</v>
          </cell>
          <cell r="Y1731" t="str">
            <v>CALLE 28 DE JUNIO S/N Y GARCIA MORENO ENTRADA LLANO GRANDE</v>
          </cell>
        </row>
        <row r="1732">
          <cell r="A1732" t="str">
            <v>4760539</v>
          </cell>
          <cell r="B1732">
            <v>486233</v>
          </cell>
          <cell r="C1732" t="str">
            <v>4760539</v>
          </cell>
          <cell r="D1732" t="str">
            <v>MDELIVERY</v>
          </cell>
          <cell r="E1732" t="str">
            <v>DESPACHO</v>
          </cell>
          <cell r="F1732" t="str">
            <v>DERIVADO PICK UP</v>
          </cell>
          <cell r="G1732" t="str">
            <v>031080004760539</v>
          </cell>
          <cell r="H1732">
            <v>44922</v>
          </cell>
          <cell r="I1732" t="str">
            <v>INCIDENCIA</v>
          </cell>
          <cell r="J1732">
            <v>44923</v>
          </cell>
          <cell r="K1732" t="str">
            <v>AYMARA PASTRANO WILSON FABIAN</v>
          </cell>
          <cell r="L1732" t="str">
            <v>OFICINA TRAMACO MACHACHI</v>
          </cell>
          <cell r="M1732" t="str">
            <v>1709544744</v>
          </cell>
          <cell r="N1732" t="str">
            <v>0958645334</v>
          </cell>
          <cell r="O1732" t="str">
            <v>0958645334</v>
          </cell>
          <cell r="P1732" t="str">
            <v>MEJIA</v>
          </cell>
          <cell r="Q1732" t="str">
            <v>MEJIA</v>
          </cell>
          <cell r="R1732" t="str">
            <v>PICHINCHA</v>
          </cell>
          <cell r="T1732" t="str">
            <v>TRAMACO</v>
          </cell>
          <cell r="U1732" t="str">
            <v>FLEXNETUIO_LOCAL</v>
          </cell>
          <cell r="V1732">
            <v>1</v>
          </cell>
          <cell r="W1732">
            <v>1</v>
          </cell>
          <cell r="X1732" t="str">
            <v>FLEXNET ECUADOR - MDELIVERY</v>
          </cell>
          <cell r="Y1732" t="str">
            <v>CALLE 28 DE JUNIO S/N Y GARCIA MORENO ENTRADA LLANO GRANDE</v>
          </cell>
        </row>
        <row r="1733">
          <cell r="A1733" t="str">
            <v>4760544</v>
          </cell>
          <cell r="B1733">
            <v>486234</v>
          </cell>
          <cell r="C1733" t="str">
            <v>4760544</v>
          </cell>
          <cell r="D1733" t="str">
            <v>MDELIVERY</v>
          </cell>
          <cell r="E1733" t="str">
            <v>DESPACHO</v>
          </cell>
          <cell r="F1733" t="str">
            <v>NORMAL</v>
          </cell>
          <cell r="G1733" t="str">
            <v>IC4049</v>
          </cell>
          <cell r="H1733">
            <v>44922</v>
          </cell>
          <cell r="I1733" t="str">
            <v>ENTREGADO</v>
          </cell>
          <cell r="J1733">
            <v>44923</v>
          </cell>
          <cell r="K1733" t="str">
            <v>ANDREA DEL CISNE ENCALADA ESPINOZA</v>
          </cell>
          <cell r="L1733" t="str">
            <v>YANUNCAY CALLE CARLOS ARIZAGA TORAL  SN  Y TARQUINO CORDERO</v>
          </cell>
          <cell r="M1733" t="str">
            <v>1104252802</v>
          </cell>
          <cell r="N1733" t="str">
            <v>0962909323</v>
          </cell>
          <cell r="O1733" t="str">
            <v/>
          </cell>
          <cell r="P1733" t="str">
            <v>010206</v>
          </cell>
          <cell r="Q1733" t="str">
            <v>CUENCA</v>
          </cell>
          <cell r="R1733" t="str">
            <v>AZUAY</v>
          </cell>
          <cell r="S1733" t="str">
            <v>CUENCA</v>
          </cell>
          <cell r="T1733" t="str">
            <v>ITSACOURIER</v>
          </cell>
          <cell r="U1733" t="str">
            <v>FLEXNETUIO_PROVINCIA</v>
          </cell>
          <cell r="V1733">
            <v>1</v>
          </cell>
          <cell r="W1733">
            <v>1</v>
          </cell>
          <cell r="X1733" t="str">
            <v>FLEXNET ECUADOR - MDELIVERY</v>
          </cell>
          <cell r="Y1733" t="str">
            <v>CALLE 28 DE JUNIO S/N Y GARCIA MORENO ENTRADA LLANO GRANDE</v>
          </cell>
        </row>
        <row r="1734">
          <cell r="A1734" t="str">
            <v>4760702</v>
          </cell>
          <cell r="B1734">
            <v>486235</v>
          </cell>
          <cell r="C1734" t="str">
            <v>4760702</v>
          </cell>
          <cell r="D1734" t="str">
            <v>MDELIVERY</v>
          </cell>
          <cell r="E1734" t="str">
            <v>DESPACHO</v>
          </cell>
          <cell r="F1734" t="str">
            <v>NORMAL</v>
          </cell>
          <cell r="G1734" t="str">
            <v>031080004760702</v>
          </cell>
          <cell r="H1734">
            <v>44922</v>
          </cell>
          <cell r="I1734" t="str">
            <v>ENTREGADO</v>
          </cell>
          <cell r="J1734">
            <v>44923</v>
          </cell>
          <cell r="K1734" t="str">
            <v>VACA CASTILLO DANIELA NICOLE</v>
          </cell>
          <cell r="L1734" t="str">
            <v>ATACAMES CALLE JUAN MONTALVO SN CALLE MALECON LUIS VARGAS TORRES</v>
          </cell>
          <cell r="M1734" t="str">
            <v>2300829674</v>
          </cell>
          <cell r="N1734" t="str">
            <v>0968038404</v>
          </cell>
          <cell r="O1734" t="str">
            <v>0968038404</v>
          </cell>
          <cell r="P1734" t="str">
            <v>080305</v>
          </cell>
          <cell r="Q1734" t="str">
            <v>ATACAMES</v>
          </cell>
          <cell r="R1734" t="str">
            <v>ESMERALDAS</v>
          </cell>
          <cell r="S1734" t="str">
            <v>ATACAMES</v>
          </cell>
          <cell r="T1734" t="str">
            <v>TRAMACO</v>
          </cell>
          <cell r="U1734" t="str">
            <v>FLEXNETUIO_PROVINCIA</v>
          </cell>
          <cell r="V1734">
            <v>1</v>
          </cell>
          <cell r="W1734">
            <v>1</v>
          </cell>
          <cell r="X1734" t="str">
            <v>FLEXNET ECUADOR - MDELIVERY</v>
          </cell>
          <cell r="Y1734" t="str">
            <v>CALLE 28 DE JUNIO S/N Y GARCIA MORENO ENTRADA LLANO GRANDE</v>
          </cell>
        </row>
        <row r="1735">
          <cell r="A1735" t="str">
            <v>4760837</v>
          </cell>
          <cell r="B1735">
            <v>486236</v>
          </cell>
          <cell r="C1735" t="str">
            <v>4760837</v>
          </cell>
          <cell r="D1735" t="str">
            <v>MDELIVERY</v>
          </cell>
          <cell r="E1735" t="str">
            <v>DESPACHO</v>
          </cell>
          <cell r="F1735" t="str">
            <v>DERIVADO PICK UP</v>
          </cell>
          <cell r="G1735" t="str">
            <v>031080004760837</v>
          </cell>
          <cell r="H1735">
            <v>44922</v>
          </cell>
          <cell r="I1735" t="str">
            <v>EN_TRANSITO</v>
          </cell>
          <cell r="J1735">
            <v>44922</v>
          </cell>
          <cell r="K1735" t="str">
            <v>CABRERA PARRA FAUSTO MARCELO</v>
          </cell>
          <cell r="L1735" t="str">
            <v>OFICINA TRAMACO QUITO CUMBAYA</v>
          </cell>
          <cell r="M1735" t="str">
            <v>0103150603</v>
          </cell>
          <cell r="N1735" t="str">
            <v>0984765502</v>
          </cell>
          <cell r="O1735" t="str">
            <v>0984765502</v>
          </cell>
          <cell r="P1735" t="str">
            <v>QUITO</v>
          </cell>
          <cell r="Q1735" t="str">
            <v>QUITO</v>
          </cell>
          <cell r="R1735" t="str">
            <v>PICHINCHA</v>
          </cell>
          <cell r="T1735" t="str">
            <v>TRAMACO</v>
          </cell>
          <cell r="U1735" t="str">
            <v>FLEXNETUIO_LOCAL</v>
          </cell>
          <cell r="V1735">
            <v>1</v>
          </cell>
          <cell r="W1735">
            <v>1</v>
          </cell>
          <cell r="X1735" t="str">
            <v>FLEXNET ECUADOR - MDELIVERY</v>
          </cell>
          <cell r="Y1735" t="str">
            <v>CALLE 28 DE JUNIO S/N Y GARCIA MORENO ENTRADA LLANO GRANDE</v>
          </cell>
        </row>
        <row r="1736">
          <cell r="A1736" t="str">
            <v>4761437</v>
          </cell>
          <cell r="B1736">
            <v>486237</v>
          </cell>
          <cell r="C1736" t="str">
            <v>4761437</v>
          </cell>
          <cell r="D1736" t="str">
            <v>MDELIVERY</v>
          </cell>
          <cell r="E1736" t="str">
            <v>DESPACHO</v>
          </cell>
          <cell r="F1736" t="str">
            <v>NORMAL</v>
          </cell>
          <cell r="G1736" t="str">
            <v>FT76848</v>
          </cell>
          <cell r="H1736">
            <v>44922</v>
          </cell>
          <cell r="I1736" t="str">
            <v>ENTREGADO</v>
          </cell>
          <cell r="J1736">
            <v>44923</v>
          </cell>
          <cell r="K1736" t="str">
            <v>ANDREA ESTEFANIA MUNOZ ENRIQUEZ</v>
          </cell>
          <cell r="L1736" t="str">
            <v>CALDERON  CALLE CASAPICARA  N6  285 CALLE DE LOS EUCALIPTOS</v>
          </cell>
          <cell r="M1736" t="str">
            <v>1720216827</v>
          </cell>
          <cell r="N1736" t="str">
            <v>0987857590</v>
          </cell>
          <cell r="O1736" t="str">
            <v/>
          </cell>
          <cell r="P1736" t="str">
            <v>170203</v>
          </cell>
          <cell r="Q1736" t="str">
            <v>QUITO</v>
          </cell>
          <cell r="R1736" t="str">
            <v>PICHINCHA</v>
          </cell>
          <cell r="S1736" t="str">
            <v>CALDERON (CARAPUNGO)</v>
          </cell>
          <cell r="T1736" t="str">
            <v>ITSACOURIER</v>
          </cell>
          <cell r="U1736" t="str">
            <v>FLEXNETUIO_LOCAL</v>
          </cell>
          <cell r="V1736">
            <v>1</v>
          </cell>
          <cell r="W1736">
            <v>1</v>
          </cell>
          <cell r="X1736" t="str">
            <v>FLEXNET ECUADOR - MDELIVERY</v>
          </cell>
          <cell r="Y1736" t="str">
            <v>CALLE 28 DE JUNIO S/N Y GARCIA MORENO ENTRADA LLANO GRANDE</v>
          </cell>
        </row>
        <row r="1737">
          <cell r="A1737" t="str">
            <v>4761752</v>
          </cell>
          <cell r="B1737">
            <v>486238</v>
          </cell>
          <cell r="C1737" t="str">
            <v>4761752</v>
          </cell>
          <cell r="D1737" t="str">
            <v>MDELIVERY</v>
          </cell>
          <cell r="E1737" t="str">
            <v>DESPACHO</v>
          </cell>
          <cell r="F1737" t="str">
            <v>DERIVADO PICK UP</v>
          </cell>
          <cell r="G1737" t="str">
            <v>031080004761752</v>
          </cell>
          <cell r="H1737">
            <v>44922</v>
          </cell>
          <cell r="I1737" t="str">
            <v>INCIDENCIA</v>
          </cell>
          <cell r="J1737">
            <v>44923</v>
          </cell>
          <cell r="K1737" t="str">
            <v>RAMIREZ PIANDA PEDRO FERNANDO</v>
          </cell>
          <cell r="L1737" t="str">
            <v>OFICINA TRAMACO PUNTO DE ATENCION VIA DAULE</v>
          </cell>
          <cell r="M1737" t="str">
            <v>0920779063</v>
          </cell>
          <cell r="N1737" t="str">
            <v>0981045128</v>
          </cell>
          <cell r="O1737" t="str">
            <v>0981045128</v>
          </cell>
          <cell r="P1737" t="str">
            <v>GUAYAQUIL</v>
          </cell>
          <cell r="Q1737" t="str">
            <v>GUAYAQUIL</v>
          </cell>
          <cell r="R1737" t="str">
            <v>GUAYAS</v>
          </cell>
          <cell r="T1737" t="str">
            <v>TRAMACO</v>
          </cell>
          <cell r="U1737" t="str">
            <v>FLEXNETUIO_GYE</v>
          </cell>
          <cell r="V1737">
            <v>1</v>
          </cell>
          <cell r="W1737">
            <v>1</v>
          </cell>
          <cell r="X1737" t="str">
            <v>FLEXNET ECUADOR - MDELIVERY</v>
          </cell>
          <cell r="Y1737" t="str">
            <v>CALLE 28 DE JUNIO S/N Y GARCIA MORENO ENTRADA LLANO GRANDE</v>
          </cell>
        </row>
        <row r="1738">
          <cell r="A1738" t="str">
            <v>4761976</v>
          </cell>
          <cell r="B1738">
            <v>486239</v>
          </cell>
          <cell r="C1738" t="str">
            <v>4761976</v>
          </cell>
          <cell r="D1738" t="str">
            <v>MDELIVERY</v>
          </cell>
          <cell r="E1738" t="str">
            <v>DESPACHO</v>
          </cell>
          <cell r="F1738" t="str">
            <v>NORMAL</v>
          </cell>
          <cell r="G1738" t="str">
            <v>FT76860</v>
          </cell>
          <cell r="H1738">
            <v>44922</v>
          </cell>
          <cell r="I1738" t="str">
            <v>HABILITADO_RUTEO</v>
          </cell>
          <cell r="J1738">
            <v>44923</v>
          </cell>
          <cell r="K1738" t="str">
            <v>CORDOVA ALBARRAN MARIA DEL CARMEN</v>
          </cell>
          <cell r="L1738" t="str">
            <v>CALDERON CALLE CACHA N9 186 LOTE 55 2 Y ELIAS GODOY</v>
          </cell>
          <cell r="M1738" t="str">
            <v>1709243446</v>
          </cell>
          <cell r="N1738" t="str">
            <v>0991353935</v>
          </cell>
          <cell r="O1738" t="str">
            <v>0991353935</v>
          </cell>
          <cell r="P1738" t="str">
            <v>170201</v>
          </cell>
          <cell r="Q1738" t="str">
            <v>QUITO</v>
          </cell>
          <cell r="R1738" t="str">
            <v>PICHINCHA</v>
          </cell>
          <cell r="S1738" t="str">
            <v>CALDERON (CARAPUNGO)</v>
          </cell>
          <cell r="T1738" t="str">
            <v>ITSACOURIER</v>
          </cell>
          <cell r="U1738" t="str">
            <v>FLEXNETUIO_LOCAL</v>
          </cell>
          <cell r="V1738">
            <v>1</v>
          </cell>
          <cell r="W1738">
            <v>1</v>
          </cell>
          <cell r="X1738" t="str">
            <v>FLEXNET ECUADOR - MDELIVERY</v>
          </cell>
          <cell r="Y1738" t="str">
            <v>CALLE 28 DE JUNIO S/N Y GARCIA MORENO ENTRADA LLANO GRANDE</v>
          </cell>
        </row>
        <row r="1739">
          <cell r="A1739" t="str">
            <v>4762294</v>
          </cell>
          <cell r="B1739">
            <v>486240</v>
          </cell>
          <cell r="C1739" t="str">
            <v>4762294</v>
          </cell>
          <cell r="D1739" t="str">
            <v>MDELIVERY</v>
          </cell>
          <cell r="E1739" t="str">
            <v>DESPACHO</v>
          </cell>
          <cell r="F1739" t="str">
            <v>NORMAL</v>
          </cell>
          <cell r="G1739" t="str">
            <v>FEC45321</v>
          </cell>
          <cell r="H1739">
            <v>44922</v>
          </cell>
          <cell r="I1739" t="str">
            <v>ENTREGADO</v>
          </cell>
          <cell r="J1739">
            <v>44922</v>
          </cell>
          <cell r="K1739" t="str">
            <v>DANIEL JESUS MORA CHILA</v>
          </cell>
          <cell r="L1739" t="str">
            <v>INAQUITO  CALLE JOSE ARIZAGA N39B Y AV RIO AMAZONAS</v>
          </cell>
          <cell r="M1739" t="str">
            <v>1721263125</v>
          </cell>
          <cell r="N1739" t="str">
            <v>0984727211</v>
          </cell>
          <cell r="O1739" t="str">
            <v>0984727211</v>
          </cell>
          <cell r="P1739" t="str">
            <v>170507</v>
          </cell>
          <cell r="Q1739" t="str">
            <v>QUITO</v>
          </cell>
          <cell r="R1739" t="str">
            <v>PICHINCHA</v>
          </cell>
          <cell r="S1739" t="str">
            <v>QUITO</v>
          </cell>
          <cell r="T1739" t="str">
            <v>EXPRESSCON</v>
          </cell>
          <cell r="U1739" t="str">
            <v>FLEXNETUIO_LOCAL</v>
          </cell>
          <cell r="V1739">
            <v>1</v>
          </cell>
          <cell r="W1739">
            <v>1</v>
          </cell>
          <cell r="X1739" t="str">
            <v>FLEXNET ECUADOR - MDELIVERY</v>
          </cell>
          <cell r="Y1739" t="str">
            <v>CALLE 28 DE JUNIO S/N Y GARCIA MORENO ENTRADA LLANO GRANDE</v>
          </cell>
        </row>
        <row r="1740">
          <cell r="A1740" t="str">
            <v>4762551</v>
          </cell>
          <cell r="B1740">
            <v>486241</v>
          </cell>
          <cell r="C1740" t="str">
            <v>4762551</v>
          </cell>
          <cell r="D1740" t="str">
            <v>MDELIVERY</v>
          </cell>
          <cell r="E1740" t="str">
            <v>DESPACHO</v>
          </cell>
          <cell r="F1740" t="str">
            <v>NORMAL</v>
          </cell>
          <cell r="G1740" t="str">
            <v>031080004762551</v>
          </cell>
          <cell r="H1740">
            <v>44922</v>
          </cell>
          <cell r="I1740" t="str">
            <v>ENTREGADO</v>
          </cell>
          <cell r="J1740">
            <v>44923</v>
          </cell>
          <cell r="K1740" t="str">
            <v>SOLEDISPA CHOEZ GREGORIO JUVENAL</v>
          </cell>
          <cell r="L1740" t="str">
            <v>MANTA  AV 7  SN CALLE 20</v>
          </cell>
          <cell r="M1740" t="str">
            <v>1309299871</v>
          </cell>
          <cell r="N1740" t="str">
            <v>0983884845</v>
          </cell>
          <cell r="O1740" t="str">
            <v>0983884845</v>
          </cell>
          <cell r="P1740" t="str">
            <v>130214</v>
          </cell>
          <cell r="Q1740" t="str">
            <v>MANTA</v>
          </cell>
          <cell r="R1740" t="str">
            <v>MANABI</v>
          </cell>
          <cell r="S1740" t="str">
            <v>MANTA</v>
          </cell>
          <cell r="T1740" t="str">
            <v>TRAMACO</v>
          </cell>
          <cell r="U1740" t="str">
            <v>FLEXNETUIO_PROVINCIA</v>
          </cell>
          <cell r="V1740">
            <v>1</v>
          </cell>
          <cell r="W1740">
            <v>1</v>
          </cell>
          <cell r="X1740" t="str">
            <v>FLEXNET ECUADOR - MDELIVERY</v>
          </cell>
          <cell r="Y1740" t="str">
            <v>CALLE 28 DE JUNIO S/N Y GARCIA MORENO ENTRADA LLANO GRANDE</v>
          </cell>
        </row>
        <row r="1741">
          <cell r="A1741" t="str">
            <v>4762842</v>
          </cell>
          <cell r="B1741">
            <v>486242</v>
          </cell>
          <cell r="C1741" t="str">
            <v>4762842</v>
          </cell>
          <cell r="D1741" t="str">
            <v>MDELIVERY</v>
          </cell>
          <cell r="E1741" t="str">
            <v>DESPACHO</v>
          </cell>
          <cell r="F1741" t="str">
            <v>NORMAL</v>
          </cell>
          <cell r="G1741" t="str">
            <v>TF90751</v>
          </cell>
          <cell r="H1741">
            <v>44922</v>
          </cell>
          <cell r="I1741" t="str">
            <v>INCIDENCIA</v>
          </cell>
          <cell r="J1741">
            <v>44923</v>
          </cell>
          <cell r="K1741" t="str">
            <v>RODRIGUEZ CAICEDO ANABEL GABRIELA</v>
          </cell>
          <cell r="L1741" t="str">
            <v>TARQUI 4TO CJON 11 NE  SN  Y TERCER PSJE 5 NE</v>
          </cell>
          <cell r="M1741" t="str">
            <v>0941291718</v>
          </cell>
          <cell r="N1741" t="str">
            <v>0980849605</v>
          </cell>
          <cell r="O1741" t="str">
            <v>0980849605</v>
          </cell>
          <cell r="P1741" t="str">
            <v>090703</v>
          </cell>
          <cell r="Q1741" t="str">
            <v>GUAYAQUIL</v>
          </cell>
          <cell r="R1741" t="str">
            <v>GUAYAS</v>
          </cell>
          <cell r="S1741" t="str">
            <v>GUAYAQUIL</v>
          </cell>
          <cell r="T1741" t="str">
            <v>ITSACOURIER</v>
          </cell>
          <cell r="U1741" t="str">
            <v>FLEXNETUIO_GYE</v>
          </cell>
          <cell r="V1741">
            <v>1</v>
          </cell>
          <cell r="W1741">
            <v>1</v>
          </cell>
          <cell r="X1741" t="str">
            <v>FLEXNET ECUADOR - MDELIVERY</v>
          </cell>
          <cell r="Y1741" t="str">
            <v>CALLE 28 DE JUNIO S/N Y GARCIA MORENO ENTRADA LLANO GRANDE</v>
          </cell>
        </row>
        <row r="1742">
          <cell r="A1742" t="str">
            <v>4762925</v>
          </cell>
          <cell r="B1742">
            <v>486243</v>
          </cell>
          <cell r="C1742" t="str">
            <v>4762925</v>
          </cell>
          <cell r="D1742" t="str">
            <v>MDELIVERY</v>
          </cell>
          <cell r="E1742" t="str">
            <v>DESPACHO</v>
          </cell>
          <cell r="F1742" t="str">
            <v>NORMAL</v>
          </cell>
          <cell r="G1742" t="str">
            <v>031080004762925</v>
          </cell>
          <cell r="H1742">
            <v>44922</v>
          </cell>
          <cell r="I1742" t="str">
            <v>INCIDENCIA</v>
          </cell>
          <cell r="J1742">
            <v>44923</v>
          </cell>
          <cell r="K1742" t="str">
            <v>Maria Catalina Martinez Izurieta</v>
          </cell>
          <cell r="L1742" t="str">
            <v>OFICINA TRAMACO SAN RAFAEL</v>
          </cell>
          <cell r="M1742" t="str">
            <v>1710130574</v>
          </cell>
          <cell r="N1742" t="str">
            <v>0994645974</v>
          </cell>
          <cell r="O1742" t="str">
            <v>0994645974</v>
          </cell>
          <cell r="P1742" t="str">
            <v>QUITO</v>
          </cell>
          <cell r="Q1742" t="str">
            <v>QUITO</v>
          </cell>
          <cell r="R1742" t="str">
            <v>PICHINCHA</v>
          </cell>
          <cell r="T1742" t="str">
            <v>TRAMACO</v>
          </cell>
          <cell r="U1742" t="str">
            <v>FLEXNETUIO_LOCAL</v>
          </cell>
          <cell r="V1742">
            <v>1</v>
          </cell>
          <cell r="W1742">
            <v>1</v>
          </cell>
          <cell r="X1742" t="str">
            <v>FLEXNET ECUADOR - MDELIVERY</v>
          </cell>
          <cell r="Y1742" t="str">
            <v>CALLE 28 DE JUNIO S/N Y GARCIA MORENO ENTRADA LLANO GRANDE</v>
          </cell>
        </row>
        <row r="1743">
          <cell r="A1743" t="str">
            <v>4762937</v>
          </cell>
          <cell r="B1743">
            <v>486244</v>
          </cell>
          <cell r="C1743" t="str">
            <v>4762937</v>
          </cell>
          <cell r="D1743" t="str">
            <v>MDELIVERY</v>
          </cell>
          <cell r="E1743" t="str">
            <v>DESPACHO</v>
          </cell>
          <cell r="F1743" t="str">
            <v>NORMAL</v>
          </cell>
          <cell r="G1743" t="str">
            <v>031080004762937</v>
          </cell>
          <cell r="H1743">
            <v>44922</v>
          </cell>
          <cell r="I1743" t="str">
            <v>ENTREGADO</v>
          </cell>
          <cell r="J1743">
            <v>44923</v>
          </cell>
          <cell r="K1743" t="str">
            <v>TITO DAVID YUMBO TANGUILA</v>
          </cell>
          <cell r="L1743" t="str">
            <v>IZAMBA AV NASSAU SN AV RODRIGO PACHANO LALAMA</v>
          </cell>
          <cell r="M1743" t="str">
            <v>1500788201</v>
          </cell>
          <cell r="N1743" t="str">
            <v>0995486344</v>
          </cell>
          <cell r="O1743" t="str">
            <v>0995486344</v>
          </cell>
          <cell r="P1743" t="str">
            <v>180105</v>
          </cell>
          <cell r="Q1743" t="str">
            <v>AMBATO</v>
          </cell>
          <cell r="R1743" t="str">
            <v>TUNGURAHUA</v>
          </cell>
          <cell r="S1743" t="str">
            <v>AMBATO</v>
          </cell>
          <cell r="T1743" t="str">
            <v>TRAMACO</v>
          </cell>
          <cell r="U1743" t="str">
            <v>FLEXNETUIO_PROVINCIA</v>
          </cell>
          <cell r="V1743">
            <v>1</v>
          </cell>
          <cell r="W1743">
            <v>1</v>
          </cell>
          <cell r="X1743" t="str">
            <v>FLEXNET ECUADOR - MDELIVERY</v>
          </cell>
          <cell r="Y1743" t="str">
            <v>CALLE 28 DE JUNIO S/N Y GARCIA MORENO ENTRADA LLANO GRANDE</v>
          </cell>
        </row>
        <row r="1744">
          <cell r="A1744" t="str">
            <v>4763015</v>
          </cell>
          <cell r="B1744">
            <v>486245</v>
          </cell>
          <cell r="C1744" t="str">
            <v>4763015</v>
          </cell>
          <cell r="D1744" t="str">
            <v>MDELIVERY</v>
          </cell>
          <cell r="E1744" t="str">
            <v>DESPACHO</v>
          </cell>
          <cell r="F1744" t="str">
            <v>NORMAL</v>
          </cell>
          <cell r="G1744" t="str">
            <v>031080004763015</v>
          </cell>
          <cell r="H1744">
            <v>44922</v>
          </cell>
          <cell r="I1744" t="str">
            <v>ENTREGADO</v>
          </cell>
          <cell r="J1744">
            <v>44923</v>
          </cell>
          <cell r="K1744" t="str">
            <v>Ayrton Lavayen</v>
          </cell>
          <cell r="L1744" t="str">
            <v>ELOY ALFARO BRISAS DE PROCARSA  MZ 11 SOLAR 17</v>
          </cell>
          <cell r="M1744" t="str">
            <v>0952500833</v>
          </cell>
          <cell r="N1744" t="str">
            <v>0963206929</v>
          </cell>
          <cell r="O1744" t="str">
            <v>0963206929</v>
          </cell>
          <cell r="P1744" t="str">
            <v>092407</v>
          </cell>
          <cell r="Q1744" t="str">
            <v>DURAN</v>
          </cell>
          <cell r="R1744" t="str">
            <v>GUAYAS</v>
          </cell>
          <cell r="S1744" t="str">
            <v>ELOY ALFARO (DURAN)</v>
          </cell>
          <cell r="T1744" t="str">
            <v>TRAMACO</v>
          </cell>
          <cell r="U1744" t="str">
            <v>FLEXNETUIO_GYE</v>
          </cell>
          <cell r="V1744">
            <v>1</v>
          </cell>
          <cell r="W1744">
            <v>1</v>
          </cell>
          <cell r="X1744" t="str">
            <v>FLEXNET ECUADOR - MDELIVERY</v>
          </cell>
          <cell r="Y1744" t="str">
            <v>CALLE 28 DE JUNIO S/N Y GARCIA MORENO ENTRADA LLANO GRANDE</v>
          </cell>
        </row>
        <row r="1745">
          <cell r="A1745" t="str">
            <v>4763562</v>
          </cell>
          <cell r="B1745">
            <v>486246</v>
          </cell>
          <cell r="C1745" t="str">
            <v>4763562</v>
          </cell>
          <cell r="D1745" t="str">
            <v>MDELIVERY</v>
          </cell>
          <cell r="E1745" t="str">
            <v>DESPACHO</v>
          </cell>
          <cell r="F1745" t="str">
            <v>DERIVADO PICK UP</v>
          </cell>
          <cell r="G1745" t="str">
            <v>031080004763562</v>
          </cell>
          <cell r="H1745">
            <v>44922</v>
          </cell>
          <cell r="I1745" t="str">
            <v>ENTREGADO</v>
          </cell>
          <cell r="J1745">
            <v>44923</v>
          </cell>
          <cell r="K1745" t="str">
            <v>FREDDY JAVIER GREN CORTES</v>
          </cell>
          <cell r="L1745" t="str">
            <v>OFICINA TRAMACO ESMERALDAS</v>
          </cell>
          <cell r="M1745" t="str">
            <v>0850032988</v>
          </cell>
          <cell r="N1745" t="str">
            <v>0984551272</v>
          </cell>
          <cell r="O1745" t="str">
            <v>0000000000</v>
          </cell>
          <cell r="P1745" t="str">
            <v>ESMERALDAS</v>
          </cell>
          <cell r="Q1745" t="str">
            <v>ESMERALDAS</v>
          </cell>
          <cell r="R1745" t="str">
            <v>ESMERALDAS</v>
          </cell>
          <cell r="T1745" t="str">
            <v>TRAMACO</v>
          </cell>
          <cell r="U1745" t="str">
            <v>FLEXNETUIO_PROVINCIA</v>
          </cell>
          <cell r="V1745">
            <v>1</v>
          </cell>
          <cell r="W1745">
            <v>1</v>
          </cell>
          <cell r="X1745" t="str">
            <v>FLEXNET ECUADOR - MDELIVERY</v>
          </cell>
          <cell r="Y1745" t="str">
            <v>CALLE 28 DE JUNIO S/N Y GARCIA MORENO ENTRADA LLANO GRANDE</v>
          </cell>
        </row>
        <row r="1746">
          <cell r="A1746" t="str">
            <v>4763680</v>
          </cell>
          <cell r="B1746">
            <v>486247</v>
          </cell>
          <cell r="C1746" t="str">
            <v>4763680</v>
          </cell>
          <cell r="D1746" t="str">
            <v>MDELIVERY</v>
          </cell>
          <cell r="E1746" t="str">
            <v>DESPACHO</v>
          </cell>
          <cell r="F1746" t="str">
            <v>NORMAL</v>
          </cell>
          <cell r="G1746" t="str">
            <v>031080004763680</v>
          </cell>
          <cell r="H1746">
            <v>44922</v>
          </cell>
          <cell r="I1746" t="str">
            <v>ENTREGADO</v>
          </cell>
          <cell r="J1746">
            <v>44923</v>
          </cell>
          <cell r="K1746" t="str">
            <v>CARLA LORENA MACIAS CARPIO</v>
          </cell>
          <cell r="L1746" t="str">
            <v>EL COCA  CALLE MORETAL  SN</v>
          </cell>
          <cell r="M1746" t="str">
            <v>2100191937</v>
          </cell>
          <cell r="N1746" t="str">
            <v>0982577338</v>
          </cell>
          <cell r="O1746" t="str">
            <v>0982577338</v>
          </cell>
          <cell r="P1746" t="str">
            <v>220202</v>
          </cell>
          <cell r="Q1746" t="str">
            <v>EL COCA</v>
          </cell>
          <cell r="R1746" t="str">
            <v>ORELLANA</v>
          </cell>
          <cell r="S1746" t="str">
            <v>PUERTO FRANCISCO DE ORELLANA (EL COCA) - FLOR DE ORIENTE</v>
          </cell>
          <cell r="T1746" t="str">
            <v>TRAMACO</v>
          </cell>
          <cell r="U1746" t="str">
            <v>FLEXNETUIO_PROVINCIA</v>
          </cell>
          <cell r="V1746">
            <v>1</v>
          </cell>
          <cell r="W1746">
            <v>1</v>
          </cell>
          <cell r="X1746" t="str">
            <v>FLEXNET ECUADOR - MDELIVERY</v>
          </cell>
          <cell r="Y1746" t="str">
            <v>CALLE 28 DE JUNIO S/N Y GARCIA MORENO ENTRADA LLANO GRANDE</v>
          </cell>
        </row>
        <row r="1747">
          <cell r="A1747" t="str">
            <v>4763696</v>
          </cell>
          <cell r="B1747">
            <v>486248</v>
          </cell>
          <cell r="C1747" t="str">
            <v>4763696</v>
          </cell>
          <cell r="D1747" t="str">
            <v>MDELIVERY</v>
          </cell>
          <cell r="E1747" t="str">
            <v>DESPACHO</v>
          </cell>
          <cell r="F1747" t="str">
            <v>NORMAL</v>
          </cell>
          <cell r="G1747" t="str">
            <v>TF90758</v>
          </cell>
          <cell r="H1747">
            <v>44922</v>
          </cell>
          <cell r="I1747" t="str">
            <v>ENTREGADO</v>
          </cell>
          <cell r="J1747">
            <v>44923</v>
          </cell>
          <cell r="K1747" t="str">
            <v>BERTHA MARGARITA ARANA CHILA</v>
          </cell>
          <cell r="L1747" t="str">
            <v>TARQUI CDLA COLINAS DEL SOL  MZ 2000 VILLA 2</v>
          </cell>
          <cell r="M1747" t="str">
            <v>0917348336</v>
          </cell>
          <cell r="N1747" t="str">
            <v>0958715057</v>
          </cell>
          <cell r="O1747" t="str">
            <v>0958715057</v>
          </cell>
          <cell r="P1747" t="str">
            <v>090706</v>
          </cell>
          <cell r="Q1747" t="str">
            <v>GUAYAQUIL</v>
          </cell>
          <cell r="R1747" t="str">
            <v>GUAYAS</v>
          </cell>
          <cell r="S1747" t="str">
            <v>GUAYAQUIL</v>
          </cell>
          <cell r="T1747" t="str">
            <v>ITSACOURIER</v>
          </cell>
          <cell r="U1747" t="str">
            <v>FLEXNETUIO_GYE</v>
          </cell>
          <cell r="V1747">
            <v>1</v>
          </cell>
          <cell r="W1747">
            <v>1</v>
          </cell>
          <cell r="X1747" t="str">
            <v>FLEXNET ECUADOR - MDELIVERY</v>
          </cell>
          <cell r="Y1747" t="str">
            <v>CALLE 28 DE JUNIO S/N Y GARCIA MORENO ENTRADA LLANO GRANDE</v>
          </cell>
        </row>
        <row r="1748">
          <cell r="A1748" t="str">
            <v>4763920</v>
          </cell>
          <cell r="B1748">
            <v>486249</v>
          </cell>
          <cell r="C1748" t="str">
            <v>4763920</v>
          </cell>
          <cell r="D1748" t="str">
            <v>MDELIVERY</v>
          </cell>
          <cell r="E1748" t="str">
            <v>DESPACHO</v>
          </cell>
          <cell r="F1748" t="str">
            <v>NORMAL</v>
          </cell>
          <cell r="G1748" t="str">
            <v>TF90755</v>
          </cell>
          <cell r="H1748">
            <v>44922</v>
          </cell>
          <cell r="I1748" t="str">
            <v>INCIDENCIA</v>
          </cell>
          <cell r="J1748">
            <v>44923</v>
          </cell>
          <cell r="K1748" t="str">
            <v>DANYA DENNISE DIAZ CORRAL</v>
          </cell>
          <cell r="L1748" t="str">
            <v>TARQUI CDLA EL PARAISO  MZ C VILLA 61</v>
          </cell>
          <cell r="M1748" t="str">
            <v>0925925620</v>
          </cell>
          <cell r="N1748" t="str">
            <v>0983111079</v>
          </cell>
          <cell r="O1748" t="str">
            <v>0983111079</v>
          </cell>
          <cell r="P1748" t="str">
            <v>090603</v>
          </cell>
          <cell r="Q1748" t="str">
            <v>GUAYAQUIL</v>
          </cell>
          <cell r="R1748" t="str">
            <v>GUAYAS</v>
          </cell>
          <cell r="S1748" t="str">
            <v>GUAYAQUIL</v>
          </cell>
          <cell r="T1748" t="str">
            <v>ITSACOURIER</v>
          </cell>
          <cell r="U1748" t="str">
            <v>FLEXNETUIO_GYE</v>
          </cell>
          <cell r="V1748">
            <v>1</v>
          </cell>
          <cell r="W1748">
            <v>1</v>
          </cell>
          <cell r="X1748" t="str">
            <v>FLEXNET ECUADOR - MDELIVERY</v>
          </cell>
          <cell r="Y1748" t="str">
            <v>CALLE 28 DE JUNIO S/N Y GARCIA MORENO ENTRADA LLANO GRANDE</v>
          </cell>
        </row>
        <row r="1749">
          <cell r="A1749" t="str">
            <v>4763923</v>
          </cell>
          <cell r="B1749">
            <v>486250</v>
          </cell>
          <cell r="C1749" t="str">
            <v>4763923</v>
          </cell>
          <cell r="D1749" t="str">
            <v>MDELIVERY</v>
          </cell>
          <cell r="E1749" t="str">
            <v>DESPACHO</v>
          </cell>
          <cell r="F1749" t="str">
            <v>NORMAL</v>
          </cell>
          <cell r="G1749" t="str">
            <v>TF90756</v>
          </cell>
          <cell r="H1749">
            <v>44922</v>
          </cell>
          <cell r="I1749" t="str">
            <v>ENTREGADO</v>
          </cell>
          <cell r="J1749">
            <v>44923</v>
          </cell>
          <cell r="K1749" t="str">
            <v>MARIA TERESA VELEZ PAREDES</v>
          </cell>
          <cell r="L1749" t="str">
            <v>TARQUI AV CENTRAL  112 A  ENTRE CALLE PRIEMRA Y CALLE 2DA</v>
          </cell>
          <cell r="M1749" t="str">
            <v>0904995107</v>
          </cell>
          <cell r="N1749" t="str">
            <v>0979033146</v>
          </cell>
          <cell r="O1749" t="str">
            <v>0979033146</v>
          </cell>
          <cell r="P1749" t="str">
            <v>090603</v>
          </cell>
          <cell r="Q1749" t="str">
            <v>GUAYAQUIL</v>
          </cell>
          <cell r="R1749" t="str">
            <v>GUAYAS</v>
          </cell>
          <cell r="S1749" t="str">
            <v>GUAYAQUIL</v>
          </cell>
          <cell r="T1749" t="str">
            <v>ITSACOURIER</v>
          </cell>
          <cell r="U1749" t="str">
            <v>FLEXNETUIO_GYE</v>
          </cell>
          <cell r="V1749">
            <v>1</v>
          </cell>
          <cell r="W1749">
            <v>1</v>
          </cell>
          <cell r="X1749" t="str">
            <v>FLEXNET ECUADOR - MDELIVERY</v>
          </cell>
          <cell r="Y1749" t="str">
            <v>CALLE 28 DE JUNIO S/N Y GARCIA MORENO ENTRADA LLANO GRANDE</v>
          </cell>
        </row>
        <row r="1750">
          <cell r="A1750" t="str">
            <v>4764254</v>
          </cell>
          <cell r="B1750">
            <v>486251</v>
          </cell>
          <cell r="C1750" t="str">
            <v>4764254</v>
          </cell>
          <cell r="D1750" t="str">
            <v>MDELIVERY</v>
          </cell>
          <cell r="E1750" t="str">
            <v>DESPACHO</v>
          </cell>
          <cell r="F1750" t="str">
            <v>NORMAL</v>
          </cell>
          <cell r="G1750" t="str">
            <v>TF90741</v>
          </cell>
          <cell r="H1750">
            <v>44922</v>
          </cell>
          <cell r="I1750" t="str">
            <v>ENTREGADO</v>
          </cell>
          <cell r="J1750">
            <v>44923</v>
          </cell>
          <cell r="K1750" t="str">
            <v>PAREJA COELLO JOHAN ANDRES</v>
          </cell>
          <cell r="L1750" t="str">
            <v>TARQUI  CDLA LAS ORQUIDEAS  MZ 1035 VILLA 32</v>
          </cell>
          <cell r="M1750" t="str">
            <v>1313196915</v>
          </cell>
          <cell r="N1750" t="str">
            <v>0960290691</v>
          </cell>
          <cell r="O1750" t="str">
            <v>0960290691</v>
          </cell>
          <cell r="P1750" t="str">
            <v>090704</v>
          </cell>
          <cell r="Q1750" t="str">
            <v>GUAYAQUIL</v>
          </cell>
          <cell r="R1750" t="str">
            <v>GUAYAS</v>
          </cell>
          <cell r="S1750" t="str">
            <v>GUAYAQUIL</v>
          </cell>
          <cell r="T1750" t="str">
            <v>ITSACOURIER</v>
          </cell>
          <cell r="U1750" t="str">
            <v>FLEXNETUIO_GYE</v>
          </cell>
          <cell r="V1750">
            <v>1</v>
          </cell>
          <cell r="W1750">
            <v>1</v>
          </cell>
          <cell r="X1750" t="str">
            <v>FLEXNET ECUADOR - MDELIVERY</v>
          </cell>
          <cell r="Y1750" t="str">
            <v>CALLE 28 DE JUNIO S/N Y GARCIA MORENO ENTRADA LLANO GRANDE</v>
          </cell>
        </row>
        <row r="1751">
          <cell r="A1751" t="str">
            <v>4764275</v>
          </cell>
          <cell r="B1751">
            <v>486252</v>
          </cell>
          <cell r="C1751" t="str">
            <v>4764275</v>
          </cell>
          <cell r="D1751" t="str">
            <v>MDELIVERY</v>
          </cell>
          <cell r="E1751" t="str">
            <v>DESPACHO</v>
          </cell>
          <cell r="F1751" t="str">
            <v>NORMAL</v>
          </cell>
          <cell r="G1751" t="str">
            <v>FT76872</v>
          </cell>
          <cell r="H1751">
            <v>44922</v>
          </cell>
          <cell r="I1751" t="str">
            <v>ENTREGADO</v>
          </cell>
          <cell r="J1751">
            <v>44923</v>
          </cell>
          <cell r="K1751" t="str">
            <v>ORLIN ENRIQUE MONTIEL MARIN</v>
          </cell>
          <cell r="L1751" t="str">
            <v>CUMBAYA  CALLE DE LOS JAZMINES  SN  Y MIGUEL ANGEL</v>
          </cell>
          <cell r="M1751" t="str">
            <v>1757691306</v>
          </cell>
          <cell r="N1751" t="str">
            <v>0958940223</v>
          </cell>
          <cell r="O1751" t="str">
            <v>0958940223</v>
          </cell>
          <cell r="P1751" t="str">
            <v>170904</v>
          </cell>
          <cell r="Q1751" t="str">
            <v>QUITO</v>
          </cell>
          <cell r="R1751" t="str">
            <v>PICHINCHA</v>
          </cell>
          <cell r="S1751" t="str">
            <v>CUMBAYA</v>
          </cell>
          <cell r="T1751" t="str">
            <v>FLEXTRANS UIO</v>
          </cell>
          <cell r="U1751" t="str">
            <v>FLEXNETUIO_LOCAL</v>
          </cell>
          <cell r="V1751">
            <v>1</v>
          </cell>
          <cell r="W1751">
            <v>1</v>
          </cell>
          <cell r="X1751" t="str">
            <v>FLEXNET ECUADOR - MDELIVERY</v>
          </cell>
          <cell r="Y1751" t="str">
            <v>CALLE 28 DE JUNIO S/N Y GARCIA MORENO ENTRADA LLANO GRANDE</v>
          </cell>
        </row>
        <row r="1752">
          <cell r="A1752" t="str">
            <v>4764340</v>
          </cell>
          <cell r="B1752">
            <v>486253</v>
          </cell>
          <cell r="C1752" t="str">
            <v>4764340</v>
          </cell>
          <cell r="D1752" t="str">
            <v>MDELIVERY</v>
          </cell>
          <cell r="E1752" t="str">
            <v>DESPACHO</v>
          </cell>
          <cell r="F1752" t="str">
            <v>NORMAL</v>
          </cell>
          <cell r="G1752" t="str">
            <v>031080004764340</v>
          </cell>
          <cell r="H1752">
            <v>44922</v>
          </cell>
          <cell r="I1752" t="str">
            <v>ENTREGADO</v>
          </cell>
          <cell r="J1752">
            <v>44923</v>
          </cell>
          <cell r="K1752" t="str">
            <v>JESUS ALEXANDRA ZAMBRANO CUADROS</v>
          </cell>
          <cell r="L1752" t="str">
            <v>CHONE  CALLE PICHINCHA  150 CALLE ROCAFUERTE</v>
          </cell>
          <cell r="M1752" t="str">
            <v>1303167124</v>
          </cell>
          <cell r="N1752" t="str">
            <v>0988836593</v>
          </cell>
          <cell r="O1752" t="str">
            <v>0988836593</v>
          </cell>
          <cell r="P1752" t="str">
            <v>130703</v>
          </cell>
          <cell r="Q1752" t="str">
            <v>CHONE</v>
          </cell>
          <cell r="R1752" t="str">
            <v>MANABI</v>
          </cell>
          <cell r="S1752" t="str">
            <v>CHONE</v>
          </cell>
          <cell r="T1752" t="str">
            <v>TRAMACO</v>
          </cell>
          <cell r="U1752" t="str">
            <v>FLEXNETUIO_PROVINCIA</v>
          </cell>
          <cell r="V1752">
            <v>1</v>
          </cell>
          <cell r="W1752">
            <v>1</v>
          </cell>
          <cell r="X1752" t="str">
            <v>FLEXNET ECUADOR - MDELIVERY</v>
          </cell>
          <cell r="Y1752" t="str">
            <v>CALLE 28 DE JUNIO S/N Y GARCIA MORENO ENTRADA LLANO GRANDE</v>
          </cell>
        </row>
        <row r="1753">
          <cell r="A1753" t="str">
            <v>4764347</v>
          </cell>
          <cell r="B1753">
            <v>486254</v>
          </cell>
          <cell r="C1753" t="str">
            <v>4764347</v>
          </cell>
          <cell r="D1753" t="str">
            <v>MDELIVERY</v>
          </cell>
          <cell r="E1753" t="str">
            <v>DESPACHO</v>
          </cell>
          <cell r="F1753" t="str">
            <v>NORMAL</v>
          </cell>
          <cell r="G1753" t="str">
            <v>031080004764347</v>
          </cell>
          <cell r="H1753">
            <v>44922</v>
          </cell>
          <cell r="I1753" t="str">
            <v>ENTREGADO</v>
          </cell>
          <cell r="J1753">
            <v>44923</v>
          </cell>
          <cell r="K1753" t="str">
            <v>MORAN MUNOZ ANDRES ROBERTO</v>
          </cell>
          <cell r="L1753" t="str">
            <v>LA AURORA LA JOYA ETAPA GEMA  MZ 15 VILLA 9</v>
          </cell>
          <cell r="M1753" t="str">
            <v>0923965552</v>
          </cell>
          <cell r="N1753" t="str">
            <v>0995309147</v>
          </cell>
          <cell r="O1753" t="str">
            <v>0995309147</v>
          </cell>
          <cell r="P1753" t="str">
            <v>091901</v>
          </cell>
          <cell r="Q1753" t="str">
            <v>DAULE</v>
          </cell>
          <cell r="R1753" t="str">
            <v>GUAYAS</v>
          </cell>
          <cell r="S1753" t="str">
            <v>DAULE</v>
          </cell>
          <cell r="T1753" t="str">
            <v>TRAMACO</v>
          </cell>
          <cell r="V1753">
            <v>1</v>
          </cell>
          <cell r="W1753">
            <v>1</v>
          </cell>
          <cell r="X1753" t="str">
            <v>FLEXNET ECUADOR - MDELIVERY</v>
          </cell>
          <cell r="Y1753" t="str">
            <v>CALLE 28 DE JUNIO S/N Y GARCIA MORENO ENTRADA LLANO GRANDE</v>
          </cell>
        </row>
        <row r="1754">
          <cell r="A1754" t="str">
            <v>4764352</v>
          </cell>
          <cell r="B1754">
            <v>486255</v>
          </cell>
          <cell r="C1754" t="str">
            <v>4764352</v>
          </cell>
          <cell r="D1754" t="str">
            <v>MDELIVERY</v>
          </cell>
          <cell r="E1754" t="str">
            <v>DESPACHO</v>
          </cell>
          <cell r="F1754" t="str">
            <v>NORMAL</v>
          </cell>
          <cell r="G1754" t="str">
            <v>031080004764352</v>
          </cell>
          <cell r="H1754">
            <v>44922</v>
          </cell>
          <cell r="I1754" t="str">
            <v>ENTREGADO</v>
          </cell>
          <cell r="J1754">
            <v>44923</v>
          </cell>
          <cell r="K1754" t="str">
            <v>JEFFERSON ANDRES VASQUEZ CAIZA</v>
          </cell>
          <cell r="L1754" t="str">
            <v>HUAQUILLAS  CALLE A  SN  Y CALLE 7</v>
          </cell>
          <cell r="M1754" t="str">
            <v>1724810088</v>
          </cell>
          <cell r="N1754" t="str">
            <v>0984581787</v>
          </cell>
          <cell r="O1754" t="str">
            <v>0984581787</v>
          </cell>
          <cell r="P1754" t="str">
            <v>070501</v>
          </cell>
          <cell r="Q1754" t="str">
            <v>HUAQUILLAS</v>
          </cell>
          <cell r="R1754" t="str">
            <v>EL ORO</v>
          </cell>
          <cell r="S1754" t="str">
            <v>HUAQUILLAS</v>
          </cell>
          <cell r="T1754" t="str">
            <v>TRAMACO</v>
          </cell>
          <cell r="U1754" t="str">
            <v>FLEXNETUIO_PROVINCIA</v>
          </cell>
          <cell r="V1754">
            <v>1</v>
          </cell>
          <cell r="W1754">
            <v>1</v>
          </cell>
          <cell r="X1754" t="str">
            <v>FLEXNET ECUADOR - MDELIVERY</v>
          </cell>
          <cell r="Y1754" t="str">
            <v>CALLE 28 DE JUNIO S/N Y GARCIA MORENO ENTRADA LLANO GRANDE</v>
          </cell>
        </row>
        <row r="1755">
          <cell r="A1755" t="str">
            <v>4764363</v>
          </cell>
          <cell r="B1755">
            <v>486256</v>
          </cell>
          <cell r="C1755" t="str">
            <v>4764363</v>
          </cell>
          <cell r="D1755" t="str">
            <v>MDELIVERY</v>
          </cell>
          <cell r="E1755" t="str">
            <v>DESPACHO</v>
          </cell>
          <cell r="F1755" t="str">
            <v>NORMAL</v>
          </cell>
          <cell r="G1755" t="str">
            <v>FT76841</v>
          </cell>
          <cell r="H1755">
            <v>44922</v>
          </cell>
          <cell r="I1755" t="str">
            <v>ENTREGADO</v>
          </cell>
          <cell r="J1755">
            <v>44923</v>
          </cell>
          <cell r="K1755" t="str">
            <v>FAJARDO LOPEZ CARMEN AMANDA</v>
          </cell>
          <cell r="L1755" t="str">
            <v>SOLANDA AV SOLANDA  S2561  Y PSJE 2 OE3F</v>
          </cell>
          <cell r="M1755" t="str">
            <v>0704897743</v>
          </cell>
          <cell r="N1755" t="str">
            <v>0995722327</v>
          </cell>
          <cell r="O1755" t="str">
            <v>0995722327</v>
          </cell>
          <cell r="P1755" t="str">
            <v>170606</v>
          </cell>
          <cell r="Q1755" t="str">
            <v>QUITO</v>
          </cell>
          <cell r="R1755" t="str">
            <v>PICHINCHA</v>
          </cell>
          <cell r="S1755" t="str">
            <v>QUITO</v>
          </cell>
          <cell r="T1755" t="str">
            <v>ITSACOURIER</v>
          </cell>
          <cell r="U1755" t="str">
            <v>FLEXNETUIO_LOCAL</v>
          </cell>
          <cell r="V1755">
            <v>1</v>
          </cell>
          <cell r="W1755">
            <v>1</v>
          </cell>
          <cell r="X1755" t="str">
            <v>FLEXNET ECUADOR - MDELIVERY</v>
          </cell>
          <cell r="Y1755" t="str">
            <v>CALLE 28 DE JUNIO S/N Y GARCIA MORENO ENTRADA LLANO GRANDE</v>
          </cell>
        </row>
        <row r="1756">
          <cell r="A1756" t="str">
            <v>4764382</v>
          </cell>
          <cell r="B1756">
            <v>486257</v>
          </cell>
          <cell r="C1756" t="str">
            <v>4764382</v>
          </cell>
          <cell r="D1756" t="str">
            <v>MDELIVERY</v>
          </cell>
          <cell r="E1756" t="str">
            <v>DESPACHO</v>
          </cell>
          <cell r="F1756" t="str">
            <v>NORMAL</v>
          </cell>
          <cell r="G1756" t="str">
            <v>FT76846</v>
          </cell>
          <cell r="H1756">
            <v>44922</v>
          </cell>
          <cell r="I1756" t="str">
            <v>HABILITADO_RUTEO</v>
          </cell>
          <cell r="J1756">
            <v>44923</v>
          </cell>
          <cell r="K1756" t="str">
            <v>JONATHAN JAVIER VASQUEZ CALERO</v>
          </cell>
          <cell r="L1756" t="str">
            <v>JIPIJAPA CALLE  E17B   E 17 05 Y MARIANO CALVACHE</v>
          </cell>
          <cell r="M1756" t="str">
            <v>1722772694</v>
          </cell>
          <cell r="N1756" t="str">
            <v>0999769192</v>
          </cell>
          <cell r="O1756" t="str">
            <v>0999769192</v>
          </cell>
          <cell r="P1756" t="str">
            <v>170516</v>
          </cell>
          <cell r="Q1756" t="str">
            <v>QUITO</v>
          </cell>
          <cell r="R1756" t="str">
            <v>PICHINCHA</v>
          </cell>
          <cell r="S1756" t="str">
            <v>QUITO - COMUNA MIRAFLORES</v>
          </cell>
          <cell r="T1756" t="str">
            <v>ITSACOURIER</v>
          </cell>
          <cell r="U1756" t="str">
            <v>FLEXNETUIO_LOCAL</v>
          </cell>
          <cell r="V1756">
            <v>1</v>
          </cell>
          <cell r="W1756">
            <v>1</v>
          </cell>
          <cell r="X1756" t="str">
            <v>FLEXNET ECUADOR - MDELIVERY</v>
          </cell>
          <cell r="Y1756" t="str">
            <v>CALLE 28 DE JUNIO S/N Y GARCIA MORENO ENTRADA LLANO GRANDE</v>
          </cell>
        </row>
        <row r="1757">
          <cell r="A1757" t="str">
            <v>4711047</v>
          </cell>
          <cell r="B1757">
            <v>486205</v>
          </cell>
          <cell r="C1757" t="str">
            <v>4711047</v>
          </cell>
          <cell r="D1757" t="str">
            <v>MDELIVERY</v>
          </cell>
          <cell r="E1757" t="str">
            <v>DESPACHO</v>
          </cell>
          <cell r="F1757" t="str">
            <v>DERIVADO PICK UP</v>
          </cell>
          <cell r="G1757" t="str">
            <v>031080004711047</v>
          </cell>
          <cell r="H1757">
            <v>44922</v>
          </cell>
          <cell r="I1757" t="str">
            <v>EN_TRANSITO</v>
          </cell>
          <cell r="J1757">
            <v>44922</v>
          </cell>
          <cell r="K1757" t="str">
            <v>CHIMBO YUMBO SAMUEL FABIAN</v>
          </cell>
          <cell r="L1757" t="str">
            <v>OFICINA TRAMACO EL TENA</v>
          </cell>
          <cell r="M1757" t="str">
            <v>1500754450</v>
          </cell>
          <cell r="N1757" t="str">
            <v>0962883789</v>
          </cell>
          <cell r="O1757" t="str">
            <v>0962883789</v>
          </cell>
          <cell r="P1757" t="str">
            <v>TENA</v>
          </cell>
          <cell r="Q1757" t="str">
            <v>TENA</v>
          </cell>
          <cell r="R1757" t="str">
            <v>NAPO</v>
          </cell>
          <cell r="T1757" t="str">
            <v>TRAMACO</v>
          </cell>
          <cell r="U1757" t="str">
            <v>FLEXNETUIO_PROVINCIA</v>
          </cell>
          <cell r="V1757">
            <v>1</v>
          </cell>
          <cell r="W1757">
            <v>1</v>
          </cell>
          <cell r="X1757" t="str">
            <v>FLEXNET ECUADOR - MDELIVERY</v>
          </cell>
          <cell r="Y1757" t="str">
            <v>CALLE 28 DE JUNIO S/N Y GARCIA MORENO ENTRADA LLANO GRANDE</v>
          </cell>
        </row>
        <row r="1758">
          <cell r="A1758" t="str">
            <v>4711085</v>
          </cell>
          <cell r="B1758">
            <v>486206</v>
          </cell>
          <cell r="C1758" t="str">
            <v>4711085</v>
          </cell>
          <cell r="D1758" t="str">
            <v>MDELIVERY</v>
          </cell>
          <cell r="E1758" t="str">
            <v>DESPACHO</v>
          </cell>
          <cell r="F1758" t="str">
            <v>NORMAL</v>
          </cell>
          <cell r="G1758" t="str">
            <v>TF90790</v>
          </cell>
          <cell r="H1758">
            <v>44922</v>
          </cell>
          <cell r="I1758" t="str">
            <v>ENTREGADO</v>
          </cell>
          <cell r="J1758">
            <v>44923</v>
          </cell>
          <cell r="K1758" t="str">
            <v>VINCES CASTRO MILTON GUILLERMO</v>
          </cell>
          <cell r="L1758" t="str">
            <v>BOLIVAR SAGRARIO CALLE AYACUCHO  SN  ENTRE QUITO Y PEDRO MONCAYO</v>
          </cell>
          <cell r="M1758" t="str">
            <v>0941501223</v>
          </cell>
          <cell r="N1758" t="str">
            <v>0992897175</v>
          </cell>
          <cell r="O1758" t="str">
            <v>0992897175</v>
          </cell>
          <cell r="P1758" t="str">
            <v>090303</v>
          </cell>
          <cell r="Q1758" t="str">
            <v>GUAYAQUIL</v>
          </cell>
          <cell r="R1758" t="str">
            <v>GUAYAS</v>
          </cell>
          <cell r="S1758" t="str">
            <v>GUAYAQUIL</v>
          </cell>
          <cell r="T1758" t="str">
            <v>ITSACOURIER</v>
          </cell>
          <cell r="U1758" t="str">
            <v>FLEXNETUIO_GYE</v>
          </cell>
          <cell r="V1758">
            <v>1</v>
          </cell>
          <cell r="W1758">
            <v>1</v>
          </cell>
          <cell r="X1758" t="str">
            <v>FLEXNET ECUADOR - MDELIVERY</v>
          </cell>
          <cell r="Y1758" t="str">
            <v>CALLE 28 DE JUNIO S/N Y GARCIA MORENO ENTRADA LLANO GRANDE</v>
          </cell>
        </row>
        <row r="1759">
          <cell r="A1759" t="str">
            <v>4742175</v>
          </cell>
          <cell r="B1759">
            <v>486207</v>
          </cell>
          <cell r="C1759" t="str">
            <v>4742175</v>
          </cell>
          <cell r="D1759" t="str">
            <v>MDELIVERY</v>
          </cell>
          <cell r="E1759" t="str">
            <v>DESPACHO</v>
          </cell>
          <cell r="F1759" t="str">
            <v>NORMAL</v>
          </cell>
          <cell r="G1759" t="str">
            <v>031080004742175</v>
          </cell>
          <cell r="H1759">
            <v>44922</v>
          </cell>
          <cell r="I1759" t="str">
            <v>ENTREGADO</v>
          </cell>
          <cell r="J1759">
            <v>44923</v>
          </cell>
          <cell r="K1759" t="str">
            <v>VILLACRES SORNOZA DELIA DEL CARMEN</v>
          </cell>
          <cell r="L1759" t="str">
            <v>PASCUALES    AV  29 NO GUSTAVO NOBOA BEJARANO  SN AV CAMILO PONCE ENRIQUEZ</v>
          </cell>
          <cell r="M1759" t="str">
            <v>0919517607</v>
          </cell>
          <cell r="N1759" t="str">
            <v>0998068155</v>
          </cell>
          <cell r="O1759" t="str">
            <v>0998068155</v>
          </cell>
          <cell r="P1759" t="str">
            <v>090804</v>
          </cell>
          <cell r="Q1759" t="str">
            <v>GUAYAQUIL</v>
          </cell>
          <cell r="R1759" t="str">
            <v>GUAYAS</v>
          </cell>
          <cell r="S1759" t="str">
            <v>GUAYAQUIL</v>
          </cell>
          <cell r="T1759" t="str">
            <v>TRAMACO</v>
          </cell>
          <cell r="U1759" t="str">
            <v>FLEXNETUIO_GYE</v>
          </cell>
          <cell r="V1759">
            <v>1</v>
          </cell>
          <cell r="W1759">
            <v>1</v>
          </cell>
          <cell r="X1759" t="str">
            <v>FLEXNET ECUADOR - MDELIVERY</v>
          </cell>
          <cell r="Y1759" t="str">
            <v>CALLE 28 DE JUNIO S/N Y GARCIA MORENO ENTRADA LLANO GRANDE</v>
          </cell>
        </row>
        <row r="1760">
          <cell r="A1760" t="str">
            <v>4742503</v>
          </cell>
          <cell r="B1760">
            <v>486208</v>
          </cell>
          <cell r="C1760" t="str">
            <v>4742503</v>
          </cell>
          <cell r="D1760" t="str">
            <v>MDELIVERY</v>
          </cell>
          <cell r="E1760" t="str">
            <v>DESPACHO</v>
          </cell>
          <cell r="F1760" t="str">
            <v>NORMAL</v>
          </cell>
          <cell r="G1760" t="str">
            <v>031080004742503</v>
          </cell>
          <cell r="H1760">
            <v>44922</v>
          </cell>
          <cell r="I1760" t="str">
            <v>EN_TRANSITO</v>
          </cell>
          <cell r="J1760">
            <v>44922</v>
          </cell>
          <cell r="K1760" t="str">
            <v>KENYA GISELLE REYNA CAICEDO</v>
          </cell>
          <cell r="L1760" t="str">
            <v>DAULE AV 9 DE OCTUBRE  SN   Y ALFREDO BAQUERIZO MORENO</v>
          </cell>
          <cell r="M1760" t="str">
            <v>0925485187</v>
          </cell>
          <cell r="N1760" t="str">
            <v>0963096620</v>
          </cell>
          <cell r="O1760" t="str">
            <v>0963096620</v>
          </cell>
          <cell r="P1760" t="str">
            <v>091901</v>
          </cell>
          <cell r="Q1760" t="str">
            <v>DAULE</v>
          </cell>
          <cell r="R1760" t="str">
            <v>GUAYAS</v>
          </cell>
          <cell r="S1760" t="str">
            <v>DAULE</v>
          </cell>
          <cell r="T1760" t="str">
            <v>TRAMACO</v>
          </cell>
          <cell r="U1760" t="str">
            <v>FLEXNETUIO_PROVINCIA</v>
          </cell>
          <cell r="V1760">
            <v>1</v>
          </cell>
          <cell r="W1760">
            <v>1</v>
          </cell>
          <cell r="X1760" t="str">
            <v>FLEXNET ECUADOR - MDELIVERY</v>
          </cell>
          <cell r="Y1760" t="str">
            <v>CALLE 28 DE JUNIO S/N Y GARCIA MORENO ENTRADA LLANO GRANDE</v>
          </cell>
        </row>
        <row r="1761">
          <cell r="A1761" t="str">
            <v>4743356</v>
          </cell>
          <cell r="B1761">
            <v>486209</v>
          </cell>
          <cell r="C1761" t="str">
            <v>4743356</v>
          </cell>
          <cell r="D1761" t="str">
            <v>MDELIVERY</v>
          </cell>
          <cell r="E1761" t="str">
            <v>DESPACHO</v>
          </cell>
          <cell r="F1761" t="str">
            <v>NORMAL</v>
          </cell>
          <cell r="G1761" t="str">
            <v>TF90715</v>
          </cell>
          <cell r="H1761">
            <v>44922</v>
          </cell>
          <cell r="I1761" t="str">
            <v>ENTREGADO</v>
          </cell>
          <cell r="J1761">
            <v>44923</v>
          </cell>
          <cell r="K1761" t="str">
            <v>LABANDA  REYES   TIFANNI SABRINA</v>
          </cell>
          <cell r="L1761" t="str">
            <v>URDANETA CALLE LETAMENDI SN AV RUMICAHACA</v>
          </cell>
          <cell r="M1761" t="str">
            <v>0943587972</v>
          </cell>
          <cell r="N1761" t="str">
            <v>0991072100</v>
          </cell>
          <cell r="O1761" t="str">
            <v>0991072100</v>
          </cell>
          <cell r="P1761" t="str">
            <v>090308</v>
          </cell>
          <cell r="Q1761" t="str">
            <v>GUAYAQUIL</v>
          </cell>
          <cell r="R1761" t="str">
            <v>GUAYAS</v>
          </cell>
          <cell r="S1761" t="str">
            <v>GUAYAQUIL</v>
          </cell>
          <cell r="T1761" t="str">
            <v>ITSACOURIER</v>
          </cell>
          <cell r="U1761" t="str">
            <v>FLEXNETUIO_GYE</v>
          </cell>
          <cell r="V1761">
            <v>1</v>
          </cell>
          <cell r="W1761">
            <v>1</v>
          </cell>
          <cell r="X1761" t="str">
            <v>FLEXNET ECUADOR - MDELIVERY</v>
          </cell>
          <cell r="Y1761" t="str">
            <v>CALLE 28 DE JUNIO S/N Y GARCIA MORENO ENTRADA LLANO GRANDE</v>
          </cell>
        </row>
        <row r="1762">
          <cell r="A1762" t="str">
            <v>4749158</v>
          </cell>
          <cell r="B1762">
            <v>486210</v>
          </cell>
          <cell r="C1762" t="str">
            <v>4749158</v>
          </cell>
          <cell r="D1762" t="str">
            <v>MDELIVERY</v>
          </cell>
          <cell r="E1762" t="str">
            <v>DESPACHO</v>
          </cell>
          <cell r="F1762" t="str">
            <v>DERIVADO PICK UP</v>
          </cell>
          <cell r="G1762" t="str">
            <v>031080004749158</v>
          </cell>
          <cell r="H1762">
            <v>44922</v>
          </cell>
          <cell r="I1762" t="str">
            <v>INCIDENCIA</v>
          </cell>
          <cell r="J1762">
            <v>44923</v>
          </cell>
          <cell r="K1762" t="str">
            <v>VICTOR ARTURO RAMON SAGAL</v>
          </cell>
          <cell r="L1762" t="str">
            <v>OFICINA TRAMACO CUENCA CENTRO</v>
          </cell>
          <cell r="M1762" t="str">
            <v>0706060100</v>
          </cell>
          <cell r="N1762" t="str">
            <v>0967978892</v>
          </cell>
          <cell r="O1762" t="str">
            <v>0967978892</v>
          </cell>
          <cell r="P1762" t="str">
            <v>CUENCA</v>
          </cell>
          <cell r="Q1762" t="str">
            <v>CUENCA</v>
          </cell>
          <cell r="R1762" t="str">
            <v>AZUAY</v>
          </cell>
          <cell r="T1762" t="str">
            <v>TRAMACO</v>
          </cell>
          <cell r="U1762" t="str">
            <v>FLEXNETUIO_PROVINCIA</v>
          </cell>
          <cell r="V1762">
            <v>1</v>
          </cell>
          <cell r="W1762">
            <v>1</v>
          </cell>
          <cell r="X1762" t="str">
            <v>FLEXNET ECUADOR - MDELIVERY</v>
          </cell>
          <cell r="Y1762" t="str">
            <v>CALLE 28 DE JUNIO S/N Y GARCIA MORENO ENTRADA LLANO GRANDE</v>
          </cell>
        </row>
        <row r="1763">
          <cell r="A1763" t="str">
            <v>4749744</v>
          </cell>
          <cell r="B1763">
            <v>486211</v>
          </cell>
          <cell r="C1763" t="str">
            <v>4749744</v>
          </cell>
          <cell r="D1763" t="str">
            <v>MDELIVERY</v>
          </cell>
          <cell r="E1763" t="str">
            <v>DESPACHO</v>
          </cell>
          <cell r="F1763" t="str">
            <v>NORMAL</v>
          </cell>
          <cell r="G1763" t="str">
            <v>FTS45309</v>
          </cell>
          <cell r="H1763">
            <v>44922</v>
          </cell>
          <cell r="I1763" t="str">
            <v>ENTREGADO</v>
          </cell>
          <cell r="J1763">
            <v>44922</v>
          </cell>
          <cell r="K1763" t="str">
            <v>JEANNETH ALEXANDRA GUACHAMIN SALAZAR</v>
          </cell>
          <cell r="L1763" t="str">
            <v>MARISCAL SUCRE CALLE YANEZ PINZON  N25 70 AV COLON</v>
          </cell>
          <cell r="M1763" t="str">
            <v>1723503189</v>
          </cell>
          <cell r="N1763" t="str">
            <v>0984817638</v>
          </cell>
          <cell r="O1763" t="str">
            <v>0984817638</v>
          </cell>
          <cell r="P1763" t="str">
            <v>170522</v>
          </cell>
          <cell r="Q1763" t="str">
            <v>QUITO</v>
          </cell>
          <cell r="R1763" t="str">
            <v>PICHINCHA</v>
          </cell>
          <cell r="S1763" t="str">
            <v>QUITO</v>
          </cell>
          <cell r="T1763" t="str">
            <v>TRANSERVISS</v>
          </cell>
          <cell r="U1763" t="str">
            <v>FLEXNETUIO_LOCAL</v>
          </cell>
          <cell r="V1763">
            <v>1</v>
          </cell>
          <cell r="W1763">
            <v>1</v>
          </cell>
          <cell r="X1763" t="str">
            <v>FLEXNET ECUADOR - MDELIVERY</v>
          </cell>
          <cell r="Y1763" t="str">
            <v>CALLE 28 DE JUNIO S/N Y GARCIA MORENO ENTRADA LLANO GRANDE</v>
          </cell>
        </row>
        <row r="1764">
          <cell r="A1764" t="str">
            <v>4753616</v>
          </cell>
          <cell r="B1764">
            <v>486212</v>
          </cell>
          <cell r="C1764" t="str">
            <v>4753616</v>
          </cell>
          <cell r="D1764" t="str">
            <v>MDELIVERY</v>
          </cell>
          <cell r="E1764" t="str">
            <v>DESPACHO</v>
          </cell>
          <cell r="F1764" t="str">
            <v>NORMAL</v>
          </cell>
          <cell r="G1764" t="str">
            <v>IC4057</v>
          </cell>
          <cell r="H1764">
            <v>44922</v>
          </cell>
          <cell r="I1764" t="str">
            <v>ENTREGADO</v>
          </cell>
          <cell r="J1764">
            <v>44923</v>
          </cell>
          <cell r="K1764" t="str">
            <v>JUAN MANUEL VANEGAS GOMEZ</v>
          </cell>
          <cell r="L1764" t="str">
            <v>SAN SEBASTIAN   AV DE LAS  AMERICAS    SN CAMINO DEL TEJAR</v>
          </cell>
          <cell r="M1764" t="str">
            <v>0102310729</v>
          </cell>
          <cell r="N1764" t="str">
            <v>0999960333</v>
          </cell>
          <cell r="O1764" t="str">
            <v>0999960333</v>
          </cell>
          <cell r="P1764" t="str">
            <v>010215</v>
          </cell>
          <cell r="Q1764" t="str">
            <v>CUENCA</v>
          </cell>
          <cell r="R1764" t="str">
            <v>AZUAY</v>
          </cell>
          <cell r="S1764" t="str">
            <v>CUENCA</v>
          </cell>
          <cell r="T1764" t="str">
            <v>ITSACOURIER</v>
          </cell>
          <cell r="U1764" t="str">
            <v>FLEXNETUIO_PROVINCIA</v>
          </cell>
          <cell r="V1764">
            <v>1</v>
          </cell>
          <cell r="W1764">
            <v>1</v>
          </cell>
          <cell r="X1764" t="str">
            <v>FLEXNET ECUADOR - MDELIVERY</v>
          </cell>
          <cell r="Y1764" t="str">
            <v>CALLE 28 DE JUNIO S/N Y GARCIA MORENO ENTRADA LLANO GRANDE</v>
          </cell>
        </row>
        <row r="1765">
          <cell r="A1765" t="str">
            <v>DEC3202212250001_10-1</v>
          </cell>
          <cell r="B1765">
            <v>486204</v>
          </cell>
          <cell r="C1765" t="str">
            <v>DEC3202212250001_10-1</v>
          </cell>
          <cell r="D1765" t="str">
            <v>HUAWEI</v>
          </cell>
          <cell r="E1765" t="str">
            <v>DESPACHO</v>
          </cell>
          <cell r="F1765" t="str">
            <v>EXCLUSIVO</v>
          </cell>
          <cell r="G1765" t="str">
            <v>TF90625</v>
          </cell>
          <cell r="H1765">
            <v>44922</v>
          </cell>
          <cell r="I1765" t="str">
            <v>ENTREGADO</v>
          </cell>
          <cell r="J1765">
            <v>44922</v>
          </cell>
          <cell r="K1765" t="str">
            <v>MEGADATOS S.A.</v>
          </cell>
          <cell r="L1765" t="str">
            <v>GUAYAQUIL, AV. PERIMETRAL KM 26 FRENTE AL MALL EL FORTÍN (COMEXPORT)</v>
          </cell>
          <cell r="M1765" t="str">
            <v>JAIRO VILLARREAL - RUC: 1791287541001</v>
          </cell>
          <cell r="N1765" t="str">
            <v>+593968371704</v>
          </cell>
          <cell r="P1765" t="str">
            <v>090706</v>
          </cell>
          <cell r="Q1765" t="str">
            <v>GUAYAQUIL</v>
          </cell>
          <cell r="R1765" t="str">
            <v>GUAYAS</v>
          </cell>
          <cell r="S1765" t="str">
            <v>GUAYAQUIL</v>
          </cell>
          <cell r="T1765" t="str">
            <v>FLEXTRANS GYE</v>
          </cell>
          <cell r="U1765" t="str">
            <v>FLEXNETUIO_GYE</v>
          </cell>
          <cell r="V1765">
            <v>41</v>
          </cell>
          <cell r="W1765">
            <v>28614.3</v>
          </cell>
          <cell r="X1765" t="str">
            <v>FLEXNET GUAYAQUIL</v>
          </cell>
          <cell r="Y1765" t="str">
            <v>FERNANDO GUTIERREZ HILL KM 8 1/2 VIA DAULE COOP. JUAN MONTALVO / FRENTE A PEPSI COLA</v>
          </cell>
        </row>
        <row r="1766">
          <cell r="A1766" t="str">
            <v>DEC3202212250001_10</v>
          </cell>
          <cell r="B1766">
            <v>486203</v>
          </cell>
          <cell r="C1766" t="str">
            <v>DEC3202212250001_10</v>
          </cell>
          <cell r="D1766" t="str">
            <v>HUAWEI</v>
          </cell>
          <cell r="E1766" t="str">
            <v>DESPACHO</v>
          </cell>
          <cell r="F1766" t="str">
            <v>EXCLUSIVO</v>
          </cell>
          <cell r="G1766" t="str">
            <v>TF90617</v>
          </cell>
          <cell r="H1766">
            <v>44922</v>
          </cell>
          <cell r="I1766" t="str">
            <v>ENTREGADO</v>
          </cell>
          <cell r="J1766">
            <v>44922</v>
          </cell>
          <cell r="K1766" t="str">
            <v>MEGADATOS S.A.</v>
          </cell>
          <cell r="L1766" t="str">
            <v>GUAYAQUIL, AV. PERIMETRAL KM 26 FRENTE AL MALL EL FORTÍN (COMEXPORT)</v>
          </cell>
          <cell r="M1766" t="str">
            <v>JAIRO VILLARREAL - RUC: 1791287541001</v>
          </cell>
          <cell r="N1766" t="str">
            <v>+593968371704</v>
          </cell>
          <cell r="P1766" t="str">
            <v>090706</v>
          </cell>
          <cell r="Q1766" t="str">
            <v>GUAYAQUIL</v>
          </cell>
          <cell r="R1766" t="str">
            <v>GUAYAS</v>
          </cell>
          <cell r="S1766" t="str">
            <v>GUAYAQUIL</v>
          </cell>
          <cell r="T1766" t="str">
            <v>FLEXTRANS GYE</v>
          </cell>
          <cell r="U1766" t="str">
            <v>FLEXNETUIO_GYE</v>
          </cell>
          <cell r="V1766">
            <v>40</v>
          </cell>
          <cell r="W1766">
            <v>28614.3</v>
          </cell>
          <cell r="X1766" t="str">
            <v>FLEXNET GUAYAQUIL</v>
          </cell>
          <cell r="Y1766" t="str">
            <v>FERNANDO GUTIERREZ HILL KM 8 1/2 VIA DAULE COOP. JUAN MONTALVO / FRENTE A PEPSI COLA</v>
          </cell>
        </row>
        <row r="1767">
          <cell r="A1767" t="str">
            <v>20003035520244</v>
          </cell>
          <cell r="B1767">
            <v>486196</v>
          </cell>
          <cell r="C1767" t="str">
            <v>20003035520244</v>
          </cell>
          <cell r="D1767" t="str">
            <v>CONECEL</v>
          </cell>
          <cell r="E1767" t="str">
            <v>DESPACHO</v>
          </cell>
          <cell r="F1767" t="str">
            <v>NORMAL</v>
          </cell>
          <cell r="G1767" t="str">
            <v>GR20003035520244</v>
          </cell>
          <cell r="H1767">
            <v>44918</v>
          </cell>
          <cell r="I1767" t="str">
            <v>ENTREGADO</v>
          </cell>
          <cell r="J1767">
            <v>44922</v>
          </cell>
          <cell r="K1767" t="str">
            <v xml:space="preserve">JOSSELYNE DENISSE HERRERA DELGADO / </v>
          </cell>
          <cell r="L1767" t="str">
            <v>AV108Y C 105 BARRIO URSA CS 1P CL BLANCA CON GARAJE ROJO A UNA CUADRA DEL COLEGIO SALESIANA SAN JOSE Y MEDIA CUADRA DEL PARQUE DON BOSCO, MANTA</v>
          </cell>
          <cell r="M1767" t="str">
            <v>1311361768</v>
          </cell>
          <cell r="N1767" t="str">
            <v xml:space="preserve">963145515 /  </v>
          </cell>
          <cell r="O1767" t="str">
            <v/>
          </cell>
          <cell r="P1767" t="str">
            <v>MANTA</v>
          </cell>
          <cell r="Q1767" t="str">
            <v>MANTA</v>
          </cell>
          <cell r="R1767" t="str">
            <v>MANABI</v>
          </cell>
          <cell r="U1767" t="str">
            <v>FLEXNETUIO_PROVINCIA</v>
          </cell>
          <cell r="V1767">
            <v>1</v>
          </cell>
          <cell r="W1767">
            <v>1</v>
          </cell>
          <cell r="X1767" t="str">
            <v>FLEXNET</v>
          </cell>
          <cell r="Y1767" t="str">
            <v>FLEX NET CALLE 28 DE JUNIO S/N Y GARCIA MORENO ENTRADA LLANO GRANDE</v>
          </cell>
        </row>
        <row r="1768">
          <cell r="A1768" t="str">
            <v>20003035519725</v>
          </cell>
          <cell r="B1768">
            <v>486198</v>
          </cell>
          <cell r="C1768" t="str">
            <v>20003035519725</v>
          </cell>
          <cell r="D1768" t="str">
            <v>CONECEL</v>
          </cell>
          <cell r="E1768" t="str">
            <v>DESPACHO</v>
          </cell>
          <cell r="F1768" t="str">
            <v>NORMAL</v>
          </cell>
          <cell r="G1768" t="str">
            <v>TF90623</v>
          </cell>
          <cell r="H1768">
            <v>44918</v>
          </cell>
          <cell r="I1768" t="str">
            <v>INCIDENCIA</v>
          </cell>
          <cell r="J1768">
            <v>44922</v>
          </cell>
          <cell r="K1768" t="str">
            <v xml:space="preserve">OSWALDO ERICK FALCONI GUERRON / </v>
          </cell>
          <cell r="L1768" t="str">
            <v>PASEO SHOOPPING DURAN, DURAN</v>
          </cell>
          <cell r="M1768" t="str">
            <v>926554908</v>
          </cell>
          <cell r="N1768" t="str">
            <v>987622908 /  979954643</v>
          </cell>
          <cell r="P1768" t="str">
            <v>DURAN</v>
          </cell>
          <cell r="Q1768" t="str">
            <v>DURAN</v>
          </cell>
          <cell r="R1768" t="str">
            <v>GUAYAS</v>
          </cell>
          <cell r="T1768" t="str">
            <v>ITSACOURIER</v>
          </cell>
          <cell r="U1768" t="str">
            <v>FLEXNETUIO_GYE</v>
          </cell>
          <cell r="V1768">
            <v>1</v>
          </cell>
          <cell r="W1768">
            <v>1</v>
          </cell>
          <cell r="X1768" t="str">
            <v>FLEXNET</v>
          </cell>
          <cell r="Y1768" t="str">
            <v>FLEX NET CALLE 28 DE JUNIO S/N Y GARCIA MORENO ENTRADA LLANO GRANDE</v>
          </cell>
        </row>
        <row r="1769">
          <cell r="A1769" t="str">
            <v>20003035480805</v>
          </cell>
          <cell r="B1769">
            <v>486200</v>
          </cell>
          <cell r="C1769" t="str">
            <v>20003035480805</v>
          </cell>
          <cell r="D1769" t="str">
            <v>CONECEL</v>
          </cell>
          <cell r="E1769" t="str">
            <v>DESPACHO</v>
          </cell>
          <cell r="F1769" t="str">
            <v>NORMAL</v>
          </cell>
          <cell r="G1769" t="str">
            <v>FT76782</v>
          </cell>
          <cell r="H1769">
            <v>44918</v>
          </cell>
          <cell r="I1769" t="str">
            <v>ENTREGADO</v>
          </cell>
          <cell r="J1769">
            <v>44923</v>
          </cell>
          <cell r="K1769" t="str">
            <v xml:space="preserve">HUGO PATRICIO YEPEZ BUSES / </v>
          </cell>
          <cell r="L1769" t="str">
            <v>AV PANAMERICANA Y DEL HIERRO CASA DE DOS PISOS COLOR DURAZNO A DOS CUADRAS DEL COLEGIO PERPETUO SOCORRO, QUITO</v>
          </cell>
          <cell r="M1769" t="str">
            <v>1710056720</v>
          </cell>
          <cell r="N1769" t="str">
            <v>997752694 /  983520298</v>
          </cell>
          <cell r="O1769" t="str">
            <v/>
          </cell>
          <cell r="P1769" t="str">
            <v>QUITO</v>
          </cell>
          <cell r="Q1769" t="str">
            <v>QUITO</v>
          </cell>
          <cell r="R1769" t="str">
            <v>PICHINCHA</v>
          </cell>
          <cell r="T1769" t="str">
            <v>ITSACOURIER</v>
          </cell>
          <cell r="U1769" t="str">
            <v>FLEXNETUIO_LOCAL</v>
          </cell>
          <cell r="V1769">
            <v>1</v>
          </cell>
          <cell r="W1769">
            <v>1</v>
          </cell>
          <cell r="X1769" t="str">
            <v>FLEXNET</v>
          </cell>
          <cell r="Y1769" t="str">
            <v>FLEX NET CALLE 28 DE JUNIO S/N Y GARCIA MORENO ENTRADA LLANO GRANDE</v>
          </cell>
        </row>
        <row r="1770">
          <cell r="A1770" t="str">
            <v>20003035509456</v>
          </cell>
          <cell r="B1770">
            <v>486202</v>
          </cell>
          <cell r="C1770" t="str">
            <v>20003035509456</v>
          </cell>
          <cell r="D1770" t="str">
            <v>CONECEL</v>
          </cell>
          <cell r="E1770" t="str">
            <v>DESPACHO</v>
          </cell>
          <cell r="F1770" t="str">
            <v>NORMAL</v>
          </cell>
          <cell r="G1770" t="str">
            <v>TF90624</v>
          </cell>
          <cell r="H1770">
            <v>44918</v>
          </cell>
          <cell r="I1770" t="str">
            <v>INCIDENCIA</v>
          </cell>
          <cell r="J1770">
            <v>44923</v>
          </cell>
          <cell r="K1770" t="str">
            <v xml:space="preserve">RANDI JOSE OVIEDO PEREZ / </v>
          </cell>
          <cell r="L1770" t="str">
            <v>AV AYACUCHO 95-42 Y GUARANDA CASA DE DOS PISOS COLOR BLANCO EN EL TALLER DE CERRAJERIA DETRAS DE LA ANTIGUA MATERNIDAD ENRIQUE SOTOMAYOR, GUAYAQUIL</v>
          </cell>
          <cell r="M1770" t="str">
            <v>146090808 PASAPORTE</v>
          </cell>
          <cell r="N1770" t="str">
            <v xml:space="preserve">963205296 /  </v>
          </cell>
          <cell r="P1770" t="str">
            <v>GUAYAQUIL</v>
          </cell>
          <cell r="Q1770" t="str">
            <v>GUAYAQUIL</v>
          </cell>
          <cell r="R1770" t="str">
            <v>GUAYAS</v>
          </cell>
          <cell r="T1770" t="str">
            <v>ITSACOURIER</v>
          </cell>
          <cell r="U1770" t="str">
            <v>FLEXNETUIO_GYE</v>
          </cell>
          <cell r="V1770">
            <v>1</v>
          </cell>
          <cell r="W1770">
            <v>1</v>
          </cell>
          <cell r="X1770" t="str">
            <v>FLEXNET</v>
          </cell>
          <cell r="Y1770" t="str">
            <v>FLEX NET CALLE 28 DE JUNIO S/N Y GARCIA MORENO ENTRADA LLANO GRANDE</v>
          </cell>
        </row>
        <row r="1771">
          <cell r="A1771" t="str">
            <v>20003035524080</v>
          </cell>
          <cell r="B1771">
            <v>486194</v>
          </cell>
          <cell r="C1771" t="str">
            <v>20003035524080</v>
          </cell>
          <cell r="D1771" t="str">
            <v>CONECEL</v>
          </cell>
          <cell r="E1771" t="str">
            <v>DESPACHO</v>
          </cell>
          <cell r="F1771" t="str">
            <v>NORMAL</v>
          </cell>
          <cell r="G1771" t="str">
            <v>GR20003035524080</v>
          </cell>
          <cell r="H1771">
            <v>44918</v>
          </cell>
          <cell r="I1771" t="str">
            <v>ENTREGADO</v>
          </cell>
          <cell r="J1771">
            <v>44922</v>
          </cell>
          <cell r="K1771" t="str">
            <v xml:space="preserve">GLADIZ MARIANA CASTILLO JIMENEZ / </v>
          </cell>
          <cell r="L1771" t="str">
            <v>VIA A LOS COLORADOS DEL BUA Y CALLE C COOPERATIVA UCOM 2/ EN EL HOSTAL EVEREST AL FRENTE DE UNA LAVANDERIA, SANTO DOMINGO</v>
          </cell>
          <cell r="M1771" t="str">
            <v>1710562941</v>
          </cell>
          <cell r="N1771" t="str">
            <v xml:space="preserve">960587804 /  </v>
          </cell>
          <cell r="O1771" t="str">
            <v/>
          </cell>
          <cell r="P1771" t="str">
            <v>SANTO DOMINGO</v>
          </cell>
          <cell r="Q1771" t="str">
            <v>SANTO DOMINGO</v>
          </cell>
          <cell r="R1771" t="str">
            <v>SANTO DOMINGO DE LOS TSACHILAS</v>
          </cell>
          <cell r="U1771" t="str">
            <v>FLEXNETUIO_PROVINCIA</v>
          </cell>
          <cell r="V1771">
            <v>1</v>
          </cell>
          <cell r="W1771">
            <v>1</v>
          </cell>
          <cell r="X1771" t="str">
            <v>FLEXNET</v>
          </cell>
          <cell r="Y1771" t="str">
            <v>FLEX NET CALLE 28 DE JUNIO S/N Y GARCIA MORENO ENTRADA LLANO GRANDE</v>
          </cell>
        </row>
        <row r="1772">
          <cell r="A1772" t="str">
            <v>AGFA_22_312</v>
          </cell>
          <cell r="B1772">
            <v>486192</v>
          </cell>
          <cell r="C1772" t="str">
            <v>AGFA_22_312</v>
          </cell>
          <cell r="D1772" t="str">
            <v>AGFA</v>
          </cell>
          <cell r="E1772" t="str">
            <v>DESPACHO</v>
          </cell>
          <cell r="F1772" t="str">
            <v>NORMAL</v>
          </cell>
          <cell r="G1772" t="str">
            <v>90600</v>
          </cell>
          <cell r="H1772">
            <v>44918</v>
          </cell>
          <cell r="I1772" t="str">
            <v>ENTREGADO</v>
          </cell>
          <cell r="J1772">
            <v>44922</v>
          </cell>
          <cell r="K1772" t="str">
            <v>FLEX NET GYE</v>
          </cell>
          <cell r="L1772" t="str">
            <v>ENTRADA A LLANO GRANDE, GARCIA MORENO Y 28 DE JUNIO</v>
          </cell>
          <cell r="M1772" t="str">
            <v>1791890663001 - OMAR PONCE</v>
          </cell>
          <cell r="N1772" t="str">
            <v>022022538</v>
          </cell>
          <cell r="O1772" t="str">
            <v>022022538</v>
          </cell>
          <cell r="P1772" t="str">
            <v>170207</v>
          </cell>
          <cell r="Q1772" t="str">
            <v>QUITO</v>
          </cell>
          <cell r="R1772" t="str">
            <v>PICHINCHA</v>
          </cell>
          <cell r="S1772" t="str">
            <v>CALDERON (CARAPUNGO)</v>
          </cell>
          <cell r="T1772" t="str">
            <v>FLEXTRANS UIO</v>
          </cell>
          <cell r="U1772" t="str">
            <v>FLEXNETUIO_LOCAL</v>
          </cell>
          <cell r="V1772">
            <v>2</v>
          </cell>
          <cell r="W1772">
            <v>20</v>
          </cell>
          <cell r="X1772" t="str">
            <v>FLEX NET GYE</v>
          </cell>
          <cell r="Y1772" t="str">
            <v xml:space="preserve">KM 8 1/2 VIA A DAULE COOP. JUAN MONTALVO </v>
          </cell>
        </row>
        <row r="1773">
          <cell r="A1773" t="str">
            <v>Steeven Chavez 23-12-22</v>
          </cell>
          <cell r="B1773">
            <v>486191</v>
          </cell>
          <cell r="C1773" t="str">
            <v>Steeven Chavez 23-12-22</v>
          </cell>
          <cell r="D1773" t="str">
            <v>SG</v>
          </cell>
          <cell r="E1773" t="str">
            <v>DESPACHO</v>
          </cell>
          <cell r="F1773" t="str">
            <v>NORMAL</v>
          </cell>
          <cell r="G1773" t="str">
            <v>90609</v>
          </cell>
          <cell r="H1773">
            <v>44918</v>
          </cell>
          <cell r="I1773" t="str">
            <v>ENTREGADO</v>
          </cell>
          <cell r="J1773">
            <v>44922</v>
          </cell>
          <cell r="K1773" t="str">
            <v>STEEVEN CHÁVEZ</v>
          </cell>
          <cell r="L1773" t="str">
            <v>BARRIO EL CALZADO VICENTE REYES Y FERNANDO TELLEZ S13-81</v>
          </cell>
          <cell r="N1773" t="str">
            <v>09-85910125</v>
          </cell>
          <cell r="P1773" t="str">
            <v>QUITO</v>
          </cell>
          <cell r="Q1773" t="str">
            <v>QUITO</v>
          </cell>
          <cell r="R1773" t="str">
            <v>PICHINCHA</v>
          </cell>
          <cell r="T1773" t="str">
            <v>FLEXTRANS UIO</v>
          </cell>
          <cell r="U1773" t="str">
            <v>FLEXNETGYE_UIO</v>
          </cell>
          <cell r="V1773">
            <v>1</v>
          </cell>
          <cell r="W1773">
            <v>2.5</v>
          </cell>
          <cell r="X1773" t="str">
            <v>FLEXNET - GYE</v>
          </cell>
          <cell r="Y1773" t="str">
            <v>FERNANDO GUTIERREZ HILL KM 8 1/2 VIA DAULE</v>
          </cell>
        </row>
        <row r="1774">
          <cell r="A1774" t="str">
            <v>CARLOS CASTILLO_23-12-22</v>
          </cell>
          <cell r="B1774">
            <v>486190</v>
          </cell>
          <cell r="C1774" t="str">
            <v>CARLOS CASTILLO_23-12-22</v>
          </cell>
          <cell r="D1774" t="str">
            <v>SG</v>
          </cell>
          <cell r="E1774" t="str">
            <v>DESPACHO</v>
          </cell>
          <cell r="F1774" t="str">
            <v>NORMAL</v>
          </cell>
          <cell r="G1774" t="str">
            <v>90608</v>
          </cell>
          <cell r="H1774">
            <v>44918</v>
          </cell>
          <cell r="I1774" t="str">
            <v>ENTREGADO</v>
          </cell>
          <cell r="J1774">
            <v>44922</v>
          </cell>
          <cell r="K1774" t="str">
            <v>CARLOS CASTILLO / QUITO</v>
          </cell>
          <cell r="L1774" t="str">
            <v>AV. AMÉRICA Y BUENOS AIRES FRENTE COMPAPEL, PUERTA MARRÓN</v>
          </cell>
          <cell r="N1774" t="str">
            <v>09-39060107</v>
          </cell>
          <cell r="P1774" t="str">
            <v>QUITO</v>
          </cell>
          <cell r="Q1774" t="str">
            <v>QUITO</v>
          </cell>
          <cell r="R1774" t="str">
            <v>PICHINCHA</v>
          </cell>
          <cell r="T1774" t="str">
            <v>FLEXTRANS UIO</v>
          </cell>
          <cell r="U1774" t="str">
            <v>FLEXNETGYE_UIO</v>
          </cell>
          <cell r="V1774">
            <v>1</v>
          </cell>
          <cell r="W1774">
            <v>2.5</v>
          </cell>
          <cell r="X1774" t="str">
            <v>FLEXNET - GYE</v>
          </cell>
          <cell r="Y1774" t="str">
            <v>FERNANDO GUTIERREZ HILL KM 8 1/2 VIA DAULE</v>
          </cell>
        </row>
        <row r="1775">
          <cell r="A1775" t="str">
            <v>98757592</v>
          </cell>
          <cell r="B1775">
            <v>486183</v>
          </cell>
          <cell r="C1775" t="str">
            <v>98757592</v>
          </cell>
          <cell r="D1775" t="str">
            <v>HYCITE</v>
          </cell>
          <cell r="E1775" t="str">
            <v>DESPACHO</v>
          </cell>
          <cell r="F1775" t="str">
            <v>NORMAL</v>
          </cell>
          <cell r="G1775" t="str">
            <v>031002004133262</v>
          </cell>
          <cell r="H1775">
            <v>44918</v>
          </cell>
          <cell r="I1775" t="str">
            <v>ENTREGADO</v>
          </cell>
          <cell r="J1775">
            <v>44922</v>
          </cell>
          <cell r="K1775" t="str">
            <v>NESTOR HUGO CUEVA SAAAVEDRA</v>
          </cell>
          <cell r="L1775" t="str">
            <v>TARQUI S/N AMAZONAS Y GUAMOTE / PROVINCIA: MORONA SANTIAGO / CANTON: MACAS / PARROQUIA: MACAS / LOCALIDAD: JUAN DE LA CRUZ</v>
          </cell>
          <cell r="M1775" t="str">
            <v/>
          </cell>
          <cell r="N1775" t="str">
            <v>0981822957 / 0987463040</v>
          </cell>
          <cell r="O1775" t="str">
            <v>0981822957 / 0987463040</v>
          </cell>
          <cell r="P1775" t="str">
            <v>140101</v>
          </cell>
          <cell r="Q1775" t="str">
            <v>MORONA</v>
          </cell>
          <cell r="R1775" t="str">
            <v>MORONA SANTIAGO</v>
          </cell>
          <cell r="S1775" t="str">
            <v>MACAS</v>
          </cell>
          <cell r="T1775" t="str">
            <v>TRAMACO</v>
          </cell>
          <cell r="U1775" t="str">
            <v>FLEXNETUIO_PROVINCIA</v>
          </cell>
          <cell r="V1775">
            <v>1</v>
          </cell>
          <cell r="W1775">
            <v>1.1000000000000001</v>
          </cell>
          <cell r="X1775" t="str">
            <v>HYCITE QUITO</v>
          </cell>
          <cell r="Y1775" t="str">
            <v>FLEX NET CALLE 28 DE JUNIO S/N Y GARCIA MORENO ENTRADA LLANO GRANDE</v>
          </cell>
        </row>
        <row r="1776">
          <cell r="A1776" t="str">
            <v>98733884</v>
          </cell>
          <cell r="B1776">
            <v>486184</v>
          </cell>
          <cell r="C1776" t="str">
            <v>98733884</v>
          </cell>
          <cell r="D1776" t="str">
            <v>HYCITE</v>
          </cell>
          <cell r="E1776" t="str">
            <v>DESPACHO</v>
          </cell>
          <cell r="F1776" t="str">
            <v>NORMAL</v>
          </cell>
          <cell r="G1776" t="str">
            <v>031002004133263</v>
          </cell>
          <cell r="H1776">
            <v>44918</v>
          </cell>
          <cell r="I1776" t="str">
            <v>INCIDENCIA</v>
          </cell>
          <cell r="J1776">
            <v>44923</v>
          </cell>
          <cell r="K1776" t="str">
            <v>JHOANNA MARICRUZ BRICENO CORREA</v>
          </cell>
          <cell r="L1776" t="str">
            <v>Av. del ejercito y Padre Tomas Conde , frente a gasolinera local esquinero junto a tienda / PROVINCIA: ZAMORA CHINCHIPE / CANTON: ZAMORA / PARROQUIA: CENTRO DEL CANTON ZAMORA</v>
          </cell>
          <cell r="M1776" t="str">
            <v/>
          </cell>
          <cell r="N1776" t="str">
            <v>0981495191/076060805</v>
          </cell>
          <cell r="O1776" t="str">
            <v>0981495191/076060805</v>
          </cell>
          <cell r="P1776" t="str">
            <v>190101</v>
          </cell>
          <cell r="Q1776" t="str">
            <v>ZAMORA</v>
          </cell>
          <cell r="R1776" t="str">
            <v>ZAMORA CHINCHIPE</v>
          </cell>
          <cell r="S1776" t="str">
            <v>ZAMORA</v>
          </cell>
          <cell r="T1776" t="str">
            <v>TRAMACO</v>
          </cell>
          <cell r="U1776" t="str">
            <v>FLEXNETUIO_PROVINCIA</v>
          </cell>
          <cell r="V1776">
            <v>1</v>
          </cell>
          <cell r="W1776">
            <v>2.4</v>
          </cell>
          <cell r="X1776" t="str">
            <v>HYCITE QUITO</v>
          </cell>
          <cell r="Y1776" t="str">
            <v>FLEX NET CALLE 28 DE JUNIO S/N Y GARCIA MORENO ENTRADA LLANO GRANDE</v>
          </cell>
        </row>
        <row r="1777">
          <cell r="A1777" t="str">
            <v>98763868</v>
          </cell>
          <cell r="B1777">
            <v>486185</v>
          </cell>
          <cell r="C1777" t="str">
            <v>98763868</v>
          </cell>
          <cell r="D1777" t="str">
            <v>HYCITE</v>
          </cell>
          <cell r="E1777" t="str">
            <v>DESPACHO</v>
          </cell>
          <cell r="F1777" t="str">
            <v>NORMAL</v>
          </cell>
          <cell r="G1777" t="str">
            <v>TF90594 / 031002004136500</v>
          </cell>
          <cell r="H1777">
            <v>44918</v>
          </cell>
          <cell r="I1777" t="str">
            <v>EN_TRANSITO</v>
          </cell>
          <cell r="J1777">
            <v>44922</v>
          </cell>
          <cell r="K1777" t="str">
            <v>FREDDY ORLANDO PARRALES MOYON</v>
          </cell>
          <cell r="L1777" t="str">
            <v>SANTA ANA Y ATAHUALPA 506, TEOS ESCUELA ESCUDERO / PROVINCIA: GUAYAS / CANTON: MILAGRO / PARROQUIA: MILAGRO / LOCALIDAD: LOLA PARAISO</v>
          </cell>
          <cell r="N1777" t="str">
            <v>0967510685</v>
          </cell>
          <cell r="O1777" t="str">
            <v>0967510685</v>
          </cell>
          <cell r="P1777" t="str">
            <v>091710</v>
          </cell>
          <cell r="Q1777" t="str">
            <v>MILAGRO</v>
          </cell>
          <cell r="R1777" t="str">
            <v>GUAYAS</v>
          </cell>
          <cell r="S1777" t="str">
            <v>MILAGRO</v>
          </cell>
          <cell r="T1777" t="str">
            <v>TRAMACO</v>
          </cell>
          <cell r="U1777" t="str">
            <v>FLEXNETGYE_PROVINCIA</v>
          </cell>
          <cell r="V1777">
            <v>1</v>
          </cell>
          <cell r="W1777">
            <v>1.6</v>
          </cell>
          <cell r="X1777" t="str">
            <v>HYCITE QUITO</v>
          </cell>
          <cell r="Y1777" t="str">
            <v>FLEX NET CALLE 28 DE JUNIO S/N Y GARCIA MORENO ENTRADA LLANO GRANDE</v>
          </cell>
        </row>
        <row r="1778">
          <cell r="A1778" t="str">
            <v>98763920</v>
          </cell>
          <cell r="B1778">
            <v>486186</v>
          </cell>
          <cell r="C1778" t="str">
            <v>98763920</v>
          </cell>
          <cell r="D1778" t="str">
            <v>HYCITE</v>
          </cell>
          <cell r="E1778" t="str">
            <v>DESPACHO</v>
          </cell>
          <cell r="F1778" t="str">
            <v>NORMAL</v>
          </cell>
          <cell r="G1778" t="str">
            <v>TF90595 / 031002004136501</v>
          </cell>
          <cell r="H1778">
            <v>44918</v>
          </cell>
          <cell r="I1778" t="str">
            <v>EN_TRANSITO</v>
          </cell>
          <cell r="J1778">
            <v>44922</v>
          </cell>
          <cell r="K1778" t="str">
            <v>ISABEL YOLANDA JUNCO SUAREZ</v>
          </cell>
          <cell r="L1778" t="str">
            <v>AV JAIME ROLDOS Y VICTOR HUGO SOLAR 7 / PROVINCIA: GUAYAS / CANTON: MILAGRO / PARROQUIA: MILAGRO</v>
          </cell>
          <cell r="N1778" t="str">
            <v>0978801300</v>
          </cell>
          <cell r="O1778" t="str">
            <v>0978801300</v>
          </cell>
          <cell r="P1778" t="str">
            <v>091701</v>
          </cell>
          <cell r="Q1778" t="str">
            <v>MILAGRO</v>
          </cell>
          <cell r="R1778" t="str">
            <v>GUAYAS</v>
          </cell>
          <cell r="S1778" t="str">
            <v>MILAGRO</v>
          </cell>
          <cell r="T1778" t="str">
            <v>TRAMACO</v>
          </cell>
          <cell r="U1778" t="str">
            <v>FLEXNETGYE_PROVINCIA</v>
          </cell>
          <cell r="V1778">
            <v>1</v>
          </cell>
          <cell r="W1778">
            <v>3.2</v>
          </cell>
          <cell r="X1778" t="str">
            <v>HYCITE QUITO</v>
          </cell>
          <cell r="Y1778" t="str">
            <v>FLEX NET CALLE 28 DE JUNIO S/N Y GARCIA MORENO ENTRADA LLANO GRANDE</v>
          </cell>
        </row>
        <row r="1779">
          <cell r="A1779" t="str">
            <v>98763843</v>
          </cell>
          <cell r="B1779">
            <v>486187</v>
          </cell>
          <cell r="C1779" t="str">
            <v>98763843</v>
          </cell>
          <cell r="D1779" t="str">
            <v>HYCITE</v>
          </cell>
          <cell r="E1779" t="str">
            <v>DESPACHO</v>
          </cell>
          <cell r="F1779" t="str">
            <v>NORMAL</v>
          </cell>
          <cell r="G1779" t="str">
            <v>TF90596</v>
          </cell>
          <cell r="H1779">
            <v>44918</v>
          </cell>
          <cell r="I1779" t="str">
            <v>ENTREGADO</v>
          </cell>
          <cell r="J1779">
            <v>44922</v>
          </cell>
          <cell r="K1779" t="str">
            <v>NINOSKA NICOLE PERALTA MORA</v>
          </cell>
          <cell r="L1779" t="str">
            <v>MZ 09 VILLA 16 ORQUIDEAS, REF ENTRANDO POR JARDIN BOTANICO / PROVINCIA: GUAYAS / CANTON: GUAYAQUIL / PARROQUIA: TARQUI / LOCALIDAD: ORQUIDEAS</v>
          </cell>
          <cell r="M1779" t="str">
            <v/>
          </cell>
          <cell r="N1779" t="str">
            <v>0993076016</v>
          </cell>
          <cell r="O1779" t="str">
            <v>0993076016</v>
          </cell>
          <cell r="P1779" t="str">
            <v>090703</v>
          </cell>
          <cell r="Q1779" t="str">
            <v>GUAYAQUIL</v>
          </cell>
          <cell r="R1779" t="str">
            <v>GUAYAS</v>
          </cell>
          <cell r="S1779" t="str">
            <v>GUAYAQUIL</v>
          </cell>
          <cell r="T1779" t="str">
            <v>ITSACOURIER</v>
          </cell>
          <cell r="U1779" t="str">
            <v>FLEXNETUIO_GYE</v>
          </cell>
          <cell r="V1779">
            <v>1</v>
          </cell>
          <cell r="W1779">
            <v>3.1</v>
          </cell>
          <cell r="X1779" t="str">
            <v>HYCITE QUITO</v>
          </cell>
          <cell r="Y1779" t="str">
            <v>FLEX NET CALLE 28 DE JUNIO S/N Y GARCIA MORENO ENTRADA LLANO GRANDE</v>
          </cell>
        </row>
        <row r="1780">
          <cell r="A1780" t="str">
            <v>98763923</v>
          </cell>
          <cell r="B1780">
            <v>486188</v>
          </cell>
          <cell r="C1780" t="str">
            <v>98763923</v>
          </cell>
          <cell r="D1780" t="str">
            <v>HYCITE</v>
          </cell>
          <cell r="E1780" t="str">
            <v>DESPACHO</v>
          </cell>
          <cell r="F1780" t="str">
            <v>NORMAL</v>
          </cell>
          <cell r="G1780" t="str">
            <v>031002004133264</v>
          </cell>
          <cell r="H1780">
            <v>44918</v>
          </cell>
          <cell r="I1780" t="str">
            <v>INCIDENCIA</v>
          </cell>
          <cell r="J1780">
            <v>44923</v>
          </cell>
          <cell r="K1780" t="str">
            <v>MIRIAM MERCEDES MENDOZA MACIAS</v>
          </cell>
          <cell r="L1780" t="str">
            <v>COFANES S/N Y 12 DE FEBRERO / PROVINCIA: SUCUMBIOS / CANTON: LAGO AGRIO / PARROQUIA: NUEVA LOJA / LOCALIDAD: SAN FRANCISCO</v>
          </cell>
          <cell r="M1780" t="str">
            <v/>
          </cell>
          <cell r="N1780" t="str">
            <v>0959474555 / 0968591162</v>
          </cell>
          <cell r="O1780" t="str">
            <v>0959474555 / 0968591162</v>
          </cell>
          <cell r="P1780" t="str">
            <v>210201</v>
          </cell>
          <cell r="Q1780" t="str">
            <v>LAGO AGRIO</v>
          </cell>
          <cell r="R1780" t="str">
            <v>SUCUMBIOS</v>
          </cell>
          <cell r="S1780" t="str">
            <v>NUEVA LOJA - DIEZ DE AGOSTO</v>
          </cell>
          <cell r="T1780" t="str">
            <v>TRAMACO</v>
          </cell>
          <cell r="U1780" t="str">
            <v>FLEXNETUIO_PROVINCIA</v>
          </cell>
          <cell r="V1780">
            <v>1</v>
          </cell>
          <cell r="W1780">
            <v>3.4</v>
          </cell>
          <cell r="X1780" t="str">
            <v>HYCITE QUITO</v>
          </cell>
          <cell r="Y1780" t="str">
            <v>FLEX NET CALLE 28 DE JUNIO S/N Y GARCIA MORENO ENTRADA LLANO GRANDE</v>
          </cell>
        </row>
        <row r="1781">
          <cell r="A1781" t="str">
            <v>98767282</v>
          </cell>
          <cell r="B1781">
            <v>486189</v>
          </cell>
          <cell r="C1781" t="str">
            <v>98767282</v>
          </cell>
          <cell r="D1781" t="str">
            <v>HYCITE</v>
          </cell>
          <cell r="E1781" t="str">
            <v>DESPACHO</v>
          </cell>
          <cell r="F1781" t="str">
            <v>NORMAL</v>
          </cell>
          <cell r="G1781" t="str">
            <v>TF90597</v>
          </cell>
          <cell r="H1781">
            <v>44918</v>
          </cell>
          <cell r="I1781" t="str">
            <v>ENTREGADO</v>
          </cell>
          <cell r="J1781">
            <v>44922</v>
          </cell>
          <cell r="K1781" t="str">
            <v>JORGE MARCELO ROMERO</v>
          </cell>
          <cell r="L1781" t="str">
            <v>RIO COFANES E1-53 Y BARTOLOME DE SEGOVIA ATRAS DE GASOLINERA TERPEL / PROVINCIA: PICHINCHA / CANTON: QUITO / PARROQUIA: INAQUITO NOTA: OFICINA DE DISTRIBUIDOR</v>
          </cell>
          <cell r="M1781" t="str">
            <v/>
          </cell>
          <cell r="N1781" t="str">
            <v>0999234319/023316140</v>
          </cell>
          <cell r="O1781" t="str">
            <v>0999234319/023316140</v>
          </cell>
          <cell r="P1781" t="str">
            <v>170501</v>
          </cell>
          <cell r="Q1781" t="str">
            <v>QUITO</v>
          </cell>
          <cell r="R1781" t="str">
            <v>PICHINCHA</v>
          </cell>
          <cell r="S1781" t="str">
            <v>QUITO</v>
          </cell>
          <cell r="T1781" t="str">
            <v>FLEXTRANS UIO</v>
          </cell>
          <cell r="U1781" t="str">
            <v>FLEXNETUIO_LOCAL</v>
          </cell>
          <cell r="V1781">
            <v>1</v>
          </cell>
          <cell r="W1781">
            <v>13.2</v>
          </cell>
          <cell r="X1781" t="str">
            <v>HYCITE QUITO</v>
          </cell>
          <cell r="Y1781" t="str">
            <v>FLEX NET CALLE 28 DE JUNIO S/N Y GARCIA MORENO ENTRADA LLANO GRANDE</v>
          </cell>
        </row>
        <row r="1782">
          <cell r="A1782" t="str">
            <v>20003033227191</v>
          </cell>
          <cell r="B1782">
            <v>486179</v>
          </cell>
          <cell r="C1782" t="str">
            <v>20003033227191</v>
          </cell>
          <cell r="D1782" t="str">
            <v>BRELDYNG</v>
          </cell>
          <cell r="E1782" t="str">
            <v>DESPACHO</v>
          </cell>
          <cell r="F1782" t="str">
            <v>NORMAL</v>
          </cell>
          <cell r="G1782" t="str">
            <v>TF90619</v>
          </cell>
          <cell r="H1782">
            <v>44918</v>
          </cell>
          <cell r="I1782" t="str">
            <v>ENTREGADO</v>
          </cell>
          <cell r="J1782">
            <v>44922</v>
          </cell>
          <cell r="K1782" t="str">
            <v>MONICA STEFANIA VARGAS DELGADO</v>
          </cell>
          <cell r="L1782" t="str">
            <v>GUAYAS / GUAYAQUIL / TARQUI / VIA A DAULE / KM 10 Y MEDIO /  / COOP UNION LIBRE MZ-A SOLAR 5 CALLE 23 NOROESTE CASA DE DOS PLANTAS CON PARED DE CERAMICA Y COLOR AMARILLO CON ENTRADA Y PUERTA CON REJAS</v>
          </cell>
          <cell r="M1782" t="str">
            <v>930172507</v>
          </cell>
          <cell r="N1782" t="str">
            <v>994783804</v>
          </cell>
          <cell r="P1782" t="str">
            <v>GUAYAQUIL</v>
          </cell>
          <cell r="Q1782" t="str">
            <v>GUAYAQUIL</v>
          </cell>
          <cell r="R1782" t="str">
            <v>GUAYAS</v>
          </cell>
          <cell r="T1782" t="str">
            <v>FLEXTRANS GYE</v>
          </cell>
          <cell r="U1782" t="str">
            <v>FLEXNETGYE_LOCAL</v>
          </cell>
          <cell r="V1782">
            <v>1</v>
          </cell>
          <cell r="W1782">
            <v>3</v>
          </cell>
          <cell r="X1782" t="str">
            <v>FLEXNET</v>
          </cell>
          <cell r="Y1782" t="str">
            <v>FLEX NET GYE KM 8.5 VIA DAULE</v>
          </cell>
        </row>
        <row r="1783">
          <cell r="A1783" t="str">
            <v>20003033148938</v>
          </cell>
          <cell r="B1783">
            <v>486180</v>
          </cell>
          <cell r="C1783" t="str">
            <v>20003033148938</v>
          </cell>
          <cell r="D1783" t="str">
            <v>BRELDYNG</v>
          </cell>
          <cell r="E1783" t="str">
            <v>DESPACHO</v>
          </cell>
          <cell r="F1783" t="str">
            <v>NORMAL</v>
          </cell>
          <cell r="G1783" t="str">
            <v>031002004133918</v>
          </cell>
          <cell r="H1783">
            <v>44918</v>
          </cell>
          <cell r="I1783" t="str">
            <v>INCIDENCIA</v>
          </cell>
          <cell r="J1783">
            <v>44923</v>
          </cell>
          <cell r="K1783" t="str">
            <v>FREDIS NAZARIO MERCHAN PIN</v>
          </cell>
          <cell r="L1783" t="str">
            <v>GUAYAS / NARANJAL / NARANJAL / VIA A LA VELICIA / SN /  / URB SUBA VI, VIA LA A LA VELICIA, CSA 1 PLANTA, CLOR TUQUEZA, A DOS CUADRAS DE LA UNI AGRARIA, DIAGONAL TENDAL QUIQUIRIQUI</v>
          </cell>
          <cell r="M1783" t="str">
            <v>916832645</v>
          </cell>
          <cell r="N1783" t="str">
            <v>986384614</v>
          </cell>
          <cell r="P1783" t="str">
            <v>NARANJAL</v>
          </cell>
          <cell r="Q1783" t="str">
            <v>NARANJAL</v>
          </cell>
          <cell r="R1783" t="str">
            <v>GUAYAS</v>
          </cell>
          <cell r="T1783" t="str">
            <v>TRAMACO</v>
          </cell>
          <cell r="U1783" t="str">
            <v>FLEXNETGYE_PROVINCIA</v>
          </cell>
          <cell r="V1783">
            <v>1</v>
          </cell>
          <cell r="W1783">
            <v>3</v>
          </cell>
          <cell r="X1783" t="str">
            <v>FLEXNET</v>
          </cell>
          <cell r="Y1783" t="str">
            <v>FLEX NET GYE KM 8.5 VIA DAULE</v>
          </cell>
        </row>
        <row r="1784">
          <cell r="A1784" t="str">
            <v>20003034072527</v>
          </cell>
          <cell r="B1784">
            <v>486181</v>
          </cell>
          <cell r="C1784" t="str">
            <v>20003034072527</v>
          </cell>
          <cell r="D1784" t="str">
            <v>BRELDYNG</v>
          </cell>
          <cell r="E1784" t="str">
            <v>DESPACHO</v>
          </cell>
          <cell r="F1784" t="str">
            <v>NORMAL</v>
          </cell>
          <cell r="G1784" t="str">
            <v>TF90620</v>
          </cell>
          <cell r="H1784">
            <v>44918</v>
          </cell>
          <cell r="I1784" t="str">
            <v>ENTREGADO</v>
          </cell>
          <cell r="J1784">
            <v>44922</v>
          </cell>
          <cell r="K1784" t="str">
            <v>GUILLERMO RODRIGO LINO PINCAY</v>
          </cell>
          <cell r="L1784" t="str">
            <v>GUAYAS / GUAYAQUIL / TARQUI / VIA A DAULE / MZ T32 SOLAR 3 /  / COOP GALLEGOS LARA MZ T32 SOLAR 3 CS 3 PS CL BLANCO A UNA CUADRA DE LA IGLESIA SANTA CATALINA DE SIENA</v>
          </cell>
          <cell r="M1784" t="str">
            <v>913847109</v>
          </cell>
          <cell r="N1784" t="str">
            <v>981531910</v>
          </cell>
          <cell r="P1784" t="str">
            <v>GUAYAQUIL</v>
          </cell>
          <cell r="Q1784" t="str">
            <v>GUAYAQUIL</v>
          </cell>
          <cell r="R1784" t="str">
            <v>GUAYAS</v>
          </cell>
          <cell r="T1784" t="str">
            <v>ITSACOURIER</v>
          </cell>
          <cell r="U1784" t="str">
            <v>FLEXNETGYE_LOCAL</v>
          </cell>
          <cell r="V1784">
            <v>1</v>
          </cell>
          <cell r="W1784">
            <v>3</v>
          </cell>
          <cell r="X1784" t="str">
            <v>FLEXNET</v>
          </cell>
          <cell r="Y1784" t="str">
            <v>FLEX NET GYE KM 8.5 VIA DAULE</v>
          </cell>
        </row>
        <row r="1785">
          <cell r="A1785" t="str">
            <v>20003034045513</v>
          </cell>
          <cell r="B1785">
            <v>486182</v>
          </cell>
          <cell r="C1785" t="str">
            <v>20003034045513</v>
          </cell>
          <cell r="D1785" t="str">
            <v>BRELDYNG</v>
          </cell>
          <cell r="E1785" t="str">
            <v>DESPACHO</v>
          </cell>
          <cell r="F1785" t="str">
            <v>NORMAL</v>
          </cell>
          <cell r="G1785" t="str">
            <v>031002004133352</v>
          </cell>
          <cell r="H1785">
            <v>44918</v>
          </cell>
          <cell r="I1785" t="str">
            <v>ENTREGADO</v>
          </cell>
          <cell r="J1785">
            <v>44922</v>
          </cell>
          <cell r="K1785" t="str">
            <v>MARJORIE ROCIO PONCE RODRIGUEZ</v>
          </cell>
          <cell r="L1785" t="str">
            <v>LOS RIOS / BUENA FE / SAN JACINTO DE BUENA FE / MANUEL VELIZ / MZ 12 SL 6 / GONZALO PIZARRO / SECTOR LAS VEGAS CASA DE 1 PLANTA ENLUCIDA DIAGONAL A UNA LIBRERIA VILLAVICENCIO</v>
          </cell>
          <cell r="M1785" t="str">
            <v>1205515230</v>
          </cell>
          <cell r="N1785" t="str">
            <v>981001689</v>
          </cell>
          <cell r="P1785" t="str">
            <v>BUENA FE</v>
          </cell>
          <cell r="Q1785" t="str">
            <v>BUENA FE</v>
          </cell>
          <cell r="R1785" t="str">
            <v>LOS RIOS</v>
          </cell>
          <cell r="T1785" t="str">
            <v>TRAMACO</v>
          </cell>
          <cell r="U1785" t="str">
            <v>FLEXNETGYE_PROVINCIA</v>
          </cell>
          <cell r="V1785">
            <v>2</v>
          </cell>
          <cell r="W1785">
            <v>12</v>
          </cell>
          <cell r="X1785" t="str">
            <v>FLEXNET</v>
          </cell>
          <cell r="Y1785" t="str">
            <v>FLEX NET GYE KM 8.5 VIA DAULE</v>
          </cell>
        </row>
        <row r="1786">
          <cell r="A1786" t="str">
            <v>20003016796857</v>
          </cell>
          <cell r="B1786">
            <v>486170</v>
          </cell>
          <cell r="C1786" t="str">
            <v>20003016796857</v>
          </cell>
          <cell r="D1786" t="str">
            <v>CONECEL_REG</v>
          </cell>
          <cell r="E1786" t="str">
            <v>DESPACHO</v>
          </cell>
          <cell r="F1786" t="str">
            <v>NORMAL</v>
          </cell>
          <cell r="G1786" t="str">
            <v>TEC8632</v>
          </cell>
          <cell r="H1786">
            <v>44918</v>
          </cell>
          <cell r="I1786" t="str">
            <v>INCIDENCIA</v>
          </cell>
          <cell r="J1786">
            <v>44922</v>
          </cell>
          <cell r="K1786" t="str">
            <v>ALICIA LORENA PENA</v>
          </cell>
          <cell r="L1786" t="str">
            <v>QUITO JIPIJAPA AV LAURELES NO: N47 149 Y AV DE LOS MORTINOS EDIFICIO PLATINUM PLAZA CONDOMINIOS N47 149 Y DE LOS MORTINOS TORRE C DEP 601 PISO 6TO</v>
          </cell>
          <cell r="M1786" t="str">
            <v>1709667560</v>
          </cell>
          <cell r="N1786" t="str">
            <v>995654552</v>
          </cell>
          <cell r="P1786" t="str">
            <v>QUITO</v>
          </cell>
          <cell r="Q1786" t="str">
            <v>QUITO</v>
          </cell>
          <cell r="R1786" t="str">
            <v>PICHINCHA</v>
          </cell>
          <cell r="T1786" t="str">
            <v>EXPRESSCON</v>
          </cell>
          <cell r="U1786" t="str">
            <v>FLEXNETUIO_LOCAL</v>
          </cell>
          <cell r="V1786">
            <v>1</v>
          </cell>
          <cell r="W1786">
            <v>1</v>
          </cell>
          <cell r="X1786" t="str">
            <v>FLEXNET UIO</v>
          </cell>
          <cell r="Y1786" t="str">
            <v>FLEX NET CALLE 28 DE JUNIO S/N Y GARCIA MORENO ENTRADA LLANO GRANDE</v>
          </cell>
        </row>
        <row r="1787">
          <cell r="A1787" t="str">
            <v>20003031004946</v>
          </cell>
          <cell r="B1787">
            <v>486171</v>
          </cell>
          <cell r="C1787" t="str">
            <v>20003031004946</v>
          </cell>
          <cell r="D1787" t="str">
            <v>CONECEL_REG</v>
          </cell>
          <cell r="E1787" t="str">
            <v>DESPACHO</v>
          </cell>
          <cell r="F1787" t="str">
            <v>NORMAL</v>
          </cell>
          <cell r="G1787" t="str">
            <v>TEC8633</v>
          </cell>
          <cell r="H1787">
            <v>44918</v>
          </cell>
          <cell r="I1787" t="str">
            <v>INCIDENCIA</v>
          </cell>
          <cell r="J1787">
            <v>44923</v>
          </cell>
          <cell r="K1787" t="str">
            <v>AMERICA IRENE GARZON</v>
          </cell>
          <cell r="L1787" t="str">
            <v>QUITO COTOCOLLAO AV BERNARDO DE LEGARDA NO: SN Y CALLE SEXTA TRANSVERSAL CASA DE 2P COLOR CELESTE, PLANTA BAJA ELECTRONICA DE CARROS.</v>
          </cell>
          <cell r="M1787" t="str">
            <v>1706326533</v>
          </cell>
          <cell r="N1787" t="str">
            <v>978732251</v>
          </cell>
          <cell r="P1787" t="str">
            <v>QUITO</v>
          </cell>
          <cell r="Q1787" t="str">
            <v>QUITO</v>
          </cell>
          <cell r="R1787" t="str">
            <v>PICHINCHA</v>
          </cell>
          <cell r="T1787" t="str">
            <v>EXPRESSCON</v>
          </cell>
          <cell r="U1787" t="str">
            <v>FLEXNETUIO_LOCAL</v>
          </cell>
          <cell r="V1787">
            <v>1</v>
          </cell>
          <cell r="W1787">
            <v>1</v>
          </cell>
          <cell r="X1787" t="str">
            <v>FLEXNET UIO</v>
          </cell>
          <cell r="Y1787" t="str">
            <v>FLEX NET CALLE 28 DE JUNIO S/N Y GARCIA MORENO ENTRADA LLANO GRANDE</v>
          </cell>
        </row>
        <row r="1788">
          <cell r="A1788" t="str">
            <v>20003032290753</v>
          </cell>
          <cell r="B1788">
            <v>486172</v>
          </cell>
          <cell r="C1788" t="str">
            <v>20003032290753</v>
          </cell>
          <cell r="D1788" t="str">
            <v>CONECEL_REG</v>
          </cell>
          <cell r="E1788" t="str">
            <v>DESPACHO</v>
          </cell>
          <cell r="F1788" t="str">
            <v>NORMAL</v>
          </cell>
          <cell r="G1788" t="str">
            <v>TEC8634</v>
          </cell>
          <cell r="H1788">
            <v>44918</v>
          </cell>
          <cell r="I1788" t="str">
            <v>ENTREGADO</v>
          </cell>
          <cell r="J1788">
            <v>44923</v>
          </cell>
          <cell r="K1788" t="str">
            <v>CECILIA GEOVANNIA CHUQUIRIMA</v>
          </cell>
          <cell r="L1788" t="str">
            <v>28 DE JUNIO Y GABRIEL GARCÍA MORENO. ENTRADA A LLANO GRANDE.FLEXNET</v>
          </cell>
          <cell r="M1788" t="str">
            <v>1103489793</v>
          </cell>
          <cell r="N1788" t="str">
            <v xml:space="preserve">0988902743 </v>
          </cell>
          <cell r="P1788" t="str">
            <v>QUITO</v>
          </cell>
          <cell r="Q1788" t="str">
            <v>QUITO</v>
          </cell>
          <cell r="R1788" t="str">
            <v>PICHINCHA</v>
          </cell>
          <cell r="T1788" t="str">
            <v>EXPRESSCON</v>
          </cell>
          <cell r="U1788" t="str">
            <v>FLEXNETUIO_LOCAL</v>
          </cell>
          <cell r="V1788">
            <v>1</v>
          </cell>
          <cell r="W1788">
            <v>1</v>
          </cell>
          <cell r="X1788" t="str">
            <v>FLEXNET UIO</v>
          </cell>
          <cell r="Y1788" t="str">
            <v>FLEX NET CALLE 28 DE JUNIO S/N Y GARCIA MORENO ENTRADA LLANO GRANDE</v>
          </cell>
        </row>
        <row r="1789">
          <cell r="A1789" t="str">
            <v>20003017404386</v>
          </cell>
          <cell r="B1789">
            <v>486173</v>
          </cell>
          <cell r="C1789" t="str">
            <v>20003017404386</v>
          </cell>
          <cell r="D1789" t="str">
            <v>CONECEL_REG</v>
          </cell>
          <cell r="E1789" t="str">
            <v>DESPACHO</v>
          </cell>
          <cell r="F1789" t="str">
            <v>NORMAL</v>
          </cell>
          <cell r="G1789" t="str">
            <v>TEC8636</v>
          </cell>
          <cell r="H1789">
            <v>44918</v>
          </cell>
          <cell r="I1789" t="str">
            <v>INCIDENCIA</v>
          </cell>
          <cell r="J1789">
            <v>44923</v>
          </cell>
          <cell r="K1789" t="str">
            <v>EDMUNDO ONOFRE CASTRO</v>
          </cell>
          <cell r="L1789" t="str">
            <v>QUITO LA ECUATORIANA AVENIDA S48 Y OE5C CASA 56 A UNA CUADRA DE LA ESCUELA FEDERICO GARCIA LORCA/CASA DE 2 PISOS/</v>
          </cell>
          <cell r="M1789" t="str">
            <v>1206231852</v>
          </cell>
          <cell r="N1789" t="str">
            <v>968486406</v>
          </cell>
          <cell r="P1789" t="str">
            <v>QUITO</v>
          </cell>
          <cell r="Q1789" t="str">
            <v>QUITO</v>
          </cell>
          <cell r="R1789" t="str">
            <v>PICHINCHA</v>
          </cell>
          <cell r="T1789" t="str">
            <v>EXPRESSCON</v>
          </cell>
          <cell r="U1789" t="str">
            <v>FLEXNETUIO_LOCAL</v>
          </cell>
          <cell r="V1789">
            <v>1</v>
          </cell>
          <cell r="W1789">
            <v>1</v>
          </cell>
          <cell r="X1789" t="str">
            <v>FLEXNET UIO</v>
          </cell>
          <cell r="Y1789" t="str">
            <v>FLEX NET CALLE 28 DE JUNIO S/N Y GARCIA MORENO ENTRADA LLANO GRANDE</v>
          </cell>
        </row>
        <row r="1790">
          <cell r="A1790" t="str">
            <v>20003030628789</v>
          </cell>
          <cell r="B1790">
            <v>486174</v>
          </cell>
          <cell r="C1790" t="str">
            <v>20003030628789</v>
          </cell>
          <cell r="D1790" t="str">
            <v>CONECEL_REG</v>
          </cell>
          <cell r="E1790" t="str">
            <v>DESPACHO</v>
          </cell>
          <cell r="F1790" t="str">
            <v>NORMAL</v>
          </cell>
          <cell r="G1790" t="str">
            <v>TEC8638</v>
          </cell>
          <cell r="H1790">
            <v>44918</v>
          </cell>
          <cell r="I1790" t="str">
            <v>INCIDENCIA</v>
          </cell>
          <cell r="J1790">
            <v>44923</v>
          </cell>
          <cell r="K1790" t="str">
            <v>GORKI ROLANDO CAMPUZANO</v>
          </cell>
          <cell r="L1790" t="str">
            <v>QUITO COCHAPAMBA CALLE LOS EUCALIPTOS NO: N46-25 Y CALLE INDUSTRIAL //CONJ MIRAMONTE/JUSTO EN LA ESQUINA DE LA PARADA DE BUSES A LA PARADA DE BUSES /</v>
          </cell>
          <cell r="M1790" t="str">
            <v>1708239403</v>
          </cell>
          <cell r="N1790" t="str">
            <v>999844209</v>
          </cell>
          <cell r="P1790" t="str">
            <v>QUITO</v>
          </cell>
          <cell r="Q1790" t="str">
            <v>QUITO</v>
          </cell>
          <cell r="R1790" t="str">
            <v>PICHINCHA</v>
          </cell>
          <cell r="T1790" t="str">
            <v>EXPRESSCON</v>
          </cell>
          <cell r="U1790" t="str">
            <v>FLEXNETUIO_LOCAL</v>
          </cell>
          <cell r="V1790">
            <v>1</v>
          </cell>
          <cell r="W1790">
            <v>1</v>
          </cell>
          <cell r="X1790" t="str">
            <v>FLEXNET UIO</v>
          </cell>
          <cell r="Y1790" t="str">
            <v>FLEX NET CALLE 28 DE JUNIO S/N Y GARCIA MORENO ENTRADA LLANO GRANDE</v>
          </cell>
        </row>
        <row r="1791">
          <cell r="A1791" t="str">
            <v>20003031041168</v>
          </cell>
          <cell r="B1791">
            <v>486176</v>
          </cell>
          <cell r="C1791" t="str">
            <v>20003031041168</v>
          </cell>
          <cell r="D1791" t="str">
            <v>CONECEL_REG</v>
          </cell>
          <cell r="E1791" t="str">
            <v>DESPACHO</v>
          </cell>
          <cell r="F1791" t="str">
            <v>NORMAL</v>
          </cell>
          <cell r="G1791" t="str">
            <v>TEC8641</v>
          </cell>
          <cell r="H1791">
            <v>44918</v>
          </cell>
          <cell r="I1791" t="str">
            <v>INCIDENCIA</v>
          </cell>
          <cell r="J1791">
            <v>44922</v>
          </cell>
          <cell r="K1791" t="str">
            <v>LINCOL MARTIN PINTADO</v>
          </cell>
          <cell r="L1791" t="str">
            <v>QUITO BELISARIO QUEVEDO AV ANTONIO DE ULLOA NO: N21-23 Y AV SAN GREGORIO EDF EL TEQUILA PISO 3</v>
          </cell>
          <cell r="M1791" t="str">
            <v>1716635204</v>
          </cell>
          <cell r="N1791" t="str">
            <v>988888208</v>
          </cell>
          <cell r="P1791" t="str">
            <v>QUITO</v>
          </cell>
          <cell r="Q1791" t="str">
            <v>QUITO</v>
          </cell>
          <cell r="R1791" t="str">
            <v>PICHINCHA</v>
          </cell>
          <cell r="T1791" t="str">
            <v>EXPRESSCON</v>
          </cell>
          <cell r="U1791" t="str">
            <v>FLEXNETUIO_LOCAL</v>
          </cell>
          <cell r="V1791">
            <v>1</v>
          </cell>
          <cell r="W1791">
            <v>1</v>
          </cell>
          <cell r="X1791" t="str">
            <v>FLEXNET UIO</v>
          </cell>
          <cell r="Y1791" t="str">
            <v>FLEX NET CALLE 28 DE JUNIO S/N Y GARCIA MORENO ENTRADA LLANO GRANDE</v>
          </cell>
        </row>
        <row r="1792">
          <cell r="A1792" t="str">
            <v>20003031003865</v>
          </cell>
          <cell r="B1792">
            <v>486177</v>
          </cell>
          <cell r="C1792" t="str">
            <v>20003031003865</v>
          </cell>
          <cell r="D1792" t="str">
            <v>CONECEL_REG</v>
          </cell>
          <cell r="E1792" t="str">
            <v>DESPACHO</v>
          </cell>
          <cell r="F1792" t="str">
            <v>NORMAL</v>
          </cell>
          <cell r="G1792" t="str">
            <v>TEC8643</v>
          </cell>
          <cell r="H1792">
            <v>44918</v>
          </cell>
          <cell r="I1792" t="str">
            <v>ENTREGADO</v>
          </cell>
          <cell r="J1792">
            <v>44923</v>
          </cell>
          <cell r="K1792" t="str">
            <v>MARCO GEOVANNY RIVERA</v>
          </cell>
          <cell r="L1792" t="str">
            <v>QUITO PONCEANO AV DE LOS CEDROS NO: OE3 137 Y AV REAL AUDIENCIA CASA DE COLOR BLANCA DE 3 PSISO CON PORTON / AL FRENTE DEL CONJUNTO RESIDENCIAL SANTA CRISTINA</v>
          </cell>
          <cell r="M1792" t="str">
            <v>1803547106</v>
          </cell>
          <cell r="N1792" t="str">
            <v>987616512</v>
          </cell>
          <cell r="P1792" t="str">
            <v>QUITO</v>
          </cell>
          <cell r="Q1792" t="str">
            <v>QUITO</v>
          </cell>
          <cell r="R1792" t="str">
            <v>PICHINCHA</v>
          </cell>
          <cell r="T1792" t="str">
            <v>EXPRESSCON</v>
          </cell>
          <cell r="U1792" t="str">
            <v>FLEXNETUIO_LOCAL</v>
          </cell>
          <cell r="V1792">
            <v>1</v>
          </cell>
          <cell r="W1792">
            <v>1</v>
          </cell>
          <cell r="X1792" t="str">
            <v>FLEXNET UIO</v>
          </cell>
          <cell r="Y1792" t="str">
            <v>FLEX NET CALLE 28 DE JUNIO S/N Y GARCIA MORENO ENTRADA LLANO GRANDE</v>
          </cell>
        </row>
        <row r="1793">
          <cell r="A1793" t="str">
            <v>20003029732817</v>
          </cell>
          <cell r="B1793">
            <v>486178</v>
          </cell>
          <cell r="C1793" t="str">
            <v>20003029732817</v>
          </cell>
          <cell r="D1793" t="str">
            <v>CONECEL_REG</v>
          </cell>
          <cell r="E1793" t="str">
            <v>DESPACHO</v>
          </cell>
          <cell r="F1793" t="str">
            <v>NORMAL</v>
          </cell>
          <cell r="G1793" t="str">
            <v>TEC8630</v>
          </cell>
          <cell r="H1793">
            <v>44918</v>
          </cell>
          <cell r="I1793" t="str">
            <v>ENTREGADO</v>
          </cell>
          <cell r="J1793">
            <v>44923</v>
          </cell>
          <cell r="K1793" t="str">
            <v>VIVIANA CAROLINA BEDOYA</v>
          </cell>
          <cell r="L1793" t="str">
            <v>QUITO LA CONCEPCION AV DE LA PRENSA NO: N49 136 Y CALLE RIO CURARAY/ CASA DE 4 PISOS DE COLOR BEISH/AL FRENTE DE LA PARADA DE LA METRO VIA PARADA AEROPUERTO</v>
          </cell>
          <cell r="M1793" t="str">
            <v>1711871531</v>
          </cell>
          <cell r="N1793" t="str">
            <v>968828046</v>
          </cell>
          <cell r="P1793" t="str">
            <v>QUITO</v>
          </cell>
          <cell r="Q1793" t="str">
            <v>QUITO</v>
          </cell>
          <cell r="R1793" t="str">
            <v>PICHINCHA</v>
          </cell>
          <cell r="T1793" t="str">
            <v>EXPRESSCON</v>
          </cell>
          <cell r="U1793" t="str">
            <v>FLEXNETUIO_LOCAL</v>
          </cell>
          <cell r="V1793">
            <v>1</v>
          </cell>
          <cell r="W1793">
            <v>1</v>
          </cell>
          <cell r="X1793" t="str">
            <v>FLEXNET UIO</v>
          </cell>
          <cell r="Y1793" t="str">
            <v>FLEX NET CALLE 28 DE JUNIO S/N Y GARCIA MORENO ENTRADA LLANO GRANDE</v>
          </cell>
        </row>
        <row r="1794">
          <cell r="A1794" t="str">
            <v>2022-12855</v>
          </cell>
          <cell r="B1794">
            <v>486151</v>
          </cell>
          <cell r="C1794" t="str">
            <v>2022-12855</v>
          </cell>
          <cell r="D1794" t="str">
            <v>MOVISTAR</v>
          </cell>
          <cell r="E1794" t="str">
            <v>DESPACHO</v>
          </cell>
          <cell r="F1794" t="str">
            <v>NORMAL</v>
          </cell>
          <cell r="G1794" t="str">
            <v>FT76766</v>
          </cell>
          <cell r="H1794">
            <v>44918</v>
          </cell>
          <cell r="I1794" t="str">
            <v>ENTREGADO</v>
          </cell>
          <cell r="J1794">
            <v>44922</v>
          </cell>
          <cell r="K1794" t="str">
            <v>PATRICIA ALBAN_PATRICIA ALBAN</v>
          </cell>
          <cell r="L1794" t="str">
            <v>URB EDEN DEL VALLE (SECTOR 5) CALLE S5 CASA E20 335 Y LINEA FERREA (SECTOR PEAJE LOS CHILLOS)</v>
          </cell>
          <cell r="M1794" t="str">
            <v>1710993070 </v>
          </cell>
          <cell r="N1794" t="str">
            <v>0995970642</v>
          </cell>
          <cell r="O1794" t="str">
            <v/>
          </cell>
          <cell r="P1794" t="str">
            <v>QUITO</v>
          </cell>
          <cell r="Q1794" t="str">
            <v>QUITO</v>
          </cell>
          <cell r="R1794" t="str">
            <v>PICHINCHA</v>
          </cell>
          <cell r="U1794" t="str">
            <v>FLEXNETUIO_LOCAL</v>
          </cell>
          <cell r="V1794">
            <v>1</v>
          </cell>
          <cell r="W1794">
            <v>1</v>
          </cell>
          <cell r="X1794" t="str">
            <v>FLEXNET ECUADOR - MOVISTAR</v>
          </cell>
          <cell r="Y1794" t="str">
            <v>CALLE 28 DE JUNIO S/N Y GARCIA MORENO ENTRADA LLANO GRANDE</v>
          </cell>
        </row>
        <row r="1795">
          <cell r="A1795" t="str">
            <v>20003031032477</v>
          </cell>
          <cell r="B1795">
            <v>486141</v>
          </cell>
          <cell r="C1795" t="str">
            <v>20003031032477</v>
          </cell>
          <cell r="D1795" t="str">
            <v>CONECEL_REG</v>
          </cell>
          <cell r="E1795" t="str">
            <v>DESPACHO</v>
          </cell>
          <cell r="F1795" t="str">
            <v>NORMAL</v>
          </cell>
          <cell r="G1795" t="str">
            <v>TEC8644</v>
          </cell>
          <cell r="H1795">
            <v>44918</v>
          </cell>
          <cell r="I1795" t="str">
            <v>ENTREGADO</v>
          </cell>
          <cell r="J1795">
            <v>44923</v>
          </cell>
          <cell r="K1795" t="str">
            <v>GRACIELA DE LOS ANGELES GORTAIRE</v>
          </cell>
          <cell r="L1795" t="str">
            <v>QUITO SAN ISIDRO DEL INCA AV DE LAS FRUTILLAS NO: E12-45 Y AV ELOY ALFARO JUNTO A LA PIZZA HUT/CASA DE COLOR PLOMOS CON RAYAS BLANCAS /ES UN CONNJUNTO CON PUERTAS NEGRAS</v>
          </cell>
          <cell r="M1795" t="str">
            <v>1703516318</v>
          </cell>
          <cell r="N1795" t="str">
            <v>995209505</v>
          </cell>
          <cell r="P1795" t="str">
            <v>QUITO</v>
          </cell>
          <cell r="Q1795" t="str">
            <v>QUITO</v>
          </cell>
          <cell r="R1795" t="str">
            <v>PICHINCHA</v>
          </cell>
          <cell r="T1795" t="str">
            <v>EXPRESSCON</v>
          </cell>
          <cell r="U1795" t="str">
            <v>FLEXNETUIO_LOCAL</v>
          </cell>
          <cell r="V1795">
            <v>1</v>
          </cell>
          <cell r="W1795">
            <v>1</v>
          </cell>
          <cell r="X1795" t="str">
            <v>FLEXNET UIO</v>
          </cell>
          <cell r="Y1795" t="str">
            <v>FLEX NET CALLE 28 DE JUNIO S/N Y GARCIA MORENO ENTRADA LLANO GRANDE</v>
          </cell>
        </row>
        <row r="1796">
          <cell r="A1796" t="str">
            <v>20003028415168</v>
          </cell>
          <cell r="B1796">
            <v>486143</v>
          </cell>
          <cell r="C1796" t="str">
            <v>20003028415168</v>
          </cell>
          <cell r="D1796" t="str">
            <v>CONECEL_REG</v>
          </cell>
          <cell r="E1796" t="str">
            <v>DESPACHO</v>
          </cell>
          <cell r="F1796" t="str">
            <v>NORMAL</v>
          </cell>
          <cell r="G1796" t="str">
            <v>TEC8646</v>
          </cell>
          <cell r="H1796">
            <v>44918</v>
          </cell>
          <cell r="I1796" t="str">
            <v>INCIDENCIA</v>
          </cell>
          <cell r="J1796">
            <v>44923</v>
          </cell>
          <cell r="K1796" t="str">
            <v>JOSE GREGORIO GOMEZ</v>
          </cell>
          <cell r="L1796" t="str">
            <v>QUITO CHILLOGALLO CALLE MARTHA BUCARAM NO: OE9-43 Y CALLE MARCO CHIRIBOGA S40D CASA 4 PISOS EN PRIMER PISO AGENCIA DE FESTEJOS CLAUS CDLA IBARRA</v>
          </cell>
          <cell r="M1796" t="str">
            <v>1758775298</v>
          </cell>
          <cell r="N1796" t="str">
            <v>963297537</v>
          </cell>
          <cell r="P1796" t="str">
            <v>QUITO</v>
          </cell>
          <cell r="Q1796" t="str">
            <v>QUITO</v>
          </cell>
          <cell r="R1796" t="str">
            <v>PICHINCHA</v>
          </cell>
          <cell r="T1796" t="str">
            <v>EXPRESSCON</v>
          </cell>
          <cell r="U1796" t="str">
            <v>FLEXNETUIO_LOCAL</v>
          </cell>
          <cell r="V1796">
            <v>1</v>
          </cell>
          <cell r="W1796">
            <v>1</v>
          </cell>
          <cell r="X1796" t="str">
            <v>FLEXNET UIO</v>
          </cell>
          <cell r="Y1796" t="str">
            <v>FLEX NET CALLE 28 DE JUNIO S/N Y GARCIA MORENO ENTRADA LLANO GRANDE</v>
          </cell>
        </row>
        <row r="1797">
          <cell r="A1797" t="str">
            <v>20003029714592</v>
          </cell>
          <cell r="B1797">
            <v>486144</v>
          </cell>
          <cell r="C1797" t="str">
            <v>20003029714592</v>
          </cell>
          <cell r="D1797" t="str">
            <v>CONECEL_REG</v>
          </cell>
          <cell r="E1797" t="str">
            <v>DESPACHO</v>
          </cell>
          <cell r="F1797" t="str">
            <v>NORMAL</v>
          </cell>
          <cell r="G1797" t="str">
            <v>TEC8642</v>
          </cell>
          <cell r="H1797">
            <v>44918</v>
          </cell>
          <cell r="I1797" t="str">
            <v>INCIDENCIA</v>
          </cell>
          <cell r="J1797">
            <v>44923</v>
          </cell>
          <cell r="K1797" t="str">
            <v>JULIA YADIRA ESCOBAR</v>
          </cell>
          <cell r="L1797" t="str">
            <v>QUITO CUMBAYA/MIRAVALLE 3/ MENA FRANCO 2-49 FAMILIA RIVADENERIA/PREGUNTAR A GUARDIA POR LA CASA 2-49 DE LA FAMILIA RIVADENEIRA</v>
          </cell>
          <cell r="M1797" t="str">
            <v>1312988809</v>
          </cell>
          <cell r="N1797" t="str">
            <v>999964541</v>
          </cell>
          <cell r="P1797" t="str">
            <v>QUITO</v>
          </cell>
          <cell r="Q1797" t="str">
            <v>QUITO</v>
          </cell>
          <cell r="R1797" t="str">
            <v>PICHINCHA</v>
          </cell>
          <cell r="T1797" t="str">
            <v>EXPRESSCON</v>
          </cell>
          <cell r="U1797" t="str">
            <v>FLEXNETUIO_LOCAL</v>
          </cell>
          <cell r="V1797">
            <v>1</v>
          </cell>
          <cell r="W1797">
            <v>1</v>
          </cell>
          <cell r="X1797" t="str">
            <v>FLEXNET UIO</v>
          </cell>
          <cell r="Y1797" t="str">
            <v>FLEX NET CALLE 28 DE JUNIO S/N Y GARCIA MORENO ENTRADA LLANO GRANDE</v>
          </cell>
        </row>
        <row r="1798">
          <cell r="A1798" t="str">
            <v>20003028495285</v>
          </cell>
          <cell r="B1798">
            <v>486148</v>
          </cell>
          <cell r="C1798" t="str">
            <v>20003028495285</v>
          </cell>
          <cell r="D1798" t="str">
            <v>CONECEL_REG</v>
          </cell>
          <cell r="E1798" t="str">
            <v>DESPACHO</v>
          </cell>
          <cell r="F1798" t="str">
            <v>NORMAL</v>
          </cell>
          <cell r="G1798" t="str">
            <v>TEC8645</v>
          </cell>
          <cell r="H1798">
            <v>44918</v>
          </cell>
          <cell r="I1798" t="str">
            <v>ENTREGADO</v>
          </cell>
          <cell r="J1798">
            <v>44923</v>
          </cell>
          <cell r="K1798" t="str">
            <v>STALIN DAVID AMAGUANA</v>
          </cell>
          <cell r="L1798" t="str">
            <v>QUITO CHIMBACALLE /AV ORIENTAL Y NAPO/EN EL CONJUNTO TORRES DE ARANJUEZ/DPRTO G13 //LLAMRA AL TTLR PARA SALI A RECIBNIR</v>
          </cell>
          <cell r="M1798" t="str">
            <v>1717588444</v>
          </cell>
          <cell r="N1798" t="str">
            <v>998102834</v>
          </cell>
          <cell r="P1798" t="str">
            <v>QUITO</v>
          </cell>
          <cell r="Q1798" t="str">
            <v>QUITO</v>
          </cell>
          <cell r="R1798" t="str">
            <v>PICHINCHA</v>
          </cell>
          <cell r="T1798" t="str">
            <v>EXPRESSCON</v>
          </cell>
          <cell r="U1798" t="str">
            <v>FLEXNETUIO_LOCAL</v>
          </cell>
          <cell r="V1798">
            <v>1</v>
          </cell>
          <cell r="W1798">
            <v>1</v>
          </cell>
          <cell r="X1798" t="str">
            <v>FLEXNET UIO</v>
          </cell>
          <cell r="Y1798" t="str">
            <v>FLEX NET CALLE 28 DE JUNIO S/N Y GARCIA MORENO ENTRADA LLANO GRANDE</v>
          </cell>
        </row>
        <row r="1799">
          <cell r="A1799" t="str">
            <v>20003022531800</v>
          </cell>
          <cell r="B1799">
            <v>486150</v>
          </cell>
          <cell r="C1799" t="str">
            <v>20003022531800</v>
          </cell>
          <cell r="D1799" t="str">
            <v>CONECEL_REG</v>
          </cell>
          <cell r="E1799" t="str">
            <v>DESPACHO</v>
          </cell>
          <cell r="F1799" t="str">
            <v>NORMAL</v>
          </cell>
          <cell r="G1799" t="str">
            <v>TEC8629</v>
          </cell>
          <cell r="H1799">
            <v>44918</v>
          </cell>
          <cell r="I1799" t="str">
            <v>INCIDENCIA</v>
          </cell>
          <cell r="J1799">
            <v>44922</v>
          </cell>
          <cell r="K1799" t="str">
            <v>WALTER ELIAS VILLACIS</v>
          </cell>
          <cell r="L1799" t="str">
            <v>QUITO TUMBACO CALLE FERNANDO CORRAL NO: 123 Y CALLE F /CASA DE COLOR AMARILLO DE 2 PISOS/AL FRENTE DE UNA CASA DE DOS PISOS ES UNA CALLE SIN SALIDA /</v>
          </cell>
          <cell r="M1799" t="str">
            <v>1725888380</v>
          </cell>
          <cell r="N1799" t="str">
            <v>960761022</v>
          </cell>
          <cell r="P1799" t="str">
            <v>QUITO</v>
          </cell>
          <cell r="Q1799" t="str">
            <v>QUITO</v>
          </cell>
          <cell r="R1799" t="str">
            <v>PICHINCHA</v>
          </cell>
          <cell r="T1799" t="str">
            <v>EXPRESSCON</v>
          </cell>
          <cell r="U1799" t="str">
            <v>FLEXNETUIO_LOCAL</v>
          </cell>
          <cell r="V1799">
            <v>1</v>
          </cell>
          <cell r="W1799">
            <v>1</v>
          </cell>
          <cell r="X1799" t="str">
            <v>FLEXNET UIO</v>
          </cell>
          <cell r="Y1799" t="str">
            <v>FLEX NET CALLE 28 DE JUNIO S/N Y GARCIA MORENO ENTRADA LLANO GRANDE</v>
          </cell>
        </row>
        <row r="1800">
          <cell r="A1800" t="str">
            <v>2479272</v>
          </cell>
          <cell r="B1800">
            <v>486105</v>
          </cell>
          <cell r="C1800" t="str">
            <v>2479272</v>
          </cell>
          <cell r="D1800" t="str">
            <v>MDELIVERY</v>
          </cell>
          <cell r="E1800" t="str">
            <v>DESPACHO</v>
          </cell>
          <cell r="F1800" t="str">
            <v>NORMAL</v>
          </cell>
          <cell r="G1800" t="str">
            <v>031080002479272</v>
          </cell>
          <cell r="H1800">
            <v>44918</v>
          </cell>
          <cell r="I1800" t="str">
            <v>INCIDENCIA</v>
          </cell>
          <cell r="J1800">
            <v>44923</v>
          </cell>
          <cell r="K1800" t="str">
            <v>JOSE LUIS QUINTANILLA LOMBEIDA_JOSE LUIS QUINTANILLA LOMBEIDA</v>
          </cell>
          <cell r="L1800" t="str">
            <v>VIA ESMERALDAS COMPLEJO TURISTICO HOSTELERIA MADISON FRENTE A LA URB RINCON DEL PACIFICO</v>
          </cell>
          <cell r="M1800" t="str">
            <v>0201816626001</v>
          </cell>
          <cell r="N1800" t="str">
            <v>0961069355</v>
          </cell>
          <cell r="O1800" t="str">
            <v/>
          </cell>
          <cell r="P1800" t="str">
            <v>SAN LORENZO</v>
          </cell>
          <cell r="Q1800" t="str">
            <v>SAN LORENZO</v>
          </cell>
          <cell r="R1800" t="str">
            <v>ESMERALDAS</v>
          </cell>
          <cell r="T1800" t="str">
            <v>TRAMACO</v>
          </cell>
          <cell r="U1800" t="str">
            <v>FLEXNETUIO_PROVINCIA</v>
          </cell>
          <cell r="V1800">
            <v>1</v>
          </cell>
          <cell r="W1800">
            <v>1</v>
          </cell>
          <cell r="X1800" t="str">
            <v>FLEXNET ECUADOR - MDELIVERY</v>
          </cell>
          <cell r="Y1800" t="str">
            <v>CALLE 28 DE JUNIO S/N Y GARCIA MORENO ENTRADA LLANO GRANDE</v>
          </cell>
        </row>
        <row r="1801">
          <cell r="A1801" t="str">
            <v>2479273</v>
          </cell>
          <cell r="B1801">
            <v>486106</v>
          </cell>
          <cell r="C1801" t="str">
            <v>2479273</v>
          </cell>
          <cell r="D1801" t="str">
            <v>MDELIVERY</v>
          </cell>
          <cell r="E1801" t="str">
            <v>DESPACHO</v>
          </cell>
          <cell r="F1801" t="str">
            <v>NORMAL</v>
          </cell>
          <cell r="G1801" t="str">
            <v>FT76772</v>
          </cell>
          <cell r="H1801">
            <v>44918</v>
          </cell>
          <cell r="I1801" t="str">
            <v>ENTREGADO</v>
          </cell>
          <cell r="J1801">
            <v>44922</v>
          </cell>
          <cell r="K1801" t="str">
            <v>Milton peralta_ASOCIACION DE EMPLEADOS DE LA PRESIDENCIA DE LA RE</v>
          </cell>
          <cell r="L1801" t="str">
            <v>centro historico menalcasa 678 entre chile y espejo por edificio la union</v>
          </cell>
          <cell r="M1801" t="str">
            <v>1791966236001</v>
          </cell>
          <cell r="N1801" t="str">
            <v>0984483202</v>
          </cell>
          <cell r="O1801" t="str">
            <v/>
          </cell>
          <cell r="P1801" t="str">
            <v>QUITO</v>
          </cell>
          <cell r="Q1801" t="str">
            <v>QUITO</v>
          </cell>
          <cell r="R1801" t="str">
            <v>PICHINCHA</v>
          </cell>
          <cell r="T1801" t="str">
            <v>FLEXTRANS UIO</v>
          </cell>
          <cell r="U1801" t="str">
            <v>FLEXNETUIO_LOCAL</v>
          </cell>
          <cell r="V1801">
            <v>1</v>
          </cell>
          <cell r="W1801">
            <v>1</v>
          </cell>
          <cell r="X1801" t="str">
            <v>FLEXNET ECUADOR - MDELIVERY</v>
          </cell>
          <cell r="Y1801" t="str">
            <v>CALLE 28 DE JUNIO S/N Y GARCIA MORENO ENTRADA LLANO GRANDE</v>
          </cell>
        </row>
        <row r="1802">
          <cell r="A1802" t="str">
            <v>2479274</v>
          </cell>
          <cell r="B1802">
            <v>486107</v>
          </cell>
          <cell r="C1802" t="str">
            <v>2479274</v>
          </cell>
          <cell r="D1802" t="str">
            <v>MDELIVERY</v>
          </cell>
          <cell r="E1802" t="str">
            <v>DESPACHO</v>
          </cell>
          <cell r="F1802" t="str">
            <v>NORMAL</v>
          </cell>
          <cell r="G1802" t="str">
            <v>FT76765</v>
          </cell>
          <cell r="H1802">
            <v>44918</v>
          </cell>
          <cell r="I1802" t="str">
            <v>ENTREGADO</v>
          </cell>
          <cell r="J1802">
            <v>44922</v>
          </cell>
          <cell r="K1802" t="str">
            <v>Patricia Luna_URBANO EXPRESS S A RAPIEXX</v>
          </cell>
          <cell r="L1802" t="str">
            <v>De Las Azucenas N44 131 y de Los Granados</v>
          </cell>
          <cell r="M1802" t="str">
            <v>1791312813001</v>
          </cell>
          <cell r="N1802" t="str">
            <v>0992526528</v>
          </cell>
          <cell r="O1802" t="str">
            <v/>
          </cell>
          <cell r="P1802" t="str">
            <v>QUITO</v>
          </cell>
          <cell r="Q1802" t="str">
            <v>QUITO</v>
          </cell>
          <cell r="R1802" t="str">
            <v>PICHINCHA</v>
          </cell>
          <cell r="T1802" t="str">
            <v>FLEXTRANS UIO</v>
          </cell>
          <cell r="U1802" t="str">
            <v>FLEXNETUIO_LOCAL</v>
          </cell>
          <cell r="V1802">
            <v>1</v>
          </cell>
          <cell r="W1802">
            <v>1</v>
          </cell>
          <cell r="X1802" t="str">
            <v>FLEXNET ECUADOR - MDELIVERY</v>
          </cell>
          <cell r="Y1802" t="str">
            <v>CALLE 28 DE JUNIO S/N Y GARCIA MORENO ENTRADA LLANO GRANDE</v>
          </cell>
        </row>
        <row r="1803">
          <cell r="A1803" t="str">
            <v>2479275</v>
          </cell>
          <cell r="B1803">
            <v>486108</v>
          </cell>
          <cell r="C1803" t="str">
            <v>2479275</v>
          </cell>
          <cell r="D1803" t="str">
            <v>MDELIVERY</v>
          </cell>
          <cell r="E1803" t="str">
            <v>DESPACHO</v>
          </cell>
          <cell r="F1803" t="str">
            <v>NORMAL</v>
          </cell>
          <cell r="G1803" t="str">
            <v>031080002479275</v>
          </cell>
          <cell r="H1803">
            <v>44918</v>
          </cell>
          <cell r="I1803" t="str">
            <v>ENTREGADO</v>
          </cell>
          <cell r="J1803">
            <v>44922</v>
          </cell>
          <cell r="K1803" t="str">
            <v xml:space="preserve">Dayan Luna Cristina Sanchez_PRIME LABORATORIO PRILAB S A </v>
          </cell>
          <cell r="L1803" t="str">
            <v xml:space="preserve"> GUAYAS GUAYAQUIL Via a Daule Km 10 5 Parque Industrial Inmaconsa Eucalipto entre Cedros y Teca </v>
          </cell>
          <cell r="M1803" t="str">
            <v>0991316043001</v>
          </cell>
          <cell r="N1803" t="str">
            <v>0993129491</v>
          </cell>
          <cell r="O1803" t="str">
            <v/>
          </cell>
          <cell r="P1803" t="str">
            <v>GUAYAQUIL</v>
          </cell>
          <cell r="Q1803" t="str">
            <v>GUAYAQUIL</v>
          </cell>
          <cell r="R1803" t="str">
            <v>GUAYAS</v>
          </cell>
          <cell r="T1803" t="str">
            <v>TRAMACO</v>
          </cell>
          <cell r="U1803" t="str">
            <v>FLEXNETUIO_GYE</v>
          </cell>
          <cell r="V1803">
            <v>1</v>
          </cell>
          <cell r="W1803">
            <v>1</v>
          </cell>
          <cell r="X1803" t="str">
            <v>FLEXNET ECUADOR - MDELIVERY</v>
          </cell>
          <cell r="Y1803" t="str">
            <v>CALLE 28 DE JUNIO S/N Y GARCIA MORENO ENTRADA LLANO GRANDE</v>
          </cell>
        </row>
        <row r="1804">
          <cell r="A1804" t="str">
            <v>2479279</v>
          </cell>
          <cell r="B1804">
            <v>486109</v>
          </cell>
          <cell r="C1804" t="str">
            <v>2479279</v>
          </cell>
          <cell r="D1804" t="str">
            <v>MDELIVERY</v>
          </cell>
          <cell r="E1804" t="str">
            <v>DESPACHO</v>
          </cell>
          <cell r="F1804" t="str">
            <v>NORMAL</v>
          </cell>
          <cell r="G1804" t="str">
            <v>FT76771</v>
          </cell>
          <cell r="H1804">
            <v>44918</v>
          </cell>
          <cell r="I1804" t="str">
            <v>ENTREGADO</v>
          </cell>
          <cell r="J1804">
            <v>44922</v>
          </cell>
          <cell r="K1804" t="str">
            <v>CRISTINA PAVON_ZAMBRANO ZAMBRANO JUAN CARLOS</v>
          </cell>
          <cell r="L1804" t="str">
            <v>AV TORIBIO MONTES Y DANIEL HIDALGO N27 07</v>
          </cell>
          <cell r="M1804" t="str">
            <v>1714113915001</v>
          </cell>
          <cell r="N1804" t="str">
            <v>0984746868</v>
          </cell>
          <cell r="O1804" t="str">
            <v/>
          </cell>
          <cell r="P1804" t="str">
            <v>QUITO</v>
          </cell>
          <cell r="Q1804" t="str">
            <v>QUITO</v>
          </cell>
          <cell r="R1804" t="str">
            <v>PICHINCHA</v>
          </cell>
          <cell r="T1804" t="str">
            <v>FLEXTRANS UIO</v>
          </cell>
          <cell r="U1804" t="str">
            <v>FLEXNETUIO_LOCAL</v>
          </cell>
          <cell r="V1804">
            <v>1</v>
          </cell>
          <cell r="W1804">
            <v>1</v>
          </cell>
          <cell r="X1804" t="str">
            <v>FLEXNET ECUADOR - MDELIVERY</v>
          </cell>
          <cell r="Y1804" t="str">
            <v>CALLE 28 DE JUNIO S/N Y GARCIA MORENO ENTRADA LLANO GRANDE</v>
          </cell>
        </row>
        <row r="1805">
          <cell r="A1805" t="str">
            <v>2479280</v>
          </cell>
          <cell r="B1805">
            <v>486110</v>
          </cell>
          <cell r="C1805" t="str">
            <v>2479280</v>
          </cell>
          <cell r="D1805" t="str">
            <v>MDELIVERY</v>
          </cell>
          <cell r="E1805" t="str">
            <v>DESPACHO</v>
          </cell>
          <cell r="F1805" t="str">
            <v>NORMAL</v>
          </cell>
          <cell r="G1805" t="str">
            <v>031080002479280</v>
          </cell>
          <cell r="H1805">
            <v>44918</v>
          </cell>
          <cell r="I1805" t="str">
            <v>ENTREGADO</v>
          </cell>
          <cell r="J1805">
            <v>44923</v>
          </cell>
          <cell r="K1805" t="str">
            <v>DEJAR EN LA GARITA DEL GUARDIA_DARWIN LEONARDO YEPEZ BERNARDINO</v>
          </cell>
          <cell r="L1805" t="str">
            <v>PROCARSA DURAN KILOMETRO SEIS Y MEDIO VIA DURAN TAMBO DEJAR EN GARITA</v>
          </cell>
          <cell r="M1805" t="str">
            <v>0922056791001</v>
          </cell>
          <cell r="N1805" t="str">
            <v>0979469448</v>
          </cell>
          <cell r="O1805" t="str">
            <v/>
          </cell>
          <cell r="P1805" t="str">
            <v>DURAN</v>
          </cell>
          <cell r="Q1805" t="str">
            <v>DURAN</v>
          </cell>
          <cell r="R1805" t="str">
            <v>GUAYAS</v>
          </cell>
          <cell r="T1805" t="str">
            <v>TRAMACO</v>
          </cell>
          <cell r="U1805" t="str">
            <v>FLEXNETUIO_GYE</v>
          </cell>
          <cell r="V1805">
            <v>1</v>
          </cell>
          <cell r="W1805">
            <v>1</v>
          </cell>
          <cell r="X1805" t="str">
            <v>FLEXNET ECUADOR - MDELIVERY</v>
          </cell>
          <cell r="Y1805" t="str">
            <v>CALLE 28 DE JUNIO S/N Y GARCIA MORENO ENTRADA LLANO GRANDE</v>
          </cell>
        </row>
        <row r="1806">
          <cell r="A1806" t="str">
            <v>2479281</v>
          </cell>
          <cell r="B1806">
            <v>486111</v>
          </cell>
          <cell r="C1806" t="str">
            <v>2479281</v>
          </cell>
          <cell r="D1806" t="str">
            <v>MDELIVERY</v>
          </cell>
          <cell r="E1806" t="str">
            <v>DESPACHO</v>
          </cell>
          <cell r="F1806" t="str">
            <v>NORMAL</v>
          </cell>
          <cell r="G1806" t="str">
            <v>IC4029</v>
          </cell>
          <cell r="H1806">
            <v>44918</v>
          </cell>
          <cell r="I1806" t="str">
            <v>INCIDENCIA</v>
          </cell>
          <cell r="J1806">
            <v>44923</v>
          </cell>
          <cell r="K1806" t="str">
            <v>SUAREZ SUAREZ CARLOS RODOLFO_SUAREZ SUAREZ CARLOS RODOLFO</v>
          </cell>
          <cell r="L1806" t="str">
            <v>ENTREGA EN EL TRABAJO CENTRO COMERCIAL RACAR DIRECCIoN CAM A SAN PEDRO DEL CEBOLLAR EN EL aREA DE MECaNICA EN RACARD EN LA BODEGA 64</v>
          </cell>
          <cell r="M1806" t="str">
            <v>0704868736001</v>
          </cell>
          <cell r="N1806" t="str">
            <v>0985696955</v>
          </cell>
          <cell r="O1806" t="str">
            <v/>
          </cell>
          <cell r="P1806" t="str">
            <v>CUENCA</v>
          </cell>
          <cell r="Q1806" t="str">
            <v>CUENCA</v>
          </cell>
          <cell r="R1806" t="str">
            <v>AZUAY</v>
          </cell>
          <cell r="T1806" t="str">
            <v>ITSACOURIER</v>
          </cell>
          <cell r="U1806" t="str">
            <v>FLEXNETUIO_PROVINCIA</v>
          </cell>
          <cell r="V1806">
            <v>1</v>
          </cell>
          <cell r="W1806">
            <v>1</v>
          </cell>
          <cell r="X1806" t="str">
            <v>FLEXNET ECUADOR - MDELIVERY</v>
          </cell>
          <cell r="Y1806" t="str">
            <v>CALLE 28 DE JUNIO S/N Y GARCIA MORENO ENTRADA LLANO GRANDE</v>
          </cell>
        </row>
        <row r="1807">
          <cell r="A1807" t="str">
            <v>2479282_1</v>
          </cell>
          <cell r="B1807">
            <v>486112</v>
          </cell>
          <cell r="C1807" t="str">
            <v>2479282_1</v>
          </cell>
          <cell r="D1807" t="str">
            <v>MDELIVERY</v>
          </cell>
          <cell r="E1807" t="str">
            <v>DESPACHO</v>
          </cell>
          <cell r="F1807" t="str">
            <v>NORMAL</v>
          </cell>
          <cell r="G1807" t="str">
            <v>FT76764</v>
          </cell>
          <cell r="H1807">
            <v>44918</v>
          </cell>
          <cell r="I1807" t="str">
            <v>ENTREGADO</v>
          </cell>
          <cell r="J1807">
            <v>44922</v>
          </cell>
          <cell r="K1807" t="str">
            <v>Diego del Salto_PROCESADORA NACIONAL DE ALIMENTOS C A PRONACA</v>
          </cell>
          <cell r="L1807" t="str">
            <v xml:space="preserve"> PICHINCHA QUITO AV DE LOS NARANJOS S N AV GRANADOS EDIFICIO INVERNA </v>
          </cell>
          <cell r="M1807" t="str">
            <v>1790319857001</v>
          </cell>
          <cell r="N1807" t="str">
            <v>0984920464</v>
          </cell>
          <cell r="O1807" t="str">
            <v/>
          </cell>
          <cell r="P1807" t="str">
            <v>QUITO</v>
          </cell>
          <cell r="Q1807" t="str">
            <v>QUITO</v>
          </cell>
          <cell r="R1807" t="str">
            <v>PICHINCHA</v>
          </cell>
          <cell r="T1807" t="str">
            <v>FLEXTRANS UIO</v>
          </cell>
          <cell r="U1807" t="str">
            <v>FLEXNETUIO_LOCAL</v>
          </cell>
          <cell r="V1807">
            <v>1</v>
          </cell>
          <cell r="W1807">
            <v>1</v>
          </cell>
          <cell r="X1807" t="str">
            <v>FLEXNET ECUADOR - MDELIVERY</v>
          </cell>
          <cell r="Y1807" t="str">
            <v>CALLE 28 DE JUNIO S/N Y GARCIA MORENO ENTRADA LLANO GRANDE</v>
          </cell>
        </row>
        <row r="1808">
          <cell r="A1808" t="str">
            <v>2479332</v>
          </cell>
          <cell r="B1808">
            <v>486113</v>
          </cell>
          <cell r="C1808" t="str">
            <v>2479332</v>
          </cell>
          <cell r="D1808" t="str">
            <v>MDELIVERY</v>
          </cell>
          <cell r="E1808" t="str">
            <v>DESPACHO</v>
          </cell>
          <cell r="F1808" t="str">
            <v>NORMAL</v>
          </cell>
          <cell r="G1808" t="str">
            <v>FT76776</v>
          </cell>
          <cell r="H1808">
            <v>44918</v>
          </cell>
          <cell r="I1808" t="str">
            <v>ENTREGADO</v>
          </cell>
          <cell r="J1808">
            <v>44922</v>
          </cell>
          <cell r="K1808" t="str">
            <v>Vanesa Guerra_CONSULTORA FINANVIEW S A</v>
          </cell>
          <cell r="L1808" t="str">
            <v>MARISCAL SUCRE AV 12 DE OCTUBRE N26 97 Y LINCOLN</v>
          </cell>
          <cell r="M1808" t="str">
            <v>1792522919001</v>
          </cell>
          <cell r="N1808" t="str">
            <v>0969818487</v>
          </cell>
          <cell r="O1808" t="str">
            <v/>
          </cell>
          <cell r="P1808" t="str">
            <v>QUITO</v>
          </cell>
          <cell r="Q1808" t="str">
            <v>QUITO</v>
          </cell>
          <cell r="R1808" t="str">
            <v>PICHINCHA</v>
          </cell>
          <cell r="T1808" t="str">
            <v>FLEXTRANS UIO</v>
          </cell>
          <cell r="U1808" t="str">
            <v>FLEXNETUIO_LOCAL</v>
          </cell>
          <cell r="V1808">
            <v>1</v>
          </cell>
          <cell r="W1808">
            <v>1</v>
          </cell>
          <cell r="X1808" t="str">
            <v>FLEXNET ECUADOR - MDELIVERY</v>
          </cell>
          <cell r="Y1808" t="str">
            <v>CALLE 28 DE JUNIO S/N Y GARCIA MORENO ENTRADA LLANO GRANDE</v>
          </cell>
        </row>
        <row r="1809">
          <cell r="A1809" t="str">
            <v>2479346</v>
          </cell>
          <cell r="B1809">
            <v>486114</v>
          </cell>
          <cell r="C1809" t="str">
            <v>2479346</v>
          </cell>
          <cell r="D1809" t="str">
            <v>MDELIVERY</v>
          </cell>
          <cell r="E1809" t="str">
            <v>DESPACHO</v>
          </cell>
          <cell r="F1809" t="str">
            <v>NORMAL</v>
          </cell>
          <cell r="G1809" t="str">
            <v>TF90607</v>
          </cell>
          <cell r="H1809">
            <v>44918</v>
          </cell>
          <cell r="I1809" t="str">
            <v>ENTREGADO</v>
          </cell>
          <cell r="J1809">
            <v>44922</v>
          </cell>
          <cell r="K1809" t="str">
            <v>DANNY TORRES_DANNY MICHEL TORRES BANGUERA</v>
          </cell>
          <cell r="L1809" t="str">
            <v>GUAYAQUIL Avenida Domingo comin cooperativa 7 lagos frente a la parada de la metrovia del guasmo central Casa esquinera de dos planta color blanca Planta baja tienda mas ahorro</v>
          </cell>
          <cell r="M1809" t="str">
            <v>0920295409001</v>
          </cell>
          <cell r="N1809" t="str">
            <v>0967289147/0982842871</v>
          </cell>
          <cell r="O1809" t="str">
            <v/>
          </cell>
          <cell r="P1809" t="str">
            <v>GUAYAQUIL</v>
          </cell>
          <cell r="Q1809" t="str">
            <v>GUAYAQUIL</v>
          </cell>
          <cell r="R1809" t="str">
            <v>GUAYAS</v>
          </cell>
          <cell r="T1809" t="str">
            <v>ITSACOURIER</v>
          </cell>
          <cell r="U1809" t="str">
            <v>FLEXNETUIO_GYE</v>
          </cell>
          <cell r="V1809">
            <v>1</v>
          </cell>
          <cell r="W1809">
            <v>1</v>
          </cell>
          <cell r="X1809" t="str">
            <v>FLEXNET ECUADOR - MDELIVERY</v>
          </cell>
          <cell r="Y1809" t="str">
            <v>CALLE 28 DE JUNIO S/N Y GARCIA MORENO ENTRADA LLANO GRANDE</v>
          </cell>
        </row>
        <row r="1810">
          <cell r="A1810" t="str">
            <v>2479347</v>
          </cell>
          <cell r="B1810">
            <v>486115</v>
          </cell>
          <cell r="C1810" t="str">
            <v>2479347</v>
          </cell>
          <cell r="D1810" t="str">
            <v>MDELIVERY</v>
          </cell>
          <cell r="E1810" t="str">
            <v>DESPACHO</v>
          </cell>
          <cell r="F1810" t="str">
            <v>NORMAL</v>
          </cell>
          <cell r="G1810" t="str">
            <v>031080002479347</v>
          </cell>
          <cell r="H1810">
            <v>44918</v>
          </cell>
          <cell r="I1810" t="str">
            <v>ENTREGADO</v>
          </cell>
          <cell r="J1810">
            <v>44922</v>
          </cell>
          <cell r="K1810" t="str">
            <v>ELVIS CEVALLOS MARIA REVILLA_ELVIS ANTONIO CEVALLOS REVILLA</v>
          </cell>
          <cell r="L1810" t="str">
            <v>Ciudad esmeraldas Juan montalvo y sucre esquina local de bordados Logoshop esquinero</v>
          </cell>
          <cell r="M1810" t="str">
            <v>1004407985001</v>
          </cell>
          <cell r="N1810" t="str">
            <v>0997656098</v>
          </cell>
          <cell r="O1810" t="str">
            <v/>
          </cell>
          <cell r="P1810" t="str">
            <v>ESMERALDAS</v>
          </cell>
          <cell r="Q1810" t="str">
            <v>ESMERALDAS</v>
          </cell>
          <cell r="R1810" t="str">
            <v>ESMERALDAS</v>
          </cell>
          <cell r="T1810" t="str">
            <v>TRAMACO</v>
          </cell>
          <cell r="U1810" t="str">
            <v>FLEXNETUIO_PROVINCIA</v>
          </cell>
          <cell r="V1810">
            <v>1</v>
          </cell>
          <cell r="W1810">
            <v>1</v>
          </cell>
          <cell r="X1810" t="str">
            <v>FLEXNET ECUADOR - MDELIVERY</v>
          </cell>
          <cell r="Y1810" t="str">
            <v>CALLE 28 DE JUNIO S/N Y GARCIA MORENO ENTRADA LLANO GRANDE</v>
          </cell>
        </row>
        <row r="1811">
          <cell r="A1811" t="str">
            <v>2479348</v>
          </cell>
          <cell r="B1811">
            <v>486116</v>
          </cell>
          <cell r="C1811" t="str">
            <v>2479348</v>
          </cell>
          <cell r="D1811" t="str">
            <v>MDELIVERY</v>
          </cell>
          <cell r="E1811" t="str">
            <v>DESPACHO</v>
          </cell>
          <cell r="F1811" t="str">
            <v>NORMAL</v>
          </cell>
          <cell r="G1811" t="str">
            <v>TF90602</v>
          </cell>
          <cell r="H1811">
            <v>44918</v>
          </cell>
          <cell r="I1811" t="str">
            <v>ENTREGADO</v>
          </cell>
          <cell r="J1811">
            <v>44922</v>
          </cell>
          <cell r="K1811" t="str">
            <v>Tanya Ruano_SWISSOIL DEL ECUADOR S A SWISSOIL</v>
          </cell>
          <cell r="L1811" t="str">
            <v>Callejon Noveno S N entre Av Domingo Comin y la Ria</v>
          </cell>
          <cell r="M1811" t="str">
            <v>0992634839001</v>
          </cell>
          <cell r="N1811" t="str">
            <v>0994629431</v>
          </cell>
          <cell r="O1811" t="str">
            <v/>
          </cell>
          <cell r="P1811" t="str">
            <v>GUAYAQUIL</v>
          </cell>
          <cell r="Q1811" t="str">
            <v>GUAYAQUIL</v>
          </cell>
          <cell r="R1811" t="str">
            <v>GUAYAS</v>
          </cell>
          <cell r="T1811" t="str">
            <v>ITSACOURIER</v>
          </cell>
          <cell r="U1811" t="str">
            <v>FLEXNETUIO_GYE</v>
          </cell>
          <cell r="V1811">
            <v>1</v>
          </cell>
          <cell r="W1811">
            <v>1</v>
          </cell>
          <cell r="X1811" t="str">
            <v>FLEXNET ECUADOR - MDELIVERY</v>
          </cell>
          <cell r="Y1811" t="str">
            <v>CALLE 28 DE JUNIO S/N Y GARCIA MORENO ENTRADA LLANO GRANDE</v>
          </cell>
        </row>
        <row r="1812">
          <cell r="A1812" t="str">
            <v>2479351</v>
          </cell>
          <cell r="B1812">
            <v>486117</v>
          </cell>
          <cell r="C1812" t="str">
            <v>2479351</v>
          </cell>
          <cell r="D1812" t="str">
            <v>MDELIVERY</v>
          </cell>
          <cell r="E1812" t="str">
            <v>DESPACHO</v>
          </cell>
          <cell r="F1812" t="str">
            <v>NORMAL</v>
          </cell>
          <cell r="G1812" t="str">
            <v>TF90604</v>
          </cell>
          <cell r="H1812">
            <v>44918</v>
          </cell>
          <cell r="I1812" t="str">
            <v>ENTREGADO</v>
          </cell>
          <cell r="J1812">
            <v>44922</v>
          </cell>
          <cell r="K1812" t="str">
            <v>EVELYN MARGARITA JIMENEZ QUISPE_EVELYN MARGARITA JIMENEZ QUISPE</v>
          </cell>
          <cell r="L1812" t="str">
            <v>DR EMILIO ROMERO Y AV BENJAMIN CARRION EDIFICIO ESQ LABRA QUE LABRA EMPANADAS ALBORADA 6TA ETAPA MZ 601 VILLA 1 PISO 1 OFICINA</v>
          </cell>
          <cell r="M1812" t="str">
            <v>1715203202001</v>
          </cell>
          <cell r="N1812" t="str">
            <v>0983454026</v>
          </cell>
          <cell r="O1812" t="str">
            <v/>
          </cell>
          <cell r="P1812" t="str">
            <v>GUAYAQUIL</v>
          </cell>
          <cell r="Q1812" t="str">
            <v>GUAYAQUIL</v>
          </cell>
          <cell r="R1812" t="str">
            <v>GUAYAS</v>
          </cell>
          <cell r="T1812" t="str">
            <v>ITSACOURIER</v>
          </cell>
          <cell r="U1812" t="str">
            <v>FLEXNETUIO_GYE</v>
          </cell>
          <cell r="V1812">
            <v>1</v>
          </cell>
          <cell r="W1812">
            <v>1</v>
          </cell>
          <cell r="X1812" t="str">
            <v>FLEXNET ECUADOR - MDELIVERY</v>
          </cell>
          <cell r="Y1812" t="str">
            <v>CALLE 28 DE JUNIO S/N Y GARCIA MORENO ENTRADA LLANO GRANDE</v>
          </cell>
        </row>
        <row r="1813">
          <cell r="A1813" t="str">
            <v>2479352</v>
          </cell>
          <cell r="B1813">
            <v>486118</v>
          </cell>
          <cell r="C1813" t="str">
            <v>2479352</v>
          </cell>
          <cell r="D1813" t="str">
            <v>MDELIVERY</v>
          </cell>
          <cell r="E1813" t="str">
            <v>DESPACHO</v>
          </cell>
          <cell r="F1813" t="str">
            <v>NORMAL</v>
          </cell>
          <cell r="G1813" t="str">
            <v>031080002479352</v>
          </cell>
          <cell r="H1813">
            <v>44918</v>
          </cell>
          <cell r="I1813" t="str">
            <v>ENTREGADO</v>
          </cell>
          <cell r="J1813">
            <v>44922</v>
          </cell>
          <cell r="K1813" t="str">
            <v>JULIO BLADIMIR PITA TERAN_JULIO BLADIMIR PITA TERAN</v>
          </cell>
          <cell r="L1813" t="str">
            <v xml:space="preserve"> AVENIDA JULIO MIGUEL AGUINAGA 14 07 Y ABDON CALDERON ESQUINA REFERENCIA FRENTE AL UPC DE ATUNTAQUI </v>
          </cell>
          <cell r="M1813" t="str">
            <v>1002944666001</v>
          </cell>
          <cell r="N1813" t="str">
            <v>0995102224</v>
          </cell>
          <cell r="P1813" t="str">
            <v>100213</v>
          </cell>
          <cell r="Q1813" t="str">
            <v>ANTONIO ANTE</v>
          </cell>
          <cell r="R1813" t="str">
            <v>IMBABURA</v>
          </cell>
          <cell r="S1813" t="str">
            <v>SAN ROQUE</v>
          </cell>
          <cell r="T1813" t="str">
            <v>TRAMACO</v>
          </cell>
          <cell r="V1813">
            <v>1</v>
          </cell>
          <cell r="W1813">
            <v>1</v>
          </cell>
          <cell r="X1813" t="str">
            <v>FLEXNET ECUADOR - MDELIVERY</v>
          </cell>
          <cell r="Y1813" t="str">
            <v>CALLE 28 DE JUNIO S/N Y GARCIA MORENO ENTRADA LLANO GRANDE</v>
          </cell>
        </row>
        <row r="1814">
          <cell r="A1814" t="str">
            <v>2479353</v>
          </cell>
          <cell r="B1814">
            <v>486119</v>
          </cell>
          <cell r="C1814" t="str">
            <v>2479353</v>
          </cell>
          <cell r="D1814" t="str">
            <v>MDELIVERY</v>
          </cell>
          <cell r="E1814" t="str">
            <v>DESPACHO</v>
          </cell>
          <cell r="F1814" t="str">
            <v>NORMAL</v>
          </cell>
          <cell r="G1814" t="str">
            <v>FT76770</v>
          </cell>
          <cell r="H1814">
            <v>44918</v>
          </cell>
          <cell r="I1814" t="str">
            <v>ENTREGADO</v>
          </cell>
          <cell r="J1814">
            <v>44922</v>
          </cell>
          <cell r="K1814" t="str">
            <v>RUBEN DARIO IBARRA PORTILLA_RUBEN DARIO IBARRA PORTILLA</v>
          </cell>
          <cell r="L1814" t="str">
            <v xml:space="preserve"> AV MARTHA BUCARAM Y CALLE 3 SECTOR CIUDADELA IBARRA REFERENCIA EN LA VETERINARIA BARBERDOG FRENTE A UNA CANCHA DE FUTBOL </v>
          </cell>
          <cell r="M1814" t="str">
            <v>1725695876001</v>
          </cell>
          <cell r="N1814" t="str">
            <v>0961275335</v>
          </cell>
          <cell r="O1814" t="str">
            <v/>
          </cell>
          <cell r="P1814" t="str">
            <v>QUITO</v>
          </cell>
          <cell r="Q1814" t="str">
            <v>QUITO</v>
          </cell>
          <cell r="R1814" t="str">
            <v>PICHINCHA</v>
          </cell>
          <cell r="T1814" t="str">
            <v>FLEXTRANS UIO</v>
          </cell>
          <cell r="U1814" t="str">
            <v>FLEXNETUIO_LOCAL</v>
          </cell>
          <cell r="V1814">
            <v>1</v>
          </cell>
          <cell r="W1814">
            <v>1</v>
          </cell>
          <cell r="X1814" t="str">
            <v>FLEXNET ECUADOR - MDELIVERY</v>
          </cell>
          <cell r="Y1814" t="str">
            <v>CALLE 28 DE JUNIO S/N Y GARCIA MORENO ENTRADA LLANO GRANDE</v>
          </cell>
        </row>
        <row r="1815">
          <cell r="A1815" t="str">
            <v>2479354</v>
          </cell>
          <cell r="B1815">
            <v>486120</v>
          </cell>
          <cell r="C1815" t="str">
            <v>2479354</v>
          </cell>
          <cell r="D1815" t="str">
            <v>MDELIVERY</v>
          </cell>
          <cell r="E1815" t="str">
            <v>DESPACHO</v>
          </cell>
          <cell r="F1815" t="str">
            <v>NORMAL</v>
          </cell>
          <cell r="G1815" t="str">
            <v>031080002479354</v>
          </cell>
          <cell r="H1815">
            <v>44918</v>
          </cell>
          <cell r="I1815" t="str">
            <v>ENTREGADO</v>
          </cell>
          <cell r="J1815">
            <v>44922</v>
          </cell>
          <cell r="K1815" t="str">
            <v>LUIS GERARDO DIAZ SIGCHA_LUIS GERARDO DIAZ SIGCHA</v>
          </cell>
          <cell r="L1815" t="str">
            <v>ENVIAR CHIP RETIRO EN OFICINA DE TRAMACO MANUEL NAJAS OE1 346 JOAQUIN MANCHENO</v>
          </cell>
          <cell r="M1815" t="str">
            <v>1712110269001</v>
          </cell>
          <cell r="N1815" t="str">
            <v>0984109423</v>
          </cell>
          <cell r="O1815" t="str">
            <v/>
          </cell>
          <cell r="P1815" t="str">
            <v>QUITO</v>
          </cell>
          <cell r="Q1815" t="str">
            <v>QUITO</v>
          </cell>
          <cell r="R1815" t="str">
            <v>PICHINCHA</v>
          </cell>
          <cell r="T1815" t="str">
            <v>TRAMACO</v>
          </cell>
          <cell r="U1815" t="str">
            <v>FLEXNETUIO_LOCAL</v>
          </cell>
          <cell r="V1815">
            <v>1</v>
          </cell>
          <cell r="W1815">
            <v>1</v>
          </cell>
          <cell r="X1815" t="str">
            <v>FLEXNET ECUADOR - MDELIVERY</v>
          </cell>
          <cell r="Y1815" t="str">
            <v>CALLE 28 DE JUNIO S/N Y GARCIA MORENO ENTRADA LLANO GRANDE</v>
          </cell>
        </row>
        <row r="1816">
          <cell r="A1816" t="str">
            <v>2479355</v>
          </cell>
          <cell r="B1816">
            <v>486121</v>
          </cell>
          <cell r="C1816" t="str">
            <v>2479355</v>
          </cell>
          <cell r="D1816" t="str">
            <v>MDELIVERY</v>
          </cell>
          <cell r="E1816" t="str">
            <v>DESPACHO</v>
          </cell>
          <cell r="F1816" t="str">
            <v>NORMAL</v>
          </cell>
          <cell r="G1816" t="str">
            <v>FT76767</v>
          </cell>
          <cell r="H1816">
            <v>44918</v>
          </cell>
          <cell r="I1816" t="str">
            <v>ENTREGADO</v>
          </cell>
          <cell r="J1816">
            <v>44922</v>
          </cell>
          <cell r="K1816" t="str">
            <v>Sylvia Ballas_TECNIAROMAS S A AROMAS TECNICOS</v>
          </cell>
          <cell r="L1816" t="str">
            <v>Nieto Polo N28 53 y Selva Alegre</v>
          </cell>
          <cell r="M1816" t="str">
            <v>1791753372001</v>
          </cell>
          <cell r="N1816" t="str">
            <v>0984697634 / 0986163402</v>
          </cell>
          <cell r="O1816" t="str">
            <v/>
          </cell>
          <cell r="P1816" t="str">
            <v>QUITO</v>
          </cell>
          <cell r="Q1816" t="str">
            <v>QUITO</v>
          </cell>
          <cell r="R1816" t="str">
            <v>PICHINCHA</v>
          </cell>
          <cell r="T1816" t="str">
            <v>FLEXTRANS UIO</v>
          </cell>
          <cell r="U1816" t="str">
            <v>FLEXNETUIO_LOCAL</v>
          </cell>
          <cell r="V1816">
            <v>1</v>
          </cell>
          <cell r="W1816">
            <v>1</v>
          </cell>
          <cell r="X1816" t="str">
            <v>FLEXNET ECUADOR - MDELIVERY</v>
          </cell>
          <cell r="Y1816" t="str">
            <v>CALLE 28 DE JUNIO S/N Y GARCIA MORENO ENTRADA LLANO GRANDE</v>
          </cell>
        </row>
        <row r="1817">
          <cell r="A1817" t="str">
            <v>2479356</v>
          </cell>
          <cell r="B1817">
            <v>486122</v>
          </cell>
          <cell r="C1817" t="str">
            <v>2479356</v>
          </cell>
          <cell r="D1817" t="str">
            <v>MDELIVERY</v>
          </cell>
          <cell r="E1817" t="str">
            <v>DESPACHO</v>
          </cell>
          <cell r="F1817" t="str">
            <v>NORMAL</v>
          </cell>
          <cell r="G1817" t="str">
            <v>FT76769</v>
          </cell>
          <cell r="H1817">
            <v>44918</v>
          </cell>
          <cell r="I1817" t="str">
            <v>ENTREGADO</v>
          </cell>
          <cell r="J1817">
            <v>44922</v>
          </cell>
          <cell r="K1817" t="str">
            <v>PAOLA ARIAS_SYNERGY RE SA INTERMEDIARIOS DE REASEGUROS</v>
          </cell>
          <cell r="L1817" t="str">
            <v xml:space="preserve"> PICHINCHA QUITO AV SHYRIS N34 152 HOLANDA EDIFICIO SHYRIS CENTER PISO 4 </v>
          </cell>
          <cell r="M1817" t="str">
            <v>1792381169001</v>
          </cell>
          <cell r="N1817" t="str">
            <v>992520588</v>
          </cell>
          <cell r="O1817" t="str">
            <v/>
          </cell>
          <cell r="P1817" t="str">
            <v>QUITO</v>
          </cell>
          <cell r="Q1817" t="str">
            <v>QUITO</v>
          </cell>
          <cell r="R1817" t="str">
            <v>PICHINCHA</v>
          </cell>
          <cell r="T1817" t="str">
            <v>FLEXTRANS UIO</v>
          </cell>
          <cell r="U1817" t="str">
            <v>FLEXNETUIO_LOCAL</v>
          </cell>
          <cell r="V1817">
            <v>1</v>
          </cell>
          <cell r="W1817">
            <v>1</v>
          </cell>
          <cell r="X1817" t="str">
            <v>FLEXNET ECUADOR - MDELIVERY</v>
          </cell>
          <cell r="Y1817" t="str">
            <v>CALLE 28 DE JUNIO S/N Y GARCIA MORENO ENTRADA LLANO GRANDE</v>
          </cell>
        </row>
        <row r="1818">
          <cell r="A1818" t="str">
            <v>2479357</v>
          </cell>
          <cell r="B1818">
            <v>486123</v>
          </cell>
          <cell r="C1818" t="str">
            <v>2479357</v>
          </cell>
          <cell r="D1818" t="str">
            <v>MDELIVERY</v>
          </cell>
          <cell r="E1818" t="str">
            <v>DESPACHO</v>
          </cell>
          <cell r="F1818" t="str">
            <v>NORMAL</v>
          </cell>
          <cell r="G1818" t="str">
            <v>031080002479357</v>
          </cell>
          <cell r="H1818">
            <v>44918</v>
          </cell>
          <cell r="I1818" t="str">
            <v>INCIDENCIA</v>
          </cell>
          <cell r="J1818">
            <v>44923</v>
          </cell>
          <cell r="K1818" t="str">
            <v>EDGAR RUFINO LOJAN BUSTAMANTE_EDGAR RUFINO LOJAN BUSTAMANTE</v>
          </cell>
          <cell r="L1818" t="str">
            <v>MACHALA CIUDADELA DEL BOSQUE SECTOR 5 EN LA CALLE ALEJANDRO CASTRO Y CALLE 13 DIAGONAL AL EXSUBCENTRO DE SALUD ES UNA VILLA CON LETRERO DE PROXIMA PARADA COLOR MOSTAZA JUNTO A LA TIENDA DEL BOSQUE</v>
          </cell>
          <cell r="M1818" t="str">
            <v>0701101982001</v>
          </cell>
          <cell r="N1818" t="str">
            <v>0989513740/0987933496</v>
          </cell>
          <cell r="O1818" t="str">
            <v/>
          </cell>
          <cell r="P1818" t="str">
            <v>MACHALA</v>
          </cell>
          <cell r="Q1818" t="str">
            <v>MACHALA</v>
          </cell>
          <cell r="R1818" t="str">
            <v>EL ORO</v>
          </cell>
          <cell r="T1818" t="str">
            <v>TRAMACO</v>
          </cell>
          <cell r="U1818" t="str">
            <v>FLEXNETUIO_PROVINCIA</v>
          </cell>
          <cell r="V1818">
            <v>1</v>
          </cell>
          <cell r="W1818">
            <v>1</v>
          </cell>
          <cell r="X1818" t="str">
            <v>FLEXNET ECUADOR - MDELIVERY</v>
          </cell>
          <cell r="Y1818" t="str">
            <v>CALLE 28 DE JUNIO S/N Y GARCIA MORENO ENTRADA LLANO GRANDE</v>
          </cell>
        </row>
        <row r="1819">
          <cell r="A1819" t="str">
            <v>2479358</v>
          </cell>
          <cell r="B1819">
            <v>486124</v>
          </cell>
          <cell r="C1819" t="str">
            <v>2479358</v>
          </cell>
          <cell r="D1819" t="str">
            <v>MDELIVERY</v>
          </cell>
          <cell r="E1819" t="str">
            <v>DESPACHO</v>
          </cell>
          <cell r="F1819" t="str">
            <v>NORMAL</v>
          </cell>
          <cell r="G1819" t="str">
            <v>TF90606</v>
          </cell>
          <cell r="H1819">
            <v>44918</v>
          </cell>
          <cell r="I1819" t="str">
            <v>ENTREGADO</v>
          </cell>
          <cell r="J1819">
            <v>44922</v>
          </cell>
          <cell r="K1819" t="str">
            <v>OSCAR ARMANDO REYES PALACIOS_OSCAR ARMANDO REYES PALACIOS</v>
          </cell>
          <cell r="L1819" t="str">
            <v>GUAYAQUIL SUR QUINCEABA Y FRANCISCO SEGURA EN EL PRIMER CALLEJON ATRAS DE LA IGLESIA DE LOS MORMONES CASA 2 PISOS COLOR CORAL</v>
          </cell>
          <cell r="M1819" t="str">
            <v>0925264053001</v>
          </cell>
          <cell r="N1819" t="str">
            <v>0999674400/0939020152</v>
          </cell>
          <cell r="O1819" t="str">
            <v/>
          </cell>
          <cell r="P1819" t="str">
            <v>GUAYAQUIL</v>
          </cell>
          <cell r="Q1819" t="str">
            <v>GUAYAQUIL</v>
          </cell>
          <cell r="R1819" t="str">
            <v>GUAYAS</v>
          </cell>
          <cell r="T1819" t="str">
            <v>ITSACOURIER</v>
          </cell>
          <cell r="U1819" t="str">
            <v>FLEXNETUIO_GYE</v>
          </cell>
          <cell r="V1819">
            <v>1</v>
          </cell>
          <cell r="W1819">
            <v>1</v>
          </cell>
          <cell r="X1819" t="str">
            <v>FLEXNET ECUADOR - MDELIVERY</v>
          </cell>
          <cell r="Y1819" t="str">
            <v>CALLE 28 DE JUNIO S/N Y GARCIA MORENO ENTRADA LLANO GRANDE</v>
          </cell>
        </row>
        <row r="1820">
          <cell r="A1820" t="str">
            <v>2479359</v>
          </cell>
          <cell r="B1820">
            <v>486125</v>
          </cell>
          <cell r="C1820" t="str">
            <v>2479359</v>
          </cell>
          <cell r="D1820" t="str">
            <v>MDELIVERY</v>
          </cell>
          <cell r="E1820" t="str">
            <v>DESPACHO</v>
          </cell>
          <cell r="F1820" t="str">
            <v>NORMAL</v>
          </cell>
          <cell r="G1820" t="str">
            <v>IC4028</v>
          </cell>
          <cell r="H1820">
            <v>44918</v>
          </cell>
          <cell r="I1820" t="str">
            <v>ENTREGADO</v>
          </cell>
          <cell r="J1820">
            <v>44922</v>
          </cell>
          <cell r="K1820" t="str">
            <v>BARZALLO ASTUDILLO PAOLA ALEXANDRA_BARZALLO ASTUDILLO PAOLA ALEXANDRA</v>
          </cell>
          <cell r="L1820" t="str">
            <v>PARROQUIA GUAYNAPAC AVENIDA PAUCARBAMBA 4 114 A 30 METROS ANTES DE LA CLINICA PAUCARBAMBA REALIZAR LA ENTREGA EN EL LOCAL “SALUD AUDITVA PLANTA BAJA LETRERO VERDE</v>
          </cell>
          <cell r="M1820" t="str">
            <v>0105762983001</v>
          </cell>
          <cell r="N1820" t="str">
            <v>0997565828/0963036147</v>
          </cell>
          <cell r="O1820" t="str">
            <v/>
          </cell>
          <cell r="P1820" t="str">
            <v>CUENCA</v>
          </cell>
          <cell r="Q1820" t="str">
            <v>CUENCA</v>
          </cell>
          <cell r="R1820" t="str">
            <v>AZUAY</v>
          </cell>
          <cell r="T1820" t="str">
            <v>ITSACOURIER</v>
          </cell>
          <cell r="U1820" t="str">
            <v>FLEXNETUIO_PROVINCIA</v>
          </cell>
          <cell r="V1820">
            <v>1</v>
          </cell>
          <cell r="W1820">
            <v>1</v>
          </cell>
          <cell r="X1820" t="str">
            <v>FLEXNET ECUADOR - MDELIVERY</v>
          </cell>
          <cell r="Y1820" t="str">
            <v>CALLE 28 DE JUNIO S/N Y GARCIA MORENO ENTRADA LLANO GRANDE</v>
          </cell>
        </row>
        <row r="1821">
          <cell r="A1821" t="str">
            <v>2479360</v>
          </cell>
          <cell r="B1821">
            <v>486126</v>
          </cell>
          <cell r="C1821" t="str">
            <v>2479360</v>
          </cell>
          <cell r="D1821" t="str">
            <v>MDELIVERY</v>
          </cell>
          <cell r="E1821" t="str">
            <v>DESPACHO</v>
          </cell>
          <cell r="F1821" t="str">
            <v>NORMAL</v>
          </cell>
          <cell r="G1821" t="str">
            <v>FT76773</v>
          </cell>
          <cell r="H1821">
            <v>44918</v>
          </cell>
          <cell r="I1821" t="str">
            <v>DEVOLUCION_EN_PROCESO</v>
          </cell>
          <cell r="J1821">
            <v>44923</v>
          </cell>
          <cell r="K1821" t="str">
            <v>Diana Camuendo Wilson Vacas_ASOCIACIoN DE EMPLEADOS DE LA FUNCIoN LEGISLATIVA</v>
          </cell>
          <cell r="L1821" t="str">
            <v xml:space="preserve"> CALLE LUIS SAA N14 122 Y PIEDRAHITA DIAGONAL A LA ENTRADA DE LA ASAMBLEA NACIONAL FRENTE A LA GUARDERiA CAROLINA TERaN </v>
          </cell>
          <cell r="M1821" t="str">
            <v>1791342100001</v>
          </cell>
          <cell r="N1821" t="str">
            <v>0998783840 / 0988090241</v>
          </cell>
          <cell r="O1821" t="str">
            <v/>
          </cell>
          <cell r="P1821" t="str">
            <v>QUITO</v>
          </cell>
          <cell r="Q1821" t="str">
            <v>QUITO</v>
          </cell>
          <cell r="R1821" t="str">
            <v>PICHINCHA</v>
          </cell>
          <cell r="T1821" t="str">
            <v>FLEXTRANS UIO</v>
          </cell>
          <cell r="U1821" t="str">
            <v>FLEXNETUIO_LOCAL</v>
          </cell>
          <cell r="V1821">
            <v>1</v>
          </cell>
          <cell r="W1821">
            <v>1</v>
          </cell>
          <cell r="X1821" t="str">
            <v>FLEXNET ECUADOR - MDELIVERY</v>
          </cell>
          <cell r="Y1821" t="str">
            <v>CALLE 28 DE JUNIO S/N Y GARCIA MORENO ENTRADA LLANO GRANDE</v>
          </cell>
        </row>
        <row r="1822">
          <cell r="A1822" t="str">
            <v>2479361</v>
          </cell>
          <cell r="B1822">
            <v>486127</v>
          </cell>
          <cell r="C1822" t="str">
            <v>2479361</v>
          </cell>
          <cell r="D1822" t="str">
            <v>MDELIVERY</v>
          </cell>
          <cell r="E1822" t="str">
            <v>DESPACHO</v>
          </cell>
          <cell r="F1822" t="str">
            <v>NORMAL</v>
          </cell>
          <cell r="G1822" t="str">
            <v>TF90603</v>
          </cell>
          <cell r="H1822">
            <v>44918</v>
          </cell>
          <cell r="I1822" t="str">
            <v>ENTREGADO</v>
          </cell>
          <cell r="J1822">
            <v>44922</v>
          </cell>
          <cell r="K1822" t="str">
            <v xml:space="preserve">Tanya Ruano_ SWISSOIL DEL ECUADOR S A SWISSOIL </v>
          </cell>
          <cell r="L1822" t="str">
            <v xml:space="preserve"> Ciudadela Nueve de Octubre Callejon Noveno entre Av Domingo Comin y La Ria Guayaquil </v>
          </cell>
          <cell r="M1822" t="str">
            <v>0992634839001</v>
          </cell>
          <cell r="N1822" t="str">
            <v>994629431</v>
          </cell>
          <cell r="O1822" t="str">
            <v/>
          </cell>
          <cell r="P1822" t="str">
            <v>GUAYAQUIL</v>
          </cell>
          <cell r="Q1822" t="str">
            <v>GUAYAQUIL</v>
          </cell>
          <cell r="R1822" t="str">
            <v>GUAYAS</v>
          </cell>
          <cell r="T1822" t="str">
            <v>ITSACOURIER</v>
          </cell>
          <cell r="U1822" t="str">
            <v>FLEXNETUIO_GYE</v>
          </cell>
          <cell r="V1822">
            <v>1</v>
          </cell>
          <cell r="W1822">
            <v>1</v>
          </cell>
          <cell r="X1822" t="str">
            <v>FLEXNET ECUADOR - MDELIVERY</v>
          </cell>
          <cell r="Y1822" t="str">
            <v>CALLE 28 DE JUNIO S/N Y GARCIA MORENO ENTRADA LLANO GRANDE</v>
          </cell>
        </row>
        <row r="1823">
          <cell r="A1823" t="str">
            <v>2479362</v>
          </cell>
          <cell r="B1823">
            <v>486128</v>
          </cell>
          <cell r="C1823" t="str">
            <v>2479362</v>
          </cell>
          <cell r="D1823" t="str">
            <v>MDELIVERY</v>
          </cell>
          <cell r="E1823" t="str">
            <v>DESPACHO</v>
          </cell>
          <cell r="F1823" t="str">
            <v>NORMAL</v>
          </cell>
          <cell r="G1823" t="str">
            <v>FT76768</v>
          </cell>
          <cell r="H1823">
            <v>44918</v>
          </cell>
          <cell r="I1823" t="str">
            <v>ENTREGADO</v>
          </cell>
          <cell r="J1823">
            <v>44922</v>
          </cell>
          <cell r="K1823" t="str">
            <v>COSTALES TERAN LUIS EDUARDO_COSTALES TERAN LUIS EDUARDO</v>
          </cell>
          <cell r="L1823" t="str">
            <v>CUMBAYA CALLE MAQUIAVELO 633 Y AV SIENA BARRIO LA PRIMAVERA CONJUNTO DOMINIQUE CASA 1 REF JUNTO A LA FERRETERIA TRUJILLO</v>
          </cell>
          <cell r="M1823" t="str">
            <v>0600777148001</v>
          </cell>
          <cell r="N1823" t="str">
            <v>0981856299</v>
          </cell>
          <cell r="O1823" t="str">
            <v/>
          </cell>
          <cell r="P1823" t="str">
            <v>QUITO</v>
          </cell>
          <cell r="Q1823" t="str">
            <v>QUITO</v>
          </cell>
          <cell r="R1823" t="str">
            <v>PICHINCHA</v>
          </cell>
          <cell r="T1823" t="str">
            <v>FLEXTRANS UIO</v>
          </cell>
          <cell r="U1823" t="str">
            <v>FLEXNETUIO_LOCAL</v>
          </cell>
          <cell r="V1823">
            <v>1</v>
          </cell>
          <cell r="W1823">
            <v>1</v>
          </cell>
          <cell r="X1823" t="str">
            <v>FLEXNET ECUADOR - MDELIVERY</v>
          </cell>
          <cell r="Y1823" t="str">
            <v>CALLE 28 DE JUNIO S/N Y GARCIA MORENO ENTRADA LLANO GRANDE</v>
          </cell>
        </row>
        <row r="1824">
          <cell r="A1824" t="str">
            <v>2479363</v>
          </cell>
          <cell r="B1824">
            <v>486129</v>
          </cell>
          <cell r="C1824" t="str">
            <v>2479363</v>
          </cell>
          <cell r="D1824" t="str">
            <v>MDELIVERY</v>
          </cell>
          <cell r="E1824" t="str">
            <v>DESPACHO</v>
          </cell>
          <cell r="F1824" t="str">
            <v>NORMAL</v>
          </cell>
          <cell r="G1824" t="str">
            <v>TF90605</v>
          </cell>
          <cell r="H1824">
            <v>44918</v>
          </cell>
          <cell r="I1824" t="str">
            <v>INCIDENCIA</v>
          </cell>
          <cell r="J1824">
            <v>44922</v>
          </cell>
          <cell r="K1824" t="str">
            <v>LUIS HUMBERTO LAZO QUICHIMBO_LUIS HUMBERTO LAZO QUICHIMBO</v>
          </cell>
          <cell r="L1824" t="str">
            <v>AVENIDA 43 NO DR RAFAEL MIGUEL COLUMBUS GUAYAQUIL</v>
          </cell>
          <cell r="M1824" t="str">
            <v>0917047151001</v>
          </cell>
          <cell r="N1824" t="str">
            <v>0962626203</v>
          </cell>
          <cell r="O1824" t="str">
            <v/>
          </cell>
          <cell r="P1824" t="str">
            <v>GUAYAQUIL</v>
          </cell>
          <cell r="Q1824" t="str">
            <v>GUAYAQUIL</v>
          </cell>
          <cell r="R1824" t="str">
            <v>GUAYAS</v>
          </cell>
          <cell r="T1824" t="str">
            <v>ITSACOURIER</v>
          </cell>
          <cell r="U1824" t="str">
            <v>FLEXNETUIO_GYE</v>
          </cell>
          <cell r="V1824">
            <v>1</v>
          </cell>
          <cell r="W1824">
            <v>1</v>
          </cell>
          <cell r="X1824" t="str">
            <v>FLEXNET ECUADOR - MDELIVERY</v>
          </cell>
          <cell r="Y1824" t="str">
            <v>CALLE 28 DE JUNIO S/N Y GARCIA MORENO ENTRADA LLANO GRANDE</v>
          </cell>
        </row>
        <row r="1825">
          <cell r="A1825" t="str">
            <v>2479364</v>
          </cell>
          <cell r="B1825">
            <v>486130</v>
          </cell>
          <cell r="C1825" t="str">
            <v>2479364</v>
          </cell>
          <cell r="D1825" t="str">
            <v>MDELIVERY</v>
          </cell>
          <cell r="E1825" t="str">
            <v>DESPACHO</v>
          </cell>
          <cell r="F1825" t="str">
            <v>NORMAL</v>
          </cell>
          <cell r="G1825" t="str">
            <v>FT76774</v>
          </cell>
          <cell r="H1825">
            <v>44918</v>
          </cell>
          <cell r="I1825" t="str">
            <v>ENTREGADO</v>
          </cell>
          <cell r="J1825">
            <v>44922</v>
          </cell>
          <cell r="K1825" t="str">
            <v xml:space="preserve">JUAN RAMiREZ_ROYALTEX S A </v>
          </cell>
          <cell r="L1825" t="str">
            <v xml:space="preserve"> PICHINCHA QUITO PANAMERICANA NORTE KM 7 1 2 Y ANTONIO BASANTES ESQ FABRICA LEE </v>
          </cell>
          <cell r="M1825" t="str">
            <v>1790994708001</v>
          </cell>
          <cell r="N1825" t="str">
            <v>0987153674</v>
          </cell>
          <cell r="O1825" t="str">
            <v/>
          </cell>
          <cell r="P1825" t="str">
            <v>QUITO</v>
          </cell>
          <cell r="Q1825" t="str">
            <v>QUITO</v>
          </cell>
          <cell r="R1825" t="str">
            <v>PICHINCHA</v>
          </cell>
          <cell r="T1825" t="str">
            <v>FLEXTRANS UIO</v>
          </cell>
          <cell r="U1825" t="str">
            <v>FLEXNETUIO_LOCAL</v>
          </cell>
          <cell r="V1825">
            <v>1</v>
          </cell>
          <cell r="W1825">
            <v>1</v>
          </cell>
          <cell r="X1825" t="str">
            <v>FLEXNET ECUADOR - MDELIVERY</v>
          </cell>
          <cell r="Y1825" t="str">
            <v>CALLE 28 DE JUNIO S/N Y GARCIA MORENO ENTRADA LLANO GRANDE</v>
          </cell>
        </row>
        <row r="1826">
          <cell r="A1826" t="str">
            <v>2479365</v>
          </cell>
          <cell r="B1826">
            <v>486131</v>
          </cell>
          <cell r="C1826" t="str">
            <v>2479365</v>
          </cell>
          <cell r="D1826" t="str">
            <v>MDELIVERY</v>
          </cell>
          <cell r="E1826" t="str">
            <v>DESPACHO</v>
          </cell>
          <cell r="F1826" t="str">
            <v>NORMAL</v>
          </cell>
          <cell r="G1826" t="str">
            <v>TF90611</v>
          </cell>
          <cell r="H1826">
            <v>44918</v>
          </cell>
          <cell r="I1826" t="str">
            <v>ENTREGADO</v>
          </cell>
          <cell r="J1826">
            <v>44922</v>
          </cell>
          <cell r="K1826" t="str">
            <v>TANYA RUANO_SWISSOIL DEL ECUADOR S A SWISSOIL</v>
          </cell>
          <cell r="L1826" t="str">
            <v>CALLEJON NOVENO S N ENTRE AV DOMINGO COMIN Y LA RIA</v>
          </cell>
          <cell r="M1826" t="str">
            <v>0992634839001</v>
          </cell>
          <cell r="N1826" t="str">
            <v>0994629431</v>
          </cell>
          <cell r="P1826" t="str">
            <v>GUAYAQUIL</v>
          </cell>
          <cell r="Q1826" t="str">
            <v>GUAYAQUIL</v>
          </cell>
          <cell r="R1826" t="str">
            <v>GUAYAS</v>
          </cell>
          <cell r="T1826" t="str">
            <v>ITSACOURIER</v>
          </cell>
          <cell r="U1826" t="str">
            <v>FLEXNETUIO_GYE</v>
          </cell>
          <cell r="V1826">
            <v>3</v>
          </cell>
          <cell r="W1826">
            <v>1</v>
          </cell>
          <cell r="X1826" t="str">
            <v>FLEXNET ECUADOR - MDELIVERY</v>
          </cell>
          <cell r="Y1826" t="str">
            <v>CALLE 28 DE JUNIO S/N Y GARCIA MORENO ENTRADA LLANO GRANDE</v>
          </cell>
        </row>
        <row r="1827">
          <cell r="A1827" t="str">
            <v>SG_2022_2176</v>
          </cell>
          <cell r="B1827">
            <v>486104</v>
          </cell>
          <cell r="C1827" t="str">
            <v>SG_2022_2176</v>
          </cell>
          <cell r="D1827" t="str">
            <v>SG</v>
          </cell>
          <cell r="E1827" t="str">
            <v>DESPACHO</v>
          </cell>
          <cell r="F1827" t="str">
            <v>NORMAL</v>
          </cell>
          <cell r="G1827" t="str">
            <v>90610</v>
          </cell>
          <cell r="H1827">
            <v>44918</v>
          </cell>
          <cell r="I1827" t="str">
            <v>ENTREGADO</v>
          </cell>
          <cell r="J1827">
            <v>44922</v>
          </cell>
          <cell r="K1827" t="str">
            <v>DEMACO QUITO</v>
          </cell>
          <cell r="L1827" t="str">
            <v>AV. QUESERAS DEL MEDIO E11-81 Y AV.12 DE OCTUBRE</v>
          </cell>
          <cell r="P1827" t="str">
            <v>QUITO</v>
          </cell>
          <cell r="Q1827" t="str">
            <v>QUITO</v>
          </cell>
          <cell r="R1827" t="str">
            <v>PICHINCHA</v>
          </cell>
          <cell r="T1827" t="str">
            <v>FLEXTRANS UIO</v>
          </cell>
          <cell r="U1827" t="str">
            <v>FLEXNETGYE_UIO</v>
          </cell>
          <cell r="V1827">
            <v>7</v>
          </cell>
          <cell r="W1827">
            <v>48</v>
          </cell>
          <cell r="X1827" t="str">
            <v>FLEXNET - GYE</v>
          </cell>
          <cell r="Y1827" t="str">
            <v>FERNANDO GUTIERREZ HILL KM 8 1/2 VIA DAULE</v>
          </cell>
        </row>
        <row r="1828">
          <cell r="A1828" t="str">
            <v>4471655_1</v>
          </cell>
          <cell r="B1828">
            <v>486100</v>
          </cell>
          <cell r="C1828" t="str">
            <v>4471655_1</v>
          </cell>
          <cell r="D1828" t="str">
            <v>MDELIVERY</v>
          </cell>
          <cell r="E1828" t="str">
            <v>DESPACHO</v>
          </cell>
          <cell r="F1828" t="str">
            <v>NORMAL</v>
          </cell>
          <cell r="G1828" t="str">
            <v>031080044716551</v>
          </cell>
          <cell r="H1828">
            <v>44918</v>
          </cell>
          <cell r="I1828" t="str">
            <v>INCIDENCIA</v>
          </cell>
          <cell r="J1828">
            <v>44923</v>
          </cell>
          <cell r="K1828" t="str">
            <v>LEONEL ARMANDO FIGUEROA CASTRO</v>
          </cell>
          <cell r="L1828" t="str">
            <v>OFICINA TRAMACO PUNTO DE ATENCION VIA DAULE - -</v>
          </cell>
          <cell r="M1828" t="str">
            <v>953435641</v>
          </cell>
          <cell r="N1828" t="str">
            <v>960848841</v>
          </cell>
          <cell r="O1828" t="str">
            <v>960848841</v>
          </cell>
          <cell r="P1828" t="str">
            <v>GUAYAQUIL</v>
          </cell>
          <cell r="Q1828" t="str">
            <v>GUAYAQUIL</v>
          </cell>
          <cell r="R1828" t="str">
            <v>GUAYAS</v>
          </cell>
          <cell r="T1828" t="str">
            <v>TRAMACO</v>
          </cell>
          <cell r="U1828" t="str">
            <v>FLEXNETUIO_GYE</v>
          </cell>
          <cell r="V1828">
            <v>1</v>
          </cell>
          <cell r="W1828">
            <v>1</v>
          </cell>
          <cell r="X1828" t="str">
            <v>FLEXNET ECUADOR - MDELIVERY</v>
          </cell>
          <cell r="Y1828" t="str">
            <v>CALLE 28 DE JUNIO S/N Y GARCIA MORENO ENTRADA LLANO GRANDE</v>
          </cell>
        </row>
        <row r="1829">
          <cell r="A1829" t="str">
            <v>4599311_1</v>
          </cell>
          <cell r="B1829">
            <v>486101</v>
          </cell>
          <cell r="C1829" t="str">
            <v>4599311_1</v>
          </cell>
          <cell r="D1829" t="str">
            <v>MDELIVERY</v>
          </cell>
          <cell r="E1829" t="str">
            <v>DESPACHO</v>
          </cell>
          <cell r="F1829" t="str">
            <v>NORMAL</v>
          </cell>
          <cell r="G1829" t="str">
            <v>031080045993111</v>
          </cell>
          <cell r="H1829">
            <v>44918</v>
          </cell>
          <cell r="I1829" t="str">
            <v>INCIDENCIA</v>
          </cell>
          <cell r="J1829">
            <v>44923</v>
          </cell>
          <cell r="K1829" t="str">
            <v>MORALES BRIONES KASANDRA DIOSELINA</v>
          </cell>
          <cell r="L1829" t="str">
            <v>OFICINA TRAMACO PUNTO DE ATENCION VIA DAULE - -</v>
          </cell>
          <cell r="M1829" t="str">
            <v>942041658</v>
          </cell>
          <cell r="N1829" t="str">
            <v>963393293</v>
          </cell>
          <cell r="O1829" t="str">
            <v/>
          </cell>
          <cell r="P1829" t="str">
            <v>GUAYAQUIL</v>
          </cell>
          <cell r="Q1829" t="str">
            <v>GUAYAQUIL</v>
          </cell>
          <cell r="R1829" t="str">
            <v>GUAYAS</v>
          </cell>
          <cell r="T1829" t="str">
            <v>TRAMACO</v>
          </cell>
          <cell r="U1829" t="str">
            <v>FLEXNETUIO_GYE</v>
          </cell>
          <cell r="V1829">
            <v>1</v>
          </cell>
          <cell r="W1829">
            <v>1</v>
          </cell>
          <cell r="X1829" t="str">
            <v>FLEXNET ECUADOR - MDELIVERY</v>
          </cell>
          <cell r="Y1829" t="str">
            <v>CALLE 28 DE JUNIO S/N Y GARCIA MORENO ENTRADA LLANO GRANDE</v>
          </cell>
        </row>
        <row r="1830">
          <cell r="A1830" t="str">
            <v>4609734_1</v>
          </cell>
          <cell r="B1830">
            <v>486102</v>
          </cell>
          <cell r="C1830" t="str">
            <v>4609734_1</v>
          </cell>
          <cell r="D1830" t="str">
            <v>MDELIVERY</v>
          </cell>
          <cell r="E1830" t="str">
            <v>DESPACHO</v>
          </cell>
          <cell r="F1830" t="str">
            <v>NORMAL</v>
          </cell>
          <cell r="G1830" t="str">
            <v>031080046097341</v>
          </cell>
          <cell r="H1830">
            <v>44918</v>
          </cell>
          <cell r="I1830" t="str">
            <v>INCIDENCIA</v>
          </cell>
          <cell r="J1830">
            <v>44923</v>
          </cell>
          <cell r="K1830" t="str">
            <v>ANGEL LEANDRO DE LA CRUZ MACIAS</v>
          </cell>
          <cell r="L1830" t="str">
            <v>LOS ANGELES VIA A LA CATORCE SN VIA QUEVEDO SECTOR CENTRO FRENTE A OFICINAS DE FLOTA BOLIVAR ENTREGA EN VIVERES SONIA HAY QUE LLAMAR AL TITULAR</v>
          </cell>
          <cell r="M1830" t="str">
            <v>1251003966</v>
          </cell>
          <cell r="N1830" t="str">
            <v>985484727</v>
          </cell>
          <cell r="O1830" t="str">
            <v>985484727</v>
          </cell>
          <cell r="P1830" t="str">
            <v>QUEVEDO</v>
          </cell>
          <cell r="Q1830" t="str">
            <v>QUEVEDO</v>
          </cell>
          <cell r="R1830" t="str">
            <v>LOS RIOS</v>
          </cell>
          <cell r="T1830" t="str">
            <v>TRAMACO</v>
          </cell>
          <cell r="U1830" t="str">
            <v>FLEXNETUIO_PROVINCIA</v>
          </cell>
          <cell r="V1830">
            <v>1</v>
          </cell>
          <cell r="W1830">
            <v>1</v>
          </cell>
          <cell r="X1830" t="str">
            <v>FLEXNET ECUADOR - MDELIVERY</v>
          </cell>
          <cell r="Y1830" t="str">
            <v>CALLE 28 DE JUNIO S/N Y GARCIA MORENO ENTRADA LLANO GRANDE</v>
          </cell>
        </row>
        <row r="1831">
          <cell r="A1831" t="str">
            <v>4624993_1</v>
          </cell>
          <cell r="B1831">
            <v>486103</v>
          </cell>
          <cell r="C1831" t="str">
            <v>4624993_1</v>
          </cell>
          <cell r="D1831" t="str">
            <v>MDELIVERY</v>
          </cell>
          <cell r="E1831" t="str">
            <v>DESPACHO</v>
          </cell>
          <cell r="F1831" t="str">
            <v>NORMAL</v>
          </cell>
          <cell r="G1831" t="str">
            <v>031080046249931</v>
          </cell>
          <cell r="H1831">
            <v>44918</v>
          </cell>
          <cell r="I1831" t="str">
            <v>ENTREGADO</v>
          </cell>
          <cell r="J1831">
            <v>44923</v>
          </cell>
          <cell r="K1831" t="str">
            <v>BENITO IGNACIO URINA ARANA</v>
          </cell>
          <cell r="L1831" t="str">
            <v>OFICINA TRAMACO PUNTO DE ATENCION VIA DAULE</v>
          </cell>
          <cell r="M1831" t="str">
            <v>916836711</v>
          </cell>
          <cell r="N1831" t="str">
            <v>980782284</v>
          </cell>
          <cell r="O1831" t="str">
            <v>980782284</v>
          </cell>
          <cell r="P1831" t="str">
            <v>GUAYAQUIL</v>
          </cell>
          <cell r="Q1831" t="str">
            <v>GUAYAQUIL</v>
          </cell>
          <cell r="R1831" t="str">
            <v>GUAYAS</v>
          </cell>
          <cell r="T1831" t="str">
            <v>TRAMACO</v>
          </cell>
          <cell r="U1831" t="str">
            <v>FLEXNETUIO_GYE</v>
          </cell>
          <cell r="V1831">
            <v>1</v>
          </cell>
          <cell r="W1831">
            <v>1</v>
          </cell>
          <cell r="X1831" t="str">
            <v>FLEXNET ECUADOR - MDELIVERY</v>
          </cell>
          <cell r="Y1831" t="str">
            <v>CALLE 28 DE JUNIO S/N Y GARCIA MORENO ENTRADA LLANO GRANDE</v>
          </cell>
        </row>
        <row r="1832">
          <cell r="A1832" t="str">
            <v>20003034086807</v>
          </cell>
          <cell r="B1832">
            <v>486098</v>
          </cell>
          <cell r="C1832" t="str">
            <v>20003034086807</v>
          </cell>
          <cell r="D1832" t="str">
            <v>CONECEL</v>
          </cell>
          <cell r="E1832" t="str">
            <v>DESPACHO</v>
          </cell>
          <cell r="F1832" t="str">
            <v>NORMAL</v>
          </cell>
          <cell r="G1832" t="str">
            <v/>
          </cell>
          <cell r="H1832">
            <v>44918</v>
          </cell>
          <cell r="I1832" t="str">
            <v>ENTREGADO</v>
          </cell>
          <cell r="J1832">
            <v>44923</v>
          </cell>
          <cell r="K1832" t="str">
            <v>CARDENAS CHONG WILLIAM FERNANDO</v>
          </cell>
          <cell r="L1832" t="str">
            <v>AV. PORTUGAL Y CATALINA ALDAZ EDFICIO TITANUIN 2 1ER PS EN LA PELUQUERIA RITAS PANTOJAS REF FRT A RESTUARANTE KARMINES</v>
          </cell>
          <cell r="M1832" t="str">
            <v>921872024</v>
          </cell>
          <cell r="N1832" t="str">
            <v>997194297</v>
          </cell>
          <cell r="O1832" t="str">
            <v>997194297</v>
          </cell>
          <cell r="P1832" t="str">
            <v>QUITO</v>
          </cell>
          <cell r="Q1832" t="str">
            <v>QUITO</v>
          </cell>
          <cell r="R1832" t="str">
            <v>PICHINCHA</v>
          </cell>
          <cell r="U1832" t="str">
            <v>FLEXNETUIO_LOCAL</v>
          </cell>
          <cell r="V1832">
            <v>1</v>
          </cell>
          <cell r="W1832">
            <v>1</v>
          </cell>
          <cell r="X1832" t="str">
            <v>FLEXNET</v>
          </cell>
          <cell r="Y1832" t="str">
            <v>FLEX NET CALLE 28 DE JUNIO S/N Y GARCIA MORENO ENTRADA LLANO GRANDE</v>
          </cell>
        </row>
        <row r="1833">
          <cell r="A1833" t="str">
            <v>98751738</v>
          </cell>
          <cell r="B1833">
            <v>486060</v>
          </cell>
          <cell r="C1833" t="str">
            <v>98751738</v>
          </cell>
          <cell r="D1833" t="str">
            <v>HYCITE</v>
          </cell>
          <cell r="E1833" t="str">
            <v>DESPACHO</v>
          </cell>
          <cell r="F1833" t="str">
            <v>NORMAL</v>
          </cell>
          <cell r="G1833" t="str">
            <v>TF90555</v>
          </cell>
          <cell r="H1833">
            <v>44918</v>
          </cell>
          <cell r="I1833" t="str">
            <v>INCIDENCIA</v>
          </cell>
          <cell r="J1833">
            <v>44922</v>
          </cell>
          <cell r="K1833" t="str">
            <v>MARIA ALVARADO</v>
          </cell>
          <cell r="L1833" t="str">
            <v>CDLA PRIMAVERA 11 SC 2B MZ 10 SL 9 ESC MONSEA,OR LEONIDAS PROANO DURAN//PRIMAVERA 2 ELOY ALFARO (DURAN / DURA 092409 GUAYAS</v>
          </cell>
          <cell r="M1833" t="str">
            <v/>
          </cell>
          <cell r="N1833" t="str">
            <v>00969933947</v>
          </cell>
          <cell r="O1833" t="str">
            <v>00969933947</v>
          </cell>
          <cell r="P1833" t="str">
            <v>092409</v>
          </cell>
          <cell r="Q1833" t="str">
            <v>DURAN</v>
          </cell>
          <cell r="R1833" t="str">
            <v>GUAYAS</v>
          </cell>
          <cell r="S1833" t="str">
            <v>ELOY ALFARO (DURAN)</v>
          </cell>
          <cell r="T1833" t="str">
            <v>ITSACOURIER</v>
          </cell>
          <cell r="U1833" t="str">
            <v>FLEXNETUIO_GYE</v>
          </cell>
          <cell r="V1833">
            <v>1</v>
          </cell>
          <cell r="W1833">
            <v>0</v>
          </cell>
          <cell r="X1833" t="str">
            <v>HYCITE QUITO</v>
          </cell>
          <cell r="Y1833" t="str">
            <v>FLEX NET CALLE 28 DE JUNIO S/N Y GARCIA MORENO ENTRADA LLANO GRANDE</v>
          </cell>
        </row>
        <row r="1834">
          <cell r="A1834" t="str">
            <v>98751834</v>
          </cell>
          <cell r="B1834">
            <v>486061</v>
          </cell>
          <cell r="C1834" t="str">
            <v>98751834</v>
          </cell>
          <cell r="D1834" t="str">
            <v>HYCITE</v>
          </cell>
          <cell r="E1834" t="str">
            <v>DESPACHO</v>
          </cell>
          <cell r="F1834" t="str">
            <v>NORMAL</v>
          </cell>
          <cell r="G1834" t="str">
            <v>TF90556</v>
          </cell>
          <cell r="H1834">
            <v>44918</v>
          </cell>
          <cell r="I1834" t="str">
            <v>ENTREGADO</v>
          </cell>
          <cell r="J1834">
            <v>44922</v>
          </cell>
          <cell r="K1834" t="str">
            <v>NELLY SERRANO</v>
          </cell>
          <cell r="L1834" t="str">
            <v>TULCAN Y VICENTE TRUJILLO 9 COOP UN TECHO PARA TODOS MZ E V 9 GYE // GYE GARCIA MORENO 090304 GUAYAS</v>
          </cell>
          <cell r="M1834" t="str">
            <v/>
          </cell>
          <cell r="N1834" t="str">
            <v>00991419272</v>
          </cell>
          <cell r="O1834" t="str">
            <v>00991419272</v>
          </cell>
          <cell r="P1834" t="str">
            <v>090304</v>
          </cell>
          <cell r="Q1834" t="str">
            <v>GUAYAQUIL</v>
          </cell>
          <cell r="R1834" t="str">
            <v>GUAYAS</v>
          </cell>
          <cell r="S1834" t="str">
            <v>GUAYAQUIL</v>
          </cell>
          <cell r="T1834" t="str">
            <v>FLEXTRANS GYE</v>
          </cell>
          <cell r="U1834" t="str">
            <v>FLEXNETUIO_GYE</v>
          </cell>
          <cell r="V1834">
            <v>1</v>
          </cell>
          <cell r="W1834">
            <v>0</v>
          </cell>
          <cell r="X1834" t="str">
            <v>HYCITE QUITO</v>
          </cell>
          <cell r="Y1834" t="str">
            <v>FLEX NET CALLE 28 DE JUNIO S/N Y GARCIA MORENO ENTRADA LLANO GRANDE</v>
          </cell>
        </row>
        <row r="1835">
          <cell r="A1835" t="str">
            <v>98753157</v>
          </cell>
          <cell r="B1835">
            <v>486062</v>
          </cell>
          <cell r="C1835" t="str">
            <v>98753157</v>
          </cell>
          <cell r="D1835" t="str">
            <v>HYCITE</v>
          </cell>
          <cell r="E1835" t="str">
            <v>DESPACHO</v>
          </cell>
          <cell r="F1835" t="str">
            <v>NORMAL</v>
          </cell>
          <cell r="G1835" t="str">
            <v>TFQ90557</v>
          </cell>
          <cell r="H1835">
            <v>44918</v>
          </cell>
          <cell r="I1835" t="str">
            <v>ENTREGADO</v>
          </cell>
          <cell r="J1835">
            <v>44922</v>
          </cell>
          <cell r="K1835" t="str">
            <v>WILSON FLORES</v>
          </cell>
          <cell r="L1835" t="str">
            <v>FERNANDO CORRAL N 52-150 Y FEDERICO PROANO FRENTE A CAPILLA QUITO//SAN VICENTE DE LA FLORIDA COCHAPAMABA 170528 PICHINCHA</v>
          </cell>
          <cell r="M1835" t="str">
            <v/>
          </cell>
          <cell r="N1835" t="str">
            <v>00961478207</v>
          </cell>
          <cell r="O1835" t="str">
            <v>00961478207</v>
          </cell>
          <cell r="P1835" t="str">
            <v>170528</v>
          </cell>
          <cell r="Q1835" t="str">
            <v>QUITO</v>
          </cell>
          <cell r="R1835" t="str">
            <v>PICHINCHA</v>
          </cell>
          <cell r="S1835" t="str">
            <v>QUITO</v>
          </cell>
          <cell r="T1835" t="str">
            <v>FLEXTRANS UIO</v>
          </cell>
          <cell r="U1835" t="str">
            <v>FLEXNETUIO_LOCAL</v>
          </cell>
          <cell r="V1835">
            <v>1</v>
          </cell>
          <cell r="W1835">
            <v>0</v>
          </cell>
          <cell r="X1835" t="str">
            <v>HYCITE QUITO</v>
          </cell>
          <cell r="Y1835" t="str">
            <v>FLEX NET CALLE 28 DE JUNIO S/N Y GARCIA MORENO ENTRADA LLANO GRANDE</v>
          </cell>
        </row>
        <row r="1836">
          <cell r="A1836" t="str">
            <v>98753675</v>
          </cell>
          <cell r="B1836">
            <v>486063</v>
          </cell>
          <cell r="C1836" t="str">
            <v>98753675</v>
          </cell>
          <cell r="D1836" t="str">
            <v>HYCITE</v>
          </cell>
          <cell r="E1836" t="str">
            <v>DESPACHO</v>
          </cell>
          <cell r="F1836" t="str">
            <v>NORMAL</v>
          </cell>
          <cell r="G1836" t="str">
            <v>TF90558</v>
          </cell>
          <cell r="H1836">
            <v>44918</v>
          </cell>
          <cell r="I1836" t="str">
            <v>ENTREGADO</v>
          </cell>
          <cell r="J1836">
            <v>44922</v>
          </cell>
          <cell r="K1836" t="str">
            <v>LUIS GARCIA</v>
          </cell>
          <cell r="L1836" t="str">
            <v>BOGOTA Y LA H/ URBB LA SAIBA MZNA F VILLA 2 CASA NARANJA GUAYAQUIL// GUAYAQUIL JIMENA 090202 GUAYAS</v>
          </cell>
          <cell r="M1836" t="str">
            <v/>
          </cell>
          <cell r="N1836" t="str">
            <v>00993681571</v>
          </cell>
          <cell r="O1836" t="str">
            <v>00993681571</v>
          </cell>
          <cell r="P1836" t="str">
            <v>090202</v>
          </cell>
          <cell r="Q1836" t="str">
            <v>GUAYAQUIL</v>
          </cell>
          <cell r="R1836" t="str">
            <v>GUAYAS</v>
          </cell>
          <cell r="S1836" t="str">
            <v>GUAYAQUIL</v>
          </cell>
          <cell r="T1836" t="str">
            <v>FLEXTRANS GYE</v>
          </cell>
          <cell r="U1836" t="str">
            <v>FLEXNETUIO_GYE</v>
          </cell>
          <cell r="V1836">
            <v>1</v>
          </cell>
          <cell r="W1836">
            <v>0</v>
          </cell>
          <cell r="X1836" t="str">
            <v>HYCITE QUITO</v>
          </cell>
          <cell r="Y1836" t="str">
            <v>FLEX NET CALLE 28 DE JUNIO S/N Y GARCIA MORENO ENTRADA LLANO GRANDE</v>
          </cell>
        </row>
        <row r="1837">
          <cell r="A1837" t="str">
            <v>98753835</v>
          </cell>
          <cell r="B1837">
            <v>486064</v>
          </cell>
          <cell r="C1837" t="str">
            <v>98753835</v>
          </cell>
          <cell r="D1837" t="str">
            <v>HYCITE</v>
          </cell>
          <cell r="E1837" t="str">
            <v>DESPACHO</v>
          </cell>
          <cell r="F1837" t="str">
            <v>NORMAL</v>
          </cell>
          <cell r="G1837" t="str">
            <v>TF90559</v>
          </cell>
          <cell r="H1837">
            <v>44918</v>
          </cell>
          <cell r="I1837" t="str">
            <v>ENTREGADO</v>
          </cell>
          <cell r="J1837">
            <v>44922</v>
          </cell>
          <cell r="K1837" t="str">
            <v>LUIS ROMO LEROUX</v>
          </cell>
          <cell r="L1837" t="str">
            <v>TUNGURAHUA N2408 Y FEO MARCOS ENTRE CALLES CALICUCHIMAS Y FRANCISCO GUAYAQUIL-CENTRO GUAYAQUIL GARCIA MORENO 090204 GUAYAS</v>
          </cell>
          <cell r="M1837" t="str">
            <v/>
          </cell>
          <cell r="N1837" t="str">
            <v>00963506481</v>
          </cell>
          <cell r="O1837" t="str">
            <v>00963506481</v>
          </cell>
          <cell r="P1837" t="str">
            <v>090204</v>
          </cell>
          <cell r="Q1837" t="str">
            <v>GUAYAQUIL</v>
          </cell>
          <cell r="R1837" t="str">
            <v>GUAYAS</v>
          </cell>
          <cell r="S1837" t="str">
            <v>GUAYAQUIL</v>
          </cell>
          <cell r="T1837" t="str">
            <v>FLEXTRANS GYE</v>
          </cell>
          <cell r="U1837" t="str">
            <v>FLEXNETUIO_GYE</v>
          </cell>
          <cell r="V1837">
            <v>1</v>
          </cell>
          <cell r="W1837">
            <v>0</v>
          </cell>
          <cell r="X1837" t="str">
            <v>HYCITE QUITO</v>
          </cell>
          <cell r="Y1837" t="str">
            <v>FLEX NET CALLE 28 DE JUNIO S/N Y GARCIA MORENO ENTRADA LLANO GRANDE</v>
          </cell>
        </row>
        <row r="1838">
          <cell r="A1838" t="str">
            <v>98753901</v>
          </cell>
          <cell r="B1838">
            <v>486065</v>
          </cell>
          <cell r="C1838" t="str">
            <v>98753901</v>
          </cell>
          <cell r="D1838" t="str">
            <v>HYCITE</v>
          </cell>
          <cell r="E1838" t="str">
            <v>DESPACHO</v>
          </cell>
          <cell r="F1838" t="str">
            <v>NORMAL</v>
          </cell>
          <cell r="G1838" t="str">
            <v>TFQ90560</v>
          </cell>
          <cell r="H1838">
            <v>44918</v>
          </cell>
          <cell r="I1838" t="str">
            <v>ENTREGADO</v>
          </cell>
          <cell r="J1838">
            <v>44922</v>
          </cell>
          <cell r="K1838" t="str">
            <v>OLGA FIGUEROA</v>
          </cell>
          <cell r="L1838" t="str">
            <v>CONJUNTO LIVORNA CASA 10 ALBATROS Y GORRIONES VALLE CHILLOS QUITO // VALLE DE LOS CHILLOS ALANGASI 170808 PICHINCHA</v>
          </cell>
          <cell r="N1838" t="str">
            <v>00987506177</v>
          </cell>
          <cell r="O1838" t="str">
            <v>00987506177</v>
          </cell>
          <cell r="P1838" t="str">
            <v>170808</v>
          </cell>
          <cell r="Q1838" t="str">
            <v>QUITO</v>
          </cell>
          <cell r="R1838" t="str">
            <v>PICHINCHA</v>
          </cell>
          <cell r="S1838" t="str">
            <v>ALANGASI</v>
          </cell>
          <cell r="T1838" t="str">
            <v>FLEXTRANS UIO</v>
          </cell>
          <cell r="U1838" t="str">
            <v>FLEXNETUIO_LOCAL</v>
          </cell>
          <cell r="V1838">
            <v>1</v>
          </cell>
          <cell r="W1838">
            <v>0</v>
          </cell>
          <cell r="X1838" t="str">
            <v>HYCITE QUITO</v>
          </cell>
          <cell r="Y1838" t="str">
            <v>FLEX NET CALLE 28 DE JUNIO S/N Y GARCIA MORENO ENTRADA LLANO GRANDE</v>
          </cell>
        </row>
        <row r="1839">
          <cell r="A1839" t="str">
            <v>98755605</v>
          </cell>
          <cell r="B1839">
            <v>486066</v>
          </cell>
          <cell r="C1839" t="str">
            <v>98755605</v>
          </cell>
          <cell r="D1839" t="str">
            <v>HYCITE</v>
          </cell>
          <cell r="E1839" t="str">
            <v>DESPACHO</v>
          </cell>
          <cell r="F1839" t="str">
            <v>NORMAL</v>
          </cell>
          <cell r="G1839" t="str">
            <v>TF90561</v>
          </cell>
          <cell r="H1839">
            <v>44918</v>
          </cell>
          <cell r="I1839" t="str">
            <v>ENTREGADO</v>
          </cell>
          <cell r="J1839">
            <v>44922</v>
          </cell>
          <cell r="K1839" t="str">
            <v>JUAN BUSTOS</v>
          </cell>
          <cell r="L1839" t="str">
            <v>LOS ROSALES 2 MZ 652 VILLA-11 DEL TIA A 1 CUADRA ADENTRO GUAYAQUIL // NORTE TARQUI 090607 GUAYAS</v>
          </cell>
          <cell r="M1839" t="str">
            <v/>
          </cell>
          <cell r="N1839" t="str">
            <v>00984925317</v>
          </cell>
          <cell r="O1839" t="str">
            <v>00984925317</v>
          </cell>
          <cell r="P1839" t="str">
            <v>090607</v>
          </cell>
          <cell r="Q1839" t="str">
            <v>GUAYAQUIL</v>
          </cell>
          <cell r="R1839" t="str">
            <v>GUAYAS</v>
          </cell>
          <cell r="S1839" t="str">
            <v>GUAYAQUIL</v>
          </cell>
          <cell r="T1839" t="str">
            <v>ITSACOURIER</v>
          </cell>
          <cell r="U1839" t="str">
            <v>FLEXNETUIO_GYE</v>
          </cell>
          <cell r="V1839">
            <v>1</v>
          </cell>
          <cell r="W1839">
            <v>0</v>
          </cell>
          <cell r="X1839" t="str">
            <v>HYCITE QUITO</v>
          </cell>
          <cell r="Y1839" t="str">
            <v>FLEX NET CALLE 28 DE JUNIO S/N Y GARCIA MORENO ENTRADA LLANO GRANDE</v>
          </cell>
        </row>
        <row r="1840">
          <cell r="A1840" t="str">
            <v>98757344</v>
          </cell>
          <cell r="B1840">
            <v>486067</v>
          </cell>
          <cell r="C1840" t="str">
            <v>98757344</v>
          </cell>
          <cell r="D1840" t="str">
            <v>HYCITE</v>
          </cell>
          <cell r="E1840" t="str">
            <v>DESPACHO</v>
          </cell>
          <cell r="F1840" t="str">
            <v>NORMAL</v>
          </cell>
          <cell r="G1840" t="str">
            <v>031002004133015</v>
          </cell>
          <cell r="H1840">
            <v>44918</v>
          </cell>
          <cell r="I1840" t="str">
            <v>ENTREGADO</v>
          </cell>
          <cell r="J1840">
            <v>44922</v>
          </cell>
          <cell r="K1840" t="str">
            <v>CARMEN ZAMORA</v>
          </cell>
          <cell r="L1840" t="str">
            <v>BOLIVAR EL QUITO SUR O Y SIN CALLE S LOCAL COMERCIAL CAFETERIA BOLON CAFE PASAJE / SEIS ESQUINAS OCHOA LEON MATRIZ 070104 EL ORO</v>
          </cell>
          <cell r="M1840" t="str">
            <v/>
          </cell>
          <cell r="N1840" t="str">
            <v>00981997520</v>
          </cell>
          <cell r="O1840" t="str">
            <v>00981997520</v>
          </cell>
          <cell r="P1840" t="str">
            <v>070104</v>
          </cell>
          <cell r="Q1840" t="str">
            <v>PASAJE</v>
          </cell>
          <cell r="R1840" t="str">
            <v>EL ORO</v>
          </cell>
          <cell r="S1840" t="str">
            <v>PASAJE</v>
          </cell>
          <cell r="T1840" t="str">
            <v>TRAMACO</v>
          </cell>
          <cell r="U1840" t="str">
            <v>FLEXNETUIO_PROVINCIA</v>
          </cell>
          <cell r="V1840">
            <v>1</v>
          </cell>
          <cell r="W1840">
            <v>0</v>
          </cell>
          <cell r="X1840" t="str">
            <v>HYCITE QUITO</v>
          </cell>
          <cell r="Y1840" t="str">
            <v>FLEX NET CALLE 28 DE JUNIO S/N Y GARCIA MORENO ENTRADA LLANO GRANDE</v>
          </cell>
        </row>
        <row r="1841">
          <cell r="A1841" t="str">
            <v>98757355</v>
          </cell>
          <cell r="B1841">
            <v>486068</v>
          </cell>
          <cell r="C1841" t="str">
            <v>98757355</v>
          </cell>
          <cell r="D1841" t="str">
            <v>HYCITE</v>
          </cell>
          <cell r="E1841" t="str">
            <v>DESPACHO</v>
          </cell>
          <cell r="F1841" t="str">
            <v>NORMAL</v>
          </cell>
          <cell r="G1841" t="str">
            <v>TFQ90562</v>
          </cell>
          <cell r="H1841">
            <v>44918</v>
          </cell>
          <cell r="I1841" t="str">
            <v>ENTREGADO</v>
          </cell>
          <cell r="J1841">
            <v>44922</v>
          </cell>
          <cell r="K1841" t="str">
            <v>MARTHA YANEZ</v>
          </cell>
          <cell r="L1841" t="str">
            <v>AV 6 DE DICIEMBRE Y LOUVRE MULTIFAMILIARES EL BATAN QUITO // JIPIJAPA JIPIJAPA 170137 PICHINCHA</v>
          </cell>
          <cell r="N1841" t="str">
            <v>00994923483</v>
          </cell>
          <cell r="O1841" t="str">
            <v>00994923483</v>
          </cell>
          <cell r="P1841" t="str">
            <v>000001</v>
          </cell>
          <cell r="Q1841" t="str">
            <v>QUITO</v>
          </cell>
          <cell r="R1841" t="str">
            <v>PICHINCHA</v>
          </cell>
          <cell r="S1841" t="str">
            <v>BODEGA FLEXNET UIO - RETIRA CLIENTE</v>
          </cell>
          <cell r="T1841" t="str">
            <v>FLEXTRANS UIO</v>
          </cell>
          <cell r="U1841" t="str">
            <v>FLEXNETUIO_LOCAL</v>
          </cell>
          <cell r="V1841">
            <v>1</v>
          </cell>
          <cell r="W1841">
            <v>0</v>
          </cell>
          <cell r="X1841" t="str">
            <v>HYCITE QUITO</v>
          </cell>
          <cell r="Y1841" t="str">
            <v>FLEX NET CALLE 28 DE JUNIO S/N Y GARCIA MORENO ENTRADA LLANO GRANDE</v>
          </cell>
        </row>
        <row r="1842">
          <cell r="A1842" t="str">
            <v>98758127</v>
          </cell>
          <cell r="B1842">
            <v>486069</v>
          </cell>
          <cell r="C1842" t="str">
            <v>98758127</v>
          </cell>
          <cell r="D1842" t="str">
            <v>HYCITE</v>
          </cell>
          <cell r="E1842" t="str">
            <v>DESPACHO</v>
          </cell>
          <cell r="F1842" t="str">
            <v>NORMAL</v>
          </cell>
          <cell r="G1842" t="str">
            <v>031002004133016</v>
          </cell>
          <cell r="H1842">
            <v>44918</v>
          </cell>
          <cell r="I1842" t="str">
            <v>ENTREGADO</v>
          </cell>
          <cell r="J1842">
            <v>44923</v>
          </cell>
          <cell r="K1842" t="str">
            <v>MARIA ZAMBRANO</v>
          </cell>
          <cell r="L1842" t="str">
            <v>OSWALDO GUAYASAMIN 1-82 1ER PORTON CAFE NELSON MADELA IBARRA // LA PRIMAVERA SAN FRANCISCO 100108 IMBABURA</v>
          </cell>
          <cell r="M1842" t="str">
            <v/>
          </cell>
          <cell r="N1842" t="str">
            <v>00994277087</v>
          </cell>
          <cell r="O1842" t="str">
            <v>00994277087</v>
          </cell>
          <cell r="P1842" t="str">
            <v>100108</v>
          </cell>
          <cell r="Q1842" t="str">
            <v>IBARRA</v>
          </cell>
          <cell r="R1842" t="str">
            <v>IMBABURA</v>
          </cell>
          <cell r="S1842" t="str">
            <v>SAN MIGUEL DE IBARRA</v>
          </cell>
          <cell r="T1842" t="str">
            <v>TRAMACO</v>
          </cell>
          <cell r="U1842" t="str">
            <v>FLEXNETUIO_PROVINCIA</v>
          </cell>
          <cell r="V1842">
            <v>1</v>
          </cell>
          <cell r="W1842">
            <v>0</v>
          </cell>
          <cell r="X1842" t="str">
            <v>HYCITE QUITO</v>
          </cell>
          <cell r="Y1842" t="str">
            <v>FLEX NET CALLE 28 DE JUNIO S/N Y GARCIA MORENO ENTRADA LLANO GRANDE</v>
          </cell>
        </row>
        <row r="1843">
          <cell r="A1843" t="str">
            <v>98759477</v>
          </cell>
          <cell r="B1843">
            <v>486070</v>
          </cell>
          <cell r="C1843" t="str">
            <v>98759477</v>
          </cell>
          <cell r="D1843" t="str">
            <v>HYCITE</v>
          </cell>
          <cell r="E1843" t="str">
            <v>DESPACHO</v>
          </cell>
          <cell r="F1843" t="str">
            <v>NORMAL</v>
          </cell>
          <cell r="G1843" t="str">
            <v>031002004133017</v>
          </cell>
          <cell r="H1843">
            <v>44918</v>
          </cell>
          <cell r="I1843" t="str">
            <v>ENTREGADO</v>
          </cell>
          <cell r="J1843">
            <v>44923</v>
          </cell>
          <cell r="K1843" t="str">
            <v>JORGE VASQUEZ</v>
          </cell>
          <cell r="L1843" t="str">
            <v>JUAN LEON MERA 3-38 RAFAEL TROYA DETRAS DE HOTEL TURISMO IBARRA // AJAVI(100104) AJAVI 100104 IMBABURA</v>
          </cell>
          <cell r="M1843" t="str">
            <v/>
          </cell>
          <cell r="N1843" t="str">
            <v>00997445438</v>
          </cell>
          <cell r="O1843" t="str">
            <v>00997445438</v>
          </cell>
          <cell r="P1843" t="str">
            <v>100104</v>
          </cell>
          <cell r="Q1843" t="str">
            <v>IBARRA</v>
          </cell>
          <cell r="R1843" t="str">
            <v>IMBABURA</v>
          </cell>
          <cell r="S1843" t="str">
            <v>SAN MIGUEL DE IBARRA</v>
          </cell>
          <cell r="T1843" t="str">
            <v>TRAMACO</v>
          </cell>
          <cell r="U1843" t="str">
            <v>FLEXNETUIO_PROVINCIA</v>
          </cell>
          <cell r="V1843">
            <v>1</v>
          </cell>
          <cell r="W1843">
            <v>0</v>
          </cell>
          <cell r="X1843" t="str">
            <v>HYCITE QUITO</v>
          </cell>
          <cell r="Y1843" t="str">
            <v>FLEX NET CALLE 28 DE JUNIO S/N Y GARCIA MORENO ENTRADA LLANO GRANDE</v>
          </cell>
        </row>
        <row r="1844">
          <cell r="A1844" t="str">
            <v>98760626</v>
          </cell>
          <cell r="B1844">
            <v>486071</v>
          </cell>
          <cell r="C1844" t="str">
            <v>98760626</v>
          </cell>
          <cell r="D1844" t="str">
            <v>HYCITE</v>
          </cell>
          <cell r="E1844" t="str">
            <v>DESPACHO</v>
          </cell>
          <cell r="F1844" t="str">
            <v>NORMAL</v>
          </cell>
          <cell r="G1844" t="str">
            <v>TFQ90563</v>
          </cell>
          <cell r="H1844">
            <v>44918</v>
          </cell>
          <cell r="I1844" t="str">
            <v>ENTREGADO</v>
          </cell>
          <cell r="J1844">
            <v>44922</v>
          </cell>
          <cell r="K1844" t="str">
            <v>FRANK DE JANON</v>
          </cell>
          <cell r="L1844" t="str">
            <v>CL P CASA 427 FTE CASA COMUNAL URB SAN FRANCISCO RUMINAHUI SANGOLQUI 171103 PICHINCHA</v>
          </cell>
          <cell r="N1844" t="str">
            <v>00987271486</v>
          </cell>
          <cell r="O1844" t="str">
            <v>00987271486</v>
          </cell>
          <cell r="P1844" t="str">
            <v>171103</v>
          </cell>
          <cell r="Q1844" t="str">
            <v>RUMIÑAHUI</v>
          </cell>
          <cell r="R1844" t="str">
            <v>PICHINCHA</v>
          </cell>
          <cell r="S1844" t="str">
            <v>SANGOLQUI</v>
          </cell>
          <cell r="T1844" t="str">
            <v>FLEXTRANS UIO</v>
          </cell>
          <cell r="U1844" t="str">
            <v>FLEXNETUIO_LOCAL</v>
          </cell>
          <cell r="V1844">
            <v>1</v>
          </cell>
          <cell r="W1844">
            <v>0</v>
          </cell>
          <cell r="X1844" t="str">
            <v>HYCITE QUITO</v>
          </cell>
          <cell r="Y1844" t="str">
            <v>FLEX NET CALLE 28 DE JUNIO S/N Y GARCIA MORENO ENTRADA LLANO GRANDE</v>
          </cell>
        </row>
        <row r="1845">
          <cell r="A1845" t="str">
            <v>98760638</v>
          </cell>
          <cell r="B1845">
            <v>486072</v>
          </cell>
          <cell r="C1845" t="str">
            <v>98760638</v>
          </cell>
          <cell r="D1845" t="str">
            <v>HYCITE</v>
          </cell>
          <cell r="E1845" t="str">
            <v>DESPACHO</v>
          </cell>
          <cell r="F1845" t="str">
            <v>NORMAL</v>
          </cell>
          <cell r="G1845" t="str">
            <v>TFQ90564</v>
          </cell>
          <cell r="H1845">
            <v>44918</v>
          </cell>
          <cell r="I1845" t="str">
            <v>ENTREGADO</v>
          </cell>
          <cell r="J1845">
            <v>44922</v>
          </cell>
          <cell r="K1845" t="str">
            <v>CRISTINA LASTRA</v>
          </cell>
          <cell r="L1845" t="str">
            <v>COLOBAMBA CASA-08 SAN ANTONIO  SAN ANTONIO 170311 PICHINCHA</v>
          </cell>
          <cell r="M1845" t="str">
            <v/>
          </cell>
          <cell r="N1845" t="str">
            <v>00990556058</v>
          </cell>
          <cell r="O1845" t="str">
            <v>00990556058</v>
          </cell>
          <cell r="P1845" t="str">
            <v>170311</v>
          </cell>
          <cell r="Q1845" t="str">
            <v>QUITO</v>
          </cell>
          <cell r="R1845" t="str">
            <v>PICHINCHA</v>
          </cell>
          <cell r="S1845" t="str">
            <v>QUITO - CIUDAD DEL SOL - CONDOMINIO SUPIROSA - LA ANTONIA</v>
          </cell>
          <cell r="T1845" t="str">
            <v>FLEXTRANS UIO</v>
          </cell>
          <cell r="U1845" t="str">
            <v>FLEXNETUIO_LOCAL</v>
          </cell>
          <cell r="V1845">
            <v>1</v>
          </cell>
          <cell r="W1845">
            <v>0</v>
          </cell>
          <cell r="X1845" t="str">
            <v>HYCITE QUITO</v>
          </cell>
          <cell r="Y1845" t="str">
            <v>FLEX NET CALLE 28 DE JUNIO S/N Y GARCIA MORENO ENTRADA LLANO GRANDE</v>
          </cell>
        </row>
        <row r="1846">
          <cell r="A1846" t="str">
            <v>98762202</v>
          </cell>
          <cell r="B1846">
            <v>486073</v>
          </cell>
          <cell r="C1846" t="str">
            <v>98762202</v>
          </cell>
          <cell r="D1846" t="str">
            <v>HYCITE</v>
          </cell>
          <cell r="E1846" t="str">
            <v>DESPACHO</v>
          </cell>
          <cell r="F1846" t="str">
            <v>NORMAL</v>
          </cell>
          <cell r="G1846" t="str">
            <v>TFQ90565</v>
          </cell>
          <cell r="H1846">
            <v>44918</v>
          </cell>
          <cell r="I1846" t="str">
            <v>ENTREGADO</v>
          </cell>
          <cell r="J1846">
            <v>44922</v>
          </cell>
          <cell r="K1846" t="str">
            <v>MARIA GALLARDO</v>
          </cell>
          <cell r="L1846" t="str">
            <v>PINAR ALTO FRENTE A SCOHOL CANADA CLL 3ERA 48 148 QUITO // PINAR ALTO COCHAPAMBA 170528 PICHINCHA</v>
          </cell>
          <cell r="M1846" t="str">
            <v/>
          </cell>
          <cell r="N1846" t="str">
            <v>00981358574</v>
          </cell>
          <cell r="O1846" t="str">
            <v>00981358574</v>
          </cell>
          <cell r="P1846" t="str">
            <v>170528</v>
          </cell>
          <cell r="Q1846" t="str">
            <v>QUITO</v>
          </cell>
          <cell r="R1846" t="str">
            <v>PICHINCHA</v>
          </cell>
          <cell r="S1846" t="str">
            <v>QUITO</v>
          </cell>
          <cell r="T1846" t="str">
            <v>FLEXTRANS UIO</v>
          </cell>
          <cell r="U1846" t="str">
            <v>FLEXNETUIO_LOCAL</v>
          </cell>
          <cell r="V1846">
            <v>1</v>
          </cell>
          <cell r="W1846">
            <v>0</v>
          </cell>
          <cell r="X1846" t="str">
            <v>HYCITE QUITO</v>
          </cell>
          <cell r="Y1846" t="str">
            <v>FLEX NET CALLE 28 DE JUNIO S/N Y GARCIA MORENO ENTRADA LLANO GRANDE</v>
          </cell>
        </row>
        <row r="1847">
          <cell r="A1847" t="str">
            <v>98762286</v>
          </cell>
          <cell r="B1847">
            <v>486074</v>
          </cell>
          <cell r="C1847" t="str">
            <v>98762286</v>
          </cell>
          <cell r="D1847" t="str">
            <v>HYCITE</v>
          </cell>
          <cell r="E1847" t="str">
            <v>DESPACHO</v>
          </cell>
          <cell r="F1847" t="str">
            <v>NORMAL</v>
          </cell>
          <cell r="G1847" t="str">
            <v>TFQ90566</v>
          </cell>
          <cell r="H1847">
            <v>44918</v>
          </cell>
          <cell r="I1847" t="str">
            <v>ENTREGADO</v>
          </cell>
          <cell r="J1847">
            <v>44922</v>
          </cell>
          <cell r="K1847" t="str">
            <v>JUAN PACHACAMA</v>
          </cell>
          <cell r="L1847" t="str">
            <v>SHUARAS OE6-08 AV MACHALA PANADERIA LA REINA QUITO // ANDALUCIA CHAUPICRUZ 170511 PICHINCHA</v>
          </cell>
          <cell r="M1847" t="str">
            <v/>
          </cell>
          <cell r="N1847" t="str">
            <v>00990858297</v>
          </cell>
          <cell r="O1847" t="str">
            <v>00990858297</v>
          </cell>
          <cell r="P1847" t="str">
            <v>170511</v>
          </cell>
          <cell r="Q1847" t="str">
            <v>QUITO</v>
          </cell>
          <cell r="R1847" t="str">
            <v>PICHINCHA</v>
          </cell>
          <cell r="S1847" t="str">
            <v>QUITO</v>
          </cell>
          <cell r="T1847" t="str">
            <v>FLEXTRANS UIO</v>
          </cell>
          <cell r="U1847" t="str">
            <v>FLEXNETUIO_LOCAL</v>
          </cell>
          <cell r="V1847">
            <v>1</v>
          </cell>
          <cell r="W1847">
            <v>0</v>
          </cell>
          <cell r="X1847" t="str">
            <v>HYCITE QUITO</v>
          </cell>
          <cell r="Y1847" t="str">
            <v>FLEX NET CALLE 28 DE JUNIO S/N Y GARCIA MORENO ENTRADA LLANO GRANDE</v>
          </cell>
        </row>
        <row r="1848">
          <cell r="A1848" t="str">
            <v>98762978</v>
          </cell>
          <cell r="B1848">
            <v>486075</v>
          </cell>
          <cell r="C1848" t="str">
            <v>98762978</v>
          </cell>
          <cell r="D1848" t="str">
            <v>HYCITE</v>
          </cell>
          <cell r="E1848" t="str">
            <v>DESPACHO</v>
          </cell>
          <cell r="F1848" t="str">
            <v>NORMAL</v>
          </cell>
          <cell r="G1848" t="str">
            <v>031002004133018</v>
          </cell>
          <cell r="H1848">
            <v>44918</v>
          </cell>
          <cell r="I1848" t="str">
            <v>ENTREGADO</v>
          </cell>
          <cell r="J1848">
            <v>44919</v>
          </cell>
          <cell r="K1848" t="str">
            <v>FERNANDA CEDENO</v>
          </cell>
          <cell r="L1848" t="str">
            <v>URB MOUTA BECH MZ D5 LT 22 CS 1 PLANTA COLOR BLANCA MANTA-URB MANTA BEACH MANTA 130221 MANABI</v>
          </cell>
          <cell r="M1848" t="str">
            <v/>
          </cell>
          <cell r="N1848" t="str">
            <v>00984660531</v>
          </cell>
          <cell r="O1848" t="str">
            <v>00984660531</v>
          </cell>
          <cell r="P1848" t="str">
            <v>130221</v>
          </cell>
          <cell r="Q1848" t="str">
            <v>MANTA</v>
          </cell>
          <cell r="R1848" t="str">
            <v>MANABI</v>
          </cell>
          <cell r="S1848" t="str">
            <v>MANTA</v>
          </cell>
          <cell r="T1848" t="str">
            <v>TRAMACO</v>
          </cell>
          <cell r="U1848" t="str">
            <v>FLEXNETUIO_PROVINCIA</v>
          </cell>
          <cell r="V1848">
            <v>1</v>
          </cell>
          <cell r="W1848">
            <v>0</v>
          </cell>
          <cell r="X1848" t="str">
            <v>HYCITE QUITO</v>
          </cell>
          <cell r="Y1848" t="str">
            <v>FLEX NET CALLE 28 DE JUNIO S/N Y GARCIA MORENO ENTRADA LLANO GRANDE</v>
          </cell>
        </row>
        <row r="1849">
          <cell r="A1849" t="str">
            <v>98763064</v>
          </cell>
          <cell r="B1849">
            <v>486076</v>
          </cell>
          <cell r="C1849" t="str">
            <v>98763064</v>
          </cell>
          <cell r="D1849" t="str">
            <v>HYCITE</v>
          </cell>
          <cell r="E1849" t="str">
            <v>DESPACHO</v>
          </cell>
          <cell r="F1849" t="str">
            <v>NORMAL</v>
          </cell>
          <cell r="G1849" t="str">
            <v>031002004133019</v>
          </cell>
          <cell r="H1849">
            <v>44918</v>
          </cell>
          <cell r="I1849" t="str">
            <v>ENTREGADO</v>
          </cell>
          <cell r="J1849">
            <v>44923</v>
          </cell>
          <cell r="K1849" t="str">
            <v>JEFFERSON MALDONADO</v>
          </cell>
          <cell r="L1849" t="str">
            <v>LATACUNGA E ISLA FERNANDINA CASA O APTO 853 IBARRA GUAYAQUIL DE ALPACHACA 000000 IMBABURA</v>
          </cell>
          <cell r="N1849" t="str">
            <v>00958890053</v>
          </cell>
          <cell r="O1849" t="str">
            <v>00958890053</v>
          </cell>
          <cell r="P1849" t="str">
            <v>100101</v>
          </cell>
          <cell r="Q1849" t="str">
            <v>IBARRA</v>
          </cell>
          <cell r="R1849" t="str">
            <v>IMBABURA</v>
          </cell>
          <cell r="S1849" t="str">
            <v>SAN MIGUEL DE IBARRA</v>
          </cell>
          <cell r="T1849" t="str">
            <v>TRAMACO</v>
          </cell>
          <cell r="U1849" t="str">
            <v>FLEXNETUIO_PROVINCIA</v>
          </cell>
          <cell r="V1849">
            <v>1</v>
          </cell>
          <cell r="W1849">
            <v>0</v>
          </cell>
          <cell r="X1849" t="str">
            <v>HYCITE QUITO</v>
          </cell>
          <cell r="Y1849" t="str">
            <v>FLEX NET CALLE 28 DE JUNIO S/N Y GARCIA MORENO ENTRADA LLANO GRANDE</v>
          </cell>
        </row>
        <row r="1850">
          <cell r="A1850" t="str">
            <v>98763118</v>
          </cell>
          <cell r="B1850">
            <v>486077</v>
          </cell>
          <cell r="C1850" t="str">
            <v>98763118</v>
          </cell>
          <cell r="D1850" t="str">
            <v>HYCITE</v>
          </cell>
          <cell r="E1850" t="str">
            <v>DESPACHO</v>
          </cell>
          <cell r="F1850" t="str">
            <v>NORMAL</v>
          </cell>
          <cell r="G1850" t="str">
            <v>031002004133020</v>
          </cell>
          <cell r="H1850">
            <v>44918</v>
          </cell>
          <cell r="I1850" t="str">
            <v>ENTREGADO</v>
          </cell>
          <cell r="J1850">
            <v>44922</v>
          </cell>
          <cell r="K1850" t="str">
            <v>HERNAN TAMAYO</v>
          </cell>
          <cell r="L1850" t="str">
            <v>QUITO 61 44 LEPOLDO PINO,1/2 CUADRA AL SUR DEL HOSPI LATACUNGA IGNACIO FLORES 050101 COTOPAXI</v>
          </cell>
          <cell r="M1850" t="str">
            <v/>
          </cell>
          <cell r="N1850" t="str">
            <v>00987522263</v>
          </cell>
          <cell r="O1850" t="str">
            <v>00987522263</v>
          </cell>
          <cell r="P1850" t="str">
            <v>050101</v>
          </cell>
          <cell r="Q1850" t="str">
            <v>LATACUNGA</v>
          </cell>
          <cell r="R1850" t="str">
            <v>COTOPAXI</v>
          </cell>
          <cell r="S1850" t="str">
            <v>LATACUNGA</v>
          </cell>
          <cell r="T1850" t="str">
            <v>TRAMACO</v>
          </cell>
          <cell r="U1850" t="str">
            <v>FLEXNETUIO_PROVINCIA</v>
          </cell>
          <cell r="V1850">
            <v>1</v>
          </cell>
          <cell r="W1850">
            <v>0</v>
          </cell>
          <cell r="X1850" t="str">
            <v>HYCITE QUITO</v>
          </cell>
          <cell r="Y1850" t="str">
            <v>FLEX NET CALLE 28 DE JUNIO S/N Y GARCIA MORENO ENTRADA LLANO GRANDE</v>
          </cell>
        </row>
        <row r="1851">
          <cell r="A1851" t="str">
            <v>98763421</v>
          </cell>
          <cell r="B1851">
            <v>486078</v>
          </cell>
          <cell r="C1851" t="str">
            <v>98763421</v>
          </cell>
          <cell r="D1851" t="str">
            <v>HYCITE</v>
          </cell>
          <cell r="E1851" t="str">
            <v>DESPACHO</v>
          </cell>
          <cell r="F1851" t="str">
            <v>NORMAL</v>
          </cell>
          <cell r="G1851" t="str">
            <v>TFQ90567</v>
          </cell>
          <cell r="H1851">
            <v>44918</v>
          </cell>
          <cell r="I1851" t="str">
            <v>ENTREGADO</v>
          </cell>
          <cell r="J1851">
            <v>44922</v>
          </cell>
          <cell r="K1851" t="str">
            <v>AMPARITO POZO</v>
          </cell>
          <cell r="L1851" t="str">
            <v>AV DE LA PRENSA N 58 229 Y VACA D CASTRO DIAGONAL AL NORTH HOSPITAL QUITO/SAN CARLOS COTOCALLAO 170301 PICHINCHA</v>
          </cell>
          <cell r="M1851" t="str">
            <v/>
          </cell>
          <cell r="N1851" t="str">
            <v>00999843587</v>
          </cell>
          <cell r="O1851" t="str">
            <v>00999843587</v>
          </cell>
          <cell r="P1851" t="str">
            <v>170301</v>
          </cell>
          <cell r="Q1851" t="str">
            <v>QUITO</v>
          </cell>
          <cell r="R1851" t="str">
            <v>PICHINCHA</v>
          </cell>
          <cell r="S1851" t="str">
            <v>QUITO</v>
          </cell>
          <cell r="T1851" t="str">
            <v>FLEXTRANS UIO</v>
          </cell>
          <cell r="U1851" t="str">
            <v>FLEXNETUIO_LOCAL</v>
          </cell>
          <cell r="V1851">
            <v>1</v>
          </cell>
          <cell r="W1851">
            <v>0</v>
          </cell>
          <cell r="X1851" t="str">
            <v>HYCITE QUITO</v>
          </cell>
          <cell r="Y1851" t="str">
            <v>FLEX NET CALLE 28 DE JUNIO S/N Y GARCIA MORENO ENTRADA LLANO GRANDE</v>
          </cell>
        </row>
        <row r="1852">
          <cell r="A1852" t="str">
            <v>98763716</v>
          </cell>
          <cell r="B1852">
            <v>486079</v>
          </cell>
          <cell r="C1852" t="str">
            <v>98763716</v>
          </cell>
          <cell r="D1852" t="str">
            <v>HYCITE</v>
          </cell>
          <cell r="E1852" t="str">
            <v>DESPACHO</v>
          </cell>
          <cell r="F1852" t="str">
            <v>NORMAL</v>
          </cell>
          <cell r="G1852" t="str">
            <v>TF90568</v>
          </cell>
          <cell r="H1852">
            <v>44918</v>
          </cell>
          <cell r="I1852" t="str">
            <v>INCIDENCIA</v>
          </cell>
          <cell r="J1852">
            <v>44922</v>
          </cell>
          <cell r="K1852" t="str">
            <v>MARLENE ZURITA</v>
          </cell>
          <cell r="L1852" t="str">
            <v>EDUARDO MONCAYO S 14 C Y PROF ELOY ORTEGA SOTO GUAYAQUIL TARQUI 090509 GUAYAS</v>
          </cell>
          <cell r="N1852" t="str">
            <v>00993114749</v>
          </cell>
          <cell r="O1852" t="str">
            <v>00993114749</v>
          </cell>
          <cell r="P1852" t="str">
            <v>090509</v>
          </cell>
          <cell r="Q1852" t="str">
            <v>GUAYAQUIL</v>
          </cell>
          <cell r="R1852" t="str">
            <v>GUAYAS</v>
          </cell>
          <cell r="S1852" t="str">
            <v>GUAYAQUIL</v>
          </cell>
          <cell r="T1852" t="str">
            <v>FLEXTRANS GYE</v>
          </cell>
          <cell r="U1852" t="str">
            <v>FLEXNETUIO_GYE</v>
          </cell>
          <cell r="V1852">
            <v>2</v>
          </cell>
          <cell r="W1852">
            <v>0</v>
          </cell>
          <cell r="X1852" t="str">
            <v>HYCITE QUITO</v>
          </cell>
          <cell r="Y1852" t="str">
            <v>FLEX NET CALLE 28 DE JUNIO S/N Y GARCIA MORENO ENTRADA LLANO GRANDE</v>
          </cell>
        </row>
        <row r="1853">
          <cell r="A1853" t="str">
            <v>98764040</v>
          </cell>
          <cell r="B1853">
            <v>486080</v>
          </cell>
          <cell r="C1853" t="str">
            <v>98764040</v>
          </cell>
          <cell r="D1853" t="str">
            <v>HYCITE</v>
          </cell>
          <cell r="E1853" t="str">
            <v>DESPACHO</v>
          </cell>
          <cell r="F1853" t="str">
            <v>NORMAL</v>
          </cell>
          <cell r="G1853" t="str">
            <v>TFQ90593</v>
          </cell>
          <cell r="H1853">
            <v>44918</v>
          </cell>
          <cell r="I1853" t="str">
            <v>ENTREGADO</v>
          </cell>
          <cell r="J1853">
            <v>44922</v>
          </cell>
          <cell r="K1853" t="str">
            <v>JUAN AZANA</v>
          </cell>
          <cell r="L1853" t="str">
            <v>LOS GUABOS E 10- 32 RUTA VIVA TALLER DEBORDALOS Y BICLETAS QUITA// TOLA GRANDE TUMBACO 170902 PICHINCHA</v>
          </cell>
          <cell r="N1853" t="str">
            <v>00980463003</v>
          </cell>
          <cell r="O1853" t="str">
            <v>00980463003</v>
          </cell>
          <cell r="P1853" t="str">
            <v>170902</v>
          </cell>
          <cell r="Q1853" t="str">
            <v>QUITO</v>
          </cell>
          <cell r="R1853" t="str">
            <v>PICHINCHA</v>
          </cell>
          <cell r="S1853" t="str">
            <v>TUMBACO</v>
          </cell>
          <cell r="T1853" t="str">
            <v>FLEXTRANS UIO</v>
          </cell>
          <cell r="U1853" t="str">
            <v>FLEXNETUIO_LOCAL</v>
          </cell>
          <cell r="V1853">
            <v>2</v>
          </cell>
          <cell r="W1853">
            <v>0</v>
          </cell>
          <cell r="X1853" t="str">
            <v>HYCITE QUITO</v>
          </cell>
          <cell r="Y1853" t="str">
            <v>FLEX NET CALLE 28 DE JUNIO S/N Y GARCIA MORENO ENTRADA LLANO GRANDE</v>
          </cell>
        </row>
        <row r="1854">
          <cell r="A1854" t="str">
            <v>98764127</v>
          </cell>
          <cell r="B1854">
            <v>486081</v>
          </cell>
          <cell r="C1854" t="str">
            <v>98764127</v>
          </cell>
          <cell r="D1854" t="str">
            <v>HYCITE</v>
          </cell>
          <cell r="E1854" t="str">
            <v>DESPACHO</v>
          </cell>
          <cell r="F1854" t="str">
            <v>NORMAL</v>
          </cell>
          <cell r="G1854" t="str">
            <v>TF90570</v>
          </cell>
          <cell r="H1854">
            <v>44918</v>
          </cell>
          <cell r="I1854" t="str">
            <v>ENTREGADO</v>
          </cell>
          <cell r="J1854">
            <v>44922</v>
          </cell>
          <cell r="K1854" t="str">
            <v>GINA GOMEZ</v>
          </cell>
          <cell r="L1854" t="str">
            <v>HABANA 900 Y FRANCISCO SEGURA A MEDIA CUADRA DE CLINICA HEMOSIALISIS P GUAYAQUIL// SUR XIMENA 090101 GUAYAS</v>
          </cell>
          <cell r="M1854" t="str">
            <v/>
          </cell>
          <cell r="N1854" t="str">
            <v>00997210732</v>
          </cell>
          <cell r="O1854" t="str">
            <v>00997210732</v>
          </cell>
          <cell r="P1854" t="str">
            <v>090101</v>
          </cell>
          <cell r="Q1854" t="str">
            <v>GUAYAQUIL</v>
          </cell>
          <cell r="R1854" t="str">
            <v>GUAYAS</v>
          </cell>
          <cell r="S1854" t="str">
            <v>GUAYAQUIL</v>
          </cell>
          <cell r="T1854" t="str">
            <v>FLEXTRANS GYE</v>
          </cell>
          <cell r="U1854" t="str">
            <v>FLEXNETUIO_GYE</v>
          </cell>
          <cell r="V1854">
            <v>1</v>
          </cell>
          <cell r="W1854">
            <v>0</v>
          </cell>
          <cell r="X1854" t="str">
            <v>HYCITE QUITO</v>
          </cell>
          <cell r="Y1854" t="str">
            <v>FLEX NET CALLE 28 DE JUNIO S/N Y GARCIA MORENO ENTRADA LLANO GRANDE</v>
          </cell>
        </row>
        <row r="1855">
          <cell r="A1855" t="str">
            <v>98764614</v>
          </cell>
          <cell r="B1855">
            <v>486082</v>
          </cell>
          <cell r="C1855" t="str">
            <v>98764614</v>
          </cell>
          <cell r="D1855" t="str">
            <v>HYCITE</v>
          </cell>
          <cell r="E1855" t="str">
            <v>DESPACHO</v>
          </cell>
          <cell r="F1855" t="str">
            <v>NORMAL</v>
          </cell>
          <cell r="G1855" t="str">
            <v>031002004133021</v>
          </cell>
          <cell r="H1855">
            <v>44918</v>
          </cell>
          <cell r="I1855" t="str">
            <v>ENTREGADO</v>
          </cell>
          <cell r="J1855">
            <v>44922</v>
          </cell>
          <cell r="K1855" t="str">
            <v>CARMITA PINEDA</v>
          </cell>
          <cell r="L1855" t="str">
            <v>BOLIVAR Y CUENCA BAHIA 24 DE MAYO LOCAL 10-11 NARANJAL ** NARANJAL NARANJAL 091201 GUAYAS</v>
          </cell>
          <cell r="M1855" t="str">
            <v/>
          </cell>
          <cell r="N1855" t="str">
            <v>00968906326</v>
          </cell>
          <cell r="O1855" t="str">
            <v>00968906326</v>
          </cell>
          <cell r="P1855" t="str">
            <v>091201</v>
          </cell>
          <cell r="Q1855" t="str">
            <v>NARANJAL</v>
          </cell>
          <cell r="R1855" t="str">
            <v>GUAYAS</v>
          </cell>
          <cell r="S1855" t="str">
            <v>NARANJAL</v>
          </cell>
          <cell r="T1855" t="str">
            <v>TRAMACO</v>
          </cell>
          <cell r="U1855" t="str">
            <v>FLEXNETUIO_PROVINCIA</v>
          </cell>
          <cell r="V1855">
            <v>1</v>
          </cell>
          <cell r="W1855">
            <v>0</v>
          </cell>
          <cell r="X1855" t="str">
            <v>HYCITE QUITO</v>
          </cell>
          <cell r="Y1855" t="str">
            <v>FLEX NET CALLE 28 DE JUNIO S/N Y GARCIA MORENO ENTRADA LLANO GRANDE</v>
          </cell>
        </row>
        <row r="1856">
          <cell r="A1856" t="str">
            <v>98764720</v>
          </cell>
          <cell r="B1856">
            <v>486083</v>
          </cell>
          <cell r="C1856" t="str">
            <v>98764720</v>
          </cell>
          <cell r="D1856" t="str">
            <v>HYCITE</v>
          </cell>
          <cell r="E1856" t="str">
            <v>DESPACHO</v>
          </cell>
          <cell r="F1856" t="str">
            <v>NORMAL</v>
          </cell>
          <cell r="G1856" t="str">
            <v>TF90571</v>
          </cell>
          <cell r="H1856">
            <v>44918</v>
          </cell>
          <cell r="I1856" t="str">
            <v>ENTREGADO</v>
          </cell>
          <cell r="J1856">
            <v>44923</v>
          </cell>
          <cell r="K1856" t="str">
            <v>MARIBEL BARZOLA</v>
          </cell>
          <cell r="L1856" t="str">
            <v>CALLE P ENTRE LA 41 Y 42AVA ESCUELA SAI ANNA GUAYAQUIL//SUR OESTE FEBRES CORDERO 090808 GUAYAS</v>
          </cell>
          <cell r="M1856" t="str">
            <v/>
          </cell>
          <cell r="N1856" t="str">
            <v>00999752104</v>
          </cell>
          <cell r="O1856" t="str">
            <v>00999752104</v>
          </cell>
          <cell r="P1856" t="str">
            <v>090808</v>
          </cell>
          <cell r="Q1856" t="str">
            <v>GUAYAQUIL</v>
          </cell>
          <cell r="R1856" t="str">
            <v>GUAYAS</v>
          </cell>
          <cell r="S1856" t="str">
            <v>GUAYAQUIL</v>
          </cell>
          <cell r="T1856" t="str">
            <v>FLEXTRANS GYE</v>
          </cell>
          <cell r="U1856" t="str">
            <v>FLEXNETUIO_GYE</v>
          </cell>
          <cell r="V1856">
            <v>1</v>
          </cell>
          <cell r="W1856">
            <v>0</v>
          </cell>
          <cell r="X1856" t="str">
            <v>HYCITE QUITO</v>
          </cell>
          <cell r="Y1856" t="str">
            <v>FLEX NET CALLE 28 DE JUNIO S/N Y GARCIA MORENO ENTRADA LLANO GRANDE</v>
          </cell>
        </row>
        <row r="1857">
          <cell r="A1857" t="str">
            <v>98765042</v>
          </cell>
          <cell r="B1857">
            <v>486084</v>
          </cell>
          <cell r="C1857" t="str">
            <v>98765042</v>
          </cell>
          <cell r="D1857" t="str">
            <v>HYCITE</v>
          </cell>
          <cell r="E1857" t="str">
            <v>DESPACHO</v>
          </cell>
          <cell r="F1857" t="str">
            <v>NORMAL</v>
          </cell>
          <cell r="G1857" t="str">
            <v>TF90572</v>
          </cell>
          <cell r="H1857">
            <v>44918</v>
          </cell>
          <cell r="I1857" t="str">
            <v>ENTREGADO</v>
          </cell>
          <cell r="J1857">
            <v>44922</v>
          </cell>
          <cell r="K1857" t="str">
            <v>FERNANDO LASCANO</v>
          </cell>
          <cell r="L1857" t="str">
            <v>SAVAS 8 MZ 505 VILLA 22 DERAS DEL POLLO EL ENCANTO GUAYAQUIL TARQUI 090502 GUAYAS</v>
          </cell>
          <cell r="N1857" t="str">
            <v>00986432497</v>
          </cell>
          <cell r="O1857" t="str">
            <v>00986432497</v>
          </cell>
          <cell r="P1857" t="str">
            <v>090502</v>
          </cell>
          <cell r="Q1857" t="str">
            <v>GUAYAQUIL</v>
          </cell>
          <cell r="R1857" t="str">
            <v>GUAYAS</v>
          </cell>
          <cell r="S1857" t="str">
            <v>GUAYAQUIL</v>
          </cell>
          <cell r="T1857" t="str">
            <v>ITSACOURIER</v>
          </cell>
          <cell r="U1857" t="str">
            <v>FLEXNETUIO_GYE</v>
          </cell>
          <cell r="V1857">
            <v>2</v>
          </cell>
          <cell r="W1857">
            <v>0</v>
          </cell>
          <cell r="X1857" t="str">
            <v>HYCITE QUITO</v>
          </cell>
          <cell r="Y1857" t="str">
            <v>FLEX NET CALLE 28 DE JUNIO S/N Y GARCIA MORENO ENTRADA LLANO GRANDE</v>
          </cell>
        </row>
        <row r="1858">
          <cell r="A1858" t="str">
            <v>98767109</v>
          </cell>
          <cell r="B1858">
            <v>486085</v>
          </cell>
          <cell r="C1858" t="str">
            <v>98767109</v>
          </cell>
          <cell r="D1858" t="str">
            <v>HYCITE</v>
          </cell>
          <cell r="E1858" t="str">
            <v>DESPACHO</v>
          </cell>
          <cell r="F1858" t="str">
            <v>NORMAL</v>
          </cell>
          <cell r="G1858" t="str">
            <v>031002004133022</v>
          </cell>
          <cell r="H1858">
            <v>44918</v>
          </cell>
          <cell r="I1858" t="str">
            <v>ENTREGADO</v>
          </cell>
          <cell r="J1858">
            <v>44919</v>
          </cell>
          <cell r="K1858" t="str">
            <v>DIEGO HERRERA</v>
          </cell>
          <cell r="L1858" t="str">
            <v>ROCAFUERTE Y ESPEJO ESQUINA CERCA PARQUE YAZNAN CAYAMBE / CAYAMBE CAYAMBE 171002 PICHINCHA</v>
          </cell>
          <cell r="N1858" t="str">
            <v>00995404227</v>
          </cell>
          <cell r="O1858" t="str">
            <v>00995404227</v>
          </cell>
          <cell r="P1858" t="str">
            <v>171002</v>
          </cell>
          <cell r="Q1858" t="str">
            <v>CAYAMBE</v>
          </cell>
          <cell r="R1858" t="str">
            <v>PICHINCHA</v>
          </cell>
          <cell r="S1858" t="str">
            <v>CAYAMBE - PRIMERO DE MAYO</v>
          </cell>
          <cell r="T1858" t="str">
            <v>TRAMACO</v>
          </cell>
          <cell r="U1858" t="str">
            <v>FLEXNETUIO_PROVINCIA</v>
          </cell>
          <cell r="V1858">
            <v>1</v>
          </cell>
          <cell r="W1858">
            <v>0</v>
          </cell>
          <cell r="X1858" t="str">
            <v>HYCITE QUITO</v>
          </cell>
          <cell r="Y1858" t="str">
            <v>FLEX NET CALLE 28 DE JUNIO S/N Y GARCIA MORENO ENTRADA LLANO GRANDE</v>
          </cell>
        </row>
        <row r="1859">
          <cell r="A1859" t="str">
            <v>98767454</v>
          </cell>
          <cell r="B1859">
            <v>486086</v>
          </cell>
          <cell r="C1859" t="str">
            <v>98767454</v>
          </cell>
          <cell r="D1859" t="str">
            <v>HYCITE</v>
          </cell>
          <cell r="E1859" t="str">
            <v>DESPACHO</v>
          </cell>
          <cell r="F1859" t="str">
            <v>NORMAL</v>
          </cell>
          <cell r="G1859" t="str">
            <v>031002004133023</v>
          </cell>
          <cell r="H1859">
            <v>44918</v>
          </cell>
          <cell r="I1859" t="str">
            <v>ENTREGADO</v>
          </cell>
          <cell r="J1859">
            <v>44919</v>
          </cell>
          <cell r="K1859" t="str">
            <v>DAICY CORNEJO</v>
          </cell>
          <cell r="L1859" t="str">
            <v>CALLE ORELLANA Y JUAN MONTALVO BARRIO ELOY ALFARO MUNDIHOGAR SHUSHUFINDI//SHUSHUFINDI SHUSHUFINDI 210401 SUCUMBIOS</v>
          </cell>
          <cell r="M1859" t="str">
            <v/>
          </cell>
          <cell r="N1859" t="str">
            <v>00990062288</v>
          </cell>
          <cell r="O1859" t="str">
            <v>00990062288</v>
          </cell>
          <cell r="P1859" t="str">
            <v>210401</v>
          </cell>
          <cell r="Q1859" t="str">
            <v>SHUSHUFINDI</v>
          </cell>
          <cell r="R1859" t="str">
            <v>SUCUMBIOS</v>
          </cell>
          <cell r="S1859" t="str">
            <v>SHUSHUFINDI - LA VICTORIA</v>
          </cell>
          <cell r="T1859" t="str">
            <v>TRAMACO</v>
          </cell>
          <cell r="U1859" t="str">
            <v>FLEXNETUIO_PROVINCIA</v>
          </cell>
          <cell r="V1859">
            <v>1</v>
          </cell>
          <cell r="W1859">
            <v>0</v>
          </cell>
          <cell r="X1859" t="str">
            <v>HYCITE QUITO</v>
          </cell>
          <cell r="Y1859" t="str">
            <v>FLEX NET CALLE 28 DE JUNIO S/N Y GARCIA MORENO ENTRADA LLANO GRANDE</v>
          </cell>
        </row>
        <row r="1860">
          <cell r="A1860" t="str">
            <v>98767981</v>
          </cell>
          <cell r="B1860">
            <v>486087</v>
          </cell>
          <cell r="C1860" t="str">
            <v>98767981</v>
          </cell>
          <cell r="D1860" t="str">
            <v>HYCITE</v>
          </cell>
          <cell r="E1860" t="str">
            <v>DESPACHO</v>
          </cell>
          <cell r="F1860" t="str">
            <v>NORMAL</v>
          </cell>
          <cell r="G1860" t="str">
            <v>031002004133024</v>
          </cell>
          <cell r="H1860">
            <v>44918</v>
          </cell>
          <cell r="I1860" t="str">
            <v>ENTREGADO</v>
          </cell>
          <cell r="J1860">
            <v>44922</v>
          </cell>
          <cell r="K1860" t="str">
            <v>JOSE ALVAREZ</v>
          </cell>
          <cell r="L1860" t="str">
            <v>CALLE MOSCU 14-40 POR LADO DE BUS SAN CAYETANO LOJA ** SAN CAYETANO VALLE (PARQUE INDUSTRIAL) 110107 LOJA</v>
          </cell>
          <cell r="N1860" t="str">
            <v>00980296329</v>
          </cell>
          <cell r="O1860" t="str">
            <v>00980296329</v>
          </cell>
          <cell r="P1860" t="str">
            <v>110107</v>
          </cell>
          <cell r="Q1860" t="str">
            <v>LOJA</v>
          </cell>
          <cell r="R1860" t="str">
            <v>LOJA</v>
          </cell>
          <cell r="S1860" t="str">
            <v>LOJA</v>
          </cell>
          <cell r="T1860" t="str">
            <v>TRAMACO</v>
          </cell>
          <cell r="U1860" t="str">
            <v>FLEXNETUIO_PROVINCIA</v>
          </cell>
          <cell r="V1860">
            <v>2</v>
          </cell>
          <cell r="W1860">
            <v>0</v>
          </cell>
          <cell r="X1860" t="str">
            <v>HYCITE QUITO</v>
          </cell>
          <cell r="Y1860" t="str">
            <v>FLEX NET CALLE 28 DE JUNIO S/N Y GARCIA MORENO ENTRADA LLANO GRANDE</v>
          </cell>
        </row>
        <row r="1861">
          <cell r="A1861" t="str">
            <v>98768317</v>
          </cell>
          <cell r="B1861">
            <v>486088</v>
          </cell>
          <cell r="C1861" t="str">
            <v>98768317</v>
          </cell>
          <cell r="D1861" t="str">
            <v>HYCITE</v>
          </cell>
          <cell r="E1861" t="str">
            <v>DESPACHO</v>
          </cell>
          <cell r="F1861" t="str">
            <v>NORMAL</v>
          </cell>
          <cell r="G1861" t="str">
            <v>031002004133025</v>
          </cell>
          <cell r="H1861">
            <v>44918</v>
          </cell>
          <cell r="I1861" t="str">
            <v>EN_TRANSITO</v>
          </cell>
          <cell r="J1861">
            <v>44918</v>
          </cell>
          <cell r="K1861" t="str">
            <v>EULALIA ALBAN</v>
          </cell>
          <cell r="L1861" t="str">
            <v>FRANCISCO DE PAULA SANTANDER JOSE FIGUERES (CASA ESQUINERA) STO DGO COLORADO//COOPERATIVA AQUEPI RIO VERDE 230104 SANTO DOMINGO</v>
          </cell>
          <cell r="M1861" t="str">
            <v/>
          </cell>
          <cell r="N1861" t="str">
            <v>00982524222</v>
          </cell>
          <cell r="O1861" t="str">
            <v>00982524222</v>
          </cell>
          <cell r="P1861" t="str">
            <v>230104</v>
          </cell>
          <cell r="Q1861" t="str">
            <v>SANTO DOMINGO</v>
          </cell>
          <cell r="R1861" t="str">
            <v>SANTO DOMINGO DE LOS TSACHILAS</v>
          </cell>
          <cell r="S1861" t="str">
            <v>SANTO DOMINGO DE LOS COLORADOS</v>
          </cell>
          <cell r="T1861" t="str">
            <v>TRAMACO</v>
          </cell>
          <cell r="U1861" t="str">
            <v>FLEXNETUIO_PROVINCIA</v>
          </cell>
          <cell r="V1861">
            <v>1</v>
          </cell>
          <cell r="W1861">
            <v>0</v>
          </cell>
          <cell r="X1861" t="str">
            <v>HYCITE QUITO</v>
          </cell>
          <cell r="Y1861" t="str">
            <v>FLEX NET CALLE 28 DE JUNIO S/N Y GARCIA MORENO ENTRADA LLANO GRANDE</v>
          </cell>
        </row>
        <row r="1862">
          <cell r="A1862" t="str">
            <v>98768401</v>
          </cell>
          <cell r="B1862">
            <v>486089</v>
          </cell>
          <cell r="C1862" t="str">
            <v>98768401</v>
          </cell>
          <cell r="D1862" t="str">
            <v>HYCITE</v>
          </cell>
          <cell r="E1862" t="str">
            <v>DESPACHO</v>
          </cell>
          <cell r="F1862" t="str">
            <v>NORMAL</v>
          </cell>
          <cell r="G1862" t="str">
            <v>031002004133007</v>
          </cell>
          <cell r="H1862">
            <v>44918</v>
          </cell>
          <cell r="I1862" t="str">
            <v>ENTREGADO</v>
          </cell>
          <cell r="J1862">
            <v>44922</v>
          </cell>
          <cell r="K1862" t="str">
            <v>ANGEL MENA</v>
          </cell>
          <cell r="L1862" t="str">
            <v>AV 9 DE OCTUBRE S/N IMPORTADORA HERRERA - LAS AMERICAS ORELLANA // LAS AMERICAS PTO FRANCISCO DE ORELLANA 220202 ORELLANA</v>
          </cell>
          <cell r="M1862" t="str">
            <v/>
          </cell>
          <cell r="N1862" t="str">
            <v>00991723563</v>
          </cell>
          <cell r="O1862" t="str">
            <v>00991723563</v>
          </cell>
          <cell r="P1862" t="str">
            <v>220202</v>
          </cell>
          <cell r="Q1862" t="str">
            <v>EL COCA</v>
          </cell>
          <cell r="R1862" t="str">
            <v>ORELLANA</v>
          </cell>
          <cell r="S1862" t="str">
            <v>PUERTO FRANCISCO DE ORELLANA (EL COCA) - FLOR DE ORIENTE</v>
          </cell>
          <cell r="T1862" t="str">
            <v>TRAMACO</v>
          </cell>
          <cell r="U1862" t="str">
            <v>FLEXNETUIO_PROVINCIA</v>
          </cell>
          <cell r="V1862">
            <v>1</v>
          </cell>
          <cell r="W1862">
            <v>0</v>
          </cell>
          <cell r="X1862" t="str">
            <v>HYCITE QUITO</v>
          </cell>
          <cell r="Y1862" t="str">
            <v>FLEX NET CALLE 28 DE JUNIO S/N Y GARCIA MORENO ENTRADA LLANO GRANDE</v>
          </cell>
        </row>
        <row r="1863">
          <cell r="A1863" t="str">
            <v>98769222</v>
          </cell>
          <cell r="B1863">
            <v>486090</v>
          </cell>
          <cell r="C1863" t="str">
            <v>98769222</v>
          </cell>
          <cell r="D1863" t="str">
            <v>HYCITE</v>
          </cell>
          <cell r="E1863" t="str">
            <v>DESPACHO</v>
          </cell>
          <cell r="F1863" t="str">
            <v>NORMAL</v>
          </cell>
          <cell r="G1863" t="str">
            <v>031002004133026</v>
          </cell>
          <cell r="H1863">
            <v>44918</v>
          </cell>
          <cell r="I1863" t="str">
            <v>ENTREGADO</v>
          </cell>
          <cell r="J1863">
            <v>44923</v>
          </cell>
          <cell r="K1863" t="str">
            <v>EBIRINZON VASQUEZ</v>
          </cell>
          <cell r="L1863" t="str">
            <v>ROBERTO MACIAS Y CALLEJON AYACUCHO DG A LA IGLESIA JESUS DEL GRAN PODER BALZAR // ESTE BALZAR 091302 GUAYAS</v>
          </cell>
          <cell r="M1863" t="str">
            <v/>
          </cell>
          <cell r="N1863" t="str">
            <v>00997540075</v>
          </cell>
          <cell r="O1863" t="str">
            <v>00997540075</v>
          </cell>
          <cell r="P1863" t="str">
            <v>091302</v>
          </cell>
          <cell r="Q1863" t="str">
            <v>BALZAR</v>
          </cell>
          <cell r="R1863" t="str">
            <v>GUAYAS</v>
          </cell>
          <cell r="S1863" t="str">
            <v>BALZAR - EL CERRITO</v>
          </cell>
          <cell r="T1863" t="str">
            <v>TRAMACO</v>
          </cell>
          <cell r="U1863" t="str">
            <v>FLEXNETUIO_PROVINCIA</v>
          </cell>
          <cell r="V1863">
            <v>1</v>
          </cell>
          <cell r="W1863">
            <v>0</v>
          </cell>
          <cell r="X1863" t="str">
            <v>HYCITE QUITO</v>
          </cell>
          <cell r="Y1863" t="str">
            <v>FLEX NET CALLE 28 DE JUNIO S/N Y GARCIA MORENO ENTRADA LLANO GRANDE</v>
          </cell>
        </row>
        <row r="1864">
          <cell r="A1864" t="str">
            <v>98769550</v>
          </cell>
          <cell r="B1864">
            <v>486091</v>
          </cell>
          <cell r="C1864" t="str">
            <v>98769550</v>
          </cell>
          <cell r="D1864" t="str">
            <v>HYCITE</v>
          </cell>
          <cell r="E1864" t="str">
            <v>DESPACHO</v>
          </cell>
          <cell r="F1864" t="str">
            <v>NORMAL</v>
          </cell>
          <cell r="G1864" t="str">
            <v>031002004133027</v>
          </cell>
          <cell r="H1864">
            <v>44918</v>
          </cell>
          <cell r="I1864" t="str">
            <v>ENTREGADO</v>
          </cell>
          <cell r="J1864">
            <v>44923</v>
          </cell>
          <cell r="K1864" t="str">
            <v>LUZ CADENA</v>
          </cell>
          <cell r="L1864" t="str">
            <v>CALLE LATACUNGA 5-65 FRENTE CL PROGRAMA DE FORMACION IBARRA//AZAYA GUAYAQUIL 100104 IMBABURA</v>
          </cell>
          <cell r="M1864" t="str">
            <v/>
          </cell>
          <cell r="N1864" t="str">
            <v>00991755097</v>
          </cell>
          <cell r="O1864" t="str">
            <v>00991755097</v>
          </cell>
          <cell r="P1864" t="str">
            <v>100104</v>
          </cell>
          <cell r="Q1864" t="str">
            <v>IBARRA</v>
          </cell>
          <cell r="R1864" t="str">
            <v>IMBABURA</v>
          </cell>
          <cell r="S1864" t="str">
            <v>SAN MIGUEL DE IBARRA</v>
          </cell>
          <cell r="T1864" t="str">
            <v>TRAMACO</v>
          </cell>
          <cell r="U1864" t="str">
            <v>FLEXNETUIO_PROVINCIA</v>
          </cell>
          <cell r="V1864">
            <v>1</v>
          </cell>
          <cell r="W1864">
            <v>0</v>
          </cell>
          <cell r="X1864" t="str">
            <v>HYCITE QUITO</v>
          </cell>
          <cell r="Y1864" t="str">
            <v>FLEX NET CALLE 28 DE JUNIO S/N Y GARCIA MORENO ENTRADA LLANO GRANDE</v>
          </cell>
        </row>
        <row r="1865">
          <cell r="A1865" t="str">
            <v>98770636</v>
          </cell>
          <cell r="B1865">
            <v>486092</v>
          </cell>
          <cell r="C1865" t="str">
            <v>98770636</v>
          </cell>
          <cell r="D1865" t="str">
            <v>HYCITE</v>
          </cell>
          <cell r="E1865" t="str">
            <v>DESPACHO</v>
          </cell>
          <cell r="F1865" t="str">
            <v>NORMAL</v>
          </cell>
          <cell r="G1865" t="str">
            <v>TFQ90573</v>
          </cell>
          <cell r="H1865">
            <v>44918</v>
          </cell>
          <cell r="I1865" t="str">
            <v>ENTREGADO</v>
          </cell>
          <cell r="J1865">
            <v>44922</v>
          </cell>
          <cell r="K1865" t="str">
            <v>SONIA QUEVEDO</v>
          </cell>
          <cell r="L1865" t="str">
            <v>AV EL INCA E 7-131 Y MORLAR SOLARES EL INCA CASA 48 QUITO // QUITO NORTE JIPIJAPA 170502 PICHINCHA</v>
          </cell>
          <cell r="M1865" t="str">
            <v/>
          </cell>
          <cell r="N1865" t="str">
            <v>00986194378</v>
          </cell>
          <cell r="O1865" t="str">
            <v>00986194378</v>
          </cell>
          <cell r="P1865" t="str">
            <v>170502</v>
          </cell>
          <cell r="Q1865" t="str">
            <v>QUITO</v>
          </cell>
          <cell r="R1865" t="str">
            <v>PICHINCHA</v>
          </cell>
          <cell r="S1865" t="str">
            <v>QUITO</v>
          </cell>
          <cell r="T1865" t="str">
            <v>FLEXTRANS UIO</v>
          </cell>
          <cell r="U1865" t="str">
            <v>FLEXNETUIO_LOCAL</v>
          </cell>
          <cell r="V1865">
            <v>1</v>
          </cell>
          <cell r="W1865">
            <v>0</v>
          </cell>
          <cell r="X1865" t="str">
            <v>HYCITE QUITO</v>
          </cell>
          <cell r="Y1865" t="str">
            <v>FLEX NET CALLE 28 DE JUNIO S/N Y GARCIA MORENO ENTRADA LLANO GRANDE</v>
          </cell>
        </row>
        <row r="1866">
          <cell r="A1866" t="str">
            <v>98771180</v>
          </cell>
          <cell r="B1866">
            <v>486093</v>
          </cell>
          <cell r="C1866" t="str">
            <v>98771180</v>
          </cell>
          <cell r="D1866" t="str">
            <v>HYCITE</v>
          </cell>
          <cell r="E1866" t="str">
            <v>DESPACHO</v>
          </cell>
          <cell r="F1866" t="str">
            <v>NORMAL</v>
          </cell>
          <cell r="G1866" t="str">
            <v>TFQ90574</v>
          </cell>
          <cell r="H1866">
            <v>44918</v>
          </cell>
          <cell r="I1866" t="str">
            <v>ENTREGADO</v>
          </cell>
          <cell r="J1866">
            <v>44922</v>
          </cell>
          <cell r="K1866" t="str">
            <v>PABLO PONGUILLO</v>
          </cell>
          <cell r="L1866" t="str">
            <v>GUAYACANES Y PASAJE N52D EDF. SANDOVAL ESQ 3ER PISO DEP 311 QUITO SOLCA SAN ISIDRO DEL INCA 170514 PICHINCHA</v>
          </cell>
          <cell r="M1866" t="str">
            <v/>
          </cell>
          <cell r="N1866" t="str">
            <v>00399530600</v>
          </cell>
          <cell r="O1866" t="str">
            <v>00399530600</v>
          </cell>
          <cell r="P1866" t="str">
            <v>170514</v>
          </cell>
          <cell r="Q1866" t="str">
            <v>QUITO</v>
          </cell>
          <cell r="R1866" t="str">
            <v>PICHINCHA</v>
          </cell>
          <cell r="S1866" t="str">
            <v>QUITO</v>
          </cell>
          <cell r="T1866" t="str">
            <v>FLEXTRANS UIO</v>
          </cell>
          <cell r="U1866" t="str">
            <v>FLEXNETUIO_LOCAL</v>
          </cell>
          <cell r="V1866">
            <v>1</v>
          </cell>
          <cell r="W1866">
            <v>0</v>
          </cell>
          <cell r="X1866" t="str">
            <v>HYCITE QUITO</v>
          </cell>
          <cell r="Y1866" t="str">
            <v>FLEX NET CALLE 28 DE JUNIO S/N Y GARCIA MORENO ENTRADA LLANO GRANDE</v>
          </cell>
        </row>
        <row r="1867">
          <cell r="A1867" t="str">
            <v>98771428</v>
          </cell>
          <cell r="B1867">
            <v>486094</v>
          </cell>
          <cell r="C1867" t="str">
            <v>98771428</v>
          </cell>
          <cell r="D1867" t="str">
            <v>HYCITE</v>
          </cell>
          <cell r="E1867" t="str">
            <v>DESPACHO</v>
          </cell>
          <cell r="F1867" t="str">
            <v>NORMAL</v>
          </cell>
          <cell r="G1867" t="str">
            <v>TFQ90575</v>
          </cell>
          <cell r="H1867">
            <v>44918</v>
          </cell>
          <cell r="I1867" t="str">
            <v>ENTREGADO</v>
          </cell>
          <cell r="J1867">
            <v>44922</v>
          </cell>
          <cell r="K1867" t="str">
            <v>RODRIGO VARGAS</v>
          </cell>
          <cell r="L1867" t="str">
            <v>PANGALADERA OE 12 64 Y SANGAY BENGAY QUITO//CARAPUNGO CALDERON (CARAPUNGO) 170203 PICHINCHA</v>
          </cell>
          <cell r="M1867" t="str">
            <v/>
          </cell>
          <cell r="N1867" t="str">
            <v>00958868819</v>
          </cell>
          <cell r="O1867" t="str">
            <v>00958868819</v>
          </cell>
          <cell r="P1867" t="str">
            <v>170203</v>
          </cell>
          <cell r="Q1867" t="str">
            <v>QUITO</v>
          </cell>
          <cell r="R1867" t="str">
            <v>PICHINCHA</v>
          </cell>
          <cell r="S1867" t="str">
            <v>CALDERON (CARAPUNGO)</v>
          </cell>
          <cell r="T1867" t="str">
            <v>FLEXTRANS UIO</v>
          </cell>
          <cell r="U1867" t="str">
            <v>FLEXNETUIO_LOCAL</v>
          </cell>
          <cell r="V1867">
            <v>1</v>
          </cell>
          <cell r="W1867">
            <v>0</v>
          </cell>
          <cell r="X1867" t="str">
            <v>HYCITE QUITO</v>
          </cell>
          <cell r="Y1867" t="str">
            <v>FLEX NET CALLE 28 DE JUNIO S/N Y GARCIA MORENO ENTRADA LLANO GRANDE</v>
          </cell>
        </row>
        <row r="1868">
          <cell r="A1868" t="str">
            <v>98771544</v>
          </cell>
          <cell r="B1868">
            <v>486095</v>
          </cell>
          <cell r="C1868" t="str">
            <v>98771544</v>
          </cell>
          <cell r="D1868" t="str">
            <v>HYCITE</v>
          </cell>
          <cell r="E1868" t="str">
            <v>DESPACHO</v>
          </cell>
          <cell r="F1868" t="str">
            <v>NORMAL</v>
          </cell>
          <cell r="G1868" t="str">
            <v>031002004133028</v>
          </cell>
          <cell r="H1868">
            <v>44918</v>
          </cell>
          <cell r="I1868" t="str">
            <v>ENTREGADO</v>
          </cell>
          <cell r="J1868">
            <v>44922</v>
          </cell>
          <cell r="K1868" t="str">
            <v>OSCAR O RIOS</v>
          </cell>
          <cell r="L1868" t="str">
            <v>AV ROCAFUERTE Y 9 DE MAYO EDF. MURANO OFI 105,  MACHALA 070206 EL ORO</v>
          </cell>
          <cell r="M1868" t="str">
            <v/>
          </cell>
          <cell r="N1868" t="str">
            <v>00978737239</v>
          </cell>
          <cell r="O1868" t="str">
            <v>00978737239</v>
          </cell>
          <cell r="P1868" t="str">
            <v>070206</v>
          </cell>
          <cell r="Q1868" t="str">
            <v>MACHALA</v>
          </cell>
          <cell r="R1868" t="str">
            <v>EL ORO</v>
          </cell>
          <cell r="S1868" t="str">
            <v>MACHALA</v>
          </cell>
          <cell r="T1868" t="str">
            <v>TRAMACO</v>
          </cell>
          <cell r="U1868" t="str">
            <v>FLEXNETUIO_PROVINCIA</v>
          </cell>
          <cell r="V1868">
            <v>1</v>
          </cell>
          <cell r="W1868">
            <v>0</v>
          </cell>
          <cell r="X1868" t="str">
            <v>HYCITE QUITO</v>
          </cell>
          <cell r="Y1868" t="str">
            <v>FLEX NET CALLE 28 DE JUNIO S/N Y GARCIA MORENO ENTRADA LLANO GRANDE</v>
          </cell>
        </row>
        <row r="1869">
          <cell r="A1869" t="str">
            <v>98688565</v>
          </cell>
          <cell r="B1869">
            <v>486047</v>
          </cell>
          <cell r="C1869" t="str">
            <v>98688565</v>
          </cell>
          <cell r="D1869" t="str">
            <v>HYCITE</v>
          </cell>
          <cell r="E1869" t="str">
            <v>DESPACHO</v>
          </cell>
          <cell r="F1869" t="str">
            <v>NORMAL</v>
          </cell>
          <cell r="G1869" t="str">
            <v>031002004133008</v>
          </cell>
          <cell r="H1869">
            <v>44918</v>
          </cell>
          <cell r="I1869" t="str">
            <v>ENTREGADO</v>
          </cell>
          <cell r="J1869">
            <v>44923</v>
          </cell>
          <cell r="K1869" t="str">
            <v>GALO ROSALES</v>
          </cell>
          <cell r="L1869" t="str">
            <v>AV 16AVA SOLAR 1C FRENTE AL SHOPING DE BALLENITA SANTA ELENA // FCO PIZARRO 2 BALLENITA 240104 SANTA ELENA</v>
          </cell>
          <cell r="M1869" t="str">
            <v/>
          </cell>
          <cell r="N1869" t="str">
            <v>00990587806</v>
          </cell>
          <cell r="O1869" t="str">
            <v>00990587806</v>
          </cell>
          <cell r="P1869" t="str">
            <v>240104</v>
          </cell>
          <cell r="Q1869" t="str">
            <v>SANTA ELENA</v>
          </cell>
          <cell r="R1869" t="str">
            <v>SANTA ELENA</v>
          </cell>
          <cell r="S1869" t="str">
            <v>SANTA ELENA - CIUDADELA ROTARIO - COMUNA EL AZUCAR - RECINTO RIO VERDE - BUENA FUENTE - RECINTO JUAN</v>
          </cell>
          <cell r="T1869" t="str">
            <v>TRAMACO</v>
          </cell>
          <cell r="U1869" t="str">
            <v>FLEXNETUIO_PROVINCIA</v>
          </cell>
          <cell r="V1869">
            <v>1</v>
          </cell>
          <cell r="W1869">
            <v>0</v>
          </cell>
          <cell r="X1869" t="str">
            <v>HYCITE QUITO</v>
          </cell>
          <cell r="Y1869" t="str">
            <v>FLEX NET CALLE 28 DE JUNIO S/N Y GARCIA MORENO ENTRADA LLANO GRANDE</v>
          </cell>
        </row>
        <row r="1870">
          <cell r="A1870" t="str">
            <v>98726788</v>
          </cell>
          <cell r="B1870">
            <v>486049</v>
          </cell>
          <cell r="C1870" t="str">
            <v>98726788</v>
          </cell>
          <cell r="D1870" t="str">
            <v>HYCITE</v>
          </cell>
          <cell r="E1870" t="str">
            <v>DESPACHO</v>
          </cell>
          <cell r="F1870" t="str">
            <v>NORMAL</v>
          </cell>
          <cell r="G1870" t="str">
            <v>TF90551</v>
          </cell>
          <cell r="H1870">
            <v>44918</v>
          </cell>
          <cell r="I1870" t="str">
            <v>ENTREGADO</v>
          </cell>
          <cell r="J1870">
            <v>44923</v>
          </cell>
          <cell r="K1870" t="str">
            <v>DELIA MERCHAN</v>
          </cell>
          <cell r="L1870" t="str">
            <v>SAUCES 9 MZ 564 VL 22 ATRAS DEL MERCADO SAUCES 4 GUAYAQUIL-NORTE TARQUI 090503 GUAYAS</v>
          </cell>
          <cell r="M1870" t="str">
            <v/>
          </cell>
          <cell r="N1870" t="str">
            <v>00985614142</v>
          </cell>
          <cell r="O1870" t="str">
            <v>00985614142</v>
          </cell>
          <cell r="P1870" t="str">
            <v>090503</v>
          </cell>
          <cell r="Q1870" t="str">
            <v>GUAYAQUIL</v>
          </cell>
          <cell r="R1870" t="str">
            <v>GUAYAS</v>
          </cell>
          <cell r="S1870" t="str">
            <v>GUAYAQUIL</v>
          </cell>
          <cell r="T1870" t="str">
            <v>ITSACOURIER</v>
          </cell>
          <cell r="U1870" t="str">
            <v>FLEXNETUIO_GYE</v>
          </cell>
          <cell r="V1870">
            <v>1</v>
          </cell>
          <cell r="W1870">
            <v>0</v>
          </cell>
          <cell r="X1870" t="str">
            <v>HYCITE QUITO</v>
          </cell>
          <cell r="Y1870" t="str">
            <v>FLEX NET CALLE 28 DE JUNIO S/N Y GARCIA MORENO ENTRADA LLANO GRANDE</v>
          </cell>
        </row>
        <row r="1871">
          <cell r="A1871" t="str">
            <v>98739894</v>
          </cell>
          <cell r="B1871">
            <v>486050</v>
          </cell>
          <cell r="C1871" t="str">
            <v>98739894</v>
          </cell>
          <cell r="D1871" t="str">
            <v>HYCITE</v>
          </cell>
          <cell r="E1871" t="str">
            <v>DESPACHO</v>
          </cell>
          <cell r="F1871" t="str">
            <v>NORMAL</v>
          </cell>
          <cell r="G1871" t="str">
            <v>031002004133009</v>
          </cell>
          <cell r="H1871">
            <v>44918</v>
          </cell>
          <cell r="I1871" t="str">
            <v>ENTREGADO</v>
          </cell>
          <cell r="J1871">
            <v>44923</v>
          </cell>
          <cell r="K1871" t="str">
            <v>YULY ZAMBRANO</v>
          </cell>
          <cell r="L1871" t="str">
            <v>PAJUI GRANDE NUEVO PORVENIR MZA 31A SOLAR 1 BAJANDO POR LA PILADORA ULISES M BALZAR // ESTE BALZAR 091302 GUAYAS</v>
          </cell>
          <cell r="N1871" t="str">
            <v>00988089585</v>
          </cell>
          <cell r="O1871" t="str">
            <v>00988089585</v>
          </cell>
          <cell r="P1871" t="str">
            <v>091302</v>
          </cell>
          <cell r="Q1871" t="str">
            <v>BALZAR</v>
          </cell>
          <cell r="R1871" t="str">
            <v>GUAYAS</v>
          </cell>
          <cell r="S1871" t="str">
            <v>BALZAR - EL CERRITO</v>
          </cell>
          <cell r="T1871" t="str">
            <v>TRAMACO</v>
          </cell>
          <cell r="U1871" t="str">
            <v>FLEXNETUIO_PROVINCIA</v>
          </cell>
          <cell r="V1871">
            <v>2</v>
          </cell>
          <cell r="W1871">
            <v>0</v>
          </cell>
          <cell r="X1871" t="str">
            <v>HYCITE QUITO</v>
          </cell>
          <cell r="Y1871" t="str">
            <v>FLEX NET CALLE 28 DE JUNIO S/N Y GARCIA MORENO ENTRADA LLANO GRANDE</v>
          </cell>
        </row>
        <row r="1872">
          <cell r="A1872" t="str">
            <v>98740535</v>
          </cell>
          <cell r="B1872">
            <v>486051</v>
          </cell>
          <cell r="C1872" t="str">
            <v>98740535</v>
          </cell>
          <cell r="D1872" t="str">
            <v>HYCITE</v>
          </cell>
          <cell r="E1872" t="str">
            <v>DESPACHO</v>
          </cell>
          <cell r="F1872" t="str">
            <v>NORMAL</v>
          </cell>
          <cell r="G1872" t="str">
            <v>031002004133010</v>
          </cell>
          <cell r="H1872">
            <v>44918</v>
          </cell>
          <cell r="I1872" t="str">
            <v>ENTREGADO</v>
          </cell>
          <cell r="J1872">
            <v>44921</v>
          </cell>
          <cell r="K1872" t="str">
            <v>VICTOR JARAMILLO</v>
          </cell>
          <cell r="L1872" t="str">
            <v>AV INDEPENDENCIA II SECTOR EL PRADO DIAGONAL A VENCEDERA RUNA DEL CISNE 5TO PIA,AS // PIA,AS PIA,AS GRANDE (EO) 070401 EL ORO</v>
          </cell>
          <cell r="M1872" t="str">
            <v/>
          </cell>
          <cell r="N1872" t="str">
            <v>00963474793</v>
          </cell>
          <cell r="O1872" t="str">
            <v>00963474793</v>
          </cell>
          <cell r="P1872" t="str">
            <v>070401</v>
          </cell>
          <cell r="Q1872" t="str">
            <v>PIÑAS</v>
          </cell>
          <cell r="R1872" t="str">
            <v>EL ORO</v>
          </cell>
          <cell r="S1872" t="str">
            <v>PINAS - SAN ROQUE (AMBROSIO MALDONADO)</v>
          </cell>
          <cell r="T1872" t="str">
            <v>TRAMACO</v>
          </cell>
          <cell r="U1872" t="str">
            <v>FLEXNETUIO_PROVINCIA</v>
          </cell>
          <cell r="V1872">
            <v>1</v>
          </cell>
          <cell r="W1872">
            <v>0</v>
          </cell>
          <cell r="X1872" t="str">
            <v>HYCITE QUITO</v>
          </cell>
          <cell r="Y1872" t="str">
            <v>FLEX NET CALLE 28 DE JUNIO S/N Y GARCIA MORENO ENTRADA LLANO GRANDE</v>
          </cell>
        </row>
        <row r="1873">
          <cell r="A1873" t="str">
            <v>98740725</v>
          </cell>
          <cell r="B1873">
            <v>486052</v>
          </cell>
          <cell r="C1873" t="str">
            <v>98740725</v>
          </cell>
          <cell r="D1873" t="str">
            <v>HYCITE</v>
          </cell>
          <cell r="E1873" t="str">
            <v>DESPACHO</v>
          </cell>
          <cell r="F1873" t="str">
            <v>NORMAL</v>
          </cell>
          <cell r="G1873" t="str">
            <v>031002004133011</v>
          </cell>
          <cell r="H1873">
            <v>44918</v>
          </cell>
          <cell r="I1873" t="str">
            <v>ENTREGADO</v>
          </cell>
          <cell r="J1873">
            <v>44922</v>
          </cell>
          <cell r="K1873" t="str">
            <v>ANA ZUNIGA</v>
          </cell>
          <cell r="L1873" t="str">
            <v>CIUDADELA EL CISNE MANZANA 1 LOTE 2 DETRAS DE LA ESCUELA ZULIMA VACA PASAJE OCHOA LEON 070903 EL ORO</v>
          </cell>
          <cell r="N1873" t="str">
            <v>00992414346</v>
          </cell>
          <cell r="O1873" t="str">
            <v>00992414346</v>
          </cell>
          <cell r="P1873" t="str">
            <v>070101</v>
          </cell>
          <cell r="Q1873" t="str">
            <v>PASAJE</v>
          </cell>
          <cell r="R1873" t="str">
            <v>EL ORO</v>
          </cell>
          <cell r="S1873" t="str">
            <v>PASAJE</v>
          </cell>
          <cell r="T1873" t="str">
            <v>TRAMACO</v>
          </cell>
          <cell r="U1873" t="str">
            <v>FLEXNETUIO_PROVINCIA</v>
          </cell>
          <cell r="V1873">
            <v>1</v>
          </cell>
          <cell r="W1873">
            <v>0</v>
          </cell>
          <cell r="X1873" t="str">
            <v>HYCITE QUITO</v>
          </cell>
          <cell r="Y1873" t="str">
            <v>FLEX NET CALLE 28 DE JUNIO S/N Y GARCIA MORENO ENTRADA LLANO GRANDE</v>
          </cell>
        </row>
        <row r="1874">
          <cell r="A1874" t="str">
            <v>98744966</v>
          </cell>
          <cell r="B1874">
            <v>486053</v>
          </cell>
          <cell r="C1874" t="str">
            <v>98744966</v>
          </cell>
          <cell r="D1874" t="str">
            <v>HYCITE</v>
          </cell>
          <cell r="E1874" t="str">
            <v>DESPACHO</v>
          </cell>
          <cell r="F1874" t="str">
            <v>NORMAL</v>
          </cell>
          <cell r="G1874" t="str">
            <v>TF90552</v>
          </cell>
          <cell r="H1874">
            <v>44918</v>
          </cell>
          <cell r="I1874" t="str">
            <v>ENTREGADO</v>
          </cell>
          <cell r="J1874">
            <v>44922</v>
          </cell>
          <cell r="K1874" t="str">
            <v>AMANDA FIALLOS</v>
          </cell>
          <cell r="L1874" t="str">
            <v>LA JOYA ETAPA QUARZO MZ 13 V # 23 DAULE // NORTE LA JOYA 091901 GUAYAS</v>
          </cell>
          <cell r="N1874" t="str">
            <v>00995677064</v>
          </cell>
          <cell r="O1874" t="str">
            <v>00995677064</v>
          </cell>
          <cell r="P1874" t="str">
            <v>091901</v>
          </cell>
          <cell r="Q1874" t="str">
            <v>DAULE</v>
          </cell>
          <cell r="R1874" t="str">
            <v>GUAYAS</v>
          </cell>
          <cell r="S1874" t="str">
            <v>DAULE</v>
          </cell>
          <cell r="T1874" t="str">
            <v>ITSACOURIER</v>
          </cell>
          <cell r="U1874" t="str">
            <v>FLEXNETGYE_UIO</v>
          </cell>
          <cell r="V1874">
            <v>1</v>
          </cell>
          <cell r="W1874">
            <v>0</v>
          </cell>
          <cell r="X1874" t="str">
            <v>HYCITE QUITO</v>
          </cell>
          <cell r="Y1874" t="str">
            <v>FLEX NET CALLE 28 DE JUNIO S/N Y GARCIA MORENO ENTRADA LLANO GRANDE</v>
          </cell>
        </row>
        <row r="1875">
          <cell r="A1875" t="str">
            <v>98745280</v>
          </cell>
          <cell r="B1875">
            <v>486054</v>
          </cell>
          <cell r="C1875" t="str">
            <v>98745280</v>
          </cell>
          <cell r="D1875" t="str">
            <v>HYCITE</v>
          </cell>
          <cell r="E1875" t="str">
            <v>DESPACHO</v>
          </cell>
          <cell r="F1875" t="str">
            <v>NORMAL</v>
          </cell>
          <cell r="G1875" t="str">
            <v>TFQ90553</v>
          </cell>
          <cell r="H1875">
            <v>44918</v>
          </cell>
          <cell r="I1875" t="str">
            <v>ENTREGADO</v>
          </cell>
          <cell r="J1875">
            <v>44922</v>
          </cell>
          <cell r="K1875" t="str">
            <v>LUISA VILLAMARIN</v>
          </cell>
          <cell r="L1875" t="str">
            <v>GONZALEZ SUAREZ E1-45 GONZALEZ SUAREZ PARQ CENTRAL DE ALANGASI SQUITO//VALLE DE LOS CHILLOS ALANGASI 170808 PICHINCHA</v>
          </cell>
          <cell r="N1875" t="str">
            <v>00996532759</v>
          </cell>
          <cell r="O1875" t="str">
            <v>00996532759</v>
          </cell>
          <cell r="P1875" t="str">
            <v>170808</v>
          </cell>
          <cell r="Q1875" t="str">
            <v>QUITO</v>
          </cell>
          <cell r="R1875" t="str">
            <v>PICHINCHA</v>
          </cell>
          <cell r="S1875" t="str">
            <v>ALANGASI</v>
          </cell>
          <cell r="T1875" t="str">
            <v>FLEXTRANS UIO</v>
          </cell>
          <cell r="U1875" t="str">
            <v>FLEXNETUIO_LOCAL</v>
          </cell>
          <cell r="V1875">
            <v>1</v>
          </cell>
          <cell r="W1875">
            <v>0</v>
          </cell>
          <cell r="X1875" t="str">
            <v>HYCITE QUITO</v>
          </cell>
          <cell r="Y1875" t="str">
            <v>FLEX NET CALLE 28 DE JUNIO S/N Y GARCIA MORENO ENTRADA LLANO GRANDE</v>
          </cell>
        </row>
        <row r="1876">
          <cell r="A1876" t="str">
            <v>98745728</v>
          </cell>
          <cell r="B1876">
            <v>486055</v>
          </cell>
          <cell r="C1876" t="str">
            <v>98745728</v>
          </cell>
          <cell r="D1876" t="str">
            <v>HYCITE</v>
          </cell>
          <cell r="E1876" t="str">
            <v>DESPACHO</v>
          </cell>
          <cell r="F1876" t="str">
            <v>NORMAL</v>
          </cell>
          <cell r="G1876" t="str">
            <v>031002004133012</v>
          </cell>
          <cell r="H1876">
            <v>44918</v>
          </cell>
          <cell r="I1876" t="str">
            <v>ENTREGADO</v>
          </cell>
          <cell r="J1876">
            <v>44919</v>
          </cell>
          <cell r="K1876" t="str">
            <v>NELSON SOLORZANO</v>
          </cell>
          <cell r="L1876" t="str">
            <v>CIUDADELA LA YOYIPA CASA S/N CASA GRIS VENTANAS CELESTE FRENTE CASA V CHONE // LA YOYITA CHONE 130703 MANABI</v>
          </cell>
          <cell r="M1876" t="str">
            <v/>
          </cell>
          <cell r="N1876" t="str">
            <v>00962830462</v>
          </cell>
          <cell r="O1876" t="str">
            <v>00962830462</v>
          </cell>
          <cell r="P1876" t="str">
            <v>130703</v>
          </cell>
          <cell r="Q1876" t="str">
            <v>CHONE</v>
          </cell>
          <cell r="R1876" t="str">
            <v>MANABI</v>
          </cell>
          <cell r="S1876" t="str">
            <v>CHONE</v>
          </cell>
          <cell r="T1876" t="str">
            <v>TRAMACO</v>
          </cell>
          <cell r="U1876" t="str">
            <v>FLEXNETUIO_PROVINCIA</v>
          </cell>
          <cell r="V1876">
            <v>1</v>
          </cell>
          <cell r="W1876">
            <v>0</v>
          </cell>
          <cell r="X1876" t="str">
            <v>HYCITE QUITO</v>
          </cell>
          <cell r="Y1876" t="str">
            <v>FLEX NET CALLE 28 DE JUNIO S/N Y GARCIA MORENO ENTRADA LLANO GRANDE</v>
          </cell>
        </row>
        <row r="1877">
          <cell r="A1877" t="str">
            <v>98745930</v>
          </cell>
          <cell r="B1877">
            <v>486056</v>
          </cell>
          <cell r="C1877" t="str">
            <v>98745930</v>
          </cell>
          <cell r="D1877" t="str">
            <v>HYCITE</v>
          </cell>
          <cell r="E1877" t="str">
            <v>DESPACHO</v>
          </cell>
          <cell r="F1877" t="str">
            <v>NORMAL</v>
          </cell>
          <cell r="G1877" t="str">
            <v>031002004133006</v>
          </cell>
          <cell r="H1877">
            <v>44918</v>
          </cell>
          <cell r="I1877" t="str">
            <v>ENTREGADO</v>
          </cell>
          <cell r="J1877">
            <v>44922</v>
          </cell>
          <cell r="K1877" t="str">
            <v>BELSINA CASTRO</v>
          </cell>
          <cell r="L1877" t="str">
            <v>AV LOS CHOFERES CALLE S/NOMBRE DIAGONAL AL COLEGIO QUITENO LIBRE JIPIJAPA DR. MIGUEL MORAN LUCIO 130302 MANABI</v>
          </cell>
          <cell r="M1877" t="str">
            <v/>
          </cell>
          <cell r="N1877" t="str">
            <v>00999160997</v>
          </cell>
          <cell r="O1877" t="str">
            <v>00999160997</v>
          </cell>
          <cell r="P1877" t="str">
            <v>130302</v>
          </cell>
          <cell r="Q1877" t="str">
            <v>JIPIJAPA</v>
          </cell>
          <cell r="R1877" t="str">
            <v>MANABI</v>
          </cell>
          <cell r="S1877" t="str">
            <v>JIPIJAPA</v>
          </cell>
          <cell r="T1877" t="str">
            <v>TRAMACO</v>
          </cell>
          <cell r="U1877" t="str">
            <v>FLEXNETUIO_PROVINCIA</v>
          </cell>
          <cell r="V1877">
            <v>1</v>
          </cell>
          <cell r="W1877">
            <v>0</v>
          </cell>
          <cell r="X1877" t="str">
            <v>HYCITE QUITO</v>
          </cell>
          <cell r="Y1877" t="str">
            <v>FLEX NET CALLE 28 DE JUNIO S/N Y GARCIA MORENO ENTRADA LLANO GRANDE</v>
          </cell>
        </row>
        <row r="1878">
          <cell r="A1878" t="str">
            <v>98746157</v>
          </cell>
          <cell r="B1878">
            <v>486057</v>
          </cell>
          <cell r="C1878" t="str">
            <v>98746157</v>
          </cell>
          <cell r="D1878" t="str">
            <v>HYCITE</v>
          </cell>
          <cell r="E1878" t="str">
            <v>DESPACHO</v>
          </cell>
          <cell r="F1878" t="str">
            <v>NORMAL</v>
          </cell>
          <cell r="G1878" t="str">
            <v>TF90554</v>
          </cell>
          <cell r="H1878">
            <v>44918</v>
          </cell>
          <cell r="I1878" t="str">
            <v>ENTREGADO</v>
          </cell>
          <cell r="J1878">
            <v>44922</v>
          </cell>
          <cell r="K1878" t="str">
            <v>DAVID INIGUEZ</v>
          </cell>
          <cell r="L1878" t="str">
            <v>URB CATALUNA MZ 3 V8 VIA A SALITRE DAUTE// NORTE LA AURORA 091910 GUAYAS</v>
          </cell>
          <cell r="N1878" t="str">
            <v>00939112633</v>
          </cell>
          <cell r="O1878" t="str">
            <v>00939112633</v>
          </cell>
          <cell r="P1878" t="str">
            <v>091901</v>
          </cell>
          <cell r="Q1878" t="str">
            <v>DAULE</v>
          </cell>
          <cell r="R1878" t="str">
            <v>GUAYAS</v>
          </cell>
          <cell r="S1878" t="str">
            <v>DAULE</v>
          </cell>
          <cell r="T1878" t="str">
            <v>ITSACOURIER</v>
          </cell>
          <cell r="U1878" t="str">
            <v>FLEXNETUIO_GYE</v>
          </cell>
          <cell r="V1878">
            <v>1</v>
          </cell>
          <cell r="W1878">
            <v>0</v>
          </cell>
          <cell r="X1878" t="str">
            <v>HYCITE QUITO</v>
          </cell>
          <cell r="Y1878" t="str">
            <v>FLEX NET CALLE 28 DE JUNIO S/N Y GARCIA MORENO ENTRADA LLANO GRANDE</v>
          </cell>
        </row>
        <row r="1879">
          <cell r="A1879" t="str">
            <v>98746278</v>
          </cell>
          <cell r="B1879">
            <v>486058</v>
          </cell>
          <cell r="C1879" t="str">
            <v>98746278</v>
          </cell>
          <cell r="D1879" t="str">
            <v>HYCITE</v>
          </cell>
          <cell r="E1879" t="str">
            <v>DESPACHO</v>
          </cell>
          <cell r="F1879" t="str">
            <v>NORMAL</v>
          </cell>
          <cell r="G1879" t="str">
            <v>031002004133013</v>
          </cell>
          <cell r="H1879">
            <v>44918</v>
          </cell>
          <cell r="I1879" t="str">
            <v>ENTREGADO</v>
          </cell>
          <cell r="J1879">
            <v>44922</v>
          </cell>
          <cell r="K1879" t="str">
            <v>CATALINA A SANDOVAL</v>
          </cell>
          <cell r="L1879" t="str">
            <v>AV LOS GUAYTAMBOS Y PASAJE CRISANTENOS   AMBATO 180108 TUNGURAHUA</v>
          </cell>
          <cell r="M1879" t="str">
            <v/>
          </cell>
          <cell r="N1879" t="str">
            <v>00992726248</v>
          </cell>
          <cell r="O1879" t="str">
            <v>00992726248</v>
          </cell>
          <cell r="P1879" t="str">
            <v>180108</v>
          </cell>
          <cell r="Q1879" t="str">
            <v>AMBATO</v>
          </cell>
          <cell r="R1879" t="str">
            <v>TUNGURAHUA</v>
          </cell>
          <cell r="S1879" t="str">
            <v>AMBATO - AMBATILLO - SAN BARTOLOME DE PINLLOG</v>
          </cell>
          <cell r="T1879" t="str">
            <v>TRAMACO</v>
          </cell>
          <cell r="U1879" t="str">
            <v>FLEXNETUIO_PROVINCIA</v>
          </cell>
          <cell r="V1879">
            <v>1</v>
          </cell>
          <cell r="W1879">
            <v>0</v>
          </cell>
          <cell r="X1879" t="str">
            <v>HYCITE QUITO</v>
          </cell>
          <cell r="Y1879" t="str">
            <v>FLEX NET CALLE 28 DE JUNIO S/N Y GARCIA MORENO ENTRADA LLANO GRANDE</v>
          </cell>
        </row>
        <row r="1880">
          <cell r="A1880" t="str">
            <v>98747563</v>
          </cell>
          <cell r="B1880">
            <v>486059</v>
          </cell>
          <cell r="C1880" t="str">
            <v>98747563</v>
          </cell>
          <cell r="D1880" t="str">
            <v>HYCITE</v>
          </cell>
          <cell r="E1880" t="str">
            <v>DESPACHO</v>
          </cell>
          <cell r="F1880" t="str">
            <v>NORMAL</v>
          </cell>
          <cell r="G1880" t="str">
            <v>031002004133014</v>
          </cell>
          <cell r="H1880">
            <v>44918</v>
          </cell>
          <cell r="I1880" t="str">
            <v>ENTREGADO</v>
          </cell>
          <cell r="J1880">
            <v>44922</v>
          </cell>
          <cell r="K1880" t="str">
            <v>FLORIPES D SAMANIEGO ERAZO(S)</v>
          </cell>
          <cell r="L1880" t="str">
            <v>RIO MARANON Y RIO QUININDE MZ F CASA 3 CASA CON TEJA 2 PISOS AMARILLO CONCUTE RIOBAMBA // CERAMICA VELASCO 060107 CHIMBORAZO</v>
          </cell>
          <cell r="N1880" t="str">
            <v>00000000000</v>
          </cell>
          <cell r="O1880" t="str">
            <v>00000000000</v>
          </cell>
          <cell r="P1880" t="str">
            <v>060107</v>
          </cell>
          <cell r="Q1880" t="str">
            <v>RIOBAMBA</v>
          </cell>
          <cell r="R1880" t="str">
            <v>CHIMBORAZO</v>
          </cell>
          <cell r="S1880" t="str">
            <v>RIOBAMBA</v>
          </cell>
          <cell r="T1880" t="str">
            <v>TRAMACO</v>
          </cell>
          <cell r="U1880" t="str">
            <v>FLEXNETUIO_PROVINCIA</v>
          </cell>
          <cell r="V1880">
            <v>2</v>
          </cell>
          <cell r="W1880">
            <v>0</v>
          </cell>
          <cell r="X1880" t="str">
            <v>HYCITE QUITO</v>
          </cell>
          <cell r="Y1880" t="str">
            <v>FLEX NET CALLE 28 DE JUNIO S/N Y GARCIA MORENO ENTRADA LLANO GRANDE</v>
          </cell>
        </row>
        <row r="1881">
          <cell r="A1881" t="str">
            <v>WS414470999</v>
          </cell>
          <cell r="B1881">
            <v>486011</v>
          </cell>
          <cell r="C1881" t="str">
            <v>WS414470999</v>
          </cell>
          <cell r="D1881" t="str">
            <v>FLEXTUENTI</v>
          </cell>
          <cell r="E1881" t="str">
            <v>DESPACHO</v>
          </cell>
          <cell r="F1881" t="str">
            <v>DERIVADO PICK UP</v>
          </cell>
          <cell r="G1881" t="str">
            <v>031080414470999</v>
          </cell>
          <cell r="H1881">
            <v>44918</v>
          </cell>
          <cell r="I1881" t="str">
            <v>INCIDENCIA</v>
          </cell>
          <cell r="J1881">
            <v>44923</v>
          </cell>
          <cell r="K1881" t="str">
            <v>raul josue grefa yumbo</v>
          </cell>
          <cell r="L1881" t="str">
            <v>OFICINA TRAMACO EL TENA</v>
          </cell>
          <cell r="M1881" t="str">
            <v>1501007288</v>
          </cell>
          <cell r="N1881" t="str">
            <v>0962833528/0962833528</v>
          </cell>
          <cell r="O1881" t="str">
            <v/>
          </cell>
          <cell r="P1881" t="str">
            <v>TENA</v>
          </cell>
          <cell r="Q1881" t="str">
            <v>TENA</v>
          </cell>
          <cell r="R1881" t="str">
            <v>NAPO</v>
          </cell>
          <cell r="T1881" t="str">
            <v>TRAMACO</v>
          </cell>
          <cell r="U1881" t="str">
            <v>FLEXNETUIO_PROVINCIA</v>
          </cell>
          <cell r="V1881">
            <v>1</v>
          </cell>
          <cell r="W1881">
            <v>1</v>
          </cell>
          <cell r="X1881" t="str">
            <v>FLEXNET ECUADOR - FLEXTUENTI</v>
          </cell>
          <cell r="Y1881" t="str">
            <v>CALLE 28 DE JUNIO S/N Y GARCIA MORENO ENTRADA LLANO GRANDE</v>
          </cell>
        </row>
        <row r="1882">
          <cell r="A1882" t="str">
            <v>414471398</v>
          </cell>
          <cell r="B1882">
            <v>486012</v>
          </cell>
          <cell r="C1882" t="str">
            <v>414471398</v>
          </cell>
          <cell r="D1882" t="str">
            <v>FLEXTUENTI</v>
          </cell>
          <cell r="E1882" t="str">
            <v>DESPACHO</v>
          </cell>
          <cell r="F1882" t="str">
            <v>NORMAL</v>
          </cell>
          <cell r="G1882" t="str">
            <v>031080414471398</v>
          </cell>
          <cell r="H1882">
            <v>44918</v>
          </cell>
          <cell r="I1882" t="str">
            <v>ENTREGADO</v>
          </cell>
          <cell r="J1882">
            <v>44922</v>
          </cell>
          <cell r="K1882" t="str">
            <v>Gloria Maria Juncal Guachichullca</v>
          </cell>
          <cell r="L1882" t="str">
            <v>MILAGRO CALLE AZOGUEZ LOCAL 127 128 CALLE OTTO AROSEMENA GOMEZ</v>
          </cell>
          <cell r="M1882" t="str">
            <v>0906975404</v>
          </cell>
          <cell r="N1882" t="str">
            <v>0986594617/0961977082</v>
          </cell>
          <cell r="O1882" t="str">
            <v/>
          </cell>
          <cell r="P1882" t="str">
            <v>MILAGRO</v>
          </cell>
          <cell r="Q1882" t="str">
            <v>MILAGRO</v>
          </cell>
          <cell r="R1882" t="str">
            <v>GUAYAS</v>
          </cell>
          <cell r="T1882" t="str">
            <v>TRAMACO</v>
          </cell>
          <cell r="U1882" t="str">
            <v>FLEXNETUIO_PROVINCIA</v>
          </cell>
          <cell r="V1882">
            <v>1</v>
          </cell>
          <cell r="W1882">
            <v>1</v>
          </cell>
          <cell r="X1882" t="str">
            <v>FLEXNET ECUADOR - FLEXTUENTI</v>
          </cell>
          <cell r="Y1882" t="str">
            <v>CALLE 28 DE JUNIO S/N Y GARCIA MORENO ENTRADA LLANO GRANDE</v>
          </cell>
        </row>
        <row r="1883">
          <cell r="A1883" t="str">
            <v>414472905</v>
          </cell>
          <cell r="B1883">
            <v>486013</v>
          </cell>
          <cell r="C1883" t="str">
            <v>414472905</v>
          </cell>
          <cell r="D1883" t="str">
            <v>FLEXTUENTI</v>
          </cell>
          <cell r="E1883" t="str">
            <v>DESPACHO</v>
          </cell>
          <cell r="F1883" t="str">
            <v>NORMAL</v>
          </cell>
          <cell r="G1883" t="str">
            <v>031080414472905</v>
          </cell>
          <cell r="H1883">
            <v>44918</v>
          </cell>
          <cell r="I1883" t="str">
            <v>ENTREGADO</v>
          </cell>
          <cell r="J1883">
            <v>44923</v>
          </cell>
          <cell r="K1883" t="str">
            <v>Alexis Daniela Perez Melo</v>
          </cell>
          <cell r="L1883" t="str">
            <v>RIO VERDE  CALLE DR LUIS CORDERO  LOTE 11 ESCALINATA  ANASTACIA OLEA</v>
          </cell>
          <cell r="M1883" t="str">
            <v>2350238131</v>
          </cell>
          <cell r="N1883" t="str">
            <v>0986713440/0990208265</v>
          </cell>
          <cell r="O1883" t="str">
            <v/>
          </cell>
          <cell r="P1883" t="str">
            <v>SANTO DOMINGO</v>
          </cell>
          <cell r="Q1883" t="str">
            <v>SANTO DOMINGO</v>
          </cell>
          <cell r="R1883" t="str">
            <v>SANTO DOMINGO DE LOS TSACHILAS</v>
          </cell>
          <cell r="T1883" t="str">
            <v>TRAMACO</v>
          </cell>
          <cell r="U1883" t="str">
            <v>FLEXNETUIO_PROVINCIA</v>
          </cell>
          <cell r="V1883">
            <v>1</v>
          </cell>
          <cell r="W1883">
            <v>1</v>
          </cell>
          <cell r="X1883" t="str">
            <v>FLEXNET ECUADOR - FLEXTUENTI</v>
          </cell>
          <cell r="Y1883" t="str">
            <v>CALLE 28 DE JUNIO S/N Y GARCIA MORENO ENTRADA LLANO GRANDE</v>
          </cell>
        </row>
        <row r="1884">
          <cell r="A1884" t="str">
            <v>414472928</v>
          </cell>
          <cell r="B1884">
            <v>486014</v>
          </cell>
          <cell r="C1884" t="str">
            <v>414472928</v>
          </cell>
          <cell r="D1884" t="str">
            <v>FLEXTUENTI</v>
          </cell>
          <cell r="E1884" t="str">
            <v>DESPACHO</v>
          </cell>
          <cell r="F1884" t="str">
            <v>NORMAL</v>
          </cell>
          <cell r="G1884" t="str">
            <v>031080414472928</v>
          </cell>
          <cell r="H1884">
            <v>44918</v>
          </cell>
          <cell r="I1884" t="str">
            <v>ENTREGADO</v>
          </cell>
          <cell r="J1884">
            <v>44923</v>
          </cell>
          <cell r="K1884" t="str">
            <v>Roberto Pita</v>
          </cell>
          <cell r="L1884" t="str">
            <v>SANTA ROSA CALLE ATAHUALPA SN  AV SEPTIMA</v>
          </cell>
          <cell r="M1884" t="str">
            <v>1003608492</v>
          </cell>
          <cell r="N1884" t="str">
            <v>0986412889/0992987518</v>
          </cell>
          <cell r="O1884" t="str">
            <v/>
          </cell>
          <cell r="P1884" t="str">
            <v>SALINAS</v>
          </cell>
          <cell r="Q1884" t="str">
            <v>SALINAS</v>
          </cell>
          <cell r="R1884" t="str">
            <v>SANTA ELENA</v>
          </cell>
          <cell r="T1884" t="str">
            <v>TRAMACO</v>
          </cell>
          <cell r="U1884" t="str">
            <v>FLEXNETUIO_PROVINCIA</v>
          </cell>
          <cell r="V1884">
            <v>1</v>
          </cell>
          <cell r="W1884">
            <v>1</v>
          </cell>
          <cell r="X1884" t="str">
            <v>FLEXNET ECUADOR - FLEXTUENTI</v>
          </cell>
          <cell r="Y1884" t="str">
            <v>CALLE 28 DE JUNIO S/N Y GARCIA MORENO ENTRADA LLANO GRANDE</v>
          </cell>
        </row>
        <row r="1885">
          <cell r="A1885" t="str">
            <v>414472929</v>
          </cell>
          <cell r="B1885">
            <v>486015</v>
          </cell>
          <cell r="C1885" t="str">
            <v>414472929</v>
          </cell>
          <cell r="D1885" t="str">
            <v>FLEXTUENTI</v>
          </cell>
          <cell r="E1885" t="str">
            <v>DESPACHO</v>
          </cell>
          <cell r="F1885" t="str">
            <v>NORMAL</v>
          </cell>
          <cell r="G1885" t="str">
            <v>TF90583</v>
          </cell>
          <cell r="H1885">
            <v>44918</v>
          </cell>
          <cell r="I1885" t="str">
            <v>ENTREGADO</v>
          </cell>
          <cell r="J1885">
            <v>44922</v>
          </cell>
          <cell r="K1885" t="str">
            <v>Luis Leon</v>
          </cell>
          <cell r="L1885" t="str">
            <v>XIMENA CALLE 53 A SE  MZ B SL 25  AV 11A SE</v>
          </cell>
          <cell r="M1885" t="str">
            <v>0922618814</v>
          </cell>
          <cell r="N1885" t="str">
            <v>0998946017/0982087589</v>
          </cell>
          <cell r="O1885" t="str">
            <v/>
          </cell>
          <cell r="P1885" t="str">
            <v>GUAYAQUIL</v>
          </cell>
          <cell r="Q1885" t="str">
            <v>GUAYAQUIL</v>
          </cell>
          <cell r="R1885" t="str">
            <v>GUAYAS</v>
          </cell>
          <cell r="T1885" t="str">
            <v>FLEXTRANS GYE</v>
          </cell>
          <cell r="U1885" t="str">
            <v>FLEXNETUIO_GYE</v>
          </cell>
          <cell r="V1885">
            <v>1</v>
          </cell>
          <cell r="W1885">
            <v>1</v>
          </cell>
          <cell r="X1885" t="str">
            <v>FLEXNET ECUADOR - FLEXTUENTI</v>
          </cell>
          <cell r="Y1885" t="str">
            <v>CALLE 28 DE JUNIO S/N Y GARCIA MORENO ENTRADA LLANO GRANDE</v>
          </cell>
        </row>
        <row r="1886">
          <cell r="A1886" t="str">
            <v>414472947</v>
          </cell>
          <cell r="B1886">
            <v>486016</v>
          </cell>
          <cell r="C1886" t="str">
            <v>414472947</v>
          </cell>
          <cell r="D1886" t="str">
            <v>FLEXTUENTI</v>
          </cell>
          <cell r="E1886" t="str">
            <v>DESPACHO</v>
          </cell>
          <cell r="F1886" t="str">
            <v>NORMAL</v>
          </cell>
          <cell r="G1886" t="str">
            <v>IC4035</v>
          </cell>
          <cell r="H1886">
            <v>44918</v>
          </cell>
          <cell r="I1886" t="str">
            <v>ENTREGADO</v>
          </cell>
          <cell r="J1886">
            <v>44922</v>
          </cell>
          <cell r="K1886" t="str">
            <v>Daniel Ordonez</v>
          </cell>
          <cell r="L1886" t="str">
            <v>CUENCA CALLE MANUEL AGUSTIN AGUIRRE  SN AV 12 DE ABRIL</v>
          </cell>
          <cell r="M1886" t="str">
            <v>0105574826</v>
          </cell>
          <cell r="N1886" t="str">
            <v>0969099060/0978894950</v>
          </cell>
          <cell r="O1886" t="str">
            <v/>
          </cell>
          <cell r="P1886" t="str">
            <v>CUENCA</v>
          </cell>
          <cell r="Q1886" t="str">
            <v>CUENCA</v>
          </cell>
          <cell r="R1886" t="str">
            <v>AZUAY</v>
          </cell>
          <cell r="T1886" t="str">
            <v>ITSACOURIER</v>
          </cell>
          <cell r="U1886" t="str">
            <v>FLEXNETUIO_PROVINCIA</v>
          </cell>
          <cell r="V1886">
            <v>1</v>
          </cell>
          <cell r="W1886">
            <v>1</v>
          </cell>
          <cell r="X1886" t="str">
            <v>FLEXNET ECUADOR - FLEXTUENTI</v>
          </cell>
          <cell r="Y1886" t="str">
            <v>CALLE 28 DE JUNIO S/N Y GARCIA MORENO ENTRADA LLANO GRANDE</v>
          </cell>
        </row>
        <row r="1887">
          <cell r="A1887" t="str">
            <v>414472953</v>
          </cell>
          <cell r="B1887">
            <v>486017</v>
          </cell>
          <cell r="C1887" t="str">
            <v>414472953</v>
          </cell>
          <cell r="D1887" t="str">
            <v>FLEXTUENTI</v>
          </cell>
          <cell r="E1887" t="str">
            <v>DESPACHO</v>
          </cell>
          <cell r="F1887" t="str">
            <v>NORMAL</v>
          </cell>
          <cell r="G1887" t="str">
            <v>031080414472953</v>
          </cell>
          <cell r="H1887">
            <v>44918</v>
          </cell>
          <cell r="I1887" t="str">
            <v>INCIDENCIA</v>
          </cell>
          <cell r="J1887">
            <v>44923</v>
          </cell>
          <cell r="K1887" t="str">
            <v>Luis Miguel Quito asitimbay</v>
          </cell>
          <cell r="L1887" t="str">
            <v>NARANJITO  CALLE OLMEDO DIAZ, 603 GENERAL GALO LATORRE</v>
          </cell>
          <cell r="M1887" t="str">
            <v>0923175996</v>
          </cell>
          <cell r="N1887" t="str">
            <v>0982333551/0996040063</v>
          </cell>
          <cell r="O1887" t="str">
            <v/>
          </cell>
          <cell r="P1887" t="str">
            <v>NARANJITO</v>
          </cell>
          <cell r="Q1887" t="str">
            <v>NARANJITO</v>
          </cell>
          <cell r="R1887" t="str">
            <v>GUAYAS</v>
          </cell>
          <cell r="T1887" t="str">
            <v>TRAMACO</v>
          </cell>
          <cell r="U1887" t="str">
            <v>FLEXNETUIO_PROVINCIA</v>
          </cell>
          <cell r="V1887">
            <v>1</v>
          </cell>
          <cell r="W1887">
            <v>1</v>
          </cell>
          <cell r="X1887" t="str">
            <v>FLEXNET ECUADOR - FLEXTUENTI</v>
          </cell>
          <cell r="Y1887" t="str">
            <v>CALLE 28 DE JUNIO S/N Y GARCIA MORENO ENTRADA LLANO GRANDE</v>
          </cell>
        </row>
        <row r="1888">
          <cell r="A1888" t="str">
            <v>414472976</v>
          </cell>
          <cell r="B1888">
            <v>486018</v>
          </cell>
          <cell r="C1888" t="str">
            <v>414472976</v>
          </cell>
          <cell r="D1888" t="str">
            <v>FLEXTUENTI</v>
          </cell>
          <cell r="E1888" t="str">
            <v>DESPACHO</v>
          </cell>
          <cell r="F1888" t="str">
            <v>NORMAL</v>
          </cell>
          <cell r="G1888" t="str">
            <v>031080414472976</v>
          </cell>
          <cell r="H1888">
            <v>44918</v>
          </cell>
          <cell r="I1888" t="str">
            <v>INCIDENCIA</v>
          </cell>
          <cell r="J1888">
            <v>44923</v>
          </cell>
          <cell r="K1888" t="str">
            <v>Xiomara Aveiga</v>
          </cell>
          <cell r="L1888" t="str">
            <v>TARQUI   CALLE J6  SN PRIMERO DE ENERO</v>
          </cell>
          <cell r="M1888" t="str">
            <v>1316815636</v>
          </cell>
          <cell r="N1888" t="str">
            <v>0979442393/0969278089</v>
          </cell>
          <cell r="O1888" t="str">
            <v/>
          </cell>
          <cell r="P1888" t="str">
            <v>MANTA</v>
          </cell>
          <cell r="Q1888" t="str">
            <v>MANTA</v>
          </cell>
          <cell r="R1888" t="str">
            <v>MANABI</v>
          </cell>
          <cell r="T1888" t="str">
            <v>TRAMACO</v>
          </cell>
          <cell r="U1888" t="str">
            <v>FLEXNETUIO_PROVINCIA</v>
          </cell>
          <cell r="V1888">
            <v>1</v>
          </cell>
          <cell r="W1888">
            <v>1</v>
          </cell>
          <cell r="X1888" t="str">
            <v>FLEXNET ECUADOR - FLEXTUENTI</v>
          </cell>
          <cell r="Y1888" t="str">
            <v>CALLE 28 DE JUNIO S/N Y GARCIA MORENO ENTRADA LLANO GRANDE</v>
          </cell>
        </row>
        <row r="1889">
          <cell r="A1889" t="str">
            <v>414473051</v>
          </cell>
          <cell r="B1889">
            <v>486019</v>
          </cell>
          <cell r="C1889" t="str">
            <v>414473051</v>
          </cell>
          <cell r="D1889" t="str">
            <v>FLEXTUENTI</v>
          </cell>
          <cell r="E1889" t="str">
            <v>DESPACHO</v>
          </cell>
          <cell r="F1889" t="str">
            <v>NORMAL</v>
          </cell>
          <cell r="G1889" t="str">
            <v>FT76744</v>
          </cell>
          <cell r="H1889">
            <v>44918</v>
          </cell>
          <cell r="I1889" t="str">
            <v>ENTREGADO</v>
          </cell>
          <cell r="J1889">
            <v>44922</v>
          </cell>
          <cell r="K1889" t="str">
            <v>Antony Lara</v>
          </cell>
          <cell r="L1889" t="str">
            <v>CALDERON CALLE PRAGA  SN CLIENTE VIENA</v>
          </cell>
          <cell r="M1889" t="str">
            <v>1314659671</v>
          </cell>
          <cell r="N1889" t="str">
            <v>0996389901/0996389901</v>
          </cell>
          <cell r="O1889" t="str">
            <v/>
          </cell>
          <cell r="P1889" t="str">
            <v>QUITO</v>
          </cell>
          <cell r="Q1889" t="str">
            <v>QUITO</v>
          </cell>
          <cell r="R1889" t="str">
            <v>PICHINCHA</v>
          </cell>
          <cell r="U1889" t="str">
            <v>FLEXNETUIO_LOCAL</v>
          </cell>
          <cell r="V1889">
            <v>1</v>
          </cell>
          <cell r="W1889">
            <v>1</v>
          </cell>
          <cell r="X1889" t="str">
            <v>FLEXNET ECUADOR - FLEXTUENTI</v>
          </cell>
          <cell r="Y1889" t="str">
            <v>CALLE 28 DE JUNIO S/N Y GARCIA MORENO ENTRADA LLANO GRANDE</v>
          </cell>
        </row>
        <row r="1890">
          <cell r="A1890" t="str">
            <v>414473052</v>
          </cell>
          <cell r="B1890">
            <v>486020</v>
          </cell>
          <cell r="C1890" t="str">
            <v>414473052</v>
          </cell>
          <cell r="D1890" t="str">
            <v>FLEXTUENTI</v>
          </cell>
          <cell r="E1890" t="str">
            <v>DESPACHO</v>
          </cell>
          <cell r="F1890" t="str">
            <v>NORMAL</v>
          </cell>
          <cell r="G1890" t="str">
            <v>031080414473052</v>
          </cell>
          <cell r="H1890">
            <v>44918</v>
          </cell>
          <cell r="I1890" t="str">
            <v>ENTREGADO</v>
          </cell>
          <cell r="J1890">
            <v>44922</v>
          </cell>
          <cell r="K1890" t="str">
            <v>Amelia Monar</v>
          </cell>
          <cell r="L1890" t="str">
            <v>ABRAHAM CALAZACON  AVENIDA  29 DE MAYO  SN SAN MIGUEL</v>
          </cell>
          <cell r="M1890" t="str">
            <v>1726049503</v>
          </cell>
          <cell r="N1890" t="str">
            <v>0999679632/0985537778</v>
          </cell>
          <cell r="O1890" t="str">
            <v/>
          </cell>
          <cell r="P1890" t="str">
            <v>SANTO DOMINGO</v>
          </cell>
          <cell r="Q1890" t="str">
            <v>SANTO DOMINGO</v>
          </cell>
          <cell r="R1890" t="str">
            <v>SANTO DOMINGO DE LOS TSACHILAS</v>
          </cell>
          <cell r="T1890" t="str">
            <v>TRAMACO</v>
          </cell>
          <cell r="U1890" t="str">
            <v>FLEXNETUIO_PROVINCIA</v>
          </cell>
          <cell r="V1890">
            <v>1</v>
          </cell>
          <cell r="W1890">
            <v>1</v>
          </cell>
          <cell r="X1890" t="str">
            <v>FLEXNET ECUADOR - FLEXTUENTI</v>
          </cell>
          <cell r="Y1890" t="str">
            <v>CALLE 28 DE JUNIO S/N Y GARCIA MORENO ENTRADA LLANO GRANDE</v>
          </cell>
        </row>
        <row r="1891">
          <cell r="A1891" t="str">
            <v>414473060</v>
          </cell>
          <cell r="B1891">
            <v>486021</v>
          </cell>
          <cell r="C1891" t="str">
            <v>414473060</v>
          </cell>
          <cell r="D1891" t="str">
            <v>FLEXTUENTI</v>
          </cell>
          <cell r="E1891" t="str">
            <v>DESPACHO</v>
          </cell>
          <cell r="F1891" t="str">
            <v>NORMAL</v>
          </cell>
          <cell r="G1891" t="str">
            <v>031080414473060</v>
          </cell>
          <cell r="H1891">
            <v>44918</v>
          </cell>
          <cell r="I1891" t="str">
            <v>EN_TRANSITO</v>
          </cell>
          <cell r="J1891">
            <v>44918</v>
          </cell>
          <cell r="K1891" t="str">
            <v>Geovanny Arequipa</v>
          </cell>
          <cell r="L1891" t="str">
            <v>QUININDE AV QUITO SN  SEGUNDO MARINO</v>
          </cell>
          <cell r="M1891" t="str">
            <v>0802877357</v>
          </cell>
          <cell r="N1891" t="str">
            <v>0960053396/0960053411</v>
          </cell>
          <cell r="O1891" t="str">
            <v/>
          </cell>
          <cell r="P1891" t="str">
            <v>QUININDE</v>
          </cell>
          <cell r="Q1891" t="str">
            <v>QUININDE</v>
          </cell>
          <cell r="R1891" t="str">
            <v>ESMERALDAS</v>
          </cell>
          <cell r="T1891" t="str">
            <v>TRAMACO</v>
          </cell>
          <cell r="U1891" t="str">
            <v>FLEXNETUIO_PROVINCIA</v>
          </cell>
          <cell r="V1891">
            <v>1</v>
          </cell>
          <cell r="W1891">
            <v>1</v>
          </cell>
          <cell r="X1891" t="str">
            <v>FLEXNET ECUADOR - FLEXTUENTI</v>
          </cell>
          <cell r="Y1891" t="str">
            <v>CALLE 28 DE JUNIO S/N Y GARCIA MORENO ENTRADA LLANO GRANDE</v>
          </cell>
        </row>
        <row r="1892">
          <cell r="A1892" t="str">
            <v>414473078</v>
          </cell>
          <cell r="B1892">
            <v>486022</v>
          </cell>
          <cell r="C1892" t="str">
            <v>414473078</v>
          </cell>
          <cell r="D1892" t="str">
            <v>FLEXTUENTI</v>
          </cell>
          <cell r="E1892" t="str">
            <v>DESPACHO</v>
          </cell>
          <cell r="F1892" t="str">
            <v>NORMAL</v>
          </cell>
          <cell r="G1892" t="str">
            <v>TF90582</v>
          </cell>
          <cell r="H1892">
            <v>44918</v>
          </cell>
          <cell r="I1892" t="str">
            <v>ENTREGADO</v>
          </cell>
          <cell r="J1892">
            <v>44922</v>
          </cell>
          <cell r="K1892" t="str">
            <v>Nathaly Mayerlyn Vera Sanchez</v>
          </cell>
          <cell r="L1892" t="str">
            <v>TARQUI  VICENTE NORENO DE LUCAS  MANZANA 502 SOLAR 27 28  NAHIM ISAIAS BARQUET</v>
          </cell>
          <cell r="M1892" t="str">
            <v>0954275335</v>
          </cell>
          <cell r="N1892" t="str">
            <v>0981205923/0993558604</v>
          </cell>
          <cell r="O1892" t="str">
            <v/>
          </cell>
          <cell r="P1892" t="str">
            <v>GUAYAQUIL</v>
          </cell>
          <cell r="Q1892" t="str">
            <v>GUAYAQUIL</v>
          </cell>
          <cell r="R1892" t="str">
            <v>GUAYAS</v>
          </cell>
          <cell r="T1892" t="str">
            <v>ITSACOURIER</v>
          </cell>
          <cell r="U1892" t="str">
            <v>FLEXNETUIO_GYE</v>
          </cell>
          <cell r="V1892">
            <v>1</v>
          </cell>
          <cell r="W1892">
            <v>1</v>
          </cell>
          <cell r="X1892" t="str">
            <v>FLEXNET ECUADOR - FLEXTUENTI</v>
          </cell>
          <cell r="Y1892" t="str">
            <v>CALLE 28 DE JUNIO S/N Y GARCIA MORENO ENTRADA LLANO GRANDE</v>
          </cell>
        </row>
        <row r="1893">
          <cell r="A1893" t="str">
            <v>414473086</v>
          </cell>
          <cell r="B1893">
            <v>486023</v>
          </cell>
          <cell r="C1893" t="str">
            <v>414473086</v>
          </cell>
          <cell r="D1893" t="str">
            <v>FLEXTUENTI</v>
          </cell>
          <cell r="E1893" t="str">
            <v>DESPACHO</v>
          </cell>
          <cell r="F1893" t="str">
            <v>NORMAL</v>
          </cell>
          <cell r="G1893" t="str">
            <v>031080414473086</v>
          </cell>
          <cell r="H1893">
            <v>44918</v>
          </cell>
          <cell r="I1893" t="str">
            <v>ENTREGADO</v>
          </cell>
          <cell r="J1893">
            <v>44922</v>
          </cell>
          <cell r="K1893" t="str">
            <v>Tomas yobanny Llanos plaza</v>
          </cell>
          <cell r="L1893" t="str">
            <v>MILAGRO CALLE GARCIA MORENO SN CALLE  ELOY ALFARO</v>
          </cell>
          <cell r="M1893" t="str">
            <v>0909726937</v>
          </cell>
          <cell r="N1893" t="str">
            <v>0986668893/0964202225</v>
          </cell>
          <cell r="O1893" t="str">
            <v/>
          </cell>
          <cell r="P1893" t="str">
            <v>MILAGRO</v>
          </cell>
          <cell r="Q1893" t="str">
            <v>MILAGRO</v>
          </cell>
          <cell r="R1893" t="str">
            <v>GUAYAS</v>
          </cell>
          <cell r="T1893" t="str">
            <v>TRAMACO</v>
          </cell>
          <cell r="U1893" t="str">
            <v>FLEXNETUIO_PROVINCIA</v>
          </cell>
          <cell r="V1893">
            <v>1</v>
          </cell>
          <cell r="W1893">
            <v>1</v>
          </cell>
          <cell r="X1893" t="str">
            <v>FLEXNET ECUADOR - FLEXTUENTI</v>
          </cell>
          <cell r="Y1893" t="str">
            <v>CALLE 28 DE JUNIO S/N Y GARCIA MORENO ENTRADA LLANO GRANDE</v>
          </cell>
        </row>
        <row r="1894">
          <cell r="A1894" t="str">
            <v>414473100</v>
          </cell>
          <cell r="B1894">
            <v>486024</v>
          </cell>
          <cell r="C1894" t="str">
            <v>414473100</v>
          </cell>
          <cell r="D1894" t="str">
            <v>FLEXTUENTI</v>
          </cell>
          <cell r="E1894" t="str">
            <v>DESPACHO</v>
          </cell>
          <cell r="F1894" t="str">
            <v>NORMAL</v>
          </cell>
          <cell r="G1894" t="str">
            <v>TF90581</v>
          </cell>
          <cell r="H1894">
            <v>44918</v>
          </cell>
          <cell r="I1894" t="str">
            <v>ENTREGADO</v>
          </cell>
          <cell r="J1894">
            <v>44922</v>
          </cell>
          <cell r="K1894" t="str">
            <v>aldair carabali</v>
          </cell>
          <cell r="L1894" t="str">
            <v>TARQUI PLAZA DANIN SN  AV DEL PERIODISTA</v>
          </cell>
          <cell r="M1894" t="str">
            <v>0941451015</v>
          </cell>
          <cell r="N1894" t="str">
            <v>0999847741/0984110683</v>
          </cell>
          <cell r="O1894" t="str">
            <v/>
          </cell>
          <cell r="P1894" t="str">
            <v>GUAYAQUIL</v>
          </cell>
          <cell r="Q1894" t="str">
            <v>GUAYAQUIL</v>
          </cell>
          <cell r="R1894" t="str">
            <v>GUAYAS</v>
          </cell>
          <cell r="T1894" t="str">
            <v>ITSACOURIER</v>
          </cell>
          <cell r="U1894" t="str">
            <v>FLEXNETUIO_GYE</v>
          </cell>
          <cell r="V1894">
            <v>1</v>
          </cell>
          <cell r="W1894">
            <v>1</v>
          </cell>
          <cell r="X1894" t="str">
            <v>FLEXNET ECUADOR - FLEXTUENTI</v>
          </cell>
          <cell r="Y1894" t="str">
            <v>CALLE 28 DE JUNIO S/N Y GARCIA MORENO ENTRADA LLANO GRANDE</v>
          </cell>
        </row>
        <row r="1895">
          <cell r="A1895" t="str">
            <v>414473135</v>
          </cell>
          <cell r="B1895">
            <v>486025</v>
          </cell>
          <cell r="C1895" t="str">
            <v>414473135</v>
          </cell>
          <cell r="D1895" t="str">
            <v>FLEXTUENTI</v>
          </cell>
          <cell r="E1895" t="str">
            <v>DESPACHO</v>
          </cell>
          <cell r="F1895" t="str">
            <v>NORMAL</v>
          </cell>
          <cell r="G1895" t="str">
            <v>031080414473135</v>
          </cell>
          <cell r="H1895">
            <v>44918</v>
          </cell>
          <cell r="I1895" t="str">
            <v>ENTREGADO</v>
          </cell>
          <cell r="J1895">
            <v>44922</v>
          </cell>
          <cell r="K1895" t="str">
            <v>Liliana Estupinan Mazo</v>
          </cell>
          <cell r="L1895" t="str">
            <v>ESMERALDAS CALLE SUCRE  SN ENTRE JUAN MONTALVO Y ROCAFUERTE</v>
          </cell>
          <cell r="M1895" t="str">
            <v>0801869033</v>
          </cell>
          <cell r="N1895" t="str">
            <v>0969516939/0969516939</v>
          </cell>
          <cell r="O1895" t="str">
            <v/>
          </cell>
          <cell r="P1895" t="str">
            <v>ESMERALDAS</v>
          </cell>
          <cell r="Q1895" t="str">
            <v>ESMERALDAS</v>
          </cell>
          <cell r="R1895" t="str">
            <v>ESMERALDAS</v>
          </cell>
          <cell r="T1895" t="str">
            <v>TRAMACO</v>
          </cell>
          <cell r="U1895" t="str">
            <v>FLEXNETUIO_PROVINCIA</v>
          </cell>
          <cell r="V1895">
            <v>1</v>
          </cell>
          <cell r="W1895">
            <v>1</v>
          </cell>
          <cell r="X1895" t="str">
            <v>FLEXNET ECUADOR - FLEXTUENTI</v>
          </cell>
          <cell r="Y1895" t="str">
            <v>CALLE 28 DE JUNIO S/N Y GARCIA MORENO ENTRADA LLANO GRANDE</v>
          </cell>
        </row>
        <row r="1896">
          <cell r="A1896" t="str">
            <v>414482583</v>
          </cell>
          <cell r="B1896">
            <v>486026</v>
          </cell>
          <cell r="C1896" t="str">
            <v>414482583</v>
          </cell>
          <cell r="D1896" t="str">
            <v>FLEXTUENTI</v>
          </cell>
          <cell r="E1896" t="str">
            <v>DESPACHO</v>
          </cell>
          <cell r="F1896" t="str">
            <v>NORMAL</v>
          </cell>
          <cell r="G1896" t="str">
            <v>FT76743</v>
          </cell>
          <cell r="H1896">
            <v>44918</v>
          </cell>
          <cell r="I1896" t="str">
            <v>ENTREGADO</v>
          </cell>
          <cell r="J1896">
            <v>44922</v>
          </cell>
          <cell r="K1896" t="str">
            <v>Juan Francisco Torres Ponce</v>
          </cell>
          <cell r="L1896" t="str">
            <v>SOLANDA CALLE JOSE ABARCA OE4 165 CALLE JOSE ALEMAN</v>
          </cell>
          <cell r="M1896" t="str">
            <v>1722531884</v>
          </cell>
          <cell r="N1896" t="str">
            <v>0993613246/0987077462</v>
          </cell>
          <cell r="O1896" t="str">
            <v/>
          </cell>
          <cell r="P1896" t="str">
            <v>QUITO</v>
          </cell>
          <cell r="Q1896" t="str">
            <v>QUITO</v>
          </cell>
          <cell r="R1896" t="str">
            <v>PICHINCHA</v>
          </cell>
          <cell r="U1896" t="str">
            <v>FLEXNETUIO_LOCAL</v>
          </cell>
          <cell r="V1896">
            <v>1</v>
          </cell>
          <cell r="W1896">
            <v>1</v>
          </cell>
          <cell r="X1896" t="str">
            <v>FLEXNET ECUADOR - FLEXTUENTI</v>
          </cell>
          <cell r="Y1896" t="str">
            <v>CALLE 28 DE JUNIO S/N Y GARCIA MORENO ENTRADA LLANO GRANDE</v>
          </cell>
        </row>
        <row r="1897">
          <cell r="A1897" t="str">
            <v>414482939</v>
          </cell>
          <cell r="B1897">
            <v>486027</v>
          </cell>
          <cell r="C1897" t="str">
            <v>414482939</v>
          </cell>
          <cell r="D1897" t="str">
            <v>FLEXTUENTI</v>
          </cell>
          <cell r="E1897" t="str">
            <v>DESPACHO</v>
          </cell>
          <cell r="F1897" t="str">
            <v>NORMAL</v>
          </cell>
          <cell r="G1897" t="str">
            <v>031080414482939</v>
          </cell>
          <cell r="H1897">
            <v>44918</v>
          </cell>
          <cell r="I1897" t="str">
            <v>ENTREGADO</v>
          </cell>
          <cell r="J1897">
            <v>44922</v>
          </cell>
          <cell r="K1897" t="str">
            <v>MARIA EDUVIJES CHILIQUINGA PICO</v>
          </cell>
          <cell r="L1897" t="str">
            <v>LOS ESTEROS AV JOSE RIVADENERIA  SN  CALLE P3</v>
          </cell>
          <cell r="M1897" t="str">
            <v>1306261528</v>
          </cell>
          <cell r="N1897" t="str">
            <v>0999562252/0984517980</v>
          </cell>
          <cell r="O1897" t="str">
            <v/>
          </cell>
          <cell r="P1897" t="str">
            <v>MANTA</v>
          </cell>
          <cell r="Q1897" t="str">
            <v>MANTA</v>
          </cell>
          <cell r="R1897" t="str">
            <v>MANABI</v>
          </cell>
          <cell r="T1897" t="str">
            <v>TRAMACO</v>
          </cell>
          <cell r="U1897" t="str">
            <v>FLEXNETUIO_PROVINCIA</v>
          </cell>
          <cell r="V1897">
            <v>1</v>
          </cell>
          <cell r="W1897">
            <v>1</v>
          </cell>
          <cell r="X1897" t="str">
            <v>FLEXNET ECUADOR - FLEXTUENTI</v>
          </cell>
          <cell r="Y1897" t="str">
            <v>CALLE 28 DE JUNIO S/N Y GARCIA MORENO ENTRADA LLANO GRANDE</v>
          </cell>
        </row>
        <row r="1898">
          <cell r="A1898" t="str">
            <v>414482947</v>
          </cell>
          <cell r="B1898">
            <v>486028</v>
          </cell>
          <cell r="C1898" t="str">
            <v>414482947</v>
          </cell>
          <cell r="D1898" t="str">
            <v>FLEXTUENTI</v>
          </cell>
          <cell r="E1898" t="str">
            <v>DESPACHO</v>
          </cell>
          <cell r="F1898" t="str">
            <v>NORMAL</v>
          </cell>
          <cell r="G1898" t="str">
            <v>031080414482947</v>
          </cell>
          <cell r="H1898">
            <v>44918</v>
          </cell>
          <cell r="I1898" t="str">
            <v>ENTREGADO</v>
          </cell>
          <cell r="J1898">
            <v>44922</v>
          </cell>
          <cell r="K1898" t="str">
            <v>Liliana Bazan reyes</v>
          </cell>
          <cell r="L1898" t="str">
            <v>LA LIBERTAD  CALLE 23 SN AVDA 5TA</v>
          </cell>
          <cell r="M1898" t="str">
            <v>2400217051</v>
          </cell>
          <cell r="N1898" t="str">
            <v>0994817178/0995883285</v>
          </cell>
          <cell r="O1898" t="str">
            <v/>
          </cell>
          <cell r="P1898" t="str">
            <v>LA LIBERTAD</v>
          </cell>
          <cell r="Q1898" t="str">
            <v>LA LIBERTAD</v>
          </cell>
          <cell r="R1898" t="str">
            <v>SANTA ELENA</v>
          </cell>
          <cell r="T1898" t="str">
            <v>TRAMACO</v>
          </cell>
          <cell r="U1898" t="str">
            <v>FLEXNETUIO_PROVINCIA</v>
          </cell>
          <cell r="V1898">
            <v>1</v>
          </cell>
          <cell r="W1898">
            <v>1</v>
          </cell>
          <cell r="X1898" t="str">
            <v>FLEXNET ECUADOR - FLEXTUENTI</v>
          </cell>
          <cell r="Y1898" t="str">
            <v>CALLE 28 DE JUNIO S/N Y GARCIA MORENO ENTRADA LLANO GRANDE</v>
          </cell>
        </row>
        <row r="1899">
          <cell r="A1899" t="str">
            <v>414482949</v>
          </cell>
          <cell r="B1899">
            <v>486029</v>
          </cell>
          <cell r="C1899" t="str">
            <v>414482949</v>
          </cell>
          <cell r="D1899" t="str">
            <v>FLEXTUENTI</v>
          </cell>
          <cell r="E1899" t="str">
            <v>DESPACHO</v>
          </cell>
          <cell r="F1899" t="str">
            <v>NORMAL</v>
          </cell>
          <cell r="G1899" t="str">
            <v>031080414482949</v>
          </cell>
          <cell r="H1899">
            <v>44918</v>
          </cell>
          <cell r="I1899" t="str">
            <v>ENTREGADO</v>
          </cell>
          <cell r="J1899">
            <v>44923</v>
          </cell>
          <cell r="K1899" t="str">
            <v>Juan Carlos Freire</v>
          </cell>
          <cell r="L1899" t="str">
            <v>BAA,OS DE AGUA SANTA CALLE AMBATO  SN  LOS ARRAYANES</v>
          </cell>
          <cell r="M1899" t="str">
            <v>1803377546</v>
          </cell>
          <cell r="N1899" t="str">
            <v>0998349722/0963346972</v>
          </cell>
          <cell r="O1899" t="str">
            <v/>
          </cell>
          <cell r="P1899" t="str">
            <v>BAÑOS DE AGUA SANTA</v>
          </cell>
          <cell r="Q1899" t="str">
            <v>BAÑOS DE AGUA SANTA</v>
          </cell>
          <cell r="R1899" t="str">
            <v>TUNGURAHUA</v>
          </cell>
          <cell r="T1899" t="str">
            <v>TRAMACO</v>
          </cell>
          <cell r="U1899" t="str">
            <v>FLEXNETUIO_PROVINCIA</v>
          </cell>
          <cell r="V1899">
            <v>1</v>
          </cell>
          <cell r="W1899">
            <v>1</v>
          </cell>
          <cell r="X1899" t="str">
            <v>FLEXNET ECUADOR - FLEXTUENTI</v>
          </cell>
          <cell r="Y1899" t="str">
            <v>CALLE 28 DE JUNIO S/N Y GARCIA MORENO ENTRADA LLANO GRANDE</v>
          </cell>
        </row>
        <row r="1900">
          <cell r="A1900" t="str">
            <v>414482974</v>
          </cell>
          <cell r="B1900">
            <v>486030</v>
          </cell>
          <cell r="C1900" t="str">
            <v>414482974</v>
          </cell>
          <cell r="D1900" t="str">
            <v>FLEXTUENTI</v>
          </cell>
          <cell r="E1900" t="str">
            <v>DESPACHO</v>
          </cell>
          <cell r="F1900" t="str">
            <v>NORMAL</v>
          </cell>
          <cell r="G1900" t="str">
            <v>031080414482974</v>
          </cell>
          <cell r="H1900">
            <v>44918</v>
          </cell>
          <cell r="I1900" t="str">
            <v>ENTREGADO</v>
          </cell>
          <cell r="J1900">
            <v>44922</v>
          </cell>
          <cell r="K1900" t="str">
            <v>JOSE MILTON MACIAS BENITEZ</v>
          </cell>
          <cell r="L1900" t="str">
            <v>LOS ESTEROS  AV JOSE RIVADENERIRA  SN  CALLE P3</v>
          </cell>
          <cell r="M1900" t="str">
            <v>1300082946</v>
          </cell>
          <cell r="N1900" t="str">
            <v>0967648652/0984217980</v>
          </cell>
          <cell r="O1900" t="str">
            <v/>
          </cell>
          <cell r="P1900" t="str">
            <v>MANTA</v>
          </cell>
          <cell r="Q1900" t="str">
            <v>MANTA</v>
          </cell>
          <cell r="R1900" t="str">
            <v>MANABI</v>
          </cell>
          <cell r="T1900" t="str">
            <v>TRAMACO</v>
          </cell>
          <cell r="U1900" t="str">
            <v>FLEXNETUIO_PROVINCIA</v>
          </cell>
          <cell r="V1900">
            <v>1</v>
          </cell>
          <cell r="W1900">
            <v>1</v>
          </cell>
          <cell r="X1900" t="str">
            <v>FLEXNET ECUADOR - FLEXTUENTI</v>
          </cell>
          <cell r="Y1900" t="str">
            <v>CALLE 28 DE JUNIO S/N Y GARCIA MORENO ENTRADA LLANO GRANDE</v>
          </cell>
        </row>
        <row r="1901">
          <cell r="A1901" t="str">
            <v>414483059</v>
          </cell>
          <cell r="B1901">
            <v>486031</v>
          </cell>
          <cell r="C1901" t="str">
            <v>414483059</v>
          </cell>
          <cell r="D1901" t="str">
            <v>FLEXTUENTI</v>
          </cell>
          <cell r="E1901" t="str">
            <v>DESPACHO</v>
          </cell>
          <cell r="F1901" t="str">
            <v>NORMAL</v>
          </cell>
          <cell r="G1901" t="str">
            <v>TF90580</v>
          </cell>
          <cell r="H1901">
            <v>44918</v>
          </cell>
          <cell r="I1901" t="str">
            <v>ENTREGADO</v>
          </cell>
          <cell r="J1901">
            <v>44922</v>
          </cell>
          <cell r="K1901" t="str">
            <v>MARIA PAOLA LUNAVICTORIA PENAFIEL</v>
          </cell>
          <cell r="L1901" t="str">
            <v>XIMENA AV HUGO CORTEZ CADENA  MZ D VILLA 20 TERCER CALLEJON 51D</v>
          </cell>
          <cell r="M1901" t="str">
            <v>0921268819</v>
          </cell>
          <cell r="N1901" t="str">
            <v>0969917567/0980856955</v>
          </cell>
          <cell r="O1901" t="str">
            <v/>
          </cell>
          <cell r="P1901" t="str">
            <v>GUAYAQUIL</v>
          </cell>
          <cell r="Q1901" t="str">
            <v>GUAYAQUIL</v>
          </cell>
          <cell r="R1901" t="str">
            <v>GUAYAS</v>
          </cell>
          <cell r="T1901" t="str">
            <v>FLEXTRANS GYE</v>
          </cell>
          <cell r="U1901" t="str">
            <v>FLEXNETUIO_GYE</v>
          </cell>
          <cell r="V1901">
            <v>1</v>
          </cell>
          <cell r="W1901">
            <v>1</v>
          </cell>
          <cell r="X1901" t="str">
            <v>FLEXNET ECUADOR - FLEXTUENTI</v>
          </cell>
          <cell r="Y1901" t="str">
            <v>CALLE 28 DE JUNIO S/N Y GARCIA MORENO ENTRADA LLANO GRANDE</v>
          </cell>
        </row>
        <row r="1902">
          <cell r="A1902" t="str">
            <v>414483099</v>
          </cell>
          <cell r="B1902">
            <v>486032</v>
          </cell>
          <cell r="C1902" t="str">
            <v>414483099</v>
          </cell>
          <cell r="D1902" t="str">
            <v>FLEXTUENTI</v>
          </cell>
          <cell r="E1902" t="str">
            <v>DESPACHO</v>
          </cell>
          <cell r="F1902" t="str">
            <v>NORMAL</v>
          </cell>
          <cell r="G1902" t="str">
            <v>FT76742</v>
          </cell>
          <cell r="H1902">
            <v>44918</v>
          </cell>
          <cell r="I1902" t="str">
            <v>ENTREGADO</v>
          </cell>
          <cell r="J1902">
            <v>44922</v>
          </cell>
          <cell r="K1902" t="str">
            <v>Lidya Mora</v>
          </cell>
          <cell r="L1902" t="str">
            <v>CONOCOTO PASAJE OE4F  N10303  LUCAS TIPAN</v>
          </cell>
          <cell r="M1902" t="str">
            <v>1712781168</v>
          </cell>
          <cell r="N1902" t="str">
            <v>0980480494/0998737411</v>
          </cell>
          <cell r="O1902" t="str">
            <v/>
          </cell>
          <cell r="P1902" t="str">
            <v>QUITO</v>
          </cell>
          <cell r="Q1902" t="str">
            <v>QUITO</v>
          </cell>
          <cell r="R1902" t="str">
            <v>PICHINCHA</v>
          </cell>
          <cell r="U1902" t="str">
            <v>FLEXNETUIO_LOCAL</v>
          </cell>
          <cell r="V1902">
            <v>1</v>
          </cell>
          <cell r="W1902">
            <v>1</v>
          </cell>
          <cell r="X1902" t="str">
            <v>FLEXNET ECUADOR - FLEXTUENTI</v>
          </cell>
          <cell r="Y1902" t="str">
            <v>CALLE 28 DE JUNIO S/N Y GARCIA MORENO ENTRADA LLANO GRANDE</v>
          </cell>
        </row>
        <row r="1903">
          <cell r="A1903" t="str">
            <v>414483101</v>
          </cell>
          <cell r="B1903">
            <v>486033</v>
          </cell>
          <cell r="C1903" t="str">
            <v>414483101</v>
          </cell>
          <cell r="D1903" t="str">
            <v>FLEXTUENTI</v>
          </cell>
          <cell r="E1903" t="str">
            <v>DESPACHO</v>
          </cell>
          <cell r="F1903" t="str">
            <v>NORMAL</v>
          </cell>
          <cell r="G1903" t="str">
            <v>FT76741</v>
          </cell>
          <cell r="H1903">
            <v>44918</v>
          </cell>
          <cell r="I1903" t="str">
            <v>ENTREGADO</v>
          </cell>
          <cell r="J1903">
            <v>44922</v>
          </cell>
          <cell r="K1903" t="str">
            <v>Lilian Vallejo</v>
          </cell>
          <cell r="L1903" t="str">
            <v>CUMBAYA CALLE  FRA ANGELICO  E6 215 TOSCANA</v>
          </cell>
          <cell r="M1903" t="str">
            <v>1708620644</v>
          </cell>
          <cell r="N1903" t="str">
            <v>0984435973/0990732844</v>
          </cell>
          <cell r="O1903" t="str">
            <v/>
          </cell>
          <cell r="P1903" t="str">
            <v>QUITO</v>
          </cell>
          <cell r="Q1903" t="str">
            <v>QUITO</v>
          </cell>
          <cell r="R1903" t="str">
            <v>PICHINCHA</v>
          </cell>
          <cell r="U1903" t="str">
            <v>FLEXNETUIO_LOCAL</v>
          </cell>
          <cell r="V1903">
            <v>1</v>
          </cell>
          <cell r="W1903">
            <v>1</v>
          </cell>
          <cell r="X1903" t="str">
            <v>FLEXNET ECUADOR - FLEXTUENTI</v>
          </cell>
          <cell r="Y1903" t="str">
            <v>CALLE 28 DE JUNIO S/N Y GARCIA MORENO ENTRADA LLANO GRANDE</v>
          </cell>
        </row>
        <row r="1904">
          <cell r="A1904" t="str">
            <v>414483105</v>
          </cell>
          <cell r="B1904">
            <v>486034</v>
          </cell>
          <cell r="C1904" t="str">
            <v>414483105</v>
          </cell>
          <cell r="D1904" t="str">
            <v>FLEXTUENTI</v>
          </cell>
          <cell r="E1904" t="str">
            <v>DESPACHO</v>
          </cell>
          <cell r="F1904" t="str">
            <v>NORMAL</v>
          </cell>
          <cell r="G1904" t="str">
            <v>FT76740</v>
          </cell>
          <cell r="H1904">
            <v>44918</v>
          </cell>
          <cell r="I1904" t="str">
            <v>ENTREGADO</v>
          </cell>
          <cell r="J1904">
            <v>44923</v>
          </cell>
          <cell r="K1904" t="str">
            <v>Santiago Israel Vargas Moran</v>
          </cell>
          <cell r="L1904" t="str">
            <v>BELISARIO QUEVEDO CALLE BARTOLOME DE LAS CASAS  SN SOBRINO Y MANAYO</v>
          </cell>
          <cell r="M1904" t="str">
            <v>1004449458</v>
          </cell>
          <cell r="N1904" t="str">
            <v>0981232356/0978960494</v>
          </cell>
          <cell r="O1904" t="str">
            <v/>
          </cell>
          <cell r="P1904" t="str">
            <v>QUITO</v>
          </cell>
          <cell r="Q1904" t="str">
            <v>QUITO</v>
          </cell>
          <cell r="R1904" t="str">
            <v>PICHINCHA</v>
          </cell>
          <cell r="T1904" t="str">
            <v>ITSACOURIER</v>
          </cell>
          <cell r="U1904" t="str">
            <v>FLEXNETUIO_LOCAL</v>
          </cell>
          <cell r="V1904">
            <v>1</v>
          </cell>
          <cell r="W1904">
            <v>1</v>
          </cell>
          <cell r="X1904" t="str">
            <v>FLEXNET ECUADOR - FLEXTUENTI</v>
          </cell>
          <cell r="Y1904" t="str">
            <v>CALLE 28 DE JUNIO S/N Y GARCIA MORENO ENTRADA LLANO GRANDE</v>
          </cell>
        </row>
        <row r="1905">
          <cell r="A1905" t="str">
            <v>414483167</v>
          </cell>
          <cell r="B1905">
            <v>486035</v>
          </cell>
          <cell r="C1905" t="str">
            <v>414483167</v>
          </cell>
          <cell r="D1905" t="str">
            <v>FLEXTUENTI</v>
          </cell>
          <cell r="E1905" t="str">
            <v>DESPACHO</v>
          </cell>
          <cell r="F1905" t="str">
            <v>NORMAL</v>
          </cell>
          <cell r="G1905" t="str">
            <v>031080414483167</v>
          </cell>
          <cell r="H1905">
            <v>44918</v>
          </cell>
          <cell r="I1905" t="str">
            <v>ENTREGADO</v>
          </cell>
          <cell r="J1905">
            <v>44922</v>
          </cell>
          <cell r="K1905" t="str">
            <v>Daysi Victoria Palacios Lopez</v>
          </cell>
          <cell r="L1905" t="str">
            <v>ANDRES DE VERA CALLE AURELIO GARCIA  SN  AV DEL EJERCITO</v>
          </cell>
          <cell r="M1905" t="str">
            <v>1302541394</v>
          </cell>
          <cell r="N1905" t="str">
            <v>0967890034/0998938514</v>
          </cell>
          <cell r="O1905" t="str">
            <v/>
          </cell>
          <cell r="P1905" t="str">
            <v>PORTOVIEJO</v>
          </cell>
          <cell r="Q1905" t="str">
            <v>PORTOVIEJO</v>
          </cell>
          <cell r="R1905" t="str">
            <v>MANABI</v>
          </cell>
          <cell r="T1905" t="str">
            <v>TRAMACO</v>
          </cell>
          <cell r="U1905" t="str">
            <v>FLEXNETUIO_PROVINCIA</v>
          </cell>
          <cell r="V1905">
            <v>1</v>
          </cell>
          <cell r="W1905">
            <v>1</v>
          </cell>
          <cell r="X1905" t="str">
            <v>FLEXNET ECUADOR - FLEXTUENTI</v>
          </cell>
          <cell r="Y1905" t="str">
            <v>CALLE 28 DE JUNIO S/N Y GARCIA MORENO ENTRADA LLANO GRANDE</v>
          </cell>
        </row>
        <row r="1906">
          <cell r="A1906" t="str">
            <v>414483176</v>
          </cell>
          <cell r="B1906">
            <v>486036</v>
          </cell>
          <cell r="C1906" t="str">
            <v>414483176</v>
          </cell>
          <cell r="D1906" t="str">
            <v>FLEXTUENTI</v>
          </cell>
          <cell r="E1906" t="str">
            <v>DESPACHO</v>
          </cell>
          <cell r="F1906" t="str">
            <v>NORMAL</v>
          </cell>
          <cell r="G1906" t="str">
            <v>031080414483176</v>
          </cell>
          <cell r="H1906">
            <v>44918</v>
          </cell>
          <cell r="I1906" t="str">
            <v>ENTREGADO</v>
          </cell>
          <cell r="J1906">
            <v>44922</v>
          </cell>
          <cell r="K1906" t="str">
            <v>Jose Eleodoro Neira Rosales</v>
          </cell>
          <cell r="L1906" t="str">
            <v>SANTA ELENA CALLE CHANDUY  SN  CALLE PICHINCHA</v>
          </cell>
          <cell r="M1906" t="str">
            <v>0909458051</v>
          </cell>
          <cell r="N1906" t="str">
            <v>0989182806/0993865172</v>
          </cell>
          <cell r="O1906" t="str">
            <v/>
          </cell>
          <cell r="P1906" t="str">
            <v>SANTA ELENA</v>
          </cell>
          <cell r="Q1906" t="str">
            <v>SANTA ELENA</v>
          </cell>
          <cell r="R1906" t="str">
            <v>SANTA ELENA</v>
          </cell>
          <cell r="T1906" t="str">
            <v>TRAMACO</v>
          </cell>
          <cell r="U1906" t="str">
            <v>FLEXNETUIO_PROVINCIA</v>
          </cell>
          <cell r="V1906">
            <v>1</v>
          </cell>
          <cell r="W1906">
            <v>1</v>
          </cell>
          <cell r="X1906" t="str">
            <v>FLEXNET ECUADOR - FLEXTUENTI</v>
          </cell>
          <cell r="Y1906" t="str">
            <v>CALLE 28 DE JUNIO S/N Y GARCIA MORENO ENTRADA LLANO GRANDE</v>
          </cell>
        </row>
        <row r="1907">
          <cell r="A1907" t="str">
            <v>WS414471260</v>
          </cell>
          <cell r="B1907">
            <v>486037</v>
          </cell>
          <cell r="C1907" t="str">
            <v>WS414471260</v>
          </cell>
          <cell r="D1907" t="str">
            <v>FLEXTUENTI</v>
          </cell>
          <cell r="E1907" t="str">
            <v>DESPACHO</v>
          </cell>
          <cell r="F1907" t="str">
            <v>NORMAL</v>
          </cell>
          <cell r="G1907" t="str">
            <v>TF90612</v>
          </cell>
          <cell r="H1907">
            <v>44918</v>
          </cell>
          <cell r="I1907" t="str">
            <v>ENTREGADO</v>
          </cell>
          <cell r="J1907">
            <v>44922</v>
          </cell>
          <cell r="K1907" t="str">
            <v>Francisco Ortega Huerta</v>
          </cell>
          <cell r="L1907" t="str">
            <v>SAMBORONDON URBANIZACION TORRES DEL RIO  SN KILOMETRO 3 Y MEDIO VIA SAMBORONDON</v>
          </cell>
          <cell r="M1907" t="str">
            <v>0915800478</v>
          </cell>
          <cell r="N1907" t="str">
            <v>0999407438/0999407438</v>
          </cell>
          <cell r="O1907" t="str">
            <v/>
          </cell>
          <cell r="P1907" t="str">
            <v>SAMBORONDON</v>
          </cell>
          <cell r="Q1907" t="str">
            <v>SAMBORONDON</v>
          </cell>
          <cell r="R1907" t="str">
            <v>GUAYAS</v>
          </cell>
          <cell r="T1907" t="str">
            <v>ITSACOURIER</v>
          </cell>
          <cell r="U1907" t="str">
            <v>FLEXNETUIO_GYE</v>
          </cell>
          <cell r="V1907">
            <v>1</v>
          </cell>
          <cell r="W1907">
            <v>1</v>
          </cell>
          <cell r="X1907" t="str">
            <v>FLEXNET ECUADOR - FLEXTUENTI</v>
          </cell>
          <cell r="Y1907" t="str">
            <v>CALLE 28 DE JUNIO S/N Y GARCIA MORENO ENTRADA LLANO GRANDE</v>
          </cell>
        </row>
        <row r="1908">
          <cell r="A1908" t="str">
            <v>WS414482812</v>
          </cell>
          <cell r="B1908">
            <v>486038</v>
          </cell>
          <cell r="C1908" t="str">
            <v>WS414482812</v>
          </cell>
          <cell r="D1908" t="str">
            <v>FLEXTUENTI</v>
          </cell>
          <cell r="E1908" t="str">
            <v>DESPACHO</v>
          </cell>
          <cell r="F1908" t="str">
            <v>NORMAL</v>
          </cell>
          <cell r="G1908" t="str">
            <v>031080414482812</v>
          </cell>
          <cell r="H1908">
            <v>44918</v>
          </cell>
          <cell r="I1908" t="str">
            <v>ENTREGADO</v>
          </cell>
          <cell r="J1908">
            <v>44922</v>
          </cell>
          <cell r="K1908" t="str">
            <v>Cristian Javier Oviedo Perugachi</v>
          </cell>
          <cell r="L1908" t="str">
            <v>SAN ANTONIO CALLE LOS LAURELES  SN CALLE ARALLANES</v>
          </cell>
          <cell r="M1908" t="str">
            <v>1003452032</v>
          </cell>
          <cell r="N1908" t="str">
            <v>0964100598/0964100598</v>
          </cell>
          <cell r="O1908" t="str">
            <v/>
          </cell>
          <cell r="P1908" t="str">
            <v>IBARRA</v>
          </cell>
          <cell r="Q1908" t="str">
            <v>IBARRA</v>
          </cell>
          <cell r="R1908" t="str">
            <v>IMBABURA</v>
          </cell>
          <cell r="T1908" t="str">
            <v>TRAMACO</v>
          </cell>
          <cell r="U1908" t="str">
            <v>FLEXNETUIO_PROVINCIA</v>
          </cell>
          <cell r="V1908">
            <v>1</v>
          </cell>
          <cell r="W1908">
            <v>1</v>
          </cell>
          <cell r="X1908" t="str">
            <v>FLEXNET ECUADOR - FLEXTUENTI</v>
          </cell>
          <cell r="Y1908" t="str">
            <v>CALLE 28 DE JUNIO S/N Y GARCIA MORENO ENTRADA LLANO GRANDE</v>
          </cell>
        </row>
        <row r="1909">
          <cell r="A1909" t="str">
            <v>WS414483057</v>
          </cell>
          <cell r="B1909">
            <v>486039</v>
          </cell>
          <cell r="C1909" t="str">
            <v>WS414483057</v>
          </cell>
          <cell r="D1909" t="str">
            <v>FLEXTUENTI</v>
          </cell>
          <cell r="E1909" t="str">
            <v>DESPACHO</v>
          </cell>
          <cell r="F1909" t="str">
            <v>NORMAL</v>
          </cell>
          <cell r="G1909" t="str">
            <v>031080414483057</v>
          </cell>
          <cell r="H1909">
            <v>44918</v>
          </cell>
          <cell r="I1909" t="str">
            <v>ENTREGADO</v>
          </cell>
          <cell r="J1909">
            <v>44922</v>
          </cell>
          <cell r="K1909" t="str">
            <v>David Alexander Yaguana Aguilar</v>
          </cell>
          <cell r="L1909" t="str">
            <v>PUERTO BOLIVAR MARCER LANEADO  SN  ENTRE GUAYAS Y AYACHUCHO</v>
          </cell>
          <cell r="M1909" t="str">
            <v>0706730686</v>
          </cell>
          <cell r="N1909" t="str">
            <v>0991957092/0991957092</v>
          </cell>
          <cell r="O1909" t="str">
            <v/>
          </cell>
          <cell r="P1909" t="str">
            <v>MACHALA</v>
          </cell>
          <cell r="Q1909" t="str">
            <v>MACHALA</v>
          </cell>
          <cell r="R1909" t="str">
            <v>EL ORO</v>
          </cell>
          <cell r="T1909" t="str">
            <v>TRAMACO</v>
          </cell>
          <cell r="U1909" t="str">
            <v>FLEXNETUIO_PROVINCIA</v>
          </cell>
          <cell r="V1909">
            <v>1</v>
          </cell>
          <cell r="W1909">
            <v>1</v>
          </cell>
          <cell r="X1909" t="str">
            <v>FLEXNET ECUADOR - FLEXTUENTI</v>
          </cell>
          <cell r="Y1909" t="str">
            <v>CALLE 28 DE JUNIO S/N Y GARCIA MORENO ENTRADA LLANO GRANDE</v>
          </cell>
        </row>
        <row r="1910">
          <cell r="A1910" t="str">
            <v>2022-12848</v>
          </cell>
          <cell r="B1910">
            <v>486004</v>
          </cell>
          <cell r="C1910" t="str">
            <v>2022-12848</v>
          </cell>
          <cell r="D1910" t="str">
            <v>MOVISTAR</v>
          </cell>
          <cell r="E1910" t="str">
            <v>DESPACHO</v>
          </cell>
          <cell r="F1910" t="str">
            <v>NORMAL</v>
          </cell>
          <cell r="G1910" t="str">
            <v>031080202212848</v>
          </cell>
          <cell r="H1910">
            <v>44918</v>
          </cell>
          <cell r="I1910" t="str">
            <v>ENTREGADO</v>
          </cell>
          <cell r="J1910">
            <v>44922</v>
          </cell>
          <cell r="K1910" t="str">
            <v>DISTEVSATT S.A. SANTA ROSA_DANNY AUGUSTO SANCHEZ ESPINOSA</v>
          </cell>
          <cell r="L1910" t="str">
            <v>ANTONIO JOSE DE SUCRE Y VEGA DAVILA  SANTA ROSA DE EL ORO SANTA ROSA EL ORO</v>
          </cell>
          <cell r="M1910" t="str">
            <v>0791776163001</v>
          </cell>
          <cell r="N1910" t="str">
            <v>958870766</v>
          </cell>
          <cell r="O1910" t="str">
            <v/>
          </cell>
          <cell r="P1910" t="str">
            <v>SANTA ROSA</v>
          </cell>
          <cell r="Q1910" t="str">
            <v>SANTA ROSA</v>
          </cell>
          <cell r="R1910" t="str">
            <v>EL ORO</v>
          </cell>
          <cell r="T1910" t="str">
            <v>TRAMACO</v>
          </cell>
          <cell r="U1910" t="str">
            <v>FLEXNETUIO_PROVINCIA</v>
          </cell>
          <cell r="V1910">
            <v>1</v>
          </cell>
          <cell r="W1910">
            <v>1</v>
          </cell>
          <cell r="X1910" t="str">
            <v>FLEXNET ECUADOR - MOVISTAR</v>
          </cell>
          <cell r="Y1910" t="str">
            <v>CALLE 28 DE JUNIO S/N Y GARCIA MORENO ENTRADA LLANO GRANDE</v>
          </cell>
        </row>
        <row r="1911">
          <cell r="A1911" t="str">
            <v>2022-12849</v>
          </cell>
          <cell r="B1911">
            <v>486005</v>
          </cell>
          <cell r="C1911" t="str">
            <v>2022-12849</v>
          </cell>
          <cell r="D1911" t="str">
            <v>MOVISTAR</v>
          </cell>
          <cell r="E1911" t="str">
            <v>DESPACHO</v>
          </cell>
          <cell r="F1911" t="str">
            <v>NORMAL</v>
          </cell>
          <cell r="G1911" t="str">
            <v>031080202212849</v>
          </cell>
          <cell r="H1911">
            <v>44918</v>
          </cell>
          <cell r="I1911" t="str">
            <v>ENTREGADO</v>
          </cell>
          <cell r="J1911">
            <v>44919</v>
          </cell>
          <cell r="K1911" t="str">
            <v>CELL EXPRESS LATACUNGA_XAVIER BENITEZ</v>
          </cell>
          <cell r="L1911" t="str">
            <v>AV GUAYAQUIL Y 2 DE MAYO LATACUNGA</v>
          </cell>
          <cell r="M1911" t="str">
            <v>0502401268001</v>
          </cell>
          <cell r="N1911" t="str">
            <v>999717965</v>
          </cell>
          <cell r="O1911" t="str">
            <v/>
          </cell>
          <cell r="P1911" t="str">
            <v>LATACUNGA</v>
          </cell>
          <cell r="Q1911" t="str">
            <v>LATACUNGA</v>
          </cell>
          <cell r="R1911" t="str">
            <v>COTOPAXI</v>
          </cell>
          <cell r="T1911" t="str">
            <v>TRAMACO</v>
          </cell>
          <cell r="U1911" t="str">
            <v>FLEXNETUIO_PROVINCIA</v>
          </cell>
          <cell r="V1911">
            <v>1</v>
          </cell>
          <cell r="W1911">
            <v>1</v>
          </cell>
          <cell r="X1911" t="str">
            <v>FLEXNET ECUADOR - MOVISTAR</v>
          </cell>
          <cell r="Y1911" t="str">
            <v>CALLE 28 DE JUNIO S/N Y GARCIA MORENO ENTRADA LLANO GRANDE</v>
          </cell>
        </row>
        <row r="1912">
          <cell r="A1912" t="str">
            <v>2022-12850</v>
          </cell>
          <cell r="B1912">
            <v>486006</v>
          </cell>
          <cell r="C1912" t="str">
            <v>2022-12850</v>
          </cell>
          <cell r="D1912" t="str">
            <v>MOVISTAR</v>
          </cell>
          <cell r="E1912" t="str">
            <v>DESPACHO</v>
          </cell>
          <cell r="F1912" t="str">
            <v>NORMAL</v>
          </cell>
          <cell r="G1912" t="str">
            <v>031080202212850</v>
          </cell>
          <cell r="H1912">
            <v>44918</v>
          </cell>
          <cell r="I1912" t="str">
            <v>ENTREGADO</v>
          </cell>
          <cell r="J1912">
            <v>44919</v>
          </cell>
          <cell r="K1912" t="str">
            <v>PDV SMART STEPS COCA_LORENA JACKELINE RIVADENEIRA SALAS</v>
          </cell>
          <cell r="L1912" t="str">
            <v>AV. 9 DE OCTUBRE Y SIMON BOLIVAR JUNTO A FARMACIA SANA SANA</v>
          </cell>
          <cell r="M1912" t="str">
            <v>1600570871</v>
          </cell>
          <cell r="N1912" t="str">
            <v>987846513</v>
          </cell>
          <cell r="P1912" t="str">
            <v>220201</v>
          </cell>
          <cell r="Q1912" t="str">
            <v>EL COCA</v>
          </cell>
          <cell r="R1912" t="str">
            <v>ORELLANA</v>
          </cell>
          <cell r="S1912" t="str">
            <v>PUERTO FRANCISCO DE ORELLANA (EL COCA)</v>
          </cell>
          <cell r="T1912" t="str">
            <v>TRAMACO</v>
          </cell>
          <cell r="V1912">
            <v>1</v>
          </cell>
          <cell r="W1912">
            <v>1</v>
          </cell>
          <cell r="X1912" t="str">
            <v>FLEXNET ECUADOR - MOVISTAR</v>
          </cell>
          <cell r="Y1912" t="str">
            <v>CALLE 28 DE JUNIO S/N Y GARCIA MORENO ENTRADA LLANO GRANDE</v>
          </cell>
        </row>
        <row r="1913">
          <cell r="A1913" t="str">
            <v>2022-12851</v>
          </cell>
          <cell r="B1913">
            <v>486007</v>
          </cell>
          <cell r="C1913" t="str">
            <v>2022-12851</v>
          </cell>
          <cell r="D1913" t="str">
            <v>MOVISTAR</v>
          </cell>
          <cell r="E1913" t="str">
            <v>DESPACHO</v>
          </cell>
          <cell r="F1913" t="str">
            <v>NORMAL</v>
          </cell>
          <cell r="G1913" t="str">
            <v>031080202212851</v>
          </cell>
          <cell r="H1913">
            <v>44918</v>
          </cell>
          <cell r="I1913" t="str">
            <v>ENTREGADO</v>
          </cell>
          <cell r="J1913">
            <v>44922</v>
          </cell>
          <cell r="K1913" t="str">
            <v>MOVIL PI 10 DE AGOSTO_SANTIAGO ISRAEL CUMBE VALVERDE</v>
          </cell>
          <cell r="L1913" t="str">
            <v>AV 10 DE AGOSTO  16026 ENTRE BERNARDO VALDIVIEZO Y OLMEDO LOJA LOJA LOJA</v>
          </cell>
          <cell r="M1913" t="str">
            <v>0</v>
          </cell>
          <cell r="N1913" t="str">
            <v>996729960</v>
          </cell>
          <cell r="O1913" t="str">
            <v/>
          </cell>
          <cell r="P1913" t="str">
            <v>LOJA</v>
          </cell>
          <cell r="Q1913" t="str">
            <v>LOJA</v>
          </cell>
          <cell r="R1913" t="str">
            <v>LOJA</v>
          </cell>
          <cell r="T1913" t="str">
            <v>TRAMACO</v>
          </cell>
          <cell r="U1913" t="str">
            <v>FLEXNETUIO_PROVINCIA</v>
          </cell>
          <cell r="V1913">
            <v>1</v>
          </cell>
          <cell r="W1913">
            <v>1</v>
          </cell>
          <cell r="X1913" t="str">
            <v>FLEXNET ECUADOR - MOVISTAR</v>
          </cell>
          <cell r="Y1913" t="str">
            <v>CALLE 28 DE JUNIO S/N Y GARCIA MORENO ENTRADA LLANO GRANDE</v>
          </cell>
        </row>
        <row r="1914">
          <cell r="A1914" t="str">
            <v>2022-12852</v>
          </cell>
          <cell r="B1914">
            <v>486008</v>
          </cell>
          <cell r="C1914" t="str">
            <v>2022-12852</v>
          </cell>
          <cell r="D1914" t="str">
            <v>MOVISTAR</v>
          </cell>
          <cell r="E1914" t="str">
            <v>DESPACHO</v>
          </cell>
          <cell r="F1914" t="str">
            <v>NORMAL</v>
          </cell>
          <cell r="G1914" t="str">
            <v>031080202212852</v>
          </cell>
          <cell r="H1914">
            <v>44918</v>
          </cell>
          <cell r="I1914" t="str">
            <v>ENTREGADO</v>
          </cell>
          <cell r="J1914">
            <v>44919</v>
          </cell>
          <cell r="K1914" t="str">
            <v>PDV IBS LAGUNA MALL IBARRA_JOSE LUIS CORAL MOLINA</v>
          </cell>
          <cell r="L1914" t="str">
            <v>AV. MARIANO COSTA SN Y AV. FRAY VACAS GALINDO CC. LAGUNA MALL PB LOCAL 133</v>
          </cell>
          <cell r="M1914" t="str">
            <v>1792209242001</v>
          </cell>
          <cell r="N1914" t="str">
            <v>980508973</v>
          </cell>
          <cell r="O1914" t="str">
            <v/>
          </cell>
          <cell r="P1914" t="str">
            <v>IBARRA</v>
          </cell>
          <cell r="Q1914" t="str">
            <v>IBARRA</v>
          </cell>
          <cell r="R1914" t="str">
            <v>IMBABURA</v>
          </cell>
          <cell r="T1914" t="str">
            <v>TRAMACO</v>
          </cell>
          <cell r="U1914" t="str">
            <v>FLEXNETUIO_PROVINCIA</v>
          </cell>
          <cell r="V1914">
            <v>1</v>
          </cell>
          <cell r="W1914">
            <v>1</v>
          </cell>
          <cell r="X1914" t="str">
            <v>FLEXNET ECUADOR - MOVISTAR</v>
          </cell>
          <cell r="Y1914" t="str">
            <v>CALLE 28 DE JUNIO S/N Y GARCIA MORENO ENTRADA LLANO GRANDE</v>
          </cell>
        </row>
        <row r="1915">
          <cell r="A1915" t="str">
            <v>2022-12853</v>
          </cell>
          <cell r="B1915">
            <v>486009</v>
          </cell>
          <cell r="C1915" t="str">
            <v>2022-12853</v>
          </cell>
          <cell r="D1915" t="str">
            <v>MOVISTAR</v>
          </cell>
          <cell r="E1915" t="str">
            <v>DESPACHO</v>
          </cell>
          <cell r="F1915" t="str">
            <v>NORMAL</v>
          </cell>
          <cell r="G1915" t="str">
            <v>FT76762</v>
          </cell>
          <cell r="H1915">
            <v>44918</v>
          </cell>
          <cell r="I1915" t="str">
            <v>ENTREGADO</v>
          </cell>
          <cell r="J1915">
            <v>44922</v>
          </cell>
          <cell r="K1915" t="str">
            <v>PDV IBS CC EL BOSQUE_JOSE LUIS CORAL MOLINA</v>
          </cell>
          <cell r="L1915" t="str">
            <v>AV. ALONSO DE TORRES Y AV. EL PARQUE, CC EL BOSQUE 2DA. PLANTA PASEO COLON LOCAL N° 283 B</v>
          </cell>
          <cell r="M1915" t="str">
            <v>1722149620001</v>
          </cell>
          <cell r="N1915" t="str">
            <v>980508973</v>
          </cell>
          <cell r="O1915" t="str">
            <v/>
          </cell>
          <cell r="P1915" t="str">
            <v>QUITO</v>
          </cell>
          <cell r="Q1915" t="str">
            <v>QUITO</v>
          </cell>
          <cell r="R1915" t="str">
            <v>PICHINCHA</v>
          </cell>
          <cell r="U1915" t="str">
            <v>FLEXNETUIO_LOCAL</v>
          </cell>
          <cell r="V1915">
            <v>1</v>
          </cell>
          <cell r="W1915">
            <v>1</v>
          </cell>
          <cell r="X1915" t="str">
            <v>FLEXNET ECUADOR - MOVISTAR</v>
          </cell>
          <cell r="Y1915" t="str">
            <v>CALLE 28 DE JUNIO S/N Y GARCIA MORENO ENTRADA LLANO GRANDE</v>
          </cell>
        </row>
        <row r="1916">
          <cell r="A1916" t="str">
            <v>2022-12854</v>
          </cell>
          <cell r="B1916">
            <v>486010</v>
          </cell>
          <cell r="C1916" t="str">
            <v>2022-12854</v>
          </cell>
          <cell r="D1916" t="str">
            <v>MOVISTAR</v>
          </cell>
          <cell r="E1916" t="str">
            <v>DESPACHO</v>
          </cell>
          <cell r="F1916" t="str">
            <v>NORMAL</v>
          </cell>
          <cell r="G1916" t="str">
            <v>031080202212854</v>
          </cell>
          <cell r="H1916">
            <v>44918</v>
          </cell>
          <cell r="I1916" t="str">
            <v>ENTREGADO</v>
          </cell>
          <cell r="J1916">
            <v>44919</v>
          </cell>
          <cell r="K1916" t="str">
            <v>PDV IBS CC PASEO SHOPPING AMBATO_JOSE LUIS CORAL MOLINA</v>
          </cell>
          <cell r="L1916" t="str">
            <v>AV. MANUELITA SAENZ Y CALLE PIO BAROJA NESSI, CC. PASEO SHOPPING, PISO 2, LOCAL 103 MOVISTAR</v>
          </cell>
          <cell r="M1916" t="str">
            <v>1792209242001</v>
          </cell>
          <cell r="N1916" t="str">
            <v>0980508973</v>
          </cell>
          <cell r="O1916" t="str">
            <v/>
          </cell>
          <cell r="P1916" t="str">
            <v>AMBATO</v>
          </cell>
          <cell r="Q1916" t="str">
            <v>AMBATO</v>
          </cell>
          <cell r="R1916" t="str">
            <v>TUNGURAHUA</v>
          </cell>
          <cell r="S1916" t="str">
            <v>AMBATO</v>
          </cell>
          <cell r="T1916" t="str">
            <v>TRAMACO</v>
          </cell>
          <cell r="U1916" t="str">
            <v>FLEXNETUIO_PROVINCIA</v>
          </cell>
          <cell r="V1916">
            <v>1</v>
          </cell>
          <cell r="W1916">
            <v>1</v>
          </cell>
          <cell r="X1916" t="str">
            <v>FLEXNET ECUADOR - MOVISTAR</v>
          </cell>
          <cell r="Y1916" t="str">
            <v>CALLE 28 DE JUNIO S/N Y GARCIA MORENO ENTRADA LLANO GRANDE</v>
          </cell>
        </row>
        <row r="1917">
          <cell r="A1917" t="str">
            <v>R_22_088_01084569</v>
          </cell>
          <cell r="B1917">
            <v>486003</v>
          </cell>
          <cell r="C1917" t="str">
            <v>R_22_088_01084569</v>
          </cell>
          <cell r="D1917" t="str">
            <v>ROER</v>
          </cell>
          <cell r="E1917" t="str">
            <v>DESPACHO</v>
          </cell>
          <cell r="F1917" t="str">
            <v>NORMAL</v>
          </cell>
          <cell r="G1917" t="str">
            <v>FT76739</v>
          </cell>
          <cell r="H1917">
            <v>44918</v>
          </cell>
          <cell r="I1917" t="str">
            <v>EN_TRANSITO</v>
          </cell>
          <cell r="J1917">
            <v>44918</v>
          </cell>
          <cell r="K1917" t="str">
            <v>ROER_EDGAR MARMOL</v>
          </cell>
          <cell r="L1917" t="str">
            <v>SUR, JOSÉ DE LA CUADRA S43-173 Y ESTEBAN MARAÑÓN, CASA ESQUINERA 2 PISOS COLOR DURAZNO.</v>
          </cell>
          <cell r="M1917" t="str">
            <v>EDGAR MARMOL / 1791890663001</v>
          </cell>
          <cell r="N1917" t="str">
            <v>0987959900</v>
          </cell>
          <cell r="P1917" t="str">
            <v>QUITO</v>
          </cell>
          <cell r="Q1917" t="str">
            <v>QUITO</v>
          </cell>
          <cell r="R1917" t="str">
            <v>PICHINCHA</v>
          </cell>
          <cell r="T1917" t="str">
            <v>TRANSERVISS</v>
          </cell>
          <cell r="U1917" t="str">
            <v>FLEXNETUIO_LOCAL</v>
          </cell>
          <cell r="V1917">
            <v>1</v>
          </cell>
          <cell r="W1917">
            <v>2</v>
          </cell>
          <cell r="X1917" t="str">
            <v>FLEXNET DEL ECUADOR</v>
          </cell>
          <cell r="Y1917" t="str">
            <v>28 DE JUNIO Y GARCIA MORENO</v>
          </cell>
        </row>
        <row r="1918">
          <cell r="A1918" t="str">
            <v>4758730</v>
          </cell>
          <cell r="B1918">
            <v>485977</v>
          </cell>
          <cell r="C1918" t="str">
            <v>4758730</v>
          </cell>
          <cell r="D1918" t="str">
            <v>MDELIVERY</v>
          </cell>
          <cell r="E1918" t="str">
            <v>DESPACHO</v>
          </cell>
          <cell r="F1918" t="str">
            <v>NORMAL</v>
          </cell>
          <cell r="G1918" t="str">
            <v>TF90578</v>
          </cell>
          <cell r="H1918">
            <v>44918</v>
          </cell>
          <cell r="I1918" t="str">
            <v>ENTREGADO</v>
          </cell>
          <cell r="J1918">
            <v>44922</v>
          </cell>
          <cell r="K1918" t="str">
            <v>ANGEL CUSTODIO BUSTAMANTE PARRA</v>
          </cell>
          <cell r="L1918" t="str">
            <v>TARQUI CALLE BASTION POPULAR BLOQUE 3  MZ 4615  SOLAR 3</v>
          </cell>
          <cell r="M1918" t="str">
            <v>0966174088</v>
          </cell>
          <cell r="N1918" t="str">
            <v>0961424067</v>
          </cell>
          <cell r="O1918" t="str">
            <v>0961424067</v>
          </cell>
          <cell r="P1918" t="str">
            <v>090705</v>
          </cell>
          <cell r="Q1918" t="str">
            <v>GUAYAQUIL</v>
          </cell>
          <cell r="R1918" t="str">
            <v>GUAYAS</v>
          </cell>
          <cell r="S1918" t="str">
            <v>GUAYAQUIL</v>
          </cell>
          <cell r="T1918" t="str">
            <v>ITSACOURIER</v>
          </cell>
          <cell r="U1918" t="str">
            <v>FLEXNETUIO_GYE</v>
          </cell>
          <cell r="V1918">
            <v>1</v>
          </cell>
          <cell r="W1918">
            <v>1</v>
          </cell>
          <cell r="X1918" t="str">
            <v>FLEXNET ECUADOR - MDELIVERY</v>
          </cell>
          <cell r="Y1918" t="str">
            <v>CALLE 28 DE JUNIO S/N Y GARCIA MORENO ENTRADA LLANO GRANDE</v>
          </cell>
        </row>
        <row r="1919">
          <cell r="A1919" t="str">
            <v>4758733</v>
          </cell>
          <cell r="B1919">
            <v>485978</v>
          </cell>
          <cell r="C1919" t="str">
            <v>4758733</v>
          </cell>
          <cell r="D1919" t="str">
            <v>MDELIVERY</v>
          </cell>
          <cell r="E1919" t="str">
            <v>DESPACHO</v>
          </cell>
          <cell r="F1919" t="str">
            <v>NORMAL</v>
          </cell>
          <cell r="G1919" t="str">
            <v>TF90579</v>
          </cell>
          <cell r="H1919">
            <v>44918</v>
          </cell>
          <cell r="I1919" t="str">
            <v>ENTREGADO</v>
          </cell>
          <cell r="J1919">
            <v>44922</v>
          </cell>
          <cell r="K1919" t="str">
            <v>YENNER YOHAN ACOSTA OLIVARES</v>
          </cell>
          <cell r="L1919" t="str">
            <v>TARQUI  BASTION POPULAR BLOQUE 3 MZ 4615  SOLAR 3 AV CAMILO PONCE ENRIQUEZ</v>
          </cell>
          <cell r="M1919" t="str">
            <v>0958794006</v>
          </cell>
          <cell r="N1919" t="str">
            <v>0958794006</v>
          </cell>
          <cell r="O1919" t="str">
            <v>0958794006</v>
          </cell>
          <cell r="P1919" t="str">
            <v>090705</v>
          </cell>
          <cell r="Q1919" t="str">
            <v>GUAYAQUIL</v>
          </cell>
          <cell r="R1919" t="str">
            <v>GUAYAS</v>
          </cell>
          <cell r="S1919" t="str">
            <v>GUAYAQUIL</v>
          </cell>
          <cell r="T1919" t="str">
            <v>ITSACOURIER</v>
          </cell>
          <cell r="U1919" t="str">
            <v>FLEXNETUIO_GYE</v>
          </cell>
          <cell r="V1919">
            <v>1</v>
          </cell>
          <cell r="W1919">
            <v>1</v>
          </cell>
          <cell r="X1919" t="str">
            <v>FLEXNET ECUADOR - MDELIVERY</v>
          </cell>
          <cell r="Y1919" t="str">
            <v>CALLE 28 DE JUNIO S/N Y GARCIA MORENO ENTRADA LLANO GRANDE</v>
          </cell>
        </row>
        <row r="1920">
          <cell r="A1920" t="str">
            <v>4758745</v>
          </cell>
          <cell r="B1920">
            <v>485979</v>
          </cell>
          <cell r="C1920" t="str">
            <v>4758745</v>
          </cell>
          <cell r="D1920" t="str">
            <v>MDELIVERY</v>
          </cell>
          <cell r="E1920" t="str">
            <v>DESPACHO</v>
          </cell>
          <cell r="F1920" t="str">
            <v>NORMAL</v>
          </cell>
          <cell r="G1920" t="str">
            <v>031080004758745</v>
          </cell>
          <cell r="H1920">
            <v>44918</v>
          </cell>
          <cell r="I1920" t="str">
            <v>ENTREGADO</v>
          </cell>
          <cell r="J1920">
            <v>44922</v>
          </cell>
          <cell r="K1920" t="str">
            <v>GABRIELA CAROLINA ANDRADE TENEZACA</v>
          </cell>
          <cell r="L1920" t="str">
            <v>AZOGUES CALLE CARMEN SERRANO  SN  15 DE NOVIEMBRE</v>
          </cell>
          <cell r="M1920" t="str">
            <v>0302474317</v>
          </cell>
          <cell r="N1920" t="str">
            <v>0984468980</v>
          </cell>
          <cell r="O1920" t="str">
            <v>0984468980</v>
          </cell>
          <cell r="P1920" t="str">
            <v>030102</v>
          </cell>
          <cell r="Q1920" t="str">
            <v>AZOGUES</v>
          </cell>
          <cell r="R1920" t="str">
            <v>CAÑAR</v>
          </cell>
          <cell r="S1920" t="str">
            <v>AZOGUES</v>
          </cell>
          <cell r="T1920" t="str">
            <v>TRAMACO</v>
          </cell>
          <cell r="U1920" t="str">
            <v>FLEXNETUIO_PROVINCIA</v>
          </cell>
          <cell r="V1920">
            <v>1</v>
          </cell>
          <cell r="W1920">
            <v>1</v>
          </cell>
          <cell r="X1920" t="str">
            <v>FLEXNET ECUADOR - MDELIVERY</v>
          </cell>
          <cell r="Y1920" t="str">
            <v>CALLE 28 DE JUNIO S/N Y GARCIA MORENO ENTRADA LLANO GRANDE</v>
          </cell>
        </row>
        <row r="1921">
          <cell r="A1921" t="str">
            <v>4758759</v>
          </cell>
          <cell r="B1921">
            <v>485980</v>
          </cell>
          <cell r="C1921" t="str">
            <v>4758759</v>
          </cell>
          <cell r="D1921" t="str">
            <v>MDELIVERY</v>
          </cell>
          <cell r="E1921" t="str">
            <v>DESPACHO</v>
          </cell>
          <cell r="F1921" t="str">
            <v>DERIVADO PICK UP</v>
          </cell>
          <cell r="G1921" t="str">
            <v>031080004758759</v>
          </cell>
          <cell r="H1921">
            <v>44918</v>
          </cell>
          <cell r="I1921" t="str">
            <v>ENTREGADO</v>
          </cell>
          <cell r="J1921">
            <v>44923</v>
          </cell>
          <cell r="K1921" t="str">
            <v>MIGUEL ANGEL ZHUNE CORTEZ</v>
          </cell>
          <cell r="L1921" t="str">
            <v>OFICINA TRAMACO PUNTO DE ATENCION SAN MARINO</v>
          </cell>
          <cell r="M1921" t="str">
            <v>0910863893</v>
          </cell>
          <cell r="N1921" t="str">
            <v>0958637484</v>
          </cell>
          <cell r="O1921" t="str">
            <v/>
          </cell>
          <cell r="P1921" t="str">
            <v>GUAYAQUIL</v>
          </cell>
          <cell r="Q1921" t="str">
            <v>GUAYAQUIL</v>
          </cell>
          <cell r="R1921" t="str">
            <v>GUAYAS</v>
          </cell>
          <cell r="T1921" t="str">
            <v>TRAMACO</v>
          </cell>
          <cell r="U1921" t="str">
            <v>FLEXNETUIO_GYE</v>
          </cell>
          <cell r="V1921">
            <v>1</v>
          </cell>
          <cell r="W1921">
            <v>1</v>
          </cell>
          <cell r="X1921" t="str">
            <v>FLEXNET ECUADOR - MDELIVERY</v>
          </cell>
          <cell r="Y1921" t="str">
            <v>CALLE 28 DE JUNIO S/N Y GARCIA MORENO ENTRADA LLANO GRANDE</v>
          </cell>
        </row>
        <row r="1922">
          <cell r="A1922" t="str">
            <v>4759073</v>
          </cell>
          <cell r="B1922">
            <v>485981</v>
          </cell>
          <cell r="C1922" t="str">
            <v>4759073</v>
          </cell>
          <cell r="D1922" t="str">
            <v>MDELIVERY</v>
          </cell>
          <cell r="E1922" t="str">
            <v>DESPACHO</v>
          </cell>
          <cell r="F1922" t="str">
            <v>NORMAL</v>
          </cell>
          <cell r="G1922" t="str">
            <v>FT76747</v>
          </cell>
          <cell r="H1922">
            <v>44918</v>
          </cell>
          <cell r="I1922" t="str">
            <v>ENTREGADO</v>
          </cell>
          <cell r="J1922">
            <v>44922</v>
          </cell>
          <cell r="K1922" t="str">
            <v>Juan Alcides Solano Gomez</v>
          </cell>
          <cell r="L1922" t="str">
            <v>QUITUMBE CALLE AV RUMICHACA NAN SN Y S41 PSJE A</v>
          </cell>
          <cell r="M1922" t="str">
            <v>1710459692</v>
          </cell>
          <cell r="N1922" t="str">
            <v>0998909221</v>
          </cell>
          <cell r="O1922" t="str">
            <v>0998909221</v>
          </cell>
          <cell r="P1922" t="str">
            <v>170701</v>
          </cell>
          <cell r="Q1922" t="str">
            <v>QUITO</v>
          </cell>
          <cell r="R1922" t="str">
            <v>PICHINCHA</v>
          </cell>
          <cell r="S1922" t="str">
            <v>QUITO</v>
          </cell>
          <cell r="T1922" t="str">
            <v>FLEXTRANS UIO</v>
          </cell>
          <cell r="U1922" t="str">
            <v>FLEXNETUIO_LOCAL</v>
          </cell>
          <cell r="V1922">
            <v>1</v>
          </cell>
          <cell r="W1922">
            <v>1</v>
          </cell>
          <cell r="X1922" t="str">
            <v>FLEXNET ECUADOR - MDELIVERY</v>
          </cell>
          <cell r="Y1922" t="str">
            <v>CALLE 28 DE JUNIO S/N Y GARCIA MORENO ENTRADA LLANO GRANDE</v>
          </cell>
        </row>
        <row r="1923">
          <cell r="A1923" t="str">
            <v>4759076</v>
          </cell>
          <cell r="B1923">
            <v>485982</v>
          </cell>
          <cell r="C1923" t="str">
            <v>4759076</v>
          </cell>
          <cell r="D1923" t="str">
            <v>MDELIVERY</v>
          </cell>
          <cell r="E1923" t="str">
            <v>DESPACHO</v>
          </cell>
          <cell r="F1923" t="str">
            <v>NORMAL</v>
          </cell>
          <cell r="G1923" t="str">
            <v>031080004759076</v>
          </cell>
          <cell r="H1923">
            <v>44918</v>
          </cell>
          <cell r="I1923" t="str">
            <v>ENTREGADO</v>
          </cell>
          <cell r="J1923">
            <v>44922</v>
          </cell>
          <cell r="K1923" t="str">
            <v>KLEIVER JAVIER ARTEAGA PARRA</v>
          </cell>
          <cell r="L1923" t="str">
            <v>JOSE LUIS TAMAYO  VIA PUNTA CARNERO   SN</v>
          </cell>
          <cell r="M1923" t="str">
            <v>2451511592</v>
          </cell>
          <cell r="N1923" t="str">
            <v>0963910670</v>
          </cell>
          <cell r="O1923" t="str">
            <v>0963910670</v>
          </cell>
          <cell r="P1923" t="str">
            <v>240202</v>
          </cell>
          <cell r="Q1923" t="str">
            <v>LA LIBERTAD</v>
          </cell>
          <cell r="R1923" t="str">
            <v>SANTA ELENA</v>
          </cell>
          <cell r="S1923" t="str">
            <v>LA LIBERTAD</v>
          </cell>
          <cell r="T1923" t="str">
            <v>TRAMACO</v>
          </cell>
          <cell r="U1923" t="str">
            <v>FLEXNETUIO_PROVINCIA</v>
          </cell>
          <cell r="V1923">
            <v>1</v>
          </cell>
          <cell r="W1923">
            <v>1</v>
          </cell>
          <cell r="X1923" t="str">
            <v>FLEXNET ECUADOR - MDELIVERY</v>
          </cell>
          <cell r="Y1923" t="str">
            <v>CALLE 28 DE JUNIO S/N Y GARCIA MORENO ENTRADA LLANO GRANDE</v>
          </cell>
        </row>
        <row r="1924">
          <cell r="A1924" t="str">
            <v>4759109</v>
          </cell>
          <cell r="B1924">
            <v>485983</v>
          </cell>
          <cell r="C1924" t="str">
            <v>4759109</v>
          </cell>
          <cell r="D1924" t="str">
            <v>MDELIVERY</v>
          </cell>
          <cell r="E1924" t="str">
            <v>DESPACHO</v>
          </cell>
          <cell r="F1924" t="str">
            <v>NORMAL</v>
          </cell>
          <cell r="G1924" t="str">
            <v>FT76753</v>
          </cell>
          <cell r="H1924">
            <v>44918</v>
          </cell>
          <cell r="I1924" t="str">
            <v>ENTREGADO</v>
          </cell>
          <cell r="J1924">
            <v>44923</v>
          </cell>
          <cell r="K1924" t="str">
            <v>NICOLAS ALEJANDRO VEGA CISNEROS</v>
          </cell>
          <cell r="L1924" t="str">
            <v>CALDERON CALLE VANCOUVER  OE1 89 AV CACHA</v>
          </cell>
          <cell r="M1924" t="str">
            <v>1722318712</v>
          </cell>
          <cell r="N1924" t="str">
            <v>0979268300</v>
          </cell>
          <cell r="O1924" t="str">
            <v/>
          </cell>
          <cell r="P1924" t="str">
            <v>170201</v>
          </cell>
          <cell r="Q1924" t="str">
            <v>QUITO</v>
          </cell>
          <cell r="R1924" t="str">
            <v>PICHINCHA</v>
          </cell>
          <cell r="S1924" t="str">
            <v>CALDERON (CARAPUNGO)</v>
          </cell>
          <cell r="T1924" t="str">
            <v>ITSACOURIER</v>
          </cell>
          <cell r="U1924" t="str">
            <v>FLEXNETUIO_LOCAL</v>
          </cell>
          <cell r="V1924">
            <v>1</v>
          </cell>
          <cell r="W1924">
            <v>1</v>
          </cell>
          <cell r="X1924" t="str">
            <v>FLEXNET ECUADOR - MDELIVERY</v>
          </cell>
          <cell r="Y1924" t="str">
            <v>CALLE 28 DE JUNIO S/N Y GARCIA MORENO ENTRADA LLANO GRANDE</v>
          </cell>
        </row>
        <row r="1925">
          <cell r="A1925" t="str">
            <v>4759121</v>
          </cell>
          <cell r="B1925">
            <v>485984</v>
          </cell>
          <cell r="C1925" t="str">
            <v>4759121</v>
          </cell>
          <cell r="D1925" t="str">
            <v>MDELIVERY</v>
          </cell>
          <cell r="E1925" t="str">
            <v>DESPACHO</v>
          </cell>
          <cell r="F1925" t="str">
            <v>NORMAL</v>
          </cell>
          <cell r="G1925" t="str">
            <v>IC4040</v>
          </cell>
          <cell r="H1925">
            <v>44918</v>
          </cell>
          <cell r="I1925" t="str">
            <v>ENTREGADO</v>
          </cell>
          <cell r="J1925">
            <v>44922</v>
          </cell>
          <cell r="K1925" t="str">
            <v>EDWIN LLAMOCCA PANTA</v>
          </cell>
          <cell r="L1925" t="str">
            <v>BELLAVISTA AV DE LAS AMERICAS  SN CALLE TURUHUAYCO</v>
          </cell>
          <cell r="M1925" t="str">
            <v>0952838704</v>
          </cell>
          <cell r="N1925" t="str">
            <v>0987875429</v>
          </cell>
          <cell r="O1925" t="str">
            <v/>
          </cell>
          <cell r="P1925" t="str">
            <v>010102</v>
          </cell>
          <cell r="Q1925" t="str">
            <v>CUENCA</v>
          </cell>
          <cell r="R1925" t="str">
            <v>AZUAY</v>
          </cell>
          <cell r="S1925" t="str">
            <v>CUENCA</v>
          </cell>
          <cell r="T1925" t="str">
            <v>ITSACOURIER</v>
          </cell>
          <cell r="U1925" t="str">
            <v>FLEXNETUIO_PROVINCIA</v>
          </cell>
          <cell r="V1925">
            <v>1</v>
          </cell>
          <cell r="W1925">
            <v>1</v>
          </cell>
          <cell r="X1925" t="str">
            <v>FLEXNET ECUADOR - MDELIVERY</v>
          </cell>
          <cell r="Y1925" t="str">
            <v>CALLE 28 DE JUNIO S/N Y GARCIA MORENO ENTRADA LLANO GRANDE</v>
          </cell>
        </row>
        <row r="1926">
          <cell r="A1926" t="str">
            <v>4759128</v>
          </cell>
          <cell r="B1926">
            <v>485985</v>
          </cell>
          <cell r="C1926" t="str">
            <v>4759128</v>
          </cell>
          <cell r="D1926" t="str">
            <v>MDELIVERY</v>
          </cell>
          <cell r="E1926" t="str">
            <v>DESPACHO</v>
          </cell>
          <cell r="F1926" t="str">
            <v>NORMAL</v>
          </cell>
          <cell r="G1926" t="str">
            <v>TF90577</v>
          </cell>
          <cell r="H1926">
            <v>44918</v>
          </cell>
          <cell r="I1926" t="str">
            <v>ENTREGADO</v>
          </cell>
          <cell r="J1926">
            <v>44922</v>
          </cell>
          <cell r="K1926" t="str">
            <v>EMILIA ELENA SALTOS QUIMI</v>
          </cell>
          <cell r="L1926" t="str">
            <v>TARQUI AV JUAN TANCA MARENGO  KM</v>
          </cell>
          <cell r="M1926" t="str">
            <v>0932031859</v>
          </cell>
          <cell r="N1926" t="str">
            <v>0998561437</v>
          </cell>
          <cell r="O1926" t="str">
            <v>0998561437</v>
          </cell>
          <cell r="P1926" t="str">
            <v>090507</v>
          </cell>
          <cell r="Q1926" t="str">
            <v>GUAYAQUIL</v>
          </cell>
          <cell r="R1926" t="str">
            <v>GUAYAS</v>
          </cell>
          <cell r="S1926" t="str">
            <v>GUAYAQUIL</v>
          </cell>
          <cell r="T1926" t="str">
            <v>ITSACOURIER</v>
          </cell>
          <cell r="U1926" t="str">
            <v>FLEXNETUIO_GYE</v>
          </cell>
          <cell r="V1926">
            <v>1</v>
          </cell>
          <cell r="W1926">
            <v>1</v>
          </cell>
          <cell r="X1926" t="str">
            <v>FLEXNET ECUADOR - MDELIVERY</v>
          </cell>
          <cell r="Y1926" t="str">
            <v>CALLE 28 DE JUNIO S/N Y GARCIA MORENO ENTRADA LLANO GRANDE</v>
          </cell>
        </row>
        <row r="1927">
          <cell r="A1927" t="str">
            <v>4759145</v>
          </cell>
          <cell r="B1927">
            <v>485986</v>
          </cell>
          <cell r="C1927" t="str">
            <v>4759145</v>
          </cell>
          <cell r="D1927" t="str">
            <v>MDELIVERY</v>
          </cell>
          <cell r="E1927" t="str">
            <v>DESPACHO</v>
          </cell>
          <cell r="F1927" t="str">
            <v>NORMAL</v>
          </cell>
          <cell r="G1927" t="str">
            <v>TF90585</v>
          </cell>
          <cell r="H1927">
            <v>44918</v>
          </cell>
          <cell r="I1927" t="str">
            <v>ENTREGADO</v>
          </cell>
          <cell r="J1927">
            <v>44922</v>
          </cell>
          <cell r="K1927" t="str">
            <v>LUIS FERNANDO MESIAS BRIONES</v>
          </cell>
          <cell r="L1927" t="str">
            <v>TARQUI SAUCES 1  MZ C4 VILLA 27</v>
          </cell>
          <cell r="M1927" t="str">
            <v>0930008255</v>
          </cell>
          <cell r="N1927" t="str">
            <v>0989493494</v>
          </cell>
          <cell r="O1927" t="str">
            <v>0939611450</v>
          </cell>
          <cell r="P1927" t="str">
            <v>090502</v>
          </cell>
          <cell r="Q1927" t="str">
            <v>GUAYAQUIL</v>
          </cell>
          <cell r="R1927" t="str">
            <v>GUAYAS</v>
          </cell>
          <cell r="S1927" t="str">
            <v>GUAYAQUIL</v>
          </cell>
          <cell r="T1927" t="str">
            <v>ITSACOURIER</v>
          </cell>
          <cell r="U1927" t="str">
            <v>FLEXNETUIO_GYE</v>
          </cell>
          <cell r="V1927">
            <v>1</v>
          </cell>
          <cell r="W1927">
            <v>1</v>
          </cell>
          <cell r="X1927" t="str">
            <v>FLEXNET ECUADOR - MDELIVERY</v>
          </cell>
          <cell r="Y1927" t="str">
            <v>CALLE 28 DE JUNIO S/N Y GARCIA MORENO ENTRADA LLANO GRANDE</v>
          </cell>
        </row>
        <row r="1928">
          <cell r="A1928" t="str">
            <v>4759368</v>
          </cell>
          <cell r="B1928">
            <v>485987</v>
          </cell>
          <cell r="C1928" t="str">
            <v>4759368</v>
          </cell>
          <cell r="D1928" t="str">
            <v>MDELIVERY</v>
          </cell>
          <cell r="E1928" t="str">
            <v>DESPACHO</v>
          </cell>
          <cell r="F1928" t="str">
            <v>NORMAL</v>
          </cell>
          <cell r="G1928" t="str">
            <v>TF90587</v>
          </cell>
          <cell r="H1928">
            <v>44918</v>
          </cell>
          <cell r="I1928" t="str">
            <v>ENTREGADO</v>
          </cell>
          <cell r="J1928">
            <v>44922</v>
          </cell>
          <cell r="K1928" t="str">
            <v>JOFFRE LEONARDO MEDINA CORDOVA</v>
          </cell>
          <cell r="L1928" t="str">
            <v>GARCIA MORENO  CALLE LOS RIOS  303 Y VENEZUELA</v>
          </cell>
          <cell r="M1928" t="str">
            <v>0912605243</v>
          </cell>
          <cell r="N1928" t="str">
            <v>0962683413</v>
          </cell>
          <cell r="O1928" t="str">
            <v>0962683413</v>
          </cell>
          <cell r="P1928" t="str">
            <v>090301</v>
          </cell>
          <cell r="Q1928" t="str">
            <v>GUAYAQUIL</v>
          </cell>
          <cell r="R1928" t="str">
            <v>GUAYAS</v>
          </cell>
          <cell r="S1928" t="str">
            <v>GUAYAQUIL</v>
          </cell>
          <cell r="T1928" t="str">
            <v>ITSACOURIER</v>
          </cell>
          <cell r="U1928" t="str">
            <v>FLEXNETUIO_GYE</v>
          </cell>
          <cell r="V1928">
            <v>1</v>
          </cell>
          <cell r="W1928">
            <v>1</v>
          </cell>
          <cell r="X1928" t="str">
            <v>FLEXNET ECUADOR - MDELIVERY</v>
          </cell>
          <cell r="Y1928" t="str">
            <v>CALLE 28 DE JUNIO S/N Y GARCIA MORENO ENTRADA LLANO GRANDE</v>
          </cell>
        </row>
        <row r="1929">
          <cell r="A1929" t="str">
            <v>4759687</v>
          </cell>
          <cell r="B1929">
            <v>485988</v>
          </cell>
          <cell r="C1929" t="str">
            <v>4759687</v>
          </cell>
          <cell r="D1929" t="str">
            <v>MDELIVERY</v>
          </cell>
          <cell r="E1929" t="str">
            <v>DESPACHO</v>
          </cell>
          <cell r="F1929" t="str">
            <v>DERIVADO PICK UP</v>
          </cell>
          <cell r="G1929" t="str">
            <v>031080004759687</v>
          </cell>
          <cell r="H1929">
            <v>44918</v>
          </cell>
          <cell r="I1929" t="str">
            <v>ENTREGADO</v>
          </cell>
          <cell r="J1929">
            <v>44923</v>
          </cell>
          <cell r="K1929" t="str">
            <v>FLORES RUANO ALVARO MANUEL</v>
          </cell>
          <cell r="L1929" t="str">
            <v>OFICINA TRAMACO IBARRA</v>
          </cell>
          <cell r="M1929" t="str">
            <v>1001584067</v>
          </cell>
          <cell r="N1929" t="str">
            <v>0987580155</v>
          </cell>
          <cell r="O1929" t="str">
            <v>0987580155</v>
          </cell>
          <cell r="P1929" t="str">
            <v>IBARRA</v>
          </cell>
          <cell r="Q1929" t="str">
            <v>IBARRA</v>
          </cell>
          <cell r="R1929" t="str">
            <v>IMBABURA</v>
          </cell>
          <cell r="T1929" t="str">
            <v>TRAMACO</v>
          </cell>
          <cell r="U1929" t="str">
            <v>FLEXNETUIO_PROVINCIA</v>
          </cell>
          <cell r="V1929">
            <v>1</v>
          </cell>
          <cell r="W1929">
            <v>1</v>
          </cell>
          <cell r="X1929" t="str">
            <v>FLEXNET ECUADOR - MDELIVERY</v>
          </cell>
          <cell r="Y1929" t="str">
            <v>CALLE 28 DE JUNIO S/N Y GARCIA MORENO ENTRADA LLANO GRANDE</v>
          </cell>
        </row>
        <row r="1930">
          <cell r="A1930" t="str">
            <v>4759805</v>
          </cell>
          <cell r="B1930">
            <v>485989</v>
          </cell>
          <cell r="C1930" t="str">
            <v>4759805</v>
          </cell>
          <cell r="D1930" t="str">
            <v>MDELIVERY</v>
          </cell>
          <cell r="E1930" t="str">
            <v>DESPACHO</v>
          </cell>
          <cell r="F1930" t="str">
            <v>NORMAL</v>
          </cell>
          <cell r="G1930" t="str">
            <v>FT76754</v>
          </cell>
          <cell r="H1930">
            <v>44918</v>
          </cell>
          <cell r="I1930" t="str">
            <v>ENTREGADO</v>
          </cell>
          <cell r="J1930">
            <v>44922</v>
          </cell>
          <cell r="K1930" t="str">
            <v>ISAAC MANUEL OBANDO GUAMAN</v>
          </cell>
          <cell r="L1930" t="str">
            <v>TURUBAMBA  AV SIMON BOLIVAR KM 7 Y MEDIO  SN</v>
          </cell>
          <cell r="M1930" t="str">
            <v>1719515270</v>
          </cell>
          <cell r="N1930" t="str">
            <v>0983761644</v>
          </cell>
          <cell r="O1930" t="str">
            <v>0983761644</v>
          </cell>
          <cell r="P1930" t="str">
            <v>170712</v>
          </cell>
          <cell r="Q1930" t="str">
            <v>QUITO</v>
          </cell>
          <cell r="R1930" t="str">
            <v>PICHINCHA</v>
          </cell>
          <cell r="S1930" t="str">
            <v>QUITO</v>
          </cell>
          <cell r="T1930" t="str">
            <v>FLEXTRANS UIO</v>
          </cell>
          <cell r="U1930" t="str">
            <v>FLEXNETUIO_LOCAL</v>
          </cell>
          <cell r="V1930">
            <v>1</v>
          </cell>
          <cell r="W1930">
            <v>1</v>
          </cell>
          <cell r="X1930" t="str">
            <v>FLEXNET ECUADOR - MDELIVERY</v>
          </cell>
          <cell r="Y1930" t="str">
            <v>CALLE 28 DE JUNIO S/N Y GARCIA MORENO ENTRADA LLANO GRANDE</v>
          </cell>
        </row>
        <row r="1931">
          <cell r="A1931" t="str">
            <v>4760078</v>
          </cell>
          <cell r="B1931">
            <v>485990</v>
          </cell>
          <cell r="C1931" t="str">
            <v>4760078</v>
          </cell>
          <cell r="D1931" t="str">
            <v>MDELIVERY</v>
          </cell>
          <cell r="E1931" t="str">
            <v>DESPACHO</v>
          </cell>
          <cell r="F1931" t="str">
            <v>DERIVADO PICK UP</v>
          </cell>
          <cell r="G1931" t="str">
            <v>031080004760078</v>
          </cell>
          <cell r="H1931">
            <v>44918</v>
          </cell>
          <cell r="I1931" t="str">
            <v>INCIDENCIA</v>
          </cell>
          <cell r="J1931">
            <v>44923</v>
          </cell>
          <cell r="K1931" t="str">
            <v>CESAR PAUL FLORES NARVAEZ</v>
          </cell>
          <cell r="L1931" t="str">
            <v>OFICINA TRAMACO QUITO ESPIRAL</v>
          </cell>
          <cell r="M1931" t="str">
            <v>1714742051</v>
          </cell>
          <cell r="N1931" t="str">
            <v>0979117001</v>
          </cell>
          <cell r="O1931" t="str">
            <v/>
          </cell>
          <cell r="P1931" t="str">
            <v>QUITO</v>
          </cell>
          <cell r="Q1931" t="str">
            <v>QUITO</v>
          </cell>
          <cell r="R1931" t="str">
            <v>PICHINCHA</v>
          </cell>
          <cell r="T1931" t="str">
            <v>TRAMACO</v>
          </cell>
          <cell r="U1931" t="str">
            <v>FLEXNETUIO_LOCAL</v>
          </cell>
          <cell r="V1931">
            <v>1</v>
          </cell>
          <cell r="W1931">
            <v>1</v>
          </cell>
          <cell r="X1931" t="str">
            <v>FLEXNET ECUADOR - MDELIVERY</v>
          </cell>
          <cell r="Y1931" t="str">
            <v>CALLE 28 DE JUNIO S/N Y GARCIA MORENO ENTRADA LLANO GRANDE</v>
          </cell>
        </row>
        <row r="1932">
          <cell r="A1932" t="str">
            <v>4760299</v>
          </cell>
          <cell r="B1932">
            <v>485991</v>
          </cell>
          <cell r="C1932" t="str">
            <v>4760299</v>
          </cell>
          <cell r="D1932" t="str">
            <v>MDELIVERY</v>
          </cell>
          <cell r="E1932" t="str">
            <v>DESPACHO</v>
          </cell>
          <cell r="F1932" t="str">
            <v>NORMAL</v>
          </cell>
          <cell r="G1932" t="str">
            <v>031080004760299</v>
          </cell>
          <cell r="H1932">
            <v>44918</v>
          </cell>
          <cell r="I1932" t="str">
            <v>ENTREGADO</v>
          </cell>
          <cell r="J1932">
            <v>44919</v>
          </cell>
          <cell r="K1932" t="str">
            <v>RONALD ALEXANDER VELIZ IBARRA</v>
          </cell>
          <cell r="L1932" t="str">
            <v>SAN CAMILO VIA A BABAHOYO    ENTRE JUAN MONTALVO Y HONDURAS</v>
          </cell>
          <cell r="M1932" t="str">
            <v>1205387366</v>
          </cell>
          <cell r="N1932" t="str">
            <v>0984252259</v>
          </cell>
          <cell r="O1932" t="str">
            <v>0984252259</v>
          </cell>
          <cell r="P1932" t="str">
            <v>120304</v>
          </cell>
          <cell r="Q1932" t="str">
            <v>QUEVEDO</v>
          </cell>
          <cell r="R1932" t="str">
            <v>LOS RIOS</v>
          </cell>
          <cell r="S1932" t="str">
            <v>QUEVEDO</v>
          </cell>
          <cell r="T1932" t="str">
            <v>TRAMACO</v>
          </cell>
          <cell r="U1932" t="str">
            <v>FLEXNETUIO_PROVINCIA</v>
          </cell>
          <cell r="V1932">
            <v>1</v>
          </cell>
          <cell r="W1932">
            <v>1</v>
          </cell>
          <cell r="X1932" t="str">
            <v>FLEXNET ECUADOR - MDELIVERY</v>
          </cell>
          <cell r="Y1932" t="str">
            <v>CALLE 28 DE JUNIO S/N Y GARCIA MORENO ENTRADA LLANO GRANDE</v>
          </cell>
        </row>
        <row r="1933">
          <cell r="A1933" t="str">
            <v>4760318</v>
          </cell>
          <cell r="B1933">
            <v>485992</v>
          </cell>
          <cell r="C1933" t="str">
            <v>4760318</v>
          </cell>
          <cell r="D1933" t="str">
            <v>MDELIVERY</v>
          </cell>
          <cell r="E1933" t="str">
            <v>DESPACHO</v>
          </cell>
          <cell r="F1933" t="str">
            <v>NORMAL</v>
          </cell>
          <cell r="G1933" t="str">
            <v>FT76751</v>
          </cell>
          <cell r="H1933">
            <v>44918</v>
          </cell>
          <cell r="I1933" t="str">
            <v>ENTREGADO</v>
          </cell>
          <cell r="J1933">
            <v>44922</v>
          </cell>
          <cell r="K1933" t="str">
            <v>LAURA KARINA GUERRERO PORTILLA</v>
          </cell>
          <cell r="L1933" t="str">
            <v>SAN ISIDRO DEL INCA   AV  6 DE DICIEMBRE   N49  92  DE LAS CUCARDAS</v>
          </cell>
          <cell r="M1933" t="str">
            <v>1714988449</v>
          </cell>
          <cell r="N1933" t="str">
            <v>0995806167</v>
          </cell>
          <cell r="O1933" t="str">
            <v/>
          </cell>
          <cell r="P1933" t="str">
            <v>170502</v>
          </cell>
          <cell r="Q1933" t="str">
            <v>QUITO</v>
          </cell>
          <cell r="R1933" t="str">
            <v>PICHINCHA</v>
          </cell>
          <cell r="S1933" t="str">
            <v>QUITO</v>
          </cell>
          <cell r="T1933" t="str">
            <v>FLEXTRANS UIO</v>
          </cell>
          <cell r="U1933" t="str">
            <v>FLEXNETUIO_LOCAL</v>
          </cell>
          <cell r="V1933">
            <v>1</v>
          </cell>
          <cell r="W1933">
            <v>1</v>
          </cell>
          <cell r="X1933" t="str">
            <v>FLEXNET ECUADOR - MDELIVERY</v>
          </cell>
          <cell r="Y1933" t="str">
            <v>CALLE 28 DE JUNIO S/N Y GARCIA MORENO ENTRADA LLANO GRANDE</v>
          </cell>
        </row>
        <row r="1934">
          <cell r="A1934" t="str">
            <v>4760349</v>
          </cell>
          <cell r="B1934">
            <v>485993</v>
          </cell>
          <cell r="C1934" t="str">
            <v>4760349</v>
          </cell>
          <cell r="D1934" t="str">
            <v>MDELIVERY</v>
          </cell>
          <cell r="E1934" t="str">
            <v>DESPACHO</v>
          </cell>
          <cell r="F1934" t="str">
            <v>NORMAL</v>
          </cell>
          <cell r="G1934" t="str">
            <v>FT76755</v>
          </cell>
          <cell r="H1934">
            <v>44918</v>
          </cell>
          <cell r="I1934" t="str">
            <v>ENTREGADO</v>
          </cell>
          <cell r="J1934">
            <v>44922</v>
          </cell>
          <cell r="K1934" t="str">
            <v>BRYAN EDUARDO TAIPE ANASI</v>
          </cell>
          <cell r="L1934" t="str">
            <v>EL INCA CALLE DE LAS ANONAS E1141 Y DE LOS NARDOS</v>
          </cell>
          <cell r="M1934" t="str">
            <v>1720471489</v>
          </cell>
          <cell r="N1934" t="str">
            <v>0982310757</v>
          </cell>
          <cell r="O1934" t="str">
            <v/>
          </cell>
          <cell r="P1934" t="str">
            <v>170514</v>
          </cell>
          <cell r="Q1934" t="str">
            <v>QUITO</v>
          </cell>
          <cell r="R1934" t="str">
            <v>PICHINCHA</v>
          </cell>
          <cell r="S1934" t="str">
            <v>QUITO</v>
          </cell>
          <cell r="T1934" t="str">
            <v>FLEXTRANS UIO</v>
          </cell>
          <cell r="U1934" t="str">
            <v>FLEXNETUIO_LOCAL</v>
          </cell>
          <cell r="V1934">
            <v>1</v>
          </cell>
          <cell r="W1934">
            <v>1</v>
          </cell>
          <cell r="X1934" t="str">
            <v>FLEXNET ECUADOR - MDELIVERY</v>
          </cell>
          <cell r="Y1934" t="str">
            <v>CALLE 28 DE JUNIO S/N Y GARCIA MORENO ENTRADA LLANO GRANDE</v>
          </cell>
        </row>
        <row r="1935">
          <cell r="A1935" t="str">
            <v>4760351</v>
          </cell>
          <cell r="B1935">
            <v>485994</v>
          </cell>
          <cell r="C1935" t="str">
            <v>4760351</v>
          </cell>
          <cell r="D1935" t="str">
            <v>MDELIVERY</v>
          </cell>
          <cell r="E1935" t="str">
            <v>DESPACHO</v>
          </cell>
          <cell r="F1935" t="str">
            <v>NORMAL</v>
          </cell>
          <cell r="G1935" t="str">
            <v>FT76745</v>
          </cell>
          <cell r="H1935">
            <v>44918</v>
          </cell>
          <cell r="I1935" t="str">
            <v>ENTREGADO</v>
          </cell>
          <cell r="J1935">
            <v>44922</v>
          </cell>
          <cell r="K1935" t="str">
            <v>Lexisley Del Carmen Perez Beleno</v>
          </cell>
          <cell r="L1935" t="str">
            <v>INIAQUITO CALLE JAPON SN CALLE AGUSTIN GUERRERO</v>
          </cell>
          <cell r="M1935" t="str">
            <v>1760700888</v>
          </cell>
          <cell r="N1935" t="str">
            <v>0968499588</v>
          </cell>
          <cell r="O1935" t="str">
            <v>0968499588</v>
          </cell>
          <cell r="P1935" t="str">
            <v>170506</v>
          </cell>
          <cell r="Q1935" t="str">
            <v>QUITO</v>
          </cell>
          <cell r="R1935" t="str">
            <v>PICHINCHA</v>
          </cell>
          <cell r="S1935" t="str">
            <v>QUITO</v>
          </cell>
          <cell r="T1935" t="str">
            <v>FLEXTRANS UIO</v>
          </cell>
          <cell r="U1935" t="str">
            <v>FLEXNETUIO_LOCAL</v>
          </cell>
          <cell r="V1935">
            <v>1</v>
          </cell>
          <cell r="W1935">
            <v>1</v>
          </cell>
          <cell r="X1935" t="str">
            <v>FLEXNET ECUADOR - MDELIVERY</v>
          </cell>
          <cell r="Y1935" t="str">
            <v>CALLE 28 DE JUNIO S/N Y GARCIA MORENO ENTRADA LLANO GRANDE</v>
          </cell>
        </row>
        <row r="1936">
          <cell r="A1936" t="str">
            <v>4760353</v>
          </cell>
          <cell r="B1936">
            <v>485995</v>
          </cell>
          <cell r="C1936" t="str">
            <v>4760353</v>
          </cell>
          <cell r="D1936" t="str">
            <v>MDELIVERY</v>
          </cell>
          <cell r="E1936" t="str">
            <v>DESPACHO</v>
          </cell>
          <cell r="F1936" t="str">
            <v>NORMAL</v>
          </cell>
          <cell r="G1936" t="str">
            <v>TF90589</v>
          </cell>
          <cell r="H1936">
            <v>44918</v>
          </cell>
          <cell r="I1936" t="str">
            <v>ENTREGADO</v>
          </cell>
          <cell r="J1936">
            <v>44922</v>
          </cell>
          <cell r="K1936" t="str">
            <v>PAREJA COELLO JOHAN ANDRES</v>
          </cell>
          <cell r="L1936" t="str">
            <v>TARQUI  CDLA LAS ORQUIDEAS  MZ 1035  VILLA 32</v>
          </cell>
          <cell r="M1936" t="str">
            <v>1313196915</v>
          </cell>
          <cell r="N1936" t="str">
            <v>0960290691</v>
          </cell>
          <cell r="O1936" t="str">
            <v>0960290691</v>
          </cell>
          <cell r="P1936" t="str">
            <v>090601</v>
          </cell>
          <cell r="Q1936" t="str">
            <v>GUAYAQUIL</v>
          </cell>
          <cell r="R1936" t="str">
            <v>GUAYAS</v>
          </cell>
          <cell r="S1936" t="str">
            <v>GUAYAQUIL</v>
          </cell>
          <cell r="T1936" t="str">
            <v>ITSACOURIER</v>
          </cell>
          <cell r="U1936" t="str">
            <v>FLEXNETUIO_GYE</v>
          </cell>
          <cell r="V1936">
            <v>1</v>
          </cell>
          <cell r="W1936">
            <v>1</v>
          </cell>
          <cell r="X1936" t="str">
            <v>FLEXNET ECUADOR - MDELIVERY</v>
          </cell>
          <cell r="Y1936" t="str">
            <v>CALLE 28 DE JUNIO S/N Y GARCIA MORENO ENTRADA LLANO GRANDE</v>
          </cell>
        </row>
        <row r="1937">
          <cell r="A1937" t="str">
            <v>4760500</v>
          </cell>
          <cell r="B1937">
            <v>485996</v>
          </cell>
          <cell r="C1937" t="str">
            <v>4760500</v>
          </cell>
          <cell r="D1937" t="str">
            <v>MDELIVERY</v>
          </cell>
          <cell r="E1937" t="str">
            <v>DESPACHO</v>
          </cell>
          <cell r="F1937" t="str">
            <v>NORMAL</v>
          </cell>
          <cell r="G1937" t="str">
            <v>FT76752</v>
          </cell>
          <cell r="H1937">
            <v>44918</v>
          </cell>
          <cell r="I1937" t="str">
            <v>ENTREGADO</v>
          </cell>
          <cell r="J1937">
            <v>44923</v>
          </cell>
          <cell r="K1937" t="str">
            <v>RICHARD ANDRE MORA SANCHEZ</v>
          </cell>
          <cell r="L1937" t="str">
            <v>CONOCOTO CALLE GONZALEZ SUAREZ  DEP 208 B  CALLE LA DELICIA</v>
          </cell>
          <cell r="M1937" t="str">
            <v>0750153140</v>
          </cell>
          <cell r="N1937" t="str">
            <v>0992772842</v>
          </cell>
          <cell r="O1937" t="str">
            <v/>
          </cell>
          <cell r="P1937" t="str">
            <v>170801</v>
          </cell>
          <cell r="Q1937" t="str">
            <v>QUITO</v>
          </cell>
          <cell r="R1937" t="str">
            <v>PICHINCHA</v>
          </cell>
          <cell r="S1937" t="str">
            <v>CONOCOTO</v>
          </cell>
          <cell r="T1937" t="str">
            <v>FLEXTRANS UIO</v>
          </cell>
          <cell r="U1937" t="str">
            <v>FLEXNETUIO_LOCAL</v>
          </cell>
          <cell r="V1937">
            <v>1</v>
          </cell>
          <cell r="W1937">
            <v>1</v>
          </cell>
          <cell r="X1937" t="str">
            <v>FLEXNET ECUADOR - MDELIVERY</v>
          </cell>
          <cell r="Y1937" t="str">
            <v>CALLE 28 DE JUNIO S/N Y GARCIA MORENO ENTRADA LLANO GRANDE</v>
          </cell>
        </row>
        <row r="1938">
          <cell r="A1938" t="str">
            <v>4760638</v>
          </cell>
          <cell r="B1938">
            <v>485997</v>
          </cell>
          <cell r="C1938" t="str">
            <v>4760638</v>
          </cell>
          <cell r="D1938" t="str">
            <v>MDELIVERY</v>
          </cell>
          <cell r="E1938" t="str">
            <v>DESPACHO</v>
          </cell>
          <cell r="F1938" t="str">
            <v>NORMAL</v>
          </cell>
          <cell r="G1938" t="str">
            <v>031080004760638</v>
          </cell>
          <cell r="H1938">
            <v>44918</v>
          </cell>
          <cell r="I1938" t="str">
            <v>ENTREGADO</v>
          </cell>
          <cell r="J1938">
            <v>44923</v>
          </cell>
          <cell r="K1938" t="str">
            <v>SONIA ISABEL MOROCHO MASACO</v>
          </cell>
          <cell r="L1938" t="str">
            <v>PUYO AV 9 DE OCTUBRE SN CALLE FRANCISCO DE ORELLANA</v>
          </cell>
          <cell r="M1938" t="str">
            <v>1724367097</v>
          </cell>
          <cell r="N1938" t="str">
            <v>0989348789</v>
          </cell>
          <cell r="O1938" t="str">
            <v/>
          </cell>
          <cell r="P1938" t="str">
            <v>160101</v>
          </cell>
          <cell r="Q1938" t="str">
            <v>PUYO</v>
          </cell>
          <cell r="R1938" t="str">
            <v>PASTAZA</v>
          </cell>
          <cell r="S1938" t="str">
            <v>PUYO</v>
          </cell>
          <cell r="T1938" t="str">
            <v>TRAMACO</v>
          </cell>
          <cell r="U1938" t="str">
            <v>FLEXNETUIO_PROVINCIA</v>
          </cell>
          <cell r="V1938">
            <v>1</v>
          </cell>
          <cell r="W1938">
            <v>1</v>
          </cell>
          <cell r="X1938" t="str">
            <v>FLEXNET ECUADOR - MDELIVERY</v>
          </cell>
          <cell r="Y1938" t="str">
            <v>CALLE 28 DE JUNIO S/N Y GARCIA MORENO ENTRADA LLANO GRANDE</v>
          </cell>
        </row>
        <row r="1939">
          <cell r="A1939" t="str">
            <v>4760893</v>
          </cell>
          <cell r="B1939">
            <v>485998</v>
          </cell>
          <cell r="C1939" t="str">
            <v>4760893</v>
          </cell>
          <cell r="D1939" t="str">
            <v>MDELIVERY</v>
          </cell>
          <cell r="E1939" t="str">
            <v>DESPACHO</v>
          </cell>
          <cell r="F1939" t="str">
            <v>NORMAL</v>
          </cell>
          <cell r="G1939" t="str">
            <v>TF90584</v>
          </cell>
          <cell r="H1939">
            <v>44918</v>
          </cell>
          <cell r="I1939" t="str">
            <v>ENTREGADO</v>
          </cell>
          <cell r="J1939">
            <v>44922</v>
          </cell>
          <cell r="K1939" t="str">
            <v>JORGE EDUARDO RUIZ CASTRO</v>
          </cell>
          <cell r="L1939" t="str">
            <v>TARQUI CDLA SAMANES IV  MZ 408 VILLA 9</v>
          </cell>
          <cell r="M1939" t="str">
            <v>0901859975</v>
          </cell>
          <cell r="N1939" t="str">
            <v>0998662473</v>
          </cell>
          <cell r="O1939" t="str">
            <v>0998662473</v>
          </cell>
          <cell r="P1939" t="str">
            <v>090509</v>
          </cell>
          <cell r="Q1939" t="str">
            <v>GUAYAQUIL</v>
          </cell>
          <cell r="R1939" t="str">
            <v>GUAYAS</v>
          </cell>
          <cell r="S1939" t="str">
            <v>GUAYAQUIL</v>
          </cell>
          <cell r="T1939" t="str">
            <v>ITSACOURIER</v>
          </cell>
          <cell r="U1939" t="str">
            <v>FLEXNETUIO_GYE</v>
          </cell>
          <cell r="V1939">
            <v>1</v>
          </cell>
          <cell r="W1939">
            <v>1</v>
          </cell>
          <cell r="X1939" t="str">
            <v>FLEXNET ECUADOR - MDELIVERY</v>
          </cell>
          <cell r="Y1939" t="str">
            <v>CALLE 28 DE JUNIO S/N Y GARCIA MORENO ENTRADA LLANO GRANDE</v>
          </cell>
        </row>
        <row r="1940">
          <cell r="A1940" t="str">
            <v>4760964</v>
          </cell>
          <cell r="B1940">
            <v>485999</v>
          </cell>
          <cell r="C1940" t="str">
            <v>4760964</v>
          </cell>
          <cell r="D1940" t="str">
            <v>MDELIVERY</v>
          </cell>
          <cell r="E1940" t="str">
            <v>DESPACHO</v>
          </cell>
          <cell r="F1940" t="str">
            <v>NORMAL</v>
          </cell>
          <cell r="G1940" t="str">
            <v>FT76775</v>
          </cell>
          <cell r="H1940">
            <v>44918</v>
          </cell>
          <cell r="I1940" t="str">
            <v>ENTREGADO</v>
          </cell>
          <cell r="J1940">
            <v>44922</v>
          </cell>
          <cell r="K1940" t="str">
            <v>VENUS MARILIN INTRIAGO CEDENO</v>
          </cell>
          <cell r="L1940" t="str">
            <v>QUITUMBE CALLE  OE2 MZ A CASA 15 CALLE TERESA TIPANTA</v>
          </cell>
          <cell r="M1940" t="str">
            <v>1306158609</v>
          </cell>
          <cell r="N1940" t="str">
            <v>0995985078</v>
          </cell>
          <cell r="O1940" t="str">
            <v>0995985078</v>
          </cell>
          <cell r="P1940" t="str">
            <v>170701</v>
          </cell>
          <cell r="Q1940" t="str">
            <v>QUITO</v>
          </cell>
          <cell r="R1940" t="str">
            <v>PICHINCHA</v>
          </cell>
          <cell r="S1940" t="str">
            <v>QUITO</v>
          </cell>
          <cell r="T1940" t="str">
            <v>FLEXTRANS UIO</v>
          </cell>
          <cell r="U1940" t="str">
            <v>FLEXNETUIO_LOCAL</v>
          </cell>
          <cell r="V1940">
            <v>1</v>
          </cell>
          <cell r="W1940">
            <v>1</v>
          </cell>
          <cell r="X1940" t="str">
            <v>FLEXNET ECUADOR - MDELIVERY</v>
          </cell>
          <cell r="Y1940" t="str">
            <v>CALLE 28 DE JUNIO S/N Y GARCIA MORENO ENTRADA LLANO GRANDE</v>
          </cell>
        </row>
        <row r="1941">
          <cell r="A1941" t="str">
            <v>4761013</v>
          </cell>
          <cell r="B1941">
            <v>486000</v>
          </cell>
          <cell r="C1941" t="str">
            <v>4761013</v>
          </cell>
          <cell r="D1941" t="str">
            <v>MDELIVERY</v>
          </cell>
          <cell r="E1941" t="str">
            <v>DESPACHO</v>
          </cell>
          <cell r="F1941" t="str">
            <v>DERIVADO PICK UP</v>
          </cell>
          <cell r="G1941" t="str">
            <v>031080004761013</v>
          </cell>
          <cell r="H1941">
            <v>44918</v>
          </cell>
          <cell r="I1941" t="str">
            <v>INCIDENCIA</v>
          </cell>
          <cell r="J1941">
            <v>44923</v>
          </cell>
          <cell r="K1941" t="str">
            <v>BAGNER ADONIS MURILLO PALACIOS</v>
          </cell>
          <cell r="L1941" t="str">
            <v>OFICINA TRAMACO EL CARMEN</v>
          </cell>
          <cell r="M1941" t="str">
            <v>2300668353</v>
          </cell>
          <cell r="N1941" t="str">
            <v>0980746820</v>
          </cell>
          <cell r="O1941" t="str">
            <v>0980746820</v>
          </cell>
          <cell r="P1941" t="str">
            <v>EL CARMEN</v>
          </cell>
          <cell r="Q1941" t="str">
            <v>EL CARMEN</v>
          </cell>
          <cell r="R1941" t="str">
            <v>MANABI</v>
          </cell>
          <cell r="T1941" t="str">
            <v>TRAMACO</v>
          </cell>
          <cell r="U1941" t="str">
            <v>FLEXNETUIO_PROVINCIA</v>
          </cell>
          <cell r="V1941">
            <v>1</v>
          </cell>
          <cell r="W1941">
            <v>1</v>
          </cell>
          <cell r="X1941" t="str">
            <v>FLEXNET ECUADOR - MDELIVERY</v>
          </cell>
          <cell r="Y1941" t="str">
            <v>CALLE 28 DE JUNIO S/N Y GARCIA MORENO ENTRADA LLANO GRANDE</v>
          </cell>
        </row>
        <row r="1942">
          <cell r="A1942" t="str">
            <v>4761179</v>
          </cell>
          <cell r="B1942">
            <v>486001</v>
          </cell>
          <cell r="C1942" t="str">
            <v>4761179</v>
          </cell>
          <cell r="D1942" t="str">
            <v>MDELIVERY</v>
          </cell>
          <cell r="E1942" t="str">
            <v>DESPACHO</v>
          </cell>
          <cell r="F1942" t="str">
            <v>NORMAL</v>
          </cell>
          <cell r="G1942" t="str">
            <v>FT76761</v>
          </cell>
          <cell r="H1942">
            <v>44918</v>
          </cell>
          <cell r="I1942" t="str">
            <v>INCIDENCIA</v>
          </cell>
          <cell r="J1942">
            <v>44922</v>
          </cell>
          <cell r="K1942" t="str">
            <v>CHRISTIAN ANDRES MEZA CIFUENTES</v>
          </cell>
          <cell r="L1942" t="str">
            <v>COTOCOLLAO AV LA FLORIDA OE 110 CALLE JOSE LEAL</v>
          </cell>
          <cell r="M1942" t="str">
            <v>1710018530</v>
          </cell>
          <cell r="N1942" t="str">
            <v>0987922400</v>
          </cell>
          <cell r="O1942" t="str">
            <v>0987922400</v>
          </cell>
          <cell r="P1942" t="str">
            <v>170511</v>
          </cell>
          <cell r="Q1942" t="str">
            <v>QUITO</v>
          </cell>
          <cell r="R1942" t="str">
            <v>PICHINCHA</v>
          </cell>
          <cell r="S1942" t="str">
            <v>QUITO</v>
          </cell>
          <cell r="T1942" t="str">
            <v>FLEXTRANS UIO</v>
          </cell>
          <cell r="U1942" t="str">
            <v>FLEXNETUIO_LOCAL</v>
          </cell>
          <cell r="V1942">
            <v>1</v>
          </cell>
          <cell r="W1942">
            <v>1</v>
          </cell>
          <cell r="X1942" t="str">
            <v>FLEXNET ECUADOR - MDELIVERY</v>
          </cell>
          <cell r="Y1942" t="str">
            <v>CALLE 28 DE JUNIO S/N Y GARCIA MORENO ENTRADA LLANO GRANDE</v>
          </cell>
        </row>
        <row r="1943">
          <cell r="A1943" t="str">
            <v>4761550</v>
          </cell>
          <cell r="B1943">
            <v>486002</v>
          </cell>
          <cell r="C1943" t="str">
            <v>4761550</v>
          </cell>
          <cell r="D1943" t="str">
            <v>MDELIVERY</v>
          </cell>
          <cell r="E1943" t="str">
            <v>DESPACHO</v>
          </cell>
          <cell r="F1943" t="str">
            <v>NORMAL</v>
          </cell>
          <cell r="G1943" t="str">
            <v>031080004761550</v>
          </cell>
          <cell r="H1943">
            <v>44918</v>
          </cell>
          <cell r="I1943" t="str">
            <v>INCIDENCIA</v>
          </cell>
          <cell r="J1943">
            <v>44923</v>
          </cell>
          <cell r="K1943" t="str">
            <v>JEFFERSON YAMIL YEPEZ MORAN</v>
          </cell>
          <cell r="L1943" t="str">
            <v>VINCES CALLE 10 DE AGOSTO SN Y 24 DE MAYO</v>
          </cell>
          <cell r="M1943" t="str">
            <v>1207367077</v>
          </cell>
          <cell r="N1943" t="str">
            <v>0968715185</v>
          </cell>
          <cell r="O1943" t="str">
            <v>0968715185</v>
          </cell>
          <cell r="P1943" t="str">
            <v>120504</v>
          </cell>
          <cell r="Q1943" t="str">
            <v>VINCES</v>
          </cell>
          <cell r="R1943" t="str">
            <v>LOS RIOS</v>
          </cell>
          <cell r="S1943" t="str">
            <v>VINCES</v>
          </cell>
          <cell r="T1943" t="str">
            <v>TRAMACO</v>
          </cell>
          <cell r="U1943" t="str">
            <v>FLEXNETUIO_PROVINCIA</v>
          </cell>
          <cell r="V1943">
            <v>1</v>
          </cell>
          <cell r="W1943">
            <v>1</v>
          </cell>
          <cell r="X1943" t="str">
            <v>FLEXNET ECUADOR - MDELIVERY</v>
          </cell>
          <cell r="Y1943" t="str">
            <v>CALLE 28 DE JUNIO S/N Y GARCIA MORENO ENTRADA LLANO GRANDE</v>
          </cell>
        </row>
        <row r="1944">
          <cell r="A1944" t="str">
            <v>4634654_1</v>
          </cell>
          <cell r="B1944">
            <v>485964</v>
          </cell>
          <cell r="C1944" t="str">
            <v>4634654_1</v>
          </cell>
          <cell r="D1944" t="str">
            <v>MDELIVERY</v>
          </cell>
          <cell r="E1944" t="str">
            <v>DESPACHO</v>
          </cell>
          <cell r="F1944" t="str">
            <v>NORMAL</v>
          </cell>
          <cell r="G1944" t="str">
            <v>031080046346541</v>
          </cell>
          <cell r="H1944">
            <v>44918</v>
          </cell>
          <cell r="I1944" t="str">
            <v>ENTREGADO</v>
          </cell>
          <cell r="J1944">
            <v>44922</v>
          </cell>
          <cell r="K1944" t="str">
            <v>MAMALLACTA ALVARADO ELVIA CLEMENTINA</v>
          </cell>
          <cell r="L1944" t="str">
            <v>OFICINA TRAMACO EL COCA - -</v>
          </cell>
          <cell r="M1944" t="str">
            <v>1500443583</v>
          </cell>
          <cell r="N1944" t="str">
            <v>999243674</v>
          </cell>
          <cell r="O1944" t="str">
            <v>999243674</v>
          </cell>
          <cell r="P1944" t="str">
            <v>220201</v>
          </cell>
          <cell r="Q1944" t="str">
            <v>EL COCA</v>
          </cell>
          <cell r="R1944" t="str">
            <v>ORELLANA</v>
          </cell>
          <cell r="S1944" t="str">
            <v>PUERTO FRANCISCO DE ORELLANA (EL COCA)</v>
          </cell>
          <cell r="T1944" t="str">
            <v>TRAMACO</v>
          </cell>
          <cell r="V1944">
            <v>1</v>
          </cell>
          <cell r="W1944">
            <v>1</v>
          </cell>
          <cell r="X1944" t="str">
            <v>FLEXNET ECUADOR - MDELIVERY</v>
          </cell>
          <cell r="Y1944" t="str">
            <v>CALLE 28 DE JUNIO S/N Y GARCIA MORENO ENTRADA LLANO GRANDE</v>
          </cell>
        </row>
        <row r="1945">
          <cell r="A1945" t="str">
            <v>4643949_1</v>
          </cell>
          <cell r="B1945">
            <v>485965</v>
          </cell>
          <cell r="C1945" t="str">
            <v>4643949_1</v>
          </cell>
          <cell r="D1945" t="str">
            <v>MDELIVERY</v>
          </cell>
          <cell r="E1945" t="str">
            <v>DESPACHO</v>
          </cell>
          <cell r="F1945" t="str">
            <v>NORMAL</v>
          </cell>
          <cell r="G1945" t="str">
            <v>031080046439491</v>
          </cell>
          <cell r="H1945">
            <v>44918</v>
          </cell>
          <cell r="I1945" t="str">
            <v>ENTREGADO</v>
          </cell>
          <cell r="J1945">
            <v>44923</v>
          </cell>
          <cell r="K1945" t="str">
            <v>TROYA SZABO MONICA VICTORIA</v>
          </cell>
          <cell r="L1945" t="str">
            <v>OFICINA TRAMACO QUITO SHYRIS - -</v>
          </cell>
          <cell r="M1945" t="str">
            <v>1716026719</v>
          </cell>
          <cell r="N1945" t="str">
            <v>964032065</v>
          </cell>
          <cell r="O1945" t="str">
            <v/>
          </cell>
          <cell r="P1945" t="str">
            <v>QUITO</v>
          </cell>
          <cell r="Q1945" t="str">
            <v>QUITO</v>
          </cell>
          <cell r="R1945" t="str">
            <v>PICHINCHA</v>
          </cell>
          <cell r="T1945" t="str">
            <v>TRAMACO</v>
          </cell>
          <cell r="U1945" t="str">
            <v>FLEXNETUIO_LOCAL</v>
          </cell>
          <cell r="V1945">
            <v>1</v>
          </cell>
          <cell r="W1945">
            <v>1</v>
          </cell>
          <cell r="X1945" t="str">
            <v>FLEXNET ECUADOR - MDELIVERY</v>
          </cell>
          <cell r="Y1945" t="str">
            <v>CALLE 28 DE JUNIO S/N Y GARCIA MORENO ENTRADA LLANO GRANDE</v>
          </cell>
        </row>
        <row r="1946">
          <cell r="A1946" t="str">
            <v>4743545</v>
          </cell>
          <cell r="B1946">
            <v>485966</v>
          </cell>
          <cell r="C1946" t="str">
            <v>4743545</v>
          </cell>
          <cell r="D1946" t="str">
            <v>MDELIVERY</v>
          </cell>
          <cell r="E1946" t="str">
            <v>DESPACHO</v>
          </cell>
          <cell r="F1946" t="str">
            <v>DERIVADO PICK UP</v>
          </cell>
          <cell r="G1946" t="str">
            <v>031080004743545</v>
          </cell>
          <cell r="H1946">
            <v>44918</v>
          </cell>
          <cell r="I1946" t="str">
            <v>INCIDENCIA</v>
          </cell>
          <cell r="J1946">
            <v>44923</v>
          </cell>
          <cell r="K1946" t="str">
            <v>GUTIERREZ RODRIGUEZ CELINO RAMON</v>
          </cell>
          <cell r="L1946" t="str">
            <v>OFICINA TRAMACO MILAGRO</v>
          </cell>
          <cell r="M1946" t="str">
            <v>0920946183</v>
          </cell>
          <cell r="N1946" t="str">
            <v>0985715307</v>
          </cell>
          <cell r="O1946" t="str">
            <v>0985715307</v>
          </cell>
          <cell r="P1946" t="str">
            <v>MILAGRO</v>
          </cell>
          <cell r="Q1946" t="str">
            <v>MILAGRO</v>
          </cell>
          <cell r="R1946" t="str">
            <v>GUAYAS</v>
          </cell>
          <cell r="T1946" t="str">
            <v>TRAMACO</v>
          </cell>
          <cell r="U1946" t="str">
            <v>FLEXNETUIO_PROVINCIA</v>
          </cell>
          <cell r="V1946">
            <v>1</v>
          </cell>
          <cell r="W1946">
            <v>1</v>
          </cell>
          <cell r="X1946" t="str">
            <v>FLEXNET ECUADOR - MDELIVERY</v>
          </cell>
          <cell r="Y1946" t="str">
            <v>CALLE 28 DE JUNIO S/N Y GARCIA MORENO ENTRADA LLANO GRANDE</v>
          </cell>
        </row>
        <row r="1947">
          <cell r="A1947" t="str">
            <v>4752780</v>
          </cell>
          <cell r="B1947">
            <v>485967</v>
          </cell>
          <cell r="C1947" t="str">
            <v>4752780</v>
          </cell>
          <cell r="D1947" t="str">
            <v>MDELIVERY</v>
          </cell>
          <cell r="E1947" t="str">
            <v>DESPACHO</v>
          </cell>
          <cell r="F1947" t="str">
            <v>NORMAL</v>
          </cell>
          <cell r="G1947" t="str">
            <v>FT76750</v>
          </cell>
          <cell r="H1947">
            <v>44918</v>
          </cell>
          <cell r="I1947" t="str">
            <v>ENTREGADO</v>
          </cell>
          <cell r="J1947">
            <v>44923</v>
          </cell>
          <cell r="K1947" t="str">
            <v>HOMERO AGUSTIN MACIAS SOLORZANO</v>
          </cell>
          <cell r="L1947" t="str">
            <v>LA MAGDALENA AV 5 DE JUNIO SN AV RODRIGO DE CHAVEZ</v>
          </cell>
          <cell r="M1947" t="str">
            <v>1310206519</v>
          </cell>
          <cell r="N1947" t="str">
            <v>0997018740</v>
          </cell>
          <cell r="O1947" t="str">
            <v>0997018740</v>
          </cell>
          <cell r="P1947" t="str">
            <v>170602</v>
          </cell>
          <cell r="Q1947" t="str">
            <v>QUITO</v>
          </cell>
          <cell r="R1947" t="str">
            <v>PICHINCHA</v>
          </cell>
          <cell r="S1947" t="str">
            <v>QUITO</v>
          </cell>
          <cell r="T1947" t="str">
            <v>ITSACOURIER</v>
          </cell>
          <cell r="U1947" t="str">
            <v>FLEXNETUIO_LOCAL</v>
          </cell>
          <cell r="V1947">
            <v>1</v>
          </cell>
          <cell r="W1947">
            <v>1</v>
          </cell>
          <cell r="X1947" t="str">
            <v>FLEXNET ECUADOR - MDELIVERY</v>
          </cell>
          <cell r="Y1947" t="str">
            <v>CALLE 28 DE JUNIO S/N Y GARCIA MORENO ENTRADA LLANO GRANDE</v>
          </cell>
        </row>
        <row r="1948">
          <cell r="A1948" t="str">
            <v>4755590</v>
          </cell>
          <cell r="B1948">
            <v>485968</v>
          </cell>
          <cell r="C1948" t="str">
            <v>4755590</v>
          </cell>
          <cell r="D1948" t="str">
            <v>MDELIVERY</v>
          </cell>
          <cell r="E1948" t="str">
            <v>DESPACHO</v>
          </cell>
          <cell r="F1948" t="str">
            <v>NORMAL</v>
          </cell>
          <cell r="G1948" t="str">
            <v>031080004755590</v>
          </cell>
          <cell r="H1948">
            <v>44918</v>
          </cell>
          <cell r="I1948" t="str">
            <v>ENTREGADO</v>
          </cell>
          <cell r="J1948">
            <v>44919</v>
          </cell>
          <cell r="K1948" t="str">
            <v>EUGENIO IVAN QUINTANA CEDENO</v>
          </cell>
          <cell r="L1948" t="str">
            <v>LOS ESTEROS CALLE 110 SN AV MALECON TARQUI</v>
          </cell>
          <cell r="M1948" t="str">
            <v>1308053113</v>
          </cell>
          <cell r="N1948" t="str">
            <v>0999460189</v>
          </cell>
          <cell r="O1948" t="str">
            <v>0981063343</v>
          </cell>
          <cell r="P1948" t="str">
            <v>130203</v>
          </cell>
          <cell r="Q1948" t="str">
            <v>MANTA</v>
          </cell>
          <cell r="R1948" t="str">
            <v>MANABI</v>
          </cell>
          <cell r="S1948" t="str">
            <v>MANTA</v>
          </cell>
          <cell r="T1948" t="str">
            <v>TRAMACO</v>
          </cell>
          <cell r="U1948" t="str">
            <v>FLEXNETUIO_PROVINCIA</v>
          </cell>
          <cell r="V1948">
            <v>1</v>
          </cell>
          <cell r="W1948">
            <v>1</v>
          </cell>
          <cell r="X1948" t="str">
            <v>FLEXNET ECUADOR - MDELIVERY</v>
          </cell>
          <cell r="Y1948" t="str">
            <v>CALLE 28 DE JUNIO S/N Y GARCIA MORENO ENTRADA LLANO GRANDE</v>
          </cell>
        </row>
        <row r="1949">
          <cell r="A1949" t="str">
            <v>4756320</v>
          </cell>
          <cell r="B1949">
            <v>485969</v>
          </cell>
          <cell r="C1949" t="str">
            <v>4756320</v>
          </cell>
          <cell r="D1949" t="str">
            <v>MDELIVERY</v>
          </cell>
          <cell r="E1949" t="str">
            <v>DESPACHO</v>
          </cell>
          <cell r="F1949" t="str">
            <v>NORMAL</v>
          </cell>
          <cell r="G1949" t="str">
            <v>031080004756320</v>
          </cell>
          <cell r="H1949">
            <v>44918</v>
          </cell>
          <cell r="I1949" t="str">
            <v>ENTREGADO</v>
          </cell>
          <cell r="J1949">
            <v>44923</v>
          </cell>
          <cell r="K1949" t="str">
            <v>JHONATAN LENIN CASA CAIZA</v>
          </cell>
          <cell r="L1949" t="str">
            <v>TANICUCHI CALLE VISTA HERMOSA SN  VIA SAQUISILI TANICUHI</v>
          </cell>
          <cell r="M1949" t="str">
            <v>0550523385</v>
          </cell>
          <cell r="N1949" t="str">
            <v>0987433938</v>
          </cell>
          <cell r="O1949" t="str">
            <v>0987433938</v>
          </cell>
          <cell r="P1949" t="str">
            <v>050112</v>
          </cell>
          <cell r="Q1949" t="str">
            <v>LATACUNGA</v>
          </cell>
          <cell r="R1949" t="str">
            <v>COTOPAXI</v>
          </cell>
          <cell r="S1949" t="str">
            <v>TANICUCHI - LASSO</v>
          </cell>
          <cell r="T1949" t="str">
            <v>TRAMACO</v>
          </cell>
          <cell r="U1949" t="str">
            <v>FLEXNETUIO_PROVINCIA</v>
          </cell>
          <cell r="V1949">
            <v>1</v>
          </cell>
          <cell r="W1949">
            <v>1</v>
          </cell>
          <cell r="X1949" t="str">
            <v>FLEXNET ECUADOR - MDELIVERY</v>
          </cell>
          <cell r="Y1949" t="str">
            <v>CALLE 28 DE JUNIO S/N Y GARCIA MORENO ENTRADA LLANO GRANDE</v>
          </cell>
        </row>
        <row r="1950">
          <cell r="A1950" t="str">
            <v>4757341</v>
          </cell>
          <cell r="B1950">
            <v>485970</v>
          </cell>
          <cell r="C1950" t="str">
            <v>4757341</v>
          </cell>
          <cell r="D1950" t="str">
            <v>MDELIVERY</v>
          </cell>
          <cell r="E1950" t="str">
            <v>DESPACHO</v>
          </cell>
          <cell r="F1950" t="str">
            <v>NORMAL</v>
          </cell>
          <cell r="G1950" t="str">
            <v>FT76749</v>
          </cell>
          <cell r="H1950">
            <v>44918</v>
          </cell>
          <cell r="I1950" t="str">
            <v>ENTREGADO</v>
          </cell>
          <cell r="J1950">
            <v>44922</v>
          </cell>
          <cell r="K1950" t="str">
            <v>CHILCANAN GRANDA JIMENA ESTEFANIA</v>
          </cell>
          <cell r="L1950" t="str">
            <v>TUMBACO  AV OSWALDO WALLASAMIN  SN  Y MANUELA GARAICOA</v>
          </cell>
          <cell r="M1950" t="str">
            <v>1754288932</v>
          </cell>
          <cell r="N1950" t="str">
            <v>0939103178</v>
          </cell>
          <cell r="O1950" t="str">
            <v>0988031865</v>
          </cell>
          <cell r="P1950" t="str">
            <v>170902</v>
          </cell>
          <cell r="Q1950" t="str">
            <v>QUITO</v>
          </cell>
          <cell r="R1950" t="str">
            <v>PICHINCHA</v>
          </cell>
          <cell r="S1950" t="str">
            <v>TUMBACO</v>
          </cell>
          <cell r="T1950" t="str">
            <v>FLEXTRANS UIO</v>
          </cell>
          <cell r="U1950" t="str">
            <v>FLEXNETUIO_LOCAL</v>
          </cell>
          <cell r="V1950">
            <v>1</v>
          </cell>
          <cell r="W1950">
            <v>1</v>
          </cell>
          <cell r="X1950" t="str">
            <v>FLEXNET ECUADOR - MDELIVERY</v>
          </cell>
          <cell r="Y1950" t="str">
            <v>CALLE 28 DE JUNIO S/N Y GARCIA MORENO ENTRADA LLANO GRANDE</v>
          </cell>
        </row>
        <row r="1951">
          <cell r="A1951" t="str">
            <v>4757648</v>
          </cell>
          <cell r="B1951">
            <v>485971</v>
          </cell>
          <cell r="C1951" t="str">
            <v>4757648</v>
          </cell>
          <cell r="D1951" t="str">
            <v>MDELIVERY</v>
          </cell>
          <cell r="E1951" t="str">
            <v>DESPACHO</v>
          </cell>
          <cell r="F1951" t="str">
            <v>NORMAL</v>
          </cell>
          <cell r="G1951" t="str">
            <v>FT76748</v>
          </cell>
          <cell r="H1951">
            <v>44918</v>
          </cell>
          <cell r="I1951" t="str">
            <v>ENTREGADO</v>
          </cell>
          <cell r="J1951">
            <v>44922</v>
          </cell>
          <cell r="K1951" t="str">
            <v>JHONATAN EDGAR LLUGCHA PILAPANTA</v>
          </cell>
          <cell r="L1951" t="str">
            <v>CHIMBACALLE  AV MALDONADO  KM 10 Y MEDIO  Y LAS ARCADIAS</v>
          </cell>
          <cell r="M1951" t="str">
            <v>1722517529</v>
          </cell>
          <cell r="N1951" t="str">
            <v>0983136152</v>
          </cell>
          <cell r="O1951" t="str">
            <v>0983136152</v>
          </cell>
          <cell r="P1951" t="str">
            <v>170701</v>
          </cell>
          <cell r="Q1951" t="str">
            <v>QUITO</v>
          </cell>
          <cell r="R1951" t="str">
            <v>PICHINCHA</v>
          </cell>
          <cell r="S1951" t="str">
            <v>QUITO</v>
          </cell>
          <cell r="T1951" t="str">
            <v>FLEXTRANS UIO</v>
          </cell>
          <cell r="U1951" t="str">
            <v>FLEXNETUIO_LOCAL</v>
          </cell>
          <cell r="V1951">
            <v>1</v>
          </cell>
          <cell r="W1951">
            <v>1</v>
          </cell>
          <cell r="X1951" t="str">
            <v>FLEXNET ECUADOR - MDELIVERY</v>
          </cell>
          <cell r="Y1951" t="str">
            <v>CALLE 28 DE JUNIO S/N Y GARCIA MORENO ENTRADA LLANO GRANDE</v>
          </cell>
        </row>
        <row r="1952">
          <cell r="A1952" t="str">
            <v>4757867</v>
          </cell>
          <cell r="B1952">
            <v>485972</v>
          </cell>
          <cell r="C1952" t="str">
            <v>4757867</v>
          </cell>
          <cell r="D1952" t="str">
            <v>MDELIVERY</v>
          </cell>
          <cell r="E1952" t="str">
            <v>DESPACHO</v>
          </cell>
          <cell r="F1952" t="str">
            <v>NORMAL</v>
          </cell>
          <cell r="G1952" t="str">
            <v>FT76777</v>
          </cell>
          <cell r="H1952">
            <v>44918</v>
          </cell>
          <cell r="I1952" t="str">
            <v>ENTREGADO</v>
          </cell>
          <cell r="J1952">
            <v>44922</v>
          </cell>
          <cell r="K1952" t="str">
            <v>PUCHA GUAYASACA ANGEL SERAFIN</v>
          </cell>
          <cell r="L1952" t="str">
            <v>SANGOLQUI  CALLE 10 DE DICIEMBRE  SN  Y AV CHILLANES</v>
          </cell>
          <cell r="M1952" t="str">
            <v>0703171793</v>
          </cell>
          <cell r="N1952" t="str">
            <v>0999056406</v>
          </cell>
          <cell r="O1952" t="str">
            <v>0999056406</v>
          </cell>
          <cell r="P1952" t="str">
            <v>171104</v>
          </cell>
          <cell r="Q1952" t="str">
            <v>RUMIÑAHUI</v>
          </cell>
          <cell r="R1952" t="str">
            <v>PICHINCHA</v>
          </cell>
          <cell r="S1952" t="str">
            <v>SANGOLQUI</v>
          </cell>
          <cell r="T1952" t="str">
            <v>TRAMACO</v>
          </cell>
          <cell r="U1952" t="str">
            <v>FLEXNETUIO_LOCAL</v>
          </cell>
          <cell r="V1952">
            <v>1</v>
          </cell>
          <cell r="W1952">
            <v>1</v>
          </cell>
          <cell r="X1952" t="str">
            <v>FLEXNET ECUADOR - MDELIVERY</v>
          </cell>
          <cell r="Y1952" t="str">
            <v>CALLE 28 DE JUNIO S/N Y GARCIA MORENO ENTRADA LLANO GRANDE</v>
          </cell>
        </row>
        <row r="1953">
          <cell r="A1953" t="str">
            <v>4758366</v>
          </cell>
          <cell r="B1953">
            <v>485973</v>
          </cell>
          <cell r="C1953" t="str">
            <v>4758366</v>
          </cell>
          <cell r="D1953" t="str">
            <v>MDELIVERY</v>
          </cell>
          <cell r="E1953" t="str">
            <v>DESPACHO</v>
          </cell>
          <cell r="F1953" t="str">
            <v>NORMAL</v>
          </cell>
          <cell r="G1953" t="str">
            <v>031080004758366</v>
          </cell>
          <cell r="H1953">
            <v>44918</v>
          </cell>
          <cell r="I1953" t="str">
            <v>ENTREGADO</v>
          </cell>
          <cell r="J1953">
            <v>44923</v>
          </cell>
          <cell r="K1953" t="str">
            <v>LUCY TANIA RIVERA ARAUJO</v>
          </cell>
          <cell r="L1953" t="str">
            <v>EL TRIUNFO AV BARCELONA O CALLE 24 SN CALLE P1</v>
          </cell>
          <cell r="M1953" t="str">
            <v>0703818963</v>
          </cell>
          <cell r="N1953" t="str">
            <v>0982691283</v>
          </cell>
          <cell r="O1953" t="str">
            <v>0982691283</v>
          </cell>
          <cell r="P1953" t="str">
            <v>091603</v>
          </cell>
          <cell r="Q1953" t="str">
            <v>EL TRIUNFO</v>
          </cell>
          <cell r="R1953" t="str">
            <v>GUAYAS</v>
          </cell>
          <cell r="S1953" t="str">
            <v>EL TRIUNFO - RIO CHANCHAN - SANTA MARTHAEL - EL ACHIOTE - EL GUABITO</v>
          </cell>
          <cell r="T1953" t="str">
            <v>TRAMACO</v>
          </cell>
          <cell r="U1953" t="str">
            <v>FLEXNETUIO_PROVINCIA</v>
          </cell>
          <cell r="V1953">
            <v>1</v>
          </cell>
          <cell r="W1953">
            <v>1</v>
          </cell>
          <cell r="X1953" t="str">
            <v>FLEXNET ECUADOR - MDELIVERY</v>
          </cell>
          <cell r="Y1953" t="str">
            <v>CALLE 28 DE JUNIO S/N Y GARCIA MORENO ENTRADA LLANO GRANDE</v>
          </cell>
        </row>
        <row r="1954">
          <cell r="A1954" t="str">
            <v>4758640</v>
          </cell>
          <cell r="B1954">
            <v>485974</v>
          </cell>
          <cell r="C1954" t="str">
            <v>4758640</v>
          </cell>
          <cell r="D1954" t="str">
            <v>MDELIVERY</v>
          </cell>
          <cell r="E1954" t="str">
            <v>DESPACHO</v>
          </cell>
          <cell r="F1954" t="str">
            <v>NORMAL</v>
          </cell>
          <cell r="G1954" t="str">
            <v>TF90588</v>
          </cell>
          <cell r="H1954">
            <v>44918</v>
          </cell>
          <cell r="I1954" t="str">
            <v>ENTREGADO</v>
          </cell>
          <cell r="J1954">
            <v>44922</v>
          </cell>
          <cell r="K1954" t="str">
            <v>YENNER YOHAN ACOSTA OLIVARES</v>
          </cell>
          <cell r="L1954" t="str">
            <v>TARQUI  BASTION POPULAR BLOQUE 3 MZ 4615  SOLAR 3 AV CAMILO PONCE ENRIQUEZ</v>
          </cell>
          <cell r="M1954" t="str">
            <v>0963939285</v>
          </cell>
          <cell r="N1954" t="str">
            <v>0958794006</v>
          </cell>
          <cell r="O1954" t="str">
            <v>0958794006</v>
          </cell>
          <cell r="P1954" t="str">
            <v>090705</v>
          </cell>
          <cell r="Q1954" t="str">
            <v>GUAYAQUIL</v>
          </cell>
          <cell r="R1954" t="str">
            <v>GUAYAS</v>
          </cell>
          <cell r="S1954" t="str">
            <v>GUAYAQUIL</v>
          </cell>
          <cell r="T1954" t="str">
            <v>ITSACOURIER</v>
          </cell>
          <cell r="U1954" t="str">
            <v>FLEXNETUIO_GYE</v>
          </cell>
          <cell r="V1954">
            <v>1</v>
          </cell>
          <cell r="W1954">
            <v>1</v>
          </cell>
          <cell r="X1954" t="str">
            <v>FLEXNET ECUADOR - MDELIVERY</v>
          </cell>
          <cell r="Y1954" t="str">
            <v>CALLE 28 DE JUNIO S/N Y GARCIA MORENO ENTRADA LLANO GRANDE</v>
          </cell>
        </row>
        <row r="1955">
          <cell r="A1955" t="str">
            <v>4758695</v>
          </cell>
          <cell r="B1955">
            <v>485975</v>
          </cell>
          <cell r="C1955" t="str">
            <v>4758695</v>
          </cell>
          <cell r="D1955" t="str">
            <v>MDELIVERY</v>
          </cell>
          <cell r="E1955" t="str">
            <v>DESPACHO</v>
          </cell>
          <cell r="F1955" t="str">
            <v>NORMAL</v>
          </cell>
          <cell r="G1955" t="str">
            <v>TF90586</v>
          </cell>
          <cell r="H1955">
            <v>44918</v>
          </cell>
          <cell r="I1955" t="str">
            <v>ENTREGADO</v>
          </cell>
          <cell r="J1955">
            <v>44922</v>
          </cell>
          <cell r="K1955" t="str">
            <v>ANGEL CUSTODIO BUSTAMANTE PARRA</v>
          </cell>
          <cell r="L1955" t="str">
            <v>TARQUI BASTION POPULAR BLOQUE 3 MZ 4615 SL 3</v>
          </cell>
          <cell r="M1955" t="str">
            <v>0966174088</v>
          </cell>
          <cell r="N1955" t="str">
            <v>0961424067</v>
          </cell>
          <cell r="O1955" t="str">
            <v>0961424067</v>
          </cell>
          <cell r="P1955" t="str">
            <v>090705</v>
          </cell>
          <cell r="Q1955" t="str">
            <v>GUAYAQUIL</v>
          </cell>
          <cell r="R1955" t="str">
            <v>GUAYAS</v>
          </cell>
          <cell r="S1955" t="str">
            <v>GUAYAQUIL</v>
          </cell>
          <cell r="T1955" t="str">
            <v>ITSACOURIER</v>
          </cell>
          <cell r="U1955" t="str">
            <v>FLEXNETUIO_GYE</v>
          </cell>
          <cell r="V1955">
            <v>1</v>
          </cell>
          <cell r="W1955">
            <v>1</v>
          </cell>
          <cell r="X1955" t="str">
            <v>FLEXNET ECUADOR - MDELIVERY</v>
          </cell>
          <cell r="Y1955" t="str">
            <v>CALLE 28 DE JUNIO S/N Y GARCIA MORENO ENTRADA LLANO GRANDE</v>
          </cell>
        </row>
        <row r="1956">
          <cell r="A1956" t="str">
            <v>11603</v>
          </cell>
          <cell r="B1956">
            <v>485959</v>
          </cell>
          <cell r="C1956" t="str">
            <v>11603</v>
          </cell>
          <cell r="D1956" t="str">
            <v>MOVISTAR</v>
          </cell>
          <cell r="E1956" t="str">
            <v>RETIRO</v>
          </cell>
          <cell r="F1956" t="str">
            <v>NORMAL</v>
          </cell>
          <cell r="G1956" t="str">
            <v>031002004133548</v>
          </cell>
          <cell r="H1956">
            <v>44918</v>
          </cell>
          <cell r="I1956" t="str">
            <v>ENTREGADO</v>
          </cell>
          <cell r="J1956">
            <v>44923</v>
          </cell>
          <cell r="K1956" t="str">
            <v>FLEXNET - LI</v>
          </cell>
          <cell r="L1956" t="str">
            <v>CALLE 28 DE JUNIO S/N Y GARCIA MORENO ENTRADA LLANO GRANDE</v>
          </cell>
          <cell r="M1956" t="str">
            <v/>
          </cell>
          <cell r="N1956" t="str">
            <v>0983919940</v>
          </cell>
          <cell r="O1956" t="str">
            <v>0983919940</v>
          </cell>
          <cell r="P1956" t="str">
            <v>QUITO</v>
          </cell>
          <cell r="Q1956" t="str">
            <v>QUITO</v>
          </cell>
          <cell r="R1956" t="str">
            <v>PICHINCHA</v>
          </cell>
          <cell r="T1956" t="str">
            <v>TRAMACO</v>
          </cell>
          <cell r="U1956" t="str">
            <v>FLEXNETUIO_LOCAL</v>
          </cell>
          <cell r="V1956">
            <v>0</v>
          </cell>
          <cell r="W1956">
            <v>1</v>
          </cell>
          <cell r="X1956" t="str">
            <v>SOLANGE ASPIAZU</v>
          </cell>
          <cell r="Y1956" t="str">
            <v>Av. Interoceanica Km 12 ½ y Pasaje El Valle (Cumbaya) L133 – NIVEL P.B.</v>
          </cell>
        </row>
        <row r="1957">
          <cell r="A1957" t="str">
            <v>11604</v>
          </cell>
          <cell r="B1957">
            <v>485960</v>
          </cell>
          <cell r="C1957" t="str">
            <v>11604</v>
          </cell>
          <cell r="D1957" t="str">
            <v>MOVISTAR</v>
          </cell>
          <cell r="E1957" t="str">
            <v>RETIRO</v>
          </cell>
          <cell r="F1957" t="str">
            <v>NORMAL</v>
          </cell>
          <cell r="G1957" t="str">
            <v>031002004133362</v>
          </cell>
          <cell r="H1957">
            <v>44918</v>
          </cell>
          <cell r="I1957" t="str">
            <v>ENTREGADO</v>
          </cell>
          <cell r="J1957">
            <v>44923</v>
          </cell>
          <cell r="K1957" t="str">
            <v>FLEXNET - LI</v>
          </cell>
          <cell r="L1957" t="str">
            <v>CALLE 28 DE JUNIO S/N Y GARCIA MORENO ENTRADA LLANO GRANDE</v>
          </cell>
          <cell r="M1957" t="str">
            <v/>
          </cell>
          <cell r="N1957" t="str">
            <v>958963436</v>
          </cell>
          <cell r="O1957" t="str">
            <v>958963436</v>
          </cell>
          <cell r="P1957" t="str">
            <v>QUITO</v>
          </cell>
          <cell r="Q1957" t="str">
            <v>QUITO</v>
          </cell>
          <cell r="R1957" t="str">
            <v>PICHINCHA</v>
          </cell>
          <cell r="T1957" t="str">
            <v>TRAMACO</v>
          </cell>
          <cell r="U1957" t="str">
            <v>FLEXNETUIO_PROVINCIA</v>
          </cell>
          <cell r="V1957">
            <v>0</v>
          </cell>
          <cell r="W1957">
            <v>1</v>
          </cell>
          <cell r="X1957" t="str">
            <v>Rodrigo Galarza</v>
          </cell>
          <cell r="Y1957" t="str">
            <v>roca fuerte entre 9 de mayo y guayas junto al edificio murano</v>
          </cell>
        </row>
        <row r="1958">
          <cell r="A1958" t="str">
            <v>11605</v>
          </cell>
          <cell r="B1958">
            <v>485961</v>
          </cell>
          <cell r="C1958" t="str">
            <v>11605</v>
          </cell>
          <cell r="D1958" t="str">
            <v>MOVISTAR</v>
          </cell>
          <cell r="E1958" t="str">
            <v>RETIRO</v>
          </cell>
          <cell r="F1958" t="str">
            <v>NORMAL</v>
          </cell>
          <cell r="G1958" t="str">
            <v>031002004133464</v>
          </cell>
          <cell r="H1958">
            <v>44918</v>
          </cell>
          <cell r="I1958" t="str">
            <v>ENTREGADO</v>
          </cell>
          <cell r="J1958">
            <v>44923</v>
          </cell>
          <cell r="K1958" t="str">
            <v>FLEXNET - LI</v>
          </cell>
          <cell r="L1958" t="str">
            <v>CALLE 28 DE JUNIO S/N Y GARCIA MORENO ENTRADA LLANO GRANDE</v>
          </cell>
          <cell r="M1958" t="str">
            <v/>
          </cell>
          <cell r="N1958" t="str">
            <v>0984356978</v>
          </cell>
          <cell r="O1958" t="str">
            <v>0984356978</v>
          </cell>
          <cell r="P1958" t="str">
            <v>QUITO</v>
          </cell>
          <cell r="Q1958" t="str">
            <v>QUITO</v>
          </cell>
          <cell r="R1958" t="str">
            <v>PICHINCHA</v>
          </cell>
          <cell r="T1958" t="str">
            <v>TRAMACO</v>
          </cell>
          <cell r="U1958" t="str">
            <v>FLEXNETUIO_LOCAL</v>
          </cell>
          <cell r="V1958">
            <v>0</v>
          </cell>
          <cell r="W1958">
            <v>1</v>
          </cell>
          <cell r="X1958" t="str">
            <v xml:space="preserve">XIMENA GIRALDO </v>
          </cell>
          <cell r="Y1958" t="str">
            <v xml:space="preserve">AVENIDA MORAN VALVERDE CENTRO COMERCIAL QUICENTRO SUR PLANTA ALTA </v>
          </cell>
        </row>
        <row r="1959">
          <cell r="A1959" t="str">
            <v>11606</v>
          </cell>
          <cell r="B1959">
            <v>485962</v>
          </cell>
          <cell r="C1959" t="str">
            <v>11606</v>
          </cell>
          <cell r="D1959" t="str">
            <v>MOVISTAR</v>
          </cell>
          <cell r="E1959" t="str">
            <v>RETIRO</v>
          </cell>
          <cell r="F1959" t="str">
            <v>NORMAL</v>
          </cell>
          <cell r="G1959" t="str">
            <v>031002004133494</v>
          </cell>
          <cell r="H1959">
            <v>44918</v>
          </cell>
          <cell r="I1959" t="str">
            <v>ENTREGADO</v>
          </cell>
          <cell r="J1959">
            <v>44923</v>
          </cell>
          <cell r="K1959" t="str">
            <v>FLEXNET - LI</v>
          </cell>
          <cell r="L1959" t="str">
            <v>CALLE 28 DE JUNIO S/N Y GARCIA MORENO ENTRADA LLANO GRANDE</v>
          </cell>
          <cell r="M1959" t="str">
            <v/>
          </cell>
          <cell r="N1959" t="str">
            <v>097964661 / 098 767 2636</v>
          </cell>
          <cell r="O1959" t="str">
            <v>097964661 / 098 767 2636</v>
          </cell>
          <cell r="P1959" t="str">
            <v>QUITO</v>
          </cell>
          <cell r="Q1959" t="str">
            <v>QUITO</v>
          </cell>
          <cell r="R1959" t="str">
            <v>PICHINCHA</v>
          </cell>
          <cell r="T1959" t="str">
            <v>TRAMACO</v>
          </cell>
          <cell r="U1959" t="str">
            <v>FLEXNETUIO_LOCAL</v>
          </cell>
          <cell r="V1959">
            <v>0</v>
          </cell>
          <cell r="W1959">
            <v>1</v>
          </cell>
          <cell r="X1959" t="str">
            <v>Cesar Celi</v>
          </cell>
          <cell r="Y1959" t="str">
            <v>Av. Galo Plaza Lasso y Av. Simon Bolivar, Centro Comercial Portal Shopping Tercer Piso P3 – 50</v>
          </cell>
        </row>
        <row r="1960">
          <cell r="A1960" t="str">
            <v>11609</v>
          </cell>
          <cell r="B1960">
            <v>485963</v>
          </cell>
          <cell r="C1960" t="str">
            <v>11609</v>
          </cell>
          <cell r="D1960" t="str">
            <v>MOVISTAR</v>
          </cell>
          <cell r="E1960" t="str">
            <v>RETIRO</v>
          </cell>
          <cell r="F1960" t="str">
            <v>NORMAL</v>
          </cell>
          <cell r="G1960" t="str">
            <v>031002004133348</v>
          </cell>
          <cell r="H1960">
            <v>44918</v>
          </cell>
          <cell r="I1960" t="str">
            <v>EN_TRANSITO</v>
          </cell>
          <cell r="J1960">
            <v>44918</v>
          </cell>
          <cell r="K1960" t="str">
            <v>FLEXNET - LI</v>
          </cell>
          <cell r="L1960" t="str">
            <v>CALLE 28 DE JUNIO S/N Y GARCIA MORENO ENTRADA LLANO GRANDE</v>
          </cell>
          <cell r="M1960" t="str">
            <v/>
          </cell>
          <cell r="N1960" t="str">
            <v>982603696</v>
          </cell>
          <cell r="O1960" t="str">
            <v>982603696</v>
          </cell>
          <cell r="P1960" t="str">
            <v>QUITO</v>
          </cell>
          <cell r="Q1960" t="str">
            <v>QUITO</v>
          </cell>
          <cell r="R1960" t="str">
            <v>PICHINCHA</v>
          </cell>
          <cell r="T1960" t="str">
            <v>TRAMACO</v>
          </cell>
          <cell r="U1960" t="str">
            <v>FLEXNETUIO_PROVINCIA</v>
          </cell>
          <cell r="V1960">
            <v>0</v>
          </cell>
          <cell r="W1960">
            <v>1</v>
          </cell>
          <cell r="X1960" t="str">
            <v>FANNY CECILIA DOMINGUEZ CARDENAS-PASTAZA</v>
          </cell>
          <cell r="Y1960" t="str">
            <v>CESLAO MARIN Y 17 DE FEBRERO</v>
          </cell>
        </row>
        <row r="1961">
          <cell r="A1961" t="str">
            <v>2022-12845</v>
          </cell>
          <cell r="B1961">
            <v>485956</v>
          </cell>
          <cell r="C1961" t="str">
            <v>2022-12845</v>
          </cell>
          <cell r="D1961" t="str">
            <v>MOVISTAR</v>
          </cell>
          <cell r="E1961" t="str">
            <v>DESPACHO</v>
          </cell>
          <cell r="F1961" t="str">
            <v>NORMAL</v>
          </cell>
          <cell r="G1961" t="str">
            <v>031080202212845</v>
          </cell>
          <cell r="H1961">
            <v>44918</v>
          </cell>
          <cell r="I1961" t="str">
            <v>ENTREGADO</v>
          </cell>
          <cell r="J1961">
            <v>44919</v>
          </cell>
          <cell r="K1961" t="str">
            <v>CC PASEO SHOPPING (DANICELL)_DANIELA BARRAZUETA</v>
          </cell>
          <cell r="L1961" t="str">
            <v>DV VIA MACHALA – PASAJE EN EL KM 1 ½ CENTRO COMERCIAL PASEO SHOPPING MACHALA MACHALA EL ORO</v>
          </cell>
          <cell r="M1961" t="str">
            <v>0791758629001</v>
          </cell>
          <cell r="N1961" t="str">
            <v>984167915</v>
          </cell>
          <cell r="O1961" t="str">
            <v/>
          </cell>
          <cell r="P1961" t="str">
            <v>MACHALA</v>
          </cell>
          <cell r="Q1961" t="str">
            <v>MACHALA</v>
          </cell>
          <cell r="R1961" t="str">
            <v>EL ORO</v>
          </cell>
          <cell r="T1961" t="str">
            <v>TRAMACO</v>
          </cell>
          <cell r="U1961" t="str">
            <v>FLEXNETUIO_PROVINCIA</v>
          </cell>
          <cell r="V1961">
            <v>1</v>
          </cell>
          <cell r="W1961">
            <v>1</v>
          </cell>
          <cell r="X1961" t="str">
            <v>FLEXNET ECUADOR - MOVISTAR</v>
          </cell>
          <cell r="Y1961" t="str">
            <v>CALLE 28 DE JUNIO S/N Y GARCIA MORENO ENTRADA LLANO GRANDE</v>
          </cell>
        </row>
        <row r="1962">
          <cell r="A1962" t="str">
            <v>2022-12846</v>
          </cell>
          <cell r="B1962">
            <v>485957</v>
          </cell>
          <cell r="C1962" t="str">
            <v>2022-12846</v>
          </cell>
          <cell r="D1962" t="str">
            <v>MOVISTAR</v>
          </cell>
          <cell r="E1962" t="str">
            <v>DESPACHO</v>
          </cell>
          <cell r="F1962" t="str">
            <v>NORMAL</v>
          </cell>
          <cell r="G1962" t="str">
            <v>031080202212846</v>
          </cell>
          <cell r="H1962">
            <v>44918</v>
          </cell>
          <cell r="I1962" t="str">
            <v>ENTREGADO</v>
          </cell>
          <cell r="J1962">
            <v>44922</v>
          </cell>
          <cell r="K1962" t="str">
            <v>FDV&amp;H Productos y Servicios Esmeraldas_VICTOR HUGO FLORES DE VALGAZ ANDRADE</v>
          </cell>
          <cell r="L1962" t="str">
            <v>Av Olmedo 007, entre Manuela Canizares y Vicente Maldonado Piedrahita</v>
          </cell>
          <cell r="M1962" t="str">
            <v>1716384035</v>
          </cell>
          <cell r="N1962" t="str">
            <v>990536036</v>
          </cell>
          <cell r="O1962" t="str">
            <v/>
          </cell>
          <cell r="P1962" t="str">
            <v>ESMERALDAS</v>
          </cell>
          <cell r="Q1962" t="str">
            <v>ESMERALDAS</v>
          </cell>
          <cell r="R1962" t="str">
            <v>ESMERALDAS</v>
          </cell>
          <cell r="T1962" t="str">
            <v>TRAMACO</v>
          </cell>
          <cell r="U1962" t="str">
            <v>FLEXNETUIO_PROVINCIA</v>
          </cell>
          <cell r="V1962">
            <v>1</v>
          </cell>
          <cell r="W1962">
            <v>1</v>
          </cell>
          <cell r="X1962" t="str">
            <v>FLEXNET ECUADOR - MOVISTAR</v>
          </cell>
          <cell r="Y1962" t="str">
            <v>CALLE 28 DE JUNIO S/N Y GARCIA MORENO ENTRADA LLANO GRANDE</v>
          </cell>
        </row>
        <row r="1963">
          <cell r="A1963" t="str">
            <v>2022-12847</v>
          </cell>
          <cell r="B1963">
            <v>485958</v>
          </cell>
          <cell r="C1963" t="str">
            <v>2022-12847</v>
          </cell>
          <cell r="D1963" t="str">
            <v>MOVISTAR</v>
          </cell>
          <cell r="E1963" t="str">
            <v>DESPACHO</v>
          </cell>
          <cell r="F1963" t="str">
            <v>NORMAL</v>
          </cell>
          <cell r="G1963" t="str">
            <v>031080202212847</v>
          </cell>
          <cell r="H1963">
            <v>44918</v>
          </cell>
          <cell r="I1963" t="str">
            <v>ENTREGADO</v>
          </cell>
          <cell r="J1963">
            <v>44922</v>
          </cell>
          <cell r="K1963" t="str">
            <v>DISTEVSATT S.A. SANTA ROSA_DANNY AUGUSTO SANCHEZ ESPINOSA</v>
          </cell>
          <cell r="L1963" t="str">
            <v>ANTONIO JOSE DE SUCRE Y VEGA DAVILA  SANTA ROSA DE EL ORO SANTA ROSA EL ORO</v>
          </cell>
          <cell r="M1963" t="str">
            <v>0791776163001</v>
          </cell>
          <cell r="N1963" t="str">
            <v>958870766</v>
          </cell>
          <cell r="O1963" t="str">
            <v/>
          </cell>
          <cell r="P1963" t="str">
            <v>SANTA ROSA</v>
          </cell>
          <cell r="Q1963" t="str">
            <v>SANTA ROSA</v>
          </cell>
          <cell r="R1963" t="str">
            <v>EL ORO</v>
          </cell>
          <cell r="T1963" t="str">
            <v>TRAMACO</v>
          </cell>
          <cell r="U1963" t="str">
            <v>FLEXNETUIO_PROVINCIA</v>
          </cell>
          <cell r="V1963">
            <v>1</v>
          </cell>
          <cell r="W1963">
            <v>1</v>
          </cell>
          <cell r="X1963" t="str">
            <v>FLEXNET ECUADOR - MOVISTAR</v>
          </cell>
          <cell r="Y1963" t="str">
            <v>CALLE 28 DE JUNIO S/N Y GARCIA MORENO ENTRADA LLANO GRANDE</v>
          </cell>
        </row>
        <row r="1964">
          <cell r="A1964" t="str">
            <v>2479276</v>
          </cell>
          <cell r="B1964">
            <v>485955</v>
          </cell>
          <cell r="C1964" t="str">
            <v>2479276</v>
          </cell>
          <cell r="D1964" t="str">
            <v>MDELIVERY</v>
          </cell>
          <cell r="E1964" t="str">
            <v>DESPACHO</v>
          </cell>
          <cell r="F1964" t="str">
            <v>PREMIUM</v>
          </cell>
          <cell r="G1964" t="str">
            <v>TS8628</v>
          </cell>
          <cell r="H1964">
            <v>44918</v>
          </cell>
          <cell r="I1964" t="str">
            <v>ENTREGADO</v>
          </cell>
          <cell r="J1964">
            <v>44918</v>
          </cell>
          <cell r="K1964" t="str">
            <v>GABRIELA TUAREZ_ PICHINCHA SISTEMAS ACOVI CA</v>
          </cell>
          <cell r="L1964" t="str">
            <v>BOGOTA OE 1 33 Y AV  10 DE AGOSTO PRIMER PISO</v>
          </cell>
          <cell r="M1964" t="str">
            <v>1790010937001</v>
          </cell>
          <cell r="N1964" t="str">
            <v>0962799300</v>
          </cell>
          <cell r="P1964" t="str">
            <v>QUITO</v>
          </cell>
          <cell r="Q1964" t="str">
            <v>QUITO</v>
          </cell>
          <cell r="R1964" t="str">
            <v>PICHINCHA</v>
          </cell>
          <cell r="T1964" t="str">
            <v>TRANSERVISS</v>
          </cell>
          <cell r="U1964" t="str">
            <v>FLEXNETUIO_LOCAL</v>
          </cell>
          <cell r="V1964">
            <v>1</v>
          </cell>
          <cell r="W1964">
            <v>1</v>
          </cell>
          <cell r="X1964" t="str">
            <v>FLEXNET ECUADOR - MDELIVERY</v>
          </cell>
          <cell r="Y1964" t="str">
            <v>CALLE 28 DE JUNIO S/N Y GARCIA MORENO ENTRADA LLANO GRANDE</v>
          </cell>
        </row>
        <row r="1965">
          <cell r="A1965" t="str">
            <v>2478982</v>
          </cell>
          <cell r="B1965">
            <v>485950</v>
          </cell>
          <cell r="C1965" t="str">
            <v>2478982</v>
          </cell>
          <cell r="D1965" t="str">
            <v>MDELIVERY</v>
          </cell>
          <cell r="E1965" t="str">
            <v>DESPACHO</v>
          </cell>
          <cell r="F1965" t="str">
            <v>EXPRESS</v>
          </cell>
          <cell r="G1965" t="str">
            <v>TF68376</v>
          </cell>
          <cell r="H1965">
            <v>44918</v>
          </cell>
          <cell r="I1965" t="str">
            <v>ENTREGADO</v>
          </cell>
          <cell r="J1965">
            <v>44922</v>
          </cell>
          <cell r="K1965" t="str">
            <v xml:space="preserve">MELANIE MENDONZA_ ASOCIACION DE TRABAJADORES DE CNEL CORPORACION NAC </v>
          </cell>
          <cell r="L1965" t="str">
            <v xml:space="preserve"> BASTION POPULAR BLOQUE 10 A MANZANA 1201 VILLA 8 DE UNA SOLA PLANTA COLOR MELON FRENTE A UNA IGLESIA REMONTE DE FE HAY TRES PALMERAS GRANDES </v>
          </cell>
          <cell r="M1965" t="str">
            <v>0991393307001</v>
          </cell>
          <cell r="N1965" t="str">
            <v>984750060</v>
          </cell>
          <cell r="P1965" t="str">
            <v>GUAYAQUIL</v>
          </cell>
          <cell r="Q1965" t="str">
            <v>GUAYAQUIL</v>
          </cell>
          <cell r="R1965" t="str">
            <v>GUAYAS</v>
          </cell>
          <cell r="T1965" t="str">
            <v>ITSACOURIER</v>
          </cell>
          <cell r="U1965" t="str">
            <v>FLEXNETUIO_GYE</v>
          </cell>
          <cell r="V1965">
            <v>1</v>
          </cell>
          <cell r="W1965">
            <v>1</v>
          </cell>
          <cell r="X1965" t="str">
            <v>FLEXNET ECUADOR - MDELIVERY</v>
          </cell>
          <cell r="Y1965" t="str">
            <v>CALLE 28 DE JUNIO S/N Y GARCIA MORENO ENTRADA LLANO GRANDE</v>
          </cell>
        </row>
        <row r="1966">
          <cell r="A1966" t="str">
            <v>2478841</v>
          </cell>
          <cell r="B1966">
            <v>485951</v>
          </cell>
          <cell r="C1966" t="str">
            <v>2478841</v>
          </cell>
          <cell r="D1966" t="str">
            <v>MDELIVERY</v>
          </cell>
          <cell r="E1966" t="str">
            <v>DESPACHO</v>
          </cell>
          <cell r="F1966" t="str">
            <v>EXPRESS</v>
          </cell>
          <cell r="G1966" t="str">
            <v>TF68377</v>
          </cell>
          <cell r="H1966">
            <v>44918</v>
          </cell>
          <cell r="I1966" t="str">
            <v>ENTREGADO</v>
          </cell>
          <cell r="J1966">
            <v>44922</v>
          </cell>
          <cell r="K1966" t="str">
            <v xml:space="preserve">JORGE ANDRES LOPEZ MEZA_UNICOMER DE ECUADOR S A </v>
          </cell>
          <cell r="L1966" t="str">
            <v>AV RODRIGO CHAVEZ CIUDAD COLON EDIF PACIFICA CENTER PISOS 5 6 Y 7</v>
          </cell>
          <cell r="M1966" t="str">
            <v>1790895548001</v>
          </cell>
          <cell r="N1966" t="str">
            <v>0995917329</v>
          </cell>
          <cell r="P1966" t="str">
            <v>GUAYAQUIL</v>
          </cell>
          <cell r="Q1966" t="str">
            <v>GUAYAQUIL</v>
          </cell>
          <cell r="R1966" t="str">
            <v>GUAYAS</v>
          </cell>
          <cell r="T1966" t="str">
            <v>ITSACOURIER</v>
          </cell>
          <cell r="U1966" t="str">
            <v>FLEXNETUIO_GYE</v>
          </cell>
          <cell r="V1966">
            <v>1</v>
          </cell>
          <cell r="W1966">
            <v>1</v>
          </cell>
          <cell r="X1966" t="str">
            <v>FLEXNET ECUADOR - MDELIVERY</v>
          </cell>
          <cell r="Y1966" t="str">
            <v>CALLE 28 DE JUNIO S/N Y GARCIA MORENO ENTRADA LLANO GRANDE</v>
          </cell>
        </row>
        <row r="1967">
          <cell r="A1967" t="str">
            <v>2479115</v>
          </cell>
          <cell r="B1967">
            <v>485953</v>
          </cell>
          <cell r="C1967" t="str">
            <v>2479115</v>
          </cell>
          <cell r="D1967" t="str">
            <v>MDELIVERY</v>
          </cell>
          <cell r="E1967" t="str">
            <v>DESPACHO</v>
          </cell>
          <cell r="F1967" t="str">
            <v>EXPRESS</v>
          </cell>
          <cell r="G1967" t="str">
            <v>031080002479115</v>
          </cell>
          <cell r="H1967">
            <v>44918</v>
          </cell>
          <cell r="I1967" t="str">
            <v>ENTREGADO</v>
          </cell>
          <cell r="J1967">
            <v>44922</v>
          </cell>
          <cell r="K1967" t="str">
            <v>VERONICA INIGUEZ_MUTUALISTA DE AHORRO Y CREDITO PARA LA VIVIENDA AZUAY</v>
          </cell>
          <cell r="L1967" t="str">
            <v>HERMANO MIGUEL SN Y BOLIVAR ESQUINA MUTUALISTA AZUAY CUENCA AZUAY</v>
          </cell>
          <cell r="M1967" t="str">
            <v>0190006247001</v>
          </cell>
          <cell r="N1967" t="str">
            <v>999930026</v>
          </cell>
          <cell r="P1967" t="str">
            <v>CUENCA</v>
          </cell>
          <cell r="Q1967" t="str">
            <v>CUENCA</v>
          </cell>
          <cell r="R1967" t="str">
            <v>AZUAY</v>
          </cell>
          <cell r="T1967" t="str">
            <v>TRAMACO</v>
          </cell>
          <cell r="U1967" t="str">
            <v>FLEXNETUIO_PROVINCIA</v>
          </cell>
          <cell r="V1967">
            <v>1</v>
          </cell>
          <cell r="W1967">
            <v>1</v>
          </cell>
          <cell r="X1967" t="str">
            <v>FLEXNET ECUADOR - MDELIVERY</v>
          </cell>
          <cell r="Y1967" t="str">
            <v>CALLE 28 DE JUNIO S/N Y GARCIA MORENO ENTRADA LLANO GRANDE</v>
          </cell>
        </row>
        <row r="1968">
          <cell r="A1968" t="str">
            <v>2479169</v>
          </cell>
          <cell r="B1968">
            <v>485954</v>
          </cell>
          <cell r="C1968" t="str">
            <v>2479169</v>
          </cell>
          <cell r="D1968" t="str">
            <v>MDELIVERY</v>
          </cell>
          <cell r="E1968" t="str">
            <v>DESPACHO</v>
          </cell>
          <cell r="F1968" t="str">
            <v>EXPRESS</v>
          </cell>
          <cell r="G1968" t="str">
            <v>031080002479169</v>
          </cell>
          <cell r="H1968">
            <v>44918</v>
          </cell>
          <cell r="I1968" t="str">
            <v>EN_TRANSITO</v>
          </cell>
          <cell r="J1968">
            <v>44918</v>
          </cell>
          <cell r="K1968" t="str">
            <v>XIMENA SANCHEZ_VAZ SEGUROS S A COMPANIA DE SEGUROS</v>
          </cell>
          <cell r="L1968" t="str">
            <v>AV ORDONEZ LAZO 3 24 EDIFICIO CASTELLANA 3 PISO</v>
          </cell>
          <cell r="M1968" t="str">
            <v>0190316815001</v>
          </cell>
          <cell r="N1968" t="str">
            <v>995141143</v>
          </cell>
          <cell r="P1968" t="str">
            <v>CUENCA</v>
          </cell>
          <cell r="Q1968" t="str">
            <v>CUENCA</v>
          </cell>
          <cell r="R1968" t="str">
            <v>AZUAY</v>
          </cell>
          <cell r="T1968" t="str">
            <v>TRAMACO</v>
          </cell>
          <cell r="U1968" t="str">
            <v>FLEXNETUIO_PROVINCIA</v>
          </cell>
          <cell r="V1968">
            <v>1</v>
          </cell>
          <cell r="W1968">
            <v>1</v>
          </cell>
          <cell r="X1968" t="str">
            <v>FLEXNET ECUADOR - MDELIVERY</v>
          </cell>
          <cell r="Y1968" t="str">
            <v>CALLE 28 DE JUNIO S/N Y GARCIA MORENO ENTRADA LLANO GRANDE</v>
          </cell>
        </row>
        <row r="1969">
          <cell r="A1969" t="str">
            <v>20003034499038</v>
          </cell>
          <cell r="B1969">
            <v>485936</v>
          </cell>
          <cell r="C1969" t="str">
            <v>20003034499038</v>
          </cell>
          <cell r="D1969" t="str">
            <v>CONECEL</v>
          </cell>
          <cell r="E1969" t="str">
            <v>DESPACHO</v>
          </cell>
          <cell r="F1969" t="str">
            <v>NORMAL</v>
          </cell>
          <cell r="G1969" t="str">
            <v>TF90621</v>
          </cell>
          <cell r="H1969">
            <v>44918</v>
          </cell>
          <cell r="I1969" t="str">
            <v>ENTREGADO</v>
          </cell>
          <cell r="J1969">
            <v>44922</v>
          </cell>
          <cell r="K1969" t="str">
            <v xml:space="preserve">KLEBER MIGUEL MORAN TOMALA / </v>
          </cell>
          <cell r="L1969" t="str">
            <v>AV DE LAS AMERICAS E ISIDRO AYORA EN EL AEROPUERTO DE GUAYAQUIL EN LA COOP DE TAXIS A UNA CUADRA DE ANEXOS NISSAN AEROPLAZA, GUAYAQUIL</v>
          </cell>
          <cell r="M1969" t="str">
            <v>909991192</v>
          </cell>
          <cell r="N1969" t="str">
            <v xml:space="preserve">982332328 /  </v>
          </cell>
          <cell r="P1969" t="str">
            <v>GUAYAQUIL</v>
          </cell>
          <cell r="Q1969" t="str">
            <v>GUAYAQUIL</v>
          </cell>
          <cell r="R1969" t="str">
            <v>GUAYAS</v>
          </cell>
          <cell r="T1969" t="str">
            <v>ITSACOURIER</v>
          </cell>
          <cell r="U1969" t="str">
            <v>FLEXNETUIO_GYE</v>
          </cell>
          <cell r="V1969">
            <v>1</v>
          </cell>
          <cell r="W1969">
            <v>1</v>
          </cell>
          <cell r="X1969" t="str">
            <v>FLEXNET</v>
          </cell>
          <cell r="Y1969" t="str">
            <v>FLEX NET CALLE 28 DE JUNIO S/N Y GARCIA MORENO ENTRADA LLANO GRANDE</v>
          </cell>
        </row>
        <row r="1970">
          <cell r="A1970" t="str">
            <v>20003031006201</v>
          </cell>
          <cell r="B1970">
            <v>485939</v>
          </cell>
          <cell r="C1970" t="str">
            <v>20003031006201</v>
          </cell>
          <cell r="D1970" t="str">
            <v>CONECEL</v>
          </cell>
          <cell r="E1970" t="str">
            <v>DESPACHO</v>
          </cell>
          <cell r="F1970" t="str">
            <v>NORMAL</v>
          </cell>
          <cell r="G1970" t="str">
            <v/>
          </cell>
          <cell r="H1970">
            <v>44918</v>
          </cell>
          <cell r="I1970" t="str">
            <v>COORDINADO</v>
          </cell>
          <cell r="J1970">
            <v>44923</v>
          </cell>
          <cell r="K1970" t="str">
            <v xml:space="preserve">KEVIN ANDREI ROBLES BENITEZ / </v>
          </cell>
          <cell r="L1970" t="str">
            <v>AV FRANCISCO MOSCOSO Y AV 27 DE FEBRERO CASA C47-1 COLOR VERDE DE UN PISO DIAGONAL A LA COOP JEP JUNTO A LA VETERINARIA ARCINIEGAS, CUENCA</v>
          </cell>
          <cell r="M1970" t="str">
            <v>1105129504</v>
          </cell>
          <cell r="N1970" t="str">
            <v xml:space="preserve">984379456 /  </v>
          </cell>
          <cell r="O1970" t="str">
            <v/>
          </cell>
          <cell r="P1970" t="str">
            <v>CUENCA</v>
          </cell>
          <cell r="Q1970" t="str">
            <v>CUENCA</v>
          </cell>
          <cell r="R1970" t="str">
            <v>AZUAY</v>
          </cell>
          <cell r="T1970" t="str">
            <v>ITSACOURIER</v>
          </cell>
          <cell r="U1970" t="str">
            <v>FLEXNETUIO_PROVINCIA</v>
          </cell>
          <cell r="V1970">
            <v>1</v>
          </cell>
          <cell r="W1970">
            <v>1</v>
          </cell>
          <cell r="X1970" t="str">
            <v>FLEXNET</v>
          </cell>
          <cell r="Y1970" t="str">
            <v>FLEX NET CALLE 28 DE JUNIO S/N Y GARCIA MORENO ENTRADA LLANO GRANDE</v>
          </cell>
        </row>
        <row r="1971">
          <cell r="A1971" t="str">
            <v>20003034045983</v>
          </cell>
          <cell r="B1971">
            <v>485940</v>
          </cell>
          <cell r="C1971" t="str">
            <v>20003034045983</v>
          </cell>
          <cell r="D1971" t="str">
            <v>CONECEL</v>
          </cell>
          <cell r="E1971" t="str">
            <v>DESPACHO</v>
          </cell>
          <cell r="F1971" t="str">
            <v>NORMAL</v>
          </cell>
          <cell r="G1971" t="str">
            <v>031002004133518</v>
          </cell>
          <cell r="H1971">
            <v>44918</v>
          </cell>
          <cell r="I1971" t="str">
            <v>ENTREGADO</v>
          </cell>
          <cell r="J1971">
            <v>44923</v>
          </cell>
          <cell r="K1971" t="str">
            <v xml:space="preserve">LISBETH NICOLE BENAVIDES CHALPARIZA / </v>
          </cell>
          <cell r="L1971" t="str">
            <v>AV MANABI Y BRASIL EN EL EDIFICIO DE 3 PISOS COLOR NEGRO EN EL LOCAL NADIRA SPA FRENTE AL SERVICIO TECNICO PIONER AUTO, TULCAN</v>
          </cell>
          <cell r="M1971" t="str">
            <v>450166319</v>
          </cell>
          <cell r="N1971" t="str">
            <v>962899854 /  980972693</v>
          </cell>
          <cell r="O1971" t="str">
            <v/>
          </cell>
          <cell r="P1971" t="str">
            <v>TULCAN</v>
          </cell>
          <cell r="Q1971" t="str">
            <v>TULCAN</v>
          </cell>
          <cell r="R1971" t="str">
            <v>CARCHI</v>
          </cell>
          <cell r="S1971" t="str">
            <v/>
          </cell>
          <cell r="T1971" t="str">
            <v>TRAMACO</v>
          </cell>
          <cell r="U1971" t="str">
            <v>FLEXNETUIO_PROVINCIA</v>
          </cell>
          <cell r="V1971">
            <v>1</v>
          </cell>
          <cell r="W1971">
            <v>1</v>
          </cell>
          <cell r="X1971" t="str">
            <v>FLEXNET</v>
          </cell>
          <cell r="Y1971" t="str">
            <v>FLEX NET CALLE 28 DE JUNIO S/N Y GARCIA MORENO ENTRADA LLANO GRANDE</v>
          </cell>
        </row>
        <row r="1972">
          <cell r="A1972" t="str">
            <v>20003034051047</v>
          </cell>
          <cell r="B1972">
            <v>485941</v>
          </cell>
          <cell r="C1972" t="str">
            <v>20003034051047</v>
          </cell>
          <cell r="D1972" t="str">
            <v>CONECEL</v>
          </cell>
          <cell r="E1972" t="str">
            <v>DESPACHO</v>
          </cell>
          <cell r="F1972" t="str">
            <v>NORMAL</v>
          </cell>
          <cell r="G1972" t="str">
            <v/>
          </cell>
          <cell r="H1972">
            <v>44918</v>
          </cell>
          <cell r="I1972" t="str">
            <v>ENTREGADO</v>
          </cell>
          <cell r="J1972">
            <v>44922</v>
          </cell>
          <cell r="K1972" t="str">
            <v xml:space="preserve">JUAN MANUEL VIVANCO VIVANCO / </v>
          </cell>
          <cell r="L1972" t="str">
            <v>AV MARIANO CUEVA 716 ENTRE SUCRE Y PRESIDENTE CORDOBA//CASA DE 2 PISOS CREMA AL FRENTE DEL HOTEL ALEJANDRINA, CUENCA</v>
          </cell>
          <cell r="M1972" t="str">
            <v>103076907</v>
          </cell>
          <cell r="N1972" t="str">
            <v xml:space="preserve">983488791 /  </v>
          </cell>
          <cell r="O1972" t="str">
            <v/>
          </cell>
          <cell r="P1972" t="str">
            <v>CUENCA</v>
          </cell>
          <cell r="Q1972" t="str">
            <v>CUENCA</v>
          </cell>
          <cell r="R1972" t="str">
            <v>AZUAY</v>
          </cell>
          <cell r="T1972" t="str">
            <v>ITSACOURIER</v>
          </cell>
          <cell r="U1972" t="str">
            <v>FLEXNETUIO_PROVINCIA</v>
          </cell>
          <cell r="V1972">
            <v>1</v>
          </cell>
          <cell r="W1972">
            <v>1</v>
          </cell>
          <cell r="X1972" t="str">
            <v>FLEXNET</v>
          </cell>
          <cell r="Y1972" t="str">
            <v>FLEX NET CALLE 28 DE JUNIO S/N Y GARCIA MORENO ENTRADA LLANO GRANDE</v>
          </cell>
        </row>
        <row r="1973">
          <cell r="A1973" t="str">
            <v>20003034495747</v>
          </cell>
          <cell r="B1973">
            <v>485942</v>
          </cell>
          <cell r="C1973" t="str">
            <v>20003034495747</v>
          </cell>
          <cell r="D1973" t="str">
            <v>CONECEL</v>
          </cell>
          <cell r="E1973" t="str">
            <v>DESPACHO</v>
          </cell>
          <cell r="F1973" t="str">
            <v>NORMAL</v>
          </cell>
          <cell r="G1973" t="str">
            <v>031002004133514.</v>
          </cell>
          <cell r="H1973">
            <v>44918</v>
          </cell>
          <cell r="I1973" t="str">
            <v>EN_TRANSITO</v>
          </cell>
          <cell r="J1973">
            <v>44923</v>
          </cell>
          <cell r="K1973" t="str">
            <v xml:space="preserve">ALEXIS RODOLFO DELGADO DE JESUS / </v>
          </cell>
          <cell r="L1973" t="str">
            <v>AV 13 DE ARBIL Y QUITO CASA DE UN PISO COLOR BLANCO A UNA CUADRA DE LA POLIOCIA JUDICIAL, IBARRA</v>
          </cell>
          <cell r="M1973" t="str">
            <v>401731310</v>
          </cell>
          <cell r="N1973" t="str">
            <v xml:space="preserve">962902485 /  </v>
          </cell>
          <cell r="P1973" t="str">
            <v>IBARRA</v>
          </cell>
          <cell r="Q1973" t="str">
            <v>IBARRA</v>
          </cell>
          <cell r="R1973" t="str">
            <v>IMBABURA</v>
          </cell>
          <cell r="T1973" t="str">
            <v>TRAMACO</v>
          </cell>
          <cell r="U1973" t="str">
            <v>FLEXNETUIO_PROVINCIA</v>
          </cell>
          <cell r="V1973">
            <v>1</v>
          </cell>
          <cell r="W1973">
            <v>1</v>
          </cell>
          <cell r="X1973" t="str">
            <v>FLEXNET</v>
          </cell>
          <cell r="Y1973" t="str">
            <v>FLEX NET CALLE 28 DE JUNIO S/N Y GARCIA MORENO ENTRADA LLANO GRANDE</v>
          </cell>
        </row>
        <row r="1974">
          <cell r="A1974" t="str">
            <v>20003034501827</v>
          </cell>
          <cell r="B1974">
            <v>485943</v>
          </cell>
          <cell r="C1974" t="str">
            <v>20003034501827</v>
          </cell>
          <cell r="D1974" t="str">
            <v>CONECEL</v>
          </cell>
          <cell r="E1974" t="str">
            <v>DESPACHO</v>
          </cell>
          <cell r="F1974" t="str">
            <v>NORMAL</v>
          </cell>
          <cell r="G1974" t="str">
            <v/>
          </cell>
          <cell r="H1974">
            <v>44918</v>
          </cell>
          <cell r="I1974" t="str">
            <v>INCIDENCIA</v>
          </cell>
          <cell r="J1974">
            <v>44922</v>
          </cell>
          <cell r="K1974" t="str">
            <v xml:space="preserve">JORGE RUBEN CHIRIGUAYO ARREAGA / </v>
          </cell>
          <cell r="L1974" t="str">
            <v>BARRIO EL ROSAL AV 12 DE ABRIL EN LA FEDERACION DEL AZUAY CASA DE DOS PISOS COLOR CREMA A UNA CUADRA ANTES DE LAS CANCHAS, CUENCA</v>
          </cell>
          <cell r="M1974" t="str">
            <v>919301093</v>
          </cell>
          <cell r="N1974" t="str">
            <v xml:space="preserve">998608358 /  </v>
          </cell>
          <cell r="O1974" t="str">
            <v/>
          </cell>
          <cell r="P1974" t="str">
            <v>CUENCA</v>
          </cell>
          <cell r="Q1974" t="str">
            <v>CUENCA</v>
          </cell>
          <cell r="R1974" t="str">
            <v>AZUAY</v>
          </cell>
          <cell r="T1974" t="str">
            <v>ITSACOURIER</v>
          </cell>
          <cell r="U1974" t="str">
            <v>FLEXNETUIO_PROVINCIA</v>
          </cell>
          <cell r="V1974">
            <v>1</v>
          </cell>
          <cell r="W1974">
            <v>1</v>
          </cell>
          <cell r="X1974" t="str">
            <v>FLEXNET</v>
          </cell>
          <cell r="Y1974" t="str">
            <v>FLEX NET CALLE 28 DE JUNIO S/N Y GARCIA MORENO ENTRADA LLANO GRANDE</v>
          </cell>
        </row>
        <row r="1975">
          <cell r="A1975" t="str">
            <v>20003034509156</v>
          </cell>
          <cell r="B1975">
            <v>485945</v>
          </cell>
          <cell r="C1975" t="str">
            <v>20003034509156</v>
          </cell>
          <cell r="D1975" t="str">
            <v>CONECEL</v>
          </cell>
          <cell r="E1975" t="str">
            <v>DESPACHO</v>
          </cell>
          <cell r="F1975" t="str">
            <v>NORMAL</v>
          </cell>
          <cell r="G1975" t="str">
            <v>FT76716</v>
          </cell>
          <cell r="H1975">
            <v>44918</v>
          </cell>
          <cell r="I1975" t="str">
            <v>DEVOLUCION_EN_PROCESO</v>
          </cell>
          <cell r="J1975">
            <v>44923</v>
          </cell>
          <cell r="K1975" t="str">
            <v xml:space="preserve">KAREN ANABEL PILLIZA PADILLA / </v>
          </cell>
          <cell r="L1975" t="str">
            <v>AV PEDRO VICENTE MALDONADO Y CALLE S58 EN EL INSTITUTO TECNOLOGICO UNIVERSITARIO VIDA NUEVA DIAGONAL AL KFC, QUITO</v>
          </cell>
          <cell r="M1975" t="str">
            <v>1756138531</v>
          </cell>
          <cell r="N1975" t="str">
            <v xml:space="preserve">981423847 /  </v>
          </cell>
          <cell r="P1975" t="str">
            <v>QUITO</v>
          </cell>
          <cell r="Q1975" t="str">
            <v>QUITO</v>
          </cell>
          <cell r="R1975" t="str">
            <v>PICHINCHA</v>
          </cell>
          <cell r="U1975" t="str">
            <v>FLEXNETUIO_LOCAL</v>
          </cell>
          <cell r="V1975">
            <v>1</v>
          </cell>
          <cell r="W1975">
            <v>1</v>
          </cell>
          <cell r="X1975" t="str">
            <v>FLEXNET</v>
          </cell>
          <cell r="Y1975" t="str">
            <v>FLEX NET CALLE 28 DE JUNIO S/N Y GARCIA MORENO ENTRADA LLANO GRANDE</v>
          </cell>
        </row>
        <row r="1976">
          <cell r="A1976" t="str">
            <v>20003034482866</v>
          </cell>
          <cell r="B1976">
            <v>485946</v>
          </cell>
          <cell r="C1976" t="str">
            <v>20003034482866</v>
          </cell>
          <cell r="D1976" t="str">
            <v>CONECEL</v>
          </cell>
          <cell r="E1976" t="str">
            <v>DESPACHO</v>
          </cell>
          <cell r="F1976" t="str">
            <v>NORMAL</v>
          </cell>
          <cell r="G1976" t="str">
            <v>FT76718</v>
          </cell>
          <cell r="H1976">
            <v>44918</v>
          </cell>
          <cell r="I1976" t="str">
            <v>COORDINADO</v>
          </cell>
          <cell r="J1976">
            <v>44923</v>
          </cell>
          <cell r="K1976" t="str">
            <v xml:space="preserve">CECILIA MARINA VALENZUELA SALAZAR / </v>
          </cell>
          <cell r="L1976" t="str">
            <v>SECTOR SAN JOSE DE YAMBARILLO CALLE 2 Y VIA FERREA CS 3P CELESTE ALTAR DE VIRGEN AFUERA FRENTE A LA PLANTACION DE FLORES BELLA FLOR Y A UNA CUADRA DEL CENTRO INTEGRAL KILLA, QUITO</v>
          </cell>
          <cell r="M1976" t="str">
            <v>1002233979</v>
          </cell>
          <cell r="N1976" t="str">
            <v xml:space="preserve">969469642 /  </v>
          </cell>
          <cell r="P1976" t="str">
            <v>QUITO</v>
          </cell>
          <cell r="Q1976" t="str">
            <v>QUITO</v>
          </cell>
          <cell r="R1976" t="str">
            <v>PICHINCHA</v>
          </cell>
          <cell r="T1976" t="str">
            <v>FLEXTRANS UIO</v>
          </cell>
          <cell r="U1976" t="str">
            <v>FLEXNETUIO_LOCAL</v>
          </cell>
          <cell r="V1976">
            <v>1</v>
          </cell>
          <cell r="W1976">
            <v>1</v>
          </cell>
          <cell r="X1976" t="str">
            <v>FLEXNET</v>
          </cell>
          <cell r="Y1976" t="str">
            <v>FLEX NET CALLE 28 DE JUNIO S/N Y GARCIA MORENO ENTRADA LLANO GRANDE</v>
          </cell>
        </row>
        <row r="1977">
          <cell r="A1977" t="str">
            <v>20003034484941</v>
          </cell>
          <cell r="B1977">
            <v>485947</v>
          </cell>
          <cell r="C1977" t="str">
            <v>20003034484941</v>
          </cell>
          <cell r="D1977" t="str">
            <v>CONECEL</v>
          </cell>
          <cell r="E1977" t="str">
            <v>DESPACHO</v>
          </cell>
          <cell r="F1977" t="str">
            <v>NORMAL</v>
          </cell>
          <cell r="G1977" t="str">
            <v>GR20003034484941</v>
          </cell>
          <cell r="H1977">
            <v>44918</v>
          </cell>
          <cell r="I1977" t="str">
            <v>ENTREGADO</v>
          </cell>
          <cell r="J1977">
            <v>44922</v>
          </cell>
          <cell r="K1977" t="str">
            <v xml:space="preserve">MARIELA PATRICIA ENCARNACION RAMIREZ / </v>
          </cell>
          <cell r="L1977" t="str">
            <v>SANTA ROSA CLL DE LOS INCAS Y AV.AURELIO ESPINOZA TRABJO FERRETERIA A 3 CDRAS DE COMERCIAL EDUARDITO, SANTO DOMINGO</v>
          </cell>
          <cell r="M1977" t="str">
            <v>1714375696</v>
          </cell>
          <cell r="N1977" t="str">
            <v xml:space="preserve">960184195 /  </v>
          </cell>
          <cell r="O1977" t="str">
            <v/>
          </cell>
          <cell r="P1977" t="str">
            <v>SANTO DOMINGO</v>
          </cell>
          <cell r="Q1977" t="str">
            <v>SANTO DOMINGO</v>
          </cell>
          <cell r="R1977" t="str">
            <v>SANTO DOMINGO DE LOS TSACHILAS</v>
          </cell>
          <cell r="U1977" t="str">
            <v>FLEXNETUIO_PROVINCIA</v>
          </cell>
          <cell r="V1977">
            <v>1</v>
          </cell>
          <cell r="W1977">
            <v>1</v>
          </cell>
          <cell r="X1977" t="str">
            <v>FLEXNET</v>
          </cell>
          <cell r="Y1977" t="str">
            <v>FLEX NET CALLE 28 DE JUNIO S/N Y GARCIA MORENO ENTRADA LLANO GRANDE</v>
          </cell>
        </row>
        <row r="1978">
          <cell r="A1978" t="str">
            <v>20003034489948</v>
          </cell>
          <cell r="B1978">
            <v>485948</v>
          </cell>
          <cell r="C1978" t="str">
            <v>20003034489948</v>
          </cell>
          <cell r="D1978" t="str">
            <v>CONECEL</v>
          </cell>
          <cell r="E1978" t="str">
            <v>DESPACHO</v>
          </cell>
          <cell r="F1978" t="str">
            <v>NORMAL</v>
          </cell>
          <cell r="G1978" t="str">
            <v>TF90622</v>
          </cell>
          <cell r="H1978">
            <v>44918</v>
          </cell>
          <cell r="I1978" t="str">
            <v>ENTREGADO</v>
          </cell>
          <cell r="J1978">
            <v>44922</v>
          </cell>
          <cell r="K1978" t="str">
            <v xml:space="preserve">TANIA MARISOL CARCHIPULLA LLANOS / </v>
          </cell>
          <cell r="L1978" t="str">
            <v>CDLA ORAMA GONZALES MZ 5 SL 12 CASA DE 3 PISOS COLOR BEIGE FRENTE A LA EMPRESA AGOANALISIS, DURAN</v>
          </cell>
          <cell r="M1978" t="str">
            <v>924696222</v>
          </cell>
          <cell r="N1978" t="str">
            <v xml:space="preserve">998904817 /  </v>
          </cell>
          <cell r="P1978" t="str">
            <v>DURAN</v>
          </cell>
          <cell r="Q1978" t="str">
            <v>DURAN</v>
          </cell>
          <cell r="R1978" t="str">
            <v>GUAYAS</v>
          </cell>
          <cell r="T1978" t="str">
            <v>ITSACOURIER</v>
          </cell>
          <cell r="U1978" t="str">
            <v>FLEXNETUIO_GYE</v>
          </cell>
          <cell r="V1978">
            <v>1</v>
          </cell>
          <cell r="W1978">
            <v>1</v>
          </cell>
          <cell r="X1978" t="str">
            <v>FLEXNET</v>
          </cell>
          <cell r="Y1978" t="str">
            <v>FLEX NET CALLE 28 DE JUNIO S/N Y GARCIA MORENO ENTRADA LLANO GRANDE</v>
          </cell>
        </row>
        <row r="1979">
          <cell r="A1979" t="str">
            <v>20003034499332</v>
          </cell>
          <cell r="B1979">
            <v>485949</v>
          </cell>
          <cell r="C1979" t="str">
            <v>20003034499332</v>
          </cell>
          <cell r="D1979" t="str">
            <v>CONECEL</v>
          </cell>
          <cell r="E1979" t="str">
            <v>DESPACHO</v>
          </cell>
          <cell r="F1979" t="str">
            <v>NORMAL</v>
          </cell>
          <cell r="G1979" t="str">
            <v>FT76717</v>
          </cell>
          <cell r="H1979">
            <v>44918</v>
          </cell>
          <cell r="I1979" t="str">
            <v>ENTREGADO</v>
          </cell>
          <cell r="J1979">
            <v>44923</v>
          </cell>
          <cell r="K1979" t="str">
            <v xml:space="preserve">STEPHANIE VALERIA ELBAY RIVERA / </v>
          </cell>
          <cell r="L1979" t="str">
            <v>CALLE OE3F YS37E CASA DE COLOR LADRILLO DE 2 PISOS DETRAS DEL HOSTALDASILVA A UNA CUADRA DEL PARQUE CENTRAL DE TERRANOVA, QUITO</v>
          </cell>
          <cell r="M1979" t="str">
            <v>1726750431</v>
          </cell>
          <cell r="N1979" t="str">
            <v>985362560 /  986847712</v>
          </cell>
          <cell r="O1979" t="str">
            <v/>
          </cell>
          <cell r="P1979" t="str">
            <v>QUITO</v>
          </cell>
          <cell r="Q1979" t="str">
            <v>QUITO</v>
          </cell>
          <cell r="R1979" t="str">
            <v>PICHINCHA</v>
          </cell>
          <cell r="T1979" t="str">
            <v>ITSACOURIER</v>
          </cell>
          <cell r="U1979" t="str">
            <v>FLEXNETUIO_LOCAL</v>
          </cell>
          <cell r="V1979">
            <v>1</v>
          </cell>
          <cell r="W1979">
            <v>1</v>
          </cell>
          <cell r="X1979" t="str">
            <v>FLEXNET</v>
          </cell>
          <cell r="Y1979" t="str">
            <v>FLEX NET CALLE 28 DE JUNIO S/N Y GARCIA MORENO ENTRADA LLANO GRANDE</v>
          </cell>
        </row>
        <row r="1980">
          <cell r="A1980" t="str">
            <v>20003034087874</v>
          </cell>
          <cell r="B1980">
            <v>485934</v>
          </cell>
          <cell r="C1980" t="str">
            <v>20003034087874</v>
          </cell>
          <cell r="D1980" t="str">
            <v>CONECEL</v>
          </cell>
          <cell r="E1980" t="str">
            <v>DESPACHO</v>
          </cell>
          <cell r="F1980" t="str">
            <v>NORMAL</v>
          </cell>
          <cell r="G1980" t="str">
            <v>GR20003034087874</v>
          </cell>
          <cell r="H1980">
            <v>44918</v>
          </cell>
          <cell r="I1980" t="str">
            <v>ENTREGADO</v>
          </cell>
          <cell r="J1980">
            <v>44918</v>
          </cell>
          <cell r="K1980" t="str">
            <v xml:space="preserve">JESSICA DAYANA RAMOS ROSALES / </v>
          </cell>
          <cell r="L1980" t="str">
            <v>AV 29 DE MAYO 710 ENTRE AMBATO Y CUENCA CS 1P CL BLANCA RA MEDIA CUADRA DE LA FARMACIA CRUZ AZUL, SANTO DOMINGO</v>
          </cell>
          <cell r="M1980" t="str">
            <v>2350806432</v>
          </cell>
          <cell r="N1980" t="str">
            <v>960959000 /  960959000</v>
          </cell>
          <cell r="O1980" t="str">
            <v/>
          </cell>
          <cell r="P1980" t="str">
            <v>SANTO DOMINGO</v>
          </cell>
          <cell r="Q1980" t="str">
            <v>SANTO DOMINGO</v>
          </cell>
          <cell r="R1980" t="str">
            <v>SANTO DOMINGO DE LOS TSACHILAS</v>
          </cell>
          <cell r="U1980" t="str">
            <v>FLEXNETUIO_PROVINCIA</v>
          </cell>
          <cell r="V1980">
            <v>1</v>
          </cell>
          <cell r="W1980">
            <v>1</v>
          </cell>
          <cell r="X1980" t="str">
            <v>FLEXNET</v>
          </cell>
          <cell r="Y1980" t="str">
            <v>FLEX NET CALLE 28 DE JUNIO S/N Y GARCIA MORENO ENTRADA LLANO GRANDE</v>
          </cell>
        </row>
        <row r="1981">
          <cell r="A1981" t="str">
            <v>20003034487178</v>
          </cell>
          <cell r="B1981">
            <v>485935</v>
          </cell>
          <cell r="C1981" t="str">
            <v>20003034487178</v>
          </cell>
          <cell r="D1981" t="str">
            <v>CONECEL</v>
          </cell>
          <cell r="E1981" t="str">
            <v>DESPACHO</v>
          </cell>
          <cell r="F1981" t="str">
            <v>NORMAL</v>
          </cell>
          <cell r="G1981" t="str">
            <v>031002004133516</v>
          </cell>
          <cell r="H1981">
            <v>44918</v>
          </cell>
          <cell r="I1981" t="str">
            <v>ENTREGADO</v>
          </cell>
          <cell r="J1981">
            <v>44922</v>
          </cell>
          <cell r="K1981" t="str">
            <v xml:space="preserve">VIELKA CELESTINA JARAMILLO INTRIAGO / </v>
          </cell>
          <cell r="L1981" t="str">
            <v>SECTOR 12 DE MARZO CALLE RAMOS IDUARTE Y VENEZUELA CASA 2P CON REJAS CONCHO DE VINO CL CAFE DIAG A MERCADO MUNICIPAL N2 NTGLMERA, PORTOVIEJO</v>
          </cell>
          <cell r="M1981" t="str">
            <v>1311763997</v>
          </cell>
          <cell r="N1981" t="str">
            <v>964236578 /  962670496</v>
          </cell>
          <cell r="O1981" t="str">
            <v/>
          </cell>
          <cell r="P1981" t="str">
            <v>PORTOVIEJO</v>
          </cell>
          <cell r="Q1981" t="str">
            <v>PORTOVIEJO</v>
          </cell>
          <cell r="R1981" t="str">
            <v>MANABI</v>
          </cell>
          <cell r="T1981" t="str">
            <v>TRAMACO</v>
          </cell>
          <cell r="U1981" t="str">
            <v>FLEXNETUIO_PROVINCIA</v>
          </cell>
          <cell r="V1981">
            <v>1</v>
          </cell>
          <cell r="W1981">
            <v>1</v>
          </cell>
          <cell r="X1981" t="str">
            <v>FLEXNET</v>
          </cell>
          <cell r="Y1981" t="str">
            <v>FLEX NET CALLE 28 DE JUNIO S/N Y GARCIA MORENO ENTRADA LLANO GRANDE</v>
          </cell>
        </row>
        <row r="1982">
          <cell r="A1982" t="str">
            <v>20003034054018</v>
          </cell>
          <cell r="B1982">
            <v>485933</v>
          </cell>
          <cell r="C1982" t="str">
            <v>20003034054018</v>
          </cell>
          <cell r="D1982" t="str">
            <v>CONECEL</v>
          </cell>
          <cell r="E1982" t="str">
            <v>DESPACHO</v>
          </cell>
          <cell r="F1982" t="str">
            <v>NORMAL</v>
          </cell>
          <cell r="G1982" t="str">
            <v>GR20003034054018</v>
          </cell>
          <cell r="H1982">
            <v>44918</v>
          </cell>
          <cell r="I1982" t="str">
            <v>INCIDENCIA</v>
          </cell>
          <cell r="J1982">
            <v>44922</v>
          </cell>
          <cell r="K1982" t="str">
            <v xml:space="preserve">WILINGTON JAMES PORTILLO DIAZ / </v>
          </cell>
          <cell r="L1982" t="str">
            <v>CALLE ELOY ALFARO N215 Y VIA VENTURA CASA DE UN PISO COLOR CREMA JUNTO A LA ESCUELA LUIS ANTONIO RIVADENEIRA FRENTE AL TALLER DE MOTOS CARLIN, SANTO DOMINGO</v>
          </cell>
          <cell r="M1982" t="str">
            <v>1717959058</v>
          </cell>
          <cell r="N1982" t="str">
            <v>960735918 /  987262675</v>
          </cell>
          <cell r="P1982" t="str">
            <v>SANTO DOMINGO</v>
          </cell>
          <cell r="Q1982" t="str">
            <v>SANTO DOMINGO</v>
          </cell>
          <cell r="R1982" t="str">
            <v>SANTO DOMINGO DE LOS TSACHILAS</v>
          </cell>
          <cell r="U1982" t="str">
            <v>FLEXNETUIO_PROVINCIA</v>
          </cell>
          <cell r="V1982">
            <v>1</v>
          </cell>
          <cell r="W1982">
            <v>1</v>
          </cell>
          <cell r="X1982" t="str">
            <v>FLEXNET</v>
          </cell>
          <cell r="Y1982" t="str">
            <v>FLEX NET CALLE 28 DE JUNIO S/N Y GARCIA MORENO ENTRADA LLANO GRANDE</v>
          </cell>
        </row>
        <row r="1983">
          <cell r="A1983" t="str">
            <v>22-2676</v>
          </cell>
          <cell r="B1983">
            <v>485931</v>
          </cell>
          <cell r="C1983" t="str">
            <v>22-2676</v>
          </cell>
          <cell r="D1983" t="str">
            <v>VENTURA</v>
          </cell>
          <cell r="E1983" t="str">
            <v>DESPACHO</v>
          </cell>
          <cell r="F1983" t="str">
            <v>NORMAL</v>
          </cell>
          <cell r="G1983" t="str">
            <v>FT76760</v>
          </cell>
          <cell r="H1983">
            <v>44918</v>
          </cell>
          <cell r="I1983" t="str">
            <v>ENTREGADO</v>
          </cell>
          <cell r="J1983">
            <v>44922</v>
          </cell>
          <cell r="K1983" t="str">
            <v>ECUAWAGEN</v>
          </cell>
          <cell r="L1983" t="str">
            <v> AV. DE LOS GRANADOS E14-70 E ISLA MARCHENA.</v>
          </cell>
          <cell r="M1983" t="str">
            <v>1791765842001</v>
          </cell>
          <cell r="P1983" t="str">
            <v>170503</v>
          </cell>
          <cell r="Q1983" t="str">
            <v>QUITO</v>
          </cell>
          <cell r="R1983" t="str">
            <v>PICHINCHA</v>
          </cell>
          <cell r="S1983" t="str">
            <v>QUITO</v>
          </cell>
          <cell r="U1983" t="str">
            <v>FLEXNETUIO_LOCAL</v>
          </cell>
          <cell r="V1983">
            <v>1</v>
          </cell>
          <cell r="W1983">
            <v>1</v>
          </cell>
          <cell r="X1983" t="str">
            <v>FLEXNET DEL ECUADOR</v>
          </cell>
          <cell r="Y1983" t="str">
            <v xml:space="preserve">CALLE 28 DE JUNIO S/N Y GARCIA MORENO </v>
          </cell>
        </row>
        <row r="1984">
          <cell r="A1984" t="str">
            <v>LDDGYEA0034</v>
          </cell>
          <cell r="B1984">
            <v>485926</v>
          </cell>
          <cell r="C1984" t="str">
            <v>LDDGYEA0034</v>
          </cell>
          <cell r="D1984" t="str">
            <v>CONECEL_DOCUMENTOS</v>
          </cell>
          <cell r="E1984" t="str">
            <v>DESPACHO</v>
          </cell>
          <cell r="F1984" t="str">
            <v>NORMAL</v>
          </cell>
          <cell r="G1984" t="str">
            <v>TF90536</v>
          </cell>
          <cell r="H1984">
            <v>44918</v>
          </cell>
          <cell r="I1984" t="str">
            <v>ENTREGADO</v>
          </cell>
          <cell r="J1984">
            <v>44922</v>
          </cell>
          <cell r="K1984" t="str">
            <v>Stephanie Perez ACC/Paola Loja ACC-OPE Equipos</v>
          </cell>
          <cell r="L1984" t="str">
            <v>GYE - Centro Comercial Garzo centro-ACC/REGULARIZACIONES</v>
          </cell>
          <cell r="M1984" t="str">
            <v>0</v>
          </cell>
          <cell r="N1984" t="str">
            <v>993393277</v>
          </cell>
          <cell r="O1984" t="str">
            <v/>
          </cell>
          <cell r="P1984" t="str">
            <v>GUAYAQUIL</v>
          </cell>
          <cell r="Q1984" t="str">
            <v>GUAYAQUIL</v>
          </cell>
          <cell r="R1984" t="str">
            <v>GUAYAS</v>
          </cell>
          <cell r="T1984" t="str">
            <v>ITSACOURIER</v>
          </cell>
          <cell r="U1984" t="str">
            <v>FLEXNETUIO_GYE</v>
          </cell>
          <cell r="V1984">
            <v>1</v>
          </cell>
          <cell r="W1984">
            <v>1</v>
          </cell>
          <cell r="X1984" t="str">
            <v>FLEXNET</v>
          </cell>
          <cell r="Y1984" t="str">
            <v>FLEX NET CALLE 28 DE JUNIO S/N Y GARCIA MORENO ENTRADA LLANO GRANDE</v>
          </cell>
        </row>
        <row r="1985">
          <cell r="A1985" t="str">
            <v>LDDGYEB0035</v>
          </cell>
          <cell r="B1985">
            <v>485927</v>
          </cell>
          <cell r="C1985" t="str">
            <v>LDDGYEB0035</v>
          </cell>
          <cell r="D1985" t="str">
            <v>CONECEL_DOCUMENTOS</v>
          </cell>
          <cell r="E1985" t="str">
            <v>DESPACHO</v>
          </cell>
          <cell r="F1985" t="str">
            <v>NORMAL</v>
          </cell>
          <cell r="G1985" t="str">
            <v>TF90537</v>
          </cell>
          <cell r="H1985">
            <v>44918</v>
          </cell>
          <cell r="I1985" t="str">
            <v>ENTREGADO</v>
          </cell>
          <cell r="J1985">
            <v>44922</v>
          </cell>
          <cell r="K1985" t="str">
            <v>Stephanie Perez ACC</v>
          </cell>
          <cell r="L1985" t="str">
            <v>GYE - Centro Comercial Garzo centro-ACC</v>
          </cell>
          <cell r="M1985" t="str">
            <v>0</v>
          </cell>
          <cell r="N1985" t="str">
            <v>9399196442</v>
          </cell>
          <cell r="O1985" t="str">
            <v/>
          </cell>
          <cell r="P1985" t="str">
            <v>GUAYAQUIL</v>
          </cell>
          <cell r="Q1985" t="str">
            <v>GUAYAQUIL</v>
          </cell>
          <cell r="R1985" t="str">
            <v>GUAYAS</v>
          </cell>
          <cell r="T1985" t="str">
            <v>ITSACOURIER</v>
          </cell>
          <cell r="U1985" t="str">
            <v>FLEXNETUIO_GYE</v>
          </cell>
          <cell r="V1985">
            <v>1</v>
          </cell>
          <cell r="W1985">
            <v>1</v>
          </cell>
          <cell r="X1985" t="str">
            <v>FLEXNET</v>
          </cell>
          <cell r="Y1985" t="str">
            <v>FLEX NET CALLE 28 DE JUNIO S/N Y GARCIA MORENO ENTRADA LLANO GRANDE</v>
          </cell>
        </row>
        <row r="1986">
          <cell r="A1986" t="str">
            <v>LDDUIOE0038</v>
          </cell>
          <cell r="B1986">
            <v>485928</v>
          </cell>
          <cell r="C1986" t="str">
            <v>LDDUIOE0038</v>
          </cell>
          <cell r="D1986" t="str">
            <v>CONECEL_DOCUMENTOS</v>
          </cell>
          <cell r="E1986" t="str">
            <v>DESPACHO</v>
          </cell>
          <cell r="F1986" t="str">
            <v>NORMAL</v>
          </cell>
          <cell r="G1986" t="str">
            <v>FT76763</v>
          </cell>
          <cell r="H1986">
            <v>44918</v>
          </cell>
          <cell r="I1986" t="str">
            <v>ENTREGADO</v>
          </cell>
          <cell r="J1986">
            <v>44922</v>
          </cell>
          <cell r="K1986" t="str">
            <v>MARIA FERNANDA MUNOZ/CANT</v>
          </cell>
          <cell r="L1986" t="str">
            <v xml:space="preserve">QUITO AV. 10 DE AGOSTO N34-601 Y JUAN PABLO SANZ </v>
          </cell>
          <cell r="M1986" t="str">
            <v>0</v>
          </cell>
          <cell r="N1986" t="str">
            <v>998118542/979067498</v>
          </cell>
          <cell r="P1986" t="str">
            <v>QUITO</v>
          </cell>
          <cell r="Q1986" t="str">
            <v>QUITO</v>
          </cell>
          <cell r="R1986" t="str">
            <v>PICHINCHA</v>
          </cell>
          <cell r="T1986" t="str">
            <v>FLEXTRANS UIO</v>
          </cell>
          <cell r="U1986" t="str">
            <v>FLEXNETUIO_LOCAL</v>
          </cell>
          <cell r="V1986">
            <v>1</v>
          </cell>
          <cell r="W1986">
            <v>1</v>
          </cell>
          <cell r="X1986" t="str">
            <v>FLEXNET</v>
          </cell>
          <cell r="Y1986" t="str">
            <v>FLEX NET CALLE 28 DE JUNIO S/N Y GARCIA MORENO ENTRADA LLANO GRANDE</v>
          </cell>
        </row>
        <row r="1987">
          <cell r="A1987" t="str">
            <v>LDDGYEF0034</v>
          </cell>
          <cell r="B1987">
            <v>485929</v>
          </cell>
          <cell r="C1987" t="str">
            <v>LDDGYEF0034</v>
          </cell>
          <cell r="D1987" t="str">
            <v>CONECEL_DOCUMENTOS</v>
          </cell>
          <cell r="E1987" t="str">
            <v>DESPACHO</v>
          </cell>
          <cell r="F1987" t="str">
            <v>NORMAL</v>
          </cell>
          <cell r="G1987" t="str">
            <v>TF90538</v>
          </cell>
          <cell r="H1987">
            <v>44918</v>
          </cell>
          <cell r="I1987" t="str">
            <v>ENTREGADO</v>
          </cell>
          <cell r="J1987">
            <v>44922</v>
          </cell>
          <cell r="K1987" t="str">
            <v>TOMAS ANDRADE/GSO/ALG</v>
          </cell>
          <cell r="L1987" t="str">
            <v xml:space="preserve"> Gye:  Urdenor 2 - parque empresarial colon , edificio Coloncorp B mezanine atras de Netlife</v>
          </cell>
          <cell r="M1987" t="str">
            <v>0</v>
          </cell>
          <cell r="N1987" t="str">
            <v>982033756</v>
          </cell>
          <cell r="O1987" t="str">
            <v/>
          </cell>
          <cell r="P1987" t="str">
            <v>GUAYAQUIL</v>
          </cell>
          <cell r="Q1987" t="str">
            <v>GUAYAQUIL</v>
          </cell>
          <cell r="R1987" t="str">
            <v>GUAYAS</v>
          </cell>
          <cell r="T1987" t="str">
            <v>ITSACOURIER</v>
          </cell>
          <cell r="U1987" t="str">
            <v>FLEXNETUIO_GYE</v>
          </cell>
          <cell r="V1987">
            <v>1</v>
          </cell>
          <cell r="W1987">
            <v>1</v>
          </cell>
          <cell r="X1987" t="str">
            <v>FLEXNET</v>
          </cell>
          <cell r="Y1987" t="str">
            <v>FLEX NET CALLE 28 DE JUNIO S/N Y GARCIA MORENO ENTRADA LLANO GRANDE</v>
          </cell>
        </row>
        <row r="1988">
          <cell r="A1988" t="str">
            <v>LDDGYEG0040</v>
          </cell>
          <cell r="B1988">
            <v>485930</v>
          </cell>
          <cell r="C1988" t="str">
            <v>LDDGYEG0040</v>
          </cell>
          <cell r="D1988" t="str">
            <v>CONECEL_DOCUMENTOS</v>
          </cell>
          <cell r="E1988" t="str">
            <v>DESPACHO</v>
          </cell>
          <cell r="F1988" t="str">
            <v>NORMAL</v>
          </cell>
          <cell r="G1988" t="str">
            <v>TF90539</v>
          </cell>
          <cell r="H1988">
            <v>44918</v>
          </cell>
          <cell r="I1988" t="str">
            <v>ENTREGADO</v>
          </cell>
          <cell r="J1988">
            <v>44922</v>
          </cell>
          <cell r="K1988" t="str">
            <v>GABRIELA SANDOVAL/PSG</v>
          </cell>
          <cell r="L1988" t="str">
            <v xml:space="preserve"> Gye:  Urdenor 2 - parque empresarial colon , edificio Coloncorp B mezanine atras de Netlife</v>
          </cell>
          <cell r="M1988" t="str">
            <v>0</v>
          </cell>
          <cell r="N1988" t="str">
            <v>982033756</v>
          </cell>
          <cell r="O1988" t="str">
            <v/>
          </cell>
          <cell r="P1988" t="str">
            <v>GUAYAQUIL</v>
          </cell>
          <cell r="Q1988" t="str">
            <v>GUAYAQUIL</v>
          </cell>
          <cell r="R1988" t="str">
            <v>GUAYAS</v>
          </cell>
          <cell r="T1988" t="str">
            <v>ITSACOURIER</v>
          </cell>
          <cell r="U1988" t="str">
            <v>FLEXNETUIO_GYE</v>
          </cell>
          <cell r="V1988">
            <v>1</v>
          </cell>
          <cell r="W1988">
            <v>1</v>
          </cell>
          <cell r="X1988" t="str">
            <v>FLEXNET</v>
          </cell>
          <cell r="Y1988" t="str">
            <v>FLEX NET CALLE 28 DE JUNIO S/N Y GARCIA MORENO ENTRADA LLANO GRANDE</v>
          </cell>
        </row>
        <row r="1989">
          <cell r="A1989" t="str">
            <v>FACT_2022_503</v>
          </cell>
          <cell r="B1989">
            <v>485918</v>
          </cell>
          <cell r="C1989" t="str">
            <v>FACT_2022_503</v>
          </cell>
          <cell r="D1989" t="str">
            <v>FACTOR</v>
          </cell>
          <cell r="E1989" t="str">
            <v>DESPACHO</v>
          </cell>
          <cell r="F1989" t="str">
            <v>NORMAL</v>
          </cell>
          <cell r="G1989" t="str">
            <v>FT76758</v>
          </cell>
          <cell r="H1989">
            <v>44918</v>
          </cell>
          <cell r="I1989" t="str">
            <v>ENTREGADO</v>
          </cell>
          <cell r="J1989">
            <v>44922</v>
          </cell>
          <cell r="K1989" t="str">
            <v>E MAULME</v>
          </cell>
          <cell r="L1989" t="str">
            <v>AV DE LAS AMERICAS 795 Y CALLE 13 A FRENTE A LA</v>
          </cell>
          <cell r="M1989" t="str">
            <v>1792923204001</v>
          </cell>
          <cell r="P1989" t="str">
            <v>090505</v>
          </cell>
          <cell r="Q1989" t="str">
            <v>GUAYAQUIL</v>
          </cell>
          <cell r="R1989" t="str">
            <v>GUAYAS</v>
          </cell>
          <cell r="S1989" t="str">
            <v>GUAYAQUIL</v>
          </cell>
          <cell r="T1989" t="str">
            <v>ITSACOURIER</v>
          </cell>
          <cell r="U1989" t="str">
            <v>FLEXNETUIO_GYE</v>
          </cell>
          <cell r="V1989">
            <v>2</v>
          </cell>
          <cell r="W1989">
            <v>13.5</v>
          </cell>
          <cell r="X1989" t="str">
            <v>FLEXNET DEL ECUADOR</v>
          </cell>
          <cell r="Y1989" t="str">
            <v xml:space="preserve">CALLE 28 DE JUNIO S/N Y GARCIA MORENO </v>
          </cell>
        </row>
        <row r="1990">
          <cell r="A1990" t="str">
            <v>FACT_2022_506</v>
          </cell>
          <cell r="B1990">
            <v>485919</v>
          </cell>
          <cell r="C1990" t="str">
            <v>FACT_2022_506</v>
          </cell>
          <cell r="D1990" t="str">
            <v>FACTOR</v>
          </cell>
          <cell r="E1990" t="str">
            <v>DESPACHO</v>
          </cell>
          <cell r="F1990" t="str">
            <v>NORMAL</v>
          </cell>
          <cell r="G1990" t="str">
            <v>031002004133377</v>
          </cell>
          <cell r="H1990">
            <v>44918</v>
          </cell>
          <cell r="I1990" t="str">
            <v>ENTREGADO</v>
          </cell>
          <cell r="J1990">
            <v>44922</v>
          </cell>
          <cell r="K1990" t="str">
            <v>PROAUTO LOJA</v>
          </cell>
          <cell r="L1990" t="str">
            <v>AV. ISIDRO AYORA Y JUAN JOSE FLORES</v>
          </cell>
          <cell r="M1990" t="str">
            <v>1792885620001_3</v>
          </cell>
          <cell r="P1990" t="str">
            <v>110105</v>
          </cell>
          <cell r="Q1990" t="str">
            <v>LOJA</v>
          </cell>
          <cell r="R1990" t="str">
            <v>LOJA</v>
          </cell>
          <cell r="S1990" t="str">
            <v>LOJA</v>
          </cell>
          <cell r="T1990" t="str">
            <v>TRAMACO</v>
          </cell>
          <cell r="U1990" t="str">
            <v>FLEXNETUIO_PROVINCIA</v>
          </cell>
          <cell r="V1990">
            <v>6</v>
          </cell>
          <cell r="W1990">
            <v>13</v>
          </cell>
          <cell r="X1990" t="str">
            <v>FLEXNET DEL ECUADOR</v>
          </cell>
          <cell r="Y1990" t="str">
            <v xml:space="preserve">CALLE 28 DE JUNIO S/N Y GARCIA MORENO </v>
          </cell>
        </row>
        <row r="1991">
          <cell r="A1991" t="str">
            <v>FACT_2022_505</v>
          </cell>
          <cell r="B1991">
            <v>485920</v>
          </cell>
          <cell r="C1991" t="str">
            <v>FACT_2022_505</v>
          </cell>
          <cell r="D1991" t="str">
            <v>FACTOR</v>
          </cell>
          <cell r="E1991" t="str">
            <v>DESPACHO</v>
          </cell>
          <cell r="F1991" t="str">
            <v>NORMAL</v>
          </cell>
          <cell r="G1991" t="str">
            <v>IC4027</v>
          </cell>
          <cell r="H1991">
            <v>44918</v>
          </cell>
          <cell r="I1991" t="str">
            <v>ENTREGADO</v>
          </cell>
          <cell r="J1991">
            <v>44922</v>
          </cell>
          <cell r="K1991" t="str">
            <v>PROAUTO CUENCA</v>
          </cell>
          <cell r="L1991" t="str">
            <v>AV. GIL RAMIREZ DAVALOS Y TURUHUAYCO ESQ</v>
          </cell>
          <cell r="M1991" t="str">
            <v>1792885620001_2</v>
          </cell>
          <cell r="P1991" t="str">
            <v>010103</v>
          </cell>
          <cell r="Q1991" t="str">
            <v>CUENCA</v>
          </cell>
          <cell r="R1991" t="str">
            <v>AZUAY</v>
          </cell>
          <cell r="S1991" t="str">
            <v>CUENCA</v>
          </cell>
          <cell r="T1991" t="str">
            <v>ITSACOURIER</v>
          </cell>
          <cell r="U1991" t="str">
            <v>FLEXNETUIO_PROVINCIA</v>
          </cell>
          <cell r="V1991">
            <v>6</v>
          </cell>
          <cell r="W1991">
            <v>24.6</v>
          </cell>
          <cell r="X1991" t="str">
            <v>FLEXNET DEL ECUADOR</v>
          </cell>
          <cell r="Y1991" t="str">
            <v xml:space="preserve">CALLE 28 DE JUNIO S/N Y GARCIA MORENO </v>
          </cell>
        </row>
        <row r="1992">
          <cell r="A1992" t="str">
            <v>FACT_2022_500</v>
          </cell>
          <cell r="B1992">
            <v>485921</v>
          </cell>
          <cell r="C1992" t="str">
            <v>FACT_2022_500</v>
          </cell>
          <cell r="D1992" t="str">
            <v>FACTOR</v>
          </cell>
          <cell r="E1992" t="str">
            <v>DESPACHO</v>
          </cell>
          <cell r="F1992" t="str">
            <v>NORMAL</v>
          </cell>
          <cell r="G1992" t="str">
            <v>031002004133376</v>
          </cell>
          <cell r="H1992">
            <v>44918</v>
          </cell>
          <cell r="I1992" t="str">
            <v>ENTREGADO</v>
          </cell>
          <cell r="J1992">
            <v>44919</v>
          </cell>
          <cell r="K1992" t="str">
            <v>AUTOELITE</v>
          </cell>
          <cell r="L1992" t="str">
            <v>AV. CEVALLOS Y FILOMENTOR CUESTA ? VEHYSA</v>
          </cell>
          <cell r="M1992" t="str">
            <v>1891781837001-7</v>
          </cell>
          <cell r="P1992" t="str">
            <v>180104</v>
          </cell>
          <cell r="Q1992" t="str">
            <v>AMBATO</v>
          </cell>
          <cell r="R1992" t="str">
            <v>TUNGURAHUA</v>
          </cell>
          <cell r="S1992" t="str">
            <v>AMBATO</v>
          </cell>
          <cell r="T1992" t="str">
            <v>TRAMACO</v>
          </cell>
          <cell r="U1992" t="str">
            <v>FLEXNETUIO_PROVINCIA</v>
          </cell>
          <cell r="V1992">
            <v>1</v>
          </cell>
          <cell r="W1992">
            <v>5.8</v>
          </cell>
          <cell r="X1992" t="str">
            <v>FLEXNET DEL ECUADOR</v>
          </cell>
          <cell r="Y1992" t="str">
            <v xml:space="preserve">CALLE 28 DE JUNIO S/N Y GARCIA MORENO </v>
          </cell>
        </row>
        <row r="1993">
          <cell r="A1993" t="str">
            <v>FACT_2022_502</v>
          </cell>
          <cell r="B1993">
            <v>485922</v>
          </cell>
          <cell r="C1993" t="str">
            <v>FACT_2022_502</v>
          </cell>
          <cell r="D1993" t="str">
            <v>FACTOR</v>
          </cell>
          <cell r="E1993" t="str">
            <v>DESPACHO</v>
          </cell>
          <cell r="F1993" t="str">
            <v>NORMAL</v>
          </cell>
          <cell r="G1993" t="str">
            <v>031002004133379</v>
          </cell>
          <cell r="H1993">
            <v>44918</v>
          </cell>
          <cell r="I1993" t="str">
            <v>ENTREGADO</v>
          </cell>
          <cell r="J1993">
            <v>44922</v>
          </cell>
          <cell r="K1993" t="str">
            <v>AUTOFACTOR LOJA MIRASOL</v>
          </cell>
          <cell r="L1993" t="str">
            <v>AV. SALVADOR BUSTAMANTE CELI Y NEW YORK</v>
          </cell>
          <cell r="M1993" t="str">
            <v>1792885620001_3</v>
          </cell>
          <cell r="P1993" t="str">
            <v>110105</v>
          </cell>
          <cell r="Q1993" t="str">
            <v>LOJA</v>
          </cell>
          <cell r="R1993" t="str">
            <v>LOJA</v>
          </cell>
          <cell r="S1993" t="str">
            <v>LOJA</v>
          </cell>
          <cell r="T1993" t="str">
            <v>TRAMACO</v>
          </cell>
          <cell r="U1993" t="str">
            <v>FLEXNETUIO_PROVINCIA</v>
          </cell>
          <cell r="V1993">
            <v>16</v>
          </cell>
          <cell r="W1993">
            <v>98.8</v>
          </cell>
          <cell r="X1993" t="str">
            <v>FLEXNET DEL ECUADOR</v>
          </cell>
          <cell r="Y1993" t="str">
            <v xml:space="preserve">CALLE 28 DE JUNIO S/N Y GARCIA MORENO </v>
          </cell>
        </row>
        <row r="1994">
          <cell r="A1994" t="str">
            <v>FACT_2022_499</v>
          </cell>
          <cell r="B1994">
            <v>485923</v>
          </cell>
          <cell r="C1994" t="str">
            <v>FACT_2022_499</v>
          </cell>
          <cell r="D1994" t="str">
            <v>FACTOR</v>
          </cell>
          <cell r="E1994" t="str">
            <v>DESPACHO</v>
          </cell>
          <cell r="F1994" t="str">
            <v>NORMAL</v>
          </cell>
          <cell r="G1994" t="str">
            <v>031002004133378</v>
          </cell>
          <cell r="H1994">
            <v>44918</v>
          </cell>
          <cell r="I1994" t="str">
            <v>ENTREGADO</v>
          </cell>
          <cell r="J1994">
            <v>44919</v>
          </cell>
          <cell r="K1994" t="str">
            <v>ASSA - MATRIZ AMBATO</v>
          </cell>
          <cell r="L1994" t="str">
            <v>AV. ATAHUALPA Y RIO GUAYLLABAMBA</v>
          </cell>
          <cell r="M1994" t="str">
            <v>1890141818001_8</v>
          </cell>
          <cell r="P1994" t="str">
            <v>180103</v>
          </cell>
          <cell r="Q1994" t="str">
            <v>AMBATO</v>
          </cell>
          <cell r="R1994" t="str">
            <v>TUNGURAHUA</v>
          </cell>
          <cell r="S1994" t="str">
            <v>AMBATO</v>
          </cell>
          <cell r="T1994" t="str">
            <v>TRAMACO</v>
          </cell>
          <cell r="U1994" t="str">
            <v>FLEXNETUIO_PROVINCIA</v>
          </cell>
          <cell r="V1994">
            <v>1</v>
          </cell>
          <cell r="W1994">
            <v>3</v>
          </cell>
          <cell r="X1994" t="str">
            <v>FLEXNET DEL ECUADOR</v>
          </cell>
          <cell r="Y1994" t="str">
            <v xml:space="preserve">CALLE 28 DE JUNIO S/N Y GARCIA MORENO </v>
          </cell>
        </row>
        <row r="1995">
          <cell r="A1995" t="str">
            <v>FACT_2022_501</v>
          </cell>
          <cell r="B1995">
            <v>485924</v>
          </cell>
          <cell r="C1995" t="str">
            <v>FACT_2022_501</v>
          </cell>
          <cell r="D1995" t="str">
            <v>FACTOR</v>
          </cell>
          <cell r="E1995" t="str">
            <v>DESPACHO</v>
          </cell>
          <cell r="F1995" t="str">
            <v>NORMAL</v>
          </cell>
          <cell r="G1995" t="str">
            <v>FT76759</v>
          </cell>
          <cell r="H1995">
            <v>44918</v>
          </cell>
          <cell r="I1995" t="str">
            <v>ENTREGADO</v>
          </cell>
          <cell r="J1995">
            <v>44922</v>
          </cell>
          <cell r="K1995" t="str">
            <v>AUTOFACTOR GRANADOS</v>
          </cell>
          <cell r="L1995" t="str">
            <v>AV. ELOY ALFARO Y GRANADOS</v>
          </cell>
          <cell r="M1995" t="str">
            <v>1792923204001</v>
          </cell>
          <cell r="P1995" t="str">
            <v>170503</v>
          </cell>
          <cell r="Q1995" t="str">
            <v>QUITO</v>
          </cell>
          <cell r="R1995" t="str">
            <v>PICHINCHA</v>
          </cell>
          <cell r="S1995" t="str">
            <v>QUITO</v>
          </cell>
          <cell r="U1995" t="str">
            <v>FLEXNETUIO_LOCAL</v>
          </cell>
          <cell r="V1995">
            <v>4</v>
          </cell>
          <cell r="W1995">
            <v>66.8</v>
          </cell>
          <cell r="X1995" t="str">
            <v>FLEXNET DEL ECUADOR</v>
          </cell>
          <cell r="Y1995" t="str">
            <v xml:space="preserve">CALLE 28 DE JUNIO S/N Y GARCIA MORENO </v>
          </cell>
        </row>
        <row r="1996">
          <cell r="A1996" t="str">
            <v>FACT_2022_504</v>
          </cell>
          <cell r="B1996">
            <v>485925</v>
          </cell>
          <cell r="C1996" t="str">
            <v>FACT_2022_504</v>
          </cell>
          <cell r="D1996" t="str">
            <v>FACTOR</v>
          </cell>
          <cell r="E1996" t="str">
            <v>DESPACHO</v>
          </cell>
          <cell r="F1996" t="str">
            <v>NORMAL</v>
          </cell>
          <cell r="G1996" t="str">
            <v>FT76757</v>
          </cell>
          <cell r="H1996">
            <v>44918</v>
          </cell>
          <cell r="I1996" t="str">
            <v>ENTREGADO</v>
          </cell>
          <cell r="J1996">
            <v>44922</v>
          </cell>
          <cell r="K1996" t="str">
            <v>PROAUTO CARAPUNGO</v>
          </cell>
          <cell r="L1996" t="str">
            <v>CARAPUNGO, AV. SIMON BOLIVAR Y PANAMERICANA NORTE.</v>
          </cell>
          <cell r="M1996" t="str">
            <v>1790978303001</v>
          </cell>
          <cell r="P1996" t="str">
            <v>170404</v>
          </cell>
          <cell r="Q1996" t="str">
            <v>QUITO</v>
          </cell>
          <cell r="R1996" t="str">
            <v>PICHINCHA</v>
          </cell>
          <cell r="S1996" t="str">
            <v>QUITO</v>
          </cell>
          <cell r="U1996" t="str">
            <v>FLEXNETUIO_LOCAL</v>
          </cell>
          <cell r="V1996">
            <v>1</v>
          </cell>
          <cell r="W1996">
            <v>3</v>
          </cell>
          <cell r="X1996" t="str">
            <v>FLEXNET DEL ECUADOR</v>
          </cell>
          <cell r="Y1996" t="str">
            <v xml:space="preserve">CALLE 28 DE JUNIO S/N Y GARCIA MORENO </v>
          </cell>
        </row>
        <row r="1997">
          <cell r="A1997" t="str">
            <v>2479260</v>
          </cell>
          <cell r="B1997">
            <v>485896</v>
          </cell>
          <cell r="C1997" t="str">
            <v>2479260</v>
          </cell>
          <cell r="D1997" t="str">
            <v>MDELIVERY</v>
          </cell>
          <cell r="E1997" t="str">
            <v>DESPACHO</v>
          </cell>
          <cell r="F1997" t="str">
            <v>EXPRESS</v>
          </cell>
          <cell r="G1997" t="str">
            <v>TS8605</v>
          </cell>
          <cell r="H1997">
            <v>44918</v>
          </cell>
          <cell r="I1997" t="str">
            <v>ENTREGADO</v>
          </cell>
          <cell r="J1997">
            <v>44918</v>
          </cell>
          <cell r="K1997" t="str">
            <v>EDIXON JOSE SIMANCAS FERNANDEZ_ LUIS ALFONSO VACA AIZAGA</v>
          </cell>
          <cell r="L1997" t="str">
            <v>CALLE HUNGRIA Y RUMANIA  DETRaS DE LA TABLITA DEL TARTARO  LOCAL ESQUINERO DERLIS NAKARY ESTUDIO</v>
          </cell>
          <cell r="M1997" t="str">
            <v>1715132237001</v>
          </cell>
          <cell r="N1997" t="str">
            <v>0992519175</v>
          </cell>
          <cell r="O1997" t="str">
            <v/>
          </cell>
          <cell r="P1997" t="str">
            <v>QUITO</v>
          </cell>
          <cell r="Q1997" t="str">
            <v>QUITO</v>
          </cell>
          <cell r="R1997" t="str">
            <v>PICHINCHA</v>
          </cell>
          <cell r="T1997" t="str">
            <v>TRANSERVISS</v>
          </cell>
          <cell r="U1997" t="str">
            <v>FLEXNETUIO_LOCAL</v>
          </cell>
          <cell r="V1997">
            <v>1</v>
          </cell>
          <cell r="W1997">
            <v>1</v>
          </cell>
          <cell r="X1997" t="str">
            <v>FLEXNET ECUADOR - MDELIVERY</v>
          </cell>
          <cell r="Y1997" t="str">
            <v>CALLE 28 DE JUNIO S/N Y GARCIA MORENO ENTRADA LLANO GRANDE</v>
          </cell>
        </row>
        <row r="1998">
          <cell r="A1998" t="str">
            <v>2479267</v>
          </cell>
          <cell r="B1998">
            <v>485897</v>
          </cell>
          <cell r="C1998" t="str">
            <v>2479267</v>
          </cell>
          <cell r="D1998" t="str">
            <v>MDELIVERY</v>
          </cell>
          <cell r="E1998" t="str">
            <v>DESPACHO</v>
          </cell>
          <cell r="F1998" t="str">
            <v>EXPRESS</v>
          </cell>
          <cell r="G1998" t="str">
            <v>TS8614</v>
          </cell>
          <cell r="H1998">
            <v>44918</v>
          </cell>
          <cell r="I1998" t="str">
            <v>ENTREGADO</v>
          </cell>
          <cell r="J1998">
            <v>44918</v>
          </cell>
          <cell r="K1998" t="str">
            <v>GABRIELA TUAREZ_ PICHINCHA SISTEMAS ACOVI CA</v>
          </cell>
          <cell r="L1998" t="str">
            <v>Bogota OE 1 33 y Av  10 de Agosto Primer Piso</v>
          </cell>
          <cell r="M1998" t="str">
            <v>1790010937001</v>
          </cell>
          <cell r="N1998" t="str">
            <v>0962799300</v>
          </cell>
          <cell r="O1998" t="str">
            <v/>
          </cell>
          <cell r="P1998" t="str">
            <v>QUITO</v>
          </cell>
          <cell r="Q1998" t="str">
            <v>QUITO</v>
          </cell>
          <cell r="R1998" t="str">
            <v>PICHINCHA</v>
          </cell>
          <cell r="T1998" t="str">
            <v>TRANSERVISS</v>
          </cell>
          <cell r="U1998" t="str">
            <v>FLEXNETUIO_LOCAL</v>
          </cell>
          <cell r="V1998">
            <v>1</v>
          </cell>
          <cell r="W1998">
            <v>1</v>
          </cell>
          <cell r="X1998" t="str">
            <v>FLEXNET ECUADOR - MDELIVERY</v>
          </cell>
          <cell r="Y1998" t="str">
            <v>CALLE 28 DE JUNIO S/N Y GARCIA MORENO ENTRADA LLANO GRANDE</v>
          </cell>
        </row>
        <row r="1999">
          <cell r="A1999" t="str">
            <v>2479270</v>
          </cell>
          <cell r="B1999">
            <v>485898</v>
          </cell>
          <cell r="C1999" t="str">
            <v>2479270</v>
          </cell>
          <cell r="D1999" t="str">
            <v>MDELIVERY</v>
          </cell>
          <cell r="E1999" t="str">
            <v>DESPACHO</v>
          </cell>
          <cell r="F1999" t="str">
            <v>EXPRESS</v>
          </cell>
          <cell r="G1999" t="str">
            <v>TS8607</v>
          </cell>
          <cell r="H1999">
            <v>44918</v>
          </cell>
          <cell r="I1999" t="str">
            <v>ENTREGADO</v>
          </cell>
          <cell r="J1999">
            <v>44918</v>
          </cell>
          <cell r="K1999" t="str">
            <v>DENNIS DAVID SISALEMA VITERI_DENNIS DAVID SISALEMA VITERI</v>
          </cell>
          <cell r="L1999" t="str">
            <v xml:space="preserve"> GONZALO GUEVERA Y BARCELONA SECTOR LA FLORESTA FRENTE A LA CALLE BARCELONA VIVERES CRUZ  0 12 47 1  S 78 28 59 6  W  </v>
          </cell>
          <cell r="M1999" t="str">
            <v>1722528088001</v>
          </cell>
          <cell r="N1999" t="str">
            <v>0995144535</v>
          </cell>
          <cell r="O1999" t="str">
            <v/>
          </cell>
          <cell r="P1999" t="str">
            <v>QUITO</v>
          </cell>
          <cell r="Q1999" t="str">
            <v>QUITO</v>
          </cell>
          <cell r="R1999" t="str">
            <v>PICHINCHA</v>
          </cell>
          <cell r="T1999" t="str">
            <v>TRANSERVISS</v>
          </cell>
          <cell r="U1999" t="str">
            <v>FLEXNETUIO_LOCAL</v>
          </cell>
          <cell r="V1999">
            <v>1</v>
          </cell>
          <cell r="W1999">
            <v>1</v>
          </cell>
          <cell r="X1999" t="str">
            <v>FLEXNET ECUADOR - MDELIVERY</v>
          </cell>
          <cell r="Y1999" t="str">
            <v>CALLE 28 DE JUNIO S/N Y GARCIA MORENO ENTRADA LLANO GRANDE</v>
          </cell>
        </row>
        <row r="2000">
          <cell r="A2000" t="str">
            <v>2479271</v>
          </cell>
          <cell r="B2000">
            <v>485899</v>
          </cell>
          <cell r="C2000" t="str">
            <v>2479271</v>
          </cell>
          <cell r="D2000" t="str">
            <v>MDELIVERY</v>
          </cell>
          <cell r="E2000" t="str">
            <v>DESPACHO</v>
          </cell>
          <cell r="F2000" t="str">
            <v>EXPRESS</v>
          </cell>
          <cell r="G2000" t="str">
            <v>TS8616</v>
          </cell>
          <cell r="H2000">
            <v>44918</v>
          </cell>
          <cell r="I2000" t="str">
            <v>ENTREGADO</v>
          </cell>
          <cell r="J2000">
            <v>44918</v>
          </cell>
          <cell r="K2000" t="str">
            <v>WALTER EFRAIN NAVARRO RUBIO_BANCO DE LA PRODUCION S A  PRODUBANCO</v>
          </cell>
          <cell r="L2000" t="str">
            <v>Centro Corporativo Ekopark  Torre 1 Av  Simon Bolivar y Via a Nayon</v>
          </cell>
          <cell r="M2000" t="str">
            <v>1790368718001</v>
          </cell>
          <cell r="N2000" t="str">
            <v>0979036974</v>
          </cell>
          <cell r="O2000" t="str">
            <v/>
          </cell>
          <cell r="P2000" t="str">
            <v>QUITO</v>
          </cell>
          <cell r="Q2000" t="str">
            <v>QUITO</v>
          </cell>
          <cell r="R2000" t="str">
            <v>PICHINCHA</v>
          </cell>
          <cell r="T2000" t="str">
            <v>TRANSERVISS</v>
          </cell>
          <cell r="U2000" t="str">
            <v>FLEXNETUIO_LOCAL</v>
          </cell>
          <cell r="V2000">
            <v>1</v>
          </cell>
          <cell r="W2000">
            <v>1</v>
          </cell>
          <cell r="X2000" t="str">
            <v>FLEXNET ECUADOR - MDELIVERY</v>
          </cell>
          <cell r="Y2000" t="str">
            <v>CALLE 28 DE JUNIO S/N Y GARCIA MORENO ENTRADA LLANO GRANDE</v>
          </cell>
        </row>
        <row r="2001">
          <cell r="A2001" t="str">
            <v>2479170</v>
          </cell>
          <cell r="B2001">
            <v>485900</v>
          </cell>
          <cell r="C2001" t="str">
            <v>2479170</v>
          </cell>
          <cell r="D2001" t="str">
            <v>MDELIVERY</v>
          </cell>
          <cell r="E2001" t="str">
            <v>DESPACHO</v>
          </cell>
          <cell r="F2001" t="str">
            <v>NORMAL</v>
          </cell>
          <cell r="G2001" t="str">
            <v>TF90531</v>
          </cell>
          <cell r="H2001">
            <v>44918</v>
          </cell>
          <cell r="I2001" t="str">
            <v>ENTREGADO</v>
          </cell>
          <cell r="J2001">
            <v>44922</v>
          </cell>
          <cell r="K2001" t="str">
            <v>ANDREA SORAYA GALARZA CHIRIBOGA_ANDREA SORAYA GALARZA CHIRIBOGA</v>
          </cell>
          <cell r="L2001" t="str">
            <v>Alborada 8va etapa Mz 806 villa 10</v>
          </cell>
          <cell r="M2001" t="str">
            <v>1716815814001</v>
          </cell>
          <cell r="N2001" t="str">
            <v>0995027742</v>
          </cell>
          <cell r="O2001" t="str">
            <v/>
          </cell>
          <cell r="P2001" t="str">
            <v>GUAYAQUIL</v>
          </cell>
          <cell r="Q2001" t="str">
            <v>GUAYAQUIL</v>
          </cell>
          <cell r="R2001" t="str">
            <v>GUAYAS</v>
          </cell>
          <cell r="T2001" t="str">
            <v>ITSACOURIER</v>
          </cell>
          <cell r="U2001" t="str">
            <v>FLEXNETUIO_GYE</v>
          </cell>
          <cell r="V2001">
            <v>1</v>
          </cell>
          <cell r="W2001">
            <v>1</v>
          </cell>
          <cell r="X2001" t="str">
            <v>FLEXNET ECUADOR - MDELIVERY</v>
          </cell>
          <cell r="Y2001" t="str">
            <v>CALLE 28 DE JUNIO S/N Y GARCIA MORENO ENTRADA LLANO GRANDE</v>
          </cell>
        </row>
        <row r="2002">
          <cell r="A2002" t="str">
            <v>2479172</v>
          </cell>
          <cell r="B2002">
            <v>485901</v>
          </cell>
          <cell r="C2002" t="str">
            <v>2479172</v>
          </cell>
          <cell r="D2002" t="str">
            <v>MDELIVERY</v>
          </cell>
          <cell r="E2002" t="str">
            <v>DESPACHO</v>
          </cell>
          <cell r="F2002" t="str">
            <v>NORMAL</v>
          </cell>
          <cell r="G2002" t="str">
            <v>TF90533</v>
          </cell>
          <cell r="H2002">
            <v>44918</v>
          </cell>
          <cell r="I2002" t="str">
            <v>ENTREGADO</v>
          </cell>
          <cell r="J2002">
            <v>44922</v>
          </cell>
          <cell r="K2002" t="str">
            <v xml:space="preserve">Alejandro Crespo CedeNo_BANCO GUAYAQUIL S A </v>
          </cell>
          <cell r="L2002" t="str">
            <v xml:space="preserve"> GUAYAS  GUAYAQUIL  Pichincha 105      y Francisco de Paula Ycaza  Banco Guayaquil  </v>
          </cell>
          <cell r="M2002" t="str">
            <v>0990049459001</v>
          </cell>
          <cell r="N2002" t="str">
            <v>0980023404</v>
          </cell>
          <cell r="O2002" t="str">
            <v/>
          </cell>
          <cell r="P2002" t="str">
            <v>GUAYAQUIL</v>
          </cell>
          <cell r="Q2002" t="str">
            <v>GUAYAQUIL</v>
          </cell>
          <cell r="R2002" t="str">
            <v>GUAYAS</v>
          </cell>
          <cell r="T2002" t="str">
            <v>ITSACOURIER</v>
          </cell>
          <cell r="U2002" t="str">
            <v>FLEXNETUIO_GYE</v>
          </cell>
          <cell r="V2002">
            <v>1</v>
          </cell>
          <cell r="W2002">
            <v>1</v>
          </cell>
          <cell r="X2002" t="str">
            <v>FLEXNET ECUADOR - MDELIVERY</v>
          </cell>
          <cell r="Y2002" t="str">
            <v>CALLE 28 DE JUNIO S/N Y GARCIA MORENO ENTRADA LLANO GRANDE</v>
          </cell>
        </row>
        <row r="2003">
          <cell r="A2003" t="str">
            <v>2479173</v>
          </cell>
          <cell r="B2003">
            <v>485902</v>
          </cell>
          <cell r="C2003" t="str">
            <v>2479173</v>
          </cell>
          <cell r="D2003" t="str">
            <v>MDELIVERY</v>
          </cell>
          <cell r="E2003" t="str">
            <v>DESPACHO</v>
          </cell>
          <cell r="F2003" t="str">
            <v>NORMAL</v>
          </cell>
          <cell r="G2003" t="str">
            <v>IC4037</v>
          </cell>
          <cell r="H2003">
            <v>44918</v>
          </cell>
          <cell r="I2003" t="str">
            <v>ENTREGADO</v>
          </cell>
          <cell r="J2003">
            <v>44922</v>
          </cell>
          <cell r="K2003" t="str">
            <v>Erika Ortega_ASOCIACION DE EMPLEADOS PUBLICOS DE ETAPA EP</v>
          </cell>
          <cell r="L2003" t="str">
            <v xml:space="preserve"> AZUAY  CUENCA  BENIGNO MALO  5 46  y Calle Larga  ref  En el parqueadero 2 piso EN ETAP </v>
          </cell>
          <cell r="M2003" t="str">
            <v>0190313905001</v>
          </cell>
          <cell r="N2003" t="str">
            <v>0959798138</v>
          </cell>
          <cell r="O2003" t="str">
            <v/>
          </cell>
          <cell r="P2003" t="str">
            <v>CUENCA</v>
          </cell>
          <cell r="Q2003" t="str">
            <v>CUENCA</v>
          </cell>
          <cell r="R2003" t="str">
            <v>AZUAY</v>
          </cell>
          <cell r="T2003" t="str">
            <v>ITSACOURIER</v>
          </cell>
          <cell r="U2003" t="str">
            <v>FLEXNETUIO_PROVINCIA</v>
          </cell>
          <cell r="V2003">
            <v>1</v>
          </cell>
          <cell r="W2003">
            <v>1</v>
          </cell>
          <cell r="X2003" t="str">
            <v>FLEXNET ECUADOR - MDELIVERY</v>
          </cell>
          <cell r="Y2003" t="str">
            <v>CALLE 28 DE JUNIO S/N Y GARCIA MORENO ENTRADA LLANO GRANDE</v>
          </cell>
        </row>
        <row r="2004">
          <cell r="A2004" t="str">
            <v>2479174</v>
          </cell>
          <cell r="B2004">
            <v>485903</v>
          </cell>
          <cell r="C2004" t="str">
            <v>2479174</v>
          </cell>
          <cell r="D2004" t="str">
            <v>MDELIVERY</v>
          </cell>
          <cell r="E2004" t="str">
            <v>DESPACHO</v>
          </cell>
          <cell r="F2004" t="str">
            <v>NORMAL</v>
          </cell>
          <cell r="G2004" t="str">
            <v>031080002479174</v>
          </cell>
          <cell r="H2004">
            <v>44918</v>
          </cell>
          <cell r="I2004" t="str">
            <v>EN_TRANSITO</v>
          </cell>
          <cell r="J2004">
            <v>44918</v>
          </cell>
          <cell r="K2004" t="str">
            <v>ADRIAN ESTUARDO VITERI LUGO_ADRIAN ESTUARDO VITERI LUGO</v>
          </cell>
          <cell r="L2004" t="str">
            <v>CANTON MERA Av  Luis A Martinez y Garcia Moreno casa de 2 pisos  Alado de la ferreteria Cajamarca</v>
          </cell>
          <cell r="M2004" t="str">
            <v>1600571606001</v>
          </cell>
          <cell r="N2004" t="str">
            <v>0984782102</v>
          </cell>
          <cell r="O2004" t="str">
            <v/>
          </cell>
          <cell r="P2004" t="str">
            <v>MERA</v>
          </cell>
          <cell r="Q2004" t="str">
            <v>MERA</v>
          </cell>
          <cell r="R2004" t="str">
            <v>PASTAZA</v>
          </cell>
          <cell r="T2004" t="str">
            <v>TRAMACO</v>
          </cell>
          <cell r="U2004" t="str">
            <v>FLEXNETUIO_PROVINCIA</v>
          </cell>
          <cell r="V2004">
            <v>1</v>
          </cell>
          <cell r="W2004">
            <v>1</v>
          </cell>
          <cell r="X2004" t="str">
            <v>FLEXNET ECUADOR - MDELIVERY</v>
          </cell>
          <cell r="Y2004" t="str">
            <v>CALLE 28 DE JUNIO S/N Y GARCIA MORENO ENTRADA LLANO GRANDE</v>
          </cell>
        </row>
        <row r="2005">
          <cell r="A2005" t="str">
            <v>2479175</v>
          </cell>
          <cell r="B2005">
            <v>485904</v>
          </cell>
          <cell r="C2005" t="str">
            <v>2479175</v>
          </cell>
          <cell r="D2005" t="str">
            <v>MDELIVERY</v>
          </cell>
          <cell r="E2005" t="str">
            <v>DESPACHO</v>
          </cell>
          <cell r="F2005" t="str">
            <v>NORMAL</v>
          </cell>
          <cell r="G2005" t="str">
            <v>FT76707</v>
          </cell>
          <cell r="H2005">
            <v>44918</v>
          </cell>
          <cell r="I2005" t="str">
            <v>ENTREGADO</v>
          </cell>
          <cell r="J2005">
            <v>44922</v>
          </cell>
          <cell r="K2005" t="str">
            <v>CRISTIAN PUCHA_CESAR DAVID DOMINGUEZ AGUILAR</v>
          </cell>
          <cell r="L2005" t="str">
            <v>JOSE PERALTA Y JAVIER EGUIGURE TALLER ESQ MULTIMARCA TRAS LA ESTACIoN DEL RECREO</v>
          </cell>
          <cell r="M2005" t="str">
            <v>1723876262</v>
          </cell>
          <cell r="N2005" t="str">
            <v>0995677196</v>
          </cell>
          <cell r="O2005" t="str">
            <v/>
          </cell>
          <cell r="P2005" t="str">
            <v>QUITO</v>
          </cell>
          <cell r="Q2005" t="str">
            <v>QUITO</v>
          </cell>
          <cell r="R2005" t="str">
            <v>PICHINCHA</v>
          </cell>
          <cell r="T2005" t="str">
            <v>FLEXTRANS UIO</v>
          </cell>
          <cell r="U2005" t="str">
            <v>FLEXNETUIO_LOCAL</v>
          </cell>
          <cell r="V2005">
            <v>1</v>
          </cell>
          <cell r="W2005">
            <v>1</v>
          </cell>
          <cell r="X2005" t="str">
            <v>FLEXNET ECUADOR - MDELIVERY</v>
          </cell>
          <cell r="Y2005" t="str">
            <v>CALLE 28 DE JUNIO S/N Y GARCIA MORENO ENTRADA LLANO GRANDE</v>
          </cell>
        </row>
        <row r="2006">
          <cell r="A2006" t="str">
            <v>2479176</v>
          </cell>
          <cell r="B2006">
            <v>485905</v>
          </cell>
          <cell r="C2006" t="str">
            <v>2479176</v>
          </cell>
          <cell r="D2006" t="str">
            <v>MDELIVERY</v>
          </cell>
          <cell r="E2006" t="str">
            <v>DESPACHO</v>
          </cell>
          <cell r="F2006" t="str">
            <v>NORMAL</v>
          </cell>
          <cell r="G2006" t="str">
            <v>TF90534</v>
          </cell>
          <cell r="H2006">
            <v>44918</v>
          </cell>
          <cell r="I2006" t="str">
            <v>ENTREGADO</v>
          </cell>
          <cell r="J2006">
            <v>44922</v>
          </cell>
          <cell r="K2006" t="str">
            <v>MARTHA TAMAYO_ASOCIACION DE EMPLEADOS DEL BANCO DEL PICHINCHA SU</v>
          </cell>
          <cell r="L2006" t="str">
            <v xml:space="preserve"> GUAYAS  GUAYAQUIL  AV FCO DE ORELLANA  Y JUSTIN CORNEJO  PISO 5  GUAYAQUIL </v>
          </cell>
          <cell r="M2006" t="str">
            <v>0992117699001</v>
          </cell>
          <cell r="N2006" t="str">
            <v>0994166161</v>
          </cell>
          <cell r="O2006" t="str">
            <v/>
          </cell>
          <cell r="P2006" t="str">
            <v>GUAYAQUIL</v>
          </cell>
          <cell r="Q2006" t="str">
            <v>GUAYAQUIL</v>
          </cell>
          <cell r="R2006" t="str">
            <v>GUAYAS</v>
          </cell>
          <cell r="T2006" t="str">
            <v>ITSACOURIER</v>
          </cell>
          <cell r="U2006" t="str">
            <v>FLEXNETUIO_GYE</v>
          </cell>
          <cell r="V2006">
            <v>1</v>
          </cell>
          <cell r="W2006">
            <v>1</v>
          </cell>
          <cell r="X2006" t="str">
            <v>FLEXNET ECUADOR - MDELIVERY</v>
          </cell>
          <cell r="Y2006" t="str">
            <v>CALLE 28 DE JUNIO S/N Y GARCIA MORENO ENTRADA LLANO GRANDE</v>
          </cell>
        </row>
        <row r="2007">
          <cell r="A2007" t="str">
            <v>2479177</v>
          </cell>
          <cell r="B2007">
            <v>485906</v>
          </cell>
          <cell r="C2007" t="str">
            <v>2479177</v>
          </cell>
          <cell r="D2007" t="str">
            <v>MDELIVERY</v>
          </cell>
          <cell r="E2007" t="str">
            <v>DESPACHO</v>
          </cell>
          <cell r="F2007" t="str">
            <v>NORMAL</v>
          </cell>
          <cell r="G2007" t="str">
            <v>031080002479177</v>
          </cell>
          <cell r="H2007">
            <v>44918</v>
          </cell>
          <cell r="I2007" t="str">
            <v>ENTREGADO</v>
          </cell>
          <cell r="J2007">
            <v>44922</v>
          </cell>
          <cell r="K2007" t="str">
            <v>CHAMBA MASACHE CONSUELO PAOLA_CHAMBA MASACHE CONSUELO PAOLA</v>
          </cell>
          <cell r="L2007" t="str">
            <v xml:space="preserve">CANTON SANTA ROSA  CALLE COLON Y JULIO BETANCUTR CLINICA PONTON  DEJAR EN LA RECEPCION A NOMBRE DE LA SENORIRA   CHAMBA MASACHE CONSUELO PAOLA </v>
          </cell>
          <cell r="M2007" t="str">
            <v>0704759935001</v>
          </cell>
          <cell r="N2007" t="str">
            <v>0987240841</v>
          </cell>
          <cell r="O2007" t="str">
            <v/>
          </cell>
          <cell r="P2007" t="str">
            <v>MACHALA</v>
          </cell>
          <cell r="Q2007" t="str">
            <v>MACHALA</v>
          </cell>
          <cell r="R2007" t="str">
            <v>EL ORO</v>
          </cell>
          <cell r="T2007" t="str">
            <v>TRAMACO</v>
          </cell>
          <cell r="U2007" t="str">
            <v>FLEXNETUIO_PROVINCIA</v>
          </cell>
          <cell r="V2007">
            <v>1</v>
          </cell>
          <cell r="W2007">
            <v>1</v>
          </cell>
          <cell r="X2007" t="str">
            <v>FLEXNET ECUADOR - MDELIVERY</v>
          </cell>
          <cell r="Y2007" t="str">
            <v>CALLE 28 DE JUNIO S/N Y GARCIA MORENO ENTRADA LLANO GRANDE</v>
          </cell>
        </row>
        <row r="2008">
          <cell r="A2008" t="str">
            <v>2479178</v>
          </cell>
          <cell r="B2008">
            <v>485907</v>
          </cell>
          <cell r="C2008" t="str">
            <v>2479178</v>
          </cell>
          <cell r="D2008" t="str">
            <v>MDELIVERY</v>
          </cell>
          <cell r="E2008" t="str">
            <v>DESPACHO</v>
          </cell>
          <cell r="F2008" t="str">
            <v>NORMAL</v>
          </cell>
          <cell r="G2008" t="str">
            <v>TF90530</v>
          </cell>
          <cell r="H2008">
            <v>44918</v>
          </cell>
          <cell r="I2008" t="str">
            <v>ENTREGADO</v>
          </cell>
          <cell r="J2008">
            <v>44922</v>
          </cell>
          <cell r="K2008" t="str">
            <v>MARTHA TAMAYO_ASOCIACION DE EMPLEADOS DEL BANCO DEL PICHINCHA SU</v>
          </cell>
          <cell r="L2008" t="str">
            <v xml:space="preserve"> GUAYAS  GUAYAQUIL  AV FCO DE ORELLANA  Y JUSTIN CORNEJO  PISO 5  GUAYAQUIL </v>
          </cell>
          <cell r="M2008" t="str">
            <v>0992117699001</v>
          </cell>
          <cell r="N2008" t="str">
            <v>0994166161</v>
          </cell>
          <cell r="O2008" t="str">
            <v/>
          </cell>
          <cell r="P2008" t="str">
            <v>GUAYAQUIL</v>
          </cell>
          <cell r="Q2008" t="str">
            <v>GUAYAQUIL</v>
          </cell>
          <cell r="R2008" t="str">
            <v>GUAYAS</v>
          </cell>
          <cell r="T2008" t="str">
            <v>ITSACOURIER</v>
          </cell>
          <cell r="U2008" t="str">
            <v>FLEXNETUIO_GYE</v>
          </cell>
          <cell r="V2008">
            <v>1</v>
          </cell>
          <cell r="W2008">
            <v>1</v>
          </cell>
          <cell r="X2008" t="str">
            <v>FLEXNET ECUADOR - MDELIVERY</v>
          </cell>
          <cell r="Y2008" t="str">
            <v>CALLE 28 DE JUNIO S/N Y GARCIA MORENO ENTRADA LLANO GRANDE</v>
          </cell>
        </row>
        <row r="2009">
          <cell r="A2009" t="str">
            <v>2479182</v>
          </cell>
          <cell r="B2009">
            <v>485908</v>
          </cell>
          <cell r="C2009" t="str">
            <v>2479182</v>
          </cell>
          <cell r="D2009" t="str">
            <v>MDELIVERY</v>
          </cell>
          <cell r="E2009" t="str">
            <v>DESPACHO</v>
          </cell>
          <cell r="F2009" t="str">
            <v>NORMAL</v>
          </cell>
          <cell r="G2009" t="str">
            <v>FT76709</v>
          </cell>
          <cell r="H2009">
            <v>44918</v>
          </cell>
          <cell r="I2009" t="str">
            <v>ENTREGADO</v>
          </cell>
          <cell r="J2009">
            <v>44922</v>
          </cell>
          <cell r="K2009" t="str">
            <v>GISSELA ELIZABETH MANTILLA GOMEZ_GISSELA ELIZABETH MANTILLA GOMEZ</v>
          </cell>
          <cell r="L2009" t="str">
            <v>SECTOR CHILLOGALLO RIO SUNO S28 142 Y DIONISIO MEJIA</v>
          </cell>
          <cell r="M2009" t="str">
            <v>1716145121001</v>
          </cell>
          <cell r="N2009" t="str">
            <v>0998917127</v>
          </cell>
          <cell r="O2009" t="str">
            <v/>
          </cell>
          <cell r="P2009" t="str">
            <v>QUITO</v>
          </cell>
          <cell r="Q2009" t="str">
            <v>QUITO</v>
          </cell>
          <cell r="R2009" t="str">
            <v>PICHINCHA</v>
          </cell>
          <cell r="T2009" t="str">
            <v>FLEXTRANS UIO</v>
          </cell>
          <cell r="U2009" t="str">
            <v>FLEXNETUIO_LOCAL</v>
          </cell>
          <cell r="V2009">
            <v>1</v>
          </cell>
          <cell r="W2009">
            <v>1</v>
          </cell>
          <cell r="X2009" t="str">
            <v>FLEXNET ECUADOR - MDELIVERY</v>
          </cell>
          <cell r="Y2009" t="str">
            <v>CALLE 28 DE JUNIO S/N Y GARCIA MORENO ENTRADA LLANO GRANDE</v>
          </cell>
        </row>
        <row r="2010">
          <cell r="A2010" t="str">
            <v>2479185</v>
          </cell>
          <cell r="B2010">
            <v>485909</v>
          </cell>
          <cell r="C2010" t="str">
            <v>2479185</v>
          </cell>
          <cell r="D2010" t="str">
            <v>MDELIVERY</v>
          </cell>
          <cell r="E2010" t="str">
            <v>DESPACHO</v>
          </cell>
          <cell r="F2010" t="str">
            <v>NORMAL</v>
          </cell>
          <cell r="G2010" t="str">
            <v>031080002479185</v>
          </cell>
          <cell r="H2010">
            <v>44918</v>
          </cell>
          <cell r="I2010" t="str">
            <v>ENTREGADO</v>
          </cell>
          <cell r="J2010">
            <v>44922</v>
          </cell>
          <cell r="K2010" t="str">
            <v>MARiA ALCIVAR_ANGEL SALOMON CHAVEZ MOLINA</v>
          </cell>
          <cell r="L2010" t="str">
            <v>EUGENIO ESPEJO Y CARCHI EN LA ESQUINA ALADO DEL RESTAURANTE EL BACAN DEL GUAYAS</v>
          </cell>
          <cell r="M2010" t="str">
            <v>1716588528001</v>
          </cell>
          <cell r="N2010" t="str">
            <v>0988679605</v>
          </cell>
          <cell r="O2010" t="str">
            <v/>
          </cell>
          <cell r="P2010" t="str">
            <v>LA CONCORDIA</v>
          </cell>
          <cell r="Q2010" t="str">
            <v>LA CONCORDIA</v>
          </cell>
          <cell r="R2010" t="str">
            <v>ESMERALDAS</v>
          </cell>
          <cell r="T2010" t="str">
            <v>TRAMACO</v>
          </cell>
          <cell r="U2010" t="str">
            <v>FLEXNETUIO_PROVINCIA</v>
          </cell>
          <cell r="V2010">
            <v>1</v>
          </cell>
          <cell r="W2010">
            <v>1</v>
          </cell>
          <cell r="X2010" t="str">
            <v>FLEXNET ECUADOR - MDELIVERY</v>
          </cell>
          <cell r="Y2010" t="str">
            <v>CALLE 28 DE JUNIO S/N Y GARCIA MORENO ENTRADA LLANO GRANDE</v>
          </cell>
        </row>
        <row r="2011">
          <cell r="A2011" t="str">
            <v>2479186</v>
          </cell>
          <cell r="B2011">
            <v>485910</v>
          </cell>
          <cell r="C2011" t="str">
            <v>2479186</v>
          </cell>
          <cell r="D2011" t="str">
            <v>MDELIVERY</v>
          </cell>
          <cell r="E2011" t="str">
            <v>DESPACHO</v>
          </cell>
          <cell r="F2011" t="str">
            <v>NORMAL</v>
          </cell>
          <cell r="G2011" t="str">
            <v>031080002479186</v>
          </cell>
          <cell r="H2011">
            <v>44918</v>
          </cell>
          <cell r="I2011" t="str">
            <v>ENTREGADO</v>
          </cell>
          <cell r="J2011">
            <v>44922</v>
          </cell>
          <cell r="K2011" t="str">
            <v>MARGARITA PANTA_CALERO SANGINEZ BOLIVAR EMILIO</v>
          </cell>
          <cell r="L2011" t="str">
            <v xml:space="preserve">PROVIDENCIA SUROESTE SECTOR CHISA ENTRE 6TA Y 7MA SUROESTE CASA 1 PISO COLOR ROJO ES UNA TIENDA REF  AL FRENTE DE LA PANADERIA ELOY COMERCIAL SAN FELIPE  CEVICHERIA CARMITA </v>
          </cell>
          <cell r="M2011" t="str">
            <v>0703444901001</v>
          </cell>
          <cell r="N2011" t="str">
            <v>0979799115/0998787852</v>
          </cell>
          <cell r="O2011" t="str">
            <v/>
          </cell>
          <cell r="P2011" t="str">
            <v>MACHALA</v>
          </cell>
          <cell r="Q2011" t="str">
            <v>MACHALA</v>
          </cell>
          <cell r="R2011" t="str">
            <v>EL ORO</v>
          </cell>
          <cell r="T2011" t="str">
            <v>TRAMACO</v>
          </cell>
          <cell r="U2011" t="str">
            <v>FLEXNETUIO_PROVINCIA</v>
          </cell>
          <cell r="V2011">
            <v>1</v>
          </cell>
          <cell r="W2011">
            <v>1</v>
          </cell>
          <cell r="X2011" t="str">
            <v>FLEXNET ECUADOR - MDELIVERY</v>
          </cell>
          <cell r="Y2011" t="str">
            <v>CALLE 28 DE JUNIO S/N Y GARCIA MORENO ENTRADA LLANO GRANDE</v>
          </cell>
        </row>
        <row r="2012">
          <cell r="A2012" t="str">
            <v>2479187</v>
          </cell>
          <cell r="B2012">
            <v>485911</v>
          </cell>
          <cell r="C2012" t="str">
            <v>2479187</v>
          </cell>
          <cell r="D2012" t="str">
            <v>MDELIVERY</v>
          </cell>
          <cell r="E2012" t="str">
            <v>DESPACHO</v>
          </cell>
          <cell r="F2012" t="str">
            <v>NORMAL</v>
          </cell>
          <cell r="G2012" t="str">
            <v>FT76724</v>
          </cell>
          <cell r="H2012">
            <v>44918</v>
          </cell>
          <cell r="I2012" t="str">
            <v>ENTREGADO</v>
          </cell>
          <cell r="J2012">
            <v>44922</v>
          </cell>
          <cell r="K2012" t="str">
            <v>Fabian Idrobo_CONSERVATION INTERNATIONAL FOUNDATION</v>
          </cell>
          <cell r="L2012" t="str">
            <v xml:space="preserve"> Catalina Aldaz N34 181 y Portugal edificio TITANIUM II  cuarto piso oficina 402 Pichincha  Quito  </v>
          </cell>
          <cell r="M2012" t="str">
            <v>1791786254001</v>
          </cell>
          <cell r="N2012" t="str">
            <v>0963080695</v>
          </cell>
          <cell r="O2012" t="str">
            <v/>
          </cell>
          <cell r="P2012" t="str">
            <v>QUITO</v>
          </cell>
          <cell r="Q2012" t="str">
            <v>QUITO</v>
          </cell>
          <cell r="R2012" t="str">
            <v>PICHINCHA</v>
          </cell>
          <cell r="T2012" t="str">
            <v>FLEXTRANS UIO</v>
          </cell>
          <cell r="U2012" t="str">
            <v>FLEXNETUIO_LOCAL</v>
          </cell>
          <cell r="V2012">
            <v>1</v>
          </cell>
          <cell r="W2012">
            <v>1</v>
          </cell>
          <cell r="X2012" t="str">
            <v>FLEXNET ECUADOR - MDELIVERY</v>
          </cell>
          <cell r="Y2012" t="str">
            <v>CALLE 28 DE JUNIO S/N Y GARCIA MORENO ENTRADA LLANO GRANDE</v>
          </cell>
        </row>
        <row r="2013">
          <cell r="A2013" t="str">
            <v>2479199</v>
          </cell>
          <cell r="B2013">
            <v>485912</v>
          </cell>
          <cell r="C2013" t="str">
            <v>2479199</v>
          </cell>
          <cell r="D2013" t="str">
            <v>MDELIVERY</v>
          </cell>
          <cell r="E2013" t="str">
            <v>DESPACHO</v>
          </cell>
          <cell r="F2013" t="str">
            <v>NORMAL</v>
          </cell>
          <cell r="G2013" t="str">
            <v>TF90590</v>
          </cell>
          <cell r="H2013">
            <v>44918</v>
          </cell>
          <cell r="I2013" t="str">
            <v>ENTREGADO</v>
          </cell>
          <cell r="J2013">
            <v>44922</v>
          </cell>
          <cell r="K2013" t="str">
            <v>Freddy Paredes_CAJAMARCA PROTECTIVE SERVICES C  LTDA  CAJAPROTSERV</v>
          </cell>
          <cell r="L2013" t="str">
            <v xml:space="preserve"> GUAYAS  GUAYAQUIL  Lomas de Urdesa  guayacanes  399 y  la quinta </v>
          </cell>
          <cell r="M2013" t="str">
            <v>0992810572001</v>
          </cell>
          <cell r="N2013" t="str">
            <v>958915690</v>
          </cell>
          <cell r="O2013" t="str">
            <v/>
          </cell>
          <cell r="P2013" t="str">
            <v>GUAYAQUIL</v>
          </cell>
          <cell r="Q2013" t="str">
            <v>GUAYAQUIL</v>
          </cell>
          <cell r="R2013" t="str">
            <v>GUAYAS</v>
          </cell>
          <cell r="T2013" t="str">
            <v>ITSACOURIER</v>
          </cell>
          <cell r="U2013" t="str">
            <v>FLEXNETUIO_GYE</v>
          </cell>
          <cell r="V2013">
            <v>1</v>
          </cell>
          <cell r="W2013">
            <v>1</v>
          </cell>
          <cell r="X2013" t="str">
            <v>FLEXNET ECUADOR - MDELIVERY</v>
          </cell>
          <cell r="Y2013" t="str">
            <v>CALLE 28 DE JUNIO S/N Y GARCIA MORENO ENTRADA LLANO GRANDE</v>
          </cell>
        </row>
        <row r="2014">
          <cell r="A2014" t="str">
            <v>2479254</v>
          </cell>
          <cell r="B2014">
            <v>485913</v>
          </cell>
          <cell r="C2014" t="str">
            <v>2479254</v>
          </cell>
          <cell r="D2014" t="str">
            <v>MDELIVERY</v>
          </cell>
          <cell r="E2014" t="str">
            <v>DESPACHO</v>
          </cell>
          <cell r="F2014" t="str">
            <v>NORMAL</v>
          </cell>
          <cell r="G2014" t="str">
            <v>FT76706</v>
          </cell>
          <cell r="H2014">
            <v>44918</v>
          </cell>
          <cell r="I2014" t="str">
            <v>ENTREGADO</v>
          </cell>
          <cell r="J2014">
            <v>44922</v>
          </cell>
          <cell r="K2014" t="str">
            <v>ARACELY CHAVEZ_CALISTO MERINO ISIDRO</v>
          </cell>
          <cell r="L2014" t="str">
            <v xml:space="preserve">Barbara Esparza lote 8 y Via a Pillagua  Conjunto Indigo Gardens Of 2 </v>
          </cell>
          <cell r="M2014" t="str">
            <v>1707264964001</v>
          </cell>
          <cell r="N2014" t="str">
            <v>0987038558</v>
          </cell>
          <cell r="O2014" t="str">
            <v/>
          </cell>
          <cell r="P2014" t="str">
            <v>QUITO</v>
          </cell>
          <cell r="Q2014" t="str">
            <v>QUITO</v>
          </cell>
          <cell r="R2014" t="str">
            <v>PICHINCHA</v>
          </cell>
          <cell r="T2014" t="str">
            <v>FLEXTRANS UIO</v>
          </cell>
          <cell r="U2014" t="str">
            <v>FLEXNETUIO_LOCAL</v>
          </cell>
          <cell r="V2014">
            <v>1</v>
          </cell>
          <cell r="W2014">
            <v>1</v>
          </cell>
          <cell r="X2014" t="str">
            <v>FLEXNET ECUADOR - MDELIVERY</v>
          </cell>
          <cell r="Y2014" t="str">
            <v>CALLE 28 DE JUNIO S/N Y GARCIA MORENO ENTRADA LLANO GRANDE</v>
          </cell>
        </row>
        <row r="2015">
          <cell r="A2015" t="str">
            <v>2479258</v>
          </cell>
          <cell r="B2015">
            <v>485914</v>
          </cell>
          <cell r="C2015" t="str">
            <v>2479258</v>
          </cell>
          <cell r="D2015" t="str">
            <v>MDELIVERY</v>
          </cell>
          <cell r="E2015" t="str">
            <v>DESPACHO</v>
          </cell>
          <cell r="F2015" t="str">
            <v>NORMAL</v>
          </cell>
          <cell r="G2015" t="str">
            <v>TF90532</v>
          </cell>
          <cell r="H2015">
            <v>44918</v>
          </cell>
          <cell r="I2015" t="str">
            <v>ENTREGADO</v>
          </cell>
          <cell r="J2015">
            <v>44922</v>
          </cell>
          <cell r="K2015" t="str">
            <v xml:space="preserve">HANS CESAR VERGARA MOGOLLON_MAS COBRANZAS S  A </v>
          </cell>
          <cell r="L2015" t="str">
            <v xml:space="preserve"> EDIFICIO TORRES DE LA MERCED  CORDOBA Y VICTOR MANUEL RENDON  OFI 17  PREGUNTAR EN RECEPCION POR EL SENOR HANS CESAR VERGARA MOGOLLON </v>
          </cell>
          <cell r="M2015" t="str">
            <v>0993014982001</v>
          </cell>
          <cell r="N2015" t="str">
            <v>0983329781</v>
          </cell>
          <cell r="O2015" t="str">
            <v/>
          </cell>
          <cell r="P2015" t="str">
            <v>GUAYAQUIL</v>
          </cell>
          <cell r="Q2015" t="str">
            <v>GUAYAQUIL</v>
          </cell>
          <cell r="R2015" t="str">
            <v>GUAYAS</v>
          </cell>
          <cell r="T2015" t="str">
            <v>ITSACOURIER</v>
          </cell>
          <cell r="U2015" t="str">
            <v>FLEXNETUIO_GYE</v>
          </cell>
          <cell r="V2015">
            <v>1</v>
          </cell>
          <cell r="W2015">
            <v>1</v>
          </cell>
          <cell r="X2015" t="str">
            <v>FLEXNET ECUADOR - MDELIVERY</v>
          </cell>
          <cell r="Y2015" t="str">
            <v>CALLE 28 DE JUNIO S/N Y GARCIA MORENO ENTRADA LLANO GRANDE</v>
          </cell>
        </row>
        <row r="2016">
          <cell r="A2016" t="str">
            <v>2479259</v>
          </cell>
          <cell r="B2016">
            <v>485915</v>
          </cell>
          <cell r="C2016" t="str">
            <v>2479259</v>
          </cell>
          <cell r="D2016" t="str">
            <v>MDELIVERY</v>
          </cell>
          <cell r="E2016" t="str">
            <v>DESPACHO</v>
          </cell>
          <cell r="F2016" t="str">
            <v>NORMAL</v>
          </cell>
          <cell r="G2016" t="str">
            <v>FT76708</v>
          </cell>
          <cell r="H2016">
            <v>44918</v>
          </cell>
          <cell r="I2016" t="str">
            <v>ENTREGADO</v>
          </cell>
          <cell r="J2016">
            <v>44922</v>
          </cell>
          <cell r="K2016" t="str">
            <v xml:space="preserve">DAVID LIMA_ELEBUS BUSINESS CIA LTDA </v>
          </cell>
          <cell r="L2016" t="str">
            <v>Calle G N326 y Huayna Capac  Santa Monica  Conocoto</v>
          </cell>
          <cell r="M2016" t="str">
            <v>1793065198001</v>
          </cell>
          <cell r="N2016" t="str">
            <v>0979364106</v>
          </cell>
          <cell r="O2016" t="str">
            <v/>
          </cell>
          <cell r="P2016" t="str">
            <v>QUITO</v>
          </cell>
          <cell r="Q2016" t="str">
            <v>QUITO</v>
          </cell>
          <cell r="R2016" t="str">
            <v>PICHINCHA</v>
          </cell>
          <cell r="T2016" t="str">
            <v>FLEXTRANS UIO</v>
          </cell>
          <cell r="U2016" t="str">
            <v>FLEXNETUIO_LOCAL</v>
          </cell>
          <cell r="V2016">
            <v>1</v>
          </cell>
          <cell r="W2016">
            <v>1</v>
          </cell>
          <cell r="X2016" t="str">
            <v>FLEXNET ECUADOR - MDELIVERY</v>
          </cell>
          <cell r="Y2016" t="str">
            <v>CALLE 28 DE JUNIO S/N Y GARCIA MORENO ENTRADA LLANO GRANDE</v>
          </cell>
        </row>
        <row r="2017">
          <cell r="A2017" t="str">
            <v>2479264</v>
          </cell>
          <cell r="B2017">
            <v>485916</v>
          </cell>
          <cell r="C2017" t="str">
            <v>2479264</v>
          </cell>
          <cell r="D2017" t="str">
            <v>MDELIVERY</v>
          </cell>
          <cell r="E2017" t="str">
            <v>DESPACHO</v>
          </cell>
          <cell r="F2017" t="str">
            <v>NORMAL</v>
          </cell>
          <cell r="G2017" t="str">
            <v>IC4034</v>
          </cell>
          <cell r="H2017">
            <v>44918</v>
          </cell>
          <cell r="I2017" t="str">
            <v>ENTREGADO</v>
          </cell>
          <cell r="J2017">
            <v>44923</v>
          </cell>
          <cell r="K2017" t="str">
            <v xml:space="preserve">ANDREA ELIZABETH CARATE MINO_PRODUCTOS INNOVADORES PROALMEX CIA  LTDA </v>
          </cell>
          <cell r="L2017" t="str">
            <v xml:space="preserve"> AZUAY  CUENCA  JULIO TENORIO LASSO  S N  AV 24 DE MAYO  PRODUCTOS INNOVADORES PROALMEX CIA  LTDA  </v>
          </cell>
          <cell r="M2017" t="str">
            <v>0190393712001</v>
          </cell>
          <cell r="N2017" t="str">
            <v>0983379017</v>
          </cell>
          <cell r="O2017" t="str">
            <v/>
          </cell>
          <cell r="P2017" t="str">
            <v>CUENCA</v>
          </cell>
          <cell r="Q2017" t="str">
            <v>CUENCA</v>
          </cell>
          <cell r="R2017" t="str">
            <v>AZUAY</v>
          </cell>
          <cell r="T2017" t="str">
            <v>ITSACOURIER</v>
          </cell>
          <cell r="U2017" t="str">
            <v>FLEXNETUIO_PROVINCIA</v>
          </cell>
          <cell r="V2017">
            <v>1</v>
          </cell>
          <cell r="W2017">
            <v>1</v>
          </cell>
          <cell r="X2017" t="str">
            <v>FLEXNET ECUADOR - MDELIVERY</v>
          </cell>
          <cell r="Y2017" t="str">
            <v>CALLE 28 DE JUNIO S/N Y GARCIA MORENO ENTRADA LLANO GRANDE</v>
          </cell>
        </row>
        <row r="2018">
          <cell r="A2018" t="str">
            <v>2479266</v>
          </cell>
          <cell r="B2018">
            <v>485917</v>
          </cell>
          <cell r="C2018" t="str">
            <v>2479266</v>
          </cell>
          <cell r="D2018" t="str">
            <v>MDELIVERY</v>
          </cell>
          <cell r="E2018" t="str">
            <v>DESPACHO</v>
          </cell>
          <cell r="F2018" t="str">
            <v>NORMAL</v>
          </cell>
          <cell r="G2018" t="str">
            <v>FT76705</v>
          </cell>
          <cell r="H2018">
            <v>44918</v>
          </cell>
          <cell r="I2018" t="str">
            <v>ENTREGADO</v>
          </cell>
          <cell r="J2018">
            <v>44922</v>
          </cell>
          <cell r="K2018" t="str">
            <v>SANTIAGO FABRICIO VALENCIA ESPINOSA_SANTIAGO FABRICIO VALENCIA ESPINOSA</v>
          </cell>
          <cell r="L2018" t="str">
            <v xml:space="preserve">Urbanizacion Monjas Jardin del Valle  calle Carlos Polit E20 181 y Alfonso Mora  Casa de color verde de 4 pisos  referencia en la casa funciona una cerrajeria  </v>
          </cell>
          <cell r="M2018" t="str">
            <v>1717720591001</v>
          </cell>
          <cell r="N2018" t="str">
            <v>0998495971</v>
          </cell>
          <cell r="O2018" t="str">
            <v/>
          </cell>
          <cell r="P2018" t="str">
            <v>QUITO</v>
          </cell>
          <cell r="Q2018" t="str">
            <v>QUITO</v>
          </cell>
          <cell r="R2018" t="str">
            <v>PICHINCHA</v>
          </cell>
          <cell r="T2018" t="str">
            <v>FLEXTRANS UIO</v>
          </cell>
          <cell r="U2018" t="str">
            <v>FLEXNETUIO_LOCAL</v>
          </cell>
          <cell r="V2018">
            <v>1</v>
          </cell>
          <cell r="W2018">
            <v>1</v>
          </cell>
          <cell r="X2018" t="str">
            <v>FLEXNET ECUADOR - MDELIVERY</v>
          </cell>
          <cell r="Y2018" t="str">
            <v>CALLE 28 DE JUNIO S/N Y GARCIA MORENO ENTRADA LLANO GRANDE</v>
          </cell>
        </row>
        <row r="2019">
          <cell r="A2019" t="str">
            <v>2479171</v>
          </cell>
          <cell r="B2019">
            <v>485891</v>
          </cell>
          <cell r="C2019" t="str">
            <v>2479171</v>
          </cell>
          <cell r="D2019" t="str">
            <v>MDELIVERY</v>
          </cell>
          <cell r="E2019" t="str">
            <v>DESPACHO</v>
          </cell>
          <cell r="F2019" t="str">
            <v>EXPRESS</v>
          </cell>
          <cell r="G2019" t="str">
            <v>TS8606</v>
          </cell>
          <cell r="H2019">
            <v>44918</v>
          </cell>
          <cell r="I2019" t="str">
            <v>ENTREGADO</v>
          </cell>
          <cell r="J2019">
            <v>44918</v>
          </cell>
          <cell r="K2019" t="str">
            <v>Wagner Tulcanaza_INMOBILIARIA INTERNACIONAL CORBAL CIA  LTDA</v>
          </cell>
          <cell r="L2019" t="str">
            <v>INAQUITO   AV  NACIONES UNIDAS 234 Y SANCHEZ DE AVILA</v>
          </cell>
          <cell r="M2019" t="str">
            <v>1790577325001</v>
          </cell>
          <cell r="N2019" t="str">
            <v>0987981254</v>
          </cell>
          <cell r="O2019" t="str">
            <v/>
          </cell>
          <cell r="P2019" t="str">
            <v>QUITO</v>
          </cell>
          <cell r="Q2019" t="str">
            <v>QUITO</v>
          </cell>
          <cell r="R2019" t="str">
            <v>PICHINCHA</v>
          </cell>
          <cell r="T2019" t="str">
            <v>TRANSERVISS</v>
          </cell>
          <cell r="U2019" t="str">
            <v>FLEXNETUIO_LOCAL</v>
          </cell>
          <cell r="V2019">
            <v>1</v>
          </cell>
          <cell r="W2019">
            <v>1</v>
          </cell>
          <cell r="X2019" t="str">
            <v>FLEXNET ECUADOR - MDELIVERY</v>
          </cell>
          <cell r="Y2019" t="str">
            <v>CALLE 28 DE JUNIO S/N Y GARCIA MORENO ENTRADA LLANO GRANDE</v>
          </cell>
        </row>
        <row r="2020">
          <cell r="A2020" t="str">
            <v>2479180</v>
          </cell>
          <cell r="B2020">
            <v>485892</v>
          </cell>
          <cell r="C2020" t="str">
            <v>2479180</v>
          </cell>
          <cell r="D2020" t="str">
            <v>MDELIVERY</v>
          </cell>
          <cell r="E2020" t="str">
            <v>DESPACHO</v>
          </cell>
          <cell r="F2020" t="str">
            <v>EXPRESS</v>
          </cell>
          <cell r="G2020" t="str">
            <v>TS8613</v>
          </cell>
          <cell r="H2020">
            <v>44918</v>
          </cell>
          <cell r="I2020" t="str">
            <v>ENTREGADO</v>
          </cell>
          <cell r="J2020">
            <v>44918</v>
          </cell>
          <cell r="K2020" t="str">
            <v>MARIA CRISTINA GARCIA CHIMBO_ASOCIACION DE EMPLEADOS DE LA SUPERINTENDENCIA DE COMPANIAS</v>
          </cell>
          <cell r="L2020" t="str">
            <v>Vicente Ramon Roca 660 y Av Amazonas casa institucional 2do piso superintendencia de compaNias</v>
          </cell>
          <cell r="M2020" t="str">
            <v>1791129512001</v>
          </cell>
          <cell r="N2020" t="str">
            <v>0995484990</v>
          </cell>
          <cell r="O2020" t="str">
            <v/>
          </cell>
          <cell r="P2020" t="str">
            <v>QUITO</v>
          </cell>
          <cell r="Q2020" t="str">
            <v>QUITO</v>
          </cell>
          <cell r="R2020" t="str">
            <v>PICHINCHA</v>
          </cell>
          <cell r="T2020" t="str">
            <v>TRANSERVISS</v>
          </cell>
          <cell r="U2020" t="str">
            <v>FLEXNETUIO_LOCAL</v>
          </cell>
          <cell r="V2020">
            <v>1</v>
          </cell>
          <cell r="W2020">
            <v>1</v>
          </cell>
          <cell r="X2020" t="str">
            <v>FLEXNET ECUADOR - MDELIVERY</v>
          </cell>
          <cell r="Y2020" t="str">
            <v>CALLE 28 DE JUNIO S/N Y GARCIA MORENO ENTRADA LLANO GRANDE</v>
          </cell>
        </row>
        <row r="2021">
          <cell r="A2021" t="str">
            <v>2479255</v>
          </cell>
          <cell r="B2021">
            <v>485893</v>
          </cell>
          <cell r="C2021" t="str">
            <v>2479255</v>
          </cell>
          <cell r="D2021" t="str">
            <v>MDELIVERY</v>
          </cell>
          <cell r="E2021" t="str">
            <v>DESPACHO</v>
          </cell>
          <cell r="F2021" t="str">
            <v>EXPRESS</v>
          </cell>
          <cell r="G2021" t="str">
            <v>TEC8617</v>
          </cell>
          <cell r="H2021">
            <v>44918</v>
          </cell>
          <cell r="I2021" t="str">
            <v>ENTREGADO</v>
          </cell>
          <cell r="J2021">
            <v>44918</v>
          </cell>
          <cell r="K2021" t="str">
            <v>JORGE VARGAS_CRISTIAN ALFREDO YEPEZ MEDRANDA</v>
          </cell>
          <cell r="L2021" t="str">
            <v xml:space="preserve"> ENTRANDO POR LA DIOGENES PAREDES A 100 METROS  EDIFICIO CON NUMERO 30 EN LA PARTE DE ARRIBA  CONJUNTOS LA LUZ  </v>
          </cell>
          <cell r="M2021" t="str">
            <v>1753622925001</v>
          </cell>
          <cell r="N2021" t="str">
            <v>0989938255</v>
          </cell>
          <cell r="O2021" t="str">
            <v/>
          </cell>
          <cell r="P2021" t="str">
            <v>QUITO</v>
          </cell>
          <cell r="Q2021" t="str">
            <v>QUITO</v>
          </cell>
          <cell r="R2021" t="str">
            <v>PICHINCHA</v>
          </cell>
          <cell r="T2021" t="str">
            <v>EXPRESSCON</v>
          </cell>
          <cell r="U2021" t="str">
            <v>FLEXNETUIO_LOCAL</v>
          </cell>
          <cell r="V2021">
            <v>1</v>
          </cell>
          <cell r="W2021">
            <v>1</v>
          </cell>
          <cell r="X2021" t="str">
            <v>FLEXNET ECUADOR - MDELIVERY</v>
          </cell>
          <cell r="Y2021" t="str">
            <v>CALLE 28 DE JUNIO S/N Y GARCIA MORENO ENTRADA LLANO GRANDE</v>
          </cell>
        </row>
        <row r="2022">
          <cell r="A2022" t="str">
            <v>2479256</v>
          </cell>
          <cell r="B2022">
            <v>485894</v>
          </cell>
          <cell r="C2022" t="str">
            <v>2479256</v>
          </cell>
          <cell r="D2022" t="str">
            <v>MDELIVERY</v>
          </cell>
          <cell r="E2022" t="str">
            <v>DESPACHO</v>
          </cell>
          <cell r="F2022" t="str">
            <v>EXPRESS</v>
          </cell>
          <cell r="G2022" t="str">
            <v>TEC8622</v>
          </cell>
          <cell r="H2022">
            <v>44918</v>
          </cell>
          <cell r="I2022" t="str">
            <v>INCIDENCIA</v>
          </cell>
          <cell r="J2022">
            <v>44922</v>
          </cell>
          <cell r="K2022" t="str">
            <v xml:space="preserve">WILLIAM CORREDOR_CORREDOR  Y  CORREDOR CONSTRUCTORES CO Y CO CIA LTDA </v>
          </cell>
          <cell r="L2022" t="str">
            <v>Av  Rio Amazonas N47 25  Quito 170512  REFERENCIA DIAGONAL AL TERMINAL LABRADOR</v>
          </cell>
          <cell r="M2022" t="str">
            <v>1793079105001</v>
          </cell>
          <cell r="N2022" t="str">
            <v>0999721840</v>
          </cell>
          <cell r="O2022" t="str">
            <v/>
          </cell>
          <cell r="P2022" t="str">
            <v>QUITO</v>
          </cell>
          <cell r="Q2022" t="str">
            <v>QUITO</v>
          </cell>
          <cell r="R2022" t="str">
            <v>PICHINCHA</v>
          </cell>
          <cell r="T2022" t="str">
            <v>EXPRESSCON</v>
          </cell>
          <cell r="U2022" t="str">
            <v>FLEXNETUIO_LOCAL</v>
          </cell>
          <cell r="V2022">
            <v>1</v>
          </cell>
          <cell r="W2022">
            <v>1</v>
          </cell>
          <cell r="X2022" t="str">
            <v>FLEXNET ECUADOR - MDELIVERY</v>
          </cell>
          <cell r="Y2022" t="str">
            <v>CALLE 28 DE JUNIO S/N Y GARCIA MORENO ENTRADA LLANO GRANDE</v>
          </cell>
        </row>
        <row r="2023">
          <cell r="A2023" t="str">
            <v>2479257</v>
          </cell>
          <cell r="B2023">
            <v>485895</v>
          </cell>
          <cell r="C2023" t="str">
            <v>2479257</v>
          </cell>
          <cell r="D2023" t="str">
            <v>MDELIVERY</v>
          </cell>
          <cell r="E2023" t="str">
            <v>DESPACHO</v>
          </cell>
          <cell r="F2023" t="str">
            <v>EXPRESS</v>
          </cell>
          <cell r="G2023" t="str">
            <v>TS8610</v>
          </cell>
          <cell r="H2023">
            <v>44918</v>
          </cell>
          <cell r="I2023" t="str">
            <v>ENTREGADO</v>
          </cell>
          <cell r="J2023">
            <v>44918</v>
          </cell>
          <cell r="K2023" t="str">
            <v xml:space="preserve">Andrea Guerron_PAPIZZEC S A </v>
          </cell>
          <cell r="L2023" t="str">
            <v>INAQUITO   PASAJE LOS NARANJOS E10 56 Y AV  6 DE DICIEMBRE   REF  PAPA JOHNS</v>
          </cell>
          <cell r="M2023" t="str">
            <v>1791957342001</v>
          </cell>
          <cell r="N2023" t="str">
            <v>0984890867</v>
          </cell>
          <cell r="O2023" t="str">
            <v/>
          </cell>
          <cell r="P2023" t="str">
            <v>QUITO</v>
          </cell>
          <cell r="Q2023" t="str">
            <v>QUITO</v>
          </cell>
          <cell r="R2023" t="str">
            <v>PICHINCHA</v>
          </cell>
          <cell r="T2023" t="str">
            <v>TRANSERVISS</v>
          </cell>
          <cell r="U2023" t="str">
            <v>FLEXNETUIO_LOCAL</v>
          </cell>
          <cell r="V2023">
            <v>1</v>
          </cell>
          <cell r="W2023">
            <v>1</v>
          </cell>
          <cell r="X2023" t="str">
            <v>FLEXNET ECUADOR - MDELIVERY</v>
          </cell>
          <cell r="Y2023" t="str">
            <v>CALLE 28 DE JUNIO S/N Y GARCIA MORENO ENTRADA LLANO GRANDE</v>
          </cell>
        </row>
        <row r="2024">
          <cell r="A2024" t="str">
            <v>2022-12840</v>
          </cell>
          <cell r="B2024">
            <v>485886</v>
          </cell>
          <cell r="C2024" t="str">
            <v>2022-12840</v>
          </cell>
          <cell r="D2024" t="str">
            <v>MOVISTAR</v>
          </cell>
          <cell r="E2024" t="str">
            <v>DESPACHO</v>
          </cell>
          <cell r="F2024" t="str">
            <v>NORMAL</v>
          </cell>
          <cell r="G2024" t="str">
            <v>IC4041</v>
          </cell>
          <cell r="H2024">
            <v>44918</v>
          </cell>
          <cell r="I2024" t="str">
            <v>ENTREGADO</v>
          </cell>
          <cell r="J2024">
            <v>44922</v>
          </cell>
          <cell r="K2024" t="str">
            <v>CAVS AE SALESLAND CUENCA CENTRO_DIEGO MENA</v>
          </cell>
          <cell r="L2024" t="str">
            <v>CALLE BOLIVAR Y LUIS CORDERO N 755 CUENCA</v>
          </cell>
          <cell r="M2024" t="str">
            <v>0</v>
          </cell>
          <cell r="N2024" t="str">
            <v>999805380</v>
          </cell>
          <cell r="O2024" t="str">
            <v/>
          </cell>
          <cell r="P2024" t="str">
            <v>CUENCA</v>
          </cell>
          <cell r="Q2024" t="str">
            <v>CUENCA</v>
          </cell>
          <cell r="R2024" t="str">
            <v>AZUAY</v>
          </cell>
          <cell r="T2024" t="str">
            <v>ITSACOURIER</v>
          </cell>
          <cell r="U2024" t="str">
            <v>FLEXNETUIO_PROVINCIA</v>
          </cell>
          <cell r="V2024">
            <v>1</v>
          </cell>
          <cell r="W2024">
            <v>1</v>
          </cell>
          <cell r="X2024" t="str">
            <v>FLEXNET ECUADOR - MOVISTAR</v>
          </cell>
          <cell r="Y2024" t="str">
            <v>CALLE 28 DE JUNIO S/N Y GARCIA MORENO ENTRADA LLANO GRANDE</v>
          </cell>
        </row>
        <row r="2025">
          <cell r="A2025" t="str">
            <v>2022-12841</v>
          </cell>
          <cell r="B2025">
            <v>485887</v>
          </cell>
          <cell r="C2025" t="str">
            <v>2022-12841</v>
          </cell>
          <cell r="D2025" t="str">
            <v>MOVISTAR</v>
          </cell>
          <cell r="E2025" t="str">
            <v>DESPACHO</v>
          </cell>
          <cell r="F2025" t="str">
            <v>NORMAL</v>
          </cell>
          <cell r="G2025" t="str">
            <v>IC4042</v>
          </cell>
          <cell r="H2025">
            <v>44918</v>
          </cell>
          <cell r="I2025" t="str">
            <v>ENTREGADO</v>
          </cell>
          <cell r="J2025">
            <v>44922</v>
          </cell>
          <cell r="K2025" t="str">
            <v>CAVS AE SALESLAND CUENCA REMIGIO_DIEGO MENA</v>
          </cell>
          <cell r="L2025" t="str">
            <v>AV REMIGIO CCRESPO Y FEDERICO PROANO NUM 294 CUENCA</v>
          </cell>
          <cell r="M2025" t="str">
            <v>0</v>
          </cell>
          <cell r="N2025" t="str">
            <v>999805380</v>
          </cell>
          <cell r="O2025" t="str">
            <v/>
          </cell>
          <cell r="P2025" t="str">
            <v>CUENCA</v>
          </cell>
          <cell r="Q2025" t="str">
            <v>CUENCA</v>
          </cell>
          <cell r="R2025" t="str">
            <v>AZUAY</v>
          </cell>
          <cell r="T2025" t="str">
            <v>ITSACOURIER</v>
          </cell>
          <cell r="U2025" t="str">
            <v>FLEXNETUIO_PROVINCIA</v>
          </cell>
          <cell r="V2025">
            <v>1</v>
          </cell>
          <cell r="W2025">
            <v>1</v>
          </cell>
          <cell r="X2025" t="str">
            <v>FLEXNET ECUADOR - MOVISTAR</v>
          </cell>
          <cell r="Y2025" t="str">
            <v>CALLE 28 DE JUNIO S/N Y GARCIA MORENO ENTRADA LLANO GRANDE</v>
          </cell>
        </row>
        <row r="2026">
          <cell r="A2026" t="str">
            <v>2022-12842</v>
          </cell>
          <cell r="B2026">
            <v>485888</v>
          </cell>
          <cell r="C2026" t="str">
            <v>2022-12842</v>
          </cell>
          <cell r="D2026" t="str">
            <v>MOVISTAR</v>
          </cell>
          <cell r="E2026" t="str">
            <v>DESPACHO</v>
          </cell>
          <cell r="F2026" t="str">
            <v>NORMAL</v>
          </cell>
          <cell r="G2026" t="str">
            <v>031080202212842</v>
          </cell>
          <cell r="H2026">
            <v>44918</v>
          </cell>
          <cell r="I2026" t="str">
            <v>ENTREGADO</v>
          </cell>
          <cell r="J2026">
            <v>44922</v>
          </cell>
          <cell r="K2026" t="str">
            <v xml:space="preserve">CAVS AE SALESLAND MACHALA_MENA DIEGO </v>
          </cell>
          <cell r="L2026" t="str">
            <v>CALLE ROCAFUERTE 1005 ENTRE 09 DE MAYO Y GUAYAS</v>
          </cell>
          <cell r="M2026" t="str">
            <v>1793079628001</v>
          </cell>
          <cell r="N2026" t="str">
            <v>999805380</v>
          </cell>
          <cell r="O2026" t="str">
            <v/>
          </cell>
          <cell r="P2026" t="str">
            <v>MACHALA</v>
          </cell>
          <cell r="Q2026" t="str">
            <v>MACHALA</v>
          </cell>
          <cell r="R2026" t="str">
            <v>EL ORO</v>
          </cell>
          <cell r="T2026" t="str">
            <v>TRAMACO</v>
          </cell>
          <cell r="U2026" t="str">
            <v>FLEXNETUIO_PROVINCIA</v>
          </cell>
          <cell r="V2026">
            <v>1</v>
          </cell>
          <cell r="W2026">
            <v>1</v>
          </cell>
          <cell r="X2026" t="str">
            <v>FLEXNET ECUADOR - MOVISTAR</v>
          </cell>
          <cell r="Y2026" t="str">
            <v>CALLE 28 DE JUNIO S/N Y GARCIA MORENO ENTRADA LLANO GRANDE</v>
          </cell>
        </row>
        <row r="2027">
          <cell r="A2027" t="str">
            <v>2022-12843</v>
          </cell>
          <cell r="B2027">
            <v>485889</v>
          </cell>
          <cell r="C2027" t="str">
            <v>2022-12843</v>
          </cell>
          <cell r="D2027" t="str">
            <v>MOVISTAR</v>
          </cell>
          <cell r="E2027" t="str">
            <v>DESPACHO</v>
          </cell>
          <cell r="F2027" t="str">
            <v>NORMAL</v>
          </cell>
          <cell r="G2027" t="str">
            <v>031080202212843</v>
          </cell>
          <cell r="H2027">
            <v>44918</v>
          </cell>
          <cell r="I2027" t="str">
            <v>ENTREGADO</v>
          </cell>
          <cell r="J2027">
            <v>44919</v>
          </cell>
          <cell r="K2027" t="str">
            <v>CAVS AE SALESLAND RECREO_DIEGO MENA</v>
          </cell>
          <cell r="L2027" t="str">
            <v>AV PEDRO VICENTE MALDONADO CENTRO COMERCIAL RECREO NUM 37 45PLANTA BAJA QUITO</v>
          </cell>
          <cell r="M2027" t="str">
            <v>0</v>
          </cell>
          <cell r="N2027" t="str">
            <v>999805380</v>
          </cell>
          <cell r="O2027" t="str">
            <v/>
          </cell>
          <cell r="P2027" t="str">
            <v>QUITO</v>
          </cell>
          <cell r="Q2027" t="str">
            <v>QUITO</v>
          </cell>
          <cell r="R2027" t="str">
            <v>PICHINCHA</v>
          </cell>
          <cell r="T2027" t="str">
            <v>TRAMACO</v>
          </cell>
          <cell r="U2027" t="str">
            <v>FLEXNETUIO_LOCAL</v>
          </cell>
          <cell r="V2027">
            <v>1</v>
          </cell>
          <cell r="W2027">
            <v>1</v>
          </cell>
          <cell r="X2027" t="str">
            <v>FLEXNET ECUADOR - MOVISTAR</v>
          </cell>
          <cell r="Y2027" t="str">
            <v>CALLE 28 DE JUNIO S/N Y GARCIA MORENO ENTRADA LLANO GRANDE</v>
          </cell>
        </row>
        <row r="2028">
          <cell r="A2028" t="str">
            <v>2022-12844</v>
          </cell>
          <cell r="B2028">
            <v>485890</v>
          </cell>
          <cell r="C2028" t="str">
            <v>2022-12844</v>
          </cell>
          <cell r="D2028" t="str">
            <v>MOVISTAR</v>
          </cell>
          <cell r="E2028" t="str">
            <v>DESPACHO</v>
          </cell>
          <cell r="F2028" t="str">
            <v>NORMAL</v>
          </cell>
          <cell r="G2028" t="str">
            <v>TF90535</v>
          </cell>
          <cell r="H2028">
            <v>44918</v>
          </cell>
          <cell r="I2028" t="str">
            <v>ENTREGADO</v>
          </cell>
          <cell r="J2028">
            <v>44922</v>
          </cell>
          <cell r="K2028" t="str">
            <v>PATRICIA ELIZABEHT IDUARTE CHAVEZ GUAYAQUIL_CHRISTIAN GUILLERMO JIMENEZ GABINO</v>
          </cell>
          <cell r="L2028" t="str">
            <v>AV JUAN TANCA MARENGO Y AV CONSTITUCION, EDIF. NOVIS (EXECUTIVE CENTER) TERCER PISO OFICINA 301, GUAYAQUIL</v>
          </cell>
          <cell r="M2028" t="str">
            <v>0917205858001</v>
          </cell>
          <cell r="N2028" t="str">
            <v>994429553</v>
          </cell>
          <cell r="O2028" t="str">
            <v/>
          </cell>
          <cell r="P2028" t="str">
            <v>GUAYAQUIL</v>
          </cell>
          <cell r="Q2028" t="str">
            <v>GUAYAQUIL</v>
          </cell>
          <cell r="R2028" t="str">
            <v>GUAYAS</v>
          </cell>
          <cell r="T2028" t="str">
            <v>ITSACOURIER</v>
          </cell>
          <cell r="U2028" t="str">
            <v>FLEXNETUIO_GYE</v>
          </cell>
          <cell r="V2028">
            <v>1</v>
          </cell>
          <cell r="W2028">
            <v>1</v>
          </cell>
          <cell r="X2028" t="str">
            <v>FLEXNET ECUADOR - MOVISTAR</v>
          </cell>
          <cell r="Y2028" t="str">
            <v>CALLE 28 DE JUNIO S/N Y GARCIA MORENO ENTRADA LLANO GRANDE</v>
          </cell>
        </row>
        <row r="2029">
          <cell r="A2029" t="str">
            <v>53069</v>
          </cell>
          <cell r="B2029">
            <v>485878</v>
          </cell>
          <cell r="C2029" t="str">
            <v>53069</v>
          </cell>
          <cell r="D2029" t="str">
            <v>DEGSO</v>
          </cell>
          <cell r="E2029" t="str">
            <v>DESPACHO</v>
          </cell>
          <cell r="F2029" t="str">
            <v>NORMAL</v>
          </cell>
          <cell r="G2029" t="str">
            <v>FT76700</v>
          </cell>
          <cell r="H2029">
            <v>44918</v>
          </cell>
          <cell r="I2029" t="str">
            <v>ENTREGADO</v>
          </cell>
          <cell r="J2029">
            <v>44922</v>
          </cell>
          <cell r="K2029" t="str">
            <v>CROMA DEL ECUADOR CROMAEQ S.A.</v>
          </cell>
          <cell r="L2029" t="str">
            <v>JUAN PABLO BARREZUETA N76-59 Y TADEO BENITEZ   - AIDA CABRERA-098 616 1764</v>
          </cell>
          <cell r="M2029" t="str">
            <v>1792016649001</v>
          </cell>
          <cell r="N2029" t="str">
            <v>99-832-0225</v>
          </cell>
          <cell r="O2029" t="str">
            <v>99-832-0225</v>
          </cell>
          <cell r="P2029" t="str">
            <v>170301</v>
          </cell>
          <cell r="Q2029" t="str">
            <v>QUITO</v>
          </cell>
          <cell r="R2029" t="str">
            <v>PICHINCHA</v>
          </cell>
          <cell r="S2029" t="str">
            <v>QUITO</v>
          </cell>
          <cell r="U2029" t="str">
            <v>FLEXNETUIO_LOCAL</v>
          </cell>
          <cell r="V2029">
            <v>1</v>
          </cell>
          <cell r="W2029">
            <v>2.5</v>
          </cell>
          <cell r="X2029" t="str">
            <v>FLEXNET</v>
          </cell>
          <cell r="Y2029" t="str">
            <v>FLEX NET CALLE 28 DE JUNIO S/N Y GARCIA MORENO ENTRADA LLANO GRANDE</v>
          </cell>
        </row>
        <row r="2030">
          <cell r="A2030" t="str">
            <v>2479138</v>
          </cell>
          <cell r="B2030">
            <v>485855</v>
          </cell>
          <cell r="C2030" t="str">
            <v>2479138</v>
          </cell>
          <cell r="D2030" t="str">
            <v>MDELIVERY</v>
          </cell>
          <cell r="E2030" t="str">
            <v>DESPACHO</v>
          </cell>
          <cell r="F2030" t="str">
            <v>NORMAL</v>
          </cell>
          <cell r="G2030" t="str">
            <v>IC4038</v>
          </cell>
          <cell r="H2030">
            <v>44918</v>
          </cell>
          <cell r="I2030" t="str">
            <v>ENTREGADO</v>
          </cell>
          <cell r="J2030">
            <v>44922</v>
          </cell>
          <cell r="K2030" t="str">
            <v>FERNANDO VALENCIA_ASOCIACION DE TRABAJADORES DE ERCO</v>
          </cell>
          <cell r="L2030" t="str">
            <v xml:space="preserve"> AZUAY CUENCA Panamericana norte Km 2 8 S N parque industrial ERCO </v>
          </cell>
          <cell r="M2030" t="str">
            <v>0190341194001</v>
          </cell>
          <cell r="N2030" t="str">
            <v>0995140681</v>
          </cell>
          <cell r="O2030" t="str">
            <v/>
          </cell>
          <cell r="P2030" t="str">
            <v>CUENCA</v>
          </cell>
          <cell r="Q2030" t="str">
            <v>CUENCA</v>
          </cell>
          <cell r="R2030" t="str">
            <v>AZUAY</v>
          </cell>
          <cell r="T2030" t="str">
            <v>ITSACOURIER</v>
          </cell>
          <cell r="U2030" t="str">
            <v>FLEXNETUIO_PROVINCIA</v>
          </cell>
          <cell r="V2030">
            <v>1</v>
          </cell>
          <cell r="W2030">
            <v>1</v>
          </cell>
          <cell r="X2030" t="str">
            <v>FLEXNET ECUADOR - MDELIVERY</v>
          </cell>
          <cell r="Y2030" t="str">
            <v>CALLE 28 DE JUNIO S/N Y GARCIA MORENO ENTRADA LLANO GRANDE</v>
          </cell>
        </row>
        <row r="2031">
          <cell r="A2031" t="str">
            <v>2479139</v>
          </cell>
          <cell r="B2031">
            <v>485856</v>
          </cell>
          <cell r="C2031" t="str">
            <v>2479139</v>
          </cell>
          <cell r="D2031" t="str">
            <v>MDELIVERY</v>
          </cell>
          <cell r="E2031" t="str">
            <v>DESPACHO</v>
          </cell>
          <cell r="F2031" t="str">
            <v>NORMAL</v>
          </cell>
          <cell r="G2031" t="str">
            <v>031080002479139</v>
          </cell>
          <cell r="H2031">
            <v>44918</v>
          </cell>
          <cell r="I2031" t="str">
            <v>ENTREGADO</v>
          </cell>
          <cell r="J2031">
            <v>44922</v>
          </cell>
          <cell r="K2031" t="str">
            <v>MARTHA GUERRERO_CLUB DE EMPLEADOS POLITECNICOS DE CHIMBORAZO</v>
          </cell>
          <cell r="L2031" t="str">
            <v>PANAMERICANA SUR KM 1 1 2 DPTO DE PLANIFICACION ESPOCH CHIMBORAZO</v>
          </cell>
          <cell r="M2031" t="str">
            <v>0691712370001</v>
          </cell>
          <cell r="N2031" t="str">
            <v>983300536</v>
          </cell>
          <cell r="O2031" t="str">
            <v/>
          </cell>
          <cell r="P2031" t="str">
            <v>RIOBAMBA</v>
          </cell>
          <cell r="Q2031" t="str">
            <v>RIOBAMBA</v>
          </cell>
          <cell r="R2031" t="str">
            <v>CHIMBORAZO</v>
          </cell>
          <cell r="T2031" t="str">
            <v>TRAMACO</v>
          </cell>
          <cell r="U2031" t="str">
            <v>FLEXNETUIO_PROVINCIA</v>
          </cell>
          <cell r="V2031">
            <v>1</v>
          </cell>
          <cell r="W2031">
            <v>1</v>
          </cell>
          <cell r="X2031" t="str">
            <v>FLEXNET ECUADOR - MDELIVERY</v>
          </cell>
          <cell r="Y2031" t="str">
            <v>CALLE 28 DE JUNIO S/N Y GARCIA MORENO ENTRADA LLANO GRANDE</v>
          </cell>
        </row>
        <row r="2032">
          <cell r="A2032" t="str">
            <v>2479141</v>
          </cell>
          <cell r="B2032">
            <v>485857</v>
          </cell>
          <cell r="C2032" t="str">
            <v>2479141</v>
          </cell>
          <cell r="D2032" t="str">
            <v>MDELIVERY</v>
          </cell>
          <cell r="E2032" t="str">
            <v>DESPACHO</v>
          </cell>
          <cell r="F2032" t="str">
            <v>NORMAL</v>
          </cell>
          <cell r="G2032" t="str">
            <v>FT76728</v>
          </cell>
          <cell r="H2032">
            <v>44918</v>
          </cell>
          <cell r="I2032" t="str">
            <v>ENTREGADO</v>
          </cell>
          <cell r="J2032">
            <v>44922</v>
          </cell>
          <cell r="K2032" t="str">
            <v>Pamela Llanes_SINDICATO UNICO DE TRABAJADORES DEL HOSPITAL ENRIQ</v>
          </cell>
          <cell r="L2032" t="str">
            <v>HOSPITAL ENRIQUE GARCeS AV CHILIBULO S N Y ENRIQUE GARCeS</v>
          </cell>
          <cell r="M2032" t="str">
            <v>1791700732001</v>
          </cell>
          <cell r="N2032" t="str">
            <v>0985793061</v>
          </cell>
          <cell r="O2032" t="str">
            <v/>
          </cell>
          <cell r="P2032" t="str">
            <v>QUITO</v>
          </cell>
          <cell r="Q2032" t="str">
            <v>QUITO</v>
          </cell>
          <cell r="R2032" t="str">
            <v>PICHINCHA</v>
          </cell>
          <cell r="T2032" t="str">
            <v>FLEXTRANS UIO</v>
          </cell>
          <cell r="U2032" t="str">
            <v>FLEXNETUIO_LOCAL</v>
          </cell>
          <cell r="V2032">
            <v>1</v>
          </cell>
          <cell r="W2032">
            <v>1</v>
          </cell>
          <cell r="X2032" t="str">
            <v>FLEXNET ECUADOR - MDELIVERY</v>
          </cell>
          <cell r="Y2032" t="str">
            <v>CALLE 28 DE JUNIO S/N Y GARCIA MORENO ENTRADA LLANO GRANDE</v>
          </cell>
        </row>
        <row r="2033">
          <cell r="A2033" t="str">
            <v>2479142</v>
          </cell>
          <cell r="B2033">
            <v>485858</v>
          </cell>
          <cell r="C2033" t="str">
            <v>2479142</v>
          </cell>
          <cell r="D2033" t="str">
            <v>MDELIVERY</v>
          </cell>
          <cell r="E2033" t="str">
            <v>DESPACHO</v>
          </cell>
          <cell r="F2033" t="str">
            <v>NORMAL</v>
          </cell>
          <cell r="G2033" t="str">
            <v>TF90526</v>
          </cell>
          <cell r="H2033">
            <v>44918</v>
          </cell>
          <cell r="I2033" t="str">
            <v>INCIDENCIA</v>
          </cell>
          <cell r="J2033">
            <v>44922</v>
          </cell>
          <cell r="K2033" t="str">
            <v xml:space="preserve">ALVAREZ VILLALVA MANUEL ALFONSO O PAABLO PAZMINO O ANDRES PEREZ_ECUAPECAS S A </v>
          </cell>
          <cell r="L2033" t="str">
            <v>GOMEZ RENDON 3918 ENTRE CALLE 16 AVA Y CALLE 17 AVA IMPORTADORA ECUAPECAS</v>
          </cell>
          <cell r="M2033" t="str">
            <v>0992213078001</v>
          </cell>
          <cell r="N2033" t="str">
            <v>0969875866</v>
          </cell>
          <cell r="O2033" t="str">
            <v/>
          </cell>
          <cell r="P2033" t="str">
            <v>GUAYAQUIL</v>
          </cell>
          <cell r="Q2033" t="str">
            <v>GUAYAQUIL</v>
          </cell>
          <cell r="R2033" t="str">
            <v>GUAYAS</v>
          </cell>
          <cell r="T2033" t="str">
            <v>ITSACOURIER</v>
          </cell>
          <cell r="U2033" t="str">
            <v>FLEXNETUIO_GYE</v>
          </cell>
          <cell r="V2033">
            <v>1</v>
          </cell>
          <cell r="W2033">
            <v>1</v>
          </cell>
          <cell r="X2033" t="str">
            <v>FLEXNET ECUADOR - MDELIVERY</v>
          </cell>
          <cell r="Y2033" t="str">
            <v>CALLE 28 DE JUNIO S/N Y GARCIA MORENO ENTRADA LLANO GRANDE</v>
          </cell>
        </row>
        <row r="2034">
          <cell r="A2034" t="str">
            <v>2479144</v>
          </cell>
          <cell r="B2034">
            <v>485859</v>
          </cell>
          <cell r="C2034" t="str">
            <v>2479144</v>
          </cell>
          <cell r="D2034" t="str">
            <v>MDELIVERY</v>
          </cell>
          <cell r="E2034" t="str">
            <v>DESPACHO</v>
          </cell>
          <cell r="F2034" t="str">
            <v>NORMAL</v>
          </cell>
          <cell r="G2034" t="str">
            <v>IC4039</v>
          </cell>
          <cell r="H2034">
            <v>44918</v>
          </cell>
          <cell r="I2034" t="str">
            <v>ENTREGADO</v>
          </cell>
          <cell r="J2034">
            <v>44922</v>
          </cell>
          <cell r="K2034" t="str">
            <v>SAM MIGUEL USTAVO GRANJA PALMERA_SAM MIGUEL GUSTAVO GRANJA PALMERA</v>
          </cell>
          <cell r="L2034" t="str">
            <v>ISABELA CAToLICA Y FRANCISCO ORELLANA EDIFICIO BLANCO PISO 2 DPTO 5 ENTREGAR A MIRIAM PALMERA Referencias FRENTE AL CENTRO DE SALUD IBERIA</v>
          </cell>
          <cell r="M2034" t="str">
            <v>0152045407001</v>
          </cell>
          <cell r="N2034" t="str">
            <v>0992653143/0983800509</v>
          </cell>
          <cell r="O2034" t="str">
            <v/>
          </cell>
          <cell r="P2034" t="str">
            <v>CUENCA</v>
          </cell>
          <cell r="Q2034" t="str">
            <v>CUENCA</v>
          </cell>
          <cell r="R2034" t="str">
            <v>AZUAY</v>
          </cell>
          <cell r="T2034" t="str">
            <v>ITSACOURIER</v>
          </cell>
          <cell r="U2034" t="str">
            <v>FLEXNETUIO_PROVINCIA</v>
          </cell>
          <cell r="V2034">
            <v>1</v>
          </cell>
          <cell r="W2034">
            <v>1</v>
          </cell>
          <cell r="X2034" t="str">
            <v>FLEXNET ECUADOR - MDELIVERY</v>
          </cell>
          <cell r="Y2034" t="str">
            <v>CALLE 28 DE JUNIO S/N Y GARCIA MORENO ENTRADA LLANO GRANDE</v>
          </cell>
        </row>
        <row r="2035">
          <cell r="A2035" t="str">
            <v>2479145</v>
          </cell>
          <cell r="B2035">
            <v>485860</v>
          </cell>
          <cell r="C2035" t="str">
            <v>2479145</v>
          </cell>
          <cell r="D2035" t="str">
            <v>MDELIVERY</v>
          </cell>
          <cell r="E2035" t="str">
            <v>DESPACHO</v>
          </cell>
          <cell r="F2035" t="str">
            <v>NORMAL</v>
          </cell>
          <cell r="G2035" t="str">
            <v>031080002479145</v>
          </cell>
          <cell r="H2035">
            <v>44918</v>
          </cell>
          <cell r="I2035" t="str">
            <v>ENTREGADO</v>
          </cell>
          <cell r="J2035">
            <v>44922</v>
          </cell>
          <cell r="K2035" t="str">
            <v>JEREMY GUSTAVO RODRIGUEZ GONZABAY_JEREMY GUSTAVO RODRIGUEZ GONZABAY</v>
          </cell>
          <cell r="L2035" t="str">
            <v>OLON BARRIO 5 DE AGOSTO CALLE OTHMAR STAELLY Y 11 DE MARZO CASA DE COLOR TURQUESA DE UNA PLANTA DIAGONAL A LA TIENDA SOL Y LUNA</v>
          </cell>
          <cell r="M2035" t="str">
            <v>2450266966001</v>
          </cell>
          <cell r="N2035" t="str">
            <v>0990661992</v>
          </cell>
          <cell r="O2035" t="str">
            <v/>
          </cell>
          <cell r="P2035" t="str">
            <v>SANTA ELENA</v>
          </cell>
          <cell r="Q2035" t="str">
            <v>SANTA ELENA</v>
          </cell>
          <cell r="R2035" t="str">
            <v>SANTA ELENA</v>
          </cell>
          <cell r="T2035" t="str">
            <v>TRAMACO</v>
          </cell>
          <cell r="U2035" t="str">
            <v>FLEXNETUIO_PROVINCIA</v>
          </cell>
          <cell r="V2035">
            <v>1</v>
          </cell>
          <cell r="W2035">
            <v>1</v>
          </cell>
          <cell r="X2035" t="str">
            <v>FLEXNET ECUADOR - MDELIVERY</v>
          </cell>
          <cell r="Y2035" t="str">
            <v>CALLE 28 DE JUNIO S/N Y GARCIA MORENO ENTRADA LLANO GRANDE</v>
          </cell>
        </row>
        <row r="2036">
          <cell r="A2036" t="str">
            <v>2479146</v>
          </cell>
          <cell r="B2036">
            <v>485861</v>
          </cell>
          <cell r="C2036" t="str">
            <v>2479146</v>
          </cell>
          <cell r="D2036" t="str">
            <v>MDELIVERY</v>
          </cell>
          <cell r="E2036" t="str">
            <v>DESPACHO</v>
          </cell>
          <cell r="F2036" t="str">
            <v>NORMAL</v>
          </cell>
          <cell r="G2036" t="str">
            <v>TF90519 / 031080002479146</v>
          </cell>
          <cell r="H2036">
            <v>44918</v>
          </cell>
          <cell r="I2036" t="str">
            <v>EN_TRANSITO</v>
          </cell>
          <cell r="J2036">
            <v>44923</v>
          </cell>
          <cell r="K2036" t="str">
            <v>MELANIE RAQUEL MUNOZ ARECHUA_MELANIE RAQUEL MUNOZ ARECHUA</v>
          </cell>
          <cell r="L2036" t="str">
            <v>RETIRO AGENCIA TRAMACO VIA DAULE</v>
          </cell>
          <cell r="M2036" t="str">
            <v>0958598864001</v>
          </cell>
          <cell r="N2036" t="str">
            <v>0960727712</v>
          </cell>
          <cell r="P2036" t="str">
            <v>GUAYAQUIL</v>
          </cell>
          <cell r="Q2036" t="str">
            <v>GUAYAQUIL</v>
          </cell>
          <cell r="R2036" t="str">
            <v>GUAYAS</v>
          </cell>
          <cell r="T2036" t="str">
            <v>TRAMACO</v>
          </cell>
          <cell r="U2036" t="str">
            <v>FLEXNETUIO_GYE</v>
          </cell>
          <cell r="V2036">
            <v>1</v>
          </cell>
          <cell r="W2036">
            <v>1</v>
          </cell>
          <cell r="X2036" t="str">
            <v>FLEXNET ECUADOR - MDELIVERY</v>
          </cell>
          <cell r="Y2036" t="str">
            <v>CALLE 28 DE JUNIO S/N Y GARCIA MORENO ENTRADA LLANO GRANDE</v>
          </cell>
        </row>
        <row r="2037">
          <cell r="A2037" t="str">
            <v>2479147</v>
          </cell>
          <cell r="B2037">
            <v>485862</v>
          </cell>
          <cell r="C2037" t="str">
            <v>2479147</v>
          </cell>
          <cell r="D2037" t="str">
            <v>MDELIVERY</v>
          </cell>
          <cell r="E2037" t="str">
            <v>DESPACHO</v>
          </cell>
          <cell r="F2037" t="str">
            <v>NORMAL</v>
          </cell>
          <cell r="G2037" t="str">
            <v>TF90513</v>
          </cell>
          <cell r="H2037">
            <v>44918</v>
          </cell>
          <cell r="I2037" t="str">
            <v>ENTREGADO</v>
          </cell>
          <cell r="J2037">
            <v>44922</v>
          </cell>
          <cell r="K2037" t="str">
            <v>ARTEMIA LEONOR QUIMI RODRIGUEZ O JAMIL AVILA QUIMI_ARTEMIA LEONOR QUIMI RODRIGUEZ</v>
          </cell>
          <cell r="L2037" t="str">
            <v>CIUDADELA SANTA MONICA CALLEJON 52 SO MZ1568 VL 30 CASA DE DOS PISOS COLOR VERDES</v>
          </cell>
          <cell r="M2037" t="str">
            <v>0918917030001</v>
          </cell>
          <cell r="N2037" t="str">
            <v>00964109528</v>
          </cell>
          <cell r="O2037" t="str">
            <v/>
          </cell>
          <cell r="P2037" t="str">
            <v>GUAYAQUIL</v>
          </cell>
          <cell r="Q2037" t="str">
            <v>GUAYAQUIL</v>
          </cell>
          <cell r="R2037" t="str">
            <v>GUAYAS</v>
          </cell>
          <cell r="T2037" t="str">
            <v>ITSACOURIER</v>
          </cell>
          <cell r="U2037" t="str">
            <v>FLEXNETUIO_GYE</v>
          </cell>
          <cell r="V2037">
            <v>1</v>
          </cell>
          <cell r="W2037">
            <v>1</v>
          </cell>
          <cell r="X2037" t="str">
            <v>FLEXNET ECUADOR - MDELIVERY</v>
          </cell>
          <cell r="Y2037" t="str">
            <v>CALLE 28 DE JUNIO S/N Y GARCIA MORENO ENTRADA LLANO GRANDE</v>
          </cell>
        </row>
        <row r="2038">
          <cell r="A2038" t="str">
            <v>2479148</v>
          </cell>
          <cell r="B2038">
            <v>485863</v>
          </cell>
          <cell r="C2038" t="str">
            <v>2479148</v>
          </cell>
          <cell r="D2038" t="str">
            <v>MDELIVERY</v>
          </cell>
          <cell r="E2038" t="str">
            <v>DESPACHO</v>
          </cell>
          <cell r="F2038" t="str">
            <v>NORMAL</v>
          </cell>
          <cell r="G2038" t="str">
            <v>031080002479148</v>
          </cell>
          <cell r="H2038">
            <v>44918</v>
          </cell>
          <cell r="I2038" t="str">
            <v>ENTREGADO</v>
          </cell>
          <cell r="J2038">
            <v>44919</v>
          </cell>
          <cell r="K2038" t="str">
            <v>DANNA LUCIA TARIRA CASTRO_DANNA LUCIA TARIRA CASTRO</v>
          </cell>
          <cell r="L2038" t="str">
            <v>LOT LA PALMIRA MZ 28 SL 10 GUSTAVO CAMPI Y CALLE S N</v>
          </cell>
          <cell r="M2038" t="str">
            <v>1250801170001</v>
          </cell>
          <cell r="N2038" t="str">
            <v>0985014475</v>
          </cell>
          <cell r="O2038" t="str">
            <v/>
          </cell>
          <cell r="P2038" t="str">
            <v>QUEVEDO</v>
          </cell>
          <cell r="Q2038" t="str">
            <v>QUEVEDO</v>
          </cell>
          <cell r="R2038" t="str">
            <v>LOS RIOS</v>
          </cell>
          <cell r="T2038" t="str">
            <v>TRAMACO</v>
          </cell>
          <cell r="U2038" t="str">
            <v>FLEXNETUIO_PROVINCIA</v>
          </cell>
          <cell r="V2038">
            <v>1</v>
          </cell>
          <cell r="W2038">
            <v>1</v>
          </cell>
          <cell r="X2038" t="str">
            <v>FLEXNET ECUADOR - MDELIVERY</v>
          </cell>
          <cell r="Y2038" t="str">
            <v>CALLE 28 DE JUNIO S/N Y GARCIA MORENO ENTRADA LLANO GRANDE</v>
          </cell>
        </row>
        <row r="2039">
          <cell r="A2039" t="str">
            <v>2479150</v>
          </cell>
          <cell r="B2039">
            <v>485864</v>
          </cell>
          <cell r="C2039" t="str">
            <v>2479150</v>
          </cell>
          <cell r="D2039" t="str">
            <v>MDELIVERY</v>
          </cell>
          <cell r="E2039" t="str">
            <v>DESPACHO</v>
          </cell>
          <cell r="F2039" t="str">
            <v>DERIVADO PICK UP</v>
          </cell>
          <cell r="G2039" t="str">
            <v>031080002479150</v>
          </cell>
          <cell r="H2039">
            <v>44918</v>
          </cell>
          <cell r="I2039" t="str">
            <v>ENTREGADO</v>
          </cell>
          <cell r="J2039">
            <v>44923</v>
          </cell>
          <cell r="K2039" t="str">
            <v>KEVIN PAUL MANOTOA TUAPANTA_KEVIN PAUL MANOTOA TUAPANTA</v>
          </cell>
          <cell r="L2039" t="str">
            <v>RETIRA AGENCIA TRAMACO RIO PAYAMINO S N Y RIO MISAHUALLI TRAS QUITO MOTORS</v>
          </cell>
          <cell r="M2039" t="str">
            <v>1805190004001</v>
          </cell>
          <cell r="N2039" t="str">
            <v>0998031795</v>
          </cell>
          <cell r="O2039" t="str">
            <v/>
          </cell>
          <cell r="P2039" t="str">
            <v>AMBATO</v>
          </cell>
          <cell r="Q2039" t="str">
            <v>AMBATO</v>
          </cell>
          <cell r="R2039" t="str">
            <v>TUNGURAHUA</v>
          </cell>
          <cell r="S2039" t="str">
            <v>AMBATO</v>
          </cell>
          <cell r="T2039" t="str">
            <v>TRAMACO</v>
          </cell>
          <cell r="U2039" t="str">
            <v>FLEXNETUIO_PROVINCIA</v>
          </cell>
          <cell r="V2039">
            <v>1</v>
          </cell>
          <cell r="W2039">
            <v>1</v>
          </cell>
          <cell r="X2039" t="str">
            <v>FLEXNET ECUADOR - MDELIVERY</v>
          </cell>
          <cell r="Y2039" t="str">
            <v>CALLE 28 DE JUNIO S/N Y GARCIA MORENO ENTRADA LLANO GRANDE</v>
          </cell>
        </row>
        <row r="2040">
          <cell r="A2040" t="str">
            <v>2479151</v>
          </cell>
          <cell r="B2040">
            <v>485865</v>
          </cell>
          <cell r="C2040" t="str">
            <v>2479151</v>
          </cell>
          <cell r="D2040" t="str">
            <v>MDELIVERY</v>
          </cell>
          <cell r="E2040" t="str">
            <v>DESPACHO</v>
          </cell>
          <cell r="F2040" t="str">
            <v>NORMAL</v>
          </cell>
          <cell r="G2040" t="str">
            <v>TF90511</v>
          </cell>
          <cell r="H2040">
            <v>44918</v>
          </cell>
          <cell r="I2040" t="str">
            <v>ENTREGADO</v>
          </cell>
          <cell r="J2040">
            <v>44923</v>
          </cell>
          <cell r="K2040" t="str">
            <v>DEL CARMEN PEREZ SARAI O MIRIAM PEREZ_DEL CARMEN PEREZ SARAI</v>
          </cell>
          <cell r="L2040" t="str">
            <v>SAMANES 7 MZ 22 08 VILLA 20 CASA DE DOS PISOS BLANCA HUESO</v>
          </cell>
          <cell r="M2040" t="str">
            <v>0962440897001</v>
          </cell>
          <cell r="N2040" t="str">
            <v>0969771240</v>
          </cell>
          <cell r="O2040" t="str">
            <v/>
          </cell>
          <cell r="P2040" t="str">
            <v>GUAYAQUIL</v>
          </cell>
          <cell r="Q2040" t="str">
            <v>GUAYAQUIL</v>
          </cell>
          <cell r="R2040" t="str">
            <v>GUAYAS</v>
          </cell>
          <cell r="T2040" t="str">
            <v>ITSACOURIER</v>
          </cell>
          <cell r="U2040" t="str">
            <v>FLEXNETUIO_GYE</v>
          </cell>
          <cell r="V2040">
            <v>1</v>
          </cell>
          <cell r="W2040">
            <v>1</v>
          </cell>
          <cell r="X2040" t="str">
            <v>FLEXNET ECUADOR - MDELIVERY</v>
          </cell>
          <cell r="Y2040" t="str">
            <v>CALLE 28 DE JUNIO S/N Y GARCIA MORENO ENTRADA LLANO GRANDE</v>
          </cell>
        </row>
        <row r="2041">
          <cell r="A2041" t="str">
            <v>2479154</v>
          </cell>
          <cell r="B2041">
            <v>485866</v>
          </cell>
          <cell r="C2041" t="str">
            <v>2479154</v>
          </cell>
          <cell r="D2041" t="str">
            <v>MDELIVERY</v>
          </cell>
          <cell r="E2041" t="str">
            <v>DESPACHO</v>
          </cell>
          <cell r="F2041" t="str">
            <v>NORMAL</v>
          </cell>
          <cell r="G2041" t="str">
            <v>031080002479154</v>
          </cell>
          <cell r="H2041">
            <v>44918</v>
          </cell>
          <cell r="I2041" t="str">
            <v>ENTREGADO</v>
          </cell>
          <cell r="J2041">
            <v>44922</v>
          </cell>
          <cell r="K2041" t="str">
            <v>LISETH PINCAY O ING CARLOS SAN LUCAS_PESCADOS Y MARISCOS DEL PACIFICO SA PESMARPAC</v>
          </cell>
          <cell r="L2041" t="str">
            <v>JARAMIJO VIA A MANTA ROCAFUERTE KM 6 1 2 PASANDO ALMOTRIZ ENTRANDO POR ISIMARE Y FRENTE A CONSERVAS JOSEMAR</v>
          </cell>
          <cell r="M2041" t="str">
            <v>1391791097001</v>
          </cell>
          <cell r="N2041" t="str">
            <v>0984812884</v>
          </cell>
          <cell r="O2041" t="str">
            <v/>
          </cell>
          <cell r="P2041" t="str">
            <v>JARAMIJO</v>
          </cell>
          <cell r="Q2041" t="str">
            <v>JARAMIJO</v>
          </cell>
          <cell r="R2041" t="str">
            <v>MANABI</v>
          </cell>
          <cell r="T2041" t="str">
            <v>TRAMACO</v>
          </cell>
          <cell r="U2041" t="str">
            <v>FLEXNETUIO_PROVINCIA</v>
          </cell>
          <cell r="V2041">
            <v>1</v>
          </cell>
          <cell r="W2041">
            <v>1</v>
          </cell>
          <cell r="X2041" t="str">
            <v>FLEXNET ECUADOR - MDELIVERY</v>
          </cell>
          <cell r="Y2041" t="str">
            <v>CALLE 28 DE JUNIO S/N Y GARCIA MORENO ENTRADA LLANO GRANDE</v>
          </cell>
        </row>
        <row r="2042">
          <cell r="A2042" t="str">
            <v>2479155</v>
          </cell>
          <cell r="B2042">
            <v>485867</v>
          </cell>
          <cell r="C2042" t="str">
            <v>2479155</v>
          </cell>
          <cell r="D2042" t="str">
            <v>MDELIVERY</v>
          </cell>
          <cell r="E2042" t="str">
            <v>DESPACHO</v>
          </cell>
          <cell r="F2042" t="str">
            <v>DERIVADO PICK UP</v>
          </cell>
          <cell r="G2042" t="str">
            <v>031080002479155</v>
          </cell>
          <cell r="H2042">
            <v>44918</v>
          </cell>
          <cell r="I2042" t="str">
            <v>ENTREGADO</v>
          </cell>
          <cell r="J2042">
            <v>44922</v>
          </cell>
          <cell r="K2042" t="str">
            <v>MARIA DEL CARMEN MESTANZA SANTELICES_MARIA DEL CARMEN MESTANZA SANTELICES</v>
          </cell>
          <cell r="L2042" t="str">
            <v>RETIRO EN AGENCIA TRAMACO PORTETE 2500 Y TUNGURAHUA</v>
          </cell>
          <cell r="M2042" t="str">
            <v>0922046388001</v>
          </cell>
          <cell r="N2042" t="str">
            <v>0968074061</v>
          </cell>
          <cell r="O2042" t="str">
            <v/>
          </cell>
          <cell r="P2042" t="str">
            <v>GUAYAQUIL</v>
          </cell>
          <cell r="Q2042" t="str">
            <v>GUAYAQUIL</v>
          </cell>
          <cell r="R2042" t="str">
            <v>GUAYAS</v>
          </cell>
          <cell r="T2042" t="str">
            <v>TRAMACO</v>
          </cell>
          <cell r="U2042" t="str">
            <v>FLEXNETUIO_GYE</v>
          </cell>
          <cell r="V2042">
            <v>1</v>
          </cell>
          <cell r="W2042">
            <v>1</v>
          </cell>
          <cell r="X2042" t="str">
            <v>FLEXNET ECUADOR - MDELIVERY</v>
          </cell>
          <cell r="Y2042" t="str">
            <v>CALLE 28 DE JUNIO S/N Y GARCIA MORENO ENTRADA LLANO GRANDE</v>
          </cell>
        </row>
        <row r="2043">
          <cell r="A2043" t="str">
            <v>2479156</v>
          </cell>
          <cell r="B2043">
            <v>485868</v>
          </cell>
          <cell r="C2043" t="str">
            <v>2479156</v>
          </cell>
          <cell r="D2043" t="str">
            <v>MDELIVERY</v>
          </cell>
          <cell r="E2043" t="str">
            <v>DESPACHO</v>
          </cell>
          <cell r="F2043" t="str">
            <v>NORMAL</v>
          </cell>
          <cell r="G2043" t="str">
            <v>031080002479156</v>
          </cell>
          <cell r="H2043">
            <v>44918</v>
          </cell>
          <cell r="I2043" t="str">
            <v>ENTREGADO</v>
          </cell>
          <cell r="J2043">
            <v>44922</v>
          </cell>
          <cell r="K2043" t="str">
            <v>ROSSANA BASURTO_SINDICATO UNICO DE OBREROS MUNICIPALES DEL CANTON</v>
          </cell>
          <cell r="L2043" t="str">
            <v>CALLE BOLIVAR Y PRIMERO DE MAYO DIAGONAL AL PARQUE CENTRAL OFICINA DE LA COMISARIA MUNICIPAL</v>
          </cell>
          <cell r="M2043" t="str">
            <v>1391742452001</v>
          </cell>
          <cell r="N2043" t="str">
            <v>0958876527</v>
          </cell>
          <cell r="O2043" t="str">
            <v/>
          </cell>
          <cell r="P2043" t="str">
            <v>TOSAGUA</v>
          </cell>
          <cell r="Q2043" t="str">
            <v>TOSAGUA</v>
          </cell>
          <cell r="R2043" t="str">
            <v>MANABI</v>
          </cell>
          <cell r="T2043" t="str">
            <v>TRAMACO</v>
          </cell>
          <cell r="U2043" t="str">
            <v>FLEXNETUIO_PROVINCIA</v>
          </cell>
          <cell r="V2043">
            <v>1</v>
          </cell>
          <cell r="W2043">
            <v>1</v>
          </cell>
          <cell r="X2043" t="str">
            <v>FLEXNET ECUADOR - MDELIVERY</v>
          </cell>
          <cell r="Y2043" t="str">
            <v>CALLE 28 DE JUNIO S/N Y GARCIA MORENO ENTRADA LLANO GRANDE</v>
          </cell>
        </row>
        <row r="2044">
          <cell r="A2044" t="str">
            <v>2479161</v>
          </cell>
          <cell r="B2044">
            <v>485869</v>
          </cell>
          <cell r="C2044" t="str">
            <v>2479161</v>
          </cell>
          <cell r="D2044" t="str">
            <v>MDELIVERY</v>
          </cell>
          <cell r="E2044" t="str">
            <v>DESPACHO</v>
          </cell>
          <cell r="F2044" t="str">
            <v>NORMAL</v>
          </cell>
          <cell r="G2044" t="str">
            <v>TF90494</v>
          </cell>
          <cell r="H2044">
            <v>44918</v>
          </cell>
          <cell r="I2044" t="str">
            <v>ENTREGADO</v>
          </cell>
          <cell r="J2044">
            <v>44922</v>
          </cell>
          <cell r="K2044" t="str">
            <v>ERIC MERCADO O PEDRO ILLESCAS_SANTO JAVIER INDIO ORTIZ</v>
          </cell>
          <cell r="L2044" t="str">
            <v>ciudadela 9 de octubre calle tercera villa 306 y avenida tercera sur de la ciudad casa de 2 pisos con rejas blancas</v>
          </cell>
          <cell r="M2044" t="str">
            <v>0922108139001</v>
          </cell>
          <cell r="N2044" t="str">
            <v>0995801473</v>
          </cell>
          <cell r="O2044" t="str">
            <v/>
          </cell>
          <cell r="P2044" t="str">
            <v>GUAYAQUIL</v>
          </cell>
          <cell r="Q2044" t="str">
            <v>GUAYAQUIL</v>
          </cell>
          <cell r="R2044" t="str">
            <v>GUAYAS</v>
          </cell>
          <cell r="T2044" t="str">
            <v>ITSACOURIER</v>
          </cell>
          <cell r="U2044" t="str">
            <v>FLEXNETUIO_GYE</v>
          </cell>
          <cell r="V2044">
            <v>1</v>
          </cell>
          <cell r="W2044">
            <v>1</v>
          </cell>
          <cell r="X2044" t="str">
            <v>FLEXNET ECUADOR - MDELIVERY</v>
          </cell>
          <cell r="Y2044" t="str">
            <v>CALLE 28 DE JUNIO S/N Y GARCIA MORENO ENTRADA LLANO GRANDE</v>
          </cell>
        </row>
        <row r="2045">
          <cell r="A2045" t="str">
            <v>2479162</v>
          </cell>
          <cell r="B2045">
            <v>485870</v>
          </cell>
          <cell r="C2045" t="str">
            <v>2479162</v>
          </cell>
          <cell r="D2045" t="str">
            <v>MDELIVERY</v>
          </cell>
          <cell r="E2045" t="str">
            <v>DESPACHO</v>
          </cell>
          <cell r="F2045" t="str">
            <v>NORMAL</v>
          </cell>
          <cell r="G2045" t="str">
            <v>TF90497</v>
          </cell>
          <cell r="H2045">
            <v>44918</v>
          </cell>
          <cell r="I2045" t="str">
            <v>ENTREGADO</v>
          </cell>
          <cell r="J2045">
            <v>44922</v>
          </cell>
          <cell r="K2045" t="str">
            <v>ERIC MERCADO O PEDRO ILLESCAS_BERNARDO DARIO RONDA TOAPANTA</v>
          </cell>
          <cell r="L2045" t="str">
            <v>ciudadela 9 de octubre calle tercera villa 306 y avenida tercera sur de la ciudad casa de 2 pisos con rejas blancas</v>
          </cell>
          <cell r="M2045" t="str">
            <v>0503759276001</v>
          </cell>
          <cell r="N2045" t="str">
            <v>0995801473</v>
          </cell>
          <cell r="O2045" t="str">
            <v/>
          </cell>
          <cell r="P2045" t="str">
            <v>GUAYAQUIL</v>
          </cell>
          <cell r="Q2045" t="str">
            <v>GUAYAQUIL</v>
          </cell>
          <cell r="R2045" t="str">
            <v>GUAYAS</v>
          </cell>
          <cell r="T2045" t="str">
            <v>ITSACOURIER</v>
          </cell>
          <cell r="U2045" t="str">
            <v>FLEXNETUIO_GYE</v>
          </cell>
          <cell r="V2045">
            <v>1</v>
          </cell>
          <cell r="W2045">
            <v>1</v>
          </cell>
          <cell r="X2045" t="str">
            <v>FLEXNET ECUADOR - MDELIVERY</v>
          </cell>
          <cell r="Y2045" t="str">
            <v>CALLE 28 DE JUNIO S/N Y GARCIA MORENO ENTRADA LLANO GRANDE</v>
          </cell>
        </row>
        <row r="2046">
          <cell r="A2046" t="str">
            <v>2479163</v>
          </cell>
          <cell r="B2046">
            <v>485871</v>
          </cell>
          <cell r="C2046" t="str">
            <v>2479163</v>
          </cell>
          <cell r="D2046" t="str">
            <v>MDELIVERY</v>
          </cell>
          <cell r="E2046" t="str">
            <v>DESPACHO</v>
          </cell>
          <cell r="F2046" t="str">
            <v>NORMAL</v>
          </cell>
          <cell r="G2046" t="str">
            <v>TF90499</v>
          </cell>
          <cell r="H2046">
            <v>44918</v>
          </cell>
          <cell r="I2046" t="str">
            <v>ENTREGADO</v>
          </cell>
          <cell r="J2046">
            <v>44922</v>
          </cell>
          <cell r="K2046" t="str">
            <v>ERIC MERCADO O PEDRO ILLESCAS_ANGELICA BRIGGITH ORTIZ LLERENA</v>
          </cell>
          <cell r="L2046" t="str">
            <v>ciudadela 9 de octubre calle tercera villa 306 y avenida tercera sur de la ciudad casa de 2 pisos con rejas blancas</v>
          </cell>
          <cell r="M2046" t="str">
            <v>0924309719001</v>
          </cell>
          <cell r="N2046" t="str">
            <v>0995801473</v>
          </cell>
          <cell r="O2046" t="str">
            <v/>
          </cell>
          <cell r="P2046" t="str">
            <v>GUAYAQUIL</v>
          </cell>
          <cell r="Q2046" t="str">
            <v>GUAYAQUIL</v>
          </cell>
          <cell r="R2046" t="str">
            <v>GUAYAS</v>
          </cell>
          <cell r="T2046" t="str">
            <v>ITSACOURIER</v>
          </cell>
          <cell r="U2046" t="str">
            <v>FLEXNETUIO_GYE</v>
          </cell>
          <cell r="V2046">
            <v>1</v>
          </cell>
          <cell r="W2046">
            <v>1</v>
          </cell>
          <cell r="X2046" t="str">
            <v>FLEXNET ECUADOR - MDELIVERY</v>
          </cell>
          <cell r="Y2046" t="str">
            <v>CALLE 28 DE JUNIO S/N Y GARCIA MORENO ENTRADA LLANO GRANDE</v>
          </cell>
        </row>
        <row r="2047">
          <cell r="A2047" t="str">
            <v>2479164</v>
          </cell>
          <cell r="B2047">
            <v>485872</v>
          </cell>
          <cell r="C2047" t="str">
            <v>2479164</v>
          </cell>
          <cell r="D2047" t="str">
            <v>MDELIVERY</v>
          </cell>
          <cell r="E2047" t="str">
            <v>DESPACHO</v>
          </cell>
          <cell r="F2047" t="str">
            <v>NORMAL</v>
          </cell>
          <cell r="G2047" t="str">
            <v>TF90498</v>
          </cell>
          <cell r="H2047">
            <v>44918</v>
          </cell>
          <cell r="I2047" t="str">
            <v>ENTREGADO</v>
          </cell>
          <cell r="J2047">
            <v>44922</v>
          </cell>
          <cell r="K2047" t="str">
            <v>ERIC MERCADO O PEDRO ILLESCAS_EVELIN GRACE RIVERA GOOTTMAN</v>
          </cell>
          <cell r="L2047" t="str">
            <v>ciudadela 9 de octubre calle tercera villa 306 y avenida tercera sur de la ciudad casa de 2 pisos con rejas blancas</v>
          </cell>
          <cell r="M2047" t="str">
            <v>0924495484001</v>
          </cell>
          <cell r="N2047" t="str">
            <v>0995801473</v>
          </cell>
          <cell r="O2047" t="str">
            <v/>
          </cell>
          <cell r="P2047" t="str">
            <v>GUAYAQUIL</v>
          </cell>
          <cell r="Q2047" t="str">
            <v>GUAYAQUIL</v>
          </cell>
          <cell r="R2047" t="str">
            <v>GUAYAS</v>
          </cell>
          <cell r="T2047" t="str">
            <v>ITSACOURIER</v>
          </cell>
          <cell r="U2047" t="str">
            <v>FLEXNETUIO_GYE</v>
          </cell>
          <cell r="V2047">
            <v>1</v>
          </cell>
          <cell r="W2047">
            <v>1</v>
          </cell>
          <cell r="X2047" t="str">
            <v>FLEXNET ECUADOR - MDELIVERY</v>
          </cell>
          <cell r="Y2047" t="str">
            <v>CALLE 28 DE JUNIO S/N Y GARCIA MORENO ENTRADA LLANO GRANDE</v>
          </cell>
        </row>
        <row r="2048">
          <cell r="A2048" t="str">
            <v>2479165</v>
          </cell>
          <cell r="B2048">
            <v>485873</v>
          </cell>
          <cell r="C2048" t="str">
            <v>2479165</v>
          </cell>
          <cell r="D2048" t="str">
            <v>MDELIVERY</v>
          </cell>
          <cell r="E2048" t="str">
            <v>DESPACHO</v>
          </cell>
          <cell r="F2048" t="str">
            <v>NORMAL</v>
          </cell>
          <cell r="G2048" t="str">
            <v>TF90501</v>
          </cell>
          <cell r="H2048">
            <v>44918</v>
          </cell>
          <cell r="I2048" t="str">
            <v>ENTREGADO</v>
          </cell>
          <cell r="J2048">
            <v>44922</v>
          </cell>
          <cell r="K2048" t="str">
            <v>ERIC MERCADO O PEDRO ILLESCAS_GAVINO BLADIMIR INLAGO INLAGO</v>
          </cell>
          <cell r="L2048" t="str">
            <v>ciudadela 9 de octubre calle tercera villa 306 y avenida tercera sur de la ciudad casa de 2 pisos con rejas blancas</v>
          </cell>
          <cell r="M2048" t="str">
            <v>1004966063001</v>
          </cell>
          <cell r="N2048" t="str">
            <v>0995801473</v>
          </cell>
          <cell r="O2048" t="str">
            <v/>
          </cell>
          <cell r="P2048" t="str">
            <v>GUAYAQUIL</v>
          </cell>
          <cell r="Q2048" t="str">
            <v>GUAYAQUIL</v>
          </cell>
          <cell r="R2048" t="str">
            <v>GUAYAS</v>
          </cell>
          <cell r="T2048" t="str">
            <v>ITSACOURIER</v>
          </cell>
          <cell r="U2048" t="str">
            <v>FLEXNETUIO_GYE</v>
          </cell>
          <cell r="V2048">
            <v>1</v>
          </cell>
          <cell r="W2048">
            <v>1</v>
          </cell>
          <cell r="X2048" t="str">
            <v>FLEXNET ECUADOR - MDELIVERY</v>
          </cell>
          <cell r="Y2048" t="str">
            <v>CALLE 28 DE JUNIO S/N Y GARCIA MORENO ENTRADA LLANO GRANDE</v>
          </cell>
        </row>
        <row r="2049">
          <cell r="A2049" t="str">
            <v>2479166</v>
          </cell>
          <cell r="B2049">
            <v>485874</v>
          </cell>
          <cell r="C2049" t="str">
            <v>2479166</v>
          </cell>
          <cell r="D2049" t="str">
            <v>MDELIVERY</v>
          </cell>
          <cell r="E2049" t="str">
            <v>DESPACHO</v>
          </cell>
          <cell r="F2049" t="str">
            <v>NORMAL</v>
          </cell>
          <cell r="G2049" t="str">
            <v>031080002479166</v>
          </cell>
          <cell r="H2049">
            <v>44918</v>
          </cell>
          <cell r="I2049" t="str">
            <v>ENTREGADO</v>
          </cell>
          <cell r="J2049">
            <v>44919</v>
          </cell>
          <cell r="K2049" t="str">
            <v>ISIDRO MACARIO MENDOZA MACIAS_ISIDRO MACARIO MENDOZA MACIAS</v>
          </cell>
          <cell r="L2049" t="str">
            <v>AV 108 CALLE 121 REDONDEL EL PARAISO ALMACEN EL BODEGON EN MANTA</v>
          </cell>
          <cell r="M2049" t="str">
            <v>1304697277001</v>
          </cell>
          <cell r="N2049" t="str">
            <v>0999124228</v>
          </cell>
          <cell r="O2049" t="str">
            <v/>
          </cell>
          <cell r="P2049" t="str">
            <v>MANTA</v>
          </cell>
          <cell r="Q2049" t="str">
            <v>MANTA</v>
          </cell>
          <cell r="R2049" t="str">
            <v>MANABI</v>
          </cell>
          <cell r="T2049" t="str">
            <v>TRAMACO</v>
          </cell>
          <cell r="U2049" t="str">
            <v>FLEXNETUIO_PROVINCIA</v>
          </cell>
          <cell r="V2049">
            <v>1</v>
          </cell>
          <cell r="W2049">
            <v>1</v>
          </cell>
          <cell r="X2049" t="str">
            <v>FLEXNET ECUADOR - MDELIVERY</v>
          </cell>
          <cell r="Y2049" t="str">
            <v>CALLE 28 DE JUNIO S/N Y GARCIA MORENO ENTRADA LLANO GRANDE</v>
          </cell>
        </row>
        <row r="2050">
          <cell r="A2050" t="str">
            <v>2479167</v>
          </cell>
          <cell r="B2050">
            <v>485875</v>
          </cell>
          <cell r="C2050" t="str">
            <v>2479167</v>
          </cell>
          <cell r="D2050" t="str">
            <v>MDELIVERY</v>
          </cell>
          <cell r="E2050" t="str">
            <v>DESPACHO</v>
          </cell>
          <cell r="F2050" t="str">
            <v>NORMAL</v>
          </cell>
          <cell r="G2050" t="str">
            <v>031080002479167</v>
          </cell>
          <cell r="H2050">
            <v>44918</v>
          </cell>
          <cell r="I2050" t="str">
            <v>ENTREGADO</v>
          </cell>
          <cell r="J2050">
            <v>44922</v>
          </cell>
          <cell r="K2050" t="str">
            <v>NANCY SAIDI LARA BENAVIDES_NANCY SAIDI LARA BENAVIDES</v>
          </cell>
          <cell r="L2050" t="str">
            <v>Calle 2 de julio diagonal al gad parroquial</v>
          </cell>
          <cell r="M2050" t="str">
            <v>1250986286001</v>
          </cell>
          <cell r="N2050" t="str">
            <v>0989369807</v>
          </cell>
          <cell r="O2050" t="str">
            <v/>
          </cell>
          <cell r="P2050" t="str">
            <v>QUEVEDO</v>
          </cell>
          <cell r="Q2050" t="str">
            <v>QUEVEDO</v>
          </cell>
          <cell r="R2050" t="str">
            <v>LOS RIOS</v>
          </cell>
          <cell r="T2050" t="str">
            <v>TRAMACO</v>
          </cell>
          <cell r="U2050" t="str">
            <v>FLEXNETUIO_PROVINCIA</v>
          </cell>
          <cell r="V2050">
            <v>1</v>
          </cell>
          <cell r="W2050">
            <v>1</v>
          </cell>
          <cell r="X2050" t="str">
            <v>FLEXNET ECUADOR - MDELIVERY</v>
          </cell>
          <cell r="Y2050" t="str">
            <v>CALLE 28 DE JUNIO S/N Y GARCIA MORENO ENTRADA LLANO GRANDE</v>
          </cell>
        </row>
        <row r="2051">
          <cell r="A2051" t="str">
            <v>2479168</v>
          </cell>
          <cell r="B2051">
            <v>485876</v>
          </cell>
          <cell r="C2051" t="str">
            <v>2479168</v>
          </cell>
          <cell r="D2051" t="str">
            <v>MDELIVERY</v>
          </cell>
          <cell r="E2051" t="str">
            <v>DESPACHO</v>
          </cell>
          <cell r="F2051" t="str">
            <v>NORMAL</v>
          </cell>
          <cell r="G2051" t="str">
            <v>TF90496</v>
          </cell>
          <cell r="H2051">
            <v>44918</v>
          </cell>
          <cell r="I2051" t="str">
            <v>ENTREGADO</v>
          </cell>
          <cell r="J2051">
            <v>44922</v>
          </cell>
          <cell r="K2051" t="str">
            <v>ERIC MERCADO O PEDRO ILLESCAS_GEOVANNY JAVIER CENTENO TADAY</v>
          </cell>
          <cell r="L2051" t="str">
            <v>ciudadela 9 de octubre calle tercera villa 306 y avenida tercera sur de la ciudad casa de 2 pisos con rejas blancas</v>
          </cell>
          <cell r="M2051" t="str">
            <v>2100409545001</v>
          </cell>
          <cell r="N2051" t="str">
            <v>0995801473</v>
          </cell>
          <cell r="O2051" t="str">
            <v/>
          </cell>
          <cell r="P2051" t="str">
            <v>GUAYAQUIL</v>
          </cell>
          <cell r="Q2051" t="str">
            <v>GUAYAQUIL</v>
          </cell>
          <cell r="R2051" t="str">
            <v>GUAYAS</v>
          </cell>
          <cell r="T2051" t="str">
            <v>ITSACOURIER</v>
          </cell>
          <cell r="U2051" t="str">
            <v>FLEXNETUIO_GYE</v>
          </cell>
          <cell r="V2051">
            <v>1</v>
          </cell>
          <cell r="W2051">
            <v>1</v>
          </cell>
          <cell r="X2051" t="str">
            <v>FLEXNET ECUADOR - MDELIVERY</v>
          </cell>
          <cell r="Y2051" t="str">
            <v>CALLE 28 DE JUNIO S/N Y GARCIA MORENO ENTRADA LLANO GRANDE</v>
          </cell>
        </row>
        <row r="2052">
          <cell r="A2052" t="str">
            <v>2479027</v>
          </cell>
          <cell r="B2052">
            <v>485811</v>
          </cell>
          <cell r="C2052" t="str">
            <v>2479027</v>
          </cell>
          <cell r="D2052" t="str">
            <v>MDELIVERY</v>
          </cell>
          <cell r="E2052" t="str">
            <v>DESPACHO</v>
          </cell>
          <cell r="F2052" t="str">
            <v>NORMAL</v>
          </cell>
          <cell r="G2052" t="str">
            <v>FT76731</v>
          </cell>
          <cell r="H2052">
            <v>44918</v>
          </cell>
          <cell r="I2052" t="str">
            <v>ENTREGADO</v>
          </cell>
          <cell r="J2052">
            <v>44922</v>
          </cell>
          <cell r="K2052" t="str">
            <v xml:space="preserve">Nicole benitez_GROWFLOWERS PRODUCCIONES S A </v>
          </cell>
          <cell r="L2052" t="str">
            <v xml:space="preserve"> PICHINCHA QUITO Calle D N S2 265 y Av Del Establo Barrio Santa Lucia Alta Sector Cumbaya Referencia Detras del Site Center </v>
          </cell>
          <cell r="M2052" t="str">
            <v>1792224217001</v>
          </cell>
          <cell r="N2052" t="str">
            <v>984000015</v>
          </cell>
          <cell r="O2052" t="str">
            <v/>
          </cell>
          <cell r="P2052" t="str">
            <v>QUITO</v>
          </cell>
          <cell r="Q2052" t="str">
            <v>QUITO</v>
          </cell>
          <cell r="R2052" t="str">
            <v>PICHINCHA</v>
          </cell>
          <cell r="T2052" t="str">
            <v>FLEXTRANS UIO</v>
          </cell>
          <cell r="U2052" t="str">
            <v>FLEXNETUIO_LOCAL</v>
          </cell>
          <cell r="V2052">
            <v>1</v>
          </cell>
          <cell r="W2052">
            <v>1</v>
          </cell>
          <cell r="X2052" t="str">
            <v>FLEXNET ECUADOR - MDELIVERY</v>
          </cell>
          <cell r="Y2052" t="str">
            <v>CALLE 28 DE JUNIO S/N Y GARCIA MORENO ENTRADA LLANO GRANDE</v>
          </cell>
        </row>
        <row r="2053">
          <cell r="A2053" t="str">
            <v>2479028</v>
          </cell>
          <cell r="B2053">
            <v>485812</v>
          </cell>
          <cell r="C2053" t="str">
            <v>2479028</v>
          </cell>
          <cell r="D2053" t="str">
            <v>MDELIVERY</v>
          </cell>
          <cell r="E2053" t="str">
            <v>DESPACHO</v>
          </cell>
          <cell r="F2053" t="str">
            <v>NORMAL</v>
          </cell>
          <cell r="G2053" t="str">
            <v>TF90529</v>
          </cell>
          <cell r="H2053">
            <v>44918</v>
          </cell>
          <cell r="I2053" t="str">
            <v>ENTREGADO</v>
          </cell>
          <cell r="J2053">
            <v>44922</v>
          </cell>
          <cell r="K2053" t="str">
            <v>Tanya Ruano Gestora_SWISSOIL DEL ECUADOR S A SWISSOIL</v>
          </cell>
          <cell r="L2053" t="str">
            <v xml:space="preserve"> GUAYAS GUAYAQUIL Ciudadela Nueve de Octubre Callejon Noveno entre Av Domingo Comin y La Ria Guayaquil Ecuador </v>
          </cell>
          <cell r="M2053" t="str">
            <v>0992634839001</v>
          </cell>
          <cell r="N2053" t="str">
            <v>0994629431</v>
          </cell>
          <cell r="O2053" t="str">
            <v/>
          </cell>
          <cell r="P2053" t="str">
            <v>GUAYAQUIL</v>
          </cell>
          <cell r="Q2053" t="str">
            <v>GUAYAQUIL</v>
          </cell>
          <cell r="R2053" t="str">
            <v>GUAYAS</v>
          </cell>
          <cell r="T2053" t="str">
            <v>ITSACOURIER</v>
          </cell>
          <cell r="U2053" t="str">
            <v>FLEXNETUIO_GYE</v>
          </cell>
          <cell r="V2053">
            <v>1</v>
          </cell>
          <cell r="W2053">
            <v>1</v>
          </cell>
          <cell r="X2053" t="str">
            <v>FLEXNET ECUADOR - MDELIVERY</v>
          </cell>
          <cell r="Y2053" t="str">
            <v>CALLE 28 DE JUNIO S/N Y GARCIA MORENO ENTRADA LLANO GRANDE</v>
          </cell>
        </row>
        <row r="2054">
          <cell r="A2054" t="str">
            <v>2479057</v>
          </cell>
          <cell r="B2054">
            <v>485813</v>
          </cell>
          <cell r="C2054" t="str">
            <v>2479057</v>
          </cell>
          <cell r="D2054" t="str">
            <v>MDELIVERY</v>
          </cell>
          <cell r="E2054" t="str">
            <v>DESPACHO</v>
          </cell>
          <cell r="F2054" t="str">
            <v>NORMAL</v>
          </cell>
          <cell r="G2054" t="str">
            <v>TF90524</v>
          </cell>
          <cell r="H2054">
            <v>44918</v>
          </cell>
          <cell r="I2054" t="str">
            <v>ENTREGADO</v>
          </cell>
          <cell r="J2054">
            <v>44922</v>
          </cell>
          <cell r="K2054" t="str">
            <v xml:space="preserve">Silvana Reyes_COTZUL S A </v>
          </cell>
          <cell r="L2054" t="str">
            <v xml:space="preserve"> GUAYAS GUAYAQUIL Rumichaca 820 y 9 de Octubre GUAYAQUIL </v>
          </cell>
          <cell r="M2054" t="str">
            <v>0992146036001</v>
          </cell>
          <cell r="N2054" t="str">
            <v>0981262767</v>
          </cell>
          <cell r="O2054" t="str">
            <v/>
          </cell>
          <cell r="P2054" t="str">
            <v>GUAYAQUIL</v>
          </cell>
          <cell r="Q2054" t="str">
            <v>GUAYAQUIL</v>
          </cell>
          <cell r="R2054" t="str">
            <v>GUAYAS</v>
          </cell>
          <cell r="T2054" t="str">
            <v>ITSACOURIER</v>
          </cell>
          <cell r="U2054" t="str">
            <v>FLEXNETUIO_GYE</v>
          </cell>
          <cell r="V2054">
            <v>1</v>
          </cell>
          <cell r="W2054">
            <v>1</v>
          </cell>
          <cell r="X2054" t="str">
            <v>FLEXNET ECUADOR - MDELIVERY</v>
          </cell>
          <cell r="Y2054" t="str">
            <v>CALLE 28 DE JUNIO S/N Y GARCIA MORENO ENTRADA LLANO GRANDE</v>
          </cell>
        </row>
        <row r="2055">
          <cell r="A2055" t="str">
            <v>2479058</v>
          </cell>
          <cell r="B2055">
            <v>485814</v>
          </cell>
          <cell r="C2055" t="str">
            <v>2479058</v>
          </cell>
          <cell r="D2055" t="str">
            <v>MDELIVERY</v>
          </cell>
          <cell r="E2055" t="str">
            <v>DESPACHO</v>
          </cell>
          <cell r="F2055" t="str">
            <v>NORMAL</v>
          </cell>
          <cell r="G2055" t="str">
            <v>FT76722</v>
          </cell>
          <cell r="H2055">
            <v>44918</v>
          </cell>
          <cell r="I2055" t="str">
            <v>ENTREGADO</v>
          </cell>
          <cell r="J2055">
            <v>44922</v>
          </cell>
          <cell r="K2055" t="str">
            <v>CRISTIAN PAREDES_ DINERS CLUB DEL ECUADOR S A SOCIEDAD FINANCIERA</v>
          </cell>
          <cell r="L2055" t="str">
            <v>Amazonas y Pereira Matriz Banco Pichincha Av Piso 7</v>
          </cell>
          <cell r="M2055" t="str">
            <v>1790010937001</v>
          </cell>
          <cell r="N2055" t="str">
            <v>0999059226</v>
          </cell>
          <cell r="O2055" t="str">
            <v/>
          </cell>
          <cell r="P2055" t="str">
            <v>QUITO</v>
          </cell>
          <cell r="Q2055" t="str">
            <v>QUITO</v>
          </cell>
          <cell r="R2055" t="str">
            <v>PICHINCHA</v>
          </cell>
          <cell r="T2055" t="str">
            <v>FLEXTRANS UIO</v>
          </cell>
          <cell r="U2055" t="str">
            <v>FLEXNETUIO_LOCAL</v>
          </cell>
          <cell r="V2055">
            <v>1</v>
          </cell>
          <cell r="W2055">
            <v>1</v>
          </cell>
          <cell r="X2055" t="str">
            <v>FLEXNET ECUADOR - MDELIVERY</v>
          </cell>
          <cell r="Y2055" t="str">
            <v>CALLE 28 DE JUNIO S/N Y GARCIA MORENO ENTRADA LLANO GRANDE</v>
          </cell>
        </row>
        <row r="2056">
          <cell r="A2056" t="str">
            <v>2479059</v>
          </cell>
          <cell r="B2056">
            <v>485815</v>
          </cell>
          <cell r="C2056" t="str">
            <v>2479059</v>
          </cell>
          <cell r="D2056" t="str">
            <v>MDELIVERY</v>
          </cell>
          <cell r="E2056" t="str">
            <v>DESPACHO</v>
          </cell>
          <cell r="F2056" t="str">
            <v>NORMAL</v>
          </cell>
          <cell r="G2056" t="str">
            <v>IC4032</v>
          </cell>
          <cell r="H2056">
            <v>44918</v>
          </cell>
          <cell r="I2056" t="str">
            <v>ENTREGADO</v>
          </cell>
          <cell r="J2056">
            <v>44922</v>
          </cell>
          <cell r="K2056" t="str">
            <v>Viviana Alvarez_COOPERATIVA DE AHORRO Y CREDITO ALFONSO JARAMILLO</v>
          </cell>
          <cell r="L2056" t="str">
            <v>Gran Colombia y Manzaneros en el Edificio Andalucia Plaza en la coop CAJA</v>
          </cell>
          <cell r="M2056" t="str">
            <v>0190087603001</v>
          </cell>
          <cell r="N2056" t="str">
            <v>0979035055</v>
          </cell>
          <cell r="O2056" t="str">
            <v/>
          </cell>
          <cell r="P2056" t="str">
            <v>CUENCA</v>
          </cell>
          <cell r="Q2056" t="str">
            <v>CUENCA</v>
          </cell>
          <cell r="R2056" t="str">
            <v>AZUAY</v>
          </cell>
          <cell r="T2056" t="str">
            <v>ITSACOURIER</v>
          </cell>
          <cell r="U2056" t="str">
            <v>FLEXNETUIO_PROVINCIA</v>
          </cell>
          <cell r="V2056">
            <v>1</v>
          </cell>
          <cell r="W2056">
            <v>1</v>
          </cell>
          <cell r="X2056" t="str">
            <v>FLEXNET ECUADOR - MDELIVERY</v>
          </cell>
          <cell r="Y2056" t="str">
            <v>CALLE 28 DE JUNIO S/N Y GARCIA MORENO ENTRADA LLANO GRANDE</v>
          </cell>
        </row>
        <row r="2057">
          <cell r="A2057" t="str">
            <v>2479065</v>
          </cell>
          <cell r="B2057">
            <v>485816</v>
          </cell>
          <cell r="C2057" t="str">
            <v>2479065</v>
          </cell>
          <cell r="D2057" t="str">
            <v>MDELIVERY</v>
          </cell>
          <cell r="E2057" t="str">
            <v>DESPACHO</v>
          </cell>
          <cell r="F2057" t="str">
            <v>NORMAL</v>
          </cell>
          <cell r="G2057" t="str">
            <v>031080002479065</v>
          </cell>
          <cell r="H2057">
            <v>44918</v>
          </cell>
          <cell r="I2057" t="str">
            <v>INCIDENCIA</v>
          </cell>
          <cell r="J2057">
            <v>44923</v>
          </cell>
          <cell r="K2057" t="str">
            <v>Jose Alejandro Manzaba Panezo_OMAR DAVID TERAN MAZA</v>
          </cell>
          <cell r="L2057" t="str">
            <v>VIA A BELEN lado de la QUINTA DE PACO DEJAR EN EL VIVERO CUBAVIVEROS PERSONA A RECIBIR EL CHIP Jose Alejandro Manzaba Panezo CI 0850633223 contacto 0995299955 0992532184</v>
          </cell>
          <cell r="M2057" t="str">
            <v>1717395667001</v>
          </cell>
          <cell r="N2057" t="str">
            <v>0995299955</v>
          </cell>
          <cell r="O2057" t="str">
            <v/>
          </cell>
          <cell r="P2057" t="str">
            <v>LA CONCORDIA</v>
          </cell>
          <cell r="Q2057" t="str">
            <v>LA CONCORDIA</v>
          </cell>
          <cell r="R2057" t="str">
            <v>ESMERALDAS</v>
          </cell>
          <cell r="T2057" t="str">
            <v>TRAMACO</v>
          </cell>
          <cell r="U2057" t="str">
            <v>FLEXNETUIO_PROVINCIA</v>
          </cell>
          <cell r="V2057">
            <v>1</v>
          </cell>
          <cell r="W2057">
            <v>1</v>
          </cell>
          <cell r="X2057" t="str">
            <v>FLEXNET ECUADOR - MDELIVERY</v>
          </cell>
          <cell r="Y2057" t="str">
            <v>CALLE 28 DE JUNIO S/N Y GARCIA MORENO ENTRADA LLANO GRANDE</v>
          </cell>
        </row>
        <row r="2058">
          <cell r="A2058" t="str">
            <v>2479072</v>
          </cell>
          <cell r="B2058">
            <v>485817</v>
          </cell>
          <cell r="C2058" t="str">
            <v>2479072</v>
          </cell>
          <cell r="D2058" t="str">
            <v>MDELIVERY</v>
          </cell>
          <cell r="E2058" t="str">
            <v>DESPACHO</v>
          </cell>
          <cell r="F2058" t="str">
            <v>NORMAL</v>
          </cell>
          <cell r="G2058" t="str">
            <v>031080002479072</v>
          </cell>
          <cell r="H2058">
            <v>44918</v>
          </cell>
          <cell r="I2058" t="str">
            <v>ENTREGADO</v>
          </cell>
          <cell r="J2058">
            <v>44922</v>
          </cell>
          <cell r="K2058" t="str">
            <v>CARLOS ANTONIO INTRIAGO MANRIQUE_CARLOS ANTONIO INTRIAGO MANRIQUE</v>
          </cell>
          <cell r="L2058" t="str">
            <v>Calle Rio Guipi y Cesar D avila Andrade En la ciudad Bellavista Atras de la iglesia Espiritu Santo Familia Tutiben</v>
          </cell>
          <cell r="M2058" t="str">
            <v>0925719155001</v>
          </cell>
          <cell r="N2058" t="str">
            <v>0996417529</v>
          </cell>
          <cell r="O2058" t="str">
            <v/>
          </cell>
          <cell r="P2058" t="str">
            <v>MILAGRO</v>
          </cell>
          <cell r="Q2058" t="str">
            <v>MILAGRO</v>
          </cell>
          <cell r="R2058" t="str">
            <v>GUAYAS</v>
          </cell>
          <cell r="T2058" t="str">
            <v>TRAMACO</v>
          </cell>
          <cell r="U2058" t="str">
            <v>FLEXNETUIO_PROVINCIA</v>
          </cell>
          <cell r="V2058">
            <v>1</v>
          </cell>
          <cell r="W2058">
            <v>1</v>
          </cell>
          <cell r="X2058" t="str">
            <v>FLEXNET ECUADOR - MDELIVERY</v>
          </cell>
          <cell r="Y2058" t="str">
            <v>CALLE 28 DE JUNIO S/N Y GARCIA MORENO ENTRADA LLANO GRANDE</v>
          </cell>
        </row>
        <row r="2059">
          <cell r="A2059" t="str">
            <v>2479073</v>
          </cell>
          <cell r="B2059">
            <v>485818</v>
          </cell>
          <cell r="C2059" t="str">
            <v>2479073</v>
          </cell>
          <cell r="D2059" t="str">
            <v>MDELIVERY</v>
          </cell>
          <cell r="E2059" t="str">
            <v>DESPACHO</v>
          </cell>
          <cell r="F2059" t="str">
            <v>NORMAL</v>
          </cell>
          <cell r="G2059" t="str">
            <v>TF90528</v>
          </cell>
          <cell r="H2059">
            <v>44918</v>
          </cell>
          <cell r="I2059" t="str">
            <v>ENTREGADO</v>
          </cell>
          <cell r="J2059">
            <v>44922</v>
          </cell>
          <cell r="K2059" t="str">
            <v>Jenifer villacis_ASOCIACION SOLIDARISTA PROFUTURO</v>
          </cell>
          <cell r="L2059" t="str">
            <v>Av Jose Rodriguez Bonin y Av Barcelona Planta San Eduardo Holcim Ecuador Planta Baja</v>
          </cell>
          <cell r="M2059" t="str">
            <v>0992424222001</v>
          </cell>
          <cell r="N2059" t="str">
            <v>0987932799</v>
          </cell>
          <cell r="O2059" t="str">
            <v/>
          </cell>
          <cell r="P2059" t="str">
            <v>GUAYAQUIL</v>
          </cell>
          <cell r="Q2059" t="str">
            <v>GUAYAQUIL</v>
          </cell>
          <cell r="R2059" t="str">
            <v>GUAYAS</v>
          </cell>
          <cell r="T2059" t="str">
            <v>ITSACOURIER</v>
          </cell>
          <cell r="U2059" t="str">
            <v>FLEXNETUIO_GYE</v>
          </cell>
          <cell r="V2059">
            <v>1</v>
          </cell>
          <cell r="W2059">
            <v>1</v>
          </cell>
          <cell r="X2059" t="str">
            <v>FLEXNET ECUADOR - MDELIVERY</v>
          </cell>
          <cell r="Y2059" t="str">
            <v>CALLE 28 DE JUNIO S/N Y GARCIA MORENO ENTRADA LLANO GRANDE</v>
          </cell>
        </row>
        <row r="2060">
          <cell r="A2060" t="str">
            <v>2479075</v>
          </cell>
          <cell r="B2060">
            <v>485819</v>
          </cell>
          <cell r="C2060" t="str">
            <v>2479075</v>
          </cell>
          <cell r="D2060" t="str">
            <v>MDELIVERY</v>
          </cell>
          <cell r="E2060" t="str">
            <v>DESPACHO</v>
          </cell>
          <cell r="F2060" t="str">
            <v>NORMAL</v>
          </cell>
          <cell r="G2060" t="str">
            <v>IC4031</v>
          </cell>
          <cell r="H2060">
            <v>44918</v>
          </cell>
          <cell r="I2060" t="str">
            <v>ENTREGADO</v>
          </cell>
          <cell r="J2060">
            <v>44922</v>
          </cell>
          <cell r="K2060" t="str">
            <v xml:space="preserve">Paul Mosquera_ELECTRO GENERADORA DEL AUSTRO ELECAUSTRO S A </v>
          </cell>
          <cell r="L2060" t="str">
            <v>AV 12 DE ABRIL Y JOSE PERALTA EDIFICIO PASEO DEL PUENTE 3ER PISO EN ELECAUSTRO</v>
          </cell>
          <cell r="M2060" t="str">
            <v>0190167453001</v>
          </cell>
          <cell r="N2060" t="str">
            <v>0995719548</v>
          </cell>
          <cell r="O2060" t="str">
            <v/>
          </cell>
          <cell r="P2060" t="str">
            <v>CUENCA</v>
          </cell>
          <cell r="Q2060" t="str">
            <v>CUENCA</v>
          </cell>
          <cell r="R2060" t="str">
            <v>AZUAY</v>
          </cell>
          <cell r="T2060" t="str">
            <v>ITSACOURIER</v>
          </cell>
          <cell r="U2060" t="str">
            <v>FLEXNETUIO_PROVINCIA</v>
          </cell>
          <cell r="V2060">
            <v>1</v>
          </cell>
          <cell r="W2060">
            <v>1</v>
          </cell>
          <cell r="X2060" t="str">
            <v>FLEXNET ECUADOR - MDELIVERY</v>
          </cell>
          <cell r="Y2060" t="str">
            <v>CALLE 28 DE JUNIO S/N Y GARCIA MORENO ENTRADA LLANO GRANDE</v>
          </cell>
        </row>
        <row r="2061">
          <cell r="A2061" t="str">
            <v>2479076</v>
          </cell>
          <cell r="B2061">
            <v>485820</v>
          </cell>
          <cell r="C2061" t="str">
            <v>2479076</v>
          </cell>
          <cell r="D2061" t="str">
            <v>MDELIVERY</v>
          </cell>
          <cell r="E2061" t="str">
            <v>DESPACHO</v>
          </cell>
          <cell r="F2061" t="str">
            <v>NORMAL</v>
          </cell>
          <cell r="G2061" t="str">
            <v>TF90493</v>
          </cell>
          <cell r="H2061">
            <v>44918</v>
          </cell>
          <cell r="I2061" t="str">
            <v>ENTREGADO</v>
          </cell>
          <cell r="J2061">
            <v>44922</v>
          </cell>
          <cell r="K2061" t="str">
            <v xml:space="preserve">GENNY CARMONA_CASSFRI S A </v>
          </cell>
          <cell r="L2061" t="str">
            <v xml:space="preserve"> GUAYAS GUAYAQUIL Av Juan Tanca Marengo Cdla Urdenor 2 0 SOLAR 17 MANZANA 226 A LADO DE JARDIN GARABATOS DEL COLEGIO ESPIRITU SANTO </v>
          </cell>
          <cell r="M2061" t="str">
            <v>0993253383001</v>
          </cell>
          <cell r="N2061" t="str">
            <v>0962624656</v>
          </cell>
          <cell r="O2061" t="str">
            <v/>
          </cell>
          <cell r="P2061" t="str">
            <v>GUAYAQUIL</v>
          </cell>
          <cell r="Q2061" t="str">
            <v>GUAYAQUIL</v>
          </cell>
          <cell r="R2061" t="str">
            <v>GUAYAS</v>
          </cell>
          <cell r="T2061" t="str">
            <v>ITSACOURIER</v>
          </cell>
          <cell r="U2061" t="str">
            <v>FLEXNETUIO_GYE</v>
          </cell>
          <cell r="V2061">
            <v>1</v>
          </cell>
          <cell r="W2061">
            <v>1</v>
          </cell>
          <cell r="X2061" t="str">
            <v>FLEXNET ECUADOR - MDELIVERY</v>
          </cell>
          <cell r="Y2061" t="str">
            <v>CALLE 28 DE JUNIO S/N Y GARCIA MORENO ENTRADA LLANO GRANDE</v>
          </cell>
        </row>
        <row r="2062">
          <cell r="A2062" t="str">
            <v>2479078</v>
          </cell>
          <cell r="B2062">
            <v>485821</v>
          </cell>
          <cell r="C2062" t="str">
            <v>2479078</v>
          </cell>
          <cell r="D2062" t="str">
            <v>MDELIVERY</v>
          </cell>
          <cell r="E2062" t="str">
            <v>DESPACHO</v>
          </cell>
          <cell r="F2062" t="str">
            <v>NORMAL</v>
          </cell>
          <cell r="G2062" t="str">
            <v>IC4030</v>
          </cell>
          <cell r="H2062">
            <v>44918</v>
          </cell>
          <cell r="I2062" t="str">
            <v>ENTREGADO</v>
          </cell>
          <cell r="J2062">
            <v>44922</v>
          </cell>
          <cell r="K2062" t="str">
            <v>RAUL FERNANDO CALLE OCHOA_RAUL FERNANDO CALLE OCHOA</v>
          </cell>
          <cell r="L2062" t="str">
            <v>AV RICARDO DURAN Y PEDRO BAWGUER POR LA BOMBA DEL CONTROL SUR</v>
          </cell>
          <cell r="M2062" t="str">
            <v>0107555310001</v>
          </cell>
          <cell r="N2062" t="str">
            <v>0998515597</v>
          </cell>
          <cell r="O2062" t="str">
            <v/>
          </cell>
          <cell r="P2062" t="str">
            <v>CUENCA</v>
          </cell>
          <cell r="Q2062" t="str">
            <v>CUENCA</v>
          </cell>
          <cell r="R2062" t="str">
            <v>AZUAY</v>
          </cell>
          <cell r="T2062" t="str">
            <v>ITSACOURIER</v>
          </cell>
          <cell r="U2062" t="str">
            <v>FLEXNETUIO_PROVINCIA</v>
          </cell>
          <cell r="V2062">
            <v>1</v>
          </cell>
          <cell r="W2062">
            <v>1</v>
          </cell>
          <cell r="X2062" t="str">
            <v>FLEXNET ECUADOR - MDELIVERY</v>
          </cell>
          <cell r="Y2062" t="str">
            <v>CALLE 28 DE JUNIO S/N Y GARCIA MORENO ENTRADA LLANO GRANDE</v>
          </cell>
        </row>
        <row r="2063">
          <cell r="A2063" t="str">
            <v>2479079</v>
          </cell>
          <cell r="B2063">
            <v>485822</v>
          </cell>
          <cell r="C2063" t="str">
            <v>2479079</v>
          </cell>
          <cell r="D2063" t="str">
            <v>MDELIVERY</v>
          </cell>
          <cell r="E2063" t="str">
            <v>DESPACHO</v>
          </cell>
          <cell r="F2063" t="str">
            <v>NORMAL</v>
          </cell>
          <cell r="G2063" t="str">
            <v>TF90521</v>
          </cell>
          <cell r="H2063">
            <v>44918</v>
          </cell>
          <cell r="I2063" t="str">
            <v>ENTREGADO</v>
          </cell>
          <cell r="J2063">
            <v>44922</v>
          </cell>
          <cell r="K2063" t="str">
            <v>Jenniffer Villacis_ASOCIACION SOLIDARISTA PROFUTURO</v>
          </cell>
          <cell r="L2063" t="str">
            <v xml:space="preserve"> GUAYAS GUAYAQUIL Av Jose Rodriguez Bonin y Av Barcelona Planta San Eduardo Holcim Ecuador Planta Baja </v>
          </cell>
          <cell r="M2063" t="str">
            <v>0992424222001</v>
          </cell>
          <cell r="N2063" t="str">
            <v>0989547209</v>
          </cell>
          <cell r="O2063" t="str">
            <v/>
          </cell>
          <cell r="P2063" t="str">
            <v>GUAYAQUIL</v>
          </cell>
          <cell r="Q2063" t="str">
            <v>GUAYAQUIL</v>
          </cell>
          <cell r="R2063" t="str">
            <v>GUAYAS</v>
          </cell>
          <cell r="T2063" t="str">
            <v>ITSACOURIER</v>
          </cell>
          <cell r="U2063" t="str">
            <v>FLEXNETUIO_GYE</v>
          </cell>
          <cell r="V2063">
            <v>1</v>
          </cell>
          <cell r="W2063">
            <v>1</v>
          </cell>
          <cell r="X2063" t="str">
            <v>FLEXNET ECUADOR - MDELIVERY</v>
          </cell>
          <cell r="Y2063" t="str">
            <v>CALLE 28 DE JUNIO S/N Y GARCIA MORENO ENTRADA LLANO GRANDE</v>
          </cell>
        </row>
        <row r="2064">
          <cell r="A2064" t="str">
            <v>2479080</v>
          </cell>
          <cell r="B2064">
            <v>485823</v>
          </cell>
          <cell r="C2064" t="str">
            <v>2479080</v>
          </cell>
          <cell r="D2064" t="str">
            <v>MDELIVERY</v>
          </cell>
          <cell r="E2064" t="str">
            <v>DESPACHO</v>
          </cell>
          <cell r="F2064" t="str">
            <v>NORMAL</v>
          </cell>
          <cell r="G2064" t="str">
            <v>FT76720</v>
          </cell>
          <cell r="H2064">
            <v>44918</v>
          </cell>
          <cell r="I2064" t="str">
            <v>ENTREGADO</v>
          </cell>
          <cell r="J2064">
            <v>44922</v>
          </cell>
          <cell r="K2064" t="str">
            <v xml:space="preserve">DORIS LOOR_SUPERDEPORTE S A </v>
          </cell>
          <cell r="L2064" t="str">
            <v xml:space="preserve">6 DE DICIEMBRE Y NACIONES UNIDAS C C QUICENTRO SHOPPING LOCAL UNDER ARMOUR </v>
          </cell>
          <cell r="M2064" t="str">
            <v>1791413237001</v>
          </cell>
          <cell r="N2064" t="str">
            <v>995186121</v>
          </cell>
          <cell r="O2064" t="str">
            <v/>
          </cell>
          <cell r="P2064" t="str">
            <v>QUITO</v>
          </cell>
          <cell r="Q2064" t="str">
            <v>QUITO</v>
          </cell>
          <cell r="R2064" t="str">
            <v>PICHINCHA</v>
          </cell>
          <cell r="T2064" t="str">
            <v>FLEXTRANS UIO</v>
          </cell>
          <cell r="U2064" t="str">
            <v>FLEXNETUIO_LOCAL</v>
          </cell>
          <cell r="V2064">
            <v>1</v>
          </cell>
          <cell r="W2064">
            <v>1</v>
          </cell>
          <cell r="X2064" t="str">
            <v>FLEXNET ECUADOR - MDELIVERY</v>
          </cell>
          <cell r="Y2064" t="str">
            <v>CALLE 28 DE JUNIO S/N Y GARCIA MORENO ENTRADA LLANO GRANDE</v>
          </cell>
        </row>
        <row r="2065">
          <cell r="A2065" t="str">
            <v>2479081</v>
          </cell>
          <cell r="B2065">
            <v>485824</v>
          </cell>
          <cell r="C2065" t="str">
            <v>2479081</v>
          </cell>
          <cell r="D2065" t="str">
            <v>MDELIVERY</v>
          </cell>
          <cell r="E2065" t="str">
            <v>DESPACHO</v>
          </cell>
          <cell r="F2065" t="str">
            <v>NORMAL</v>
          </cell>
          <cell r="G2065" t="str">
            <v>FT76730</v>
          </cell>
          <cell r="H2065">
            <v>44918</v>
          </cell>
          <cell r="I2065" t="str">
            <v>ENTREGADO</v>
          </cell>
          <cell r="J2065">
            <v>44922</v>
          </cell>
          <cell r="K2065" t="str">
            <v xml:space="preserve">Adriana Gaon Andres Herrera_WORKFORCE S A </v>
          </cell>
          <cell r="L2065" t="str">
            <v xml:space="preserve"> PICHINCHA QUITO Catalina de Aldaz N34168 y Portugal edificio la recoleta oficina 106 </v>
          </cell>
          <cell r="M2065" t="str">
            <v>1791978188001</v>
          </cell>
          <cell r="N2065" t="str">
            <v>0984116840</v>
          </cell>
          <cell r="O2065" t="str">
            <v/>
          </cell>
          <cell r="P2065" t="str">
            <v>QUITO</v>
          </cell>
          <cell r="Q2065" t="str">
            <v>QUITO</v>
          </cell>
          <cell r="R2065" t="str">
            <v>PICHINCHA</v>
          </cell>
          <cell r="T2065" t="str">
            <v>FLEXTRANS UIO</v>
          </cell>
          <cell r="U2065" t="str">
            <v>FLEXNETUIO_LOCAL</v>
          </cell>
          <cell r="V2065">
            <v>1</v>
          </cell>
          <cell r="W2065">
            <v>1</v>
          </cell>
          <cell r="X2065" t="str">
            <v>FLEXNET ECUADOR - MDELIVERY</v>
          </cell>
          <cell r="Y2065" t="str">
            <v>CALLE 28 DE JUNIO S/N Y GARCIA MORENO ENTRADA LLANO GRANDE</v>
          </cell>
        </row>
        <row r="2066">
          <cell r="A2066" t="str">
            <v>2479083</v>
          </cell>
          <cell r="B2066">
            <v>485825</v>
          </cell>
          <cell r="C2066" t="str">
            <v>2479083</v>
          </cell>
          <cell r="D2066" t="str">
            <v>MDELIVERY</v>
          </cell>
          <cell r="E2066" t="str">
            <v>DESPACHO</v>
          </cell>
          <cell r="F2066" t="str">
            <v>NORMAL</v>
          </cell>
          <cell r="G2066" t="str">
            <v>TF90518</v>
          </cell>
          <cell r="H2066">
            <v>44918</v>
          </cell>
          <cell r="I2066" t="str">
            <v>ENTREGADO</v>
          </cell>
          <cell r="J2066">
            <v>44922</v>
          </cell>
          <cell r="K2066" t="str">
            <v>ERNESTO APOLINARIO FLORES_LUBRICANTES Y LACAS C LTDA LUBRILACA</v>
          </cell>
          <cell r="L2066" t="str">
            <v xml:space="preserve"> AV JUAN TANCA MARENGO KM 4 5 S N DOS CUADRAS ATRaS DE LA COCA COLA EDIFICIO LUBRILACA </v>
          </cell>
          <cell r="M2066" t="str">
            <v>0990133174001</v>
          </cell>
          <cell r="N2066" t="str">
            <v>0984361656</v>
          </cell>
          <cell r="O2066" t="str">
            <v/>
          </cell>
          <cell r="P2066" t="str">
            <v>GUAYAQUIL</v>
          </cell>
          <cell r="Q2066" t="str">
            <v>GUAYAQUIL</v>
          </cell>
          <cell r="R2066" t="str">
            <v>GUAYAS</v>
          </cell>
          <cell r="T2066" t="str">
            <v>ITSACOURIER</v>
          </cell>
          <cell r="U2066" t="str">
            <v>FLEXNETUIO_GYE</v>
          </cell>
          <cell r="V2066">
            <v>1</v>
          </cell>
          <cell r="W2066">
            <v>1</v>
          </cell>
          <cell r="X2066" t="str">
            <v>FLEXNET ECUADOR - MDELIVERY</v>
          </cell>
          <cell r="Y2066" t="str">
            <v>CALLE 28 DE JUNIO S/N Y GARCIA MORENO ENTRADA LLANO GRANDE</v>
          </cell>
        </row>
        <row r="2067">
          <cell r="A2067" t="str">
            <v>2479088</v>
          </cell>
          <cell r="B2067">
            <v>485826</v>
          </cell>
          <cell r="C2067" t="str">
            <v>2479088</v>
          </cell>
          <cell r="D2067" t="str">
            <v>MDELIVERY</v>
          </cell>
          <cell r="E2067" t="str">
            <v>DESPACHO</v>
          </cell>
          <cell r="F2067" t="str">
            <v>NORMAL</v>
          </cell>
          <cell r="G2067" t="str">
            <v>FT76729</v>
          </cell>
          <cell r="H2067">
            <v>44918</v>
          </cell>
          <cell r="I2067" t="str">
            <v>ENTREGADO</v>
          </cell>
          <cell r="J2067">
            <v>44922</v>
          </cell>
          <cell r="K2067" t="str">
            <v xml:space="preserve">GINA CECIBEL ZAMBRANO ZAMORA_AMERICAN AIRLINES INC </v>
          </cell>
          <cell r="L2067" t="str">
            <v xml:space="preserve"> AEROPUERTO MARISCAL SUCRE TERMINAL DE PASAJEROS TERCER PISO OFICINAS AMERICAN AIRLINES </v>
          </cell>
          <cell r="M2067" t="str">
            <v>1791012240001</v>
          </cell>
          <cell r="N2067" t="str">
            <v>0967468622</v>
          </cell>
          <cell r="O2067" t="str">
            <v/>
          </cell>
          <cell r="P2067" t="str">
            <v>QUITO</v>
          </cell>
          <cell r="Q2067" t="str">
            <v>QUITO</v>
          </cell>
          <cell r="R2067" t="str">
            <v>PICHINCHA</v>
          </cell>
          <cell r="T2067" t="str">
            <v>FLEXTRANS UIO</v>
          </cell>
          <cell r="U2067" t="str">
            <v>FLEXNETUIO_LOCAL</v>
          </cell>
          <cell r="V2067">
            <v>1</v>
          </cell>
          <cell r="W2067">
            <v>1</v>
          </cell>
          <cell r="X2067" t="str">
            <v>FLEXNET ECUADOR - MDELIVERY</v>
          </cell>
          <cell r="Y2067" t="str">
            <v>CALLE 28 DE JUNIO S/N Y GARCIA MORENO ENTRADA LLANO GRANDE</v>
          </cell>
        </row>
        <row r="2068">
          <cell r="A2068" t="str">
            <v>2479092</v>
          </cell>
          <cell r="B2068">
            <v>485827</v>
          </cell>
          <cell r="C2068" t="str">
            <v>2479092</v>
          </cell>
          <cell r="D2068" t="str">
            <v>MDELIVERY</v>
          </cell>
          <cell r="E2068" t="str">
            <v>DESPACHO</v>
          </cell>
          <cell r="F2068" t="str">
            <v>NORMAL</v>
          </cell>
          <cell r="G2068" t="str">
            <v>FT76727</v>
          </cell>
          <cell r="H2068">
            <v>44918</v>
          </cell>
          <cell r="I2068" t="str">
            <v>ENTREGADO</v>
          </cell>
          <cell r="J2068">
            <v>44922</v>
          </cell>
          <cell r="K2068" t="str">
            <v>Marisol Aldaz_UNIDAD EDUCATIVA PARTICULAR DE AMERICA MARIA A CARRILLO DE MATA M</v>
          </cell>
          <cell r="L2068" t="str">
            <v>Av El Inca E6 69 y Francisco de Izazaga Colegio de America QUITO 1701 QUITO 17 PICHINCHA horario de entrega de 8 00 a 12 00 medio dia</v>
          </cell>
          <cell r="M2068" t="str">
            <v>1792419077001</v>
          </cell>
          <cell r="N2068" t="str">
            <v>0984795181</v>
          </cell>
          <cell r="O2068" t="str">
            <v/>
          </cell>
          <cell r="P2068" t="str">
            <v>QUITO</v>
          </cell>
          <cell r="Q2068" t="str">
            <v>QUITO</v>
          </cell>
          <cell r="R2068" t="str">
            <v>PICHINCHA</v>
          </cell>
          <cell r="T2068" t="str">
            <v>FLEXTRANS UIO</v>
          </cell>
          <cell r="U2068" t="str">
            <v>FLEXNETUIO_LOCAL</v>
          </cell>
          <cell r="V2068">
            <v>1</v>
          </cell>
          <cell r="W2068">
            <v>1</v>
          </cell>
          <cell r="X2068" t="str">
            <v>FLEXNET ECUADOR - MDELIVERY</v>
          </cell>
          <cell r="Y2068" t="str">
            <v>CALLE 28 DE JUNIO S/N Y GARCIA MORENO ENTRADA LLANO GRANDE</v>
          </cell>
        </row>
        <row r="2069">
          <cell r="A2069" t="str">
            <v>2479093</v>
          </cell>
          <cell r="B2069">
            <v>485828</v>
          </cell>
          <cell r="C2069" t="str">
            <v>2479093</v>
          </cell>
          <cell r="D2069" t="str">
            <v>MDELIVERY</v>
          </cell>
          <cell r="E2069" t="str">
            <v>DESPACHO</v>
          </cell>
          <cell r="F2069" t="str">
            <v>NORMAL</v>
          </cell>
          <cell r="G2069" t="str">
            <v>031080002479093</v>
          </cell>
          <cell r="H2069">
            <v>44918</v>
          </cell>
          <cell r="I2069" t="str">
            <v>ENTREGADO</v>
          </cell>
          <cell r="J2069">
            <v>44922</v>
          </cell>
          <cell r="K2069" t="str">
            <v>Ana Maria Loor_PRODUCTOS METALURGICOS S A PROMESA</v>
          </cell>
          <cell r="L2069" t="str">
            <v xml:space="preserve"> GUAYAS GUAYAQUIL Km 5 5 n a Via a Daule GUAYAQUIL </v>
          </cell>
          <cell r="M2069" t="str">
            <v>0990008167001</v>
          </cell>
          <cell r="N2069" t="str">
            <v>962604291</v>
          </cell>
          <cell r="O2069" t="str">
            <v/>
          </cell>
          <cell r="P2069" t="str">
            <v>GUAYAQUIL</v>
          </cell>
          <cell r="Q2069" t="str">
            <v>GUAYAQUIL</v>
          </cell>
          <cell r="R2069" t="str">
            <v>GUAYAS</v>
          </cell>
          <cell r="T2069" t="str">
            <v>TRAMACO</v>
          </cell>
          <cell r="U2069" t="str">
            <v>FLEXNETUIO_GYE</v>
          </cell>
          <cell r="V2069">
            <v>1</v>
          </cell>
          <cell r="W2069">
            <v>1</v>
          </cell>
          <cell r="X2069" t="str">
            <v>FLEXNET ECUADOR - MDELIVERY</v>
          </cell>
          <cell r="Y2069" t="str">
            <v>CALLE 28 DE JUNIO S/N Y GARCIA MORENO ENTRADA LLANO GRANDE</v>
          </cell>
        </row>
        <row r="2070">
          <cell r="A2070" t="str">
            <v>2479098</v>
          </cell>
          <cell r="B2070">
            <v>485829</v>
          </cell>
          <cell r="C2070" t="str">
            <v>2479098</v>
          </cell>
          <cell r="D2070" t="str">
            <v>MDELIVERY</v>
          </cell>
          <cell r="E2070" t="str">
            <v>DESPACHO</v>
          </cell>
          <cell r="F2070" t="str">
            <v>NORMAL</v>
          </cell>
          <cell r="G2070" t="str">
            <v>TF90527</v>
          </cell>
          <cell r="H2070">
            <v>44918</v>
          </cell>
          <cell r="I2070" t="str">
            <v>ENTREGADO</v>
          </cell>
          <cell r="J2070">
            <v>44922</v>
          </cell>
          <cell r="K2070" t="str">
            <v xml:space="preserve">Jenniffer Villacis_ ASOCIACION SOLIDARISTA PROFUTURO </v>
          </cell>
          <cell r="L2070" t="str">
            <v xml:space="preserve"> Av Jose Rodriguez Bonin y Av Barcelona Planta San Eduardo Holcim Ecuador Planta Baja Guayaquil Ecuador </v>
          </cell>
          <cell r="M2070" t="str">
            <v>0992424222001</v>
          </cell>
          <cell r="N2070" t="str">
            <v>987932799</v>
          </cell>
          <cell r="O2070" t="str">
            <v/>
          </cell>
          <cell r="P2070" t="str">
            <v>GUAYAQUIL</v>
          </cell>
          <cell r="Q2070" t="str">
            <v>GUAYAQUIL</v>
          </cell>
          <cell r="R2070" t="str">
            <v>GUAYAS</v>
          </cell>
          <cell r="T2070" t="str">
            <v>ITSACOURIER</v>
          </cell>
          <cell r="U2070" t="str">
            <v>FLEXNETUIO_GYE</v>
          </cell>
          <cell r="V2070">
            <v>1</v>
          </cell>
          <cell r="W2070">
            <v>1</v>
          </cell>
          <cell r="X2070" t="str">
            <v>FLEXNET ECUADOR - MDELIVERY</v>
          </cell>
          <cell r="Y2070" t="str">
            <v>CALLE 28 DE JUNIO S/N Y GARCIA MORENO ENTRADA LLANO GRANDE</v>
          </cell>
        </row>
        <row r="2071">
          <cell r="A2071" t="str">
            <v>2479099</v>
          </cell>
          <cell r="B2071">
            <v>485830</v>
          </cell>
          <cell r="C2071" t="str">
            <v>2479099</v>
          </cell>
          <cell r="D2071" t="str">
            <v>MDELIVERY</v>
          </cell>
          <cell r="E2071" t="str">
            <v>DESPACHO</v>
          </cell>
          <cell r="F2071" t="str">
            <v>NORMAL</v>
          </cell>
          <cell r="G2071" t="str">
            <v>FT76710</v>
          </cell>
          <cell r="H2071">
            <v>44918</v>
          </cell>
          <cell r="I2071" t="str">
            <v>ENTREGADO</v>
          </cell>
          <cell r="J2071">
            <v>44922</v>
          </cell>
          <cell r="K2071" t="str">
            <v>Luis Medina_LUIS FERNANDO MEDINA ORTIZ</v>
          </cell>
          <cell r="L2071" t="str">
            <v>Transito amaguaNa y tambo conjunto rutas del sol Diagonal a la bomba de rumicucho</v>
          </cell>
          <cell r="M2071" t="str">
            <v>1723681043001</v>
          </cell>
          <cell r="N2071" t="str">
            <v>0983042252</v>
          </cell>
          <cell r="O2071" t="str">
            <v/>
          </cell>
          <cell r="P2071" t="str">
            <v>QUITO</v>
          </cell>
          <cell r="Q2071" t="str">
            <v>QUITO</v>
          </cell>
          <cell r="R2071" t="str">
            <v>PICHINCHA</v>
          </cell>
          <cell r="T2071" t="str">
            <v>FLEXTRANS UIO</v>
          </cell>
          <cell r="U2071" t="str">
            <v>FLEXNETUIO_LOCAL</v>
          </cell>
          <cell r="V2071">
            <v>1</v>
          </cell>
          <cell r="W2071">
            <v>1</v>
          </cell>
          <cell r="X2071" t="str">
            <v>FLEXNET ECUADOR - MDELIVERY</v>
          </cell>
          <cell r="Y2071" t="str">
            <v>CALLE 28 DE JUNIO S/N Y GARCIA MORENO ENTRADA LLANO GRANDE</v>
          </cell>
        </row>
        <row r="2072">
          <cell r="A2072" t="str">
            <v>2479100</v>
          </cell>
          <cell r="B2072">
            <v>485831</v>
          </cell>
          <cell r="C2072" t="str">
            <v>2479100</v>
          </cell>
          <cell r="D2072" t="str">
            <v>MDELIVERY</v>
          </cell>
          <cell r="E2072" t="str">
            <v>DESPACHO</v>
          </cell>
          <cell r="F2072" t="str">
            <v>NORMAL</v>
          </cell>
          <cell r="G2072" t="str">
            <v>031080002479100</v>
          </cell>
          <cell r="H2072">
            <v>44918</v>
          </cell>
          <cell r="I2072" t="str">
            <v>EN_TRANSITO</v>
          </cell>
          <cell r="J2072">
            <v>44918</v>
          </cell>
          <cell r="K2072" t="str">
            <v>CEPEDA SANCHEZ PAULO FRANCISCO_CEPEDA SANCHEZ PAULO FRANCISCO</v>
          </cell>
          <cell r="L2072" t="str">
            <v>anconcito barrio 5 de junio calle 5 y calle R diagonal a la escuela virginia reyes gonzalez casa en construccion de cemento justo en tienda a una cuadra y media de locales en construccion en via princ</v>
          </cell>
          <cell r="M2072" t="str">
            <v>1204843724001</v>
          </cell>
          <cell r="N2072" t="str">
            <v>0980941768</v>
          </cell>
          <cell r="O2072" t="str">
            <v/>
          </cell>
          <cell r="P2072" t="str">
            <v>SALINAS</v>
          </cell>
          <cell r="Q2072" t="str">
            <v>SALINAS</v>
          </cell>
          <cell r="R2072" t="str">
            <v>SANTA ELENA</v>
          </cell>
          <cell r="T2072" t="str">
            <v>TRAMACO</v>
          </cell>
          <cell r="U2072" t="str">
            <v>FLEXNETUIO_PROVINCIA</v>
          </cell>
          <cell r="V2072">
            <v>1</v>
          </cell>
          <cell r="W2072">
            <v>1</v>
          </cell>
          <cell r="X2072" t="str">
            <v>FLEXNET ECUADOR - MDELIVERY</v>
          </cell>
          <cell r="Y2072" t="str">
            <v>CALLE 28 DE JUNIO S/N Y GARCIA MORENO ENTRADA LLANO GRANDE</v>
          </cell>
        </row>
        <row r="2073">
          <cell r="A2073" t="str">
            <v>2479101</v>
          </cell>
          <cell r="B2073">
            <v>485832</v>
          </cell>
          <cell r="C2073" t="str">
            <v>2479101</v>
          </cell>
          <cell r="D2073" t="str">
            <v>MDELIVERY</v>
          </cell>
          <cell r="E2073" t="str">
            <v>DESPACHO</v>
          </cell>
          <cell r="F2073" t="str">
            <v>NORMAL</v>
          </cell>
          <cell r="G2073" t="str">
            <v>IC4033</v>
          </cell>
          <cell r="H2073">
            <v>44918</v>
          </cell>
          <cell r="I2073" t="str">
            <v>ENTREGADO</v>
          </cell>
          <cell r="J2073">
            <v>44922</v>
          </cell>
          <cell r="K2073" t="str">
            <v>PATINO PONCE CRISTIAN VINICIO_PATINO PONCE CRISTIAN VINICIO</v>
          </cell>
          <cell r="L2073" t="str">
            <v>CLL BOLIVAR Y TARQUI CENTRO DE SALUD OCUPACIONAL MUNICIPAL FRENTE A LA IGLESIA DEL CENACULO</v>
          </cell>
          <cell r="M2073" t="str">
            <v>0102826922001</v>
          </cell>
          <cell r="N2073" t="str">
            <v>0968565345/0984439635</v>
          </cell>
          <cell r="O2073" t="str">
            <v/>
          </cell>
          <cell r="P2073" t="str">
            <v>CUENCA</v>
          </cell>
          <cell r="Q2073" t="str">
            <v>CUENCA</v>
          </cell>
          <cell r="R2073" t="str">
            <v>AZUAY</v>
          </cell>
          <cell r="T2073" t="str">
            <v>ITSACOURIER</v>
          </cell>
          <cell r="U2073" t="str">
            <v>FLEXNETUIO_PROVINCIA</v>
          </cell>
          <cell r="V2073">
            <v>1</v>
          </cell>
          <cell r="W2073">
            <v>1</v>
          </cell>
          <cell r="X2073" t="str">
            <v>FLEXNET ECUADOR - MDELIVERY</v>
          </cell>
          <cell r="Y2073" t="str">
            <v>CALLE 28 DE JUNIO S/N Y GARCIA MORENO ENTRADA LLANO GRANDE</v>
          </cell>
        </row>
        <row r="2074">
          <cell r="A2074" t="str">
            <v>2479102</v>
          </cell>
          <cell r="B2074">
            <v>485833</v>
          </cell>
          <cell r="C2074" t="str">
            <v>2479102</v>
          </cell>
          <cell r="D2074" t="str">
            <v>MDELIVERY</v>
          </cell>
          <cell r="E2074" t="str">
            <v>DESPACHO</v>
          </cell>
          <cell r="F2074" t="str">
            <v>NORMAL</v>
          </cell>
          <cell r="G2074" t="str">
            <v>031080002479102</v>
          </cell>
          <cell r="H2074">
            <v>44918</v>
          </cell>
          <cell r="I2074" t="str">
            <v>ENTREGADO</v>
          </cell>
          <cell r="J2074">
            <v>44922</v>
          </cell>
          <cell r="K2074" t="str">
            <v>MARICELA HIDALGO_ORGANIZACIoN VICTOR HUGO CAICEDO C LTDA</v>
          </cell>
          <cell r="L2074" t="str">
            <v>CALLE LUIS A MARTINEZ 0410 Y VICENTE ROCAFUERTE</v>
          </cell>
          <cell r="M2074" t="str">
            <v>1890064813001</v>
          </cell>
          <cell r="N2074" t="str">
            <v>0999206753</v>
          </cell>
          <cell r="O2074" t="str">
            <v/>
          </cell>
          <cell r="P2074" t="str">
            <v>AMBATO</v>
          </cell>
          <cell r="Q2074" t="str">
            <v>AMBATO</v>
          </cell>
          <cell r="R2074" t="str">
            <v>TUNGURAHUA</v>
          </cell>
          <cell r="S2074" t="str">
            <v>AMBATO</v>
          </cell>
          <cell r="T2074" t="str">
            <v>TRAMACO</v>
          </cell>
          <cell r="U2074" t="str">
            <v>FLEXNETUIO_PROVINCIA</v>
          </cell>
          <cell r="V2074">
            <v>1</v>
          </cell>
          <cell r="W2074">
            <v>1</v>
          </cell>
          <cell r="X2074" t="str">
            <v>FLEXNET ECUADOR - MDELIVERY</v>
          </cell>
          <cell r="Y2074" t="str">
            <v>CALLE 28 DE JUNIO S/N Y GARCIA MORENO ENTRADA LLANO GRANDE</v>
          </cell>
        </row>
        <row r="2075">
          <cell r="A2075" t="str">
            <v>2479107_1</v>
          </cell>
          <cell r="B2075">
            <v>485834</v>
          </cell>
          <cell r="C2075" t="str">
            <v>2479107_1</v>
          </cell>
          <cell r="D2075" t="str">
            <v>MDELIVERY</v>
          </cell>
          <cell r="E2075" t="str">
            <v>DESPACHO</v>
          </cell>
          <cell r="F2075" t="str">
            <v>NORMAL</v>
          </cell>
          <cell r="G2075" t="str">
            <v>031080024791071</v>
          </cell>
          <cell r="H2075">
            <v>44918</v>
          </cell>
          <cell r="I2075" t="str">
            <v>ENTREGADO</v>
          </cell>
          <cell r="J2075">
            <v>44922</v>
          </cell>
          <cell r="K2075" t="str">
            <v xml:space="preserve">Elizabeth Rendon_ ECU ITALCOL S A </v>
          </cell>
          <cell r="L2075" t="str">
            <v xml:space="preserve"> Calle 117 S N y Av 113 y Av 114 Manta Ecuador </v>
          </cell>
          <cell r="M2075" t="str">
            <v>1391858930001</v>
          </cell>
          <cell r="N2075" t="str">
            <v>0958739635</v>
          </cell>
          <cell r="O2075" t="str">
            <v/>
          </cell>
          <cell r="P2075" t="str">
            <v>MANTA</v>
          </cell>
          <cell r="Q2075" t="str">
            <v>MANTA</v>
          </cell>
          <cell r="R2075" t="str">
            <v>MANABI</v>
          </cell>
          <cell r="T2075" t="str">
            <v>TRAMACO</v>
          </cell>
          <cell r="U2075" t="str">
            <v>FLEXNETUIO_PROVINCIA</v>
          </cell>
          <cell r="V2075">
            <v>1</v>
          </cell>
          <cell r="W2075">
            <v>1</v>
          </cell>
          <cell r="X2075" t="str">
            <v>FLEXNET ECUADOR - MDELIVERY</v>
          </cell>
          <cell r="Y2075" t="str">
            <v>CALLE 28 DE JUNIO S/N Y GARCIA MORENO ENTRADA LLANO GRANDE</v>
          </cell>
        </row>
        <row r="2076">
          <cell r="A2076" t="str">
            <v>2479108</v>
          </cell>
          <cell r="B2076">
            <v>485835</v>
          </cell>
          <cell r="C2076" t="str">
            <v>2479108</v>
          </cell>
          <cell r="D2076" t="str">
            <v>MDELIVERY</v>
          </cell>
          <cell r="E2076" t="str">
            <v>DESPACHO</v>
          </cell>
          <cell r="F2076" t="str">
            <v>NORMAL</v>
          </cell>
          <cell r="G2076" t="str">
            <v>TF90512</v>
          </cell>
          <cell r="H2076">
            <v>44918</v>
          </cell>
          <cell r="I2076" t="str">
            <v>ENTREGADO</v>
          </cell>
          <cell r="J2076">
            <v>44922</v>
          </cell>
          <cell r="K2076" t="str">
            <v>VALERIA NICOLA_ASOCIACION DE EXPORTADORES DE BANANO DEL ECUADOR A</v>
          </cell>
          <cell r="L2076" t="str">
            <v>ALBORADA 4TA ETAPA MZ DP VILLA 9 CALLE PRINCIPAL JOSE MARIA EGAS</v>
          </cell>
          <cell r="M2076" t="str">
            <v>0991506683001</v>
          </cell>
          <cell r="N2076" t="str">
            <v>0998179278</v>
          </cell>
          <cell r="O2076" t="str">
            <v/>
          </cell>
          <cell r="P2076" t="str">
            <v>GUAYAQUIL</v>
          </cell>
          <cell r="Q2076" t="str">
            <v>GUAYAQUIL</v>
          </cell>
          <cell r="R2076" t="str">
            <v>GUAYAS</v>
          </cell>
          <cell r="T2076" t="str">
            <v>ITSACOURIER</v>
          </cell>
          <cell r="U2076" t="str">
            <v>FLEXNETUIO_GYE</v>
          </cell>
          <cell r="V2076">
            <v>1</v>
          </cell>
          <cell r="W2076">
            <v>1</v>
          </cell>
          <cell r="X2076" t="str">
            <v>FLEXNET ECUADOR - MDELIVERY</v>
          </cell>
          <cell r="Y2076" t="str">
            <v>CALLE 28 DE JUNIO S/N Y GARCIA MORENO ENTRADA LLANO GRANDE</v>
          </cell>
        </row>
        <row r="2077">
          <cell r="A2077" t="str">
            <v>2479109</v>
          </cell>
          <cell r="B2077">
            <v>485836</v>
          </cell>
          <cell r="C2077" t="str">
            <v>2479109</v>
          </cell>
          <cell r="D2077" t="str">
            <v>MDELIVERY</v>
          </cell>
          <cell r="E2077" t="str">
            <v>DESPACHO</v>
          </cell>
          <cell r="F2077" t="str">
            <v>NORMAL</v>
          </cell>
          <cell r="G2077" t="str">
            <v>IC4036</v>
          </cell>
          <cell r="H2077">
            <v>44918</v>
          </cell>
          <cell r="I2077" t="str">
            <v>ENTREGADO</v>
          </cell>
          <cell r="J2077">
            <v>44922</v>
          </cell>
          <cell r="K2077" t="str">
            <v>MARIA DOLORES CARDENAS_TECNICENTRO DEL AUSTRO S A TEDASA</v>
          </cell>
          <cell r="L2077" t="str">
            <v>PANAMERICANA NORTE Y ENTRADA A MILCHICHIG EN TEDASA MILCHICHIG</v>
          </cell>
          <cell r="M2077" t="str">
            <v>0190061884001</v>
          </cell>
          <cell r="N2077" t="str">
            <v>995916488</v>
          </cell>
          <cell r="O2077" t="str">
            <v/>
          </cell>
          <cell r="P2077" t="str">
            <v>CUENCA</v>
          </cell>
          <cell r="Q2077" t="str">
            <v>CUENCA</v>
          </cell>
          <cell r="R2077" t="str">
            <v>AZUAY</v>
          </cell>
          <cell r="T2077" t="str">
            <v>ITSACOURIER</v>
          </cell>
          <cell r="U2077" t="str">
            <v>FLEXNETUIO_PROVINCIA</v>
          </cell>
          <cell r="V2077">
            <v>1</v>
          </cell>
          <cell r="W2077">
            <v>1</v>
          </cell>
          <cell r="X2077" t="str">
            <v>FLEXNET ECUADOR - MDELIVERY</v>
          </cell>
          <cell r="Y2077" t="str">
            <v>CALLE 28 DE JUNIO S/N Y GARCIA MORENO ENTRADA LLANO GRANDE</v>
          </cell>
        </row>
        <row r="2078">
          <cell r="A2078" t="str">
            <v>2479110</v>
          </cell>
          <cell r="B2078">
            <v>485837</v>
          </cell>
          <cell r="C2078" t="str">
            <v>2479110</v>
          </cell>
          <cell r="D2078" t="str">
            <v>MDELIVERY</v>
          </cell>
          <cell r="E2078" t="str">
            <v>DESPACHO</v>
          </cell>
          <cell r="F2078" t="str">
            <v>NORMAL</v>
          </cell>
          <cell r="G2078" t="str">
            <v>TF90495</v>
          </cell>
          <cell r="H2078">
            <v>44918</v>
          </cell>
          <cell r="I2078" t="str">
            <v>ENTREGADO</v>
          </cell>
          <cell r="J2078">
            <v>44923</v>
          </cell>
          <cell r="K2078" t="str">
            <v>ANGIE ZULAY TREJO FUENTES_ANGIE ZULAY TREJO FUENTES</v>
          </cell>
          <cell r="L2078" t="str">
            <v>GUAYAQUIL BARRIO LOS VERGELES POR LA AUTOPISTA CALLE 23A NE Y 1 PASAJE 6 NE JUNTO A COLCHONES ECUADOR COORDENADAS 2 0888283 79 8944151</v>
          </cell>
          <cell r="M2078" t="str">
            <v>0943552216001</v>
          </cell>
          <cell r="N2078" t="str">
            <v>0982428786</v>
          </cell>
          <cell r="O2078" t="str">
            <v/>
          </cell>
          <cell r="P2078" t="str">
            <v>GUAYAQUIL</v>
          </cell>
          <cell r="Q2078" t="str">
            <v>GUAYAQUIL</v>
          </cell>
          <cell r="R2078" t="str">
            <v>GUAYAS</v>
          </cell>
          <cell r="T2078" t="str">
            <v>ITSACOURIER</v>
          </cell>
          <cell r="U2078" t="str">
            <v>FLEXNETUIO_GYE</v>
          </cell>
          <cell r="V2078">
            <v>1</v>
          </cell>
          <cell r="W2078">
            <v>1</v>
          </cell>
          <cell r="X2078" t="str">
            <v>FLEXNET ECUADOR - MDELIVERY</v>
          </cell>
          <cell r="Y2078" t="str">
            <v>CALLE 28 DE JUNIO S/N Y GARCIA MORENO ENTRADA LLANO GRANDE</v>
          </cell>
        </row>
        <row r="2079">
          <cell r="A2079" t="str">
            <v>2479111</v>
          </cell>
          <cell r="B2079">
            <v>485838</v>
          </cell>
          <cell r="C2079" t="str">
            <v>2479111</v>
          </cell>
          <cell r="D2079" t="str">
            <v>MDELIVERY</v>
          </cell>
          <cell r="E2079" t="str">
            <v>DESPACHO</v>
          </cell>
          <cell r="F2079" t="str">
            <v>NORMAL</v>
          </cell>
          <cell r="G2079" t="str">
            <v>031080002479111</v>
          </cell>
          <cell r="H2079">
            <v>44918</v>
          </cell>
          <cell r="I2079" t="str">
            <v>ENTREGADO</v>
          </cell>
          <cell r="J2079">
            <v>44922</v>
          </cell>
          <cell r="K2079" t="str">
            <v>BURGOS JESUS DEL CONSUELO Victor Lopez_BURGOS ZAMBRANO JESUS DEL CONSUELO</v>
          </cell>
          <cell r="L2079" t="str">
            <v xml:space="preserve"> Flavio Alfaro CALLES Avenida Luis Naveda y Carlos Alberto Aray Referencia DIAGONAL AL BAN ECUADOR FRENTE AL HOTEL MIRABELLA CASA 3er piso Parte de abajo esta la funeraria San Jose </v>
          </cell>
          <cell r="M2079" t="str">
            <v>1302788441001</v>
          </cell>
          <cell r="N2079" t="str">
            <v>0997290524/0980577999</v>
          </cell>
          <cell r="O2079" t="str">
            <v/>
          </cell>
          <cell r="P2079" t="str">
            <v>FLAVIO ALFARO</v>
          </cell>
          <cell r="Q2079" t="str">
            <v>FLAVIO ALFARO</v>
          </cell>
          <cell r="R2079" t="str">
            <v>MANABI</v>
          </cell>
          <cell r="T2079" t="str">
            <v>TRAMACO</v>
          </cell>
          <cell r="U2079" t="str">
            <v>FLEXNETUIO_PROVINCIA</v>
          </cell>
          <cell r="V2079">
            <v>1</v>
          </cell>
          <cell r="W2079">
            <v>1</v>
          </cell>
          <cell r="X2079" t="str">
            <v>FLEXNET ECUADOR - MDELIVERY</v>
          </cell>
          <cell r="Y2079" t="str">
            <v>CALLE 28 DE JUNIO S/N Y GARCIA MORENO ENTRADA LLANO GRANDE</v>
          </cell>
        </row>
        <row r="2080">
          <cell r="A2080" t="str">
            <v>2479116</v>
          </cell>
          <cell r="B2080">
            <v>485840</v>
          </cell>
          <cell r="C2080" t="str">
            <v>2479116</v>
          </cell>
          <cell r="D2080" t="str">
            <v>MDELIVERY</v>
          </cell>
          <cell r="E2080" t="str">
            <v>DESPACHO</v>
          </cell>
          <cell r="F2080" t="str">
            <v>NORMAL</v>
          </cell>
          <cell r="G2080" t="str">
            <v>TF90591</v>
          </cell>
          <cell r="H2080">
            <v>44918</v>
          </cell>
          <cell r="I2080" t="str">
            <v>ENTREGADO</v>
          </cell>
          <cell r="J2080">
            <v>44922</v>
          </cell>
          <cell r="K2080" t="str">
            <v xml:space="preserve">Carlina Contreras_ASISTENCIA TECNICA BSH INTERSERVICE BSHSERVICE S A </v>
          </cell>
          <cell r="L2080" t="str">
            <v>Km 10 Via a Daule a la altura del colegio Leonidas Garcia calle Mirtus e Higuerillas esquina Referencia Galpones blancos puerta azules estacion de la linea 6</v>
          </cell>
          <cell r="M2080" t="str">
            <v>0992894008001</v>
          </cell>
          <cell r="N2080" t="str">
            <v>0995173056</v>
          </cell>
          <cell r="O2080" t="str">
            <v/>
          </cell>
          <cell r="P2080" t="str">
            <v>GUAYAQUIL</v>
          </cell>
          <cell r="Q2080" t="str">
            <v>GUAYAQUIL</v>
          </cell>
          <cell r="R2080" t="str">
            <v>GUAYAS</v>
          </cell>
          <cell r="T2080" t="str">
            <v>ITSACOURIER</v>
          </cell>
          <cell r="U2080" t="str">
            <v>FLEXNETUIO_GYE</v>
          </cell>
          <cell r="V2080">
            <v>1</v>
          </cell>
          <cell r="W2080">
            <v>1</v>
          </cell>
          <cell r="X2080" t="str">
            <v>FLEXNET ECUADOR - MDELIVERY</v>
          </cell>
          <cell r="Y2080" t="str">
            <v>CALLE 28 DE JUNIO S/N Y GARCIA MORENO ENTRADA LLANO GRANDE</v>
          </cell>
        </row>
        <row r="2081">
          <cell r="A2081" t="str">
            <v>2479118</v>
          </cell>
          <cell r="B2081">
            <v>485841</v>
          </cell>
          <cell r="C2081" t="str">
            <v>2479118</v>
          </cell>
          <cell r="D2081" t="str">
            <v>MDELIVERY</v>
          </cell>
          <cell r="E2081" t="str">
            <v>DESPACHO</v>
          </cell>
          <cell r="F2081" t="str">
            <v>NORMAL</v>
          </cell>
          <cell r="G2081" t="str">
            <v>TF90500</v>
          </cell>
          <cell r="H2081">
            <v>44918</v>
          </cell>
          <cell r="I2081" t="str">
            <v>ENTREGADO</v>
          </cell>
          <cell r="J2081">
            <v>44922</v>
          </cell>
          <cell r="K2081" t="str">
            <v xml:space="preserve">Pierre Davila_DASANPLAST S A </v>
          </cell>
          <cell r="L2081" t="str">
            <v>Cdla Santa Adriana Solar 8 e interseccion Av J T Marengo</v>
          </cell>
          <cell r="M2081" t="str">
            <v>0993138649001</v>
          </cell>
          <cell r="N2081" t="str">
            <v>0958946607</v>
          </cell>
          <cell r="O2081" t="str">
            <v/>
          </cell>
          <cell r="P2081" t="str">
            <v>GUAYAQUIL</v>
          </cell>
          <cell r="Q2081" t="str">
            <v>GUAYAQUIL</v>
          </cell>
          <cell r="R2081" t="str">
            <v>GUAYAS</v>
          </cell>
          <cell r="T2081" t="str">
            <v>ITSACOURIER</v>
          </cell>
          <cell r="U2081" t="str">
            <v>FLEXNETUIO_GYE</v>
          </cell>
          <cell r="V2081">
            <v>1</v>
          </cell>
          <cell r="W2081">
            <v>1</v>
          </cell>
          <cell r="X2081" t="str">
            <v>FLEXNET ECUADOR - MDELIVERY</v>
          </cell>
          <cell r="Y2081" t="str">
            <v>CALLE 28 DE JUNIO S/N Y GARCIA MORENO ENTRADA LLANO GRANDE</v>
          </cell>
        </row>
        <row r="2082">
          <cell r="A2082" t="str">
            <v>2479119</v>
          </cell>
          <cell r="B2082">
            <v>485842</v>
          </cell>
          <cell r="C2082" t="str">
            <v>2479119</v>
          </cell>
          <cell r="D2082" t="str">
            <v>MDELIVERY</v>
          </cell>
          <cell r="E2082" t="str">
            <v>DESPACHO</v>
          </cell>
          <cell r="F2082" t="str">
            <v>NORMAL</v>
          </cell>
          <cell r="G2082" t="str">
            <v>031080002479119</v>
          </cell>
          <cell r="H2082">
            <v>44918</v>
          </cell>
          <cell r="I2082" t="str">
            <v>ENTREGADO</v>
          </cell>
          <cell r="J2082">
            <v>44922</v>
          </cell>
          <cell r="K2082" t="str">
            <v xml:space="preserve">Liza del Rocio Macia_MACOMON S A </v>
          </cell>
          <cell r="L2082" t="str">
            <v>Cdla 12 de noviembre Mz W Sl1 Guayas Duran</v>
          </cell>
          <cell r="M2082" t="str">
            <v>0992537205001</v>
          </cell>
          <cell r="N2082" t="str">
            <v>0985099413</v>
          </cell>
          <cell r="O2082" t="str">
            <v/>
          </cell>
          <cell r="P2082" t="str">
            <v>DURAN</v>
          </cell>
          <cell r="Q2082" t="str">
            <v>DURAN</v>
          </cell>
          <cell r="R2082" t="str">
            <v>GUAYAS</v>
          </cell>
          <cell r="T2082" t="str">
            <v>TRAMACO</v>
          </cell>
          <cell r="U2082" t="str">
            <v>FLEXNETUIO_GYE</v>
          </cell>
          <cell r="V2082">
            <v>1</v>
          </cell>
          <cell r="W2082">
            <v>1</v>
          </cell>
          <cell r="X2082" t="str">
            <v>FLEXNET ECUADOR - MDELIVERY</v>
          </cell>
          <cell r="Y2082" t="str">
            <v>CALLE 28 DE JUNIO S/N Y GARCIA MORENO ENTRADA LLANO GRANDE</v>
          </cell>
        </row>
        <row r="2083">
          <cell r="A2083" t="str">
            <v>2479122</v>
          </cell>
          <cell r="B2083">
            <v>485843</v>
          </cell>
          <cell r="C2083" t="str">
            <v>2479122</v>
          </cell>
          <cell r="D2083" t="str">
            <v>MDELIVERY</v>
          </cell>
          <cell r="E2083" t="str">
            <v>DESPACHO</v>
          </cell>
          <cell r="F2083" t="str">
            <v>DERIVADO PICK UP</v>
          </cell>
          <cell r="G2083" t="str">
            <v>031080002479122</v>
          </cell>
          <cell r="H2083">
            <v>44918</v>
          </cell>
          <cell r="I2083" t="str">
            <v>INCIDENCIA</v>
          </cell>
          <cell r="J2083">
            <v>44923</v>
          </cell>
          <cell r="K2083" t="str">
            <v>LIWINGTON JAVIER CASTRO ANCHUNDIA_LIWINGTON JAVIER CASTRO ANCHUNDIA</v>
          </cell>
          <cell r="L2083" t="str">
            <v xml:space="preserve"> GUAYAS RETIRO AGENCIA TRAMACO AV DR HONORATO VaSQUEZ O AVE LAS CASUARINAS Y QUINQUELLAS KM 10 5 ViA A DAULE EN LA LOTIZACIoN INDUSTRIAL INMACONSA MANZANA 5 SOLAR 1 </v>
          </cell>
          <cell r="M2083" t="str">
            <v>0928775147001</v>
          </cell>
          <cell r="N2083" t="str">
            <v>0961928628</v>
          </cell>
          <cell r="O2083" t="str">
            <v/>
          </cell>
          <cell r="P2083" t="str">
            <v>GUAYAQUIL</v>
          </cell>
          <cell r="Q2083" t="str">
            <v>GUAYAQUIL</v>
          </cell>
          <cell r="R2083" t="str">
            <v>GUAYAS</v>
          </cell>
          <cell r="T2083" t="str">
            <v>TRAMACO</v>
          </cell>
          <cell r="U2083" t="str">
            <v>FLEXNETUIO_GYE</v>
          </cell>
          <cell r="V2083">
            <v>1</v>
          </cell>
          <cell r="W2083">
            <v>1</v>
          </cell>
          <cell r="X2083" t="str">
            <v>FLEXNET ECUADOR - MDELIVERY</v>
          </cell>
          <cell r="Y2083" t="str">
            <v>CALLE 28 DE JUNIO S/N Y GARCIA MORENO ENTRADA LLANO GRANDE</v>
          </cell>
        </row>
        <row r="2084">
          <cell r="A2084" t="str">
            <v>2479123</v>
          </cell>
          <cell r="B2084">
            <v>485844</v>
          </cell>
          <cell r="C2084" t="str">
            <v>2479123</v>
          </cell>
          <cell r="D2084" t="str">
            <v>MDELIVERY</v>
          </cell>
          <cell r="E2084" t="str">
            <v>DESPACHO</v>
          </cell>
          <cell r="F2084" t="str">
            <v>NORMAL</v>
          </cell>
          <cell r="G2084" t="str">
            <v>FT76726</v>
          </cell>
          <cell r="H2084">
            <v>44918</v>
          </cell>
          <cell r="I2084" t="str">
            <v>ENTREGADO</v>
          </cell>
          <cell r="J2084">
            <v>44922</v>
          </cell>
          <cell r="K2084" t="str">
            <v>PAMELA DAYANA GREFA TORRES_PAMELA DAYANA GREFA TORRES</v>
          </cell>
          <cell r="L2084" t="str">
            <v>PICHINCHA CHILLOGALLO S33G VICTOR GIMENEZ CASA DE 3 PISOS COLOR CELESTE EN EL PRIMER PISO DE LA CASA UNA TIENDA LETRERO DE PILSENER CON ALFRENTE DE VIVERES LICORES MARIA</v>
          </cell>
          <cell r="M2084" t="str">
            <v>1753195468001</v>
          </cell>
          <cell r="N2084" t="str">
            <v>0960889904</v>
          </cell>
          <cell r="O2084" t="str">
            <v/>
          </cell>
          <cell r="P2084" t="str">
            <v>QUITO</v>
          </cell>
          <cell r="Q2084" t="str">
            <v>QUITO</v>
          </cell>
          <cell r="R2084" t="str">
            <v>PICHINCHA</v>
          </cell>
          <cell r="T2084" t="str">
            <v>FLEXTRANS UIO</v>
          </cell>
          <cell r="U2084" t="str">
            <v>FLEXNETUIO_LOCAL</v>
          </cell>
          <cell r="V2084">
            <v>1</v>
          </cell>
          <cell r="W2084">
            <v>1</v>
          </cell>
          <cell r="X2084" t="str">
            <v>FLEXNET ECUADOR - MDELIVERY</v>
          </cell>
          <cell r="Y2084" t="str">
            <v>CALLE 28 DE JUNIO S/N Y GARCIA MORENO ENTRADA LLANO GRANDE</v>
          </cell>
        </row>
        <row r="2085">
          <cell r="A2085" t="str">
            <v>2479124</v>
          </cell>
          <cell r="B2085">
            <v>485845</v>
          </cell>
          <cell r="C2085" t="str">
            <v>2479124</v>
          </cell>
          <cell r="D2085" t="str">
            <v>MDELIVERY</v>
          </cell>
          <cell r="E2085" t="str">
            <v>DESPACHO</v>
          </cell>
          <cell r="F2085" t="str">
            <v>DERIVADO PICK UP</v>
          </cell>
          <cell r="G2085" t="str">
            <v>031080002479124</v>
          </cell>
          <cell r="H2085">
            <v>44918</v>
          </cell>
          <cell r="I2085" t="str">
            <v>ENTREGADO</v>
          </cell>
          <cell r="J2085">
            <v>44923</v>
          </cell>
          <cell r="K2085" t="str">
            <v>DOUGLAS BETHOVEN AVILA GALARZA_DOUGLAS BETHOVEN AVILA GALARZA</v>
          </cell>
          <cell r="L2085" t="str">
            <v>GUAYAS RETIRO AGENCIA TRAMACO PORTETE PORTETE 2500 Y TUNGURAHUA RETIRO AGENCIA TRAMACO PORTETE</v>
          </cell>
          <cell r="M2085" t="str">
            <v>0918518572001</v>
          </cell>
          <cell r="N2085" t="str">
            <v>0989218582</v>
          </cell>
          <cell r="O2085" t="str">
            <v/>
          </cell>
          <cell r="P2085" t="str">
            <v>GUAYAQUIL</v>
          </cell>
          <cell r="Q2085" t="str">
            <v>GUAYAQUIL</v>
          </cell>
          <cell r="R2085" t="str">
            <v>GUAYAS</v>
          </cell>
          <cell r="T2085" t="str">
            <v>TRAMACO</v>
          </cell>
          <cell r="U2085" t="str">
            <v>FLEXNETUIO_GYE</v>
          </cell>
          <cell r="V2085">
            <v>1</v>
          </cell>
          <cell r="W2085">
            <v>1</v>
          </cell>
          <cell r="X2085" t="str">
            <v>FLEXNET ECUADOR - MDELIVERY</v>
          </cell>
          <cell r="Y2085" t="str">
            <v>CALLE 28 DE JUNIO S/N Y GARCIA MORENO ENTRADA LLANO GRANDE</v>
          </cell>
        </row>
        <row r="2086">
          <cell r="A2086" t="str">
            <v>2479125</v>
          </cell>
          <cell r="B2086">
            <v>485846</v>
          </cell>
          <cell r="C2086" t="str">
            <v>2479125</v>
          </cell>
          <cell r="D2086" t="str">
            <v>MDELIVERY</v>
          </cell>
          <cell r="E2086" t="str">
            <v>DESPACHO</v>
          </cell>
          <cell r="F2086" t="str">
            <v>NORMAL</v>
          </cell>
          <cell r="G2086" t="str">
            <v>031080002479125</v>
          </cell>
          <cell r="H2086">
            <v>44918</v>
          </cell>
          <cell r="I2086" t="str">
            <v>ENTREGADO</v>
          </cell>
          <cell r="J2086">
            <v>44922</v>
          </cell>
          <cell r="K2086" t="str">
            <v>CANDIDA MERCEDES MINDIOLA BENITES_CANDIDA MERCEDES MINDIOLA BENITES</v>
          </cell>
          <cell r="L2086" t="str">
            <v xml:space="preserve"> LOS RiOS PARROQUIA VENUS DEL RIO QUEVEDO ESCUELA CARLOS FINLAY A UNA CUADRA DEL CUERPO DE BOMBEROS COMUNICARSE CON LA SRA ANTES DE AL LUGAR </v>
          </cell>
          <cell r="M2086" t="str">
            <v>1714376256001</v>
          </cell>
          <cell r="N2086" t="str">
            <v>0992272809</v>
          </cell>
          <cell r="O2086" t="str">
            <v/>
          </cell>
          <cell r="P2086" t="str">
            <v>QUEVEDO</v>
          </cell>
          <cell r="Q2086" t="str">
            <v>QUEVEDO</v>
          </cell>
          <cell r="R2086" t="str">
            <v>LOS RIOS</v>
          </cell>
          <cell r="T2086" t="str">
            <v>TRAMACO</v>
          </cell>
          <cell r="U2086" t="str">
            <v>FLEXNETUIO_PROVINCIA</v>
          </cell>
          <cell r="V2086">
            <v>1</v>
          </cell>
          <cell r="W2086">
            <v>1</v>
          </cell>
          <cell r="X2086" t="str">
            <v>FLEXNET ECUADOR - MDELIVERY</v>
          </cell>
          <cell r="Y2086" t="str">
            <v>CALLE 28 DE JUNIO S/N Y GARCIA MORENO ENTRADA LLANO GRANDE</v>
          </cell>
        </row>
        <row r="2087">
          <cell r="A2087" t="str">
            <v>2479127</v>
          </cell>
          <cell r="B2087">
            <v>485847</v>
          </cell>
          <cell r="C2087" t="str">
            <v>2479127</v>
          </cell>
          <cell r="D2087" t="str">
            <v>MDELIVERY</v>
          </cell>
          <cell r="E2087" t="str">
            <v>DESPACHO</v>
          </cell>
          <cell r="F2087" t="str">
            <v>DERIVADO PICK UP</v>
          </cell>
          <cell r="G2087" t="str">
            <v>031080002479127</v>
          </cell>
          <cell r="H2087">
            <v>44918</v>
          </cell>
          <cell r="I2087" t="str">
            <v>ENTREGADO</v>
          </cell>
          <cell r="J2087">
            <v>44921</v>
          </cell>
          <cell r="K2087" t="str">
            <v>MARCO BLADIMIR ACOSTA MIRANDA_MARCO BLADIMIR ACOSTA MIRANDA</v>
          </cell>
          <cell r="L2087" t="str">
            <v>SANTO DOMINGO DE LOS TSaCHILAS RETIRO AGENCIA TRAMACO SANTO DOMINGO AV RiO YAMBOYA ENTRE AV GEORGETOWN Y AV QUITO DETRaS DE LA GASOLINERA ZAMAVIS RETIRO AGENCIA TRAMACO SANTO DOMINGO</v>
          </cell>
          <cell r="M2087" t="str">
            <v>1724334808001</v>
          </cell>
          <cell r="N2087" t="str">
            <v>0987047123</v>
          </cell>
          <cell r="O2087" t="str">
            <v/>
          </cell>
          <cell r="P2087" t="str">
            <v>SANTO DOMINGO</v>
          </cell>
          <cell r="Q2087" t="str">
            <v>SANTO DOMINGO</v>
          </cell>
          <cell r="R2087" t="str">
            <v>SANTO DOMINGO DE LOS TSACHILAS</v>
          </cell>
          <cell r="T2087" t="str">
            <v>TRAMACO</v>
          </cell>
          <cell r="U2087" t="str">
            <v>FLEXNETUIO_PROVINCIA</v>
          </cell>
          <cell r="V2087">
            <v>1</v>
          </cell>
          <cell r="W2087">
            <v>1</v>
          </cell>
          <cell r="X2087" t="str">
            <v>FLEXNET ECUADOR - MDELIVERY</v>
          </cell>
          <cell r="Y2087" t="str">
            <v>CALLE 28 DE JUNIO S/N Y GARCIA MORENO ENTRADA LLANO GRANDE</v>
          </cell>
        </row>
        <row r="2088">
          <cell r="A2088" t="str">
            <v>2479128</v>
          </cell>
          <cell r="B2088">
            <v>485848</v>
          </cell>
          <cell r="C2088" t="str">
            <v>2479128</v>
          </cell>
          <cell r="D2088" t="str">
            <v>MDELIVERY</v>
          </cell>
          <cell r="E2088" t="str">
            <v>DESPACHO</v>
          </cell>
          <cell r="F2088" t="str">
            <v>NORMAL</v>
          </cell>
          <cell r="G2088" t="str">
            <v>031080002479128</v>
          </cell>
          <cell r="H2088">
            <v>44918</v>
          </cell>
          <cell r="I2088" t="str">
            <v>ENTREGADO</v>
          </cell>
          <cell r="J2088">
            <v>44922</v>
          </cell>
          <cell r="K2088" t="str">
            <v>MARLON IVAN TACO JAYA_MARLON IVAN TACO JAYA</v>
          </cell>
          <cell r="L2088" t="str">
            <v xml:space="preserve"> ESMERALDAS SECTOR CODEZA CARRERA ESMERALDAS BATALLON INFANTERIA MOTORIZADA NUMERO 13 AL FRENTE DEL PUENTE DESVINEL DIAGONAL A LA POLICIA COO 0 933389 79 662702 </v>
          </cell>
          <cell r="M2088" t="str">
            <v>0503015752001</v>
          </cell>
          <cell r="N2088" t="str">
            <v>0986062345</v>
          </cell>
          <cell r="O2088" t="str">
            <v/>
          </cell>
          <cell r="P2088" t="str">
            <v>ESMERALDAS</v>
          </cell>
          <cell r="Q2088" t="str">
            <v>ESMERALDAS</v>
          </cell>
          <cell r="R2088" t="str">
            <v>ESMERALDAS</v>
          </cell>
          <cell r="T2088" t="str">
            <v>TRAMACO</v>
          </cell>
          <cell r="U2088" t="str">
            <v>FLEXNETUIO_PROVINCIA</v>
          </cell>
          <cell r="V2088">
            <v>1</v>
          </cell>
          <cell r="W2088">
            <v>1</v>
          </cell>
          <cell r="X2088" t="str">
            <v>FLEXNET ECUADOR - MDELIVERY</v>
          </cell>
          <cell r="Y2088" t="str">
            <v>CALLE 28 DE JUNIO S/N Y GARCIA MORENO ENTRADA LLANO GRANDE</v>
          </cell>
        </row>
        <row r="2089">
          <cell r="A2089" t="str">
            <v>2479129</v>
          </cell>
          <cell r="B2089">
            <v>485849</v>
          </cell>
          <cell r="C2089" t="str">
            <v>2479129</v>
          </cell>
          <cell r="D2089" t="str">
            <v>MDELIVERY</v>
          </cell>
          <cell r="E2089" t="str">
            <v>DESPACHO</v>
          </cell>
          <cell r="F2089" t="str">
            <v>NORMAL</v>
          </cell>
          <cell r="G2089" t="str">
            <v>TF90520</v>
          </cell>
          <cell r="H2089">
            <v>44918</v>
          </cell>
          <cell r="I2089" t="str">
            <v>ENTREGADO</v>
          </cell>
          <cell r="J2089">
            <v>44922</v>
          </cell>
          <cell r="K2089" t="str">
            <v>LUZ MARIA LOPEZ_JOSE GUILLERMO LOPEZ ZAMBRANO</v>
          </cell>
          <cell r="L2089" t="str">
            <v>GUAYAS FEBRES CORDERO 37 1206 EL ORO CASA ESQUINERA DOS PISOS COLOR BLANCO ESTA EL PARE DIAGONAL A UNA TIENDA ESQUINERA</v>
          </cell>
          <cell r="M2089" t="str">
            <v>0904953205001</v>
          </cell>
          <cell r="N2089" t="str">
            <v>0960140351</v>
          </cell>
          <cell r="O2089" t="str">
            <v/>
          </cell>
          <cell r="P2089" t="str">
            <v>GUAYAQUIL</v>
          </cell>
          <cell r="Q2089" t="str">
            <v>GUAYAQUIL</v>
          </cell>
          <cell r="R2089" t="str">
            <v>GUAYAS</v>
          </cell>
          <cell r="T2089" t="str">
            <v>ITSACOURIER</v>
          </cell>
          <cell r="U2089" t="str">
            <v>FLEXNETUIO_GYE</v>
          </cell>
          <cell r="V2089">
            <v>1</v>
          </cell>
          <cell r="W2089">
            <v>1</v>
          </cell>
          <cell r="X2089" t="str">
            <v>FLEXNET ECUADOR - MDELIVERY</v>
          </cell>
          <cell r="Y2089" t="str">
            <v>CALLE 28 DE JUNIO S/N Y GARCIA MORENO ENTRADA LLANO GRANDE</v>
          </cell>
        </row>
        <row r="2090">
          <cell r="A2090" t="str">
            <v>2479130</v>
          </cell>
          <cell r="B2090">
            <v>485850</v>
          </cell>
          <cell r="C2090" t="str">
            <v>2479130</v>
          </cell>
          <cell r="D2090" t="str">
            <v>MDELIVERY</v>
          </cell>
          <cell r="E2090" t="str">
            <v>DESPACHO</v>
          </cell>
          <cell r="F2090" t="str">
            <v>NORMAL</v>
          </cell>
          <cell r="G2090" t="str">
            <v>031080002479130</v>
          </cell>
          <cell r="H2090">
            <v>44918</v>
          </cell>
          <cell r="I2090" t="str">
            <v>ENTREGADO</v>
          </cell>
          <cell r="J2090">
            <v>44922</v>
          </cell>
          <cell r="K2090" t="str">
            <v xml:space="preserve">Alexandra Cacao_INDUSTRIAL Y COMERCIAL TRILEX C A </v>
          </cell>
          <cell r="L2090" t="str">
            <v xml:space="preserve"> GUAYAS GUAYAQUIL Eucaliptos Via a Daule km 8 5 via a Daule DIAGONAL AL 5TO GUAYAS </v>
          </cell>
          <cell r="M2090" t="str">
            <v>0990013160001</v>
          </cell>
          <cell r="N2090" t="str">
            <v>996856719</v>
          </cell>
          <cell r="O2090" t="str">
            <v/>
          </cell>
          <cell r="P2090" t="str">
            <v>GUAYAQUIL</v>
          </cell>
          <cell r="Q2090" t="str">
            <v>GUAYAQUIL</v>
          </cell>
          <cell r="R2090" t="str">
            <v>GUAYAS</v>
          </cell>
          <cell r="T2090" t="str">
            <v>TRAMACO</v>
          </cell>
          <cell r="U2090" t="str">
            <v>FLEXNETUIO_GYE</v>
          </cell>
          <cell r="V2090">
            <v>1</v>
          </cell>
          <cell r="W2090">
            <v>1</v>
          </cell>
          <cell r="X2090" t="str">
            <v>FLEXNET ECUADOR - MDELIVERY</v>
          </cell>
          <cell r="Y2090" t="str">
            <v>CALLE 28 DE JUNIO S/N Y GARCIA MORENO ENTRADA LLANO GRANDE</v>
          </cell>
        </row>
        <row r="2091">
          <cell r="A2091" t="str">
            <v>2479131</v>
          </cell>
          <cell r="B2091">
            <v>485851</v>
          </cell>
          <cell r="C2091" t="str">
            <v>2479131</v>
          </cell>
          <cell r="D2091" t="str">
            <v>MDELIVERY</v>
          </cell>
          <cell r="E2091" t="str">
            <v>DESPACHO</v>
          </cell>
          <cell r="F2091" t="str">
            <v>NORMAL</v>
          </cell>
          <cell r="G2091" t="str">
            <v>TF90514</v>
          </cell>
          <cell r="H2091">
            <v>44918</v>
          </cell>
          <cell r="I2091" t="str">
            <v>ENTREGADO</v>
          </cell>
          <cell r="J2091">
            <v>44922</v>
          </cell>
          <cell r="K2091" t="str">
            <v>Piedad Moreira Solis_JOHN RYCHARD LORENTZEN GUERRERO</v>
          </cell>
          <cell r="L2091" t="str">
            <v xml:space="preserve"> CDLA GUAYACANES MZ 237 S 1 A DOS CUADRAS DEL COLEGIO ALBOHISPANO manzana frente al colegio casa esquinera color amarillo de dos plantas con terraza junto a cerramiento de calle color verde </v>
          </cell>
          <cell r="M2091" t="str">
            <v>0907587562001</v>
          </cell>
          <cell r="N2091" t="str">
            <v>0983598315</v>
          </cell>
          <cell r="O2091" t="str">
            <v/>
          </cell>
          <cell r="P2091" t="str">
            <v>GUAYAQUIL</v>
          </cell>
          <cell r="Q2091" t="str">
            <v>GUAYAQUIL</v>
          </cell>
          <cell r="R2091" t="str">
            <v>GUAYAS</v>
          </cell>
          <cell r="T2091" t="str">
            <v>ITSACOURIER</v>
          </cell>
          <cell r="U2091" t="str">
            <v>FLEXNETUIO_GYE</v>
          </cell>
          <cell r="V2091">
            <v>1</v>
          </cell>
          <cell r="W2091">
            <v>1</v>
          </cell>
          <cell r="X2091" t="str">
            <v>FLEXNET ECUADOR - MDELIVERY</v>
          </cell>
          <cell r="Y2091" t="str">
            <v>CALLE 28 DE JUNIO S/N Y GARCIA MORENO ENTRADA LLANO GRANDE</v>
          </cell>
        </row>
        <row r="2092">
          <cell r="A2092" t="str">
            <v>2479135</v>
          </cell>
          <cell r="B2092">
            <v>485852</v>
          </cell>
          <cell r="C2092" t="str">
            <v>2479135</v>
          </cell>
          <cell r="D2092" t="str">
            <v>MDELIVERY</v>
          </cell>
          <cell r="E2092" t="str">
            <v>DESPACHO</v>
          </cell>
          <cell r="F2092" t="str">
            <v>NORMAL</v>
          </cell>
          <cell r="G2092" t="str">
            <v>TF90523</v>
          </cell>
          <cell r="H2092">
            <v>44918</v>
          </cell>
          <cell r="I2092" t="str">
            <v>ENTREGADO</v>
          </cell>
          <cell r="J2092">
            <v>44922</v>
          </cell>
          <cell r="K2092" t="str">
            <v>MELANIE MENDONZA_ASOCIACION DE TRABAJADORES DE CNEL CORPORACION NAC</v>
          </cell>
          <cell r="L2092" t="str">
            <v xml:space="preserve"> GUAYAS GUAYAQUIL Bastion popular bloque 10 a manzana 1201 Villa 8 de una sola planta color melon frente a una iglesia remonte de Fe Hay tres palmeras grandes </v>
          </cell>
          <cell r="M2092" t="str">
            <v>0991393307001</v>
          </cell>
          <cell r="N2092" t="str">
            <v>984750060</v>
          </cell>
          <cell r="O2092" t="str">
            <v/>
          </cell>
          <cell r="P2092" t="str">
            <v>GUAYAQUIL</v>
          </cell>
          <cell r="Q2092" t="str">
            <v>GUAYAQUIL</v>
          </cell>
          <cell r="R2092" t="str">
            <v>GUAYAS</v>
          </cell>
          <cell r="T2092" t="str">
            <v>ITSACOURIER</v>
          </cell>
          <cell r="U2092" t="str">
            <v>FLEXNETUIO_GYE</v>
          </cell>
          <cell r="V2092">
            <v>1</v>
          </cell>
          <cell r="W2092">
            <v>1</v>
          </cell>
          <cell r="X2092" t="str">
            <v>FLEXNET ECUADOR - MDELIVERY</v>
          </cell>
          <cell r="Y2092" t="str">
            <v>CALLE 28 DE JUNIO S/N Y GARCIA MORENO ENTRADA LLANO GRANDE</v>
          </cell>
        </row>
        <row r="2093">
          <cell r="A2093" t="str">
            <v>2479136</v>
          </cell>
          <cell r="B2093">
            <v>485853</v>
          </cell>
          <cell r="C2093" t="str">
            <v>2479136</v>
          </cell>
          <cell r="D2093" t="str">
            <v>MDELIVERY</v>
          </cell>
          <cell r="E2093" t="str">
            <v>DESPACHO</v>
          </cell>
          <cell r="F2093" t="str">
            <v>NORMAL</v>
          </cell>
          <cell r="G2093" t="str">
            <v>TF90522</v>
          </cell>
          <cell r="H2093">
            <v>44918</v>
          </cell>
          <cell r="I2093" t="str">
            <v>ENTREGADO</v>
          </cell>
          <cell r="J2093">
            <v>44922</v>
          </cell>
          <cell r="K2093" t="str">
            <v>Reinaldo Cevallos_ASOCIACION DE FUNCIONARIOS Y EMPLEADOS DEL MINISTE</v>
          </cell>
          <cell r="L2093" t="str">
            <v xml:space="preserve"> GUAYAS GUAYAQUIL Antepara planta baja sustanciador 12 Av 9 de Octubre FISCALiA MONTECRISTI </v>
          </cell>
          <cell r="M2093" t="str">
            <v>0992262575001</v>
          </cell>
          <cell r="N2093" t="str">
            <v>0989817537</v>
          </cell>
          <cell r="O2093" t="str">
            <v/>
          </cell>
          <cell r="P2093" t="str">
            <v>GUAYAQUIL</v>
          </cell>
          <cell r="Q2093" t="str">
            <v>GUAYAQUIL</v>
          </cell>
          <cell r="R2093" t="str">
            <v>GUAYAS</v>
          </cell>
          <cell r="T2093" t="str">
            <v>ITSACOURIER</v>
          </cell>
          <cell r="U2093" t="str">
            <v>FLEXNETUIO_GYE</v>
          </cell>
          <cell r="V2093">
            <v>1</v>
          </cell>
          <cell r="W2093">
            <v>1</v>
          </cell>
          <cell r="X2093" t="str">
            <v>FLEXNET ECUADOR - MDELIVERY</v>
          </cell>
          <cell r="Y2093" t="str">
            <v>CALLE 28 DE JUNIO S/N Y GARCIA MORENO ENTRADA LLANO GRANDE</v>
          </cell>
        </row>
        <row r="2094">
          <cell r="A2094" t="str">
            <v>2479063</v>
          </cell>
          <cell r="B2094">
            <v>485786</v>
          </cell>
          <cell r="C2094" t="str">
            <v>2479063</v>
          </cell>
          <cell r="D2094" t="str">
            <v>MDELIVERY</v>
          </cell>
          <cell r="E2094" t="str">
            <v>DESPACHO</v>
          </cell>
          <cell r="F2094" t="str">
            <v>EXPRESS</v>
          </cell>
          <cell r="G2094" t="str">
            <v>TS8591</v>
          </cell>
          <cell r="H2094">
            <v>44918</v>
          </cell>
          <cell r="I2094" t="str">
            <v>ENTREGADO</v>
          </cell>
          <cell r="J2094">
            <v>44918</v>
          </cell>
          <cell r="K2094" t="str">
            <v>Lilia Burgasi_ASOCIACION DE SERVIDORES DE LA EMPRESA PUBLICA MET</v>
          </cell>
          <cell r="L2094" t="str">
            <v xml:space="preserve"> oficina ASEPMAPS Calle Rumania N31B y Polonia Quito </v>
          </cell>
          <cell r="M2094" t="str">
            <v>1791834410001</v>
          </cell>
          <cell r="N2094" t="str">
            <v>0984497387</v>
          </cell>
          <cell r="O2094" t="str">
            <v/>
          </cell>
          <cell r="P2094" t="str">
            <v>QUITO</v>
          </cell>
          <cell r="Q2094" t="str">
            <v>QUITO</v>
          </cell>
          <cell r="R2094" t="str">
            <v>PICHINCHA</v>
          </cell>
          <cell r="T2094" t="str">
            <v>TRANSERVISS</v>
          </cell>
          <cell r="U2094" t="str">
            <v>FLEXNETUIO_LOCAL</v>
          </cell>
          <cell r="V2094">
            <v>1</v>
          </cell>
          <cell r="W2094">
            <v>1</v>
          </cell>
          <cell r="X2094" t="str">
            <v>FLEXNET ECUADOR - MDELIVERY</v>
          </cell>
          <cell r="Y2094" t="str">
            <v>CALLE 28 DE JUNIO S/N Y GARCIA MORENO ENTRADA LLANO GRANDE</v>
          </cell>
        </row>
        <row r="2095">
          <cell r="A2095" t="str">
            <v>2479064</v>
          </cell>
          <cell r="B2095">
            <v>485787</v>
          </cell>
          <cell r="C2095" t="str">
            <v>2479064</v>
          </cell>
          <cell r="D2095" t="str">
            <v>MDELIVERY</v>
          </cell>
          <cell r="E2095" t="str">
            <v>DESPACHO</v>
          </cell>
          <cell r="F2095" t="str">
            <v>EXPRESS</v>
          </cell>
          <cell r="G2095" t="str">
            <v>TS8597</v>
          </cell>
          <cell r="H2095">
            <v>44918</v>
          </cell>
          <cell r="I2095" t="str">
            <v>ENTREGADO</v>
          </cell>
          <cell r="J2095">
            <v>44918</v>
          </cell>
          <cell r="K2095" t="str">
            <v xml:space="preserve">GABRIELA VEGA Alexandra Cepeda_ PEREZ BUSTAMANTE Y PONCE ABOGADOS CIA LTDA </v>
          </cell>
          <cell r="L2095" t="str">
            <v xml:space="preserve"> Av Republica de El Salvador N36 140 y NN UU Edif Mansion Blanca Quito Ecuador </v>
          </cell>
          <cell r="M2095" t="str">
            <v>1791766008001</v>
          </cell>
          <cell r="N2095" t="str">
            <v>0987252070/ 0998135328</v>
          </cell>
          <cell r="O2095" t="str">
            <v/>
          </cell>
          <cell r="P2095" t="str">
            <v>QUITO</v>
          </cell>
          <cell r="Q2095" t="str">
            <v>QUITO</v>
          </cell>
          <cell r="R2095" t="str">
            <v>PICHINCHA</v>
          </cell>
          <cell r="T2095" t="str">
            <v>TRANSERVISS</v>
          </cell>
          <cell r="U2095" t="str">
            <v>FLEXNETUIO_LOCAL</v>
          </cell>
          <cell r="V2095">
            <v>1</v>
          </cell>
          <cell r="W2095">
            <v>1</v>
          </cell>
          <cell r="X2095" t="str">
            <v>FLEXNET ECUADOR - MDELIVERY</v>
          </cell>
          <cell r="Y2095" t="str">
            <v>CALLE 28 DE JUNIO S/N Y GARCIA MORENO ENTRADA LLANO GRANDE</v>
          </cell>
        </row>
        <row r="2096">
          <cell r="A2096" t="str">
            <v>2479066</v>
          </cell>
          <cell r="B2096">
            <v>485788</v>
          </cell>
          <cell r="C2096" t="str">
            <v>2479066</v>
          </cell>
          <cell r="D2096" t="str">
            <v>MDELIVERY</v>
          </cell>
          <cell r="E2096" t="str">
            <v>DESPACHO</v>
          </cell>
          <cell r="F2096" t="str">
            <v>EXPRESS</v>
          </cell>
          <cell r="G2096" t="str">
            <v>TEC8623</v>
          </cell>
          <cell r="H2096">
            <v>44918</v>
          </cell>
          <cell r="I2096" t="str">
            <v>ENTREGADO</v>
          </cell>
          <cell r="J2096">
            <v>44918</v>
          </cell>
          <cell r="K2096" t="str">
            <v>DURAN TAMBACO MARIA JOSE NINA TUMBACO_DURAN TAMBACO MARIA JOSE</v>
          </cell>
          <cell r="L2096" t="str">
            <v>LA FLORIDA JORGE ERAZO N52 114 E INGAPIRCA CASA PORTON NEGRO DELANTE DE UN ARBOL</v>
          </cell>
          <cell r="M2096" t="str">
            <v>1714827662</v>
          </cell>
          <cell r="N2096" t="str">
            <v>0984358591</v>
          </cell>
          <cell r="O2096" t="str">
            <v/>
          </cell>
          <cell r="P2096" t="str">
            <v>QUITO</v>
          </cell>
          <cell r="Q2096" t="str">
            <v>QUITO</v>
          </cell>
          <cell r="R2096" t="str">
            <v>PICHINCHA</v>
          </cell>
          <cell r="T2096" t="str">
            <v>EXPRESSCON</v>
          </cell>
          <cell r="U2096" t="str">
            <v>FLEXNETUIO_LOCAL</v>
          </cell>
          <cell r="V2096">
            <v>1</v>
          </cell>
          <cell r="W2096">
            <v>1</v>
          </cell>
          <cell r="X2096" t="str">
            <v>FLEXNET ECUADOR - MDELIVERY</v>
          </cell>
          <cell r="Y2096" t="str">
            <v>CALLE 28 DE JUNIO S/N Y GARCIA MORENO ENTRADA LLANO GRANDE</v>
          </cell>
        </row>
        <row r="2097">
          <cell r="A2097" t="str">
            <v>2479067</v>
          </cell>
          <cell r="B2097">
            <v>485789</v>
          </cell>
          <cell r="C2097" t="str">
            <v>2479067</v>
          </cell>
          <cell r="D2097" t="str">
            <v>MDELIVERY</v>
          </cell>
          <cell r="E2097" t="str">
            <v>DESPACHO</v>
          </cell>
          <cell r="F2097" t="str">
            <v>EXPRESS</v>
          </cell>
          <cell r="G2097" t="str">
            <v>TS8596</v>
          </cell>
          <cell r="H2097">
            <v>44918</v>
          </cell>
          <cell r="I2097" t="str">
            <v>ENTREGADO</v>
          </cell>
          <cell r="J2097">
            <v>44918</v>
          </cell>
          <cell r="K2097" t="str">
            <v>MARIA CRISTINA GARCIA CHIMBO_ASOCIACION DE EMPLEADOS DE LA SUPERINTENDENCIA DE COMPANIAS</v>
          </cell>
          <cell r="L2097" t="str">
            <v>Vicente Ramon Roca 660 y Av Amazonas casa institucional 2do piso superintendencia de compaNias</v>
          </cell>
          <cell r="M2097" t="str">
            <v>1791129512001</v>
          </cell>
          <cell r="N2097" t="str">
            <v>0995484990</v>
          </cell>
          <cell r="O2097" t="str">
            <v/>
          </cell>
          <cell r="P2097" t="str">
            <v>QUITO</v>
          </cell>
          <cell r="Q2097" t="str">
            <v>QUITO</v>
          </cell>
          <cell r="R2097" t="str">
            <v>PICHINCHA</v>
          </cell>
          <cell r="T2097" t="str">
            <v>TRANSERVISS</v>
          </cell>
          <cell r="U2097" t="str">
            <v>FLEXNETUIO_LOCAL</v>
          </cell>
          <cell r="V2097">
            <v>1</v>
          </cell>
          <cell r="W2097">
            <v>1</v>
          </cell>
          <cell r="X2097" t="str">
            <v>FLEXNET ECUADOR - MDELIVERY</v>
          </cell>
          <cell r="Y2097" t="str">
            <v>CALLE 28 DE JUNIO S/N Y GARCIA MORENO ENTRADA LLANO GRANDE</v>
          </cell>
        </row>
        <row r="2098">
          <cell r="A2098" t="str">
            <v>2479068</v>
          </cell>
          <cell r="B2098">
            <v>485790</v>
          </cell>
          <cell r="C2098" t="str">
            <v>2479068</v>
          </cell>
          <cell r="D2098" t="str">
            <v>MDELIVERY</v>
          </cell>
          <cell r="E2098" t="str">
            <v>DESPACHO</v>
          </cell>
          <cell r="F2098" t="str">
            <v>EXPRESS</v>
          </cell>
          <cell r="G2098" t="str">
            <v>TS8611</v>
          </cell>
          <cell r="H2098">
            <v>44918</v>
          </cell>
          <cell r="I2098" t="str">
            <v>ENTREGADO</v>
          </cell>
          <cell r="J2098">
            <v>44918</v>
          </cell>
          <cell r="K2098" t="str">
            <v>CRISTIAN PAREDES_ BANCO PICHINCHA CA</v>
          </cell>
          <cell r="L2098" t="str">
            <v>Amazonas y Pereira Matriz Banco Pichincha Av Piso 7</v>
          </cell>
          <cell r="M2098" t="str">
            <v>1790010937001</v>
          </cell>
          <cell r="N2098" t="str">
            <v>0999059226</v>
          </cell>
          <cell r="O2098" t="str">
            <v/>
          </cell>
          <cell r="P2098" t="str">
            <v>QUITO</v>
          </cell>
          <cell r="Q2098" t="str">
            <v>QUITO</v>
          </cell>
          <cell r="R2098" t="str">
            <v>PICHINCHA</v>
          </cell>
          <cell r="T2098" t="str">
            <v>TRANSERVISS</v>
          </cell>
          <cell r="U2098" t="str">
            <v>FLEXNETUIO_LOCAL</v>
          </cell>
          <cell r="V2098">
            <v>1</v>
          </cell>
          <cell r="W2098">
            <v>1</v>
          </cell>
          <cell r="X2098" t="str">
            <v>FLEXNET ECUADOR - MDELIVERY</v>
          </cell>
          <cell r="Y2098" t="str">
            <v>CALLE 28 DE JUNIO S/N Y GARCIA MORENO ENTRADA LLANO GRANDE</v>
          </cell>
        </row>
        <row r="2099">
          <cell r="A2099" t="str">
            <v>2479074</v>
          </cell>
          <cell r="B2099">
            <v>485791</v>
          </cell>
          <cell r="C2099" t="str">
            <v>2479074</v>
          </cell>
          <cell r="D2099" t="str">
            <v>MDELIVERY</v>
          </cell>
          <cell r="E2099" t="str">
            <v>DESPACHO</v>
          </cell>
          <cell r="F2099" t="str">
            <v>EXPRESS</v>
          </cell>
          <cell r="G2099" t="str">
            <v>TS8593</v>
          </cell>
          <cell r="H2099">
            <v>44918</v>
          </cell>
          <cell r="I2099" t="str">
            <v>ENTREGADO</v>
          </cell>
          <cell r="J2099">
            <v>44923</v>
          </cell>
          <cell r="K2099" t="str">
            <v>CECILIA AMOROSO_ BANCO PICHINCHA CA</v>
          </cell>
          <cell r="L2099" t="str">
            <v>Av Gonzales Suarez y CoruNa Edif Autodelta Piso 5</v>
          </cell>
          <cell r="M2099" t="str">
            <v>1790010937001</v>
          </cell>
          <cell r="N2099" t="str">
            <v>0987458089</v>
          </cell>
          <cell r="O2099" t="str">
            <v/>
          </cell>
          <cell r="P2099" t="str">
            <v>QUITO</v>
          </cell>
          <cell r="Q2099" t="str">
            <v>QUITO</v>
          </cell>
          <cell r="R2099" t="str">
            <v>PICHINCHA</v>
          </cell>
          <cell r="T2099" t="str">
            <v>TRANSERVISS</v>
          </cell>
          <cell r="U2099" t="str">
            <v>FLEXNETUIO_LOCAL</v>
          </cell>
          <cell r="V2099">
            <v>1</v>
          </cell>
          <cell r="W2099">
            <v>1</v>
          </cell>
          <cell r="X2099" t="str">
            <v>FLEXNET ECUADOR - MDELIVERY</v>
          </cell>
          <cell r="Y2099" t="str">
            <v>CALLE 28 DE JUNIO S/N Y GARCIA MORENO ENTRADA LLANO GRANDE</v>
          </cell>
        </row>
        <row r="2100">
          <cell r="A2100" t="str">
            <v>2479077</v>
          </cell>
          <cell r="B2100">
            <v>485792</v>
          </cell>
          <cell r="C2100" t="str">
            <v>2479077</v>
          </cell>
          <cell r="D2100" t="str">
            <v>MDELIVERY</v>
          </cell>
          <cell r="E2100" t="str">
            <v>DESPACHO</v>
          </cell>
          <cell r="F2100" t="str">
            <v>EXPRESS</v>
          </cell>
          <cell r="G2100" t="str">
            <v>TS8615</v>
          </cell>
          <cell r="H2100">
            <v>44918</v>
          </cell>
          <cell r="I2100" t="str">
            <v>ENTREGADO</v>
          </cell>
          <cell r="J2100">
            <v>44918</v>
          </cell>
          <cell r="K2100" t="str">
            <v>PATRICIA LUNA_URBANO EXPRESS S A RAPIEXX</v>
          </cell>
          <cell r="L2100" t="str">
            <v>AZUCENAS N44 131 Y GRANADOS REDONDEL CICLISTA</v>
          </cell>
          <cell r="M2100" t="str">
            <v>1791312813001</v>
          </cell>
          <cell r="N2100" t="str">
            <v>0992526528</v>
          </cell>
          <cell r="O2100" t="str">
            <v/>
          </cell>
          <cell r="P2100" t="str">
            <v>QUITO</v>
          </cell>
          <cell r="Q2100" t="str">
            <v>QUITO</v>
          </cell>
          <cell r="R2100" t="str">
            <v>PICHINCHA</v>
          </cell>
          <cell r="T2100" t="str">
            <v>TRANSERVISS</v>
          </cell>
          <cell r="U2100" t="str">
            <v>FLEXNETUIO_LOCAL</v>
          </cell>
          <cell r="V2100">
            <v>1</v>
          </cell>
          <cell r="W2100">
            <v>1</v>
          </cell>
          <cell r="X2100" t="str">
            <v>FLEXNET ECUADOR - MDELIVERY</v>
          </cell>
          <cell r="Y2100" t="str">
            <v>CALLE 28 DE JUNIO S/N Y GARCIA MORENO ENTRADA LLANO GRANDE</v>
          </cell>
        </row>
        <row r="2101">
          <cell r="A2101" t="str">
            <v>2479084</v>
          </cell>
          <cell r="B2101">
            <v>485793</v>
          </cell>
          <cell r="C2101" t="str">
            <v>2479084</v>
          </cell>
          <cell r="D2101" t="str">
            <v>MDELIVERY</v>
          </cell>
          <cell r="E2101" t="str">
            <v>DESPACHO</v>
          </cell>
          <cell r="F2101" t="str">
            <v>EXPRESS</v>
          </cell>
          <cell r="G2101" t="str">
            <v>TS8589</v>
          </cell>
          <cell r="H2101">
            <v>44918</v>
          </cell>
          <cell r="I2101" t="str">
            <v>ENTREGADO</v>
          </cell>
          <cell r="J2101">
            <v>44918</v>
          </cell>
          <cell r="K2101" t="str">
            <v>Maria Jose Rivadeneira_REPLACEMENT SERVICES REPSERV S A</v>
          </cell>
          <cell r="L2101" t="str">
            <v>Catalina Aldaz N34 155 y Av Eloy Alfaro Edf Catalina Plaza Oficina 405 cuarto piso</v>
          </cell>
          <cell r="M2101" t="str">
            <v>1791973232001</v>
          </cell>
          <cell r="N2101" t="str">
            <v>0995327062</v>
          </cell>
          <cell r="O2101" t="str">
            <v/>
          </cell>
          <cell r="P2101" t="str">
            <v>QUITO</v>
          </cell>
          <cell r="Q2101" t="str">
            <v>QUITO</v>
          </cell>
          <cell r="R2101" t="str">
            <v>PICHINCHA</v>
          </cell>
          <cell r="T2101" t="str">
            <v>TRANSERVISS</v>
          </cell>
          <cell r="U2101" t="str">
            <v>FLEXNETUIO_LOCAL</v>
          </cell>
          <cell r="V2101">
            <v>1</v>
          </cell>
          <cell r="W2101">
            <v>1</v>
          </cell>
          <cell r="X2101" t="str">
            <v>FLEXNET ECUADOR - MDELIVERY</v>
          </cell>
          <cell r="Y2101" t="str">
            <v>CALLE 28 DE JUNIO S/N Y GARCIA MORENO ENTRADA LLANO GRANDE</v>
          </cell>
        </row>
        <row r="2102">
          <cell r="A2102" t="str">
            <v>2479085</v>
          </cell>
          <cell r="B2102">
            <v>485794</v>
          </cell>
          <cell r="C2102" t="str">
            <v>2479085</v>
          </cell>
          <cell r="D2102" t="str">
            <v>MDELIVERY</v>
          </cell>
          <cell r="E2102" t="str">
            <v>DESPACHO</v>
          </cell>
          <cell r="F2102" t="str">
            <v>EXPRESS</v>
          </cell>
          <cell r="G2102" t="str">
            <v>TS8592</v>
          </cell>
          <cell r="H2102">
            <v>44918</v>
          </cell>
          <cell r="I2102" t="str">
            <v>ENTREGADO</v>
          </cell>
          <cell r="J2102">
            <v>44918</v>
          </cell>
          <cell r="K2102" t="str">
            <v>Mercedes Aldaz_UNIDAD EDUCATIVA PARTICULAR DE AMERICA MARIA A CARRILLO DE MATA M</v>
          </cell>
          <cell r="L2102" t="str">
            <v xml:space="preserve"> Francisco barba OE5 28 y general Mecochea sector los dos puentes detras de la parada del corredor de los dos puentes sentido sur norte </v>
          </cell>
          <cell r="M2102" t="str">
            <v>1792419077001</v>
          </cell>
          <cell r="N2102" t="str">
            <v>0998105490</v>
          </cell>
          <cell r="O2102" t="str">
            <v/>
          </cell>
          <cell r="P2102" t="str">
            <v>QUITO</v>
          </cell>
          <cell r="Q2102" t="str">
            <v>QUITO</v>
          </cell>
          <cell r="R2102" t="str">
            <v>PICHINCHA</v>
          </cell>
          <cell r="T2102" t="str">
            <v>TRANSERVISS</v>
          </cell>
          <cell r="U2102" t="str">
            <v>FLEXNETUIO_LOCAL</v>
          </cell>
          <cell r="V2102">
            <v>1</v>
          </cell>
          <cell r="W2102">
            <v>1</v>
          </cell>
          <cell r="X2102" t="str">
            <v>FLEXNET ECUADOR - MDELIVERY</v>
          </cell>
          <cell r="Y2102" t="str">
            <v>CALLE 28 DE JUNIO S/N Y GARCIA MORENO ENTRADA LLANO GRANDE</v>
          </cell>
        </row>
        <row r="2103">
          <cell r="A2103" t="str">
            <v>2479086</v>
          </cell>
          <cell r="B2103">
            <v>485795</v>
          </cell>
          <cell r="C2103" t="str">
            <v>2479086</v>
          </cell>
          <cell r="D2103" t="str">
            <v>MDELIVERY</v>
          </cell>
          <cell r="E2103" t="str">
            <v>DESPACHO</v>
          </cell>
          <cell r="F2103" t="str">
            <v>EXPRESS</v>
          </cell>
          <cell r="G2103" t="str">
            <v>TEC8625</v>
          </cell>
          <cell r="H2103">
            <v>44918</v>
          </cell>
          <cell r="I2103" t="str">
            <v>ENTREGADO</v>
          </cell>
          <cell r="J2103">
            <v>44918</v>
          </cell>
          <cell r="K2103" t="str">
            <v xml:space="preserve">JONATHAN CUEVA_QUIFATEX S A </v>
          </cell>
          <cell r="L2103" t="str">
            <v>Panamericana Norte Km 14 5 entre pasaje Cepeda y calle Leonidas ProaNo Calderon llamar al cliente para que salga a recibir los equipos</v>
          </cell>
          <cell r="M2103" t="str">
            <v>1790371506001</v>
          </cell>
          <cell r="N2103" t="str">
            <v>0961871819</v>
          </cell>
          <cell r="O2103" t="str">
            <v/>
          </cell>
          <cell r="P2103" t="str">
            <v>QUITO</v>
          </cell>
          <cell r="Q2103" t="str">
            <v>QUITO</v>
          </cell>
          <cell r="R2103" t="str">
            <v>PICHINCHA</v>
          </cell>
          <cell r="T2103" t="str">
            <v>EXPRESSCON</v>
          </cell>
          <cell r="U2103" t="str">
            <v>FLEXNETUIO_LOCAL</v>
          </cell>
          <cell r="V2103">
            <v>1</v>
          </cell>
          <cell r="W2103">
            <v>1</v>
          </cell>
          <cell r="X2103" t="str">
            <v>FLEXNET ECUADOR - MDELIVERY</v>
          </cell>
          <cell r="Y2103" t="str">
            <v>CALLE 28 DE JUNIO S/N Y GARCIA MORENO ENTRADA LLANO GRANDE</v>
          </cell>
        </row>
        <row r="2104">
          <cell r="A2104" t="str">
            <v>2479089</v>
          </cell>
          <cell r="B2104">
            <v>485796</v>
          </cell>
          <cell r="C2104" t="str">
            <v>2479089</v>
          </cell>
          <cell r="D2104" t="str">
            <v>MDELIVERY</v>
          </cell>
          <cell r="E2104" t="str">
            <v>DESPACHO</v>
          </cell>
          <cell r="F2104" t="str">
            <v>EXPRESS</v>
          </cell>
          <cell r="G2104" t="str">
            <v>TEC8618</v>
          </cell>
          <cell r="H2104">
            <v>44918</v>
          </cell>
          <cell r="I2104" t="str">
            <v>INCIDENCIA</v>
          </cell>
          <cell r="J2104">
            <v>44923</v>
          </cell>
          <cell r="K2104" t="str">
            <v xml:space="preserve"> FREIRE VILLAVICENCIO ANDRES GUSTAVO_ FREIRE VILLAVICENCIO ANDRES GUSTAVO</v>
          </cell>
          <cell r="L2104" t="str">
            <v>Calle Enrique Guerrero y Av Galo Plaza Bodegas LUVI 6 Oe 1 05</v>
          </cell>
          <cell r="M2104" t="str">
            <v>0102420395001</v>
          </cell>
          <cell r="N2104" t="str">
            <v>0983546262</v>
          </cell>
          <cell r="O2104" t="str">
            <v/>
          </cell>
          <cell r="P2104" t="str">
            <v>QUITO</v>
          </cell>
          <cell r="Q2104" t="str">
            <v>QUITO</v>
          </cell>
          <cell r="R2104" t="str">
            <v>PICHINCHA</v>
          </cell>
          <cell r="T2104" t="str">
            <v>EXPRESSCON</v>
          </cell>
          <cell r="U2104" t="str">
            <v>FLEXNETUIO_LOCAL</v>
          </cell>
          <cell r="V2104">
            <v>1</v>
          </cell>
          <cell r="W2104">
            <v>1</v>
          </cell>
          <cell r="X2104" t="str">
            <v>FLEXNET ECUADOR - MDELIVERY</v>
          </cell>
          <cell r="Y2104" t="str">
            <v>CALLE 28 DE JUNIO S/N Y GARCIA MORENO ENTRADA LLANO GRANDE</v>
          </cell>
        </row>
        <row r="2105">
          <cell r="A2105" t="str">
            <v>2479090</v>
          </cell>
          <cell r="B2105">
            <v>485797</v>
          </cell>
          <cell r="C2105" t="str">
            <v>2479090</v>
          </cell>
          <cell r="D2105" t="str">
            <v>MDELIVERY</v>
          </cell>
          <cell r="E2105" t="str">
            <v>DESPACHO</v>
          </cell>
          <cell r="F2105" t="str">
            <v>EXPRESS</v>
          </cell>
          <cell r="G2105" t="str">
            <v>TS8588</v>
          </cell>
          <cell r="H2105">
            <v>44918</v>
          </cell>
          <cell r="I2105" t="str">
            <v>ENTREGADO</v>
          </cell>
          <cell r="J2105">
            <v>44918</v>
          </cell>
          <cell r="K2105" t="str">
            <v xml:space="preserve"> ADIEL EDEN LYONS MIRABAL_ ADIEL EDEN LYONS MIRABAL</v>
          </cell>
          <cell r="L2105" t="str">
            <v>Checoslovaquia y Suiza Edificio Eveliza Plaza Lyons Fitness Gym</v>
          </cell>
          <cell r="M2105" t="str">
            <v>1760124733001</v>
          </cell>
          <cell r="N2105" t="str">
            <v>978761525</v>
          </cell>
          <cell r="O2105" t="str">
            <v/>
          </cell>
          <cell r="P2105" t="str">
            <v>QUITO</v>
          </cell>
          <cell r="Q2105" t="str">
            <v>QUITO</v>
          </cell>
          <cell r="R2105" t="str">
            <v>PICHINCHA</v>
          </cell>
          <cell r="T2105" t="str">
            <v>TRANSERVISS</v>
          </cell>
          <cell r="U2105" t="str">
            <v>FLEXNETUIO_LOCAL</v>
          </cell>
          <cell r="V2105">
            <v>1</v>
          </cell>
          <cell r="W2105">
            <v>1</v>
          </cell>
          <cell r="X2105" t="str">
            <v>FLEXNET ECUADOR - MDELIVERY</v>
          </cell>
          <cell r="Y2105" t="str">
            <v>CALLE 28 DE JUNIO S/N Y GARCIA MORENO ENTRADA LLANO GRANDE</v>
          </cell>
        </row>
        <row r="2106">
          <cell r="A2106" t="str">
            <v>2479091</v>
          </cell>
          <cell r="B2106">
            <v>485798</v>
          </cell>
          <cell r="C2106" t="str">
            <v>2479091</v>
          </cell>
          <cell r="D2106" t="str">
            <v>MDELIVERY</v>
          </cell>
          <cell r="E2106" t="str">
            <v>DESPACHO</v>
          </cell>
          <cell r="F2106" t="str">
            <v>EXPRESS</v>
          </cell>
          <cell r="G2106" t="str">
            <v>TEC8619</v>
          </cell>
          <cell r="H2106">
            <v>44918</v>
          </cell>
          <cell r="I2106" t="str">
            <v>INCIDENCIA</v>
          </cell>
          <cell r="J2106">
            <v>44918</v>
          </cell>
          <cell r="K2106" t="str">
            <v xml:space="preserve"> DEIYIBERTH PAOLA VILLALOBOS HERNANDEZ_ DEIYIBERTH PAOLA VILLALOBOS HERNANDEZ</v>
          </cell>
          <cell r="L2106" t="str">
            <v xml:space="preserve">Av de la prensa y ramon chiriboga conjunto loyola frente al centro educativo Benedetti </v>
          </cell>
          <cell r="M2106" t="str">
            <v>1759349804001</v>
          </cell>
          <cell r="N2106" t="str">
            <v>0981771458</v>
          </cell>
          <cell r="O2106" t="str">
            <v/>
          </cell>
          <cell r="P2106" t="str">
            <v>QUITO</v>
          </cell>
          <cell r="Q2106" t="str">
            <v>QUITO</v>
          </cell>
          <cell r="R2106" t="str">
            <v>PICHINCHA</v>
          </cell>
          <cell r="T2106" t="str">
            <v>EXPRESSCON</v>
          </cell>
          <cell r="U2106" t="str">
            <v>FLEXNETUIO_LOCAL</v>
          </cell>
          <cell r="V2106">
            <v>1</v>
          </cell>
          <cell r="W2106">
            <v>1</v>
          </cell>
          <cell r="X2106" t="str">
            <v>FLEXNET ECUADOR - MDELIVERY</v>
          </cell>
          <cell r="Y2106" t="str">
            <v>CALLE 28 DE JUNIO S/N Y GARCIA MORENO ENTRADA LLANO GRANDE</v>
          </cell>
        </row>
        <row r="2107">
          <cell r="A2107" t="str">
            <v>2479094</v>
          </cell>
          <cell r="B2107">
            <v>485799</v>
          </cell>
          <cell r="C2107" t="str">
            <v>2479094</v>
          </cell>
          <cell r="D2107" t="str">
            <v>MDELIVERY</v>
          </cell>
          <cell r="E2107" t="str">
            <v>DESPACHO</v>
          </cell>
          <cell r="F2107" t="str">
            <v>EXPRESS</v>
          </cell>
          <cell r="G2107" t="str">
            <v>TS8586</v>
          </cell>
          <cell r="H2107">
            <v>44918</v>
          </cell>
          <cell r="I2107" t="str">
            <v>ENTREGADO</v>
          </cell>
          <cell r="J2107">
            <v>44918</v>
          </cell>
          <cell r="K2107" t="str">
            <v xml:space="preserve">CECILIA BASTIDAS KEVIN CARRION_BANCO INTERNACIONAL S A </v>
          </cell>
          <cell r="L2107" t="str">
            <v>PATRIA Y 9 DE OCTUBRE MATRIZ BANCO INTERNACIONAL AREA DE CORRESPONDENCIA</v>
          </cell>
          <cell r="M2107" t="str">
            <v>1790098354001</v>
          </cell>
          <cell r="N2107" t="str">
            <v>0987069659</v>
          </cell>
          <cell r="O2107" t="str">
            <v/>
          </cell>
          <cell r="P2107" t="str">
            <v>QUITO</v>
          </cell>
          <cell r="Q2107" t="str">
            <v>QUITO</v>
          </cell>
          <cell r="R2107" t="str">
            <v>PICHINCHA</v>
          </cell>
          <cell r="T2107" t="str">
            <v>TRANSERVISS</v>
          </cell>
          <cell r="U2107" t="str">
            <v>FLEXNETUIO_LOCAL</v>
          </cell>
          <cell r="V2107">
            <v>1</v>
          </cell>
          <cell r="W2107">
            <v>1</v>
          </cell>
          <cell r="X2107" t="str">
            <v>FLEXNET ECUADOR - MDELIVERY</v>
          </cell>
          <cell r="Y2107" t="str">
            <v>CALLE 28 DE JUNIO S/N Y GARCIA MORENO ENTRADA LLANO GRANDE</v>
          </cell>
        </row>
        <row r="2108">
          <cell r="A2108" t="str">
            <v>2479095</v>
          </cell>
          <cell r="B2108">
            <v>485800</v>
          </cell>
          <cell r="C2108" t="str">
            <v>2479095</v>
          </cell>
          <cell r="D2108" t="str">
            <v>MDELIVERY</v>
          </cell>
          <cell r="E2108" t="str">
            <v>DESPACHO</v>
          </cell>
          <cell r="F2108" t="str">
            <v>EXPRESS</v>
          </cell>
          <cell r="G2108" t="str">
            <v>TS8590</v>
          </cell>
          <cell r="H2108">
            <v>44918</v>
          </cell>
          <cell r="I2108" t="str">
            <v>ENTREGADO</v>
          </cell>
          <cell r="J2108">
            <v>44918</v>
          </cell>
          <cell r="K2108" t="str">
            <v xml:space="preserve">IVONNE PAUCAR_BINARIA SISTEMAS S A </v>
          </cell>
          <cell r="L2108" t="str">
            <v xml:space="preserve"> PICHINCHA QUITO Av 12 de octubre N24 437 y Luis Cordero edificio Puerto de Palos planta baja </v>
          </cell>
          <cell r="M2108" t="str">
            <v>1790394182001</v>
          </cell>
          <cell r="N2108" t="str">
            <v>998259042</v>
          </cell>
          <cell r="O2108" t="str">
            <v/>
          </cell>
          <cell r="P2108" t="str">
            <v>QUITO</v>
          </cell>
          <cell r="Q2108" t="str">
            <v>QUITO</v>
          </cell>
          <cell r="R2108" t="str">
            <v>PICHINCHA</v>
          </cell>
          <cell r="T2108" t="str">
            <v>TRANSERVISS</v>
          </cell>
          <cell r="U2108" t="str">
            <v>FLEXNETUIO_LOCAL</v>
          </cell>
          <cell r="V2108">
            <v>1</v>
          </cell>
          <cell r="W2108">
            <v>1</v>
          </cell>
          <cell r="X2108" t="str">
            <v>FLEXNET ECUADOR - MDELIVERY</v>
          </cell>
          <cell r="Y2108" t="str">
            <v>CALLE 28 DE JUNIO S/N Y GARCIA MORENO ENTRADA LLANO GRANDE</v>
          </cell>
        </row>
        <row r="2109">
          <cell r="A2109" t="str">
            <v>2479103</v>
          </cell>
          <cell r="B2109">
            <v>485801</v>
          </cell>
          <cell r="C2109" t="str">
            <v>2479103</v>
          </cell>
          <cell r="D2109" t="str">
            <v>MDELIVERY</v>
          </cell>
          <cell r="E2109" t="str">
            <v>DESPACHO</v>
          </cell>
          <cell r="F2109" t="str">
            <v>EXPRESS</v>
          </cell>
          <cell r="G2109" t="str">
            <v>TEC8624</v>
          </cell>
          <cell r="H2109">
            <v>44918</v>
          </cell>
          <cell r="I2109" t="str">
            <v>ENTREGADO</v>
          </cell>
          <cell r="J2109">
            <v>44918</v>
          </cell>
          <cell r="K2109" t="str">
            <v xml:space="preserve">Rommer Pinto o Jesus Crespo_COMERCIALIZADORA TRAMA COLOR MULTITEXTIL CIA LTDA </v>
          </cell>
          <cell r="L2109" t="str">
            <v xml:space="preserve"> Calle Neptaly Godoy y Geovanny Calles Centro Comercial Nogal Plaza Local textiles Cotopaxi carapungo PB CARAPUNGO Quito Ecuador </v>
          </cell>
          <cell r="M2109" t="str">
            <v>1792613396001</v>
          </cell>
          <cell r="N2109" t="str">
            <v>0998446838</v>
          </cell>
          <cell r="O2109" t="str">
            <v/>
          </cell>
          <cell r="P2109" t="str">
            <v>QUITO</v>
          </cell>
          <cell r="Q2109" t="str">
            <v>QUITO</v>
          </cell>
          <cell r="R2109" t="str">
            <v>PICHINCHA</v>
          </cell>
          <cell r="T2109" t="str">
            <v>EXPRESSCON</v>
          </cell>
          <cell r="U2109" t="str">
            <v>FLEXNETUIO_LOCAL</v>
          </cell>
          <cell r="V2109">
            <v>1</v>
          </cell>
          <cell r="W2109">
            <v>1</v>
          </cell>
          <cell r="X2109" t="str">
            <v>FLEXNET ECUADOR - MDELIVERY</v>
          </cell>
          <cell r="Y2109" t="str">
            <v>CALLE 28 DE JUNIO S/N Y GARCIA MORENO ENTRADA LLANO GRANDE</v>
          </cell>
        </row>
        <row r="2110">
          <cell r="A2110" t="str">
            <v>2479105</v>
          </cell>
          <cell r="B2110">
            <v>485802</v>
          </cell>
          <cell r="C2110" t="str">
            <v>2479105</v>
          </cell>
          <cell r="D2110" t="str">
            <v>MDELIVERY</v>
          </cell>
          <cell r="E2110" t="str">
            <v>DESPACHO</v>
          </cell>
          <cell r="F2110" t="str">
            <v>EXPRESS</v>
          </cell>
          <cell r="G2110" t="str">
            <v>TEC8626</v>
          </cell>
          <cell r="H2110">
            <v>44918</v>
          </cell>
          <cell r="I2110" t="str">
            <v>ENTREGADO</v>
          </cell>
          <cell r="J2110">
            <v>44918</v>
          </cell>
          <cell r="K2110" t="str">
            <v xml:space="preserve">Rommer Pinto o Jesus Crespo_TEXTILES COTOPAXI XPOTEXTIL CIA LTDA </v>
          </cell>
          <cell r="L2110" t="str">
            <v xml:space="preserve"> Calle Neptaly Godoy y Geovanny Calles Centro Comercial Nogal Plaza Local textiles Cotopaxi carapungo PB CARAPUNGO Quito Ecuador </v>
          </cell>
          <cell r="M2110" t="str">
            <v>0591731785001</v>
          </cell>
          <cell r="N2110" t="str">
            <v>0998446838</v>
          </cell>
          <cell r="O2110" t="str">
            <v/>
          </cell>
          <cell r="P2110" t="str">
            <v>QUITO</v>
          </cell>
          <cell r="Q2110" t="str">
            <v>QUITO</v>
          </cell>
          <cell r="R2110" t="str">
            <v>PICHINCHA</v>
          </cell>
          <cell r="T2110" t="str">
            <v>EXPRESSCON</v>
          </cell>
          <cell r="U2110" t="str">
            <v>FLEXNETUIO_LOCAL</v>
          </cell>
          <cell r="V2110">
            <v>1</v>
          </cell>
          <cell r="W2110">
            <v>1</v>
          </cell>
          <cell r="X2110" t="str">
            <v>FLEXNET ECUADOR - MDELIVERY</v>
          </cell>
          <cell r="Y2110" t="str">
            <v>CALLE 28 DE JUNIO S/N Y GARCIA MORENO ENTRADA LLANO GRANDE</v>
          </cell>
        </row>
        <row r="2111">
          <cell r="A2111" t="str">
            <v>2479114</v>
          </cell>
          <cell r="B2111">
            <v>485803</v>
          </cell>
          <cell r="C2111" t="str">
            <v>2479114</v>
          </cell>
          <cell r="D2111" t="str">
            <v>MDELIVERY</v>
          </cell>
          <cell r="E2111" t="str">
            <v>DESPACHO</v>
          </cell>
          <cell r="F2111" t="str">
            <v>EXPRESS</v>
          </cell>
          <cell r="G2111" t="str">
            <v>TS8609</v>
          </cell>
          <cell r="H2111">
            <v>44918</v>
          </cell>
          <cell r="I2111" t="str">
            <v>ENTREGADO</v>
          </cell>
          <cell r="J2111">
            <v>44918</v>
          </cell>
          <cell r="K2111" t="str">
            <v>Patricia Arguello_CENDIAVIA CENTRO MEDICO DE ESPECIALIDADES Y DE DIA</v>
          </cell>
          <cell r="L2111" t="str">
            <v>Av 6 de Diciembre N40 34 Y GASPAR DE VILLARAEL Quito 17051</v>
          </cell>
          <cell r="M2111" t="str">
            <v>1792423279001</v>
          </cell>
          <cell r="N2111" t="str">
            <v>0998655470</v>
          </cell>
          <cell r="O2111" t="str">
            <v/>
          </cell>
          <cell r="P2111" t="str">
            <v>QUITO</v>
          </cell>
          <cell r="Q2111" t="str">
            <v>QUITO</v>
          </cell>
          <cell r="R2111" t="str">
            <v>PICHINCHA</v>
          </cell>
          <cell r="T2111" t="str">
            <v>TRANSERVISS</v>
          </cell>
          <cell r="U2111" t="str">
            <v>FLEXNETUIO_LOCAL</v>
          </cell>
          <cell r="V2111">
            <v>1</v>
          </cell>
          <cell r="W2111">
            <v>1</v>
          </cell>
          <cell r="X2111" t="str">
            <v>FLEXNET ECUADOR - MDELIVERY</v>
          </cell>
          <cell r="Y2111" t="str">
            <v>CALLE 28 DE JUNIO S/N Y GARCIA MORENO ENTRADA LLANO GRANDE</v>
          </cell>
        </row>
        <row r="2112">
          <cell r="A2112" t="str">
            <v>2479117</v>
          </cell>
          <cell r="B2112">
            <v>485804</v>
          </cell>
          <cell r="C2112" t="str">
            <v>2479117</v>
          </cell>
          <cell r="D2112" t="str">
            <v>MDELIVERY</v>
          </cell>
          <cell r="E2112" t="str">
            <v>DESPACHO</v>
          </cell>
          <cell r="F2112" t="str">
            <v>EXPRESS</v>
          </cell>
          <cell r="G2112" t="str">
            <v>TS8595</v>
          </cell>
          <cell r="H2112">
            <v>44918</v>
          </cell>
          <cell r="I2112" t="str">
            <v>ENTREGADO</v>
          </cell>
          <cell r="J2112">
            <v>44918</v>
          </cell>
          <cell r="K2112" t="str">
            <v>MARIA CRISTINA GARCIA CHIMBO_ASOCIACION DE EMPLEADOS DE LA SUPERINTENDENCIA DE COMPANIAS</v>
          </cell>
          <cell r="L2112" t="str">
            <v>Vicente Ramon Roca 660 y Av Amazonas casa institucional 2do piso superintendencia de compaNias</v>
          </cell>
          <cell r="M2112" t="str">
            <v>1791129512001</v>
          </cell>
          <cell r="N2112" t="str">
            <v>0995484990</v>
          </cell>
          <cell r="O2112" t="str">
            <v/>
          </cell>
          <cell r="P2112" t="str">
            <v>QUITO</v>
          </cell>
          <cell r="Q2112" t="str">
            <v>QUITO</v>
          </cell>
          <cell r="R2112" t="str">
            <v>PICHINCHA</v>
          </cell>
          <cell r="T2112" t="str">
            <v>TRANSERVISS</v>
          </cell>
          <cell r="U2112" t="str">
            <v>FLEXNETUIO_LOCAL</v>
          </cell>
          <cell r="V2112">
            <v>1</v>
          </cell>
          <cell r="W2112">
            <v>1</v>
          </cell>
          <cell r="X2112" t="str">
            <v>FLEXNET ECUADOR - MDELIVERY</v>
          </cell>
          <cell r="Y2112" t="str">
            <v>CALLE 28 DE JUNIO S/N Y GARCIA MORENO ENTRADA LLANO GRANDE</v>
          </cell>
        </row>
        <row r="2113">
          <cell r="A2113" t="str">
            <v>2479121</v>
          </cell>
          <cell r="B2113">
            <v>485805</v>
          </cell>
          <cell r="C2113" t="str">
            <v>2479121</v>
          </cell>
          <cell r="D2113" t="str">
            <v>MDELIVERY</v>
          </cell>
          <cell r="E2113" t="str">
            <v>DESPACHO</v>
          </cell>
          <cell r="F2113" t="str">
            <v>EXPRESS</v>
          </cell>
          <cell r="G2113" t="str">
            <v>TS8598</v>
          </cell>
          <cell r="H2113">
            <v>44918</v>
          </cell>
          <cell r="I2113" t="str">
            <v>ENTREGADO</v>
          </cell>
          <cell r="J2113">
            <v>44918</v>
          </cell>
          <cell r="K2113" t="str">
            <v>GABRIELA QUEZADA_ASOCIACION DE EMPLEADOS DE PETROAMAZONAS EP</v>
          </cell>
          <cell r="L2113" t="str">
            <v xml:space="preserve"> PICHINCHA QUITO PICHINCHA QUITO LA NINA E9 64 Y AV 6 DE DICIEMBRE EDIFICIO SAN FRANCISCO PLAZA PISO 2 ALADO BANCO INTERNACIONAL </v>
          </cell>
          <cell r="M2113" t="str">
            <v>1792376041001</v>
          </cell>
          <cell r="N2113" t="str">
            <v>0969055964</v>
          </cell>
          <cell r="O2113" t="str">
            <v/>
          </cell>
          <cell r="P2113" t="str">
            <v>QUITO</v>
          </cell>
          <cell r="Q2113" t="str">
            <v>QUITO</v>
          </cell>
          <cell r="R2113" t="str">
            <v>PICHINCHA</v>
          </cell>
          <cell r="T2113" t="str">
            <v>TRANSERVISS</v>
          </cell>
          <cell r="U2113" t="str">
            <v>FLEXNETUIO_LOCAL</v>
          </cell>
          <cell r="V2113">
            <v>1</v>
          </cell>
          <cell r="W2113">
            <v>1</v>
          </cell>
          <cell r="X2113" t="str">
            <v>FLEXNET ECUADOR - MDELIVERY</v>
          </cell>
          <cell r="Y2113" t="str">
            <v>CALLE 28 DE JUNIO S/N Y GARCIA MORENO ENTRADA LLANO GRANDE</v>
          </cell>
        </row>
        <row r="2114">
          <cell r="A2114" t="str">
            <v>2479152</v>
          </cell>
          <cell r="B2114">
            <v>485806</v>
          </cell>
          <cell r="C2114" t="str">
            <v>2479152</v>
          </cell>
          <cell r="D2114" t="str">
            <v>MDELIVERY</v>
          </cell>
          <cell r="E2114" t="str">
            <v>DESPACHO</v>
          </cell>
          <cell r="F2114" t="str">
            <v>EXPRESS</v>
          </cell>
          <cell r="G2114" t="str">
            <v>TEC8627</v>
          </cell>
          <cell r="H2114">
            <v>44918</v>
          </cell>
          <cell r="I2114" t="str">
            <v>ENTREGADO</v>
          </cell>
          <cell r="J2114">
            <v>44918</v>
          </cell>
          <cell r="K2114" t="str">
            <v>FRANCISCO CORAL_ MULTICOMERCIO Y DISTRIBUIDORA MOLINA Y ORTEGA MMO CIA LTDA</v>
          </cell>
          <cell r="L2114" t="str">
            <v>Cesar Villacres oe9 18 y Callejon S N a 100 mts de la Av Occidental Edf Didacticos Ortel</v>
          </cell>
          <cell r="M2114" t="str">
            <v>1792858194001</v>
          </cell>
          <cell r="N2114" t="str">
            <v>0992829626</v>
          </cell>
          <cell r="O2114" t="str">
            <v/>
          </cell>
          <cell r="P2114" t="str">
            <v>QUITO</v>
          </cell>
          <cell r="Q2114" t="str">
            <v>QUITO</v>
          </cell>
          <cell r="R2114" t="str">
            <v>PICHINCHA</v>
          </cell>
          <cell r="T2114" t="str">
            <v>EXPRESSCON</v>
          </cell>
          <cell r="U2114" t="str">
            <v>FLEXNETUIO_LOCAL</v>
          </cell>
          <cell r="V2114">
            <v>1</v>
          </cell>
          <cell r="W2114">
            <v>1</v>
          </cell>
          <cell r="X2114" t="str">
            <v>FLEXNET ECUADOR - MDELIVERY</v>
          </cell>
          <cell r="Y2114" t="str">
            <v>CALLE 28 DE JUNIO S/N Y GARCIA MORENO ENTRADA LLANO GRANDE</v>
          </cell>
        </row>
        <row r="2115">
          <cell r="A2115" t="str">
            <v>2479157</v>
          </cell>
          <cell r="B2115">
            <v>485807</v>
          </cell>
          <cell r="C2115" t="str">
            <v>2479157</v>
          </cell>
          <cell r="D2115" t="str">
            <v>MDELIVERY</v>
          </cell>
          <cell r="E2115" t="str">
            <v>DESPACHO</v>
          </cell>
          <cell r="F2115" t="str">
            <v>EXPRESS</v>
          </cell>
          <cell r="G2115" t="str">
            <v>TS8587</v>
          </cell>
          <cell r="H2115">
            <v>44918</v>
          </cell>
          <cell r="I2115" t="str">
            <v>ENTREGADO</v>
          </cell>
          <cell r="J2115">
            <v>44918</v>
          </cell>
          <cell r="K2115" t="str">
            <v>EDIXON JOSE SIMANCAS FERNANDEZ_ LUIS ALFONSO VACA AIZAGA</v>
          </cell>
          <cell r="L2115" t="str">
            <v>CALLE HUNGRIA Y RUMANIA DETRaS DE LA TABLITA DEL TARTARO LOCAL ESQUINERO DERLIS NAKARY ESTUDIO</v>
          </cell>
          <cell r="M2115" t="str">
            <v>1715132237001</v>
          </cell>
          <cell r="N2115" t="str">
            <v>0992519175</v>
          </cell>
          <cell r="O2115" t="str">
            <v/>
          </cell>
          <cell r="P2115" t="str">
            <v>QUITO</v>
          </cell>
          <cell r="Q2115" t="str">
            <v>QUITO</v>
          </cell>
          <cell r="R2115" t="str">
            <v>PICHINCHA</v>
          </cell>
          <cell r="T2115" t="str">
            <v>TRANSERVISS</v>
          </cell>
          <cell r="U2115" t="str">
            <v>FLEXNETUIO_LOCAL</v>
          </cell>
          <cell r="V2115">
            <v>1</v>
          </cell>
          <cell r="W2115">
            <v>1</v>
          </cell>
          <cell r="X2115" t="str">
            <v>FLEXNET ECUADOR - MDELIVERY</v>
          </cell>
          <cell r="Y2115" t="str">
            <v>CALLE 28 DE JUNIO S/N Y GARCIA MORENO ENTRADA LLANO GRANDE</v>
          </cell>
        </row>
        <row r="2116">
          <cell r="A2116" t="str">
            <v>2479126</v>
          </cell>
          <cell r="B2116">
            <v>485808</v>
          </cell>
          <cell r="C2116" t="str">
            <v>2479126</v>
          </cell>
          <cell r="D2116" t="str">
            <v>MDELIVERY</v>
          </cell>
          <cell r="E2116" t="str">
            <v>DESPACHO</v>
          </cell>
          <cell r="F2116" t="str">
            <v>EXPRESS</v>
          </cell>
          <cell r="G2116" t="str">
            <v>TS8594</v>
          </cell>
          <cell r="H2116">
            <v>44918</v>
          </cell>
          <cell r="I2116" t="str">
            <v>ENTREGADO</v>
          </cell>
          <cell r="J2116">
            <v>44918</v>
          </cell>
          <cell r="K2116" t="str">
            <v>ANGEL FERNANDO RODRIGUEZ_ANGEL FERNANDO RODRIGUEZ</v>
          </cell>
          <cell r="L2116" t="str">
            <v>PICHINCHA PARROQUIA SOLANDA SECTOR SANTA RITA CALLE LA CUSUBAMBA OE4 290 CALLE APUELA TRABAJA EN EL LOCAL DE ALMCEN DE PLASTAICOS REF DIAGONAL A ALMACENES TIA Y FRENTE ALA COOP 17 CUMANDA</v>
          </cell>
          <cell r="M2116" t="str">
            <v>1600079626001</v>
          </cell>
          <cell r="N2116" t="str">
            <v>0981381313</v>
          </cell>
          <cell r="O2116" t="str">
            <v/>
          </cell>
          <cell r="P2116" t="str">
            <v>QUITO</v>
          </cell>
          <cell r="Q2116" t="str">
            <v>QUITO</v>
          </cell>
          <cell r="R2116" t="str">
            <v>PICHINCHA</v>
          </cell>
          <cell r="T2116" t="str">
            <v>TRANSERVISS</v>
          </cell>
          <cell r="U2116" t="str">
            <v>FLEXNETUIO_LOCAL</v>
          </cell>
          <cell r="V2116">
            <v>1</v>
          </cell>
          <cell r="W2116">
            <v>1</v>
          </cell>
          <cell r="X2116" t="str">
            <v>FLEXNET ECUADOR - MDELIVERY</v>
          </cell>
          <cell r="Y2116" t="str">
            <v>CALLE 28 DE JUNIO S/N Y GARCIA MORENO ENTRADA LLANO GRANDE</v>
          </cell>
        </row>
        <row r="2117">
          <cell r="A2117" t="str">
            <v>2479024</v>
          </cell>
          <cell r="B2117">
            <v>485809</v>
          </cell>
          <cell r="C2117" t="str">
            <v>2479024</v>
          </cell>
          <cell r="D2117" t="str">
            <v>MDELIVERY</v>
          </cell>
          <cell r="E2117" t="str">
            <v>DESPACHO</v>
          </cell>
          <cell r="F2117" t="str">
            <v>NORMAL</v>
          </cell>
          <cell r="G2117" t="str">
            <v>TF90525</v>
          </cell>
          <cell r="H2117">
            <v>44918</v>
          </cell>
          <cell r="I2117" t="str">
            <v>ENTREGADO</v>
          </cell>
          <cell r="J2117">
            <v>44922</v>
          </cell>
          <cell r="K2117" t="str">
            <v xml:space="preserve">Christian Cagua Vasquez_COSCO SHIPPING LINES ECUADOR CIA LTDA </v>
          </cell>
          <cell r="L2117" t="str">
            <v xml:space="preserve"> GUAYAS GUAYAQUIL Edificio The Point Piso 10 Edificio The Point Oficina 1005 a 1008 </v>
          </cell>
          <cell r="M2117" t="str">
            <v>0993306126001</v>
          </cell>
          <cell r="N2117" t="str">
            <v>0980753312</v>
          </cell>
          <cell r="O2117" t="str">
            <v/>
          </cell>
          <cell r="P2117" t="str">
            <v>GUAYAQUIL</v>
          </cell>
          <cell r="Q2117" t="str">
            <v>GUAYAQUIL</v>
          </cell>
          <cell r="R2117" t="str">
            <v>GUAYAS</v>
          </cell>
          <cell r="T2117" t="str">
            <v>ITSACOURIER</v>
          </cell>
          <cell r="U2117" t="str">
            <v>FLEXNETUIO_GYE</v>
          </cell>
          <cell r="V2117">
            <v>1</v>
          </cell>
          <cell r="W2117">
            <v>1</v>
          </cell>
          <cell r="X2117" t="str">
            <v>FLEXNET ECUADOR - MDELIVERY</v>
          </cell>
          <cell r="Y2117" t="str">
            <v>CALLE 28 DE JUNIO S/N Y GARCIA MORENO ENTRADA LLANO GRANDE</v>
          </cell>
        </row>
        <row r="2118">
          <cell r="A2118" t="str">
            <v>2479026</v>
          </cell>
          <cell r="B2118">
            <v>485810</v>
          </cell>
          <cell r="C2118" t="str">
            <v>2479026</v>
          </cell>
          <cell r="D2118" t="str">
            <v>MDELIVERY</v>
          </cell>
          <cell r="E2118" t="str">
            <v>DESPACHO</v>
          </cell>
          <cell r="F2118" t="str">
            <v>NORMAL</v>
          </cell>
          <cell r="G2118" t="str">
            <v>031080002479026</v>
          </cell>
          <cell r="H2118">
            <v>44918</v>
          </cell>
          <cell r="I2118" t="str">
            <v>INCIDENCIA</v>
          </cell>
          <cell r="J2118">
            <v>44923</v>
          </cell>
          <cell r="K2118" t="str">
            <v>MARIA FERNANDA CEDENO BASURTO_MARIA FERNANDA CEDENO BASURTO</v>
          </cell>
          <cell r="L2118" t="str">
            <v>PQA BOMBOLI AV 29 DE MAYO Y TULCAN EN LA ESTETICA NEW YORK REFERENCIA FRENTE AL TIA</v>
          </cell>
          <cell r="M2118" t="str">
            <v>1722094883001</v>
          </cell>
          <cell r="N2118" t="str">
            <v>0990697878/0962568272</v>
          </cell>
          <cell r="O2118" t="str">
            <v/>
          </cell>
          <cell r="P2118" t="str">
            <v>SANTO DOMINGO</v>
          </cell>
          <cell r="Q2118" t="str">
            <v>SANTO DOMINGO</v>
          </cell>
          <cell r="R2118" t="str">
            <v>SANTO DOMINGO DE LOS TSACHILAS</v>
          </cell>
          <cell r="T2118" t="str">
            <v>TRAMACO</v>
          </cell>
          <cell r="U2118" t="str">
            <v>FLEXNETUIO_PROVINCIA</v>
          </cell>
          <cell r="V2118">
            <v>1</v>
          </cell>
          <cell r="W2118">
            <v>1</v>
          </cell>
          <cell r="X2118" t="str">
            <v>FLEXNET ECUADOR - MDELIVERY</v>
          </cell>
          <cell r="Y2118" t="str">
            <v>CALLE 28 DE JUNIO S/N Y GARCIA MORENO ENTRADA LLANO GRANDE</v>
          </cell>
        </row>
        <row r="2119">
          <cell r="A2119" t="str">
            <v>CLDEV_SIM220179</v>
          </cell>
          <cell r="B2119">
            <v>485785</v>
          </cell>
          <cell r="C2119" t="str">
            <v>CLDEV_SIM220179</v>
          </cell>
          <cell r="D2119" t="str">
            <v>CONECEL_DOCUMENTOS</v>
          </cell>
          <cell r="E2119" t="str">
            <v>DESPACHO</v>
          </cell>
          <cell r="G2119" t="str">
            <v>TF90576</v>
          </cell>
          <cell r="H2119">
            <v>44918</v>
          </cell>
          <cell r="I2119" t="str">
            <v>ENTREGADO</v>
          </cell>
          <cell r="J2119">
            <v>44922</v>
          </cell>
          <cell r="K2119" t="str">
            <v>ROLANDO MORALES / MARIA SUNTAXI</v>
          </cell>
          <cell r="L2119" t="str">
            <v>CIUDADELA SANTA LEONOR MZ 6 SOLAR 17</v>
          </cell>
          <cell r="P2119" t="str">
            <v xml:space="preserve"> VILLAMIL PLAYAS</v>
          </cell>
          <cell r="Q2119" t="str">
            <v>GUAYAQUIL</v>
          </cell>
          <cell r="R2119" t="str">
            <v>GUAYAS</v>
          </cell>
          <cell r="S2119" t="str">
            <v/>
          </cell>
          <cell r="T2119" t="str">
            <v>ITSACOURIER</v>
          </cell>
          <cell r="U2119" t="str">
            <v>FLEXNETUIO_GYE</v>
          </cell>
          <cell r="V2119">
            <v>1</v>
          </cell>
          <cell r="X2119" t="str">
            <v>FLEXNET</v>
          </cell>
        </row>
        <row r="2120">
          <cell r="A2120" t="str">
            <v>CLDEV_SIM220186</v>
          </cell>
          <cell r="B2120">
            <v>485784</v>
          </cell>
          <cell r="C2120" t="str">
            <v>CLDEV_SIM220186</v>
          </cell>
          <cell r="D2120" t="str">
            <v>CONECEL_DOCUMENTOS</v>
          </cell>
          <cell r="E2120" t="str">
            <v>DESPACHO</v>
          </cell>
          <cell r="G2120" t="str">
            <v>FT76756</v>
          </cell>
          <cell r="H2120">
            <v>44918</v>
          </cell>
          <cell r="I2120" t="str">
            <v>ENTREGADO</v>
          </cell>
          <cell r="J2120">
            <v>44922</v>
          </cell>
          <cell r="K2120" t="str">
            <v>CRISTIAN ZAMBRANO / CAROLINA PÉREZ</v>
          </cell>
          <cell r="L2120" t="str">
            <v>AV. AMAZONAS N44-124 Y LUIS BARBERY, EDIFICIO COLOR BLANCO</v>
          </cell>
          <cell r="P2120" t="str">
            <v>000001</v>
          </cell>
          <cell r="Q2120" t="str">
            <v>QUITO</v>
          </cell>
          <cell r="R2120" t="str">
            <v>PICHINCHA</v>
          </cell>
          <cell r="S2120" t="str">
            <v>BODEGA FLEXNET UIO - RETIRA CLIENTE</v>
          </cell>
          <cell r="T2120" t="str">
            <v>TRAMACO</v>
          </cell>
          <cell r="U2120" t="str">
            <v>RETIRA_CLIENTE</v>
          </cell>
          <cell r="V2120">
            <v>1</v>
          </cell>
          <cell r="X2120" t="str">
            <v>FLEXNET</v>
          </cell>
        </row>
        <row r="2121">
          <cell r="A2121" t="str">
            <v>RET TRES CERRITOS-23-12-22</v>
          </cell>
          <cell r="B2121">
            <v>485783</v>
          </cell>
          <cell r="C2121" t="str">
            <v>RET TRES CERRITOS-23-12-22</v>
          </cell>
          <cell r="D2121" t="str">
            <v>NOKIA_ALU</v>
          </cell>
          <cell r="E2121" t="str">
            <v>RETIRO_DESPACHO</v>
          </cell>
          <cell r="G2121" t="str">
            <v>90442</v>
          </cell>
          <cell r="H2121">
            <v>44918</v>
          </cell>
          <cell r="I2121" t="str">
            <v>ENTREGADO</v>
          </cell>
          <cell r="J2121">
            <v>44918</v>
          </cell>
          <cell r="K2121" t="str">
            <v>ESTACION TERRENA</v>
          </cell>
          <cell r="L2121" t="str">
            <v>ESTACIÓN TERRENA CNT (VIA A LA COSTA)</v>
          </cell>
          <cell r="N2121" t="str">
            <v>Maria Moreta 099 898 2121</v>
          </cell>
          <cell r="P2121" t="str">
            <v>GUAYAQUIL</v>
          </cell>
          <cell r="Q2121" t="str">
            <v>GUAYAQUIL</v>
          </cell>
          <cell r="R2121" t="str">
            <v>GUAYAS</v>
          </cell>
          <cell r="T2121" t="str">
            <v>FLEXTRANS GYE</v>
          </cell>
          <cell r="U2121" t="str">
            <v>FLEXNETGYE_LOCAL</v>
          </cell>
          <cell r="V2121">
            <v>3</v>
          </cell>
          <cell r="W2121">
            <v>70</v>
          </cell>
          <cell r="X2121" t="str">
            <v>TRES CERRITOS (ADRIAN SIGTU  0996013593)</v>
          </cell>
          <cell r="Y2121" t="str">
            <v>AV FCO DE ORELLANA JUNTO COMPLEJO TRES CERRITOS</v>
          </cell>
        </row>
        <row r="2122">
          <cell r="A2122" t="str">
            <v>TRES CERRITOS-ESTACION TERRENA 23-12-22</v>
          </cell>
          <cell r="B2122">
            <v>485782</v>
          </cell>
          <cell r="C2122" t="str">
            <v>TRES CERRITOS-ESTACION TERRENA 23-12-22</v>
          </cell>
          <cell r="D2122" t="str">
            <v>NOKIA_ALU</v>
          </cell>
          <cell r="E2122" t="str">
            <v>DESPACHO</v>
          </cell>
          <cell r="F2122" t="str">
            <v>EXCLUSIVO</v>
          </cell>
          <cell r="G2122" t="str">
            <v>90439</v>
          </cell>
          <cell r="H2122">
            <v>44918</v>
          </cell>
          <cell r="I2122" t="str">
            <v>EN_PROCESO</v>
          </cell>
          <cell r="J2122">
            <v>44918</v>
          </cell>
          <cell r="K2122" t="str">
            <v>ESTACION TERRENA</v>
          </cell>
          <cell r="L2122" t="str">
            <v>ESTACIÓN TERRENA CNT (VIA A LA COSTA)</v>
          </cell>
          <cell r="N2122" t="str">
            <v>Maria Moreta 099 898 212</v>
          </cell>
          <cell r="P2122" t="str">
            <v>GUAYAQUIL</v>
          </cell>
          <cell r="Q2122" t="str">
            <v>GUAYAQUIL</v>
          </cell>
          <cell r="R2122" t="str">
            <v>GUAYAS</v>
          </cell>
          <cell r="U2122" t="str">
            <v>FLEXNETGYE_LOCAL</v>
          </cell>
          <cell r="V2122">
            <v>3</v>
          </cell>
          <cell r="W2122">
            <v>50</v>
          </cell>
          <cell r="X2122" t="str">
            <v>TRES CERRITOS (ADRIAN SIGTU  0996013593)</v>
          </cell>
          <cell r="Y2122" t="str">
            <v>AV FCO DE ORELLANA JUNTO COMPLEJO TRES CERRITOS</v>
          </cell>
        </row>
        <row r="2123">
          <cell r="A2123" t="str">
            <v>414471400</v>
          </cell>
          <cell r="B2123">
            <v>485778</v>
          </cell>
          <cell r="C2123" t="str">
            <v>414471400</v>
          </cell>
          <cell r="D2123" t="str">
            <v>FLEXTUENTI</v>
          </cell>
          <cell r="E2123" t="str">
            <v>DESPACHO</v>
          </cell>
          <cell r="F2123" t="str">
            <v>NORMAL</v>
          </cell>
          <cell r="G2123" t="str">
            <v>FT76703</v>
          </cell>
          <cell r="H2123">
            <v>44918</v>
          </cell>
          <cell r="I2123" t="str">
            <v>ENTREGADO</v>
          </cell>
          <cell r="J2123">
            <v>44923</v>
          </cell>
          <cell r="K2123" t="str">
            <v>Nadya Palacios</v>
          </cell>
          <cell r="L2123" t="str">
            <v>LA MENA CALLE PUNTA ARENAS   S12 84 CALLE COPIHUE</v>
          </cell>
          <cell r="M2123" t="str">
            <v>1719108316</v>
          </cell>
          <cell r="N2123" t="str">
            <v>0998148328/0995008025</v>
          </cell>
          <cell r="O2123" t="str">
            <v/>
          </cell>
          <cell r="P2123" t="str">
            <v>QUITO</v>
          </cell>
          <cell r="Q2123" t="str">
            <v>QUITO</v>
          </cell>
          <cell r="R2123" t="str">
            <v>PICHINCHA</v>
          </cell>
          <cell r="T2123" t="str">
            <v>ITSACOURIER</v>
          </cell>
          <cell r="U2123" t="str">
            <v>FLEXNETUIO_LOCAL</v>
          </cell>
          <cell r="V2123">
            <v>1</v>
          </cell>
          <cell r="W2123">
            <v>1</v>
          </cell>
          <cell r="X2123" t="str">
            <v>FLEXNET ECUADOR - FLEXTUENTI</v>
          </cell>
          <cell r="Y2123" t="str">
            <v>CALLE 28 DE JUNIO S/N Y GARCIA MORENO ENTRADA LLANO GRANDE</v>
          </cell>
        </row>
        <row r="2124">
          <cell r="A2124" t="str">
            <v>414471408</v>
          </cell>
          <cell r="B2124">
            <v>485779</v>
          </cell>
          <cell r="C2124" t="str">
            <v>414471408</v>
          </cell>
          <cell r="D2124" t="str">
            <v>FLEXTUENTI</v>
          </cell>
          <cell r="E2124" t="str">
            <v>DESPACHO</v>
          </cell>
          <cell r="F2124" t="str">
            <v>NORMAL</v>
          </cell>
          <cell r="G2124" t="str">
            <v>FT76702</v>
          </cell>
          <cell r="H2124">
            <v>44918</v>
          </cell>
          <cell r="I2124" t="str">
            <v>ENTREGADO</v>
          </cell>
          <cell r="J2124">
            <v>44922</v>
          </cell>
          <cell r="K2124" t="str">
            <v>Hugo Maiquiza</v>
          </cell>
          <cell r="L2124" t="str">
            <v>TURUBAMBA CALLE E3K  LT 302 CALLE S58I</v>
          </cell>
          <cell r="M2124" t="str">
            <v>1804489514</v>
          </cell>
          <cell r="N2124" t="str">
            <v>0996585594/0967642024</v>
          </cell>
          <cell r="O2124" t="str">
            <v/>
          </cell>
          <cell r="P2124" t="str">
            <v>QUITO</v>
          </cell>
          <cell r="Q2124" t="str">
            <v>QUITO</v>
          </cell>
          <cell r="R2124" t="str">
            <v>PICHINCHA</v>
          </cell>
          <cell r="U2124" t="str">
            <v>FLEXNETUIO_LOCAL</v>
          </cell>
          <cell r="V2124">
            <v>1</v>
          </cell>
          <cell r="W2124">
            <v>1</v>
          </cell>
          <cell r="X2124" t="str">
            <v>FLEXNET ECUADOR - FLEXTUENTI</v>
          </cell>
          <cell r="Y2124" t="str">
            <v>CALLE 28 DE JUNIO S/N Y GARCIA MORENO ENTRADA LLANO GRANDE</v>
          </cell>
        </row>
        <row r="2125">
          <cell r="A2125" t="str">
            <v>414472919</v>
          </cell>
          <cell r="B2125">
            <v>485780</v>
          </cell>
          <cell r="C2125" t="str">
            <v>414472919</v>
          </cell>
          <cell r="D2125" t="str">
            <v>FLEXTUENTI</v>
          </cell>
          <cell r="E2125" t="str">
            <v>DESPACHO</v>
          </cell>
          <cell r="F2125" t="str">
            <v>NORMAL</v>
          </cell>
          <cell r="G2125" t="str">
            <v>031080414472919</v>
          </cell>
          <cell r="H2125">
            <v>44918</v>
          </cell>
          <cell r="I2125" t="str">
            <v>ENTREGADO</v>
          </cell>
          <cell r="J2125">
            <v>44922</v>
          </cell>
          <cell r="K2125" t="str">
            <v>Yuliana Mora Cornejo</v>
          </cell>
          <cell r="L2125" t="str">
            <v>PASCUALES CALLE GENERAL LEONIDAS PLAZA MZ 181 SL 2  ENTRE CHUNCHI Y SALITRE</v>
          </cell>
          <cell r="M2125" t="str">
            <v>0954332318</v>
          </cell>
          <cell r="N2125" t="str">
            <v>0989546409/0969329627</v>
          </cell>
          <cell r="O2125" t="str">
            <v/>
          </cell>
          <cell r="P2125" t="str">
            <v>GUAYAQUIL</v>
          </cell>
          <cell r="Q2125" t="str">
            <v>GUAYAQUIL</v>
          </cell>
          <cell r="R2125" t="str">
            <v>GUAYAS</v>
          </cell>
          <cell r="T2125" t="str">
            <v>TRAMACO</v>
          </cell>
          <cell r="U2125" t="str">
            <v>FLEXNETUIO_GYE</v>
          </cell>
          <cell r="V2125">
            <v>1</v>
          </cell>
          <cell r="W2125">
            <v>1</v>
          </cell>
          <cell r="X2125" t="str">
            <v>FLEXNET ECUADOR - FLEXTUENTI</v>
          </cell>
          <cell r="Y2125" t="str">
            <v>CALLE 28 DE JUNIO S/N Y GARCIA MORENO ENTRADA LLANO GRANDE</v>
          </cell>
        </row>
        <row r="2126">
          <cell r="A2126" t="str">
            <v>414472946</v>
          </cell>
          <cell r="B2126">
            <v>485781</v>
          </cell>
          <cell r="C2126" t="str">
            <v>414472946</v>
          </cell>
          <cell r="D2126" t="str">
            <v>FLEXTUENTI</v>
          </cell>
          <cell r="E2126" t="str">
            <v>DESPACHO</v>
          </cell>
          <cell r="F2126" t="str">
            <v>NORMAL</v>
          </cell>
          <cell r="G2126" t="str">
            <v>TF90490</v>
          </cell>
          <cell r="H2126">
            <v>44918</v>
          </cell>
          <cell r="I2126" t="str">
            <v>DEVOLUCION_EN_PROCESO</v>
          </cell>
          <cell r="J2126">
            <v>44923</v>
          </cell>
          <cell r="K2126" t="str">
            <v>Lorena Llerena Pincay</v>
          </cell>
          <cell r="L2126" t="str">
            <v>TARQUI CALLES CORDOVA SN CALLE JULIAN CORONEL</v>
          </cell>
          <cell r="M2126" t="str">
            <v>0919694646</v>
          </cell>
          <cell r="N2126" t="str">
            <v>0983446146/0999892986</v>
          </cell>
          <cell r="O2126" t="str">
            <v/>
          </cell>
          <cell r="P2126" t="str">
            <v>GUAYAQUIL</v>
          </cell>
          <cell r="Q2126" t="str">
            <v>GUAYAQUIL</v>
          </cell>
          <cell r="R2126" t="str">
            <v>GUAYAS</v>
          </cell>
          <cell r="T2126" t="str">
            <v>ITSACOURIER</v>
          </cell>
          <cell r="U2126" t="str">
            <v>FLEXNETUIO_GYE</v>
          </cell>
          <cell r="V2126">
            <v>1</v>
          </cell>
          <cell r="W2126">
            <v>1</v>
          </cell>
          <cell r="X2126" t="str">
            <v>FLEXNET ECUADOR - FLEXTUENTI</v>
          </cell>
          <cell r="Y2126" t="str">
            <v>CALLE 28 DE JUNIO S/N Y GARCIA MORENO ENTRADA LLANO GRANDE</v>
          </cell>
        </row>
        <row r="2127">
          <cell r="A2127" t="str">
            <v>414468885</v>
          </cell>
          <cell r="B2127">
            <v>485756</v>
          </cell>
          <cell r="C2127" t="str">
            <v>414468885</v>
          </cell>
          <cell r="D2127" t="str">
            <v>FLEXTUENTI</v>
          </cell>
          <cell r="E2127" t="str">
            <v>DESPACHO</v>
          </cell>
          <cell r="F2127" t="str">
            <v>EXPRESS UIO</v>
          </cell>
          <cell r="G2127" t="str">
            <v>TS8585</v>
          </cell>
          <cell r="H2127">
            <v>44918</v>
          </cell>
          <cell r="I2127" t="str">
            <v>ENTREGADO</v>
          </cell>
          <cell r="J2127">
            <v>44923</v>
          </cell>
          <cell r="K2127" t="str">
            <v>Karen Alvarez</v>
          </cell>
          <cell r="L2127" t="str">
            <v>INAQUITO   AV RIO AMAZONAS SN  UNION NACIONAL DE PERIODISTAS</v>
          </cell>
          <cell r="M2127" t="str">
            <v>1721772471</v>
          </cell>
          <cell r="N2127" t="str">
            <v>0984357240/0997762140</v>
          </cell>
          <cell r="O2127" t="str">
            <v/>
          </cell>
          <cell r="P2127" t="str">
            <v>QUITO</v>
          </cell>
          <cell r="Q2127" t="str">
            <v>QUITO</v>
          </cell>
          <cell r="R2127" t="str">
            <v>PICHINCHA</v>
          </cell>
          <cell r="T2127" t="str">
            <v>TRANSERVISS</v>
          </cell>
          <cell r="U2127" t="str">
            <v>FLEXNETUIO_LOCAL</v>
          </cell>
          <cell r="V2127">
            <v>1</v>
          </cell>
          <cell r="W2127">
            <v>1</v>
          </cell>
          <cell r="X2127" t="str">
            <v>FLEXNET ECUADOR - FLEXTUENTI</v>
          </cell>
          <cell r="Y2127" t="str">
            <v>CALLE 28 DE JUNIO S/N Y GARCIA MORENO ENTRADA LLANO GRANDE</v>
          </cell>
        </row>
        <row r="2128">
          <cell r="A2128" t="str">
            <v>414470755</v>
          </cell>
          <cell r="B2128">
            <v>485757</v>
          </cell>
          <cell r="C2128" t="str">
            <v>414470755</v>
          </cell>
          <cell r="D2128" t="str">
            <v>FLEXTUENTI</v>
          </cell>
          <cell r="E2128" t="str">
            <v>DESPACHO</v>
          </cell>
          <cell r="F2128" t="str">
            <v>NORMAL</v>
          </cell>
          <cell r="G2128" t="str">
            <v>031080414470755</v>
          </cell>
          <cell r="H2128">
            <v>44918</v>
          </cell>
          <cell r="I2128" t="str">
            <v>ENTREGADO</v>
          </cell>
          <cell r="J2128">
            <v>44922</v>
          </cell>
          <cell r="K2128" t="str">
            <v>Jandry Manuel Criollo Leon</v>
          </cell>
          <cell r="L2128" t="str">
            <v>LOJA  CALLE JUAN MONTALVO  N707 32  SN O CALLE ANTONIO NARINO</v>
          </cell>
          <cell r="M2128" t="str">
            <v>1105023657</v>
          </cell>
          <cell r="N2128" t="str">
            <v>0987163409/0979828726</v>
          </cell>
          <cell r="O2128" t="str">
            <v/>
          </cell>
          <cell r="P2128" t="str">
            <v>LOJA</v>
          </cell>
          <cell r="Q2128" t="str">
            <v>LOJA</v>
          </cell>
          <cell r="R2128" t="str">
            <v>LOJA</v>
          </cell>
          <cell r="T2128" t="str">
            <v>TRAMACO</v>
          </cell>
          <cell r="U2128" t="str">
            <v>FLEXNETUIO_PROVINCIA</v>
          </cell>
          <cell r="V2128">
            <v>1</v>
          </cell>
          <cell r="W2128">
            <v>1</v>
          </cell>
          <cell r="X2128" t="str">
            <v>FLEXNET ECUADOR - FLEXTUENTI</v>
          </cell>
          <cell r="Y2128" t="str">
            <v>CALLE 28 DE JUNIO S/N Y GARCIA MORENO ENTRADA LLANO GRANDE</v>
          </cell>
        </row>
        <row r="2129">
          <cell r="A2129" t="str">
            <v>414470980</v>
          </cell>
          <cell r="B2129">
            <v>485758</v>
          </cell>
          <cell r="C2129" t="str">
            <v>414470980</v>
          </cell>
          <cell r="D2129" t="str">
            <v>FLEXTUENTI</v>
          </cell>
          <cell r="E2129" t="str">
            <v>DESPACHO</v>
          </cell>
          <cell r="F2129" t="str">
            <v>DERIVADO PICK UP</v>
          </cell>
          <cell r="G2129" t="str">
            <v>031080414470980</v>
          </cell>
          <cell r="H2129">
            <v>44918</v>
          </cell>
          <cell r="I2129" t="str">
            <v>ENTREGADO</v>
          </cell>
          <cell r="J2129">
            <v>44923</v>
          </cell>
          <cell r="K2129" t="str">
            <v>Jaime Vaca</v>
          </cell>
          <cell r="L2129" t="str">
            <v>OFICINA TRAMACO PUNTO DE ATENCION SAN MARINO</v>
          </cell>
          <cell r="M2129" t="str">
            <v>1203509011</v>
          </cell>
          <cell r="N2129" t="str">
            <v>0980767500/0984262686</v>
          </cell>
          <cell r="O2129" t="str">
            <v/>
          </cell>
          <cell r="P2129" t="str">
            <v>GUAYAQUIL</v>
          </cell>
          <cell r="Q2129" t="str">
            <v>GUAYAQUIL</v>
          </cell>
          <cell r="R2129" t="str">
            <v>GUAYAS</v>
          </cell>
          <cell r="T2129" t="str">
            <v>TRAMACO</v>
          </cell>
          <cell r="U2129" t="str">
            <v>FLEXNETUIO_GYE</v>
          </cell>
          <cell r="V2129">
            <v>1</v>
          </cell>
          <cell r="W2129">
            <v>1</v>
          </cell>
          <cell r="X2129" t="str">
            <v>FLEXNET ECUADOR - FLEXTUENTI</v>
          </cell>
          <cell r="Y2129" t="str">
            <v>CALLE 28 DE JUNIO S/N Y GARCIA MORENO ENTRADA LLANO GRANDE</v>
          </cell>
        </row>
        <row r="2130">
          <cell r="A2130" t="str">
            <v>414471002</v>
          </cell>
          <cell r="B2130">
            <v>485759</v>
          </cell>
          <cell r="C2130" t="str">
            <v>414471002</v>
          </cell>
          <cell r="D2130" t="str">
            <v>FLEXTUENTI</v>
          </cell>
          <cell r="E2130" t="str">
            <v>DESPACHO</v>
          </cell>
          <cell r="F2130" t="str">
            <v>EXPRESS UIO</v>
          </cell>
          <cell r="G2130" t="str">
            <v>TS8608</v>
          </cell>
          <cell r="H2130">
            <v>44918</v>
          </cell>
          <cell r="I2130" t="str">
            <v>ENTREGADO</v>
          </cell>
          <cell r="J2130">
            <v>44918</v>
          </cell>
          <cell r="K2130" t="str">
            <v>veronica Chulde</v>
          </cell>
          <cell r="L2130" t="str">
            <v>ITCHIMBIA AV SENIERGUES  SN  TELMO PAZ Y MINO</v>
          </cell>
          <cell r="M2130" t="str">
            <v>1724392004</v>
          </cell>
          <cell r="N2130" t="str">
            <v>0939471533/0987279666</v>
          </cell>
          <cell r="O2130" t="str">
            <v/>
          </cell>
          <cell r="P2130" t="str">
            <v>QUITO</v>
          </cell>
          <cell r="Q2130" t="str">
            <v>QUITO</v>
          </cell>
          <cell r="R2130" t="str">
            <v>PICHINCHA</v>
          </cell>
          <cell r="T2130" t="str">
            <v>TRANSERVISS</v>
          </cell>
          <cell r="U2130" t="str">
            <v>FLEXNETUIO_LOCAL</v>
          </cell>
          <cell r="V2130">
            <v>1</v>
          </cell>
          <cell r="W2130">
            <v>1</v>
          </cell>
          <cell r="X2130" t="str">
            <v>FLEXNET ECUADOR - FLEXTUENTI</v>
          </cell>
          <cell r="Y2130" t="str">
            <v>CALLE 28 DE JUNIO S/N Y GARCIA MORENO ENTRADA LLANO GRANDE</v>
          </cell>
        </row>
        <row r="2131">
          <cell r="A2131" t="str">
            <v>414471097</v>
          </cell>
          <cell r="B2131">
            <v>485760</v>
          </cell>
          <cell r="C2131" t="str">
            <v>414471097</v>
          </cell>
          <cell r="D2131" t="str">
            <v>FLEXTUENTI</v>
          </cell>
          <cell r="E2131" t="str">
            <v>DESPACHO</v>
          </cell>
          <cell r="F2131" t="str">
            <v>DERIVADO PICK UP</v>
          </cell>
          <cell r="G2131" t="str">
            <v>031080414471097</v>
          </cell>
          <cell r="H2131">
            <v>44918</v>
          </cell>
          <cell r="I2131" t="str">
            <v>ENTREGADO</v>
          </cell>
          <cell r="J2131">
            <v>44922</v>
          </cell>
          <cell r="K2131" t="str">
            <v>Jhonatan Garcia</v>
          </cell>
          <cell r="L2131" t="str">
            <v>OFICINA TRAMACO GUARANDA</v>
          </cell>
          <cell r="M2131" t="str">
            <v>0202554846</v>
          </cell>
          <cell r="N2131" t="str">
            <v>0978938355/0999833151</v>
          </cell>
          <cell r="O2131" t="str">
            <v/>
          </cell>
          <cell r="P2131" t="str">
            <v>GUARANDA</v>
          </cell>
          <cell r="Q2131" t="str">
            <v>GUARANDA</v>
          </cell>
          <cell r="R2131" t="str">
            <v>BOLIVAR</v>
          </cell>
          <cell r="T2131" t="str">
            <v>TRAMACO</v>
          </cell>
          <cell r="U2131" t="str">
            <v>FLEXNETUIO_PROVINCIA</v>
          </cell>
          <cell r="V2131">
            <v>1</v>
          </cell>
          <cell r="W2131">
            <v>1</v>
          </cell>
          <cell r="X2131" t="str">
            <v>FLEXNET ECUADOR - FLEXTUENTI</v>
          </cell>
          <cell r="Y2131" t="str">
            <v>CALLE 28 DE JUNIO S/N Y GARCIA MORENO ENTRADA LLANO GRANDE</v>
          </cell>
        </row>
        <row r="2132">
          <cell r="A2132" t="str">
            <v>414471099</v>
          </cell>
          <cell r="B2132">
            <v>485761</v>
          </cell>
          <cell r="C2132" t="str">
            <v>414471099</v>
          </cell>
          <cell r="D2132" t="str">
            <v>FLEXTUENTI</v>
          </cell>
          <cell r="E2132" t="str">
            <v>DESPACHO</v>
          </cell>
          <cell r="F2132" t="str">
            <v>EXPRESS UIO</v>
          </cell>
          <cell r="G2132" t="str">
            <v>TS8604</v>
          </cell>
          <cell r="H2132">
            <v>44918</v>
          </cell>
          <cell r="I2132" t="str">
            <v>ENTREGADO</v>
          </cell>
          <cell r="J2132">
            <v>44918</v>
          </cell>
          <cell r="K2132" t="str">
            <v>Maria Vergara</v>
          </cell>
          <cell r="L2132" t="str">
            <v>INAQUITO  AV 6 DE DICIEMBRE N39 66 PORTETE</v>
          </cell>
          <cell r="M2132" t="str">
            <v>1714866116</v>
          </cell>
          <cell r="N2132" t="str">
            <v>0979074060/0998000260</v>
          </cell>
          <cell r="O2132" t="str">
            <v/>
          </cell>
          <cell r="P2132" t="str">
            <v>QUITO</v>
          </cell>
          <cell r="Q2132" t="str">
            <v>QUITO</v>
          </cell>
          <cell r="R2132" t="str">
            <v>PICHINCHA</v>
          </cell>
          <cell r="T2132" t="str">
            <v>TRANSERVISS</v>
          </cell>
          <cell r="U2132" t="str">
            <v>FLEXNETUIO_LOCAL</v>
          </cell>
          <cell r="V2132">
            <v>1</v>
          </cell>
          <cell r="W2132">
            <v>1</v>
          </cell>
          <cell r="X2132" t="str">
            <v>FLEXNET ECUADOR - FLEXTUENTI</v>
          </cell>
          <cell r="Y2132" t="str">
            <v>CALLE 28 DE JUNIO S/N Y GARCIA MORENO ENTRADA LLANO GRANDE</v>
          </cell>
        </row>
        <row r="2133">
          <cell r="A2133" t="str">
            <v>414471102</v>
          </cell>
          <cell r="B2133">
            <v>485762</v>
          </cell>
          <cell r="C2133" t="str">
            <v>414471102</v>
          </cell>
          <cell r="D2133" t="str">
            <v>FLEXTUENTI</v>
          </cell>
          <cell r="E2133" t="str">
            <v>DESPACHO</v>
          </cell>
          <cell r="F2133" t="str">
            <v>NORMAL</v>
          </cell>
          <cell r="G2133" t="str">
            <v>031080414471102</v>
          </cell>
          <cell r="H2133">
            <v>44918</v>
          </cell>
          <cell r="I2133" t="str">
            <v>ENTREGADO</v>
          </cell>
          <cell r="J2133">
            <v>44922</v>
          </cell>
          <cell r="K2133" t="str">
            <v>Ximena Criollo</v>
          </cell>
          <cell r="L2133" t="str">
            <v>LOJA  C ENRIQUEZ 707 32 JUAN MONTALVO</v>
          </cell>
          <cell r="M2133" t="str">
            <v>1104452899</v>
          </cell>
          <cell r="N2133" t="str">
            <v>0981636033/0987163409</v>
          </cell>
          <cell r="O2133" t="str">
            <v/>
          </cell>
          <cell r="P2133" t="str">
            <v>LOJA</v>
          </cell>
          <cell r="Q2133" t="str">
            <v>LOJA</v>
          </cell>
          <cell r="R2133" t="str">
            <v>LOJA</v>
          </cell>
          <cell r="T2133" t="str">
            <v>TRAMACO</v>
          </cell>
          <cell r="U2133" t="str">
            <v>FLEXNETUIO_PROVINCIA</v>
          </cell>
          <cell r="V2133">
            <v>1</v>
          </cell>
          <cell r="W2133">
            <v>1</v>
          </cell>
          <cell r="X2133" t="str">
            <v>FLEXNET ECUADOR - FLEXTUENTI</v>
          </cell>
          <cell r="Y2133" t="str">
            <v>CALLE 28 DE JUNIO S/N Y GARCIA MORENO ENTRADA LLANO GRANDE</v>
          </cell>
        </row>
        <row r="2134">
          <cell r="A2134" t="str">
            <v>414471122</v>
          </cell>
          <cell r="B2134">
            <v>485763</v>
          </cell>
          <cell r="C2134" t="str">
            <v>414471122</v>
          </cell>
          <cell r="D2134" t="str">
            <v>FLEXTUENTI</v>
          </cell>
          <cell r="E2134" t="str">
            <v>DESPACHO</v>
          </cell>
          <cell r="F2134" t="str">
            <v>NORMAL</v>
          </cell>
          <cell r="G2134" t="str">
            <v>031080414471122</v>
          </cell>
          <cell r="H2134">
            <v>44918</v>
          </cell>
          <cell r="I2134" t="str">
            <v>ENTREGADO</v>
          </cell>
          <cell r="J2134">
            <v>44922</v>
          </cell>
          <cell r="K2134" t="str">
            <v>Alvaro Napoleon Medina Villacres</v>
          </cell>
          <cell r="L2134" t="str">
            <v>TULCAN AV ANDRES BELLO SN INGLATERRA</v>
          </cell>
          <cell r="M2134" t="str">
            <v>0401073168</v>
          </cell>
          <cell r="N2134" t="str">
            <v>0401073168/0962570606</v>
          </cell>
          <cell r="O2134" t="str">
            <v/>
          </cell>
          <cell r="P2134" t="str">
            <v>TULCAN</v>
          </cell>
          <cell r="Q2134" t="str">
            <v>TULCAN</v>
          </cell>
          <cell r="R2134" t="str">
            <v>CARCHI</v>
          </cell>
          <cell r="S2134" t="str">
            <v/>
          </cell>
          <cell r="T2134" t="str">
            <v>TRAMACO</v>
          </cell>
          <cell r="U2134" t="str">
            <v>FLEXNETUIO_PROVINCIA</v>
          </cell>
          <cell r="V2134">
            <v>1</v>
          </cell>
          <cell r="W2134">
            <v>1</v>
          </cell>
          <cell r="X2134" t="str">
            <v>FLEXNET ECUADOR - FLEXTUENTI</v>
          </cell>
          <cell r="Y2134" t="str">
            <v>CALLE 28 DE JUNIO S/N Y GARCIA MORENO ENTRADA LLANO GRANDE</v>
          </cell>
        </row>
        <row r="2135">
          <cell r="A2135" t="str">
            <v>414471162</v>
          </cell>
          <cell r="B2135">
            <v>485764</v>
          </cell>
          <cell r="C2135" t="str">
            <v>414471162</v>
          </cell>
          <cell r="D2135" t="str">
            <v>FLEXTUENTI</v>
          </cell>
          <cell r="E2135" t="str">
            <v>DESPACHO</v>
          </cell>
          <cell r="F2135" t="str">
            <v>EXPRESS UIO</v>
          </cell>
          <cell r="G2135" t="str">
            <v>TEC8621</v>
          </cell>
          <cell r="H2135">
            <v>44918</v>
          </cell>
          <cell r="I2135" t="str">
            <v>ENTREGADO</v>
          </cell>
          <cell r="J2135">
            <v>44918</v>
          </cell>
          <cell r="K2135" t="str">
            <v>Eduardo Ramos</v>
          </cell>
          <cell r="L2135" t="str">
            <v>EL CONDADO  MARIANO PAREDES SN N73</v>
          </cell>
          <cell r="M2135" t="str">
            <v>1721443610</v>
          </cell>
          <cell r="N2135" t="str">
            <v>0986215344/0983915479</v>
          </cell>
          <cell r="O2135" t="str">
            <v/>
          </cell>
          <cell r="P2135" t="str">
            <v>QUITO</v>
          </cell>
          <cell r="Q2135" t="str">
            <v>QUITO</v>
          </cell>
          <cell r="R2135" t="str">
            <v>PICHINCHA</v>
          </cell>
          <cell r="T2135" t="str">
            <v>EXPRESSCON</v>
          </cell>
          <cell r="U2135" t="str">
            <v>FLEXNETUIO_LOCAL</v>
          </cell>
          <cell r="V2135">
            <v>1</v>
          </cell>
          <cell r="W2135">
            <v>1</v>
          </cell>
          <cell r="X2135" t="str">
            <v>FLEXNET ECUADOR - FLEXTUENTI</v>
          </cell>
          <cell r="Y2135" t="str">
            <v>CALLE 28 DE JUNIO S/N Y GARCIA MORENO ENTRADA LLANO GRANDE</v>
          </cell>
        </row>
        <row r="2136">
          <cell r="A2136" t="str">
            <v>414471163</v>
          </cell>
          <cell r="B2136">
            <v>485765</v>
          </cell>
          <cell r="C2136" t="str">
            <v>414471163</v>
          </cell>
          <cell r="D2136" t="str">
            <v>FLEXTUENTI</v>
          </cell>
          <cell r="E2136" t="str">
            <v>DESPACHO</v>
          </cell>
          <cell r="F2136" t="str">
            <v>NORMAL</v>
          </cell>
          <cell r="G2136" t="str">
            <v>TF90491</v>
          </cell>
          <cell r="H2136">
            <v>44918</v>
          </cell>
          <cell r="I2136" t="str">
            <v>ENTREGADO</v>
          </cell>
          <cell r="J2136">
            <v>44922</v>
          </cell>
          <cell r="K2136" t="str">
            <v>Domenica Ramos</v>
          </cell>
          <cell r="L2136" t="str">
            <v>TARQUI DEMETRIO AGUILERA MANZANA 723 VILLA 14 AV FRANCISCO DE ORELLA</v>
          </cell>
          <cell r="M2136" t="str">
            <v>0956760052</v>
          </cell>
          <cell r="N2136" t="str">
            <v>0978606260/0995259090</v>
          </cell>
          <cell r="O2136" t="str">
            <v/>
          </cell>
          <cell r="P2136" t="str">
            <v>GUAYAQUIL</v>
          </cell>
          <cell r="Q2136" t="str">
            <v>GUAYAQUIL</v>
          </cell>
          <cell r="R2136" t="str">
            <v>GUAYAS</v>
          </cell>
          <cell r="T2136" t="str">
            <v>ITSACOURIER</v>
          </cell>
          <cell r="U2136" t="str">
            <v>FLEXNETUIO_GYE</v>
          </cell>
          <cell r="V2136">
            <v>1</v>
          </cell>
          <cell r="W2136">
            <v>1</v>
          </cell>
          <cell r="X2136" t="str">
            <v>FLEXNET ECUADOR - FLEXTUENTI</v>
          </cell>
          <cell r="Y2136" t="str">
            <v>CALLE 28 DE JUNIO S/N Y GARCIA MORENO ENTRADA LLANO GRANDE</v>
          </cell>
        </row>
        <row r="2137">
          <cell r="A2137" t="str">
            <v>414471168</v>
          </cell>
          <cell r="B2137">
            <v>485766</v>
          </cell>
          <cell r="C2137" t="str">
            <v>414471168</v>
          </cell>
          <cell r="D2137" t="str">
            <v>FLEXTUENTI</v>
          </cell>
          <cell r="E2137" t="str">
            <v>DESPACHO</v>
          </cell>
          <cell r="F2137" t="str">
            <v>NORMAL</v>
          </cell>
          <cell r="G2137" t="str">
            <v>031080414471168</v>
          </cell>
          <cell r="H2137">
            <v>44918</v>
          </cell>
          <cell r="I2137" t="str">
            <v>ENTREGADO</v>
          </cell>
          <cell r="J2137">
            <v>44922</v>
          </cell>
          <cell r="K2137" t="str">
            <v>Byron Mauricio Ponton Guajala</v>
          </cell>
          <cell r="L2137" t="str">
            <v>LA PROVIDENCIA  CALLE  GRAL MANUEL  SERRANO  SN  ENTRE CALLE GUAYAS Y AV 9 DE MAYO</v>
          </cell>
          <cell r="M2137" t="str">
            <v>0705057370</v>
          </cell>
          <cell r="N2137" t="str">
            <v>0988808818/0988808818</v>
          </cell>
          <cell r="O2137" t="str">
            <v/>
          </cell>
          <cell r="P2137" t="str">
            <v>MACHALA</v>
          </cell>
          <cell r="Q2137" t="str">
            <v>MACHALA</v>
          </cell>
          <cell r="R2137" t="str">
            <v>EL ORO</v>
          </cell>
          <cell r="T2137" t="str">
            <v>TRAMACO</v>
          </cell>
          <cell r="U2137" t="str">
            <v>FLEXNETUIO_PROVINCIA</v>
          </cell>
          <cell r="V2137">
            <v>1</v>
          </cell>
          <cell r="W2137">
            <v>1</v>
          </cell>
          <cell r="X2137" t="str">
            <v>FLEXNET ECUADOR - FLEXTUENTI</v>
          </cell>
          <cell r="Y2137" t="str">
            <v>CALLE 28 DE JUNIO S/N Y GARCIA MORENO ENTRADA LLANO GRANDE</v>
          </cell>
        </row>
        <row r="2138">
          <cell r="A2138" t="str">
            <v>414471357</v>
          </cell>
          <cell r="B2138">
            <v>485767</v>
          </cell>
          <cell r="C2138" t="str">
            <v>414471357</v>
          </cell>
          <cell r="D2138" t="str">
            <v>FLEXTUENTI</v>
          </cell>
          <cell r="E2138" t="str">
            <v>DESPACHO</v>
          </cell>
          <cell r="F2138" t="str">
            <v>NORMAL</v>
          </cell>
          <cell r="G2138" t="str">
            <v>031080414471357</v>
          </cell>
          <cell r="H2138">
            <v>44918</v>
          </cell>
          <cell r="I2138" t="str">
            <v>ENTREGADO</v>
          </cell>
          <cell r="J2138">
            <v>44922</v>
          </cell>
          <cell r="K2138" t="str">
            <v>Blanca Isabel Ibarra Parra</v>
          </cell>
          <cell r="L2138" t="str">
            <v>HUACHI LORETO CALLE IMBABURA  1 07 CALLE SAN CRISTOBAL</v>
          </cell>
          <cell r="M2138" t="str">
            <v>1805111174</v>
          </cell>
          <cell r="N2138" t="str">
            <v>0962953977/0987367407</v>
          </cell>
          <cell r="O2138" t="str">
            <v/>
          </cell>
          <cell r="P2138" t="str">
            <v>AMBATO</v>
          </cell>
          <cell r="Q2138" t="str">
            <v>AMBATO</v>
          </cell>
          <cell r="R2138" t="str">
            <v>TUNGURAHUA</v>
          </cell>
          <cell r="S2138" t="str">
            <v>AMBATO</v>
          </cell>
          <cell r="T2138" t="str">
            <v>TRAMACO</v>
          </cell>
          <cell r="U2138" t="str">
            <v>FLEXNETUIO_PROVINCIA</v>
          </cell>
          <cell r="V2138">
            <v>1</v>
          </cell>
          <cell r="W2138">
            <v>1</v>
          </cell>
          <cell r="X2138" t="str">
            <v>FLEXNET ECUADOR - FLEXTUENTI</v>
          </cell>
          <cell r="Y2138" t="str">
            <v>CALLE 28 DE JUNIO S/N Y GARCIA MORENO ENTRADA LLANO GRANDE</v>
          </cell>
        </row>
        <row r="2139">
          <cell r="A2139" t="str">
            <v>414471358</v>
          </cell>
          <cell r="B2139">
            <v>485768</v>
          </cell>
          <cell r="C2139" t="str">
            <v>414471358</v>
          </cell>
          <cell r="D2139" t="str">
            <v>FLEXTUENTI</v>
          </cell>
          <cell r="E2139" t="str">
            <v>DESPACHO</v>
          </cell>
          <cell r="F2139" t="str">
            <v>NORMAL</v>
          </cell>
          <cell r="G2139" t="str">
            <v>FT76704</v>
          </cell>
          <cell r="H2139">
            <v>44918</v>
          </cell>
          <cell r="I2139" t="str">
            <v>ENTREGADO</v>
          </cell>
          <cell r="J2139">
            <v>44922</v>
          </cell>
          <cell r="K2139" t="str">
            <v>Mateo Miranda</v>
          </cell>
          <cell r="L2139" t="str">
            <v>JIPIJAPA CALLE DE LAS MALVAS E15 122 CALLE DE LOS PERALES</v>
          </cell>
          <cell r="M2139" t="str">
            <v>1753676079</v>
          </cell>
          <cell r="N2139" t="str">
            <v>0988664913/0964030392</v>
          </cell>
          <cell r="O2139" t="str">
            <v/>
          </cell>
          <cell r="P2139" t="str">
            <v>QUITO</v>
          </cell>
          <cell r="Q2139" t="str">
            <v>QUITO</v>
          </cell>
          <cell r="R2139" t="str">
            <v>PICHINCHA</v>
          </cell>
          <cell r="U2139" t="str">
            <v>FLEXNETUIO_LOCAL</v>
          </cell>
          <cell r="V2139">
            <v>1</v>
          </cell>
          <cell r="W2139">
            <v>1</v>
          </cell>
          <cell r="X2139" t="str">
            <v>FLEXNET ECUADOR - FLEXTUENTI</v>
          </cell>
          <cell r="Y2139" t="str">
            <v>CALLE 28 DE JUNIO S/N Y GARCIA MORENO ENTRADA LLANO GRANDE</v>
          </cell>
        </row>
        <row r="2140">
          <cell r="A2140" t="str">
            <v>414472849</v>
          </cell>
          <cell r="B2140">
            <v>485769</v>
          </cell>
          <cell r="C2140" t="str">
            <v>414472849</v>
          </cell>
          <cell r="D2140" t="str">
            <v>FLEXTUENTI</v>
          </cell>
          <cell r="E2140" t="str">
            <v>DESPACHO</v>
          </cell>
          <cell r="F2140" t="str">
            <v>EXPRESS UIO</v>
          </cell>
          <cell r="G2140" t="str">
            <v>TEC8620</v>
          </cell>
          <cell r="H2140">
            <v>44918</v>
          </cell>
          <cell r="I2140" t="str">
            <v>ENTREGADO</v>
          </cell>
          <cell r="J2140">
            <v>44918</v>
          </cell>
          <cell r="K2140" t="str">
            <v>Santiago Urquizo</v>
          </cell>
          <cell r="L2140" t="str">
            <v>CALDERON (PI)  CALLE PARIS  LT 46  SN O CALLE N9G</v>
          </cell>
          <cell r="M2140" t="str">
            <v>1724970270</v>
          </cell>
          <cell r="N2140" t="str">
            <v>0982426400/0995276924</v>
          </cell>
          <cell r="O2140" t="str">
            <v/>
          </cell>
          <cell r="P2140" t="str">
            <v>QUITO</v>
          </cell>
          <cell r="Q2140" t="str">
            <v>QUITO</v>
          </cell>
          <cell r="R2140" t="str">
            <v>PICHINCHA</v>
          </cell>
          <cell r="T2140" t="str">
            <v>EXPRESSCON</v>
          </cell>
          <cell r="U2140" t="str">
            <v>FLEXNETUIO_LOCAL</v>
          </cell>
          <cell r="V2140">
            <v>1</v>
          </cell>
          <cell r="W2140">
            <v>1</v>
          </cell>
          <cell r="X2140" t="str">
            <v>FLEXNET ECUADOR - FLEXTUENTI</v>
          </cell>
          <cell r="Y2140" t="str">
            <v>CALLE 28 DE JUNIO S/N Y GARCIA MORENO ENTRADA LLANO GRANDE</v>
          </cell>
        </row>
        <row r="2141">
          <cell r="A2141" t="str">
            <v>414472854</v>
          </cell>
          <cell r="B2141">
            <v>485770</v>
          </cell>
          <cell r="C2141" t="str">
            <v>414472854</v>
          </cell>
          <cell r="D2141" t="str">
            <v>FLEXTUENTI</v>
          </cell>
          <cell r="E2141" t="str">
            <v>DESPACHO</v>
          </cell>
          <cell r="F2141" t="str">
            <v>NORMAL</v>
          </cell>
          <cell r="G2141" t="str">
            <v>031080414472854</v>
          </cell>
          <cell r="H2141">
            <v>44918</v>
          </cell>
          <cell r="I2141" t="str">
            <v>ENTREGADO</v>
          </cell>
          <cell r="J2141">
            <v>44919</v>
          </cell>
          <cell r="K2141" t="str">
            <v>Sandy Arteaga</v>
          </cell>
          <cell r="L2141" t="str">
            <v>EL CARMEN CALLE EL SAUCE  SN  CALLE LAURELES</v>
          </cell>
          <cell r="M2141" t="str">
            <v>1317082574</v>
          </cell>
          <cell r="N2141" t="str">
            <v>0991409106/0994043732</v>
          </cell>
          <cell r="O2141" t="str">
            <v/>
          </cell>
          <cell r="P2141" t="str">
            <v>EL CARMEN</v>
          </cell>
          <cell r="Q2141" t="str">
            <v>EL CARMEN</v>
          </cell>
          <cell r="R2141" t="str">
            <v>MANABI</v>
          </cell>
          <cell r="T2141" t="str">
            <v>TRAMACO</v>
          </cell>
          <cell r="U2141" t="str">
            <v>FLEXNETUIO_PROVINCIA</v>
          </cell>
          <cell r="V2141">
            <v>1</v>
          </cell>
          <cell r="W2141">
            <v>1</v>
          </cell>
          <cell r="X2141" t="str">
            <v>FLEXNET ECUADOR - FLEXTUENTI</v>
          </cell>
          <cell r="Y2141" t="str">
            <v>CALLE 28 DE JUNIO S/N Y GARCIA MORENO ENTRADA LLANO GRANDE</v>
          </cell>
        </row>
        <row r="2142">
          <cell r="A2142" t="str">
            <v>414472857</v>
          </cell>
          <cell r="B2142">
            <v>485771</v>
          </cell>
          <cell r="C2142" t="str">
            <v>414472857</v>
          </cell>
          <cell r="D2142" t="str">
            <v>FLEXTUENTI</v>
          </cell>
          <cell r="E2142" t="str">
            <v>DESPACHO</v>
          </cell>
          <cell r="F2142" t="str">
            <v>NORMAL</v>
          </cell>
          <cell r="G2142" t="str">
            <v>TF90492</v>
          </cell>
          <cell r="H2142">
            <v>44918</v>
          </cell>
          <cell r="I2142" t="str">
            <v>ENTREGADO</v>
          </cell>
          <cell r="J2142">
            <v>44922</v>
          </cell>
          <cell r="K2142" t="str">
            <v>JORGE EDGAR TOMALA CANARTE</v>
          </cell>
          <cell r="L2142" t="str">
            <v>TARQUI CALLE ACACIAS  711 ENTRE FICUS Y GUAYACANES</v>
          </cell>
          <cell r="M2142" t="str">
            <v>0915316129</v>
          </cell>
          <cell r="N2142" t="str">
            <v>0992087394/0980856955</v>
          </cell>
          <cell r="O2142" t="str">
            <v/>
          </cell>
          <cell r="P2142" t="str">
            <v>GUAYAQUIL</v>
          </cell>
          <cell r="Q2142" t="str">
            <v>GUAYAQUIL</v>
          </cell>
          <cell r="R2142" t="str">
            <v>GUAYAS</v>
          </cell>
          <cell r="T2142" t="str">
            <v>ITSACOURIER</v>
          </cell>
          <cell r="U2142" t="str">
            <v>FLEXNETUIO_GYE</v>
          </cell>
          <cell r="V2142">
            <v>1</v>
          </cell>
          <cell r="W2142">
            <v>1</v>
          </cell>
          <cell r="X2142" t="str">
            <v>FLEXNET ECUADOR - FLEXTUENTI</v>
          </cell>
          <cell r="Y2142" t="str">
            <v>CALLE 28 DE JUNIO S/N Y GARCIA MORENO ENTRADA LLANO GRANDE</v>
          </cell>
        </row>
        <row r="2143">
          <cell r="A2143" t="str">
            <v>414472870</v>
          </cell>
          <cell r="B2143">
            <v>485772</v>
          </cell>
          <cell r="C2143" t="str">
            <v>414472870</v>
          </cell>
          <cell r="D2143" t="str">
            <v>FLEXTUENTI</v>
          </cell>
          <cell r="E2143" t="str">
            <v>DESPACHO</v>
          </cell>
          <cell r="F2143" t="str">
            <v>NORMAL</v>
          </cell>
          <cell r="G2143" t="str">
            <v>031080414472870</v>
          </cell>
          <cell r="H2143">
            <v>44918</v>
          </cell>
          <cell r="I2143" t="str">
            <v>ENTREGADO</v>
          </cell>
          <cell r="J2143">
            <v>44919</v>
          </cell>
          <cell r="K2143" t="str">
            <v>Angel Fabricio Mendoza Mendoza</v>
          </cell>
          <cell r="L2143" t="str">
            <v>CHONE  CALLE EMILIO HIDALGO SN  CALLE  PICHINCHA</v>
          </cell>
          <cell r="M2143" t="str">
            <v>1310111131</v>
          </cell>
          <cell r="N2143" t="str">
            <v>0968981228/0990784787</v>
          </cell>
          <cell r="O2143" t="str">
            <v/>
          </cell>
          <cell r="P2143" t="str">
            <v>CHONE</v>
          </cell>
          <cell r="Q2143" t="str">
            <v>CHONE</v>
          </cell>
          <cell r="R2143" t="str">
            <v>MANABI</v>
          </cell>
          <cell r="T2143" t="str">
            <v>TRAMACO</v>
          </cell>
          <cell r="U2143" t="str">
            <v>FLEXNETUIO_PROVINCIA</v>
          </cell>
          <cell r="V2143">
            <v>1</v>
          </cell>
          <cell r="W2143">
            <v>1</v>
          </cell>
          <cell r="X2143" t="str">
            <v>FLEXNET ECUADOR - FLEXTUENTI</v>
          </cell>
          <cell r="Y2143" t="str">
            <v>CALLE 28 DE JUNIO S/N Y GARCIA MORENO ENTRADA LLANO GRANDE</v>
          </cell>
        </row>
        <row r="2144">
          <cell r="A2144" t="str">
            <v>WS414468816</v>
          </cell>
          <cell r="B2144">
            <v>485773</v>
          </cell>
          <cell r="C2144" t="str">
            <v>WS414468816</v>
          </cell>
          <cell r="D2144" t="str">
            <v>FLEXTUENTI</v>
          </cell>
          <cell r="E2144" t="str">
            <v>DESPACHO</v>
          </cell>
          <cell r="F2144" t="str">
            <v>NORMAL</v>
          </cell>
          <cell r="G2144" t="str">
            <v>031080414468816</v>
          </cell>
          <cell r="H2144">
            <v>44918</v>
          </cell>
          <cell r="I2144" t="str">
            <v>ENTREGADO</v>
          </cell>
          <cell r="J2144">
            <v>44922</v>
          </cell>
          <cell r="K2144" t="str">
            <v>Diogo Recalde</v>
          </cell>
          <cell r="L2144" t="str">
            <v>BOMBOLI   CALLE PARIS  SN  SN O CALLE 6</v>
          </cell>
          <cell r="M2144" t="str">
            <v>2300044415</v>
          </cell>
          <cell r="N2144" t="str">
            <v>0998146804/0998146804</v>
          </cell>
          <cell r="O2144" t="str">
            <v/>
          </cell>
          <cell r="P2144" t="str">
            <v>SANTO DOMINGO</v>
          </cell>
          <cell r="Q2144" t="str">
            <v>SANTO DOMINGO</v>
          </cell>
          <cell r="R2144" t="str">
            <v>SANTO DOMINGO DE LOS TSACHILAS</v>
          </cell>
          <cell r="T2144" t="str">
            <v>TRAMACO</v>
          </cell>
          <cell r="U2144" t="str">
            <v>FLEXNETUIO_PROVINCIA</v>
          </cell>
          <cell r="V2144">
            <v>1</v>
          </cell>
          <cell r="W2144">
            <v>1</v>
          </cell>
          <cell r="X2144" t="str">
            <v>FLEXNET ECUADOR - FLEXTUENTI</v>
          </cell>
          <cell r="Y2144" t="str">
            <v>CALLE 28 DE JUNIO S/N Y GARCIA MORENO ENTRADA LLANO GRANDE</v>
          </cell>
        </row>
        <row r="2145">
          <cell r="A2145" t="str">
            <v>WS414470998</v>
          </cell>
          <cell r="B2145">
            <v>485774</v>
          </cell>
          <cell r="C2145" t="str">
            <v>WS414470998</v>
          </cell>
          <cell r="D2145" t="str">
            <v>FLEXTUENTI</v>
          </cell>
          <cell r="E2145" t="str">
            <v>DESPACHO</v>
          </cell>
          <cell r="F2145" t="str">
            <v>DERIVADO PICK UP</v>
          </cell>
          <cell r="G2145" t="str">
            <v>031080414470998</v>
          </cell>
          <cell r="H2145">
            <v>44918</v>
          </cell>
          <cell r="I2145" t="str">
            <v>ENTREGADO</v>
          </cell>
          <cell r="J2145">
            <v>44922</v>
          </cell>
          <cell r="K2145" t="str">
            <v>raul josue grefa yumbo</v>
          </cell>
          <cell r="L2145" t="str">
            <v>OFICINA TRAMACO EL TENA</v>
          </cell>
          <cell r="M2145" t="str">
            <v>1501007288</v>
          </cell>
          <cell r="N2145" t="str">
            <v>0962833528/0962833528</v>
          </cell>
          <cell r="O2145" t="str">
            <v/>
          </cell>
          <cell r="P2145" t="str">
            <v>TENA</v>
          </cell>
          <cell r="Q2145" t="str">
            <v>TENA</v>
          </cell>
          <cell r="R2145" t="str">
            <v>NAPO</v>
          </cell>
          <cell r="T2145" t="str">
            <v>TRAMACO</v>
          </cell>
          <cell r="U2145" t="str">
            <v>FLEXNETUIO_PROVINCIA</v>
          </cell>
          <cell r="V2145">
            <v>1</v>
          </cell>
          <cell r="W2145">
            <v>1</v>
          </cell>
          <cell r="X2145" t="str">
            <v>FLEXNET ECUADOR - FLEXTUENTI</v>
          </cell>
          <cell r="Y2145" t="str">
            <v>CALLE 28 DE JUNIO S/N Y GARCIA MORENO ENTRADA LLANO GRANDE</v>
          </cell>
        </row>
        <row r="2146">
          <cell r="A2146" t="str">
            <v>WS414472856</v>
          </cell>
          <cell r="B2146">
            <v>485775</v>
          </cell>
          <cell r="C2146" t="str">
            <v>WS414472856</v>
          </cell>
          <cell r="D2146" t="str">
            <v>FLEXTUENTI</v>
          </cell>
          <cell r="E2146" t="str">
            <v>DESPACHO</v>
          </cell>
          <cell r="F2146" t="str">
            <v>NORMAL</v>
          </cell>
          <cell r="G2146" t="str">
            <v>FT76701</v>
          </cell>
          <cell r="H2146">
            <v>44918</v>
          </cell>
          <cell r="I2146" t="str">
            <v>ENTREGADO</v>
          </cell>
          <cell r="J2146">
            <v>44922</v>
          </cell>
          <cell r="K2146" t="str">
            <v>Matias Guerrero</v>
          </cell>
          <cell r="L2146" t="str">
            <v>PUENGASI  CALLE FRANCISCO DE VICTORIA S2 195 CALLE  CARLOS POLIT</v>
          </cell>
          <cell r="M2146" t="str">
            <v>1712295839</v>
          </cell>
          <cell r="N2146" t="str">
            <v>0984415333/0984415333</v>
          </cell>
          <cell r="O2146" t="str">
            <v/>
          </cell>
          <cell r="P2146" t="str">
            <v>QUITO</v>
          </cell>
          <cell r="Q2146" t="str">
            <v>QUITO</v>
          </cell>
          <cell r="R2146" t="str">
            <v>PICHINCHA</v>
          </cell>
          <cell r="U2146" t="str">
            <v>FLEXNETUIO_LOCAL</v>
          </cell>
          <cell r="V2146">
            <v>1</v>
          </cell>
          <cell r="W2146">
            <v>1</v>
          </cell>
          <cell r="X2146" t="str">
            <v>FLEXNET ECUADOR - FLEXTUENTI</v>
          </cell>
          <cell r="Y2146" t="str">
            <v>CALLE 28 DE JUNIO S/N Y GARCIA MORENO ENTRADA LLANO GRANDE</v>
          </cell>
        </row>
        <row r="2147">
          <cell r="A2147" t="str">
            <v>414470760</v>
          </cell>
          <cell r="B2147">
            <v>485776</v>
          </cell>
          <cell r="C2147" t="str">
            <v>414470760</v>
          </cell>
          <cell r="D2147" t="str">
            <v>FLEXTUENTI</v>
          </cell>
          <cell r="E2147" t="str">
            <v>DESPACHO</v>
          </cell>
          <cell r="F2147" t="str">
            <v>EXPRESS GYE</v>
          </cell>
          <cell r="G2147" t="str">
            <v>TF90441</v>
          </cell>
          <cell r="H2147">
            <v>44918</v>
          </cell>
          <cell r="I2147" t="str">
            <v>ENTREGADO</v>
          </cell>
          <cell r="J2147">
            <v>44918</v>
          </cell>
          <cell r="K2147" t="str">
            <v>INGRID CASTILLO</v>
          </cell>
          <cell r="L2147" t="str">
            <v>ROCAFUERTE AV MALECON SIMON BOLIVAR  SN  AV 9 DE OCTUBRE</v>
          </cell>
          <cell r="M2147" t="str">
            <v>0918531823</v>
          </cell>
          <cell r="N2147" t="str">
            <v>0993734627/0918531823</v>
          </cell>
          <cell r="P2147" t="str">
            <v>GUAYAQUIL</v>
          </cell>
          <cell r="Q2147" t="str">
            <v>GUAYAQUIL</v>
          </cell>
          <cell r="R2147" t="str">
            <v>GUAYAS</v>
          </cell>
          <cell r="T2147" t="str">
            <v>ITSACOURIER</v>
          </cell>
          <cell r="U2147" t="str">
            <v>FLEXNETUIO_GYE</v>
          </cell>
          <cell r="V2147">
            <v>1</v>
          </cell>
          <cell r="W2147">
            <v>1</v>
          </cell>
          <cell r="X2147" t="str">
            <v>FLEXNET ECUADOR - FLEXTUENTI</v>
          </cell>
          <cell r="Y2147" t="str">
            <v>FERNANDO GUTIERREZ HILL VIA A DAULE KM 8 1/2 ENTRADA A COOPERATIVA JUAN MONTALVO</v>
          </cell>
        </row>
        <row r="2148">
          <cell r="A2148" t="str">
            <v>414472840</v>
          </cell>
          <cell r="B2148">
            <v>485777</v>
          </cell>
          <cell r="C2148" t="str">
            <v>414472840</v>
          </cell>
          <cell r="D2148" t="str">
            <v>FLEXTUENTI</v>
          </cell>
          <cell r="E2148" t="str">
            <v>DESPACHO</v>
          </cell>
          <cell r="F2148" t="str">
            <v>EXPRESS GYE</v>
          </cell>
          <cell r="G2148" t="str">
            <v>TF90440</v>
          </cell>
          <cell r="H2148">
            <v>44918</v>
          </cell>
          <cell r="I2148" t="str">
            <v>ENTREGADO</v>
          </cell>
          <cell r="J2148">
            <v>44918</v>
          </cell>
          <cell r="K2148" t="str">
            <v>LISBETH MARISOL REYES PILLIGUA</v>
          </cell>
          <cell r="L2148" t="str">
            <v>ROCA CALLE DR  VICTOR MANUEL RENDON  N920 AV  RUMICHACA</v>
          </cell>
          <cell r="M2148" t="str">
            <v>0954470670</v>
          </cell>
          <cell r="N2148" t="str">
            <v>0992768169/0984914499</v>
          </cell>
          <cell r="P2148" t="str">
            <v>GUAYAQUIL</v>
          </cell>
          <cell r="Q2148" t="str">
            <v>GUAYAQUIL</v>
          </cell>
          <cell r="R2148" t="str">
            <v>GUAYAS</v>
          </cell>
          <cell r="T2148" t="str">
            <v>ITSACOURIER</v>
          </cell>
          <cell r="U2148" t="str">
            <v>FLEXNETUIO_GYE</v>
          </cell>
          <cell r="V2148">
            <v>1</v>
          </cell>
          <cell r="W2148">
            <v>1</v>
          </cell>
          <cell r="X2148" t="str">
            <v>FLEXNET ECUADOR - FLEXTUENTI</v>
          </cell>
          <cell r="Y2148" t="str">
            <v>FERNANDO GUTIERREZ HILL VIA A DAULE KM 8 1/2 ENTRADA A COOPERATIVA JUAN MONTALVO</v>
          </cell>
        </row>
        <row r="2149">
          <cell r="A2149" t="str">
            <v>98759269</v>
          </cell>
          <cell r="B2149">
            <v>485717</v>
          </cell>
          <cell r="C2149" t="str">
            <v>98759269</v>
          </cell>
          <cell r="D2149" t="str">
            <v>HYCITE</v>
          </cell>
          <cell r="E2149" t="str">
            <v>DESPACHO</v>
          </cell>
          <cell r="F2149" t="str">
            <v>NORMAL</v>
          </cell>
          <cell r="G2149" t="str">
            <v>031002004131789</v>
          </cell>
          <cell r="H2149">
            <v>44918</v>
          </cell>
          <cell r="I2149" t="str">
            <v>ENTREGADO</v>
          </cell>
          <cell r="J2149">
            <v>44922</v>
          </cell>
          <cell r="K2149" t="str">
            <v>ANGEL MAYGUANGA</v>
          </cell>
          <cell r="L2149" t="str">
            <v>AV ALFONSO CHAVES VIA BANOS KM 1 1/2 RIOBAMBA // SAN VICENTE DE LACAS LIZARZABURO 060108 CHIMBORAZO</v>
          </cell>
          <cell r="M2149" t="str">
            <v/>
          </cell>
          <cell r="N2149" t="str">
            <v>0985698426 / 032372058</v>
          </cell>
          <cell r="O2149" t="str">
            <v>0985698426 / 032372058</v>
          </cell>
          <cell r="P2149" t="str">
            <v>060108</v>
          </cell>
          <cell r="Q2149" t="str">
            <v>RIOBAMBA</v>
          </cell>
          <cell r="R2149" t="str">
            <v>CHIMBORAZO</v>
          </cell>
          <cell r="S2149" t="str">
            <v>RIOBAMBA</v>
          </cell>
          <cell r="T2149" t="str">
            <v>TRAMACO</v>
          </cell>
          <cell r="U2149" t="str">
            <v>FLEXNETUIO_PROVINCIA</v>
          </cell>
          <cell r="V2149">
            <v>1</v>
          </cell>
          <cell r="W2149">
            <v>9.8000000000000007</v>
          </cell>
          <cell r="X2149" t="str">
            <v>HYCITE QUITO</v>
          </cell>
          <cell r="Y2149" t="str">
            <v>FLEX NET CALLE 28 DE JUNIO S/N Y GARCIA MORENO ENTRADA LLANO GRANDE</v>
          </cell>
        </row>
        <row r="2150">
          <cell r="A2150" t="str">
            <v>98759568</v>
          </cell>
          <cell r="B2150">
            <v>485718</v>
          </cell>
          <cell r="C2150" t="str">
            <v>98759568</v>
          </cell>
          <cell r="D2150" t="str">
            <v>HYCITE</v>
          </cell>
          <cell r="E2150" t="str">
            <v>DESPACHO</v>
          </cell>
          <cell r="F2150" t="str">
            <v>NORMAL</v>
          </cell>
          <cell r="G2150" t="str">
            <v>031002004131791</v>
          </cell>
          <cell r="H2150">
            <v>44918</v>
          </cell>
          <cell r="I2150" t="str">
            <v>INCIDENCIA</v>
          </cell>
          <cell r="J2150">
            <v>44923</v>
          </cell>
          <cell r="K2150" t="str">
            <v>EDGAR QUELAL</v>
          </cell>
          <cell r="L2150" t="str">
            <v>ELOY ALFARO Y BELLAVISTA DIAGONAL A LA CANCHAS DE BOLI OTAVALO GONZALEZ SUAREZ 100211 IMBABURA</v>
          </cell>
          <cell r="M2150" t="str">
            <v/>
          </cell>
          <cell r="N2150" t="str">
            <v>0989037860</v>
          </cell>
          <cell r="O2150" t="str">
            <v>0989037860</v>
          </cell>
          <cell r="P2150" t="str">
            <v>100211</v>
          </cell>
          <cell r="Q2150" t="str">
            <v>OTAVALO</v>
          </cell>
          <cell r="R2150" t="str">
            <v>IMBABURA</v>
          </cell>
          <cell r="S2150" t="str">
            <v>GONZALEZ SUAREZ - SAN RAFAEL</v>
          </cell>
          <cell r="T2150" t="str">
            <v>TRAMACO</v>
          </cell>
          <cell r="U2150" t="str">
            <v>FLEXNETUIO_PROVINCIA</v>
          </cell>
          <cell r="V2150">
            <v>1</v>
          </cell>
          <cell r="W2150">
            <v>12.7</v>
          </cell>
          <cell r="X2150" t="str">
            <v>HYCITE QUITO</v>
          </cell>
          <cell r="Y2150" t="str">
            <v>FLEX NET CALLE 28 DE JUNIO S/N Y GARCIA MORENO ENTRADA LLANO GRANDE</v>
          </cell>
        </row>
        <row r="2151">
          <cell r="A2151" t="str">
            <v>98760459</v>
          </cell>
          <cell r="B2151">
            <v>485719</v>
          </cell>
          <cell r="C2151" t="str">
            <v>98760459</v>
          </cell>
          <cell r="D2151" t="str">
            <v>HYCITE</v>
          </cell>
          <cell r="E2151" t="str">
            <v>DESPACHO</v>
          </cell>
          <cell r="F2151" t="str">
            <v>NORMAL</v>
          </cell>
          <cell r="G2151" t="str">
            <v>031002004131792</v>
          </cell>
          <cell r="H2151">
            <v>44918</v>
          </cell>
          <cell r="I2151" t="str">
            <v>ENTREGADO</v>
          </cell>
          <cell r="J2151">
            <v>44922</v>
          </cell>
          <cell r="K2151" t="str">
            <v>ANDREA PAGUAY</v>
          </cell>
          <cell r="L2151" t="str">
            <v>PASAJE JOSE MARIA JARA CENTRO ESTETICA NUEV IMAGEN FERNANDO BENCURENTE Y RAFAEL ZAMORA / LA PENINSULA ZAMORA 190101 ZAMORA-CHINCHIPE</v>
          </cell>
          <cell r="M2151" t="str">
            <v/>
          </cell>
          <cell r="N2151" t="str">
            <v>0962050360</v>
          </cell>
          <cell r="O2151" t="str">
            <v>0962050360</v>
          </cell>
          <cell r="P2151" t="str">
            <v>190101</v>
          </cell>
          <cell r="Q2151" t="str">
            <v>ZAMORA</v>
          </cell>
          <cell r="R2151" t="str">
            <v>ZAMORA CHINCHIPE</v>
          </cell>
          <cell r="S2151" t="str">
            <v>ZAMORA</v>
          </cell>
          <cell r="T2151" t="str">
            <v>TRAMACO</v>
          </cell>
          <cell r="U2151" t="str">
            <v>FLEXNETUIO_PROVINCIA</v>
          </cell>
          <cell r="V2151">
            <v>1</v>
          </cell>
          <cell r="W2151">
            <v>10.3</v>
          </cell>
          <cell r="X2151" t="str">
            <v>HYCITE QUITO</v>
          </cell>
          <cell r="Y2151" t="str">
            <v>FLEX NET CALLE 28 DE JUNIO S/N Y GARCIA MORENO ENTRADA LLANO GRANDE</v>
          </cell>
        </row>
        <row r="2152">
          <cell r="A2152" t="str">
            <v>98760486</v>
          </cell>
          <cell r="B2152">
            <v>485720</v>
          </cell>
          <cell r="C2152" t="str">
            <v>98760486</v>
          </cell>
          <cell r="D2152" t="str">
            <v>HYCITE</v>
          </cell>
          <cell r="E2152" t="str">
            <v>DESPACHO</v>
          </cell>
          <cell r="F2152" t="str">
            <v>NORMAL</v>
          </cell>
          <cell r="G2152" t="str">
            <v>TFQ90464</v>
          </cell>
          <cell r="H2152">
            <v>44918</v>
          </cell>
          <cell r="I2152" t="str">
            <v>INCIDENCIA</v>
          </cell>
          <cell r="J2152">
            <v>44923</v>
          </cell>
          <cell r="K2152" t="str">
            <v>CRISTIAN SALTOS</v>
          </cell>
          <cell r="L2152" t="str">
            <v>GONGOLO ESCUARTO - E14125 FRENTE EL HOTEL CHEZ ELENA JUITES DUITO//OESTE MONJAS (LAS ORQUIDEAS) 170410 PICHINCHA</v>
          </cell>
          <cell r="M2152" t="str">
            <v/>
          </cell>
          <cell r="N2152" t="str">
            <v>0958921412</v>
          </cell>
          <cell r="O2152" t="str">
            <v>0958921412</v>
          </cell>
          <cell r="P2152" t="str">
            <v>170410</v>
          </cell>
          <cell r="Q2152" t="str">
            <v>QUITO</v>
          </cell>
          <cell r="R2152" t="str">
            <v>PICHINCHA</v>
          </cell>
          <cell r="S2152" t="str">
            <v>QUITO</v>
          </cell>
          <cell r="T2152" t="str">
            <v>FLEXTRANS UIO</v>
          </cell>
          <cell r="U2152" t="str">
            <v>FLEXNETUIO_LOCAL</v>
          </cell>
          <cell r="V2152">
            <v>1</v>
          </cell>
          <cell r="W2152">
            <v>14.2</v>
          </cell>
          <cell r="X2152" t="str">
            <v>HYCITE QUITO</v>
          </cell>
          <cell r="Y2152" t="str">
            <v>FLEX NET CALLE 28 DE JUNIO S/N Y GARCIA MORENO ENTRADA LLANO GRANDE</v>
          </cell>
        </row>
        <row r="2153">
          <cell r="A2153" t="str">
            <v>98760582</v>
          </cell>
          <cell r="B2153">
            <v>485722</v>
          </cell>
          <cell r="C2153" t="str">
            <v>98760582</v>
          </cell>
          <cell r="D2153" t="str">
            <v>HYCITE</v>
          </cell>
          <cell r="E2153" t="str">
            <v>DESPACHO</v>
          </cell>
          <cell r="F2153" t="str">
            <v>NORMAL</v>
          </cell>
          <cell r="G2153" t="str">
            <v>TF90544</v>
          </cell>
          <cell r="H2153">
            <v>44918</v>
          </cell>
          <cell r="I2153" t="str">
            <v>ENTREGADO</v>
          </cell>
          <cell r="J2153">
            <v>44922</v>
          </cell>
          <cell r="K2153" t="str">
            <v>BRAULIO HUERTAS</v>
          </cell>
          <cell r="L2153" t="str">
            <v>URBANIZACION REY ANTONIO VILLA DEL REY MZ 15 SOLAR 31CALLE ARTURO DAULE / VILLA DEL REY AURORA 091905 GUAYAS</v>
          </cell>
          <cell r="N2153" t="str">
            <v>0992482767 / 045478963</v>
          </cell>
          <cell r="O2153" t="str">
            <v>0992482767 / 045478963</v>
          </cell>
          <cell r="P2153" t="str">
            <v>091905</v>
          </cell>
          <cell r="Q2153" t="str">
            <v>DAULE</v>
          </cell>
          <cell r="R2153" t="str">
            <v>GUAYAS</v>
          </cell>
          <cell r="S2153" t="str">
            <v>LOS LOJAS (ENRIQUE BAQUERIZO MORENO)</v>
          </cell>
          <cell r="T2153" t="str">
            <v>ITSACOURIER</v>
          </cell>
          <cell r="U2153" t="str">
            <v>FLEXNETUIO_GYE</v>
          </cell>
          <cell r="V2153">
            <v>2</v>
          </cell>
          <cell r="W2153">
            <v>22.7</v>
          </cell>
          <cell r="X2153" t="str">
            <v>HYCITE QUITO</v>
          </cell>
          <cell r="Y2153" t="str">
            <v>FLEX NET CALLE 28 DE JUNIO S/N Y GARCIA MORENO ENTRADA LLANO GRANDE</v>
          </cell>
        </row>
        <row r="2154">
          <cell r="A2154" t="str">
            <v>98761420</v>
          </cell>
          <cell r="B2154">
            <v>485723</v>
          </cell>
          <cell r="C2154" t="str">
            <v>98761420</v>
          </cell>
          <cell r="D2154" t="str">
            <v>HYCITE</v>
          </cell>
          <cell r="E2154" t="str">
            <v>DESPACHO</v>
          </cell>
          <cell r="F2154" t="str">
            <v>NORMAL</v>
          </cell>
          <cell r="G2154" t="str">
            <v>TF90545</v>
          </cell>
          <cell r="H2154">
            <v>44918</v>
          </cell>
          <cell r="I2154" t="str">
            <v>ENTREGADO</v>
          </cell>
          <cell r="J2154">
            <v>44922</v>
          </cell>
          <cell r="K2154" t="str">
            <v>ALLISON HERNANDEZ</v>
          </cell>
          <cell r="L2154" t="str">
            <v>EDIFICIO ELITE BULDINY DEP 102 A LADO DEL MALL DEL SOL GUAYAQUIL//GUAYAQUIL TARQUI 090513 GUAYAS</v>
          </cell>
          <cell r="N2154" t="str">
            <v>0998025349</v>
          </cell>
          <cell r="O2154" t="str">
            <v>0998025349</v>
          </cell>
          <cell r="P2154" t="str">
            <v>090203</v>
          </cell>
          <cell r="Q2154" t="str">
            <v>GUAYAQUIL</v>
          </cell>
          <cell r="R2154" t="str">
            <v>GUAYAS</v>
          </cell>
          <cell r="S2154" t="str">
            <v>GUAYAQUIL</v>
          </cell>
          <cell r="T2154" t="str">
            <v>ITSACOURIER</v>
          </cell>
          <cell r="U2154" t="str">
            <v>FLEXNETUIO_GYE</v>
          </cell>
          <cell r="V2154">
            <v>2</v>
          </cell>
          <cell r="W2154">
            <v>26</v>
          </cell>
          <cell r="X2154" t="str">
            <v>HYCITE QUITO</v>
          </cell>
          <cell r="Y2154" t="str">
            <v>FLEX NET CALLE 28 DE JUNIO S/N Y GARCIA MORENO ENTRADA LLANO GRANDE</v>
          </cell>
        </row>
        <row r="2155">
          <cell r="A2155" t="str">
            <v>98761872</v>
          </cell>
          <cell r="B2155">
            <v>485724</v>
          </cell>
          <cell r="C2155" t="str">
            <v>98761872</v>
          </cell>
          <cell r="D2155" t="str">
            <v>HYCITE</v>
          </cell>
          <cell r="E2155" t="str">
            <v>DESPACHO</v>
          </cell>
          <cell r="F2155" t="str">
            <v>NORMAL</v>
          </cell>
          <cell r="G2155" t="str">
            <v>TF90467</v>
          </cell>
          <cell r="H2155">
            <v>44918</v>
          </cell>
          <cell r="I2155" t="str">
            <v>ENTREGADO</v>
          </cell>
          <cell r="J2155">
            <v>44922</v>
          </cell>
          <cell r="K2155" t="str">
            <v>EUGENIA AJILA</v>
          </cell>
          <cell r="L2155" t="str">
            <v>CDLA SAUCES 6 MZ 358 V 26 3 PEATONAL 3 NE GUAYAQUIL / SAUCES TARQUI 090506 GUAYAS</v>
          </cell>
          <cell r="M2155" t="str">
            <v/>
          </cell>
          <cell r="N2155" t="str">
            <v>0999431799</v>
          </cell>
          <cell r="O2155" t="str">
            <v>0999431799</v>
          </cell>
          <cell r="P2155" t="str">
            <v>090506</v>
          </cell>
          <cell r="Q2155" t="str">
            <v>GUAYAQUIL</v>
          </cell>
          <cell r="R2155" t="str">
            <v>GUAYAS</v>
          </cell>
          <cell r="S2155" t="str">
            <v>GUAYAQUIL</v>
          </cell>
          <cell r="T2155" t="str">
            <v>ITSACOURIER</v>
          </cell>
          <cell r="U2155" t="str">
            <v>FLEXNETUIO_GYE</v>
          </cell>
          <cell r="V2155">
            <v>1</v>
          </cell>
          <cell r="W2155">
            <v>9.9</v>
          </cell>
          <cell r="X2155" t="str">
            <v>HYCITE QUITO</v>
          </cell>
          <cell r="Y2155" t="str">
            <v>FLEX NET CALLE 28 DE JUNIO S/N Y GARCIA MORENO ENTRADA LLANO GRANDE</v>
          </cell>
        </row>
        <row r="2156">
          <cell r="A2156" t="str">
            <v>98762166</v>
          </cell>
          <cell r="B2156">
            <v>485725</v>
          </cell>
          <cell r="C2156" t="str">
            <v>98762166</v>
          </cell>
          <cell r="D2156" t="str">
            <v>HYCITE</v>
          </cell>
          <cell r="E2156" t="str">
            <v>DESPACHO</v>
          </cell>
          <cell r="F2156" t="str">
            <v>NORMAL</v>
          </cell>
          <cell r="G2156" t="str">
            <v>031002004131793</v>
          </cell>
          <cell r="H2156">
            <v>44918</v>
          </cell>
          <cell r="I2156" t="str">
            <v>ENTREGADO</v>
          </cell>
          <cell r="J2156">
            <v>44923</v>
          </cell>
          <cell r="K2156" t="str">
            <v>JIMMY MORA</v>
          </cell>
          <cell r="L2156" t="str">
            <v>PEATONAL 2 CON Y 3ERA TRANV FRENTE A LA TIENDA DON HOLGER BABAHOYO EL SALTO 120102 LOS RIOS</v>
          </cell>
          <cell r="M2156" t="str">
            <v/>
          </cell>
          <cell r="N2156" t="str">
            <v>0989607835</v>
          </cell>
          <cell r="O2156" t="str">
            <v>0989607835</v>
          </cell>
          <cell r="P2156" t="str">
            <v>120102</v>
          </cell>
          <cell r="Q2156" t="str">
            <v>BABAHOYO</v>
          </cell>
          <cell r="R2156" t="str">
            <v>LOS RIOS</v>
          </cell>
          <cell r="S2156" t="str">
            <v>BABAHOYO</v>
          </cell>
          <cell r="T2156" t="str">
            <v>TRAMACO</v>
          </cell>
          <cell r="U2156" t="str">
            <v>FLEXNETUIO_PROVINCIA</v>
          </cell>
          <cell r="V2156">
            <v>1</v>
          </cell>
          <cell r="W2156">
            <v>11.1</v>
          </cell>
          <cell r="X2156" t="str">
            <v>HYCITE QUITO</v>
          </cell>
          <cell r="Y2156" t="str">
            <v>FLEX NET CALLE 28 DE JUNIO S/N Y GARCIA MORENO ENTRADA LLANO GRANDE</v>
          </cell>
        </row>
        <row r="2157">
          <cell r="A2157" t="str">
            <v>98762180</v>
          </cell>
          <cell r="B2157">
            <v>485726</v>
          </cell>
          <cell r="C2157" t="str">
            <v>98762180</v>
          </cell>
          <cell r="D2157" t="str">
            <v>HYCITE</v>
          </cell>
          <cell r="E2157" t="str">
            <v>DESPACHO</v>
          </cell>
          <cell r="F2157" t="str">
            <v>NORMAL</v>
          </cell>
          <cell r="G2157" t="str">
            <v>031002004131794</v>
          </cell>
          <cell r="H2157">
            <v>44918</v>
          </cell>
          <cell r="I2157" t="str">
            <v>ENTREGADO</v>
          </cell>
          <cell r="J2157">
            <v>44922</v>
          </cell>
          <cell r="K2157" t="str">
            <v>MARIA CEDENO</v>
          </cell>
          <cell r="L2157" t="str">
            <v>CODESA 1ERA ENTRADA 3ERA CUADRA ESQUINA ESMERALDAS//ESMERRALDAS  SIMON PLATA TORRES 080117 ESMERALDAS</v>
          </cell>
          <cell r="M2157" t="str">
            <v/>
          </cell>
          <cell r="N2157" t="str">
            <v>0985493208</v>
          </cell>
          <cell r="O2157" t="str">
            <v>0985493208</v>
          </cell>
          <cell r="P2157" t="str">
            <v>080117</v>
          </cell>
          <cell r="Q2157" t="str">
            <v>ESMERALDAS</v>
          </cell>
          <cell r="R2157" t="str">
            <v>ESMERALDAS</v>
          </cell>
          <cell r="S2157" t="str">
            <v>ESMERALDAS</v>
          </cell>
          <cell r="T2157" t="str">
            <v>TRAMACO</v>
          </cell>
          <cell r="U2157" t="str">
            <v>FLEXNETUIO_PROVINCIA</v>
          </cell>
          <cell r="V2157">
            <v>1</v>
          </cell>
          <cell r="W2157">
            <v>2.1</v>
          </cell>
          <cell r="X2157" t="str">
            <v>HYCITE QUITO</v>
          </cell>
          <cell r="Y2157" t="str">
            <v>FLEX NET CALLE 28 DE JUNIO S/N Y GARCIA MORENO ENTRADA LLANO GRANDE</v>
          </cell>
        </row>
        <row r="2158">
          <cell r="A2158" t="str">
            <v>98762275</v>
          </cell>
          <cell r="B2158">
            <v>485727</v>
          </cell>
          <cell r="C2158" t="str">
            <v>98762275</v>
          </cell>
          <cell r="D2158" t="str">
            <v>HYCITE</v>
          </cell>
          <cell r="E2158" t="str">
            <v>DESPACHO</v>
          </cell>
          <cell r="F2158" t="str">
            <v>NORMAL</v>
          </cell>
          <cell r="G2158" t="str">
            <v>031002004131795</v>
          </cell>
          <cell r="H2158">
            <v>44918</v>
          </cell>
          <cell r="I2158" t="str">
            <v>ENTREGADO</v>
          </cell>
          <cell r="J2158">
            <v>44922</v>
          </cell>
          <cell r="K2158" t="str">
            <v>MARIA CASTILLO</v>
          </cell>
          <cell r="L2158" t="str">
            <v>VELASCO IBARRA M44 SL-5 AV 5TA ELOY ALFARO VILLAS DEL SEGURO ESMERALDAS // ESMERALDAS ESMERALDAS 080102 ESMERALDAS</v>
          </cell>
          <cell r="M2158" t="str">
            <v/>
          </cell>
          <cell r="N2158" t="str">
            <v>0994495482</v>
          </cell>
          <cell r="O2158" t="str">
            <v>0994495482</v>
          </cell>
          <cell r="P2158" t="str">
            <v>080102</v>
          </cell>
          <cell r="Q2158" t="str">
            <v>ESMERALDAS</v>
          </cell>
          <cell r="R2158" t="str">
            <v>ESMERALDAS</v>
          </cell>
          <cell r="S2158" t="str">
            <v>ESMERALDAS</v>
          </cell>
          <cell r="T2158" t="str">
            <v>TRAMACO</v>
          </cell>
          <cell r="U2158" t="str">
            <v>FLEXNETUIO_PROVINCIA</v>
          </cell>
          <cell r="V2158">
            <v>1</v>
          </cell>
          <cell r="W2158">
            <v>1.5</v>
          </cell>
          <cell r="X2158" t="str">
            <v>HYCITE QUITO</v>
          </cell>
          <cell r="Y2158" t="str">
            <v>FLEX NET CALLE 28 DE JUNIO S/N Y GARCIA MORENO ENTRADA LLANO GRANDE</v>
          </cell>
        </row>
        <row r="2159">
          <cell r="A2159" t="str">
            <v>98762300</v>
          </cell>
          <cell r="B2159">
            <v>485728</v>
          </cell>
          <cell r="C2159" t="str">
            <v>98762300</v>
          </cell>
          <cell r="D2159" t="str">
            <v>HYCITE</v>
          </cell>
          <cell r="E2159" t="str">
            <v>DESPACHO</v>
          </cell>
          <cell r="F2159" t="str">
            <v>NORMAL</v>
          </cell>
          <cell r="G2159" t="str">
            <v>TF90468</v>
          </cell>
          <cell r="H2159">
            <v>44918</v>
          </cell>
          <cell r="I2159" t="str">
            <v>ENTREGADO</v>
          </cell>
          <cell r="J2159">
            <v>44922</v>
          </cell>
          <cell r="K2159" t="str">
            <v>ANA COBENA</v>
          </cell>
          <cell r="L2159" t="str">
            <v>COOP SAN FRANCISCO ETAPA 4 MZ 1058 SL 30 AV PASCUALES*1 CUADRA ANTES DE URB BEATA GUAYAQUIL ** COOP SAN FRANCISCO PASCUALES 090707 GUAYAS</v>
          </cell>
          <cell r="M2159" t="str">
            <v/>
          </cell>
          <cell r="N2159" t="str">
            <v>0995755709</v>
          </cell>
          <cell r="O2159" t="str">
            <v>0995755709</v>
          </cell>
          <cell r="P2159" t="str">
            <v>090707</v>
          </cell>
          <cell r="Q2159" t="str">
            <v>GUAYAQUIL</v>
          </cell>
          <cell r="R2159" t="str">
            <v>GUAYAS</v>
          </cell>
          <cell r="S2159" t="str">
            <v>GUAYAQUIL</v>
          </cell>
          <cell r="T2159" t="str">
            <v>FLEXTRANS GYE</v>
          </cell>
          <cell r="U2159" t="str">
            <v>FLEXNETUIO_GYE</v>
          </cell>
          <cell r="V2159">
            <v>1</v>
          </cell>
          <cell r="W2159">
            <v>7.7</v>
          </cell>
          <cell r="X2159" t="str">
            <v>HYCITE QUITO</v>
          </cell>
          <cell r="Y2159" t="str">
            <v>FLEX NET CALLE 28 DE JUNIO S/N Y GARCIA MORENO ENTRADA LLANO GRANDE</v>
          </cell>
        </row>
        <row r="2160">
          <cell r="A2160" t="str">
            <v>98762427</v>
          </cell>
          <cell r="B2160">
            <v>485729</v>
          </cell>
          <cell r="C2160" t="str">
            <v>98762427</v>
          </cell>
          <cell r="D2160" t="str">
            <v>HYCITE</v>
          </cell>
          <cell r="E2160" t="str">
            <v>DESPACHO</v>
          </cell>
          <cell r="F2160" t="str">
            <v>NORMAL</v>
          </cell>
          <cell r="G2160" t="str">
            <v>TF90546</v>
          </cell>
          <cell r="H2160">
            <v>44918</v>
          </cell>
          <cell r="I2160" t="str">
            <v>ENTREGADO</v>
          </cell>
          <cell r="J2160">
            <v>44922</v>
          </cell>
          <cell r="K2160" t="str">
            <v>ADELA MANZO</v>
          </cell>
          <cell r="L2160" t="str">
            <v>CDLA ALBORADA 4TA ETAPA MZ-FR V-4 CASA 2 PLANTAS CON GARAJE GUAYAQUIL // NORTE TARQUI 090507 GUAYAS</v>
          </cell>
          <cell r="N2160" t="str">
            <v>0993431496 / 323961300</v>
          </cell>
          <cell r="O2160" t="str">
            <v>0993431496 / 323961300</v>
          </cell>
          <cell r="P2160" t="str">
            <v>090507</v>
          </cell>
          <cell r="Q2160" t="str">
            <v>GUAYAQUIL</v>
          </cell>
          <cell r="R2160" t="str">
            <v>GUAYAS</v>
          </cell>
          <cell r="S2160" t="str">
            <v>GUAYAQUIL</v>
          </cell>
          <cell r="T2160" t="str">
            <v>ITSACOURIER</v>
          </cell>
          <cell r="U2160" t="str">
            <v>FLEXNETUIO_GYE</v>
          </cell>
          <cell r="V2160">
            <v>2</v>
          </cell>
          <cell r="W2160">
            <v>22.7</v>
          </cell>
          <cell r="X2160" t="str">
            <v>HYCITE QUITO</v>
          </cell>
          <cell r="Y2160" t="str">
            <v>FLEX NET CALLE 28 DE JUNIO S/N Y GARCIA MORENO ENTRADA LLANO GRANDE</v>
          </cell>
        </row>
        <row r="2161">
          <cell r="A2161" t="str">
            <v>98762478</v>
          </cell>
          <cell r="B2161">
            <v>485730</v>
          </cell>
          <cell r="C2161" t="str">
            <v>98762478</v>
          </cell>
          <cell r="D2161" t="str">
            <v>HYCITE</v>
          </cell>
          <cell r="E2161" t="str">
            <v>DESPACHO</v>
          </cell>
          <cell r="F2161" t="str">
            <v>NORMAL</v>
          </cell>
          <cell r="G2161" t="str">
            <v>031002004131796</v>
          </cell>
          <cell r="H2161">
            <v>44918</v>
          </cell>
          <cell r="I2161" t="str">
            <v>ENTREGADO</v>
          </cell>
          <cell r="J2161">
            <v>44923</v>
          </cell>
          <cell r="K2161" t="str">
            <v>MILTON LEMA</v>
          </cell>
          <cell r="L2161" t="str">
            <v>VENEZUELA EN LA BODEGA ROMAN HERMANOS LAGO AGRIO - ORO NEGRO NUEVA LOJA (LAGO AGRIO) 210150 SUCUMBIOS</v>
          </cell>
          <cell r="N2161" t="str">
            <v>0998423963</v>
          </cell>
          <cell r="O2161" t="str">
            <v>0998423963</v>
          </cell>
          <cell r="P2161" t="str">
            <v>210201</v>
          </cell>
          <cell r="Q2161" t="str">
            <v>LAGO AGRIO</v>
          </cell>
          <cell r="R2161" t="str">
            <v>SUCUMBIOS</v>
          </cell>
          <cell r="S2161" t="str">
            <v>NUEVA LOJA - DIEZ DE AGOSTO</v>
          </cell>
          <cell r="T2161" t="str">
            <v>TRAMACO</v>
          </cell>
          <cell r="U2161" t="str">
            <v>FLEXNETUIO_PROVINCIA</v>
          </cell>
          <cell r="V2161">
            <v>1</v>
          </cell>
          <cell r="W2161">
            <v>9.9</v>
          </cell>
          <cell r="X2161" t="str">
            <v>HYCITE QUITO</v>
          </cell>
          <cell r="Y2161" t="str">
            <v>FLEX NET CALLE 28 DE JUNIO S/N Y GARCIA MORENO ENTRADA LLANO GRANDE</v>
          </cell>
        </row>
        <row r="2162">
          <cell r="A2162" t="str">
            <v>98762513</v>
          </cell>
          <cell r="B2162">
            <v>485731</v>
          </cell>
          <cell r="C2162" t="str">
            <v>98762513</v>
          </cell>
          <cell r="D2162" t="str">
            <v>HYCITE</v>
          </cell>
          <cell r="E2162" t="str">
            <v>DESPACHO</v>
          </cell>
          <cell r="F2162" t="str">
            <v>NORMAL</v>
          </cell>
          <cell r="G2162" t="str">
            <v>TF90547</v>
          </cell>
          <cell r="H2162">
            <v>44918</v>
          </cell>
          <cell r="I2162" t="str">
            <v>ENTREGADO</v>
          </cell>
          <cell r="J2162">
            <v>44922</v>
          </cell>
          <cell r="K2162" t="str">
            <v>HECTOR TIGUA</v>
          </cell>
          <cell r="L2162" t="str">
            <v>CIUDADELA PUERTO ANGEL MZ A2 V 2 CASA COLOR BLANCA MZ 2 PLANTAS GUAYAQUIL / PUERTO ANGEL TARQUI 090902 GUAYAS</v>
          </cell>
          <cell r="N2162" t="str">
            <v>0984427204</v>
          </cell>
          <cell r="O2162" t="str">
            <v>0984427204</v>
          </cell>
          <cell r="P2162" t="str">
            <v>090902</v>
          </cell>
          <cell r="Q2162" t="str">
            <v>GUAYAQUIL</v>
          </cell>
          <cell r="R2162" t="str">
            <v>GUAYAS</v>
          </cell>
          <cell r="S2162" t="str">
            <v>GUAYAQUIL</v>
          </cell>
          <cell r="T2162" t="str">
            <v>FLEXTRANS GYE</v>
          </cell>
          <cell r="U2162" t="str">
            <v>FLEXNETUIO_GYE</v>
          </cell>
          <cell r="V2162">
            <v>4</v>
          </cell>
          <cell r="W2162">
            <v>32.799999999999997</v>
          </cell>
          <cell r="X2162" t="str">
            <v>HYCITE QUITO</v>
          </cell>
          <cell r="Y2162" t="str">
            <v>FLEX NET CALLE 28 DE JUNIO S/N Y GARCIA MORENO ENTRADA LLANO GRANDE</v>
          </cell>
        </row>
        <row r="2163">
          <cell r="A2163" t="str">
            <v>98762709</v>
          </cell>
          <cell r="B2163">
            <v>485734</v>
          </cell>
          <cell r="C2163" t="str">
            <v>98762709</v>
          </cell>
          <cell r="D2163" t="str">
            <v>HYCITE</v>
          </cell>
          <cell r="E2163" t="str">
            <v>DESPACHO</v>
          </cell>
          <cell r="F2163" t="str">
            <v>NORMAL</v>
          </cell>
          <cell r="G2163" t="str">
            <v>031002004131797</v>
          </cell>
          <cell r="H2163">
            <v>44918</v>
          </cell>
          <cell r="I2163" t="str">
            <v>ENTREGADO</v>
          </cell>
          <cell r="J2163">
            <v>44923</v>
          </cell>
          <cell r="K2163" t="str">
            <v>ALBERTO ALCIVAR</v>
          </cell>
          <cell r="L2163" t="str">
            <v>VELASCO IVARRA Y PLAZA ACOSTA DIAGONAL ELTIA FERRIPESCA ALCIVAR PEDERNALES//CENTRO PEDERNALES PEDERNALES 131001 MANABI</v>
          </cell>
          <cell r="N2163" t="str">
            <v>0994989442</v>
          </cell>
          <cell r="O2163" t="str">
            <v>0994989442</v>
          </cell>
          <cell r="P2163" t="str">
            <v>131001</v>
          </cell>
          <cell r="Q2163" t="str">
            <v>PEDERNALES</v>
          </cell>
          <cell r="R2163" t="str">
            <v>MANABI</v>
          </cell>
          <cell r="S2163" t="str">
            <v>PEDERNALES - RECINTO COAQUE - RECINTO LA CHORRERA</v>
          </cell>
          <cell r="T2163" t="str">
            <v>TRAMACO</v>
          </cell>
          <cell r="U2163" t="str">
            <v>FLEXNETUIO_PROVINCIA</v>
          </cell>
          <cell r="V2163">
            <v>2</v>
          </cell>
          <cell r="W2163">
            <v>18.8</v>
          </cell>
          <cell r="X2163" t="str">
            <v>HYCITE QUITO</v>
          </cell>
          <cell r="Y2163" t="str">
            <v>FLEX NET CALLE 28 DE JUNIO S/N Y GARCIA MORENO ENTRADA LLANO GRANDE</v>
          </cell>
        </row>
        <row r="2164">
          <cell r="A2164" t="str">
            <v>98762833</v>
          </cell>
          <cell r="B2164">
            <v>485735</v>
          </cell>
          <cell r="C2164" t="str">
            <v>98762833</v>
          </cell>
          <cell r="D2164" t="str">
            <v>HYCITE</v>
          </cell>
          <cell r="E2164" t="str">
            <v>DESPACHO</v>
          </cell>
          <cell r="F2164" t="str">
            <v>NORMAL</v>
          </cell>
          <cell r="G2164" t="str">
            <v>TFQ90471</v>
          </cell>
          <cell r="H2164">
            <v>44918</v>
          </cell>
          <cell r="I2164" t="str">
            <v>ENTREGADO</v>
          </cell>
          <cell r="J2164">
            <v>44922</v>
          </cell>
          <cell r="K2164" t="str">
            <v>FREDDY CORTEZ</v>
          </cell>
          <cell r="L2164" t="str">
            <v>JOSE BARBA N 15-21 Y YAGUACHI EDF LAGIRO APT305 FRENTE COLEGIO MARIA AUXILIADORA QUITO ** EL DORADO EL DORADO 170403 PICHINCHA</v>
          </cell>
          <cell r="M2164" t="str">
            <v/>
          </cell>
          <cell r="N2164" t="str">
            <v>0996710725</v>
          </cell>
          <cell r="O2164" t="str">
            <v>0996710725</v>
          </cell>
          <cell r="P2164" t="str">
            <v>170403</v>
          </cell>
          <cell r="Q2164" t="str">
            <v>QUITO</v>
          </cell>
          <cell r="R2164" t="str">
            <v>PICHINCHA</v>
          </cell>
          <cell r="S2164" t="str">
            <v>QUITO</v>
          </cell>
          <cell r="T2164" t="str">
            <v>FLEXTRANS UIO</v>
          </cell>
          <cell r="U2164" t="str">
            <v>FLEXNETUIO_LOCAL</v>
          </cell>
          <cell r="V2164">
            <v>1</v>
          </cell>
          <cell r="W2164">
            <v>7.1</v>
          </cell>
          <cell r="X2164" t="str">
            <v>HYCITE QUITO</v>
          </cell>
          <cell r="Y2164" t="str">
            <v>FLEX NET CALLE 28 DE JUNIO S/N Y GARCIA MORENO ENTRADA LLANO GRANDE</v>
          </cell>
        </row>
        <row r="2165">
          <cell r="A2165" t="str">
            <v>98762856</v>
          </cell>
          <cell r="B2165">
            <v>485736</v>
          </cell>
          <cell r="C2165" t="str">
            <v>98762856</v>
          </cell>
          <cell r="D2165" t="str">
            <v>HYCITE</v>
          </cell>
          <cell r="E2165" t="str">
            <v>DESPACHO</v>
          </cell>
          <cell r="F2165" t="str">
            <v>NORMAL</v>
          </cell>
          <cell r="G2165" t="str">
            <v>TFQ90472</v>
          </cell>
          <cell r="H2165">
            <v>44918</v>
          </cell>
          <cell r="I2165" t="str">
            <v>ENTREGADO</v>
          </cell>
          <cell r="J2165">
            <v>44922</v>
          </cell>
          <cell r="K2165" t="str">
            <v>CRISTHOFER MORAN</v>
          </cell>
          <cell r="L2165" t="str">
            <v>MANUEL CORDOVA GALARZA SILAH II DPTO 203 PASANDO LA FERIA CARLOS DEL NORTE QUITO // POMASQUI POMASQUI 170308 PICHINCHA</v>
          </cell>
          <cell r="M2165" t="str">
            <v/>
          </cell>
          <cell r="N2165" t="str">
            <v>0992673146</v>
          </cell>
          <cell r="O2165" t="str">
            <v>0992673146</v>
          </cell>
          <cell r="P2165" t="str">
            <v>170308</v>
          </cell>
          <cell r="Q2165" t="str">
            <v>QUITO</v>
          </cell>
          <cell r="R2165" t="str">
            <v>PICHINCHA</v>
          </cell>
          <cell r="S2165" t="str">
            <v>POMASQUI - BELLA MARIA SANTA ROSA - URBANIZACION LOS SAUCES</v>
          </cell>
          <cell r="T2165" t="str">
            <v>FLEXTRANS UIO</v>
          </cell>
          <cell r="U2165" t="str">
            <v>FLEXNETUIO_LOCAL</v>
          </cell>
          <cell r="V2165">
            <v>1</v>
          </cell>
          <cell r="W2165">
            <v>6.5</v>
          </cell>
          <cell r="X2165" t="str">
            <v>HYCITE QUITO</v>
          </cell>
          <cell r="Y2165" t="str">
            <v>FLEX NET CALLE 28 DE JUNIO S/N Y GARCIA MORENO ENTRADA LLANO GRANDE</v>
          </cell>
        </row>
        <row r="2166">
          <cell r="A2166" t="str">
            <v>98763186</v>
          </cell>
          <cell r="B2166">
            <v>485737</v>
          </cell>
          <cell r="C2166" t="str">
            <v>98763186</v>
          </cell>
          <cell r="D2166" t="str">
            <v>HYCITE</v>
          </cell>
          <cell r="E2166" t="str">
            <v>DESPACHO</v>
          </cell>
          <cell r="F2166" t="str">
            <v>NORMAL</v>
          </cell>
          <cell r="G2166" t="str">
            <v>TFQ90489</v>
          </cell>
          <cell r="H2166">
            <v>44918</v>
          </cell>
          <cell r="I2166" t="str">
            <v>ENTREGADO</v>
          </cell>
          <cell r="J2166">
            <v>44922</v>
          </cell>
          <cell r="K2166" t="str">
            <v>SONIA TITUANA</v>
          </cell>
          <cell r="L2166" t="str">
            <v>SERGIO GUARDERAS OE7-206 Y AV GENERAL RUMINAHUI PUENTE 4 CASALES BRUSIL CAS 10 QUITO // LOS ALAMOS DE CONOCOTO CONOCOTO 170806 PICHINCHA</v>
          </cell>
          <cell r="N2166" t="str">
            <v>0999919784</v>
          </cell>
          <cell r="O2166" t="str">
            <v>0999919784</v>
          </cell>
          <cell r="P2166" t="str">
            <v>170806</v>
          </cell>
          <cell r="Q2166" t="str">
            <v>QUITO</v>
          </cell>
          <cell r="R2166" t="str">
            <v>PICHINCHA</v>
          </cell>
          <cell r="S2166" t="str">
            <v>CONOCOTO - EL ROSARIO - MONSERRAT</v>
          </cell>
          <cell r="T2166" t="str">
            <v>FLEXTRANS UIO</v>
          </cell>
          <cell r="U2166" t="str">
            <v>FLEXNETUIO_LOCAL</v>
          </cell>
          <cell r="V2166">
            <v>1</v>
          </cell>
          <cell r="W2166">
            <v>11.3</v>
          </cell>
          <cell r="X2166" t="str">
            <v>HYCITE QUITO</v>
          </cell>
          <cell r="Y2166" t="str">
            <v>FLEX NET CALLE 28 DE JUNIO S/N Y GARCIA MORENO ENTRADA LLANO GRANDE</v>
          </cell>
        </row>
        <row r="2167">
          <cell r="A2167" t="str">
            <v>98763399</v>
          </cell>
          <cell r="B2167">
            <v>485738</v>
          </cell>
          <cell r="C2167" t="str">
            <v>98763399</v>
          </cell>
          <cell r="D2167" t="str">
            <v>HYCITE</v>
          </cell>
          <cell r="E2167" t="str">
            <v>DESPACHO</v>
          </cell>
          <cell r="F2167" t="str">
            <v>NORMAL</v>
          </cell>
          <cell r="G2167" t="str">
            <v>TFQ90473</v>
          </cell>
          <cell r="H2167">
            <v>44918</v>
          </cell>
          <cell r="I2167" t="str">
            <v>ENTREGADO</v>
          </cell>
          <cell r="J2167">
            <v>44922</v>
          </cell>
          <cell r="K2167" t="str">
            <v>ALEXIS NARANJO</v>
          </cell>
          <cell r="L2167" t="str">
            <v>MANUEL GUZMAN M 39 66 MANUEL GUZMAN Y AV ELOY ALFARO QUITO//EL BATAN QUITO 170504 PICHINCHA</v>
          </cell>
          <cell r="M2167" t="str">
            <v/>
          </cell>
          <cell r="N2167" t="str">
            <v>0981305818 / 022249661</v>
          </cell>
          <cell r="O2167" t="str">
            <v>0981305818 / 022249661</v>
          </cell>
          <cell r="P2167" t="str">
            <v>170504</v>
          </cell>
          <cell r="Q2167" t="str">
            <v>QUITO</v>
          </cell>
          <cell r="R2167" t="str">
            <v>PICHINCHA</v>
          </cell>
          <cell r="S2167" t="str">
            <v>QUITO</v>
          </cell>
          <cell r="T2167" t="str">
            <v>FLEXTRANS UIO</v>
          </cell>
          <cell r="U2167" t="str">
            <v>FLEXNETUIO_LOCAL</v>
          </cell>
          <cell r="V2167">
            <v>1</v>
          </cell>
          <cell r="W2167">
            <v>16.100000000000001</v>
          </cell>
          <cell r="X2167" t="str">
            <v>HYCITE QUITO</v>
          </cell>
          <cell r="Y2167" t="str">
            <v>FLEX NET CALLE 28 DE JUNIO S/N Y GARCIA MORENO ENTRADA LLANO GRANDE</v>
          </cell>
        </row>
        <row r="2168">
          <cell r="A2168" t="str">
            <v>98763434</v>
          </cell>
          <cell r="B2168">
            <v>485739</v>
          </cell>
          <cell r="C2168" t="str">
            <v>98763434</v>
          </cell>
          <cell r="D2168" t="str">
            <v>HYCITE</v>
          </cell>
          <cell r="E2168" t="str">
            <v>DESPACHO</v>
          </cell>
          <cell r="F2168" t="str">
            <v>NORMAL</v>
          </cell>
          <cell r="G2168" t="str">
            <v>031002004131798</v>
          </cell>
          <cell r="H2168">
            <v>44918</v>
          </cell>
          <cell r="I2168" t="str">
            <v>ENTREGADO</v>
          </cell>
          <cell r="J2168">
            <v>44922</v>
          </cell>
          <cell r="K2168" t="str">
            <v>EDISON CONSTANTE</v>
          </cell>
          <cell r="L2168" t="str">
            <v>CL RODRIGO VELA Y BENJAMIN CARRION #54 CS DE 3 PS COLOR CREMA PORTON BLANCO AMBATO-LA ALBORADA HUACHI LORETO 180103 TUNGURAHUA</v>
          </cell>
          <cell r="M2168" t="str">
            <v/>
          </cell>
          <cell r="N2168" t="str">
            <v>0983480684</v>
          </cell>
          <cell r="O2168" t="str">
            <v>0983480684</v>
          </cell>
          <cell r="P2168" t="str">
            <v>180103</v>
          </cell>
          <cell r="Q2168" t="str">
            <v>AMBATO</v>
          </cell>
          <cell r="R2168" t="str">
            <v>TUNGURAHUA</v>
          </cell>
          <cell r="S2168" t="str">
            <v>AMBATO</v>
          </cell>
          <cell r="T2168" t="str">
            <v>TRAMACO</v>
          </cell>
          <cell r="U2168" t="str">
            <v>FLEXNETUIO_PROVINCIA</v>
          </cell>
          <cell r="V2168">
            <v>1</v>
          </cell>
          <cell r="W2168">
            <v>3.3</v>
          </cell>
          <cell r="X2168" t="str">
            <v>HYCITE QUITO</v>
          </cell>
          <cell r="Y2168" t="str">
            <v>FLEX NET CALLE 28 DE JUNIO S/N Y GARCIA MORENO ENTRADA LLANO GRANDE</v>
          </cell>
        </row>
        <row r="2169">
          <cell r="A2169" t="str">
            <v>98763943</v>
          </cell>
          <cell r="B2169">
            <v>485740</v>
          </cell>
          <cell r="C2169" t="str">
            <v>98763943</v>
          </cell>
          <cell r="D2169" t="str">
            <v>HYCITE</v>
          </cell>
          <cell r="E2169" t="str">
            <v>DESPACHO</v>
          </cell>
          <cell r="F2169" t="str">
            <v>NORMAL</v>
          </cell>
          <cell r="G2169" t="str">
            <v>TF90474</v>
          </cell>
          <cell r="H2169">
            <v>44918</v>
          </cell>
          <cell r="I2169" t="str">
            <v>ENTREGADO</v>
          </cell>
          <cell r="J2169">
            <v>44922</v>
          </cell>
          <cell r="K2169" t="str">
            <v>LEOPOLDO ALAY</v>
          </cell>
          <cell r="L2169" t="str">
            <v>URBASUR MZ 3 VILLA 6 AV HUGO CORTEZ CADENA Y 5TA GUAYAQUIL *** GUAYAQUIL XIMENA 090103 GUAYAS</v>
          </cell>
          <cell r="M2169" t="str">
            <v/>
          </cell>
          <cell r="N2169" t="str">
            <v>0986340518</v>
          </cell>
          <cell r="O2169" t="str">
            <v>0986340518</v>
          </cell>
          <cell r="P2169" t="str">
            <v>090103</v>
          </cell>
          <cell r="Q2169" t="str">
            <v>GUAYAQUIL</v>
          </cell>
          <cell r="R2169" t="str">
            <v>GUAYAS</v>
          </cell>
          <cell r="S2169" t="str">
            <v>GUAYAQUIL</v>
          </cell>
          <cell r="T2169" t="str">
            <v>FLEXTRANS GYE</v>
          </cell>
          <cell r="U2169" t="str">
            <v>FLEXNETUIO_GYE</v>
          </cell>
          <cell r="V2169">
            <v>1</v>
          </cell>
          <cell r="W2169">
            <v>7.6</v>
          </cell>
          <cell r="X2169" t="str">
            <v>HYCITE QUITO</v>
          </cell>
          <cell r="Y2169" t="str">
            <v>FLEX NET CALLE 28 DE JUNIO S/N Y GARCIA MORENO ENTRADA LLANO GRANDE</v>
          </cell>
        </row>
        <row r="2170">
          <cell r="A2170" t="str">
            <v>98764063</v>
          </cell>
          <cell r="B2170">
            <v>485741</v>
          </cell>
          <cell r="C2170" t="str">
            <v>98764063</v>
          </cell>
          <cell r="D2170" t="str">
            <v>HYCITE</v>
          </cell>
          <cell r="E2170" t="str">
            <v>DESPACHO</v>
          </cell>
          <cell r="F2170" t="str">
            <v>NORMAL</v>
          </cell>
          <cell r="G2170" t="str">
            <v>031002004131799</v>
          </cell>
          <cell r="H2170">
            <v>44918</v>
          </cell>
          <cell r="I2170" t="str">
            <v>ENTREGADO</v>
          </cell>
          <cell r="J2170">
            <v>44922</v>
          </cell>
          <cell r="K2170" t="str">
            <v>JESSICA SOSA</v>
          </cell>
          <cell r="L2170" t="str">
            <v>CALLE CHUQUIRIBAMBA 307-109 Y CHANTACO MOTUPE CONJUNTO RESIDENCIAL LOS PRADOS LOJA // CENTRO-CASA 13 VALLE (PARQUE INDUSTRIAL) 110110 LOJA</v>
          </cell>
          <cell r="M2170" t="str">
            <v/>
          </cell>
          <cell r="N2170" t="str">
            <v>0994344099</v>
          </cell>
          <cell r="O2170" t="str">
            <v>0994344099</v>
          </cell>
          <cell r="P2170" t="str">
            <v>110110</v>
          </cell>
          <cell r="Q2170" t="str">
            <v>LOJA</v>
          </cell>
          <cell r="R2170" t="str">
            <v>LOJA</v>
          </cell>
          <cell r="S2170" t="str">
            <v>LOJA</v>
          </cell>
          <cell r="T2170" t="str">
            <v>TRAMACO</v>
          </cell>
          <cell r="U2170" t="str">
            <v>FLEXNETUIO_PROVINCIA</v>
          </cell>
          <cell r="V2170">
            <v>1</v>
          </cell>
          <cell r="W2170">
            <v>5.4</v>
          </cell>
          <cell r="X2170" t="str">
            <v>HYCITE QUITO</v>
          </cell>
          <cell r="Y2170" t="str">
            <v>FLEX NET CALLE 28 DE JUNIO S/N Y GARCIA MORENO ENTRADA LLANO GRANDE</v>
          </cell>
        </row>
        <row r="2171">
          <cell r="A2171" t="str">
            <v>98764092</v>
          </cell>
          <cell r="B2171">
            <v>485742</v>
          </cell>
          <cell r="C2171" t="str">
            <v>98764092</v>
          </cell>
          <cell r="D2171" t="str">
            <v>HYCITE</v>
          </cell>
          <cell r="E2171" t="str">
            <v>DESPACHO</v>
          </cell>
          <cell r="F2171" t="str">
            <v>NORMAL</v>
          </cell>
          <cell r="G2171" t="str">
            <v>TF90548</v>
          </cell>
          <cell r="H2171">
            <v>44918</v>
          </cell>
          <cell r="I2171" t="str">
            <v>INCIDENCIA</v>
          </cell>
          <cell r="J2171">
            <v>44922</v>
          </cell>
          <cell r="K2171" t="str">
            <v>LUZMILA TORRES</v>
          </cell>
          <cell r="L2171" t="str">
            <v>JOSE ANTIPANA 1321 Y AGUIRRE P.A JOSE ANTIPANA 1321 Y AGUIRRE P.A GUAYAQUIL ** CENTRO GARCIA MORENO 090303 GUAYAS</v>
          </cell>
          <cell r="N2171" t="str">
            <v>0995154702 / 980741800</v>
          </cell>
          <cell r="O2171" t="str">
            <v>0995154702 / 980741800</v>
          </cell>
          <cell r="P2171" t="str">
            <v>090303</v>
          </cell>
          <cell r="Q2171" t="str">
            <v>GUAYAQUIL</v>
          </cell>
          <cell r="R2171" t="str">
            <v>GUAYAS</v>
          </cell>
          <cell r="S2171" t="str">
            <v>GUAYAQUIL</v>
          </cell>
          <cell r="T2171" t="str">
            <v>FLEXTRANS GYE</v>
          </cell>
          <cell r="U2171" t="str">
            <v>FLEXNETUIO_GYE</v>
          </cell>
          <cell r="V2171">
            <v>2</v>
          </cell>
          <cell r="W2171">
            <v>22.7</v>
          </cell>
          <cell r="X2171" t="str">
            <v>HYCITE QUITO</v>
          </cell>
          <cell r="Y2171" t="str">
            <v>FLEX NET CALLE 28 DE JUNIO S/N Y GARCIA MORENO ENTRADA LLANO GRANDE</v>
          </cell>
        </row>
        <row r="2172">
          <cell r="A2172" t="str">
            <v>98765376</v>
          </cell>
          <cell r="B2172">
            <v>485743</v>
          </cell>
          <cell r="C2172" t="str">
            <v>98765376</v>
          </cell>
          <cell r="D2172" t="str">
            <v>HYCITE</v>
          </cell>
          <cell r="E2172" t="str">
            <v>DESPACHO</v>
          </cell>
          <cell r="F2172" t="str">
            <v>NORMAL</v>
          </cell>
          <cell r="G2172" t="str">
            <v>TF90476</v>
          </cell>
          <cell r="H2172">
            <v>44918</v>
          </cell>
          <cell r="I2172" t="str">
            <v>ENTREGADO</v>
          </cell>
          <cell r="J2172">
            <v>44922</v>
          </cell>
          <cell r="K2172" t="str">
            <v>MANUEL PONGUILLO</v>
          </cell>
          <cell r="L2172" t="str">
            <v>CIUDADELA ELSA BUCARAN MZ A V9 DURAN// DURAN DURAN ELOY ALFARO 092401 GUAYAS</v>
          </cell>
          <cell r="M2172" t="str">
            <v/>
          </cell>
          <cell r="N2172" t="str">
            <v>0962671495 / 997966889</v>
          </cell>
          <cell r="O2172" t="str">
            <v>0962671495 / 997966889</v>
          </cell>
          <cell r="P2172" t="str">
            <v>092401</v>
          </cell>
          <cell r="Q2172" t="str">
            <v>DURAN</v>
          </cell>
          <cell r="R2172" t="str">
            <v>GUAYAS</v>
          </cell>
          <cell r="S2172" t="str">
            <v>ELOY ALFARO (DURAN)</v>
          </cell>
          <cell r="T2172" t="str">
            <v>ITSACOURIER</v>
          </cell>
          <cell r="U2172" t="str">
            <v>FLEXNETUIO_GYE</v>
          </cell>
          <cell r="V2172">
            <v>1</v>
          </cell>
          <cell r="W2172">
            <v>0.28999999999999998</v>
          </cell>
          <cell r="X2172" t="str">
            <v>HYCITE QUITO</v>
          </cell>
          <cell r="Y2172" t="str">
            <v>FLEX NET CALLE 28 DE JUNIO S/N Y GARCIA MORENO ENTRADA LLANO GRANDE</v>
          </cell>
        </row>
        <row r="2173">
          <cell r="A2173" t="str">
            <v>98765630</v>
          </cell>
          <cell r="B2173">
            <v>485744</v>
          </cell>
          <cell r="C2173" t="str">
            <v>98765630</v>
          </cell>
          <cell r="D2173" t="str">
            <v>HYCITE</v>
          </cell>
          <cell r="E2173" t="str">
            <v>DESPACHO</v>
          </cell>
          <cell r="F2173" t="str">
            <v>NORMAL</v>
          </cell>
          <cell r="G2173" t="str">
            <v>TF90477</v>
          </cell>
          <cell r="H2173">
            <v>44918</v>
          </cell>
          <cell r="I2173" t="str">
            <v>ENTREGADO</v>
          </cell>
          <cell r="J2173">
            <v>44922</v>
          </cell>
          <cell r="K2173" t="str">
            <v>SEGUNDO ZORRILLA</v>
          </cell>
          <cell r="L2173" t="str">
            <v>MUCHO LOTE 1 CUARTA ETPA MZA 2533 V 23 GUAYAQUIL PASCUALES 090707 GUAYAS</v>
          </cell>
          <cell r="M2173" t="str">
            <v/>
          </cell>
          <cell r="N2173" t="str">
            <v>0994110111</v>
          </cell>
          <cell r="O2173" t="str">
            <v>0994110111</v>
          </cell>
          <cell r="P2173" t="str">
            <v>090707</v>
          </cell>
          <cell r="Q2173" t="str">
            <v>GUAYAQUIL</v>
          </cell>
          <cell r="R2173" t="str">
            <v>GUAYAS</v>
          </cell>
          <cell r="S2173" t="str">
            <v>GUAYAQUIL</v>
          </cell>
          <cell r="T2173" t="str">
            <v>ITSACOURIER</v>
          </cell>
          <cell r="U2173" t="str">
            <v>FLEXNETUIO_GYE</v>
          </cell>
          <cell r="V2173">
            <v>1</v>
          </cell>
          <cell r="W2173">
            <v>10.4</v>
          </cell>
          <cell r="X2173" t="str">
            <v>HYCITE QUITO</v>
          </cell>
          <cell r="Y2173" t="str">
            <v>FLEX NET CALLE 28 DE JUNIO S/N Y GARCIA MORENO ENTRADA LLANO GRANDE</v>
          </cell>
        </row>
        <row r="2174">
          <cell r="A2174" t="str">
            <v>98765699</v>
          </cell>
          <cell r="B2174">
            <v>485745</v>
          </cell>
          <cell r="C2174" t="str">
            <v>98765699</v>
          </cell>
          <cell r="D2174" t="str">
            <v>HYCITE</v>
          </cell>
          <cell r="E2174" t="str">
            <v>DESPACHO</v>
          </cell>
          <cell r="F2174" t="str">
            <v>NORMAL</v>
          </cell>
          <cell r="G2174" t="str">
            <v>031002004131800</v>
          </cell>
          <cell r="H2174">
            <v>44918</v>
          </cell>
          <cell r="I2174" t="str">
            <v>ENTREGADO</v>
          </cell>
          <cell r="J2174">
            <v>44922</v>
          </cell>
          <cell r="K2174" t="str">
            <v>MARIA ORTEGA</v>
          </cell>
          <cell r="L2174" t="str">
            <v>CALLE E2 AV E2 ESQUINA SECTOR ELEGOLE, BARRIO ALTAGRACIA MANTA // ALTAGRACIA LOS ESTEROS 130801 MANABI</v>
          </cell>
          <cell r="M2174" t="str">
            <v/>
          </cell>
          <cell r="N2174" t="str">
            <v>0997116323 / 052451046</v>
          </cell>
          <cell r="O2174" t="str">
            <v>0997116323 / 052451046</v>
          </cell>
          <cell r="P2174" t="str">
            <v>130801</v>
          </cell>
          <cell r="Q2174" t="str">
            <v>PICHINCHA</v>
          </cell>
          <cell r="R2174" t="str">
            <v>MANABI</v>
          </cell>
          <cell r="S2174" t="str">
            <v>SAN SEBASTIAN</v>
          </cell>
          <cell r="T2174" t="str">
            <v>TRAMACO</v>
          </cell>
          <cell r="U2174" t="str">
            <v>FLEXNETUIO_PROVINCIA</v>
          </cell>
          <cell r="V2174">
            <v>1</v>
          </cell>
          <cell r="W2174">
            <v>1.5</v>
          </cell>
          <cell r="X2174" t="str">
            <v>HYCITE QUITO</v>
          </cell>
          <cell r="Y2174" t="str">
            <v>FLEX NET CALLE 28 DE JUNIO S/N Y GARCIA MORENO ENTRADA LLANO GRANDE</v>
          </cell>
        </row>
        <row r="2175">
          <cell r="A2175" t="str">
            <v>98766193</v>
          </cell>
          <cell r="B2175">
            <v>485746</v>
          </cell>
          <cell r="C2175" t="str">
            <v>98766193</v>
          </cell>
          <cell r="D2175" t="str">
            <v>HYCITE</v>
          </cell>
          <cell r="E2175" t="str">
            <v>DESPACHO</v>
          </cell>
          <cell r="F2175" t="str">
            <v>NORMAL</v>
          </cell>
          <cell r="G2175" t="str">
            <v>031002004131801</v>
          </cell>
          <cell r="H2175">
            <v>44918</v>
          </cell>
          <cell r="I2175" t="str">
            <v>ENTREGADO</v>
          </cell>
          <cell r="J2175">
            <v>44922</v>
          </cell>
          <cell r="K2175" t="str">
            <v>STALIN BRIONES</v>
          </cell>
          <cell r="L2175" t="str">
            <v>CALLE PRINCIPAL 10 DE AGOSTO CALLE CRISTOBAL COLON DIAGONAL AL MERCAD JOYA DE LOS SACHAS//5 DE JUNIO LA JOYA DE LOS SACHAS 220101 ORELLANA</v>
          </cell>
          <cell r="M2175" t="str">
            <v/>
          </cell>
          <cell r="N2175" t="str">
            <v>0991155198</v>
          </cell>
          <cell r="O2175" t="str">
            <v>0991155198</v>
          </cell>
          <cell r="P2175" t="str">
            <v>220101</v>
          </cell>
          <cell r="Q2175" t="str">
            <v>LA JOYA DE LOS SACHAS</v>
          </cell>
          <cell r="R2175" t="str">
            <v>ORELLANA</v>
          </cell>
          <cell r="S2175" t="str">
            <v>LA JOYA DE LOS SACHAS - MARISCAL SUCRE - LOS LAURELES</v>
          </cell>
          <cell r="T2175" t="str">
            <v>TRAMACO</v>
          </cell>
          <cell r="U2175" t="str">
            <v>FLEXNETUIO_PROVINCIA</v>
          </cell>
          <cell r="V2175">
            <v>1</v>
          </cell>
          <cell r="W2175">
            <v>9.9</v>
          </cell>
          <cell r="X2175" t="str">
            <v>HYCITE QUITO</v>
          </cell>
          <cell r="Y2175" t="str">
            <v>FLEX NET CALLE 28 DE JUNIO S/N Y GARCIA MORENO ENTRADA LLANO GRANDE</v>
          </cell>
        </row>
        <row r="2176">
          <cell r="A2176" t="str">
            <v>98766742</v>
          </cell>
          <cell r="B2176">
            <v>485747</v>
          </cell>
          <cell r="C2176" t="str">
            <v>98766742</v>
          </cell>
          <cell r="D2176" t="str">
            <v>HYCITE</v>
          </cell>
          <cell r="E2176" t="str">
            <v>DESPACHO</v>
          </cell>
          <cell r="F2176" t="str">
            <v>NORMAL</v>
          </cell>
          <cell r="G2176" t="str">
            <v>031002004132094</v>
          </cell>
          <cell r="H2176">
            <v>44918</v>
          </cell>
          <cell r="I2176" t="str">
            <v>ENTREGADO</v>
          </cell>
          <cell r="J2176">
            <v>44922</v>
          </cell>
          <cell r="K2176" t="str">
            <v>ROSA BURGOS</v>
          </cell>
          <cell r="L2176" t="str">
            <v>URB SANTIAGO ETAPA LA ROTONDA MZ 1864 VILLA 19 KM 20 VIA A DAULE FRENTE DE DIF PASCUALES *** CIUDAD SANTIAGO PASCUALES 090116 GUAYAS</v>
          </cell>
          <cell r="N2176" t="str">
            <v>0988726659 / 908003577</v>
          </cell>
          <cell r="O2176" t="str">
            <v>0988726659 / 908003577</v>
          </cell>
          <cell r="P2176" t="str">
            <v>091002</v>
          </cell>
          <cell r="Q2176" t="str">
            <v>GUAYAQUIL</v>
          </cell>
          <cell r="R2176" t="str">
            <v>GUAYAS</v>
          </cell>
          <cell r="S2176" t="str">
            <v>MORRO - RECINTO SAN JUAN - RECINTO SAN MIGUEL - RECINTO SITIO NUEVO - PUERTO EL MORRO</v>
          </cell>
          <cell r="T2176" t="str">
            <v>TRAMACO</v>
          </cell>
          <cell r="U2176" t="str">
            <v>FLEXNETUIO_PROVINCIA</v>
          </cell>
          <cell r="V2176">
            <v>1</v>
          </cell>
          <cell r="W2176">
            <v>2.2999999999999998</v>
          </cell>
          <cell r="X2176" t="str">
            <v>HYCITE QUITO</v>
          </cell>
          <cell r="Y2176" t="str">
            <v>FLEX NET CALLE 28 DE JUNIO S/N Y GARCIA MORENO ENTRADA LLANO GRANDE</v>
          </cell>
        </row>
        <row r="2177">
          <cell r="A2177" t="str">
            <v>98767099</v>
          </cell>
          <cell r="B2177">
            <v>485748</v>
          </cell>
          <cell r="C2177" t="str">
            <v>98767099</v>
          </cell>
          <cell r="D2177" t="str">
            <v>HYCITE</v>
          </cell>
          <cell r="E2177" t="str">
            <v>DESPACHO</v>
          </cell>
          <cell r="F2177" t="str">
            <v>NORMAL</v>
          </cell>
          <cell r="G2177" t="str">
            <v>TFQ90478</v>
          </cell>
          <cell r="H2177">
            <v>44918</v>
          </cell>
          <cell r="I2177" t="str">
            <v>ENTREGADO</v>
          </cell>
          <cell r="J2177">
            <v>44922</v>
          </cell>
          <cell r="K2177" t="str">
            <v>CARLOS MORA</v>
          </cell>
          <cell r="L2177" t="str">
            <v>CALLE LOS CIPRESES Y CALLA I ACCESO NORTE # 188 CONJUNTO HACIENDA CAP RUMINAHUI /CAPELO SAN PEDRO DE TABOADA 170503 PICHINCHA</v>
          </cell>
          <cell r="M2177" t="str">
            <v/>
          </cell>
          <cell r="N2177" t="str">
            <v>0979222408 / 023880576</v>
          </cell>
          <cell r="O2177" t="str">
            <v>0979222408 / 023880576</v>
          </cell>
          <cell r="P2177" t="str">
            <v>170503</v>
          </cell>
          <cell r="Q2177" t="str">
            <v>QUITO</v>
          </cell>
          <cell r="R2177" t="str">
            <v>PICHINCHA</v>
          </cell>
          <cell r="S2177" t="str">
            <v>QUITO</v>
          </cell>
          <cell r="T2177" t="str">
            <v>FLEXTRANS UIO</v>
          </cell>
          <cell r="U2177" t="str">
            <v>FLEXNETUIO_LOCAL</v>
          </cell>
          <cell r="V2177">
            <v>1</v>
          </cell>
          <cell r="W2177">
            <v>10.5</v>
          </cell>
          <cell r="X2177" t="str">
            <v>HYCITE QUITO</v>
          </cell>
          <cell r="Y2177" t="str">
            <v>FLEX NET CALLE 28 DE JUNIO S/N Y GARCIA MORENO ENTRADA LLANO GRANDE</v>
          </cell>
        </row>
        <row r="2178">
          <cell r="A2178" t="str">
            <v>98767867</v>
          </cell>
          <cell r="B2178">
            <v>485749</v>
          </cell>
          <cell r="C2178" t="str">
            <v>98767867</v>
          </cell>
          <cell r="D2178" t="str">
            <v>HYCITE</v>
          </cell>
          <cell r="E2178" t="str">
            <v>DESPACHO</v>
          </cell>
          <cell r="F2178" t="str">
            <v>NORMAL</v>
          </cell>
          <cell r="G2178" t="str">
            <v>TFQ90479</v>
          </cell>
          <cell r="H2178">
            <v>44918</v>
          </cell>
          <cell r="I2178" t="str">
            <v>ENTREGADO</v>
          </cell>
          <cell r="J2178">
            <v>44922</v>
          </cell>
          <cell r="K2178" t="str">
            <v>DIEGO A GREFA</v>
          </cell>
          <cell r="L2178" t="str">
            <v>INGLATERRA 12 10 Y REPUBLICA   INAQUITO 170507 PICHINCHA</v>
          </cell>
          <cell r="M2178" t="str">
            <v/>
          </cell>
          <cell r="N2178" t="str">
            <v>0993415172 / 993433185</v>
          </cell>
          <cell r="O2178" t="str">
            <v>0993415172 / 993433185</v>
          </cell>
          <cell r="P2178" t="str">
            <v>170507</v>
          </cell>
          <cell r="Q2178" t="str">
            <v>QUITO</v>
          </cell>
          <cell r="R2178" t="str">
            <v>PICHINCHA</v>
          </cell>
          <cell r="S2178" t="str">
            <v>QUITO</v>
          </cell>
          <cell r="T2178" t="str">
            <v>FLEXTRANS UIO</v>
          </cell>
          <cell r="U2178" t="str">
            <v>FLEXNETUIO_LOCAL</v>
          </cell>
          <cell r="V2178">
            <v>1</v>
          </cell>
          <cell r="W2178">
            <v>5.83</v>
          </cell>
          <cell r="X2178" t="str">
            <v>HYCITE QUITO</v>
          </cell>
          <cell r="Y2178" t="str">
            <v>FLEX NET CALLE 28 DE JUNIO S/N Y GARCIA MORENO ENTRADA LLANO GRANDE</v>
          </cell>
        </row>
        <row r="2179">
          <cell r="A2179" t="str">
            <v>98768138</v>
          </cell>
          <cell r="B2179">
            <v>485750</v>
          </cell>
          <cell r="C2179" t="str">
            <v>98768138</v>
          </cell>
          <cell r="D2179" t="str">
            <v>HYCITE</v>
          </cell>
          <cell r="E2179" t="str">
            <v>DESPACHO</v>
          </cell>
          <cell r="F2179" t="str">
            <v>NORMAL</v>
          </cell>
          <cell r="G2179" t="str">
            <v>TFQ90480</v>
          </cell>
          <cell r="H2179">
            <v>44918</v>
          </cell>
          <cell r="I2179" t="str">
            <v>ENTREGADO</v>
          </cell>
          <cell r="J2179">
            <v>44922</v>
          </cell>
          <cell r="K2179" t="str">
            <v>LIVIA CARAGUAY</v>
          </cell>
          <cell r="L2179" t="str">
            <v>949 GEN JULIO ANDREADE OE2-139 NUEVA AURORA GUAMANI QUITO // NUEVA AURORA GUAMANI 170701 PICHINCHA</v>
          </cell>
          <cell r="M2179" t="str">
            <v/>
          </cell>
          <cell r="N2179" t="str">
            <v>0982779675</v>
          </cell>
          <cell r="O2179" t="str">
            <v>0982779675</v>
          </cell>
          <cell r="P2179" t="str">
            <v>170701</v>
          </cell>
          <cell r="Q2179" t="str">
            <v>QUITO</v>
          </cell>
          <cell r="R2179" t="str">
            <v>PICHINCHA</v>
          </cell>
          <cell r="S2179" t="str">
            <v>QUITO</v>
          </cell>
          <cell r="T2179" t="str">
            <v>FLEXTRANS UIO</v>
          </cell>
          <cell r="U2179" t="str">
            <v>FLEXNETUIO_LOCAL</v>
          </cell>
          <cell r="V2179">
            <v>1</v>
          </cell>
          <cell r="W2179">
            <v>7.4</v>
          </cell>
          <cell r="X2179" t="str">
            <v>HYCITE QUITO</v>
          </cell>
          <cell r="Y2179" t="str">
            <v>FLEX NET CALLE 28 DE JUNIO S/N Y GARCIA MORENO ENTRADA LLANO GRANDE</v>
          </cell>
        </row>
        <row r="2180">
          <cell r="A2180" t="str">
            <v>98768229</v>
          </cell>
          <cell r="B2180">
            <v>485751</v>
          </cell>
          <cell r="C2180" t="str">
            <v>98768229</v>
          </cell>
          <cell r="D2180" t="str">
            <v>HYCITE</v>
          </cell>
          <cell r="E2180" t="str">
            <v>DESPACHO</v>
          </cell>
          <cell r="F2180" t="str">
            <v>NORMAL</v>
          </cell>
          <cell r="G2180" t="str">
            <v>031002004131802</v>
          </cell>
          <cell r="H2180">
            <v>44918</v>
          </cell>
          <cell r="I2180" t="str">
            <v>INCIDENCIA</v>
          </cell>
          <cell r="J2180">
            <v>44923</v>
          </cell>
          <cell r="K2180" t="str">
            <v>MAINA MORAN</v>
          </cell>
          <cell r="L2180" t="str">
            <v>CALLE AURORA ESTRADA Y 24 D JUNIO SAN JUAN PUEBLO VIEJO PUEBLO VIEJO/ SAN JUAN SAN JUAN 120205 LOS RIOS</v>
          </cell>
          <cell r="M2180" t="str">
            <v/>
          </cell>
          <cell r="N2180" t="str">
            <v>0939632317</v>
          </cell>
          <cell r="O2180" t="str">
            <v>0939632317</v>
          </cell>
          <cell r="P2180" t="str">
            <v>120205</v>
          </cell>
          <cell r="Q2180" t="str">
            <v>PUEBLOVIEJO</v>
          </cell>
          <cell r="R2180" t="str">
            <v>LOS RIOS</v>
          </cell>
          <cell r="S2180" t="str">
            <v>SAN JUAN</v>
          </cell>
          <cell r="T2180" t="str">
            <v>TRAMACO</v>
          </cell>
          <cell r="U2180" t="str">
            <v>FLEXNETUIO_PROVINCIA</v>
          </cell>
          <cell r="V2180">
            <v>1</v>
          </cell>
          <cell r="W2180">
            <v>6.4</v>
          </cell>
          <cell r="X2180" t="str">
            <v>HYCITE QUITO</v>
          </cell>
          <cell r="Y2180" t="str">
            <v>FLEX NET CALLE 28 DE JUNIO S/N Y GARCIA MORENO ENTRADA LLANO GRANDE</v>
          </cell>
        </row>
        <row r="2181">
          <cell r="A2181" t="str">
            <v>98768231</v>
          </cell>
          <cell r="B2181">
            <v>485752</v>
          </cell>
          <cell r="C2181" t="str">
            <v>98768231</v>
          </cell>
          <cell r="D2181" t="str">
            <v>HYCITE</v>
          </cell>
          <cell r="E2181" t="str">
            <v>DESPACHO</v>
          </cell>
          <cell r="F2181" t="str">
            <v>NORMAL</v>
          </cell>
          <cell r="G2181" t="str">
            <v>031002004132095</v>
          </cell>
          <cell r="H2181">
            <v>44918</v>
          </cell>
          <cell r="I2181" t="str">
            <v>ENTREGADO</v>
          </cell>
          <cell r="J2181">
            <v>44923</v>
          </cell>
          <cell r="K2181" t="str">
            <v>ITALO ACOSTA</v>
          </cell>
          <cell r="L2181" t="str">
            <v>"AV GUAYAQUIL Y ESPERANZA CAPUTI DIAGONAL A LA VIDRIERIA ""GALLEGOS"" BALZAR // CENTRO BALZAR 091302 GUAYAS"</v>
          </cell>
          <cell r="M2181" t="str">
            <v/>
          </cell>
          <cell r="N2181" t="str">
            <v>0984769782</v>
          </cell>
          <cell r="O2181" t="str">
            <v>0984769782</v>
          </cell>
          <cell r="P2181" t="str">
            <v>091302</v>
          </cell>
          <cell r="Q2181" t="str">
            <v>BALZAR</v>
          </cell>
          <cell r="R2181" t="str">
            <v>GUAYAS</v>
          </cell>
          <cell r="S2181" t="str">
            <v>BALZAR - EL CERRITO</v>
          </cell>
          <cell r="T2181" t="str">
            <v>TRAMACO</v>
          </cell>
          <cell r="U2181" t="str">
            <v>FLEXNETUIO_PROVINCIA</v>
          </cell>
          <cell r="V2181">
            <v>1</v>
          </cell>
          <cell r="W2181">
            <v>8.1999999999999993</v>
          </cell>
          <cell r="X2181" t="str">
            <v>HYCITE QUITO</v>
          </cell>
          <cell r="Y2181" t="str">
            <v>FLEX NET CALLE 28 DE JUNIO S/N Y GARCIA MORENO ENTRADA LLANO GRANDE</v>
          </cell>
        </row>
        <row r="2182">
          <cell r="A2182" t="str">
            <v>98768505</v>
          </cell>
          <cell r="B2182">
            <v>485753</v>
          </cell>
          <cell r="C2182" t="str">
            <v>98768505</v>
          </cell>
          <cell r="D2182" t="str">
            <v>HYCITE</v>
          </cell>
          <cell r="E2182" t="str">
            <v>DESPACHO</v>
          </cell>
          <cell r="F2182" t="str">
            <v>NORMAL</v>
          </cell>
          <cell r="G2182" t="str">
            <v>TF90481</v>
          </cell>
          <cell r="H2182">
            <v>44918</v>
          </cell>
          <cell r="I2182" t="str">
            <v>ENTREGADO</v>
          </cell>
          <cell r="J2182">
            <v>44922</v>
          </cell>
          <cell r="K2182" t="str">
            <v>IDES AZUCENA ALBAN MARTINEZ</v>
          </cell>
          <cell r="L2182" t="str">
            <v>ALAMOS DE LA ATARAZANA MZ K VILLA 14 C FRENTE A LA IGLESIA TESTIGO DE JEHOVA GUAYAQUIL TARQUI 090505 GUAYAS</v>
          </cell>
          <cell r="M2182" t="str">
            <v/>
          </cell>
          <cell r="N2182" t="str">
            <v>0962671495 / 986652956</v>
          </cell>
          <cell r="O2182" t="str">
            <v>0962671495 / 986652956</v>
          </cell>
          <cell r="P2182" t="str">
            <v>090505</v>
          </cell>
          <cell r="Q2182" t="str">
            <v>GUAYAQUIL</v>
          </cell>
          <cell r="R2182" t="str">
            <v>GUAYAS</v>
          </cell>
          <cell r="S2182" t="str">
            <v>GUAYAQUIL</v>
          </cell>
          <cell r="T2182" t="str">
            <v>FLEXTRANS GYE</v>
          </cell>
          <cell r="U2182" t="str">
            <v>FLEXNETUIO_GYE</v>
          </cell>
          <cell r="V2182">
            <v>1</v>
          </cell>
          <cell r="W2182">
            <v>10.5</v>
          </cell>
          <cell r="X2182" t="str">
            <v>HYCITE QUITO</v>
          </cell>
          <cell r="Y2182" t="str">
            <v>FLEX NET CALLE 28 DE JUNIO S/N Y GARCIA MORENO ENTRADA LLANO GRANDE</v>
          </cell>
        </row>
        <row r="2183">
          <cell r="A2183" t="str">
            <v>98768837</v>
          </cell>
          <cell r="B2183">
            <v>485754</v>
          </cell>
          <cell r="C2183" t="str">
            <v>98768837</v>
          </cell>
          <cell r="D2183" t="str">
            <v>HYCITE</v>
          </cell>
          <cell r="E2183" t="str">
            <v>DESPACHO</v>
          </cell>
          <cell r="F2183" t="str">
            <v>NORMAL</v>
          </cell>
          <cell r="G2183" t="str">
            <v>TFQ90482</v>
          </cell>
          <cell r="H2183">
            <v>44918</v>
          </cell>
          <cell r="I2183" t="str">
            <v>ENTREGADO</v>
          </cell>
          <cell r="J2183">
            <v>44922</v>
          </cell>
          <cell r="K2183" t="str">
            <v>MARIA SANCHEZ</v>
          </cell>
          <cell r="L2183" t="str">
            <v>JOSE MARIA BORRERO Y MANU/ VOE1-138 DP7B CONJ H MEDITERRANEO QUITO // COFAVI (170512) KENNEDY 170512 PICHINCHA</v>
          </cell>
          <cell r="M2183" t="str">
            <v/>
          </cell>
          <cell r="N2183" t="str">
            <v>0984498247 / 022400886</v>
          </cell>
          <cell r="O2183" t="str">
            <v>0984498247 / 022400886</v>
          </cell>
          <cell r="P2183" t="str">
            <v>170512</v>
          </cell>
          <cell r="Q2183" t="str">
            <v>QUITO</v>
          </cell>
          <cell r="R2183" t="str">
            <v>PICHINCHA</v>
          </cell>
          <cell r="S2183" t="str">
            <v>QUITO</v>
          </cell>
          <cell r="T2183" t="str">
            <v>FLEXTRANS UIO</v>
          </cell>
          <cell r="U2183" t="str">
            <v>FLEXNETUIO_LOCAL</v>
          </cell>
          <cell r="V2183">
            <v>1</v>
          </cell>
          <cell r="W2183">
            <v>4.0999999999999996</v>
          </cell>
          <cell r="X2183" t="str">
            <v>HYCITE QUITO</v>
          </cell>
          <cell r="Y2183" t="str">
            <v>FLEX NET CALLE 28 DE JUNIO S/N Y GARCIA MORENO ENTRADA LLANO GRANDE</v>
          </cell>
        </row>
        <row r="2184">
          <cell r="A2184" t="str">
            <v>98769353</v>
          </cell>
          <cell r="B2184">
            <v>485755</v>
          </cell>
          <cell r="C2184" t="str">
            <v>98769353</v>
          </cell>
          <cell r="D2184" t="str">
            <v>HYCITE</v>
          </cell>
          <cell r="E2184" t="str">
            <v>DESPACHO</v>
          </cell>
          <cell r="F2184" t="str">
            <v>NORMAL</v>
          </cell>
          <cell r="G2184" t="str">
            <v>TF90483</v>
          </cell>
          <cell r="H2184">
            <v>44918</v>
          </cell>
          <cell r="I2184" t="str">
            <v>INCIDENCIA</v>
          </cell>
          <cell r="J2184">
            <v>44923</v>
          </cell>
          <cell r="K2184" t="str">
            <v>FLOR ARACELY CONSTANTINE ZAMBRANO</v>
          </cell>
          <cell r="L2184" t="str">
            <v>BASTION POPULAR BLOQUE # 7 MZ # 995 VILLA #1 REF PARTICULARES GUAYAQUIL TARQUI 090705 GUAYAS</v>
          </cell>
          <cell r="M2184" t="str">
            <v/>
          </cell>
          <cell r="N2184" t="str">
            <v>0988486397 / 346009648</v>
          </cell>
          <cell r="O2184" t="str">
            <v>0988486397 / 346009648</v>
          </cell>
          <cell r="P2184" t="str">
            <v>090705</v>
          </cell>
          <cell r="Q2184" t="str">
            <v>GUAYAQUIL</v>
          </cell>
          <cell r="R2184" t="str">
            <v>GUAYAS</v>
          </cell>
          <cell r="S2184" t="str">
            <v>GUAYAQUIL</v>
          </cell>
          <cell r="T2184" t="str">
            <v>ITSACOURIER</v>
          </cell>
          <cell r="U2184" t="str">
            <v>FLEXNETUIO_GYE</v>
          </cell>
          <cell r="V2184">
            <v>1</v>
          </cell>
          <cell r="W2184">
            <v>1</v>
          </cell>
          <cell r="X2184" t="str">
            <v>HYCITE QUITO</v>
          </cell>
          <cell r="Y2184" t="str">
            <v>FLEX NET CALLE 28 DE JUNIO S/N Y GARCIA MORENO ENTRADA LLANO GRANDE</v>
          </cell>
        </row>
        <row r="2185">
          <cell r="A2185" t="str">
            <v>98651454</v>
          </cell>
          <cell r="B2185">
            <v>485676</v>
          </cell>
          <cell r="C2185" t="str">
            <v>98651454</v>
          </cell>
          <cell r="D2185" t="str">
            <v>HYCITE</v>
          </cell>
          <cell r="E2185" t="str">
            <v>DESPACHO</v>
          </cell>
          <cell r="F2185" t="str">
            <v>NORMAL</v>
          </cell>
          <cell r="G2185" t="str">
            <v>031002004131771</v>
          </cell>
          <cell r="H2185">
            <v>44918</v>
          </cell>
          <cell r="I2185" t="str">
            <v>ENTREGADO</v>
          </cell>
          <cell r="J2185">
            <v>44923</v>
          </cell>
          <cell r="K2185" t="str">
            <v>DAVID MAMALLACTA</v>
          </cell>
          <cell r="L2185" t="str">
            <v>AV QUITO CALLE EL ORO CS 12-25 BARRIO PERLA DEL ORIENTE LAGO AGRIO NUEVA LOJA 210150 SUCUMBIOS</v>
          </cell>
          <cell r="N2185" t="str">
            <v>0988250285</v>
          </cell>
          <cell r="O2185" t="str">
            <v>0988250285</v>
          </cell>
          <cell r="P2185" t="str">
            <v>210201</v>
          </cell>
          <cell r="Q2185" t="str">
            <v>LAGO AGRIO</v>
          </cell>
          <cell r="R2185" t="str">
            <v>SUCUMBIOS</v>
          </cell>
          <cell r="S2185" t="str">
            <v>NUEVA LOJA - DIEZ DE AGOSTO</v>
          </cell>
          <cell r="T2185" t="str">
            <v>TRAMACO</v>
          </cell>
          <cell r="U2185" t="str">
            <v>FLEXNETUIO_PROVINCIA</v>
          </cell>
          <cell r="V2185">
            <v>2</v>
          </cell>
          <cell r="W2185">
            <v>17.2</v>
          </cell>
          <cell r="X2185" t="str">
            <v>HYCITE QUITO</v>
          </cell>
          <cell r="Y2185" t="str">
            <v>FLEX NET CALLE 28 DE JUNIO S/N Y GARCIA MORENO ENTRADA LLANO GRANDE</v>
          </cell>
        </row>
        <row r="2186">
          <cell r="A2186" t="str">
            <v>98676822</v>
          </cell>
          <cell r="B2186">
            <v>485677</v>
          </cell>
          <cell r="C2186" t="str">
            <v>98676822</v>
          </cell>
          <cell r="D2186" t="str">
            <v>HYCITE</v>
          </cell>
          <cell r="E2186" t="str">
            <v>DESPACHO</v>
          </cell>
          <cell r="F2186" t="str">
            <v>NORMAL</v>
          </cell>
          <cell r="G2186" t="str">
            <v>TF90446</v>
          </cell>
          <cell r="H2186">
            <v>44918</v>
          </cell>
          <cell r="I2186" t="str">
            <v>ENTREGADO</v>
          </cell>
          <cell r="J2186">
            <v>44922</v>
          </cell>
          <cell r="K2186" t="str">
            <v>JORGE MARTINEZ</v>
          </cell>
          <cell r="L2186" t="str">
            <v>ORDEN MANUEL RENDON 623 Y BOYACA FRENTE A LA ANTIGUA CASA WMA GUAYAQUIL // CENTRO ROCAFUERTE 090313 GUAYAS</v>
          </cell>
          <cell r="N2186" t="str">
            <v>0983673628 / 042569226</v>
          </cell>
          <cell r="O2186" t="str">
            <v>0983673628 / 042569226</v>
          </cell>
          <cell r="P2186" t="str">
            <v>090202</v>
          </cell>
          <cell r="Q2186" t="str">
            <v>GUAYAQUIL</v>
          </cell>
          <cell r="R2186" t="str">
            <v>GUAYAS</v>
          </cell>
          <cell r="S2186" t="str">
            <v>GUAYAQUIL</v>
          </cell>
          <cell r="T2186" t="str">
            <v>FLEXTRANS GYE</v>
          </cell>
          <cell r="U2186" t="str">
            <v>FLEXNETUIO_GYE</v>
          </cell>
          <cell r="V2186">
            <v>1</v>
          </cell>
          <cell r="W2186">
            <v>4.5</v>
          </cell>
          <cell r="X2186" t="str">
            <v>HYCITE QUITO</v>
          </cell>
          <cell r="Y2186" t="str">
            <v>FLEX NET CALLE 28 DE JUNIO S/N Y GARCIA MORENO ENTRADA LLANO GRANDE</v>
          </cell>
        </row>
        <row r="2187">
          <cell r="A2187" t="str">
            <v>98714559</v>
          </cell>
          <cell r="B2187">
            <v>485678</v>
          </cell>
          <cell r="C2187" t="str">
            <v>98714559</v>
          </cell>
          <cell r="D2187" t="str">
            <v>HYCITE</v>
          </cell>
          <cell r="E2187" t="str">
            <v>DESPACHO</v>
          </cell>
          <cell r="F2187" t="str">
            <v>NORMAL</v>
          </cell>
          <cell r="G2187" t="str">
            <v>031002004131772</v>
          </cell>
          <cell r="H2187">
            <v>44918</v>
          </cell>
          <cell r="I2187" t="str">
            <v>INCIDENCIA</v>
          </cell>
          <cell r="J2187">
            <v>44923</v>
          </cell>
          <cell r="K2187" t="str">
            <v>RIDER LUCAS</v>
          </cell>
          <cell r="L2187" t="str">
            <v>CALLE SUCRE Y S/N CIUDADELA FLAVIO ALFARO//LA CODICIA FLAVIO ALFARO 130713 MANABI</v>
          </cell>
          <cell r="N2187" t="str">
            <v>0939783003 / 052585654</v>
          </cell>
          <cell r="O2187" t="str">
            <v>0939783003 / 052585654</v>
          </cell>
          <cell r="P2187" t="str">
            <v>130713</v>
          </cell>
          <cell r="Q2187" t="str">
            <v>FLAVIO ALFARO</v>
          </cell>
          <cell r="R2187" t="str">
            <v>MANABI</v>
          </cell>
          <cell r="S2187" t="str">
            <v>FLAVIO ALFARO</v>
          </cell>
          <cell r="T2187" t="str">
            <v>TRAMACO</v>
          </cell>
          <cell r="U2187" t="str">
            <v>FLEXNETUIO_PROVINCIA</v>
          </cell>
          <cell r="V2187">
            <v>2</v>
          </cell>
          <cell r="W2187">
            <v>15</v>
          </cell>
          <cell r="X2187" t="str">
            <v>HYCITE QUITO</v>
          </cell>
          <cell r="Y2187" t="str">
            <v>FLEX NET CALLE 28 DE JUNIO S/N Y GARCIA MORENO ENTRADA LLANO GRANDE</v>
          </cell>
        </row>
        <row r="2188">
          <cell r="A2188" t="str">
            <v>98724431</v>
          </cell>
          <cell r="B2188">
            <v>485679</v>
          </cell>
          <cell r="C2188" t="str">
            <v>98724431</v>
          </cell>
          <cell r="D2188" t="str">
            <v>HYCITE</v>
          </cell>
          <cell r="E2188" t="str">
            <v>DESPACHO</v>
          </cell>
          <cell r="F2188" t="str">
            <v>NORMAL</v>
          </cell>
          <cell r="G2188" t="str">
            <v>TF90540</v>
          </cell>
          <cell r="H2188">
            <v>44918</v>
          </cell>
          <cell r="I2188" t="str">
            <v>INCIDENCIA</v>
          </cell>
          <cell r="J2188">
            <v>44922</v>
          </cell>
          <cell r="K2188" t="str">
            <v>DENISSE ANCHUNDIA</v>
          </cell>
          <cell r="L2188" t="str">
            <v>GARZOTA 1 MZ 10 VILLA 12 DIAGONAL A UNA IGLESIA EVANGELICA GUAYAQUIL//NORTE TARQUI 090513 GUAYAS</v>
          </cell>
          <cell r="N2188" t="str">
            <v>0984427543</v>
          </cell>
          <cell r="O2188" t="str">
            <v>0984427543</v>
          </cell>
          <cell r="P2188" t="str">
            <v>090206</v>
          </cell>
          <cell r="Q2188" t="str">
            <v>GUAYAQUIL</v>
          </cell>
          <cell r="R2188" t="str">
            <v>GUAYAS</v>
          </cell>
          <cell r="S2188" t="str">
            <v>GUAYAQUIL</v>
          </cell>
          <cell r="T2188" t="str">
            <v>ITSACOURIER</v>
          </cell>
          <cell r="U2188" t="str">
            <v>FLEXNETUIO_GYE</v>
          </cell>
          <cell r="V2188">
            <v>2</v>
          </cell>
          <cell r="W2188">
            <v>15.8</v>
          </cell>
          <cell r="X2188" t="str">
            <v>HYCITE QUITO</v>
          </cell>
          <cell r="Y2188" t="str">
            <v>FLEX NET CALLE 28 DE JUNIO S/N Y GARCIA MORENO ENTRADA LLANO GRANDE</v>
          </cell>
        </row>
        <row r="2189">
          <cell r="A2189" t="str">
            <v>98724649</v>
          </cell>
          <cell r="B2189">
            <v>485680</v>
          </cell>
          <cell r="C2189" t="str">
            <v>98724649</v>
          </cell>
          <cell r="D2189" t="str">
            <v>HYCITE</v>
          </cell>
          <cell r="E2189" t="str">
            <v>DESPACHO</v>
          </cell>
          <cell r="F2189" t="str">
            <v>NORMAL</v>
          </cell>
          <cell r="G2189" t="str">
            <v>031002004131768</v>
          </cell>
          <cell r="H2189">
            <v>44918</v>
          </cell>
          <cell r="I2189" t="str">
            <v>ENTREGADO</v>
          </cell>
          <cell r="J2189">
            <v>44922</v>
          </cell>
          <cell r="K2189" t="str">
            <v>JUNIOR CARABALI</v>
          </cell>
          <cell r="L2189" t="str">
            <v>JAIME ROLITOS Y 27 DE FEBRERO FRENTE DE LA CASA COMUNAL UNION POPULAR SHUSHUFINDI / UNION POPULAR SHUSHUFINDI 210901 SUCUMBIOS</v>
          </cell>
          <cell r="N2189" t="str">
            <v>0988817895</v>
          </cell>
          <cell r="O2189" t="str">
            <v>0988817895</v>
          </cell>
          <cell r="P2189" t="str">
            <v>210401</v>
          </cell>
          <cell r="Q2189" t="str">
            <v>SHUSHUFINDI</v>
          </cell>
          <cell r="R2189" t="str">
            <v>SUCUMBIOS</v>
          </cell>
          <cell r="S2189" t="str">
            <v>SHUSHUFINDI - LA VICTORIA</v>
          </cell>
          <cell r="T2189" t="str">
            <v>TRAMACO</v>
          </cell>
          <cell r="U2189" t="str">
            <v>FLEXNETUIO_PROVINCIA</v>
          </cell>
          <cell r="V2189">
            <v>1</v>
          </cell>
          <cell r="W2189">
            <v>7.7</v>
          </cell>
          <cell r="X2189" t="str">
            <v>HYCITE QUITO</v>
          </cell>
          <cell r="Y2189" t="str">
            <v>FLEX NET CALLE 28 DE JUNIO S/N Y GARCIA MORENO ENTRADA LLANO GRANDE</v>
          </cell>
        </row>
        <row r="2190">
          <cell r="A2190" t="str">
            <v>98727781</v>
          </cell>
          <cell r="B2190">
            <v>485681</v>
          </cell>
          <cell r="C2190" t="str">
            <v>98727781</v>
          </cell>
          <cell r="D2190" t="str">
            <v>HYCITE</v>
          </cell>
          <cell r="E2190" t="str">
            <v>DESPACHO</v>
          </cell>
          <cell r="F2190" t="str">
            <v>NORMAL</v>
          </cell>
          <cell r="G2190" t="str">
            <v>031002004132093</v>
          </cell>
          <cell r="H2190">
            <v>44918</v>
          </cell>
          <cell r="I2190" t="str">
            <v>ENTREGADO</v>
          </cell>
          <cell r="J2190">
            <v>44922</v>
          </cell>
          <cell r="K2190" t="str">
            <v>ELIZABETH TORRES</v>
          </cell>
          <cell r="L2190" t="str">
            <v>KM 48 VIA TRIUNFO -DURAN FRENTE PARADERO VAINILLA CASA COLOR AZUL EL TRIUNFO//KM 48 EL TRIUNFO (EL PIEDRERO) 091601 GUAYAS</v>
          </cell>
          <cell r="M2190" t="str">
            <v/>
          </cell>
          <cell r="N2190" t="str">
            <v>0983380721 / 992014106</v>
          </cell>
          <cell r="O2190" t="str">
            <v>0983380721 / 992014106</v>
          </cell>
          <cell r="P2190" t="str">
            <v>091601</v>
          </cell>
          <cell r="Q2190" t="str">
            <v>EL TRIUNFO</v>
          </cell>
          <cell r="R2190" t="str">
            <v>GUAYAS</v>
          </cell>
          <cell r="S2190" t="str">
            <v>EL TRIUNFO</v>
          </cell>
          <cell r="T2190" t="str">
            <v>TRAMACO</v>
          </cell>
          <cell r="U2190" t="str">
            <v>FLEXNETUIO_PROVINCIA</v>
          </cell>
          <cell r="V2190">
            <v>1</v>
          </cell>
          <cell r="W2190">
            <v>9.8000000000000007</v>
          </cell>
          <cell r="X2190" t="str">
            <v>HYCITE QUITO</v>
          </cell>
          <cell r="Y2190" t="str">
            <v>FLEX NET CALLE 28 DE JUNIO S/N Y GARCIA MORENO ENTRADA LLANO GRANDE</v>
          </cell>
        </row>
        <row r="2191">
          <cell r="A2191" t="str">
            <v>98727935</v>
          </cell>
          <cell r="B2191">
            <v>485682</v>
          </cell>
          <cell r="C2191" t="str">
            <v>98727935</v>
          </cell>
          <cell r="D2191" t="str">
            <v>HYCITE</v>
          </cell>
          <cell r="E2191" t="str">
            <v>DESPACHO</v>
          </cell>
          <cell r="F2191" t="str">
            <v>NORMAL</v>
          </cell>
          <cell r="G2191" t="str">
            <v>031002004131773</v>
          </cell>
          <cell r="H2191">
            <v>44918</v>
          </cell>
          <cell r="I2191" t="str">
            <v>INCIDENCIA</v>
          </cell>
          <cell r="J2191">
            <v>44923</v>
          </cell>
          <cell r="K2191" t="str">
            <v>FELIX ZAQUINAULA</v>
          </cell>
          <cell r="L2191" t="str">
            <v>ATAHUALP 37-51 NAZACOTA PUENTO UNA CUADRA ABAJO POLIDEP IBARRA-BELLAVISTA DE CARANQUI CARANQUI 100108 IMBABURA</v>
          </cell>
          <cell r="M2191" t="str">
            <v/>
          </cell>
          <cell r="N2191" t="str">
            <v>0986963227</v>
          </cell>
          <cell r="O2191" t="str">
            <v>0986963227</v>
          </cell>
          <cell r="P2191" t="str">
            <v>100108</v>
          </cell>
          <cell r="Q2191" t="str">
            <v>IBARRA</v>
          </cell>
          <cell r="R2191" t="str">
            <v>IMBABURA</v>
          </cell>
          <cell r="S2191" t="str">
            <v>SAN MIGUEL DE IBARRA</v>
          </cell>
          <cell r="T2191" t="str">
            <v>TRAMACO</v>
          </cell>
          <cell r="U2191" t="str">
            <v>FLEXNETUIO_PROVINCIA</v>
          </cell>
          <cell r="V2191">
            <v>1</v>
          </cell>
          <cell r="W2191">
            <v>9.4</v>
          </cell>
          <cell r="X2191" t="str">
            <v>HYCITE QUITO</v>
          </cell>
          <cell r="Y2191" t="str">
            <v>FLEX NET CALLE 28 DE JUNIO S/N Y GARCIA MORENO ENTRADA LLANO GRANDE</v>
          </cell>
        </row>
        <row r="2192">
          <cell r="A2192" t="str">
            <v>98734130</v>
          </cell>
          <cell r="B2192">
            <v>485683</v>
          </cell>
          <cell r="C2192" t="str">
            <v>98734130</v>
          </cell>
          <cell r="D2192" t="str">
            <v>HYCITE</v>
          </cell>
          <cell r="E2192" t="str">
            <v>DESPACHO</v>
          </cell>
          <cell r="F2192" t="str">
            <v>NORMAL</v>
          </cell>
          <cell r="G2192" t="str">
            <v>TFQ90448</v>
          </cell>
          <cell r="H2192">
            <v>44918</v>
          </cell>
          <cell r="I2192" t="str">
            <v>ENTREGADO</v>
          </cell>
          <cell r="J2192">
            <v>44922</v>
          </cell>
          <cell r="K2192" t="str">
            <v>MONICA PROANO</v>
          </cell>
          <cell r="L2192" t="str">
            <v>AV NAPO CALLE SALCEDO Y PASAJE PUCARA FRENTE JARDIN MANITOS CREATIVAS QUITO / CHIRIYACU ELOY ALFARO 170121 PICHINCHA</v>
          </cell>
          <cell r="N2192" t="str">
            <v>022667096</v>
          </cell>
          <cell r="O2192" t="str">
            <v>022667096</v>
          </cell>
          <cell r="P2192" t="str">
            <v>170304</v>
          </cell>
          <cell r="Q2192" t="str">
            <v>QUITO</v>
          </cell>
          <cell r="R2192" t="str">
            <v>PICHINCHA</v>
          </cell>
          <cell r="S2192" t="str">
            <v>QUITO</v>
          </cell>
          <cell r="T2192" t="str">
            <v>FLEXTRANS UIO</v>
          </cell>
          <cell r="U2192" t="str">
            <v>FLEXNETUIO_LOCAL</v>
          </cell>
          <cell r="V2192">
            <v>1</v>
          </cell>
          <cell r="W2192">
            <v>2.1</v>
          </cell>
          <cell r="X2192" t="str">
            <v>HYCITE QUITO</v>
          </cell>
          <cell r="Y2192" t="str">
            <v>FLEX NET CALLE 28 DE JUNIO S/N Y GARCIA MORENO ENTRADA LLANO GRANDE</v>
          </cell>
        </row>
        <row r="2193">
          <cell r="A2193" t="str">
            <v>98739301</v>
          </cell>
          <cell r="B2193">
            <v>485685</v>
          </cell>
          <cell r="C2193" t="str">
            <v>98739301</v>
          </cell>
          <cell r="D2193" t="str">
            <v>HYCITE</v>
          </cell>
          <cell r="E2193" t="str">
            <v>DESPACHO</v>
          </cell>
          <cell r="F2193" t="str">
            <v>NORMAL</v>
          </cell>
          <cell r="G2193" t="str">
            <v>031002004131774</v>
          </cell>
          <cell r="H2193">
            <v>44918</v>
          </cell>
          <cell r="I2193" t="str">
            <v>ENTREGADO</v>
          </cell>
          <cell r="J2193">
            <v>44922</v>
          </cell>
          <cell r="K2193" t="str">
            <v>VICENTE GUALE</v>
          </cell>
          <cell r="L2193" t="str">
            <v>AV 32 CALLE 20 A - SANTA 24 MAYO PANADERIA Y PASTELERIA ANDRES LA LIBERTAD / BARRIO 24 DE MAYO LA LIBERTAD 240102 SANTA ELENA</v>
          </cell>
          <cell r="M2193" t="str">
            <v/>
          </cell>
          <cell r="N2193" t="str">
            <v>0982764862</v>
          </cell>
          <cell r="O2193" t="str">
            <v>0982764862</v>
          </cell>
          <cell r="P2193" t="str">
            <v>240102</v>
          </cell>
          <cell r="Q2193" t="str">
            <v>SANTA ELENA</v>
          </cell>
          <cell r="R2193" t="str">
            <v>SANTA ELENA</v>
          </cell>
          <cell r="S2193" t="str">
            <v>SANTA ELENA</v>
          </cell>
          <cell r="T2193" t="str">
            <v>TRAMACO</v>
          </cell>
          <cell r="U2193" t="str">
            <v>FLEXNETUIO_PROVINCIA</v>
          </cell>
          <cell r="V2193">
            <v>1</v>
          </cell>
          <cell r="W2193">
            <v>7.1</v>
          </cell>
          <cell r="X2193" t="str">
            <v>HYCITE QUITO</v>
          </cell>
          <cell r="Y2193" t="str">
            <v>FLEX NET CALLE 28 DE JUNIO S/N Y GARCIA MORENO ENTRADA LLANO GRANDE</v>
          </cell>
        </row>
        <row r="2194">
          <cell r="A2194" t="str">
            <v>98739879</v>
          </cell>
          <cell r="B2194">
            <v>485686</v>
          </cell>
          <cell r="C2194" t="str">
            <v>98739879</v>
          </cell>
          <cell r="D2194" t="str">
            <v>HYCITE</v>
          </cell>
          <cell r="E2194" t="str">
            <v>DESPACHO</v>
          </cell>
          <cell r="F2194" t="str">
            <v>NORMAL</v>
          </cell>
          <cell r="G2194" t="str">
            <v>TF90450</v>
          </cell>
          <cell r="H2194">
            <v>44918</v>
          </cell>
          <cell r="I2194" t="str">
            <v>INCIDENCIA</v>
          </cell>
          <cell r="J2194">
            <v>44922</v>
          </cell>
          <cell r="K2194" t="str">
            <v>ALVARO VIVANCO</v>
          </cell>
          <cell r="L2194" t="str">
            <v>KM 12/2 VIA DAULE URB LOMA VISTA MZA 2674 VILLA 9 GUAYAQUIL// PASCUALES PASCUALES 090613 GUAYAS</v>
          </cell>
          <cell r="N2194" t="str">
            <v>0979955427</v>
          </cell>
          <cell r="O2194" t="str">
            <v>0979955427</v>
          </cell>
          <cell r="P2194" t="str">
            <v>090204</v>
          </cell>
          <cell r="Q2194" t="str">
            <v>GUAYAQUIL</v>
          </cell>
          <cell r="R2194" t="str">
            <v>GUAYAS</v>
          </cell>
          <cell r="S2194" t="str">
            <v>GUAYAQUIL</v>
          </cell>
          <cell r="T2194" t="str">
            <v>ITSACOURIER</v>
          </cell>
          <cell r="U2194" t="str">
            <v>FLEXNETUIO_GYE</v>
          </cell>
          <cell r="V2194">
            <v>1</v>
          </cell>
          <cell r="W2194">
            <v>8.8000000000000007</v>
          </cell>
          <cell r="X2194" t="str">
            <v>HYCITE QUITO</v>
          </cell>
          <cell r="Y2194" t="str">
            <v>FLEX NET CALLE 28 DE JUNIO S/N Y GARCIA MORENO ENTRADA LLANO GRANDE</v>
          </cell>
        </row>
        <row r="2195">
          <cell r="A2195" t="str">
            <v>98740970</v>
          </cell>
          <cell r="B2195">
            <v>485687</v>
          </cell>
          <cell r="C2195" t="str">
            <v>98740970</v>
          </cell>
          <cell r="D2195" t="str">
            <v>HYCITE</v>
          </cell>
          <cell r="E2195" t="str">
            <v>DESPACHO</v>
          </cell>
          <cell r="F2195" t="str">
            <v>NORMAL</v>
          </cell>
          <cell r="G2195" t="str">
            <v>TF90451</v>
          </cell>
          <cell r="H2195">
            <v>44918</v>
          </cell>
          <cell r="I2195" t="str">
            <v>ENTREGADO</v>
          </cell>
          <cell r="J2195">
            <v>44922</v>
          </cell>
          <cell r="K2195" t="str">
            <v>LUIS VELIZ</v>
          </cell>
          <cell r="L2195" t="str">
            <v>MONTE SINAI COOP VALLE VERDE MZ-5776 SL-28 CERRAMIENTO CON PUERTA DE ZIN GUAYAQUIL // VALLE VERDE TARQUI 090805 GUAYAS</v>
          </cell>
          <cell r="M2195" t="str">
            <v/>
          </cell>
          <cell r="N2195" t="str">
            <v>0982804788</v>
          </cell>
          <cell r="O2195" t="str">
            <v>0982804788</v>
          </cell>
          <cell r="P2195" t="str">
            <v>090805</v>
          </cell>
          <cell r="Q2195" t="str">
            <v>GUAYAQUIL</v>
          </cell>
          <cell r="R2195" t="str">
            <v>GUAYAS</v>
          </cell>
          <cell r="S2195" t="str">
            <v>GUAYAQUIL</v>
          </cell>
          <cell r="T2195" t="str">
            <v>FLEXTRANS GYE</v>
          </cell>
          <cell r="U2195" t="str">
            <v>FLEXNETUIO_GYE</v>
          </cell>
          <cell r="V2195">
            <v>1</v>
          </cell>
          <cell r="W2195">
            <v>2.5</v>
          </cell>
          <cell r="X2195" t="str">
            <v>HYCITE QUITO</v>
          </cell>
          <cell r="Y2195" t="str">
            <v>FLEX NET CALLE 28 DE JUNIO S/N Y GARCIA MORENO ENTRADA LLANO GRANDE</v>
          </cell>
        </row>
        <row r="2196">
          <cell r="A2196" t="str">
            <v>98743351</v>
          </cell>
          <cell r="B2196">
            <v>485688</v>
          </cell>
          <cell r="C2196" t="str">
            <v>98743351</v>
          </cell>
          <cell r="D2196" t="str">
            <v>HYCITE</v>
          </cell>
          <cell r="E2196" t="str">
            <v>DESPACHO</v>
          </cell>
          <cell r="F2196" t="str">
            <v>NORMAL</v>
          </cell>
          <cell r="G2196" t="str">
            <v>TF90452</v>
          </cell>
          <cell r="H2196">
            <v>44918</v>
          </cell>
          <cell r="I2196" t="str">
            <v>ENTREGADO</v>
          </cell>
          <cell r="J2196">
            <v>44923</v>
          </cell>
          <cell r="K2196" t="str">
            <v>NESTOR BAJANA</v>
          </cell>
          <cell r="L2196" t="str">
            <v>BASTION POPULAR BL 3 MZ 837 SL 2 CASA 2 PLANTAS CON BALCON GUAYAQUL//NORTE PASCUALES 090701 GUAYAS</v>
          </cell>
          <cell r="M2196" t="str">
            <v/>
          </cell>
          <cell r="N2196" t="str">
            <v>0990954251</v>
          </cell>
          <cell r="O2196" t="str">
            <v>0990954251</v>
          </cell>
          <cell r="P2196" t="str">
            <v>090701</v>
          </cell>
          <cell r="Q2196" t="str">
            <v>GUAYAQUIL</v>
          </cell>
          <cell r="R2196" t="str">
            <v>GUAYAS</v>
          </cell>
          <cell r="S2196" t="str">
            <v>GUAYAQUIL</v>
          </cell>
          <cell r="T2196" t="str">
            <v>ITSACOURIER</v>
          </cell>
          <cell r="U2196" t="str">
            <v>FLEXNETUIO_GYE</v>
          </cell>
          <cell r="V2196">
            <v>1</v>
          </cell>
          <cell r="W2196">
            <v>7.6</v>
          </cell>
          <cell r="X2196" t="str">
            <v>HYCITE QUITO</v>
          </cell>
          <cell r="Y2196" t="str">
            <v>FLEX NET CALLE 28 DE JUNIO S/N Y GARCIA MORENO ENTRADA LLANO GRANDE</v>
          </cell>
        </row>
        <row r="2197">
          <cell r="A2197" t="str">
            <v>98744811</v>
          </cell>
          <cell r="B2197">
            <v>485689</v>
          </cell>
          <cell r="C2197" t="str">
            <v>98744811</v>
          </cell>
          <cell r="D2197" t="str">
            <v>HYCITE</v>
          </cell>
          <cell r="E2197" t="str">
            <v>DESPACHO</v>
          </cell>
          <cell r="F2197" t="str">
            <v>NORMAL</v>
          </cell>
          <cell r="G2197" t="str">
            <v>031002004131775</v>
          </cell>
          <cell r="H2197">
            <v>44918</v>
          </cell>
          <cell r="I2197" t="str">
            <v>INCIDENCIA</v>
          </cell>
          <cell r="J2197">
            <v>44923</v>
          </cell>
          <cell r="K2197" t="str">
            <v>ROSA VERA</v>
          </cell>
          <cell r="L2197" t="str">
            <v>VIA A BAHIA ENTRE DIEGO URETA Y SALVADOR ESPINGA, FRENTE A ESCUELA MG DAVALOS TOSAGUA // CDLA PENSILVANIA TOSAGUA 131204 MANABI</v>
          </cell>
          <cell r="M2197" t="str">
            <v/>
          </cell>
          <cell r="N2197" t="str">
            <v>0959441445</v>
          </cell>
          <cell r="O2197" t="str">
            <v>0959441445</v>
          </cell>
          <cell r="P2197" t="str">
            <v>131204</v>
          </cell>
          <cell r="Q2197" t="str">
            <v>TOSAGUA</v>
          </cell>
          <cell r="R2197" t="str">
            <v>MANABI</v>
          </cell>
          <cell r="S2197" t="str">
            <v>TOSAGUA</v>
          </cell>
          <cell r="T2197" t="str">
            <v>TRAMACO</v>
          </cell>
          <cell r="U2197" t="str">
            <v>FLEXNETUIO_PROVINCIA</v>
          </cell>
          <cell r="V2197">
            <v>1</v>
          </cell>
          <cell r="W2197">
            <v>7.1</v>
          </cell>
          <cell r="X2197" t="str">
            <v>HYCITE QUITO</v>
          </cell>
          <cell r="Y2197" t="str">
            <v>FLEX NET CALLE 28 DE JUNIO S/N Y GARCIA MORENO ENTRADA LLANO GRANDE</v>
          </cell>
        </row>
        <row r="2198">
          <cell r="A2198" t="str">
            <v>98745090</v>
          </cell>
          <cell r="B2198">
            <v>485690</v>
          </cell>
          <cell r="C2198" t="str">
            <v>98745090</v>
          </cell>
          <cell r="D2198" t="str">
            <v>HYCITE</v>
          </cell>
          <cell r="E2198" t="str">
            <v>DESPACHO</v>
          </cell>
          <cell r="F2198" t="str">
            <v>NORMAL</v>
          </cell>
          <cell r="G2198" t="str">
            <v>TF90453</v>
          </cell>
          <cell r="H2198">
            <v>44918</v>
          </cell>
          <cell r="I2198" t="str">
            <v>ENTREGADO</v>
          </cell>
          <cell r="J2198">
            <v>44922</v>
          </cell>
          <cell r="K2198" t="str">
            <v>JULIANA MATUTE</v>
          </cell>
          <cell r="L2198" t="str">
            <v>ARGENTINA Y LA 33 ENTRE ARGENTINA Y SAN MARTIN TIENDA GUAYAQUIL// SURBURBIO FEBRES CORDERO 090104 GUAYAS</v>
          </cell>
          <cell r="N2198" t="str">
            <v>0969529903</v>
          </cell>
          <cell r="O2198" t="str">
            <v>0969529903</v>
          </cell>
          <cell r="P2198" t="str">
            <v>090104</v>
          </cell>
          <cell r="Q2198" t="str">
            <v>GUAYAQUIL</v>
          </cell>
          <cell r="R2198" t="str">
            <v>GUAYAS</v>
          </cell>
          <cell r="S2198" t="str">
            <v>GUAYAQUIL - PUNA - CAMPO ALEGRE</v>
          </cell>
          <cell r="T2198" t="str">
            <v>FLEXTRANS GYE</v>
          </cell>
          <cell r="U2198" t="str">
            <v>FLEXNETUIO_GYE</v>
          </cell>
          <cell r="V2198">
            <v>1</v>
          </cell>
          <cell r="W2198">
            <v>2.1</v>
          </cell>
          <cell r="X2198" t="str">
            <v>HYCITE QUITO</v>
          </cell>
          <cell r="Y2198" t="str">
            <v>FLEX NET CALLE 28 DE JUNIO S/N Y GARCIA MORENO ENTRADA LLANO GRANDE</v>
          </cell>
        </row>
        <row r="2199">
          <cell r="A2199" t="str">
            <v>98745798</v>
          </cell>
          <cell r="B2199">
            <v>485691</v>
          </cell>
          <cell r="C2199" t="str">
            <v>98745798</v>
          </cell>
          <cell r="D2199" t="str">
            <v>HYCITE</v>
          </cell>
          <cell r="E2199" t="str">
            <v>DESPACHO</v>
          </cell>
          <cell r="F2199" t="str">
            <v>NORMAL</v>
          </cell>
          <cell r="G2199" t="str">
            <v>031002004131776</v>
          </cell>
          <cell r="H2199">
            <v>44918</v>
          </cell>
          <cell r="I2199" t="str">
            <v>ENTREGADO</v>
          </cell>
          <cell r="J2199">
            <v>44919</v>
          </cell>
          <cell r="K2199" t="str">
            <v>TELIO PAZMINO</v>
          </cell>
          <cell r="L2199" t="str">
            <v>5 DE JUNIO 307 Y PRIMERA IMPRENTA ALTOS ALMACEN AVIPAZ AMBATO // LA MERCED LA MERCED 180103 TUNGURAHUA</v>
          </cell>
          <cell r="M2199" t="str">
            <v/>
          </cell>
          <cell r="N2199" t="str">
            <v>0991302105 / 032829836</v>
          </cell>
          <cell r="O2199" t="str">
            <v>0991302105 / 032829836</v>
          </cell>
          <cell r="P2199" t="str">
            <v>180103</v>
          </cell>
          <cell r="Q2199" t="str">
            <v>AMBATO</v>
          </cell>
          <cell r="R2199" t="str">
            <v>TUNGURAHUA</v>
          </cell>
          <cell r="S2199" t="str">
            <v>AMBATO</v>
          </cell>
          <cell r="T2199" t="str">
            <v>TRAMACO</v>
          </cell>
          <cell r="U2199" t="str">
            <v>FLEXNETUIO_PROVINCIA</v>
          </cell>
          <cell r="V2199">
            <v>1</v>
          </cell>
          <cell r="W2199">
            <v>8.5</v>
          </cell>
          <cell r="X2199" t="str">
            <v>HYCITE QUITO</v>
          </cell>
          <cell r="Y2199" t="str">
            <v>FLEX NET CALLE 28 DE JUNIO S/N Y GARCIA MORENO ENTRADA LLANO GRANDE</v>
          </cell>
        </row>
        <row r="2200">
          <cell r="A2200" t="str">
            <v>98746039</v>
          </cell>
          <cell r="B2200">
            <v>485692</v>
          </cell>
          <cell r="C2200" t="str">
            <v>98746039</v>
          </cell>
          <cell r="D2200" t="str">
            <v>HYCITE</v>
          </cell>
          <cell r="E2200" t="str">
            <v>DESPACHO</v>
          </cell>
          <cell r="F2200" t="str">
            <v>NORMAL</v>
          </cell>
          <cell r="G2200" t="str">
            <v>031002004131777</v>
          </cell>
          <cell r="H2200">
            <v>44918</v>
          </cell>
          <cell r="I2200" t="str">
            <v>ENTREGADO</v>
          </cell>
          <cell r="J2200">
            <v>44919</v>
          </cell>
          <cell r="K2200" t="str">
            <v>KATHERIN BRAVO</v>
          </cell>
          <cell r="L2200" t="str">
            <v>H MAYNA CAPAC S/N ENTRE MEJICO LINDP Y STA GEMA PORTOVIEJO-SECTOR AGUA POTABLE FRANCISCO PACHECO 130112 MANABI</v>
          </cell>
          <cell r="M2200" t="str">
            <v/>
          </cell>
          <cell r="N2200" t="str">
            <v>0959563128</v>
          </cell>
          <cell r="O2200" t="str">
            <v>0959563128</v>
          </cell>
          <cell r="P2200" t="str">
            <v>130112</v>
          </cell>
          <cell r="Q2200" t="str">
            <v>PORTOVIEJO</v>
          </cell>
          <cell r="R2200" t="str">
            <v>MANABI</v>
          </cell>
          <cell r="S2200" t="str">
            <v>PORTOVIEJO</v>
          </cell>
          <cell r="T2200" t="str">
            <v>TRAMACO</v>
          </cell>
          <cell r="U2200" t="str">
            <v>FLEXNETUIO_PROVINCIA</v>
          </cell>
          <cell r="V2200">
            <v>1</v>
          </cell>
          <cell r="W2200">
            <v>7.1</v>
          </cell>
          <cell r="X2200" t="str">
            <v>HYCITE QUITO</v>
          </cell>
          <cell r="Y2200" t="str">
            <v>FLEX NET CALLE 28 DE JUNIO S/N Y GARCIA MORENO ENTRADA LLANO GRANDE</v>
          </cell>
        </row>
        <row r="2201">
          <cell r="A2201" t="str">
            <v>98746443</v>
          </cell>
          <cell r="B2201">
            <v>485693</v>
          </cell>
          <cell r="C2201" t="str">
            <v>98746443</v>
          </cell>
          <cell r="D2201" t="str">
            <v>HYCITE</v>
          </cell>
          <cell r="E2201" t="str">
            <v>DESPACHO</v>
          </cell>
          <cell r="F2201" t="str">
            <v>NORMAL</v>
          </cell>
          <cell r="G2201" t="str">
            <v>TF90454</v>
          </cell>
          <cell r="H2201">
            <v>44918</v>
          </cell>
          <cell r="I2201" t="str">
            <v>ENTREGADO</v>
          </cell>
          <cell r="J2201">
            <v>44923</v>
          </cell>
          <cell r="K2201" t="str">
            <v>ALEXANDRA GARABI</v>
          </cell>
          <cell r="L2201" t="str">
            <v>COOP ESTRELLA DE BELE MZ 1822 SOL 16 A 4 CDRAS DE ESCUELA RAFAELA GUAYAQUIL TARQUI 090606 GUAYAS</v>
          </cell>
          <cell r="M2201" t="str">
            <v/>
          </cell>
          <cell r="N2201" t="str">
            <v>0999671992 / 939977490</v>
          </cell>
          <cell r="O2201" t="str">
            <v>0999671992 / 939977490</v>
          </cell>
          <cell r="P2201" t="str">
            <v>090606</v>
          </cell>
          <cell r="Q2201" t="str">
            <v>GUAYAQUIL</v>
          </cell>
          <cell r="R2201" t="str">
            <v>GUAYAS</v>
          </cell>
          <cell r="S2201" t="str">
            <v>GUAYAQUIL</v>
          </cell>
          <cell r="T2201" t="str">
            <v>ITSACOURIER</v>
          </cell>
          <cell r="U2201" t="str">
            <v>FLEXNETUIO_GYE</v>
          </cell>
          <cell r="V2201">
            <v>1</v>
          </cell>
          <cell r="W2201">
            <v>9.3000000000000007</v>
          </cell>
          <cell r="X2201" t="str">
            <v>HYCITE QUITO</v>
          </cell>
          <cell r="Y2201" t="str">
            <v>FLEX NET CALLE 28 DE JUNIO S/N Y GARCIA MORENO ENTRADA LLANO GRANDE</v>
          </cell>
        </row>
        <row r="2202">
          <cell r="A2202" t="str">
            <v>98747231</v>
          </cell>
          <cell r="B2202">
            <v>485694</v>
          </cell>
          <cell r="C2202" t="str">
            <v>98747231</v>
          </cell>
          <cell r="D2202" t="str">
            <v>HYCITE</v>
          </cell>
          <cell r="E2202" t="str">
            <v>DESPACHO</v>
          </cell>
          <cell r="F2202" t="str">
            <v>NORMAL</v>
          </cell>
          <cell r="G2202" t="str">
            <v>031002004131769</v>
          </cell>
          <cell r="H2202">
            <v>44918</v>
          </cell>
          <cell r="I2202" t="str">
            <v>INCIDENCIA</v>
          </cell>
          <cell r="J2202">
            <v>44923</v>
          </cell>
          <cell r="K2202" t="str">
            <v>EDITA BAWARTE</v>
          </cell>
          <cell r="L2202" t="str">
            <v>RECINTO BAJADA DEL PROGRESO GUAYAQUIL//PROGRESO  JUAN GOMEZ RENDO 097320 GUAYAS</v>
          </cell>
          <cell r="N2202" t="str">
            <v>0989109072</v>
          </cell>
          <cell r="O2202" t="str">
            <v>0989109072</v>
          </cell>
          <cell r="P2202" t="str">
            <v>090203</v>
          </cell>
          <cell r="Q2202" t="str">
            <v>GUAYAQUIL</v>
          </cell>
          <cell r="R2202" t="str">
            <v>GUAYAS</v>
          </cell>
          <cell r="S2202" t="str">
            <v>GUAYAQUIL</v>
          </cell>
          <cell r="T2202" t="str">
            <v>TRAMACO</v>
          </cell>
          <cell r="U2202" t="str">
            <v>FLEXNETUIO_PROVINCIA</v>
          </cell>
          <cell r="V2202">
            <v>1</v>
          </cell>
          <cell r="W2202">
            <v>1.5</v>
          </cell>
          <cell r="X2202" t="str">
            <v>HYCITE QUITO</v>
          </cell>
          <cell r="Y2202" t="str">
            <v>FLEX NET CALLE 28 DE JUNIO S/N Y GARCIA MORENO ENTRADA LLANO GRANDE</v>
          </cell>
        </row>
        <row r="2203">
          <cell r="A2203" t="str">
            <v>98747268</v>
          </cell>
          <cell r="B2203">
            <v>485695</v>
          </cell>
          <cell r="C2203" t="str">
            <v>98747268</v>
          </cell>
          <cell r="D2203" t="str">
            <v>HYCITE</v>
          </cell>
          <cell r="E2203" t="str">
            <v>DESPACHO</v>
          </cell>
          <cell r="F2203" t="str">
            <v>NORMAL</v>
          </cell>
          <cell r="G2203" t="str">
            <v>TF90455</v>
          </cell>
          <cell r="H2203">
            <v>44918</v>
          </cell>
          <cell r="I2203" t="str">
            <v>INCIDENCIA</v>
          </cell>
          <cell r="J2203">
            <v>44923</v>
          </cell>
          <cell r="K2203" t="str">
            <v>MARTHA MONTENEGRO</v>
          </cell>
          <cell r="L2203" t="str">
            <v>CDLA PANAMERICANA MZ 007 5128 2 CUADRAS UPC PAMAMERICANA DURAN/DURAN ELOY AFARO 092406 GUAYAS</v>
          </cell>
          <cell r="M2203" t="str">
            <v/>
          </cell>
          <cell r="N2203" t="str">
            <v>0962336500 / 045789638</v>
          </cell>
          <cell r="O2203" t="str">
            <v>0962336500 / 045789638</v>
          </cell>
          <cell r="P2203" t="str">
            <v>092406</v>
          </cell>
          <cell r="Q2203" t="str">
            <v>DURAN</v>
          </cell>
          <cell r="R2203" t="str">
            <v>GUAYAS</v>
          </cell>
          <cell r="S2203" t="str">
            <v>ELOY ALFARO (DURAN)</v>
          </cell>
          <cell r="T2203" t="str">
            <v>ITSACOURIER</v>
          </cell>
          <cell r="U2203" t="str">
            <v>FLEXNETUIO_GYE</v>
          </cell>
          <cell r="V2203">
            <v>1</v>
          </cell>
          <cell r="W2203">
            <v>7.6</v>
          </cell>
          <cell r="X2203" t="str">
            <v>HYCITE QUITO</v>
          </cell>
          <cell r="Y2203" t="str">
            <v>FLEX NET CALLE 28 DE JUNIO S/N Y GARCIA MORENO ENTRADA LLANO GRANDE</v>
          </cell>
        </row>
        <row r="2204">
          <cell r="A2204" t="str">
            <v>98747769</v>
          </cell>
          <cell r="B2204">
            <v>485696</v>
          </cell>
          <cell r="C2204" t="str">
            <v>98747769</v>
          </cell>
          <cell r="D2204" t="str">
            <v>HYCITE</v>
          </cell>
          <cell r="E2204" t="str">
            <v>DESPACHO</v>
          </cell>
          <cell r="F2204" t="str">
            <v>NORMAL</v>
          </cell>
          <cell r="G2204" t="str">
            <v>TF90456</v>
          </cell>
          <cell r="H2204">
            <v>44918</v>
          </cell>
          <cell r="I2204" t="str">
            <v>INCIDENCIA</v>
          </cell>
          <cell r="J2204">
            <v>44922</v>
          </cell>
          <cell r="K2204" t="str">
            <v>GUSTAVO E CHIQUITO</v>
          </cell>
          <cell r="L2204" t="str">
            <v>DALIAS SOLAR 16 Y JOSE RODRIGUEZ   TARQUI 090501 GUAYAS</v>
          </cell>
          <cell r="M2204" t="str">
            <v/>
          </cell>
          <cell r="N2204" t="str">
            <v>0959863210 / 342899965</v>
          </cell>
          <cell r="O2204" t="str">
            <v>0959863210 / 342899965</v>
          </cell>
          <cell r="P2204" t="str">
            <v>090501</v>
          </cell>
          <cell r="Q2204" t="str">
            <v>GUAYAQUIL</v>
          </cell>
          <cell r="R2204" t="str">
            <v>GUAYAS</v>
          </cell>
          <cell r="S2204" t="str">
            <v>GUAYAQUIL</v>
          </cell>
          <cell r="T2204" t="str">
            <v>ITSACOURIER</v>
          </cell>
          <cell r="U2204" t="str">
            <v>FLEXNETUIO_GYE</v>
          </cell>
          <cell r="V2204">
            <v>1</v>
          </cell>
          <cell r="W2204">
            <v>1.8</v>
          </cell>
          <cell r="X2204" t="str">
            <v>HYCITE QUITO</v>
          </cell>
          <cell r="Y2204" t="str">
            <v>FLEX NET CALLE 28 DE JUNIO S/N Y GARCIA MORENO ENTRADA LLANO GRANDE</v>
          </cell>
        </row>
        <row r="2205">
          <cell r="A2205" t="str">
            <v>98748081</v>
          </cell>
          <cell r="B2205">
            <v>485697</v>
          </cell>
          <cell r="C2205" t="str">
            <v>98748081</v>
          </cell>
          <cell r="D2205" t="str">
            <v>HYCITE</v>
          </cell>
          <cell r="E2205" t="str">
            <v>DESPACHO</v>
          </cell>
          <cell r="F2205" t="str">
            <v>NORMAL</v>
          </cell>
          <cell r="G2205" t="str">
            <v>TFQ90457</v>
          </cell>
          <cell r="H2205">
            <v>44918</v>
          </cell>
          <cell r="I2205" t="str">
            <v>INCIDENCIA</v>
          </cell>
          <cell r="J2205">
            <v>44923</v>
          </cell>
          <cell r="K2205" t="str">
            <v>MARTHA MORENO</v>
          </cell>
          <cell r="L2205" t="str">
            <v>STA TEREAA N67-35 Y CUICOCHAQ QUITO // BARRIO 23 DE JUNIO  COTOCALLAO 170301 PICHINCHA</v>
          </cell>
          <cell r="M2205" t="str">
            <v/>
          </cell>
          <cell r="N2205" t="str">
            <v>0984497534</v>
          </cell>
          <cell r="O2205" t="str">
            <v>0984497534</v>
          </cell>
          <cell r="P2205" t="str">
            <v>170301</v>
          </cell>
          <cell r="Q2205" t="str">
            <v>QUITO</v>
          </cell>
          <cell r="R2205" t="str">
            <v>PICHINCHA</v>
          </cell>
          <cell r="S2205" t="str">
            <v>QUITO</v>
          </cell>
          <cell r="T2205" t="str">
            <v>FLEXTRANS UIO</v>
          </cell>
          <cell r="U2205" t="str">
            <v>FLEXNETUIO_LOCAL</v>
          </cell>
          <cell r="V2205">
            <v>1</v>
          </cell>
          <cell r="W2205">
            <v>4.5</v>
          </cell>
          <cell r="X2205" t="str">
            <v>HYCITE QUITO</v>
          </cell>
          <cell r="Y2205" t="str">
            <v>FLEX NET CALLE 28 DE JUNIO S/N Y GARCIA MORENO ENTRADA LLANO GRANDE</v>
          </cell>
        </row>
        <row r="2206">
          <cell r="A2206" t="str">
            <v>98750058</v>
          </cell>
          <cell r="B2206">
            <v>485698</v>
          </cell>
          <cell r="C2206" t="str">
            <v>98750058</v>
          </cell>
          <cell r="D2206" t="str">
            <v>HYCITE</v>
          </cell>
          <cell r="E2206" t="str">
            <v>DESPACHO</v>
          </cell>
          <cell r="F2206" t="str">
            <v>NORMAL</v>
          </cell>
          <cell r="G2206" t="str">
            <v>TFQ90549</v>
          </cell>
          <cell r="H2206">
            <v>44918</v>
          </cell>
          <cell r="I2206" t="str">
            <v>ENTREGADO</v>
          </cell>
          <cell r="J2206">
            <v>44922</v>
          </cell>
          <cell r="K2206" t="str">
            <v>PABLO A FERNANDEZ</v>
          </cell>
          <cell r="L2206" t="str">
            <v>PASAJE BOLAA,OS E3 40 Y JORGE DROM   JIPIJAPA 170501 PICHINCHA</v>
          </cell>
          <cell r="N2206" t="str">
            <v>0992923126 / 932371800</v>
          </cell>
          <cell r="O2206" t="str">
            <v>0992923126 / 932371800</v>
          </cell>
          <cell r="P2206" t="str">
            <v>170501</v>
          </cell>
          <cell r="Q2206" t="str">
            <v>QUITO</v>
          </cell>
          <cell r="R2206" t="str">
            <v>PICHINCHA</v>
          </cell>
          <cell r="S2206" t="str">
            <v>QUITO</v>
          </cell>
          <cell r="T2206" t="str">
            <v>FLEXTRANS UIO</v>
          </cell>
          <cell r="U2206" t="str">
            <v>FLEXNETUIO_LOCAL</v>
          </cell>
          <cell r="V2206">
            <v>2</v>
          </cell>
          <cell r="W2206">
            <v>25.69</v>
          </cell>
          <cell r="X2206" t="str">
            <v>HYCITE QUITO</v>
          </cell>
          <cell r="Y2206" t="str">
            <v>FLEX NET CALLE 28 DE JUNIO S/N Y GARCIA MORENO ENTRADA LLANO GRANDE</v>
          </cell>
        </row>
        <row r="2207">
          <cell r="A2207" t="str">
            <v>98751254</v>
          </cell>
          <cell r="B2207">
            <v>485699</v>
          </cell>
          <cell r="C2207" t="str">
            <v>98751254</v>
          </cell>
          <cell r="D2207" t="str">
            <v>HYCITE</v>
          </cell>
          <cell r="E2207" t="str">
            <v>DESPACHO</v>
          </cell>
          <cell r="F2207" t="str">
            <v>NORMAL</v>
          </cell>
          <cell r="G2207" t="str">
            <v>TF90484 / 031002004136499</v>
          </cell>
          <cell r="H2207">
            <v>44918</v>
          </cell>
          <cell r="I2207" t="str">
            <v>EN_TRANSITO</v>
          </cell>
          <cell r="J2207">
            <v>44922</v>
          </cell>
          <cell r="K2207" t="str">
            <v>JOHNN PALACIOS</v>
          </cell>
          <cell r="L2207" t="str">
            <v>AV YUQUI MEDINA FRENTE IGLESIA JUAN 23 TRIUNFO  TARQUI 091602 GUAYAS</v>
          </cell>
          <cell r="N2207" t="str">
            <v>0988250826 / 997523458</v>
          </cell>
          <cell r="O2207" t="str">
            <v>0988250826 / 997523458</v>
          </cell>
          <cell r="P2207" t="str">
            <v>091602</v>
          </cell>
          <cell r="Q2207" t="str">
            <v>EL TRIUNFO</v>
          </cell>
          <cell r="R2207" t="str">
            <v>GUAYAS</v>
          </cell>
          <cell r="S2207" t="str">
            <v>EL TRIUNFO</v>
          </cell>
          <cell r="T2207" t="str">
            <v>TRAMACO</v>
          </cell>
          <cell r="U2207" t="str">
            <v>FLEXNETGYE_PROVINCIA</v>
          </cell>
          <cell r="V2207">
            <v>1</v>
          </cell>
          <cell r="W2207">
            <v>13.6</v>
          </cell>
          <cell r="X2207" t="str">
            <v>HYCITE QUITO</v>
          </cell>
          <cell r="Y2207" t="str">
            <v>FLEX NET CALLE 28 DE JUNIO S/N Y GARCIA MORENO ENTRADA LLANO GRANDE</v>
          </cell>
        </row>
        <row r="2208">
          <cell r="A2208" t="str">
            <v>98752093</v>
          </cell>
          <cell r="B2208">
            <v>485700</v>
          </cell>
          <cell r="C2208" t="str">
            <v>98752093</v>
          </cell>
          <cell r="D2208" t="str">
            <v>HYCITE</v>
          </cell>
          <cell r="E2208" t="str">
            <v>DESPACHO</v>
          </cell>
          <cell r="F2208" t="str">
            <v>NORMAL</v>
          </cell>
          <cell r="G2208" t="str">
            <v>031002004131778</v>
          </cell>
          <cell r="H2208">
            <v>44918</v>
          </cell>
          <cell r="I2208" t="str">
            <v>ENTREGADO</v>
          </cell>
          <cell r="J2208">
            <v>44922</v>
          </cell>
          <cell r="K2208" t="str">
            <v>MARIA ALAVA</v>
          </cell>
          <cell r="L2208" t="str">
            <v>CALLE PRINCIPAL C BRR 25 DE DICIEMBRE FRENTE A MECANICO GALEAS JOYA DE LOS SACHAS JOYA DE LOS SACHAS 220101 ORELLANA</v>
          </cell>
          <cell r="M2208" t="str">
            <v/>
          </cell>
          <cell r="N2208" t="str">
            <v>0988319271 / 994491192</v>
          </cell>
          <cell r="O2208" t="str">
            <v>0988319271 / 994491192</v>
          </cell>
          <cell r="P2208" t="str">
            <v>220101</v>
          </cell>
          <cell r="Q2208" t="str">
            <v>LA JOYA DE LOS SACHAS</v>
          </cell>
          <cell r="R2208" t="str">
            <v>ORELLANA</v>
          </cell>
          <cell r="S2208" t="str">
            <v>LA JOYA DE LOS SACHAS - MARISCAL SUCRE - LOS LAURELES</v>
          </cell>
          <cell r="T2208" t="str">
            <v>TRAMACO</v>
          </cell>
          <cell r="U2208" t="str">
            <v>FLEXNETUIO_PROVINCIA</v>
          </cell>
          <cell r="V2208">
            <v>1</v>
          </cell>
          <cell r="W2208">
            <v>10.4</v>
          </cell>
          <cell r="X2208" t="str">
            <v>HYCITE QUITO</v>
          </cell>
          <cell r="Y2208" t="str">
            <v>FLEX NET CALLE 28 DE JUNIO S/N Y GARCIA MORENO ENTRADA LLANO GRANDE</v>
          </cell>
        </row>
        <row r="2209">
          <cell r="A2209" t="str">
            <v>98752157</v>
          </cell>
          <cell r="B2209">
            <v>485701</v>
          </cell>
          <cell r="C2209" t="str">
            <v>98752157</v>
          </cell>
          <cell r="D2209" t="str">
            <v>HYCITE</v>
          </cell>
          <cell r="E2209" t="str">
            <v>DESPACHO</v>
          </cell>
          <cell r="F2209" t="str">
            <v>NORMAL</v>
          </cell>
          <cell r="G2209" t="str">
            <v>031002004131779</v>
          </cell>
          <cell r="H2209">
            <v>44918</v>
          </cell>
          <cell r="I2209" t="str">
            <v>ENTREGADO</v>
          </cell>
          <cell r="J2209">
            <v>44922</v>
          </cell>
          <cell r="K2209" t="str">
            <v>SANTIAGO PALMA</v>
          </cell>
          <cell r="L2209" t="str">
            <v>HERMANOS DE LA CARIDAD Y PASAJE GIRASOLE CIUDADELA BELENMITAS FRENTE A COLISEO LATACUNGA// BELENMITAS IGNACIO FLORES (PARQUE FL 050101 COTOPAXI</v>
          </cell>
          <cell r="M2209" t="str">
            <v/>
          </cell>
          <cell r="N2209" t="str">
            <v>0963085283</v>
          </cell>
          <cell r="O2209" t="str">
            <v>0963085283</v>
          </cell>
          <cell r="P2209" t="str">
            <v>050101</v>
          </cell>
          <cell r="Q2209" t="str">
            <v>LATACUNGA</v>
          </cell>
          <cell r="R2209" t="str">
            <v>COTOPAXI</v>
          </cell>
          <cell r="S2209" t="str">
            <v>LATACUNGA</v>
          </cell>
          <cell r="T2209" t="str">
            <v>TRAMACO</v>
          </cell>
          <cell r="U2209" t="str">
            <v>FLEXNETUIO_PROVINCIA</v>
          </cell>
          <cell r="V2209">
            <v>1</v>
          </cell>
          <cell r="W2209">
            <v>7.1</v>
          </cell>
          <cell r="X2209" t="str">
            <v>HYCITE QUITO</v>
          </cell>
          <cell r="Y2209" t="str">
            <v>FLEX NET CALLE 28 DE JUNIO S/N Y GARCIA MORENO ENTRADA LLANO GRANDE</v>
          </cell>
        </row>
        <row r="2210">
          <cell r="A2210" t="str">
            <v>98752745</v>
          </cell>
          <cell r="B2210">
            <v>485702</v>
          </cell>
          <cell r="C2210" t="str">
            <v>98752745</v>
          </cell>
          <cell r="D2210" t="str">
            <v>HYCITE</v>
          </cell>
          <cell r="E2210" t="str">
            <v>DESPACHO</v>
          </cell>
          <cell r="F2210" t="str">
            <v>NORMAL</v>
          </cell>
          <cell r="G2210" t="str">
            <v>031002004131780</v>
          </cell>
          <cell r="H2210">
            <v>44918</v>
          </cell>
          <cell r="I2210" t="str">
            <v>ENTREGADO</v>
          </cell>
          <cell r="J2210">
            <v>44922</v>
          </cell>
          <cell r="K2210" t="str">
            <v>ANDREA C JARAMILLO</v>
          </cell>
          <cell r="L2210" t="str">
            <v>BERNARDO VALDIVIESO 191 38 Y QUITO   LOJA 110108 LOJA</v>
          </cell>
          <cell r="M2210" t="str">
            <v/>
          </cell>
          <cell r="N2210" t="str">
            <v>0989678769 / 989582878</v>
          </cell>
          <cell r="O2210" t="str">
            <v>0989678769 / 989582878</v>
          </cell>
          <cell r="P2210" t="str">
            <v>110108</v>
          </cell>
          <cell r="Q2210" t="str">
            <v>LOJA</v>
          </cell>
          <cell r="R2210" t="str">
            <v>LOJA</v>
          </cell>
          <cell r="S2210" t="str">
            <v>LOJA</v>
          </cell>
          <cell r="T2210" t="str">
            <v>TRAMACO</v>
          </cell>
          <cell r="U2210" t="str">
            <v>FLEXNETUIO_PROVINCIA</v>
          </cell>
          <cell r="V2210">
            <v>1</v>
          </cell>
          <cell r="W2210">
            <v>10.039999999999999</v>
          </cell>
          <cell r="X2210" t="str">
            <v>HYCITE QUITO</v>
          </cell>
          <cell r="Y2210" t="str">
            <v>FLEX NET CALLE 28 DE JUNIO S/N Y GARCIA MORENO ENTRADA LLANO GRANDE</v>
          </cell>
        </row>
        <row r="2211">
          <cell r="A2211" t="str">
            <v>98753172</v>
          </cell>
          <cell r="B2211">
            <v>485703</v>
          </cell>
          <cell r="C2211" t="str">
            <v>98753172</v>
          </cell>
          <cell r="D2211" t="str">
            <v>HYCITE</v>
          </cell>
          <cell r="E2211" t="str">
            <v>DESPACHO</v>
          </cell>
          <cell r="F2211" t="str">
            <v>NORMAL</v>
          </cell>
          <cell r="G2211" t="str">
            <v>031002004131781</v>
          </cell>
          <cell r="H2211">
            <v>44918</v>
          </cell>
          <cell r="I2211" t="str">
            <v>ENTREGADO</v>
          </cell>
          <cell r="J2211">
            <v>44922</v>
          </cell>
          <cell r="K2211" t="str">
            <v>SILVIA CASTILLO</v>
          </cell>
          <cell r="L2211" t="str">
            <v>ANTONIO LLORI 0198 Y MIGUEL GAMBOA JTO COLEGIO AMAZONAS EL COCA // 12 DE NOVIEMBRE PTO FCO ORELLANA 220202 ORELLANA</v>
          </cell>
          <cell r="M2211" t="str">
            <v/>
          </cell>
          <cell r="N2211" t="str">
            <v>0993437484</v>
          </cell>
          <cell r="O2211" t="str">
            <v>0993437484</v>
          </cell>
          <cell r="P2211" t="str">
            <v>220202</v>
          </cell>
          <cell r="Q2211" t="str">
            <v>EL COCA</v>
          </cell>
          <cell r="R2211" t="str">
            <v>ORELLANA</v>
          </cell>
          <cell r="S2211" t="str">
            <v>PUERTO FRANCISCO DE ORELLANA (EL COCA) - FLOR DE ORIENTE</v>
          </cell>
          <cell r="T2211" t="str">
            <v>TRAMACO</v>
          </cell>
          <cell r="U2211" t="str">
            <v>FLEXNETUIO_PROVINCIA</v>
          </cell>
          <cell r="V2211">
            <v>1</v>
          </cell>
          <cell r="W2211">
            <v>3.5</v>
          </cell>
          <cell r="X2211" t="str">
            <v>HYCITE QUITO</v>
          </cell>
          <cell r="Y2211" t="str">
            <v>FLEX NET CALLE 28 DE JUNIO S/N Y GARCIA MORENO ENTRADA LLANO GRANDE</v>
          </cell>
        </row>
        <row r="2212">
          <cell r="A2212" t="str">
            <v>98753275</v>
          </cell>
          <cell r="B2212">
            <v>485704</v>
          </cell>
          <cell r="C2212" t="str">
            <v>98753275</v>
          </cell>
          <cell r="D2212" t="str">
            <v>HYCITE</v>
          </cell>
          <cell r="E2212" t="str">
            <v>DESPACHO</v>
          </cell>
          <cell r="F2212" t="str">
            <v>NORMAL</v>
          </cell>
          <cell r="G2212" t="str">
            <v>031002004131782</v>
          </cell>
          <cell r="H2212">
            <v>44918</v>
          </cell>
          <cell r="I2212" t="str">
            <v>ENTREGADO</v>
          </cell>
          <cell r="J2212">
            <v>44923</v>
          </cell>
          <cell r="K2212" t="str">
            <v>AMBAR MEDINA</v>
          </cell>
          <cell r="L2212" t="str">
            <v>COOPERATIVA DE VIVIENDA PEDRO JOSE DE RODRIGUEZ CALLE 53 Y AV QUITO SALINAS &amp;&amp; SALINAS VICENTE DINAFUERTE 240207 SANTA ELENA</v>
          </cell>
          <cell r="M2212" t="str">
            <v/>
          </cell>
          <cell r="N2212" t="str">
            <v>0961452139 / 042787227</v>
          </cell>
          <cell r="O2212" t="str">
            <v>0961452139 / 042787227</v>
          </cell>
          <cell r="P2212" t="str">
            <v>240207</v>
          </cell>
          <cell r="Q2212" t="str">
            <v>SALINAS</v>
          </cell>
          <cell r="R2212" t="str">
            <v>SANTA ELENA</v>
          </cell>
          <cell r="S2212" t="str">
            <v>SALINAS</v>
          </cell>
          <cell r="T2212" t="str">
            <v>TRAMACO</v>
          </cell>
          <cell r="U2212" t="str">
            <v>FLEXNETUIO_PROVINCIA</v>
          </cell>
          <cell r="V2212">
            <v>1</v>
          </cell>
          <cell r="W2212">
            <v>8.8000000000000007</v>
          </cell>
          <cell r="X2212" t="str">
            <v>HYCITE QUITO</v>
          </cell>
          <cell r="Y2212" t="str">
            <v>FLEX NET CALLE 28 DE JUNIO S/N Y GARCIA MORENO ENTRADA LLANO GRANDE</v>
          </cell>
        </row>
        <row r="2213">
          <cell r="A2213" t="str">
            <v>98753397</v>
          </cell>
          <cell r="B2213">
            <v>485705</v>
          </cell>
          <cell r="C2213" t="str">
            <v>98753397</v>
          </cell>
          <cell r="D2213" t="str">
            <v>HYCITE</v>
          </cell>
          <cell r="E2213" t="str">
            <v>DESPACHO</v>
          </cell>
          <cell r="F2213" t="str">
            <v>NORMAL</v>
          </cell>
          <cell r="G2213" t="str">
            <v>TFQ90485</v>
          </cell>
          <cell r="H2213">
            <v>44918</v>
          </cell>
          <cell r="I2213" t="str">
            <v>ENTREGADO</v>
          </cell>
          <cell r="J2213">
            <v>44922</v>
          </cell>
          <cell r="K2213" t="str">
            <v>ROSA RIVERA</v>
          </cell>
          <cell r="L2213" t="str">
            <v>12 DE FEBRERO Y 27 DE FEBRERO CONJUNGO ALCANELO SANGOLQUI SANGOLQUI 171103 PICHINCHA</v>
          </cell>
          <cell r="N2213" t="str">
            <v>0983254463 / 022916350</v>
          </cell>
          <cell r="O2213" t="str">
            <v>0983254463 / 022916350</v>
          </cell>
          <cell r="P2213" t="str">
            <v>171103</v>
          </cell>
          <cell r="Q2213" t="str">
            <v>RUMIÑAHUI</v>
          </cell>
          <cell r="R2213" t="str">
            <v>PICHINCHA</v>
          </cell>
          <cell r="S2213" t="str">
            <v>SANGOLQUI</v>
          </cell>
          <cell r="T2213" t="str">
            <v>FLEXTRANS UIO</v>
          </cell>
          <cell r="U2213" t="str">
            <v>FLEXNETUIO_LOCAL</v>
          </cell>
          <cell r="V2213">
            <v>1</v>
          </cell>
          <cell r="W2213">
            <v>8</v>
          </cell>
          <cell r="X2213" t="str">
            <v>HYCITE QUITO</v>
          </cell>
          <cell r="Y2213" t="str">
            <v>FLEX NET CALLE 28 DE JUNIO S/N Y GARCIA MORENO ENTRADA LLANO GRANDE</v>
          </cell>
        </row>
        <row r="2214">
          <cell r="A2214" t="str">
            <v>98753482</v>
          </cell>
          <cell r="B2214">
            <v>485706</v>
          </cell>
          <cell r="C2214" t="str">
            <v>98753482</v>
          </cell>
          <cell r="D2214" t="str">
            <v>HYCITE</v>
          </cell>
          <cell r="E2214" t="str">
            <v>DESPACHO</v>
          </cell>
          <cell r="F2214" t="str">
            <v>NORMAL</v>
          </cell>
          <cell r="G2214" t="str">
            <v>TF90541</v>
          </cell>
          <cell r="H2214">
            <v>44918</v>
          </cell>
          <cell r="I2214" t="str">
            <v>ENTREGADO</v>
          </cell>
          <cell r="J2214">
            <v>44922</v>
          </cell>
          <cell r="K2214" t="str">
            <v>FLOR BARRETO</v>
          </cell>
          <cell r="L2214" t="str">
            <v>URB MI LOTE VILLA BONITA ETAPA 17 MZ 5430 V 21 GUAYAQUIL / NORTE PASCUALES 091003 GUAYAS</v>
          </cell>
          <cell r="N2214" t="str">
            <v>0980006355</v>
          </cell>
          <cell r="O2214" t="str">
            <v>0980006355</v>
          </cell>
          <cell r="P2214" t="str">
            <v>091003</v>
          </cell>
          <cell r="Q2214" t="str">
            <v>GUAYAQUIL</v>
          </cell>
          <cell r="R2214" t="str">
            <v>GUAYAS</v>
          </cell>
          <cell r="S2214" t="str">
            <v>GUAYAQUIL - COMUNA DAULAR - RECINTO SAFANDO - SABANA GRANDE - RECINTO CONSUELO - JUAN GOMEZ RENDON (</v>
          </cell>
          <cell r="T2214" t="str">
            <v>FLEXTRANS GYE</v>
          </cell>
          <cell r="U2214" t="str">
            <v>FLEXNETGYE_UIO</v>
          </cell>
          <cell r="V2214">
            <v>2</v>
          </cell>
          <cell r="W2214">
            <v>19.399999999999999</v>
          </cell>
          <cell r="X2214" t="str">
            <v>HYCITE QUITO</v>
          </cell>
          <cell r="Y2214" t="str">
            <v>FLEX NET CALLE 28 DE JUNIO S/N Y GARCIA MORENO ENTRADA LLANO GRANDE</v>
          </cell>
        </row>
        <row r="2215">
          <cell r="A2215" t="str">
            <v>98757296</v>
          </cell>
          <cell r="B2215">
            <v>485707</v>
          </cell>
          <cell r="C2215" t="str">
            <v>98757296</v>
          </cell>
          <cell r="D2215" t="str">
            <v>HYCITE</v>
          </cell>
          <cell r="E2215" t="str">
            <v>DESPACHO</v>
          </cell>
          <cell r="F2215" t="str">
            <v>NORMAL</v>
          </cell>
          <cell r="G2215" t="str">
            <v>031002004131783</v>
          </cell>
          <cell r="H2215">
            <v>44918</v>
          </cell>
          <cell r="I2215" t="str">
            <v>ENTREGADO</v>
          </cell>
          <cell r="J2215">
            <v>44922</v>
          </cell>
          <cell r="K2215" t="str">
            <v>GILBERT TOMALA</v>
          </cell>
          <cell r="L2215" t="str">
            <v>MEDARO ALFARO Y AVENIDA ELOY ALFARO CASA DE 2 PLANTAS MZ L CASA 21 LOJA / CIUDAD ALEGRIA PUNZARA 110111 LOJA</v>
          </cell>
          <cell r="N2215" t="str">
            <v>0990406081 / 072112291</v>
          </cell>
          <cell r="O2215" t="str">
            <v>0990406081 / 072112291</v>
          </cell>
          <cell r="P2215" t="str">
            <v>110111</v>
          </cell>
          <cell r="Q2215" t="str">
            <v>LOJA</v>
          </cell>
          <cell r="R2215" t="str">
            <v>LOJA</v>
          </cell>
          <cell r="S2215" t="str">
            <v>LOJA</v>
          </cell>
          <cell r="T2215" t="str">
            <v>TRAMACO</v>
          </cell>
          <cell r="U2215" t="str">
            <v>FLEXNETUIO_PROVINCIA</v>
          </cell>
          <cell r="V2215">
            <v>2</v>
          </cell>
          <cell r="W2215">
            <v>17</v>
          </cell>
          <cell r="X2215" t="str">
            <v>HYCITE QUITO</v>
          </cell>
          <cell r="Y2215" t="str">
            <v>FLEX NET CALLE 28 DE JUNIO S/N Y GARCIA MORENO ENTRADA LLANO GRANDE</v>
          </cell>
        </row>
        <row r="2216">
          <cell r="A2216" t="str">
            <v>98757478</v>
          </cell>
          <cell r="B2216">
            <v>485708</v>
          </cell>
          <cell r="C2216" t="str">
            <v>98757478</v>
          </cell>
          <cell r="D2216" t="str">
            <v>HYCITE</v>
          </cell>
          <cell r="E2216" t="str">
            <v>DESPACHO</v>
          </cell>
          <cell r="F2216" t="str">
            <v>NORMAL</v>
          </cell>
          <cell r="G2216" t="str">
            <v>TF90542</v>
          </cell>
          <cell r="H2216">
            <v>44918</v>
          </cell>
          <cell r="I2216" t="str">
            <v>ENTREGADO</v>
          </cell>
          <cell r="J2216">
            <v>44922</v>
          </cell>
          <cell r="K2216" t="str">
            <v>NELSON MARCILLO</v>
          </cell>
          <cell r="L2216" t="str">
            <v>MAPASINGUE ESTE COOP EL CERRO MZ 8 SL 19 ATRAS DE LA LIBRERIA CERVANTEZ GUAYAQUIL TARQUI 090601 GUAYAS</v>
          </cell>
          <cell r="N2216" t="str">
            <v>0939606323</v>
          </cell>
          <cell r="O2216" t="str">
            <v>0939606323</v>
          </cell>
          <cell r="P2216" t="str">
            <v>090601</v>
          </cell>
          <cell r="Q2216" t="str">
            <v>GUAYAQUIL</v>
          </cell>
          <cell r="R2216" t="str">
            <v>GUAYAS</v>
          </cell>
          <cell r="S2216" t="str">
            <v>GUAYAQUIL</v>
          </cell>
          <cell r="T2216" t="str">
            <v>FLEXTRANS GYE</v>
          </cell>
          <cell r="U2216" t="str">
            <v>FLEXNETUIO_GYE</v>
          </cell>
          <cell r="V2216">
            <v>2</v>
          </cell>
          <cell r="W2216">
            <v>17</v>
          </cell>
          <cell r="X2216" t="str">
            <v>HYCITE QUITO</v>
          </cell>
          <cell r="Y2216" t="str">
            <v>FLEX NET CALLE 28 DE JUNIO S/N Y GARCIA MORENO ENTRADA LLANO GRANDE</v>
          </cell>
        </row>
        <row r="2217">
          <cell r="A2217" t="str">
            <v>98757492</v>
          </cell>
          <cell r="B2217">
            <v>485709</v>
          </cell>
          <cell r="C2217" t="str">
            <v>98757492</v>
          </cell>
          <cell r="D2217" t="str">
            <v>HYCITE</v>
          </cell>
          <cell r="E2217" t="str">
            <v>DESPACHO</v>
          </cell>
          <cell r="F2217" t="str">
            <v>NORMAL</v>
          </cell>
          <cell r="G2217" t="str">
            <v>031002004131784</v>
          </cell>
          <cell r="H2217">
            <v>44918</v>
          </cell>
          <cell r="I2217" t="str">
            <v>ENTREGADO</v>
          </cell>
          <cell r="J2217">
            <v>44923</v>
          </cell>
          <cell r="K2217" t="str">
            <v>MARIA MONTANO</v>
          </cell>
          <cell r="L2217" t="str">
            <v>CL S/N 2Aº CASA ANTES DE LA ESQUINA E/INT GEOVANNY CALLE E INT OSVALDO FLORE LOJA-ESTEBAN GODOY LOJA 110150 LOJA</v>
          </cell>
          <cell r="N2217" t="str">
            <v>0980053362</v>
          </cell>
          <cell r="O2217" t="str">
            <v>0980053362</v>
          </cell>
          <cell r="P2217" t="str">
            <v>110101</v>
          </cell>
          <cell r="Q2217" t="str">
            <v>LOJA</v>
          </cell>
          <cell r="R2217" t="str">
            <v>LOJA</v>
          </cell>
          <cell r="S2217" t="str">
            <v>LOJA</v>
          </cell>
          <cell r="T2217" t="str">
            <v>TRAMACO</v>
          </cell>
          <cell r="U2217" t="str">
            <v>FLEXNETUIO_PROVINCIA</v>
          </cell>
          <cell r="V2217">
            <v>2</v>
          </cell>
          <cell r="W2217">
            <v>23.8</v>
          </cell>
          <cell r="X2217" t="str">
            <v>HYCITE QUITO</v>
          </cell>
          <cell r="Y2217" t="str">
            <v>FLEX NET CALLE 28 DE JUNIO S/N Y GARCIA MORENO ENTRADA LLANO GRANDE</v>
          </cell>
        </row>
        <row r="2218">
          <cell r="A2218" t="str">
            <v>98757618</v>
          </cell>
          <cell r="B2218">
            <v>485710</v>
          </cell>
          <cell r="C2218" t="str">
            <v>98757618</v>
          </cell>
          <cell r="D2218" t="str">
            <v>HYCITE</v>
          </cell>
          <cell r="E2218" t="str">
            <v>DESPACHO</v>
          </cell>
          <cell r="F2218" t="str">
            <v>NORMAL</v>
          </cell>
          <cell r="G2218" t="str">
            <v>031002004131785</v>
          </cell>
          <cell r="H2218">
            <v>44918</v>
          </cell>
          <cell r="I2218" t="str">
            <v>ENTREGADO</v>
          </cell>
          <cell r="J2218">
            <v>44922</v>
          </cell>
          <cell r="K2218" t="str">
            <v>MARIO ESPANA</v>
          </cell>
          <cell r="L2218" t="str">
            <v>BARRIO LIBERTAD CALLE GUAYAQUIL AV 9 LA LIBERTAD//LA LIBERTAD LA LIBERTAD 240203 SANTA ELENA</v>
          </cell>
          <cell r="N2218" t="str">
            <v>0980622706</v>
          </cell>
          <cell r="O2218" t="str">
            <v>0980622706</v>
          </cell>
          <cell r="P2218" t="str">
            <v>240203</v>
          </cell>
          <cell r="Q2218" t="str">
            <v>LA LIBERTAD</v>
          </cell>
          <cell r="R2218" t="str">
            <v>SANTA ELENA</v>
          </cell>
          <cell r="S2218" t="str">
            <v>LA LIBERTAD</v>
          </cell>
          <cell r="T2218" t="str">
            <v>TRAMACO</v>
          </cell>
          <cell r="U2218" t="str">
            <v>FLEXNETUIO_PROVINCIA</v>
          </cell>
          <cell r="V2218">
            <v>2</v>
          </cell>
          <cell r="W2218">
            <v>15.8</v>
          </cell>
          <cell r="X2218" t="str">
            <v>HYCITE QUITO</v>
          </cell>
          <cell r="Y2218" t="str">
            <v>FLEX NET CALLE 28 DE JUNIO S/N Y GARCIA MORENO ENTRADA LLANO GRANDE</v>
          </cell>
        </row>
        <row r="2219">
          <cell r="A2219" t="str">
            <v>98757651</v>
          </cell>
          <cell r="B2219">
            <v>485711</v>
          </cell>
          <cell r="C2219" t="str">
            <v>98757651</v>
          </cell>
          <cell r="D2219" t="str">
            <v>HYCITE</v>
          </cell>
          <cell r="E2219" t="str">
            <v>DESPACHO</v>
          </cell>
          <cell r="F2219" t="str">
            <v>NORMAL</v>
          </cell>
          <cell r="G2219" t="str">
            <v>031002004131786</v>
          </cell>
          <cell r="H2219">
            <v>44918</v>
          </cell>
          <cell r="I2219" t="str">
            <v>ENTREGADO</v>
          </cell>
          <cell r="J2219">
            <v>44922</v>
          </cell>
          <cell r="K2219" t="str">
            <v>LUIS MUNOZ</v>
          </cell>
          <cell r="L2219" t="str">
            <v>VIA TRIUNFO TRONCAL BAJADA LOS BOYEROS BAJANDO A 3 CUADRAS DLA PRIMAVERA 2 EL TRIUNFO // TRIUNFO EL TRIUNFO (EL PIEDRERO) 091604 GUAYAS</v>
          </cell>
          <cell r="M2219" t="str">
            <v/>
          </cell>
          <cell r="N2219" t="str">
            <v>0981295300 / 981555617</v>
          </cell>
          <cell r="O2219" t="str">
            <v>0981295300 / 981555617</v>
          </cell>
          <cell r="P2219" t="str">
            <v>091604</v>
          </cell>
          <cell r="Q2219" t="str">
            <v>EL TRIUNFO</v>
          </cell>
          <cell r="R2219" t="str">
            <v>GUAYAS</v>
          </cell>
          <cell r="S2219" t="str">
            <v>EL TRIUNFO</v>
          </cell>
          <cell r="T2219" t="str">
            <v>TRAMACO</v>
          </cell>
          <cell r="U2219" t="str">
            <v>FLEXNETUIO_PROVINCIA</v>
          </cell>
          <cell r="V2219">
            <v>1</v>
          </cell>
          <cell r="W2219">
            <v>9.8000000000000007</v>
          </cell>
          <cell r="X2219" t="str">
            <v>HYCITE QUITO</v>
          </cell>
          <cell r="Y2219" t="str">
            <v>FLEX NET CALLE 28 DE JUNIO S/N Y GARCIA MORENO ENTRADA LLANO GRANDE</v>
          </cell>
        </row>
        <row r="2220">
          <cell r="A2220" t="str">
            <v>98757911</v>
          </cell>
          <cell r="B2220">
            <v>485712</v>
          </cell>
          <cell r="C2220" t="str">
            <v>98757911</v>
          </cell>
          <cell r="D2220" t="str">
            <v>HYCITE</v>
          </cell>
          <cell r="E2220" t="str">
            <v>DESPACHO</v>
          </cell>
          <cell r="F2220" t="str">
            <v>NORMAL</v>
          </cell>
          <cell r="G2220" t="str">
            <v>031002004131787</v>
          </cell>
          <cell r="H2220">
            <v>44918</v>
          </cell>
          <cell r="I2220" t="str">
            <v>ENTREGADO</v>
          </cell>
          <cell r="J2220">
            <v>44922</v>
          </cell>
          <cell r="K2220" t="str">
            <v>WALTER SIAVICHAY</v>
          </cell>
          <cell r="L2220" t="str">
            <v>CDLA LA VICTORIA CALLE B-1 CALLEJON 1RO CASA 2 PISOS AMARILLA FRENTE CLN MANCERO EL TRIUNFO // TRIUNFO TRIUNFO (EL PIEDRERO) 091602 GUAYAS</v>
          </cell>
          <cell r="M2220" t="str">
            <v/>
          </cell>
          <cell r="N2220" t="str">
            <v>0988675078 / 993148997</v>
          </cell>
          <cell r="O2220" t="str">
            <v>0988675078 / 993148997</v>
          </cell>
          <cell r="P2220" t="str">
            <v>091602</v>
          </cell>
          <cell r="Q2220" t="str">
            <v>EL TRIUNFO</v>
          </cell>
          <cell r="R2220" t="str">
            <v>GUAYAS</v>
          </cell>
          <cell r="S2220" t="str">
            <v>EL TRIUNFO</v>
          </cell>
          <cell r="T2220" t="str">
            <v>TRAMACO</v>
          </cell>
          <cell r="U2220" t="str">
            <v>FLEXNETUIO_PROVINCIA</v>
          </cell>
          <cell r="V2220">
            <v>1</v>
          </cell>
          <cell r="W2220">
            <v>14.2</v>
          </cell>
          <cell r="X2220" t="str">
            <v>HYCITE QUITO</v>
          </cell>
          <cell r="Y2220" t="str">
            <v>FLEX NET CALLE 28 DE JUNIO S/N Y GARCIA MORENO ENTRADA LLANO GRANDE</v>
          </cell>
        </row>
        <row r="2221">
          <cell r="A2221" t="str">
            <v>98758354</v>
          </cell>
          <cell r="B2221">
            <v>485713</v>
          </cell>
          <cell r="C2221" t="str">
            <v>98758354</v>
          </cell>
          <cell r="D2221" t="str">
            <v>HYCITE</v>
          </cell>
          <cell r="E2221" t="str">
            <v>DESPACHO</v>
          </cell>
          <cell r="F2221" t="str">
            <v>NORMAL</v>
          </cell>
          <cell r="G2221" t="str">
            <v>TF90461</v>
          </cell>
          <cell r="H2221">
            <v>44918</v>
          </cell>
          <cell r="I2221" t="str">
            <v>ENTREGADO</v>
          </cell>
          <cell r="J2221">
            <v>44922</v>
          </cell>
          <cell r="K2221" t="str">
            <v>ALEX PIN</v>
          </cell>
          <cell r="L2221" t="str">
            <v>SAUCES 8 ZM 455 SOL 29 GUAYAQUIL//GUAYAQUIL  TARQUI 090502 GUAYAS</v>
          </cell>
          <cell r="M2221" t="str">
            <v/>
          </cell>
          <cell r="N2221" t="str">
            <v>0961327304</v>
          </cell>
          <cell r="O2221" t="str">
            <v>0961327304</v>
          </cell>
          <cell r="P2221" t="str">
            <v>090502</v>
          </cell>
          <cell r="Q2221" t="str">
            <v>GUAYAQUIL</v>
          </cell>
          <cell r="R2221" t="str">
            <v>GUAYAS</v>
          </cell>
          <cell r="S2221" t="str">
            <v>GUAYAQUIL</v>
          </cell>
          <cell r="T2221" t="str">
            <v>ITSACOURIER</v>
          </cell>
          <cell r="U2221" t="str">
            <v>FLEXNETUIO_GYE</v>
          </cell>
          <cell r="V2221">
            <v>1</v>
          </cell>
          <cell r="W2221">
            <v>7.6</v>
          </cell>
          <cell r="X2221" t="str">
            <v>HYCITE QUITO</v>
          </cell>
          <cell r="Y2221" t="str">
            <v>FLEX NET CALLE 28 DE JUNIO S/N Y GARCIA MORENO ENTRADA LLANO GRANDE</v>
          </cell>
        </row>
        <row r="2222">
          <cell r="A2222" t="str">
            <v>98758618</v>
          </cell>
          <cell r="B2222">
            <v>485714</v>
          </cell>
          <cell r="C2222" t="str">
            <v>98758618</v>
          </cell>
          <cell r="D2222" t="str">
            <v>HYCITE</v>
          </cell>
          <cell r="E2222" t="str">
            <v>DESPACHO</v>
          </cell>
          <cell r="F2222" t="str">
            <v>NORMAL</v>
          </cell>
          <cell r="G2222" t="str">
            <v>TFQ90462</v>
          </cell>
          <cell r="H2222">
            <v>44918</v>
          </cell>
          <cell r="I2222" t="str">
            <v>ENTREGADO</v>
          </cell>
          <cell r="J2222">
            <v>44922</v>
          </cell>
          <cell r="K2222" t="str">
            <v>JORGE LOPEZ</v>
          </cell>
          <cell r="L2222" t="str">
            <v>ALEMANIA N32-172 Y GUAYANAL QUITO // BENALCAZAR  INAQUITO 170519 PICHINCHA</v>
          </cell>
          <cell r="M2222" t="str">
            <v/>
          </cell>
          <cell r="N2222" t="str">
            <v>0999281110</v>
          </cell>
          <cell r="O2222" t="str">
            <v>0999281110</v>
          </cell>
          <cell r="P2222" t="str">
            <v>170519</v>
          </cell>
          <cell r="Q2222" t="str">
            <v>QUITO</v>
          </cell>
          <cell r="R2222" t="str">
            <v>PICHINCHA</v>
          </cell>
          <cell r="S2222" t="str">
            <v>QUITO</v>
          </cell>
          <cell r="T2222" t="str">
            <v>FLEXTRANS UIO</v>
          </cell>
          <cell r="U2222" t="str">
            <v>FLEXNETUIO_LOCAL</v>
          </cell>
          <cell r="V2222">
            <v>1</v>
          </cell>
          <cell r="W2222">
            <v>9.8000000000000007</v>
          </cell>
          <cell r="X2222" t="str">
            <v>HYCITE QUITO</v>
          </cell>
          <cell r="Y2222" t="str">
            <v>FLEX NET CALLE 28 DE JUNIO S/N Y GARCIA MORENO ENTRADA LLANO GRANDE</v>
          </cell>
        </row>
        <row r="2223">
          <cell r="A2223" t="str">
            <v>98758659</v>
          </cell>
          <cell r="B2223">
            <v>485715</v>
          </cell>
          <cell r="C2223" t="str">
            <v>98758659</v>
          </cell>
          <cell r="D2223" t="str">
            <v>HYCITE</v>
          </cell>
          <cell r="E2223" t="str">
            <v>DESPACHO</v>
          </cell>
          <cell r="F2223" t="str">
            <v>NORMAL</v>
          </cell>
          <cell r="G2223" t="str">
            <v>031002004131788</v>
          </cell>
          <cell r="H2223">
            <v>44918</v>
          </cell>
          <cell r="I2223" t="str">
            <v>INCIDENCIA</v>
          </cell>
          <cell r="J2223">
            <v>44923</v>
          </cell>
          <cell r="K2223" t="str">
            <v>DANIELA M ZAMORA</v>
          </cell>
          <cell r="L2223" t="str">
            <v>AVENIDA UNIVERSITARIA MZ-AL- 4 Y SIN CALLE SECU  MANTA 130208 MANABA</v>
          </cell>
          <cell r="M2223" t="str">
            <v/>
          </cell>
          <cell r="N2223" t="str">
            <v>0996342566 / 996310938</v>
          </cell>
          <cell r="O2223" t="str">
            <v>0996342566 / 996310938</v>
          </cell>
          <cell r="P2223" t="str">
            <v>130208</v>
          </cell>
          <cell r="Q2223" t="str">
            <v>MANTA</v>
          </cell>
          <cell r="R2223" t="str">
            <v>MANABI</v>
          </cell>
          <cell r="S2223" t="str">
            <v>MANTA</v>
          </cell>
          <cell r="T2223" t="str">
            <v>TRAMACO</v>
          </cell>
          <cell r="U2223" t="str">
            <v>FLEXNETUIO_PROVINCIA</v>
          </cell>
          <cell r="V2223">
            <v>1</v>
          </cell>
          <cell r="W2223">
            <v>2.16</v>
          </cell>
          <cell r="X2223" t="str">
            <v>HYCITE QUITO</v>
          </cell>
          <cell r="Y2223" t="str">
            <v>FLEX NET CALLE 28 DE JUNIO S/N Y GARCIA MORENO ENTRADA LLANO GRANDE</v>
          </cell>
        </row>
        <row r="2224">
          <cell r="A2224" t="str">
            <v>98758776</v>
          </cell>
          <cell r="B2224">
            <v>485716</v>
          </cell>
          <cell r="C2224" t="str">
            <v>98758776</v>
          </cell>
          <cell r="D2224" t="str">
            <v>HYCITE</v>
          </cell>
          <cell r="E2224" t="str">
            <v>DESPACHO</v>
          </cell>
          <cell r="F2224" t="str">
            <v>NORMAL</v>
          </cell>
          <cell r="G2224" t="str">
            <v>TF90543</v>
          </cell>
          <cell r="H2224">
            <v>44918</v>
          </cell>
          <cell r="I2224" t="str">
            <v>ENTREGADO</v>
          </cell>
          <cell r="J2224">
            <v>44922</v>
          </cell>
          <cell r="K2224" t="str">
            <v>RICARDO OCHOA</v>
          </cell>
          <cell r="L2224" t="str">
            <v>CDLA COLINAS DEL MAESTRO MZ 635 VILLA 7 AV FRANCISCO ORELLANA GUAYAQUIL PASCUALES 090112 GUAYAS</v>
          </cell>
          <cell r="N2224" t="str">
            <v>0982301109 / 999844599</v>
          </cell>
          <cell r="O2224" t="str">
            <v>0982301109 / 999844599</v>
          </cell>
          <cell r="P2224" t="str">
            <v>090204</v>
          </cell>
          <cell r="Q2224" t="str">
            <v>GUAYAQUIL</v>
          </cell>
          <cell r="R2224" t="str">
            <v>GUAYAS</v>
          </cell>
          <cell r="S2224" t="str">
            <v>GUAYAQUIL</v>
          </cell>
          <cell r="T2224" t="str">
            <v>ITSACOURIER</v>
          </cell>
          <cell r="U2224" t="str">
            <v>FLEXNETUIO_GYE</v>
          </cell>
          <cell r="V2224">
            <v>2</v>
          </cell>
          <cell r="W2224">
            <v>14.5</v>
          </cell>
          <cell r="X2224" t="str">
            <v>HYCITE QUITO</v>
          </cell>
          <cell r="Y2224" t="str">
            <v>FLEX NET CALLE 28 DE JUNIO S/N Y GARCIA MORENO ENTRADA LLANO GRANDE</v>
          </cell>
        </row>
        <row r="2225">
          <cell r="A2225" t="str">
            <v>98596089</v>
          </cell>
          <cell r="B2225">
            <v>485674</v>
          </cell>
          <cell r="C2225" t="str">
            <v>98596089</v>
          </cell>
          <cell r="D2225" t="str">
            <v>HYCITE</v>
          </cell>
          <cell r="E2225" t="str">
            <v>DESPACHO</v>
          </cell>
          <cell r="F2225" t="str">
            <v>NORMAL</v>
          </cell>
          <cell r="G2225" t="str">
            <v>031002004131770</v>
          </cell>
          <cell r="H2225">
            <v>44918</v>
          </cell>
          <cell r="I2225" t="str">
            <v>INCIDENCIA</v>
          </cell>
          <cell r="J2225">
            <v>44923</v>
          </cell>
          <cell r="K2225" t="str">
            <v>MARIA GIRON</v>
          </cell>
          <cell r="L2225" t="str">
            <v>BARRIO REINALDO ESPINOSA CALLE DINAMARCA PAKISTAN 3646 JUNTO A LA ESCUELA EN LA G LOJA // BARRIO REINALDO ESPINOSA SUCRE 110150 LOJA</v>
          </cell>
          <cell r="N2225" t="str">
            <v>0967770008</v>
          </cell>
          <cell r="O2225" t="str">
            <v>0967770008</v>
          </cell>
          <cell r="P2225" t="str">
            <v>110101</v>
          </cell>
          <cell r="Q2225" t="str">
            <v>LOJA</v>
          </cell>
          <cell r="R2225" t="str">
            <v>LOJA</v>
          </cell>
          <cell r="S2225" t="str">
            <v>LOJA</v>
          </cell>
          <cell r="T2225" t="str">
            <v>TRAMACO</v>
          </cell>
          <cell r="U2225" t="str">
            <v>FLEXNETUIO_PROVINCIA</v>
          </cell>
          <cell r="V2225">
            <v>1</v>
          </cell>
          <cell r="W2225">
            <v>9.9</v>
          </cell>
          <cell r="X2225" t="str">
            <v>HYCITE QUITO</v>
          </cell>
          <cell r="Y2225" t="str">
            <v>FLEX NET CALLE 28 DE JUNIO S/N Y GARCIA MORENO ENTRADA LLANO GRANDE</v>
          </cell>
        </row>
        <row r="2226">
          <cell r="A2226" t="str">
            <v>98627645</v>
          </cell>
          <cell r="B2226">
            <v>485675</v>
          </cell>
          <cell r="C2226" t="str">
            <v>98627645</v>
          </cell>
          <cell r="D2226" t="str">
            <v>HYCITE</v>
          </cell>
          <cell r="E2226" t="str">
            <v>DESPACHO</v>
          </cell>
          <cell r="F2226" t="str">
            <v>NORMAL</v>
          </cell>
          <cell r="G2226" t="str">
            <v>TF90445</v>
          </cell>
          <cell r="H2226">
            <v>44918</v>
          </cell>
          <cell r="I2226" t="str">
            <v>ENTREGADO</v>
          </cell>
          <cell r="J2226">
            <v>44922</v>
          </cell>
          <cell r="K2226" t="str">
            <v>CARMEN YAGUACHI</v>
          </cell>
          <cell r="L2226" t="str">
            <v>CDLA MARTHA DE ROLDOS MZ 15 SL 11 GUAYAQUIL//NORTE TARQUI 090601 GUAYAS</v>
          </cell>
          <cell r="M2226" t="str">
            <v/>
          </cell>
          <cell r="N2226" t="str">
            <v>0980441547 / 993071721</v>
          </cell>
          <cell r="O2226" t="str">
            <v>0980441547 / 993071721</v>
          </cell>
          <cell r="P2226" t="str">
            <v>090601</v>
          </cell>
          <cell r="Q2226" t="str">
            <v>GUAYAQUIL</v>
          </cell>
          <cell r="R2226" t="str">
            <v>GUAYAS</v>
          </cell>
          <cell r="S2226" t="str">
            <v>GUAYAQUIL</v>
          </cell>
          <cell r="T2226" t="str">
            <v>ITSACOURIER</v>
          </cell>
          <cell r="U2226" t="str">
            <v>FLEXNETUIO_GYE</v>
          </cell>
          <cell r="V2226">
            <v>1</v>
          </cell>
          <cell r="W2226">
            <v>8</v>
          </cell>
          <cell r="X2226" t="str">
            <v>HYCITE QUITO</v>
          </cell>
          <cell r="Y2226" t="str">
            <v>FLEX NET CALLE 28 DE JUNIO S/N Y GARCIA MORENO ENTRADA LLANO GRANDE</v>
          </cell>
        </row>
        <row r="2227">
          <cell r="A2227" t="str">
            <v>22179</v>
          </cell>
          <cell r="B2227">
            <v>485667</v>
          </cell>
          <cell r="C2227" t="str">
            <v>22179</v>
          </cell>
          <cell r="D2227" t="str">
            <v>CARESTINO</v>
          </cell>
          <cell r="E2227" t="str">
            <v>DESPACHO</v>
          </cell>
          <cell r="G2227" t="str">
            <v>031002004131901</v>
          </cell>
          <cell r="H2227">
            <v>44918</v>
          </cell>
          <cell r="I2227" t="str">
            <v>ENTREGADO</v>
          </cell>
          <cell r="J2227">
            <v>44923</v>
          </cell>
          <cell r="K2227" t="str">
            <v>ROXANA BARZOLA</v>
          </cell>
          <cell r="L2227" t="str">
            <v>CALLE JORGE ANDRADE Y AUTOPISTA MANUEL CORDOBA GALARZA CONJUNTO PORTON DE MALAGA I TORRE 6 DEPARTAMENTO 202 SN PISO/DPTO: TORRE 6 DEPARTAMENTO 202. ENTRE VIA A LA MITAD DEL MUNDO,</v>
          </cell>
          <cell r="N2227" t="str">
            <v xml:space="preserve">022439438	</v>
          </cell>
          <cell r="O2227" t="str">
            <v>0996785518</v>
          </cell>
          <cell r="P2227" t="str">
            <v>000001</v>
          </cell>
          <cell r="Q2227" t="str">
            <v>QUITO</v>
          </cell>
          <cell r="R2227" t="str">
            <v>PICHINCHA</v>
          </cell>
          <cell r="S2227" t="str">
            <v>BODEGA FLEXNET UIO - RETIRA CLIENTE</v>
          </cell>
          <cell r="T2227" t="str">
            <v>TRAMACO</v>
          </cell>
          <cell r="U2227" t="str">
            <v>FLEXNETGYE_UIO</v>
          </cell>
          <cell r="V2227">
            <v>1</v>
          </cell>
          <cell r="W2227">
            <v>5</v>
          </cell>
          <cell r="X2227" t="str">
            <v>FLEXNET ECUADOR - CAREST</v>
          </cell>
          <cell r="Y2227" t="str">
            <v>FERNANDO GUTIERREZ HILL VIA A DAULE KM 8 1/2 ENTRADA A COOPERATIVA JUAN MONTALVO</v>
          </cell>
        </row>
        <row r="2228">
          <cell r="A2228" t="str">
            <v>22218</v>
          </cell>
          <cell r="B2228">
            <v>485668</v>
          </cell>
          <cell r="C2228" t="str">
            <v>22218</v>
          </cell>
          <cell r="D2228" t="str">
            <v>CARESTINO</v>
          </cell>
          <cell r="E2228" t="str">
            <v>DESPACHO</v>
          </cell>
          <cell r="G2228" t="str">
            <v>90443</v>
          </cell>
          <cell r="H2228">
            <v>44918</v>
          </cell>
          <cell r="I2228" t="str">
            <v>ENTREGADO</v>
          </cell>
          <cell r="J2228">
            <v>44922</v>
          </cell>
          <cell r="K2228" t="str">
            <v>GENESIS MACIAS</v>
          </cell>
          <cell r="L2228" t="str">
            <v>ESTEROS 3 MZ 58 A 13 VILLA 9 9. ENTRE INGRESANDO POR REGISTRO CIVIL DEL SUR , PASAR 4 SEMAFOROS EN EL CUARTO SEMAFORO GIRAR EN U . AHI ESTARA UN PARQUEADERO GRANDE Y DENTRO UN PARQUE</v>
          </cell>
          <cell r="N2228" t="str">
            <v xml:space="preserve">42734343	</v>
          </cell>
          <cell r="O2228" t="str">
            <v>0993508411</v>
          </cell>
          <cell r="P2228" t="str">
            <v>090101</v>
          </cell>
          <cell r="Q2228" t="str">
            <v>GUAYAQUIL</v>
          </cell>
          <cell r="R2228" t="str">
            <v>GUAYAS</v>
          </cell>
          <cell r="S2228" t="str">
            <v>GUAYAQUIL</v>
          </cell>
          <cell r="T2228" t="str">
            <v>FLEXTRANS GYE</v>
          </cell>
          <cell r="U2228" t="str">
            <v>FLEXNETGYE_LOCAL</v>
          </cell>
          <cell r="V2228">
            <v>1</v>
          </cell>
          <cell r="W2228">
            <v>5</v>
          </cell>
          <cell r="X2228" t="str">
            <v>FLEXNET ECUADOR - CAREST</v>
          </cell>
          <cell r="Y2228" t="str">
            <v>FERNANDO GUTIERREZ HILL VIA A DAULE KM 8 1/2 ENTRADA A COOPERATIVA JUAN MONTALVO</v>
          </cell>
        </row>
        <row r="2229">
          <cell r="A2229" t="str">
            <v>22222</v>
          </cell>
          <cell r="B2229">
            <v>485669</v>
          </cell>
          <cell r="C2229" t="str">
            <v>22222</v>
          </cell>
          <cell r="D2229" t="str">
            <v>CARESTINO</v>
          </cell>
          <cell r="E2229" t="str">
            <v>DESPACHO</v>
          </cell>
          <cell r="G2229" t="str">
            <v>031002004131853</v>
          </cell>
          <cell r="H2229">
            <v>44918</v>
          </cell>
          <cell r="I2229" t="str">
            <v>ENTREGADO</v>
          </cell>
          <cell r="J2229">
            <v>44922</v>
          </cell>
          <cell r="K2229" t="str">
            <v>GABRIELA VINUEZA</v>
          </cell>
          <cell r="L2229" t="str">
            <v>AV QUITO Y ABRAHAM CALAZACON, A 100 METROS DE BANCO PACIFICO EN LAS OFICINAS 4LIFE PLANTA BAJA SN PISO/DPTO: EN EL LOCAL DE 4LIFE LETRERO AZUL CON LETRAS BLANCAS. ENTRE FRENTE A INMOBILARIA KUYEN CONS</v>
          </cell>
          <cell r="N2229" t="str">
            <v xml:space="preserve">22711103	</v>
          </cell>
          <cell r="O2229" t="str">
            <v>0997739488</v>
          </cell>
          <cell r="P2229" t="str">
            <v>230101</v>
          </cell>
          <cell r="Q2229" t="str">
            <v>SANTO DOMINGO</v>
          </cell>
          <cell r="R2229" t="str">
            <v>SANTO DOMINGO DE LOS TSACHILAS</v>
          </cell>
          <cell r="S2229" t="str">
            <v>SANTO DOMINGO DE LOS COLORADOS</v>
          </cell>
          <cell r="T2229" t="str">
            <v>TRAMACO</v>
          </cell>
          <cell r="U2229" t="str">
            <v>FLEXNETGYE_PROVINCIA</v>
          </cell>
          <cell r="V2229">
            <v>2</v>
          </cell>
          <cell r="W2229">
            <v>16.809999999999999</v>
          </cell>
          <cell r="X2229" t="str">
            <v>FLEXNET ECUADOR - CAREST</v>
          </cell>
          <cell r="Y2229" t="str">
            <v>FERNANDO GUTIERREZ HILL VIA A DAULE KM 8 1/2 ENTRADA A COOPERATIVA JUAN MONTALVO</v>
          </cell>
        </row>
        <row r="2230">
          <cell r="A2230" t="str">
            <v>22224</v>
          </cell>
          <cell r="B2230">
            <v>485670</v>
          </cell>
          <cell r="C2230" t="str">
            <v>22224</v>
          </cell>
          <cell r="D2230" t="str">
            <v>CARESTINO</v>
          </cell>
          <cell r="E2230" t="str">
            <v>DESPACHO</v>
          </cell>
          <cell r="G2230" t="str">
            <v>031002004131832</v>
          </cell>
          <cell r="H2230">
            <v>44918</v>
          </cell>
          <cell r="I2230" t="str">
            <v>ENTREGADO</v>
          </cell>
          <cell r="J2230">
            <v>44922</v>
          </cell>
          <cell r="K2230" t="str">
            <v>FLOR VERA MOREIRA</v>
          </cell>
          <cell r="L2230" t="str">
            <v>CALLE 9 DE JULIO ENTRE AV. MANTA Y OLMEDO -. ENTRE ENTRE DOS LOCALES DE ROPA, FRENTE A JOYAS ELIU</v>
          </cell>
          <cell r="N2230" t="str">
            <v xml:space="preserve">52310193	</v>
          </cell>
          <cell r="O2230" t="str">
            <v>098005805</v>
          </cell>
          <cell r="P2230" t="str">
            <v>130216</v>
          </cell>
          <cell r="Q2230" t="str">
            <v>MONTECRISTI</v>
          </cell>
          <cell r="R2230" t="str">
            <v>MANABI</v>
          </cell>
          <cell r="S2230" t="str">
            <v>MONTECRISTI</v>
          </cell>
          <cell r="T2230" t="str">
            <v>TRAMACO</v>
          </cell>
          <cell r="U2230" t="str">
            <v>FLEXNETGYE_PROVINCIA</v>
          </cell>
          <cell r="V2230">
            <v>1</v>
          </cell>
          <cell r="W2230">
            <v>4.0599999999999996</v>
          </cell>
          <cell r="X2230" t="str">
            <v>FLEXNET ECUADOR - CAREST</v>
          </cell>
          <cell r="Y2230" t="str">
            <v>FERNANDO GUTIERREZ HILL VIA A DAULE KM 8 1/2 ENTRADA A COOPERATIVA JUAN MONTALVO</v>
          </cell>
        </row>
        <row r="2231">
          <cell r="A2231" t="str">
            <v>22228</v>
          </cell>
          <cell r="B2231">
            <v>485671</v>
          </cell>
          <cell r="C2231" t="str">
            <v>22228</v>
          </cell>
          <cell r="D2231" t="str">
            <v>CARESTINO</v>
          </cell>
          <cell r="E2231" t="str">
            <v>DESPACHO</v>
          </cell>
          <cell r="G2231" t="str">
            <v>031002004131895</v>
          </cell>
          <cell r="H2231">
            <v>44918</v>
          </cell>
          <cell r="I2231" t="str">
            <v>ENTREGADO</v>
          </cell>
          <cell r="J2231">
            <v>44922</v>
          </cell>
          <cell r="K2231" t="str">
            <v>FREDY GABRIEL CHAMORRO AGUILAR</v>
          </cell>
          <cell r="L2231" t="str">
            <v>AV QUITO Y ABRAHAM CALAZACON SN PISO/DPTO: OFICINA 4LIFE 3 LOCALES / ENTREGAR GABRIELA VINUEZA. ENTRE AV QUITO Y ABRAHAM CALAZACON,  A 100 METROS DEL BANCO DEL PACIFICO EN LA OFICINA 4LIFE</v>
          </cell>
          <cell r="N2231" t="str">
            <v xml:space="preserve">2372453	</v>
          </cell>
          <cell r="O2231" t="str">
            <v>0996500146</v>
          </cell>
          <cell r="P2231" t="str">
            <v>230101</v>
          </cell>
          <cell r="Q2231" t="str">
            <v>SANTO DOMINGO</v>
          </cell>
          <cell r="R2231" t="str">
            <v>SANTO DOMINGO DE LOS TSACHILAS</v>
          </cell>
          <cell r="S2231" t="str">
            <v>SANTO DOMINGO DE LOS COLORADOS</v>
          </cell>
          <cell r="T2231" t="str">
            <v>TRAMACO</v>
          </cell>
          <cell r="U2231" t="str">
            <v>FLEXNETGYE_PROVINCIA</v>
          </cell>
          <cell r="V2231">
            <v>1</v>
          </cell>
          <cell r="W2231">
            <v>5</v>
          </cell>
          <cell r="X2231" t="str">
            <v>FLEXNET ECUADOR - CAREST</v>
          </cell>
          <cell r="Y2231" t="str">
            <v>FERNANDO GUTIERREZ HILL VIA A DAULE KM 8 1/2 ENTRADA A COOPERATIVA JUAN MONTALVO</v>
          </cell>
        </row>
        <row r="2232">
          <cell r="A2232" t="str">
            <v>22254</v>
          </cell>
          <cell r="B2232">
            <v>485672</v>
          </cell>
          <cell r="C2232" t="str">
            <v>22254</v>
          </cell>
          <cell r="D2232" t="str">
            <v>CARESTINO</v>
          </cell>
          <cell r="E2232" t="str">
            <v>DESPACHO</v>
          </cell>
          <cell r="G2232" t="str">
            <v>031002004131910</v>
          </cell>
          <cell r="H2232">
            <v>44918</v>
          </cell>
          <cell r="I2232" t="str">
            <v>ENTREGADO</v>
          </cell>
          <cell r="J2232">
            <v>44921</v>
          </cell>
          <cell r="K2232" t="str">
            <v>FAUSTO ALEJANDRO MOSCOSO LOAYZA</v>
          </cell>
          <cell r="L2232" t="str">
            <v>AV. FRANCISCO CARRION JUNTO A LICORERIA LUVA SN PISO/DPTO: 4. ENTRE EDIFICIO DE COLOR CEMENTO, FAMILIA MOSCOSO QUEZADA - TIMBRE FLA GONZAGA</v>
          </cell>
          <cell r="N2232" t="str">
            <v xml:space="preserve">0998580740	</v>
          </cell>
          <cell r="O2232" t="str">
            <v>0986766868</v>
          </cell>
          <cell r="P2232" t="str">
            <v>070401</v>
          </cell>
          <cell r="Q2232" t="str">
            <v>PIÑAS</v>
          </cell>
          <cell r="R2232" t="str">
            <v>EL ORO</v>
          </cell>
          <cell r="S2232" t="str">
            <v>PINAS - SAN ROQUE (AMBROSIO MALDONADO)</v>
          </cell>
          <cell r="T2232" t="str">
            <v>TRAMACO</v>
          </cell>
          <cell r="U2232" t="str">
            <v>FLEXNETGYE_PROVINCIA</v>
          </cell>
          <cell r="V2232">
            <v>2</v>
          </cell>
          <cell r="W2232">
            <v>8.8699999999999992</v>
          </cell>
          <cell r="X2232" t="str">
            <v>FLEXNET ECUADOR - CAREST</v>
          </cell>
          <cell r="Y2232" t="str">
            <v>FERNANDO GUTIERREZ HILL VIA A DAULE KM 8 1/2 ENTRADA A COOPERATIVA JUAN MONTALVO</v>
          </cell>
        </row>
        <row r="2233">
          <cell r="A2233" t="str">
            <v>22255</v>
          </cell>
          <cell r="B2233">
            <v>485673</v>
          </cell>
          <cell r="C2233" t="str">
            <v>22255</v>
          </cell>
          <cell r="D2233" t="str">
            <v>CARESTINO</v>
          </cell>
          <cell r="E2233" t="str">
            <v>DESPACHO</v>
          </cell>
          <cell r="G2233" t="str">
            <v>90444</v>
          </cell>
          <cell r="H2233">
            <v>44918</v>
          </cell>
          <cell r="I2233" t="str">
            <v>ENTREGADO</v>
          </cell>
          <cell r="J2233">
            <v>44922</v>
          </cell>
          <cell r="K2233" t="str">
            <v>GENESIS RIVAS LIMA</v>
          </cell>
          <cell r="L2233" t="str">
            <v>VILLA CLUB ETAPA ESTELAR MZ 3 V 37. ENTRE CASA DE 2 PISOS CON PLANTAS AFUERA</v>
          </cell>
          <cell r="N2233" t="str">
            <v xml:space="preserve">0993871443	</v>
          </cell>
          <cell r="O2233" t="str">
            <v>0968110115</v>
          </cell>
          <cell r="P2233" t="str">
            <v>091901</v>
          </cell>
          <cell r="Q2233" t="str">
            <v>DAULE</v>
          </cell>
          <cell r="R2233" t="str">
            <v>GUAYAS</v>
          </cell>
          <cell r="S2233" t="str">
            <v>DAULE</v>
          </cell>
          <cell r="T2233" t="str">
            <v>ITSACOURIER</v>
          </cell>
          <cell r="U2233" t="str">
            <v>FLEXNETGYE_LOCAL</v>
          </cell>
          <cell r="V2233">
            <v>3</v>
          </cell>
          <cell r="W2233">
            <v>48.6</v>
          </cell>
          <cell r="X2233" t="str">
            <v>FLEXNET ECUADOR - CAREST</v>
          </cell>
          <cell r="Y2233" t="str">
            <v>FERNANDO GUTIERREZ HILL VIA A DAULE KM 8 1/2 ENTRADA A COOPERATIVA JUAN MONTALVO</v>
          </cell>
        </row>
        <row r="2234">
          <cell r="A2234" t="str">
            <v>4759958</v>
          </cell>
          <cell r="B2234">
            <v>485659</v>
          </cell>
          <cell r="C2234" t="str">
            <v>4759958</v>
          </cell>
          <cell r="D2234" t="str">
            <v>MDELIVERY</v>
          </cell>
          <cell r="E2234" t="str">
            <v>DESPACHO</v>
          </cell>
          <cell r="F2234" t="str">
            <v>NORMAL</v>
          </cell>
          <cell r="G2234" t="str">
            <v>FT76712</v>
          </cell>
          <cell r="H2234">
            <v>44918</v>
          </cell>
          <cell r="I2234" t="str">
            <v>ENTREGADO</v>
          </cell>
          <cell r="J2234">
            <v>44922</v>
          </cell>
          <cell r="K2234" t="str">
            <v>Lidya Pilar Shuguli Cndor</v>
          </cell>
          <cell r="L2234" t="str">
            <v>EL INCA AV DE LAS CONGONAS  N50112  Y FRUTILLAS</v>
          </cell>
          <cell r="M2234" t="str">
            <v>1715579213</v>
          </cell>
          <cell r="N2234" t="str">
            <v>0979274819</v>
          </cell>
          <cell r="O2234" t="str">
            <v>0979274819</v>
          </cell>
          <cell r="P2234" t="str">
            <v>170502</v>
          </cell>
          <cell r="Q2234" t="str">
            <v>QUITO</v>
          </cell>
          <cell r="R2234" t="str">
            <v>PICHINCHA</v>
          </cell>
          <cell r="S2234" t="str">
            <v>QUITO</v>
          </cell>
          <cell r="T2234" t="str">
            <v>FLEXTRANS UIO</v>
          </cell>
          <cell r="U2234" t="str">
            <v>FLEXNETUIO_LOCAL</v>
          </cell>
          <cell r="V2234">
            <v>1</v>
          </cell>
          <cell r="W2234">
            <v>1</v>
          </cell>
          <cell r="X2234" t="str">
            <v>FLEXNET ECUADOR - MDELIVERY</v>
          </cell>
          <cell r="Y2234" t="str">
            <v>CALLE 28 DE JUNIO S/N Y GARCIA MORENO ENTRADA LLANO GRANDE</v>
          </cell>
        </row>
        <row r="2235">
          <cell r="A2235" t="str">
            <v>4760019</v>
          </cell>
          <cell r="B2235">
            <v>485660</v>
          </cell>
          <cell r="C2235" t="str">
            <v>4760019</v>
          </cell>
          <cell r="D2235" t="str">
            <v>MDELIVERY</v>
          </cell>
          <cell r="E2235" t="str">
            <v>DESPACHO</v>
          </cell>
          <cell r="F2235" t="str">
            <v>DERIVADO PICK UP</v>
          </cell>
          <cell r="G2235" t="str">
            <v>031080004760019</v>
          </cell>
          <cell r="H2235">
            <v>44918</v>
          </cell>
          <cell r="I2235" t="str">
            <v>ENTREGADO</v>
          </cell>
          <cell r="J2235">
            <v>44922</v>
          </cell>
          <cell r="K2235" t="str">
            <v>JARAMILLO SARMIENTO NAYELI ALEXANDRA</v>
          </cell>
          <cell r="L2235" t="str">
            <v>OFICINA TRAMACO LOJA</v>
          </cell>
          <cell r="M2235" t="str">
            <v>1150393880</v>
          </cell>
          <cell r="N2235" t="str">
            <v>0969052623</v>
          </cell>
          <cell r="O2235" t="str">
            <v>0969052623</v>
          </cell>
          <cell r="P2235" t="str">
            <v>LOJA</v>
          </cell>
          <cell r="Q2235" t="str">
            <v>LOJA</v>
          </cell>
          <cell r="R2235" t="str">
            <v>LOJA</v>
          </cell>
          <cell r="T2235" t="str">
            <v>TRAMACO</v>
          </cell>
          <cell r="U2235" t="str">
            <v>FLEXNETUIO_PROVINCIA</v>
          </cell>
          <cell r="V2235">
            <v>1</v>
          </cell>
          <cell r="W2235">
            <v>1</v>
          </cell>
          <cell r="X2235" t="str">
            <v>FLEXNET ECUADOR - MDELIVERY</v>
          </cell>
          <cell r="Y2235" t="str">
            <v>CALLE 28 DE JUNIO S/N Y GARCIA MORENO ENTRADA LLANO GRANDE</v>
          </cell>
        </row>
        <row r="2236">
          <cell r="A2236" t="str">
            <v>4760028</v>
          </cell>
          <cell r="B2236">
            <v>485661</v>
          </cell>
          <cell r="C2236" t="str">
            <v>4760028</v>
          </cell>
          <cell r="D2236" t="str">
            <v>MDELIVERY</v>
          </cell>
          <cell r="E2236" t="str">
            <v>DESPACHO</v>
          </cell>
          <cell r="F2236" t="str">
            <v>NORMAL</v>
          </cell>
          <cell r="G2236" t="str">
            <v>031080004760028</v>
          </cell>
          <cell r="H2236">
            <v>44918</v>
          </cell>
          <cell r="I2236" t="str">
            <v>ENTREGADO</v>
          </cell>
          <cell r="J2236">
            <v>44922</v>
          </cell>
          <cell r="K2236" t="str">
            <v>RODDY FABRICIO BRAVO BRAVO</v>
          </cell>
          <cell r="L2236" t="str">
            <v>LOS ESTEROS  AV 4 DE NOVIEMBRE  SN  Y CALLE 102</v>
          </cell>
          <cell r="M2236" t="str">
            <v>1313277368</v>
          </cell>
          <cell r="N2236" t="str">
            <v>0979032902</v>
          </cell>
          <cell r="O2236" t="str">
            <v>0979032902</v>
          </cell>
          <cell r="P2236" t="str">
            <v>130203</v>
          </cell>
          <cell r="Q2236" t="str">
            <v>MANTA</v>
          </cell>
          <cell r="R2236" t="str">
            <v>MANABI</v>
          </cell>
          <cell r="S2236" t="str">
            <v>MANTA</v>
          </cell>
          <cell r="T2236" t="str">
            <v>TRAMACO</v>
          </cell>
          <cell r="U2236" t="str">
            <v>FLEXNETUIO_PROVINCIA</v>
          </cell>
          <cell r="V2236">
            <v>1</v>
          </cell>
          <cell r="W2236">
            <v>1</v>
          </cell>
          <cell r="X2236" t="str">
            <v>FLEXNET ECUADOR - MDELIVERY</v>
          </cell>
          <cell r="Y2236" t="str">
            <v>CALLE 28 DE JUNIO S/N Y GARCIA MORENO ENTRADA LLANO GRANDE</v>
          </cell>
        </row>
        <row r="2237">
          <cell r="A2237" t="str">
            <v>4760226</v>
          </cell>
          <cell r="B2237">
            <v>485662</v>
          </cell>
          <cell r="C2237" t="str">
            <v>4760226</v>
          </cell>
          <cell r="D2237" t="str">
            <v>MDELIVERY</v>
          </cell>
          <cell r="E2237" t="str">
            <v>DESPACHO</v>
          </cell>
          <cell r="F2237" t="str">
            <v>NORMAL</v>
          </cell>
          <cell r="G2237" t="str">
            <v>TF90510</v>
          </cell>
          <cell r="H2237">
            <v>44918</v>
          </cell>
          <cell r="I2237" t="str">
            <v>ENTREGADO</v>
          </cell>
          <cell r="J2237">
            <v>44922</v>
          </cell>
          <cell r="K2237" t="str">
            <v>GUSTAVO PATRICIO ORDONEZ MONTERO</v>
          </cell>
          <cell r="L2237" t="str">
            <v>XIMENA CALLE JOSE MARIA SAENZ LA FLORESTA 1  MZ 3 VILLA 21  Y PADILLA</v>
          </cell>
          <cell r="M2237" t="str">
            <v>0950270660</v>
          </cell>
          <cell r="N2237" t="str">
            <v>0998200407</v>
          </cell>
          <cell r="O2237" t="str">
            <v>0998200407</v>
          </cell>
          <cell r="P2237" t="str">
            <v>090102</v>
          </cell>
          <cell r="Q2237" t="str">
            <v>GUAYAQUIL</v>
          </cell>
          <cell r="R2237" t="str">
            <v>GUAYAS</v>
          </cell>
          <cell r="S2237" t="str">
            <v>GUAYAQUIL</v>
          </cell>
          <cell r="T2237" t="str">
            <v>ITSACOURIER</v>
          </cell>
          <cell r="U2237" t="str">
            <v>FLEXNETUIO_GYE</v>
          </cell>
          <cell r="V2237">
            <v>1</v>
          </cell>
          <cell r="W2237">
            <v>1</v>
          </cell>
          <cell r="X2237" t="str">
            <v>FLEXNET ECUADOR - MDELIVERY</v>
          </cell>
          <cell r="Y2237" t="str">
            <v>CALLE 28 DE JUNIO S/N Y GARCIA MORENO ENTRADA LLANO GRANDE</v>
          </cell>
        </row>
        <row r="2238">
          <cell r="A2238" t="str">
            <v>4760252</v>
          </cell>
          <cell r="B2238">
            <v>485663</v>
          </cell>
          <cell r="C2238" t="str">
            <v>4760252</v>
          </cell>
          <cell r="D2238" t="str">
            <v>MDELIVERY</v>
          </cell>
          <cell r="E2238" t="str">
            <v>DESPACHO</v>
          </cell>
          <cell r="F2238" t="str">
            <v>NORMAL</v>
          </cell>
          <cell r="G2238" t="str">
            <v>FT76736</v>
          </cell>
          <cell r="H2238">
            <v>44918</v>
          </cell>
          <cell r="I2238" t="str">
            <v>ENTREGADO</v>
          </cell>
          <cell r="J2238">
            <v>44922</v>
          </cell>
          <cell r="K2238" t="str">
            <v>MARIA BELEN VEGA SIERRA</v>
          </cell>
          <cell r="L2238" t="str">
            <v>COTOCOLLAO  CALLE JUAN DOMINGO  N64106 Y JOSE H FIGUEROA</v>
          </cell>
          <cell r="M2238" t="str">
            <v>1713108908</v>
          </cell>
          <cell r="N2238" t="str">
            <v>0992749590</v>
          </cell>
          <cell r="O2238" t="str">
            <v>0992749590</v>
          </cell>
          <cell r="P2238" t="str">
            <v>170301</v>
          </cell>
          <cell r="Q2238" t="str">
            <v>QUITO</v>
          </cell>
          <cell r="R2238" t="str">
            <v>PICHINCHA</v>
          </cell>
          <cell r="S2238" t="str">
            <v>QUITO</v>
          </cell>
          <cell r="T2238" t="str">
            <v>FLEXTRANS UIO</v>
          </cell>
          <cell r="U2238" t="str">
            <v>FLEXNETUIO_LOCAL</v>
          </cell>
          <cell r="V2238">
            <v>1</v>
          </cell>
          <cell r="W2238">
            <v>1</v>
          </cell>
          <cell r="X2238" t="str">
            <v>FLEXNET ECUADOR - MDELIVERY</v>
          </cell>
          <cell r="Y2238" t="str">
            <v>CALLE 28 DE JUNIO S/N Y GARCIA MORENO ENTRADA LLANO GRANDE</v>
          </cell>
        </row>
        <row r="2239">
          <cell r="A2239" t="str">
            <v>4760344</v>
          </cell>
          <cell r="B2239">
            <v>485664</v>
          </cell>
          <cell r="C2239" t="str">
            <v>4760344</v>
          </cell>
          <cell r="D2239" t="str">
            <v>MDELIVERY</v>
          </cell>
          <cell r="E2239" t="str">
            <v>DESPACHO</v>
          </cell>
          <cell r="F2239" t="str">
            <v>NORMAL</v>
          </cell>
          <cell r="G2239" t="str">
            <v>031080004760344</v>
          </cell>
          <cell r="H2239">
            <v>44918</v>
          </cell>
          <cell r="I2239" t="str">
            <v>INCIDENCIA</v>
          </cell>
          <cell r="J2239">
            <v>44923</v>
          </cell>
          <cell r="K2239" t="str">
            <v>EDINSON FERNANDO BEJARANO CARDENAS</v>
          </cell>
          <cell r="L2239" t="str">
            <v>MACHALA CALLEJON BUENAVISTA  118  Y CIRCUNVALACION NORTE</v>
          </cell>
          <cell r="M2239" t="str">
            <v>0706404621</v>
          </cell>
          <cell r="N2239" t="str">
            <v>0995188596</v>
          </cell>
          <cell r="O2239" t="str">
            <v>0995188596</v>
          </cell>
          <cell r="P2239" t="str">
            <v>070211</v>
          </cell>
          <cell r="Q2239" t="str">
            <v>MACHALA</v>
          </cell>
          <cell r="R2239" t="str">
            <v>EL ORO</v>
          </cell>
          <cell r="S2239" t="str">
            <v>MACHALA</v>
          </cell>
          <cell r="T2239" t="str">
            <v>TRAMACO</v>
          </cell>
          <cell r="U2239" t="str">
            <v>FLEXNETUIO_PROVINCIA</v>
          </cell>
          <cell r="V2239">
            <v>1</v>
          </cell>
          <cell r="W2239">
            <v>1</v>
          </cell>
          <cell r="X2239" t="str">
            <v>FLEXNET ECUADOR - MDELIVERY</v>
          </cell>
          <cell r="Y2239" t="str">
            <v>CALLE 28 DE JUNIO S/N Y GARCIA MORENO ENTRADA LLANO GRANDE</v>
          </cell>
        </row>
        <row r="2240">
          <cell r="A2240" t="str">
            <v>4760774</v>
          </cell>
          <cell r="B2240">
            <v>485665</v>
          </cell>
          <cell r="C2240" t="str">
            <v>4760774</v>
          </cell>
          <cell r="D2240" t="str">
            <v>MDELIVERY</v>
          </cell>
          <cell r="E2240" t="str">
            <v>DESPACHO</v>
          </cell>
          <cell r="F2240" t="str">
            <v>NORMAL</v>
          </cell>
          <cell r="G2240" t="str">
            <v>031080004760774</v>
          </cell>
          <cell r="H2240">
            <v>44918</v>
          </cell>
          <cell r="I2240" t="str">
            <v>ENTREGADO</v>
          </cell>
          <cell r="J2240">
            <v>44922</v>
          </cell>
          <cell r="K2240" t="str">
            <v>Catherine Paola Adriano Orozco</v>
          </cell>
          <cell r="L2240" t="str">
            <v>LA MATRIZ CALLE COLON SN CALLE TIXI</v>
          </cell>
          <cell r="M2240" t="str">
            <v>0604847632</v>
          </cell>
          <cell r="N2240" t="str">
            <v>0987329287</v>
          </cell>
          <cell r="O2240" t="str">
            <v>0987329287</v>
          </cell>
          <cell r="P2240" t="str">
            <v>060501</v>
          </cell>
          <cell r="Q2240" t="str">
            <v>GUANO</v>
          </cell>
          <cell r="R2240" t="str">
            <v>CHIMBORAZO</v>
          </cell>
          <cell r="S2240" t="str">
            <v>GUANO - GUANANDO - LA PROVIDENCIA - SAN GERARDO DE PACAICAGUAN</v>
          </cell>
          <cell r="T2240" t="str">
            <v>TRAMACO</v>
          </cell>
          <cell r="U2240" t="str">
            <v>FLEXNETUIO_PROVINCIA</v>
          </cell>
          <cell r="V2240">
            <v>1</v>
          </cell>
          <cell r="W2240">
            <v>1</v>
          </cell>
          <cell r="X2240" t="str">
            <v>FLEXNET ECUADOR - MDELIVERY</v>
          </cell>
          <cell r="Y2240" t="str">
            <v>CALLE 28 DE JUNIO S/N Y GARCIA MORENO ENTRADA LLANO GRANDE</v>
          </cell>
        </row>
        <row r="2241">
          <cell r="A2241" t="str">
            <v>4760777</v>
          </cell>
          <cell r="B2241">
            <v>485666</v>
          </cell>
          <cell r="C2241" t="str">
            <v>4760777</v>
          </cell>
          <cell r="D2241" t="str">
            <v>MDELIVERY</v>
          </cell>
          <cell r="E2241" t="str">
            <v>DESPACHO</v>
          </cell>
          <cell r="F2241" t="str">
            <v>NORMAL</v>
          </cell>
          <cell r="G2241" t="str">
            <v>FT76725</v>
          </cell>
          <cell r="H2241">
            <v>44918</v>
          </cell>
          <cell r="I2241" t="str">
            <v>ENTREGADO</v>
          </cell>
          <cell r="J2241">
            <v>44923</v>
          </cell>
          <cell r="K2241" t="str">
            <v>JOHNNY ALFREDO VALENCIA SEVILLANO</v>
          </cell>
          <cell r="L2241" t="str">
            <v>MARISCAL SUCRE CALLE JUAN RODRIGUEZ  SN AV 6 DE DICIEMBRE</v>
          </cell>
          <cell r="M2241" t="str">
            <v>0805390887</v>
          </cell>
          <cell r="N2241" t="str">
            <v>0998825915</v>
          </cell>
          <cell r="O2241" t="str">
            <v>0998825915</v>
          </cell>
          <cell r="P2241" t="str">
            <v>170524</v>
          </cell>
          <cell r="Q2241" t="str">
            <v>QUITO</v>
          </cell>
          <cell r="R2241" t="str">
            <v>PICHINCHA</v>
          </cell>
          <cell r="S2241" t="str">
            <v>QUITO</v>
          </cell>
          <cell r="T2241" t="str">
            <v>ITSACOURIER</v>
          </cell>
          <cell r="U2241" t="str">
            <v>FLEXNETUIO_LOCAL</v>
          </cell>
          <cell r="V2241">
            <v>1</v>
          </cell>
          <cell r="W2241">
            <v>1</v>
          </cell>
          <cell r="X2241" t="str">
            <v>FLEXNET ECUADOR - MDELIVERY</v>
          </cell>
          <cell r="Y2241" t="str">
            <v>CALLE 28 DE JUNIO S/N Y GARCIA MORENO ENTRADA LLANO GRANDE</v>
          </cell>
        </row>
        <row r="2242">
          <cell r="A2242" t="str">
            <v>4759027</v>
          </cell>
          <cell r="B2242">
            <v>485599</v>
          </cell>
          <cell r="C2242" t="str">
            <v>4759027</v>
          </cell>
          <cell r="D2242" t="str">
            <v>MDELIVERY</v>
          </cell>
          <cell r="E2242" t="str">
            <v>DESPACHO</v>
          </cell>
          <cell r="F2242" t="str">
            <v>NORMAL</v>
          </cell>
          <cell r="G2242" t="str">
            <v>TF90506</v>
          </cell>
          <cell r="H2242">
            <v>44918</v>
          </cell>
          <cell r="I2242" t="str">
            <v>ENTREGADO</v>
          </cell>
          <cell r="J2242">
            <v>44923</v>
          </cell>
          <cell r="K2242" t="str">
            <v>BETTY ELENA ARRIAGA BAIDAL</v>
          </cell>
          <cell r="L2242" t="str">
            <v>URBANIZACION JARDINES DEL RIO MZ 28 VILLA 41 QUEDA EN LA AUTOPISTA NARCISA DE JESUS</v>
          </cell>
          <cell r="M2242" t="str">
            <v>0905911566</v>
          </cell>
          <cell r="N2242" t="str">
            <v>0998833922</v>
          </cell>
          <cell r="O2242" t="str">
            <v>0998833922</v>
          </cell>
          <cell r="P2242" t="str">
            <v>090108</v>
          </cell>
          <cell r="Q2242" t="str">
            <v>GUAYAQUIL</v>
          </cell>
          <cell r="R2242" t="str">
            <v>GUAYAS</v>
          </cell>
          <cell r="S2242" t="str">
            <v>GUAYAQUIL</v>
          </cell>
          <cell r="T2242" t="str">
            <v>ITSACOURIER</v>
          </cell>
          <cell r="U2242" t="str">
            <v>FLEXNETUIO_GYE</v>
          </cell>
          <cell r="V2242">
            <v>1</v>
          </cell>
          <cell r="W2242">
            <v>1</v>
          </cell>
          <cell r="X2242" t="str">
            <v>FLEXNET ECUADOR - MDELIVERY</v>
          </cell>
          <cell r="Y2242" t="str">
            <v>CALLE 28 DE JUNIO S/N Y GARCIA MORENO ENTRADA LLANO GRANDE</v>
          </cell>
        </row>
        <row r="2243">
          <cell r="A2243" t="str">
            <v>4759040</v>
          </cell>
          <cell r="B2243">
            <v>485600</v>
          </cell>
          <cell r="C2243" t="str">
            <v>4759040</v>
          </cell>
          <cell r="D2243" t="str">
            <v>MDELIVERY</v>
          </cell>
          <cell r="E2243" t="str">
            <v>DESPACHO</v>
          </cell>
          <cell r="F2243" t="str">
            <v>NORMAL</v>
          </cell>
          <cell r="G2243" t="str">
            <v>031080004759040</v>
          </cell>
          <cell r="H2243">
            <v>44918</v>
          </cell>
          <cell r="I2243" t="str">
            <v>ENTREGADO</v>
          </cell>
          <cell r="J2243">
            <v>44922</v>
          </cell>
          <cell r="K2243" t="str">
            <v>MONTANO BONE KRISTY ANNABELLE</v>
          </cell>
          <cell r="L2243" t="str">
            <v>5 DE AGOSTO    CALLE ECUADOR  SN CALLE URUGUAY</v>
          </cell>
          <cell r="M2243" t="str">
            <v>0928109073</v>
          </cell>
          <cell r="N2243" t="str">
            <v>0994260394</v>
          </cell>
          <cell r="O2243" t="str">
            <v>0994260394</v>
          </cell>
          <cell r="P2243" t="str">
            <v>080110</v>
          </cell>
          <cell r="Q2243" t="str">
            <v>ESMERALDAS</v>
          </cell>
          <cell r="R2243" t="str">
            <v>ESMERALDAS</v>
          </cell>
          <cell r="S2243" t="str">
            <v>ESMERALDAS</v>
          </cell>
          <cell r="T2243" t="str">
            <v>TRAMACO</v>
          </cell>
          <cell r="U2243" t="str">
            <v>FLEXNETUIO_PROVINCIA</v>
          </cell>
          <cell r="V2243">
            <v>1</v>
          </cell>
          <cell r="W2243">
            <v>1</v>
          </cell>
          <cell r="X2243" t="str">
            <v>FLEXNET ECUADOR - MDELIVERY</v>
          </cell>
          <cell r="Y2243" t="str">
            <v>CALLE 28 DE JUNIO S/N Y GARCIA MORENO ENTRADA LLANO GRANDE</v>
          </cell>
        </row>
        <row r="2244">
          <cell r="A2244" t="str">
            <v>4759057</v>
          </cell>
          <cell r="B2244">
            <v>485601</v>
          </cell>
          <cell r="C2244" t="str">
            <v>4759057</v>
          </cell>
          <cell r="D2244" t="str">
            <v>MDELIVERY</v>
          </cell>
          <cell r="E2244" t="str">
            <v>DESPACHO</v>
          </cell>
          <cell r="F2244" t="str">
            <v>NORMAL</v>
          </cell>
          <cell r="G2244" t="str">
            <v>031080004759057</v>
          </cell>
          <cell r="H2244">
            <v>44918</v>
          </cell>
          <cell r="I2244" t="str">
            <v>ENTREGADO</v>
          </cell>
          <cell r="J2244">
            <v>44922</v>
          </cell>
          <cell r="K2244" t="str">
            <v>ALBERTO JOSE CAMARGO CANDA</v>
          </cell>
          <cell r="L2244" t="str">
            <v>PASCUALES BASTION POPULAR BLOQUE 3 MZ 655 SL 14</v>
          </cell>
          <cell r="M2244" t="str">
            <v>0966155541</v>
          </cell>
          <cell r="N2244" t="str">
            <v>0979053054</v>
          </cell>
          <cell r="O2244" t="str">
            <v>0979053054</v>
          </cell>
          <cell r="P2244" t="str">
            <v>090705</v>
          </cell>
          <cell r="Q2244" t="str">
            <v>GUAYAQUIL</v>
          </cell>
          <cell r="R2244" t="str">
            <v>GUAYAS</v>
          </cell>
          <cell r="S2244" t="str">
            <v>GUAYAQUIL</v>
          </cell>
          <cell r="T2244" t="str">
            <v>TRAMACO</v>
          </cell>
          <cell r="U2244" t="str">
            <v>FLEXNETUIO_GYE</v>
          </cell>
          <cell r="V2244">
            <v>1</v>
          </cell>
          <cell r="W2244">
            <v>1</v>
          </cell>
          <cell r="X2244" t="str">
            <v>FLEXNET ECUADOR - MDELIVERY</v>
          </cell>
          <cell r="Y2244" t="str">
            <v>CALLE 28 DE JUNIO S/N Y GARCIA MORENO ENTRADA LLANO GRANDE</v>
          </cell>
        </row>
        <row r="2245">
          <cell r="A2245" t="str">
            <v>4759060</v>
          </cell>
          <cell r="B2245">
            <v>485602</v>
          </cell>
          <cell r="C2245" t="str">
            <v>4759060</v>
          </cell>
          <cell r="D2245" t="str">
            <v>MDELIVERY</v>
          </cell>
          <cell r="E2245" t="str">
            <v>DESPACHO</v>
          </cell>
          <cell r="F2245" t="str">
            <v>NORMAL</v>
          </cell>
          <cell r="G2245" t="str">
            <v>TF90515</v>
          </cell>
          <cell r="H2245">
            <v>44918</v>
          </cell>
          <cell r="I2245" t="str">
            <v>ENTREGADO</v>
          </cell>
          <cell r="J2245">
            <v>44922</v>
          </cell>
          <cell r="K2245" t="str">
            <v>MIGUEL ANGEL PONCE VALVERDE</v>
          </cell>
          <cell r="L2245" t="str">
            <v>GARCIA MORENO CALLE BABAHOYO  2728A Y CUENCA</v>
          </cell>
          <cell r="M2245" t="str">
            <v>0915167381</v>
          </cell>
          <cell r="N2245" t="str">
            <v>0987176296</v>
          </cell>
          <cell r="O2245" t="str">
            <v>0987176296</v>
          </cell>
          <cell r="P2245" t="str">
            <v>090302</v>
          </cell>
          <cell r="Q2245" t="str">
            <v>GUAYAQUIL</v>
          </cell>
          <cell r="R2245" t="str">
            <v>GUAYAS</v>
          </cell>
          <cell r="S2245" t="str">
            <v>GUAYAQUIL</v>
          </cell>
          <cell r="T2245" t="str">
            <v>ITSACOURIER</v>
          </cell>
          <cell r="U2245" t="str">
            <v>FLEXNETUIO_GYE</v>
          </cell>
          <cell r="V2245">
            <v>1</v>
          </cell>
          <cell r="W2245">
            <v>1</v>
          </cell>
          <cell r="X2245" t="str">
            <v>FLEXNET ECUADOR - MDELIVERY</v>
          </cell>
          <cell r="Y2245" t="str">
            <v>CALLE 28 DE JUNIO S/N Y GARCIA MORENO ENTRADA LLANO GRANDE</v>
          </cell>
        </row>
        <row r="2246">
          <cell r="A2246" t="str">
            <v>4759075</v>
          </cell>
          <cell r="B2246">
            <v>485603</v>
          </cell>
          <cell r="C2246" t="str">
            <v>4759075</v>
          </cell>
          <cell r="D2246" t="str">
            <v>MDELIVERY</v>
          </cell>
          <cell r="E2246" t="str">
            <v>DESPACHO</v>
          </cell>
          <cell r="F2246" t="str">
            <v>NORMAL</v>
          </cell>
          <cell r="G2246" t="str">
            <v>FT76733</v>
          </cell>
          <cell r="H2246">
            <v>44918</v>
          </cell>
          <cell r="I2246" t="str">
            <v>INCIDENCIA</v>
          </cell>
          <cell r="J2246">
            <v>44922</v>
          </cell>
          <cell r="K2246" t="str">
            <v>DIEGO BENJAMIN BERMEO MALDONADO</v>
          </cell>
          <cell r="L2246" t="str">
            <v>JIPIJAPA  AV RIO AMAZONAS  N4288  Y AV TOMAS DE BERLANGA</v>
          </cell>
          <cell r="M2246" t="str">
            <v>1721534491</v>
          </cell>
          <cell r="N2246" t="str">
            <v>0983876877</v>
          </cell>
          <cell r="O2246" t="str">
            <v>0983876877</v>
          </cell>
          <cell r="P2246" t="str">
            <v>170501</v>
          </cell>
          <cell r="Q2246" t="str">
            <v>QUITO</v>
          </cell>
          <cell r="R2246" t="str">
            <v>PICHINCHA</v>
          </cell>
          <cell r="S2246" t="str">
            <v>QUITO</v>
          </cell>
          <cell r="T2246" t="str">
            <v>FLEXTRANS UIO</v>
          </cell>
          <cell r="U2246" t="str">
            <v>FLEXNETUIO_LOCAL</v>
          </cell>
          <cell r="V2246">
            <v>1</v>
          </cell>
          <cell r="W2246">
            <v>1</v>
          </cell>
          <cell r="X2246" t="str">
            <v>FLEXNET ECUADOR - MDELIVERY</v>
          </cell>
          <cell r="Y2246" t="str">
            <v>CALLE 28 DE JUNIO S/N Y GARCIA MORENO ENTRADA LLANO GRANDE</v>
          </cell>
        </row>
        <row r="2247">
          <cell r="A2247" t="str">
            <v>4759104</v>
          </cell>
          <cell r="B2247">
            <v>485604</v>
          </cell>
          <cell r="C2247" t="str">
            <v>4759104</v>
          </cell>
          <cell r="D2247" t="str">
            <v>MDELIVERY</v>
          </cell>
          <cell r="E2247" t="str">
            <v>DESPACHO</v>
          </cell>
          <cell r="F2247" t="str">
            <v>NORMAL</v>
          </cell>
          <cell r="G2247" t="str">
            <v>TF90508</v>
          </cell>
          <cell r="H2247">
            <v>44918</v>
          </cell>
          <cell r="I2247" t="str">
            <v>ENTREGADO</v>
          </cell>
          <cell r="J2247">
            <v>44922</v>
          </cell>
          <cell r="K2247" t="str">
            <v>EDUARDO DAVID LAGOS RAMIA</v>
          </cell>
          <cell r="L2247" t="str">
            <v>TARQUI URB MIRADOR DEL NORTE  MZ 40 VILLA 28</v>
          </cell>
          <cell r="M2247" t="str">
            <v>1307206423</v>
          </cell>
          <cell r="N2247" t="str">
            <v>0958932280</v>
          </cell>
          <cell r="O2247" t="str">
            <v>0958932280</v>
          </cell>
          <cell r="P2247" t="str">
            <v>090606</v>
          </cell>
          <cell r="Q2247" t="str">
            <v>GUAYAQUIL</v>
          </cell>
          <cell r="R2247" t="str">
            <v>GUAYAS</v>
          </cell>
          <cell r="S2247" t="str">
            <v>GUAYAQUIL</v>
          </cell>
          <cell r="T2247" t="str">
            <v>ITSACOURIER</v>
          </cell>
          <cell r="U2247" t="str">
            <v>FLEXNETUIO_GYE</v>
          </cell>
          <cell r="V2247">
            <v>1</v>
          </cell>
          <cell r="W2247">
            <v>1</v>
          </cell>
          <cell r="X2247" t="str">
            <v>FLEXNET ECUADOR - MDELIVERY</v>
          </cell>
          <cell r="Y2247" t="str">
            <v>CALLE 28 DE JUNIO S/N Y GARCIA MORENO ENTRADA LLANO GRANDE</v>
          </cell>
        </row>
        <row r="2248">
          <cell r="A2248" t="str">
            <v>4759132</v>
          </cell>
          <cell r="B2248">
            <v>485605</v>
          </cell>
          <cell r="C2248" t="str">
            <v>4759132</v>
          </cell>
          <cell r="D2248" t="str">
            <v>MDELIVERY</v>
          </cell>
          <cell r="E2248" t="str">
            <v>DESPACHO</v>
          </cell>
          <cell r="F2248" t="str">
            <v>NORMAL</v>
          </cell>
          <cell r="G2248" t="str">
            <v>TF90516</v>
          </cell>
          <cell r="H2248">
            <v>44918</v>
          </cell>
          <cell r="I2248" t="str">
            <v>INCIDENCIA</v>
          </cell>
          <cell r="J2248">
            <v>44922</v>
          </cell>
          <cell r="K2248" t="str">
            <v>ANAMILE CECILIA LAJE BALON</v>
          </cell>
          <cell r="L2248" t="str">
            <v>TARQUI COOP LADRILLERA  MZ 1355 BLOQUE 22  SL 6</v>
          </cell>
          <cell r="M2248" t="str">
            <v>0930186853</v>
          </cell>
          <cell r="N2248" t="str">
            <v>0979434847</v>
          </cell>
          <cell r="O2248" t="str">
            <v>0979434847</v>
          </cell>
          <cell r="P2248" t="str">
            <v>090204</v>
          </cell>
          <cell r="Q2248" t="str">
            <v>GUAYAQUIL</v>
          </cell>
          <cell r="R2248" t="str">
            <v>GUAYAS</v>
          </cell>
          <cell r="S2248" t="str">
            <v>GUAYAQUIL</v>
          </cell>
          <cell r="T2248" t="str">
            <v>ITSACOURIER</v>
          </cell>
          <cell r="U2248" t="str">
            <v>FLEXNETUIO_GYE</v>
          </cell>
          <cell r="V2248">
            <v>1</v>
          </cell>
          <cell r="W2248">
            <v>1</v>
          </cell>
          <cell r="X2248" t="str">
            <v>FLEXNET ECUADOR - MDELIVERY</v>
          </cell>
          <cell r="Y2248" t="str">
            <v>CALLE 28 DE JUNIO S/N Y GARCIA MORENO ENTRADA LLANO GRANDE</v>
          </cell>
        </row>
        <row r="2249">
          <cell r="A2249" t="str">
            <v>4759149</v>
          </cell>
          <cell r="B2249">
            <v>485606</v>
          </cell>
          <cell r="C2249" t="str">
            <v>4759149</v>
          </cell>
          <cell r="D2249" t="str">
            <v>MDELIVERY</v>
          </cell>
          <cell r="E2249" t="str">
            <v>DESPACHO</v>
          </cell>
          <cell r="F2249" t="str">
            <v>NORMAL</v>
          </cell>
          <cell r="G2249" t="str">
            <v>FT76732</v>
          </cell>
          <cell r="H2249">
            <v>44918</v>
          </cell>
          <cell r="I2249" t="str">
            <v>ENTREGADO</v>
          </cell>
          <cell r="J2249">
            <v>44922</v>
          </cell>
          <cell r="K2249" t="str">
            <v>MARIANA ELIZABETH ACOSTA PERE</v>
          </cell>
          <cell r="L2249" t="str">
            <v>CARCELEN CALLE FRANCISCO DEL CAMPO  OE3 352  Y JAIME ROLDOS</v>
          </cell>
          <cell r="M2249" t="str">
            <v>1706640966</v>
          </cell>
          <cell r="N2249" t="str">
            <v>0995681707</v>
          </cell>
          <cell r="O2249" t="str">
            <v>0995681707</v>
          </cell>
          <cell r="P2249" t="str">
            <v>170302</v>
          </cell>
          <cell r="Q2249" t="str">
            <v>QUITO</v>
          </cell>
          <cell r="R2249" t="str">
            <v>PICHINCHA</v>
          </cell>
          <cell r="S2249" t="str">
            <v>QUITO</v>
          </cell>
          <cell r="T2249" t="str">
            <v>FLEXTRANS UIO</v>
          </cell>
          <cell r="U2249" t="str">
            <v>FLEXNETUIO_LOCAL</v>
          </cell>
          <cell r="V2249">
            <v>1</v>
          </cell>
          <cell r="W2249">
            <v>1</v>
          </cell>
          <cell r="X2249" t="str">
            <v>FLEXNET ECUADOR - MDELIVERY</v>
          </cell>
          <cell r="Y2249" t="str">
            <v>CALLE 28 DE JUNIO S/N Y GARCIA MORENO ENTRADA LLANO GRANDE</v>
          </cell>
        </row>
        <row r="2250">
          <cell r="A2250" t="str">
            <v>4759269</v>
          </cell>
          <cell r="B2250">
            <v>485607</v>
          </cell>
          <cell r="C2250" t="str">
            <v>4759269</v>
          </cell>
          <cell r="D2250" t="str">
            <v>MDELIVERY</v>
          </cell>
          <cell r="E2250" t="str">
            <v>DESPACHO</v>
          </cell>
          <cell r="F2250" t="str">
            <v>NORMAL</v>
          </cell>
          <cell r="G2250" t="str">
            <v>031080004759269</v>
          </cell>
          <cell r="H2250">
            <v>44918</v>
          </cell>
          <cell r="I2250" t="str">
            <v>ENTREGADO</v>
          </cell>
          <cell r="J2250">
            <v>44923</v>
          </cell>
          <cell r="K2250" t="str">
            <v>YANET CELEDONIA MACIAS YEPEZ</v>
          </cell>
          <cell r="L2250" t="str">
            <v>BABAHOYO  CALLE FLORES  SN  Y TERCERA PEATONAL</v>
          </cell>
          <cell r="M2250" t="str">
            <v>1200946513</v>
          </cell>
          <cell r="N2250" t="str">
            <v>0981004064</v>
          </cell>
          <cell r="O2250" t="str">
            <v>0981004064</v>
          </cell>
          <cell r="P2250" t="str">
            <v>120105</v>
          </cell>
          <cell r="Q2250" t="str">
            <v>BABAHOYO</v>
          </cell>
          <cell r="R2250" t="str">
            <v>LOS RIOS</v>
          </cell>
          <cell r="S2250" t="str">
            <v>BABAHOYO</v>
          </cell>
          <cell r="T2250" t="str">
            <v>TRAMACO</v>
          </cell>
          <cell r="U2250" t="str">
            <v>FLEXNETUIO_PROVINCIA</v>
          </cell>
          <cell r="V2250">
            <v>1</v>
          </cell>
          <cell r="W2250">
            <v>1</v>
          </cell>
          <cell r="X2250" t="str">
            <v>FLEXNET ECUADOR - MDELIVERY</v>
          </cell>
          <cell r="Y2250" t="str">
            <v>CALLE 28 DE JUNIO S/N Y GARCIA MORENO ENTRADA LLANO GRANDE</v>
          </cell>
        </row>
        <row r="2251">
          <cell r="A2251" t="str">
            <v>4759281</v>
          </cell>
          <cell r="B2251">
            <v>485608</v>
          </cell>
          <cell r="C2251" t="str">
            <v>4759281</v>
          </cell>
          <cell r="D2251" t="str">
            <v>MDELIVERY</v>
          </cell>
          <cell r="E2251" t="str">
            <v>DESPACHO</v>
          </cell>
          <cell r="F2251" t="str">
            <v>NORMAL</v>
          </cell>
          <cell r="G2251" t="str">
            <v>TF90517</v>
          </cell>
          <cell r="H2251">
            <v>44918</v>
          </cell>
          <cell r="I2251" t="str">
            <v>ENTREGADO</v>
          </cell>
          <cell r="J2251">
            <v>44922</v>
          </cell>
          <cell r="K2251" t="str">
            <v>TANYA YARITZA HURTADO LOOR</v>
          </cell>
          <cell r="L2251" t="str">
            <v>LETAMENDI CALLE F  MZ 219  Y 5 DE JUNIO</v>
          </cell>
          <cell r="M2251" t="str">
            <v>0931580492</v>
          </cell>
          <cell r="N2251" t="str">
            <v>0988835341</v>
          </cell>
          <cell r="O2251" t="str">
            <v>0988835341</v>
          </cell>
          <cell r="P2251" t="str">
            <v>090603</v>
          </cell>
          <cell r="Q2251" t="str">
            <v>GUAYAQUIL</v>
          </cell>
          <cell r="R2251" t="str">
            <v>GUAYAS</v>
          </cell>
          <cell r="S2251" t="str">
            <v>GUAYAQUIL</v>
          </cell>
          <cell r="T2251" t="str">
            <v>ITSACOURIER</v>
          </cell>
          <cell r="U2251" t="str">
            <v>FLEXNETUIO_GYE</v>
          </cell>
          <cell r="V2251">
            <v>1</v>
          </cell>
          <cell r="W2251">
            <v>1</v>
          </cell>
          <cell r="X2251" t="str">
            <v>FLEXNET ECUADOR - MDELIVERY</v>
          </cell>
          <cell r="Y2251" t="str">
            <v>CALLE 28 DE JUNIO S/N Y GARCIA MORENO ENTRADA LLANO GRANDE</v>
          </cell>
        </row>
        <row r="2252">
          <cell r="A2252" t="str">
            <v>4759667</v>
          </cell>
          <cell r="B2252">
            <v>485609</v>
          </cell>
          <cell r="C2252" t="str">
            <v>4759667</v>
          </cell>
          <cell r="D2252" t="str">
            <v>MDELIVERY</v>
          </cell>
          <cell r="E2252" t="str">
            <v>DESPACHO</v>
          </cell>
          <cell r="F2252" t="str">
            <v>NORMAL</v>
          </cell>
          <cell r="G2252" t="str">
            <v>FT76714</v>
          </cell>
          <cell r="H2252">
            <v>44918</v>
          </cell>
          <cell r="I2252" t="str">
            <v>ENTREGADO</v>
          </cell>
          <cell r="J2252">
            <v>44922</v>
          </cell>
          <cell r="K2252" t="str">
            <v>Patricia del Carmen Gutirrez Gavilanez</v>
          </cell>
          <cell r="L2252" t="str">
            <v>EL INCA AV DE LOS GUAYACANES  N52 230  Y AVIGIRAS</v>
          </cell>
          <cell r="M2252" t="str">
            <v>0200863165</v>
          </cell>
          <cell r="N2252" t="str">
            <v>0984346008</v>
          </cell>
          <cell r="O2252" t="str">
            <v>0984346008</v>
          </cell>
          <cell r="P2252" t="str">
            <v>170514</v>
          </cell>
          <cell r="Q2252" t="str">
            <v>QUITO</v>
          </cell>
          <cell r="R2252" t="str">
            <v>PICHINCHA</v>
          </cell>
          <cell r="S2252" t="str">
            <v>QUITO</v>
          </cell>
          <cell r="T2252" t="str">
            <v>FLEXTRANS UIO</v>
          </cell>
          <cell r="U2252" t="str">
            <v>FLEXNETUIO_LOCAL</v>
          </cell>
          <cell r="V2252">
            <v>1</v>
          </cell>
          <cell r="W2252">
            <v>1</v>
          </cell>
          <cell r="X2252" t="str">
            <v>FLEXNET ECUADOR - MDELIVERY</v>
          </cell>
          <cell r="Y2252" t="str">
            <v>CALLE 28 DE JUNIO S/N Y GARCIA MORENO ENTRADA LLANO GRANDE</v>
          </cell>
        </row>
        <row r="2253">
          <cell r="A2253" t="str">
            <v>4759817</v>
          </cell>
          <cell r="B2253">
            <v>485610</v>
          </cell>
          <cell r="C2253" t="str">
            <v>4759817</v>
          </cell>
          <cell r="D2253" t="str">
            <v>MDELIVERY</v>
          </cell>
          <cell r="E2253" t="str">
            <v>DESPACHO</v>
          </cell>
          <cell r="F2253" t="str">
            <v>DERIVADO PICK UP</v>
          </cell>
          <cell r="G2253" t="str">
            <v>031080004759817</v>
          </cell>
          <cell r="H2253">
            <v>44918</v>
          </cell>
          <cell r="I2253" t="str">
            <v>ENTREGADO</v>
          </cell>
          <cell r="J2253">
            <v>44923</v>
          </cell>
          <cell r="K2253" t="str">
            <v>ROBINSON WLADIMIR TOAPANTA PILA</v>
          </cell>
          <cell r="L2253" t="str">
            <v>OFICINA TRAMACO QUITO QUITUMBE</v>
          </cell>
          <cell r="M2253" t="str">
            <v>0503993925</v>
          </cell>
          <cell r="N2253" t="str">
            <v>0992923452</v>
          </cell>
          <cell r="O2253" t="str">
            <v>0992923452</v>
          </cell>
          <cell r="P2253" t="str">
            <v>QUITO</v>
          </cell>
          <cell r="Q2253" t="str">
            <v>QUITO</v>
          </cell>
          <cell r="R2253" t="str">
            <v>PICHINCHA</v>
          </cell>
          <cell r="T2253" t="str">
            <v>TRAMACO</v>
          </cell>
          <cell r="U2253" t="str">
            <v>FLEXNETUIO_LOCAL</v>
          </cell>
          <cell r="V2253">
            <v>1</v>
          </cell>
          <cell r="W2253">
            <v>1</v>
          </cell>
          <cell r="X2253" t="str">
            <v>FLEXNET ECUADOR - MDELIVERY</v>
          </cell>
          <cell r="Y2253" t="str">
            <v>CALLE 28 DE JUNIO S/N Y GARCIA MORENO ENTRADA LLANO GRANDE</v>
          </cell>
        </row>
        <row r="2254">
          <cell r="A2254" t="str">
            <v>4759896</v>
          </cell>
          <cell r="B2254">
            <v>485611</v>
          </cell>
          <cell r="C2254" t="str">
            <v>4759896</v>
          </cell>
          <cell r="D2254" t="str">
            <v>MDELIVERY</v>
          </cell>
          <cell r="E2254" t="str">
            <v>DESPACHO</v>
          </cell>
          <cell r="F2254" t="str">
            <v>NORMAL</v>
          </cell>
          <cell r="G2254" t="str">
            <v>031080004759896</v>
          </cell>
          <cell r="H2254">
            <v>44918</v>
          </cell>
          <cell r="I2254" t="str">
            <v>ENTREGADO</v>
          </cell>
          <cell r="J2254">
            <v>44922</v>
          </cell>
          <cell r="K2254" t="str">
            <v>VILLAMAR CABAL MIGUEL ANGEL</v>
          </cell>
          <cell r="L2254" t="str">
            <v>MONTECRISTI CALLE 6 DE MARZO  SN  Y CALLE F</v>
          </cell>
          <cell r="M2254" t="str">
            <v>1311437097</v>
          </cell>
          <cell r="N2254" t="str">
            <v>0958950508</v>
          </cell>
          <cell r="O2254" t="str">
            <v>0958950508</v>
          </cell>
          <cell r="P2254" t="str">
            <v>130217</v>
          </cell>
          <cell r="Q2254" t="str">
            <v>MONTECRISTI</v>
          </cell>
          <cell r="R2254" t="str">
            <v>MANABI</v>
          </cell>
          <cell r="S2254" t="str">
            <v>MONTECRISTI</v>
          </cell>
          <cell r="T2254" t="str">
            <v>TRAMACO</v>
          </cell>
          <cell r="U2254" t="str">
            <v>FLEXNETUIO_PROVINCIA</v>
          </cell>
          <cell r="V2254">
            <v>1</v>
          </cell>
          <cell r="W2254">
            <v>1</v>
          </cell>
          <cell r="X2254" t="str">
            <v>FLEXNET ECUADOR - MDELIVERY</v>
          </cell>
          <cell r="Y2254" t="str">
            <v>CALLE 28 DE JUNIO S/N Y GARCIA MORENO ENTRADA LLANO GRANDE</v>
          </cell>
        </row>
        <row r="2255">
          <cell r="A2255" t="str">
            <v>4688232</v>
          </cell>
          <cell r="B2255">
            <v>485565</v>
          </cell>
          <cell r="C2255" t="str">
            <v>4688232</v>
          </cell>
          <cell r="D2255" t="str">
            <v>MDELIVERY</v>
          </cell>
          <cell r="E2255" t="str">
            <v>DESPACHO</v>
          </cell>
          <cell r="F2255" t="str">
            <v>NORMAL</v>
          </cell>
          <cell r="G2255" t="str">
            <v>FT76715</v>
          </cell>
          <cell r="H2255">
            <v>44918</v>
          </cell>
          <cell r="I2255" t="str">
            <v>ENTREGADO</v>
          </cell>
          <cell r="J2255">
            <v>44922</v>
          </cell>
          <cell r="K2255" t="str">
            <v>MARIELA DEL PILAR MORALES ROSERO</v>
          </cell>
          <cell r="L2255" t="str">
            <v>EL INCA CALLE ROSALES  N46 60  Y GARDENIAS</v>
          </cell>
          <cell r="M2255" t="str">
            <v>1712020153</v>
          </cell>
          <cell r="N2255" t="str">
            <v>0939315682</v>
          </cell>
          <cell r="O2255" t="str">
            <v>0939315682</v>
          </cell>
          <cell r="P2255" t="str">
            <v>170503</v>
          </cell>
          <cell r="Q2255" t="str">
            <v>QUITO</v>
          </cell>
          <cell r="R2255" t="str">
            <v>PICHINCHA</v>
          </cell>
          <cell r="S2255" t="str">
            <v>QUITO</v>
          </cell>
          <cell r="T2255" t="str">
            <v>FLEXTRANS UIO</v>
          </cell>
          <cell r="U2255" t="str">
            <v>FLEXNETUIO_LOCAL</v>
          </cell>
          <cell r="V2255">
            <v>1</v>
          </cell>
          <cell r="W2255">
            <v>1</v>
          </cell>
          <cell r="X2255" t="str">
            <v>FLEXNET ECUADOR - MDELIVERY</v>
          </cell>
          <cell r="Y2255" t="str">
            <v>CALLE 28 DE JUNIO S/N Y GARCIA MORENO ENTRADA LLANO GRANDE</v>
          </cell>
        </row>
        <row r="2256">
          <cell r="A2256" t="str">
            <v>4704798</v>
          </cell>
          <cell r="B2256">
            <v>485566</v>
          </cell>
          <cell r="C2256" t="str">
            <v>4704798</v>
          </cell>
          <cell r="D2256" t="str">
            <v>MDELIVERY</v>
          </cell>
          <cell r="E2256" t="str">
            <v>DESPACHO</v>
          </cell>
          <cell r="F2256" t="str">
            <v>DERIVADO PICK UP</v>
          </cell>
          <cell r="G2256" t="str">
            <v>031080004704798</v>
          </cell>
          <cell r="H2256">
            <v>44918</v>
          </cell>
          <cell r="I2256" t="str">
            <v>ENTREGADO</v>
          </cell>
          <cell r="J2256">
            <v>44922</v>
          </cell>
          <cell r="K2256" t="str">
            <v>MANUEL RENE ANZULES VASQUEZ</v>
          </cell>
          <cell r="L2256" t="str">
            <v>OFICINA TRAMACO PUNTO DE ATENCION SAN MARINO</v>
          </cell>
          <cell r="M2256" t="str">
            <v>0913523718</v>
          </cell>
          <cell r="N2256" t="str">
            <v>0998164372</v>
          </cell>
          <cell r="O2256" t="str">
            <v>0913523718</v>
          </cell>
          <cell r="P2256" t="str">
            <v>GUAYAQUIL</v>
          </cell>
          <cell r="Q2256" t="str">
            <v>GUAYAQUIL</v>
          </cell>
          <cell r="R2256" t="str">
            <v>GUAYAS</v>
          </cell>
          <cell r="T2256" t="str">
            <v>TRAMACO</v>
          </cell>
          <cell r="U2256" t="str">
            <v>FLEXNETUIO_GYE</v>
          </cell>
          <cell r="V2256">
            <v>1</v>
          </cell>
          <cell r="W2256">
            <v>1</v>
          </cell>
          <cell r="X2256" t="str">
            <v>FLEXNET ECUADOR - MDELIVERY</v>
          </cell>
          <cell r="Y2256" t="str">
            <v>CALLE 28 DE JUNIO S/N Y GARCIA MORENO ENTRADA LLANO GRANDE</v>
          </cell>
        </row>
        <row r="2257">
          <cell r="A2257" t="str">
            <v>4735930</v>
          </cell>
          <cell r="B2257">
            <v>485567</v>
          </cell>
          <cell r="C2257" t="str">
            <v>4735930</v>
          </cell>
          <cell r="D2257" t="str">
            <v>MDELIVERY</v>
          </cell>
          <cell r="E2257" t="str">
            <v>DESPACHO</v>
          </cell>
          <cell r="F2257" t="str">
            <v>NORMAL</v>
          </cell>
          <cell r="G2257" t="str">
            <v>FT76746</v>
          </cell>
          <cell r="H2257">
            <v>44918</v>
          </cell>
          <cell r="I2257" t="str">
            <v>ENTREGADO</v>
          </cell>
          <cell r="J2257">
            <v>44922</v>
          </cell>
          <cell r="K2257" t="str">
            <v>BARRERA ESCALANTE FREDDY NICOLAS</v>
          </cell>
          <cell r="L2257" t="str">
            <v>SANGOLQUI  CALLE H Y  SN FELIX GRANJA</v>
          </cell>
          <cell r="M2257" t="str">
            <v>0703633297</v>
          </cell>
          <cell r="N2257" t="str">
            <v>0995609706</v>
          </cell>
          <cell r="O2257" t="str">
            <v>0995609706</v>
          </cell>
          <cell r="P2257" t="str">
            <v>171102</v>
          </cell>
          <cell r="Q2257" t="str">
            <v>RUMIÑAHUI</v>
          </cell>
          <cell r="R2257" t="str">
            <v>PICHINCHA</v>
          </cell>
          <cell r="S2257" t="str">
            <v>SANGOLQUI - LOS BOHIOS</v>
          </cell>
          <cell r="T2257" t="str">
            <v>TRAMACO</v>
          </cell>
          <cell r="U2257" t="str">
            <v>FLEXNETUIO_LOCAL</v>
          </cell>
          <cell r="V2257">
            <v>1</v>
          </cell>
          <cell r="W2257">
            <v>1</v>
          </cell>
          <cell r="X2257" t="str">
            <v>FLEXNET ECUADOR - MDELIVERY</v>
          </cell>
          <cell r="Y2257" t="str">
            <v>CALLE 28 DE JUNIO S/N Y GARCIA MORENO ENTRADA LLANO GRANDE</v>
          </cell>
        </row>
        <row r="2258">
          <cell r="A2258" t="str">
            <v>4742781</v>
          </cell>
          <cell r="B2258">
            <v>485568</v>
          </cell>
          <cell r="C2258" t="str">
            <v>4742781</v>
          </cell>
          <cell r="D2258" t="str">
            <v>MDELIVERY</v>
          </cell>
          <cell r="E2258" t="str">
            <v>DESPACHO</v>
          </cell>
          <cell r="F2258" t="str">
            <v>DERIVADO PICK UP</v>
          </cell>
          <cell r="G2258" t="str">
            <v>031080004742781</v>
          </cell>
          <cell r="H2258">
            <v>44918</v>
          </cell>
          <cell r="I2258" t="str">
            <v>INCIDENCIA</v>
          </cell>
          <cell r="J2258">
            <v>44923</v>
          </cell>
          <cell r="K2258" t="str">
            <v>CRISTIAN PAUL TORRES SALTOS</v>
          </cell>
          <cell r="L2258" t="str">
            <v>OFICINA TRAMACO VIA QUEVEDO</v>
          </cell>
          <cell r="M2258" t="str">
            <v>2350260325</v>
          </cell>
          <cell r="N2258" t="str">
            <v>0969003438</v>
          </cell>
          <cell r="O2258" t="str">
            <v>0969003438</v>
          </cell>
          <cell r="P2258" t="str">
            <v>QUEVEDO</v>
          </cell>
          <cell r="Q2258" t="str">
            <v>QUEVEDO</v>
          </cell>
          <cell r="R2258" t="str">
            <v>LOS RIOS</v>
          </cell>
          <cell r="T2258" t="str">
            <v>TRAMACO</v>
          </cell>
          <cell r="U2258" t="str">
            <v>FLEXNETUIO_PROVINCIA</v>
          </cell>
          <cell r="V2258">
            <v>1</v>
          </cell>
          <cell r="W2258">
            <v>1</v>
          </cell>
          <cell r="X2258" t="str">
            <v>FLEXNET ECUADOR - MDELIVERY</v>
          </cell>
          <cell r="Y2258" t="str">
            <v>CALLE 28 DE JUNIO S/N Y GARCIA MORENO ENTRADA LLANO GRANDE</v>
          </cell>
        </row>
        <row r="2259">
          <cell r="A2259" t="str">
            <v>4748131</v>
          </cell>
          <cell r="B2259">
            <v>485569</v>
          </cell>
          <cell r="C2259" t="str">
            <v>4748131</v>
          </cell>
          <cell r="D2259" t="str">
            <v>MDELIVERY</v>
          </cell>
          <cell r="E2259" t="str">
            <v>DESPACHO</v>
          </cell>
          <cell r="F2259" t="str">
            <v>EXPRESS</v>
          </cell>
          <cell r="G2259" t="str">
            <v>TS8612</v>
          </cell>
          <cell r="H2259">
            <v>44918</v>
          </cell>
          <cell r="I2259" t="str">
            <v>ENTREGADO</v>
          </cell>
          <cell r="J2259">
            <v>44918</v>
          </cell>
          <cell r="K2259" t="str">
            <v>SERVIO MAURICIO ACOSTA MALDONADO</v>
          </cell>
          <cell r="L2259" t="str">
            <v>JIPIJAPA CALLE MANUEL GUZMAN  N39 50  Y AV ELOY ALFARO</v>
          </cell>
          <cell r="M2259" t="str">
            <v>1702106822</v>
          </cell>
          <cell r="N2259" t="str">
            <v>0990622791</v>
          </cell>
          <cell r="O2259" t="str">
            <v>022439158</v>
          </cell>
          <cell r="P2259" t="str">
            <v>170504</v>
          </cell>
          <cell r="Q2259" t="str">
            <v>QUITO</v>
          </cell>
          <cell r="R2259" t="str">
            <v>PICHINCHA</v>
          </cell>
          <cell r="S2259" t="str">
            <v>QUITO</v>
          </cell>
          <cell r="T2259" t="str">
            <v>TRANSERVISS</v>
          </cell>
          <cell r="U2259" t="str">
            <v>FLEXNETUIO_LOCAL</v>
          </cell>
          <cell r="V2259">
            <v>1</v>
          </cell>
          <cell r="W2259">
            <v>1</v>
          </cell>
          <cell r="X2259" t="str">
            <v>FLEXNET ECUADOR - MDELIVERY</v>
          </cell>
          <cell r="Y2259" t="str">
            <v>CALLE 28 DE JUNIO S/N Y GARCIA MORENO ENTRADA LLANO GRANDE</v>
          </cell>
        </row>
        <row r="2260">
          <cell r="A2260" t="str">
            <v>4749055</v>
          </cell>
          <cell r="B2260">
            <v>485570</v>
          </cell>
          <cell r="C2260" t="str">
            <v>4749055</v>
          </cell>
          <cell r="D2260" t="str">
            <v>MDELIVERY</v>
          </cell>
          <cell r="E2260" t="str">
            <v>DESPACHO</v>
          </cell>
          <cell r="F2260" t="str">
            <v>NORMAL</v>
          </cell>
          <cell r="G2260" t="str">
            <v>TF90507</v>
          </cell>
          <cell r="H2260">
            <v>44918</v>
          </cell>
          <cell r="I2260" t="str">
            <v>ENTREGADO</v>
          </cell>
          <cell r="J2260">
            <v>44923</v>
          </cell>
          <cell r="K2260" t="str">
            <v>DANIELA ROCIO CRESPIN TRIVINO</v>
          </cell>
          <cell r="L2260" t="str">
            <v>TARQUI COOP 7 DE JULIO AV GRL FLAVIO ALFARO DELGADO MZ 1443 SL19 Y 6TO PSJE 43NO</v>
          </cell>
          <cell r="M2260" t="str">
            <v>0953797818</v>
          </cell>
          <cell r="N2260" t="str">
            <v>0983950909</v>
          </cell>
          <cell r="O2260" t="str">
            <v>0993911820</v>
          </cell>
          <cell r="P2260" t="str">
            <v>090605</v>
          </cell>
          <cell r="Q2260" t="str">
            <v>GUAYAQUIL</v>
          </cell>
          <cell r="R2260" t="str">
            <v>GUAYAS</v>
          </cell>
          <cell r="S2260" t="str">
            <v>GUAYAQUIL</v>
          </cell>
          <cell r="T2260" t="str">
            <v>ITSACOURIER</v>
          </cell>
          <cell r="U2260" t="str">
            <v>FLEXNETUIO_GYE</v>
          </cell>
          <cell r="V2260">
            <v>1</v>
          </cell>
          <cell r="W2260">
            <v>1</v>
          </cell>
          <cell r="X2260" t="str">
            <v>FLEXNET ECUADOR - MDELIVERY</v>
          </cell>
          <cell r="Y2260" t="str">
            <v>CALLE 28 DE JUNIO S/N Y GARCIA MORENO ENTRADA LLANO GRANDE</v>
          </cell>
        </row>
        <row r="2261">
          <cell r="A2261" t="str">
            <v>4749557</v>
          </cell>
          <cell r="B2261">
            <v>485571</v>
          </cell>
          <cell r="C2261" t="str">
            <v>4749557</v>
          </cell>
          <cell r="D2261" t="str">
            <v>MDELIVERY</v>
          </cell>
          <cell r="E2261" t="str">
            <v>DESPACHO</v>
          </cell>
          <cell r="F2261" t="str">
            <v>NORMAL</v>
          </cell>
          <cell r="G2261" t="str">
            <v>TF90509</v>
          </cell>
          <cell r="H2261">
            <v>44918</v>
          </cell>
          <cell r="I2261" t="str">
            <v>ENTREGADO</v>
          </cell>
          <cell r="J2261">
            <v>44922</v>
          </cell>
          <cell r="K2261" t="str">
            <v>SANCAN PONCE GIOMAR JENNY</v>
          </cell>
          <cell r="L2261" t="str">
            <v>CALLE AV GUILLERMO PAREJA ROLANDO SN Y AGUSTIN FREIRE ICAZA</v>
          </cell>
          <cell r="M2261" t="str">
            <v>0926780644</v>
          </cell>
          <cell r="N2261" t="str">
            <v>0968720679</v>
          </cell>
          <cell r="O2261" t="str">
            <v>0969793204</v>
          </cell>
          <cell r="P2261" t="str">
            <v>090505</v>
          </cell>
          <cell r="Q2261" t="str">
            <v>GUAYAQUIL</v>
          </cell>
          <cell r="R2261" t="str">
            <v>GUAYAS</v>
          </cell>
          <cell r="S2261" t="str">
            <v>GUAYAQUIL</v>
          </cell>
          <cell r="T2261" t="str">
            <v>ITSACOURIER</v>
          </cell>
          <cell r="U2261" t="str">
            <v>FLEXNETUIO_GYE</v>
          </cell>
          <cell r="V2261">
            <v>1</v>
          </cell>
          <cell r="W2261">
            <v>1</v>
          </cell>
          <cell r="X2261" t="str">
            <v>FLEXNET ECUADOR - MDELIVERY</v>
          </cell>
          <cell r="Y2261" t="str">
            <v>CALLE 28 DE JUNIO S/N Y GARCIA MORENO ENTRADA LLANO GRANDE</v>
          </cell>
        </row>
        <row r="2262">
          <cell r="A2262" t="str">
            <v>4753666</v>
          </cell>
          <cell r="B2262">
            <v>485572</v>
          </cell>
          <cell r="C2262" t="str">
            <v>4753666</v>
          </cell>
          <cell r="D2262" t="str">
            <v>MDELIVERY</v>
          </cell>
          <cell r="E2262" t="str">
            <v>DESPACHO</v>
          </cell>
          <cell r="F2262" t="str">
            <v>NORMAL</v>
          </cell>
          <cell r="G2262" t="str">
            <v>031080004753666</v>
          </cell>
          <cell r="H2262">
            <v>44918</v>
          </cell>
          <cell r="I2262" t="str">
            <v>INCIDENCIA</v>
          </cell>
          <cell r="J2262">
            <v>44923</v>
          </cell>
          <cell r="K2262" t="str">
            <v>INGRID ARACELLY MOROCHO CEVALLOS</v>
          </cell>
          <cell r="L2262" t="str">
            <v>LA AURORA VILLA CLUB ETAPA HERMES  MZ 2 VILLA 27</v>
          </cell>
          <cell r="M2262" t="str">
            <v>0924369630</v>
          </cell>
          <cell r="N2262" t="str">
            <v>0969415491</v>
          </cell>
          <cell r="O2262" t="str">
            <v>0969415491</v>
          </cell>
          <cell r="P2262" t="str">
            <v>091901</v>
          </cell>
          <cell r="Q2262" t="str">
            <v>DAULE</v>
          </cell>
          <cell r="R2262" t="str">
            <v>GUAYAS</v>
          </cell>
          <cell r="S2262" t="str">
            <v>DAULE</v>
          </cell>
          <cell r="T2262" t="str">
            <v>TRAMACO</v>
          </cell>
          <cell r="V2262">
            <v>1</v>
          </cell>
          <cell r="W2262">
            <v>1</v>
          </cell>
          <cell r="X2262" t="str">
            <v>FLEXNET ECUADOR - MDELIVERY</v>
          </cell>
          <cell r="Y2262" t="str">
            <v>CALLE 28 DE JUNIO S/N Y GARCIA MORENO ENTRADA LLANO GRANDE</v>
          </cell>
        </row>
        <row r="2263">
          <cell r="A2263" t="str">
            <v>4754113</v>
          </cell>
          <cell r="B2263">
            <v>485573</v>
          </cell>
          <cell r="C2263" t="str">
            <v>4754113</v>
          </cell>
          <cell r="D2263" t="str">
            <v>MDELIVERY</v>
          </cell>
          <cell r="E2263" t="str">
            <v>DESPACHO</v>
          </cell>
          <cell r="F2263" t="str">
            <v>NORMAL</v>
          </cell>
          <cell r="G2263" t="str">
            <v>031080004754113</v>
          </cell>
          <cell r="H2263">
            <v>44918</v>
          </cell>
          <cell r="I2263" t="str">
            <v>ENTREGADO</v>
          </cell>
          <cell r="J2263">
            <v>44922</v>
          </cell>
          <cell r="K2263" t="str">
            <v>BRYAN ANTONIO CABRERA ZAMORA</v>
          </cell>
          <cell r="L2263" t="str">
            <v>MACHALA CALLE ARIZAGA  SN  Y 25 DE JUNIO</v>
          </cell>
          <cell r="M2263" t="str">
            <v>0706674173</v>
          </cell>
          <cell r="N2263" t="str">
            <v>0981052780</v>
          </cell>
          <cell r="O2263" t="str">
            <v>0981052780</v>
          </cell>
          <cell r="P2263" t="str">
            <v>070212</v>
          </cell>
          <cell r="Q2263" t="str">
            <v>MACHALA</v>
          </cell>
          <cell r="R2263" t="str">
            <v>EL ORO</v>
          </cell>
          <cell r="S2263" t="str">
            <v>MACHALA</v>
          </cell>
          <cell r="T2263" t="str">
            <v>TRAMACO</v>
          </cell>
          <cell r="U2263" t="str">
            <v>FLEXNETUIO_PROVINCIA</v>
          </cell>
          <cell r="V2263">
            <v>1</v>
          </cell>
          <cell r="W2263">
            <v>1</v>
          </cell>
          <cell r="X2263" t="str">
            <v>FLEXNET ECUADOR - MDELIVERY</v>
          </cell>
          <cell r="Y2263" t="str">
            <v>CALLE 28 DE JUNIO S/N Y GARCIA MORENO ENTRADA LLANO GRANDE</v>
          </cell>
        </row>
        <row r="2264">
          <cell r="A2264" t="str">
            <v>4756414</v>
          </cell>
          <cell r="B2264">
            <v>485574</v>
          </cell>
          <cell r="C2264" t="str">
            <v>4756414</v>
          </cell>
          <cell r="D2264" t="str">
            <v>MDELIVERY</v>
          </cell>
          <cell r="E2264" t="str">
            <v>DESPACHO</v>
          </cell>
          <cell r="F2264" t="str">
            <v>NORMAL</v>
          </cell>
          <cell r="G2264" t="str">
            <v>031080004756414</v>
          </cell>
          <cell r="H2264">
            <v>44918</v>
          </cell>
          <cell r="I2264" t="str">
            <v>ENTREGADO</v>
          </cell>
          <cell r="J2264">
            <v>44919</v>
          </cell>
          <cell r="K2264" t="str">
            <v>JORGE MARIANO MEZA QUINTERO</v>
          </cell>
          <cell r="L2264" t="str">
            <v>5 DE AGOSTO AV REFINERIA  SN CALLE CARLOS CONCHA</v>
          </cell>
          <cell r="M2264" t="str">
            <v>0802649673</v>
          </cell>
          <cell r="N2264" t="str">
            <v>0992470789</v>
          </cell>
          <cell r="O2264" t="str">
            <v>0992470789</v>
          </cell>
          <cell r="P2264" t="str">
            <v>080113</v>
          </cell>
          <cell r="Q2264" t="str">
            <v>ESMERALDAS</v>
          </cell>
          <cell r="R2264" t="str">
            <v>ESMERALDAS</v>
          </cell>
          <cell r="S2264" t="str">
            <v>ESMERALDAS - LUCHA DE LOS POBRES</v>
          </cell>
          <cell r="T2264" t="str">
            <v>TRAMACO</v>
          </cell>
          <cell r="U2264" t="str">
            <v>FLEXNETUIO_PROVINCIA</v>
          </cell>
          <cell r="V2264">
            <v>1</v>
          </cell>
          <cell r="W2264">
            <v>1</v>
          </cell>
          <cell r="X2264" t="str">
            <v>FLEXNET ECUADOR - MDELIVERY</v>
          </cell>
          <cell r="Y2264" t="str">
            <v>CALLE 28 DE JUNIO S/N Y GARCIA MORENO ENTRADA LLANO GRANDE</v>
          </cell>
        </row>
        <row r="2265">
          <cell r="A2265" t="str">
            <v>4756579</v>
          </cell>
          <cell r="B2265">
            <v>485575</v>
          </cell>
          <cell r="C2265" t="str">
            <v>4756579</v>
          </cell>
          <cell r="D2265" t="str">
            <v>MDELIVERY</v>
          </cell>
          <cell r="E2265" t="str">
            <v>DESPACHO</v>
          </cell>
          <cell r="F2265" t="str">
            <v>NORMAL</v>
          </cell>
          <cell r="G2265" t="str">
            <v>FT76735</v>
          </cell>
          <cell r="H2265">
            <v>44918</v>
          </cell>
          <cell r="I2265" t="str">
            <v>ENTREGADO</v>
          </cell>
          <cell r="J2265">
            <v>44922</v>
          </cell>
          <cell r="K2265" t="str">
            <v>RUIZ SANCHEZ ERIKA LISBETH</v>
          </cell>
          <cell r="L2265" t="str">
            <v>CALDERON  CALLE  JOSE GUACHAMIN LOTE 32 CALLE MARTIN JIMERO</v>
          </cell>
          <cell r="M2265" t="str">
            <v>1724471287</v>
          </cell>
          <cell r="N2265" t="str">
            <v>0984842355</v>
          </cell>
          <cell r="O2265" t="str">
            <v>0984842355</v>
          </cell>
          <cell r="P2265" t="str">
            <v>170208</v>
          </cell>
          <cell r="Q2265" t="str">
            <v>QUITO</v>
          </cell>
          <cell r="R2265" t="str">
            <v>PICHINCHA</v>
          </cell>
          <cell r="S2265" t="str">
            <v>CALDERON (CARAPUNGO)</v>
          </cell>
          <cell r="T2265" t="str">
            <v>FLEXTRANS UIO</v>
          </cell>
          <cell r="U2265" t="str">
            <v>FLEXNETUIO_LOCAL</v>
          </cell>
          <cell r="V2265">
            <v>1</v>
          </cell>
          <cell r="W2265">
            <v>1</v>
          </cell>
          <cell r="X2265" t="str">
            <v>FLEXNET ECUADOR - MDELIVERY</v>
          </cell>
          <cell r="Y2265" t="str">
            <v>CALLE 28 DE JUNIO S/N Y GARCIA MORENO ENTRADA LLANO GRANDE</v>
          </cell>
        </row>
        <row r="2266">
          <cell r="A2266" t="str">
            <v>4757615</v>
          </cell>
          <cell r="B2266">
            <v>485576</v>
          </cell>
          <cell r="C2266" t="str">
            <v>4757615</v>
          </cell>
          <cell r="D2266" t="str">
            <v>MDELIVERY</v>
          </cell>
          <cell r="E2266" t="str">
            <v>DESPACHO</v>
          </cell>
          <cell r="F2266" t="str">
            <v>NORMAL</v>
          </cell>
          <cell r="G2266" t="str">
            <v>031080004757615</v>
          </cell>
          <cell r="H2266">
            <v>44918</v>
          </cell>
          <cell r="I2266" t="str">
            <v>ENTREGADO</v>
          </cell>
          <cell r="J2266">
            <v>44922</v>
          </cell>
          <cell r="K2266" t="str">
            <v>CELIA NAILYN BERMELLO MORALES</v>
          </cell>
          <cell r="L2266" t="str">
            <v>LEONIDAS PROANIO AV VICTOR VELIZ MACIAS SN CALLEJON JAIME ESTRADA</v>
          </cell>
          <cell r="M2266" t="str">
            <v>1351659501</v>
          </cell>
          <cell r="N2266" t="str">
            <v>0988772150</v>
          </cell>
          <cell r="O2266" t="str">
            <v>0988775420</v>
          </cell>
          <cell r="P2266" t="str">
            <v>130217</v>
          </cell>
          <cell r="Q2266" t="str">
            <v>MONTECRISTI</v>
          </cell>
          <cell r="R2266" t="str">
            <v>MANABI</v>
          </cell>
          <cell r="S2266" t="str">
            <v>MONTECRISTI</v>
          </cell>
          <cell r="T2266" t="str">
            <v>TRAMACO</v>
          </cell>
          <cell r="U2266" t="str">
            <v>FLEXNETUIO_PROVINCIA</v>
          </cell>
          <cell r="V2266">
            <v>1</v>
          </cell>
          <cell r="W2266">
            <v>1</v>
          </cell>
          <cell r="X2266" t="str">
            <v>FLEXNET ECUADOR - MDELIVERY</v>
          </cell>
          <cell r="Y2266" t="str">
            <v>CALLE 28 DE JUNIO S/N Y GARCIA MORENO ENTRADA LLANO GRANDE</v>
          </cell>
        </row>
        <row r="2267">
          <cell r="A2267" t="str">
            <v>4757694</v>
          </cell>
          <cell r="B2267">
            <v>485577</v>
          </cell>
          <cell r="C2267" t="str">
            <v>4757694</v>
          </cell>
          <cell r="D2267" t="str">
            <v>MDELIVERY</v>
          </cell>
          <cell r="E2267" t="str">
            <v>DESPACHO</v>
          </cell>
          <cell r="F2267" t="str">
            <v>NORMAL</v>
          </cell>
          <cell r="G2267" t="str">
            <v>031080004757694</v>
          </cell>
          <cell r="H2267">
            <v>44918</v>
          </cell>
          <cell r="I2267" t="str">
            <v>ENTREGADO</v>
          </cell>
          <cell r="J2267">
            <v>44922</v>
          </cell>
          <cell r="K2267" t="str">
            <v>GLADIS YADIRA ESPINOZA HIDALGO</v>
          </cell>
          <cell r="L2267" t="str">
            <v>LOJA CALLE TENIENTE MAXIMILIANO  24 19  Y NICOLAS GARCIA</v>
          </cell>
          <cell r="M2267" t="str">
            <v>1103402580</v>
          </cell>
          <cell r="N2267" t="str">
            <v>0987235909</v>
          </cell>
          <cell r="O2267" t="str">
            <v>0987235909</v>
          </cell>
          <cell r="P2267" t="str">
            <v>110101</v>
          </cell>
          <cell r="Q2267" t="str">
            <v>LOJA</v>
          </cell>
          <cell r="R2267" t="str">
            <v>LOJA</v>
          </cell>
          <cell r="S2267" t="str">
            <v>LOJA</v>
          </cell>
          <cell r="T2267" t="str">
            <v>TRAMACO</v>
          </cell>
          <cell r="U2267" t="str">
            <v>FLEXNETUIO_PROVINCIA</v>
          </cell>
          <cell r="V2267">
            <v>1</v>
          </cell>
          <cell r="W2267">
            <v>1</v>
          </cell>
          <cell r="X2267" t="str">
            <v>FLEXNET ECUADOR - MDELIVERY</v>
          </cell>
          <cell r="Y2267" t="str">
            <v>CALLE 28 DE JUNIO S/N Y GARCIA MORENO ENTRADA LLANO GRANDE</v>
          </cell>
        </row>
        <row r="2268">
          <cell r="A2268" t="str">
            <v>4757892</v>
          </cell>
          <cell r="B2268">
            <v>485578</v>
          </cell>
          <cell r="C2268" t="str">
            <v>4757892</v>
          </cell>
          <cell r="D2268" t="str">
            <v>MDELIVERY</v>
          </cell>
          <cell r="E2268" t="str">
            <v>DESPACHO</v>
          </cell>
          <cell r="F2268" t="str">
            <v>DERIVADO PICK UP</v>
          </cell>
          <cell r="G2268" t="str">
            <v>031080004757892</v>
          </cell>
          <cell r="H2268">
            <v>44918</v>
          </cell>
          <cell r="I2268" t="str">
            <v>INCIDENCIA</v>
          </cell>
          <cell r="J2268">
            <v>44923</v>
          </cell>
          <cell r="K2268" t="str">
            <v>MARIA ELENA CALDERON REINA</v>
          </cell>
          <cell r="L2268" t="str">
            <v>OFICINA TRAMACO PORTETE</v>
          </cell>
          <cell r="M2268" t="str">
            <v>0909959900</v>
          </cell>
          <cell r="N2268" t="str">
            <v>0959664164</v>
          </cell>
          <cell r="O2268" t="str">
            <v>0959664164</v>
          </cell>
          <cell r="P2268" t="str">
            <v>GUAYAQUIL</v>
          </cell>
          <cell r="Q2268" t="str">
            <v>GUAYAQUIL</v>
          </cell>
          <cell r="R2268" t="str">
            <v>GUAYAS</v>
          </cell>
          <cell r="T2268" t="str">
            <v>TRAMACO</v>
          </cell>
          <cell r="U2268" t="str">
            <v>FLEXNETUIO_GYE</v>
          </cell>
          <cell r="V2268">
            <v>1</v>
          </cell>
          <cell r="W2268">
            <v>1</v>
          </cell>
          <cell r="X2268" t="str">
            <v>FLEXNET ECUADOR - MDELIVERY</v>
          </cell>
          <cell r="Y2268" t="str">
            <v>CALLE 28 DE JUNIO S/N Y GARCIA MORENO ENTRADA LLANO GRANDE</v>
          </cell>
        </row>
        <row r="2269">
          <cell r="A2269" t="str">
            <v>4757992</v>
          </cell>
          <cell r="B2269">
            <v>485579</v>
          </cell>
          <cell r="C2269" t="str">
            <v>4757992</v>
          </cell>
          <cell r="D2269" t="str">
            <v>MDELIVERY</v>
          </cell>
          <cell r="E2269" t="str">
            <v>DESPACHO</v>
          </cell>
          <cell r="F2269" t="str">
            <v>DERIVADO PICK UP</v>
          </cell>
          <cell r="G2269" t="str">
            <v>031080004757992</v>
          </cell>
          <cell r="H2269">
            <v>44918</v>
          </cell>
          <cell r="I2269" t="str">
            <v>INCIDENCIA</v>
          </cell>
          <cell r="J2269">
            <v>44923</v>
          </cell>
          <cell r="K2269" t="str">
            <v>BETY MARIA ALARCON GUAMAN</v>
          </cell>
          <cell r="L2269" t="str">
            <v>OFICINA TRAMACO MACHACHI</v>
          </cell>
          <cell r="M2269" t="str">
            <v>1715375372</v>
          </cell>
          <cell r="N2269" t="str">
            <v>0992774369</v>
          </cell>
          <cell r="O2269" t="str">
            <v>0992774369</v>
          </cell>
          <cell r="P2269" t="str">
            <v>MEJIA</v>
          </cell>
          <cell r="Q2269" t="str">
            <v>MEJIA</v>
          </cell>
          <cell r="R2269" t="str">
            <v>PICHINCHA</v>
          </cell>
          <cell r="T2269" t="str">
            <v>TRAMACO</v>
          </cell>
          <cell r="U2269" t="str">
            <v>FLEXNETUIO_LOCAL</v>
          </cell>
          <cell r="V2269">
            <v>1</v>
          </cell>
          <cell r="W2269">
            <v>1</v>
          </cell>
          <cell r="X2269" t="str">
            <v>FLEXNET ECUADOR - MDELIVERY</v>
          </cell>
          <cell r="Y2269" t="str">
            <v>CALLE 28 DE JUNIO S/N Y GARCIA MORENO ENTRADA LLANO GRANDE</v>
          </cell>
        </row>
        <row r="2270">
          <cell r="A2270" t="str">
            <v>4758046</v>
          </cell>
          <cell r="B2270">
            <v>485580</v>
          </cell>
          <cell r="C2270" t="str">
            <v>4758046</v>
          </cell>
          <cell r="D2270" t="str">
            <v>MDELIVERY</v>
          </cell>
          <cell r="E2270" t="str">
            <v>DESPACHO</v>
          </cell>
          <cell r="F2270" t="str">
            <v>NORMAL</v>
          </cell>
          <cell r="G2270" t="str">
            <v>031080004758046</v>
          </cell>
          <cell r="H2270">
            <v>44918</v>
          </cell>
          <cell r="I2270" t="str">
            <v>INCIDENCIA</v>
          </cell>
          <cell r="J2270">
            <v>44923</v>
          </cell>
          <cell r="K2270" t="str">
            <v>STALYN DARIO GUAYTA VILLALOBOS</v>
          </cell>
          <cell r="L2270" t="str">
            <v>MACHACHI CALLE RAFAEL ARROBA SN Y RAFAEL PEREZ PAREJA</v>
          </cell>
          <cell r="M2270" t="str">
            <v>0804583961</v>
          </cell>
          <cell r="N2270" t="str">
            <v>0998458209</v>
          </cell>
          <cell r="O2270" t="str">
            <v>0998458209</v>
          </cell>
          <cell r="P2270" t="str">
            <v>171111</v>
          </cell>
          <cell r="Q2270" t="str">
            <v>MEJIA</v>
          </cell>
          <cell r="R2270" t="str">
            <v>PICHINCHA</v>
          </cell>
          <cell r="S2270" t="str">
            <v>MACHACHI - SAN JOSE DE TUCUSO</v>
          </cell>
          <cell r="T2270" t="str">
            <v>TRAMACO</v>
          </cell>
          <cell r="U2270" t="str">
            <v>FLEXNETUIO_PROVINCIA</v>
          </cell>
          <cell r="V2270">
            <v>1</v>
          </cell>
          <cell r="W2270">
            <v>1</v>
          </cell>
          <cell r="X2270" t="str">
            <v>FLEXNET ECUADOR - MDELIVERY</v>
          </cell>
          <cell r="Y2270" t="str">
            <v>CALLE 28 DE JUNIO S/N Y GARCIA MORENO ENTRADA LLANO GRANDE</v>
          </cell>
        </row>
        <row r="2271">
          <cell r="A2271" t="str">
            <v>4758348</v>
          </cell>
          <cell r="B2271">
            <v>485581</v>
          </cell>
          <cell r="C2271" t="str">
            <v>4758348</v>
          </cell>
          <cell r="D2271" t="str">
            <v>MDELIVERY</v>
          </cell>
          <cell r="E2271" t="str">
            <v>DESPACHO</v>
          </cell>
          <cell r="F2271" t="str">
            <v>NORMAL</v>
          </cell>
          <cell r="G2271" t="str">
            <v>FT76713</v>
          </cell>
          <cell r="H2271">
            <v>44918</v>
          </cell>
          <cell r="I2271" t="str">
            <v>ENTREGADO</v>
          </cell>
          <cell r="J2271">
            <v>44922</v>
          </cell>
          <cell r="K2271" t="str">
            <v>GUANANGA PAUTE ROBERTO ANTONIO</v>
          </cell>
          <cell r="L2271" t="str">
            <v>SAN ISIDRO DEL INCA CALLE E14B PASAJE 2 N49H SN CALLE DE LOS OLIVOS</v>
          </cell>
          <cell r="M2271" t="str">
            <v>1716129935</v>
          </cell>
          <cell r="N2271" t="str">
            <v>0988469695</v>
          </cell>
          <cell r="O2271" t="str">
            <v>0994202857</v>
          </cell>
          <cell r="P2271" t="str">
            <v>170515</v>
          </cell>
          <cell r="Q2271" t="str">
            <v>QUITO</v>
          </cell>
          <cell r="R2271" t="str">
            <v>PICHINCHA</v>
          </cell>
          <cell r="S2271" t="str">
            <v>QUITO</v>
          </cell>
          <cell r="T2271" t="str">
            <v>FLEXTRANS UIO</v>
          </cell>
          <cell r="U2271" t="str">
            <v>FLEXNETUIO_LOCAL</v>
          </cell>
          <cell r="V2271">
            <v>1</v>
          </cell>
          <cell r="W2271">
            <v>1</v>
          </cell>
          <cell r="X2271" t="str">
            <v>FLEXNET ECUADOR - MDELIVERY</v>
          </cell>
          <cell r="Y2271" t="str">
            <v>CALLE 28 DE JUNIO S/N Y GARCIA MORENO ENTRADA LLANO GRANDE</v>
          </cell>
        </row>
        <row r="2272">
          <cell r="A2272" t="str">
            <v>4758401</v>
          </cell>
          <cell r="B2272">
            <v>485582</v>
          </cell>
          <cell r="C2272" t="str">
            <v>4758401</v>
          </cell>
          <cell r="D2272" t="str">
            <v>MDELIVERY</v>
          </cell>
          <cell r="E2272" t="str">
            <v>DESPACHO</v>
          </cell>
          <cell r="F2272" t="str">
            <v>DERIVADO PICK UP</v>
          </cell>
          <cell r="G2272" t="str">
            <v>031080004758401</v>
          </cell>
          <cell r="H2272">
            <v>44918</v>
          </cell>
          <cell r="I2272" t="str">
            <v>ENTREGADO</v>
          </cell>
          <cell r="J2272">
            <v>44922</v>
          </cell>
          <cell r="K2272" t="str">
            <v>JORDAN ISRAEL CHILA MENDEZ</v>
          </cell>
          <cell r="L2272" t="str">
            <v>OFICINA TRAMACO IBARRA</v>
          </cell>
          <cell r="M2272" t="str">
            <v>1004238596</v>
          </cell>
          <cell r="N2272" t="str">
            <v>0999478651</v>
          </cell>
          <cell r="O2272" t="str">
            <v>0999478651</v>
          </cell>
          <cell r="P2272" t="str">
            <v>IBARRA</v>
          </cell>
          <cell r="Q2272" t="str">
            <v>IBARRA</v>
          </cell>
          <cell r="R2272" t="str">
            <v>IMBABURA</v>
          </cell>
          <cell r="T2272" t="str">
            <v>TRAMACO</v>
          </cell>
          <cell r="U2272" t="str">
            <v>FLEXNETUIO_PROVINCIA</v>
          </cell>
          <cell r="V2272">
            <v>1</v>
          </cell>
          <cell r="W2272">
            <v>1</v>
          </cell>
          <cell r="X2272" t="str">
            <v>FLEXNET ECUADOR - MDELIVERY</v>
          </cell>
          <cell r="Y2272" t="str">
            <v>CALLE 28 DE JUNIO S/N Y GARCIA MORENO ENTRADA LLANO GRANDE</v>
          </cell>
        </row>
        <row r="2273">
          <cell r="A2273" t="str">
            <v>4758420</v>
          </cell>
          <cell r="B2273">
            <v>485583</v>
          </cell>
          <cell r="C2273" t="str">
            <v>4758420</v>
          </cell>
          <cell r="D2273" t="str">
            <v>MDELIVERY</v>
          </cell>
          <cell r="E2273" t="str">
            <v>DESPACHO</v>
          </cell>
          <cell r="F2273" t="str">
            <v>NORMAL</v>
          </cell>
          <cell r="G2273" t="str">
            <v>TF90505</v>
          </cell>
          <cell r="H2273">
            <v>44918</v>
          </cell>
          <cell r="I2273" t="str">
            <v>ENTREGADO</v>
          </cell>
          <cell r="J2273">
            <v>44922</v>
          </cell>
          <cell r="K2273" t="str">
            <v>FERNANDO ISAAC VITERI AGUILAR</v>
          </cell>
          <cell r="L2273" t="str">
            <v>TARQUI AV FRANCISCO DE ORELLANA MZ 1021 LOCAL 4</v>
          </cell>
          <cell r="M2273" t="str">
            <v>1309687562</v>
          </cell>
          <cell r="N2273" t="str">
            <v>0979430950</v>
          </cell>
          <cell r="O2273" t="str">
            <v>0979430950</v>
          </cell>
          <cell r="P2273" t="str">
            <v>090704</v>
          </cell>
          <cell r="Q2273" t="str">
            <v>GUAYAQUIL</v>
          </cell>
          <cell r="R2273" t="str">
            <v>GUAYAS</v>
          </cell>
          <cell r="S2273" t="str">
            <v>GUAYAQUIL</v>
          </cell>
          <cell r="T2273" t="str">
            <v>ITSACOURIER</v>
          </cell>
          <cell r="U2273" t="str">
            <v>FLEXNETUIO_GYE</v>
          </cell>
          <cell r="V2273">
            <v>1</v>
          </cell>
          <cell r="W2273">
            <v>1</v>
          </cell>
          <cell r="X2273" t="str">
            <v>FLEXNET ECUADOR - MDELIVERY</v>
          </cell>
          <cell r="Y2273" t="str">
            <v>CALLE 28 DE JUNIO S/N Y GARCIA MORENO ENTRADA LLANO GRANDE</v>
          </cell>
        </row>
        <row r="2274">
          <cell r="A2274" t="str">
            <v>4758487</v>
          </cell>
          <cell r="B2274">
            <v>485584</v>
          </cell>
          <cell r="C2274" t="str">
            <v>4758487</v>
          </cell>
          <cell r="D2274" t="str">
            <v>MDELIVERY</v>
          </cell>
          <cell r="E2274" t="str">
            <v>DESPACHO</v>
          </cell>
          <cell r="F2274" t="str">
            <v>NORMAL</v>
          </cell>
          <cell r="G2274" t="str">
            <v>031080004758487</v>
          </cell>
          <cell r="H2274">
            <v>44918</v>
          </cell>
          <cell r="I2274" t="str">
            <v>ENTREGADO</v>
          </cell>
          <cell r="J2274">
            <v>44919</v>
          </cell>
          <cell r="K2274" t="str">
            <v>MUNOZ GUEVARA PABLO VINICIO</v>
          </cell>
          <cell r="L2274" t="str">
            <v>GONZALEZ SUAREZ  CALLE LOS ANDES  SN CALLE JOSE B AUZ</v>
          </cell>
          <cell r="M2274" t="str">
            <v>0401998125</v>
          </cell>
          <cell r="N2274" t="str">
            <v>0961683297</v>
          </cell>
          <cell r="O2274" t="str">
            <v>0961683297</v>
          </cell>
          <cell r="P2274" t="str">
            <v>040207</v>
          </cell>
          <cell r="Q2274" t="str">
            <v>MONTUFAR</v>
          </cell>
          <cell r="R2274" t="str">
            <v>CARCHI</v>
          </cell>
          <cell r="S2274" t="str">
            <v>SAN GABRIEL</v>
          </cell>
          <cell r="T2274" t="str">
            <v>TRAMACO</v>
          </cell>
          <cell r="U2274" t="str">
            <v>FLEXNETUIO_PROVINCIA</v>
          </cell>
          <cell r="V2274">
            <v>1</v>
          </cell>
          <cell r="W2274">
            <v>1</v>
          </cell>
          <cell r="X2274" t="str">
            <v>FLEXNET ECUADOR - MDELIVERY</v>
          </cell>
          <cell r="Y2274" t="str">
            <v>CALLE 28 DE JUNIO S/N Y GARCIA MORENO ENTRADA LLANO GRANDE</v>
          </cell>
        </row>
        <row r="2275">
          <cell r="A2275" t="str">
            <v>4758498</v>
          </cell>
          <cell r="B2275">
            <v>485585</v>
          </cell>
          <cell r="C2275" t="str">
            <v>4758498</v>
          </cell>
          <cell r="D2275" t="str">
            <v>MDELIVERY</v>
          </cell>
          <cell r="E2275" t="str">
            <v>DESPACHO</v>
          </cell>
          <cell r="F2275" t="str">
            <v>DERIVADO PICK UP</v>
          </cell>
          <cell r="G2275" t="str">
            <v>031080004758498</v>
          </cell>
          <cell r="H2275">
            <v>44918</v>
          </cell>
          <cell r="I2275" t="str">
            <v>ENTREGADO</v>
          </cell>
          <cell r="J2275">
            <v>44919</v>
          </cell>
          <cell r="K2275" t="str">
            <v>ANGEL ANDRES GUERRERO LASSO</v>
          </cell>
          <cell r="L2275" t="str">
            <v>OFICINA TRAMACO VIA QUEVEDO</v>
          </cell>
          <cell r="M2275" t="str">
            <v>2350524027</v>
          </cell>
          <cell r="N2275" t="str">
            <v>0989476292</v>
          </cell>
          <cell r="O2275" t="str">
            <v>0989476292</v>
          </cell>
          <cell r="P2275" t="str">
            <v>SANTO DOMINGO</v>
          </cell>
          <cell r="Q2275" t="str">
            <v>SANTO DOMINGO</v>
          </cell>
          <cell r="R2275" t="str">
            <v>SANTO DOMINGO DE LOS TSACHILAS</v>
          </cell>
          <cell r="T2275" t="str">
            <v>TRAMACO</v>
          </cell>
          <cell r="U2275" t="str">
            <v>FLEXNETUIO_PROVINCIA</v>
          </cell>
          <cell r="V2275">
            <v>1</v>
          </cell>
          <cell r="W2275">
            <v>1</v>
          </cell>
          <cell r="X2275" t="str">
            <v>FLEXNET ECUADOR - MDELIVERY</v>
          </cell>
          <cell r="Y2275" t="str">
            <v>CALLE 28 DE JUNIO S/N Y GARCIA MORENO ENTRADA LLANO GRANDE</v>
          </cell>
        </row>
        <row r="2276">
          <cell r="A2276" t="str">
            <v>4758519</v>
          </cell>
          <cell r="B2276">
            <v>485586</v>
          </cell>
          <cell r="C2276" t="str">
            <v>4758519</v>
          </cell>
          <cell r="D2276" t="str">
            <v>MDELIVERY</v>
          </cell>
          <cell r="E2276" t="str">
            <v>DESPACHO</v>
          </cell>
          <cell r="F2276" t="str">
            <v>DERIVADO PICK UP</v>
          </cell>
          <cell r="G2276" t="str">
            <v>031080004758519</v>
          </cell>
          <cell r="H2276">
            <v>44918</v>
          </cell>
          <cell r="I2276" t="str">
            <v>INCIDENCIA</v>
          </cell>
          <cell r="J2276">
            <v>44923</v>
          </cell>
          <cell r="K2276" t="str">
            <v>PATRICIA DE LOS ANGELES QUEL VILLACIS</v>
          </cell>
          <cell r="L2276" t="str">
            <v>OFICINA TRAMACO PUNTO DE ATENCION SAN MARINO</v>
          </cell>
          <cell r="M2276" t="str">
            <v>0503235905</v>
          </cell>
          <cell r="N2276" t="str">
            <v>0983754448</v>
          </cell>
          <cell r="O2276" t="str">
            <v>0983754448</v>
          </cell>
          <cell r="P2276" t="str">
            <v>GUAYAQUIL</v>
          </cell>
          <cell r="Q2276" t="str">
            <v>GUAYAQUIL</v>
          </cell>
          <cell r="R2276" t="str">
            <v>GUAYAS</v>
          </cell>
          <cell r="T2276" t="str">
            <v>TRAMACO</v>
          </cell>
          <cell r="U2276" t="str">
            <v>FLEXNETUIO_GYE</v>
          </cell>
          <cell r="V2276">
            <v>1</v>
          </cell>
          <cell r="W2276">
            <v>1</v>
          </cell>
          <cell r="X2276" t="str">
            <v>FLEXNET ECUADOR - MDELIVERY</v>
          </cell>
          <cell r="Y2276" t="str">
            <v>CALLE 28 DE JUNIO S/N Y GARCIA MORENO ENTRADA LLANO GRANDE</v>
          </cell>
        </row>
        <row r="2277">
          <cell r="A2277" t="str">
            <v>4758613</v>
          </cell>
          <cell r="B2277">
            <v>485587</v>
          </cell>
          <cell r="C2277" t="str">
            <v>4758613</v>
          </cell>
          <cell r="D2277" t="str">
            <v>MDELIVERY</v>
          </cell>
          <cell r="E2277" t="str">
            <v>DESPACHO</v>
          </cell>
          <cell r="F2277" t="str">
            <v>NORMAL</v>
          </cell>
          <cell r="G2277" t="str">
            <v>031080004758613</v>
          </cell>
          <cell r="H2277">
            <v>44918</v>
          </cell>
          <cell r="I2277" t="str">
            <v>ENTREGADO</v>
          </cell>
          <cell r="J2277">
            <v>44922</v>
          </cell>
          <cell r="K2277" t="str">
            <v>BAEZ AGAMA VERONICA PATRICIA</v>
          </cell>
          <cell r="L2277" t="str">
            <v>IZAMBA CALLE  ABEL BARONA CASA1 CALLE  NEPTALI SANCHO</v>
          </cell>
          <cell r="M2277" t="str">
            <v>0502253289</v>
          </cell>
          <cell r="N2277" t="str">
            <v>0958807362</v>
          </cell>
          <cell r="O2277" t="str">
            <v>0958807362</v>
          </cell>
          <cell r="P2277" t="str">
            <v>180110</v>
          </cell>
          <cell r="Q2277" t="str">
            <v>AMBATO</v>
          </cell>
          <cell r="R2277" t="str">
            <v>TUNGURAHUA</v>
          </cell>
          <cell r="S2277" t="str">
            <v>ATAHUALPA (CHISALATA) - IZAMBA - PARQUE INDUSTRIAL</v>
          </cell>
          <cell r="T2277" t="str">
            <v>TRAMACO</v>
          </cell>
          <cell r="U2277" t="str">
            <v>FLEXNETUIO_PROVINCIA</v>
          </cell>
          <cell r="V2277">
            <v>1</v>
          </cell>
          <cell r="W2277">
            <v>1</v>
          </cell>
          <cell r="X2277" t="str">
            <v>FLEXNET ECUADOR - MDELIVERY</v>
          </cell>
          <cell r="Y2277" t="str">
            <v>CALLE 28 DE JUNIO S/N Y GARCIA MORENO ENTRADA LLANO GRANDE</v>
          </cell>
        </row>
        <row r="2278">
          <cell r="A2278" t="str">
            <v>4758643</v>
          </cell>
          <cell r="B2278">
            <v>485588</v>
          </cell>
          <cell r="C2278" t="str">
            <v>4758643</v>
          </cell>
          <cell r="D2278" t="str">
            <v>MDELIVERY</v>
          </cell>
          <cell r="E2278" t="str">
            <v>DESPACHO</v>
          </cell>
          <cell r="F2278" t="str">
            <v>NORMAL</v>
          </cell>
          <cell r="G2278" t="str">
            <v>031080004758643</v>
          </cell>
          <cell r="H2278">
            <v>44918</v>
          </cell>
          <cell r="I2278" t="str">
            <v>ENTREGADO</v>
          </cell>
          <cell r="J2278">
            <v>44922</v>
          </cell>
          <cell r="K2278" t="str">
            <v>CARLOS ENRIQUE MARQUINEZ CEVALLOS</v>
          </cell>
          <cell r="L2278" t="str">
            <v>MANTA CALLE J1  SN  Y J12</v>
          </cell>
          <cell r="M2278" t="str">
            <v>1308395175</v>
          </cell>
          <cell r="N2278" t="str">
            <v>0998003333</v>
          </cell>
          <cell r="O2278" t="str">
            <v>0998003333</v>
          </cell>
          <cell r="P2278" t="str">
            <v>130202</v>
          </cell>
          <cell r="Q2278" t="str">
            <v>MANTA</v>
          </cell>
          <cell r="R2278" t="str">
            <v>MANABI</v>
          </cell>
          <cell r="S2278" t="str">
            <v>MANTA</v>
          </cell>
          <cell r="T2278" t="str">
            <v>TRAMACO</v>
          </cell>
          <cell r="U2278" t="str">
            <v>FLEXNETUIO_PROVINCIA</v>
          </cell>
          <cell r="V2278">
            <v>1</v>
          </cell>
          <cell r="W2278">
            <v>1</v>
          </cell>
          <cell r="X2278" t="str">
            <v>FLEXNET ECUADOR - MDELIVERY</v>
          </cell>
          <cell r="Y2278" t="str">
            <v>CALLE 28 DE JUNIO S/N Y GARCIA MORENO ENTRADA LLANO GRANDE</v>
          </cell>
        </row>
        <row r="2279">
          <cell r="A2279" t="str">
            <v>4758788</v>
          </cell>
          <cell r="B2279">
            <v>485589</v>
          </cell>
          <cell r="C2279" t="str">
            <v>4758788</v>
          </cell>
          <cell r="D2279" t="str">
            <v>MDELIVERY</v>
          </cell>
          <cell r="E2279" t="str">
            <v>DESPACHO</v>
          </cell>
          <cell r="F2279" t="str">
            <v>NORMAL</v>
          </cell>
          <cell r="G2279" t="str">
            <v>FT76723</v>
          </cell>
          <cell r="H2279">
            <v>44918</v>
          </cell>
          <cell r="I2279" t="str">
            <v>ENTREGADO</v>
          </cell>
          <cell r="J2279">
            <v>44922</v>
          </cell>
          <cell r="K2279" t="str">
            <v>EDUARDO STALIN NAZATE GUERRERO</v>
          </cell>
          <cell r="L2279" t="str">
            <v>CONOCOTO CALLE ANTONIO BORRERO  SN  Y INCA ROCA</v>
          </cell>
          <cell r="M2279" t="str">
            <v>1721760724</v>
          </cell>
          <cell r="N2279" t="str">
            <v>0958624246</v>
          </cell>
          <cell r="O2279" t="str">
            <v>0958624246</v>
          </cell>
          <cell r="P2279" t="str">
            <v>170805</v>
          </cell>
          <cell r="Q2279" t="str">
            <v>QUITO</v>
          </cell>
          <cell r="R2279" t="str">
            <v>PICHINCHA</v>
          </cell>
          <cell r="S2279" t="str">
            <v>CONOCOTO - DEAN BAJO -  -  -  -</v>
          </cell>
          <cell r="T2279" t="str">
            <v>FLEXTRANS UIO</v>
          </cell>
          <cell r="U2279" t="str">
            <v>FLEXNETUIO_LOCAL</v>
          </cell>
          <cell r="V2279">
            <v>1</v>
          </cell>
          <cell r="W2279">
            <v>1</v>
          </cell>
          <cell r="X2279" t="str">
            <v>FLEXNET ECUADOR - MDELIVERY</v>
          </cell>
          <cell r="Y2279" t="str">
            <v>CALLE 28 DE JUNIO S/N Y GARCIA MORENO ENTRADA LLANO GRANDE</v>
          </cell>
        </row>
        <row r="2280">
          <cell r="A2280" t="str">
            <v>4758821</v>
          </cell>
          <cell r="B2280">
            <v>485590</v>
          </cell>
          <cell r="C2280" t="str">
            <v>4758821</v>
          </cell>
          <cell r="D2280" t="str">
            <v>MDELIVERY</v>
          </cell>
          <cell r="E2280" t="str">
            <v>DESPACHO</v>
          </cell>
          <cell r="F2280" t="str">
            <v>DERIVADO PICK UP</v>
          </cell>
          <cell r="G2280" t="str">
            <v>031080004758821</v>
          </cell>
          <cell r="H2280">
            <v>44918</v>
          </cell>
          <cell r="I2280" t="str">
            <v>ENTREGADO</v>
          </cell>
          <cell r="J2280">
            <v>44922</v>
          </cell>
          <cell r="K2280" t="str">
            <v>Andres Oswaldo Allauca Caicedo</v>
          </cell>
          <cell r="L2280" t="str">
            <v>EL COCA  AV 9 DE OCTUBRE   Y ENRIQUE CASTILLO</v>
          </cell>
          <cell r="M2280" t="str">
            <v>2200049423</v>
          </cell>
          <cell r="N2280" t="str">
            <v>0983376613</v>
          </cell>
          <cell r="O2280" t="str">
            <v>0983376613</v>
          </cell>
          <cell r="P2280" t="str">
            <v>220201</v>
          </cell>
          <cell r="Q2280" t="str">
            <v>EL COCA</v>
          </cell>
          <cell r="R2280" t="str">
            <v>ORELLANA</v>
          </cell>
          <cell r="S2280" t="str">
            <v>PUERTO FRANCISCO DE ORELLANA (EL COCA)</v>
          </cell>
          <cell r="T2280" t="str">
            <v>TRAMACO</v>
          </cell>
          <cell r="U2280" t="str">
            <v>FLEXNETUIO_PROVINCIA</v>
          </cell>
          <cell r="V2280">
            <v>1</v>
          </cell>
          <cell r="W2280">
            <v>1</v>
          </cell>
          <cell r="X2280" t="str">
            <v>FLEXNET ECUADOR - MDELIVERY</v>
          </cell>
          <cell r="Y2280" t="str">
            <v>CALLE 28 DE JUNIO S/N Y GARCIA MORENO ENTRADA LLANO GRANDE</v>
          </cell>
        </row>
        <row r="2281">
          <cell r="A2281" t="str">
            <v>4758852</v>
          </cell>
          <cell r="B2281">
            <v>485591</v>
          </cell>
          <cell r="C2281" t="str">
            <v>4758852</v>
          </cell>
          <cell r="D2281" t="str">
            <v>MDELIVERY</v>
          </cell>
          <cell r="E2281" t="str">
            <v>DESPACHO</v>
          </cell>
          <cell r="F2281" t="str">
            <v>NORMAL</v>
          </cell>
          <cell r="G2281" t="str">
            <v>FT76721</v>
          </cell>
          <cell r="H2281">
            <v>44918</v>
          </cell>
          <cell r="I2281" t="str">
            <v>ENTREGADO</v>
          </cell>
          <cell r="J2281">
            <v>44923</v>
          </cell>
          <cell r="K2281" t="str">
            <v>CHILLAGANA PICOASI LUPE CECILIA</v>
          </cell>
          <cell r="L2281" t="str">
            <v>FERROVIARIA CALLE ADRIAN NAVARRO  S11 46  Y PUNA</v>
          </cell>
          <cell r="M2281" t="str">
            <v>1702786979</v>
          </cell>
          <cell r="N2281" t="str">
            <v>0987053530</v>
          </cell>
          <cell r="O2281" t="str">
            <v>0984928458</v>
          </cell>
          <cell r="P2281" t="str">
            <v>170604</v>
          </cell>
          <cell r="Q2281" t="str">
            <v>QUITO</v>
          </cell>
          <cell r="R2281" t="str">
            <v>PICHINCHA</v>
          </cell>
          <cell r="S2281" t="str">
            <v>QUITO</v>
          </cell>
          <cell r="T2281" t="str">
            <v>ITSACOURIER</v>
          </cell>
          <cell r="U2281" t="str">
            <v>FLEXNETUIO_LOCAL</v>
          </cell>
          <cell r="V2281">
            <v>1</v>
          </cell>
          <cell r="W2281">
            <v>1</v>
          </cell>
          <cell r="X2281" t="str">
            <v>FLEXNET ECUADOR - MDELIVERY</v>
          </cell>
          <cell r="Y2281" t="str">
            <v>CALLE 28 DE JUNIO S/N Y GARCIA MORENO ENTRADA LLANO GRANDE</v>
          </cell>
        </row>
        <row r="2282">
          <cell r="A2282" t="str">
            <v>4758859</v>
          </cell>
          <cell r="B2282">
            <v>485592</v>
          </cell>
          <cell r="C2282" t="str">
            <v>4758859</v>
          </cell>
          <cell r="D2282" t="str">
            <v>MDELIVERY</v>
          </cell>
          <cell r="E2282" t="str">
            <v>DESPACHO</v>
          </cell>
          <cell r="F2282" t="str">
            <v>NORMAL</v>
          </cell>
          <cell r="G2282" t="str">
            <v>TF91124/FT76734</v>
          </cell>
          <cell r="H2282">
            <v>44918</v>
          </cell>
          <cell r="I2282" t="str">
            <v>CARGADO_VEHICULO</v>
          </cell>
          <cell r="J2282">
            <v>44923</v>
          </cell>
          <cell r="K2282" t="str">
            <v>KERLY JAMILETH GRACIA CASTRO</v>
          </cell>
          <cell r="L2282" t="str">
            <v xml:space="preserve">GUASMO SUR, 2º CJ. 57 SE, Y JOSE SANCHEZ RUBIO , SECTOR LUIS CHIRIBOGA </v>
          </cell>
          <cell r="M2282" t="str">
            <v>0803452606</v>
          </cell>
          <cell r="N2282" t="str">
            <v>0997199816</v>
          </cell>
          <cell r="O2282" t="str">
            <v>0997199816</v>
          </cell>
          <cell r="P2282" t="str">
            <v>GUAYAQUIL</v>
          </cell>
          <cell r="Q2282" t="str">
            <v>GUAYAQUIL</v>
          </cell>
          <cell r="R2282" t="str">
            <v>GUAYAS</v>
          </cell>
          <cell r="T2282" t="str">
            <v>FLEXTRANS UIO</v>
          </cell>
          <cell r="U2282" t="str">
            <v>FLEXNETUIO_LOCAL</v>
          </cell>
          <cell r="V2282">
            <v>1</v>
          </cell>
          <cell r="W2282">
            <v>1</v>
          </cell>
          <cell r="X2282" t="str">
            <v>FLEXNET ECUADOR - MDELIVERY</v>
          </cell>
          <cell r="Y2282" t="str">
            <v>CALLE 28 DE JUNIO S/N Y GARCIA MORENO ENTRADA LLANO GRANDE</v>
          </cell>
        </row>
        <row r="2283">
          <cell r="A2283" t="str">
            <v>4758968</v>
          </cell>
          <cell r="B2283">
            <v>485593</v>
          </cell>
          <cell r="C2283" t="str">
            <v>4758968</v>
          </cell>
          <cell r="D2283" t="str">
            <v>MDELIVERY</v>
          </cell>
          <cell r="E2283" t="str">
            <v>DESPACHO</v>
          </cell>
          <cell r="F2283" t="str">
            <v>NORMAL</v>
          </cell>
          <cell r="G2283" t="str">
            <v>TF90504</v>
          </cell>
          <cell r="H2283">
            <v>44918</v>
          </cell>
          <cell r="I2283" t="str">
            <v>ENTREGADO</v>
          </cell>
          <cell r="J2283">
            <v>44922</v>
          </cell>
          <cell r="K2283" t="str">
            <v>JULIO ENRIQUE RODRIGUEZ MOYA</v>
          </cell>
          <cell r="L2283" t="str">
            <v>TARQUI  GARZOTA 2  MZ 69  VILLA 8 Y 9   CALLE GUILLERMO PAREJA</v>
          </cell>
          <cell r="M2283" t="str">
            <v>0925533564</v>
          </cell>
          <cell r="N2283" t="str">
            <v>0988940384</v>
          </cell>
          <cell r="O2283" t="str">
            <v>0983960244</v>
          </cell>
          <cell r="P2283" t="str">
            <v>090505</v>
          </cell>
          <cell r="Q2283" t="str">
            <v>GUAYAQUIL</v>
          </cell>
          <cell r="R2283" t="str">
            <v>GUAYAS</v>
          </cell>
          <cell r="S2283" t="str">
            <v>GUAYAQUIL</v>
          </cell>
          <cell r="T2283" t="str">
            <v>ITSACOURIER</v>
          </cell>
          <cell r="U2283" t="str">
            <v>FLEXNETUIO_GYE</v>
          </cell>
          <cell r="V2283">
            <v>1</v>
          </cell>
          <cell r="W2283">
            <v>1</v>
          </cell>
          <cell r="X2283" t="str">
            <v>FLEXNET ECUADOR - MDELIVERY</v>
          </cell>
          <cell r="Y2283" t="str">
            <v>CALLE 28 DE JUNIO S/N Y GARCIA MORENO ENTRADA LLANO GRANDE</v>
          </cell>
        </row>
        <row r="2284">
          <cell r="A2284" t="str">
            <v>4758973</v>
          </cell>
          <cell r="B2284">
            <v>485594</v>
          </cell>
          <cell r="C2284" t="str">
            <v>4758973</v>
          </cell>
          <cell r="D2284" t="str">
            <v>MDELIVERY</v>
          </cell>
          <cell r="E2284" t="str">
            <v>DESPACHO</v>
          </cell>
          <cell r="F2284" t="str">
            <v>NORMAL</v>
          </cell>
          <cell r="G2284" t="str">
            <v>031080004758973</v>
          </cell>
          <cell r="H2284">
            <v>44918</v>
          </cell>
          <cell r="I2284" t="str">
            <v>ENTREGADO</v>
          </cell>
          <cell r="J2284">
            <v>44923</v>
          </cell>
          <cell r="K2284" t="str">
            <v>SANCHEZ COELLO JONATHAN EDUARDO</v>
          </cell>
          <cell r="L2284" t="str">
            <v>SAGRARIO    AV EUGENIO ESPEJO   SN CALLE JUANA DE LA CRUZ</v>
          </cell>
          <cell r="M2284" t="str">
            <v>1003027750</v>
          </cell>
          <cell r="N2284" t="str">
            <v>0960587557</v>
          </cell>
          <cell r="O2284" t="str">
            <v>0960587557</v>
          </cell>
          <cell r="P2284" t="str">
            <v>100101</v>
          </cell>
          <cell r="Q2284" t="str">
            <v>IBARRA</v>
          </cell>
          <cell r="R2284" t="str">
            <v>IMBABURA</v>
          </cell>
          <cell r="S2284" t="str">
            <v>SAN MIGUEL DE IBARRA</v>
          </cell>
          <cell r="T2284" t="str">
            <v>TRAMACO</v>
          </cell>
          <cell r="U2284" t="str">
            <v>FLEXNETUIO_PROVINCIA</v>
          </cell>
          <cell r="V2284">
            <v>1</v>
          </cell>
          <cell r="W2284">
            <v>1</v>
          </cell>
          <cell r="X2284" t="str">
            <v>FLEXNET ECUADOR - MDELIVERY</v>
          </cell>
          <cell r="Y2284" t="str">
            <v>CALLE 28 DE JUNIO S/N Y GARCIA MORENO ENTRADA LLANO GRANDE</v>
          </cell>
        </row>
        <row r="2285">
          <cell r="A2285" t="str">
            <v>4759011</v>
          </cell>
          <cell r="B2285">
            <v>485595</v>
          </cell>
          <cell r="C2285" t="str">
            <v>4759011</v>
          </cell>
          <cell r="D2285" t="str">
            <v>MDELIVERY</v>
          </cell>
          <cell r="E2285" t="str">
            <v>DESPACHO</v>
          </cell>
          <cell r="F2285" t="str">
            <v>NORMAL</v>
          </cell>
          <cell r="G2285" t="str">
            <v>031080004759011</v>
          </cell>
          <cell r="H2285">
            <v>44918</v>
          </cell>
          <cell r="I2285" t="str">
            <v>ENTREGADO</v>
          </cell>
          <cell r="J2285">
            <v>44922</v>
          </cell>
          <cell r="K2285" t="str">
            <v>ALBERTO JOSE CAMARGO CANDA</v>
          </cell>
          <cell r="L2285" t="str">
            <v>PASCUALES BASTION POPULAR BLOQUE 3 MZ 655 SL 14</v>
          </cell>
          <cell r="M2285" t="str">
            <v>0966155541</v>
          </cell>
          <cell r="N2285" t="str">
            <v>0979053054</v>
          </cell>
          <cell r="O2285" t="str">
            <v>0979053054</v>
          </cell>
          <cell r="P2285" t="str">
            <v>090705</v>
          </cell>
          <cell r="Q2285" t="str">
            <v>GUAYAQUIL</v>
          </cell>
          <cell r="R2285" t="str">
            <v>GUAYAS</v>
          </cell>
          <cell r="S2285" t="str">
            <v>GUAYAQUIL</v>
          </cell>
          <cell r="T2285" t="str">
            <v>TRAMACO</v>
          </cell>
          <cell r="U2285" t="str">
            <v>FLEXNETUIO_GYE</v>
          </cell>
          <cell r="V2285">
            <v>1</v>
          </cell>
          <cell r="W2285">
            <v>1</v>
          </cell>
          <cell r="X2285" t="str">
            <v>FLEXNET ECUADOR - MDELIVERY</v>
          </cell>
          <cell r="Y2285" t="str">
            <v>CALLE 28 DE JUNIO S/N Y GARCIA MORENO ENTRADA LLANO GRANDE</v>
          </cell>
        </row>
        <row r="2286">
          <cell r="A2286" t="str">
            <v>4759014</v>
          </cell>
          <cell r="B2286">
            <v>485596</v>
          </cell>
          <cell r="C2286" t="str">
            <v>4759014</v>
          </cell>
          <cell r="D2286" t="str">
            <v>MDELIVERY</v>
          </cell>
          <cell r="E2286" t="str">
            <v>DESPACHO</v>
          </cell>
          <cell r="F2286" t="str">
            <v>NORMAL</v>
          </cell>
          <cell r="G2286" t="str">
            <v>TF90503</v>
          </cell>
          <cell r="H2286">
            <v>44918</v>
          </cell>
          <cell r="I2286" t="str">
            <v>ENTREGADO</v>
          </cell>
          <cell r="J2286">
            <v>44922</v>
          </cell>
          <cell r="K2286" t="str">
            <v>WILLINTON ALBERTO VELEZ MOLINA</v>
          </cell>
          <cell r="L2286" t="str">
            <v>TARQUI VIA A DAULE KM 5 Y MEDIO</v>
          </cell>
          <cell r="M2286" t="str">
            <v>1310478522</v>
          </cell>
          <cell r="N2286" t="str">
            <v>0969781835</v>
          </cell>
          <cell r="O2286" t="str">
            <v>0969781835</v>
          </cell>
          <cell r="P2286" t="str">
            <v>090601</v>
          </cell>
          <cell r="Q2286" t="str">
            <v>GUAYAQUIL</v>
          </cell>
          <cell r="R2286" t="str">
            <v>GUAYAS</v>
          </cell>
          <cell r="S2286" t="str">
            <v>GUAYAQUIL</v>
          </cell>
          <cell r="T2286" t="str">
            <v>ITSACOURIER</v>
          </cell>
          <cell r="U2286" t="str">
            <v>FLEXNETUIO_GYE</v>
          </cell>
          <cell r="V2286">
            <v>1</v>
          </cell>
          <cell r="W2286">
            <v>1</v>
          </cell>
          <cell r="X2286" t="str">
            <v>FLEXNET ECUADOR - MDELIVERY</v>
          </cell>
          <cell r="Y2286" t="str">
            <v>CALLE 28 DE JUNIO S/N Y GARCIA MORENO ENTRADA LLANO GRANDE</v>
          </cell>
        </row>
        <row r="2287">
          <cell r="A2287" t="str">
            <v>4759015</v>
          </cell>
          <cell r="B2287">
            <v>485597</v>
          </cell>
          <cell r="C2287" t="str">
            <v>4759015</v>
          </cell>
          <cell r="D2287" t="str">
            <v>MDELIVERY</v>
          </cell>
          <cell r="E2287" t="str">
            <v>DESPACHO</v>
          </cell>
          <cell r="F2287" t="str">
            <v>NORMAL</v>
          </cell>
          <cell r="G2287" t="str">
            <v>FT76711</v>
          </cell>
          <cell r="H2287">
            <v>44918</v>
          </cell>
          <cell r="I2287" t="str">
            <v>ENTREGADO</v>
          </cell>
          <cell r="J2287">
            <v>44922</v>
          </cell>
          <cell r="K2287" t="str">
            <v>DIEGO MAURICIO CANADAS RIVADENEIRA</v>
          </cell>
          <cell r="L2287" t="str">
            <v>CONOCOTO CALLE PRINCESA TOA  N4 26  CALLE CALICUCHIMA</v>
          </cell>
          <cell r="M2287" t="str">
            <v>1716725799</v>
          </cell>
          <cell r="N2287" t="str">
            <v>0994206934</v>
          </cell>
          <cell r="O2287" t="str">
            <v>0994206934</v>
          </cell>
          <cell r="P2287" t="str">
            <v>170802</v>
          </cell>
          <cell r="Q2287" t="str">
            <v>QUITO</v>
          </cell>
          <cell r="R2287" t="str">
            <v>PICHINCHA</v>
          </cell>
          <cell r="S2287" t="str">
            <v>CONOCOTO</v>
          </cell>
          <cell r="T2287" t="str">
            <v>FLEXTRANS UIO</v>
          </cell>
          <cell r="U2287" t="str">
            <v>FLEXNETUIO_LOCAL</v>
          </cell>
          <cell r="V2287">
            <v>1</v>
          </cell>
          <cell r="W2287">
            <v>1</v>
          </cell>
          <cell r="X2287" t="str">
            <v>FLEXNET ECUADOR - MDELIVERY</v>
          </cell>
          <cell r="Y2287" t="str">
            <v>CALLE 28 DE JUNIO S/N Y GARCIA MORENO ENTRADA LLANO GRANDE</v>
          </cell>
        </row>
        <row r="2288">
          <cell r="A2288" t="str">
            <v>4759023</v>
          </cell>
          <cell r="B2288">
            <v>485598</v>
          </cell>
          <cell r="C2288" t="str">
            <v>4759023</v>
          </cell>
          <cell r="D2288" t="str">
            <v>MDELIVERY</v>
          </cell>
          <cell r="E2288" t="str">
            <v>DESPACHO</v>
          </cell>
          <cell r="F2288" t="str">
            <v>NORMAL</v>
          </cell>
          <cell r="G2288" t="str">
            <v>TF90502</v>
          </cell>
          <cell r="H2288">
            <v>44918</v>
          </cell>
          <cell r="I2288" t="str">
            <v>ENTREGADO</v>
          </cell>
          <cell r="J2288">
            <v>44922</v>
          </cell>
          <cell r="K2288" t="str">
            <v>JULIO ENRIQUE RODRIGUEZ MOYA</v>
          </cell>
          <cell r="L2288" t="str">
            <v>TARQUI AV FRANCISCO DE ORELLANA  SN</v>
          </cell>
          <cell r="M2288" t="str">
            <v>0925533564</v>
          </cell>
          <cell r="N2288" t="str">
            <v>0988940384</v>
          </cell>
          <cell r="O2288" t="str">
            <v>0983960244</v>
          </cell>
          <cell r="P2288" t="str">
            <v>090302</v>
          </cell>
          <cell r="Q2288" t="str">
            <v>GUAYAQUIL</v>
          </cell>
          <cell r="R2288" t="str">
            <v>GUAYAS</v>
          </cell>
          <cell r="S2288" t="str">
            <v>GUAYAQUIL</v>
          </cell>
          <cell r="T2288" t="str">
            <v>ITSACOURIER</v>
          </cell>
          <cell r="U2288" t="str">
            <v>FLEXNETUIO_GYE</v>
          </cell>
          <cell r="V2288">
            <v>1</v>
          </cell>
          <cell r="W2288">
            <v>1</v>
          </cell>
          <cell r="X2288" t="str">
            <v>FLEXNET ECUADOR - MDELIVERY</v>
          </cell>
          <cell r="Y2288" t="str">
            <v>CALLE 28 DE JUNIO S/N Y GARCIA MORENO ENTRADA LLANO GRANDE</v>
          </cell>
        </row>
        <row r="2289">
          <cell r="A2289" t="str">
            <v>20002970071629_1</v>
          </cell>
          <cell r="B2289">
            <v>485557</v>
          </cell>
          <cell r="C2289" t="str">
            <v>20002970071629_1</v>
          </cell>
          <cell r="D2289" t="str">
            <v>CONECEL_REG</v>
          </cell>
          <cell r="E2289" t="str">
            <v>DESPACHO</v>
          </cell>
          <cell r="F2289" t="str">
            <v>NORMAL</v>
          </cell>
          <cell r="G2289" t="str">
            <v>EC5994</v>
          </cell>
          <cell r="H2289">
            <v>44918</v>
          </cell>
          <cell r="I2289" t="str">
            <v>INCIDENCIA</v>
          </cell>
          <cell r="J2289">
            <v>44923</v>
          </cell>
          <cell r="K2289" t="str">
            <v>ALEX FERNANDO SARMIENTO</v>
          </cell>
          <cell r="L2289" t="str">
            <v>QUITO CHILIBULO CALLE FELICISIMO LOPEZ NO: S11/119 Y AV CHILIBULO SECTOR HOSPITAL ENRIQUE GARCEZ CS DE 2PS COLOR VERDE EN MEDIO DE LAS CANCHAS DE INDOR Y BASKET REFERENCIA A UNA CUADRA BAJA DEL HOSPIT</v>
          </cell>
          <cell r="M2289" t="str">
            <v>1715589352</v>
          </cell>
          <cell r="N2289" t="str">
            <v>998954636</v>
          </cell>
          <cell r="P2289" t="str">
            <v>QUITO</v>
          </cell>
          <cell r="Q2289" t="str">
            <v>QUITO</v>
          </cell>
          <cell r="R2289" t="str">
            <v>PICHINCHA</v>
          </cell>
          <cell r="T2289" t="str">
            <v>EXPRESSCON</v>
          </cell>
          <cell r="U2289" t="str">
            <v>FLEXNETUIO_LOCAL</v>
          </cell>
          <cell r="V2289">
            <v>1</v>
          </cell>
          <cell r="W2289">
            <v>1</v>
          </cell>
          <cell r="X2289" t="str">
            <v>FLEXNET UIO</v>
          </cell>
          <cell r="Y2289" t="str">
            <v>FLEX NET CALLE 28 DE JUNIO S/N Y GARCIA MORENO ENTRADA LLANO GRANDE</v>
          </cell>
        </row>
        <row r="2290">
          <cell r="A2290" t="str">
            <v>20002958747021_1</v>
          </cell>
          <cell r="B2290">
            <v>485558</v>
          </cell>
          <cell r="C2290" t="str">
            <v>20002958747021_1</v>
          </cell>
          <cell r="D2290" t="str">
            <v>CONECEL_REG</v>
          </cell>
          <cell r="E2290" t="str">
            <v>DESPACHO</v>
          </cell>
          <cell r="F2290" t="str">
            <v>NORMAL</v>
          </cell>
          <cell r="G2290" t="str">
            <v>TEC8583</v>
          </cell>
          <cell r="H2290">
            <v>44918</v>
          </cell>
          <cell r="I2290" t="str">
            <v>INCIDENCIA</v>
          </cell>
          <cell r="J2290">
            <v>44923</v>
          </cell>
          <cell r="K2290" t="str">
            <v>VICENTE ALEJANDRO GUAMAN</v>
          </cell>
          <cell r="L2290" t="str">
            <v>COTOPAXI/LA MANA/ AMAZONAS Y LOS ALAMOS /CASA DE COLOR VERDE AGUA DE 2 PISOS /AL FRENTE DE CYBER PATO NET/ALADO DE LA DISCOTECA MAHATAN</v>
          </cell>
          <cell r="M2290" t="str">
            <v>503604472</v>
          </cell>
          <cell r="N2290" t="str">
            <v>961135918</v>
          </cell>
          <cell r="P2290" t="str">
            <v>QUITO</v>
          </cell>
          <cell r="Q2290" t="str">
            <v>QUITO</v>
          </cell>
          <cell r="R2290" t="str">
            <v>PICHINCHA</v>
          </cell>
          <cell r="T2290" t="str">
            <v>EXPRESSCON</v>
          </cell>
          <cell r="U2290" t="str">
            <v>FLEXNETUIO_LOCAL</v>
          </cell>
          <cell r="V2290">
            <v>1</v>
          </cell>
          <cell r="W2290">
            <v>1</v>
          </cell>
          <cell r="X2290" t="str">
            <v>FLEXNET UIO</v>
          </cell>
          <cell r="Y2290" t="str">
            <v>FLEX NET CALLE 28 DE JUNIO S/N Y GARCIA MORENO ENTRADA LLANO GRANDE</v>
          </cell>
        </row>
        <row r="2291">
          <cell r="A2291" t="str">
            <v>20002988281347_1</v>
          </cell>
          <cell r="B2291">
            <v>485559</v>
          </cell>
          <cell r="C2291" t="str">
            <v>20002988281347_1</v>
          </cell>
          <cell r="D2291" t="str">
            <v>CONECEL_REG</v>
          </cell>
          <cell r="E2291" t="str">
            <v>DESPACHO</v>
          </cell>
          <cell r="F2291" t="str">
            <v>NORMAL</v>
          </cell>
          <cell r="G2291" t="str">
            <v>EC5997</v>
          </cell>
          <cell r="H2291">
            <v>44918</v>
          </cell>
          <cell r="I2291" t="str">
            <v>INCIDENCIA</v>
          </cell>
          <cell r="J2291">
            <v>44923</v>
          </cell>
          <cell r="K2291" t="str">
            <v>JESSICA PATRICIA CUNDURI</v>
          </cell>
          <cell r="L2291" t="str">
            <v>QUITO CHILLOGALLO / MARTHA BUCARAM CALLE - BARRIO 12 DE FEBRERO CALLE PAULINA HERNANDEZ NO: S39-12 Y CALLE JORGE SALVADOR LARA CASA DE 2 PISOS COLOR VERDE/ ALADO DEL LOCAL HOLA VECI</v>
          </cell>
          <cell r="M2291" t="str">
            <v>1729739191</v>
          </cell>
          <cell r="N2291" t="str">
            <v>958704245</v>
          </cell>
          <cell r="P2291" t="str">
            <v>QUITO</v>
          </cell>
          <cell r="Q2291" t="str">
            <v>QUITO</v>
          </cell>
          <cell r="R2291" t="str">
            <v>PICHINCHA</v>
          </cell>
          <cell r="T2291" t="str">
            <v>EXPRESSCON</v>
          </cell>
          <cell r="U2291" t="str">
            <v>FLEXNETUIO_LOCAL</v>
          </cell>
          <cell r="V2291">
            <v>1</v>
          </cell>
          <cell r="W2291">
            <v>1</v>
          </cell>
          <cell r="X2291" t="str">
            <v>FLEXNET UIO</v>
          </cell>
          <cell r="Y2291" t="str">
            <v>FLEX NET CALLE 28 DE JUNIO S/N Y GARCIA MORENO ENTRADA LLANO GRANDE</v>
          </cell>
        </row>
        <row r="2292">
          <cell r="A2292" t="str">
            <v>20003001013822_1</v>
          </cell>
          <cell r="B2292">
            <v>485561</v>
          </cell>
          <cell r="C2292" t="str">
            <v>20003001013822_1</v>
          </cell>
          <cell r="D2292" t="str">
            <v>CONECEL_REG</v>
          </cell>
          <cell r="E2292" t="str">
            <v>DESPACHO</v>
          </cell>
          <cell r="F2292" t="str">
            <v>NORMAL</v>
          </cell>
          <cell r="G2292" t="str">
            <v>TEC8584</v>
          </cell>
          <cell r="H2292">
            <v>44918</v>
          </cell>
          <cell r="I2292" t="str">
            <v>INCIDENCIA</v>
          </cell>
          <cell r="J2292">
            <v>44922</v>
          </cell>
          <cell r="K2292" t="str">
            <v>PABLO SEBASTIAN AYALA</v>
          </cell>
          <cell r="L2292" t="str">
            <v>QUITO/AV JUAN DE SALINAS 1402 Y NICOLAS PENA/EN LA EMPRESA INDIGO /EN EL BARRIO SELVA ALEGRE SANGOLQUI</v>
          </cell>
          <cell r="M2292" t="str">
            <v>1.71727E+12</v>
          </cell>
          <cell r="N2292" t="str">
            <v>998902592</v>
          </cell>
          <cell r="P2292" t="str">
            <v>QUITO</v>
          </cell>
          <cell r="Q2292" t="str">
            <v>QUITO</v>
          </cell>
          <cell r="R2292" t="str">
            <v>PICHINCHA</v>
          </cell>
          <cell r="T2292" t="str">
            <v>EXPRESSCON</v>
          </cell>
          <cell r="U2292" t="str">
            <v>FLEXNETUIO_LOCAL</v>
          </cell>
          <cell r="V2292">
            <v>1</v>
          </cell>
          <cell r="W2292">
            <v>1</v>
          </cell>
          <cell r="X2292" t="str">
            <v>FLEXNET UIO</v>
          </cell>
          <cell r="Y2292" t="str">
            <v>FLEX NET CALLE 28 DE JUNIO S/N Y GARCIA MORENO ENTRADA LLANO GRANDE</v>
          </cell>
        </row>
        <row r="2293">
          <cell r="A2293" t="str">
            <v>20003008440468_1</v>
          </cell>
          <cell r="B2293">
            <v>485562</v>
          </cell>
          <cell r="C2293" t="str">
            <v>20003008440468_1</v>
          </cell>
          <cell r="D2293" t="str">
            <v>CONECEL_REG</v>
          </cell>
          <cell r="E2293" t="str">
            <v>DESPACHO</v>
          </cell>
          <cell r="F2293" t="str">
            <v>NORMAL</v>
          </cell>
          <cell r="G2293" t="str">
            <v>EC5998</v>
          </cell>
          <cell r="H2293">
            <v>44918</v>
          </cell>
          <cell r="I2293" t="str">
            <v>INCIDENCIA</v>
          </cell>
          <cell r="J2293">
            <v>44922</v>
          </cell>
          <cell r="K2293" t="str">
            <v>LUIS CRISTIAN SOTAMINGA</v>
          </cell>
          <cell r="L2293" t="str">
            <v>QUITO SAN ANTONIO CALLE CALLE HEMISFERIOS NO: N1-130 Y AV AVENIDA EQUINOCCIAL CASA DE 2 PISOS EN OBRA GRIS</v>
          </cell>
          <cell r="M2293" t="str">
            <v>1714441852</v>
          </cell>
          <cell r="N2293" t="str">
            <v>997736622</v>
          </cell>
          <cell r="P2293" t="str">
            <v>QUITO</v>
          </cell>
          <cell r="Q2293" t="str">
            <v>QUITO</v>
          </cell>
          <cell r="R2293" t="str">
            <v>PICHINCHA</v>
          </cell>
          <cell r="T2293" t="str">
            <v>EXPRESSCON</v>
          </cell>
          <cell r="U2293" t="str">
            <v>FLEXNETUIO_LOCAL</v>
          </cell>
          <cell r="V2293">
            <v>1</v>
          </cell>
          <cell r="W2293">
            <v>1</v>
          </cell>
          <cell r="X2293" t="str">
            <v>FLEXNET UIO</v>
          </cell>
          <cell r="Y2293" t="str">
            <v>FLEX NET CALLE 28 DE JUNIO S/N Y GARCIA MORENO ENTRADA LLANO GRANDE</v>
          </cell>
        </row>
        <row r="2294">
          <cell r="A2294" t="str">
            <v>20002995787782_1</v>
          </cell>
          <cell r="B2294">
            <v>485563</v>
          </cell>
          <cell r="C2294" t="str">
            <v>20002995787782_1</v>
          </cell>
          <cell r="D2294" t="str">
            <v>CONECEL_REG</v>
          </cell>
          <cell r="E2294" t="str">
            <v>DESPACHO</v>
          </cell>
          <cell r="F2294" t="str">
            <v>NORMAL</v>
          </cell>
          <cell r="G2294" t="str">
            <v>EC6000</v>
          </cell>
          <cell r="H2294">
            <v>44918</v>
          </cell>
          <cell r="I2294" t="str">
            <v>INCIDENCIA</v>
          </cell>
          <cell r="J2294">
            <v>44922</v>
          </cell>
          <cell r="K2294" t="str">
            <v>WIDER FABIAN MOSQUERA</v>
          </cell>
          <cell r="L2294" t="str">
            <v>QUITO CARCELEN CALLE 4TA TRANSVERSAL N86-88 JAIME ROLDOS AGUILERA CASA CLOR AMARILLA Y TECHO DE TEJAS 2 PISOS</v>
          </cell>
          <cell r="M2294" t="str">
            <v>1707044119</v>
          </cell>
          <cell r="N2294" t="str">
            <v>994971193</v>
          </cell>
          <cell r="P2294" t="str">
            <v>QUITO</v>
          </cell>
          <cell r="Q2294" t="str">
            <v>QUITO</v>
          </cell>
          <cell r="R2294" t="str">
            <v>PICHINCHA</v>
          </cell>
          <cell r="T2294" t="str">
            <v>EXPRESSCON</v>
          </cell>
          <cell r="U2294" t="str">
            <v>FLEXNETUIO_LOCAL</v>
          </cell>
          <cell r="V2294">
            <v>1</v>
          </cell>
          <cell r="W2294">
            <v>1</v>
          </cell>
          <cell r="X2294" t="str">
            <v>FLEXNET UIO</v>
          </cell>
          <cell r="Y2294" t="str">
            <v>FLEX NET CALLE 28 DE JUNIO S/N Y GARCIA MORENO ENTRADA LLANO GRANDE</v>
          </cell>
        </row>
        <row r="2295">
          <cell r="A2295" t="str">
            <v>DHL_22_234</v>
          </cell>
          <cell r="B2295">
            <v>485555</v>
          </cell>
          <cell r="C2295" t="str">
            <v>DHL_22_234</v>
          </cell>
          <cell r="D2295" t="str">
            <v>DHL</v>
          </cell>
          <cell r="E2295" t="str">
            <v>DESPACHO</v>
          </cell>
          <cell r="F2295" t="str">
            <v>NORMAL</v>
          </cell>
          <cell r="H2295">
            <v>44918</v>
          </cell>
          <cell r="I2295" t="str">
            <v>ENTREGADO</v>
          </cell>
          <cell r="J2295">
            <v>44918</v>
          </cell>
          <cell r="K2295" t="str">
            <v>DHL MATRIZ</v>
          </cell>
          <cell r="L2295" t="str">
            <v>AV. ELOY ALFARO 113 A Y PASAJE LOS JUNCOS EDIFICIO DHL, SECTOR COMITE DEL PUEBLO</v>
          </cell>
          <cell r="P2295" t="str">
            <v>QUITO</v>
          </cell>
          <cell r="Q2295" t="str">
            <v>QUITO</v>
          </cell>
          <cell r="R2295" t="str">
            <v>PICHINCHA</v>
          </cell>
          <cell r="T2295" t="str">
            <v>FLEXTRANS UIO</v>
          </cell>
          <cell r="U2295" t="str">
            <v>FLEXNETUIO_LOCAL</v>
          </cell>
          <cell r="V2295">
            <v>1</v>
          </cell>
          <cell r="W2295">
            <v>1</v>
          </cell>
          <cell r="X2295" t="str">
            <v>ALMACENES TABACARCEN</v>
          </cell>
          <cell r="Y2295" t="str">
            <v>TABABELA</v>
          </cell>
        </row>
        <row r="2296">
          <cell r="A2296" t="str">
            <v>DHL_22_233</v>
          </cell>
          <cell r="B2296">
            <v>485554</v>
          </cell>
          <cell r="C2296" t="str">
            <v>DHL_22_233</v>
          </cell>
          <cell r="D2296" t="str">
            <v>DHL</v>
          </cell>
          <cell r="E2296" t="str">
            <v>DESPACHO</v>
          </cell>
          <cell r="F2296" t="str">
            <v>NORMAL</v>
          </cell>
          <cell r="H2296">
            <v>44918</v>
          </cell>
          <cell r="I2296" t="str">
            <v>ENTREGADO</v>
          </cell>
          <cell r="J2296">
            <v>44918</v>
          </cell>
          <cell r="K2296" t="str">
            <v>DHL MATRIZ</v>
          </cell>
          <cell r="L2296" t="str">
            <v>AV. ELOY ALFARO 113 A Y PASAJE LOS JUNCOS EDIFICIO DHL, SECTOR COMITE DEL PUEBLO</v>
          </cell>
          <cell r="P2296" t="str">
            <v>QUITO</v>
          </cell>
          <cell r="Q2296" t="str">
            <v>QUITO</v>
          </cell>
          <cell r="R2296" t="str">
            <v>PICHINCHA</v>
          </cell>
          <cell r="T2296" t="str">
            <v>FLEXTRANS UIO</v>
          </cell>
          <cell r="U2296" t="str">
            <v>FLEXNETUIO_LOCAL</v>
          </cell>
          <cell r="V2296">
            <v>1</v>
          </cell>
          <cell r="W2296">
            <v>1</v>
          </cell>
          <cell r="X2296" t="str">
            <v>ALMACENES TABACARCEN</v>
          </cell>
          <cell r="Y2296" t="str">
            <v>TABABELA</v>
          </cell>
        </row>
        <row r="2297">
          <cell r="A2297" t="str">
            <v>DEC3202212230007</v>
          </cell>
          <cell r="B2297">
            <v>485553</v>
          </cell>
          <cell r="C2297" t="str">
            <v>DEC3202212230007</v>
          </cell>
          <cell r="D2297" t="str">
            <v>HUAWEI</v>
          </cell>
          <cell r="E2297" t="str">
            <v>DESPACHO</v>
          </cell>
          <cell r="F2297" t="str">
            <v>EXCLUSIVO</v>
          </cell>
          <cell r="G2297" t="str">
            <v>TF90437</v>
          </cell>
          <cell r="H2297">
            <v>44918</v>
          </cell>
          <cell r="I2297" t="str">
            <v>ENTREGADO</v>
          </cell>
          <cell r="J2297">
            <v>44918</v>
          </cell>
          <cell r="K2297" t="str">
            <v>CN SYSTEM INTEGRATION AND CONSTRUCTION DEL ECUADOR CNSIC S.A.</v>
          </cell>
          <cell r="L2297" t="str">
            <v>DAULE - AV. PRINCIPAL CIUDADELA VILLA CLUB</v>
          </cell>
          <cell r="M2297" t="str">
            <v>WASHINGTON_OSORIO_CNSIC</v>
          </cell>
          <cell r="N2297" t="str">
            <v>0985843517</v>
          </cell>
          <cell r="P2297" t="str">
            <v>090707</v>
          </cell>
          <cell r="Q2297" t="str">
            <v>GUAYAQUIL</v>
          </cell>
          <cell r="R2297" t="str">
            <v>GUAYAS</v>
          </cell>
          <cell r="S2297" t="str">
            <v>GUAYAQUIL</v>
          </cell>
          <cell r="T2297" t="str">
            <v>ITSACOURIER</v>
          </cell>
          <cell r="U2297" t="str">
            <v>FLEXNETUIO_GYE</v>
          </cell>
          <cell r="V2297">
            <v>7</v>
          </cell>
          <cell r="W2297">
            <v>13.63</v>
          </cell>
          <cell r="X2297" t="str">
            <v>FLEXNET GUAYAQUIL</v>
          </cell>
          <cell r="Y2297" t="str">
            <v>FERNANDO GUTIERREZ HILL KM 8 1/2 VIA DAULE COOP. JUAN MONTALVO / FRENTE A PEPSI COLA</v>
          </cell>
        </row>
        <row r="2298">
          <cell r="A2298" t="str">
            <v>DEC3202212230006</v>
          </cell>
          <cell r="B2298">
            <v>485552</v>
          </cell>
          <cell r="C2298" t="str">
            <v>DEC3202212230006</v>
          </cell>
          <cell r="D2298" t="str">
            <v>HUAWEI</v>
          </cell>
          <cell r="E2298" t="str">
            <v>DESPACHO</v>
          </cell>
          <cell r="F2298" t="str">
            <v>EXCLUSIVO</v>
          </cell>
          <cell r="G2298" t="str">
            <v>TF90436</v>
          </cell>
          <cell r="H2298">
            <v>44918</v>
          </cell>
          <cell r="I2298" t="str">
            <v>ENTREGADO</v>
          </cell>
          <cell r="J2298">
            <v>44918</v>
          </cell>
          <cell r="K2298" t="str">
            <v>CN SYSTEM INTEGRATION AND CONSTRUCTION DEL ECUADOR CNSIC S.A.</v>
          </cell>
          <cell r="L2298" t="str">
            <v>AV. 34 Y SARUMILLA, GUAYAQUIL - COLTEODOROMAL</v>
          </cell>
          <cell r="M2298" t="str">
            <v>WASHINGTON_OSORIO_CNSIC</v>
          </cell>
          <cell r="N2298" t="str">
            <v>0985843517</v>
          </cell>
          <cell r="P2298" t="str">
            <v>GUAYAQUIL</v>
          </cell>
          <cell r="Q2298" t="str">
            <v>GUAYAQUIL</v>
          </cell>
          <cell r="R2298" t="str">
            <v>GUAYAS</v>
          </cell>
          <cell r="T2298" t="str">
            <v>FLEXTRANS GYE</v>
          </cell>
          <cell r="U2298" t="str">
            <v>FLEXNETGYE_LOCAL</v>
          </cell>
          <cell r="V2298">
            <v>7</v>
          </cell>
          <cell r="W2298">
            <v>13.73</v>
          </cell>
          <cell r="X2298" t="str">
            <v>FLEXNET GUAYAQUIL</v>
          </cell>
          <cell r="Y2298" t="str">
            <v>FERNANDO GUTIERREZ HILL KM 8 1/2 VIA DAULE COOP. JUAN MONTALVO / FRENTE A PEPSI COLA</v>
          </cell>
        </row>
        <row r="2299">
          <cell r="A2299" t="str">
            <v>DEC3202212230008</v>
          </cell>
          <cell r="B2299">
            <v>485551</v>
          </cell>
          <cell r="C2299" t="str">
            <v>DEC3202212230008</v>
          </cell>
          <cell r="D2299" t="str">
            <v>HUAWEI</v>
          </cell>
          <cell r="E2299" t="str">
            <v>DESPACHO</v>
          </cell>
          <cell r="F2299" t="str">
            <v>EXCLUSIVO</v>
          </cell>
          <cell r="G2299" t="str">
            <v>TF90434</v>
          </cell>
          <cell r="H2299">
            <v>44918</v>
          </cell>
          <cell r="I2299" t="str">
            <v>ENTREGADO</v>
          </cell>
          <cell r="J2299">
            <v>44918</v>
          </cell>
          <cell r="K2299" t="str">
            <v>CN SYSTEM INTEGRATION AND CONSTRUCTION DEL ECUADOR CNSIC S.A.</v>
          </cell>
          <cell r="L2299" t="str">
            <v>LOTIZACIÓN INDUSTRIAL INMACONSA, CALLE EUCALIPTO SOLAR 2 Y QUINQUELIAS. KM 9 1/2 VÍA DAULE.</v>
          </cell>
          <cell r="M2299" t="str">
            <v>WASHINGTON_OSORIO_CNSIC</v>
          </cell>
          <cell r="N2299" t="str">
            <v>0985843517</v>
          </cell>
          <cell r="P2299" t="str">
            <v>090706</v>
          </cell>
          <cell r="Q2299" t="str">
            <v>GUAYAQUIL</v>
          </cell>
          <cell r="R2299" t="str">
            <v>GUAYAS</v>
          </cell>
          <cell r="S2299" t="str">
            <v>GUAYAQUIL</v>
          </cell>
          <cell r="T2299" t="str">
            <v>FLEXTRANS GYE</v>
          </cell>
          <cell r="U2299" t="str">
            <v>FLEXNETUIO_GYE</v>
          </cell>
          <cell r="V2299">
            <v>7</v>
          </cell>
          <cell r="W2299">
            <v>13.63</v>
          </cell>
          <cell r="X2299" t="str">
            <v>FLEXNET GUAYAQUIL</v>
          </cell>
          <cell r="Y2299" t="str">
            <v>FERNANDO GUTIERREZ HILL KM 8 1/2 VIA DAULE COOP. JUAN MONTALVO / FRENTE A PEPSI COLA</v>
          </cell>
        </row>
        <row r="2300">
          <cell r="A2300" t="str">
            <v>RET_CAJA DE DOCUMENTOS 231222</v>
          </cell>
          <cell r="B2300">
            <v>485550</v>
          </cell>
          <cell r="C2300" t="str">
            <v>RET_CAJA DE DOCUMENTOS 231222</v>
          </cell>
          <cell r="D2300" t="str">
            <v>NOKIA_ALU</v>
          </cell>
          <cell r="E2300" t="str">
            <v>DESPACHO</v>
          </cell>
          <cell r="F2300" t="str">
            <v>EXCLUSIVO</v>
          </cell>
          <cell r="G2300" t="str">
            <v>90435</v>
          </cell>
          <cell r="H2300">
            <v>44918</v>
          </cell>
          <cell r="I2300" t="str">
            <v>ENTREGADO</v>
          </cell>
          <cell r="J2300">
            <v>44918</v>
          </cell>
          <cell r="K2300" t="str">
            <v>FLEXNET GYE</v>
          </cell>
          <cell r="L2300" t="str">
            <v>KM 8.5 VIA A DAULE</v>
          </cell>
          <cell r="N2300" t="str">
            <v>Walter Mendez ( 096 833 1101)</v>
          </cell>
          <cell r="P2300" t="str">
            <v>GUAYAQUIL</v>
          </cell>
          <cell r="Q2300" t="str">
            <v>GUAYAQUIL</v>
          </cell>
          <cell r="R2300" t="str">
            <v>GUAYAS</v>
          </cell>
          <cell r="T2300" t="str">
            <v>ITSACOURIER</v>
          </cell>
          <cell r="U2300" t="str">
            <v>FLEXNETUIO_LOCAL</v>
          </cell>
          <cell r="V2300">
            <v>1</v>
          </cell>
          <cell r="W2300">
            <v>10</v>
          </cell>
          <cell r="X2300" t="str">
            <v>OFICINA NOKIA MALL DEL SOL</v>
          </cell>
          <cell r="Y2300" t="str">
            <v>OFICINA NOKIA MALL DEL SOL</v>
          </cell>
        </row>
        <row r="2301">
          <cell r="A2301" t="str">
            <v>DEC3202212230009</v>
          </cell>
          <cell r="B2301">
            <v>485549</v>
          </cell>
          <cell r="C2301" t="str">
            <v>DEC3202212230009</v>
          </cell>
          <cell r="D2301" t="str">
            <v>HUAWEI</v>
          </cell>
          <cell r="E2301" t="str">
            <v>DESPACHO</v>
          </cell>
          <cell r="F2301" t="str">
            <v>EXCLUSIVO</v>
          </cell>
          <cell r="G2301" t="str">
            <v>TF90433</v>
          </cell>
          <cell r="H2301">
            <v>44918</v>
          </cell>
          <cell r="I2301" t="str">
            <v>ENTREGADO</v>
          </cell>
          <cell r="J2301">
            <v>44918</v>
          </cell>
          <cell r="K2301" t="str">
            <v>CN SYSTEM INTEGRATION AND CONSTRUCTION DEL ECUADOR CNSIC S.A.</v>
          </cell>
          <cell r="L2301" t="str">
            <v>COOP. 5 DE JUNIO, BLOQUE C-2, MZ C, SOLAR 10. - DURAN5JUN</v>
          </cell>
          <cell r="M2301" t="str">
            <v>WASHINGTON_OSORIO_CNSIC</v>
          </cell>
          <cell r="N2301" t="str">
            <v>0985843517</v>
          </cell>
          <cell r="P2301" t="str">
            <v>DURAN</v>
          </cell>
          <cell r="Q2301" t="str">
            <v>DURAN</v>
          </cell>
          <cell r="R2301" t="str">
            <v>GUAYAS</v>
          </cell>
          <cell r="T2301" t="str">
            <v>ITSACOURIER</v>
          </cell>
          <cell r="U2301" t="str">
            <v>FLEXNETGYE_LOCAL</v>
          </cell>
          <cell r="V2301">
            <v>7</v>
          </cell>
          <cell r="W2301">
            <v>13.65</v>
          </cell>
          <cell r="X2301" t="str">
            <v>FLEXNET GUAYAQUIL</v>
          </cell>
          <cell r="Y2301" t="str">
            <v>FERNANDO GUTIERREZ HILL KM 8 1/2 VIA DAULE COOP. JUAN MONTALVO / FRENTE A PEPSI COLA</v>
          </cell>
        </row>
        <row r="2302">
          <cell r="A2302" t="str">
            <v>DEC3202212230004</v>
          </cell>
          <cell r="B2302">
            <v>485548</v>
          </cell>
          <cell r="C2302" t="str">
            <v>DEC3202212230004</v>
          </cell>
          <cell r="D2302" t="str">
            <v>HUAWEI</v>
          </cell>
          <cell r="E2302" t="str">
            <v>DESPACHO</v>
          </cell>
          <cell r="F2302" t="str">
            <v>EXCLUSIVO</v>
          </cell>
          <cell r="G2302" t="str">
            <v>TF90432</v>
          </cell>
          <cell r="H2302">
            <v>44917</v>
          </cell>
          <cell r="I2302" t="str">
            <v>ENTREGADO</v>
          </cell>
          <cell r="J2302">
            <v>44918</v>
          </cell>
          <cell r="K2302" t="str">
            <v>TELECOMUNICACIONES EQUINOCCIALES CIA. LTDA.</v>
          </cell>
          <cell r="L2302" t="str">
            <v xml:space="preserve"> URBANIZACION TERRASOL, KM 7 1/2 VIA SAMBORONDON. "PARQUE TARQUI"</v>
          </cell>
          <cell r="M2302" t="str">
            <v>PAUCAR_EDWIN - RUC:1791854357001</v>
          </cell>
          <cell r="N2302" t="str">
            <v>0994192072</v>
          </cell>
          <cell r="P2302" t="str">
            <v>GUAYAQUIL</v>
          </cell>
          <cell r="Q2302" t="str">
            <v>GUAYAQUIL</v>
          </cell>
          <cell r="R2302" t="str">
            <v>GUAYAS</v>
          </cell>
          <cell r="T2302" t="str">
            <v>FLEXTRANS GYE</v>
          </cell>
          <cell r="U2302" t="str">
            <v>FLEXNETGYE_LOCAL</v>
          </cell>
          <cell r="V2302">
            <v>7</v>
          </cell>
          <cell r="W2302">
            <v>13.61</v>
          </cell>
          <cell r="X2302" t="str">
            <v>FLEXNET GUAYAQUIL</v>
          </cell>
          <cell r="Y2302" t="str">
            <v>FERNANDO GUTIERREZ HILL KM 8 1/2 VIA DAULE COOP. JUAN MONTALVO / FRENTE A PEPSI COLA</v>
          </cell>
        </row>
        <row r="2303">
          <cell r="A2303" t="str">
            <v>DEC3202212230001</v>
          </cell>
          <cell r="B2303">
            <v>485547</v>
          </cell>
          <cell r="C2303" t="str">
            <v>DEC3202212230001</v>
          </cell>
          <cell r="D2303" t="str">
            <v>HUAWEI</v>
          </cell>
          <cell r="E2303" t="str">
            <v>DESPACHO</v>
          </cell>
          <cell r="F2303" t="str">
            <v>EXCLUSIVO</v>
          </cell>
          <cell r="G2303" t="str">
            <v>TF90431</v>
          </cell>
          <cell r="H2303">
            <v>44917</v>
          </cell>
          <cell r="I2303" t="str">
            <v>ENTREGADO</v>
          </cell>
          <cell r="J2303">
            <v>44918</v>
          </cell>
          <cell r="K2303" t="str">
            <v>TELECOMUNICACIONES EQUINOCCIALES CIA. LTDA.</v>
          </cell>
          <cell r="L2303" t="str">
            <v>CALLE 14A Y 1° PASAJE 2A NE CIUDADELA SIMON BOLIVAR</v>
          </cell>
          <cell r="M2303" t="str">
            <v>PAUCAR_EDWIN - RUC:1791854357001</v>
          </cell>
          <cell r="N2303" t="str">
            <v>0994192072</v>
          </cell>
          <cell r="P2303" t="str">
            <v>090505</v>
          </cell>
          <cell r="Q2303" t="str">
            <v>GUAYAQUIL</v>
          </cell>
          <cell r="R2303" t="str">
            <v>GUAYAS</v>
          </cell>
          <cell r="S2303" t="str">
            <v>GUAYAQUIL</v>
          </cell>
          <cell r="T2303" t="str">
            <v>FLEXTRANS GYE</v>
          </cell>
          <cell r="U2303" t="str">
            <v>FLEXNETUIO_GYE</v>
          </cell>
          <cell r="V2303">
            <v>7</v>
          </cell>
          <cell r="W2303">
            <v>13.65</v>
          </cell>
          <cell r="X2303" t="str">
            <v>FLEXNET GUAYAQUIL</v>
          </cell>
          <cell r="Y2303" t="str">
            <v>FERNANDO GUTIERREZ HILL KM 8 1/2 VIA DAULE COOP. JUAN MONTALVO / FRENTE A PEPSI COLA</v>
          </cell>
        </row>
        <row r="2304">
          <cell r="A2304" t="str">
            <v>DEC3202212230002</v>
          </cell>
          <cell r="B2304">
            <v>485546</v>
          </cell>
          <cell r="C2304" t="str">
            <v>DEC3202212230002</v>
          </cell>
          <cell r="D2304" t="str">
            <v>HUAWEI</v>
          </cell>
          <cell r="E2304" t="str">
            <v>DESPACHO</v>
          </cell>
          <cell r="F2304" t="str">
            <v>EXCLUSIVO</v>
          </cell>
          <cell r="G2304" t="str">
            <v>TF90430</v>
          </cell>
          <cell r="H2304">
            <v>44917</v>
          </cell>
          <cell r="I2304" t="str">
            <v>ENTREGADO</v>
          </cell>
          <cell r="J2304">
            <v>44918</v>
          </cell>
          <cell r="K2304" t="str">
            <v>TELECOMUNICACIONES EQUINOCCIALES CIA. LTDA.</v>
          </cell>
          <cell r="L2304" t="str">
            <v>2DO PASAJE 12 Y 1ER PASAJE 51 - PARQUEVSANTO</v>
          </cell>
          <cell r="M2304" t="str">
            <v>PAUCAR_EDWIN - RUC: 1791854357001</v>
          </cell>
          <cell r="N2304" t="str">
            <v>0994192072</v>
          </cell>
          <cell r="P2304" t="str">
            <v>GUAYAQUIL</v>
          </cell>
          <cell r="Q2304" t="str">
            <v>GUAYAQUIL</v>
          </cell>
          <cell r="R2304" t="str">
            <v>GUAYAS</v>
          </cell>
          <cell r="T2304" t="str">
            <v>FLEXTRANS GYE</v>
          </cell>
          <cell r="U2304" t="str">
            <v>FLEXNETGYE_LOCAL</v>
          </cell>
          <cell r="V2304">
            <v>7</v>
          </cell>
          <cell r="W2304">
            <v>13.63</v>
          </cell>
          <cell r="X2304" t="str">
            <v>FLEXNET GUAYAQUIL</v>
          </cell>
          <cell r="Y2304" t="str">
            <v>FERNANDO GUTIERREZ HILL KM 8 1/2 VIA DAULE COOP. JUAN MONTALVO / FRENTE A PEPSI COLA</v>
          </cell>
        </row>
        <row r="2305">
          <cell r="A2305" t="str">
            <v>DEC3202212230003</v>
          </cell>
          <cell r="B2305">
            <v>485545</v>
          </cell>
          <cell r="C2305" t="str">
            <v>DEC3202212230003</v>
          </cell>
          <cell r="D2305" t="str">
            <v>HUAWEI</v>
          </cell>
          <cell r="E2305" t="str">
            <v>DESPACHO</v>
          </cell>
          <cell r="F2305" t="str">
            <v>EXCLUSIVO</v>
          </cell>
          <cell r="G2305" t="str">
            <v>TF90429</v>
          </cell>
          <cell r="H2305">
            <v>44917</v>
          </cell>
          <cell r="I2305" t="str">
            <v>ENTREGADO</v>
          </cell>
          <cell r="J2305">
            <v>44918</v>
          </cell>
          <cell r="K2305" t="str">
            <v>TELECOMUNICACIONES EQUINOCCIALES CIA. LTDA.</v>
          </cell>
          <cell r="L2305" t="str">
            <v xml:space="preserve">	 AV. LEÓN FEBRES CORDERO RIVADENEYRA / VIAL 1 A 250 MTS ANTES DE LLEGAR A LA URB. REINA ISABEL (GUAYAS-GUAYAQUIL-TARQUI)</v>
          </cell>
          <cell r="M2305" t="str">
            <v>PAUCAR_EDWIN - RUC: 1791854357001</v>
          </cell>
          <cell r="N2305" t="str">
            <v>0994192072</v>
          </cell>
          <cell r="P2305" t="str">
            <v>090707</v>
          </cell>
          <cell r="Q2305" t="str">
            <v>GUAYAQUIL</v>
          </cell>
          <cell r="R2305" t="str">
            <v>GUAYAS</v>
          </cell>
          <cell r="S2305" t="str">
            <v>GUAYAQUIL</v>
          </cell>
          <cell r="T2305" t="str">
            <v>FLEXTRANS GYE</v>
          </cell>
          <cell r="U2305" t="str">
            <v>FLEXNETUIO_GYE</v>
          </cell>
          <cell r="V2305">
            <v>7</v>
          </cell>
          <cell r="W2305">
            <v>13.63</v>
          </cell>
          <cell r="X2305" t="str">
            <v>FLEXNET GUAYAQUIL</v>
          </cell>
          <cell r="Y2305" t="str">
            <v>FERNANDO GUTIERREZ HILL KM 8 1/2 VIA DAULE COOP. JUAN MONTALVO / FRENTE A PEPSI COLA</v>
          </cell>
        </row>
        <row r="2306">
          <cell r="A2306" t="str">
            <v>DEC3202212220003</v>
          </cell>
          <cell r="B2306">
            <v>485544</v>
          </cell>
          <cell r="C2306" t="str">
            <v>DEC3202212220003</v>
          </cell>
          <cell r="D2306" t="str">
            <v>HUAWEI</v>
          </cell>
          <cell r="E2306" t="str">
            <v>DESPACHO</v>
          </cell>
          <cell r="F2306" t="str">
            <v>EXCLUSIVO</v>
          </cell>
          <cell r="G2306" t="str">
            <v>TF90428</v>
          </cell>
          <cell r="H2306">
            <v>44917</v>
          </cell>
          <cell r="I2306" t="str">
            <v>ENTREGADO</v>
          </cell>
          <cell r="J2306">
            <v>44918</v>
          </cell>
          <cell r="K2306" t="str">
            <v>TOTALTEK S.A.</v>
          </cell>
          <cell r="L2306" t="str">
            <v xml:space="preserve">COOP. VALLE DEL CERRO AZUL MONTE SINAÍ , SOLAR 10 ,MZ3 </v>
          </cell>
          <cell r="M2306" t="str">
            <v>JOAN BILL MORAN VERA - RUC: 1791900359001</v>
          </cell>
          <cell r="N2306" t="str">
            <v>0987714490</v>
          </cell>
          <cell r="P2306" t="str">
            <v>090801</v>
          </cell>
          <cell r="Q2306" t="str">
            <v>GUAYAQUIL</v>
          </cell>
          <cell r="R2306" t="str">
            <v>GUAYAS</v>
          </cell>
          <cell r="S2306" t="str">
            <v>GUAYAQUIL</v>
          </cell>
          <cell r="T2306" t="str">
            <v>FLEXTRANS GYE</v>
          </cell>
          <cell r="U2306" t="str">
            <v>FLEXNETUIO_GYE</v>
          </cell>
          <cell r="V2306">
            <v>7</v>
          </cell>
          <cell r="W2306">
            <v>13.61</v>
          </cell>
          <cell r="X2306" t="str">
            <v>FLEXNET GUAYAQUIL</v>
          </cell>
          <cell r="Y2306" t="str">
            <v>FERNANDO GUTIERREZ HILL KM 8 1/2 VIA DAULE COOP. JUAN MONTALVO / FRENTE A PEPSI COLA</v>
          </cell>
        </row>
        <row r="2307">
          <cell r="A2307" t="str">
            <v>DEC3202212220004</v>
          </cell>
          <cell r="B2307">
            <v>485543</v>
          </cell>
          <cell r="C2307" t="str">
            <v>DEC3202212220004</v>
          </cell>
          <cell r="D2307" t="str">
            <v>HUAWEI</v>
          </cell>
          <cell r="E2307" t="str">
            <v>DESPACHO</v>
          </cell>
          <cell r="F2307" t="str">
            <v>EXCLUSIVO</v>
          </cell>
          <cell r="G2307" t="str">
            <v>TF90427</v>
          </cell>
          <cell r="H2307">
            <v>44917</v>
          </cell>
          <cell r="I2307" t="str">
            <v>ENTREGADO</v>
          </cell>
          <cell r="J2307">
            <v>44918</v>
          </cell>
          <cell r="K2307" t="str">
            <v>TOTALTEK S.A.</v>
          </cell>
          <cell r="L2307" t="str">
            <v>VIA. A SALITRE FRENTE A LA URB. ARBOLETTA</v>
          </cell>
          <cell r="M2307" t="str">
            <v>JOAN BILL MORAN VERA - RUC: 1791900359001</v>
          </cell>
          <cell r="N2307" t="str">
            <v>0987714490</v>
          </cell>
          <cell r="P2307" t="str">
            <v>090707</v>
          </cell>
          <cell r="Q2307" t="str">
            <v>GUAYAQUIL</v>
          </cell>
          <cell r="R2307" t="str">
            <v>GUAYAS</v>
          </cell>
          <cell r="S2307" t="str">
            <v>GUAYAQUIL</v>
          </cell>
          <cell r="T2307" t="str">
            <v>FLEXTRANS GYE</v>
          </cell>
          <cell r="U2307" t="str">
            <v>FLEXNETUIO_GYE</v>
          </cell>
          <cell r="V2307">
            <v>7</v>
          </cell>
          <cell r="W2307">
            <v>13.63</v>
          </cell>
          <cell r="X2307" t="str">
            <v>FLEXNET GUAYAQUIL</v>
          </cell>
          <cell r="Y2307" t="str">
            <v>FERNANDO GUTIERREZ HILL KM 8 1/2 VIA DAULE COOP. JUAN MONTALVO / FRENTE A PEPSI COLA</v>
          </cell>
        </row>
        <row r="2308">
          <cell r="A2308" t="str">
            <v>DEC3202212220015_MONTACARGA</v>
          </cell>
          <cell r="B2308">
            <v>485542</v>
          </cell>
          <cell r="C2308" t="str">
            <v>DEC3202212220015_MONTACARGA</v>
          </cell>
          <cell r="D2308" t="str">
            <v>HUAWEI</v>
          </cell>
          <cell r="E2308" t="str">
            <v>DESPACHO</v>
          </cell>
          <cell r="F2308" t="str">
            <v>NORMAL</v>
          </cell>
          <cell r="G2308" t="str">
            <v>TF90426</v>
          </cell>
          <cell r="H2308">
            <v>44917</v>
          </cell>
          <cell r="I2308" t="str">
            <v>ENTREGADO</v>
          </cell>
          <cell r="J2308">
            <v>44923</v>
          </cell>
          <cell r="K2308" t="str">
            <v>TELCONET S.A.</v>
          </cell>
          <cell r="L2308" t="str">
            <v>GUAYAQUIL;;CALLE BRONCE, SOLAR 16 Y AV. PASCUALES, LOTE # 2, CANTÓN GUAYAQUIL, PARROQUIA PASCUALES.(KM 16 1/2 VIA A DAULE)</v>
          </cell>
          <cell r="M2308" t="str">
            <v>MARLON MORAN - RUC:0991327371001</v>
          </cell>
          <cell r="N2308" t="str">
            <v>0995882984</v>
          </cell>
          <cell r="P2308" t="str">
            <v>090707</v>
          </cell>
          <cell r="Q2308" t="str">
            <v>GUAYAQUIL</v>
          </cell>
          <cell r="R2308" t="str">
            <v>GUAYAS</v>
          </cell>
          <cell r="S2308" t="str">
            <v>GUAYAQUIL</v>
          </cell>
          <cell r="T2308" t="str">
            <v>FLEXTRANS GYE</v>
          </cell>
          <cell r="U2308" t="str">
            <v>FLEXNETUIO_GYE</v>
          </cell>
          <cell r="V2308">
            <v>1</v>
          </cell>
          <cell r="W2308">
            <v>2500</v>
          </cell>
          <cell r="X2308" t="str">
            <v>FLEXNET GUAYAQUIL</v>
          </cell>
          <cell r="Y2308" t="str">
            <v>FERNANDO GUTIERREZ HILL KM 8 1/2 VIA DAULE COOP. JUAN MONTALVO / FRENTE A PEPSI COLA</v>
          </cell>
        </row>
        <row r="2309">
          <cell r="A2309" t="str">
            <v>DEC3202212220015</v>
          </cell>
          <cell r="B2309">
            <v>485541</v>
          </cell>
          <cell r="C2309" t="str">
            <v>DEC3202212220015</v>
          </cell>
          <cell r="D2309" t="str">
            <v>HUAWEI</v>
          </cell>
          <cell r="E2309" t="str">
            <v>DESPACHO</v>
          </cell>
          <cell r="F2309" t="str">
            <v>EXCLUSIVO</v>
          </cell>
          <cell r="G2309" t="str">
            <v>TF90425</v>
          </cell>
          <cell r="H2309">
            <v>44917</v>
          </cell>
          <cell r="I2309" t="str">
            <v>ENTREGADO</v>
          </cell>
          <cell r="J2309">
            <v>44918</v>
          </cell>
          <cell r="K2309" t="str">
            <v>TELCONET S.A.</v>
          </cell>
          <cell r="L2309" t="str">
            <v>GUAYAQUIL;;CALLE BRONCE, SOLAR 16 Y AV. PASCUALES, LOTE # 2, CANTÓN GUAYAQUIL, PARROQUIA PASCUALES.(KM 16 1/2 VIA A DAULE)</v>
          </cell>
          <cell r="M2309" t="str">
            <v>MARLON MORAN - RUC:0991327371001</v>
          </cell>
          <cell r="N2309" t="str">
            <v>0995882984</v>
          </cell>
          <cell r="P2309" t="str">
            <v>090707</v>
          </cell>
          <cell r="Q2309" t="str">
            <v>GUAYAQUIL</v>
          </cell>
          <cell r="R2309" t="str">
            <v>GUAYAS</v>
          </cell>
          <cell r="S2309" t="str">
            <v>GUAYAQUIL</v>
          </cell>
          <cell r="T2309" t="str">
            <v>FLEXTRANS GYE</v>
          </cell>
          <cell r="U2309" t="str">
            <v>FLEXNETUIO_GYE</v>
          </cell>
          <cell r="V2309">
            <v>17</v>
          </cell>
          <cell r="W2309">
            <v>4501.8100000000004</v>
          </cell>
          <cell r="X2309" t="str">
            <v>FLEXNET GUAYAQUIL</v>
          </cell>
          <cell r="Y2309" t="str">
            <v>FERNANDO GUTIERREZ HILL KM 8 1/2 VIA DAULE COOP. JUAN MONTALVO / FRENTE A PEPSI COLA</v>
          </cell>
        </row>
        <row r="2310">
          <cell r="A2310" t="str">
            <v>TK-7465</v>
          </cell>
          <cell r="B2310">
            <v>485528</v>
          </cell>
          <cell r="C2310" t="str">
            <v>TK-7465</v>
          </cell>
          <cell r="D2310" t="str">
            <v>MDELIVERY</v>
          </cell>
          <cell r="E2310" t="str">
            <v>DESPACHO</v>
          </cell>
          <cell r="F2310" t="str">
            <v>EXPRESS</v>
          </cell>
          <cell r="G2310" t="str">
            <v/>
          </cell>
          <cell r="H2310">
            <v>44917</v>
          </cell>
          <cell r="I2310" t="str">
            <v>ENTREGADO</v>
          </cell>
          <cell r="J2310">
            <v>44923</v>
          </cell>
          <cell r="K2310" t="str">
            <v>OTECEL</v>
          </cell>
          <cell r="L2310" t="str">
            <v>AVDA SIMON BOLIVAR Y VIA NAYON CONJUNTO CORPORATIVO EKOPARK TORRE 3 TELEFONICA</v>
          </cell>
          <cell r="M2310" t="str">
            <v/>
          </cell>
          <cell r="N2310" t="str">
            <v>098299225</v>
          </cell>
          <cell r="O2310" t="str">
            <v/>
          </cell>
          <cell r="P2310" t="str">
            <v>QUITO</v>
          </cell>
          <cell r="Q2310" t="str">
            <v>QUITO</v>
          </cell>
          <cell r="R2310" t="str">
            <v>PICHINCHA</v>
          </cell>
          <cell r="T2310" t="str">
            <v>FLEXTRANS UIO</v>
          </cell>
          <cell r="U2310" t="str">
            <v>FLEXNETUIO_LOCAL</v>
          </cell>
          <cell r="V2310">
            <v>1</v>
          </cell>
          <cell r="W2310">
            <v>1</v>
          </cell>
          <cell r="X2310" t="str">
            <v>FLEXNET ECUADOR - MDELIVERY</v>
          </cell>
          <cell r="Y2310" t="str">
            <v>CALLE 28 DE JUNIO S/N Y GARCIA MORENO ENTRADA LLANO GRANDE</v>
          </cell>
        </row>
        <row r="2311">
          <cell r="A2311" t="str">
            <v>TK-7466</v>
          </cell>
          <cell r="B2311">
            <v>485529</v>
          </cell>
          <cell r="C2311" t="str">
            <v>TK-7466</v>
          </cell>
          <cell r="D2311" t="str">
            <v>MDELIVERY</v>
          </cell>
          <cell r="E2311" t="str">
            <v>DESPACHO</v>
          </cell>
          <cell r="F2311" t="str">
            <v>EXPRESS</v>
          </cell>
          <cell r="G2311" t="str">
            <v/>
          </cell>
          <cell r="H2311">
            <v>44917</v>
          </cell>
          <cell r="I2311" t="str">
            <v>ENTREGADO</v>
          </cell>
          <cell r="J2311">
            <v>44923</v>
          </cell>
          <cell r="K2311" t="str">
            <v>OTECEL</v>
          </cell>
          <cell r="L2311" t="str">
            <v>AVDA SIMON BOLIVAR Y VIA NAYON CONJUNTO CORPORATIVO EKOPARK TORRE 3 TELEFONICA</v>
          </cell>
          <cell r="M2311" t="str">
            <v/>
          </cell>
          <cell r="N2311" t="str">
            <v>098299225</v>
          </cell>
          <cell r="O2311" t="str">
            <v/>
          </cell>
          <cell r="P2311" t="str">
            <v>QUITO</v>
          </cell>
          <cell r="Q2311" t="str">
            <v>QUITO</v>
          </cell>
          <cell r="R2311" t="str">
            <v>PICHINCHA</v>
          </cell>
          <cell r="T2311" t="str">
            <v>FLEXTRANS UIO</v>
          </cell>
          <cell r="U2311" t="str">
            <v>FLEXNETUIO_LOCAL</v>
          </cell>
          <cell r="V2311">
            <v>1</v>
          </cell>
          <cell r="W2311">
            <v>1</v>
          </cell>
          <cell r="X2311" t="str">
            <v>FLEXNET ECUADOR - MDELIVERY</v>
          </cell>
          <cell r="Y2311" t="str">
            <v>CALLE 28 DE JUNIO S/N Y GARCIA MORENO ENTRADA LLANO GRANDE</v>
          </cell>
        </row>
        <row r="2312">
          <cell r="A2312" t="str">
            <v>TK-7467</v>
          </cell>
          <cell r="B2312">
            <v>485530</v>
          </cell>
          <cell r="C2312" t="str">
            <v>TK-7467</v>
          </cell>
          <cell r="D2312" t="str">
            <v>MDELIVERY</v>
          </cell>
          <cell r="E2312" t="str">
            <v>DESPACHO</v>
          </cell>
          <cell r="F2312" t="str">
            <v>EXPRESS</v>
          </cell>
          <cell r="G2312" t="str">
            <v/>
          </cell>
          <cell r="H2312">
            <v>44917</v>
          </cell>
          <cell r="I2312" t="str">
            <v>ENTREGADO</v>
          </cell>
          <cell r="J2312">
            <v>44923</v>
          </cell>
          <cell r="K2312" t="str">
            <v>OTECEL</v>
          </cell>
          <cell r="L2312" t="str">
            <v>AVDA SIMON BOLIVAR Y VIA NAYON CONJUNTO CORPORATIVO EKOPARK TORRE 3 TELEFONICA</v>
          </cell>
          <cell r="M2312" t="str">
            <v/>
          </cell>
          <cell r="N2312" t="str">
            <v>098299225</v>
          </cell>
          <cell r="O2312" t="str">
            <v/>
          </cell>
          <cell r="P2312" t="str">
            <v>QUITO</v>
          </cell>
          <cell r="Q2312" t="str">
            <v>QUITO</v>
          </cell>
          <cell r="R2312" t="str">
            <v>PICHINCHA</v>
          </cell>
          <cell r="T2312" t="str">
            <v>FLEXTRANS UIO</v>
          </cell>
          <cell r="U2312" t="str">
            <v>FLEXNETUIO_LOCAL</v>
          </cell>
          <cell r="V2312">
            <v>1</v>
          </cell>
          <cell r="W2312">
            <v>1</v>
          </cell>
          <cell r="X2312" t="str">
            <v>FLEXNET ECUADOR - MDELIVERY</v>
          </cell>
          <cell r="Y2312" t="str">
            <v>CALLE 28 DE JUNIO S/N Y GARCIA MORENO ENTRADA LLANO GRANDE</v>
          </cell>
        </row>
        <row r="2313">
          <cell r="A2313" t="str">
            <v>TK-7469</v>
          </cell>
          <cell r="B2313">
            <v>485531</v>
          </cell>
          <cell r="C2313" t="str">
            <v>TK-7469</v>
          </cell>
          <cell r="D2313" t="str">
            <v>MDELIVERY</v>
          </cell>
          <cell r="E2313" t="str">
            <v>DESPACHO</v>
          </cell>
          <cell r="F2313" t="str">
            <v>EXPRESS</v>
          </cell>
          <cell r="G2313" t="str">
            <v/>
          </cell>
          <cell r="H2313">
            <v>44917</v>
          </cell>
          <cell r="I2313" t="str">
            <v>ENTREGADO</v>
          </cell>
          <cell r="J2313">
            <v>44923</v>
          </cell>
          <cell r="K2313" t="str">
            <v>OTECEL</v>
          </cell>
          <cell r="L2313" t="str">
            <v>AVDA SIMON BOLIVAR Y VIA NAYON CONJUNTO CORPORATIVO EKOPARK TORRE 3 TELEFONICA</v>
          </cell>
          <cell r="M2313" t="str">
            <v/>
          </cell>
          <cell r="N2313" t="str">
            <v>098299225</v>
          </cell>
          <cell r="O2313" t="str">
            <v/>
          </cell>
          <cell r="P2313" t="str">
            <v>QUITO</v>
          </cell>
          <cell r="Q2313" t="str">
            <v>QUITO</v>
          </cell>
          <cell r="R2313" t="str">
            <v>PICHINCHA</v>
          </cell>
          <cell r="T2313" t="str">
            <v>FLEXTRANS UIO</v>
          </cell>
          <cell r="U2313" t="str">
            <v>FLEXNETUIO_LOCAL</v>
          </cell>
          <cell r="V2313">
            <v>1</v>
          </cell>
          <cell r="W2313">
            <v>1</v>
          </cell>
          <cell r="X2313" t="str">
            <v>FLEXNET ECUADOR - MDELIVERY</v>
          </cell>
          <cell r="Y2313" t="str">
            <v>CALLE 28 DE JUNIO S/N Y GARCIA MORENO ENTRADA LLANO GRANDE</v>
          </cell>
        </row>
        <row r="2314">
          <cell r="A2314" t="str">
            <v>TK-7470</v>
          </cell>
          <cell r="B2314">
            <v>485532</v>
          </cell>
          <cell r="C2314" t="str">
            <v>TK-7470</v>
          </cell>
          <cell r="D2314" t="str">
            <v>MDELIVERY</v>
          </cell>
          <cell r="E2314" t="str">
            <v>DESPACHO</v>
          </cell>
          <cell r="F2314" t="str">
            <v>EXPRESS</v>
          </cell>
          <cell r="G2314" t="str">
            <v/>
          </cell>
          <cell r="H2314">
            <v>44917</v>
          </cell>
          <cell r="I2314" t="str">
            <v>ENTREGADO</v>
          </cell>
          <cell r="J2314">
            <v>44923</v>
          </cell>
          <cell r="K2314" t="str">
            <v>OTECEL</v>
          </cell>
          <cell r="L2314" t="str">
            <v>AVDA SIMON BOLIVAR Y VIA NAYON CONJUNTO CORPORATIVO EKOPARK TORRE 3 TELEFONICA</v>
          </cell>
          <cell r="M2314" t="str">
            <v/>
          </cell>
          <cell r="N2314" t="str">
            <v>098299225</v>
          </cell>
          <cell r="O2314" t="str">
            <v/>
          </cell>
          <cell r="P2314" t="str">
            <v>QUITO</v>
          </cell>
          <cell r="Q2314" t="str">
            <v>QUITO</v>
          </cell>
          <cell r="R2314" t="str">
            <v>PICHINCHA</v>
          </cell>
          <cell r="T2314" t="str">
            <v>FLEXTRANS UIO</v>
          </cell>
          <cell r="U2314" t="str">
            <v>FLEXNETUIO_LOCAL</v>
          </cell>
          <cell r="V2314">
            <v>1</v>
          </cell>
          <cell r="W2314">
            <v>1</v>
          </cell>
          <cell r="X2314" t="str">
            <v>FLEXNET ECUADOR - MDELIVERY</v>
          </cell>
          <cell r="Y2314" t="str">
            <v>CALLE 28 DE JUNIO S/N Y GARCIA MORENO ENTRADA LLANO GRANDE</v>
          </cell>
        </row>
        <row r="2315">
          <cell r="A2315" t="str">
            <v>TK-7471</v>
          </cell>
          <cell r="B2315">
            <v>485533</v>
          </cell>
          <cell r="C2315" t="str">
            <v>TK-7471</v>
          </cell>
          <cell r="D2315" t="str">
            <v>MDELIVERY</v>
          </cell>
          <cell r="E2315" t="str">
            <v>DESPACHO</v>
          </cell>
          <cell r="F2315" t="str">
            <v>EXPRESS</v>
          </cell>
          <cell r="G2315" t="str">
            <v/>
          </cell>
          <cell r="H2315">
            <v>44917</v>
          </cell>
          <cell r="I2315" t="str">
            <v>ENTREGADO</v>
          </cell>
          <cell r="J2315">
            <v>44923</v>
          </cell>
          <cell r="K2315" t="str">
            <v>OTECEL</v>
          </cell>
          <cell r="L2315" t="str">
            <v>AVDA SIMON BOLIVAR Y VIA NAYON CONJUNTO CORPORATIVO EKOPARK TORRE 3 TELEFONICA</v>
          </cell>
          <cell r="M2315" t="str">
            <v/>
          </cell>
          <cell r="N2315" t="str">
            <v>098299225</v>
          </cell>
          <cell r="O2315" t="str">
            <v/>
          </cell>
          <cell r="P2315" t="str">
            <v>QUITO</v>
          </cell>
          <cell r="Q2315" t="str">
            <v>QUITO</v>
          </cell>
          <cell r="R2315" t="str">
            <v>PICHINCHA</v>
          </cell>
          <cell r="T2315" t="str">
            <v>FLEXTRANS UIO</v>
          </cell>
          <cell r="U2315" t="str">
            <v>FLEXNETUIO_LOCAL</v>
          </cell>
          <cell r="V2315">
            <v>1</v>
          </cell>
          <cell r="W2315">
            <v>1</v>
          </cell>
          <cell r="X2315" t="str">
            <v>FLEXNET ECUADOR - MDELIVERY</v>
          </cell>
          <cell r="Y2315" t="str">
            <v>CALLE 28 DE JUNIO S/N Y GARCIA MORENO ENTRADA LLANO GRANDE</v>
          </cell>
        </row>
        <row r="2316">
          <cell r="A2316" t="str">
            <v>TK-7472</v>
          </cell>
          <cell r="B2316">
            <v>485534</v>
          </cell>
          <cell r="C2316" t="str">
            <v>TK-7472</v>
          </cell>
          <cell r="D2316" t="str">
            <v>MDELIVERY</v>
          </cell>
          <cell r="E2316" t="str">
            <v>DESPACHO</v>
          </cell>
          <cell r="F2316" t="str">
            <v>EXPRESS</v>
          </cell>
          <cell r="G2316" t="str">
            <v/>
          </cell>
          <cell r="H2316">
            <v>44917</v>
          </cell>
          <cell r="I2316" t="str">
            <v>ENTREGADO</v>
          </cell>
          <cell r="J2316">
            <v>44923</v>
          </cell>
          <cell r="K2316" t="str">
            <v>OTECEL</v>
          </cell>
          <cell r="L2316" t="str">
            <v>AVDA SIMON BOLIVAR Y VIA NAYON CONJUNTO CORPORATIVO EKOPARK TORRE 3 TELEFONICA</v>
          </cell>
          <cell r="M2316" t="str">
            <v/>
          </cell>
          <cell r="N2316" t="str">
            <v>098299225</v>
          </cell>
          <cell r="O2316" t="str">
            <v/>
          </cell>
          <cell r="P2316" t="str">
            <v>QUITO</v>
          </cell>
          <cell r="Q2316" t="str">
            <v>QUITO</v>
          </cell>
          <cell r="R2316" t="str">
            <v>PICHINCHA</v>
          </cell>
          <cell r="T2316" t="str">
            <v>FLEXTRANS UIO</v>
          </cell>
          <cell r="U2316" t="str">
            <v>FLEXNETUIO_LOCAL</v>
          </cell>
          <cell r="V2316">
            <v>1</v>
          </cell>
          <cell r="W2316">
            <v>1</v>
          </cell>
          <cell r="X2316" t="str">
            <v>FLEXNET ECUADOR - MDELIVERY</v>
          </cell>
          <cell r="Y2316" t="str">
            <v>CALLE 28 DE JUNIO S/N Y GARCIA MORENO ENTRADA LLANO GRANDE</v>
          </cell>
        </row>
        <row r="2317">
          <cell r="A2317" t="str">
            <v>TK-7473</v>
          </cell>
          <cell r="B2317">
            <v>485535</v>
          </cell>
          <cell r="C2317" t="str">
            <v>TK-7473</v>
          </cell>
          <cell r="D2317" t="str">
            <v>MDELIVERY</v>
          </cell>
          <cell r="E2317" t="str">
            <v>DESPACHO</v>
          </cell>
          <cell r="F2317" t="str">
            <v>EXPRESS</v>
          </cell>
          <cell r="G2317" t="str">
            <v/>
          </cell>
          <cell r="H2317">
            <v>44917</v>
          </cell>
          <cell r="I2317" t="str">
            <v>ENTREGADO</v>
          </cell>
          <cell r="J2317">
            <v>44923</v>
          </cell>
          <cell r="K2317" t="str">
            <v>OTECEL</v>
          </cell>
          <cell r="L2317" t="str">
            <v>AVDA SIMON BOLIVAR Y VIA NAYON CONJUNTO CORPORATIVO EKOPARK TORRE 3 TELEFONICA</v>
          </cell>
          <cell r="M2317" t="str">
            <v/>
          </cell>
          <cell r="N2317" t="str">
            <v>098299225</v>
          </cell>
          <cell r="O2317" t="str">
            <v/>
          </cell>
          <cell r="P2317" t="str">
            <v>QUITO</v>
          </cell>
          <cell r="Q2317" t="str">
            <v>QUITO</v>
          </cell>
          <cell r="R2317" t="str">
            <v>PICHINCHA</v>
          </cell>
          <cell r="T2317" t="str">
            <v>FLEXTRANS UIO</v>
          </cell>
          <cell r="U2317" t="str">
            <v>FLEXNETUIO_LOCAL</v>
          </cell>
          <cell r="V2317">
            <v>1</v>
          </cell>
          <cell r="W2317">
            <v>1</v>
          </cell>
          <cell r="X2317" t="str">
            <v>FLEXNET ECUADOR - MDELIVERY</v>
          </cell>
          <cell r="Y2317" t="str">
            <v>CALLE 28 DE JUNIO S/N Y GARCIA MORENO ENTRADA LLANO GRANDE</v>
          </cell>
        </row>
        <row r="2318">
          <cell r="A2318" t="str">
            <v>TK-7474</v>
          </cell>
          <cell r="B2318">
            <v>485536</v>
          </cell>
          <cell r="C2318" t="str">
            <v>TK-7474</v>
          </cell>
          <cell r="D2318" t="str">
            <v>MDELIVERY</v>
          </cell>
          <cell r="E2318" t="str">
            <v>DESPACHO</v>
          </cell>
          <cell r="F2318" t="str">
            <v>EXPRESS</v>
          </cell>
          <cell r="G2318" t="str">
            <v/>
          </cell>
          <cell r="H2318">
            <v>44917</v>
          </cell>
          <cell r="I2318" t="str">
            <v>ENTREGADO</v>
          </cell>
          <cell r="J2318">
            <v>44923</v>
          </cell>
          <cell r="K2318" t="str">
            <v>OTECEL</v>
          </cell>
          <cell r="L2318" t="str">
            <v>AVDA SIMON BOLIVAR Y VIA NAYON CONJUNTO CORPORATIVO EKOPARK TORRE 3 TELEFONICA</v>
          </cell>
          <cell r="M2318" t="str">
            <v/>
          </cell>
          <cell r="N2318" t="str">
            <v>098299225</v>
          </cell>
          <cell r="O2318" t="str">
            <v/>
          </cell>
          <cell r="P2318" t="str">
            <v>QUITO</v>
          </cell>
          <cell r="Q2318" t="str">
            <v>QUITO</v>
          </cell>
          <cell r="R2318" t="str">
            <v>PICHINCHA</v>
          </cell>
          <cell r="T2318" t="str">
            <v>FLEXTRANS UIO</v>
          </cell>
          <cell r="U2318" t="str">
            <v>FLEXNETUIO_LOCAL</v>
          </cell>
          <cell r="V2318">
            <v>1</v>
          </cell>
          <cell r="W2318">
            <v>1</v>
          </cell>
          <cell r="X2318" t="str">
            <v>FLEXNET ECUADOR - MDELIVERY</v>
          </cell>
          <cell r="Y2318" t="str">
            <v>CALLE 28 DE JUNIO S/N Y GARCIA MORENO ENTRADA LLANO GRANDE</v>
          </cell>
        </row>
        <row r="2319">
          <cell r="A2319" t="str">
            <v>TK-7475</v>
          </cell>
          <cell r="B2319">
            <v>485537</v>
          </cell>
          <cell r="C2319" t="str">
            <v>TK-7475</v>
          </cell>
          <cell r="D2319" t="str">
            <v>MDELIVERY</v>
          </cell>
          <cell r="E2319" t="str">
            <v>DESPACHO</v>
          </cell>
          <cell r="F2319" t="str">
            <v>EXPRESS</v>
          </cell>
          <cell r="G2319" t="str">
            <v/>
          </cell>
          <cell r="H2319">
            <v>44917</v>
          </cell>
          <cell r="I2319" t="str">
            <v>ENTREGADO</v>
          </cell>
          <cell r="J2319">
            <v>44923</v>
          </cell>
          <cell r="K2319" t="str">
            <v>OTECEL</v>
          </cell>
          <cell r="L2319" t="str">
            <v>AVDA SIMON BOLIVAR Y VIA NAYON CONJUNTO CORPORATIVO EKOPARK TORRE 3 TELEFONICA</v>
          </cell>
          <cell r="M2319" t="str">
            <v/>
          </cell>
          <cell r="N2319" t="str">
            <v>098299225</v>
          </cell>
          <cell r="O2319" t="str">
            <v/>
          </cell>
          <cell r="P2319" t="str">
            <v>QUITO</v>
          </cell>
          <cell r="Q2319" t="str">
            <v>QUITO</v>
          </cell>
          <cell r="R2319" t="str">
            <v>PICHINCHA</v>
          </cell>
          <cell r="T2319" t="str">
            <v>FLEXTRANS UIO</v>
          </cell>
          <cell r="U2319" t="str">
            <v>FLEXNETUIO_LOCAL</v>
          </cell>
          <cell r="V2319">
            <v>1</v>
          </cell>
          <cell r="W2319">
            <v>1</v>
          </cell>
          <cell r="X2319" t="str">
            <v>FLEXNET ECUADOR - MDELIVERY</v>
          </cell>
          <cell r="Y2319" t="str">
            <v>CALLE 28 DE JUNIO S/N Y GARCIA MORENO ENTRADA LLANO GRANDE</v>
          </cell>
        </row>
        <row r="2320">
          <cell r="A2320" t="str">
            <v>TK-7476</v>
          </cell>
          <cell r="B2320">
            <v>485538</v>
          </cell>
          <cell r="C2320" t="str">
            <v>TK-7476</v>
          </cell>
          <cell r="D2320" t="str">
            <v>MDELIVERY</v>
          </cell>
          <cell r="E2320" t="str">
            <v>DESPACHO</v>
          </cell>
          <cell r="F2320" t="str">
            <v>EXPRESS</v>
          </cell>
          <cell r="G2320" t="str">
            <v/>
          </cell>
          <cell r="H2320">
            <v>44917</v>
          </cell>
          <cell r="I2320" t="str">
            <v>ENTREGADO</v>
          </cell>
          <cell r="J2320">
            <v>44923</v>
          </cell>
          <cell r="K2320" t="str">
            <v>OTECEL</v>
          </cell>
          <cell r="L2320" t="str">
            <v>AVDA SIMON BOLIVAR Y VIA NAYON CONJUNTO CORPORATIVO EKOPARK TORRE 3 TELEFONICA</v>
          </cell>
          <cell r="M2320" t="str">
            <v/>
          </cell>
          <cell r="N2320" t="str">
            <v>098299225</v>
          </cell>
          <cell r="O2320" t="str">
            <v/>
          </cell>
          <cell r="P2320" t="str">
            <v>QUITO</v>
          </cell>
          <cell r="Q2320" t="str">
            <v>QUITO</v>
          </cell>
          <cell r="R2320" t="str">
            <v>PICHINCHA</v>
          </cell>
          <cell r="T2320" t="str">
            <v>FLEXTRANS UIO</v>
          </cell>
          <cell r="U2320" t="str">
            <v>FLEXNETUIO_LOCAL</v>
          </cell>
          <cell r="V2320">
            <v>1</v>
          </cell>
          <cell r="W2320">
            <v>1</v>
          </cell>
          <cell r="X2320" t="str">
            <v>FLEXNET ECUADOR - MDELIVERY</v>
          </cell>
          <cell r="Y2320" t="str">
            <v>CALLE 28 DE JUNIO S/N Y GARCIA MORENO ENTRADA LLANO GRANDE</v>
          </cell>
        </row>
        <row r="2321">
          <cell r="A2321" t="str">
            <v>TK-7477</v>
          </cell>
          <cell r="B2321">
            <v>485539</v>
          </cell>
          <cell r="C2321" t="str">
            <v>TK-7477</v>
          </cell>
          <cell r="D2321" t="str">
            <v>MDELIVERY</v>
          </cell>
          <cell r="E2321" t="str">
            <v>DESPACHO</v>
          </cell>
          <cell r="F2321" t="str">
            <v>EXPRESS</v>
          </cell>
          <cell r="G2321" t="str">
            <v/>
          </cell>
          <cell r="H2321">
            <v>44917</v>
          </cell>
          <cell r="I2321" t="str">
            <v>ENTREGADO</v>
          </cell>
          <cell r="J2321">
            <v>44923</v>
          </cell>
          <cell r="K2321" t="str">
            <v>OTECEL</v>
          </cell>
          <cell r="L2321" t="str">
            <v>AVDA SIMON BOLIVAR Y VIA NAYON CONJUNTO CORPORATIVO EKOPARK TORRE 3 TELEFONICA</v>
          </cell>
          <cell r="M2321" t="str">
            <v/>
          </cell>
          <cell r="N2321" t="str">
            <v>098299225</v>
          </cell>
          <cell r="O2321" t="str">
            <v/>
          </cell>
          <cell r="P2321" t="str">
            <v>QUITO</v>
          </cell>
          <cell r="Q2321" t="str">
            <v>QUITO</v>
          </cell>
          <cell r="R2321" t="str">
            <v>PICHINCHA</v>
          </cell>
          <cell r="T2321" t="str">
            <v>FLEXTRANS UIO</v>
          </cell>
          <cell r="U2321" t="str">
            <v>FLEXNETUIO_LOCAL</v>
          </cell>
          <cell r="V2321">
            <v>1</v>
          </cell>
          <cell r="W2321">
            <v>1</v>
          </cell>
          <cell r="X2321" t="str">
            <v>FLEXNET ECUADOR - MDELIVERY</v>
          </cell>
          <cell r="Y2321" t="str">
            <v>CALLE 28 DE JUNIO S/N Y GARCIA MORENO ENTRADA LLANO GRANDE</v>
          </cell>
        </row>
        <row r="2322">
          <cell r="A2322" t="str">
            <v>TK-7480</v>
          </cell>
          <cell r="B2322">
            <v>485540</v>
          </cell>
          <cell r="C2322" t="str">
            <v>TK-7480</v>
          </cell>
          <cell r="D2322" t="str">
            <v>MDELIVERY</v>
          </cell>
          <cell r="E2322" t="str">
            <v>DESPACHO</v>
          </cell>
          <cell r="F2322" t="str">
            <v>EXPRESS</v>
          </cell>
          <cell r="G2322" t="str">
            <v/>
          </cell>
          <cell r="H2322">
            <v>44917</v>
          </cell>
          <cell r="I2322" t="str">
            <v>ENTREGADO</v>
          </cell>
          <cell r="J2322">
            <v>44923</v>
          </cell>
          <cell r="K2322" t="str">
            <v>OTECEL</v>
          </cell>
          <cell r="L2322" t="str">
            <v>AVDA SIMON BOLIVAR Y VIA NAYON CONJUNTO CORPORATIVO EKOPARK TORRE 3 TELEFONICA</v>
          </cell>
          <cell r="M2322" t="str">
            <v/>
          </cell>
          <cell r="N2322" t="str">
            <v>098299225</v>
          </cell>
          <cell r="O2322" t="str">
            <v/>
          </cell>
          <cell r="P2322" t="str">
            <v>QUITO</v>
          </cell>
          <cell r="Q2322" t="str">
            <v>QUITO</v>
          </cell>
          <cell r="R2322" t="str">
            <v>PICHINCHA</v>
          </cell>
          <cell r="T2322" t="str">
            <v>FLEXTRANS UIO</v>
          </cell>
          <cell r="U2322" t="str">
            <v>FLEXNETUIO_LOCAL</v>
          </cell>
          <cell r="V2322">
            <v>1</v>
          </cell>
          <cell r="W2322">
            <v>1</v>
          </cell>
          <cell r="X2322" t="str">
            <v>FLEXNET ECUADOR - MDELIVERY</v>
          </cell>
          <cell r="Y2322" t="str">
            <v>CALLE 28 DE JUNIO S/N Y GARCIA MORENO ENTRADA LLANO GRANDE</v>
          </cell>
        </row>
        <row r="2323">
          <cell r="A2323" t="str">
            <v>DEC3202212220013</v>
          </cell>
          <cell r="B2323">
            <v>485497</v>
          </cell>
          <cell r="C2323" t="str">
            <v>DEC3202212220013</v>
          </cell>
          <cell r="D2323" t="str">
            <v>HUAWEI</v>
          </cell>
          <cell r="E2323" t="str">
            <v>DESPACHO</v>
          </cell>
          <cell r="F2323" t="str">
            <v>EXCLUSIVO</v>
          </cell>
          <cell r="G2323" t="str">
            <v>TF90424</v>
          </cell>
          <cell r="H2323">
            <v>44917</v>
          </cell>
          <cell r="I2323" t="str">
            <v>ENTREGADO</v>
          </cell>
          <cell r="J2323">
            <v>44918</v>
          </cell>
          <cell r="K2323" t="str">
            <v>TELEFONICA_UIO</v>
          </cell>
          <cell r="L2323" t="str">
            <v>COMPLEJO SAN JORGE. 28 DE JUNIO Y GARCIA MORENO - ENTRADA A LLANO GRANDE.</v>
          </cell>
          <cell r="M2323" t="str">
            <v>PATRICIO  PONCE - RUC: 1791890663001</v>
          </cell>
          <cell r="N2323" t="str">
            <v>0987602087</v>
          </cell>
          <cell r="P2323" t="str">
            <v>170208</v>
          </cell>
          <cell r="Q2323" t="str">
            <v>QUITO</v>
          </cell>
          <cell r="R2323" t="str">
            <v>PICHINCHA</v>
          </cell>
          <cell r="S2323" t="str">
            <v>CALDERON (CARAPUNGO)</v>
          </cell>
          <cell r="T2323" t="str">
            <v>CARGO UNION</v>
          </cell>
          <cell r="U2323" t="str">
            <v>FLEXNETUIO_LOCAL</v>
          </cell>
          <cell r="V2323">
            <v>15</v>
          </cell>
          <cell r="W2323">
            <v>1207.1099999999999</v>
          </cell>
          <cell r="X2323" t="str">
            <v>FLEXNET GUAYAQUIL</v>
          </cell>
          <cell r="Y2323" t="str">
            <v>FERNANDO GUTIERREZ HILL KM 8 1/2 VIA DAULE COOP. JUAN MONTALVO / FRENTE A PEPSI COLA</v>
          </cell>
        </row>
        <row r="2324">
          <cell r="A2324" t="str">
            <v>20003033159233</v>
          </cell>
          <cell r="B2324">
            <v>485496</v>
          </cell>
          <cell r="C2324" t="str">
            <v>20003033159233</v>
          </cell>
          <cell r="D2324" t="str">
            <v>CONECEL</v>
          </cell>
          <cell r="E2324" t="str">
            <v>DESPACHO</v>
          </cell>
          <cell r="F2324" t="str">
            <v>NORMAL</v>
          </cell>
          <cell r="G2324" t="str">
            <v>TEC8602</v>
          </cell>
          <cell r="H2324">
            <v>44917</v>
          </cell>
          <cell r="I2324" t="str">
            <v>ENTREGADO</v>
          </cell>
          <cell r="J2324">
            <v>44922</v>
          </cell>
          <cell r="K2324" t="str">
            <v>ESPINOZA NOGUERA ALICIA DEL CARMEN</v>
          </cell>
          <cell r="L2324" t="str">
            <v>AV DE LA PRENSA N49-56 Y RIO CURARAI EMPRESA VERIS LABORATORIO</v>
          </cell>
          <cell r="M2324" t="str">
            <v>1705397469</v>
          </cell>
          <cell r="N2324" t="str">
            <v>989268963</v>
          </cell>
          <cell r="P2324" t="str">
            <v>QUITO</v>
          </cell>
          <cell r="Q2324" t="str">
            <v>QUITO</v>
          </cell>
          <cell r="R2324" t="str">
            <v>PICHINCHA</v>
          </cell>
          <cell r="T2324" t="str">
            <v>EXPRESSCON</v>
          </cell>
          <cell r="U2324" t="str">
            <v>FLEXNETUIO_LOCAL</v>
          </cell>
          <cell r="V2324">
            <v>1</v>
          </cell>
          <cell r="W2324">
            <v>1</v>
          </cell>
          <cell r="X2324" t="str">
            <v>FLEXNET</v>
          </cell>
          <cell r="Y2324" t="str">
            <v>FLEX NET CALLE 28 DE JUNIO S/N Y GARCIA MORENO ENTRADA LLANO GRANDE</v>
          </cell>
        </row>
        <row r="2325">
          <cell r="A2325" t="str">
            <v>4500241274-A</v>
          </cell>
          <cell r="B2325">
            <v>485493</v>
          </cell>
          <cell r="C2325" t="str">
            <v>4500241274-A</v>
          </cell>
          <cell r="D2325" t="str">
            <v>AVIBM</v>
          </cell>
          <cell r="E2325" t="str">
            <v>DESPACHO</v>
          </cell>
          <cell r="F2325" t="str">
            <v>EXCLUSIVO</v>
          </cell>
          <cell r="G2325" t="str">
            <v>FT76668</v>
          </cell>
          <cell r="H2325">
            <v>44917</v>
          </cell>
          <cell r="I2325" t="str">
            <v>ENTREGADO</v>
          </cell>
          <cell r="J2325">
            <v>44918</v>
          </cell>
          <cell r="K2325" t="str">
            <v>SOLUCIONES VIRTUALES E /   ING. EDWIN SÁNCHEZ DE INFRAESTRUCTURA</v>
          </cell>
          <cell r="L2325" t="str">
            <v>AV. AMAZONAS N37-101 Y UNIÓN NACIONAL DE PERIODISTAS. EDIFICIO CORTE NACIONAL DE JUSTICIA, 3ER PISO DATACENTER</v>
          </cell>
          <cell r="M2325" t="str">
            <v>1792018080001</v>
          </cell>
          <cell r="N2325" t="str">
            <v xml:space="preserve">023953600 ext:20056 </v>
          </cell>
          <cell r="O2325" t="str">
            <v xml:space="preserve">023953600 ext:20056 </v>
          </cell>
          <cell r="P2325" t="str">
            <v>170507</v>
          </cell>
          <cell r="Q2325" t="str">
            <v>QUITO</v>
          </cell>
          <cell r="R2325" t="str">
            <v>PICHINCHA</v>
          </cell>
          <cell r="S2325" t="str">
            <v>QUITO</v>
          </cell>
          <cell r="T2325" t="str">
            <v>TRANSERVISS</v>
          </cell>
          <cell r="U2325" t="str">
            <v>FLEXNETUIO_LOCAL</v>
          </cell>
          <cell r="V2325">
            <v>1</v>
          </cell>
          <cell r="W2325">
            <v>46.8</v>
          </cell>
          <cell r="X2325" t="str">
            <v>BODEGA TECH DATA</v>
          </cell>
          <cell r="Y2325" t="str">
            <v>CALLE 28 DE JUNIO S/N Y GARCIA MORENO ENTRADA LLANO GRANDE</v>
          </cell>
        </row>
        <row r="2326">
          <cell r="A2326" t="str">
            <v>RETIRO OFICINA SG 22-12-2022</v>
          </cell>
          <cell r="B2326">
            <v>485492</v>
          </cell>
          <cell r="C2326" t="str">
            <v>RETIRO OFICINA SG 22-12-2022</v>
          </cell>
          <cell r="D2326" t="str">
            <v>SG</v>
          </cell>
          <cell r="E2326" t="str">
            <v>DESPACHO</v>
          </cell>
          <cell r="F2326" t="str">
            <v>NORMAL</v>
          </cell>
          <cell r="G2326" t="str">
            <v>90422</v>
          </cell>
          <cell r="H2326">
            <v>44917</v>
          </cell>
          <cell r="I2326" t="str">
            <v>ENTREGADO</v>
          </cell>
          <cell r="J2326">
            <v>44923</v>
          </cell>
          <cell r="K2326" t="str">
            <v>FLEXNET - GYE</v>
          </cell>
          <cell r="L2326" t="str">
            <v>FERNANDO GUTIERREZ HILL KM 8 1/2 VIA DAULE</v>
          </cell>
          <cell r="P2326" t="str">
            <v>GUAYAQUIL</v>
          </cell>
          <cell r="Q2326" t="str">
            <v>GUAYAQUIL</v>
          </cell>
          <cell r="R2326" t="str">
            <v>GUAYAS</v>
          </cell>
          <cell r="U2326" t="str">
            <v>FLEXNETGYE_LOCAL</v>
          </cell>
          <cell r="V2326">
            <v>2</v>
          </cell>
          <cell r="W2326">
            <v>5</v>
          </cell>
          <cell r="X2326" t="str">
            <v>SAINT GOBAIN-EDIF EMPORIUM</v>
          </cell>
          <cell r="Y2326" t="str">
            <v>EDIFICIO EMPORIUM PISO 18 OF 6-7</v>
          </cell>
        </row>
        <row r="2327">
          <cell r="A2327" t="str">
            <v>2022-12837</v>
          </cell>
          <cell r="B2327">
            <v>485490</v>
          </cell>
          <cell r="C2327" t="str">
            <v>2022-12837</v>
          </cell>
          <cell r="D2327" t="str">
            <v>MOVISTAR</v>
          </cell>
          <cell r="E2327" t="str">
            <v>DESPACHO</v>
          </cell>
          <cell r="F2327" t="str">
            <v>NORMAL</v>
          </cell>
          <cell r="G2327" t="str">
            <v>FT76683</v>
          </cell>
          <cell r="H2327">
            <v>44917</v>
          </cell>
          <cell r="I2327" t="str">
            <v>ENTREGADO</v>
          </cell>
          <cell r="J2327">
            <v>44918</v>
          </cell>
          <cell r="K2327" t="str">
            <v>SEPRONAC SEGURIDAD Y PROTECCION NACIONAL C. LTDA._ESTEFANIA PAREDES</v>
          </cell>
          <cell r="L2327" t="str">
            <v>DIRECCION MARCOS AGUIRRE N47-117 Y MIGUEL BEDOYA QUITO</v>
          </cell>
          <cell r="M2327" t="str">
            <v>1791206479001</v>
          </cell>
          <cell r="N2327" t="str">
            <v>0992464795</v>
          </cell>
          <cell r="O2327" t="str">
            <v/>
          </cell>
          <cell r="P2327" t="str">
            <v>QUITO</v>
          </cell>
          <cell r="Q2327" t="str">
            <v>QUITO</v>
          </cell>
          <cell r="R2327" t="str">
            <v>PICHINCHA</v>
          </cell>
          <cell r="U2327" t="str">
            <v>FLEXNETUIO_LOCAL</v>
          </cell>
          <cell r="V2327">
            <v>1</v>
          </cell>
          <cell r="W2327">
            <v>1</v>
          </cell>
          <cell r="X2327" t="str">
            <v>FLEXNET ECUADOR - MOVISTAR</v>
          </cell>
          <cell r="Y2327" t="str">
            <v>CALLE 28 DE JUNIO S/N Y GARCIA MORENO ENTRADA LLANO GRANDE</v>
          </cell>
        </row>
        <row r="2328">
          <cell r="A2328" t="str">
            <v>2022-12838</v>
          </cell>
          <cell r="B2328">
            <v>485491</v>
          </cell>
          <cell r="C2328" t="str">
            <v>2022-12838</v>
          </cell>
          <cell r="D2328" t="str">
            <v>MOVISTAR</v>
          </cell>
          <cell r="E2328" t="str">
            <v>DESPACHO</v>
          </cell>
          <cell r="F2328" t="str">
            <v>NORMAL</v>
          </cell>
          <cell r="G2328" t="str">
            <v>FT76682</v>
          </cell>
          <cell r="H2328">
            <v>44917</v>
          </cell>
          <cell r="I2328" t="str">
            <v>ENTREGADO</v>
          </cell>
          <cell r="J2328">
            <v>44918</v>
          </cell>
          <cell r="K2328" t="str">
            <v>SEPRONAC SEGURIDAD Y PROTECCION NACIONAL C. LTDA._ESTEFANIA PAREDES</v>
          </cell>
          <cell r="L2328" t="str">
            <v>DIRECCION MARCOS AGUIRRE N47-117 Y MIGUEL BEDOYA QUITO</v>
          </cell>
          <cell r="M2328" t="str">
            <v>1791206479001</v>
          </cell>
          <cell r="N2328" t="str">
            <v>0992464795</v>
          </cell>
          <cell r="O2328" t="str">
            <v/>
          </cell>
          <cell r="P2328" t="str">
            <v>QUITO</v>
          </cell>
          <cell r="Q2328" t="str">
            <v>QUITO</v>
          </cell>
          <cell r="R2328" t="str">
            <v>PICHINCHA</v>
          </cell>
          <cell r="U2328" t="str">
            <v>FLEXNETUIO_LOCAL</v>
          </cell>
          <cell r="V2328">
            <v>1</v>
          </cell>
          <cell r="W2328">
            <v>1</v>
          </cell>
          <cell r="X2328" t="str">
            <v>FLEXNET ECUADOR - MOVISTAR</v>
          </cell>
          <cell r="Y2328" t="str">
            <v>CALLE 28 DE JUNIO S/N Y GARCIA MORENO ENTRADA LLANO GRANDE</v>
          </cell>
        </row>
        <row r="2329">
          <cell r="A2329" t="str">
            <v>20003032296087</v>
          </cell>
          <cell r="B2329">
            <v>485484</v>
          </cell>
          <cell r="C2329" t="str">
            <v>20003032296087</v>
          </cell>
          <cell r="D2329" t="str">
            <v>CONECEL</v>
          </cell>
          <cell r="E2329" t="str">
            <v>DESPACHO</v>
          </cell>
          <cell r="F2329" t="str">
            <v>NORMAL</v>
          </cell>
          <cell r="G2329" t="str">
            <v>031002004130756</v>
          </cell>
          <cell r="H2329">
            <v>44917</v>
          </cell>
          <cell r="I2329" t="str">
            <v>ENTREGADO</v>
          </cell>
          <cell r="J2329">
            <v>44923</v>
          </cell>
          <cell r="K2329" t="str">
            <v>CABRERA CUZCO WALTER PATRICIO</v>
          </cell>
          <cell r="L2329" t="str">
            <v>AV RICAURTE EL GABO Y CLL DELEG A MANO DERECHA A LA URB MIRAVALLE EN EL LUGAR DE DOMICILIO SCTR FLOR DEL CAMINO RF DGNL A LA UNICA CAPILLA DE LA VIRGEN</v>
          </cell>
          <cell r="M2329" t="str">
            <v>1401196181</v>
          </cell>
          <cell r="N2329" t="str">
            <v>992321497</v>
          </cell>
          <cell r="O2329" t="str">
            <v>992321497</v>
          </cell>
          <cell r="P2329" t="str">
            <v>CUENCA</v>
          </cell>
          <cell r="Q2329" t="str">
            <v>CUENCA</v>
          </cell>
          <cell r="R2329" t="str">
            <v>AZUAY</v>
          </cell>
          <cell r="T2329" t="str">
            <v>TRAMACO</v>
          </cell>
          <cell r="U2329" t="str">
            <v>FLEXNETUIO_PROVINCIA</v>
          </cell>
          <cell r="V2329">
            <v>1</v>
          </cell>
          <cell r="W2329">
            <v>1</v>
          </cell>
          <cell r="X2329" t="str">
            <v>FLEXNET</v>
          </cell>
          <cell r="Y2329" t="str">
            <v>FLEX NET CALLE 28 DE JUNIO S/N Y GARCIA MORENO ENTRADA LLANO GRANDE</v>
          </cell>
        </row>
        <row r="2330">
          <cell r="A2330" t="str">
            <v>20003031406750</v>
          </cell>
          <cell r="B2330">
            <v>485485</v>
          </cell>
          <cell r="C2330" t="str">
            <v>20003031406750</v>
          </cell>
          <cell r="D2330" t="str">
            <v>CONECEL</v>
          </cell>
          <cell r="E2330" t="str">
            <v>DESPACHO</v>
          </cell>
          <cell r="F2330" t="str">
            <v>NORMAL</v>
          </cell>
          <cell r="G2330" t="str">
            <v>TEC8601</v>
          </cell>
          <cell r="H2330">
            <v>44917</v>
          </cell>
          <cell r="I2330" t="str">
            <v>ENTREGADO</v>
          </cell>
          <cell r="J2330">
            <v>44918</v>
          </cell>
          <cell r="K2330" t="str">
            <v>CHAMBA MERINO VANESSA ESTEFANIA</v>
          </cell>
          <cell r="L2330" t="str">
            <v>AV EDMUNDO CARVAJAL Y EL BOSQUE CENTRO COMERCIAL EL BOSQUE EN ALMACENES TU KSA</v>
          </cell>
          <cell r="M2330" t="str">
            <v>1722201447</v>
          </cell>
          <cell r="N2330" t="str">
            <v>989529649</v>
          </cell>
          <cell r="O2330" t="str">
            <v>989529649</v>
          </cell>
          <cell r="P2330" t="str">
            <v>QUITO</v>
          </cell>
          <cell r="Q2330" t="str">
            <v>QUITO</v>
          </cell>
          <cell r="R2330" t="str">
            <v>PICHINCHA</v>
          </cell>
          <cell r="T2330" t="str">
            <v>EXPRESSCON</v>
          </cell>
          <cell r="U2330" t="str">
            <v>FLEXNETUIO_LOCAL</v>
          </cell>
          <cell r="V2330">
            <v>1</v>
          </cell>
          <cell r="W2330">
            <v>1</v>
          </cell>
          <cell r="X2330" t="str">
            <v>FLEXNET</v>
          </cell>
          <cell r="Y2330" t="str">
            <v>FLEX NET CALLE 28 DE JUNIO S/N Y GARCIA MORENO ENTRADA LLANO GRANDE</v>
          </cell>
        </row>
        <row r="2331">
          <cell r="A2331" t="str">
            <v>20003032735380</v>
          </cell>
          <cell r="B2331">
            <v>485486</v>
          </cell>
          <cell r="C2331" t="str">
            <v>20003032735380</v>
          </cell>
          <cell r="D2331" t="str">
            <v>CONECEL</v>
          </cell>
          <cell r="E2331" t="str">
            <v>DESPACHO</v>
          </cell>
          <cell r="F2331" t="str">
            <v>NORMAL</v>
          </cell>
          <cell r="G2331" t="str">
            <v>TEC8599</v>
          </cell>
          <cell r="H2331">
            <v>44917</v>
          </cell>
          <cell r="I2331" t="str">
            <v>ENTREGADO</v>
          </cell>
          <cell r="J2331">
            <v>44918</v>
          </cell>
          <cell r="K2331" t="str">
            <v>MASABALIN CHILUISA GENNY LORENA</v>
          </cell>
          <cell r="L2331" t="str">
            <v>CALLE ELOY ALFARO Y CALLE N73 URB.VISTA REAL CASA 134 CS 2PS CL BEISH REF:AL FRENTE DE LA GASOLINERA MAS GAS A 4 CUADRAS DE Fabrica de Peluches Heart Quito A 2 CUADRAS DEL MINIMARKET LA PANADERIA LA H</v>
          </cell>
          <cell r="M2331" t="str">
            <v>1308853371</v>
          </cell>
          <cell r="N2331" t="str">
            <v>959223114</v>
          </cell>
          <cell r="O2331" t="str">
            <v>959223114</v>
          </cell>
          <cell r="P2331" t="str">
            <v>QUITO</v>
          </cell>
          <cell r="Q2331" t="str">
            <v>QUITO</v>
          </cell>
          <cell r="R2331" t="str">
            <v>PICHINCHA</v>
          </cell>
          <cell r="T2331" t="str">
            <v>EXPRESSCON</v>
          </cell>
          <cell r="U2331" t="str">
            <v>FLEXNETUIO_LOCAL</v>
          </cell>
          <cell r="V2331">
            <v>1</v>
          </cell>
          <cell r="W2331">
            <v>1</v>
          </cell>
          <cell r="X2331" t="str">
            <v>FLEXNET</v>
          </cell>
          <cell r="Y2331" t="str">
            <v>FLEX NET CALLE 28 DE JUNIO S/N Y GARCIA MORENO ENTRADA LLANO GRANDE</v>
          </cell>
        </row>
        <row r="2332">
          <cell r="A2332" t="str">
            <v>SG_2022_2224</v>
          </cell>
          <cell r="B2332">
            <v>485482</v>
          </cell>
          <cell r="C2332" t="str">
            <v>SG_2022_2224</v>
          </cell>
          <cell r="D2332" t="str">
            <v>SG</v>
          </cell>
          <cell r="E2332" t="str">
            <v>DESPACHO</v>
          </cell>
          <cell r="F2332" t="str">
            <v>NORMAL</v>
          </cell>
          <cell r="G2332" t="str">
            <v>90423</v>
          </cell>
          <cell r="H2332">
            <v>44917</v>
          </cell>
          <cell r="I2332" t="str">
            <v>ENTREGADO</v>
          </cell>
          <cell r="J2332">
            <v>44918</v>
          </cell>
          <cell r="K2332" t="str">
            <v>FLEXNET QUITO</v>
          </cell>
          <cell r="L2332" t="str">
            <v>PANAMERICANA NORTE KM 12 1/2</v>
          </cell>
          <cell r="M2332" t="str">
            <v>OMAR PONCE</v>
          </cell>
          <cell r="P2332" t="str">
            <v>170208</v>
          </cell>
          <cell r="Q2332" t="str">
            <v>QUITO</v>
          </cell>
          <cell r="R2332" t="str">
            <v>PICHINCHA</v>
          </cell>
          <cell r="S2332" t="str">
            <v>CALDERON (CARAPUNGO)</v>
          </cell>
          <cell r="T2332" t="str">
            <v>CARGO UNION</v>
          </cell>
          <cell r="U2332" t="str">
            <v>FLEXNETGYE_UIO</v>
          </cell>
          <cell r="V2332">
            <v>1</v>
          </cell>
          <cell r="W2332">
            <v>5.88</v>
          </cell>
          <cell r="X2332" t="str">
            <v>FLEXNET - GYE</v>
          </cell>
          <cell r="Y2332" t="str">
            <v>FERNANDO GUTIERREZ HILL KM 8 1/2 VIA DAULE</v>
          </cell>
        </row>
        <row r="2333">
          <cell r="A2333" t="str">
            <v>20003032728775</v>
          </cell>
          <cell r="B2333">
            <v>485464</v>
          </cell>
          <cell r="C2333" t="str">
            <v>20003032728775</v>
          </cell>
          <cell r="D2333" t="str">
            <v>CONECEL</v>
          </cell>
          <cell r="E2333" t="str">
            <v>DESPACHO</v>
          </cell>
          <cell r="F2333" t="str">
            <v>NORMAL</v>
          </cell>
          <cell r="G2333" t="str">
            <v/>
          </cell>
          <cell r="H2333">
            <v>44917</v>
          </cell>
          <cell r="I2333" t="str">
            <v>ENTREGADO</v>
          </cell>
          <cell r="J2333">
            <v>44923</v>
          </cell>
          <cell r="K2333" t="str">
            <v xml:space="preserve">PAMELA ALEJANDRA LOPEZ TACURI / </v>
          </cell>
          <cell r="L2333" t="str">
            <v>CLL 13 DE ABRIL Y CLL LOS MAYAS CS 2P CLR AMARILLO REJAS VERDE REF: A 1CDR CENTRO DE SALUD TOTORACOCHA, CUENCA</v>
          </cell>
          <cell r="M2333" t="str">
            <v>107377145</v>
          </cell>
          <cell r="N2333" t="str">
            <v xml:space="preserve">987181723 /  </v>
          </cell>
          <cell r="O2333" t="str">
            <v/>
          </cell>
          <cell r="P2333" t="str">
            <v>CUENCA</v>
          </cell>
          <cell r="Q2333" t="str">
            <v>CUENCA</v>
          </cell>
          <cell r="R2333" t="str">
            <v>AZUAY</v>
          </cell>
          <cell r="T2333" t="str">
            <v>ITSACOURIER</v>
          </cell>
          <cell r="U2333" t="str">
            <v>FLEXNETUIO_PROVINCIA</v>
          </cell>
          <cell r="V2333">
            <v>1</v>
          </cell>
          <cell r="W2333">
            <v>1</v>
          </cell>
          <cell r="X2333" t="str">
            <v>FLEXNET</v>
          </cell>
          <cell r="Y2333" t="str">
            <v>FLEX NET CALLE 28 DE JUNIO S/N Y GARCIA MORENO ENTRADA LLANO GRANDE</v>
          </cell>
        </row>
        <row r="2334">
          <cell r="A2334" t="str">
            <v>20003033158339</v>
          </cell>
          <cell r="B2334">
            <v>485466</v>
          </cell>
          <cell r="C2334" t="str">
            <v>20003033158339</v>
          </cell>
          <cell r="D2334" t="str">
            <v>CONECEL</v>
          </cell>
          <cell r="E2334" t="str">
            <v>DESPACHO</v>
          </cell>
          <cell r="F2334" t="str">
            <v>NORMAL</v>
          </cell>
          <cell r="G2334" t="str">
            <v>031002004130974</v>
          </cell>
          <cell r="H2334">
            <v>44917</v>
          </cell>
          <cell r="I2334" t="str">
            <v>ENTREGADO</v>
          </cell>
          <cell r="J2334">
            <v>44922</v>
          </cell>
          <cell r="K2334" t="str">
            <v xml:space="preserve">LUIS FERNANDO CHAVEZ MORALES / </v>
          </cell>
          <cell r="L2334" t="str">
            <v>CDELA LAS ORQUIDEAS SECTOR EL LLANO CALLE RUTAS ECUATORIANAS ENTRE ELIAS GARCIA Y LAS PALMAS CASA 1 PISO BLANCA VILLA 10 ATRAS DE CANCHAS DEL LLANO, PORTOVIEJO</v>
          </cell>
          <cell r="M2334" t="str">
            <v>1312910720</v>
          </cell>
          <cell r="N2334" t="str">
            <v>939069062 /  994858776</v>
          </cell>
          <cell r="P2334" t="str">
            <v>PORTOVIEJO</v>
          </cell>
          <cell r="Q2334" t="str">
            <v>PORTOVIEJO</v>
          </cell>
          <cell r="R2334" t="str">
            <v>MANABI</v>
          </cell>
          <cell r="T2334" t="str">
            <v>TRAMACO</v>
          </cell>
          <cell r="U2334" t="str">
            <v>FLEXNETUIO_PROVINCIA</v>
          </cell>
          <cell r="V2334">
            <v>1</v>
          </cell>
          <cell r="W2334">
            <v>1</v>
          </cell>
          <cell r="X2334" t="str">
            <v>FLEXNET</v>
          </cell>
          <cell r="Y2334" t="str">
            <v>FLEX NET CALLE 28 DE JUNIO S/N Y GARCIA MORENO ENTRADA LLANO GRANDE</v>
          </cell>
        </row>
        <row r="2335">
          <cell r="A2335" t="str">
            <v>20003033208965</v>
          </cell>
          <cell r="B2335">
            <v>485467</v>
          </cell>
          <cell r="C2335" t="str">
            <v>20003033208965</v>
          </cell>
          <cell r="D2335" t="str">
            <v>CONECEL</v>
          </cell>
          <cell r="E2335" t="str">
            <v>DESPACHO</v>
          </cell>
          <cell r="F2335" t="str">
            <v>NORMAL</v>
          </cell>
          <cell r="G2335" t="str">
            <v>031002004133280</v>
          </cell>
          <cell r="H2335">
            <v>44917</v>
          </cell>
          <cell r="I2335" t="str">
            <v>ENTREGADO</v>
          </cell>
          <cell r="J2335">
            <v>44923</v>
          </cell>
          <cell r="K2335" t="str">
            <v xml:space="preserve">LEO JOEL MOYOTA MARTINEZ / </v>
          </cell>
          <cell r="L2335" t="str">
            <v>CDLA SAN JOSE CLL PRESINDENTE AURELIO MOSQUERA ENTRE AV JAIME ROLDOS AGUILERA Y JERONIMO CARRION CS 2P CON PAPELRIA DAYO Y NICO, MILAGRO</v>
          </cell>
          <cell r="M2335" t="str">
            <v>950607457</v>
          </cell>
          <cell r="N2335" t="str">
            <v>996762565 /  990346426</v>
          </cell>
          <cell r="P2335" t="str">
            <v>MILAGRO</v>
          </cell>
          <cell r="Q2335" t="str">
            <v>MILAGRO</v>
          </cell>
          <cell r="R2335" t="str">
            <v>GUAYAS</v>
          </cell>
          <cell r="T2335" t="str">
            <v>TRAMACO</v>
          </cell>
          <cell r="U2335" t="str">
            <v>FLEXNETUIO_PROVINCIA</v>
          </cell>
          <cell r="V2335">
            <v>1</v>
          </cell>
          <cell r="W2335">
            <v>1</v>
          </cell>
          <cell r="X2335" t="str">
            <v>FLEXNET</v>
          </cell>
          <cell r="Y2335" t="str">
            <v>FLEX NET CALLE 28 DE JUNIO S/N Y GARCIA MORENO ENTRADA LLANO GRANDE</v>
          </cell>
        </row>
        <row r="2336">
          <cell r="A2336" t="str">
            <v>20003032323855</v>
          </cell>
          <cell r="B2336">
            <v>485468</v>
          </cell>
          <cell r="C2336" t="str">
            <v>20003032323855</v>
          </cell>
          <cell r="D2336" t="str">
            <v>CONECEL</v>
          </cell>
          <cell r="E2336" t="str">
            <v>DESPACHO</v>
          </cell>
          <cell r="F2336" t="str">
            <v>NORMAL</v>
          </cell>
          <cell r="G2336" t="str">
            <v>FT76670</v>
          </cell>
          <cell r="H2336">
            <v>44917</v>
          </cell>
          <cell r="I2336" t="str">
            <v>INCIDENCIA</v>
          </cell>
          <cell r="J2336">
            <v>44923</v>
          </cell>
          <cell r="K2336" t="str">
            <v xml:space="preserve">ANDREA ELIZABETH PAEZ ESPINOSA / </v>
          </cell>
          <cell r="L2336" t="str">
            <v>CALLE VICENTE FLOR CEDENO 414 Y LEONIDAS PROANO EN EL SECTOR TANDA A UNA CUADRA DE LOS ALAMOS, QUITO</v>
          </cell>
          <cell r="M2336" t="str">
            <v>1714229448</v>
          </cell>
          <cell r="N2336" t="str">
            <v xml:space="preserve">984201825 /  </v>
          </cell>
          <cell r="P2336" t="str">
            <v>QUITO</v>
          </cell>
          <cell r="Q2336" t="str">
            <v>QUITO</v>
          </cell>
          <cell r="R2336" t="str">
            <v>PICHINCHA</v>
          </cell>
          <cell r="T2336" t="str">
            <v>FLEXTRANS UIO</v>
          </cell>
          <cell r="U2336" t="str">
            <v>FLEXNETUIO_LOCAL</v>
          </cell>
          <cell r="V2336">
            <v>1</v>
          </cell>
          <cell r="W2336">
            <v>1</v>
          </cell>
          <cell r="X2336" t="str">
            <v>FLEXNET</v>
          </cell>
          <cell r="Y2336" t="str">
            <v>FLEX NET CALLE 28 DE JUNIO S/N Y GARCIA MORENO ENTRADA LLANO GRANDE</v>
          </cell>
        </row>
        <row r="2337">
          <cell r="A2337" t="str">
            <v>20003018928347_1</v>
          </cell>
          <cell r="B2337">
            <v>485470</v>
          </cell>
          <cell r="C2337" t="str">
            <v>20003018928347_1</v>
          </cell>
          <cell r="D2337" t="str">
            <v>CONECEL</v>
          </cell>
          <cell r="E2337" t="str">
            <v>DESPACHO</v>
          </cell>
          <cell r="F2337" t="str">
            <v>NORMAL</v>
          </cell>
          <cell r="G2337" t="str">
            <v>TF90413</v>
          </cell>
          <cell r="H2337">
            <v>44917</v>
          </cell>
          <cell r="I2337" t="str">
            <v>DEVOLUCION_EN_PROCESO</v>
          </cell>
          <cell r="J2337">
            <v>44923</v>
          </cell>
          <cell r="K2337" t="str">
            <v>CARLOS ALBERTO AGUAIZA SALDANA / ROBINS ALMENDARIZ CARMEN DEL ROCIO</v>
          </cell>
          <cell r="L2337" t="str">
            <v>CALLE ALFREDO ADUM Y CARLOS AMRA DETRAS DEL CENTRO COMERCIAL RIOCENTRO EL DORADO A UNA CUADRA DE LA UNIDAD EDUCATIVA JACARANDA, DAULE</v>
          </cell>
          <cell r="M2337" t="str">
            <v>940881881</v>
          </cell>
          <cell r="N2337" t="str">
            <v xml:space="preserve">992373599 /  </v>
          </cell>
          <cell r="P2337" t="str">
            <v>DAULE</v>
          </cell>
          <cell r="Q2337" t="str">
            <v>DAULE</v>
          </cell>
          <cell r="R2337" t="str">
            <v>GUAYAS</v>
          </cell>
          <cell r="T2337" t="str">
            <v>ITSACOURIER</v>
          </cell>
          <cell r="U2337" t="str">
            <v>FLEXNETUIO_PROVINCIA</v>
          </cell>
          <cell r="V2337">
            <v>1</v>
          </cell>
          <cell r="W2337">
            <v>1</v>
          </cell>
          <cell r="X2337" t="str">
            <v>FLEXNET</v>
          </cell>
          <cell r="Y2337" t="str">
            <v>FLEX NET CALLE 28 DE JUNIO S/N Y GARCIA MORENO ENTRADA LLANO GRANDE</v>
          </cell>
        </row>
        <row r="2338">
          <cell r="A2338" t="str">
            <v>20003033236922</v>
          </cell>
          <cell r="B2338">
            <v>485471</v>
          </cell>
          <cell r="C2338" t="str">
            <v>20003033236922</v>
          </cell>
          <cell r="D2338" t="str">
            <v>CONECEL</v>
          </cell>
          <cell r="E2338" t="str">
            <v>DESPACHO</v>
          </cell>
          <cell r="F2338" t="str">
            <v>NORMAL</v>
          </cell>
          <cell r="G2338" t="str">
            <v>FT76675</v>
          </cell>
          <cell r="H2338">
            <v>44917</v>
          </cell>
          <cell r="I2338" t="str">
            <v>INCIDENCIA</v>
          </cell>
          <cell r="J2338">
            <v>44923</v>
          </cell>
          <cell r="K2338" t="str">
            <v xml:space="preserve">DIEGO JAVIER VIVEROS GALLEGOS / </v>
          </cell>
          <cell r="L2338" t="str">
            <v>CALLE A Y CALLE LOS ARAYANES EL CLUB ARAYANES GARITA 2 A UNA CUADRA DEL REDONDEL DE LOS ARAYANES, QUITO</v>
          </cell>
          <cell r="M2338" t="str">
            <v>1750796052</v>
          </cell>
          <cell r="N2338" t="str">
            <v>958639714 /  994556330</v>
          </cell>
          <cell r="P2338" t="str">
            <v>QUITO</v>
          </cell>
          <cell r="Q2338" t="str">
            <v>QUITO</v>
          </cell>
          <cell r="R2338" t="str">
            <v>PICHINCHA</v>
          </cell>
          <cell r="T2338" t="str">
            <v>FLEXTRANS UIO</v>
          </cell>
          <cell r="U2338" t="str">
            <v>FLEXNETUIO_LOCAL</v>
          </cell>
          <cell r="V2338">
            <v>1</v>
          </cell>
          <cell r="W2338">
            <v>1</v>
          </cell>
          <cell r="X2338" t="str">
            <v>FLEXNET</v>
          </cell>
          <cell r="Y2338" t="str">
            <v>FLEX NET CALLE 28 DE JUNIO S/N Y GARCIA MORENO ENTRADA LLANO GRANDE</v>
          </cell>
        </row>
        <row r="2339">
          <cell r="A2339" t="str">
            <v>20003033149968</v>
          </cell>
          <cell r="B2339">
            <v>485472</v>
          </cell>
          <cell r="C2339" t="str">
            <v>20003033149968</v>
          </cell>
          <cell r="D2339" t="str">
            <v>CONECEL</v>
          </cell>
          <cell r="E2339" t="str">
            <v>DESPACHO</v>
          </cell>
          <cell r="F2339" t="str">
            <v>NORMAL</v>
          </cell>
          <cell r="G2339" t="str">
            <v>FT76676</v>
          </cell>
          <cell r="H2339">
            <v>44917</v>
          </cell>
          <cell r="I2339" t="str">
            <v>ENTREGADO</v>
          </cell>
          <cell r="J2339">
            <v>44923</v>
          </cell>
          <cell r="K2339" t="str">
            <v xml:space="preserve">RICARDO WLADIMIR YAGUANA VELA / </v>
          </cell>
          <cell r="L2339" t="str">
            <v>SCTOR BELLA AURORA CALLE PICHINCHA N2-215 Y TUNGURAHUA A 2CDR LOS TANQUES CASA DE 3PISOS BLANCO Y ROJO, QUITO</v>
          </cell>
          <cell r="M2339" t="str">
            <v>1724157209</v>
          </cell>
          <cell r="N2339" t="str">
            <v>998458345 /  999711863</v>
          </cell>
          <cell r="P2339" t="str">
            <v>QUITO</v>
          </cell>
          <cell r="Q2339" t="str">
            <v>QUITO</v>
          </cell>
          <cell r="R2339" t="str">
            <v>PICHINCHA</v>
          </cell>
          <cell r="T2339" t="str">
            <v>ITSACOURIER</v>
          </cell>
          <cell r="U2339" t="str">
            <v>FLEXNETUIO_LOCAL</v>
          </cell>
          <cell r="V2339">
            <v>1</v>
          </cell>
          <cell r="W2339">
            <v>1</v>
          </cell>
          <cell r="X2339" t="str">
            <v>FLEXNET</v>
          </cell>
          <cell r="Y2339" t="str">
            <v>FLEX NET CALLE 28 DE JUNIO S/N Y GARCIA MORENO ENTRADA LLANO GRANDE</v>
          </cell>
        </row>
        <row r="2340">
          <cell r="A2340" t="str">
            <v>20003034083018</v>
          </cell>
          <cell r="B2340">
            <v>485473</v>
          </cell>
          <cell r="C2340" t="str">
            <v>20003034083018</v>
          </cell>
          <cell r="D2340" t="str">
            <v>CONECEL</v>
          </cell>
          <cell r="E2340" t="str">
            <v>DESPACHO</v>
          </cell>
          <cell r="F2340" t="str">
            <v>NORMAL</v>
          </cell>
          <cell r="G2340" t="str">
            <v>FT76677</v>
          </cell>
          <cell r="H2340">
            <v>44917</v>
          </cell>
          <cell r="I2340" t="str">
            <v>DEVOLUCION_EN_PROCESO</v>
          </cell>
          <cell r="J2340">
            <v>44923</v>
          </cell>
          <cell r="K2340" t="str">
            <v xml:space="preserve">GUSTAVO PATRICIO ARMAS SOTOMAYOR / </v>
          </cell>
          <cell r="L2340" t="str">
            <v>MADRID E12 - 112 Y ANDALUCIA/TRBJ:EL MINISTERIO DE AMBIENTE Y NIMISTERIO DEL AGUA FRENTE A LA UNIVERSIDAD SALESIANA, QUITO</v>
          </cell>
          <cell r="M2340" t="str">
            <v>1706549191</v>
          </cell>
          <cell r="N2340" t="str">
            <v>984667211 /  209846672</v>
          </cell>
          <cell r="P2340" t="str">
            <v>QUITO</v>
          </cell>
          <cell r="Q2340" t="str">
            <v>QUITO</v>
          </cell>
          <cell r="R2340" t="str">
            <v>PICHINCHA</v>
          </cell>
          <cell r="U2340" t="str">
            <v>FLEXNETUIO_LOCAL</v>
          </cell>
          <cell r="V2340">
            <v>1</v>
          </cell>
          <cell r="W2340">
            <v>1</v>
          </cell>
          <cell r="X2340" t="str">
            <v>FLEXNET</v>
          </cell>
          <cell r="Y2340" t="str">
            <v>FLEX NET CALLE 28 DE JUNIO S/N Y GARCIA MORENO ENTRADA LLANO GRANDE</v>
          </cell>
        </row>
        <row r="2341">
          <cell r="A2341" t="str">
            <v>20003034086037</v>
          </cell>
          <cell r="B2341">
            <v>485475</v>
          </cell>
          <cell r="C2341" t="str">
            <v>20003034086037</v>
          </cell>
          <cell r="D2341" t="str">
            <v>CONECEL</v>
          </cell>
          <cell r="E2341" t="str">
            <v>DESPACHO</v>
          </cell>
          <cell r="F2341" t="str">
            <v>NORMAL</v>
          </cell>
          <cell r="G2341" t="str">
            <v>031002004130975</v>
          </cell>
          <cell r="H2341">
            <v>44917</v>
          </cell>
          <cell r="I2341" t="str">
            <v>ENTREGADO</v>
          </cell>
          <cell r="J2341">
            <v>44922</v>
          </cell>
          <cell r="K2341" t="str">
            <v xml:space="preserve">FELIX ALEXANDER PALACIOS CARRILLO / </v>
          </cell>
          <cell r="L2341" t="str">
            <v>CLL ESPANA 2024 ENTRE GUAYAQUIL Y OLMEDO CASA 2 PISO OFICINA EN EL CENTRO DE LA CIUDA, RIOBAMBA</v>
          </cell>
          <cell r="M2341" t="str">
            <v>602308835</v>
          </cell>
          <cell r="N2341" t="str">
            <v xml:space="preserve">978686581 /  </v>
          </cell>
          <cell r="P2341" t="str">
            <v>RIOBAMBA</v>
          </cell>
          <cell r="Q2341" t="str">
            <v>RIOBAMBA</v>
          </cell>
          <cell r="R2341" t="str">
            <v>CHIMBORAZO</v>
          </cell>
          <cell r="T2341" t="str">
            <v>TRAMACO</v>
          </cell>
          <cell r="U2341" t="str">
            <v>FLEXNETUIO_PROVINCIA</v>
          </cell>
          <cell r="V2341">
            <v>1</v>
          </cell>
          <cell r="W2341">
            <v>1</v>
          </cell>
          <cell r="X2341" t="str">
            <v>FLEXNET</v>
          </cell>
          <cell r="Y2341" t="str">
            <v>FLEX NET CALLE 28 DE JUNIO S/N Y GARCIA MORENO ENTRADA LLANO GRANDE</v>
          </cell>
        </row>
        <row r="2342">
          <cell r="A2342" t="str">
            <v>20003034069543</v>
          </cell>
          <cell r="B2342">
            <v>485476</v>
          </cell>
          <cell r="C2342" t="str">
            <v>20003034069543</v>
          </cell>
          <cell r="D2342" t="str">
            <v>CONECEL</v>
          </cell>
          <cell r="E2342" t="str">
            <v>DESPACHO</v>
          </cell>
          <cell r="F2342" t="str">
            <v>NORMAL</v>
          </cell>
          <cell r="G2342" t="str">
            <v>TF90414</v>
          </cell>
          <cell r="H2342">
            <v>44917</v>
          </cell>
          <cell r="I2342" t="str">
            <v>ENTREGADO</v>
          </cell>
          <cell r="J2342">
            <v>44918</v>
          </cell>
          <cell r="K2342" t="str">
            <v xml:space="preserve">KLEBER ENRIQUE CERCADO ALANA / </v>
          </cell>
          <cell r="L2342" t="str">
            <v>CALLE LIZARDO GARCIA 12-22 Y MEDARDO ANGEL SILVA CASA DE UN PISO COLOR MELON FRENTE AL TALLER Y RESPUESTOS AUTO UNION, GUAYAQUIL</v>
          </cell>
          <cell r="M2342" t="str">
            <v>951072164</v>
          </cell>
          <cell r="N2342" t="str">
            <v xml:space="preserve">968458122 /  </v>
          </cell>
          <cell r="P2342" t="str">
            <v>GUAYAQUIL</v>
          </cell>
          <cell r="Q2342" t="str">
            <v>GUAYAQUIL</v>
          </cell>
          <cell r="R2342" t="str">
            <v>GUAYAS</v>
          </cell>
          <cell r="T2342" t="str">
            <v>ITSACOURIER</v>
          </cell>
          <cell r="U2342" t="str">
            <v>FLEXNETUIO_GYE</v>
          </cell>
          <cell r="V2342">
            <v>1</v>
          </cell>
          <cell r="W2342">
            <v>1</v>
          </cell>
          <cell r="X2342" t="str">
            <v>FLEXNET</v>
          </cell>
          <cell r="Y2342" t="str">
            <v>FLEX NET CALLE 28 DE JUNIO S/N Y GARCIA MORENO ENTRADA LLANO GRANDE</v>
          </cell>
        </row>
        <row r="2343">
          <cell r="A2343" t="str">
            <v>18020354</v>
          </cell>
          <cell r="B2343">
            <v>485477</v>
          </cell>
          <cell r="C2343" t="str">
            <v>18020354</v>
          </cell>
          <cell r="D2343" t="str">
            <v>CONECEL</v>
          </cell>
          <cell r="E2343" t="str">
            <v>DESPACHO</v>
          </cell>
          <cell r="F2343" t="str">
            <v>NORMAL</v>
          </cell>
          <cell r="G2343" t="str">
            <v>TF90415</v>
          </cell>
          <cell r="H2343">
            <v>44917</v>
          </cell>
          <cell r="I2343" t="str">
            <v>ENTREGADO</v>
          </cell>
          <cell r="J2343">
            <v>44918</v>
          </cell>
          <cell r="K2343" t="str">
            <v xml:space="preserve">ANGEL VINICIO NARVAEZ JIMA / </v>
          </cell>
          <cell r="L2343" t="str">
            <v>AV JOSE RODRIGUEZ BONIN EN LA URBANIZACION RENACER MZ 134 VLL 16 CASA DE DOS PISOS FRENTE A LA COOP NACIONAL DE POLICIAS INGRESANDO AL CENTRO SAN EDUARDO, GUAYAQUIL</v>
          </cell>
          <cell r="M2343" t="str">
            <v>1102778840</v>
          </cell>
          <cell r="N2343" t="str">
            <v xml:space="preserve">969318645 /  </v>
          </cell>
          <cell r="P2343" t="str">
            <v>GUAYAQUIL</v>
          </cell>
          <cell r="Q2343" t="str">
            <v>GUAYAQUIL</v>
          </cell>
          <cell r="R2343" t="str">
            <v>GUAYAS</v>
          </cell>
          <cell r="T2343" t="str">
            <v>ITSACOURIER</v>
          </cell>
          <cell r="U2343" t="str">
            <v>FLEXNETUIO_GYE</v>
          </cell>
          <cell r="V2343">
            <v>1</v>
          </cell>
          <cell r="W2343">
            <v>1</v>
          </cell>
          <cell r="X2343" t="str">
            <v>FLEXNET</v>
          </cell>
          <cell r="Y2343" t="str">
            <v>FLEX NET CALLE 28 DE JUNIO S/N Y GARCIA MORENO ENTRADA LLANO GRANDE</v>
          </cell>
        </row>
        <row r="2344">
          <cell r="A2344" t="str">
            <v>20003033174954</v>
          </cell>
          <cell r="B2344">
            <v>485481</v>
          </cell>
          <cell r="C2344" t="str">
            <v>20003033174954</v>
          </cell>
          <cell r="D2344" t="str">
            <v>CONECEL</v>
          </cell>
          <cell r="E2344" t="str">
            <v>DESPACHO</v>
          </cell>
          <cell r="F2344" t="str">
            <v>NORMAL</v>
          </cell>
          <cell r="G2344" t="str">
            <v>031002004130977</v>
          </cell>
          <cell r="H2344">
            <v>44917</v>
          </cell>
          <cell r="I2344" t="str">
            <v>ENTREGADO</v>
          </cell>
          <cell r="J2344">
            <v>44922</v>
          </cell>
          <cell r="K2344" t="str">
            <v xml:space="preserve">JUAN PABLO ROLDAN CEDENO / </v>
          </cell>
          <cell r="L2344" t="str">
            <v>CALLE 24 Y CENTRAL EN LAS GRUAS MOVICARGA A DOS CUADRAS DEL ASADERO DE POLLO RAISA Y DEL CEMENTERIO DE QUEVEDO, QUEVEDO</v>
          </cell>
          <cell r="M2344" t="str">
            <v>1250271663</v>
          </cell>
          <cell r="N2344" t="str">
            <v xml:space="preserve">963284073 /  </v>
          </cell>
          <cell r="P2344" t="str">
            <v>QUEVEDO</v>
          </cell>
          <cell r="Q2344" t="str">
            <v>QUEVEDO</v>
          </cell>
          <cell r="R2344" t="str">
            <v>LOS RIOS</v>
          </cell>
          <cell r="T2344" t="str">
            <v>TRAMACO</v>
          </cell>
          <cell r="U2344" t="str">
            <v>FLEXNETUIO_PROVINCIA</v>
          </cell>
          <cell r="V2344">
            <v>1</v>
          </cell>
          <cell r="W2344">
            <v>1</v>
          </cell>
          <cell r="X2344" t="str">
            <v>FLEXNET</v>
          </cell>
          <cell r="Y2344" t="str">
            <v>FLEX NET CALLE 28 DE JUNIO S/N Y GARCIA MORENO ENTRADA LLANO GRANDE</v>
          </cell>
        </row>
        <row r="2345">
          <cell r="A2345" t="str">
            <v>20003033228281</v>
          </cell>
          <cell r="B2345">
            <v>485449</v>
          </cell>
          <cell r="C2345" t="str">
            <v>20003033228281</v>
          </cell>
          <cell r="D2345" t="str">
            <v>CONECEL</v>
          </cell>
          <cell r="E2345" t="str">
            <v>DESPACHO</v>
          </cell>
          <cell r="F2345" t="str">
            <v>NORMAL</v>
          </cell>
          <cell r="G2345" t="str">
            <v>TF90411</v>
          </cell>
          <cell r="H2345">
            <v>44917</v>
          </cell>
          <cell r="I2345" t="str">
            <v>ENTREGADO</v>
          </cell>
          <cell r="J2345">
            <v>44922</v>
          </cell>
          <cell r="K2345" t="str">
            <v xml:space="preserve">MARJORIE PAOLA DAVILA ORDONEZ / </v>
          </cell>
          <cell r="L2345" t="str">
            <v>PARQUE PUERTO LISA/TBJO GIMNASIO NINO/CALLE ISMAEL PEREZ CASTRO Y EL GUABO/FRENTE A BRUMAYNIC/PERSONAL TREINER DE 3 PISOS COLOR BLANCO, GUAYAQUIL</v>
          </cell>
          <cell r="M2345" t="str">
            <v>920295466</v>
          </cell>
          <cell r="N2345" t="str">
            <v>983516385 /  978976828</v>
          </cell>
          <cell r="P2345" t="str">
            <v>GUAYAQUIL</v>
          </cell>
          <cell r="Q2345" t="str">
            <v>GUAYAQUIL</v>
          </cell>
          <cell r="R2345" t="str">
            <v>GUAYAS</v>
          </cell>
          <cell r="T2345" t="str">
            <v>FLEXTRANS GYE</v>
          </cell>
          <cell r="U2345" t="str">
            <v>FLEXNETUIO_GYE</v>
          </cell>
          <cell r="V2345">
            <v>1</v>
          </cell>
          <cell r="W2345">
            <v>1</v>
          </cell>
          <cell r="X2345" t="str">
            <v>FLEXNET</v>
          </cell>
          <cell r="Y2345" t="str">
            <v>FLEX NET CALLE 28 DE JUNIO S/N Y GARCIA MORENO ENTRADA LLANO GRANDE</v>
          </cell>
        </row>
        <row r="2346">
          <cell r="A2346" t="str">
            <v>20003033236388</v>
          </cell>
          <cell r="B2346">
            <v>485450</v>
          </cell>
          <cell r="C2346" t="str">
            <v>20003033236388</v>
          </cell>
          <cell r="D2346" t="str">
            <v>CONECEL</v>
          </cell>
          <cell r="E2346" t="str">
            <v>DESPACHO</v>
          </cell>
          <cell r="F2346" t="str">
            <v>NORMAL</v>
          </cell>
          <cell r="G2346" t="str">
            <v>GR20003033236388</v>
          </cell>
          <cell r="H2346">
            <v>44917</v>
          </cell>
          <cell r="I2346" t="str">
            <v>ENTREGADO</v>
          </cell>
          <cell r="J2346">
            <v>44918</v>
          </cell>
          <cell r="K2346" t="str">
            <v xml:space="preserve">JONATHAN FABRICIO ZAMBRANO ALVARADO / </v>
          </cell>
          <cell r="L2346" t="str">
            <v>URB.SANTA ROSA/CALLE PEDRO VICENTE MALDONADO Y AV.CHONE EN FABRIMUEBLES, SANTO DOMINGO</v>
          </cell>
          <cell r="M2346" t="str">
            <v>2300404445</v>
          </cell>
          <cell r="N2346" t="str">
            <v>980501662 /  988418571</v>
          </cell>
          <cell r="O2346" t="str">
            <v/>
          </cell>
          <cell r="P2346" t="str">
            <v>SANTO DOMINGO</v>
          </cell>
          <cell r="Q2346" t="str">
            <v>SANTO DOMINGO</v>
          </cell>
          <cell r="R2346" t="str">
            <v>SANTO DOMINGO DE LOS TSACHILAS</v>
          </cell>
          <cell r="U2346" t="str">
            <v>FLEXNETUIO_PROVINCIA</v>
          </cell>
          <cell r="V2346">
            <v>1</v>
          </cell>
          <cell r="W2346">
            <v>1</v>
          </cell>
          <cell r="X2346" t="str">
            <v>FLEXNET</v>
          </cell>
          <cell r="Y2346" t="str">
            <v>FLEX NET CALLE 28 DE JUNIO S/N Y GARCIA MORENO ENTRADA LLANO GRANDE</v>
          </cell>
        </row>
        <row r="2347">
          <cell r="A2347" t="str">
            <v>20003024468667</v>
          </cell>
          <cell r="B2347">
            <v>485451</v>
          </cell>
          <cell r="C2347" t="str">
            <v>20003024468667</v>
          </cell>
          <cell r="D2347" t="str">
            <v>CONECEL</v>
          </cell>
          <cell r="E2347" t="str">
            <v>DESPACHO</v>
          </cell>
          <cell r="F2347" t="str">
            <v>NORMAL</v>
          </cell>
          <cell r="G2347" t="str">
            <v>031002004130969.</v>
          </cell>
          <cell r="H2347">
            <v>44917</v>
          </cell>
          <cell r="I2347" t="str">
            <v>EN_TRANSITO</v>
          </cell>
          <cell r="J2347">
            <v>44923</v>
          </cell>
          <cell r="K2347" t="str">
            <v xml:space="preserve">JULISA DAYANA BEJARANO CHAGUANCALL / </v>
          </cell>
          <cell r="L2347" t="str">
            <v>CALLE RIVERA ENTRE CHICLAYO Y AREQUIPA CASA COLOR NARANJA DE DOS PISOS DIAGONAL A ECONORED (BIG COLA), RIOBAMBA</v>
          </cell>
          <cell r="M2347" t="str">
            <v>604193722</v>
          </cell>
          <cell r="N2347" t="str">
            <v xml:space="preserve">960446219 /  </v>
          </cell>
          <cell r="P2347" t="str">
            <v>RIOBAMBA</v>
          </cell>
          <cell r="Q2347" t="str">
            <v>RIOBAMBA</v>
          </cell>
          <cell r="R2347" t="str">
            <v>CHIMBORAZO</v>
          </cell>
          <cell r="T2347" t="str">
            <v>TRAMACO</v>
          </cell>
          <cell r="U2347" t="str">
            <v>FLEXNETUIO_PROVINCIA</v>
          </cell>
          <cell r="V2347">
            <v>1</v>
          </cell>
          <cell r="W2347">
            <v>1</v>
          </cell>
          <cell r="X2347" t="str">
            <v>FLEXNET</v>
          </cell>
          <cell r="Y2347" t="str">
            <v>FLEX NET CALLE 28 DE JUNIO S/N Y GARCIA MORENO ENTRADA LLANO GRANDE</v>
          </cell>
        </row>
        <row r="2348">
          <cell r="A2348" t="str">
            <v>20003033195610</v>
          </cell>
          <cell r="B2348">
            <v>485454</v>
          </cell>
          <cell r="C2348" t="str">
            <v>20003033195610</v>
          </cell>
          <cell r="D2348" t="str">
            <v>CONECEL</v>
          </cell>
          <cell r="E2348" t="str">
            <v>DESPACHO</v>
          </cell>
          <cell r="F2348" t="str">
            <v>NORMAL</v>
          </cell>
          <cell r="G2348" t="str">
            <v>TF90412</v>
          </cell>
          <cell r="H2348">
            <v>44917</v>
          </cell>
          <cell r="I2348" t="str">
            <v>DEVOLUCION_EN_PROCESO</v>
          </cell>
          <cell r="J2348">
            <v>44923</v>
          </cell>
          <cell r="K2348" t="str">
            <v>VICENTE FRANCISCO LASTRA CASTRO / NEREXY AGUSTINA PICO BRAVO</v>
          </cell>
          <cell r="L2348" t="str">
            <v>CDLA LOS ALAMOS AV JOSE LUIS TAMAYO Y GUAYACANES MZ 7 SL 10 CASA DE UN PISO COLOR BLANCO DETRAS DEL CENTRO DE ESPECIALIDADES DR GUSTAVO GALIO, GUAYAQUIL</v>
          </cell>
          <cell r="M2348" t="str">
            <v>904865243</v>
          </cell>
          <cell r="N2348" t="str">
            <v xml:space="preserve">979009665 /  </v>
          </cell>
          <cell r="P2348" t="str">
            <v>GUAYAQUIL</v>
          </cell>
          <cell r="Q2348" t="str">
            <v>GUAYAQUIL</v>
          </cell>
          <cell r="R2348" t="str">
            <v>GUAYAS</v>
          </cell>
          <cell r="T2348" t="str">
            <v>ITSACOURIER</v>
          </cell>
          <cell r="U2348" t="str">
            <v>FLEXNETUIO_GYE</v>
          </cell>
          <cell r="V2348">
            <v>1</v>
          </cell>
          <cell r="W2348">
            <v>1</v>
          </cell>
          <cell r="X2348" t="str">
            <v>FLEXNET</v>
          </cell>
          <cell r="Y2348" t="str">
            <v>FLEX NET CALLE 28 DE JUNIO S/N Y GARCIA MORENO ENTRADA LLANO GRANDE</v>
          </cell>
        </row>
        <row r="2349">
          <cell r="A2349" t="str">
            <v>20003033157471</v>
          </cell>
          <cell r="B2349">
            <v>485455</v>
          </cell>
          <cell r="C2349" t="str">
            <v>20003033157471</v>
          </cell>
          <cell r="D2349" t="str">
            <v>CONECEL</v>
          </cell>
          <cell r="E2349" t="str">
            <v>DESPACHO</v>
          </cell>
          <cell r="F2349" t="str">
            <v>NORMAL</v>
          </cell>
          <cell r="G2349" t="str">
            <v>FT76671</v>
          </cell>
          <cell r="H2349">
            <v>44917</v>
          </cell>
          <cell r="I2349" t="str">
            <v>INCIDENCIA</v>
          </cell>
          <cell r="J2349">
            <v>44923</v>
          </cell>
          <cell r="K2349" t="str">
            <v xml:space="preserve">JANINA FRANCISCA VALENCIA ZAMBRANO / </v>
          </cell>
          <cell r="L2349" t="str">
            <v>CALLE MARQUESA DE SOLANDA Y SANTIAGO APOSTOL CASA N5 COLOR CELESTE DE UN PISO FRENTE A NOVEDADES PAULINA, QUITO</v>
          </cell>
          <cell r="M2349" t="str">
            <v>1311612137</v>
          </cell>
          <cell r="N2349" t="str">
            <v xml:space="preserve">997034001 /  </v>
          </cell>
          <cell r="O2349" t="str">
            <v/>
          </cell>
          <cell r="P2349" t="str">
            <v>QUITO</v>
          </cell>
          <cell r="Q2349" t="str">
            <v>QUITO</v>
          </cell>
          <cell r="R2349" t="str">
            <v>PICHINCHA</v>
          </cell>
          <cell r="T2349" t="str">
            <v>FLEXTRANS UIO</v>
          </cell>
          <cell r="U2349" t="str">
            <v>FLEXNETUIO_LOCAL</v>
          </cell>
          <cell r="V2349">
            <v>1</v>
          </cell>
          <cell r="W2349">
            <v>1</v>
          </cell>
          <cell r="X2349" t="str">
            <v>FLEXNET</v>
          </cell>
          <cell r="Y2349" t="str">
            <v>FLEX NET CALLE 28 DE JUNIO S/N Y GARCIA MORENO ENTRADA LLANO GRANDE</v>
          </cell>
        </row>
        <row r="2350">
          <cell r="A2350" t="str">
            <v>20003033199715</v>
          </cell>
          <cell r="B2350">
            <v>485456</v>
          </cell>
          <cell r="C2350" t="str">
            <v>20003033199715</v>
          </cell>
          <cell r="D2350" t="str">
            <v>CONECEL</v>
          </cell>
          <cell r="E2350" t="str">
            <v>DESPACHO</v>
          </cell>
          <cell r="F2350" t="str">
            <v>NORMAL</v>
          </cell>
          <cell r="G2350" t="str">
            <v>031002004130971</v>
          </cell>
          <cell r="H2350">
            <v>44917</v>
          </cell>
          <cell r="I2350" t="str">
            <v>ENTREGADO</v>
          </cell>
          <cell r="J2350">
            <v>44922</v>
          </cell>
          <cell r="K2350" t="str">
            <v xml:space="preserve">LUIS ANTONIO BARAHONA BARAHONA / </v>
          </cell>
          <cell r="L2350" t="str">
            <v>AV PRIMERA CONSTITUYENTE ENTRE ALMAGRO N23-26 FRENTE A UNA LAVADORA DE AUTOS EXPRESS JUNTO A LA MECANICA DE TORNO, RIOBAMBA</v>
          </cell>
          <cell r="M2350" t="str">
            <v>601041742</v>
          </cell>
          <cell r="N2350" t="str">
            <v xml:space="preserve">984152221 /  </v>
          </cell>
          <cell r="O2350" t="str">
            <v/>
          </cell>
          <cell r="P2350" t="str">
            <v>RIOBAMBA</v>
          </cell>
          <cell r="Q2350" t="str">
            <v>RIOBAMBA</v>
          </cell>
          <cell r="R2350" t="str">
            <v>CHIMBORAZO</v>
          </cell>
          <cell r="T2350" t="str">
            <v>TRAMACO</v>
          </cell>
          <cell r="U2350" t="str">
            <v>FLEXNETUIO_PROVINCIA</v>
          </cell>
          <cell r="V2350">
            <v>1</v>
          </cell>
          <cell r="W2350">
            <v>1</v>
          </cell>
          <cell r="X2350" t="str">
            <v>FLEXNET</v>
          </cell>
          <cell r="Y2350" t="str">
            <v>FLEX NET CALLE 28 DE JUNIO S/N Y GARCIA MORENO ENTRADA LLANO GRANDE</v>
          </cell>
        </row>
        <row r="2351">
          <cell r="A2351" t="str">
            <v>20003033232599</v>
          </cell>
          <cell r="B2351">
            <v>485457</v>
          </cell>
          <cell r="C2351" t="str">
            <v>20003033232599</v>
          </cell>
          <cell r="D2351" t="str">
            <v>CONECEL</v>
          </cell>
          <cell r="E2351" t="str">
            <v>DESPACHO</v>
          </cell>
          <cell r="F2351" t="str">
            <v>NORMAL</v>
          </cell>
          <cell r="G2351" t="str">
            <v>GR20003033232599</v>
          </cell>
          <cell r="H2351">
            <v>44917</v>
          </cell>
          <cell r="I2351" t="str">
            <v>DEVOLUCION_EN_PROCESO</v>
          </cell>
          <cell r="J2351">
            <v>44923</v>
          </cell>
          <cell r="K2351" t="str">
            <v xml:space="preserve">CRISTHIAN ALBERTO COBA PROANO / </v>
          </cell>
          <cell r="L2351" t="str">
            <v>BARRIO CODESA CALLE K Y CALLE 5 CASA DE 3 PISOS COLOR AMARILLO A UNA CUADRA DE LA TIENDA DON WACHO FRENTE AL RESTAURANTE BUEN SABOR, ESMERALDAS</v>
          </cell>
          <cell r="M2351" t="str">
            <v>802176446</v>
          </cell>
          <cell r="N2351" t="str">
            <v>939822944 /  979091013</v>
          </cell>
          <cell r="P2351" t="str">
            <v>ESMERALDAS</v>
          </cell>
          <cell r="Q2351" t="str">
            <v>ESMERALDAS</v>
          </cell>
          <cell r="R2351" t="str">
            <v>ESMERALDAS</v>
          </cell>
          <cell r="U2351" t="str">
            <v>FLEXNETUIO_PROVINCIA</v>
          </cell>
          <cell r="V2351">
            <v>1</v>
          </cell>
          <cell r="W2351">
            <v>1</v>
          </cell>
          <cell r="X2351" t="str">
            <v>FLEXNET</v>
          </cell>
          <cell r="Y2351" t="str">
            <v>FLEX NET CALLE 28 DE JUNIO S/N Y GARCIA MORENO ENTRADA LLANO GRANDE</v>
          </cell>
        </row>
        <row r="2352">
          <cell r="A2352" t="str">
            <v>20003033160890</v>
          </cell>
          <cell r="B2352">
            <v>485459</v>
          </cell>
          <cell r="C2352" t="str">
            <v>20003033160890</v>
          </cell>
          <cell r="D2352" t="str">
            <v>CONECEL</v>
          </cell>
          <cell r="E2352" t="str">
            <v>DESPACHO</v>
          </cell>
          <cell r="F2352" t="str">
            <v>NORMAL</v>
          </cell>
          <cell r="H2352">
            <v>44917</v>
          </cell>
          <cell r="I2352" t="str">
            <v>INCIDENCIA</v>
          </cell>
          <cell r="J2352">
            <v>44923</v>
          </cell>
          <cell r="K2352" t="str">
            <v xml:space="preserve">ROMMEL DISMENDY AJUNANCH TIMIAS / </v>
          </cell>
          <cell r="L2352" t="str">
            <v>SECTOR CRISTOREY/TRABAJO/AV CARLOS TOSI SIRI/ EN LACTEOS SAN ANTONIO C.A., CUENCA</v>
          </cell>
          <cell r="M2352" t="str">
            <v>1600781155</v>
          </cell>
          <cell r="N2352" t="str">
            <v xml:space="preserve">959572669 /  </v>
          </cell>
          <cell r="P2352" t="str">
            <v>CUENCA</v>
          </cell>
          <cell r="Q2352" t="str">
            <v>CUENCA</v>
          </cell>
          <cell r="R2352" t="str">
            <v>AZUAY</v>
          </cell>
          <cell r="T2352" t="str">
            <v>ITSACOURIER</v>
          </cell>
          <cell r="U2352" t="str">
            <v>FLEXNETUIO_PROVINCIA</v>
          </cell>
          <cell r="V2352">
            <v>1</v>
          </cell>
          <cell r="W2352">
            <v>1</v>
          </cell>
          <cell r="X2352" t="str">
            <v>FLEXNET</v>
          </cell>
          <cell r="Y2352" t="str">
            <v>FLEX NET CALLE 28 DE JUNIO S/N Y GARCIA MORENO ENTRADA LLANO GRANDE</v>
          </cell>
        </row>
        <row r="2353">
          <cell r="A2353" t="str">
            <v>20003033174452</v>
          </cell>
          <cell r="B2353">
            <v>485463</v>
          </cell>
          <cell r="C2353" t="str">
            <v>20003033174452</v>
          </cell>
          <cell r="D2353" t="str">
            <v>CONECEL</v>
          </cell>
          <cell r="E2353" t="str">
            <v>DESPACHO</v>
          </cell>
          <cell r="F2353" t="str">
            <v>NORMAL</v>
          </cell>
          <cell r="G2353" t="str">
            <v>GR20003033174452</v>
          </cell>
          <cell r="H2353">
            <v>44917</v>
          </cell>
          <cell r="I2353" t="str">
            <v>INCIDENCIA</v>
          </cell>
          <cell r="J2353">
            <v>44922</v>
          </cell>
          <cell r="K2353" t="str">
            <v xml:space="preserve">JAIRO TREJOS TREJOS / </v>
          </cell>
          <cell r="L2353" t="str">
            <v>URBANIZACION SOLIMAR N27 VIA PUNTA CARNERO Y AV 37 A UNA CUADRA DE LA IGLESIA VEN JESUS CASA DE UN PISO COLOR ROSADO, LA LIBERTAD</v>
          </cell>
          <cell r="M2353" t="str">
            <v>AX036769 PASAPORTE</v>
          </cell>
          <cell r="N2353" t="str">
            <v xml:space="preserve">963747717 </v>
          </cell>
          <cell r="P2353" t="str">
            <v>LA LIBERTAD</v>
          </cell>
          <cell r="Q2353" t="str">
            <v>LA LIBERTAD</v>
          </cell>
          <cell r="R2353" t="str">
            <v>SANTA ELENA</v>
          </cell>
          <cell r="U2353" t="str">
            <v>FLEXNETUIO_PROVINCIA</v>
          </cell>
          <cell r="V2353">
            <v>1</v>
          </cell>
          <cell r="W2353">
            <v>1</v>
          </cell>
          <cell r="X2353" t="str">
            <v>FLEXNET</v>
          </cell>
          <cell r="Y2353" t="str">
            <v>FLEX NET CALLE 28 DE JUNIO S/N Y GARCIA MORENO ENTRADA LLANO GRANDE</v>
          </cell>
        </row>
        <row r="2354">
          <cell r="A2354" t="str">
            <v>2022-12573_1</v>
          </cell>
          <cell r="B2354">
            <v>485447</v>
          </cell>
          <cell r="C2354" t="str">
            <v>2022-12573_1</v>
          </cell>
          <cell r="D2354" t="str">
            <v>MOVISTAR</v>
          </cell>
          <cell r="E2354" t="str">
            <v>DESPACHO</v>
          </cell>
          <cell r="F2354" t="str">
            <v>NORMAL</v>
          </cell>
          <cell r="G2354" t="str">
            <v>031082022125731</v>
          </cell>
          <cell r="H2354">
            <v>44917</v>
          </cell>
          <cell r="I2354" t="str">
            <v>ENTREGADO</v>
          </cell>
          <cell r="J2354">
            <v>44918</v>
          </cell>
          <cell r="K2354" t="str">
            <v>AUTOSERVICIOS QUITO_PAOLA MORETA</v>
          </cell>
          <cell r="L2354" t="str">
            <v>AV. AMAZONAS N21-147 Y ROCA EDEF RIO AMAZONA PISO 6 OFICINA 620</v>
          </cell>
          <cell r="M2354" t="str">
            <v>1792306043001</v>
          </cell>
          <cell r="N2354" t="str">
            <v>0984494635</v>
          </cell>
          <cell r="O2354" t="str">
            <v/>
          </cell>
          <cell r="P2354" t="str">
            <v>QUITO</v>
          </cell>
          <cell r="Q2354" t="str">
            <v>QUITO</v>
          </cell>
          <cell r="R2354" t="str">
            <v>PICHINCHA</v>
          </cell>
          <cell r="T2354" t="str">
            <v>TRAMACO</v>
          </cell>
          <cell r="U2354" t="str">
            <v>FLEXNETUIO_LOCAL</v>
          </cell>
          <cell r="V2354">
            <v>1</v>
          </cell>
          <cell r="W2354">
            <v>1</v>
          </cell>
          <cell r="X2354" t="str">
            <v>FLEXNET ECUADOR - MOVISTAR</v>
          </cell>
          <cell r="Y2354" t="str">
            <v>CALLE 28 DE JUNIO S/N Y GARCIA MORENO ENTRADA LLANO GRANDE</v>
          </cell>
        </row>
        <row r="2355">
          <cell r="A2355" t="str">
            <v>2479060</v>
          </cell>
          <cell r="B2355">
            <v>485446</v>
          </cell>
          <cell r="C2355" t="str">
            <v>2479060</v>
          </cell>
          <cell r="D2355" t="str">
            <v>MDELIVERY</v>
          </cell>
          <cell r="E2355" t="str">
            <v>DESPACHO</v>
          </cell>
          <cell r="F2355" t="str">
            <v>NORMAL</v>
          </cell>
          <cell r="G2355" t="str">
            <v>FT76680</v>
          </cell>
          <cell r="H2355">
            <v>44917</v>
          </cell>
          <cell r="I2355" t="str">
            <v>ENTREGADO</v>
          </cell>
          <cell r="J2355">
            <v>44918</v>
          </cell>
          <cell r="K2355" t="str">
            <v xml:space="preserve">Jose Tayupanta_HALLIBURTON LATIN AMERICA S R L </v>
          </cell>
          <cell r="L2355" t="str">
            <v>Av Amazonas y Villalengua Edicio EuroCenter piso 8</v>
          </cell>
          <cell r="M2355" t="str">
            <v>1790528782001</v>
          </cell>
          <cell r="N2355" t="str">
            <v>0997586414</v>
          </cell>
          <cell r="O2355" t="str">
            <v/>
          </cell>
          <cell r="P2355" t="str">
            <v>QUITO</v>
          </cell>
          <cell r="Q2355" t="str">
            <v>QUITO</v>
          </cell>
          <cell r="R2355" t="str">
            <v>PICHINCHA</v>
          </cell>
          <cell r="T2355" t="str">
            <v>FLEXTRANS UIO</v>
          </cell>
          <cell r="U2355" t="str">
            <v>FLEXNETUIO_LOCAL</v>
          </cell>
          <cell r="V2355">
            <v>1</v>
          </cell>
          <cell r="W2355">
            <v>1</v>
          </cell>
          <cell r="X2355" t="str">
            <v>FLEXNET ECUADOR - MDELIVERY</v>
          </cell>
          <cell r="Y2355" t="str">
            <v>CALLE 28 DE JUNIO S/N Y GARCIA MORENO ENTRADA LLANO GRANDE</v>
          </cell>
        </row>
        <row r="2356">
          <cell r="A2356" t="str">
            <v>76665</v>
          </cell>
          <cell r="B2356">
            <v>485445</v>
          </cell>
          <cell r="C2356" t="str">
            <v>76665</v>
          </cell>
          <cell r="D2356" t="str">
            <v>VENTURA</v>
          </cell>
          <cell r="E2356" t="str">
            <v>RETIRO</v>
          </cell>
          <cell r="F2356" t="str">
            <v>NORMAL</v>
          </cell>
          <cell r="G2356" t="str">
            <v>FT76665</v>
          </cell>
          <cell r="H2356">
            <v>44917</v>
          </cell>
          <cell r="I2356" t="str">
            <v>ENTREGADO</v>
          </cell>
          <cell r="J2356">
            <v>44918</v>
          </cell>
          <cell r="K2356" t="str">
            <v>FLEXNET DEL ECUAODR</v>
          </cell>
          <cell r="L2356" t="str">
            <v>CALLE 28 DE JUNIO Y GARCIA MORENO</v>
          </cell>
          <cell r="P2356" t="str">
            <v>170208</v>
          </cell>
          <cell r="Q2356" t="str">
            <v>QUITO</v>
          </cell>
          <cell r="R2356" t="str">
            <v>PICHINCHA</v>
          </cell>
          <cell r="S2356" t="str">
            <v>CALDERON (CARAPUNGO)</v>
          </cell>
          <cell r="U2356" t="str">
            <v>FLEXNETUIO_LOCAL</v>
          </cell>
          <cell r="V2356">
            <v>1</v>
          </cell>
          <cell r="W2356">
            <v>0.01</v>
          </cell>
          <cell r="X2356" t="str">
            <v>ECUAWAGEN_S.A.</v>
          </cell>
          <cell r="Y2356" t="str">
            <v xml:space="preserve">AV. DE LOS GRANADOS E12-20 Y COLIMES, </v>
          </cell>
        </row>
        <row r="2357">
          <cell r="A2357" t="str">
            <v>76667 CUENCA</v>
          </cell>
          <cell r="B2357">
            <v>485444</v>
          </cell>
          <cell r="C2357" t="str">
            <v>76667 CUENCA</v>
          </cell>
          <cell r="D2357" t="str">
            <v>FACTOR</v>
          </cell>
          <cell r="E2357" t="str">
            <v>RETIRO</v>
          </cell>
          <cell r="F2357" t="str">
            <v>NORMAL</v>
          </cell>
          <cell r="G2357" t="str">
            <v>IC4020</v>
          </cell>
          <cell r="H2357">
            <v>44917</v>
          </cell>
          <cell r="I2357" t="str">
            <v>HABILITADO_RUTEO</v>
          </cell>
          <cell r="J2357">
            <v>44917</v>
          </cell>
          <cell r="K2357" t="str">
            <v>FLEXNET DEL ECUAODR</v>
          </cell>
          <cell r="L2357" t="str">
            <v>CALLE 28 DE JUNIO Y GARCIA MORENO</v>
          </cell>
          <cell r="P2357" t="str">
            <v>170208</v>
          </cell>
          <cell r="Q2357" t="str">
            <v>QUITO</v>
          </cell>
          <cell r="R2357" t="str">
            <v>PICHINCHA</v>
          </cell>
          <cell r="S2357" t="str">
            <v>CALDERON (CARAPUNGO)</v>
          </cell>
          <cell r="U2357" t="str">
            <v>FLEXNETUIO_PROVINCIA</v>
          </cell>
          <cell r="V2357">
            <v>0</v>
          </cell>
          <cell r="W2357">
            <v>0</v>
          </cell>
          <cell r="X2357" t="str">
            <v>PROAUTO C.A. CUENCA</v>
          </cell>
          <cell r="Y2357" t="str">
            <v>AV. GIL RAMIREZ DAVALOS Y TURUHAYCO</v>
          </cell>
        </row>
        <row r="2358">
          <cell r="A2358" t="str">
            <v>FACT_2022_498</v>
          </cell>
          <cell r="B2358">
            <v>485443</v>
          </cell>
          <cell r="C2358" t="str">
            <v>FACT_2022_498</v>
          </cell>
          <cell r="D2358" t="str">
            <v>FACTOR</v>
          </cell>
          <cell r="E2358" t="str">
            <v>DESPACHO</v>
          </cell>
          <cell r="F2358" t="str">
            <v>NORMAL</v>
          </cell>
          <cell r="G2358" t="str">
            <v>FT76666</v>
          </cell>
          <cell r="H2358">
            <v>44917</v>
          </cell>
          <cell r="I2358" t="str">
            <v>ENTREGADO</v>
          </cell>
          <cell r="J2358">
            <v>44918</v>
          </cell>
          <cell r="K2358" t="str">
            <v>PROAUTO CARAPUNGO</v>
          </cell>
          <cell r="L2358" t="str">
            <v>CARAPUNGO, AV. SIMÓN BOLÍVAR Y PANAMERICANA NORTE.</v>
          </cell>
          <cell r="M2358" t="str">
            <v>1790978303001</v>
          </cell>
          <cell r="P2358" t="str">
            <v>170404</v>
          </cell>
          <cell r="Q2358" t="str">
            <v>QUITO</v>
          </cell>
          <cell r="R2358" t="str">
            <v>PICHINCHA</v>
          </cell>
          <cell r="S2358" t="str">
            <v>QUITO</v>
          </cell>
          <cell r="U2358" t="str">
            <v>FLEXNETUIO_LOCAL</v>
          </cell>
          <cell r="V2358">
            <v>2</v>
          </cell>
          <cell r="W2358">
            <v>6</v>
          </cell>
          <cell r="X2358" t="str">
            <v>FLEXNET DEL ECUAODR</v>
          </cell>
          <cell r="Y2358" t="str">
            <v>CALLE 28 DE JUNIO Y GARCIA MORENO</v>
          </cell>
        </row>
        <row r="2359">
          <cell r="A2359" t="str">
            <v>98738603</v>
          </cell>
          <cell r="B2359">
            <v>485433</v>
          </cell>
          <cell r="C2359" t="str">
            <v>98738603</v>
          </cell>
          <cell r="D2359" t="str">
            <v>HYCITE</v>
          </cell>
          <cell r="E2359" t="str">
            <v>DESPACHO</v>
          </cell>
          <cell r="F2359" t="str">
            <v>NORMAL</v>
          </cell>
          <cell r="G2359" t="str">
            <v>TFQ90371</v>
          </cell>
          <cell r="H2359">
            <v>44917</v>
          </cell>
          <cell r="I2359" t="str">
            <v>ENTREGADO</v>
          </cell>
          <cell r="J2359">
            <v>44918</v>
          </cell>
          <cell r="K2359" t="str">
            <v>TRINIDAD BOYA ARBOLEDA</v>
          </cell>
          <cell r="L2359" t="str">
            <v>CALLE TAMAYO N24-292 Y LIZARDO GARCIA EDIFICIO MATISSE P4 OFI 12 / PROVINCIA: PICHINCHA / CANTON: QUITO / PARROQUIA: LA MARISCAL</v>
          </cell>
          <cell r="M2359" t="str">
            <v/>
          </cell>
          <cell r="N2359" t="str">
            <v>0987900011 / 0993074844</v>
          </cell>
          <cell r="O2359" t="str">
            <v>0987900011 / 0993074844</v>
          </cell>
          <cell r="P2359" t="str">
            <v>170523</v>
          </cell>
          <cell r="Q2359" t="str">
            <v>QUITO</v>
          </cell>
          <cell r="R2359" t="str">
            <v>PICHINCHA</v>
          </cell>
          <cell r="S2359" t="str">
            <v>QUITO</v>
          </cell>
          <cell r="T2359" t="str">
            <v>FLEXTRANS UIO</v>
          </cell>
          <cell r="U2359" t="str">
            <v>FLEXNETUIO_LOCAL</v>
          </cell>
          <cell r="V2359">
            <v>1</v>
          </cell>
          <cell r="W2359">
            <v>15.8</v>
          </cell>
          <cell r="X2359" t="str">
            <v>HYCITE QUITO</v>
          </cell>
          <cell r="Y2359" t="str">
            <v>FLEX NET CALLE 28 DE JUNIO S/N Y GARCIA MORENO ENTRADA LLANO GRANDE</v>
          </cell>
        </row>
        <row r="2360">
          <cell r="A2360" t="str">
            <v>98731584</v>
          </cell>
          <cell r="B2360">
            <v>485434</v>
          </cell>
          <cell r="C2360" t="str">
            <v>98731584</v>
          </cell>
          <cell r="D2360" t="str">
            <v>HYCITE</v>
          </cell>
          <cell r="E2360" t="str">
            <v>DESPACHO</v>
          </cell>
          <cell r="F2360" t="str">
            <v>NORMAL</v>
          </cell>
          <cell r="G2360" t="str">
            <v>TF90372</v>
          </cell>
          <cell r="H2360">
            <v>44917</v>
          </cell>
          <cell r="I2360" t="str">
            <v>ENTREGADO</v>
          </cell>
          <cell r="J2360">
            <v>44918</v>
          </cell>
          <cell r="K2360" t="str">
            <v>JOSE AUXILIO INTRIAGO COBEDA</v>
          </cell>
          <cell r="L2360" t="str">
            <v>CALLE C ENTRE 24 Y 25 #1209 A UNA CUADRA DEL TIA, CASA 2 PISOS CON GARAJE ADELANTE / PROVINCIA: GUAYAS / CANTON: GUAYAQUIL / PARROQUIA: FEBRES CORDERO</v>
          </cell>
          <cell r="M2360" t="str">
            <v/>
          </cell>
          <cell r="N2360" t="str">
            <v>0993900705</v>
          </cell>
          <cell r="O2360" t="str">
            <v>0993900705</v>
          </cell>
          <cell r="P2360" t="str">
            <v>090109</v>
          </cell>
          <cell r="Q2360" t="str">
            <v>GUAYAQUIL</v>
          </cell>
          <cell r="R2360" t="str">
            <v>GUAYAS</v>
          </cell>
          <cell r="S2360" t="str">
            <v>GUAYAQUIL</v>
          </cell>
          <cell r="T2360" t="str">
            <v>FLEXTRANS GYE</v>
          </cell>
          <cell r="U2360" t="str">
            <v>FLEXNETUIO_GYE</v>
          </cell>
          <cell r="V2360">
            <v>1</v>
          </cell>
          <cell r="W2360">
            <v>0.37</v>
          </cell>
          <cell r="X2360" t="str">
            <v>HYCITE QUITO</v>
          </cell>
          <cell r="Y2360" t="str">
            <v>FLEX NET CALLE 28 DE JUNIO S/N Y GARCIA MORENO ENTRADA LLANO GRANDE</v>
          </cell>
        </row>
        <row r="2361">
          <cell r="A2361" t="str">
            <v>98738612</v>
          </cell>
          <cell r="B2361">
            <v>485435</v>
          </cell>
          <cell r="C2361" t="str">
            <v>98738612</v>
          </cell>
          <cell r="D2361" t="str">
            <v>HYCITE</v>
          </cell>
          <cell r="E2361" t="str">
            <v>DESPACHO</v>
          </cell>
          <cell r="F2361" t="str">
            <v>NORMAL</v>
          </cell>
          <cell r="G2361" t="str">
            <v>TFQ90373</v>
          </cell>
          <cell r="H2361">
            <v>44917</v>
          </cell>
          <cell r="I2361" t="str">
            <v>ENTREGADO</v>
          </cell>
          <cell r="J2361">
            <v>44918</v>
          </cell>
          <cell r="K2361" t="str">
            <v>DAVID ARIAS</v>
          </cell>
          <cell r="L2361" t="str">
            <v>JULIO TEODORO SALEM N57-181 Y MANUEL GODOY / PROVINCIA: PICHINCHA / CANTON: QUITO / PARROQUIA: KENNEDY / LOCALIDAD: BARRIO LA BONANZA</v>
          </cell>
          <cell r="M2361" t="str">
            <v/>
          </cell>
          <cell r="N2361" t="str">
            <v>0987482990</v>
          </cell>
          <cell r="O2361" t="str">
            <v>0987482990</v>
          </cell>
          <cell r="P2361" t="str">
            <v>170513</v>
          </cell>
          <cell r="Q2361" t="str">
            <v>QUITO</v>
          </cell>
          <cell r="R2361" t="str">
            <v>PICHINCHA</v>
          </cell>
          <cell r="S2361" t="str">
            <v>QUITO</v>
          </cell>
          <cell r="T2361" t="str">
            <v>FLEXTRANS UIO</v>
          </cell>
          <cell r="U2361" t="str">
            <v>FLEXNETUIO_LOCAL</v>
          </cell>
          <cell r="V2361">
            <v>1</v>
          </cell>
          <cell r="W2361">
            <v>5</v>
          </cell>
          <cell r="X2361" t="str">
            <v>HYCITE QUITO</v>
          </cell>
          <cell r="Y2361" t="str">
            <v>FLEX NET CALLE 28 DE JUNIO S/N Y GARCIA MORENO ENTRADA LLANO GRANDE</v>
          </cell>
        </row>
        <row r="2362">
          <cell r="A2362" t="str">
            <v>98731709</v>
          </cell>
          <cell r="B2362">
            <v>485436</v>
          </cell>
          <cell r="C2362" t="str">
            <v>98731709</v>
          </cell>
          <cell r="D2362" t="str">
            <v>HYCITE</v>
          </cell>
          <cell r="E2362" t="str">
            <v>DESPACHO</v>
          </cell>
          <cell r="F2362" t="str">
            <v>NORMAL</v>
          </cell>
          <cell r="G2362" t="str">
            <v>031002004130092</v>
          </cell>
          <cell r="H2362">
            <v>44917</v>
          </cell>
          <cell r="I2362" t="str">
            <v>ENTREGADO</v>
          </cell>
          <cell r="J2362">
            <v>44919</v>
          </cell>
          <cell r="K2362" t="str">
            <v>GERARDINA DEL CARMEN ESPINOZA</v>
          </cell>
          <cell r="L2362" t="str">
            <v>KM 20 VIA A QUITO, REFERENCIA A LADO DE LAVANDERIA ALI / PROVINCIA: SANTO DOMINGO / CANTON: SANTO DOMINGO / PARROQUIA: ALLURIQUIN / LOCALIDAD: RECINTO PARAISO</v>
          </cell>
          <cell r="N2362" t="str">
            <v>0992733365</v>
          </cell>
          <cell r="O2362" t="str">
            <v>0992733365</v>
          </cell>
          <cell r="P2362" t="str">
            <v>230101</v>
          </cell>
          <cell r="Q2362" t="str">
            <v>SANTO DOMINGO</v>
          </cell>
          <cell r="R2362" t="str">
            <v>SANTO DOMINGO DE LOS TSACHILAS</v>
          </cell>
          <cell r="S2362" t="str">
            <v>SANTO DOMINGO DE LOS COLORADOS</v>
          </cell>
          <cell r="T2362" t="str">
            <v>TRAMACO</v>
          </cell>
          <cell r="V2362">
            <v>1</v>
          </cell>
          <cell r="W2362">
            <v>4.8</v>
          </cell>
          <cell r="X2362" t="str">
            <v>HYCITE QUITO</v>
          </cell>
          <cell r="Y2362" t="str">
            <v>FLEX NET CALLE 28 DE JUNIO S/N Y GARCIA MORENO ENTRADA LLANO GRANDE</v>
          </cell>
        </row>
        <row r="2363">
          <cell r="A2363" t="str">
            <v>98727626</v>
          </cell>
          <cell r="B2363">
            <v>485437</v>
          </cell>
          <cell r="C2363" t="str">
            <v>98727626</v>
          </cell>
          <cell r="D2363" t="str">
            <v>HYCITE</v>
          </cell>
          <cell r="E2363" t="str">
            <v>DESPACHO</v>
          </cell>
          <cell r="F2363" t="str">
            <v>NORMAL</v>
          </cell>
          <cell r="G2363" t="str">
            <v>TF90374</v>
          </cell>
          <cell r="H2363">
            <v>44917</v>
          </cell>
          <cell r="I2363" t="str">
            <v>ENTREGADO</v>
          </cell>
          <cell r="J2363">
            <v>44918</v>
          </cell>
          <cell r="K2363" t="str">
            <v>MARIUXI ELIZABETH PALMA VARAS</v>
          </cell>
          <cell r="L2363" t="str">
            <v>URDENOR II SOLAR 43 MZ 0219, INGRESANDO POR PLAZA COLON / PROVINCIA: GUAYAS / CANTON: GUAYAQUIL / PARROQUIA: TARQUI NOTA: OFICINA DE DISTRIBUIDOR</v>
          </cell>
          <cell r="M2363" t="str">
            <v/>
          </cell>
          <cell r="N2363" t="str">
            <v>0969052950 / 0964107424</v>
          </cell>
          <cell r="O2363" t="str">
            <v>0969052950 / 0964107424</v>
          </cell>
          <cell r="P2363" t="str">
            <v>090507</v>
          </cell>
          <cell r="Q2363" t="str">
            <v>GUAYAQUIL</v>
          </cell>
          <cell r="R2363" t="str">
            <v>GUAYAS</v>
          </cell>
          <cell r="S2363" t="str">
            <v>GUAYAQUIL</v>
          </cell>
          <cell r="T2363" t="str">
            <v>ITSACOURIER</v>
          </cell>
          <cell r="U2363" t="str">
            <v>FLEXNETUIO_GYE</v>
          </cell>
          <cell r="V2363">
            <v>1</v>
          </cell>
          <cell r="W2363">
            <v>7.7</v>
          </cell>
          <cell r="X2363" t="str">
            <v>HYCITE QUITO</v>
          </cell>
          <cell r="Y2363" t="str">
            <v>FLEX NET CALLE 28 DE JUNIO S/N Y GARCIA MORENO ENTRADA LLANO GRANDE</v>
          </cell>
        </row>
        <row r="2364">
          <cell r="A2364" t="str">
            <v>98738589</v>
          </cell>
          <cell r="B2364">
            <v>485439</v>
          </cell>
          <cell r="C2364" t="str">
            <v>98738589</v>
          </cell>
          <cell r="D2364" t="str">
            <v>HYCITE</v>
          </cell>
          <cell r="E2364" t="str">
            <v>DESPACHO</v>
          </cell>
          <cell r="F2364" t="str">
            <v>NORMAL</v>
          </cell>
          <cell r="G2364" t="str">
            <v>031002004130093</v>
          </cell>
          <cell r="H2364">
            <v>44917</v>
          </cell>
          <cell r="I2364" t="str">
            <v>INCIDENCIA</v>
          </cell>
          <cell r="J2364">
            <v>44923</v>
          </cell>
          <cell r="K2364" t="str">
            <v>MARTHA CARMELINA SANAY GONZALEZ</v>
          </cell>
          <cell r="L2364" t="str">
            <v>SUCRE S/N CALLE SOASTI Y AMAZONAS, FAMILIA RIVADENEIRA A POCO PASOS HOTEL S / PROVINCIA: MORONA SANTIAGO/ CANTON: MACAS/CENTRO / PARROQUIA: MACAS</v>
          </cell>
          <cell r="M2364" t="str">
            <v/>
          </cell>
          <cell r="N2364" t="str">
            <v>0990978601</v>
          </cell>
          <cell r="O2364" t="str">
            <v>0990978601</v>
          </cell>
          <cell r="P2364" t="str">
            <v>140101</v>
          </cell>
          <cell r="Q2364" t="str">
            <v>MORONA</v>
          </cell>
          <cell r="R2364" t="str">
            <v>MORONA SANTIAGO</v>
          </cell>
          <cell r="S2364" t="str">
            <v>MACAS</v>
          </cell>
          <cell r="T2364" t="str">
            <v>TRAMACO</v>
          </cell>
          <cell r="U2364" t="str">
            <v>FLEXNETUIO_PROVINCIA</v>
          </cell>
          <cell r="V2364">
            <v>1</v>
          </cell>
          <cell r="W2364">
            <v>3.9</v>
          </cell>
          <cell r="X2364" t="str">
            <v>HYCITE QUITO</v>
          </cell>
          <cell r="Y2364" t="str">
            <v>FLEX NET CALLE 28 DE JUNIO S/N Y GARCIA MORENO ENTRADA LLANO GRANDE</v>
          </cell>
        </row>
        <row r="2365">
          <cell r="A2365" t="str">
            <v>98738661</v>
          </cell>
          <cell r="B2365">
            <v>485440</v>
          </cell>
          <cell r="C2365" t="str">
            <v>98738661</v>
          </cell>
          <cell r="D2365" t="str">
            <v>HYCITE</v>
          </cell>
          <cell r="E2365" t="str">
            <v>DESPACHO</v>
          </cell>
          <cell r="F2365" t="str">
            <v>NORMAL</v>
          </cell>
          <cell r="G2365" t="str">
            <v>031002004130094</v>
          </cell>
          <cell r="H2365">
            <v>44917</v>
          </cell>
          <cell r="I2365" t="str">
            <v>ENTREGADO</v>
          </cell>
          <cell r="J2365">
            <v>44918</v>
          </cell>
          <cell r="K2365" t="str">
            <v>MILLER MERA / JOHN CARLOS BARCIA</v>
          </cell>
          <cell r="L2365" t="str">
            <v>AV. CESAR RUPERTI DUENAS ENTRE CAYAMBE E ILINIZA , SECTOR LEONIDAS PLAZA Punto de Atencion Tramaco Bahia de Caraquez NOTA: CLIENTE RETIRA EL PRODUCTO DE OFICINA DE TRAMACO</v>
          </cell>
          <cell r="M2365" t="str">
            <v/>
          </cell>
          <cell r="N2365" t="str">
            <v>0999783671 / 0984331245</v>
          </cell>
          <cell r="O2365" t="str">
            <v>0999783671 / 0984331245</v>
          </cell>
          <cell r="P2365" t="str">
            <v>130103</v>
          </cell>
          <cell r="Q2365" t="str">
            <v>PORTOVIEJO</v>
          </cell>
          <cell r="R2365" t="str">
            <v>MANABI</v>
          </cell>
          <cell r="S2365" t="str">
            <v>PORTOVIEJO</v>
          </cell>
          <cell r="T2365" t="str">
            <v>TRAMACO</v>
          </cell>
          <cell r="U2365" t="str">
            <v>FLEXNETUIO_PROVINCIA</v>
          </cell>
          <cell r="V2365">
            <v>1</v>
          </cell>
          <cell r="W2365">
            <v>9.5</v>
          </cell>
          <cell r="X2365" t="str">
            <v>HYCITE QUITO</v>
          </cell>
          <cell r="Y2365" t="str">
            <v>FLEX NET CALLE 28 DE JUNIO S/N Y GARCIA MORENO ENTRADA LLANO GRANDE</v>
          </cell>
        </row>
        <row r="2366">
          <cell r="A2366" t="str">
            <v>98757612</v>
          </cell>
          <cell r="B2366">
            <v>485441</v>
          </cell>
          <cell r="C2366" t="str">
            <v>98757612</v>
          </cell>
          <cell r="D2366" t="str">
            <v>HYCITE</v>
          </cell>
          <cell r="E2366" t="str">
            <v>DESPACHO</v>
          </cell>
          <cell r="F2366" t="str">
            <v>NORMAL</v>
          </cell>
          <cell r="G2366" t="str">
            <v>TF90376</v>
          </cell>
          <cell r="H2366">
            <v>44917</v>
          </cell>
          <cell r="I2366" t="str">
            <v>INCIDENCIA</v>
          </cell>
          <cell r="J2366">
            <v>44918</v>
          </cell>
          <cell r="K2366" t="str">
            <v>DANIELA DE JESUS GUERRERO ADRIAN</v>
          </cell>
          <cell r="L2366" t="str">
            <v>DALIAS SOLAR 1210 Y CALLE JOSE RODRIGUEZ / PORVINCIA: GUAYAS / CANTON: GUAYAQUIL NOTA: OFICINA DE DISTRIBUIDOR</v>
          </cell>
          <cell r="M2366" t="str">
            <v/>
          </cell>
          <cell r="N2366" t="str">
            <v>0969351593/046007000</v>
          </cell>
          <cell r="O2366" t="str">
            <v>0969351593/046007000</v>
          </cell>
          <cell r="P2366" t="str">
            <v>090501</v>
          </cell>
          <cell r="Q2366" t="str">
            <v>GUAYAQUIL</v>
          </cell>
          <cell r="R2366" t="str">
            <v>GUAYAS</v>
          </cell>
          <cell r="S2366" t="str">
            <v>GUAYAQUIL</v>
          </cell>
          <cell r="T2366" t="str">
            <v>ITSACOURIER</v>
          </cell>
          <cell r="U2366" t="str">
            <v>FLEXNETUIO_GYE</v>
          </cell>
          <cell r="V2366">
            <v>2</v>
          </cell>
          <cell r="W2366">
            <v>30</v>
          </cell>
          <cell r="X2366" t="str">
            <v>HYCITE QUITO</v>
          </cell>
          <cell r="Y2366" t="str">
            <v>FLEX NET CALLE 28 DE JUNIO S/N Y GARCIA MORENO ENTRADA LLANO GRANDE</v>
          </cell>
        </row>
        <row r="2367">
          <cell r="A2367" t="str">
            <v>FACT_2022_497</v>
          </cell>
          <cell r="B2367">
            <v>485432</v>
          </cell>
          <cell r="C2367" t="str">
            <v>FACT_2022_497</v>
          </cell>
          <cell r="D2367" t="str">
            <v>FACTOR</v>
          </cell>
          <cell r="E2367" t="str">
            <v>DESPACHO</v>
          </cell>
          <cell r="F2367" t="str">
            <v>NORMAL</v>
          </cell>
          <cell r="G2367" t="str">
            <v>FT76663</v>
          </cell>
          <cell r="H2367">
            <v>44917</v>
          </cell>
          <cell r="I2367" t="str">
            <v>ENTREGADO</v>
          </cell>
          <cell r="J2367">
            <v>44918</v>
          </cell>
          <cell r="K2367" t="str">
            <v>E. MAULME C.A. GYE</v>
          </cell>
          <cell r="L2367" t="str">
            <v xml:space="preserve">AV DE LAS AMERICAS 601 Y CALLE 13 </v>
          </cell>
          <cell r="M2367" t="str">
            <v>1792885620001_1</v>
          </cell>
          <cell r="P2367" t="str">
            <v>090505</v>
          </cell>
          <cell r="Q2367" t="str">
            <v>GUAYAQUIL</v>
          </cell>
          <cell r="R2367" t="str">
            <v>GUAYAS</v>
          </cell>
          <cell r="S2367" t="str">
            <v>GUAYAQUIL</v>
          </cell>
          <cell r="T2367" t="str">
            <v>ITSACOURIER</v>
          </cell>
          <cell r="U2367" t="str">
            <v>FLEXNETUIO_GYE</v>
          </cell>
          <cell r="V2367">
            <v>1</v>
          </cell>
          <cell r="W2367">
            <v>1</v>
          </cell>
          <cell r="X2367" t="str">
            <v>FLEXNET DEL ECUAODR</v>
          </cell>
          <cell r="Y2367" t="str">
            <v>CALLE 28 DE JUNIO Y GARCIA MORENO</v>
          </cell>
        </row>
        <row r="2368">
          <cell r="A2368" t="str">
            <v>22-2672</v>
          </cell>
          <cell r="B2368">
            <v>485428</v>
          </cell>
          <cell r="C2368" t="str">
            <v>22-2672</v>
          </cell>
          <cell r="D2368" t="str">
            <v>VENTURA</v>
          </cell>
          <cell r="E2368" t="str">
            <v>DESPACHO</v>
          </cell>
          <cell r="F2368" t="str">
            <v>NORMAL</v>
          </cell>
          <cell r="G2368" t="str">
            <v>031002004130528</v>
          </cell>
          <cell r="H2368">
            <v>44917</v>
          </cell>
          <cell r="I2368" t="str">
            <v>ENTREGADO</v>
          </cell>
          <cell r="J2368">
            <v>44918</v>
          </cell>
          <cell r="K2368" t="str">
            <v>ASSA MIRAFLORES</v>
          </cell>
          <cell r="L2368" t="str">
            <v>AV FRANCISCO FLOR Y BOLIVAR</v>
          </cell>
          <cell r="M2368" t="str">
            <v>1890141818001_4</v>
          </cell>
          <cell r="P2368" t="str">
            <v>180103</v>
          </cell>
          <cell r="Q2368" t="str">
            <v>AMBATO</v>
          </cell>
          <cell r="R2368" t="str">
            <v>TUNGURAHUA</v>
          </cell>
          <cell r="S2368" t="str">
            <v>AMBATO</v>
          </cell>
          <cell r="T2368" t="str">
            <v>TRAMACO</v>
          </cell>
          <cell r="U2368" t="str">
            <v>FLEXNETUIO_PROVINCIA</v>
          </cell>
          <cell r="V2368">
            <v>1</v>
          </cell>
          <cell r="W2368">
            <v>1</v>
          </cell>
          <cell r="X2368" t="str">
            <v>FLEXNET DEL ECUADOR</v>
          </cell>
          <cell r="Y2368" t="str">
            <v xml:space="preserve">CALLE 28 DE JUNIO S/N Y GARCIA MORENO </v>
          </cell>
        </row>
        <row r="2369">
          <cell r="A2369" t="str">
            <v>22-2675</v>
          </cell>
          <cell r="B2369">
            <v>485429</v>
          </cell>
          <cell r="C2369" t="str">
            <v>22-2675</v>
          </cell>
          <cell r="D2369" t="str">
            <v>VENTURA</v>
          </cell>
          <cell r="E2369" t="str">
            <v>DESPACHO</v>
          </cell>
          <cell r="F2369" t="str">
            <v>NORMAL</v>
          </cell>
          <cell r="G2369" t="str">
            <v>031002004130529</v>
          </cell>
          <cell r="H2369">
            <v>44917</v>
          </cell>
          <cell r="I2369" t="str">
            <v>ENTREGADO</v>
          </cell>
          <cell r="J2369">
            <v>44918</v>
          </cell>
          <cell r="K2369" t="str">
            <v>NORWAGEN</v>
          </cell>
          <cell r="L2369" t="str">
            <v>AV MARIANO ACOSTA # 1 Y LUIS JARAMILLO PEREZ</v>
          </cell>
          <cell r="M2369" t="str">
            <v>1791937813001</v>
          </cell>
          <cell r="P2369" t="str">
            <v>100101</v>
          </cell>
          <cell r="Q2369" t="str">
            <v>IBARRA</v>
          </cell>
          <cell r="R2369" t="str">
            <v>IMBABURA</v>
          </cell>
          <cell r="S2369" t="str">
            <v>SAN MIGUEL DE IBARRA</v>
          </cell>
          <cell r="T2369" t="str">
            <v>TRAMACO</v>
          </cell>
          <cell r="U2369" t="str">
            <v>FLEXNETUIO_PROVINCIA</v>
          </cell>
          <cell r="V2369">
            <v>1</v>
          </cell>
          <cell r="W2369">
            <v>1</v>
          </cell>
          <cell r="X2369" t="str">
            <v>FLEXNET DEL ECUADOR</v>
          </cell>
          <cell r="Y2369" t="str">
            <v xml:space="preserve">CALLE 28 DE JUNIO S/N Y GARCIA MORENO </v>
          </cell>
        </row>
        <row r="2370">
          <cell r="A2370" t="str">
            <v>22-2673</v>
          </cell>
          <cell r="B2370">
            <v>485430</v>
          </cell>
          <cell r="C2370" t="str">
            <v>22-2673</v>
          </cell>
          <cell r="D2370" t="str">
            <v>VENTURA</v>
          </cell>
          <cell r="E2370" t="str">
            <v>DESPACHO</v>
          </cell>
          <cell r="F2370" t="str">
            <v>NORMAL</v>
          </cell>
          <cell r="G2370" t="str">
            <v>FT76664</v>
          </cell>
          <cell r="H2370">
            <v>44917</v>
          </cell>
          <cell r="I2370" t="str">
            <v>ENTREGADO</v>
          </cell>
          <cell r="J2370">
            <v>44918</v>
          </cell>
          <cell r="K2370" t="str">
            <v>ECUAWAGEN</v>
          </cell>
          <cell r="L2370" t="str">
            <v> AV. DE LOS GRANADOS E14-70 E ISLA MARCHENA.</v>
          </cell>
          <cell r="M2370" t="str">
            <v>1791765842001</v>
          </cell>
          <cell r="P2370" t="str">
            <v>170503</v>
          </cell>
          <cell r="Q2370" t="str">
            <v>QUITO</v>
          </cell>
          <cell r="R2370" t="str">
            <v>PICHINCHA</v>
          </cell>
          <cell r="S2370" t="str">
            <v>QUITO</v>
          </cell>
          <cell r="U2370" t="str">
            <v>FLEXNETUIO_LOCAL</v>
          </cell>
          <cell r="V2370">
            <v>2</v>
          </cell>
          <cell r="W2370">
            <v>3</v>
          </cell>
          <cell r="X2370" t="str">
            <v>FLEXNET DEL ECUADOR</v>
          </cell>
          <cell r="Y2370" t="str">
            <v xml:space="preserve">CALLE 28 DE JUNIO S/N Y GARCIA MORENO </v>
          </cell>
        </row>
        <row r="2371">
          <cell r="A2371" t="str">
            <v>98757205</v>
          </cell>
          <cell r="B2371">
            <v>485427</v>
          </cell>
          <cell r="C2371" t="str">
            <v>98757205</v>
          </cell>
          <cell r="D2371" t="str">
            <v>HYCITE</v>
          </cell>
          <cell r="E2371" t="str">
            <v>DESPACHO</v>
          </cell>
          <cell r="F2371" t="str">
            <v>NORMAL</v>
          </cell>
          <cell r="G2371" t="str">
            <v>TFQ90358</v>
          </cell>
          <cell r="H2371">
            <v>44917</v>
          </cell>
          <cell r="I2371" t="str">
            <v>ENTREGADO</v>
          </cell>
          <cell r="J2371">
            <v>44922</v>
          </cell>
          <cell r="K2371" t="str">
            <v>MARIA MALDONADO</v>
          </cell>
          <cell r="L2371" t="str">
            <v>TANICUCHI 514 169 RETAMO PARA GUTIERREZ DP 308 BLOQUE A QUITO// A FERROVIARIA SAN BARTOLO 170604 PICHINCHA</v>
          </cell>
          <cell r="M2371" t="str">
            <v/>
          </cell>
          <cell r="N2371" t="str">
            <v>987583632</v>
          </cell>
          <cell r="O2371" t="str">
            <v>987583632</v>
          </cell>
          <cell r="P2371" t="str">
            <v>170604</v>
          </cell>
          <cell r="Q2371" t="str">
            <v>QUITO</v>
          </cell>
          <cell r="R2371" t="str">
            <v>PICHINCHA</v>
          </cell>
          <cell r="S2371" t="str">
            <v>QUITO</v>
          </cell>
          <cell r="T2371" t="str">
            <v>FLEXTRANS UIO</v>
          </cell>
          <cell r="U2371" t="str">
            <v>FLEXNETUIO_LOCAL</v>
          </cell>
          <cell r="V2371">
            <v>1</v>
          </cell>
          <cell r="W2371">
            <v>17.600000000000001</v>
          </cell>
          <cell r="X2371" t="str">
            <v>HYCITE QUITO</v>
          </cell>
          <cell r="Y2371" t="str">
            <v>FLEX NET CALLE 28 DE JUNIO S/N Y GARCIA MORENO ENTRADA LLANO GRANDE</v>
          </cell>
        </row>
        <row r="2372">
          <cell r="A2372" t="str">
            <v>R_22_087_01101352</v>
          </cell>
          <cell r="B2372">
            <v>485426</v>
          </cell>
          <cell r="C2372" t="str">
            <v>R_22_087_01101352</v>
          </cell>
          <cell r="D2372" t="str">
            <v>ROER</v>
          </cell>
          <cell r="E2372" t="str">
            <v>DESPACHO</v>
          </cell>
          <cell r="F2372" t="str">
            <v>EMERGENCIA</v>
          </cell>
          <cell r="G2372" t="str">
            <v>FT76610</v>
          </cell>
          <cell r="H2372">
            <v>44917</v>
          </cell>
          <cell r="I2372" t="str">
            <v>ENTREGADO</v>
          </cell>
          <cell r="J2372">
            <v>44918</v>
          </cell>
          <cell r="K2372" t="str">
            <v>ROER_EDGAR MARMOL</v>
          </cell>
          <cell r="L2372" t="str">
            <v>DE LAS HIGUERAS Y ELOY ALFARO CARRETAS 1</v>
          </cell>
          <cell r="M2372" t="str">
            <v>EDGAR MARMOL / 1791890663001</v>
          </cell>
          <cell r="N2372" t="str">
            <v>0987959900</v>
          </cell>
          <cell r="P2372" t="str">
            <v>170503</v>
          </cell>
          <cell r="Q2372" t="str">
            <v>QUITO</v>
          </cell>
          <cell r="R2372" t="str">
            <v>PICHINCHA</v>
          </cell>
          <cell r="S2372" t="str">
            <v>QUITO</v>
          </cell>
          <cell r="U2372" t="str">
            <v>FLEXNETUIO_LOCAL</v>
          </cell>
          <cell r="V2372">
            <v>1</v>
          </cell>
          <cell r="W2372">
            <v>1</v>
          </cell>
          <cell r="X2372" t="str">
            <v>FLEXNET DEL ECUADOR</v>
          </cell>
        </row>
        <row r="2373">
          <cell r="A2373" t="str">
            <v>P000000145</v>
          </cell>
          <cell r="B2373">
            <v>485425</v>
          </cell>
          <cell r="C2373" t="str">
            <v>P000000145</v>
          </cell>
          <cell r="D2373" t="str">
            <v>MYD</v>
          </cell>
          <cell r="E2373" t="str">
            <v>DESPACHO</v>
          </cell>
          <cell r="F2373" t="str">
            <v>NORMAL</v>
          </cell>
          <cell r="G2373" t="str">
            <v>031002004130558</v>
          </cell>
          <cell r="H2373">
            <v>44917</v>
          </cell>
          <cell r="I2373" t="str">
            <v>ENTREGADO</v>
          </cell>
          <cell r="J2373">
            <v>44918</v>
          </cell>
          <cell r="K2373" t="str">
            <v>ADRIANA ESMERALDA SOSSA</v>
          </cell>
          <cell r="L2373" t="str">
            <v>AVENIDA QUITO Y RIO TOACHI LOCAL 101</v>
          </cell>
          <cell r="M2373" t="str">
            <v>#N/D</v>
          </cell>
          <cell r="P2373" t="str">
            <v>230101</v>
          </cell>
          <cell r="Q2373" t="str">
            <v>SANTO DOMINGO</v>
          </cell>
          <cell r="R2373" t="str">
            <v>SANTO DOMINGO DE LOS TSACHILAS</v>
          </cell>
          <cell r="S2373" t="str">
            <v>SANTO DOMINGO DE LOS COLORADOS</v>
          </cell>
          <cell r="T2373" t="str">
            <v>TRAMACO</v>
          </cell>
          <cell r="V2373">
            <v>1</v>
          </cell>
          <cell r="W2373">
            <v>6.1</v>
          </cell>
          <cell r="X2373" t="str">
            <v>FLEXNET</v>
          </cell>
          <cell r="Y2373" t="str">
            <v>FLEX NET CALLE 28 DE JUNIO S/N Y GARCIA MORENO ENTRADA LLANO GRANDE</v>
          </cell>
        </row>
        <row r="2374">
          <cell r="A2374" t="str">
            <v>20002919433650_2</v>
          </cell>
          <cell r="B2374">
            <v>485422</v>
          </cell>
          <cell r="C2374" t="str">
            <v>20002919433650_2</v>
          </cell>
          <cell r="D2374" t="str">
            <v>CONECEL_REG</v>
          </cell>
          <cell r="E2374" t="str">
            <v>DESPACHO</v>
          </cell>
          <cell r="F2374" t="str">
            <v>NORMAL</v>
          </cell>
          <cell r="G2374" t="str">
            <v>EC5991</v>
          </cell>
          <cell r="H2374">
            <v>44917</v>
          </cell>
          <cell r="I2374" t="str">
            <v>INCIDENCIA</v>
          </cell>
          <cell r="J2374">
            <v>44923</v>
          </cell>
          <cell r="K2374" t="str">
            <v>MARIO EFREN CHIQUITO</v>
          </cell>
          <cell r="L2374" t="str">
            <v>QUITO COMITE DEL PUEBLO COLEGIO CAMILO PONCE ENRIQUEZ CALLE FRESNOS Y GUAYACANES REF A 2 CUADRAS DE SOLCA</v>
          </cell>
          <cell r="M2374" t="str">
            <v>1707198345</v>
          </cell>
          <cell r="N2374" t="str">
            <v>0982905511 0984378341</v>
          </cell>
          <cell r="P2374" t="str">
            <v>QUITO</v>
          </cell>
          <cell r="Q2374" t="str">
            <v>QUITO</v>
          </cell>
          <cell r="R2374" t="str">
            <v>PICHINCHA</v>
          </cell>
          <cell r="T2374" t="str">
            <v>EXPRESSCON</v>
          </cell>
          <cell r="U2374" t="str">
            <v>FLEXNETUIO_LOCAL</v>
          </cell>
          <cell r="V2374">
            <v>1</v>
          </cell>
          <cell r="W2374">
            <v>1</v>
          </cell>
          <cell r="X2374" t="str">
            <v>FLEXNET UIO</v>
          </cell>
          <cell r="Y2374" t="str">
            <v>FLEX NET CALLE 28 DE JUNIO S/N Y GARCIA MORENO ENTRADA LLANO GRANDE</v>
          </cell>
        </row>
        <row r="2375">
          <cell r="A2375" t="str">
            <v>20002944018116_1</v>
          </cell>
          <cell r="B2375">
            <v>485423</v>
          </cell>
          <cell r="C2375" t="str">
            <v>20002944018116_1</v>
          </cell>
          <cell r="D2375" t="str">
            <v>CONECEL_REG</v>
          </cell>
          <cell r="E2375" t="str">
            <v>DESPACHO</v>
          </cell>
          <cell r="F2375" t="str">
            <v>NORMAL</v>
          </cell>
          <cell r="G2375" t="str">
            <v>EC5993</v>
          </cell>
          <cell r="H2375">
            <v>44917</v>
          </cell>
          <cell r="I2375" t="str">
            <v>INCIDENCIA</v>
          </cell>
          <cell r="J2375">
            <v>44922</v>
          </cell>
          <cell r="K2375" t="str">
            <v>ANA GABRIELA CAJIAO</v>
          </cell>
          <cell r="L2375" t="str">
            <v>QUITO POMASQUI CALLE AUTOPISTA MANUEL CORDOVA GALARZA NO: N3 219 Y CALLE N3B JUNTO A EMPANADAS ARGENTINA LOCAL LA CARVONADA</v>
          </cell>
          <cell r="M2375" t="str">
            <v>1719034405</v>
          </cell>
          <cell r="N2375" t="str">
            <v>0987873659 0999535275</v>
          </cell>
          <cell r="P2375" t="str">
            <v>QUITO</v>
          </cell>
          <cell r="Q2375" t="str">
            <v>QUITO</v>
          </cell>
          <cell r="R2375" t="str">
            <v>PICHINCHA</v>
          </cell>
          <cell r="T2375" t="str">
            <v>EXPRESSCON</v>
          </cell>
          <cell r="U2375" t="str">
            <v>FLEXNETUIO_LOCAL</v>
          </cell>
          <cell r="V2375">
            <v>1</v>
          </cell>
          <cell r="W2375">
            <v>1</v>
          </cell>
          <cell r="X2375" t="str">
            <v>FLEXNET UIO</v>
          </cell>
          <cell r="Y2375" t="str">
            <v>FLEX NET CALLE 28 DE JUNIO S/N Y GARCIA MORENO ENTRADA LLANO GRANDE</v>
          </cell>
        </row>
        <row r="2376">
          <cell r="A2376" t="str">
            <v>20002948866436_2</v>
          </cell>
          <cell r="B2376">
            <v>485424</v>
          </cell>
          <cell r="C2376" t="str">
            <v>20002948866436_2</v>
          </cell>
          <cell r="D2376" t="str">
            <v>CONECEL_REG</v>
          </cell>
          <cell r="E2376" t="str">
            <v>DESPACHO</v>
          </cell>
          <cell r="F2376" t="str">
            <v>NORMAL</v>
          </cell>
          <cell r="G2376" t="str">
            <v>EC5990</v>
          </cell>
          <cell r="H2376">
            <v>44917</v>
          </cell>
          <cell r="I2376" t="str">
            <v>INCIDENCIA</v>
          </cell>
          <cell r="J2376">
            <v>44923</v>
          </cell>
          <cell r="K2376" t="str">
            <v>JORGE RAMIRO CAHUANA</v>
          </cell>
          <cell r="L2376" t="str">
            <v>QUITO LA MENA LA MENA PARROQUIA+CALLE_P+NUMERO+CALLE_S+REFERENCIA CALLE SHAGLI CALLE 1</v>
          </cell>
          <cell r="M2376" t="str">
            <v>1710432285</v>
          </cell>
          <cell r="N2376" t="str">
            <v>995073399</v>
          </cell>
          <cell r="P2376" t="str">
            <v>QUITO</v>
          </cell>
          <cell r="Q2376" t="str">
            <v>QUITO</v>
          </cell>
          <cell r="R2376" t="str">
            <v>PICHINCHA</v>
          </cell>
          <cell r="T2376" t="str">
            <v>EXPRESSCON</v>
          </cell>
          <cell r="U2376" t="str">
            <v>FLEXNETUIO_LOCAL</v>
          </cell>
          <cell r="V2376">
            <v>1</v>
          </cell>
          <cell r="W2376">
            <v>1</v>
          </cell>
          <cell r="X2376" t="str">
            <v>FLEXNET UIO</v>
          </cell>
          <cell r="Y2376" t="str">
            <v>FLEX NET CALLE 28 DE JUNIO S/N Y GARCIA MORENO ENTRADA LLANO GRANDE</v>
          </cell>
        </row>
        <row r="2377">
          <cell r="A2377" t="str">
            <v>P000000143</v>
          </cell>
          <cell r="B2377">
            <v>485419</v>
          </cell>
          <cell r="C2377" t="str">
            <v>P000000143</v>
          </cell>
          <cell r="D2377" t="str">
            <v>MYD</v>
          </cell>
          <cell r="E2377" t="str">
            <v>DESPACHO</v>
          </cell>
          <cell r="F2377" t="str">
            <v>NORMAL</v>
          </cell>
          <cell r="G2377" t="str">
            <v>FT76576</v>
          </cell>
          <cell r="H2377">
            <v>44917</v>
          </cell>
          <cell r="I2377" t="str">
            <v>ENTREGADO</v>
          </cell>
          <cell r="J2377">
            <v>44922</v>
          </cell>
          <cell r="K2377" t="str">
            <v>MARIA SOLEDAD TAPIAS BECERRA</v>
          </cell>
          <cell r="L2377" t="str">
            <v>CALLE DE LOS GUAYABOS N50-103 Y DE LOS ALAMOS QUITO , SAN ISIDRO DEL INCA - TELF: 0993399622</v>
          </cell>
          <cell r="M2377" t="str">
            <v>#N/D</v>
          </cell>
          <cell r="P2377" t="str">
            <v>170301</v>
          </cell>
          <cell r="Q2377" t="str">
            <v>QUITO</v>
          </cell>
          <cell r="R2377" t="str">
            <v>PICHINCHA</v>
          </cell>
          <cell r="S2377" t="str">
            <v>QUITO</v>
          </cell>
          <cell r="U2377" t="str">
            <v>FLEXNETUIO_LOCAL</v>
          </cell>
          <cell r="V2377">
            <v>1</v>
          </cell>
          <cell r="W2377">
            <v>1</v>
          </cell>
          <cell r="X2377" t="str">
            <v>FLEXNET</v>
          </cell>
          <cell r="Y2377" t="str">
            <v>FLEX NET CALLE 28 DE JUNIO S/N Y GARCIA MORENO ENTRADA LLANO GRANDE</v>
          </cell>
        </row>
        <row r="2378">
          <cell r="A2378" t="str">
            <v>MYD_2022_00132</v>
          </cell>
          <cell r="B2378">
            <v>485420</v>
          </cell>
          <cell r="C2378" t="str">
            <v>MYD_2022_00132</v>
          </cell>
          <cell r="D2378" t="str">
            <v>MYD</v>
          </cell>
          <cell r="E2378" t="str">
            <v>DESPACHO</v>
          </cell>
          <cell r="F2378" t="str">
            <v>NORMAL</v>
          </cell>
          <cell r="G2378" t="str">
            <v>031002004129174</v>
          </cell>
          <cell r="H2378">
            <v>44917</v>
          </cell>
          <cell r="I2378" t="str">
            <v>ENTREGADO</v>
          </cell>
          <cell r="J2378">
            <v>44918</v>
          </cell>
          <cell r="K2378" t="str">
            <v>INES MONSERRATE DOMINGUEZ</v>
          </cell>
          <cell r="L2378" t="str">
            <v>CALLE PAULO EMILIO MACIAS FRENTE A LA COOPERATIVA CALCETA - SPA SALUD Y BELLEZA - CONTACTO: INES MONSERRATE DOMINGUEZ ALCIVAR - TELF: 099 446 6504</v>
          </cell>
          <cell r="M2378" t="str">
            <v>#N/D</v>
          </cell>
          <cell r="P2378" t="str">
            <v>130101</v>
          </cell>
          <cell r="Q2378" t="str">
            <v>PORTOVIEJO</v>
          </cell>
          <cell r="R2378" t="str">
            <v>MANABI</v>
          </cell>
          <cell r="S2378" t="str">
            <v>PORTOVIEJO</v>
          </cell>
          <cell r="T2378" t="str">
            <v>TRAMACO</v>
          </cell>
          <cell r="V2378">
            <v>1</v>
          </cell>
          <cell r="W2378">
            <v>1.6</v>
          </cell>
          <cell r="X2378" t="str">
            <v>FLEXNET</v>
          </cell>
          <cell r="Y2378" t="str">
            <v>FLEX NET CALLE 28 DE JUNIO S/N Y GARCIA MORENO ENTRADA LLANO GRANDE</v>
          </cell>
        </row>
        <row r="2379">
          <cell r="A2379" t="str">
            <v>2479012</v>
          </cell>
          <cell r="B2379">
            <v>485378</v>
          </cell>
          <cell r="C2379" t="str">
            <v>2479012</v>
          </cell>
          <cell r="D2379" t="str">
            <v>MDELIVERY</v>
          </cell>
          <cell r="E2379" t="str">
            <v>DESPACHO</v>
          </cell>
          <cell r="F2379" t="str">
            <v>NORMAL</v>
          </cell>
          <cell r="G2379" t="str">
            <v>TF90399</v>
          </cell>
          <cell r="H2379">
            <v>44917</v>
          </cell>
          <cell r="I2379" t="str">
            <v>INCIDENCIA</v>
          </cell>
          <cell r="J2379">
            <v>44923</v>
          </cell>
          <cell r="K2379" t="str">
            <v>FAUSTO STANLY GONZALEZ JIMENEZ_FAUSTO STANLY GONZALEZ JIMENEZ</v>
          </cell>
          <cell r="L2379" t="str">
            <v>PQA XIMENA CIUDADELA LAS ACACIAS MZ C1 VILLA 14 REF DEL LADO DE LA CALLE LOS RIOS HACER INTERSECCION CON LA CALLE JOSE VICENTE TRUJILLO 1 VILLA COLOR BLANCO ESQUINERA</v>
          </cell>
          <cell r="M2379" t="str">
            <v>0911843118001</v>
          </cell>
          <cell r="N2379" t="str">
            <v>0990499981</v>
          </cell>
          <cell r="O2379" t="str">
            <v/>
          </cell>
          <cell r="P2379" t="str">
            <v>GUAYAQUIL</v>
          </cell>
          <cell r="Q2379" t="str">
            <v>GUAYAQUIL</v>
          </cell>
          <cell r="R2379" t="str">
            <v>GUAYAS</v>
          </cell>
          <cell r="T2379" t="str">
            <v>FLEXTRANS GYE</v>
          </cell>
          <cell r="U2379" t="str">
            <v>FLEXNETUIO_GYE</v>
          </cell>
          <cell r="V2379">
            <v>1</v>
          </cell>
          <cell r="W2379">
            <v>1</v>
          </cell>
          <cell r="X2379" t="str">
            <v>FLEXNET ECUADOR - MDELIVERY</v>
          </cell>
          <cell r="Y2379" t="str">
            <v>CALLE 28 DE JUNIO S/N Y GARCIA MORENO ENTRADA LLANO GRANDE</v>
          </cell>
        </row>
        <row r="2380">
          <cell r="A2380" t="str">
            <v>2479019</v>
          </cell>
          <cell r="B2380">
            <v>485379</v>
          </cell>
          <cell r="C2380" t="str">
            <v>2479019</v>
          </cell>
          <cell r="D2380" t="str">
            <v>MDELIVERY</v>
          </cell>
          <cell r="E2380" t="str">
            <v>DESPACHO</v>
          </cell>
          <cell r="F2380" t="str">
            <v>NORMAL</v>
          </cell>
          <cell r="G2380" t="str">
            <v>031080002479019</v>
          </cell>
          <cell r="H2380">
            <v>44917</v>
          </cell>
          <cell r="I2380" t="str">
            <v>ENTREGADO</v>
          </cell>
          <cell r="J2380">
            <v>44923</v>
          </cell>
          <cell r="K2380" t="str">
            <v>VICTOR MANUEL CHAVEZ ALVARADO_VICTOR MANUEL CHAVEZ ALVARADO</v>
          </cell>
          <cell r="L2380" t="str">
            <v>Garcia Moreno y Roberto Astudillo edificio de color blanco y verde</v>
          </cell>
          <cell r="M2380" t="str">
            <v>0915037527001</v>
          </cell>
          <cell r="N2380" t="str">
            <v>0959226502/0969995610</v>
          </cell>
          <cell r="O2380" t="str">
            <v/>
          </cell>
          <cell r="P2380" t="str">
            <v>MILAGRO</v>
          </cell>
          <cell r="Q2380" t="str">
            <v>MILAGRO</v>
          </cell>
          <cell r="R2380" t="str">
            <v>GUAYAS</v>
          </cell>
          <cell r="T2380" t="str">
            <v>TRAMACO</v>
          </cell>
          <cell r="U2380" t="str">
            <v>FLEXNETUIO_PROVINCIA</v>
          </cell>
          <cell r="V2380">
            <v>1</v>
          </cell>
          <cell r="W2380">
            <v>1</v>
          </cell>
          <cell r="X2380" t="str">
            <v>FLEXNET ECUADOR - MDELIVERY</v>
          </cell>
          <cell r="Y2380" t="str">
            <v>CALLE 28 DE JUNIO S/N Y GARCIA MORENO ENTRADA LLANO GRANDE</v>
          </cell>
        </row>
        <row r="2381">
          <cell r="A2381" t="str">
            <v>2478977</v>
          </cell>
          <cell r="B2381">
            <v>485380</v>
          </cell>
          <cell r="C2381" t="str">
            <v>2478977</v>
          </cell>
          <cell r="D2381" t="str">
            <v>MDELIVERY</v>
          </cell>
          <cell r="E2381" t="str">
            <v>DESPACHO</v>
          </cell>
          <cell r="F2381" t="str">
            <v>NORMAL</v>
          </cell>
          <cell r="G2381" t="str">
            <v>FT76616</v>
          </cell>
          <cell r="H2381">
            <v>44917</v>
          </cell>
          <cell r="I2381" t="str">
            <v>ENTREGADO</v>
          </cell>
          <cell r="J2381">
            <v>44918</v>
          </cell>
          <cell r="K2381" t="str">
            <v>CRISTINA PAVON_ALAVA ZAMORA BRYAN FRANKLIN</v>
          </cell>
          <cell r="L2381" t="str">
            <v>TORIBIO MONTES Y DANIEL HIDALGO CASA N27 07</v>
          </cell>
          <cell r="M2381" t="str">
            <v>0918654385001</v>
          </cell>
          <cell r="N2381" t="str">
            <v>0984746868</v>
          </cell>
          <cell r="O2381" t="str">
            <v/>
          </cell>
          <cell r="P2381" t="str">
            <v>QUITO</v>
          </cell>
          <cell r="Q2381" t="str">
            <v>QUITO</v>
          </cell>
          <cell r="R2381" t="str">
            <v>PICHINCHA</v>
          </cell>
          <cell r="T2381" t="str">
            <v>FLEXTRANS UIO</v>
          </cell>
          <cell r="U2381" t="str">
            <v>FLEXNETUIO_LOCAL</v>
          </cell>
          <cell r="V2381">
            <v>1</v>
          </cell>
          <cell r="W2381">
            <v>1</v>
          </cell>
          <cell r="X2381" t="str">
            <v>FLEXNET ECUADOR - MDELIVERY</v>
          </cell>
          <cell r="Y2381" t="str">
            <v>CALLE 28 DE JUNIO S/N Y GARCIA MORENO ENTRADA LLANO GRANDE</v>
          </cell>
        </row>
        <row r="2382">
          <cell r="A2382" t="str">
            <v>2478978</v>
          </cell>
          <cell r="B2382">
            <v>485381</v>
          </cell>
          <cell r="C2382" t="str">
            <v>2478978</v>
          </cell>
          <cell r="D2382" t="str">
            <v>MDELIVERY</v>
          </cell>
          <cell r="E2382" t="str">
            <v>DESPACHO</v>
          </cell>
          <cell r="F2382" t="str">
            <v>NORMAL</v>
          </cell>
          <cell r="G2382" t="str">
            <v>FT76618</v>
          </cell>
          <cell r="H2382">
            <v>44917</v>
          </cell>
          <cell r="I2382" t="str">
            <v>ENTREGADO</v>
          </cell>
          <cell r="J2382">
            <v>44918</v>
          </cell>
          <cell r="K2382" t="str">
            <v>CRISTINA PAVON_YAGUAL ORTIZ JOSE ALBERTO</v>
          </cell>
          <cell r="L2382" t="str">
            <v>TORIBIO MONTES Y DANIEL HIDALGO CASA N27 07</v>
          </cell>
          <cell r="M2382" t="str">
            <v>0922208723001</v>
          </cell>
          <cell r="N2382" t="str">
            <v>0984746868</v>
          </cell>
          <cell r="O2382" t="str">
            <v/>
          </cell>
          <cell r="P2382" t="str">
            <v>QUITO</v>
          </cell>
          <cell r="Q2382" t="str">
            <v>QUITO</v>
          </cell>
          <cell r="R2382" t="str">
            <v>PICHINCHA</v>
          </cell>
          <cell r="T2382" t="str">
            <v>FLEXTRANS UIO</v>
          </cell>
          <cell r="U2382" t="str">
            <v>FLEXNETUIO_LOCAL</v>
          </cell>
          <cell r="V2382">
            <v>1</v>
          </cell>
          <cell r="W2382">
            <v>1</v>
          </cell>
          <cell r="X2382" t="str">
            <v>FLEXNET ECUADOR - MDELIVERY</v>
          </cell>
          <cell r="Y2382" t="str">
            <v>CALLE 28 DE JUNIO S/N Y GARCIA MORENO ENTRADA LLANO GRANDE</v>
          </cell>
        </row>
        <row r="2383">
          <cell r="A2383" t="str">
            <v>2478967</v>
          </cell>
          <cell r="B2383">
            <v>485382</v>
          </cell>
          <cell r="C2383" t="str">
            <v>2478967</v>
          </cell>
          <cell r="D2383" t="str">
            <v>MDELIVERY</v>
          </cell>
          <cell r="E2383" t="str">
            <v>DESPACHO</v>
          </cell>
          <cell r="F2383" t="str">
            <v>NORMAL</v>
          </cell>
          <cell r="G2383" t="str">
            <v>TF90396</v>
          </cell>
          <cell r="H2383">
            <v>44917</v>
          </cell>
          <cell r="I2383" t="str">
            <v>ENTREGADO</v>
          </cell>
          <cell r="J2383">
            <v>44918</v>
          </cell>
          <cell r="K2383" t="str">
            <v>HELLEN GABRIELA LEON VINCES_HELLEN GABRIELA LEON VINCES</v>
          </cell>
          <cell r="L2383" t="str">
            <v xml:space="preserve"> AV ISIDRO AYORA CDLA ALBONOR MZ 6 VILLA 17 REFERENCIA DIAGONAL A LA AVICOLA FERNANDEZ </v>
          </cell>
          <cell r="M2383" t="str">
            <v>0923231104001</v>
          </cell>
          <cell r="N2383" t="str">
            <v>0986653773</v>
          </cell>
          <cell r="O2383" t="str">
            <v/>
          </cell>
          <cell r="P2383" t="str">
            <v>GUAYAQUIL</v>
          </cell>
          <cell r="Q2383" t="str">
            <v>GUAYAQUIL</v>
          </cell>
          <cell r="R2383" t="str">
            <v>GUAYAS</v>
          </cell>
          <cell r="T2383" t="str">
            <v>ITSACOURIER</v>
          </cell>
          <cell r="U2383" t="str">
            <v>FLEXNETUIO_GYE</v>
          </cell>
          <cell r="V2383">
            <v>1</v>
          </cell>
          <cell r="W2383">
            <v>1</v>
          </cell>
          <cell r="X2383" t="str">
            <v>FLEXNET ECUADOR - MDELIVERY</v>
          </cell>
          <cell r="Y2383" t="str">
            <v>CALLE 28 DE JUNIO S/N Y GARCIA MORENO ENTRADA LLANO GRANDE</v>
          </cell>
        </row>
        <row r="2384">
          <cell r="A2384" t="str">
            <v>2478997</v>
          </cell>
          <cell r="B2384">
            <v>485383</v>
          </cell>
          <cell r="C2384" t="str">
            <v>2478997</v>
          </cell>
          <cell r="D2384" t="str">
            <v>MDELIVERY</v>
          </cell>
          <cell r="E2384" t="str">
            <v>DESPACHO</v>
          </cell>
          <cell r="F2384" t="str">
            <v>NORMAL</v>
          </cell>
          <cell r="G2384" t="str">
            <v>TF90398</v>
          </cell>
          <cell r="H2384">
            <v>44917</v>
          </cell>
          <cell r="I2384" t="str">
            <v>ENTREGADO</v>
          </cell>
          <cell r="J2384">
            <v>44918</v>
          </cell>
          <cell r="K2384" t="str">
            <v>USMA PALOMINO STEVEN HUMBERTO_USMA PALOMINO STEVEN HUMBERTO</v>
          </cell>
          <cell r="L2384" t="str">
            <v>STR FEBRES CORDERO CLL 22 ENTRE GRAL CALICUCHIMA Y PEDRO VICENTE MALDNADO SN A LADO DE LA RECICLADORA ALMETALES</v>
          </cell>
          <cell r="M2384" t="str">
            <v>0963168596001</v>
          </cell>
          <cell r="N2384" t="str">
            <v>0960573584/0984124701</v>
          </cell>
          <cell r="O2384" t="str">
            <v/>
          </cell>
          <cell r="P2384" t="str">
            <v>GUAYAQUIL</v>
          </cell>
          <cell r="Q2384" t="str">
            <v>GUAYAQUIL</v>
          </cell>
          <cell r="R2384" t="str">
            <v>GUAYAS</v>
          </cell>
          <cell r="T2384" t="str">
            <v>ITSACOURIER</v>
          </cell>
          <cell r="U2384" t="str">
            <v>FLEXNETUIO_GYE</v>
          </cell>
          <cell r="V2384">
            <v>1</v>
          </cell>
          <cell r="W2384">
            <v>1</v>
          </cell>
          <cell r="X2384" t="str">
            <v>FLEXNET ECUADOR - MDELIVERY</v>
          </cell>
          <cell r="Y2384" t="str">
            <v>CALLE 28 DE JUNIO S/N Y GARCIA MORENO ENTRADA LLANO GRANDE</v>
          </cell>
        </row>
        <row r="2385">
          <cell r="A2385" t="str">
            <v>2479014</v>
          </cell>
          <cell r="B2385">
            <v>485384</v>
          </cell>
          <cell r="C2385" t="str">
            <v>2479014</v>
          </cell>
          <cell r="D2385" t="str">
            <v>MDELIVERY</v>
          </cell>
          <cell r="E2385" t="str">
            <v>DESPACHO</v>
          </cell>
          <cell r="F2385" t="str">
            <v>NORMAL</v>
          </cell>
          <cell r="G2385" t="str">
            <v>TF90390</v>
          </cell>
          <cell r="H2385">
            <v>44917</v>
          </cell>
          <cell r="I2385" t="str">
            <v>ENTREGADO</v>
          </cell>
          <cell r="J2385">
            <v>44918</v>
          </cell>
          <cell r="K2385" t="str">
            <v>VIVERO VASCONEZ LEONCIO BOLIVAR_DELTA PLASTIC CA</v>
          </cell>
          <cell r="L2385" t="str">
            <v>GUAYAQUIL MAPASINGUE OESTE AV SEXTA 305 y CALLE TERCERA ENTRANDO POR SUPER eXITO</v>
          </cell>
          <cell r="M2385" t="str">
            <v>0990019606001</v>
          </cell>
          <cell r="N2385" t="str">
            <v>0999482077/042015217/042014053</v>
          </cell>
          <cell r="O2385" t="str">
            <v/>
          </cell>
          <cell r="P2385" t="str">
            <v>GUAYAQUIL</v>
          </cell>
          <cell r="Q2385" t="str">
            <v>GUAYAQUIL</v>
          </cell>
          <cell r="R2385" t="str">
            <v>GUAYAS</v>
          </cell>
          <cell r="T2385" t="str">
            <v>ITSACOURIER</v>
          </cell>
          <cell r="U2385" t="str">
            <v>FLEXNETUIO_GYE</v>
          </cell>
          <cell r="V2385">
            <v>1</v>
          </cell>
          <cell r="W2385">
            <v>1</v>
          </cell>
          <cell r="X2385" t="str">
            <v>FLEXNET ECUADOR - MDELIVERY</v>
          </cell>
          <cell r="Y2385" t="str">
            <v>CALLE 28 DE JUNIO S/N Y GARCIA MORENO ENTRADA LLANO GRANDE</v>
          </cell>
        </row>
        <row r="2386">
          <cell r="A2386" t="str">
            <v>2478983</v>
          </cell>
          <cell r="B2386">
            <v>485385</v>
          </cell>
          <cell r="C2386" t="str">
            <v>2478983</v>
          </cell>
          <cell r="D2386" t="str">
            <v>MDELIVERY</v>
          </cell>
          <cell r="E2386" t="str">
            <v>DESPACHO</v>
          </cell>
          <cell r="F2386" t="str">
            <v>NORMAL</v>
          </cell>
          <cell r="G2386" t="str">
            <v>TF90392</v>
          </cell>
          <cell r="H2386">
            <v>44917</v>
          </cell>
          <cell r="I2386" t="str">
            <v>ENTREGADO</v>
          </cell>
          <cell r="J2386">
            <v>44918</v>
          </cell>
          <cell r="K2386" t="str">
            <v xml:space="preserve">DEYANIRA TORRES HARO_BANCO GUAYAQUIL S A </v>
          </cell>
          <cell r="L2386" t="str">
            <v>MATRIZ DEL BANCO GUAYAQUIL P ICAZA Y PICHINCHA</v>
          </cell>
          <cell r="M2386" t="str">
            <v>0990049459001</v>
          </cell>
          <cell r="N2386" t="str">
            <v>0987943846</v>
          </cell>
          <cell r="O2386" t="str">
            <v/>
          </cell>
          <cell r="P2386" t="str">
            <v>GUAYAQUIL</v>
          </cell>
          <cell r="Q2386" t="str">
            <v>GUAYAQUIL</v>
          </cell>
          <cell r="R2386" t="str">
            <v>GUAYAS</v>
          </cell>
          <cell r="T2386" t="str">
            <v>ITSACOURIER</v>
          </cell>
          <cell r="U2386" t="str">
            <v>FLEXNETUIO_GYE</v>
          </cell>
          <cell r="V2386">
            <v>1</v>
          </cell>
          <cell r="W2386">
            <v>1</v>
          </cell>
          <cell r="X2386" t="str">
            <v>FLEXNET ECUADOR - MDELIVERY</v>
          </cell>
          <cell r="Y2386" t="str">
            <v>CALLE 28 DE JUNIO S/N Y GARCIA MORENO ENTRADA LLANO GRANDE</v>
          </cell>
        </row>
        <row r="2387">
          <cell r="A2387" t="str">
            <v>2478956_1</v>
          </cell>
          <cell r="B2387">
            <v>485386</v>
          </cell>
          <cell r="C2387" t="str">
            <v>2478956_1</v>
          </cell>
          <cell r="D2387" t="str">
            <v>MDELIVERY</v>
          </cell>
          <cell r="E2387" t="str">
            <v>DESPACHO</v>
          </cell>
          <cell r="F2387" t="str">
            <v>NORMAL</v>
          </cell>
          <cell r="G2387" t="str">
            <v>TF90402</v>
          </cell>
          <cell r="H2387">
            <v>44917</v>
          </cell>
          <cell r="I2387" t="str">
            <v>ENTREGADO</v>
          </cell>
          <cell r="J2387">
            <v>44918</v>
          </cell>
          <cell r="K2387" t="str">
            <v>Mariela Armas_COMITE DE EMPRESAS DE TRABAJADORES DE ELECTROCABLE</v>
          </cell>
          <cell r="L2387" t="str">
            <v>Km 11 5 Via a Daule Guayaquil Ecuador</v>
          </cell>
          <cell r="M2387" t="str">
            <v>0991359168001</v>
          </cell>
          <cell r="N2387" t="str">
            <v>981036942</v>
          </cell>
          <cell r="O2387" t="str">
            <v/>
          </cell>
          <cell r="P2387" t="str">
            <v>GUAYAQUIL</v>
          </cell>
          <cell r="Q2387" t="str">
            <v>GUAYAQUIL</v>
          </cell>
          <cell r="R2387" t="str">
            <v>GUAYAS</v>
          </cell>
          <cell r="T2387" t="str">
            <v>ITSACOURIER</v>
          </cell>
          <cell r="U2387" t="str">
            <v>FLEXNETUIO_GYE</v>
          </cell>
          <cell r="V2387">
            <v>1</v>
          </cell>
          <cell r="W2387">
            <v>1</v>
          </cell>
          <cell r="X2387" t="str">
            <v>FLEXNET ECUADOR - MDELIVERY</v>
          </cell>
          <cell r="Y2387" t="str">
            <v>CALLE 28 DE JUNIO S/N Y GARCIA MORENO ENTRADA LLANO GRANDE</v>
          </cell>
        </row>
        <row r="2388">
          <cell r="A2388" t="str">
            <v>2478957</v>
          </cell>
          <cell r="B2388">
            <v>485387</v>
          </cell>
          <cell r="C2388" t="str">
            <v>2478957</v>
          </cell>
          <cell r="D2388" t="str">
            <v>MDELIVERY</v>
          </cell>
          <cell r="E2388" t="str">
            <v>DESPACHO</v>
          </cell>
          <cell r="F2388" t="str">
            <v>NORMAL</v>
          </cell>
          <cell r="G2388" t="str">
            <v>TF90389</v>
          </cell>
          <cell r="H2388">
            <v>44917</v>
          </cell>
          <cell r="I2388" t="str">
            <v>ENTREGADO</v>
          </cell>
          <cell r="J2388">
            <v>44918</v>
          </cell>
          <cell r="K2388" t="str">
            <v xml:space="preserve">Lisbeth Freire_MEDIANET S A </v>
          </cell>
          <cell r="L2388" t="str">
            <v>Av Circunvalacion entre todos los Santos y unica Cdla Urdesa mz 8 solar 2</v>
          </cell>
          <cell r="M2388" t="str">
            <v>0992294566001</v>
          </cell>
          <cell r="N2388" t="str">
            <v>0994409821</v>
          </cell>
          <cell r="O2388" t="str">
            <v/>
          </cell>
          <cell r="P2388" t="str">
            <v>GUAYAQUIL</v>
          </cell>
          <cell r="Q2388" t="str">
            <v>GUAYAQUIL</v>
          </cell>
          <cell r="R2388" t="str">
            <v>GUAYAS</v>
          </cell>
          <cell r="T2388" t="str">
            <v>ITSACOURIER</v>
          </cell>
          <cell r="U2388" t="str">
            <v>FLEXNETUIO_GYE</v>
          </cell>
          <cell r="V2388">
            <v>1</v>
          </cell>
          <cell r="W2388">
            <v>1</v>
          </cell>
          <cell r="X2388" t="str">
            <v>FLEXNET ECUADOR - MDELIVERY</v>
          </cell>
          <cell r="Y2388" t="str">
            <v>CALLE 28 DE JUNIO S/N Y GARCIA MORENO ENTRADA LLANO GRANDE</v>
          </cell>
        </row>
        <row r="2389">
          <cell r="A2389" t="str">
            <v>2478999</v>
          </cell>
          <cell r="B2389">
            <v>485388</v>
          </cell>
          <cell r="C2389" t="str">
            <v>2478999</v>
          </cell>
          <cell r="D2389" t="str">
            <v>MDELIVERY</v>
          </cell>
          <cell r="E2389" t="str">
            <v>DESPACHO</v>
          </cell>
          <cell r="F2389" t="str">
            <v>NORMAL</v>
          </cell>
          <cell r="G2389" t="str">
            <v>031080002478999</v>
          </cell>
          <cell r="H2389">
            <v>44917</v>
          </cell>
          <cell r="I2389" t="str">
            <v>ENTREGADO</v>
          </cell>
          <cell r="J2389">
            <v>44918</v>
          </cell>
          <cell r="K2389" t="str">
            <v>LUIS FERNANDO PABON GARCES_LUIS FERNANDO PABON GARCES</v>
          </cell>
          <cell r="L2389" t="str">
            <v>PQA EL SAGRARIO CALLE ERNESTO PROANO 1 112 Y 17 DE JULIO CONJUNTO LOS ARRAYANES CASA 3 2 PISOS PORTON VERDE ANUNCIARSE EN GARITA</v>
          </cell>
          <cell r="M2389" t="str">
            <v>1001928892001</v>
          </cell>
          <cell r="N2389" t="str">
            <v>0996571391/0984840215/0982082752</v>
          </cell>
          <cell r="O2389" t="str">
            <v/>
          </cell>
          <cell r="P2389" t="str">
            <v>IBARRA</v>
          </cell>
          <cell r="Q2389" t="str">
            <v>IBARRA</v>
          </cell>
          <cell r="R2389" t="str">
            <v>IMBABURA</v>
          </cell>
          <cell r="T2389" t="str">
            <v>TRAMACO</v>
          </cell>
          <cell r="U2389" t="str">
            <v>FLEXNETUIO_PROVINCIA</v>
          </cell>
          <cell r="V2389">
            <v>1</v>
          </cell>
          <cell r="W2389">
            <v>1</v>
          </cell>
          <cell r="X2389" t="str">
            <v>FLEXNET ECUADOR - MDELIVERY</v>
          </cell>
          <cell r="Y2389" t="str">
            <v>CALLE 28 DE JUNIO S/N Y GARCIA MORENO ENTRADA LLANO GRANDE</v>
          </cell>
        </row>
        <row r="2390">
          <cell r="A2390" t="str">
            <v>2478984</v>
          </cell>
          <cell r="B2390">
            <v>485389</v>
          </cell>
          <cell r="C2390" t="str">
            <v>2478984</v>
          </cell>
          <cell r="D2390" t="str">
            <v>MDELIVERY</v>
          </cell>
          <cell r="E2390" t="str">
            <v>DESPACHO</v>
          </cell>
          <cell r="F2390" t="str">
            <v>NORMAL</v>
          </cell>
          <cell r="G2390" t="str">
            <v>031080002478984</v>
          </cell>
          <cell r="H2390">
            <v>44917</v>
          </cell>
          <cell r="I2390" t="str">
            <v>EN_TRANSITO</v>
          </cell>
          <cell r="J2390">
            <v>44917</v>
          </cell>
          <cell r="K2390" t="str">
            <v>PITA TERAN JULIO BLADIMIR_PITA TERAN JULIO BLADIMIR</v>
          </cell>
          <cell r="L2390" t="str">
            <v>Parroquia ATUNTAQUI Avenida Julio Miguel Aguinaga 14 07 y Abdon Calderon esquina frente al UPC en atuntaqui</v>
          </cell>
          <cell r="M2390" t="str">
            <v>1002944666001</v>
          </cell>
          <cell r="N2390" t="str">
            <v>0995102224</v>
          </cell>
          <cell r="O2390" t="str">
            <v/>
          </cell>
          <cell r="P2390" t="str">
            <v>IBARRA</v>
          </cell>
          <cell r="Q2390" t="str">
            <v>IBARRA</v>
          </cell>
          <cell r="R2390" t="str">
            <v>IMBABURA</v>
          </cell>
          <cell r="T2390" t="str">
            <v>TRAMACO</v>
          </cell>
          <cell r="U2390" t="str">
            <v>FLEXNETUIO_PROVINCIA</v>
          </cell>
          <cell r="V2390">
            <v>1</v>
          </cell>
          <cell r="W2390">
            <v>1</v>
          </cell>
          <cell r="X2390" t="str">
            <v>FLEXNET ECUADOR - MDELIVERY</v>
          </cell>
          <cell r="Y2390" t="str">
            <v>CALLE 28 DE JUNIO S/N Y GARCIA MORENO ENTRADA LLANO GRANDE</v>
          </cell>
        </row>
        <row r="2391">
          <cell r="A2391" t="str">
            <v>2479013</v>
          </cell>
          <cell r="B2391">
            <v>485390</v>
          </cell>
          <cell r="C2391" t="str">
            <v>2479013</v>
          </cell>
          <cell r="D2391" t="str">
            <v>MDELIVERY</v>
          </cell>
          <cell r="E2391" t="str">
            <v>DESPACHO</v>
          </cell>
          <cell r="F2391" t="str">
            <v>NORMAL</v>
          </cell>
          <cell r="G2391" t="str">
            <v>031080002479013</v>
          </cell>
          <cell r="H2391">
            <v>44917</v>
          </cell>
          <cell r="I2391" t="str">
            <v>ENTREGADO</v>
          </cell>
          <cell r="J2391">
            <v>44918</v>
          </cell>
          <cell r="K2391" t="str">
            <v>Veronica Teca_COMITE DE EMPRESA DE TRABAJADORES DE LA EMPRESA EL</v>
          </cell>
          <cell r="L2391" t="str">
            <v xml:space="preserve"> IMBABURA IBARRA EUSEBIO BORRERO E11 253 Chica Narvaez EMELNORTE </v>
          </cell>
          <cell r="M2391" t="str">
            <v>1091721070001</v>
          </cell>
          <cell r="N2391" t="str">
            <v>0994868754</v>
          </cell>
          <cell r="O2391" t="str">
            <v/>
          </cell>
          <cell r="P2391" t="str">
            <v>IBARRA</v>
          </cell>
          <cell r="Q2391" t="str">
            <v>IBARRA</v>
          </cell>
          <cell r="R2391" t="str">
            <v>IMBABURA</v>
          </cell>
          <cell r="T2391" t="str">
            <v>TRAMACO</v>
          </cell>
          <cell r="U2391" t="str">
            <v>FLEXNETUIO_PROVINCIA</v>
          </cell>
          <cell r="V2391">
            <v>1</v>
          </cell>
          <cell r="W2391">
            <v>1</v>
          </cell>
          <cell r="X2391" t="str">
            <v>FLEXNET ECUADOR - MDELIVERY</v>
          </cell>
          <cell r="Y2391" t="str">
            <v>CALLE 28 DE JUNIO S/N Y GARCIA MORENO ENTRADA LLANO GRANDE</v>
          </cell>
        </row>
        <row r="2392">
          <cell r="A2392" t="str">
            <v>2479020</v>
          </cell>
          <cell r="B2392">
            <v>485391</v>
          </cell>
          <cell r="C2392" t="str">
            <v>2479020</v>
          </cell>
          <cell r="D2392" t="str">
            <v>MDELIVERY</v>
          </cell>
          <cell r="E2392" t="str">
            <v>DESPACHO</v>
          </cell>
          <cell r="F2392" t="str">
            <v>NORMAL</v>
          </cell>
          <cell r="G2392" t="str">
            <v>FT76640</v>
          </cell>
          <cell r="H2392">
            <v>44917</v>
          </cell>
          <cell r="I2392" t="str">
            <v>ENTREGADO</v>
          </cell>
          <cell r="J2392">
            <v>44922</v>
          </cell>
          <cell r="K2392" t="str">
            <v>MUNOZ CANO RAFAEL ELIAS_MUNOZ CANO RAFAEL ELIAS</v>
          </cell>
          <cell r="L2392" t="str">
            <v xml:space="preserve"> san patrico de puengasi calle s 58 y e14 esquina cassa de 3 pisos esta pintado de coca cola con una tienda LLAMAR PARA COORDINAR LA ENTREGA </v>
          </cell>
          <cell r="M2392" t="str">
            <v>1204315467001</v>
          </cell>
          <cell r="N2392" t="str">
            <v>0988363963</v>
          </cell>
          <cell r="O2392" t="str">
            <v/>
          </cell>
          <cell r="P2392" t="str">
            <v>QUITO</v>
          </cell>
          <cell r="Q2392" t="str">
            <v>QUITO</v>
          </cell>
          <cell r="R2392" t="str">
            <v>PICHINCHA</v>
          </cell>
          <cell r="T2392" t="str">
            <v>FLEXTRANS UIO</v>
          </cell>
          <cell r="U2392" t="str">
            <v>FLEXNETUIO_LOCAL</v>
          </cell>
          <cell r="V2392">
            <v>1</v>
          </cell>
          <cell r="W2392">
            <v>1</v>
          </cell>
          <cell r="X2392" t="str">
            <v>FLEXNET ECUADOR - MDELIVERY</v>
          </cell>
          <cell r="Y2392" t="str">
            <v>CALLE 28 DE JUNIO S/N Y GARCIA MORENO ENTRADA LLANO GRANDE</v>
          </cell>
        </row>
        <row r="2393">
          <cell r="A2393" t="str">
            <v>2478968</v>
          </cell>
          <cell r="B2393">
            <v>485392</v>
          </cell>
          <cell r="C2393" t="str">
            <v>2478968</v>
          </cell>
          <cell r="D2393" t="str">
            <v>MDELIVERY</v>
          </cell>
          <cell r="E2393" t="str">
            <v>DESPACHO</v>
          </cell>
          <cell r="F2393" t="str">
            <v>NORMAL</v>
          </cell>
          <cell r="G2393" t="str">
            <v>031080002478968</v>
          </cell>
          <cell r="H2393">
            <v>44917</v>
          </cell>
          <cell r="I2393" t="str">
            <v>ENTREGADO</v>
          </cell>
          <cell r="J2393">
            <v>44918</v>
          </cell>
          <cell r="K2393" t="str">
            <v>GONZALO HERNAN FIALLOS NUNEZ_GONZALO HERNAN FIALLOS NUNEZ</v>
          </cell>
          <cell r="L2393" t="str">
            <v xml:space="preserve"> TUNGURAHUA BANOS DE AGUA SANTA CALLE OSCAR EFREN REYES S N Y ORIENTE DENTAL LASER ESQUINA SEGUNDO PISO REFERENCIA A DOS CUADRASDEL TERMINAL TERRESTE </v>
          </cell>
          <cell r="M2393" t="str">
            <v>1600235038001</v>
          </cell>
          <cell r="N2393" t="str">
            <v>0986862480</v>
          </cell>
          <cell r="O2393" t="str">
            <v/>
          </cell>
          <cell r="P2393" t="str">
            <v>BAÑOS DE AGUA SANTA</v>
          </cell>
          <cell r="Q2393" t="str">
            <v>BAÑOS DE AGUA SANTA</v>
          </cell>
          <cell r="R2393" t="str">
            <v>TUNGURAHUA</v>
          </cell>
          <cell r="T2393" t="str">
            <v>TRAMACO</v>
          </cell>
          <cell r="U2393" t="str">
            <v>FLEXNETUIO_PROVINCIA</v>
          </cell>
          <cell r="V2393">
            <v>1</v>
          </cell>
          <cell r="W2393">
            <v>1</v>
          </cell>
          <cell r="X2393" t="str">
            <v>FLEXNET ECUADOR - MDELIVERY</v>
          </cell>
          <cell r="Y2393" t="str">
            <v>CALLE 28 DE JUNIO S/N Y GARCIA MORENO ENTRADA LLANO GRANDE</v>
          </cell>
        </row>
        <row r="2394">
          <cell r="A2394" t="str">
            <v>2478970</v>
          </cell>
          <cell r="B2394">
            <v>485393</v>
          </cell>
          <cell r="C2394" t="str">
            <v>2478970</v>
          </cell>
          <cell r="D2394" t="str">
            <v>MDELIVERY</v>
          </cell>
          <cell r="E2394" t="str">
            <v>DESPACHO</v>
          </cell>
          <cell r="F2394" t="str">
            <v>NORMAL</v>
          </cell>
          <cell r="G2394" t="str">
            <v>FT76615</v>
          </cell>
          <cell r="H2394">
            <v>44917</v>
          </cell>
          <cell r="I2394" t="str">
            <v>ENTREGADO</v>
          </cell>
          <cell r="J2394">
            <v>44918</v>
          </cell>
          <cell r="K2394" t="str">
            <v>AUGUSTO ABRAHAM TULCANAZO CORREA_AUGUSTO ABRAHAM TULCANAZO CORREA</v>
          </cell>
          <cell r="L2394" t="str">
            <v>HERNANDO DE QUIROZ s9 81 Y ANA PAREDES DE ALFARO</v>
          </cell>
          <cell r="M2394" t="str">
            <v>1714036561001</v>
          </cell>
          <cell r="N2394" t="str">
            <v>0984042500</v>
          </cell>
          <cell r="O2394" t="str">
            <v/>
          </cell>
          <cell r="P2394" t="str">
            <v>QUITO</v>
          </cell>
          <cell r="Q2394" t="str">
            <v>QUITO</v>
          </cell>
          <cell r="R2394" t="str">
            <v>PICHINCHA</v>
          </cell>
          <cell r="T2394" t="str">
            <v>FLEXTRANS UIO</v>
          </cell>
          <cell r="U2394" t="str">
            <v>FLEXNETUIO_LOCAL</v>
          </cell>
          <cell r="V2394">
            <v>1</v>
          </cell>
          <cell r="W2394">
            <v>1</v>
          </cell>
          <cell r="X2394" t="str">
            <v>FLEXNET ECUADOR - MDELIVERY</v>
          </cell>
          <cell r="Y2394" t="str">
            <v>CALLE 28 DE JUNIO S/N Y GARCIA MORENO ENTRADA LLANO GRANDE</v>
          </cell>
        </row>
        <row r="2395">
          <cell r="A2395" t="str">
            <v>2478971</v>
          </cell>
          <cell r="B2395">
            <v>485394</v>
          </cell>
          <cell r="C2395" t="str">
            <v>2478971</v>
          </cell>
          <cell r="D2395" t="str">
            <v>MDELIVERY</v>
          </cell>
          <cell r="E2395" t="str">
            <v>DESPACHO</v>
          </cell>
          <cell r="F2395" t="str">
            <v>NORMAL</v>
          </cell>
          <cell r="G2395" t="str">
            <v>TF90421</v>
          </cell>
          <cell r="H2395">
            <v>44917</v>
          </cell>
          <cell r="I2395" t="str">
            <v>ENTREGADO</v>
          </cell>
          <cell r="J2395">
            <v>44918</v>
          </cell>
          <cell r="K2395" t="str">
            <v>AUGUSTO ABRAHAM TULCANAZO CORREA_AUGUSTO ABRAHAM TULCANAZO CORREA</v>
          </cell>
          <cell r="L2395" t="str">
            <v>DR EMILIO ROMERO Y AV BENJAMIN CARRION EDIFICIO ESQ LABRA QUE LABRA EMPANADAS ALBORADA 6TA ETAPA MZ 601 VILLA 1 PISO 1 OFICINA</v>
          </cell>
          <cell r="M2395" t="str">
            <v>1714036561001</v>
          </cell>
          <cell r="N2395" t="str">
            <v>0983454026</v>
          </cell>
          <cell r="O2395" t="str">
            <v/>
          </cell>
          <cell r="P2395" t="str">
            <v>GUAYAQUIL</v>
          </cell>
          <cell r="Q2395" t="str">
            <v>GUAYAQUIL</v>
          </cell>
          <cell r="R2395" t="str">
            <v>GUAYAS</v>
          </cell>
          <cell r="T2395" t="str">
            <v>ITSACOURIER</v>
          </cell>
          <cell r="U2395" t="str">
            <v>FLEXNETUIO_GYE</v>
          </cell>
          <cell r="V2395">
            <v>1</v>
          </cell>
          <cell r="W2395">
            <v>1</v>
          </cell>
          <cell r="X2395" t="str">
            <v>FLEXNET ECUADOR - MDELIVERY</v>
          </cell>
          <cell r="Y2395" t="str">
            <v>CALLE 28 DE JUNIO S/N Y GARCIA MORENO ENTRADA LLANO GRANDE</v>
          </cell>
        </row>
        <row r="2396">
          <cell r="A2396" t="str">
            <v>2479023</v>
          </cell>
          <cell r="B2396">
            <v>485395</v>
          </cell>
          <cell r="C2396" t="str">
            <v>2479023</v>
          </cell>
          <cell r="D2396" t="str">
            <v>MDELIVERY</v>
          </cell>
          <cell r="E2396" t="str">
            <v>DESPACHO</v>
          </cell>
          <cell r="F2396" t="str">
            <v>NORMAL</v>
          </cell>
          <cell r="G2396" t="str">
            <v>FT76612</v>
          </cell>
          <cell r="H2396">
            <v>44917</v>
          </cell>
          <cell r="I2396" t="str">
            <v>ENTREGADO</v>
          </cell>
          <cell r="J2396">
            <v>44922</v>
          </cell>
          <cell r="K2396" t="str">
            <v>CESAR OCTAVIO RAMIREZ GARCIA_CESAR OCTAVIO RAMIREZ GARCIA</v>
          </cell>
          <cell r="L2396" t="str">
            <v>SANGOLQUI CALLE AMBATO Y CUENCA CONJUNTO HORIZONTES CASA 2</v>
          </cell>
          <cell r="M2396" t="str">
            <v>1714284930001</v>
          </cell>
          <cell r="N2396" t="str">
            <v>0999946846/0985304196</v>
          </cell>
          <cell r="O2396" t="str">
            <v/>
          </cell>
          <cell r="P2396" t="str">
            <v>RUMIÑAHUI</v>
          </cell>
          <cell r="Q2396" t="str">
            <v>RUMIÑAHUI</v>
          </cell>
          <cell r="R2396" t="str">
            <v>PICHINCHA</v>
          </cell>
          <cell r="T2396" t="str">
            <v>TRAMACO</v>
          </cell>
          <cell r="U2396" t="str">
            <v>FLEXNETUIO_LOCAL</v>
          </cell>
          <cell r="V2396">
            <v>1</v>
          </cell>
          <cell r="W2396">
            <v>1</v>
          </cell>
          <cell r="X2396" t="str">
            <v>FLEXNET ECUADOR - MDELIVERY</v>
          </cell>
          <cell r="Y2396" t="str">
            <v>CALLE 28 DE JUNIO S/N Y GARCIA MORENO ENTRADA LLANO GRANDE</v>
          </cell>
        </row>
        <row r="2397">
          <cell r="A2397" t="str">
            <v>2478969</v>
          </cell>
          <cell r="B2397">
            <v>485396</v>
          </cell>
          <cell r="C2397" t="str">
            <v>2478969</v>
          </cell>
          <cell r="D2397" t="str">
            <v>MDELIVERY</v>
          </cell>
          <cell r="E2397" t="str">
            <v>DESPACHO</v>
          </cell>
          <cell r="F2397" t="str">
            <v>NORMAL</v>
          </cell>
          <cell r="G2397" t="str">
            <v>031080002478969</v>
          </cell>
          <cell r="H2397">
            <v>44917</v>
          </cell>
          <cell r="I2397" t="str">
            <v>INCIDENCIA</v>
          </cell>
          <cell r="J2397">
            <v>44923</v>
          </cell>
          <cell r="K2397" t="str">
            <v>VERONICA BAUTISTA_JOSE LIZANDRO OLMEDO TRIVINO</v>
          </cell>
          <cell r="L2397" t="str">
            <v xml:space="preserve"> BRISAS DEL COLORADO DIAGONAL AL HOSPITAL SALUDESA VIA ESMERALDA REFERENCIA CASA COLOR GRIS DE DOS PISOS CERAMICA EN LA VEREDA TELEFONOS DE CONTACTO 0961310626 VERONICA BAUTISTA LLAMAR POR WHATSAPP </v>
          </cell>
          <cell r="M2397" t="str">
            <v>1715091938001</v>
          </cell>
          <cell r="N2397" t="str">
            <v>0961310626 / 0961375493</v>
          </cell>
          <cell r="O2397" t="str">
            <v/>
          </cell>
          <cell r="P2397" t="str">
            <v>SANTO DOMINGO</v>
          </cell>
          <cell r="Q2397" t="str">
            <v>SANTO DOMINGO</v>
          </cell>
          <cell r="R2397" t="str">
            <v>SANTO DOMINGO DE LOS TSACHILAS</v>
          </cell>
          <cell r="T2397" t="str">
            <v>TRAMACO</v>
          </cell>
          <cell r="U2397" t="str">
            <v>FLEXNETUIO_PROVINCIA</v>
          </cell>
          <cell r="V2397">
            <v>1</v>
          </cell>
          <cell r="W2397">
            <v>1</v>
          </cell>
          <cell r="X2397" t="str">
            <v>FLEXNET ECUADOR - MDELIVERY</v>
          </cell>
          <cell r="Y2397" t="str">
            <v>CALLE 28 DE JUNIO S/N Y GARCIA MORENO ENTRADA LLANO GRANDE</v>
          </cell>
        </row>
        <row r="2398">
          <cell r="A2398" t="str">
            <v>2478979</v>
          </cell>
          <cell r="B2398">
            <v>485397</v>
          </cell>
          <cell r="C2398" t="str">
            <v>2478979</v>
          </cell>
          <cell r="D2398" t="str">
            <v>MDELIVERY</v>
          </cell>
          <cell r="E2398" t="str">
            <v>DESPACHO</v>
          </cell>
          <cell r="F2398" t="str">
            <v>NORMAL</v>
          </cell>
          <cell r="G2398" t="str">
            <v>FT76636</v>
          </cell>
          <cell r="H2398">
            <v>44917</v>
          </cell>
          <cell r="I2398" t="str">
            <v>ENTREGADO</v>
          </cell>
          <cell r="J2398">
            <v>44918</v>
          </cell>
          <cell r="K2398" t="str">
            <v>CHRISTIAN ALEJANDRO JACOME PARRENO Norma Rocio Nacimba Nacimba Ci 1821618047_CHRISTIAN ALEJANDRO JACOME PARRENO</v>
          </cell>
          <cell r="L2398" t="str">
            <v>PICHINCHA RIO COCA AV 6 DE DICIEMBRE AV RIO COCA HACIA EL SUR DEL SANTA MARIA EN LA NORSEGUROS FRENTE SUPER FRENOS CASA BLANCA CON ADUCUONAL 0995800494</v>
          </cell>
          <cell r="M2398" t="str">
            <v>1715755433001</v>
          </cell>
          <cell r="N2398" t="str">
            <v>0985566758</v>
          </cell>
          <cell r="O2398" t="str">
            <v/>
          </cell>
          <cell r="P2398" t="str">
            <v>QUITO</v>
          </cell>
          <cell r="Q2398" t="str">
            <v>QUITO</v>
          </cell>
          <cell r="R2398" t="str">
            <v>PICHINCHA</v>
          </cell>
          <cell r="T2398" t="str">
            <v>FLEXTRANS UIO</v>
          </cell>
          <cell r="U2398" t="str">
            <v>FLEXNETUIO_LOCAL</v>
          </cell>
          <cell r="V2398">
            <v>1</v>
          </cell>
          <cell r="W2398">
            <v>1</v>
          </cell>
          <cell r="X2398" t="str">
            <v>FLEXNET ECUADOR - MDELIVERY</v>
          </cell>
          <cell r="Y2398" t="str">
            <v>CALLE 28 DE JUNIO S/N Y GARCIA MORENO ENTRADA LLANO GRANDE</v>
          </cell>
        </row>
        <row r="2399">
          <cell r="A2399" t="str">
            <v>2478989</v>
          </cell>
          <cell r="B2399">
            <v>485398</v>
          </cell>
          <cell r="C2399" t="str">
            <v>2478989</v>
          </cell>
          <cell r="D2399" t="str">
            <v>MDELIVERY</v>
          </cell>
          <cell r="E2399" t="str">
            <v>DESPACHO</v>
          </cell>
          <cell r="F2399" t="str">
            <v>NORMAL</v>
          </cell>
          <cell r="G2399" t="str">
            <v>FT76622</v>
          </cell>
          <cell r="H2399">
            <v>44917</v>
          </cell>
          <cell r="I2399" t="str">
            <v>ENTREGADO</v>
          </cell>
          <cell r="J2399">
            <v>44922</v>
          </cell>
          <cell r="K2399" t="str">
            <v>ANGEL ALFREDO SABANDO GILER_ANGEL ALFREDO SABANDO GILER</v>
          </cell>
          <cell r="L2399" t="str">
            <v>PQA KENNEDY SECT COLLA LOMA DIR CALLE DE LOS GUAYACANES Y N6O ENTREGAR EN AUTOKAR JNT A CANCHA DE TIERRA</v>
          </cell>
          <cell r="M2399" t="str">
            <v>1718942665001</v>
          </cell>
          <cell r="N2399" t="str">
            <v>0958709385/0987764896</v>
          </cell>
          <cell r="O2399" t="str">
            <v/>
          </cell>
          <cell r="P2399" t="str">
            <v>QUITO</v>
          </cell>
          <cell r="Q2399" t="str">
            <v>QUITO</v>
          </cell>
          <cell r="R2399" t="str">
            <v>PICHINCHA</v>
          </cell>
          <cell r="T2399" t="str">
            <v>FLEXTRANS UIO</v>
          </cell>
          <cell r="U2399" t="str">
            <v>FLEXNETUIO_LOCAL</v>
          </cell>
          <cell r="V2399">
            <v>1</v>
          </cell>
          <cell r="W2399">
            <v>1</v>
          </cell>
          <cell r="X2399" t="str">
            <v>FLEXNET ECUADOR - MDELIVERY</v>
          </cell>
          <cell r="Y2399" t="str">
            <v>CALLE 28 DE JUNIO S/N Y GARCIA MORENO ENTRADA LLANO GRANDE</v>
          </cell>
        </row>
        <row r="2400">
          <cell r="A2400" t="str">
            <v>2478964</v>
          </cell>
          <cell r="B2400">
            <v>485399</v>
          </cell>
          <cell r="C2400" t="str">
            <v>2478964</v>
          </cell>
          <cell r="D2400" t="str">
            <v>MDELIVERY</v>
          </cell>
          <cell r="E2400" t="str">
            <v>DESPACHO</v>
          </cell>
          <cell r="F2400" t="str">
            <v>NORMAL</v>
          </cell>
          <cell r="G2400" t="str">
            <v>FT76619</v>
          </cell>
          <cell r="H2400">
            <v>44917</v>
          </cell>
          <cell r="I2400" t="str">
            <v>ENTREGADO</v>
          </cell>
          <cell r="J2400">
            <v>44918</v>
          </cell>
          <cell r="K2400" t="str">
            <v>GUSTAVO CHANGO_GUSTAVO XAVIER CHANGO ANDRANGO</v>
          </cell>
          <cell r="L2400" t="str">
            <v>QUITO NARIZ DEL DIABLO S11 271 Y JORGE ALZAMORA CASA DE 5 PISOS DE BALDOZA GRIS Y VIDRIOS JUNTO AL RETEN POLICIAL DE LA FERROVIAL ALTA</v>
          </cell>
          <cell r="M2400" t="str">
            <v>1720241106001</v>
          </cell>
          <cell r="N2400" t="str">
            <v>0999266148</v>
          </cell>
          <cell r="O2400" t="str">
            <v/>
          </cell>
          <cell r="P2400" t="str">
            <v>QUITO</v>
          </cell>
          <cell r="Q2400" t="str">
            <v>QUITO</v>
          </cell>
          <cell r="R2400" t="str">
            <v>PICHINCHA</v>
          </cell>
          <cell r="T2400" t="str">
            <v>FLEXTRANS UIO</v>
          </cell>
          <cell r="U2400" t="str">
            <v>FLEXNETUIO_LOCAL</v>
          </cell>
          <cell r="V2400">
            <v>1</v>
          </cell>
          <cell r="W2400">
            <v>1</v>
          </cell>
          <cell r="X2400" t="str">
            <v>FLEXNET ECUADOR - MDELIVERY</v>
          </cell>
          <cell r="Y2400" t="str">
            <v>CALLE 28 DE JUNIO S/N Y GARCIA MORENO ENTRADA LLANO GRANDE</v>
          </cell>
        </row>
        <row r="2401">
          <cell r="A2401" t="str">
            <v>2478993</v>
          </cell>
          <cell r="B2401">
            <v>485400</v>
          </cell>
          <cell r="C2401" t="str">
            <v>2478993</v>
          </cell>
          <cell r="D2401" t="str">
            <v>MDELIVERY</v>
          </cell>
          <cell r="E2401" t="str">
            <v>DESPACHO</v>
          </cell>
          <cell r="F2401" t="str">
            <v>NORMAL</v>
          </cell>
          <cell r="G2401" t="str">
            <v>FT76621</v>
          </cell>
          <cell r="H2401">
            <v>44917</v>
          </cell>
          <cell r="I2401" t="str">
            <v>ENTREGADO</v>
          </cell>
          <cell r="J2401">
            <v>44918</v>
          </cell>
          <cell r="K2401" t="str">
            <v>CRISTINA PAVON_FLORES ANRANGO BYRON ALEJANDRO</v>
          </cell>
          <cell r="L2401" t="str">
            <v>TORIBIO MONTES Y DANIEL HIDALGO CASA N27 07</v>
          </cell>
          <cell r="M2401" t="str">
            <v>1721501532001</v>
          </cell>
          <cell r="N2401" t="str">
            <v>0984746868</v>
          </cell>
          <cell r="O2401" t="str">
            <v/>
          </cell>
          <cell r="P2401" t="str">
            <v>QUITO</v>
          </cell>
          <cell r="Q2401" t="str">
            <v>QUITO</v>
          </cell>
          <cell r="R2401" t="str">
            <v>PICHINCHA</v>
          </cell>
          <cell r="T2401" t="str">
            <v>FLEXTRANS UIO</v>
          </cell>
          <cell r="U2401" t="str">
            <v>FLEXNETUIO_LOCAL</v>
          </cell>
          <cell r="V2401">
            <v>1</v>
          </cell>
          <cell r="W2401">
            <v>1</v>
          </cell>
          <cell r="X2401" t="str">
            <v>FLEXNET ECUADOR - MDELIVERY</v>
          </cell>
          <cell r="Y2401" t="str">
            <v>CALLE 28 DE JUNIO S/N Y GARCIA MORENO ENTRADA LLANO GRANDE</v>
          </cell>
        </row>
        <row r="2402">
          <cell r="A2402" t="str">
            <v>2478958</v>
          </cell>
          <cell r="B2402">
            <v>485401</v>
          </cell>
          <cell r="C2402" t="str">
            <v>2478958</v>
          </cell>
          <cell r="D2402" t="str">
            <v>MDELIVERY</v>
          </cell>
          <cell r="E2402" t="str">
            <v>DESPACHO</v>
          </cell>
          <cell r="F2402" t="str">
            <v>NORMAL</v>
          </cell>
          <cell r="G2402" t="str">
            <v>FT76620</v>
          </cell>
          <cell r="H2402">
            <v>44917</v>
          </cell>
          <cell r="I2402" t="str">
            <v>ENTREGADO</v>
          </cell>
          <cell r="J2402">
            <v>44918</v>
          </cell>
          <cell r="K2402" t="str">
            <v>Paco Escalante Carlos Escalante_CARLOS BRYAN ESCALANTE CHILIQUINGA</v>
          </cell>
          <cell r="L2402" t="str">
            <v xml:space="preserve"> Colinas del norte calle perimetral derecha oe614 y calle b 25 Quito Pichincha </v>
          </cell>
          <cell r="M2402" t="str">
            <v>1722908587001</v>
          </cell>
          <cell r="N2402" t="str">
            <v>0990629180</v>
          </cell>
          <cell r="O2402" t="str">
            <v/>
          </cell>
          <cell r="P2402" t="str">
            <v>QUITO</v>
          </cell>
          <cell r="Q2402" t="str">
            <v>QUITO</v>
          </cell>
          <cell r="R2402" t="str">
            <v>PICHINCHA</v>
          </cell>
          <cell r="T2402" t="str">
            <v>FLEXTRANS UIO</v>
          </cell>
          <cell r="U2402" t="str">
            <v>FLEXNETUIO_LOCAL</v>
          </cell>
          <cell r="V2402">
            <v>1</v>
          </cell>
          <cell r="W2402">
            <v>1</v>
          </cell>
          <cell r="X2402" t="str">
            <v>FLEXNET ECUADOR - MDELIVERY</v>
          </cell>
          <cell r="Y2402" t="str">
            <v>CALLE 28 DE JUNIO S/N Y GARCIA MORENO ENTRADA LLANO GRANDE</v>
          </cell>
        </row>
        <row r="2403">
          <cell r="A2403" t="str">
            <v>2478987</v>
          </cell>
          <cell r="B2403">
            <v>485402</v>
          </cell>
          <cell r="C2403" t="str">
            <v>2478987</v>
          </cell>
          <cell r="D2403" t="str">
            <v>MDELIVERY</v>
          </cell>
          <cell r="E2403" t="str">
            <v>DESPACHO</v>
          </cell>
          <cell r="F2403" t="str">
            <v>NORMAL</v>
          </cell>
          <cell r="G2403" t="str">
            <v>FT76637</v>
          </cell>
          <cell r="H2403">
            <v>44917</v>
          </cell>
          <cell r="I2403" t="str">
            <v>ENTREGADO</v>
          </cell>
          <cell r="J2403">
            <v>44918</v>
          </cell>
          <cell r="K2403" t="str">
            <v xml:space="preserve">CRISTIAN PAREDES_BANCO PICHINCHA CA </v>
          </cell>
          <cell r="L2403" t="str">
            <v>Amazonas y Pereira Matriz Banco Pichincha Av Piso 7</v>
          </cell>
          <cell r="M2403" t="str">
            <v>1790010937001</v>
          </cell>
          <cell r="N2403" t="str">
            <v>0999059226</v>
          </cell>
          <cell r="O2403" t="str">
            <v/>
          </cell>
          <cell r="P2403" t="str">
            <v>QUITO</v>
          </cell>
          <cell r="Q2403" t="str">
            <v>QUITO</v>
          </cell>
          <cell r="R2403" t="str">
            <v>PICHINCHA</v>
          </cell>
          <cell r="T2403" t="str">
            <v>FLEXTRANS UIO</v>
          </cell>
          <cell r="U2403" t="str">
            <v>FLEXNETUIO_LOCAL</v>
          </cell>
          <cell r="V2403">
            <v>1</v>
          </cell>
          <cell r="W2403">
            <v>1</v>
          </cell>
          <cell r="X2403" t="str">
            <v>FLEXNET ECUADOR - MDELIVERY</v>
          </cell>
          <cell r="Y2403" t="str">
            <v>CALLE 28 DE JUNIO S/N Y GARCIA MORENO ENTRADA LLANO GRANDE</v>
          </cell>
        </row>
        <row r="2404">
          <cell r="A2404" t="str">
            <v>2479011</v>
          </cell>
          <cell r="B2404">
            <v>485403</v>
          </cell>
          <cell r="C2404" t="str">
            <v>2479011</v>
          </cell>
          <cell r="D2404" t="str">
            <v>MDELIVERY</v>
          </cell>
          <cell r="E2404" t="str">
            <v>DESPACHO</v>
          </cell>
          <cell r="F2404" t="str">
            <v>NORMAL</v>
          </cell>
          <cell r="G2404" t="str">
            <v>FT76643</v>
          </cell>
          <cell r="H2404">
            <v>44917</v>
          </cell>
          <cell r="I2404" t="str">
            <v>ENTREGADO</v>
          </cell>
          <cell r="J2404">
            <v>44918</v>
          </cell>
          <cell r="K2404" t="str">
            <v>PAULINA LARA_VITA ALIMENTOS C A</v>
          </cell>
          <cell r="L2404" t="str">
            <v>CALLE PEDRO PINTO Y VIA NAPO SECTOR LULUNCOTO</v>
          </cell>
          <cell r="M2404" t="str">
            <v>1790050564001</v>
          </cell>
          <cell r="N2404" t="str">
            <v>0998756080</v>
          </cell>
          <cell r="O2404" t="str">
            <v/>
          </cell>
          <cell r="P2404" t="str">
            <v>QUITO</v>
          </cell>
          <cell r="Q2404" t="str">
            <v>QUITO</v>
          </cell>
          <cell r="R2404" t="str">
            <v>PICHINCHA</v>
          </cell>
          <cell r="T2404" t="str">
            <v>FLEXTRANS UIO</v>
          </cell>
          <cell r="U2404" t="str">
            <v>FLEXNETUIO_LOCAL</v>
          </cell>
          <cell r="V2404">
            <v>1</v>
          </cell>
          <cell r="W2404">
            <v>1</v>
          </cell>
          <cell r="X2404" t="str">
            <v>FLEXNET ECUADOR - MDELIVERY</v>
          </cell>
          <cell r="Y2404" t="str">
            <v>CALLE 28 DE JUNIO S/N Y GARCIA MORENO ENTRADA LLANO GRANDE</v>
          </cell>
        </row>
        <row r="2405">
          <cell r="A2405" t="str">
            <v>2478935</v>
          </cell>
          <cell r="B2405">
            <v>485404</v>
          </cell>
          <cell r="C2405" t="str">
            <v>2478935</v>
          </cell>
          <cell r="D2405" t="str">
            <v>MDELIVERY</v>
          </cell>
          <cell r="E2405" t="str">
            <v>DESPACHO</v>
          </cell>
          <cell r="F2405" t="str">
            <v>NORMAL</v>
          </cell>
          <cell r="G2405" t="str">
            <v>FT76639</v>
          </cell>
          <cell r="H2405">
            <v>44917</v>
          </cell>
          <cell r="I2405" t="str">
            <v>ENTREGADO</v>
          </cell>
          <cell r="J2405">
            <v>44918</v>
          </cell>
          <cell r="K2405" t="str">
            <v xml:space="preserve">MELVIN SAENZ_QUIFATEX S A </v>
          </cell>
          <cell r="L2405" t="str">
            <v>LIBERTADOR OE5 317 Y EUGENIO MORENO SECTOR COTOCOLLAO CASA DE DOS PISOS COLOR PLOMO</v>
          </cell>
          <cell r="M2405" t="str">
            <v>1790371506001</v>
          </cell>
          <cell r="N2405" t="str">
            <v>0992504573</v>
          </cell>
          <cell r="O2405" t="str">
            <v/>
          </cell>
          <cell r="P2405" t="str">
            <v>QUITO</v>
          </cell>
          <cell r="Q2405" t="str">
            <v>QUITO</v>
          </cell>
          <cell r="R2405" t="str">
            <v>PICHINCHA</v>
          </cell>
          <cell r="T2405" t="str">
            <v>FLEXTRANS UIO</v>
          </cell>
          <cell r="U2405" t="str">
            <v>FLEXNETUIO_LOCAL</v>
          </cell>
          <cell r="V2405">
            <v>1</v>
          </cell>
          <cell r="W2405">
            <v>1</v>
          </cell>
          <cell r="X2405" t="str">
            <v>FLEXNET ECUADOR - MDELIVERY</v>
          </cell>
          <cell r="Y2405" t="str">
            <v>CALLE 28 DE JUNIO S/N Y GARCIA MORENO ENTRADA LLANO GRANDE</v>
          </cell>
        </row>
        <row r="2406">
          <cell r="A2406" t="str">
            <v>2478986</v>
          </cell>
          <cell r="B2406">
            <v>485405</v>
          </cell>
          <cell r="C2406" t="str">
            <v>2478986</v>
          </cell>
          <cell r="D2406" t="str">
            <v>MDELIVERY</v>
          </cell>
          <cell r="E2406" t="str">
            <v>DESPACHO</v>
          </cell>
          <cell r="F2406" t="str">
            <v>NORMAL</v>
          </cell>
          <cell r="G2406" t="str">
            <v>FT76634</v>
          </cell>
          <cell r="H2406">
            <v>44917</v>
          </cell>
          <cell r="I2406" t="str">
            <v>ENTREGADO</v>
          </cell>
          <cell r="J2406">
            <v>44918</v>
          </cell>
          <cell r="K2406" t="str">
            <v xml:space="preserve">YOLANDA RODRIGUEZ CARLOS GONZALO EGAS_COOPERATIVA DE AHORRO Y CREDITO POLITECNICA LTDA </v>
          </cell>
          <cell r="L2406" t="str">
            <v>AV 12 DE OCTUBRE Y CORDERO EDIFICIO PUERTO DE PALOS DEPARTAMENTO 5</v>
          </cell>
          <cell r="M2406" t="str">
            <v>1790641392001</v>
          </cell>
          <cell r="N2406" t="str">
            <v>995670696</v>
          </cell>
          <cell r="O2406" t="str">
            <v/>
          </cell>
          <cell r="P2406" t="str">
            <v>QUITO</v>
          </cell>
          <cell r="Q2406" t="str">
            <v>QUITO</v>
          </cell>
          <cell r="R2406" t="str">
            <v>PICHINCHA</v>
          </cell>
          <cell r="T2406" t="str">
            <v>FLEXTRANS UIO</v>
          </cell>
          <cell r="U2406" t="str">
            <v>FLEXNETUIO_LOCAL</v>
          </cell>
          <cell r="V2406">
            <v>1</v>
          </cell>
          <cell r="W2406">
            <v>1</v>
          </cell>
          <cell r="X2406" t="str">
            <v>FLEXNET ECUADOR - MDELIVERY</v>
          </cell>
          <cell r="Y2406" t="str">
            <v>CALLE 28 DE JUNIO S/N Y GARCIA MORENO ENTRADA LLANO GRANDE</v>
          </cell>
        </row>
        <row r="2407">
          <cell r="A2407" t="str">
            <v>2478936</v>
          </cell>
          <cell r="B2407">
            <v>485406</v>
          </cell>
          <cell r="C2407" t="str">
            <v>2478936</v>
          </cell>
          <cell r="D2407" t="str">
            <v>MDELIVERY</v>
          </cell>
          <cell r="E2407" t="str">
            <v>DESPACHO</v>
          </cell>
          <cell r="F2407" t="str">
            <v>NORMAL</v>
          </cell>
          <cell r="G2407" t="str">
            <v>FT76624</v>
          </cell>
          <cell r="H2407">
            <v>44917</v>
          </cell>
          <cell r="I2407" t="str">
            <v>ENTREGADO</v>
          </cell>
          <cell r="J2407">
            <v>44918</v>
          </cell>
          <cell r="K2407" t="str">
            <v>Patricia Luna_URBANO EXPRESS S A RAPIEXX</v>
          </cell>
          <cell r="L2407" t="str">
            <v xml:space="preserve"> PICHINCHA QUITO De Las Azucenas N44 131 Granados Urbano </v>
          </cell>
          <cell r="M2407" t="str">
            <v>1791312813001</v>
          </cell>
          <cell r="N2407" t="str">
            <v>992526528</v>
          </cell>
          <cell r="O2407" t="str">
            <v/>
          </cell>
          <cell r="P2407" t="str">
            <v>QUITO</v>
          </cell>
          <cell r="Q2407" t="str">
            <v>QUITO</v>
          </cell>
          <cell r="R2407" t="str">
            <v>PICHINCHA</v>
          </cell>
          <cell r="T2407" t="str">
            <v>FLEXTRANS UIO</v>
          </cell>
          <cell r="U2407" t="str">
            <v>FLEXNETUIO_LOCAL</v>
          </cell>
          <cell r="V2407">
            <v>1</v>
          </cell>
          <cell r="W2407">
            <v>1</v>
          </cell>
          <cell r="X2407" t="str">
            <v>FLEXNET ECUADOR - MDELIVERY</v>
          </cell>
          <cell r="Y2407" t="str">
            <v>CALLE 28 DE JUNIO S/N Y GARCIA MORENO ENTRADA LLANO GRANDE</v>
          </cell>
        </row>
        <row r="2408">
          <cell r="A2408" t="str">
            <v>2478963</v>
          </cell>
          <cell r="B2408">
            <v>485407</v>
          </cell>
          <cell r="C2408" t="str">
            <v>2478963</v>
          </cell>
          <cell r="D2408" t="str">
            <v>MDELIVERY</v>
          </cell>
          <cell r="E2408" t="str">
            <v>DESPACHO</v>
          </cell>
          <cell r="F2408" t="str">
            <v>NORMAL</v>
          </cell>
          <cell r="G2408" t="str">
            <v>FT76644</v>
          </cell>
          <cell r="H2408">
            <v>44917</v>
          </cell>
          <cell r="I2408" t="str">
            <v>ENTREGADO</v>
          </cell>
          <cell r="J2408">
            <v>44918</v>
          </cell>
          <cell r="K2408" t="str">
            <v>MARYLIN GUEVARA Rodrigo Samueza_ COOPERATIVA DE AHORRO Y CREDITO UNIVERSIDAD CATOLI</v>
          </cell>
          <cell r="L2408" t="str">
            <v>Quito 12 de Octubre y Veintimilla cooperativa de la puce</v>
          </cell>
          <cell r="M2408" t="str">
            <v>1791708288001</v>
          </cell>
          <cell r="N2408" t="str">
            <v>0999046572</v>
          </cell>
          <cell r="O2408" t="str">
            <v/>
          </cell>
          <cell r="P2408" t="str">
            <v>QUITO</v>
          </cell>
          <cell r="Q2408" t="str">
            <v>QUITO</v>
          </cell>
          <cell r="R2408" t="str">
            <v>PICHINCHA</v>
          </cell>
          <cell r="T2408" t="str">
            <v>FLEXTRANS UIO</v>
          </cell>
          <cell r="U2408" t="str">
            <v>FLEXNETUIO_LOCAL</v>
          </cell>
          <cell r="V2408">
            <v>1</v>
          </cell>
          <cell r="W2408">
            <v>1</v>
          </cell>
          <cell r="X2408" t="str">
            <v>FLEXNET ECUADOR - MDELIVERY</v>
          </cell>
          <cell r="Y2408" t="str">
            <v>CALLE 28 DE JUNIO S/N Y GARCIA MORENO ENTRADA LLANO GRANDE</v>
          </cell>
        </row>
        <row r="2409">
          <cell r="A2409" t="str">
            <v>2478965</v>
          </cell>
          <cell r="B2409">
            <v>485408</v>
          </cell>
          <cell r="C2409" t="str">
            <v>2478965</v>
          </cell>
          <cell r="D2409" t="str">
            <v>MDELIVERY</v>
          </cell>
          <cell r="E2409" t="str">
            <v>DESPACHO</v>
          </cell>
          <cell r="F2409" t="str">
            <v>NORMAL</v>
          </cell>
          <cell r="G2409" t="str">
            <v>FT76617</v>
          </cell>
          <cell r="H2409">
            <v>44917</v>
          </cell>
          <cell r="I2409" t="str">
            <v>ENTREGADO</v>
          </cell>
          <cell r="J2409">
            <v>44923</v>
          </cell>
          <cell r="K2409" t="str">
            <v>fabian idrobo_CONSERVATION INTERNATIONAL FOUNDATION</v>
          </cell>
          <cell r="L2409" t="str">
            <v xml:space="preserve"> PICHINCHA QUITO CATALINA ALDAZ N34 181 Y PORTUGAL conservacion </v>
          </cell>
          <cell r="M2409" t="str">
            <v>1791786254001</v>
          </cell>
          <cell r="N2409" t="str">
            <v>963080695</v>
          </cell>
          <cell r="O2409" t="str">
            <v/>
          </cell>
          <cell r="P2409" t="str">
            <v>QUITO</v>
          </cell>
          <cell r="Q2409" t="str">
            <v>QUITO</v>
          </cell>
          <cell r="R2409" t="str">
            <v>PICHINCHA</v>
          </cell>
          <cell r="T2409" t="str">
            <v>ITSACOURIER</v>
          </cell>
          <cell r="U2409" t="str">
            <v>FLEXNETUIO_LOCAL</v>
          </cell>
          <cell r="V2409">
            <v>1</v>
          </cell>
          <cell r="W2409">
            <v>1</v>
          </cell>
          <cell r="X2409" t="str">
            <v>FLEXNET ECUADOR - MDELIVERY</v>
          </cell>
          <cell r="Y2409" t="str">
            <v>CALLE 28 DE JUNIO S/N Y GARCIA MORENO ENTRADA LLANO GRANDE</v>
          </cell>
        </row>
        <row r="2410">
          <cell r="A2410" t="str">
            <v>2478994</v>
          </cell>
          <cell r="B2410">
            <v>485409</v>
          </cell>
          <cell r="C2410" t="str">
            <v>2478994</v>
          </cell>
          <cell r="D2410" t="str">
            <v>MDELIVERY</v>
          </cell>
          <cell r="E2410" t="str">
            <v>DESPACHO</v>
          </cell>
          <cell r="F2410" t="str">
            <v>NORMAL</v>
          </cell>
          <cell r="G2410" t="str">
            <v>FT76642</v>
          </cell>
          <cell r="H2410">
            <v>44917</v>
          </cell>
          <cell r="I2410" t="str">
            <v>ENTREGADO</v>
          </cell>
          <cell r="J2410">
            <v>44918</v>
          </cell>
          <cell r="K2410" t="str">
            <v xml:space="preserve">Maria Eugenia Ayala_TRECX S A </v>
          </cell>
          <cell r="L2410" t="str">
            <v>RUMIHURCO OE4 365 Y PEDRO FREIRE EN PINTULAC</v>
          </cell>
          <cell r="M2410" t="str">
            <v>1791812484001</v>
          </cell>
          <cell r="N2410" t="str">
            <v>0996294594</v>
          </cell>
          <cell r="O2410" t="str">
            <v/>
          </cell>
          <cell r="P2410" t="str">
            <v>QUITO</v>
          </cell>
          <cell r="Q2410" t="str">
            <v>QUITO</v>
          </cell>
          <cell r="R2410" t="str">
            <v>PICHINCHA</v>
          </cell>
          <cell r="T2410" t="str">
            <v>FLEXTRANS UIO</v>
          </cell>
          <cell r="U2410" t="str">
            <v>FLEXNETUIO_LOCAL</v>
          </cell>
          <cell r="V2410">
            <v>1</v>
          </cell>
          <cell r="W2410">
            <v>1</v>
          </cell>
          <cell r="X2410" t="str">
            <v>FLEXNET ECUADOR - MDELIVERY</v>
          </cell>
          <cell r="Y2410" t="str">
            <v>CALLE 28 DE JUNIO S/N Y GARCIA MORENO ENTRADA LLANO GRANDE</v>
          </cell>
        </row>
        <row r="2411">
          <cell r="A2411" t="str">
            <v>2479000</v>
          </cell>
          <cell r="B2411">
            <v>485410</v>
          </cell>
          <cell r="C2411" t="str">
            <v>2479000</v>
          </cell>
          <cell r="D2411" t="str">
            <v>MDELIVERY</v>
          </cell>
          <cell r="E2411" t="str">
            <v>DESPACHO</v>
          </cell>
          <cell r="F2411" t="str">
            <v>NORMAL</v>
          </cell>
          <cell r="G2411" t="str">
            <v>FT76633</v>
          </cell>
          <cell r="H2411">
            <v>44917</v>
          </cell>
          <cell r="I2411" t="str">
            <v>ENTREGADO</v>
          </cell>
          <cell r="J2411">
            <v>44918</v>
          </cell>
          <cell r="K2411" t="str">
            <v xml:space="preserve">Maria Eugenia Ayala_TRECX S A </v>
          </cell>
          <cell r="L2411" t="str">
            <v xml:space="preserve"> PICHINCHA QUITO RUMIHURCO OE4 365 Y PEDRO FREIRE EN PINTULAC </v>
          </cell>
          <cell r="M2411" t="str">
            <v>1791812484001</v>
          </cell>
          <cell r="N2411" t="str">
            <v>996294594</v>
          </cell>
          <cell r="O2411" t="str">
            <v/>
          </cell>
          <cell r="P2411" t="str">
            <v>QUITO</v>
          </cell>
          <cell r="Q2411" t="str">
            <v>QUITO</v>
          </cell>
          <cell r="R2411" t="str">
            <v>PICHINCHA</v>
          </cell>
          <cell r="T2411" t="str">
            <v>FLEXTRANS UIO</v>
          </cell>
          <cell r="U2411" t="str">
            <v>FLEXNETUIO_LOCAL</v>
          </cell>
          <cell r="V2411">
            <v>1</v>
          </cell>
          <cell r="W2411">
            <v>1</v>
          </cell>
          <cell r="X2411" t="str">
            <v>FLEXNET ECUADOR - MDELIVERY</v>
          </cell>
          <cell r="Y2411" t="str">
            <v>CALLE 28 DE JUNIO S/N Y GARCIA MORENO ENTRADA LLANO GRANDE</v>
          </cell>
        </row>
        <row r="2412">
          <cell r="A2412" t="str">
            <v>2478962</v>
          </cell>
          <cell r="B2412">
            <v>485411</v>
          </cell>
          <cell r="C2412" t="str">
            <v>2478962</v>
          </cell>
          <cell r="D2412" t="str">
            <v>MDELIVERY</v>
          </cell>
          <cell r="E2412" t="str">
            <v>DESPACHO</v>
          </cell>
          <cell r="F2412" t="str">
            <v>NORMAL</v>
          </cell>
          <cell r="G2412" t="str">
            <v>TF90391</v>
          </cell>
          <cell r="H2412">
            <v>44917</v>
          </cell>
          <cell r="I2412" t="str">
            <v>ENTREGADO</v>
          </cell>
          <cell r="J2412">
            <v>44918</v>
          </cell>
          <cell r="K2412" t="str">
            <v xml:space="preserve">Justine Sanchez_ABCALSA S A </v>
          </cell>
          <cell r="L2412" t="str">
            <v>MEDARDO ANGEL SILVA 13 Y PANAMA Y CHILE ELOY ALFARO</v>
          </cell>
          <cell r="M2412" t="str">
            <v>1791845323001</v>
          </cell>
          <cell r="N2412" t="str">
            <v>0989184231</v>
          </cell>
          <cell r="O2412" t="str">
            <v/>
          </cell>
          <cell r="P2412" t="str">
            <v>GUAYAQUIL</v>
          </cell>
          <cell r="Q2412" t="str">
            <v>GUAYAQUIL</v>
          </cell>
          <cell r="R2412" t="str">
            <v>GUAYAS</v>
          </cell>
          <cell r="T2412" t="str">
            <v>ITSACOURIER</v>
          </cell>
          <cell r="U2412" t="str">
            <v>FLEXNETUIO_GYE</v>
          </cell>
          <cell r="V2412">
            <v>1</v>
          </cell>
          <cell r="W2412">
            <v>1</v>
          </cell>
          <cell r="X2412" t="str">
            <v>FLEXNET ECUADOR - MDELIVERY</v>
          </cell>
          <cell r="Y2412" t="str">
            <v>CALLE 28 DE JUNIO S/N Y GARCIA MORENO ENTRADA LLANO GRANDE</v>
          </cell>
        </row>
        <row r="2413">
          <cell r="A2413" t="str">
            <v>2478991</v>
          </cell>
          <cell r="B2413">
            <v>485412</v>
          </cell>
          <cell r="C2413" t="str">
            <v>2478991</v>
          </cell>
          <cell r="D2413" t="str">
            <v>MDELIVERY</v>
          </cell>
          <cell r="E2413" t="str">
            <v>DESPACHO</v>
          </cell>
          <cell r="F2413" t="str">
            <v>NORMAL</v>
          </cell>
          <cell r="G2413" t="str">
            <v>FT76641</v>
          </cell>
          <cell r="H2413">
            <v>44917</v>
          </cell>
          <cell r="I2413" t="str">
            <v>ENTREGADO</v>
          </cell>
          <cell r="J2413">
            <v>44918</v>
          </cell>
          <cell r="K2413" t="str">
            <v>FRANCISCO RODRIGUEZ CARMEN TORRES ANDREA ESCOBAR_ASOCIACION DE FUNCIONARIOS DEL SERVICIO DE RENTAS</v>
          </cell>
          <cell r="L2413" t="str">
            <v>QUITO QUITO PICHINCHA REGION SIERRA AV AMAZONAS 477 ENTRE ROBLES Y ROCA MEZANINE DEJE EN EL RECEPCION Ecuador a lado de la iglesia de Santa Teresita</v>
          </cell>
          <cell r="M2413" t="str">
            <v>1792102588001</v>
          </cell>
          <cell r="N2413" t="str">
            <v>0986252032 / 0995894483</v>
          </cell>
          <cell r="O2413" t="str">
            <v/>
          </cell>
          <cell r="P2413" t="str">
            <v>QUITO</v>
          </cell>
          <cell r="Q2413" t="str">
            <v>QUITO</v>
          </cell>
          <cell r="R2413" t="str">
            <v>PICHINCHA</v>
          </cell>
          <cell r="T2413" t="str">
            <v>FLEXTRANS UIO</v>
          </cell>
          <cell r="U2413" t="str">
            <v>FLEXNETUIO_LOCAL</v>
          </cell>
          <cell r="V2413">
            <v>1</v>
          </cell>
          <cell r="W2413">
            <v>1</v>
          </cell>
          <cell r="X2413" t="str">
            <v>FLEXNET ECUADOR - MDELIVERY</v>
          </cell>
          <cell r="Y2413" t="str">
            <v>CALLE 28 DE JUNIO S/N Y GARCIA MORENO ENTRADA LLANO GRANDE</v>
          </cell>
        </row>
        <row r="2414">
          <cell r="A2414" t="str">
            <v>2478980</v>
          </cell>
          <cell r="B2414">
            <v>485413</v>
          </cell>
          <cell r="C2414" t="str">
            <v>2478980</v>
          </cell>
          <cell r="D2414" t="str">
            <v>MDELIVERY</v>
          </cell>
          <cell r="E2414" t="str">
            <v>DESPACHO</v>
          </cell>
          <cell r="F2414" t="str">
            <v>NORMAL</v>
          </cell>
          <cell r="G2414" t="str">
            <v>FT76635</v>
          </cell>
          <cell r="H2414">
            <v>44917</v>
          </cell>
          <cell r="I2414" t="str">
            <v>ENTREGADO</v>
          </cell>
          <cell r="J2414">
            <v>44918</v>
          </cell>
          <cell r="K2414" t="str">
            <v>RENE VINUEZA_PURUHAFERRET CIA LTDA</v>
          </cell>
          <cell r="L2414" t="str">
            <v>Calle Acceso 5 S4 514 y calle Zamora Sector Redondel de Alangasi</v>
          </cell>
          <cell r="M2414" t="str">
            <v>1792207266001</v>
          </cell>
          <cell r="N2414" t="str">
            <v>0999777215</v>
          </cell>
          <cell r="O2414" t="str">
            <v/>
          </cell>
          <cell r="P2414" t="str">
            <v>QUITO</v>
          </cell>
          <cell r="Q2414" t="str">
            <v>QUITO</v>
          </cell>
          <cell r="R2414" t="str">
            <v>PICHINCHA</v>
          </cell>
          <cell r="T2414" t="str">
            <v>FLEXTRANS UIO</v>
          </cell>
          <cell r="U2414" t="str">
            <v>FLEXNETUIO_LOCAL</v>
          </cell>
          <cell r="V2414">
            <v>1</v>
          </cell>
          <cell r="W2414">
            <v>1</v>
          </cell>
          <cell r="X2414" t="str">
            <v>FLEXNET ECUADOR - MDELIVERY</v>
          </cell>
          <cell r="Y2414" t="str">
            <v>CALLE 28 DE JUNIO S/N Y GARCIA MORENO ENTRADA LLANO GRANDE</v>
          </cell>
        </row>
        <row r="2415">
          <cell r="A2415" t="str">
            <v>2479021</v>
          </cell>
          <cell r="B2415">
            <v>485414</v>
          </cell>
          <cell r="C2415" t="str">
            <v>2479021</v>
          </cell>
          <cell r="D2415" t="str">
            <v>MDELIVERY</v>
          </cell>
          <cell r="E2415" t="str">
            <v>DESPACHO</v>
          </cell>
          <cell r="F2415" t="str">
            <v>NORMAL</v>
          </cell>
          <cell r="G2415" t="str">
            <v>FT76638</v>
          </cell>
          <cell r="H2415">
            <v>44917</v>
          </cell>
          <cell r="I2415" t="str">
            <v>INCIDENCIA</v>
          </cell>
          <cell r="J2415">
            <v>44922</v>
          </cell>
          <cell r="K2415" t="str">
            <v>MEJIA SANTOS MARIA FERNANDA_CHANARAL S A</v>
          </cell>
          <cell r="L2415" t="str">
            <v>AV PEDRO V MALDONADO S23175 Y S Y QUIMIAG</v>
          </cell>
          <cell r="M2415" t="str">
            <v>1792416868001</v>
          </cell>
          <cell r="N2415" t="str">
            <v>0997955695</v>
          </cell>
          <cell r="O2415" t="str">
            <v/>
          </cell>
          <cell r="P2415" t="str">
            <v>QUITO</v>
          </cell>
          <cell r="Q2415" t="str">
            <v>QUITO</v>
          </cell>
          <cell r="R2415" t="str">
            <v>PICHINCHA</v>
          </cell>
          <cell r="T2415" t="str">
            <v>FLEXTRANS UIO</v>
          </cell>
          <cell r="U2415" t="str">
            <v>FLEXNETUIO_LOCAL</v>
          </cell>
          <cell r="V2415">
            <v>1</v>
          </cell>
          <cell r="W2415">
            <v>1</v>
          </cell>
          <cell r="X2415" t="str">
            <v>FLEXNET ECUADOR - MDELIVERY</v>
          </cell>
          <cell r="Y2415" t="str">
            <v>CALLE 28 DE JUNIO S/N Y GARCIA MORENO ENTRADA LLANO GRANDE</v>
          </cell>
        </row>
        <row r="2416">
          <cell r="A2416" t="str">
            <v>2479001</v>
          </cell>
          <cell r="B2416">
            <v>485415</v>
          </cell>
          <cell r="C2416" t="str">
            <v>2479001</v>
          </cell>
          <cell r="D2416" t="str">
            <v>MDELIVERY</v>
          </cell>
          <cell r="E2416" t="str">
            <v>DESPACHO</v>
          </cell>
          <cell r="F2416" t="str">
            <v>NORMAL</v>
          </cell>
          <cell r="G2416" t="str">
            <v>FT76623</v>
          </cell>
          <cell r="H2416">
            <v>44917</v>
          </cell>
          <cell r="I2416" t="str">
            <v>ENTREGADO</v>
          </cell>
          <cell r="J2416">
            <v>44918</v>
          </cell>
          <cell r="K2416" t="str">
            <v xml:space="preserve">Viviana Aguicentinela_SOSAUTOCENTRE S A S </v>
          </cell>
          <cell r="L2416" t="str">
            <v>Fray Antonio de Marchena y Av America sobre los cajeros del Banco Pichincha edifico Fenix Piso 1</v>
          </cell>
          <cell r="M2416" t="str">
            <v>1793193849001</v>
          </cell>
          <cell r="N2416" t="str">
            <v>0969194139</v>
          </cell>
          <cell r="O2416" t="str">
            <v/>
          </cell>
          <cell r="P2416" t="str">
            <v>QUITO</v>
          </cell>
          <cell r="Q2416" t="str">
            <v>QUITO</v>
          </cell>
          <cell r="R2416" t="str">
            <v>PICHINCHA</v>
          </cell>
          <cell r="T2416" t="str">
            <v>FLEXTRANS UIO</v>
          </cell>
          <cell r="U2416" t="str">
            <v>FLEXNETUIO_LOCAL</v>
          </cell>
          <cell r="V2416">
            <v>1</v>
          </cell>
          <cell r="W2416">
            <v>1</v>
          </cell>
          <cell r="X2416" t="str">
            <v>FLEXNET ECUADOR - MDELIVERY</v>
          </cell>
          <cell r="Y2416" t="str">
            <v>CALLE 28 DE JUNIO S/N Y GARCIA MORENO ENTRADA LLANO GRANDE</v>
          </cell>
        </row>
        <row r="2417">
          <cell r="A2417" t="str">
            <v>2478988</v>
          </cell>
          <cell r="B2417">
            <v>485416</v>
          </cell>
          <cell r="C2417" t="str">
            <v>2478988</v>
          </cell>
          <cell r="D2417" t="str">
            <v>MDELIVERY</v>
          </cell>
          <cell r="E2417" t="str">
            <v>DESPACHO</v>
          </cell>
          <cell r="F2417" t="str">
            <v>NORMAL</v>
          </cell>
          <cell r="G2417" t="str">
            <v>031080002478988</v>
          </cell>
          <cell r="H2417">
            <v>44917</v>
          </cell>
          <cell r="I2417" t="str">
            <v>ENTREGADO</v>
          </cell>
          <cell r="J2417">
            <v>44918</v>
          </cell>
          <cell r="K2417" t="str">
            <v>WILSON ANDRES BELTRAN ALBAN_WILSON ANDRES BELTRAN ALBAN</v>
          </cell>
          <cell r="L2417" t="str">
            <v>AMBATO CALLE JOAQUIN LALAMA ENTRE SUCRE Y SIMON BOLIVAR EDIFICIO COORPORATIVO OSCUS FRENTE AL COLEGIO BOLIVAR SUCURSAL 01</v>
          </cell>
          <cell r="M2417" t="str">
            <v>1803542487001</v>
          </cell>
          <cell r="N2417" t="str">
            <v>0992581188</v>
          </cell>
          <cell r="O2417" t="str">
            <v/>
          </cell>
          <cell r="P2417" t="str">
            <v>AMBATO</v>
          </cell>
          <cell r="Q2417" t="str">
            <v>AMBATO</v>
          </cell>
          <cell r="R2417" t="str">
            <v>TUNGURAHUA</v>
          </cell>
          <cell r="S2417" t="str">
            <v>AMBATO</v>
          </cell>
          <cell r="T2417" t="str">
            <v>TRAMACO</v>
          </cell>
          <cell r="U2417" t="str">
            <v>FLEXNETUIO_PROVINCIA</v>
          </cell>
          <cell r="V2417">
            <v>1</v>
          </cell>
          <cell r="W2417">
            <v>1</v>
          </cell>
          <cell r="X2417" t="str">
            <v>FLEXNET ECUADOR - MDELIVERY</v>
          </cell>
          <cell r="Y2417" t="str">
            <v>CALLE 28 DE JUNIO S/N Y GARCIA MORENO ENTRADA LLANO GRANDE</v>
          </cell>
        </row>
        <row r="2418">
          <cell r="A2418" t="str">
            <v>2479018</v>
          </cell>
          <cell r="B2418">
            <v>485417</v>
          </cell>
          <cell r="C2418" t="str">
            <v>2479018</v>
          </cell>
          <cell r="D2418" t="str">
            <v>MDELIVERY</v>
          </cell>
          <cell r="E2418" t="str">
            <v>DESPACHO</v>
          </cell>
          <cell r="F2418" t="str">
            <v>NORMAL</v>
          </cell>
          <cell r="G2418" t="str">
            <v>031080002479018</v>
          </cell>
          <cell r="H2418">
            <v>44917</v>
          </cell>
          <cell r="I2418" t="str">
            <v>INCIDENCIA</v>
          </cell>
          <cell r="J2418">
            <v>44923</v>
          </cell>
          <cell r="K2418" t="str">
            <v>JOSE RAMON MALAVE FIGUEROA O GISELLA GONZALEZ_JOSE RAMON MALAVE FIGUEROA</v>
          </cell>
          <cell r="L2418" t="str">
            <v>BARRIO ELOY ALFARO PARROQUIA ATAHUALPA AVE GUAYAQUIL Y GILBERTO QUIMI SOL 1 MZ 67 501 DIAGONAL A UNA PANADERIA HA LADO DE LA CASA HAY UNA TIENDA</v>
          </cell>
          <cell r="M2418" t="str">
            <v>2400205833001</v>
          </cell>
          <cell r="N2418" t="str">
            <v>0982823801/0998776830</v>
          </cell>
          <cell r="O2418" t="str">
            <v/>
          </cell>
          <cell r="P2418" t="str">
            <v>SANTA ELENA</v>
          </cell>
          <cell r="Q2418" t="str">
            <v>SANTA ELENA</v>
          </cell>
          <cell r="R2418" t="str">
            <v>SANTA ELENA</v>
          </cell>
          <cell r="T2418" t="str">
            <v>TRAMACO</v>
          </cell>
          <cell r="U2418" t="str">
            <v>FLEXNETUIO_PROVINCIA</v>
          </cell>
          <cell r="V2418">
            <v>1</v>
          </cell>
          <cell r="W2418">
            <v>1</v>
          </cell>
          <cell r="X2418" t="str">
            <v>FLEXNET ECUADOR - MDELIVERY</v>
          </cell>
          <cell r="Y2418" t="str">
            <v>CALLE 28 DE JUNIO S/N Y GARCIA MORENO ENTRADA LLANO GRANDE</v>
          </cell>
        </row>
        <row r="2419">
          <cell r="A2419" t="str">
            <v>2478961_1</v>
          </cell>
          <cell r="B2419">
            <v>485374</v>
          </cell>
          <cell r="C2419" t="str">
            <v>2478961_1</v>
          </cell>
          <cell r="D2419" t="str">
            <v>MDELIVERY</v>
          </cell>
          <cell r="E2419" t="str">
            <v>DESPACHO</v>
          </cell>
          <cell r="F2419" t="str">
            <v>NORMAL</v>
          </cell>
          <cell r="G2419" t="str">
            <v>IC4025</v>
          </cell>
          <cell r="H2419">
            <v>44917</v>
          </cell>
          <cell r="I2419" t="str">
            <v>ENTREGADO</v>
          </cell>
          <cell r="J2419">
            <v>44918</v>
          </cell>
          <cell r="K2419" t="str">
            <v xml:space="preserve">LORENA WASHIMA Y O MARCO ORELLANA_PASAMANERIA S A </v>
          </cell>
          <cell r="L2419" t="str">
            <v xml:space="preserve"> AZUAY CUENCA HUAYNA CAPAC 197 Y PIO BRAVO EN PASAMANERIA CUENCA AZUAY </v>
          </cell>
          <cell r="M2419" t="str">
            <v>0190003299001</v>
          </cell>
          <cell r="N2419" t="str">
            <v>0999989406</v>
          </cell>
          <cell r="O2419" t="str">
            <v/>
          </cell>
          <cell r="P2419" t="str">
            <v>CUENCA</v>
          </cell>
          <cell r="Q2419" t="str">
            <v>CUENCA</v>
          </cell>
          <cell r="R2419" t="str">
            <v>AZUAY</v>
          </cell>
          <cell r="T2419" t="str">
            <v>ITSACOURIER</v>
          </cell>
          <cell r="U2419" t="str">
            <v>FLEXNETUIO_PROVINCIA</v>
          </cell>
          <cell r="V2419">
            <v>1</v>
          </cell>
          <cell r="W2419">
            <v>1</v>
          </cell>
          <cell r="X2419" t="str">
            <v>FLEXNET ECUADOR - MDELIVERY</v>
          </cell>
          <cell r="Y2419" t="str">
            <v>CALLE 28 DE JUNIO S/N Y GARCIA MORENO ENTRADA LLANO GRANDE</v>
          </cell>
        </row>
        <row r="2420">
          <cell r="A2420" t="str">
            <v>2479022</v>
          </cell>
          <cell r="B2420">
            <v>485375</v>
          </cell>
          <cell r="C2420" t="str">
            <v>2479022</v>
          </cell>
          <cell r="D2420" t="str">
            <v>MDELIVERY</v>
          </cell>
          <cell r="E2420" t="str">
            <v>DESPACHO</v>
          </cell>
          <cell r="F2420" t="str">
            <v>NORMAL</v>
          </cell>
          <cell r="G2420" t="str">
            <v>IC4021</v>
          </cell>
          <cell r="H2420">
            <v>44917</v>
          </cell>
          <cell r="I2420" t="str">
            <v>ENTREGADO</v>
          </cell>
          <cell r="J2420">
            <v>44918</v>
          </cell>
          <cell r="K2420" t="str">
            <v xml:space="preserve">MARIA JOSE SALDANA MEDINA O NARCISA TAPAY_PRODUCTOS BETOVEN CIA LTDA </v>
          </cell>
          <cell r="L2420" t="str">
            <v>GUADALAJARA S N Y CIRCUNVALACION SUR JUNTO A COLEGIO LATINOAMERICANO</v>
          </cell>
          <cell r="M2420" t="str">
            <v>0190358054001</v>
          </cell>
          <cell r="N2420" t="str">
            <v>0998433718</v>
          </cell>
          <cell r="O2420" t="str">
            <v/>
          </cell>
          <cell r="P2420" t="str">
            <v>CUENCA</v>
          </cell>
          <cell r="Q2420" t="str">
            <v>CUENCA</v>
          </cell>
          <cell r="R2420" t="str">
            <v>AZUAY</v>
          </cell>
          <cell r="T2420" t="str">
            <v>ITSACOURIER</v>
          </cell>
          <cell r="U2420" t="str">
            <v>FLEXNETUIO_PROVINCIA</v>
          </cell>
          <cell r="V2420">
            <v>1</v>
          </cell>
          <cell r="W2420">
            <v>1</v>
          </cell>
          <cell r="X2420" t="str">
            <v>FLEXNET ECUADOR - MDELIVERY</v>
          </cell>
          <cell r="Y2420" t="str">
            <v>CALLE 28 DE JUNIO S/N Y GARCIA MORENO ENTRADA LLANO GRANDE</v>
          </cell>
        </row>
        <row r="2421">
          <cell r="A2421" t="str">
            <v>2478966</v>
          </cell>
          <cell r="B2421">
            <v>485376</v>
          </cell>
          <cell r="C2421" t="str">
            <v>2478966</v>
          </cell>
          <cell r="D2421" t="str">
            <v>MDELIVERY</v>
          </cell>
          <cell r="E2421" t="str">
            <v>DESPACHO</v>
          </cell>
          <cell r="F2421" t="str">
            <v>NORMAL</v>
          </cell>
          <cell r="G2421" t="str">
            <v>031080002478966</v>
          </cell>
          <cell r="H2421">
            <v>44917</v>
          </cell>
          <cell r="I2421" t="str">
            <v>ENTREGADO</v>
          </cell>
          <cell r="J2421">
            <v>44923</v>
          </cell>
          <cell r="K2421" t="str">
            <v>DARWIN FERNANDO TENELEMA CHANGO_DARWIN FERNANDO TENELEMA CHANGO</v>
          </cell>
          <cell r="L2421" t="str">
            <v>AVENIDA JOSE MONCADA Y LEONOR ROLDAN EN COMERCIAL TENELEMA</v>
          </cell>
          <cell r="M2421" t="str">
            <v>0702806696001</v>
          </cell>
          <cell r="N2421" t="str">
            <v>0985717876/0985717876</v>
          </cell>
          <cell r="O2421" t="str">
            <v/>
          </cell>
          <cell r="P2421" t="str">
            <v>ARENILLAS</v>
          </cell>
          <cell r="Q2421" t="str">
            <v>ARENILLAS</v>
          </cell>
          <cell r="R2421" t="str">
            <v>EL ORO</v>
          </cell>
          <cell r="S2421" t="str">
            <v>CHACRAS - CARCABON</v>
          </cell>
          <cell r="T2421" t="str">
            <v>TRAMACO</v>
          </cell>
          <cell r="U2421" t="str">
            <v>FLEXNETUIO_PROVINCIA</v>
          </cell>
          <cell r="V2421">
            <v>1</v>
          </cell>
          <cell r="W2421">
            <v>1</v>
          </cell>
          <cell r="X2421" t="str">
            <v>FLEXNET ECUADOR - MDELIVERY</v>
          </cell>
          <cell r="Y2421" t="str">
            <v>CALLE 28 DE JUNIO S/N Y GARCIA MORENO ENTRADA LLANO GRANDE</v>
          </cell>
        </row>
        <row r="2422">
          <cell r="A2422" t="str">
            <v>2478985_1</v>
          </cell>
          <cell r="B2422">
            <v>485377</v>
          </cell>
          <cell r="C2422" t="str">
            <v>2478985_1</v>
          </cell>
          <cell r="D2422" t="str">
            <v>MDELIVERY</v>
          </cell>
          <cell r="E2422" t="str">
            <v>DESPACHO</v>
          </cell>
          <cell r="F2422" t="str">
            <v>NORMAL</v>
          </cell>
          <cell r="G2422" t="str">
            <v>TF90401</v>
          </cell>
          <cell r="H2422">
            <v>44917</v>
          </cell>
          <cell r="I2422" t="str">
            <v>ENTREGADO</v>
          </cell>
          <cell r="J2422">
            <v>44918</v>
          </cell>
          <cell r="K2422" t="str">
            <v>CESAR FELIPE MORENO TORRES_CESAR FELIPE MORENO TORRES</v>
          </cell>
          <cell r="L2422" t="str">
            <v>Autop Narcisa de Jesus Los Vergeles manzana 22 solar 4 Mecanicam</v>
          </cell>
          <cell r="M2422" t="str">
            <v>0911746949001</v>
          </cell>
          <cell r="N2422" t="str">
            <v>0991254839</v>
          </cell>
          <cell r="O2422" t="str">
            <v/>
          </cell>
          <cell r="P2422" t="str">
            <v>GUAYAQUIL</v>
          </cell>
          <cell r="Q2422" t="str">
            <v>GUAYAQUIL</v>
          </cell>
          <cell r="R2422" t="str">
            <v>GUAYAS</v>
          </cell>
          <cell r="T2422" t="str">
            <v>ITSACOURIER</v>
          </cell>
          <cell r="U2422" t="str">
            <v>FLEXNETUIO_GYE</v>
          </cell>
          <cell r="V2422">
            <v>1</v>
          </cell>
          <cell r="W2422">
            <v>1</v>
          </cell>
          <cell r="X2422" t="str">
            <v>FLEXNET ECUADOR - MDELIVERY</v>
          </cell>
          <cell r="Y2422" t="str">
            <v>CALLE 28 DE JUNIO S/N Y GARCIA MORENO ENTRADA LLANO GRANDE</v>
          </cell>
        </row>
        <row r="2423">
          <cell r="A2423" t="str">
            <v>SG_2022_2221</v>
          </cell>
          <cell r="B2423">
            <v>485373</v>
          </cell>
          <cell r="C2423" t="str">
            <v>SG_2022_2221</v>
          </cell>
          <cell r="D2423" t="str">
            <v>SG</v>
          </cell>
          <cell r="E2423" t="str">
            <v>DESPACHO</v>
          </cell>
          <cell r="F2423" t="str">
            <v>NORMAL</v>
          </cell>
          <cell r="G2423" t="str">
            <v>90357</v>
          </cell>
          <cell r="H2423">
            <v>44917</v>
          </cell>
          <cell r="I2423" t="str">
            <v>ENTREGADO</v>
          </cell>
          <cell r="J2423">
            <v>44918</v>
          </cell>
          <cell r="K2423" t="str">
            <v>PROFERMACO CIA LTDA</v>
          </cell>
          <cell r="L2423" t="str">
            <v>CALDERON Y AV CARAPUNGO OE7-348, QUITO</v>
          </cell>
          <cell r="P2423" t="str">
            <v>QUITO</v>
          </cell>
          <cell r="Q2423" t="str">
            <v>QUITO</v>
          </cell>
          <cell r="R2423" t="str">
            <v>PICHINCHA</v>
          </cell>
          <cell r="T2423" t="str">
            <v>TRANSERVISS</v>
          </cell>
          <cell r="U2423" t="str">
            <v>FLEXNETGYE_UIO</v>
          </cell>
          <cell r="V2423">
            <v>28</v>
          </cell>
          <cell r="W2423">
            <v>118.58</v>
          </cell>
          <cell r="X2423" t="str">
            <v>FLEXNET - GYE</v>
          </cell>
          <cell r="Y2423" t="str">
            <v>FERNANDO GUTIERREZ HILL KM 8 1/2 VIA DAULE</v>
          </cell>
        </row>
        <row r="2424">
          <cell r="A2424" t="str">
            <v>414470759</v>
          </cell>
          <cell r="B2424">
            <v>485362</v>
          </cell>
          <cell r="C2424" t="str">
            <v>414470759</v>
          </cell>
          <cell r="D2424" t="str">
            <v>FLEXTUENTI</v>
          </cell>
          <cell r="E2424" t="str">
            <v>DESPACHO</v>
          </cell>
          <cell r="F2424" t="str">
            <v>NORMAL</v>
          </cell>
          <cell r="G2424" t="str">
            <v>031080414470759</v>
          </cell>
          <cell r="H2424">
            <v>44917</v>
          </cell>
          <cell r="I2424" t="str">
            <v>ENTREGADO</v>
          </cell>
          <cell r="J2424">
            <v>44919</v>
          </cell>
          <cell r="K2424" t="str">
            <v>Galo Riofrio</v>
          </cell>
          <cell r="L2424" t="str">
            <v>ANGEL POLIBIO CHAVES SUCRE  SN ENTRE AZUAY Y GARCIA MORENO</v>
          </cell>
          <cell r="M2424" t="str">
            <v>1703123883</v>
          </cell>
          <cell r="N2424" t="str">
            <v>0998621364/0994976471</v>
          </cell>
          <cell r="O2424" t="str">
            <v/>
          </cell>
          <cell r="P2424" t="str">
            <v>GUARANDA</v>
          </cell>
          <cell r="Q2424" t="str">
            <v>GUARANDA</v>
          </cell>
          <cell r="R2424" t="str">
            <v>BOLIVAR</v>
          </cell>
          <cell r="T2424" t="str">
            <v>TRAMACO</v>
          </cell>
          <cell r="U2424" t="str">
            <v>FLEXNETUIO_PROVINCIA</v>
          </cell>
          <cell r="V2424">
            <v>1</v>
          </cell>
          <cell r="W2424">
            <v>1</v>
          </cell>
          <cell r="X2424" t="str">
            <v>FLEXNET ECUADOR - FLEXTUENTI</v>
          </cell>
          <cell r="Y2424" t="str">
            <v>CALLE 28 DE JUNIO S/N Y GARCIA MORENO ENTRADA LLANO GRANDE</v>
          </cell>
        </row>
        <row r="2425">
          <cell r="A2425" t="str">
            <v>414470795</v>
          </cell>
          <cell r="B2425">
            <v>485363</v>
          </cell>
          <cell r="C2425" t="str">
            <v>414470795</v>
          </cell>
          <cell r="D2425" t="str">
            <v>FLEXTUENTI</v>
          </cell>
          <cell r="E2425" t="str">
            <v>DESPACHO</v>
          </cell>
          <cell r="F2425" t="str">
            <v>NORMAL</v>
          </cell>
          <cell r="G2425" t="str">
            <v>FT76656</v>
          </cell>
          <cell r="H2425">
            <v>44917</v>
          </cell>
          <cell r="I2425" t="str">
            <v>ENTREGADO</v>
          </cell>
          <cell r="J2425">
            <v>44918</v>
          </cell>
          <cell r="K2425" t="str">
            <v>Victor David Paredes Segura</v>
          </cell>
          <cell r="L2425" t="str">
            <v>MARISCAL SUCRE  CALLE JUAN LEON MERA  N26 220 AV FRANCISCO DE ORELLANA</v>
          </cell>
          <cell r="M2425" t="str">
            <v>1804629887</v>
          </cell>
          <cell r="N2425" t="str">
            <v>0958922528/0980432218</v>
          </cell>
          <cell r="O2425" t="str">
            <v/>
          </cell>
          <cell r="P2425" t="str">
            <v>QUITO</v>
          </cell>
          <cell r="Q2425" t="str">
            <v>QUITO</v>
          </cell>
          <cell r="R2425" t="str">
            <v>PICHINCHA</v>
          </cell>
          <cell r="U2425" t="str">
            <v>FLEXNETUIO_LOCAL</v>
          </cell>
          <cell r="V2425">
            <v>1</v>
          </cell>
          <cell r="W2425">
            <v>1</v>
          </cell>
          <cell r="X2425" t="str">
            <v>FLEXNET ECUADOR - FLEXTUENTI</v>
          </cell>
          <cell r="Y2425" t="str">
            <v>CALLE 28 DE JUNIO S/N Y GARCIA MORENO ENTRADA LLANO GRANDE</v>
          </cell>
        </row>
        <row r="2426">
          <cell r="A2426" t="str">
            <v>414470981</v>
          </cell>
          <cell r="B2426">
            <v>485364</v>
          </cell>
          <cell r="C2426" t="str">
            <v>414470981</v>
          </cell>
          <cell r="D2426" t="str">
            <v>FLEXTUENTI</v>
          </cell>
          <cell r="E2426" t="str">
            <v>DESPACHO</v>
          </cell>
          <cell r="F2426" t="str">
            <v>NORMAL</v>
          </cell>
          <cell r="G2426" t="str">
            <v>TF90406</v>
          </cell>
          <cell r="H2426">
            <v>44917</v>
          </cell>
          <cell r="I2426" t="str">
            <v>ENTREGADO</v>
          </cell>
          <cell r="J2426">
            <v>44922</v>
          </cell>
          <cell r="K2426" t="str">
            <v>GUSTAVO FERNANDO ICAZA DIAZ</v>
          </cell>
          <cell r="L2426" t="str">
            <v>TARQUI URBANIZACION PORTAL AL SOL  MZ 2229  VILLA 20 KM 11 PUNTO 5 VIA LA COSTA</v>
          </cell>
          <cell r="M2426" t="str">
            <v>0906285721</v>
          </cell>
          <cell r="N2426" t="str">
            <v>0969586408/0996439772</v>
          </cell>
          <cell r="O2426" t="str">
            <v/>
          </cell>
          <cell r="P2426" t="str">
            <v>GUAYAQUIL</v>
          </cell>
          <cell r="Q2426" t="str">
            <v>GUAYAQUIL</v>
          </cell>
          <cell r="R2426" t="str">
            <v>GUAYAS</v>
          </cell>
          <cell r="T2426" t="str">
            <v>ITSACOURIER</v>
          </cell>
          <cell r="U2426" t="str">
            <v>FLEXNETUIO_GYE</v>
          </cell>
          <cell r="V2426">
            <v>1</v>
          </cell>
          <cell r="W2426">
            <v>1</v>
          </cell>
          <cell r="X2426" t="str">
            <v>FLEXNET ECUADOR - FLEXTUENTI</v>
          </cell>
          <cell r="Y2426" t="str">
            <v>CALLE 28 DE JUNIO S/N Y GARCIA MORENO ENTRADA LLANO GRANDE</v>
          </cell>
        </row>
        <row r="2427">
          <cell r="A2427" t="str">
            <v>414472703</v>
          </cell>
          <cell r="B2427">
            <v>485365</v>
          </cell>
          <cell r="C2427" t="str">
            <v>414472703</v>
          </cell>
          <cell r="D2427" t="str">
            <v>FLEXTUENTI</v>
          </cell>
          <cell r="E2427" t="str">
            <v>DESPACHO</v>
          </cell>
          <cell r="F2427" t="str">
            <v>NORMAL</v>
          </cell>
          <cell r="G2427" t="str">
            <v>031080414472703</v>
          </cell>
          <cell r="H2427">
            <v>44917</v>
          </cell>
          <cell r="I2427" t="str">
            <v>ENTREGADO</v>
          </cell>
          <cell r="J2427">
            <v>44923</v>
          </cell>
          <cell r="K2427" t="str">
            <v>Milton Acosta</v>
          </cell>
          <cell r="L2427" t="str">
            <v>EL RECREO  CIUDADELA EL RECREO 4TA ETAPA MZ 415  VILLA 24 AV LAURICE ANTON</v>
          </cell>
          <cell r="M2427" t="str">
            <v>0941496937</v>
          </cell>
          <cell r="N2427" t="str">
            <v>0960474499/0960474501</v>
          </cell>
          <cell r="O2427" t="str">
            <v/>
          </cell>
          <cell r="P2427" t="str">
            <v>DURAN</v>
          </cell>
          <cell r="Q2427" t="str">
            <v>DURAN</v>
          </cell>
          <cell r="R2427" t="str">
            <v>GUAYAS</v>
          </cell>
          <cell r="T2427" t="str">
            <v>TRAMACO</v>
          </cell>
          <cell r="U2427" t="str">
            <v>FLEXNETUIO_GYE</v>
          </cell>
          <cell r="V2427">
            <v>1</v>
          </cell>
          <cell r="W2427">
            <v>1</v>
          </cell>
          <cell r="X2427" t="str">
            <v>FLEXNET ECUADOR - FLEXTUENTI</v>
          </cell>
          <cell r="Y2427" t="str">
            <v>CALLE 28 DE JUNIO S/N Y GARCIA MORENO ENTRADA LLANO GRANDE</v>
          </cell>
        </row>
        <row r="2428">
          <cell r="A2428" t="str">
            <v>414472713</v>
          </cell>
          <cell r="B2428">
            <v>485366</v>
          </cell>
          <cell r="C2428" t="str">
            <v>414472713</v>
          </cell>
          <cell r="D2428" t="str">
            <v>FLEXTUENTI</v>
          </cell>
          <cell r="E2428" t="str">
            <v>DESPACHO</v>
          </cell>
          <cell r="F2428" t="str">
            <v>NORMAL</v>
          </cell>
          <cell r="G2428" t="str">
            <v>FT76655</v>
          </cell>
          <cell r="H2428">
            <v>44917</v>
          </cell>
          <cell r="I2428" t="str">
            <v>ENTREGADO</v>
          </cell>
          <cell r="J2428">
            <v>44918</v>
          </cell>
          <cell r="K2428" t="str">
            <v>Bryan Iza</v>
          </cell>
          <cell r="L2428" t="str">
            <v>QUITUMBE  CALLE E3C  S34 100 CALLE S35</v>
          </cell>
          <cell r="M2428" t="str">
            <v>1751095066</v>
          </cell>
          <cell r="N2428" t="str">
            <v>0979828477/0982597060</v>
          </cell>
          <cell r="O2428" t="str">
            <v/>
          </cell>
          <cell r="P2428" t="str">
            <v>QUITO</v>
          </cell>
          <cell r="Q2428" t="str">
            <v>QUITO</v>
          </cell>
          <cell r="R2428" t="str">
            <v>PICHINCHA</v>
          </cell>
          <cell r="U2428" t="str">
            <v>FLEXNETUIO_LOCAL</v>
          </cell>
          <cell r="V2428">
            <v>1</v>
          </cell>
          <cell r="W2428">
            <v>1</v>
          </cell>
          <cell r="X2428" t="str">
            <v>FLEXNET ECUADOR - FLEXTUENTI</v>
          </cell>
          <cell r="Y2428" t="str">
            <v>CALLE 28 DE JUNIO S/N Y GARCIA MORENO ENTRADA LLANO GRANDE</v>
          </cell>
        </row>
        <row r="2429">
          <cell r="A2429" t="str">
            <v>414472718</v>
          </cell>
          <cell r="B2429">
            <v>485367</v>
          </cell>
          <cell r="C2429" t="str">
            <v>414472718</v>
          </cell>
          <cell r="D2429" t="str">
            <v>FLEXTUENTI</v>
          </cell>
          <cell r="E2429" t="str">
            <v>DESPACHO</v>
          </cell>
          <cell r="F2429" t="str">
            <v>NORMAL</v>
          </cell>
          <cell r="G2429" t="str">
            <v>FT76654</v>
          </cell>
          <cell r="H2429">
            <v>44917</v>
          </cell>
          <cell r="I2429" t="str">
            <v>ENTREGADO</v>
          </cell>
          <cell r="J2429">
            <v>44918</v>
          </cell>
          <cell r="K2429" t="str">
            <v>Vanessa Montufar</v>
          </cell>
          <cell r="L2429" t="str">
            <v>INAQUITO CALLE EL DIA  N37 125 CALLE EL MERCURIO</v>
          </cell>
          <cell r="M2429" t="str">
            <v>1726360116</v>
          </cell>
          <cell r="N2429" t="str">
            <v>0998464265/0979145002</v>
          </cell>
          <cell r="O2429" t="str">
            <v/>
          </cell>
          <cell r="P2429" t="str">
            <v>QUITO</v>
          </cell>
          <cell r="Q2429" t="str">
            <v>QUITO</v>
          </cell>
          <cell r="R2429" t="str">
            <v>PICHINCHA</v>
          </cell>
          <cell r="U2429" t="str">
            <v>FLEXNETUIO_LOCAL</v>
          </cell>
          <cell r="V2429">
            <v>1</v>
          </cell>
          <cell r="W2429">
            <v>1</v>
          </cell>
          <cell r="X2429" t="str">
            <v>FLEXNET ECUADOR - FLEXTUENTI</v>
          </cell>
          <cell r="Y2429" t="str">
            <v>CALLE 28 DE JUNIO S/N Y GARCIA MORENO ENTRADA LLANO GRANDE</v>
          </cell>
        </row>
        <row r="2430">
          <cell r="A2430" t="str">
            <v>414472724</v>
          </cell>
          <cell r="B2430">
            <v>485368</v>
          </cell>
          <cell r="C2430" t="str">
            <v>414472724</v>
          </cell>
          <cell r="D2430" t="str">
            <v>FLEXTUENTI</v>
          </cell>
          <cell r="E2430" t="str">
            <v>DESPACHO</v>
          </cell>
          <cell r="F2430" t="str">
            <v>NORMAL</v>
          </cell>
          <cell r="G2430" t="str">
            <v>FT76653</v>
          </cell>
          <cell r="H2430">
            <v>44917</v>
          </cell>
          <cell r="I2430" t="str">
            <v>ENTREGADO</v>
          </cell>
          <cell r="J2430">
            <v>44918</v>
          </cell>
          <cell r="K2430" t="str">
            <v>JHOAN EDUARDO GALLEGO BRITO</v>
          </cell>
          <cell r="L2430" t="str">
            <v>SAN JUAN  AV PEDRO VICENTE MALDONADO SN MORASPUNGO</v>
          </cell>
          <cell r="M2430" t="str">
            <v>1761211422</v>
          </cell>
          <cell r="N2430" t="str">
            <v>0995517055/0939173058</v>
          </cell>
          <cell r="O2430" t="str">
            <v/>
          </cell>
          <cell r="P2430" t="str">
            <v>QUITO</v>
          </cell>
          <cell r="Q2430" t="str">
            <v>QUITO</v>
          </cell>
          <cell r="R2430" t="str">
            <v>PICHINCHA</v>
          </cell>
          <cell r="U2430" t="str">
            <v>FLEXNETUIO_LOCAL</v>
          </cell>
          <cell r="V2430">
            <v>1</v>
          </cell>
          <cell r="W2430">
            <v>1</v>
          </cell>
          <cell r="X2430" t="str">
            <v>FLEXNET ECUADOR - FLEXTUENTI</v>
          </cell>
          <cell r="Y2430" t="str">
            <v>CALLE 28 DE JUNIO S/N Y GARCIA MORENO ENTRADA LLANO GRANDE</v>
          </cell>
        </row>
        <row r="2431">
          <cell r="A2431" t="str">
            <v>414472755</v>
          </cell>
          <cell r="B2431">
            <v>485369</v>
          </cell>
          <cell r="C2431" t="str">
            <v>414472755</v>
          </cell>
          <cell r="D2431" t="str">
            <v>FLEXTUENTI</v>
          </cell>
          <cell r="E2431" t="str">
            <v>DESPACHO</v>
          </cell>
          <cell r="F2431" t="str">
            <v>NORMAL</v>
          </cell>
          <cell r="G2431" t="str">
            <v>031080414472755</v>
          </cell>
          <cell r="H2431">
            <v>44917</v>
          </cell>
          <cell r="I2431" t="str">
            <v>ENTREGADO</v>
          </cell>
          <cell r="J2431">
            <v>44922</v>
          </cell>
          <cell r="K2431" t="str">
            <v>Byron Quezada</v>
          </cell>
          <cell r="L2431" t="str">
            <v>MACHACHI CALLE BARRIGA SN  UVILLAS</v>
          </cell>
          <cell r="M2431" t="str">
            <v>0707281630</v>
          </cell>
          <cell r="N2431" t="str">
            <v>0980068432/0969796345</v>
          </cell>
          <cell r="O2431" t="str">
            <v/>
          </cell>
          <cell r="P2431" t="str">
            <v>MACHACHI</v>
          </cell>
          <cell r="Q2431" t="str">
            <v>MEJIA</v>
          </cell>
          <cell r="R2431" t="str">
            <v>PICHINCHA</v>
          </cell>
          <cell r="S2431" t="str">
            <v>MEJIA</v>
          </cell>
          <cell r="T2431" t="str">
            <v>TRAMACO</v>
          </cell>
          <cell r="V2431">
            <v>1</v>
          </cell>
          <cell r="W2431">
            <v>1</v>
          </cell>
          <cell r="X2431" t="str">
            <v>FLEXNET ECUADOR - FLEXTUENTI</v>
          </cell>
          <cell r="Y2431" t="str">
            <v>CALLE 28 DE JUNIO S/N Y GARCIA MORENO ENTRADA LLANO GRANDE</v>
          </cell>
        </row>
        <row r="2432">
          <cell r="A2432" t="str">
            <v>414472768</v>
          </cell>
          <cell r="B2432">
            <v>485370</v>
          </cell>
          <cell r="C2432" t="str">
            <v>414472768</v>
          </cell>
          <cell r="D2432" t="str">
            <v>FLEXTUENTI</v>
          </cell>
          <cell r="E2432" t="str">
            <v>DESPACHO</v>
          </cell>
          <cell r="F2432" t="str">
            <v>NORMAL</v>
          </cell>
          <cell r="G2432" t="str">
            <v>FT76652</v>
          </cell>
          <cell r="H2432">
            <v>44917</v>
          </cell>
          <cell r="I2432" t="str">
            <v>ENTREGADO</v>
          </cell>
          <cell r="J2432">
            <v>44918</v>
          </cell>
          <cell r="K2432" t="str">
            <v>RUTH CAROLINA CRUZ GAMEZ</v>
          </cell>
          <cell r="L2432" t="str">
            <v>COTOCOLLAO AV DE LA PRENSA  N64  17  AURELIO ESPINOZA POLIT</v>
          </cell>
          <cell r="M2432" t="str">
            <v>1722866033</v>
          </cell>
          <cell r="N2432" t="str">
            <v>0998322078/0978866612</v>
          </cell>
          <cell r="O2432" t="str">
            <v/>
          </cell>
          <cell r="P2432" t="str">
            <v>QUITO</v>
          </cell>
          <cell r="Q2432" t="str">
            <v>QUITO</v>
          </cell>
          <cell r="R2432" t="str">
            <v>PICHINCHA</v>
          </cell>
          <cell r="U2432" t="str">
            <v>FLEXNETUIO_LOCAL</v>
          </cell>
          <cell r="V2432">
            <v>1</v>
          </cell>
          <cell r="W2432">
            <v>1</v>
          </cell>
          <cell r="X2432" t="str">
            <v>FLEXNET ECUADOR - FLEXTUENTI</v>
          </cell>
          <cell r="Y2432" t="str">
            <v>CALLE 28 DE JUNIO S/N Y GARCIA MORENO ENTRADA LLANO GRANDE</v>
          </cell>
        </row>
        <row r="2433">
          <cell r="A2433" t="str">
            <v>414472782</v>
          </cell>
          <cell r="B2433">
            <v>485371</v>
          </cell>
          <cell r="C2433" t="str">
            <v>414472782</v>
          </cell>
          <cell r="D2433" t="str">
            <v>FLEXTUENTI</v>
          </cell>
          <cell r="E2433" t="str">
            <v>DESPACHO</v>
          </cell>
          <cell r="F2433" t="str">
            <v>NORMAL</v>
          </cell>
          <cell r="G2433" t="str">
            <v>FT76651</v>
          </cell>
          <cell r="H2433">
            <v>44917</v>
          </cell>
          <cell r="I2433" t="str">
            <v>INCIDENCIA</v>
          </cell>
          <cell r="J2433">
            <v>44918</v>
          </cell>
          <cell r="K2433" t="str">
            <v>Veronica Caiza</v>
          </cell>
          <cell r="L2433" t="str">
            <v>SAN JUAN  10 DE AGOSTO SN  JOSE RIOFRIO</v>
          </cell>
          <cell r="M2433" t="str">
            <v>1723026256</v>
          </cell>
          <cell r="N2433" t="str">
            <v>0992539683/0958931397</v>
          </cell>
          <cell r="O2433" t="str">
            <v/>
          </cell>
          <cell r="P2433" t="str">
            <v>QUITO</v>
          </cell>
          <cell r="Q2433" t="str">
            <v>QUITO</v>
          </cell>
          <cell r="R2433" t="str">
            <v>PICHINCHA</v>
          </cell>
          <cell r="U2433" t="str">
            <v>FLEXNETUIO_LOCAL</v>
          </cell>
          <cell r="V2433">
            <v>1</v>
          </cell>
          <cell r="W2433">
            <v>1</v>
          </cell>
          <cell r="X2433" t="str">
            <v>FLEXNET ECUADOR - FLEXTUENTI</v>
          </cell>
          <cell r="Y2433" t="str">
            <v>CALLE 28 DE JUNIO S/N Y GARCIA MORENO ENTRADA LLANO GRANDE</v>
          </cell>
        </row>
        <row r="2434">
          <cell r="A2434" t="str">
            <v>WS414472677</v>
          </cell>
          <cell r="B2434">
            <v>485372</v>
          </cell>
          <cell r="C2434" t="str">
            <v>WS414472677</v>
          </cell>
          <cell r="D2434" t="str">
            <v>FLEXTUENTI</v>
          </cell>
          <cell r="E2434" t="str">
            <v>DESPACHO</v>
          </cell>
          <cell r="F2434" t="str">
            <v>NORMAL</v>
          </cell>
          <cell r="G2434" t="str">
            <v>FT76650</v>
          </cell>
          <cell r="H2434">
            <v>44917</v>
          </cell>
          <cell r="I2434" t="str">
            <v>ENTREGADO</v>
          </cell>
          <cell r="J2434">
            <v>44918</v>
          </cell>
          <cell r="K2434" t="str">
            <v>Paulina Rivadeneira</v>
          </cell>
          <cell r="L2434" t="str">
            <v>CONOCOTO ISLA BALTRA SN  ISLA SANTA  ISABELA</v>
          </cell>
          <cell r="M2434" t="str">
            <v>1711848018</v>
          </cell>
          <cell r="N2434" t="str">
            <v>0995666181/0995666181</v>
          </cell>
          <cell r="O2434" t="str">
            <v/>
          </cell>
          <cell r="P2434" t="str">
            <v>QUITO</v>
          </cell>
          <cell r="Q2434" t="str">
            <v>QUITO</v>
          </cell>
          <cell r="R2434" t="str">
            <v>PICHINCHA</v>
          </cell>
          <cell r="U2434" t="str">
            <v>FLEXNETUIO_LOCAL</v>
          </cell>
          <cell r="V2434">
            <v>1</v>
          </cell>
          <cell r="W2434">
            <v>1</v>
          </cell>
          <cell r="X2434" t="str">
            <v>FLEXNET ECUADOR - FLEXTUENTI</v>
          </cell>
          <cell r="Y2434" t="str">
            <v>CALLE 28 DE JUNIO S/N Y GARCIA MORENO ENTRADA LLANO GRANDE</v>
          </cell>
        </row>
        <row r="2435">
          <cell r="A2435" t="str">
            <v>414466891</v>
          </cell>
          <cell r="B2435">
            <v>485348</v>
          </cell>
          <cell r="C2435" t="str">
            <v>414466891</v>
          </cell>
          <cell r="D2435" t="str">
            <v>FLEXTUENTI</v>
          </cell>
          <cell r="E2435" t="str">
            <v>DESPACHO</v>
          </cell>
          <cell r="F2435" t="str">
            <v>NORMAL</v>
          </cell>
          <cell r="G2435" t="str">
            <v>FT76662</v>
          </cell>
          <cell r="H2435">
            <v>44917</v>
          </cell>
          <cell r="I2435" t="str">
            <v>ENTREGADO</v>
          </cell>
          <cell r="J2435">
            <v>44918</v>
          </cell>
          <cell r="K2435" t="str">
            <v>Victor Quilumba</v>
          </cell>
          <cell r="L2435" t="str">
            <v>COTOCOLLAO CALLE OE10B   OE10B 135  ANTONIO DE REYES</v>
          </cell>
          <cell r="M2435" t="str">
            <v>1713209011</v>
          </cell>
          <cell r="N2435" t="str">
            <v>0990684101/0995018263</v>
          </cell>
          <cell r="O2435" t="str">
            <v/>
          </cell>
          <cell r="P2435" t="str">
            <v>QUITO</v>
          </cell>
          <cell r="Q2435" t="str">
            <v>QUITO</v>
          </cell>
          <cell r="R2435" t="str">
            <v>PICHINCHA</v>
          </cell>
          <cell r="U2435" t="str">
            <v>FLEXNETUIO_LOCAL</v>
          </cell>
          <cell r="V2435">
            <v>1</v>
          </cell>
          <cell r="W2435">
            <v>1</v>
          </cell>
          <cell r="X2435" t="str">
            <v>FLEXNET ECUADOR - FLEXTUENTI</v>
          </cell>
          <cell r="Y2435" t="str">
            <v>CALLE 28 DE JUNIO S/N Y GARCIA MORENO ENTRADA LLANO GRANDE</v>
          </cell>
        </row>
        <row r="2436">
          <cell r="A2436" t="str">
            <v>414466933</v>
          </cell>
          <cell r="B2436">
            <v>485349</v>
          </cell>
          <cell r="C2436" t="str">
            <v>414466933</v>
          </cell>
          <cell r="D2436" t="str">
            <v>FLEXTUENTI</v>
          </cell>
          <cell r="E2436" t="str">
            <v>DESPACHO</v>
          </cell>
          <cell r="F2436" t="str">
            <v>NORMAL</v>
          </cell>
          <cell r="G2436" t="str">
            <v>FT76661</v>
          </cell>
          <cell r="H2436">
            <v>44917</v>
          </cell>
          <cell r="I2436" t="str">
            <v>ENTREGADO</v>
          </cell>
          <cell r="J2436">
            <v>44922</v>
          </cell>
          <cell r="K2436" t="str">
            <v>Claudia Beltran</v>
          </cell>
          <cell r="L2436" t="str">
            <v>LLANO CHICO  CALLE LUIS  HINOJOSA CASA 35  AV CARAPUNGO</v>
          </cell>
          <cell r="M2436" t="str">
            <v>1711136117</v>
          </cell>
          <cell r="N2436" t="str">
            <v>0997776931/0987683642</v>
          </cell>
          <cell r="O2436" t="str">
            <v/>
          </cell>
          <cell r="P2436" t="str">
            <v>QUITO</v>
          </cell>
          <cell r="Q2436" t="str">
            <v>QUITO</v>
          </cell>
          <cell r="R2436" t="str">
            <v>PICHINCHA</v>
          </cell>
          <cell r="U2436" t="str">
            <v>FLEXNETUIO_LOCAL</v>
          </cell>
          <cell r="V2436">
            <v>1</v>
          </cell>
          <cell r="W2436">
            <v>1</v>
          </cell>
          <cell r="X2436" t="str">
            <v>FLEXNET ECUADOR - FLEXTUENTI</v>
          </cell>
          <cell r="Y2436" t="str">
            <v>CALLE 28 DE JUNIO S/N Y GARCIA MORENO ENTRADA LLANO GRANDE</v>
          </cell>
        </row>
        <row r="2437">
          <cell r="A2437" t="str">
            <v>414466989</v>
          </cell>
          <cell r="B2437">
            <v>485350</v>
          </cell>
          <cell r="C2437" t="str">
            <v>414466989</v>
          </cell>
          <cell r="D2437" t="str">
            <v>FLEXTUENTI</v>
          </cell>
          <cell r="E2437" t="str">
            <v>DESPACHO</v>
          </cell>
          <cell r="F2437" t="str">
            <v>NORMAL</v>
          </cell>
          <cell r="G2437" t="str">
            <v>031080414466989</v>
          </cell>
          <cell r="H2437">
            <v>44917</v>
          </cell>
          <cell r="I2437" t="str">
            <v>ENTREGADO</v>
          </cell>
          <cell r="J2437">
            <v>44919</v>
          </cell>
          <cell r="K2437" t="str">
            <v>Maytee Correa</v>
          </cell>
          <cell r="L2437" t="str">
            <v>OCHOA LEON CALLE GALO GARCIA  LOTE 2 SN</v>
          </cell>
          <cell r="M2437" t="str">
            <v>0705392892</v>
          </cell>
          <cell r="N2437" t="str">
            <v>0963472874/0993107407</v>
          </cell>
          <cell r="O2437" t="str">
            <v/>
          </cell>
          <cell r="P2437" t="str">
            <v>PASAJE</v>
          </cell>
          <cell r="Q2437" t="str">
            <v>PASAJE</v>
          </cell>
          <cell r="R2437" t="str">
            <v>EL ORO</v>
          </cell>
          <cell r="T2437" t="str">
            <v>TRAMACO</v>
          </cell>
          <cell r="U2437" t="str">
            <v>FLEXNETUIO_PROVINCIA</v>
          </cell>
          <cell r="V2437">
            <v>1</v>
          </cell>
          <cell r="W2437">
            <v>1</v>
          </cell>
          <cell r="X2437" t="str">
            <v>FLEXNET ECUADOR - FLEXTUENTI</v>
          </cell>
          <cell r="Y2437" t="str">
            <v>CALLE 28 DE JUNIO S/N Y GARCIA MORENO ENTRADA LLANO GRANDE</v>
          </cell>
        </row>
        <row r="2438">
          <cell r="A2438" t="str">
            <v>414466990</v>
          </cell>
          <cell r="B2438">
            <v>485351</v>
          </cell>
          <cell r="C2438" t="str">
            <v>414466990</v>
          </cell>
          <cell r="D2438" t="str">
            <v>FLEXTUENTI</v>
          </cell>
          <cell r="E2438" t="str">
            <v>DESPACHO</v>
          </cell>
          <cell r="F2438" t="str">
            <v>NORMAL</v>
          </cell>
          <cell r="G2438" t="str">
            <v>FT76660</v>
          </cell>
          <cell r="H2438">
            <v>44917</v>
          </cell>
          <cell r="I2438" t="str">
            <v>ENTREGADO</v>
          </cell>
          <cell r="J2438">
            <v>44918</v>
          </cell>
          <cell r="K2438" t="str">
            <v>CECILIA RIOS</v>
          </cell>
          <cell r="L2438" t="str">
            <v>CENTRO HISTORICO  CALLE  LOJA SN  VENEZUELA</v>
          </cell>
          <cell r="M2438" t="str">
            <v>0910263110</v>
          </cell>
          <cell r="N2438" t="str">
            <v>0985366921/0961228555</v>
          </cell>
          <cell r="O2438" t="str">
            <v/>
          </cell>
          <cell r="P2438" t="str">
            <v>QUITO</v>
          </cell>
          <cell r="Q2438" t="str">
            <v>QUITO</v>
          </cell>
          <cell r="R2438" t="str">
            <v>PICHINCHA</v>
          </cell>
          <cell r="U2438" t="str">
            <v>FLEXNETUIO_LOCAL</v>
          </cell>
          <cell r="V2438">
            <v>1</v>
          </cell>
          <cell r="W2438">
            <v>1</v>
          </cell>
          <cell r="X2438" t="str">
            <v>FLEXNET ECUADOR - FLEXTUENTI</v>
          </cell>
          <cell r="Y2438" t="str">
            <v>CALLE 28 DE JUNIO S/N Y GARCIA MORENO ENTRADA LLANO GRANDE</v>
          </cell>
        </row>
        <row r="2439">
          <cell r="A2439" t="str">
            <v>414467303</v>
          </cell>
          <cell r="B2439">
            <v>485352</v>
          </cell>
          <cell r="C2439" t="str">
            <v>414467303</v>
          </cell>
          <cell r="D2439" t="str">
            <v>FLEXTUENTI</v>
          </cell>
          <cell r="E2439" t="str">
            <v>DESPACHO</v>
          </cell>
          <cell r="F2439" t="str">
            <v>NORMAL</v>
          </cell>
          <cell r="G2439" t="str">
            <v>031080414467303</v>
          </cell>
          <cell r="H2439">
            <v>44917</v>
          </cell>
          <cell r="I2439" t="str">
            <v>ENTREGADO</v>
          </cell>
          <cell r="J2439">
            <v>44918</v>
          </cell>
          <cell r="K2439" t="str">
            <v>Alex Stalin Narvaez Lozano</v>
          </cell>
          <cell r="L2439" t="str">
            <v>MALDONADO AV JUAN BERNARDO DE LEON  SN  ENTRE MORONA Y LOJA</v>
          </cell>
          <cell r="M2439" t="str">
            <v>0604941377</v>
          </cell>
          <cell r="N2439" t="str">
            <v>0998107889/0983351050</v>
          </cell>
          <cell r="O2439" t="str">
            <v/>
          </cell>
          <cell r="P2439" t="str">
            <v>RIOBAMBA</v>
          </cell>
          <cell r="Q2439" t="str">
            <v>RIOBAMBA</v>
          </cell>
          <cell r="R2439" t="str">
            <v>CHIMBORAZO</v>
          </cell>
          <cell r="T2439" t="str">
            <v>TRAMACO</v>
          </cell>
          <cell r="U2439" t="str">
            <v>FLEXNETUIO_PROVINCIA</v>
          </cell>
          <cell r="V2439">
            <v>1</v>
          </cell>
          <cell r="W2439">
            <v>1</v>
          </cell>
          <cell r="X2439" t="str">
            <v>FLEXNET ECUADOR - FLEXTUENTI</v>
          </cell>
          <cell r="Y2439" t="str">
            <v>CALLE 28 DE JUNIO S/N Y GARCIA MORENO ENTRADA LLANO GRANDE</v>
          </cell>
        </row>
        <row r="2440">
          <cell r="A2440" t="str">
            <v>414468737</v>
          </cell>
          <cell r="B2440">
            <v>485353</v>
          </cell>
          <cell r="C2440" t="str">
            <v>414468737</v>
          </cell>
          <cell r="D2440" t="str">
            <v>FLEXTUENTI</v>
          </cell>
          <cell r="E2440" t="str">
            <v>DESPACHO</v>
          </cell>
          <cell r="F2440" t="str">
            <v>NORMAL</v>
          </cell>
          <cell r="G2440" t="str">
            <v>TF90408</v>
          </cell>
          <cell r="H2440">
            <v>44917</v>
          </cell>
          <cell r="I2440" t="str">
            <v>ENTREGADO</v>
          </cell>
          <cell r="J2440">
            <v>44918</v>
          </cell>
          <cell r="K2440" t="str">
            <v>David Romero</v>
          </cell>
          <cell r="L2440" t="str">
            <v>TARQUI CALLE 2DO PASAJE 5 NE  BLOQUE  27  AV JOSE MARIA EGAS</v>
          </cell>
          <cell r="M2440" t="str">
            <v>0917013351</v>
          </cell>
          <cell r="N2440" t="str">
            <v>0998746687/0999975295</v>
          </cell>
          <cell r="O2440" t="str">
            <v/>
          </cell>
          <cell r="P2440" t="str">
            <v>GUAYAQUIL</v>
          </cell>
          <cell r="Q2440" t="str">
            <v>GUAYAQUIL</v>
          </cell>
          <cell r="R2440" t="str">
            <v>GUAYAS</v>
          </cell>
          <cell r="T2440" t="str">
            <v>ITSACOURIER</v>
          </cell>
          <cell r="U2440" t="str">
            <v>FLEXNETUIO_GYE</v>
          </cell>
          <cell r="V2440">
            <v>1</v>
          </cell>
          <cell r="W2440">
            <v>1</v>
          </cell>
          <cell r="X2440" t="str">
            <v>FLEXNET ECUADOR - FLEXTUENTI</v>
          </cell>
          <cell r="Y2440" t="str">
            <v>CALLE 28 DE JUNIO S/N Y GARCIA MORENO ENTRADA LLANO GRANDE</v>
          </cell>
        </row>
        <row r="2441">
          <cell r="A2441" t="str">
            <v>414468755</v>
          </cell>
          <cell r="B2441">
            <v>485354</v>
          </cell>
          <cell r="C2441" t="str">
            <v>414468755</v>
          </cell>
          <cell r="D2441" t="str">
            <v>FLEXTUENTI</v>
          </cell>
          <cell r="E2441" t="str">
            <v>DESPACHO</v>
          </cell>
          <cell r="F2441" t="str">
            <v>NORMAL</v>
          </cell>
          <cell r="G2441" t="str">
            <v>031080414468755</v>
          </cell>
          <cell r="H2441">
            <v>44917</v>
          </cell>
          <cell r="I2441" t="str">
            <v>ENTREGADO</v>
          </cell>
          <cell r="J2441">
            <v>44918</v>
          </cell>
          <cell r="K2441" t="str">
            <v>Edgar Espinoza</v>
          </cell>
          <cell r="L2441" t="str">
            <v>EL SAGRARIO CALLE CHILE  691 86  CUBA</v>
          </cell>
          <cell r="M2441" t="str">
            <v>1103403463</v>
          </cell>
          <cell r="N2441" t="str">
            <v>0997883930/0994259690</v>
          </cell>
          <cell r="O2441" t="str">
            <v/>
          </cell>
          <cell r="P2441" t="str">
            <v>LOJA</v>
          </cell>
          <cell r="Q2441" t="str">
            <v>LOJA</v>
          </cell>
          <cell r="R2441" t="str">
            <v>LOJA</v>
          </cell>
          <cell r="T2441" t="str">
            <v>TRAMACO</v>
          </cell>
          <cell r="U2441" t="str">
            <v>FLEXNETUIO_PROVINCIA</v>
          </cell>
          <cell r="V2441">
            <v>1</v>
          </cell>
          <cell r="W2441">
            <v>1</v>
          </cell>
          <cell r="X2441" t="str">
            <v>FLEXNET ECUADOR - FLEXTUENTI</v>
          </cell>
          <cell r="Y2441" t="str">
            <v>CALLE 28 DE JUNIO S/N Y GARCIA MORENO ENTRADA LLANO GRANDE</v>
          </cell>
        </row>
        <row r="2442">
          <cell r="A2442" t="str">
            <v>414468791</v>
          </cell>
          <cell r="B2442">
            <v>485355</v>
          </cell>
          <cell r="C2442" t="str">
            <v>414468791</v>
          </cell>
          <cell r="D2442" t="str">
            <v>FLEXTUENTI</v>
          </cell>
          <cell r="E2442" t="str">
            <v>DESPACHO</v>
          </cell>
          <cell r="F2442" t="str">
            <v>NORMAL</v>
          </cell>
          <cell r="G2442" t="str">
            <v>031080414468791</v>
          </cell>
          <cell r="H2442">
            <v>44917</v>
          </cell>
          <cell r="I2442" t="str">
            <v>INCIDENCIA</v>
          </cell>
          <cell r="J2442">
            <v>44923</v>
          </cell>
          <cell r="K2442" t="str">
            <v>Yarot Michael Vallejo Munoz</v>
          </cell>
          <cell r="L2442" t="str">
            <v>JOSE LUIS TAMAYO AV 9  SN  CALLE 6</v>
          </cell>
          <cell r="M2442" t="str">
            <v>2450098146</v>
          </cell>
          <cell r="N2442" t="str">
            <v>0988871638/0998390920</v>
          </cell>
          <cell r="O2442" t="str">
            <v/>
          </cell>
          <cell r="P2442" t="str">
            <v>SALINAS</v>
          </cell>
          <cell r="Q2442" t="str">
            <v>SALINAS</v>
          </cell>
          <cell r="R2442" t="str">
            <v>SANTA ELENA</v>
          </cell>
          <cell r="T2442" t="str">
            <v>TRAMACO</v>
          </cell>
          <cell r="U2442" t="str">
            <v>FLEXNETUIO_PROVINCIA</v>
          </cell>
          <cell r="V2442">
            <v>1</v>
          </cell>
          <cell r="W2442">
            <v>1</v>
          </cell>
          <cell r="X2442" t="str">
            <v>FLEXNET ECUADOR - FLEXTUENTI</v>
          </cell>
          <cell r="Y2442" t="str">
            <v>CALLE 28 DE JUNIO S/N Y GARCIA MORENO ENTRADA LLANO GRANDE</v>
          </cell>
        </row>
        <row r="2443">
          <cell r="A2443" t="str">
            <v>414468809</v>
          </cell>
          <cell r="B2443">
            <v>485356</v>
          </cell>
          <cell r="C2443" t="str">
            <v>414468809</v>
          </cell>
          <cell r="D2443" t="str">
            <v>FLEXTUENTI</v>
          </cell>
          <cell r="E2443" t="str">
            <v>DESPACHO</v>
          </cell>
          <cell r="F2443" t="str">
            <v>NORMAL</v>
          </cell>
          <cell r="G2443" t="str">
            <v>TF90407</v>
          </cell>
          <cell r="H2443">
            <v>44917</v>
          </cell>
          <cell r="I2443" t="str">
            <v>ENTREGADO</v>
          </cell>
          <cell r="J2443">
            <v>44922</v>
          </cell>
          <cell r="K2443" t="str">
            <v>Enrique Guerrero Hidalgo</v>
          </cell>
          <cell r="L2443" t="str">
            <v>TARQUI  CIUDADELA GARZOTA 2  MZ 52  VILLA 14  AVENIDA 2A NE Y  CALLE 15E NE</v>
          </cell>
          <cell r="M2443" t="str">
            <v>0910984012</v>
          </cell>
          <cell r="N2443" t="str">
            <v>0999416400/0988912772</v>
          </cell>
          <cell r="O2443" t="str">
            <v/>
          </cell>
          <cell r="P2443" t="str">
            <v>GUAYAQUIL</v>
          </cell>
          <cell r="Q2443" t="str">
            <v>GUAYAQUIL</v>
          </cell>
          <cell r="R2443" t="str">
            <v>GUAYAS</v>
          </cell>
          <cell r="T2443" t="str">
            <v>ITSACOURIER</v>
          </cell>
          <cell r="U2443" t="str">
            <v>FLEXNETUIO_GYE</v>
          </cell>
          <cell r="V2443">
            <v>1</v>
          </cell>
          <cell r="W2443">
            <v>1</v>
          </cell>
          <cell r="X2443" t="str">
            <v>FLEXNET ECUADOR - FLEXTUENTI</v>
          </cell>
          <cell r="Y2443" t="str">
            <v>CALLE 28 DE JUNIO S/N Y GARCIA MORENO ENTRADA LLANO GRANDE</v>
          </cell>
        </row>
        <row r="2444">
          <cell r="A2444" t="str">
            <v>414468811</v>
          </cell>
          <cell r="B2444">
            <v>485357</v>
          </cell>
          <cell r="C2444" t="str">
            <v>414468811</v>
          </cell>
          <cell r="D2444" t="str">
            <v>FLEXTUENTI</v>
          </cell>
          <cell r="E2444" t="str">
            <v>DESPACHO</v>
          </cell>
          <cell r="F2444" t="str">
            <v>NORMAL</v>
          </cell>
          <cell r="G2444" t="str">
            <v>FT76659</v>
          </cell>
          <cell r="H2444">
            <v>44917</v>
          </cell>
          <cell r="I2444" t="str">
            <v>ENTREGADO</v>
          </cell>
          <cell r="J2444">
            <v>44922</v>
          </cell>
          <cell r="K2444" t="str">
            <v>LUIS CARANGUI</v>
          </cell>
          <cell r="L2444" t="str">
            <v>COCHAPAMBA  AV EDMUNDO CARVAJAL SN EL BOSQUE</v>
          </cell>
          <cell r="M2444" t="str">
            <v>1714010848</v>
          </cell>
          <cell r="N2444" t="str">
            <v>0987018674/0998637853</v>
          </cell>
          <cell r="O2444" t="str">
            <v/>
          </cell>
          <cell r="P2444" t="str">
            <v>QUITO</v>
          </cell>
          <cell r="Q2444" t="str">
            <v>QUITO</v>
          </cell>
          <cell r="R2444" t="str">
            <v>PICHINCHA</v>
          </cell>
          <cell r="U2444" t="str">
            <v>FLEXNETUIO_LOCAL</v>
          </cell>
          <cell r="V2444">
            <v>1</v>
          </cell>
          <cell r="W2444">
            <v>1</v>
          </cell>
          <cell r="X2444" t="str">
            <v>FLEXNET ECUADOR - FLEXTUENTI</v>
          </cell>
          <cell r="Y2444" t="str">
            <v>CALLE 28 DE JUNIO S/N Y GARCIA MORENO ENTRADA LLANO GRANDE</v>
          </cell>
        </row>
        <row r="2445">
          <cell r="A2445" t="str">
            <v>414468838</v>
          </cell>
          <cell r="B2445">
            <v>485358</v>
          </cell>
          <cell r="C2445" t="str">
            <v>414468838</v>
          </cell>
          <cell r="D2445" t="str">
            <v>FLEXTUENTI</v>
          </cell>
          <cell r="E2445" t="str">
            <v>DESPACHO</v>
          </cell>
          <cell r="F2445" t="str">
            <v>NORMAL</v>
          </cell>
          <cell r="G2445" t="str">
            <v>FT76658</v>
          </cell>
          <cell r="H2445">
            <v>44917</v>
          </cell>
          <cell r="I2445" t="str">
            <v>ENTREGADO</v>
          </cell>
          <cell r="J2445">
            <v>44918</v>
          </cell>
          <cell r="K2445" t="str">
            <v>Diana Valeria Carrera Haro</v>
          </cell>
          <cell r="L2445" t="str">
            <v>PIFO   AV INTEROCEANICA  SN  PASAJE MOISES MOYA</v>
          </cell>
          <cell r="M2445" t="str">
            <v>1720173614</v>
          </cell>
          <cell r="N2445" t="str">
            <v>0984480438/0984480438</v>
          </cell>
          <cell r="O2445" t="str">
            <v/>
          </cell>
          <cell r="P2445" t="str">
            <v>QUITO</v>
          </cell>
          <cell r="Q2445" t="str">
            <v>QUITO</v>
          </cell>
          <cell r="R2445" t="str">
            <v>PICHINCHA</v>
          </cell>
          <cell r="U2445" t="str">
            <v>FLEXNETUIO_LOCAL</v>
          </cell>
          <cell r="V2445">
            <v>1</v>
          </cell>
          <cell r="W2445">
            <v>1</v>
          </cell>
          <cell r="X2445" t="str">
            <v>FLEXNET ECUADOR - FLEXTUENTI</v>
          </cell>
          <cell r="Y2445" t="str">
            <v>CALLE 28 DE JUNIO S/N Y GARCIA MORENO ENTRADA LLANO GRANDE</v>
          </cell>
        </row>
        <row r="2446">
          <cell r="A2446" t="str">
            <v>414470629</v>
          </cell>
          <cell r="B2446">
            <v>485359</v>
          </cell>
          <cell r="C2446" t="str">
            <v>414470629</v>
          </cell>
          <cell r="D2446" t="str">
            <v>FLEXTUENTI</v>
          </cell>
          <cell r="E2446" t="str">
            <v>DESPACHO</v>
          </cell>
          <cell r="F2446" t="str">
            <v>NORMAL</v>
          </cell>
          <cell r="G2446" t="str">
            <v>FT76649</v>
          </cell>
          <cell r="H2446">
            <v>44917</v>
          </cell>
          <cell r="I2446" t="str">
            <v>ENTREGADO</v>
          </cell>
          <cell r="J2446">
            <v>44918</v>
          </cell>
          <cell r="K2446" t="str">
            <v>DARWIN JAVIER RODRIGUEZ VILLACIS</v>
          </cell>
          <cell r="L2446" t="str">
            <v>SAN RAFAEL AV SAN  LUIS  728  ISLA PINZON</v>
          </cell>
          <cell r="M2446" t="str">
            <v>1722922034</v>
          </cell>
          <cell r="N2446" t="str">
            <v>0983258839/0979202250</v>
          </cell>
          <cell r="O2446" t="str">
            <v/>
          </cell>
          <cell r="P2446" t="str">
            <v>RUMIÑAHUI</v>
          </cell>
          <cell r="Q2446" t="str">
            <v>RUMIÑAHUI</v>
          </cell>
          <cell r="R2446" t="str">
            <v>PICHINCHA</v>
          </cell>
          <cell r="U2446" t="str">
            <v>FLEXNETUIO_LOCAL</v>
          </cell>
          <cell r="V2446">
            <v>1</v>
          </cell>
          <cell r="W2446">
            <v>1</v>
          </cell>
          <cell r="X2446" t="str">
            <v>FLEXNET ECUADOR - FLEXTUENTI</v>
          </cell>
          <cell r="Y2446" t="str">
            <v>CALLE 28 DE JUNIO S/N Y GARCIA MORENO ENTRADA LLANO GRANDE</v>
          </cell>
        </row>
        <row r="2447">
          <cell r="A2447" t="str">
            <v>414470639</v>
          </cell>
          <cell r="B2447">
            <v>485360</v>
          </cell>
          <cell r="C2447" t="str">
            <v>414470639</v>
          </cell>
          <cell r="D2447" t="str">
            <v>FLEXTUENTI</v>
          </cell>
          <cell r="E2447" t="str">
            <v>DESPACHO</v>
          </cell>
          <cell r="F2447" t="str">
            <v>DERIVADO PICK UP</v>
          </cell>
          <cell r="G2447" t="str">
            <v>031080414470639</v>
          </cell>
          <cell r="H2447">
            <v>44917</v>
          </cell>
          <cell r="I2447" t="str">
            <v>ENTREGADO</v>
          </cell>
          <cell r="J2447">
            <v>44919</v>
          </cell>
          <cell r="K2447" t="str">
            <v>Alexis Davis</v>
          </cell>
          <cell r="L2447" t="str">
            <v>OFICINA TRAMACO PUNTO DE ATENCION MACHALA</v>
          </cell>
          <cell r="M2447" t="str">
            <v>0923777585</v>
          </cell>
          <cell r="N2447" t="str">
            <v>0968192694/0963777572</v>
          </cell>
          <cell r="O2447" t="str">
            <v/>
          </cell>
          <cell r="P2447" t="str">
            <v>MACHALA</v>
          </cell>
          <cell r="Q2447" t="str">
            <v>MACHALA</v>
          </cell>
          <cell r="R2447" t="str">
            <v>EL ORO</v>
          </cell>
          <cell r="T2447" t="str">
            <v>TRAMACO</v>
          </cell>
          <cell r="U2447" t="str">
            <v>FLEXNETUIO_PROVINCIA</v>
          </cell>
          <cell r="V2447">
            <v>1</v>
          </cell>
          <cell r="W2447">
            <v>1</v>
          </cell>
          <cell r="X2447" t="str">
            <v>FLEXNET ECUADOR - FLEXTUENTI</v>
          </cell>
          <cell r="Y2447" t="str">
            <v>CALLE 28 DE JUNIO S/N Y GARCIA MORENO ENTRADA LLANO GRANDE</v>
          </cell>
        </row>
        <row r="2448">
          <cell r="A2448" t="str">
            <v>414470688</v>
          </cell>
          <cell r="B2448">
            <v>485361</v>
          </cell>
          <cell r="C2448" t="str">
            <v>414470688</v>
          </cell>
          <cell r="D2448" t="str">
            <v>FLEXTUENTI</v>
          </cell>
          <cell r="E2448" t="str">
            <v>DESPACHO</v>
          </cell>
          <cell r="F2448" t="str">
            <v>NORMAL</v>
          </cell>
          <cell r="G2448" t="str">
            <v>FT76657</v>
          </cell>
          <cell r="H2448">
            <v>44917</v>
          </cell>
          <cell r="I2448" t="str">
            <v>ENTREGADO</v>
          </cell>
          <cell r="J2448">
            <v>44918</v>
          </cell>
          <cell r="K2448" t="str">
            <v>William Mendoza</v>
          </cell>
          <cell r="L2448" t="str">
            <v>SAN BARTOLO  CALLE NICOLAS DE LA PENIA  S14  259 TOMAS DE GUERRA</v>
          </cell>
          <cell r="M2448" t="str">
            <v>1713466447</v>
          </cell>
          <cell r="N2448" t="str">
            <v>0999294791/0960213567</v>
          </cell>
          <cell r="O2448" t="str">
            <v/>
          </cell>
          <cell r="P2448" t="str">
            <v>QUITO</v>
          </cell>
          <cell r="Q2448" t="str">
            <v>QUITO</v>
          </cell>
          <cell r="R2448" t="str">
            <v>PICHINCHA</v>
          </cell>
          <cell r="U2448" t="str">
            <v>FLEXNETUIO_LOCAL</v>
          </cell>
          <cell r="V2448">
            <v>1</v>
          </cell>
          <cell r="W2448">
            <v>1</v>
          </cell>
          <cell r="X2448" t="str">
            <v>FLEXNET ECUADOR - FLEXTUENTI</v>
          </cell>
          <cell r="Y2448" t="str">
            <v>CALLE 28 DE JUNIO S/N Y GARCIA MORENO ENTRADA LLANO GRANDE</v>
          </cell>
        </row>
        <row r="2449">
          <cell r="A2449" t="str">
            <v>98751990</v>
          </cell>
          <cell r="B2449">
            <v>485306</v>
          </cell>
          <cell r="C2449" t="str">
            <v>98751990</v>
          </cell>
          <cell r="D2449" t="str">
            <v>HYCITE</v>
          </cell>
          <cell r="E2449" t="str">
            <v>DESPACHO</v>
          </cell>
          <cell r="F2449" t="str">
            <v>NORMAL</v>
          </cell>
          <cell r="G2449" t="str">
            <v>TFQ90365</v>
          </cell>
          <cell r="H2449">
            <v>44917</v>
          </cell>
          <cell r="I2449" t="str">
            <v>ENTREGADO</v>
          </cell>
          <cell r="J2449">
            <v>44918</v>
          </cell>
          <cell r="K2449" t="str">
            <v>LILY MEZA</v>
          </cell>
          <cell r="L2449" t="str">
            <v>INGLATERRA EDIFICIOS TORRE CARRE Y MARIANA DE JESUS-5 EDIFICIO EN CONSTRUCC QUITO / MARIANA DE JESUS INAQUITO 170519 PICHINCHA</v>
          </cell>
          <cell r="N2449" t="str">
            <v>0994303895</v>
          </cell>
          <cell r="O2449" t="str">
            <v>0994303895</v>
          </cell>
          <cell r="P2449" t="str">
            <v>170519</v>
          </cell>
          <cell r="Q2449" t="str">
            <v>QUITO</v>
          </cell>
          <cell r="R2449" t="str">
            <v>PICHINCHA</v>
          </cell>
          <cell r="S2449" t="str">
            <v>QUITO</v>
          </cell>
          <cell r="T2449" t="str">
            <v>FLEXTRANS UIO</v>
          </cell>
          <cell r="U2449" t="str">
            <v>FLEXNETUIO_LOCAL</v>
          </cell>
          <cell r="V2449">
            <v>2</v>
          </cell>
          <cell r="W2449">
            <v>23.5</v>
          </cell>
          <cell r="X2449" t="str">
            <v>HYCITE QUITO</v>
          </cell>
          <cell r="Y2449" t="str">
            <v>FLEX NET CALLE 28 DE JUNIO S/N Y GARCIA MORENO ENTRADA LLANO GRANDE</v>
          </cell>
        </row>
        <row r="2450">
          <cell r="A2450" t="str">
            <v>98752066</v>
          </cell>
          <cell r="B2450">
            <v>485307</v>
          </cell>
          <cell r="C2450" t="str">
            <v>98752066</v>
          </cell>
          <cell r="D2450" t="str">
            <v>HYCITE</v>
          </cell>
          <cell r="E2450" t="str">
            <v>DESPACHO</v>
          </cell>
          <cell r="F2450" t="str">
            <v>NORMAL</v>
          </cell>
          <cell r="G2450" t="str">
            <v>031002004128720</v>
          </cell>
          <cell r="H2450">
            <v>44917</v>
          </cell>
          <cell r="I2450" t="str">
            <v>ENTREGADO</v>
          </cell>
          <cell r="J2450">
            <v>44918</v>
          </cell>
          <cell r="K2450" t="str">
            <v>MARIA MORAN</v>
          </cell>
          <cell r="L2450" t="str">
            <v>VIA SANTA ANA KM 3 EL LIMON PASANDO EL PUENTE DE LADO IZQUIERDO PORTOVIEJO // EL LIMON SIMON BOLIVAR (MA) 130118 MANABI</v>
          </cell>
          <cell r="M2450" t="str">
            <v/>
          </cell>
          <cell r="N2450" t="str">
            <v>0989876598</v>
          </cell>
          <cell r="O2450" t="str">
            <v>0989876598</v>
          </cell>
          <cell r="P2450" t="str">
            <v>130118</v>
          </cell>
          <cell r="Q2450" t="str">
            <v>PORTOVIEJO</v>
          </cell>
          <cell r="R2450" t="str">
            <v>MANABI</v>
          </cell>
          <cell r="S2450" t="str">
            <v>PORTOVIEJO</v>
          </cell>
          <cell r="T2450" t="str">
            <v>TRAMACO</v>
          </cell>
          <cell r="U2450" t="str">
            <v>FLEXNETUIO_PROVINCIA</v>
          </cell>
          <cell r="V2450">
            <v>1</v>
          </cell>
          <cell r="W2450">
            <v>3.5</v>
          </cell>
          <cell r="X2450" t="str">
            <v>HYCITE QUITO</v>
          </cell>
          <cell r="Y2450" t="str">
            <v>FLEX NET CALLE 28 DE JUNIO S/N Y GARCIA MORENO ENTRADA LLANO GRANDE</v>
          </cell>
        </row>
        <row r="2451">
          <cell r="A2451" t="str">
            <v>98752103</v>
          </cell>
          <cell r="B2451">
            <v>485308</v>
          </cell>
          <cell r="C2451" t="str">
            <v>98752103</v>
          </cell>
          <cell r="D2451" t="str">
            <v>HYCITE</v>
          </cell>
          <cell r="E2451" t="str">
            <v>DESPACHO</v>
          </cell>
          <cell r="F2451" t="str">
            <v>NORMAL</v>
          </cell>
          <cell r="G2451" t="str">
            <v>TF90333</v>
          </cell>
          <cell r="H2451">
            <v>44917</v>
          </cell>
          <cell r="I2451" t="str">
            <v>ENTREGADO</v>
          </cell>
          <cell r="J2451">
            <v>44918</v>
          </cell>
          <cell r="K2451" t="str">
            <v>CARLOS MIELES</v>
          </cell>
          <cell r="L2451" t="str">
            <v>ALBORADA 13 MZA 26 VILLA 9 FRENTE AL RIOCENTRO PASANDO PARADA BUS GUAYAQUIL // ALBORADA TARQUI 090502 GUAYAS</v>
          </cell>
          <cell r="M2451" t="str">
            <v/>
          </cell>
          <cell r="N2451" t="str">
            <v>0994225558</v>
          </cell>
          <cell r="O2451" t="str">
            <v>0994225558</v>
          </cell>
          <cell r="P2451" t="str">
            <v>090502</v>
          </cell>
          <cell r="Q2451" t="str">
            <v>GUAYAQUIL</v>
          </cell>
          <cell r="R2451" t="str">
            <v>GUAYAS</v>
          </cell>
          <cell r="S2451" t="str">
            <v>GUAYAQUIL</v>
          </cell>
          <cell r="T2451" t="str">
            <v>ITSACOURIER</v>
          </cell>
          <cell r="U2451" t="str">
            <v>FLEXNETUIO_GYE</v>
          </cell>
          <cell r="V2451">
            <v>1</v>
          </cell>
          <cell r="W2451">
            <v>7.6</v>
          </cell>
          <cell r="X2451" t="str">
            <v>HYCITE QUITO</v>
          </cell>
          <cell r="Y2451" t="str">
            <v>FLEX NET CALLE 28 DE JUNIO S/N Y GARCIA MORENO ENTRADA LLANO GRANDE</v>
          </cell>
        </row>
        <row r="2452">
          <cell r="A2452" t="str">
            <v>98752684</v>
          </cell>
          <cell r="B2452">
            <v>485309</v>
          </cell>
          <cell r="C2452" t="str">
            <v>98752684</v>
          </cell>
          <cell r="D2452" t="str">
            <v>HYCITE</v>
          </cell>
          <cell r="E2452" t="str">
            <v>DESPACHO</v>
          </cell>
          <cell r="F2452" t="str">
            <v>NORMAL</v>
          </cell>
          <cell r="G2452" t="str">
            <v>031002004128721</v>
          </cell>
          <cell r="H2452">
            <v>44917</v>
          </cell>
          <cell r="I2452" t="str">
            <v>ENTREGADO</v>
          </cell>
          <cell r="J2452">
            <v>44922</v>
          </cell>
          <cell r="K2452" t="str">
            <v>ANIBAL TROYA</v>
          </cell>
          <cell r="L2452" t="str">
            <v>CDLA MIRAFLORES MZ 3 KM 3 1/2 VIA EMPALME QUEVEDO-GUAYACANES GUAYACAN 120564 LOS RIOS</v>
          </cell>
          <cell r="N2452" t="str">
            <v>0991921776</v>
          </cell>
          <cell r="O2452" t="str">
            <v>0991921776</v>
          </cell>
          <cell r="P2452" t="str">
            <v>120301</v>
          </cell>
          <cell r="Q2452" t="str">
            <v>QUEVEDO</v>
          </cell>
          <cell r="R2452" t="str">
            <v>LOS RIOS</v>
          </cell>
          <cell r="S2452" t="str">
            <v>QUEVEDO</v>
          </cell>
          <cell r="T2452" t="str">
            <v>TRAMACO</v>
          </cell>
          <cell r="U2452" t="str">
            <v>FLEXNETUIO_PROVINCIA</v>
          </cell>
          <cell r="V2452">
            <v>1</v>
          </cell>
          <cell r="W2452">
            <v>7.1</v>
          </cell>
          <cell r="X2452" t="str">
            <v>HYCITE QUITO</v>
          </cell>
          <cell r="Y2452" t="str">
            <v>FLEX NET CALLE 28 DE JUNIO S/N Y GARCIA MORENO ENTRADA LLANO GRANDE</v>
          </cell>
        </row>
        <row r="2453">
          <cell r="A2453" t="str">
            <v>98753513</v>
          </cell>
          <cell r="B2453">
            <v>485310</v>
          </cell>
          <cell r="C2453" t="str">
            <v>98753513</v>
          </cell>
          <cell r="D2453" t="str">
            <v>HYCITE</v>
          </cell>
          <cell r="E2453" t="str">
            <v>DESPACHO</v>
          </cell>
          <cell r="F2453" t="str">
            <v>NORMAL</v>
          </cell>
          <cell r="G2453" t="str">
            <v>TFQ90366</v>
          </cell>
          <cell r="H2453">
            <v>44917</v>
          </cell>
          <cell r="I2453" t="str">
            <v>ENTREGADO</v>
          </cell>
          <cell r="J2453">
            <v>44918</v>
          </cell>
          <cell r="K2453" t="str">
            <v>MARISOL VARGAS</v>
          </cell>
          <cell r="L2453" t="str">
            <v>URB LA PRAGA COLEGIO DE MEDICO LOTE-43 ALFONSO LAMINA QUITO // NORORIENTE CUMBAYA 170904 PICHINCHA</v>
          </cell>
          <cell r="N2453" t="str">
            <v>0992950112</v>
          </cell>
          <cell r="O2453" t="str">
            <v>0992950112</v>
          </cell>
          <cell r="P2453" t="str">
            <v>170904</v>
          </cell>
          <cell r="Q2453" t="str">
            <v>QUITO</v>
          </cell>
          <cell r="R2453" t="str">
            <v>PICHINCHA</v>
          </cell>
          <cell r="S2453" t="str">
            <v>CUMBAYA</v>
          </cell>
          <cell r="T2453" t="str">
            <v>FLEXTRANS UIO</v>
          </cell>
          <cell r="U2453" t="str">
            <v>FLEXNETUIO_LOCAL</v>
          </cell>
          <cell r="V2453">
            <v>2</v>
          </cell>
          <cell r="W2453">
            <v>20.2</v>
          </cell>
          <cell r="X2453" t="str">
            <v>HYCITE QUITO</v>
          </cell>
          <cell r="Y2453" t="str">
            <v>FLEX NET CALLE 28 DE JUNIO S/N Y GARCIA MORENO ENTRADA LLANO GRANDE</v>
          </cell>
        </row>
        <row r="2454">
          <cell r="A2454" t="str">
            <v>98753525</v>
          </cell>
          <cell r="B2454">
            <v>485311</v>
          </cell>
          <cell r="C2454" t="str">
            <v>98753525</v>
          </cell>
          <cell r="D2454" t="str">
            <v>HYCITE</v>
          </cell>
          <cell r="E2454" t="str">
            <v>DESPACHO</v>
          </cell>
          <cell r="F2454" t="str">
            <v>NORMAL</v>
          </cell>
          <cell r="G2454" t="str">
            <v>TFQ90335</v>
          </cell>
          <cell r="H2454">
            <v>44917</v>
          </cell>
          <cell r="I2454" t="str">
            <v>ENTREGADO</v>
          </cell>
          <cell r="J2454">
            <v>44918</v>
          </cell>
          <cell r="K2454" t="str">
            <v>LAURA TAPIA</v>
          </cell>
          <cell r="L2454" t="str">
            <v>AV OSWALDO GUAYASAMIN AL LADO RAPIFRENOS QUITO // TOLA CHICA TUMBACO 170903 PICHINCHA</v>
          </cell>
          <cell r="N2454" t="str">
            <v>0987629288</v>
          </cell>
          <cell r="O2454" t="str">
            <v>0987629288</v>
          </cell>
          <cell r="P2454" t="str">
            <v>170903</v>
          </cell>
          <cell r="Q2454" t="str">
            <v>QUITO</v>
          </cell>
          <cell r="R2454" t="str">
            <v>PICHINCHA</v>
          </cell>
          <cell r="S2454" t="str">
            <v>TUMBACO</v>
          </cell>
          <cell r="T2454" t="str">
            <v>FLEXTRANS UIO</v>
          </cell>
          <cell r="U2454" t="str">
            <v>FLEXNETUIO_LOCAL</v>
          </cell>
          <cell r="V2454">
            <v>1</v>
          </cell>
          <cell r="W2454">
            <v>15.1</v>
          </cell>
          <cell r="X2454" t="str">
            <v>HYCITE QUITO</v>
          </cell>
          <cell r="Y2454" t="str">
            <v>FLEX NET CALLE 28 DE JUNIO S/N Y GARCIA MORENO ENTRADA LLANO GRANDE</v>
          </cell>
        </row>
        <row r="2455">
          <cell r="A2455" t="str">
            <v>98753641</v>
          </cell>
          <cell r="B2455">
            <v>485312</v>
          </cell>
          <cell r="C2455" t="str">
            <v>98753641</v>
          </cell>
          <cell r="D2455" t="str">
            <v>HYCITE</v>
          </cell>
          <cell r="E2455" t="str">
            <v>DESPACHO</v>
          </cell>
          <cell r="F2455" t="str">
            <v>NORMAL</v>
          </cell>
          <cell r="G2455" t="str">
            <v>TFQ90336</v>
          </cell>
          <cell r="H2455">
            <v>44917</v>
          </cell>
          <cell r="I2455" t="str">
            <v>ENTREGADO</v>
          </cell>
          <cell r="J2455">
            <v>44918</v>
          </cell>
          <cell r="K2455" t="str">
            <v>TANYA LIGER</v>
          </cell>
          <cell r="L2455" t="str">
            <v>REIMUNDO SALAZAR OE9-51 ENRIQUE GARCES RUIMUNDO SALAZAR A LADO DE LA FARMACIA QUITO ** CIUDADELA 4 DE DICIEMBRE CHILIBULO 170608 PICHINCHA</v>
          </cell>
          <cell r="M2455" t="str">
            <v/>
          </cell>
          <cell r="N2455" t="str">
            <v>0998183644</v>
          </cell>
          <cell r="O2455" t="str">
            <v>0998183644</v>
          </cell>
          <cell r="P2455" t="str">
            <v>170608</v>
          </cell>
          <cell r="Q2455" t="str">
            <v>QUITO</v>
          </cell>
          <cell r="R2455" t="str">
            <v>PICHINCHA</v>
          </cell>
          <cell r="S2455" t="str">
            <v>QUITO</v>
          </cell>
          <cell r="T2455" t="str">
            <v>FLEXTRANS UIO</v>
          </cell>
          <cell r="U2455" t="str">
            <v>FLEXNETUIO_LOCAL</v>
          </cell>
          <cell r="V2455">
            <v>1</v>
          </cell>
          <cell r="W2455">
            <v>9.1999999999999993</v>
          </cell>
          <cell r="X2455" t="str">
            <v>HYCITE QUITO</v>
          </cell>
          <cell r="Y2455" t="str">
            <v>FLEX NET CALLE 28 DE JUNIO S/N Y GARCIA MORENO ENTRADA LLANO GRANDE</v>
          </cell>
        </row>
        <row r="2456">
          <cell r="A2456" t="str">
            <v>98753807</v>
          </cell>
          <cell r="B2456">
            <v>485313</v>
          </cell>
          <cell r="C2456" t="str">
            <v>98753807</v>
          </cell>
          <cell r="D2456" t="str">
            <v>HYCITE</v>
          </cell>
          <cell r="E2456" t="str">
            <v>DESPACHO</v>
          </cell>
          <cell r="F2456" t="str">
            <v>NORMAL</v>
          </cell>
          <cell r="G2456" t="str">
            <v>TF90337</v>
          </cell>
          <cell r="H2456">
            <v>44917</v>
          </cell>
          <cell r="I2456" t="str">
            <v>ENTREGADO</v>
          </cell>
          <cell r="J2456">
            <v>44918</v>
          </cell>
          <cell r="K2456" t="str">
            <v>JULIO M NIETO</v>
          </cell>
          <cell r="L2456" t="str">
            <v>DALIAS SOLAR 16 Y JOSE RODRIGUEZ   TARQUI 090501 GUAYAS</v>
          </cell>
          <cell r="M2456" t="str">
            <v/>
          </cell>
          <cell r="N2456" t="str">
            <v>0995208378 / 342914222</v>
          </cell>
          <cell r="O2456" t="str">
            <v>0995208378 / 342914222</v>
          </cell>
          <cell r="P2456" t="str">
            <v>090501</v>
          </cell>
          <cell r="Q2456" t="str">
            <v>GUAYAQUIL</v>
          </cell>
          <cell r="R2456" t="str">
            <v>GUAYAS</v>
          </cell>
          <cell r="S2456" t="str">
            <v>GUAYAQUIL</v>
          </cell>
          <cell r="T2456" t="str">
            <v>ITSACOURIER</v>
          </cell>
          <cell r="U2456" t="str">
            <v>FLEXNETUIO_GYE</v>
          </cell>
          <cell r="V2456">
            <v>1</v>
          </cell>
          <cell r="W2456">
            <v>12.93</v>
          </cell>
          <cell r="X2456" t="str">
            <v>HYCITE QUITO</v>
          </cell>
          <cell r="Y2456" t="str">
            <v>FLEX NET CALLE 28 DE JUNIO S/N Y GARCIA MORENO ENTRADA LLANO GRANDE</v>
          </cell>
        </row>
        <row r="2457">
          <cell r="A2457" t="str">
            <v>98753816</v>
          </cell>
          <cell r="B2457">
            <v>485314</v>
          </cell>
          <cell r="C2457" t="str">
            <v>98753816</v>
          </cell>
          <cell r="D2457" t="str">
            <v>HYCITE</v>
          </cell>
          <cell r="E2457" t="str">
            <v>DESPACHO</v>
          </cell>
          <cell r="F2457" t="str">
            <v>NORMAL</v>
          </cell>
          <cell r="G2457" t="str">
            <v>TF90338</v>
          </cell>
          <cell r="H2457">
            <v>44917</v>
          </cell>
          <cell r="I2457" t="str">
            <v>ENTREGADO</v>
          </cell>
          <cell r="J2457">
            <v>44918</v>
          </cell>
          <cell r="K2457" t="str">
            <v>MARIA RENDON</v>
          </cell>
          <cell r="L2457" t="str">
            <v>CDLA LAS GARZAS MZA 11 V.11 AL LADO DEL SAN MARINO GUAYAQUIL // GUAYAQUIL TARQUI 090510 GUAYAS</v>
          </cell>
          <cell r="M2457" t="str">
            <v/>
          </cell>
          <cell r="N2457" t="str">
            <v>0988455587</v>
          </cell>
          <cell r="O2457" t="str">
            <v>0988455587</v>
          </cell>
          <cell r="P2457" t="str">
            <v>090510</v>
          </cell>
          <cell r="Q2457" t="str">
            <v>GUAYAQUIL</v>
          </cell>
          <cell r="R2457" t="str">
            <v>GUAYAS</v>
          </cell>
          <cell r="S2457" t="str">
            <v>GUAYAQUIL</v>
          </cell>
          <cell r="T2457" t="str">
            <v>ITSACOURIER</v>
          </cell>
          <cell r="U2457" t="str">
            <v>FLEXNETUIO_GYE</v>
          </cell>
          <cell r="V2457">
            <v>1</v>
          </cell>
          <cell r="W2457">
            <v>8.3000000000000007</v>
          </cell>
          <cell r="X2457" t="str">
            <v>HYCITE QUITO</v>
          </cell>
          <cell r="Y2457" t="str">
            <v>FLEX NET CALLE 28 DE JUNIO S/N Y GARCIA MORENO ENTRADA LLANO GRANDE</v>
          </cell>
        </row>
        <row r="2458">
          <cell r="A2458" t="str">
            <v>98754999</v>
          </cell>
          <cell r="B2458">
            <v>485315</v>
          </cell>
          <cell r="C2458" t="str">
            <v>98754999</v>
          </cell>
          <cell r="D2458" t="str">
            <v>HYCITE</v>
          </cell>
          <cell r="E2458" t="str">
            <v>DESPACHO</v>
          </cell>
          <cell r="F2458" t="str">
            <v>NORMAL</v>
          </cell>
          <cell r="G2458" t="str">
            <v>031002004128722</v>
          </cell>
          <cell r="H2458">
            <v>44917</v>
          </cell>
          <cell r="I2458" t="str">
            <v>INCIDENCIA</v>
          </cell>
          <cell r="J2458">
            <v>44923</v>
          </cell>
          <cell r="K2458" t="str">
            <v>JOSE PANCHO</v>
          </cell>
          <cell r="L2458" t="str">
            <v>BARRIO ROCAFUERTE CALLE 25 Y 5 AV -A LA LIBERTAD // LA LIBERTAD LA LIBERTAD 240203 SANTA ELENA</v>
          </cell>
          <cell r="M2458" t="str">
            <v/>
          </cell>
          <cell r="N2458" t="str">
            <v>0983363677</v>
          </cell>
          <cell r="O2458" t="str">
            <v>0983363677</v>
          </cell>
          <cell r="P2458" t="str">
            <v>240203</v>
          </cell>
          <cell r="Q2458" t="str">
            <v>LA LIBERTAD</v>
          </cell>
          <cell r="R2458" t="str">
            <v>SANTA ELENA</v>
          </cell>
          <cell r="S2458" t="str">
            <v>LA LIBERTAD</v>
          </cell>
          <cell r="T2458" t="str">
            <v>TRAMACO</v>
          </cell>
          <cell r="U2458" t="str">
            <v>FLEXNETUIO_PROVINCIA</v>
          </cell>
          <cell r="V2458">
            <v>1</v>
          </cell>
          <cell r="W2458">
            <v>9.4</v>
          </cell>
          <cell r="X2458" t="str">
            <v>HYCITE QUITO</v>
          </cell>
          <cell r="Y2458" t="str">
            <v>FLEX NET CALLE 28 DE JUNIO S/N Y GARCIA MORENO ENTRADA LLANO GRANDE</v>
          </cell>
        </row>
        <row r="2459">
          <cell r="A2459" t="str">
            <v>98755015</v>
          </cell>
          <cell r="B2459">
            <v>485316</v>
          </cell>
          <cell r="C2459" t="str">
            <v>98755015</v>
          </cell>
          <cell r="D2459" t="str">
            <v>HYCITE</v>
          </cell>
          <cell r="E2459" t="str">
            <v>DESPACHO</v>
          </cell>
          <cell r="F2459" t="str">
            <v>NORMAL</v>
          </cell>
          <cell r="G2459" t="str">
            <v>TFQ90339</v>
          </cell>
          <cell r="H2459">
            <v>44917</v>
          </cell>
          <cell r="I2459" t="str">
            <v>ENTREGADO</v>
          </cell>
          <cell r="J2459">
            <v>44922</v>
          </cell>
          <cell r="K2459" t="str">
            <v>JOHNATAN BETANCOURT</v>
          </cell>
          <cell r="L2459" t="str">
            <v>CIPRIANO DELGADO Y MIGUEL DONOSO CONJUNTO TERRANA I DEP A106 QUITO // SAN VICENTE COCHAPAMBA 170132 PICHINCHA</v>
          </cell>
          <cell r="N2459" t="str">
            <v>0986449754</v>
          </cell>
          <cell r="O2459" t="str">
            <v>0986449754</v>
          </cell>
          <cell r="P2459" t="str">
            <v>000001</v>
          </cell>
          <cell r="Q2459" t="str">
            <v>QUITO</v>
          </cell>
          <cell r="R2459" t="str">
            <v>PICHINCHA</v>
          </cell>
          <cell r="S2459" t="str">
            <v>BODEGA FLEXNET UIO - RETIRA CLIENTE</v>
          </cell>
          <cell r="T2459" t="str">
            <v>FLEXTRANS UIO</v>
          </cell>
          <cell r="U2459" t="str">
            <v>FLEXNETUIO_LOCAL</v>
          </cell>
          <cell r="V2459">
            <v>1</v>
          </cell>
          <cell r="W2459">
            <v>6.5</v>
          </cell>
          <cell r="X2459" t="str">
            <v>HYCITE QUITO</v>
          </cell>
          <cell r="Y2459" t="str">
            <v>FLEX NET CALLE 28 DE JUNIO S/N Y GARCIA MORENO ENTRADA LLANO GRANDE</v>
          </cell>
        </row>
        <row r="2460">
          <cell r="A2460" t="str">
            <v>98755024</v>
          </cell>
          <cell r="B2460">
            <v>485317</v>
          </cell>
          <cell r="C2460" t="str">
            <v>98755024</v>
          </cell>
          <cell r="D2460" t="str">
            <v>HYCITE</v>
          </cell>
          <cell r="E2460" t="str">
            <v>DESPACHO</v>
          </cell>
          <cell r="F2460" t="str">
            <v>NORMAL</v>
          </cell>
          <cell r="G2460" t="str">
            <v>TFQ90340</v>
          </cell>
          <cell r="H2460">
            <v>44917</v>
          </cell>
          <cell r="I2460" t="str">
            <v>ENTREGADO</v>
          </cell>
          <cell r="J2460">
            <v>44918</v>
          </cell>
          <cell r="K2460" t="str">
            <v>SAUL GUTIERREZ</v>
          </cell>
          <cell r="L2460" t="str">
            <v>CALLE B N48 180 Y CALLE TERCERA QUITO  COCHAPAMBA 170528 PICHINCHA</v>
          </cell>
          <cell r="M2460" t="str">
            <v/>
          </cell>
          <cell r="N2460" t="str">
            <v>0986369479 / 986371531</v>
          </cell>
          <cell r="O2460" t="str">
            <v>0986369479 / 986371531</v>
          </cell>
          <cell r="P2460" t="str">
            <v>170528</v>
          </cell>
          <cell r="Q2460" t="str">
            <v>QUITO</v>
          </cell>
          <cell r="R2460" t="str">
            <v>PICHINCHA</v>
          </cell>
          <cell r="S2460" t="str">
            <v>QUITO</v>
          </cell>
          <cell r="T2460" t="str">
            <v>FLEXTRANS UIO</v>
          </cell>
          <cell r="U2460" t="str">
            <v>FLEXNETUIO_LOCAL</v>
          </cell>
          <cell r="V2460">
            <v>1</v>
          </cell>
          <cell r="W2460">
            <v>9.9</v>
          </cell>
          <cell r="X2460" t="str">
            <v>HYCITE QUITO</v>
          </cell>
          <cell r="Y2460" t="str">
            <v>FLEX NET CALLE 28 DE JUNIO S/N Y GARCIA MORENO ENTRADA LLANO GRANDE</v>
          </cell>
        </row>
        <row r="2461">
          <cell r="A2461" t="str">
            <v>98755074</v>
          </cell>
          <cell r="B2461">
            <v>485318</v>
          </cell>
          <cell r="C2461" t="str">
            <v>98755074</v>
          </cell>
          <cell r="D2461" t="str">
            <v>HYCITE</v>
          </cell>
          <cell r="E2461" t="str">
            <v>DESPACHO</v>
          </cell>
          <cell r="F2461" t="str">
            <v>NORMAL</v>
          </cell>
          <cell r="G2461" t="str">
            <v>031002004128723</v>
          </cell>
          <cell r="H2461">
            <v>44917</v>
          </cell>
          <cell r="I2461" t="str">
            <v>INCIDENCIA</v>
          </cell>
          <cell r="J2461">
            <v>44923</v>
          </cell>
          <cell r="K2461" t="str">
            <v>SOFIA CARRERA</v>
          </cell>
          <cell r="L2461" t="str">
            <v>CALLE QUITO Y PERLA CALLE QUITO 1230 OE5B LA PERLA QUITO//CHAPIESTANCIA YARUQUI 170908 PICHINCHA</v>
          </cell>
          <cell r="N2461" t="str">
            <v>0984508598</v>
          </cell>
          <cell r="O2461" t="str">
            <v>0984508598</v>
          </cell>
          <cell r="P2461" t="str">
            <v>170908</v>
          </cell>
          <cell r="Q2461" t="str">
            <v>QUITO</v>
          </cell>
          <cell r="R2461" t="str">
            <v>PICHINCHA</v>
          </cell>
          <cell r="S2461" t="str">
            <v>YARUQUI</v>
          </cell>
          <cell r="T2461" t="str">
            <v>TRAMACO</v>
          </cell>
          <cell r="U2461" t="str">
            <v>FLEXNETUIO_PROVINCIA</v>
          </cell>
          <cell r="V2461">
            <v>1</v>
          </cell>
          <cell r="W2461">
            <v>7.4</v>
          </cell>
          <cell r="X2461" t="str">
            <v>HYCITE QUITO</v>
          </cell>
          <cell r="Y2461" t="str">
            <v>FLEX NET CALLE 28 DE JUNIO S/N Y GARCIA MORENO ENTRADA LLANO GRANDE</v>
          </cell>
        </row>
        <row r="2462">
          <cell r="A2462" t="str">
            <v>98755135</v>
          </cell>
          <cell r="B2462">
            <v>485319</v>
          </cell>
          <cell r="C2462" t="str">
            <v>98755135</v>
          </cell>
          <cell r="D2462" t="str">
            <v>HYCITE</v>
          </cell>
          <cell r="E2462" t="str">
            <v>DESPACHO</v>
          </cell>
          <cell r="F2462" t="str">
            <v>NORMAL</v>
          </cell>
          <cell r="G2462" t="str">
            <v>031002004129497</v>
          </cell>
          <cell r="H2462">
            <v>44917</v>
          </cell>
          <cell r="I2462" t="str">
            <v>ENTREGADO</v>
          </cell>
          <cell r="J2462">
            <v>44919</v>
          </cell>
          <cell r="K2462" t="str">
            <v>CECILIA ALBARADO</v>
          </cell>
          <cell r="L2462" t="str">
            <v>MACHALA RIOBAMBA Y VINCES LOJA // CENTRO EL VALLE 110110 LOJA</v>
          </cell>
          <cell r="N2462" t="str">
            <v>0993255526</v>
          </cell>
          <cell r="O2462" t="str">
            <v>0993255526</v>
          </cell>
          <cell r="P2462" t="str">
            <v>110110</v>
          </cell>
          <cell r="Q2462" t="str">
            <v>LOJA</v>
          </cell>
          <cell r="R2462" t="str">
            <v>LOJA</v>
          </cell>
          <cell r="S2462" t="str">
            <v>LOJA</v>
          </cell>
          <cell r="T2462" t="str">
            <v>TRAMACO</v>
          </cell>
          <cell r="U2462" t="str">
            <v>FLEXNETUIO_PROVINCIA</v>
          </cell>
          <cell r="V2462">
            <v>3</v>
          </cell>
          <cell r="W2462">
            <v>25.9</v>
          </cell>
          <cell r="X2462" t="str">
            <v>HYCITE QUITO</v>
          </cell>
          <cell r="Y2462" t="str">
            <v>FLEX NET CALLE 28 DE JUNIO S/N Y GARCIA MORENO ENTRADA LLANO GRANDE</v>
          </cell>
        </row>
        <row r="2463">
          <cell r="A2463" t="str">
            <v>98755782</v>
          </cell>
          <cell r="B2463">
            <v>485320</v>
          </cell>
          <cell r="C2463" t="str">
            <v>98755782</v>
          </cell>
          <cell r="D2463" t="str">
            <v>HYCITE</v>
          </cell>
          <cell r="E2463" t="str">
            <v>DESPACHO</v>
          </cell>
          <cell r="F2463" t="str">
            <v>NORMAL</v>
          </cell>
          <cell r="G2463" t="str">
            <v>031002004128725</v>
          </cell>
          <cell r="H2463">
            <v>44917</v>
          </cell>
          <cell r="I2463" t="str">
            <v>ENTREGADO</v>
          </cell>
          <cell r="J2463">
            <v>44919</v>
          </cell>
          <cell r="K2463" t="str">
            <v>EGDA MENDIETA</v>
          </cell>
          <cell r="L2463" t="str">
            <v>VIA CHONE PARAISO PITA RANCGO PARAISO PUTA EL CARMEN // EL CARMEN EL CARMEN 130502 MANABI</v>
          </cell>
          <cell r="M2463" t="str">
            <v/>
          </cell>
          <cell r="N2463" t="str">
            <v>0997708566</v>
          </cell>
          <cell r="O2463" t="str">
            <v>0997708566</v>
          </cell>
          <cell r="P2463" t="str">
            <v>130502</v>
          </cell>
          <cell r="Q2463" t="str">
            <v>EL CARMEN</v>
          </cell>
          <cell r="R2463" t="str">
            <v>MANABI</v>
          </cell>
          <cell r="S2463" t="str">
            <v>EL CARMEN - RANCHO RONALD</v>
          </cell>
          <cell r="T2463" t="str">
            <v>TRAMACO</v>
          </cell>
          <cell r="U2463" t="str">
            <v>FLEXNETUIO_PROVINCIA</v>
          </cell>
          <cell r="V2463">
            <v>1</v>
          </cell>
          <cell r="W2463">
            <v>10.4</v>
          </cell>
          <cell r="X2463" t="str">
            <v>HYCITE QUITO</v>
          </cell>
          <cell r="Y2463" t="str">
            <v>FLEX NET CALLE 28 DE JUNIO S/N Y GARCIA MORENO ENTRADA LLANO GRANDE</v>
          </cell>
        </row>
        <row r="2464">
          <cell r="A2464" t="str">
            <v>98756890</v>
          </cell>
          <cell r="B2464">
            <v>485321</v>
          </cell>
          <cell r="C2464" t="str">
            <v>98756890</v>
          </cell>
          <cell r="D2464" t="str">
            <v>HYCITE</v>
          </cell>
          <cell r="E2464" t="str">
            <v>DESPACHO</v>
          </cell>
          <cell r="F2464" t="str">
            <v>NORMAL</v>
          </cell>
          <cell r="G2464" t="str">
            <v>TF90341</v>
          </cell>
          <cell r="H2464">
            <v>44917</v>
          </cell>
          <cell r="I2464" t="str">
            <v>ENTREGADO</v>
          </cell>
          <cell r="J2464">
            <v>44918</v>
          </cell>
          <cell r="K2464" t="str">
            <v>STEFANIA VARAS</v>
          </cell>
          <cell r="L2464" t="str">
            <v>PRADERA 2 MZ D12 SL 24 CASA ESQUINERA COLOR BLANCO CON AMARILLO GUAYAQUIL / SUR XIMENA 090102 GUAYAS</v>
          </cell>
          <cell r="M2464" t="str">
            <v/>
          </cell>
          <cell r="N2464" t="str">
            <v>0962315321 / 962615321</v>
          </cell>
          <cell r="O2464" t="str">
            <v>0962315321 / 962615321</v>
          </cell>
          <cell r="P2464" t="str">
            <v>090102</v>
          </cell>
          <cell r="Q2464" t="str">
            <v>GUAYAQUIL</v>
          </cell>
          <cell r="R2464" t="str">
            <v>GUAYAS</v>
          </cell>
          <cell r="S2464" t="str">
            <v>GUAYAQUIL</v>
          </cell>
          <cell r="T2464" t="str">
            <v>FLEXTRANS GYE</v>
          </cell>
          <cell r="U2464" t="str">
            <v>FLEXNETUIO_GYE</v>
          </cell>
          <cell r="V2464">
            <v>1</v>
          </cell>
          <cell r="W2464">
            <v>15.1</v>
          </cell>
          <cell r="X2464" t="str">
            <v>HYCITE QUITO</v>
          </cell>
          <cell r="Y2464" t="str">
            <v>FLEX NET CALLE 28 DE JUNIO S/N Y GARCIA MORENO ENTRADA LLANO GRANDE</v>
          </cell>
        </row>
        <row r="2465">
          <cell r="A2465" t="str">
            <v>98756938</v>
          </cell>
          <cell r="B2465">
            <v>485322</v>
          </cell>
          <cell r="C2465" t="str">
            <v>98756938</v>
          </cell>
          <cell r="D2465" t="str">
            <v>HYCITE</v>
          </cell>
          <cell r="E2465" t="str">
            <v>DESPACHO</v>
          </cell>
          <cell r="F2465" t="str">
            <v>NORMAL</v>
          </cell>
          <cell r="G2465" t="str">
            <v>031002004128726</v>
          </cell>
          <cell r="H2465">
            <v>44917</v>
          </cell>
          <cell r="I2465" t="str">
            <v>ENTREGADO</v>
          </cell>
          <cell r="J2465">
            <v>44918</v>
          </cell>
          <cell r="K2465" t="str">
            <v>MARIA QUEMAC</v>
          </cell>
          <cell r="L2465" t="str">
            <v>AV TILCANAZA-GUIDO SANTILLAN CERCA BDGS BOSEFO TULCAN-TULCAN TULCAN 040101 CARCHI</v>
          </cell>
          <cell r="M2465" t="str">
            <v/>
          </cell>
          <cell r="N2465" t="str">
            <v>0985804889</v>
          </cell>
          <cell r="O2465" t="str">
            <v>0985804889</v>
          </cell>
          <cell r="P2465" t="str">
            <v>040101</v>
          </cell>
          <cell r="Q2465" t="str">
            <v>TULCAN</v>
          </cell>
          <cell r="R2465" t="str">
            <v>CARCHI</v>
          </cell>
          <cell r="S2465" t="str">
            <v>TULCAN</v>
          </cell>
          <cell r="T2465" t="str">
            <v>TRAMACO</v>
          </cell>
          <cell r="U2465" t="str">
            <v>FLEXNETUIO_PROVINCIA</v>
          </cell>
          <cell r="V2465">
            <v>1</v>
          </cell>
          <cell r="W2465">
            <v>7.3</v>
          </cell>
          <cell r="X2465" t="str">
            <v>HYCITE QUITO</v>
          </cell>
          <cell r="Y2465" t="str">
            <v>FLEX NET CALLE 28 DE JUNIO S/N Y GARCIA MORENO ENTRADA LLANO GRANDE</v>
          </cell>
        </row>
        <row r="2466">
          <cell r="A2466" t="str">
            <v>98757162</v>
          </cell>
          <cell r="B2466">
            <v>485323</v>
          </cell>
          <cell r="C2466" t="str">
            <v>98757162</v>
          </cell>
          <cell r="D2466" t="str">
            <v>HYCITE</v>
          </cell>
          <cell r="E2466" t="str">
            <v>DESPACHO</v>
          </cell>
          <cell r="F2466" t="str">
            <v>NORMAL</v>
          </cell>
          <cell r="G2466" t="str">
            <v>TFQ90342</v>
          </cell>
          <cell r="H2466">
            <v>44917</v>
          </cell>
          <cell r="I2466" t="str">
            <v>ENTREGADO</v>
          </cell>
          <cell r="J2466">
            <v>44918</v>
          </cell>
          <cell r="K2466" t="str">
            <v>MILTON BARRENO</v>
          </cell>
          <cell r="L2466" t="str">
            <v>BERNARDO DE LAGARDA Y PASAJE 64 - 89 CLYDENT CASA 3 PISOS QUITO / SANTA ANITA COCHAPAMBA 170528 PICHINCHA</v>
          </cell>
          <cell r="M2466" t="str">
            <v/>
          </cell>
          <cell r="N2466" t="str">
            <v>0987137101</v>
          </cell>
          <cell r="O2466" t="str">
            <v>0987137101</v>
          </cell>
          <cell r="P2466" t="str">
            <v>170528</v>
          </cell>
          <cell r="Q2466" t="str">
            <v>QUITO</v>
          </cell>
          <cell r="R2466" t="str">
            <v>PICHINCHA</v>
          </cell>
          <cell r="S2466" t="str">
            <v>QUITO</v>
          </cell>
          <cell r="T2466" t="str">
            <v>FLEXTRANS UIO</v>
          </cell>
          <cell r="U2466" t="str">
            <v>FLEXNETUIO_LOCAL</v>
          </cell>
          <cell r="V2466">
            <v>1</v>
          </cell>
          <cell r="W2466">
            <v>11.7</v>
          </cell>
          <cell r="X2466" t="str">
            <v>HYCITE QUITO</v>
          </cell>
          <cell r="Y2466" t="str">
            <v>FLEX NET CALLE 28 DE JUNIO S/N Y GARCIA MORENO ENTRADA LLANO GRANDE</v>
          </cell>
        </row>
        <row r="2467">
          <cell r="A2467" t="str">
            <v>98757317</v>
          </cell>
          <cell r="B2467">
            <v>485324</v>
          </cell>
          <cell r="C2467" t="str">
            <v>98757317</v>
          </cell>
          <cell r="D2467" t="str">
            <v>HYCITE</v>
          </cell>
          <cell r="E2467" t="str">
            <v>DESPACHO</v>
          </cell>
          <cell r="F2467" t="str">
            <v>NORMAL</v>
          </cell>
          <cell r="G2467" t="str">
            <v>031002004128727</v>
          </cell>
          <cell r="H2467">
            <v>44917</v>
          </cell>
          <cell r="I2467" t="str">
            <v>ENTREGADO</v>
          </cell>
          <cell r="J2467">
            <v>44922</v>
          </cell>
          <cell r="K2467" t="str">
            <v>DOLORES ANDRADE</v>
          </cell>
          <cell r="L2467" t="str">
            <v>CALLE 25 DE NOVIEMBRE M20 SL5 AV 1 GUAYAQUIL - SUBIENDO AL PANESILLO ESMERALDAS//ESMERALDAS LUIS TELLO (LAS PALMAS / 080108 ESMERALDAS</v>
          </cell>
          <cell r="M2467" t="str">
            <v/>
          </cell>
          <cell r="N2467" t="str">
            <v>0997496897</v>
          </cell>
          <cell r="O2467" t="str">
            <v>0997496897</v>
          </cell>
          <cell r="P2467" t="str">
            <v>080108</v>
          </cell>
          <cell r="Q2467" t="str">
            <v>ESMERALDAS</v>
          </cell>
          <cell r="R2467" t="str">
            <v>ESMERALDAS</v>
          </cell>
          <cell r="S2467" t="str">
            <v>ESMERALDAS</v>
          </cell>
          <cell r="T2467" t="str">
            <v>TRAMACO</v>
          </cell>
          <cell r="U2467" t="str">
            <v>FLEXNETUIO_PROVINCIA</v>
          </cell>
          <cell r="V2467">
            <v>1</v>
          </cell>
          <cell r="W2467">
            <v>11.4</v>
          </cell>
          <cell r="X2467" t="str">
            <v>HYCITE QUITO</v>
          </cell>
          <cell r="Y2467" t="str">
            <v>FLEX NET CALLE 28 DE JUNIO S/N Y GARCIA MORENO ENTRADA LLANO GRANDE</v>
          </cell>
        </row>
        <row r="2468">
          <cell r="A2468" t="str">
            <v>98757604</v>
          </cell>
          <cell r="B2468">
            <v>485325</v>
          </cell>
          <cell r="C2468" t="str">
            <v>98757604</v>
          </cell>
          <cell r="D2468" t="str">
            <v>HYCITE</v>
          </cell>
          <cell r="E2468" t="str">
            <v>DESPACHO</v>
          </cell>
          <cell r="F2468" t="str">
            <v>NORMAL</v>
          </cell>
          <cell r="G2468" t="str">
            <v>TFQ90343</v>
          </cell>
          <cell r="H2468">
            <v>44917</v>
          </cell>
          <cell r="I2468" t="str">
            <v>ENTREGADO</v>
          </cell>
          <cell r="J2468">
            <v>44918</v>
          </cell>
          <cell r="K2468" t="str">
            <v>JORGE REYES</v>
          </cell>
          <cell r="L2468" t="str">
            <v>TOMAS GUERRA OE1-53 PASAJE MULALO EDIF ENRIQUEZ FRENTE A CUARTEL EPLICACHIMA QUITO / SAN BARTOLO SAN BORTOLO 170601 PICHINCHA</v>
          </cell>
          <cell r="M2468" t="str">
            <v/>
          </cell>
          <cell r="N2468" t="str">
            <v>0958628668 / 023068798</v>
          </cell>
          <cell r="O2468" t="str">
            <v>0958628668 / 023068798</v>
          </cell>
          <cell r="P2468" t="str">
            <v>170601</v>
          </cell>
          <cell r="Q2468" t="str">
            <v>QUITO</v>
          </cell>
          <cell r="R2468" t="str">
            <v>PICHINCHA</v>
          </cell>
          <cell r="S2468" t="str">
            <v>QUITO</v>
          </cell>
          <cell r="T2468" t="str">
            <v>FLEXTRANS UIO</v>
          </cell>
          <cell r="U2468" t="str">
            <v>FLEXNETUIO_LOCAL</v>
          </cell>
          <cell r="V2468">
            <v>1</v>
          </cell>
          <cell r="W2468">
            <v>13.7</v>
          </cell>
          <cell r="X2468" t="str">
            <v>HYCITE QUITO</v>
          </cell>
          <cell r="Y2468" t="str">
            <v>FLEX NET CALLE 28 DE JUNIO S/N Y GARCIA MORENO ENTRADA LLANO GRANDE</v>
          </cell>
        </row>
        <row r="2469">
          <cell r="A2469" t="str">
            <v>98757976</v>
          </cell>
          <cell r="B2469">
            <v>485326</v>
          </cell>
          <cell r="C2469" t="str">
            <v>98757976</v>
          </cell>
          <cell r="D2469" t="str">
            <v>HYCITE</v>
          </cell>
          <cell r="E2469" t="str">
            <v>DESPACHO</v>
          </cell>
          <cell r="F2469" t="str">
            <v>NORMAL</v>
          </cell>
          <cell r="G2469" t="str">
            <v>TFQ90367</v>
          </cell>
          <cell r="H2469">
            <v>44917</v>
          </cell>
          <cell r="I2469" t="str">
            <v>ENTREGADO</v>
          </cell>
          <cell r="J2469">
            <v>44918</v>
          </cell>
          <cell r="K2469" t="str">
            <v>EMMA TORRES</v>
          </cell>
          <cell r="L2469" t="str">
            <v>CLL INOCENCIO JACOME N17 28 Y DONORO D BARBA FTE A ESCALINATA D LA CLL MANU AL QUITO // VICENTINA BAJA(170408) ITCHIMBIA 170408 PICHINCHA</v>
          </cell>
          <cell r="N2469" t="str">
            <v>0991352626 / 995655202</v>
          </cell>
          <cell r="O2469" t="str">
            <v>0991352626 / 995655202</v>
          </cell>
          <cell r="P2469" t="str">
            <v>170408</v>
          </cell>
          <cell r="Q2469" t="str">
            <v>QUITO</v>
          </cell>
          <cell r="R2469" t="str">
            <v>PICHINCHA</v>
          </cell>
          <cell r="S2469" t="str">
            <v>QUITO</v>
          </cell>
          <cell r="T2469" t="str">
            <v>FLEXTRANS UIO</v>
          </cell>
          <cell r="U2469" t="str">
            <v>FLEXNETUIO_LOCAL</v>
          </cell>
          <cell r="V2469">
            <v>2</v>
          </cell>
          <cell r="W2469">
            <v>25.9</v>
          </cell>
          <cell r="X2469" t="str">
            <v>HYCITE QUITO</v>
          </cell>
          <cell r="Y2469" t="str">
            <v>FLEX NET CALLE 28 DE JUNIO S/N Y GARCIA MORENO ENTRADA LLANO GRANDE</v>
          </cell>
        </row>
        <row r="2470">
          <cell r="A2470" t="str">
            <v>98758258</v>
          </cell>
          <cell r="B2470">
            <v>485327</v>
          </cell>
          <cell r="C2470" t="str">
            <v>98758258</v>
          </cell>
          <cell r="D2470" t="str">
            <v>HYCITE</v>
          </cell>
          <cell r="E2470" t="str">
            <v>DESPACHO</v>
          </cell>
          <cell r="F2470" t="str">
            <v>NORMAL</v>
          </cell>
          <cell r="G2470" t="str">
            <v>031002004128728</v>
          </cell>
          <cell r="H2470">
            <v>44917</v>
          </cell>
          <cell r="I2470" t="str">
            <v>ENTREGADO</v>
          </cell>
          <cell r="J2470">
            <v>44922</v>
          </cell>
          <cell r="K2470" t="str">
            <v>TATIANA ALABAM</v>
          </cell>
          <cell r="L2470" t="str">
            <v>CALLE EZEQUIEL GOMEZ Y C 30 FRENTE AL CANAL DE RIEGO PORTOVIEJO//CDLA LOS SALTOS 12 DE MARZO 130111 MANABI</v>
          </cell>
          <cell r="M2470" t="str">
            <v/>
          </cell>
          <cell r="N2470" t="str">
            <v>0988801102</v>
          </cell>
          <cell r="O2470" t="str">
            <v>0988801102</v>
          </cell>
          <cell r="P2470" t="str">
            <v>130111</v>
          </cell>
          <cell r="Q2470" t="str">
            <v>PORTOVIEJO</v>
          </cell>
          <cell r="R2470" t="str">
            <v>MANABI</v>
          </cell>
          <cell r="S2470" t="str">
            <v>PORTOVIEJO</v>
          </cell>
          <cell r="T2470" t="str">
            <v>TRAMACO</v>
          </cell>
          <cell r="U2470" t="str">
            <v>FLEXNETUIO_PROVINCIA</v>
          </cell>
          <cell r="V2470">
            <v>1</v>
          </cell>
          <cell r="W2470">
            <v>7.1</v>
          </cell>
          <cell r="X2470" t="str">
            <v>HYCITE QUITO</v>
          </cell>
          <cell r="Y2470" t="str">
            <v>FLEX NET CALLE 28 DE JUNIO S/N Y GARCIA MORENO ENTRADA LLANO GRANDE</v>
          </cell>
        </row>
        <row r="2471">
          <cell r="A2471" t="str">
            <v>98758356</v>
          </cell>
          <cell r="B2471">
            <v>485328</v>
          </cell>
          <cell r="C2471" t="str">
            <v>98758356</v>
          </cell>
          <cell r="D2471" t="str">
            <v>HYCITE</v>
          </cell>
          <cell r="E2471" t="str">
            <v>DESPACHO</v>
          </cell>
          <cell r="F2471" t="str">
            <v>NORMAL</v>
          </cell>
          <cell r="G2471" t="str">
            <v>031002004128729</v>
          </cell>
          <cell r="H2471">
            <v>44917</v>
          </cell>
          <cell r="I2471" t="str">
            <v>ENTREGADO</v>
          </cell>
          <cell r="J2471">
            <v>44918</v>
          </cell>
          <cell r="K2471" t="str">
            <v>RAMON MUNOZ</v>
          </cell>
          <cell r="L2471" t="str">
            <v>KM 18 VIA PORTOVIEJO CRUCITA ENTRADA AL PUEBLITO 400 METROS FRENTE AL CYBER ROCAFUERTE / PUEBLITO DE ROCAFUERTE ROCAFUERTE 131201 MANABI</v>
          </cell>
          <cell r="M2471" t="str">
            <v/>
          </cell>
          <cell r="N2471" t="str">
            <v>0399386724</v>
          </cell>
          <cell r="O2471" t="str">
            <v>0399386724</v>
          </cell>
          <cell r="P2471" t="str">
            <v>131201</v>
          </cell>
          <cell r="Q2471" t="str">
            <v>ROCAFUERTE</v>
          </cell>
          <cell r="R2471" t="str">
            <v>MANABI</v>
          </cell>
          <cell r="S2471" t="str">
            <v>ROCAFUERTE - EL HIGUERON - SOSOTE - VALDEZ - RESBALON</v>
          </cell>
          <cell r="T2471" t="str">
            <v>TRAMACO</v>
          </cell>
          <cell r="U2471" t="str">
            <v>FLEXNETUIO_PROVINCIA</v>
          </cell>
          <cell r="V2471">
            <v>1</v>
          </cell>
          <cell r="W2471">
            <v>4</v>
          </cell>
          <cell r="X2471" t="str">
            <v>HYCITE QUITO</v>
          </cell>
          <cell r="Y2471" t="str">
            <v>FLEX NET CALLE 28 DE JUNIO S/N Y GARCIA MORENO ENTRADA LLANO GRANDE</v>
          </cell>
        </row>
        <row r="2472">
          <cell r="A2472" t="str">
            <v>98758405</v>
          </cell>
          <cell r="B2472">
            <v>485329</v>
          </cell>
          <cell r="C2472" t="str">
            <v>98758405</v>
          </cell>
          <cell r="D2472" t="str">
            <v>HYCITE</v>
          </cell>
          <cell r="E2472" t="str">
            <v>DESPACHO</v>
          </cell>
          <cell r="F2472" t="str">
            <v>NORMAL</v>
          </cell>
          <cell r="G2472" t="str">
            <v>031002004128730</v>
          </cell>
          <cell r="H2472">
            <v>44917</v>
          </cell>
          <cell r="I2472" t="str">
            <v>ENTREGADO</v>
          </cell>
          <cell r="J2472">
            <v>44918</v>
          </cell>
          <cell r="K2472" t="str">
            <v>DELLY MEJIA</v>
          </cell>
          <cell r="L2472" t="str">
            <v>AV ELOY ALFARO CIUDADELA EL ROSARIO POR LAS PALMERAS FRENTE A LA MECANICA CHONE / CIUDADELA EL ROSARIO SAN ANTONIO 130701 MANABI</v>
          </cell>
          <cell r="M2472" t="str">
            <v/>
          </cell>
          <cell r="N2472" t="str">
            <v>0939080608</v>
          </cell>
          <cell r="O2472" t="str">
            <v>0939080608</v>
          </cell>
          <cell r="P2472" t="str">
            <v>130701</v>
          </cell>
          <cell r="Q2472" t="str">
            <v>CHONE</v>
          </cell>
          <cell r="R2472" t="str">
            <v>MANABI</v>
          </cell>
          <cell r="S2472" t="str">
            <v>CHONE</v>
          </cell>
          <cell r="T2472" t="str">
            <v>TRAMACO</v>
          </cell>
          <cell r="U2472" t="str">
            <v>FLEXNETUIO_PROVINCIA</v>
          </cell>
          <cell r="V2472">
            <v>1</v>
          </cell>
          <cell r="W2472">
            <v>4.9000000000000004</v>
          </cell>
          <cell r="X2472" t="str">
            <v>HYCITE QUITO</v>
          </cell>
          <cell r="Y2472" t="str">
            <v>FLEX NET CALLE 28 DE JUNIO S/N Y GARCIA MORENO ENTRADA LLANO GRANDE</v>
          </cell>
        </row>
        <row r="2473">
          <cell r="A2473" t="str">
            <v>98759148</v>
          </cell>
          <cell r="B2473">
            <v>485331</v>
          </cell>
          <cell r="C2473" t="str">
            <v>98759148</v>
          </cell>
          <cell r="D2473" t="str">
            <v>HYCITE</v>
          </cell>
          <cell r="E2473" t="str">
            <v>DESPACHO</v>
          </cell>
          <cell r="F2473" t="str">
            <v>NORMAL</v>
          </cell>
          <cell r="G2473" t="str">
            <v>TFQ90346</v>
          </cell>
          <cell r="H2473">
            <v>44917</v>
          </cell>
          <cell r="I2473" t="str">
            <v>ENTREGADO</v>
          </cell>
          <cell r="J2473">
            <v>44918</v>
          </cell>
          <cell r="K2473" t="str">
            <v>VICTOR HEREDIA</v>
          </cell>
          <cell r="L2473" t="str">
            <v>PASAJE HERDORA LEON E8 Y AV ILALO QUITO //CORAZONEN DE JESUS CONOCOTO 170801 PICHINCHA</v>
          </cell>
          <cell r="M2473" t="str">
            <v/>
          </cell>
          <cell r="N2473" t="str">
            <v>0987687560</v>
          </cell>
          <cell r="O2473" t="str">
            <v>0987687560</v>
          </cell>
          <cell r="P2473" t="str">
            <v>170801</v>
          </cell>
          <cell r="Q2473" t="str">
            <v>QUITO</v>
          </cell>
          <cell r="R2473" t="str">
            <v>PICHINCHA</v>
          </cell>
          <cell r="S2473" t="str">
            <v>CONOCOTO</v>
          </cell>
          <cell r="T2473" t="str">
            <v>FLEXTRANS UIO</v>
          </cell>
          <cell r="U2473" t="str">
            <v>FLEXNETUIO_LOCAL</v>
          </cell>
          <cell r="V2473">
            <v>1</v>
          </cell>
          <cell r="W2473">
            <v>7.4</v>
          </cell>
          <cell r="X2473" t="str">
            <v>HYCITE QUITO</v>
          </cell>
          <cell r="Y2473" t="str">
            <v>FLEX NET CALLE 28 DE JUNIO S/N Y GARCIA MORENO ENTRADA LLANO GRANDE</v>
          </cell>
        </row>
        <row r="2474">
          <cell r="A2474" t="str">
            <v>98759350</v>
          </cell>
          <cell r="B2474">
            <v>485332</v>
          </cell>
          <cell r="C2474" t="str">
            <v>98759350</v>
          </cell>
          <cell r="D2474" t="str">
            <v>HYCITE</v>
          </cell>
          <cell r="E2474" t="str">
            <v>DESPACHO</v>
          </cell>
          <cell r="F2474" t="str">
            <v>NORMAL</v>
          </cell>
          <cell r="G2474" t="str">
            <v>TF90347</v>
          </cell>
          <cell r="H2474">
            <v>44917</v>
          </cell>
          <cell r="I2474" t="str">
            <v>ENTREGADO</v>
          </cell>
          <cell r="J2474">
            <v>44918</v>
          </cell>
          <cell r="K2474" t="str">
            <v>NATIVIDAD JUELA</v>
          </cell>
          <cell r="L2474" t="str">
            <v>CAMILO DESTRUGE 5603 Y LA 40 GUAYAQUIL / SUR OESTE  FEBRES CORDERO 090401 GUAYAS</v>
          </cell>
          <cell r="M2474" t="str">
            <v/>
          </cell>
          <cell r="N2474" t="str">
            <v>0981284251</v>
          </cell>
          <cell r="O2474" t="str">
            <v>0981284251</v>
          </cell>
          <cell r="P2474" t="str">
            <v>090401</v>
          </cell>
          <cell r="Q2474" t="str">
            <v>GUAYAQUIL</v>
          </cell>
          <cell r="R2474" t="str">
            <v>GUAYAS</v>
          </cell>
          <cell r="S2474" t="str">
            <v>GUAYAQUIL</v>
          </cell>
          <cell r="T2474" t="str">
            <v>FLEXTRANS GYE</v>
          </cell>
          <cell r="U2474" t="str">
            <v>FLEXNETUIO_GYE</v>
          </cell>
          <cell r="V2474">
            <v>1</v>
          </cell>
          <cell r="W2474">
            <v>9.5</v>
          </cell>
          <cell r="X2474" t="str">
            <v>HYCITE QUITO</v>
          </cell>
          <cell r="Y2474" t="str">
            <v>FLEX NET CALLE 28 DE JUNIO S/N Y GARCIA MORENO ENTRADA LLANO GRANDE</v>
          </cell>
        </row>
        <row r="2475">
          <cell r="A2475" t="str">
            <v>98762734</v>
          </cell>
          <cell r="B2475">
            <v>485333</v>
          </cell>
          <cell r="C2475" t="str">
            <v>98762734</v>
          </cell>
          <cell r="D2475" t="str">
            <v>HYCITE</v>
          </cell>
          <cell r="E2475" t="str">
            <v>DESPACHO</v>
          </cell>
          <cell r="F2475" t="str">
            <v>NORMAL</v>
          </cell>
          <cell r="G2475" t="str">
            <v>031002004128731</v>
          </cell>
          <cell r="H2475">
            <v>44917</v>
          </cell>
          <cell r="I2475" t="str">
            <v>INCIDENCIA</v>
          </cell>
          <cell r="J2475">
            <v>44923</v>
          </cell>
          <cell r="K2475" t="str">
            <v>MARIA PADILLA</v>
          </cell>
          <cell r="L2475" t="str">
            <v>ERNESTO SANDOVAL 1-128 GOMEZ JURADO GOMEZ JURADO IBARRA / CDLA NUEVO HOGAR SAGRARIO 100105 IMBABURA</v>
          </cell>
          <cell r="M2475" t="str">
            <v/>
          </cell>
          <cell r="N2475" t="str">
            <v>0998200631</v>
          </cell>
          <cell r="O2475" t="str">
            <v>0998200631</v>
          </cell>
          <cell r="P2475" t="str">
            <v>100105</v>
          </cell>
          <cell r="Q2475" t="str">
            <v>IBARRA</v>
          </cell>
          <cell r="R2475" t="str">
            <v>IMBABURA</v>
          </cell>
          <cell r="S2475" t="str">
            <v>SAN MIGUEL DE IBARRA</v>
          </cell>
          <cell r="T2475" t="str">
            <v>TRAMACO</v>
          </cell>
          <cell r="U2475" t="str">
            <v>FLEXNETUIO_PROVINCIA</v>
          </cell>
          <cell r="V2475">
            <v>1</v>
          </cell>
          <cell r="W2475">
            <v>8.8000000000000007</v>
          </cell>
          <cell r="X2475" t="str">
            <v>HYCITE QUITO</v>
          </cell>
          <cell r="Y2475" t="str">
            <v>FLEX NET CALLE 28 DE JUNIO S/N Y GARCIA MORENO ENTRADA LLANO GRANDE</v>
          </cell>
        </row>
        <row r="2476">
          <cell r="A2476" t="str">
            <v>98762766</v>
          </cell>
          <cell r="B2476">
            <v>485334</v>
          </cell>
          <cell r="C2476" t="str">
            <v>98762766</v>
          </cell>
          <cell r="D2476" t="str">
            <v>HYCITE</v>
          </cell>
          <cell r="E2476" t="str">
            <v>DESPACHO</v>
          </cell>
          <cell r="F2476" t="str">
            <v>NORMAL</v>
          </cell>
          <cell r="G2476" t="str">
            <v>031002004129498</v>
          </cell>
          <cell r="H2476">
            <v>44917</v>
          </cell>
          <cell r="I2476" t="str">
            <v>ENTREGADO</v>
          </cell>
          <cell r="J2476">
            <v>44918</v>
          </cell>
          <cell r="K2476" t="str">
            <v>BLANCA TONATO</v>
          </cell>
          <cell r="L2476" t="str">
            <v>CALLE PEATONAL CASA BLANCA CON ROSADO CDLA LA AURORA MZ B 39 MANTA//CDLA LA AURORA ELOY ALFARO (MA) 130211 MANABI</v>
          </cell>
          <cell r="N2476" t="str">
            <v>0994545802</v>
          </cell>
          <cell r="O2476" t="str">
            <v>0994545802</v>
          </cell>
          <cell r="P2476" t="str">
            <v>130211</v>
          </cell>
          <cell r="Q2476" t="str">
            <v>MANTA</v>
          </cell>
          <cell r="R2476" t="str">
            <v>MANABI</v>
          </cell>
          <cell r="S2476" t="str">
            <v>MANTA</v>
          </cell>
          <cell r="T2476" t="str">
            <v>TRAMACO</v>
          </cell>
          <cell r="U2476" t="str">
            <v>FLEXNETUIO_PROVINCIA</v>
          </cell>
          <cell r="V2476">
            <v>2</v>
          </cell>
          <cell r="W2476">
            <v>19.2</v>
          </cell>
          <cell r="X2476" t="str">
            <v>HYCITE QUITO</v>
          </cell>
          <cell r="Y2476" t="str">
            <v>FLEX NET CALLE 28 DE JUNIO S/N Y GARCIA MORENO ENTRADA LLANO GRANDE</v>
          </cell>
        </row>
        <row r="2477">
          <cell r="A2477" t="str">
            <v>98762852</v>
          </cell>
          <cell r="B2477">
            <v>485335</v>
          </cell>
          <cell r="C2477" t="str">
            <v>98762852</v>
          </cell>
          <cell r="D2477" t="str">
            <v>HYCITE</v>
          </cell>
          <cell r="E2477" t="str">
            <v>DESPACHO</v>
          </cell>
          <cell r="F2477" t="str">
            <v>NORMAL</v>
          </cell>
          <cell r="G2477" t="str">
            <v>031002004128733</v>
          </cell>
          <cell r="H2477">
            <v>44917</v>
          </cell>
          <cell r="I2477" t="str">
            <v>ENTREGADO</v>
          </cell>
          <cell r="J2477">
            <v>44918</v>
          </cell>
          <cell r="K2477" t="str">
            <v>WALTER CUENCA</v>
          </cell>
          <cell r="L2477" t="str">
            <v>COMUNIDADA SAN MIGUEL DIAGONAL A LA ESCUELA REINA QUITO NARANJAL//NARANJAL NARANJAL 099201 GUAYAS</v>
          </cell>
          <cell r="N2477" t="str">
            <v>0990992996</v>
          </cell>
          <cell r="O2477" t="str">
            <v>0990992996</v>
          </cell>
          <cell r="P2477" t="str">
            <v>091201</v>
          </cell>
          <cell r="Q2477" t="str">
            <v>NARANJAL</v>
          </cell>
          <cell r="R2477" t="str">
            <v>GUAYAS</v>
          </cell>
          <cell r="S2477" t="str">
            <v>NARANJAL</v>
          </cell>
          <cell r="T2477" t="str">
            <v>TRAMACO</v>
          </cell>
          <cell r="U2477" t="str">
            <v>FLEXNETUIO_PROVINCIA</v>
          </cell>
          <cell r="V2477">
            <v>1</v>
          </cell>
          <cell r="W2477">
            <v>2.1</v>
          </cell>
          <cell r="X2477" t="str">
            <v>HYCITE QUITO</v>
          </cell>
          <cell r="Y2477" t="str">
            <v>FLEX NET CALLE 28 DE JUNIO S/N Y GARCIA MORENO ENTRADA LLANO GRANDE</v>
          </cell>
        </row>
        <row r="2478">
          <cell r="A2478" t="str">
            <v>98762910</v>
          </cell>
          <cell r="B2478">
            <v>485336</v>
          </cell>
          <cell r="C2478" t="str">
            <v>98762910</v>
          </cell>
          <cell r="D2478" t="str">
            <v>HYCITE</v>
          </cell>
          <cell r="E2478" t="str">
            <v>DESPACHO</v>
          </cell>
          <cell r="F2478" t="str">
            <v>NORMAL</v>
          </cell>
          <cell r="G2478" t="str">
            <v>TFQ90348</v>
          </cell>
          <cell r="H2478">
            <v>44917</v>
          </cell>
          <cell r="I2478" t="str">
            <v>ENTREGADO</v>
          </cell>
          <cell r="J2478">
            <v>44918</v>
          </cell>
          <cell r="K2478" t="str">
            <v>TERESA GONZALEZ</v>
          </cell>
          <cell r="L2478" t="str">
            <v>AV CAMILO PONCE ENRIQUE ANTIGUA VIA A CONOCOTO PORTAL ANDA LUCIA QUITO/SANTA MONICA ALTA CHAUPICRUZ 170802 PICHINCHA</v>
          </cell>
          <cell r="N2478" t="str">
            <v>0983545641</v>
          </cell>
          <cell r="O2478" t="str">
            <v>0983545641</v>
          </cell>
          <cell r="P2478" t="str">
            <v>170802</v>
          </cell>
          <cell r="Q2478" t="str">
            <v>QUITO</v>
          </cell>
          <cell r="R2478" t="str">
            <v>PICHINCHA</v>
          </cell>
          <cell r="S2478" t="str">
            <v>CONOCOTO</v>
          </cell>
          <cell r="T2478" t="str">
            <v>FLEXTRANS UIO</v>
          </cell>
          <cell r="U2478" t="str">
            <v>FLEXNETUIO_LOCAL</v>
          </cell>
          <cell r="V2478">
            <v>1</v>
          </cell>
          <cell r="W2478">
            <v>12.5</v>
          </cell>
          <cell r="X2478" t="str">
            <v>HYCITE QUITO</v>
          </cell>
          <cell r="Y2478" t="str">
            <v>FLEX NET CALLE 28 DE JUNIO S/N Y GARCIA MORENO ENTRADA LLANO GRANDE</v>
          </cell>
        </row>
        <row r="2479">
          <cell r="A2479" t="str">
            <v>98763127</v>
          </cell>
          <cell r="B2479">
            <v>485337</v>
          </cell>
          <cell r="C2479" t="str">
            <v>98763127</v>
          </cell>
          <cell r="D2479" t="str">
            <v>HYCITE</v>
          </cell>
          <cell r="E2479" t="str">
            <v>DESPACHO</v>
          </cell>
          <cell r="F2479" t="str">
            <v>NORMAL</v>
          </cell>
          <cell r="G2479" t="str">
            <v>TF90349</v>
          </cell>
          <cell r="H2479">
            <v>44917</v>
          </cell>
          <cell r="I2479" t="str">
            <v>ENTREGADO</v>
          </cell>
          <cell r="J2479">
            <v>44923</v>
          </cell>
          <cell r="K2479" t="str">
            <v>ROSSY ISABELA TANDAZO BALCAZAR</v>
          </cell>
          <cell r="L2479" t="str">
            <v>CIUDADELA VILLA BONITA MZ. 5084, VILLA 3 EXTERNA ATRAS DEL UPC GUAYAQUIL PASCUALES 090109 GUAYAS</v>
          </cell>
          <cell r="M2479" t="str">
            <v/>
          </cell>
          <cell r="N2479" t="str">
            <v>0901277477 / 342213981</v>
          </cell>
          <cell r="O2479" t="str">
            <v>0901277477 / 342213981</v>
          </cell>
          <cell r="P2479" t="str">
            <v>090109</v>
          </cell>
          <cell r="Q2479" t="str">
            <v>GUAYAQUIL</v>
          </cell>
          <cell r="R2479" t="str">
            <v>GUAYAS</v>
          </cell>
          <cell r="S2479" t="str">
            <v>GUAYAQUIL</v>
          </cell>
          <cell r="T2479" t="str">
            <v>ITSACOURIER</v>
          </cell>
          <cell r="U2479" t="str">
            <v>FLEXNETUIO_GYE</v>
          </cell>
          <cell r="V2479">
            <v>1</v>
          </cell>
          <cell r="W2479">
            <v>1</v>
          </cell>
          <cell r="X2479" t="str">
            <v>HYCITE QUITO</v>
          </cell>
          <cell r="Y2479" t="str">
            <v>FLEX NET CALLE 28 DE JUNIO S/N Y GARCIA MORENO ENTRADA LLANO GRANDE</v>
          </cell>
        </row>
        <row r="2480">
          <cell r="A2480" t="str">
            <v>98763192</v>
          </cell>
          <cell r="B2480">
            <v>485338</v>
          </cell>
          <cell r="C2480" t="str">
            <v>98763192</v>
          </cell>
          <cell r="D2480" t="str">
            <v>HYCITE</v>
          </cell>
          <cell r="E2480" t="str">
            <v>DESPACHO</v>
          </cell>
          <cell r="F2480" t="str">
            <v>NORMAL</v>
          </cell>
          <cell r="G2480" t="str">
            <v>031002004128734</v>
          </cell>
          <cell r="H2480">
            <v>44917</v>
          </cell>
          <cell r="I2480" t="str">
            <v>INCIDENCIA</v>
          </cell>
          <cell r="J2480">
            <v>44923</v>
          </cell>
          <cell r="K2480" t="str">
            <v>DANIEL HEREDIA</v>
          </cell>
          <cell r="L2480" t="str">
            <v>VICTOR ARGUDO -001 E21 AV QUITO DIAGONAL EXPORTADORA AGRICOLA LA UNION// LA UNION QUININDE 080411 ESMERALDAS</v>
          </cell>
          <cell r="M2480" t="str">
            <v/>
          </cell>
          <cell r="N2480" t="str">
            <v>0985666138</v>
          </cell>
          <cell r="O2480" t="str">
            <v>0985666138</v>
          </cell>
          <cell r="P2480" t="str">
            <v>080411</v>
          </cell>
          <cell r="Q2480" t="str">
            <v>QUININDE</v>
          </cell>
          <cell r="R2480" t="str">
            <v>ESMERALDAS</v>
          </cell>
          <cell r="S2480" t="str">
            <v>MATAMBA - BOCANA DEL BUA - LA UNION</v>
          </cell>
          <cell r="T2480" t="str">
            <v>TRAMACO</v>
          </cell>
          <cell r="U2480" t="str">
            <v>FLEXNETUIO_PROVINCIA</v>
          </cell>
          <cell r="V2480">
            <v>1</v>
          </cell>
          <cell r="W2480">
            <v>8.1999999999999993</v>
          </cell>
          <cell r="X2480" t="str">
            <v>HYCITE QUITO</v>
          </cell>
          <cell r="Y2480" t="str">
            <v>FLEX NET CALLE 28 DE JUNIO S/N Y GARCIA MORENO ENTRADA LLANO GRANDE</v>
          </cell>
        </row>
        <row r="2481">
          <cell r="A2481" t="str">
            <v>98763630</v>
          </cell>
          <cell r="B2481">
            <v>485339</v>
          </cell>
          <cell r="C2481" t="str">
            <v>98763630</v>
          </cell>
          <cell r="D2481" t="str">
            <v>HYCITE</v>
          </cell>
          <cell r="E2481" t="str">
            <v>DESPACHO</v>
          </cell>
          <cell r="F2481" t="str">
            <v>NORMAL</v>
          </cell>
          <cell r="G2481" t="str">
            <v>TFQ90350</v>
          </cell>
          <cell r="H2481">
            <v>44917</v>
          </cell>
          <cell r="I2481" t="str">
            <v>ENTREGADO</v>
          </cell>
          <cell r="J2481">
            <v>44918</v>
          </cell>
          <cell r="K2481" t="str">
            <v>JORGE NARANJO</v>
          </cell>
          <cell r="L2481" t="str">
            <v>CALLE UMINA VIA ALLOA O ANGAMARCA QUITO / REINO DE QUITO CHILLOGALLO 170607 PICHINCHA</v>
          </cell>
          <cell r="M2481" t="str">
            <v/>
          </cell>
          <cell r="N2481" t="str">
            <v>0979097835</v>
          </cell>
          <cell r="O2481" t="str">
            <v>0979097835</v>
          </cell>
          <cell r="P2481" t="str">
            <v>170607</v>
          </cell>
          <cell r="Q2481" t="str">
            <v>QUITO</v>
          </cell>
          <cell r="R2481" t="str">
            <v>PICHINCHA</v>
          </cell>
          <cell r="S2481" t="str">
            <v>QUITO</v>
          </cell>
          <cell r="T2481" t="str">
            <v>FLEXTRANS UIO</v>
          </cell>
          <cell r="U2481" t="str">
            <v>FLEXNETUIO_LOCAL</v>
          </cell>
          <cell r="V2481">
            <v>1</v>
          </cell>
          <cell r="W2481">
            <v>4.0999999999999996</v>
          </cell>
          <cell r="X2481" t="str">
            <v>HYCITE QUITO</v>
          </cell>
          <cell r="Y2481" t="str">
            <v>FLEX NET CALLE 28 DE JUNIO S/N Y GARCIA MORENO ENTRADA LLANO GRANDE</v>
          </cell>
        </row>
        <row r="2482">
          <cell r="A2482" t="str">
            <v>98764371</v>
          </cell>
          <cell r="B2482">
            <v>485340</v>
          </cell>
          <cell r="C2482" t="str">
            <v>98764371</v>
          </cell>
          <cell r="D2482" t="str">
            <v>HYCITE</v>
          </cell>
          <cell r="E2482" t="str">
            <v>DESPACHO</v>
          </cell>
          <cell r="F2482" t="str">
            <v>NORMAL</v>
          </cell>
          <cell r="G2482" t="str">
            <v>TFQ90351</v>
          </cell>
          <cell r="H2482">
            <v>44917</v>
          </cell>
          <cell r="I2482" t="str">
            <v>ENTREGADO</v>
          </cell>
          <cell r="J2482">
            <v>44918</v>
          </cell>
          <cell r="K2482" t="str">
            <v>CRISTOBAL HERRERA</v>
          </cell>
          <cell r="L2482" t="str">
            <v>AV MARISCAL SUCRE N48-50 Y MANUEL VALDIV BLANQUITA AL LADO COLEGIO DE LOS PINOS QUITO//EL PINAR LA CONCEPCION 170511 PICHINCHA</v>
          </cell>
          <cell r="M2482" t="str">
            <v/>
          </cell>
          <cell r="N2482" t="str">
            <v>0992743518 / 023300253</v>
          </cell>
          <cell r="O2482" t="str">
            <v>0992743518 / 023300253</v>
          </cell>
          <cell r="P2482" t="str">
            <v>170511</v>
          </cell>
          <cell r="Q2482" t="str">
            <v>QUITO</v>
          </cell>
          <cell r="R2482" t="str">
            <v>PICHINCHA</v>
          </cell>
          <cell r="S2482" t="str">
            <v>QUITO</v>
          </cell>
          <cell r="T2482" t="str">
            <v>FLEXTRANS UIO</v>
          </cell>
          <cell r="U2482" t="str">
            <v>FLEXNETUIO_LOCAL</v>
          </cell>
          <cell r="V2482">
            <v>1</v>
          </cell>
          <cell r="W2482">
            <v>5.2</v>
          </cell>
          <cell r="X2482" t="str">
            <v>HYCITE QUITO</v>
          </cell>
          <cell r="Y2482" t="str">
            <v>FLEX NET CALLE 28 DE JUNIO S/N Y GARCIA MORENO ENTRADA LLANO GRANDE</v>
          </cell>
        </row>
        <row r="2483">
          <cell r="A2483" t="str">
            <v>98764643</v>
          </cell>
          <cell r="B2483">
            <v>485341</v>
          </cell>
          <cell r="C2483" t="str">
            <v>98764643</v>
          </cell>
          <cell r="D2483" t="str">
            <v>HYCITE</v>
          </cell>
          <cell r="E2483" t="str">
            <v>DESPACHO</v>
          </cell>
          <cell r="F2483" t="str">
            <v>NORMAL</v>
          </cell>
          <cell r="G2483" t="str">
            <v>031002004128735</v>
          </cell>
          <cell r="H2483">
            <v>44917</v>
          </cell>
          <cell r="I2483" t="str">
            <v>ENTREGADO</v>
          </cell>
          <cell r="J2483">
            <v>44918</v>
          </cell>
          <cell r="K2483" t="str">
            <v>AMADA GUAMAN</v>
          </cell>
          <cell r="L2483" t="str">
            <v>JUAN CUEVA SERRANO # 759-72 EDUARDO GRANDA CDLA UNE LOJA // SUR PUNZARA 110102 LOJA</v>
          </cell>
          <cell r="M2483" t="str">
            <v/>
          </cell>
          <cell r="N2483" t="str">
            <v>0979779903</v>
          </cell>
          <cell r="O2483" t="str">
            <v>0979779903</v>
          </cell>
          <cell r="P2483" t="str">
            <v>110102</v>
          </cell>
          <cell r="Q2483" t="str">
            <v>LOJA</v>
          </cell>
          <cell r="R2483" t="str">
            <v>LOJA</v>
          </cell>
          <cell r="S2483" t="str">
            <v>LOJA</v>
          </cell>
          <cell r="T2483" t="str">
            <v>TRAMACO</v>
          </cell>
          <cell r="U2483" t="str">
            <v>FLEXNETUIO_PROVINCIA</v>
          </cell>
          <cell r="V2483">
            <v>1</v>
          </cell>
          <cell r="W2483">
            <v>2.5</v>
          </cell>
          <cell r="X2483" t="str">
            <v>HYCITE QUITO</v>
          </cell>
          <cell r="Y2483" t="str">
            <v>FLEX NET CALLE 28 DE JUNIO S/N Y GARCIA MORENO ENTRADA LLANO GRANDE</v>
          </cell>
        </row>
        <row r="2484">
          <cell r="A2484" t="str">
            <v>98764645</v>
          </cell>
          <cell r="B2484">
            <v>485342</v>
          </cell>
          <cell r="C2484" t="str">
            <v>98764645</v>
          </cell>
          <cell r="D2484" t="str">
            <v>HYCITE</v>
          </cell>
          <cell r="E2484" t="str">
            <v>DESPACHO</v>
          </cell>
          <cell r="F2484" t="str">
            <v>NORMAL</v>
          </cell>
          <cell r="G2484" t="str">
            <v>TFQ90352</v>
          </cell>
          <cell r="H2484">
            <v>44917</v>
          </cell>
          <cell r="I2484" t="str">
            <v>ENTREGADO</v>
          </cell>
          <cell r="J2484">
            <v>44918</v>
          </cell>
          <cell r="K2484" t="str">
            <v>MARCIA FABIOLA MIRANDA</v>
          </cell>
          <cell r="L2484" t="str">
            <v>JOAQUIN CHIRIBOGA N.64 - 158 Y ANGEL SALAZAR QUITO//COMITE DEL PUEBLO COMITE DEL PUEBLO 170306 PICHINCHA</v>
          </cell>
          <cell r="M2484" t="str">
            <v/>
          </cell>
          <cell r="N2484" t="str">
            <v>0998457187 / 022478736</v>
          </cell>
          <cell r="O2484" t="str">
            <v>0998457187 / 022478736</v>
          </cell>
          <cell r="P2484" t="str">
            <v>170306</v>
          </cell>
          <cell r="Q2484" t="str">
            <v>QUITO</v>
          </cell>
          <cell r="R2484" t="str">
            <v>PICHINCHA</v>
          </cell>
          <cell r="S2484" t="str">
            <v>QUITO</v>
          </cell>
          <cell r="T2484" t="str">
            <v>FLEXTRANS UIO</v>
          </cell>
          <cell r="U2484" t="str">
            <v>FLEXNETUIO_LOCAL</v>
          </cell>
          <cell r="V2484">
            <v>1</v>
          </cell>
          <cell r="W2484">
            <v>2.8</v>
          </cell>
          <cell r="X2484" t="str">
            <v>HYCITE QUITO</v>
          </cell>
          <cell r="Y2484" t="str">
            <v>FLEX NET CALLE 28 DE JUNIO S/N Y GARCIA MORENO ENTRADA LLANO GRANDE</v>
          </cell>
        </row>
        <row r="2485">
          <cell r="A2485" t="str">
            <v>98764650</v>
          </cell>
          <cell r="B2485">
            <v>485343</v>
          </cell>
          <cell r="C2485" t="str">
            <v>98764650</v>
          </cell>
          <cell r="D2485" t="str">
            <v>HYCITE</v>
          </cell>
          <cell r="E2485" t="str">
            <v>DESPACHO</v>
          </cell>
          <cell r="F2485" t="str">
            <v>NORMAL</v>
          </cell>
          <cell r="G2485" t="str">
            <v>TFQ90368</v>
          </cell>
          <cell r="H2485">
            <v>44917</v>
          </cell>
          <cell r="I2485" t="str">
            <v>ENTREGADO</v>
          </cell>
          <cell r="J2485">
            <v>44918</v>
          </cell>
          <cell r="K2485" t="str">
            <v>HERMEL TUFINO</v>
          </cell>
          <cell r="L2485" t="str">
            <v>GIOVANNY CALLES OE 7 -192 X MIAMI FRENTE A FARMACIAS ECONOMICAS QUITO//SAN LUIS CALDERON (CARAPUNGO) 170201 PICHINCHA</v>
          </cell>
          <cell r="N2485" t="str">
            <v>0993199379</v>
          </cell>
          <cell r="O2485" t="str">
            <v>0993199379</v>
          </cell>
          <cell r="P2485" t="str">
            <v>170201</v>
          </cell>
          <cell r="Q2485" t="str">
            <v>QUITO</v>
          </cell>
          <cell r="R2485" t="str">
            <v>PICHINCHA</v>
          </cell>
          <cell r="S2485" t="str">
            <v>CALDERON (CARAPUNGO)</v>
          </cell>
          <cell r="T2485" t="str">
            <v>FLEXTRANS UIO</v>
          </cell>
          <cell r="U2485" t="str">
            <v>FLEXNETUIO_LOCAL</v>
          </cell>
          <cell r="V2485">
            <v>2</v>
          </cell>
          <cell r="W2485">
            <v>16.5</v>
          </cell>
          <cell r="X2485" t="str">
            <v>HYCITE QUITO</v>
          </cell>
          <cell r="Y2485" t="str">
            <v>FLEX NET CALLE 28 DE JUNIO S/N Y GARCIA MORENO ENTRADA LLANO GRANDE</v>
          </cell>
        </row>
        <row r="2486">
          <cell r="A2486" t="str">
            <v>98765542</v>
          </cell>
          <cell r="B2486">
            <v>485344</v>
          </cell>
          <cell r="C2486" t="str">
            <v>98765542</v>
          </cell>
          <cell r="D2486" t="str">
            <v>HYCITE</v>
          </cell>
          <cell r="E2486" t="str">
            <v>DESPACHO</v>
          </cell>
          <cell r="F2486" t="str">
            <v>NORMAL</v>
          </cell>
          <cell r="G2486" t="str">
            <v>031002004128736</v>
          </cell>
          <cell r="H2486">
            <v>44917</v>
          </cell>
          <cell r="I2486" t="str">
            <v>INCIDENCIA</v>
          </cell>
          <cell r="J2486">
            <v>44923</v>
          </cell>
          <cell r="K2486" t="str">
            <v>SEGUNDO VACA</v>
          </cell>
          <cell r="L2486" t="str">
            <v>VIA URCUQUI CALLE PRINCIPAL SAN ANTONIO PURAPUCHE BARRIO SAN ANTONIO PASANDO CAN IBARRA // BARRIO SAN ANTONIO URCUQUI 100115 IMBABURA</v>
          </cell>
          <cell r="M2486" t="str">
            <v/>
          </cell>
          <cell r="N2486" t="str">
            <v>0981088439 / 993965023</v>
          </cell>
          <cell r="O2486" t="str">
            <v>0981088439 / 993965023</v>
          </cell>
          <cell r="P2486" t="str">
            <v>100115</v>
          </cell>
          <cell r="Q2486" t="str">
            <v>SAN MIGUEL DE URCUQUI</v>
          </cell>
          <cell r="R2486" t="str">
            <v>IMBABURA</v>
          </cell>
          <cell r="S2486" t="str">
            <v>URCUQUI - SAN BLAS - TUMBABIRO</v>
          </cell>
          <cell r="T2486" t="str">
            <v>TRAMACO</v>
          </cell>
          <cell r="U2486" t="str">
            <v>FLEXNETUIO_PROVINCIA</v>
          </cell>
          <cell r="V2486">
            <v>1</v>
          </cell>
          <cell r="W2486">
            <v>4.5999999999999996</v>
          </cell>
          <cell r="X2486" t="str">
            <v>HYCITE QUITO</v>
          </cell>
          <cell r="Y2486" t="str">
            <v>FLEX NET CALLE 28 DE JUNIO S/N Y GARCIA MORENO ENTRADA LLANO GRANDE</v>
          </cell>
        </row>
        <row r="2487">
          <cell r="A2487" t="str">
            <v>98765883</v>
          </cell>
          <cell r="B2487">
            <v>485345</v>
          </cell>
          <cell r="C2487" t="str">
            <v>98765883</v>
          </cell>
          <cell r="D2487" t="str">
            <v>HYCITE</v>
          </cell>
          <cell r="E2487" t="str">
            <v>DESPACHO</v>
          </cell>
          <cell r="F2487" t="str">
            <v>NORMAL</v>
          </cell>
          <cell r="G2487" t="str">
            <v>TFQ90354</v>
          </cell>
          <cell r="H2487">
            <v>44917</v>
          </cell>
          <cell r="I2487" t="str">
            <v>ENTREGADO</v>
          </cell>
          <cell r="J2487">
            <v>44918</v>
          </cell>
          <cell r="K2487" t="str">
            <v>JHOANA YEPEZ</v>
          </cell>
          <cell r="L2487" t="str">
            <v>CALLE B N48--180 Y CALLE TERCERA FRENTE AL INSTITUTO CANADA QUITO / PINAR QUITO COCHAPAMBA 170528 PICHINCHA</v>
          </cell>
          <cell r="M2487" t="str">
            <v/>
          </cell>
          <cell r="N2487" t="str">
            <v>0981071144</v>
          </cell>
          <cell r="O2487" t="str">
            <v>0981071144</v>
          </cell>
          <cell r="P2487" t="str">
            <v>170528</v>
          </cell>
          <cell r="Q2487" t="str">
            <v>QUITO</v>
          </cell>
          <cell r="R2487" t="str">
            <v>PICHINCHA</v>
          </cell>
          <cell r="S2487" t="str">
            <v>QUITO</v>
          </cell>
          <cell r="T2487" t="str">
            <v>FLEXTRANS UIO</v>
          </cell>
          <cell r="U2487" t="str">
            <v>FLEXNETUIO_LOCAL</v>
          </cell>
          <cell r="V2487">
            <v>1</v>
          </cell>
          <cell r="W2487">
            <v>7.9</v>
          </cell>
          <cell r="X2487" t="str">
            <v>HYCITE QUITO</v>
          </cell>
          <cell r="Y2487" t="str">
            <v>FLEX NET CALLE 28 DE JUNIO S/N Y GARCIA MORENO ENTRADA LLANO GRANDE</v>
          </cell>
        </row>
        <row r="2488">
          <cell r="A2488" t="str">
            <v>98766664</v>
          </cell>
          <cell r="B2488">
            <v>485346</v>
          </cell>
          <cell r="C2488" t="str">
            <v>98766664</v>
          </cell>
          <cell r="D2488" t="str">
            <v>HYCITE</v>
          </cell>
          <cell r="E2488" t="str">
            <v>DESPACHO</v>
          </cell>
          <cell r="F2488" t="str">
            <v>NORMAL</v>
          </cell>
          <cell r="G2488" t="str">
            <v>TFQ90355</v>
          </cell>
          <cell r="H2488">
            <v>44917</v>
          </cell>
          <cell r="I2488" t="str">
            <v>ENTREGADO</v>
          </cell>
          <cell r="J2488">
            <v>44918</v>
          </cell>
          <cell r="K2488" t="str">
            <v>CRISTINA PARRA</v>
          </cell>
          <cell r="L2488" t="str">
            <v>CALLE CACHA, CONJUNTO KYRAN PURUHAES ** DPTO 8 RUMINAHUI SANGOLQUI 171101 PICHINCHA</v>
          </cell>
          <cell r="N2488" t="str">
            <v>0997551149</v>
          </cell>
          <cell r="O2488" t="str">
            <v>0997551149</v>
          </cell>
          <cell r="P2488" t="str">
            <v>171101</v>
          </cell>
          <cell r="Q2488" t="str">
            <v>RUMIÑAHUI</v>
          </cell>
          <cell r="R2488" t="str">
            <v>PICHINCHA</v>
          </cell>
          <cell r="S2488" t="str">
            <v>SANGOLQUI</v>
          </cell>
          <cell r="T2488" t="str">
            <v>FLEXTRANS UIO</v>
          </cell>
          <cell r="U2488" t="str">
            <v>FLEXNETUIO_LOCAL</v>
          </cell>
          <cell r="V2488">
            <v>1</v>
          </cell>
          <cell r="W2488">
            <v>0.3</v>
          </cell>
          <cell r="X2488" t="str">
            <v>HYCITE QUITO</v>
          </cell>
          <cell r="Y2488" t="str">
            <v>FLEX NET CALLE 28 DE JUNIO S/N Y GARCIA MORENO ENTRADA LLANO GRANDE</v>
          </cell>
        </row>
        <row r="2489">
          <cell r="A2489" t="str">
            <v>98767307</v>
          </cell>
          <cell r="B2489">
            <v>485347</v>
          </cell>
          <cell r="C2489" t="str">
            <v>98767307</v>
          </cell>
          <cell r="D2489" t="str">
            <v>HYCITE</v>
          </cell>
          <cell r="E2489" t="str">
            <v>DESPACHO</v>
          </cell>
          <cell r="F2489" t="str">
            <v>NORMAL</v>
          </cell>
          <cell r="G2489" t="str">
            <v>TFQ90356</v>
          </cell>
          <cell r="H2489">
            <v>44917</v>
          </cell>
          <cell r="I2489" t="str">
            <v>ENTREGADO</v>
          </cell>
          <cell r="J2489">
            <v>44918</v>
          </cell>
          <cell r="K2489" t="str">
            <v>JULIA VIRGINIA GOYA SANTANA</v>
          </cell>
          <cell r="L2489" t="str">
            <v>BN48 180 N34 Y CALLE TERCERA QUITO  DISTRITO METROPOLINTANO 170528 PICHINCHA</v>
          </cell>
          <cell r="M2489" t="str">
            <v/>
          </cell>
          <cell r="N2489" t="str">
            <v>0961694126 / 922673285</v>
          </cell>
          <cell r="O2489" t="str">
            <v>0961694126 / 922673285</v>
          </cell>
          <cell r="P2489" t="str">
            <v>170528</v>
          </cell>
          <cell r="Q2489" t="str">
            <v>QUITO</v>
          </cell>
          <cell r="R2489" t="str">
            <v>PICHINCHA</v>
          </cell>
          <cell r="S2489" t="str">
            <v>QUITO</v>
          </cell>
          <cell r="T2489" t="str">
            <v>FLEXTRANS UIO</v>
          </cell>
          <cell r="U2489" t="str">
            <v>FLEXNETUIO_LOCAL</v>
          </cell>
          <cell r="V2489">
            <v>1</v>
          </cell>
          <cell r="W2489">
            <v>4.5999999999999996</v>
          </cell>
          <cell r="X2489" t="str">
            <v>HYCITE QUITO</v>
          </cell>
          <cell r="Y2489" t="str">
            <v>FLEX NET CALLE 28 DE JUNIO S/N Y GARCIA MORENO ENTRADA LLANO GRANDE</v>
          </cell>
        </row>
        <row r="2490">
          <cell r="A2490" t="str">
            <v>98524061</v>
          </cell>
          <cell r="B2490">
            <v>485285</v>
          </cell>
          <cell r="C2490" t="str">
            <v>98524061</v>
          </cell>
          <cell r="D2490" t="str">
            <v>HYCITE</v>
          </cell>
          <cell r="E2490" t="str">
            <v>DESPACHO</v>
          </cell>
          <cell r="F2490" t="str">
            <v>NORMAL</v>
          </cell>
          <cell r="G2490" t="str">
            <v>031002004129495</v>
          </cell>
          <cell r="H2490">
            <v>44917</v>
          </cell>
          <cell r="I2490" t="str">
            <v>ENTREGADO</v>
          </cell>
          <cell r="J2490">
            <v>44918</v>
          </cell>
          <cell r="K2490" t="str">
            <v>FANI SINCHE</v>
          </cell>
          <cell r="L2490" t="str">
            <v>CLL 3ERA SUR ESTE Y CLL 5 ZONA VERDE DIGNAL A LA CANCHA CENTRAL NARANJAL // NARANJAL NARANJAL 091201 GUAYAS</v>
          </cell>
          <cell r="N2490" t="str">
            <v>0992832693</v>
          </cell>
          <cell r="O2490" t="str">
            <v>0992832693</v>
          </cell>
          <cell r="P2490" t="str">
            <v>091201</v>
          </cell>
          <cell r="Q2490" t="str">
            <v>NARANJAL</v>
          </cell>
          <cell r="R2490" t="str">
            <v>GUAYAS</v>
          </cell>
          <cell r="S2490" t="str">
            <v>NARANJAL</v>
          </cell>
          <cell r="T2490" t="str">
            <v>TRAMACO</v>
          </cell>
          <cell r="U2490" t="str">
            <v>FLEXNETUIO_PROVINCIA</v>
          </cell>
          <cell r="V2490">
            <v>2</v>
          </cell>
          <cell r="W2490">
            <v>19.600000000000001</v>
          </cell>
          <cell r="X2490" t="str">
            <v>HYCITE QUITO</v>
          </cell>
          <cell r="Y2490" t="str">
            <v>FLEX NET CALLE 28 DE JUNIO S/N Y GARCIA MORENO ENTRADA LLANO GRANDE</v>
          </cell>
        </row>
        <row r="2491">
          <cell r="A2491" t="str">
            <v>98606895</v>
          </cell>
          <cell r="B2491">
            <v>485286</v>
          </cell>
          <cell r="C2491" t="str">
            <v>98606895</v>
          </cell>
          <cell r="D2491" t="str">
            <v>HYCITE</v>
          </cell>
          <cell r="E2491" t="str">
            <v>DESPACHO</v>
          </cell>
          <cell r="F2491" t="str">
            <v>NORMAL</v>
          </cell>
          <cell r="G2491" t="str">
            <v>031002004128710</v>
          </cell>
          <cell r="H2491">
            <v>44917</v>
          </cell>
          <cell r="I2491" t="str">
            <v>ENTREGADO</v>
          </cell>
          <cell r="J2491">
            <v>44918</v>
          </cell>
          <cell r="K2491" t="str">
            <v>MARIELA Y VARGAS YEPEZ</v>
          </cell>
          <cell r="L2491" t="str">
            <v>JUAN FRANCISCO BONILLA 3 15 Y MALDONADO   IBARRA 100107 IMBABURA</v>
          </cell>
          <cell r="M2491" t="str">
            <v/>
          </cell>
          <cell r="N2491" t="str">
            <v>0994399959 / 363016869</v>
          </cell>
          <cell r="O2491" t="str">
            <v>0994399959 / 363016869</v>
          </cell>
          <cell r="P2491" t="str">
            <v>100107</v>
          </cell>
          <cell r="Q2491" t="str">
            <v>IBARRA</v>
          </cell>
          <cell r="R2491" t="str">
            <v>IMBABURA</v>
          </cell>
          <cell r="S2491" t="str">
            <v>SAN MIGUEL DE IBARRA</v>
          </cell>
          <cell r="T2491" t="str">
            <v>TRAMACO</v>
          </cell>
          <cell r="U2491" t="str">
            <v>FLEXNETUIO_PROVINCIA</v>
          </cell>
          <cell r="V2491">
            <v>1</v>
          </cell>
          <cell r="W2491">
            <v>16.5</v>
          </cell>
          <cell r="X2491" t="str">
            <v>HYCITE QUITO</v>
          </cell>
          <cell r="Y2491" t="str">
            <v>FLEX NET CALLE 28 DE JUNIO S/N Y GARCIA MORENO ENTRADA LLANO GRANDE</v>
          </cell>
        </row>
        <row r="2492">
          <cell r="A2492" t="str">
            <v>98681313</v>
          </cell>
          <cell r="B2492">
            <v>485287</v>
          </cell>
          <cell r="C2492" t="str">
            <v>98681313</v>
          </cell>
          <cell r="D2492" t="str">
            <v>HYCITE</v>
          </cell>
          <cell r="E2492" t="str">
            <v>DESPACHO</v>
          </cell>
          <cell r="F2492" t="str">
            <v>NORMAL</v>
          </cell>
          <cell r="G2492" t="str">
            <v>TF90323</v>
          </cell>
          <cell r="H2492">
            <v>44917</v>
          </cell>
          <cell r="I2492" t="str">
            <v>ENTREGADO</v>
          </cell>
          <cell r="J2492">
            <v>44918</v>
          </cell>
          <cell r="K2492" t="str">
            <v>SONIA MIRANDA</v>
          </cell>
          <cell r="L2492" t="str">
            <v>SAUCES 2 MZ 111 SOLAR 7 DIAGONAL MEGA KIWI GUAYAQUIL / NORTE TARQUI 090509 GUAYAS</v>
          </cell>
          <cell r="M2492" t="str">
            <v/>
          </cell>
          <cell r="N2492" t="str">
            <v>0981509662</v>
          </cell>
          <cell r="O2492" t="str">
            <v>0981509662</v>
          </cell>
          <cell r="P2492" t="str">
            <v>090509</v>
          </cell>
          <cell r="Q2492" t="str">
            <v>GUAYAQUIL</v>
          </cell>
          <cell r="R2492" t="str">
            <v>GUAYAS</v>
          </cell>
          <cell r="S2492" t="str">
            <v>GUAYAQUIL</v>
          </cell>
          <cell r="T2492" t="str">
            <v>ITSACOURIER</v>
          </cell>
          <cell r="U2492" t="str">
            <v>FLEXNETUIO_GYE</v>
          </cell>
          <cell r="V2492">
            <v>1</v>
          </cell>
          <cell r="W2492">
            <v>10.199999999999999</v>
          </cell>
          <cell r="X2492" t="str">
            <v>HYCITE QUITO</v>
          </cell>
          <cell r="Y2492" t="str">
            <v>FLEX NET CALLE 28 DE JUNIO S/N Y GARCIA MORENO ENTRADA LLANO GRANDE</v>
          </cell>
        </row>
        <row r="2493">
          <cell r="A2493" t="str">
            <v>98698550</v>
          </cell>
          <cell r="B2493">
            <v>485288</v>
          </cell>
          <cell r="C2493" t="str">
            <v>98698550</v>
          </cell>
          <cell r="D2493" t="str">
            <v>HYCITE</v>
          </cell>
          <cell r="E2493" t="str">
            <v>DESPACHO</v>
          </cell>
          <cell r="F2493" t="str">
            <v>NORMAL</v>
          </cell>
          <cell r="G2493" t="str">
            <v>TFQ90324</v>
          </cell>
          <cell r="H2493">
            <v>44917</v>
          </cell>
          <cell r="I2493" t="str">
            <v>ENTREGADO</v>
          </cell>
          <cell r="J2493">
            <v>44918</v>
          </cell>
          <cell r="K2493" t="str">
            <v>VANESSA LITUMA</v>
          </cell>
          <cell r="L2493" t="str">
            <v>AV 6 DE DICIEMBRE Y LOUVRE LOUVRE Y RIO COCA MULTIFM EL BATAN QUITO-JIPIJAPA JIPIJAPA 170501 PICHINCHA</v>
          </cell>
          <cell r="M2493" t="str">
            <v/>
          </cell>
          <cell r="N2493" t="str">
            <v>0961282689</v>
          </cell>
          <cell r="O2493" t="str">
            <v>0961282689</v>
          </cell>
          <cell r="P2493" t="str">
            <v>170501</v>
          </cell>
          <cell r="Q2493" t="str">
            <v>QUITO</v>
          </cell>
          <cell r="R2493" t="str">
            <v>PICHINCHA</v>
          </cell>
          <cell r="S2493" t="str">
            <v>QUITO</v>
          </cell>
          <cell r="T2493" t="str">
            <v>FLEXTRANS UIO</v>
          </cell>
          <cell r="U2493" t="str">
            <v>FLEXNETUIO_LOCAL</v>
          </cell>
          <cell r="V2493">
            <v>1</v>
          </cell>
          <cell r="W2493">
            <v>9.8000000000000007</v>
          </cell>
          <cell r="X2493" t="str">
            <v>HYCITE QUITO</v>
          </cell>
          <cell r="Y2493" t="str">
            <v>FLEX NET CALLE 28 DE JUNIO S/N Y GARCIA MORENO ENTRADA LLANO GRANDE</v>
          </cell>
        </row>
        <row r="2494">
          <cell r="A2494" t="str">
            <v>98714571</v>
          </cell>
          <cell r="B2494">
            <v>485289</v>
          </cell>
          <cell r="C2494" t="str">
            <v>98714571</v>
          </cell>
          <cell r="D2494" t="str">
            <v>HYCITE</v>
          </cell>
          <cell r="E2494" t="str">
            <v>DESPACHO</v>
          </cell>
          <cell r="F2494" t="str">
            <v>NORMAL</v>
          </cell>
          <cell r="G2494" t="str">
            <v>031002004129496</v>
          </cell>
          <cell r="H2494">
            <v>44917</v>
          </cell>
          <cell r="I2494" t="str">
            <v>EN_TRANSITO</v>
          </cell>
          <cell r="J2494">
            <v>44917</v>
          </cell>
          <cell r="K2494" t="str">
            <v>MARIANA PINA</v>
          </cell>
          <cell r="L2494" t="str">
            <v>CALLE GUALAQUIZA S/N Y ATAHUALPA CASA ESQUINERA 3 PISOS GUALAQUIZA- GUALQUIZA GUALAQUIZA 190401 MORONA-SANTIAGO</v>
          </cell>
          <cell r="N2494" t="str">
            <v>0994057808 / 991749931</v>
          </cell>
          <cell r="O2494" t="str">
            <v>0994057808 / 991749931</v>
          </cell>
          <cell r="P2494" t="str">
            <v>190401</v>
          </cell>
          <cell r="Q2494" t="str">
            <v>EL PANGUI</v>
          </cell>
          <cell r="R2494" t="str">
            <v>ZAMORA CHINCHIPE</v>
          </cell>
          <cell r="S2494" t="str">
            <v>EL PANGUI - EL GUISME - PACHICUTZA - SAN ROQUE</v>
          </cell>
          <cell r="T2494" t="str">
            <v>TRAMACO</v>
          </cell>
          <cell r="U2494" t="str">
            <v>FLEXNETUIO_PROVINCIA</v>
          </cell>
          <cell r="V2494">
            <v>2</v>
          </cell>
          <cell r="W2494">
            <v>14.5</v>
          </cell>
          <cell r="X2494" t="str">
            <v>HYCITE QUITO</v>
          </cell>
          <cell r="Y2494" t="str">
            <v>FLEX NET CALLE 28 DE JUNIO S/N Y GARCIA MORENO ENTRADA LLANO GRANDE</v>
          </cell>
        </row>
        <row r="2495">
          <cell r="A2495" t="str">
            <v>98717618</v>
          </cell>
          <cell r="B2495">
            <v>485290</v>
          </cell>
          <cell r="C2495" t="str">
            <v>98717618</v>
          </cell>
          <cell r="D2495" t="str">
            <v>HYCITE</v>
          </cell>
          <cell r="E2495" t="str">
            <v>DESPACHO</v>
          </cell>
          <cell r="F2495" t="str">
            <v>NORMAL</v>
          </cell>
          <cell r="G2495" t="str">
            <v>031002004128712</v>
          </cell>
          <cell r="H2495">
            <v>44917</v>
          </cell>
          <cell r="I2495" t="str">
            <v>INCIDENCIA</v>
          </cell>
          <cell r="J2495">
            <v>44923</v>
          </cell>
          <cell r="K2495" t="str">
            <v>GISELA ABIGAIL RAMIREZ MONTALVO</v>
          </cell>
          <cell r="L2495" t="str">
            <v>AV EL COOPERATIVISMO CALLE 1 MANZANA 13 PARADA DE BUSES RIO VERDE NAº 1 SANTO DOMINGO // RIO VERDE SANTO DOMINGO 230112 SANTO DOMINGO</v>
          </cell>
          <cell r="M2495" t="str">
            <v/>
          </cell>
          <cell r="N2495" t="str">
            <v>0993296965 / 989925164</v>
          </cell>
          <cell r="O2495" t="str">
            <v>0993296965 / 989925164</v>
          </cell>
          <cell r="P2495" t="str">
            <v>230112</v>
          </cell>
          <cell r="Q2495" t="str">
            <v>SANTO DOMINGO</v>
          </cell>
          <cell r="R2495" t="str">
            <v>SANTO DOMINGO DE LOS TSACHILAS</v>
          </cell>
          <cell r="S2495" t="str">
            <v>SANTO DOMINGO DE LOS COLORADOS</v>
          </cell>
          <cell r="T2495" t="str">
            <v>TRAMACO</v>
          </cell>
          <cell r="U2495" t="str">
            <v>FLEXNETUIO_PROVINCIA</v>
          </cell>
          <cell r="V2495">
            <v>1</v>
          </cell>
          <cell r="W2495">
            <v>4</v>
          </cell>
          <cell r="X2495" t="str">
            <v>HYCITE QUITO</v>
          </cell>
          <cell r="Y2495" t="str">
            <v>FLEX NET CALLE 28 DE JUNIO S/N Y GARCIA MORENO ENTRADA LLANO GRANDE</v>
          </cell>
        </row>
        <row r="2496">
          <cell r="A2496" t="str">
            <v>98730352</v>
          </cell>
          <cell r="B2496">
            <v>485291</v>
          </cell>
          <cell r="C2496" t="str">
            <v>98730352</v>
          </cell>
          <cell r="D2496" t="str">
            <v>HYCITE</v>
          </cell>
          <cell r="E2496" t="str">
            <v>DESPACHO</v>
          </cell>
          <cell r="F2496" t="str">
            <v>NORMAL</v>
          </cell>
          <cell r="G2496" t="str">
            <v>TFQ90325</v>
          </cell>
          <cell r="H2496">
            <v>44917</v>
          </cell>
          <cell r="I2496" t="str">
            <v>ENTREGADO</v>
          </cell>
          <cell r="J2496">
            <v>44918</v>
          </cell>
          <cell r="K2496" t="str">
            <v>ROGER PILLALAZA</v>
          </cell>
          <cell r="L2496" t="str">
            <v>CALLE DE LOS NOGALES N 49-01 Y DE LOS CHAMBUROS UNACUADRA ANTES DE ELOY ALFARO QUITO//SAN ISIDRO DEL INCA SAN ISIDRO DEL INCA 170502 PICHINCHA</v>
          </cell>
          <cell r="M2496" t="str">
            <v/>
          </cell>
          <cell r="N2496" t="str">
            <v>0999172262</v>
          </cell>
          <cell r="O2496" t="str">
            <v>0999172262</v>
          </cell>
          <cell r="P2496" t="str">
            <v>170502</v>
          </cell>
          <cell r="Q2496" t="str">
            <v>QUITO</v>
          </cell>
          <cell r="R2496" t="str">
            <v>PICHINCHA</v>
          </cell>
          <cell r="S2496" t="str">
            <v>QUITO</v>
          </cell>
          <cell r="T2496" t="str">
            <v>FLEXTRANS UIO</v>
          </cell>
          <cell r="U2496" t="str">
            <v>FLEXNETUIO_LOCAL</v>
          </cell>
          <cell r="V2496">
            <v>1</v>
          </cell>
          <cell r="W2496">
            <v>7.3</v>
          </cell>
          <cell r="X2496" t="str">
            <v>HYCITE QUITO</v>
          </cell>
          <cell r="Y2496" t="str">
            <v>FLEX NET CALLE 28 DE JUNIO S/N Y GARCIA MORENO ENTRADA LLANO GRANDE</v>
          </cell>
        </row>
        <row r="2497">
          <cell r="A2497" t="str">
            <v>98733869</v>
          </cell>
          <cell r="B2497">
            <v>485292</v>
          </cell>
          <cell r="C2497" t="str">
            <v>98733869</v>
          </cell>
          <cell r="D2497" t="str">
            <v>HYCITE</v>
          </cell>
          <cell r="E2497" t="str">
            <v>DESPACHO</v>
          </cell>
          <cell r="F2497" t="str">
            <v>NORMAL</v>
          </cell>
          <cell r="G2497" t="str">
            <v>031002004128708</v>
          </cell>
          <cell r="H2497">
            <v>44917</v>
          </cell>
          <cell r="I2497" t="str">
            <v>ENTREGADO</v>
          </cell>
          <cell r="J2497">
            <v>44918</v>
          </cell>
          <cell r="K2497" t="str">
            <v>ANGEL ALONSO CALI LARA (S)</v>
          </cell>
          <cell r="L2497" t="str">
            <v>CALLE 7 CASA 3 CIUDADELA DEL MAGISTERIO VAA CHONE KM2 AL LADO HOSTERIA MICUCHITO SANTO DOMINGO ABRAHAM CALAZACA,N 230150 SANTO DOMINGO</v>
          </cell>
          <cell r="N2497" t="str">
            <v>00985188560 /3798096  /</v>
          </cell>
          <cell r="O2497" t="str">
            <v>00985188560 /3798096  /</v>
          </cell>
          <cell r="P2497" t="str">
            <v>230101</v>
          </cell>
          <cell r="Q2497" t="str">
            <v>SANTO DOMINGO</v>
          </cell>
          <cell r="R2497" t="str">
            <v>SANTO DOMINGO DE LOS TSACHILAS</v>
          </cell>
          <cell r="S2497" t="str">
            <v>SANTO DOMINGO DE LOS COLORADOS</v>
          </cell>
          <cell r="T2497" t="str">
            <v>TRAMACO</v>
          </cell>
          <cell r="U2497" t="str">
            <v>FLEXNETUIO_PROVINCIA</v>
          </cell>
          <cell r="V2497">
            <v>1</v>
          </cell>
          <cell r="W2497">
            <v>0.6</v>
          </cell>
          <cell r="X2497" t="str">
            <v>HYCITE QUITO</v>
          </cell>
          <cell r="Y2497" t="str">
            <v>FLEX NET CALLE 28 DE JUNIO S/N Y GARCIA MORENO ENTRADA LLANO GRANDE</v>
          </cell>
        </row>
        <row r="2498">
          <cell r="A2498" t="str">
            <v>98737940</v>
          </cell>
          <cell r="B2498">
            <v>485293</v>
          </cell>
          <cell r="C2498" t="str">
            <v>98737940</v>
          </cell>
          <cell r="D2498" t="str">
            <v>HYCITE</v>
          </cell>
          <cell r="E2498" t="str">
            <v>DESPACHO</v>
          </cell>
          <cell r="F2498" t="str">
            <v>NORMAL</v>
          </cell>
          <cell r="G2498" t="str">
            <v>TFQ90326</v>
          </cell>
          <cell r="H2498">
            <v>44917</v>
          </cell>
          <cell r="I2498" t="str">
            <v>ENTREGADO</v>
          </cell>
          <cell r="J2498">
            <v>44922</v>
          </cell>
          <cell r="K2498" t="str">
            <v>ROSA CALDERON</v>
          </cell>
          <cell r="L2498" t="str">
            <v>OE70 N79 73 PORTON AZUL QUITO / EL CONDADO COLINAS DEL NORTE 170305 PICHINCHA</v>
          </cell>
          <cell r="M2498" t="str">
            <v/>
          </cell>
          <cell r="N2498" t="str">
            <v>0998126798</v>
          </cell>
          <cell r="O2498" t="str">
            <v>0998126798</v>
          </cell>
          <cell r="P2498" t="str">
            <v>170305</v>
          </cell>
          <cell r="Q2498" t="str">
            <v>QUITO</v>
          </cell>
          <cell r="R2498" t="str">
            <v>PICHINCHA</v>
          </cell>
          <cell r="S2498" t="str">
            <v>QUITO - URBANIZACION DE LOS ARQUITECTOS - CONJUNTO SAN GREGORIO</v>
          </cell>
          <cell r="T2498" t="str">
            <v>FLEXTRANS UIO</v>
          </cell>
          <cell r="U2498" t="str">
            <v>FLEXNETUIO_LOCAL</v>
          </cell>
          <cell r="V2498">
            <v>1</v>
          </cell>
          <cell r="W2498">
            <v>16.100000000000001</v>
          </cell>
          <cell r="X2498" t="str">
            <v>HYCITE QUITO</v>
          </cell>
          <cell r="Y2498" t="str">
            <v>FLEX NET CALLE 28 DE JUNIO S/N Y GARCIA MORENO ENTRADA LLANO GRANDE</v>
          </cell>
        </row>
        <row r="2499">
          <cell r="A2499" t="str">
            <v>98738473</v>
          </cell>
          <cell r="B2499">
            <v>485294</v>
          </cell>
          <cell r="C2499" t="str">
            <v>98738473</v>
          </cell>
          <cell r="D2499" t="str">
            <v>HYCITE</v>
          </cell>
          <cell r="E2499" t="str">
            <v>DESPACHO</v>
          </cell>
          <cell r="F2499" t="str">
            <v>NORMAL</v>
          </cell>
          <cell r="G2499" t="str">
            <v>031002004128713</v>
          </cell>
          <cell r="H2499">
            <v>44917</v>
          </cell>
          <cell r="I2499" t="str">
            <v>ENTREGADO</v>
          </cell>
          <cell r="J2499">
            <v>44919</v>
          </cell>
          <cell r="K2499" t="str">
            <v>OLGA LIVIA AREVALO AVILA</v>
          </cell>
          <cell r="L2499" t="str">
            <v>CALLE 8 UNIDOS SOMOS MAS CALLE F M 55 SL 15 ESMERALDAS // SIMON PLATA TORRES 5 DE AGOSTO 080117 ESMERALDAS</v>
          </cell>
          <cell r="M2499" t="str">
            <v/>
          </cell>
          <cell r="N2499" t="str">
            <v>0993959667 / 990694124</v>
          </cell>
          <cell r="O2499" t="str">
            <v>0993959667 / 990694124</v>
          </cell>
          <cell r="P2499" t="str">
            <v>080117</v>
          </cell>
          <cell r="Q2499" t="str">
            <v>ESMERALDAS</v>
          </cell>
          <cell r="R2499" t="str">
            <v>ESMERALDAS</v>
          </cell>
          <cell r="S2499" t="str">
            <v>ESMERALDAS</v>
          </cell>
          <cell r="T2499" t="str">
            <v>TRAMACO</v>
          </cell>
          <cell r="U2499" t="str">
            <v>FLEXNETUIO_PROVINCIA</v>
          </cell>
          <cell r="V2499">
            <v>1</v>
          </cell>
          <cell r="W2499">
            <v>3.5</v>
          </cell>
          <cell r="X2499" t="str">
            <v>HYCITE QUITO</v>
          </cell>
          <cell r="Y2499" t="str">
            <v>FLEX NET CALLE 28 DE JUNIO S/N Y GARCIA MORENO ENTRADA LLANO GRANDE</v>
          </cell>
        </row>
        <row r="2500">
          <cell r="A2500" t="str">
            <v>98738585</v>
          </cell>
          <cell r="B2500">
            <v>485295</v>
          </cell>
          <cell r="C2500" t="str">
            <v>98738585</v>
          </cell>
          <cell r="D2500" t="str">
            <v>HYCITE</v>
          </cell>
          <cell r="E2500" t="str">
            <v>DESPACHO</v>
          </cell>
          <cell r="F2500" t="str">
            <v>NORMAL</v>
          </cell>
          <cell r="G2500" t="str">
            <v>TF90327</v>
          </cell>
          <cell r="H2500">
            <v>44917</v>
          </cell>
          <cell r="I2500" t="str">
            <v>ENTREGADO</v>
          </cell>
          <cell r="J2500">
            <v>44918</v>
          </cell>
          <cell r="K2500" t="str">
            <v>KATHYUSCA CHAVEZ</v>
          </cell>
          <cell r="L2500" t="str">
            <v>ALBORADA XII ETAPA MZA 12 VILLA 1 GUAYAQUIL // NORTE  TARQUI 090501 GUAYAS</v>
          </cell>
          <cell r="M2500" t="str">
            <v/>
          </cell>
          <cell r="N2500" t="str">
            <v>0986318696 / 983457199</v>
          </cell>
          <cell r="O2500" t="str">
            <v>0986318696 / 983457199</v>
          </cell>
          <cell r="P2500" t="str">
            <v>090501</v>
          </cell>
          <cell r="Q2500" t="str">
            <v>GUAYAQUIL</v>
          </cell>
          <cell r="R2500" t="str">
            <v>GUAYAS</v>
          </cell>
          <cell r="S2500" t="str">
            <v>GUAYAQUIL</v>
          </cell>
          <cell r="T2500" t="str">
            <v>ITSACOURIER</v>
          </cell>
          <cell r="U2500" t="str">
            <v>FLEXNETUIO_GYE</v>
          </cell>
          <cell r="V2500">
            <v>1</v>
          </cell>
          <cell r="W2500">
            <v>4</v>
          </cell>
          <cell r="X2500" t="str">
            <v>HYCITE QUITO</v>
          </cell>
          <cell r="Y2500" t="str">
            <v>FLEX NET CALLE 28 DE JUNIO S/N Y GARCIA MORENO ENTRADA LLANO GRANDE</v>
          </cell>
        </row>
        <row r="2501">
          <cell r="A2501" t="str">
            <v>98738695</v>
          </cell>
          <cell r="B2501">
            <v>485296</v>
          </cell>
          <cell r="C2501" t="str">
            <v>98738695</v>
          </cell>
          <cell r="D2501" t="str">
            <v>HYCITE</v>
          </cell>
          <cell r="E2501" t="str">
            <v>DESPACHO</v>
          </cell>
          <cell r="F2501" t="str">
            <v>NORMAL</v>
          </cell>
          <cell r="G2501" t="str">
            <v>TF90328</v>
          </cell>
          <cell r="H2501">
            <v>44917</v>
          </cell>
          <cell r="I2501" t="str">
            <v>ENTREGADO</v>
          </cell>
          <cell r="J2501">
            <v>44918</v>
          </cell>
          <cell r="K2501" t="str">
            <v>MARLY VERDEZOTO MOREIRA (S)</v>
          </cell>
          <cell r="L2501" t="str">
            <v>CDLA LOS ESTEROS MZ 17A VILLA20 ATRAS IGLESIA CATA,LICA SAN JUAN BAUTISTA GUAYAQUIL XIMENA 000000 GUAYAS</v>
          </cell>
          <cell r="N2501" t="str">
            <v>0993142334 /</v>
          </cell>
          <cell r="O2501" t="str">
            <v>0993142334 /</v>
          </cell>
          <cell r="P2501" t="str">
            <v>GUAYAQUIL</v>
          </cell>
          <cell r="Q2501" t="str">
            <v>GUAYAQUIL</v>
          </cell>
          <cell r="R2501" t="str">
            <v>GUAYAS</v>
          </cell>
          <cell r="T2501" t="str">
            <v>FLEXTRANS GYE</v>
          </cell>
          <cell r="U2501" t="str">
            <v>FLEXNETUIO_GYE</v>
          </cell>
          <cell r="V2501">
            <v>1</v>
          </cell>
          <cell r="W2501">
            <v>6.3</v>
          </cell>
          <cell r="X2501" t="str">
            <v>HYCITE QUITO</v>
          </cell>
          <cell r="Y2501" t="str">
            <v>FLEX NET CALLE 28 DE JUNIO S/N Y GARCIA MORENO ENTRADA LLANO GRANDE</v>
          </cell>
        </row>
        <row r="2502">
          <cell r="A2502" t="str">
            <v>98738999</v>
          </cell>
          <cell r="B2502">
            <v>485297</v>
          </cell>
          <cell r="C2502" t="str">
            <v>98738999</v>
          </cell>
          <cell r="D2502" t="str">
            <v>HYCITE</v>
          </cell>
          <cell r="E2502" t="str">
            <v>DESPACHO</v>
          </cell>
          <cell r="F2502" t="str">
            <v>NORMAL</v>
          </cell>
          <cell r="G2502" t="str">
            <v>031002004128714</v>
          </cell>
          <cell r="H2502">
            <v>44917</v>
          </cell>
          <cell r="I2502" t="str">
            <v>ENTREGADO</v>
          </cell>
          <cell r="J2502">
            <v>44918</v>
          </cell>
          <cell r="K2502" t="str">
            <v>CARMITA MERCEDES ACOSTA RUBIO(S)</v>
          </cell>
          <cell r="L2502" t="str">
            <v>PASAJE LUIS PA,REZ 1-08 Y ROCAFUERTE JUNTO A DISTRIBUIDORA PINGA,INO BARRIO DON BOSCO SAN FRANCISCO 100106 IMBABURA</v>
          </cell>
          <cell r="M2502" t="str">
            <v/>
          </cell>
          <cell r="N2502" t="str">
            <v>0998595408 /</v>
          </cell>
          <cell r="O2502" t="str">
            <v>0998595408 /</v>
          </cell>
          <cell r="P2502" t="str">
            <v>100106</v>
          </cell>
          <cell r="Q2502" t="str">
            <v>IBARRA</v>
          </cell>
          <cell r="R2502" t="str">
            <v>IMBABURA</v>
          </cell>
          <cell r="S2502" t="str">
            <v>SAN MIGUEL DE IBARRA</v>
          </cell>
          <cell r="T2502" t="str">
            <v>TRAMACO</v>
          </cell>
          <cell r="U2502" t="str">
            <v>FLEXNETUIO_PROVINCIA</v>
          </cell>
          <cell r="V2502">
            <v>1</v>
          </cell>
          <cell r="W2502">
            <v>5.5</v>
          </cell>
          <cell r="X2502" t="str">
            <v>HYCITE QUITO</v>
          </cell>
          <cell r="Y2502" t="str">
            <v>FLEX NET CALLE 28 DE JUNIO S/N Y GARCIA MORENO ENTRADA LLANO GRANDE</v>
          </cell>
        </row>
        <row r="2503">
          <cell r="A2503" t="str">
            <v>98739002</v>
          </cell>
          <cell r="B2503">
            <v>485298</v>
          </cell>
          <cell r="C2503" t="str">
            <v>98739002</v>
          </cell>
          <cell r="D2503" t="str">
            <v>HYCITE</v>
          </cell>
          <cell r="E2503" t="str">
            <v>DESPACHO</v>
          </cell>
          <cell r="F2503" t="str">
            <v>NORMAL</v>
          </cell>
          <cell r="G2503" t="str">
            <v>031002004128715</v>
          </cell>
          <cell r="H2503">
            <v>44917</v>
          </cell>
          <cell r="I2503" t="str">
            <v>ENTREGADO</v>
          </cell>
          <cell r="J2503">
            <v>44918</v>
          </cell>
          <cell r="K2503" t="str">
            <v>JENNY TERESA IZQUIETA HALL(S)</v>
          </cell>
          <cell r="L2503" t="str">
            <v>ALFREDO GOMEZ JAIME 439 MARIANO SUAREZ VEINTIMILLA IBARRA // DIAGONAL FE Y ALEGRIA AJAUI SAGRARIO 100104 IMBABURA</v>
          </cell>
          <cell r="M2503" t="str">
            <v/>
          </cell>
          <cell r="N2503" t="str">
            <v>0996996917 /</v>
          </cell>
          <cell r="O2503" t="str">
            <v>0996996917 /</v>
          </cell>
          <cell r="P2503" t="str">
            <v>100104</v>
          </cell>
          <cell r="Q2503" t="str">
            <v>IBARRA</v>
          </cell>
          <cell r="R2503" t="str">
            <v>IMBABURA</v>
          </cell>
          <cell r="S2503" t="str">
            <v>SAN MIGUEL DE IBARRA</v>
          </cell>
          <cell r="T2503" t="str">
            <v>TRAMACO</v>
          </cell>
          <cell r="U2503" t="str">
            <v>FLEXNETUIO_PROVINCIA</v>
          </cell>
          <cell r="V2503">
            <v>1</v>
          </cell>
          <cell r="W2503">
            <v>1.5</v>
          </cell>
          <cell r="X2503" t="str">
            <v>HYCITE QUITO</v>
          </cell>
          <cell r="Y2503" t="str">
            <v>FLEX NET CALLE 28 DE JUNIO S/N Y GARCIA MORENO ENTRADA LLANO GRANDE</v>
          </cell>
        </row>
        <row r="2504">
          <cell r="A2504" t="str">
            <v>98739069</v>
          </cell>
          <cell r="B2504">
            <v>485299</v>
          </cell>
          <cell r="C2504" t="str">
            <v>98739069</v>
          </cell>
          <cell r="D2504" t="str">
            <v>HYCITE</v>
          </cell>
          <cell r="E2504" t="str">
            <v>DESPACHO</v>
          </cell>
          <cell r="F2504" t="str">
            <v>NORMAL</v>
          </cell>
          <cell r="G2504" t="str">
            <v>031002004128716</v>
          </cell>
          <cell r="H2504">
            <v>44917</v>
          </cell>
          <cell r="I2504" t="str">
            <v>ENTREGADO</v>
          </cell>
          <cell r="J2504">
            <v>44918</v>
          </cell>
          <cell r="K2504" t="str">
            <v>ANGELICA BRAVO</v>
          </cell>
          <cell r="L2504" t="str">
            <v>PARROQUIA VENUZ COOP 20 DE FEBRERO CALLE FRANCISCO ROBLES Y CARLOS ARROYO DEL RIO QUEVEDO// NORTE VENUS 120501 LOS RIOS</v>
          </cell>
          <cell r="M2504" t="str">
            <v/>
          </cell>
          <cell r="N2504" t="str">
            <v>0988793760</v>
          </cell>
          <cell r="O2504" t="str">
            <v>0988793760</v>
          </cell>
          <cell r="P2504" t="str">
            <v>120501</v>
          </cell>
          <cell r="Q2504" t="str">
            <v>VINCES</v>
          </cell>
          <cell r="R2504" t="str">
            <v>LOS RIOS</v>
          </cell>
          <cell r="S2504" t="str">
            <v>VINCES</v>
          </cell>
          <cell r="T2504" t="str">
            <v>TRAMACO</v>
          </cell>
          <cell r="U2504" t="str">
            <v>FLEXNETUIO_PROVINCIA</v>
          </cell>
          <cell r="V2504">
            <v>1</v>
          </cell>
          <cell r="W2504">
            <v>10.7</v>
          </cell>
          <cell r="X2504" t="str">
            <v>HYCITE QUITO</v>
          </cell>
          <cell r="Y2504" t="str">
            <v>FLEX NET CALLE 28 DE JUNIO S/N Y GARCIA MORENO ENTRADA LLANO GRANDE</v>
          </cell>
        </row>
        <row r="2505">
          <cell r="A2505" t="str">
            <v>98741316</v>
          </cell>
          <cell r="B2505">
            <v>485300</v>
          </cell>
          <cell r="C2505" t="str">
            <v>98741316</v>
          </cell>
          <cell r="D2505" t="str">
            <v>HYCITE</v>
          </cell>
          <cell r="E2505" t="str">
            <v>DESPACHO</v>
          </cell>
          <cell r="F2505" t="str">
            <v>NORMAL</v>
          </cell>
          <cell r="G2505" t="str">
            <v>TFQ90329</v>
          </cell>
          <cell r="H2505">
            <v>44917</v>
          </cell>
          <cell r="I2505" t="str">
            <v>ENTREGADO</v>
          </cell>
          <cell r="J2505">
            <v>44918</v>
          </cell>
          <cell r="K2505" t="str">
            <v>ESTEBAN PEREZ</v>
          </cell>
          <cell r="L2505" t="str">
            <v>CALLE N76 1186 Y SIMON BOLIVAR CONJUNTO VOLTERE CASA 22 QUITO // NORTE DE QUITO CARCELEN 170302 PICHINCHA</v>
          </cell>
          <cell r="M2505" t="str">
            <v/>
          </cell>
          <cell r="N2505" t="str">
            <v>0984404529</v>
          </cell>
          <cell r="O2505" t="str">
            <v>0984404529</v>
          </cell>
          <cell r="P2505" t="str">
            <v>170302</v>
          </cell>
          <cell r="Q2505" t="str">
            <v>QUITO</v>
          </cell>
          <cell r="R2505" t="str">
            <v>PICHINCHA</v>
          </cell>
          <cell r="S2505" t="str">
            <v>QUITO</v>
          </cell>
          <cell r="T2505" t="str">
            <v>FLEXTRANS UIO</v>
          </cell>
          <cell r="U2505" t="str">
            <v>FLEXNETUIO_LOCAL</v>
          </cell>
          <cell r="V2505">
            <v>1</v>
          </cell>
          <cell r="W2505">
            <v>14.1</v>
          </cell>
          <cell r="X2505" t="str">
            <v>HYCITE QUITO</v>
          </cell>
          <cell r="Y2505" t="str">
            <v>FLEX NET CALLE 28 DE JUNIO S/N Y GARCIA MORENO ENTRADA LLANO GRANDE</v>
          </cell>
        </row>
        <row r="2506">
          <cell r="A2506" t="str">
            <v>98741655</v>
          </cell>
          <cell r="B2506">
            <v>485301</v>
          </cell>
          <cell r="C2506" t="str">
            <v>98741655</v>
          </cell>
          <cell r="D2506" t="str">
            <v>HYCITE</v>
          </cell>
          <cell r="E2506" t="str">
            <v>DESPACHO</v>
          </cell>
          <cell r="F2506" t="str">
            <v>NORMAL</v>
          </cell>
          <cell r="G2506" t="str">
            <v>TFQ90330</v>
          </cell>
          <cell r="H2506">
            <v>44917</v>
          </cell>
          <cell r="I2506" t="str">
            <v>ENTREGADO</v>
          </cell>
          <cell r="J2506">
            <v>44918</v>
          </cell>
          <cell r="K2506" t="str">
            <v>MARCO BALLESTEROS</v>
          </cell>
          <cell r="L2506" t="str">
            <v>SANTA ANITA 1 CALLE PEDRO CAPIERO OE5-S17 Y LECACO BRO C5 QUITO-SANTA ANITA LA MAGDALENA 170148 PICHINCHA</v>
          </cell>
          <cell r="N2506" t="str">
            <v>0960126560</v>
          </cell>
          <cell r="O2506" t="str">
            <v>0960126560</v>
          </cell>
          <cell r="P2506" t="str">
            <v>170208</v>
          </cell>
          <cell r="Q2506" t="str">
            <v>QUITO</v>
          </cell>
          <cell r="R2506" t="str">
            <v>PICHINCHA</v>
          </cell>
          <cell r="S2506" t="str">
            <v>CALDERON (CARAPUNGO)</v>
          </cell>
          <cell r="T2506" t="str">
            <v>FLEXTRANS UIO</v>
          </cell>
          <cell r="U2506" t="str">
            <v>FLEXNETUIO_LOCAL</v>
          </cell>
          <cell r="V2506">
            <v>1</v>
          </cell>
          <cell r="W2506">
            <v>11.8</v>
          </cell>
          <cell r="X2506" t="str">
            <v>HYCITE QUITO</v>
          </cell>
          <cell r="Y2506" t="str">
            <v>FLEX NET CALLE 28 DE JUNIO S/N Y GARCIA MORENO ENTRADA LLANO GRANDE</v>
          </cell>
        </row>
        <row r="2507">
          <cell r="A2507" t="str">
            <v>98744881</v>
          </cell>
          <cell r="B2507">
            <v>485302</v>
          </cell>
          <cell r="C2507" t="str">
            <v>98744881</v>
          </cell>
          <cell r="D2507" t="str">
            <v>HYCITE</v>
          </cell>
          <cell r="E2507" t="str">
            <v>DESPACHO</v>
          </cell>
          <cell r="F2507" t="str">
            <v>NORMAL</v>
          </cell>
          <cell r="G2507" t="str">
            <v>031002004128717</v>
          </cell>
          <cell r="H2507">
            <v>44917</v>
          </cell>
          <cell r="I2507" t="str">
            <v>EN_TRANSITO</v>
          </cell>
          <cell r="J2507">
            <v>44917</v>
          </cell>
          <cell r="K2507" t="str">
            <v>LORGIA GRANDA</v>
          </cell>
          <cell r="L2507" t="str">
            <v>VIA A LOJA - BARRIO 13 DE JUNIO FRENTE A LA URNA PUYANCO // MERCADILLO MERCADILLO 110407 LOJA</v>
          </cell>
          <cell r="M2507" t="str">
            <v/>
          </cell>
          <cell r="N2507" t="str">
            <v>0986896816</v>
          </cell>
          <cell r="O2507" t="str">
            <v>0986896816</v>
          </cell>
          <cell r="P2507" t="str">
            <v>110407</v>
          </cell>
          <cell r="Q2507" t="str">
            <v>PUYANGO</v>
          </cell>
          <cell r="R2507" t="str">
            <v>LOJA</v>
          </cell>
          <cell r="S2507" t="str">
            <v>CIANO - COCHAS - EL ARENAL - MERCADILLO - VICENTINO -  -</v>
          </cell>
          <cell r="T2507" t="str">
            <v>TRAMACO</v>
          </cell>
          <cell r="U2507" t="str">
            <v>FLEXNETUIO_PROVINCIA</v>
          </cell>
          <cell r="V2507">
            <v>1</v>
          </cell>
          <cell r="W2507">
            <v>9.8000000000000007</v>
          </cell>
          <cell r="X2507" t="str">
            <v>HYCITE QUITO</v>
          </cell>
          <cell r="Y2507" t="str">
            <v>FLEX NET CALLE 28 DE JUNIO S/N Y GARCIA MORENO ENTRADA LLANO GRANDE</v>
          </cell>
        </row>
        <row r="2508">
          <cell r="A2508" t="str">
            <v>98751726</v>
          </cell>
          <cell r="B2508">
            <v>485303</v>
          </cell>
          <cell r="C2508" t="str">
            <v>98751726</v>
          </cell>
          <cell r="D2508" t="str">
            <v>HYCITE</v>
          </cell>
          <cell r="E2508" t="str">
            <v>DESPACHO</v>
          </cell>
          <cell r="F2508" t="str">
            <v>NORMAL</v>
          </cell>
          <cell r="G2508" t="str">
            <v>TFQ90331</v>
          </cell>
          <cell r="H2508">
            <v>44917</v>
          </cell>
          <cell r="I2508" t="str">
            <v>ENTREGADO</v>
          </cell>
          <cell r="J2508">
            <v>44918</v>
          </cell>
          <cell r="K2508" t="str">
            <v>NANCY CALERO</v>
          </cell>
          <cell r="L2508" t="str">
            <v>LA OE 50 LUIS ALGOMEDO NAº 36-72 ALTAMIRA QUITO// ALTAMIRA ALTAMIRA 170510 PICHINCHA</v>
          </cell>
          <cell r="M2508" t="str">
            <v/>
          </cell>
          <cell r="N2508" t="str">
            <v>0991972027</v>
          </cell>
          <cell r="O2508" t="str">
            <v>0991972027</v>
          </cell>
          <cell r="P2508" t="str">
            <v>170510</v>
          </cell>
          <cell r="Q2508" t="str">
            <v>QUITO</v>
          </cell>
          <cell r="R2508" t="str">
            <v>PICHINCHA</v>
          </cell>
          <cell r="S2508" t="str">
            <v>QUITO</v>
          </cell>
          <cell r="T2508" t="str">
            <v>FLEXTRANS UIO</v>
          </cell>
          <cell r="U2508" t="str">
            <v>FLEXNETUIO_LOCAL</v>
          </cell>
          <cell r="V2508">
            <v>1</v>
          </cell>
          <cell r="W2508">
            <v>3.7</v>
          </cell>
          <cell r="X2508" t="str">
            <v>HYCITE QUITO</v>
          </cell>
          <cell r="Y2508" t="str">
            <v>FLEX NET CALLE 28 DE JUNIO S/N Y GARCIA MORENO ENTRADA LLANO GRANDE</v>
          </cell>
        </row>
        <row r="2509">
          <cell r="A2509" t="str">
            <v>98751769</v>
          </cell>
          <cell r="B2509">
            <v>485304</v>
          </cell>
          <cell r="C2509" t="str">
            <v>98751769</v>
          </cell>
          <cell r="D2509" t="str">
            <v>HYCITE</v>
          </cell>
          <cell r="E2509" t="str">
            <v>DESPACHO</v>
          </cell>
          <cell r="F2509" t="str">
            <v>NORMAL</v>
          </cell>
          <cell r="G2509" t="str">
            <v>031002004128718</v>
          </cell>
          <cell r="H2509">
            <v>44917</v>
          </cell>
          <cell r="I2509" t="str">
            <v>ENTREGADO</v>
          </cell>
          <cell r="J2509">
            <v>44918</v>
          </cell>
          <cell r="K2509" t="str">
            <v>ANGELA TOBAR</v>
          </cell>
          <cell r="L2509" t="str">
            <v>SAN JOSE SUR ENTRANDO POR ATRIPAC CALLE QUINTA 602 ENTRE LA C Y D QUEVEDO EL GUAYACAN 414426 LOS RIOS</v>
          </cell>
          <cell r="N2509" t="str">
            <v>0989158337</v>
          </cell>
          <cell r="O2509" t="str">
            <v>0989158337</v>
          </cell>
          <cell r="P2509" t="str">
            <v>120301</v>
          </cell>
          <cell r="Q2509" t="str">
            <v>QUEVEDO</v>
          </cell>
          <cell r="R2509" t="str">
            <v>LOS RIOS</v>
          </cell>
          <cell r="S2509" t="str">
            <v>QUEVEDO</v>
          </cell>
          <cell r="T2509" t="str">
            <v>TRAMACO</v>
          </cell>
          <cell r="U2509" t="str">
            <v>FLEXNETUIO_PROVINCIA</v>
          </cell>
          <cell r="V2509">
            <v>1</v>
          </cell>
          <cell r="W2509">
            <v>6.1</v>
          </cell>
          <cell r="X2509" t="str">
            <v>HYCITE QUITO</v>
          </cell>
          <cell r="Y2509" t="str">
            <v>FLEX NET CALLE 28 DE JUNIO S/N Y GARCIA MORENO ENTRADA LLANO GRANDE</v>
          </cell>
        </row>
        <row r="2510">
          <cell r="A2510" t="str">
            <v>98751891</v>
          </cell>
          <cell r="B2510">
            <v>485305</v>
          </cell>
          <cell r="C2510" t="str">
            <v>98751891</v>
          </cell>
          <cell r="D2510" t="str">
            <v>HYCITE</v>
          </cell>
          <cell r="E2510" t="str">
            <v>DESPACHO</v>
          </cell>
          <cell r="F2510" t="str">
            <v>NORMAL</v>
          </cell>
          <cell r="G2510" t="str">
            <v>031002004128719</v>
          </cell>
          <cell r="H2510">
            <v>44917</v>
          </cell>
          <cell r="I2510" t="str">
            <v>ENTREGADO</v>
          </cell>
          <cell r="J2510">
            <v>44919</v>
          </cell>
          <cell r="K2510" t="str">
            <v>MARIA ZAMBRANO</v>
          </cell>
          <cell r="L2510" t="str">
            <v>AV ESTUDIANTIL BARRIO SAN LORENZO ENTRAR COLEGIO MONSERRATE ALAVA D6 BOLIVAR // CALCETA CALCETA 130602 MANABI</v>
          </cell>
          <cell r="M2510" t="str">
            <v/>
          </cell>
          <cell r="N2510" t="str">
            <v>0981943813</v>
          </cell>
          <cell r="O2510" t="str">
            <v>0981943813</v>
          </cell>
          <cell r="P2510" t="str">
            <v>130602</v>
          </cell>
          <cell r="Q2510" t="str">
            <v>BOLIVAR (MANABI)</v>
          </cell>
          <cell r="R2510" t="str">
            <v>MANABI</v>
          </cell>
          <cell r="S2510" t="str">
            <v>CALCETA</v>
          </cell>
          <cell r="T2510" t="str">
            <v>TRAMACO</v>
          </cell>
          <cell r="U2510" t="str">
            <v>FLEXNETUIO_PROVINCIA</v>
          </cell>
          <cell r="V2510">
            <v>1</v>
          </cell>
          <cell r="W2510">
            <v>7.2</v>
          </cell>
          <cell r="X2510" t="str">
            <v>HYCITE QUITO</v>
          </cell>
          <cell r="Y2510" t="str">
            <v>FLEX NET CALLE 28 DE JUNIO S/N Y GARCIA MORENO ENTRADA LLANO GRANDE</v>
          </cell>
        </row>
        <row r="2511">
          <cell r="A2511" t="str">
            <v>4756783</v>
          </cell>
          <cell r="B2511">
            <v>485252</v>
          </cell>
          <cell r="C2511" t="str">
            <v>4756783</v>
          </cell>
          <cell r="D2511" t="str">
            <v>MDELIVERY</v>
          </cell>
          <cell r="E2511" t="str">
            <v>DESPACHO</v>
          </cell>
          <cell r="F2511" t="str">
            <v>NORMAL</v>
          </cell>
          <cell r="G2511" t="str">
            <v>FT76614</v>
          </cell>
          <cell r="H2511">
            <v>44917</v>
          </cell>
          <cell r="I2511" t="str">
            <v>ENTREGADO</v>
          </cell>
          <cell r="J2511">
            <v>44922</v>
          </cell>
          <cell r="K2511" t="str">
            <v>JHONNY PAUL GUALOTO OBANDO</v>
          </cell>
          <cell r="L2511" t="str">
            <v>CHILLOGALLO CALLE S33A OE13D 211 Y CALLE OE13D</v>
          </cell>
          <cell r="M2511" t="str">
            <v>1752900629</v>
          </cell>
          <cell r="N2511" t="str">
            <v>0994371246</v>
          </cell>
          <cell r="O2511" t="str">
            <v>0994371246</v>
          </cell>
          <cell r="P2511" t="str">
            <v>170708</v>
          </cell>
          <cell r="Q2511" t="str">
            <v>QUITO</v>
          </cell>
          <cell r="R2511" t="str">
            <v>PICHINCHA</v>
          </cell>
          <cell r="S2511" t="str">
            <v>QUITO</v>
          </cell>
          <cell r="T2511" t="str">
            <v>FLEXTRANS UIO</v>
          </cell>
          <cell r="U2511" t="str">
            <v>FLEXNETUIO_LOCAL</v>
          </cell>
          <cell r="V2511">
            <v>1</v>
          </cell>
          <cell r="W2511">
            <v>1</v>
          </cell>
          <cell r="X2511" t="str">
            <v>FLEXNET ECUADOR - MDELIVERY</v>
          </cell>
          <cell r="Y2511" t="str">
            <v>CALLE 28 DE JUNIO S/N Y GARCIA MORENO ENTRADA LLANO GRANDE</v>
          </cell>
        </row>
        <row r="2512">
          <cell r="A2512" t="str">
            <v>4757012</v>
          </cell>
          <cell r="B2512">
            <v>485253</v>
          </cell>
          <cell r="C2512" t="str">
            <v>4757012</v>
          </cell>
          <cell r="D2512" t="str">
            <v>MDELIVERY</v>
          </cell>
          <cell r="E2512" t="str">
            <v>DESPACHO</v>
          </cell>
          <cell r="F2512" t="str">
            <v>NORMAL</v>
          </cell>
          <cell r="G2512" t="str">
            <v>031080004757012</v>
          </cell>
          <cell r="H2512">
            <v>44917</v>
          </cell>
          <cell r="I2512" t="str">
            <v>DEVOLUCION_EN_PROCESO</v>
          </cell>
          <cell r="J2512">
            <v>44922</v>
          </cell>
          <cell r="K2512" t="str">
            <v>LUIS ALFONSO SABANDO GILER</v>
          </cell>
          <cell r="L2512" t="str">
            <v>EL CARMEN VIA A CHONE KM 38 CALLE SALUSTIO GILER</v>
          </cell>
          <cell r="M2512" t="str">
            <v>1313579235</v>
          </cell>
          <cell r="N2512" t="str">
            <v>0995140449</v>
          </cell>
          <cell r="O2512" t="str">
            <v/>
          </cell>
          <cell r="P2512" t="str">
            <v>130503</v>
          </cell>
          <cell r="Q2512" t="str">
            <v>EL CARMEN</v>
          </cell>
          <cell r="R2512" t="str">
            <v>MANABI</v>
          </cell>
          <cell r="S2512" t="str">
            <v>EL CARMEN - LA UNION - RANCHO RONALD</v>
          </cell>
          <cell r="T2512" t="str">
            <v>TRAMACO</v>
          </cell>
          <cell r="U2512" t="str">
            <v>FLEXNETUIO_PROVINCIA</v>
          </cell>
          <cell r="V2512">
            <v>1</v>
          </cell>
          <cell r="W2512">
            <v>1</v>
          </cell>
          <cell r="X2512" t="str">
            <v>FLEXNET ECUADOR - MDELIVERY</v>
          </cell>
          <cell r="Y2512" t="str">
            <v>CALLE 28 DE JUNIO S/N Y GARCIA MORENO ENTRADA LLANO GRANDE</v>
          </cell>
        </row>
        <row r="2513">
          <cell r="A2513" t="str">
            <v>4757152</v>
          </cell>
          <cell r="B2513">
            <v>485254</v>
          </cell>
          <cell r="C2513" t="str">
            <v>4757152</v>
          </cell>
          <cell r="D2513" t="str">
            <v>MDELIVERY</v>
          </cell>
          <cell r="E2513" t="str">
            <v>DESPACHO</v>
          </cell>
          <cell r="F2513" t="str">
            <v>NORMAL</v>
          </cell>
          <cell r="G2513" t="str">
            <v>FT76645</v>
          </cell>
          <cell r="H2513">
            <v>44917</v>
          </cell>
          <cell r="I2513" t="str">
            <v>ENTREGADO</v>
          </cell>
          <cell r="J2513">
            <v>44918</v>
          </cell>
          <cell r="K2513" t="str">
            <v>BERNARDO DAVID TOVAR RODRIGUEZ</v>
          </cell>
          <cell r="L2513" t="str">
            <v>COCHAPAMBA  CALLE ANTONIO ROMAN  175  Y MARIANO HURTADO</v>
          </cell>
          <cell r="M2513" t="str">
            <v>1760055424</v>
          </cell>
          <cell r="N2513" t="str">
            <v>0987660557</v>
          </cell>
          <cell r="O2513" t="str">
            <v>0984177604</v>
          </cell>
          <cell r="P2513" t="str">
            <v>170528</v>
          </cell>
          <cell r="Q2513" t="str">
            <v>QUITO</v>
          </cell>
          <cell r="R2513" t="str">
            <v>PICHINCHA</v>
          </cell>
          <cell r="S2513" t="str">
            <v>QUITO</v>
          </cell>
          <cell r="T2513" t="str">
            <v>FLEXTRANS UIO</v>
          </cell>
          <cell r="U2513" t="str">
            <v>FLEXNETUIO_LOCAL</v>
          </cell>
          <cell r="V2513">
            <v>1</v>
          </cell>
          <cell r="W2513">
            <v>1</v>
          </cell>
          <cell r="X2513" t="str">
            <v>FLEXNET ECUADOR - MDELIVERY</v>
          </cell>
          <cell r="Y2513" t="str">
            <v>CALLE 28 DE JUNIO S/N Y GARCIA MORENO ENTRADA LLANO GRANDE</v>
          </cell>
        </row>
        <row r="2514">
          <cell r="A2514" t="str">
            <v>4757278</v>
          </cell>
          <cell r="B2514">
            <v>485255</v>
          </cell>
          <cell r="C2514" t="str">
            <v>4757278</v>
          </cell>
          <cell r="D2514" t="str">
            <v>MDELIVERY</v>
          </cell>
          <cell r="E2514" t="str">
            <v>DESPACHO</v>
          </cell>
          <cell r="F2514" t="str">
            <v>DERIVADO PICK UP</v>
          </cell>
          <cell r="G2514" t="str">
            <v>031080004757278</v>
          </cell>
          <cell r="H2514">
            <v>44917</v>
          </cell>
          <cell r="I2514" t="str">
            <v>ENTREGADO</v>
          </cell>
          <cell r="J2514">
            <v>44918</v>
          </cell>
          <cell r="K2514" t="str">
            <v>HEREDIA SOLORZANO MARIA AUXILIADORA</v>
          </cell>
          <cell r="L2514" t="str">
            <v>OFICINA TRAMACO TOSAGUA</v>
          </cell>
          <cell r="M2514" t="str">
            <v>1311446619</v>
          </cell>
          <cell r="N2514" t="str">
            <v>0996744480</v>
          </cell>
          <cell r="O2514" t="str">
            <v>0996744480</v>
          </cell>
          <cell r="P2514" t="str">
            <v>TOSAGUA</v>
          </cell>
          <cell r="Q2514" t="str">
            <v>TOSAGUA</v>
          </cell>
          <cell r="R2514" t="str">
            <v>MANABI</v>
          </cell>
          <cell r="T2514" t="str">
            <v>TRAMACO</v>
          </cell>
          <cell r="U2514" t="str">
            <v>FLEXNETUIO_PROVINCIA</v>
          </cell>
          <cell r="V2514">
            <v>1</v>
          </cell>
          <cell r="W2514">
            <v>1</v>
          </cell>
          <cell r="X2514" t="str">
            <v>FLEXNET ECUADOR - MDELIVERY</v>
          </cell>
          <cell r="Y2514" t="str">
            <v>CALLE 28 DE JUNIO S/N Y GARCIA MORENO ENTRADA LLANO GRANDE</v>
          </cell>
        </row>
        <row r="2515">
          <cell r="A2515" t="str">
            <v>4757318</v>
          </cell>
          <cell r="B2515">
            <v>485256</v>
          </cell>
          <cell r="C2515" t="str">
            <v>4757318</v>
          </cell>
          <cell r="D2515" t="str">
            <v>MDELIVERY</v>
          </cell>
          <cell r="E2515" t="str">
            <v>DESPACHO</v>
          </cell>
          <cell r="F2515" t="str">
            <v>NORMAL</v>
          </cell>
          <cell r="G2515" t="str">
            <v>FT76629</v>
          </cell>
          <cell r="H2515">
            <v>44917</v>
          </cell>
          <cell r="I2515" t="str">
            <v>DEVOLUCION_EN_PROCESO</v>
          </cell>
          <cell r="J2515">
            <v>44918</v>
          </cell>
          <cell r="K2515" t="str">
            <v>TATIANA PAOLA VASQUEZ MONCAYO</v>
          </cell>
          <cell r="L2515" t="str">
            <v>KENNEDY   AV 6 DE DICIEMBRE  303 CALLE  DE LOS PINOS</v>
          </cell>
          <cell r="M2515" t="str">
            <v>1716863913</v>
          </cell>
          <cell r="N2515" t="str">
            <v>0984634555/0981151865 /0958735501  WHATSAPP</v>
          </cell>
          <cell r="O2515" t="str">
            <v>0358735501</v>
          </cell>
          <cell r="P2515" t="str">
            <v>170502</v>
          </cell>
          <cell r="Q2515" t="str">
            <v>QUITO</v>
          </cell>
          <cell r="R2515" t="str">
            <v>PICHINCHA</v>
          </cell>
          <cell r="S2515" t="str">
            <v>QUITO</v>
          </cell>
          <cell r="T2515" t="str">
            <v>FLEXTRANS UIO</v>
          </cell>
          <cell r="U2515" t="str">
            <v>FLEXNETUIO_LOCAL</v>
          </cell>
          <cell r="V2515">
            <v>1</v>
          </cell>
          <cell r="W2515">
            <v>1</v>
          </cell>
          <cell r="X2515" t="str">
            <v>FLEXNET ECUADOR - MDELIVERY</v>
          </cell>
          <cell r="Y2515" t="str">
            <v>CALLE 28 DE JUNIO S/N Y GARCIA MORENO ENTRADA LLANO GRANDE</v>
          </cell>
        </row>
        <row r="2516">
          <cell r="A2516" t="str">
            <v>4757344</v>
          </cell>
          <cell r="B2516">
            <v>485257</v>
          </cell>
          <cell r="C2516" t="str">
            <v>4757344</v>
          </cell>
          <cell r="D2516" t="str">
            <v>MDELIVERY</v>
          </cell>
          <cell r="E2516" t="str">
            <v>DESPACHO</v>
          </cell>
          <cell r="F2516" t="str">
            <v>DERIVADO PICK UP</v>
          </cell>
          <cell r="G2516" t="str">
            <v>031080004757344</v>
          </cell>
          <cell r="H2516">
            <v>44917</v>
          </cell>
          <cell r="I2516" t="str">
            <v>INCIDENCIA</v>
          </cell>
          <cell r="J2516">
            <v>44923</v>
          </cell>
          <cell r="K2516" t="str">
            <v>DARIO MAURICIO SOLANO MOYA</v>
          </cell>
          <cell r="L2516" t="str">
            <v>OFICINA TRAMACO BABAHOYO</v>
          </cell>
          <cell r="M2516" t="str">
            <v>1206757575</v>
          </cell>
          <cell r="N2516" t="str">
            <v>0960187453</v>
          </cell>
          <cell r="O2516" t="str">
            <v>0980080906</v>
          </cell>
          <cell r="P2516" t="str">
            <v>BABAHOYO</v>
          </cell>
          <cell r="Q2516" t="str">
            <v>BABAHOYO</v>
          </cell>
          <cell r="R2516" t="str">
            <v>LOS RIOS</v>
          </cell>
          <cell r="S2516" t="str">
            <v>BABAHOYO - LA VIRGINIA</v>
          </cell>
          <cell r="T2516" t="str">
            <v>TRAMACO</v>
          </cell>
          <cell r="U2516" t="str">
            <v>FLEXNETUIO_PROVINCIA</v>
          </cell>
          <cell r="V2516">
            <v>1</v>
          </cell>
          <cell r="W2516">
            <v>1</v>
          </cell>
          <cell r="X2516" t="str">
            <v>FLEXNET ECUADOR - MDELIVERY</v>
          </cell>
          <cell r="Y2516" t="str">
            <v>CALLE 28 DE JUNIO S/N Y GARCIA MORENO ENTRADA LLANO GRANDE</v>
          </cell>
        </row>
        <row r="2517">
          <cell r="A2517" t="str">
            <v>4757357</v>
          </cell>
          <cell r="B2517">
            <v>485258</v>
          </cell>
          <cell r="C2517" t="str">
            <v>4757357</v>
          </cell>
          <cell r="D2517" t="str">
            <v>MDELIVERY</v>
          </cell>
          <cell r="E2517" t="str">
            <v>DESPACHO</v>
          </cell>
          <cell r="F2517" t="str">
            <v>DERIVADO PICK UP</v>
          </cell>
          <cell r="G2517" t="str">
            <v>031080004757357</v>
          </cell>
          <cell r="H2517">
            <v>44917</v>
          </cell>
          <cell r="I2517" t="str">
            <v>INCIDENCIA</v>
          </cell>
          <cell r="J2517">
            <v>44923</v>
          </cell>
          <cell r="K2517" t="str">
            <v>LUIS GERMANICO SASIG TIPANTUNA</v>
          </cell>
          <cell r="L2517" t="str">
            <v>OFICINA TRAMACO MACHACHI</v>
          </cell>
          <cell r="M2517" t="str">
            <v>0503359390</v>
          </cell>
          <cell r="N2517" t="str">
            <v>0996289638</v>
          </cell>
          <cell r="O2517" t="str">
            <v/>
          </cell>
          <cell r="P2517" t="str">
            <v>MEJIA</v>
          </cell>
          <cell r="Q2517" t="str">
            <v>MEJIA</v>
          </cell>
          <cell r="R2517" t="str">
            <v>PICHINCHA</v>
          </cell>
          <cell r="T2517" t="str">
            <v>TRAMACO</v>
          </cell>
          <cell r="U2517" t="str">
            <v>FLEXNETUIO_LOCAL</v>
          </cell>
          <cell r="V2517">
            <v>1</v>
          </cell>
          <cell r="W2517">
            <v>1</v>
          </cell>
          <cell r="X2517" t="str">
            <v>FLEXNET ECUADOR - MDELIVERY</v>
          </cell>
          <cell r="Y2517" t="str">
            <v>CALLE 28 DE JUNIO S/N Y GARCIA MORENO ENTRADA LLANO GRANDE</v>
          </cell>
        </row>
        <row r="2518">
          <cell r="A2518" t="str">
            <v>4757373</v>
          </cell>
          <cell r="B2518">
            <v>485259</v>
          </cell>
          <cell r="C2518" t="str">
            <v>4757373</v>
          </cell>
          <cell r="D2518" t="str">
            <v>MDELIVERY</v>
          </cell>
          <cell r="E2518" t="str">
            <v>DESPACHO</v>
          </cell>
          <cell r="F2518" t="str">
            <v>NORMAL</v>
          </cell>
          <cell r="G2518" t="str">
            <v>031080004757373</v>
          </cell>
          <cell r="H2518">
            <v>44917</v>
          </cell>
          <cell r="I2518" t="str">
            <v>ENTREGADO</v>
          </cell>
          <cell r="J2518">
            <v>44922</v>
          </cell>
          <cell r="K2518" t="str">
            <v>LUCIO BAQUE ANA KARINA</v>
          </cell>
          <cell r="L2518" t="str">
            <v>JIPIJAPA CALLE A O CALLE ZOILA CARBOS SN CALLE WALTER SAVALA</v>
          </cell>
          <cell r="M2518" t="str">
            <v>1308596707</v>
          </cell>
          <cell r="N2518" t="str">
            <v>0988691765</v>
          </cell>
          <cell r="O2518" t="str">
            <v>0988691765</v>
          </cell>
          <cell r="P2518" t="str">
            <v>130304</v>
          </cell>
          <cell r="Q2518" t="str">
            <v>JIPIJAPA</v>
          </cell>
          <cell r="R2518" t="str">
            <v>MANABI</v>
          </cell>
          <cell r="S2518" t="str">
            <v>JIPIJAPA</v>
          </cell>
          <cell r="T2518" t="str">
            <v>TRAMACO</v>
          </cell>
          <cell r="U2518" t="str">
            <v>FLEXNETUIO_PROVINCIA</v>
          </cell>
          <cell r="V2518">
            <v>1</v>
          </cell>
          <cell r="W2518">
            <v>1</v>
          </cell>
          <cell r="X2518" t="str">
            <v>FLEXNET ECUADOR - MDELIVERY</v>
          </cell>
          <cell r="Y2518" t="str">
            <v>CALLE 28 DE JUNIO S/N Y GARCIA MORENO ENTRADA LLANO GRANDE</v>
          </cell>
        </row>
        <row r="2519">
          <cell r="A2519" t="str">
            <v>4757400</v>
          </cell>
          <cell r="B2519">
            <v>485260</v>
          </cell>
          <cell r="C2519" t="str">
            <v>4757400</v>
          </cell>
          <cell r="D2519" t="str">
            <v>MDELIVERY</v>
          </cell>
          <cell r="E2519" t="str">
            <v>DESPACHO</v>
          </cell>
          <cell r="F2519" t="str">
            <v>NORMAL</v>
          </cell>
          <cell r="G2519" t="str">
            <v>FT76626</v>
          </cell>
          <cell r="H2519">
            <v>44917</v>
          </cell>
          <cell r="I2519" t="str">
            <v>ENTREGADO</v>
          </cell>
          <cell r="J2519">
            <v>44918</v>
          </cell>
          <cell r="K2519" t="str">
            <v>RAMIREZ DIEGO MARCEL DIAZ GRANADOS</v>
          </cell>
          <cell r="L2519" t="str">
            <v>CUMBAYA  CALLE MADRID   E4 16   CASA 34 CALLE ALBACETE</v>
          </cell>
          <cell r="M2519" t="str">
            <v>1757410467</v>
          </cell>
          <cell r="N2519" t="str">
            <v>0986130166</v>
          </cell>
          <cell r="O2519" t="str">
            <v>0986130166</v>
          </cell>
          <cell r="P2519" t="str">
            <v>170904</v>
          </cell>
          <cell r="Q2519" t="str">
            <v>QUITO</v>
          </cell>
          <cell r="R2519" t="str">
            <v>PICHINCHA</v>
          </cell>
          <cell r="S2519" t="str">
            <v>CUMBAYA</v>
          </cell>
          <cell r="T2519" t="str">
            <v>FLEXTRANS UIO</v>
          </cell>
          <cell r="U2519" t="str">
            <v>FLEXNETUIO_LOCAL</v>
          </cell>
          <cell r="V2519">
            <v>1</v>
          </cell>
          <cell r="W2519">
            <v>1</v>
          </cell>
          <cell r="X2519" t="str">
            <v>FLEXNET ECUADOR - MDELIVERY</v>
          </cell>
          <cell r="Y2519" t="str">
            <v>CALLE 28 DE JUNIO S/N Y GARCIA MORENO ENTRADA LLANO GRANDE</v>
          </cell>
        </row>
        <row r="2520">
          <cell r="A2520" t="str">
            <v>4757408</v>
          </cell>
          <cell r="B2520">
            <v>485261</v>
          </cell>
          <cell r="C2520" t="str">
            <v>4757408</v>
          </cell>
          <cell r="D2520" t="str">
            <v>MDELIVERY</v>
          </cell>
          <cell r="E2520" t="str">
            <v>DESPACHO</v>
          </cell>
          <cell r="F2520" t="str">
            <v>NORMAL</v>
          </cell>
          <cell r="G2520" t="str">
            <v>FT76632</v>
          </cell>
          <cell r="H2520">
            <v>44917</v>
          </cell>
          <cell r="I2520" t="str">
            <v>ENTREGADO</v>
          </cell>
          <cell r="J2520">
            <v>44918</v>
          </cell>
          <cell r="K2520" t="str">
            <v>DIEGO PAUL SINCHE MOROCHO</v>
          </cell>
          <cell r="L2520" t="str">
            <v>TURUBAMBA CALLE E4J  SN CALLE S50</v>
          </cell>
          <cell r="M2520" t="str">
            <v>1722385513</v>
          </cell>
          <cell r="N2520" t="str">
            <v>0992805962</v>
          </cell>
          <cell r="O2520" t="str">
            <v>0992805962</v>
          </cell>
          <cell r="P2520" t="str">
            <v>170709</v>
          </cell>
          <cell r="Q2520" t="str">
            <v>QUITO</v>
          </cell>
          <cell r="R2520" t="str">
            <v>PICHINCHA</v>
          </cell>
          <cell r="S2520" t="str">
            <v>QUITO</v>
          </cell>
          <cell r="T2520" t="str">
            <v>FLEXTRANS UIO</v>
          </cell>
          <cell r="U2520" t="str">
            <v>FLEXNETUIO_LOCAL</v>
          </cell>
          <cell r="V2520">
            <v>1</v>
          </cell>
          <cell r="W2520">
            <v>1</v>
          </cell>
          <cell r="X2520" t="str">
            <v>FLEXNET ECUADOR - MDELIVERY</v>
          </cell>
          <cell r="Y2520" t="str">
            <v>CALLE 28 DE JUNIO S/N Y GARCIA MORENO ENTRADA LLANO GRANDE</v>
          </cell>
        </row>
        <row r="2521">
          <cell r="A2521" t="str">
            <v>4757435</v>
          </cell>
          <cell r="B2521">
            <v>485262</v>
          </cell>
          <cell r="C2521" t="str">
            <v>4757435</v>
          </cell>
          <cell r="D2521" t="str">
            <v>MDELIVERY</v>
          </cell>
          <cell r="E2521" t="str">
            <v>DESPACHO</v>
          </cell>
          <cell r="F2521" t="str">
            <v>NORMAL</v>
          </cell>
          <cell r="G2521" t="str">
            <v>TF90382</v>
          </cell>
          <cell r="H2521">
            <v>44917</v>
          </cell>
          <cell r="I2521" t="str">
            <v>ENTREGADO</v>
          </cell>
          <cell r="J2521">
            <v>44918</v>
          </cell>
          <cell r="K2521" t="str">
            <v>TONNY MANUEL ESPINOZA LETURNEUR</v>
          </cell>
          <cell r="L2521" t="str">
            <v>ROCA CALLE RUMICHACA  SN  Y VELEZ</v>
          </cell>
          <cell r="M2521" t="str">
            <v>0917743239</v>
          </cell>
          <cell r="N2521" t="str">
            <v>0992903405</v>
          </cell>
          <cell r="O2521" t="str">
            <v>0992903405</v>
          </cell>
          <cell r="P2521" t="str">
            <v>090307</v>
          </cell>
          <cell r="Q2521" t="str">
            <v>GUAYAQUIL</v>
          </cell>
          <cell r="R2521" t="str">
            <v>GUAYAS</v>
          </cell>
          <cell r="S2521" t="str">
            <v>GUAYAQUIL</v>
          </cell>
          <cell r="T2521" t="str">
            <v>ITSACOURIER</v>
          </cell>
          <cell r="U2521" t="str">
            <v>FLEXNETUIO_GYE</v>
          </cell>
          <cell r="V2521">
            <v>1</v>
          </cell>
          <cell r="W2521">
            <v>1</v>
          </cell>
          <cell r="X2521" t="str">
            <v>FLEXNET ECUADOR - MDELIVERY</v>
          </cell>
          <cell r="Y2521" t="str">
            <v>CALLE 28 DE JUNIO S/N Y GARCIA MORENO ENTRADA LLANO GRANDE</v>
          </cell>
        </row>
        <row r="2522">
          <cell r="A2522" t="str">
            <v>4757440</v>
          </cell>
          <cell r="B2522">
            <v>485263</v>
          </cell>
          <cell r="C2522" t="str">
            <v>4757440</v>
          </cell>
          <cell r="D2522" t="str">
            <v>MDELIVERY</v>
          </cell>
          <cell r="E2522" t="str">
            <v>DESPACHO</v>
          </cell>
          <cell r="F2522" t="str">
            <v>DERIVADO PICK UP</v>
          </cell>
          <cell r="G2522" t="str">
            <v>031080004757440</v>
          </cell>
          <cell r="H2522">
            <v>44917</v>
          </cell>
          <cell r="I2522" t="str">
            <v>INCIDENCIA</v>
          </cell>
          <cell r="J2522">
            <v>44923</v>
          </cell>
          <cell r="K2522" t="str">
            <v>JOSE ANTONIO PROANO MURILLO</v>
          </cell>
          <cell r="L2522" t="str">
            <v>OFICINA TRAMACO PORTETE</v>
          </cell>
          <cell r="M2522" t="str">
            <v>1316415148</v>
          </cell>
          <cell r="N2522" t="str">
            <v>0982314229</v>
          </cell>
          <cell r="O2522" t="str">
            <v>0982314229</v>
          </cell>
          <cell r="P2522" t="str">
            <v>GUAYAQUIL</v>
          </cell>
          <cell r="Q2522" t="str">
            <v>GUAYAQUIL</v>
          </cell>
          <cell r="R2522" t="str">
            <v>GUAYAS</v>
          </cell>
          <cell r="T2522" t="str">
            <v>TRAMACO</v>
          </cell>
          <cell r="U2522" t="str">
            <v>FLEXNETUIO_GYE</v>
          </cell>
          <cell r="V2522">
            <v>1</v>
          </cell>
          <cell r="W2522">
            <v>1</v>
          </cell>
          <cell r="X2522" t="str">
            <v>FLEXNET ECUADOR - MDELIVERY</v>
          </cell>
          <cell r="Y2522" t="str">
            <v>CALLE 28 DE JUNIO S/N Y GARCIA MORENO ENTRADA LLANO GRANDE</v>
          </cell>
        </row>
        <row r="2523">
          <cell r="A2523" t="str">
            <v>4757597</v>
          </cell>
          <cell r="B2523">
            <v>485264</v>
          </cell>
          <cell r="C2523" t="str">
            <v>4757597</v>
          </cell>
          <cell r="D2523" t="str">
            <v>MDELIVERY</v>
          </cell>
          <cell r="E2523" t="str">
            <v>DESPACHO</v>
          </cell>
          <cell r="F2523" t="str">
            <v>NORMAL</v>
          </cell>
          <cell r="G2523" t="str">
            <v>TF90394</v>
          </cell>
          <cell r="H2523">
            <v>44917</v>
          </cell>
          <cell r="I2523" t="str">
            <v>ENTREGADO</v>
          </cell>
          <cell r="J2523">
            <v>44918</v>
          </cell>
          <cell r="K2523" t="str">
            <v>JOEL ANTONIO GELVEZ VERA</v>
          </cell>
          <cell r="L2523" t="str">
            <v>TARQUI VILLA BONITA  CUARTA ETAPA MZ 5044 VILLA 3</v>
          </cell>
          <cell r="M2523" t="str">
            <v>0963874920</v>
          </cell>
          <cell r="N2523" t="str">
            <v>0989245149</v>
          </cell>
          <cell r="O2523" t="str">
            <v>0989245149</v>
          </cell>
          <cell r="P2523" t="str">
            <v>090707</v>
          </cell>
          <cell r="Q2523" t="str">
            <v>GUAYAQUIL</v>
          </cell>
          <cell r="R2523" t="str">
            <v>GUAYAS</v>
          </cell>
          <cell r="S2523" t="str">
            <v>GUAYAQUIL</v>
          </cell>
          <cell r="T2523" t="str">
            <v>FLEXTRANS GYE</v>
          </cell>
          <cell r="U2523" t="str">
            <v>FLEXNETUIO_GYE</v>
          </cell>
          <cell r="V2523">
            <v>1</v>
          </cell>
          <cell r="W2523">
            <v>1</v>
          </cell>
          <cell r="X2523" t="str">
            <v>FLEXNET ECUADOR - MDELIVERY</v>
          </cell>
          <cell r="Y2523" t="str">
            <v>CALLE 28 DE JUNIO S/N Y GARCIA MORENO ENTRADA LLANO GRANDE</v>
          </cell>
        </row>
        <row r="2524">
          <cell r="A2524" t="str">
            <v>4757652</v>
          </cell>
          <cell r="B2524">
            <v>485265</v>
          </cell>
          <cell r="C2524" t="str">
            <v>4757652</v>
          </cell>
          <cell r="D2524" t="str">
            <v>MDELIVERY</v>
          </cell>
          <cell r="E2524" t="str">
            <v>DESPACHO</v>
          </cell>
          <cell r="F2524" t="str">
            <v>DERIVADO PICK UP</v>
          </cell>
          <cell r="G2524" t="str">
            <v>031080004757652</v>
          </cell>
          <cell r="H2524">
            <v>44917</v>
          </cell>
          <cell r="I2524" t="str">
            <v>ENTREGADO</v>
          </cell>
          <cell r="J2524">
            <v>44923</v>
          </cell>
          <cell r="K2524" t="str">
            <v>DARIO JAVIER SAMANIEGO VALLE</v>
          </cell>
          <cell r="L2524" t="str">
            <v>OFICINA TRAMACO EL COCA</v>
          </cell>
          <cell r="M2524" t="str">
            <v>1725014284</v>
          </cell>
          <cell r="N2524" t="str">
            <v>0995794953</v>
          </cell>
          <cell r="O2524" t="str">
            <v>0995794953</v>
          </cell>
          <cell r="P2524" t="str">
            <v>220201</v>
          </cell>
          <cell r="Q2524" t="str">
            <v>EL COCA</v>
          </cell>
          <cell r="R2524" t="str">
            <v>ORELLANA</v>
          </cell>
          <cell r="S2524" t="str">
            <v>PUERTO FRANCISCO DE ORELLANA (EL COCA)</v>
          </cell>
          <cell r="T2524" t="str">
            <v>TRAMACO</v>
          </cell>
          <cell r="V2524">
            <v>1</v>
          </cell>
          <cell r="W2524">
            <v>1</v>
          </cell>
          <cell r="X2524" t="str">
            <v>FLEXNET ECUADOR - MDELIVERY</v>
          </cell>
          <cell r="Y2524" t="str">
            <v>CALLE 28 DE JUNIO S/N Y GARCIA MORENO ENTRADA LLANO GRANDE</v>
          </cell>
        </row>
        <row r="2525">
          <cell r="A2525" t="str">
            <v>4757656</v>
          </cell>
          <cell r="B2525">
            <v>485266</v>
          </cell>
          <cell r="C2525" t="str">
            <v>4757656</v>
          </cell>
          <cell r="D2525" t="str">
            <v>MDELIVERY</v>
          </cell>
          <cell r="E2525" t="str">
            <v>DESPACHO</v>
          </cell>
          <cell r="F2525" t="str">
            <v>NORMAL</v>
          </cell>
          <cell r="G2525" t="str">
            <v>TF90386</v>
          </cell>
          <cell r="H2525">
            <v>44917</v>
          </cell>
          <cell r="I2525" t="str">
            <v>ENTREGADO</v>
          </cell>
          <cell r="J2525">
            <v>44918</v>
          </cell>
          <cell r="K2525" t="str">
            <v>MARTINEZ ASCENCIO CARMEN JOHANNA</v>
          </cell>
          <cell r="L2525" t="str">
            <v>TARQUI AV LEOPOLDO CARRERA  SN AV DEL BOMBERO</v>
          </cell>
          <cell r="M2525" t="str">
            <v>0927290650</v>
          </cell>
          <cell r="N2525" t="str">
            <v>0995730559</v>
          </cell>
          <cell r="O2525" t="str">
            <v>0000000000</v>
          </cell>
          <cell r="P2525" t="str">
            <v>090902</v>
          </cell>
          <cell r="Q2525" t="str">
            <v>GUAYAQUIL</v>
          </cell>
          <cell r="R2525" t="str">
            <v>GUAYAS</v>
          </cell>
          <cell r="S2525" t="str">
            <v>GUAYAQUIL</v>
          </cell>
          <cell r="T2525" t="str">
            <v>ITSACOURIER</v>
          </cell>
          <cell r="U2525" t="str">
            <v>FLEXNETUIO_GYE</v>
          </cell>
          <cell r="V2525">
            <v>1</v>
          </cell>
          <cell r="W2525">
            <v>1</v>
          </cell>
          <cell r="X2525" t="str">
            <v>FLEXNET ECUADOR - MDELIVERY</v>
          </cell>
          <cell r="Y2525" t="str">
            <v>CALLE 28 DE JUNIO S/N Y GARCIA MORENO ENTRADA LLANO GRANDE</v>
          </cell>
        </row>
        <row r="2526">
          <cell r="A2526" t="str">
            <v>4757720</v>
          </cell>
          <cell r="B2526">
            <v>485267</v>
          </cell>
          <cell r="C2526" t="str">
            <v>4757720</v>
          </cell>
          <cell r="D2526" t="str">
            <v>MDELIVERY</v>
          </cell>
          <cell r="E2526" t="str">
            <v>DESPACHO</v>
          </cell>
          <cell r="F2526" t="str">
            <v>NORMAL</v>
          </cell>
          <cell r="G2526" t="str">
            <v>031080004757720</v>
          </cell>
          <cell r="H2526">
            <v>44917</v>
          </cell>
          <cell r="I2526" t="str">
            <v>ENTREGADO</v>
          </cell>
          <cell r="J2526">
            <v>44918</v>
          </cell>
          <cell r="K2526" t="str">
            <v>TOSCANO SANDOVAL JUANA FERNANDA</v>
          </cell>
          <cell r="L2526" t="str">
            <v>SALCEDO CALLE BELISARIO QUEVEDO SN CALLE INGRESO AL CLUB 10 DE AGOSTO</v>
          </cell>
          <cell r="M2526" t="str">
            <v>0503116121</v>
          </cell>
          <cell r="N2526" t="str">
            <v>0983133177</v>
          </cell>
          <cell r="O2526" t="str">
            <v>0983133177</v>
          </cell>
          <cell r="P2526" t="str">
            <v>050601</v>
          </cell>
          <cell r="Q2526" t="str">
            <v>SALCEDO</v>
          </cell>
          <cell r="R2526" t="str">
            <v>COTOPAXI</v>
          </cell>
          <cell r="S2526" t="str">
            <v>SAN MIGUEL</v>
          </cell>
          <cell r="T2526" t="str">
            <v>TRAMACO</v>
          </cell>
          <cell r="U2526" t="str">
            <v>FLEXNETUIO_PROVINCIA</v>
          </cell>
          <cell r="V2526">
            <v>1</v>
          </cell>
          <cell r="W2526">
            <v>1</v>
          </cell>
          <cell r="X2526" t="str">
            <v>FLEXNET ECUADOR - MDELIVERY</v>
          </cell>
          <cell r="Y2526" t="str">
            <v>CALLE 28 DE JUNIO S/N Y GARCIA MORENO ENTRADA LLANO GRANDE</v>
          </cell>
        </row>
        <row r="2527">
          <cell r="A2527" t="str">
            <v>4757732</v>
          </cell>
          <cell r="B2527">
            <v>485268</v>
          </cell>
          <cell r="C2527" t="str">
            <v>4757732</v>
          </cell>
          <cell r="D2527" t="str">
            <v>MDELIVERY</v>
          </cell>
          <cell r="E2527" t="str">
            <v>DESPACHO</v>
          </cell>
          <cell r="F2527" t="str">
            <v>NORMAL</v>
          </cell>
          <cell r="G2527" t="str">
            <v>TF90395</v>
          </cell>
          <cell r="H2527">
            <v>44917</v>
          </cell>
          <cell r="I2527" t="str">
            <v>ENTREGADO</v>
          </cell>
          <cell r="J2527">
            <v>44918</v>
          </cell>
          <cell r="K2527" t="str">
            <v>MABEL DAMARYS MONSERRATE LOPEZ</v>
          </cell>
          <cell r="L2527" t="str">
            <v>URDANETA CALLE VELEZ  207 CALLE TUNGURAHUA</v>
          </cell>
          <cell r="M2527" t="str">
            <v>0952937050</v>
          </cell>
          <cell r="N2527" t="str">
            <v>0962717712</v>
          </cell>
          <cell r="O2527" t="str">
            <v>0962717712</v>
          </cell>
          <cell r="P2527" t="str">
            <v>090303</v>
          </cell>
          <cell r="Q2527" t="str">
            <v>GUAYAQUIL</v>
          </cell>
          <cell r="R2527" t="str">
            <v>GUAYAS</v>
          </cell>
          <cell r="S2527" t="str">
            <v>GUAYAQUIL</v>
          </cell>
          <cell r="T2527" t="str">
            <v>ITSACOURIER</v>
          </cell>
          <cell r="U2527" t="str">
            <v>FLEXNETUIO_GYE</v>
          </cell>
          <cell r="V2527">
            <v>1</v>
          </cell>
          <cell r="W2527">
            <v>1</v>
          </cell>
          <cell r="X2527" t="str">
            <v>FLEXNET ECUADOR - MDELIVERY</v>
          </cell>
          <cell r="Y2527" t="str">
            <v>CALLE 28 DE JUNIO S/N Y GARCIA MORENO ENTRADA LLANO GRANDE</v>
          </cell>
        </row>
        <row r="2528">
          <cell r="A2528" t="str">
            <v>4758041</v>
          </cell>
          <cell r="B2528">
            <v>485269</v>
          </cell>
          <cell r="C2528" t="str">
            <v>4758041</v>
          </cell>
          <cell r="D2528" t="str">
            <v>MDELIVERY</v>
          </cell>
          <cell r="E2528" t="str">
            <v>DESPACHO</v>
          </cell>
          <cell r="F2528" t="str">
            <v>NORMAL</v>
          </cell>
          <cell r="G2528" t="str">
            <v>TF90385</v>
          </cell>
          <cell r="H2528">
            <v>44917</v>
          </cell>
          <cell r="I2528" t="str">
            <v>ENTREGADO</v>
          </cell>
          <cell r="J2528">
            <v>44918</v>
          </cell>
          <cell r="K2528" t="str">
            <v>LUIS ANTONIO PERALTA MORAN</v>
          </cell>
          <cell r="L2528" t="str">
            <v>XIMENA CDLA ESTEROS POPULARES MZ 733 VILLA 11</v>
          </cell>
          <cell r="M2528" t="str">
            <v>0941098667</v>
          </cell>
          <cell r="N2528" t="str">
            <v>0987959475</v>
          </cell>
          <cell r="O2528" t="str">
            <v/>
          </cell>
          <cell r="P2528" t="str">
            <v>090204</v>
          </cell>
          <cell r="Q2528" t="str">
            <v>GUAYAQUIL</v>
          </cell>
          <cell r="R2528" t="str">
            <v>GUAYAS</v>
          </cell>
          <cell r="S2528" t="str">
            <v>GUAYAQUIL</v>
          </cell>
          <cell r="T2528" t="str">
            <v>ITSACOURIER</v>
          </cell>
          <cell r="U2528" t="str">
            <v>FLEXNETUIO_GYE</v>
          </cell>
          <cell r="V2528">
            <v>1</v>
          </cell>
          <cell r="W2528">
            <v>1</v>
          </cell>
          <cell r="X2528" t="str">
            <v>FLEXNET ECUADOR - MDELIVERY</v>
          </cell>
          <cell r="Y2528" t="str">
            <v>CALLE 28 DE JUNIO S/N Y GARCIA MORENO ENTRADA LLANO GRANDE</v>
          </cell>
        </row>
        <row r="2529">
          <cell r="A2529" t="str">
            <v>4758059</v>
          </cell>
          <cell r="B2529">
            <v>485270</v>
          </cell>
          <cell r="C2529" t="str">
            <v>4758059</v>
          </cell>
          <cell r="D2529" t="str">
            <v>MDELIVERY</v>
          </cell>
          <cell r="E2529" t="str">
            <v>DESPACHO</v>
          </cell>
          <cell r="F2529" t="str">
            <v>NORMAL</v>
          </cell>
          <cell r="G2529" t="str">
            <v>FT76627</v>
          </cell>
          <cell r="H2529">
            <v>44917</v>
          </cell>
          <cell r="I2529" t="str">
            <v>DEVOLUCION_EN_PROCESO</v>
          </cell>
          <cell r="J2529">
            <v>44918</v>
          </cell>
          <cell r="K2529" t="str">
            <v>DIEGO ANCELMO GANCINO ORTEGA</v>
          </cell>
          <cell r="L2529" t="str">
            <v>CONOCOTO CALLE LIZARDO GARCIA N10 632 Y EMILIO ANTONIO ESTRADA CARMONA</v>
          </cell>
          <cell r="M2529" t="str">
            <v>1716307481</v>
          </cell>
          <cell r="N2529" t="str">
            <v>0987139939</v>
          </cell>
          <cell r="O2529" t="str">
            <v>0987139939</v>
          </cell>
          <cell r="P2529" t="str">
            <v>170806</v>
          </cell>
          <cell r="Q2529" t="str">
            <v>QUITO</v>
          </cell>
          <cell r="R2529" t="str">
            <v>PICHINCHA</v>
          </cell>
          <cell r="S2529" t="str">
            <v>CONOCOTO - EL ROSARIO - MONSERRAT</v>
          </cell>
          <cell r="T2529" t="str">
            <v>FLEXTRANS UIO</v>
          </cell>
          <cell r="U2529" t="str">
            <v>FLEXNETUIO_LOCAL</v>
          </cell>
          <cell r="V2529">
            <v>1</v>
          </cell>
          <cell r="W2529">
            <v>1</v>
          </cell>
          <cell r="X2529" t="str">
            <v>FLEXNET ECUADOR - MDELIVERY</v>
          </cell>
          <cell r="Y2529" t="str">
            <v>CALLE 28 DE JUNIO S/N Y GARCIA MORENO ENTRADA LLANO GRANDE</v>
          </cell>
        </row>
        <row r="2530">
          <cell r="A2530" t="str">
            <v>4758081</v>
          </cell>
          <cell r="B2530">
            <v>485271</v>
          </cell>
          <cell r="C2530" t="str">
            <v>4758081</v>
          </cell>
          <cell r="D2530" t="str">
            <v>MDELIVERY</v>
          </cell>
          <cell r="E2530" t="str">
            <v>DESPACHO</v>
          </cell>
          <cell r="F2530" t="str">
            <v>NORMAL</v>
          </cell>
          <cell r="G2530" t="str">
            <v>TF90393</v>
          </cell>
          <cell r="H2530">
            <v>44917</v>
          </cell>
          <cell r="I2530" t="str">
            <v>ENTREGADO</v>
          </cell>
          <cell r="J2530">
            <v>44918</v>
          </cell>
          <cell r="K2530" t="str">
            <v>MICHELLE KAREN LAPO ALDEAN</v>
          </cell>
          <cell r="L2530" t="str">
            <v>TARQUI AV LUIS PLAZA DANIN SN AV FRANCISCO DE ORELLANA</v>
          </cell>
          <cell r="M2530" t="str">
            <v>0925792640</v>
          </cell>
          <cell r="N2530" t="str">
            <v>0969269439</v>
          </cell>
          <cell r="O2530" t="str">
            <v>0969269439</v>
          </cell>
          <cell r="P2530" t="str">
            <v>090506</v>
          </cell>
          <cell r="Q2530" t="str">
            <v>GUAYAQUIL</v>
          </cell>
          <cell r="R2530" t="str">
            <v>GUAYAS</v>
          </cell>
          <cell r="S2530" t="str">
            <v>GUAYAQUIL</v>
          </cell>
          <cell r="T2530" t="str">
            <v>ITSACOURIER</v>
          </cell>
          <cell r="U2530" t="str">
            <v>FLEXNETUIO_GYE</v>
          </cell>
          <cell r="V2530">
            <v>1</v>
          </cell>
          <cell r="W2530">
            <v>1</v>
          </cell>
          <cell r="X2530" t="str">
            <v>FLEXNET ECUADOR - MDELIVERY</v>
          </cell>
          <cell r="Y2530" t="str">
            <v>CALLE 28 DE JUNIO S/N Y GARCIA MORENO ENTRADA LLANO GRANDE</v>
          </cell>
        </row>
        <row r="2531">
          <cell r="A2531" t="str">
            <v>4758094</v>
          </cell>
          <cell r="B2531">
            <v>485272</v>
          </cell>
          <cell r="C2531" t="str">
            <v>4758094</v>
          </cell>
          <cell r="D2531" t="str">
            <v>MDELIVERY</v>
          </cell>
          <cell r="E2531" t="str">
            <v>DESPACHO</v>
          </cell>
          <cell r="F2531" t="str">
            <v>NORMAL</v>
          </cell>
          <cell r="G2531" t="str">
            <v>FT76628</v>
          </cell>
          <cell r="H2531">
            <v>44917</v>
          </cell>
          <cell r="I2531" t="str">
            <v>ENTREGADO</v>
          </cell>
          <cell r="J2531">
            <v>44918</v>
          </cell>
          <cell r="K2531" t="str">
            <v>Ivonne Alexandra Diaz Tipan</v>
          </cell>
          <cell r="L2531" t="str">
            <v>TUMBACO CALLE SEGUNDO CHIMBORAZO   SN CALLE NOVENA TRANSVERSAL</v>
          </cell>
          <cell r="M2531" t="str">
            <v>1720222676</v>
          </cell>
          <cell r="N2531" t="str">
            <v>0984661738</v>
          </cell>
          <cell r="O2531" t="str">
            <v>0984661738</v>
          </cell>
          <cell r="P2531" t="str">
            <v>170903</v>
          </cell>
          <cell r="Q2531" t="str">
            <v>QUITO</v>
          </cell>
          <cell r="R2531" t="str">
            <v>PICHINCHA</v>
          </cell>
          <cell r="S2531" t="str">
            <v>TUMBACO</v>
          </cell>
          <cell r="T2531" t="str">
            <v>FLEXTRANS UIO</v>
          </cell>
          <cell r="U2531" t="str">
            <v>FLEXNETUIO_LOCAL</v>
          </cell>
          <cell r="V2531">
            <v>1</v>
          </cell>
          <cell r="W2531">
            <v>1</v>
          </cell>
          <cell r="X2531" t="str">
            <v>FLEXNET ECUADOR - MDELIVERY</v>
          </cell>
          <cell r="Y2531" t="str">
            <v>CALLE 28 DE JUNIO S/N Y GARCIA MORENO ENTRADA LLANO GRANDE</v>
          </cell>
        </row>
        <row r="2532">
          <cell r="A2532" t="str">
            <v>4758258</v>
          </cell>
          <cell r="B2532">
            <v>485273</v>
          </cell>
          <cell r="C2532" t="str">
            <v>4758258</v>
          </cell>
          <cell r="D2532" t="str">
            <v>MDELIVERY</v>
          </cell>
          <cell r="E2532" t="str">
            <v>DESPACHO</v>
          </cell>
          <cell r="F2532" t="str">
            <v>NORMAL</v>
          </cell>
          <cell r="G2532" t="str">
            <v>031080004758258</v>
          </cell>
          <cell r="H2532">
            <v>44917</v>
          </cell>
          <cell r="I2532" t="str">
            <v>ENTREGADO</v>
          </cell>
          <cell r="J2532">
            <v>44923</v>
          </cell>
          <cell r="K2532" t="str">
            <v>Carmen Isabel Villalta Torres</v>
          </cell>
          <cell r="L2532" t="str">
            <v>LOJA AV REINALDO ESPINOSA SN CALLE 2</v>
          </cell>
          <cell r="M2532" t="str">
            <v>2300412208</v>
          </cell>
          <cell r="N2532" t="str">
            <v>0998686578</v>
          </cell>
          <cell r="O2532" t="str">
            <v/>
          </cell>
          <cell r="P2532" t="str">
            <v>110111</v>
          </cell>
          <cell r="Q2532" t="str">
            <v>LOJA</v>
          </cell>
          <cell r="R2532" t="str">
            <v>LOJA</v>
          </cell>
          <cell r="S2532" t="str">
            <v>LOJA</v>
          </cell>
          <cell r="T2532" t="str">
            <v>TRAMACO</v>
          </cell>
          <cell r="U2532" t="str">
            <v>FLEXNETUIO_PROVINCIA</v>
          </cell>
          <cell r="V2532">
            <v>1</v>
          </cell>
          <cell r="W2532">
            <v>1</v>
          </cell>
          <cell r="X2532" t="str">
            <v>FLEXNET ECUADOR - MDELIVERY</v>
          </cell>
          <cell r="Y2532" t="str">
            <v>CALLE 28 DE JUNIO S/N Y GARCIA MORENO ENTRADA LLANO GRANDE</v>
          </cell>
        </row>
        <row r="2533">
          <cell r="A2533" t="str">
            <v>4758306</v>
          </cell>
          <cell r="B2533">
            <v>485274</v>
          </cell>
          <cell r="C2533" t="str">
            <v>4758306</v>
          </cell>
          <cell r="D2533" t="str">
            <v>MDELIVERY</v>
          </cell>
          <cell r="E2533" t="str">
            <v>DESPACHO</v>
          </cell>
          <cell r="F2533" t="str">
            <v>NORMAL</v>
          </cell>
          <cell r="G2533" t="str">
            <v>031080004758306</v>
          </cell>
          <cell r="H2533">
            <v>44917</v>
          </cell>
          <cell r="I2533" t="str">
            <v>ENTREGADO</v>
          </cell>
          <cell r="J2533">
            <v>44922</v>
          </cell>
          <cell r="K2533" t="str">
            <v>ALEXANDER WAGNER VELASCO BAQUE</v>
          </cell>
          <cell r="L2533" t="str">
            <v>ESMERALDAS CALLE JUAN MONTALVO SN ENTRE BOLIVAR Y MALECON</v>
          </cell>
          <cell r="M2533" t="str">
            <v>0803028794</v>
          </cell>
          <cell r="N2533" t="str">
            <v>0984132180</v>
          </cell>
          <cell r="O2533" t="str">
            <v/>
          </cell>
          <cell r="P2533" t="str">
            <v>080104</v>
          </cell>
          <cell r="Q2533" t="str">
            <v>ESMERALDAS</v>
          </cell>
          <cell r="R2533" t="str">
            <v>ESMERALDAS</v>
          </cell>
          <cell r="S2533" t="str">
            <v>ESMERALDAS</v>
          </cell>
          <cell r="T2533" t="str">
            <v>TRAMACO</v>
          </cell>
          <cell r="U2533" t="str">
            <v>FLEXNETUIO_PROVINCIA</v>
          </cell>
          <cell r="V2533">
            <v>1</v>
          </cell>
          <cell r="W2533">
            <v>1</v>
          </cell>
          <cell r="X2533" t="str">
            <v>FLEXNET ECUADOR - MDELIVERY</v>
          </cell>
          <cell r="Y2533" t="str">
            <v>CALLE 28 DE JUNIO S/N Y GARCIA MORENO ENTRADA LLANO GRANDE</v>
          </cell>
        </row>
        <row r="2534">
          <cell r="A2534" t="str">
            <v>4758373</v>
          </cell>
          <cell r="B2534">
            <v>485275</v>
          </cell>
          <cell r="C2534" t="str">
            <v>4758373</v>
          </cell>
          <cell r="D2534" t="str">
            <v>MDELIVERY</v>
          </cell>
          <cell r="E2534" t="str">
            <v>DESPACHO</v>
          </cell>
          <cell r="F2534" t="str">
            <v>NORMAL</v>
          </cell>
          <cell r="G2534" t="str">
            <v>TF90384</v>
          </cell>
          <cell r="H2534">
            <v>44917</v>
          </cell>
          <cell r="I2534" t="str">
            <v>EN_TRANSITO</v>
          </cell>
          <cell r="J2534">
            <v>44922</v>
          </cell>
          <cell r="K2534" t="str">
            <v>EDISON ALEJANDRO MOREIRA GARCIA</v>
          </cell>
          <cell r="L2534" t="str">
            <v>XIMENA COOP PACO ONIATE  2 MZ 3183 SOLAR 5</v>
          </cell>
          <cell r="M2534" t="str">
            <v>0923235972</v>
          </cell>
          <cell r="N2534" t="str">
            <v>0979329369</v>
          </cell>
          <cell r="O2534" t="str">
            <v/>
          </cell>
          <cell r="P2534" t="str">
            <v>090204</v>
          </cell>
          <cell r="Q2534" t="str">
            <v>GUAYAQUIL</v>
          </cell>
          <cell r="R2534" t="str">
            <v>GUAYAS</v>
          </cell>
          <cell r="S2534" t="str">
            <v>GUAYAQUIL</v>
          </cell>
          <cell r="T2534" t="str">
            <v>ITSACOURIER</v>
          </cell>
          <cell r="U2534" t="str">
            <v>FLEXNETUIO_GYE</v>
          </cell>
          <cell r="V2534">
            <v>1</v>
          </cell>
          <cell r="W2534">
            <v>1</v>
          </cell>
          <cell r="X2534" t="str">
            <v>FLEXNET ECUADOR - MDELIVERY</v>
          </cell>
          <cell r="Y2534" t="str">
            <v>CALLE 28 DE JUNIO S/N Y GARCIA MORENO ENTRADA LLANO GRANDE</v>
          </cell>
        </row>
        <row r="2535">
          <cell r="A2535" t="str">
            <v>4758421</v>
          </cell>
          <cell r="B2535">
            <v>485276</v>
          </cell>
          <cell r="C2535" t="str">
            <v>4758421</v>
          </cell>
          <cell r="D2535" t="str">
            <v>MDELIVERY</v>
          </cell>
          <cell r="E2535" t="str">
            <v>DESPACHO</v>
          </cell>
          <cell r="F2535" t="str">
            <v>NORMAL</v>
          </cell>
          <cell r="G2535" t="str">
            <v>TF90387</v>
          </cell>
          <cell r="H2535">
            <v>44917</v>
          </cell>
          <cell r="I2535" t="str">
            <v>ENTREGADO</v>
          </cell>
          <cell r="J2535">
            <v>44918</v>
          </cell>
          <cell r="K2535" t="str">
            <v>Martin Alex Landivar Mena</v>
          </cell>
          <cell r="L2535" t="str">
            <v>XIMENA AV LA MARINA CALLE P SN Y CALLE J</v>
          </cell>
          <cell r="M2535" t="str">
            <v>0914021282</v>
          </cell>
          <cell r="N2535" t="str">
            <v>0993482076</v>
          </cell>
          <cell r="O2535" t="str">
            <v/>
          </cell>
          <cell r="P2535" t="str">
            <v>090205</v>
          </cell>
          <cell r="Q2535" t="str">
            <v>GUAYAQUIL</v>
          </cell>
          <cell r="R2535" t="str">
            <v>GUAYAS</v>
          </cell>
          <cell r="S2535" t="str">
            <v>GUAYAQUIL</v>
          </cell>
          <cell r="T2535" t="str">
            <v>ITSACOURIER</v>
          </cell>
          <cell r="U2535" t="str">
            <v>FLEXNETUIO_GYE</v>
          </cell>
          <cell r="V2535">
            <v>1</v>
          </cell>
          <cell r="W2535">
            <v>1</v>
          </cell>
          <cell r="X2535" t="str">
            <v>FLEXNET ECUADOR - MDELIVERY</v>
          </cell>
          <cell r="Y2535" t="str">
            <v>CALLE 28 DE JUNIO S/N Y GARCIA MORENO ENTRADA LLANO GRANDE</v>
          </cell>
        </row>
        <row r="2536">
          <cell r="A2536" t="str">
            <v>4758468</v>
          </cell>
          <cell r="B2536">
            <v>485277</v>
          </cell>
          <cell r="C2536" t="str">
            <v>4758468</v>
          </cell>
          <cell r="D2536" t="str">
            <v>MDELIVERY</v>
          </cell>
          <cell r="E2536" t="str">
            <v>DESPACHO</v>
          </cell>
          <cell r="F2536" t="str">
            <v>NORMAL</v>
          </cell>
          <cell r="G2536" t="str">
            <v>FT76646</v>
          </cell>
          <cell r="H2536">
            <v>44917</v>
          </cell>
          <cell r="I2536" t="str">
            <v>ENTREGADO</v>
          </cell>
          <cell r="J2536">
            <v>44918</v>
          </cell>
          <cell r="K2536" t="str">
            <v>LUIS MARCELO SORNOZA ZAMBRANO</v>
          </cell>
          <cell r="L2536" t="str">
            <v>MARISCAL SUCRE   CALLE DIEGO DE ALMAGRO E8 20 CALLE BELLO HORIZONTE</v>
          </cell>
          <cell r="M2536" t="str">
            <v>1726916511</v>
          </cell>
          <cell r="N2536" t="str">
            <v>0984694765</v>
          </cell>
          <cell r="O2536" t="str">
            <v/>
          </cell>
          <cell r="P2536" t="str">
            <v>170518</v>
          </cell>
          <cell r="Q2536" t="str">
            <v>QUITO</v>
          </cell>
          <cell r="R2536" t="str">
            <v>PICHINCHA</v>
          </cell>
          <cell r="S2536" t="str">
            <v>QUITO</v>
          </cell>
          <cell r="T2536" t="str">
            <v>FLEXTRANS UIO</v>
          </cell>
          <cell r="U2536" t="str">
            <v>FLEXNETUIO_LOCAL</v>
          </cell>
          <cell r="V2536">
            <v>1</v>
          </cell>
          <cell r="W2536">
            <v>1</v>
          </cell>
          <cell r="X2536" t="str">
            <v>FLEXNET ECUADOR - MDELIVERY</v>
          </cell>
          <cell r="Y2536" t="str">
            <v>CALLE 28 DE JUNIO S/N Y GARCIA MORENO ENTRADA LLANO GRANDE</v>
          </cell>
        </row>
        <row r="2537">
          <cell r="A2537" t="str">
            <v>4758520</v>
          </cell>
          <cell r="B2537">
            <v>485278</v>
          </cell>
          <cell r="C2537" t="str">
            <v>4758520</v>
          </cell>
          <cell r="D2537" t="str">
            <v>MDELIVERY</v>
          </cell>
          <cell r="E2537" t="str">
            <v>DESPACHO</v>
          </cell>
          <cell r="F2537" t="str">
            <v>NORMAL</v>
          </cell>
          <cell r="G2537" t="str">
            <v>TF90388</v>
          </cell>
          <cell r="H2537">
            <v>44917</v>
          </cell>
          <cell r="I2537" t="str">
            <v>ENTREGADO</v>
          </cell>
          <cell r="J2537">
            <v>44918</v>
          </cell>
          <cell r="K2537" t="str">
            <v>HEASSEL LEONELA MORA TORRES</v>
          </cell>
          <cell r="L2537" t="str">
            <v>TARQUI  SAMANES 1 MZ 123  VILLA 9 AV FRANCISCO RIZO</v>
          </cell>
          <cell r="M2537" t="str">
            <v>0951700376</v>
          </cell>
          <cell r="N2537" t="str">
            <v>0987532401</v>
          </cell>
          <cell r="O2537" t="str">
            <v>0998249554</v>
          </cell>
          <cell r="P2537" t="str">
            <v>090509</v>
          </cell>
          <cell r="Q2537" t="str">
            <v>GUAYAQUIL</v>
          </cell>
          <cell r="R2537" t="str">
            <v>GUAYAS</v>
          </cell>
          <cell r="S2537" t="str">
            <v>GUAYAQUIL</v>
          </cell>
          <cell r="T2537" t="str">
            <v>ITSACOURIER</v>
          </cell>
          <cell r="U2537" t="str">
            <v>FLEXNETUIO_GYE</v>
          </cell>
          <cell r="V2537">
            <v>1</v>
          </cell>
          <cell r="W2537">
            <v>1</v>
          </cell>
          <cell r="X2537" t="str">
            <v>FLEXNET ECUADOR - MDELIVERY</v>
          </cell>
          <cell r="Y2537" t="str">
            <v>CALLE 28 DE JUNIO S/N Y GARCIA MORENO ENTRADA LLANO GRANDE</v>
          </cell>
        </row>
        <row r="2538">
          <cell r="A2538" t="str">
            <v>4758572</v>
          </cell>
          <cell r="B2538">
            <v>485279</v>
          </cell>
          <cell r="C2538" t="str">
            <v>4758572</v>
          </cell>
          <cell r="D2538" t="str">
            <v>MDELIVERY</v>
          </cell>
          <cell r="E2538" t="str">
            <v>DESPACHO</v>
          </cell>
          <cell r="F2538" t="str">
            <v>NORMAL</v>
          </cell>
          <cell r="G2538" t="str">
            <v>IC4022</v>
          </cell>
          <cell r="H2538">
            <v>44917</v>
          </cell>
          <cell r="I2538" t="str">
            <v>ENTREGADO</v>
          </cell>
          <cell r="J2538">
            <v>44918</v>
          </cell>
          <cell r="K2538" t="str">
            <v>ENCALADA LOJA CESAR GERARDO</v>
          </cell>
          <cell r="L2538" t="str">
            <v>SAN BLAS CALLE GRAN COLOMBIA 243 ENTRE TOMAS ORDONEZ Y MANUEL VEGA</v>
          </cell>
          <cell r="M2538" t="str">
            <v>0101801348</v>
          </cell>
          <cell r="N2538" t="str">
            <v>0988556888</v>
          </cell>
          <cell r="O2538" t="str">
            <v>0988556888</v>
          </cell>
          <cell r="P2538" t="str">
            <v>010101</v>
          </cell>
          <cell r="Q2538" t="str">
            <v>CUENCA</v>
          </cell>
          <cell r="R2538" t="str">
            <v>AZUAY</v>
          </cell>
          <cell r="S2538" t="str">
            <v>CUENCA</v>
          </cell>
          <cell r="T2538" t="str">
            <v>ITSACOURIER</v>
          </cell>
          <cell r="U2538" t="str">
            <v>FLEXNETUIO_PROVINCIA</v>
          </cell>
          <cell r="V2538">
            <v>1</v>
          </cell>
          <cell r="W2538">
            <v>1</v>
          </cell>
          <cell r="X2538" t="str">
            <v>FLEXNET ECUADOR - MDELIVERY</v>
          </cell>
          <cell r="Y2538" t="str">
            <v>CALLE 28 DE JUNIO S/N Y GARCIA MORENO ENTRADA LLANO GRANDE</v>
          </cell>
        </row>
        <row r="2539">
          <cell r="A2539" t="str">
            <v>4758573</v>
          </cell>
          <cell r="B2539">
            <v>485280</v>
          </cell>
          <cell r="C2539" t="str">
            <v>4758573</v>
          </cell>
          <cell r="D2539" t="str">
            <v>MDELIVERY</v>
          </cell>
          <cell r="E2539" t="str">
            <v>DESPACHO</v>
          </cell>
          <cell r="F2539" t="str">
            <v>NORMAL</v>
          </cell>
          <cell r="G2539" t="str">
            <v>031080004758573</v>
          </cell>
          <cell r="H2539">
            <v>44917</v>
          </cell>
          <cell r="I2539" t="str">
            <v>ENTREGADO</v>
          </cell>
          <cell r="J2539">
            <v>44918</v>
          </cell>
          <cell r="K2539" t="str">
            <v>MARIA JOSE PINARGOTTY VERA</v>
          </cell>
          <cell r="L2539" t="str">
            <v>CALLE OLMEDO ENTRE RUALES Y AMERICA  SN ENTRE LA CALLE AMERICA Y LA CALLE RAMOS IDUARTE</v>
          </cell>
          <cell r="M2539" t="str">
            <v>1310595523</v>
          </cell>
          <cell r="N2539" t="str">
            <v>0992713360</v>
          </cell>
          <cell r="O2539" t="str">
            <v>0992713360</v>
          </cell>
          <cell r="P2539" t="str">
            <v>130105</v>
          </cell>
          <cell r="Q2539" t="str">
            <v>PORTOVIEJO</v>
          </cell>
          <cell r="R2539" t="str">
            <v>MANABI</v>
          </cell>
          <cell r="S2539" t="str">
            <v>PORTOVIEJO</v>
          </cell>
          <cell r="T2539" t="str">
            <v>TRAMACO</v>
          </cell>
          <cell r="U2539" t="str">
            <v>FLEXNETUIO_PROVINCIA</v>
          </cell>
          <cell r="V2539">
            <v>1</v>
          </cell>
          <cell r="W2539">
            <v>1</v>
          </cell>
          <cell r="X2539" t="str">
            <v>FLEXNET ECUADOR - MDELIVERY</v>
          </cell>
          <cell r="Y2539" t="str">
            <v>CALLE 28 DE JUNIO S/N Y GARCIA MORENO ENTRADA LLANO GRANDE</v>
          </cell>
        </row>
        <row r="2540">
          <cell r="A2540" t="str">
            <v>4758584</v>
          </cell>
          <cell r="B2540">
            <v>485281</v>
          </cell>
          <cell r="C2540" t="str">
            <v>4758584</v>
          </cell>
          <cell r="D2540" t="str">
            <v>MDELIVERY</v>
          </cell>
          <cell r="E2540" t="str">
            <v>DESPACHO</v>
          </cell>
          <cell r="F2540" t="str">
            <v>NORMAL</v>
          </cell>
          <cell r="G2540" t="str">
            <v>031080004758584</v>
          </cell>
          <cell r="H2540">
            <v>44917</v>
          </cell>
          <cell r="I2540" t="str">
            <v>ENTREGADO</v>
          </cell>
          <cell r="J2540">
            <v>44918</v>
          </cell>
          <cell r="K2540" t="str">
            <v>LHAIZ MARCELA CHILAN RIVERA</v>
          </cell>
          <cell r="L2540" t="str">
            <v>LA AURORA   CDLA GRANATE  LA JOYA  MZ 18   TORRES 18O3  DEP 103</v>
          </cell>
          <cell r="M2540" t="str">
            <v>0953817715</v>
          </cell>
          <cell r="N2540" t="str">
            <v>0981088092</v>
          </cell>
          <cell r="O2540" t="str">
            <v/>
          </cell>
          <cell r="P2540" t="str">
            <v>091905</v>
          </cell>
          <cell r="Q2540" t="str">
            <v>DAULE</v>
          </cell>
          <cell r="R2540" t="str">
            <v>GUAYAS</v>
          </cell>
          <cell r="S2540" t="str">
            <v>LOS LOJAS (ENRIQUE BAQUERIZO MORENO)</v>
          </cell>
          <cell r="T2540" t="str">
            <v>TRAMACO</v>
          </cell>
          <cell r="U2540" t="str">
            <v>FLEXNETUIO_PROVINCIA</v>
          </cell>
          <cell r="V2540">
            <v>1</v>
          </cell>
          <cell r="W2540">
            <v>1</v>
          </cell>
          <cell r="X2540" t="str">
            <v>FLEXNET ECUADOR - MDELIVERY</v>
          </cell>
          <cell r="Y2540" t="str">
            <v>CALLE 28 DE JUNIO S/N Y GARCIA MORENO ENTRADA LLANO GRANDE</v>
          </cell>
        </row>
        <row r="2541">
          <cell r="A2541" t="str">
            <v>4758620</v>
          </cell>
          <cell r="B2541">
            <v>485282</v>
          </cell>
          <cell r="C2541" t="str">
            <v>4758620</v>
          </cell>
          <cell r="D2541" t="str">
            <v>MDELIVERY</v>
          </cell>
          <cell r="E2541" t="str">
            <v>DESPACHO</v>
          </cell>
          <cell r="F2541" t="str">
            <v>NORMAL</v>
          </cell>
          <cell r="G2541" t="str">
            <v>031080004758620</v>
          </cell>
          <cell r="H2541">
            <v>44917</v>
          </cell>
          <cell r="I2541" t="str">
            <v>ENTREGADO</v>
          </cell>
          <cell r="J2541">
            <v>44918</v>
          </cell>
          <cell r="K2541" t="str">
            <v>ARCOS VILLAFUERTE CRISTIAN MARCELO</v>
          </cell>
          <cell r="L2541" t="str">
            <v>IGNACIO FLORES  CALLE AYACUCHO MZ 2  CASA 19  PRIMERA ETAPA  CALLE   EMILIO SANDOVAL</v>
          </cell>
          <cell r="M2541" t="str">
            <v>0501997795</v>
          </cell>
          <cell r="N2541" t="str">
            <v>0993392910</v>
          </cell>
          <cell r="O2541" t="str">
            <v>0999222665</v>
          </cell>
          <cell r="P2541" t="str">
            <v>050101</v>
          </cell>
          <cell r="Q2541" t="str">
            <v>LATACUNGA</v>
          </cell>
          <cell r="R2541" t="str">
            <v>COTOPAXI</v>
          </cell>
          <cell r="S2541" t="str">
            <v>LATACUNGA</v>
          </cell>
          <cell r="T2541" t="str">
            <v>TRAMACO</v>
          </cell>
          <cell r="U2541" t="str">
            <v>FLEXNETUIO_PROVINCIA</v>
          </cell>
          <cell r="V2541">
            <v>1</v>
          </cell>
          <cell r="W2541">
            <v>1</v>
          </cell>
          <cell r="X2541" t="str">
            <v>FLEXNET ECUADOR - MDELIVERY</v>
          </cell>
          <cell r="Y2541" t="str">
            <v>CALLE 28 DE JUNIO S/N Y GARCIA MORENO ENTRADA LLANO GRANDE</v>
          </cell>
        </row>
        <row r="2542">
          <cell r="A2542" t="str">
            <v>4758655</v>
          </cell>
          <cell r="B2542">
            <v>485283</v>
          </cell>
          <cell r="C2542" t="str">
            <v>4758655</v>
          </cell>
          <cell r="D2542" t="str">
            <v>MDELIVERY</v>
          </cell>
          <cell r="E2542" t="str">
            <v>DESPACHO</v>
          </cell>
          <cell r="F2542" t="str">
            <v>NORMAL</v>
          </cell>
          <cell r="G2542" t="str">
            <v>031080004758655</v>
          </cell>
          <cell r="H2542">
            <v>44917</v>
          </cell>
          <cell r="I2542" t="str">
            <v>ENTREGADO</v>
          </cell>
          <cell r="J2542">
            <v>44918</v>
          </cell>
          <cell r="K2542" t="str">
            <v>Nelson Alberto Tenempaguay Mocha</v>
          </cell>
          <cell r="L2542" t="str">
            <v>SHUSHUFINDI CALLE JUAN MONTALVO 033 CALLE ORELLANA</v>
          </cell>
          <cell r="M2542" t="str">
            <v>2100391586</v>
          </cell>
          <cell r="N2542" t="str">
            <v>0984510551</v>
          </cell>
          <cell r="O2542" t="str">
            <v/>
          </cell>
          <cell r="P2542" t="str">
            <v>210401</v>
          </cell>
          <cell r="Q2542" t="str">
            <v>SHUSHUFINDI</v>
          </cell>
          <cell r="R2542" t="str">
            <v>SUCUMBIOS</v>
          </cell>
          <cell r="S2542" t="str">
            <v>SHUSHUFINDI - LA VICTORIA</v>
          </cell>
          <cell r="T2542" t="str">
            <v>TRAMACO</v>
          </cell>
          <cell r="U2542" t="str">
            <v>FLEXNETUIO_PROVINCIA</v>
          </cell>
          <cell r="V2542">
            <v>1</v>
          </cell>
          <cell r="W2542">
            <v>1</v>
          </cell>
          <cell r="X2542" t="str">
            <v>FLEXNET ECUADOR - MDELIVERY</v>
          </cell>
          <cell r="Y2542" t="str">
            <v>CALLE 28 DE JUNIO S/N Y GARCIA MORENO ENTRADA LLANO GRANDE</v>
          </cell>
        </row>
        <row r="2543">
          <cell r="A2543" t="str">
            <v>4758721</v>
          </cell>
          <cell r="B2543">
            <v>485284</v>
          </cell>
          <cell r="C2543" t="str">
            <v>4758721</v>
          </cell>
          <cell r="D2543" t="str">
            <v>MDELIVERY</v>
          </cell>
          <cell r="E2543" t="str">
            <v>DESPACHO</v>
          </cell>
          <cell r="F2543" t="str">
            <v>NORMAL</v>
          </cell>
          <cell r="G2543" t="str">
            <v>031080004758721</v>
          </cell>
          <cell r="H2543">
            <v>44917</v>
          </cell>
          <cell r="I2543" t="str">
            <v>ENTREGADO</v>
          </cell>
          <cell r="J2543">
            <v>44918</v>
          </cell>
          <cell r="K2543" t="str">
            <v>JUAN CARLOS ALMEIDA ONATE</v>
          </cell>
          <cell r="L2543" t="str">
            <v>CELIANO MONGE CALLE CHAQUITINTA AMBATO  SN CALLE LOS COLORADOS</v>
          </cell>
          <cell r="M2543" t="str">
            <v>1804159562</v>
          </cell>
          <cell r="N2543" t="str">
            <v>0983501951</v>
          </cell>
          <cell r="O2543" t="str">
            <v>0983501951</v>
          </cell>
          <cell r="P2543" t="str">
            <v>180102</v>
          </cell>
          <cell r="Q2543" t="str">
            <v>AMBATO</v>
          </cell>
          <cell r="R2543" t="str">
            <v>TUNGURAHUA</v>
          </cell>
          <cell r="S2543" t="str">
            <v>AMBATO</v>
          </cell>
          <cell r="T2543" t="str">
            <v>TRAMACO</v>
          </cell>
          <cell r="U2543" t="str">
            <v>FLEXNETUIO_PROVINCIA</v>
          </cell>
          <cell r="V2543">
            <v>1</v>
          </cell>
          <cell r="W2543">
            <v>1</v>
          </cell>
          <cell r="X2543" t="str">
            <v>FLEXNET ECUADOR - MDELIVERY</v>
          </cell>
          <cell r="Y2543" t="str">
            <v>CALLE 28 DE JUNIO S/N Y GARCIA MORENO ENTRADA LLANO GRANDE</v>
          </cell>
        </row>
        <row r="2544">
          <cell r="A2544" t="str">
            <v>4729635</v>
          </cell>
          <cell r="B2544">
            <v>485225</v>
          </cell>
          <cell r="C2544" t="str">
            <v>4729635</v>
          </cell>
          <cell r="D2544" t="str">
            <v>MDELIVERY</v>
          </cell>
          <cell r="E2544" t="str">
            <v>DESPACHO</v>
          </cell>
          <cell r="F2544" t="str">
            <v>DERIVADO PICK UP</v>
          </cell>
          <cell r="G2544" t="str">
            <v>031080004729635</v>
          </cell>
          <cell r="H2544">
            <v>44917</v>
          </cell>
          <cell r="I2544" t="str">
            <v>ENTREGADO</v>
          </cell>
          <cell r="J2544">
            <v>44921</v>
          </cell>
          <cell r="K2544" t="str">
            <v>VERA ENCALADA VERONICA MARGARITA</v>
          </cell>
          <cell r="L2544" t="str">
            <v>OFICINA TRAMACO PUNTO DE ATENCION MACHALA</v>
          </cell>
          <cell r="M2544" t="str">
            <v>0705505915</v>
          </cell>
          <cell r="N2544" t="str">
            <v>0998560465</v>
          </cell>
          <cell r="O2544" t="str">
            <v>0998560465</v>
          </cell>
          <cell r="P2544" t="str">
            <v>MACHALA</v>
          </cell>
          <cell r="Q2544" t="str">
            <v>MACHALA</v>
          </cell>
          <cell r="R2544" t="str">
            <v>EL ORO</v>
          </cell>
          <cell r="T2544" t="str">
            <v>TRAMACO</v>
          </cell>
          <cell r="U2544" t="str">
            <v>FLEXNETUIO_PROVINCIA</v>
          </cell>
          <cell r="V2544">
            <v>1</v>
          </cell>
          <cell r="W2544">
            <v>1</v>
          </cell>
          <cell r="X2544" t="str">
            <v>FLEXNET ECUADOR - MDELIVERY</v>
          </cell>
          <cell r="Y2544" t="str">
            <v>CALLE 28 DE JUNIO S/N Y GARCIA MORENO ENTRADA LLANO GRANDE</v>
          </cell>
        </row>
        <row r="2545">
          <cell r="A2545" t="str">
            <v>4732967</v>
          </cell>
          <cell r="B2545">
            <v>485226</v>
          </cell>
          <cell r="C2545" t="str">
            <v>4732967</v>
          </cell>
          <cell r="D2545" t="str">
            <v>MDELIVERY</v>
          </cell>
          <cell r="E2545" t="str">
            <v>DESPACHO</v>
          </cell>
          <cell r="F2545" t="str">
            <v>DERIVADO PICK UP</v>
          </cell>
          <cell r="G2545" t="str">
            <v>031080004732967</v>
          </cell>
          <cell r="H2545">
            <v>44917</v>
          </cell>
          <cell r="I2545" t="str">
            <v>ENTREGADO</v>
          </cell>
          <cell r="J2545">
            <v>44918</v>
          </cell>
          <cell r="K2545" t="str">
            <v>CARRANZA LOOR ANDREA ELIZABETH</v>
          </cell>
          <cell r="L2545" t="str">
            <v>OFICINA TRAMACO VIA QUEVEDO</v>
          </cell>
          <cell r="M2545" t="str">
            <v>1314133636</v>
          </cell>
          <cell r="N2545" t="str">
            <v>0980758316</v>
          </cell>
          <cell r="O2545" t="str">
            <v>0980758316</v>
          </cell>
          <cell r="P2545" t="str">
            <v>SANTO DOMINGO</v>
          </cell>
          <cell r="Q2545" t="str">
            <v>SANTO DOMINGO</v>
          </cell>
          <cell r="R2545" t="str">
            <v>SANTO DOMINGO DE LOS TSACHILAS</v>
          </cell>
          <cell r="T2545" t="str">
            <v>TRAMACO</v>
          </cell>
          <cell r="U2545" t="str">
            <v>FLEXNETUIO_PROVINCIA</v>
          </cell>
          <cell r="V2545">
            <v>1</v>
          </cell>
          <cell r="W2545">
            <v>1</v>
          </cell>
          <cell r="X2545" t="str">
            <v>FLEXNET ECUADOR - MDELIVERY</v>
          </cell>
          <cell r="Y2545" t="str">
            <v>CALLE 28 DE JUNIO S/N Y GARCIA MORENO ENTRADA LLANO GRANDE</v>
          </cell>
        </row>
        <row r="2546">
          <cell r="A2546" t="str">
            <v>4734979</v>
          </cell>
          <cell r="B2546">
            <v>485227</v>
          </cell>
          <cell r="C2546" t="str">
            <v>4734979</v>
          </cell>
          <cell r="D2546" t="str">
            <v>MDELIVERY</v>
          </cell>
          <cell r="E2546" t="str">
            <v>DESPACHO</v>
          </cell>
          <cell r="F2546" t="str">
            <v>NORMAL</v>
          </cell>
          <cell r="G2546" t="str">
            <v>031080004734979</v>
          </cell>
          <cell r="H2546">
            <v>44917</v>
          </cell>
          <cell r="I2546" t="str">
            <v>ENTREGADO</v>
          </cell>
          <cell r="J2546">
            <v>44922</v>
          </cell>
          <cell r="K2546" t="str">
            <v>PALADINES MEDINA CARLOS MANUEL</v>
          </cell>
          <cell r="L2546" t="str">
            <v>HUAQUILLAS CALLE PRIMERA DE MAYO  SN  Y 10 DE AGOSTO</v>
          </cell>
          <cell r="M2546" t="str">
            <v>0705038719</v>
          </cell>
          <cell r="N2546" t="str">
            <v>0958720713</v>
          </cell>
          <cell r="O2546" t="str">
            <v>0958720713</v>
          </cell>
          <cell r="P2546" t="str">
            <v>070501</v>
          </cell>
          <cell r="Q2546" t="str">
            <v>HUAQUILLAS</v>
          </cell>
          <cell r="R2546" t="str">
            <v>EL ORO</v>
          </cell>
          <cell r="S2546" t="str">
            <v>HUAQUILLAS</v>
          </cell>
          <cell r="T2546" t="str">
            <v>TRAMACO</v>
          </cell>
          <cell r="U2546" t="str">
            <v>FLEXNETUIO_PROVINCIA</v>
          </cell>
          <cell r="V2546">
            <v>1</v>
          </cell>
          <cell r="W2546">
            <v>1</v>
          </cell>
          <cell r="X2546" t="str">
            <v>FLEXNET ECUADOR - MDELIVERY</v>
          </cell>
          <cell r="Y2546" t="str">
            <v>CALLE 28 DE JUNIO S/N Y GARCIA MORENO ENTRADA LLANO GRANDE</v>
          </cell>
        </row>
        <row r="2547">
          <cell r="A2547" t="str">
            <v>4742694</v>
          </cell>
          <cell r="B2547">
            <v>485228</v>
          </cell>
          <cell r="C2547" t="str">
            <v>4742694</v>
          </cell>
          <cell r="D2547" t="str">
            <v>MDELIVERY</v>
          </cell>
          <cell r="E2547" t="str">
            <v>DESPACHO</v>
          </cell>
          <cell r="F2547" t="str">
            <v>NORMAL</v>
          </cell>
          <cell r="G2547" t="str">
            <v>031080004742694</v>
          </cell>
          <cell r="H2547">
            <v>44917</v>
          </cell>
          <cell r="I2547" t="str">
            <v>ENTREGADO</v>
          </cell>
          <cell r="J2547">
            <v>44918</v>
          </cell>
          <cell r="K2547" t="str">
            <v>ADRIANA MARITZA BALLADARES CARDENAS</v>
          </cell>
          <cell r="L2547" t="str">
            <v>CELIANO MONGE  AV LOS CHASQUIS  SN  Y VICTOR HUGO</v>
          </cell>
          <cell r="M2547" t="str">
            <v>1803226420</v>
          </cell>
          <cell r="N2547" t="str">
            <v>0995317746</v>
          </cell>
          <cell r="O2547" t="str">
            <v>0995317746</v>
          </cell>
          <cell r="P2547" t="str">
            <v>180207</v>
          </cell>
          <cell r="Q2547" t="str">
            <v>AMBATO</v>
          </cell>
          <cell r="R2547" t="str">
            <v>TUNGURAHUA</v>
          </cell>
          <cell r="S2547" t="str">
            <v>AMBATO</v>
          </cell>
          <cell r="T2547" t="str">
            <v>TRAMACO</v>
          </cell>
          <cell r="U2547" t="str">
            <v>FLEXNETUIO_PROVINCIA</v>
          </cell>
          <cell r="V2547">
            <v>1</v>
          </cell>
          <cell r="W2547">
            <v>1</v>
          </cell>
          <cell r="X2547" t="str">
            <v>FLEXNET ECUADOR - MDELIVERY</v>
          </cell>
          <cell r="Y2547" t="str">
            <v>CALLE 28 DE JUNIO S/N Y GARCIA MORENO ENTRADA LLANO GRANDE</v>
          </cell>
        </row>
        <row r="2548">
          <cell r="A2548" t="str">
            <v>4742965</v>
          </cell>
          <cell r="B2548">
            <v>485229</v>
          </cell>
          <cell r="C2548" t="str">
            <v>4742965</v>
          </cell>
          <cell r="D2548" t="str">
            <v>MDELIVERY</v>
          </cell>
          <cell r="E2548" t="str">
            <v>DESPACHO</v>
          </cell>
          <cell r="F2548" t="str">
            <v>NORMAL</v>
          </cell>
          <cell r="G2548" t="str">
            <v>TF90397</v>
          </cell>
          <cell r="H2548">
            <v>44917</v>
          </cell>
          <cell r="I2548" t="str">
            <v>EN_TRANSITO</v>
          </cell>
          <cell r="J2548">
            <v>44923</v>
          </cell>
          <cell r="K2548" t="str">
            <v>CHRISTIAN DAVID MURILLO FLORES</v>
          </cell>
          <cell r="L2548" t="str">
            <v>XIMENA CIUDADELA MARIUXI FEBRES CORDERO  MZ 70 SL 18</v>
          </cell>
          <cell r="M2548" t="str">
            <v>0922322128</v>
          </cell>
          <cell r="N2548" t="str">
            <v>0990878687</v>
          </cell>
          <cell r="O2548" t="str">
            <v>0982050847</v>
          </cell>
          <cell r="P2548" t="str">
            <v>090204</v>
          </cell>
          <cell r="Q2548" t="str">
            <v>GUAYAQUIL</v>
          </cell>
          <cell r="R2548" t="str">
            <v>GUAYAS</v>
          </cell>
          <cell r="S2548" t="str">
            <v>GUAYAQUIL</v>
          </cell>
          <cell r="T2548" t="str">
            <v>FLEXTRANS GYE</v>
          </cell>
          <cell r="U2548" t="str">
            <v>FLEXNETUIO_GYE</v>
          </cell>
          <cell r="V2548">
            <v>1</v>
          </cell>
          <cell r="W2548">
            <v>1</v>
          </cell>
          <cell r="X2548" t="str">
            <v>FLEXNET ECUADOR - MDELIVERY</v>
          </cell>
          <cell r="Y2548" t="str">
            <v>CALLE 28 DE JUNIO S/N Y GARCIA MORENO ENTRADA LLANO GRANDE</v>
          </cell>
        </row>
        <row r="2549">
          <cell r="A2549" t="str">
            <v>4743095</v>
          </cell>
          <cell r="B2549">
            <v>485230</v>
          </cell>
          <cell r="C2549" t="str">
            <v>4743095</v>
          </cell>
          <cell r="D2549" t="str">
            <v>MDELIVERY</v>
          </cell>
          <cell r="E2549" t="str">
            <v>DESPACHO</v>
          </cell>
          <cell r="F2549" t="str">
            <v>NORMAL</v>
          </cell>
          <cell r="G2549" t="str">
            <v>031080004743095</v>
          </cell>
          <cell r="H2549">
            <v>44917</v>
          </cell>
          <cell r="I2549" t="str">
            <v>ENTREGADO</v>
          </cell>
          <cell r="J2549">
            <v>44918</v>
          </cell>
          <cell r="K2549" t="str">
            <v>Wilson Fernando Flores Barzallo</v>
          </cell>
          <cell r="L2549" t="str">
            <v>MACHALA AV ARIZAGA SN CALLE BOLIVAR</v>
          </cell>
          <cell r="M2549" t="str">
            <v>0704273283</v>
          </cell>
          <cell r="N2549" t="str">
            <v>0962802804</v>
          </cell>
          <cell r="O2549" t="str">
            <v/>
          </cell>
          <cell r="P2549" t="str">
            <v>070201</v>
          </cell>
          <cell r="Q2549" t="str">
            <v>MACHALA</v>
          </cell>
          <cell r="R2549" t="str">
            <v>EL ORO</v>
          </cell>
          <cell r="S2549" t="str">
            <v>MACHALA</v>
          </cell>
          <cell r="T2549" t="str">
            <v>TRAMACO</v>
          </cell>
          <cell r="U2549" t="str">
            <v>FLEXNETUIO_PROVINCIA</v>
          </cell>
          <cell r="V2549">
            <v>1</v>
          </cell>
          <cell r="W2549">
            <v>1</v>
          </cell>
          <cell r="X2549" t="str">
            <v>FLEXNET ECUADOR - MDELIVERY</v>
          </cell>
          <cell r="Y2549" t="str">
            <v>CALLE 28 DE JUNIO S/N Y GARCIA MORENO ENTRADA LLANO GRANDE</v>
          </cell>
        </row>
        <row r="2550">
          <cell r="A2550" t="str">
            <v>4743629</v>
          </cell>
          <cell r="B2550">
            <v>485231</v>
          </cell>
          <cell r="C2550" t="str">
            <v>4743629</v>
          </cell>
          <cell r="D2550" t="str">
            <v>MDELIVERY</v>
          </cell>
          <cell r="E2550" t="str">
            <v>DESPACHO</v>
          </cell>
          <cell r="F2550" t="str">
            <v>NORMAL</v>
          </cell>
          <cell r="G2550" t="str">
            <v>TF90383</v>
          </cell>
          <cell r="H2550">
            <v>44917</v>
          </cell>
          <cell r="I2550" t="str">
            <v>ENTREGADO</v>
          </cell>
          <cell r="J2550">
            <v>44922</v>
          </cell>
          <cell r="K2550" t="str">
            <v>MARIA ALEXANDRA MACIAS FAJARDO</v>
          </cell>
          <cell r="L2550" t="str">
            <v>COOP GUAYAS Y QUIL 2  MZ 20 SL 2</v>
          </cell>
          <cell r="M2550" t="str">
            <v>0917488108</v>
          </cell>
          <cell r="N2550" t="str">
            <v>0959460921</v>
          </cell>
          <cell r="O2550" t="str">
            <v>0962561536</v>
          </cell>
          <cell r="P2550" t="str">
            <v>090105</v>
          </cell>
          <cell r="Q2550" t="str">
            <v>GUAYAQUIL</v>
          </cell>
          <cell r="R2550" t="str">
            <v>GUAYAS</v>
          </cell>
          <cell r="S2550" t="str">
            <v>GUAYAQUIL</v>
          </cell>
          <cell r="T2550" t="str">
            <v>ITSACOURIER</v>
          </cell>
          <cell r="U2550" t="str">
            <v>FLEXNETUIO_GYE</v>
          </cell>
          <cell r="V2550">
            <v>1</v>
          </cell>
          <cell r="W2550">
            <v>1</v>
          </cell>
          <cell r="X2550" t="str">
            <v>FLEXNET ECUADOR - MDELIVERY</v>
          </cell>
          <cell r="Y2550" t="str">
            <v>CALLE 28 DE JUNIO S/N Y GARCIA MORENO ENTRADA LLANO GRANDE</v>
          </cell>
        </row>
        <row r="2551">
          <cell r="A2551" t="str">
            <v>4743653</v>
          </cell>
          <cell r="B2551">
            <v>485232</v>
          </cell>
          <cell r="C2551" t="str">
            <v>4743653</v>
          </cell>
          <cell r="D2551" t="str">
            <v>MDELIVERY</v>
          </cell>
          <cell r="E2551" t="str">
            <v>DESPACHO</v>
          </cell>
          <cell r="F2551" t="str">
            <v>NORMAL</v>
          </cell>
          <cell r="G2551" t="str">
            <v>TF90403</v>
          </cell>
          <cell r="H2551">
            <v>44917</v>
          </cell>
          <cell r="I2551" t="str">
            <v>ENTREGADO</v>
          </cell>
          <cell r="J2551">
            <v>44918</v>
          </cell>
          <cell r="K2551" t="str">
            <v>QUIROZ PLAZA CARMEN SOCORRO</v>
          </cell>
          <cell r="L2551" t="str">
            <v>ELOY ALFARO CDLA LOS HELECHOS SCTR 5 MZ N1 VILLA 2</v>
          </cell>
          <cell r="M2551" t="str">
            <v>1306099126</v>
          </cell>
          <cell r="N2551" t="str">
            <v>0992956215</v>
          </cell>
          <cell r="O2551" t="str">
            <v>0992956215</v>
          </cell>
          <cell r="P2551" t="str">
            <v>092408</v>
          </cell>
          <cell r="Q2551" t="str">
            <v>DURAN</v>
          </cell>
          <cell r="R2551" t="str">
            <v>GUAYAS</v>
          </cell>
          <cell r="S2551" t="str">
            <v>ELOY ALFARO (DURAN)</v>
          </cell>
          <cell r="T2551" t="str">
            <v>ITSACOURIER</v>
          </cell>
          <cell r="U2551" t="str">
            <v>FLEXNETUIO_GYE</v>
          </cell>
          <cell r="V2551">
            <v>1</v>
          </cell>
          <cell r="W2551">
            <v>1</v>
          </cell>
          <cell r="X2551" t="str">
            <v>FLEXNET ECUADOR - MDELIVERY</v>
          </cell>
          <cell r="Y2551" t="str">
            <v>CALLE 28 DE JUNIO S/N Y GARCIA MORENO ENTRADA LLANO GRANDE</v>
          </cell>
        </row>
        <row r="2552">
          <cell r="A2552" t="str">
            <v>4745299</v>
          </cell>
          <cell r="B2552">
            <v>485233</v>
          </cell>
          <cell r="C2552" t="str">
            <v>4745299</v>
          </cell>
          <cell r="D2552" t="str">
            <v>MDELIVERY</v>
          </cell>
          <cell r="E2552" t="str">
            <v>DESPACHO</v>
          </cell>
          <cell r="F2552" t="str">
            <v>NORMAL</v>
          </cell>
          <cell r="G2552" t="str">
            <v>IC4024</v>
          </cell>
          <cell r="H2552">
            <v>44917</v>
          </cell>
          <cell r="I2552" t="str">
            <v>ENTREGADO</v>
          </cell>
          <cell r="J2552">
            <v>44918</v>
          </cell>
          <cell r="K2552" t="str">
            <v>VALERIA SHANNEE QUINDE MACHADO</v>
          </cell>
          <cell r="L2552" t="str">
            <v>YANUNCAY CALLE JOSE ORTEGA Y GASSET SN AV FELIPE II</v>
          </cell>
          <cell r="M2552" t="str">
            <v>0152311577</v>
          </cell>
          <cell r="N2552" t="str">
            <v>0978833515</v>
          </cell>
          <cell r="O2552" t="str">
            <v>0992991850</v>
          </cell>
          <cell r="P2552" t="str">
            <v>010205</v>
          </cell>
          <cell r="Q2552" t="str">
            <v>CUENCA</v>
          </cell>
          <cell r="R2552" t="str">
            <v>AZUAY</v>
          </cell>
          <cell r="S2552" t="str">
            <v>CUENCA</v>
          </cell>
          <cell r="T2552" t="str">
            <v>ITSACOURIER</v>
          </cell>
          <cell r="U2552" t="str">
            <v>FLEXNETUIO_PROVINCIA</v>
          </cell>
          <cell r="V2552">
            <v>1</v>
          </cell>
          <cell r="W2552">
            <v>1</v>
          </cell>
          <cell r="X2552" t="str">
            <v>FLEXNET ECUADOR - MDELIVERY</v>
          </cell>
          <cell r="Y2552" t="str">
            <v>CALLE 28 DE JUNIO S/N Y GARCIA MORENO ENTRADA LLANO GRANDE</v>
          </cell>
        </row>
        <row r="2553">
          <cell r="A2553" t="str">
            <v>4748412</v>
          </cell>
          <cell r="B2553">
            <v>485234</v>
          </cell>
          <cell r="C2553" t="str">
            <v>4748412</v>
          </cell>
          <cell r="D2553" t="str">
            <v>MDELIVERY</v>
          </cell>
          <cell r="E2553" t="str">
            <v>DESPACHO</v>
          </cell>
          <cell r="F2553" t="str">
            <v>NORMAL</v>
          </cell>
          <cell r="G2553" t="str">
            <v>031080004748412</v>
          </cell>
          <cell r="H2553">
            <v>44917</v>
          </cell>
          <cell r="I2553" t="str">
            <v>ENTREGADO</v>
          </cell>
          <cell r="J2553">
            <v>44919</v>
          </cell>
          <cell r="K2553" t="str">
            <v>SORNOZA BAQUEZEA GIORYI AUGUSTO</v>
          </cell>
          <cell r="L2553" t="str">
            <v>SAN LORENZO DE JIPIJAPA  CALLE MACARA SN E IMBABURA</v>
          </cell>
          <cell r="M2553" t="str">
            <v>1300032701</v>
          </cell>
          <cell r="N2553" t="str">
            <v>0999050090</v>
          </cell>
          <cell r="O2553" t="str">
            <v/>
          </cell>
          <cell r="P2553" t="str">
            <v>130301</v>
          </cell>
          <cell r="Q2553" t="str">
            <v>JIPIJAPA</v>
          </cell>
          <cell r="R2553" t="str">
            <v>MANABI</v>
          </cell>
          <cell r="S2553" t="str">
            <v>JIPIJAPA</v>
          </cell>
          <cell r="T2553" t="str">
            <v>TRAMACO</v>
          </cell>
          <cell r="U2553" t="str">
            <v>FLEXNETUIO_PROVINCIA</v>
          </cell>
          <cell r="V2553">
            <v>1</v>
          </cell>
          <cell r="W2553">
            <v>1</v>
          </cell>
          <cell r="X2553" t="str">
            <v>FLEXNET ECUADOR - MDELIVERY</v>
          </cell>
          <cell r="Y2553" t="str">
            <v>CALLE 28 DE JUNIO S/N Y GARCIA MORENO ENTRADA LLANO GRANDE</v>
          </cell>
        </row>
        <row r="2554">
          <cell r="A2554" t="str">
            <v>4748764</v>
          </cell>
          <cell r="B2554">
            <v>485235</v>
          </cell>
          <cell r="C2554" t="str">
            <v>4748764</v>
          </cell>
          <cell r="D2554" t="str">
            <v>MDELIVERY</v>
          </cell>
          <cell r="E2554" t="str">
            <v>DESPACHO</v>
          </cell>
          <cell r="F2554" t="str">
            <v>DERIVADO PICK UP</v>
          </cell>
          <cell r="G2554" t="str">
            <v>031080004748764</v>
          </cell>
          <cell r="H2554">
            <v>44917</v>
          </cell>
          <cell r="I2554" t="str">
            <v>ENTREGADO</v>
          </cell>
          <cell r="J2554">
            <v>44922</v>
          </cell>
          <cell r="K2554" t="str">
            <v>VANESSA LISSETTE LOZANO RIVERA</v>
          </cell>
          <cell r="L2554" t="str">
            <v>OFICINA TRAMACO PORTETE</v>
          </cell>
          <cell r="M2554" t="str">
            <v>0958074932</v>
          </cell>
          <cell r="N2554" t="str">
            <v>0958617479</v>
          </cell>
          <cell r="O2554" t="str">
            <v>0958617479</v>
          </cell>
          <cell r="P2554" t="str">
            <v>GUAYAQUIL</v>
          </cell>
          <cell r="Q2554" t="str">
            <v>GUAYAQUIL</v>
          </cell>
          <cell r="R2554" t="str">
            <v>GUAYAS</v>
          </cell>
          <cell r="T2554" t="str">
            <v>TRAMACO</v>
          </cell>
          <cell r="U2554" t="str">
            <v>FLEXNETUIO_GYE</v>
          </cell>
          <cell r="V2554">
            <v>1</v>
          </cell>
          <cell r="W2554">
            <v>1</v>
          </cell>
          <cell r="X2554" t="str">
            <v>FLEXNET ECUADOR - MDELIVERY</v>
          </cell>
          <cell r="Y2554" t="str">
            <v>CALLE 28 DE JUNIO S/N Y GARCIA MORENO ENTRADA LLANO GRANDE</v>
          </cell>
        </row>
        <row r="2555">
          <cell r="A2555" t="str">
            <v>4749785</v>
          </cell>
          <cell r="B2555">
            <v>485236</v>
          </cell>
          <cell r="C2555" t="str">
            <v>4749785</v>
          </cell>
          <cell r="D2555" t="str">
            <v>MDELIVERY</v>
          </cell>
          <cell r="E2555" t="str">
            <v>DESPACHO</v>
          </cell>
          <cell r="F2555" t="str">
            <v>NORMAL</v>
          </cell>
          <cell r="G2555" t="str">
            <v>TF90419</v>
          </cell>
          <cell r="H2555">
            <v>44917</v>
          </cell>
          <cell r="I2555" t="str">
            <v>ENTREGADO</v>
          </cell>
          <cell r="J2555">
            <v>44919</v>
          </cell>
          <cell r="K2555" t="str">
            <v>BOHORQUEZ IDROVO NICKOLE JOSHLY</v>
          </cell>
          <cell r="L2555" t="str">
            <v>TARQUI CDLA SAUCES 6 MZ 325 VILLA 12</v>
          </cell>
          <cell r="M2555" t="str">
            <v>0930606546</v>
          </cell>
          <cell r="N2555" t="str">
            <v>0963823013</v>
          </cell>
          <cell r="O2555" t="str">
            <v>0969435408</v>
          </cell>
          <cell r="P2555" t="str">
            <v>090603</v>
          </cell>
          <cell r="Q2555" t="str">
            <v>GUAYAQUIL</v>
          </cell>
          <cell r="R2555" t="str">
            <v>GUAYAS</v>
          </cell>
          <cell r="S2555" t="str">
            <v>GUAYAQUIL</v>
          </cell>
          <cell r="T2555" t="str">
            <v>ITSACOURIER</v>
          </cell>
          <cell r="U2555" t="str">
            <v>FLEXNETUIO_GYE</v>
          </cell>
          <cell r="V2555">
            <v>1</v>
          </cell>
          <cell r="W2555">
            <v>1</v>
          </cell>
          <cell r="X2555" t="str">
            <v>FLEXNET ECUADOR - MDELIVERY</v>
          </cell>
          <cell r="Y2555" t="str">
            <v>CALLE 28 DE JUNIO S/N Y GARCIA MORENO ENTRADA LLANO GRANDE</v>
          </cell>
        </row>
        <row r="2556">
          <cell r="A2556" t="str">
            <v>4750232</v>
          </cell>
          <cell r="B2556">
            <v>485237</v>
          </cell>
          <cell r="C2556" t="str">
            <v>4750232</v>
          </cell>
          <cell r="D2556" t="str">
            <v>MDELIVERY</v>
          </cell>
          <cell r="E2556" t="str">
            <v>DESPACHO</v>
          </cell>
          <cell r="F2556" t="str">
            <v>NORMAL</v>
          </cell>
          <cell r="G2556" t="str">
            <v>FT76625</v>
          </cell>
          <cell r="H2556">
            <v>44917</v>
          </cell>
          <cell r="I2556" t="str">
            <v>ENTREGADO</v>
          </cell>
          <cell r="J2556">
            <v>44918</v>
          </cell>
          <cell r="K2556" t="str">
            <v>CALVACHI LUJE CARLOS ANDRES</v>
          </cell>
          <cell r="L2556" t="str">
            <v>GUAMANI CALLE S64D  LOTE 21  Y E3</v>
          </cell>
          <cell r="M2556" t="str">
            <v>1726628272</v>
          </cell>
          <cell r="N2556" t="str">
            <v>0983999625</v>
          </cell>
          <cell r="O2556" t="str">
            <v>0983999625</v>
          </cell>
          <cell r="P2556" t="str">
            <v>170704</v>
          </cell>
          <cell r="Q2556" t="str">
            <v>QUITO</v>
          </cell>
          <cell r="R2556" t="str">
            <v>PICHINCHA</v>
          </cell>
          <cell r="S2556" t="str">
            <v>QUITO</v>
          </cell>
          <cell r="T2556" t="str">
            <v>FLEXTRANS UIO</v>
          </cell>
          <cell r="U2556" t="str">
            <v>FLEXNETUIO_LOCAL</v>
          </cell>
          <cell r="V2556">
            <v>1</v>
          </cell>
          <cell r="W2556">
            <v>1</v>
          </cell>
          <cell r="X2556" t="str">
            <v>FLEXNET ECUADOR - MDELIVERY</v>
          </cell>
          <cell r="Y2556" t="str">
            <v>CALLE 28 DE JUNIO S/N Y GARCIA MORENO ENTRADA LLANO GRANDE</v>
          </cell>
        </row>
        <row r="2557">
          <cell r="A2557" t="str">
            <v>4750926</v>
          </cell>
          <cell r="B2557">
            <v>485238</v>
          </cell>
          <cell r="C2557" t="str">
            <v>4750926</v>
          </cell>
          <cell r="D2557" t="str">
            <v>MDELIVERY</v>
          </cell>
          <cell r="E2557" t="str">
            <v>DESPACHO</v>
          </cell>
          <cell r="F2557" t="str">
            <v>NORMAL</v>
          </cell>
          <cell r="G2557" t="str">
            <v>031080004750926</v>
          </cell>
          <cell r="H2557">
            <v>44917</v>
          </cell>
          <cell r="I2557" t="str">
            <v>ENTREGADO</v>
          </cell>
          <cell r="J2557">
            <v>44918</v>
          </cell>
          <cell r="K2557" t="str">
            <v>CONDOY VERA JEFFERSON</v>
          </cell>
          <cell r="L2557" t="str">
            <v>MACHALA AV ARIZAGA SN CALLE SEGUNDA DIAGONAL O CALLE MACHALA ALAMOR</v>
          </cell>
          <cell r="M2557" t="str">
            <v>0705309730</v>
          </cell>
          <cell r="N2557" t="str">
            <v>0983466713</v>
          </cell>
          <cell r="O2557" t="str">
            <v>0983466713</v>
          </cell>
          <cell r="P2557" t="str">
            <v>070207</v>
          </cell>
          <cell r="Q2557" t="str">
            <v>MACHALA</v>
          </cell>
          <cell r="R2557" t="str">
            <v>EL ORO</v>
          </cell>
          <cell r="S2557" t="str">
            <v>MACHALA</v>
          </cell>
          <cell r="T2557" t="str">
            <v>TRAMACO</v>
          </cell>
          <cell r="U2557" t="str">
            <v>FLEXNETUIO_PROVINCIA</v>
          </cell>
          <cell r="V2557">
            <v>1</v>
          </cell>
          <cell r="W2557">
            <v>1</v>
          </cell>
          <cell r="X2557" t="str">
            <v>FLEXNET ECUADOR - MDELIVERY</v>
          </cell>
          <cell r="Y2557" t="str">
            <v>CALLE 28 DE JUNIO S/N Y GARCIA MORENO ENTRADA LLANO GRANDE</v>
          </cell>
        </row>
        <row r="2558">
          <cell r="A2558" t="str">
            <v>4752101</v>
          </cell>
          <cell r="B2558">
            <v>485239</v>
          </cell>
          <cell r="C2558" t="str">
            <v>4752101</v>
          </cell>
          <cell r="D2558" t="str">
            <v>MDELIVERY</v>
          </cell>
          <cell r="E2558" t="str">
            <v>DESPACHO</v>
          </cell>
          <cell r="F2558" t="str">
            <v>DERIVADO PICK UP</v>
          </cell>
          <cell r="G2558" t="str">
            <v>031080004752101</v>
          </cell>
          <cell r="H2558">
            <v>44917</v>
          </cell>
          <cell r="I2558" t="str">
            <v>ENTREGADO</v>
          </cell>
          <cell r="J2558">
            <v>44918</v>
          </cell>
          <cell r="K2558" t="str">
            <v>GLORIA STEFFANNIE ANGULO RODRIGUEZ</v>
          </cell>
          <cell r="L2558" t="str">
            <v>OFICINA TRAMACO PUNTO DE ATENCION SAN MARINO</v>
          </cell>
          <cell r="M2558" t="str">
            <v>0916460843</v>
          </cell>
          <cell r="N2558" t="str">
            <v>0999269866</v>
          </cell>
          <cell r="O2558" t="str">
            <v>0999269866</v>
          </cell>
          <cell r="P2558" t="str">
            <v>GUAYAQUIL</v>
          </cell>
          <cell r="Q2558" t="str">
            <v>GUAYAQUIL</v>
          </cell>
          <cell r="R2558" t="str">
            <v>GUAYAS</v>
          </cell>
          <cell r="T2558" t="str">
            <v>TRAMACO</v>
          </cell>
          <cell r="U2558" t="str">
            <v>FLEXNETUIO_GYE</v>
          </cell>
          <cell r="V2558">
            <v>1</v>
          </cell>
          <cell r="W2558">
            <v>1</v>
          </cell>
          <cell r="X2558" t="str">
            <v>FLEXNET ECUADOR - MDELIVERY</v>
          </cell>
          <cell r="Y2558" t="str">
            <v>CALLE 28 DE JUNIO S/N Y GARCIA MORENO ENTRADA LLANO GRANDE</v>
          </cell>
        </row>
        <row r="2559">
          <cell r="A2559" t="str">
            <v>4752675</v>
          </cell>
          <cell r="B2559">
            <v>485240</v>
          </cell>
          <cell r="C2559" t="str">
            <v>4752675</v>
          </cell>
          <cell r="D2559" t="str">
            <v>MDELIVERY</v>
          </cell>
          <cell r="E2559" t="str">
            <v>DESPACHO</v>
          </cell>
          <cell r="F2559" t="str">
            <v>NORMAL</v>
          </cell>
          <cell r="G2559" t="str">
            <v>TF90400 / 031080004752675</v>
          </cell>
          <cell r="H2559">
            <v>44917</v>
          </cell>
          <cell r="I2559" t="str">
            <v>ENTREGADO</v>
          </cell>
          <cell r="J2559">
            <v>44923</v>
          </cell>
          <cell r="K2559" t="str">
            <v>FERNANDO DANILO DIAZ LUNA</v>
          </cell>
          <cell r="L2559" t="str">
            <v>POSORJA AV NATIVIDAD FLORES  SN CALLE I</v>
          </cell>
          <cell r="M2559" t="str">
            <v>0919041764</v>
          </cell>
          <cell r="N2559" t="str">
            <v>0981295856</v>
          </cell>
          <cell r="O2559" t="str">
            <v>0981295856</v>
          </cell>
          <cell r="P2559" t="str">
            <v>091001</v>
          </cell>
          <cell r="Q2559" t="str">
            <v>GUAYAQUIL</v>
          </cell>
          <cell r="R2559" t="str">
            <v>GUAYAS</v>
          </cell>
          <cell r="S2559" t="str">
            <v>POSORJA - DATA DE POSORJA</v>
          </cell>
          <cell r="T2559" t="str">
            <v>TRAMACO</v>
          </cell>
          <cell r="U2559" t="str">
            <v>FLEXNETUIO_PROVINCIA</v>
          </cell>
          <cell r="V2559">
            <v>1</v>
          </cell>
          <cell r="W2559">
            <v>1</v>
          </cell>
          <cell r="X2559" t="str">
            <v>FLEXNET ECUADOR - MDELIVERY</v>
          </cell>
          <cell r="Y2559" t="str">
            <v>CALLE 28 DE JUNIO S/N Y GARCIA MORENO ENTRADA LLANO GRANDE</v>
          </cell>
        </row>
        <row r="2560">
          <cell r="A2560" t="str">
            <v>4753722</v>
          </cell>
          <cell r="B2560">
            <v>485241</v>
          </cell>
          <cell r="C2560" t="str">
            <v>4753722</v>
          </cell>
          <cell r="D2560" t="str">
            <v>MDELIVERY</v>
          </cell>
          <cell r="E2560" t="str">
            <v>DESPACHO</v>
          </cell>
          <cell r="F2560" t="str">
            <v>DERIVADO PICK UP</v>
          </cell>
          <cell r="G2560" t="str">
            <v>031080004753722</v>
          </cell>
          <cell r="H2560">
            <v>44917</v>
          </cell>
          <cell r="I2560" t="str">
            <v>INCIDENCIA</v>
          </cell>
          <cell r="J2560">
            <v>44923</v>
          </cell>
          <cell r="K2560" t="str">
            <v>WILSON ANASTACIO DELGADO VERA</v>
          </cell>
          <cell r="L2560" t="str">
            <v>OFICINA TRAMACO ESMERALDAS</v>
          </cell>
          <cell r="M2560" t="str">
            <v>0803148204</v>
          </cell>
          <cell r="N2560" t="str">
            <v>0960731370</v>
          </cell>
          <cell r="O2560" t="str">
            <v>0959783384</v>
          </cell>
          <cell r="P2560" t="str">
            <v>ESMERALDAS</v>
          </cell>
          <cell r="Q2560" t="str">
            <v>ESMERALDAS</v>
          </cell>
          <cell r="R2560" t="str">
            <v>ESMERALDAS</v>
          </cell>
          <cell r="T2560" t="str">
            <v>TRAMACO</v>
          </cell>
          <cell r="U2560" t="str">
            <v>FLEXNETUIO_PROVINCIA</v>
          </cell>
          <cell r="V2560">
            <v>1</v>
          </cell>
          <cell r="W2560">
            <v>1</v>
          </cell>
          <cell r="X2560" t="str">
            <v>FLEXNET ECUADOR - MDELIVERY</v>
          </cell>
          <cell r="Y2560" t="str">
            <v>CALLE 28 DE JUNIO S/N Y GARCIA MORENO ENTRADA LLANO GRANDE</v>
          </cell>
        </row>
        <row r="2561">
          <cell r="A2561" t="str">
            <v>4753790</v>
          </cell>
          <cell r="B2561">
            <v>485242</v>
          </cell>
          <cell r="C2561" t="str">
            <v>4753790</v>
          </cell>
          <cell r="D2561" t="str">
            <v>MDELIVERY</v>
          </cell>
          <cell r="E2561" t="str">
            <v>DESPACHO</v>
          </cell>
          <cell r="F2561" t="str">
            <v>NORMAL</v>
          </cell>
          <cell r="G2561" t="str">
            <v>FT76613</v>
          </cell>
          <cell r="H2561">
            <v>44917</v>
          </cell>
          <cell r="I2561" t="str">
            <v>ENTREGADO</v>
          </cell>
          <cell r="J2561">
            <v>44922</v>
          </cell>
          <cell r="K2561" t="str">
            <v>ROSA DEL CARMEN LOPEZ RAMOS</v>
          </cell>
          <cell r="L2561" t="str">
            <v>TURUBAMBA CALLE E5C MZ 51 LOTE 32 CALLE E5B</v>
          </cell>
          <cell r="M2561" t="str">
            <v>1801457506</v>
          </cell>
          <cell r="N2561" t="str">
            <v>0988584356</v>
          </cell>
          <cell r="O2561" t="str">
            <v>0988584356</v>
          </cell>
          <cell r="P2561" t="str">
            <v>170703</v>
          </cell>
          <cell r="Q2561" t="str">
            <v>QUITO</v>
          </cell>
          <cell r="R2561" t="str">
            <v>PICHINCHA</v>
          </cell>
          <cell r="S2561" t="str">
            <v>QUITO</v>
          </cell>
          <cell r="T2561" t="str">
            <v>FLEXTRANS UIO</v>
          </cell>
          <cell r="U2561" t="str">
            <v>FLEXNETUIO_LOCAL</v>
          </cell>
          <cell r="V2561">
            <v>1</v>
          </cell>
          <cell r="W2561">
            <v>1</v>
          </cell>
          <cell r="X2561" t="str">
            <v>FLEXNET ECUADOR - MDELIVERY</v>
          </cell>
          <cell r="Y2561" t="str">
            <v>CALLE 28 DE JUNIO S/N Y GARCIA MORENO ENTRADA LLANO GRANDE</v>
          </cell>
        </row>
        <row r="2562">
          <cell r="A2562" t="str">
            <v>4754246</v>
          </cell>
          <cell r="B2562">
            <v>485243</v>
          </cell>
          <cell r="C2562" t="str">
            <v>4754246</v>
          </cell>
          <cell r="D2562" t="str">
            <v>MDELIVERY</v>
          </cell>
          <cell r="E2562" t="str">
            <v>DESPACHO</v>
          </cell>
          <cell r="F2562" t="str">
            <v>NORMAL</v>
          </cell>
          <cell r="G2562" t="str">
            <v>031080004754246</v>
          </cell>
          <cell r="H2562">
            <v>44917</v>
          </cell>
          <cell r="I2562" t="str">
            <v>INCIDENCIA</v>
          </cell>
          <cell r="J2562">
            <v>44923</v>
          </cell>
          <cell r="K2562" t="str">
            <v>TELLO MARIDUENA JONATHAN ISAAC</v>
          </cell>
          <cell r="L2562" t="str">
            <v>PUERTO AYORA CALLE ISLAS DUNCAN   SN  E ISLA SANTIAGO</v>
          </cell>
          <cell r="M2562" t="str">
            <v>0950090621</v>
          </cell>
          <cell r="N2562" t="str">
            <v>0978806475</v>
          </cell>
          <cell r="O2562" t="str">
            <v>0978806475</v>
          </cell>
          <cell r="P2562" t="str">
            <v>200102</v>
          </cell>
          <cell r="Q2562" t="str">
            <v>SANTA CRUZ</v>
          </cell>
          <cell r="R2562" t="str">
            <v>GALAPAGOS</v>
          </cell>
          <cell r="S2562" t="str">
            <v>PUERTO AYORA</v>
          </cell>
          <cell r="T2562" t="str">
            <v>TRAMACO</v>
          </cell>
          <cell r="U2562" t="str">
            <v>FLEXNETUIO_PROVINCIA</v>
          </cell>
          <cell r="V2562">
            <v>1</v>
          </cell>
          <cell r="W2562">
            <v>1</v>
          </cell>
          <cell r="X2562" t="str">
            <v>FLEXNET ECUADOR - MDELIVERY</v>
          </cell>
          <cell r="Y2562" t="str">
            <v>CALLE 28 DE JUNIO S/N Y GARCIA MORENO ENTRADA LLANO GRANDE</v>
          </cell>
        </row>
        <row r="2563">
          <cell r="A2563" t="str">
            <v>4754396</v>
          </cell>
          <cell r="B2563">
            <v>485244</v>
          </cell>
          <cell r="C2563" t="str">
            <v>4754396</v>
          </cell>
          <cell r="D2563" t="str">
            <v>MDELIVERY</v>
          </cell>
          <cell r="E2563" t="str">
            <v>DESPACHO</v>
          </cell>
          <cell r="F2563" t="str">
            <v>NORMAL</v>
          </cell>
          <cell r="G2563" t="str">
            <v>IC4023</v>
          </cell>
          <cell r="H2563">
            <v>44917</v>
          </cell>
          <cell r="I2563" t="str">
            <v>ENTREGADO</v>
          </cell>
          <cell r="J2563">
            <v>44922</v>
          </cell>
          <cell r="K2563" t="str">
            <v>NOVILLO BRITO YESSENIA ELIZABETH</v>
          </cell>
          <cell r="L2563" t="str">
            <v>MONAY CALLE VARGAS VILA  SN  Y ROMULO GALLEGOS</v>
          </cell>
          <cell r="M2563" t="str">
            <v>0106548522</v>
          </cell>
          <cell r="N2563" t="str">
            <v>0995691576</v>
          </cell>
          <cell r="O2563" t="str">
            <v>0995691576</v>
          </cell>
          <cell r="P2563" t="str">
            <v>010209</v>
          </cell>
          <cell r="Q2563" t="str">
            <v>CUENCA</v>
          </cell>
          <cell r="R2563" t="str">
            <v>AZUAY</v>
          </cell>
          <cell r="S2563" t="str">
            <v>CUENCA</v>
          </cell>
          <cell r="T2563" t="str">
            <v>ITSACOURIER</v>
          </cell>
          <cell r="U2563" t="str">
            <v>FLEXNETUIO_PROVINCIA</v>
          </cell>
          <cell r="V2563">
            <v>1</v>
          </cell>
          <cell r="W2563">
            <v>1</v>
          </cell>
          <cell r="X2563" t="str">
            <v>FLEXNET ECUADOR - MDELIVERY</v>
          </cell>
          <cell r="Y2563" t="str">
            <v>CALLE 28 DE JUNIO S/N Y GARCIA MORENO ENTRADA LLANO GRANDE</v>
          </cell>
        </row>
        <row r="2564">
          <cell r="A2564" t="str">
            <v>4754492</v>
          </cell>
          <cell r="B2564">
            <v>485245</v>
          </cell>
          <cell r="C2564" t="str">
            <v>4754492</v>
          </cell>
          <cell r="D2564" t="str">
            <v>MDELIVERY</v>
          </cell>
          <cell r="E2564" t="str">
            <v>DESPACHO</v>
          </cell>
          <cell r="F2564" t="str">
            <v>DERIVADO PICK UP</v>
          </cell>
          <cell r="G2564" t="str">
            <v>031080004754492</v>
          </cell>
          <cell r="H2564">
            <v>44917</v>
          </cell>
          <cell r="I2564" t="str">
            <v>ENTREGADO</v>
          </cell>
          <cell r="J2564">
            <v>44923</v>
          </cell>
          <cell r="K2564" t="str">
            <v>JANDRY JAIR MERCHAN LOPEZ</v>
          </cell>
          <cell r="L2564" t="str">
            <v>OFICINA TRAMACO PUNTO DE ATENCION VIA DAULE</v>
          </cell>
          <cell r="M2564" t="str">
            <v>0943468132</v>
          </cell>
          <cell r="N2564" t="str">
            <v>0992376415</v>
          </cell>
          <cell r="O2564" t="str">
            <v>0992376415</v>
          </cell>
          <cell r="P2564" t="str">
            <v>GUAYAQUIL</v>
          </cell>
          <cell r="Q2564" t="str">
            <v>GUAYAQUIL</v>
          </cell>
          <cell r="R2564" t="str">
            <v>GUAYAS</v>
          </cell>
          <cell r="T2564" t="str">
            <v>TRAMACO</v>
          </cell>
          <cell r="U2564" t="str">
            <v>FLEXNETUIO_GYE</v>
          </cell>
          <cell r="V2564">
            <v>1</v>
          </cell>
          <cell r="W2564">
            <v>1</v>
          </cell>
          <cell r="X2564" t="str">
            <v>FLEXNET ECUADOR - MDELIVERY</v>
          </cell>
          <cell r="Y2564" t="str">
            <v>CALLE 28 DE JUNIO S/N Y GARCIA MORENO ENTRADA LLANO GRANDE</v>
          </cell>
        </row>
        <row r="2565">
          <cell r="A2565" t="str">
            <v>4754514</v>
          </cell>
          <cell r="B2565">
            <v>485246</v>
          </cell>
          <cell r="C2565" t="str">
            <v>4754514</v>
          </cell>
          <cell r="D2565" t="str">
            <v>MDELIVERY</v>
          </cell>
          <cell r="E2565" t="str">
            <v>DESPACHO</v>
          </cell>
          <cell r="F2565" t="str">
            <v>NORMAL</v>
          </cell>
          <cell r="G2565" t="str">
            <v>031080004754514</v>
          </cell>
          <cell r="H2565">
            <v>44917</v>
          </cell>
          <cell r="I2565" t="str">
            <v>ENTREGADO</v>
          </cell>
          <cell r="J2565">
            <v>44918</v>
          </cell>
          <cell r="K2565" t="str">
            <v>PENALOZA FLORES JOFFRE MAURICIO</v>
          </cell>
          <cell r="L2565" t="str">
            <v>HUACHI LORETO   AV CHIMBORAZO   SN AV QUIS QUIS</v>
          </cell>
          <cell r="M2565" t="str">
            <v>1804890364</v>
          </cell>
          <cell r="N2565" t="str">
            <v>0998552632</v>
          </cell>
          <cell r="O2565" t="str">
            <v>0998552632</v>
          </cell>
          <cell r="P2565" t="str">
            <v>180202</v>
          </cell>
          <cell r="Q2565" t="str">
            <v>AMBATO</v>
          </cell>
          <cell r="R2565" t="str">
            <v>TUNGURAHUA</v>
          </cell>
          <cell r="S2565" t="str">
            <v>AMBATO</v>
          </cell>
          <cell r="T2565" t="str">
            <v>TRAMACO</v>
          </cell>
          <cell r="U2565" t="str">
            <v>FLEXNETUIO_PROVINCIA</v>
          </cell>
          <cell r="V2565">
            <v>1</v>
          </cell>
          <cell r="W2565">
            <v>1</v>
          </cell>
          <cell r="X2565" t="str">
            <v>FLEXNET ECUADOR - MDELIVERY</v>
          </cell>
          <cell r="Y2565" t="str">
            <v>CALLE 28 DE JUNIO S/N Y GARCIA MORENO ENTRADA LLANO GRANDE</v>
          </cell>
        </row>
        <row r="2566">
          <cell r="A2566" t="str">
            <v>4754573</v>
          </cell>
          <cell r="B2566">
            <v>485247</v>
          </cell>
          <cell r="C2566" t="str">
            <v>4754573</v>
          </cell>
          <cell r="D2566" t="str">
            <v>MDELIVERY</v>
          </cell>
          <cell r="E2566" t="str">
            <v>DESPACHO</v>
          </cell>
          <cell r="F2566" t="str">
            <v>DERIVADO PICK UP</v>
          </cell>
          <cell r="G2566" t="str">
            <v>031080004754573</v>
          </cell>
          <cell r="H2566">
            <v>44917</v>
          </cell>
          <cell r="I2566" t="str">
            <v>INCIDENCIA</v>
          </cell>
          <cell r="J2566">
            <v>44923</v>
          </cell>
          <cell r="K2566" t="str">
            <v>JANDRY JAIR MERCHAN LOPEZ</v>
          </cell>
          <cell r="L2566" t="str">
            <v>OFICINA TRAMACO PUNTO DE ATENCION VIA DAULE</v>
          </cell>
          <cell r="M2566" t="str">
            <v>0943468132</v>
          </cell>
          <cell r="N2566" t="str">
            <v>0992376415</v>
          </cell>
          <cell r="O2566" t="str">
            <v>0992376415</v>
          </cell>
          <cell r="P2566" t="str">
            <v>GUAYAQUIL</v>
          </cell>
          <cell r="Q2566" t="str">
            <v>GUAYAQUIL</v>
          </cell>
          <cell r="R2566" t="str">
            <v>GUAYAS</v>
          </cell>
          <cell r="T2566" t="str">
            <v>TRAMACO</v>
          </cell>
          <cell r="U2566" t="str">
            <v>FLEXNETUIO_GYE</v>
          </cell>
          <cell r="V2566">
            <v>1</v>
          </cell>
          <cell r="W2566">
            <v>1</v>
          </cell>
          <cell r="X2566" t="str">
            <v>FLEXNET ECUADOR - MDELIVERY</v>
          </cell>
          <cell r="Y2566" t="str">
            <v>CALLE 28 DE JUNIO S/N Y GARCIA MORENO ENTRADA LLANO GRANDE</v>
          </cell>
        </row>
        <row r="2567">
          <cell r="A2567" t="str">
            <v>4754892</v>
          </cell>
          <cell r="B2567">
            <v>485248</v>
          </cell>
          <cell r="C2567" t="str">
            <v>4754892</v>
          </cell>
          <cell r="D2567" t="str">
            <v>MDELIVERY</v>
          </cell>
          <cell r="E2567" t="str">
            <v>DESPACHO</v>
          </cell>
          <cell r="F2567" t="str">
            <v>NORMAL</v>
          </cell>
          <cell r="G2567" t="str">
            <v>FT76630</v>
          </cell>
          <cell r="H2567">
            <v>44917</v>
          </cell>
          <cell r="I2567" t="str">
            <v>ENTREGADO</v>
          </cell>
          <cell r="J2567">
            <v>44918</v>
          </cell>
          <cell r="K2567" t="str">
            <v>Emilio Jose Irua Munoz</v>
          </cell>
          <cell r="L2567" t="str">
            <v>CALDERON   CALLE NEW YORK  LOTE 123 CALLE EL DORAL</v>
          </cell>
          <cell r="M2567" t="str">
            <v>1719128983</v>
          </cell>
          <cell r="N2567" t="str">
            <v>0998263289</v>
          </cell>
          <cell r="O2567" t="str">
            <v/>
          </cell>
          <cell r="P2567" t="str">
            <v>170204</v>
          </cell>
          <cell r="Q2567" t="str">
            <v>QUITO</v>
          </cell>
          <cell r="R2567" t="str">
            <v>PICHINCHA</v>
          </cell>
          <cell r="S2567" t="str">
            <v>CALDERON (CARAPUNGO)</v>
          </cell>
          <cell r="T2567" t="str">
            <v>FLEXTRANS UIO</v>
          </cell>
          <cell r="U2567" t="str">
            <v>FLEXNETUIO_LOCAL</v>
          </cell>
          <cell r="V2567">
            <v>1</v>
          </cell>
          <cell r="W2567">
            <v>1</v>
          </cell>
          <cell r="X2567" t="str">
            <v>FLEXNET ECUADOR - MDELIVERY</v>
          </cell>
          <cell r="Y2567" t="str">
            <v>CALLE 28 DE JUNIO S/N Y GARCIA MORENO ENTRADA LLANO GRANDE</v>
          </cell>
        </row>
        <row r="2568">
          <cell r="A2568" t="str">
            <v>4754914</v>
          </cell>
          <cell r="B2568">
            <v>485249</v>
          </cell>
          <cell r="C2568" t="str">
            <v>4754914</v>
          </cell>
          <cell r="D2568" t="str">
            <v>MDELIVERY</v>
          </cell>
          <cell r="E2568" t="str">
            <v>DESPACHO</v>
          </cell>
          <cell r="F2568" t="str">
            <v>NORMAL</v>
          </cell>
          <cell r="G2568" t="str">
            <v>FT76631</v>
          </cell>
          <cell r="H2568">
            <v>44917</v>
          </cell>
          <cell r="I2568" t="str">
            <v>ENTREGADO</v>
          </cell>
          <cell r="J2568">
            <v>44918</v>
          </cell>
          <cell r="K2568" t="str">
            <v>Fredy Alejandro Velasco Castaneda</v>
          </cell>
          <cell r="L2568" t="str">
            <v>NAYON CALLE JOAQUIN LALAMA SN Y LEONIDAS PROANIO</v>
          </cell>
          <cell r="M2568" t="str">
            <v>1719925917</v>
          </cell>
          <cell r="N2568" t="str">
            <v>0984478603</v>
          </cell>
          <cell r="O2568" t="str">
            <v/>
          </cell>
          <cell r="P2568" t="str">
            <v>170530</v>
          </cell>
          <cell r="Q2568" t="str">
            <v>QUITO</v>
          </cell>
          <cell r="R2568" t="str">
            <v>PICHINCHA</v>
          </cell>
          <cell r="S2568" t="str">
            <v>NAYON - RANCHO SAN FRANCISCO - EL VALLE - URB. MIRAVALLE</v>
          </cell>
          <cell r="T2568" t="str">
            <v>FLEXTRANS UIO</v>
          </cell>
          <cell r="U2568" t="str">
            <v>FLEXNETUIO_LOCAL</v>
          </cell>
          <cell r="V2568">
            <v>1</v>
          </cell>
          <cell r="W2568">
            <v>1</v>
          </cell>
          <cell r="X2568" t="str">
            <v>FLEXNET ECUADOR - MDELIVERY</v>
          </cell>
          <cell r="Y2568" t="str">
            <v>CALLE 28 DE JUNIO S/N Y GARCIA MORENO ENTRADA LLANO GRANDE</v>
          </cell>
        </row>
        <row r="2569">
          <cell r="A2569" t="str">
            <v>4755686</v>
          </cell>
          <cell r="B2569">
            <v>485250</v>
          </cell>
          <cell r="C2569" t="str">
            <v>4755686</v>
          </cell>
          <cell r="D2569" t="str">
            <v>MDELIVERY</v>
          </cell>
          <cell r="E2569" t="str">
            <v>DESPACHO</v>
          </cell>
          <cell r="F2569" t="str">
            <v>NORMAL</v>
          </cell>
          <cell r="G2569" t="str">
            <v>031080004755686</v>
          </cell>
          <cell r="H2569">
            <v>44917</v>
          </cell>
          <cell r="I2569" t="str">
            <v>ENTREGADO</v>
          </cell>
          <cell r="J2569">
            <v>44922</v>
          </cell>
          <cell r="K2569" t="str">
            <v>LOOR ESPINOZA VERONICA ELIZABETH</v>
          </cell>
          <cell r="L2569" t="str">
            <v>CAYAMBE  CALLE ROSALIA ARTEAGA  SN  Y CONSUELO BENAVIDES</v>
          </cell>
          <cell r="M2569" t="str">
            <v>1752153880</v>
          </cell>
          <cell r="N2569" t="str">
            <v>0967253805</v>
          </cell>
          <cell r="O2569" t="str">
            <v>0967253805</v>
          </cell>
          <cell r="P2569" t="str">
            <v>171003</v>
          </cell>
          <cell r="Q2569" t="str">
            <v>CAYAMBE</v>
          </cell>
          <cell r="R2569" t="str">
            <v>PICHINCHA</v>
          </cell>
          <cell r="S2569" t="str">
            <v>CAYAMBE</v>
          </cell>
          <cell r="T2569" t="str">
            <v>TRAMACO</v>
          </cell>
          <cell r="U2569" t="str">
            <v>FLEXNETUIO_PROVINCIA</v>
          </cell>
          <cell r="V2569">
            <v>1</v>
          </cell>
          <cell r="W2569">
            <v>1</v>
          </cell>
          <cell r="X2569" t="str">
            <v>FLEXNET ECUADOR - MDELIVERY</v>
          </cell>
          <cell r="Y2569" t="str">
            <v>CALLE 28 DE JUNIO S/N Y GARCIA MORENO ENTRADA LLANO GRANDE</v>
          </cell>
        </row>
        <row r="2570">
          <cell r="A2570" t="str">
            <v>4756777</v>
          </cell>
          <cell r="B2570">
            <v>485251</v>
          </cell>
          <cell r="C2570" t="str">
            <v>4756777</v>
          </cell>
          <cell r="D2570" t="str">
            <v>MDELIVERY</v>
          </cell>
          <cell r="E2570" t="str">
            <v>DESPACHO</v>
          </cell>
          <cell r="F2570" t="str">
            <v>DERIVADO PICK UP</v>
          </cell>
          <cell r="G2570" t="str">
            <v>031080004756777</v>
          </cell>
          <cell r="H2570">
            <v>44917</v>
          </cell>
          <cell r="I2570" t="str">
            <v>ENTREGADO</v>
          </cell>
          <cell r="J2570">
            <v>44919</v>
          </cell>
          <cell r="K2570" t="str">
            <v>MARTHA STEFANY ZAMORA ALAY</v>
          </cell>
          <cell r="L2570" t="str">
            <v>OFICINA TRAMACO PORTOVIEJO</v>
          </cell>
          <cell r="M2570" t="str">
            <v>1315632636</v>
          </cell>
          <cell r="N2570" t="str">
            <v>0984233498</v>
          </cell>
          <cell r="O2570" t="str">
            <v/>
          </cell>
          <cell r="P2570" t="str">
            <v>PORTOVIEJO</v>
          </cell>
          <cell r="Q2570" t="str">
            <v>PORTOVIEJO</v>
          </cell>
          <cell r="R2570" t="str">
            <v>MANABI</v>
          </cell>
          <cell r="T2570" t="str">
            <v>TRAMACO</v>
          </cell>
          <cell r="U2570" t="str">
            <v>FLEXNETUIO_PROVINCIA</v>
          </cell>
          <cell r="V2570">
            <v>1</v>
          </cell>
          <cell r="W2570">
            <v>1</v>
          </cell>
          <cell r="X2570" t="str">
            <v>FLEXNET ECUADOR - MDELIVERY</v>
          </cell>
          <cell r="Y2570" t="str">
            <v>CALLE 28 DE JUNIO S/N Y GARCIA MORENO ENTRADA LLANO GRANDE</v>
          </cell>
        </row>
        <row r="2571">
          <cell r="A2571" t="str">
            <v>53055</v>
          </cell>
          <cell r="B2571">
            <v>485222</v>
          </cell>
          <cell r="C2571" t="str">
            <v>53055</v>
          </cell>
          <cell r="D2571" t="str">
            <v>DEGSO</v>
          </cell>
          <cell r="E2571" t="str">
            <v>DESPACHO</v>
          </cell>
          <cell r="F2571" t="str">
            <v>NORMAL</v>
          </cell>
          <cell r="G2571" t="str">
            <v>FT76609</v>
          </cell>
          <cell r="H2571">
            <v>44917</v>
          </cell>
          <cell r="I2571" t="str">
            <v>ENTREGADO</v>
          </cell>
          <cell r="J2571">
            <v>44918</v>
          </cell>
          <cell r="K2571" t="str">
            <v xml:space="preserve">IMPORTADORA ALASKA IMPORALASKA S.A. IMPORTADORA ALASKA IMPORALASKA S.A. </v>
          </cell>
          <cell r="L2571" t="str">
            <v>DIRECCION:  AV. DE LOS SHYRIS N44-345 Y AV. 6 DE DICIEMBRE - ATENCION DANIEL ASPIAZU CEL 0998013654</v>
          </cell>
          <cell r="M2571" t="str">
            <v>#N/A</v>
          </cell>
          <cell r="N2571" t="str">
            <v>99-832-0225</v>
          </cell>
          <cell r="O2571" t="str">
            <v>99-832-0225</v>
          </cell>
          <cell r="P2571" t="str">
            <v>170301</v>
          </cell>
          <cell r="Q2571" t="str">
            <v>QUITO</v>
          </cell>
          <cell r="R2571" t="str">
            <v>PICHINCHA</v>
          </cell>
          <cell r="S2571" t="str">
            <v>QUITO</v>
          </cell>
          <cell r="U2571" t="str">
            <v>FLEXNETUIO_LOCAL</v>
          </cell>
          <cell r="V2571">
            <v>2</v>
          </cell>
          <cell r="W2571">
            <v>8.6999999999999993</v>
          </cell>
          <cell r="X2571" t="str">
            <v>FLEXNET</v>
          </cell>
          <cell r="Y2571" t="str">
            <v>FLEX NET CALLE 28 DE JUNIO S/N Y GARCIA MORENO ENTRADA LLANO GRANDE</v>
          </cell>
        </row>
        <row r="2572">
          <cell r="A2572" t="str">
            <v>2022-12801</v>
          </cell>
          <cell r="B2572">
            <v>485186</v>
          </cell>
          <cell r="C2572" t="str">
            <v>2022-12801</v>
          </cell>
          <cell r="D2572" t="str">
            <v>MOVISTAR</v>
          </cell>
          <cell r="E2572" t="str">
            <v>DESPACHO</v>
          </cell>
          <cell r="F2572" t="str">
            <v>NORMAL</v>
          </cell>
          <cell r="G2572" t="str">
            <v>031080202212801</v>
          </cell>
          <cell r="H2572">
            <v>44917</v>
          </cell>
          <cell r="I2572" t="str">
            <v>ENTREGADO</v>
          </cell>
          <cell r="J2572">
            <v>44919</v>
          </cell>
          <cell r="K2572" t="str">
            <v>ISLA DANICELL PASEO SHOPPING MACHALA_Ana Isabel Gomez Arce</v>
          </cell>
          <cell r="L2572" t="str">
            <v>Ave. 25 de Junio Km 1 y 12 via PSJ., C.C. Paseo Shopping Machala, Isla movistar frente a Pharmacys</v>
          </cell>
          <cell r="M2572" t="str">
            <v>0</v>
          </cell>
          <cell r="N2572" t="str">
            <v>987108047</v>
          </cell>
          <cell r="O2572" t="str">
            <v/>
          </cell>
          <cell r="P2572" t="str">
            <v>MACHALA</v>
          </cell>
          <cell r="Q2572" t="str">
            <v>MACHALA</v>
          </cell>
          <cell r="R2572" t="str">
            <v>EL ORO</v>
          </cell>
          <cell r="T2572" t="str">
            <v>TRAMACO</v>
          </cell>
          <cell r="U2572" t="str">
            <v>FLEXNETUIO_PROVINCIA</v>
          </cell>
          <cell r="V2572">
            <v>1</v>
          </cell>
          <cell r="W2572">
            <v>1</v>
          </cell>
          <cell r="X2572" t="str">
            <v>FLEXNET ECUADOR - MOVISTAR</v>
          </cell>
          <cell r="Y2572" t="str">
            <v>CALLE 28 DE JUNIO S/N Y GARCIA MORENO ENTRADA LLANO GRANDE</v>
          </cell>
        </row>
        <row r="2573">
          <cell r="A2573" t="str">
            <v>2022-12802</v>
          </cell>
          <cell r="B2573">
            <v>485187</v>
          </cell>
          <cell r="C2573" t="str">
            <v>2022-12802</v>
          </cell>
          <cell r="D2573" t="str">
            <v>MOVISTAR</v>
          </cell>
          <cell r="E2573" t="str">
            <v>DESPACHO</v>
          </cell>
          <cell r="F2573" t="str">
            <v>NORMAL</v>
          </cell>
          <cell r="G2573" t="str">
            <v>TF90418</v>
          </cell>
          <cell r="H2573">
            <v>44917</v>
          </cell>
          <cell r="I2573" t="str">
            <v>ENTREGADO</v>
          </cell>
          <cell r="J2573">
            <v>44918</v>
          </cell>
          <cell r="K2573" t="str">
            <v xml:space="preserve">AE NORPHONE 9 DE OCT_LOURDES BRAVO </v>
          </cell>
          <cell r="L2573" t="str">
            <v xml:space="preserve">9 DE OCTUBRE ENTRE PEDRO CARBO Y GENERAL CORDOVA, EDIFICIO SAN FRANCISCO 300 LOCAL NO. 8 PLANTA BAJA (PARTE EXTERIOR) </v>
          </cell>
          <cell r="M2573" t="str">
            <v>1091717898001</v>
          </cell>
          <cell r="N2573" t="str">
            <v>0984246089</v>
          </cell>
          <cell r="O2573" t="str">
            <v/>
          </cell>
          <cell r="P2573" t="str">
            <v>GUAYAQUIL</v>
          </cell>
          <cell r="Q2573" t="str">
            <v>GUAYAQUIL</v>
          </cell>
          <cell r="R2573" t="str">
            <v>GUAYAS</v>
          </cell>
          <cell r="T2573" t="str">
            <v>ITSACOURIER</v>
          </cell>
          <cell r="U2573" t="str">
            <v>FLEXNETUIO_GYE</v>
          </cell>
          <cell r="V2573">
            <v>1</v>
          </cell>
          <cell r="W2573">
            <v>1</v>
          </cell>
          <cell r="X2573" t="str">
            <v>FLEXNET ECUADOR - MOVISTAR</v>
          </cell>
          <cell r="Y2573" t="str">
            <v>CALLE 28 DE JUNIO S/N Y GARCIA MORENO ENTRADA LLANO GRANDE</v>
          </cell>
        </row>
        <row r="2574">
          <cell r="A2574" t="str">
            <v>2022-12803</v>
          </cell>
          <cell r="B2574">
            <v>485188</v>
          </cell>
          <cell r="C2574" t="str">
            <v>2022-12803</v>
          </cell>
          <cell r="D2574" t="str">
            <v>MOVISTAR</v>
          </cell>
          <cell r="E2574" t="str">
            <v>DESPACHO</v>
          </cell>
          <cell r="F2574" t="str">
            <v>NORMAL</v>
          </cell>
          <cell r="G2574" t="str">
            <v>031080202212803</v>
          </cell>
          <cell r="H2574">
            <v>44917</v>
          </cell>
          <cell r="I2574" t="str">
            <v>ENTREGADO</v>
          </cell>
          <cell r="J2574">
            <v>44922</v>
          </cell>
          <cell r="K2574" t="str">
            <v>AE NORPHONE MALL DEL SOL_ANDY SOLORZANO - SAMANTHA ENRIQUEZ</v>
          </cell>
          <cell r="L2574" t="str">
            <v>AV. JOAQUIN ORRANTIA Y AV. CONSTITUCION. PARROQUIA TARQUI 4TO PSJ. 1 NE.POSTAL 090513</v>
          </cell>
          <cell r="M2574" t="str">
            <v>1091717898001</v>
          </cell>
          <cell r="N2574" t="str">
            <v>0995482890  - 0987620147</v>
          </cell>
          <cell r="P2574" t="str">
            <v>GUAYAQUIL</v>
          </cell>
          <cell r="Q2574" t="str">
            <v>GUAYAQUIL</v>
          </cell>
          <cell r="R2574" t="str">
            <v>GUAYAS</v>
          </cell>
          <cell r="T2574" t="str">
            <v>TRAMACO</v>
          </cell>
          <cell r="U2574" t="str">
            <v>FLEXNETUIO_GYE</v>
          </cell>
          <cell r="V2574">
            <v>2</v>
          </cell>
          <cell r="W2574">
            <v>1</v>
          </cell>
          <cell r="X2574" t="str">
            <v>FLEXNET ECUADOR - MOVISTAR</v>
          </cell>
          <cell r="Y2574" t="str">
            <v>CALLE 28 DE JUNIO S/N Y GARCIA MORENO ENTRADA LLANO GRANDE</v>
          </cell>
        </row>
        <row r="2575">
          <cell r="A2575" t="str">
            <v>2022-12804</v>
          </cell>
          <cell r="B2575">
            <v>485189</v>
          </cell>
          <cell r="C2575" t="str">
            <v>2022-12804</v>
          </cell>
          <cell r="D2575" t="str">
            <v>MOVISTAR</v>
          </cell>
          <cell r="E2575" t="str">
            <v>DESPACHO</v>
          </cell>
          <cell r="F2575" t="str">
            <v>NORMAL</v>
          </cell>
          <cell r="G2575" t="str">
            <v>031080202212804</v>
          </cell>
          <cell r="H2575">
            <v>44917</v>
          </cell>
          <cell r="I2575" t="str">
            <v>ENTREGADO</v>
          </cell>
          <cell r="J2575">
            <v>44919</v>
          </cell>
          <cell r="K2575" t="str">
            <v xml:space="preserve">AE NORPHONE POLICENTRO_LOURDES BRAVO </v>
          </cell>
          <cell r="L2575" t="str">
            <v>Cdla Kenney Av Del Periodista y Dr Juan Bautista Arzube CC Policentro local 9</v>
          </cell>
          <cell r="M2575" t="str">
            <v>1091717898001</v>
          </cell>
          <cell r="N2575" t="str">
            <v>984246089</v>
          </cell>
          <cell r="O2575" t="str">
            <v/>
          </cell>
          <cell r="P2575" t="str">
            <v>GUAYAQUIL</v>
          </cell>
          <cell r="Q2575" t="str">
            <v>GUAYAQUIL</v>
          </cell>
          <cell r="R2575" t="str">
            <v>GUAYAS</v>
          </cell>
          <cell r="T2575" t="str">
            <v>TRAMACO</v>
          </cell>
          <cell r="U2575" t="str">
            <v>FLEXNETUIO_GYE</v>
          </cell>
          <cell r="V2575">
            <v>1</v>
          </cell>
          <cell r="W2575">
            <v>1</v>
          </cell>
          <cell r="X2575" t="str">
            <v>FLEXNET ECUADOR - MOVISTAR</v>
          </cell>
          <cell r="Y2575" t="str">
            <v>CALLE 28 DE JUNIO S/N Y GARCIA MORENO ENTRADA LLANO GRANDE</v>
          </cell>
        </row>
        <row r="2576">
          <cell r="A2576" t="str">
            <v>2022-12805</v>
          </cell>
          <cell r="B2576">
            <v>485190</v>
          </cell>
          <cell r="C2576" t="str">
            <v>2022-12805</v>
          </cell>
          <cell r="D2576" t="str">
            <v>MOVISTAR</v>
          </cell>
          <cell r="E2576" t="str">
            <v>DESPACHO</v>
          </cell>
          <cell r="F2576" t="str">
            <v>NORMAL</v>
          </cell>
          <cell r="G2576" t="str">
            <v>031080202212805</v>
          </cell>
          <cell r="H2576">
            <v>44917</v>
          </cell>
          <cell r="I2576" t="str">
            <v>ENTREGADO</v>
          </cell>
          <cell r="J2576">
            <v>44918</v>
          </cell>
          <cell r="K2576" t="str">
            <v>AE NORPHONE PORTOVIEJO_JORGE EDUARDO GUZMAN BENITEZ</v>
          </cell>
          <cell r="L2576" t="str">
            <v>Av. America y, Jorge Washington, Portoviejo LOCAL 16 Y 17 PLANTA BAJA</v>
          </cell>
          <cell r="M2576" t="str">
            <v>1713171823</v>
          </cell>
          <cell r="N2576" t="str">
            <v>984620069</v>
          </cell>
          <cell r="O2576" t="str">
            <v/>
          </cell>
          <cell r="P2576" t="str">
            <v>PORTOVIEJO</v>
          </cell>
          <cell r="Q2576" t="str">
            <v>PORTOVIEJO</v>
          </cell>
          <cell r="R2576" t="str">
            <v>MANABI</v>
          </cell>
          <cell r="T2576" t="str">
            <v>TRAMACO</v>
          </cell>
          <cell r="U2576" t="str">
            <v>FLEXNETUIO_PROVINCIA</v>
          </cell>
          <cell r="V2576">
            <v>1</v>
          </cell>
          <cell r="W2576">
            <v>1</v>
          </cell>
          <cell r="X2576" t="str">
            <v>FLEXNET ECUADOR - MOVISTAR</v>
          </cell>
          <cell r="Y2576" t="str">
            <v>CALLE 28 DE JUNIO S/N Y GARCIA MORENO ENTRADA LLANO GRANDE</v>
          </cell>
        </row>
        <row r="2577">
          <cell r="A2577" t="str">
            <v>2022-12806</v>
          </cell>
          <cell r="B2577">
            <v>485191</v>
          </cell>
          <cell r="C2577" t="str">
            <v>2022-12806</v>
          </cell>
          <cell r="D2577" t="str">
            <v>MOVISTAR</v>
          </cell>
          <cell r="E2577" t="str">
            <v>DESPACHO</v>
          </cell>
          <cell r="F2577" t="str">
            <v>NORMAL</v>
          </cell>
          <cell r="G2577" t="str">
            <v>031080202212806</v>
          </cell>
          <cell r="H2577">
            <v>44917</v>
          </cell>
          <cell r="I2577" t="str">
            <v>ENTREGADO</v>
          </cell>
          <cell r="J2577">
            <v>44918</v>
          </cell>
          <cell r="K2577" t="str">
            <v>AE NORPHONE RIOBAMBA_LOURDES BRAVO</v>
          </cell>
          <cell r="L2577" t="str">
            <v>10 DE AGOSTO Y GARCIA MORENO ESQUINA LOCAL PLANTA BAJA DIAGONAL BANCO INTERNACIONAL</v>
          </cell>
          <cell r="M2577" t="str">
            <v>1091717898001</v>
          </cell>
          <cell r="N2577" t="str">
            <v>998659562</v>
          </cell>
          <cell r="O2577" t="str">
            <v/>
          </cell>
          <cell r="P2577" t="str">
            <v>RIOBAMBA</v>
          </cell>
          <cell r="Q2577" t="str">
            <v>RIOBAMBA</v>
          </cell>
          <cell r="R2577" t="str">
            <v>CHIMBORAZO</v>
          </cell>
          <cell r="T2577" t="str">
            <v>TRAMACO</v>
          </cell>
          <cell r="U2577" t="str">
            <v>FLEXNETUIO_PROVINCIA</v>
          </cell>
          <cell r="V2577">
            <v>1</v>
          </cell>
          <cell r="W2577">
            <v>1</v>
          </cell>
          <cell r="X2577" t="str">
            <v>FLEXNET ECUADOR - MOVISTAR</v>
          </cell>
          <cell r="Y2577" t="str">
            <v>CALLE 28 DE JUNIO S/N Y GARCIA MORENO ENTRADA LLANO GRANDE</v>
          </cell>
        </row>
        <row r="2578">
          <cell r="A2578" t="str">
            <v>2022-12807</v>
          </cell>
          <cell r="B2578">
            <v>485192</v>
          </cell>
          <cell r="C2578" t="str">
            <v>2022-12807</v>
          </cell>
          <cell r="D2578" t="str">
            <v>MOVISTAR</v>
          </cell>
          <cell r="E2578" t="str">
            <v>DESPACHO</v>
          </cell>
          <cell r="F2578" t="str">
            <v>NORMAL</v>
          </cell>
          <cell r="G2578" t="str">
            <v>031080202212807</v>
          </cell>
          <cell r="H2578">
            <v>44917</v>
          </cell>
          <cell r="I2578" t="str">
            <v>ENTREGADO</v>
          </cell>
          <cell r="J2578">
            <v>44918</v>
          </cell>
          <cell r="K2578" t="str">
            <v>PDV QUICENTRO SUR (XPERTO.NET)_XIMENA GIRALDO</v>
          </cell>
          <cell r="L2578" t="str">
            <v xml:space="preserve">AV MORAN VALVERDE C C QUICENTRO SUR LOCAL  188 NIVEL 1 JUNTO A LAN </v>
          </cell>
          <cell r="M2578" t="str">
            <v>1792255007001</v>
          </cell>
          <cell r="N2578" t="str">
            <v>998317146</v>
          </cell>
          <cell r="O2578" t="str">
            <v/>
          </cell>
          <cell r="P2578" t="str">
            <v>QUITO</v>
          </cell>
          <cell r="Q2578" t="str">
            <v>QUITO</v>
          </cell>
          <cell r="R2578" t="str">
            <v>PICHINCHA</v>
          </cell>
          <cell r="T2578" t="str">
            <v>TRAMACO</v>
          </cell>
          <cell r="U2578" t="str">
            <v>FLEXNETUIO_LOCAL</v>
          </cell>
          <cell r="V2578">
            <v>1</v>
          </cell>
          <cell r="W2578">
            <v>1</v>
          </cell>
          <cell r="X2578" t="str">
            <v>FLEXNET ECUADOR - MOVISTAR</v>
          </cell>
          <cell r="Y2578" t="str">
            <v>CALLE 28 DE JUNIO S/N Y GARCIA MORENO ENTRADA LLANO GRANDE</v>
          </cell>
        </row>
        <row r="2579">
          <cell r="A2579" t="str">
            <v>2022-12808</v>
          </cell>
          <cell r="B2579">
            <v>485193</v>
          </cell>
          <cell r="C2579" t="str">
            <v>2022-12808</v>
          </cell>
          <cell r="D2579" t="str">
            <v>MOVISTAR</v>
          </cell>
          <cell r="E2579" t="str">
            <v>DESPACHO</v>
          </cell>
          <cell r="F2579" t="str">
            <v>NORMAL</v>
          </cell>
          <cell r="G2579" t="str">
            <v>031080202212808</v>
          </cell>
          <cell r="H2579">
            <v>44917</v>
          </cell>
          <cell r="I2579" t="str">
            <v>ENTREGADO</v>
          </cell>
          <cell r="J2579">
            <v>44918</v>
          </cell>
          <cell r="K2579" t="str">
            <v xml:space="preserve">AE NORPHONE SANTO DOMINGO_LOURDES BRAVO </v>
          </cell>
          <cell r="L2579" t="str">
            <v>Av Quito &amp; Av. Abraham Calazaccon. C C. Paseo Shoping. Local 15 Frente a Computron al Lado de Crocs</v>
          </cell>
          <cell r="M2579" t="str">
            <v>1091717898001</v>
          </cell>
          <cell r="N2579" t="str">
            <v>984246089</v>
          </cell>
          <cell r="O2579" t="str">
            <v/>
          </cell>
          <cell r="P2579" t="str">
            <v>SANTO DOMINGO</v>
          </cell>
          <cell r="Q2579" t="str">
            <v>SANTO DOMINGO</v>
          </cell>
          <cell r="R2579" t="str">
            <v>SANTO DOMINGO DE LOS TSACHILAS</v>
          </cell>
          <cell r="T2579" t="str">
            <v>TRAMACO</v>
          </cell>
          <cell r="U2579" t="str">
            <v>FLEXNETUIO_PROVINCIA</v>
          </cell>
          <cell r="V2579">
            <v>1</v>
          </cell>
          <cell r="W2579">
            <v>1</v>
          </cell>
          <cell r="X2579" t="str">
            <v>FLEXNET ECUADOR - MOVISTAR</v>
          </cell>
          <cell r="Y2579" t="str">
            <v>CALLE 28 DE JUNIO S/N Y GARCIA MORENO ENTRADA LLANO GRANDE</v>
          </cell>
        </row>
        <row r="2580">
          <cell r="A2580" t="str">
            <v>2022-12809</v>
          </cell>
          <cell r="B2580">
            <v>485194</v>
          </cell>
          <cell r="C2580" t="str">
            <v>2022-12809</v>
          </cell>
          <cell r="D2580" t="str">
            <v>MOVISTAR</v>
          </cell>
          <cell r="E2580" t="str">
            <v>DESPACHO</v>
          </cell>
          <cell r="F2580" t="str">
            <v>NORMAL</v>
          </cell>
          <cell r="G2580" t="str">
            <v>031080202212809</v>
          </cell>
          <cell r="H2580">
            <v>44917</v>
          </cell>
          <cell r="I2580" t="str">
            <v>ENTREGADO</v>
          </cell>
          <cell r="J2580">
            <v>44918</v>
          </cell>
          <cell r="K2580" t="str">
            <v>CAVS AE NORPHONE EL CONDADO_PUSDA CHEZA ERIKA ELIZABETH</v>
          </cell>
          <cell r="L2580" t="str">
            <v>AVENIDA DE LA PRENSA Y AVENIDA KENNEDY CC CONDADO SHOPPING  LOCAL 314 FRENTE A KIA</v>
          </cell>
          <cell r="M2580" t="str">
            <v>1091717898001</v>
          </cell>
          <cell r="N2580" t="str">
            <v>984246089</v>
          </cell>
          <cell r="O2580" t="str">
            <v/>
          </cell>
          <cell r="P2580" t="str">
            <v>QUITO</v>
          </cell>
          <cell r="Q2580" t="str">
            <v>QUITO</v>
          </cell>
          <cell r="R2580" t="str">
            <v>PICHINCHA</v>
          </cell>
          <cell r="T2580" t="str">
            <v>TRAMACO</v>
          </cell>
          <cell r="U2580" t="str">
            <v>FLEXNETUIO_LOCAL</v>
          </cell>
          <cell r="V2580">
            <v>1</v>
          </cell>
          <cell r="W2580">
            <v>1</v>
          </cell>
          <cell r="X2580" t="str">
            <v>FLEXNET ECUADOR - MOVISTAR</v>
          </cell>
          <cell r="Y2580" t="str">
            <v>CALLE 28 DE JUNIO S/N Y GARCIA MORENO ENTRADA LLANO GRANDE</v>
          </cell>
        </row>
        <row r="2581">
          <cell r="A2581" t="str">
            <v>2022-12810</v>
          </cell>
          <cell r="B2581">
            <v>485195</v>
          </cell>
          <cell r="C2581" t="str">
            <v>2022-12810</v>
          </cell>
          <cell r="D2581" t="str">
            <v>MOVISTAR</v>
          </cell>
          <cell r="E2581" t="str">
            <v>DESPACHO</v>
          </cell>
          <cell r="F2581" t="str">
            <v>NORMAL</v>
          </cell>
          <cell r="G2581" t="str">
            <v>031080202212810</v>
          </cell>
          <cell r="H2581">
            <v>44917</v>
          </cell>
          <cell r="I2581" t="str">
            <v>ENTREGADO</v>
          </cell>
          <cell r="J2581">
            <v>44918</v>
          </cell>
          <cell r="K2581" t="str">
            <v>CC BARTOLOME SERRANO (MOVIPHONE)_GALO PALLAROSO</v>
          </cell>
          <cell r="L2581" t="str">
            <v>Calle Tenemaza 5-13 y Av. 24 de Mayo frente al parqueadero del coliseo de deportes</v>
          </cell>
          <cell r="M2581" t="str">
            <v>0391007160001</v>
          </cell>
          <cell r="N2581" t="str">
            <v>995936079</v>
          </cell>
          <cell r="O2581" t="str">
            <v/>
          </cell>
          <cell r="P2581" t="str">
            <v>AZOGUES</v>
          </cell>
          <cell r="Q2581" t="str">
            <v>AZOGUES</v>
          </cell>
          <cell r="R2581" t="str">
            <v>CAÑAR</v>
          </cell>
          <cell r="S2581" t="str">
            <v>AZOGUES</v>
          </cell>
          <cell r="T2581" t="str">
            <v>TRAMACO</v>
          </cell>
          <cell r="U2581" t="str">
            <v>FLEXNETUIO_PROVINCIA</v>
          </cell>
          <cell r="V2581">
            <v>1</v>
          </cell>
          <cell r="W2581">
            <v>1</v>
          </cell>
          <cell r="X2581" t="str">
            <v>FLEXNET ECUADOR - MOVISTAR</v>
          </cell>
          <cell r="Y2581" t="str">
            <v>CALLE 28 DE JUNIO S/N Y GARCIA MORENO ENTRADA LLANO GRANDE</v>
          </cell>
        </row>
        <row r="2582">
          <cell r="A2582" t="str">
            <v>2022-12811</v>
          </cell>
          <cell r="B2582">
            <v>485196</v>
          </cell>
          <cell r="C2582" t="str">
            <v>2022-12811</v>
          </cell>
          <cell r="D2582" t="str">
            <v>MOVISTAR</v>
          </cell>
          <cell r="E2582" t="str">
            <v>DESPACHO</v>
          </cell>
          <cell r="F2582" t="str">
            <v>NORMAL</v>
          </cell>
          <cell r="G2582" t="str">
            <v>031080202212811</v>
          </cell>
          <cell r="H2582">
            <v>44917</v>
          </cell>
          <cell r="I2582" t="str">
            <v>ENTREGADO</v>
          </cell>
          <cell r="J2582">
            <v>44918</v>
          </cell>
          <cell r="K2582" t="str">
            <v>CAVS AE NORPHONE EL JARDIN_PAOLA MORAN</v>
          </cell>
          <cell r="L2582" t="str">
            <v xml:space="preserve">AV AMAZONAS N6  114 Y REPUBLICA CC EL JARDIN  </v>
          </cell>
          <cell r="M2582" t="str">
            <v>1091717898001</v>
          </cell>
          <cell r="N2582" t="str">
            <v>998659562</v>
          </cell>
          <cell r="O2582" t="str">
            <v/>
          </cell>
          <cell r="P2582" t="str">
            <v>QUITO</v>
          </cell>
          <cell r="Q2582" t="str">
            <v>QUITO</v>
          </cell>
          <cell r="R2582" t="str">
            <v>PICHINCHA</v>
          </cell>
          <cell r="T2582" t="str">
            <v>TRAMACO</v>
          </cell>
          <cell r="U2582" t="str">
            <v>FLEXNETUIO_LOCAL</v>
          </cell>
          <cell r="V2582">
            <v>1</v>
          </cell>
          <cell r="W2582">
            <v>1</v>
          </cell>
          <cell r="X2582" t="str">
            <v>FLEXNET ECUADOR - MOVISTAR</v>
          </cell>
          <cell r="Y2582" t="str">
            <v>CALLE 28 DE JUNIO S/N Y GARCIA MORENO ENTRADA LLANO GRANDE</v>
          </cell>
        </row>
        <row r="2583">
          <cell r="A2583" t="str">
            <v>2022-12812</v>
          </cell>
          <cell r="B2583">
            <v>485197</v>
          </cell>
          <cell r="C2583" t="str">
            <v>2022-12812</v>
          </cell>
          <cell r="D2583" t="str">
            <v>MOVISTAR</v>
          </cell>
          <cell r="E2583" t="str">
            <v>DESPACHO</v>
          </cell>
          <cell r="F2583" t="str">
            <v>NORMAL</v>
          </cell>
          <cell r="G2583" t="str">
            <v>031080202212812</v>
          </cell>
          <cell r="H2583">
            <v>44917</v>
          </cell>
          <cell r="I2583" t="str">
            <v>ENTREGADO</v>
          </cell>
          <cell r="J2583">
            <v>44918</v>
          </cell>
          <cell r="K2583" t="str">
            <v>CAVS AE NORPHONE EL PORTAL_LOURDES BRAVO</v>
          </cell>
          <cell r="L2583" t="str">
            <v>AV GALO PLAZA LASSO Y AV SIMON BOLIVAR CENTRO COMERCIAL PORTAL SHOPPING LOCAL P25253 PISO DOS</v>
          </cell>
          <cell r="M2583" t="str">
            <v>1091717898001</v>
          </cell>
          <cell r="N2583" t="str">
            <v>998659562</v>
          </cell>
          <cell r="O2583" t="str">
            <v/>
          </cell>
          <cell r="P2583" t="str">
            <v>QUITO</v>
          </cell>
          <cell r="Q2583" t="str">
            <v>QUITO</v>
          </cell>
          <cell r="R2583" t="str">
            <v>PICHINCHA</v>
          </cell>
          <cell r="T2583" t="str">
            <v>TRAMACO</v>
          </cell>
          <cell r="U2583" t="str">
            <v>FLEXNETUIO_LOCAL</v>
          </cell>
          <cell r="V2583">
            <v>1</v>
          </cell>
          <cell r="W2583">
            <v>1</v>
          </cell>
          <cell r="X2583" t="str">
            <v>FLEXNET ECUADOR - MOVISTAR</v>
          </cell>
          <cell r="Y2583" t="str">
            <v>CALLE 28 DE JUNIO S/N Y GARCIA MORENO ENTRADA LLANO GRANDE</v>
          </cell>
        </row>
        <row r="2584">
          <cell r="A2584" t="str">
            <v>2022-12813</v>
          </cell>
          <cell r="B2584">
            <v>485198</v>
          </cell>
          <cell r="C2584" t="str">
            <v>2022-12813</v>
          </cell>
          <cell r="D2584" t="str">
            <v>MOVISTAR</v>
          </cell>
          <cell r="E2584" t="str">
            <v>DESPACHO</v>
          </cell>
          <cell r="F2584" t="str">
            <v>NORMAL</v>
          </cell>
          <cell r="G2584" t="str">
            <v>FT76688</v>
          </cell>
          <cell r="H2584">
            <v>44917</v>
          </cell>
          <cell r="I2584" t="str">
            <v>ENTREGADO</v>
          </cell>
          <cell r="J2584">
            <v>44918</v>
          </cell>
          <cell r="K2584" t="str">
            <v>NORPHONE CALLE PICHINCHA_GISELA ALEAGA</v>
          </cell>
          <cell r="L2584" t="str">
            <v>REPUBLICA DEL SALVADOR Y NACIONES UNIDAS SUYANA TORRE CORPORATIVA PISO 12</v>
          </cell>
          <cell r="M2584" t="str">
            <v>1091717898001</v>
          </cell>
          <cell r="N2584" t="str">
            <v>983337206</v>
          </cell>
          <cell r="P2584" t="str">
            <v>QUITO</v>
          </cell>
          <cell r="Q2584" t="str">
            <v>QUITO</v>
          </cell>
          <cell r="R2584" t="str">
            <v>PICHINCHA</v>
          </cell>
          <cell r="U2584" t="str">
            <v>FLEXNETUIO_LOCAL</v>
          </cell>
          <cell r="V2584">
            <v>4</v>
          </cell>
          <cell r="W2584">
            <v>1</v>
          </cell>
          <cell r="X2584" t="str">
            <v>FLEXNET ECUADOR - MOVISTAR</v>
          </cell>
          <cell r="Y2584" t="str">
            <v>CALLE 28 DE JUNIO S/N Y GARCIA MORENO ENTRADA LLANO GRANDE</v>
          </cell>
        </row>
        <row r="2585">
          <cell r="A2585" t="str">
            <v>2022-12814</v>
          </cell>
          <cell r="B2585">
            <v>485199</v>
          </cell>
          <cell r="C2585" t="str">
            <v>2022-12814</v>
          </cell>
          <cell r="D2585" t="str">
            <v>MOVISTAR</v>
          </cell>
          <cell r="E2585" t="str">
            <v>DESPACHO</v>
          </cell>
          <cell r="F2585" t="str">
            <v>NORMAL</v>
          </cell>
          <cell r="G2585" t="str">
            <v>031080202212814</v>
          </cell>
          <cell r="H2585">
            <v>44917</v>
          </cell>
          <cell r="I2585" t="str">
            <v>ENTREGADO</v>
          </cell>
          <cell r="J2585">
            <v>44918</v>
          </cell>
          <cell r="K2585" t="str">
            <v xml:space="preserve">NORPHONE CALLE TUNGURAHUA_LOURDES BRAVO </v>
          </cell>
          <cell r="L2585" t="str">
            <v>Av. Cevallos y Mera CAV MOVISTAR AMBATO</v>
          </cell>
          <cell r="M2585" t="str">
            <v>1091717898001</v>
          </cell>
          <cell r="N2585" t="str">
            <v>984246089</v>
          </cell>
          <cell r="O2585" t="str">
            <v/>
          </cell>
          <cell r="P2585" t="str">
            <v>AMBATO</v>
          </cell>
          <cell r="Q2585" t="str">
            <v>AMBATO</v>
          </cell>
          <cell r="R2585" t="str">
            <v>TUNGURAHUA</v>
          </cell>
          <cell r="S2585" t="str">
            <v>AMBATO</v>
          </cell>
          <cell r="T2585" t="str">
            <v>TRAMACO</v>
          </cell>
          <cell r="U2585" t="str">
            <v>FLEXNETUIO_PROVINCIA</v>
          </cell>
          <cell r="V2585">
            <v>1</v>
          </cell>
          <cell r="W2585">
            <v>1</v>
          </cell>
          <cell r="X2585" t="str">
            <v>FLEXNET ECUADOR - MOVISTAR</v>
          </cell>
          <cell r="Y2585" t="str">
            <v>CALLE 28 DE JUNIO S/N Y GARCIA MORENO ENTRADA LLANO GRANDE</v>
          </cell>
        </row>
        <row r="2586">
          <cell r="A2586" t="str">
            <v>2022-12815</v>
          </cell>
          <cell r="B2586">
            <v>485200</v>
          </cell>
          <cell r="C2586" t="str">
            <v>2022-12815</v>
          </cell>
          <cell r="D2586" t="str">
            <v>MOVISTAR</v>
          </cell>
          <cell r="E2586" t="str">
            <v>DESPACHO</v>
          </cell>
          <cell r="F2586" t="str">
            <v>NORMAL</v>
          </cell>
          <cell r="G2586" t="str">
            <v>031080202212815</v>
          </cell>
          <cell r="H2586">
            <v>44917</v>
          </cell>
          <cell r="I2586" t="str">
            <v>ENTREGADO</v>
          </cell>
          <cell r="J2586">
            <v>44918</v>
          </cell>
          <cell r="K2586" t="str">
            <v>NORPHONE ZONIFICACION CARCHI 2_CARLOS JOSE CAMPOVERDE BERRU</v>
          </cell>
          <cell r="L2586" t="str">
            <v>AV. MARIANO ACOSTA 2147 Y VICTOR GOMEZ JURADO</v>
          </cell>
          <cell r="M2586" t="str">
            <v>1001472958</v>
          </cell>
          <cell r="N2586" t="str">
            <v>998027290</v>
          </cell>
          <cell r="O2586" t="str">
            <v/>
          </cell>
          <cell r="P2586" t="str">
            <v>IBARRA</v>
          </cell>
          <cell r="Q2586" t="str">
            <v>IBARRA</v>
          </cell>
          <cell r="R2586" t="str">
            <v>IMBABURA</v>
          </cell>
          <cell r="T2586" t="str">
            <v>TRAMACO</v>
          </cell>
          <cell r="U2586" t="str">
            <v>FLEXNETUIO_PROVINCIA</v>
          </cell>
          <cell r="V2586">
            <v>1</v>
          </cell>
          <cell r="W2586">
            <v>1</v>
          </cell>
          <cell r="X2586" t="str">
            <v>FLEXNET ECUADOR - MOVISTAR</v>
          </cell>
          <cell r="Y2586" t="str">
            <v>CALLE 28 DE JUNIO S/N Y GARCIA MORENO ENTRADA LLANO GRANDE</v>
          </cell>
        </row>
        <row r="2587">
          <cell r="A2587" t="str">
            <v>2022-12816</v>
          </cell>
          <cell r="B2587">
            <v>485201</v>
          </cell>
          <cell r="C2587" t="str">
            <v>2022-12816</v>
          </cell>
          <cell r="D2587" t="str">
            <v>MOVISTAR</v>
          </cell>
          <cell r="E2587" t="str">
            <v>DESPACHO</v>
          </cell>
          <cell r="F2587" t="str">
            <v>NORMAL</v>
          </cell>
          <cell r="G2587" t="str">
            <v>031080202212816</v>
          </cell>
          <cell r="H2587">
            <v>44917</v>
          </cell>
          <cell r="I2587" t="str">
            <v>ENTREGADO</v>
          </cell>
          <cell r="J2587">
            <v>44918</v>
          </cell>
          <cell r="K2587" t="str">
            <v>NORPHONE ZONIFICACION IMBABURA_PAOLA MORAN</v>
          </cell>
          <cell r="L2587" t="str">
            <v>AV MARIANO ACOSTO 2147 Y VICTOR GOMEZ JURADO CC LA PLAZA</v>
          </cell>
          <cell r="M2587" t="str">
            <v>1091717898001</v>
          </cell>
          <cell r="N2587" t="str">
            <v>998027290</v>
          </cell>
          <cell r="O2587" t="str">
            <v/>
          </cell>
          <cell r="P2587" t="str">
            <v>IBARRA</v>
          </cell>
          <cell r="Q2587" t="str">
            <v>IBARRA</v>
          </cell>
          <cell r="R2587" t="str">
            <v>IMBABURA</v>
          </cell>
          <cell r="T2587" t="str">
            <v>TRAMACO</v>
          </cell>
          <cell r="U2587" t="str">
            <v>FLEXNETUIO_PROVINCIA</v>
          </cell>
          <cell r="V2587">
            <v>1</v>
          </cell>
          <cell r="W2587">
            <v>1</v>
          </cell>
          <cell r="X2587" t="str">
            <v>FLEXNET ECUADOR - MOVISTAR</v>
          </cell>
          <cell r="Y2587" t="str">
            <v>CALLE 28 DE JUNIO S/N Y GARCIA MORENO ENTRADA LLANO GRANDE</v>
          </cell>
        </row>
        <row r="2588">
          <cell r="A2588" t="str">
            <v>2022-12817</v>
          </cell>
          <cell r="B2588">
            <v>485202</v>
          </cell>
          <cell r="C2588" t="str">
            <v>2022-12817</v>
          </cell>
          <cell r="D2588" t="str">
            <v>MOVISTAR</v>
          </cell>
          <cell r="E2588" t="str">
            <v>DESPACHO</v>
          </cell>
          <cell r="F2588" t="str">
            <v>NORMAL</v>
          </cell>
          <cell r="G2588" t="str">
            <v>031080202212817</v>
          </cell>
          <cell r="H2588">
            <v>44917</v>
          </cell>
          <cell r="I2588" t="str">
            <v>ENTREGADO</v>
          </cell>
          <cell r="J2588">
            <v>44918</v>
          </cell>
          <cell r="K2588" t="str">
            <v>NORPHONE ZONIFICACION PICHINCHA_GISELA ALEAGA</v>
          </cell>
          <cell r="L2588" t="str">
            <v>REPUBLICA DEL SALVADOR Y NACIONES UNIDAS SUYANA TORRE CORPORATIVA PISO 12</v>
          </cell>
          <cell r="M2588" t="str">
            <v>1091717898001</v>
          </cell>
          <cell r="N2588" t="str">
            <v>983337206</v>
          </cell>
          <cell r="P2588" t="str">
            <v>QUITO</v>
          </cell>
          <cell r="Q2588" t="str">
            <v>QUITO</v>
          </cell>
          <cell r="R2588" t="str">
            <v>PICHINCHA</v>
          </cell>
          <cell r="T2588" t="str">
            <v>TRAMACO</v>
          </cell>
          <cell r="U2588" t="str">
            <v>FLEXNETUIO_LOCAL</v>
          </cell>
          <cell r="V2588">
            <v>6</v>
          </cell>
          <cell r="W2588">
            <v>1</v>
          </cell>
          <cell r="X2588" t="str">
            <v>FLEXNET ECUADOR - MOVISTAR</v>
          </cell>
          <cell r="Y2588" t="str">
            <v>CALLE 28 DE JUNIO S/N Y GARCIA MORENO ENTRADA LLANO GRANDE</v>
          </cell>
        </row>
        <row r="2589">
          <cell r="A2589" t="str">
            <v>2022-12818</v>
          </cell>
          <cell r="B2589">
            <v>485203</v>
          </cell>
          <cell r="C2589" t="str">
            <v>2022-12818</v>
          </cell>
          <cell r="D2589" t="str">
            <v>MOVISTAR</v>
          </cell>
          <cell r="E2589" t="str">
            <v>DESPACHO</v>
          </cell>
          <cell r="F2589" t="str">
            <v>NORMAL</v>
          </cell>
          <cell r="G2589" t="str">
            <v>031080202212818</v>
          </cell>
          <cell r="H2589">
            <v>44917</v>
          </cell>
          <cell r="I2589" t="str">
            <v>ENTREGADO</v>
          </cell>
          <cell r="J2589">
            <v>44918</v>
          </cell>
          <cell r="K2589" t="str">
            <v>NORPHONE ZONIFICACION TUNGURAHUA_PAOLA MORAN</v>
          </cell>
          <cell r="L2589" t="str">
            <v>AV CEVALLOS ENTRE CALLES MERA Y MARTINEZ CAV NORPHONE</v>
          </cell>
          <cell r="M2589" t="str">
            <v>1091717898001</v>
          </cell>
          <cell r="N2589" t="str">
            <v>998659562</v>
          </cell>
          <cell r="P2589" t="str">
            <v>AMBATO</v>
          </cell>
          <cell r="Q2589" t="str">
            <v>AMBATO</v>
          </cell>
          <cell r="R2589" t="str">
            <v>TUNGURAHUA</v>
          </cell>
          <cell r="S2589" t="str">
            <v>AMBATO</v>
          </cell>
          <cell r="T2589" t="str">
            <v>TRAMACO</v>
          </cell>
          <cell r="U2589" t="str">
            <v>FLEXNETUIO_PROVINCIA</v>
          </cell>
          <cell r="V2589">
            <v>4</v>
          </cell>
          <cell r="W2589">
            <v>1</v>
          </cell>
          <cell r="X2589" t="str">
            <v>FLEXNET ECUADOR - MOVISTAR</v>
          </cell>
          <cell r="Y2589" t="str">
            <v>CALLE 28 DE JUNIO S/N Y GARCIA MORENO ENTRADA LLANO GRANDE</v>
          </cell>
        </row>
        <row r="2590">
          <cell r="A2590" t="str">
            <v>2022-12819</v>
          </cell>
          <cell r="B2590">
            <v>485204</v>
          </cell>
          <cell r="C2590" t="str">
            <v>2022-12819</v>
          </cell>
          <cell r="D2590" t="str">
            <v>MOVISTAR</v>
          </cell>
          <cell r="E2590" t="str">
            <v>DESPACHO</v>
          </cell>
          <cell r="F2590" t="str">
            <v>NORMAL</v>
          </cell>
          <cell r="G2590" t="str">
            <v>031080202212819</v>
          </cell>
          <cell r="H2590">
            <v>44917</v>
          </cell>
          <cell r="I2590" t="str">
            <v>ENTREGADO</v>
          </cell>
          <cell r="J2590">
            <v>44918</v>
          </cell>
          <cell r="K2590" t="str">
            <v xml:space="preserve">NORPHONE CAVS DAS SANTO DOMINGO_LOURDES BRAVO </v>
          </cell>
          <cell r="L2590" t="str">
            <v>29 DE MAYO Y LATACUNGA A LADO DEL POLLO GUS SANTO DOMINGO</v>
          </cell>
          <cell r="M2590" t="str">
            <v>1091717898001</v>
          </cell>
          <cell r="N2590" t="str">
            <v>984246089</v>
          </cell>
          <cell r="O2590" t="str">
            <v/>
          </cell>
          <cell r="P2590" t="str">
            <v>SANTO DOMINGO</v>
          </cell>
          <cell r="Q2590" t="str">
            <v>SANTO DOMINGO</v>
          </cell>
          <cell r="R2590" t="str">
            <v>SANTO DOMINGO DE LOS TSACHILAS</v>
          </cell>
          <cell r="T2590" t="str">
            <v>TRAMACO</v>
          </cell>
          <cell r="U2590" t="str">
            <v>FLEXNETUIO_PROVINCIA</v>
          </cell>
          <cell r="V2590">
            <v>1</v>
          </cell>
          <cell r="W2590">
            <v>1</v>
          </cell>
          <cell r="X2590" t="str">
            <v>FLEXNET ECUADOR - MOVISTAR</v>
          </cell>
          <cell r="Y2590" t="str">
            <v>CALLE 28 DE JUNIO S/N Y GARCIA MORENO ENTRADA LLANO GRANDE</v>
          </cell>
        </row>
        <row r="2591">
          <cell r="A2591" t="str">
            <v>2022-12820</v>
          </cell>
          <cell r="B2591">
            <v>485205</v>
          </cell>
          <cell r="C2591" t="str">
            <v>2022-12820</v>
          </cell>
          <cell r="D2591" t="str">
            <v>MOVISTAR</v>
          </cell>
          <cell r="E2591" t="str">
            <v>DESPACHO</v>
          </cell>
          <cell r="F2591" t="str">
            <v>NORMAL</v>
          </cell>
          <cell r="G2591" t="str">
            <v>031080202212820</v>
          </cell>
          <cell r="H2591">
            <v>44917</v>
          </cell>
          <cell r="I2591" t="str">
            <v>ENTREGADO</v>
          </cell>
          <cell r="J2591">
            <v>44918</v>
          </cell>
          <cell r="K2591" t="str">
            <v xml:space="preserve">NORPHONE (ISLA RIOCENTRO SUR)_LOURDES BRAVO </v>
          </cell>
          <cell r="L2591" t="str">
            <v>CC RIOCENTRO SUR AVENIDA 25 DE JULIO</v>
          </cell>
          <cell r="M2591" t="str">
            <v>1091717898001</v>
          </cell>
          <cell r="N2591" t="str">
            <v>984246089</v>
          </cell>
          <cell r="O2591" t="str">
            <v/>
          </cell>
          <cell r="P2591" t="str">
            <v>GUAYAQUIL</v>
          </cell>
          <cell r="Q2591" t="str">
            <v>GUAYAQUIL</v>
          </cell>
          <cell r="R2591" t="str">
            <v>GUAYAS</v>
          </cell>
          <cell r="T2591" t="str">
            <v>TRAMACO</v>
          </cell>
          <cell r="U2591" t="str">
            <v>FLEXNETUIO_GYE</v>
          </cell>
          <cell r="V2591">
            <v>1</v>
          </cell>
          <cell r="W2591">
            <v>1</v>
          </cell>
          <cell r="X2591" t="str">
            <v>FLEXNET ECUADOR - MOVISTAR</v>
          </cell>
          <cell r="Y2591" t="str">
            <v>CALLE 28 DE JUNIO S/N Y GARCIA MORENO ENTRADA LLANO GRANDE</v>
          </cell>
        </row>
        <row r="2592">
          <cell r="A2592" t="str">
            <v>2022-12821</v>
          </cell>
          <cell r="B2592">
            <v>485206</v>
          </cell>
          <cell r="C2592" t="str">
            <v>2022-12821</v>
          </cell>
          <cell r="D2592" t="str">
            <v>MOVISTAR</v>
          </cell>
          <cell r="E2592" t="str">
            <v>DESPACHO</v>
          </cell>
          <cell r="F2592" t="str">
            <v>NORMAL</v>
          </cell>
          <cell r="G2592" t="str">
            <v>031080202212821</v>
          </cell>
          <cell r="H2592">
            <v>44917</v>
          </cell>
          <cell r="I2592" t="str">
            <v>ENTREGADO</v>
          </cell>
          <cell r="J2592">
            <v>44918</v>
          </cell>
          <cell r="K2592" t="str">
            <v>NORPHONE AMBATO_PAOLA MORAN</v>
          </cell>
          <cell r="L2592" t="str">
            <v>AV CEVALLOS ENTRE CALLES MERA Y MARTINEZ CAV NORPHONE</v>
          </cell>
          <cell r="M2592" t="str">
            <v>1091717898001</v>
          </cell>
          <cell r="N2592" t="str">
            <v>998659562</v>
          </cell>
          <cell r="O2592" t="str">
            <v/>
          </cell>
          <cell r="P2592" t="str">
            <v>AMBATO</v>
          </cell>
          <cell r="Q2592" t="str">
            <v>AMBATO</v>
          </cell>
          <cell r="R2592" t="str">
            <v>TUNGURAHUA</v>
          </cell>
          <cell r="S2592" t="str">
            <v>AMBATO</v>
          </cell>
          <cell r="T2592" t="str">
            <v>TRAMACO</v>
          </cell>
          <cell r="U2592" t="str">
            <v>FLEXNETUIO_PROVINCIA</v>
          </cell>
          <cell r="V2592">
            <v>1</v>
          </cell>
          <cell r="W2592">
            <v>1</v>
          </cell>
          <cell r="X2592" t="str">
            <v>FLEXNET ECUADOR - MOVISTAR</v>
          </cell>
          <cell r="Y2592" t="str">
            <v>CALLE 28 DE JUNIO S/N Y GARCIA MORENO ENTRADA LLANO GRANDE</v>
          </cell>
        </row>
        <row r="2593">
          <cell r="A2593" t="str">
            <v>2022-12822</v>
          </cell>
          <cell r="B2593">
            <v>485207</v>
          </cell>
          <cell r="C2593" t="str">
            <v>2022-12822</v>
          </cell>
          <cell r="D2593" t="str">
            <v>MOVISTAR</v>
          </cell>
          <cell r="E2593" t="str">
            <v>DESPACHO</v>
          </cell>
          <cell r="F2593" t="str">
            <v>NORMAL</v>
          </cell>
          <cell r="G2593" t="str">
            <v>031080202212822</v>
          </cell>
          <cell r="H2593">
            <v>44917</v>
          </cell>
          <cell r="I2593" t="str">
            <v>ENTREGADO</v>
          </cell>
          <cell r="J2593">
            <v>44918</v>
          </cell>
          <cell r="K2593" t="str">
            <v>NORPHONE C.C. PASEO SHOPPING LA LIBERTAD_LOURDES BRAVO</v>
          </cell>
          <cell r="L2593" t="str">
            <v xml:space="preserve">C.C. EL PASEO SHOPPING LA PENINSULA LOCAL 1 PLANTA BAJA BARRIO SAN FRANCISCO MZ 38. CALLE 9 </v>
          </cell>
          <cell r="M2593" t="str">
            <v>1091717898001</v>
          </cell>
          <cell r="N2593" t="str">
            <v>984246089</v>
          </cell>
          <cell r="O2593" t="str">
            <v/>
          </cell>
          <cell r="P2593" t="str">
            <v>LA LIBERTAD</v>
          </cell>
          <cell r="Q2593" t="str">
            <v>LA LIBERTAD</v>
          </cell>
          <cell r="R2593" t="str">
            <v>SANTA ELENA</v>
          </cell>
          <cell r="T2593" t="str">
            <v>TRAMACO</v>
          </cell>
          <cell r="U2593" t="str">
            <v>FLEXNETUIO_PROVINCIA</v>
          </cell>
          <cell r="V2593">
            <v>1</v>
          </cell>
          <cell r="W2593">
            <v>1</v>
          </cell>
          <cell r="X2593" t="str">
            <v>FLEXNET ECUADOR - MOVISTAR</v>
          </cell>
          <cell r="Y2593" t="str">
            <v>CALLE 28 DE JUNIO S/N Y GARCIA MORENO ENTRADA LLANO GRANDE</v>
          </cell>
        </row>
        <row r="2594">
          <cell r="A2594" t="str">
            <v>2022-12823</v>
          </cell>
          <cell r="B2594">
            <v>485208</v>
          </cell>
          <cell r="C2594" t="str">
            <v>2022-12823</v>
          </cell>
          <cell r="D2594" t="str">
            <v>MOVISTAR</v>
          </cell>
          <cell r="E2594" t="str">
            <v>DESPACHO</v>
          </cell>
          <cell r="F2594" t="str">
            <v>NORMAL</v>
          </cell>
          <cell r="G2594" t="str">
            <v>031080202212823</v>
          </cell>
          <cell r="H2594">
            <v>44917</v>
          </cell>
          <cell r="I2594" t="str">
            <v>ENTREGADO</v>
          </cell>
          <cell r="J2594">
            <v>44918</v>
          </cell>
          <cell r="K2594" t="str">
            <v>NORPHONE C.C. Riocentro Ceibos_PAOLA MORAN</v>
          </cell>
          <cell r="L2594" t="str">
            <v>C.C. RIOCENTRO CEIBOS LOCAL 28 AV DEL BOMBERO VIA A LA COSTA KM 65</v>
          </cell>
          <cell r="M2594" t="str">
            <v>1091717898001</v>
          </cell>
          <cell r="N2594" t="str">
            <v>998659562</v>
          </cell>
          <cell r="O2594" t="str">
            <v/>
          </cell>
          <cell r="P2594" t="str">
            <v>GUAYAQUIL</v>
          </cell>
          <cell r="Q2594" t="str">
            <v>GUAYAQUIL</v>
          </cell>
          <cell r="R2594" t="str">
            <v>GUAYAS</v>
          </cell>
          <cell r="T2594" t="str">
            <v>TRAMACO</v>
          </cell>
          <cell r="U2594" t="str">
            <v>FLEXNETUIO_GYE</v>
          </cell>
          <cell r="V2594">
            <v>1</v>
          </cell>
          <cell r="W2594">
            <v>1</v>
          </cell>
          <cell r="X2594" t="str">
            <v>FLEXNET ECUADOR - MOVISTAR</v>
          </cell>
          <cell r="Y2594" t="str">
            <v>CALLE 28 DE JUNIO S/N Y GARCIA MORENO ENTRADA LLANO GRANDE</v>
          </cell>
        </row>
        <row r="2595">
          <cell r="A2595" t="str">
            <v>2022-12824</v>
          </cell>
          <cell r="B2595">
            <v>485209</v>
          </cell>
          <cell r="C2595" t="str">
            <v>2022-12824</v>
          </cell>
          <cell r="D2595" t="str">
            <v>MOVISTAR</v>
          </cell>
          <cell r="E2595" t="str">
            <v>DESPACHO</v>
          </cell>
          <cell r="F2595" t="str">
            <v>NORMAL</v>
          </cell>
          <cell r="G2595" t="str">
            <v>031080202212824</v>
          </cell>
          <cell r="H2595">
            <v>44917</v>
          </cell>
          <cell r="I2595" t="str">
            <v>ENTREGADO</v>
          </cell>
          <cell r="J2595">
            <v>44918</v>
          </cell>
          <cell r="K2595" t="str">
            <v>NORPHONE C.C. Riocentro Norte_PAOLA MORAN</v>
          </cell>
          <cell r="L2595" t="str">
            <v>CENTRO COMERCIAL RIOCENTRO NORTE AV FRANCISCO DE ORELLANA LOCAL 10 PRIMERA PUERTA</v>
          </cell>
          <cell r="M2595" t="str">
            <v>1091717898001</v>
          </cell>
          <cell r="N2595" t="str">
            <v>998659562</v>
          </cell>
          <cell r="O2595" t="str">
            <v/>
          </cell>
          <cell r="P2595" t="str">
            <v>GUAYAQUIL</v>
          </cell>
          <cell r="Q2595" t="str">
            <v>GUAYAQUIL</v>
          </cell>
          <cell r="R2595" t="str">
            <v>GUAYAS</v>
          </cell>
          <cell r="T2595" t="str">
            <v>TRAMACO</v>
          </cell>
          <cell r="U2595" t="str">
            <v>FLEXNETUIO_GYE</v>
          </cell>
          <cell r="V2595">
            <v>1</v>
          </cell>
          <cell r="W2595">
            <v>1</v>
          </cell>
          <cell r="X2595" t="str">
            <v>FLEXNET ECUADOR - MOVISTAR</v>
          </cell>
          <cell r="Y2595" t="str">
            <v>CALLE 28 DE JUNIO S/N Y GARCIA MORENO ENTRADA LLANO GRANDE</v>
          </cell>
        </row>
        <row r="2596">
          <cell r="A2596" t="str">
            <v>2022-12825</v>
          </cell>
          <cell r="B2596">
            <v>485210</v>
          </cell>
          <cell r="C2596" t="str">
            <v>2022-12825</v>
          </cell>
          <cell r="D2596" t="str">
            <v>MOVISTAR</v>
          </cell>
          <cell r="E2596" t="str">
            <v>DESPACHO</v>
          </cell>
          <cell r="F2596" t="str">
            <v>NORMAL</v>
          </cell>
          <cell r="G2596" t="str">
            <v>031080202212825</v>
          </cell>
          <cell r="H2596">
            <v>44917</v>
          </cell>
          <cell r="I2596" t="str">
            <v>ENTREGADO</v>
          </cell>
          <cell r="J2596">
            <v>44918</v>
          </cell>
          <cell r="K2596" t="str">
            <v>NORPHONE C.C. Riocentro Sur_PAOLA MORAN</v>
          </cell>
          <cell r="L2596" t="str">
            <v>C.C. RIOCENTRO SUR AV 25 DE JULIO LOCAL 43 JUNTO A LA UNIV. AGRARIA</v>
          </cell>
          <cell r="M2596" t="str">
            <v>1091717898001</v>
          </cell>
          <cell r="N2596" t="str">
            <v>998659562</v>
          </cell>
          <cell r="O2596" t="str">
            <v/>
          </cell>
          <cell r="P2596" t="str">
            <v>GUAYAQUIL</v>
          </cell>
          <cell r="Q2596" t="str">
            <v>GUAYAQUIL</v>
          </cell>
          <cell r="R2596" t="str">
            <v>GUAYAS</v>
          </cell>
          <cell r="T2596" t="str">
            <v>TRAMACO</v>
          </cell>
          <cell r="U2596" t="str">
            <v>FLEXNETUIO_GYE</v>
          </cell>
          <cell r="V2596">
            <v>1</v>
          </cell>
          <cell r="W2596">
            <v>1</v>
          </cell>
          <cell r="X2596" t="str">
            <v>FLEXNET ECUADOR - MOVISTAR</v>
          </cell>
          <cell r="Y2596" t="str">
            <v>CALLE 28 DE JUNIO S/N Y GARCIA MORENO ENTRADA LLANO GRANDE</v>
          </cell>
        </row>
        <row r="2597">
          <cell r="A2597" t="str">
            <v>2022-12826</v>
          </cell>
          <cell r="B2597">
            <v>485211</v>
          </cell>
          <cell r="C2597" t="str">
            <v>2022-12826</v>
          </cell>
          <cell r="D2597" t="str">
            <v>MOVISTAR</v>
          </cell>
          <cell r="E2597" t="str">
            <v>DESPACHO</v>
          </cell>
          <cell r="F2597" t="str">
            <v>NORMAL</v>
          </cell>
          <cell r="G2597" t="str">
            <v>031080202212826</v>
          </cell>
          <cell r="H2597">
            <v>44917</v>
          </cell>
          <cell r="I2597" t="str">
            <v>ENTREGADO</v>
          </cell>
          <cell r="J2597">
            <v>44918</v>
          </cell>
          <cell r="K2597" t="str">
            <v>NORPHONE C.C. Shopping Duran_PAOLA MORAN</v>
          </cell>
          <cell r="L2597" t="str">
            <v>CC SHOPPING DURAN KILOMETRO 35 DE LA AUTOPISTA DURAN  BOLICHE56</v>
          </cell>
          <cell r="M2597" t="str">
            <v>1091717898001</v>
          </cell>
          <cell r="N2597" t="str">
            <v>998659562</v>
          </cell>
          <cell r="O2597" t="str">
            <v/>
          </cell>
          <cell r="P2597" t="str">
            <v>GUAYAQUIL</v>
          </cell>
          <cell r="Q2597" t="str">
            <v>GUAYAQUIL</v>
          </cell>
          <cell r="R2597" t="str">
            <v>GUAYAS</v>
          </cell>
          <cell r="T2597" t="str">
            <v>TRAMACO</v>
          </cell>
          <cell r="U2597" t="str">
            <v>FLEXNETUIO_GYE</v>
          </cell>
          <cell r="V2597">
            <v>1</v>
          </cell>
          <cell r="W2597">
            <v>1</v>
          </cell>
          <cell r="X2597" t="str">
            <v>FLEXNET ECUADOR - MOVISTAR</v>
          </cell>
          <cell r="Y2597" t="str">
            <v>CALLE 28 DE JUNIO S/N Y GARCIA MORENO ENTRADA LLANO GRANDE</v>
          </cell>
        </row>
        <row r="2598">
          <cell r="A2598" t="str">
            <v>2022-12827</v>
          </cell>
          <cell r="B2598">
            <v>485212</v>
          </cell>
          <cell r="C2598" t="str">
            <v>2022-12827</v>
          </cell>
          <cell r="D2598" t="str">
            <v>MOVISTAR</v>
          </cell>
          <cell r="E2598" t="str">
            <v>DESPACHO</v>
          </cell>
          <cell r="F2598" t="str">
            <v>NORMAL</v>
          </cell>
          <cell r="G2598" t="str">
            <v>031080202212827</v>
          </cell>
          <cell r="H2598">
            <v>44917</v>
          </cell>
          <cell r="I2598" t="str">
            <v>ENTREGADO</v>
          </cell>
          <cell r="J2598">
            <v>44918</v>
          </cell>
          <cell r="K2598" t="str">
            <v>NORPHONE C.C. SHOPPING MANTA_LOURDES BRAVO</v>
          </cell>
          <cell r="L2598" t="str">
            <v>AV. 4 DE NOVIEMBRE, MANTA 130210   LOCAL 21 PLANTA ALTA</v>
          </cell>
          <cell r="M2598" t="str">
            <v>1091717898001</v>
          </cell>
          <cell r="N2598" t="str">
            <v>984246089</v>
          </cell>
          <cell r="O2598" t="str">
            <v/>
          </cell>
          <cell r="P2598" t="str">
            <v>MANTA</v>
          </cell>
          <cell r="Q2598" t="str">
            <v>MANTA</v>
          </cell>
          <cell r="R2598" t="str">
            <v>MANABI</v>
          </cell>
          <cell r="T2598" t="str">
            <v>TRAMACO</v>
          </cell>
          <cell r="U2598" t="str">
            <v>FLEXNETUIO_PROVINCIA</v>
          </cell>
          <cell r="V2598">
            <v>1</v>
          </cell>
          <cell r="W2598">
            <v>1</v>
          </cell>
          <cell r="X2598" t="str">
            <v>FLEXNET ECUADOR - MOVISTAR</v>
          </cell>
          <cell r="Y2598" t="str">
            <v>CALLE 28 DE JUNIO S/N Y GARCIA MORENO ENTRADA LLANO GRANDE</v>
          </cell>
        </row>
        <row r="2599">
          <cell r="A2599" t="str">
            <v>2022-12828</v>
          </cell>
          <cell r="B2599">
            <v>485213</v>
          </cell>
          <cell r="C2599" t="str">
            <v>2022-12828</v>
          </cell>
          <cell r="D2599" t="str">
            <v>MOVISTAR</v>
          </cell>
          <cell r="E2599" t="str">
            <v>DESPACHO</v>
          </cell>
          <cell r="F2599" t="str">
            <v>NORMAL</v>
          </cell>
          <cell r="G2599" t="str">
            <v>FT76684</v>
          </cell>
          <cell r="H2599">
            <v>44917</v>
          </cell>
          <cell r="I2599" t="str">
            <v>ENTREGADO</v>
          </cell>
          <cell r="J2599">
            <v>44918</v>
          </cell>
          <cell r="K2599" t="str">
            <v xml:space="preserve">NORPHONE CAVS DAS TUMBACO_LOURDES BRAVO </v>
          </cell>
          <cell r="L2599" t="str">
            <v xml:space="preserve">AV INTEROCEANICA Y JUAN MONTALVO JUNTO A PRODUBANCO CC SANTA MARIA </v>
          </cell>
          <cell r="M2599" t="str">
            <v>1091717898001</v>
          </cell>
          <cell r="N2599" t="str">
            <v>984246089</v>
          </cell>
          <cell r="O2599" t="str">
            <v/>
          </cell>
          <cell r="P2599" t="str">
            <v>QUITO</v>
          </cell>
          <cell r="Q2599" t="str">
            <v>QUITO</v>
          </cell>
          <cell r="R2599" t="str">
            <v>PICHINCHA</v>
          </cell>
          <cell r="U2599" t="str">
            <v>FLEXNETUIO_LOCAL</v>
          </cell>
          <cell r="V2599">
            <v>1</v>
          </cell>
          <cell r="W2599">
            <v>1</v>
          </cell>
          <cell r="X2599" t="str">
            <v>FLEXNET ECUADOR - MOVISTAR</v>
          </cell>
          <cell r="Y2599" t="str">
            <v>CALLE 28 DE JUNIO S/N Y GARCIA MORENO ENTRADA LLANO GRANDE</v>
          </cell>
        </row>
        <row r="2600">
          <cell r="A2600" t="str">
            <v>2022-12829</v>
          </cell>
          <cell r="B2600">
            <v>485214</v>
          </cell>
          <cell r="C2600" t="str">
            <v>2022-12829</v>
          </cell>
          <cell r="D2600" t="str">
            <v>MOVISTAR</v>
          </cell>
          <cell r="E2600" t="str">
            <v>DESPACHO</v>
          </cell>
          <cell r="F2600" t="str">
            <v>NORMAL</v>
          </cell>
          <cell r="G2600" t="str">
            <v>FT76681</v>
          </cell>
          <cell r="H2600">
            <v>44917</v>
          </cell>
          <cell r="I2600" t="str">
            <v>ENTREGADO</v>
          </cell>
          <cell r="J2600">
            <v>44918</v>
          </cell>
          <cell r="K2600" t="str">
            <v>CELL FORCE QUITO_HECTOR VALLEJO</v>
          </cell>
          <cell r="L2600" t="str">
            <v>Mariana de Jesus y Ulloa Esquina edificio Mariana Plaza oficina 6 b</v>
          </cell>
          <cell r="M2600" t="str">
            <v>1712573615001</v>
          </cell>
          <cell r="N2600" t="str">
            <v>995926964</v>
          </cell>
          <cell r="O2600" t="str">
            <v/>
          </cell>
          <cell r="P2600" t="str">
            <v>QUITO</v>
          </cell>
          <cell r="Q2600" t="str">
            <v>QUITO</v>
          </cell>
          <cell r="R2600" t="str">
            <v>PICHINCHA</v>
          </cell>
          <cell r="U2600" t="str">
            <v>FLEXNETUIO_LOCAL</v>
          </cell>
          <cell r="V2600">
            <v>1</v>
          </cell>
          <cell r="W2600">
            <v>1</v>
          </cell>
          <cell r="X2600" t="str">
            <v>FLEXNET ECUADOR - MOVISTAR</v>
          </cell>
          <cell r="Y2600" t="str">
            <v>CALLE 28 DE JUNIO S/N Y GARCIA MORENO ENTRADA LLANO GRANDE</v>
          </cell>
        </row>
        <row r="2601">
          <cell r="A2601" t="str">
            <v>2022-12830</v>
          </cell>
          <cell r="B2601">
            <v>485215</v>
          </cell>
          <cell r="C2601" t="str">
            <v>2022-12830</v>
          </cell>
          <cell r="D2601" t="str">
            <v>MOVISTAR</v>
          </cell>
          <cell r="E2601" t="str">
            <v>DESPACHO</v>
          </cell>
          <cell r="F2601" t="str">
            <v>NORMAL</v>
          </cell>
          <cell r="G2601" t="str">
            <v>031080202212830</v>
          </cell>
          <cell r="H2601">
            <v>44917</v>
          </cell>
          <cell r="I2601" t="str">
            <v>ENTREGADO</v>
          </cell>
          <cell r="J2601">
            <v>44918</v>
          </cell>
          <cell r="K2601" t="str">
            <v>NORPHONE CAYAMBE_PAOLA MORAN</v>
          </cell>
          <cell r="L2601" t="str">
            <v>GRAN AKI AV RESTAURACION Y JUNIN LOCAL ESQUINERO CAYAMBE</v>
          </cell>
          <cell r="M2601" t="str">
            <v>1091717898001</v>
          </cell>
          <cell r="N2601" t="str">
            <v>998659562</v>
          </cell>
          <cell r="O2601" t="str">
            <v/>
          </cell>
          <cell r="P2601" t="str">
            <v>CAYAMBE</v>
          </cell>
          <cell r="Q2601" t="str">
            <v>CAYAMBE</v>
          </cell>
          <cell r="R2601" t="str">
            <v>PICHINCHA</v>
          </cell>
          <cell r="T2601" t="str">
            <v>TRAMACO</v>
          </cell>
          <cell r="U2601" t="str">
            <v>FLEXNETUIO_PROVINCIA</v>
          </cell>
          <cell r="V2601">
            <v>1</v>
          </cell>
          <cell r="W2601">
            <v>1</v>
          </cell>
          <cell r="X2601" t="str">
            <v>FLEXNET ECUADOR - MOVISTAR</v>
          </cell>
          <cell r="Y2601" t="str">
            <v>CALLE 28 DE JUNIO S/N Y GARCIA MORENO ENTRADA LLANO GRANDE</v>
          </cell>
        </row>
        <row r="2602">
          <cell r="A2602" t="str">
            <v>2022-12831</v>
          </cell>
          <cell r="B2602">
            <v>485216</v>
          </cell>
          <cell r="C2602" t="str">
            <v>2022-12831</v>
          </cell>
          <cell r="D2602" t="str">
            <v>MOVISTAR</v>
          </cell>
          <cell r="E2602" t="str">
            <v>DESPACHO</v>
          </cell>
          <cell r="F2602" t="str">
            <v>NORMAL</v>
          </cell>
          <cell r="G2602" t="str">
            <v>031080202212831</v>
          </cell>
          <cell r="H2602">
            <v>44917</v>
          </cell>
          <cell r="I2602" t="str">
            <v>ENTREGADO</v>
          </cell>
          <cell r="J2602">
            <v>44918</v>
          </cell>
          <cell r="K2602" t="str">
            <v>NORPHONE CHONE_LOURDES BRAVO</v>
          </cell>
          <cell r="L2602" t="str">
            <v>CENTRO CALLE PICHINCHA ENTRE CALLES WASHINGTON Y BOLIVAR A LADO DE ALMACENES ARTEFACTA</v>
          </cell>
          <cell r="M2602" t="str">
            <v>1091717898001</v>
          </cell>
          <cell r="N2602" t="str">
            <v>984246089</v>
          </cell>
          <cell r="O2602" t="str">
            <v/>
          </cell>
          <cell r="P2602" t="str">
            <v>CHONE</v>
          </cell>
          <cell r="Q2602" t="str">
            <v>CHONE</v>
          </cell>
          <cell r="R2602" t="str">
            <v>MANABI</v>
          </cell>
          <cell r="T2602" t="str">
            <v>TRAMACO</v>
          </cell>
          <cell r="U2602" t="str">
            <v>FLEXNETUIO_PROVINCIA</v>
          </cell>
          <cell r="V2602">
            <v>1</v>
          </cell>
          <cell r="W2602">
            <v>1</v>
          </cell>
          <cell r="X2602" t="str">
            <v>FLEXNET ECUADOR - MOVISTAR</v>
          </cell>
          <cell r="Y2602" t="str">
            <v>CALLE 28 DE JUNIO S/N Y GARCIA MORENO ENTRADA LLANO GRANDE</v>
          </cell>
        </row>
        <row r="2603">
          <cell r="A2603" t="str">
            <v>2022-12832</v>
          </cell>
          <cell r="B2603">
            <v>485217</v>
          </cell>
          <cell r="C2603" t="str">
            <v>2022-12832</v>
          </cell>
          <cell r="D2603" t="str">
            <v>MOVISTAR</v>
          </cell>
          <cell r="E2603" t="str">
            <v>DESPACHO</v>
          </cell>
          <cell r="F2603" t="str">
            <v>NORMAL</v>
          </cell>
          <cell r="G2603" t="str">
            <v>031080202212832</v>
          </cell>
          <cell r="H2603">
            <v>44917</v>
          </cell>
          <cell r="I2603" t="str">
            <v>ENTREGADO</v>
          </cell>
          <cell r="J2603">
            <v>44918</v>
          </cell>
          <cell r="K2603" t="str">
            <v>NORPHONE EL CARMEN_LOURDES BRAVO</v>
          </cell>
          <cell r="L2603" t="str">
            <v>CALLE ABDON CALDERON Y AV. CHONE. FRENTE A JAPON MOTOS,DIAGONAL AL BANCO PICHINCHA</v>
          </cell>
          <cell r="M2603" t="str">
            <v>1091717898001</v>
          </cell>
          <cell r="N2603" t="str">
            <v>984246089</v>
          </cell>
          <cell r="O2603" t="str">
            <v/>
          </cell>
          <cell r="P2603" t="str">
            <v>EL CARMEN</v>
          </cell>
          <cell r="Q2603" t="str">
            <v>EL CARMEN</v>
          </cell>
          <cell r="R2603" t="str">
            <v>MANABI</v>
          </cell>
          <cell r="T2603" t="str">
            <v>TRAMACO</v>
          </cell>
          <cell r="U2603" t="str">
            <v>FLEXNETUIO_PROVINCIA</v>
          </cell>
          <cell r="V2603">
            <v>1</v>
          </cell>
          <cell r="W2603">
            <v>1</v>
          </cell>
          <cell r="X2603" t="str">
            <v>FLEXNET ECUADOR - MOVISTAR</v>
          </cell>
          <cell r="Y2603" t="str">
            <v>CALLE 28 DE JUNIO S/N Y GARCIA MORENO ENTRADA LLANO GRANDE</v>
          </cell>
        </row>
        <row r="2604">
          <cell r="A2604" t="str">
            <v>2022-12833</v>
          </cell>
          <cell r="B2604">
            <v>485218</v>
          </cell>
          <cell r="C2604" t="str">
            <v>2022-12833</v>
          </cell>
          <cell r="D2604" t="str">
            <v>MOVISTAR</v>
          </cell>
          <cell r="E2604" t="str">
            <v>DESPACHO</v>
          </cell>
          <cell r="F2604" t="str">
            <v>NORMAL</v>
          </cell>
          <cell r="G2604" t="str">
            <v>031080202212833</v>
          </cell>
          <cell r="H2604">
            <v>44917</v>
          </cell>
          <cell r="I2604" t="str">
            <v>ENTREGADO</v>
          </cell>
          <cell r="J2604">
            <v>44918</v>
          </cell>
          <cell r="K2604" t="str">
            <v>NORPHONE LA PLAZA IBARRA_PAOLA MORAN</v>
          </cell>
          <cell r="L2604" t="str">
            <v>LOCAL 22 Y 23 CCLA PLAZA AV MARIANO ACOSTA Y2147 Y VICTOR GOMEZ JURADO IBARRA</v>
          </cell>
          <cell r="M2604" t="str">
            <v>1091717898001</v>
          </cell>
          <cell r="N2604" t="str">
            <v>998659562</v>
          </cell>
          <cell r="O2604" t="str">
            <v/>
          </cell>
          <cell r="P2604" t="str">
            <v>IBARRA</v>
          </cell>
          <cell r="Q2604" t="str">
            <v>IBARRA</v>
          </cell>
          <cell r="R2604" t="str">
            <v>IMBABURA</v>
          </cell>
          <cell r="T2604" t="str">
            <v>TRAMACO</v>
          </cell>
          <cell r="U2604" t="str">
            <v>FLEXNETUIO_PROVINCIA</v>
          </cell>
          <cell r="V2604">
            <v>1</v>
          </cell>
          <cell r="W2604">
            <v>1</v>
          </cell>
          <cell r="X2604" t="str">
            <v>FLEXNET ECUADOR - MOVISTAR</v>
          </cell>
          <cell r="Y2604" t="str">
            <v>CALLE 28 DE JUNIO S/N Y GARCIA MORENO ENTRADA LLANO GRANDE</v>
          </cell>
        </row>
        <row r="2605">
          <cell r="A2605" t="str">
            <v>2022-12834</v>
          </cell>
          <cell r="B2605">
            <v>485219</v>
          </cell>
          <cell r="C2605" t="str">
            <v>2022-12834</v>
          </cell>
          <cell r="D2605" t="str">
            <v>MOVISTAR</v>
          </cell>
          <cell r="E2605" t="str">
            <v>DESPACHO</v>
          </cell>
          <cell r="F2605" t="str">
            <v>NORMAL</v>
          </cell>
          <cell r="G2605" t="str">
            <v>031080202212834</v>
          </cell>
          <cell r="H2605">
            <v>44917</v>
          </cell>
          <cell r="I2605" t="str">
            <v>ENTREGADO</v>
          </cell>
          <cell r="J2605">
            <v>44918</v>
          </cell>
          <cell r="K2605" t="str">
            <v>PDV NORPHONE ISLA SHOPPING RIOBAMBA_CARLOS JOSE CAMPOVERDE BERRU</v>
          </cell>
          <cell r="L2605" t="str">
            <v>PASEO SHOPPING RIOBAMBA ANTONIO JOSE DE SUCRE Y BEGONIAS PLANTA BAJA FRENTE A PHARMACYS RIOBAMBA</v>
          </cell>
          <cell r="M2605" t="str">
            <v>1091717898001</v>
          </cell>
          <cell r="N2605" t="str">
            <v>994454243</v>
          </cell>
          <cell r="O2605" t="str">
            <v/>
          </cell>
          <cell r="P2605" t="str">
            <v>RIOBAMBA</v>
          </cell>
          <cell r="Q2605" t="str">
            <v>RIOBAMBA</v>
          </cell>
          <cell r="R2605" t="str">
            <v>CHIMBORAZO</v>
          </cell>
          <cell r="T2605" t="str">
            <v>TRAMACO</v>
          </cell>
          <cell r="U2605" t="str">
            <v>FLEXNETUIO_PROVINCIA</v>
          </cell>
          <cell r="V2605">
            <v>1</v>
          </cell>
          <cell r="W2605">
            <v>1</v>
          </cell>
          <cell r="X2605" t="str">
            <v>FLEXNET ECUADOR - MOVISTAR</v>
          </cell>
          <cell r="Y2605" t="str">
            <v>CALLE 28 DE JUNIO S/N Y GARCIA MORENO ENTRADA LLANO GRANDE</v>
          </cell>
        </row>
        <row r="2606">
          <cell r="A2606" t="str">
            <v>2022-12835</v>
          </cell>
          <cell r="B2606">
            <v>485220</v>
          </cell>
          <cell r="C2606" t="str">
            <v>2022-12835</v>
          </cell>
          <cell r="D2606" t="str">
            <v>MOVISTAR</v>
          </cell>
          <cell r="E2606" t="str">
            <v>DESPACHO</v>
          </cell>
          <cell r="F2606" t="str">
            <v>NORMAL</v>
          </cell>
          <cell r="G2606" t="str">
            <v>FT76685</v>
          </cell>
          <cell r="H2606">
            <v>44917</v>
          </cell>
          <cell r="I2606" t="str">
            <v>ENTREGADO</v>
          </cell>
          <cell r="J2606">
            <v>44918</v>
          </cell>
          <cell r="K2606" t="str">
            <v>CAVS AE SALESLAND AMERICA_DIEGO MENA</v>
          </cell>
          <cell r="L2606" t="str">
            <v>LAZA DE LAS AMERICAS INTERSECCION AV NACIONES UNIDAS Y REPUBLICA PB 6 2 QUITO</v>
          </cell>
          <cell r="M2606" t="str">
            <v>0</v>
          </cell>
          <cell r="N2606" t="str">
            <v>999805380</v>
          </cell>
          <cell r="O2606" t="str">
            <v/>
          </cell>
          <cell r="P2606" t="str">
            <v>QUITO</v>
          </cell>
          <cell r="Q2606" t="str">
            <v>QUITO</v>
          </cell>
          <cell r="R2606" t="str">
            <v>PICHINCHA</v>
          </cell>
          <cell r="U2606" t="str">
            <v>FLEXNETUIO_LOCAL</v>
          </cell>
          <cell r="V2606">
            <v>1</v>
          </cell>
          <cell r="W2606">
            <v>1</v>
          </cell>
          <cell r="X2606" t="str">
            <v>FLEXNET ECUADOR - MOVISTAR</v>
          </cell>
          <cell r="Y2606" t="str">
            <v>CALLE 28 DE JUNIO S/N Y GARCIA MORENO ENTRADA LLANO GRANDE</v>
          </cell>
        </row>
        <row r="2607">
          <cell r="A2607" t="str">
            <v>2022-12836</v>
          </cell>
          <cell r="B2607">
            <v>485221</v>
          </cell>
          <cell r="C2607" t="str">
            <v>2022-12836</v>
          </cell>
          <cell r="D2607" t="str">
            <v>MOVISTAR</v>
          </cell>
          <cell r="E2607" t="str">
            <v>DESPACHO</v>
          </cell>
          <cell r="F2607" t="str">
            <v>NORMAL</v>
          </cell>
          <cell r="G2607" t="str">
            <v>031080202212836</v>
          </cell>
          <cell r="H2607">
            <v>44917</v>
          </cell>
          <cell r="I2607" t="str">
            <v>ENTREGADO</v>
          </cell>
          <cell r="J2607">
            <v>44918</v>
          </cell>
          <cell r="K2607" t="str">
            <v>CAVS AE SALESLAND CONDADO_DIEGO MENA</v>
          </cell>
          <cell r="L2607" t="str">
            <v>AV DE LA PRENSA Y AV KENNED CENTRO COMERCIAL CONDADO SHOPING NIVEL 3 NUM L35 4 355 QUITO</v>
          </cell>
          <cell r="M2607" t="str">
            <v>0</v>
          </cell>
          <cell r="N2607" t="str">
            <v>999805380</v>
          </cell>
          <cell r="O2607" t="str">
            <v/>
          </cell>
          <cell r="P2607" t="str">
            <v>QUITO</v>
          </cell>
          <cell r="Q2607" t="str">
            <v>QUITO</v>
          </cell>
          <cell r="R2607" t="str">
            <v>PICHINCHA</v>
          </cell>
          <cell r="T2607" t="str">
            <v>TRAMACO</v>
          </cell>
          <cell r="U2607" t="str">
            <v>FLEXNETUIO_LOCAL</v>
          </cell>
          <cell r="V2607">
            <v>1</v>
          </cell>
          <cell r="W2607">
            <v>1</v>
          </cell>
          <cell r="X2607" t="str">
            <v>FLEXNET ECUADOR - MOVISTAR</v>
          </cell>
          <cell r="Y2607" t="str">
            <v>CALLE 28 DE JUNIO S/N Y GARCIA MORENO ENTRADA LLANO GRANDE</v>
          </cell>
        </row>
        <row r="2608">
          <cell r="A2608" t="str">
            <v>2022-12789</v>
          </cell>
          <cell r="B2608">
            <v>485174</v>
          </cell>
          <cell r="C2608" t="str">
            <v>2022-12789</v>
          </cell>
          <cell r="D2608" t="str">
            <v>MOVISTAR</v>
          </cell>
          <cell r="E2608" t="str">
            <v>DESPACHO</v>
          </cell>
          <cell r="F2608" t="str">
            <v>NORMAL</v>
          </cell>
          <cell r="G2608" t="str">
            <v>031080202212789</v>
          </cell>
          <cell r="H2608">
            <v>44917</v>
          </cell>
          <cell r="I2608" t="str">
            <v>ENTREGADO</v>
          </cell>
          <cell r="J2608">
            <v>44918</v>
          </cell>
          <cell r="K2608" t="str">
            <v>CELISTICS CAVS DAS AMBATO CENTRO_KLEBER GRANDA_DANY IMBAQUINGO</v>
          </cell>
          <cell r="L2608" t="str">
            <v>CALLE SUCRE ENTRE CALLE MERA Y MARTINEZ N 750</v>
          </cell>
          <cell r="M2608" t="str">
            <v>1792161037001</v>
          </cell>
          <cell r="N2608" t="str">
            <v>0992567346_094084829</v>
          </cell>
          <cell r="O2608" t="str">
            <v/>
          </cell>
          <cell r="P2608" t="str">
            <v>AMBATO</v>
          </cell>
          <cell r="Q2608" t="str">
            <v>AMBATO</v>
          </cell>
          <cell r="R2608" t="str">
            <v>TUNGURAHUA</v>
          </cell>
          <cell r="S2608" t="str">
            <v>AMBATO</v>
          </cell>
          <cell r="T2608" t="str">
            <v>TRAMACO</v>
          </cell>
          <cell r="U2608" t="str">
            <v>FLEXNETUIO_PROVINCIA</v>
          </cell>
          <cell r="V2608">
            <v>1</v>
          </cell>
          <cell r="W2608">
            <v>1</v>
          </cell>
          <cell r="X2608" t="str">
            <v>FLEXNET ECUADOR - MOVISTAR</v>
          </cell>
          <cell r="Y2608" t="str">
            <v>CALLE 28 DE JUNIO S/N Y GARCIA MORENO ENTRADA LLANO GRANDE</v>
          </cell>
        </row>
        <row r="2609">
          <cell r="A2609" t="str">
            <v>2022-12790</v>
          </cell>
          <cell r="B2609">
            <v>485175</v>
          </cell>
          <cell r="C2609" t="str">
            <v>2022-12790</v>
          </cell>
          <cell r="D2609" t="str">
            <v>MOVISTAR</v>
          </cell>
          <cell r="E2609" t="str">
            <v>DESPACHO</v>
          </cell>
          <cell r="F2609" t="str">
            <v>NORMAL</v>
          </cell>
          <cell r="G2609" t="str">
            <v>031080202212790</v>
          </cell>
          <cell r="H2609">
            <v>44917</v>
          </cell>
          <cell r="I2609" t="str">
            <v>ENTREGADO</v>
          </cell>
          <cell r="J2609">
            <v>44918</v>
          </cell>
          <cell r="K2609" t="str">
            <v>PDV CELISTICS ISLA SAN LUIS_KLEBER GRANDA_DANY IMBAQUINGO</v>
          </cell>
          <cell r="L2609" t="str">
            <v xml:space="preserve">AV ILALO Y GENERAL ENRIQUEZ SECTOR RUMINAHUI CC SAN LUIS PRIMERA PLANTA </v>
          </cell>
          <cell r="M2609" t="str">
            <v>1792161037001</v>
          </cell>
          <cell r="N2609" t="str">
            <v>0992567346_094084829</v>
          </cell>
          <cell r="O2609" t="str">
            <v/>
          </cell>
          <cell r="P2609" t="str">
            <v>QUITO</v>
          </cell>
          <cell r="Q2609" t="str">
            <v>QUITO</v>
          </cell>
          <cell r="R2609" t="str">
            <v>PICHINCHA</v>
          </cell>
          <cell r="T2609" t="str">
            <v>TRAMACO</v>
          </cell>
          <cell r="U2609" t="str">
            <v>FLEXNETUIO_LOCAL</v>
          </cell>
          <cell r="V2609">
            <v>1</v>
          </cell>
          <cell r="W2609">
            <v>1</v>
          </cell>
          <cell r="X2609" t="str">
            <v>FLEXNET ECUADOR - MOVISTAR</v>
          </cell>
          <cell r="Y2609" t="str">
            <v>CALLE 28 DE JUNIO S/N Y GARCIA MORENO ENTRADA LLANO GRANDE</v>
          </cell>
        </row>
        <row r="2610">
          <cell r="A2610" t="str">
            <v>2022-12791</v>
          </cell>
          <cell r="B2610">
            <v>485176</v>
          </cell>
          <cell r="C2610" t="str">
            <v>2022-12791</v>
          </cell>
          <cell r="D2610" t="str">
            <v>MOVISTAR</v>
          </cell>
          <cell r="E2610" t="str">
            <v>DESPACHO</v>
          </cell>
          <cell r="F2610" t="str">
            <v>NORMAL</v>
          </cell>
          <cell r="G2610" t="str">
            <v>031080202212791</v>
          </cell>
          <cell r="H2610">
            <v>44917</v>
          </cell>
          <cell r="I2610" t="str">
            <v>ENTREGADO</v>
          </cell>
          <cell r="J2610">
            <v>44922</v>
          </cell>
          <cell r="K2610" t="str">
            <v>GRUPO ROMERO (C.C. MALL EL FORTIN)_ROMERO RODRIGUEZ MAURENY GEANELLA</v>
          </cell>
          <cell r="L2610" t="str">
            <v>AV PERIMETRAL CALLE CASUARINA CENTRO COMERCIAL  MALL DEL FORTIN</v>
          </cell>
          <cell r="M2610" t="str">
            <v>0993323705001</v>
          </cell>
          <cell r="N2610" t="str">
            <v>982387574</v>
          </cell>
          <cell r="P2610" t="str">
            <v>GUAYAQUIL</v>
          </cell>
          <cell r="Q2610" t="str">
            <v>GUAYAQUIL</v>
          </cell>
          <cell r="R2610" t="str">
            <v>GUAYAS</v>
          </cell>
          <cell r="T2610" t="str">
            <v>TRAMACO</v>
          </cell>
          <cell r="U2610" t="str">
            <v>FLEXNETUIO_GYE</v>
          </cell>
          <cell r="V2610">
            <v>2</v>
          </cell>
          <cell r="W2610">
            <v>1</v>
          </cell>
          <cell r="X2610" t="str">
            <v>FLEXNET ECUADOR - MOVISTAR</v>
          </cell>
          <cell r="Y2610" t="str">
            <v>CALLE 28 DE JUNIO S/N Y GARCIA MORENO ENTRADA LLANO GRANDE</v>
          </cell>
        </row>
        <row r="2611">
          <cell r="A2611" t="str">
            <v>2022-12792</v>
          </cell>
          <cell r="B2611">
            <v>485177</v>
          </cell>
          <cell r="C2611" t="str">
            <v>2022-12792</v>
          </cell>
          <cell r="D2611" t="str">
            <v>MOVISTAR</v>
          </cell>
          <cell r="E2611" t="str">
            <v>DESPACHO</v>
          </cell>
          <cell r="F2611" t="str">
            <v>NORMAL</v>
          </cell>
          <cell r="G2611" t="str">
            <v>031080202212792</v>
          </cell>
          <cell r="H2611">
            <v>44917</v>
          </cell>
          <cell r="I2611" t="str">
            <v>ENTREGADO</v>
          </cell>
          <cell r="J2611">
            <v>44918</v>
          </cell>
          <cell r="K2611" t="str">
            <v>AE CELISTICS MALTERIA LATACUNGA_MARIA JOSE TOBAR ZAMBRANO</v>
          </cell>
          <cell r="L2611" t="str">
            <v>AV. ELOY ALFARO ENTRE CALLE GATAZO Y AV. MARCO AURELIO SUBIA, CENTRO COMERCIAL LA MALTERIA PLAZA, PLANTA BAJA, LOCAL PB-007</v>
          </cell>
          <cell r="M2611" t="str">
            <v>1306571512</v>
          </cell>
          <cell r="N2611" t="str">
            <v>983508879</v>
          </cell>
          <cell r="O2611" t="str">
            <v/>
          </cell>
          <cell r="P2611" t="str">
            <v>LATACUNGA</v>
          </cell>
          <cell r="Q2611" t="str">
            <v>LATACUNGA</v>
          </cell>
          <cell r="R2611" t="str">
            <v>COTOPAXI</v>
          </cell>
          <cell r="T2611" t="str">
            <v>TRAMACO</v>
          </cell>
          <cell r="U2611" t="str">
            <v>FLEXNETUIO_PROVINCIA</v>
          </cell>
          <cell r="V2611">
            <v>1</v>
          </cell>
          <cell r="W2611">
            <v>1</v>
          </cell>
          <cell r="X2611" t="str">
            <v>FLEXNET ECUADOR - MOVISTAR</v>
          </cell>
          <cell r="Y2611" t="str">
            <v>CALLE 28 DE JUNIO S/N Y GARCIA MORENO ENTRADA LLANO GRANDE</v>
          </cell>
        </row>
        <row r="2612">
          <cell r="A2612" t="str">
            <v>2022-12793</v>
          </cell>
          <cell r="B2612">
            <v>485178</v>
          </cell>
          <cell r="C2612" t="str">
            <v>2022-12793</v>
          </cell>
          <cell r="D2612" t="str">
            <v>MOVISTAR</v>
          </cell>
          <cell r="E2612" t="str">
            <v>DESPACHO</v>
          </cell>
          <cell r="F2612" t="str">
            <v>NORMAL</v>
          </cell>
          <cell r="G2612" t="str">
            <v>031080202212793</v>
          </cell>
          <cell r="H2612">
            <v>44917</v>
          </cell>
          <cell r="I2612" t="str">
            <v>ENTREGADO</v>
          </cell>
          <cell r="J2612">
            <v>44918</v>
          </cell>
          <cell r="K2612" t="str">
            <v>CORPORATIVO ROMERO RYRTECH S.A.S (SHOPPING QUEVEDO)_MAURENY ROMERO</v>
          </cell>
          <cell r="L2612" t="str">
            <v xml:space="preserve">km 1.5 vIa a Sto Domingo y Patria Nueva, Av. Walter Andrade </v>
          </cell>
          <cell r="M2612" t="str">
            <v>0993323705001</v>
          </cell>
          <cell r="N2612" t="str">
            <v>982387574</v>
          </cell>
          <cell r="O2612" t="str">
            <v/>
          </cell>
          <cell r="P2612" t="str">
            <v>QUEVEDO</v>
          </cell>
          <cell r="Q2612" t="str">
            <v>QUEVEDO</v>
          </cell>
          <cell r="R2612" t="str">
            <v>LOS RIOS</v>
          </cell>
          <cell r="T2612" t="str">
            <v>TRAMACO</v>
          </cell>
          <cell r="U2612" t="str">
            <v>FLEXNETUIO_PROVINCIA</v>
          </cell>
          <cell r="V2612">
            <v>1</v>
          </cell>
          <cell r="W2612">
            <v>1</v>
          </cell>
          <cell r="X2612" t="str">
            <v>FLEXNET ECUADOR - MOVISTAR</v>
          </cell>
          <cell r="Y2612" t="str">
            <v>CALLE 28 DE JUNIO S/N Y GARCIA MORENO ENTRADA LLANO GRANDE</v>
          </cell>
        </row>
        <row r="2613">
          <cell r="A2613" t="str">
            <v>2022-12794</v>
          </cell>
          <cell r="B2613">
            <v>485179</v>
          </cell>
          <cell r="C2613" t="str">
            <v>2022-12794</v>
          </cell>
          <cell r="D2613" t="str">
            <v>MOVISTAR</v>
          </cell>
          <cell r="E2613" t="str">
            <v>DESPACHO</v>
          </cell>
          <cell r="F2613" t="str">
            <v>NORMAL</v>
          </cell>
          <cell r="G2613" t="str">
            <v>031080202212794</v>
          </cell>
          <cell r="H2613">
            <v>44917</v>
          </cell>
          <cell r="I2613" t="str">
            <v>ENTREGADO</v>
          </cell>
          <cell r="J2613">
            <v>44918</v>
          </cell>
          <cell r="K2613" t="str">
            <v>AE CELISTICS CCI_KLEBER GRANDA_DANY IMBAQUINGO</v>
          </cell>
          <cell r="L2613" t="str">
            <v>AV AMAZONAS Y NACIONES UNIDAS CENTRO COMERCIAL INAQUITO LC 223 224</v>
          </cell>
          <cell r="M2613" t="str">
            <v>1792161037001</v>
          </cell>
          <cell r="N2613" t="str">
            <v>0992567346_094084829</v>
          </cell>
          <cell r="O2613" t="str">
            <v/>
          </cell>
          <cell r="P2613" t="str">
            <v>QUITO</v>
          </cell>
          <cell r="Q2613" t="str">
            <v>QUITO</v>
          </cell>
          <cell r="R2613" t="str">
            <v>PICHINCHA</v>
          </cell>
          <cell r="T2613" t="str">
            <v>TRAMACO</v>
          </cell>
          <cell r="U2613" t="str">
            <v>FLEXNETUIO_LOCAL</v>
          </cell>
          <cell r="V2613">
            <v>1</v>
          </cell>
          <cell r="W2613">
            <v>1</v>
          </cell>
          <cell r="X2613" t="str">
            <v>FLEXNET ECUADOR - MOVISTAR</v>
          </cell>
          <cell r="Y2613" t="str">
            <v>CALLE 28 DE JUNIO S/N Y GARCIA MORENO ENTRADA LLANO GRANDE</v>
          </cell>
        </row>
        <row r="2614">
          <cell r="A2614" t="str">
            <v>2022-12795</v>
          </cell>
          <cell r="B2614">
            <v>485180</v>
          </cell>
          <cell r="C2614" t="str">
            <v>2022-12795</v>
          </cell>
          <cell r="D2614" t="str">
            <v>MOVISTAR</v>
          </cell>
          <cell r="E2614" t="str">
            <v>DESPACHO</v>
          </cell>
          <cell r="F2614" t="str">
            <v>NORMAL</v>
          </cell>
          <cell r="G2614" t="str">
            <v>031080202212795</v>
          </cell>
          <cell r="H2614">
            <v>44917</v>
          </cell>
          <cell r="I2614" t="str">
            <v>ENTREGADO</v>
          </cell>
          <cell r="J2614">
            <v>44918</v>
          </cell>
          <cell r="K2614" t="str">
            <v>AE CELISTICS QUICENTRO SUR_KLEBER GRANDA_DANY IMBAQUINGO</v>
          </cell>
          <cell r="L2614" t="str">
            <v xml:space="preserve">MORAN VALVERDE Y TENIENTE HUGO ORTIZ CC QUICENTRO SHOPPING SUR N 1 LOCAL 91 – 92 JUNTO A MEGAMAXI </v>
          </cell>
          <cell r="M2614" t="str">
            <v>1792161037001</v>
          </cell>
          <cell r="N2614" t="str">
            <v>0992567346_094084829</v>
          </cell>
          <cell r="O2614" t="str">
            <v/>
          </cell>
          <cell r="P2614" t="str">
            <v>QUITO</v>
          </cell>
          <cell r="Q2614" t="str">
            <v>QUITO</v>
          </cell>
          <cell r="R2614" t="str">
            <v>PICHINCHA</v>
          </cell>
          <cell r="T2614" t="str">
            <v>TRAMACO</v>
          </cell>
          <cell r="U2614" t="str">
            <v>FLEXNETUIO_LOCAL</v>
          </cell>
          <cell r="V2614">
            <v>1</v>
          </cell>
          <cell r="W2614">
            <v>1</v>
          </cell>
          <cell r="X2614" t="str">
            <v>FLEXNET ECUADOR - MOVISTAR</v>
          </cell>
          <cell r="Y2614" t="str">
            <v>CALLE 28 DE JUNIO S/N Y GARCIA MORENO ENTRADA LLANO GRANDE</v>
          </cell>
        </row>
        <row r="2615">
          <cell r="A2615" t="str">
            <v>2022-12796</v>
          </cell>
          <cell r="B2615">
            <v>485181</v>
          </cell>
          <cell r="C2615" t="str">
            <v>2022-12796</v>
          </cell>
          <cell r="D2615" t="str">
            <v>MOVISTAR</v>
          </cell>
          <cell r="E2615" t="str">
            <v>DESPACHO</v>
          </cell>
          <cell r="F2615" t="str">
            <v>NORMAL</v>
          </cell>
          <cell r="G2615" t="str">
            <v>031080202212796</v>
          </cell>
          <cell r="H2615">
            <v>44917</v>
          </cell>
          <cell r="I2615" t="str">
            <v>ENTREGADO</v>
          </cell>
          <cell r="J2615">
            <v>44918</v>
          </cell>
          <cell r="K2615" t="str">
            <v>AGENTE AE CELISTICS EL RECREO QUITO_KLEBER GRANDA_DANY IMBAQUINGO</v>
          </cell>
          <cell r="L2615" t="str">
            <v xml:space="preserve">FRANQUICIA PEDRO VICENTE MALDONADO 510194 Y CALVAS CC RECREO OF P106 </v>
          </cell>
          <cell r="M2615" t="str">
            <v>1792161037001</v>
          </cell>
          <cell r="N2615" t="str">
            <v>0992567346_094084829</v>
          </cell>
          <cell r="O2615" t="str">
            <v/>
          </cell>
          <cell r="P2615" t="str">
            <v>QUITO</v>
          </cell>
          <cell r="Q2615" t="str">
            <v>QUITO</v>
          </cell>
          <cell r="R2615" t="str">
            <v>PICHINCHA</v>
          </cell>
          <cell r="T2615" t="str">
            <v>TRAMACO</v>
          </cell>
          <cell r="U2615" t="str">
            <v>FLEXNETUIO_LOCAL</v>
          </cell>
          <cell r="V2615">
            <v>1</v>
          </cell>
          <cell r="W2615">
            <v>1</v>
          </cell>
          <cell r="X2615" t="str">
            <v>FLEXNET ECUADOR - MOVISTAR</v>
          </cell>
          <cell r="Y2615" t="str">
            <v>CALLE 28 DE JUNIO S/N Y GARCIA MORENO ENTRADA LLANO GRANDE</v>
          </cell>
        </row>
        <row r="2616">
          <cell r="A2616" t="str">
            <v>2022-12797</v>
          </cell>
          <cell r="B2616">
            <v>485182</v>
          </cell>
          <cell r="C2616" t="str">
            <v>2022-12797</v>
          </cell>
          <cell r="D2616" t="str">
            <v>MOVISTAR</v>
          </cell>
          <cell r="E2616" t="str">
            <v>DESPACHO</v>
          </cell>
          <cell r="F2616" t="str">
            <v>NORMAL</v>
          </cell>
          <cell r="G2616" t="str">
            <v>031080202212797</v>
          </cell>
          <cell r="H2616">
            <v>44917</v>
          </cell>
          <cell r="I2616" t="str">
            <v>ENTREGADO</v>
          </cell>
          <cell r="J2616">
            <v>44918</v>
          </cell>
          <cell r="K2616" t="str">
            <v>AGENTE AE CELISTICS MALL DE LOS ANDES_KLEBER GRANDA_DANY IMBAQUINGO</v>
          </cell>
          <cell r="L2616" t="str">
            <v>Av. Atahualpa y Victor Hugo, Centro Comercial Mall de los Andes Local #120.</v>
          </cell>
          <cell r="M2616" t="str">
            <v>1792161037001</v>
          </cell>
          <cell r="N2616" t="str">
            <v>0992567346_094084829</v>
          </cell>
          <cell r="O2616" t="str">
            <v/>
          </cell>
          <cell r="P2616" t="str">
            <v>AMBATO</v>
          </cell>
          <cell r="Q2616" t="str">
            <v>AMBATO</v>
          </cell>
          <cell r="R2616" t="str">
            <v>TUNGURAHUA</v>
          </cell>
          <cell r="S2616" t="str">
            <v>AMBATO</v>
          </cell>
          <cell r="T2616" t="str">
            <v>TRAMACO</v>
          </cell>
          <cell r="U2616" t="str">
            <v>FLEXNETUIO_PROVINCIA</v>
          </cell>
          <cell r="V2616">
            <v>1</v>
          </cell>
          <cell r="W2616">
            <v>1</v>
          </cell>
          <cell r="X2616" t="str">
            <v>FLEXNET ECUADOR - MOVISTAR</v>
          </cell>
          <cell r="Y2616" t="str">
            <v>CALLE 28 DE JUNIO S/N Y GARCIA MORENO ENTRADA LLANO GRANDE</v>
          </cell>
        </row>
        <row r="2617">
          <cell r="A2617" t="str">
            <v>2022-12798</v>
          </cell>
          <cell r="B2617">
            <v>485183</v>
          </cell>
          <cell r="C2617" t="str">
            <v>2022-12798</v>
          </cell>
          <cell r="D2617" t="str">
            <v>MOVISTAR</v>
          </cell>
          <cell r="E2617" t="str">
            <v>DESPACHO</v>
          </cell>
          <cell r="F2617" t="str">
            <v>NORMAL</v>
          </cell>
          <cell r="G2617" t="str">
            <v>031080202212798</v>
          </cell>
          <cell r="H2617">
            <v>44917</v>
          </cell>
          <cell r="I2617" t="str">
            <v>ENTREGADO</v>
          </cell>
          <cell r="J2617">
            <v>44918</v>
          </cell>
          <cell r="K2617" t="str">
            <v>AGENTE AE CELISTICS SAN LUIS_KLEBER GRANDA_DANY IMBAQUINGO</v>
          </cell>
          <cell r="L2617" t="str">
            <v xml:space="preserve">CAVS PREMIUM AUTOPISTA GRAL RUMINAHUI Y AV SAN LUIS  </v>
          </cell>
          <cell r="M2617" t="str">
            <v>1792161037001</v>
          </cell>
          <cell r="N2617" t="str">
            <v>0992567346_094084829</v>
          </cell>
          <cell r="O2617" t="str">
            <v/>
          </cell>
          <cell r="P2617" t="str">
            <v>QUITO</v>
          </cell>
          <cell r="Q2617" t="str">
            <v>QUITO</v>
          </cell>
          <cell r="R2617" t="str">
            <v>PICHINCHA</v>
          </cell>
          <cell r="T2617" t="str">
            <v>TRAMACO</v>
          </cell>
          <cell r="U2617" t="str">
            <v>FLEXNETUIO_LOCAL</v>
          </cell>
          <cell r="V2617">
            <v>1</v>
          </cell>
          <cell r="W2617">
            <v>1</v>
          </cell>
          <cell r="X2617" t="str">
            <v>FLEXNET ECUADOR - MOVISTAR</v>
          </cell>
          <cell r="Y2617" t="str">
            <v>CALLE 28 DE JUNIO S/N Y GARCIA MORENO ENTRADA LLANO GRANDE</v>
          </cell>
        </row>
        <row r="2618">
          <cell r="A2618" t="str">
            <v>2022-12799</v>
          </cell>
          <cell r="B2618">
            <v>485184</v>
          </cell>
          <cell r="C2618" t="str">
            <v>2022-12799</v>
          </cell>
          <cell r="D2618" t="str">
            <v>MOVISTAR</v>
          </cell>
          <cell r="E2618" t="str">
            <v>DESPACHO</v>
          </cell>
          <cell r="F2618" t="str">
            <v>NORMAL</v>
          </cell>
          <cell r="G2618" t="str">
            <v>031080202212799</v>
          </cell>
          <cell r="H2618">
            <v>44917</v>
          </cell>
          <cell r="I2618" t="str">
            <v>ENTREGADO</v>
          </cell>
          <cell r="J2618">
            <v>44918</v>
          </cell>
          <cell r="K2618" t="str">
            <v>CC PASEO SHOPPING (DANICELL)_DANIELA BARRAZUETA</v>
          </cell>
          <cell r="L2618" t="str">
            <v>DV VIA MACHALA – PASAJE EN EL KM 1 ½ CENTRO COMERCIAL PASEO SHOPPING MACHALA MACHALA EL ORO</v>
          </cell>
          <cell r="M2618" t="str">
            <v>0791758629001</v>
          </cell>
          <cell r="N2618" t="str">
            <v>984167915</v>
          </cell>
          <cell r="O2618" t="str">
            <v/>
          </cell>
          <cell r="P2618" t="str">
            <v>MACHALA</v>
          </cell>
          <cell r="Q2618" t="str">
            <v>MACHALA</v>
          </cell>
          <cell r="R2618" t="str">
            <v>EL ORO</v>
          </cell>
          <cell r="T2618" t="str">
            <v>TRAMACO</v>
          </cell>
          <cell r="U2618" t="str">
            <v>FLEXNETUIO_PROVINCIA</v>
          </cell>
          <cell r="V2618">
            <v>1</v>
          </cell>
          <cell r="W2618">
            <v>1</v>
          </cell>
          <cell r="X2618" t="str">
            <v>FLEXNET ECUADOR - MOVISTAR</v>
          </cell>
          <cell r="Y2618" t="str">
            <v>CALLE 28 DE JUNIO S/N Y GARCIA MORENO ENTRADA LLANO GRANDE</v>
          </cell>
        </row>
        <row r="2619">
          <cell r="A2619" t="str">
            <v>2022-12800</v>
          </cell>
          <cell r="B2619">
            <v>485185</v>
          </cell>
          <cell r="C2619" t="str">
            <v>2022-12800</v>
          </cell>
          <cell r="D2619" t="str">
            <v>MOVISTAR</v>
          </cell>
          <cell r="E2619" t="str">
            <v>DESPACHO</v>
          </cell>
          <cell r="F2619" t="str">
            <v>NORMAL</v>
          </cell>
          <cell r="G2619" t="str">
            <v>031080202212800</v>
          </cell>
          <cell r="H2619">
            <v>44917</v>
          </cell>
          <cell r="I2619" t="str">
            <v>ENTREGADO</v>
          </cell>
          <cell r="J2619">
            <v>44918</v>
          </cell>
          <cell r="K2619" t="str">
            <v>PDV IBS RIOCENTRO 6 DE DICIEMBRE_JOSE LUIS CORAL MOLINA</v>
          </cell>
          <cell r="L2619" t="str">
            <v>AV. 6 DE DICIEMBRE Y TOMAS DE BERLANGA ESQUINA, CC COMERCIAL RIOCENTRO 6 DE DICIEMBRE, LOCAL 128 PLANTA PRIMER PISO</v>
          </cell>
          <cell r="M2619" t="str">
            <v>1722149620</v>
          </cell>
          <cell r="N2619" t="str">
            <v>980508973</v>
          </cell>
          <cell r="O2619" t="str">
            <v/>
          </cell>
          <cell r="P2619" t="str">
            <v>QUITO</v>
          </cell>
          <cell r="Q2619" t="str">
            <v>QUITO</v>
          </cell>
          <cell r="R2619" t="str">
            <v>PICHINCHA</v>
          </cell>
          <cell r="T2619" t="str">
            <v>TRAMACO</v>
          </cell>
          <cell r="U2619" t="str">
            <v>FLEXNETUIO_LOCAL</v>
          </cell>
          <cell r="V2619">
            <v>1</v>
          </cell>
          <cell r="W2619">
            <v>1</v>
          </cell>
          <cell r="X2619" t="str">
            <v>FLEXNET ECUADOR - MOVISTAR</v>
          </cell>
          <cell r="Y2619" t="str">
            <v>CALLE 28 DE JUNIO S/N Y GARCIA MORENO ENTRADA LLANO GRANDE</v>
          </cell>
        </row>
        <row r="2620">
          <cell r="A2620" t="str">
            <v>2022-12788</v>
          </cell>
          <cell r="B2620">
            <v>485155</v>
          </cell>
          <cell r="C2620" t="str">
            <v>2022-12788</v>
          </cell>
          <cell r="D2620" t="str">
            <v>TUENTI</v>
          </cell>
          <cell r="E2620" t="str">
            <v>DESPACHO</v>
          </cell>
          <cell r="F2620" t="str">
            <v>NORMAL</v>
          </cell>
          <cell r="G2620" t="str">
            <v>FT76686</v>
          </cell>
          <cell r="H2620">
            <v>44917</v>
          </cell>
          <cell r="I2620" t="str">
            <v>ENTREGADO</v>
          </cell>
          <cell r="J2620">
            <v>44918</v>
          </cell>
          <cell r="K2620" t="str">
            <v>EMPRESA DE DESARROLLO TECNOLOGICO PRILANTEC CTA. LTDA_Oscar Coello</v>
          </cell>
          <cell r="L2620" t="str">
            <v>AV GENERAL ENRIQUEZ Y VENEZUELA ESQUINA # 3148.</v>
          </cell>
          <cell r="M2620" t="str">
            <v>1792412501001</v>
          </cell>
          <cell r="N2620" t="str">
            <v>992591515</v>
          </cell>
          <cell r="O2620" t="str">
            <v/>
          </cell>
          <cell r="P2620" t="str">
            <v>QUITO</v>
          </cell>
          <cell r="Q2620" t="str">
            <v>QUITO</v>
          </cell>
          <cell r="R2620" t="str">
            <v>PICHINCHA</v>
          </cell>
          <cell r="T2620" t="str">
            <v>FLEXTRANS</v>
          </cell>
          <cell r="U2620" t="str">
            <v>FLEXNETUIO_LOCAL</v>
          </cell>
          <cell r="V2620">
            <v>1</v>
          </cell>
          <cell r="W2620">
            <v>1</v>
          </cell>
          <cell r="X2620" t="str">
            <v>FLEXNET ECUADOR - MOVISTAR</v>
          </cell>
          <cell r="Y2620" t="str">
            <v>CALLE 28 DE JUNIO S/N Y GARCIA MORENO ENTRADA LLANO GRANDE</v>
          </cell>
        </row>
        <row r="2621">
          <cell r="A2621" t="str">
            <v>2022-12753</v>
          </cell>
          <cell r="B2621">
            <v>485120</v>
          </cell>
          <cell r="C2621" t="str">
            <v>2022-12753</v>
          </cell>
          <cell r="D2621" t="str">
            <v>MOVISTAR</v>
          </cell>
          <cell r="E2621" t="str">
            <v>DESPACHO</v>
          </cell>
          <cell r="F2621" t="str">
            <v>NORMAL</v>
          </cell>
          <cell r="G2621" t="str">
            <v>031080202212753</v>
          </cell>
          <cell r="H2621">
            <v>44917</v>
          </cell>
          <cell r="I2621" t="str">
            <v>ENTREGADO</v>
          </cell>
          <cell r="J2621">
            <v>44918</v>
          </cell>
          <cell r="K2621" t="str">
            <v>ISLA DANICELL PASEO SHOPPING MACHALA_Ana Isabel Gomez Arce</v>
          </cell>
          <cell r="L2621" t="str">
            <v>Ave. 25 de Junio Km 1 y 12 via PSJ., C.C. Paseo Shopping Machala, Isla movistar frente a Pharmacys</v>
          </cell>
          <cell r="M2621" t="str">
            <v>0</v>
          </cell>
          <cell r="N2621" t="str">
            <v>987108047</v>
          </cell>
          <cell r="O2621" t="str">
            <v/>
          </cell>
          <cell r="P2621" t="str">
            <v>MACHALA</v>
          </cell>
          <cell r="Q2621" t="str">
            <v>MACHALA</v>
          </cell>
          <cell r="R2621" t="str">
            <v>EL ORO</v>
          </cell>
          <cell r="T2621" t="str">
            <v>TRAMACO</v>
          </cell>
          <cell r="U2621" t="str">
            <v>FLEXNETUIO_PROVINCIA</v>
          </cell>
          <cell r="V2621">
            <v>1</v>
          </cell>
          <cell r="W2621">
            <v>1</v>
          </cell>
          <cell r="X2621" t="str">
            <v>FLEXNET ECUADOR - MOVISTAR</v>
          </cell>
          <cell r="Y2621" t="str">
            <v>CALLE 28 DE JUNIO S/N Y GARCIA MORENO ENTRADA LLANO GRANDE</v>
          </cell>
        </row>
        <row r="2622">
          <cell r="A2622" t="str">
            <v>2022-12754</v>
          </cell>
          <cell r="B2622">
            <v>485121</v>
          </cell>
          <cell r="C2622" t="str">
            <v>2022-12754</v>
          </cell>
          <cell r="D2622" t="str">
            <v>MOVISTAR</v>
          </cell>
          <cell r="E2622" t="str">
            <v>DESPACHO</v>
          </cell>
          <cell r="F2622" t="str">
            <v>NORMAL</v>
          </cell>
          <cell r="G2622" t="str">
            <v>IC4026</v>
          </cell>
          <cell r="H2622">
            <v>44917</v>
          </cell>
          <cell r="I2622" t="str">
            <v>ENTREGADO</v>
          </cell>
          <cell r="J2622">
            <v>44922</v>
          </cell>
          <cell r="K2622" t="str">
            <v>ECUABUY S.A. CUENCA_VICTOR ESPINOZA</v>
          </cell>
          <cell r="L2622" t="str">
            <v>AVE. REMIGIO CRESPO TORAL Y CALLE LORENZO PIEDRA 4-25</v>
          </cell>
          <cell r="M2622" t="str">
            <v>0190451453001</v>
          </cell>
          <cell r="N2622" t="str">
            <v>998070899</v>
          </cell>
          <cell r="O2622" t="str">
            <v/>
          </cell>
          <cell r="P2622" t="str">
            <v>CUENCA</v>
          </cell>
          <cell r="Q2622" t="str">
            <v>CUENCA</v>
          </cell>
          <cell r="R2622" t="str">
            <v>AZUAY</v>
          </cell>
          <cell r="T2622" t="str">
            <v>ITSACOURIER</v>
          </cell>
          <cell r="U2622" t="str">
            <v>FLEXNETUIO_PROVINCIA</v>
          </cell>
          <cell r="V2622">
            <v>1</v>
          </cell>
          <cell r="W2622">
            <v>1</v>
          </cell>
          <cell r="X2622" t="str">
            <v>FLEXNET ECUADOR - MOVISTAR</v>
          </cell>
          <cell r="Y2622" t="str">
            <v>CALLE 28 DE JUNIO S/N Y GARCIA MORENO ENTRADA LLANO GRANDE</v>
          </cell>
        </row>
        <row r="2623">
          <cell r="A2623" t="str">
            <v>2022-12755</v>
          </cell>
          <cell r="B2623">
            <v>485122</v>
          </cell>
          <cell r="C2623" t="str">
            <v>2022-12755</v>
          </cell>
          <cell r="D2623" t="str">
            <v>MOVISTAR</v>
          </cell>
          <cell r="E2623" t="str">
            <v>DESPACHO</v>
          </cell>
          <cell r="F2623" t="str">
            <v>NORMAL</v>
          </cell>
          <cell r="G2623" t="str">
            <v>031080202212755</v>
          </cell>
          <cell r="H2623">
            <v>44917</v>
          </cell>
          <cell r="I2623" t="str">
            <v>ENTREGADO</v>
          </cell>
          <cell r="J2623">
            <v>44923</v>
          </cell>
          <cell r="K2623" t="str">
            <v>FANNY CECILIA DOMINGUEZ CARDENAS - PASTAZA_FANNY CECILIA DOMINGUEZ CARDENAS</v>
          </cell>
          <cell r="L2623" t="str">
            <v>CESLAO MARIN Y 27 DE FEBRERO DIAGONAL AL GRAN HOTEL COFANES LOCAL MOVISTAR</v>
          </cell>
          <cell r="M2623" t="str">
            <v>1400382360</v>
          </cell>
          <cell r="N2623" t="str">
            <v>982603696</v>
          </cell>
          <cell r="O2623" t="str">
            <v/>
          </cell>
          <cell r="P2623" t="str">
            <v>PUYO</v>
          </cell>
          <cell r="Q2623" t="str">
            <v>PUYO</v>
          </cell>
          <cell r="R2623" t="str">
            <v>PASTAZA</v>
          </cell>
          <cell r="S2623" t="str">
            <v/>
          </cell>
          <cell r="T2623" t="str">
            <v>TRAMACO</v>
          </cell>
          <cell r="U2623" t="str">
            <v>FLEXNETUIO_PROVINCIA</v>
          </cell>
          <cell r="V2623">
            <v>1</v>
          </cell>
          <cell r="W2623">
            <v>1</v>
          </cell>
          <cell r="X2623" t="str">
            <v>FLEXNET ECUADOR - MOVISTAR</v>
          </cell>
          <cell r="Y2623" t="str">
            <v>CALLE 28 DE JUNIO S/N Y GARCIA MORENO ENTRADA LLANO GRANDE</v>
          </cell>
        </row>
        <row r="2624">
          <cell r="A2624" t="str">
            <v>2022-12756</v>
          </cell>
          <cell r="B2624">
            <v>485123</v>
          </cell>
          <cell r="C2624" t="str">
            <v>2022-12756</v>
          </cell>
          <cell r="D2624" t="str">
            <v>MOVISTAR</v>
          </cell>
          <cell r="E2624" t="str">
            <v>DESPACHO</v>
          </cell>
          <cell r="F2624" t="str">
            <v>NORMAL</v>
          </cell>
          <cell r="G2624" t="str">
            <v>031080202212756</v>
          </cell>
          <cell r="H2624">
            <v>44917</v>
          </cell>
          <cell r="I2624" t="str">
            <v>ENTREGADO</v>
          </cell>
          <cell r="J2624">
            <v>44918</v>
          </cell>
          <cell r="K2624" t="str">
            <v>NORPHONE CHONE_LOURDES BRAVO</v>
          </cell>
          <cell r="L2624" t="str">
            <v>CENTRO CALLE PICHINCHA ENTRE CALLES WASHINGTON Y BOLIVAR A LADO DE ALMACENES ARTEFACTA</v>
          </cell>
          <cell r="M2624" t="str">
            <v>1091717898001</v>
          </cell>
          <cell r="N2624" t="str">
            <v>984246089</v>
          </cell>
          <cell r="O2624" t="str">
            <v/>
          </cell>
          <cell r="P2624" t="str">
            <v>CHONE</v>
          </cell>
          <cell r="Q2624" t="str">
            <v>CHONE</v>
          </cell>
          <cell r="R2624" t="str">
            <v>MANABI</v>
          </cell>
          <cell r="T2624" t="str">
            <v>TRAMACO</v>
          </cell>
          <cell r="U2624" t="str">
            <v>FLEXNETUIO_PROVINCIA</v>
          </cell>
          <cell r="V2624">
            <v>1</v>
          </cell>
          <cell r="W2624">
            <v>1</v>
          </cell>
          <cell r="X2624" t="str">
            <v>FLEXNET ECUADOR - MOVISTAR</v>
          </cell>
          <cell r="Y2624" t="str">
            <v>CALLE 28 DE JUNIO S/N Y GARCIA MORENO ENTRADA LLANO GRANDE</v>
          </cell>
        </row>
        <row r="2625">
          <cell r="A2625" t="str">
            <v>2022-12757</v>
          </cell>
          <cell r="B2625">
            <v>485124</v>
          </cell>
          <cell r="C2625" t="str">
            <v>2022-12757</v>
          </cell>
          <cell r="D2625" t="str">
            <v>MOVISTAR</v>
          </cell>
          <cell r="E2625" t="str">
            <v>DESPACHO</v>
          </cell>
          <cell r="F2625" t="str">
            <v>NORMAL</v>
          </cell>
          <cell r="G2625" t="str">
            <v>031080202212757</v>
          </cell>
          <cell r="H2625">
            <v>44917</v>
          </cell>
          <cell r="I2625" t="str">
            <v>ENTREGADO</v>
          </cell>
          <cell r="J2625">
            <v>44918</v>
          </cell>
          <cell r="K2625" t="str">
            <v>CAVS AE NORPHONE EL JARDIN_PAOLA MORAN</v>
          </cell>
          <cell r="L2625" t="str">
            <v xml:space="preserve">AV AMAZONAS N6  114 Y REPUBLICA CC EL JARDIN  </v>
          </cell>
          <cell r="M2625" t="str">
            <v>1091717898001</v>
          </cell>
          <cell r="N2625" t="str">
            <v>998659562</v>
          </cell>
          <cell r="O2625" t="str">
            <v/>
          </cell>
          <cell r="P2625" t="str">
            <v>QUITO</v>
          </cell>
          <cell r="Q2625" t="str">
            <v>QUITO</v>
          </cell>
          <cell r="R2625" t="str">
            <v>PICHINCHA</v>
          </cell>
          <cell r="T2625" t="str">
            <v>TRAMACO</v>
          </cell>
          <cell r="U2625" t="str">
            <v>FLEXNETUIO_LOCAL</v>
          </cell>
          <cell r="V2625">
            <v>1</v>
          </cell>
          <cell r="W2625">
            <v>1</v>
          </cell>
          <cell r="X2625" t="str">
            <v>FLEXNET ECUADOR - MOVISTAR</v>
          </cell>
          <cell r="Y2625" t="str">
            <v>CALLE 28 DE JUNIO S/N Y GARCIA MORENO ENTRADA LLANO GRANDE</v>
          </cell>
        </row>
        <row r="2626">
          <cell r="A2626" t="str">
            <v>2022-12758</v>
          </cell>
          <cell r="B2626">
            <v>485125</v>
          </cell>
          <cell r="C2626" t="str">
            <v>2022-12758</v>
          </cell>
          <cell r="D2626" t="str">
            <v>MOVISTAR</v>
          </cell>
          <cell r="E2626" t="str">
            <v>DESPACHO</v>
          </cell>
          <cell r="F2626" t="str">
            <v>NORMAL</v>
          </cell>
          <cell r="G2626" t="str">
            <v>031080202212758</v>
          </cell>
          <cell r="H2626">
            <v>44917</v>
          </cell>
          <cell r="I2626" t="str">
            <v>ENTREGADO</v>
          </cell>
          <cell r="J2626">
            <v>44919</v>
          </cell>
          <cell r="K2626" t="str">
            <v>AE NORPHONE MALL DEL SOL_Andy Solorzano - Samantha Enriquez</v>
          </cell>
          <cell r="L2626" t="str">
            <v>AV. JOAQUIN ORRANTIA Y AV. CONSTITUCION. PARROQUIA TARQUI 4TO PSJ. 1 NE.POSTAL 090513</v>
          </cell>
          <cell r="M2626" t="str">
            <v>1091717898001</v>
          </cell>
          <cell r="N2626" t="str">
            <v>0995482890  - 0987620147</v>
          </cell>
          <cell r="O2626" t="str">
            <v/>
          </cell>
          <cell r="P2626" t="str">
            <v>GUAYAQUIL</v>
          </cell>
          <cell r="Q2626" t="str">
            <v>GUAYAQUIL</v>
          </cell>
          <cell r="R2626" t="str">
            <v>GUAYAS</v>
          </cell>
          <cell r="T2626" t="str">
            <v>TRAMACO</v>
          </cell>
          <cell r="U2626" t="str">
            <v>FLEXNETUIO_GYE</v>
          </cell>
          <cell r="V2626">
            <v>1</v>
          </cell>
          <cell r="W2626">
            <v>1</v>
          </cell>
          <cell r="X2626" t="str">
            <v>FLEXNET ECUADOR - MOVISTAR</v>
          </cell>
          <cell r="Y2626" t="str">
            <v>CALLE 28 DE JUNIO S/N Y GARCIA MORENO ENTRADA LLANO GRANDE</v>
          </cell>
        </row>
        <row r="2627">
          <cell r="A2627" t="str">
            <v>2022-12759</v>
          </cell>
          <cell r="B2627">
            <v>485126</v>
          </cell>
          <cell r="C2627" t="str">
            <v>2022-12759</v>
          </cell>
          <cell r="D2627" t="str">
            <v>MOVISTAR</v>
          </cell>
          <cell r="E2627" t="str">
            <v>DESPACHO</v>
          </cell>
          <cell r="F2627" t="str">
            <v>NORMAL</v>
          </cell>
          <cell r="G2627" t="str">
            <v>031080202212759</v>
          </cell>
          <cell r="H2627">
            <v>44917</v>
          </cell>
          <cell r="I2627" t="str">
            <v>ENTREGADO</v>
          </cell>
          <cell r="J2627">
            <v>44918</v>
          </cell>
          <cell r="K2627" t="str">
            <v xml:space="preserve">AE NORPHONE SANTO DOMINGO_LOURDES BRAVO </v>
          </cell>
          <cell r="L2627" t="str">
            <v>Av Quito &amp; Av. Abraham Calazaccon. C C. Paseo Shoping. Local 15 Frente a Computron al Lado de Crocs</v>
          </cell>
          <cell r="M2627" t="str">
            <v>1091717898001</v>
          </cell>
          <cell r="N2627" t="str">
            <v>984246089</v>
          </cell>
          <cell r="O2627" t="str">
            <v/>
          </cell>
          <cell r="P2627" t="str">
            <v>SANTO DOMINGO</v>
          </cell>
          <cell r="Q2627" t="str">
            <v>SANTO DOMINGO</v>
          </cell>
          <cell r="R2627" t="str">
            <v>SANTO DOMINGO DE LOS TSACHILAS</v>
          </cell>
          <cell r="T2627" t="str">
            <v>TRAMACO</v>
          </cell>
          <cell r="U2627" t="str">
            <v>FLEXNETUIO_PROVINCIA</v>
          </cell>
          <cell r="V2627">
            <v>1</v>
          </cell>
          <cell r="W2627">
            <v>1</v>
          </cell>
          <cell r="X2627" t="str">
            <v>FLEXNET ECUADOR - MOVISTAR</v>
          </cell>
          <cell r="Y2627" t="str">
            <v>CALLE 28 DE JUNIO S/N Y GARCIA MORENO ENTRADA LLANO GRANDE</v>
          </cell>
        </row>
        <row r="2628">
          <cell r="A2628" t="str">
            <v>2022-12760</v>
          </cell>
          <cell r="B2628">
            <v>485127</v>
          </cell>
          <cell r="C2628" t="str">
            <v>2022-12760</v>
          </cell>
          <cell r="D2628" t="str">
            <v>MOVISTAR</v>
          </cell>
          <cell r="E2628" t="str">
            <v>DESPACHO</v>
          </cell>
          <cell r="F2628" t="str">
            <v>NORMAL</v>
          </cell>
          <cell r="G2628" t="str">
            <v>TF90417</v>
          </cell>
          <cell r="H2628">
            <v>44917</v>
          </cell>
          <cell r="I2628" t="str">
            <v>ENTREGADO</v>
          </cell>
          <cell r="J2628">
            <v>44918</v>
          </cell>
          <cell r="K2628" t="str">
            <v>VICTOR MAMAN (CALL CENTER IND)_DIANA CEDENO</v>
          </cell>
          <cell r="L2628" t="str">
            <v>URDESA CENTRAL CALLE ACACIAS  706 ENTRE FICUS Y GUAYACANES</v>
          </cell>
          <cell r="M2628" t="str">
            <v>0911685394001</v>
          </cell>
          <cell r="N2628" t="str">
            <v>0984998156 -0914742804</v>
          </cell>
          <cell r="O2628" t="str">
            <v/>
          </cell>
          <cell r="P2628" t="str">
            <v>GUAYAQUIL</v>
          </cell>
          <cell r="Q2628" t="str">
            <v>GUAYAQUIL</v>
          </cell>
          <cell r="R2628" t="str">
            <v>GUAYAS</v>
          </cell>
          <cell r="T2628" t="str">
            <v>ITSACOURIER</v>
          </cell>
          <cell r="U2628" t="str">
            <v>FLEXNETUIO_GYE</v>
          </cell>
          <cell r="V2628">
            <v>1</v>
          </cell>
          <cell r="W2628">
            <v>1</v>
          </cell>
          <cell r="X2628" t="str">
            <v>FLEXNET ECUADOR - MOVISTAR</v>
          </cell>
          <cell r="Y2628" t="str">
            <v>CALLE 28 DE JUNIO S/N Y GARCIA MORENO ENTRADA LLANO GRANDE</v>
          </cell>
        </row>
        <row r="2629">
          <cell r="A2629" t="str">
            <v>2022-12761</v>
          </cell>
          <cell r="B2629">
            <v>485128</v>
          </cell>
          <cell r="C2629" t="str">
            <v>2022-12761</v>
          </cell>
          <cell r="D2629" t="str">
            <v>MOVISTAR</v>
          </cell>
          <cell r="E2629" t="str">
            <v>DESPACHO</v>
          </cell>
          <cell r="F2629" t="str">
            <v>NORMAL</v>
          </cell>
          <cell r="G2629" t="str">
            <v>031080202212761</v>
          </cell>
          <cell r="H2629">
            <v>44917</v>
          </cell>
          <cell r="I2629" t="str">
            <v>ENTREGADO</v>
          </cell>
          <cell r="J2629">
            <v>44918</v>
          </cell>
          <cell r="K2629" t="str">
            <v>NORPHONE C.C. Shopping Duran_PAOLA MORAN</v>
          </cell>
          <cell r="L2629" t="str">
            <v>CC SHOPPING DURAN KILOMETRO 35 DE LA AUTOPISTA DURAN  BOLICHE56</v>
          </cell>
          <cell r="M2629" t="str">
            <v>1091717898001</v>
          </cell>
          <cell r="N2629" t="str">
            <v>998659562</v>
          </cell>
          <cell r="O2629" t="str">
            <v/>
          </cell>
          <cell r="P2629" t="str">
            <v>GUAYAQUIL</v>
          </cell>
          <cell r="Q2629" t="str">
            <v>GUAYAQUIL</v>
          </cell>
          <cell r="R2629" t="str">
            <v>GUAYAS</v>
          </cell>
          <cell r="T2629" t="str">
            <v>TRAMACO</v>
          </cell>
          <cell r="U2629" t="str">
            <v>FLEXNETUIO_GYE</v>
          </cell>
          <cell r="V2629">
            <v>1</v>
          </cell>
          <cell r="W2629">
            <v>1</v>
          </cell>
          <cell r="X2629" t="str">
            <v>FLEXNET ECUADOR - MOVISTAR</v>
          </cell>
          <cell r="Y2629" t="str">
            <v>CALLE 28 DE JUNIO S/N Y GARCIA MORENO ENTRADA LLANO GRANDE</v>
          </cell>
        </row>
        <row r="2630">
          <cell r="A2630" t="str">
            <v>2022-12762</v>
          </cell>
          <cell r="B2630">
            <v>485129</v>
          </cell>
          <cell r="C2630" t="str">
            <v>2022-12762</v>
          </cell>
          <cell r="D2630" t="str">
            <v>MOVISTAR</v>
          </cell>
          <cell r="E2630" t="str">
            <v>DESPACHO</v>
          </cell>
          <cell r="F2630" t="str">
            <v>NORMAL</v>
          </cell>
          <cell r="G2630" t="str">
            <v>031080202212762</v>
          </cell>
          <cell r="H2630">
            <v>44917</v>
          </cell>
          <cell r="I2630" t="str">
            <v>ENTREGADO</v>
          </cell>
          <cell r="J2630">
            <v>44918</v>
          </cell>
          <cell r="K2630" t="str">
            <v>CAVS AE NORPHONE EL CONDADO_PUSDA CHEZA ERIKA ELIZABETH</v>
          </cell>
          <cell r="L2630" t="str">
            <v>AVENIDA DE LA PRENSA Y AVENIDA KENNEDY CC CONDADO SHOPPING  LOCAL 314 FRENTE A KIA</v>
          </cell>
          <cell r="M2630" t="str">
            <v>1091717898001</v>
          </cell>
          <cell r="N2630" t="str">
            <v>984246089</v>
          </cell>
          <cell r="O2630" t="str">
            <v/>
          </cell>
          <cell r="P2630" t="str">
            <v>QUITO</v>
          </cell>
          <cell r="Q2630" t="str">
            <v>QUITO</v>
          </cell>
          <cell r="R2630" t="str">
            <v>PICHINCHA</v>
          </cell>
          <cell r="T2630" t="str">
            <v>TRAMACO</v>
          </cell>
          <cell r="U2630" t="str">
            <v>FLEXNETUIO_LOCAL</v>
          </cell>
          <cell r="V2630">
            <v>1</v>
          </cell>
          <cell r="W2630">
            <v>1</v>
          </cell>
          <cell r="X2630" t="str">
            <v>FLEXNET ECUADOR - MOVISTAR</v>
          </cell>
          <cell r="Y2630" t="str">
            <v>CALLE 28 DE JUNIO S/N Y GARCIA MORENO ENTRADA LLANO GRANDE</v>
          </cell>
        </row>
        <row r="2631">
          <cell r="A2631" t="str">
            <v>2022-12763</v>
          </cell>
          <cell r="B2631">
            <v>485130</v>
          </cell>
          <cell r="C2631" t="str">
            <v>2022-12763</v>
          </cell>
          <cell r="D2631" t="str">
            <v>MOVISTAR</v>
          </cell>
          <cell r="E2631" t="str">
            <v>DESPACHO</v>
          </cell>
          <cell r="F2631" t="str">
            <v>NORMAL</v>
          </cell>
          <cell r="G2631" t="str">
            <v>TF90405</v>
          </cell>
          <cell r="H2631">
            <v>44917</v>
          </cell>
          <cell r="I2631" t="str">
            <v>ENTREGADO</v>
          </cell>
          <cell r="J2631">
            <v>44918</v>
          </cell>
          <cell r="K2631" t="str">
            <v xml:space="preserve">AE NORPHONE 9 DE OCT_LOURDES BRAVO </v>
          </cell>
          <cell r="L2631" t="str">
            <v xml:space="preserve">9 DE OCTUBRE ENTRE PEDRO CARBO Y GENERAL CORDOVA, EDIFICIO SAN FRANCISCO 300 LOCAL NO. 8 PLANTA BAJA (PARTE EXTERIOR) </v>
          </cell>
          <cell r="M2631" t="str">
            <v>1091717898001</v>
          </cell>
          <cell r="N2631" t="str">
            <v>0984246089</v>
          </cell>
          <cell r="O2631" t="str">
            <v/>
          </cell>
          <cell r="P2631" t="str">
            <v>GUAYAQUIL</v>
          </cell>
          <cell r="Q2631" t="str">
            <v>GUAYAQUIL</v>
          </cell>
          <cell r="R2631" t="str">
            <v>GUAYAS</v>
          </cell>
          <cell r="T2631" t="str">
            <v>ITSACOURIER</v>
          </cell>
          <cell r="U2631" t="str">
            <v>FLEXNETUIO_GYE</v>
          </cell>
          <cell r="V2631">
            <v>1</v>
          </cell>
          <cell r="W2631">
            <v>1</v>
          </cell>
          <cell r="X2631" t="str">
            <v>FLEXNET ECUADOR - MOVISTAR</v>
          </cell>
          <cell r="Y2631" t="str">
            <v>CALLE 28 DE JUNIO S/N Y GARCIA MORENO ENTRADA LLANO GRANDE</v>
          </cell>
        </row>
        <row r="2632">
          <cell r="A2632" t="str">
            <v>2022-12764</v>
          </cell>
          <cell r="B2632">
            <v>485131</v>
          </cell>
          <cell r="C2632" t="str">
            <v>2022-12764</v>
          </cell>
          <cell r="D2632" t="str">
            <v>MOVISTAR</v>
          </cell>
          <cell r="E2632" t="str">
            <v>DESPACHO</v>
          </cell>
          <cell r="F2632" t="str">
            <v>NORMAL</v>
          </cell>
          <cell r="G2632" t="str">
            <v>031080202212764</v>
          </cell>
          <cell r="H2632">
            <v>44917</v>
          </cell>
          <cell r="I2632" t="str">
            <v>ENTREGADO</v>
          </cell>
          <cell r="J2632">
            <v>44918</v>
          </cell>
          <cell r="K2632" t="str">
            <v>AE NORPHONE RIOBAMBA_LOURDES BRAVO</v>
          </cell>
          <cell r="L2632" t="str">
            <v>10 DE AGOSTO Y GARCIA MORENO ESQUINA LOCAL PLANTA BAJA DIAGONAL BANCO INTERNACIONAL</v>
          </cell>
          <cell r="M2632" t="str">
            <v>1091717898001</v>
          </cell>
          <cell r="N2632" t="str">
            <v>998659562</v>
          </cell>
          <cell r="O2632" t="str">
            <v/>
          </cell>
          <cell r="P2632" t="str">
            <v>RIOBAMBA</v>
          </cell>
          <cell r="Q2632" t="str">
            <v>RIOBAMBA</v>
          </cell>
          <cell r="R2632" t="str">
            <v>CHIMBORAZO</v>
          </cell>
          <cell r="T2632" t="str">
            <v>TRAMACO</v>
          </cell>
          <cell r="U2632" t="str">
            <v>FLEXNETUIO_PROVINCIA</v>
          </cell>
          <cell r="V2632">
            <v>1</v>
          </cell>
          <cell r="W2632">
            <v>1</v>
          </cell>
          <cell r="X2632" t="str">
            <v>FLEXNET ECUADOR - MOVISTAR</v>
          </cell>
          <cell r="Y2632" t="str">
            <v>CALLE 28 DE JUNIO S/N Y GARCIA MORENO ENTRADA LLANO GRANDE</v>
          </cell>
        </row>
        <row r="2633">
          <cell r="A2633" t="str">
            <v>2022-12765</v>
          </cell>
          <cell r="B2633">
            <v>485132</v>
          </cell>
          <cell r="C2633" t="str">
            <v>2022-12765</v>
          </cell>
          <cell r="D2633" t="str">
            <v>MOVISTAR</v>
          </cell>
          <cell r="E2633" t="str">
            <v>DESPACHO</v>
          </cell>
          <cell r="F2633" t="str">
            <v>NORMAL</v>
          </cell>
          <cell r="G2633" t="str">
            <v>031080202212765</v>
          </cell>
          <cell r="H2633">
            <v>44917</v>
          </cell>
          <cell r="I2633" t="str">
            <v>ENTREGADO</v>
          </cell>
          <cell r="J2633">
            <v>44918</v>
          </cell>
          <cell r="K2633" t="str">
            <v>NORPHONE C.C. PASEO SHOPPING LA LIBERTAD_LOURDES BRAVO</v>
          </cell>
          <cell r="L2633" t="str">
            <v xml:space="preserve">C.C. EL PASEO SHOPPING LA PENINSULA LOCAL 1 PLANTA BAJA BARRIO SAN FRANCISCO MZ 38. CALLE 9 </v>
          </cell>
          <cell r="M2633" t="str">
            <v>1091717898001</v>
          </cell>
          <cell r="N2633" t="str">
            <v>984246089</v>
          </cell>
          <cell r="O2633" t="str">
            <v/>
          </cell>
          <cell r="P2633" t="str">
            <v>LA LIBERTAD</v>
          </cell>
          <cell r="Q2633" t="str">
            <v>LA LIBERTAD</v>
          </cell>
          <cell r="R2633" t="str">
            <v>SANTA ELENA</v>
          </cell>
          <cell r="T2633" t="str">
            <v>TRAMACO</v>
          </cell>
          <cell r="U2633" t="str">
            <v>FLEXNETUIO_PROVINCIA</v>
          </cell>
          <cell r="V2633">
            <v>1</v>
          </cell>
          <cell r="W2633">
            <v>1</v>
          </cell>
          <cell r="X2633" t="str">
            <v>FLEXNET ECUADOR - MOVISTAR</v>
          </cell>
          <cell r="Y2633" t="str">
            <v>CALLE 28 DE JUNIO S/N Y GARCIA MORENO ENTRADA LLANO GRANDE</v>
          </cell>
        </row>
        <row r="2634">
          <cell r="A2634" t="str">
            <v>2022-12766</v>
          </cell>
          <cell r="B2634">
            <v>485133</v>
          </cell>
          <cell r="C2634" t="str">
            <v>2022-12766</v>
          </cell>
          <cell r="D2634" t="str">
            <v>MOVISTAR</v>
          </cell>
          <cell r="E2634" t="str">
            <v>DESPACHO</v>
          </cell>
          <cell r="F2634" t="str">
            <v>NORMAL</v>
          </cell>
          <cell r="G2634" t="str">
            <v>031080202212766</v>
          </cell>
          <cell r="H2634">
            <v>44917</v>
          </cell>
          <cell r="I2634" t="str">
            <v>ENTREGADO</v>
          </cell>
          <cell r="J2634">
            <v>44918</v>
          </cell>
          <cell r="K2634" t="str">
            <v>NORPHONE C.C. Riocentro Ceibos_PAOLA MORAN</v>
          </cell>
          <cell r="L2634" t="str">
            <v>C.C. RIOCENTRO CEIBOS LOCAL 28 AV DEL BOMBERO VIA A LA COSTA KM 65</v>
          </cell>
          <cell r="M2634" t="str">
            <v>1091717898001</v>
          </cell>
          <cell r="N2634" t="str">
            <v>998659562</v>
          </cell>
          <cell r="O2634" t="str">
            <v/>
          </cell>
          <cell r="P2634" t="str">
            <v>GUAYAQUIL</v>
          </cell>
          <cell r="Q2634" t="str">
            <v>GUAYAQUIL</v>
          </cell>
          <cell r="R2634" t="str">
            <v>GUAYAS</v>
          </cell>
          <cell r="T2634" t="str">
            <v>TRAMACO</v>
          </cell>
          <cell r="U2634" t="str">
            <v>FLEXNETUIO_GYE</v>
          </cell>
          <cell r="V2634">
            <v>1</v>
          </cell>
          <cell r="W2634">
            <v>1</v>
          </cell>
          <cell r="X2634" t="str">
            <v>FLEXNET ECUADOR - MOVISTAR</v>
          </cell>
          <cell r="Y2634" t="str">
            <v>CALLE 28 DE JUNIO S/N Y GARCIA MORENO ENTRADA LLANO GRANDE</v>
          </cell>
        </row>
        <row r="2635">
          <cell r="A2635" t="str">
            <v>2022-12767</v>
          </cell>
          <cell r="B2635">
            <v>485134</v>
          </cell>
          <cell r="C2635" t="str">
            <v>2022-12767</v>
          </cell>
          <cell r="D2635" t="str">
            <v>MOVISTAR</v>
          </cell>
          <cell r="E2635" t="str">
            <v>DESPACHO</v>
          </cell>
          <cell r="F2635" t="str">
            <v>NORMAL</v>
          </cell>
          <cell r="G2635" t="str">
            <v>031080202212767</v>
          </cell>
          <cell r="H2635">
            <v>44917</v>
          </cell>
          <cell r="I2635" t="str">
            <v>ENTREGADO</v>
          </cell>
          <cell r="J2635">
            <v>44918</v>
          </cell>
          <cell r="K2635" t="str">
            <v>NORPHONE C.C. Riocentro Norte_PAOLA MORAN</v>
          </cell>
          <cell r="L2635" t="str">
            <v>CENTRO COMERCIAL RIOCENTRO NORTE AV FRANCISCO DE ORELLANA LOCAL 10 PRIMERA PUERTA</v>
          </cell>
          <cell r="M2635" t="str">
            <v>1091717898001</v>
          </cell>
          <cell r="N2635" t="str">
            <v>998659562</v>
          </cell>
          <cell r="O2635" t="str">
            <v/>
          </cell>
          <cell r="P2635" t="str">
            <v>GUAYAQUIL</v>
          </cell>
          <cell r="Q2635" t="str">
            <v>GUAYAQUIL</v>
          </cell>
          <cell r="R2635" t="str">
            <v>GUAYAS</v>
          </cell>
          <cell r="T2635" t="str">
            <v>TRAMACO</v>
          </cell>
          <cell r="U2635" t="str">
            <v>FLEXNETUIO_GYE</v>
          </cell>
          <cell r="V2635">
            <v>1</v>
          </cell>
          <cell r="W2635">
            <v>1</v>
          </cell>
          <cell r="X2635" t="str">
            <v>FLEXNET ECUADOR - MOVISTAR</v>
          </cell>
          <cell r="Y2635" t="str">
            <v>CALLE 28 DE JUNIO S/N Y GARCIA MORENO ENTRADA LLANO GRANDE</v>
          </cell>
        </row>
        <row r="2636">
          <cell r="A2636" t="str">
            <v>2022-12768</v>
          </cell>
          <cell r="B2636">
            <v>485135</v>
          </cell>
          <cell r="C2636" t="str">
            <v>2022-12768</v>
          </cell>
          <cell r="D2636" t="str">
            <v>MOVISTAR</v>
          </cell>
          <cell r="E2636" t="str">
            <v>DESPACHO</v>
          </cell>
          <cell r="F2636" t="str">
            <v>NORMAL</v>
          </cell>
          <cell r="G2636" t="str">
            <v>031080202212768</v>
          </cell>
          <cell r="H2636">
            <v>44917</v>
          </cell>
          <cell r="I2636" t="str">
            <v>ENTREGADO</v>
          </cell>
          <cell r="J2636">
            <v>44918</v>
          </cell>
          <cell r="K2636" t="str">
            <v>NORPHONE C.C. Riocentro Sur_PAOLA MORAN</v>
          </cell>
          <cell r="L2636" t="str">
            <v>C.C. RIOCENTRO SUR AV 25 DE JULIO LOCAL 43 JUNTO A LA UNIV. AGRARIA</v>
          </cell>
          <cell r="M2636" t="str">
            <v>1091717898001</v>
          </cell>
          <cell r="N2636" t="str">
            <v>998659562</v>
          </cell>
          <cell r="O2636" t="str">
            <v/>
          </cell>
          <cell r="P2636" t="str">
            <v>GUAYAQUIL</v>
          </cell>
          <cell r="Q2636" t="str">
            <v>GUAYAQUIL</v>
          </cell>
          <cell r="R2636" t="str">
            <v>GUAYAS</v>
          </cell>
          <cell r="T2636" t="str">
            <v>TRAMACO</v>
          </cell>
          <cell r="U2636" t="str">
            <v>FLEXNETUIO_GYE</v>
          </cell>
          <cell r="V2636">
            <v>1</v>
          </cell>
          <cell r="W2636">
            <v>1</v>
          </cell>
          <cell r="X2636" t="str">
            <v>FLEXNET ECUADOR - MOVISTAR</v>
          </cell>
          <cell r="Y2636" t="str">
            <v>CALLE 28 DE JUNIO S/N Y GARCIA MORENO ENTRADA LLANO GRANDE</v>
          </cell>
        </row>
        <row r="2637">
          <cell r="A2637" t="str">
            <v>2022-12769</v>
          </cell>
          <cell r="B2637">
            <v>485136</v>
          </cell>
          <cell r="C2637" t="str">
            <v>2022-12769</v>
          </cell>
          <cell r="D2637" t="str">
            <v>MOVISTAR</v>
          </cell>
          <cell r="E2637" t="str">
            <v>DESPACHO</v>
          </cell>
          <cell r="F2637" t="str">
            <v>NORMAL</v>
          </cell>
          <cell r="G2637" t="str">
            <v>031080202212769</v>
          </cell>
          <cell r="H2637">
            <v>44917</v>
          </cell>
          <cell r="I2637" t="str">
            <v>ENTREGADO</v>
          </cell>
          <cell r="J2637">
            <v>44918</v>
          </cell>
          <cell r="K2637" t="str">
            <v xml:space="preserve">NORPHONE CAVS DAS LATACUNGA_LOURDES BRAVO </v>
          </cell>
          <cell r="L2637" t="str">
            <v>BELISARIO QUEVEDO 807 Y JUAN ABEL ECHEVERRIA  JUNTO ALMACENES LA GANGA ED. DE 3 PISOS LATACUNGA</v>
          </cell>
          <cell r="M2637" t="str">
            <v>1091717898001</v>
          </cell>
          <cell r="N2637" t="str">
            <v>0980558242 - 0980520332</v>
          </cell>
          <cell r="O2637" t="str">
            <v/>
          </cell>
          <cell r="P2637" t="str">
            <v>LATACUNGA</v>
          </cell>
          <cell r="Q2637" t="str">
            <v>LATACUNGA</v>
          </cell>
          <cell r="R2637" t="str">
            <v>COTOPAXI</v>
          </cell>
          <cell r="T2637" t="str">
            <v>TRAMACO</v>
          </cell>
          <cell r="U2637" t="str">
            <v>FLEXNETUIO_PROVINCIA</v>
          </cell>
          <cell r="V2637">
            <v>1</v>
          </cell>
          <cell r="W2637">
            <v>1</v>
          </cell>
          <cell r="X2637" t="str">
            <v>FLEXNET ECUADOR - MOVISTAR</v>
          </cell>
          <cell r="Y2637" t="str">
            <v>CALLE 28 DE JUNIO S/N Y GARCIA MORENO ENTRADA LLANO GRANDE</v>
          </cell>
        </row>
        <row r="2638">
          <cell r="A2638" t="str">
            <v>2022-12770</v>
          </cell>
          <cell r="B2638">
            <v>485137</v>
          </cell>
          <cell r="C2638" t="str">
            <v>2022-12770</v>
          </cell>
          <cell r="D2638" t="str">
            <v>MOVISTAR</v>
          </cell>
          <cell r="E2638" t="str">
            <v>DESPACHO</v>
          </cell>
          <cell r="F2638" t="str">
            <v>NORMAL</v>
          </cell>
          <cell r="G2638" t="str">
            <v>031080202212770</v>
          </cell>
          <cell r="H2638">
            <v>44917</v>
          </cell>
          <cell r="I2638" t="str">
            <v>ENTREGADO</v>
          </cell>
          <cell r="J2638">
            <v>44918</v>
          </cell>
          <cell r="K2638" t="str">
            <v xml:space="preserve">NORPHONE CAVS DAS SANTO DOMINGO_LOURDES BRAVO </v>
          </cell>
          <cell r="L2638" t="str">
            <v>29 DE MAYO Y LATACUNGA A LADO DEL POLLO GUS SANTO DOMINGO</v>
          </cell>
          <cell r="M2638" t="str">
            <v>1091717898001</v>
          </cell>
          <cell r="N2638" t="str">
            <v>984246089</v>
          </cell>
          <cell r="O2638" t="str">
            <v/>
          </cell>
          <cell r="P2638" t="str">
            <v>SANTO DOMINGO</v>
          </cell>
          <cell r="Q2638" t="str">
            <v>SANTO DOMINGO</v>
          </cell>
          <cell r="R2638" t="str">
            <v>SANTO DOMINGO DE LOS TSACHILAS</v>
          </cell>
          <cell r="T2638" t="str">
            <v>TRAMACO</v>
          </cell>
          <cell r="U2638" t="str">
            <v>FLEXNETUIO_PROVINCIA</v>
          </cell>
          <cell r="V2638">
            <v>1</v>
          </cell>
          <cell r="W2638">
            <v>1</v>
          </cell>
          <cell r="X2638" t="str">
            <v>FLEXNET ECUADOR - MOVISTAR</v>
          </cell>
          <cell r="Y2638" t="str">
            <v>CALLE 28 DE JUNIO S/N Y GARCIA MORENO ENTRADA LLANO GRANDE</v>
          </cell>
        </row>
        <row r="2639">
          <cell r="A2639" t="str">
            <v>2022-12771</v>
          </cell>
          <cell r="B2639">
            <v>485138</v>
          </cell>
          <cell r="C2639" t="str">
            <v>2022-12771</v>
          </cell>
          <cell r="D2639" t="str">
            <v>MOVISTAR</v>
          </cell>
          <cell r="E2639" t="str">
            <v>DESPACHO</v>
          </cell>
          <cell r="F2639" t="str">
            <v>NORMAL</v>
          </cell>
          <cell r="G2639" t="str">
            <v>031080202212771</v>
          </cell>
          <cell r="H2639">
            <v>44917</v>
          </cell>
          <cell r="I2639" t="str">
            <v>ENTREGADO</v>
          </cell>
          <cell r="J2639">
            <v>44918</v>
          </cell>
          <cell r="K2639" t="str">
            <v>NORPHONE EL CARMEN_LOURDES BRAVO</v>
          </cell>
          <cell r="L2639" t="str">
            <v>CALLE ABDON CALDERON Y AV. CHONE. FRENTE A JAPON MOTOS,DIAGONAL AL BANCO PICHINCHA</v>
          </cell>
          <cell r="M2639" t="str">
            <v>1091717898001</v>
          </cell>
          <cell r="N2639" t="str">
            <v>984246089</v>
          </cell>
          <cell r="O2639" t="str">
            <v/>
          </cell>
          <cell r="P2639" t="str">
            <v>EL CARMEN</v>
          </cell>
          <cell r="Q2639" t="str">
            <v>EL CARMEN</v>
          </cell>
          <cell r="R2639" t="str">
            <v>MANABI</v>
          </cell>
          <cell r="T2639" t="str">
            <v>TRAMACO</v>
          </cell>
          <cell r="U2639" t="str">
            <v>FLEXNETUIO_PROVINCIA</v>
          </cell>
          <cell r="V2639">
            <v>1</v>
          </cell>
          <cell r="W2639">
            <v>1</v>
          </cell>
          <cell r="X2639" t="str">
            <v>FLEXNET ECUADOR - MOVISTAR</v>
          </cell>
          <cell r="Y2639" t="str">
            <v>CALLE 28 DE JUNIO S/N Y GARCIA MORENO ENTRADA LLANO GRANDE</v>
          </cell>
        </row>
        <row r="2640">
          <cell r="A2640" t="str">
            <v>2022-12772</v>
          </cell>
          <cell r="B2640">
            <v>485139</v>
          </cell>
          <cell r="C2640" t="str">
            <v>2022-12772</v>
          </cell>
          <cell r="D2640" t="str">
            <v>MOVISTAR</v>
          </cell>
          <cell r="E2640" t="str">
            <v>DESPACHO</v>
          </cell>
          <cell r="F2640" t="str">
            <v>NORMAL</v>
          </cell>
          <cell r="G2640" t="str">
            <v>031080202212772</v>
          </cell>
          <cell r="H2640">
            <v>44917</v>
          </cell>
          <cell r="I2640" t="str">
            <v>ENTREGADO</v>
          </cell>
          <cell r="J2640">
            <v>44918</v>
          </cell>
          <cell r="K2640" t="str">
            <v>PDV NORPHONE ISLA SHOPPING RIOBAMBA_CARLOS JOSE CAMPOVERDE BERRU</v>
          </cell>
          <cell r="L2640" t="str">
            <v>PASEO SHOPPING RIOBAMBA ANTONIO JOSE DE SUCRE Y BEGONIAS PLANTA BAJA FRENTE A PHARMACYS RIOBAMBA</v>
          </cell>
          <cell r="M2640" t="str">
            <v>1091717898001</v>
          </cell>
          <cell r="N2640" t="str">
            <v>994454243</v>
          </cell>
          <cell r="O2640" t="str">
            <v/>
          </cell>
          <cell r="P2640" t="str">
            <v>RIOBAMBA</v>
          </cell>
          <cell r="Q2640" t="str">
            <v>RIOBAMBA</v>
          </cell>
          <cell r="R2640" t="str">
            <v>CHIMBORAZO</v>
          </cell>
          <cell r="T2640" t="str">
            <v>TRAMACO</v>
          </cell>
          <cell r="U2640" t="str">
            <v>FLEXNETUIO_PROVINCIA</v>
          </cell>
          <cell r="V2640">
            <v>1</v>
          </cell>
          <cell r="W2640">
            <v>1</v>
          </cell>
          <cell r="X2640" t="str">
            <v>FLEXNET ECUADOR - MOVISTAR</v>
          </cell>
          <cell r="Y2640" t="str">
            <v>CALLE 28 DE JUNIO S/N Y GARCIA MORENO ENTRADA LLANO GRANDE</v>
          </cell>
        </row>
        <row r="2641">
          <cell r="A2641" t="str">
            <v>2022-12773</v>
          </cell>
          <cell r="B2641">
            <v>485140</v>
          </cell>
          <cell r="C2641" t="str">
            <v>2022-12773</v>
          </cell>
          <cell r="D2641" t="str">
            <v>MOVISTAR</v>
          </cell>
          <cell r="E2641" t="str">
            <v>DESPACHO</v>
          </cell>
          <cell r="F2641" t="str">
            <v>NORMAL</v>
          </cell>
          <cell r="G2641" t="str">
            <v>031080202212773</v>
          </cell>
          <cell r="H2641">
            <v>44917</v>
          </cell>
          <cell r="I2641" t="str">
            <v>ENTREGADO</v>
          </cell>
          <cell r="J2641">
            <v>44918</v>
          </cell>
          <cell r="K2641" t="str">
            <v>FANNY DOMINGUEZ - MACAS_FANNY CECILIA DOMINGUEZ CARDENAS</v>
          </cell>
          <cell r="L2641" t="str">
            <v>OLIVAR Y AMAZONAS</v>
          </cell>
          <cell r="M2641" t="str">
            <v>1400382360001</v>
          </cell>
          <cell r="N2641" t="str">
            <v>0982603696 - 0983232907</v>
          </cell>
          <cell r="O2641" t="str">
            <v/>
          </cell>
          <cell r="P2641" t="str">
            <v>MACAS</v>
          </cell>
          <cell r="Q2641" t="str">
            <v>MORONA</v>
          </cell>
          <cell r="R2641" t="str">
            <v>MORONA SANTIAGO</v>
          </cell>
          <cell r="S2641" t="str">
            <v/>
          </cell>
          <cell r="T2641" t="str">
            <v>TRAMACO</v>
          </cell>
          <cell r="U2641" t="str">
            <v>FLEXNETUIO_PROVINCIA</v>
          </cell>
          <cell r="V2641">
            <v>1</v>
          </cell>
          <cell r="W2641">
            <v>1</v>
          </cell>
          <cell r="X2641" t="str">
            <v>FLEXNET ECUADOR - MOVISTAR</v>
          </cell>
          <cell r="Y2641" t="str">
            <v>CALLE 28 DE JUNIO S/N Y GARCIA MORENO ENTRADA LLANO GRANDE</v>
          </cell>
        </row>
        <row r="2642">
          <cell r="A2642" t="str">
            <v>2022-12774</v>
          </cell>
          <cell r="B2642">
            <v>485141</v>
          </cell>
          <cell r="C2642" t="str">
            <v>2022-12774</v>
          </cell>
          <cell r="D2642" t="str">
            <v>MOVISTAR</v>
          </cell>
          <cell r="E2642" t="str">
            <v>DESPACHO</v>
          </cell>
          <cell r="F2642" t="str">
            <v>NORMAL</v>
          </cell>
          <cell r="G2642" t="str">
            <v>TF90416</v>
          </cell>
          <cell r="H2642">
            <v>44917</v>
          </cell>
          <cell r="I2642" t="str">
            <v>ENTREGADO</v>
          </cell>
          <cell r="J2642">
            <v>44918</v>
          </cell>
          <cell r="K2642" t="str">
            <v>PATRICIA ELIZABEHT IDUARTE CHAVEZ GUAYAQUIL_CHRISTIAN GUILLERMO JIMENEZ GABINO</v>
          </cell>
          <cell r="L2642" t="str">
            <v>AV JUAN TANCA MARENGO Y AV CONSTITUCION, EDIF. NOVIS (EXECUTIVE CENTER) TERCER PISO OFICINA 301, GUAYAQUIL</v>
          </cell>
          <cell r="M2642" t="str">
            <v>0917205858001</v>
          </cell>
          <cell r="N2642" t="str">
            <v>994429553</v>
          </cell>
          <cell r="O2642" t="str">
            <v/>
          </cell>
          <cell r="P2642" t="str">
            <v>GUAYAQUIL</v>
          </cell>
          <cell r="Q2642" t="str">
            <v>GUAYAQUIL</v>
          </cell>
          <cell r="R2642" t="str">
            <v>GUAYAS</v>
          </cell>
          <cell r="T2642" t="str">
            <v>ITSACOURIER</v>
          </cell>
          <cell r="U2642" t="str">
            <v>FLEXNETUIO_GYE</v>
          </cell>
          <cell r="V2642">
            <v>1</v>
          </cell>
          <cell r="W2642">
            <v>1</v>
          </cell>
          <cell r="X2642" t="str">
            <v>FLEXNET ECUADOR - MOVISTAR</v>
          </cell>
          <cell r="Y2642" t="str">
            <v>CALLE 28 DE JUNIO S/N Y GARCIA MORENO ENTRADA LLANO GRANDE</v>
          </cell>
        </row>
        <row r="2643">
          <cell r="A2643" t="str">
            <v>2022-12775</v>
          </cell>
          <cell r="B2643">
            <v>485142</v>
          </cell>
          <cell r="C2643" t="str">
            <v>2022-12775</v>
          </cell>
          <cell r="D2643" t="str">
            <v>MOVISTAR</v>
          </cell>
          <cell r="E2643" t="str">
            <v>DESPACHO</v>
          </cell>
          <cell r="F2643" t="str">
            <v>NORMAL</v>
          </cell>
          <cell r="G2643" t="str">
            <v>031080202212775</v>
          </cell>
          <cell r="H2643">
            <v>44917</v>
          </cell>
          <cell r="I2643" t="str">
            <v>ENTREGADO</v>
          </cell>
          <cell r="J2643">
            <v>44918</v>
          </cell>
          <cell r="K2643" t="str">
            <v>CORPORATIVO ROMERO RYRTECH S.A.S (C.C. MALL DEL RIO)_ROMERO RODRIGUEZ MAURENY GEANELLA</v>
          </cell>
          <cell r="L2643" t="str">
            <v>CC Mall del Rio local #123 Av Fco de Orellana km 4.5 (junto al Banco de Guayaquil) PB</v>
          </cell>
          <cell r="M2643" t="str">
            <v>0993323705001</v>
          </cell>
          <cell r="N2643" t="str">
            <v>0982387574</v>
          </cell>
          <cell r="O2643" t="str">
            <v/>
          </cell>
          <cell r="P2643" t="str">
            <v>GUAYAQUIL</v>
          </cell>
          <cell r="Q2643" t="str">
            <v>GUAYAQUIL</v>
          </cell>
          <cell r="R2643" t="str">
            <v>GUAYAS</v>
          </cell>
          <cell r="T2643" t="str">
            <v>TRAMACO</v>
          </cell>
          <cell r="U2643" t="str">
            <v>FLEXNETUIO_GYE</v>
          </cell>
          <cell r="V2643">
            <v>1</v>
          </cell>
          <cell r="W2643">
            <v>1</v>
          </cell>
          <cell r="X2643" t="str">
            <v>FLEXNET ECUADOR - MOVISTAR</v>
          </cell>
          <cell r="Y2643" t="str">
            <v>CALLE 28 DE JUNIO S/N Y GARCIA MORENO ENTRADA LLANO GRANDE</v>
          </cell>
        </row>
        <row r="2644">
          <cell r="A2644" t="str">
            <v>2022-12776</v>
          </cell>
          <cell r="B2644">
            <v>485143</v>
          </cell>
          <cell r="C2644" t="str">
            <v>2022-12776</v>
          </cell>
          <cell r="D2644" t="str">
            <v>MOVISTAR</v>
          </cell>
          <cell r="E2644" t="str">
            <v>DESPACHO</v>
          </cell>
          <cell r="F2644" t="str">
            <v>NORMAL</v>
          </cell>
          <cell r="G2644" t="str">
            <v>031080202212776</v>
          </cell>
          <cell r="H2644">
            <v>44917</v>
          </cell>
          <cell r="I2644" t="str">
            <v>ENTREGADO</v>
          </cell>
          <cell r="J2644">
            <v>44918</v>
          </cell>
          <cell r="K2644" t="str">
            <v>AE CELISTICS CCI_KLEBER GRANDA_DANY IMBAQUINGO</v>
          </cell>
          <cell r="L2644" t="str">
            <v>AV AMAZONAS Y NACIONES UNIDAS CENTRO COMERCIAL INAQUITO LC 223 224</v>
          </cell>
          <cell r="M2644" t="str">
            <v>1792161037001</v>
          </cell>
          <cell r="N2644" t="str">
            <v>0992567346_094084829</v>
          </cell>
          <cell r="O2644" t="str">
            <v/>
          </cell>
          <cell r="P2644" t="str">
            <v>QUITO</v>
          </cell>
          <cell r="Q2644" t="str">
            <v>QUITO</v>
          </cell>
          <cell r="R2644" t="str">
            <v>PICHINCHA</v>
          </cell>
          <cell r="T2644" t="str">
            <v>TRAMACO</v>
          </cell>
          <cell r="U2644" t="str">
            <v>FLEXNETUIO_LOCAL</v>
          </cell>
          <cell r="V2644">
            <v>1</v>
          </cell>
          <cell r="W2644">
            <v>1</v>
          </cell>
          <cell r="X2644" t="str">
            <v>FLEXNET ECUADOR - MOVISTAR</v>
          </cell>
          <cell r="Y2644" t="str">
            <v>CALLE 28 DE JUNIO S/N Y GARCIA MORENO ENTRADA LLANO GRANDE</v>
          </cell>
        </row>
        <row r="2645">
          <cell r="A2645" t="str">
            <v>2022-12777</v>
          </cell>
          <cell r="B2645">
            <v>485144</v>
          </cell>
          <cell r="C2645" t="str">
            <v>2022-12777</v>
          </cell>
          <cell r="D2645" t="str">
            <v>MOVISTAR</v>
          </cell>
          <cell r="E2645" t="str">
            <v>DESPACHO</v>
          </cell>
          <cell r="F2645" t="str">
            <v>NORMAL</v>
          </cell>
          <cell r="G2645" t="str">
            <v>TF90404</v>
          </cell>
          <cell r="H2645">
            <v>44917</v>
          </cell>
          <cell r="I2645" t="str">
            <v>ENTREGADO</v>
          </cell>
          <cell r="J2645">
            <v>44918</v>
          </cell>
          <cell r="K2645" t="str">
            <v>AE CORPORATIVO ROMERO RYRTECH (MALL DEL SUR)_MAURENY ROMERO</v>
          </cell>
          <cell r="L2645" t="str">
            <v>Av. 25 de Julio y Ernesto Alban locales 111 y 112</v>
          </cell>
          <cell r="M2645" t="str">
            <v>0915962609</v>
          </cell>
          <cell r="N2645" t="str">
            <v>982387574</v>
          </cell>
          <cell r="O2645" t="str">
            <v/>
          </cell>
          <cell r="P2645" t="str">
            <v>GUAYAQUIL</v>
          </cell>
          <cell r="Q2645" t="str">
            <v>GUAYAQUIL</v>
          </cell>
          <cell r="R2645" t="str">
            <v>GUAYAS</v>
          </cell>
          <cell r="T2645" t="str">
            <v>FLEXTRANS GYE</v>
          </cell>
          <cell r="U2645" t="str">
            <v>FLEXNETUIO_GYE</v>
          </cell>
          <cell r="V2645">
            <v>1</v>
          </cell>
          <cell r="W2645">
            <v>1</v>
          </cell>
          <cell r="X2645" t="str">
            <v>FLEXNET ECUADOR - MOVISTAR</v>
          </cell>
          <cell r="Y2645" t="str">
            <v>CALLE 28 DE JUNIO S/N Y GARCIA MORENO ENTRADA LLANO GRANDE</v>
          </cell>
        </row>
        <row r="2646">
          <cell r="A2646" t="str">
            <v>2022-12778</v>
          </cell>
          <cell r="B2646">
            <v>485145</v>
          </cell>
          <cell r="C2646" t="str">
            <v>2022-12778</v>
          </cell>
          <cell r="D2646" t="str">
            <v>MOVISTAR</v>
          </cell>
          <cell r="E2646" t="str">
            <v>DESPACHO</v>
          </cell>
          <cell r="F2646" t="str">
            <v>NORMAL</v>
          </cell>
          <cell r="G2646" t="str">
            <v>031080202212778</v>
          </cell>
          <cell r="H2646">
            <v>44917</v>
          </cell>
          <cell r="I2646" t="str">
            <v>ENTREGADO</v>
          </cell>
          <cell r="J2646">
            <v>44918</v>
          </cell>
          <cell r="K2646" t="str">
            <v>MAURICIO GUERRERO ZONIFICACION SANTO DOMINGO_EDUARDO LUIS SILVA IVARRA</v>
          </cell>
          <cell r="L2646" t="str">
            <v>CALLE GUAYAQUIL, ENTRE RIO SOLAYA Y CUICOCHA</v>
          </cell>
          <cell r="M2646" t="str">
            <v>1719571208</v>
          </cell>
          <cell r="N2646" t="str">
            <v>998999242</v>
          </cell>
          <cell r="P2646" t="str">
            <v>230101</v>
          </cell>
          <cell r="Q2646" t="str">
            <v>SANTO DOMINGO</v>
          </cell>
          <cell r="R2646" t="str">
            <v>SANTO DOMINGO DE LOS TSACHILAS</v>
          </cell>
          <cell r="S2646" t="str">
            <v>SANTO DOMINGO DE LOS COLORADOS</v>
          </cell>
          <cell r="T2646" t="str">
            <v>TRAMACO</v>
          </cell>
          <cell r="V2646">
            <v>1</v>
          </cell>
          <cell r="W2646">
            <v>1</v>
          </cell>
          <cell r="X2646" t="str">
            <v>FLEXNET ECUADOR - MOVISTAR</v>
          </cell>
          <cell r="Y2646" t="str">
            <v>CALLE 28 DE JUNIO S/N Y GARCIA MORENO ENTRADA LLANO GRANDE</v>
          </cell>
        </row>
        <row r="2647">
          <cell r="A2647" t="str">
            <v>2022-12779</v>
          </cell>
          <cell r="B2647">
            <v>485146</v>
          </cell>
          <cell r="C2647" t="str">
            <v>2022-12779</v>
          </cell>
          <cell r="D2647" t="str">
            <v>MOVISTAR</v>
          </cell>
          <cell r="E2647" t="str">
            <v>DESPACHO</v>
          </cell>
          <cell r="F2647" t="str">
            <v>NORMAL</v>
          </cell>
          <cell r="G2647" t="str">
            <v>031080202212779</v>
          </cell>
          <cell r="H2647">
            <v>44917</v>
          </cell>
          <cell r="I2647" t="str">
            <v>ENTREGADO</v>
          </cell>
          <cell r="J2647">
            <v>44918</v>
          </cell>
          <cell r="K2647" t="str">
            <v>AE CELISTICS PORTAL SHOPPING_KLEBER GRANDA_DANY IMBAQUINGO</v>
          </cell>
          <cell r="L2647" t="str">
            <v xml:space="preserve">GALO PLAZA LASSO Y AV SIMON BOLIVAR CC PORTAL SHOPPING TERCER PISO P350 LOCAL MOVISTAR </v>
          </cell>
          <cell r="M2647" t="str">
            <v>1792161037001</v>
          </cell>
          <cell r="N2647" t="str">
            <v>0992567346_094084829</v>
          </cell>
          <cell r="O2647" t="str">
            <v/>
          </cell>
          <cell r="P2647" t="str">
            <v>QUITO</v>
          </cell>
          <cell r="Q2647" t="str">
            <v>QUITO</v>
          </cell>
          <cell r="R2647" t="str">
            <v>PICHINCHA</v>
          </cell>
          <cell r="T2647" t="str">
            <v>TRAMACO</v>
          </cell>
          <cell r="U2647" t="str">
            <v>FLEXNETUIO_LOCAL</v>
          </cell>
          <cell r="V2647">
            <v>1</v>
          </cell>
          <cell r="W2647">
            <v>1</v>
          </cell>
          <cell r="X2647" t="str">
            <v>FLEXNET ECUADOR - MOVISTAR</v>
          </cell>
          <cell r="Y2647" t="str">
            <v>CALLE 28 DE JUNIO S/N Y GARCIA MORENO ENTRADA LLANO GRANDE</v>
          </cell>
        </row>
        <row r="2648">
          <cell r="A2648" t="str">
            <v>2022-12780</v>
          </cell>
          <cell r="B2648">
            <v>485147</v>
          </cell>
          <cell r="C2648" t="str">
            <v>2022-12780</v>
          </cell>
          <cell r="D2648" t="str">
            <v>MOVISTAR</v>
          </cell>
          <cell r="E2648" t="str">
            <v>DESPACHO</v>
          </cell>
          <cell r="F2648" t="str">
            <v>NORMAL</v>
          </cell>
          <cell r="G2648" t="str">
            <v>031080202212780</v>
          </cell>
          <cell r="H2648">
            <v>44917</v>
          </cell>
          <cell r="I2648" t="str">
            <v>ENTREGADO</v>
          </cell>
          <cell r="J2648">
            <v>44918</v>
          </cell>
          <cell r="K2648" t="str">
            <v>AE CELISTICS QUICENTRO SUR_KLEBER GRANDA_DANY IMBAQUINGO</v>
          </cell>
          <cell r="L2648" t="str">
            <v xml:space="preserve">MORAN VALVERDE Y TENIENTE HUGO ORTIZ CC QUICENTRO SHOPPING SUR N 1 LOCAL 91 ? 92 JUNTO A MEGAMAXI </v>
          </cell>
          <cell r="M2648" t="str">
            <v>1792161037001</v>
          </cell>
          <cell r="N2648" t="str">
            <v>0992567346_094084829</v>
          </cell>
          <cell r="P2648" t="str">
            <v>QUITO</v>
          </cell>
          <cell r="Q2648" t="str">
            <v>QUITO</v>
          </cell>
          <cell r="R2648" t="str">
            <v>PICHINCHA</v>
          </cell>
          <cell r="T2648" t="str">
            <v>TRAMACO</v>
          </cell>
          <cell r="U2648" t="str">
            <v>FLEXNETUIO_LOCAL</v>
          </cell>
          <cell r="V2648">
            <v>2</v>
          </cell>
          <cell r="W2648">
            <v>1</v>
          </cell>
          <cell r="X2648" t="str">
            <v>FLEXNET ECUADOR - MOVISTAR</v>
          </cell>
          <cell r="Y2648" t="str">
            <v>CALLE 28 DE JUNIO S/N Y GARCIA MORENO ENTRADA LLANO GRANDE</v>
          </cell>
        </row>
        <row r="2649">
          <cell r="A2649" t="str">
            <v>2022-12781</v>
          </cell>
          <cell r="B2649">
            <v>485148</v>
          </cell>
          <cell r="C2649" t="str">
            <v>2022-12781</v>
          </cell>
          <cell r="D2649" t="str">
            <v>MOVISTAR</v>
          </cell>
          <cell r="E2649" t="str">
            <v>DESPACHO</v>
          </cell>
          <cell r="F2649" t="str">
            <v>NORMAL</v>
          </cell>
          <cell r="G2649" t="str">
            <v>031080202212781</v>
          </cell>
          <cell r="H2649">
            <v>44917</v>
          </cell>
          <cell r="I2649" t="str">
            <v>ENTREGADO</v>
          </cell>
          <cell r="J2649">
            <v>44918</v>
          </cell>
          <cell r="K2649" t="str">
            <v>DANNY VASQUEZ MANTA_DANNY ALEJANDRO VASQUEZ GILER</v>
          </cell>
          <cell r="L2649" t="str">
            <v>CALLE 11 ENTRE AV 3 Y 4 DIAGONAL A CREDITOS ECONOMICOS MANTA</v>
          </cell>
          <cell r="M2649" t="str">
            <v>1306880897001</v>
          </cell>
          <cell r="N2649" t="str">
            <v>992425390</v>
          </cell>
          <cell r="O2649" t="str">
            <v/>
          </cell>
          <cell r="P2649" t="str">
            <v>MANTA</v>
          </cell>
          <cell r="Q2649" t="str">
            <v>MANTA</v>
          </cell>
          <cell r="R2649" t="str">
            <v>MANABI</v>
          </cell>
          <cell r="T2649" t="str">
            <v>TRAMACO</v>
          </cell>
          <cell r="U2649" t="str">
            <v>FLEXNETUIO_PROVINCIA</v>
          </cell>
          <cell r="V2649">
            <v>1</v>
          </cell>
          <cell r="W2649">
            <v>1</v>
          </cell>
          <cell r="X2649" t="str">
            <v>FLEXNET ECUADOR - MOVISTAR</v>
          </cell>
          <cell r="Y2649" t="str">
            <v>CALLE 28 DE JUNIO S/N Y GARCIA MORENO ENTRADA LLANO GRANDE</v>
          </cell>
        </row>
        <row r="2650">
          <cell r="A2650" t="str">
            <v>2022-12782</v>
          </cell>
          <cell r="B2650">
            <v>485149</v>
          </cell>
          <cell r="C2650" t="str">
            <v>2022-12782</v>
          </cell>
          <cell r="D2650" t="str">
            <v>MOVISTAR</v>
          </cell>
          <cell r="E2650" t="str">
            <v>DESPACHO</v>
          </cell>
          <cell r="F2650" t="str">
            <v>NORMAL</v>
          </cell>
          <cell r="G2650" t="str">
            <v>031080202212782</v>
          </cell>
          <cell r="H2650">
            <v>44917</v>
          </cell>
          <cell r="I2650" t="str">
            <v>ENTREGADO</v>
          </cell>
          <cell r="J2650">
            <v>44918</v>
          </cell>
          <cell r="K2650" t="str">
            <v>AGENTE AE CELISTICS EL RECREO QUITO_KLEBER GRANDA_DANY IMBAQUINGO</v>
          </cell>
          <cell r="L2650" t="str">
            <v xml:space="preserve">FRANQUICIA PEDRO VICENTE MALDONADO 510194 Y CALVAS CC RECREO OF P106 </v>
          </cell>
          <cell r="M2650" t="str">
            <v>1792161037001</v>
          </cell>
          <cell r="N2650" t="str">
            <v>0992567346_094084829</v>
          </cell>
          <cell r="P2650" t="str">
            <v>QUITO</v>
          </cell>
          <cell r="Q2650" t="str">
            <v>QUITO</v>
          </cell>
          <cell r="R2650" t="str">
            <v>PICHINCHA</v>
          </cell>
          <cell r="T2650" t="str">
            <v>TRAMACO</v>
          </cell>
          <cell r="U2650" t="str">
            <v>FLEXNETUIO_LOCAL</v>
          </cell>
          <cell r="V2650">
            <v>2</v>
          </cell>
          <cell r="W2650">
            <v>1</v>
          </cell>
          <cell r="X2650" t="str">
            <v>FLEXNET ECUADOR - MOVISTAR</v>
          </cell>
          <cell r="Y2650" t="str">
            <v>CALLE 28 DE JUNIO S/N Y GARCIA MORENO ENTRADA LLANO GRANDE</v>
          </cell>
        </row>
        <row r="2651">
          <cell r="A2651" t="str">
            <v>2022-12783</v>
          </cell>
          <cell r="B2651">
            <v>485150</v>
          </cell>
          <cell r="C2651" t="str">
            <v>2022-12783</v>
          </cell>
          <cell r="D2651" t="str">
            <v>MOVISTAR</v>
          </cell>
          <cell r="E2651" t="str">
            <v>DESPACHO</v>
          </cell>
          <cell r="F2651" t="str">
            <v>NORMAL</v>
          </cell>
          <cell r="G2651" t="str">
            <v>031080202212783</v>
          </cell>
          <cell r="H2651">
            <v>44917</v>
          </cell>
          <cell r="I2651" t="str">
            <v>ENTREGADO</v>
          </cell>
          <cell r="J2651">
            <v>44918</v>
          </cell>
          <cell r="K2651" t="str">
            <v>AGENTE AE CELISTICS MALL DE LOS ANDES_KLEBER GRANDA_DANY IMBAQUINGO</v>
          </cell>
          <cell r="L2651" t="str">
            <v>AV. ATAHUALPA Y VICTOR HUGO, CENTRO COMERCIAL MALL DE LOS ANDES LOCAL #120.</v>
          </cell>
          <cell r="M2651" t="str">
            <v>1792161037001</v>
          </cell>
          <cell r="N2651" t="str">
            <v>0992567346_094084829</v>
          </cell>
          <cell r="P2651" t="str">
            <v>AMBATO</v>
          </cell>
          <cell r="Q2651" t="str">
            <v>AMBATO</v>
          </cell>
          <cell r="R2651" t="str">
            <v>TUNGURAHUA</v>
          </cell>
          <cell r="S2651" t="str">
            <v>AMBATO</v>
          </cell>
          <cell r="T2651" t="str">
            <v>TRAMACO</v>
          </cell>
          <cell r="U2651" t="str">
            <v>FLEXNETUIO_PROVINCIA</v>
          </cell>
          <cell r="V2651">
            <v>2</v>
          </cell>
          <cell r="W2651">
            <v>1</v>
          </cell>
          <cell r="X2651" t="str">
            <v>FLEXNET ECUADOR - MOVISTAR</v>
          </cell>
          <cell r="Y2651" t="str">
            <v>CALLE 28 DE JUNIO S/N Y GARCIA MORENO ENTRADA LLANO GRANDE</v>
          </cell>
        </row>
        <row r="2652">
          <cell r="A2652" t="str">
            <v>2022-12784</v>
          </cell>
          <cell r="B2652">
            <v>485151</v>
          </cell>
          <cell r="C2652" t="str">
            <v>2022-12784</v>
          </cell>
          <cell r="D2652" t="str">
            <v>MOVISTAR</v>
          </cell>
          <cell r="E2652" t="str">
            <v>DESPACHO</v>
          </cell>
          <cell r="F2652" t="str">
            <v>NORMAL</v>
          </cell>
          <cell r="G2652" t="str">
            <v>031080202212784</v>
          </cell>
          <cell r="H2652">
            <v>44917</v>
          </cell>
          <cell r="I2652" t="str">
            <v>ENTREGADO</v>
          </cell>
          <cell r="J2652">
            <v>44918</v>
          </cell>
          <cell r="K2652" t="str">
            <v>AGENTE AE CELISTICS SAN LUIS_KLEBER GRANDA_DANY IMBAQUINGO</v>
          </cell>
          <cell r="L2652" t="str">
            <v xml:space="preserve">CAVS PREMIUM AUTOPISTA GRAL RUMINAHUI Y AV SAN LUIS  </v>
          </cell>
          <cell r="M2652" t="str">
            <v>1792161037001</v>
          </cell>
          <cell r="N2652" t="str">
            <v>0992567346_094084829</v>
          </cell>
          <cell r="P2652" t="str">
            <v>QUITO</v>
          </cell>
          <cell r="Q2652" t="str">
            <v>QUITO</v>
          </cell>
          <cell r="R2652" t="str">
            <v>PICHINCHA</v>
          </cell>
          <cell r="T2652" t="str">
            <v>TRAMACO</v>
          </cell>
          <cell r="U2652" t="str">
            <v>FLEXNETUIO_LOCAL</v>
          </cell>
          <cell r="V2652">
            <v>2</v>
          </cell>
          <cell r="W2652">
            <v>1</v>
          </cell>
          <cell r="X2652" t="str">
            <v>FLEXNET ECUADOR - MOVISTAR</v>
          </cell>
          <cell r="Y2652" t="str">
            <v>CALLE 28 DE JUNIO S/N Y GARCIA MORENO ENTRADA LLANO GRANDE</v>
          </cell>
        </row>
        <row r="2653">
          <cell r="A2653" t="str">
            <v>2022-12785</v>
          </cell>
          <cell r="B2653">
            <v>485152</v>
          </cell>
          <cell r="C2653" t="str">
            <v>2022-12785</v>
          </cell>
          <cell r="D2653" t="str">
            <v>TUENTI</v>
          </cell>
          <cell r="E2653" t="str">
            <v>DESPACHO</v>
          </cell>
          <cell r="F2653" t="str">
            <v>NORMAL</v>
          </cell>
          <cell r="G2653" t="str">
            <v>031080202212785</v>
          </cell>
          <cell r="H2653">
            <v>44917</v>
          </cell>
          <cell r="I2653" t="str">
            <v>ENTREGADO</v>
          </cell>
          <cell r="J2653">
            <v>44918</v>
          </cell>
          <cell r="K2653" t="str">
            <v>MAURICIO GUERRERO TUENTI SANTO DOMINGO_EDUARDO LUIS SILVA IVARRA</v>
          </cell>
          <cell r="L2653" t="str">
            <v>CALLE GUAYAQUIL, ENTRE RIO SOLAYA Y CUICOCHA</v>
          </cell>
          <cell r="M2653" t="str">
            <v>1719571208</v>
          </cell>
          <cell r="N2653" t="str">
            <v>998999242</v>
          </cell>
          <cell r="P2653" t="str">
            <v>230101</v>
          </cell>
          <cell r="Q2653" t="str">
            <v>SANTO DOMINGO</v>
          </cell>
          <cell r="R2653" t="str">
            <v>SANTO DOMINGO DE LOS TSACHILAS</v>
          </cell>
          <cell r="S2653" t="str">
            <v>SANTO DOMINGO DE LOS COLORADOS</v>
          </cell>
          <cell r="T2653" t="str">
            <v>TRAMACO</v>
          </cell>
          <cell r="V2653">
            <v>1</v>
          </cell>
          <cell r="W2653">
            <v>1</v>
          </cell>
          <cell r="X2653" t="str">
            <v>FLEXNET ECUADOR - MOVISTAR</v>
          </cell>
          <cell r="Y2653" t="str">
            <v>CALLE 28 DE JUNIO S/N Y GARCIA MORENO ENTRADA LLANO GRANDE</v>
          </cell>
        </row>
        <row r="2654">
          <cell r="A2654" t="str">
            <v>2022-12786</v>
          </cell>
          <cell r="B2654">
            <v>485153</v>
          </cell>
          <cell r="C2654" t="str">
            <v>2022-12786</v>
          </cell>
          <cell r="D2654" t="str">
            <v>TUENTI</v>
          </cell>
          <cell r="E2654" t="str">
            <v>DESPACHO</v>
          </cell>
          <cell r="F2654" t="str">
            <v>NORMAL</v>
          </cell>
          <cell r="G2654" t="str">
            <v>FT76687</v>
          </cell>
          <cell r="H2654">
            <v>44917</v>
          </cell>
          <cell r="I2654" t="str">
            <v>ENTREGADO</v>
          </cell>
          <cell r="J2654">
            <v>44918</v>
          </cell>
          <cell r="K2654" t="str">
            <v>AGILCOM UIO_AZUCENA LOPEZ</v>
          </cell>
          <cell r="L2654" t="str">
            <v>CALLE JUAN MONTALVO S2-60 Y OSWALDO GUAYASAMIN FRENTE A LA FARMACIA CRUZ CRUZ</v>
          </cell>
          <cell r="M2654" t="str">
            <v>1713470456001</v>
          </cell>
          <cell r="N2654" t="str">
            <v>995450250</v>
          </cell>
          <cell r="O2654" t="str">
            <v/>
          </cell>
          <cell r="P2654" t="str">
            <v>QUITO</v>
          </cell>
          <cell r="Q2654" t="str">
            <v>QUITO</v>
          </cell>
          <cell r="R2654" t="str">
            <v>PICHINCHA</v>
          </cell>
          <cell r="T2654" t="str">
            <v>FLEXTRANS</v>
          </cell>
          <cell r="U2654" t="str">
            <v>FLEXNETUIO_LOCAL</v>
          </cell>
          <cell r="V2654">
            <v>1</v>
          </cell>
          <cell r="W2654">
            <v>1</v>
          </cell>
          <cell r="X2654" t="str">
            <v>FLEXNET ECUADOR - MOVISTAR</v>
          </cell>
          <cell r="Y2654" t="str">
            <v>CALLE 28 DE JUNIO S/N Y GARCIA MORENO ENTRADA LLANO GRANDE</v>
          </cell>
        </row>
        <row r="2655">
          <cell r="A2655" t="str">
            <v>2022-12787</v>
          </cell>
          <cell r="B2655">
            <v>485154</v>
          </cell>
          <cell r="C2655" t="str">
            <v>2022-12787</v>
          </cell>
          <cell r="D2655" t="str">
            <v>TUENTI</v>
          </cell>
          <cell r="E2655" t="str">
            <v>DESPACHO</v>
          </cell>
          <cell r="F2655" t="str">
            <v>NORMAL</v>
          </cell>
          <cell r="G2655" t="str">
            <v>031080202212787</v>
          </cell>
          <cell r="H2655">
            <v>44917</v>
          </cell>
          <cell r="I2655" t="str">
            <v>ENTREGADO</v>
          </cell>
          <cell r="J2655">
            <v>44922</v>
          </cell>
          <cell r="K2655" t="str">
            <v>MAURICIO GUERRERO TUENTI ESMERALDAS_EDUARDO LUIS SILVA IVARRA</v>
          </cell>
          <cell r="L2655" t="str">
            <v>CALLE GUAYAQUIL, ENTRE RIO SOLAYA Y CUICOCHA</v>
          </cell>
          <cell r="M2655" t="str">
            <v>1719571208</v>
          </cell>
          <cell r="N2655" t="str">
            <v>998999242</v>
          </cell>
          <cell r="P2655" t="str">
            <v>230101</v>
          </cell>
          <cell r="Q2655" t="str">
            <v>SANTO DOMINGO</v>
          </cell>
          <cell r="R2655" t="str">
            <v>SANTO DOMINGO DE LOS TSACHILAS</v>
          </cell>
          <cell r="S2655" t="str">
            <v>SANTO DOMINGO DE LOS COLORADOS</v>
          </cell>
          <cell r="T2655" t="str">
            <v>TRAMACO</v>
          </cell>
          <cell r="V2655">
            <v>1</v>
          </cell>
          <cell r="W2655">
            <v>1</v>
          </cell>
          <cell r="X2655" t="str">
            <v>FLEXNET ECUADOR - MOVISTAR</v>
          </cell>
          <cell r="Y2655" t="str">
            <v>CALLE 28 DE JUNIO S/N Y GARCIA MORENO ENTRADA LLANO GRANDE</v>
          </cell>
        </row>
        <row r="2656">
          <cell r="A2656" t="str">
            <v>NC-0102-480/481/482</v>
          </cell>
          <cell r="B2656">
            <v>485119</v>
          </cell>
          <cell r="C2656" t="str">
            <v>NC-0102-480/481/482</v>
          </cell>
          <cell r="D2656" t="str">
            <v>SG</v>
          </cell>
          <cell r="E2656" t="str">
            <v>DESPACHO</v>
          </cell>
          <cell r="F2656" t="str">
            <v>NORMAL</v>
          </cell>
          <cell r="G2656" t="str">
            <v>FT76603</v>
          </cell>
          <cell r="H2656">
            <v>44917</v>
          </cell>
          <cell r="I2656" t="str">
            <v>EN_TRANSITO</v>
          </cell>
          <cell r="J2656">
            <v>44917</v>
          </cell>
          <cell r="K2656" t="str">
            <v>FLEXNET GYE</v>
          </cell>
          <cell r="L2656" t="str">
            <v xml:space="preserve"> FERNANDO GUTIERREZ HILL KM 8 1/2 VIA DAULE</v>
          </cell>
          <cell r="P2656" t="str">
            <v>090606</v>
          </cell>
          <cell r="Q2656" t="str">
            <v>GUAYAQUIL</v>
          </cell>
          <cell r="R2656" t="str">
            <v>GUAYAS</v>
          </cell>
          <cell r="S2656" t="str">
            <v>GUAYAQUIL</v>
          </cell>
          <cell r="T2656" t="str">
            <v>FLEXTRANS UIO</v>
          </cell>
          <cell r="U2656" t="str">
            <v>FLEXNETUIO_GYE</v>
          </cell>
          <cell r="V2656">
            <v>2</v>
          </cell>
          <cell r="W2656">
            <v>21.2</v>
          </cell>
          <cell r="X2656" t="str">
            <v>FLEXNET UIO</v>
          </cell>
          <cell r="Y2656" t="str">
            <v>PANAMERICANA NORTE KM 12 1/2  LLANO GRANDE</v>
          </cell>
        </row>
        <row r="2657">
          <cell r="A2657" t="str">
            <v>DEC3202212220011</v>
          </cell>
          <cell r="B2657">
            <v>485117</v>
          </cell>
          <cell r="C2657" t="str">
            <v>DEC3202212220011</v>
          </cell>
          <cell r="D2657" t="str">
            <v>HUAWEI</v>
          </cell>
          <cell r="E2657" t="str">
            <v>DESPACHO</v>
          </cell>
          <cell r="F2657" t="str">
            <v>NORMAL</v>
          </cell>
          <cell r="G2657" t="str">
            <v>FT76574</v>
          </cell>
          <cell r="H2657">
            <v>44917</v>
          </cell>
          <cell r="I2657" t="str">
            <v>ENTREGADO</v>
          </cell>
          <cell r="J2657">
            <v>44918</v>
          </cell>
          <cell r="K2657" t="str">
            <v>ALFREDO AVEGNO</v>
          </cell>
          <cell r="L2657" t="str">
            <v>GUAYAQUIL - AV. LEOPOLDO CARRERA CALVO Y AV. PERIMETRAL KM 30.5 (JUNTO ESPOL PROSPERINA) - HORA: 10:00 AM</v>
          </cell>
          <cell r="M2657" t="str">
            <v>TELCONET</v>
          </cell>
          <cell r="N2657" t="str">
            <v>0983427008</v>
          </cell>
          <cell r="O2657" t="str">
            <v>0983427008</v>
          </cell>
          <cell r="P2657" t="str">
            <v>090606</v>
          </cell>
          <cell r="Q2657" t="str">
            <v>GUAYAQUIL</v>
          </cell>
          <cell r="R2657" t="str">
            <v>GUAYAS</v>
          </cell>
          <cell r="S2657" t="str">
            <v>GUAYAQUIL</v>
          </cell>
          <cell r="T2657" t="str">
            <v>FLEXTRANS GYE</v>
          </cell>
          <cell r="U2657" t="str">
            <v>FLEXNETUIO_GYE</v>
          </cell>
          <cell r="V2657">
            <v>15</v>
          </cell>
          <cell r="W2657">
            <v>941.62</v>
          </cell>
          <cell r="X2657" t="str">
            <v>FLEXNET</v>
          </cell>
          <cell r="Y2657" t="str">
            <v>FLEX NET CALLE 28 DE JUNIO S/N Y GARCIA MORENO ENTRADA LLANO GRANDE</v>
          </cell>
        </row>
        <row r="2658">
          <cell r="A2658" t="str">
            <v>DEC3202212220012</v>
          </cell>
          <cell r="B2658">
            <v>485118</v>
          </cell>
          <cell r="C2658" t="str">
            <v>DEC3202212220012</v>
          </cell>
          <cell r="D2658" t="str">
            <v>HUAWEI</v>
          </cell>
          <cell r="E2658" t="str">
            <v>DESPACHO</v>
          </cell>
          <cell r="F2658" t="str">
            <v>NORMAL</v>
          </cell>
          <cell r="G2658" t="str">
            <v>FT76575</v>
          </cell>
          <cell r="H2658">
            <v>44917</v>
          </cell>
          <cell r="I2658" t="str">
            <v>ENTREGADO</v>
          </cell>
          <cell r="J2658">
            <v>44918</v>
          </cell>
          <cell r="K2658" t="str">
            <v>ANDRES GARCIA</v>
          </cell>
          <cell r="L2658" t="str">
            <v>QUITO -MARIANA DE JESUS Y MARTIN DE UTRERAS  - HORA: 10:00 AM</v>
          </cell>
          <cell r="M2658" t="str">
            <v>NEXSYS</v>
          </cell>
          <cell r="N2658" t="str">
            <v>0981488997</v>
          </cell>
          <cell r="O2658" t="str">
            <v>0981488997</v>
          </cell>
          <cell r="P2658" t="str">
            <v>170521</v>
          </cell>
          <cell r="Q2658" t="str">
            <v>QUITO</v>
          </cell>
          <cell r="R2658" t="str">
            <v>PICHINCHA</v>
          </cell>
          <cell r="S2658" t="str">
            <v>QUITO</v>
          </cell>
          <cell r="U2658" t="str">
            <v>FLEXNETUIO_LOCAL</v>
          </cell>
          <cell r="V2658">
            <v>13</v>
          </cell>
          <cell r="W2658">
            <v>465.99</v>
          </cell>
          <cell r="X2658" t="str">
            <v>FLEXNET</v>
          </cell>
          <cell r="Y2658" t="str">
            <v>FLEX NET CALLE 28 DE JUNIO S/N Y GARCIA MORENO ENTRADA LLANO GRANDE</v>
          </cell>
        </row>
        <row r="2659">
          <cell r="A2659" t="str">
            <v>RET-2476704</v>
          </cell>
          <cell r="B2659">
            <v>485116</v>
          </cell>
          <cell r="C2659" t="str">
            <v>RET-2476704</v>
          </cell>
          <cell r="D2659" t="str">
            <v>MDELIVERY</v>
          </cell>
          <cell r="E2659" t="str">
            <v>DESPACHO</v>
          </cell>
          <cell r="F2659" t="str">
            <v>NORMAL</v>
          </cell>
          <cell r="G2659" t="str">
            <v/>
          </cell>
          <cell r="H2659">
            <v>44917</v>
          </cell>
          <cell r="I2659" t="str">
            <v>DEVOLUCION_EN_PROCESO</v>
          </cell>
          <cell r="J2659">
            <v>44918</v>
          </cell>
          <cell r="K2659" t="str">
            <v>CARLOS HERRERA_ASOCIACION DE EMPLEADOS Y TRABAJADORES OMNIBUS B B</v>
          </cell>
          <cell r="L2659" t="str">
            <v>CALLE S4D E21 139 Y CALLE E21B JUNTO A LA AV SIMON BOLIVAR ANTES DE LLEGAR AL PEAJE DE BAJAR A SAN RARAFEL COOP 14 DE DICIEMBRE</v>
          </cell>
          <cell r="M2659" t="str">
            <v>1791791185001</v>
          </cell>
          <cell r="N2659" t="str">
            <v>0995898677/958986773</v>
          </cell>
          <cell r="O2659" t="str">
            <v/>
          </cell>
          <cell r="P2659" t="str">
            <v>QUITO</v>
          </cell>
          <cell r="Q2659" t="str">
            <v>QUITO</v>
          </cell>
          <cell r="R2659" t="str">
            <v>PICHINCHA</v>
          </cell>
          <cell r="T2659" t="str">
            <v>EXPRESSCON</v>
          </cell>
          <cell r="U2659" t="str">
            <v>FLEXNETUIO_LOCAL</v>
          </cell>
          <cell r="V2659">
            <v>1</v>
          </cell>
          <cell r="W2659">
            <v>1</v>
          </cell>
          <cell r="X2659" t="str">
            <v>FLEXNET ECUADOR - MDELIVERY</v>
          </cell>
          <cell r="Y2659" t="str">
            <v>CALLE 28 DE JUNIO S/N Y GARCIA MORENO ENTRADA LLANO GRANDE</v>
          </cell>
        </row>
        <row r="2660">
          <cell r="A2660" t="str">
            <v>2478637</v>
          </cell>
          <cell r="B2660">
            <v>485112</v>
          </cell>
          <cell r="C2660" t="str">
            <v>2478637</v>
          </cell>
          <cell r="D2660" t="str">
            <v>MDELIVERY</v>
          </cell>
          <cell r="E2660" t="str">
            <v>DESPACHO</v>
          </cell>
          <cell r="F2660" t="str">
            <v>EXPRESS</v>
          </cell>
          <cell r="G2660" t="str">
            <v>TF90282</v>
          </cell>
          <cell r="H2660">
            <v>44917</v>
          </cell>
          <cell r="I2660" t="str">
            <v>ENTREGADO</v>
          </cell>
          <cell r="J2660">
            <v>44918</v>
          </cell>
          <cell r="K2660" t="str">
            <v>ANA LOOR_PRODUCTOS METALURGICOS S A PROMESA</v>
          </cell>
          <cell r="L2660" t="str">
            <v>KM 5 5 VIA A DAULE</v>
          </cell>
          <cell r="M2660" t="str">
            <v>0990008167001</v>
          </cell>
          <cell r="N2660" t="str">
            <v>0962604291</v>
          </cell>
          <cell r="P2660" t="str">
            <v>GUAYAQUIL</v>
          </cell>
          <cell r="Q2660" t="str">
            <v>GUAYAQUIL</v>
          </cell>
          <cell r="R2660" t="str">
            <v>GUAYAS</v>
          </cell>
          <cell r="T2660" t="str">
            <v>ITSACOURIER</v>
          </cell>
          <cell r="U2660" t="str">
            <v>FLEXNETUIO_GYE</v>
          </cell>
          <cell r="V2660">
            <v>1</v>
          </cell>
          <cell r="W2660">
            <v>1</v>
          </cell>
          <cell r="X2660" t="str">
            <v>FLEXNET ECUADOR - MDELIVERY</v>
          </cell>
          <cell r="Y2660" t="str">
            <v>CALLE 28 DE JUNIO S/N Y GARCIA MORENO ENTRADA LLANO GRANDE</v>
          </cell>
        </row>
        <row r="2661">
          <cell r="A2661" t="str">
            <v>20003032322161</v>
          </cell>
          <cell r="B2661">
            <v>485104</v>
          </cell>
          <cell r="C2661" t="str">
            <v>20003032322161</v>
          </cell>
          <cell r="D2661" t="str">
            <v>BRELDYNG</v>
          </cell>
          <cell r="E2661" t="str">
            <v>DESPACHO</v>
          </cell>
          <cell r="F2661" t="str">
            <v>NORMAL</v>
          </cell>
          <cell r="G2661" t="str">
            <v xml:space="preserve">031002004130584 </v>
          </cell>
          <cell r="H2661">
            <v>44917</v>
          </cell>
          <cell r="I2661" t="str">
            <v>ENTREGADO</v>
          </cell>
          <cell r="J2661">
            <v>44923</v>
          </cell>
          <cell r="K2661" t="str">
            <v>MARTINEZ MORA PATRICIA ELIZABETH</v>
          </cell>
          <cell r="L2661" t="str">
            <v>EL ORO / MACHALA / LA PROVIDENCIA / AV FERROVIARIA / 15-35 /  / PASANDO COLEGIO ATAHUALPA CASA 3 PISOS ENTREGA 2PISO REFERENCIA ARRIBA DE LA OPTICA MORALES</v>
          </cell>
          <cell r="M2661" t="str">
            <v>701671927</v>
          </cell>
          <cell r="N2661" t="str">
            <v>991153535</v>
          </cell>
          <cell r="P2661" t="str">
            <v>MACHALA</v>
          </cell>
          <cell r="Q2661" t="str">
            <v>MACHALA</v>
          </cell>
          <cell r="R2661" t="str">
            <v>EL ORO</v>
          </cell>
          <cell r="U2661" t="str">
            <v>FLEXNETGYE_PROVINCIA</v>
          </cell>
          <cell r="V2661">
            <v>1</v>
          </cell>
          <cell r="W2661">
            <v>3</v>
          </cell>
          <cell r="X2661" t="str">
            <v>FLEXNET</v>
          </cell>
          <cell r="Y2661" t="str">
            <v>FLEX NET GYE KM 8.5 VIA DAULE</v>
          </cell>
        </row>
        <row r="2662">
          <cell r="A2662" t="str">
            <v>20003031381979</v>
          </cell>
          <cell r="B2662">
            <v>485106</v>
          </cell>
          <cell r="C2662" t="str">
            <v>20003031381979</v>
          </cell>
          <cell r="D2662" t="str">
            <v>BRELDYNG</v>
          </cell>
          <cell r="E2662" t="str">
            <v>DESPACHO</v>
          </cell>
          <cell r="F2662" t="str">
            <v>NORMAL</v>
          </cell>
          <cell r="G2662" t="str">
            <v>031002004130585</v>
          </cell>
          <cell r="H2662">
            <v>44917</v>
          </cell>
          <cell r="I2662" t="str">
            <v>ENTREGADO</v>
          </cell>
          <cell r="J2662">
            <v>44919</v>
          </cell>
          <cell r="K2662" t="str">
            <v>DANNY DANIEL MENDEZ SANCHEZ</v>
          </cell>
          <cell r="L2662" t="str">
            <v>SANTA ELENA / LA LIBERTAD / LA LIBERTAD / AV 4TA / SN / ENTRE CALLE 22 Y 23 / ENTREGA EN CASA DE DOS PISOS</v>
          </cell>
          <cell r="M2662" t="str">
            <v>917509234</v>
          </cell>
          <cell r="N2662" t="str">
            <v>993996050</v>
          </cell>
          <cell r="P2662" t="str">
            <v>LA LIBERTAD</v>
          </cell>
          <cell r="Q2662" t="str">
            <v>LA LIBERTAD</v>
          </cell>
          <cell r="R2662" t="str">
            <v>SANTA ELENA</v>
          </cell>
          <cell r="T2662" t="str">
            <v>TRAMACO</v>
          </cell>
          <cell r="U2662" t="str">
            <v>FLEXNETGYE_PROVINCIA</v>
          </cell>
          <cell r="V2662">
            <v>1</v>
          </cell>
          <cell r="W2662">
            <v>3</v>
          </cell>
          <cell r="X2662" t="str">
            <v>FLEXNET</v>
          </cell>
          <cell r="Y2662" t="str">
            <v>FLEX NET GYE KM 8.5 VIA DAULE</v>
          </cell>
        </row>
        <row r="2663">
          <cell r="A2663" t="str">
            <v>20003032289442</v>
          </cell>
          <cell r="B2663">
            <v>485107</v>
          </cell>
          <cell r="C2663" t="str">
            <v>20003032289442</v>
          </cell>
          <cell r="D2663" t="str">
            <v>BRELDYNG</v>
          </cell>
          <cell r="E2663" t="str">
            <v>DESPACHO</v>
          </cell>
          <cell r="F2663" t="str">
            <v>NORMAL</v>
          </cell>
          <cell r="G2663" t="str">
            <v>031002004130586</v>
          </cell>
          <cell r="H2663">
            <v>44917</v>
          </cell>
          <cell r="I2663" t="str">
            <v>ENTREGADO</v>
          </cell>
          <cell r="J2663">
            <v>44923</v>
          </cell>
          <cell r="K2663" t="str">
            <v>JOSE JAVIER HERNANDEZ QUINTO</v>
          </cell>
          <cell r="L2663" t="str">
            <v>LOS RIOS / BABAHOYO / BABAHOYO / AV.6 DE OCTUBRE / SN / ISAIAS CHOPITEA / EMPRESA AGENCIA PLANTA DE CNEL DE BABAHOYO</v>
          </cell>
          <cell r="M2663" t="str">
            <v>1205951575</v>
          </cell>
          <cell r="N2663" t="str">
            <v>988806497</v>
          </cell>
          <cell r="P2663" t="str">
            <v>BABAHOYO</v>
          </cell>
          <cell r="Q2663" t="str">
            <v>BABAHOYO</v>
          </cell>
          <cell r="R2663" t="str">
            <v>LOS RIOS</v>
          </cell>
          <cell r="S2663" t="str">
            <v>BABAHOYO - LA VIRGINIA</v>
          </cell>
          <cell r="U2663" t="str">
            <v>FLEXNETGYE_PROVINCIA</v>
          </cell>
          <cell r="V2663">
            <v>1</v>
          </cell>
          <cell r="W2663">
            <v>3</v>
          </cell>
          <cell r="X2663" t="str">
            <v>FLEXNET</v>
          </cell>
          <cell r="Y2663" t="str">
            <v>FLEX NET GYE KM 8.5 VIA DAULE</v>
          </cell>
        </row>
        <row r="2664">
          <cell r="A2664" t="str">
            <v>20003032302761</v>
          </cell>
          <cell r="B2664">
            <v>485108</v>
          </cell>
          <cell r="C2664" t="str">
            <v>20003032302761</v>
          </cell>
          <cell r="D2664" t="str">
            <v>BRELDYNG</v>
          </cell>
          <cell r="E2664" t="str">
            <v>DESPACHO</v>
          </cell>
          <cell r="F2664" t="str">
            <v>NORMAL</v>
          </cell>
          <cell r="G2664" t="str">
            <v>TF90438</v>
          </cell>
          <cell r="H2664">
            <v>44917</v>
          </cell>
          <cell r="I2664" t="str">
            <v>ENTREGADO</v>
          </cell>
          <cell r="J2664">
            <v>44922</v>
          </cell>
          <cell r="K2664" t="str">
            <v>PEDRO LUIS SEGURA VALENCIA</v>
          </cell>
          <cell r="L2664" t="str">
            <v>GUAYAS / GUAYAQUIL / XIMENA / 3ER PASAJE 12 / MZ 4372 SL 46 /  / COOP LOS PALESTINOS GUASMO OESTE CASA 2P COLOR MELON FRENTE A TIENDA ENTRADA POR MALL DEL SUR</v>
          </cell>
          <cell r="M2664" t="str">
            <v>923598817</v>
          </cell>
          <cell r="N2664" t="str">
            <v>994920690</v>
          </cell>
          <cell r="P2664" t="str">
            <v>GUAYAQUIL</v>
          </cell>
          <cell r="Q2664" t="str">
            <v>GUAYAQUIL</v>
          </cell>
          <cell r="R2664" t="str">
            <v>GUAYAS</v>
          </cell>
          <cell r="T2664" t="str">
            <v>FLEXTRANS GYE</v>
          </cell>
          <cell r="U2664" t="str">
            <v>FLEXNETGYE_LOCAL</v>
          </cell>
          <cell r="V2664">
            <v>2</v>
          </cell>
          <cell r="W2664">
            <v>12</v>
          </cell>
          <cell r="X2664" t="str">
            <v>FLEXNET</v>
          </cell>
          <cell r="Y2664" t="str">
            <v>FLEX NET GYE KM 8.5 VIA DAULE</v>
          </cell>
        </row>
        <row r="2665">
          <cell r="A2665" t="str">
            <v>20003032319762</v>
          </cell>
          <cell r="B2665">
            <v>485109</v>
          </cell>
          <cell r="C2665" t="str">
            <v>20003032319762</v>
          </cell>
          <cell r="D2665" t="str">
            <v>BRELDYNG</v>
          </cell>
          <cell r="E2665" t="str">
            <v>DESPACHO</v>
          </cell>
          <cell r="F2665" t="str">
            <v>NORMAL</v>
          </cell>
          <cell r="G2665" t="str">
            <v>FT76737</v>
          </cell>
          <cell r="H2665">
            <v>44917</v>
          </cell>
          <cell r="I2665" t="str">
            <v>HABILITADO_RUTEO</v>
          </cell>
          <cell r="J2665">
            <v>44923</v>
          </cell>
          <cell r="K2665" t="str">
            <v>VERONICA ELIZABETH LETAMENDI ACOSTA</v>
          </cell>
          <cell r="L2665" t="str">
            <v>PICHINCHA / QUITO / CARCELEN / AV DE LAS PALMERAS / SN / ENTRE CALLE GENOVA Y CALLE CAPRI / EN CONJUNTO PORTAR CAPRI 1/CASA #78</v>
          </cell>
          <cell r="M2665" t="str">
            <v>1717680001</v>
          </cell>
          <cell r="N2665" t="str">
            <v>987080428</v>
          </cell>
          <cell r="O2665" t="str">
            <v/>
          </cell>
          <cell r="P2665" t="str">
            <v>QUITO</v>
          </cell>
          <cell r="Q2665" t="str">
            <v>QUITO</v>
          </cell>
          <cell r="R2665" t="str">
            <v>PICHINCHA</v>
          </cell>
          <cell r="T2665" t="str">
            <v>FLEXTRANS UIO</v>
          </cell>
          <cell r="U2665" t="str">
            <v>FLEXNETUIO_LOCAL</v>
          </cell>
          <cell r="V2665">
            <v>1</v>
          </cell>
          <cell r="W2665">
            <v>3</v>
          </cell>
          <cell r="X2665" t="str">
            <v>FLEXNET</v>
          </cell>
          <cell r="Y2665" t="str">
            <v>FLEX NET GYE KM 8.5 VIA DAULE</v>
          </cell>
        </row>
        <row r="2666">
          <cell r="A2666" t="str">
            <v>20003032741358</v>
          </cell>
          <cell r="B2666">
            <v>485110</v>
          </cell>
          <cell r="C2666" t="str">
            <v>20003032741358</v>
          </cell>
          <cell r="D2666" t="str">
            <v>BRELDYNG</v>
          </cell>
          <cell r="E2666" t="str">
            <v>DESPACHO</v>
          </cell>
          <cell r="F2666" t="str">
            <v>NORMAL</v>
          </cell>
          <cell r="G2666" t="str">
            <v>031002004130587</v>
          </cell>
          <cell r="H2666">
            <v>44917</v>
          </cell>
          <cell r="I2666" t="str">
            <v>EN_TRANSITO</v>
          </cell>
          <cell r="J2666">
            <v>44918</v>
          </cell>
          <cell r="K2666" t="str">
            <v>RAMIREZ ALVARADO KATHERINE ESTEFANIA</v>
          </cell>
          <cell r="L2666" t="str">
            <v>GUAYAS / GUAYAQUIL / TARQUI / VIA DAULE KM 10 Y MEDIO / SN / AV HONORATO VASQUEZ Y QUINQUELLAS / LOTIZACION INMACONSA OFICINA DE TRAMACO MZ 5 SL 1 QUINQUELAS</v>
          </cell>
          <cell r="M2666" t="str">
            <v>930987102</v>
          </cell>
          <cell r="N2666" t="str">
            <v>0993090127-0984459169</v>
          </cell>
          <cell r="P2666" t="str">
            <v>GUAYAQUIL</v>
          </cell>
          <cell r="Q2666" t="str">
            <v>GUAYAQUIL</v>
          </cell>
          <cell r="R2666" t="str">
            <v>GUAYAS</v>
          </cell>
          <cell r="U2666" t="str">
            <v>FLEXNETGYE_PROVINCIA</v>
          </cell>
          <cell r="V2666">
            <v>1</v>
          </cell>
          <cell r="W2666">
            <v>3</v>
          </cell>
          <cell r="X2666" t="str">
            <v>FLEXNET</v>
          </cell>
          <cell r="Y2666" t="str">
            <v>FLEX NET GYE KM 8.5 VIA DAULE</v>
          </cell>
        </row>
        <row r="2667">
          <cell r="A2667" t="str">
            <v>20003032727215</v>
          </cell>
          <cell r="B2667">
            <v>485111</v>
          </cell>
          <cell r="C2667" t="str">
            <v>20003032727215</v>
          </cell>
          <cell r="D2667" t="str">
            <v>BRELDYNG</v>
          </cell>
          <cell r="E2667" t="str">
            <v>DESPACHO</v>
          </cell>
          <cell r="F2667" t="str">
            <v>NORMAL</v>
          </cell>
          <cell r="G2667" t="str">
            <v>031002004130588</v>
          </cell>
          <cell r="H2667">
            <v>44917</v>
          </cell>
          <cell r="I2667" t="str">
            <v>ENTREGADO</v>
          </cell>
          <cell r="J2667">
            <v>44923</v>
          </cell>
          <cell r="K2667" t="str">
            <v>NARVAY LEMA AURORA JACQUELINE</v>
          </cell>
          <cell r="L2667" t="str">
            <v>CHIMBORAZO / RIOBAMBA / MALDONADO / AV JOAQUIN PINTO / SN / EDUARDO KINGMAN / CASA 1 PISO BLANCA A 1 CUADRA DE LA UNIVERSIDAD AUTONOMA DE LOS ANDES Y DEPOSITO DE CERVEZA DISTRIBUIDORA ELENA</v>
          </cell>
          <cell r="M2667" t="str">
            <v>1803095585</v>
          </cell>
          <cell r="N2667" t="str">
            <v>999553588</v>
          </cell>
          <cell r="P2667" t="str">
            <v>RIOBAMBA</v>
          </cell>
          <cell r="Q2667" t="str">
            <v>RIOBAMBA</v>
          </cell>
          <cell r="R2667" t="str">
            <v>CHIMBORAZO</v>
          </cell>
          <cell r="U2667" t="str">
            <v>FLEXNETGYE_PROVINCIA</v>
          </cell>
          <cell r="V2667">
            <v>2</v>
          </cell>
          <cell r="W2667">
            <v>12</v>
          </cell>
          <cell r="X2667" t="str">
            <v>FLEXNET</v>
          </cell>
          <cell r="Y2667" t="str">
            <v>FLEX NET GYE KM 8.5 VIA DAULE</v>
          </cell>
        </row>
        <row r="2668">
          <cell r="A2668" t="str">
            <v>SG_2022_2222</v>
          </cell>
          <cell r="B2668">
            <v>485103</v>
          </cell>
          <cell r="C2668" t="str">
            <v>SG_2022_2222</v>
          </cell>
          <cell r="D2668" t="str">
            <v>SG</v>
          </cell>
          <cell r="E2668" t="str">
            <v>DESPACHO</v>
          </cell>
          <cell r="F2668" t="str">
            <v>NORMAL</v>
          </cell>
          <cell r="G2668" t="str">
            <v>031002004130292</v>
          </cell>
          <cell r="H2668">
            <v>44917</v>
          </cell>
          <cell r="I2668" t="str">
            <v>ENTREGADO</v>
          </cell>
          <cell r="J2668">
            <v>44918</v>
          </cell>
          <cell r="K2668" t="str">
            <v>VERDESOTO AMBATO</v>
          </cell>
          <cell r="L2668" t="str">
            <v>HUACHI CHICO / AV. VICTOR HUGO S/N Y ARISTIDES SARTORIO</v>
          </cell>
          <cell r="P2668" t="str">
            <v>AMBATO</v>
          </cell>
          <cell r="Q2668" t="str">
            <v>AMBATO</v>
          </cell>
          <cell r="R2668" t="str">
            <v>TUNGURAHUA</v>
          </cell>
          <cell r="S2668" t="str">
            <v>AMBATO</v>
          </cell>
          <cell r="T2668" t="str">
            <v>TRAMACO</v>
          </cell>
          <cell r="U2668" t="str">
            <v>FLEXNETGYE_PROVINCIA</v>
          </cell>
          <cell r="V2668">
            <v>1</v>
          </cell>
          <cell r="W2668">
            <v>15.22</v>
          </cell>
          <cell r="X2668" t="str">
            <v>FLEXNET - GYE</v>
          </cell>
          <cell r="Y2668" t="str">
            <v>FERNANDO GUTIERREZ HILL KM 8 1/2 VIA DAULE</v>
          </cell>
        </row>
        <row r="2669">
          <cell r="A2669" t="str">
            <v>SG_22_1818</v>
          </cell>
          <cell r="B2669">
            <v>485102</v>
          </cell>
          <cell r="C2669" t="str">
            <v>SG_22_1818</v>
          </cell>
          <cell r="D2669" t="str">
            <v>SG</v>
          </cell>
          <cell r="E2669" t="str">
            <v>DESPACHO</v>
          </cell>
          <cell r="F2669" t="str">
            <v>NORMAL</v>
          </cell>
          <cell r="G2669" t="str">
            <v>FT76647</v>
          </cell>
          <cell r="H2669">
            <v>44917</v>
          </cell>
          <cell r="I2669" t="str">
            <v>ENTREGADO</v>
          </cell>
          <cell r="J2669">
            <v>44918</v>
          </cell>
          <cell r="K2669" t="str">
            <v>CASTILLO HERMANOS SA</v>
          </cell>
          <cell r="L2669" t="str">
            <v>DE LOS CEREZOS Y AV GALO PLAZA LASSO PORTON NEGRO BODEGA DEL FONDO</v>
          </cell>
          <cell r="P2669" t="str">
            <v>170303</v>
          </cell>
          <cell r="Q2669" t="str">
            <v>QUITO</v>
          </cell>
          <cell r="R2669" t="str">
            <v>PICHINCHA</v>
          </cell>
          <cell r="S2669" t="str">
            <v>QUITO</v>
          </cell>
          <cell r="U2669" t="str">
            <v>FLEXNETUIO_LOCAL</v>
          </cell>
          <cell r="V2669">
            <v>2</v>
          </cell>
          <cell r="W2669">
            <v>10.8</v>
          </cell>
          <cell r="X2669" t="str">
            <v>FLEXNET UIO</v>
          </cell>
          <cell r="Y2669" t="str">
            <v>PANAMERICANA NORTE KM 12 1/2  LLANO GRANDE</v>
          </cell>
        </row>
        <row r="2670">
          <cell r="A2670" t="str">
            <v>SG_22_1817</v>
          </cell>
          <cell r="B2670">
            <v>485101</v>
          </cell>
          <cell r="C2670" t="str">
            <v>SG_22_1817</v>
          </cell>
          <cell r="D2670" t="str">
            <v>SG</v>
          </cell>
          <cell r="E2670" t="str">
            <v>DESPACHO</v>
          </cell>
          <cell r="F2670" t="str">
            <v>NORMAL</v>
          </cell>
          <cell r="G2670" t="str">
            <v>FT76648</v>
          </cell>
          <cell r="H2670">
            <v>44917</v>
          </cell>
          <cell r="I2670" t="str">
            <v>ENTREGADO</v>
          </cell>
          <cell r="J2670">
            <v>44918</v>
          </cell>
          <cell r="K2670" t="str">
            <v>PROFERMACO CIA. LTDA</v>
          </cell>
          <cell r="L2670" t="str">
            <v>CALDERON Y AV CARAPUNGO OE7-348, QUITO</v>
          </cell>
          <cell r="P2670" t="str">
            <v>170204</v>
          </cell>
          <cell r="Q2670" t="str">
            <v>QUITO</v>
          </cell>
          <cell r="R2670" t="str">
            <v>PICHINCHA</v>
          </cell>
          <cell r="S2670" t="str">
            <v>CALDERON (CARAPUNGO)</v>
          </cell>
          <cell r="T2670" t="str">
            <v>TRANSERVISS</v>
          </cell>
          <cell r="U2670" t="str">
            <v>FLEXNETUIO_LOCAL</v>
          </cell>
          <cell r="V2670">
            <v>2</v>
          </cell>
          <cell r="W2670">
            <v>1021.37</v>
          </cell>
          <cell r="X2670" t="str">
            <v>FLEXNET UIO</v>
          </cell>
          <cell r="Y2670" t="str">
            <v>PANAMERICANA NORTE KM 12 1/2  LLANO GRANDE</v>
          </cell>
        </row>
        <row r="2671">
          <cell r="A2671" t="str">
            <v>SG_2022_2219</v>
          </cell>
          <cell r="B2671">
            <v>485100</v>
          </cell>
          <cell r="C2671" t="str">
            <v>SG_2022_2219</v>
          </cell>
          <cell r="D2671" t="str">
            <v>SG</v>
          </cell>
          <cell r="E2671" t="str">
            <v>DESPACHO</v>
          </cell>
          <cell r="F2671" t="str">
            <v>NORMAL</v>
          </cell>
          <cell r="G2671" t="str">
            <v>90370</v>
          </cell>
          <cell r="H2671">
            <v>44917</v>
          </cell>
          <cell r="I2671" t="str">
            <v>ENTREGADO</v>
          </cell>
          <cell r="J2671">
            <v>44918</v>
          </cell>
          <cell r="K2671" t="str">
            <v>ERICK GUEVARA</v>
          </cell>
          <cell r="L2671" t="str">
            <v>AV.6 DE DICIEMBRE SN N48 RIO COCA EDF.CATALUNYA DP 205</v>
          </cell>
          <cell r="N2671" t="str">
            <v>0979767431</v>
          </cell>
          <cell r="P2671" t="str">
            <v>QUITO</v>
          </cell>
          <cell r="Q2671" t="str">
            <v>QUITO</v>
          </cell>
          <cell r="R2671" t="str">
            <v>PICHINCHA</v>
          </cell>
          <cell r="T2671" t="str">
            <v>TRANSERVISS</v>
          </cell>
          <cell r="U2671" t="str">
            <v>FLEXNETGYE_UIO</v>
          </cell>
          <cell r="V2671">
            <v>1</v>
          </cell>
          <cell r="W2671">
            <v>5.5</v>
          </cell>
          <cell r="X2671" t="str">
            <v>FLEXNET - GYE</v>
          </cell>
          <cell r="Y2671" t="str">
            <v>FERNANDO GUTIERREZ HILL KM 8 1/2 VIA DAULE</v>
          </cell>
        </row>
        <row r="2672">
          <cell r="A2672" t="str">
            <v>2478849</v>
          </cell>
          <cell r="B2672">
            <v>485067</v>
          </cell>
          <cell r="C2672" t="str">
            <v>2478849</v>
          </cell>
          <cell r="D2672" t="str">
            <v>MDELIVERY</v>
          </cell>
          <cell r="E2672" t="str">
            <v>DESPACHO</v>
          </cell>
          <cell r="F2672" t="str">
            <v>NORMAL</v>
          </cell>
          <cell r="G2672" t="str">
            <v>IC4017</v>
          </cell>
          <cell r="H2672">
            <v>44917</v>
          </cell>
          <cell r="I2672" t="str">
            <v>ENTREGADO</v>
          </cell>
          <cell r="J2672">
            <v>44922</v>
          </cell>
          <cell r="K2672" t="str">
            <v>Erika Ortega_ASOCIACION DE EMPLEADOS PUBLICOS DE ETAPA EP</v>
          </cell>
          <cell r="L2672" t="str">
            <v>Benigno Malo 5 46 y Calle Larga ref En el parqueadero 2 piso EN ETAP</v>
          </cell>
          <cell r="M2672" t="str">
            <v>0190313905001</v>
          </cell>
          <cell r="N2672" t="str">
            <v>0959798138</v>
          </cell>
          <cell r="O2672" t="str">
            <v/>
          </cell>
          <cell r="P2672" t="str">
            <v>CUENCA</v>
          </cell>
          <cell r="Q2672" t="str">
            <v>CUENCA</v>
          </cell>
          <cell r="R2672" t="str">
            <v>AZUAY</v>
          </cell>
          <cell r="T2672" t="str">
            <v>ITSACOURIER</v>
          </cell>
          <cell r="U2672" t="str">
            <v>FLEXNETUIO_PROVINCIA</v>
          </cell>
          <cell r="V2672">
            <v>1</v>
          </cell>
          <cell r="W2672">
            <v>1</v>
          </cell>
          <cell r="X2672" t="str">
            <v>FLEXNET ECUADOR - MDELIVERY</v>
          </cell>
          <cell r="Y2672" t="str">
            <v>CALLE 28 DE JUNIO S/N Y GARCIA MORENO ENTRADA LLANO GRANDE</v>
          </cell>
        </row>
        <row r="2673">
          <cell r="A2673" t="str">
            <v>2478850_1</v>
          </cell>
          <cell r="B2673">
            <v>485068</v>
          </cell>
          <cell r="C2673" t="str">
            <v>2478850_1</v>
          </cell>
          <cell r="D2673" t="str">
            <v>MDELIVERY</v>
          </cell>
          <cell r="E2673" t="str">
            <v>DESPACHO</v>
          </cell>
          <cell r="F2673" t="str">
            <v>NORMAL</v>
          </cell>
          <cell r="G2673" t="str">
            <v>FT76577</v>
          </cell>
          <cell r="H2673">
            <v>44917</v>
          </cell>
          <cell r="I2673" t="str">
            <v>ENTREGADO</v>
          </cell>
          <cell r="J2673">
            <v>44918</v>
          </cell>
          <cell r="K2673" t="str">
            <v xml:space="preserve"> REALWEB S A _ REALWEB S A </v>
          </cell>
          <cell r="L2673" t="str">
            <v>Ciudad Quito calles La Pinta E6 58 y Reina Victoria Edificio Stanton Plaza piso 5</v>
          </cell>
          <cell r="M2673" t="str">
            <v>1792213495001</v>
          </cell>
          <cell r="N2673" t="str">
            <v>958902246</v>
          </cell>
          <cell r="O2673" t="str">
            <v/>
          </cell>
          <cell r="P2673" t="str">
            <v>QUITO</v>
          </cell>
          <cell r="Q2673" t="str">
            <v>QUITO</v>
          </cell>
          <cell r="R2673" t="str">
            <v>PICHINCHA</v>
          </cell>
          <cell r="T2673" t="str">
            <v>FLEXTRANS UIO</v>
          </cell>
          <cell r="U2673" t="str">
            <v>FLEXNETUIO_LOCAL</v>
          </cell>
          <cell r="V2673">
            <v>1</v>
          </cell>
          <cell r="W2673">
            <v>1</v>
          </cell>
          <cell r="X2673" t="str">
            <v>FLEXNET ECUADOR - MDELIVERY</v>
          </cell>
          <cell r="Y2673" t="str">
            <v>CALLE 28 DE JUNIO S/N Y GARCIA MORENO ENTRADA LLANO GRANDE</v>
          </cell>
        </row>
        <row r="2674">
          <cell r="A2674" t="str">
            <v>2478854</v>
          </cell>
          <cell r="B2674">
            <v>485069</v>
          </cell>
          <cell r="C2674" t="str">
            <v>2478854</v>
          </cell>
          <cell r="D2674" t="str">
            <v>MDELIVERY</v>
          </cell>
          <cell r="E2674" t="str">
            <v>DESPACHO</v>
          </cell>
          <cell r="F2674" t="str">
            <v>NORMAL</v>
          </cell>
          <cell r="G2674" t="str">
            <v>031080002478854</v>
          </cell>
          <cell r="H2674">
            <v>44917</v>
          </cell>
          <cell r="I2674" t="str">
            <v>ENTREGADO</v>
          </cell>
          <cell r="J2674">
            <v>44918</v>
          </cell>
          <cell r="K2674" t="str">
            <v xml:space="preserve">Edgar Arellano_ALIMENTOS YUPI S A </v>
          </cell>
          <cell r="L2674" t="str">
            <v xml:space="preserve"> GUAYAS GUAYAQUIL Km 10 5 via Daule Parque Industrial Inmaconsa Km 10 5 via Daule Parque Industrial Inmaconsa </v>
          </cell>
          <cell r="M2674" t="str">
            <v>1791895843001</v>
          </cell>
          <cell r="N2674" t="str">
            <v>967157475</v>
          </cell>
          <cell r="O2674" t="str">
            <v/>
          </cell>
          <cell r="P2674" t="str">
            <v>GUAYAQUIL</v>
          </cell>
          <cell r="Q2674" t="str">
            <v>GUAYAQUIL</v>
          </cell>
          <cell r="R2674" t="str">
            <v>GUAYAS</v>
          </cell>
          <cell r="T2674" t="str">
            <v>TRAMACO</v>
          </cell>
          <cell r="U2674" t="str">
            <v>FLEXNETUIO_GYE</v>
          </cell>
          <cell r="V2674">
            <v>1</v>
          </cell>
          <cell r="W2674">
            <v>1</v>
          </cell>
          <cell r="X2674" t="str">
            <v>FLEXNET ECUADOR - MDELIVERY</v>
          </cell>
          <cell r="Y2674" t="str">
            <v>CALLE 28 DE JUNIO S/N Y GARCIA MORENO ENTRADA LLANO GRANDE</v>
          </cell>
        </row>
        <row r="2675">
          <cell r="A2675" t="str">
            <v>2478856</v>
          </cell>
          <cell r="B2675">
            <v>485070</v>
          </cell>
          <cell r="C2675" t="str">
            <v>2478856</v>
          </cell>
          <cell r="D2675" t="str">
            <v>MDELIVERY</v>
          </cell>
          <cell r="E2675" t="str">
            <v>DESPACHO</v>
          </cell>
          <cell r="F2675" t="str">
            <v>NORMAL</v>
          </cell>
          <cell r="G2675" t="str">
            <v>031080002478856</v>
          </cell>
          <cell r="H2675">
            <v>44917</v>
          </cell>
          <cell r="I2675" t="str">
            <v>ENTREGADO</v>
          </cell>
          <cell r="J2675">
            <v>44918</v>
          </cell>
          <cell r="K2675" t="str">
            <v>KARLA ISABEL DEL VALLE SOLORZANO_KARLA ISABEL DEL VALLE SOLORZANO</v>
          </cell>
          <cell r="L2675" t="str">
            <v>Redondel de los santos avenida 5 de junio y paso lateral en la gasolinera primax oficinas administrativas</v>
          </cell>
          <cell r="M2675" t="str">
            <v>1312017997001</v>
          </cell>
          <cell r="N2675" t="str">
            <v>988982767</v>
          </cell>
          <cell r="O2675" t="str">
            <v/>
          </cell>
          <cell r="P2675" t="str">
            <v>PORTOVIEJO</v>
          </cell>
          <cell r="Q2675" t="str">
            <v>PORTOVIEJO</v>
          </cell>
          <cell r="R2675" t="str">
            <v>MANABI</v>
          </cell>
          <cell r="T2675" t="str">
            <v>TRAMACO</v>
          </cell>
          <cell r="U2675" t="str">
            <v>FLEXNETUIO_PROVINCIA</v>
          </cell>
          <cell r="V2675">
            <v>1</v>
          </cell>
          <cell r="W2675">
            <v>1</v>
          </cell>
          <cell r="X2675" t="str">
            <v>FLEXNET ECUADOR - MDELIVERY</v>
          </cell>
          <cell r="Y2675" t="str">
            <v>CALLE 28 DE JUNIO S/N Y GARCIA MORENO ENTRADA LLANO GRANDE</v>
          </cell>
        </row>
        <row r="2676">
          <cell r="A2676" t="str">
            <v>2478870</v>
          </cell>
          <cell r="B2676">
            <v>485071</v>
          </cell>
          <cell r="C2676" t="str">
            <v>2478870</v>
          </cell>
          <cell r="D2676" t="str">
            <v>MDELIVERY</v>
          </cell>
          <cell r="E2676" t="str">
            <v>DESPACHO</v>
          </cell>
          <cell r="F2676" t="str">
            <v>NORMAL</v>
          </cell>
          <cell r="G2676" t="str">
            <v>TF90287</v>
          </cell>
          <cell r="H2676">
            <v>44917</v>
          </cell>
          <cell r="I2676" t="str">
            <v>ENTREGADO</v>
          </cell>
          <cell r="J2676">
            <v>44922</v>
          </cell>
          <cell r="K2676" t="str">
            <v>MANTILLA HORMAZA ANGEL ANDRES_MANTILLA HORMAZA ANGEL ANDRES</v>
          </cell>
          <cell r="L2676" t="str">
            <v xml:space="preserve">NORTE CIUDADELA PAJARO AZUL MNZ D8 VILLA 8 CASA DE 1 PISOCONSTRUCCION DE CERAMICA COLOR CREMA FILOS AMARILLOS PUERTA BLANACA REF DIAGONAL A LA IGLESIA PADRE ETERNO </v>
          </cell>
          <cell r="M2676" t="str">
            <v>0925381311001</v>
          </cell>
          <cell r="N2676" t="str">
            <v>0986570566/0967357598</v>
          </cell>
          <cell r="O2676" t="str">
            <v/>
          </cell>
          <cell r="P2676" t="str">
            <v>GUAYAQUIL</v>
          </cell>
          <cell r="Q2676" t="str">
            <v>GUAYAQUIL</v>
          </cell>
          <cell r="R2676" t="str">
            <v>GUAYAS</v>
          </cell>
          <cell r="T2676" t="str">
            <v>ITSACOURIER</v>
          </cell>
          <cell r="U2676" t="str">
            <v>FLEXNETUIO_GYE</v>
          </cell>
          <cell r="V2676">
            <v>1</v>
          </cell>
          <cell r="W2676">
            <v>1</v>
          </cell>
          <cell r="X2676" t="str">
            <v>FLEXNET ECUADOR - MDELIVERY</v>
          </cell>
          <cell r="Y2676" t="str">
            <v>CALLE 28 DE JUNIO S/N Y GARCIA MORENO ENTRADA LLANO GRANDE</v>
          </cell>
        </row>
        <row r="2677">
          <cell r="A2677" t="str">
            <v>2478871</v>
          </cell>
          <cell r="B2677">
            <v>485072</v>
          </cell>
          <cell r="C2677" t="str">
            <v>2478871</v>
          </cell>
          <cell r="D2677" t="str">
            <v>MDELIVERY</v>
          </cell>
          <cell r="E2677" t="str">
            <v>DESPACHO</v>
          </cell>
          <cell r="F2677" t="str">
            <v>NORMAL</v>
          </cell>
          <cell r="G2677" t="str">
            <v>031080002478871</v>
          </cell>
          <cell r="H2677">
            <v>44917</v>
          </cell>
          <cell r="I2677" t="str">
            <v>EN_TRANSITO</v>
          </cell>
          <cell r="J2677">
            <v>44917</v>
          </cell>
          <cell r="K2677" t="str">
            <v>FIDENCIO VIDAL CORDOVA DUARTE O MELANY MARCILLO_FIDENCIO VIDAL CORDOVA DUARTE</v>
          </cell>
          <cell r="L2677" t="str">
            <v>Parroquia Borbon entrando al barrio El Lumber CALLE S N casa que se encuentra en una bajada Casa color blanco con rosado la casa tiene escaleras</v>
          </cell>
          <cell r="M2677" t="str">
            <v>0804485548001</v>
          </cell>
          <cell r="N2677" t="str">
            <v>0981485301/0991944213</v>
          </cell>
          <cell r="O2677" t="str">
            <v/>
          </cell>
          <cell r="P2677" t="str">
            <v>ESMERALDAS</v>
          </cell>
          <cell r="Q2677" t="str">
            <v>ESMERALDAS</v>
          </cell>
          <cell r="R2677" t="str">
            <v>ESMERALDAS</v>
          </cell>
          <cell r="T2677" t="str">
            <v>TRAMACO</v>
          </cell>
          <cell r="U2677" t="str">
            <v>FLEXNETUIO_PROVINCIA</v>
          </cell>
          <cell r="V2677">
            <v>1</v>
          </cell>
          <cell r="W2677">
            <v>1</v>
          </cell>
          <cell r="X2677" t="str">
            <v>FLEXNET ECUADOR - MDELIVERY</v>
          </cell>
          <cell r="Y2677" t="str">
            <v>CALLE 28 DE JUNIO S/N Y GARCIA MORENO ENTRADA LLANO GRANDE</v>
          </cell>
        </row>
        <row r="2678">
          <cell r="A2678" t="str">
            <v>2478872</v>
          </cell>
          <cell r="B2678">
            <v>485073</v>
          </cell>
          <cell r="C2678" t="str">
            <v>2478872</v>
          </cell>
          <cell r="D2678" t="str">
            <v>MDELIVERY</v>
          </cell>
          <cell r="E2678" t="str">
            <v>DESPACHO</v>
          </cell>
          <cell r="F2678" t="str">
            <v>NORMAL</v>
          </cell>
          <cell r="G2678" t="str">
            <v>031080002478872</v>
          </cell>
          <cell r="H2678">
            <v>44917</v>
          </cell>
          <cell r="I2678" t="str">
            <v>INCIDENCIA</v>
          </cell>
          <cell r="J2678">
            <v>44923</v>
          </cell>
          <cell r="K2678" t="str">
            <v>VERONICA NOBOA_FLORES VERDES S A FLORDES</v>
          </cell>
          <cell r="L2678" t="str">
            <v>RETIRA AGENCIA TRAMACO VARGAS OE2 36 Y MORALES</v>
          </cell>
          <cell r="M2678" t="str">
            <v>1791435419001</v>
          </cell>
          <cell r="N2678" t="str">
            <v>0999457397</v>
          </cell>
          <cell r="O2678" t="str">
            <v/>
          </cell>
          <cell r="P2678" t="str">
            <v>CAYAMBE</v>
          </cell>
          <cell r="Q2678" t="str">
            <v>CAYAMBE</v>
          </cell>
          <cell r="R2678" t="str">
            <v>PICHINCHA</v>
          </cell>
          <cell r="T2678" t="str">
            <v>TRAMACO</v>
          </cell>
          <cell r="U2678" t="str">
            <v>FLEXNETUIO_PROVINCIA</v>
          </cell>
          <cell r="V2678">
            <v>1</v>
          </cell>
          <cell r="W2678">
            <v>1</v>
          </cell>
          <cell r="X2678" t="str">
            <v>FLEXNET ECUADOR - MDELIVERY</v>
          </cell>
          <cell r="Y2678" t="str">
            <v>CALLE 28 DE JUNIO S/N Y GARCIA MORENO ENTRADA LLANO GRANDE</v>
          </cell>
        </row>
        <row r="2679">
          <cell r="A2679" t="str">
            <v>2478873</v>
          </cell>
          <cell r="B2679">
            <v>485074</v>
          </cell>
          <cell r="C2679" t="str">
            <v>2478873</v>
          </cell>
          <cell r="D2679" t="str">
            <v>MDELIVERY</v>
          </cell>
          <cell r="E2679" t="str">
            <v>DESPACHO</v>
          </cell>
          <cell r="F2679" t="str">
            <v>NORMAL</v>
          </cell>
          <cell r="G2679" t="str">
            <v>031080002478873</v>
          </cell>
          <cell r="H2679">
            <v>44917</v>
          </cell>
          <cell r="I2679" t="str">
            <v>ENTREGADO</v>
          </cell>
          <cell r="J2679">
            <v>44923</v>
          </cell>
          <cell r="K2679" t="str">
            <v xml:space="preserve">MARTHA MARIA LOPEZ SUAREZ_FARMACIA BRAVO LOPEZ BRALOZ CIA LTDA </v>
          </cell>
          <cell r="L2679" t="str">
            <v>LUIS RIOS RODRIGUEZ 11 74 Y LUIS SALAZAR BRAVO FARMARCIA SANTA MARTHA</v>
          </cell>
          <cell r="M2679" t="str">
            <v>0190354695001</v>
          </cell>
          <cell r="N2679" t="str">
            <v>0958853274</v>
          </cell>
          <cell r="O2679" t="str">
            <v/>
          </cell>
          <cell r="P2679" t="str">
            <v>GUALACEO</v>
          </cell>
          <cell r="Q2679" t="str">
            <v>GUALACEO</v>
          </cell>
          <cell r="R2679" t="str">
            <v>AZUAY</v>
          </cell>
          <cell r="T2679" t="str">
            <v>TRAMACO</v>
          </cell>
          <cell r="U2679" t="str">
            <v>FLEXNETUIO_PROVINCIA</v>
          </cell>
          <cell r="V2679">
            <v>1</v>
          </cell>
          <cell r="W2679">
            <v>1</v>
          </cell>
          <cell r="X2679" t="str">
            <v>FLEXNET ECUADOR - MDELIVERY</v>
          </cell>
          <cell r="Y2679" t="str">
            <v>CALLE 28 DE JUNIO S/N Y GARCIA MORENO ENTRADA LLANO GRANDE</v>
          </cell>
        </row>
        <row r="2680">
          <cell r="A2680" t="str">
            <v>2478885</v>
          </cell>
          <cell r="B2680">
            <v>485075</v>
          </cell>
          <cell r="C2680" t="str">
            <v>2478885</v>
          </cell>
          <cell r="D2680" t="str">
            <v>MDELIVERY</v>
          </cell>
          <cell r="E2680" t="str">
            <v>DESPACHO</v>
          </cell>
          <cell r="F2680" t="str">
            <v>NORMAL</v>
          </cell>
          <cell r="G2680" t="str">
            <v>031080002478885</v>
          </cell>
          <cell r="H2680">
            <v>44917</v>
          </cell>
          <cell r="I2680" t="str">
            <v>INCIDENCIA</v>
          </cell>
          <cell r="J2680">
            <v>44923</v>
          </cell>
          <cell r="K2680" t="str">
            <v>KERLY JOMAIRA VALLE NEGRETE_KERLY JOMAIRA VALLE NEGRETE</v>
          </cell>
          <cell r="L2680" t="str">
            <v>Mariscal Sucre Calle Simon Bolivar y Venecia Oficina 12 de Septiembre</v>
          </cell>
          <cell r="M2680" t="str">
            <v>0940326630001</v>
          </cell>
          <cell r="N2680" t="str">
            <v>0968865808/0983934941</v>
          </cell>
          <cell r="O2680" t="str">
            <v/>
          </cell>
          <cell r="P2680" t="str">
            <v>MILAGRO</v>
          </cell>
          <cell r="Q2680" t="str">
            <v>MILAGRO</v>
          </cell>
          <cell r="R2680" t="str">
            <v>GUAYAS</v>
          </cell>
          <cell r="T2680" t="str">
            <v>TRAMACO</v>
          </cell>
          <cell r="U2680" t="str">
            <v>FLEXNETUIO_PROVINCIA</v>
          </cell>
          <cell r="V2680">
            <v>1</v>
          </cell>
          <cell r="W2680">
            <v>1</v>
          </cell>
          <cell r="X2680" t="str">
            <v>FLEXNET ECUADOR - MDELIVERY</v>
          </cell>
          <cell r="Y2680" t="str">
            <v>CALLE 28 DE JUNIO S/N Y GARCIA MORENO ENTRADA LLANO GRANDE</v>
          </cell>
        </row>
        <row r="2681">
          <cell r="A2681" t="str">
            <v>2478886</v>
          </cell>
          <cell r="B2681">
            <v>485076</v>
          </cell>
          <cell r="C2681" t="str">
            <v>2478886</v>
          </cell>
          <cell r="D2681" t="str">
            <v>MDELIVERY</v>
          </cell>
          <cell r="E2681" t="str">
            <v>DESPACHO</v>
          </cell>
          <cell r="F2681" t="str">
            <v>NORMAL</v>
          </cell>
          <cell r="G2681" t="str">
            <v>TF90320</v>
          </cell>
          <cell r="H2681">
            <v>44917</v>
          </cell>
          <cell r="I2681" t="str">
            <v>ENTREGADO</v>
          </cell>
          <cell r="J2681">
            <v>44918</v>
          </cell>
          <cell r="K2681" t="str">
            <v>MAXIMILIANO FABRICIO CAJAMARCA RAMIREZ O NARCISA CHAVEZ_MAXIMILIANO FABRICIO CAJAMARCA RAMIREZ</v>
          </cell>
          <cell r="L2681" t="str">
            <v>GUAYAQUIL Av Alcedo y Esmeraldas LOCAL PASE Y QUEDESE diagonal al restaurante Clarita HASTA LAS 4PM ENTREGAR</v>
          </cell>
          <cell r="M2681" t="str">
            <v>0915859227001</v>
          </cell>
          <cell r="N2681" t="str">
            <v>0968670685/00999654181</v>
          </cell>
          <cell r="O2681" t="str">
            <v/>
          </cell>
          <cell r="P2681" t="str">
            <v>GUAYAQUIL</v>
          </cell>
          <cell r="Q2681" t="str">
            <v>GUAYAQUIL</v>
          </cell>
          <cell r="R2681" t="str">
            <v>GUAYAS</v>
          </cell>
          <cell r="T2681" t="str">
            <v>ITSACOURIER</v>
          </cell>
          <cell r="U2681" t="str">
            <v>FLEXNETUIO_GYE</v>
          </cell>
          <cell r="V2681">
            <v>1</v>
          </cell>
          <cell r="W2681">
            <v>1</v>
          </cell>
          <cell r="X2681" t="str">
            <v>FLEXNET ECUADOR - MDELIVERY</v>
          </cell>
          <cell r="Y2681" t="str">
            <v>CALLE 28 DE JUNIO S/N Y GARCIA MORENO ENTRADA LLANO GRANDE</v>
          </cell>
        </row>
        <row r="2682">
          <cell r="A2682" t="str">
            <v>2478887</v>
          </cell>
          <cell r="B2682">
            <v>485077</v>
          </cell>
          <cell r="C2682" t="str">
            <v>2478887</v>
          </cell>
          <cell r="D2682" t="str">
            <v>MDELIVERY</v>
          </cell>
          <cell r="E2682" t="str">
            <v>DESPACHO</v>
          </cell>
          <cell r="F2682" t="str">
            <v>NORMAL</v>
          </cell>
          <cell r="G2682" t="str">
            <v>TF90321</v>
          </cell>
          <cell r="H2682">
            <v>44917</v>
          </cell>
          <cell r="I2682" t="str">
            <v>EN_TRANSITO</v>
          </cell>
          <cell r="J2682">
            <v>44923</v>
          </cell>
          <cell r="K2682" t="str">
            <v>JOANA DOLORES SOLORZANO PIANDA_JOANA DOLORES SOLORZANO PIANDA</v>
          </cell>
          <cell r="L2682" t="str">
            <v>Cooperativa los laureles mz 754 sl20 casa de 2 piso color melon</v>
          </cell>
          <cell r="M2682" t="str">
            <v>0924751464001</v>
          </cell>
          <cell r="N2682" t="str">
            <v>0962376063</v>
          </cell>
          <cell r="O2682" t="str">
            <v/>
          </cell>
          <cell r="P2682" t="str">
            <v>GUAYAQUIL</v>
          </cell>
          <cell r="Q2682" t="str">
            <v>GUAYAQUIL</v>
          </cell>
          <cell r="R2682" t="str">
            <v>GUAYAS</v>
          </cell>
          <cell r="T2682" t="str">
            <v>FLEXTRANS GYE</v>
          </cell>
          <cell r="U2682" t="str">
            <v>FLEXNETUIO_GYE</v>
          </cell>
          <cell r="V2682">
            <v>1</v>
          </cell>
          <cell r="W2682">
            <v>1</v>
          </cell>
          <cell r="X2682" t="str">
            <v>FLEXNET ECUADOR - MDELIVERY</v>
          </cell>
          <cell r="Y2682" t="str">
            <v>CALLE 28 DE JUNIO S/N Y GARCIA MORENO ENTRADA LLANO GRANDE</v>
          </cell>
        </row>
        <row r="2683">
          <cell r="A2683" t="str">
            <v>2478888</v>
          </cell>
          <cell r="B2683">
            <v>485078</v>
          </cell>
          <cell r="C2683" t="str">
            <v>2478888</v>
          </cell>
          <cell r="D2683" t="str">
            <v>MDELIVERY</v>
          </cell>
          <cell r="E2683" t="str">
            <v>DESPACHO</v>
          </cell>
          <cell r="F2683" t="str">
            <v>NORMAL</v>
          </cell>
          <cell r="G2683" t="str">
            <v>FT76581</v>
          </cell>
          <cell r="H2683">
            <v>44917</v>
          </cell>
          <cell r="I2683" t="str">
            <v>ENTREGADO</v>
          </cell>
          <cell r="J2683">
            <v>44918</v>
          </cell>
          <cell r="K2683" t="str">
            <v>DENISSE ALEXANDRA ESPINOZA DIAZ O SANDRA ESPINOZA_DENISSE ALEXANDRA ESPINOZA DIAZ</v>
          </cell>
          <cell r="L2683" t="str">
            <v>Camal Metropolitado Calle Sargento Segundo Adolfo flores y S49A Casa Oe6 23 de dos pisos con baldosa</v>
          </cell>
          <cell r="M2683" t="str">
            <v>1719308049001</v>
          </cell>
          <cell r="N2683" t="str">
            <v>0998509607/023000778</v>
          </cell>
          <cell r="O2683" t="str">
            <v/>
          </cell>
          <cell r="P2683" t="str">
            <v>QUITO</v>
          </cell>
          <cell r="Q2683" t="str">
            <v>QUITO</v>
          </cell>
          <cell r="R2683" t="str">
            <v>PICHINCHA</v>
          </cell>
          <cell r="T2683" t="str">
            <v>FLEXTRANS UIO</v>
          </cell>
          <cell r="U2683" t="str">
            <v>FLEXNETUIO_LOCAL</v>
          </cell>
          <cell r="V2683">
            <v>1</v>
          </cell>
          <cell r="W2683">
            <v>1</v>
          </cell>
          <cell r="X2683" t="str">
            <v>FLEXNET ECUADOR - MDELIVERY</v>
          </cell>
          <cell r="Y2683" t="str">
            <v>CALLE 28 DE JUNIO S/N Y GARCIA MORENO ENTRADA LLANO GRANDE</v>
          </cell>
        </row>
        <row r="2684">
          <cell r="A2684" t="str">
            <v>2478889</v>
          </cell>
          <cell r="B2684">
            <v>485079</v>
          </cell>
          <cell r="C2684" t="str">
            <v>2478889</v>
          </cell>
          <cell r="D2684" t="str">
            <v>MDELIVERY</v>
          </cell>
          <cell r="E2684" t="str">
            <v>DESPACHO</v>
          </cell>
          <cell r="F2684" t="str">
            <v>NORMAL</v>
          </cell>
          <cell r="G2684" t="str">
            <v>FT76583</v>
          </cell>
          <cell r="H2684">
            <v>44917</v>
          </cell>
          <cell r="I2684" t="str">
            <v>ENTREGADO</v>
          </cell>
          <cell r="J2684">
            <v>44918</v>
          </cell>
          <cell r="K2684" t="str">
            <v xml:space="preserve">MONTUFAR PAREDES JOSE ALFREDO O MIGUEL ANDRADE_ALIECONSULTORES CIA LTDA </v>
          </cell>
          <cell r="L2684" t="str">
            <v>casa No 68 en la calle Barcelona y Cordova ubicada en el sector de Cumbaya Lumbisi Conjunto habitacional Limonar 1</v>
          </cell>
          <cell r="M2684" t="str">
            <v>1792992885001</v>
          </cell>
          <cell r="N2684" t="str">
            <v>0997608156</v>
          </cell>
          <cell r="O2684" t="str">
            <v/>
          </cell>
          <cell r="P2684" t="str">
            <v>QUITO</v>
          </cell>
          <cell r="Q2684" t="str">
            <v>QUITO</v>
          </cell>
          <cell r="R2684" t="str">
            <v>PICHINCHA</v>
          </cell>
          <cell r="T2684" t="str">
            <v>FLEXTRANS UIO</v>
          </cell>
          <cell r="U2684" t="str">
            <v>FLEXNETUIO_LOCAL</v>
          </cell>
          <cell r="V2684">
            <v>1</v>
          </cell>
          <cell r="W2684">
            <v>1</v>
          </cell>
          <cell r="X2684" t="str">
            <v>FLEXNET ECUADOR - MDELIVERY</v>
          </cell>
          <cell r="Y2684" t="str">
            <v>CALLE 28 DE JUNIO S/N Y GARCIA MORENO ENTRADA LLANO GRANDE</v>
          </cell>
        </row>
        <row r="2685">
          <cell r="A2685" t="str">
            <v>2478890_1</v>
          </cell>
          <cell r="B2685">
            <v>485080</v>
          </cell>
          <cell r="C2685" t="str">
            <v>2478890_1</v>
          </cell>
          <cell r="D2685" t="str">
            <v>MDELIVERY</v>
          </cell>
          <cell r="E2685" t="str">
            <v>DESPACHO</v>
          </cell>
          <cell r="F2685" t="str">
            <v>NORMAL</v>
          </cell>
          <cell r="G2685" t="str">
            <v>FT76584</v>
          </cell>
          <cell r="H2685">
            <v>44917</v>
          </cell>
          <cell r="I2685" t="str">
            <v>ENTREGADO</v>
          </cell>
          <cell r="J2685">
            <v>44918</v>
          </cell>
          <cell r="K2685" t="str">
            <v>PABLO GABRIEL VILLACRES GUERRA_PABLO GABRIEL VILLACRES GUERRA</v>
          </cell>
          <cell r="L2685" t="str">
            <v>HERNAN GONZALES OE11 68 Y GABRIEL CONTRERAS casa de un piso colo taxo VISITAR EL VIERNES</v>
          </cell>
          <cell r="M2685" t="str">
            <v>1717167181001</v>
          </cell>
          <cell r="N2685" t="str">
            <v>0996193580</v>
          </cell>
          <cell r="O2685" t="str">
            <v/>
          </cell>
          <cell r="P2685" t="str">
            <v>QUITO</v>
          </cell>
          <cell r="Q2685" t="str">
            <v>QUITO</v>
          </cell>
          <cell r="R2685" t="str">
            <v>PICHINCHA</v>
          </cell>
          <cell r="T2685" t="str">
            <v>FLEXTRANS UIO</v>
          </cell>
          <cell r="U2685" t="str">
            <v>FLEXNETUIO_LOCAL</v>
          </cell>
          <cell r="V2685">
            <v>1</v>
          </cell>
          <cell r="W2685">
            <v>1</v>
          </cell>
          <cell r="X2685" t="str">
            <v>FLEXNET ECUADOR - MDELIVERY</v>
          </cell>
          <cell r="Y2685" t="str">
            <v>CALLE 28 DE JUNIO S/N Y GARCIA MORENO ENTRADA LLANO GRANDE</v>
          </cell>
        </row>
        <row r="2686">
          <cell r="A2686" t="str">
            <v>2478892</v>
          </cell>
          <cell r="B2686">
            <v>485081</v>
          </cell>
          <cell r="C2686" t="str">
            <v>2478892</v>
          </cell>
          <cell r="D2686" t="str">
            <v>MDELIVERY</v>
          </cell>
          <cell r="E2686" t="str">
            <v>DESPACHO</v>
          </cell>
          <cell r="F2686" t="str">
            <v>NORMAL</v>
          </cell>
          <cell r="G2686" t="str">
            <v>031080002478892</v>
          </cell>
          <cell r="H2686">
            <v>44917</v>
          </cell>
          <cell r="I2686" t="str">
            <v>ENTREGADO</v>
          </cell>
          <cell r="J2686">
            <v>44918</v>
          </cell>
          <cell r="K2686" t="str">
            <v>MIGUEL ENRIQUE VELASQUEZ LEMA O JOFFRE VERA O ANDRES GUZMAN_MIGUEL ENRIQUE VELASQUEZ LEMA</v>
          </cell>
          <cell r="L2686" t="str">
            <v>Av Guasmo sector patria nueva casa de dos pisos color verde tres calles atras del colegio Catalina Cadenas diagonal a la tienda</v>
          </cell>
          <cell r="M2686" t="str">
            <v>1726507039001</v>
          </cell>
          <cell r="N2686" t="str">
            <v>0980404417/0963115788</v>
          </cell>
          <cell r="O2686" t="str">
            <v/>
          </cell>
          <cell r="P2686" t="str">
            <v>EL TRIUNFO</v>
          </cell>
          <cell r="Q2686" t="str">
            <v>EL TRIUNFO</v>
          </cell>
          <cell r="R2686" t="str">
            <v>GUAYAS</v>
          </cell>
          <cell r="T2686" t="str">
            <v>TRAMACO</v>
          </cell>
          <cell r="U2686" t="str">
            <v>FLEXNETUIO_PROVINCIA</v>
          </cell>
          <cell r="V2686">
            <v>1</v>
          </cell>
          <cell r="W2686">
            <v>1</v>
          </cell>
          <cell r="X2686" t="str">
            <v>FLEXNET ECUADOR - MDELIVERY</v>
          </cell>
          <cell r="Y2686" t="str">
            <v>CALLE 28 DE JUNIO S/N Y GARCIA MORENO ENTRADA LLANO GRANDE</v>
          </cell>
        </row>
        <row r="2687">
          <cell r="A2687" t="str">
            <v>2478893</v>
          </cell>
          <cell r="B2687">
            <v>485082</v>
          </cell>
          <cell r="C2687" t="str">
            <v>2478893</v>
          </cell>
          <cell r="D2687" t="str">
            <v>MDELIVERY</v>
          </cell>
          <cell r="E2687" t="str">
            <v>DESPACHO</v>
          </cell>
          <cell r="F2687" t="str">
            <v>NORMAL</v>
          </cell>
          <cell r="G2687" t="str">
            <v>031080002478893</v>
          </cell>
          <cell r="H2687">
            <v>44917</v>
          </cell>
          <cell r="I2687" t="str">
            <v>ENTREGADO</v>
          </cell>
          <cell r="J2687">
            <v>44918</v>
          </cell>
          <cell r="K2687" t="str">
            <v>CAMACHO AREVALO CARLOS DANIEL_CAMACHO AREVALO CARLOS DANIEL</v>
          </cell>
          <cell r="L2687" t="str">
            <v xml:space="preserve">CENTRO SECTOR SAN VICENTE PACIFICO GORDILLO Y JUAN MONTALVO CASA 2 PISOS COLOR MELON REF DE LA ESQUINA A 2 CASAS EN LA SIGUIENTE CUADRA QUEDA UNA ESCUELA COLOEGIO CIUDAD VENTANA </v>
          </cell>
          <cell r="M2687" t="str">
            <v>1207600311001</v>
          </cell>
          <cell r="N2687" t="str">
            <v>0997431116</v>
          </cell>
          <cell r="O2687" t="str">
            <v/>
          </cell>
          <cell r="P2687" t="str">
            <v>VENTANAS</v>
          </cell>
          <cell r="Q2687" t="str">
            <v>VENTANAS</v>
          </cell>
          <cell r="R2687" t="str">
            <v>LOS RIOS</v>
          </cell>
          <cell r="T2687" t="str">
            <v>TRAMACO</v>
          </cell>
          <cell r="U2687" t="str">
            <v>FLEXNETUIO_PROVINCIA</v>
          </cell>
          <cell r="V2687">
            <v>1</v>
          </cell>
          <cell r="W2687">
            <v>1</v>
          </cell>
          <cell r="X2687" t="str">
            <v>FLEXNET ECUADOR - MDELIVERY</v>
          </cell>
          <cell r="Y2687" t="str">
            <v>CALLE 28 DE JUNIO S/N Y GARCIA MORENO ENTRADA LLANO GRANDE</v>
          </cell>
        </row>
        <row r="2688">
          <cell r="A2688" t="str">
            <v>2478894</v>
          </cell>
          <cell r="B2688">
            <v>485083</v>
          </cell>
          <cell r="C2688" t="str">
            <v>2478894</v>
          </cell>
          <cell r="D2688" t="str">
            <v>MDELIVERY</v>
          </cell>
          <cell r="E2688" t="str">
            <v>DESPACHO</v>
          </cell>
          <cell r="F2688" t="str">
            <v>NORMAL</v>
          </cell>
          <cell r="G2688" t="str">
            <v>TF90322</v>
          </cell>
          <cell r="H2688">
            <v>44917</v>
          </cell>
          <cell r="I2688" t="str">
            <v>ENTREGADO</v>
          </cell>
          <cell r="J2688">
            <v>44918</v>
          </cell>
          <cell r="K2688" t="str">
            <v>Hugo Mendoza Olvera O GIOVANNA LINDAO_Asociacion de Trabajadores Politecnicos de la Escuela Politecnica del Litoral</v>
          </cell>
          <cell r="L2688" t="str">
            <v xml:space="preserve">Km 30 5 via perimetral campus Gustavo Galindo ESPOL ATP Edificio de Tecnologia 3B </v>
          </cell>
          <cell r="M2688" t="str">
            <v>0991394850001</v>
          </cell>
          <cell r="N2688" t="str">
            <v>00979575547</v>
          </cell>
          <cell r="O2688" t="str">
            <v/>
          </cell>
          <cell r="P2688" t="str">
            <v>GUAYAQUIL</v>
          </cell>
          <cell r="Q2688" t="str">
            <v>GUAYAQUIL</v>
          </cell>
          <cell r="R2688" t="str">
            <v>GUAYAS</v>
          </cell>
          <cell r="T2688" t="str">
            <v>ITSACOURIER</v>
          </cell>
          <cell r="U2688" t="str">
            <v>FLEXNETUIO_GYE</v>
          </cell>
          <cell r="V2688">
            <v>1</v>
          </cell>
          <cell r="W2688">
            <v>1</v>
          </cell>
          <cell r="X2688" t="str">
            <v>FLEXNET ECUADOR - MDELIVERY</v>
          </cell>
          <cell r="Y2688" t="str">
            <v>CALLE 28 DE JUNIO S/N Y GARCIA MORENO ENTRADA LLANO GRANDE</v>
          </cell>
        </row>
        <row r="2689">
          <cell r="A2689" t="str">
            <v>2478895</v>
          </cell>
          <cell r="B2689">
            <v>485084</v>
          </cell>
          <cell r="C2689" t="str">
            <v>2478895</v>
          </cell>
          <cell r="D2689" t="str">
            <v>MDELIVERY</v>
          </cell>
          <cell r="E2689" t="str">
            <v>DESPACHO</v>
          </cell>
          <cell r="F2689" t="str">
            <v>NORMAL</v>
          </cell>
          <cell r="G2689" t="str">
            <v>031080002478895</v>
          </cell>
          <cell r="H2689">
            <v>44917</v>
          </cell>
          <cell r="I2689" t="str">
            <v>ENTREGADO</v>
          </cell>
          <cell r="J2689">
            <v>44918</v>
          </cell>
          <cell r="K2689" t="str">
            <v>MERCEDES IVANOVA DIAZ MONTANO_MERCEDES IVANOVA DIAZ MONTANO</v>
          </cell>
          <cell r="L2689" t="str">
            <v>RETIRA AGENCIA TRAMACO AVE DR HONORATO VaSQUEZ O AVE LAS CASUARINAS MZ 5 SL 1 QUINQUELAS KM 10 5 VIA DAULE</v>
          </cell>
          <cell r="M2689" t="str">
            <v>0803029727001</v>
          </cell>
          <cell r="N2689" t="str">
            <v>0960205923/0987761940</v>
          </cell>
          <cell r="O2689" t="str">
            <v/>
          </cell>
          <cell r="P2689" t="str">
            <v>GUAYAQUIL</v>
          </cell>
          <cell r="Q2689" t="str">
            <v>GUAYAQUIL</v>
          </cell>
          <cell r="R2689" t="str">
            <v>GUAYAS</v>
          </cell>
          <cell r="T2689" t="str">
            <v>TRAMACO</v>
          </cell>
          <cell r="U2689" t="str">
            <v>FLEXNETUIO_GYE</v>
          </cell>
          <cell r="V2689">
            <v>1</v>
          </cell>
          <cell r="W2689">
            <v>1</v>
          </cell>
          <cell r="X2689" t="str">
            <v>FLEXNET ECUADOR - MDELIVERY</v>
          </cell>
          <cell r="Y2689" t="str">
            <v>CALLE 28 DE JUNIO S/N Y GARCIA MORENO ENTRADA LLANO GRANDE</v>
          </cell>
        </row>
        <row r="2690">
          <cell r="A2690" t="str">
            <v>2478896</v>
          </cell>
          <cell r="B2690">
            <v>485085</v>
          </cell>
          <cell r="C2690" t="str">
            <v>2478896</v>
          </cell>
          <cell r="D2690" t="str">
            <v>MDELIVERY</v>
          </cell>
          <cell r="E2690" t="str">
            <v>DESPACHO</v>
          </cell>
          <cell r="F2690" t="str">
            <v>NORMAL</v>
          </cell>
          <cell r="G2690" t="str">
            <v>TF90317</v>
          </cell>
          <cell r="H2690">
            <v>44917</v>
          </cell>
          <cell r="I2690" t="str">
            <v>ENTREGADO</v>
          </cell>
          <cell r="J2690">
            <v>44918</v>
          </cell>
          <cell r="K2690" t="str">
            <v xml:space="preserve"> PEREZ LASCANO KORINA BELEN_ PEREZ LASCANO KORINA BELEN</v>
          </cell>
          <cell r="L2690" t="str">
            <v>GUAYAQUIL Avda Francisco de Orellana CC Mall del Rio PB Local Movistar entrega a Stalin Zanbrano CedeNo</v>
          </cell>
          <cell r="M2690" t="str">
            <v>0950316950001</v>
          </cell>
          <cell r="N2690" t="str">
            <v>0984967577</v>
          </cell>
          <cell r="O2690" t="str">
            <v/>
          </cell>
          <cell r="P2690" t="str">
            <v>GUAYAQUIL</v>
          </cell>
          <cell r="Q2690" t="str">
            <v>GUAYAQUIL</v>
          </cell>
          <cell r="R2690" t="str">
            <v>GUAYAS</v>
          </cell>
          <cell r="T2690" t="str">
            <v>ITSACOURIER</v>
          </cell>
          <cell r="U2690" t="str">
            <v>FLEXNETUIO_GYE</v>
          </cell>
          <cell r="V2690">
            <v>1</v>
          </cell>
          <cell r="W2690">
            <v>1</v>
          </cell>
          <cell r="X2690" t="str">
            <v>FLEXNET ECUADOR - MDELIVERY</v>
          </cell>
          <cell r="Y2690" t="str">
            <v>CALLE 28 DE JUNIO S/N Y GARCIA MORENO ENTRADA LLANO GRANDE</v>
          </cell>
        </row>
        <row r="2691">
          <cell r="A2691" t="str">
            <v>2478897</v>
          </cell>
          <cell r="B2691">
            <v>485086</v>
          </cell>
          <cell r="C2691" t="str">
            <v>2478897</v>
          </cell>
          <cell r="D2691" t="str">
            <v>MDELIVERY</v>
          </cell>
          <cell r="E2691" t="str">
            <v>DESPACHO</v>
          </cell>
          <cell r="F2691" t="str">
            <v>NORMAL</v>
          </cell>
          <cell r="G2691" t="str">
            <v>TF90319</v>
          </cell>
          <cell r="H2691">
            <v>44917</v>
          </cell>
          <cell r="I2691" t="str">
            <v>ENTREGADO</v>
          </cell>
          <cell r="J2691">
            <v>44918</v>
          </cell>
          <cell r="K2691" t="str">
            <v>JANETH BORJA_TRANSCARMOL S A</v>
          </cell>
          <cell r="L2691" t="str">
            <v>AV FRANCISCO DE ORELLANA Y MANUEL GOMEZ CDLA VILLA ESPANA ETAPA MADRID MZ 2223 VL 16</v>
          </cell>
          <cell r="M2691" t="str">
            <v>0992106840001</v>
          </cell>
          <cell r="N2691" t="str">
            <v>0999642000</v>
          </cell>
          <cell r="O2691" t="str">
            <v/>
          </cell>
          <cell r="P2691" t="str">
            <v>GUAYAQUIL</v>
          </cell>
          <cell r="Q2691" t="str">
            <v>GUAYAQUIL</v>
          </cell>
          <cell r="R2691" t="str">
            <v>GUAYAS</v>
          </cell>
          <cell r="T2691" t="str">
            <v>ITSACOURIER</v>
          </cell>
          <cell r="U2691" t="str">
            <v>FLEXNETUIO_GYE</v>
          </cell>
          <cell r="V2691">
            <v>1</v>
          </cell>
          <cell r="W2691">
            <v>1</v>
          </cell>
          <cell r="X2691" t="str">
            <v>FLEXNET ECUADOR - MDELIVERY</v>
          </cell>
          <cell r="Y2691" t="str">
            <v>CALLE 28 DE JUNIO S/N Y GARCIA MORENO ENTRADA LLANO GRANDE</v>
          </cell>
        </row>
        <row r="2692">
          <cell r="A2692" t="str">
            <v>2478902</v>
          </cell>
          <cell r="B2692">
            <v>485087</v>
          </cell>
          <cell r="C2692" t="str">
            <v>2478902</v>
          </cell>
          <cell r="D2692" t="str">
            <v>MDELIVERY</v>
          </cell>
          <cell r="E2692" t="str">
            <v>DESPACHO</v>
          </cell>
          <cell r="F2692" t="str">
            <v>NORMAL</v>
          </cell>
          <cell r="G2692" t="str">
            <v>031080002478902</v>
          </cell>
          <cell r="H2692">
            <v>44917</v>
          </cell>
          <cell r="I2692" t="str">
            <v>ENTREGADO</v>
          </cell>
          <cell r="J2692">
            <v>44922</v>
          </cell>
          <cell r="K2692" t="str">
            <v>LAAZ MENDOZA CESAR ALEXANDER_LAAZ MENDOZA CESAR ALEXANDER</v>
          </cell>
          <cell r="L2692" t="str">
            <v xml:space="preserve"> Canton milagro Parroquia Roberto astudillo rcto venecia central calle sin nombre COMUNICARSE CON EL CLIENTE ANTES DE IR A DEJAR </v>
          </cell>
          <cell r="M2692" t="str">
            <v>1204157869001</v>
          </cell>
          <cell r="N2692" t="str">
            <v>0994703152</v>
          </cell>
          <cell r="O2692" t="str">
            <v/>
          </cell>
          <cell r="P2692" t="str">
            <v>MILAGRO</v>
          </cell>
          <cell r="Q2692" t="str">
            <v>MILAGRO</v>
          </cell>
          <cell r="R2692" t="str">
            <v>GUAYAS</v>
          </cell>
          <cell r="T2692" t="str">
            <v>TRAMACO</v>
          </cell>
          <cell r="U2692" t="str">
            <v>FLEXNETUIO_PROVINCIA</v>
          </cell>
          <cell r="V2692">
            <v>1</v>
          </cell>
          <cell r="W2692">
            <v>1</v>
          </cell>
          <cell r="X2692" t="str">
            <v>FLEXNET ECUADOR - MDELIVERY</v>
          </cell>
          <cell r="Y2692" t="str">
            <v>CALLE 28 DE JUNIO S/N Y GARCIA MORENO ENTRADA LLANO GRANDE</v>
          </cell>
        </row>
        <row r="2693">
          <cell r="A2693" t="str">
            <v>2478903</v>
          </cell>
          <cell r="B2693">
            <v>485088</v>
          </cell>
          <cell r="C2693" t="str">
            <v>2478903</v>
          </cell>
          <cell r="D2693" t="str">
            <v>MDELIVERY</v>
          </cell>
          <cell r="E2693" t="str">
            <v>DESPACHO</v>
          </cell>
          <cell r="F2693" t="str">
            <v>NORMAL</v>
          </cell>
          <cell r="G2693" t="str">
            <v>031080002478903</v>
          </cell>
          <cell r="H2693">
            <v>44917</v>
          </cell>
          <cell r="I2693" t="str">
            <v>ENTREGADO</v>
          </cell>
          <cell r="J2693">
            <v>44918</v>
          </cell>
          <cell r="K2693" t="str">
            <v>DAYANA ALMENABA_NATIONALTIRE EXPERTS S A</v>
          </cell>
          <cell r="L2693" t="str">
            <v>SANTO DOMINGO DE LOS TSACHILAS VIA QUEVEDO KM 2 Y MEDIO Y PUERTO ILA EMPRESA GENERAL TIRE</v>
          </cell>
          <cell r="M2693" t="str">
            <v>1790202321001</v>
          </cell>
          <cell r="N2693" t="str">
            <v>0969492827</v>
          </cell>
          <cell r="O2693" t="str">
            <v/>
          </cell>
          <cell r="P2693" t="str">
            <v>SANTO DOMINGO</v>
          </cell>
          <cell r="Q2693" t="str">
            <v>SANTO DOMINGO</v>
          </cell>
          <cell r="R2693" t="str">
            <v>SANTO DOMINGO DE LOS TSACHILAS</v>
          </cell>
          <cell r="T2693" t="str">
            <v>TRAMACO</v>
          </cell>
          <cell r="U2693" t="str">
            <v>FLEXNETUIO_PROVINCIA</v>
          </cell>
          <cell r="V2693">
            <v>1</v>
          </cell>
          <cell r="W2693">
            <v>1</v>
          </cell>
          <cell r="X2693" t="str">
            <v>FLEXNET ECUADOR - MDELIVERY</v>
          </cell>
          <cell r="Y2693" t="str">
            <v>CALLE 28 DE JUNIO S/N Y GARCIA MORENO ENTRADA LLANO GRANDE</v>
          </cell>
        </row>
        <row r="2694">
          <cell r="A2694" t="str">
            <v>2478904</v>
          </cell>
          <cell r="B2694">
            <v>485089</v>
          </cell>
          <cell r="C2694" t="str">
            <v>2478904</v>
          </cell>
          <cell r="D2694" t="str">
            <v>MDELIVERY</v>
          </cell>
          <cell r="E2694" t="str">
            <v>DESPACHO</v>
          </cell>
          <cell r="F2694" t="str">
            <v>NORMAL</v>
          </cell>
          <cell r="G2694" t="str">
            <v>IC4019</v>
          </cell>
          <cell r="H2694">
            <v>44917</v>
          </cell>
          <cell r="I2694" t="str">
            <v>ENTREGADO</v>
          </cell>
          <cell r="J2694">
            <v>44922</v>
          </cell>
          <cell r="K2694" t="str">
            <v>Mercedes Feijoo_ASOCIACION DE EMPLEADOS DEL INSTITUTO NACIONAL DE ESTADISTICA Y CENSOS REGIONAL DEL SUR</v>
          </cell>
          <cell r="L2694" t="str">
            <v xml:space="preserve">AV MEXICO S N Y UNIDAD NACIONAL ex Crea </v>
          </cell>
          <cell r="M2694" t="str">
            <v>0190146278001</v>
          </cell>
          <cell r="N2694" t="str">
            <v>0984674319</v>
          </cell>
          <cell r="O2694" t="str">
            <v/>
          </cell>
          <cell r="P2694" t="str">
            <v>CUENCA</v>
          </cell>
          <cell r="Q2694" t="str">
            <v>CUENCA</v>
          </cell>
          <cell r="R2694" t="str">
            <v>AZUAY</v>
          </cell>
          <cell r="T2694" t="str">
            <v>ITSACOURIER</v>
          </cell>
          <cell r="U2694" t="str">
            <v>FLEXNETUIO_PROVINCIA</v>
          </cell>
          <cell r="V2694">
            <v>1</v>
          </cell>
          <cell r="W2694">
            <v>1</v>
          </cell>
          <cell r="X2694" t="str">
            <v>FLEXNET ECUADOR - MDELIVERY</v>
          </cell>
          <cell r="Y2694" t="str">
            <v>CALLE 28 DE JUNIO S/N Y GARCIA MORENO ENTRADA LLANO GRANDE</v>
          </cell>
        </row>
        <row r="2695">
          <cell r="A2695" t="str">
            <v>2478910</v>
          </cell>
          <cell r="B2695">
            <v>485090</v>
          </cell>
          <cell r="C2695" t="str">
            <v>2478910</v>
          </cell>
          <cell r="D2695" t="str">
            <v>MDELIVERY</v>
          </cell>
          <cell r="E2695" t="str">
            <v>DESPACHO</v>
          </cell>
          <cell r="F2695" t="str">
            <v>NORMAL</v>
          </cell>
          <cell r="G2695" t="str">
            <v>TF90316</v>
          </cell>
          <cell r="H2695">
            <v>44917</v>
          </cell>
          <cell r="I2695" t="str">
            <v>ENTREGADO</v>
          </cell>
          <cell r="J2695">
            <v>44918</v>
          </cell>
          <cell r="K2695" t="str">
            <v>ZULLY VERONICA MACIAS VILLALVA 0990314823_ZULLY VERONICA MACIAS VILLALVA</v>
          </cell>
          <cell r="L2695" t="str">
            <v>GUAYAS LA GARZOTA AV DE LAS AMERICAS AV HERMANO MIGUEL AUTOHYUN CONCESIONARIO DE AUTOS ESQUINA FRENTE AL AEROPLAZA GUAYAQUIL FRENTE A TRANSPORTES DEL ECUADOR</v>
          </cell>
          <cell r="M2695" t="str">
            <v>0926041195001</v>
          </cell>
          <cell r="N2695" t="str">
            <v>0984001974</v>
          </cell>
          <cell r="O2695" t="str">
            <v/>
          </cell>
          <cell r="P2695" t="str">
            <v>GUAYAQUIL</v>
          </cell>
          <cell r="Q2695" t="str">
            <v>GUAYAQUIL</v>
          </cell>
          <cell r="R2695" t="str">
            <v>GUAYAS</v>
          </cell>
          <cell r="T2695" t="str">
            <v>ITSACOURIER</v>
          </cell>
          <cell r="U2695" t="str">
            <v>FLEXNETUIO_GYE</v>
          </cell>
          <cell r="V2695">
            <v>1</v>
          </cell>
          <cell r="W2695">
            <v>1</v>
          </cell>
          <cell r="X2695" t="str">
            <v>FLEXNET ECUADOR - MDELIVERY</v>
          </cell>
          <cell r="Y2695" t="str">
            <v>CALLE 28 DE JUNIO S/N Y GARCIA MORENO ENTRADA LLANO GRANDE</v>
          </cell>
        </row>
        <row r="2696">
          <cell r="A2696" t="str">
            <v>2478911</v>
          </cell>
          <cell r="B2696">
            <v>485091</v>
          </cell>
          <cell r="C2696" t="str">
            <v>2478911</v>
          </cell>
          <cell r="D2696" t="str">
            <v>MDELIVERY</v>
          </cell>
          <cell r="E2696" t="str">
            <v>DESPACHO</v>
          </cell>
          <cell r="F2696" t="str">
            <v>NORMAL</v>
          </cell>
          <cell r="G2696" t="str">
            <v>TF90318</v>
          </cell>
          <cell r="H2696">
            <v>44917</v>
          </cell>
          <cell r="I2696" t="str">
            <v>ENTREGADO</v>
          </cell>
          <cell r="J2696">
            <v>44918</v>
          </cell>
          <cell r="K2696" t="str">
            <v>PEDRO XAVIER CASTILLO TUMBACO_PEDRO XAVIER CASTILLO TUMBACO</v>
          </cell>
          <cell r="L2696" t="str">
            <v>GUAYAS CIUDADELA SANTA LEONOR AV BENJAMIN ROSALES AL LADO DE DEMACO CERRAMIENDO DE VIDRIO</v>
          </cell>
          <cell r="M2696" t="str">
            <v>0921090213001</v>
          </cell>
          <cell r="N2696" t="str">
            <v>0995388282</v>
          </cell>
          <cell r="O2696" t="str">
            <v/>
          </cell>
          <cell r="P2696" t="str">
            <v>GUAYAQUIL</v>
          </cell>
          <cell r="Q2696" t="str">
            <v>GUAYAQUIL</v>
          </cell>
          <cell r="R2696" t="str">
            <v>GUAYAS</v>
          </cell>
          <cell r="T2696" t="str">
            <v>ITSACOURIER</v>
          </cell>
          <cell r="U2696" t="str">
            <v>FLEXNETUIO_GYE</v>
          </cell>
          <cell r="V2696">
            <v>1</v>
          </cell>
          <cell r="W2696">
            <v>1</v>
          </cell>
          <cell r="X2696" t="str">
            <v>FLEXNET ECUADOR - MDELIVERY</v>
          </cell>
          <cell r="Y2696" t="str">
            <v>CALLE 28 DE JUNIO S/N Y GARCIA MORENO ENTRADA LLANO GRANDE</v>
          </cell>
        </row>
        <row r="2697">
          <cell r="A2697" t="str">
            <v>2478912</v>
          </cell>
          <cell r="B2697">
            <v>485092</v>
          </cell>
          <cell r="C2697" t="str">
            <v>2478912</v>
          </cell>
          <cell r="D2697" t="str">
            <v>MDELIVERY</v>
          </cell>
          <cell r="E2697" t="str">
            <v>DESPACHO</v>
          </cell>
          <cell r="F2697" t="str">
            <v>NORMAL</v>
          </cell>
          <cell r="G2697" t="str">
            <v>FT76579</v>
          </cell>
          <cell r="H2697">
            <v>44917</v>
          </cell>
          <cell r="I2697" t="str">
            <v>ENTREGADO</v>
          </cell>
          <cell r="J2697">
            <v>44923</v>
          </cell>
          <cell r="K2697" t="str">
            <v>DANIEL GEOVANNI SABANDO CAGUA_DANIEL GEOVANNI SABANDO CAGUA</v>
          </cell>
          <cell r="L2697" t="str">
            <v>BARRIO SAN JOSA CANGAGUA CALLE RAFAEL ARCANGEL SUBIDA LA ROLDOS CASA DE COLOR VACA CON PORTON BLANCO DE 2 PISOS ENTREGAR MARIA CAGUA A 2 CUADRAS DE LA ESCUELA ESCUELA LUIS TUFINO</v>
          </cell>
          <cell r="M2697" t="str">
            <v>1755100946001</v>
          </cell>
          <cell r="N2697" t="str">
            <v>0969240540</v>
          </cell>
          <cell r="O2697" t="str">
            <v/>
          </cell>
          <cell r="P2697" t="str">
            <v>QUITO</v>
          </cell>
          <cell r="Q2697" t="str">
            <v>QUITO</v>
          </cell>
          <cell r="R2697" t="str">
            <v>PICHINCHA</v>
          </cell>
          <cell r="T2697" t="str">
            <v>ITSACOURIER</v>
          </cell>
          <cell r="U2697" t="str">
            <v>FLEXNETUIO_LOCAL</v>
          </cell>
          <cell r="V2697">
            <v>1</v>
          </cell>
          <cell r="W2697">
            <v>1</v>
          </cell>
          <cell r="X2697" t="str">
            <v>FLEXNET ECUADOR - MDELIVERY</v>
          </cell>
          <cell r="Y2697" t="str">
            <v>CALLE 28 DE JUNIO S/N Y GARCIA MORENO ENTRADA LLANO GRANDE</v>
          </cell>
        </row>
        <row r="2698">
          <cell r="A2698" t="str">
            <v>2478913</v>
          </cell>
          <cell r="B2698">
            <v>485093</v>
          </cell>
          <cell r="C2698" t="str">
            <v>2478913</v>
          </cell>
          <cell r="D2698" t="str">
            <v>MDELIVERY</v>
          </cell>
          <cell r="E2698" t="str">
            <v>DESPACHO</v>
          </cell>
          <cell r="F2698" t="str">
            <v>NORMAL</v>
          </cell>
          <cell r="G2698" t="str">
            <v>031080002478913</v>
          </cell>
          <cell r="H2698">
            <v>44917</v>
          </cell>
          <cell r="I2698" t="str">
            <v>ENTREGADO</v>
          </cell>
          <cell r="J2698">
            <v>44922</v>
          </cell>
          <cell r="K2698" t="str">
            <v>JONATHAN JOEL PENAFIEL CORTEZ_JONATHAN JOEL PENAFIEL CORTEZ</v>
          </cell>
          <cell r="L2698" t="str">
            <v>VIRGEN DE FATIMA CALLE 12 DE OCTUBRE Y 10 DE ENERO CASA DE CEMENTO DE UN PISO ESQ HAY UNA LAVADORA DE CARRO A LA TERCERA CASA Referencias POR LA BAJADA DE LA CLANICA TOLONGO ENTRANDO A MANO IZQUIERD</v>
          </cell>
          <cell r="M2698" t="str">
            <v>0958147738001</v>
          </cell>
          <cell r="N2698" t="str">
            <v>0969240540</v>
          </cell>
          <cell r="O2698" t="str">
            <v/>
          </cell>
          <cell r="P2698" t="str">
            <v>SAN JACINTO DE YAGUACHI</v>
          </cell>
          <cell r="Q2698" t="str">
            <v>SAN JACINTO DE YAGUACHI</v>
          </cell>
          <cell r="R2698" t="str">
            <v>GUAYAS</v>
          </cell>
          <cell r="T2698" t="str">
            <v>TRAMACO</v>
          </cell>
          <cell r="U2698" t="str">
            <v>FLEXNETUIO_PROVINCIA</v>
          </cell>
          <cell r="V2698">
            <v>1</v>
          </cell>
          <cell r="W2698">
            <v>1</v>
          </cell>
          <cell r="X2698" t="str">
            <v>FLEXNET ECUADOR - MDELIVERY</v>
          </cell>
          <cell r="Y2698" t="str">
            <v>CALLE 28 DE JUNIO S/N Y GARCIA MORENO ENTRADA LLANO GRANDE</v>
          </cell>
        </row>
        <row r="2699">
          <cell r="A2699" t="str">
            <v>2478914</v>
          </cell>
          <cell r="B2699">
            <v>485094</v>
          </cell>
          <cell r="C2699" t="str">
            <v>2478914</v>
          </cell>
          <cell r="D2699" t="str">
            <v>MDELIVERY</v>
          </cell>
          <cell r="E2699" t="str">
            <v>DESPACHO</v>
          </cell>
          <cell r="F2699" t="str">
            <v>NORMAL</v>
          </cell>
          <cell r="G2699" t="str">
            <v>031080002478914</v>
          </cell>
          <cell r="H2699">
            <v>44917</v>
          </cell>
          <cell r="I2699" t="str">
            <v>INCIDENCIA</v>
          </cell>
          <cell r="J2699">
            <v>44923</v>
          </cell>
          <cell r="K2699" t="str">
            <v>VILFO OCTAVIO ZAMBRANO BRAVO_VILFO OCTAVIO ZAMBRANO BRAVO</v>
          </cell>
          <cell r="L2699" t="str">
            <v>CIUDAD DE SANTO DOMINGO LOS ROSALES 4 ETAPA EN LA URBANIZACION VALLE DE BOMBOLI CASA 156</v>
          </cell>
          <cell r="M2699" t="str">
            <v>1305039040001</v>
          </cell>
          <cell r="N2699" t="str">
            <v>0997433036/0997432102</v>
          </cell>
          <cell r="O2699" t="str">
            <v/>
          </cell>
          <cell r="P2699" t="str">
            <v>SANTO DOMINGO</v>
          </cell>
          <cell r="Q2699" t="str">
            <v>SANTO DOMINGO</v>
          </cell>
          <cell r="R2699" t="str">
            <v>SANTO DOMINGO DE LOS TSACHILAS</v>
          </cell>
          <cell r="T2699" t="str">
            <v>TRAMACO</v>
          </cell>
          <cell r="U2699" t="str">
            <v>FLEXNETUIO_PROVINCIA</v>
          </cell>
          <cell r="V2699">
            <v>1</v>
          </cell>
          <cell r="W2699">
            <v>1</v>
          </cell>
          <cell r="X2699" t="str">
            <v>FLEXNET ECUADOR - MDELIVERY</v>
          </cell>
          <cell r="Y2699" t="str">
            <v>CALLE 28 DE JUNIO S/N Y GARCIA MORENO ENTRADA LLANO GRANDE</v>
          </cell>
        </row>
        <row r="2700">
          <cell r="A2700" t="str">
            <v>2478916</v>
          </cell>
          <cell r="B2700">
            <v>485095</v>
          </cell>
          <cell r="C2700" t="str">
            <v>2478916</v>
          </cell>
          <cell r="D2700" t="str">
            <v>MDELIVERY</v>
          </cell>
          <cell r="E2700" t="str">
            <v>DESPACHO</v>
          </cell>
          <cell r="F2700" t="str">
            <v>NORMAL</v>
          </cell>
          <cell r="G2700" t="str">
            <v>TF90315</v>
          </cell>
          <cell r="H2700">
            <v>44917</v>
          </cell>
          <cell r="I2700" t="str">
            <v>ENTREGADO</v>
          </cell>
          <cell r="J2700">
            <v>44918</v>
          </cell>
          <cell r="K2700" t="str">
            <v>Roxana Flores_CLUB SOCIAL CULTURAL CANAL 2 TV</v>
          </cell>
          <cell r="L2700" t="str">
            <v>boyaca y Manuel Galecio</v>
          </cell>
          <cell r="M2700" t="str">
            <v>0991397027001</v>
          </cell>
          <cell r="N2700" t="str">
            <v>0995734734</v>
          </cell>
          <cell r="O2700" t="str">
            <v/>
          </cell>
          <cell r="P2700" t="str">
            <v>GUAYAQUIL</v>
          </cell>
          <cell r="Q2700" t="str">
            <v>GUAYAQUIL</v>
          </cell>
          <cell r="R2700" t="str">
            <v>GUAYAS</v>
          </cell>
          <cell r="T2700" t="str">
            <v>ITSACOURIER</v>
          </cell>
          <cell r="U2700" t="str">
            <v>FLEXNETUIO_GYE</v>
          </cell>
          <cell r="V2700">
            <v>1</v>
          </cell>
          <cell r="W2700">
            <v>1</v>
          </cell>
          <cell r="X2700" t="str">
            <v>FLEXNET ECUADOR - MDELIVERY</v>
          </cell>
          <cell r="Y2700" t="str">
            <v>CALLE 28 DE JUNIO S/N Y GARCIA MORENO ENTRADA LLANO GRANDE</v>
          </cell>
        </row>
        <row r="2701">
          <cell r="A2701" t="str">
            <v>2478923</v>
          </cell>
          <cell r="B2701">
            <v>485096</v>
          </cell>
          <cell r="C2701" t="str">
            <v>2478923</v>
          </cell>
          <cell r="D2701" t="str">
            <v>MDELIVERY</v>
          </cell>
          <cell r="E2701" t="str">
            <v>DESPACHO</v>
          </cell>
          <cell r="F2701" t="str">
            <v>NORMAL</v>
          </cell>
          <cell r="G2701" t="str">
            <v>FT76582</v>
          </cell>
          <cell r="H2701">
            <v>44917</v>
          </cell>
          <cell r="I2701" t="str">
            <v>ENTREGADO</v>
          </cell>
          <cell r="J2701">
            <v>44918</v>
          </cell>
          <cell r="K2701" t="str">
            <v>Carlos Herrera_ASOCIACION DE EMPLEADOS Y TRABAJADORES OMNIBUS B B</v>
          </cell>
          <cell r="L2701" t="str">
            <v xml:space="preserve">Calle S4D E21 139 y calle E21B junto a la Av Simon Bolivar antes de llegar al peaje de bajar a San Rarafel Coop 14 de Diciembre </v>
          </cell>
          <cell r="M2701" t="str">
            <v>1791791185001</v>
          </cell>
          <cell r="N2701" t="str">
            <v>0995898677/958986773</v>
          </cell>
          <cell r="O2701" t="str">
            <v/>
          </cell>
          <cell r="P2701" t="str">
            <v>QUITO</v>
          </cell>
          <cell r="Q2701" t="str">
            <v>QUITO</v>
          </cell>
          <cell r="R2701" t="str">
            <v>PICHINCHA</v>
          </cell>
          <cell r="T2701" t="str">
            <v>FLEXTRANS UIO</v>
          </cell>
          <cell r="U2701" t="str">
            <v>FLEXNETUIO_LOCAL</v>
          </cell>
          <cell r="V2701">
            <v>1</v>
          </cell>
          <cell r="W2701">
            <v>1</v>
          </cell>
          <cell r="X2701" t="str">
            <v>FLEXNET ECUADOR - MDELIVERY</v>
          </cell>
          <cell r="Y2701" t="str">
            <v>CALLE 28 DE JUNIO S/N Y GARCIA MORENO ENTRADA LLANO GRANDE</v>
          </cell>
        </row>
        <row r="2702">
          <cell r="A2702" t="str">
            <v>2478924</v>
          </cell>
          <cell r="B2702">
            <v>485097</v>
          </cell>
          <cell r="C2702" t="str">
            <v>2478924</v>
          </cell>
          <cell r="D2702" t="str">
            <v>MDELIVERY</v>
          </cell>
          <cell r="E2702" t="str">
            <v>DESPACHO</v>
          </cell>
          <cell r="F2702" t="str">
            <v>NORMAL</v>
          </cell>
          <cell r="G2702" t="str">
            <v>FT76580</v>
          </cell>
          <cell r="H2702">
            <v>44917</v>
          </cell>
          <cell r="I2702" t="str">
            <v>INCIDENCIA</v>
          </cell>
          <cell r="J2702">
            <v>44922</v>
          </cell>
          <cell r="K2702" t="str">
            <v>DAVID ELIECER ESPIN DONOSO_DAVID ELIECER ESPIN DONOSO</v>
          </cell>
          <cell r="L2702" t="str">
            <v>MACHACHI Calle Principal Perez Pareja Calle Secundaria Rafael Arroba N de casa 04 19 frente a lavadora de carros Ted Monke</v>
          </cell>
          <cell r="M2702" t="str">
            <v>1719696997001</v>
          </cell>
          <cell r="N2702" t="str">
            <v>0984656049</v>
          </cell>
          <cell r="O2702" t="str">
            <v/>
          </cell>
          <cell r="P2702" t="str">
            <v>QUITO</v>
          </cell>
          <cell r="Q2702" t="str">
            <v>QUITO</v>
          </cell>
          <cell r="R2702" t="str">
            <v>PICHINCHA</v>
          </cell>
          <cell r="T2702" t="str">
            <v>FLEXTRANS UIO</v>
          </cell>
          <cell r="U2702" t="str">
            <v>FLEXNETUIO_LOCAL</v>
          </cell>
          <cell r="V2702">
            <v>1</v>
          </cell>
          <cell r="W2702">
            <v>1</v>
          </cell>
          <cell r="X2702" t="str">
            <v>FLEXNET ECUADOR - MDELIVERY</v>
          </cell>
          <cell r="Y2702" t="str">
            <v>CALLE 28 DE JUNIO S/N Y GARCIA MORENO ENTRADA LLANO GRANDE</v>
          </cell>
        </row>
        <row r="2703">
          <cell r="A2703" t="str">
            <v>2478925</v>
          </cell>
          <cell r="B2703">
            <v>485098</v>
          </cell>
          <cell r="C2703" t="str">
            <v>2478925</v>
          </cell>
          <cell r="D2703" t="str">
            <v>MDELIVERY</v>
          </cell>
          <cell r="E2703" t="str">
            <v>DESPACHO</v>
          </cell>
          <cell r="F2703" t="str">
            <v>NORMAL</v>
          </cell>
          <cell r="G2703" t="str">
            <v>TF90314</v>
          </cell>
          <cell r="H2703">
            <v>44917</v>
          </cell>
          <cell r="I2703" t="str">
            <v>ENTREGADO</v>
          </cell>
          <cell r="J2703">
            <v>44918</v>
          </cell>
          <cell r="K2703" t="str">
            <v>SORAYDA PAREDES O DANNY CISNEROS_ASOCIACION COLEGIO AMERICANO DE GUAYAQUIL</v>
          </cell>
          <cell r="L2703" t="str">
            <v>Av JUAN TANCA MARENGO KM 4 5 y Av Ing Gomez Gault</v>
          </cell>
          <cell r="M2703" t="str">
            <v>0990067236001</v>
          </cell>
          <cell r="N2703" t="str">
            <v>0979438584</v>
          </cell>
          <cell r="O2703" t="str">
            <v/>
          </cell>
          <cell r="P2703" t="str">
            <v>GUAYAQUIL</v>
          </cell>
          <cell r="Q2703" t="str">
            <v>GUAYAQUIL</v>
          </cell>
          <cell r="R2703" t="str">
            <v>GUAYAS</v>
          </cell>
          <cell r="T2703" t="str">
            <v>ITSACOURIER</v>
          </cell>
          <cell r="U2703" t="str">
            <v>FLEXNETUIO_GYE</v>
          </cell>
          <cell r="V2703">
            <v>1</v>
          </cell>
          <cell r="W2703">
            <v>1</v>
          </cell>
          <cell r="X2703" t="str">
            <v>FLEXNET ECUADOR - MDELIVERY</v>
          </cell>
          <cell r="Y2703" t="str">
            <v>CALLE 28 DE JUNIO S/N Y GARCIA MORENO ENTRADA LLANO GRANDE</v>
          </cell>
        </row>
        <row r="2704">
          <cell r="A2704" t="str">
            <v>2478930</v>
          </cell>
          <cell r="B2704">
            <v>485099</v>
          </cell>
          <cell r="C2704" t="str">
            <v>2478930</v>
          </cell>
          <cell r="D2704" t="str">
            <v>MDELIVERY</v>
          </cell>
          <cell r="E2704" t="str">
            <v>DESPACHO</v>
          </cell>
          <cell r="F2704" t="str">
            <v>NORMAL</v>
          </cell>
          <cell r="G2704" t="str">
            <v>FT76578</v>
          </cell>
          <cell r="H2704">
            <v>44917</v>
          </cell>
          <cell r="I2704" t="str">
            <v>ENTREGADO</v>
          </cell>
          <cell r="J2704">
            <v>44918</v>
          </cell>
          <cell r="K2704" t="str">
            <v>Mayra Congo_PERTRALY S A</v>
          </cell>
          <cell r="L2704" t="str">
            <v xml:space="preserve"> Corredor Alpachaca Edificio Terminal de Carga Internacional Local 4 empresa PERTRALY S A Aeropuerto Internacional Mariscal Sucre Tababela Ecuador </v>
          </cell>
          <cell r="M2704" t="str">
            <v>1791807820001</v>
          </cell>
          <cell r="N2704" t="str">
            <v>0988157338</v>
          </cell>
          <cell r="O2704" t="str">
            <v/>
          </cell>
          <cell r="P2704" t="str">
            <v>QUITO</v>
          </cell>
          <cell r="Q2704" t="str">
            <v>QUITO</v>
          </cell>
          <cell r="R2704" t="str">
            <v>PICHINCHA</v>
          </cell>
          <cell r="T2704" t="str">
            <v>FLEXTRANS UIO</v>
          </cell>
          <cell r="U2704" t="str">
            <v>FLEXNETUIO_LOCAL</v>
          </cell>
          <cell r="V2704">
            <v>1</v>
          </cell>
          <cell r="W2704">
            <v>1</v>
          </cell>
          <cell r="X2704" t="str">
            <v>FLEXNET ECUADOR - MDELIVERY</v>
          </cell>
          <cell r="Y2704" t="str">
            <v>CALLE 28 DE JUNIO S/N Y GARCIA MORENO ENTRADA LLANO GRANDE</v>
          </cell>
        </row>
        <row r="2705">
          <cell r="A2705" t="str">
            <v>2478846</v>
          </cell>
          <cell r="B2705">
            <v>485051</v>
          </cell>
          <cell r="C2705" t="str">
            <v>2478846</v>
          </cell>
          <cell r="D2705" t="str">
            <v>MDELIVERY</v>
          </cell>
          <cell r="E2705" t="str">
            <v>DESPACHO</v>
          </cell>
          <cell r="F2705" t="str">
            <v>EXPRESS</v>
          </cell>
          <cell r="G2705" t="str">
            <v>EC5981</v>
          </cell>
          <cell r="H2705">
            <v>44917</v>
          </cell>
          <cell r="I2705" t="str">
            <v>ENTREGADO</v>
          </cell>
          <cell r="J2705">
            <v>44917</v>
          </cell>
          <cell r="K2705" t="str">
            <v xml:space="preserve">ALEJANDRO JOSE DAZA OCHOA_GEOPETSA SERVICIOS PETROLEROS S A </v>
          </cell>
          <cell r="L2705" t="str">
            <v>AV AMAZONAS N39 123 y JOSE ARiZAGA Edif AMAZONAS PLAZA Of 61 Geopetsa</v>
          </cell>
          <cell r="M2705" t="str">
            <v>1791338243001</v>
          </cell>
          <cell r="N2705" t="str">
            <v>0997989574</v>
          </cell>
          <cell r="O2705" t="str">
            <v/>
          </cell>
          <cell r="P2705" t="str">
            <v>QUITO</v>
          </cell>
          <cell r="Q2705" t="str">
            <v>QUITO</v>
          </cell>
          <cell r="R2705" t="str">
            <v>PICHINCHA</v>
          </cell>
          <cell r="T2705" t="str">
            <v>EXPRESSCON</v>
          </cell>
          <cell r="U2705" t="str">
            <v>FLEXNETUIO_LOCAL</v>
          </cell>
          <cell r="V2705">
            <v>1</v>
          </cell>
          <cell r="W2705">
            <v>1</v>
          </cell>
          <cell r="X2705" t="str">
            <v>FLEXNET ECUADOR - MDELIVERY</v>
          </cell>
          <cell r="Y2705" t="str">
            <v>CALLE 28 DE JUNIO S/N Y GARCIA MORENO ENTRADA LLANO GRANDE</v>
          </cell>
        </row>
        <row r="2706">
          <cell r="A2706" t="str">
            <v>2478847</v>
          </cell>
          <cell r="B2706">
            <v>485052</v>
          </cell>
          <cell r="C2706" t="str">
            <v>2478847</v>
          </cell>
          <cell r="D2706" t="str">
            <v>MDELIVERY</v>
          </cell>
          <cell r="E2706" t="str">
            <v>DESPACHO</v>
          </cell>
          <cell r="F2706" t="str">
            <v>EXPRESS</v>
          </cell>
          <cell r="G2706" t="str">
            <v>TS8573</v>
          </cell>
          <cell r="H2706">
            <v>44917</v>
          </cell>
          <cell r="I2706" t="str">
            <v>ENTREGADO</v>
          </cell>
          <cell r="J2706">
            <v>44917</v>
          </cell>
          <cell r="K2706" t="str">
            <v>CRISTINA PAVON_GARCIA MARIA ORFELINA</v>
          </cell>
          <cell r="L2706" t="str">
            <v>TORIBIO MONTES Y DANIEL HIDALGO CASA N27 07</v>
          </cell>
          <cell r="M2706" t="str">
            <v>1704855202001</v>
          </cell>
          <cell r="N2706" t="str">
            <v>0984746868</v>
          </cell>
          <cell r="O2706" t="str">
            <v/>
          </cell>
          <cell r="P2706" t="str">
            <v>QUITO</v>
          </cell>
          <cell r="Q2706" t="str">
            <v>QUITO</v>
          </cell>
          <cell r="R2706" t="str">
            <v>PICHINCHA</v>
          </cell>
          <cell r="T2706" t="str">
            <v>TRANSERVISS</v>
          </cell>
          <cell r="U2706" t="str">
            <v>FLEXNETUIO_LOCAL</v>
          </cell>
          <cell r="V2706">
            <v>1</v>
          </cell>
          <cell r="W2706">
            <v>1</v>
          </cell>
          <cell r="X2706" t="str">
            <v>FLEXNET ECUADOR - MDELIVERY</v>
          </cell>
          <cell r="Y2706" t="str">
            <v>CALLE 28 DE JUNIO S/N Y GARCIA MORENO ENTRADA LLANO GRANDE</v>
          </cell>
        </row>
        <row r="2707">
          <cell r="A2707" t="str">
            <v>2478851</v>
          </cell>
          <cell r="B2707">
            <v>485053</v>
          </cell>
          <cell r="C2707" t="str">
            <v>2478851</v>
          </cell>
          <cell r="D2707" t="str">
            <v>MDELIVERY</v>
          </cell>
          <cell r="E2707" t="str">
            <v>DESPACHO</v>
          </cell>
          <cell r="F2707" t="str">
            <v>EXPRESS</v>
          </cell>
          <cell r="G2707" t="str">
            <v>EC5980</v>
          </cell>
          <cell r="H2707">
            <v>44917</v>
          </cell>
          <cell r="I2707" t="str">
            <v>ENTREGADO</v>
          </cell>
          <cell r="J2707">
            <v>44917</v>
          </cell>
          <cell r="K2707" t="str">
            <v xml:space="preserve"> JAIME JOSE MARIN PEREZ_ JAIME JOSE MARIN PEREZ</v>
          </cell>
          <cell r="L2707" t="str">
            <v>VOZ ANDES N42 74 Y MARIANAO ECHEVERRIA</v>
          </cell>
          <cell r="M2707" t="str">
            <v>1760552206001</v>
          </cell>
          <cell r="N2707" t="str">
            <v>0995508662</v>
          </cell>
          <cell r="O2707" t="str">
            <v/>
          </cell>
          <cell r="P2707" t="str">
            <v>QUITO</v>
          </cell>
          <cell r="Q2707" t="str">
            <v>QUITO</v>
          </cell>
          <cell r="R2707" t="str">
            <v>PICHINCHA</v>
          </cell>
          <cell r="T2707" t="str">
            <v>EXPRESSCON</v>
          </cell>
          <cell r="U2707" t="str">
            <v>FLEXNETUIO_LOCAL</v>
          </cell>
          <cell r="V2707">
            <v>1</v>
          </cell>
          <cell r="W2707">
            <v>1</v>
          </cell>
          <cell r="X2707" t="str">
            <v>FLEXNET ECUADOR - MDELIVERY</v>
          </cell>
          <cell r="Y2707" t="str">
            <v>CALLE 28 DE JUNIO S/N Y GARCIA MORENO ENTRADA LLANO GRANDE</v>
          </cell>
        </row>
        <row r="2708">
          <cell r="A2708" t="str">
            <v>2478852</v>
          </cell>
          <cell r="B2708">
            <v>485054</v>
          </cell>
          <cell r="C2708" t="str">
            <v>2478852</v>
          </cell>
          <cell r="D2708" t="str">
            <v>MDELIVERY</v>
          </cell>
          <cell r="E2708" t="str">
            <v>DESPACHO</v>
          </cell>
          <cell r="F2708" t="str">
            <v>EXPRESS</v>
          </cell>
          <cell r="G2708" t="str">
            <v>TS8581</v>
          </cell>
          <cell r="H2708">
            <v>44917</v>
          </cell>
          <cell r="I2708" t="str">
            <v>ENTREGADO</v>
          </cell>
          <cell r="J2708">
            <v>44923</v>
          </cell>
          <cell r="K2708" t="str">
            <v xml:space="preserve">Ana Rodriguez_ERNST Y YOUNG ECUADOR E Y Y CIA LTDA </v>
          </cell>
          <cell r="L2708" t="str">
            <v>Inglaterra E3 266 y Amazonas edf Stratta piso 11 oficinas EY</v>
          </cell>
          <cell r="M2708" t="str">
            <v>1791815378001</v>
          </cell>
          <cell r="N2708" t="str">
            <v>0998577070</v>
          </cell>
          <cell r="O2708" t="str">
            <v/>
          </cell>
          <cell r="P2708" t="str">
            <v>QUITO</v>
          </cell>
          <cell r="Q2708" t="str">
            <v>QUITO</v>
          </cell>
          <cell r="R2708" t="str">
            <v>PICHINCHA</v>
          </cell>
          <cell r="T2708" t="str">
            <v>TRANSERVISS</v>
          </cell>
          <cell r="U2708" t="str">
            <v>FLEXNETUIO_LOCAL</v>
          </cell>
          <cell r="V2708">
            <v>1</v>
          </cell>
          <cell r="W2708">
            <v>1</v>
          </cell>
          <cell r="X2708" t="str">
            <v>FLEXNET ECUADOR - MDELIVERY</v>
          </cell>
          <cell r="Y2708" t="str">
            <v>CALLE 28 DE JUNIO S/N Y GARCIA MORENO ENTRADA LLANO GRANDE</v>
          </cell>
        </row>
        <row r="2709">
          <cell r="A2709" t="str">
            <v>2478857</v>
          </cell>
          <cell r="B2709">
            <v>485055</v>
          </cell>
          <cell r="C2709" t="str">
            <v>2478857</v>
          </cell>
          <cell r="D2709" t="str">
            <v>MDELIVERY</v>
          </cell>
          <cell r="E2709" t="str">
            <v>DESPACHO</v>
          </cell>
          <cell r="F2709" t="str">
            <v>EXPRESS</v>
          </cell>
          <cell r="G2709" t="str">
            <v>EC5979</v>
          </cell>
          <cell r="H2709">
            <v>44917</v>
          </cell>
          <cell r="I2709" t="str">
            <v>ENTREGADO</v>
          </cell>
          <cell r="J2709">
            <v>44918</v>
          </cell>
          <cell r="K2709" t="str">
            <v>ARACELY SOLEDAD LOAIZA RAMIEZ_ASOCIACION DE SERVIDORES DEL BANCO DEL ESTADO ASOB</v>
          </cell>
          <cell r="L2709" t="str">
            <v>Av Amazonas y Union de periodistas plataforma gubernamental financiera BDE piso 7 bloque morado</v>
          </cell>
          <cell r="M2709" t="str">
            <v>1791716175001</v>
          </cell>
          <cell r="N2709" t="str">
            <v>0983345199</v>
          </cell>
          <cell r="O2709" t="str">
            <v/>
          </cell>
          <cell r="P2709" t="str">
            <v>QUITO</v>
          </cell>
          <cell r="Q2709" t="str">
            <v>QUITO</v>
          </cell>
          <cell r="R2709" t="str">
            <v>PICHINCHA</v>
          </cell>
          <cell r="T2709" t="str">
            <v>EXPRESSCON</v>
          </cell>
          <cell r="U2709" t="str">
            <v>FLEXNETUIO_LOCAL</v>
          </cell>
          <cell r="V2709">
            <v>1</v>
          </cell>
          <cell r="W2709">
            <v>1</v>
          </cell>
          <cell r="X2709" t="str">
            <v>FLEXNET ECUADOR - MDELIVERY</v>
          </cell>
          <cell r="Y2709" t="str">
            <v>CALLE 28 DE JUNIO S/N Y GARCIA MORENO ENTRADA LLANO GRANDE</v>
          </cell>
        </row>
        <row r="2710">
          <cell r="A2710" t="str">
            <v>2478867</v>
          </cell>
          <cell r="B2710">
            <v>485056</v>
          </cell>
          <cell r="C2710" t="str">
            <v>2478867</v>
          </cell>
          <cell r="D2710" t="str">
            <v>MDELIVERY</v>
          </cell>
          <cell r="E2710" t="str">
            <v>DESPACHO</v>
          </cell>
          <cell r="F2710" t="str">
            <v>EXPRESS</v>
          </cell>
          <cell r="G2710" t="str">
            <v>TS8576</v>
          </cell>
          <cell r="H2710">
            <v>44917</v>
          </cell>
          <cell r="I2710" t="str">
            <v>ENTREGADO</v>
          </cell>
          <cell r="J2710">
            <v>44917</v>
          </cell>
          <cell r="K2710" t="str">
            <v xml:space="preserve">PAMELA VILLAMARIN_DEPORTRAUMA CIA LTDA </v>
          </cell>
          <cell r="L2710" t="str">
            <v>AV MARIANA DE JESUS OE7 02 Y NUNO DE VALDERRAMA EDIFICIO CITYMED PISO 5 OFICINA 511</v>
          </cell>
          <cell r="M2710" t="str">
            <v>1792488850001</v>
          </cell>
          <cell r="N2710" t="str">
            <v>0998814001</v>
          </cell>
          <cell r="O2710" t="str">
            <v/>
          </cell>
          <cell r="P2710" t="str">
            <v>QUITO</v>
          </cell>
          <cell r="Q2710" t="str">
            <v>QUITO</v>
          </cell>
          <cell r="R2710" t="str">
            <v>PICHINCHA</v>
          </cell>
          <cell r="T2710" t="str">
            <v>TRANSERVISS</v>
          </cell>
          <cell r="U2710" t="str">
            <v>FLEXNETUIO_LOCAL</v>
          </cell>
          <cell r="V2710">
            <v>1</v>
          </cell>
          <cell r="W2710">
            <v>1</v>
          </cell>
          <cell r="X2710" t="str">
            <v>FLEXNET ECUADOR - MDELIVERY</v>
          </cell>
          <cell r="Y2710" t="str">
            <v>CALLE 28 DE JUNIO S/N Y GARCIA MORENO ENTRADA LLANO GRANDE</v>
          </cell>
        </row>
        <row r="2711">
          <cell r="A2711" t="str">
            <v>2478868</v>
          </cell>
          <cell r="B2711">
            <v>485057</v>
          </cell>
          <cell r="C2711" t="str">
            <v>2478868</v>
          </cell>
          <cell r="D2711" t="str">
            <v>MDELIVERY</v>
          </cell>
          <cell r="E2711" t="str">
            <v>DESPACHO</v>
          </cell>
          <cell r="F2711" t="str">
            <v>EXPRESS</v>
          </cell>
          <cell r="G2711" t="str">
            <v>TS8575</v>
          </cell>
          <cell r="H2711">
            <v>44917</v>
          </cell>
          <cell r="I2711" t="str">
            <v>ENTREGADO</v>
          </cell>
          <cell r="J2711">
            <v>44917</v>
          </cell>
          <cell r="K2711" t="str">
            <v>PAUL PINTO_PAUL SANTIAGO PINTO BAEZ</v>
          </cell>
          <cell r="L2711" t="str">
            <v>CALLE MARIA DUCHICELA S9 115 Y QUITUS SECTOR LA MAGDALENA EDIFICIO SAUNA PARAISO</v>
          </cell>
          <cell r="M2711" t="str">
            <v>1711537751001</v>
          </cell>
          <cell r="N2711" t="str">
            <v>0995869913</v>
          </cell>
          <cell r="O2711" t="str">
            <v/>
          </cell>
          <cell r="P2711" t="str">
            <v>QUITO</v>
          </cell>
          <cell r="Q2711" t="str">
            <v>QUITO</v>
          </cell>
          <cell r="R2711" t="str">
            <v>PICHINCHA</v>
          </cell>
          <cell r="T2711" t="str">
            <v>TRANSERVISS</v>
          </cell>
          <cell r="U2711" t="str">
            <v>FLEXNETUIO_LOCAL</v>
          </cell>
          <cell r="V2711">
            <v>1</v>
          </cell>
          <cell r="W2711">
            <v>1</v>
          </cell>
          <cell r="X2711" t="str">
            <v>FLEXNET ECUADOR - MDELIVERY</v>
          </cell>
          <cell r="Y2711" t="str">
            <v>CALLE 28 DE JUNIO S/N Y GARCIA MORENO ENTRADA LLANO GRANDE</v>
          </cell>
        </row>
        <row r="2712">
          <cell r="A2712" t="str">
            <v>2478869</v>
          </cell>
          <cell r="B2712">
            <v>485058</v>
          </cell>
          <cell r="C2712" t="str">
            <v>2478869</v>
          </cell>
          <cell r="D2712" t="str">
            <v>MDELIVERY</v>
          </cell>
          <cell r="E2712" t="str">
            <v>DESPACHO</v>
          </cell>
          <cell r="F2712" t="str">
            <v>EXPRESS</v>
          </cell>
          <cell r="G2712" t="str">
            <v>TS8578</v>
          </cell>
          <cell r="H2712">
            <v>44917</v>
          </cell>
          <cell r="I2712" t="str">
            <v>ENTREGADO</v>
          </cell>
          <cell r="J2712">
            <v>44917</v>
          </cell>
          <cell r="K2712" t="str">
            <v>EDY RODRIGO ARMIJOS LIMA_EDY RODRIGO ARMIJOS LIMA</v>
          </cell>
          <cell r="L2712" t="str">
            <v>Juan Murillo y san Gregorio centro comercial Quitus local 307</v>
          </cell>
          <cell r="M2712" t="str">
            <v>1714884705001</v>
          </cell>
          <cell r="N2712" t="str">
            <v>0981851497</v>
          </cell>
          <cell r="O2712" t="str">
            <v/>
          </cell>
          <cell r="P2712" t="str">
            <v>QUITO</v>
          </cell>
          <cell r="Q2712" t="str">
            <v>QUITO</v>
          </cell>
          <cell r="R2712" t="str">
            <v>PICHINCHA</v>
          </cell>
          <cell r="T2712" t="str">
            <v>TRANSERVISS</v>
          </cell>
          <cell r="U2712" t="str">
            <v>FLEXNETUIO_LOCAL</v>
          </cell>
          <cell r="V2712">
            <v>1</v>
          </cell>
          <cell r="W2712">
            <v>1</v>
          </cell>
          <cell r="X2712" t="str">
            <v>FLEXNET ECUADOR - MDELIVERY</v>
          </cell>
          <cell r="Y2712" t="str">
            <v>CALLE 28 DE JUNIO S/N Y GARCIA MORENO ENTRADA LLANO GRANDE</v>
          </cell>
        </row>
        <row r="2713">
          <cell r="A2713" t="str">
            <v>2478891</v>
          </cell>
          <cell r="B2713">
            <v>485059</v>
          </cell>
          <cell r="C2713" t="str">
            <v>2478891</v>
          </cell>
          <cell r="D2713" t="str">
            <v>MDELIVERY</v>
          </cell>
          <cell r="E2713" t="str">
            <v>DESPACHO</v>
          </cell>
          <cell r="F2713" t="str">
            <v>EXPRESS</v>
          </cell>
          <cell r="G2713" t="str">
            <v>TS8579</v>
          </cell>
          <cell r="H2713">
            <v>44917</v>
          </cell>
          <cell r="I2713" t="str">
            <v>ENTREGADO</v>
          </cell>
          <cell r="J2713">
            <v>44917</v>
          </cell>
          <cell r="K2713" t="str">
            <v>DANILO ARELLANO BENALCAZAR_DESTINY CLUBDMC TRAVEL S A</v>
          </cell>
          <cell r="L2713" t="str">
            <v>QUITO AV FRANCISCO DE ORELLANA E3 07 Y 10 DE AGOSTO EDIFICIO TORRE ORELLANA PISO 2 OFICINA 23</v>
          </cell>
          <cell r="M2713" t="str">
            <v>1793191284001</v>
          </cell>
          <cell r="N2713" t="str">
            <v>0983202994</v>
          </cell>
          <cell r="O2713" t="str">
            <v/>
          </cell>
          <cell r="P2713" t="str">
            <v>QUITO</v>
          </cell>
          <cell r="Q2713" t="str">
            <v>QUITO</v>
          </cell>
          <cell r="R2713" t="str">
            <v>PICHINCHA</v>
          </cell>
          <cell r="T2713" t="str">
            <v>TRANSERVISS</v>
          </cell>
          <cell r="U2713" t="str">
            <v>FLEXNETUIO_LOCAL</v>
          </cell>
          <cell r="V2713">
            <v>1</v>
          </cell>
          <cell r="W2713">
            <v>1</v>
          </cell>
          <cell r="X2713" t="str">
            <v>FLEXNET ECUADOR - MDELIVERY</v>
          </cell>
          <cell r="Y2713" t="str">
            <v>CALLE 28 DE JUNIO S/N Y GARCIA MORENO ENTRADA LLANO GRANDE</v>
          </cell>
        </row>
        <row r="2714">
          <cell r="A2714" t="str">
            <v>2478906</v>
          </cell>
          <cell r="B2714">
            <v>485060</v>
          </cell>
          <cell r="C2714" t="str">
            <v>2478906</v>
          </cell>
          <cell r="D2714" t="str">
            <v>MDELIVERY</v>
          </cell>
          <cell r="E2714" t="str">
            <v>DESPACHO</v>
          </cell>
          <cell r="F2714" t="str">
            <v>EXPRESS</v>
          </cell>
          <cell r="G2714" t="str">
            <v>EC5984</v>
          </cell>
          <cell r="H2714">
            <v>44917</v>
          </cell>
          <cell r="I2714" t="str">
            <v>ENTREGADO</v>
          </cell>
          <cell r="J2714">
            <v>44917</v>
          </cell>
          <cell r="K2714" t="str">
            <v xml:space="preserve">TERESA TERAN_QUIFATEX S A </v>
          </cell>
          <cell r="L2714" t="str">
            <v>BERNARDO DE LEGARDA Y 7MA TRANSVERSAL CASA N61 51</v>
          </cell>
          <cell r="M2714" t="str">
            <v>1790371506001</v>
          </cell>
          <cell r="N2714" t="str">
            <v>0992838913</v>
          </cell>
          <cell r="O2714" t="str">
            <v/>
          </cell>
          <cell r="P2714" t="str">
            <v>QUITO</v>
          </cell>
          <cell r="Q2714" t="str">
            <v>QUITO</v>
          </cell>
          <cell r="R2714" t="str">
            <v>PICHINCHA</v>
          </cell>
          <cell r="T2714" t="str">
            <v>EXPRESSCON</v>
          </cell>
          <cell r="U2714" t="str">
            <v>FLEXNETUIO_LOCAL</v>
          </cell>
          <cell r="V2714">
            <v>1</v>
          </cell>
          <cell r="W2714">
            <v>1</v>
          </cell>
          <cell r="X2714" t="str">
            <v>FLEXNET ECUADOR - MDELIVERY</v>
          </cell>
          <cell r="Y2714" t="str">
            <v>CALLE 28 DE JUNIO S/N Y GARCIA MORENO ENTRADA LLANO GRANDE</v>
          </cell>
        </row>
        <row r="2715">
          <cell r="A2715" t="str">
            <v>2478907</v>
          </cell>
          <cell r="B2715">
            <v>485061</v>
          </cell>
          <cell r="C2715" t="str">
            <v>2478907</v>
          </cell>
          <cell r="D2715" t="str">
            <v>MDELIVERY</v>
          </cell>
          <cell r="E2715" t="str">
            <v>DESPACHO</v>
          </cell>
          <cell r="F2715" t="str">
            <v>EXPRESS</v>
          </cell>
          <cell r="G2715" t="str">
            <v>EC5985</v>
          </cell>
          <cell r="H2715">
            <v>44917</v>
          </cell>
          <cell r="I2715" t="str">
            <v>ENTREGADO</v>
          </cell>
          <cell r="J2715">
            <v>44918</v>
          </cell>
          <cell r="K2715" t="str">
            <v>Maritza Rodriguez_CLYAN SERVICES WORLD S A</v>
          </cell>
          <cell r="L2715" t="str">
            <v xml:space="preserve"> Av Naciones Unidas E230 y NuNez de Vela Edificio Metropolitan Piso 11 Oficina 1113 </v>
          </cell>
          <cell r="M2715" t="str">
            <v>1791871472001</v>
          </cell>
          <cell r="N2715" t="str">
            <v>0995051485</v>
          </cell>
          <cell r="O2715" t="str">
            <v/>
          </cell>
          <cell r="P2715" t="str">
            <v>QUITO</v>
          </cell>
          <cell r="Q2715" t="str">
            <v>QUITO</v>
          </cell>
          <cell r="R2715" t="str">
            <v>PICHINCHA</v>
          </cell>
          <cell r="T2715" t="str">
            <v>EXPRESSCON</v>
          </cell>
          <cell r="U2715" t="str">
            <v>FLEXNETUIO_LOCAL</v>
          </cell>
          <cell r="V2715">
            <v>1</v>
          </cell>
          <cell r="W2715">
            <v>1</v>
          </cell>
          <cell r="X2715" t="str">
            <v>FLEXNET ECUADOR - MDELIVERY</v>
          </cell>
          <cell r="Y2715" t="str">
            <v>CALLE 28 DE JUNIO S/N Y GARCIA MORENO ENTRADA LLANO GRANDE</v>
          </cell>
        </row>
        <row r="2716">
          <cell r="A2716" t="str">
            <v>2478915</v>
          </cell>
          <cell r="B2716">
            <v>485062</v>
          </cell>
          <cell r="C2716" t="str">
            <v>2478915</v>
          </cell>
          <cell r="D2716" t="str">
            <v>MDELIVERY</v>
          </cell>
          <cell r="E2716" t="str">
            <v>DESPACHO</v>
          </cell>
          <cell r="F2716" t="str">
            <v>EXPRESS</v>
          </cell>
          <cell r="G2716" t="str">
            <v>EC5982</v>
          </cell>
          <cell r="H2716">
            <v>44917</v>
          </cell>
          <cell r="I2716" t="str">
            <v>ENTREGADO</v>
          </cell>
          <cell r="J2716">
            <v>44918</v>
          </cell>
          <cell r="K2716" t="str">
            <v xml:space="preserve">Paola Espinosa_REPLACEMENT SERVICES REPSERV S A </v>
          </cell>
          <cell r="L2716" t="str">
            <v>Catalina Aldaz N34 155 y Av Eloy Alfaro Edf Catalina Plaza Oficina 405 cuarto piso Oficina de AutoxAuto</v>
          </cell>
          <cell r="M2716" t="str">
            <v>1791973232001</v>
          </cell>
          <cell r="N2716" t="str">
            <v>0958879564</v>
          </cell>
          <cell r="O2716" t="str">
            <v/>
          </cell>
          <cell r="P2716" t="str">
            <v>QUITO</v>
          </cell>
          <cell r="Q2716" t="str">
            <v>QUITO</v>
          </cell>
          <cell r="R2716" t="str">
            <v>PICHINCHA</v>
          </cell>
          <cell r="T2716" t="str">
            <v>EXPRESSCON</v>
          </cell>
          <cell r="U2716" t="str">
            <v>FLEXNETUIO_LOCAL</v>
          </cell>
          <cell r="V2716">
            <v>1</v>
          </cell>
          <cell r="W2716">
            <v>1</v>
          </cell>
          <cell r="X2716" t="str">
            <v>FLEXNET ECUADOR - MDELIVERY</v>
          </cell>
          <cell r="Y2716" t="str">
            <v>CALLE 28 DE JUNIO S/N Y GARCIA MORENO ENTRADA LLANO GRANDE</v>
          </cell>
        </row>
        <row r="2717">
          <cell r="A2717" t="str">
            <v>2478917</v>
          </cell>
          <cell r="B2717">
            <v>485063</v>
          </cell>
          <cell r="C2717" t="str">
            <v>2478917</v>
          </cell>
          <cell r="D2717" t="str">
            <v>MDELIVERY</v>
          </cell>
          <cell r="E2717" t="str">
            <v>DESPACHO</v>
          </cell>
          <cell r="F2717" t="str">
            <v>EXPRESS</v>
          </cell>
          <cell r="G2717" t="str">
            <v>EC5983</v>
          </cell>
          <cell r="H2717">
            <v>44917</v>
          </cell>
          <cell r="I2717" t="str">
            <v>ENTREGADO</v>
          </cell>
          <cell r="J2717">
            <v>44917</v>
          </cell>
          <cell r="K2717" t="str">
            <v>Santiago SAAVEDRA_LABORATORIOS INDUSTRIALES FARMACEUTICOS ECUATORIAN</v>
          </cell>
          <cell r="L2717" t="str">
            <v>AV DE LA PRENSA OE2 22 ESQUINA Y CALLE JUAN GALARZA EDIFICIO LABORATORIOS LIFE</v>
          </cell>
          <cell r="M2717" t="str">
            <v>1790013502001</v>
          </cell>
          <cell r="N2717" t="str">
            <v>998608154</v>
          </cell>
          <cell r="O2717" t="str">
            <v/>
          </cell>
          <cell r="P2717" t="str">
            <v>QUITO</v>
          </cell>
          <cell r="Q2717" t="str">
            <v>QUITO</v>
          </cell>
          <cell r="R2717" t="str">
            <v>PICHINCHA</v>
          </cell>
          <cell r="T2717" t="str">
            <v>EXPRESSCON</v>
          </cell>
          <cell r="U2717" t="str">
            <v>FLEXNETUIO_LOCAL</v>
          </cell>
          <cell r="V2717">
            <v>1</v>
          </cell>
          <cell r="W2717">
            <v>1</v>
          </cell>
          <cell r="X2717" t="str">
            <v>FLEXNET ECUADOR - MDELIVERY</v>
          </cell>
          <cell r="Y2717" t="str">
            <v>CALLE 28 DE JUNIO S/N Y GARCIA MORENO ENTRADA LLANO GRANDE</v>
          </cell>
        </row>
        <row r="2718">
          <cell r="A2718" t="str">
            <v>2478922_1</v>
          </cell>
          <cell r="B2718">
            <v>485064</v>
          </cell>
          <cell r="C2718" t="str">
            <v>2478922_1</v>
          </cell>
          <cell r="D2718" t="str">
            <v>MDELIVERY</v>
          </cell>
          <cell r="E2718" t="str">
            <v>DESPACHO</v>
          </cell>
          <cell r="F2718" t="str">
            <v>EXPRESS</v>
          </cell>
          <cell r="G2718" t="str">
            <v>TS8577</v>
          </cell>
          <cell r="H2718">
            <v>44917</v>
          </cell>
          <cell r="I2718" t="str">
            <v>ENTREGADO</v>
          </cell>
          <cell r="J2718">
            <v>44917</v>
          </cell>
          <cell r="K2718" t="str">
            <v>KARINA TERESA ESTRELLA LUZURIAGA_KARINA TERESA ESTRELLA LUZURIAGA</v>
          </cell>
          <cell r="L2718" t="str">
            <v>Av Italia y Mariana de Jesus edificio Mariana de Jesus</v>
          </cell>
          <cell r="M2718" t="str">
            <v>1718346578</v>
          </cell>
          <cell r="N2718" t="str">
            <v>0963149474</v>
          </cell>
          <cell r="O2718" t="str">
            <v/>
          </cell>
          <cell r="P2718" t="str">
            <v>QUITO</v>
          </cell>
          <cell r="Q2718" t="str">
            <v>QUITO</v>
          </cell>
          <cell r="R2718" t="str">
            <v>PICHINCHA</v>
          </cell>
          <cell r="T2718" t="str">
            <v>TRANSERVISS</v>
          </cell>
          <cell r="U2718" t="str">
            <v>FLEXNETUIO_LOCAL</v>
          </cell>
          <cell r="V2718">
            <v>1</v>
          </cell>
          <cell r="W2718">
            <v>1</v>
          </cell>
          <cell r="X2718" t="str">
            <v>FLEXNET ECUADOR - MDELIVERY</v>
          </cell>
          <cell r="Y2718" t="str">
            <v>CALLE 28 DE JUNIO S/N Y GARCIA MORENO ENTRADA LLANO GRANDE</v>
          </cell>
        </row>
        <row r="2719">
          <cell r="A2719" t="str">
            <v>2478844</v>
          </cell>
          <cell r="B2719">
            <v>485065</v>
          </cell>
          <cell r="C2719" t="str">
            <v>2478844</v>
          </cell>
          <cell r="D2719" t="str">
            <v>MDELIVERY</v>
          </cell>
          <cell r="E2719" t="str">
            <v>DESPACHO</v>
          </cell>
          <cell r="F2719" t="str">
            <v>NORMAL</v>
          </cell>
          <cell r="G2719" t="str">
            <v>IC4016</v>
          </cell>
          <cell r="H2719">
            <v>44917</v>
          </cell>
          <cell r="I2719" t="str">
            <v>ENTREGADO</v>
          </cell>
          <cell r="J2719">
            <v>44918</v>
          </cell>
          <cell r="K2719" t="str">
            <v>SILVANA PERALTA Y O VALERIA PERALTA_CARPINTERIA Y TAPICERIA INTERNACIONAL CTIN CIA LT</v>
          </cell>
          <cell r="L2719" t="str">
            <v xml:space="preserve"> CORNELIO VINTIMILLA 2 56 Y CARLOS TOSI EN CARPINTERIA FRENTE A CARTOPEL CUENCA AZUAY </v>
          </cell>
          <cell r="M2719" t="str">
            <v>0190166570001</v>
          </cell>
          <cell r="N2719" t="str">
            <v>0983786893</v>
          </cell>
          <cell r="O2719" t="str">
            <v/>
          </cell>
          <cell r="P2719" t="str">
            <v>CUENCA</v>
          </cell>
          <cell r="Q2719" t="str">
            <v>CUENCA</v>
          </cell>
          <cell r="R2719" t="str">
            <v>AZUAY</v>
          </cell>
          <cell r="T2719" t="str">
            <v>ITSACOURIER</v>
          </cell>
          <cell r="U2719" t="str">
            <v>FLEXNETUIO_PROVINCIA</v>
          </cell>
          <cell r="V2719">
            <v>1</v>
          </cell>
          <cell r="W2719">
            <v>1</v>
          </cell>
          <cell r="X2719" t="str">
            <v>FLEXNET ECUADOR - MDELIVERY</v>
          </cell>
          <cell r="Y2719" t="str">
            <v>CALLE 28 DE JUNIO S/N Y GARCIA MORENO ENTRADA LLANO GRANDE</v>
          </cell>
        </row>
        <row r="2720">
          <cell r="A2720" t="str">
            <v>2478845</v>
          </cell>
          <cell r="B2720">
            <v>485066</v>
          </cell>
          <cell r="C2720" t="str">
            <v>2478845</v>
          </cell>
          <cell r="D2720" t="str">
            <v>MDELIVERY</v>
          </cell>
          <cell r="E2720" t="str">
            <v>DESPACHO</v>
          </cell>
          <cell r="F2720" t="str">
            <v>NORMAL</v>
          </cell>
          <cell r="G2720" t="str">
            <v>031080002478845</v>
          </cell>
          <cell r="H2720">
            <v>44917</v>
          </cell>
          <cell r="I2720" t="str">
            <v>ENTREGADO</v>
          </cell>
          <cell r="J2720">
            <v>44918</v>
          </cell>
          <cell r="K2720" t="str">
            <v>ALEX DANIEL MOLINA ALCIVAR_MARIO ANDRES AGUILAR NUNEZ</v>
          </cell>
          <cell r="L2720" t="str">
            <v>KRONOS COMUNICACIONES CALLE BAQUERIZO MORENO Y AV LOS CHASQUIS CASA COLOR BEICH 3P JUNTO A LAVANDERIA MARY TERE</v>
          </cell>
          <cell r="M2720" t="str">
            <v>1715918627001</v>
          </cell>
          <cell r="N2720" t="str">
            <v>0992928133</v>
          </cell>
          <cell r="O2720" t="str">
            <v/>
          </cell>
          <cell r="P2720" t="str">
            <v>AMBATO</v>
          </cell>
          <cell r="Q2720" t="str">
            <v>AMBATO</v>
          </cell>
          <cell r="R2720" t="str">
            <v>TUNGURAHUA</v>
          </cell>
          <cell r="S2720" t="str">
            <v>AMBATO</v>
          </cell>
          <cell r="T2720" t="str">
            <v>TRAMACO</v>
          </cell>
          <cell r="U2720" t="str">
            <v>FLEXNETUIO_PROVINCIA</v>
          </cell>
          <cell r="V2720">
            <v>1</v>
          </cell>
          <cell r="W2720">
            <v>1</v>
          </cell>
          <cell r="X2720" t="str">
            <v>FLEXNET ECUADOR - MDELIVERY</v>
          </cell>
          <cell r="Y2720" t="str">
            <v>CALLE 28 DE JUNIO S/N Y GARCIA MORENO ENTRADA LLANO GRANDE</v>
          </cell>
        </row>
        <row r="2721">
          <cell r="A2721" t="str">
            <v>SG_2022_2215_1</v>
          </cell>
          <cell r="B2721">
            <v>485050</v>
          </cell>
          <cell r="C2721" t="str">
            <v>SG_2022_2215_1</v>
          </cell>
          <cell r="D2721" t="str">
            <v>SG</v>
          </cell>
          <cell r="E2721" t="str">
            <v>DESPACHO</v>
          </cell>
          <cell r="F2721" t="str">
            <v>NORMAL</v>
          </cell>
          <cell r="G2721" t="str">
            <v>90369</v>
          </cell>
          <cell r="H2721">
            <v>44917</v>
          </cell>
          <cell r="I2721" t="str">
            <v>ENTREGADO</v>
          </cell>
          <cell r="J2721">
            <v>44918</v>
          </cell>
          <cell r="K2721" t="str">
            <v>NAYHALY APOLINARIO</v>
          </cell>
          <cell r="L2721" t="str">
            <v>LEONIDAS PLAZA Y FRANCISCO SEGURA, COMO REFERENCIA A LADO DE LA CASA SE ENCUENTRA PANADERÍA RICO PAN</v>
          </cell>
          <cell r="N2721" t="str">
            <v>0963972586</v>
          </cell>
          <cell r="P2721" t="str">
            <v>GUAYAQUIL</v>
          </cell>
          <cell r="Q2721" t="str">
            <v>GUAYAQUIL</v>
          </cell>
          <cell r="R2721" t="str">
            <v>GUAYAS</v>
          </cell>
          <cell r="T2721" t="str">
            <v>FLEXTRANS GYE</v>
          </cell>
          <cell r="U2721" t="str">
            <v>FLEXNETGYE_LOCAL</v>
          </cell>
          <cell r="V2721">
            <v>1</v>
          </cell>
          <cell r="W2721">
            <v>8.1999999999999993</v>
          </cell>
          <cell r="X2721" t="str">
            <v>FLEXNET - GYE</v>
          </cell>
          <cell r="Y2721" t="str">
            <v>FERNANDO GUTIERREZ HILL KM 8 1/2 VIA DAULE</v>
          </cell>
        </row>
        <row r="2722">
          <cell r="A2722" t="str">
            <v>52947</v>
          </cell>
          <cell r="B2722">
            <v>485046</v>
          </cell>
          <cell r="C2722" t="str">
            <v>52947</v>
          </cell>
          <cell r="D2722" t="str">
            <v>DEGSO</v>
          </cell>
          <cell r="E2722" t="str">
            <v>DESPACHO</v>
          </cell>
          <cell r="F2722" t="str">
            <v>NORMAL</v>
          </cell>
          <cell r="G2722" t="str">
            <v>FT76606</v>
          </cell>
          <cell r="H2722">
            <v>44917</v>
          </cell>
          <cell r="I2722" t="str">
            <v>ENTREGADO</v>
          </cell>
          <cell r="J2722">
            <v>44918</v>
          </cell>
          <cell r="K2722" t="str">
            <v>PROQUIM S.A</v>
          </cell>
          <cell r="L2722" t="str">
            <v xml:space="preserve"> KM 7 VIA A LA MITAD DEL MUNDO - MANUEL CORDOVA GALARZA OE3-49 - TELF 0982996009</v>
          </cell>
          <cell r="M2722" t="str">
            <v>#N/A</v>
          </cell>
          <cell r="N2722" t="str">
            <v>99-832-0225</v>
          </cell>
          <cell r="O2722" t="str">
            <v>99-832-0225</v>
          </cell>
          <cell r="P2722" t="str">
            <v>170301</v>
          </cell>
          <cell r="Q2722" t="str">
            <v>QUITO</v>
          </cell>
          <cell r="R2722" t="str">
            <v>PICHINCHA</v>
          </cell>
          <cell r="S2722" t="str">
            <v>QUITO</v>
          </cell>
          <cell r="U2722" t="str">
            <v>FLEXNETUIO_LOCAL</v>
          </cell>
          <cell r="V2722">
            <v>1</v>
          </cell>
          <cell r="W2722">
            <v>3.2</v>
          </cell>
          <cell r="X2722" t="str">
            <v>FLEXNET</v>
          </cell>
          <cell r="Y2722" t="str">
            <v>FLEX NET CALLE 28 DE JUNIO S/N Y GARCIA MORENO ENTRADA LLANO GRANDE</v>
          </cell>
        </row>
        <row r="2723">
          <cell r="A2723" t="str">
            <v>53056</v>
          </cell>
          <cell r="B2723">
            <v>485047</v>
          </cell>
          <cell r="C2723" t="str">
            <v>53056</v>
          </cell>
          <cell r="D2723" t="str">
            <v>DEGSO</v>
          </cell>
          <cell r="E2723" t="str">
            <v>DESPACHO</v>
          </cell>
          <cell r="F2723" t="str">
            <v>NORMAL</v>
          </cell>
          <cell r="G2723" t="str">
            <v>FT76607</v>
          </cell>
          <cell r="H2723">
            <v>44917</v>
          </cell>
          <cell r="I2723" t="str">
            <v>ENTREGADO</v>
          </cell>
          <cell r="J2723">
            <v>44918</v>
          </cell>
          <cell r="K2723" t="str">
            <v xml:space="preserve">TEAN INGENIERIA ELECTRICA CIA. LTDA. </v>
          </cell>
          <cell r="L2723" t="str">
            <v xml:space="preserve">DIRECCION: LA ARGELIA - SARAYACU Y JIMBURA, SECTOR LA ARGELIA </v>
          </cell>
          <cell r="M2723" t="str">
            <v>#N/A</v>
          </cell>
          <cell r="N2723" t="str">
            <v>99-832-0225</v>
          </cell>
          <cell r="O2723" t="str">
            <v>99-832-0225</v>
          </cell>
          <cell r="P2723" t="str">
            <v>170301</v>
          </cell>
          <cell r="Q2723" t="str">
            <v>QUITO</v>
          </cell>
          <cell r="R2723" t="str">
            <v>PICHINCHA</v>
          </cell>
          <cell r="S2723" t="str">
            <v>QUITO</v>
          </cell>
          <cell r="U2723" t="str">
            <v>FLEXNETUIO_LOCAL</v>
          </cell>
          <cell r="V2723">
            <v>2</v>
          </cell>
          <cell r="W2723">
            <v>13</v>
          </cell>
          <cell r="X2723" t="str">
            <v>FLEXNET</v>
          </cell>
          <cell r="Y2723" t="str">
            <v>FLEX NET CALLE 28 DE JUNIO S/N Y GARCIA MORENO ENTRADA LLANO GRANDE</v>
          </cell>
        </row>
        <row r="2724">
          <cell r="A2724" t="str">
            <v>52763</v>
          </cell>
          <cell r="B2724">
            <v>485049</v>
          </cell>
          <cell r="C2724" t="str">
            <v>52763</v>
          </cell>
          <cell r="D2724" t="str">
            <v>DEGSO</v>
          </cell>
          <cell r="E2724" t="str">
            <v>DESPACHO</v>
          </cell>
          <cell r="F2724" t="str">
            <v>NORMAL</v>
          </cell>
          <cell r="G2724" t="str">
            <v>FT76608</v>
          </cell>
          <cell r="H2724">
            <v>44917</v>
          </cell>
          <cell r="I2724" t="str">
            <v>ENTREGADO</v>
          </cell>
          <cell r="J2724">
            <v>44918</v>
          </cell>
          <cell r="K2724" t="str">
            <v>HORMISUR-CONCRETOS S.A.</v>
          </cell>
          <cell r="L2724" t="str">
            <v>POR LA SIMON BOLIVAR  VIA TAMBILLO ? FRENTE CEMENTERIO JARDINES  SANTA ROSA ? SECTOR SAN FRANCISCO-RETIRAR CHEQUE    HORARIO DE 8 A 12 Y DE 3 A 5</v>
          </cell>
          <cell r="M2724" t="str">
            <v>1792925673001</v>
          </cell>
          <cell r="N2724" t="str">
            <v>99-832-0225</v>
          </cell>
          <cell r="O2724" t="str">
            <v>99-832-0225</v>
          </cell>
          <cell r="P2724" t="str">
            <v>170301</v>
          </cell>
          <cell r="Q2724" t="str">
            <v>QUITO</v>
          </cell>
          <cell r="R2724" t="str">
            <v>PICHINCHA</v>
          </cell>
          <cell r="S2724" t="str">
            <v>QUITO</v>
          </cell>
          <cell r="U2724" t="str">
            <v>FLEXNETUIO_LOCAL</v>
          </cell>
          <cell r="V2724">
            <v>1</v>
          </cell>
          <cell r="W2724">
            <v>10.4</v>
          </cell>
          <cell r="X2724" t="str">
            <v>FLEXNET</v>
          </cell>
          <cell r="Y2724" t="str">
            <v>FLEX NET CALLE 28 DE JUNIO S/N Y GARCIA MORENO ENTRADA LLANO GRANDE</v>
          </cell>
        </row>
        <row r="2725">
          <cell r="A2725" t="str">
            <v>20003032741520</v>
          </cell>
          <cell r="B2725">
            <v>485027</v>
          </cell>
          <cell r="C2725" t="str">
            <v>20003032741520</v>
          </cell>
          <cell r="D2725" t="str">
            <v>CONECEL</v>
          </cell>
          <cell r="E2725" t="str">
            <v>DESPACHO</v>
          </cell>
          <cell r="F2725" t="str">
            <v>NORMAL</v>
          </cell>
          <cell r="G2725" t="str">
            <v>GR20003032741520</v>
          </cell>
          <cell r="H2725">
            <v>44917</v>
          </cell>
          <cell r="I2725" t="str">
            <v>ENTREGADO</v>
          </cell>
          <cell r="J2725">
            <v>44923</v>
          </cell>
          <cell r="K2725" t="str">
            <v xml:space="preserve">WILSON AUBERTO PONCE DONOSO / </v>
          </cell>
          <cell r="L2725" t="str">
            <v>CALLE G Y CALLE 9//CASA F54 AL FRENTE DEL SALON DE ASAMBLEAS DE LOS TESTIGOS DE JEHOVA/CSA 1P COLOR CREMA, MANTA</v>
          </cell>
          <cell r="M2725" t="str">
            <v>1303673337</v>
          </cell>
          <cell r="N2725" t="str">
            <v xml:space="preserve">964012335 /  </v>
          </cell>
          <cell r="P2725" t="str">
            <v>MANTA</v>
          </cell>
          <cell r="Q2725" t="str">
            <v>MANTA</v>
          </cell>
          <cell r="R2725" t="str">
            <v>MANABI</v>
          </cell>
          <cell r="U2725" t="str">
            <v>FLEXNETUIO_PROVINCIA</v>
          </cell>
          <cell r="V2725">
            <v>1</v>
          </cell>
          <cell r="W2725">
            <v>1</v>
          </cell>
          <cell r="X2725" t="str">
            <v>FLEXNET</v>
          </cell>
          <cell r="Y2725" t="str">
            <v>FLEX NET CALLE 28 DE JUNIO S/N Y GARCIA MORENO ENTRADA LLANO GRANDE</v>
          </cell>
        </row>
        <row r="2726">
          <cell r="A2726" t="str">
            <v>20003032717980</v>
          </cell>
          <cell r="B2726">
            <v>485026</v>
          </cell>
          <cell r="C2726" t="str">
            <v>20003032717980</v>
          </cell>
          <cell r="D2726" t="str">
            <v>CONECEL</v>
          </cell>
          <cell r="E2726" t="str">
            <v>DESPACHO</v>
          </cell>
          <cell r="F2726" t="str">
            <v>NORMAL</v>
          </cell>
          <cell r="G2726" t="str">
            <v>031002004130968</v>
          </cell>
          <cell r="H2726">
            <v>44917</v>
          </cell>
          <cell r="I2726" t="str">
            <v>ENTREGADO</v>
          </cell>
          <cell r="J2726">
            <v>44922</v>
          </cell>
          <cell r="K2726" t="str">
            <v xml:space="preserve">FULTON ALFONSO MOREIRA MUNOZ / </v>
          </cell>
          <cell r="L2726" t="str">
            <v>AUGUSTRO MOREIRA ENTRE ATANACIO SANTOS Y ALAMOS/CASA 2 PISOS AMARILLO CON AZUL CON ROTULO TECNISUELOS NES/A 100TRS DE LA BOUTIQUE ALEJANDRA, PORTOVIEJO</v>
          </cell>
          <cell r="M2726" t="str">
            <v>1350169197</v>
          </cell>
          <cell r="N2726" t="str">
            <v xml:space="preserve">963328906 /  </v>
          </cell>
          <cell r="P2726" t="str">
            <v>PORTOVIEJO</v>
          </cell>
          <cell r="Q2726" t="str">
            <v>PORTOVIEJO</v>
          </cell>
          <cell r="R2726" t="str">
            <v>MANABI</v>
          </cell>
          <cell r="T2726" t="str">
            <v>TRAMACO</v>
          </cell>
          <cell r="U2726" t="str">
            <v>FLEXNETUIO_PROVINCIA</v>
          </cell>
          <cell r="V2726">
            <v>1</v>
          </cell>
          <cell r="W2726">
            <v>1</v>
          </cell>
          <cell r="X2726" t="str">
            <v>FLEXNET</v>
          </cell>
          <cell r="Y2726" t="str">
            <v>FLEX NET CALLE 28 DE JUNIO S/N Y GARCIA MORENO ENTRADA LLANO GRANDE</v>
          </cell>
        </row>
        <row r="2727">
          <cell r="A2727" t="str">
            <v>20003032748054</v>
          </cell>
          <cell r="B2727">
            <v>485029</v>
          </cell>
          <cell r="C2727" t="str">
            <v>20003032748054</v>
          </cell>
          <cell r="D2727" t="str">
            <v>CONECEL</v>
          </cell>
          <cell r="E2727" t="str">
            <v>DESPACHO</v>
          </cell>
          <cell r="F2727" t="str">
            <v>NORMAL</v>
          </cell>
          <cell r="G2727" t="str">
            <v>031002004130981</v>
          </cell>
          <cell r="H2727">
            <v>44917</v>
          </cell>
          <cell r="I2727" t="str">
            <v>DEVOLUCION_EN_PROCESO</v>
          </cell>
          <cell r="J2727">
            <v>44923</v>
          </cell>
          <cell r="K2727" t="str">
            <v xml:space="preserve">JOSE LUIS VALAREZO ROMERO / </v>
          </cell>
          <cell r="L2727" t="str">
            <v>CALLE.2DA AVENIDA Y CALLE SEC.GUAYACANES/A MEDIA CUADRA DE LA UPC LILIAM MARIA Y A DOS CUADRAS DEL PARQUE, MACHALA</v>
          </cell>
          <cell r="M2727" t="str">
            <v>706281144</v>
          </cell>
          <cell r="N2727" t="str">
            <v xml:space="preserve">984770288 /  </v>
          </cell>
          <cell r="P2727" t="str">
            <v>MACHALA</v>
          </cell>
          <cell r="Q2727" t="str">
            <v>MACHALA</v>
          </cell>
          <cell r="R2727" t="str">
            <v>EL ORO</v>
          </cell>
          <cell r="T2727" t="str">
            <v>TRAMACO</v>
          </cell>
          <cell r="U2727" t="str">
            <v>FLEXNETUIO_PROVINCIA</v>
          </cell>
          <cell r="V2727">
            <v>1</v>
          </cell>
          <cell r="W2727">
            <v>1</v>
          </cell>
          <cell r="X2727" t="str">
            <v>FLEXNET</v>
          </cell>
          <cell r="Y2727" t="str">
            <v>FLEX NET CALLE 28 DE JUNIO S/N Y GARCIA MORENO ENTRADA LLANO GRANDE</v>
          </cell>
        </row>
        <row r="2728">
          <cell r="A2728" t="str">
            <v>20003032733459</v>
          </cell>
          <cell r="B2728">
            <v>485032</v>
          </cell>
          <cell r="C2728" t="str">
            <v>20003032733459</v>
          </cell>
          <cell r="D2728" t="str">
            <v>CONECEL</v>
          </cell>
          <cell r="E2728" t="str">
            <v>DESPACHO</v>
          </cell>
          <cell r="F2728" t="str">
            <v>NORMAL</v>
          </cell>
          <cell r="G2728" t="str">
            <v>031002004130983.</v>
          </cell>
          <cell r="H2728">
            <v>44917</v>
          </cell>
          <cell r="I2728" t="str">
            <v>EN_TRANSITO</v>
          </cell>
          <cell r="J2728">
            <v>44923</v>
          </cell>
          <cell r="K2728" t="str">
            <v xml:space="preserve">FREDY ROBERTO SUAREZ IMBAQUINGO / </v>
          </cell>
          <cell r="L2728" t="str">
            <v>AV LEOPOLDO FREIRE Y CIRCUNVALACION FRENTE AL MERCADO MAYORISTA DE RIOBAMBA EN OFICINAS, RIOBAMBA</v>
          </cell>
          <cell r="M2728" t="str">
            <v>1002013777</v>
          </cell>
          <cell r="N2728" t="str">
            <v xml:space="preserve">999289064 /  </v>
          </cell>
          <cell r="P2728" t="str">
            <v>RIOBAMBA</v>
          </cell>
          <cell r="Q2728" t="str">
            <v>RIOBAMBA</v>
          </cell>
          <cell r="R2728" t="str">
            <v>CHIMBORAZO</v>
          </cell>
          <cell r="T2728" t="str">
            <v>TRAMACO</v>
          </cell>
          <cell r="U2728" t="str">
            <v>FLEXNETUIO_PROVINCIA</v>
          </cell>
          <cell r="V2728">
            <v>1</v>
          </cell>
          <cell r="W2728">
            <v>1</v>
          </cell>
          <cell r="X2728" t="str">
            <v>FLEXNET</v>
          </cell>
          <cell r="Y2728" t="str">
            <v>FLEX NET CALLE 28 DE JUNIO S/N Y GARCIA MORENO ENTRADA LLANO GRANDE</v>
          </cell>
        </row>
        <row r="2729">
          <cell r="A2729" t="str">
            <v>20003030594914</v>
          </cell>
          <cell r="B2729">
            <v>485034</v>
          </cell>
          <cell r="C2729" t="str">
            <v>20003030594914</v>
          </cell>
          <cell r="D2729" t="str">
            <v>CONECEL</v>
          </cell>
          <cell r="E2729" t="str">
            <v>DESPACHO</v>
          </cell>
          <cell r="F2729" t="str">
            <v>NORMAL</v>
          </cell>
          <cell r="G2729" t="str">
            <v>GR20003030594914</v>
          </cell>
          <cell r="H2729">
            <v>44917</v>
          </cell>
          <cell r="I2729" t="str">
            <v>INCIDENCIA</v>
          </cell>
          <cell r="J2729">
            <v>44923</v>
          </cell>
          <cell r="K2729" t="str">
            <v xml:space="preserve">PEDRO PABLO PARRAGA CHAVARRIA / </v>
          </cell>
          <cell r="L2729" t="str">
            <v>CALLE AMBATO Y GUAYAQUIL CASA DE UN PISO COLOR PLOMO FRENTE AL MERCADO MUNICIPAL JUNTO AL CDI CRECIENDO CON TERNURA, SANTO DOMINGO</v>
          </cell>
          <cell r="M2729" t="str">
            <v>1717100042</v>
          </cell>
          <cell r="N2729" t="str">
            <v>0992249887</v>
          </cell>
          <cell r="P2729" t="str">
            <v>SANTO DOMINGO</v>
          </cell>
          <cell r="Q2729" t="str">
            <v>SANTO DOMINGO</v>
          </cell>
          <cell r="R2729" t="str">
            <v>SANTO DOMINGO DE LOS TSACHILAS</v>
          </cell>
          <cell r="U2729" t="str">
            <v>FLEXNETUIO_PROVINCIA</v>
          </cell>
          <cell r="V2729">
            <v>1</v>
          </cell>
          <cell r="W2729">
            <v>1</v>
          </cell>
          <cell r="X2729" t="str">
            <v>FLEXNET</v>
          </cell>
          <cell r="Y2729" t="str">
            <v>FLEX NET CALLE 28 DE JUNIO S/N Y GARCIA MORENO ENTRADA LLANO GRANDE</v>
          </cell>
        </row>
        <row r="2730">
          <cell r="A2730" t="str">
            <v>20003032717750</v>
          </cell>
          <cell r="B2730">
            <v>485038</v>
          </cell>
          <cell r="C2730" t="str">
            <v>20003032717750</v>
          </cell>
          <cell r="D2730" t="str">
            <v>CONECEL</v>
          </cell>
          <cell r="E2730" t="str">
            <v>DESPACHO</v>
          </cell>
          <cell r="F2730" t="str">
            <v>NORMAL</v>
          </cell>
          <cell r="G2730" t="str">
            <v>031002004130980</v>
          </cell>
          <cell r="H2730">
            <v>44917</v>
          </cell>
          <cell r="I2730" t="str">
            <v>INCIDENCIA</v>
          </cell>
          <cell r="J2730">
            <v>44923</v>
          </cell>
          <cell r="K2730" t="str">
            <v xml:space="preserve">FRANCISCO CARRILLO CANAR / </v>
          </cell>
          <cell r="L2730" t="str">
            <v>AV 10 DE AGOSTO Y AV SIMON BOLIVAR EN LA FUNDACION VISTA PARA TODOS JUNTO AL HOTEL CENTRAL PARL FRENTE SAMOSA CAFETERIA ARABE A UNA CUADRA DEL BANCO PICHINCHA, LOJA</v>
          </cell>
          <cell r="M2730" t="str">
            <v>1103301832</v>
          </cell>
          <cell r="N2730" t="str">
            <v xml:space="preserve">963211510 /  </v>
          </cell>
          <cell r="P2730" t="str">
            <v>LOJA</v>
          </cell>
          <cell r="Q2730" t="str">
            <v>LOJA</v>
          </cell>
          <cell r="R2730" t="str">
            <v>LOJA</v>
          </cell>
          <cell r="T2730" t="str">
            <v>TRAMACO</v>
          </cell>
          <cell r="U2730" t="str">
            <v>FLEXNETUIO_PROVINCIA</v>
          </cell>
          <cell r="V2730">
            <v>1</v>
          </cell>
          <cell r="W2730">
            <v>1</v>
          </cell>
          <cell r="X2730" t="str">
            <v>FLEXNET</v>
          </cell>
          <cell r="Y2730" t="str">
            <v>FLEX NET CALLE 28 DE JUNIO S/N Y GARCIA MORENO ENTRADA LLANO GRANDE</v>
          </cell>
        </row>
        <row r="2731">
          <cell r="A2731" t="str">
            <v>20003033164207</v>
          </cell>
          <cell r="B2731">
            <v>485039</v>
          </cell>
          <cell r="C2731" t="str">
            <v>20003033164207</v>
          </cell>
          <cell r="D2731" t="str">
            <v>CONECEL</v>
          </cell>
          <cell r="E2731" t="str">
            <v>DESPACHO</v>
          </cell>
          <cell r="F2731" t="str">
            <v>NORMAL</v>
          </cell>
          <cell r="G2731" t="str">
            <v>FT76593</v>
          </cell>
          <cell r="H2731">
            <v>44917</v>
          </cell>
          <cell r="I2731" t="str">
            <v>INCIDENCIA</v>
          </cell>
          <cell r="J2731">
            <v>44923</v>
          </cell>
          <cell r="K2731" t="str">
            <v xml:space="preserve">MIGUEL ARNULFO RUIZ ACOSTA / </v>
          </cell>
          <cell r="L2731" t="str">
            <v>AV GASPAR DE CARVAJAL Y MARIANA DE JESUS BLOQUE 33 DPTO 32 CONJUNTO LA GRANJA JUNTO AL MERCADO SUPERSAMUELITO, QUITO</v>
          </cell>
          <cell r="M2731" t="str">
            <v>1751463041</v>
          </cell>
          <cell r="N2731" t="str">
            <v xml:space="preserve">996875841 /  </v>
          </cell>
          <cell r="P2731" t="str">
            <v>QUITO</v>
          </cell>
          <cell r="Q2731" t="str">
            <v>QUITO</v>
          </cell>
          <cell r="R2731" t="str">
            <v>PICHINCHA</v>
          </cell>
          <cell r="T2731" t="str">
            <v>ITSACOURIER</v>
          </cell>
          <cell r="U2731" t="str">
            <v>FLEXNETUIO_LOCAL</v>
          </cell>
          <cell r="V2731">
            <v>1</v>
          </cell>
          <cell r="W2731">
            <v>1</v>
          </cell>
          <cell r="X2731" t="str">
            <v>FLEXNET</v>
          </cell>
          <cell r="Y2731" t="str">
            <v>FLEX NET CALLE 28 DE JUNIO S/N Y GARCIA MORENO ENTRADA LLANO GRANDE</v>
          </cell>
        </row>
        <row r="2732">
          <cell r="A2732" t="str">
            <v>20003033195174</v>
          </cell>
          <cell r="B2732">
            <v>485041</v>
          </cell>
          <cell r="C2732" t="str">
            <v>20003033195174</v>
          </cell>
          <cell r="D2732" t="str">
            <v>CONECEL</v>
          </cell>
          <cell r="E2732" t="str">
            <v>DESPACHO</v>
          </cell>
          <cell r="F2732" t="str">
            <v>NORMAL</v>
          </cell>
          <cell r="G2732" t="str">
            <v>GR20003033195174</v>
          </cell>
          <cell r="H2732">
            <v>44917</v>
          </cell>
          <cell r="I2732" t="str">
            <v>ENTREGADO</v>
          </cell>
          <cell r="J2732">
            <v>44922</v>
          </cell>
          <cell r="K2732" t="str">
            <v xml:space="preserve">HUGO ALEJANDRO FIALLOS PARRAGA / </v>
          </cell>
          <cell r="L2732" t="str">
            <v>BARRIO NARCISA DE JESUS CALLE FELIX SARMIENTO Y GUILLERMO ORDONEZ CS1P PORTON GRANDE NEGRO DIAGONAL A LA PANADERIA PIRULIN, SANTA ELENA</v>
          </cell>
          <cell r="M2732" t="str">
            <v>925117558</v>
          </cell>
          <cell r="N2732" t="str">
            <v>967560024 /  986973051</v>
          </cell>
          <cell r="O2732" t="str">
            <v/>
          </cell>
          <cell r="P2732" t="str">
            <v>SANTA ELENA</v>
          </cell>
          <cell r="Q2732" t="str">
            <v>SANTA ELENA</v>
          </cell>
          <cell r="R2732" t="str">
            <v>SANTA ELENA</v>
          </cell>
          <cell r="U2732" t="str">
            <v>FLEXNETUIO_PROVINCIA</v>
          </cell>
          <cell r="V2732">
            <v>1</v>
          </cell>
          <cell r="W2732">
            <v>1</v>
          </cell>
          <cell r="X2732" t="str">
            <v>FLEXNET</v>
          </cell>
          <cell r="Y2732" t="str">
            <v>FLEX NET CALLE 28 DE JUNIO S/N Y GARCIA MORENO ENTRADA LLANO GRANDE</v>
          </cell>
        </row>
        <row r="2733">
          <cell r="A2733" t="str">
            <v>20003033201184</v>
          </cell>
          <cell r="B2733">
            <v>485042</v>
          </cell>
          <cell r="C2733" t="str">
            <v>20003033201184</v>
          </cell>
          <cell r="D2733" t="str">
            <v>CONECEL</v>
          </cell>
          <cell r="E2733" t="str">
            <v>DESPACHO</v>
          </cell>
          <cell r="F2733" t="str">
            <v>NORMAL</v>
          </cell>
          <cell r="G2733" t="str">
            <v>GR20003033201184</v>
          </cell>
          <cell r="H2733">
            <v>44917</v>
          </cell>
          <cell r="I2733" t="str">
            <v>ENTREGADO</v>
          </cell>
          <cell r="J2733">
            <v>44922</v>
          </cell>
          <cell r="K2733" t="str">
            <v xml:space="preserve">HECTOR HUGO FIALLOS SANCHEZ / </v>
          </cell>
          <cell r="L2733" t="str">
            <v>FELIX SARMIETO ENTRE LUIS ROSALES Y GUILLERMO ORDONES CAS PORTON NEGRO 2 PIS SIN PINTAR DIAGONAL A UNA PANADERIA, SANTA ELENA</v>
          </cell>
          <cell r="M2733" t="str">
            <v>912276912</v>
          </cell>
          <cell r="N2733" t="str">
            <v>962925979 /  987654842</v>
          </cell>
          <cell r="O2733" t="str">
            <v/>
          </cell>
          <cell r="P2733" t="str">
            <v>SANTA ELENA</v>
          </cell>
          <cell r="Q2733" t="str">
            <v>SANTA ELENA</v>
          </cell>
          <cell r="R2733" t="str">
            <v>SANTA ELENA</v>
          </cell>
          <cell r="U2733" t="str">
            <v>FLEXNETUIO_PROVINCIA</v>
          </cell>
          <cell r="V2733">
            <v>1</v>
          </cell>
          <cell r="W2733">
            <v>1</v>
          </cell>
          <cell r="X2733" t="str">
            <v>FLEXNET</v>
          </cell>
          <cell r="Y2733" t="str">
            <v>FLEX NET CALLE 28 DE JUNIO S/N Y GARCIA MORENO ENTRADA LLANO GRANDE</v>
          </cell>
        </row>
        <row r="2734">
          <cell r="A2734" t="str">
            <v>20003033158241</v>
          </cell>
          <cell r="B2734">
            <v>485043</v>
          </cell>
          <cell r="C2734" t="str">
            <v>20003033158241</v>
          </cell>
          <cell r="D2734" t="str">
            <v>CONECEL</v>
          </cell>
          <cell r="E2734" t="str">
            <v>DESPACHO</v>
          </cell>
          <cell r="F2734" t="str">
            <v>NORMAL</v>
          </cell>
          <cell r="G2734" t="str">
            <v>FT76589</v>
          </cell>
          <cell r="H2734">
            <v>44917</v>
          </cell>
          <cell r="I2734" t="str">
            <v>INCIDENCIA</v>
          </cell>
          <cell r="J2734">
            <v>44923</v>
          </cell>
          <cell r="K2734" t="str">
            <v xml:space="preserve">ANGEL DAVID GAROFALO PEREZ / </v>
          </cell>
          <cell r="L2734" t="str">
            <v>CALLE JULIAN ESTRELLA S34-545 Y CARLOS FREILE CASA DE DOS PISOS COLOR CAFE A MEDIA CUADRA DE LA CLINIC CELL, QUITO</v>
          </cell>
          <cell r="M2734" t="str">
            <v>1721167078</v>
          </cell>
          <cell r="N2734" t="str">
            <v>987545429 /  961282608</v>
          </cell>
          <cell r="P2734" t="str">
            <v>QUITO</v>
          </cell>
          <cell r="Q2734" t="str">
            <v>QUITO</v>
          </cell>
          <cell r="R2734" t="str">
            <v>PICHINCHA</v>
          </cell>
          <cell r="T2734" t="str">
            <v>ITSACOURIER</v>
          </cell>
          <cell r="U2734" t="str">
            <v>FLEXNETUIO_LOCAL</v>
          </cell>
          <cell r="V2734">
            <v>1</v>
          </cell>
          <cell r="W2734">
            <v>1</v>
          </cell>
          <cell r="X2734" t="str">
            <v>FLEXNET</v>
          </cell>
          <cell r="Y2734" t="str">
            <v>FLEX NET CALLE 28 DE JUNIO S/N Y GARCIA MORENO ENTRADA LLANO GRANDE</v>
          </cell>
        </row>
        <row r="2735">
          <cell r="A2735" t="str">
            <v>20003029740936</v>
          </cell>
          <cell r="B2735">
            <v>485016</v>
          </cell>
          <cell r="C2735" t="str">
            <v>20003029740936</v>
          </cell>
          <cell r="D2735" t="str">
            <v>CONECEL</v>
          </cell>
          <cell r="E2735" t="str">
            <v>DESPACHO</v>
          </cell>
          <cell r="F2735" t="str">
            <v>NORMAL</v>
          </cell>
          <cell r="G2735" t="str">
            <v>TF90409</v>
          </cell>
          <cell r="H2735">
            <v>44917</v>
          </cell>
          <cell r="I2735" t="str">
            <v>DEVOLUCION_EN_PROCESO</v>
          </cell>
          <cell r="J2735">
            <v>44923</v>
          </cell>
          <cell r="K2735" t="str">
            <v xml:space="preserve">JUAN GABRIEL OROZCO REZABALA / </v>
          </cell>
          <cell r="L2735" t="str">
            <v>VIA PERIMETRAL Y 2DO PASAJE 44 CASA DE UN PISO A UNA CUADRA DE LA UNIDAD EDUCATIVA FRANCISCO GARATE FE Y ALEGRIA, GUAYAQUIL</v>
          </cell>
          <cell r="M2735" t="str">
            <v>924347537</v>
          </cell>
          <cell r="N2735" t="str">
            <v xml:space="preserve">979164460 /  </v>
          </cell>
          <cell r="P2735" t="str">
            <v>GUAYAQUIL</v>
          </cell>
          <cell r="Q2735" t="str">
            <v>GUAYAQUIL</v>
          </cell>
          <cell r="R2735" t="str">
            <v>GUAYAS</v>
          </cell>
          <cell r="T2735" t="str">
            <v>ITSACOURIER</v>
          </cell>
          <cell r="U2735" t="str">
            <v>FLEXNETUIO_GYE</v>
          </cell>
          <cell r="V2735">
            <v>1</v>
          </cell>
          <cell r="W2735">
            <v>1</v>
          </cell>
          <cell r="X2735" t="str">
            <v>FLEXNET</v>
          </cell>
          <cell r="Y2735" t="str">
            <v>FLEX NET CALLE 28 DE JUNIO S/N Y GARCIA MORENO ENTRADA LLANO GRANDE</v>
          </cell>
        </row>
        <row r="2736">
          <cell r="A2736" t="str">
            <v>20003032734922</v>
          </cell>
          <cell r="B2736">
            <v>485018</v>
          </cell>
          <cell r="C2736" t="str">
            <v>20003032734922</v>
          </cell>
          <cell r="D2736" t="str">
            <v>CONECEL</v>
          </cell>
          <cell r="E2736" t="str">
            <v>DESPACHO</v>
          </cell>
          <cell r="F2736" t="str">
            <v>NORMAL</v>
          </cell>
          <cell r="G2736" t="str">
            <v>TF90410</v>
          </cell>
          <cell r="H2736">
            <v>44917</v>
          </cell>
          <cell r="I2736" t="str">
            <v>ENTREGADO</v>
          </cell>
          <cell r="J2736">
            <v>44922</v>
          </cell>
          <cell r="K2736" t="str">
            <v xml:space="preserve">GEOMARA GEANELLA ROSADO CRUZ / </v>
          </cell>
          <cell r="L2736" t="str">
            <v>CLL TUNGURAGUA Y NICOLAS MESTANZA MZ V4522 CS 3P CERRAMIENTO BLANCO REF DIAGONAL DE LA ESCUELA JUAN GOMEZ RENDON, GUAYAQUIL</v>
          </cell>
          <cell r="M2736" t="str">
            <v>953693579</v>
          </cell>
          <cell r="N2736" t="str">
            <v>984131537 /  993227886</v>
          </cell>
          <cell r="P2736" t="str">
            <v>GUAYAQUIL</v>
          </cell>
          <cell r="Q2736" t="str">
            <v>GUAYAQUIL</v>
          </cell>
          <cell r="R2736" t="str">
            <v>GUAYAS</v>
          </cell>
          <cell r="T2736" t="str">
            <v>ITSACOURIER</v>
          </cell>
          <cell r="U2736" t="str">
            <v>FLEXNETUIO_GYE</v>
          </cell>
          <cell r="V2736">
            <v>1</v>
          </cell>
          <cell r="W2736">
            <v>1</v>
          </cell>
          <cell r="X2736" t="str">
            <v>FLEXNET</v>
          </cell>
          <cell r="Y2736" t="str">
            <v>FLEX NET CALLE 28 DE JUNIO S/N Y GARCIA MORENO ENTRADA LLANO GRANDE</v>
          </cell>
        </row>
        <row r="2737">
          <cell r="A2737" t="str">
            <v>20003032721570</v>
          </cell>
          <cell r="B2737">
            <v>485020</v>
          </cell>
          <cell r="C2737" t="str">
            <v>20003032721570</v>
          </cell>
          <cell r="D2737" t="str">
            <v>CONECEL</v>
          </cell>
          <cell r="E2737" t="str">
            <v>DESPACHO</v>
          </cell>
          <cell r="F2737" t="str">
            <v>NORMAL</v>
          </cell>
          <cell r="G2737" t="str">
            <v>FT76594</v>
          </cell>
          <cell r="H2737">
            <v>44917</v>
          </cell>
          <cell r="I2737" t="str">
            <v>INCIDENCIA</v>
          </cell>
          <cell r="J2737">
            <v>44923</v>
          </cell>
          <cell r="K2737" t="str">
            <v xml:space="preserve">ALEX SEBASTIAN TAPIA QUIMUNA / </v>
          </cell>
          <cell r="L2737" t="str">
            <v>BARRIO INCHALILLO CALLE INES GANGOTENA Y CALLE 1 CASA DE TEJA COLOR LADRILLO Y PORTON NEGRO LOTE 120 A UNA CUADRA DE LA GASOLINERA CONDORVALL, QUITO</v>
          </cell>
          <cell r="M2737" t="str">
            <v>1721227104</v>
          </cell>
          <cell r="N2737" t="str">
            <v>979152344 /  995204186</v>
          </cell>
          <cell r="O2737" t="str">
            <v/>
          </cell>
          <cell r="P2737" t="str">
            <v>QUITO</v>
          </cell>
          <cell r="Q2737" t="str">
            <v>QUITO</v>
          </cell>
          <cell r="R2737" t="str">
            <v>PICHINCHA</v>
          </cell>
          <cell r="U2737" t="str">
            <v>FLEXNETUIO_LOCAL</v>
          </cell>
          <cell r="V2737">
            <v>1</v>
          </cell>
          <cell r="W2737">
            <v>1</v>
          </cell>
          <cell r="X2737" t="str">
            <v>FLEXNET</v>
          </cell>
          <cell r="Y2737" t="str">
            <v>FLEX NET CALLE 28 DE JUNIO S/N Y GARCIA MORENO ENTRADA LLANO GRANDE</v>
          </cell>
        </row>
        <row r="2738">
          <cell r="A2738" t="str">
            <v>20003032748460</v>
          </cell>
          <cell r="B2738">
            <v>485025</v>
          </cell>
          <cell r="C2738" t="str">
            <v>20003032748460</v>
          </cell>
          <cell r="D2738" t="str">
            <v>CONECEL</v>
          </cell>
          <cell r="E2738" t="str">
            <v>DESPACHO</v>
          </cell>
          <cell r="F2738" t="str">
            <v>NORMAL</v>
          </cell>
          <cell r="G2738" t="str">
            <v>GR20003032748460</v>
          </cell>
          <cell r="H2738">
            <v>44917</v>
          </cell>
          <cell r="I2738" t="str">
            <v>ENTREGADO</v>
          </cell>
          <cell r="J2738">
            <v>44922</v>
          </cell>
          <cell r="K2738" t="str">
            <v xml:space="preserve">LUISA ANNABEL VERA MERA / </v>
          </cell>
          <cell r="L2738" t="str">
            <v>AV.225 Y CALLE 326 CASA DE UN PISO PORTON DE ZINC DIAGONAL A LA CANCHA OLIMPO, MANTA</v>
          </cell>
          <cell r="M2738" t="str">
            <v>1314744598</v>
          </cell>
          <cell r="N2738" t="str">
            <v xml:space="preserve">979118729 /  </v>
          </cell>
          <cell r="O2738" t="str">
            <v/>
          </cell>
          <cell r="P2738" t="str">
            <v>MANTA</v>
          </cell>
          <cell r="Q2738" t="str">
            <v>MANTA</v>
          </cell>
          <cell r="R2738" t="str">
            <v>MANABI</v>
          </cell>
          <cell r="U2738" t="str">
            <v>FLEXNETUIO_PROVINCIA</v>
          </cell>
          <cell r="V2738">
            <v>1</v>
          </cell>
          <cell r="W2738">
            <v>1</v>
          </cell>
          <cell r="X2738" t="str">
            <v>FLEXNET</v>
          </cell>
          <cell r="Y2738" t="str">
            <v>FLEX NET CALLE 28 DE JUNIO S/N Y GARCIA MORENO ENTRADA LLANO GRANDE</v>
          </cell>
        </row>
        <row r="2739">
          <cell r="A2739" t="str">
            <v>20003032296929</v>
          </cell>
          <cell r="B2739">
            <v>485019</v>
          </cell>
          <cell r="C2739" t="str">
            <v>20003032296929</v>
          </cell>
          <cell r="D2739" t="str">
            <v>CONECEL</v>
          </cell>
          <cell r="E2739" t="str">
            <v>DESPACHO</v>
          </cell>
          <cell r="F2739" t="str">
            <v>NORMAL</v>
          </cell>
          <cell r="G2739" t="str">
            <v>031002004133279</v>
          </cell>
          <cell r="H2739">
            <v>44917</v>
          </cell>
          <cell r="I2739" t="str">
            <v>ENTREGADO</v>
          </cell>
          <cell r="J2739">
            <v>44923</v>
          </cell>
          <cell r="K2739" t="str">
            <v xml:space="preserve">CARLOS JULIO CARRIEL BAZURTO / </v>
          </cell>
          <cell r="L2739" t="str">
            <v>CIUDADELA SAN JOSE/AAVE RIO NAPO &amp; SGTO. HECTOR CHICA ESPINOZACASA UN PISO COLOR ROJO REF A UNA CUADRA ANTES DE LA ESTACION DE LA UNO A MANO IZQUIERDA, MILAGRO</v>
          </cell>
          <cell r="M2739" t="str">
            <v>922561394</v>
          </cell>
          <cell r="N2739" t="str">
            <v xml:space="preserve">959736648 /  </v>
          </cell>
          <cell r="P2739" t="str">
            <v>MILAGRO</v>
          </cell>
          <cell r="Q2739" t="str">
            <v>MILAGRO</v>
          </cell>
          <cell r="R2739" t="str">
            <v>GUAYAS</v>
          </cell>
          <cell r="T2739" t="str">
            <v>TRAMACO</v>
          </cell>
          <cell r="U2739" t="str">
            <v>FLEXNETUIO_PROVINCIA</v>
          </cell>
          <cell r="V2739">
            <v>1</v>
          </cell>
          <cell r="W2739">
            <v>1</v>
          </cell>
          <cell r="X2739" t="str">
            <v>FLEXNET</v>
          </cell>
          <cell r="Y2739" t="str">
            <v>FLEX NET CALLE 28 DE JUNIO S/N Y GARCIA MORENO ENTRADA LLANO GRANDE</v>
          </cell>
        </row>
        <row r="2740">
          <cell r="A2740" t="str">
            <v>LDDGYEA0033</v>
          </cell>
          <cell r="B2740">
            <v>485011</v>
          </cell>
          <cell r="C2740" t="str">
            <v>LDDGYEA0033</v>
          </cell>
          <cell r="D2740" t="str">
            <v>CONECEL_DOCUMENTOS</v>
          </cell>
          <cell r="E2740" t="str">
            <v>DESPACHO</v>
          </cell>
          <cell r="F2740" t="str">
            <v>NORMAL</v>
          </cell>
          <cell r="G2740" t="str">
            <v>TF90283</v>
          </cell>
          <cell r="H2740">
            <v>44917</v>
          </cell>
          <cell r="I2740" t="str">
            <v>ENTREGADO</v>
          </cell>
          <cell r="J2740">
            <v>44918</v>
          </cell>
          <cell r="K2740" t="str">
            <v>Stephanie Perez ACC/Paola Loja ACC-OPE Equipos</v>
          </cell>
          <cell r="L2740" t="str">
            <v>GYE - Centro Comercial Garzo centro-ACC/REGULARIZACIONES</v>
          </cell>
          <cell r="M2740" t="str">
            <v>0</v>
          </cell>
          <cell r="N2740" t="str">
            <v>993393277</v>
          </cell>
          <cell r="O2740" t="str">
            <v/>
          </cell>
          <cell r="P2740" t="str">
            <v>GUAYAQUIL</v>
          </cell>
          <cell r="Q2740" t="str">
            <v>GUAYAQUIL</v>
          </cell>
          <cell r="R2740" t="str">
            <v>GUAYAS</v>
          </cell>
          <cell r="T2740" t="str">
            <v>ITSACOURIER</v>
          </cell>
          <cell r="U2740" t="str">
            <v>FLEXNETUIO_GYE</v>
          </cell>
          <cell r="V2740">
            <v>1</v>
          </cell>
          <cell r="W2740">
            <v>1</v>
          </cell>
          <cell r="X2740" t="str">
            <v>FLEXNET</v>
          </cell>
          <cell r="Y2740" t="str">
            <v>FLEX NET CALLE 28 DE JUNIO S/N Y GARCIA MORENO ENTRADA LLANO GRANDE</v>
          </cell>
        </row>
        <row r="2741">
          <cell r="A2741" t="str">
            <v>LDDGYEB0034</v>
          </cell>
          <cell r="B2741">
            <v>485012</v>
          </cell>
          <cell r="C2741" t="str">
            <v>LDDGYEB0034</v>
          </cell>
          <cell r="D2741" t="str">
            <v>CONECEL_DOCUMENTOS</v>
          </cell>
          <cell r="E2741" t="str">
            <v>DESPACHO</v>
          </cell>
          <cell r="F2741" t="str">
            <v>NORMAL</v>
          </cell>
          <cell r="G2741" t="str">
            <v>TF90284</v>
          </cell>
          <cell r="H2741">
            <v>44917</v>
          </cell>
          <cell r="I2741" t="str">
            <v>ENTREGADO</v>
          </cell>
          <cell r="J2741">
            <v>44918</v>
          </cell>
          <cell r="K2741" t="str">
            <v>Stephanie Perez ACC</v>
          </cell>
          <cell r="L2741" t="str">
            <v>GYE - Centro Comercial Garzo centro-ACC</v>
          </cell>
          <cell r="M2741" t="str">
            <v>0</v>
          </cell>
          <cell r="N2741" t="str">
            <v>9399196442</v>
          </cell>
          <cell r="O2741" t="str">
            <v/>
          </cell>
          <cell r="P2741" t="str">
            <v>GUAYAQUIL</v>
          </cell>
          <cell r="Q2741" t="str">
            <v>GUAYAQUIL</v>
          </cell>
          <cell r="R2741" t="str">
            <v>GUAYAS</v>
          </cell>
          <cell r="T2741" t="str">
            <v>ITSACOURIER</v>
          </cell>
          <cell r="U2741" t="str">
            <v>FLEXNETUIO_GYE</v>
          </cell>
          <cell r="V2741">
            <v>1</v>
          </cell>
          <cell r="W2741">
            <v>1</v>
          </cell>
          <cell r="X2741" t="str">
            <v>FLEXNET</v>
          </cell>
          <cell r="Y2741" t="str">
            <v>FLEX NET CALLE 28 DE JUNIO S/N Y GARCIA MORENO ENTRADA LLANO GRANDE</v>
          </cell>
        </row>
        <row r="2742">
          <cell r="A2742" t="str">
            <v>LDDUIOE0037</v>
          </cell>
          <cell r="B2742">
            <v>485013</v>
          </cell>
          <cell r="C2742" t="str">
            <v>LDDUIOE0037</v>
          </cell>
          <cell r="D2742" t="str">
            <v>CONECEL_DOCUMENTOS</v>
          </cell>
          <cell r="E2742" t="str">
            <v>DESPACHO</v>
          </cell>
          <cell r="F2742" t="str">
            <v>NORMAL</v>
          </cell>
          <cell r="G2742" t="str">
            <v>FT76599</v>
          </cell>
          <cell r="H2742">
            <v>44917</v>
          </cell>
          <cell r="I2742" t="str">
            <v>ENTREGADO</v>
          </cell>
          <cell r="J2742">
            <v>44918</v>
          </cell>
          <cell r="K2742" t="str">
            <v>MARIA FERNANDA MUNOZ/CANT</v>
          </cell>
          <cell r="L2742" t="str">
            <v xml:space="preserve">QUITO AV. 10 DE AGOSTO N34-601 Y JUAN PABLO SANZ </v>
          </cell>
          <cell r="M2742" t="str">
            <v>0</v>
          </cell>
          <cell r="N2742" t="str">
            <v>998118542/979067498</v>
          </cell>
          <cell r="P2742" t="str">
            <v>QUITO</v>
          </cell>
          <cell r="Q2742" t="str">
            <v>QUITO</v>
          </cell>
          <cell r="R2742" t="str">
            <v>PICHINCHA</v>
          </cell>
          <cell r="U2742" t="str">
            <v>FLEXNETUIO_LOCAL</v>
          </cell>
          <cell r="V2742">
            <v>1</v>
          </cell>
          <cell r="W2742">
            <v>1</v>
          </cell>
          <cell r="X2742" t="str">
            <v>FLEXNET</v>
          </cell>
          <cell r="Y2742" t="str">
            <v>FLEX NET CALLE 28 DE JUNIO S/N Y GARCIA MORENO ENTRADA LLANO GRANDE</v>
          </cell>
        </row>
        <row r="2743">
          <cell r="A2743" t="str">
            <v>LDDGYEF0033</v>
          </cell>
          <cell r="B2743">
            <v>485014</v>
          </cell>
          <cell r="C2743" t="str">
            <v>LDDGYEF0033</v>
          </cell>
          <cell r="D2743" t="str">
            <v>CONECEL_DOCUMENTOS</v>
          </cell>
          <cell r="E2743" t="str">
            <v>DESPACHO</v>
          </cell>
          <cell r="F2743" t="str">
            <v>NORMAL</v>
          </cell>
          <cell r="G2743" t="str">
            <v>TF90285</v>
          </cell>
          <cell r="H2743">
            <v>44917</v>
          </cell>
          <cell r="I2743" t="str">
            <v>ENTREGADO</v>
          </cell>
          <cell r="J2743">
            <v>44918</v>
          </cell>
          <cell r="K2743" t="str">
            <v>TOMAS ANDRADE/GSO/ALG</v>
          </cell>
          <cell r="L2743" t="str">
            <v xml:space="preserve"> Gye:  Urdenor 2 - parque empresarial colon , edificio Coloncorp B mezanine atras de Netlife</v>
          </cell>
          <cell r="M2743" t="str">
            <v>0</v>
          </cell>
          <cell r="N2743" t="str">
            <v>982033756</v>
          </cell>
          <cell r="O2743" t="str">
            <v/>
          </cell>
          <cell r="P2743" t="str">
            <v>GUAYAQUIL</v>
          </cell>
          <cell r="Q2743" t="str">
            <v>GUAYAQUIL</v>
          </cell>
          <cell r="R2743" t="str">
            <v>GUAYAS</v>
          </cell>
          <cell r="T2743" t="str">
            <v>ITSACOURIER</v>
          </cell>
          <cell r="U2743" t="str">
            <v>FLEXNETUIO_GYE</v>
          </cell>
          <cell r="V2743">
            <v>1</v>
          </cell>
          <cell r="W2743">
            <v>1</v>
          </cell>
          <cell r="X2743" t="str">
            <v>FLEXNET</v>
          </cell>
          <cell r="Y2743" t="str">
            <v>FLEX NET CALLE 28 DE JUNIO S/N Y GARCIA MORENO ENTRADA LLANO GRANDE</v>
          </cell>
        </row>
        <row r="2744">
          <cell r="A2744" t="str">
            <v>LDDGYEG0039</v>
          </cell>
          <cell r="B2744">
            <v>485015</v>
          </cell>
          <cell r="C2744" t="str">
            <v>LDDGYEG0039</v>
          </cell>
          <cell r="D2744" t="str">
            <v>CONECEL_DOCUMENTOS</v>
          </cell>
          <cell r="E2744" t="str">
            <v>DESPACHO</v>
          </cell>
          <cell r="F2744" t="str">
            <v>NORMAL</v>
          </cell>
          <cell r="G2744" t="str">
            <v>TF90286</v>
          </cell>
          <cell r="H2744">
            <v>44917</v>
          </cell>
          <cell r="I2744" t="str">
            <v>ENTREGADO</v>
          </cell>
          <cell r="J2744">
            <v>44918</v>
          </cell>
          <cell r="K2744" t="str">
            <v>GABRIELA SANDOVAL/PSG</v>
          </cell>
          <cell r="L2744" t="str">
            <v xml:space="preserve"> Gye:  Urdenor 2 - parque empresarial colon , edificio Coloncorp B mezanine atras de Netlife</v>
          </cell>
          <cell r="M2744" t="str">
            <v>0</v>
          </cell>
          <cell r="N2744" t="str">
            <v>982033756</v>
          </cell>
          <cell r="O2744" t="str">
            <v/>
          </cell>
          <cell r="P2744" t="str">
            <v>GUAYAQUIL</v>
          </cell>
          <cell r="Q2744" t="str">
            <v>GUAYAQUIL</v>
          </cell>
          <cell r="R2744" t="str">
            <v>GUAYAS</v>
          </cell>
          <cell r="T2744" t="str">
            <v>ITSACOURIER</v>
          </cell>
          <cell r="U2744" t="str">
            <v>FLEXNETUIO_GYE</v>
          </cell>
          <cell r="V2744">
            <v>1</v>
          </cell>
          <cell r="W2744">
            <v>1</v>
          </cell>
          <cell r="X2744" t="str">
            <v>FLEXNET</v>
          </cell>
          <cell r="Y2744" t="str">
            <v>FLEX NET CALLE 28 DE JUNIO S/N Y GARCIA MORENO ENTRADA LLANO GRANDE</v>
          </cell>
        </row>
        <row r="2745">
          <cell r="A2745" t="str">
            <v>RET22-035</v>
          </cell>
          <cell r="B2745">
            <v>485010</v>
          </cell>
          <cell r="C2745" t="str">
            <v>RET22-035</v>
          </cell>
          <cell r="D2745" t="str">
            <v>MOVISTAR</v>
          </cell>
          <cell r="E2745" t="str">
            <v>RETIRO</v>
          </cell>
          <cell r="F2745" t="str">
            <v>NORMAL</v>
          </cell>
          <cell r="G2745" t="str">
            <v>EC5978</v>
          </cell>
          <cell r="H2745">
            <v>44917</v>
          </cell>
          <cell r="I2745" t="str">
            <v>ENTREGADO</v>
          </cell>
          <cell r="J2745">
            <v>44917</v>
          </cell>
          <cell r="K2745" t="str">
            <v>FLEXNET - LI</v>
          </cell>
          <cell r="L2745" t="str">
            <v>CALLE 28 DE JUNIO S/N Y GARCIA MORENO ENTRADA LLANO GRANDE</v>
          </cell>
          <cell r="M2745" t="str">
            <v/>
          </cell>
          <cell r="N2745" t="str">
            <v>987855226</v>
          </cell>
          <cell r="O2745" t="str">
            <v>987855226</v>
          </cell>
          <cell r="P2745" t="str">
            <v>QUITO</v>
          </cell>
          <cell r="Q2745" t="str">
            <v>QUITO</v>
          </cell>
          <cell r="R2745" t="str">
            <v>PICHINCHA</v>
          </cell>
          <cell r="T2745" t="str">
            <v>EXPRESSCON</v>
          </cell>
          <cell r="U2745" t="str">
            <v>FLEXNETUIO_LOCAL</v>
          </cell>
          <cell r="V2745">
            <v>0</v>
          </cell>
          <cell r="W2745">
            <v>1</v>
          </cell>
          <cell r="X2745" t="str">
            <v>Edwin Espinoza</v>
          </cell>
          <cell r="Y2745" t="str">
            <v>CENTRO COMERCIAL INAQUITO (CCI) AVENIDA NACIONES UNIDAS Y AMAZONAS LOCAL 224-225</v>
          </cell>
        </row>
        <row r="2746">
          <cell r="A2746" t="str">
            <v>2022-12749</v>
          </cell>
          <cell r="B2746">
            <v>485006</v>
          </cell>
          <cell r="C2746" t="str">
            <v>2022-12749</v>
          </cell>
          <cell r="D2746" t="str">
            <v>MOVISTAR</v>
          </cell>
          <cell r="E2746" t="str">
            <v>DESPACHO</v>
          </cell>
          <cell r="F2746" t="str">
            <v>NORMAL</v>
          </cell>
          <cell r="G2746" t="str">
            <v>TF90363</v>
          </cell>
          <cell r="H2746">
            <v>44917</v>
          </cell>
          <cell r="I2746" t="str">
            <v>ENTREGADO</v>
          </cell>
          <cell r="J2746">
            <v>44918</v>
          </cell>
          <cell r="K2746" t="str">
            <v>JACRCELL GUAYAQUIL_JACRCELL SERVICIO DE TELECOMUNICACIONES S.A.</v>
          </cell>
          <cell r="L2746" t="str">
            <v>Av del Periodista Cdla Nueva Kennedy 3er callejon 11b NO mz 46 solar 21 abajo minimarkert frente gabinete de belleza</v>
          </cell>
          <cell r="M2746" t="str">
            <v>923597017</v>
          </cell>
          <cell r="N2746" t="str">
            <v>963842997</v>
          </cell>
          <cell r="O2746" t="str">
            <v/>
          </cell>
          <cell r="P2746" t="str">
            <v>GUAYAQUIL</v>
          </cell>
          <cell r="Q2746" t="str">
            <v>GUAYAQUIL</v>
          </cell>
          <cell r="R2746" t="str">
            <v>GUAYAS</v>
          </cell>
          <cell r="T2746" t="str">
            <v>ITSACOURIER</v>
          </cell>
          <cell r="U2746" t="str">
            <v>FLEXNETUIO_GYE</v>
          </cell>
          <cell r="V2746">
            <v>1</v>
          </cell>
          <cell r="W2746">
            <v>1</v>
          </cell>
          <cell r="X2746" t="str">
            <v>FLEXNET ECUADOR - MOVISTAR</v>
          </cell>
          <cell r="Y2746" t="str">
            <v>CALLE 28 DE JUNIO S/N Y GARCIA MORENO ENTRADA LLANO GRANDE</v>
          </cell>
        </row>
        <row r="2747">
          <cell r="A2747" t="str">
            <v>2022-12707</v>
          </cell>
          <cell r="B2747">
            <v>484899</v>
          </cell>
          <cell r="C2747" t="str">
            <v>2022-12707</v>
          </cell>
          <cell r="D2747" t="str">
            <v>MOVISTAR</v>
          </cell>
          <cell r="E2747" t="str">
            <v>DESPACHO</v>
          </cell>
          <cell r="F2747" t="str">
            <v>NORMAL</v>
          </cell>
          <cell r="G2747" t="str">
            <v>031080202212707</v>
          </cell>
          <cell r="H2747">
            <v>44917</v>
          </cell>
          <cell r="I2747" t="str">
            <v>ENTREGADO</v>
          </cell>
          <cell r="J2747">
            <v>44918</v>
          </cell>
          <cell r="K2747" t="str">
            <v>ISLA DANICELL PASEO SHOPPING MACHALA_Ana Isabel Gomez Arce</v>
          </cell>
          <cell r="L2747" t="str">
            <v>Ave. 25 de Junio Km 1 y 12 via PSJ., C.C. Paseo Shopping Machala, Isla movistar frente a Pharmacys</v>
          </cell>
          <cell r="M2747" t="str">
            <v>0</v>
          </cell>
          <cell r="N2747" t="str">
            <v>987108047</v>
          </cell>
          <cell r="O2747" t="str">
            <v/>
          </cell>
          <cell r="P2747" t="str">
            <v>MACHALA</v>
          </cell>
          <cell r="Q2747" t="str">
            <v>MACHALA</v>
          </cell>
          <cell r="R2747" t="str">
            <v>EL ORO</v>
          </cell>
          <cell r="T2747" t="str">
            <v>TRAMACO</v>
          </cell>
          <cell r="U2747" t="str">
            <v>FLEXNETUIO_PROVINCIA</v>
          </cell>
          <cell r="V2747">
            <v>1</v>
          </cell>
          <cell r="W2747">
            <v>1</v>
          </cell>
          <cell r="X2747" t="str">
            <v>FLEXNET ECUADOR - MOVISTAR</v>
          </cell>
          <cell r="Y2747" t="str">
            <v>CALLE 28 DE JUNIO S/N Y GARCIA MORENO ENTRADA LLANO GRANDE</v>
          </cell>
        </row>
        <row r="2748">
          <cell r="A2748" t="str">
            <v>2022-12708</v>
          </cell>
          <cell r="B2748">
            <v>484900</v>
          </cell>
          <cell r="C2748" t="str">
            <v>2022-12708</v>
          </cell>
          <cell r="D2748" t="str">
            <v>MOVISTAR</v>
          </cell>
          <cell r="E2748" t="str">
            <v>DESPACHO</v>
          </cell>
          <cell r="F2748" t="str">
            <v>NORMAL</v>
          </cell>
          <cell r="G2748" t="str">
            <v>031080202212708</v>
          </cell>
          <cell r="H2748">
            <v>44917</v>
          </cell>
          <cell r="I2748" t="str">
            <v>ENTREGADO</v>
          </cell>
          <cell r="J2748">
            <v>44918</v>
          </cell>
          <cell r="K2748" t="str">
            <v>CC PASEO SHOPPING (DANICELL)_DANIELA BARRAZUETA</v>
          </cell>
          <cell r="L2748" t="str">
            <v>DV VIA MACHALA – PASAJE EN EL KM 1 ½ CENTRO COMERCIAL PASEO SHOPPING MACHALA MACHALA EL ORO</v>
          </cell>
          <cell r="M2748" t="str">
            <v>0791758629001</v>
          </cell>
          <cell r="N2748" t="str">
            <v>984167915</v>
          </cell>
          <cell r="O2748" t="str">
            <v/>
          </cell>
          <cell r="P2748" t="str">
            <v>MACHALA</v>
          </cell>
          <cell r="Q2748" t="str">
            <v>MACHALA</v>
          </cell>
          <cell r="R2748" t="str">
            <v>EL ORO</v>
          </cell>
          <cell r="T2748" t="str">
            <v>TRAMACO</v>
          </cell>
          <cell r="U2748" t="str">
            <v>FLEXNETUIO_PROVINCIA</v>
          </cell>
          <cell r="V2748">
            <v>1</v>
          </cell>
          <cell r="W2748">
            <v>1</v>
          </cell>
          <cell r="X2748" t="str">
            <v>FLEXNET ECUADOR - MOVISTAR</v>
          </cell>
          <cell r="Y2748" t="str">
            <v>CALLE 28 DE JUNIO S/N Y GARCIA MORENO ENTRADA LLANO GRANDE</v>
          </cell>
        </row>
        <row r="2749">
          <cell r="A2749" t="str">
            <v>2022-12709</v>
          </cell>
          <cell r="B2749">
            <v>484901</v>
          </cell>
          <cell r="C2749" t="str">
            <v>2022-12709</v>
          </cell>
          <cell r="D2749" t="str">
            <v>MOVISTAR</v>
          </cell>
          <cell r="E2749" t="str">
            <v>DESPACHO</v>
          </cell>
          <cell r="F2749" t="str">
            <v>NORMAL</v>
          </cell>
          <cell r="G2749" t="str">
            <v>031080202212709</v>
          </cell>
          <cell r="H2749">
            <v>44917</v>
          </cell>
          <cell r="I2749" t="str">
            <v>ENTREGADO</v>
          </cell>
          <cell r="J2749">
            <v>44918</v>
          </cell>
          <cell r="K2749" t="str">
            <v>PDV QUICENTRO SUR (XPERTO.NET)_XIMENA GIRALDO</v>
          </cell>
          <cell r="L2749" t="str">
            <v xml:space="preserve">AV MORAN VALVERDE C C QUICENTRO SUR LOCAL  188 NIVEL 1 JUNTO A LAN </v>
          </cell>
          <cell r="M2749" t="str">
            <v>1792255007001</v>
          </cell>
          <cell r="N2749" t="str">
            <v>998317146</v>
          </cell>
          <cell r="O2749" t="str">
            <v/>
          </cell>
          <cell r="P2749" t="str">
            <v>QUITO</v>
          </cell>
          <cell r="Q2749" t="str">
            <v>QUITO</v>
          </cell>
          <cell r="R2749" t="str">
            <v>PICHINCHA</v>
          </cell>
          <cell r="T2749" t="str">
            <v>TRAMACO</v>
          </cell>
          <cell r="U2749" t="str">
            <v>FLEXNETUIO_LOCAL</v>
          </cell>
          <cell r="V2749">
            <v>1</v>
          </cell>
          <cell r="W2749">
            <v>1</v>
          </cell>
          <cell r="X2749" t="str">
            <v>FLEXNET ECUADOR - MOVISTAR</v>
          </cell>
          <cell r="Y2749" t="str">
            <v>CALLE 28 DE JUNIO S/N Y GARCIA MORENO ENTRADA LLANO GRANDE</v>
          </cell>
        </row>
        <row r="2750">
          <cell r="A2750" t="str">
            <v>2022-12710</v>
          </cell>
          <cell r="B2750">
            <v>484902</v>
          </cell>
          <cell r="C2750" t="str">
            <v>2022-12710</v>
          </cell>
          <cell r="D2750" t="str">
            <v>MOVISTAR</v>
          </cell>
          <cell r="E2750" t="str">
            <v>DESPACHO</v>
          </cell>
          <cell r="F2750" t="str">
            <v>NORMAL</v>
          </cell>
          <cell r="G2750" t="str">
            <v>031080202212710</v>
          </cell>
          <cell r="H2750">
            <v>44917</v>
          </cell>
          <cell r="I2750" t="str">
            <v>ENTREGADO</v>
          </cell>
          <cell r="J2750">
            <v>44918</v>
          </cell>
          <cell r="K2750" t="str">
            <v>AGENTE AE CELISTICS EL RECREO QUITO_KLEBER GRANDA_DANY IMBAQUINGO</v>
          </cell>
          <cell r="L2750" t="str">
            <v xml:space="preserve">FRANQUICIA PEDRO VICENTE MALDONADO 510194 Y CALVAS CC RECREO OF P106 </v>
          </cell>
          <cell r="M2750" t="str">
            <v>1792161037001</v>
          </cell>
          <cell r="N2750" t="str">
            <v>0992567346_094084829</v>
          </cell>
          <cell r="O2750" t="str">
            <v/>
          </cell>
          <cell r="P2750" t="str">
            <v>QUITO</v>
          </cell>
          <cell r="Q2750" t="str">
            <v>QUITO</v>
          </cell>
          <cell r="R2750" t="str">
            <v>PICHINCHA</v>
          </cell>
          <cell r="T2750" t="str">
            <v>TRAMACO</v>
          </cell>
          <cell r="U2750" t="str">
            <v>FLEXNETUIO_LOCAL</v>
          </cell>
          <cell r="V2750">
            <v>1</v>
          </cell>
          <cell r="W2750">
            <v>1</v>
          </cell>
          <cell r="X2750" t="str">
            <v>FLEXNET ECUADOR - MOVISTAR</v>
          </cell>
          <cell r="Y2750" t="str">
            <v>CALLE 28 DE JUNIO S/N Y GARCIA MORENO ENTRADA LLANO GRANDE</v>
          </cell>
        </row>
        <row r="2751">
          <cell r="A2751" t="str">
            <v>2022-12711</v>
          </cell>
          <cell r="B2751">
            <v>484903</v>
          </cell>
          <cell r="C2751" t="str">
            <v>2022-12711</v>
          </cell>
          <cell r="D2751" t="str">
            <v>MOVISTAR</v>
          </cell>
          <cell r="E2751" t="str">
            <v>DESPACHO</v>
          </cell>
          <cell r="F2751" t="str">
            <v>NORMAL</v>
          </cell>
          <cell r="G2751" t="str">
            <v>031080202212711</v>
          </cell>
          <cell r="H2751">
            <v>44917</v>
          </cell>
          <cell r="I2751" t="str">
            <v>ENTREGADO</v>
          </cell>
          <cell r="J2751">
            <v>44918</v>
          </cell>
          <cell r="K2751" t="str">
            <v>FANNY DOMINGUEZ - MACAS_FANNY CECILIA DOMINGUEZ CARDENAS</v>
          </cell>
          <cell r="L2751" t="str">
            <v>OLIVAR Y AMAZONAS</v>
          </cell>
          <cell r="M2751" t="str">
            <v>1400382360001</v>
          </cell>
          <cell r="N2751" t="str">
            <v>0982603696 - 0983232907</v>
          </cell>
          <cell r="O2751" t="str">
            <v/>
          </cell>
          <cell r="P2751" t="str">
            <v>MACAS</v>
          </cell>
          <cell r="Q2751" t="str">
            <v>MORONA</v>
          </cell>
          <cell r="R2751" t="str">
            <v>MORONA SANTIAGO</v>
          </cell>
          <cell r="S2751" t="str">
            <v/>
          </cell>
          <cell r="T2751" t="str">
            <v>TRAMACO</v>
          </cell>
          <cell r="U2751" t="str">
            <v>FLEXNETUIO_PROVINCIA</v>
          </cell>
          <cell r="V2751">
            <v>1</v>
          </cell>
          <cell r="W2751">
            <v>1</v>
          </cell>
          <cell r="X2751" t="str">
            <v>FLEXNET ECUADOR - MOVISTAR</v>
          </cell>
          <cell r="Y2751" t="str">
            <v>CALLE 28 DE JUNIO S/N Y GARCIA MORENO ENTRADA LLANO GRANDE</v>
          </cell>
        </row>
        <row r="2752">
          <cell r="A2752" t="str">
            <v>2022-12712</v>
          </cell>
          <cell r="B2752">
            <v>484904</v>
          </cell>
          <cell r="C2752" t="str">
            <v>2022-12712</v>
          </cell>
          <cell r="D2752" t="str">
            <v>MOVISTAR</v>
          </cell>
          <cell r="E2752" t="str">
            <v>DESPACHO</v>
          </cell>
          <cell r="F2752" t="str">
            <v>NORMAL</v>
          </cell>
          <cell r="G2752" t="str">
            <v>031080202212712</v>
          </cell>
          <cell r="H2752">
            <v>44917</v>
          </cell>
          <cell r="I2752" t="str">
            <v>ENTREGADO</v>
          </cell>
          <cell r="J2752">
            <v>44918</v>
          </cell>
          <cell r="K2752" t="str">
            <v>CELISTICS CAVS DAS AMBATO CENTRO_KLEBER GRANDA_DANY IMBAQUINGO</v>
          </cell>
          <cell r="L2752" t="str">
            <v>CALLE SUCRE ENTRE CALLE MERA Y MARTINEZ N 750</v>
          </cell>
          <cell r="M2752" t="str">
            <v>1792161037001</v>
          </cell>
          <cell r="N2752" t="str">
            <v>0992567346_094084829</v>
          </cell>
          <cell r="O2752" t="str">
            <v/>
          </cell>
          <cell r="P2752" t="str">
            <v>AMBATO</v>
          </cell>
          <cell r="Q2752" t="str">
            <v>AMBATO</v>
          </cell>
          <cell r="R2752" t="str">
            <v>TUNGURAHUA</v>
          </cell>
          <cell r="S2752" t="str">
            <v>AMBATO</v>
          </cell>
          <cell r="T2752" t="str">
            <v>TRAMACO</v>
          </cell>
          <cell r="U2752" t="str">
            <v>FLEXNETUIO_PROVINCIA</v>
          </cell>
          <cell r="V2752">
            <v>1</v>
          </cell>
          <cell r="W2752">
            <v>1</v>
          </cell>
          <cell r="X2752" t="str">
            <v>FLEXNET ECUADOR - MOVISTAR</v>
          </cell>
          <cell r="Y2752" t="str">
            <v>CALLE 28 DE JUNIO S/N Y GARCIA MORENO ENTRADA LLANO GRANDE</v>
          </cell>
        </row>
        <row r="2753">
          <cell r="A2753" t="str">
            <v>2022-12713</v>
          </cell>
          <cell r="B2753">
            <v>484905</v>
          </cell>
          <cell r="C2753" t="str">
            <v>2022-12713</v>
          </cell>
          <cell r="D2753" t="str">
            <v>MOVISTAR</v>
          </cell>
          <cell r="E2753" t="str">
            <v>DESPACHO</v>
          </cell>
          <cell r="F2753" t="str">
            <v>NORMAL</v>
          </cell>
          <cell r="G2753" t="str">
            <v>FT76692</v>
          </cell>
          <cell r="H2753">
            <v>44917</v>
          </cell>
          <cell r="I2753" t="str">
            <v>ENTREGADO</v>
          </cell>
          <cell r="J2753">
            <v>44918</v>
          </cell>
          <cell r="K2753" t="str">
            <v>PDV IBS CC EL BOSQUE_JOSE LUIS CORAL MOLINA</v>
          </cell>
          <cell r="L2753" t="str">
            <v>AV. ALONSO DE TORRES Y AV. EL PARQUE, CC EL BOSQUE 2DA. PLANTA PASEO COLON LOCAL N° 283 B</v>
          </cell>
          <cell r="M2753" t="str">
            <v>1722149620001</v>
          </cell>
          <cell r="N2753" t="str">
            <v>980508973</v>
          </cell>
          <cell r="O2753" t="str">
            <v/>
          </cell>
          <cell r="P2753" t="str">
            <v>QUITO</v>
          </cell>
          <cell r="Q2753" t="str">
            <v>QUITO</v>
          </cell>
          <cell r="R2753" t="str">
            <v>PICHINCHA</v>
          </cell>
          <cell r="U2753" t="str">
            <v>FLEXNETUIO_LOCAL</v>
          </cell>
          <cell r="V2753">
            <v>1</v>
          </cell>
          <cell r="W2753">
            <v>1</v>
          </cell>
          <cell r="X2753" t="str">
            <v>FLEXNET ECUADOR - MOVISTAR</v>
          </cell>
          <cell r="Y2753" t="str">
            <v>CALLE 28 DE JUNIO S/N Y GARCIA MORENO ENTRADA LLANO GRANDE</v>
          </cell>
        </row>
        <row r="2754">
          <cell r="A2754" t="str">
            <v>2022-12714</v>
          </cell>
          <cell r="B2754">
            <v>484906</v>
          </cell>
          <cell r="C2754" t="str">
            <v>2022-12714</v>
          </cell>
          <cell r="D2754" t="str">
            <v>MOVISTAR</v>
          </cell>
          <cell r="E2754" t="str">
            <v>DESPACHO</v>
          </cell>
          <cell r="F2754" t="str">
            <v>NORMAL</v>
          </cell>
          <cell r="G2754" t="str">
            <v>031080202212714</v>
          </cell>
          <cell r="H2754">
            <v>44917</v>
          </cell>
          <cell r="I2754" t="str">
            <v>ENTREGADO</v>
          </cell>
          <cell r="J2754">
            <v>44918</v>
          </cell>
          <cell r="K2754" t="str">
            <v>PDV IBS CC PASEO SHOPPING AMBATO_JOSE LUIS CORAL MOLINA</v>
          </cell>
          <cell r="L2754" t="str">
            <v>AV. MANUELITA SAENZ Y CALLE PIO BAROJA NESSI, CC. PASEO SHOPPING, PISO 2, LOCAL 103 MOVISTAR</v>
          </cell>
          <cell r="M2754" t="str">
            <v>1792209242001</v>
          </cell>
          <cell r="N2754" t="str">
            <v>0980508973</v>
          </cell>
          <cell r="O2754" t="str">
            <v/>
          </cell>
          <cell r="P2754" t="str">
            <v>AMBATO</v>
          </cell>
          <cell r="Q2754" t="str">
            <v>AMBATO</v>
          </cell>
          <cell r="R2754" t="str">
            <v>TUNGURAHUA</v>
          </cell>
          <cell r="S2754" t="str">
            <v>AMBATO</v>
          </cell>
          <cell r="T2754" t="str">
            <v>TRAMACO</v>
          </cell>
          <cell r="U2754" t="str">
            <v>FLEXNETUIO_PROVINCIA</v>
          </cell>
          <cell r="V2754">
            <v>1</v>
          </cell>
          <cell r="W2754">
            <v>1</v>
          </cell>
          <cell r="X2754" t="str">
            <v>FLEXNET ECUADOR - MOVISTAR</v>
          </cell>
          <cell r="Y2754" t="str">
            <v>CALLE 28 DE JUNIO S/N Y GARCIA MORENO ENTRADA LLANO GRANDE</v>
          </cell>
        </row>
        <row r="2755">
          <cell r="A2755" t="str">
            <v>2022-12715</v>
          </cell>
          <cell r="B2755">
            <v>484907</v>
          </cell>
          <cell r="C2755" t="str">
            <v>2022-12715</v>
          </cell>
          <cell r="D2755" t="str">
            <v>MOVISTAR</v>
          </cell>
          <cell r="E2755" t="str">
            <v>DESPACHO</v>
          </cell>
          <cell r="F2755" t="str">
            <v>NORMAL</v>
          </cell>
          <cell r="G2755" t="str">
            <v>031080202212715</v>
          </cell>
          <cell r="H2755">
            <v>44917</v>
          </cell>
          <cell r="I2755" t="str">
            <v>ENTREGADO</v>
          </cell>
          <cell r="J2755">
            <v>44918</v>
          </cell>
          <cell r="K2755" t="str">
            <v>AGENTE AE CELISTICS MALL DE LOS ANDES_KLEBER GRANDA_DANY IMBAQUINGO</v>
          </cell>
          <cell r="L2755" t="str">
            <v>Av. Atahualpa y Victor Hugo, Centro Comercial Mall de los Andes Local #120.</v>
          </cell>
          <cell r="M2755" t="str">
            <v>1792161037001</v>
          </cell>
          <cell r="N2755" t="str">
            <v>0992567346_094084829</v>
          </cell>
          <cell r="O2755" t="str">
            <v/>
          </cell>
          <cell r="P2755" t="str">
            <v>AMBATO</v>
          </cell>
          <cell r="Q2755" t="str">
            <v>AMBATO</v>
          </cell>
          <cell r="R2755" t="str">
            <v>TUNGURAHUA</v>
          </cell>
          <cell r="S2755" t="str">
            <v>AMBATO</v>
          </cell>
          <cell r="T2755" t="str">
            <v>TRAMACO</v>
          </cell>
          <cell r="U2755" t="str">
            <v>FLEXNETUIO_PROVINCIA</v>
          </cell>
          <cell r="V2755">
            <v>1</v>
          </cell>
          <cell r="W2755">
            <v>1</v>
          </cell>
          <cell r="X2755" t="str">
            <v>FLEXNET ECUADOR - MOVISTAR</v>
          </cell>
          <cell r="Y2755" t="str">
            <v>CALLE 28 DE JUNIO S/N Y GARCIA MORENO ENTRADA LLANO GRANDE</v>
          </cell>
        </row>
        <row r="2756">
          <cell r="A2756" t="str">
            <v>2022-12716</v>
          </cell>
          <cell r="B2756">
            <v>484908</v>
          </cell>
          <cell r="C2756" t="str">
            <v>2022-12716</v>
          </cell>
          <cell r="D2756" t="str">
            <v>MOVISTAR</v>
          </cell>
          <cell r="E2756" t="str">
            <v>DESPACHO</v>
          </cell>
          <cell r="F2756" t="str">
            <v>NORMAL</v>
          </cell>
          <cell r="G2756" t="str">
            <v>031080202212716</v>
          </cell>
          <cell r="H2756">
            <v>44917</v>
          </cell>
          <cell r="I2756" t="str">
            <v>ENTREGADO</v>
          </cell>
          <cell r="J2756">
            <v>44918</v>
          </cell>
          <cell r="K2756" t="str">
            <v>PDV IBS LAGUNA MALL IBARRA_JOSE LUIS CORAL MOLINA</v>
          </cell>
          <cell r="L2756" t="str">
            <v>AV. MARIANO COSTA SN Y AV. FRAY VACAS GALINDO CC. LAGUNA MALL PB LOCAL 133</v>
          </cell>
          <cell r="M2756" t="str">
            <v>1792209242001</v>
          </cell>
          <cell r="N2756" t="str">
            <v>980508973</v>
          </cell>
          <cell r="O2756" t="str">
            <v/>
          </cell>
          <cell r="P2756" t="str">
            <v>IBARRA</v>
          </cell>
          <cell r="Q2756" t="str">
            <v>IBARRA</v>
          </cell>
          <cell r="R2756" t="str">
            <v>IMBABURA</v>
          </cell>
          <cell r="T2756" t="str">
            <v>TRAMACO</v>
          </cell>
          <cell r="U2756" t="str">
            <v>FLEXNETUIO_PROVINCIA</v>
          </cell>
          <cell r="V2756">
            <v>1</v>
          </cell>
          <cell r="W2756">
            <v>1</v>
          </cell>
          <cell r="X2756" t="str">
            <v>FLEXNET ECUADOR - MOVISTAR</v>
          </cell>
          <cell r="Y2756" t="str">
            <v>CALLE 28 DE JUNIO S/N Y GARCIA MORENO ENTRADA LLANO GRANDE</v>
          </cell>
        </row>
        <row r="2757">
          <cell r="A2757" t="str">
            <v>2022-12717</v>
          </cell>
          <cell r="B2757">
            <v>484909</v>
          </cell>
          <cell r="C2757" t="str">
            <v>2022-12717</v>
          </cell>
          <cell r="D2757" t="str">
            <v>MOVISTAR</v>
          </cell>
          <cell r="E2757" t="str">
            <v>DESPACHO</v>
          </cell>
          <cell r="F2757" t="str">
            <v>NORMAL</v>
          </cell>
          <cell r="G2757" t="str">
            <v>031080202212717</v>
          </cell>
          <cell r="H2757">
            <v>44917</v>
          </cell>
          <cell r="I2757" t="str">
            <v>ENTREGADO</v>
          </cell>
          <cell r="J2757">
            <v>44918</v>
          </cell>
          <cell r="K2757" t="str">
            <v>PDV IBS RIOCENTRO 6 DE DICIEMBRE_JOSE LUIS CORAL MOLINA</v>
          </cell>
          <cell r="L2757" t="str">
            <v>AV. 6 DE DICIEMBRE Y TOMAS DE BERLANGA ESQUINA, CC COMERCIAL RIOCENTRO 6 DE DICIEMBRE, LOCAL 128 PLANTA PRIMER PISO</v>
          </cell>
          <cell r="M2757" t="str">
            <v>1722149620</v>
          </cell>
          <cell r="N2757" t="str">
            <v>980508973</v>
          </cell>
          <cell r="O2757" t="str">
            <v/>
          </cell>
          <cell r="P2757" t="str">
            <v>QUITO</v>
          </cell>
          <cell r="Q2757" t="str">
            <v>QUITO</v>
          </cell>
          <cell r="R2757" t="str">
            <v>PICHINCHA</v>
          </cell>
          <cell r="T2757" t="str">
            <v>TRAMACO</v>
          </cell>
          <cell r="U2757" t="str">
            <v>FLEXNETUIO_LOCAL</v>
          </cell>
          <cell r="V2757">
            <v>1</v>
          </cell>
          <cell r="W2757">
            <v>1</v>
          </cell>
          <cell r="X2757" t="str">
            <v>FLEXNET ECUADOR - MOVISTAR</v>
          </cell>
          <cell r="Y2757" t="str">
            <v>CALLE 28 DE JUNIO S/N Y GARCIA MORENO ENTRADA LLANO GRANDE</v>
          </cell>
        </row>
        <row r="2758">
          <cell r="A2758" t="str">
            <v>2022-12718</v>
          </cell>
          <cell r="B2758">
            <v>484910</v>
          </cell>
          <cell r="C2758" t="str">
            <v>2022-12718</v>
          </cell>
          <cell r="D2758" t="str">
            <v>MOVISTAR</v>
          </cell>
          <cell r="E2758" t="str">
            <v>DESPACHO</v>
          </cell>
          <cell r="F2758" t="str">
            <v>NORMAL</v>
          </cell>
          <cell r="G2758" t="str">
            <v>031080202212718</v>
          </cell>
          <cell r="H2758">
            <v>44917</v>
          </cell>
          <cell r="I2758" t="str">
            <v>ENTREGADO</v>
          </cell>
          <cell r="J2758">
            <v>44918</v>
          </cell>
          <cell r="K2758" t="str">
            <v>CC BARTOLOME SERRANO (MOVIPHONE)_GALO PALLAROSO</v>
          </cell>
          <cell r="L2758" t="str">
            <v>Calle Tenemaza 5-13 y Av. 24 de Mayo frente al parqueadero del coliseo de deportes</v>
          </cell>
          <cell r="M2758" t="str">
            <v>0391007160001</v>
          </cell>
          <cell r="N2758" t="str">
            <v>995936079</v>
          </cell>
          <cell r="O2758" t="str">
            <v/>
          </cell>
          <cell r="P2758" t="str">
            <v>AZOGUES</v>
          </cell>
          <cell r="Q2758" t="str">
            <v>AZOGUES</v>
          </cell>
          <cell r="R2758" t="str">
            <v>CAÑAR</v>
          </cell>
          <cell r="S2758" t="str">
            <v>AZOGUES</v>
          </cell>
          <cell r="T2758" t="str">
            <v>TRAMACO</v>
          </cell>
          <cell r="U2758" t="str">
            <v>FLEXNETUIO_PROVINCIA</v>
          </cell>
          <cell r="V2758">
            <v>1</v>
          </cell>
          <cell r="W2758">
            <v>1</v>
          </cell>
          <cell r="X2758" t="str">
            <v>FLEXNET ECUADOR - MOVISTAR</v>
          </cell>
          <cell r="Y2758" t="str">
            <v>CALLE 28 DE JUNIO S/N Y GARCIA MORENO ENTRADA LLANO GRANDE</v>
          </cell>
        </row>
        <row r="2759">
          <cell r="A2759" t="str">
            <v>2022-12719</v>
          </cell>
          <cell r="B2759">
            <v>484911</v>
          </cell>
          <cell r="C2759" t="str">
            <v>2022-12719</v>
          </cell>
          <cell r="D2759" t="str">
            <v>MOVISTAR</v>
          </cell>
          <cell r="E2759" t="str">
            <v>DESPACHO</v>
          </cell>
          <cell r="F2759" t="str">
            <v>NORMAL</v>
          </cell>
          <cell r="G2759" t="str">
            <v>031080202212719</v>
          </cell>
          <cell r="H2759">
            <v>44917</v>
          </cell>
          <cell r="I2759" t="str">
            <v>ENTREGADO</v>
          </cell>
          <cell r="J2759">
            <v>44918</v>
          </cell>
          <cell r="K2759" t="str">
            <v>PDV CELISTICS LA MALTERIA LATACUNGA_KLEBER GRANDA_JORGE ZAPATA JORGE CHIRIBOGA</v>
          </cell>
          <cell r="L2759" t="str">
            <v>PDV PANAMERICANA NORTE KM 1 Y MARCO AURELIO SUBIA</v>
          </cell>
          <cell r="M2759" t="str">
            <v>1792161037001</v>
          </cell>
          <cell r="N2759" t="str">
            <v>0992567346_0987992389_0992918181</v>
          </cell>
          <cell r="O2759" t="str">
            <v/>
          </cell>
          <cell r="P2759" t="str">
            <v>LATACUNGA</v>
          </cell>
          <cell r="Q2759" t="str">
            <v>LATACUNGA</v>
          </cell>
          <cell r="R2759" t="str">
            <v>COTOPAXI</v>
          </cell>
          <cell r="T2759" t="str">
            <v>TRAMACO</v>
          </cell>
          <cell r="U2759" t="str">
            <v>FLEXNETUIO_PROVINCIA</v>
          </cell>
          <cell r="V2759">
            <v>1</v>
          </cell>
          <cell r="W2759">
            <v>1</v>
          </cell>
          <cell r="X2759" t="str">
            <v>FLEXNET ECUADOR - MOVISTAR</v>
          </cell>
          <cell r="Y2759" t="str">
            <v>CALLE 28 DE JUNIO S/N Y GARCIA MORENO ENTRADA LLANO GRANDE</v>
          </cell>
        </row>
        <row r="2760">
          <cell r="A2760" t="str">
            <v>2022-12720</v>
          </cell>
          <cell r="B2760">
            <v>484912</v>
          </cell>
          <cell r="C2760" t="str">
            <v>2022-12720</v>
          </cell>
          <cell r="D2760" t="str">
            <v>MOVISTAR</v>
          </cell>
          <cell r="E2760" t="str">
            <v>DESPACHO</v>
          </cell>
          <cell r="F2760" t="str">
            <v>NORMAL</v>
          </cell>
          <cell r="G2760" t="str">
            <v>031080202212720</v>
          </cell>
          <cell r="H2760">
            <v>44917</v>
          </cell>
          <cell r="I2760" t="str">
            <v>ENTREGADO</v>
          </cell>
          <cell r="J2760">
            <v>44922</v>
          </cell>
          <cell r="K2760" t="str">
            <v>MOVIL PI 10 DE AGOSTO_SANTIAGO ISRAEL CUMBE VALVERDE</v>
          </cell>
          <cell r="L2760" t="str">
            <v>AV 10 DE AGOSTO  16026 ENTRE BERNARDO VALDIVIEZO Y OLMEDO LOJA LOJA LOJA</v>
          </cell>
          <cell r="M2760" t="str">
            <v>0</v>
          </cell>
          <cell r="N2760" t="str">
            <v>996729960</v>
          </cell>
          <cell r="O2760" t="str">
            <v/>
          </cell>
          <cell r="P2760" t="str">
            <v>LOJA</v>
          </cell>
          <cell r="Q2760" t="str">
            <v>LOJA</v>
          </cell>
          <cell r="R2760" t="str">
            <v>LOJA</v>
          </cell>
          <cell r="T2760" t="str">
            <v>TRAMACO</v>
          </cell>
          <cell r="U2760" t="str">
            <v>FLEXNETUIO_PROVINCIA</v>
          </cell>
          <cell r="V2760">
            <v>1</v>
          </cell>
          <cell r="W2760">
            <v>1</v>
          </cell>
          <cell r="X2760" t="str">
            <v>FLEXNET ECUADOR - MOVISTAR</v>
          </cell>
          <cell r="Y2760" t="str">
            <v>CALLE 28 DE JUNIO S/N Y GARCIA MORENO ENTRADA LLANO GRANDE</v>
          </cell>
        </row>
        <row r="2761">
          <cell r="A2761" t="str">
            <v>2022-12721</v>
          </cell>
          <cell r="B2761">
            <v>484913</v>
          </cell>
          <cell r="C2761" t="str">
            <v>2022-12721</v>
          </cell>
          <cell r="D2761" t="str">
            <v>MOVISTAR</v>
          </cell>
          <cell r="E2761" t="str">
            <v>DESPACHO</v>
          </cell>
          <cell r="F2761" t="str">
            <v>NORMAL</v>
          </cell>
          <cell r="G2761" t="str">
            <v>IC4007</v>
          </cell>
          <cell r="H2761">
            <v>44917</v>
          </cell>
          <cell r="I2761" t="str">
            <v>ENTREGADO</v>
          </cell>
          <cell r="J2761">
            <v>44918</v>
          </cell>
          <cell r="K2761" t="str">
            <v>DELIVERY EXPRESS CUENCA_SANTIAGO IVAN PINEDA BERMEO_ALIRIO JOSE BRICENO</v>
          </cell>
          <cell r="L2761" t="str">
            <v>AV FELIPE II LB86 Y CIRCUNVALACION SUR CC MALL DEL RIO</v>
          </cell>
          <cell r="M2761" t="str">
            <v>0</v>
          </cell>
          <cell r="N2761" t="str">
            <v>987717518</v>
          </cell>
          <cell r="O2761" t="str">
            <v/>
          </cell>
          <cell r="P2761" t="str">
            <v>CUENCA</v>
          </cell>
          <cell r="Q2761" t="str">
            <v>CUENCA</v>
          </cell>
          <cell r="R2761" t="str">
            <v>AZUAY</v>
          </cell>
          <cell r="T2761" t="str">
            <v>ITSACOURIER</v>
          </cell>
          <cell r="U2761" t="str">
            <v>FLEXNETUIO_PROVINCIA</v>
          </cell>
          <cell r="V2761">
            <v>1</v>
          </cell>
          <cell r="W2761">
            <v>1</v>
          </cell>
          <cell r="X2761" t="str">
            <v>FLEXNET ECUADOR - MOVISTAR</v>
          </cell>
          <cell r="Y2761" t="str">
            <v>CALLE 28 DE JUNIO S/N Y GARCIA MORENO ENTRADA LLANO GRANDE</v>
          </cell>
        </row>
        <row r="2762">
          <cell r="A2762" t="str">
            <v>2022-12722</v>
          </cell>
          <cell r="B2762">
            <v>484914</v>
          </cell>
          <cell r="C2762" t="str">
            <v>2022-12722</v>
          </cell>
          <cell r="D2762" t="str">
            <v>MOVISTAR</v>
          </cell>
          <cell r="E2762" t="str">
            <v>DESPACHO</v>
          </cell>
          <cell r="F2762" t="str">
            <v>NORMAL</v>
          </cell>
          <cell r="G2762" t="str">
            <v>031080202212722</v>
          </cell>
          <cell r="H2762">
            <v>44917</v>
          </cell>
          <cell r="I2762" t="str">
            <v>ENTREGADO</v>
          </cell>
          <cell r="J2762">
            <v>44918</v>
          </cell>
          <cell r="K2762" t="str">
            <v>PDV CELISTICS ISLA SAN LUIS_KLEBER GRANDA_DANY IMBAQUINGO</v>
          </cell>
          <cell r="L2762" t="str">
            <v xml:space="preserve">AV ILALO Y GENERAL ENRIQUEZ SECTOR RUMINAHUI CC SAN LUIS PRIMERA PLANTA </v>
          </cell>
          <cell r="M2762" t="str">
            <v>1792161037001</v>
          </cell>
          <cell r="N2762" t="str">
            <v>0992567346_094084829</v>
          </cell>
          <cell r="O2762" t="str">
            <v/>
          </cell>
          <cell r="P2762" t="str">
            <v>QUITO</v>
          </cell>
          <cell r="Q2762" t="str">
            <v>QUITO</v>
          </cell>
          <cell r="R2762" t="str">
            <v>PICHINCHA</v>
          </cell>
          <cell r="T2762" t="str">
            <v>TRAMACO</v>
          </cell>
          <cell r="U2762" t="str">
            <v>FLEXNETUIO_LOCAL</v>
          </cell>
          <cell r="V2762">
            <v>1</v>
          </cell>
          <cell r="W2762">
            <v>1</v>
          </cell>
          <cell r="X2762" t="str">
            <v>FLEXNET ECUADOR - MOVISTAR</v>
          </cell>
          <cell r="Y2762" t="str">
            <v>CALLE 28 DE JUNIO S/N Y GARCIA MORENO ENTRADA LLANO GRANDE</v>
          </cell>
        </row>
        <row r="2763">
          <cell r="A2763" t="str">
            <v>2022-12723</v>
          </cell>
          <cell r="B2763">
            <v>484915</v>
          </cell>
          <cell r="C2763" t="str">
            <v>2022-12723</v>
          </cell>
          <cell r="D2763" t="str">
            <v>MOVISTAR</v>
          </cell>
          <cell r="E2763" t="str">
            <v>DESPACHO</v>
          </cell>
          <cell r="F2763" t="str">
            <v>NORMAL</v>
          </cell>
          <cell r="G2763" t="str">
            <v>031080202212723</v>
          </cell>
          <cell r="H2763">
            <v>44917</v>
          </cell>
          <cell r="I2763" t="str">
            <v>ENTREGADO</v>
          </cell>
          <cell r="J2763">
            <v>44918</v>
          </cell>
          <cell r="K2763" t="str">
            <v>CELL EXPRESS LATACUNGA_XAVIER BENITEZ</v>
          </cell>
          <cell r="L2763" t="str">
            <v>AV GUAYAQUIL Y 2 DE MAYO LATACUNGA</v>
          </cell>
          <cell r="M2763" t="str">
            <v>0502401268001</v>
          </cell>
          <cell r="N2763" t="str">
            <v>999717965</v>
          </cell>
          <cell r="O2763" t="str">
            <v/>
          </cell>
          <cell r="P2763" t="str">
            <v>LATACUNGA</v>
          </cell>
          <cell r="Q2763" t="str">
            <v>LATACUNGA</v>
          </cell>
          <cell r="R2763" t="str">
            <v>COTOPAXI</v>
          </cell>
          <cell r="T2763" t="str">
            <v>TRAMACO</v>
          </cell>
          <cell r="U2763" t="str">
            <v>FLEXNETUIO_PROVINCIA</v>
          </cell>
          <cell r="V2763">
            <v>1</v>
          </cell>
          <cell r="W2763">
            <v>1</v>
          </cell>
          <cell r="X2763" t="str">
            <v>FLEXNET ECUADOR - MOVISTAR</v>
          </cell>
          <cell r="Y2763" t="str">
            <v>CALLE 28 DE JUNIO S/N Y GARCIA MORENO ENTRADA LLANO GRANDE</v>
          </cell>
        </row>
        <row r="2764">
          <cell r="A2764" t="str">
            <v>2022-12724</v>
          </cell>
          <cell r="B2764">
            <v>484916</v>
          </cell>
          <cell r="C2764" t="str">
            <v>2022-12724</v>
          </cell>
          <cell r="D2764" t="str">
            <v>MOVISTAR</v>
          </cell>
          <cell r="E2764" t="str">
            <v>DESPACHO</v>
          </cell>
          <cell r="F2764" t="str">
            <v>NORMAL</v>
          </cell>
          <cell r="G2764" t="str">
            <v>031080202212724</v>
          </cell>
          <cell r="H2764">
            <v>44917</v>
          </cell>
          <cell r="I2764" t="str">
            <v>ENTREGADO</v>
          </cell>
          <cell r="J2764">
            <v>44922</v>
          </cell>
          <cell r="K2764" t="str">
            <v>DISTEVSATT S.A. HUAQUILLAS_DANNY AUGUSTO SANCHEZ ESPINOSA</v>
          </cell>
          <cell r="L2764" t="str">
            <v>10 DE AGOSTO 111  Y  1 DE MAYO</v>
          </cell>
          <cell r="M2764" t="str">
            <v>0791776163001</v>
          </cell>
          <cell r="N2764" t="str">
            <v>0983648374 - 0958603361</v>
          </cell>
          <cell r="O2764" t="str">
            <v/>
          </cell>
          <cell r="P2764" t="str">
            <v>HUAQUILLAS</v>
          </cell>
          <cell r="Q2764" t="str">
            <v>HUAQUILLAS</v>
          </cell>
          <cell r="R2764" t="str">
            <v>EL ORO</v>
          </cell>
          <cell r="T2764" t="str">
            <v>TRAMACO</v>
          </cell>
          <cell r="U2764" t="str">
            <v>FLEXNETUIO_PROVINCIA</v>
          </cell>
          <cell r="V2764">
            <v>1</v>
          </cell>
          <cell r="W2764">
            <v>1</v>
          </cell>
          <cell r="X2764" t="str">
            <v>FLEXNET ECUADOR - MOVISTAR</v>
          </cell>
          <cell r="Y2764" t="str">
            <v>CALLE 28 DE JUNIO S/N Y GARCIA MORENO ENTRADA LLANO GRANDE</v>
          </cell>
        </row>
        <row r="2765">
          <cell r="A2765" t="str">
            <v>2022-12725</v>
          </cell>
          <cell r="B2765">
            <v>484917</v>
          </cell>
          <cell r="C2765" t="str">
            <v>2022-12725</v>
          </cell>
          <cell r="D2765" t="str">
            <v>MOVISTAR</v>
          </cell>
          <cell r="E2765" t="str">
            <v>DESPACHO</v>
          </cell>
          <cell r="F2765" t="str">
            <v>NORMAL</v>
          </cell>
          <cell r="G2765" t="str">
            <v>031080202212725</v>
          </cell>
          <cell r="H2765">
            <v>44917</v>
          </cell>
          <cell r="I2765" t="str">
            <v>ENTREGADO</v>
          </cell>
          <cell r="J2765">
            <v>44918</v>
          </cell>
          <cell r="K2765" t="str">
            <v>HONORATO MARQUEZ (LUIS ABAD)_PRISCILA MOSQUERA</v>
          </cell>
          <cell r="L2765" t="str">
            <v>DV CALLE HONORATO MARQUEZ Y SUCRE ZARUMA</v>
          </cell>
          <cell r="M2765" t="str">
            <v>0703759753001</v>
          </cell>
          <cell r="N2765" t="str">
            <v>0984680615</v>
          </cell>
          <cell r="O2765" t="str">
            <v/>
          </cell>
          <cell r="P2765" t="str">
            <v>ZARUMA</v>
          </cell>
          <cell r="Q2765" t="str">
            <v>ZARUMA</v>
          </cell>
          <cell r="R2765" t="str">
            <v>EL ORO</v>
          </cell>
          <cell r="T2765" t="str">
            <v>TRAMACO</v>
          </cell>
          <cell r="U2765" t="str">
            <v>FLEXNETUIO_PROVINCIA</v>
          </cell>
          <cell r="V2765">
            <v>1</v>
          </cell>
          <cell r="W2765">
            <v>1</v>
          </cell>
          <cell r="X2765" t="str">
            <v>FLEXNET ECUADOR - MOVISTAR</v>
          </cell>
          <cell r="Y2765" t="str">
            <v>CALLE 28 DE JUNIO S/N Y GARCIA MORENO ENTRADA LLANO GRANDE</v>
          </cell>
        </row>
        <row r="2766">
          <cell r="A2766" t="str">
            <v>2022-12726</v>
          </cell>
          <cell r="B2766">
            <v>484918</v>
          </cell>
          <cell r="C2766" t="str">
            <v>2022-12726</v>
          </cell>
          <cell r="D2766" t="str">
            <v>MOVISTAR</v>
          </cell>
          <cell r="E2766" t="str">
            <v>DESPACHO</v>
          </cell>
          <cell r="F2766" t="str">
            <v>NORMAL</v>
          </cell>
          <cell r="G2766" t="str">
            <v>031080202212726</v>
          </cell>
          <cell r="H2766">
            <v>44917</v>
          </cell>
          <cell r="I2766" t="str">
            <v>ENTREGADO</v>
          </cell>
          <cell r="J2766">
            <v>44918</v>
          </cell>
          <cell r="K2766" t="str">
            <v>CAVS AE SALESLAND RECREO_DIEGO MENA</v>
          </cell>
          <cell r="L2766" t="str">
            <v>AV PEDRO VICENTE MALDONADO CENTRO COMERCIAL RECREO NUM 37 45PLANTA BAJA QUITO</v>
          </cell>
          <cell r="M2766" t="str">
            <v>0</v>
          </cell>
          <cell r="N2766" t="str">
            <v>999805380</v>
          </cell>
          <cell r="O2766" t="str">
            <v/>
          </cell>
          <cell r="P2766" t="str">
            <v>QUITO</v>
          </cell>
          <cell r="Q2766" t="str">
            <v>QUITO</v>
          </cell>
          <cell r="R2766" t="str">
            <v>PICHINCHA</v>
          </cell>
          <cell r="T2766" t="str">
            <v>TRAMACO</v>
          </cell>
          <cell r="U2766" t="str">
            <v>FLEXNETUIO_LOCAL</v>
          </cell>
          <cell r="V2766">
            <v>1</v>
          </cell>
          <cell r="W2766">
            <v>1</v>
          </cell>
          <cell r="X2766" t="str">
            <v>FLEXNET ECUADOR - MOVISTAR</v>
          </cell>
          <cell r="Y2766" t="str">
            <v>CALLE 28 DE JUNIO S/N Y GARCIA MORENO ENTRADA LLANO GRANDE</v>
          </cell>
        </row>
        <row r="2767">
          <cell r="A2767" t="str">
            <v>2022-12727</v>
          </cell>
          <cell r="B2767">
            <v>484919</v>
          </cell>
          <cell r="C2767" t="str">
            <v>2022-12727</v>
          </cell>
          <cell r="D2767" t="str">
            <v>MOVISTAR</v>
          </cell>
          <cell r="E2767" t="str">
            <v>DESPACHO</v>
          </cell>
          <cell r="F2767" t="str">
            <v>NORMAL</v>
          </cell>
          <cell r="G2767" t="str">
            <v>031080202212727</v>
          </cell>
          <cell r="H2767">
            <v>44917</v>
          </cell>
          <cell r="I2767" t="str">
            <v>ENTREGADO</v>
          </cell>
          <cell r="J2767">
            <v>44918</v>
          </cell>
          <cell r="K2767" t="str">
            <v>CAVS AE NORPHONE EL CONDADO_PUSDA CHEZA ERIKA ELIZABETH</v>
          </cell>
          <cell r="L2767" t="str">
            <v>AVENIDA DE LA PRENSA Y AVENIDA KENNEDY CC CONDADO SHOPPING  LOCAL 314 FRENTE A KIA</v>
          </cell>
          <cell r="M2767" t="str">
            <v>1091717898001</v>
          </cell>
          <cell r="N2767" t="str">
            <v>984246089</v>
          </cell>
          <cell r="O2767" t="str">
            <v/>
          </cell>
          <cell r="P2767" t="str">
            <v>QUITO</v>
          </cell>
          <cell r="Q2767" t="str">
            <v>QUITO</v>
          </cell>
          <cell r="R2767" t="str">
            <v>PICHINCHA</v>
          </cell>
          <cell r="T2767" t="str">
            <v>TRAMACO</v>
          </cell>
          <cell r="U2767" t="str">
            <v>FLEXNETUIO_LOCAL</v>
          </cell>
          <cell r="V2767">
            <v>1</v>
          </cell>
          <cell r="W2767">
            <v>1</v>
          </cell>
          <cell r="X2767" t="str">
            <v>FLEXNET ECUADOR - MOVISTAR</v>
          </cell>
          <cell r="Y2767" t="str">
            <v>CALLE 28 DE JUNIO S/N Y GARCIA MORENO ENTRADA LLANO GRANDE</v>
          </cell>
        </row>
        <row r="2768">
          <cell r="A2768" t="str">
            <v>2022-12728</v>
          </cell>
          <cell r="B2768">
            <v>484920</v>
          </cell>
          <cell r="C2768" t="str">
            <v>2022-12728</v>
          </cell>
          <cell r="D2768" t="str">
            <v>MOVISTAR</v>
          </cell>
          <cell r="E2768" t="str">
            <v>DESPACHO</v>
          </cell>
          <cell r="F2768" t="str">
            <v>NORMAL</v>
          </cell>
          <cell r="G2768" t="str">
            <v>FT76690</v>
          </cell>
          <cell r="H2768">
            <v>44917</v>
          </cell>
          <cell r="I2768" t="str">
            <v>ENTREGADO</v>
          </cell>
          <cell r="J2768">
            <v>44918</v>
          </cell>
          <cell r="K2768" t="str">
            <v>CAVS AE SALESLAND AMERICA_DIEGO MENA</v>
          </cell>
          <cell r="L2768" t="str">
            <v>LAZA DE LAS AMERICAS INTERSECCION AV NACIONES UNIDAS Y REPUBLICA PB 6 2 QUITO</v>
          </cell>
          <cell r="M2768" t="str">
            <v>0</v>
          </cell>
          <cell r="N2768" t="str">
            <v>999805380</v>
          </cell>
          <cell r="O2768" t="str">
            <v/>
          </cell>
          <cell r="P2768" t="str">
            <v>QUITO</v>
          </cell>
          <cell r="Q2768" t="str">
            <v>QUITO</v>
          </cell>
          <cell r="R2768" t="str">
            <v>PICHINCHA</v>
          </cell>
          <cell r="U2768" t="str">
            <v>FLEXNETUIO_LOCAL</v>
          </cell>
          <cell r="V2768">
            <v>1</v>
          </cell>
          <cell r="W2768">
            <v>1</v>
          </cell>
          <cell r="X2768" t="str">
            <v>FLEXNET ECUADOR - MOVISTAR</v>
          </cell>
          <cell r="Y2768" t="str">
            <v>CALLE 28 DE JUNIO S/N Y GARCIA MORENO ENTRADA LLANO GRANDE</v>
          </cell>
        </row>
        <row r="2769">
          <cell r="A2769" t="str">
            <v>2022-12729</v>
          </cell>
          <cell r="B2769">
            <v>484921</v>
          </cell>
          <cell r="C2769" t="str">
            <v>2022-12729</v>
          </cell>
          <cell r="D2769" t="str">
            <v>MOVISTAR</v>
          </cell>
          <cell r="E2769" t="str">
            <v>DESPACHO</v>
          </cell>
          <cell r="F2769" t="str">
            <v>NORMAL</v>
          </cell>
          <cell r="G2769" t="str">
            <v>031080202212729</v>
          </cell>
          <cell r="H2769">
            <v>44917</v>
          </cell>
          <cell r="I2769" t="str">
            <v>ENTREGADO</v>
          </cell>
          <cell r="J2769">
            <v>44918</v>
          </cell>
          <cell r="K2769" t="str">
            <v>AE NORPHONE MALL DEL SOL_Andy Solorzano - Samantha Enriquez</v>
          </cell>
          <cell r="L2769" t="str">
            <v>AV. JOAQUIN ORRANTIA Y AV. CONSTITUCION. PARROQUIA TARQUI 4TO PSJ. 1 NE.POSTAL 090513</v>
          </cell>
          <cell r="M2769" t="str">
            <v>1091717898001</v>
          </cell>
          <cell r="N2769" t="str">
            <v>0995482890  - 0987620147</v>
          </cell>
          <cell r="O2769" t="str">
            <v/>
          </cell>
          <cell r="P2769" t="str">
            <v>GUAYAQUIL</v>
          </cell>
          <cell r="Q2769" t="str">
            <v>GUAYAQUIL</v>
          </cell>
          <cell r="R2769" t="str">
            <v>GUAYAS</v>
          </cell>
          <cell r="T2769" t="str">
            <v>TRAMACO</v>
          </cell>
          <cell r="U2769" t="str">
            <v>FLEXNETUIO_GYE</v>
          </cell>
          <cell r="V2769">
            <v>1</v>
          </cell>
          <cell r="W2769">
            <v>1</v>
          </cell>
          <cell r="X2769" t="str">
            <v>FLEXNET ECUADOR - MOVISTAR</v>
          </cell>
          <cell r="Y2769" t="str">
            <v>CALLE 28 DE JUNIO S/N Y GARCIA MORENO ENTRADA LLANO GRANDE</v>
          </cell>
        </row>
        <row r="2770">
          <cell r="A2770" t="str">
            <v>2022-12730</v>
          </cell>
          <cell r="B2770">
            <v>484922</v>
          </cell>
          <cell r="C2770" t="str">
            <v>2022-12730</v>
          </cell>
          <cell r="D2770" t="str">
            <v>MOVISTAR</v>
          </cell>
          <cell r="E2770" t="str">
            <v>DESPACHO</v>
          </cell>
          <cell r="F2770" t="str">
            <v>NORMAL</v>
          </cell>
          <cell r="G2770" t="str">
            <v>031080202212730</v>
          </cell>
          <cell r="H2770">
            <v>44917</v>
          </cell>
          <cell r="I2770" t="str">
            <v>ENTREGADO</v>
          </cell>
          <cell r="J2770">
            <v>44918</v>
          </cell>
          <cell r="K2770" t="str">
            <v>CAVS AE SALESLAND CONDADO_DIEGO MENA</v>
          </cell>
          <cell r="L2770" t="str">
            <v>AV DE LA PRENSA Y AV KENNED CENTRO COMERCIAL CONDADO SHOPING NIVEL 3 NUM L35 4 355 QUITO</v>
          </cell>
          <cell r="M2770" t="str">
            <v>0</v>
          </cell>
          <cell r="N2770" t="str">
            <v>999805380</v>
          </cell>
          <cell r="O2770" t="str">
            <v/>
          </cell>
          <cell r="P2770" t="str">
            <v>QUITO</v>
          </cell>
          <cell r="Q2770" t="str">
            <v>QUITO</v>
          </cell>
          <cell r="R2770" t="str">
            <v>PICHINCHA</v>
          </cell>
          <cell r="T2770" t="str">
            <v>TRAMACO</v>
          </cell>
          <cell r="U2770" t="str">
            <v>FLEXNETUIO_LOCAL</v>
          </cell>
          <cell r="V2770">
            <v>1</v>
          </cell>
          <cell r="W2770">
            <v>1</v>
          </cell>
          <cell r="X2770" t="str">
            <v>FLEXNET ECUADOR - MOVISTAR</v>
          </cell>
          <cell r="Y2770" t="str">
            <v>CALLE 28 DE JUNIO S/N Y GARCIA MORENO ENTRADA LLANO GRANDE</v>
          </cell>
        </row>
        <row r="2771">
          <cell r="A2771" t="str">
            <v>2022-12731</v>
          </cell>
          <cell r="B2771">
            <v>484923</v>
          </cell>
          <cell r="C2771" t="str">
            <v>2022-12731</v>
          </cell>
          <cell r="D2771" t="str">
            <v>MOVISTAR</v>
          </cell>
          <cell r="E2771" t="str">
            <v>DESPACHO</v>
          </cell>
          <cell r="F2771" t="str">
            <v>NORMAL</v>
          </cell>
          <cell r="G2771" t="str">
            <v>031080202212731</v>
          </cell>
          <cell r="H2771">
            <v>44917</v>
          </cell>
          <cell r="I2771" t="str">
            <v>ENTREGADO</v>
          </cell>
          <cell r="J2771">
            <v>44918</v>
          </cell>
          <cell r="K2771" t="str">
            <v>CAVS AE NORPHONE EL PORTAL_LOURDES BRAVO</v>
          </cell>
          <cell r="L2771" t="str">
            <v>AV GALO PLAZA LASSO Y AV SIMON BOLIVAR CENTRO COMERCIAL PORTAL SHOPPING LOCAL P25253 PISO DOS</v>
          </cell>
          <cell r="M2771" t="str">
            <v>1091717898001</v>
          </cell>
          <cell r="N2771" t="str">
            <v>998659562</v>
          </cell>
          <cell r="O2771" t="str">
            <v/>
          </cell>
          <cell r="P2771" t="str">
            <v>QUITO</v>
          </cell>
          <cell r="Q2771" t="str">
            <v>QUITO</v>
          </cell>
          <cell r="R2771" t="str">
            <v>PICHINCHA</v>
          </cell>
          <cell r="T2771" t="str">
            <v>TRAMACO</v>
          </cell>
          <cell r="U2771" t="str">
            <v>FLEXNETUIO_LOCAL</v>
          </cell>
          <cell r="V2771">
            <v>1</v>
          </cell>
          <cell r="W2771">
            <v>1</v>
          </cell>
          <cell r="X2771" t="str">
            <v>FLEXNET ECUADOR - MOVISTAR</v>
          </cell>
          <cell r="Y2771" t="str">
            <v>CALLE 28 DE JUNIO S/N Y GARCIA MORENO ENTRADA LLANO GRANDE</v>
          </cell>
        </row>
        <row r="2772">
          <cell r="A2772" t="str">
            <v>2022-12732</v>
          </cell>
          <cell r="B2772">
            <v>484924</v>
          </cell>
          <cell r="C2772" t="str">
            <v>2022-12732</v>
          </cell>
          <cell r="D2772" t="str">
            <v>MOVISTAR</v>
          </cell>
          <cell r="E2772" t="str">
            <v>DESPACHO</v>
          </cell>
          <cell r="F2772" t="str">
            <v>NORMAL</v>
          </cell>
          <cell r="G2772" t="str">
            <v>IC4006</v>
          </cell>
          <cell r="H2772">
            <v>44917</v>
          </cell>
          <cell r="I2772" t="str">
            <v>ENTREGADO</v>
          </cell>
          <cell r="J2772">
            <v>44918</v>
          </cell>
          <cell r="K2772" t="str">
            <v>CAVS AE SALESLAND CUENCA CENTRO_DIEGO MENA</v>
          </cell>
          <cell r="L2772" t="str">
            <v>CALLE BOLIVAR Y LUIS CORDERO N 755 CUENCA</v>
          </cell>
          <cell r="M2772" t="str">
            <v>0</v>
          </cell>
          <cell r="N2772" t="str">
            <v>999805380</v>
          </cell>
          <cell r="O2772" t="str">
            <v/>
          </cell>
          <cell r="P2772" t="str">
            <v>CUENCA</v>
          </cell>
          <cell r="Q2772" t="str">
            <v>CUENCA</v>
          </cell>
          <cell r="R2772" t="str">
            <v>AZUAY</v>
          </cell>
          <cell r="T2772" t="str">
            <v>ITSACOURIER</v>
          </cell>
          <cell r="U2772" t="str">
            <v>FLEXNETUIO_PROVINCIA</v>
          </cell>
          <cell r="V2772">
            <v>1</v>
          </cell>
          <cell r="W2772">
            <v>1</v>
          </cell>
          <cell r="X2772" t="str">
            <v>FLEXNET ECUADOR - MOVISTAR</v>
          </cell>
          <cell r="Y2772" t="str">
            <v>CALLE 28 DE JUNIO S/N Y GARCIA MORENO ENTRADA LLANO GRANDE</v>
          </cell>
        </row>
        <row r="2773">
          <cell r="A2773" t="str">
            <v>2022-12733</v>
          </cell>
          <cell r="B2773">
            <v>484925</v>
          </cell>
          <cell r="C2773" t="str">
            <v>2022-12733</v>
          </cell>
          <cell r="D2773" t="str">
            <v>MOVISTAR</v>
          </cell>
          <cell r="E2773" t="str">
            <v>DESPACHO</v>
          </cell>
          <cell r="F2773" t="str">
            <v>NORMAL</v>
          </cell>
          <cell r="G2773" t="str">
            <v>031080202212733</v>
          </cell>
          <cell r="H2773">
            <v>44917</v>
          </cell>
          <cell r="I2773" t="str">
            <v>ENTREGADO</v>
          </cell>
          <cell r="J2773">
            <v>44918</v>
          </cell>
          <cell r="K2773" t="str">
            <v xml:space="preserve">AE NORPHONE 9 DE OCT_LOURDES BRAVO </v>
          </cell>
          <cell r="L2773" t="str">
            <v xml:space="preserve">9 DE OCTUBRE ENTRE PEDRO CARBO Y GENERAL CORDOVA, EDIFICIO SAN FRANCISCO 300 LOCAL NO. 8 PLANTA BAJA (PARTE EXTERIOR) </v>
          </cell>
          <cell r="M2773" t="str">
            <v>1091717898001</v>
          </cell>
          <cell r="N2773" t="str">
            <v>0984246089</v>
          </cell>
          <cell r="O2773" t="str">
            <v/>
          </cell>
          <cell r="P2773" t="str">
            <v>GUAYAQUIL</v>
          </cell>
          <cell r="Q2773" t="str">
            <v>GUAYAQUIL</v>
          </cell>
          <cell r="R2773" t="str">
            <v>GUAYAS</v>
          </cell>
          <cell r="T2773" t="str">
            <v>TRAMACO</v>
          </cell>
          <cell r="U2773" t="str">
            <v>FLEXNETUIO_GYE</v>
          </cell>
          <cell r="V2773">
            <v>1</v>
          </cell>
          <cell r="W2773">
            <v>1</v>
          </cell>
          <cell r="X2773" t="str">
            <v>FLEXNET ECUADOR - MOVISTAR</v>
          </cell>
          <cell r="Y2773" t="str">
            <v>CALLE 28 DE JUNIO S/N Y GARCIA MORENO ENTRADA LLANO GRANDE</v>
          </cell>
        </row>
        <row r="2774">
          <cell r="A2774" t="str">
            <v>2022-12734</v>
          </cell>
          <cell r="B2774">
            <v>484926</v>
          </cell>
          <cell r="C2774" t="str">
            <v>2022-12734</v>
          </cell>
          <cell r="D2774" t="str">
            <v>MOVISTAR</v>
          </cell>
          <cell r="E2774" t="str">
            <v>DESPACHO</v>
          </cell>
          <cell r="F2774" t="str">
            <v>NORMAL</v>
          </cell>
          <cell r="G2774" t="str">
            <v>IC4005</v>
          </cell>
          <cell r="H2774">
            <v>44917</v>
          </cell>
          <cell r="I2774" t="str">
            <v>ENTREGADO</v>
          </cell>
          <cell r="J2774">
            <v>44918</v>
          </cell>
          <cell r="K2774" t="str">
            <v>CAVS AE SALESLAND CUENCA REMIGIO_DIEGO MENA</v>
          </cell>
          <cell r="L2774" t="str">
            <v>AV REMIGIO CCRESPO Y FEDERICO PROANO NUM 294 CUENCA</v>
          </cell>
          <cell r="M2774" t="str">
            <v>0</v>
          </cell>
          <cell r="N2774" t="str">
            <v>999805380</v>
          </cell>
          <cell r="O2774" t="str">
            <v/>
          </cell>
          <cell r="P2774" t="str">
            <v>CUENCA</v>
          </cell>
          <cell r="Q2774" t="str">
            <v>CUENCA</v>
          </cell>
          <cell r="R2774" t="str">
            <v>AZUAY</v>
          </cell>
          <cell r="T2774" t="str">
            <v>ITSACOURIER</v>
          </cell>
          <cell r="U2774" t="str">
            <v>FLEXNETUIO_PROVINCIA</v>
          </cell>
          <cell r="V2774">
            <v>1</v>
          </cell>
          <cell r="W2774">
            <v>1</v>
          </cell>
          <cell r="X2774" t="str">
            <v>FLEXNET ECUADOR - MOVISTAR</v>
          </cell>
          <cell r="Y2774" t="str">
            <v>CALLE 28 DE JUNIO S/N Y GARCIA MORENO ENTRADA LLANO GRANDE</v>
          </cell>
        </row>
        <row r="2775">
          <cell r="A2775" t="str">
            <v>2022-12735</v>
          </cell>
          <cell r="B2775">
            <v>484927</v>
          </cell>
          <cell r="C2775" t="str">
            <v>2022-12735</v>
          </cell>
          <cell r="D2775" t="str">
            <v>MOVISTAR</v>
          </cell>
          <cell r="E2775" t="str">
            <v>DESPACHO</v>
          </cell>
          <cell r="F2775" t="str">
            <v>NORMAL</v>
          </cell>
          <cell r="G2775" t="str">
            <v>031080202212735</v>
          </cell>
          <cell r="H2775">
            <v>44917</v>
          </cell>
          <cell r="I2775" t="str">
            <v>ENTREGADO</v>
          </cell>
          <cell r="J2775">
            <v>44918</v>
          </cell>
          <cell r="K2775" t="str">
            <v xml:space="preserve">CAVS AE SALESLAND MACHALA_MENA DIEGO </v>
          </cell>
          <cell r="L2775" t="str">
            <v>CALLE ROCAFUERTE 1005 ENTRE 09 DE MAYO Y GUAYAS</v>
          </cell>
          <cell r="M2775" t="str">
            <v>1793079628001</v>
          </cell>
          <cell r="N2775" t="str">
            <v>999805380</v>
          </cell>
          <cell r="O2775" t="str">
            <v/>
          </cell>
          <cell r="P2775" t="str">
            <v>MACHALA</v>
          </cell>
          <cell r="Q2775" t="str">
            <v>MACHALA</v>
          </cell>
          <cell r="R2775" t="str">
            <v>EL ORO</v>
          </cell>
          <cell r="T2775" t="str">
            <v>TRAMACO</v>
          </cell>
          <cell r="U2775" t="str">
            <v>FLEXNETUIO_PROVINCIA</v>
          </cell>
          <cell r="V2775">
            <v>1</v>
          </cell>
          <cell r="W2775">
            <v>1</v>
          </cell>
          <cell r="X2775" t="str">
            <v>FLEXNET ECUADOR - MOVISTAR</v>
          </cell>
          <cell r="Y2775" t="str">
            <v>CALLE 28 DE JUNIO S/N Y GARCIA MORENO ENTRADA LLANO GRANDE</v>
          </cell>
        </row>
        <row r="2776">
          <cell r="A2776" t="str">
            <v>2022-12736</v>
          </cell>
          <cell r="B2776">
            <v>484928</v>
          </cell>
          <cell r="C2776" t="str">
            <v>2022-12736</v>
          </cell>
          <cell r="D2776" t="str">
            <v>MOVISTAR</v>
          </cell>
          <cell r="E2776" t="str">
            <v>DESPACHO</v>
          </cell>
          <cell r="F2776" t="str">
            <v>NORMAL</v>
          </cell>
          <cell r="G2776" t="str">
            <v>031080202212736</v>
          </cell>
          <cell r="H2776">
            <v>44917</v>
          </cell>
          <cell r="I2776" t="str">
            <v>ENTREGADO</v>
          </cell>
          <cell r="J2776">
            <v>44918</v>
          </cell>
          <cell r="K2776" t="str">
            <v>AE NORPHONE PORTOVIEJO_JORGE EDUARDO GUZMAN BENITEZ</v>
          </cell>
          <cell r="L2776" t="str">
            <v>Av. America y, Jorge Washington, Portoviejo LOCAL 16 Y 17 PLANTA BAJA</v>
          </cell>
          <cell r="M2776" t="str">
            <v>1713171823</v>
          </cell>
          <cell r="N2776" t="str">
            <v>984620069</v>
          </cell>
          <cell r="O2776" t="str">
            <v/>
          </cell>
          <cell r="P2776" t="str">
            <v>PORTOVIEJO</v>
          </cell>
          <cell r="Q2776" t="str">
            <v>PORTOVIEJO</v>
          </cell>
          <cell r="R2776" t="str">
            <v>MANABI</v>
          </cell>
          <cell r="T2776" t="str">
            <v>TRAMACO</v>
          </cell>
          <cell r="U2776" t="str">
            <v>FLEXNETUIO_PROVINCIA</v>
          </cell>
          <cell r="V2776">
            <v>1</v>
          </cell>
          <cell r="W2776">
            <v>1</v>
          </cell>
          <cell r="X2776" t="str">
            <v>FLEXNET ECUADOR - MOVISTAR</v>
          </cell>
          <cell r="Y2776" t="str">
            <v>CALLE 28 DE JUNIO S/N Y GARCIA MORENO ENTRADA LLANO GRANDE</v>
          </cell>
        </row>
        <row r="2777">
          <cell r="A2777" t="str">
            <v>2022-12737</v>
          </cell>
          <cell r="B2777">
            <v>484929</v>
          </cell>
          <cell r="C2777" t="str">
            <v>2022-12737</v>
          </cell>
          <cell r="D2777" t="str">
            <v>MOVISTAR</v>
          </cell>
          <cell r="E2777" t="str">
            <v>DESPACHO</v>
          </cell>
          <cell r="F2777" t="str">
            <v>NORMAL</v>
          </cell>
          <cell r="G2777" t="str">
            <v>031080202212737</v>
          </cell>
          <cell r="H2777">
            <v>44917</v>
          </cell>
          <cell r="I2777" t="str">
            <v>ENTREGADO</v>
          </cell>
          <cell r="J2777">
            <v>44918</v>
          </cell>
          <cell r="K2777" t="str">
            <v>CAVS QUICENTRO_KLEVER ANDRES REA BARRERA_ESTEBAN ALEJANDRO JIMENEZ ORTIZ</v>
          </cell>
          <cell r="L2777" t="str">
            <v>AV 6 DE DICIEMBRE NOP104 Y NACIONES UNIDAS CQUICENTRO SHOPPING PLANTA ALTA LOCAL 9</v>
          </cell>
          <cell r="M2777" t="str">
            <v>0</v>
          </cell>
          <cell r="N2777" t="str">
            <v>0979219715 - 0983013833</v>
          </cell>
          <cell r="O2777" t="str">
            <v/>
          </cell>
          <cell r="P2777" t="str">
            <v>QUITO</v>
          </cell>
          <cell r="Q2777" t="str">
            <v>QUITO</v>
          </cell>
          <cell r="R2777" t="str">
            <v>PICHINCHA</v>
          </cell>
          <cell r="T2777" t="str">
            <v>TRAMACO</v>
          </cell>
          <cell r="U2777" t="str">
            <v>FLEXNETUIO_LOCAL</v>
          </cell>
          <cell r="V2777">
            <v>1</v>
          </cell>
          <cell r="W2777">
            <v>1</v>
          </cell>
          <cell r="X2777" t="str">
            <v>FLEXNET ECUADOR - MOVISTAR</v>
          </cell>
          <cell r="Y2777" t="str">
            <v>CALLE 28 DE JUNIO S/N Y GARCIA MORENO ENTRADA LLANO GRANDE</v>
          </cell>
        </row>
        <row r="2778">
          <cell r="A2778" t="str">
            <v>2022-12738</v>
          </cell>
          <cell r="B2778">
            <v>484930</v>
          </cell>
          <cell r="C2778" t="str">
            <v>2022-12738</v>
          </cell>
          <cell r="D2778" t="str">
            <v>MOVISTAR</v>
          </cell>
          <cell r="E2778" t="str">
            <v>DESPACHO</v>
          </cell>
          <cell r="F2778" t="str">
            <v>NORMAL</v>
          </cell>
          <cell r="G2778" t="str">
            <v>031080202212738</v>
          </cell>
          <cell r="H2778">
            <v>44917</v>
          </cell>
          <cell r="I2778" t="str">
            <v>ENTREGADO</v>
          </cell>
          <cell r="J2778">
            <v>44918</v>
          </cell>
          <cell r="K2778" t="str">
            <v>CAV SCALA SHOPPING_KARLA DANIELA FLORES FALCONI_VALERIA ALEXANDRA MUNOZ MOYA</v>
          </cell>
          <cell r="L2778" t="str">
            <v>V INTEROCEANICA KM 12 CENTRO COMERCIAL SCALA SHOPPING ESPACIO L 104 QUITO  PICHINCHA</v>
          </cell>
          <cell r="M2778" t="str">
            <v>0</v>
          </cell>
          <cell r="N2778" t="str">
            <v>0996723723_0984275807</v>
          </cell>
          <cell r="O2778" t="str">
            <v/>
          </cell>
          <cell r="P2778" t="str">
            <v>QUITO</v>
          </cell>
          <cell r="Q2778" t="str">
            <v>QUITO</v>
          </cell>
          <cell r="R2778" t="str">
            <v>PICHINCHA</v>
          </cell>
          <cell r="T2778" t="str">
            <v>TRAMACO</v>
          </cell>
          <cell r="U2778" t="str">
            <v>FLEXNETUIO_LOCAL</v>
          </cell>
          <cell r="V2778">
            <v>1</v>
          </cell>
          <cell r="W2778">
            <v>1</v>
          </cell>
          <cell r="X2778" t="str">
            <v>FLEXNET ECUADOR - MOVISTAR</v>
          </cell>
          <cell r="Y2778" t="str">
            <v>CALLE 28 DE JUNIO S/N Y GARCIA MORENO ENTRADA LLANO GRANDE</v>
          </cell>
        </row>
        <row r="2779">
          <cell r="A2779" t="str">
            <v>2022-12739</v>
          </cell>
          <cell r="B2779">
            <v>484931</v>
          </cell>
          <cell r="C2779" t="str">
            <v>2022-12739</v>
          </cell>
          <cell r="D2779" t="str">
            <v>MOVISTAR</v>
          </cell>
          <cell r="E2779" t="str">
            <v>DESPACHO</v>
          </cell>
          <cell r="F2779" t="str">
            <v>NORMAL</v>
          </cell>
          <cell r="G2779" t="str">
            <v>031080202212739</v>
          </cell>
          <cell r="H2779">
            <v>44917</v>
          </cell>
          <cell r="I2779" t="str">
            <v>ENTREGADO</v>
          </cell>
          <cell r="J2779">
            <v>44918</v>
          </cell>
          <cell r="K2779" t="str">
            <v>CAVS AE NORPHONE EL JARDIN_PAOLA MORAN</v>
          </cell>
          <cell r="L2779" t="str">
            <v xml:space="preserve">AV AMAZONAS N6  114 Y REPUBLICA CC EL JARDIN  </v>
          </cell>
          <cell r="M2779" t="str">
            <v>1091717898001</v>
          </cell>
          <cell r="N2779" t="str">
            <v>998659562</v>
          </cell>
          <cell r="O2779" t="str">
            <v/>
          </cell>
          <cell r="P2779" t="str">
            <v>QUITO</v>
          </cell>
          <cell r="Q2779" t="str">
            <v>QUITO</v>
          </cell>
          <cell r="R2779" t="str">
            <v>PICHINCHA</v>
          </cell>
          <cell r="T2779" t="str">
            <v>TRAMACO</v>
          </cell>
          <cell r="U2779" t="str">
            <v>FLEXNETUIO_LOCAL</v>
          </cell>
          <cell r="V2779">
            <v>1</v>
          </cell>
          <cell r="W2779">
            <v>1</v>
          </cell>
          <cell r="X2779" t="str">
            <v>FLEXNET ECUADOR - MOVISTAR</v>
          </cell>
          <cell r="Y2779" t="str">
            <v>CALLE 28 DE JUNIO S/N Y GARCIA MORENO ENTRADA LLANO GRANDE</v>
          </cell>
        </row>
        <row r="2780">
          <cell r="A2780" t="str">
            <v>2022-12740</v>
          </cell>
          <cell r="B2780">
            <v>484932</v>
          </cell>
          <cell r="C2780" t="str">
            <v>2022-12740</v>
          </cell>
          <cell r="D2780" t="str">
            <v>MOVISTAR</v>
          </cell>
          <cell r="E2780" t="str">
            <v>DESPACHO</v>
          </cell>
          <cell r="F2780" t="str">
            <v>NORMAL</v>
          </cell>
          <cell r="G2780" t="str">
            <v>031080202212740</v>
          </cell>
          <cell r="H2780">
            <v>44917</v>
          </cell>
          <cell r="I2780" t="str">
            <v>ENTREGADO</v>
          </cell>
          <cell r="J2780">
            <v>44918</v>
          </cell>
          <cell r="K2780" t="str">
            <v>DELIVERY EXPRESS GUAYAQUIL_CARLOS FRANCO_ERIKA GOMEZ_IAN RIVERA</v>
          </cell>
          <cell r="L2780" t="str">
            <v>CC SAN MARINO SHOPPING PB LOCAL 1 NO 23 AV FRANCISCO DE ORELLANA SN Y AV PLAZA DANIN</v>
          </cell>
          <cell r="M2780" t="str">
            <v>0</v>
          </cell>
          <cell r="N2780" t="str">
            <v>925614026_0918395781_0920349156</v>
          </cell>
          <cell r="O2780" t="str">
            <v/>
          </cell>
          <cell r="P2780" t="str">
            <v>GUAYAQUIL</v>
          </cell>
          <cell r="Q2780" t="str">
            <v>GUAYAQUIL</v>
          </cell>
          <cell r="R2780" t="str">
            <v>GUAYAS</v>
          </cell>
          <cell r="T2780" t="str">
            <v>TRAMACO</v>
          </cell>
          <cell r="U2780" t="str">
            <v>FLEXNETUIO_GYE</v>
          </cell>
          <cell r="V2780">
            <v>1</v>
          </cell>
          <cell r="W2780">
            <v>1</v>
          </cell>
          <cell r="X2780" t="str">
            <v>FLEXNET ECUADOR - MOVISTAR</v>
          </cell>
          <cell r="Y2780" t="str">
            <v>CALLE 28 DE JUNIO S/N Y GARCIA MORENO ENTRADA LLANO GRANDE</v>
          </cell>
        </row>
        <row r="2781">
          <cell r="A2781" t="str">
            <v>2022-12741</v>
          </cell>
          <cell r="B2781">
            <v>484933</v>
          </cell>
          <cell r="C2781" t="str">
            <v>2022-12741</v>
          </cell>
          <cell r="D2781" t="str">
            <v>MOVISTAR</v>
          </cell>
          <cell r="E2781" t="str">
            <v>DESPACHO</v>
          </cell>
          <cell r="F2781" t="str">
            <v>NORMAL</v>
          </cell>
          <cell r="G2781" t="str">
            <v>031080202212741</v>
          </cell>
          <cell r="H2781">
            <v>44917</v>
          </cell>
          <cell r="I2781" t="str">
            <v>ENTREGADO</v>
          </cell>
          <cell r="J2781">
            <v>44918</v>
          </cell>
          <cell r="K2781" t="str">
            <v>AE NORPHONE RIOBAMBA_LOURDES BRAVO</v>
          </cell>
          <cell r="L2781" t="str">
            <v>10 DE AGOSTO Y GARCIA MORENO ESQUINA LOCAL PLANTA BAJA DIAGONAL BANCO INTERNACIONAL</v>
          </cell>
          <cell r="M2781" t="str">
            <v>1091717898001</v>
          </cell>
          <cell r="N2781" t="str">
            <v>998659562</v>
          </cell>
          <cell r="O2781" t="str">
            <v/>
          </cell>
          <cell r="P2781" t="str">
            <v>RIOBAMBA</v>
          </cell>
          <cell r="Q2781" t="str">
            <v>RIOBAMBA</v>
          </cell>
          <cell r="R2781" t="str">
            <v>CHIMBORAZO</v>
          </cell>
          <cell r="T2781" t="str">
            <v>TRAMACO</v>
          </cell>
          <cell r="U2781" t="str">
            <v>FLEXNETUIO_PROVINCIA</v>
          </cell>
          <cell r="V2781">
            <v>1</v>
          </cell>
          <cell r="W2781">
            <v>1</v>
          </cell>
          <cell r="X2781" t="str">
            <v>FLEXNET ECUADOR - MOVISTAR</v>
          </cell>
          <cell r="Y2781" t="str">
            <v>CALLE 28 DE JUNIO S/N Y GARCIA MORENO ENTRADA LLANO GRANDE</v>
          </cell>
        </row>
        <row r="2782">
          <cell r="A2782" t="str">
            <v>2022-12742</v>
          </cell>
          <cell r="B2782">
            <v>484934</v>
          </cell>
          <cell r="C2782" t="str">
            <v>2022-12742</v>
          </cell>
          <cell r="D2782" t="str">
            <v>MOVISTAR</v>
          </cell>
          <cell r="E2782" t="str">
            <v>DESPACHO</v>
          </cell>
          <cell r="F2782" t="str">
            <v>NORMAL</v>
          </cell>
          <cell r="G2782" t="str">
            <v>031080202212742</v>
          </cell>
          <cell r="H2782">
            <v>44917</v>
          </cell>
          <cell r="I2782" t="str">
            <v>ENTREGADO</v>
          </cell>
          <cell r="J2782">
            <v>44918</v>
          </cell>
          <cell r="K2782" t="str">
            <v xml:space="preserve">AE NORPHONE SANTO DOMINGO_LOURDES BRAVO </v>
          </cell>
          <cell r="L2782" t="str">
            <v>Av Quito &amp; Av. Abraham Calazaccon. C C. Paseo Shoping. Local 15 Frente a Computron al Lado de Crocs</v>
          </cell>
          <cell r="M2782" t="str">
            <v>1091717898001</v>
          </cell>
          <cell r="N2782" t="str">
            <v>984246089</v>
          </cell>
          <cell r="O2782" t="str">
            <v/>
          </cell>
          <cell r="P2782" t="str">
            <v>SANTO DOMINGO</v>
          </cell>
          <cell r="Q2782" t="str">
            <v>SANTO DOMINGO</v>
          </cell>
          <cell r="R2782" t="str">
            <v>SANTO DOMINGO DE LOS TSACHILAS</v>
          </cell>
          <cell r="T2782" t="str">
            <v>TRAMACO</v>
          </cell>
          <cell r="U2782" t="str">
            <v>FLEXNETUIO_PROVINCIA</v>
          </cell>
          <cell r="V2782">
            <v>1</v>
          </cell>
          <cell r="W2782">
            <v>1</v>
          </cell>
          <cell r="X2782" t="str">
            <v>FLEXNET ECUADOR - MOVISTAR</v>
          </cell>
          <cell r="Y2782" t="str">
            <v>CALLE 28 DE JUNIO S/N Y GARCIA MORENO ENTRADA LLANO GRANDE</v>
          </cell>
        </row>
        <row r="2783">
          <cell r="A2783" t="str">
            <v>2022-12743</v>
          </cell>
          <cell r="B2783">
            <v>484935</v>
          </cell>
          <cell r="C2783" t="str">
            <v>2022-12743</v>
          </cell>
          <cell r="D2783" t="str">
            <v>MOVISTAR</v>
          </cell>
          <cell r="E2783" t="str">
            <v>DESPACHO</v>
          </cell>
          <cell r="F2783" t="str">
            <v>NORMAL</v>
          </cell>
          <cell r="G2783" t="str">
            <v>031080202212743</v>
          </cell>
          <cell r="H2783">
            <v>44917</v>
          </cell>
          <cell r="I2783" t="str">
            <v>ENTREGADO</v>
          </cell>
          <cell r="J2783">
            <v>44918</v>
          </cell>
          <cell r="K2783" t="str">
            <v xml:space="preserve">AE NORPHONE POLICENTRO_LOURDES BRAVO </v>
          </cell>
          <cell r="L2783" t="str">
            <v>Cdla Kenney Av Del Periodista y Dr Juan Bautista Arzube CC Policentro local 9</v>
          </cell>
          <cell r="M2783" t="str">
            <v>1091717898001</v>
          </cell>
          <cell r="N2783" t="str">
            <v>984246089</v>
          </cell>
          <cell r="O2783" t="str">
            <v/>
          </cell>
          <cell r="P2783" t="str">
            <v>GUAYAQUIL</v>
          </cell>
          <cell r="Q2783" t="str">
            <v>GUAYAQUIL</v>
          </cell>
          <cell r="R2783" t="str">
            <v>GUAYAS</v>
          </cell>
          <cell r="T2783" t="str">
            <v>TRAMACO</v>
          </cell>
          <cell r="U2783" t="str">
            <v>FLEXNETUIO_GYE</v>
          </cell>
          <cell r="V2783">
            <v>1</v>
          </cell>
          <cell r="W2783">
            <v>1</v>
          </cell>
          <cell r="X2783" t="str">
            <v>FLEXNET ECUADOR - MOVISTAR</v>
          </cell>
          <cell r="Y2783" t="str">
            <v>CALLE 28 DE JUNIO S/N Y GARCIA MORENO ENTRADA LLANO GRANDE</v>
          </cell>
        </row>
        <row r="2784">
          <cell r="A2784" t="str">
            <v>2022-12744</v>
          </cell>
          <cell r="B2784">
            <v>484936</v>
          </cell>
          <cell r="C2784" t="str">
            <v>2022-12744</v>
          </cell>
          <cell r="D2784" t="str">
            <v>MOVISTAR</v>
          </cell>
          <cell r="E2784" t="str">
            <v>DESPACHO</v>
          </cell>
          <cell r="F2784" t="str">
            <v>NORMAL</v>
          </cell>
          <cell r="G2784" t="str">
            <v>FT76587</v>
          </cell>
          <cell r="H2784">
            <v>44917</v>
          </cell>
          <cell r="I2784" t="str">
            <v>INCIDENCIA</v>
          </cell>
          <cell r="J2784">
            <v>44923</v>
          </cell>
          <cell r="K2784" t="str">
            <v>FDV&amp;H PRODUCTOS Y SERVICIOS_VICTOR HUGO FLORES DE VALGAZ ANDRADE</v>
          </cell>
          <cell r="L2784" t="str">
            <v>CALLE CHAULLABAMBA N32 Y ABDON CALDERON SEC CONOCOTO CJTO. LA SEVILLANA CASA 16</v>
          </cell>
          <cell r="M2784" t="str">
            <v>1716384035001</v>
          </cell>
          <cell r="N2784" t="str">
            <v>984246089</v>
          </cell>
          <cell r="O2784" t="str">
            <v/>
          </cell>
          <cell r="P2784" t="str">
            <v>QUITO</v>
          </cell>
          <cell r="Q2784" t="str">
            <v>QUITO</v>
          </cell>
          <cell r="R2784" t="str">
            <v>PICHINCHA</v>
          </cell>
          <cell r="U2784" t="str">
            <v>FLEXNETUIO_LOCAL</v>
          </cell>
          <cell r="V2784">
            <v>1</v>
          </cell>
          <cell r="W2784">
            <v>1</v>
          </cell>
          <cell r="X2784" t="str">
            <v>FLEXNET ECUADOR - MOVISTAR</v>
          </cell>
          <cell r="Y2784" t="str">
            <v>CALLE 28 DE JUNIO S/N Y GARCIA MORENO ENTRADA LLANO GRANDE</v>
          </cell>
        </row>
        <row r="2785">
          <cell r="A2785" t="str">
            <v>2022-12745</v>
          </cell>
          <cell r="B2785">
            <v>484937</v>
          </cell>
          <cell r="C2785" t="str">
            <v>2022-12745</v>
          </cell>
          <cell r="D2785" t="str">
            <v>MOVISTAR</v>
          </cell>
          <cell r="E2785" t="str">
            <v>DESPACHO</v>
          </cell>
          <cell r="F2785" t="str">
            <v>NORMAL</v>
          </cell>
          <cell r="G2785" t="str">
            <v>031080202212745</v>
          </cell>
          <cell r="H2785">
            <v>44917</v>
          </cell>
          <cell r="I2785" t="str">
            <v>ENTREGADO</v>
          </cell>
          <cell r="J2785">
            <v>44918</v>
          </cell>
          <cell r="K2785" t="str">
            <v>NORPHONE EL CARMEN_LOURDES BRAVO</v>
          </cell>
          <cell r="L2785" t="str">
            <v>CALLE ABDON CALDERON Y AV. CHONE. FRENTE A JAPON MOTOS,DIAGONAL AL BANCO PICHINCHA</v>
          </cell>
          <cell r="M2785" t="str">
            <v>1091717898001</v>
          </cell>
          <cell r="N2785" t="str">
            <v>984246089</v>
          </cell>
          <cell r="O2785" t="str">
            <v/>
          </cell>
          <cell r="P2785" t="str">
            <v>EL CARMEN</v>
          </cell>
          <cell r="Q2785" t="str">
            <v>EL CARMEN</v>
          </cell>
          <cell r="R2785" t="str">
            <v>MANABI</v>
          </cell>
          <cell r="T2785" t="str">
            <v>TRAMACO</v>
          </cell>
          <cell r="U2785" t="str">
            <v>FLEXNETUIO_PROVINCIA</v>
          </cell>
          <cell r="V2785">
            <v>1</v>
          </cell>
          <cell r="W2785">
            <v>1</v>
          </cell>
          <cell r="X2785" t="str">
            <v>FLEXNET ECUADOR - MOVISTAR</v>
          </cell>
          <cell r="Y2785" t="str">
            <v>CALLE 28 DE JUNIO S/N Y GARCIA MORENO ENTRADA LLANO GRANDE</v>
          </cell>
        </row>
        <row r="2786">
          <cell r="A2786" t="str">
            <v>2022-12746</v>
          </cell>
          <cell r="B2786">
            <v>484938</v>
          </cell>
          <cell r="C2786" t="str">
            <v>2022-12746</v>
          </cell>
          <cell r="D2786" t="str">
            <v>MOVISTAR</v>
          </cell>
          <cell r="E2786" t="str">
            <v>DESPACHO</v>
          </cell>
          <cell r="F2786" t="str">
            <v>NORMAL</v>
          </cell>
          <cell r="G2786" t="str">
            <v>031080202212746</v>
          </cell>
          <cell r="H2786">
            <v>44917</v>
          </cell>
          <cell r="I2786" t="str">
            <v>ENTREGADO</v>
          </cell>
          <cell r="J2786">
            <v>44918</v>
          </cell>
          <cell r="K2786" t="str">
            <v>NORPHONE AMBATO_PAOLA MORAN</v>
          </cell>
          <cell r="L2786" t="str">
            <v>AV CEVALLOS ENTRE CALLES MERA Y MARTINEZ CAV NORPHONE</v>
          </cell>
          <cell r="M2786" t="str">
            <v>1091717898001</v>
          </cell>
          <cell r="N2786" t="str">
            <v>998659562</v>
          </cell>
          <cell r="O2786" t="str">
            <v/>
          </cell>
          <cell r="P2786" t="str">
            <v>AMBATO</v>
          </cell>
          <cell r="Q2786" t="str">
            <v>AMBATO</v>
          </cell>
          <cell r="R2786" t="str">
            <v>TUNGURAHUA</v>
          </cell>
          <cell r="S2786" t="str">
            <v>AMBATO</v>
          </cell>
          <cell r="T2786" t="str">
            <v>TRAMACO</v>
          </cell>
          <cell r="U2786" t="str">
            <v>FLEXNETUIO_PROVINCIA</v>
          </cell>
          <cell r="V2786">
            <v>1</v>
          </cell>
          <cell r="W2786">
            <v>1</v>
          </cell>
          <cell r="X2786" t="str">
            <v>FLEXNET ECUADOR - MOVISTAR</v>
          </cell>
          <cell r="Y2786" t="str">
            <v>CALLE 28 DE JUNIO S/N Y GARCIA MORENO ENTRADA LLANO GRANDE</v>
          </cell>
        </row>
        <row r="2787">
          <cell r="A2787" t="str">
            <v>2022-12747</v>
          </cell>
          <cell r="B2787">
            <v>484939</v>
          </cell>
          <cell r="C2787" t="str">
            <v>2022-12747</v>
          </cell>
          <cell r="D2787" t="str">
            <v>MOVISTAR</v>
          </cell>
          <cell r="E2787" t="str">
            <v>DESPACHO</v>
          </cell>
          <cell r="F2787" t="str">
            <v>NORMAL</v>
          </cell>
          <cell r="G2787" t="str">
            <v>031080202212747</v>
          </cell>
          <cell r="H2787">
            <v>44917</v>
          </cell>
          <cell r="I2787" t="str">
            <v>ENTREGADO</v>
          </cell>
          <cell r="J2787">
            <v>44918</v>
          </cell>
          <cell r="K2787" t="str">
            <v>NORPHONE CAYAMBE_PAOLA MORAN</v>
          </cell>
          <cell r="L2787" t="str">
            <v>GRAN AKI AV RESTAURACION Y JUNIN LOCAL ESQUINERO CAYAMBE</v>
          </cell>
          <cell r="M2787" t="str">
            <v>1091717898001</v>
          </cell>
          <cell r="N2787" t="str">
            <v>998659562</v>
          </cell>
          <cell r="O2787" t="str">
            <v/>
          </cell>
          <cell r="P2787" t="str">
            <v>CAYAMBE</v>
          </cell>
          <cell r="Q2787" t="str">
            <v>CAYAMBE</v>
          </cell>
          <cell r="R2787" t="str">
            <v>PICHINCHA</v>
          </cell>
          <cell r="T2787" t="str">
            <v>TRAMACO</v>
          </cell>
          <cell r="U2787" t="str">
            <v>FLEXNETUIO_PROVINCIA</v>
          </cell>
          <cell r="V2787">
            <v>1</v>
          </cell>
          <cell r="W2787">
            <v>1</v>
          </cell>
          <cell r="X2787" t="str">
            <v>FLEXNET ECUADOR - MOVISTAR</v>
          </cell>
          <cell r="Y2787" t="str">
            <v>CALLE 28 DE JUNIO S/N Y GARCIA MORENO ENTRADA LLANO GRANDE</v>
          </cell>
        </row>
        <row r="2788">
          <cell r="A2788" t="str">
            <v>2022-12748</v>
          </cell>
          <cell r="B2788">
            <v>484940</v>
          </cell>
          <cell r="C2788" t="str">
            <v>2022-12748</v>
          </cell>
          <cell r="D2788" t="str">
            <v>MOVISTAR</v>
          </cell>
          <cell r="E2788" t="str">
            <v>DESPACHO</v>
          </cell>
          <cell r="F2788" t="str">
            <v>NORMAL</v>
          </cell>
          <cell r="G2788" t="str">
            <v>TF90361</v>
          </cell>
          <cell r="H2788">
            <v>44917</v>
          </cell>
          <cell r="I2788" t="str">
            <v>ENTREGADO</v>
          </cell>
          <cell r="J2788">
            <v>44918</v>
          </cell>
          <cell r="K2788" t="str">
            <v>DISTRIMARKET ZONIFICACION GYE MOVISTAR_VERONICA CHIRAN</v>
          </cell>
          <cell r="L2788" t="str">
            <v>JOSE MASCOTE 907 ENTRE HURTADO Y  9 DE OCTUBRE</v>
          </cell>
          <cell r="M2788" t="str">
            <v>1792141850001</v>
          </cell>
          <cell r="N2788" t="str">
            <v>984312183</v>
          </cell>
          <cell r="P2788" t="str">
            <v>GUAYAQUIL</v>
          </cell>
          <cell r="Q2788" t="str">
            <v>GUAYAQUIL</v>
          </cell>
          <cell r="R2788" t="str">
            <v>GUAYAS</v>
          </cell>
          <cell r="T2788" t="str">
            <v>ITSACOURIER</v>
          </cell>
          <cell r="U2788" t="str">
            <v>FLEXNETUIO_GYE</v>
          </cell>
          <cell r="V2788">
            <v>2</v>
          </cell>
          <cell r="W2788">
            <v>1</v>
          </cell>
          <cell r="X2788" t="str">
            <v>FLEXNET ECUADOR - MOVISTAR</v>
          </cell>
          <cell r="Y2788" t="str">
            <v>CALLE 28 DE JUNIO S/N Y GARCIA MORENO ENTRADA LLANO GRANDE</v>
          </cell>
        </row>
        <row r="2789">
          <cell r="A2789" t="str">
            <v>2022-12750</v>
          </cell>
          <cell r="B2789">
            <v>484941</v>
          </cell>
          <cell r="C2789" t="str">
            <v>2022-12750</v>
          </cell>
          <cell r="D2789" t="str">
            <v>TUENTI</v>
          </cell>
          <cell r="E2789" t="str">
            <v>DESPACHO</v>
          </cell>
          <cell r="F2789" t="str">
            <v>NORMAL</v>
          </cell>
          <cell r="G2789" t="str">
            <v>TF90362</v>
          </cell>
          <cell r="H2789">
            <v>44917</v>
          </cell>
          <cell r="I2789" t="str">
            <v>ENTREGADO</v>
          </cell>
          <cell r="J2789">
            <v>44918</v>
          </cell>
          <cell r="K2789" t="str">
            <v>DISTRIMARKET TUENTI GUAYAQUIL_DIEXY ALEXANDRA ALMEIDA GUZMAN</v>
          </cell>
          <cell r="L2789" t="str">
            <v>SAUCES 6 MZ 259 V 16</v>
          </cell>
          <cell r="M2789" t="str">
            <v>1709422552</v>
          </cell>
          <cell r="N2789" t="str">
            <v>0987001456</v>
          </cell>
          <cell r="O2789" t="str">
            <v/>
          </cell>
          <cell r="P2789" t="str">
            <v>GUAYAQUIL</v>
          </cell>
          <cell r="Q2789" t="str">
            <v>GUAYAQUIL</v>
          </cell>
          <cell r="R2789" t="str">
            <v>GUAYAS</v>
          </cell>
          <cell r="T2789" t="str">
            <v>ITSACOURIER</v>
          </cell>
          <cell r="U2789" t="str">
            <v>FLEXNETUIO_GYE</v>
          </cell>
          <cell r="V2789">
            <v>1</v>
          </cell>
          <cell r="W2789">
            <v>1</v>
          </cell>
          <cell r="X2789" t="str">
            <v>FLEXNET ECUADOR - MOVISTAR</v>
          </cell>
          <cell r="Y2789" t="str">
            <v>CALLE 28 DE JUNIO S/N Y GARCIA MORENO ENTRADA LLANO GRANDE</v>
          </cell>
        </row>
        <row r="2790">
          <cell r="A2790" t="str">
            <v>2022-12751</v>
          </cell>
          <cell r="B2790">
            <v>484942</v>
          </cell>
          <cell r="C2790" t="str">
            <v>2022-12751</v>
          </cell>
          <cell r="D2790" t="str">
            <v>TUENTI</v>
          </cell>
          <cell r="E2790" t="str">
            <v>DESPACHO</v>
          </cell>
          <cell r="F2790" t="str">
            <v>NORMAL</v>
          </cell>
          <cell r="G2790" t="str">
            <v>031080202212751</v>
          </cell>
          <cell r="H2790">
            <v>44917</v>
          </cell>
          <cell r="I2790" t="str">
            <v>ENTREGADO</v>
          </cell>
          <cell r="J2790">
            <v>44918</v>
          </cell>
          <cell r="K2790" t="str">
            <v>M&amp;M TUENTI LATACUNGA_DIXON GARCIA</v>
          </cell>
          <cell r="L2790" t="str">
            <v xml:space="preserve"> Calle Sanchez de Orellana y Guayaquil </v>
          </cell>
          <cell r="M2790" t="str">
            <v>1792141850001</v>
          </cell>
          <cell r="N2790" t="str">
            <v>978990995</v>
          </cell>
          <cell r="O2790" t="str">
            <v/>
          </cell>
          <cell r="P2790" t="str">
            <v>LATACUNGA</v>
          </cell>
          <cell r="Q2790" t="str">
            <v>LATACUNGA</v>
          </cell>
          <cell r="R2790" t="str">
            <v>COTOPAXI</v>
          </cell>
          <cell r="T2790" t="str">
            <v>TRAMACO</v>
          </cell>
          <cell r="U2790" t="str">
            <v>FLEXNETUIO_PROVINCIA</v>
          </cell>
          <cell r="V2790">
            <v>1</v>
          </cell>
          <cell r="W2790">
            <v>1</v>
          </cell>
          <cell r="X2790" t="str">
            <v>FLEXNET ECUADOR - MOVISTAR</v>
          </cell>
          <cell r="Y2790" t="str">
            <v>CALLE 28 DE JUNIO S/N Y GARCIA MORENO ENTRADA LLANO GRANDE</v>
          </cell>
        </row>
        <row r="2791">
          <cell r="A2791" t="str">
            <v>2022-12752</v>
          </cell>
          <cell r="B2791">
            <v>484943</v>
          </cell>
          <cell r="C2791" t="str">
            <v>2022-12752</v>
          </cell>
          <cell r="D2791" t="str">
            <v>TUENTI</v>
          </cell>
          <cell r="E2791" t="str">
            <v>DESPACHO</v>
          </cell>
          <cell r="F2791" t="str">
            <v>NORMAL</v>
          </cell>
          <cell r="G2791" t="str">
            <v>FT76586</v>
          </cell>
          <cell r="H2791">
            <v>44917</v>
          </cell>
          <cell r="I2791" t="str">
            <v>ENTREGADO</v>
          </cell>
          <cell r="J2791">
            <v>44918</v>
          </cell>
          <cell r="K2791" t="str">
            <v>UIO CASA TUENTI_VERONICA CHIRAN</v>
          </cell>
          <cell r="L2791" t="str">
            <v xml:space="preserve">Pasaje el JardIn 168 y Avenida 6 de Diciembre, Ed. Century Plaza I, oficina 19 </v>
          </cell>
          <cell r="M2791" t="str">
            <v>1792141850001</v>
          </cell>
          <cell r="N2791" t="str">
            <v>984312183</v>
          </cell>
          <cell r="O2791" t="str">
            <v/>
          </cell>
          <cell r="P2791" t="str">
            <v>QUITO</v>
          </cell>
          <cell r="Q2791" t="str">
            <v>QUITO</v>
          </cell>
          <cell r="R2791" t="str">
            <v>PICHINCHA</v>
          </cell>
          <cell r="T2791" t="str">
            <v>FLEXTRANS</v>
          </cell>
          <cell r="U2791" t="str">
            <v>FLEXNETUIO_LOCAL</v>
          </cell>
          <cell r="V2791">
            <v>1</v>
          </cell>
          <cell r="W2791">
            <v>1</v>
          </cell>
          <cell r="X2791" t="str">
            <v>FLEXNET ECUADOR - MOVISTAR</v>
          </cell>
          <cell r="Y2791" t="str">
            <v>CALLE 28 DE JUNIO S/N Y GARCIA MORENO ENTRADA LLANO GRANDE</v>
          </cell>
        </row>
        <row r="2792">
          <cell r="A2792" t="str">
            <v>2022-12687</v>
          </cell>
          <cell r="B2792">
            <v>484879</v>
          </cell>
          <cell r="C2792" t="str">
            <v>2022-12687</v>
          </cell>
          <cell r="D2792" t="str">
            <v>MOVISTAR</v>
          </cell>
          <cell r="E2792" t="str">
            <v>DESPACHO</v>
          </cell>
          <cell r="F2792" t="str">
            <v>NORMAL</v>
          </cell>
          <cell r="G2792" t="str">
            <v>TF90364</v>
          </cell>
          <cell r="H2792">
            <v>44917</v>
          </cell>
          <cell r="I2792" t="str">
            <v>ENTREGADO</v>
          </cell>
          <cell r="J2792">
            <v>44922</v>
          </cell>
          <cell r="K2792" t="str">
            <v>ELECTRONIC HUB LIMITED HUBSA GUAYAQUIL_ANA BELEN MARIN VERNI</v>
          </cell>
          <cell r="L2792" t="str">
            <v>Km1 Via Samborondon, CC Buena Vista Plaza, Torre 5 Oficina 3</v>
          </cell>
          <cell r="M2792" t="str">
            <v>O913771606</v>
          </cell>
          <cell r="N2792" t="str">
            <v>967109675</v>
          </cell>
          <cell r="O2792" t="str">
            <v/>
          </cell>
          <cell r="P2792" t="str">
            <v>GUAYAQUIL</v>
          </cell>
          <cell r="Q2792" t="str">
            <v>GUAYAQUIL</v>
          </cell>
          <cell r="R2792" t="str">
            <v>GUAYAS</v>
          </cell>
          <cell r="T2792" t="str">
            <v>ITSACOURIER</v>
          </cell>
          <cell r="U2792" t="str">
            <v>FLEXNETUIO_GYE</v>
          </cell>
          <cell r="V2792">
            <v>1</v>
          </cell>
          <cell r="W2792">
            <v>1</v>
          </cell>
          <cell r="X2792" t="str">
            <v>FLEXNET ECUADOR - MOVISTAR</v>
          </cell>
          <cell r="Y2792" t="str">
            <v>CALLE 28 DE JUNIO S/N Y GARCIA MORENO ENTRADA LLANO GRANDE</v>
          </cell>
        </row>
        <row r="2793">
          <cell r="A2793" t="str">
            <v>2022-12688</v>
          </cell>
          <cell r="B2793">
            <v>484880</v>
          </cell>
          <cell r="C2793" t="str">
            <v>2022-12688</v>
          </cell>
          <cell r="D2793" t="str">
            <v>MOVISTAR</v>
          </cell>
          <cell r="E2793" t="str">
            <v>DESPACHO</v>
          </cell>
          <cell r="F2793" t="str">
            <v>NORMAL</v>
          </cell>
          <cell r="G2793" t="str">
            <v>031080202212688</v>
          </cell>
          <cell r="H2793">
            <v>44917</v>
          </cell>
          <cell r="I2793" t="str">
            <v>ENTREGADO</v>
          </cell>
          <cell r="J2793">
            <v>44918</v>
          </cell>
          <cell r="K2793" t="str">
            <v>NORPHONE C.C. Shopping Duran_PAOLA MORAN</v>
          </cell>
          <cell r="L2793" t="str">
            <v>CC SHOPPING DURAN KILOMETRO 35 DE LA AUTOPISTA DURAN  BOLICHE56</v>
          </cell>
          <cell r="M2793" t="str">
            <v>1091717898001</v>
          </cell>
          <cell r="N2793" t="str">
            <v>998659562</v>
          </cell>
          <cell r="O2793" t="str">
            <v/>
          </cell>
          <cell r="P2793" t="str">
            <v>GUAYAQUIL</v>
          </cell>
          <cell r="Q2793" t="str">
            <v>GUAYAQUIL</v>
          </cell>
          <cell r="R2793" t="str">
            <v>GUAYAS</v>
          </cell>
          <cell r="T2793" t="str">
            <v>TRAMACO</v>
          </cell>
          <cell r="U2793" t="str">
            <v>FLEXNETUIO_GYE</v>
          </cell>
          <cell r="V2793">
            <v>1</v>
          </cell>
          <cell r="W2793">
            <v>1</v>
          </cell>
          <cell r="X2793" t="str">
            <v>FLEXNET ECUADOR - MOVISTAR</v>
          </cell>
          <cell r="Y2793" t="str">
            <v>CALLE 28 DE JUNIO S/N Y GARCIA MORENO ENTRADA LLANO GRANDE</v>
          </cell>
        </row>
        <row r="2794">
          <cell r="A2794" t="str">
            <v>2022-12689</v>
          </cell>
          <cell r="B2794">
            <v>484881</v>
          </cell>
          <cell r="C2794" t="str">
            <v>2022-12689</v>
          </cell>
          <cell r="D2794" t="str">
            <v>MOVISTAR</v>
          </cell>
          <cell r="E2794" t="str">
            <v>DESPACHO</v>
          </cell>
          <cell r="F2794" t="str">
            <v>NORMAL</v>
          </cell>
          <cell r="G2794" t="str">
            <v>031080202212689</v>
          </cell>
          <cell r="H2794">
            <v>44917</v>
          </cell>
          <cell r="I2794" t="str">
            <v>ENTREGADO</v>
          </cell>
          <cell r="J2794">
            <v>44918</v>
          </cell>
          <cell r="K2794" t="str">
            <v>NORPHONE C.C. Riocentro Norte_PAOLA MORAN</v>
          </cell>
          <cell r="L2794" t="str">
            <v>CENTRO COMERCIAL RIOCENTRO NORTE AV FRANCISCO DE ORELLANA LOCAL 10 PRIMERA PUERTA</v>
          </cell>
          <cell r="M2794" t="str">
            <v>1091717898001</v>
          </cell>
          <cell r="N2794" t="str">
            <v>998659562</v>
          </cell>
          <cell r="O2794" t="str">
            <v/>
          </cell>
          <cell r="P2794" t="str">
            <v>GUAYAQUIL</v>
          </cell>
          <cell r="Q2794" t="str">
            <v>GUAYAQUIL</v>
          </cell>
          <cell r="R2794" t="str">
            <v>GUAYAS</v>
          </cell>
          <cell r="T2794" t="str">
            <v>TRAMACO</v>
          </cell>
          <cell r="U2794" t="str">
            <v>FLEXNETUIO_GYE</v>
          </cell>
          <cell r="V2794">
            <v>1</v>
          </cell>
          <cell r="W2794">
            <v>1</v>
          </cell>
          <cell r="X2794" t="str">
            <v>FLEXNET ECUADOR - MOVISTAR</v>
          </cell>
          <cell r="Y2794" t="str">
            <v>CALLE 28 DE JUNIO S/N Y GARCIA MORENO ENTRADA LLANO GRANDE</v>
          </cell>
        </row>
        <row r="2795">
          <cell r="A2795" t="str">
            <v>2022-12690</v>
          </cell>
          <cell r="B2795">
            <v>484882</v>
          </cell>
          <cell r="C2795" t="str">
            <v>2022-12690</v>
          </cell>
          <cell r="D2795" t="str">
            <v>MOVISTAR</v>
          </cell>
          <cell r="E2795" t="str">
            <v>DESPACHO</v>
          </cell>
          <cell r="F2795" t="str">
            <v>NORMAL</v>
          </cell>
          <cell r="G2795" t="str">
            <v>031080202212690</v>
          </cell>
          <cell r="H2795">
            <v>44917</v>
          </cell>
          <cell r="I2795" t="str">
            <v>ENTREGADO</v>
          </cell>
          <cell r="J2795">
            <v>44918</v>
          </cell>
          <cell r="K2795" t="str">
            <v>NORPHONE C.C. Riocentro Sur_PAOLA MORAN</v>
          </cell>
          <cell r="L2795" t="str">
            <v>C.C. RIOCENTRO SUR AV 25 DE JULIO LOCAL 43 JUNTO A LA UNIV. AGRARIA</v>
          </cell>
          <cell r="M2795" t="str">
            <v>1091717898001</v>
          </cell>
          <cell r="N2795" t="str">
            <v>998659562</v>
          </cell>
          <cell r="O2795" t="str">
            <v/>
          </cell>
          <cell r="P2795" t="str">
            <v>GUAYAQUIL</v>
          </cell>
          <cell r="Q2795" t="str">
            <v>GUAYAQUIL</v>
          </cell>
          <cell r="R2795" t="str">
            <v>GUAYAS</v>
          </cell>
          <cell r="T2795" t="str">
            <v>TRAMACO</v>
          </cell>
          <cell r="U2795" t="str">
            <v>FLEXNETUIO_GYE</v>
          </cell>
          <cell r="V2795">
            <v>1</v>
          </cell>
          <cell r="W2795">
            <v>1</v>
          </cell>
          <cell r="X2795" t="str">
            <v>FLEXNET ECUADOR - MOVISTAR</v>
          </cell>
          <cell r="Y2795" t="str">
            <v>CALLE 28 DE JUNIO S/N Y GARCIA MORENO ENTRADA LLANO GRANDE</v>
          </cell>
        </row>
        <row r="2796">
          <cell r="A2796" t="str">
            <v>2022-12691</v>
          </cell>
          <cell r="B2796">
            <v>484883</v>
          </cell>
          <cell r="C2796" t="str">
            <v>2022-12691</v>
          </cell>
          <cell r="D2796" t="str">
            <v>MOVISTAR</v>
          </cell>
          <cell r="E2796" t="str">
            <v>DESPACHO</v>
          </cell>
          <cell r="F2796" t="str">
            <v>NORMAL</v>
          </cell>
          <cell r="G2796" t="str">
            <v>031080202212691</v>
          </cell>
          <cell r="H2796">
            <v>44917</v>
          </cell>
          <cell r="I2796" t="str">
            <v>ENTREGADO</v>
          </cell>
          <cell r="J2796">
            <v>44918</v>
          </cell>
          <cell r="K2796" t="str">
            <v>NORPHONE C.C. Riocentro Ceibos_PAOLA MORAN</v>
          </cell>
          <cell r="L2796" t="str">
            <v>C.C. RIOCENTRO CEIBOS LOCAL 28 AV DEL BOMBERO VIA A LA COSTA KM 65</v>
          </cell>
          <cell r="M2796" t="str">
            <v>1091717898001</v>
          </cell>
          <cell r="N2796" t="str">
            <v>998659562</v>
          </cell>
          <cell r="O2796" t="str">
            <v/>
          </cell>
          <cell r="P2796" t="str">
            <v>GUAYAQUIL</v>
          </cell>
          <cell r="Q2796" t="str">
            <v>GUAYAQUIL</v>
          </cell>
          <cell r="R2796" t="str">
            <v>GUAYAS</v>
          </cell>
          <cell r="T2796" t="str">
            <v>TRAMACO</v>
          </cell>
          <cell r="U2796" t="str">
            <v>FLEXNETUIO_GYE</v>
          </cell>
          <cell r="V2796">
            <v>1</v>
          </cell>
          <cell r="W2796">
            <v>1</v>
          </cell>
          <cell r="X2796" t="str">
            <v>FLEXNET ECUADOR - MOVISTAR</v>
          </cell>
          <cell r="Y2796" t="str">
            <v>CALLE 28 DE JUNIO S/N Y GARCIA MORENO ENTRADA LLANO GRANDE</v>
          </cell>
        </row>
        <row r="2797">
          <cell r="A2797" t="str">
            <v>2022-12692</v>
          </cell>
          <cell r="B2797">
            <v>484884</v>
          </cell>
          <cell r="C2797" t="str">
            <v>2022-12692</v>
          </cell>
          <cell r="D2797" t="str">
            <v>MOVISTAR</v>
          </cell>
          <cell r="E2797" t="str">
            <v>DESPACHO</v>
          </cell>
          <cell r="F2797" t="str">
            <v>NORMAL</v>
          </cell>
          <cell r="G2797" t="str">
            <v>031080202212692</v>
          </cell>
          <cell r="H2797">
            <v>44917</v>
          </cell>
          <cell r="I2797" t="str">
            <v>ENTREGADO</v>
          </cell>
          <cell r="J2797">
            <v>44918</v>
          </cell>
          <cell r="K2797" t="str">
            <v xml:space="preserve">NORPHONE CAVS DAS LATACUNGA_LOURDES BRAVO </v>
          </cell>
          <cell r="L2797" t="str">
            <v>BELISARIO QUEVEDO 807 Y JUAN ABEL ECHEVERRIA  JUNTO ALMACENES LA GANGA ED. DE 3 PISOS LATACUNGA</v>
          </cell>
          <cell r="M2797" t="str">
            <v>1091717898001</v>
          </cell>
          <cell r="N2797" t="str">
            <v>0980558242 - 0980520332</v>
          </cell>
          <cell r="O2797" t="str">
            <v/>
          </cell>
          <cell r="P2797" t="str">
            <v>LATACUNGA</v>
          </cell>
          <cell r="Q2797" t="str">
            <v>LATACUNGA</v>
          </cell>
          <cell r="R2797" t="str">
            <v>COTOPAXI</v>
          </cell>
          <cell r="T2797" t="str">
            <v>TRAMACO</v>
          </cell>
          <cell r="U2797" t="str">
            <v>FLEXNETUIO_PROVINCIA</v>
          </cell>
          <cell r="V2797">
            <v>1</v>
          </cell>
          <cell r="W2797">
            <v>1</v>
          </cell>
          <cell r="X2797" t="str">
            <v>FLEXNET ECUADOR - MOVISTAR</v>
          </cell>
          <cell r="Y2797" t="str">
            <v>CALLE 28 DE JUNIO S/N Y GARCIA MORENO ENTRADA LLANO GRANDE</v>
          </cell>
        </row>
        <row r="2798">
          <cell r="A2798" t="str">
            <v>2022-12693</v>
          </cell>
          <cell r="B2798">
            <v>484885</v>
          </cell>
          <cell r="C2798" t="str">
            <v>2022-12693</v>
          </cell>
          <cell r="D2798" t="str">
            <v>MOVISTAR</v>
          </cell>
          <cell r="E2798" t="str">
            <v>DESPACHO</v>
          </cell>
          <cell r="F2798" t="str">
            <v>NORMAL</v>
          </cell>
          <cell r="G2798" t="str">
            <v>031080202212693</v>
          </cell>
          <cell r="H2798">
            <v>44917</v>
          </cell>
          <cell r="I2798" t="str">
            <v>ENTREGADO</v>
          </cell>
          <cell r="J2798">
            <v>44918</v>
          </cell>
          <cell r="K2798" t="str">
            <v>NORPHONE C.C. SHOPPING MANTA_LOURDES BRAVO</v>
          </cell>
          <cell r="L2798" t="str">
            <v>AV. 4 DE NOVIEMBRE, MANTA 130210   LOCAL 21 PLANTA ALTA</v>
          </cell>
          <cell r="M2798" t="str">
            <v>1091717898001</v>
          </cell>
          <cell r="N2798" t="str">
            <v>984246089</v>
          </cell>
          <cell r="O2798" t="str">
            <v/>
          </cell>
          <cell r="P2798" t="str">
            <v>MANTA</v>
          </cell>
          <cell r="Q2798" t="str">
            <v>MANTA</v>
          </cell>
          <cell r="R2798" t="str">
            <v>MANABI</v>
          </cell>
          <cell r="T2798" t="str">
            <v>TRAMACO</v>
          </cell>
          <cell r="U2798" t="str">
            <v>FLEXNETUIO_PROVINCIA</v>
          </cell>
          <cell r="V2798">
            <v>1</v>
          </cell>
          <cell r="W2798">
            <v>1</v>
          </cell>
          <cell r="X2798" t="str">
            <v>FLEXNET ECUADOR - MOVISTAR</v>
          </cell>
          <cell r="Y2798" t="str">
            <v>CALLE 28 DE JUNIO S/N Y GARCIA MORENO ENTRADA LLANO GRANDE</v>
          </cell>
        </row>
        <row r="2799">
          <cell r="A2799" t="str">
            <v>2022-12694</v>
          </cell>
          <cell r="B2799">
            <v>484886</v>
          </cell>
          <cell r="C2799" t="str">
            <v>2022-12694</v>
          </cell>
          <cell r="D2799" t="str">
            <v>MOVISTAR</v>
          </cell>
          <cell r="E2799" t="str">
            <v>DESPACHO</v>
          </cell>
          <cell r="F2799" t="str">
            <v>NORMAL</v>
          </cell>
          <cell r="G2799" t="str">
            <v>031080202212694</v>
          </cell>
          <cell r="H2799">
            <v>44917</v>
          </cell>
          <cell r="I2799" t="str">
            <v>ENTREGADO</v>
          </cell>
          <cell r="J2799">
            <v>44918</v>
          </cell>
          <cell r="K2799" t="str">
            <v>NORPHONE LA PLAZA IBARRA_PAOLA MORAN</v>
          </cell>
          <cell r="L2799" t="str">
            <v>LOCAL 22 Y 23 CCLA PLAZA AV MARIANO ACOSTA Y2147 Y VICTOR GOMEZ JURADO IBARRA</v>
          </cell>
          <cell r="M2799" t="str">
            <v>1091717898001</v>
          </cell>
          <cell r="N2799" t="str">
            <v>998659562</v>
          </cell>
          <cell r="O2799" t="str">
            <v/>
          </cell>
          <cell r="P2799" t="str">
            <v>IBARRA</v>
          </cell>
          <cell r="Q2799" t="str">
            <v>IBARRA</v>
          </cell>
          <cell r="R2799" t="str">
            <v>IMBABURA</v>
          </cell>
          <cell r="T2799" t="str">
            <v>TRAMACO</v>
          </cell>
          <cell r="U2799" t="str">
            <v>FLEXNETUIO_PROVINCIA</v>
          </cell>
          <cell r="V2799">
            <v>1</v>
          </cell>
          <cell r="W2799">
            <v>1</v>
          </cell>
          <cell r="X2799" t="str">
            <v>FLEXNET ECUADOR - MOVISTAR</v>
          </cell>
          <cell r="Y2799" t="str">
            <v>CALLE 28 DE JUNIO S/N Y GARCIA MORENO ENTRADA LLANO GRANDE</v>
          </cell>
        </row>
        <row r="2800">
          <cell r="A2800" t="str">
            <v>2022-12695</v>
          </cell>
          <cell r="B2800">
            <v>484887</v>
          </cell>
          <cell r="C2800" t="str">
            <v>2022-12695</v>
          </cell>
          <cell r="D2800" t="str">
            <v>MOVISTAR</v>
          </cell>
          <cell r="E2800" t="str">
            <v>DESPACHO</v>
          </cell>
          <cell r="F2800" t="str">
            <v>NORMAL</v>
          </cell>
          <cell r="G2800" t="str">
            <v>FT76689</v>
          </cell>
          <cell r="H2800">
            <v>44917</v>
          </cell>
          <cell r="I2800" t="str">
            <v>ENTREGADO</v>
          </cell>
          <cell r="J2800">
            <v>44918</v>
          </cell>
          <cell r="K2800" t="str">
            <v xml:space="preserve">NORPHONE CAVS DAS TUMBACO_LOURDES BRAVO </v>
          </cell>
          <cell r="L2800" t="str">
            <v xml:space="preserve">AV INTEROCEANICA Y JUAN MONTALVO JUNTO A PRODUBANCO CC SANTA MARIA </v>
          </cell>
          <cell r="M2800" t="str">
            <v>1091717898001</v>
          </cell>
          <cell r="N2800" t="str">
            <v>984246089</v>
          </cell>
          <cell r="O2800" t="str">
            <v/>
          </cell>
          <cell r="P2800" t="str">
            <v>QUITO</v>
          </cell>
          <cell r="Q2800" t="str">
            <v>QUITO</v>
          </cell>
          <cell r="R2800" t="str">
            <v>PICHINCHA</v>
          </cell>
          <cell r="U2800" t="str">
            <v>FLEXNETUIO_LOCAL</v>
          </cell>
          <cell r="V2800">
            <v>1</v>
          </cell>
          <cell r="W2800">
            <v>1</v>
          </cell>
          <cell r="X2800" t="str">
            <v>FLEXNET ECUADOR - MOVISTAR</v>
          </cell>
          <cell r="Y2800" t="str">
            <v>CALLE 28 DE JUNIO S/N Y GARCIA MORENO ENTRADA LLANO GRANDE</v>
          </cell>
        </row>
        <row r="2801">
          <cell r="A2801" t="str">
            <v>2022-12696</v>
          </cell>
          <cell r="B2801">
            <v>484888</v>
          </cell>
          <cell r="C2801" t="str">
            <v>2022-12696</v>
          </cell>
          <cell r="D2801" t="str">
            <v>MOVISTAR</v>
          </cell>
          <cell r="E2801" t="str">
            <v>DESPACHO</v>
          </cell>
          <cell r="F2801" t="str">
            <v>NORMAL</v>
          </cell>
          <cell r="G2801" t="str">
            <v>031080202212696</v>
          </cell>
          <cell r="H2801">
            <v>44917</v>
          </cell>
          <cell r="I2801" t="str">
            <v>ENTREGADO</v>
          </cell>
          <cell r="J2801">
            <v>44918</v>
          </cell>
          <cell r="K2801" t="str">
            <v>NORPHONE C.C. PASEO SHOPPING LA LIBERTAD_LOURDES BRAVO</v>
          </cell>
          <cell r="L2801" t="str">
            <v xml:space="preserve">C.C. EL PASEO SHOPPING LA PENINSULA LOCAL 1 PLANTA BAJA BARRIO SAN FRANCISCO MZ 38. CALLE 9 </v>
          </cell>
          <cell r="M2801" t="str">
            <v>1091717898001</v>
          </cell>
          <cell r="N2801" t="str">
            <v>984246089</v>
          </cell>
          <cell r="O2801" t="str">
            <v/>
          </cell>
          <cell r="P2801" t="str">
            <v>LA LIBERTAD</v>
          </cell>
          <cell r="Q2801" t="str">
            <v>LA LIBERTAD</v>
          </cell>
          <cell r="R2801" t="str">
            <v>SANTA ELENA</v>
          </cell>
          <cell r="T2801" t="str">
            <v>TRAMACO</v>
          </cell>
          <cell r="U2801" t="str">
            <v>FLEXNETUIO_PROVINCIA</v>
          </cell>
          <cell r="V2801">
            <v>1</v>
          </cell>
          <cell r="W2801">
            <v>1</v>
          </cell>
          <cell r="X2801" t="str">
            <v>FLEXNET ECUADOR - MOVISTAR</v>
          </cell>
          <cell r="Y2801" t="str">
            <v>CALLE 28 DE JUNIO S/N Y GARCIA MORENO ENTRADA LLANO GRANDE</v>
          </cell>
        </row>
        <row r="2802">
          <cell r="A2802" t="str">
            <v>2022-12697</v>
          </cell>
          <cell r="B2802">
            <v>484889</v>
          </cell>
          <cell r="C2802" t="str">
            <v>2022-12697</v>
          </cell>
          <cell r="D2802" t="str">
            <v>MOVISTAR</v>
          </cell>
          <cell r="E2802" t="str">
            <v>DESPACHO</v>
          </cell>
          <cell r="F2802" t="str">
            <v>NORMAL</v>
          </cell>
          <cell r="G2802" t="str">
            <v>031080202212697</v>
          </cell>
          <cell r="H2802">
            <v>44917</v>
          </cell>
          <cell r="I2802" t="str">
            <v>ENTREGADO</v>
          </cell>
          <cell r="J2802">
            <v>44918</v>
          </cell>
          <cell r="K2802" t="str">
            <v>NORPHONE CHONE_LOURDES BRAVO</v>
          </cell>
          <cell r="L2802" t="str">
            <v>CENTRO CALLE PICHINCHA ENTRE CALLES WASHINGTON Y BOLIVAR A LADO DE ALMACENES ARTEFACTA</v>
          </cell>
          <cell r="M2802" t="str">
            <v>1091717898001</v>
          </cell>
          <cell r="N2802" t="str">
            <v>984246089</v>
          </cell>
          <cell r="O2802" t="str">
            <v/>
          </cell>
          <cell r="P2802" t="str">
            <v>CHONE</v>
          </cell>
          <cell r="Q2802" t="str">
            <v>CHONE</v>
          </cell>
          <cell r="R2802" t="str">
            <v>MANABI</v>
          </cell>
          <cell r="T2802" t="str">
            <v>TRAMACO</v>
          </cell>
          <cell r="U2802" t="str">
            <v>FLEXNETUIO_PROVINCIA</v>
          </cell>
          <cell r="V2802">
            <v>1</v>
          </cell>
          <cell r="W2802">
            <v>1</v>
          </cell>
          <cell r="X2802" t="str">
            <v>FLEXNET ECUADOR - MOVISTAR</v>
          </cell>
          <cell r="Y2802" t="str">
            <v>CALLE 28 DE JUNIO S/N Y GARCIA MORENO ENTRADA LLANO GRANDE</v>
          </cell>
        </row>
        <row r="2803">
          <cell r="A2803" t="str">
            <v>2022-12698</v>
          </cell>
          <cell r="B2803">
            <v>484890</v>
          </cell>
          <cell r="C2803" t="str">
            <v>2022-12698</v>
          </cell>
          <cell r="D2803" t="str">
            <v>MOVISTAR</v>
          </cell>
          <cell r="E2803" t="str">
            <v>DESPACHO</v>
          </cell>
          <cell r="F2803" t="str">
            <v>NORMAL</v>
          </cell>
          <cell r="G2803" t="str">
            <v>031080202212698</v>
          </cell>
          <cell r="H2803">
            <v>44917</v>
          </cell>
          <cell r="I2803" t="str">
            <v>ENTREGADO</v>
          </cell>
          <cell r="J2803">
            <v>44918</v>
          </cell>
          <cell r="K2803" t="str">
            <v xml:space="preserve">NORPHONE CAVS DAS SANTO DOMINGO_LOURDES BRAVO </v>
          </cell>
          <cell r="L2803" t="str">
            <v>29 DE MAYO Y LATACUNGA A LADO DEL POLLO GUS SANTO DOMINGO</v>
          </cell>
          <cell r="M2803" t="str">
            <v>1091717898001</v>
          </cell>
          <cell r="N2803" t="str">
            <v>984246089</v>
          </cell>
          <cell r="O2803" t="str">
            <v/>
          </cell>
          <cell r="P2803" t="str">
            <v>SANTO DOMINGO</v>
          </cell>
          <cell r="Q2803" t="str">
            <v>SANTO DOMINGO</v>
          </cell>
          <cell r="R2803" t="str">
            <v>SANTO DOMINGO DE LOS TSACHILAS</v>
          </cell>
          <cell r="T2803" t="str">
            <v>TRAMACO</v>
          </cell>
          <cell r="U2803" t="str">
            <v>FLEXNETUIO_PROVINCIA</v>
          </cell>
          <cell r="V2803">
            <v>1</v>
          </cell>
          <cell r="W2803">
            <v>1</v>
          </cell>
          <cell r="X2803" t="str">
            <v>FLEXNET ECUADOR - MOVISTAR</v>
          </cell>
          <cell r="Y2803" t="str">
            <v>CALLE 28 DE JUNIO S/N Y GARCIA MORENO ENTRADA LLANO GRANDE</v>
          </cell>
        </row>
        <row r="2804">
          <cell r="A2804" t="str">
            <v>2022-12699</v>
          </cell>
          <cell r="B2804">
            <v>484891</v>
          </cell>
          <cell r="C2804" t="str">
            <v>2022-12699</v>
          </cell>
          <cell r="D2804" t="str">
            <v>MOVISTAR</v>
          </cell>
          <cell r="E2804" t="str">
            <v>DESPACHO</v>
          </cell>
          <cell r="F2804" t="str">
            <v>NORMAL</v>
          </cell>
          <cell r="G2804" t="str">
            <v>031080202212699</v>
          </cell>
          <cell r="H2804">
            <v>44917</v>
          </cell>
          <cell r="I2804" t="str">
            <v>ENTREGADO</v>
          </cell>
          <cell r="J2804">
            <v>44918</v>
          </cell>
          <cell r="K2804" t="str">
            <v>AE CELISTICS QUICENTRO SUR_KLEBER GRANDA_DANY IMBAQUINGO</v>
          </cell>
          <cell r="L2804" t="str">
            <v xml:space="preserve">MORAN VALVERDE Y TENIENTE HUGO ORTIZ CC QUICENTRO SHOPPING SUR N 1 LOCAL 91 – 92 JUNTO A MEGAMAXI </v>
          </cell>
          <cell r="M2804" t="str">
            <v>1792161037001</v>
          </cell>
          <cell r="N2804" t="str">
            <v>0992567346_094084829</v>
          </cell>
          <cell r="O2804" t="str">
            <v/>
          </cell>
          <cell r="P2804" t="str">
            <v>QUITO</v>
          </cell>
          <cell r="Q2804" t="str">
            <v>QUITO</v>
          </cell>
          <cell r="R2804" t="str">
            <v>PICHINCHA</v>
          </cell>
          <cell r="T2804" t="str">
            <v>TRAMACO</v>
          </cell>
          <cell r="U2804" t="str">
            <v>FLEXNETUIO_LOCAL</v>
          </cell>
          <cell r="V2804">
            <v>1</v>
          </cell>
          <cell r="W2804">
            <v>1</v>
          </cell>
          <cell r="X2804" t="str">
            <v>FLEXNET ECUADOR - MOVISTAR</v>
          </cell>
          <cell r="Y2804" t="str">
            <v>CALLE 28 DE JUNIO S/N Y GARCIA MORENO ENTRADA LLANO GRANDE</v>
          </cell>
        </row>
        <row r="2805">
          <cell r="A2805" t="str">
            <v>2022-12700</v>
          </cell>
          <cell r="B2805">
            <v>484892</v>
          </cell>
          <cell r="C2805" t="str">
            <v>2022-12700</v>
          </cell>
          <cell r="D2805" t="str">
            <v>MOVISTAR</v>
          </cell>
          <cell r="E2805" t="str">
            <v>DESPACHO</v>
          </cell>
          <cell r="F2805" t="str">
            <v>NORMAL</v>
          </cell>
          <cell r="G2805" t="str">
            <v>031080202212700</v>
          </cell>
          <cell r="H2805">
            <v>44917</v>
          </cell>
          <cell r="I2805" t="str">
            <v>ENTREGADO</v>
          </cell>
          <cell r="J2805">
            <v>44918</v>
          </cell>
          <cell r="K2805" t="str">
            <v>CAVS SAN MARINO_CARLOS FRANCO_ERIKA GOMEZ_IAN RIVERA</v>
          </cell>
          <cell r="L2805" t="str">
            <v>AV FRANCISCO DE ORELLANA SN Y AV PLAZA DANIN</v>
          </cell>
          <cell r="M2805" t="str">
            <v>0</v>
          </cell>
          <cell r="N2805" t="str">
            <v>0925614026_0918395781_0920349156</v>
          </cell>
          <cell r="O2805" t="str">
            <v/>
          </cell>
          <cell r="P2805" t="str">
            <v>GUAYAQUIL</v>
          </cell>
          <cell r="Q2805" t="str">
            <v>GUAYAQUIL</v>
          </cell>
          <cell r="R2805" t="str">
            <v>GUAYAS</v>
          </cell>
          <cell r="T2805" t="str">
            <v>TRAMACO</v>
          </cell>
          <cell r="U2805" t="str">
            <v>FLEXNETUIO_GYE</v>
          </cell>
          <cell r="V2805">
            <v>1</v>
          </cell>
          <cell r="W2805">
            <v>1</v>
          </cell>
          <cell r="X2805" t="str">
            <v>FLEXNET ECUADOR - MOVISTAR</v>
          </cell>
          <cell r="Y2805" t="str">
            <v>CALLE 28 DE JUNIO S/N Y GARCIA MORENO ENTRADA LLANO GRANDE</v>
          </cell>
        </row>
        <row r="2806">
          <cell r="A2806" t="str">
            <v>2022-12701</v>
          </cell>
          <cell r="B2806">
            <v>484893</v>
          </cell>
          <cell r="C2806" t="str">
            <v>2022-12701</v>
          </cell>
          <cell r="D2806" t="str">
            <v>MOVISTAR</v>
          </cell>
          <cell r="E2806" t="str">
            <v>DESPACHO</v>
          </cell>
          <cell r="F2806" t="str">
            <v>NORMAL</v>
          </cell>
          <cell r="G2806" t="str">
            <v>031080202212701</v>
          </cell>
          <cell r="H2806">
            <v>44917</v>
          </cell>
          <cell r="I2806" t="str">
            <v>EN_TRANSITO</v>
          </cell>
          <cell r="J2806">
            <v>44917</v>
          </cell>
          <cell r="K2806" t="str">
            <v>CAV MALL DEL PACIFICO_Maria Fernanda Carvajal Reinoso</v>
          </cell>
          <cell r="L2806" t="str">
            <v>Avenida Malecon y Calle 23 , Centro Comercial Mall del Pacifico, Local PB -057-058</v>
          </cell>
          <cell r="M2806" t="str">
            <v>1715480081001</v>
          </cell>
          <cell r="N2806" t="str">
            <v>995025256</v>
          </cell>
          <cell r="O2806" t="str">
            <v/>
          </cell>
          <cell r="P2806" t="str">
            <v>MANTA</v>
          </cell>
          <cell r="Q2806" t="str">
            <v>MANTA</v>
          </cell>
          <cell r="R2806" t="str">
            <v>MANABI</v>
          </cell>
          <cell r="T2806" t="str">
            <v>TRAMACO</v>
          </cell>
          <cell r="U2806" t="str">
            <v>FLEXNETUIO_PROVINCIA</v>
          </cell>
          <cell r="V2806">
            <v>1</v>
          </cell>
          <cell r="W2806">
            <v>1</v>
          </cell>
          <cell r="X2806" t="str">
            <v>FLEXNET ECUADOR - MOVISTAR</v>
          </cell>
          <cell r="Y2806" t="str">
            <v>CALLE 28 DE JUNIO S/N Y GARCIA MORENO ENTRADA LLANO GRANDE</v>
          </cell>
        </row>
        <row r="2807">
          <cell r="A2807" t="str">
            <v>2022-12702</v>
          </cell>
          <cell r="B2807">
            <v>484894</v>
          </cell>
          <cell r="C2807" t="str">
            <v>2022-12702</v>
          </cell>
          <cell r="D2807" t="str">
            <v>MOVISTAR</v>
          </cell>
          <cell r="E2807" t="str">
            <v>DESPACHO</v>
          </cell>
          <cell r="F2807" t="str">
            <v>NORMAL</v>
          </cell>
          <cell r="G2807" t="str">
            <v>031080202212702</v>
          </cell>
          <cell r="H2807">
            <v>44917</v>
          </cell>
          <cell r="I2807" t="str">
            <v>ENTREGADO</v>
          </cell>
          <cell r="J2807">
            <v>44918</v>
          </cell>
          <cell r="K2807" t="str">
            <v>AE CELISTICS PORTAL SHOPPING_KLEBER GRANDA_DANY IMBAQUINGO</v>
          </cell>
          <cell r="L2807" t="str">
            <v xml:space="preserve">GALO PLAZA LASSO Y AV SIMON BOLIVAR CC PORTAL SHOPPING TERCER PISO P350 LOCAL MOVISTAR </v>
          </cell>
          <cell r="M2807" t="str">
            <v>1792161037001</v>
          </cell>
          <cell r="N2807" t="str">
            <v>0992567346_094084829</v>
          </cell>
          <cell r="O2807" t="str">
            <v/>
          </cell>
          <cell r="P2807" t="str">
            <v>QUITO</v>
          </cell>
          <cell r="Q2807" t="str">
            <v>QUITO</v>
          </cell>
          <cell r="R2807" t="str">
            <v>PICHINCHA</v>
          </cell>
          <cell r="T2807" t="str">
            <v>TRAMACO</v>
          </cell>
          <cell r="U2807" t="str">
            <v>FLEXNETUIO_LOCAL</v>
          </cell>
          <cell r="V2807">
            <v>1</v>
          </cell>
          <cell r="W2807">
            <v>1</v>
          </cell>
          <cell r="X2807" t="str">
            <v>FLEXNET ECUADOR - MOVISTAR</v>
          </cell>
          <cell r="Y2807" t="str">
            <v>CALLE 28 DE JUNIO S/N Y GARCIA MORENO ENTRADA LLANO GRANDE</v>
          </cell>
        </row>
        <row r="2808">
          <cell r="A2808" t="str">
            <v>2022-12703</v>
          </cell>
          <cell r="B2808">
            <v>484895</v>
          </cell>
          <cell r="C2808" t="str">
            <v>2022-12703</v>
          </cell>
          <cell r="D2808" t="str">
            <v>MOVISTAR</v>
          </cell>
          <cell r="E2808" t="str">
            <v>DESPACHO</v>
          </cell>
          <cell r="F2808" t="str">
            <v>NORMAL</v>
          </cell>
          <cell r="G2808" t="str">
            <v>IC4009</v>
          </cell>
          <cell r="H2808">
            <v>44917</v>
          </cell>
          <cell r="I2808" t="str">
            <v>ENTREGADO</v>
          </cell>
          <cell r="J2808">
            <v>44918</v>
          </cell>
          <cell r="K2808" t="str">
            <v>CAVS MALL DEL RIO_SANTIAGO IVAN PINEDA BERMEO_ALIRIO JOSE BRICENO RIVAS</v>
          </cell>
          <cell r="L2808" t="str">
            <v>AV FELIPE II LB86 Y CIRCUNVALACION SUR CC MALL DEL RIO</v>
          </cell>
          <cell r="M2808" t="str">
            <v>0</v>
          </cell>
          <cell r="N2808" t="str">
            <v>0979146599 - 0999923627</v>
          </cell>
          <cell r="O2808" t="str">
            <v/>
          </cell>
          <cell r="P2808" t="str">
            <v>CUENCA</v>
          </cell>
          <cell r="Q2808" t="str">
            <v>CUENCA</v>
          </cell>
          <cell r="R2808" t="str">
            <v>AZUAY</v>
          </cell>
          <cell r="T2808" t="str">
            <v>ITSACOURIER</v>
          </cell>
          <cell r="U2808" t="str">
            <v>FLEXNETUIO_PROVINCIA</v>
          </cell>
          <cell r="V2808">
            <v>1</v>
          </cell>
          <cell r="W2808">
            <v>1</v>
          </cell>
          <cell r="X2808" t="str">
            <v>FLEXNET ECUADOR - MOVISTAR</v>
          </cell>
          <cell r="Y2808" t="str">
            <v>CALLE 28 DE JUNIO S/N Y GARCIA MORENO ENTRADA LLANO GRANDE</v>
          </cell>
        </row>
        <row r="2809">
          <cell r="A2809" t="str">
            <v>2022-12704</v>
          </cell>
          <cell r="B2809">
            <v>484896</v>
          </cell>
          <cell r="C2809" t="str">
            <v>2022-12704</v>
          </cell>
          <cell r="D2809" t="str">
            <v>MOVISTAR</v>
          </cell>
          <cell r="E2809" t="str">
            <v>DESPACHO</v>
          </cell>
          <cell r="F2809" t="str">
            <v>NORMAL</v>
          </cell>
          <cell r="G2809" t="str">
            <v>031080202212704</v>
          </cell>
          <cell r="H2809">
            <v>44917</v>
          </cell>
          <cell r="I2809" t="str">
            <v>ENTREGADO</v>
          </cell>
          <cell r="J2809">
            <v>44918</v>
          </cell>
          <cell r="K2809" t="str">
            <v>GRUPO ROMERO (C.C. MALL EL FORTIN)_ROMERO RODRIGUEZ MAURENY GEANELLA</v>
          </cell>
          <cell r="L2809" t="str">
            <v>Av perimetral calle casuarina Centro Comercial  Mall del fortin</v>
          </cell>
          <cell r="M2809" t="str">
            <v>0993323705001</v>
          </cell>
          <cell r="N2809" t="str">
            <v>982387574</v>
          </cell>
          <cell r="O2809" t="str">
            <v/>
          </cell>
          <cell r="P2809" t="str">
            <v>GUAYAQUIL</v>
          </cell>
          <cell r="Q2809" t="str">
            <v>GUAYAQUIL</v>
          </cell>
          <cell r="R2809" t="str">
            <v>GUAYAS</v>
          </cell>
          <cell r="T2809" t="str">
            <v>TRAMACO</v>
          </cell>
          <cell r="U2809" t="str">
            <v>FLEXNETUIO_GYE</v>
          </cell>
          <cell r="V2809">
            <v>1</v>
          </cell>
          <cell r="W2809">
            <v>1</v>
          </cell>
          <cell r="X2809" t="str">
            <v>FLEXNET ECUADOR - MOVISTAR</v>
          </cell>
          <cell r="Y2809" t="str">
            <v>CALLE 28 DE JUNIO S/N Y GARCIA MORENO ENTRADA LLANO GRANDE</v>
          </cell>
        </row>
        <row r="2810">
          <cell r="A2810" t="str">
            <v>2022-12705</v>
          </cell>
          <cell r="B2810">
            <v>484897</v>
          </cell>
          <cell r="C2810" t="str">
            <v>2022-12705</v>
          </cell>
          <cell r="D2810" t="str">
            <v>MOVISTAR</v>
          </cell>
          <cell r="E2810" t="str">
            <v>DESPACHO</v>
          </cell>
          <cell r="F2810" t="str">
            <v>NORMAL</v>
          </cell>
          <cell r="G2810" t="str">
            <v>IC4008</v>
          </cell>
          <cell r="H2810">
            <v>44917</v>
          </cell>
          <cell r="I2810" t="str">
            <v>ENTREGADO</v>
          </cell>
          <cell r="J2810">
            <v>44918</v>
          </cell>
          <cell r="K2810" t="str">
            <v>OC OPTIMUSCELL_ANA LUCIA MOGROVEJO AZANZA</v>
          </cell>
          <cell r="L2810" t="str">
            <v>LUIS CORDERO 7100 Y PRESIDENTE CORDOVA ESQUINA JUNTO A LA CASA DE LA CULTURA FRENTE A LOS BOMBEROS</v>
          </cell>
          <cell r="M2810" t="str">
            <v>0190475409001</v>
          </cell>
          <cell r="N2810" t="str">
            <v>958851871</v>
          </cell>
          <cell r="O2810" t="str">
            <v/>
          </cell>
          <cell r="P2810" t="str">
            <v>CUENCA</v>
          </cell>
          <cell r="Q2810" t="str">
            <v>CUENCA</v>
          </cell>
          <cell r="R2810" t="str">
            <v>AZUAY</v>
          </cell>
          <cell r="T2810" t="str">
            <v>ITSACOURIER</v>
          </cell>
          <cell r="U2810" t="str">
            <v>FLEXNETUIO_PROVINCIA</v>
          </cell>
          <cell r="V2810">
            <v>1</v>
          </cell>
          <cell r="W2810">
            <v>1</v>
          </cell>
          <cell r="X2810" t="str">
            <v>FLEXNET ECUADOR - MOVISTAR</v>
          </cell>
          <cell r="Y2810" t="str">
            <v>CALLE 28 DE JUNIO S/N Y GARCIA MORENO ENTRADA LLANO GRANDE</v>
          </cell>
        </row>
        <row r="2811">
          <cell r="A2811" t="str">
            <v>2022-12706</v>
          </cell>
          <cell r="B2811">
            <v>484898</v>
          </cell>
          <cell r="C2811" t="str">
            <v>2022-12706</v>
          </cell>
          <cell r="D2811" t="str">
            <v>MOVISTAR</v>
          </cell>
          <cell r="E2811" t="str">
            <v>DESPACHO</v>
          </cell>
          <cell r="F2811" t="str">
            <v>NORMAL</v>
          </cell>
          <cell r="G2811" t="str">
            <v>031080202212706</v>
          </cell>
          <cell r="H2811">
            <v>44917</v>
          </cell>
          <cell r="I2811" t="str">
            <v>ENTREGADO</v>
          </cell>
          <cell r="J2811">
            <v>44918</v>
          </cell>
          <cell r="K2811" t="str">
            <v>AE CELISTICS CCI_KLEBER GRANDA_DANY IMBAQUINGO</v>
          </cell>
          <cell r="L2811" t="str">
            <v>AV AMAZONAS Y NACIONES UNIDAS CENTRO COMERCIAL INAQUITO LC 223 224</v>
          </cell>
          <cell r="M2811" t="str">
            <v>1792161037001</v>
          </cell>
          <cell r="N2811" t="str">
            <v>0992567346_094084829</v>
          </cell>
          <cell r="O2811" t="str">
            <v/>
          </cell>
          <cell r="P2811" t="str">
            <v>QUITO</v>
          </cell>
          <cell r="Q2811" t="str">
            <v>QUITO</v>
          </cell>
          <cell r="R2811" t="str">
            <v>PICHINCHA</v>
          </cell>
          <cell r="T2811" t="str">
            <v>TRAMACO</v>
          </cell>
          <cell r="U2811" t="str">
            <v>FLEXNETUIO_LOCAL</v>
          </cell>
          <cell r="V2811">
            <v>1</v>
          </cell>
          <cell r="W2811">
            <v>1</v>
          </cell>
          <cell r="X2811" t="str">
            <v>FLEXNET ECUADOR - MOVISTAR</v>
          </cell>
          <cell r="Y2811" t="str">
            <v>CALLE 28 DE JUNIO S/N Y GARCIA MORENO ENTRADA LLANO GRANDE</v>
          </cell>
        </row>
        <row r="2812">
          <cell r="A2812" t="str">
            <v>53062</v>
          </cell>
          <cell r="B2812">
            <v>484878</v>
          </cell>
          <cell r="C2812" t="str">
            <v>53062</v>
          </cell>
          <cell r="D2812" t="str">
            <v>DEGSO</v>
          </cell>
          <cell r="E2812" t="str">
            <v>DESPACHO</v>
          </cell>
          <cell r="F2812" t="str">
            <v>NORMAL</v>
          </cell>
          <cell r="G2812" t="str">
            <v>FT76605</v>
          </cell>
          <cell r="H2812">
            <v>44917</v>
          </cell>
          <cell r="I2812" t="str">
            <v>ENTREGADO</v>
          </cell>
          <cell r="J2812">
            <v>44918</v>
          </cell>
          <cell r="K2812" t="str">
            <v>ORDEN HOSPITALARIA DE SAN JUAN DE DIOS EN EL ECUADOR</v>
          </cell>
          <cell r="L2812" t="str">
            <v>DIRECCION:VALLE DE LOS CHILLOS - SAN JUAN DE DIOS S2-209 Y ARGENTINA - A 300 METROS DEL ESTADIO LIGA VALLE DE LOS CHILLOS QUE ESTA UBICADO EN PLAYA CHICA - TELEFONO:2861197 EXT: 134/ MOVIL: 0987609852</v>
          </cell>
          <cell r="M2812" t="str">
            <v>#N/A</v>
          </cell>
          <cell r="N2812" t="str">
            <v>99-832-0225</v>
          </cell>
          <cell r="O2812" t="str">
            <v>99-832-0225</v>
          </cell>
          <cell r="P2812" t="str">
            <v>170301</v>
          </cell>
          <cell r="Q2812" t="str">
            <v>QUITO</v>
          </cell>
          <cell r="R2812" t="str">
            <v>PICHINCHA</v>
          </cell>
          <cell r="S2812" t="str">
            <v>QUITO</v>
          </cell>
          <cell r="U2812" t="str">
            <v>FLEXNETUIO_LOCAL</v>
          </cell>
          <cell r="V2812">
            <v>3</v>
          </cell>
          <cell r="W2812">
            <v>15</v>
          </cell>
          <cell r="X2812" t="str">
            <v>FLEXNET</v>
          </cell>
          <cell r="Y2812" t="str">
            <v>FLEX NET CALLE 28 DE JUNIO S/N Y GARCIA MORENO ENTRADA LLANO GRANDE</v>
          </cell>
        </row>
        <row r="2813">
          <cell r="A2813" t="str">
            <v>53061</v>
          </cell>
          <cell r="B2813">
            <v>484876</v>
          </cell>
          <cell r="C2813" t="str">
            <v>53061</v>
          </cell>
          <cell r="D2813" t="str">
            <v>DEGSO</v>
          </cell>
          <cell r="E2813" t="str">
            <v>DESPACHO</v>
          </cell>
          <cell r="F2813" t="str">
            <v>NORMAL</v>
          </cell>
          <cell r="G2813" t="str">
            <v>FT76604</v>
          </cell>
          <cell r="H2813">
            <v>44917</v>
          </cell>
          <cell r="I2813" t="str">
            <v>ENTREGADO</v>
          </cell>
          <cell r="J2813">
            <v>44918</v>
          </cell>
          <cell r="K2813" t="str">
            <v>CATERING LAS PENAS CATERINGLASPENAS CIA.LTDA</v>
          </cell>
          <cell r="L2813" t="str">
            <v>ENVIAR POR TRANSPORTES LOJA A YANTZATZA - ATENCION EVA JIMENEZ - CEL 098 612 9992</v>
          </cell>
          <cell r="M2813" t="str">
            <v>#N/A</v>
          </cell>
          <cell r="N2813" t="str">
            <v>99-832-0225</v>
          </cell>
          <cell r="O2813" t="str">
            <v>99-832-0225</v>
          </cell>
          <cell r="P2813" t="str">
            <v>170301</v>
          </cell>
          <cell r="Q2813" t="str">
            <v>QUITO</v>
          </cell>
          <cell r="R2813" t="str">
            <v>PICHINCHA</v>
          </cell>
          <cell r="S2813" t="str">
            <v>QUITO</v>
          </cell>
          <cell r="U2813" t="str">
            <v>FLEXNETUIO_LOCAL</v>
          </cell>
          <cell r="V2813">
            <v>2</v>
          </cell>
          <cell r="W2813">
            <v>2.5</v>
          </cell>
          <cell r="X2813" t="str">
            <v>FLEXNET</v>
          </cell>
          <cell r="Y2813" t="str">
            <v>FLEX NET CALLE 28 DE JUNIO S/N Y GARCIA MORENO ENTRADA LLANO GRANDE</v>
          </cell>
        </row>
        <row r="2814">
          <cell r="A2814" t="str">
            <v>LDCGYERL05</v>
          </cell>
          <cell r="B2814">
            <v>484870</v>
          </cell>
          <cell r="C2814" t="str">
            <v>LDCGYERL05</v>
          </cell>
          <cell r="D2814" t="str">
            <v>CONECEL_DOCUMENTOS</v>
          </cell>
          <cell r="E2814" t="str">
            <v>DESPACHO</v>
          </cell>
          <cell r="F2814" t="str">
            <v>NORMAL</v>
          </cell>
          <cell r="G2814" t="str">
            <v>TF90211</v>
          </cell>
          <cell r="H2814">
            <v>44917</v>
          </cell>
          <cell r="I2814" t="str">
            <v>ENTREGADO</v>
          </cell>
          <cell r="J2814">
            <v>44917</v>
          </cell>
          <cell r="K2814" t="str">
            <v xml:space="preserve">STEPHANIE PEREZ/ACC EQUIPOS </v>
          </cell>
          <cell r="L2814" t="str">
            <v>GYE - CENTRO COMERCIAL GARZO CENTRO-ACC/REGULARIZACIONES</v>
          </cell>
          <cell r="M2814" t="str">
            <v>0</v>
          </cell>
          <cell r="N2814" t="str">
            <v>9399196442</v>
          </cell>
          <cell r="O2814" t="str">
            <v>9399196442</v>
          </cell>
          <cell r="P2814" t="str">
            <v>GUAYAQUIL</v>
          </cell>
          <cell r="Q2814" t="str">
            <v>GUAYAQUIL</v>
          </cell>
          <cell r="R2814" t="str">
            <v>GUAYAS</v>
          </cell>
          <cell r="T2814" t="str">
            <v>ITSACOURIER</v>
          </cell>
          <cell r="U2814" t="str">
            <v>FLEXNETUIO_GYE</v>
          </cell>
          <cell r="V2814">
            <v>1</v>
          </cell>
          <cell r="W2814">
            <v>1</v>
          </cell>
          <cell r="X2814" t="str">
            <v>FLEXNET</v>
          </cell>
          <cell r="Y2814" t="str">
            <v>FLEX NET GYE KM 8.5 VIA DAULE</v>
          </cell>
        </row>
        <row r="2815">
          <cell r="A2815" t="str">
            <v>LDCGYERLS09</v>
          </cell>
          <cell r="B2815">
            <v>484871</v>
          </cell>
          <cell r="C2815" t="str">
            <v>LDCGYERLS09</v>
          </cell>
          <cell r="D2815" t="str">
            <v>CONECEL_DOCUMENTOS</v>
          </cell>
          <cell r="E2815" t="str">
            <v>DESPACHO</v>
          </cell>
          <cell r="F2815" t="str">
            <v>NORMAL</v>
          </cell>
          <cell r="G2815" t="str">
            <v>TF90212</v>
          </cell>
          <cell r="H2815">
            <v>44917</v>
          </cell>
          <cell r="I2815" t="str">
            <v>ENTREGADO</v>
          </cell>
          <cell r="J2815">
            <v>44917</v>
          </cell>
          <cell r="K2815" t="str">
            <v>STEPHANIE PEREZ ACC</v>
          </cell>
          <cell r="L2815" t="str">
            <v>GYE - CENTRO COMERCIAL GARZO CENTRO-ACC</v>
          </cell>
          <cell r="M2815" t="str">
            <v>0</v>
          </cell>
          <cell r="N2815" t="str">
            <v>9399196442</v>
          </cell>
          <cell r="O2815" t="str">
            <v>993393277</v>
          </cell>
          <cell r="P2815" t="str">
            <v>GUAYAQUIL</v>
          </cell>
          <cell r="Q2815" t="str">
            <v>GUAYAQUIL</v>
          </cell>
          <cell r="R2815" t="str">
            <v>GUAYAS</v>
          </cell>
          <cell r="T2815" t="str">
            <v>ITSACOURIER</v>
          </cell>
          <cell r="U2815" t="str">
            <v>FLEXNETUIO_GYE</v>
          </cell>
          <cell r="V2815">
            <v>1</v>
          </cell>
          <cell r="W2815">
            <v>1</v>
          </cell>
          <cell r="X2815" t="str">
            <v>FLEXNET</v>
          </cell>
          <cell r="Y2815" t="str">
            <v>FLEX NET GYE KM 8.5 VIA DAULE</v>
          </cell>
        </row>
        <row r="2816">
          <cell r="A2816" t="str">
            <v>LDCGYEALS11</v>
          </cell>
          <cell r="B2816">
            <v>484872</v>
          </cell>
          <cell r="C2816" t="str">
            <v>LDCGYEALS11</v>
          </cell>
          <cell r="D2816" t="str">
            <v>CONECEL_DOCUMENTOS</v>
          </cell>
          <cell r="E2816" t="str">
            <v>DESPACHO</v>
          </cell>
          <cell r="F2816" t="str">
            <v>NORMAL</v>
          </cell>
          <cell r="G2816" t="str">
            <v>90213</v>
          </cell>
          <cell r="H2816">
            <v>44917</v>
          </cell>
          <cell r="I2816" t="str">
            <v>ENTREGADO</v>
          </cell>
          <cell r="J2816">
            <v>44918</v>
          </cell>
          <cell r="K2816" t="str">
            <v>MARIA FERNANDA MUNOZ/CANT</v>
          </cell>
          <cell r="L2816" t="str">
            <v xml:space="preserve">QUITO AV. 10 DE AGOSTO N34-601 Y JUAN PABLO SANZ </v>
          </cell>
          <cell r="M2816" t="str">
            <v>0</v>
          </cell>
          <cell r="N2816" t="str">
            <v>998118542/979067498</v>
          </cell>
          <cell r="O2816" t="str">
            <v>960709009</v>
          </cell>
          <cell r="P2816" t="str">
            <v>QUITO</v>
          </cell>
          <cell r="Q2816" t="str">
            <v>QUITO</v>
          </cell>
          <cell r="R2816" t="str">
            <v>PICHINCHA</v>
          </cell>
          <cell r="T2816" t="str">
            <v>TRANSERVISS</v>
          </cell>
          <cell r="U2816" t="str">
            <v>FLEXNETGYE_UIO</v>
          </cell>
          <cell r="V2816">
            <v>1</v>
          </cell>
          <cell r="W2816">
            <v>1</v>
          </cell>
          <cell r="X2816" t="str">
            <v>FLEXNET</v>
          </cell>
          <cell r="Y2816" t="str">
            <v>FLEX NET GYE KM 8.5 VIA DAULE</v>
          </cell>
        </row>
        <row r="2817">
          <cell r="A2817" t="str">
            <v>LDCGYEASL11</v>
          </cell>
          <cell r="B2817">
            <v>484873</v>
          </cell>
          <cell r="C2817" t="str">
            <v>LDCGYEASL11</v>
          </cell>
          <cell r="D2817" t="str">
            <v>CONECEL_DOCUMENTOS</v>
          </cell>
          <cell r="E2817" t="str">
            <v>DESPACHO</v>
          </cell>
          <cell r="F2817" t="str">
            <v>NORMAL</v>
          </cell>
          <cell r="G2817" t="str">
            <v>TF90214</v>
          </cell>
          <cell r="H2817">
            <v>44917</v>
          </cell>
          <cell r="I2817" t="str">
            <v>ENTREGADO</v>
          </cell>
          <cell r="J2817">
            <v>44917</v>
          </cell>
          <cell r="K2817" t="str">
            <v>TOMAS ANDRADE/PSG</v>
          </cell>
          <cell r="L2817" t="str">
            <v>GUAYAQUIL CDLA. URDENOR 2 AV. RODRIGO CHAVEZ PARQUE EMPRESARIAL COLON EDIFICIO COLONCORP B MEZANINE ATRAS DE NETLIFE</v>
          </cell>
          <cell r="M2817" t="str">
            <v>0</v>
          </cell>
          <cell r="N2817" t="str">
            <v>982033756</v>
          </cell>
          <cell r="P2817" t="str">
            <v>GUAYAQUIL</v>
          </cell>
          <cell r="Q2817" t="str">
            <v>GUAYAQUIL</v>
          </cell>
          <cell r="R2817" t="str">
            <v>GUAYAS</v>
          </cell>
          <cell r="T2817" t="str">
            <v>ITSACOURIER</v>
          </cell>
          <cell r="U2817" t="str">
            <v>FLEXNETUIO_GYE</v>
          </cell>
          <cell r="V2817">
            <v>1</v>
          </cell>
          <cell r="W2817">
            <v>1</v>
          </cell>
          <cell r="X2817" t="str">
            <v>FLEXNET</v>
          </cell>
          <cell r="Y2817" t="str">
            <v>FLEX NET GYE KM 8.5 VIA DAULE</v>
          </cell>
        </row>
        <row r="2818">
          <cell r="A2818" t="str">
            <v>CLDEV_GYESIM0066</v>
          </cell>
          <cell r="B2818">
            <v>484869</v>
          </cell>
          <cell r="C2818" t="str">
            <v>CLDEV_GYESIM0066</v>
          </cell>
          <cell r="D2818" t="str">
            <v>CONECEL_DOCUMENTOS</v>
          </cell>
          <cell r="E2818" t="str">
            <v>DESPACHO</v>
          </cell>
          <cell r="F2818" t="str">
            <v>NORMAL</v>
          </cell>
          <cell r="G2818" t="str">
            <v>TF90207</v>
          </cell>
          <cell r="H2818">
            <v>44917</v>
          </cell>
          <cell r="I2818" t="str">
            <v>ENTREGADO</v>
          </cell>
          <cell r="J2818">
            <v>44917</v>
          </cell>
          <cell r="K2818" t="str">
            <v>ANA AGUIRRE / MARIA SUNTAXI - PATRICIA</v>
          </cell>
          <cell r="L2818" t="str">
            <v>CIUDADELA SANTA LEONOR MZ 6 SOLAR 17</v>
          </cell>
          <cell r="P2818" t="str">
            <v>GUAYAQUIL</v>
          </cell>
          <cell r="Q2818" t="str">
            <v>GUAYAQUIL</v>
          </cell>
          <cell r="R2818" t="str">
            <v>GUAYAS</v>
          </cell>
          <cell r="T2818" t="str">
            <v>ITSACOURIER</v>
          </cell>
          <cell r="U2818" t="str">
            <v>FLEXNETUIO_GYE</v>
          </cell>
          <cell r="V2818">
            <v>1</v>
          </cell>
          <cell r="X2818" t="str">
            <v>FLEXNET DEL ECUADOR</v>
          </cell>
          <cell r="Y2818" t="str">
            <v>KM 8 1/2 VIA A DAULE</v>
          </cell>
        </row>
        <row r="2819">
          <cell r="A2819" t="str">
            <v>2478820</v>
          </cell>
          <cell r="B2819">
            <v>484858</v>
          </cell>
          <cell r="C2819" t="str">
            <v>2478820</v>
          </cell>
          <cell r="D2819" t="str">
            <v>MDELIVERY</v>
          </cell>
          <cell r="E2819" t="str">
            <v>DESPACHO</v>
          </cell>
          <cell r="F2819" t="str">
            <v>NORMAL</v>
          </cell>
          <cell r="G2819" t="str">
            <v>FT76551/031080002478820</v>
          </cell>
          <cell r="H2819">
            <v>44917</v>
          </cell>
          <cell r="I2819" t="str">
            <v>INCIDENCIA</v>
          </cell>
          <cell r="J2819">
            <v>44923</v>
          </cell>
          <cell r="K2819" t="str">
            <v xml:space="preserve"> SANDY VILLARUEL WENDY VILLARROEL 0962631045 _JOHNNY STEPHANO SERRANO PARRENO</v>
          </cell>
          <cell r="L2819" t="str">
            <v>AGENCIA TRAMACO QUITO CENTRO PAI</v>
          </cell>
          <cell r="M2819" t="str">
            <v>1726790817001</v>
          </cell>
          <cell r="N2819" t="str">
            <v>0998391149</v>
          </cell>
          <cell r="P2819" t="str">
            <v>QUITO</v>
          </cell>
          <cell r="Q2819" t="str">
            <v>QUITO</v>
          </cell>
          <cell r="R2819" t="str">
            <v>PICHINCHA</v>
          </cell>
          <cell r="T2819" t="str">
            <v>TRAMACO</v>
          </cell>
          <cell r="U2819" t="str">
            <v>FLEXNETUIO_LOCAL</v>
          </cell>
          <cell r="V2819">
            <v>1</v>
          </cell>
          <cell r="W2819">
            <v>1</v>
          </cell>
          <cell r="X2819" t="str">
            <v>FLEXNET ECUADOR - MDELIVERY</v>
          </cell>
          <cell r="Y2819" t="str">
            <v>CALLE 28 DE JUNIO S/N Y GARCIA MORENO ENTRADA LLANO GRANDE</v>
          </cell>
        </row>
        <row r="2820">
          <cell r="A2820" t="str">
            <v>2478822</v>
          </cell>
          <cell r="B2820">
            <v>484859</v>
          </cell>
          <cell r="C2820" t="str">
            <v>2478822</v>
          </cell>
          <cell r="D2820" t="str">
            <v>MDELIVERY</v>
          </cell>
          <cell r="E2820" t="str">
            <v>DESPACHO</v>
          </cell>
          <cell r="F2820" t="str">
            <v>NORMAL</v>
          </cell>
          <cell r="G2820" t="str">
            <v>TF90312</v>
          </cell>
          <cell r="H2820">
            <v>44917</v>
          </cell>
          <cell r="I2820" t="str">
            <v>ENTREGADO</v>
          </cell>
          <cell r="J2820">
            <v>44918</v>
          </cell>
          <cell r="K2820" t="str">
            <v>ROBERTH ALEX MORALES PEREZ_ROBERTH ALEX MORALES PEREZ</v>
          </cell>
          <cell r="L2820" t="str">
            <v>GUAYAS PARROQUIA ROCAFUERTE CENTRO MANUEL GALECIO 500 ESCOBEDO EDIFICIO DE 3 PISOS COLOR VERDE DETRAS DEL COLEGIO SAN JOSE LA SALLE</v>
          </cell>
          <cell r="M2820" t="str">
            <v>0966143968001</v>
          </cell>
          <cell r="N2820" t="str">
            <v>0978880120</v>
          </cell>
          <cell r="O2820" t="str">
            <v/>
          </cell>
          <cell r="P2820" t="str">
            <v>GUAYAQUIL</v>
          </cell>
          <cell r="Q2820" t="str">
            <v>GUAYAQUIL</v>
          </cell>
          <cell r="R2820" t="str">
            <v>GUAYAS</v>
          </cell>
          <cell r="T2820" t="str">
            <v>ITSACOURIER</v>
          </cell>
          <cell r="U2820" t="str">
            <v>FLEXNETUIO_GYE</v>
          </cell>
          <cell r="V2820">
            <v>1</v>
          </cell>
          <cell r="W2820">
            <v>1</v>
          </cell>
          <cell r="X2820" t="str">
            <v>FLEXNET ECUADOR - MDELIVERY</v>
          </cell>
          <cell r="Y2820" t="str">
            <v>CALLE 28 DE JUNIO S/N Y GARCIA MORENO ENTRADA LLANO GRANDE</v>
          </cell>
        </row>
        <row r="2821">
          <cell r="A2821" t="str">
            <v>2478824</v>
          </cell>
          <cell r="B2821">
            <v>484860</v>
          </cell>
          <cell r="C2821" t="str">
            <v>2478824</v>
          </cell>
          <cell r="D2821" t="str">
            <v>MDELIVERY</v>
          </cell>
          <cell r="E2821" t="str">
            <v>DESPACHO</v>
          </cell>
          <cell r="F2821" t="str">
            <v>NORMAL</v>
          </cell>
          <cell r="G2821" t="str">
            <v>TF90305</v>
          </cell>
          <cell r="H2821">
            <v>44917</v>
          </cell>
          <cell r="I2821" t="str">
            <v>ENTREGADO</v>
          </cell>
          <cell r="J2821">
            <v>44918</v>
          </cell>
          <cell r="K2821" t="str">
            <v>MENESES CUCALON GERMAN EMILIO_MENESES CUCALON GERMAN EMILIO</v>
          </cell>
          <cell r="L2821" t="str">
            <v>GUAYAS URDESA CEDROS 33A ENTRE SEGUNDA Y TERCERA PEATONAL CASA DE UNA PLANTA COLOR BLANCA CON REJAS NEGRAS DIAGONAL A FYBECA</v>
          </cell>
          <cell r="M2821" t="str">
            <v>0917273401001</v>
          </cell>
          <cell r="N2821" t="str">
            <v>0990163868</v>
          </cell>
          <cell r="O2821" t="str">
            <v/>
          </cell>
          <cell r="P2821" t="str">
            <v>GUAYAQUIL</v>
          </cell>
          <cell r="Q2821" t="str">
            <v>GUAYAQUIL</v>
          </cell>
          <cell r="R2821" t="str">
            <v>GUAYAS</v>
          </cell>
          <cell r="T2821" t="str">
            <v>ITSACOURIER</v>
          </cell>
          <cell r="U2821" t="str">
            <v>FLEXNETUIO_GYE</v>
          </cell>
          <cell r="V2821">
            <v>1</v>
          </cell>
          <cell r="W2821">
            <v>1</v>
          </cell>
          <cell r="X2821" t="str">
            <v>FLEXNET ECUADOR - MDELIVERY</v>
          </cell>
          <cell r="Y2821" t="str">
            <v>CALLE 28 DE JUNIO S/N Y GARCIA MORENO ENTRADA LLANO GRANDE</v>
          </cell>
        </row>
        <row r="2822">
          <cell r="A2822" t="str">
            <v>2478831</v>
          </cell>
          <cell r="B2822">
            <v>484861</v>
          </cell>
          <cell r="C2822" t="str">
            <v>2478831</v>
          </cell>
          <cell r="D2822" t="str">
            <v>MDELIVERY</v>
          </cell>
          <cell r="E2822" t="str">
            <v>DESPACHO</v>
          </cell>
          <cell r="F2822" t="str">
            <v>NORMAL</v>
          </cell>
          <cell r="G2822" t="str">
            <v>031080002478831</v>
          </cell>
          <cell r="H2822">
            <v>44917</v>
          </cell>
          <cell r="I2822" t="str">
            <v>ENTREGADO</v>
          </cell>
          <cell r="J2822">
            <v>44919</v>
          </cell>
          <cell r="K2822" t="str">
            <v>JEAN CARLOS TENEMPAGUAY JIMBO_JEAN CARLOS TENEMPAGUAY JIMBO</v>
          </cell>
          <cell r="L2822" t="str">
            <v>JARAMIJO BASE AEREA BASE NAVAL VIA MANTA JARAMIJO KM 1 2 BASE AEREA ELOY ALFARO LUGAR DE TRABAJO NOTA QUE LA ENTREGA DE SU CHIP EN EL CASO DE QUE EL NO SE ENCUENTRE SEA ENTREGADO EN LA GARITA DE LA BA</v>
          </cell>
          <cell r="M2822" t="str">
            <v>0932218589001</v>
          </cell>
          <cell r="N2822" t="str">
            <v>0997132956</v>
          </cell>
          <cell r="O2822" t="str">
            <v/>
          </cell>
          <cell r="P2822" t="str">
            <v>JARAMIJO</v>
          </cell>
          <cell r="Q2822" t="str">
            <v>JARAMIJO</v>
          </cell>
          <cell r="R2822" t="str">
            <v>MANABI</v>
          </cell>
          <cell r="T2822" t="str">
            <v>TRAMACO</v>
          </cell>
          <cell r="U2822" t="str">
            <v>FLEXNETUIO_PROVINCIA</v>
          </cell>
          <cell r="V2822">
            <v>1</v>
          </cell>
          <cell r="W2822">
            <v>1</v>
          </cell>
          <cell r="X2822" t="str">
            <v>FLEXNET ECUADOR - MDELIVERY</v>
          </cell>
          <cell r="Y2822" t="str">
            <v>CALLE 28 DE JUNIO S/N Y GARCIA MORENO ENTRADA LLANO GRANDE</v>
          </cell>
        </row>
        <row r="2823">
          <cell r="A2823" t="str">
            <v>2478832</v>
          </cell>
          <cell r="B2823">
            <v>484862</v>
          </cell>
          <cell r="C2823" t="str">
            <v>2478832</v>
          </cell>
          <cell r="D2823" t="str">
            <v>MDELIVERY</v>
          </cell>
          <cell r="E2823" t="str">
            <v>DESPACHO</v>
          </cell>
          <cell r="F2823" t="str">
            <v>NORMAL</v>
          </cell>
          <cell r="G2823" t="str">
            <v>FT76535</v>
          </cell>
          <cell r="H2823">
            <v>44917</v>
          </cell>
          <cell r="I2823" t="str">
            <v>ENTREGADO</v>
          </cell>
          <cell r="J2823">
            <v>44918</v>
          </cell>
          <cell r="K2823" t="str">
            <v>ANGELICA GALLARDO_TAMARA LILIANA LASSO VIZCAINO</v>
          </cell>
          <cell r="L2823" t="str">
            <v>QUITO JOSEFINA BARBA Y AURORA DE RAMIREZ CONJUNTO ALTOS DE CAPELO CASA 2</v>
          </cell>
          <cell r="M2823" t="str">
            <v>1712051554001</v>
          </cell>
          <cell r="N2823" t="str">
            <v>0999010520</v>
          </cell>
          <cell r="O2823" t="str">
            <v/>
          </cell>
          <cell r="P2823" t="str">
            <v>QUITO</v>
          </cell>
          <cell r="Q2823" t="str">
            <v>QUITO</v>
          </cell>
          <cell r="R2823" t="str">
            <v>PICHINCHA</v>
          </cell>
          <cell r="T2823" t="str">
            <v>FLEXTRANS UIO</v>
          </cell>
          <cell r="U2823" t="str">
            <v>FLEXNETUIO_LOCAL</v>
          </cell>
          <cell r="V2823">
            <v>1</v>
          </cell>
          <cell r="W2823">
            <v>1</v>
          </cell>
          <cell r="X2823" t="str">
            <v>FLEXNET ECUADOR - MDELIVERY</v>
          </cell>
          <cell r="Y2823" t="str">
            <v>CALLE 28 DE JUNIO S/N Y GARCIA MORENO ENTRADA LLANO GRANDE</v>
          </cell>
        </row>
        <row r="2824">
          <cell r="A2824" t="str">
            <v>2478838</v>
          </cell>
          <cell r="B2824">
            <v>484863</v>
          </cell>
          <cell r="C2824" t="str">
            <v>2478838</v>
          </cell>
          <cell r="D2824" t="str">
            <v>MDELIVERY</v>
          </cell>
          <cell r="E2824" t="str">
            <v>DESPACHO</v>
          </cell>
          <cell r="F2824" t="str">
            <v>NORMAL</v>
          </cell>
          <cell r="G2824" t="str">
            <v>TF90291</v>
          </cell>
          <cell r="H2824">
            <v>44917</v>
          </cell>
          <cell r="I2824" t="str">
            <v>ENTREGADO</v>
          </cell>
          <cell r="J2824">
            <v>44918</v>
          </cell>
          <cell r="K2824" t="str">
            <v>JORGE ANTONIO CRUZ VELIZ_JORGE ANTONIO CRUZ VELIZ</v>
          </cell>
          <cell r="L2824" t="str">
            <v>NORTE DE GUAYAQUIL FLORIDA NORTE MANZANA 3 48 VILLA 8 REFERENCIA A LADO DE UNIDAD DE VIGILANCIA COMUNITARIA DE LA POLICiA NACIONAL CASA COLOR MELoN DE UN PISO CON REJAS BLANCAS</v>
          </cell>
          <cell r="M2824" t="str">
            <v>0923278543001</v>
          </cell>
          <cell r="N2824" t="str">
            <v>0997026203</v>
          </cell>
          <cell r="O2824" t="str">
            <v/>
          </cell>
          <cell r="P2824" t="str">
            <v>GUAYAQUIL</v>
          </cell>
          <cell r="Q2824" t="str">
            <v>GUAYAQUIL</v>
          </cell>
          <cell r="R2824" t="str">
            <v>GUAYAS</v>
          </cell>
          <cell r="T2824" t="str">
            <v>ITSACOURIER</v>
          </cell>
          <cell r="U2824" t="str">
            <v>FLEXNETUIO_GYE</v>
          </cell>
          <cell r="V2824">
            <v>1</v>
          </cell>
          <cell r="W2824">
            <v>1</v>
          </cell>
          <cell r="X2824" t="str">
            <v>FLEXNET ECUADOR - MDELIVERY</v>
          </cell>
          <cell r="Y2824" t="str">
            <v>CALLE 28 DE JUNIO S/N Y GARCIA MORENO ENTRADA LLANO GRANDE</v>
          </cell>
        </row>
        <row r="2825">
          <cell r="A2825" t="str">
            <v>2478839</v>
          </cell>
          <cell r="B2825">
            <v>484864</v>
          </cell>
          <cell r="C2825" t="str">
            <v>2478839</v>
          </cell>
          <cell r="D2825" t="str">
            <v>MDELIVERY</v>
          </cell>
          <cell r="E2825" t="str">
            <v>DESPACHO</v>
          </cell>
          <cell r="F2825" t="str">
            <v>NORMAL</v>
          </cell>
          <cell r="G2825" t="str">
            <v>TF90306</v>
          </cell>
          <cell r="H2825">
            <v>44917</v>
          </cell>
          <cell r="I2825" t="str">
            <v>ENTREGADO</v>
          </cell>
          <cell r="J2825">
            <v>44918</v>
          </cell>
          <cell r="K2825" t="str">
            <v>MARJORIE CHAMBA_COMITE DE EMPRESA DE LOS TRABAJADORES DE CONTECON</v>
          </cell>
          <cell r="L2825" t="str">
            <v xml:space="preserve"> GUAYAS GUAYAQUIL VIA PUERTO MARITIMO N A AV 25 DE JULIO COMITE DE EMPRESA DE LOS TRABAJADORES DE CONTECON </v>
          </cell>
          <cell r="M2825" t="str">
            <v>0992602600001</v>
          </cell>
          <cell r="N2825" t="str">
            <v>0967699350</v>
          </cell>
          <cell r="O2825" t="str">
            <v/>
          </cell>
          <cell r="P2825" t="str">
            <v>GUAYAQUIL</v>
          </cell>
          <cell r="Q2825" t="str">
            <v>GUAYAQUIL</v>
          </cell>
          <cell r="R2825" t="str">
            <v>GUAYAS</v>
          </cell>
          <cell r="T2825" t="str">
            <v>ITSACOURIER</v>
          </cell>
          <cell r="U2825" t="str">
            <v>FLEXNETUIO_GYE</v>
          </cell>
          <cell r="V2825">
            <v>1</v>
          </cell>
          <cell r="W2825">
            <v>1</v>
          </cell>
          <cell r="X2825" t="str">
            <v>FLEXNET ECUADOR - MDELIVERY</v>
          </cell>
          <cell r="Y2825" t="str">
            <v>CALLE 28 DE JUNIO S/N Y GARCIA MORENO ENTRADA LLANO GRANDE</v>
          </cell>
        </row>
        <row r="2826">
          <cell r="A2826" t="str">
            <v>2478840</v>
          </cell>
          <cell r="B2826">
            <v>484865</v>
          </cell>
          <cell r="C2826" t="str">
            <v>2478840</v>
          </cell>
          <cell r="D2826" t="str">
            <v>MDELIVERY</v>
          </cell>
          <cell r="E2826" t="str">
            <v>DESPACHO</v>
          </cell>
          <cell r="F2826" t="str">
            <v>NORMAL</v>
          </cell>
          <cell r="G2826" t="str">
            <v>031080002478840</v>
          </cell>
          <cell r="H2826">
            <v>44917</v>
          </cell>
          <cell r="I2826" t="str">
            <v>ENTREGADO</v>
          </cell>
          <cell r="J2826">
            <v>44922</v>
          </cell>
          <cell r="K2826" t="str">
            <v>CRISTINA ANDRADE_CARMEN ANDREA ANDRADE ALBAN</v>
          </cell>
          <cell r="L2826" t="str">
            <v>RIOBAMBA CALLE VILLARROEL Y ESPANA EN EL POLLO EJECUTIVO</v>
          </cell>
          <cell r="M2826" t="str">
            <v>0603239252001</v>
          </cell>
          <cell r="N2826" t="str">
            <v>0983419470</v>
          </cell>
          <cell r="O2826" t="str">
            <v/>
          </cell>
          <cell r="P2826" t="str">
            <v>RIOBAMBA</v>
          </cell>
          <cell r="Q2826" t="str">
            <v>RIOBAMBA</v>
          </cell>
          <cell r="R2826" t="str">
            <v>CHIMBORAZO</v>
          </cell>
          <cell r="T2826" t="str">
            <v>TRAMACO</v>
          </cell>
          <cell r="U2826" t="str">
            <v>FLEXNETUIO_PROVINCIA</v>
          </cell>
          <cell r="V2826">
            <v>1</v>
          </cell>
          <cell r="W2826">
            <v>1</v>
          </cell>
          <cell r="X2826" t="str">
            <v>FLEXNET ECUADOR - MDELIVERY</v>
          </cell>
          <cell r="Y2826" t="str">
            <v>CALLE 28 DE JUNIO S/N Y GARCIA MORENO ENTRADA LLANO GRANDE</v>
          </cell>
        </row>
        <row r="2827">
          <cell r="A2827" t="str">
            <v>2478843</v>
          </cell>
          <cell r="B2827">
            <v>484866</v>
          </cell>
          <cell r="C2827" t="str">
            <v>2478843</v>
          </cell>
          <cell r="D2827" t="str">
            <v>MDELIVERY</v>
          </cell>
          <cell r="E2827" t="str">
            <v>DESPACHO</v>
          </cell>
          <cell r="F2827" t="str">
            <v>NORMAL</v>
          </cell>
          <cell r="G2827" t="str">
            <v>TF90308</v>
          </cell>
          <cell r="H2827">
            <v>44917</v>
          </cell>
          <cell r="I2827" t="str">
            <v>INCIDENCIA</v>
          </cell>
          <cell r="J2827">
            <v>44918</v>
          </cell>
          <cell r="K2827" t="str">
            <v>Magda Gamarra_ARVIEDO</v>
          </cell>
          <cell r="L2827" t="str">
            <v>Urdesa Circunvalacion sur 306 y todos los santos Aloha M</v>
          </cell>
          <cell r="M2827" t="str">
            <v>0993188298001</v>
          </cell>
          <cell r="N2827" t="str">
            <v>0992598352</v>
          </cell>
          <cell r="O2827" t="str">
            <v/>
          </cell>
          <cell r="P2827" t="str">
            <v>GUAYAQUIL</v>
          </cell>
          <cell r="Q2827" t="str">
            <v>GUAYAQUIL</v>
          </cell>
          <cell r="R2827" t="str">
            <v>GUAYAS</v>
          </cell>
          <cell r="T2827" t="str">
            <v>ITSACOURIER</v>
          </cell>
          <cell r="U2827" t="str">
            <v>FLEXNETUIO_GYE</v>
          </cell>
          <cell r="V2827">
            <v>1</v>
          </cell>
          <cell r="W2827">
            <v>1</v>
          </cell>
          <cell r="X2827" t="str">
            <v>FLEXNET ECUADOR - MDELIVERY</v>
          </cell>
          <cell r="Y2827" t="str">
            <v>CALLE 28 DE JUNIO S/N Y GARCIA MORENO ENTRADA LLANO GRANDE</v>
          </cell>
        </row>
        <row r="2828">
          <cell r="A2828" t="str">
            <v>2478703_1</v>
          </cell>
          <cell r="B2828">
            <v>484867</v>
          </cell>
          <cell r="C2828" t="str">
            <v>2478703_1</v>
          </cell>
          <cell r="D2828" t="str">
            <v>MDELIVERY</v>
          </cell>
          <cell r="E2828" t="str">
            <v>DESPACHO</v>
          </cell>
          <cell r="F2828" t="str">
            <v>NORMAL</v>
          </cell>
          <cell r="G2828" t="str">
            <v>031080024787031</v>
          </cell>
          <cell r="H2828">
            <v>44917</v>
          </cell>
          <cell r="I2828" t="str">
            <v>ENTREGADO</v>
          </cell>
          <cell r="J2828">
            <v>44918</v>
          </cell>
          <cell r="K2828" t="str">
            <v>DIANA PATRICIA FIALLOS DIAZ_DIANA PATRICIA FIALLOS DIAZ</v>
          </cell>
          <cell r="L2828" t="str">
            <v>CIUDADELA POLITECNICA CALLE BUDAPEST Y CALLE ROMA CASA DE 2 PISOS COLOR AMARILLO</v>
          </cell>
          <cell r="M2828" t="str">
            <v>0603606112001</v>
          </cell>
          <cell r="N2828" t="str">
            <v>0980289220/0984048322</v>
          </cell>
          <cell r="O2828" t="str">
            <v/>
          </cell>
          <cell r="P2828" t="str">
            <v>RIOBAMBA</v>
          </cell>
          <cell r="Q2828" t="str">
            <v>RIOBAMBA</v>
          </cell>
          <cell r="R2828" t="str">
            <v>CHIMBORAZO</v>
          </cell>
          <cell r="T2828" t="str">
            <v>TRAMACO</v>
          </cell>
          <cell r="U2828" t="str">
            <v>FLEXNETUIO_PROVINCIA</v>
          </cell>
          <cell r="V2828">
            <v>1</v>
          </cell>
          <cell r="W2828">
            <v>1</v>
          </cell>
          <cell r="X2828" t="str">
            <v>FLEXNET ECUADOR - MDELIVERY</v>
          </cell>
          <cell r="Y2828" t="str">
            <v>CALLE 28 DE JUNIO S/N Y GARCIA MORENO ENTRADA LLANO GRANDE</v>
          </cell>
        </row>
        <row r="2829">
          <cell r="A2829" t="str">
            <v>2478728_1</v>
          </cell>
          <cell r="B2829">
            <v>484868</v>
          </cell>
          <cell r="C2829" t="str">
            <v>2478728_1</v>
          </cell>
          <cell r="D2829" t="str">
            <v>MDELIVERY</v>
          </cell>
          <cell r="E2829" t="str">
            <v>DESPACHO</v>
          </cell>
          <cell r="F2829" t="str">
            <v>NORMAL</v>
          </cell>
          <cell r="G2829" t="str">
            <v>TF90313</v>
          </cell>
          <cell r="H2829">
            <v>44917</v>
          </cell>
          <cell r="I2829" t="str">
            <v>ENTREGADO</v>
          </cell>
          <cell r="J2829">
            <v>44918</v>
          </cell>
          <cell r="K2829" t="str">
            <v>Jonathan Tapia_COMITE DE EMPRESA DE LOS TRABAJADORES DEL DIARIO E</v>
          </cell>
          <cell r="L2829" t="str">
            <v xml:space="preserve"> GUAYAS GUAYAQUIL Av Domingo Comin y Ernesto Alban sur de la ciudad </v>
          </cell>
          <cell r="M2829" t="str">
            <v>0991504079001</v>
          </cell>
          <cell r="N2829" t="str">
            <v>0984907982</v>
          </cell>
          <cell r="O2829" t="str">
            <v/>
          </cell>
          <cell r="P2829" t="str">
            <v>GUAYAQUIL</v>
          </cell>
          <cell r="Q2829" t="str">
            <v>GUAYAQUIL</v>
          </cell>
          <cell r="R2829" t="str">
            <v>GUAYAS</v>
          </cell>
          <cell r="T2829" t="str">
            <v>ITSACOURIER</v>
          </cell>
          <cell r="U2829" t="str">
            <v>FLEXNETUIO_GYE</v>
          </cell>
          <cell r="V2829">
            <v>1</v>
          </cell>
          <cell r="W2829">
            <v>1</v>
          </cell>
          <cell r="X2829" t="str">
            <v>FLEXNET ECUADOR - MDELIVERY</v>
          </cell>
          <cell r="Y2829" t="str">
            <v>CALLE 28 DE JUNIO S/N Y GARCIA MORENO ENTRADA LLANO GRANDE</v>
          </cell>
        </row>
        <row r="2830">
          <cell r="A2830" t="str">
            <v>2478692</v>
          </cell>
          <cell r="B2830">
            <v>484814</v>
          </cell>
          <cell r="C2830" t="str">
            <v>2478692</v>
          </cell>
          <cell r="D2830" t="str">
            <v>MDELIVERY</v>
          </cell>
          <cell r="E2830" t="str">
            <v>DESPACHO</v>
          </cell>
          <cell r="F2830" t="str">
            <v>EXPRESS</v>
          </cell>
          <cell r="G2830" t="str">
            <v>EC5987</v>
          </cell>
          <cell r="H2830">
            <v>44917</v>
          </cell>
          <cell r="I2830" t="str">
            <v>ENTREGADO</v>
          </cell>
          <cell r="J2830">
            <v>44917</v>
          </cell>
          <cell r="K2830" t="str">
            <v>CRISTIAN PAREDES_ DINERS CLUB DEL ECUADOR S A SOCIEDAD FINANCIERA</v>
          </cell>
          <cell r="L2830" t="str">
            <v>Amazonas y Pereira Matriz Banco Pichincha Av Piso 7</v>
          </cell>
          <cell r="M2830" t="str">
            <v>1790010937001</v>
          </cell>
          <cell r="N2830" t="str">
            <v>0999059226</v>
          </cell>
          <cell r="O2830" t="str">
            <v/>
          </cell>
          <cell r="P2830" t="str">
            <v>QUITO</v>
          </cell>
          <cell r="Q2830" t="str">
            <v>QUITO</v>
          </cell>
          <cell r="R2830" t="str">
            <v>PICHINCHA</v>
          </cell>
          <cell r="T2830" t="str">
            <v>EXPRESSCON</v>
          </cell>
          <cell r="U2830" t="str">
            <v>FLEXNETUIO_LOCAL</v>
          </cell>
          <cell r="V2830">
            <v>1</v>
          </cell>
          <cell r="W2830">
            <v>1</v>
          </cell>
          <cell r="X2830" t="str">
            <v>FLEXNET ECUADOR - MDELIVERY</v>
          </cell>
          <cell r="Y2830" t="str">
            <v>CALLE 28 DE JUNIO S/N Y GARCIA MORENO ENTRADA LLANO GRANDE</v>
          </cell>
        </row>
        <row r="2831">
          <cell r="A2831" t="str">
            <v>2478700</v>
          </cell>
          <cell r="B2831">
            <v>484815</v>
          </cell>
          <cell r="C2831" t="str">
            <v>2478700</v>
          </cell>
          <cell r="D2831" t="str">
            <v>MDELIVERY</v>
          </cell>
          <cell r="E2831" t="str">
            <v>DESPACHO</v>
          </cell>
          <cell r="F2831" t="str">
            <v>EXPRESS</v>
          </cell>
          <cell r="G2831" t="str">
            <v>TS8565</v>
          </cell>
          <cell r="H2831">
            <v>44917</v>
          </cell>
          <cell r="I2831" t="str">
            <v>ENTREGADO</v>
          </cell>
          <cell r="J2831">
            <v>44917</v>
          </cell>
          <cell r="K2831" t="str">
            <v xml:space="preserve">JOHANNA RAMOS_SOCIEDAD INDUSTRIAL GANADERA ELORDENO S A </v>
          </cell>
          <cell r="L2831" t="str">
            <v>AV ISABEL CATOLICA Y LUIS CORDERO EDIFICIO PUERTO DE PALOS MEZANINE PISO 3</v>
          </cell>
          <cell r="M2831" t="str">
            <v>1791767535001</v>
          </cell>
          <cell r="N2831" t="str">
            <v>0992032845</v>
          </cell>
          <cell r="O2831" t="str">
            <v/>
          </cell>
          <cell r="P2831" t="str">
            <v>QUITO</v>
          </cell>
          <cell r="Q2831" t="str">
            <v>QUITO</v>
          </cell>
          <cell r="R2831" t="str">
            <v>PICHINCHA</v>
          </cell>
          <cell r="T2831" t="str">
            <v>TRANSERVISS</v>
          </cell>
          <cell r="U2831" t="str">
            <v>FLEXNETUIO_LOCAL</v>
          </cell>
          <cell r="V2831">
            <v>1</v>
          </cell>
          <cell r="W2831">
            <v>1</v>
          </cell>
          <cell r="X2831" t="str">
            <v>FLEXNET ECUADOR - MDELIVERY</v>
          </cell>
          <cell r="Y2831" t="str">
            <v>CALLE 28 DE JUNIO S/N Y GARCIA MORENO ENTRADA LLANO GRANDE</v>
          </cell>
        </row>
        <row r="2832">
          <cell r="A2832" t="str">
            <v>2478727</v>
          </cell>
          <cell r="B2832">
            <v>484816</v>
          </cell>
          <cell r="C2832" t="str">
            <v>2478727</v>
          </cell>
          <cell r="D2832" t="str">
            <v>MDELIVERY</v>
          </cell>
          <cell r="E2832" t="str">
            <v>DESPACHO</v>
          </cell>
          <cell r="F2832" t="str">
            <v>EXPRESS</v>
          </cell>
          <cell r="G2832" t="str">
            <v>TS8569</v>
          </cell>
          <cell r="H2832">
            <v>44917</v>
          </cell>
          <cell r="I2832" t="str">
            <v>ENTREGADO</v>
          </cell>
          <cell r="J2832">
            <v>44917</v>
          </cell>
          <cell r="K2832" t="str">
            <v xml:space="preserve">Eleonora Ortiz Elizabeth ProaNo O Silvia ProaNo_ORIGINAL ECUADOR ORITECUA CIA LTDA </v>
          </cell>
          <cell r="L2832" t="str">
            <v>Av 6 de diciembre N32 623 y Bossano Edificio Liberty Plaza Of 1003 1004</v>
          </cell>
          <cell r="M2832" t="str">
            <v>1792453003001</v>
          </cell>
          <cell r="N2832" t="str">
            <v>0999700681/ 026036706</v>
          </cell>
          <cell r="O2832" t="str">
            <v/>
          </cell>
          <cell r="P2832" t="str">
            <v>QUITO</v>
          </cell>
          <cell r="Q2832" t="str">
            <v>QUITO</v>
          </cell>
          <cell r="R2832" t="str">
            <v>PICHINCHA</v>
          </cell>
          <cell r="T2832" t="str">
            <v>TRANSERVISS</v>
          </cell>
          <cell r="U2832" t="str">
            <v>FLEXNETUIO_LOCAL</v>
          </cell>
          <cell r="V2832">
            <v>1</v>
          </cell>
          <cell r="W2832">
            <v>1</v>
          </cell>
          <cell r="X2832" t="str">
            <v>FLEXNET ECUADOR - MDELIVERY</v>
          </cell>
          <cell r="Y2832" t="str">
            <v>CALLE 28 DE JUNIO S/N Y GARCIA MORENO ENTRADA LLANO GRANDE</v>
          </cell>
        </row>
        <row r="2833">
          <cell r="A2833" t="str">
            <v>2478729</v>
          </cell>
          <cell r="B2833">
            <v>484817</v>
          </cell>
          <cell r="C2833" t="str">
            <v>2478729</v>
          </cell>
          <cell r="D2833" t="str">
            <v>MDELIVERY</v>
          </cell>
          <cell r="E2833" t="str">
            <v>DESPACHO</v>
          </cell>
          <cell r="F2833" t="str">
            <v>EXPRESS</v>
          </cell>
          <cell r="G2833" t="str">
            <v>TS8570</v>
          </cell>
          <cell r="H2833">
            <v>44917</v>
          </cell>
          <cell r="I2833" t="str">
            <v>ENTREGADO</v>
          </cell>
          <cell r="J2833">
            <v>44917</v>
          </cell>
          <cell r="K2833" t="str">
            <v xml:space="preserve">Eleonora Ortiz Elizabeth ProaNo O Silvia ProaNo_GENTIAN TRAILS THE AUTHENTIC EXPERIENCE CIA LTDA </v>
          </cell>
          <cell r="L2833" t="str">
            <v>Av 6 de diciembre N32 623 y Bossano Edificio Liberty Plaza Of 1003 1004</v>
          </cell>
          <cell r="M2833" t="str">
            <v>1792032911001</v>
          </cell>
          <cell r="N2833" t="str">
            <v>0999700681/ 026036706</v>
          </cell>
          <cell r="O2833" t="str">
            <v/>
          </cell>
          <cell r="P2833" t="str">
            <v>QUITO</v>
          </cell>
          <cell r="Q2833" t="str">
            <v>QUITO</v>
          </cell>
          <cell r="R2833" t="str">
            <v>PICHINCHA</v>
          </cell>
          <cell r="T2833" t="str">
            <v>TRANSERVISS</v>
          </cell>
          <cell r="U2833" t="str">
            <v>FLEXNETUIO_LOCAL</v>
          </cell>
          <cell r="V2833">
            <v>1</v>
          </cell>
          <cell r="W2833">
            <v>1</v>
          </cell>
          <cell r="X2833" t="str">
            <v>FLEXNET ECUADOR - MDELIVERY</v>
          </cell>
          <cell r="Y2833" t="str">
            <v>CALLE 28 DE JUNIO S/N Y GARCIA MORENO ENTRADA LLANO GRANDE</v>
          </cell>
        </row>
        <row r="2834">
          <cell r="A2834" t="str">
            <v>2478792</v>
          </cell>
          <cell r="B2834">
            <v>484818</v>
          </cell>
          <cell r="C2834" t="str">
            <v>2478792</v>
          </cell>
          <cell r="D2834" t="str">
            <v>MDELIVERY</v>
          </cell>
          <cell r="E2834" t="str">
            <v>DESPACHO</v>
          </cell>
          <cell r="F2834" t="str">
            <v>EXPRESS</v>
          </cell>
          <cell r="G2834" t="str">
            <v>TS8562</v>
          </cell>
          <cell r="H2834">
            <v>44917</v>
          </cell>
          <cell r="I2834" t="str">
            <v>ENTREGADO</v>
          </cell>
          <cell r="J2834">
            <v>44917</v>
          </cell>
          <cell r="K2834" t="str">
            <v xml:space="preserve">Edison Guachamin_VISE ECUADOR CIA LTDA </v>
          </cell>
          <cell r="L2834" t="str">
            <v>Inglaterra N E3 266 y Av Amazonas Edificio strata piso 7</v>
          </cell>
          <cell r="M2834" t="str">
            <v>0992251069001</v>
          </cell>
          <cell r="N2834" t="str">
            <v>0987406904</v>
          </cell>
          <cell r="O2834" t="str">
            <v/>
          </cell>
          <cell r="P2834" t="str">
            <v>QUITO</v>
          </cell>
          <cell r="Q2834" t="str">
            <v>QUITO</v>
          </cell>
          <cell r="R2834" t="str">
            <v>PICHINCHA</v>
          </cell>
          <cell r="T2834" t="str">
            <v>TRANSERVISS</v>
          </cell>
          <cell r="U2834" t="str">
            <v>FLEXNETUIO_LOCAL</v>
          </cell>
          <cell r="V2834">
            <v>1</v>
          </cell>
          <cell r="W2834">
            <v>1</v>
          </cell>
          <cell r="X2834" t="str">
            <v>FLEXNET ECUADOR - MDELIVERY</v>
          </cell>
          <cell r="Y2834" t="str">
            <v>CALLE 28 DE JUNIO S/N Y GARCIA MORENO ENTRADA LLANO GRANDE</v>
          </cell>
        </row>
        <row r="2835">
          <cell r="A2835" t="str">
            <v>2478794</v>
          </cell>
          <cell r="B2835">
            <v>484819</v>
          </cell>
          <cell r="C2835" t="str">
            <v>2478794</v>
          </cell>
          <cell r="D2835" t="str">
            <v>MDELIVERY</v>
          </cell>
          <cell r="E2835" t="str">
            <v>DESPACHO</v>
          </cell>
          <cell r="F2835" t="str">
            <v>EXPRESS</v>
          </cell>
          <cell r="G2835" t="str">
            <v>EC5986</v>
          </cell>
          <cell r="H2835">
            <v>44917</v>
          </cell>
          <cell r="I2835" t="str">
            <v>ENTREGADO</v>
          </cell>
          <cell r="J2835">
            <v>44917</v>
          </cell>
          <cell r="K2835" t="str">
            <v xml:space="preserve">Evelyn Valladares_MUNDOLLANTA S A S </v>
          </cell>
          <cell r="L2835" t="str">
            <v>Av Granados E14 398 y Eloy Alfaro Local GoodYear SAIT Quito</v>
          </cell>
          <cell r="M2835" t="str">
            <v>1793112935001</v>
          </cell>
          <cell r="N2835" t="str">
            <v>0999901441</v>
          </cell>
          <cell r="O2835" t="str">
            <v/>
          </cell>
          <cell r="P2835" t="str">
            <v>QUITO</v>
          </cell>
          <cell r="Q2835" t="str">
            <v>QUITO</v>
          </cell>
          <cell r="R2835" t="str">
            <v>PICHINCHA</v>
          </cell>
          <cell r="T2835" t="str">
            <v>EXPRESSCON</v>
          </cell>
          <cell r="U2835" t="str">
            <v>FLEXNETUIO_LOCAL</v>
          </cell>
          <cell r="V2835">
            <v>1</v>
          </cell>
          <cell r="W2835">
            <v>1</v>
          </cell>
          <cell r="X2835" t="str">
            <v>FLEXNET ECUADOR - MDELIVERY</v>
          </cell>
          <cell r="Y2835" t="str">
            <v>CALLE 28 DE JUNIO S/N Y GARCIA MORENO ENTRADA LLANO GRANDE</v>
          </cell>
        </row>
        <row r="2836">
          <cell r="A2836" t="str">
            <v>2478798</v>
          </cell>
          <cell r="B2836">
            <v>484820</v>
          </cell>
          <cell r="C2836" t="str">
            <v>2478798</v>
          </cell>
          <cell r="D2836" t="str">
            <v>MDELIVERY</v>
          </cell>
          <cell r="E2836" t="str">
            <v>DESPACHO</v>
          </cell>
          <cell r="F2836" t="str">
            <v>EXPRESS</v>
          </cell>
          <cell r="G2836" t="str">
            <v>TS8574</v>
          </cell>
          <cell r="H2836">
            <v>44917</v>
          </cell>
          <cell r="I2836" t="str">
            <v>ENTREGADO</v>
          </cell>
          <cell r="J2836">
            <v>44917</v>
          </cell>
          <cell r="K2836" t="str">
            <v>CRISTINA PAVON_REINOSO ALMEIDA KEVIN JHOSUE</v>
          </cell>
          <cell r="L2836" t="str">
            <v>TORIBIO MONTES Y DANIEL HIDALGO CASA N27 07</v>
          </cell>
          <cell r="M2836" t="str">
            <v>1722749452001</v>
          </cell>
          <cell r="N2836" t="str">
            <v>0984746868</v>
          </cell>
          <cell r="O2836" t="str">
            <v/>
          </cell>
          <cell r="P2836" t="str">
            <v>QUITO</v>
          </cell>
          <cell r="Q2836" t="str">
            <v>QUITO</v>
          </cell>
          <cell r="R2836" t="str">
            <v>PICHINCHA</v>
          </cell>
          <cell r="T2836" t="str">
            <v>TRANSERVISS</v>
          </cell>
          <cell r="U2836" t="str">
            <v>FLEXNETUIO_LOCAL</v>
          </cell>
          <cell r="V2836">
            <v>1</v>
          </cell>
          <cell r="W2836">
            <v>1</v>
          </cell>
          <cell r="X2836" t="str">
            <v>FLEXNET ECUADOR - MDELIVERY</v>
          </cell>
          <cell r="Y2836" t="str">
            <v>CALLE 28 DE JUNIO S/N Y GARCIA MORENO ENTRADA LLANO GRANDE</v>
          </cell>
        </row>
        <row r="2837">
          <cell r="A2837" t="str">
            <v>2478799</v>
          </cell>
          <cell r="B2837">
            <v>484821</v>
          </cell>
          <cell r="C2837" t="str">
            <v>2478799</v>
          </cell>
          <cell r="D2837" t="str">
            <v>MDELIVERY</v>
          </cell>
          <cell r="E2837" t="str">
            <v>DESPACHO</v>
          </cell>
          <cell r="F2837" t="str">
            <v>EXPRESS</v>
          </cell>
          <cell r="G2837" t="str">
            <v>TS8567</v>
          </cell>
          <cell r="H2837">
            <v>44917</v>
          </cell>
          <cell r="I2837" t="str">
            <v>ENTREGADO</v>
          </cell>
          <cell r="J2837">
            <v>44918</v>
          </cell>
          <cell r="K2837" t="str">
            <v>David Zapata_CREDI AHORRO</v>
          </cell>
          <cell r="L2837" t="str">
            <v xml:space="preserve">Av Panamericana Sur Km 9 1 2 en CONFITECA Garita 2 </v>
          </cell>
          <cell r="M2837" t="str">
            <v>1791707427001</v>
          </cell>
          <cell r="N2837" t="str">
            <v>0983307812</v>
          </cell>
          <cell r="O2837" t="str">
            <v/>
          </cell>
          <cell r="P2837" t="str">
            <v>QUITO</v>
          </cell>
          <cell r="Q2837" t="str">
            <v>QUITO</v>
          </cell>
          <cell r="R2837" t="str">
            <v>PICHINCHA</v>
          </cell>
          <cell r="T2837" t="str">
            <v>TRANSERVISS</v>
          </cell>
          <cell r="U2837" t="str">
            <v>FLEXNETUIO_LOCAL</v>
          </cell>
          <cell r="V2837">
            <v>1</v>
          </cell>
          <cell r="W2837">
            <v>1</v>
          </cell>
          <cell r="X2837" t="str">
            <v>FLEXNET ECUADOR - MDELIVERY</v>
          </cell>
          <cell r="Y2837" t="str">
            <v>CALLE 28 DE JUNIO S/N Y GARCIA MORENO ENTRADA LLANO GRANDE</v>
          </cell>
        </row>
        <row r="2838">
          <cell r="A2838" t="str">
            <v>2478802</v>
          </cell>
          <cell r="B2838">
            <v>484822</v>
          </cell>
          <cell r="C2838" t="str">
            <v>2478802</v>
          </cell>
          <cell r="D2838" t="str">
            <v>MDELIVERY</v>
          </cell>
          <cell r="E2838" t="str">
            <v>DESPACHO</v>
          </cell>
          <cell r="F2838" t="str">
            <v>EXPRESS</v>
          </cell>
          <cell r="G2838" t="str">
            <v>TS8566</v>
          </cell>
          <cell r="H2838">
            <v>44917</v>
          </cell>
          <cell r="I2838" t="str">
            <v>ENTREGADO</v>
          </cell>
          <cell r="J2838">
            <v>44917</v>
          </cell>
          <cell r="K2838" t="str">
            <v xml:space="preserve">KELLI VILLAMARIN LUIS TOAPANTA_COMERCIAL KYWI S A </v>
          </cell>
          <cell r="L2838" t="str">
            <v>AV 10 DE AGOSTO N24 59 Y LUIS CORDERO EDIF COMERCIAL KYWI</v>
          </cell>
          <cell r="M2838" t="str">
            <v>1790041220001</v>
          </cell>
          <cell r="N2838" t="str">
            <v>0998754352</v>
          </cell>
          <cell r="O2838" t="str">
            <v/>
          </cell>
          <cell r="P2838" t="str">
            <v>QUITO</v>
          </cell>
          <cell r="Q2838" t="str">
            <v>QUITO</v>
          </cell>
          <cell r="R2838" t="str">
            <v>PICHINCHA</v>
          </cell>
          <cell r="T2838" t="str">
            <v>TRANSERVISS</v>
          </cell>
          <cell r="U2838" t="str">
            <v>FLEXNETUIO_LOCAL</v>
          </cell>
          <cell r="V2838">
            <v>1</v>
          </cell>
          <cell r="W2838">
            <v>1</v>
          </cell>
          <cell r="X2838" t="str">
            <v>FLEXNET ECUADOR - MDELIVERY</v>
          </cell>
          <cell r="Y2838" t="str">
            <v>CALLE 28 DE JUNIO S/N Y GARCIA MORENO ENTRADA LLANO GRANDE</v>
          </cell>
        </row>
        <row r="2839">
          <cell r="A2839" t="str">
            <v>2478826</v>
          </cell>
          <cell r="B2839">
            <v>484823</v>
          </cell>
          <cell r="C2839" t="str">
            <v>2478826</v>
          </cell>
          <cell r="D2839" t="str">
            <v>MDELIVERY</v>
          </cell>
          <cell r="E2839" t="str">
            <v>DESPACHO</v>
          </cell>
          <cell r="F2839" t="str">
            <v>EXPRESS</v>
          </cell>
          <cell r="G2839" t="str">
            <v>TS8571</v>
          </cell>
          <cell r="H2839">
            <v>44917</v>
          </cell>
          <cell r="I2839" t="str">
            <v>ENTREGADO</v>
          </cell>
          <cell r="J2839">
            <v>44917</v>
          </cell>
          <cell r="K2839" t="str">
            <v>JEFFERSON VEGA FERNANDO PINZON RECEPCION_Laboratorios Bago del Ecuador S A</v>
          </cell>
          <cell r="L2839" t="str">
            <v>AV 12 de Octubre E10 80 y Lizardo Garcia Edificio Alto Aragon P B Frente Supermaxi 12 de Oct</v>
          </cell>
          <cell r="M2839" t="str">
            <v>1791224493001</v>
          </cell>
          <cell r="N2839" t="str">
            <v>0993987773</v>
          </cell>
          <cell r="O2839" t="str">
            <v/>
          </cell>
          <cell r="P2839" t="str">
            <v>QUITO</v>
          </cell>
          <cell r="Q2839" t="str">
            <v>QUITO</v>
          </cell>
          <cell r="R2839" t="str">
            <v>PICHINCHA</v>
          </cell>
          <cell r="T2839" t="str">
            <v>TRANSERVISS</v>
          </cell>
          <cell r="U2839" t="str">
            <v>FLEXNETUIO_LOCAL</v>
          </cell>
          <cell r="V2839">
            <v>1</v>
          </cell>
          <cell r="W2839">
            <v>1</v>
          </cell>
          <cell r="X2839" t="str">
            <v>FLEXNET ECUADOR - MDELIVERY</v>
          </cell>
          <cell r="Y2839" t="str">
            <v>CALLE 28 DE JUNIO S/N Y GARCIA MORENO ENTRADA LLANO GRANDE</v>
          </cell>
        </row>
        <row r="2840">
          <cell r="A2840" t="str">
            <v>2478833</v>
          </cell>
          <cell r="B2840">
            <v>484824</v>
          </cell>
          <cell r="C2840" t="str">
            <v>2478833</v>
          </cell>
          <cell r="D2840" t="str">
            <v>MDELIVERY</v>
          </cell>
          <cell r="E2840" t="str">
            <v>DESPACHO</v>
          </cell>
          <cell r="F2840" t="str">
            <v>EXPRESS</v>
          </cell>
          <cell r="G2840" t="str">
            <v>TS8561</v>
          </cell>
          <cell r="H2840">
            <v>44917</v>
          </cell>
          <cell r="I2840" t="str">
            <v>ENTREGADO</v>
          </cell>
          <cell r="J2840">
            <v>44917</v>
          </cell>
          <cell r="K2840" t="str">
            <v>JEFFERSON VEGA FERNANDO PINZON RECEPCION_Laboratorios Bago del Ecuador S A</v>
          </cell>
          <cell r="L2840" t="str">
            <v>AV 12 de Octubre E10 80 y Lizardo Garcia Edificio Alto Aragon P B Frente Supermaxi 12 de Oct</v>
          </cell>
          <cell r="M2840" t="str">
            <v>1791224493001</v>
          </cell>
          <cell r="N2840" t="str">
            <v>0993987773</v>
          </cell>
          <cell r="O2840" t="str">
            <v/>
          </cell>
          <cell r="P2840" t="str">
            <v>QUITO</v>
          </cell>
          <cell r="Q2840" t="str">
            <v>QUITO</v>
          </cell>
          <cell r="R2840" t="str">
            <v>PICHINCHA</v>
          </cell>
          <cell r="T2840" t="str">
            <v>TRANSERVISS</v>
          </cell>
          <cell r="U2840" t="str">
            <v>FLEXNETUIO_LOCAL</v>
          </cell>
          <cell r="V2840">
            <v>1</v>
          </cell>
          <cell r="W2840">
            <v>1</v>
          </cell>
          <cell r="X2840" t="str">
            <v>FLEXNET ECUADOR - MDELIVERY</v>
          </cell>
          <cell r="Y2840" t="str">
            <v>CALLE 28 DE JUNIO S/N Y GARCIA MORENO ENTRADA LLANO GRANDE</v>
          </cell>
        </row>
        <row r="2841">
          <cell r="A2841" t="str">
            <v>2478821</v>
          </cell>
          <cell r="B2841">
            <v>484825</v>
          </cell>
          <cell r="C2841" t="str">
            <v>2478821</v>
          </cell>
          <cell r="D2841" t="str">
            <v>MDELIVERY</v>
          </cell>
          <cell r="E2841" t="str">
            <v>DESPACHO</v>
          </cell>
          <cell r="F2841" t="str">
            <v>EXPRESS</v>
          </cell>
          <cell r="G2841" t="str">
            <v>TS8564</v>
          </cell>
          <cell r="H2841">
            <v>44917</v>
          </cell>
          <cell r="I2841" t="str">
            <v>ENTREGADO</v>
          </cell>
          <cell r="J2841">
            <v>44918</v>
          </cell>
          <cell r="K2841" t="str">
            <v>JOHANA NARCISA PAEZ ARCOS_JOHANA NARCISA PAEZ ARCOS</v>
          </cell>
          <cell r="L2841" t="str">
            <v>PICHINCHA PARROQUIA LA MAGDALENA SECTOR VILLAFLORA AV EL CORAZON SN E1 106 A UNA CUADRA DEL SANTA MARIA DE LA VILLAFLORA TRABAJA EN LA EMPRESA AUTOPRO CORP AREA DE ASESORA COMERCIAL</v>
          </cell>
          <cell r="M2841" t="str">
            <v>1724532021001</v>
          </cell>
          <cell r="N2841" t="str">
            <v>0984163187</v>
          </cell>
          <cell r="O2841" t="str">
            <v/>
          </cell>
          <cell r="P2841" t="str">
            <v>QUITO</v>
          </cell>
          <cell r="Q2841" t="str">
            <v>QUITO</v>
          </cell>
          <cell r="R2841" t="str">
            <v>PICHINCHA</v>
          </cell>
          <cell r="T2841" t="str">
            <v>TRANSERVISS</v>
          </cell>
          <cell r="U2841" t="str">
            <v>FLEXNETUIO_LOCAL</v>
          </cell>
          <cell r="V2841">
            <v>1</v>
          </cell>
          <cell r="W2841">
            <v>1</v>
          </cell>
          <cell r="X2841" t="str">
            <v>FLEXNET ECUADOR - MDELIVERY</v>
          </cell>
          <cell r="Y2841" t="str">
            <v>CALLE 28 DE JUNIO S/N Y GARCIA MORENO ENTRADA LLANO GRANDE</v>
          </cell>
        </row>
        <row r="2842">
          <cell r="A2842" t="str">
            <v>2478823</v>
          </cell>
          <cell r="B2842">
            <v>484826</v>
          </cell>
          <cell r="C2842" t="str">
            <v>2478823</v>
          </cell>
          <cell r="D2842" t="str">
            <v>MDELIVERY</v>
          </cell>
          <cell r="E2842" t="str">
            <v>DESPACHO</v>
          </cell>
          <cell r="F2842" t="str">
            <v>EXPRESS</v>
          </cell>
          <cell r="G2842" t="str">
            <v>TS8568</v>
          </cell>
          <cell r="H2842">
            <v>44917</v>
          </cell>
          <cell r="I2842" t="str">
            <v>ENTREGADO</v>
          </cell>
          <cell r="J2842">
            <v>44917</v>
          </cell>
          <cell r="K2842" t="str">
            <v>PIEDAD DEL ROCIO LEON AMORES_PIEDAD DEL ROCIO LEON AMORES</v>
          </cell>
          <cell r="L2842" t="str">
            <v>PICHINCHA PARROQUIA GONZALES ZUARES AV HERNESTO NOVOA CAMANO E13 73 Y AV GONZALES ZUARES REF FRENTE AL COLEGI LA INMACULADA TRABAJA EN LA CASSA DE 2 PISOS COLOR TOMATE CON VRDE</v>
          </cell>
          <cell r="M2842" t="str">
            <v>1707300834001</v>
          </cell>
          <cell r="N2842" t="str">
            <v>0995028205</v>
          </cell>
          <cell r="O2842" t="str">
            <v/>
          </cell>
          <cell r="P2842" t="str">
            <v>QUITO</v>
          </cell>
          <cell r="Q2842" t="str">
            <v>QUITO</v>
          </cell>
          <cell r="R2842" t="str">
            <v>PICHINCHA</v>
          </cell>
          <cell r="T2842" t="str">
            <v>TRANSERVISS</v>
          </cell>
          <cell r="U2842" t="str">
            <v>FLEXNETUIO_LOCAL</v>
          </cell>
          <cell r="V2842">
            <v>1</v>
          </cell>
          <cell r="W2842">
            <v>1</v>
          </cell>
          <cell r="X2842" t="str">
            <v>FLEXNET ECUADOR - MDELIVERY</v>
          </cell>
          <cell r="Y2842" t="str">
            <v>CALLE 28 DE JUNIO S/N Y GARCIA MORENO ENTRADA LLANO GRANDE</v>
          </cell>
        </row>
        <row r="2843">
          <cell r="A2843" t="str">
            <v>2478686</v>
          </cell>
          <cell r="B2843">
            <v>484827</v>
          </cell>
          <cell r="C2843" t="str">
            <v>2478686</v>
          </cell>
          <cell r="D2843" t="str">
            <v>MDELIVERY</v>
          </cell>
          <cell r="E2843" t="str">
            <v>DESPACHO</v>
          </cell>
          <cell r="F2843" t="str">
            <v>NORMAL</v>
          </cell>
          <cell r="G2843" t="str">
            <v>031080002478686</v>
          </cell>
          <cell r="H2843">
            <v>44917</v>
          </cell>
          <cell r="I2843" t="str">
            <v>ENTREGADO</v>
          </cell>
          <cell r="J2843">
            <v>44918</v>
          </cell>
          <cell r="K2843" t="str">
            <v>BYRON VLADIMIR ZAPATA CASTILLO_BYRON VLADIMIR ZAPATA CASTILLO</v>
          </cell>
          <cell r="L2843" t="str">
            <v xml:space="preserve">AV ORILLAS DEL ZAMORA NRO 88 102 Y SANTIAGO DE LAS MONTANAS EDIFICIO DEL GOBIERNO ZONAL 7 EX PREDESUR </v>
          </cell>
          <cell r="M2843" t="str">
            <v>1104199490001</v>
          </cell>
          <cell r="N2843" t="str">
            <v>0960348591</v>
          </cell>
          <cell r="O2843" t="str">
            <v/>
          </cell>
          <cell r="P2843" t="str">
            <v>LOJA</v>
          </cell>
          <cell r="Q2843" t="str">
            <v>LOJA</v>
          </cell>
          <cell r="R2843" t="str">
            <v>LOJA</v>
          </cell>
          <cell r="T2843" t="str">
            <v>TRAMACO</v>
          </cell>
          <cell r="U2843" t="str">
            <v>FLEXNETUIO_PROVINCIA</v>
          </cell>
          <cell r="V2843">
            <v>1</v>
          </cell>
          <cell r="W2843">
            <v>1</v>
          </cell>
          <cell r="X2843" t="str">
            <v>FLEXNET ECUADOR - MDELIVERY</v>
          </cell>
          <cell r="Y2843" t="str">
            <v>CALLE 28 DE JUNIO S/N Y GARCIA MORENO ENTRADA LLANO GRANDE</v>
          </cell>
        </row>
        <row r="2844">
          <cell r="A2844" t="str">
            <v>2478687</v>
          </cell>
          <cell r="B2844">
            <v>484828</v>
          </cell>
          <cell r="C2844" t="str">
            <v>2478687</v>
          </cell>
          <cell r="D2844" t="str">
            <v>MDELIVERY</v>
          </cell>
          <cell r="E2844" t="str">
            <v>DESPACHO</v>
          </cell>
          <cell r="F2844" t="str">
            <v>NORMAL</v>
          </cell>
          <cell r="G2844" t="str">
            <v>FT76536</v>
          </cell>
          <cell r="H2844">
            <v>44917</v>
          </cell>
          <cell r="I2844" t="str">
            <v>ENTREGADO</v>
          </cell>
          <cell r="J2844">
            <v>44918</v>
          </cell>
          <cell r="K2844" t="str">
            <v>Paola Franco_UNIDAD EDUCATIVA PARTICULAR SAGRADOS CORAZONES DE RUMIPAMBA</v>
          </cell>
          <cell r="L2844" t="str">
            <v>PICHINCHA QUITO RUMIPAMBA AV ATAHUALPA OE1 20 Y AV 10 DE AGOSTO Nota Puede recibir Cristina Martinez 998236530 ademas por favor dejar en la recepcion o en guardiania en caso de que los gestores autori</v>
          </cell>
          <cell r="M2844" t="str">
            <v>1790102327001</v>
          </cell>
          <cell r="N2844" t="str">
            <v>0983687369</v>
          </cell>
          <cell r="O2844" t="str">
            <v/>
          </cell>
          <cell r="P2844" t="str">
            <v>QUITO</v>
          </cell>
          <cell r="Q2844" t="str">
            <v>QUITO</v>
          </cell>
          <cell r="R2844" t="str">
            <v>PICHINCHA</v>
          </cell>
          <cell r="T2844" t="str">
            <v>FLEXTRANS UIO</v>
          </cell>
          <cell r="U2844" t="str">
            <v>FLEXNETUIO_LOCAL</v>
          </cell>
          <cell r="V2844">
            <v>1</v>
          </cell>
          <cell r="W2844">
            <v>1</v>
          </cell>
          <cell r="X2844" t="str">
            <v>FLEXNET ECUADOR - MDELIVERY</v>
          </cell>
          <cell r="Y2844" t="str">
            <v>CALLE 28 DE JUNIO S/N Y GARCIA MORENO ENTRADA LLANO GRANDE</v>
          </cell>
        </row>
        <row r="2845">
          <cell r="A2845" t="str">
            <v>2478690</v>
          </cell>
          <cell r="B2845">
            <v>484829</v>
          </cell>
          <cell r="C2845" t="str">
            <v>2478690</v>
          </cell>
          <cell r="D2845" t="str">
            <v>MDELIVERY</v>
          </cell>
          <cell r="E2845" t="str">
            <v>DESPACHO</v>
          </cell>
          <cell r="F2845" t="str">
            <v>NORMAL</v>
          </cell>
          <cell r="G2845" t="str">
            <v>TF90290</v>
          </cell>
          <cell r="H2845">
            <v>44917</v>
          </cell>
          <cell r="I2845" t="str">
            <v>ENTREGADO</v>
          </cell>
          <cell r="J2845">
            <v>44922</v>
          </cell>
          <cell r="K2845" t="str">
            <v xml:space="preserve">ANDRES EDUARDO ESCOBAR ORTIZ_BANCO GUAYAQUIL S A </v>
          </cell>
          <cell r="L2845" t="str">
            <v xml:space="preserve">GUAYAQUIL URBANIZACIoN SAN FELIPE MZ 135 V 17 CASA CREMA DE PUERTAS BLANCAS FRENTE AL PARQUE </v>
          </cell>
          <cell r="M2845" t="str">
            <v>0990049459001</v>
          </cell>
          <cell r="N2845" t="str">
            <v>0963127931</v>
          </cell>
          <cell r="O2845" t="str">
            <v/>
          </cell>
          <cell r="P2845" t="str">
            <v>GUAYAQUIL</v>
          </cell>
          <cell r="Q2845" t="str">
            <v>GUAYAQUIL</v>
          </cell>
          <cell r="R2845" t="str">
            <v>GUAYAS</v>
          </cell>
          <cell r="T2845" t="str">
            <v>ITSACOURIER</v>
          </cell>
          <cell r="U2845" t="str">
            <v>FLEXNETUIO_GYE</v>
          </cell>
          <cell r="V2845">
            <v>1</v>
          </cell>
          <cell r="W2845">
            <v>1</v>
          </cell>
          <cell r="X2845" t="str">
            <v>FLEXNET ECUADOR - MDELIVERY</v>
          </cell>
          <cell r="Y2845" t="str">
            <v>CALLE 28 DE JUNIO S/N Y GARCIA MORENO ENTRADA LLANO GRANDE</v>
          </cell>
        </row>
        <row r="2846">
          <cell r="A2846" t="str">
            <v>2478691</v>
          </cell>
          <cell r="B2846">
            <v>484830</v>
          </cell>
          <cell r="C2846" t="str">
            <v>2478691</v>
          </cell>
          <cell r="D2846" t="str">
            <v>MDELIVERY</v>
          </cell>
          <cell r="E2846" t="str">
            <v>DESPACHO</v>
          </cell>
          <cell r="F2846" t="str">
            <v>NORMAL</v>
          </cell>
          <cell r="G2846" t="str">
            <v>TF90309</v>
          </cell>
          <cell r="H2846">
            <v>44917</v>
          </cell>
          <cell r="I2846" t="str">
            <v>ENTREGADO</v>
          </cell>
          <cell r="J2846">
            <v>44918</v>
          </cell>
          <cell r="K2846" t="str">
            <v>Jenny Jara_COMPUMILLENIUM S A</v>
          </cell>
          <cell r="L2846" t="str">
            <v xml:space="preserve"> Urdesa central Av Las Lomas S N y calle primera CC Urdesa Bloque C Locales 5 y 6 Guayaquil Ecuador </v>
          </cell>
          <cell r="M2846" t="str">
            <v>0992106301001</v>
          </cell>
          <cell r="N2846" t="str">
            <v>0994137175</v>
          </cell>
          <cell r="O2846" t="str">
            <v/>
          </cell>
          <cell r="P2846" t="str">
            <v>GUAYAQUIL</v>
          </cell>
          <cell r="Q2846" t="str">
            <v>GUAYAQUIL</v>
          </cell>
          <cell r="R2846" t="str">
            <v>GUAYAS</v>
          </cell>
          <cell r="T2846" t="str">
            <v>ITSACOURIER</v>
          </cell>
          <cell r="U2846" t="str">
            <v>FLEXNETUIO_GYE</v>
          </cell>
          <cell r="V2846">
            <v>1</v>
          </cell>
          <cell r="W2846">
            <v>1</v>
          </cell>
          <cell r="X2846" t="str">
            <v>FLEXNET ECUADOR - MDELIVERY</v>
          </cell>
          <cell r="Y2846" t="str">
            <v>CALLE 28 DE JUNIO S/N Y GARCIA MORENO ENTRADA LLANO GRANDE</v>
          </cell>
        </row>
        <row r="2847">
          <cell r="A2847" t="str">
            <v>2478693</v>
          </cell>
          <cell r="B2847">
            <v>484831</v>
          </cell>
          <cell r="C2847" t="str">
            <v>2478693</v>
          </cell>
          <cell r="D2847" t="str">
            <v>MDELIVERY</v>
          </cell>
          <cell r="E2847" t="str">
            <v>DESPACHO</v>
          </cell>
          <cell r="F2847" t="str">
            <v>NORMAL</v>
          </cell>
          <cell r="G2847" t="str">
            <v>FT76569</v>
          </cell>
          <cell r="H2847">
            <v>44917</v>
          </cell>
          <cell r="I2847" t="str">
            <v>ENTREGADO</v>
          </cell>
          <cell r="J2847">
            <v>44918</v>
          </cell>
          <cell r="K2847" t="str">
            <v xml:space="preserve">MAYRA PROANO_PECKSAMBIENTE S A </v>
          </cell>
          <cell r="L2847" t="str">
            <v xml:space="preserve"> Calle Barbara Esparza No 4 y Santa Ines Conjunto indigo Gardens </v>
          </cell>
          <cell r="M2847" t="str">
            <v>1792286972001</v>
          </cell>
          <cell r="N2847" t="str">
            <v>0983259873</v>
          </cell>
          <cell r="O2847" t="str">
            <v/>
          </cell>
          <cell r="P2847" t="str">
            <v>QUITO</v>
          </cell>
          <cell r="Q2847" t="str">
            <v>QUITO</v>
          </cell>
          <cell r="R2847" t="str">
            <v>PICHINCHA</v>
          </cell>
          <cell r="T2847" t="str">
            <v>FLEXTRANS UIO</v>
          </cell>
          <cell r="U2847" t="str">
            <v>FLEXNETUIO_LOCAL</v>
          </cell>
          <cell r="V2847">
            <v>1</v>
          </cell>
          <cell r="W2847">
            <v>1</v>
          </cell>
          <cell r="X2847" t="str">
            <v>FLEXNET ECUADOR - MDELIVERY</v>
          </cell>
          <cell r="Y2847" t="str">
            <v>CALLE 28 DE JUNIO S/N Y GARCIA MORENO ENTRADA LLANO GRANDE</v>
          </cell>
        </row>
        <row r="2848">
          <cell r="A2848" t="str">
            <v>2478697</v>
          </cell>
          <cell r="B2848">
            <v>484832</v>
          </cell>
          <cell r="C2848" t="str">
            <v>2478697</v>
          </cell>
          <cell r="D2848" t="str">
            <v>MDELIVERY</v>
          </cell>
          <cell r="E2848" t="str">
            <v>DESPACHO</v>
          </cell>
          <cell r="F2848" t="str">
            <v>NORMAL</v>
          </cell>
          <cell r="G2848" t="str">
            <v>031080002478697</v>
          </cell>
          <cell r="H2848">
            <v>44917</v>
          </cell>
          <cell r="I2848" t="str">
            <v>ENTREGADO</v>
          </cell>
          <cell r="J2848">
            <v>44918</v>
          </cell>
          <cell r="K2848" t="str">
            <v xml:space="preserve">Maria Fernanda Guerrero Arellano_TIENDAS INDUSTRIALES ASOCIADAS TIA S A </v>
          </cell>
          <cell r="L2848" t="str">
            <v xml:space="preserve"> Urb La Joya Etapa Gema Mz 19 V 15 parroquia La Aurora Av Leon Febres Cordero </v>
          </cell>
          <cell r="M2848" t="str">
            <v>0990017514001</v>
          </cell>
          <cell r="N2848" t="str">
            <v>0995041083</v>
          </cell>
          <cell r="O2848" t="str">
            <v/>
          </cell>
          <cell r="P2848" t="str">
            <v>DAULE</v>
          </cell>
          <cell r="Q2848" t="str">
            <v>DAULE</v>
          </cell>
          <cell r="R2848" t="str">
            <v>GUAYAS</v>
          </cell>
          <cell r="T2848" t="str">
            <v>TRAMACO</v>
          </cell>
          <cell r="U2848" t="str">
            <v>FLEXNETUIO_PROVINCIA</v>
          </cell>
          <cell r="V2848">
            <v>1</v>
          </cell>
          <cell r="W2848">
            <v>1</v>
          </cell>
          <cell r="X2848" t="str">
            <v>FLEXNET ECUADOR - MDELIVERY</v>
          </cell>
          <cell r="Y2848" t="str">
            <v>CALLE 28 DE JUNIO S/N Y GARCIA MORENO ENTRADA LLANO GRANDE</v>
          </cell>
        </row>
        <row r="2849">
          <cell r="A2849" t="str">
            <v>2478698</v>
          </cell>
          <cell r="B2849">
            <v>484833</v>
          </cell>
          <cell r="C2849" t="str">
            <v>2478698</v>
          </cell>
          <cell r="D2849" t="str">
            <v>MDELIVERY</v>
          </cell>
          <cell r="E2849" t="str">
            <v>DESPACHO</v>
          </cell>
          <cell r="F2849" t="str">
            <v>NORMAL</v>
          </cell>
          <cell r="G2849" t="str">
            <v>TF90311</v>
          </cell>
          <cell r="H2849">
            <v>44917</v>
          </cell>
          <cell r="I2849" t="str">
            <v>ENTREGADO</v>
          </cell>
          <cell r="J2849">
            <v>44918</v>
          </cell>
          <cell r="K2849" t="str">
            <v xml:space="preserve">MARIA FERNANDA TORRES_GODDARD CATERING GROUP GUAYAQUIL S A </v>
          </cell>
          <cell r="L2849" t="str">
            <v xml:space="preserve">AV DE LAS AMERICAS S N A 200 METROS AL SUR DEL TERMINAL AEROPUERTARIO JOSE JUAQUIN OLMEDO OFICINAS GODDARD GUAYAQUIL </v>
          </cell>
          <cell r="M2849" t="str">
            <v>0991273085001</v>
          </cell>
          <cell r="N2849" t="str">
            <v>0958941846</v>
          </cell>
          <cell r="O2849" t="str">
            <v/>
          </cell>
          <cell r="P2849" t="str">
            <v>GUAYAQUIL</v>
          </cell>
          <cell r="Q2849" t="str">
            <v>GUAYAQUIL</v>
          </cell>
          <cell r="R2849" t="str">
            <v>GUAYAS</v>
          </cell>
          <cell r="T2849" t="str">
            <v>ITSACOURIER</v>
          </cell>
          <cell r="U2849" t="str">
            <v>FLEXNETUIO_GYE</v>
          </cell>
          <cell r="V2849">
            <v>1</v>
          </cell>
          <cell r="W2849">
            <v>1</v>
          </cell>
          <cell r="X2849" t="str">
            <v>FLEXNET ECUADOR - MDELIVERY</v>
          </cell>
          <cell r="Y2849" t="str">
            <v>CALLE 28 DE JUNIO S/N Y GARCIA MORENO ENTRADA LLANO GRANDE</v>
          </cell>
        </row>
        <row r="2850">
          <cell r="A2850" t="str">
            <v>2478699</v>
          </cell>
          <cell r="B2850">
            <v>484834</v>
          </cell>
          <cell r="C2850" t="str">
            <v>2478699</v>
          </cell>
          <cell r="D2850" t="str">
            <v>MDELIVERY</v>
          </cell>
          <cell r="E2850" t="str">
            <v>DESPACHO</v>
          </cell>
          <cell r="F2850" t="str">
            <v>NORMAL</v>
          </cell>
          <cell r="G2850" t="str">
            <v>IC4000</v>
          </cell>
          <cell r="H2850">
            <v>44917</v>
          </cell>
          <cell r="I2850" t="str">
            <v>ENTREGADO</v>
          </cell>
          <cell r="J2850">
            <v>44922</v>
          </cell>
          <cell r="K2850" t="str">
            <v>PAOLA TORRES_CONSTRUCTORA SANTACLARA CIA LTDA</v>
          </cell>
          <cell r="L2850" t="str">
            <v xml:space="preserve">Av EspaNa 9 11 y Sevilla OB Edificio blanco con fachada de piedra </v>
          </cell>
          <cell r="M2850" t="str">
            <v>0195104158001</v>
          </cell>
          <cell r="N2850" t="str">
            <v>0990537805</v>
          </cell>
          <cell r="O2850" t="str">
            <v/>
          </cell>
          <cell r="P2850" t="str">
            <v>CUENCA</v>
          </cell>
          <cell r="Q2850" t="str">
            <v>CUENCA</v>
          </cell>
          <cell r="R2850" t="str">
            <v>AZUAY</v>
          </cell>
          <cell r="T2850" t="str">
            <v>ITSACOURIER</v>
          </cell>
          <cell r="U2850" t="str">
            <v>FLEXNETUIO_PROVINCIA</v>
          </cell>
          <cell r="V2850">
            <v>1</v>
          </cell>
          <cell r="W2850">
            <v>1</v>
          </cell>
          <cell r="X2850" t="str">
            <v>FLEXNET ECUADOR - MDELIVERY</v>
          </cell>
          <cell r="Y2850" t="str">
            <v>CALLE 28 DE JUNIO S/N Y GARCIA MORENO ENTRADA LLANO GRANDE</v>
          </cell>
        </row>
        <row r="2851">
          <cell r="A2851" t="str">
            <v>2478701</v>
          </cell>
          <cell r="B2851">
            <v>484835</v>
          </cell>
          <cell r="C2851" t="str">
            <v>2478701</v>
          </cell>
          <cell r="D2851" t="str">
            <v>MDELIVERY</v>
          </cell>
          <cell r="E2851" t="str">
            <v>DESPACHO</v>
          </cell>
          <cell r="F2851" t="str">
            <v>NORMAL</v>
          </cell>
          <cell r="G2851" t="str">
            <v>FT76565</v>
          </cell>
          <cell r="H2851">
            <v>44917</v>
          </cell>
          <cell r="I2851" t="str">
            <v>ENTREGADO</v>
          </cell>
          <cell r="J2851">
            <v>44918</v>
          </cell>
          <cell r="K2851" t="str">
            <v>CRISTIAN PAREDES_ BANCO PICHINCHA CA</v>
          </cell>
          <cell r="L2851" t="str">
            <v>Amazonas y Pereira Matriz Banco Pichincha Av Piso 7</v>
          </cell>
          <cell r="M2851" t="str">
            <v>1790010937001</v>
          </cell>
          <cell r="N2851" t="str">
            <v>0999059226</v>
          </cell>
          <cell r="O2851" t="str">
            <v/>
          </cell>
          <cell r="P2851" t="str">
            <v>QUITO</v>
          </cell>
          <cell r="Q2851" t="str">
            <v>QUITO</v>
          </cell>
          <cell r="R2851" t="str">
            <v>PICHINCHA</v>
          </cell>
          <cell r="T2851" t="str">
            <v>FLEXTRANS UIO</v>
          </cell>
          <cell r="U2851" t="str">
            <v>FLEXNETUIO_LOCAL</v>
          </cell>
          <cell r="V2851">
            <v>1</v>
          </cell>
          <cell r="W2851">
            <v>1</v>
          </cell>
          <cell r="X2851" t="str">
            <v>FLEXNET ECUADOR - MDELIVERY</v>
          </cell>
          <cell r="Y2851" t="str">
            <v>CALLE 28 DE JUNIO S/N Y GARCIA MORENO ENTRADA LLANO GRANDE</v>
          </cell>
        </row>
        <row r="2852">
          <cell r="A2852" t="str">
            <v>2478702</v>
          </cell>
          <cell r="B2852">
            <v>484836</v>
          </cell>
          <cell r="C2852" t="str">
            <v>2478702</v>
          </cell>
          <cell r="D2852" t="str">
            <v>MDELIVERY</v>
          </cell>
          <cell r="E2852" t="str">
            <v>DESPACHO</v>
          </cell>
          <cell r="F2852" t="str">
            <v>NORMAL</v>
          </cell>
          <cell r="G2852" t="str">
            <v>FT76549</v>
          </cell>
          <cell r="H2852">
            <v>44917</v>
          </cell>
          <cell r="I2852" t="str">
            <v>ENTREGADO</v>
          </cell>
          <cell r="J2852">
            <v>44918</v>
          </cell>
          <cell r="K2852" t="str">
            <v xml:space="preserve">GABRIELA VEGA Alexandra Cepeda_ PEREZ BUSTAMANTE Y PONCE ABOGADOS CIA LTDA </v>
          </cell>
          <cell r="L2852" t="str">
            <v xml:space="preserve"> Av Republica de El Salvador N36 140 y NN UU Edif Mansion Blanca Quito Ecuador </v>
          </cell>
          <cell r="M2852" t="str">
            <v>1791766008001</v>
          </cell>
          <cell r="N2852" t="str">
            <v>0987252070/ 0998135328</v>
          </cell>
          <cell r="O2852" t="str">
            <v/>
          </cell>
          <cell r="P2852" t="str">
            <v>QUITO</v>
          </cell>
          <cell r="Q2852" t="str">
            <v>QUITO</v>
          </cell>
          <cell r="R2852" t="str">
            <v>PICHINCHA</v>
          </cell>
          <cell r="T2852" t="str">
            <v>FLEXTRANS UIO</v>
          </cell>
          <cell r="U2852" t="str">
            <v>FLEXNETUIO_LOCAL</v>
          </cell>
          <cell r="V2852">
            <v>1</v>
          </cell>
          <cell r="W2852">
            <v>1</v>
          </cell>
          <cell r="X2852" t="str">
            <v>FLEXNET ECUADOR - MDELIVERY</v>
          </cell>
          <cell r="Y2852" t="str">
            <v>CALLE 28 DE JUNIO S/N Y GARCIA MORENO ENTRADA LLANO GRANDE</v>
          </cell>
        </row>
        <row r="2853">
          <cell r="A2853" t="str">
            <v>2478704</v>
          </cell>
          <cell r="B2853">
            <v>484837</v>
          </cell>
          <cell r="C2853" t="str">
            <v>2478704</v>
          </cell>
          <cell r="D2853" t="str">
            <v>MDELIVERY</v>
          </cell>
          <cell r="E2853" t="str">
            <v>DESPACHO</v>
          </cell>
          <cell r="F2853" t="str">
            <v>NORMAL</v>
          </cell>
          <cell r="G2853" t="str">
            <v>031080002478704</v>
          </cell>
          <cell r="H2853">
            <v>44917</v>
          </cell>
          <cell r="I2853" t="str">
            <v>ENTREGADO</v>
          </cell>
          <cell r="J2853">
            <v>44918</v>
          </cell>
          <cell r="K2853" t="str">
            <v>HERNAN CALDERON_CENTRO DE DIAGNOSTICO CLINICO VETERINARIO ANIMALAB</v>
          </cell>
          <cell r="L2853" t="str">
            <v>MACHACHI AV PABLO GAURDERAS N7 84 Y DE LOS NARDOS</v>
          </cell>
          <cell r="M2853" t="str">
            <v>1792406412001</v>
          </cell>
          <cell r="N2853" t="str">
            <v>0984484385</v>
          </cell>
          <cell r="O2853" t="str">
            <v/>
          </cell>
          <cell r="P2853" t="str">
            <v>MEJIA</v>
          </cell>
          <cell r="Q2853" t="str">
            <v>MEJIA</v>
          </cell>
          <cell r="R2853" t="str">
            <v>PICHINCHA</v>
          </cell>
          <cell r="T2853" t="str">
            <v>TRAMACO</v>
          </cell>
          <cell r="U2853" t="str">
            <v>FLEXNETUIO_LOCAL</v>
          </cell>
          <cell r="V2853">
            <v>1</v>
          </cell>
          <cell r="W2853">
            <v>1</v>
          </cell>
          <cell r="X2853" t="str">
            <v>FLEXNET ECUADOR - MDELIVERY</v>
          </cell>
          <cell r="Y2853" t="str">
            <v>CALLE 28 DE JUNIO S/N Y GARCIA MORENO ENTRADA LLANO GRANDE</v>
          </cell>
        </row>
        <row r="2854">
          <cell r="A2854" t="str">
            <v>2478706</v>
          </cell>
          <cell r="B2854">
            <v>484838</v>
          </cell>
          <cell r="C2854" t="str">
            <v>2478706</v>
          </cell>
          <cell r="D2854" t="str">
            <v>MDELIVERY</v>
          </cell>
          <cell r="E2854" t="str">
            <v>DESPACHO</v>
          </cell>
          <cell r="F2854" t="str">
            <v>NORMAL</v>
          </cell>
          <cell r="G2854" t="str">
            <v>031080002478706</v>
          </cell>
          <cell r="H2854">
            <v>44917</v>
          </cell>
          <cell r="I2854" t="str">
            <v>ENTREGADO</v>
          </cell>
          <cell r="J2854">
            <v>44918</v>
          </cell>
          <cell r="K2854" t="str">
            <v>Ariana Posligua_DIRECCION EMPRESARIAL S A DIRECSA</v>
          </cell>
          <cell r="L2854" t="str">
            <v xml:space="preserve"> MANABI MONTECRISTI Av Hugo Mayo y calle transmarina en instalaciones de Eurofish </v>
          </cell>
          <cell r="M2854" t="str">
            <v>1391702434001</v>
          </cell>
          <cell r="N2854" t="str">
            <v>984235685</v>
          </cell>
          <cell r="O2854" t="str">
            <v/>
          </cell>
          <cell r="P2854" t="str">
            <v>MONTECRISTI</v>
          </cell>
          <cell r="Q2854" t="str">
            <v>MONTECRISTI</v>
          </cell>
          <cell r="R2854" t="str">
            <v>MANABI</v>
          </cell>
          <cell r="T2854" t="str">
            <v>TRAMACO</v>
          </cell>
          <cell r="U2854" t="str">
            <v>FLEXNETUIO_PROVINCIA</v>
          </cell>
          <cell r="V2854">
            <v>1</v>
          </cell>
          <cell r="W2854">
            <v>1</v>
          </cell>
          <cell r="X2854" t="str">
            <v>FLEXNET ECUADOR - MDELIVERY</v>
          </cell>
          <cell r="Y2854" t="str">
            <v>CALLE 28 DE JUNIO S/N Y GARCIA MORENO ENTRADA LLANO GRANDE</v>
          </cell>
        </row>
        <row r="2855">
          <cell r="A2855" t="str">
            <v>2478709</v>
          </cell>
          <cell r="B2855">
            <v>484839</v>
          </cell>
          <cell r="C2855" t="str">
            <v>2478709</v>
          </cell>
          <cell r="D2855" t="str">
            <v>MDELIVERY</v>
          </cell>
          <cell r="E2855" t="str">
            <v>DESPACHO</v>
          </cell>
          <cell r="F2855" t="str">
            <v>NORMAL</v>
          </cell>
          <cell r="G2855" t="str">
            <v>FT76557</v>
          </cell>
          <cell r="H2855">
            <v>44917</v>
          </cell>
          <cell r="I2855" t="str">
            <v>ENTREGADO</v>
          </cell>
          <cell r="J2855">
            <v>44918</v>
          </cell>
          <cell r="K2855" t="str">
            <v>VICKY MUELA_COMITE DE EMPRESA DE LOS TRABAJADORES DE LA EMPRESA</v>
          </cell>
          <cell r="L2855" t="str">
            <v>Via AmaguaNa km 25 empresa FV</v>
          </cell>
          <cell r="M2855" t="str">
            <v>1791706943001</v>
          </cell>
          <cell r="N2855" t="str">
            <v>0995917877</v>
          </cell>
          <cell r="O2855" t="str">
            <v/>
          </cell>
          <cell r="P2855" t="str">
            <v>QUITO</v>
          </cell>
          <cell r="Q2855" t="str">
            <v>QUITO</v>
          </cell>
          <cell r="R2855" t="str">
            <v>PICHINCHA</v>
          </cell>
          <cell r="T2855" t="str">
            <v>FLEXTRANS UIO</v>
          </cell>
          <cell r="U2855" t="str">
            <v>FLEXNETUIO_LOCAL</v>
          </cell>
          <cell r="V2855">
            <v>1</v>
          </cell>
          <cell r="W2855">
            <v>1</v>
          </cell>
          <cell r="X2855" t="str">
            <v>FLEXNET ECUADOR - MDELIVERY</v>
          </cell>
          <cell r="Y2855" t="str">
            <v>CALLE 28 DE JUNIO S/N Y GARCIA MORENO ENTRADA LLANO GRANDE</v>
          </cell>
        </row>
        <row r="2856">
          <cell r="A2856" t="str">
            <v>2478710</v>
          </cell>
          <cell r="B2856">
            <v>484840</v>
          </cell>
          <cell r="C2856" t="str">
            <v>2478710</v>
          </cell>
          <cell r="D2856" t="str">
            <v>MDELIVERY</v>
          </cell>
          <cell r="E2856" t="str">
            <v>DESPACHO</v>
          </cell>
          <cell r="F2856" t="str">
            <v>NORMAL</v>
          </cell>
          <cell r="G2856" t="str">
            <v>IC4001</v>
          </cell>
          <cell r="H2856">
            <v>44917</v>
          </cell>
          <cell r="I2856" t="str">
            <v>INCIDENCIA</v>
          </cell>
          <cell r="J2856">
            <v>44918</v>
          </cell>
          <cell r="K2856" t="str">
            <v>JHOANA ALEXANDRA TENESACA ARCENTALES_JOHN XAVIER MUNOZ PAUTE</v>
          </cell>
          <cell r="L2856" t="str">
            <v>CENTRO DE CUENCA CALLES BoLIVAR Y BORRERO ESQUINA DIAGONAL A LA IGLESIA DE SAN ALFONSO EDIFICIO MUNICIPAL</v>
          </cell>
          <cell r="M2856" t="str">
            <v>0106021934001</v>
          </cell>
          <cell r="N2856" t="str">
            <v>0995752342</v>
          </cell>
          <cell r="O2856" t="str">
            <v/>
          </cell>
          <cell r="P2856" t="str">
            <v>CUENCA</v>
          </cell>
          <cell r="Q2856" t="str">
            <v>CUENCA</v>
          </cell>
          <cell r="R2856" t="str">
            <v>AZUAY</v>
          </cell>
          <cell r="T2856" t="str">
            <v>ITSACOURIER</v>
          </cell>
          <cell r="U2856" t="str">
            <v>FLEXNETUIO_PROVINCIA</v>
          </cell>
          <cell r="V2856">
            <v>1</v>
          </cell>
          <cell r="W2856">
            <v>1</v>
          </cell>
          <cell r="X2856" t="str">
            <v>FLEXNET ECUADOR - MDELIVERY</v>
          </cell>
          <cell r="Y2856" t="str">
            <v>CALLE 28 DE JUNIO S/N Y GARCIA MORENO ENTRADA LLANO GRANDE</v>
          </cell>
        </row>
        <row r="2857">
          <cell r="A2857" t="str">
            <v>2478711</v>
          </cell>
          <cell r="B2857">
            <v>484841</v>
          </cell>
          <cell r="C2857" t="str">
            <v>2478711</v>
          </cell>
          <cell r="D2857" t="str">
            <v>MDELIVERY</v>
          </cell>
          <cell r="E2857" t="str">
            <v>DESPACHO</v>
          </cell>
          <cell r="F2857" t="str">
            <v>NORMAL</v>
          </cell>
          <cell r="G2857" t="str">
            <v>TF90304</v>
          </cell>
          <cell r="H2857">
            <v>44917</v>
          </cell>
          <cell r="I2857" t="str">
            <v>ENTREGADO</v>
          </cell>
          <cell r="J2857">
            <v>44918</v>
          </cell>
          <cell r="K2857" t="str">
            <v xml:space="preserve">Geraldyne mita_ DULCES PASTELES Y TORTAS RADU S A </v>
          </cell>
          <cell r="L2857" t="str">
            <v>Alborada 12 GRAN ALBOCENTRO LOCAL I8</v>
          </cell>
          <cell r="M2857" t="str">
            <v>0992217936001</v>
          </cell>
          <cell r="N2857" t="str">
            <v>989957771</v>
          </cell>
          <cell r="O2857" t="str">
            <v/>
          </cell>
          <cell r="P2857" t="str">
            <v>GUAYAQUIL</v>
          </cell>
          <cell r="Q2857" t="str">
            <v>GUAYAQUIL</v>
          </cell>
          <cell r="R2857" t="str">
            <v>GUAYAS</v>
          </cell>
          <cell r="T2857" t="str">
            <v>ITSACOURIER</v>
          </cell>
          <cell r="U2857" t="str">
            <v>FLEXNETUIO_GYE</v>
          </cell>
          <cell r="V2857">
            <v>1</v>
          </cell>
          <cell r="W2857">
            <v>1</v>
          </cell>
          <cell r="X2857" t="str">
            <v>FLEXNET ECUADOR - MDELIVERY</v>
          </cell>
          <cell r="Y2857" t="str">
            <v>CALLE 28 DE JUNIO S/N Y GARCIA MORENO ENTRADA LLANO GRANDE</v>
          </cell>
        </row>
        <row r="2858">
          <cell r="A2858" t="str">
            <v>2478717</v>
          </cell>
          <cell r="B2858">
            <v>484842</v>
          </cell>
          <cell r="C2858" t="str">
            <v>2478717</v>
          </cell>
          <cell r="D2858" t="str">
            <v>MDELIVERY</v>
          </cell>
          <cell r="E2858" t="str">
            <v>DESPACHO</v>
          </cell>
          <cell r="F2858" t="str">
            <v>NORMAL</v>
          </cell>
          <cell r="G2858" t="str">
            <v>FT76562</v>
          </cell>
          <cell r="H2858">
            <v>44917</v>
          </cell>
          <cell r="I2858" t="str">
            <v>ENTREGADO</v>
          </cell>
          <cell r="J2858">
            <v>44918</v>
          </cell>
          <cell r="K2858" t="str">
            <v>CRISTIAN PAREDES_ BANCO PICHINCHA CA</v>
          </cell>
          <cell r="L2858" t="str">
            <v>Amazonas y Pereira Matriz Banco Pichincha Av Piso 7</v>
          </cell>
          <cell r="M2858" t="str">
            <v>1790010937001</v>
          </cell>
          <cell r="N2858" t="str">
            <v>0999059226</v>
          </cell>
          <cell r="O2858" t="str">
            <v/>
          </cell>
          <cell r="P2858" t="str">
            <v>QUITO</v>
          </cell>
          <cell r="Q2858" t="str">
            <v>QUITO</v>
          </cell>
          <cell r="R2858" t="str">
            <v>PICHINCHA</v>
          </cell>
          <cell r="T2858" t="str">
            <v>FLEXTRANS UIO</v>
          </cell>
          <cell r="U2858" t="str">
            <v>FLEXNETUIO_LOCAL</v>
          </cell>
          <cell r="V2858">
            <v>1</v>
          </cell>
          <cell r="W2858">
            <v>1</v>
          </cell>
          <cell r="X2858" t="str">
            <v>FLEXNET ECUADOR - MDELIVERY</v>
          </cell>
          <cell r="Y2858" t="str">
            <v>CALLE 28 DE JUNIO S/N Y GARCIA MORENO ENTRADA LLANO GRANDE</v>
          </cell>
        </row>
        <row r="2859">
          <cell r="A2859" t="str">
            <v>2478718</v>
          </cell>
          <cell r="B2859">
            <v>484843</v>
          </cell>
          <cell r="C2859" t="str">
            <v>2478718</v>
          </cell>
          <cell r="D2859" t="str">
            <v>MDELIVERY</v>
          </cell>
          <cell r="E2859" t="str">
            <v>DESPACHO</v>
          </cell>
          <cell r="F2859" t="str">
            <v>NORMAL</v>
          </cell>
          <cell r="G2859" t="str">
            <v>TF90307</v>
          </cell>
          <cell r="H2859">
            <v>44917</v>
          </cell>
          <cell r="I2859" t="str">
            <v>ENTREGADO</v>
          </cell>
          <cell r="J2859">
            <v>44918</v>
          </cell>
          <cell r="K2859" t="str">
            <v>YULEM MAUTONG JIMENEZ_COOPERATIVA DE AHORRO Y CREDITO DE TRABAJADORES AG</v>
          </cell>
          <cell r="L2859" t="str">
            <v xml:space="preserve"> GUAYAS GUAYAQUIL Av Carlos Julio Arosemena puerta 3 Centro Comercial Alban Borja Global Consult mezannine local 40 </v>
          </cell>
          <cell r="M2859" t="str">
            <v>1291718317001</v>
          </cell>
          <cell r="N2859" t="str">
            <v>997489848</v>
          </cell>
          <cell r="O2859" t="str">
            <v/>
          </cell>
          <cell r="P2859" t="str">
            <v>GUAYAQUIL</v>
          </cell>
          <cell r="Q2859" t="str">
            <v>GUAYAQUIL</v>
          </cell>
          <cell r="R2859" t="str">
            <v>GUAYAS</v>
          </cell>
          <cell r="T2859" t="str">
            <v>ITSACOURIER</v>
          </cell>
          <cell r="U2859" t="str">
            <v>FLEXNETUIO_GYE</v>
          </cell>
          <cell r="V2859">
            <v>1</v>
          </cell>
          <cell r="W2859">
            <v>1</v>
          </cell>
          <cell r="X2859" t="str">
            <v>FLEXNET ECUADOR - MDELIVERY</v>
          </cell>
          <cell r="Y2859" t="str">
            <v>CALLE 28 DE JUNIO S/N Y GARCIA MORENO ENTRADA LLANO GRANDE</v>
          </cell>
        </row>
        <row r="2860">
          <cell r="A2860" t="str">
            <v>2478721</v>
          </cell>
          <cell r="B2860">
            <v>484844</v>
          </cell>
          <cell r="C2860" t="str">
            <v>2478721</v>
          </cell>
          <cell r="D2860" t="str">
            <v>MDELIVERY</v>
          </cell>
          <cell r="E2860" t="str">
            <v>DESPACHO</v>
          </cell>
          <cell r="F2860" t="str">
            <v>NORMAL</v>
          </cell>
          <cell r="G2860" t="str">
            <v>FT76563</v>
          </cell>
          <cell r="H2860">
            <v>44917</v>
          </cell>
          <cell r="I2860" t="str">
            <v>ENTREGADO</v>
          </cell>
          <cell r="J2860">
            <v>44918</v>
          </cell>
          <cell r="K2860" t="str">
            <v>MARCO VINICIO MORA NAULA_TIENDAS INDUSTRIALES ASOCIADAS TIA S A</v>
          </cell>
          <cell r="L2860" t="str">
            <v xml:space="preserve"> PICHINCHA QUITO ALMACENES TIA BODEGA AV CALACALI LA INDEPENDENCIA S N Junto a la bomba de gasolina TERPEL </v>
          </cell>
          <cell r="M2860" t="str">
            <v>0990017514001</v>
          </cell>
          <cell r="N2860" t="str">
            <v>0998561235</v>
          </cell>
          <cell r="O2860" t="str">
            <v/>
          </cell>
          <cell r="P2860" t="str">
            <v>QUITO</v>
          </cell>
          <cell r="Q2860" t="str">
            <v>QUITO</v>
          </cell>
          <cell r="R2860" t="str">
            <v>PICHINCHA</v>
          </cell>
          <cell r="T2860" t="str">
            <v>FLEXTRANS UIO</v>
          </cell>
          <cell r="U2860" t="str">
            <v>FLEXNETUIO_LOCAL</v>
          </cell>
          <cell r="V2860">
            <v>1</v>
          </cell>
          <cell r="W2860">
            <v>1</v>
          </cell>
          <cell r="X2860" t="str">
            <v>FLEXNET ECUADOR - MDELIVERY</v>
          </cell>
          <cell r="Y2860" t="str">
            <v>CALLE 28 DE JUNIO S/N Y GARCIA MORENO ENTRADA LLANO GRANDE</v>
          </cell>
        </row>
        <row r="2861">
          <cell r="A2861" t="str">
            <v>2478722</v>
          </cell>
          <cell r="B2861">
            <v>484845</v>
          </cell>
          <cell r="C2861" t="str">
            <v>2478722</v>
          </cell>
          <cell r="D2861" t="str">
            <v>MDELIVERY</v>
          </cell>
          <cell r="E2861" t="str">
            <v>DESPACHO</v>
          </cell>
          <cell r="F2861" t="str">
            <v>NORMAL</v>
          </cell>
          <cell r="G2861" t="str">
            <v>IC4015</v>
          </cell>
          <cell r="H2861">
            <v>44917</v>
          </cell>
          <cell r="I2861" t="str">
            <v>ENTREGADO</v>
          </cell>
          <cell r="J2861">
            <v>44918</v>
          </cell>
          <cell r="K2861" t="str">
            <v>Veronica Narvaez M_ASOCIACION DE PROFESORES DE LA UNIVERSIDAD DE CUEN</v>
          </cell>
          <cell r="L2861" t="str">
            <v>CALLE HONORATO LOYOLA 249 Y AGUSTIN CUEVA</v>
          </cell>
          <cell r="M2861" t="str">
            <v>0190128652001</v>
          </cell>
          <cell r="N2861" t="str">
            <v>09995553492</v>
          </cell>
          <cell r="O2861" t="str">
            <v/>
          </cell>
          <cell r="P2861" t="str">
            <v>CUENCA</v>
          </cell>
          <cell r="Q2861" t="str">
            <v>CUENCA</v>
          </cell>
          <cell r="R2861" t="str">
            <v>AZUAY</v>
          </cell>
          <cell r="T2861" t="str">
            <v>ITSACOURIER</v>
          </cell>
          <cell r="U2861" t="str">
            <v>FLEXNETUIO_PROVINCIA</v>
          </cell>
          <cell r="V2861">
            <v>1</v>
          </cell>
          <cell r="W2861">
            <v>1</v>
          </cell>
          <cell r="X2861" t="str">
            <v>FLEXNET ECUADOR - MDELIVERY</v>
          </cell>
          <cell r="Y2861" t="str">
            <v>CALLE 28 DE JUNIO S/N Y GARCIA MORENO ENTRADA LLANO GRANDE</v>
          </cell>
        </row>
        <row r="2862">
          <cell r="A2862" t="str">
            <v>2478723</v>
          </cell>
          <cell r="B2862">
            <v>484846</v>
          </cell>
          <cell r="C2862" t="str">
            <v>2478723</v>
          </cell>
          <cell r="D2862" t="str">
            <v>MDELIVERY</v>
          </cell>
          <cell r="E2862" t="str">
            <v>DESPACHO</v>
          </cell>
          <cell r="F2862" t="str">
            <v>NORMAL</v>
          </cell>
          <cell r="G2862" t="str">
            <v>FT76572</v>
          </cell>
          <cell r="H2862">
            <v>44917</v>
          </cell>
          <cell r="I2862" t="str">
            <v>ENTREGADO</v>
          </cell>
          <cell r="J2862">
            <v>44918</v>
          </cell>
          <cell r="K2862" t="str">
            <v>Sofia Alexandra Benitez Recalde_ASOCIACION SOLIDARISTA PROFUTURO</v>
          </cell>
          <cell r="L2862" t="str">
            <v xml:space="preserve">Holcim Planta Quito Norte Av Manuel Zambrano 200 y 6 de Diciembre </v>
          </cell>
          <cell r="M2862" t="str">
            <v>0992424222001</v>
          </cell>
          <cell r="N2862" t="str">
            <v>0987383995</v>
          </cell>
          <cell r="O2862" t="str">
            <v/>
          </cell>
          <cell r="P2862" t="str">
            <v>QUITO</v>
          </cell>
          <cell r="Q2862" t="str">
            <v>QUITO</v>
          </cell>
          <cell r="R2862" t="str">
            <v>PICHINCHA</v>
          </cell>
          <cell r="T2862" t="str">
            <v>FLEXTRANS UIO</v>
          </cell>
          <cell r="U2862" t="str">
            <v>FLEXNETUIO_LOCAL</v>
          </cell>
          <cell r="V2862">
            <v>1</v>
          </cell>
          <cell r="W2862">
            <v>1</v>
          </cell>
          <cell r="X2862" t="str">
            <v>FLEXNET ECUADOR - MDELIVERY</v>
          </cell>
          <cell r="Y2862" t="str">
            <v>CALLE 28 DE JUNIO S/N Y GARCIA MORENO ENTRADA LLANO GRANDE</v>
          </cell>
        </row>
        <row r="2863">
          <cell r="A2863" t="str">
            <v>2478730</v>
          </cell>
          <cell r="B2863">
            <v>484847</v>
          </cell>
          <cell r="C2863" t="str">
            <v>2478730</v>
          </cell>
          <cell r="D2863" t="str">
            <v>MDELIVERY</v>
          </cell>
          <cell r="E2863" t="str">
            <v>DESPACHO</v>
          </cell>
          <cell r="F2863" t="str">
            <v>NORMAL</v>
          </cell>
          <cell r="G2863" t="str">
            <v>FT76564</v>
          </cell>
          <cell r="H2863">
            <v>44917</v>
          </cell>
          <cell r="I2863" t="str">
            <v>ENTREGADO</v>
          </cell>
          <cell r="J2863">
            <v>44918</v>
          </cell>
          <cell r="K2863" t="str">
            <v>PATRICIO HIDALGO_ADITMAQ</v>
          </cell>
          <cell r="L2863" t="str">
            <v xml:space="preserve">Bypass De Cumbaya S N Ingreso Santa Lucia Referencia “Centro Comercial Plaza Modena Ofic 12 y 13 </v>
          </cell>
          <cell r="M2863" t="str">
            <v>1791269489001</v>
          </cell>
          <cell r="N2863" t="str">
            <v>0986136800</v>
          </cell>
          <cell r="O2863" t="str">
            <v/>
          </cell>
          <cell r="P2863" t="str">
            <v>QUITO</v>
          </cell>
          <cell r="Q2863" t="str">
            <v>QUITO</v>
          </cell>
          <cell r="R2863" t="str">
            <v>PICHINCHA</v>
          </cell>
          <cell r="T2863" t="str">
            <v>FLEXTRANS UIO</v>
          </cell>
          <cell r="U2863" t="str">
            <v>FLEXNETUIO_LOCAL</v>
          </cell>
          <cell r="V2863">
            <v>1</v>
          </cell>
          <cell r="W2863">
            <v>1</v>
          </cell>
          <cell r="X2863" t="str">
            <v>FLEXNET ECUADOR - MDELIVERY</v>
          </cell>
          <cell r="Y2863" t="str">
            <v>CALLE 28 DE JUNIO S/N Y GARCIA MORENO ENTRADA LLANO GRANDE</v>
          </cell>
        </row>
        <row r="2864">
          <cell r="A2864" t="str">
            <v>2478791</v>
          </cell>
          <cell r="B2864">
            <v>484848</v>
          </cell>
          <cell r="C2864" t="str">
            <v>2478791</v>
          </cell>
          <cell r="D2864" t="str">
            <v>MDELIVERY</v>
          </cell>
          <cell r="E2864" t="str">
            <v>DESPACHO</v>
          </cell>
          <cell r="F2864" t="str">
            <v>NORMAL</v>
          </cell>
          <cell r="G2864" t="str">
            <v>IC4010</v>
          </cell>
          <cell r="H2864">
            <v>44917</v>
          </cell>
          <cell r="I2864" t="str">
            <v>INCIDENCIA</v>
          </cell>
          <cell r="J2864">
            <v>44923</v>
          </cell>
          <cell r="K2864" t="str">
            <v>ADRIANA TORAL_ASOCIACION DE DOCENTES EMPLEADOS Y TRAB</v>
          </cell>
          <cell r="L2864" t="str">
            <v>Urapan 1 78 y paseo 3 de noviembre LLAMAR A LA USUARIA</v>
          </cell>
          <cell r="M2864" t="str">
            <v>0190436578001</v>
          </cell>
          <cell r="N2864" t="str">
            <v>0967247081</v>
          </cell>
          <cell r="O2864" t="str">
            <v/>
          </cell>
          <cell r="P2864" t="str">
            <v>CUENCA</v>
          </cell>
          <cell r="Q2864" t="str">
            <v>CUENCA</v>
          </cell>
          <cell r="R2864" t="str">
            <v>AZUAY</v>
          </cell>
          <cell r="T2864" t="str">
            <v>ITSACOURIER</v>
          </cell>
          <cell r="U2864" t="str">
            <v>FLEXNETUIO_PROVINCIA</v>
          </cell>
          <cell r="V2864">
            <v>1</v>
          </cell>
          <cell r="W2864">
            <v>1</v>
          </cell>
          <cell r="X2864" t="str">
            <v>FLEXNET ECUADOR - MDELIVERY</v>
          </cell>
          <cell r="Y2864" t="str">
            <v>CALLE 28 DE JUNIO S/N Y GARCIA MORENO ENTRADA LLANO GRANDE</v>
          </cell>
        </row>
        <row r="2865">
          <cell r="A2865" t="str">
            <v>2478800</v>
          </cell>
          <cell r="B2865">
            <v>484849</v>
          </cell>
          <cell r="C2865" t="str">
            <v>2478800</v>
          </cell>
          <cell r="D2865" t="str">
            <v>MDELIVERY</v>
          </cell>
          <cell r="E2865" t="str">
            <v>DESPACHO</v>
          </cell>
          <cell r="F2865" t="str">
            <v>NORMAL</v>
          </cell>
          <cell r="G2865" t="str">
            <v>TF90310</v>
          </cell>
          <cell r="H2865">
            <v>44917</v>
          </cell>
          <cell r="I2865" t="str">
            <v>ENTREGADO</v>
          </cell>
          <cell r="J2865">
            <v>44918</v>
          </cell>
          <cell r="K2865" t="str">
            <v xml:space="preserve">Kevin Joao Aguilera Castro_BANCO GUAYAQUIL S A </v>
          </cell>
          <cell r="L2865" t="str">
            <v>centro comercial city mall avda felipe pezo y benjamin carrion agencia city mall banco guayaquil de lunes a viernes de 10h00 A 16h30</v>
          </cell>
          <cell r="M2865" t="str">
            <v>0990049459001</v>
          </cell>
          <cell r="N2865" t="str">
            <v>0979146460</v>
          </cell>
          <cell r="O2865" t="str">
            <v/>
          </cell>
          <cell r="P2865" t="str">
            <v>GUAYAQUIL</v>
          </cell>
          <cell r="Q2865" t="str">
            <v>GUAYAQUIL</v>
          </cell>
          <cell r="R2865" t="str">
            <v>GUAYAS</v>
          </cell>
          <cell r="T2865" t="str">
            <v>ITSACOURIER</v>
          </cell>
          <cell r="U2865" t="str">
            <v>FLEXNETUIO_GYE</v>
          </cell>
          <cell r="V2865">
            <v>1</v>
          </cell>
          <cell r="W2865">
            <v>1</v>
          </cell>
          <cell r="X2865" t="str">
            <v>FLEXNET ECUADOR - MDELIVERY</v>
          </cell>
          <cell r="Y2865" t="str">
            <v>CALLE 28 DE JUNIO S/N Y GARCIA MORENO ENTRADA LLANO GRANDE</v>
          </cell>
        </row>
        <row r="2866">
          <cell r="A2866" t="str">
            <v>2478801</v>
          </cell>
          <cell r="B2866">
            <v>484850</v>
          </cell>
          <cell r="C2866" t="str">
            <v>2478801</v>
          </cell>
          <cell r="D2866" t="str">
            <v>MDELIVERY</v>
          </cell>
          <cell r="E2866" t="str">
            <v>DESPACHO</v>
          </cell>
          <cell r="F2866" t="str">
            <v>NORMAL</v>
          </cell>
          <cell r="G2866" t="str">
            <v>031080002478801</v>
          </cell>
          <cell r="H2866">
            <v>44917</v>
          </cell>
          <cell r="I2866" t="str">
            <v>INCIDENCIA</v>
          </cell>
          <cell r="J2866">
            <v>44923</v>
          </cell>
          <cell r="K2866" t="str">
            <v>ARANA GUTIERREZ DARIO ALEXANDER_ARANA GUTIERREZ DARIO ALEXANDER</v>
          </cell>
          <cell r="L2866" t="str">
            <v xml:space="preserve"> Dejar chip en Agencia de San Lorenzo Punto de Atencion Tramaco San Lorenzo Direccion CALLE IMBABURA Y 24 DE MAYO TRAS EL MUNICIPIO DE SAN LORENZO </v>
          </cell>
          <cell r="M2866" t="str">
            <v>1003644208001</v>
          </cell>
          <cell r="N2866" t="str">
            <v>0981780544</v>
          </cell>
          <cell r="O2866" t="str">
            <v/>
          </cell>
          <cell r="P2866" t="str">
            <v>SAN LORENZO</v>
          </cell>
          <cell r="Q2866" t="str">
            <v>SAN LORENZO</v>
          </cell>
          <cell r="R2866" t="str">
            <v>ESMERALDAS</v>
          </cell>
          <cell r="T2866" t="str">
            <v>TRAMACO</v>
          </cell>
          <cell r="U2866" t="str">
            <v>FLEXNETUIO_PROVINCIA</v>
          </cell>
          <cell r="V2866">
            <v>1</v>
          </cell>
          <cell r="W2866">
            <v>1</v>
          </cell>
          <cell r="X2866" t="str">
            <v>FLEXNET ECUADOR - MDELIVERY</v>
          </cell>
          <cell r="Y2866" t="str">
            <v>CALLE 28 DE JUNIO S/N Y GARCIA MORENO ENTRADA LLANO GRANDE</v>
          </cell>
        </row>
        <row r="2867">
          <cell r="A2867" t="str">
            <v>2478803</v>
          </cell>
          <cell r="B2867">
            <v>484851</v>
          </cell>
          <cell r="C2867" t="str">
            <v>2478803</v>
          </cell>
          <cell r="D2867" t="str">
            <v>MDELIVERY</v>
          </cell>
          <cell r="E2867" t="str">
            <v>DESPACHO</v>
          </cell>
          <cell r="F2867" t="str">
            <v>NORMAL</v>
          </cell>
          <cell r="G2867" t="str">
            <v>IC4004</v>
          </cell>
          <cell r="H2867">
            <v>44917</v>
          </cell>
          <cell r="I2867" t="str">
            <v>ENTREGADO</v>
          </cell>
          <cell r="J2867">
            <v>44918</v>
          </cell>
          <cell r="K2867" t="str">
            <v xml:space="preserve">Edison Siguenza_GRAIMAN CIA LTDA </v>
          </cell>
          <cell r="L2867" t="str">
            <v xml:space="preserve"> Parque Industrial Machangara Panamericana Norte CUENCA Azuay GRAIMAN </v>
          </cell>
          <cell r="M2867" t="str">
            <v>0190122271001</v>
          </cell>
          <cell r="N2867" t="str">
            <v>0987215822</v>
          </cell>
          <cell r="O2867" t="str">
            <v/>
          </cell>
          <cell r="P2867" t="str">
            <v>CUENCA</v>
          </cell>
          <cell r="Q2867" t="str">
            <v>CUENCA</v>
          </cell>
          <cell r="R2867" t="str">
            <v>AZUAY</v>
          </cell>
          <cell r="T2867" t="str">
            <v>ITSACOURIER</v>
          </cell>
          <cell r="U2867" t="str">
            <v>FLEXNETUIO_PROVINCIA</v>
          </cell>
          <cell r="V2867">
            <v>1</v>
          </cell>
          <cell r="W2867">
            <v>1</v>
          </cell>
          <cell r="X2867" t="str">
            <v>FLEXNET ECUADOR - MDELIVERY</v>
          </cell>
          <cell r="Y2867" t="str">
            <v>CALLE 28 DE JUNIO S/N Y GARCIA MORENO ENTRADA LLANO GRANDE</v>
          </cell>
        </row>
        <row r="2868">
          <cell r="A2868" t="str">
            <v>2478814</v>
          </cell>
          <cell r="B2868">
            <v>484852</v>
          </cell>
          <cell r="C2868" t="str">
            <v>2478814</v>
          </cell>
          <cell r="D2868" t="str">
            <v>MDELIVERY</v>
          </cell>
          <cell r="E2868" t="str">
            <v>DESPACHO</v>
          </cell>
          <cell r="F2868" t="str">
            <v>NORMAL</v>
          </cell>
          <cell r="G2868" t="str">
            <v>IC4002</v>
          </cell>
          <cell r="H2868">
            <v>44917</v>
          </cell>
          <cell r="I2868" t="str">
            <v>ENTREGADO</v>
          </cell>
          <cell r="J2868">
            <v>44918</v>
          </cell>
          <cell r="K2868" t="str">
            <v>SARMIENTO PINEDA LUIS DAVID_SARMIENTO PINEDA LUIS DAVID</v>
          </cell>
          <cell r="L2868" t="str">
            <v>panamericana sur km 8 y medio en ceramica rialto alado de pista de motocross honda</v>
          </cell>
          <cell r="M2868" t="str">
            <v>0105572184001</v>
          </cell>
          <cell r="N2868" t="str">
            <v>0967369399</v>
          </cell>
          <cell r="O2868" t="str">
            <v/>
          </cell>
          <cell r="P2868" t="str">
            <v>CUENCA</v>
          </cell>
          <cell r="Q2868" t="str">
            <v>CUENCA</v>
          </cell>
          <cell r="R2868" t="str">
            <v>AZUAY</v>
          </cell>
          <cell r="T2868" t="str">
            <v>ITSACOURIER</v>
          </cell>
          <cell r="U2868" t="str">
            <v>FLEXNETUIO_PROVINCIA</v>
          </cell>
          <cell r="V2868">
            <v>1</v>
          </cell>
          <cell r="W2868">
            <v>1</v>
          </cell>
          <cell r="X2868" t="str">
            <v>FLEXNET ECUADOR - MDELIVERY</v>
          </cell>
          <cell r="Y2868" t="str">
            <v>CALLE 28 DE JUNIO S/N Y GARCIA MORENO ENTRADA LLANO GRANDE</v>
          </cell>
        </row>
        <row r="2869">
          <cell r="A2869" t="str">
            <v>2478815</v>
          </cell>
          <cell r="B2869">
            <v>484853</v>
          </cell>
          <cell r="C2869" t="str">
            <v>2478815</v>
          </cell>
          <cell r="D2869" t="str">
            <v>MDELIVERY</v>
          </cell>
          <cell r="E2869" t="str">
            <v>DESPACHO</v>
          </cell>
          <cell r="F2869" t="str">
            <v>NORMAL</v>
          </cell>
          <cell r="G2869" t="str">
            <v>031080002478815</v>
          </cell>
          <cell r="H2869">
            <v>44917</v>
          </cell>
          <cell r="I2869" t="str">
            <v>INCIDENCIA</v>
          </cell>
          <cell r="J2869">
            <v>44923</v>
          </cell>
          <cell r="K2869" t="str">
            <v>CORDOVA ENDARA OLIVER JAVIER_CORDOVA ENDARA OLIVER JAVIER</v>
          </cell>
          <cell r="L2869" t="str">
            <v>ATUNTAQUI CANTON ANTONIO ANTE ALFREDO BOADA Y GENERAL ENRIQUEZ FENTE A LA UNIDAD EDUCATIVA SANTA LUISA EN RESTAURANTE DONA IRENE</v>
          </cell>
          <cell r="M2869" t="str">
            <v>1004043855001</v>
          </cell>
          <cell r="N2869" t="str">
            <v>0986905330</v>
          </cell>
          <cell r="O2869" t="str">
            <v/>
          </cell>
          <cell r="P2869" t="str">
            <v>IBARRA</v>
          </cell>
          <cell r="Q2869" t="str">
            <v>IBARRA</v>
          </cell>
          <cell r="R2869" t="str">
            <v>IMBABURA</v>
          </cell>
          <cell r="T2869" t="str">
            <v>TRAMACO</v>
          </cell>
          <cell r="U2869" t="str">
            <v>FLEXNETUIO_PROVINCIA</v>
          </cell>
          <cell r="V2869">
            <v>1</v>
          </cell>
          <cell r="W2869">
            <v>1</v>
          </cell>
          <cell r="X2869" t="str">
            <v>FLEXNET ECUADOR - MDELIVERY</v>
          </cell>
          <cell r="Y2869" t="str">
            <v>CALLE 28 DE JUNIO S/N Y GARCIA MORENO ENTRADA LLANO GRANDE</v>
          </cell>
        </row>
        <row r="2870">
          <cell r="A2870" t="str">
            <v>2478816</v>
          </cell>
          <cell r="B2870">
            <v>484854</v>
          </cell>
          <cell r="C2870" t="str">
            <v>2478816</v>
          </cell>
          <cell r="D2870" t="str">
            <v>MDELIVERY</v>
          </cell>
          <cell r="E2870" t="str">
            <v>DESPACHO</v>
          </cell>
          <cell r="F2870" t="str">
            <v>NORMAL</v>
          </cell>
          <cell r="G2870" t="str">
            <v>FT76537</v>
          </cell>
          <cell r="H2870">
            <v>44917</v>
          </cell>
          <cell r="I2870" t="str">
            <v>ENTREGADO</v>
          </cell>
          <cell r="J2870">
            <v>44918</v>
          </cell>
          <cell r="K2870" t="str">
            <v>OLGER WLADIMIR SIMBANA QUILUMBA_OLGER WLADIMIR SIMBANA QUILUMBA</v>
          </cell>
          <cell r="L2870" t="str">
            <v>12 DE OCTUBRE Y CORUNA SECTOR LAS ARTIGAS EDIFICIO ARTIGAS CON VIDRIOS NEGROS ALTOS DE BANCO DEL PACIFICO</v>
          </cell>
          <cell r="M2870" t="str">
            <v>1723966543</v>
          </cell>
          <cell r="N2870" t="str">
            <v>0968806984</v>
          </cell>
          <cell r="O2870" t="str">
            <v/>
          </cell>
          <cell r="P2870" t="str">
            <v>QUITO</v>
          </cell>
          <cell r="Q2870" t="str">
            <v>QUITO</v>
          </cell>
          <cell r="R2870" t="str">
            <v>PICHINCHA</v>
          </cell>
          <cell r="T2870" t="str">
            <v>FLEXTRANS UIO</v>
          </cell>
          <cell r="U2870" t="str">
            <v>FLEXNETUIO_LOCAL</v>
          </cell>
          <cell r="V2870">
            <v>1</v>
          </cell>
          <cell r="W2870">
            <v>1</v>
          </cell>
          <cell r="X2870" t="str">
            <v>FLEXNET ECUADOR - MDELIVERY</v>
          </cell>
          <cell r="Y2870" t="str">
            <v>CALLE 28 DE JUNIO S/N Y GARCIA MORENO ENTRADA LLANO GRANDE</v>
          </cell>
        </row>
        <row r="2871">
          <cell r="A2871" t="str">
            <v>2478817</v>
          </cell>
          <cell r="B2871">
            <v>484855</v>
          </cell>
          <cell r="C2871" t="str">
            <v>2478817</v>
          </cell>
          <cell r="D2871" t="str">
            <v>MDELIVERY</v>
          </cell>
          <cell r="E2871" t="str">
            <v>DESPACHO</v>
          </cell>
          <cell r="F2871" t="str">
            <v>NORMAL</v>
          </cell>
          <cell r="G2871" t="str">
            <v>031080002478817</v>
          </cell>
          <cell r="H2871">
            <v>44917</v>
          </cell>
          <cell r="I2871" t="str">
            <v>ENTREGADO</v>
          </cell>
          <cell r="J2871">
            <v>44918</v>
          </cell>
          <cell r="K2871" t="str">
            <v>GUSTAVO PERFECTO RODRIGUEZ MANZABA_GUSTAVO PERFECTO RODRIGUEZ MANZABA</v>
          </cell>
          <cell r="L2871" t="str">
            <v xml:space="preserve"> VIA A DAULE KM 7 Y MEDIO COOPERATIVA FRANCISCO JACOME MZ 256 SOLAR 17 REFERENCIA A LADO DE LA FARMACIA SUPER ECONOMICA POLLOS A LA BRASA DE GUS TAR </v>
          </cell>
          <cell r="M2871" t="str">
            <v>0916311483001</v>
          </cell>
          <cell r="N2871" t="str">
            <v>0995800548 / 0939948374</v>
          </cell>
          <cell r="O2871" t="str">
            <v/>
          </cell>
          <cell r="P2871" t="str">
            <v>GUAYAQUIL</v>
          </cell>
          <cell r="Q2871" t="str">
            <v>GUAYAQUIL</v>
          </cell>
          <cell r="R2871" t="str">
            <v>GUAYAS</v>
          </cell>
          <cell r="T2871" t="str">
            <v>TRAMACO</v>
          </cell>
          <cell r="U2871" t="str">
            <v>FLEXNETUIO_GYE</v>
          </cell>
          <cell r="V2871">
            <v>1</v>
          </cell>
          <cell r="W2871">
            <v>1</v>
          </cell>
          <cell r="X2871" t="str">
            <v>FLEXNET ECUADOR - MDELIVERY</v>
          </cell>
          <cell r="Y2871" t="str">
            <v>CALLE 28 DE JUNIO S/N Y GARCIA MORENO ENTRADA LLANO GRANDE</v>
          </cell>
        </row>
        <row r="2872">
          <cell r="A2872" t="str">
            <v>2478818</v>
          </cell>
          <cell r="B2872">
            <v>484856</v>
          </cell>
          <cell r="C2872" t="str">
            <v>2478818</v>
          </cell>
          <cell r="D2872" t="str">
            <v>MDELIVERY</v>
          </cell>
          <cell r="E2872" t="str">
            <v>DESPACHO</v>
          </cell>
          <cell r="F2872" t="str">
            <v>NORMAL</v>
          </cell>
          <cell r="G2872" t="str">
            <v>031080002478818</v>
          </cell>
          <cell r="H2872">
            <v>44917</v>
          </cell>
          <cell r="I2872" t="str">
            <v>INCIDENCIA</v>
          </cell>
          <cell r="J2872">
            <v>44923</v>
          </cell>
          <cell r="K2872" t="str">
            <v>KARINA VIMOS_ASOCIACION DE PROFESORES DE LA ESCUELA SUPERIOR PO</v>
          </cell>
          <cell r="L2872" t="str">
            <v xml:space="preserve"> CHIMBORAZO RIOBAMBA PANAMERICANA SUR KM 1 1 2 OFICINAS DE LA ASO N A POLITECNICA OFICINAS DE LA ASO </v>
          </cell>
          <cell r="M2872" t="str">
            <v>0691703797001</v>
          </cell>
          <cell r="N2872" t="str">
            <v>0983316152</v>
          </cell>
          <cell r="O2872" t="str">
            <v/>
          </cell>
          <cell r="P2872" t="str">
            <v>RIOBAMBA</v>
          </cell>
          <cell r="Q2872" t="str">
            <v>RIOBAMBA</v>
          </cell>
          <cell r="R2872" t="str">
            <v>CHIMBORAZO</v>
          </cell>
          <cell r="T2872" t="str">
            <v>TRAMACO</v>
          </cell>
          <cell r="U2872" t="str">
            <v>FLEXNETUIO_PROVINCIA</v>
          </cell>
          <cell r="V2872">
            <v>1</v>
          </cell>
          <cell r="W2872">
            <v>1</v>
          </cell>
          <cell r="X2872" t="str">
            <v>FLEXNET ECUADOR - MDELIVERY</v>
          </cell>
          <cell r="Y2872" t="str">
            <v>CALLE 28 DE JUNIO S/N Y GARCIA MORENO ENTRADA LLANO GRANDE</v>
          </cell>
        </row>
        <row r="2873">
          <cell r="A2873" t="str">
            <v>2478819</v>
          </cell>
          <cell r="B2873">
            <v>484857</v>
          </cell>
          <cell r="C2873" t="str">
            <v>2478819</v>
          </cell>
          <cell r="D2873" t="str">
            <v>MDELIVERY</v>
          </cell>
          <cell r="E2873" t="str">
            <v>DESPACHO</v>
          </cell>
          <cell r="F2873" t="str">
            <v>NORMAL</v>
          </cell>
          <cell r="G2873" t="str">
            <v>031080002478819</v>
          </cell>
          <cell r="H2873">
            <v>44917</v>
          </cell>
          <cell r="I2873" t="str">
            <v>ENTREGADO</v>
          </cell>
          <cell r="J2873">
            <v>44922</v>
          </cell>
          <cell r="K2873" t="str">
            <v>MARIA FANNY TOAPANTA_LUIS ALFREDO PILCO ALCACIEGA</v>
          </cell>
          <cell r="L2873" t="str">
            <v xml:space="preserve"> CIUDAD FRANCISCO DE ORELLANA EL COCA LUGAR DE ENTREGA BARRIO 27 DE OCTUBRE AV LAS AMERCIAS PATRICIO LASCANO REFERENCIA DIAGONAL A LA JEFATURA DE TRANSITO CASA COLOR GRIS DE DOS PISOS </v>
          </cell>
          <cell r="M2873" t="str">
            <v>1801441781001</v>
          </cell>
          <cell r="N2873" t="str">
            <v>0993669031 / 0994755235</v>
          </cell>
          <cell r="P2873" t="str">
            <v>220201</v>
          </cell>
          <cell r="Q2873" t="str">
            <v>EL COCA</v>
          </cell>
          <cell r="R2873" t="str">
            <v>ORELLANA</v>
          </cell>
          <cell r="S2873" t="str">
            <v>PUERTO FRANCISCO DE ORELLANA (EL COCA)</v>
          </cell>
          <cell r="T2873" t="str">
            <v>TRAMACO</v>
          </cell>
          <cell r="V2873">
            <v>1</v>
          </cell>
          <cell r="W2873">
            <v>1</v>
          </cell>
          <cell r="X2873" t="str">
            <v>FLEXNET ECUADOR - MDELIVERY</v>
          </cell>
          <cell r="Y2873" t="str">
            <v>CALLE 28 DE JUNIO S/N Y GARCIA MORENO ENTRADA LLANO GRANDE</v>
          </cell>
        </row>
        <row r="2874">
          <cell r="A2874" t="str">
            <v>DHL_22_231</v>
          </cell>
          <cell r="B2874">
            <v>484812</v>
          </cell>
          <cell r="C2874" t="str">
            <v>DHL_22_231</v>
          </cell>
          <cell r="D2874" t="str">
            <v>DHL</v>
          </cell>
          <cell r="E2874" t="str">
            <v>DESPACHO</v>
          </cell>
          <cell r="F2874" t="str">
            <v>NORMAL</v>
          </cell>
          <cell r="H2874">
            <v>44917</v>
          </cell>
          <cell r="I2874" t="str">
            <v>ENTREGADO</v>
          </cell>
          <cell r="J2874">
            <v>44918</v>
          </cell>
          <cell r="K2874" t="str">
            <v>DHL MATRIZ</v>
          </cell>
          <cell r="L2874" t="str">
            <v>AV. ELOY ALFARO 113 A Y PASAJE LOS JUNCOS EDIFICIO DHL, SECTOR COMITE DEL PUEBLO</v>
          </cell>
          <cell r="P2874" t="str">
            <v>QUITO</v>
          </cell>
          <cell r="Q2874" t="str">
            <v>QUITO</v>
          </cell>
          <cell r="R2874" t="str">
            <v>PICHINCHA</v>
          </cell>
          <cell r="T2874" t="str">
            <v>FLEXTRANS UIO</v>
          </cell>
          <cell r="U2874" t="str">
            <v>FLEXNETUIO_LOCAL</v>
          </cell>
          <cell r="V2874">
            <v>1</v>
          </cell>
          <cell r="W2874">
            <v>1</v>
          </cell>
          <cell r="X2874" t="str">
            <v>ALMACENES TABACARCEN</v>
          </cell>
          <cell r="Y2874" t="str">
            <v>TABABELA</v>
          </cell>
        </row>
        <row r="2875">
          <cell r="A2875" t="str">
            <v>DHL_22_232</v>
          </cell>
          <cell r="B2875">
            <v>484813</v>
          </cell>
          <cell r="C2875" t="str">
            <v>DHL_22_232</v>
          </cell>
          <cell r="D2875" t="str">
            <v>DHL</v>
          </cell>
          <cell r="E2875" t="str">
            <v>DESPACHO</v>
          </cell>
          <cell r="F2875" t="str">
            <v>NORMAL</v>
          </cell>
          <cell r="H2875">
            <v>44917</v>
          </cell>
          <cell r="I2875" t="str">
            <v>ENTREGADO</v>
          </cell>
          <cell r="J2875">
            <v>44918</v>
          </cell>
          <cell r="K2875" t="str">
            <v>DHL MATRIZ</v>
          </cell>
          <cell r="L2875" t="str">
            <v>AV. ELOY ALFARO 113 A Y PASAJE LOS JUNCOS EDIFICIO DHL, SECTOR COMITE DEL PUEBLO</v>
          </cell>
          <cell r="P2875" t="str">
            <v>QUITO</v>
          </cell>
          <cell r="Q2875" t="str">
            <v>QUITO</v>
          </cell>
          <cell r="R2875" t="str">
            <v>PICHINCHA</v>
          </cell>
          <cell r="T2875" t="str">
            <v>FLEXTRANS UIO</v>
          </cell>
          <cell r="U2875" t="str">
            <v>FLEXNETUIO_LOCAL</v>
          </cell>
          <cell r="V2875">
            <v>1</v>
          </cell>
          <cell r="W2875">
            <v>1</v>
          </cell>
          <cell r="X2875" t="str">
            <v>ALMACENES TABACARCEN</v>
          </cell>
          <cell r="Y2875" t="str">
            <v>TABABELA</v>
          </cell>
        </row>
        <row r="2876">
          <cell r="A2876" t="str">
            <v>4500241274</v>
          </cell>
          <cell r="B2876">
            <v>484811</v>
          </cell>
          <cell r="C2876" t="str">
            <v>4500241274</v>
          </cell>
          <cell r="D2876" t="str">
            <v>AVIBM</v>
          </cell>
          <cell r="E2876" t="str">
            <v>DESPACHO</v>
          </cell>
          <cell r="F2876" t="str">
            <v>EXCLUSIVO</v>
          </cell>
          <cell r="G2876" t="str">
            <v>FT76532</v>
          </cell>
          <cell r="H2876">
            <v>44917</v>
          </cell>
          <cell r="I2876" t="str">
            <v>ENTREGADO</v>
          </cell>
          <cell r="J2876">
            <v>44917</v>
          </cell>
          <cell r="K2876" t="str">
            <v>SOLUCIONES VIRTUALES E /   ING. EDWIN SÁNCHEZ DE INFRAESTRUCTURA</v>
          </cell>
          <cell r="L2876" t="str">
            <v>AV. AMAZONAS N37-101 Y UNIÓN NACIONAL DE PERIODISTAS. EDIFICIO CORTE NACIONAL DE JUSTICIA, 3ER PISO DATACENTER</v>
          </cell>
          <cell r="M2876" t="str">
            <v>1792018080001</v>
          </cell>
          <cell r="N2876" t="str">
            <v xml:space="preserve">023953600 ext:20056 </v>
          </cell>
          <cell r="O2876" t="str">
            <v xml:space="preserve">023953600 ext:20056 </v>
          </cell>
          <cell r="P2876" t="str">
            <v>170507</v>
          </cell>
          <cell r="Q2876" t="str">
            <v>QUITO</v>
          </cell>
          <cell r="R2876" t="str">
            <v>PICHINCHA</v>
          </cell>
          <cell r="S2876" t="str">
            <v>QUITO</v>
          </cell>
          <cell r="T2876" t="str">
            <v>EXPRESSCON</v>
          </cell>
          <cell r="U2876" t="str">
            <v>FLEXNETUIO_LOCAL</v>
          </cell>
          <cell r="V2876">
            <v>2</v>
          </cell>
          <cell r="W2876">
            <v>46</v>
          </cell>
          <cell r="X2876" t="str">
            <v>BODEGA TECH DATA</v>
          </cell>
          <cell r="Y2876" t="str">
            <v>CALLE 28 DE JUNIO S/N Y GARCIA MORENO ENTRADA LLANO GRANDE</v>
          </cell>
        </row>
        <row r="2877">
          <cell r="A2877" t="str">
            <v>98759962</v>
          </cell>
          <cell r="B2877">
            <v>484788</v>
          </cell>
          <cell r="C2877" t="str">
            <v>98759962</v>
          </cell>
          <cell r="D2877" t="str">
            <v>HYCITE</v>
          </cell>
          <cell r="E2877" t="str">
            <v>DESPACHO</v>
          </cell>
          <cell r="F2877" t="str">
            <v>NORMAL</v>
          </cell>
          <cell r="G2877" t="str">
            <v>IC3999</v>
          </cell>
          <cell r="H2877">
            <v>44917</v>
          </cell>
          <cell r="I2877" t="str">
            <v>ENTREGADO</v>
          </cell>
          <cell r="J2877">
            <v>44922</v>
          </cell>
          <cell r="K2877" t="str">
            <v>LAURA MORA</v>
          </cell>
          <cell r="L2877" t="str">
            <v>CASPICARA 216 Y LAMAR A LADO EL EDFICIO LA CUADRA CUENCA-CUENCA SAN SEBASTIAN 010208 AZUAY</v>
          </cell>
          <cell r="N2877" t="str">
            <v>0988780062</v>
          </cell>
          <cell r="O2877" t="str">
            <v>0988780062</v>
          </cell>
          <cell r="P2877" t="str">
            <v>010208</v>
          </cell>
          <cell r="Q2877" t="str">
            <v>CUENCA</v>
          </cell>
          <cell r="R2877" t="str">
            <v>AZUAY</v>
          </cell>
          <cell r="S2877" t="str">
            <v>CUENCA</v>
          </cell>
          <cell r="T2877" t="str">
            <v>ITSACOURIER</v>
          </cell>
          <cell r="U2877" t="str">
            <v>FLEXNETUIO_PROVINCIA</v>
          </cell>
          <cell r="V2877">
            <v>2</v>
          </cell>
          <cell r="W2877">
            <v>14.3</v>
          </cell>
          <cell r="X2877" t="str">
            <v>HYCITE QUITO</v>
          </cell>
          <cell r="Y2877" t="str">
            <v>FLEX NET CALLE 28 DE JUNIO S/N Y GARCIA MORENO ENTRADA LLANO GRANDE</v>
          </cell>
        </row>
        <row r="2878">
          <cell r="A2878" t="str">
            <v>98760025</v>
          </cell>
          <cell r="B2878">
            <v>484789</v>
          </cell>
          <cell r="C2878" t="str">
            <v>98760025</v>
          </cell>
          <cell r="D2878" t="str">
            <v>HYCITE</v>
          </cell>
          <cell r="E2878" t="str">
            <v>DESPACHO</v>
          </cell>
          <cell r="F2878" t="str">
            <v>NORMAL</v>
          </cell>
          <cell r="G2878" t="str">
            <v>TF90261</v>
          </cell>
          <cell r="H2878">
            <v>44917</v>
          </cell>
          <cell r="I2878" t="str">
            <v>ENTREGADO</v>
          </cell>
          <cell r="J2878">
            <v>44918</v>
          </cell>
          <cell r="K2878" t="str">
            <v>FLORENCIO RAMIREZ</v>
          </cell>
          <cell r="L2878" t="str">
            <v>DURAN CDLA ABEL GILBERT PANTON 1 MZ 5 SL 19 DURAN-DURAN ELOY ALFARO 090510 GUAYAS</v>
          </cell>
          <cell r="M2878" t="str">
            <v/>
          </cell>
          <cell r="N2878" t="str">
            <v>0999567672 / 022583032</v>
          </cell>
          <cell r="O2878" t="str">
            <v>0999567672 / 022583032</v>
          </cell>
          <cell r="P2878" t="str">
            <v>090510</v>
          </cell>
          <cell r="Q2878" t="str">
            <v>GUAYAQUIL</v>
          </cell>
          <cell r="R2878" t="str">
            <v>GUAYAS</v>
          </cell>
          <cell r="S2878" t="str">
            <v>GUAYAQUIL</v>
          </cell>
          <cell r="T2878" t="str">
            <v>ITSACOURIER</v>
          </cell>
          <cell r="U2878" t="str">
            <v>FLEXNETUIO_GYE</v>
          </cell>
          <cell r="V2878">
            <v>1</v>
          </cell>
          <cell r="W2878">
            <v>7.7</v>
          </cell>
          <cell r="X2878" t="str">
            <v>HYCITE QUITO</v>
          </cell>
          <cell r="Y2878" t="str">
            <v>FLEX NET CALLE 28 DE JUNIO S/N Y GARCIA MORENO ENTRADA LLANO GRANDE</v>
          </cell>
        </row>
        <row r="2879">
          <cell r="A2879" t="str">
            <v>98761144</v>
          </cell>
          <cell r="B2879">
            <v>484790</v>
          </cell>
          <cell r="C2879" t="str">
            <v>98761144</v>
          </cell>
          <cell r="D2879" t="str">
            <v>HYCITE</v>
          </cell>
          <cell r="E2879" t="str">
            <v>DESPACHO</v>
          </cell>
          <cell r="F2879" t="str">
            <v>NORMAL</v>
          </cell>
          <cell r="G2879" t="str">
            <v>031002004127406</v>
          </cell>
          <cell r="H2879">
            <v>44917</v>
          </cell>
          <cell r="I2879" t="str">
            <v>ENTREGADO</v>
          </cell>
          <cell r="J2879">
            <v>44918</v>
          </cell>
          <cell r="K2879" t="str">
            <v>PEDRO CARABALI</v>
          </cell>
          <cell r="L2879" t="str">
            <v>CALLE ISLA SALVADOR 365 Y CALLE AMBATO CERCA LAVANDERIA DE ASAYA IBARRA//ASAYA CENTRO SAGRARIO 100104 IMBABURA</v>
          </cell>
          <cell r="M2879" t="str">
            <v/>
          </cell>
          <cell r="N2879" t="str">
            <v>0993311823 / 062545939</v>
          </cell>
          <cell r="O2879" t="str">
            <v>0993311823 / 062545939</v>
          </cell>
          <cell r="P2879" t="str">
            <v>100104</v>
          </cell>
          <cell r="Q2879" t="str">
            <v>IBARRA</v>
          </cell>
          <cell r="R2879" t="str">
            <v>IMBABURA</v>
          </cell>
          <cell r="S2879" t="str">
            <v>SAN MIGUEL DE IBARRA</v>
          </cell>
          <cell r="T2879" t="str">
            <v>TRAMACO</v>
          </cell>
          <cell r="U2879" t="str">
            <v>FLEXNETUIO_PROVINCIA</v>
          </cell>
          <cell r="V2879">
            <v>1</v>
          </cell>
          <cell r="W2879">
            <v>10.6</v>
          </cell>
          <cell r="X2879" t="str">
            <v>HYCITE QUITO</v>
          </cell>
          <cell r="Y2879" t="str">
            <v>FLEX NET CALLE 28 DE JUNIO S/N Y GARCIA MORENO ENTRADA LLANO GRANDE</v>
          </cell>
        </row>
        <row r="2880">
          <cell r="A2880" t="str">
            <v>98761334</v>
          </cell>
          <cell r="B2880">
            <v>484791</v>
          </cell>
          <cell r="C2880" t="str">
            <v>98761334</v>
          </cell>
          <cell r="D2880" t="str">
            <v>HYCITE</v>
          </cell>
          <cell r="E2880" t="str">
            <v>DESPACHO</v>
          </cell>
          <cell r="F2880" t="str">
            <v>NORMAL</v>
          </cell>
          <cell r="G2880" t="str">
            <v>TF90262</v>
          </cell>
          <cell r="H2880">
            <v>44917</v>
          </cell>
          <cell r="I2880" t="str">
            <v>ENTREGADO</v>
          </cell>
          <cell r="J2880">
            <v>44918</v>
          </cell>
          <cell r="K2880" t="str">
            <v>LUZ GUTIERREZ</v>
          </cell>
          <cell r="L2880" t="str">
            <v>URDENOR 2 MZ 204 VILLA 6 GUAYAQUIL / NORTE  TARQUI 090507 GUAYAS</v>
          </cell>
          <cell r="M2880" t="str">
            <v/>
          </cell>
          <cell r="N2880" t="str">
            <v>0994920124 / 022041554</v>
          </cell>
          <cell r="O2880" t="str">
            <v>0994920124 / 022041554</v>
          </cell>
          <cell r="P2880" t="str">
            <v>090507</v>
          </cell>
          <cell r="Q2880" t="str">
            <v>GUAYAQUIL</v>
          </cell>
          <cell r="R2880" t="str">
            <v>GUAYAS</v>
          </cell>
          <cell r="S2880" t="str">
            <v>GUAYAQUIL</v>
          </cell>
          <cell r="T2880" t="str">
            <v>ITSACOURIER</v>
          </cell>
          <cell r="U2880" t="str">
            <v>FLEXNETUIO_GYE</v>
          </cell>
          <cell r="V2880">
            <v>1</v>
          </cell>
          <cell r="W2880">
            <v>1.6</v>
          </cell>
          <cell r="X2880" t="str">
            <v>HYCITE QUITO</v>
          </cell>
          <cell r="Y2880" t="str">
            <v>FLEX NET CALLE 28 DE JUNIO S/N Y GARCIA MORENO ENTRADA LLANO GRANDE</v>
          </cell>
        </row>
        <row r="2881">
          <cell r="A2881" t="str">
            <v>98762201</v>
          </cell>
          <cell r="B2881">
            <v>484792</v>
          </cell>
          <cell r="C2881" t="str">
            <v>98762201</v>
          </cell>
          <cell r="D2881" t="str">
            <v>HYCITE</v>
          </cell>
          <cell r="E2881" t="str">
            <v>DESPACHO</v>
          </cell>
          <cell r="F2881" t="str">
            <v>NORMAL</v>
          </cell>
          <cell r="G2881" t="str">
            <v>TF90263</v>
          </cell>
          <cell r="H2881">
            <v>44917</v>
          </cell>
          <cell r="I2881" t="str">
            <v>ENTREGADO</v>
          </cell>
          <cell r="J2881">
            <v>44918</v>
          </cell>
          <cell r="K2881" t="str">
            <v>JENNIFFER FERNANDEZ</v>
          </cell>
          <cell r="L2881" t="str">
            <v>VILLA DEL RAY PRINCESA LATE MZ 11 VILLA 10 ATRAS DE LA JOYA GUAYAQUIL//GUAYAQUIL TARQUI 091902 GUAYAS</v>
          </cell>
          <cell r="N2881" t="str">
            <v>0959219096 / 042598100</v>
          </cell>
          <cell r="O2881" t="str">
            <v>0959219096 / 042598100</v>
          </cell>
          <cell r="P2881" t="str">
            <v>091902</v>
          </cell>
          <cell r="Q2881" t="str">
            <v>DAULE</v>
          </cell>
          <cell r="R2881" t="str">
            <v>GUAYAS</v>
          </cell>
          <cell r="S2881" t="str">
            <v>DAULE - FLOR MARIA - NAUPE</v>
          </cell>
          <cell r="T2881" t="str">
            <v>ITSACOURIER</v>
          </cell>
          <cell r="U2881" t="str">
            <v>FLEXNETUIO_GYE</v>
          </cell>
          <cell r="V2881">
            <v>1</v>
          </cell>
          <cell r="W2881">
            <v>7.1</v>
          </cell>
          <cell r="X2881" t="str">
            <v>HYCITE QUITO</v>
          </cell>
          <cell r="Y2881" t="str">
            <v>FLEX NET CALLE 28 DE JUNIO S/N Y GARCIA MORENO ENTRADA LLANO GRANDE</v>
          </cell>
        </row>
        <row r="2882">
          <cell r="A2882" t="str">
            <v>98762305</v>
          </cell>
          <cell r="B2882">
            <v>484793</v>
          </cell>
          <cell r="C2882" t="str">
            <v>98762305</v>
          </cell>
          <cell r="D2882" t="str">
            <v>HYCITE</v>
          </cell>
          <cell r="E2882" t="str">
            <v>DESPACHO</v>
          </cell>
          <cell r="F2882" t="str">
            <v>NORMAL</v>
          </cell>
          <cell r="G2882" t="str">
            <v>031002004127407</v>
          </cell>
          <cell r="H2882">
            <v>44917</v>
          </cell>
          <cell r="I2882" t="str">
            <v>INCIDENCIA</v>
          </cell>
          <cell r="J2882">
            <v>44923</v>
          </cell>
          <cell r="K2882" t="str">
            <v>BEATRIZ SALAN</v>
          </cell>
          <cell r="L2882" t="str">
            <v>MANUEL QUIROGA Y PEDRO VICENTE MALDONADO SEGUNDA CASA PUERTA Y REGILLAS NEGRAS EL PUYO//CUMANDA EL PUYO 160101 PASTAZA</v>
          </cell>
          <cell r="M2882" t="str">
            <v/>
          </cell>
          <cell r="N2882" t="str">
            <v>0987577499</v>
          </cell>
          <cell r="O2882" t="str">
            <v>0987577499</v>
          </cell>
          <cell r="P2882" t="str">
            <v>160101</v>
          </cell>
          <cell r="Q2882" t="str">
            <v>PUYO</v>
          </cell>
          <cell r="R2882" t="str">
            <v>PASTAZA</v>
          </cell>
          <cell r="S2882" t="str">
            <v>PUYO</v>
          </cell>
          <cell r="T2882" t="str">
            <v>TRAMACO</v>
          </cell>
          <cell r="U2882" t="str">
            <v>FLEXNETUIO_PROVINCIA</v>
          </cell>
          <cell r="V2882">
            <v>1</v>
          </cell>
          <cell r="W2882">
            <v>10.5</v>
          </cell>
          <cell r="X2882" t="str">
            <v>HYCITE QUITO</v>
          </cell>
          <cell r="Y2882" t="str">
            <v>FLEX NET CALLE 28 DE JUNIO S/N Y GARCIA MORENO ENTRADA LLANO GRANDE</v>
          </cell>
        </row>
        <row r="2883">
          <cell r="A2883" t="str">
            <v>98762387</v>
          </cell>
          <cell r="B2883">
            <v>484794</v>
          </cell>
          <cell r="C2883" t="str">
            <v>98762387</v>
          </cell>
          <cell r="D2883" t="str">
            <v>HYCITE</v>
          </cell>
          <cell r="E2883" t="str">
            <v>DESPACHO</v>
          </cell>
          <cell r="F2883" t="str">
            <v>NORMAL</v>
          </cell>
          <cell r="G2883" t="str">
            <v>031002004127408</v>
          </cell>
          <cell r="H2883">
            <v>44917</v>
          </cell>
          <cell r="I2883" t="str">
            <v>ENTREGADO</v>
          </cell>
          <cell r="J2883">
            <v>44919</v>
          </cell>
          <cell r="K2883" t="str">
            <v>VERONICA PAREDES</v>
          </cell>
          <cell r="L2883" t="str">
            <v>URB CEIBOS DEL NORTE CASA B-2 FRENTE HOSPITAL DE SOLCA PORTOVIEJO // PASO LTERAL MANABI GUILLE 12 DE MARZO 130112 MANABI</v>
          </cell>
          <cell r="M2883" t="str">
            <v/>
          </cell>
          <cell r="N2883" t="str">
            <v>0995283868</v>
          </cell>
          <cell r="O2883" t="str">
            <v>0995283868</v>
          </cell>
          <cell r="P2883" t="str">
            <v>130112</v>
          </cell>
          <cell r="Q2883" t="str">
            <v>PORTOVIEJO</v>
          </cell>
          <cell r="R2883" t="str">
            <v>MANABI</v>
          </cell>
          <cell r="S2883" t="str">
            <v>PORTOVIEJO</v>
          </cell>
          <cell r="T2883" t="str">
            <v>TRAMACO</v>
          </cell>
          <cell r="U2883" t="str">
            <v>FLEXNETUIO_PROVINCIA</v>
          </cell>
          <cell r="V2883">
            <v>1</v>
          </cell>
          <cell r="W2883">
            <v>3.6</v>
          </cell>
          <cell r="X2883" t="str">
            <v>HYCITE QUITO</v>
          </cell>
          <cell r="Y2883" t="str">
            <v>FLEX NET CALLE 28 DE JUNIO S/N Y GARCIA MORENO ENTRADA LLANO GRANDE</v>
          </cell>
        </row>
        <row r="2884">
          <cell r="A2884" t="str">
            <v>98762425</v>
          </cell>
          <cell r="B2884">
            <v>484795</v>
          </cell>
          <cell r="C2884" t="str">
            <v>98762425</v>
          </cell>
          <cell r="D2884" t="str">
            <v>HYCITE</v>
          </cell>
          <cell r="E2884" t="str">
            <v>DESPACHO</v>
          </cell>
          <cell r="F2884" t="str">
            <v>NORMAL</v>
          </cell>
          <cell r="G2884" t="str">
            <v>TFQ90264</v>
          </cell>
          <cell r="H2884">
            <v>44917</v>
          </cell>
          <cell r="I2884" t="str">
            <v>ENTREGADO</v>
          </cell>
          <cell r="J2884">
            <v>44918</v>
          </cell>
          <cell r="K2884" t="str">
            <v>ROBERT INTRIAGO</v>
          </cell>
          <cell r="L2884" t="str">
            <v>AV GENERAL ENRIQUEZ Y AV LUIS CORDERO CC RIVER MALL PB LC 2 FASTER CELL TECH RUMINAHUI-SANGOLQUI SANGOLQUI 171103 PICHINCHA</v>
          </cell>
          <cell r="N2884" t="str">
            <v>0980627978</v>
          </cell>
          <cell r="O2884" t="str">
            <v>0980627978</v>
          </cell>
          <cell r="P2884" t="str">
            <v>171103</v>
          </cell>
          <cell r="Q2884" t="str">
            <v>RUMIÑAHUI</v>
          </cell>
          <cell r="R2884" t="str">
            <v>PICHINCHA</v>
          </cell>
          <cell r="S2884" t="str">
            <v>SANGOLQUI</v>
          </cell>
          <cell r="T2884" t="str">
            <v>FLEXTRANS UIO</v>
          </cell>
          <cell r="U2884" t="str">
            <v>FLEXNETUIO_LOCAL</v>
          </cell>
          <cell r="V2884">
            <v>1</v>
          </cell>
          <cell r="W2884">
            <v>4.4000000000000004</v>
          </cell>
          <cell r="X2884" t="str">
            <v>HYCITE QUITO</v>
          </cell>
          <cell r="Y2884" t="str">
            <v>FLEX NET CALLE 28 DE JUNIO S/N Y GARCIA MORENO ENTRADA LLANO GRANDE</v>
          </cell>
        </row>
        <row r="2885">
          <cell r="A2885" t="str">
            <v>98762575</v>
          </cell>
          <cell r="B2885">
            <v>484796</v>
          </cell>
          <cell r="C2885" t="str">
            <v>98762575</v>
          </cell>
          <cell r="D2885" t="str">
            <v>HYCITE</v>
          </cell>
          <cell r="E2885" t="str">
            <v>DESPACHO</v>
          </cell>
          <cell r="F2885" t="str">
            <v>NORMAL</v>
          </cell>
          <cell r="G2885" t="str">
            <v>TFQ90265</v>
          </cell>
          <cell r="H2885">
            <v>44917</v>
          </cell>
          <cell r="I2885" t="str">
            <v>ENTREGADO</v>
          </cell>
          <cell r="J2885">
            <v>44918</v>
          </cell>
          <cell r="K2885" t="str">
            <v>PATRICIO VASCO</v>
          </cell>
          <cell r="L2885" t="str">
            <v>AV LUIS TUFIA,O N59 Y MARIA TIGSILEMA JUNTO A EMPANADA CAMPO VIEJO CONJ NUEV AQUITO // RUMIA,AHUI COTOCOLLAO 170512 PICHINCHA</v>
          </cell>
          <cell r="M2885" t="str">
            <v/>
          </cell>
          <cell r="N2885" t="str">
            <v>0984056299</v>
          </cell>
          <cell r="O2885" t="str">
            <v>0984056299</v>
          </cell>
          <cell r="P2885" t="str">
            <v>170512</v>
          </cell>
          <cell r="Q2885" t="str">
            <v>QUITO</v>
          </cell>
          <cell r="R2885" t="str">
            <v>PICHINCHA</v>
          </cell>
          <cell r="S2885" t="str">
            <v>QUITO</v>
          </cell>
          <cell r="T2885" t="str">
            <v>FLEXTRANS UIO</v>
          </cell>
          <cell r="U2885" t="str">
            <v>FLEXNETUIO_LOCAL</v>
          </cell>
          <cell r="V2885">
            <v>1</v>
          </cell>
          <cell r="W2885">
            <v>10.8</v>
          </cell>
          <cell r="X2885" t="str">
            <v>HYCITE QUITO</v>
          </cell>
          <cell r="Y2885" t="str">
            <v>FLEX NET CALLE 28 DE JUNIO S/N Y GARCIA MORENO ENTRADA LLANO GRANDE</v>
          </cell>
        </row>
        <row r="2886">
          <cell r="A2886" t="str">
            <v>98762975</v>
          </cell>
          <cell r="B2886">
            <v>484797</v>
          </cell>
          <cell r="C2886" t="str">
            <v>98762975</v>
          </cell>
          <cell r="D2886" t="str">
            <v>HYCITE</v>
          </cell>
          <cell r="E2886" t="str">
            <v>DESPACHO</v>
          </cell>
          <cell r="F2886" t="str">
            <v>NORMAL</v>
          </cell>
          <cell r="G2886" t="str">
            <v>TFQ90266</v>
          </cell>
          <cell r="H2886">
            <v>44917</v>
          </cell>
          <cell r="I2886" t="str">
            <v>ENTREGADO</v>
          </cell>
          <cell r="J2886">
            <v>44918</v>
          </cell>
          <cell r="K2886" t="str">
            <v>ELIANA NARVAEZ</v>
          </cell>
          <cell r="L2886" t="str">
            <v>TORIBIO HIDALGO Y LA CONDAMINE CDIF MENA GUERRERO QUITO// LA VICENTINA ITCHIMBIA 170112 PICHINCHA</v>
          </cell>
          <cell r="N2886" t="str">
            <v>0987187115</v>
          </cell>
          <cell r="O2886" t="str">
            <v>0987187115</v>
          </cell>
          <cell r="P2886" t="str">
            <v>170208</v>
          </cell>
          <cell r="Q2886" t="str">
            <v>QUITO</v>
          </cell>
          <cell r="R2886" t="str">
            <v>PICHINCHA</v>
          </cell>
          <cell r="S2886" t="str">
            <v>CALDERON (CARAPUNGO)</v>
          </cell>
          <cell r="T2886" t="str">
            <v>FLEXTRANS UIO</v>
          </cell>
          <cell r="U2886" t="str">
            <v>FLEXNETUIO_LOCAL</v>
          </cell>
          <cell r="V2886">
            <v>1</v>
          </cell>
          <cell r="W2886">
            <v>13.3</v>
          </cell>
          <cell r="X2886" t="str">
            <v>HYCITE QUITO</v>
          </cell>
          <cell r="Y2886" t="str">
            <v>FLEX NET CALLE 28 DE JUNIO S/N Y GARCIA MORENO ENTRADA LLANO GRANDE</v>
          </cell>
        </row>
        <row r="2887">
          <cell r="A2887" t="str">
            <v>98763077</v>
          </cell>
          <cell r="B2887">
            <v>484798</v>
          </cell>
          <cell r="C2887" t="str">
            <v>98763077</v>
          </cell>
          <cell r="D2887" t="str">
            <v>HYCITE</v>
          </cell>
          <cell r="E2887" t="str">
            <v>DESPACHO</v>
          </cell>
          <cell r="F2887" t="str">
            <v>NORMAL</v>
          </cell>
          <cell r="G2887" t="str">
            <v>TF90267</v>
          </cell>
          <cell r="H2887">
            <v>44917</v>
          </cell>
          <cell r="I2887" t="str">
            <v>ENTREGADO</v>
          </cell>
          <cell r="J2887">
            <v>44918</v>
          </cell>
          <cell r="K2887" t="str">
            <v>ANA LUCIA REYES</v>
          </cell>
          <cell r="L2887" t="str">
            <v>URDESA NORTE AVENIDA 3RA #17 Y CALLE 1RA GUAYAQUIL QUITO 090507 GUAYAS</v>
          </cell>
          <cell r="M2887" t="str">
            <v/>
          </cell>
          <cell r="N2887" t="str">
            <v>0999890183 /</v>
          </cell>
          <cell r="O2887" t="str">
            <v>0999890183 /</v>
          </cell>
          <cell r="P2887" t="str">
            <v>090507</v>
          </cell>
          <cell r="Q2887" t="str">
            <v>GUAYAQUIL</v>
          </cell>
          <cell r="R2887" t="str">
            <v>GUAYAS</v>
          </cell>
          <cell r="S2887" t="str">
            <v>GUAYAQUIL</v>
          </cell>
          <cell r="T2887" t="str">
            <v>ITSACOURIER</v>
          </cell>
          <cell r="U2887" t="str">
            <v>FLEXNETUIO_GYE</v>
          </cell>
          <cell r="V2887">
            <v>1</v>
          </cell>
          <cell r="W2887">
            <v>0.4</v>
          </cell>
          <cell r="X2887" t="str">
            <v>HYCITE QUITO</v>
          </cell>
          <cell r="Y2887" t="str">
            <v>FLEX NET CALLE 28 DE JUNIO S/N Y GARCIA MORENO ENTRADA LLANO GRANDE</v>
          </cell>
        </row>
        <row r="2888">
          <cell r="A2888" t="str">
            <v>98763227</v>
          </cell>
          <cell r="B2888">
            <v>484799</v>
          </cell>
          <cell r="C2888" t="str">
            <v>98763227</v>
          </cell>
          <cell r="D2888" t="str">
            <v>HYCITE</v>
          </cell>
          <cell r="E2888" t="str">
            <v>DESPACHO</v>
          </cell>
          <cell r="F2888" t="str">
            <v>NORMAL</v>
          </cell>
          <cell r="G2888" t="str">
            <v>031002004127409</v>
          </cell>
          <cell r="H2888">
            <v>44917</v>
          </cell>
          <cell r="I2888" t="str">
            <v>ENTREGADO</v>
          </cell>
          <cell r="J2888">
            <v>44918</v>
          </cell>
          <cell r="K2888" t="str">
            <v>NOE PESANTES</v>
          </cell>
          <cell r="L2888" t="str">
            <v>CALLE 29 DE OCTUBRE Y AV METROPOLITANA DIAGONAL A LA RECICALDORA MONTECRISTI MONTECRISTI 130208 MANABI</v>
          </cell>
          <cell r="M2888" t="str">
            <v/>
          </cell>
          <cell r="N2888" t="str">
            <v>0969147405</v>
          </cell>
          <cell r="O2888" t="str">
            <v>0969147405</v>
          </cell>
          <cell r="P2888" t="str">
            <v>130208</v>
          </cell>
          <cell r="Q2888" t="str">
            <v>MANTA</v>
          </cell>
          <cell r="R2888" t="str">
            <v>MANABI</v>
          </cell>
          <cell r="S2888" t="str">
            <v>MANTA</v>
          </cell>
          <cell r="T2888" t="str">
            <v>TRAMACO</v>
          </cell>
          <cell r="U2888" t="str">
            <v>FLEXNETUIO_PROVINCIA</v>
          </cell>
          <cell r="V2888">
            <v>1</v>
          </cell>
          <cell r="W2888">
            <v>0.8</v>
          </cell>
          <cell r="X2888" t="str">
            <v>HYCITE QUITO</v>
          </cell>
          <cell r="Y2888" t="str">
            <v>FLEX NET CALLE 28 DE JUNIO S/N Y GARCIA MORENO ENTRADA LLANO GRANDE</v>
          </cell>
        </row>
        <row r="2889">
          <cell r="A2889" t="str">
            <v>98763303</v>
          </cell>
          <cell r="B2889">
            <v>484800</v>
          </cell>
          <cell r="C2889" t="str">
            <v>98763303</v>
          </cell>
          <cell r="D2889" t="str">
            <v>HYCITE</v>
          </cell>
          <cell r="E2889" t="str">
            <v>DESPACHO</v>
          </cell>
          <cell r="F2889" t="str">
            <v>NORMAL</v>
          </cell>
          <cell r="G2889" t="str">
            <v>TF90268</v>
          </cell>
          <cell r="H2889">
            <v>44917</v>
          </cell>
          <cell r="I2889" t="str">
            <v>ENTREGADO</v>
          </cell>
          <cell r="J2889">
            <v>44918</v>
          </cell>
          <cell r="K2889" t="str">
            <v>PAULA MARTINEZ</v>
          </cell>
          <cell r="L2889" t="str">
            <v>URBASUR MZA 15 VILLA 4 POR ENTRADA DE ACUAGRAN GUAYAQUIL // URBASUR XIMENA 090103 GUAYAS</v>
          </cell>
          <cell r="M2889" t="str">
            <v/>
          </cell>
          <cell r="N2889" t="str">
            <v>0989019303</v>
          </cell>
          <cell r="O2889" t="str">
            <v>0989019303</v>
          </cell>
          <cell r="P2889" t="str">
            <v>090103</v>
          </cell>
          <cell r="Q2889" t="str">
            <v>GUAYAQUIL</v>
          </cell>
          <cell r="R2889" t="str">
            <v>GUAYAS</v>
          </cell>
          <cell r="S2889" t="str">
            <v>GUAYAQUIL</v>
          </cell>
          <cell r="T2889" t="str">
            <v>FLEXTRANS GYE</v>
          </cell>
          <cell r="U2889" t="str">
            <v>FLEXNETUIO_GYE</v>
          </cell>
          <cell r="V2889">
            <v>1</v>
          </cell>
          <cell r="W2889">
            <v>8.5</v>
          </cell>
          <cell r="X2889" t="str">
            <v>HYCITE QUITO</v>
          </cell>
          <cell r="Y2889" t="str">
            <v>FLEX NET CALLE 28 DE JUNIO S/N Y GARCIA MORENO ENTRADA LLANO GRANDE</v>
          </cell>
        </row>
        <row r="2890">
          <cell r="A2890" t="str">
            <v>98763424</v>
          </cell>
          <cell r="B2890">
            <v>484801</v>
          </cell>
          <cell r="C2890" t="str">
            <v>98763424</v>
          </cell>
          <cell r="D2890" t="str">
            <v>HYCITE</v>
          </cell>
          <cell r="E2890" t="str">
            <v>DESPACHO</v>
          </cell>
          <cell r="F2890" t="str">
            <v>NORMAL</v>
          </cell>
          <cell r="G2890" t="str">
            <v>TF90269</v>
          </cell>
          <cell r="H2890">
            <v>44917</v>
          </cell>
          <cell r="I2890" t="str">
            <v>ENTREGADO</v>
          </cell>
          <cell r="J2890">
            <v>44918</v>
          </cell>
          <cell r="K2890" t="str">
            <v>PAMELA ZAMBRANO</v>
          </cell>
          <cell r="L2890" t="str">
            <v>URBANIZACION SANTA MARIA DE CASA GRANDE PRIMERA ETAPA VILLA 12 DAULE // LA AURORA LA AURORA 091910 GUAYAS</v>
          </cell>
          <cell r="N2890" t="str">
            <v>0990245896</v>
          </cell>
          <cell r="O2890" t="str">
            <v>0990245896</v>
          </cell>
          <cell r="P2890" t="str">
            <v>091901</v>
          </cell>
          <cell r="Q2890" t="str">
            <v>DAULE</v>
          </cell>
          <cell r="R2890" t="str">
            <v>GUAYAS</v>
          </cell>
          <cell r="S2890" t="str">
            <v>DAULE</v>
          </cell>
          <cell r="T2890" t="str">
            <v>ITSACOURIER</v>
          </cell>
          <cell r="U2890" t="str">
            <v>FLEXNETUIO_GYE</v>
          </cell>
          <cell r="V2890">
            <v>1</v>
          </cell>
          <cell r="W2890">
            <v>12</v>
          </cell>
          <cell r="X2890" t="str">
            <v>HYCITE QUITO</v>
          </cell>
          <cell r="Y2890" t="str">
            <v>FLEX NET CALLE 28 DE JUNIO S/N Y GARCIA MORENO ENTRADA LLANO GRANDE</v>
          </cell>
        </row>
        <row r="2891">
          <cell r="A2891" t="str">
            <v>98763479</v>
          </cell>
          <cell r="B2891">
            <v>484802</v>
          </cell>
          <cell r="C2891" t="str">
            <v>98763479</v>
          </cell>
          <cell r="D2891" t="str">
            <v>HYCITE</v>
          </cell>
          <cell r="E2891" t="str">
            <v>DESPACHO</v>
          </cell>
          <cell r="F2891" t="str">
            <v>NORMAL</v>
          </cell>
          <cell r="G2891" t="str">
            <v>031002004127410</v>
          </cell>
          <cell r="H2891">
            <v>44917</v>
          </cell>
          <cell r="I2891" t="str">
            <v>INCIDENCIA</v>
          </cell>
          <cell r="J2891">
            <v>44923</v>
          </cell>
          <cell r="K2891" t="str">
            <v>PAULA CUENCA</v>
          </cell>
          <cell r="L2891" t="str">
            <v>GARCIA MORENO RESTAURANTE EL CONQUISTADO PLAZA CENTRAL JUNTO A LA IGLESIA DEL CIS LOJA / 24 DE ABRIL EL CISNE 110118 LOJA</v>
          </cell>
          <cell r="M2891" t="str">
            <v/>
          </cell>
          <cell r="N2891" t="str">
            <v>0990351766</v>
          </cell>
          <cell r="O2891" t="str">
            <v>0990351766</v>
          </cell>
          <cell r="P2891" t="str">
            <v>110118</v>
          </cell>
          <cell r="Q2891" t="str">
            <v>LOJA</v>
          </cell>
          <cell r="R2891" t="str">
            <v>LOJA</v>
          </cell>
          <cell r="S2891" t="str">
            <v>EL CISNE - GUALEL - EL RODEO</v>
          </cell>
          <cell r="T2891" t="str">
            <v>TRAMACO</v>
          </cell>
          <cell r="U2891" t="str">
            <v>FLEXNETUIO_PROVINCIA</v>
          </cell>
          <cell r="V2891">
            <v>1</v>
          </cell>
          <cell r="W2891">
            <v>11.7</v>
          </cell>
          <cell r="X2891" t="str">
            <v>HYCITE QUITO</v>
          </cell>
          <cell r="Y2891" t="str">
            <v>FLEX NET CALLE 28 DE JUNIO S/N Y GARCIA MORENO ENTRADA LLANO GRANDE</v>
          </cell>
        </row>
        <row r="2892">
          <cell r="A2892" t="str">
            <v>98763525</v>
          </cell>
          <cell r="B2892">
            <v>484803</v>
          </cell>
          <cell r="C2892" t="str">
            <v>98763525</v>
          </cell>
          <cell r="D2892" t="str">
            <v>HYCITE</v>
          </cell>
          <cell r="E2892" t="str">
            <v>DESPACHO</v>
          </cell>
          <cell r="F2892" t="str">
            <v>NORMAL</v>
          </cell>
          <cell r="G2892" t="str">
            <v>TF90270</v>
          </cell>
          <cell r="H2892">
            <v>44917</v>
          </cell>
          <cell r="I2892" t="str">
            <v>ENTREGADO</v>
          </cell>
          <cell r="J2892">
            <v>44918</v>
          </cell>
          <cell r="K2892" t="str">
            <v>MAYRA ALEJANDRA IZA REINA</v>
          </cell>
          <cell r="L2892" t="str">
            <v>?URBANIZACIÓN VILLA CLUB ETAPA AURA MANZANA E VILLA 17 PROVINCIA GUAYAS CANTÓN DAULE PARROQUIA LA AURORA CÓDIGO POSTAL 091901</v>
          </cell>
          <cell r="N2892" t="str">
            <v>999168317</v>
          </cell>
          <cell r="O2892" t="str">
            <v>999168317</v>
          </cell>
          <cell r="P2892" t="str">
            <v>090109</v>
          </cell>
          <cell r="Q2892" t="str">
            <v>GUAYAQUIL</v>
          </cell>
          <cell r="R2892" t="str">
            <v>GUAYAS</v>
          </cell>
          <cell r="S2892" t="str">
            <v>GUAYAQUIL</v>
          </cell>
          <cell r="T2892" t="str">
            <v>ITSACOURIER</v>
          </cell>
          <cell r="U2892" t="str">
            <v>FLEXNETUIO_GYE</v>
          </cell>
          <cell r="V2892">
            <v>1</v>
          </cell>
          <cell r="W2892">
            <v>3.7</v>
          </cell>
          <cell r="X2892" t="str">
            <v>HYCITE QUITO</v>
          </cell>
          <cell r="Y2892" t="str">
            <v>FLEX NET CALLE 28 DE JUNIO S/N Y GARCIA MORENO ENTRADA LLANO GRANDE</v>
          </cell>
        </row>
        <row r="2893">
          <cell r="A2893" t="str">
            <v>98763561</v>
          </cell>
          <cell r="B2893">
            <v>484804</v>
          </cell>
          <cell r="C2893" t="str">
            <v>98763561</v>
          </cell>
          <cell r="D2893" t="str">
            <v>HYCITE</v>
          </cell>
          <cell r="E2893" t="str">
            <v>DESPACHO</v>
          </cell>
          <cell r="F2893" t="str">
            <v>NORMAL</v>
          </cell>
          <cell r="G2893" t="str">
            <v>031002004127411</v>
          </cell>
          <cell r="H2893">
            <v>44917</v>
          </cell>
          <cell r="I2893" t="str">
            <v>ENTREGADO</v>
          </cell>
          <cell r="J2893">
            <v>44918</v>
          </cell>
          <cell r="K2893" t="str">
            <v>YESENIA TRIVINO</v>
          </cell>
          <cell r="L2893" t="str">
            <v>SAN JACINTO DEL RIO 101 FRANCISCO OLIVARES FRENTE PILADORA BALZAR/CENTRO BALZAR 091302 GUAYAS</v>
          </cell>
          <cell r="M2893" t="str">
            <v/>
          </cell>
          <cell r="N2893" t="str">
            <v>0969811565</v>
          </cell>
          <cell r="O2893" t="str">
            <v>0969811565</v>
          </cell>
          <cell r="P2893" t="str">
            <v>091302</v>
          </cell>
          <cell r="Q2893" t="str">
            <v>BALZAR</v>
          </cell>
          <cell r="R2893" t="str">
            <v>GUAYAS</v>
          </cell>
          <cell r="S2893" t="str">
            <v>BALZAR - EL CERRITO</v>
          </cell>
          <cell r="T2893" t="str">
            <v>TRAMACO</v>
          </cell>
          <cell r="U2893" t="str">
            <v>FLEXNETUIO_PROVINCIA</v>
          </cell>
          <cell r="V2893">
            <v>1</v>
          </cell>
          <cell r="W2893">
            <v>8</v>
          </cell>
          <cell r="X2893" t="str">
            <v>HYCITE QUITO</v>
          </cell>
          <cell r="Y2893" t="str">
            <v>FLEX NET CALLE 28 DE JUNIO S/N Y GARCIA MORENO ENTRADA LLANO GRANDE</v>
          </cell>
        </row>
        <row r="2894">
          <cell r="A2894" t="str">
            <v>98763616</v>
          </cell>
          <cell r="B2894">
            <v>484805</v>
          </cell>
          <cell r="C2894" t="str">
            <v>98763616</v>
          </cell>
          <cell r="D2894" t="str">
            <v>HYCITE</v>
          </cell>
          <cell r="E2894" t="str">
            <v>DESPACHO</v>
          </cell>
          <cell r="F2894" t="str">
            <v>NORMAL</v>
          </cell>
          <cell r="G2894" t="str">
            <v>TF90271</v>
          </cell>
          <cell r="H2894">
            <v>44917</v>
          </cell>
          <cell r="I2894" t="str">
            <v>ENTREGADO</v>
          </cell>
          <cell r="J2894">
            <v>44918</v>
          </cell>
          <cell r="K2894" t="str">
            <v>STEPHANNY ARCE SANCHEZ</v>
          </cell>
          <cell r="L2894" t="str">
            <v>RIBERAS DE DURAN MZ 1 VILLA 25 DURAN  DURAN 092408 GUAYAS</v>
          </cell>
          <cell r="M2894" t="str">
            <v/>
          </cell>
          <cell r="N2894" t="str">
            <v>0987839763 / 932218540</v>
          </cell>
          <cell r="O2894" t="str">
            <v>0987839763 / 932218540</v>
          </cell>
          <cell r="P2894" t="str">
            <v>092408</v>
          </cell>
          <cell r="Q2894" t="str">
            <v>DURAN</v>
          </cell>
          <cell r="R2894" t="str">
            <v>GUAYAS</v>
          </cell>
          <cell r="S2894" t="str">
            <v>ELOY ALFARO (DURAN)</v>
          </cell>
          <cell r="T2894" t="str">
            <v>ITSACOURIER</v>
          </cell>
          <cell r="U2894" t="str">
            <v>FLEXNETUIO_GYE</v>
          </cell>
          <cell r="V2894">
            <v>1</v>
          </cell>
          <cell r="W2894">
            <v>1.2</v>
          </cell>
          <cell r="X2894" t="str">
            <v>HYCITE QUITO</v>
          </cell>
          <cell r="Y2894" t="str">
            <v>FLEX NET CALLE 28 DE JUNIO S/N Y GARCIA MORENO ENTRADA LLANO GRANDE</v>
          </cell>
        </row>
        <row r="2895">
          <cell r="A2895" t="str">
            <v>98763764</v>
          </cell>
          <cell r="B2895">
            <v>484806</v>
          </cell>
          <cell r="C2895" t="str">
            <v>98763764</v>
          </cell>
          <cell r="D2895" t="str">
            <v>HYCITE</v>
          </cell>
          <cell r="E2895" t="str">
            <v>DESPACHO</v>
          </cell>
          <cell r="F2895" t="str">
            <v>NORMAL</v>
          </cell>
          <cell r="G2895" t="str">
            <v>031002004127412</v>
          </cell>
          <cell r="H2895">
            <v>44917</v>
          </cell>
          <cell r="I2895" t="str">
            <v>ENTREGADO</v>
          </cell>
          <cell r="J2895">
            <v>44918</v>
          </cell>
          <cell r="K2895" t="str">
            <v>NELLY GRIJALVA</v>
          </cell>
          <cell r="L2895" t="str">
            <v>NAZACOTA PUERTO 21-82 HUIRACOCHA PORTON BLANCO IBARRA // CARANQUI CARANQUI 100180 IMBABURA</v>
          </cell>
          <cell r="N2895" t="str">
            <v>0990101824</v>
          </cell>
          <cell r="O2895" t="str">
            <v>0990101824</v>
          </cell>
          <cell r="P2895" t="str">
            <v>100101</v>
          </cell>
          <cell r="Q2895" t="str">
            <v>IBARRA</v>
          </cell>
          <cell r="R2895" t="str">
            <v>IMBABURA</v>
          </cell>
          <cell r="S2895" t="str">
            <v>SAN MIGUEL DE IBARRA</v>
          </cell>
          <cell r="T2895" t="str">
            <v>TRAMACO</v>
          </cell>
          <cell r="U2895" t="str">
            <v>FLEXNETUIO_PROVINCIA</v>
          </cell>
          <cell r="V2895">
            <v>1</v>
          </cell>
          <cell r="W2895">
            <v>3.5</v>
          </cell>
          <cell r="X2895" t="str">
            <v>HYCITE QUITO</v>
          </cell>
          <cell r="Y2895" t="str">
            <v>FLEX NET CALLE 28 DE JUNIO S/N Y GARCIA MORENO ENTRADA LLANO GRANDE</v>
          </cell>
        </row>
        <row r="2896">
          <cell r="A2896" t="str">
            <v>98764139</v>
          </cell>
          <cell r="B2896">
            <v>484807</v>
          </cell>
          <cell r="C2896" t="str">
            <v>98764139</v>
          </cell>
          <cell r="D2896" t="str">
            <v>HYCITE</v>
          </cell>
          <cell r="E2896" t="str">
            <v>DESPACHO</v>
          </cell>
          <cell r="F2896" t="str">
            <v>NORMAL</v>
          </cell>
          <cell r="G2896" t="str">
            <v>TFQ90272</v>
          </cell>
          <cell r="H2896">
            <v>44917</v>
          </cell>
          <cell r="I2896" t="str">
            <v>ENTREGADO</v>
          </cell>
          <cell r="J2896">
            <v>44918</v>
          </cell>
          <cell r="K2896" t="str">
            <v>ANA MARIA NIETO</v>
          </cell>
          <cell r="L2896" t="str">
            <v>E15B-5262 Y JUAN DE ARAGON Y L.FERREA MONJAS MADRIGAL QUITO-MONJAS MADRIGAL PUENGASI 170404 PICHINCHA</v>
          </cell>
          <cell r="M2896" t="str">
            <v/>
          </cell>
          <cell r="N2896" t="str">
            <v>0984534925 / 022601536</v>
          </cell>
          <cell r="O2896" t="str">
            <v>0984534925 / 022601536</v>
          </cell>
          <cell r="P2896" t="str">
            <v>170404</v>
          </cell>
          <cell r="Q2896" t="str">
            <v>QUITO</v>
          </cell>
          <cell r="R2896" t="str">
            <v>PICHINCHA</v>
          </cell>
          <cell r="S2896" t="str">
            <v>QUITO</v>
          </cell>
          <cell r="T2896" t="str">
            <v>FLEXTRANS UIO</v>
          </cell>
          <cell r="U2896" t="str">
            <v>FLEXNETUIO_LOCAL</v>
          </cell>
          <cell r="V2896">
            <v>1</v>
          </cell>
          <cell r="W2896">
            <v>3.1</v>
          </cell>
          <cell r="X2896" t="str">
            <v>HYCITE QUITO</v>
          </cell>
          <cell r="Y2896" t="str">
            <v>FLEX NET CALLE 28 DE JUNIO S/N Y GARCIA MORENO ENTRADA LLANO GRANDE</v>
          </cell>
        </row>
        <row r="2897">
          <cell r="A2897" t="str">
            <v>98764344</v>
          </cell>
          <cell r="B2897">
            <v>484808</v>
          </cell>
          <cell r="C2897" t="str">
            <v>98764344</v>
          </cell>
          <cell r="D2897" t="str">
            <v>HYCITE</v>
          </cell>
          <cell r="E2897" t="str">
            <v>DESPACHO</v>
          </cell>
          <cell r="F2897" t="str">
            <v>NORMAL</v>
          </cell>
          <cell r="G2897" t="str">
            <v>TF90280</v>
          </cell>
          <cell r="H2897">
            <v>44917</v>
          </cell>
          <cell r="I2897" t="str">
            <v>ENTREGADO</v>
          </cell>
          <cell r="J2897">
            <v>44918</v>
          </cell>
          <cell r="K2897" t="str">
            <v>OSWALDO NARVAEZ</v>
          </cell>
          <cell r="L2897" t="str">
            <v>VILLA CLUB DORAL MZ-9 VILLA 20 DAULE // NORTE  LA AURORA 091902 GUAYAS</v>
          </cell>
          <cell r="N2897" t="str">
            <v>0939260549</v>
          </cell>
          <cell r="O2897" t="str">
            <v>0939260549</v>
          </cell>
          <cell r="P2897" t="str">
            <v>091902</v>
          </cell>
          <cell r="Q2897" t="str">
            <v>DAULE</v>
          </cell>
          <cell r="R2897" t="str">
            <v>GUAYAS</v>
          </cell>
          <cell r="S2897" t="str">
            <v>DAULE - FLOR MARIA - NAUPE</v>
          </cell>
          <cell r="T2897" t="str">
            <v>ITSACOURIER</v>
          </cell>
          <cell r="U2897" t="str">
            <v>FLEXNETUIO_GYE</v>
          </cell>
          <cell r="V2897">
            <v>2</v>
          </cell>
          <cell r="W2897">
            <v>19.5</v>
          </cell>
          <cell r="X2897" t="str">
            <v>HYCITE QUITO</v>
          </cell>
          <cell r="Y2897" t="str">
            <v>FLEX NET CALLE 28 DE JUNIO S/N Y GARCIA MORENO ENTRADA LLANO GRANDE</v>
          </cell>
        </row>
        <row r="2898">
          <cell r="A2898" t="str">
            <v>98764730</v>
          </cell>
          <cell r="B2898">
            <v>484809</v>
          </cell>
          <cell r="C2898" t="str">
            <v>98764730</v>
          </cell>
          <cell r="D2898" t="str">
            <v>HYCITE</v>
          </cell>
          <cell r="E2898" t="str">
            <v>DESPACHO</v>
          </cell>
          <cell r="F2898" t="str">
            <v>NORMAL</v>
          </cell>
          <cell r="G2898" t="str">
            <v>031002004127873</v>
          </cell>
          <cell r="H2898">
            <v>44917</v>
          </cell>
          <cell r="I2898" t="str">
            <v>ENTREGADO</v>
          </cell>
          <cell r="J2898">
            <v>44918</v>
          </cell>
          <cell r="K2898" t="str">
            <v>OLGA PIEDAD PANTOJA TECA</v>
          </cell>
          <cell r="L2898" t="str">
            <v>JUAN FRANCISCO BOBILLA 3-15 Y MALDONADO IBARRA  SAN FRANCISCO 100107 IMBABURA</v>
          </cell>
          <cell r="N2898" t="str">
            <v>0993638091 / 362650627</v>
          </cell>
          <cell r="O2898" t="str">
            <v>0993638091 / 362650627</v>
          </cell>
          <cell r="P2898" t="str">
            <v>100107</v>
          </cell>
          <cell r="Q2898" t="str">
            <v>IBARRA</v>
          </cell>
          <cell r="R2898" t="str">
            <v>IMBABURA</v>
          </cell>
          <cell r="S2898" t="str">
            <v>SAN MIGUEL DE IBARRA</v>
          </cell>
          <cell r="T2898" t="str">
            <v>TRAMACO</v>
          </cell>
          <cell r="U2898" t="str">
            <v>FLEXNETUIO_PROVINCIA</v>
          </cell>
          <cell r="V2898">
            <v>2</v>
          </cell>
          <cell r="W2898">
            <v>18.5</v>
          </cell>
          <cell r="X2898" t="str">
            <v>HYCITE QUITO</v>
          </cell>
          <cell r="Y2898" t="str">
            <v>FLEX NET CALLE 28 DE JUNIO S/N Y GARCIA MORENO ENTRADA LLANO GRANDE</v>
          </cell>
        </row>
        <row r="2899">
          <cell r="A2899" t="str">
            <v>98765448</v>
          </cell>
          <cell r="B2899">
            <v>484810</v>
          </cell>
          <cell r="C2899" t="str">
            <v>98765448</v>
          </cell>
          <cell r="D2899" t="str">
            <v>HYCITE</v>
          </cell>
          <cell r="E2899" t="str">
            <v>DESPACHO</v>
          </cell>
          <cell r="F2899" t="str">
            <v>NORMAL</v>
          </cell>
          <cell r="G2899" t="str">
            <v>TF90274</v>
          </cell>
          <cell r="H2899">
            <v>44917</v>
          </cell>
          <cell r="I2899" t="str">
            <v>ENTREGADO</v>
          </cell>
          <cell r="J2899">
            <v>44918</v>
          </cell>
          <cell r="K2899" t="str">
            <v>CARLOS ALBERTO PAREJA REBOYEDO</v>
          </cell>
          <cell r="L2899" t="str">
            <v>URB FUENTES DE RIO MZ 1 V 21 KM 20 VIA SAMBORONDON DAULE //AURORA DAULE GUAYAS 091910 GUAYAS</v>
          </cell>
          <cell r="N2899" t="str">
            <v>0995367477 / 945070124</v>
          </cell>
          <cell r="O2899" t="str">
            <v>0995367477 / 945070124</v>
          </cell>
          <cell r="P2899" t="str">
            <v>091901</v>
          </cell>
          <cell r="Q2899" t="str">
            <v>DAULE</v>
          </cell>
          <cell r="R2899" t="str">
            <v>GUAYAS</v>
          </cell>
          <cell r="S2899" t="str">
            <v>DAULE</v>
          </cell>
          <cell r="T2899" t="str">
            <v>ITSACOURIER</v>
          </cell>
          <cell r="U2899" t="str">
            <v>FLEXNETUIO_GYE</v>
          </cell>
          <cell r="V2899">
            <v>1</v>
          </cell>
          <cell r="W2899">
            <v>0.2</v>
          </cell>
          <cell r="X2899" t="str">
            <v>HYCITE QUITO</v>
          </cell>
          <cell r="Y2899" t="str">
            <v>FLEX NET CALLE 28 DE JUNIO S/N Y GARCIA MORENO ENTRADA LLANO GRANDE</v>
          </cell>
        </row>
        <row r="2900">
          <cell r="A2900" t="str">
            <v>98753723</v>
          </cell>
          <cell r="B2900">
            <v>484752</v>
          </cell>
          <cell r="C2900" t="str">
            <v>98753723</v>
          </cell>
          <cell r="D2900" t="str">
            <v>HYCITE</v>
          </cell>
          <cell r="E2900" t="str">
            <v>DESPACHO</v>
          </cell>
          <cell r="F2900" t="str">
            <v>NORMAL</v>
          </cell>
          <cell r="G2900" t="str">
            <v>TF90278</v>
          </cell>
          <cell r="H2900">
            <v>44917</v>
          </cell>
          <cell r="I2900" t="str">
            <v>ENTREGADO</v>
          </cell>
          <cell r="J2900">
            <v>44918</v>
          </cell>
          <cell r="K2900" t="str">
            <v>LINDA CONTRERAS</v>
          </cell>
          <cell r="L2900" t="str">
            <v>SUBURBIO ORIENTE ENTRE LA 10 Y LA 11 ES UN BAZAR GUAYAQUIL / FEBRES CORDERO FEBRES CORDERO 090305 GUAYAS</v>
          </cell>
          <cell r="N2900" t="str">
            <v>0997215169</v>
          </cell>
          <cell r="O2900" t="str">
            <v>0997215169</v>
          </cell>
          <cell r="P2900" t="str">
            <v>090305</v>
          </cell>
          <cell r="Q2900" t="str">
            <v>GUAYAQUIL</v>
          </cell>
          <cell r="R2900" t="str">
            <v>GUAYAS</v>
          </cell>
          <cell r="S2900" t="str">
            <v>GUAYAQUIL</v>
          </cell>
          <cell r="T2900" t="str">
            <v>FLEXTRANS GYE</v>
          </cell>
          <cell r="U2900" t="str">
            <v>FLEXNETUIO_GYE</v>
          </cell>
          <cell r="V2900">
            <v>2</v>
          </cell>
          <cell r="W2900">
            <v>16.2</v>
          </cell>
          <cell r="X2900" t="str">
            <v>HYCITE QUITO</v>
          </cell>
          <cell r="Y2900" t="str">
            <v>FLEX NET CALLE 28 DE JUNIO S/N Y GARCIA MORENO ENTRADA LLANO GRANDE</v>
          </cell>
        </row>
        <row r="2901">
          <cell r="A2901" t="str">
            <v>98754070</v>
          </cell>
          <cell r="B2901">
            <v>484753</v>
          </cell>
          <cell r="C2901" t="str">
            <v>98754070</v>
          </cell>
          <cell r="D2901" t="str">
            <v>HYCITE</v>
          </cell>
          <cell r="E2901" t="str">
            <v>DESPACHO</v>
          </cell>
          <cell r="F2901" t="str">
            <v>NORMAL</v>
          </cell>
          <cell r="G2901" t="str">
            <v>TF90245</v>
          </cell>
          <cell r="H2901">
            <v>44917</v>
          </cell>
          <cell r="I2901" t="str">
            <v>ENTREGADO</v>
          </cell>
          <cell r="J2901">
            <v>44918</v>
          </cell>
          <cell r="K2901" t="str">
            <v>FLORANGELA SOLANO</v>
          </cell>
          <cell r="L2901" t="str">
            <v>CIUDADELA RIVERAS MZ.27 VILLA 8 PARROQUIA ELOY ALFARO CANTOS SUR DURAN / NORTE ELOY ALFARO 092408 GUAYAS</v>
          </cell>
          <cell r="M2901" t="str">
            <v/>
          </cell>
          <cell r="N2901" t="str">
            <v>0969668225</v>
          </cell>
          <cell r="O2901" t="str">
            <v>0969668225</v>
          </cell>
          <cell r="P2901" t="str">
            <v>092408</v>
          </cell>
          <cell r="Q2901" t="str">
            <v>DURAN</v>
          </cell>
          <cell r="R2901" t="str">
            <v>GUAYAS</v>
          </cell>
          <cell r="S2901" t="str">
            <v>ELOY ALFARO (DURAN)</v>
          </cell>
          <cell r="T2901" t="str">
            <v>ITSACOURIER</v>
          </cell>
          <cell r="U2901" t="str">
            <v>FLEXNETUIO_GYE</v>
          </cell>
          <cell r="V2901">
            <v>1</v>
          </cell>
          <cell r="W2901">
            <v>9.3000000000000007</v>
          </cell>
          <cell r="X2901" t="str">
            <v>HYCITE QUITO</v>
          </cell>
          <cell r="Y2901" t="str">
            <v>FLEX NET CALLE 28 DE JUNIO S/N Y GARCIA MORENO ENTRADA LLANO GRANDE</v>
          </cell>
        </row>
        <row r="2902">
          <cell r="A2902" t="str">
            <v>98754233</v>
          </cell>
          <cell r="B2902">
            <v>484754</v>
          </cell>
          <cell r="C2902" t="str">
            <v>98754233</v>
          </cell>
          <cell r="D2902" t="str">
            <v>HYCITE</v>
          </cell>
          <cell r="E2902" t="str">
            <v>DESPACHO</v>
          </cell>
          <cell r="F2902" t="str">
            <v>NORMAL</v>
          </cell>
          <cell r="G2902" t="str">
            <v>TF90246</v>
          </cell>
          <cell r="H2902">
            <v>44917</v>
          </cell>
          <cell r="I2902" t="str">
            <v>ENTREGADO</v>
          </cell>
          <cell r="J2902">
            <v>44918</v>
          </cell>
          <cell r="K2902" t="str">
            <v>MARIA MONCADA</v>
          </cell>
          <cell r="L2902" t="str">
            <v>MZ A .14 SOL #12 CASA.HUANCAVILCA PB/ X GUAYAQUIL / SUR XIMENA 090203 GUAYAS</v>
          </cell>
          <cell r="M2902" t="str">
            <v/>
          </cell>
          <cell r="N2902" t="str">
            <v>0981014243</v>
          </cell>
          <cell r="O2902" t="str">
            <v>0981014243</v>
          </cell>
          <cell r="P2902" t="str">
            <v>090203</v>
          </cell>
          <cell r="Q2902" t="str">
            <v>GUAYAQUIL</v>
          </cell>
          <cell r="R2902" t="str">
            <v>GUAYAS</v>
          </cell>
          <cell r="S2902" t="str">
            <v>GUAYAQUIL</v>
          </cell>
          <cell r="T2902" t="str">
            <v>FLEXTRANS GYE</v>
          </cell>
          <cell r="U2902" t="str">
            <v>FLEXNETUIO_GYE</v>
          </cell>
          <cell r="V2902">
            <v>1</v>
          </cell>
          <cell r="W2902">
            <v>10.3</v>
          </cell>
          <cell r="X2902" t="str">
            <v>HYCITE QUITO</v>
          </cell>
          <cell r="Y2902" t="str">
            <v>FLEX NET CALLE 28 DE JUNIO S/N Y GARCIA MORENO ENTRADA LLANO GRANDE</v>
          </cell>
        </row>
        <row r="2903">
          <cell r="A2903" t="str">
            <v>98754525</v>
          </cell>
          <cell r="B2903">
            <v>484755</v>
          </cell>
          <cell r="C2903" t="str">
            <v>98754525</v>
          </cell>
          <cell r="D2903" t="str">
            <v>HYCITE</v>
          </cell>
          <cell r="E2903" t="str">
            <v>DESPACHO</v>
          </cell>
          <cell r="F2903" t="str">
            <v>NORMAL</v>
          </cell>
          <cell r="G2903" t="str">
            <v>TF90247</v>
          </cell>
          <cell r="H2903">
            <v>44917</v>
          </cell>
          <cell r="I2903" t="str">
            <v>ENTREGADO</v>
          </cell>
          <cell r="J2903">
            <v>44918</v>
          </cell>
          <cell r="K2903" t="str">
            <v>PATRICIA GUANIN</v>
          </cell>
          <cell r="L2903" t="str">
            <v>SAMANES 5, MZ 930 SOLAR 2A FRENTE A MAKARENKO GUAYAQUIL// SAMANES TARQUI 090509 GUAYAS</v>
          </cell>
          <cell r="M2903" t="str">
            <v/>
          </cell>
          <cell r="N2903" t="str">
            <v>0983107779 / 043727310</v>
          </cell>
          <cell r="O2903" t="str">
            <v>0983107779 / 043727310</v>
          </cell>
          <cell r="P2903" t="str">
            <v>090509</v>
          </cell>
          <cell r="Q2903" t="str">
            <v>GUAYAQUIL</v>
          </cell>
          <cell r="R2903" t="str">
            <v>GUAYAS</v>
          </cell>
          <cell r="S2903" t="str">
            <v>GUAYAQUIL</v>
          </cell>
          <cell r="T2903" t="str">
            <v>ITSACOURIER</v>
          </cell>
          <cell r="U2903" t="str">
            <v>FLEXNETUIO_GYE</v>
          </cell>
          <cell r="V2903">
            <v>1</v>
          </cell>
          <cell r="W2903">
            <v>3.8</v>
          </cell>
          <cell r="X2903" t="str">
            <v>HYCITE QUITO</v>
          </cell>
          <cell r="Y2903" t="str">
            <v>FLEX NET CALLE 28 DE JUNIO S/N Y GARCIA MORENO ENTRADA LLANO GRANDE</v>
          </cell>
        </row>
        <row r="2904">
          <cell r="A2904" t="str">
            <v>98754611</v>
          </cell>
          <cell r="B2904">
            <v>484756</v>
          </cell>
          <cell r="C2904" t="str">
            <v>98754611</v>
          </cell>
          <cell r="D2904" t="str">
            <v>HYCITE</v>
          </cell>
          <cell r="E2904" t="str">
            <v>DESPACHO</v>
          </cell>
          <cell r="F2904" t="str">
            <v>NORMAL</v>
          </cell>
          <cell r="G2904" t="str">
            <v>031002004127388</v>
          </cell>
          <cell r="H2904">
            <v>44917</v>
          </cell>
          <cell r="I2904" t="str">
            <v>ENTREGADO</v>
          </cell>
          <cell r="J2904">
            <v>44918</v>
          </cell>
          <cell r="K2904" t="str">
            <v>ANA AREVALO</v>
          </cell>
          <cell r="L2904" t="str">
            <v>AV DIAMOND BEACH Y BULEVARD DEL MAR EDIFICIO TRITON ATACAMES ATACAMES 080306 ESMERALDAS</v>
          </cell>
          <cell r="M2904" t="str">
            <v/>
          </cell>
          <cell r="N2904" t="str">
            <v>0986106991</v>
          </cell>
          <cell r="O2904" t="str">
            <v>0986106991</v>
          </cell>
          <cell r="P2904" t="str">
            <v>080306</v>
          </cell>
          <cell r="Q2904" t="str">
            <v>ATACAMES</v>
          </cell>
          <cell r="R2904" t="str">
            <v>ESMERALDAS</v>
          </cell>
          <cell r="S2904" t="str">
            <v>TONSUPA</v>
          </cell>
          <cell r="T2904" t="str">
            <v>TRAMACO</v>
          </cell>
          <cell r="U2904" t="str">
            <v>FLEXNETUIO_PROVINCIA</v>
          </cell>
          <cell r="V2904">
            <v>1</v>
          </cell>
          <cell r="W2904">
            <v>3.5</v>
          </cell>
          <cell r="X2904" t="str">
            <v>HYCITE QUITO</v>
          </cell>
          <cell r="Y2904" t="str">
            <v>FLEX NET CALLE 28 DE JUNIO S/N Y GARCIA MORENO ENTRADA LLANO GRANDE</v>
          </cell>
        </row>
        <row r="2905">
          <cell r="A2905" t="str">
            <v>98754956</v>
          </cell>
          <cell r="B2905">
            <v>484757</v>
          </cell>
          <cell r="C2905" t="str">
            <v>98754956</v>
          </cell>
          <cell r="D2905" t="str">
            <v>HYCITE</v>
          </cell>
          <cell r="E2905" t="str">
            <v>DESPACHO</v>
          </cell>
          <cell r="F2905" t="str">
            <v>NORMAL</v>
          </cell>
          <cell r="G2905" t="str">
            <v>031002004127389</v>
          </cell>
          <cell r="H2905">
            <v>44917</v>
          </cell>
          <cell r="I2905" t="str">
            <v>ENTREGADO</v>
          </cell>
          <cell r="J2905">
            <v>44922</v>
          </cell>
          <cell r="K2905" t="str">
            <v>BERTHA IDROVO</v>
          </cell>
          <cell r="L2905" t="str">
            <v>CALLE VAWIN SKI Y DOMINGO COMIN PISO CREMA, CERCA A FARMACIA CRUZ AZUL SUCUA // BARRIO SUR SUCUA 140650 MORONA-SANTIAGO</v>
          </cell>
          <cell r="N2905" t="str">
            <v>0997700969</v>
          </cell>
          <cell r="O2905" t="str">
            <v>0997700969</v>
          </cell>
          <cell r="P2905" t="str">
            <v>140301</v>
          </cell>
          <cell r="Q2905" t="str">
            <v>SUCUA</v>
          </cell>
          <cell r="R2905" t="str">
            <v>MORONA SANTIAGO</v>
          </cell>
          <cell r="S2905" t="str">
            <v>SUCUA - NUEVO ISRAEL - ASUNCION - SANTA MARIANITA DE JESUS</v>
          </cell>
          <cell r="T2905" t="str">
            <v>TRAMACO</v>
          </cell>
          <cell r="U2905" t="str">
            <v>FLEXNETUIO_PROVINCIA</v>
          </cell>
          <cell r="V2905">
            <v>1</v>
          </cell>
          <cell r="W2905">
            <v>11.3</v>
          </cell>
          <cell r="X2905" t="str">
            <v>HYCITE QUITO</v>
          </cell>
          <cell r="Y2905" t="str">
            <v>FLEX NET CALLE 28 DE JUNIO S/N Y GARCIA MORENO ENTRADA LLANO GRANDE</v>
          </cell>
        </row>
        <row r="2906">
          <cell r="A2906" t="str">
            <v>98755018</v>
          </cell>
          <cell r="B2906">
            <v>484758</v>
          </cell>
          <cell r="C2906" t="str">
            <v>98755018</v>
          </cell>
          <cell r="D2906" t="str">
            <v>HYCITE</v>
          </cell>
          <cell r="E2906" t="str">
            <v>DESPACHO</v>
          </cell>
          <cell r="F2906" t="str">
            <v>NORMAL</v>
          </cell>
          <cell r="G2906" t="str">
            <v>031002004127390</v>
          </cell>
          <cell r="H2906">
            <v>44917</v>
          </cell>
          <cell r="I2906" t="str">
            <v>INCIDENCIA</v>
          </cell>
          <cell r="J2906">
            <v>44923</v>
          </cell>
          <cell r="K2906" t="str">
            <v>YOLANDA ZAMBRANO</v>
          </cell>
          <cell r="L2906" t="str">
            <v>ELOY ALFARO Y SANTITEVAN FRENTE A LA FARMACIA SANTA MARTA SUCRE CHARAPOTO 131453 MANABI</v>
          </cell>
          <cell r="N2906" t="str">
            <v>0991954329 / 052670266</v>
          </cell>
          <cell r="O2906" t="str">
            <v>0991954329 / 052670266</v>
          </cell>
          <cell r="P2906" t="str">
            <v>131101</v>
          </cell>
          <cell r="Q2906" t="str">
            <v>SUCRE</v>
          </cell>
          <cell r="R2906" t="str">
            <v>MANABI</v>
          </cell>
          <cell r="S2906" t="str">
            <v>BAHIA DE CARAQUEZ</v>
          </cell>
          <cell r="T2906" t="str">
            <v>TRAMACO</v>
          </cell>
          <cell r="U2906" t="str">
            <v>FLEXNETUIO_PROVINCIA</v>
          </cell>
          <cell r="V2906">
            <v>1</v>
          </cell>
          <cell r="W2906">
            <v>13.7</v>
          </cell>
          <cell r="X2906" t="str">
            <v>HYCITE QUITO</v>
          </cell>
          <cell r="Y2906" t="str">
            <v>FLEX NET CALLE 28 DE JUNIO S/N Y GARCIA MORENO ENTRADA LLANO GRANDE</v>
          </cell>
        </row>
        <row r="2907">
          <cell r="A2907" t="str">
            <v>98755066</v>
          </cell>
          <cell r="B2907">
            <v>484759</v>
          </cell>
          <cell r="C2907" t="str">
            <v>98755066</v>
          </cell>
          <cell r="D2907" t="str">
            <v>HYCITE</v>
          </cell>
          <cell r="E2907" t="str">
            <v>DESPACHO</v>
          </cell>
          <cell r="F2907" t="str">
            <v>NORMAL</v>
          </cell>
          <cell r="G2907" t="str">
            <v>031002004127391</v>
          </cell>
          <cell r="H2907">
            <v>44917</v>
          </cell>
          <cell r="I2907" t="str">
            <v>ENTREGADO</v>
          </cell>
          <cell r="J2907">
            <v>44922</v>
          </cell>
          <cell r="K2907" t="str">
            <v>ABEL JACOME</v>
          </cell>
          <cell r="L2907" t="str">
            <v>SAN CRISTOBAL 226 PASAJE TORTUGA UNION CALLE ISLA SEYNIOUR CASA 3 PISOS LATACUNGA // LATACUNGA JUAN MONTALVO (SAN SEBAST 050102 COTOPAXI</v>
          </cell>
          <cell r="M2907" t="str">
            <v/>
          </cell>
          <cell r="N2907" t="str">
            <v>0998208145 / 032807483</v>
          </cell>
          <cell r="O2907" t="str">
            <v>0998208145 / 032807483</v>
          </cell>
          <cell r="P2907" t="str">
            <v>050102</v>
          </cell>
          <cell r="Q2907" t="str">
            <v>LATACUNGA</v>
          </cell>
          <cell r="R2907" t="str">
            <v>COTOPAXI</v>
          </cell>
          <cell r="S2907" t="str">
            <v>LATACUNGA</v>
          </cell>
          <cell r="T2907" t="str">
            <v>TRAMACO</v>
          </cell>
          <cell r="U2907" t="str">
            <v>FLEXNETUIO_PROVINCIA</v>
          </cell>
          <cell r="V2907">
            <v>1</v>
          </cell>
          <cell r="W2907">
            <v>2.5</v>
          </cell>
          <cell r="X2907" t="str">
            <v>HYCITE QUITO</v>
          </cell>
          <cell r="Y2907" t="str">
            <v>FLEX NET CALLE 28 DE JUNIO S/N Y GARCIA MORENO ENTRADA LLANO GRANDE</v>
          </cell>
        </row>
        <row r="2908">
          <cell r="A2908" t="str">
            <v>98755104</v>
          </cell>
          <cell r="B2908">
            <v>484760</v>
          </cell>
          <cell r="C2908" t="str">
            <v>98755104</v>
          </cell>
          <cell r="D2908" t="str">
            <v>HYCITE</v>
          </cell>
          <cell r="E2908" t="str">
            <v>DESPACHO</v>
          </cell>
          <cell r="F2908" t="str">
            <v>NORMAL</v>
          </cell>
          <cell r="G2908" t="str">
            <v>TF90248</v>
          </cell>
          <cell r="H2908">
            <v>44917</v>
          </cell>
          <cell r="I2908" t="str">
            <v>ENTREGADO</v>
          </cell>
          <cell r="J2908">
            <v>44918</v>
          </cell>
          <cell r="K2908" t="str">
            <v>CLAUDINA VILLENA</v>
          </cell>
          <cell r="L2908" t="str">
            <v>CDLA ATARRAZANA MZA I4 V2 FRENTE A GUARDERIA MADRE PILAR IZQUIERDO GUAYAQUIL // GUAYAQUIL TARQUI 090514 GUAYAS</v>
          </cell>
          <cell r="N2908" t="str">
            <v>0997056773</v>
          </cell>
          <cell r="O2908" t="str">
            <v>0997056773</v>
          </cell>
          <cell r="P2908" t="str">
            <v>GUAYAQUIL</v>
          </cell>
          <cell r="Q2908" t="str">
            <v>GUAYAQUIL</v>
          </cell>
          <cell r="R2908" t="str">
            <v>GUAYAS</v>
          </cell>
          <cell r="T2908" t="str">
            <v>ITSACOURIER</v>
          </cell>
          <cell r="U2908" t="str">
            <v>FLEXNETUIO_GYE</v>
          </cell>
          <cell r="V2908">
            <v>1</v>
          </cell>
          <cell r="W2908">
            <v>9.6</v>
          </cell>
          <cell r="X2908" t="str">
            <v>HYCITE QUITO</v>
          </cell>
          <cell r="Y2908" t="str">
            <v>FLEX NET CALLE 28 DE JUNIO S/N Y GARCIA MORENO ENTRADA LLANO GRANDE</v>
          </cell>
        </row>
        <row r="2909">
          <cell r="A2909" t="str">
            <v>98755518</v>
          </cell>
          <cell r="B2909">
            <v>484761</v>
          </cell>
          <cell r="C2909" t="str">
            <v>98755518</v>
          </cell>
          <cell r="D2909" t="str">
            <v>HYCITE</v>
          </cell>
          <cell r="E2909" t="str">
            <v>DESPACHO</v>
          </cell>
          <cell r="F2909" t="str">
            <v>NORMAL</v>
          </cell>
          <cell r="G2909" t="str">
            <v>TF90249</v>
          </cell>
          <cell r="H2909">
            <v>44917</v>
          </cell>
          <cell r="I2909" t="str">
            <v>ENTREGADO</v>
          </cell>
          <cell r="J2909">
            <v>44918</v>
          </cell>
          <cell r="K2909" t="str">
            <v>PASTOR RAMOS</v>
          </cell>
          <cell r="L2909" t="str">
            <v>COOP UNION DE BANANEROS BL3B MZ-625 V-10 ENTRANDO PARADA UNION DE BANANE METROVIA GUAYAQUIL // GUAYAQUIL XIMENA 090602 GUAYAS</v>
          </cell>
          <cell r="M2909" t="str">
            <v/>
          </cell>
          <cell r="N2909" t="str">
            <v>0997547973</v>
          </cell>
          <cell r="O2909" t="str">
            <v>0997547973</v>
          </cell>
          <cell r="P2909" t="str">
            <v>090602</v>
          </cell>
          <cell r="Q2909" t="str">
            <v>GUAYAQUIL</v>
          </cell>
          <cell r="R2909" t="str">
            <v>GUAYAS</v>
          </cell>
          <cell r="S2909" t="str">
            <v>GUAYAQUIL</v>
          </cell>
          <cell r="T2909" t="str">
            <v>FLEXTRANS GYE</v>
          </cell>
          <cell r="U2909" t="str">
            <v>FLEXNETUIO_GYE</v>
          </cell>
          <cell r="V2909">
            <v>1</v>
          </cell>
          <cell r="W2909">
            <v>14</v>
          </cell>
          <cell r="X2909" t="str">
            <v>HYCITE QUITO</v>
          </cell>
          <cell r="Y2909" t="str">
            <v>FLEX NET CALLE 28 DE JUNIO S/N Y GARCIA MORENO ENTRADA LLANO GRANDE</v>
          </cell>
        </row>
        <row r="2910">
          <cell r="A2910" t="str">
            <v>98755525</v>
          </cell>
          <cell r="B2910">
            <v>484762</v>
          </cell>
          <cell r="C2910" t="str">
            <v>98755525</v>
          </cell>
          <cell r="D2910" t="str">
            <v>HYCITE</v>
          </cell>
          <cell r="E2910" t="str">
            <v>DESPACHO</v>
          </cell>
          <cell r="F2910" t="str">
            <v>NORMAL</v>
          </cell>
          <cell r="G2910" t="str">
            <v>TFQ90250</v>
          </cell>
          <cell r="H2910">
            <v>44917</v>
          </cell>
          <cell r="I2910" t="str">
            <v>ENTREGADO</v>
          </cell>
          <cell r="J2910">
            <v>44922</v>
          </cell>
          <cell r="K2910" t="str">
            <v>RUTH ARGUELLO</v>
          </cell>
          <cell r="L2910" t="str">
            <v>JORGE DROM 337 Y PSJE JOSE BOLAA,OS AV GASPAR DE VILLAREAL QUITO JIPIJAPA 170501 PICHINCHA</v>
          </cell>
          <cell r="N2910" t="str">
            <v>0980084966</v>
          </cell>
          <cell r="O2910" t="str">
            <v>0980084966</v>
          </cell>
          <cell r="P2910" t="str">
            <v>170501</v>
          </cell>
          <cell r="Q2910" t="str">
            <v>QUITO</v>
          </cell>
          <cell r="R2910" t="str">
            <v>PICHINCHA</v>
          </cell>
          <cell r="S2910" t="str">
            <v>QUITO</v>
          </cell>
          <cell r="T2910" t="str">
            <v>FLEXTRANS UIO</v>
          </cell>
          <cell r="U2910" t="str">
            <v>FLEXNETUIO_LOCAL</v>
          </cell>
          <cell r="V2910">
            <v>2</v>
          </cell>
          <cell r="W2910">
            <v>20.100000000000001</v>
          </cell>
          <cell r="X2910" t="str">
            <v>HYCITE QUITO</v>
          </cell>
          <cell r="Y2910" t="str">
            <v>FLEX NET CALLE 28 DE JUNIO S/N Y GARCIA MORENO ENTRADA LLANO GRANDE</v>
          </cell>
        </row>
        <row r="2911">
          <cell r="A2911" t="str">
            <v>98755551</v>
          </cell>
          <cell r="B2911">
            <v>484763</v>
          </cell>
          <cell r="C2911" t="str">
            <v>98755551</v>
          </cell>
          <cell r="D2911" t="str">
            <v>HYCITE</v>
          </cell>
          <cell r="E2911" t="str">
            <v>DESPACHO</v>
          </cell>
          <cell r="F2911" t="str">
            <v>NORMAL</v>
          </cell>
          <cell r="G2911" t="str">
            <v>031002004127392</v>
          </cell>
          <cell r="H2911">
            <v>44917</v>
          </cell>
          <cell r="I2911" t="str">
            <v>ENTREGADO</v>
          </cell>
          <cell r="J2911">
            <v>44922</v>
          </cell>
          <cell r="K2911" t="str">
            <v>CUBA RIVADENEYRA</v>
          </cell>
          <cell r="L2911" t="str">
            <v>CALLE JORGE ROCI Y AV MULLUNA FRENTE AL ESTADIO DE SAN ANTONIO SAN ANTONIO // TENA TENA 150101 NAPO</v>
          </cell>
          <cell r="M2911" t="str">
            <v/>
          </cell>
          <cell r="N2911" t="str">
            <v>0987976455</v>
          </cell>
          <cell r="O2911" t="str">
            <v>0987976455</v>
          </cell>
          <cell r="P2911" t="str">
            <v>150101</v>
          </cell>
          <cell r="Q2911" t="str">
            <v>TENA</v>
          </cell>
          <cell r="R2911" t="str">
            <v>NAPO</v>
          </cell>
          <cell r="S2911" t="str">
            <v>TENA</v>
          </cell>
          <cell r="T2911" t="str">
            <v>TRAMACO</v>
          </cell>
          <cell r="U2911" t="str">
            <v>FLEXNETUIO_PROVINCIA</v>
          </cell>
          <cell r="V2911">
            <v>1</v>
          </cell>
          <cell r="W2911">
            <v>9.8000000000000007</v>
          </cell>
          <cell r="X2911" t="str">
            <v>HYCITE QUITO</v>
          </cell>
          <cell r="Y2911" t="str">
            <v>FLEX NET CALLE 28 DE JUNIO S/N Y GARCIA MORENO ENTRADA LLANO GRANDE</v>
          </cell>
        </row>
        <row r="2912">
          <cell r="A2912" t="str">
            <v>98755552</v>
          </cell>
          <cell r="B2912">
            <v>484764</v>
          </cell>
          <cell r="C2912" t="str">
            <v>98755552</v>
          </cell>
          <cell r="D2912" t="str">
            <v>HYCITE</v>
          </cell>
          <cell r="E2912" t="str">
            <v>DESPACHO</v>
          </cell>
          <cell r="F2912" t="str">
            <v>NORMAL</v>
          </cell>
          <cell r="G2912" t="str">
            <v>031002004127870</v>
          </cell>
          <cell r="H2912">
            <v>44917</v>
          </cell>
          <cell r="I2912" t="str">
            <v>ENTREGADO</v>
          </cell>
          <cell r="J2912">
            <v>44918</v>
          </cell>
          <cell r="K2912" t="str">
            <v>VICTOR QUINTANILLA</v>
          </cell>
          <cell r="L2912" t="str">
            <v>AV ALBERTO ZAMBRANO Y GRAL RUMINAHUI FRENTE A GASOLINERA SINDICATO DE CHOFERE PUYO// BR LAS PALMAS PUYO 160150 PASTAZA</v>
          </cell>
          <cell r="N2912" t="str">
            <v>0993421434 / 032792426</v>
          </cell>
          <cell r="O2912" t="str">
            <v>0993421434 / 032792426</v>
          </cell>
          <cell r="P2912" t="str">
            <v>160101</v>
          </cell>
          <cell r="Q2912" t="str">
            <v>PUYO</v>
          </cell>
          <cell r="R2912" t="str">
            <v>PASTAZA</v>
          </cell>
          <cell r="S2912" t="str">
            <v>PUYO</v>
          </cell>
          <cell r="T2912" t="str">
            <v>TRAMACO</v>
          </cell>
          <cell r="U2912" t="str">
            <v>FLEXNETUIO_PROVINCIA</v>
          </cell>
          <cell r="V2912">
            <v>2</v>
          </cell>
          <cell r="W2912">
            <v>18.3</v>
          </cell>
          <cell r="X2912" t="str">
            <v>HYCITE QUITO</v>
          </cell>
          <cell r="Y2912" t="str">
            <v>FLEX NET CALLE 28 DE JUNIO S/N Y GARCIA MORENO ENTRADA LLANO GRANDE</v>
          </cell>
        </row>
        <row r="2913">
          <cell r="A2913" t="str">
            <v>98755591</v>
          </cell>
          <cell r="B2913">
            <v>484765</v>
          </cell>
          <cell r="C2913" t="str">
            <v>98755591</v>
          </cell>
          <cell r="D2913" t="str">
            <v>HYCITE</v>
          </cell>
          <cell r="E2913" t="str">
            <v>DESPACHO</v>
          </cell>
          <cell r="F2913" t="str">
            <v>NORMAL</v>
          </cell>
          <cell r="G2913" t="str">
            <v>031002004127394</v>
          </cell>
          <cell r="H2913">
            <v>44917</v>
          </cell>
          <cell r="I2913" t="str">
            <v>ENTREGADO</v>
          </cell>
          <cell r="J2913">
            <v>44918</v>
          </cell>
          <cell r="K2913" t="str">
            <v>MONICA VITERI</v>
          </cell>
          <cell r="L2913" t="str">
            <v>AV ATAHUALPA CASA SIN NUMERO PRIMER PORT DORADO VIA SAN CLEMENTE SECTOR IBARRA//CHUGCHUPUNGO LA ESPERANZA 100108 IMBABURA</v>
          </cell>
          <cell r="M2913" t="str">
            <v/>
          </cell>
          <cell r="N2913" t="str">
            <v>0986553881</v>
          </cell>
          <cell r="O2913" t="str">
            <v>0986553881</v>
          </cell>
          <cell r="P2913" t="str">
            <v>100108</v>
          </cell>
          <cell r="Q2913" t="str">
            <v>IBARRA</v>
          </cell>
          <cell r="R2913" t="str">
            <v>IMBABURA</v>
          </cell>
          <cell r="S2913" t="str">
            <v>SAN MIGUEL DE IBARRA</v>
          </cell>
          <cell r="T2913" t="str">
            <v>TRAMACO</v>
          </cell>
          <cell r="U2913" t="str">
            <v>FLEXNETUIO_PROVINCIA</v>
          </cell>
          <cell r="V2913">
            <v>1</v>
          </cell>
          <cell r="W2913">
            <v>12.7</v>
          </cell>
          <cell r="X2913" t="str">
            <v>HYCITE QUITO</v>
          </cell>
          <cell r="Y2913" t="str">
            <v>FLEX NET CALLE 28 DE JUNIO S/N Y GARCIA MORENO ENTRADA LLANO GRANDE</v>
          </cell>
        </row>
        <row r="2914">
          <cell r="A2914" t="str">
            <v>98755825</v>
          </cell>
          <cell r="B2914">
            <v>484766</v>
          </cell>
          <cell r="C2914" t="str">
            <v>98755825</v>
          </cell>
          <cell r="D2914" t="str">
            <v>HYCITE</v>
          </cell>
          <cell r="E2914" t="str">
            <v>DESPACHO</v>
          </cell>
          <cell r="F2914" t="str">
            <v>NORMAL</v>
          </cell>
          <cell r="G2914" t="str">
            <v>031002004127395</v>
          </cell>
          <cell r="H2914">
            <v>44917</v>
          </cell>
          <cell r="I2914" t="str">
            <v>ENTREGADO</v>
          </cell>
          <cell r="J2914">
            <v>44923</v>
          </cell>
          <cell r="K2914" t="str">
            <v>EDGAR LOPEZ</v>
          </cell>
          <cell r="L2914" t="str">
            <v>PSJE A 206 Y PSJE J PSJE J IBARRA // PILANQUI PILANQUI 100101 IMBABURA</v>
          </cell>
          <cell r="M2914" t="str">
            <v/>
          </cell>
          <cell r="N2914" t="str">
            <v>0985217538</v>
          </cell>
          <cell r="O2914" t="str">
            <v>0985217538</v>
          </cell>
          <cell r="P2914" t="str">
            <v>100101</v>
          </cell>
          <cell r="Q2914" t="str">
            <v>IBARRA</v>
          </cell>
          <cell r="R2914" t="str">
            <v>IMBABURA</v>
          </cell>
          <cell r="S2914" t="str">
            <v>SAN MIGUEL DE IBARRA</v>
          </cell>
          <cell r="T2914" t="str">
            <v>TRAMACO</v>
          </cell>
          <cell r="U2914" t="str">
            <v>FLEXNETUIO_PROVINCIA</v>
          </cell>
          <cell r="V2914">
            <v>1</v>
          </cell>
          <cell r="W2914">
            <v>10.8</v>
          </cell>
          <cell r="X2914" t="str">
            <v>HYCITE QUITO</v>
          </cell>
          <cell r="Y2914" t="str">
            <v>FLEX NET CALLE 28 DE JUNIO S/N Y GARCIA MORENO ENTRADA LLANO GRANDE</v>
          </cell>
        </row>
        <row r="2915">
          <cell r="A2915" t="str">
            <v>98756838</v>
          </cell>
          <cell r="B2915">
            <v>484767</v>
          </cell>
          <cell r="C2915" t="str">
            <v>98756838</v>
          </cell>
          <cell r="D2915" t="str">
            <v>HYCITE</v>
          </cell>
          <cell r="E2915" t="str">
            <v>DESPACHO</v>
          </cell>
          <cell r="F2915" t="str">
            <v>NORMAL</v>
          </cell>
          <cell r="G2915" t="str">
            <v>031002004127396</v>
          </cell>
          <cell r="H2915">
            <v>44917</v>
          </cell>
          <cell r="I2915" t="str">
            <v>ENTREGADO</v>
          </cell>
          <cell r="J2915">
            <v>44922</v>
          </cell>
          <cell r="K2915" t="str">
            <v>ENMA MULLO</v>
          </cell>
          <cell r="L2915" t="str">
            <v>CDLA ATAHUALPA CL DUCHICELA CL QUIS QUIS TULCAN-TULCAN TULCAN 040105 CARCHI</v>
          </cell>
          <cell r="M2915" t="str">
            <v/>
          </cell>
          <cell r="N2915" t="str">
            <v>0979844400 / 066245112</v>
          </cell>
          <cell r="O2915" t="str">
            <v>0979844400 / 066245112</v>
          </cell>
          <cell r="P2915" t="str">
            <v>040105</v>
          </cell>
          <cell r="Q2915" t="str">
            <v>TULCAN</v>
          </cell>
          <cell r="R2915" t="str">
            <v>CARCHI</v>
          </cell>
          <cell r="S2915" t="str">
            <v>TULCAN</v>
          </cell>
          <cell r="T2915" t="str">
            <v>TRAMACO</v>
          </cell>
          <cell r="U2915" t="str">
            <v>FLEXNETUIO_PROVINCIA</v>
          </cell>
          <cell r="V2915">
            <v>1</v>
          </cell>
          <cell r="W2915">
            <v>10.7</v>
          </cell>
          <cell r="X2915" t="str">
            <v>HYCITE QUITO</v>
          </cell>
          <cell r="Y2915" t="str">
            <v>FLEX NET CALLE 28 DE JUNIO S/N Y GARCIA MORENO ENTRADA LLANO GRANDE</v>
          </cell>
        </row>
        <row r="2916">
          <cell r="A2916" t="str">
            <v>98756841</v>
          </cell>
          <cell r="B2916">
            <v>484768</v>
          </cell>
          <cell r="C2916" t="str">
            <v>98756841</v>
          </cell>
          <cell r="D2916" t="str">
            <v>HYCITE</v>
          </cell>
          <cell r="E2916" t="str">
            <v>DESPACHO</v>
          </cell>
          <cell r="F2916" t="str">
            <v>NORMAL</v>
          </cell>
          <cell r="G2916" t="str">
            <v>031002004127871</v>
          </cell>
          <cell r="H2916">
            <v>44917</v>
          </cell>
          <cell r="I2916" t="str">
            <v>ENTREGADO</v>
          </cell>
          <cell r="J2916">
            <v>44918</v>
          </cell>
          <cell r="K2916" t="str">
            <v>LUZ REYES</v>
          </cell>
          <cell r="L2916" t="str">
            <v>PANAMERICANA S.N. PB FRENTE AL PARADOR TURISTICO NARANJAL // NARANJAL NARANJAL 091204 GUAYAS</v>
          </cell>
          <cell r="N2916" t="str">
            <v>0988127796</v>
          </cell>
          <cell r="O2916" t="str">
            <v>0988127796</v>
          </cell>
          <cell r="P2916" t="str">
            <v>091204</v>
          </cell>
          <cell r="Q2916" t="str">
            <v>NARANJAL</v>
          </cell>
          <cell r="R2916" t="str">
            <v>GUAYAS</v>
          </cell>
          <cell r="S2916" t="str">
            <v>NARANJAL - HACIENDA BALAO CHICO - COOPERATIVA 6 DE JULIO - COOPERATIVA NUEVA UNION CAMPESINA-CDLA.LA</v>
          </cell>
          <cell r="T2916" t="str">
            <v>TRAMACO</v>
          </cell>
          <cell r="U2916" t="str">
            <v>FLEXNETUIO_PROVINCIA</v>
          </cell>
          <cell r="V2916">
            <v>2</v>
          </cell>
          <cell r="W2916">
            <v>25.8</v>
          </cell>
          <cell r="X2916" t="str">
            <v>HYCITE QUITO</v>
          </cell>
          <cell r="Y2916" t="str">
            <v>FLEX NET CALLE 28 DE JUNIO S/N Y GARCIA MORENO ENTRADA LLANO GRANDE</v>
          </cell>
        </row>
        <row r="2917">
          <cell r="A2917" t="str">
            <v>98756854</v>
          </cell>
          <cell r="B2917">
            <v>484769</v>
          </cell>
          <cell r="C2917" t="str">
            <v>98756854</v>
          </cell>
          <cell r="D2917" t="str">
            <v>HYCITE</v>
          </cell>
          <cell r="E2917" t="str">
            <v>DESPACHO</v>
          </cell>
          <cell r="F2917" t="str">
            <v>NORMAL</v>
          </cell>
          <cell r="G2917" t="str">
            <v>TF90279</v>
          </cell>
          <cell r="H2917">
            <v>44917</v>
          </cell>
          <cell r="I2917" t="str">
            <v>ENTREGADO</v>
          </cell>
          <cell r="J2917">
            <v>44918</v>
          </cell>
          <cell r="K2917" t="str">
            <v>LISSBETH PALADINES</v>
          </cell>
          <cell r="L2917" t="str">
            <v>VIA A DAULE MI LOTE MZ 5187 SLR 11 A 200 MTS DE LA CRUZ AZUL GUAYAQUIL PASCUALES 090810 GUAYAS</v>
          </cell>
          <cell r="N2917" t="str">
            <v>0987229324 / 042523795</v>
          </cell>
          <cell r="O2917" t="str">
            <v>0987229324 / 042523795</v>
          </cell>
          <cell r="P2917" t="str">
            <v>090810</v>
          </cell>
          <cell r="Q2917" t="str">
            <v>GUAYAQUIL</v>
          </cell>
          <cell r="R2917" t="str">
            <v>GUAYAS</v>
          </cell>
          <cell r="S2917" t="str">
            <v>GUAYAQUIL</v>
          </cell>
          <cell r="T2917" t="str">
            <v>FLEXTRANS GYE</v>
          </cell>
          <cell r="U2917" t="str">
            <v>FLEXNETUIO_GYE</v>
          </cell>
          <cell r="V2917">
            <v>2</v>
          </cell>
          <cell r="W2917">
            <v>14.5</v>
          </cell>
          <cell r="X2917" t="str">
            <v>HYCITE QUITO</v>
          </cell>
          <cell r="Y2917" t="str">
            <v>FLEX NET CALLE 28 DE JUNIO S/N Y GARCIA MORENO ENTRADA LLANO GRANDE</v>
          </cell>
        </row>
        <row r="2918">
          <cell r="A2918" t="str">
            <v>98756949</v>
          </cell>
          <cell r="B2918">
            <v>484770</v>
          </cell>
          <cell r="C2918" t="str">
            <v>98756949</v>
          </cell>
          <cell r="D2918" t="str">
            <v>HYCITE</v>
          </cell>
          <cell r="E2918" t="str">
            <v>DESPACHO</v>
          </cell>
          <cell r="F2918" t="str">
            <v>NORMAL</v>
          </cell>
          <cell r="G2918" t="str">
            <v>TF90252</v>
          </cell>
          <cell r="H2918">
            <v>44917</v>
          </cell>
          <cell r="I2918" t="str">
            <v>INCIDENCIA</v>
          </cell>
          <cell r="J2918">
            <v>44922</v>
          </cell>
          <cell r="K2918" t="str">
            <v>HIPOLITA DURAN</v>
          </cell>
          <cell r="L2918" t="str">
            <v>FRANCISCO SEGURA #1504 ENTRE LA 24 Y LA 25 GUAYAQUIL-GUAYAQUIL FEBRES CORDERO 090404 GUAYAS</v>
          </cell>
          <cell r="M2918" t="str">
            <v/>
          </cell>
          <cell r="N2918" t="str">
            <v>0963114664 / 045011019</v>
          </cell>
          <cell r="O2918" t="str">
            <v>0963114664 / 045011019</v>
          </cell>
          <cell r="P2918" t="str">
            <v>090404</v>
          </cell>
          <cell r="Q2918" t="str">
            <v>GUAYAQUIL</v>
          </cell>
          <cell r="R2918" t="str">
            <v>GUAYAS</v>
          </cell>
          <cell r="S2918" t="str">
            <v>GUAYAQUIL</v>
          </cell>
          <cell r="T2918" t="str">
            <v>FLEXTRANS GYE</v>
          </cell>
          <cell r="U2918" t="str">
            <v>FLEXNETUIO_GYE</v>
          </cell>
          <cell r="V2918">
            <v>1</v>
          </cell>
          <cell r="W2918">
            <v>10.199999999999999</v>
          </cell>
          <cell r="X2918" t="str">
            <v>HYCITE QUITO</v>
          </cell>
          <cell r="Y2918" t="str">
            <v>FLEX NET CALLE 28 DE JUNIO S/N Y GARCIA MORENO ENTRADA LLANO GRANDE</v>
          </cell>
        </row>
        <row r="2919">
          <cell r="A2919" t="str">
            <v>98757122</v>
          </cell>
          <cell r="B2919">
            <v>484771</v>
          </cell>
          <cell r="C2919" t="str">
            <v>98757122</v>
          </cell>
          <cell r="D2919" t="str">
            <v>HYCITE</v>
          </cell>
          <cell r="E2919" t="str">
            <v>DESPACHO</v>
          </cell>
          <cell r="F2919" t="str">
            <v>NORMAL</v>
          </cell>
          <cell r="G2919" t="str">
            <v>IC3998</v>
          </cell>
          <cell r="H2919">
            <v>44917</v>
          </cell>
          <cell r="I2919" t="str">
            <v>ENTREGADO</v>
          </cell>
          <cell r="J2919">
            <v>44918</v>
          </cell>
          <cell r="K2919" t="str">
            <v>GERMAN ARICHAVALA</v>
          </cell>
          <cell r="L2919" t="str">
            <v>MIGUEL CORDERO 0 11 Y AV SOLANO HOSPT MONTE SINAI TORRE1 CONSULTORIO 411 CUENCA / MONTE SINRU SUCRE 010203 AZUAY</v>
          </cell>
          <cell r="M2919" t="str">
            <v/>
          </cell>
          <cell r="N2919" t="str">
            <v>0987228412</v>
          </cell>
          <cell r="O2919" t="str">
            <v>0987228412</v>
          </cell>
          <cell r="P2919" t="str">
            <v>010203</v>
          </cell>
          <cell r="Q2919" t="str">
            <v>CUENCA</v>
          </cell>
          <cell r="R2919" t="str">
            <v>AZUAY</v>
          </cell>
          <cell r="S2919" t="str">
            <v>CUENCA</v>
          </cell>
          <cell r="T2919" t="str">
            <v>ITSACOURIER</v>
          </cell>
          <cell r="U2919" t="str">
            <v>FLEXNETUIO_PROVINCIA</v>
          </cell>
          <cell r="V2919">
            <v>1</v>
          </cell>
          <cell r="W2919">
            <v>7.9</v>
          </cell>
          <cell r="X2919" t="str">
            <v>HYCITE QUITO</v>
          </cell>
          <cell r="Y2919" t="str">
            <v>FLEX NET CALLE 28 DE JUNIO S/N Y GARCIA MORENO ENTRADA LLANO GRANDE</v>
          </cell>
        </row>
        <row r="2920">
          <cell r="A2920" t="str">
            <v>98757386</v>
          </cell>
          <cell r="B2920">
            <v>484772</v>
          </cell>
          <cell r="C2920" t="str">
            <v>98757386</v>
          </cell>
          <cell r="D2920" t="str">
            <v>HYCITE</v>
          </cell>
          <cell r="E2920" t="str">
            <v>DESPACHO</v>
          </cell>
          <cell r="F2920" t="str">
            <v>NORMAL</v>
          </cell>
          <cell r="G2920" t="str">
            <v>031002004127398</v>
          </cell>
          <cell r="H2920">
            <v>44917</v>
          </cell>
          <cell r="I2920" t="str">
            <v>ENTREGADO</v>
          </cell>
          <cell r="J2920">
            <v>44922</v>
          </cell>
          <cell r="K2920" t="str">
            <v>BENITO SARANGO</v>
          </cell>
          <cell r="L2920" t="str">
            <v>HILARIO ORELLANA S/N AV DEL EJERCITO Y SEGUNDO IZQUIERDO, AL LADO DE CHANCHA SI ZAMORA // BENJAMIN CARRION ZAMORA 190101 ZAMORA-CHINCHIPE</v>
          </cell>
          <cell r="M2920" t="str">
            <v/>
          </cell>
          <cell r="N2920" t="str">
            <v>0993012851 / 986200132</v>
          </cell>
          <cell r="O2920" t="str">
            <v>0993012851 / 986200132</v>
          </cell>
          <cell r="P2920" t="str">
            <v>190101</v>
          </cell>
          <cell r="Q2920" t="str">
            <v>ZAMORA</v>
          </cell>
          <cell r="R2920" t="str">
            <v>ZAMORA CHINCHIPE</v>
          </cell>
          <cell r="S2920" t="str">
            <v>ZAMORA</v>
          </cell>
          <cell r="T2920" t="str">
            <v>TRAMACO</v>
          </cell>
          <cell r="U2920" t="str">
            <v>FLEXNETUIO_PROVINCIA</v>
          </cell>
          <cell r="V2920">
            <v>1</v>
          </cell>
          <cell r="W2920">
            <v>9.9</v>
          </cell>
          <cell r="X2920" t="str">
            <v>HYCITE QUITO</v>
          </cell>
          <cell r="Y2920" t="str">
            <v>FLEX NET CALLE 28 DE JUNIO S/N Y GARCIA MORENO ENTRADA LLANO GRANDE</v>
          </cell>
        </row>
        <row r="2921">
          <cell r="A2921" t="str">
            <v>98757764</v>
          </cell>
          <cell r="B2921">
            <v>484773</v>
          </cell>
          <cell r="C2921" t="str">
            <v>98757764</v>
          </cell>
          <cell r="D2921" t="str">
            <v>HYCITE</v>
          </cell>
          <cell r="E2921" t="str">
            <v>DESPACHO</v>
          </cell>
          <cell r="F2921" t="str">
            <v>NORMAL</v>
          </cell>
          <cell r="G2921" t="str">
            <v>TF90253</v>
          </cell>
          <cell r="H2921">
            <v>44917</v>
          </cell>
          <cell r="I2921" t="str">
            <v>ENTREGADO</v>
          </cell>
          <cell r="J2921">
            <v>44922</v>
          </cell>
          <cell r="K2921" t="str">
            <v>CARLOS CASTRO</v>
          </cell>
          <cell r="L2921" t="str">
            <v>CDLA MOREJON ALMEIDA MZ A1 VILLA 1 JUNTO A FARMACIA MI DOCTORCITO GUAYAQUIL// MOREJON ALMEIDA XIMENA 090202 GUAYAS</v>
          </cell>
          <cell r="M2921" t="str">
            <v/>
          </cell>
          <cell r="N2921" t="str">
            <v>0959657426</v>
          </cell>
          <cell r="O2921" t="str">
            <v>0959657426</v>
          </cell>
          <cell r="P2921" t="str">
            <v>090202</v>
          </cell>
          <cell r="Q2921" t="str">
            <v>GUAYAQUIL</v>
          </cell>
          <cell r="R2921" t="str">
            <v>GUAYAS</v>
          </cell>
          <cell r="S2921" t="str">
            <v>GUAYAQUIL</v>
          </cell>
          <cell r="T2921" t="str">
            <v>FLEXTRANS GYE</v>
          </cell>
          <cell r="U2921" t="str">
            <v>FLEXNETUIO_GYE</v>
          </cell>
          <cell r="V2921">
            <v>1</v>
          </cell>
          <cell r="W2921">
            <v>1.7</v>
          </cell>
          <cell r="X2921" t="str">
            <v>HYCITE QUITO</v>
          </cell>
          <cell r="Y2921" t="str">
            <v>FLEX NET CALLE 28 DE JUNIO S/N Y GARCIA MORENO ENTRADA LLANO GRANDE</v>
          </cell>
        </row>
        <row r="2922">
          <cell r="A2922" t="str">
            <v>98757785</v>
          </cell>
          <cell r="B2922">
            <v>484774</v>
          </cell>
          <cell r="C2922" t="str">
            <v>98757785</v>
          </cell>
          <cell r="D2922" t="str">
            <v>HYCITE</v>
          </cell>
          <cell r="E2922" t="str">
            <v>DESPACHO</v>
          </cell>
          <cell r="F2922" t="str">
            <v>NORMAL</v>
          </cell>
          <cell r="G2922" t="str">
            <v>031002004127399</v>
          </cell>
          <cell r="H2922">
            <v>44917</v>
          </cell>
          <cell r="I2922" t="str">
            <v>INCIDENCIA</v>
          </cell>
          <cell r="J2922">
            <v>44923</v>
          </cell>
          <cell r="K2922" t="str">
            <v>JONATHAN CASTRO</v>
          </cell>
          <cell r="L2922" t="str">
            <v>RICAURTE VIA COLUMA RECINTO SAN ISIDRO MARGEN IZQUIERDO UNDONETA//SAN ISIDRO RICAURTE 120203 LOS RIOS</v>
          </cell>
          <cell r="M2922" t="str">
            <v/>
          </cell>
          <cell r="N2922" t="str">
            <v>0991822392 / 939385650</v>
          </cell>
          <cell r="O2922" t="str">
            <v>0991822392 / 939385650</v>
          </cell>
          <cell r="P2922" t="str">
            <v>120203</v>
          </cell>
          <cell r="Q2922" t="str">
            <v>URDANETA</v>
          </cell>
          <cell r="R2922" t="str">
            <v>LOS RIOS</v>
          </cell>
          <cell r="S2922" t="str">
            <v>RICAURTE - LA HOJITA</v>
          </cell>
          <cell r="T2922" t="str">
            <v>TRAMACO</v>
          </cell>
          <cell r="U2922" t="str">
            <v>FLEXNETUIO_PROVINCIA</v>
          </cell>
          <cell r="V2922">
            <v>1</v>
          </cell>
          <cell r="W2922">
            <v>9.8000000000000007</v>
          </cell>
          <cell r="X2922" t="str">
            <v>HYCITE QUITO</v>
          </cell>
          <cell r="Y2922" t="str">
            <v>FLEX NET CALLE 28 DE JUNIO S/N Y GARCIA MORENO ENTRADA LLANO GRANDE</v>
          </cell>
        </row>
        <row r="2923">
          <cell r="A2923" t="str">
            <v>98758150</v>
          </cell>
          <cell r="B2923">
            <v>484775</v>
          </cell>
          <cell r="C2923" t="str">
            <v>98758150</v>
          </cell>
          <cell r="D2923" t="str">
            <v>HYCITE</v>
          </cell>
          <cell r="E2923" t="str">
            <v>DESPACHO</v>
          </cell>
          <cell r="F2923" t="str">
            <v>NORMAL</v>
          </cell>
          <cell r="G2923" t="str">
            <v>TF90254</v>
          </cell>
          <cell r="H2923">
            <v>44917</v>
          </cell>
          <cell r="I2923" t="str">
            <v>ENTREGADO</v>
          </cell>
          <cell r="J2923">
            <v>44918</v>
          </cell>
          <cell r="K2923" t="str">
            <v>JENNY SUAREZ</v>
          </cell>
          <cell r="L2923" t="str">
            <v>URB COLINAS DEL MAESTRO MANZANA 642 SOLAR 7 GUAYAQUIL PASCUALES 090154 GUAYAS</v>
          </cell>
          <cell r="N2923" t="str">
            <v>0978972823 / 046008110</v>
          </cell>
          <cell r="O2923" t="str">
            <v>0978972823 / 046008110</v>
          </cell>
          <cell r="P2923" t="str">
            <v>GUAYAQUIL</v>
          </cell>
          <cell r="Q2923" t="str">
            <v>GUAYAQUIL</v>
          </cell>
          <cell r="R2923" t="str">
            <v>GUAYAS</v>
          </cell>
          <cell r="T2923" t="str">
            <v>ITSACOURIER</v>
          </cell>
          <cell r="U2923" t="str">
            <v>FLEXNETUIO_GYE</v>
          </cell>
          <cell r="V2923">
            <v>1</v>
          </cell>
          <cell r="W2923">
            <v>8.9</v>
          </cell>
          <cell r="X2923" t="str">
            <v>HYCITE QUITO</v>
          </cell>
          <cell r="Y2923" t="str">
            <v>FLEX NET CALLE 28 DE JUNIO S/N Y GARCIA MORENO ENTRADA LLANO GRANDE</v>
          </cell>
        </row>
        <row r="2924">
          <cell r="A2924" t="str">
            <v>98758180</v>
          </cell>
          <cell r="B2924">
            <v>484776</v>
          </cell>
          <cell r="C2924" t="str">
            <v>98758180</v>
          </cell>
          <cell r="D2924" t="str">
            <v>HYCITE</v>
          </cell>
          <cell r="E2924" t="str">
            <v>DESPACHO</v>
          </cell>
          <cell r="F2924" t="str">
            <v>NORMAL</v>
          </cell>
          <cell r="G2924" t="str">
            <v>TFQ90255</v>
          </cell>
          <cell r="H2924">
            <v>44917</v>
          </cell>
          <cell r="I2924" t="str">
            <v>ENTREGADO</v>
          </cell>
          <cell r="J2924">
            <v>44918</v>
          </cell>
          <cell r="K2924" t="str">
            <v>DIEGO PUGA</v>
          </cell>
          <cell r="L2924" t="str">
            <v>TAMAYO Y VEINTIMILLA EDIFICIO TIZICINO QUITO//CENTRO-VEINTINILLA MARISCAL SUCRE 170523 PICHINCHA</v>
          </cell>
          <cell r="M2924" t="str">
            <v/>
          </cell>
          <cell r="N2924" t="str">
            <v>0996349745</v>
          </cell>
          <cell r="O2924" t="str">
            <v>0996349745</v>
          </cell>
          <cell r="P2924" t="str">
            <v>170523</v>
          </cell>
          <cell r="Q2924" t="str">
            <v>QUITO</v>
          </cell>
          <cell r="R2924" t="str">
            <v>PICHINCHA</v>
          </cell>
          <cell r="S2924" t="str">
            <v>QUITO</v>
          </cell>
          <cell r="T2924" t="str">
            <v>FLEXTRANS UIO</v>
          </cell>
          <cell r="U2924" t="str">
            <v>FLEXNETUIO_LOCAL</v>
          </cell>
          <cell r="V2924">
            <v>1</v>
          </cell>
          <cell r="W2924">
            <v>2.5</v>
          </cell>
          <cell r="X2924" t="str">
            <v>HYCITE QUITO</v>
          </cell>
          <cell r="Y2924" t="str">
            <v>FLEX NET CALLE 28 DE JUNIO S/N Y GARCIA MORENO ENTRADA LLANO GRANDE</v>
          </cell>
        </row>
        <row r="2925">
          <cell r="A2925" t="str">
            <v>98758224</v>
          </cell>
          <cell r="B2925">
            <v>484777</v>
          </cell>
          <cell r="C2925" t="str">
            <v>98758224</v>
          </cell>
          <cell r="D2925" t="str">
            <v>HYCITE</v>
          </cell>
          <cell r="E2925" t="str">
            <v>DESPACHO</v>
          </cell>
          <cell r="F2925" t="str">
            <v>NORMAL</v>
          </cell>
          <cell r="G2925" t="str">
            <v>031002004127872</v>
          </cell>
          <cell r="H2925">
            <v>44917</v>
          </cell>
          <cell r="I2925" t="str">
            <v>ENTREGADO</v>
          </cell>
          <cell r="J2925">
            <v>44922</v>
          </cell>
          <cell r="K2925" t="str">
            <v>ISAAC MASANA</v>
          </cell>
          <cell r="L2925" t="str">
            <v>AV ORIENTAL ENTRE 12 DE FEBRERO Y VICTORINO ABARCA ESTUDIO JURIDICO SUCUA // CENTRO SUCUA 140650 MORONA-SANTIAGO</v>
          </cell>
          <cell r="N2925" t="str">
            <v>0990085464 / 980535722</v>
          </cell>
          <cell r="O2925" t="str">
            <v>0990085464 / 980535722</v>
          </cell>
          <cell r="P2925" t="str">
            <v>140301</v>
          </cell>
          <cell r="Q2925" t="str">
            <v>SUCUA</v>
          </cell>
          <cell r="R2925" t="str">
            <v>MORONA SANTIAGO</v>
          </cell>
          <cell r="S2925" t="str">
            <v>SUCUA - NUEVO ISRAEL - ASUNCION - SANTA MARIANITA DE JESUS</v>
          </cell>
          <cell r="T2925" t="str">
            <v>TRAMACO</v>
          </cell>
          <cell r="U2925" t="str">
            <v>FLEXNETUIO_PROVINCIA</v>
          </cell>
          <cell r="V2925">
            <v>2</v>
          </cell>
          <cell r="W2925">
            <v>19.600000000000001</v>
          </cell>
          <cell r="X2925" t="str">
            <v>HYCITE QUITO</v>
          </cell>
          <cell r="Y2925" t="str">
            <v>FLEX NET CALLE 28 DE JUNIO S/N Y GARCIA MORENO ENTRADA LLANO GRANDE</v>
          </cell>
        </row>
        <row r="2926">
          <cell r="A2926" t="str">
            <v>98758335</v>
          </cell>
          <cell r="B2926">
            <v>484778</v>
          </cell>
          <cell r="C2926" t="str">
            <v>98758335</v>
          </cell>
          <cell r="D2926" t="str">
            <v>HYCITE</v>
          </cell>
          <cell r="E2926" t="str">
            <v>DESPACHO</v>
          </cell>
          <cell r="F2926" t="str">
            <v>NORMAL</v>
          </cell>
          <cell r="G2926" t="str">
            <v>TF90256</v>
          </cell>
          <cell r="H2926">
            <v>44917</v>
          </cell>
          <cell r="I2926" t="str">
            <v>ENTREGADO</v>
          </cell>
          <cell r="J2926">
            <v>44922</v>
          </cell>
          <cell r="K2926" t="str">
            <v>MARJORIE GUARANDA</v>
          </cell>
          <cell r="L2926" t="str">
            <v>CDLA LA FUENTE COND # 1 FRENTE A PARQUE DE LA FERROVIARIA GUAYAQUIL / FERROVIARIA TARQUI 090615 GUAYAS</v>
          </cell>
          <cell r="N2926" t="str">
            <v>0994575464</v>
          </cell>
          <cell r="O2926" t="str">
            <v>0994575464</v>
          </cell>
          <cell r="P2926" t="str">
            <v>GUAYAQUIL</v>
          </cell>
          <cell r="Q2926" t="str">
            <v>GUAYAQUIL</v>
          </cell>
          <cell r="R2926" t="str">
            <v>GUAYAS</v>
          </cell>
          <cell r="T2926" t="str">
            <v>FLEXTRANS GYE</v>
          </cell>
          <cell r="U2926" t="str">
            <v>FLEXNETUIO_GYE</v>
          </cell>
          <cell r="V2926">
            <v>1</v>
          </cell>
          <cell r="W2926">
            <v>10.9</v>
          </cell>
          <cell r="X2926" t="str">
            <v>HYCITE QUITO</v>
          </cell>
          <cell r="Y2926" t="str">
            <v>FLEX NET CALLE 28 DE JUNIO S/N Y GARCIA MORENO ENTRADA LLANO GRANDE</v>
          </cell>
        </row>
        <row r="2927">
          <cell r="A2927" t="str">
            <v>98758353</v>
          </cell>
          <cell r="B2927">
            <v>484779</v>
          </cell>
          <cell r="C2927" t="str">
            <v>98758353</v>
          </cell>
          <cell r="D2927" t="str">
            <v>HYCITE</v>
          </cell>
          <cell r="E2927" t="str">
            <v>DESPACHO</v>
          </cell>
          <cell r="F2927" t="str">
            <v>NORMAL</v>
          </cell>
          <cell r="G2927" t="str">
            <v>031002004127401</v>
          </cell>
          <cell r="H2927">
            <v>44917</v>
          </cell>
          <cell r="I2927" t="str">
            <v>ENTREGADO</v>
          </cell>
          <cell r="J2927">
            <v>44922</v>
          </cell>
          <cell r="K2927" t="str">
            <v>ROBINSON LOYO</v>
          </cell>
          <cell r="L2927" t="str">
            <v>NAZACOTA PUENTO 1ERA ENTRADA IZQUIERDA AV EL RETORNO CASA 26-170 IBARRA//EL RETORNO CARANQUI 100108 IMBABURA</v>
          </cell>
          <cell r="M2927" t="str">
            <v/>
          </cell>
          <cell r="N2927" t="str">
            <v>0989981215 / 999810766</v>
          </cell>
          <cell r="O2927" t="str">
            <v>0989981215 / 999810766</v>
          </cell>
          <cell r="P2927" t="str">
            <v>100108</v>
          </cell>
          <cell r="Q2927" t="str">
            <v>IBARRA</v>
          </cell>
          <cell r="R2927" t="str">
            <v>IMBABURA</v>
          </cell>
          <cell r="S2927" t="str">
            <v>SAN MIGUEL DE IBARRA</v>
          </cell>
          <cell r="T2927" t="str">
            <v>TRAMACO</v>
          </cell>
          <cell r="U2927" t="str">
            <v>FLEXNETUIO_PROVINCIA</v>
          </cell>
          <cell r="V2927">
            <v>1</v>
          </cell>
          <cell r="W2927">
            <v>8.5</v>
          </cell>
          <cell r="X2927" t="str">
            <v>HYCITE QUITO</v>
          </cell>
          <cell r="Y2927" t="str">
            <v>FLEX NET CALLE 28 DE JUNIO S/N Y GARCIA MORENO ENTRADA LLANO GRANDE</v>
          </cell>
        </row>
        <row r="2928">
          <cell r="A2928" t="str">
            <v>98758407</v>
          </cell>
          <cell r="B2928">
            <v>484780</v>
          </cell>
          <cell r="C2928" t="str">
            <v>98758407</v>
          </cell>
          <cell r="D2928" t="str">
            <v>HYCITE</v>
          </cell>
          <cell r="E2928" t="str">
            <v>DESPACHO</v>
          </cell>
          <cell r="F2928" t="str">
            <v>NORMAL</v>
          </cell>
          <cell r="G2928" t="str">
            <v>031002004127402</v>
          </cell>
          <cell r="H2928">
            <v>44917</v>
          </cell>
          <cell r="I2928" t="str">
            <v>ENTREGADO</v>
          </cell>
          <cell r="J2928">
            <v>44918</v>
          </cell>
          <cell r="K2928" t="str">
            <v>RUTH PEREZ</v>
          </cell>
          <cell r="L2928" t="str">
            <v>PARQUEA 05-31 Y VARGAS TORRES EDIFICIO DE TRES PISOS JUNTO LIBRERIA LN AMBATO LA MERCED 180103 TUNGURAHUA</v>
          </cell>
          <cell r="M2928" t="str">
            <v/>
          </cell>
          <cell r="N2928" t="str">
            <v>0992722111 / 032824503</v>
          </cell>
          <cell r="O2928" t="str">
            <v>0992722111 / 032824503</v>
          </cell>
          <cell r="P2928" t="str">
            <v>180103</v>
          </cell>
          <cell r="Q2928" t="str">
            <v>AMBATO</v>
          </cell>
          <cell r="R2928" t="str">
            <v>TUNGURAHUA</v>
          </cell>
          <cell r="S2928" t="str">
            <v>AMBATO</v>
          </cell>
          <cell r="T2928" t="str">
            <v>TRAMACO</v>
          </cell>
          <cell r="U2928" t="str">
            <v>FLEXNETUIO_PROVINCIA</v>
          </cell>
          <cell r="V2928">
            <v>1</v>
          </cell>
          <cell r="W2928">
            <v>10.7</v>
          </cell>
          <cell r="X2928" t="str">
            <v>HYCITE QUITO</v>
          </cell>
          <cell r="Y2928" t="str">
            <v>FLEX NET CALLE 28 DE JUNIO S/N Y GARCIA MORENO ENTRADA LLANO GRANDE</v>
          </cell>
        </row>
        <row r="2929">
          <cell r="A2929" t="str">
            <v>98759097</v>
          </cell>
          <cell r="B2929">
            <v>484781</v>
          </cell>
          <cell r="C2929" t="str">
            <v>98759097</v>
          </cell>
          <cell r="D2929" t="str">
            <v>HYCITE</v>
          </cell>
          <cell r="E2929" t="str">
            <v>DESPACHO</v>
          </cell>
          <cell r="F2929" t="str">
            <v>NORMAL</v>
          </cell>
          <cell r="G2929" t="str">
            <v>TFQ90257</v>
          </cell>
          <cell r="H2929">
            <v>44917</v>
          </cell>
          <cell r="I2929" t="str">
            <v>ENTREGADO</v>
          </cell>
          <cell r="J2929">
            <v>44918</v>
          </cell>
          <cell r="K2929" t="str">
            <v>EFRAIN ANCHAPANTA</v>
          </cell>
          <cell r="L2929" t="str">
            <v>VICENTE DUQUE N 73-184 JOSE ANDRADE EN BODEGAS ORBEA QUITO// CARCELEN INDUSTRIAL CARCELEN 170303 PICHINCHA</v>
          </cell>
          <cell r="M2929" t="str">
            <v/>
          </cell>
          <cell r="N2929" t="str">
            <v>0997265745</v>
          </cell>
          <cell r="O2929" t="str">
            <v>0997265745</v>
          </cell>
          <cell r="P2929" t="str">
            <v>170303</v>
          </cell>
          <cell r="Q2929" t="str">
            <v>QUITO</v>
          </cell>
          <cell r="R2929" t="str">
            <v>PICHINCHA</v>
          </cell>
          <cell r="S2929" t="str">
            <v>QUITO</v>
          </cell>
          <cell r="T2929" t="str">
            <v>FLEXTRANS UIO</v>
          </cell>
          <cell r="U2929" t="str">
            <v>FLEXNETUIO_LOCAL</v>
          </cell>
          <cell r="V2929">
            <v>1</v>
          </cell>
          <cell r="W2929">
            <v>3.2</v>
          </cell>
          <cell r="X2929" t="str">
            <v>HYCITE QUITO</v>
          </cell>
          <cell r="Y2929" t="str">
            <v>FLEX NET CALLE 28 DE JUNIO S/N Y GARCIA MORENO ENTRADA LLANO GRANDE</v>
          </cell>
        </row>
        <row r="2930">
          <cell r="A2930" t="str">
            <v>98759102</v>
          </cell>
          <cell r="B2930">
            <v>484782</v>
          </cell>
          <cell r="C2930" t="str">
            <v>98759102</v>
          </cell>
          <cell r="D2930" t="str">
            <v>HYCITE</v>
          </cell>
          <cell r="E2930" t="str">
            <v>DESPACHO</v>
          </cell>
          <cell r="F2930" t="str">
            <v>NORMAL</v>
          </cell>
          <cell r="G2930" t="str">
            <v>031002004127403</v>
          </cell>
          <cell r="H2930">
            <v>44917</v>
          </cell>
          <cell r="I2930" t="str">
            <v>ENTREGADO</v>
          </cell>
          <cell r="J2930">
            <v>44918</v>
          </cell>
          <cell r="K2930" t="str">
            <v>AMY CARAGUAY</v>
          </cell>
          <cell r="L2930" t="str">
            <v>PADRE OSWALDO RODRIGUEZ Y CESAR AMADOR BODEGA SUPER MARKET DON ANGEL SA NARANJAL // NARANJAL NARANJAL 091201 GUAYAS</v>
          </cell>
          <cell r="M2930" t="str">
            <v/>
          </cell>
          <cell r="N2930" t="str">
            <v>0989932833</v>
          </cell>
          <cell r="O2930" t="str">
            <v>0989932833</v>
          </cell>
          <cell r="P2930" t="str">
            <v>091201</v>
          </cell>
          <cell r="Q2930" t="str">
            <v>NARANJAL</v>
          </cell>
          <cell r="R2930" t="str">
            <v>GUAYAS</v>
          </cell>
          <cell r="S2930" t="str">
            <v>NARANJAL</v>
          </cell>
          <cell r="T2930" t="str">
            <v>TRAMACO</v>
          </cell>
          <cell r="U2930" t="str">
            <v>FLEXNETUIO_PROVINCIA</v>
          </cell>
          <cell r="V2930">
            <v>1</v>
          </cell>
          <cell r="W2930">
            <v>11.7</v>
          </cell>
          <cell r="X2930" t="str">
            <v>HYCITE QUITO</v>
          </cell>
          <cell r="Y2930" t="str">
            <v>FLEX NET CALLE 28 DE JUNIO S/N Y GARCIA MORENO ENTRADA LLANO GRANDE</v>
          </cell>
        </row>
        <row r="2931">
          <cell r="A2931" t="str">
            <v>98759144</v>
          </cell>
          <cell r="B2931">
            <v>484783</v>
          </cell>
          <cell r="C2931" t="str">
            <v>98759144</v>
          </cell>
          <cell r="D2931" t="str">
            <v>HYCITE</v>
          </cell>
          <cell r="E2931" t="str">
            <v>DESPACHO</v>
          </cell>
          <cell r="F2931" t="str">
            <v>NORMAL</v>
          </cell>
          <cell r="G2931" t="str">
            <v>TFQ90258</v>
          </cell>
          <cell r="H2931">
            <v>44917</v>
          </cell>
          <cell r="I2931" t="str">
            <v>ENTREGADO</v>
          </cell>
          <cell r="J2931">
            <v>44918</v>
          </cell>
          <cell r="K2931" t="str">
            <v>MARCO MARMOL</v>
          </cell>
          <cell r="L2931" t="str">
            <v>DIEGO DE PALOMINO S13-253 JUAN CALDERON UPCC QUITO SUR QUITO-QUITO SUR SAN BARTOLO 170601 PICHINCHA</v>
          </cell>
          <cell r="M2931" t="str">
            <v/>
          </cell>
          <cell r="N2931" t="str">
            <v>0999943405</v>
          </cell>
          <cell r="O2931" t="str">
            <v>0999943405</v>
          </cell>
          <cell r="P2931" t="str">
            <v>170601</v>
          </cell>
          <cell r="Q2931" t="str">
            <v>QUITO</v>
          </cell>
          <cell r="R2931" t="str">
            <v>PICHINCHA</v>
          </cell>
          <cell r="S2931" t="str">
            <v>QUITO</v>
          </cell>
          <cell r="T2931" t="str">
            <v>FLEXTRANS UIO</v>
          </cell>
          <cell r="U2931" t="str">
            <v>FLEXNETUIO_LOCAL</v>
          </cell>
          <cell r="V2931">
            <v>1</v>
          </cell>
          <cell r="W2931">
            <v>8.9</v>
          </cell>
          <cell r="X2931" t="str">
            <v>HYCITE QUITO</v>
          </cell>
          <cell r="Y2931" t="str">
            <v>FLEX NET CALLE 28 DE JUNIO S/N Y GARCIA MORENO ENTRADA LLANO GRANDE</v>
          </cell>
        </row>
        <row r="2932">
          <cell r="A2932" t="str">
            <v>98759317</v>
          </cell>
          <cell r="B2932">
            <v>484784</v>
          </cell>
          <cell r="C2932" t="str">
            <v>98759317</v>
          </cell>
          <cell r="D2932" t="str">
            <v>HYCITE</v>
          </cell>
          <cell r="E2932" t="str">
            <v>DESPACHO</v>
          </cell>
          <cell r="F2932" t="str">
            <v>NORMAL</v>
          </cell>
          <cell r="G2932" t="str">
            <v>TF90259</v>
          </cell>
          <cell r="H2932">
            <v>44917</v>
          </cell>
          <cell r="I2932" t="str">
            <v>ENTREGADO</v>
          </cell>
          <cell r="J2932">
            <v>44922</v>
          </cell>
          <cell r="K2932" t="str">
            <v>CARLOS FIGUEROA</v>
          </cell>
          <cell r="L2932" t="str">
            <v>URBANIZACION VOLARE MZ 24 V4 DAULE LA AURORA 091910 GUAYAS</v>
          </cell>
          <cell r="N2932" t="str">
            <v>0987277705</v>
          </cell>
          <cell r="O2932" t="str">
            <v>0987277705</v>
          </cell>
          <cell r="P2932" t="str">
            <v>091901</v>
          </cell>
          <cell r="Q2932" t="str">
            <v>DAULE</v>
          </cell>
          <cell r="R2932" t="str">
            <v>GUAYAS</v>
          </cell>
          <cell r="S2932" t="str">
            <v>DAULE</v>
          </cell>
          <cell r="T2932" t="str">
            <v>ITSACOURIER</v>
          </cell>
          <cell r="U2932" t="str">
            <v>FLEXNETUIO_GYE</v>
          </cell>
          <cell r="V2932">
            <v>1</v>
          </cell>
          <cell r="W2932">
            <v>7.4</v>
          </cell>
          <cell r="X2932" t="str">
            <v>HYCITE QUITO</v>
          </cell>
          <cell r="Y2932" t="str">
            <v>FLEX NET CALLE 28 DE JUNIO S/N Y GARCIA MORENO ENTRADA LLANO GRANDE</v>
          </cell>
        </row>
        <row r="2933">
          <cell r="A2933" t="str">
            <v>98759346</v>
          </cell>
          <cell r="B2933">
            <v>484785</v>
          </cell>
          <cell r="C2933" t="str">
            <v>98759346</v>
          </cell>
          <cell r="D2933" t="str">
            <v>HYCITE</v>
          </cell>
          <cell r="E2933" t="str">
            <v>DESPACHO</v>
          </cell>
          <cell r="F2933" t="str">
            <v>NORMAL</v>
          </cell>
          <cell r="G2933" t="str">
            <v>031002004127404</v>
          </cell>
          <cell r="H2933">
            <v>44917</v>
          </cell>
          <cell r="I2933" t="str">
            <v>ENTREGADO</v>
          </cell>
          <cell r="J2933">
            <v>44918</v>
          </cell>
          <cell r="K2933" t="str">
            <v>SARA SANCHEZ</v>
          </cell>
          <cell r="L2933" t="str">
            <v>URB. HORIZONTE AZUL CASA 69 FRENTE A LADO COMBATE 23 FAE JARAMIJO / JARAMIJO JARAMIJO (BASE AEREA / BA 130208 MANABI</v>
          </cell>
          <cell r="M2933" t="str">
            <v/>
          </cell>
          <cell r="N2933" t="str">
            <v>0984167039</v>
          </cell>
          <cell r="O2933" t="str">
            <v>0984167039</v>
          </cell>
          <cell r="P2933" t="str">
            <v>130208</v>
          </cell>
          <cell r="Q2933" t="str">
            <v>MANTA</v>
          </cell>
          <cell r="R2933" t="str">
            <v>MANABI</v>
          </cell>
          <cell r="S2933" t="str">
            <v>MANTA</v>
          </cell>
          <cell r="T2933" t="str">
            <v>TRAMACO</v>
          </cell>
          <cell r="U2933" t="str">
            <v>FLEXNETUIO_PROVINCIA</v>
          </cell>
          <cell r="V2933">
            <v>1</v>
          </cell>
          <cell r="W2933">
            <v>6.3</v>
          </cell>
          <cell r="X2933" t="str">
            <v>HYCITE QUITO</v>
          </cell>
          <cell r="Y2933" t="str">
            <v>FLEX NET CALLE 28 DE JUNIO S/N Y GARCIA MORENO ENTRADA LLANO GRANDE</v>
          </cell>
        </row>
        <row r="2934">
          <cell r="A2934" t="str">
            <v>98759407</v>
          </cell>
          <cell r="B2934">
            <v>484786</v>
          </cell>
          <cell r="C2934" t="str">
            <v>98759407</v>
          </cell>
          <cell r="D2934" t="str">
            <v>HYCITE</v>
          </cell>
          <cell r="E2934" t="str">
            <v>DESPACHO</v>
          </cell>
          <cell r="F2934" t="str">
            <v>NORMAL</v>
          </cell>
          <cell r="G2934" t="str">
            <v>TFQ90260</v>
          </cell>
          <cell r="H2934">
            <v>44917</v>
          </cell>
          <cell r="I2934" t="str">
            <v>ENTREGADO</v>
          </cell>
          <cell r="J2934">
            <v>44922</v>
          </cell>
          <cell r="K2934" t="str">
            <v>WILLIAN PULUPA</v>
          </cell>
          <cell r="L2934" t="str">
            <v>CA E16 ALFONSO TUFINO TUFINO 17 DE SEPTIEMBRE 5A Y ALVARADO QUITO // LLANO CHICO LLANO CHICO 170209 PICHINCHA</v>
          </cell>
          <cell r="N2934" t="str">
            <v>0959020048</v>
          </cell>
          <cell r="O2934" t="str">
            <v>0959020048</v>
          </cell>
          <cell r="P2934" t="str">
            <v>170209</v>
          </cell>
          <cell r="Q2934" t="str">
            <v>QUITO</v>
          </cell>
          <cell r="R2934" t="str">
            <v>PICHINCHA</v>
          </cell>
          <cell r="S2934" t="str">
            <v>LLANO CHICO</v>
          </cell>
          <cell r="T2934" t="str">
            <v>FLEXTRANS UIO</v>
          </cell>
          <cell r="U2934" t="str">
            <v>FLEXNETUIO_LOCAL</v>
          </cell>
          <cell r="V2934">
            <v>2</v>
          </cell>
          <cell r="W2934">
            <v>18</v>
          </cell>
          <cell r="X2934" t="str">
            <v>HYCITE QUITO</v>
          </cell>
          <cell r="Y2934" t="str">
            <v>FLEX NET CALLE 28 DE JUNIO S/N Y GARCIA MORENO ENTRADA LLANO GRANDE</v>
          </cell>
        </row>
        <row r="2935">
          <cell r="A2935" t="str">
            <v>98759554</v>
          </cell>
          <cell r="B2935">
            <v>484787</v>
          </cell>
          <cell r="C2935" t="str">
            <v>98759554</v>
          </cell>
          <cell r="D2935" t="str">
            <v>HYCITE</v>
          </cell>
          <cell r="E2935" t="str">
            <v>DESPACHO</v>
          </cell>
          <cell r="F2935" t="str">
            <v>NORMAL</v>
          </cell>
          <cell r="G2935" t="str">
            <v>031002004127405</v>
          </cell>
          <cell r="H2935">
            <v>44917</v>
          </cell>
          <cell r="I2935" t="str">
            <v>ENTREGADO</v>
          </cell>
          <cell r="J2935">
            <v>44922</v>
          </cell>
          <cell r="K2935" t="str">
            <v>ROSA GARCIA</v>
          </cell>
          <cell r="L2935" t="str">
            <v>SALINAS PUERTAS DEL SOL 1 MZ J VILLA 2 SALINAS JOSE LUIS TAMAYO 240206 SANTA ELENA</v>
          </cell>
          <cell r="M2935" t="str">
            <v/>
          </cell>
          <cell r="N2935" t="str">
            <v>0994922061</v>
          </cell>
          <cell r="O2935" t="str">
            <v>0994922061</v>
          </cell>
          <cell r="P2935" t="str">
            <v>240206</v>
          </cell>
          <cell r="Q2935" t="str">
            <v>SALINAS</v>
          </cell>
          <cell r="R2935" t="str">
            <v>SANTA ELENA</v>
          </cell>
          <cell r="S2935" t="str">
            <v>SALINAS</v>
          </cell>
          <cell r="T2935" t="str">
            <v>TRAMACO</v>
          </cell>
          <cell r="U2935" t="str">
            <v>FLEXNETUIO_PROVINCIA</v>
          </cell>
          <cell r="V2935">
            <v>1</v>
          </cell>
          <cell r="W2935">
            <v>8.1</v>
          </cell>
          <cell r="X2935" t="str">
            <v>HYCITE QUITO</v>
          </cell>
          <cell r="Y2935" t="str">
            <v>FLEX NET CALLE 28 DE JUNIO S/N Y GARCIA MORENO ENTRADA LLANO GRANDE</v>
          </cell>
        </row>
        <row r="2936">
          <cell r="A2936" t="str">
            <v>98746764</v>
          </cell>
          <cell r="B2936">
            <v>484717</v>
          </cell>
          <cell r="C2936" t="str">
            <v>98746764</v>
          </cell>
          <cell r="D2936" t="str">
            <v>HYCITE</v>
          </cell>
          <cell r="E2936" t="str">
            <v>DESPACHO</v>
          </cell>
          <cell r="F2936" t="str">
            <v>NORMAL</v>
          </cell>
          <cell r="G2936" t="str">
            <v>031002004127369</v>
          </cell>
          <cell r="H2936">
            <v>44917</v>
          </cell>
          <cell r="I2936" t="str">
            <v>ENTREGADO</v>
          </cell>
          <cell r="J2936">
            <v>44922</v>
          </cell>
          <cell r="K2936" t="str">
            <v>JEANETTE JIMENEZ</v>
          </cell>
          <cell r="L2936" t="str">
            <v>AV 5 DE JUNIO Y AV MANABI PORTOVIEJO  18 DE OCTUBRE 130103 MANABI</v>
          </cell>
          <cell r="M2936" t="str">
            <v/>
          </cell>
          <cell r="N2936" t="str">
            <v>0980192162 / 052651036</v>
          </cell>
          <cell r="O2936" t="str">
            <v>0980192162 / 052651036</v>
          </cell>
          <cell r="P2936" t="str">
            <v>130103</v>
          </cell>
          <cell r="Q2936" t="str">
            <v>PORTOVIEJO</v>
          </cell>
          <cell r="R2936" t="str">
            <v>MANABI</v>
          </cell>
          <cell r="S2936" t="str">
            <v>PORTOVIEJO</v>
          </cell>
          <cell r="T2936" t="str">
            <v>TRAMACO</v>
          </cell>
          <cell r="U2936" t="str">
            <v>FLEXNETUIO_PROVINCIA</v>
          </cell>
          <cell r="V2936">
            <v>1</v>
          </cell>
          <cell r="W2936">
            <v>1.5</v>
          </cell>
          <cell r="X2936" t="str">
            <v>HYCITE QUITO</v>
          </cell>
          <cell r="Y2936" t="str">
            <v>FLEX NET CALLE 28 DE JUNIO S/N Y GARCIA MORENO ENTRADA LLANO GRANDE</v>
          </cell>
        </row>
        <row r="2937">
          <cell r="A2937" t="str">
            <v>98746915</v>
          </cell>
          <cell r="B2937">
            <v>484718</v>
          </cell>
          <cell r="C2937" t="str">
            <v>98746915</v>
          </cell>
          <cell r="D2937" t="str">
            <v>HYCITE</v>
          </cell>
          <cell r="E2937" t="str">
            <v>DESPACHO</v>
          </cell>
          <cell r="F2937" t="str">
            <v>NORMAL</v>
          </cell>
          <cell r="G2937" t="str">
            <v>031002004127370</v>
          </cell>
          <cell r="H2937">
            <v>44917</v>
          </cell>
          <cell r="I2937" t="str">
            <v>ENTREGADO</v>
          </cell>
          <cell r="J2937">
            <v>44922</v>
          </cell>
          <cell r="K2937" t="str">
            <v>CELIA RUIZ</v>
          </cell>
          <cell r="L2937" t="str">
            <v>ATAHUALPA S/N A 300 MTS CENTRO DE SALUD OTAVALO//BARRIO CENTRAL DOCTOR MIGUEL EGAS CABEZA 100204 IMBABURA</v>
          </cell>
          <cell r="M2937" t="str">
            <v/>
          </cell>
          <cell r="N2937" t="str">
            <v>0988307939</v>
          </cell>
          <cell r="O2937" t="str">
            <v>0988307939</v>
          </cell>
          <cell r="P2937" t="str">
            <v>100204</v>
          </cell>
          <cell r="Q2937" t="str">
            <v>OTAVALO</v>
          </cell>
          <cell r="R2937" t="str">
            <v>IMBABURA</v>
          </cell>
          <cell r="S2937" t="str">
            <v>DOCTOR MIGUEL EGAS CABEZAS (PEGUCHE)</v>
          </cell>
          <cell r="T2937" t="str">
            <v>TRAMACO</v>
          </cell>
          <cell r="U2937" t="str">
            <v>FLEXNETUIO_PROVINCIA</v>
          </cell>
          <cell r="V2937">
            <v>1</v>
          </cell>
          <cell r="W2937">
            <v>12.2</v>
          </cell>
          <cell r="X2937" t="str">
            <v>HYCITE QUITO</v>
          </cell>
          <cell r="Y2937" t="str">
            <v>FLEX NET CALLE 28 DE JUNIO S/N Y GARCIA MORENO ENTRADA LLANO GRANDE</v>
          </cell>
        </row>
        <row r="2938">
          <cell r="A2938" t="str">
            <v>98747023</v>
          </cell>
          <cell r="B2938">
            <v>484719</v>
          </cell>
          <cell r="C2938" t="str">
            <v>98747023</v>
          </cell>
          <cell r="D2938" t="str">
            <v>HYCITE</v>
          </cell>
          <cell r="E2938" t="str">
            <v>DESPACHO</v>
          </cell>
          <cell r="F2938" t="str">
            <v>NORMAL</v>
          </cell>
          <cell r="G2938" t="str">
            <v>TF90231</v>
          </cell>
          <cell r="H2938">
            <v>44917</v>
          </cell>
          <cell r="I2938" t="str">
            <v>ENTREGADO</v>
          </cell>
          <cell r="J2938">
            <v>44922</v>
          </cell>
          <cell r="K2938" t="str">
            <v>YULIANA MACIAS</v>
          </cell>
          <cell r="L2938" t="str">
            <v>AV LAS AGUAS Y CALLE ALIANZA EN LA FEDERACION ECUATORIANA FUTBOL GUAYAQUIL// NORA TARQUI 090507 GUAYAS</v>
          </cell>
          <cell r="M2938" t="str">
            <v/>
          </cell>
          <cell r="N2938" t="str">
            <v>0979672127 / 042880743</v>
          </cell>
          <cell r="O2938" t="str">
            <v>0979672127 / 042880743</v>
          </cell>
          <cell r="P2938" t="str">
            <v>090507</v>
          </cell>
          <cell r="Q2938" t="str">
            <v>GUAYAQUIL</v>
          </cell>
          <cell r="R2938" t="str">
            <v>GUAYAS</v>
          </cell>
          <cell r="S2938" t="str">
            <v>GUAYAQUIL</v>
          </cell>
          <cell r="T2938" t="str">
            <v>FLEXTRANS GYE</v>
          </cell>
          <cell r="U2938" t="str">
            <v>FLEXNETUIO_GYE</v>
          </cell>
          <cell r="V2938">
            <v>1</v>
          </cell>
          <cell r="W2938">
            <v>8.8000000000000007</v>
          </cell>
          <cell r="X2938" t="str">
            <v>HYCITE QUITO</v>
          </cell>
          <cell r="Y2938" t="str">
            <v>FLEX NET CALLE 28 DE JUNIO S/N Y GARCIA MORENO ENTRADA LLANO GRANDE</v>
          </cell>
        </row>
        <row r="2939">
          <cell r="A2939" t="str">
            <v>98747252</v>
          </cell>
          <cell r="B2939">
            <v>484720</v>
          </cell>
          <cell r="C2939" t="str">
            <v>98747252</v>
          </cell>
          <cell r="D2939" t="str">
            <v>HYCITE</v>
          </cell>
          <cell r="E2939" t="str">
            <v>DESPACHO</v>
          </cell>
          <cell r="F2939" t="str">
            <v>NORMAL</v>
          </cell>
          <cell r="G2939" t="str">
            <v>031002004127371</v>
          </cell>
          <cell r="H2939">
            <v>44917</v>
          </cell>
          <cell r="I2939" t="str">
            <v>INCIDENCIA</v>
          </cell>
          <cell r="J2939">
            <v>44923</v>
          </cell>
          <cell r="K2939" t="str">
            <v>JIMENA ZAMBRANO</v>
          </cell>
          <cell r="L2939" t="str">
            <v>9 DE OCTUBRE C/ JOSE GILCES FRENTE AL TALLER DE MOTOS LA CHIQUI BAHIA DE CARAQUEZ(SUCRE) //VIA CORRE A CHARAPOTO 130110 MANABI</v>
          </cell>
          <cell r="M2939" t="str">
            <v/>
          </cell>
          <cell r="N2939" t="str">
            <v>0997519544 / 939117915</v>
          </cell>
          <cell r="O2939" t="str">
            <v>0997519544 / 939117915</v>
          </cell>
          <cell r="P2939" t="str">
            <v>130110</v>
          </cell>
          <cell r="Q2939" t="str">
            <v>PORTOVIEJO</v>
          </cell>
          <cell r="R2939" t="str">
            <v>MANABI</v>
          </cell>
          <cell r="S2939" t="str">
            <v>PORTOVIEJO</v>
          </cell>
          <cell r="T2939" t="str">
            <v>TRAMACO</v>
          </cell>
          <cell r="U2939" t="str">
            <v>FLEXNETUIO_PROVINCIA</v>
          </cell>
          <cell r="V2939">
            <v>1</v>
          </cell>
          <cell r="W2939">
            <v>10.199999999999999</v>
          </cell>
          <cell r="X2939" t="str">
            <v>HYCITE QUITO</v>
          </cell>
          <cell r="Y2939" t="str">
            <v>FLEX NET CALLE 28 DE JUNIO S/N Y GARCIA MORENO ENTRADA LLANO GRANDE</v>
          </cell>
        </row>
        <row r="2940">
          <cell r="A2940" t="str">
            <v>98747419</v>
          </cell>
          <cell r="B2940">
            <v>484721</v>
          </cell>
          <cell r="C2940" t="str">
            <v>98747419</v>
          </cell>
          <cell r="D2940" t="str">
            <v>HYCITE</v>
          </cell>
          <cell r="E2940" t="str">
            <v>DESPACHO</v>
          </cell>
          <cell r="F2940" t="str">
            <v>NORMAL</v>
          </cell>
          <cell r="G2940" t="str">
            <v>031002004127372</v>
          </cell>
          <cell r="H2940">
            <v>44917</v>
          </cell>
          <cell r="I2940" t="str">
            <v>ENTREGADO</v>
          </cell>
          <cell r="J2940">
            <v>44918</v>
          </cell>
          <cell r="K2940" t="str">
            <v>ESTEFANIA LOOR</v>
          </cell>
          <cell r="L2940" t="str">
            <v>BARRIO MANABI CALLE 9 DE OCTUBRE CALLE 9 DE OCTUBRE TIENDA LENIN SALINAS//ANCONCITO ANCONCITO 240208 SANTA ELENA</v>
          </cell>
          <cell r="M2940" t="str">
            <v/>
          </cell>
          <cell r="N2940" t="str">
            <v>0996422189</v>
          </cell>
          <cell r="O2940" t="str">
            <v>0996422189</v>
          </cell>
          <cell r="P2940" t="str">
            <v>240208</v>
          </cell>
          <cell r="Q2940" t="str">
            <v>SALINAS</v>
          </cell>
          <cell r="R2940" t="str">
            <v>SANTA ELENA</v>
          </cell>
          <cell r="S2940" t="str">
            <v>ANCONCITO</v>
          </cell>
          <cell r="T2940" t="str">
            <v>TRAMACO</v>
          </cell>
          <cell r="U2940" t="str">
            <v>FLEXNETUIO_PROVINCIA</v>
          </cell>
          <cell r="V2940">
            <v>1</v>
          </cell>
          <cell r="W2940">
            <v>9.9</v>
          </cell>
          <cell r="X2940" t="str">
            <v>HYCITE QUITO</v>
          </cell>
          <cell r="Y2940" t="str">
            <v>FLEX NET CALLE 28 DE JUNIO S/N Y GARCIA MORENO ENTRADA LLANO GRANDE</v>
          </cell>
        </row>
        <row r="2941">
          <cell r="A2941" t="str">
            <v>98748814</v>
          </cell>
          <cell r="B2941">
            <v>484722</v>
          </cell>
          <cell r="C2941" t="str">
            <v>98748814</v>
          </cell>
          <cell r="D2941" t="str">
            <v>HYCITE</v>
          </cell>
          <cell r="E2941" t="str">
            <v>DESPACHO</v>
          </cell>
          <cell r="F2941" t="str">
            <v>NORMAL</v>
          </cell>
          <cell r="G2941" t="str">
            <v>TF90232</v>
          </cell>
          <cell r="H2941">
            <v>44917</v>
          </cell>
          <cell r="I2941" t="str">
            <v>ENTREGADO</v>
          </cell>
          <cell r="J2941">
            <v>44918</v>
          </cell>
          <cell r="K2941" t="str">
            <v>ANA ALCIVAR</v>
          </cell>
          <cell r="L2941" t="str">
            <v>CALLE URBANIZACION MZ E4 V-4 GUAYAQUIL // NORTE  TARQUI 090505 GUAYAS</v>
          </cell>
          <cell r="M2941" t="str">
            <v/>
          </cell>
          <cell r="N2941" t="str">
            <v>0995233030</v>
          </cell>
          <cell r="O2941" t="str">
            <v>0995233030</v>
          </cell>
          <cell r="P2941" t="str">
            <v>090505</v>
          </cell>
          <cell r="Q2941" t="str">
            <v>GUAYAQUIL</v>
          </cell>
          <cell r="R2941" t="str">
            <v>GUAYAS</v>
          </cell>
          <cell r="S2941" t="str">
            <v>GUAYAQUIL</v>
          </cell>
          <cell r="T2941" t="str">
            <v>ITSACOURIER</v>
          </cell>
          <cell r="U2941" t="str">
            <v>FLEXNETUIO_GYE</v>
          </cell>
          <cell r="V2941">
            <v>1</v>
          </cell>
          <cell r="W2941">
            <v>6.7</v>
          </cell>
          <cell r="X2941" t="str">
            <v>HYCITE QUITO</v>
          </cell>
          <cell r="Y2941" t="str">
            <v>FLEX NET CALLE 28 DE JUNIO S/N Y GARCIA MORENO ENTRADA LLANO GRANDE</v>
          </cell>
        </row>
        <row r="2942">
          <cell r="A2942" t="str">
            <v>98748864</v>
          </cell>
          <cell r="B2942">
            <v>484723</v>
          </cell>
          <cell r="C2942" t="str">
            <v>98748864</v>
          </cell>
          <cell r="D2942" t="str">
            <v>HYCITE</v>
          </cell>
          <cell r="E2942" t="str">
            <v>DESPACHO</v>
          </cell>
          <cell r="F2942" t="str">
            <v>NORMAL</v>
          </cell>
          <cell r="G2942" t="str">
            <v>031002004127345</v>
          </cell>
          <cell r="H2942">
            <v>44917</v>
          </cell>
          <cell r="I2942" t="str">
            <v>ENTREGADO</v>
          </cell>
          <cell r="J2942">
            <v>44918</v>
          </cell>
          <cell r="K2942" t="str">
            <v>MARIA SALAS</v>
          </cell>
          <cell r="L2942" t="str">
            <v>CL ROCAFUERTE 461 Y BOLIVAR A 30 PASOS DEL POLLO EL POLLAZO OTAVALO-SAN BLAS EL JORDAN 100201 IMBABURA</v>
          </cell>
          <cell r="M2942" t="str">
            <v/>
          </cell>
          <cell r="N2942" t="str">
            <v>0987883593 / 062320784</v>
          </cell>
          <cell r="O2942" t="str">
            <v>0987883593 / 062320784</v>
          </cell>
          <cell r="P2942" t="str">
            <v>100201</v>
          </cell>
          <cell r="Q2942" t="str">
            <v>OTAVALO</v>
          </cell>
          <cell r="R2942" t="str">
            <v>IMBABURA</v>
          </cell>
          <cell r="S2942" t="str">
            <v>OTAVALO</v>
          </cell>
          <cell r="T2942" t="str">
            <v>TRAMACO</v>
          </cell>
          <cell r="U2942" t="str">
            <v>FLEXNETUIO_PROVINCIA</v>
          </cell>
          <cell r="V2942">
            <v>1</v>
          </cell>
          <cell r="W2942">
            <v>1.5</v>
          </cell>
          <cell r="X2942" t="str">
            <v>HYCITE QUITO</v>
          </cell>
          <cell r="Y2942" t="str">
            <v>FLEX NET CALLE 28 DE JUNIO S/N Y GARCIA MORENO ENTRADA LLANO GRANDE</v>
          </cell>
        </row>
        <row r="2943">
          <cell r="A2943" t="str">
            <v>98749088</v>
          </cell>
          <cell r="B2943">
            <v>484724</v>
          </cell>
          <cell r="C2943" t="str">
            <v>98749088</v>
          </cell>
          <cell r="D2943" t="str">
            <v>HYCITE</v>
          </cell>
          <cell r="E2943" t="str">
            <v>DESPACHO</v>
          </cell>
          <cell r="F2943" t="str">
            <v>NORMAL</v>
          </cell>
          <cell r="G2943" t="str">
            <v>TF90233</v>
          </cell>
          <cell r="H2943">
            <v>44917</v>
          </cell>
          <cell r="I2943" t="str">
            <v>ENTREGADO</v>
          </cell>
          <cell r="J2943">
            <v>44918</v>
          </cell>
          <cell r="K2943" t="str">
            <v>EDISON ALARCON</v>
          </cell>
          <cell r="L2943" t="str">
            <v>VIDANUEVA 2000 MZ H SL 15 ENTR POR EL COLG DE LOS ANDES DURAN-DURAN ELOY ALFARO 090701 GUAYAS</v>
          </cell>
          <cell r="M2943" t="str">
            <v/>
          </cell>
          <cell r="N2943" t="str">
            <v>0958873137</v>
          </cell>
          <cell r="O2943" t="str">
            <v>0958873137</v>
          </cell>
          <cell r="P2943" t="str">
            <v>090701</v>
          </cell>
          <cell r="Q2943" t="str">
            <v>GUAYAQUIL</v>
          </cell>
          <cell r="R2943" t="str">
            <v>GUAYAS</v>
          </cell>
          <cell r="S2943" t="str">
            <v>GUAYAQUIL</v>
          </cell>
          <cell r="T2943" t="str">
            <v>ITSACOURIER</v>
          </cell>
          <cell r="U2943" t="str">
            <v>FLEXNETUIO_GYE</v>
          </cell>
          <cell r="V2943">
            <v>1</v>
          </cell>
          <cell r="W2943">
            <v>9</v>
          </cell>
          <cell r="X2943" t="str">
            <v>HYCITE QUITO</v>
          </cell>
          <cell r="Y2943" t="str">
            <v>FLEX NET CALLE 28 DE JUNIO S/N Y GARCIA MORENO ENTRADA LLANO GRANDE</v>
          </cell>
        </row>
        <row r="2944">
          <cell r="A2944" t="str">
            <v>98749115</v>
          </cell>
          <cell r="B2944">
            <v>484725</v>
          </cell>
          <cell r="C2944" t="str">
            <v>98749115</v>
          </cell>
          <cell r="D2944" t="str">
            <v>HYCITE</v>
          </cell>
          <cell r="E2944" t="str">
            <v>DESPACHO</v>
          </cell>
          <cell r="F2944" t="str">
            <v>NORMAL</v>
          </cell>
          <cell r="G2944" t="str">
            <v>TF90234</v>
          </cell>
          <cell r="H2944">
            <v>44917</v>
          </cell>
          <cell r="I2944" t="str">
            <v>ENTREGADO</v>
          </cell>
          <cell r="J2944">
            <v>44918</v>
          </cell>
          <cell r="K2944" t="str">
            <v>REINA SALAZAR</v>
          </cell>
          <cell r="L2944" t="str">
            <v>COOP VIDA NUEVA 2000 MZ 6 VL 13 ENTR POR EL COLG DE LOS ANDES DURAN-NORTE ELOY ALFARO (DURAN / DURA 090703 GUAYAS</v>
          </cell>
          <cell r="M2944" t="str">
            <v/>
          </cell>
          <cell r="N2944" t="str">
            <v>0991352964</v>
          </cell>
          <cell r="O2944" t="str">
            <v>0991352964</v>
          </cell>
          <cell r="P2944" t="str">
            <v>090703</v>
          </cell>
          <cell r="Q2944" t="str">
            <v>GUAYAQUIL</v>
          </cell>
          <cell r="R2944" t="str">
            <v>GUAYAS</v>
          </cell>
          <cell r="S2944" t="str">
            <v>GUAYAQUIL</v>
          </cell>
          <cell r="T2944" t="str">
            <v>ITSACOURIER</v>
          </cell>
          <cell r="U2944" t="str">
            <v>FLEXNETUIO_GYE</v>
          </cell>
          <cell r="V2944">
            <v>1</v>
          </cell>
          <cell r="W2944">
            <v>10.9</v>
          </cell>
          <cell r="X2944" t="str">
            <v>HYCITE QUITO</v>
          </cell>
          <cell r="Y2944" t="str">
            <v>FLEX NET CALLE 28 DE JUNIO S/N Y GARCIA MORENO ENTRADA LLANO GRANDE</v>
          </cell>
        </row>
        <row r="2945">
          <cell r="A2945" t="str">
            <v>98749377</v>
          </cell>
          <cell r="B2945">
            <v>484726</v>
          </cell>
          <cell r="C2945" t="str">
            <v>98749377</v>
          </cell>
          <cell r="D2945" t="str">
            <v>HYCITE</v>
          </cell>
          <cell r="E2945" t="str">
            <v>DESPACHO</v>
          </cell>
          <cell r="F2945" t="str">
            <v>NORMAL</v>
          </cell>
          <cell r="G2945" t="str">
            <v>031002004127346</v>
          </cell>
          <cell r="H2945">
            <v>44917</v>
          </cell>
          <cell r="I2945" t="str">
            <v>EN_TRANSITO</v>
          </cell>
          <cell r="J2945">
            <v>44917</v>
          </cell>
          <cell r="K2945" t="str">
            <v>LILIBETH JIMENEZ</v>
          </cell>
          <cell r="L2945" t="str">
            <v>LA LUCIERNAGA Y HEROES DEL CENEPA DIAGONAL A LOS BOMBEROS YANZATZA//BARRIO LA DELICIA YANZATZA (YANZATZA) 190550 ZAMORA-CHINCHIPE</v>
          </cell>
          <cell r="N2945" t="str">
            <v>0998322772 / 992275699</v>
          </cell>
          <cell r="O2945" t="str">
            <v>0998322772 / 992275699</v>
          </cell>
          <cell r="P2945" t="str">
            <v>190403</v>
          </cell>
          <cell r="Q2945" t="str">
            <v>YANTZAZA</v>
          </cell>
          <cell r="R2945" t="str">
            <v>ZAMORA CHINCHIPE</v>
          </cell>
          <cell r="S2945" t="str">
            <v>LOS ENCUENTROS</v>
          </cell>
          <cell r="T2945" t="str">
            <v>TRAMACO</v>
          </cell>
          <cell r="U2945" t="str">
            <v>FLEXNETUIO_PROVINCIA</v>
          </cell>
          <cell r="V2945">
            <v>1</v>
          </cell>
          <cell r="W2945">
            <v>13.7</v>
          </cell>
          <cell r="X2945" t="str">
            <v>HYCITE QUITO</v>
          </cell>
          <cell r="Y2945" t="str">
            <v>FLEX NET CALLE 28 DE JUNIO S/N Y GARCIA MORENO ENTRADA LLANO GRANDE</v>
          </cell>
        </row>
        <row r="2946">
          <cell r="A2946" t="str">
            <v>98750904</v>
          </cell>
          <cell r="B2946">
            <v>484727</v>
          </cell>
          <cell r="C2946" t="str">
            <v>98750904</v>
          </cell>
          <cell r="D2946" t="str">
            <v>HYCITE</v>
          </cell>
          <cell r="E2946" t="str">
            <v>DESPACHO</v>
          </cell>
          <cell r="F2946" t="str">
            <v>NORMAL</v>
          </cell>
          <cell r="G2946" t="str">
            <v>031002004127373</v>
          </cell>
          <cell r="H2946">
            <v>44917</v>
          </cell>
          <cell r="I2946" t="str">
            <v>ENTREGADO</v>
          </cell>
          <cell r="J2946">
            <v>44918</v>
          </cell>
          <cell r="K2946" t="str">
            <v>JACQUELINE NARANJO</v>
          </cell>
          <cell r="L2946" t="str">
            <v>SAN RAFALE CALLE V DIAGONAL AL HOSPITAL DEL IECS SAN RAFAEL 24 DE MAYO 120301 LOS RIOS</v>
          </cell>
          <cell r="M2946" t="str">
            <v/>
          </cell>
          <cell r="N2946" t="str">
            <v>0982023829</v>
          </cell>
          <cell r="O2946" t="str">
            <v>0982023829</v>
          </cell>
          <cell r="P2946" t="str">
            <v>120301</v>
          </cell>
          <cell r="Q2946" t="str">
            <v>QUEVEDO</v>
          </cell>
          <cell r="R2946" t="str">
            <v>LOS RIOS</v>
          </cell>
          <cell r="S2946" t="str">
            <v>QUEVEDO</v>
          </cell>
          <cell r="T2946" t="str">
            <v>TRAMACO</v>
          </cell>
          <cell r="U2946" t="str">
            <v>FLEXNETUIO_PROVINCIA</v>
          </cell>
          <cell r="V2946">
            <v>1</v>
          </cell>
          <cell r="W2946">
            <v>7.7</v>
          </cell>
          <cell r="X2946" t="str">
            <v>HYCITE QUITO</v>
          </cell>
          <cell r="Y2946" t="str">
            <v>FLEX NET CALLE 28 DE JUNIO S/N Y GARCIA MORENO ENTRADA LLANO GRANDE</v>
          </cell>
        </row>
        <row r="2947">
          <cell r="A2947" t="str">
            <v>98751107</v>
          </cell>
          <cell r="B2947">
            <v>484728</v>
          </cell>
          <cell r="C2947" t="str">
            <v>98751107</v>
          </cell>
          <cell r="D2947" t="str">
            <v>HYCITE</v>
          </cell>
          <cell r="E2947" t="str">
            <v>DESPACHO</v>
          </cell>
          <cell r="F2947" t="str">
            <v>NORMAL</v>
          </cell>
          <cell r="G2947" t="str">
            <v>TFQ90235</v>
          </cell>
          <cell r="H2947">
            <v>44917</v>
          </cell>
          <cell r="I2947" t="str">
            <v>ENTREGADO</v>
          </cell>
          <cell r="J2947">
            <v>44918</v>
          </cell>
          <cell r="K2947" t="str">
            <v>JOSE RIVADENEIRA</v>
          </cell>
          <cell r="L2947" t="str">
            <v>AURELIO ESPINOZA POLI T CASA 3A CONJ SALAMANCA QUITO //VALLES CONOCOTO 170805 PICHINCHA</v>
          </cell>
          <cell r="N2947" t="str">
            <v>0995666315</v>
          </cell>
          <cell r="O2947" t="str">
            <v>0995666315</v>
          </cell>
          <cell r="P2947" t="str">
            <v>170805</v>
          </cell>
          <cell r="Q2947" t="str">
            <v>QUITO</v>
          </cell>
          <cell r="R2947" t="str">
            <v>PICHINCHA</v>
          </cell>
          <cell r="S2947" t="str">
            <v>CONOCOTO - DEAN BAJO -  -  -  -</v>
          </cell>
          <cell r="T2947" t="str">
            <v>FLEXTRANS UIO</v>
          </cell>
          <cell r="U2947" t="str">
            <v>FLEXNETUIO_LOCAL</v>
          </cell>
          <cell r="V2947">
            <v>1</v>
          </cell>
          <cell r="W2947">
            <v>14.6</v>
          </cell>
          <cell r="X2947" t="str">
            <v>HYCITE QUITO</v>
          </cell>
          <cell r="Y2947" t="str">
            <v>FLEX NET CALLE 28 DE JUNIO S/N Y GARCIA MORENO ENTRADA LLANO GRANDE</v>
          </cell>
        </row>
        <row r="2948">
          <cell r="A2948" t="str">
            <v>98751404</v>
          </cell>
          <cell r="B2948">
            <v>484729</v>
          </cell>
          <cell r="C2948" t="str">
            <v>98751404</v>
          </cell>
          <cell r="D2948" t="str">
            <v>HYCITE</v>
          </cell>
          <cell r="E2948" t="str">
            <v>DESPACHO</v>
          </cell>
          <cell r="F2948" t="str">
            <v>NORMAL</v>
          </cell>
          <cell r="G2948" t="str">
            <v>031002004127374</v>
          </cell>
          <cell r="H2948">
            <v>44917</v>
          </cell>
          <cell r="I2948" t="str">
            <v>EN_TRANSITO</v>
          </cell>
          <cell r="J2948">
            <v>44917</v>
          </cell>
          <cell r="K2948" t="str">
            <v>MARGARITA LINO</v>
          </cell>
          <cell r="L2948" t="str">
            <v>CIUDADELA LOS ALGARROBOS AL LADO DE LA PILADORA ANGEL MORON JIPIJAPA // JIPIJAPA SAN LORENZO DE JIPIJAPA 130303 MANABI</v>
          </cell>
          <cell r="M2948" t="str">
            <v/>
          </cell>
          <cell r="N2948" t="str">
            <v>0963758132 / 958755390</v>
          </cell>
          <cell r="O2948" t="str">
            <v>0963758132 / 958755390</v>
          </cell>
          <cell r="P2948" t="str">
            <v>130303</v>
          </cell>
          <cell r="Q2948" t="str">
            <v>JIPIJAPA</v>
          </cell>
          <cell r="R2948" t="str">
            <v>MANABI</v>
          </cell>
          <cell r="S2948" t="str">
            <v>JIPIJAPA</v>
          </cell>
          <cell r="T2948" t="str">
            <v>TRAMACO</v>
          </cell>
          <cell r="U2948" t="str">
            <v>FLEXNETUIO_PROVINCIA</v>
          </cell>
          <cell r="V2948">
            <v>1</v>
          </cell>
          <cell r="W2948">
            <v>10.5</v>
          </cell>
          <cell r="X2948" t="str">
            <v>HYCITE QUITO</v>
          </cell>
          <cell r="Y2948" t="str">
            <v>FLEX NET CALLE 28 DE JUNIO S/N Y GARCIA MORENO ENTRADA LLANO GRANDE</v>
          </cell>
        </row>
        <row r="2949">
          <cell r="A2949" t="str">
            <v>98751475</v>
          </cell>
          <cell r="B2949">
            <v>484730</v>
          </cell>
          <cell r="C2949" t="str">
            <v>98751475</v>
          </cell>
          <cell r="D2949" t="str">
            <v>HYCITE</v>
          </cell>
          <cell r="E2949" t="str">
            <v>DESPACHO</v>
          </cell>
          <cell r="F2949" t="str">
            <v>NORMAL</v>
          </cell>
          <cell r="G2949" t="str">
            <v>031002004127375</v>
          </cell>
          <cell r="H2949">
            <v>44917</v>
          </cell>
          <cell r="I2949" t="str">
            <v>ENTREGADO</v>
          </cell>
          <cell r="J2949">
            <v>44918</v>
          </cell>
          <cell r="K2949" t="str">
            <v>ANA LARA</v>
          </cell>
          <cell r="L2949" t="str">
            <v>AYACUNDO Y TENIENTE LATUS ESQUINO EDIFICIO BRASILIO RIOBAMBA// RIOBAMBA VELAZCO 060103 CHIMBORAZO</v>
          </cell>
          <cell r="M2949" t="str">
            <v/>
          </cell>
          <cell r="N2949" t="str">
            <v>0995401471</v>
          </cell>
          <cell r="O2949" t="str">
            <v>0995401471</v>
          </cell>
          <cell r="P2949" t="str">
            <v>060103</v>
          </cell>
          <cell r="Q2949" t="str">
            <v>RIOBAMBA</v>
          </cell>
          <cell r="R2949" t="str">
            <v>CHIMBORAZO</v>
          </cell>
          <cell r="S2949" t="str">
            <v>RIOBAMBA</v>
          </cell>
          <cell r="T2949" t="str">
            <v>TRAMACO</v>
          </cell>
          <cell r="U2949" t="str">
            <v>FLEXNETUIO_PROVINCIA</v>
          </cell>
          <cell r="V2949">
            <v>1</v>
          </cell>
          <cell r="W2949">
            <v>18.100000000000001</v>
          </cell>
          <cell r="X2949" t="str">
            <v>HYCITE QUITO</v>
          </cell>
          <cell r="Y2949" t="str">
            <v>FLEX NET CALLE 28 DE JUNIO S/N Y GARCIA MORENO ENTRADA LLANO GRANDE</v>
          </cell>
        </row>
        <row r="2950">
          <cell r="A2950" t="str">
            <v>98751491</v>
          </cell>
          <cell r="B2950">
            <v>484731</v>
          </cell>
          <cell r="C2950" t="str">
            <v>98751491</v>
          </cell>
          <cell r="D2950" t="str">
            <v>HYCITE</v>
          </cell>
          <cell r="E2950" t="str">
            <v>DESPACHO</v>
          </cell>
          <cell r="F2950" t="str">
            <v>NORMAL</v>
          </cell>
          <cell r="G2950" t="str">
            <v>031002004127376</v>
          </cell>
          <cell r="H2950">
            <v>44917</v>
          </cell>
          <cell r="I2950" t="str">
            <v>ENTREGADO</v>
          </cell>
          <cell r="J2950">
            <v>44919</v>
          </cell>
          <cell r="K2950" t="str">
            <v>IVONNE CHONG</v>
          </cell>
          <cell r="L2950" t="str">
            <v>CALLE EUGENIO ESPEJO Y 12 DE OCTUBRE HOSPITAL JIPIJAPA JIPIJAPA // JIPIJAPA MANUEL INOCENCIO PARRALES 130304 MANABI</v>
          </cell>
          <cell r="M2950" t="str">
            <v/>
          </cell>
          <cell r="N2950" t="str">
            <v>0967415579 / 052603696</v>
          </cell>
          <cell r="O2950" t="str">
            <v>0967415579 / 052603696</v>
          </cell>
          <cell r="P2950" t="str">
            <v>130304</v>
          </cell>
          <cell r="Q2950" t="str">
            <v>JIPIJAPA</v>
          </cell>
          <cell r="R2950" t="str">
            <v>MANABI</v>
          </cell>
          <cell r="S2950" t="str">
            <v>JIPIJAPA</v>
          </cell>
          <cell r="T2950" t="str">
            <v>TRAMACO</v>
          </cell>
          <cell r="U2950" t="str">
            <v>FLEXNETUIO_PROVINCIA</v>
          </cell>
          <cell r="V2950">
            <v>1</v>
          </cell>
          <cell r="W2950">
            <v>10.6</v>
          </cell>
          <cell r="X2950" t="str">
            <v>HYCITE QUITO</v>
          </cell>
          <cell r="Y2950" t="str">
            <v>FLEX NET CALLE 28 DE JUNIO S/N Y GARCIA MORENO ENTRADA LLANO GRANDE</v>
          </cell>
        </row>
        <row r="2951">
          <cell r="A2951" t="str">
            <v>98751520</v>
          </cell>
          <cell r="B2951">
            <v>484732</v>
          </cell>
          <cell r="C2951" t="str">
            <v>98751520</v>
          </cell>
          <cell r="D2951" t="str">
            <v>HYCITE</v>
          </cell>
          <cell r="E2951" t="str">
            <v>DESPACHO</v>
          </cell>
          <cell r="F2951" t="str">
            <v>NORMAL</v>
          </cell>
          <cell r="G2951" t="str">
            <v>031002004127866</v>
          </cell>
          <cell r="H2951">
            <v>44917</v>
          </cell>
          <cell r="I2951" t="str">
            <v>EN_TRANSITO</v>
          </cell>
          <cell r="J2951">
            <v>44917</v>
          </cell>
          <cell r="K2951" t="str">
            <v>ELIA JIMENEZ</v>
          </cell>
          <cell r="L2951" t="str">
            <v>1 DE MAYO 12 DE FEBRERO A 100M LUNDIN GOLD YANTZAZA LOS ENCUENTROS 190403 ZAMORA-CHINCHIPE</v>
          </cell>
          <cell r="N2951" t="str">
            <v>0985610796 / 072113078</v>
          </cell>
          <cell r="O2951" t="str">
            <v>0985610796 / 072113078</v>
          </cell>
          <cell r="P2951" t="str">
            <v>190403</v>
          </cell>
          <cell r="Q2951" t="str">
            <v>YANTZAZA</v>
          </cell>
          <cell r="R2951" t="str">
            <v>ZAMORA CHINCHIPE</v>
          </cell>
          <cell r="S2951" t="str">
            <v>LOS ENCUENTROS</v>
          </cell>
          <cell r="T2951" t="str">
            <v>TRAMACO</v>
          </cell>
          <cell r="U2951" t="str">
            <v>FLEXNETUIO_PROVINCIA</v>
          </cell>
          <cell r="V2951">
            <v>2</v>
          </cell>
          <cell r="W2951">
            <v>16.3</v>
          </cell>
          <cell r="X2951" t="str">
            <v>HYCITE QUITO</v>
          </cell>
          <cell r="Y2951" t="str">
            <v>FLEX NET CALLE 28 DE JUNIO S/N Y GARCIA MORENO ENTRADA LLANO GRANDE</v>
          </cell>
        </row>
        <row r="2952">
          <cell r="A2952" t="str">
            <v>98751722</v>
          </cell>
          <cell r="B2952">
            <v>484733</v>
          </cell>
          <cell r="C2952" t="str">
            <v>98751722</v>
          </cell>
          <cell r="D2952" t="str">
            <v>HYCITE</v>
          </cell>
          <cell r="E2952" t="str">
            <v>DESPACHO</v>
          </cell>
          <cell r="F2952" t="str">
            <v>NORMAL</v>
          </cell>
          <cell r="G2952" t="str">
            <v>031002004127867</v>
          </cell>
          <cell r="H2952">
            <v>44917</v>
          </cell>
          <cell r="I2952" t="str">
            <v>ENTREGADO</v>
          </cell>
          <cell r="J2952">
            <v>44918</v>
          </cell>
          <cell r="K2952" t="str">
            <v>NANCY NAVARRETE</v>
          </cell>
          <cell r="L2952" t="str">
            <v>AV RODRIGO PACHANO BATALLA JAMBELI AMBATO / LA VICTORIA ATHAUALPA 180104 TUNGURAHUA</v>
          </cell>
          <cell r="N2952" t="str">
            <v>0984001045</v>
          </cell>
          <cell r="O2952" t="str">
            <v>0984001045</v>
          </cell>
          <cell r="P2952" t="str">
            <v>180104</v>
          </cell>
          <cell r="Q2952" t="str">
            <v>AMBATO</v>
          </cell>
          <cell r="R2952" t="str">
            <v>TUNGURAHUA</v>
          </cell>
          <cell r="S2952" t="str">
            <v>AMBATO</v>
          </cell>
          <cell r="T2952" t="str">
            <v>TRAMACO</v>
          </cell>
          <cell r="U2952" t="str">
            <v>FLEXNETUIO_PROVINCIA</v>
          </cell>
          <cell r="V2952">
            <v>2</v>
          </cell>
          <cell r="W2952">
            <v>16.2</v>
          </cell>
          <cell r="X2952" t="str">
            <v>HYCITE QUITO</v>
          </cell>
          <cell r="Y2952" t="str">
            <v>FLEX NET CALLE 28 DE JUNIO S/N Y GARCIA MORENO ENTRADA LLANO GRANDE</v>
          </cell>
        </row>
        <row r="2953">
          <cell r="A2953" t="str">
            <v>98751884</v>
          </cell>
          <cell r="B2953">
            <v>484735</v>
          </cell>
          <cell r="C2953" t="str">
            <v>98751884</v>
          </cell>
          <cell r="D2953" t="str">
            <v>HYCITE</v>
          </cell>
          <cell r="E2953" t="str">
            <v>DESPACHO</v>
          </cell>
          <cell r="F2953" t="str">
            <v>NORMAL</v>
          </cell>
          <cell r="G2953" t="str">
            <v>031002004127868</v>
          </cell>
          <cell r="H2953">
            <v>44917</v>
          </cell>
          <cell r="I2953" t="str">
            <v>ENTREGADO</v>
          </cell>
          <cell r="J2953">
            <v>44918</v>
          </cell>
          <cell r="K2953" t="str">
            <v>RAMON MUNOZ</v>
          </cell>
          <cell r="L2953" t="str">
            <v>KM 18 VIA PORTOVIEJO CRUCITA ENTRADA AL PUEBLITO 400 METROS FRENTE AL CYBER ROCAFURERTE//PUEBLITO DE ROCAFUERTE ROCAFUERTE 131201 MANABI</v>
          </cell>
          <cell r="N2953" t="str">
            <v>0993867624</v>
          </cell>
          <cell r="O2953" t="str">
            <v>0993867624</v>
          </cell>
          <cell r="P2953" t="str">
            <v>131201</v>
          </cell>
          <cell r="Q2953" t="str">
            <v>ROCAFUERTE</v>
          </cell>
          <cell r="R2953" t="str">
            <v>MANABI</v>
          </cell>
          <cell r="S2953" t="str">
            <v>ROCAFUERTE - EL HIGUERON - SOSOTE - VALDEZ - RESBALON</v>
          </cell>
          <cell r="T2953" t="str">
            <v>TRAMACO</v>
          </cell>
          <cell r="U2953" t="str">
            <v>FLEXNETUIO_PROVINCIA</v>
          </cell>
          <cell r="V2953">
            <v>2</v>
          </cell>
          <cell r="W2953">
            <v>23.4</v>
          </cell>
          <cell r="X2953" t="str">
            <v>HYCITE QUITO</v>
          </cell>
          <cell r="Y2953" t="str">
            <v>FLEX NET CALLE 28 DE JUNIO S/N Y GARCIA MORENO ENTRADA LLANO GRANDE</v>
          </cell>
        </row>
        <row r="2954">
          <cell r="A2954" t="str">
            <v>98752138</v>
          </cell>
          <cell r="B2954">
            <v>484736</v>
          </cell>
          <cell r="C2954" t="str">
            <v>98752138</v>
          </cell>
          <cell r="D2954" t="str">
            <v>HYCITE</v>
          </cell>
          <cell r="E2954" t="str">
            <v>DESPACHO</v>
          </cell>
          <cell r="F2954" t="str">
            <v>NORMAL</v>
          </cell>
          <cell r="G2954" t="str">
            <v>031002004127380</v>
          </cell>
          <cell r="H2954">
            <v>44917</v>
          </cell>
          <cell r="I2954" t="str">
            <v>ENTREGADO</v>
          </cell>
          <cell r="J2954">
            <v>44922</v>
          </cell>
          <cell r="K2954" t="str">
            <v>CLAUDIO TORRES</v>
          </cell>
          <cell r="L2954" t="str">
            <v>AV DEL EJERCITO CUMBINAMA JUNTO IGLESIA EVANGELICA ZAMORA//BARRIO LA CHACRA ZAMORA 190102 ZAMORA-CHINCHIPE</v>
          </cell>
          <cell r="M2954" t="str">
            <v/>
          </cell>
          <cell r="N2954" t="str">
            <v>0991193931 / 072605129</v>
          </cell>
          <cell r="O2954" t="str">
            <v>0991193931 / 072605129</v>
          </cell>
          <cell r="P2954" t="str">
            <v>190102</v>
          </cell>
          <cell r="Q2954" t="str">
            <v>ZAMORA</v>
          </cell>
          <cell r="R2954" t="str">
            <v>ZAMORA CHINCHIPE</v>
          </cell>
          <cell r="S2954" t="str">
            <v>SABANILLA</v>
          </cell>
          <cell r="T2954" t="str">
            <v>TRAMACO</v>
          </cell>
          <cell r="U2954" t="str">
            <v>FLEXNETUIO_PROVINCIA</v>
          </cell>
          <cell r="V2954">
            <v>1</v>
          </cell>
          <cell r="W2954">
            <v>7.7</v>
          </cell>
          <cell r="X2954" t="str">
            <v>HYCITE QUITO</v>
          </cell>
          <cell r="Y2954" t="str">
            <v>FLEX NET CALLE 28 DE JUNIO S/N Y GARCIA MORENO ENTRADA LLANO GRANDE</v>
          </cell>
        </row>
        <row r="2955">
          <cell r="A2955" t="str">
            <v>98752454</v>
          </cell>
          <cell r="B2955">
            <v>484737</v>
          </cell>
          <cell r="C2955" t="str">
            <v>98752454</v>
          </cell>
          <cell r="D2955" t="str">
            <v>HYCITE</v>
          </cell>
          <cell r="E2955" t="str">
            <v>DESPACHO</v>
          </cell>
          <cell r="F2955" t="str">
            <v>NORMAL</v>
          </cell>
          <cell r="G2955" t="str">
            <v>TF90237</v>
          </cell>
          <cell r="H2955">
            <v>44917</v>
          </cell>
          <cell r="I2955" t="str">
            <v>ENTREGADO</v>
          </cell>
          <cell r="J2955">
            <v>44918</v>
          </cell>
          <cell r="K2955" t="str">
            <v>WILTON SALAZAR</v>
          </cell>
          <cell r="L2955" t="str">
            <v>VIDA NUEVA 2000 MZ F SL 7 ENTR POR EL COLG DE LOS ANDES-ALBERT G 3 DURAN-DURAN ELOY ALFARO 090701 GUAYAS</v>
          </cell>
          <cell r="M2955" t="str">
            <v/>
          </cell>
          <cell r="N2955" t="str">
            <v>0939484739</v>
          </cell>
          <cell r="O2955" t="str">
            <v>0939484739</v>
          </cell>
          <cell r="P2955" t="str">
            <v>090701</v>
          </cell>
          <cell r="Q2955" t="str">
            <v>GUAYAQUIL</v>
          </cell>
          <cell r="R2955" t="str">
            <v>GUAYAS</v>
          </cell>
          <cell r="S2955" t="str">
            <v>GUAYAQUIL</v>
          </cell>
          <cell r="T2955" t="str">
            <v>ITSACOURIER</v>
          </cell>
          <cell r="U2955" t="str">
            <v>FLEXNETUIO_GYE</v>
          </cell>
          <cell r="V2955">
            <v>1</v>
          </cell>
          <cell r="W2955">
            <v>10.5</v>
          </cell>
          <cell r="X2955" t="str">
            <v>HYCITE QUITO</v>
          </cell>
          <cell r="Y2955" t="str">
            <v>FLEX NET CALLE 28 DE JUNIO S/N Y GARCIA MORENO ENTRADA LLANO GRANDE</v>
          </cell>
        </row>
        <row r="2956">
          <cell r="A2956" t="str">
            <v>98752642</v>
          </cell>
          <cell r="B2956">
            <v>484738</v>
          </cell>
          <cell r="C2956" t="str">
            <v>98752642</v>
          </cell>
          <cell r="D2956" t="str">
            <v>HYCITE</v>
          </cell>
          <cell r="E2956" t="str">
            <v>DESPACHO</v>
          </cell>
          <cell r="F2956" t="str">
            <v>NORMAL</v>
          </cell>
          <cell r="G2956" t="str">
            <v>TF90238</v>
          </cell>
          <cell r="H2956">
            <v>44917</v>
          </cell>
          <cell r="I2956" t="str">
            <v>ENTREGADO</v>
          </cell>
          <cell r="J2956">
            <v>44918</v>
          </cell>
          <cell r="K2956" t="str">
            <v>JOFFRE ARRIAGA</v>
          </cell>
          <cell r="L2956" t="str">
            <v>MUCHO LOTE 1 ETAPA 7 MZ 22478 V 15 ATRAS DE FARMACIA SANA SANA GUAYAQUIL//GUAYAQUIL TARQUI 090701 GUAYAS</v>
          </cell>
          <cell r="M2956" t="str">
            <v/>
          </cell>
          <cell r="N2956" t="str">
            <v>0993680512 / 043731850</v>
          </cell>
          <cell r="O2956" t="str">
            <v>0993680512 / 043731850</v>
          </cell>
          <cell r="P2956" t="str">
            <v>090701</v>
          </cell>
          <cell r="Q2956" t="str">
            <v>GUAYAQUIL</v>
          </cell>
          <cell r="R2956" t="str">
            <v>GUAYAS</v>
          </cell>
          <cell r="S2956" t="str">
            <v>GUAYAQUIL</v>
          </cell>
          <cell r="T2956" t="str">
            <v>ITSACOURIER</v>
          </cell>
          <cell r="U2956" t="str">
            <v>FLEXNETUIO_GYE</v>
          </cell>
          <cell r="V2956">
            <v>1</v>
          </cell>
          <cell r="W2956">
            <v>8.8000000000000007</v>
          </cell>
          <cell r="X2956" t="str">
            <v>HYCITE QUITO</v>
          </cell>
          <cell r="Y2956" t="str">
            <v>FLEX NET CALLE 28 DE JUNIO S/N Y GARCIA MORENO ENTRADA LLANO GRANDE</v>
          </cell>
        </row>
        <row r="2957">
          <cell r="A2957" t="str">
            <v>98752676</v>
          </cell>
          <cell r="B2957">
            <v>484739</v>
          </cell>
          <cell r="C2957" t="str">
            <v>98752676</v>
          </cell>
          <cell r="D2957" t="str">
            <v>HYCITE</v>
          </cell>
          <cell r="E2957" t="str">
            <v>DESPACHO</v>
          </cell>
          <cell r="F2957" t="str">
            <v>NORMAL</v>
          </cell>
          <cell r="G2957" t="str">
            <v>TF90239</v>
          </cell>
          <cell r="H2957">
            <v>44917</v>
          </cell>
          <cell r="I2957" t="str">
            <v>ENTREGADO</v>
          </cell>
          <cell r="J2957">
            <v>44922</v>
          </cell>
          <cell r="K2957" t="str">
            <v>ROSA LONDA</v>
          </cell>
          <cell r="L2957" t="str">
            <v>CALLE CONSTANTINO MENDOZA MOREIRA DIAGONAL AL OERGAME GUAYAQUIL GUAYAQUIL FEBRES CORDERO 090104 GUAYAS</v>
          </cell>
          <cell r="N2957" t="str">
            <v>0963279424 / 981078561</v>
          </cell>
          <cell r="O2957" t="str">
            <v>0963279424 / 981078561</v>
          </cell>
          <cell r="P2957" t="str">
            <v>090104</v>
          </cell>
          <cell r="Q2957" t="str">
            <v>GUAYAQUIL</v>
          </cell>
          <cell r="R2957" t="str">
            <v>GUAYAS</v>
          </cell>
          <cell r="S2957" t="str">
            <v>GUAYAQUIL - PUNA - CAMPO ALEGRE</v>
          </cell>
          <cell r="T2957" t="str">
            <v>FLEXTRANS GYE</v>
          </cell>
          <cell r="U2957" t="str">
            <v>FLEXNETUIO_GYE</v>
          </cell>
          <cell r="V2957">
            <v>1</v>
          </cell>
          <cell r="W2957">
            <v>16.100000000000001</v>
          </cell>
          <cell r="X2957" t="str">
            <v>HYCITE QUITO</v>
          </cell>
          <cell r="Y2957" t="str">
            <v>FLEX NET CALLE 28 DE JUNIO S/N Y GARCIA MORENO ENTRADA LLANO GRANDE</v>
          </cell>
        </row>
        <row r="2958">
          <cell r="A2958" t="str">
            <v>98752737</v>
          </cell>
          <cell r="B2958">
            <v>484740</v>
          </cell>
          <cell r="C2958" t="str">
            <v>98752737</v>
          </cell>
          <cell r="D2958" t="str">
            <v>HYCITE</v>
          </cell>
          <cell r="E2958" t="str">
            <v>DESPACHO</v>
          </cell>
          <cell r="F2958" t="str">
            <v>NORMAL</v>
          </cell>
          <cell r="G2958" t="str">
            <v>031002004127381</v>
          </cell>
          <cell r="H2958">
            <v>44917</v>
          </cell>
          <cell r="I2958" t="str">
            <v>ENTREGADO</v>
          </cell>
          <cell r="J2958">
            <v>44919</v>
          </cell>
          <cell r="K2958" t="str">
            <v>MONICA CASTILLO</v>
          </cell>
          <cell r="L2958" t="str">
            <v>CALLE F S/N-FLAMENCOS Y CISNES CS 3 PISOS PORTONES VERDES LOJA-ELECTRICISTA ETP 3 EL VALLE 110105 LOJA</v>
          </cell>
          <cell r="M2958" t="str">
            <v/>
          </cell>
          <cell r="N2958" t="str">
            <v>0994066871</v>
          </cell>
          <cell r="O2958" t="str">
            <v>0994066871</v>
          </cell>
          <cell r="P2958" t="str">
            <v>110105</v>
          </cell>
          <cell r="Q2958" t="str">
            <v>LOJA</v>
          </cell>
          <cell r="R2958" t="str">
            <v>LOJA</v>
          </cell>
          <cell r="S2958" t="str">
            <v>LOJA</v>
          </cell>
          <cell r="T2958" t="str">
            <v>TRAMACO</v>
          </cell>
          <cell r="U2958" t="str">
            <v>FLEXNETUIO_PROVINCIA</v>
          </cell>
          <cell r="V2958">
            <v>1</v>
          </cell>
          <cell r="W2958">
            <v>5.7</v>
          </cell>
          <cell r="X2958" t="str">
            <v>HYCITE QUITO</v>
          </cell>
          <cell r="Y2958" t="str">
            <v>FLEX NET CALLE 28 DE JUNIO S/N Y GARCIA MORENO ENTRADA LLANO GRANDE</v>
          </cell>
        </row>
        <row r="2959">
          <cell r="A2959" t="str">
            <v>98753027</v>
          </cell>
          <cell r="B2959">
            <v>484741</v>
          </cell>
          <cell r="C2959" t="str">
            <v>98753027</v>
          </cell>
          <cell r="D2959" t="str">
            <v>HYCITE</v>
          </cell>
          <cell r="E2959" t="str">
            <v>DESPACHO</v>
          </cell>
          <cell r="F2959" t="str">
            <v>NORMAL</v>
          </cell>
          <cell r="G2959" t="str">
            <v>IC3997</v>
          </cell>
          <cell r="H2959">
            <v>44917</v>
          </cell>
          <cell r="I2959" t="str">
            <v>INCIDENCIA</v>
          </cell>
          <cell r="J2959">
            <v>44922</v>
          </cell>
          <cell r="K2959" t="str">
            <v>LUCIANO QUITO</v>
          </cell>
          <cell r="L2959" t="str">
            <v>CALLE 5 JUNIO Y 24 DE MAYO CALLE TIGMA REJAS NEGRAS CASA 2 PISOS A 1 CUADRA DE CUENCA CAA,ARIBAMBA 010204 AZUAY</v>
          </cell>
          <cell r="N2959" t="str">
            <v>0963136946</v>
          </cell>
          <cell r="O2959" t="str">
            <v>0963136946</v>
          </cell>
          <cell r="P2959" t="str">
            <v>010204</v>
          </cell>
          <cell r="Q2959" t="str">
            <v>CUENCA</v>
          </cell>
          <cell r="R2959" t="str">
            <v>AZUAY</v>
          </cell>
          <cell r="S2959" t="str">
            <v>CUENCA</v>
          </cell>
          <cell r="T2959" t="str">
            <v>ITSACOURIER</v>
          </cell>
          <cell r="U2959" t="str">
            <v>FLEXNETUIO_PROVINCIA</v>
          </cell>
          <cell r="V2959">
            <v>2</v>
          </cell>
          <cell r="W2959">
            <v>16.8</v>
          </cell>
          <cell r="X2959" t="str">
            <v>HYCITE QUITO</v>
          </cell>
          <cell r="Y2959" t="str">
            <v>FLEX NET CALLE 28 DE JUNIO S/N Y GARCIA MORENO ENTRADA LLANO GRANDE</v>
          </cell>
        </row>
        <row r="2960">
          <cell r="A2960" t="str">
            <v>98753043</v>
          </cell>
          <cell r="B2960">
            <v>484742</v>
          </cell>
          <cell r="C2960" t="str">
            <v>98753043</v>
          </cell>
          <cell r="D2960" t="str">
            <v>HYCITE</v>
          </cell>
          <cell r="E2960" t="str">
            <v>DESPACHO</v>
          </cell>
          <cell r="F2960" t="str">
            <v>NORMAL</v>
          </cell>
          <cell r="G2960" t="str">
            <v>TFQ90240</v>
          </cell>
          <cell r="H2960">
            <v>44917</v>
          </cell>
          <cell r="I2960" t="str">
            <v>ENTREGADO</v>
          </cell>
          <cell r="J2960">
            <v>44918</v>
          </cell>
          <cell r="K2960" t="str">
            <v>DIANA GUARQUILA</v>
          </cell>
          <cell r="L2960" t="str">
            <v>AV JUAN MOLINEROS EG 189 Y GUACAMAYOS CONJUNTO MOLINEROS CASA 8 QUITO CONJUNTO MOLINEROS KENNEDY 170513 PICHINCHA</v>
          </cell>
          <cell r="M2960" t="str">
            <v/>
          </cell>
          <cell r="N2960" t="str">
            <v>0985645411</v>
          </cell>
          <cell r="O2960" t="str">
            <v>0985645411</v>
          </cell>
          <cell r="P2960" t="str">
            <v>170513</v>
          </cell>
          <cell r="Q2960" t="str">
            <v>QUITO</v>
          </cell>
          <cell r="R2960" t="str">
            <v>PICHINCHA</v>
          </cell>
          <cell r="S2960" t="str">
            <v>QUITO</v>
          </cell>
          <cell r="T2960" t="str">
            <v>FLEXTRANS UIO</v>
          </cell>
          <cell r="U2960" t="str">
            <v>FLEXNETUIO_LOCAL</v>
          </cell>
          <cell r="V2960">
            <v>1</v>
          </cell>
          <cell r="W2960">
            <v>9.8000000000000007</v>
          </cell>
          <cell r="X2960" t="str">
            <v>HYCITE QUITO</v>
          </cell>
          <cell r="Y2960" t="str">
            <v>FLEX NET CALLE 28 DE JUNIO S/N Y GARCIA MORENO ENTRADA LLANO GRANDE</v>
          </cell>
        </row>
        <row r="2961">
          <cell r="A2961" t="str">
            <v>98753098</v>
          </cell>
          <cell r="B2961">
            <v>484743</v>
          </cell>
          <cell r="C2961" t="str">
            <v>98753098</v>
          </cell>
          <cell r="D2961" t="str">
            <v>HYCITE</v>
          </cell>
          <cell r="E2961" t="str">
            <v>DESPACHO</v>
          </cell>
          <cell r="F2961" t="str">
            <v>NORMAL</v>
          </cell>
          <cell r="G2961" t="str">
            <v>031002004127382</v>
          </cell>
          <cell r="H2961">
            <v>44917</v>
          </cell>
          <cell r="I2961" t="str">
            <v>ENTREGADO</v>
          </cell>
          <cell r="J2961">
            <v>44923</v>
          </cell>
          <cell r="K2961" t="str">
            <v>LEONEL ALCIVAR</v>
          </cell>
          <cell r="L2961" t="str">
            <v>KM 17 VIA CRUCITA EL PUEBLITO FRENTE A LA PLANTA DE AGUA POTABLE ROCAFUERTE // ROCAFUERTE ROCAFUERTE (MA) 131550 MANABI</v>
          </cell>
          <cell r="N2961" t="str">
            <v>0999217141</v>
          </cell>
          <cell r="O2961" t="str">
            <v>0999217141</v>
          </cell>
          <cell r="P2961" t="str">
            <v>131201</v>
          </cell>
          <cell r="Q2961" t="str">
            <v>ROCAFUERTE</v>
          </cell>
          <cell r="R2961" t="str">
            <v>MANABI</v>
          </cell>
          <cell r="S2961" t="str">
            <v>ROCAFUERTE - EL HIGUERON - SOSOTE - VALDEZ - RESBALON</v>
          </cell>
          <cell r="T2961" t="str">
            <v>TRAMACO</v>
          </cell>
          <cell r="U2961" t="str">
            <v>FLEXNETUIO_PROVINCIA</v>
          </cell>
          <cell r="V2961">
            <v>1</v>
          </cell>
          <cell r="W2961">
            <v>9.3000000000000007</v>
          </cell>
          <cell r="X2961" t="str">
            <v>HYCITE QUITO</v>
          </cell>
          <cell r="Y2961" t="str">
            <v>FLEX NET CALLE 28 DE JUNIO S/N Y GARCIA MORENO ENTRADA LLANO GRANDE</v>
          </cell>
        </row>
        <row r="2962">
          <cell r="A2962" t="str">
            <v>98753122</v>
          </cell>
          <cell r="B2962">
            <v>484744</v>
          </cell>
          <cell r="C2962" t="str">
            <v>98753122</v>
          </cell>
          <cell r="D2962" t="str">
            <v>HYCITE</v>
          </cell>
          <cell r="E2962" t="str">
            <v>DESPACHO</v>
          </cell>
          <cell r="F2962" t="str">
            <v>NORMAL</v>
          </cell>
          <cell r="G2962" t="str">
            <v>TFQ90241</v>
          </cell>
          <cell r="H2962">
            <v>44917</v>
          </cell>
          <cell r="I2962" t="str">
            <v>ENTREGADO</v>
          </cell>
          <cell r="J2962">
            <v>44918</v>
          </cell>
          <cell r="K2962" t="str">
            <v>MARITZA HIDALGO</v>
          </cell>
          <cell r="L2962" t="str">
            <v>EMILIA RIVADANAIRA 544-18 Y JUAN VAZQUEZ CASA COLOR VERDE AGUA CON TECHO NARANJA QUITO / CDLA MARTHA BUCARON ECUATORIANA 170707 PICHINCHA</v>
          </cell>
          <cell r="M2962" t="str">
            <v/>
          </cell>
          <cell r="N2962" t="str">
            <v>0995324385</v>
          </cell>
          <cell r="O2962" t="str">
            <v>0995324385</v>
          </cell>
          <cell r="P2962" t="str">
            <v>170707</v>
          </cell>
          <cell r="Q2962" t="str">
            <v>QUITO</v>
          </cell>
          <cell r="R2962" t="str">
            <v>PICHINCHA</v>
          </cell>
          <cell r="S2962" t="str">
            <v>QUITO</v>
          </cell>
          <cell r="T2962" t="str">
            <v>FLEXTRANS UIO</v>
          </cell>
          <cell r="U2962" t="str">
            <v>FLEXNETUIO_LOCAL</v>
          </cell>
          <cell r="V2962">
            <v>1</v>
          </cell>
          <cell r="W2962">
            <v>7.1</v>
          </cell>
          <cell r="X2962" t="str">
            <v>HYCITE QUITO</v>
          </cell>
          <cell r="Y2962" t="str">
            <v>FLEX NET CALLE 28 DE JUNIO S/N Y GARCIA MORENO ENTRADA LLANO GRANDE</v>
          </cell>
        </row>
        <row r="2963">
          <cell r="A2963" t="str">
            <v>98753186</v>
          </cell>
          <cell r="B2963">
            <v>484745</v>
          </cell>
          <cell r="C2963" t="str">
            <v>98753186</v>
          </cell>
          <cell r="D2963" t="str">
            <v>HYCITE</v>
          </cell>
          <cell r="E2963" t="str">
            <v>DESPACHO</v>
          </cell>
          <cell r="F2963" t="str">
            <v>NORMAL</v>
          </cell>
          <cell r="G2963" t="str">
            <v>031002004127383</v>
          </cell>
          <cell r="H2963">
            <v>44917</v>
          </cell>
          <cell r="I2963" t="str">
            <v>ENTREGADO</v>
          </cell>
          <cell r="J2963">
            <v>44918</v>
          </cell>
          <cell r="K2963" t="str">
            <v>LUZMILA GARCES</v>
          </cell>
          <cell r="L2963" t="str">
            <v>PTO BOLIVAR JUNIN Y ROCAFUERTE DIAGONAL A ESPIGA DE ORO MACHALA // PUERTO BOLIVAR PUERTO BOLIVAR 070214 EL ORO</v>
          </cell>
          <cell r="M2963" t="str">
            <v/>
          </cell>
          <cell r="N2963" t="str">
            <v>0998669114</v>
          </cell>
          <cell r="O2963" t="str">
            <v>0998669114</v>
          </cell>
          <cell r="P2963" t="str">
            <v>070214</v>
          </cell>
          <cell r="Q2963" t="str">
            <v>MACHALA</v>
          </cell>
          <cell r="R2963" t="str">
            <v>EL ORO</v>
          </cell>
          <cell r="S2963" t="str">
            <v>MACHALA</v>
          </cell>
          <cell r="T2963" t="str">
            <v>TRAMACO</v>
          </cell>
          <cell r="U2963" t="str">
            <v>FLEXNETUIO_PROVINCIA</v>
          </cell>
          <cell r="V2963">
            <v>1</v>
          </cell>
          <cell r="W2963">
            <v>8.3000000000000007</v>
          </cell>
          <cell r="X2963" t="str">
            <v>HYCITE QUITO</v>
          </cell>
          <cell r="Y2963" t="str">
            <v>FLEX NET CALLE 28 DE JUNIO S/N Y GARCIA MORENO ENTRADA LLANO GRANDE</v>
          </cell>
        </row>
        <row r="2964">
          <cell r="A2964" t="str">
            <v>98753329</v>
          </cell>
          <cell r="B2964">
            <v>484746</v>
          </cell>
          <cell r="C2964" t="str">
            <v>98753329</v>
          </cell>
          <cell r="D2964" t="str">
            <v>HYCITE</v>
          </cell>
          <cell r="E2964" t="str">
            <v>DESPACHO</v>
          </cell>
          <cell r="F2964" t="str">
            <v>NORMAL</v>
          </cell>
          <cell r="G2964" t="str">
            <v>TFQ90242</v>
          </cell>
          <cell r="H2964">
            <v>44917</v>
          </cell>
          <cell r="I2964" t="str">
            <v>ENTREGADO</v>
          </cell>
          <cell r="J2964">
            <v>44918</v>
          </cell>
          <cell r="K2964" t="str">
            <v>ROMULO BONE</v>
          </cell>
          <cell r="L2964" t="str">
            <v>CARLOS MANTILLA Y JOSE ANDRADE CONJ LA ZARZUELA CASA # 12 QUITO // CARAPUNGO CALDERON 170204 PICHINCHA</v>
          </cell>
          <cell r="M2964" t="str">
            <v/>
          </cell>
          <cell r="N2964" t="str">
            <v>0991316210</v>
          </cell>
          <cell r="O2964" t="str">
            <v>0991316210</v>
          </cell>
          <cell r="P2964" t="str">
            <v>170204</v>
          </cell>
          <cell r="Q2964" t="str">
            <v>QUITO</v>
          </cell>
          <cell r="R2964" t="str">
            <v>PICHINCHA</v>
          </cell>
          <cell r="S2964" t="str">
            <v>CALDERON (CARAPUNGO)</v>
          </cell>
          <cell r="T2964" t="str">
            <v>FLEXTRANS UIO</v>
          </cell>
          <cell r="U2964" t="str">
            <v>FLEXNETUIO_LOCAL</v>
          </cell>
          <cell r="V2964">
            <v>1</v>
          </cell>
          <cell r="W2964">
            <v>15.1</v>
          </cell>
          <cell r="X2964" t="str">
            <v>HYCITE QUITO</v>
          </cell>
          <cell r="Y2964" t="str">
            <v>FLEX NET CALLE 28 DE JUNIO S/N Y GARCIA MORENO ENTRADA LLANO GRANDE</v>
          </cell>
        </row>
        <row r="2965">
          <cell r="A2965" t="str">
            <v>98753420</v>
          </cell>
          <cell r="B2965">
            <v>484747</v>
          </cell>
          <cell r="C2965" t="str">
            <v>98753420</v>
          </cell>
          <cell r="D2965" t="str">
            <v>HYCITE</v>
          </cell>
          <cell r="E2965" t="str">
            <v>DESPACHO</v>
          </cell>
          <cell r="F2965" t="str">
            <v>NORMAL</v>
          </cell>
          <cell r="G2965" t="str">
            <v>031002004127384</v>
          </cell>
          <cell r="H2965">
            <v>44917</v>
          </cell>
          <cell r="I2965" t="str">
            <v>INCIDENCIA</v>
          </cell>
          <cell r="J2965">
            <v>44923</v>
          </cell>
          <cell r="K2965" t="str">
            <v>MARIA RIVERA</v>
          </cell>
          <cell r="L2965" t="str">
            <v>AV GUAYAQUIL Y QUITO CALZADO EL PUMA REFERECIA ALADO ALMACENES LA GONGA EL EMPALME VELASCO IBARRA (CAB. EL E 091501 GUAYAS</v>
          </cell>
          <cell r="M2965" t="str">
            <v/>
          </cell>
          <cell r="N2965" t="str">
            <v>0994788260</v>
          </cell>
          <cell r="O2965" t="str">
            <v>0994788260</v>
          </cell>
          <cell r="P2965" t="str">
            <v>091501</v>
          </cell>
          <cell r="Q2965" t="str">
            <v>EL EMPALME</v>
          </cell>
          <cell r="R2965" t="str">
            <v>GUAYAS</v>
          </cell>
          <cell r="S2965" t="str">
            <v>VELASCO IBARRA (CAB. EL EMPALME) - EL PORVENIR</v>
          </cell>
          <cell r="T2965" t="str">
            <v>TRAMACO</v>
          </cell>
          <cell r="U2965" t="str">
            <v>FLEXNETUIO_PROVINCIA</v>
          </cell>
          <cell r="V2965">
            <v>1</v>
          </cell>
          <cell r="W2965">
            <v>10.6</v>
          </cell>
          <cell r="X2965" t="str">
            <v>HYCITE QUITO</v>
          </cell>
          <cell r="Y2965" t="str">
            <v>FLEX NET CALLE 28 DE JUNIO S/N Y GARCIA MORENO ENTRADA LLANO GRANDE</v>
          </cell>
        </row>
        <row r="2966">
          <cell r="A2966" t="str">
            <v>98753421</v>
          </cell>
          <cell r="B2966">
            <v>484748</v>
          </cell>
          <cell r="C2966" t="str">
            <v>98753421</v>
          </cell>
          <cell r="D2966" t="str">
            <v>HYCITE</v>
          </cell>
          <cell r="E2966" t="str">
            <v>DESPACHO</v>
          </cell>
          <cell r="F2966" t="str">
            <v>NORMAL</v>
          </cell>
          <cell r="G2966" t="str">
            <v>031002004127869</v>
          </cell>
          <cell r="H2966">
            <v>44917</v>
          </cell>
          <cell r="I2966" t="str">
            <v>ENTREGADO</v>
          </cell>
          <cell r="J2966">
            <v>44918</v>
          </cell>
          <cell r="K2966" t="str">
            <v>ROMEL JUMBO</v>
          </cell>
          <cell r="L2966" t="str">
            <v>ALEXANDER VON HUMBOLDT GALILEO GALILEI LOJA // LA ARGELIA PUNZARA 110111 LOJA</v>
          </cell>
          <cell r="N2966" t="str">
            <v>0982213000 / 72117074</v>
          </cell>
          <cell r="O2966" t="str">
            <v>0982213000 / 72117074</v>
          </cell>
          <cell r="P2966" t="str">
            <v>110111</v>
          </cell>
          <cell r="Q2966" t="str">
            <v>LOJA</v>
          </cell>
          <cell r="R2966" t="str">
            <v>LOJA</v>
          </cell>
          <cell r="S2966" t="str">
            <v>LOJA</v>
          </cell>
          <cell r="T2966" t="str">
            <v>TRAMACO</v>
          </cell>
          <cell r="U2966" t="str">
            <v>FLEXNETUIO_PROVINCIA</v>
          </cell>
          <cell r="V2966">
            <v>3</v>
          </cell>
          <cell r="W2966">
            <v>33.1</v>
          </cell>
          <cell r="X2966" t="str">
            <v>HYCITE QUITO</v>
          </cell>
          <cell r="Y2966" t="str">
            <v>FLEX NET CALLE 28 DE JUNIO S/N Y GARCIA MORENO ENTRADA LLANO GRANDE</v>
          </cell>
        </row>
        <row r="2967">
          <cell r="A2967" t="str">
            <v>98753443</v>
          </cell>
          <cell r="B2967">
            <v>484749</v>
          </cell>
          <cell r="C2967" t="str">
            <v>98753443</v>
          </cell>
          <cell r="D2967" t="str">
            <v>HYCITE</v>
          </cell>
          <cell r="E2967" t="str">
            <v>DESPACHO</v>
          </cell>
          <cell r="F2967" t="str">
            <v>NORMAL</v>
          </cell>
          <cell r="G2967" t="str">
            <v>031002004127386</v>
          </cell>
          <cell r="H2967">
            <v>44917</v>
          </cell>
          <cell r="I2967" t="str">
            <v>ENTREGADO</v>
          </cell>
          <cell r="J2967">
            <v>44918</v>
          </cell>
          <cell r="K2967" t="str">
            <v>BLANCA MIRANDA</v>
          </cell>
          <cell r="L2967" t="str">
            <v>AV ATAHUALPA Y NARY PILLANUAZO 200 PISO DIAGONAL AL BAVIO INTENACIONAL AMBATO//ALBORADA HUACHI CHICO 180204 TUNGURAHUA</v>
          </cell>
          <cell r="M2967" t="str">
            <v/>
          </cell>
          <cell r="N2967" t="str">
            <v>0032847046 / 0</v>
          </cell>
          <cell r="O2967" t="str">
            <v>0032847046 / 0</v>
          </cell>
          <cell r="P2967" t="str">
            <v>180204</v>
          </cell>
          <cell r="Q2967" t="str">
            <v>AMBATO</v>
          </cell>
          <cell r="R2967" t="str">
            <v>TUNGURAHUA</v>
          </cell>
          <cell r="S2967" t="str">
            <v>AMBATO</v>
          </cell>
          <cell r="T2967" t="str">
            <v>TRAMACO</v>
          </cell>
          <cell r="U2967" t="str">
            <v>FLEXNETUIO_PROVINCIA</v>
          </cell>
          <cell r="V2967">
            <v>1</v>
          </cell>
          <cell r="W2967">
            <v>7.9</v>
          </cell>
          <cell r="X2967" t="str">
            <v>HYCITE QUITO</v>
          </cell>
          <cell r="Y2967" t="str">
            <v>FLEX NET CALLE 28 DE JUNIO S/N Y GARCIA MORENO ENTRADA LLANO GRANDE</v>
          </cell>
        </row>
        <row r="2968">
          <cell r="A2968" t="str">
            <v>98753465</v>
          </cell>
          <cell r="B2968">
            <v>484750</v>
          </cell>
          <cell r="C2968" t="str">
            <v>98753465</v>
          </cell>
          <cell r="D2968" t="str">
            <v>HYCITE</v>
          </cell>
          <cell r="E2968" t="str">
            <v>DESPACHO</v>
          </cell>
          <cell r="F2968" t="str">
            <v>NORMAL</v>
          </cell>
          <cell r="G2968" t="str">
            <v>TF90243</v>
          </cell>
          <cell r="H2968">
            <v>44917</v>
          </cell>
          <cell r="I2968" t="str">
            <v>ENTREGADO</v>
          </cell>
          <cell r="J2968">
            <v>44918</v>
          </cell>
          <cell r="K2968" t="str">
            <v>MARIA BALLEN</v>
          </cell>
          <cell r="L2968" t="str">
            <v>TULCAN 1630 YALCEDO GUAYAQUIL // CENTRO  SUCRE 090311 GUAYAS</v>
          </cell>
          <cell r="N2968" t="str">
            <v>0994709489</v>
          </cell>
          <cell r="O2968" t="str">
            <v>0994709489</v>
          </cell>
          <cell r="P2968" t="str">
            <v>GUAYAQUIL</v>
          </cell>
          <cell r="Q2968" t="str">
            <v>GUAYAQUIL</v>
          </cell>
          <cell r="R2968" t="str">
            <v>GUAYAS</v>
          </cell>
          <cell r="T2968" t="str">
            <v>FLEXTRANS GYE</v>
          </cell>
          <cell r="U2968" t="str">
            <v>FLEXNETUIO_GYE</v>
          </cell>
          <cell r="V2968">
            <v>1</v>
          </cell>
          <cell r="W2968">
            <v>12.1</v>
          </cell>
          <cell r="X2968" t="str">
            <v>HYCITE QUITO</v>
          </cell>
          <cell r="Y2968" t="str">
            <v>FLEX NET CALLE 28 DE JUNIO S/N Y GARCIA MORENO ENTRADA LLANO GRANDE</v>
          </cell>
        </row>
        <row r="2969">
          <cell r="A2969" t="str">
            <v>98753621</v>
          </cell>
          <cell r="B2969">
            <v>484751</v>
          </cell>
          <cell r="C2969" t="str">
            <v>98753621</v>
          </cell>
          <cell r="D2969" t="str">
            <v>HYCITE</v>
          </cell>
          <cell r="E2969" t="str">
            <v>DESPACHO</v>
          </cell>
          <cell r="F2969" t="str">
            <v>NORMAL</v>
          </cell>
          <cell r="G2969" t="str">
            <v>031002004127387</v>
          </cell>
          <cell r="H2969">
            <v>44917</v>
          </cell>
          <cell r="I2969" t="str">
            <v>INCIDENCIA</v>
          </cell>
          <cell r="J2969">
            <v>44923</v>
          </cell>
          <cell r="K2969" t="str">
            <v>RODRIGO MARQUEZ</v>
          </cell>
          <cell r="L2969" t="str">
            <v>SECTOR LOS LAURELES A MEDIA CUADRA DE LA ALTA CASA BLANCA ZAMORA / BARRIO BUENA AVENTURA TIMBARA 190156 ZAMORA-CHINCHIPE</v>
          </cell>
          <cell r="N2969" t="str">
            <v>0998491752</v>
          </cell>
          <cell r="O2969" t="str">
            <v>0998491752</v>
          </cell>
          <cell r="P2969" t="str">
            <v>190101</v>
          </cell>
          <cell r="Q2969" t="str">
            <v>ZAMORA</v>
          </cell>
          <cell r="R2969" t="str">
            <v>ZAMORA CHINCHIPE</v>
          </cell>
          <cell r="S2969" t="str">
            <v>ZAMORA</v>
          </cell>
          <cell r="T2969" t="str">
            <v>TRAMACO</v>
          </cell>
          <cell r="U2969" t="str">
            <v>FLEXNETUIO_PROVINCIA</v>
          </cell>
          <cell r="V2969">
            <v>1</v>
          </cell>
          <cell r="W2969">
            <v>7.1</v>
          </cell>
          <cell r="X2969" t="str">
            <v>HYCITE QUITO</v>
          </cell>
          <cell r="Y2969" t="str">
            <v>FLEX NET CALLE 28 DE JUNIO S/N Y GARCIA MORENO ENTRADA LLANO GRANDE</v>
          </cell>
        </row>
        <row r="2970">
          <cell r="A2970" t="str">
            <v>98694559</v>
          </cell>
          <cell r="B2970">
            <v>484681</v>
          </cell>
          <cell r="C2970" t="str">
            <v>98694559</v>
          </cell>
          <cell r="D2970" t="str">
            <v>HYCITE</v>
          </cell>
          <cell r="E2970" t="str">
            <v>DESPACHO</v>
          </cell>
          <cell r="F2970" t="str">
            <v>NORMAL</v>
          </cell>
          <cell r="G2970" t="str">
            <v>TF90275</v>
          </cell>
          <cell r="H2970">
            <v>44917</v>
          </cell>
          <cell r="I2970" t="str">
            <v>ENTREGADO</v>
          </cell>
          <cell r="J2970">
            <v>44918</v>
          </cell>
          <cell r="K2970" t="str">
            <v>GABRIELA MURILLO</v>
          </cell>
          <cell r="L2970" t="str">
            <v>URB CIUDADELA DEL MAGUSTERIO CIUDAD DEL RIO MZ 962 VL 15 GUAYAQUIL-NORTE TARQUI 090154 GUAYAS</v>
          </cell>
          <cell r="N2970" t="str">
            <v>0990334875 / 995963291</v>
          </cell>
          <cell r="O2970" t="str">
            <v>0990334875 / 995963291</v>
          </cell>
          <cell r="P2970" t="str">
            <v>GUAYAQUIL</v>
          </cell>
          <cell r="Q2970" t="str">
            <v>GUAYAQUIL</v>
          </cell>
          <cell r="R2970" t="str">
            <v>GUAYAS</v>
          </cell>
          <cell r="T2970" t="str">
            <v>ITSACOURIER</v>
          </cell>
          <cell r="U2970" t="str">
            <v>FLEXNETUIO_GYE</v>
          </cell>
          <cell r="V2970">
            <v>2</v>
          </cell>
          <cell r="W2970">
            <v>14.5</v>
          </cell>
          <cell r="X2970" t="str">
            <v>HYCITE QUITO</v>
          </cell>
          <cell r="Y2970" t="str">
            <v>FLEX NET CALLE 28 DE JUNIO S/N Y GARCIA MORENO ENTRADA LLANO GRANDE</v>
          </cell>
        </row>
        <row r="2971">
          <cell r="A2971" t="str">
            <v>98719397</v>
          </cell>
          <cell r="B2971">
            <v>484682</v>
          </cell>
          <cell r="C2971" t="str">
            <v>98719397</v>
          </cell>
          <cell r="D2971" t="str">
            <v>HYCITE</v>
          </cell>
          <cell r="E2971" t="str">
            <v>DESPACHO</v>
          </cell>
          <cell r="F2971" t="str">
            <v>NORMAL</v>
          </cell>
          <cell r="G2971" t="str">
            <v>TF90217</v>
          </cell>
          <cell r="H2971">
            <v>44917</v>
          </cell>
          <cell r="I2971" t="str">
            <v>ENTREGADO</v>
          </cell>
          <cell r="J2971">
            <v>44918</v>
          </cell>
          <cell r="K2971" t="str">
            <v>KIMBERLY CABEZA</v>
          </cell>
          <cell r="L2971" t="str">
            <v>SERGIO TORAL MZ 3336 SL 7 ETAPA 3 GUAYAQUIL // NORTE  TARQUI 090806 GUAYAS</v>
          </cell>
          <cell r="M2971" t="str">
            <v/>
          </cell>
          <cell r="N2971" t="str">
            <v>0967930969</v>
          </cell>
          <cell r="O2971" t="str">
            <v>0967930969</v>
          </cell>
          <cell r="P2971" t="str">
            <v>090806</v>
          </cell>
          <cell r="Q2971" t="str">
            <v>GUAYAQUIL</v>
          </cell>
          <cell r="R2971" t="str">
            <v>GUAYAS</v>
          </cell>
          <cell r="S2971" t="str">
            <v>GUAYAQUIL</v>
          </cell>
          <cell r="T2971" t="str">
            <v>FLEXTRANS GYE</v>
          </cell>
          <cell r="U2971" t="str">
            <v>FLEXNETUIO_GYE</v>
          </cell>
          <cell r="V2971">
            <v>1</v>
          </cell>
          <cell r="W2971">
            <v>2.5</v>
          </cell>
          <cell r="X2971" t="str">
            <v>HYCITE QUITO</v>
          </cell>
          <cell r="Y2971" t="str">
            <v>FLEX NET CALLE 28 DE JUNIO S/N Y GARCIA MORENO ENTRADA LLANO GRANDE</v>
          </cell>
        </row>
        <row r="2972">
          <cell r="A2972" t="str">
            <v>98719751</v>
          </cell>
          <cell r="B2972">
            <v>484683</v>
          </cell>
          <cell r="C2972" t="str">
            <v>98719751</v>
          </cell>
          <cell r="D2972" t="str">
            <v>HYCITE</v>
          </cell>
          <cell r="E2972" t="str">
            <v>DESPACHO</v>
          </cell>
          <cell r="F2972" t="str">
            <v>NORMAL</v>
          </cell>
          <cell r="G2972" t="str">
            <v>031002004127349</v>
          </cell>
          <cell r="H2972">
            <v>44917</v>
          </cell>
          <cell r="I2972" t="str">
            <v>ENTREGADO</v>
          </cell>
          <cell r="J2972">
            <v>44919</v>
          </cell>
          <cell r="K2972" t="str">
            <v>JOSE OLMEDO</v>
          </cell>
          <cell r="L2972" t="str">
            <v>304 Y AVENIDA 219 ESCUELA FE Y ALEGRIA 3 MANTA // SAN ANTONIO TARQUI 130205 MANABI</v>
          </cell>
          <cell r="M2972" t="str">
            <v/>
          </cell>
          <cell r="N2972" t="str">
            <v>0989454976</v>
          </cell>
          <cell r="O2972" t="str">
            <v>0989454976</v>
          </cell>
          <cell r="P2972" t="str">
            <v>130205</v>
          </cell>
          <cell r="Q2972" t="str">
            <v>MANTA</v>
          </cell>
          <cell r="R2972" t="str">
            <v>MANABI</v>
          </cell>
          <cell r="S2972" t="str">
            <v>MANTA</v>
          </cell>
          <cell r="T2972" t="str">
            <v>TRAMACO</v>
          </cell>
          <cell r="U2972" t="str">
            <v>FLEXNETUIO_PROVINCIA</v>
          </cell>
          <cell r="V2972">
            <v>1</v>
          </cell>
          <cell r="W2972">
            <v>2.1</v>
          </cell>
          <cell r="X2972" t="str">
            <v>HYCITE QUITO</v>
          </cell>
          <cell r="Y2972" t="str">
            <v>FLEX NET CALLE 28 DE JUNIO S/N Y GARCIA MORENO ENTRADA LLANO GRANDE</v>
          </cell>
        </row>
        <row r="2973">
          <cell r="A2973" t="str">
            <v>98727854</v>
          </cell>
          <cell r="B2973">
            <v>484684</v>
          </cell>
          <cell r="C2973" t="str">
            <v>98727854</v>
          </cell>
          <cell r="D2973" t="str">
            <v>HYCITE</v>
          </cell>
          <cell r="E2973" t="str">
            <v>DESPACHO</v>
          </cell>
          <cell r="F2973" t="str">
            <v>NORMAL</v>
          </cell>
          <cell r="G2973" t="str">
            <v>031002004127350</v>
          </cell>
          <cell r="H2973">
            <v>44917</v>
          </cell>
          <cell r="I2973" t="str">
            <v>ENTREGADO</v>
          </cell>
          <cell r="J2973">
            <v>44922</v>
          </cell>
          <cell r="K2973" t="str">
            <v>JUANITA MIRANDA</v>
          </cell>
          <cell r="L2973" t="str">
            <v>CARLOS HOMERO VEGA 103 ISIDORO ACURIO Y JUAN GARCIA LEGARDA MILAGRO // MILAGRO MILAGRO 091701 GUAYAS</v>
          </cell>
          <cell r="M2973" t="str">
            <v/>
          </cell>
          <cell r="N2973" t="str">
            <v>0992257601</v>
          </cell>
          <cell r="O2973" t="str">
            <v>0992257601</v>
          </cell>
          <cell r="P2973" t="str">
            <v>091701</v>
          </cell>
          <cell r="Q2973" t="str">
            <v>MILAGRO</v>
          </cell>
          <cell r="R2973" t="str">
            <v>GUAYAS</v>
          </cell>
          <cell r="S2973" t="str">
            <v>MILAGRO</v>
          </cell>
          <cell r="T2973" t="str">
            <v>TRAMACO</v>
          </cell>
          <cell r="U2973" t="str">
            <v>FLEXNETUIO_PROVINCIA</v>
          </cell>
          <cell r="V2973">
            <v>1</v>
          </cell>
          <cell r="W2973">
            <v>2.1</v>
          </cell>
          <cell r="X2973" t="str">
            <v>HYCITE QUITO</v>
          </cell>
          <cell r="Y2973" t="str">
            <v>FLEX NET CALLE 28 DE JUNIO S/N Y GARCIA MORENO ENTRADA LLANO GRANDE</v>
          </cell>
        </row>
        <row r="2974">
          <cell r="A2974" t="str">
            <v>98728020</v>
          </cell>
          <cell r="B2974">
            <v>484685</v>
          </cell>
          <cell r="C2974" t="str">
            <v>98728020</v>
          </cell>
          <cell r="D2974" t="str">
            <v>HYCITE</v>
          </cell>
          <cell r="E2974" t="str">
            <v>DESPACHO</v>
          </cell>
          <cell r="F2974" t="str">
            <v>NORMAL</v>
          </cell>
          <cell r="G2974" t="str">
            <v>031002004127351</v>
          </cell>
          <cell r="H2974">
            <v>44917</v>
          </cell>
          <cell r="I2974" t="str">
            <v>ENTREGADO</v>
          </cell>
          <cell r="J2974">
            <v>44918</v>
          </cell>
          <cell r="K2974" t="str">
            <v>DARWIN IVAN BUSTE INTRIAGO</v>
          </cell>
          <cell r="L2974" t="str">
            <v>URB CIUDAD VERDE MZ 73 CASA 23 A 1 CUADRA DE LA TIENDA DE LA COLOMBIANA SANTO DOMINGO-SUR RIO VERDE 230203 SANTO DOMINGO</v>
          </cell>
          <cell r="M2974" t="str">
            <v/>
          </cell>
          <cell r="N2974" t="str">
            <v>0969820115</v>
          </cell>
          <cell r="O2974" t="str">
            <v>0969820115</v>
          </cell>
          <cell r="P2974" t="str">
            <v>230203</v>
          </cell>
          <cell r="Q2974" t="str">
            <v>SANTO DOMINGO</v>
          </cell>
          <cell r="R2974" t="str">
            <v>SANTO DOMINGO DE LOS TSACHILAS</v>
          </cell>
          <cell r="S2974" t="str">
            <v>SANTO DOMINGO DE LOS COLORADOS</v>
          </cell>
          <cell r="T2974" t="str">
            <v>TRAMACO</v>
          </cell>
          <cell r="U2974" t="str">
            <v>FLEXNETUIO_PROVINCIA</v>
          </cell>
          <cell r="V2974">
            <v>1</v>
          </cell>
          <cell r="W2974">
            <v>7.1</v>
          </cell>
          <cell r="X2974" t="str">
            <v>HYCITE QUITO</v>
          </cell>
          <cell r="Y2974" t="str">
            <v>FLEX NET CALLE 28 DE JUNIO S/N Y GARCIA MORENO ENTRADA LLANO GRANDE</v>
          </cell>
        </row>
        <row r="2975">
          <cell r="A2975" t="str">
            <v>98728255</v>
          </cell>
          <cell r="B2975">
            <v>484686</v>
          </cell>
          <cell r="C2975" t="str">
            <v>98728255</v>
          </cell>
          <cell r="D2975" t="str">
            <v>HYCITE</v>
          </cell>
          <cell r="E2975" t="str">
            <v>DESPACHO</v>
          </cell>
          <cell r="F2975" t="str">
            <v>NORMAL</v>
          </cell>
          <cell r="G2975" t="str">
            <v>TF90218</v>
          </cell>
          <cell r="H2975">
            <v>44917</v>
          </cell>
          <cell r="I2975" t="str">
            <v>INCIDENCIA</v>
          </cell>
          <cell r="J2975">
            <v>44922</v>
          </cell>
          <cell r="K2975" t="str">
            <v>MARIUXI GARCIA</v>
          </cell>
          <cell r="L2975" t="str">
            <v>SAUCES #6 MZ 259 F 32 VILLA 2 GUAYAQUIL // NORTE TARQUI 090503 GUAYAS</v>
          </cell>
          <cell r="M2975" t="str">
            <v/>
          </cell>
          <cell r="N2975" t="str">
            <v>0969693263</v>
          </cell>
          <cell r="O2975" t="str">
            <v>0969693263</v>
          </cell>
          <cell r="P2975" t="str">
            <v>090503</v>
          </cell>
          <cell r="Q2975" t="str">
            <v>GUAYAQUIL</v>
          </cell>
          <cell r="R2975" t="str">
            <v>GUAYAS</v>
          </cell>
          <cell r="S2975" t="str">
            <v>GUAYAQUIL</v>
          </cell>
          <cell r="T2975" t="str">
            <v>ITSACOURIER</v>
          </cell>
          <cell r="U2975" t="str">
            <v>FLEXNETUIO_GYE</v>
          </cell>
          <cell r="V2975">
            <v>1</v>
          </cell>
          <cell r="W2975">
            <v>7.1</v>
          </cell>
          <cell r="X2975" t="str">
            <v>HYCITE QUITO</v>
          </cell>
          <cell r="Y2975" t="str">
            <v>FLEX NET CALLE 28 DE JUNIO S/N Y GARCIA MORENO ENTRADA LLANO GRANDE</v>
          </cell>
        </row>
        <row r="2976">
          <cell r="A2976" t="str">
            <v>98730973</v>
          </cell>
          <cell r="B2976">
            <v>484687</v>
          </cell>
          <cell r="C2976" t="str">
            <v>98730973</v>
          </cell>
          <cell r="D2976" t="str">
            <v>HYCITE</v>
          </cell>
          <cell r="E2976" t="str">
            <v>DESPACHO</v>
          </cell>
          <cell r="F2976" t="str">
            <v>NORMAL</v>
          </cell>
          <cell r="G2976" t="str">
            <v>031002004127352</v>
          </cell>
          <cell r="H2976">
            <v>44917</v>
          </cell>
          <cell r="I2976" t="str">
            <v>ENTREGADO</v>
          </cell>
          <cell r="J2976">
            <v>44918</v>
          </cell>
          <cell r="K2976" t="str">
            <v>FANI AMELIDA SINCHE CARAGUAY(S)</v>
          </cell>
          <cell r="L2976" t="str">
            <v>CALLE: 10 DE AGOSTO Y CUENCA NARANJAL  NARANJAL 000000 GUAYAS</v>
          </cell>
          <cell r="N2976" t="str">
            <v>0992832693 /</v>
          </cell>
          <cell r="O2976" t="str">
            <v>0992832693 /</v>
          </cell>
          <cell r="P2976" t="str">
            <v>091201</v>
          </cell>
          <cell r="Q2976" t="str">
            <v>NARANJAL</v>
          </cell>
          <cell r="R2976" t="str">
            <v>GUAYAS</v>
          </cell>
          <cell r="S2976" t="str">
            <v>NARANJAL</v>
          </cell>
          <cell r="T2976" t="str">
            <v>TRAMACO</v>
          </cell>
          <cell r="U2976" t="str">
            <v>FLEXNETUIO_PROVINCIA</v>
          </cell>
          <cell r="V2976">
            <v>1</v>
          </cell>
          <cell r="W2976">
            <v>4.4000000000000004</v>
          </cell>
          <cell r="X2976" t="str">
            <v>HYCITE QUITO</v>
          </cell>
          <cell r="Y2976" t="str">
            <v>FLEX NET CALLE 28 DE JUNIO S/N Y GARCIA MORENO ENTRADA LLANO GRANDE</v>
          </cell>
        </row>
        <row r="2977">
          <cell r="A2977" t="str">
            <v>98730983</v>
          </cell>
          <cell r="B2977">
            <v>484688</v>
          </cell>
          <cell r="C2977" t="str">
            <v>98730983</v>
          </cell>
          <cell r="D2977" t="str">
            <v>HYCITE</v>
          </cell>
          <cell r="E2977" t="str">
            <v>DESPACHO</v>
          </cell>
          <cell r="F2977" t="str">
            <v>NORMAL</v>
          </cell>
          <cell r="G2977" t="str">
            <v>031002004127353</v>
          </cell>
          <cell r="H2977">
            <v>44917</v>
          </cell>
          <cell r="I2977" t="str">
            <v>ENTREGADO</v>
          </cell>
          <cell r="J2977">
            <v>44919</v>
          </cell>
          <cell r="K2977" t="str">
            <v>PATRICIA DEL CI CORREA GRANDA(S)</v>
          </cell>
          <cell r="L2977" t="str">
            <v>IMBABURA 15818, ENTRE BERNARDO VALDIVIES Y BOLAVAR LOJA EL SAGRARIO 110101 LOJA</v>
          </cell>
          <cell r="M2977" t="str">
            <v/>
          </cell>
          <cell r="N2977" t="str">
            <v>0989525091 /</v>
          </cell>
          <cell r="O2977" t="str">
            <v>0989525091 /</v>
          </cell>
          <cell r="P2977" t="str">
            <v>110101</v>
          </cell>
          <cell r="Q2977" t="str">
            <v>LOJA</v>
          </cell>
          <cell r="R2977" t="str">
            <v>LOJA</v>
          </cell>
          <cell r="S2977" t="str">
            <v>LOJA</v>
          </cell>
          <cell r="T2977" t="str">
            <v>TRAMACO</v>
          </cell>
          <cell r="U2977" t="str">
            <v>FLEXNETUIO_PROVINCIA</v>
          </cell>
          <cell r="V2977">
            <v>1</v>
          </cell>
          <cell r="W2977">
            <v>5.5</v>
          </cell>
          <cell r="X2977" t="str">
            <v>HYCITE QUITO</v>
          </cell>
          <cell r="Y2977" t="str">
            <v>FLEX NET CALLE 28 DE JUNIO S/N Y GARCIA MORENO ENTRADA LLANO GRANDE</v>
          </cell>
        </row>
        <row r="2978">
          <cell r="A2978" t="str">
            <v>98731523</v>
          </cell>
          <cell r="B2978">
            <v>484689</v>
          </cell>
          <cell r="C2978" t="str">
            <v>98731523</v>
          </cell>
          <cell r="D2978" t="str">
            <v>HYCITE</v>
          </cell>
          <cell r="E2978" t="str">
            <v>DESPACHO</v>
          </cell>
          <cell r="F2978" t="str">
            <v>NORMAL</v>
          </cell>
          <cell r="G2978" t="str">
            <v>TF90219</v>
          </cell>
          <cell r="H2978">
            <v>44917</v>
          </cell>
          <cell r="I2978" t="str">
            <v>ENTREGADO</v>
          </cell>
          <cell r="J2978">
            <v>44918</v>
          </cell>
          <cell r="K2978" t="str">
            <v>MARIA SUAREZ</v>
          </cell>
          <cell r="L2978" t="str">
            <v>CERRO REDONDO COOP FRENTE LUCHA POPULAR MZ E SL 15 DURAN-DURAN EL RECREO 092404 GUAYAS</v>
          </cell>
          <cell r="M2978" t="str">
            <v/>
          </cell>
          <cell r="N2978" t="str">
            <v>0939290308</v>
          </cell>
          <cell r="O2978" t="str">
            <v>0939290308</v>
          </cell>
          <cell r="P2978" t="str">
            <v>092404</v>
          </cell>
          <cell r="Q2978" t="str">
            <v>DURAN</v>
          </cell>
          <cell r="R2978" t="str">
            <v>GUAYAS</v>
          </cell>
          <cell r="S2978" t="str">
            <v>ELOY ALFARO (DURAN)</v>
          </cell>
          <cell r="T2978" t="str">
            <v>ITSACOURIER</v>
          </cell>
          <cell r="U2978" t="str">
            <v>FLEXNETUIO_GYE</v>
          </cell>
          <cell r="V2978">
            <v>1</v>
          </cell>
          <cell r="W2978">
            <v>8.8000000000000007</v>
          </cell>
          <cell r="X2978" t="str">
            <v>HYCITE QUITO</v>
          </cell>
          <cell r="Y2978" t="str">
            <v>FLEX NET CALLE 28 DE JUNIO S/N Y GARCIA MORENO ENTRADA LLANO GRANDE</v>
          </cell>
        </row>
        <row r="2979">
          <cell r="A2979" t="str">
            <v>98735762</v>
          </cell>
          <cell r="B2979">
            <v>484691</v>
          </cell>
          <cell r="C2979" t="str">
            <v>98735762</v>
          </cell>
          <cell r="D2979" t="str">
            <v>HYCITE</v>
          </cell>
          <cell r="E2979" t="str">
            <v>DESPACHO</v>
          </cell>
          <cell r="F2979" t="str">
            <v>NORMAL</v>
          </cell>
          <cell r="G2979" t="str">
            <v>031002004127354</v>
          </cell>
          <cell r="H2979">
            <v>44917</v>
          </cell>
          <cell r="I2979" t="str">
            <v>ENTREGADO</v>
          </cell>
          <cell r="J2979">
            <v>44922</v>
          </cell>
          <cell r="K2979" t="str">
            <v>VICENTE PALMA</v>
          </cell>
          <cell r="L2979" t="str">
            <v>AV ROTARIA VILLAS EL NEGRITAL ENTRADA AV REALES TAMARINDOS VILLA #7 PORTOVIEJO/SECTOR EL NEGRITAL 18 DE OCTUBRE 013103 MANABI</v>
          </cell>
          <cell r="N2979" t="str">
            <v>0982633950</v>
          </cell>
          <cell r="O2979" t="str">
            <v>0982633950</v>
          </cell>
          <cell r="P2979" t="str">
            <v>130101</v>
          </cell>
          <cell r="Q2979" t="str">
            <v>PORTOVIEJO</v>
          </cell>
          <cell r="R2979" t="str">
            <v>MANABI</v>
          </cell>
          <cell r="S2979" t="str">
            <v>PORTOVIEJO</v>
          </cell>
          <cell r="T2979" t="str">
            <v>TRAMACO</v>
          </cell>
          <cell r="U2979" t="str">
            <v>FLEXNETUIO_PROVINCIA</v>
          </cell>
          <cell r="V2979">
            <v>1</v>
          </cell>
          <cell r="W2979">
            <v>8.9</v>
          </cell>
          <cell r="X2979" t="str">
            <v>HYCITE QUITO</v>
          </cell>
          <cell r="Y2979" t="str">
            <v>FLEX NET CALLE 28 DE JUNIO S/N Y GARCIA MORENO ENTRADA LLANO GRANDE</v>
          </cell>
        </row>
        <row r="2980">
          <cell r="A2980" t="str">
            <v>98737151</v>
          </cell>
          <cell r="B2980">
            <v>484692</v>
          </cell>
          <cell r="C2980" t="str">
            <v>98737151</v>
          </cell>
          <cell r="D2980" t="str">
            <v>HYCITE</v>
          </cell>
          <cell r="E2980" t="str">
            <v>DESPACHO</v>
          </cell>
          <cell r="F2980" t="str">
            <v>NORMAL</v>
          </cell>
          <cell r="G2980" t="str">
            <v>TF90221</v>
          </cell>
          <cell r="H2980">
            <v>44917</v>
          </cell>
          <cell r="I2980" t="str">
            <v>EN_TRANSITO</v>
          </cell>
          <cell r="J2980">
            <v>44923</v>
          </cell>
          <cell r="K2980" t="str">
            <v>DOMITILA BAJANA</v>
          </cell>
          <cell r="L2980" t="str">
            <v>GUASMO SUR, COOP MARIURI FEBRES CORDERO MZ 1642 SOLAR 38 GUAYAQUIL / SUR XIMENA 090112 GUAYAS</v>
          </cell>
          <cell r="N2980" t="str">
            <v>0990872253</v>
          </cell>
          <cell r="O2980" t="str">
            <v>0990872253</v>
          </cell>
          <cell r="P2980" t="str">
            <v>GUAYAQUIL</v>
          </cell>
          <cell r="Q2980" t="str">
            <v>GUAYAQUIL</v>
          </cell>
          <cell r="R2980" t="str">
            <v>GUAYAS</v>
          </cell>
          <cell r="T2980" t="str">
            <v>FLEXTRANS GYE</v>
          </cell>
          <cell r="U2980" t="str">
            <v>FLEXNETUIO_GYE</v>
          </cell>
          <cell r="V2980">
            <v>1</v>
          </cell>
          <cell r="W2980">
            <v>8.8000000000000007</v>
          </cell>
          <cell r="X2980" t="str">
            <v>HYCITE QUITO</v>
          </cell>
          <cell r="Y2980" t="str">
            <v>FLEX NET CALLE 28 DE JUNIO S/N Y GARCIA MORENO ENTRADA LLANO GRANDE</v>
          </cell>
        </row>
        <row r="2981">
          <cell r="A2981" t="str">
            <v>98738174</v>
          </cell>
          <cell r="B2981">
            <v>484693</v>
          </cell>
          <cell r="C2981" t="str">
            <v>98738174</v>
          </cell>
          <cell r="D2981" t="str">
            <v>HYCITE</v>
          </cell>
          <cell r="E2981" t="str">
            <v>DESPACHO</v>
          </cell>
          <cell r="F2981" t="str">
            <v>NORMAL</v>
          </cell>
          <cell r="G2981" t="str">
            <v>031002004127355</v>
          </cell>
          <cell r="H2981">
            <v>44917</v>
          </cell>
          <cell r="I2981" t="str">
            <v>ENTREGADO</v>
          </cell>
          <cell r="J2981">
            <v>44918</v>
          </cell>
          <cell r="K2981" t="str">
            <v>ERWIN SUAREZ</v>
          </cell>
          <cell r="L2981" t="str">
            <v>ABDON CALDERON ENTRE 8 DE MARZO Y 27 DE FEBRERO DG A LA CANCHA COMUNAL SHUSHUFINDI / UNION POPULAR SHUSHUFINDI 210401 SUCUMBIOS</v>
          </cell>
          <cell r="M2981" t="str">
            <v/>
          </cell>
          <cell r="N2981" t="str">
            <v>0959570182</v>
          </cell>
          <cell r="O2981" t="str">
            <v>0959570182</v>
          </cell>
          <cell r="P2981" t="str">
            <v>210401</v>
          </cell>
          <cell r="Q2981" t="str">
            <v>SHUSHUFINDI</v>
          </cell>
          <cell r="R2981" t="str">
            <v>SUCUMBIOS</v>
          </cell>
          <cell r="S2981" t="str">
            <v>SHUSHUFINDI - LA VICTORIA</v>
          </cell>
          <cell r="T2981" t="str">
            <v>TRAMACO</v>
          </cell>
          <cell r="U2981" t="str">
            <v>FLEXNETUIO_PROVINCIA</v>
          </cell>
          <cell r="V2981">
            <v>1</v>
          </cell>
          <cell r="W2981">
            <v>8.8000000000000007</v>
          </cell>
          <cell r="X2981" t="str">
            <v>HYCITE QUITO</v>
          </cell>
          <cell r="Y2981" t="str">
            <v>FLEX NET CALLE 28 DE JUNIO S/N Y GARCIA MORENO ENTRADA LLANO GRANDE</v>
          </cell>
        </row>
        <row r="2982">
          <cell r="A2982" t="str">
            <v>98739245</v>
          </cell>
          <cell r="B2982">
            <v>484694</v>
          </cell>
          <cell r="C2982" t="str">
            <v>98739245</v>
          </cell>
          <cell r="D2982" t="str">
            <v>HYCITE</v>
          </cell>
          <cell r="E2982" t="str">
            <v>DESPACHO</v>
          </cell>
          <cell r="F2982" t="str">
            <v>NORMAL</v>
          </cell>
          <cell r="G2982" t="str">
            <v>031002004127356</v>
          </cell>
          <cell r="H2982">
            <v>44917</v>
          </cell>
          <cell r="I2982" t="str">
            <v>ENTREGADO</v>
          </cell>
          <cell r="J2982">
            <v>44918</v>
          </cell>
          <cell r="K2982" t="str">
            <v>TATIANA MIGUEZ</v>
          </cell>
          <cell r="L2982" t="str">
            <v>AV SIMON BOLIVAR Y ANTONIO BORRERO FTE A CASALES FRUTILLAR QUITO-TAMBILLO YARUQUI 170908 PICHINCHA</v>
          </cell>
          <cell r="N2982" t="str">
            <v>0984673532</v>
          </cell>
          <cell r="O2982" t="str">
            <v>0984673532</v>
          </cell>
          <cell r="P2982" t="str">
            <v>170908</v>
          </cell>
          <cell r="Q2982" t="str">
            <v>QUITO</v>
          </cell>
          <cell r="R2982" t="str">
            <v>PICHINCHA</v>
          </cell>
          <cell r="S2982" t="str">
            <v>YARUQUI</v>
          </cell>
          <cell r="T2982" t="str">
            <v>TRAMACO</v>
          </cell>
          <cell r="U2982" t="str">
            <v>FLEXNETUIO_PROVINCIA</v>
          </cell>
          <cell r="V2982">
            <v>1</v>
          </cell>
          <cell r="W2982">
            <v>8.99</v>
          </cell>
          <cell r="X2982" t="str">
            <v>HYCITE QUITO</v>
          </cell>
          <cell r="Y2982" t="str">
            <v>FLEX NET CALLE 28 DE JUNIO S/N Y GARCIA MORENO ENTRADA LLANO GRANDE</v>
          </cell>
        </row>
        <row r="2983">
          <cell r="A2983" t="str">
            <v>98739840</v>
          </cell>
          <cell r="B2983">
            <v>484695</v>
          </cell>
          <cell r="C2983" t="str">
            <v>98739840</v>
          </cell>
          <cell r="D2983" t="str">
            <v>HYCITE</v>
          </cell>
          <cell r="E2983" t="str">
            <v>DESPACHO</v>
          </cell>
          <cell r="F2983" t="str">
            <v>NORMAL</v>
          </cell>
          <cell r="G2983" t="str">
            <v>TF90222</v>
          </cell>
          <cell r="H2983">
            <v>44917</v>
          </cell>
          <cell r="I2983" t="str">
            <v>ENTREGADO</v>
          </cell>
          <cell r="J2983">
            <v>44918</v>
          </cell>
          <cell r="K2983" t="str">
            <v>MANUEL BURGOS</v>
          </cell>
          <cell r="L2983" t="str">
            <v>CALLE C ENTRE LA 44 Y LA 45 AVA CASA DE 2 PISOS COLOR BLANCA GUAYAQUIL//BATALLON SUBURBIO FEBRES CORDERO 090406 GUAYAS</v>
          </cell>
          <cell r="M2983" t="str">
            <v/>
          </cell>
          <cell r="N2983" t="str">
            <v>0979206184</v>
          </cell>
          <cell r="O2983" t="str">
            <v>0979206184</v>
          </cell>
          <cell r="P2983" t="str">
            <v>090406</v>
          </cell>
          <cell r="Q2983" t="str">
            <v>GUAYAQUIL</v>
          </cell>
          <cell r="R2983" t="str">
            <v>GUAYAS</v>
          </cell>
          <cell r="S2983" t="str">
            <v>GUAYAQUIL</v>
          </cell>
          <cell r="T2983" t="str">
            <v>FLEXTRANS GYE</v>
          </cell>
          <cell r="U2983" t="str">
            <v>FLEXNETUIO_GYE</v>
          </cell>
          <cell r="V2983">
            <v>1</v>
          </cell>
          <cell r="W2983">
            <v>11.1</v>
          </cell>
          <cell r="X2983" t="str">
            <v>HYCITE QUITO</v>
          </cell>
          <cell r="Y2983" t="str">
            <v>FLEX NET CALLE 28 DE JUNIO S/N Y GARCIA MORENO ENTRADA LLANO GRANDE</v>
          </cell>
        </row>
        <row r="2984">
          <cell r="A2984" t="str">
            <v>98740093</v>
          </cell>
          <cell r="B2984">
            <v>484696</v>
          </cell>
          <cell r="C2984" t="str">
            <v>98740093</v>
          </cell>
          <cell r="D2984" t="str">
            <v>HYCITE</v>
          </cell>
          <cell r="E2984" t="str">
            <v>DESPACHO</v>
          </cell>
          <cell r="F2984" t="str">
            <v>NORMAL</v>
          </cell>
          <cell r="G2984" t="str">
            <v>IC3996</v>
          </cell>
          <cell r="H2984">
            <v>44917</v>
          </cell>
          <cell r="I2984" t="str">
            <v>ENTREGADO</v>
          </cell>
          <cell r="J2984">
            <v>44918</v>
          </cell>
          <cell r="K2984" t="str">
            <v>XIMENA GOMEZ</v>
          </cell>
          <cell r="L2984" t="str">
            <v>DIAGONAL AL BANCO CENTRAL AV HUAYNA CAPAC 1202 INSPI CUENCA // TODO SANTAS CUENCA 010101 AZUAY</v>
          </cell>
          <cell r="M2984" t="str">
            <v/>
          </cell>
          <cell r="N2984" t="str">
            <v>0968501698 / 074109301</v>
          </cell>
          <cell r="O2984" t="str">
            <v>0968501698 / 074109301</v>
          </cell>
          <cell r="P2984" t="str">
            <v>010101</v>
          </cell>
          <cell r="Q2984" t="str">
            <v>CUENCA</v>
          </cell>
          <cell r="R2984" t="str">
            <v>AZUAY</v>
          </cell>
          <cell r="S2984" t="str">
            <v>CUENCA</v>
          </cell>
          <cell r="T2984" t="str">
            <v>ITSACOURIER</v>
          </cell>
          <cell r="U2984" t="str">
            <v>FLEXNETUIO_PROVINCIA</v>
          </cell>
          <cell r="V2984">
            <v>1</v>
          </cell>
          <cell r="W2984">
            <v>7.9</v>
          </cell>
          <cell r="X2984" t="str">
            <v>HYCITE QUITO</v>
          </cell>
          <cell r="Y2984" t="str">
            <v>FLEX NET CALLE 28 DE JUNIO S/N Y GARCIA MORENO ENTRADA LLANO GRANDE</v>
          </cell>
        </row>
        <row r="2985">
          <cell r="A2985" t="str">
            <v>98740607</v>
          </cell>
          <cell r="B2985">
            <v>484697</v>
          </cell>
          <cell r="C2985" t="str">
            <v>98740607</v>
          </cell>
          <cell r="D2985" t="str">
            <v>HYCITE</v>
          </cell>
          <cell r="E2985" t="str">
            <v>DESPACHO</v>
          </cell>
          <cell r="F2985" t="str">
            <v>NORMAL</v>
          </cell>
          <cell r="G2985" t="str">
            <v>031002004127357</v>
          </cell>
          <cell r="H2985">
            <v>44917</v>
          </cell>
          <cell r="I2985" t="str">
            <v>ENTREGADO</v>
          </cell>
          <cell r="J2985">
            <v>44923</v>
          </cell>
          <cell r="K2985" t="str">
            <v>CARLOS MUNIZ</v>
          </cell>
          <cell r="L2985" t="str">
            <v>BABACHICO JAIME ROLDOS AGUILERA A LADO DE TIENDA DON TIGRE NARANJAL-JAIME ROLDOS NARANJAL 091201 GUAYAS</v>
          </cell>
          <cell r="M2985" t="str">
            <v/>
          </cell>
          <cell r="N2985" t="str">
            <v>0984645704</v>
          </cell>
          <cell r="O2985" t="str">
            <v>0984645704</v>
          </cell>
          <cell r="P2985" t="str">
            <v>091201</v>
          </cell>
          <cell r="Q2985" t="str">
            <v>NARANJAL</v>
          </cell>
          <cell r="R2985" t="str">
            <v>GUAYAS</v>
          </cell>
          <cell r="S2985" t="str">
            <v>NARANJAL</v>
          </cell>
          <cell r="T2985" t="str">
            <v>TRAMACO</v>
          </cell>
          <cell r="U2985" t="str">
            <v>FLEXNETUIO_PROVINCIA</v>
          </cell>
          <cell r="V2985">
            <v>1</v>
          </cell>
          <cell r="W2985">
            <v>3.1</v>
          </cell>
          <cell r="X2985" t="str">
            <v>HYCITE QUITO</v>
          </cell>
          <cell r="Y2985" t="str">
            <v>FLEX NET CALLE 28 DE JUNIO S/N Y GARCIA MORENO ENTRADA LLANO GRANDE</v>
          </cell>
        </row>
        <row r="2986">
          <cell r="A2986" t="str">
            <v>98740835</v>
          </cell>
          <cell r="B2986">
            <v>484698</v>
          </cell>
          <cell r="C2986" t="str">
            <v>98740835</v>
          </cell>
          <cell r="D2986" t="str">
            <v>HYCITE</v>
          </cell>
          <cell r="E2986" t="str">
            <v>DESPACHO</v>
          </cell>
          <cell r="F2986" t="str">
            <v>NORMAL</v>
          </cell>
          <cell r="G2986" t="str">
            <v>TF90223</v>
          </cell>
          <cell r="H2986">
            <v>44917</v>
          </cell>
          <cell r="I2986" t="str">
            <v>ENTREGADO</v>
          </cell>
          <cell r="J2986">
            <v>44918</v>
          </cell>
          <cell r="K2986" t="str">
            <v>DIOCLES INTRIAGO</v>
          </cell>
          <cell r="L2986" t="str">
            <v>VENTE Y PEDRO PABLO GOMEZ CASA ESQUINERA # 4000 GUAYAQUIL-SUR FEBRES CORDERO 090402 GUAYAS</v>
          </cell>
          <cell r="M2986" t="str">
            <v/>
          </cell>
          <cell r="N2986" t="str">
            <v>0997843189</v>
          </cell>
          <cell r="O2986" t="str">
            <v>0997843189</v>
          </cell>
          <cell r="P2986" t="str">
            <v>090402</v>
          </cell>
          <cell r="Q2986" t="str">
            <v>GUAYAQUIL</v>
          </cell>
          <cell r="R2986" t="str">
            <v>GUAYAS</v>
          </cell>
          <cell r="S2986" t="str">
            <v>GUAYAQUIL</v>
          </cell>
          <cell r="T2986" t="str">
            <v>FLEXTRANS GYE</v>
          </cell>
          <cell r="U2986" t="str">
            <v>FLEXNETUIO_GYE</v>
          </cell>
          <cell r="V2986">
            <v>1</v>
          </cell>
          <cell r="W2986">
            <v>13.4</v>
          </cell>
          <cell r="X2986" t="str">
            <v>HYCITE QUITO</v>
          </cell>
          <cell r="Y2986" t="str">
            <v>FLEX NET CALLE 28 DE JUNIO S/N Y GARCIA MORENO ENTRADA LLANO GRANDE</v>
          </cell>
        </row>
        <row r="2987">
          <cell r="A2987" t="str">
            <v>98741201</v>
          </cell>
          <cell r="B2987">
            <v>484699</v>
          </cell>
          <cell r="C2987" t="str">
            <v>98741201</v>
          </cell>
          <cell r="D2987" t="str">
            <v>HYCITE</v>
          </cell>
          <cell r="E2987" t="str">
            <v>DESPACHO</v>
          </cell>
          <cell r="F2987" t="str">
            <v>NORMAL</v>
          </cell>
          <cell r="G2987" t="str">
            <v>TF90224</v>
          </cell>
          <cell r="H2987">
            <v>44917</v>
          </cell>
          <cell r="I2987" t="str">
            <v>ENTREGADO</v>
          </cell>
          <cell r="J2987">
            <v>44918</v>
          </cell>
          <cell r="K2987" t="str">
            <v>ANDRES CASTILLO</v>
          </cell>
          <cell r="L2987" t="str">
            <v>SAMANES 5 MZ 941 V 41 GUAYAQUIL//NORTE  TARQUI 090502 GUAYAS</v>
          </cell>
          <cell r="M2987" t="str">
            <v/>
          </cell>
          <cell r="N2987" t="str">
            <v>0985937731 / 042288176</v>
          </cell>
          <cell r="O2987" t="str">
            <v>0985937731 / 042288176</v>
          </cell>
          <cell r="P2987" t="str">
            <v>090502</v>
          </cell>
          <cell r="Q2987" t="str">
            <v>GUAYAQUIL</v>
          </cell>
          <cell r="R2987" t="str">
            <v>GUAYAS</v>
          </cell>
          <cell r="S2987" t="str">
            <v>GUAYAQUIL</v>
          </cell>
          <cell r="T2987" t="str">
            <v>ITSACOURIER</v>
          </cell>
          <cell r="U2987" t="str">
            <v>FLEXNETUIO_GYE</v>
          </cell>
          <cell r="V2987">
            <v>1</v>
          </cell>
          <cell r="W2987">
            <v>10.5</v>
          </cell>
          <cell r="X2987" t="str">
            <v>HYCITE QUITO</v>
          </cell>
          <cell r="Y2987" t="str">
            <v>FLEX NET CALLE 28 DE JUNIO S/N Y GARCIA MORENO ENTRADA LLANO GRANDE</v>
          </cell>
        </row>
        <row r="2988">
          <cell r="A2988" t="str">
            <v>98741260</v>
          </cell>
          <cell r="B2988">
            <v>484700</v>
          </cell>
          <cell r="C2988" t="str">
            <v>98741260</v>
          </cell>
          <cell r="D2988" t="str">
            <v>HYCITE</v>
          </cell>
          <cell r="E2988" t="str">
            <v>DESPACHO</v>
          </cell>
          <cell r="F2988" t="str">
            <v>NORMAL</v>
          </cell>
          <cell r="G2988" t="str">
            <v>031002004127358</v>
          </cell>
          <cell r="H2988">
            <v>44917</v>
          </cell>
          <cell r="I2988" t="str">
            <v>EN_TRANSITO</v>
          </cell>
          <cell r="J2988">
            <v>44917</v>
          </cell>
          <cell r="K2988" t="str">
            <v>JORGE CELI</v>
          </cell>
          <cell r="L2988" t="str">
            <v>BARRIO BOLIVAR, SHIRICULAPO Y CATACOCHA CASA ESQUINERA PALTAS LOURDES 110301 LOJA</v>
          </cell>
          <cell r="M2988" t="str">
            <v/>
          </cell>
          <cell r="N2988" t="str">
            <v>0991530741</v>
          </cell>
          <cell r="O2988" t="str">
            <v>0991530741</v>
          </cell>
          <cell r="P2988" t="str">
            <v>110301</v>
          </cell>
          <cell r="Q2988" t="str">
            <v>PALTAS</v>
          </cell>
          <cell r="R2988" t="str">
            <v>LOJA</v>
          </cell>
          <cell r="S2988" t="str">
            <v>CATACOCHA - LAS COCHAS</v>
          </cell>
          <cell r="T2988" t="str">
            <v>TRAMACO</v>
          </cell>
          <cell r="U2988" t="str">
            <v>FLEXNETUIO_PROVINCIA</v>
          </cell>
          <cell r="V2988">
            <v>1</v>
          </cell>
          <cell r="W2988">
            <v>11.6</v>
          </cell>
          <cell r="X2988" t="str">
            <v>HYCITE QUITO</v>
          </cell>
          <cell r="Y2988" t="str">
            <v>FLEX NET CALLE 28 DE JUNIO S/N Y GARCIA MORENO ENTRADA LLANO GRANDE</v>
          </cell>
        </row>
        <row r="2989">
          <cell r="A2989" t="str">
            <v>98741263</v>
          </cell>
          <cell r="B2989">
            <v>484701</v>
          </cell>
          <cell r="C2989" t="str">
            <v>98741263</v>
          </cell>
          <cell r="D2989" t="str">
            <v>HYCITE</v>
          </cell>
          <cell r="E2989" t="str">
            <v>DESPACHO</v>
          </cell>
          <cell r="F2989" t="str">
            <v>NORMAL</v>
          </cell>
          <cell r="G2989" t="str">
            <v>031002004127359</v>
          </cell>
          <cell r="H2989">
            <v>44917</v>
          </cell>
          <cell r="I2989" t="str">
            <v>ENTREGADO</v>
          </cell>
          <cell r="J2989">
            <v>44918</v>
          </cell>
          <cell r="K2989" t="str">
            <v>ARIADNA CHALA</v>
          </cell>
          <cell r="L2989" t="str">
            <v>TORRES DE LA COLON 338 DPTO 403 SALINAS Y MALDONADO IBARRA SAGRARIO 100106 IMBABURA</v>
          </cell>
          <cell r="M2989" t="str">
            <v/>
          </cell>
          <cell r="N2989" t="str">
            <v>0961119162</v>
          </cell>
          <cell r="O2989" t="str">
            <v>0961119162</v>
          </cell>
          <cell r="P2989" t="str">
            <v>100106</v>
          </cell>
          <cell r="Q2989" t="str">
            <v>IBARRA</v>
          </cell>
          <cell r="R2989" t="str">
            <v>IMBABURA</v>
          </cell>
          <cell r="S2989" t="str">
            <v>SAN MIGUEL DE IBARRA</v>
          </cell>
          <cell r="T2989" t="str">
            <v>TRAMACO</v>
          </cell>
          <cell r="U2989" t="str">
            <v>FLEXNETUIO_PROVINCIA</v>
          </cell>
          <cell r="V2989">
            <v>1</v>
          </cell>
          <cell r="W2989">
            <v>7.7</v>
          </cell>
          <cell r="X2989" t="str">
            <v>HYCITE QUITO</v>
          </cell>
          <cell r="Y2989" t="str">
            <v>FLEX NET CALLE 28 DE JUNIO S/N Y GARCIA MORENO ENTRADA LLANO GRANDE</v>
          </cell>
        </row>
        <row r="2990">
          <cell r="A2990" t="str">
            <v>98741315</v>
          </cell>
          <cell r="B2990">
            <v>484702</v>
          </cell>
          <cell r="C2990" t="str">
            <v>98741315</v>
          </cell>
          <cell r="D2990" t="str">
            <v>HYCITE</v>
          </cell>
          <cell r="E2990" t="str">
            <v>DESPACHO</v>
          </cell>
          <cell r="F2990" t="str">
            <v>NORMAL</v>
          </cell>
          <cell r="G2990" t="str">
            <v>TFQ90225</v>
          </cell>
          <cell r="H2990">
            <v>44917</v>
          </cell>
          <cell r="I2990" t="str">
            <v>ENTREGADO</v>
          </cell>
          <cell r="J2990">
            <v>44918</v>
          </cell>
          <cell r="K2990" t="str">
            <v>FELIPE VIEIRA</v>
          </cell>
          <cell r="L2990" t="str">
            <v>AURELIO ESPINSA POLIT S/N JORGE CARRERA CONJUNTO TREVISO CASA 04 LA ARMENIA 2 QUITO-LA ARMENIA 2 CONOCOTO 170803 PICHINCHA</v>
          </cell>
          <cell r="N2990" t="str">
            <v>0989021482</v>
          </cell>
          <cell r="O2990" t="str">
            <v>0989021482</v>
          </cell>
          <cell r="P2990" t="str">
            <v>170803</v>
          </cell>
          <cell r="Q2990" t="str">
            <v>QUITO</v>
          </cell>
          <cell r="R2990" t="str">
            <v>PICHINCHA</v>
          </cell>
          <cell r="S2990" t="str">
            <v>CONOCOTO - SALVADOR CELI</v>
          </cell>
          <cell r="T2990" t="str">
            <v>FLEXTRANS UIO</v>
          </cell>
          <cell r="U2990" t="str">
            <v>FLEXNETUIO_LOCAL</v>
          </cell>
          <cell r="V2990">
            <v>1</v>
          </cell>
          <cell r="W2990">
            <v>2.1</v>
          </cell>
          <cell r="X2990" t="str">
            <v>HYCITE QUITO</v>
          </cell>
          <cell r="Y2990" t="str">
            <v>FLEX NET CALLE 28 DE JUNIO S/N Y GARCIA MORENO ENTRADA LLANO GRANDE</v>
          </cell>
        </row>
        <row r="2991">
          <cell r="A2991" t="str">
            <v>98741445</v>
          </cell>
          <cell r="B2991">
            <v>484703</v>
          </cell>
          <cell r="C2991" t="str">
            <v>98741445</v>
          </cell>
          <cell r="D2991" t="str">
            <v>HYCITE</v>
          </cell>
          <cell r="E2991" t="str">
            <v>DESPACHO</v>
          </cell>
          <cell r="F2991" t="str">
            <v>NORMAL</v>
          </cell>
          <cell r="G2991" t="str">
            <v>031002004127360</v>
          </cell>
          <cell r="H2991">
            <v>44917</v>
          </cell>
          <cell r="I2991" t="str">
            <v>ENTREGADO</v>
          </cell>
          <cell r="J2991">
            <v>44918</v>
          </cell>
          <cell r="K2991" t="str">
            <v>JIMY PENAFIEL</v>
          </cell>
          <cell r="L2991" t="str">
            <v>AV MONSENOR LEONIDAS PROANO MANZANA 16 ESQ DIAGONAL EL CHANFLE IBARRA//EL PARQUE DE LOS CERROS SAN FRANCISCO 100112 IMBABURA</v>
          </cell>
          <cell r="M2991" t="str">
            <v/>
          </cell>
          <cell r="N2991" t="str">
            <v>0992707726</v>
          </cell>
          <cell r="O2991" t="str">
            <v>0992707726</v>
          </cell>
          <cell r="P2991" t="str">
            <v>100112</v>
          </cell>
          <cell r="Q2991" t="str">
            <v>IBARRA</v>
          </cell>
          <cell r="R2991" t="str">
            <v>IMBABURA</v>
          </cell>
          <cell r="S2991" t="str">
            <v>SAN MIGUEL DE IBARRA</v>
          </cell>
          <cell r="T2991" t="str">
            <v>TRAMACO</v>
          </cell>
          <cell r="U2991" t="str">
            <v>FLEXNETUIO_PROVINCIA</v>
          </cell>
          <cell r="V2991">
            <v>1</v>
          </cell>
          <cell r="W2991">
            <v>12.7</v>
          </cell>
          <cell r="X2991" t="str">
            <v>HYCITE QUITO</v>
          </cell>
          <cell r="Y2991" t="str">
            <v>FLEX NET CALLE 28 DE JUNIO S/N Y GARCIA MORENO ENTRADA LLANO GRANDE</v>
          </cell>
        </row>
        <row r="2992">
          <cell r="A2992" t="str">
            <v>98741813</v>
          </cell>
          <cell r="B2992">
            <v>484704</v>
          </cell>
          <cell r="C2992" t="str">
            <v>98741813</v>
          </cell>
          <cell r="D2992" t="str">
            <v>HYCITE</v>
          </cell>
          <cell r="E2992" t="str">
            <v>DESPACHO</v>
          </cell>
          <cell r="F2992" t="str">
            <v>NORMAL</v>
          </cell>
          <cell r="G2992" t="str">
            <v>031002004127864</v>
          </cell>
          <cell r="H2992">
            <v>44917</v>
          </cell>
          <cell r="I2992" t="str">
            <v>ENTREGADO</v>
          </cell>
          <cell r="J2992">
            <v>44922</v>
          </cell>
          <cell r="K2992" t="str">
            <v>MARTHA ARCE</v>
          </cell>
          <cell r="L2992" t="str">
            <v>AV MARCIAL GUILLEN LA SAZON DE LA ABUELA AZOGUES-SAN MARCOS SAN MARCOS 030102 CAA,AR</v>
          </cell>
          <cell r="N2992" t="str">
            <v>0995105673</v>
          </cell>
          <cell r="O2992" t="str">
            <v>0995105673</v>
          </cell>
          <cell r="P2992" t="str">
            <v>030102</v>
          </cell>
          <cell r="Q2992" t="str">
            <v>AZOGUES</v>
          </cell>
          <cell r="R2992" t="str">
            <v>CAÑAR</v>
          </cell>
          <cell r="S2992" t="str">
            <v>AZOGUES</v>
          </cell>
          <cell r="T2992" t="str">
            <v>TRAMACO</v>
          </cell>
          <cell r="U2992" t="str">
            <v>FLEXNETUIO_PROVINCIA</v>
          </cell>
          <cell r="V2992">
            <v>2</v>
          </cell>
          <cell r="W2992">
            <v>16.899999999999999</v>
          </cell>
          <cell r="X2992" t="str">
            <v>HYCITE QUITO</v>
          </cell>
          <cell r="Y2992" t="str">
            <v>FLEX NET CALLE 28 DE JUNIO S/N Y GARCIA MORENO ENTRADA LLANO GRANDE</v>
          </cell>
        </row>
        <row r="2993">
          <cell r="A2993" t="str">
            <v>98742122</v>
          </cell>
          <cell r="B2993">
            <v>484705</v>
          </cell>
          <cell r="C2993" t="str">
            <v>98742122</v>
          </cell>
          <cell r="D2993" t="str">
            <v>HYCITE</v>
          </cell>
          <cell r="E2993" t="str">
            <v>DESPACHO</v>
          </cell>
          <cell r="F2993" t="str">
            <v>NORMAL</v>
          </cell>
          <cell r="G2993" t="str">
            <v>TF90226</v>
          </cell>
          <cell r="H2993">
            <v>44917</v>
          </cell>
          <cell r="I2993" t="str">
            <v>ENTREGADO</v>
          </cell>
          <cell r="J2993">
            <v>44918</v>
          </cell>
          <cell r="K2993" t="str">
            <v>YENNY ORMAZA</v>
          </cell>
          <cell r="L2993" t="str">
            <v>CDLA COLINAS DEL MAESTRO MZ 638 SL 22 AV FRANCISCO DE ORELLANA GUAYAQUIL-NORTE TARQUI 090703 GUAYAS</v>
          </cell>
          <cell r="M2993" t="str">
            <v/>
          </cell>
          <cell r="N2993" t="str">
            <v>0995119670</v>
          </cell>
          <cell r="O2993" t="str">
            <v>0995119670</v>
          </cell>
          <cell r="P2993" t="str">
            <v>090703</v>
          </cell>
          <cell r="Q2993" t="str">
            <v>GUAYAQUIL</v>
          </cell>
          <cell r="R2993" t="str">
            <v>GUAYAS</v>
          </cell>
          <cell r="S2993" t="str">
            <v>GUAYAQUIL</v>
          </cell>
          <cell r="T2993" t="str">
            <v>ITSACOURIER</v>
          </cell>
          <cell r="U2993" t="str">
            <v>FLEXNETUIO_GYE</v>
          </cell>
          <cell r="V2993">
            <v>1</v>
          </cell>
          <cell r="W2993">
            <v>3.5</v>
          </cell>
          <cell r="X2993" t="str">
            <v>HYCITE QUITO</v>
          </cell>
          <cell r="Y2993" t="str">
            <v>FLEX NET CALLE 28 DE JUNIO S/N Y GARCIA MORENO ENTRADA LLANO GRANDE</v>
          </cell>
        </row>
        <row r="2994">
          <cell r="A2994" t="str">
            <v>98742155</v>
          </cell>
          <cell r="B2994">
            <v>484706</v>
          </cell>
          <cell r="C2994" t="str">
            <v>98742155</v>
          </cell>
          <cell r="D2994" t="str">
            <v>HYCITE</v>
          </cell>
          <cell r="E2994" t="str">
            <v>DESPACHO</v>
          </cell>
          <cell r="F2994" t="str">
            <v>NORMAL</v>
          </cell>
          <cell r="G2994" t="str">
            <v>TF90276</v>
          </cell>
          <cell r="H2994">
            <v>44917</v>
          </cell>
          <cell r="I2994" t="str">
            <v>ENTREGADO</v>
          </cell>
          <cell r="J2994">
            <v>44918</v>
          </cell>
          <cell r="K2994" t="str">
            <v>LEILA ZAMBRANO</v>
          </cell>
          <cell r="L2994" t="str">
            <v>CDLA EL CARACOL MZ 603 CL 10A VIA DAULE GUAYAQUIL - NORTE PASCUALES 090701 GUAYAS</v>
          </cell>
          <cell r="N2994" t="str">
            <v>0994913127</v>
          </cell>
          <cell r="O2994" t="str">
            <v>0994913127</v>
          </cell>
          <cell r="P2994" t="str">
            <v>090701</v>
          </cell>
          <cell r="Q2994" t="str">
            <v>GUAYAQUIL</v>
          </cell>
          <cell r="R2994" t="str">
            <v>GUAYAS</v>
          </cell>
          <cell r="S2994" t="str">
            <v>GUAYAQUIL</v>
          </cell>
          <cell r="T2994" t="str">
            <v>FLEXTRANS GYE</v>
          </cell>
          <cell r="U2994" t="str">
            <v>FLEXNETUIO_GYE</v>
          </cell>
          <cell r="V2994">
            <v>2</v>
          </cell>
          <cell r="W2994">
            <v>19.2</v>
          </cell>
          <cell r="X2994" t="str">
            <v>HYCITE QUITO</v>
          </cell>
          <cell r="Y2994" t="str">
            <v>FLEX NET CALLE 28 DE JUNIO S/N Y GARCIA MORENO ENTRADA LLANO GRANDE</v>
          </cell>
        </row>
        <row r="2995">
          <cell r="A2995" t="str">
            <v>98742546</v>
          </cell>
          <cell r="B2995">
            <v>484707</v>
          </cell>
          <cell r="C2995" t="str">
            <v>98742546</v>
          </cell>
          <cell r="D2995" t="str">
            <v>HYCITE</v>
          </cell>
          <cell r="E2995" t="str">
            <v>DESPACHO</v>
          </cell>
          <cell r="F2995" t="str">
            <v>NORMAL</v>
          </cell>
          <cell r="G2995" t="str">
            <v>TF90228</v>
          </cell>
          <cell r="H2995">
            <v>44917</v>
          </cell>
          <cell r="I2995" t="str">
            <v>ENTREGADO</v>
          </cell>
          <cell r="J2995">
            <v>44918</v>
          </cell>
          <cell r="K2995" t="str">
            <v>CARLOS ALVEAR</v>
          </cell>
          <cell r="L2995" t="str">
            <v>CDLA LA ALBORADA BOSQUE DE LA ALBORADA MZ 38 VL 14 SCT A GUAYAQUIL//LA ALBORADA TARQUI 090303 GUAYAS</v>
          </cell>
          <cell r="M2995" t="str">
            <v/>
          </cell>
          <cell r="N2995" t="str">
            <v>0995737223</v>
          </cell>
          <cell r="O2995" t="str">
            <v>0995737223</v>
          </cell>
          <cell r="P2995" t="str">
            <v>090303</v>
          </cell>
          <cell r="Q2995" t="str">
            <v>GUAYAQUIL</v>
          </cell>
          <cell r="R2995" t="str">
            <v>GUAYAS</v>
          </cell>
          <cell r="S2995" t="str">
            <v>GUAYAQUIL</v>
          </cell>
          <cell r="T2995" t="str">
            <v>ITSACOURIER</v>
          </cell>
          <cell r="U2995" t="str">
            <v>FLEXNETUIO_GYE</v>
          </cell>
          <cell r="V2995">
            <v>1</v>
          </cell>
          <cell r="W2995">
            <v>3.1</v>
          </cell>
          <cell r="X2995" t="str">
            <v>HYCITE QUITO</v>
          </cell>
          <cell r="Y2995" t="str">
            <v>FLEX NET CALLE 28 DE JUNIO S/N Y GARCIA MORENO ENTRADA LLANO GRANDE</v>
          </cell>
        </row>
        <row r="2996">
          <cell r="A2996" t="str">
            <v>98742706</v>
          </cell>
          <cell r="B2996">
            <v>484708</v>
          </cell>
          <cell r="C2996" t="str">
            <v>98742706</v>
          </cell>
          <cell r="D2996" t="str">
            <v>HYCITE</v>
          </cell>
          <cell r="E2996" t="str">
            <v>DESPACHO</v>
          </cell>
          <cell r="F2996" t="str">
            <v>NORMAL</v>
          </cell>
          <cell r="G2996" t="str">
            <v>031002004127362</v>
          </cell>
          <cell r="H2996">
            <v>44917</v>
          </cell>
          <cell r="I2996" t="str">
            <v>ENTREGADO</v>
          </cell>
          <cell r="J2996">
            <v>44918</v>
          </cell>
          <cell r="K2996" t="str">
            <v>LILIA ESTRADA</v>
          </cell>
          <cell r="L2996" t="str">
            <v>PUERTO AURORA S/N Y SAN ISIDRO LIBERTADO (LAS GAVIOTAS) LATACUNGA//MIRAFLORES ALTO LATACUNGA 050102 COTOPAXI</v>
          </cell>
          <cell r="M2996" t="str">
            <v/>
          </cell>
          <cell r="N2996" t="str">
            <v>0983299394 / 023674046</v>
          </cell>
          <cell r="O2996" t="str">
            <v>0983299394 / 023674046</v>
          </cell>
          <cell r="P2996" t="str">
            <v>050102</v>
          </cell>
          <cell r="Q2996" t="str">
            <v>LATACUNGA</v>
          </cell>
          <cell r="R2996" t="str">
            <v>COTOPAXI</v>
          </cell>
          <cell r="S2996" t="str">
            <v>LATACUNGA</v>
          </cell>
          <cell r="T2996" t="str">
            <v>TRAMACO</v>
          </cell>
          <cell r="U2996" t="str">
            <v>FLEXNETUIO_PROVINCIA</v>
          </cell>
          <cell r="V2996">
            <v>1</v>
          </cell>
          <cell r="W2996">
            <v>9.4</v>
          </cell>
          <cell r="X2996" t="str">
            <v>HYCITE QUITO</v>
          </cell>
          <cell r="Y2996" t="str">
            <v>FLEX NET CALLE 28 DE JUNIO S/N Y GARCIA MORENO ENTRADA LLANO GRANDE</v>
          </cell>
        </row>
        <row r="2997">
          <cell r="A2997" t="str">
            <v>98743641</v>
          </cell>
          <cell r="B2997">
            <v>484709</v>
          </cell>
          <cell r="C2997" t="str">
            <v>98743641</v>
          </cell>
          <cell r="D2997" t="str">
            <v>HYCITE</v>
          </cell>
          <cell r="E2997" t="str">
            <v>DESPACHO</v>
          </cell>
          <cell r="F2997" t="str">
            <v>NORMAL</v>
          </cell>
          <cell r="G2997" t="str">
            <v>031002004127865</v>
          </cell>
          <cell r="H2997">
            <v>44917</v>
          </cell>
          <cell r="I2997" t="str">
            <v>ENTREGADO</v>
          </cell>
          <cell r="J2997">
            <v>44918</v>
          </cell>
          <cell r="K2997" t="str">
            <v>OMAIRA ITURRALDE</v>
          </cell>
          <cell r="L2997" t="str">
            <v>CARLOS EMILIO GRIJALVA 2147 FRAY BARTOLOME DE LAS CASAS IBARRA / PILANQUI SAN FRANCISCO 100104 IMBABURA</v>
          </cell>
          <cell r="N2997" t="str">
            <v>0981136297 / 992984964</v>
          </cell>
          <cell r="O2997" t="str">
            <v>0981136297 / 992984964</v>
          </cell>
          <cell r="P2997" t="str">
            <v>100104</v>
          </cell>
          <cell r="Q2997" t="str">
            <v>IBARRA</v>
          </cell>
          <cell r="R2997" t="str">
            <v>IMBABURA</v>
          </cell>
          <cell r="S2997" t="str">
            <v>SAN MIGUEL DE IBARRA</v>
          </cell>
          <cell r="T2997" t="str">
            <v>TRAMACO</v>
          </cell>
          <cell r="U2997" t="str">
            <v>FLEXNETUIO_PROVINCIA</v>
          </cell>
          <cell r="V2997">
            <v>2</v>
          </cell>
          <cell r="W2997">
            <v>22.7</v>
          </cell>
          <cell r="X2997" t="str">
            <v>HYCITE QUITO</v>
          </cell>
          <cell r="Y2997" t="str">
            <v>FLEX NET CALLE 28 DE JUNIO S/N Y GARCIA MORENO ENTRADA LLANO GRANDE</v>
          </cell>
        </row>
        <row r="2998">
          <cell r="A2998" t="str">
            <v>98743980</v>
          </cell>
          <cell r="B2998">
            <v>484710</v>
          </cell>
          <cell r="C2998" t="str">
            <v>98743980</v>
          </cell>
          <cell r="D2998" t="str">
            <v>HYCITE</v>
          </cell>
          <cell r="E2998" t="str">
            <v>DESPACHO</v>
          </cell>
          <cell r="F2998" t="str">
            <v>NORMAL</v>
          </cell>
          <cell r="G2998" t="str">
            <v>TF90277</v>
          </cell>
          <cell r="H2998">
            <v>44917</v>
          </cell>
          <cell r="I2998" t="str">
            <v>ENTREGADO</v>
          </cell>
          <cell r="J2998">
            <v>44918</v>
          </cell>
          <cell r="K2998" t="str">
            <v>MARCOS MARTINEZ</v>
          </cell>
          <cell r="L2998" t="str">
            <v>COLINA DE LA ALBORADA MZA 725 VILLA 45 DIAGONAL AL COLEGIO PROCER FEBRES CORDER GUAYAQUIL // NORTE TARQUI 090607 GUAYAS</v>
          </cell>
          <cell r="N2998" t="str">
            <v>0960138459</v>
          </cell>
          <cell r="O2998" t="str">
            <v>0960138459</v>
          </cell>
          <cell r="P2998" t="str">
            <v>090607</v>
          </cell>
          <cell r="Q2998" t="str">
            <v>GUAYAQUIL</v>
          </cell>
          <cell r="R2998" t="str">
            <v>GUAYAS</v>
          </cell>
          <cell r="S2998" t="str">
            <v>GUAYAQUIL</v>
          </cell>
          <cell r="T2998" t="str">
            <v>ITSACOURIER</v>
          </cell>
          <cell r="U2998" t="str">
            <v>FLEXNETUIO_GYE</v>
          </cell>
          <cell r="V2998">
            <v>2</v>
          </cell>
          <cell r="W2998">
            <v>18</v>
          </cell>
          <cell r="X2998" t="str">
            <v>HYCITE QUITO</v>
          </cell>
          <cell r="Y2998" t="str">
            <v>FLEX NET CALLE 28 DE JUNIO S/N Y GARCIA MORENO ENTRADA LLANO GRANDE</v>
          </cell>
        </row>
        <row r="2999">
          <cell r="A2999" t="str">
            <v>98744797</v>
          </cell>
          <cell r="B2999">
            <v>484711</v>
          </cell>
          <cell r="C2999" t="str">
            <v>98744797</v>
          </cell>
          <cell r="D2999" t="str">
            <v>HYCITE</v>
          </cell>
          <cell r="E2999" t="str">
            <v>DESPACHO</v>
          </cell>
          <cell r="F2999" t="str">
            <v>NORMAL</v>
          </cell>
          <cell r="G2999" t="str">
            <v>031002004127364</v>
          </cell>
          <cell r="H2999">
            <v>44917</v>
          </cell>
          <cell r="I2999" t="str">
            <v>ENTREGADO</v>
          </cell>
          <cell r="J2999">
            <v>44918</v>
          </cell>
          <cell r="K2999" t="str">
            <v>RUTH CAZARES</v>
          </cell>
          <cell r="L2999" t="str">
            <v>JUAN FRANCISCO BONILLA 5-06 Y SUCRE TRAS DEL HOTEL LA GIRALDA IBARRA-LA GIRALDA SAN FRANCISCO 100107 IMBABURA</v>
          </cell>
          <cell r="M2999" t="str">
            <v/>
          </cell>
          <cell r="N2999" t="str">
            <v>0996184169 / 062915821</v>
          </cell>
          <cell r="O2999" t="str">
            <v>0996184169 / 062915821</v>
          </cell>
          <cell r="P2999" t="str">
            <v>100107</v>
          </cell>
          <cell r="Q2999" t="str">
            <v>IBARRA</v>
          </cell>
          <cell r="R2999" t="str">
            <v>IMBABURA</v>
          </cell>
          <cell r="S2999" t="str">
            <v>SAN MIGUEL DE IBARRA</v>
          </cell>
          <cell r="T2999" t="str">
            <v>TRAMACO</v>
          </cell>
          <cell r="U2999" t="str">
            <v>FLEXNETUIO_PROVINCIA</v>
          </cell>
          <cell r="V2999">
            <v>1</v>
          </cell>
          <cell r="W2999">
            <v>8.3000000000000007</v>
          </cell>
          <cell r="X2999" t="str">
            <v>HYCITE QUITO</v>
          </cell>
          <cell r="Y2999" t="str">
            <v>FLEX NET CALLE 28 DE JUNIO S/N Y GARCIA MORENO ENTRADA LLANO GRANDE</v>
          </cell>
        </row>
        <row r="3000">
          <cell r="A3000" t="str">
            <v>98745037</v>
          </cell>
          <cell r="B3000">
            <v>484712</v>
          </cell>
          <cell r="C3000" t="str">
            <v>98745037</v>
          </cell>
          <cell r="D3000" t="str">
            <v>HYCITE</v>
          </cell>
          <cell r="E3000" t="str">
            <v>DESPACHO</v>
          </cell>
          <cell r="F3000" t="str">
            <v>NORMAL</v>
          </cell>
          <cell r="G3000" t="str">
            <v>031002004127365</v>
          </cell>
          <cell r="H3000">
            <v>44917</v>
          </cell>
          <cell r="I3000" t="str">
            <v>ENTREGADO</v>
          </cell>
          <cell r="J3000">
            <v>44918</v>
          </cell>
          <cell r="K3000" t="str">
            <v>MARIA ORTEGA</v>
          </cell>
          <cell r="L3000" t="str">
            <v>VIA LUZ Y GUIA SECTOR LA TOMA SECTOR LA TOMA FRENTE A COMPUERTA NARANJAL // LA TOMA NARANJAL 091201 GUAYAS</v>
          </cell>
          <cell r="M3000" t="str">
            <v/>
          </cell>
          <cell r="N3000" t="str">
            <v>0991559931</v>
          </cell>
          <cell r="O3000" t="str">
            <v>0991559931</v>
          </cell>
          <cell r="P3000" t="str">
            <v>091201</v>
          </cell>
          <cell r="Q3000" t="str">
            <v>NARANJAL</v>
          </cell>
          <cell r="R3000" t="str">
            <v>GUAYAS</v>
          </cell>
          <cell r="S3000" t="str">
            <v>NARANJAL</v>
          </cell>
          <cell r="T3000" t="str">
            <v>TRAMACO</v>
          </cell>
          <cell r="U3000" t="str">
            <v>FLEXNETUIO_PROVINCIA</v>
          </cell>
          <cell r="V3000">
            <v>1</v>
          </cell>
          <cell r="W3000">
            <v>7.1</v>
          </cell>
          <cell r="X3000" t="str">
            <v>HYCITE QUITO</v>
          </cell>
          <cell r="Y3000" t="str">
            <v>FLEX NET CALLE 28 DE JUNIO S/N Y GARCIA MORENO ENTRADA LLANO GRANDE</v>
          </cell>
        </row>
        <row r="3001">
          <cell r="A3001" t="str">
            <v>98745734</v>
          </cell>
          <cell r="B3001">
            <v>484713</v>
          </cell>
          <cell r="C3001" t="str">
            <v>98745734</v>
          </cell>
          <cell r="D3001" t="str">
            <v>HYCITE</v>
          </cell>
          <cell r="E3001" t="str">
            <v>DESPACHO</v>
          </cell>
          <cell r="F3001" t="str">
            <v>NORMAL</v>
          </cell>
          <cell r="G3001" t="str">
            <v>031002004127366</v>
          </cell>
          <cell r="H3001">
            <v>44917</v>
          </cell>
          <cell r="I3001" t="str">
            <v>EN_TRANSITO</v>
          </cell>
          <cell r="J3001">
            <v>44917</v>
          </cell>
          <cell r="K3001" t="str">
            <v>ELSA ZUNIGA</v>
          </cell>
          <cell r="L3001" t="str">
            <v>AV RIOFRIO Y ARMANDO ARIAS AV RIO FRIOS Y ARMANDO ARIAS AL LADO DE YANTZAZA// CENTRO YANTZAZA (YANZATZA) 190404 ZAMORA-CHINCHIPE</v>
          </cell>
          <cell r="M3001" t="str">
            <v/>
          </cell>
          <cell r="N3001" t="str">
            <v>0990111244</v>
          </cell>
          <cell r="O3001" t="str">
            <v>0990111244</v>
          </cell>
          <cell r="P3001" t="str">
            <v>190404</v>
          </cell>
          <cell r="Q3001" t="str">
            <v>YANTZAZA</v>
          </cell>
          <cell r="R3001" t="str">
            <v>ZAMORA CHINCHIPE</v>
          </cell>
          <cell r="S3001" t="str">
            <v>YANTZAZA (YANZATZA) - GRAN COLOMBIA - CHICANA</v>
          </cell>
          <cell r="T3001" t="str">
            <v>TRAMACO</v>
          </cell>
          <cell r="U3001" t="str">
            <v>FLEXNETUIO_PROVINCIA</v>
          </cell>
          <cell r="V3001">
            <v>1</v>
          </cell>
          <cell r="W3001">
            <v>9.9</v>
          </cell>
          <cell r="X3001" t="str">
            <v>HYCITE QUITO</v>
          </cell>
          <cell r="Y3001" t="str">
            <v>FLEX NET CALLE 28 DE JUNIO S/N Y GARCIA MORENO ENTRADA LLANO GRANDE</v>
          </cell>
        </row>
        <row r="3002">
          <cell r="A3002" t="str">
            <v>98746229</v>
          </cell>
          <cell r="B3002">
            <v>484714</v>
          </cell>
          <cell r="C3002" t="str">
            <v>98746229</v>
          </cell>
          <cell r="D3002" t="str">
            <v>HYCITE</v>
          </cell>
          <cell r="E3002" t="str">
            <v>DESPACHO</v>
          </cell>
          <cell r="F3002" t="str">
            <v>NORMAL</v>
          </cell>
          <cell r="G3002" t="str">
            <v>031002004127367</v>
          </cell>
          <cell r="H3002">
            <v>44917</v>
          </cell>
          <cell r="I3002" t="str">
            <v>ENTREGADO</v>
          </cell>
          <cell r="J3002">
            <v>44922</v>
          </cell>
          <cell r="K3002" t="str">
            <v>BLANCA PARDO</v>
          </cell>
          <cell r="L3002" t="str">
            <v>DOLORES CARDENAS Y AV UNIDAD PROVINCIAL ESCALINATAS ZAMORA-BR 2 DE NOVIEMBRE ZAMORA 190101 ZAMORA-CHINCHIPE</v>
          </cell>
          <cell r="M3002" t="str">
            <v/>
          </cell>
          <cell r="N3002" t="str">
            <v>0997302510 / 992364922</v>
          </cell>
          <cell r="O3002" t="str">
            <v>0997302510 / 992364922</v>
          </cell>
          <cell r="P3002" t="str">
            <v>190101</v>
          </cell>
          <cell r="Q3002" t="str">
            <v>ZAMORA</v>
          </cell>
          <cell r="R3002" t="str">
            <v>ZAMORA CHINCHIPE</v>
          </cell>
          <cell r="S3002" t="str">
            <v>ZAMORA</v>
          </cell>
          <cell r="T3002" t="str">
            <v>TRAMACO</v>
          </cell>
          <cell r="U3002" t="str">
            <v>FLEXNETUIO_PROVINCIA</v>
          </cell>
          <cell r="V3002">
            <v>1</v>
          </cell>
          <cell r="W3002">
            <v>9.9</v>
          </cell>
          <cell r="X3002" t="str">
            <v>HYCITE QUITO</v>
          </cell>
          <cell r="Y3002" t="str">
            <v>FLEX NET CALLE 28 DE JUNIO S/N Y GARCIA MORENO ENTRADA LLANO GRANDE</v>
          </cell>
        </row>
        <row r="3003">
          <cell r="A3003" t="str">
            <v>98746249</v>
          </cell>
          <cell r="B3003">
            <v>484715</v>
          </cell>
          <cell r="C3003" t="str">
            <v>98746249</v>
          </cell>
          <cell r="D3003" t="str">
            <v>HYCITE</v>
          </cell>
          <cell r="E3003" t="str">
            <v>DESPACHO</v>
          </cell>
          <cell r="F3003" t="str">
            <v>NORMAL</v>
          </cell>
          <cell r="G3003" t="str">
            <v>TFQ90230</v>
          </cell>
          <cell r="H3003">
            <v>44917</v>
          </cell>
          <cell r="I3003" t="str">
            <v>ENTREGADO</v>
          </cell>
          <cell r="J3003">
            <v>44918</v>
          </cell>
          <cell r="K3003" t="str">
            <v>PAOLA SARZOSA</v>
          </cell>
          <cell r="L3003" t="str">
            <v>NACIONES UNIDAS OE 3150 Y VERACRUZ DIAGONAL PLAZA DE LAS AMERICAS QUITO//NORTE DE QUITO INAQUITO 170508 PICHINCHA</v>
          </cell>
          <cell r="M3003" t="str">
            <v/>
          </cell>
          <cell r="N3003" t="str">
            <v>0987766834</v>
          </cell>
          <cell r="O3003" t="str">
            <v>0987766834</v>
          </cell>
          <cell r="P3003" t="str">
            <v>170508</v>
          </cell>
          <cell r="Q3003" t="str">
            <v>QUITO</v>
          </cell>
          <cell r="R3003" t="str">
            <v>PICHINCHA</v>
          </cell>
          <cell r="S3003" t="str">
            <v>QUITO</v>
          </cell>
          <cell r="T3003" t="str">
            <v>FLEXTRANS UIO</v>
          </cell>
          <cell r="U3003" t="str">
            <v>FLEXNETUIO_LOCAL</v>
          </cell>
          <cell r="V3003">
            <v>1</v>
          </cell>
          <cell r="W3003">
            <v>3.5</v>
          </cell>
          <cell r="X3003" t="str">
            <v>HYCITE QUITO</v>
          </cell>
          <cell r="Y3003" t="str">
            <v>FLEX NET CALLE 28 DE JUNIO S/N Y GARCIA MORENO ENTRADA LLANO GRANDE</v>
          </cell>
        </row>
        <row r="3004">
          <cell r="A3004" t="str">
            <v>98746390</v>
          </cell>
          <cell r="B3004">
            <v>484716</v>
          </cell>
          <cell r="C3004" t="str">
            <v>98746390</v>
          </cell>
          <cell r="D3004" t="str">
            <v>HYCITE</v>
          </cell>
          <cell r="E3004" t="str">
            <v>DESPACHO</v>
          </cell>
          <cell r="F3004" t="str">
            <v>NORMAL</v>
          </cell>
          <cell r="G3004" t="str">
            <v>031002004127368</v>
          </cell>
          <cell r="H3004">
            <v>44917</v>
          </cell>
          <cell r="I3004" t="str">
            <v>ENTREGADO</v>
          </cell>
          <cell r="J3004">
            <v>44922</v>
          </cell>
          <cell r="K3004" t="str">
            <v>AURA TIGRERO</v>
          </cell>
          <cell r="L3004" t="str">
            <v>AV 16 Y CALLE ATRAS DEL ESTADIO DARIN BARRIO NICOLAS SALINAS// MUEY JOSE LUIS TAMAYO (MUEY) 240205 SANTA ELENA</v>
          </cell>
          <cell r="M3004" t="str">
            <v/>
          </cell>
          <cell r="N3004" t="str">
            <v>0939587681</v>
          </cell>
          <cell r="O3004" t="str">
            <v>0939587681</v>
          </cell>
          <cell r="P3004" t="str">
            <v>240205</v>
          </cell>
          <cell r="Q3004" t="str">
            <v>SALINAS</v>
          </cell>
          <cell r="R3004" t="str">
            <v>SANTA ELENA</v>
          </cell>
          <cell r="S3004" t="str">
            <v>JOSE LUIS TAMAYO (MUEY) - PUNTA CARNERO - VILLAS DEL MAR</v>
          </cell>
          <cell r="T3004" t="str">
            <v>TRAMACO</v>
          </cell>
          <cell r="U3004" t="str">
            <v>FLEXNETUIO_PROVINCIA</v>
          </cell>
          <cell r="V3004">
            <v>1</v>
          </cell>
          <cell r="W3004">
            <v>9.1</v>
          </cell>
          <cell r="X3004" t="str">
            <v>HYCITE QUITO</v>
          </cell>
          <cell r="Y3004" t="str">
            <v>FLEX NET CALLE 28 DE JUNIO S/N Y GARCIA MORENO ENTRADA LLANO GRANDE</v>
          </cell>
        </row>
        <row r="3005">
          <cell r="A3005" t="str">
            <v>98529114</v>
          </cell>
          <cell r="B3005">
            <v>484678</v>
          </cell>
          <cell r="C3005" t="str">
            <v>98529114</v>
          </cell>
          <cell r="D3005" t="str">
            <v>HYCITE</v>
          </cell>
          <cell r="E3005" t="str">
            <v>DESPACHO</v>
          </cell>
          <cell r="F3005" t="str">
            <v>NORMAL</v>
          </cell>
          <cell r="G3005" t="str">
            <v>031002004127347</v>
          </cell>
          <cell r="H3005">
            <v>44917</v>
          </cell>
          <cell r="I3005" t="str">
            <v>ENTREGADO</v>
          </cell>
          <cell r="J3005">
            <v>44918</v>
          </cell>
          <cell r="K3005" t="str">
            <v>CARMEN CACERES</v>
          </cell>
          <cell r="L3005" t="str">
            <v>PADRE LOBATO Y PICHINCHA CASA 1 PISO VEREDA A MEDIA CUADRA UPC RIOBAMBA / BARRIO CENTRAL YARUQUIES 060113 CHIMBORAZO</v>
          </cell>
          <cell r="M3005" t="str">
            <v/>
          </cell>
          <cell r="N3005" t="str">
            <v>0983755632</v>
          </cell>
          <cell r="O3005" t="str">
            <v>0983755632</v>
          </cell>
          <cell r="P3005" t="str">
            <v>060113</v>
          </cell>
          <cell r="Q3005" t="str">
            <v>RIOBAMBA</v>
          </cell>
          <cell r="R3005" t="str">
            <v>CHIMBORAZO</v>
          </cell>
          <cell r="S3005" t="str">
            <v>RIOBAMBA</v>
          </cell>
          <cell r="T3005" t="str">
            <v>TRAMACO</v>
          </cell>
          <cell r="U3005" t="str">
            <v>FLEXNETUIO_PROVINCIA</v>
          </cell>
          <cell r="V3005">
            <v>1</v>
          </cell>
          <cell r="W3005">
            <v>7.1</v>
          </cell>
          <cell r="X3005" t="str">
            <v>HYCITE QUITO</v>
          </cell>
          <cell r="Y3005" t="str">
            <v>FLEX NET CALLE 28 DE JUNIO S/N Y GARCIA MORENO ENTRADA LLANO GRANDE</v>
          </cell>
        </row>
        <row r="3006">
          <cell r="A3006" t="str">
            <v>98597405</v>
          </cell>
          <cell r="B3006">
            <v>484679</v>
          </cell>
          <cell r="C3006" t="str">
            <v>98597405</v>
          </cell>
          <cell r="D3006" t="str">
            <v>HYCITE</v>
          </cell>
          <cell r="E3006" t="str">
            <v>DESPACHO</v>
          </cell>
          <cell r="F3006" t="str">
            <v>NORMAL</v>
          </cell>
          <cell r="G3006" t="str">
            <v>TFQ90215</v>
          </cell>
          <cell r="H3006">
            <v>44917</v>
          </cell>
          <cell r="I3006" t="str">
            <v>ENTREGADO</v>
          </cell>
          <cell r="J3006">
            <v>44918</v>
          </cell>
          <cell r="K3006" t="str">
            <v>ANA CASTILLO</v>
          </cell>
          <cell r="L3006" t="str">
            <v>CALLE LOS CIPRESES URB HACIENDA CAPELO LOTE 144 B QUITO / CAPELO SAN PEDRO TABORDA 171101 PICHINCHA</v>
          </cell>
          <cell r="N3006" t="str">
            <v>0998123488</v>
          </cell>
          <cell r="O3006" t="str">
            <v>0998123488</v>
          </cell>
          <cell r="P3006" t="str">
            <v>171101</v>
          </cell>
          <cell r="Q3006" t="str">
            <v>RUMIÑAHUI</v>
          </cell>
          <cell r="R3006" t="str">
            <v>PICHINCHA</v>
          </cell>
          <cell r="S3006" t="str">
            <v>SANGOLQUI</v>
          </cell>
          <cell r="T3006" t="str">
            <v>FLEXTRANS UIO</v>
          </cell>
          <cell r="U3006" t="str">
            <v>FLEXNETUIO_LOCAL</v>
          </cell>
          <cell r="V3006">
            <v>1</v>
          </cell>
          <cell r="W3006">
            <v>3.1</v>
          </cell>
          <cell r="X3006" t="str">
            <v>HYCITE QUITO</v>
          </cell>
          <cell r="Y3006" t="str">
            <v>FLEX NET CALLE 28 DE JUNIO S/N Y GARCIA MORENO ENTRADA LLANO GRANDE</v>
          </cell>
        </row>
        <row r="3007">
          <cell r="A3007" t="str">
            <v>98684279</v>
          </cell>
          <cell r="B3007">
            <v>484680</v>
          </cell>
          <cell r="C3007" t="str">
            <v>98684279</v>
          </cell>
          <cell r="D3007" t="str">
            <v>HYCITE</v>
          </cell>
          <cell r="E3007" t="str">
            <v>DESPACHO</v>
          </cell>
          <cell r="F3007" t="str">
            <v>NORMAL</v>
          </cell>
          <cell r="G3007" t="str">
            <v>031002004127348</v>
          </cell>
          <cell r="H3007">
            <v>44917</v>
          </cell>
          <cell r="I3007" t="str">
            <v>ENTREGADO</v>
          </cell>
          <cell r="J3007">
            <v>44919</v>
          </cell>
          <cell r="K3007" t="str">
            <v>JUAN LEON</v>
          </cell>
          <cell r="L3007" t="str">
            <v>EDUARD GARZON 4-48 Y JORGE GUZMAN RUEDA A MEDIA CUADRA DE LA UNIVERSIDAD CATOLIC IBARRA//LA VICTORIA SAGRARIO 100112 IMBABURA</v>
          </cell>
          <cell r="M3007" t="str">
            <v/>
          </cell>
          <cell r="N3007" t="str">
            <v>0994827545</v>
          </cell>
          <cell r="O3007" t="str">
            <v>0994827545</v>
          </cell>
          <cell r="P3007" t="str">
            <v>100112</v>
          </cell>
          <cell r="Q3007" t="str">
            <v>IBARRA</v>
          </cell>
          <cell r="R3007" t="str">
            <v>IMBABURA</v>
          </cell>
          <cell r="S3007" t="str">
            <v>SAN MIGUEL DE IBARRA</v>
          </cell>
          <cell r="T3007" t="str">
            <v>TRAMACO</v>
          </cell>
          <cell r="U3007" t="str">
            <v>FLEXNETUIO_PROVINCIA</v>
          </cell>
          <cell r="V3007">
            <v>1</v>
          </cell>
          <cell r="W3007">
            <v>13.7</v>
          </cell>
          <cell r="X3007" t="str">
            <v>HYCITE QUITO</v>
          </cell>
          <cell r="Y3007" t="str">
            <v>FLEX NET CALLE 28 DE JUNIO S/N Y GARCIA MORENO ENTRADA LLANO GRANDE</v>
          </cell>
        </row>
        <row r="3008">
          <cell r="A3008" t="str">
            <v>414468680</v>
          </cell>
          <cell r="B3008">
            <v>484677</v>
          </cell>
          <cell r="C3008" t="str">
            <v>414468680</v>
          </cell>
          <cell r="D3008" t="str">
            <v>FLEXTUENTI</v>
          </cell>
          <cell r="E3008" t="str">
            <v>DESPACHO</v>
          </cell>
          <cell r="F3008" t="str">
            <v>EXPRESS GYE</v>
          </cell>
          <cell r="G3008" t="str">
            <v>TF90205</v>
          </cell>
          <cell r="H3008">
            <v>44917</v>
          </cell>
          <cell r="I3008" t="str">
            <v>ENTREGADO</v>
          </cell>
          <cell r="J3008">
            <v>44918</v>
          </cell>
          <cell r="K3008" t="str">
            <v>DAYSI CONDOR</v>
          </cell>
          <cell r="L3008" t="str">
            <v>XIMENA CALLE 47 MZ D 86 VILLA 2 AV DOMINGO COMIN</v>
          </cell>
          <cell r="M3008" t="str">
            <v>0921956033</v>
          </cell>
          <cell r="N3008" t="str">
            <v>0981070845/0964123185</v>
          </cell>
          <cell r="P3008" t="str">
            <v>GUAYAQUIL</v>
          </cell>
          <cell r="Q3008" t="str">
            <v>GUAYAQUIL</v>
          </cell>
          <cell r="R3008" t="str">
            <v>GUAYAS</v>
          </cell>
          <cell r="T3008" t="str">
            <v>FLEXTRANS GYE</v>
          </cell>
          <cell r="U3008" t="str">
            <v>FLEXNETUIO_GYE</v>
          </cell>
          <cell r="V3008">
            <v>1</v>
          </cell>
          <cell r="W3008">
            <v>1</v>
          </cell>
          <cell r="X3008" t="str">
            <v>FLEXNET ECUADOR / FLEXTUENTI</v>
          </cell>
          <cell r="Y3008" t="str">
            <v>FERNANDO GUTIERREZ HILL VIA A DAULE KM 8 1/2 ENTRADA A COOPERATIVA JUAN MONTALVO</v>
          </cell>
        </row>
        <row r="3009">
          <cell r="A3009" t="str">
            <v>22081</v>
          </cell>
          <cell r="B3009">
            <v>484665</v>
          </cell>
          <cell r="C3009" t="str">
            <v>22081</v>
          </cell>
          <cell r="D3009" t="str">
            <v>CARESTINO</v>
          </cell>
          <cell r="E3009" t="str">
            <v>DESPACHO</v>
          </cell>
          <cell r="G3009" t="str">
            <v>031002004127893</v>
          </cell>
          <cell r="H3009">
            <v>44917</v>
          </cell>
          <cell r="I3009" t="str">
            <v>ENTREGADO</v>
          </cell>
          <cell r="J3009">
            <v>44918</v>
          </cell>
          <cell r="K3009" t="str">
            <v>THALIA ELIZABETH ZAMBRANO PICO</v>
          </cell>
          <cell r="L3009" t="str">
            <v>BARRIO LA PAZ AV 200 CALLES 299-301 0939939158 PISO/DPTO: CASA 312. ENTRE CASA COLOR BEIGE CON BARANDAS Y PORTON DE MADERA, A LADO DE LA FARMACIA SANTA GEMA</v>
          </cell>
          <cell r="N3009" t="str">
            <v>0939939158</v>
          </cell>
          <cell r="O3009" t="str">
            <v>0969610017</v>
          </cell>
          <cell r="P3009" t="str">
            <v>130201</v>
          </cell>
          <cell r="Q3009" t="str">
            <v>MANTA</v>
          </cell>
          <cell r="R3009" t="str">
            <v>MANABI</v>
          </cell>
          <cell r="S3009" t="str">
            <v>MANTA</v>
          </cell>
          <cell r="T3009" t="str">
            <v>TRAMACO</v>
          </cell>
          <cell r="U3009" t="str">
            <v>FLEXNETGYE_PROVINCIA</v>
          </cell>
          <cell r="V3009">
            <v>1</v>
          </cell>
          <cell r="W3009">
            <v>20.56</v>
          </cell>
          <cell r="X3009" t="str">
            <v>FLEXNET ECUADOR - CAREST</v>
          </cell>
          <cell r="Y3009" t="str">
            <v>FERNANDO GUTIERREZ HILL VIA A DAULE KM 8 1/2 ENTRADA A COOPERATIVA JUAN MONTALVO</v>
          </cell>
        </row>
        <row r="3010">
          <cell r="A3010" t="str">
            <v>22105</v>
          </cell>
          <cell r="B3010">
            <v>484666</v>
          </cell>
          <cell r="C3010" t="str">
            <v>22105</v>
          </cell>
          <cell r="D3010" t="str">
            <v>CARESTINO</v>
          </cell>
          <cell r="E3010" t="str">
            <v>DESPACHO</v>
          </cell>
          <cell r="G3010" t="str">
            <v>031002004127544</v>
          </cell>
          <cell r="H3010">
            <v>44917</v>
          </cell>
          <cell r="I3010" t="str">
            <v>ENTREGADO</v>
          </cell>
          <cell r="J3010">
            <v>44922</v>
          </cell>
          <cell r="K3010" t="str">
            <v>ANGELA TORRES HEREDIA</v>
          </cell>
          <cell r="L3010" t="str">
            <v>PUERTO HUALTACO, AVENIDA HUALTACO Y CALLEJON JOSE ESCALANTE DIAGONAL A COOPERATIVA HUALTACO 000. ENTRE CASA ESQUINERA 3 PISOS COLOR MOSTAZA, PLANTA BAJA TIENDA DE ABARROTES</v>
          </cell>
          <cell r="N3010" t="str">
            <v>0994574313</v>
          </cell>
          <cell r="O3010" t="str">
            <v>0967867951</v>
          </cell>
          <cell r="P3010" t="str">
            <v>070501</v>
          </cell>
          <cell r="Q3010" t="str">
            <v>HUAQUILLAS</v>
          </cell>
          <cell r="R3010" t="str">
            <v>EL ORO</v>
          </cell>
          <cell r="S3010" t="str">
            <v>HUAQUILLAS</v>
          </cell>
          <cell r="T3010" t="str">
            <v>TRAMACO</v>
          </cell>
          <cell r="U3010" t="str">
            <v>FLEXNETGYE_PROVINCIA</v>
          </cell>
          <cell r="V3010">
            <v>1</v>
          </cell>
          <cell r="W3010">
            <v>20.56</v>
          </cell>
          <cell r="X3010" t="str">
            <v>FLEXNET ECUADOR - CAREST</v>
          </cell>
          <cell r="Y3010" t="str">
            <v>FERNANDO GUTIERREZ HILL VIA A DAULE KM 8 1/2 ENTRADA A COOPERATIVA JUAN MONTALVO</v>
          </cell>
        </row>
        <row r="3011">
          <cell r="A3011" t="str">
            <v>22107</v>
          </cell>
          <cell r="B3011">
            <v>484667</v>
          </cell>
          <cell r="C3011" t="str">
            <v>22107</v>
          </cell>
          <cell r="D3011" t="str">
            <v>CARESTINO</v>
          </cell>
          <cell r="E3011" t="str">
            <v>DESPACHO</v>
          </cell>
          <cell r="G3011" t="str">
            <v>90208</v>
          </cell>
          <cell r="H3011">
            <v>44917</v>
          </cell>
          <cell r="I3011" t="str">
            <v>ENTREGADO</v>
          </cell>
          <cell r="J3011">
            <v>44922</v>
          </cell>
          <cell r="K3011" t="str">
            <v>MARIA JOSE VERA SHIGLA</v>
          </cell>
          <cell r="L3011" t="str">
            <v>SAUCES 3 MANZANA 180 VILLA 10 10. ENTRE CASA COLOR TURQUESA - DOS PISOS - ENTRANDO DESPENSA ZOQUE Y GLORIA</v>
          </cell>
          <cell r="N3011" t="str">
            <v>0962716387</v>
          </cell>
          <cell r="O3011" t="str">
            <v>0962716387</v>
          </cell>
          <cell r="P3011" t="str">
            <v>090101</v>
          </cell>
          <cell r="Q3011" t="str">
            <v>GUAYAQUIL</v>
          </cell>
          <cell r="R3011" t="str">
            <v>GUAYAS</v>
          </cell>
          <cell r="S3011" t="str">
            <v>GUAYAQUIL</v>
          </cell>
          <cell r="T3011" t="str">
            <v>ITSACOURIER</v>
          </cell>
          <cell r="U3011" t="str">
            <v>FLEXNETGYE_LOCAL</v>
          </cell>
          <cell r="V3011">
            <v>1</v>
          </cell>
          <cell r="W3011">
            <v>11.58</v>
          </cell>
          <cell r="X3011" t="str">
            <v>FLEXNET ECUADOR - CAREST</v>
          </cell>
          <cell r="Y3011" t="str">
            <v>FERNANDO GUTIERREZ HILL VIA A DAULE KM 8 1/2 ENTRADA A COOPERATIVA JUAN MONTALVO</v>
          </cell>
        </row>
        <row r="3012">
          <cell r="A3012" t="str">
            <v>22123</v>
          </cell>
          <cell r="B3012">
            <v>484668</v>
          </cell>
          <cell r="C3012" t="str">
            <v>22123</v>
          </cell>
          <cell r="D3012" t="str">
            <v>CARESTINO</v>
          </cell>
          <cell r="E3012" t="str">
            <v>DESPACHO</v>
          </cell>
          <cell r="G3012" t="str">
            <v>031002004127970</v>
          </cell>
          <cell r="H3012">
            <v>44917</v>
          </cell>
          <cell r="I3012" t="str">
            <v>ENTREGADO</v>
          </cell>
          <cell r="J3012">
            <v>44922</v>
          </cell>
          <cell r="K3012" t="str">
            <v>DIANA ALCIVAR</v>
          </cell>
          <cell r="L3012" t="str">
            <v>KM 5 AV CHONE 5. ENTRE CONJUNTO LA TOSCANA FAMILIA ROJAS ALCIVAR</v>
          </cell>
          <cell r="N3012" t="str">
            <v>0983362768</v>
          </cell>
          <cell r="O3012" t="str">
            <v>0999927190</v>
          </cell>
          <cell r="P3012" t="str">
            <v>230101</v>
          </cell>
          <cell r="Q3012" t="str">
            <v>SANTO DOMINGO</v>
          </cell>
          <cell r="R3012" t="str">
            <v>SANTO DOMINGO DE LOS TSACHILAS</v>
          </cell>
          <cell r="S3012" t="str">
            <v>SANTO DOMINGO DE LOS COLORADOS</v>
          </cell>
          <cell r="T3012" t="str">
            <v>TRAMACO</v>
          </cell>
          <cell r="U3012" t="str">
            <v>FLEXNETGYE_PROVINCIA</v>
          </cell>
          <cell r="V3012">
            <v>1</v>
          </cell>
          <cell r="W3012">
            <v>7.06</v>
          </cell>
          <cell r="X3012" t="str">
            <v>FLEXNET ECUADOR - CAREST</v>
          </cell>
          <cell r="Y3012" t="str">
            <v>FERNANDO GUTIERREZ HILL VIA A DAULE KM 8 1/2 ENTRADA A COOPERATIVA JUAN MONTALVO</v>
          </cell>
        </row>
        <row r="3013">
          <cell r="A3013" t="str">
            <v>22131</v>
          </cell>
          <cell r="B3013">
            <v>484669</v>
          </cell>
          <cell r="C3013" t="str">
            <v>22131</v>
          </cell>
          <cell r="D3013" t="str">
            <v>CARESTINO</v>
          </cell>
          <cell r="E3013" t="str">
            <v>DESPACHO</v>
          </cell>
          <cell r="G3013" t="str">
            <v>90209</v>
          </cell>
          <cell r="H3013">
            <v>44917</v>
          </cell>
          <cell r="I3013" t="str">
            <v>ENTREGADO</v>
          </cell>
          <cell r="J3013">
            <v>44918</v>
          </cell>
          <cell r="K3013" t="str">
            <v>ERNESTO SALVATIERRA</v>
          </cell>
          <cell r="L3013" t="str">
            <v>ISLA MOCOLI CDLA MONACO 1. ENTRE VIA SAMBORONDON KM 6</v>
          </cell>
          <cell r="N3013" t="str">
            <v>0981078454</v>
          </cell>
          <cell r="O3013" t="str">
            <v>0981078455</v>
          </cell>
          <cell r="P3013" t="str">
            <v>092301</v>
          </cell>
          <cell r="Q3013" t="str">
            <v>SAMBORONDON</v>
          </cell>
          <cell r="R3013" t="str">
            <v>GUAYAS</v>
          </cell>
          <cell r="S3013" t="str">
            <v>SAMBORONDON</v>
          </cell>
          <cell r="T3013" t="str">
            <v>ITSACOURIER</v>
          </cell>
          <cell r="U3013" t="str">
            <v>FLEXNETGYE_LOCAL</v>
          </cell>
          <cell r="V3013">
            <v>1</v>
          </cell>
          <cell r="W3013">
            <v>3.41</v>
          </cell>
          <cell r="X3013" t="str">
            <v>FLEXNET ECUADOR - CAREST</v>
          </cell>
          <cell r="Y3013" t="str">
            <v>FERNANDO GUTIERREZ HILL VIA A DAULE KM 8 1/2 ENTRADA A COOPERATIVA JUAN MONTALVO</v>
          </cell>
        </row>
        <row r="3014">
          <cell r="A3014" t="str">
            <v>22135</v>
          </cell>
          <cell r="B3014">
            <v>484670</v>
          </cell>
          <cell r="C3014" t="str">
            <v>22135</v>
          </cell>
          <cell r="D3014" t="str">
            <v>CARESTINO</v>
          </cell>
          <cell r="E3014" t="str">
            <v>DESPACHO</v>
          </cell>
          <cell r="G3014" t="str">
            <v>031002004127883</v>
          </cell>
          <cell r="H3014">
            <v>44917</v>
          </cell>
          <cell r="I3014" t="str">
            <v>ENTREGADO</v>
          </cell>
          <cell r="J3014">
            <v>44918</v>
          </cell>
          <cell r="K3014" t="str">
            <v>ANDREA VILEMA</v>
          </cell>
          <cell r="L3014" t="str">
            <v>BARRIO SAN JOSE DE MONJAS CALLE JOSE ARELLANO PORTILLA S2-228  Y ESCALINATA PANORAMA- FRENTE DE MI BODEGUITA RB S2-228. ENTRE CASA DE COLOR GRIS DE DOS PISOS</v>
          </cell>
          <cell r="N3014" t="str">
            <v>23190244</v>
          </cell>
          <cell r="O3014" t="str">
            <v>0993959944</v>
          </cell>
          <cell r="P3014" t="str">
            <v>000001</v>
          </cell>
          <cell r="Q3014" t="str">
            <v>QUITO</v>
          </cell>
          <cell r="R3014" t="str">
            <v>PICHINCHA</v>
          </cell>
          <cell r="S3014" t="str">
            <v>BODEGA FLEXNET UIO - RETIRA CLIENTE</v>
          </cell>
          <cell r="T3014" t="str">
            <v>TRAMACO</v>
          </cell>
          <cell r="U3014" t="str">
            <v>FLEXNETGYE_UIO</v>
          </cell>
          <cell r="V3014">
            <v>1</v>
          </cell>
          <cell r="W3014">
            <v>8.3800000000000008</v>
          </cell>
          <cell r="X3014" t="str">
            <v>FLEXNET ECUADOR - CAREST</v>
          </cell>
          <cell r="Y3014" t="str">
            <v>FERNANDO GUTIERREZ HILL VIA A DAULE KM 8 1/2 ENTRADA A COOPERATIVA JUAN MONTALVO</v>
          </cell>
        </row>
        <row r="3015">
          <cell r="A3015" t="str">
            <v>22140</v>
          </cell>
          <cell r="B3015">
            <v>484671</v>
          </cell>
          <cell r="C3015" t="str">
            <v>22140</v>
          </cell>
          <cell r="D3015" t="str">
            <v>CARESTINO</v>
          </cell>
          <cell r="E3015" t="str">
            <v>DESPACHO</v>
          </cell>
          <cell r="G3015" t="str">
            <v>031002004127954</v>
          </cell>
          <cell r="H3015">
            <v>44917</v>
          </cell>
          <cell r="I3015" t="str">
            <v>ENTREGADO</v>
          </cell>
          <cell r="J3015">
            <v>44918</v>
          </cell>
          <cell r="K3015" t="str">
            <v>BERNARDA SANCHEZ</v>
          </cell>
          <cell r="L3015" t="str">
            <v>LAMAR 7-95 Y LUIS CORDERO 7-95. ENTRE CENTRO</v>
          </cell>
          <cell r="N3015" t="str">
            <v>593984165280/</v>
          </cell>
          <cell r="O3015" t="str">
            <v>593986165280</v>
          </cell>
          <cell r="P3015" t="str">
            <v>010101</v>
          </cell>
          <cell r="Q3015" t="str">
            <v>CUENCA</v>
          </cell>
          <cell r="R3015" t="str">
            <v>AZUAY</v>
          </cell>
          <cell r="S3015" t="str">
            <v>CUENCA</v>
          </cell>
          <cell r="T3015" t="str">
            <v>TRAMACO</v>
          </cell>
          <cell r="U3015" t="str">
            <v>FLEXNETGYE_PROVINCIA</v>
          </cell>
          <cell r="V3015">
            <v>1</v>
          </cell>
          <cell r="W3015">
            <v>9.6300000000000008</v>
          </cell>
          <cell r="X3015" t="str">
            <v>FLEXNET ECUADOR - CAREST</v>
          </cell>
          <cell r="Y3015" t="str">
            <v>FERNANDO GUTIERREZ HILL VIA A DAULE KM 8 1/2 ENTRADA A COOPERATIVA JUAN MONTALVO</v>
          </cell>
        </row>
        <row r="3016">
          <cell r="A3016" t="str">
            <v>22147</v>
          </cell>
          <cell r="B3016">
            <v>484672</v>
          </cell>
          <cell r="C3016" t="str">
            <v>22147</v>
          </cell>
          <cell r="D3016" t="str">
            <v>CARESTINO</v>
          </cell>
          <cell r="E3016" t="str">
            <v>DESPACHO</v>
          </cell>
          <cell r="G3016" t="str">
            <v>031002004127901</v>
          </cell>
          <cell r="H3016">
            <v>44917</v>
          </cell>
          <cell r="I3016" t="str">
            <v>ENTREGADO</v>
          </cell>
          <cell r="J3016">
            <v>44922</v>
          </cell>
          <cell r="K3016" t="str">
            <v>DIANA LISSETH CHUEZ MAZAMBA</v>
          </cell>
          <cell r="L3016" t="str">
            <v>MILAGRO- PARROQUIA ROBERTO ASTUDILLO- SECTOR LAS PALMAS- CASA DE LADRILLO ESQUINERA EN LA VIA PRINCIPAL- REF. UNIDAD EDUCATIVA GUILLERMO DURAN ARCENTALES, DESPUES DE 500 METROS, EN LA VIA PRINCIPAL 00</v>
          </cell>
          <cell r="N3016" t="str">
            <v>42719240</v>
          </cell>
          <cell r="O3016" t="str">
            <v>0980673962</v>
          </cell>
          <cell r="P3016" t="str">
            <v>091701</v>
          </cell>
          <cell r="Q3016" t="str">
            <v>MILAGRO</v>
          </cell>
          <cell r="R3016" t="str">
            <v>GUAYAS</v>
          </cell>
          <cell r="S3016" t="str">
            <v>MILAGRO</v>
          </cell>
          <cell r="T3016" t="str">
            <v>TRAMACO</v>
          </cell>
          <cell r="U3016" t="str">
            <v>FLEXNETGYE_PROVINCIA</v>
          </cell>
          <cell r="V3016">
            <v>1</v>
          </cell>
          <cell r="W3016">
            <v>8.3800000000000008</v>
          </cell>
          <cell r="X3016" t="str">
            <v>FLEXNET ECUADOR - CAREST</v>
          </cell>
          <cell r="Y3016" t="str">
            <v>FERNANDO GUTIERREZ HILL VIA A DAULE KM 8 1/2 ENTRADA A COOPERATIVA JUAN MONTALVO</v>
          </cell>
        </row>
        <row r="3017">
          <cell r="A3017" t="str">
            <v>22152</v>
          </cell>
          <cell r="B3017">
            <v>484673</v>
          </cell>
          <cell r="C3017" t="str">
            <v>22152</v>
          </cell>
          <cell r="D3017" t="str">
            <v>CARESTINO</v>
          </cell>
          <cell r="E3017" t="str">
            <v>DESPACHO</v>
          </cell>
          <cell r="G3017" t="str">
            <v>031002004127913</v>
          </cell>
          <cell r="H3017">
            <v>44917</v>
          </cell>
          <cell r="I3017" t="str">
            <v>ENTREGADO</v>
          </cell>
          <cell r="J3017">
            <v>44918</v>
          </cell>
          <cell r="K3017" t="str">
            <v>RUBEN GRIJALVA</v>
          </cell>
          <cell r="L3017" t="str">
            <v>SEIS DE DICIEMBRE Y GASPAR DE VILLARROEL CONJUNTO PARQUE REAL SN PISO/DPTO: NOGALES 2-93 // FRENTE DEL MINISTERIO DEL DEPORTE CONJUNTO PARQUE REAL. ENTRE FRENTE DEL MINISTERIO DEL DEPORTE CONJUNTO PAR</v>
          </cell>
          <cell r="N3017" t="str">
            <v>0996160110</v>
          </cell>
          <cell r="O3017" t="str">
            <v>0999720177</v>
          </cell>
          <cell r="P3017" t="str">
            <v>000001</v>
          </cell>
          <cell r="Q3017" t="str">
            <v>QUITO</v>
          </cell>
          <cell r="R3017" t="str">
            <v>PICHINCHA</v>
          </cell>
          <cell r="S3017" t="str">
            <v>BODEGA FLEXNET UIO - RETIRA CLIENTE</v>
          </cell>
          <cell r="T3017" t="str">
            <v>TRAMACO</v>
          </cell>
          <cell r="U3017" t="str">
            <v>FLEXNETGYE_UIO</v>
          </cell>
          <cell r="V3017">
            <v>1</v>
          </cell>
          <cell r="W3017">
            <v>8.0299999999999994</v>
          </cell>
          <cell r="X3017" t="str">
            <v>FLEXNET ECUADOR - CAREST</v>
          </cell>
          <cell r="Y3017" t="str">
            <v>FERNANDO GUTIERREZ HILL VIA A DAULE KM 8 1/2 ENTRADA A COOPERATIVA JUAN MONTALVO</v>
          </cell>
        </row>
        <row r="3018">
          <cell r="A3018" t="str">
            <v>22162</v>
          </cell>
          <cell r="B3018">
            <v>484674</v>
          </cell>
          <cell r="C3018" t="str">
            <v>22162</v>
          </cell>
          <cell r="D3018" t="str">
            <v>CARESTINO</v>
          </cell>
          <cell r="E3018" t="str">
            <v>DESPACHO</v>
          </cell>
          <cell r="G3018" t="str">
            <v>031002004127925</v>
          </cell>
          <cell r="H3018">
            <v>44917</v>
          </cell>
          <cell r="I3018" t="str">
            <v>ENTREGADO</v>
          </cell>
          <cell r="J3018">
            <v>44918</v>
          </cell>
          <cell r="K3018" t="str">
            <v>MARIANA TAFUR</v>
          </cell>
          <cell r="L3018" t="str">
            <v>OE3I Y DE LOS EUCALIPTOS 66-14. ENTRE PASAJE C AL LADO DE UNA CARPINTERIA</v>
          </cell>
          <cell r="N3018" t="str">
            <v>22485667</v>
          </cell>
          <cell r="O3018" t="str">
            <v>0983304974</v>
          </cell>
          <cell r="P3018" t="str">
            <v>000001</v>
          </cell>
          <cell r="Q3018" t="str">
            <v>QUITO</v>
          </cell>
          <cell r="R3018" t="str">
            <v>PICHINCHA</v>
          </cell>
          <cell r="S3018" t="str">
            <v>BODEGA FLEXNET UIO - RETIRA CLIENTE</v>
          </cell>
          <cell r="T3018" t="str">
            <v>TRAMACO</v>
          </cell>
          <cell r="U3018" t="str">
            <v>FLEXNETGYE_UIO</v>
          </cell>
          <cell r="V3018">
            <v>1</v>
          </cell>
          <cell r="W3018">
            <v>6.59</v>
          </cell>
          <cell r="X3018" t="str">
            <v>FLEXNET ECUADOR - CAREST</v>
          </cell>
          <cell r="Y3018" t="str">
            <v>FERNANDO GUTIERREZ HILL VIA A DAULE KM 8 1/2 ENTRADA A COOPERATIVA JUAN MONTALVO</v>
          </cell>
        </row>
        <row r="3019">
          <cell r="A3019" t="str">
            <v>22164</v>
          </cell>
          <cell r="B3019">
            <v>484675</v>
          </cell>
          <cell r="C3019" t="str">
            <v>22164</v>
          </cell>
          <cell r="D3019" t="str">
            <v>CARESTINO</v>
          </cell>
          <cell r="E3019" t="str">
            <v>DESPACHO</v>
          </cell>
          <cell r="G3019" t="str">
            <v>90210</v>
          </cell>
          <cell r="H3019">
            <v>44917</v>
          </cell>
          <cell r="I3019" t="str">
            <v>ENTREGADO</v>
          </cell>
          <cell r="J3019">
            <v>44918</v>
          </cell>
          <cell r="K3019" t="str">
            <v>ERNESTO SALVATIERRA</v>
          </cell>
          <cell r="L3019" t="str">
            <v>ISLA MOCOLI CDLA MONACO 1. ENTRE VIA SAMBORONDON KM 6</v>
          </cell>
          <cell r="N3019" t="str">
            <v>0981078454</v>
          </cell>
          <cell r="O3019" t="str">
            <v>0981078455</v>
          </cell>
          <cell r="P3019" t="str">
            <v>092301</v>
          </cell>
          <cell r="Q3019" t="str">
            <v>SAMBORONDON</v>
          </cell>
          <cell r="R3019" t="str">
            <v>GUAYAS</v>
          </cell>
          <cell r="S3019" t="str">
            <v>SAMBORONDON</v>
          </cell>
          <cell r="T3019" t="str">
            <v>ITSACOURIER</v>
          </cell>
          <cell r="U3019" t="str">
            <v>FLEXNETGYE_LOCAL</v>
          </cell>
          <cell r="V3019">
            <v>1</v>
          </cell>
          <cell r="W3019">
            <v>15.38</v>
          </cell>
          <cell r="X3019" t="str">
            <v>FLEXNET ECUADOR - CAREST</v>
          </cell>
          <cell r="Y3019" t="str">
            <v>FERNANDO GUTIERREZ HILL VIA A DAULE KM 8 1/2 ENTRADA A COOPERATIVA JUAN MONTALVO</v>
          </cell>
        </row>
        <row r="3020">
          <cell r="A3020" t="str">
            <v>22169</v>
          </cell>
          <cell r="B3020">
            <v>484676</v>
          </cell>
          <cell r="C3020" t="str">
            <v>22169</v>
          </cell>
          <cell r="D3020" t="str">
            <v>CARESTINO</v>
          </cell>
          <cell r="E3020" t="str">
            <v>DESPACHO</v>
          </cell>
          <cell r="G3020" t="str">
            <v>031002004128007</v>
          </cell>
          <cell r="H3020">
            <v>44917</v>
          </cell>
          <cell r="I3020" t="str">
            <v>ENTREGADO</v>
          </cell>
          <cell r="J3020">
            <v>44919</v>
          </cell>
          <cell r="K3020" t="str">
            <v>MIGUEL CASTRO VILLAVICENCIO</v>
          </cell>
          <cell r="L3020" t="str">
            <v>URBANIZACION CIUDAD PALMERA C3. ENTRE CASA DOS PISOS</v>
          </cell>
          <cell r="N3020" t="str">
            <v>0995122818</v>
          </cell>
          <cell r="P3020" t="str">
            <v>070201</v>
          </cell>
          <cell r="Q3020" t="str">
            <v>MACHALA</v>
          </cell>
          <cell r="R3020" t="str">
            <v>EL ORO</v>
          </cell>
          <cell r="S3020" t="str">
            <v>MACHALA</v>
          </cell>
          <cell r="T3020" t="str">
            <v>TRAMACO</v>
          </cell>
          <cell r="U3020" t="str">
            <v>FLEXNETGYE_PROVINCIA</v>
          </cell>
          <cell r="V3020">
            <v>1</v>
          </cell>
          <cell r="W3020">
            <v>13.4</v>
          </cell>
          <cell r="X3020" t="str">
            <v>FLEXNET ECUADOR - CAREST</v>
          </cell>
          <cell r="Y3020" t="str">
            <v>FERNANDO GUTIERREZ HILL VIA A DAULE KM 8 1/2 ENTRADA A COOPERATIVA JUAN MONTALVO</v>
          </cell>
        </row>
        <row r="3021">
          <cell r="A3021" t="str">
            <v>414461483</v>
          </cell>
          <cell r="B3021">
            <v>484644</v>
          </cell>
          <cell r="C3021" t="str">
            <v>414461483</v>
          </cell>
          <cell r="D3021" t="str">
            <v>FLEXTUENTI</v>
          </cell>
          <cell r="E3021" t="str">
            <v>DESPACHO</v>
          </cell>
          <cell r="F3021" t="str">
            <v>NORMAL</v>
          </cell>
          <cell r="G3021" t="str">
            <v>031080414461483</v>
          </cell>
          <cell r="H3021">
            <v>44917</v>
          </cell>
          <cell r="I3021" t="str">
            <v>ENTREGADO</v>
          </cell>
          <cell r="J3021">
            <v>44922</v>
          </cell>
          <cell r="K3021" t="str">
            <v>Stalin Tapia</v>
          </cell>
          <cell r="L3021" t="str">
            <v>PASCUALES  6TO PSE 23 A NO MNZ 476 SLR 10 CALLE 21</v>
          </cell>
          <cell r="M3021" t="str">
            <v>0953079472</v>
          </cell>
          <cell r="N3021" t="str">
            <v>0996849394/0996491204</v>
          </cell>
          <cell r="O3021" t="str">
            <v/>
          </cell>
          <cell r="P3021" t="str">
            <v>GUAYAQUIL</v>
          </cell>
          <cell r="Q3021" t="str">
            <v>GUAYAQUIL</v>
          </cell>
          <cell r="R3021" t="str">
            <v>GUAYAS</v>
          </cell>
          <cell r="T3021" t="str">
            <v>TRAMACO</v>
          </cell>
          <cell r="U3021" t="str">
            <v>FLEXNETUIO_GYE</v>
          </cell>
          <cell r="V3021">
            <v>1</v>
          </cell>
          <cell r="W3021">
            <v>1</v>
          </cell>
          <cell r="X3021" t="str">
            <v>FLEXNET ECUADOR - FLEXTUENTI</v>
          </cell>
          <cell r="Y3021" t="str">
            <v>CALLE 28 DE JUNIO S/N Y GARCIA MORENO ENTRADA LLANO GRANDE</v>
          </cell>
        </row>
        <row r="3022">
          <cell r="A3022" t="str">
            <v>414461488</v>
          </cell>
          <cell r="B3022">
            <v>484645</v>
          </cell>
          <cell r="C3022" t="str">
            <v>414461488</v>
          </cell>
          <cell r="D3022" t="str">
            <v>FLEXTUENTI</v>
          </cell>
          <cell r="E3022" t="str">
            <v>DESPACHO</v>
          </cell>
          <cell r="F3022" t="str">
            <v>NORMAL</v>
          </cell>
          <cell r="G3022" t="str">
            <v>FT76545</v>
          </cell>
          <cell r="H3022">
            <v>44917</v>
          </cell>
          <cell r="I3022" t="str">
            <v>ENTREGADO</v>
          </cell>
          <cell r="J3022">
            <v>44922</v>
          </cell>
          <cell r="K3022" t="str">
            <v>Letycia Widaleith Lopez Borja</v>
          </cell>
          <cell r="L3022" t="str">
            <v>QUITUMBE CALLE LIRA NAN SN CALLE AMARU NAN</v>
          </cell>
          <cell r="M3022" t="str">
            <v>1003096508</v>
          </cell>
          <cell r="N3022" t="str">
            <v>0984324312/0995952927</v>
          </cell>
          <cell r="O3022" t="str">
            <v/>
          </cell>
          <cell r="P3022" t="str">
            <v>QUITO</v>
          </cell>
          <cell r="Q3022" t="str">
            <v>QUITO</v>
          </cell>
          <cell r="R3022" t="str">
            <v>PICHINCHA</v>
          </cell>
          <cell r="U3022" t="str">
            <v>FLEXNETUIO_LOCAL</v>
          </cell>
          <cell r="V3022">
            <v>1</v>
          </cell>
          <cell r="W3022">
            <v>1</v>
          </cell>
          <cell r="X3022" t="str">
            <v>FLEXNET ECUADOR - FLEXTUENTI</v>
          </cell>
          <cell r="Y3022" t="str">
            <v>CALLE 28 DE JUNIO S/N Y GARCIA MORENO ENTRADA LLANO GRANDE</v>
          </cell>
        </row>
        <row r="3023">
          <cell r="A3023" t="str">
            <v>414461495</v>
          </cell>
          <cell r="B3023">
            <v>484646</v>
          </cell>
          <cell r="C3023" t="str">
            <v>414461495</v>
          </cell>
          <cell r="D3023" t="str">
            <v>FLEXTUENTI</v>
          </cell>
          <cell r="E3023" t="str">
            <v>DESPACHO</v>
          </cell>
          <cell r="F3023" t="str">
            <v>NORMAL</v>
          </cell>
          <cell r="G3023" t="str">
            <v>031080414461495</v>
          </cell>
          <cell r="H3023">
            <v>44917</v>
          </cell>
          <cell r="I3023" t="str">
            <v>ENTREGADO</v>
          </cell>
          <cell r="J3023">
            <v>44918</v>
          </cell>
          <cell r="K3023" t="str">
            <v>Hugo fernando Carrion ocampo</v>
          </cell>
          <cell r="L3023" t="str">
            <v>VALLE  8 DE DICIEMBRE SN EL TRIBUNO</v>
          </cell>
          <cell r="M3023" t="str">
            <v>1104020951</v>
          </cell>
          <cell r="N3023" t="str">
            <v>0994082901/0986501954</v>
          </cell>
          <cell r="O3023" t="str">
            <v/>
          </cell>
          <cell r="P3023" t="str">
            <v>LOJA</v>
          </cell>
          <cell r="Q3023" t="str">
            <v>LOJA</v>
          </cell>
          <cell r="R3023" t="str">
            <v>LOJA</v>
          </cell>
          <cell r="T3023" t="str">
            <v>TRAMACO</v>
          </cell>
          <cell r="U3023" t="str">
            <v>FLEXNETUIO_PROVINCIA</v>
          </cell>
          <cell r="V3023">
            <v>1</v>
          </cell>
          <cell r="W3023">
            <v>1</v>
          </cell>
          <cell r="X3023" t="str">
            <v>FLEXNET ECUADOR - FLEXTUENTI</v>
          </cell>
          <cell r="Y3023" t="str">
            <v>CALLE 28 DE JUNIO S/N Y GARCIA MORENO ENTRADA LLANO GRANDE</v>
          </cell>
        </row>
        <row r="3024">
          <cell r="A3024" t="str">
            <v>414464674</v>
          </cell>
          <cell r="B3024">
            <v>484647</v>
          </cell>
          <cell r="C3024" t="str">
            <v>414464674</v>
          </cell>
          <cell r="D3024" t="str">
            <v>FLEXTUENTI</v>
          </cell>
          <cell r="E3024" t="str">
            <v>DESPACHO</v>
          </cell>
          <cell r="F3024" t="str">
            <v>NORMAL</v>
          </cell>
          <cell r="G3024" t="str">
            <v>031080414464674</v>
          </cell>
          <cell r="H3024">
            <v>44917</v>
          </cell>
          <cell r="I3024" t="str">
            <v>ENTREGADO</v>
          </cell>
          <cell r="J3024">
            <v>44922</v>
          </cell>
          <cell r="K3024" t="str">
            <v>Elba Esperanza Murillo Magallon</v>
          </cell>
          <cell r="L3024" t="str">
            <v>SAN CAMILO CALLE N 1  SN  NOVENA</v>
          </cell>
          <cell r="M3024" t="str">
            <v>1711815710</v>
          </cell>
          <cell r="N3024" t="str">
            <v>0968260382/0960835280</v>
          </cell>
          <cell r="O3024" t="str">
            <v/>
          </cell>
          <cell r="P3024" t="str">
            <v>QUEVEDO</v>
          </cell>
          <cell r="Q3024" t="str">
            <v>QUEVEDO</v>
          </cell>
          <cell r="R3024" t="str">
            <v>LOS RIOS</v>
          </cell>
          <cell r="T3024" t="str">
            <v>TRAMACO</v>
          </cell>
          <cell r="U3024" t="str">
            <v>FLEXNETUIO_PROVINCIA</v>
          </cell>
          <cell r="V3024">
            <v>1</v>
          </cell>
          <cell r="W3024">
            <v>1</v>
          </cell>
          <cell r="X3024" t="str">
            <v>FLEXNET ECUADOR - FLEXTUENTI</v>
          </cell>
          <cell r="Y3024" t="str">
            <v>CALLE 28 DE JUNIO S/N Y GARCIA MORENO ENTRADA LLANO GRANDE</v>
          </cell>
        </row>
        <row r="3025">
          <cell r="A3025" t="str">
            <v>414464694</v>
          </cell>
          <cell r="B3025">
            <v>484648</v>
          </cell>
          <cell r="C3025" t="str">
            <v>414464694</v>
          </cell>
          <cell r="D3025" t="str">
            <v>FLEXTUENTI</v>
          </cell>
          <cell r="E3025" t="str">
            <v>DESPACHO</v>
          </cell>
          <cell r="F3025" t="str">
            <v>NORMAL</v>
          </cell>
          <cell r="G3025" t="str">
            <v>TF90293 / 031080414464694</v>
          </cell>
          <cell r="H3025">
            <v>44917</v>
          </cell>
          <cell r="I3025" t="str">
            <v>ENTREGADO</v>
          </cell>
          <cell r="J3025">
            <v>44923</v>
          </cell>
          <cell r="K3025" t="str">
            <v>FRANCISCO MATAMOROS</v>
          </cell>
          <cell r="L3025" t="str">
            <v>POSORJA  JUAN COLAN SN GUTIERREZ CHAGUAY</v>
          </cell>
          <cell r="M3025" t="str">
            <v>1719078725</v>
          </cell>
          <cell r="N3025" t="str">
            <v>0993679182/0999604546</v>
          </cell>
          <cell r="P3025" t="str">
            <v>GUAYAQUIL</v>
          </cell>
          <cell r="Q3025" t="str">
            <v>GUAYAQUIL</v>
          </cell>
          <cell r="R3025" t="str">
            <v>GUAYAS</v>
          </cell>
          <cell r="T3025" t="str">
            <v>TRAMACO</v>
          </cell>
          <cell r="U3025" t="str">
            <v>FLEXNETUIO_GYE</v>
          </cell>
          <cell r="V3025">
            <v>1</v>
          </cell>
          <cell r="W3025">
            <v>1</v>
          </cell>
          <cell r="X3025" t="str">
            <v>FLEXNET ECUADOR - FLEXTUENTI</v>
          </cell>
          <cell r="Y3025" t="str">
            <v>CALLE 28 DE JUNIO S/N Y GARCIA MORENO ENTRADA LLANO GRANDE</v>
          </cell>
        </row>
        <row r="3026">
          <cell r="A3026" t="str">
            <v>414464698</v>
          </cell>
          <cell r="B3026">
            <v>484649</v>
          </cell>
          <cell r="C3026" t="str">
            <v>414464698</v>
          </cell>
          <cell r="D3026" t="str">
            <v>FLEXTUENTI</v>
          </cell>
          <cell r="E3026" t="str">
            <v>DESPACHO</v>
          </cell>
          <cell r="F3026" t="str">
            <v>NORMAL</v>
          </cell>
          <cell r="G3026" t="str">
            <v>031080414464698</v>
          </cell>
          <cell r="H3026">
            <v>44917</v>
          </cell>
          <cell r="I3026" t="str">
            <v>ENTREGADO</v>
          </cell>
          <cell r="J3026">
            <v>44918</v>
          </cell>
          <cell r="K3026" t="str">
            <v>Reiner Arellano</v>
          </cell>
          <cell r="L3026" t="str">
            <v>NUEVO SANTA ROSA CALLE SN  SN   VIA BELLA LA MARIA</v>
          </cell>
          <cell r="M3026" t="str">
            <v>0750690810</v>
          </cell>
          <cell r="N3026" t="str">
            <v>0985569336/0999313275</v>
          </cell>
          <cell r="O3026" t="str">
            <v/>
          </cell>
          <cell r="P3026" t="str">
            <v>SANTA ROSA</v>
          </cell>
          <cell r="Q3026" t="str">
            <v>SANTA ROSA</v>
          </cell>
          <cell r="R3026" t="str">
            <v>EL ORO</v>
          </cell>
          <cell r="T3026" t="str">
            <v>TRAMACO</v>
          </cell>
          <cell r="U3026" t="str">
            <v>FLEXNETUIO_PROVINCIA</v>
          </cell>
          <cell r="V3026">
            <v>1</v>
          </cell>
          <cell r="W3026">
            <v>1</v>
          </cell>
          <cell r="X3026" t="str">
            <v>FLEXNET ECUADOR - FLEXTUENTI</v>
          </cell>
          <cell r="Y3026" t="str">
            <v>CALLE 28 DE JUNIO S/N Y GARCIA MORENO ENTRADA LLANO GRANDE</v>
          </cell>
        </row>
        <row r="3027">
          <cell r="A3027" t="str">
            <v>414464765</v>
          </cell>
          <cell r="B3027">
            <v>484650</v>
          </cell>
          <cell r="C3027" t="str">
            <v>414464765</v>
          </cell>
          <cell r="D3027" t="str">
            <v>FLEXTUENTI</v>
          </cell>
          <cell r="E3027" t="str">
            <v>DESPACHO</v>
          </cell>
          <cell r="F3027" t="str">
            <v>EXPRESS UIO</v>
          </cell>
          <cell r="G3027" t="str">
            <v>TS8563</v>
          </cell>
          <cell r="H3027">
            <v>44917</v>
          </cell>
          <cell r="I3027" t="str">
            <v>ENTREGADO</v>
          </cell>
          <cell r="J3027">
            <v>44917</v>
          </cell>
          <cell r="K3027" t="str">
            <v>Cristina Arotingo</v>
          </cell>
          <cell r="L3027" t="str">
            <v>INAQUITO AV PORTUGAL SN AV REPUBLICA DEL SALVADOR</v>
          </cell>
          <cell r="M3027" t="str">
            <v>1755757851</v>
          </cell>
          <cell r="N3027" t="str">
            <v>0988857973/0967758437</v>
          </cell>
          <cell r="O3027" t="str">
            <v/>
          </cell>
          <cell r="P3027" t="str">
            <v>QUITO</v>
          </cell>
          <cell r="Q3027" t="str">
            <v>QUITO</v>
          </cell>
          <cell r="R3027" t="str">
            <v>PICHINCHA</v>
          </cell>
          <cell r="T3027" t="str">
            <v>TRANSERVISS</v>
          </cell>
          <cell r="U3027" t="str">
            <v>FLEXNETUIO_LOCAL</v>
          </cell>
          <cell r="V3027">
            <v>1</v>
          </cell>
          <cell r="W3027">
            <v>1</v>
          </cell>
          <cell r="X3027" t="str">
            <v>FLEXNET ECUADOR - FLEXTUENTI</v>
          </cell>
          <cell r="Y3027" t="str">
            <v>CALLE 28 DE JUNIO S/N Y GARCIA MORENO ENTRADA LLANO GRANDE</v>
          </cell>
        </row>
        <row r="3028">
          <cell r="A3028" t="str">
            <v>414464812</v>
          </cell>
          <cell r="B3028">
            <v>484651</v>
          </cell>
          <cell r="C3028" t="str">
            <v>414464812</v>
          </cell>
          <cell r="D3028" t="str">
            <v>FLEXTUENTI</v>
          </cell>
          <cell r="E3028" t="str">
            <v>DESPACHO</v>
          </cell>
          <cell r="F3028" t="str">
            <v>NORMAL</v>
          </cell>
          <cell r="G3028" t="str">
            <v>031080414464812</v>
          </cell>
          <cell r="H3028">
            <v>44917</v>
          </cell>
          <cell r="I3028" t="str">
            <v>INCIDENCIA</v>
          </cell>
          <cell r="J3028">
            <v>44923</v>
          </cell>
          <cell r="K3028" t="str">
            <v>Erick Diaz</v>
          </cell>
          <cell r="L3028" t="str">
            <v>MANTA  AV 40  SN  AV CIRCUNVALACION</v>
          </cell>
          <cell r="M3028" t="str">
            <v>1724955297</v>
          </cell>
          <cell r="N3028" t="str">
            <v>0994145143/0983518099</v>
          </cell>
          <cell r="O3028" t="str">
            <v/>
          </cell>
          <cell r="P3028" t="str">
            <v>MANTA</v>
          </cell>
          <cell r="Q3028" t="str">
            <v>MANTA</v>
          </cell>
          <cell r="R3028" t="str">
            <v>MANABI</v>
          </cell>
          <cell r="T3028" t="str">
            <v>TRAMACO</v>
          </cell>
          <cell r="U3028" t="str">
            <v>FLEXNETUIO_PROVINCIA</v>
          </cell>
          <cell r="V3028">
            <v>1</v>
          </cell>
          <cell r="W3028">
            <v>1</v>
          </cell>
          <cell r="X3028" t="str">
            <v>FLEXNET ECUADOR - FLEXTUENTI</v>
          </cell>
          <cell r="Y3028" t="str">
            <v>CALLE 28 DE JUNIO S/N Y GARCIA MORENO ENTRADA LLANO GRANDE</v>
          </cell>
        </row>
        <row r="3029">
          <cell r="A3029" t="str">
            <v>414464863</v>
          </cell>
          <cell r="B3029">
            <v>484652</v>
          </cell>
          <cell r="C3029" t="str">
            <v>414464863</v>
          </cell>
          <cell r="D3029" t="str">
            <v>FLEXTUENTI</v>
          </cell>
          <cell r="E3029" t="str">
            <v>DESPACHO</v>
          </cell>
          <cell r="F3029" t="str">
            <v>NORMAL</v>
          </cell>
          <cell r="G3029" t="str">
            <v>031080414464863</v>
          </cell>
          <cell r="H3029">
            <v>44917</v>
          </cell>
          <cell r="I3029" t="str">
            <v>ENTREGADO</v>
          </cell>
          <cell r="J3029">
            <v>44918</v>
          </cell>
          <cell r="K3029" t="str">
            <v>Kimberly Mendoza</v>
          </cell>
          <cell r="L3029" t="str">
            <v>BOMBOLI   AV BOMBOLI CSA 5  JOSE TIMOTEO PERALTA</v>
          </cell>
          <cell r="M3029" t="str">
            <v>2350946584</v>
          </cell>
          <cell r="N3029" t="str">
            <v>0979742848/0979742848</v>
          </cell>
          <cell r="O3029" t="str">
            <v/>
          </cell>
          <cell r="P3029" t="str">
            <v>SANTO DOMINGO</v>
          </cell>
          <cell r="Q3029" t="str">
            <v>SANTO DOMINGO</v>
          </cell>
          <cell r="R3029" t="str">
            <v>SANTO DOMINGO DE LOS TSACHILAS</v>
          </cell>
          <cell r="T3029" t="str">
            <v>TRAMACO</v>
          </cell>
          <cell r="U3029" t="str">
            <v>FLEXNETUIO_PROVINCIA</v>
          </cell>
          <cell r="V3029">
            <v>1</v>
          </cell>
          <cell r="W3029">
            <v>1</v>
          </cell>
          <cell r="X3029" t="str">
            <v>FLEXNET ECUADOR - FLEXTUENTI</v>
          </cell>
          <cell r="Y3029" t="str">
            <v>CALLE 28 DE JUNIO S/N Y GARCIA MORENO ENTRADA LLANO GRANDE</v>
          </cell>
        </row>
        <row r="3030">
          <cell r="A3030" t="str">
            <v>414466638</v>
          </cell>
          <cell r="B3030">
            <v>484653</v>
          </cell>
          <cell r="C3030" t="str">
            <v>414466638</v>
          </cell>
          <cell r="D3030" t="str">
            <v>FLEXTUENTI</v>
          </cell>
          <cell r="E3030" t="str">
            <v>DESPACHO</v>
          </cell>
          <cell r="F3030" t="str">
            <v>NORMAL</v>
          </cell>
          <cell r="G3030" t="str">
            <v>031080414466638</v>
          </cell>
          <cell r="H3030">
            <v>44917</v>
          </cell>
          <cell r="I3030" t="str">
            <v>ENTREGADO</v>
          </cell>
          <cell r="J3030">
            <v>44922</v>
          </cell>
          <cell r="K3030" t="str">
            <v>Maria Jose Anchundia cedeno</v>
          </cell>
          <cell r="L3030" t="str">
            <v>LA LIBERTAD  CALLE 26 SN  AV NOVENA</v>
          </cell>
          <cell r="M3030" t="str">
            <v>1900802404</v>
          </cell>
          <cell r="N3030" t="str">
            <v>0960827768/0982786239</v>
          </cell>
          <cell r="O3030" t="str">
            <v/>
          </cell>
          <cell r="P3030" t="str">
            <v>LA LIBERTAD</v>
          </cell>
          <cell r="Q3030" t="str">
            <v>LA LIBERTAD</v>
          </cell>
          <cell r="R3030" t="str">
            <v>SANTA ELENA</v>
          </cell>
          <cell r="T3030" t="str">
            <v>TRAMACO</v>
          </cell>
          <cell r="U3030" t="str">
            <v>FLEXNETUIO_PROVINCIA</v>
          </cell>
          <cell r="V3030">
            <v>1</v>
          </cell>
          <cell r="W3030">
            <v>1</v>
          </cell>
          <cell r="X3030" t="str">
            <v>FLEXNET ECUADOR - FLEXTUENTI</v>
          </cell>
          <cell r="Y3030" t="str">
            <v>CALLE 28 DE JUNIO S/N Y GARCIA MORENO ENTRADA LLANO GRANDE</v>
          </cell>
        </row>
        <row r="3031">
          <cell r="A3031" t="str">
            <v>414466639</v>
          </cell>
          <cell r="B3031">
            <v>484654</v>
          </cell>
          <cell r="C3031" t="str">
            <v>414466639</v>
          </cell>
          <cell r="D3031" t="str">
            <v>FLEXTUENTI</v>
          </cell>
          <cell r="E3031" t="str">
            <v>DESPACHO</v>
          </cell>
          <cell r="F3031" t="str">
            <v>NORMAL</v>
          </cell>
          <cell r="G3031" t="str">
            <v>031080414466639</v>
          </cell>
          <cell r="H3031">
            <v>44917</v>
          </cell>
          <cell r="I3031" t="str">
            <v>INCIDENCIA</v>
          </cell>
          <cell r="J3031">
            <v>44923</v>
          </cell>
          <cell r="K3031" t="str">
            <v>ABEL AGUSTIN RUIZ QUEVEDO</v>
          </cell>
          <cell r="L3031" t="str">
            <v>MACHALA AV CIRCUNLACION SUR  MZ A7 VILLA 2   AV DE LAS AMERICAS</v>
          </cell>
          <cell r="M3031" t="str">
            <v>0701381683</v>
          </cell>
          <cell r="N3031" t="str">
            <v>0984405442/0984405442</v>
          </cell>
          <cell r="O3031" t="str">
            <v/>
          </cell>
          <cell r="P3031" t="str">
            <v>MACHALA</v>
          </cell>
          <cell r="Q3031" t="str">
            <v>MACHALA</v>
          </cell>
          <cell r="R3031" t="str">
            <v>EL ORO</v>
          </cell>
          <cell r="T3031" t="str">
            <v>TRAMACO</v>
          </cell>
          <cell r="U3031" t="str">
            <v>FLEXNETUIO_PROVINCIA</v>
          </cell>
          <cell r="V3031">
            <v>1</v>
          </cell>
          <cell r="W3031">
            <v>1</v>
          </cell>
          <cell r="X3031" t="str">
            <v>FLEXNET ECUADOR - FLEXTUENTI</v>
          </cell>
          <cell r="Y3031" t="str">
            <v>CALLE 28 DE JUNIO S/N Y GARCIA MORENO ENTRADA LLANO GRANDE</v>
          </cell>
        </row>
        <row r="3032">
          <cell r="A3032" t="str">
            <v>414466687</v>
          </cell>
          <cell r="B3032">
            <v>484655</v>
          </cell>
          <cell r="C3032" t="str">
            <v>414466687</v>
          </cell>
          <cell r="D3032" t="str">
            <v>FLEXTUENTI</v>
          </cell>
          <cell r="E3032" t="str">
            <v>DESPACHO</v>
          </cell>
          <cell r="F3032" t="str">
            <v>NORMAL</v>
          </cell>
          <cell r="G3032" t="str">
            <v>TF90292 / 031080414466687</v>
          </cell>
          <cell r="H3032">
            <v>44917</v>
          </cell>
          <cell r="I3032" t="str">
            <v>ENTREGADO</v>
          </cell>
          <cell r="J3032">
            <v>44923</v>
          </cell>
          <cell r="K3032" t="str">
            <v>DAVID TIRCIO</v>
          </cell>
          <cell r="L3032" t="str">
            <v>TARQUI VIA A LA COSTA  MZ 916 VILLA 5  KM 23 Y MEDIO E40</v>
          </cell>
          <cell r="M3032" t="str">
            <v>0912169794</v>
          </cell>
          <cell r="N3032" t="str">
            <v>0992614638/0992614638</v>
          </cell>
          <cell r="P3032" t="str">
            <v>GUAYAQUIL</v>
          </cell>
          <cell r="Q3032" t="str">
            <v>GUAYAQUIL</v>
          </cell>
          <cell r="R3032" t="str">
            <v>GUAYAS</v>
          </cell>
          <cell r="T3032" t="str">
            <v>TRAMACO</v>
          </cell>
          <cell r="U3032" t="str">
            <v>FLEXNETUIO_GYE</v>
          </cell>
          <cell r="V3032">
            <v>1</v>
          </cell>
          <cell r="W3032">
            <v>1</v>
          </cell>
          <cell r="X3032" t="str">
            <v>FLEXNET ECUADOR - FLEXTUENTI</v>
          </cell>
          <cell r="Y3032" t="str">
            <v>CALLE 28 DE JUNIO S/N Y GARCIA MORENO ENTRADA LLANO GRANDE</v>
          </cell>
        </row>
        <row r="3033">
          <cell r="A3033" t="str">
            <v>414466856</v>
          </cell>
          <cell r="B3033">
            <v>484656</v>
          </cell>
          <cell r="C3033" t="str">
            <v>414466856</v>
          </cell>
          <cell r="D3033" t="str">
            <v>FLEXTUENTI</v>
          </cell>
          <cell r="E3033" t="str">
            <v>DESPACHO</v>
          </cell>
          <cell r="F3033" t="str">
            <v>NORMAL</v>
          </cell>
          <cell r="G3033" t="str">
            <v>FT76544</v>
          </cell>
          <cell r="H3033">
            <v>44917</v>
          </cell>
          <cell r="I3033" t="str">
            <v>ENTREGADO</v>
          </cell>
          <cell r="J3033">
            <v>44918</v>
          </cell>
          <cell r="K3033" t="str">
            <v>Jennifer Medranda</v>
          </cell>
          <cell r="L3033" t="str">
            <v>CONOCOTO CALLE  GARCIA MORENO   SN  LEONIDAS PL G</v>
          </cell>
          <cell r="M3033" t="str">
            <v>1313974089</v>
          </cell>
          <cell r="N3033" t="str">
            <v>0990456797/0962543606</v>
          </cell>
          <cell r="O3033" t="str">
            <v/>
          </cell>
          <cell r="P3033" t="str">
            <v>QUITO</v>
          </cell>
          <cell r="Q3033" t="str">
            <v>QUITO</v>
          </cell>
          <cell r="R3033" t="str">
            <v>PICHINCHA</v>
          </cell>
          <cell r="U3033" t="str">
            <v>FLEXNETUIO_LOCAL</v>
          </cell>
          <cell r="V3033">
            <v>1</v>
          </cell>
          <cell r="W3033">
            <v>1</v>
          </cell>
          <cell r="X3033" t="str">
            <v>FLEXNET ECUADOR - FLEXTUENTI</v>
          </cell>
          <cell r="Y3033" t="str">
            <v>CALLE 28 DE JUNIO S/N Y GARCIA MORENO ENTRADA LLANO GRANDE</v>
          </cell>
        </row>
        <row r="3034">
          <cell r="A3034" t="str">
            <v>414468642</v>
          </cell>
          <cell r="B3034">
            <v>484657</v>
          </cell>
          <cell r="C3034" t="str">
            <v>414468642</v>
          </cell>
          <cell r="D3034" t="str">
            <v>FLEXTUENTI</v>
          </cell>
          <cell r="E3034" t="str">
            <v>DESPACHO</v>
          </cell>
          <cell r="F3034" t="str">
            <v>NORMAL</v>
          </cell>
          <cell r="G3034" t="str">
            <v>FT76543</v>
          </cell>
          <cell r="H3034">
            <v>44917</v>
          </cell>
          <cell r="I3034" t="str">
            <v>ENTREGADO</v>
          </cell>
          <cell r="J3034">
            <v>44918</v>
          </cell>
          <cell r="K3034" t="str">
            <v>Andres Daniel Yanez Quinatoa</v>
          </cell>
          <cell r="L3034" t="str">
            <v>SOLANDA   S28D OE 217 PASAJE OE2B</v>
          </cell>
          <cell r="M3034" t="str">
            <v>1713127742</v>
          </cell>
          <cell r="N3034" t="str">
            <v>0968975779/0969007321</v>
          </cell>
          <cell r="O3034" t="str">
            <v/>
          </cell>
          <cell r="P3034" t="str">
            <v>QUITO</v>
          </cell>
          <cell r="Q3034" t="str">
            <v>QUITO</v>
          </cell>
          <cell r="R3034" t="str">
            <v>PICHINCHA</v>
          </cell>
          <cell r="U3034" t="str">
            <v>FLEXNETUIO_LOCAL</v>
          </cell>
          <cell r="V3034">
            <v>1</v>
          </cell>
          <cell r="W3034">
            <v>1</v>
          </cell>
          <cell r="X3034" t="str">
            <v>FLEXNET ECUADOR - FLEXTUENTI</v>
          </cell>
          <cell r="Y3034" t="str">
            <v>CALLE 28 DE JUNIO S/N Y GARCIA MORENO ENTRADA LLANO GRANDE</v>
          </cell>
        </row>
        <row r="3035">
          <cell r="A3035" t="str">
            <v>414468648</v>
          </cell>
          <cell r="B3035">
            <v>484658</v>
          </cell>
          <cell r="C3035" t="str">
            <v>414468648</v>
          </cell>
          <cell r="D3035" t="str">
            <v>FLEXTUENTI</v>
          </cell>
          <cell r="E3035" t="str">
            <v>DESPACHO</v>
          </cell>
          <cell r="F3035" t="str">
            <v>NORMAL</v>
          </cell>
          <cell r="G3035" t="str">
            <v>031080414468648</v>
          </cell>
          <cell r="H3035">
            <v>44917</v>
          </cell>
          <cell r="I3035" t="str">
            <v>ENTREGADO</v>
          </cell>
          <cell r="J3035">
            <v>44918</v>
          </cell>
          <cell r="K3035" t="str">
            <v>Eliu Chavez</v>
          </cell>
          <cell r="L3035" t="str">
            <v>PORTOVIEJO CALLE LOS SUCHES  SN  CALLE SAN CAYETANO</v>
          </cell>
          <cell r="M3035" t="str">
            <v>1316309903</v>
          </cell>
          <cell r="N3035" t="str">
            <v>0995079959/0964130178</v>
          </cell>
          <cell r="O3035" t="str">
            <v/>
          </cell>
          <cell r="P3035" t="str">
            <v>PORTOVIEJO</v>
          </cell>
          <cell r="Q3035" t="str">
            <v>PORTOVIEJO</v>
          </cell>
          <cell r="R3035" t="str">
            <v>MANABI</v>
          </cell>
          <cell r="T3035" t="str">
            <v>TRAMACO</v>
          </cell>
          <cell r="U3035" t="str">
            <v>FLEXNETUIO_PROVINCIA</v>
          </cell>
          <cell r="V3035">
            <v>1</v>
          </cell>
          <cell r="W3035">
            <v>1</v>
          </cell>
          <cell r="X3035" t="str">
            <v>FLEXNET ECUADOR - FLEXTUENTI</v>
          </cell>
          <cell r="Y3035" t="str">
            <v>CALLE 28 DE JUNIO S/N Y GARCIA MORENO ENTRADA LLANO GRANDE</v>
          </cell>
        </row>
        <row r="3036">
          <cell r="A3036" t="str">
            <v>414468649</v>
          </cell>
          <cell r="B3036">
            <v>484659</v>
          </cell>
          <cell r="C3036" t="str">
            <v>414468649</v>
          </cell>
          <cell r="D3036" t="str">
            <v>FLEXTUENTI</v>
          </cell>
          <cell r="E3036" t="str">
            <v>DESPACHO</v>
          </cell>
          <cell r="F3036" t="str">
            <v>DERIVADO PICK UP</v>
          </cell>
          <cell r="G3036" t="str">
            <v>031080414468649</v>
          </cell>
          <cell r="H3036">
            <v>44917</v>
          </cell>
          <cell r="I3036" t="str">
            <v>ENTREGADO</v>
          </cell>
          <cell r="J3036">
            <v>44923</v>
          </cell>
          <cell r="K3036" t="str">
            <v>Rosa Angelica Vasquez Mendez</v>
          </cell>
          <cell r="L3036" t="str">
            <v>OFICINA TRAMACO PORTETE</v>
          </cell>
          <cell r="M3036" t="str">
            <v>0951687748</v>
          </cell>
          <cell r="N3036" t="str">
            <v>0961068909/0982498996</v>
          </cell>
          <cell r="O3036" t="str">
            <v/>
          </cell>
          <cell r="P3036" t="str">
            <v>GUAYAQUIL</v>
          </cell>
          <cell r="Q3036" t="str">
            <v>GUAYAQUIL</v>
          </cell>
          <cell r="R3036" t="str">
            <v>GUAYAS</v>
          </cell>
          <cell r="T3036" t="str">
            <v>TRAMACO</v>
          </cell>
          <cell r="U3036" t="str">
            <v>FLEXNETUIO_GYE</v>
          </cell>
          <cell r="V3036">
            <v>1</v>
          </cell>
          <cell r="W3036">
            <v>1</v>
          </cell>
          <cell r="X3036" t="str">
            <v>FLEXNET ECUADOR - FLEXTUENTI</v>
          </cell>
          <cell r="Y3036" t="str">
            <v>CALLE 28 DE JUNIO S/N Y GARCIA MORENO ENTRADA LLANO GRANDE</v>
          </cell>
        </row>
        <row r="3037">
          <cell r="A3037" t="str">
            <v>414468678</v>
          </cell>
          <cell r="B3037">
            <v>484660</v>
          </cell>
          <cell r="C3037" t="str">
            <v>414468678</v>
          </cell>
          <cell r="D3037" t="str">
            <v>FLEXTUENTI</v>
          </cell>
          <cell r="E3037" t="str">
            <v>DESPACHO</v>
          </cell>
          <cell r="F3037" t="str">
            <v>NORMAL</v>
          </cell>
          <cell r="G3037" t="str">
            <v>FT76542</v>
          </cell>
          <cell r="H3037">
            <v>44917</v>
          </cell>
          <cell r="I3037" t="str">
            <v>ENTREGADO</v>
          </cell>
          <cell r="J3037">
            <v>44918</v>
          </cell>
          <cell r="K3037" t="str">
            <v>angel Ocana</v>
          </cell>
          <cell r="L3037" t="str">
            <v>SOLANDA   CALLE   OE2Q S26 199  MORO MORO</v>
          </cell>
          <cell r="M3037" t="str">
            <v>0503152142</v>
          </cell>
          <cell r="N3037" t="str">
            <v>0960757758/0984291687</v>
          </cell>
          <cell r="O3037" t="str">
            <v/>
          </cell>
          <cell r="P3037" t="str">
            <v>QUITO</v>
          </cell>
          <cell r="Q3037" t="str">
            <v>QUITO</v>
          </cell>
          <cell r="R3037" t="str">
            <v>PICHINCHA</v>
          </cell>
          <cell r="U3037" t="str">
            <v>FLEXNETUIO_LOCAL</v>
          </cell>
          <cell r="V3037">
            <v>1</v>
          </cell>
          <cell r="W3037">
            <v>1</v>
          </cell>
          <cell r="X3037" t="str">
            <v>FLEXNET ECUADOR - FLEXTUENTI</v>
          </cell>
          <cell r="Y3037" t="str">
            <v>CALLE 28 DE JUNIO S/N Y GARCIA MORENO ENTRADA LLANO GRANDE</v>
          </cell>
        </row>
        <row r="3038">
          <cell r="A3038" t="str">
            <v>414468700</v>
          </cell>
          <cell r="B3038">
            <v>484661</v>
          </cell>
          <cell r="C3038" t="str">
            <v>414468700</v>
          </cell>
          <cell r="D3038" t="str">
            <v>FLEXTUENTI</v>
          </cell>
          <cell r="E3038" t="str">
            <v>DESPACHO</v>
          </cell>
          <cell r="F3038" t="str">
            <v>NORMAL</v>
          </cell>
          <cell r="G3038" t="str">
            <v>031080414468700</v>
          </cell>
          <cell r="H3038">
            <v>44917</v>
          </cell>
          <cell r="I3038" t="str">
            <v>ENTREGADO</v>
          </cell>
          <cell r="J3038">
            <v>44919</v>
          </cell>
          <cell r="K3038" t="str">
            <v>Carlos Ivan Matute Perez</v>
          </cell>
          <cell r="L3038" t="str">
            <v>MACAS CALLE 10 DE AGOSTO  SN   AV AMAZONAS</v>
          </cell>
          <cell r="M3038" t="str">
            <v>0103483616</v>
          </cell>
          <cell r="N3038" t="str">
            <v>0999152607/0999007809</v>
          </cell>
          <cell r="O3038" t="str">
            <v/>
          </cell>
          <cell r="P3038" t="str">
            <v>MACAS</v>
          </cell>
          <cell r="Q3038" t="str">
            <v>MORONA</v>
          </cell>
          <cell r="R3038" t="str">
            <v>MORONA SANTIAGO</v>
          </cell>
          <cell r="S3038" t="str">
            <v/>
          </cell>
          <cell r="T3038" t="str">
            <v>TRAMACO</v>
          </cell>
          <cell r="U3038" t="str">
            <v>FLEXNETUIO_PROVINCIA</v>
          </cell>
          <cell r="V3038">
            <v>1</v>
          </cell>
          <cell r="W3038">
            <v>1</v>
          </cell>
          <cell r="X3038" t="str">
            <v>FLEXNET ECUADOR - FLEXTUENTI</v>
          </cell>
          <cell r="Y3038" t="str">
            <v>CALLE 28 DE JUNIO S/N Y GARCIA MORENO ENTRADA LLANO GRANDE</v>
          </cell>
        </row>
        <row r="3039">
          <cell r="A3039" t="str">
            <v>414468715</v>
          </cell>
          <cell r="B3039">
            <v>484662</v>
          </cell>
          <cell r="C3039" t="str">
            <v>414468715</v>
          </cell>
          <cell r="D3039" t="str">
            <v>FLEXTUENTI</v>
          </cell>
          <cell r="E3039" t="str">
            <v>DESPACHO</v>
          </cell>
          <cell r="F3039" t="str">
            <v>NORMAL</v>
          </cell>
          <cell r="G3039" t="str">
            <v>031080414468715</v>
          </cell>
          <cell r="H3039">
            <v>44917</v>
          </cell>
          <cell r="I3039" t="str">
            <v>ENTREGADO</v>
          </cell>
          <cell r="J3039">
            <v>44922</v>
          </cell>
          <cell r="K3039" t="str">
            <v>Carlos alfredo chavez piguave</v>
          </cell>
          <cell r="L3039" t="str">
            <v>MONTECRISTI CALLE CAMILO GALLEGOS  SN  27 DE MARZO</v>
          </cell>
          <cell r="M3039" t="str">
            <v>1309644605</v>
          </cell>
          <cell r="N3039" t="str">
            <v>0963192060/0981371283</v>
          </cell>
          <cell r="O3039" t="str">
            <v/>
          </cell>
          <cell r="P3039" t="str">
            <v>MONTECRISTI</v>
          </cell>
          <cell r="Q3039" t="str">
            <v>MONTECRISTI</v>
          </cell>
          <cell r="R3039" t="str">
            <v>MANABI</v>
          </cell>
          <cell r="T3039" t="str">
            <v>TRAMACO</v>
          </cell>
          <cell r="U3039" t="str">
            <v>FLEXNETUIO_PROVINCIA</v>
          </cell>
          <cell r="V3039">
            <v>1</v>
          </cell>
          <cell r="W3039">
            <v>1</v>
          </cell>
          <cell r="X3039" t="str">
            <v>FLEXNET ECUADOR - FLEXTUENTI</v>
          </cell>
          <cell r="Y3039" t="str">
            <v>CALLE 28 DE JUNIO S/N Y GARCIA MORENO ENTRADA LLANO GRANDE</v>
          </cell>
        </row>
        <row r="3040">
          <cell r="A3040" t="str">
            <v>414466723</v>
          </cell>
          <cell r="B3040">
            <v>484663</v>
          </cell>
          <cell r="C3040" t="str">
            <v>414466723</v>
          </cell>
          <cell r="D3040" t="str">
            <v>FLEXTUENTI</v>
          </cell>
          <cell r="E3040" t="str">
            <v>DESPACHO</v>
          </cell>
          <cell r="F3040" t="str">
            <v>NORMAL</v>
          </cell>
          <cell r="G3040" t="str">
            <v>031080414466723</v>
          </cell>
          <cell r="H3040">
            <v>44917</v>
          </cell>
          <cell r="I3040" t="str">
            <v>EN_TRANSITO</v>
          </cell>
          <cell r="J3040">
            <v>44917</v>
          </cell>
          <cell r="K3040" t="str">
            <v>Paola Melissa Loor Loor</v>
          </cell>
          <cell r="L3040" t="str">
            <v>VALENCIA   CALLE SUCRE SN VIA CHIPE</v>
          </cell>
          <cell r="M3040" t="str">
            <v>1206899674</v>
          </cell>
          <cell r="N3040" t="str">
            <v>0985368155/0978740172</v>
          </cell>
          <cell r="O3040" t="str">
            <v/>
          </cell>
          <cell r="P3040" t="str">
            <v>VALENCIA</v>
          </cell>
          <cell r="Q3040" t="str">
            <v>VALENCIA</v>
          </cell>
          <cell r="R3040" t="str">
            <v>LOS RIOS</v>
          </cell>
          <cell r="T3040" t="str">
            <v>TRAMACO</v>
          </cell>
          <cell r="U3040" t="str">
            <v>FLEXNETUIO_PROVINCIA</v>
          </cell>
          <cell r="V3040">
            <v>1</v>
          </cell>
          <cell r="W3040">
            <v>1</v>
          </cell>
          <cell r="X3040" t="str">
            <v>FLEXNET ECUADOR - FLEXTUENTI</v>
          </cell>
          <cell r="Y3040" t="str">
            <v>CALLE 28 DE JUNIO S/N Y GARCIA MORENO ENTRADA LLANO GRANDE</v>
          </cell>
        </row>
        <row r="3041">
          <cell r="A3041" t="str">
            <v>414468727</v>
          </cell>
          <cell r="B3041">
            <v>484664</v>
          </cell>
          <cell r="C3041" t="str">
            <v>414468727</v>
          </cell>
          <cell r="D3041" t="str">
            <v>FLEXTUENTI</v>
          </cell>
          <cell r="E3041" t="str">
            <v>DESPACHO</v>
          </cell>
          <cell r="F3041" t="str">
            <v>NORMAL</v>
          </cell>
          <cell r="G3041" t="str">
            <v>031080414468727</v>
          </cell>
          <cell r="H3041">
            <v>44917</v>
          </cell>
          <cell r="I3041" t="str">
            <v>DEVOLUCION_EN_PROCESO</v>
          </cell>
          <cell r="J3041">
            <v>44923</v>
          </cell>
          <cell r="K3041" t="str">
            <v>Liliana Crespin calis</v>
          </cell>
          <cell r="L3041" t="str">
            <v>LA AURORA URB VILLA DEL REY ETAPA REINA ISABEL  MZ 19 VILLA 33  SN</v>
          </cell>
          <cell r="M3041" t="str">
            <v>0926092123</v>
          </cell>
          <cell r="N3041" t="str">
            <v>0958858408/0958858408</v>
          </cell>
          <cell r="O3041" t="str">
            <v/>
          </cell>
          <cell r="P3041" t="str">
            <v>DAULE</v>
          </cell>
          <cell r="Q3041" t="str">
            <v>DAULE</v>
          </cell>
          <cell r="R3041" t="str">
            <v>GUAYAS</v>
          </cell>
          <cell r="T3041" t="str">
            <v>TRAMACO</v>
          </cell>
          <cell r="U3041" t="str">
            <v>FLEXNETUIO_PROVINCIA</v>
          </cell>
          <cell r="V3041">
            <v>1</v>
          </cell>
          <cell r="W3041">
            <v>1</v>
          </cell>
          <cell r="X3041" t="str">
            <v>FLEXNET ECUADOR - FLEXTUENTI</v>
          </cell>
          <cell r="Y3041" t="str">
            <v>CALLE 28 DE JUNIO S/N Y GARCIA MORENO ENTRADA LLANO GRANDE</v>
          </cell>
        </row>
        <row r="3042">
          <cell r="A3042" t="str">
            <v>4756436</v>
          </cell>
          <cell r="B3042">
            <v>484614</v>
          </cell>
          <cell r="C3042" t="str">
            <v>4756436</v>
          </cell>
          <cell r="D3042" t="str">
            <v>MDELIVERY</v>
          </cell>
          <cell r="E3042" t="str">
            <v>DESPACHO</v>
          </cell>
          <cell r="F3042" t="str">
            <v>NORMAL</v>
          </cell>
          <cell r="G3042" t="str">
            <v>031080004756436</v>
          </cell>
          <cell r="H3042">
            <v>44917</v>
          </cell>
          <cell r="I3042" t="str">
            <v>ENTREGADO</v>
          </cell>
          <cell r="J3042">
            <v>44918</v>
          </cell>
          <cell r="K3042" t="str">
            <v>AMBAR CATALINA GOMEZ TAPUY</v>
          </cell>
          <cell r="L3042" t="str">
            <v>EL TENA    CALLE AUGUSTO RUEDA SN  VICTOR HUGO SAN MIGUEL</v>
          </cell>
          <cell r="M3042" t="str">
            <v>1501246746</v>
          </cell>
          <cell r="N3042" t="str">
            <v>0987287298</v>
          </cell>
          <cell r="O3042" t="str">
            <v>0995468262</v>
          </cell>
          <cell r="P3042" t="str">
            <v>150101</v>
          </cell>
          <cell r="Q3042" t="str">
            <v>TENA</v>
          </cell>
          <cell r="R3042" t="str">
            <v>NAPO</v>
          </cell>
          <cell r="S3042" t="str">
            <v>TENA</v>
          </cell>
          <cell r="T3042" t="str">
            <v>TRAMACO</v>
          </cell>
          <cell r="U3042" t="str">
            <v>FLEXNETUIO_PROVINCIA</v>
          </cell>
          <cell r="V3042">
            <v>1</v>
          </cell>
          <cell r="W3042">
            <v>1</v>
          </cell>
          <cell r="X3042" t="str">
            <v>FLEXNET ECUADOR - MDELIVERY</v>
          </cell>
          <cell r="Y3042" t="str">
            <v>CALLE 28 DE JUNIO S/N Y GARCIA MORENO ENTRADA LLANO GRANDE</v>
          </cell>
        </row>
        <row r="3043">
          <cell r="A3043" t="str">
            <v>4756443</v>
          </cell>
          <cell r="B3043">
            <v>484615</v>
          </cell>
          <cell r="C3043" t="str">
            <v>4756443</v>
          </cell>
          <cell r="D3043" t="str">
            <v>MDELIVERY</v>
          </cell>
          <cell r="E3043" t="str">
            <v>DESPACHO</v>
          </cell>
          <cell r="F3043" t="str">
            <v>NORMAL</v>
          </cell>
          <cell r="G3043" t="str">
            <v>TF90296</v>
          </cell>
          <cell r="H3043">
            <v>44917</v>
          </cell>
          <cell r="I3043" t="str">
            <v>ENTREGADO</v>
          </cell>
          <cell r="J3043">
            <v>44918</v>
          </cell>
          <cell r="K3043" t="str">
            <v>ZURIMA YANIRET AVILES MONTERO</v>
          </cell>
          <cell r="L3043" t="str">
            <v>TARQUI CALLE AV FRANCISCO DE ORELLANA SN Y JUSTINO CORNEJO</v>
          </cell>
          <cell r="M3043" t="str">
            <v>0933050650</v>
          </cell>
          <cell r="N3043" t="str">
            <v>0984260285</v>
          </cell>
          <cell r="O3043" t="str">
            <v>0992579823</v>
          </cell>
          <cell r="P3043" t="str">
            <v>090506</v>
          </cell>
          <cell r="Q3043" t="str">
            <v>GUAYAQUIL</v>
          </cell>
          <cell r="R3043" t="str">
            <v>GUAYAS</v>
          </cell>
          <cell r="S3043" t="str">
            <v>GUAYAQUIL</v>
          </cell>
          <cell r="T3043" t="str">
            <v>ITSACOURIER</v>
          </cell>
          <cell r="U3043" t="str">
            <v>FLEXNETUIO_GYE</v>
          </cell>
          <cell r="V3043">
            <v>1</v>
          </cell>
          <cell r="W3043">
            <v>1</v>
          </cell>
          <cell r="X3043" t="str">
            <v>FLEXNET ECUADOR - MDELIVERY</v>
          </cell>
          <cell r="Y3043" t="str">
            <v>CALLE 28 DE JUNIO S/N Y GARCIA MORENO ENTRADA LLANO GRANDE</v>
          </cell>
        </row>
        <row r="3044">
          <cell r="A3044" t="str">
            <v>4756471</v>
          </cell>
          <cell r="B3044">
            <v>484616</v>
          </cell>
          <cell r="C3044" t="str">
            <v>4756471</v>
          </cell>
          <cell r="D3044" t="str">
            <v>MDELIVERY</v>
          </cell>
          <cell r="E3044" t="str">
            <v>DESPACHO</v>
          </cell>
          <cell r="F3044" t="str">
            <v>NORMAL</v>
          </cell>
          <cell r="G3044" t="str">
            <v>031080004756471</v>
          </cell>
          <cell r="H3044">
            <v>44917</v>
          </cell>
          <cell r="I3044" t="str">
            <v>INCIDENCIA</v>
          </cell>
          <cell r="J3044">
            <v>44923</v>
          </cell>
          <cell r="K3044" t="str">
            <v>MARIA GABRIELA ALVARADO CALLE</v>
          </cell>
          <cell r="L3044" t="str">
            <v>CANARIBAMBA CALLE JUAN JOSE FLORES  SN  Y LIZARDO GARCIA</v>
          </cell>
          <cell r="M3044" t="str">
            <v>0104207923</v>
          </cell>
          <cell r="N3044" t="str">
            <v>0958940472</v>
          </cell>
          <cell r="O3044" t="str">
            <v>0958940472</v>
          </cell>
          <cell r="P3044" t="str">
            <v>010104</v>
          </cell>
          <cell r="Q3044" t="str">
            <v>CUENCA</v>
          </cell>
          <cell r="R3044" t="str">
            <v>AZUAY</v>
          </cell>
          <cell r="S3044" t="str">
            <v>CUENCA</v>
          </cell>
          <cell r="T3044" t="str">
            <v>TRAMACO</v>
          </cell>
          <cell r="U3044" t="str">
            <v>FLEXNETUIO_PROVINCIA</v>
          </cell>
          <cell r="V3044">
            <v>1</v>
          </cell>
          <cell r="W3044">
            <v>1</v>
          </cell>
          <cell r="X3044" t="str">
            <v>FLEXNET ECUADOR - MDELIVERY</v>
          </cell>
          <cell r="Y3044" t="str">
            <v>CALLE 28 DE JUNIO S/N Y GARCIA MORENO ENTRADA LLANO GRANDE</v>
          </cell>
        </row>
        <row r="3045">
          <cell r="A3045" t="str">
            <v>4756490</v>
          </cell>
          <cell r="B3045">
            <v>484617</v>
          </cell>
          <cell r="C3045" t="str">
            <v>4756490</v>
          </cell>
          <cell r="D3045" t="str">
            <v>MDELIVERY</v>
          </cell>
          <cell r="E3045" t="str">
            <v>DESPACHO</v>
          </cell>
          <cell r="F3045" t="str">
            <v>NORMAL</v>
          </cell>
          <cell r="G3045" t="str">
            <v>031080004756490</v>
          </cell>
          <cell r="H3045">
            <v>44917</v>
          </cell>
          <cell r="I3045" t="str">
            <v>ENTREGADO</v>
          </cell>
          <cell r="J3045">
            <v>44918</v>
          </cell>
          <cell r="K3045" t="str">
            <v>LAPO MARTINEZ LEONARDO FABIAN</v>
          </cell>
          <cell r="L3045" t="str">
            <v>LA PROVIDENCIA URBANIZACION LA PRIMAVERA MZ 6  VILLA 82  CALLE ECUADOR</v>
          </cell>
          <cell r="M3045" t="str">
            <v>0706703386</v>
          </cell>
          <cell r="N3045" t="str">
            <v>0995775844</v>
          </cell>
          <cell r="O3045" t="str">
            <v>0993800929</v>
          </cell>
          <cell r="P3045" t="str">
            <v>070217</v>
          </cell>
          <cell r="Q3045" t="str">
            <v>MACHALA</v>
          </cell>
          <cell r="R3045" t="str">
            <v>EL ORO</v>
          </cell>
          <cell r="S3045" t="str">
            <v>MACHALA</v>
          </cell>
          <cell r="T3045" t="str">
            <v>TRAMACO</v>
          </cell>
          <cell r="U3045" t="str">
            <v>FLEXNETUIO_PROVINCIA</v>
          </cell>
          <cell r="V3045">
            <v>1</v>
          </cell>
          <cell r="W3045">
            <v>1</v>
          </cell>
          <cell r="X3045" t="str">
            <v>FLEXNET ECUADOR - MDELIVERY</v>
          </cell>
          <cell r="Y3045" t="str">
            <v>CALLE 28 DE JUNIO S/N Y GARCIA MORENO ENTRADA LLANO GRANDE</v>
          </cell>
        </row>
        <row r="3046">
          <cell r="A3046" t="str">
            <v>4756736</v>
          </cell>
          <cell r="B3046">
            <v>484618</v>
          </cell>
          <cell r="C3046" t="str">
            <v>4756736</v>
          </cell>
          <cell r="D3046" t="str">
            <v>MDELIVERY</v>
          </cell>
          <cell r="E3046" t="str">
            <v>DESPACHO</v>
          </cell>
          <cell r="F3046" t="str">
            <v>NORMAL</v>
          </cell>
          <cell r="G3046" t="str">
            <v>FT76550</v>
          </cell>
          <cell r="H3046">
            <v>44917</v>
          </cell>
          <cell r="I3046" t="str">
            <v>ENTREGADO</v>
          </cell>
          <cell r="J3046">
            <v>44923</v>
          </cell>
          <cell r="K3046" t="str">
            <v>CARLOS ALBERTO LUCAS EGUEZ</v>
          </cell>
          <cell r="L3046" t="str">
            <v>CALDERON CALLE ISLA DE LA ESPERANZA  OE1031  Y GALO PLAZA LASSO</v>
          </cell>
          <cell r="M3046" t="str">
            <v>1306141209</v>
          </cell>
          <cell r="N3046" t="str">
            <v>0958916511</v>
          </cell>
          <cell r="O3046" t="str">
            <v/>
          </cell>
          <cell r="P3046" t="str">
            <v>170204</v>
          </cell>
          <cell r="Q3046" t="str">
            <v>QUITO</v>
          </cell>
          <cell r="R3046" t="str">
            <v>PICHINCHA</v>
          </cell>
          <cell r="S3046" t="str">
            <v>CALDERON (CARAPUNGO)</v>
          </cell>
          <cell r="T3046" t="str">
            <v>ITSACOURIER</v>
          </cell>
          <cell r="U3046" t="str">
            <v>FLEXNETUIO_LOCAL</v>
          </cell>
          <cell r="V3046">
            <v>1</v>
          </cell>
          <cell r="W3046">
            <v>1</v>
          </cell>
          <cell r="X3046" t="str">
            <v>FLEXNET ECUADOR - MDELIVERY</v>
          </cell>
          <cell r="Y3046" t="str">
            <v>CALLE 28 DE JUNIO S/N Y GARCIA MORENO ENTRADA LLANO GRANDE</v>
          </cell>
        </row>
        <row r="3047">
          <cell r="A3047" t="str">
            <v>4756748</v>
          </cell>
          <cell r="B3047">
            <v>484619</v>
          </cell>
          <cell r="C3047" t="str">
            <v>4756748</v>
          </cell>
          <cell r="D3047" t="str">
            <v>MDELIVERY</v>
          </cell>
          <cell r="E3047" t="str">
            <v>DESPACHO</v>
          </cell>
          <cell r="F3047" t="str">
            <v>NORMAL</v>
          </cell>
          <cell r="G3047" t="str">
            <v>TF90303</v>
          </cell>
          <cell r="H3047">
            <v>44917</v>
          </cell>
          <cell r="I3047" t="str">
            <v>ENTREGADO</v>
          </cell>
          <cell r="J3047">
            <v>44918</v>
          </cell>
          <cell r="K3047" t="str">
            <v>LABORDE PAREDES CARLOS AMADO</v>
          </cell>
          <cell r="L3047" t="str">
            <v>TARQUI FLORIDA NORTE  MZ 118 VILLA 5</v>
          </cell>
          <cell r="M3047" t="str">
            <v>0909632077</v>
          </cell>
          <cell r="N3047" t="str">
            <v>0997402959</v>
          </cell>
          <cell r="O3047" t="str">
            <v>0997402959</v>
          </cell>
          <cell r="P3047" t="str">
            <v>090605</v>
          </cell>
          <cell r="Q3047" t="str">
            <v>GUAYAQUIL</v>
          </cell>
          <cell r="R3047" t="str">
            <v>GUAYAS</v>
          </cell>
          <cell r="S3047" t="str">
            <v>GUAYAQUIL</v>
          </cell>
          <cell r="T3047" t="str">
            <v>ITSACOURIER</v>
          </cell>
          <cell r="U3047" t="str">
            <v>FLEXNETUIO_GYE</v>
          </cell>
          <cell r="V3047">
            <v>1</v>
          </cell>
          <cell r="W3047">
            <v>1</v>
          </cell>
          <cell r="X3047" t="str">
            <v>FLEXNET ECUADOR - MDELIVERY</v>
          </cell>
          <cell r="Y3047" t="str">
            <v>CALLE 28 DE JUNIO S/N Y GARCIA MORENO ENTRADA LLANO GRANDE</v>
          </cell>
        </row>
        <row r="3048">
          <cell r="A3048" t="str">
            <v>4756834</v>
          </cell>
          <cell r="B3048">
            <v>484620</v>
          </cell>
          <cell r="C3048" t="str">
            <v>4756834</v>
          </cell>
          <cell r="D3048" t="str">
            <v>MDELIVERY</v>
          </cell>
          <cell r="E3048" t="str">
            <v>DESPACHO</v>
          </cell>
          <cell r="F3048" t="str">
            <v>DERIVADO PICK UP</v>
          </cell>
          <cell r="G3048" t="str">
            <v>031080004756834</v>
          </cell>
          <cell r="H3048">
            <v>44917</v>
          </cell>
          <cell r="I3048" t="str">
            <v>ENTREGADO</v>
          </cell>
          <cell r="J3048">
            <v>44922</v>
          </cell>
          <cell r="K3048" t="str">
            <v>CARLOS CIRO PINCAY ORTEGA</v>
          </cell>
          <cell r="L3048" t="str">
            <v>OFICINA TRAMACO PORTETE</v>
          </cell>
          <cell r="M3048" t="str">
            <v>1306702836</v>
          </cell>
          <cell r="N3048" t="str">
            <v>0982624909</v>
          </cell>
          <cell r="O3048" t="str">
            <v>0982624909</v>
          </cell>
          <cell r="P3048" t="str">
            <v>GUAYAQUIL</v>
          </cell>
          <cell r="Q3048" t="str">
            <v>GUAYAQUIL</v>
          </cell>
          <cell r="R3048" t="str">
            <v>GUAYAS</v>
          </cell>
          <cell r="T3048" t="str">
            <v>TRAMACO</v>
          </cell>
          <cell r="U3048" t="str">
            <v>FLEXNETUIO_GYE</v>
          </cell>
          <cell r="V3048">
            <v>1</v>
          </cell>
          <cell r="W3048">
            <v>1</v>
          </cell>
          <cell r="X3048" t="str">
            <v>FLEXNET ECUADOR - MDELIVERY</v>
          </cell>
          <cell r="Y3048" t="str">
            <v>CALLE 28 DE JUNIO S/N Y GARCIA MORENO ENTRADA LLANO GRANDE</v>
          </cell>
        </row>
        <row r="3049">
          <cell r="A3049" t="str">
            <v>4756871</v>
          </cell>
          <cell r="B3049">
            <v>484621</v>
          </cell>
          <cell r="C3049" t="str">
            <v>4756871</v>
          </cell>
          <cell r="D3049" t="str">
            <v>MDELIVERY</v>
          </cell>
          <cell r="E3049" t="str">
            <v>DESPACHO</v>
          </cell>
          <cell r="F3049" t="str">
            <v>NORMAL</v>
          </cell>
          <cell r="G3049" t="str">
            <v>031080004756871</v>
          </cell>
          <cell r="H3049">
            <v>44917</v>
          </cell>
          <cell r="I3049" t="str">
            <v>ENTREGADO</v>
          </cell>
          <cell r="J3049">
            <v>44918</v>
          </cell>
          <cell r="K3049" t="str">
            <v>LOURDES HAYDEE LEYTON BUSTILLOS</v>
          </cell>
          <cell r="L3049" t="str">
            <v>ELOY ALFARO  AV 16 DE OCTUBRE  MZ 4  SOLAR 18  CALLE  ALFONSO BENAVIDES</v>
          </cell>
          <cell r="M3049" t="str">
            <v>0917843229</v>
          </cell>
          <cell r="N3049" t="str">
            <v>0963277581</v>
          </cell>
          <cell r="O3049" t="str">
            <v>0986457072</v>
          </cell>
          <cell r="P3049" t="str">
            <v>092409</v>
          </cell>
          <cell r="Q3049" t="str">
            <v>DURAN</v>
          </cell>
          <cell r="R3049" t="str">
            <v>GUAYAS</v>
          </cell>
          <cell r="S3049" t="str">
            <v>ELOY ALFARO (DURAN)</v>
          </cell>
          <cell r="T3049" t="str">
            <v>TRAMACO</v>
          </cell>
          <cell r="U3049" t="str">
            <v>FLEXNETUIO_GYE</v>
          </cell>
          <cell r="V3049">
            <v>1</v>
          </cell>
          <cell r="W3049">
            <v>1</v>
          </cell>
          <cell r="X3049" t="str">
            <v>FLEXNET ECUADOR - MDELIVERY</v>
          </cell>
          <cell r="Y3049" t="str">
            <v>CALLE 28 DE JUNIO S/N Y GARCIA MORENO ENTRADA LLANO GRANDE</v>
          </cell>
        </row>
        <row r="3050">
          <cell r="A3050" t="str">
            <v>4756905</v>
          </cell>
          <cell r="B3050">
            <v>484622</v>
          </cell>
          <cell r="C3050" t="str">
            <v>4756905</v>
          </cell>
          <cell r="D3050" t="str">
            <v>MDELIVERY</v>
          </cell>
          <cell r="E3050" t="str">
            <v>DESPACHO</v>
          </cell>
          <cell r="F3050" t="str">
            <v>NORMAL</v>
          </cell>
          <cell r="G3050" t="str">
            <v>TF90302</v>
          </cell>
          <cell r="H3050">
            <v>44917</v>
          </cell>
          <cell r="I3050" t="str">
            <v>ENTREGADO</v>
          </cell>
          <cell r="J3050">
            <v>44922</v>
          </cell>
          <cell r="K3050" t="str">
            <v>ANDRADE ENGRACIA CESAR ANTONIO</v>
          </cell>
          <cell r="L3050" t="str">
            <v>LETAMENDI CALLE VALENZUELA  1208 ENTRE CUENCA Y BRASIL</v>
          </cell>
          <cell r="M3050" t="str">
            <v>0906236997</v>
          </cell>
          <cell r="N3050" t="str">
            <v>0992187073</v>
          </cell>
          <cell r="O3050" t="str">
            <v>0992187073</v>
          </cell>
          <cell r="P3050" t="str">
            <v>090302</v>
          </cell>
          <cell r="Q3050" t="str">
            <v>GUAYAQUIL</v>
          </cell>
          <cell r="R3050" t="str">
            <v>GUAYAS</v>
          </cell>
          <cell r="S3050" t="str">
            <v>GUAYAQUIL</v>
          </cell>
          <cell r="T3050" t="str">
            <v>ITSACOURIER</v>
          </cell>
          <cell r="U3050" t="str">
            <v>FLEXNETUIO_GYE</v>
          </cell>
          <cell r="V3050">
            <v>1</v>
          </cell>
          <cell r="W3050">
            <v>1</v>
          </cell>
          <cell r="X3050" t="str">
            <v>FLEXNET ECUADOR - MDELIVERY</v>
          </cell>
          <cell r="Y3050" t="str">
            <v>CALLE 28 DE JUNIO S/N Y GARCIA MORENO ENTRADA LLANO GRANDE</v>
          </cell>
        </row>
        <row r="3051">
          <cell r="A3051" t="str">
            <v>4756941</v>
          </cell>
          <cell r="B3051">
            <v>484623</v>
          </cell>
          <cell r="C3051" t="str">
            <v>4756941</v>
          </cell>
          <cell r="D3051" t="str">
            <v>MDELIVERY</v>
          </cell>
          <cell r="E3051" t="str">
            <v>DESPACHO</v>
          </cell>
          <cell r="F3051" t="str">
            <v>NORMAL</v>
          </cell>
          <cell r="G3051" t="str">
            <v>031080004756941</v>
          </cell>
          <cell r="H3051">
            <v>44917</v>
          </cell>
          <cell r="I3051" t="str">
            <v>ENTREGADO</v>
          </cell>
          <cell r="J3051">
            <v>44918</v>
          </cell>
          <cell r="K3051" t="str">
            <v>FERNANDEZ ORBEA ALBA AMERICA</v>
          </cell>
          <cell r="L3051" t="str">
            <v>SAN CAMILO CALLE ESTADOS UNIDSO  SN  Y COLOMBIA</v>
          </cell>
          <cell r="M3051" t="str">
            <v>0501537971</v>
          </cell>
          <cell r="N3051" t="str">
            <v>0988758765</v>
          </cell>
          <cell r="O3051" t="str">
            <v>0988758765</v>
          </cell>
          <cell r="P3051" t="str">
            <v>120304</v>
          </cell>
          <cell r="Q3051" t="str">
            <v>QUEVEDO</v>
          </cell>
          <cell r="R3051" t="str">
            <v>LOS RIOS</v>
          </cell>
          <cell r="S3051" t="str">
            <v>QUEVEDO</v>
          </cell>
          <cell r="T3051" t="str">
            <v>TRAMACO</v>
          </cell>
          <cell r="U3051" t="str">
            <v>FLEXNETUIO_PROVINCIA</v>
          </cell>
          <cell r="V3051">
            <v>1</v>
          </cell>
          <cell r="W3051">
            <v>1</v>
          </cell>
          <cell r="X3051" t="str">
            <v>FLEXNET ECUADOR - MDELIVERY</v>
          </cell>
          <cell r="Y3051" t="str">
            <v>CALLE 28 DE JUNIO S/N Y GARCIA MORENO ENTRADA LLANO GRANDE</v>
          </cell>
        </row>
        <row r="3052">
          <cell r="A3052" t="str">
            <v>4756976</v>
          </cell>
          <cell r="B3052">
            <v>484624</v>
          </cell>
          <cell r="C3052" t="str">
            <v>4756976</v>
          </cell>
          <cell r="D3052" t="str">
            <v>MDELIVERY</v>
          </cell>
          <cell r="E3052" t="str">
            <v>DESPACHO</v>
          </cell>
          <cell r="F3052" t="str">
            <v>NORMAL</v>
          </cell>
          <cell r="G3052" t="str">
            <v>031080004756976</v>
          </cell>
          <cell r="H3052">
            <v>44917</v>
          </cell>
          <cell r="I3052" t="str">
            <v>ENTREGADO</v>
          </cell>
          <cell r="J3052">
            <v>44918</v>
          </cell>
          <cell r="K3052" t="str">
            <v>LAPO MARTINEZ LEONARDO FABIAN</v>
          </cell>
          <cell r="L3052" t="str">
            <v>LA PROVIDENCIA URBANIZACION LA PRIMAVERA MZ 6  VILLA 82  Y CALLE ECUADOR</v>
          </cell>
          <cell r="M3052" t="str">
            <v>0706703386</v>
          </cell>
          <cell r="N3052" t="str">
            <v>0995775844</v>
          </cell>
          <cell r="O3052" t="str">
            <v>0993800929</v>
          </cell>
          <cell r="P3052" t="str">
            <v>070217</v>
          </cell>
          <cell r="Q3052" t="str">
            <v>MACHALA</v>
          </cell>
          <cell r="R3052" t="str">
            <v>EL ORO</v>
          </cell>
          <cell r="S3052" t="str">
            <v>MACHALA</v>
          </cell>
          <cell r="T3052" t="str">
            <v>TRAMACO</v>
          </cell>
          <cell r="U3052" t="str">
            <v>FLEXNETUIO_PROVINCIA</v>
          </cell>
          <cell r="V3052">
            <v>1</v>
          </cell>
          <cell r="W3052">
            <v>1</v>
          </cell>
          <cell r="X3052" t="str">
            <v>FLEXNET ECUADOR - MDELIVERY</v>
          </cell>
          <cell r="Y3052" t="str">
            <v>CALLE 28 DE JUNIO S/N Y GARCIA MORENO ENTRADA LLANO GRANDE</v>
          </cell>
        </row>
        <row r="3053">
          <cell r="A3053" t="str">
            <v>4757025</v>
          </cell>
          <cell r="B3053">
            <v>484625</v>
          </cell>
          <cell r="C3053" t="str">
            <v>4757025</v>
          </cell>
          <cell r="D3053" t="str">
            <v>MDELIVERY</v>
          </cell>
          <cell r="E3053" t="str">
            <v>DESPACHO</v>
          </cell>
          <cell r="F3053" t="str">
            <v>NORMAL</v>
          </cell>
          <cell r="G3053" t="str">
            <v>TF90300</v>
          </cell>
          <cell r="H3053">
            <v>44917</v>
          </cell>
          <cell r="I3053" t="str">
            <v>ENTREGADO</v>
          </cell>
          <cell r="J3053">
            <v>44918</v>
          </cell>
          <cell r="K3053" t="str">
            <v>QUEZADA MORENO CESAR AUGUSTO</v>
          </cell>
          <cell r="L3053" t="str">
            <v>TARQUI BASTION  POPULAR BLOQUE 3 MZ 686 VILLA 4</v>
          </cell>
          <cell r="M3053" t="str">
            <v>0924177512</v>
          </cell>
          <cell r="N3053" t="str">
            <v>0979049784</v>
          </cell>
          <cell r="O3053" t="str">
            <v>0979049784</v>
          </cell>
          <cell r="P3053" t="str">
            <v>090705</v>
          </cell>
          <cell r="Q3053" t="str">
            <v>GUAYAQUIL</v>
          </cell>
          <cell r="R3053" t="str">
            <v>GUAYAS</v>
          </cell>
          <cell r="S3053" t="str">
            <v>GUAYAQUIL</v>
          </cell>
          <cell r="T3053" t="str">
            <v>ITSACOURIER</v>
          </cell>
          <cell r="U3053" t="str">
            <v>FLEXNETUIO_GYE</v>
          </cell>
          <cell r="V3053">
            <v>1</v>
          </cell>
          <cell r="W3053">
            <v>1</v>
          </cell>
          <cell r="X3053" t="str">
            <v>FLEXNET ECUADOR - MDELIVERY</v>
          </cell>
          <cell r="Y3053" t="str">
            <v>CALLE 28 DE JUNIO S/N Y GARCIA MORENO ENTRADA LLANO GRANDE</v>
          </cell>
        </row>
        <row r="3054">
          <cell r="A3054" t="str">
            <v>4757070</v>
          </cell>
          <cell r="B3054">
            <v>484626</v>
          </cell>
          <cell r="C3054" t="str">
            <v>4757070</v>
          </cell>
          <cell r="D3054" t="str">
            <v>MDELIVERY</v>
          </cell>
          <cell r="E3054" t="str">
            <v>DESPACHO</v>
          </cell>
          <cell r="F3054" t="str">
            <v>NORMAL</v>
          </cell>
          <cell r="G3054" t="str">
            <v>031080004757070</v>
          </cell>
          <cell r="H3054">
            <v>44917</v>
          </cell>
          <cell r="I3054" t="str">
            <v>ENTREGADO</v>
          </cell>
          <cell r="J3054">
            <v>44922</v>
          </cell>
          <cell r="K3054" t="str">
            <v>LITA PEGGY VERDUGA VERGARA</v>
          </cell>
          <cell r="L3054" t="str">
            <v>LUIS TELLO  CALLE JR CORONEL  SN  Y PUERTO PESQUERO</v>
          </cell>
          <cell r="M3054" t="str">
            <v>0802744920</v>
          </cell>
          <cell r="N3054" t="str">
            <v>0984671931</v>
          </cell>
          <cell r="O3054" t="str">
            <v/>
          </cell>
          <cell r="P3054" t="str">
            <v>080107</v>
          </cell>
          <cell r="Q3054" t="str">
            <v>ESMERALDAS</v>
          </cell>
          <cell r="R3054" t="str">
            <v>ESMERALDAS</v>
          </cell>
          <cell r="S3054" t="str">
            <v>ESMERALDAS</v>
          </cell>
          <cell r="T3054" t="str">
            <v>TRAMACO</v>
          </cell>
          <cell r="U3054" t="str">
            <v>FLEXNETUIO_PROVINCIA</v>
          </cell>
          <cell r="V3054">
            <v>1</v>
          </cell>
          <cell r="W3054">
            <v>1</v>
          </cell>
          <cell r="X3054" t="str">
            <v>FLEXNET ECUADOR - MDELIVERY</v>
          </cell>
          <cell r="Y3054" t="str">
            <v>CALLE 28 DE JUNIO S/N Y GARCIA MORENO ENTRADA LLANO GRANDE</v>
          </cell>
        </row>
        <row r="3055">
          <cell r="A3055" t="str">
            <v>4757075</v>
          </cell>
          <cell r="B3055">
            <v>484627</v>
          </cell>
          <cell r="C3055" t="str">
            <v>4757075</v>
          </cell>
          <cell r="D3055" t="str">
            <v>MDELIVERY</v>
          </cell>
          <cell r="E3055" t="str">
            <v>DESPACHO</v>
          </cell>
          <cell r="F3055" t="str">
            <v>NORMAL</v>
          </cell>
          <cell r="G3055" t="str">
            <v>031080004757075</v>
          </cell>
          <cell r="H3055">
            <v>44917</v>
          </cell>
          <cell r="I3055" t="str">
            <v>EN_TRANSITO</v>
          </cell>
          <cell r="J3055">
            <v>44917</v>
          </cell>
          <cell r="K3055" t="str">
            <v>MIGUEL ANGEL VIVANCO CELI</v>
          </cell>
          <cell r="L3055" t="str">
            <v>PUYO CALLE 27 DE FEBRERO  SN  Y BOLIVAR</v>
          </cell>
          <cell r="M3055" t="str">
            <v>1600537755</v>
          </cell>
          <cell r="N3055" t="str">
            <v>0992871821</v>
          </cell>
          <cell r="O3055" t="str">
            <v/>
          </cell>
          <cell r="P3055" t="str">
            <v>160101</v>
          </cell>
          <cell r="Q3055" t="str">
            <v>PUYO</v>
          </cell>
          <cell r="R3055" t="str">
            <v>PASTAZA</v>
          </cell>
          <cell r="S3055" t="str">
            <v>PUYO</v>
          </cell>
          <cell r="T3055" t="str">
            <v>TRAMACO</v>
          </cell>
          <cell r="U3055" t="str">
            <v>FLEXNETUIO_PROVINCIA</v>
          </cell>
          <cell r="V3055">
            <v>1</v>
          </cell>
          <cell r="W3055">
            <v>1</v>
          </cell>
          <cell r="X3055" t="str">
            <v>FLEXNET ECUADOR - MDELIVERY</v>
          </cell>
          <cell r="Y3055" t="str">
            <v>CALLE 28 DE JUNIO S/N Y GARCIA MORENO ENTRADA LLANO GRANDE</v>
          </cell>
        </row>
        <row r="3056">
          <cell r="A3056" t="str">
            <v>4757088</v>
          </cell>
          <cell r="B3056">
            <v>484628</v>
          </cell>
          <cell r="C3056" t="str">
            <v>4757088</v>
          </cell>
          <cell r="D3056" t="str">
            <v>MDELIVERY</v>
          </cell>
          <cell r="E3056" t="str">
            <v>DESPACHO</v>
          </cell>
          <cell r="F3056" t="str">
            <v>NORMAL</v>
          </cell>
          <cell r="G3056" t="str">
            <v>IC4013</v>
          </cell>
          <cell r="H3056">
            <v>44917</v>
          </cell>
          <cell r="I3056" t="str">
            <v>ENTREGADO</v>
          </cell>
          <cell r="J3056">
            <v>44918</v>
          </cell>
          <cell r="K3056" t="str">
            <v>SANDRA MARIBEL GUAMAN FAICAN</v>
          </cell>
          <cell r="L3056" t="str">
            <v>CUENCA AV REMIGIO CRESPO  SN Y SOLANO</v>
          </cell>
          <cell r="M3056" t="str">
            <v>0105869986</v>
          </cell>
          <cell r="N3056" t="str">
            <v>0985711997</v>
          </cell>
          <cell r="O3056" t="str">
            <v/>
          </cell>
          <cell r="P3056" t="str">
            <v>010204</v>
          </cell>
          <cell r="Q3056" t="str">
            <v>CUENCA</v>
          </cell>
          <cell r="R3056" t="str">
            <v>AZUAY</v>
          </cell>
          <cell r="S3056" t="str">
            <v>CUENCA</v>
          </cell>
          <cell r="T3056" t="str">
            <v>ITSACOURIER</v>
          </cell>
          <cell r="U3056" t="str">
            <v>FLEXNETUIO_PROVINCIA</v>
          </cell>
          <cell r="V3056">
            <v>1</v>
          </cell>
          <cell r="W3056">
            <v>1</v>
          </cell>
          <cell r="X3056" t="str">
            <v>FLEXNET ECUADOR - MDELIVERY</v>
          </cell>
          <cell r="Y3056" t="str">
            <v>CALLE 28 DE JUNIO S/N Y GARCIA MORENO ENTRADA LLANO GRANDE</v>
          </cell>
        </row>
        <row r="3057">
          <cell r="A3057" t="str">
            <v>4757136</v>
          </cell>
          <cell r="B3057">
            <v>484629</v>
          </cell>
          <cell r="C3057" t="str">
            <v>4757136</v>
          </cell>
          <cell r="D3057" t="str">
            <v>MDELIVERY</v>
          </cell>
          <cell r="E3057" t="str">
            <v>DESPACHO</v>
          </cell>
          <cell r="F3057" t="str">
            <v>NORMAL</v>
          </cell>
          <cell r="G3057" t="str">
            <v>FT76554</v>
          </cell>
          <cell r="H3057">
            <v>44917</v>
          </cell>
          <cell r="I3057" t="str">
            <v>ENTREGADO</v>
          </cell>
          <cell r="J3057">
            <v>44918</v>
          </cell>
          <cell r="K3057" t="str">
            <v>HENRY DANIEL CAIZA CHICAIZA</v>
          </cell>
          <cell r="L3057" t="str">
            <v>GUAMANI     AV PEDRO VICENTE MALDONADO  SN CALLE S58</v>
          </cell>
          <cell r="M3057" t="str">
            <v>1723360804</v>
          </cell>
          <cell r="N3057" t="str">
            <v>0992896679</v>
          </cell>
          <cell r="O3057" t="str">
            <v>0992896679</v>
          </cell>
          <cell r="P3057" t="str">
            <v>170705</v>
          </cell>
          <cell r="Q3057" t="str">
            <v>QUITO</v>
          </cell>
          <cell r="R3057" t="str">
            <v>PICHINCHA</v>
          </cell>
          <cell r="S3057" t="str">
            <v>QUITO</v>
          </cell>
          <cell r="T3057" t="str">
            <v>FLEXTRANS UIO</v>
          </cell>
          <cell r="U3057" t="str">
            <v>FLEXNETUIO_LOCAL</v>
          </cell>
          <cell r="V3057">
            <v>1</v>
          </cell>
          <cell r="W3057">
            <v>1</v>
          </cell>
          <cell r="X3057" t="str">
            <v>FLEXNET ECUADOR - MDELIVERY</v>
          </cell>
          <cell r="Y3057" t="str">
            <v>CALLE 28 DE JUNIO S/N Y GARCIA MORENO ENTRADA LLANO GRANDE</v>
          </cell>
        </row>
        <row r="3058">
          <cell r="A3058" t="str">
            <v>4757147</v>
          </cell>
          <cell r="B3058">
            <v>484630</v>
          </cell>
          <cell r="C3058" t="str">
            <v>4757147</v>
          </cell>
          <cell r="D3058" t="str">
            <v>MDELIVERY</v>
          </cell>
          <cell r="E3058" t="str">
            <v>DESPACHO</v>
          </cell>
          <cell r="F3058" t="str">
            <v>NORMAL</v>
          </cell>
          <cell r="G3058" t="str">
            <v>FT76553</v>
          </cell>
          <cell r="H3058">
            <v>44917</v>
          </cell>
          <cell r="I3058" t="str">
            <v>ENTREGADO</v>
          </cell>
          <cell r="J3058">
            <v>44918</v>
          </cell>
          <cell r="K3058" t="str">
            <v>JUAN ANDRES CAICEDO GARCES</v>
          </cell>
          <cell r="L3058" t="str">
            <v>POMASQUI  CALLE VILLA MARIA  SN</v>
          </cell>
          <cell r="M3058" t="str">
            <v>0850846825</v>
          </cell>
          <cell r="N3058" t="str">
            <v>0979005718</v>
          </cell>
          <cell r="O3058" t="str">
            <v>0000000000</v>
          </cell>
          <cell r="P3058" t="str">
            <v>170308</v>
          </cell>
          <cell r="Q3058" t="str">
            <v>QUITO</v>
          </cell>
          <cell r="R3058" t="str">
            <v>PICHINCHA</v>
          </cell>
          <cell r="S3058" t="str">
            <v>POMASQUI - BELLA MARIA SANTA ROSA - URBANIZACION LOS SAUCES</v>
          </cell>
          <cell r="T3058" t="str">
            <v>FLEXTRANS UIO</v>
          </cell>
          <cell r="U3058" t="str">
            <v>FLEXNETUIO_LOCAL</v>
          </cell>
          <cell r="V3058">
            <v>1</v>
          </cell>
          <cell r="W3058">
            <v>1</v>
          </cell>
          <cell r="X3058" t="str">
            <v>FLEXNET ECUADOR - MDELIVERY</v>
          </cell>
          <cell r="Y3058" t="str">
            <v>CALLE 28 DE JUNIO S/N Y GARCIA MORENO ENTRADA LLANO GRANDE</v>
          </cell>
        </row>
        <row r="3059">
          <cell r="A3059" t="str">
            <v>4757174</v>
          </cell>
          <cell r="B3059">
            <v>484631</v>
          </cell>
          <cell r="C3059" t="str">
            <v>4757174</v>
          </cell>
          <cell r="D3059" t="str">
            <v>MDELIVERY</v>
          </cell>
          <cell r="E3059" t="str">
            <v>DESPACHO</v>
          </cell>
          <cell r="F3059" t="str">
            <v>NORMAL</v>
          </cell>
          <cell r="G3059" t="str">
            <v>TF90289</v>
          </cell>
          <cell r="H3059">
            <v>44917</v>
          </cell>
          <cell r="I3059" t="str">
            <v>INCIDENCIA</v>
          </cell>
          <cell r="J3059">
            <v>44922</v>
          </cell>
          <cell r="K3059" t="str">
            <v>YANELLA ZUGEY ALCIVAR LIMONES</v>
          </cell>
          <cell r="L3059" t="str">
            <v>ALBORADA ETAPA 12  MZ 19 SL 36</v>
          </cell>
          <cell r="M3059" t="str">
            <v>0958982712</v>
          </cell>
          <cell r="N3059" t="str">
            <v>0978907617</v>
          </cell>
          <cell r="O3059" t="str">
            <v>0983071162</v>
          </cell>
          <cell r="P3059" t="str">
            <v>090502</v>
          </cell>
          <cell r="Q3059" t="str">
            <v>GUAYAQUIL</v>
          </cell>
          <cell r="R3059" t="str">
            <v>GUAYAS</v>
          </cell>
          <cell r="S3059" t="str">
            <v>GUAYAQUIL</v>
          </cell>
          <cell r="T3059" t="str">
            <v>ITSACOURIER</v>
          </cell>
          <cell r="U3059" t="str">
            <v>FLEXNETUIO_GYE</v>
          </cell>
          <cell r="V3059">
            <v>1</v>
          </cell>
          <cell r="W3059">
            <v>1</v>
          </cell>
          <cell r="X3059" t="str">
            <v>FLEXNET ECUADOR - MDELIVERY</v>
          </cell>
          <cell r="Y3059" t="str">
            <v>CALLE 28 DE JUNIO S/N Y GARCIA MORENO ENTRADA LLANO GRANDE</v>
          </cell>
        </row>
        <row r="3060">
          <cell r="A3060" t="str">
            <v>4757188</v>
          </cell>
          <cell r="B3060">
            <v>484632</v>
          </cell>
          <cell r="C3060" t="str">
            <v>4757188</v>
          </cell>
          <cell r="D3060" t="str">
            <v>MDELIVERY</v>
          </cell>
          <cell r="E3060" t="str">
            <v>DESPACHO</v>
          </cell>
          <cell r="F3060" t="str">
            <v>NORMAL</v>
          </cell>
          <cell r="G3060" t="str">
            <v>FT76548</v>
          </cell>
          <cell r="H3060">
            <v>44917</v>
          </cell>
          <cell r="I3060" t="str">
            <v>ENTREGADO</v>
          </cell>
          <cell r="J3060">
            <v>44918</v>
          </cell>
          <cell r="K3060" t="str">
            <v>MOREIRA CHAVEZ ALBA MARIBEL</v>
          </cell>
          <cell r="L3060" t="str">
            <v>MARISCAL AV PONTEVEDRA  N94  Y GUIPUZCOA</v>
          </cell>
          <cell r="M3060" t="str">
            <v>1204113714</v>
          </cell>
          <cell r="N3060" t="str">
            <v>0992944878</v>
          </cell>
          <cell r="O3060" t="str">
            <v>0992944878</v>
          </cell>
          <cell r="P3060" t="str">
            <v>170525</v>
          </cell>
          <cell r="Q3060" t="str">
            <v>QUITO</v>
          </cell>
          <cell r="R3060" t="str">
            <v>PICHINCHA</v>
          </cell>
          <cell r="S3060" t="str">
            <v>QUITO</v>
          </cell>
          <cell r="T3060" t="str">
            <v>FLEXTRANS UIO</v>
          </cell>
          <cell r="U3060" t="str">
            <v>FLEXNETUIO_LOCAL</v>
          </cell>
          <cell r="V3060">
            <v>1</v>
          </cell>
          <cell r="W3060">
            <v>1</v>
          </cell>
          <cell r="X3060" t="str">
            <v>FLEXNET ECUADOR - MDELIVERY</v>
          </cell>
          <cell r="Y3060" t="str">
            <v>CALLE 28 DE JUNIO S/N Y GARCIA MORENO ENTRADA LLANO GRANDE</v>
          </cell>
        </row>
        <row r="3061">
          <cell r="A3061" t="str">
            <v>4757272</v>
          </cell>
          <cell r="B3061">
            <v>484633</v>
          </cell>
          <cell r="C3061" t="str">
            <v>4757272</v>
          </cell>
          <cell r="D3061" t="str">
            <v>MDELIVERY</v>
          </cell>
          <cell r="E3061" t="str">
            <v>DESPACHO</v>
          </cell>
          <cell r="F3061" t="str">
            <v>NORMAL</v>
          </cell>
          <cell r="G3061" t="str">
            <v>FT76561</v>
          </cell>
          <cell r="H3061">
            <v>44917</v>
          </cell>
          <cell r="I3061" t="str">
            <v>ENTREGADO</v>
          </cell>
          <cell r="J3061">
            <v>44918</v>
          </cell>
          <cell r="K3061" t="str">
            <v>CARLOS ALEXIS CHAVEZ NENGER</v>
          </cell>
          <cell r="L3061" t="str">
            <v>CALDERON AV AMELIA URIGUEN   Y PEDRO CABEZAS</v>
          </cell>
          <cell r="M3061" t="str">
            <v>1751362748</v>
          </cell>
          <cell r="N3061" t="str">
            <v>0990808223</v>
          </cell>
          <cell r="O3061" t="str">
            <v>0990808223</v>
          </cell>
          <cell r="P3061" t="str">
            <v>170202</v>
          </cell>
          <cell r="Q3061" t="str">
            <v>QUITO</v>
          </cell>
          <cell r="R3061" t="str">
            <v>PICHINCHA</v>
          </cell>
          <cell r="S3061" t="str">
            <v>CALDERON (CARAPUNGO)</v>
          </cell>
          <cell r="T3061" t="str">
            <v>FLEXTRANS UIO</v>
          </cell>
          <cell r="U3061" t="str">
            <v>FLEXNETUIO_LOCAL</v>
          </cell>
          <cell r="V3061">
            <v>1</v>
          </cell>
          <cell r="W3061">
            <v>1</v>
          </cell>
          <cell r="X3061" t="str">
            <v>FLEXNET ECUADOR - MDELIVERY</v>
          </cell>
          <cell r="Y3061" t="str">
            <v>CALLE 28 DE JUNIO S/N Y GARCIA MORENO ENTRADA LLANO GRANDE</v>
          </cell>
        </row>
        <row r="3062">
          <cell r="A3062" t="str">
            <v>4757293</v>
          </cell>
          <cell r="B3062">
            <v>484634</v>
          </cell>
          <cell r="C3062" t="str">
            <v>4757293</v>
          </cell>
          <cell r="D3062" t="str">
            <v>MDELIVERY</v>
          </cell>
          <cell r="E3062" t="str">
            <v>DESPACHO</v>
          </cell>
          <cell r="F3062" t="str">
            <v>NORMAL</v>
          </cell>
          <cell r="G3062" t="str">
            <v>031080004757293</v>
          </cell>
          <cell r="H3062">
            <v>44917</v>
          </cell>
          <cell r="I3062" t="str">
            <v>ENTREGADO</v>
          </cell>
          <cell r="J3062">
            <v>44918</v>
          </cell>
          <cell r="K3062" t="str">
            <v>PADILLA REGALADO SANTIAGO DAVID</v>
          </cell>
          <cell r="L3062" t="str">
            <v>LA PENINSULA  AV AMERICA  SN  Y QUERETARO</v>
          </cell>
          <cell r="M3062" t="str">
            <v>1900563568</v>
          </cell>
          <cell r="N3062" t="str">
            <v>0984448301</v>
          </cell>
          <cell r="O3062" t="str">
            <v>0984448301</v>
          </cell>
          <cell r="P3062" t="str">
            <v>180105</v>
          </cell>
          <cell r="Q3062" t="str">
            <v>AMBATO</v>
          </cell>
          <cell r="R3062" t="str">
            <v>TUNGURAHUA</v>
          </cell>
          <cell r="S3062" t="str">
            <v>AMBATO</v>
          </cell>
          <cell r="T3062" t="str">
            <v>TRAMACO</v>
          </cell>
          <cell r="U3062" t="str">
            <v>FLEXNETUIO_PROVINCIA</v>
          </cell>
          <cell r="V3062">
            <v>1</v>
          </cell>
          <cell r="W3062">
            <v>1</v>
          </cell>
          <cell r="X3062" t="str">
            <v>FLEXNET ECUADOR - MDELIVERY</v>
          </cell>
          <cell r="Y3062" t="str">
            <v>CALLE 28 DE JUNIO S/N Y GARCIA MORENO ENTRADA LLANO GRANDE</v>
          </cell>
        </row>
        <row r="3063">
          <cell r="A3063" t="str">
            <v>4757302</v>
          </cell>
          <cell r="B3063">
            <v>484635</v>
          </cell>
          <cell r="C3063" t="str">
            <v>4757302</v>
          </cell>
          <cell r="D3063" t="str">
            <v>MDELIVERY</v>
          </cell>
          <cell r="E3063" t="str">
            <v>DESPACHO</v>
          </cell>
          <cell r="F3063" t="str">
            <v>NORMAL</v>
          </cell>
          <cell r="G3063" t="str">
            <v>FT76571</v>
          </cell>
          <cell r="H3063">
            <v>44917</v>
          </cell>
          <cell r="I3063" t="str">
            <v>ENTREGADO</v>
          </cell>
          <cell r="J3063">
            <v>44918</v>
          </cell>
          <cell r="K3063" t="str">
            <v>BLANCA LASTENIA ORTIZ LEON</v>
          </cell>
          <cell r="L3063" t="str">
            <v>CARCELEN CALLE N92B  E9 85  N93</v>
          </cell>
          <cell r="M3063" t="str">
            <v>0400899134</v>
          </cell>
          <cell r="N3063" t="str">
            <v>0998526886</v>
          </cell>
          <cell r="O3063" t="str">
            <v/>
          </cell>
          <cell r="P3063" t="str">
            <v>170302</v>
          </cell>
          <cell r="Q3063" t="str">
            <v>QUITO</v>
          </cell>
          <cell r="R3063" t="str">
            <v>PICHINCHA</v>
          </cell>
          <cell r="S3063" t="str">
            <v>QUITO</v>
          </cell>
          <cell r="T3063" t="str">
            <v>FLEXTRANS UIO</v>
          </cell>
          <cell r="U3063" t="str">
            <v>FLEXNETUIO_LOCAL</v>
          </cell>
          <cell r="V3063">
            <v>1</v>
          </cell>
          <cell r="W3063">
            <v>1</v>
          </cell>
          <cell r="X3063" t="str">
            <v>FLEXNET ECUADOR - MDELIVERY</v>
          </cell>
          <cell r="Y3063" t="str">
            <v>CALLE 28 DE JUNIO S/N Y GARCIA MORENO ENTRADA LLANO GRANDE</v>
          </cell>
        </row>
        <row r="3064">
          <cell r="A3064" t="str">
            <v>4757317</v>
          </cell>
          <cell r="B3064">
            <v>484636</v>
          </cell>
          <cell r="C3064" t="str">
            <v>4757317</v>
          </cell>
          <cell r="D3064" t="str">
            <v>MDELIVERY</v>
          </cell>
          <cell r="E3064" t="str">
            <v>DESPACHO</v>
          </cell>
          <cell r="F3064" t="str">
            <v>NORMAL</v>
          </cell>
          <cell r="G3064" t="str">
            <v>TF90360</v>
          </cell>
          <cell r="H3064">
            <v>44917</v>
          </cell>
          <cell r="I3064" t="str">
            <v>ENTREGADO</v>
          </cell>
          <cell r="J3064">
            <v>44918</v>
          </cell>
          <cell r="K3064" t="str">
            <v>BONILLA GARCIA TATIANA DEL ROCIO</v>
          </cell>
          <cell r="L3064" t="str">
            <v>SAMBORONDON  CIUDAD CELESTE ETAPA CORALIA  MZ 1 CASA 12</v>
          </cell>
          <cell r="M3064" t="str">
            <v>1306024710</v>
          </cell>
          <cell r="N3064" t="str">
            <v>0962799691</v>
          </cell>
          <cell r="O3064" t="str">
            <v>0969029140</v>
          </cell>
          <cell r="P3064" t="str">
            <v>092302</v>
          </cell>
          <cell r="Q3064" t="str">
            <v>SAMBORONDON</v>
          </cell>
          <cell r="R3064" t="str">
            <v>GUAYAS</v>
          </cell>
          <cell r="S3064" t="str">
            <v>SAMBORONDON</v>
          </cell>
          <cell r="T3064" t="str">
            <v>ITSACOURIER</v>
          </cell>
          <cell r="U3064" t="str">
            <v>FLEXNETUIO_GYE</v>
          </cell>
          <cell r="V3064">
            <v>1</v>
          </cell>
          <cell r="W3064">
            <v>1</v>
          </cell>
          <cell r="X3064" t="str">
            <v>FLEXNET ECUADOR - MDELIVERY</v>
          </cell>
          <cell r="Y3064" t="str">
            <v>CALLE 28 DE JUNIO S/N Y GARCIA MORENO ENTRADA LLANO GRANDE</v>
          </cell>
        </row>
        <row r="3065">
          <cell r="A3065" t="str">
            <v>4757336</v>
          </cell>
          <cell r="B3065">
            <v>484637</v>
          </cell>
          <cell r="C3065" t="str">
            <v>4757336</v>
          </cell>
          <cell r="D3065" t="str">
            <v>MDELIVERY</v>
          </cell>
          <cell r="E3065" t="str">
            <v>DESPACHO</v>
          </cell>
          <cell r="F3065" t="str">
            <v>NORMAL</v>
          </cell>
          <cell r="G3065" t="str">
            <v>FT76539</v>
          </cell>
          <cell r="H3065">
            <v>44917</v>
          </cell>
          <cell r="I3065" t="str">
            <v>ENTREGADO</v>
          </cell>
          <cell r="J3065">
            <v>44918</v>
          </cell>
          <cell r="K3065" t="str">
            <v>Jonathan Fabricio Carrion Cabrera</v>
          </cell>
          <cell r="L3065" t="str">
            <v>CALDERON  CALLE DERBY  N11 82  Y SICILIA</v>
          </cell>
          <cell r="M3065" t="str">
            <v>1722197074</v>
          </cell>
          <cell r="N3065" t="str">
            <v>0984604807</v>
          </cell>
          <cell r="O3065" t="str">
            <v/>
          </cell>
          <cell r="P3065" t="str">
            <v>170201</v>
          </cell>
          <cell r="Q3065" t="str">
            <v>QUITO</v>
          </cell>
          <cell r="R3065" t="str">
            <v>PICHINCHA</v>
          </cell>
          <cell r="S3065" t="str">
            <v>CALDERON (CARAPUNGO)</v>
          </cell>
          <cell r="T3065" t="str">
            <v>FLEXTRANS UIO</v>
          </cell>
          <cell r="U3065" t="str">
            <v>FLEXNETUIO_LOCAL</v>
          </cell>
          <cell r="V3065">
            <v>1</v>
          </cell>
          <cell r="W3065">
            <v>1</v>
          </cell>
          <cell r="X3065" t="str">
            <v>FLEXNET ECUADOR - MDELIVERY</v>
          </cell>
          <cell r="Y3065" t="str">
            <v>CALLE 28 DE JUNIO S/N Y GARCIA MORENO ENTRADA LLANO GRANDE</v>
          </cell>
        </row>
        <row r="3066">
          <cell r="A3066" t="str">
            <v>4757421</v>
          </cell>
          <cell r="B3066">
            <v>484638</v>
          </cell>
          <cell r="C3066" t="str">
            <v>4757421</v>
          </cell>
          <cell r="D3066" t="str">
            <v>MDELIVERY</v>
          </cell>
          <cell r="E3066" t="str">
            <v>DESPACHO</v>
          </cell>
          <cell r="F3066" t="str">
            <v>NORMAL</v>
          </cell>
          <cell r="G3066" t="str">
            <v>031080004757421</v>
          </cell>
          <cell r="H3066">
            <v>44917</v>
          </cell>
          <cell r="I3066" t="str">
            <v>ENTREGADO</v>
          </cell>
          <cell r="J3066">
            <v>44922</v>
          </cell>
          <cell r="K3066" t="str">
            <v>DANNI JOEL GARCES LAJE</v>
          </cell>
          <cell r="L3066" t="str">
            <v>LA AURORA  AV LEON FEBRES CORDERO RIVADENEYRA CIUDADELA VILLAS DEL REY  ETAPA REY ARTURO MZ 10 VILLA 50</v>
          </cell>
          <cell r="M3066" t="str">
            <v>1204440372</v>
          </cell>
          <cell r="N3066" t="str">
            <v>0959044099</v>
          </cell>
          <cell r="O3066" t="str">
            <v>0959044099</v>
          </cell>
          <cell r="P3066" t="str">
            <v>091901</v>
          </cell>
          <cell r="Q3066" t="str">
            <v>DAULE</v>
          </cell>
          <cell r="R3066" t="str">
            <v>GUAYAS</v>
          </cell>
          <cell r="S3066" t="str">
            <v>DAULE</v>
          </cell>
          <cell r="T3066" t="str">
            <v>TRAMACO</v>
          </cell>
          <cell r="V3066">
            <v>1</v>
          </cell>
          <cell r="W3066">
            <v>1</v>
          </cell>
          <cell r="X3066" t="str">
            <v>FLEXNET ECUADOR - MDELIVERY</v>
          </cell>
          <cell r="Y3066" t="str">
            <v>CALLE 28 DE JUNIO S/N Y GARCIA MORENO ENTRADA LLANO GRANDE</v>
          </cell>
        </row>
        <row r="3067">
          <cell r="A3067" t="str">
            <v>4757438</v>
          </cell>
          <cell r="B3067">
            <v>484639</v>
          </cell>
          <cell r="C3067" t="str">
            <v>4757438</v>
          </cell>
          <cell r="D3067" t="str">
            <v>MDELIVERY</v>
          </cell>
          <cell r="E3067" t="str">
            <v>DESPACHO</v>
          </cell>
          <cell r="F3067" t="str">
            <v>DERIVADO PICK UP</v>
          </cell>
          <cell r="G3067" t="str">
            <v>031080004757438</v>
          </cell>
          <cell r="H3067">
            <v>44917</v>
          </cell>
          <cell r="I3067" t="str">
            <v>INCIDENCIA</v>
          </cell>
          <cell r="J3067">
            <v>44923</v>
          </cell>
          <cell r="K3067" t="str">
            <v>CARLOS CIRO PINCAY ORTEGA</v>
          </cell>
          <cell r="L3067" t="str">
            <v>OFICINA TRAMACO PORTETE</v>
          </cell>
          <cell r="M3067" t="str">
            <v>1306702836</v>
          </cell>
          <cell r="N3067" t="str">
            <v>0982624909</v>
          </cell>
          <cell r="O3067" t="str">
            <v>0982624909</v>
          </cell>
          <cell r="P3067" t="str">
            <v>GUAYAQUIL</v>
          </cell>
          <cell r="Q3067" t="str">
            <v>GUAYAQUIL</v>
          </cell>
          <cell r="R3067" t="str">
            <v>GUAYAS</v>
          </cell>
          <cell r="T3067" t="str">
            <v>TRAMACO</v>
          </cell>
          <cell r="U3067" t="str">
            <v>FLEXNETUIO_GYE</v>
          </cell>
          <cell r="V3067">
            <v>1</v>
          </cell>
          <cell r="W3067">
            <v>1</v>
          </cell>
          <cell r="X3067" t="str">
            <v>FLEXNET ECUADOR - MDELIVERY</v>
          </cell>
          <cell r="Y3067" t="str">
            <v>CALLE 28 DE JUNIO S/N Y GARCIA MORENO ENTRADA LLANO GRANDE</v>
          </cell>
        </row>
        <row r="3068">
          <cell r="A3068" t="str">
            <v>4757485</v>
          </cell>
          <cell r="B3068">
            <v>484640</v>
          </cell>
          <cell r="C3068" t="str">
            <v>4757485</v>
          </cell>
          <cell r="D3068" t="str">
            <v>MDELIVERY</v>
          </cell>
          <cell r="E3068" t="str">
            <v>DESPACHO</v>
          </cell>
          <cell r="F3068" t="str">
            <v>NORMAL</v>
          </cell>
          <cell r="G3068" t="str">
            <v>FT76560</v>
          </cell>
          <cell r="H3068">
            <v>44917</v>
          </cell>
          <cell r="I3068" t="str">
            <v>ENTREGADO</v>
          </cell>
          <cell r="J3068">
            <v>44918</v>
          </cell>
          <cell r="K3068" t="str">
            <v>CLAUDIO VINICIO AGUIRRE LOZANO</v>
          </cell>
          <cell r="L3068" t="str">
            <v>RUMIPAMBA  CALLE HERNANDO DE LA CRUZ  SN  Y AV ATAHUALPA</v>
          </cell>
          <cell r="M3068" t="str">
            <v>1715061089</v>
          </cell>
          <cell r="N3068" t="str">
            <v>0998731926</v>
          </cell>
          <cell r="O3068" t="str">
            <v/>
          </cell>
          <cell r="P3068" t="str">
            <v>170508</v>
          </cell>
          <cell r="Q3068" t="str">
            <v>QUITO</v>
          </cell>
          <cell r="R3068" t="str">
            <v>PICHINCHA</v>
          </cell>
          <cell r="S3068" t="str">
            <v>QUITO</v>
          </cell>
          <cell r="T3068" t="str">
            <v>FLEXTRANS UIO</v>
          </cell>
          <cell r="U3068" t="str">
            <v>FLEXNETUIO_LOCAL</v>
          </cell>
          <cell r="V3068">
            <v>1</v>
          </cell>
          <cell r="W3068">
            <v>1</v>
          </cell>
          <cell r="X3068" t="str">
            <v>FLEXNET ECUADOR - MDELIVERY</v>
          </cell>
          <cell r="Y3068" t="str">
            <v>CALLE 28 DE JUNIO S/N Y GARCIA MORENO ENTRADA LLANO GRANDE</v>
          </cell>
        </row>
        <row r="3069">
          <cell r="A3069" t="str">
            <v>4757552</v>
          </cell>
          <cell r="B3069">
            <v>484641</v>
          </cell>
          <cell r="C3069" t="str">
            <v>4757552</v>
          </cell>
          <cell r="D3069" t="str">
            <v>MDELIVERY</v>
          </cell>
          <cell r="E3069" t="str">
            <v>DESPACHO</v>
          </cell>
          <cell r="F3069" t="str">
            <v>DERIVADO PICK UP</v>
          </cell>
          <cell r="G3069" t="str">
            <v>031080004757552</v>
          </cell>
          <cell r="H3069">
            <v>44917</v>
          </cell>
          <cell r="I3069" t="str">
            <v>INCIDENCIA</v>
          </cell>
          <cell r="J3069">
            <v>44923</v>
          </cell>
          <cell r="K3069" t="str">
            <v>DARIO FERNANDO SALAZAR ROSERO</v>
          </cell>
          <cell r="L3069" t="str">
            <v>OFICINA TRAMACO PUNTO DE ATENCION TULCAN</v>
          </cell>
          <cell r="M3069" t="str">
            <v>0401774260</v>
          </cell>
          <cell r="N3069" t="str">
            <v>0967886754</v>
          </cell>
          <cell r="O3069" t="str">
            <v>0967886754</v>
          </cell>
          <cell r="P3069" t="str">
            <v>TULCAN</v>
          </cell>
          <cell r="Q3069" t="str">
            <v>TULCAN</v>
          </cell>
          <cell r="R3069" t="str">
            <v>CARCHI</v>
          </cell>
          <cell r="S3069" t="str">
            <v/>
          </cell>
          <cell r="T3069" t="str">
            <v>TRAMACO</v>
          </cell>
          <cell r="U3069" t="str">
            <v>FLEXNETUIO_PROVINCIA</v>
          </cell>
          <cell r="V3069">
            <v>1</v>
          </cell>
          <cell r="W3069">
            <v>1</v>
          </cell>
          <cell r="X3069" t="str">
            <v>FLEXNET ECUADOR - MDELIVERY</v>
          </cell>
          <cell r="Y3069" t="str">
            <v>CALLE 28 DE JUNIO S/N Y GARCIA MORENO ENTRADA LLANO GRANDE</v>
          </cell>
        </row>
        <row r="3070">
          <cell r="A3070" t="str">
            <v>4757569</v>
          </cell>
          <cell r="B3070">
            <v>484642</v>
          </cell>
          <cell r="C3070" t="str">
            <v>4757569</v>
          </cell>
          <cell r="D3070" t="str">
            <v>MDELIVERY</v>
          </cell>
          <cell r="E3070" t="str">
            <v>DESPACHO</v>
          </cell>
          <cell r="F3070" t="str">
            <v>NORMAL</v>
          </cell>
          <cell r="G3070" t="str">
            <v>031080004757569</v>
          </cell>
          <cell r="H3070">
            <v>44917</v>
          </cell>
          <cell r="I3070" t="str">
            <v>ENTREGADO</v>
          </cell>
          <cell r="J3070">
            <v>44918</v>
          </cell>
          <cell r="K3070" t="str">
            <v>Paul Arcos</v>
          </cell>
          <cell r="L3070" t="str">
            <v>BANOS DE AGUA SANTA AV AMAZONAS  SN  Y SANTA MARIA</v>
          </cell>
          <cell r="M3070" t="str">
            <v>1600683179</v>
          </cell>
          <cell r="N3070" t="str">
            <v>0995452053</v>
          </cell>
          <cell r="O3070" t="str">
            <v/>
          </cell>
          <cell r="P3070" t="str">
            <v>180301</v>
          </cell>
          <cell r="Q3070" t="str">
            <v>BAÑOS DE AGUA SANTA</v>
          </cell>
          <cell r="R3070" t="str">
            <v>TUNGURAHUA</v>
          </cell>
          <cell r="S3070" t="str">
            <v>BANOS DE AGUA SANTA - LLIGUA - ULBA</v>
          </cell>
          <cell r="T3070" t="str">
            <v>TRAMACO</v>
          </cell>
          <cell r="U3070" t="str">
            <v>FLEXNETUIO_PROVINCIA</v>
          </cell>
          <cell r="V3070">
            <v>1</v>
          </cell>
          <cell r="W3070">
            <v>1</v>
          </cell>
          <cell r="X3070" t="str">
            <v>FLEXNET ECUADOR - MDELIVERY</v>
          </cell>
          <cell r="Y3070" t="str">
            <v>CALLE 28 DE JUNIO S/N Y GARCIA MORENO ENTRADA LLANO GRANDE</v>
          </cell>
        </row>
        <row r="3071">
          <cell r="A3071" t="str">
            <v>4757232</v>
          </cell>
          <cell r="B3071">
            <v>484643</v>
          </cell>
          <cell r="C3071" t="str">
            <v>4757232</v>
          </cell>
          <cell r="D3071" t="str">
            <v>MDELIVERY</v>
          </cell>
          <cell r="E3071" t="str">
            <v>DESPACHO</v>
          </cell>
          <cell r="F3071" t="str">
            <v>DERIVADO PICK UP</v>
          </cell>
          <cell r="G3071" t="str">
            <v>031080004757232</v>
          </cell>
          <cell r="H3071">
            <v>44917</v>
          </cell>
          <cell r="I3071" t="str">
            <v>ENTREGADO</v>
          </cell>
          <cell r="J3071">
            <v>44919</v>
          </cell>
          <cell r="K3071" t="str">
            <v>JUAN FRANCISCO MAZA RUIZ</v>
          </cell>
          <cell r="L3071" t="str">
            <v>OFICINA TRAMACO PUNTO DE ATENCION MATRIZ</v>
          </cell>
          <cell r="M3071" t="str">
            <v>1723835151</v>
          </cell>
          <cell r="N3071" t="str">
            <v>0987445070</v>
          </cell>
          <cell r="O3071" t="str">
            <v>0987445070</v>
          </cell>
          <cell r="P3071" t="str">
            <v>QUITO</v>
          </cell>
          <cell r="Q3071" t="str">
            <v>QUITO</v>
          </cell>
          <cell r="R3071" t="str">
            <v>PICHINCHA</v>
          </cell>
          <cell r="T3071" t="str">
            <v>TRAMACO</v>
          </cell>
          <cell r="U3071" t="str">
            <v>FLEXNETUIO_LOCAL</v>
          </cell>
          <cell r="V3071">
            <v>1</v>
          </cell>
          <cell r="W3071">
            <v>1</v>
          </cell>
          <cell r="X3071" t="str">
            <v>FLEXNET ECUADOR - MDELIVERY</v>
          </cell>
          <cell r="Y3071" t="str">
            <v>CALLE 28 DE JUNIO S/N Y GARCIA MORENO ENTRADA LLANO GRANDE</v>
          </cell>
        </row>
        <row r="3072">
          <cell r="A3072" t="str">
            <v>4748523</v>
          </cell>
          <cell r="B3072">
            <v>484575</v>
          </cell>
          <cell r="C3072" t="str">
            <v>4748523</v>
          </cell>
          <cell r="D3072" t="str">
            <v>MDELIVERY</v>
          </cell>
          <cell r="E3072" t="str">
            <v>DESPACHO</v>
          </cell>
          <cell r="F3072" t="str">
            <v>NORMAL</v>
          </cell>
          <cell r="G3072" t="str">
            <v>IC4011</v>
          </cell>
          <cell r="H3072">
            <v>44917</v>
          </cell>
          <cell r="I3072" t="str">
            <v>ENTREGADO</v>
          </cell>
          <cell r="J3072">
            <v>44918</v>
          </cell>
          <cell r="K3072" t="str">
            <v> ISABEL ALEXANDRA PAREDES VERA</v>
          </cell>
          <cell r="L3072" t="str">
            <v>CUENCA DE LA BODOQUERA  AN  Y LA PAJARA PINTA</v>
          </cell>
          <cell r="M3072" t="str">
            <v>0923560551</v>
          </cell>
          <cell r="N3072" t="str">
            <v>0989833748</v>
          </cell>
          <cell r="O3072" t="str">
            <v>0989833748</v>
          </cell>
          <cell r="P3072" t="str">
            <v>010206</v>
          </cell>
          <cell r="Q3072" t="str">
            <v>CUENCA</v>
          </cell>
          <cell r="R3072" t="str">
            <v>AZUAY</v>
          </cell>
          <cell r="S3072" t="str">
            <v>CUENCA</v>
          </cell>
          <cell r="T3072" t="str">
            <v>ITSACOURIER</v>
          </cell>
          <cell r="U3072" t="str">
            <v>FLEXNETUIO_PROVINCIA</v>
          </cell>
          <cell r="V3072">
            <v>1</v>
          </cell>
          <cell r="W3072">
            <v>1</v>
          </cell>
          <cell r="X3072" t="str">
            <v>FLEXNET ECUADOR - MDELIVERY</v>
          </cell>
          <cell r="Y3072" t="str">
            <v>CALLE 28 DE JUNIO S/N Y GARCIA MORENO ENTRADA LLANO GRANDE</v>
          </cell>
        </row>
        <row r="3073">
          <cell r="A3073" t="str">
            <v>4748674</v>
          </cell>
          <cell r="B3073">
            <v>484576</v>
          </cell>
          <cell r="C3073" t="str">
            <v>4748674</v>
          </cell>
          <cell r="D3073" t="str">
            <v>MDELIVERY</v>
          </cell>
          <cell r="E3073" t="str">
            <v>DESPACHO</v>
          </cell>
          <cell r="F3073" t="str">
            <v>NORMAL</v>
          </cell>
          <cell r="G3073" t="str">
            <v>031080004748674</v>
          </cell>
          <cell r="H3073">
            <v>44917</v>
          </cell>
          <cell r="I3073" t="str">
            <v>ENTREGADO</v>
          </cell>
          <cell r="J3073">
            <v>44918</v>
          </cell>
          <cell r="K3073" t="str">
            <v>QUEVEDO CONDO MONICA SUSANA</v>
          </cell>
          <cell r="L3073" t="str">
            <v>AZOGUES  CALLE BOLIVAR   408 CALLE  SERRANO</v>
          </cell>
          <cell r="M3073" t="str">
            <v>0301277760</v>
          </cell>
          <cell r="N3073" t="str">
            <v>0983938781</v>
          </cell>
          <cell r="O3073" t="str">
            <v>0983938781</v>
          </cell>
          <cell r="P3073" t="str">
            <v>030102</v>
          </cell>
          <cell r="Q3073" t="str">
            <v>AZOGUES</v>
          </cell>
          <cell r="R3073" t="str">
            <v>CAÑAR</v>
          </cell>
          <cell r="S3073" t="str">
            <v>AZOGUES</v>
          </cell>
          <cell r="T3073" t="str">
            <v>TRAMACO</v>
          </cell>
          <cell r="U3073" t="str">
            <v>FLEXNETUIO_PROVINCIA</v>
          </cell>
          <cell r="V3073">
            <v>1</v>
          </cell>
          <cell r="W3073">
            <v>1</v>
          </cell>
          <cell r="X3073" t="str">
            <v>FLEXNET ECUADOR - MDELIVERY</v>
          </cell>
          <cell r="Y3073" t="str">
            <v>CALLE 28 DE JUNIO S/N Y GARCIA MORENO ENTRADA LLANO GRANDE</v>
          </cell>
        </row>
        <row r="3074">
          <cell r="A3074" t="str">
            <v>4748775</v>
          </cell>
          <cell r="B3074">
            <v>484577</v>
          </cell>
          <cell r="C3074" t="str">
            <v>4748775</v>
          </cell>
          <cell r="D3074" t="str">
            <v>MDELIVERY</v>
          </cell>
          <cell r="E3074" t="str">
            <v>DESPACHO</v>
          </cell>
          <cell r="F3074" t="str">
            <v>NORMAL</v>
          </cell>
          <cell r="G3074" t="str">
            <v>TF90288</v>
          </cell>
          <cell r="H3074">
            <v>44917</v>
          </cell>
          <cell r="I3074" t="str">
            <v>ENTREGADO</v>
          </cell>
          <cell r="J3074">
            <v>44918</v>
          </cell>
          <cell r="K3074" t="str">
            <v>GONZALEZ MORAN THAIRY SHAKIRA</v>
          </cell>
          <cell r="L3074" t="str">
            <v>TARQUI  VIA A LA COSTA  KM 10 Y MEDIO</v>
          </cell>
          <cell r="M3074" t="str">
            <v>0930311071</v>
          </cell>
          <cell r="N3074" t="str">
            <v>0961715459</v>
          </cell>
          <cell r="O3074" t="str">
            <v>0961715459</v>
          </cell>
          <cell r="P3074" t="str">
            <v>090902</v>
          </cell>
          <cell r="Q3074" t="str">
            <v>GUAYAQUIL</v>
          </cell>
          <cell r="R3074" t="str">
            <v>GUAYAS</v>
          </cell>
          <cell r="S3074" t="str">
            <v>GUAYAQUIL</v>
          </cell>
          <cell r="T3074" t="str">
            <v>ITSACOURIER</v>
          </cell>
          <cell r="U3074" t="str">
            <v>FLEXNETUIO_GYE</v>
          </cell>
          <cell r="V3074">
            <v>1</v>
          </cell>
          <cell r="W3074">
            <v>1</v>
          </cell>
          <cell r="X3074" t="str">
            <v>FLEXNET ECUADOR - MDELIVERY</v>
          </cell>
          <cell r="Y3074" t="str">
            <v>CALLE 28 DE JUNIO S/N Y GARCIA MORENO ENTRADA LLANO GRANDE</v>
          </cell>
        </row>
        <row r="3075">
          <cell r="A3075" t="str">
            <v>4749345</v>
          </cell>
          <cell r="B3075">
            <v>484578</v>
          </cell>
          <cell r="C3075" t="str">
            <v>4749345</v>
          </cell>
          <cell r="D3075" t="str">
            <v>MDELIVERY</v>
          </cell>
          <cell r="E3075" t="str">
            <v>DESPACHO</v>
          </cell>
          <cell r="F3075" t="str">
            <v>NORMAL</v>
          </cell>
          <cell r="G3075" t="str">
            <v>FT76538</v>
          </cell>
          <cell r="H3075">
            <v>44917</v>
          </cell>
          <cell r="I3075" t="str">
            <v>ENTREGADO</v>
          </cell>
          <cell r="J3075">
            <v>44922</v>
          </cell>
          <cell r="K3075" t="str">
            <v>ZAMBRANO CAMPANA JESUS NOE</v>
          </cell>
          <cell r="L3075" t="str">
            <v>INAQUITO  AV  AMERICA  N31  88  PASAJE SAN GABRIEL</v>
          </cell>
          <cell r="M3075" t="str">
            <v>0940866031</v>
          </cell>
          <cell r="N3075" t="str">
            <v>0996733948</v>
          </cell>
          <cell r="O3075" t="str">
            <v>0996733948</v>
          </cell>
          <cell r="P3075" t="str">
            <v>170521</v>
          </cell>
          <cell r="Q3075" t="str">
            <v>QUITO</v>
          </cell>
          <cell r="R3075" t="str">
            <v>PICHINCHA</v>
          </cell>
          <cell r="S3075" t="str">
            <v>QUITO</v>
          </cell>
          <cell r="T3075" t="str">
            <v>FLEXTRANS UIO</v>
          </cell>
          <cell r="U3075" t="str">
            <v>FLEXNETUIO_LOCAL</v>
          </cell>
          <cell r="V3075">
            <v>1</v>
          </cell>
          <cell r="W3075">
            <v>1</v>
          </cell>
          <cell r="X3075" t="str">
            <v>FLEXNET ECUADOR - MDELIVERY</v>
          </cell>
          <cell r="Y3075" t="str">
            <v>CALLE 28 DE JUNIO S/N Y GARCIA MORENO ENTRADA LLANO GRANDE</v>
          </cell>
        </row>
        <row r="3076">
          <cell r="A3076" t="str">
            <v>4751115</v>
          </cell>
          <cell r="B3076">
            <v>484579</v>
          </cell>
          <cell r="C3076" t="str">
            <v>4751115</v>
          </cell>
          <cell r="D3076" t="str">
            <v>MDELIVERY</v>
          </cell>
          <cell r="E3076" t="str">
            <v>DESPACHO</v>
          </cell>
          <cell r="F3076" t="str">
            <v>NORMAL</v>
          </cell>
          <cell r="G3076" t="str">
            <v>IC4012</v>
          </cell>
          <cell r="H3076">
            <v>44917</v>
          </cell>
          <cell r="I3076" t="str">
            <v>DEVOLUCION_EN_PROCESO</v>
          </cell>
          <cell r="J3076">
            <v>44922</v>
          </cell>
          <cell r="K3076" t="str">
            <v>PILLIGUA PLUAS KERVIN ALFREDO</v>
          </cell>
          <cell r="L3076" t="str">
            <v>TOTOROCOCHA CALLE COLO COLO SN CALLE DAQUILEMA</v>
          </cell>
          <cell r="M3076" t="str">
            <v>0919029686</v>
          </cell>
          <cell r="N3076" t="str">
            <v>0995827299</v>
          </cell>
          <cell r="O3076" t="str">
            <v>0995827299</v>
          </cell>
          <cell r="P3076" t="str">
            <v>010209</v>
          </cell>
          <cell r="Q3076" t="str">
            <v>CUENCA</v>
          </cell>
          <cell r="R3076" t="str">
            <v>AZUAY</v>
          </cell>
          <cell r="S3076" t="str">
            <v>CUENCA</v>
          </cell>
          <cell r="T3076" t="str">
            <v>ITSACOURIER</v>
          </cell>
          <cell r="U3076" t="str">
            <v>FLEXNETUIO_PROVINCIA</v>
          </cell>
          <cell r="V3076">
            <v>1</v>
          </cell>
          <cell r="W3076">
            <v>1</v>
          </cell>
          <cell r="X3076" t="str">
            <v>FLEXNET ECUADOR - MDELIVERY</v>
          </cell>
          <cell r="Y3076" t="str">
            <v>CALLE 28 DE JUNIO S/N Y GARCIA MORENO ENTRADA LLANO GRANDE</v>
          </cell>
        </row>
        <row r="3077">
          <cell r="A3077" t="str">
            <v>4752241</v>
          </cell>
          <cell r="B3077">
            <v>484580</v>
          </cell>
          <cell r="C3077" t="str">
            <v>4752241</v>
          </cell>
          <cell r="D3077" t="str">
            <v>MDELIVERY</v>
          </cell>
          <cell r="E3077" t="str">
            <v>DESPACHO</v>
          </cell>
          <cell r="F3077" t="str">
            <v>NORMAL</v>
          </cell>
          <cell r="G3077" t="str">
            <v>FT76546</v>
          </cell>
          <cell r="H3077">
            <v>44917</v>
          </cell>
          <cell r="I3077" t="str">
            <v>ENTREGADO</v>
          </cell>
          <cell r="J3077">
            <v>44922</v>
          </cell>
          <cell r="K3077" t="str">
            <v>JEANNIS PERALTA SANTOS</v>
          </cell>
          <cell r="L3077" t="str">
            <v>CENTRO HISTORICO    CALLE PEDRO DE TEXEIRA  E3 77 CALLE LAURENCIO SILVA</v>
          </cell>
          <cell r="M3077" t="str">
            <v>1759591165</v>
          </cell>
          <cell r="N3077" t="str">
            <v>0982153724</v>
          </cell>
          <cell r="O3077" t="str">
            <v>0982153724</v>
          </cell>
          <cell r="P3077" t="str">
            <v>170401</v>
          </cell>
          <cell r="Q3077" t="str">
            <v>QUITO</v>
          </cell>
          <cell r="R3077" t="str">
            <v>PICHINCHA</v>
          </cell>
          <cell r="S3077" t="str">
            <v>QUITO</v>
          </cell>
          <cell r="T3077" t="str">
            <v>FLEXTRANS UIO</v>
          </cell>
          <cell r="U3077" t="str">
            <v>FLEXNETUIO_LOCAL</v>
          </cell>
          <cell r="V3077">
            <v>1</v>
          </cell>
          <cell r="W3077">
            <v>1</v>
          </cell>
          <cell r="X3077" t="str">
            <v>FLEXNET ECUADOR - MDELIVERY</v>
          </cell>
          <cell r="Y3077" t="str">
            <v>CALLE 28 DE JUNIO S/N Y GARCIA MORENO ENTRADA LLANO GRANDE</v>
          </cell>
        </row>
        <row r="3078">
          <cell r="A3078" t="str">
            <v>4752297</v>
          </cell>
          <cell r="B3078">
            <v>484581</v>
          </cell>
          <cell r="C3078" t="str">
            <v>4752297</v>
          </cell>
          <cell r="D3078" t="str">
            <v>MDELIVERY</v>
          </cell>
          <cell r="E3078" t="str">
            <v>DESPACHO</v>
          </cell>
          <cell r="F3078" t="str">
            <v>NORMAL</v>
          </cell>
          <cell r="G3078" t="str">
            <v>TF90298</v>
          </cell>
          <cell r="H3078">
            <v>44917</v>
          </cell>
          <cell r="I3078" t="str">
            <v>ENTREGADO</v>
          </cell>
          <cell r="J3078">
            <v>44918</v>
          </cell>
          <cell r="K3078" t="str">
            <v>AROCA INTRIAGO RONALD STEVEN</v>
          </cell>
          <cell r="L3078" t="str">
            <v>TARQUI BASTION POPULAR BLOQUE 1  MZ 506 SOLAR 1</v>
          </cell>
          <cell r="M3078" t="str">
            <v>0931755466</v>
          </cell>
          <cell r="N3078" t="str">
            <v>0991484398</v>
          </cell>
          <cell r="O3078" t="str">
            <v>0984091714</v>
          </cell>
          <cell r="P3078" t="str">
            <v>090705</v>
          </cell>
          <cell r="Q3078" t="str">
            <v>GUAYAQUIL</v>
          </cell>
          <cell r="R3078" t="str">
            <v>GUAYAS</v>
          </cell>
          <cell r="S3078" t="str">
            <v>GUAYAQUIL</v>
          </cell>
          <cell r="T3078" t="str">
            <v>ITSACOURIER</v>
          </cell>
          <cell r="U3078" t="str">
            <v>FLEXNETUIO_GYE</v>
          </cell>
          <cell r="V3078">
            <v>1</v>
          </cell>
          <cell r="W3078">
            <v>1</v>
          </cell>
          <cell r="X3078" t="str">
            <v>FLEXNET ECUADOR - MDELIVERY</v>
          </cell>
          <cell r="Y3078" t="str">
            <v>CALLE 28 DE JUNIO S/N Y GARCIA MORENO ENTRADA LLANO GRANDE</v>
          </cell>
        </row>
        <row r="3079">
          <cell r="A3079" t="str">
            <v>4752314</v>
          </cell>
          <cell r="B3079">
            <v>484582</v>
          </cell>
          <cell r="C3079" t="str">
            <v>4752314</v>
          </cell>
          <cell r="D3079" t="str">
            <v>MDELIVERY</v>
          </cell>
          <cell r="E3079" t="str">
            <v>DESPACHO</v>
          </cell>
          <cell r="F3079" t="str">
            <v>NORMAL</v>
          </cell>
          <cell r="G3079" t="str">
            <v>FT76568</v>
          </cell>
          <cell r="H3079">
            <v>44917</v>
          </cell>
          <cell r="I3079" t="str">
            <v>ENTREGADO</v>
          </cell>
          <cell r="J3079">
            <v>44918</v>
          </cell>
          <cell r="K3079" t="str">
            <v>MARIA DE LOS ANGELES MUNOZ TUZA</v>
          </cell>
          <cell r="L3079" t="str">
            <v>CUMBAYA  AV LOS CONQUISTADORES CASA 105  CALLE SIMON BOLIVAR</v>
          </cell>
          <cell r="M3079" t="str">
            <v>1715791206</v>
          </cell>
          <cell r="N3079" t="str">
            <v>0987689196</v>
          </cell>
          <cell r="O3079" t="str">
            <v>0980891984</v>
          </cell>
          <cell r="P3079" t="str">
            <v>170904</v>
          </cell>
          <cell r="Q3079" t="str">
            <v>QUITO</v>
          </cell>
          <cell r="R3079" t="str">
            <v>PICHINCHA</v>
          </cell>
          <cell r="S3079" t="str">
            <v>CUMBAYA</v>
          </cell>
          <cell r="T3079" t="str">
            <v>FLEXTRANS UIO</v>
          </cell>
          <cell r="U3079" t="str">
            <v>FLEXNETUIO_LOCAL</v>
          </cell>
          <cell r="V3079">
            <v>1</v>
          </cell>
          <cell r="W3079">
            <v>1</v>
          </cell>
          <cell r="X3079" t="str">
            <v>FLEXNET ECUADOR - MDELIVERY</v>
          </cell>
          <cell r="Y3079" t="str">
            <v>CALLE 28 DE JUNIO S/N Y GARCIA MORENO ENTRADA LLANO GRANDE</v>
          </cell>
        </row>
        <row r="3080">
          <cell r="A3080" t="str">
            <v>4752670</v>
          </cell>
          <cell r="B3080">
            <v>484583</v>
          </cell>
          <cell r="C3080" t="str">
            <v>4752670</v>
          </cell>
          <cell r="D3080" t="str">
            <v>MDELIVERY</v>
          </cell>
          <cell r="E3080" t="str">
            <v>DESPACHO</v>
          </cell>
          <cell r="F3080" t="str">
            <v>NORMAL</v>
          </cell>
          <cell r="G3080" t="str">
            <v>FT76552</v>
          </cell>
          <cell r="H3080">
            <v>44917</v>
          </cell>
          <cell r="I3080" t="str">
            <v>ENTREGADO</v>
          </cell>
          <cell r="J3080">
            <v>44923</v>
          </cell>
          <cell r="K3080" t="str">
            <v>QUESPAZ ALVEAR FRANCISCO JAVIER</v>
          </cell>
          <cell r="L3080" t="str">
            <v>CALDERON AV VANCOUVER  SN  Y CHICAGO</v>
          </cell>
          <cell r="M3080" t="str">
            <v>0401765193</v>
          </cell>
          <cell r="N3080" t="str">
            <v>0992930016</v>
          </cell>
          <cell r="O3080" t="str">
            <v>0992930016</v>
          </cell>
          <cell r="P3080" t="str">
            <v>170201</v>
          </cell>
          <cell r="Q3080" t="str">
            <v>QUITO</v>
          </cell>
          <cell r="R3080" t="str">
            <v>PICHINCHA</v>
          </cell>
          <cell r="S3080" t="str">
            <v>CALDERON (CARAPUNGO)</v>
          </cell>
          <cell r="T3080" t="str">
            <v>ITSACOURIER</v>
          </cell>
          <cell r="U3080" t="str">
            <v>FLEXNETUIO_LOCAL</v>
          </cell>
          <cell r="V3080">
            <v>1</v>
          </cell>
          <cell r="W3080">
            <v>1</v>
          </cell>
          <cell r="X3080" t="str">
            <v>FLEXNET ECUADOR - MDELIVERY</v>
          </cell>
          <cell r="Y3080" t="str">
            <v>CALLE 28 DE JUNIO S/N Y GARCIA MORENO ENTRADA LLANO GRANDE</v>
          </cell>
        </row>
        <row r="3081">
          <cell r="A3081" t="str">
            <v>4752793</v>
          </cell>
          <cell r="B3081">
            <v>484584</v>
          </cell>
          <cell r="C3081" t="str">
            <v>4752793</v>
          </cell>
          <cell r="D3081" t="str">
            <v>MDELIVERY</v>
          </cell>
          <cell r="E3081" t="str">
            <v>DESPACHO</v>
          </cell>
          <cell r="F3081" t="str">
            <v>NORMAL</v>
          </cell>
          <cell r="G3081" t="str">
            <v>031080004752793</v>
          </cell>
          <cell r="H3081">
            <v>44917</v>
          </cell>
          <cell r="I3081" t="str">
            <v>ENTREGADO</v>
          </cell>
          <cell r="J3081">
            <v>44918</v>
          </cell>
          <cell r="K3081" t="str">
            <v>MARIELA JAZMINA VINUEZA CAMINO</v>
          </cell>
          <cell r="L3081" t="str">
            <v>PISHILATA  AV ALBERT EINSTEIN  SN</v>
          </cell>
          <cell r="M3081" t="str">
            <v>1803678810</v>
          </cell>
          <cell r="N3081" t="str">
            <v>0983118021</v>
          </cell>
          <cell r="O3081" t="str">
            <v>0958738628</v>
          </cell>
          <cell r="P3081" t="str">
            <v>180208</v>
          </cell>
          <cell r="Q3081" t="str">
            <v>AMBATO</v>
          </cell>
          <cell r="R3081" t="str">
            <v>TUNGURAHUA</v>
          </cell>
          <cell r="S3081" t="str">
            <v>AMBATO - TECHO PROPIO</v>
          </cell>
          <cell r="T3081" t="str">
            <v>TRAMACO</v>
          </cell>
          <cell r="U3081" t="str">
            <v>FLEXNETUIO_PROVINCIA</v>
          </cell>
          <cell r="V3081">
            <v>1</v>
          </cell>
          <cell r="W3081">
            <v>1</v>
          </cell>
          <cell r="X3081" t="str">
            <v>FLEXNET ECUADOR - MDELIVERY</v>
          </cell>
          <cell r="Y3081" t="str">
            <v>CALLE 28 DE JUNIO S/N Y GARCIA MORENO ENTRADA LLANO GRANDE</v>
          </cell>
        </row>
        <row r="3082">
          <cell r="A3082" t="str">
            <v>4752807</v>
          </cell>
          <cell r="B3082">
            <v>484585</v>
          </cell>
          <cell r="C3082" t="str">
            <v>4752807</v>
          </cell>
          <cell r="D3082" t="str">
            <v>MDELIVERY</v>
          </cell>
          <cell r="E3082" t="str">
            <v>DESPACHO</v>
          </cell>
          <cell r="F3082" t="str">
            <v>NORMAL</v>
          </cell>
          <cell r="G3082" t="str">
            <v>031080004752807</v>
          </cell>
          <cell r="H3082">
            <v>44917</v>
          </cell>
          <cell r="I3082" t="str">
            <v>EN_TRANSITO</v>
          </cell>
          <cell r="J3082">
            <v>44917</v>
          </cell>
          <cell r="K3082" t="str">
            <v>MARTINEZ PENA RITA ALEXANDRA</v>
          </cell>
          <cell r="L3082" t="str">
            <v>PALORA CALLE JUAN LEON MERA SN</v>
          </cell>
          <cell r="M3082" t="str">
            <v>1400650865</v>
          </cell>
          <cell r="N3082" t="str">
            <v>0958995508</v>
          </cell>
          <cell r="O3082" t="str">
            <v>0958995508</v>
          </cell>
          <cell r="P3082" t="str">
            <v>140201</v>
          </cell>
          <cell r="Q3082" t="str">
            <v>PALORA</v>
          </cell>
          <cell r="R3082" t="str">
            <v>MORONA SANTIAGO</v>
          </cell>
          <cell r="S3082" t="str">
            <v>PALORA (METZERA) - CUMANDA (CAB EN COLONIA AGRICOLA SEVILLA DEL ORO) - 16 DE AGOSTO</v>
          </cell>
          <cell r="T3082" t="str">
            <v>TRAMACO</v>
          </cell>
          <cell r="U3082" t="str">
            <v>FLEXNETUIO_PROVINCIA</v>
          </cell>
          <cell r="V3082">
            <v>1</v>
          </cell>
          <cell r="W3082">
            <v>1</v>
          </cell>
          <cell r="X3082" t="str">
            <v>FLEXNET ECUADOR - MDELIVERY</v>
          </cell>
          <cell r="Y3082" t="str">
            <v>CALLE 28 DE JUNIO S/N Y GARCIA MORENO ENTRADA LLANO GRANDE</v>
          </cell>
        </row>
        <row r="3083">
          <cell r="A3083" t="str">
            <v>4753191</v>
          </cell>
          <cell r="B3083">
            <v>484586</v>
          </cell>
          <cell r="C3083" t="str">
            <v>4753191</v>
          </cell>
          <cell r="D3083" t="str">
            <v>MDELIVERY</v>
          </cell>
          <cell r="E3083" t="str">
            <v>DESPACHO</v>
          </cell>
          <cell r="F3083" t="str">
            <v>NORMAL</v>
          </cell>
          <cell r="G3083" t="str">
            <v>031080004753191</v>
          </cell>
          <cell r="H3083">
            <v>44917</v>
          </cell>
          <cell r="I3083" t="str">
            <v>ENTREGADO</v>
          </cell>
          <cell r="J3083">
            <v>44918</v>
          </cell>
          <cell r="K3083" t="str">
            <v>TERESA DE JESUS ALVAREZ AYALA</v>
          </cell>
          <cell r="L3083" t="str">
            <v>SANTO DOMINGO DE LOS COLORADOS VIA A CHONE  KM 4 Y MEDIO</v>
          </cell>
          <cell r="M3083" t="str">
            <v>1702606060</v>
          </cell>
          <cell r="N3083" t="str">
            <v>0981725006</v>
          </cell>
          <cell r="O3083" t="str">
            <v>0981725006</v>
          </cell>
          <cell r="P3083" t="str">
            <v>230210</v>
          </cell>
          <cell r="Q3083" t="str">
            <v>SANTO DOMINGO</v>
          </cell>
          <cell r="R3083" t="str">
            <v>SANTO DOMINGO DE LOS TSACHILAS</v>
          </cell>
          <cell r="S3083" t="str">
            <v>SANTO DOMINGO DE LOS COLORADOS - LAS DELICIAS - EL CISNE - NUEVO ISRAEL</v>
          </cell>
          <cell r="T3083" t="str">
            <v>TRAMACO</v>
          </cell>
          <cell r="U3083" t="str">
            <v>FLEXNETUIO_PROVINCIA</v>
          </cell>
          <cell r="V3083">
            <v>1</v>
          </cell>
          <cell r="W3083">
            <v>1</v>
          </cell>
          <cell r="X3083" t="str">
            <v>FLEXNET ECUADOR - MDELIVERY</v>
          </cell>
          <cell r="Y3083" t="str">
            <v>CALLE 28 DE JUNIO S/N Y GARCIA MORENO ENTRADA LLANO GRANDE</v>
          </cell>
        </row>
        <row r="3084">
          <cell r="A3084" t="str">
            <v>4753386</v>
          </cell>
          <cell r="B3084">
            <v>484587</v>
          </cell>
          <cell r="C3084" t="str">
            <v>4753386</v>
          </cell>
          <cell r="D3084" t="str">
            <v>MDELIVERY</v>
          </cell>
          <cell r="E3084" t="str">
            <v>DESPACHO</v>
          </cell>
          <cell r="F3084" t="str">
            <v>NORMAL</v>
          </cell>
          <cell r="G3084" t="str">
            <v>TF90297</v>
          </cell>
          <cell r="H3084">
            <v>44917</v>
          </cell>
          <cell r="I3084" t="str">
            <v>ENTREGADO</v>
          </cell>
          <cell r="J3084">
            <v>44918</v>
          </cell>
          <cell r="K3084" t="str">
            <v>SARA LEONOR OSORIO VILLAMAR</v>
          </cell>
          <cell r="L3084" t="str">
            <v>TARQUI   AV CARLOS JULIO AROSEMENA  KM 3 Y MEDIO  MZ 4 SL 5  AV 37 S</v>
          </cell>
          <cell r="M3084" t="str">
            <v>0902465947</v>
          </cell>
          <cell r="N3084" t="str">
            <v>0999816159</v>
          </cell>
          <cell r="O3084" t="str">
            <v/>
          </cell>
          <cell r="P3084" t="str">
            <v>090603</v>
          </cell>
          <cell r="Q3084" t="str">
            <v>GUAYAQUIL</v>
          </cell>
          <cell r="R3084" t="str">
            <v>GUAYAS</v>
          </cell>
          <cell r="S3084" t="str">
            <v>GUAYAQUIL</v>
          </cell>
          <cell r="T3084" t="str">
            <v>ITSACOURIER</v>
          </cell>
          <cell r="U3084" t="str">
            <v>FLEXNETUIO_GYE</v>
          </cell>
          <cell r="V3084">
            <v>1</v>
          </cell>
          <cell r="W3084">
            <v>1</v>
          </cell>
          <cell r="X3084" t="str">
            <v>FLEXNET ECUADOR - MDELIVERY</v>
          </cell>
          <cell r="Y3084" t="str">
            <v>CALLE 28 DE JUNIO S/N Y GARCIA MORENO ENTRADA LLANO GRANDE</v>
          </cell>
        </row>
        <row r="3085">
          <cell r="A3085" t="str">
            <v>4753389</v>
          </cell>
          <cell r="B3085">
            <v>484588</v>
          </cell>
          <cell r="C3085" t="str">
            <v>4753389</v>
          </cell>
          <cell r="D3085" t="str">
            <v>MDELIVERY</v>
          </cell>
          <cell r="E3085" t="str">
            <v>DESPACHO</v>
          </cell>
          <cell r="F3085" t="str">
            <v>NORMAL</v>
          </cell>
          <cell r="G3085" t="str">
            <v>IC4018</v>
          </cell>
          <cell r="H3085">
            <v>44917</v>
          </cell>
          <cell r="I3085" t="str">
            <v>ENTREGADO</v>
          </cell>
          <cell r="J3085">
            <v>44923</v>
          </cell>
          <cell r="K3085" t="str">
            <v>HEREDIA VINAN MARIA ESTEFANIA</v>
          </cell>
          <cell r="L3085" t="str">
            <v>SAN SEBASTIAN AV ORDONIEZ LASSO  25 40 CALLE DE LA HIERVA LUISA</v>
          </cell>
          <cell r="M3085" t="str">
            <v>0105117782</v>
          </cell>
          <cell r="N3085" t="str">
            <v>0979279366</v>
          </cell>
          <cell r="O3085" t="str">
            <v/>
          </cell>
          <cell r="P3085" t="str">
            <v>010219</v>
          </cell>
          <cell r="Q3085" t="str">
            <v>CUENCA</v>
          </cell>
          <cell r="R3085" t="str">
            <v>AZUAY</v>
          </cell>
          <cell r="S3085" t="str">
            <v>CUENCA</v>
          </cell>
          <cell r="T3085" t="str">
            <v>ITSACOURIER</v>
          </cell>
          <cell r="U3085" t="str">
            <v>FLEXNETUIO_PROVINCIA</v>
          </cell>
          <cell r="V3085">
            <v>1</v>
          </cell>
          <cell r="W3085">
            <v>1</v>
          </cell>
          <cell r="X3085" t="str">
            <v>FLEXNET ECUADOR - MDELIVERY</v>
          </cell>
          <cell r="Y3085" t="str">
            <v>CALLE 28 DE JUNIO S/N Y GARCIA MORENO ENTRADA LLANO GRANDE</v>
          </cell>
        </row>
        <row r="3086">
          <cell r="A3086" t="str">
            <v>4753400</v>
          </cell>
          <cell r="B3086">
            <v>484589</v>
          </cell>
          <cell r="C3086" t="str">
            <v>4753400</v>
          </cell>
          <cell r="D3086" t="str">
            <v>MDELIVERY</v>
          </cell>
          <cell r="E3086" t="str">
            <v>DESPACHO</v>
          </cell>
          <cell r="F3086" t="str">
            <v>NORMAL</v>
          </cell>
          <cell r="G3086" t="str">
            <v>TF90294</v>
          </cell>
          <cell r="H3086">
            <v>44917</v>
          </cell>
          <cell r="I3086" t="str">
            <v>ENTREGADO</v>
          </cell>
          <cell r="J3086">
            <v>44918</v>
          </cell>
          <cell r="K3086" t="str">
            <v>FRANCISCO ABAD BAQUERIZO GAME</v>
          </cell>
          <cell r="L3086" t="str">
            <v>PEDRO CARBO  AV 9 DE OCTUBRE  SN  Y BOYACA</v>
          </cell>
          <cell r="M3086" t="str">
            <v>0905904405</v>
          </cell>
          <cell r="N3086" t="str">
            <v>0992903405</v>
          </cell>
          <cell r="O3086" t="str">
            <v>0900000000</v>
          </cell>
          <cell r="P3086" t="str">
            <v>090306</v>
          </cell>
          <cell r="Q3086" t="str">
            <v>GUAYAQUIL</v>
          </cell>
          <cell r="R3086" t="str">
            <v>GUAYAS</v>
          </cell>
          <cell r="S3086" t="str">
            <v>GUAYAQUIL</v>
          </cell>
          <cell r="T3086" t="str">
            <v>ITSACOURIER</v>
          </cell>
          <cell r="U3086" t="str">
            <v>FLEXNETUIO_GYE</v>
          </cell>
          <cell r="V3086">
            <v>1</v>
          </cell>
          <cell r="W3086">
            <v>1</v>
          </cell>
          <cell r="X3086" t="str">
            <v>FLEXNET ECUADOR - MDELIVERY</v>
          </cell>
          <cell r="Y3086" t="str">
            <v>CALLE 28 DE JUNIO S/N Y GARCIA MORENO ENTRADA LLANO GRANDE</v>
          </cell>
        </row>
        <row r="3087">
          <cell r="A3087" t="str">
            <v>4753430</v>
          </cell>
          <cell r="B3087">
            <v>484590</v>
          </cell>
          <cell r="C3087" t="str">
            <v>4753430</v>
          </cell>
          <cell r="D3087" t="str">
            <v>MDELIVERY</v>
          </cell>
          <cell r="E3087" t="str">
            <v>DESPACHO</v>
          </cell>
          <cell r="F3087" t="str">
            <v>DERIVADO PICK UP</v>
          </cell>
          <cell r="G3087" t="str">
            <v>031080004753430</v>
          </cell>
          <cell r="H3087">
            <v>44917</v>
          </cell>
          <cell r="I3087" t="str">
            <v>ENTREGADO</v>
          </cell>
          <cell r="J3087">
            <v>44922</v>
          </cell>
          <cell r="K3087" t="str">
            <v>IVAN ISAIAS MELENDRES BACILIO</v>
          </cell>
          <cell r="L3087" t="str">
            <v>OFICINA TRAMACO PORTETE</v>
          </cell>
          <cell r="M3087" t="str">
            <v>0952059889</v>
          </cell>
          <cell r="N3087" t="str">
            <v>0964144712</v>
          </cell>
          <cell r="O3087" t="str">
            <v>0992456148</v>
          </cell>
          <cell r="P3087" t="str">
            <v>GUAYAQUIL</v>
          </cell>
          <cell r="Q3087" t="str">
            <v>GUAYAQUIL</v>
          </cell>
          <cell r="R3087" t="str">
            <v>GUAYAS</v>
          </cell>
          <cell r="T3087" t="str">
            <v>TRAMACO</v>
          </cell>
          <cell r="U3087" t="str">
            <v>FLEXNETUIO_GYE</v>
          </cell>
          <cell r="V3087">
            <v>1</v>
          </cell>
          <cell r="W3087">
            <v>1</v>
          </cell>
          <cell r="X3087" t="str">
            <v>FLEXNET ECUADOR - MDELIVERY</v>
          </cell>
          <cell r="Y3087" t="str">
            <v>CALLE 28 DE JUNIO S/N Y GARCIA MORENO ENTRADA LLANO GRANDE</v>
          </cell>
        </row>
        <row r="3088">
          <cell r="A3088" t="str">
            <v>4753630</v>
          </cell>
          <cell r="B3088">
            <v>484591</v>
          </cell>
          <cell r="C3088" t="str">
            <v>4753630</v>
          </cell>
          <cell r="D3088" t="str">
            <v>MDELIVERY</v>
          </cell>
          <cell r="E3088" t="str">
            <v>DESPACHO</v>
          </cell>
          <cell r="F3088" t="str">
            <v>NORMAL</v>
          </cell>
          <cell r="G3088" t="str">
            <v>FT76567</v>
          </cell>
          <cell r="H3088">
            <v>44917</v>
          </cell>
          <cell r="I3088" t="str">
            <v>ENTREGADO</v>
          </cell>
          <cell r="J3088">
            <v>44918</v>
          </cell>
          <cell r="K3088" t="str">
            <v>MAISINCHO ANCHAPANTA JOSE AMILCAR</v>
          </cell>
          <cell r="L3088" t="str">
            <v>YARUQUI    KM 35 VIA AL QUINCHE  SN CALLE UNIDAD NACIONAL</v>
          </cell>
          <cell r="M3088" t="str">
            <v>1707104574</v>
          </cell>
          <cell r="N3088" t="str">
            <v>0998395163</v>
          </cell>
          <cell r="O3088" t="str">
            <v>0998395163</v>
          </cell>
          <cell r="P3088" t="str">
            <v>170910</v>
          </cell>
          <cell r="Q3088" t="str">
            <v>QUITO</v>
          </cell>
          <cell r="R3088" t="str">
            <v>PICHINCHA</v>
          </cell>
          <cell r="S3088" t="str">
            <v>CHECA (CHILPA)</v>
          </cell>
          <cell r="T3088" t="str">
            <v>FLEXTRANS UIO</v>
          </cell>
          <cell r="U3088" t="str">
            <v>FLEXNETUIO_LOCAL</v>
          </cell>
          <cell r="V3088">
            <v>1</v>
          </cell>
          <cell r="W3088">
            <v>1</v>
          </cell>
          <cell r="X3088" t="str">
            <v>FLEXNET ECUADOR - MDELIVERY</v>
          </cell>
          <cell r="Y3088" t="str">
            <v>CALLE 28 DE JUNIO S/N Y GARCIA MORENO ENTRADA LLANO GRANDE</v>
          </cell>
        </row>
        <row r="3089">
          <cell r="A3089" t="str">
            <v>4753655</v>
          </cell>
          <cell r="B3089">
            <v>484592</v>
          </cell>
          <cell r="C3089" t="str">
            <v>4753655</v>
          </cell>
          <cell r="D3089" t="str">
            <v>MDELIVERY</v>
          </cell>
          <cell r="E3089" t="str">
            <v>DESPACHO</v>
          </cell>
          <cell r="F3089" t="str">
            <v>NORMAL</v>
          </cell>
          <cell r="G3089" t="str">
            <v>FT76541</v>
          </cell>
          <cell r="H3089">
            <v>44917</v>
          </cell>
          <cell r="I3089" t="str">
            <v>ENTREGADO</v>
          </cell>
          <cell r="J3089">
            <v>44922</v>
          </cell>
          <cell r="K3089" t="str">
            <v>KELVIN DARIO GONZALEZ URETA</v>
          </cell>
          <cell r="L3089" t="str">
            <v>SOLANDA CALLE OE31  S24 59  Y S24B</v>
          </cell>
          <cell r="M3089" t="str">
            <v>1312531690</v>
          </cell>
          <cell r="N3089" t="str">
            <v>0968303161</v>
          </cell>
          <cell r="O3089" t="str">
            <v>0968303161</v>
          </cell>
          <cell r="P3089" t="str">
            <v>170606</v>
          </cell>
          <cell r="Q3089" t="str">
            <v>QUITO</v>
          </cell>
          <cell r="R3089" t="str">
            <v>PICHINCHA</v>
          </cell>
          <cell r="S3089" t="str">
            <v>QUITO</v>
          </cell>
          <cell r="T3089" t="str">
            <v>FLEXTRANS UIO</v>
          </cell>
          <cell r="U3089" t="str">
            <v>FLEXNETUIO_LOCAL</v>
          </cell>
          <cell r="V3089">
            <v>1</v>
          </cell>
          <cell r="W3089">
            <v>1</v>
          </cell>
          <cell r="X3089" t="str">
            <v>FLEXNET ECUADOR - MDELIVERY</v>
          </cell>
          <cell r="Y3089" t="str">
            <v>CALLE 28 DE JUNIO S/N Y GARCIA MORENO ENTRADA LLANO GRANDE</v>
          </cell>
        </row>
        <row r="3090">
          <cell r="A3090" t="str">
            <v>4753680</v>
          </cell>
          <cell r="B3090">
            <v>484593</v>
          </cell>
          <cell r="C3090" t="str">
            <v>4753680</v>
          </cell>
          <cell r="D3090" t="str">
            <v>MDELIVERY</v>
          </cell>
          <cell r="E3090" t="str">
            <v>DESPACHO</v>
          </cell>
          <cell r="F3090" t="str">
            <v>NORMAL</v>
          </cell>
          <cell r="G3090" t="str">
            <v>TF90359</v>
          </cell>
          <cell r="H3090">
            <v>44917</v>
          </cell>
          <cell r="I3090" t="str">
            <v>ENTREGADO</v>
          </cell>
          <cell r="J3090">
            <v>44918</v>
          </cell>
          <cell r="K3090" t="str">
            <v>AGUSTIN FAUSTO LADINES ARREAGA</v>
          </cell>
          <cell r="L3090" t="str">
            <v>SAMBORONDON  URBANIZACION LAGUNA DORADA SN  AV SAMBORONDON</v>
          </cell>
          <cell r="M3090" t="str">
            <v>0914628797</v>
          </cell>
          <cell r="N3090" t="str">
            <v>0988954226</v>
          </cell>
          <cell r="O3090" t="str">
            <v>0988954226</v>
          </cell>
          <cell r="P3090" t="str">
            <v>092302</v>
          </cell>
          <cell r="Q3090" t="str">
            <v>SAMBORONDON</v>
          </cell>
          <cell r="R3090" t="str">
            <v>GUAYAS</v>
          </cell>
          <cell r="S3090" t="str">
            <v>SAMBORONDON</v>
          </cell>
          <cell r="T3090" t="str">
            <v>ITSACOURIER</v>
          </cell>
          <cell r="U3090" t="str">
            <v>FLEXNETUIO_GYE</v>
          </cell>
          <cell r="V3090">
            <v>1</v>
          </cell>
          <cell r="W3090">
            <v>1</v>
          </cell>
          <cell r="X3090" t="str">
            <v>FLEXNET ECUADOR - MDELIVERY</v>
          </cell>
          <cell r="Y3090" t="str">
            <v>CALLE 28 DE JUNIO S/N Y GARCIA MORENO ENTRADA LLANO GRANDE</v>
          </cell>
        </row>
        <row r="3091">
          <cell r="A3091" t="str">
            <v>4753726</v>
          </cell>
          <cell r="B3091">
            <v>484594</v>
          </cell>
          <cell r="C3091" t="str">
            <v>4753726</v>
          </cell>
          <cell r="D3091" t="str">
            <v>MDELIVERY</v>
          </cell>
          <cell r="E3091" t="str">
            <v>DESPACHO</v>
          </cell>
          <cell r="F3091" t="str">
            <v>NORMAL</v>
          </cell>
          <cell r="G3091" t="str">
            <v>FT76540</v>
          </cell>
          <cell r="H3091">
            <v>44917</v>
          </cell>
          <cell r="I3091" t="str">
            <v>ENTREGADO</v>
          </cell>
          <cell r="J3091">
            <v>44922</v>
          </cell>
          <cell r="K3091" t="str">
            <v>JEANNIS PERALTA SANTOS</v>
          </cell>
          <cell r="L3091" t="str">
            <v>CENTRO HISTORICO    CALLE PEDRO DE TEXEIRA  E3 77 CALLE LAURENCIO SILVA</v>
          </cell>
          <cell r="M3091" t="str">
            <v>1759591165</v>
          </cell>
          <cell r="N3091" t="str">
            <v>0982153724</v>
          </cell>
          <cell r="O3091" t="str">
            <v>0982153724</v>
          </cell>
          <cell r="P3091" t="str">
            <v>170401</v>
          </cell>
          <cell r="Q3091" t="str">
            <v>QUITO</v>
          </cell>
          <cell r="R3091" t="str">
            <v>PICHINCHA</v>
          </cell>
          <cell r="S3091" t="str">
            <v>QUITO</v>
          </cell>
          <cell r="T3091" t="str">
            <v>FLEXTRANS UIO</v>
          </cell>
          <cell r="U3091" t="str">
            <v>FLEXNETUIO_LOCAL</v>
          </cell>
          <cell r="V3091">
            <v>1</v>
          </cell>
          <cell r="W3091">
            <v>1</v>
          </cell>
          <cell r="X3091" t="str">
            <v>FLEXNET ECUADOR - MDELIVERY</v>
          </cell>
          <cell r="Y3091" t="str">
            <v>CALLE 28 DE JUNIO S/N Y GARCIA MORENO ENTRADA LLANO GRANDE</v>
          </cell>
        </row>
        <row r="3092">
          <cell r="A3092" t="str">
            <v>4753749</v>
          </cell>
          <cell r="B3092">
            <v>484595</v>
          </cell>
          <cell r="C3092" t="str">
            <v>4753749</v>
          </cell>
          <cell r="D3092" t="str">
            <v>MDELIVERY</v>
          </cell>
          <cell r="E3092" t="str">
            <v>DESPACHO</v>
          </cell>
          <cell r="F3092" t="str">
            <v>DERIVADO PICK UP</v>
          </cell>
          <cell r="G3092" t="str">
            <v>031080004753749</v>
          </cell>
          <cell r="H3092">
            <v>44917</v>
          </cell>
          <cell r="I3092" t="str">
            <v>ENTREGADO</v>
          </cell>
          <cell r="J3092">
            <v>44922</v>
          </cell>
          <cell r="K3092" t="str">
            <v>JEIMMY NICOLLE COELLO MORA</v>
          </cell>
          <cell r="L3092" t="str">
            <v>OFICINA TRAMACO PORTETE</v>
          </cell>
          <cell r="M3092" t="str">
            <v>0957979834</v>
          </cell>
          <cell r="N3092" t="str">
            <v>0999892751</v>
          </cell>
          <cell r="O3092" t="str">
            <v>0999892751</v>
          </cell>
          <cell r="P3092" t="str">
            <v>GUAYAQUIL</v>
          </cell>
          <cell r="Q3092" t="str">
            <v>GUAYAQUIL</v>
          </cell>
          <cell r="R3092" t="str">
            <v>GUAYAS</v>
          </cell>
          <cell r="T3092" t="str">
            <v>TRAMACO</v>
          </cell>
          <cell r="U3092" t="str">
            <v>FLEXNETUIO_GYE</v>
          </cell>
          <cell r="V3092">
            <v>1</v>
          </cell>
          <cell r="W3092">
            <v>1</v>
          </cell>
          <cell r="X3092" t="str">
            <v>FLEXNET ECUADOR - MDELIVERY</v>
          </cell>
          <cell r="Y3092" t="str">
            <v>CALLE 28 DE JUNIO S/N Y GARCIA MORENO ENTRADA LLANO GRANDE</v>
          </cell>
        </row>
        <row r="3093">
          <cell r="A3093" t="str">
            <v>4753773</v>
          </cell>
          <cell r="B3093">
            <v>484596</v>
          </cell>
          <cell r="C3093" t="str">
            <v>4753773</v>
          </cell>
          <cell r="D3093" t="str">
            <v>MDELIVERY</v>
          </cell>
          <cell r="E3093" t="str">
            <v>DESPACHO</v>
          </cell>
          <cell r="F3093" t="str">
            <v>DERIVADO PICK UP</v>
          </cell>
          <cell r="G3093" t="str">
            <v>031080004753773</v>
          </cell>
          <cell r="H3093">
            <v>44917</v>
          </cell>
          <cell r="I3093" t="str">
            <v>ENTREGADO</v>
          </cell>
          <cell r="J3093">
            <v>44918</v>
          </cell>
          <cell r="K3093" t="str">
            <v>Felix Santiago Zula guanulema</v>
          </cell>
          <cell r="L3093" t="str">
            <v>OFICINA TRAMACO QUITO CUMBAYA</v>
          </cell>
          <cell r="M3093" t="str">
            <v>1720943990</v>
          </cell>
          <cell r="N3093" t="str">
            <v>0999936688</v>
          </cell>
          <cell r="O3093" t="str">
            <v>0999936688</v>
          </cell>
          <cell r="P3093" t="str">
            <v>QUITO</v>
          </cell>
          <cell r="Q3093" t="str">
            <v>QUITO</v>
          </cell>
          <cell r="R3093" t="str">
            <v>PICHINCHA</v>
          </cell>
          <cell r="T3093" t="str">
            <v>TRAMACO</v>
          </cell>
          <cell r="U3093" t="str">
            <v>FLEXNETUIO_LOCAL</v>
          </cell>
          <cell r="V3093">
            <v>1</v>
          </cell>
          <cell r="W3093">
            <v>1</v>
          </cell>
          <cell r="X3093" t="str">
            <v>FLEXNET ECUADOR - MDELIVERY</v>
          </cell>
          <cell r="Y3093" t="str">
            <v>CALLE 28 DE JUNIO S/N Y GARCIA MORENO ENTRADA LLANO GRANDE</v>
          </cell>
        </row>
        <row r="3094">
          <cell r="A3094" t="str">
            <v>4753847</v>
          </cell>
          <cell r="B3094">
            <v>484597</v>
          </cell>
          <cell r="C3094" t="str">
            <v>4753847</v>
          </cell>
          <cell r="D3094" t="str">
            <v>MDELIVERY</v>
          </cell>
          <cell r="E3094" t="str">
            <v>DESPACHO</v>
          </cell>
          <cell r="F3094" t="str">
            <v>NORMAL</v>
          </cell>
          <cell r="G3094" t="str">
            <v>FT76570</v>
          </cell>
          <cell r="H3094">
            <v>44917</v>
          </cell>
          <cell r="I3094" t="str">
            <v>ENTREGADO</v>
          </cell>
          <cell r="J3094">
            <v>44923</v>
          </cell>
          <cell r="K3094" t="str">
            <v>CARLOS JAVIER CASTILLO CUENCA</v>
          </cell>
          <cell r="L3094" t="str">
            <v>EL INCA CALLE CARL NIELSEN  N55 55  Y DE LAS ANONAS</v>
          </cell>
          <cell r="M3094" t="str">
            <v>1104689334</v>
          </cell>
          <cell r="N3094" t="str">
            <v>0982520405</v>
          </cell>
          <cell r="O3094" t="str">
            <v/>
          </cell>
          <cell r="P3094" t="str">
            <v>170514</v>
          </cell>
          <cell r="Q3094" t="str">
            <v>QUITO</v>
          </cell>
          <cell r="R3094" t="str">
            <v>PICHINCHA</v>
          </cell>
          <cell r="S3094" t="str">
            <v>QUITO</v>
          </cell>
          <cell r="T3094" t="str">
            <v>ITSACOURIER</v>
          </cell>
          <cell r="U3094" t="str">
            <v>FLEXNETUIO_LOCAL</v>
          </cell>
          <cell r="V3094">
            <v>1</v>
          </cell>
          <cell r="W3094">
            <v>1</v>
          </cell>
          <cell r="X3094" t="str">
            <v>FLEXNET ECUADOR - MDELIVERY</v>
          </cell>
          <cell r="Y3094" t="str">
            <v>CALLE 28 DE JUNIO S/N Y GARCIA MORENO ENTRADA LLANO GRANDE</v>
          </cell>
        </row>
        <row r="3095">
          <cell r="A3095" t="str">
            <v>4754081</v>
          </cell>
          <cell r="B3095">
            <v>484598</v>
          </cell>
          <cell r="C3095" t="str">
            <v>4754081</v>
          </cell>
          <cell r="D3095" t="str">
            <v>MDELIVERY</v>
          </cell>
          <cell r="E3095" t="str">
            <v>DESPACHO</v>
          </cell>
          <cell r="F3095" t="str">
            <v>DERIVADO PICK UP</v>
          </cell>
          <cell r="G3095" t="str">
            <v>031080004754081</v>
          </cell>
          <cell r="H3095">
            <v>44917</v>
          </cell>
          <cell r="I3095" t="str">
            <v>INCIDENCIA</v>
          </cell>
          <cell r="J3095">
            <v>44923</v>
          </cell>
          <cell r="K3095" t="str">
            <v>NIURKA GEORGELIS MANZO ROMERO</v>
          </cell>
          <cell r="L3095" t="str">
            <v>OFICINA TRAMACO BABAHOYO</v>
          </cell>
          <cell r="M3095" t="str">
            <v>1207736867</v>
          </cell>
          <cell r="N3095" t="str">
            <v>0985772158</v>
          </cell>
          <cell r="O3095" t="str">
            <v>0985772158</v>
          </cell>
          <cell r="P3095" t="str">
            <v>BABAHOYO</v>
          </cell>
          <cell r="Q3095" t="str">
            <v>BABAHOYO</v>
          </cell>
          <cell r="R3095" t="str">
            <v>LOS RIOS</v>
          </cell>
          <cell r="S3095" t="str">
            <v>BABAHOYO - LA VIRGINIA</v>
          </cell>
          <cell r="T3095" t="str">
            <v>TRAMACO</v>
          </cell>
          <cell r="U3095" t="str">
            <v>FLEXNETUIO_PROVINCIA</v>
          </cell>
          <cell r="V3095">
            <v>1</v>
          </cell>
          <cell r="W3095">
            <v>1</v>
          </cell>
          <cell r="X3095" t="str">
            <v>FLEXNET ECUADOR - MDELIVERY</v>
          </cell>
          <cell r="Y3095" t="str">
            <v>CALLE 28 DE JUNIO S/N Y GARCIA MORENO ENTRADA LLANO GRANDE</v>
          </cell>
        </row>
        <row r="3096">
          <cell r="A3096" t="str">
            <v>4754210</v>
          </cell>
          <cell r="B3096">
            <v>484599</v>
          </cell>
          <cell r="C3096" t="str">
            <v>4754210</v>
          </cell>
          <cell r="D3096" t="str">
            <v>MDELIVERY</v>
          </cell>
          <cell r="E3096" t="str">
            <v>DESPACHO</v>
          </cell>
          <cell r="F3096" t="str">
            <v>NORMAL</v>
          </cell>
          <cell r="G3096" t="str">
            <v>IC4014</v>
          </cell>
          <cell r="H3096">
            <v>44917</v>
          </cell>
          <cell r="I3096" t="str">
            <v>ENTREGADO</v>
          </cell>
          <cell r="J3096">
            <v>44918</v>
          </cell>
          <cell r="K3096" t="str">
            <v>BRYAN STEVEN RIVERA COLLAGUAZO</v>
          </cell>
          <cell r="L3096" t="str">
            <v>MACHANGARA VIA PANAMERICANA NORTE   KM 3 AV DE LAS AMERICAS</v>
          </cell>
          <cell r="M3096" t="str">
            <v>0106129893</v>
          </cell>
          <cell r="N3096" t="str">
            <v>0978844473</v>
          </cell>
          <cell r="O3096" t="str">
            <v>0990818315</v>
          </cell>
          <cell r="P3096" t="str">
            <v>010107</v>
          </cell>
          <cell r="Q3096" t="str">
            <v>CUENCA</v>
          </cell>
          <cell r="R3096" t="str">
            <v>AZUAY</v>
          </cell>
          <cell r="S3096" t="str">
            <v>CUENCA</v>
          </cell>
          <cell r="T3096" t="str">
            <v>ITSACOURIER</v>
          </cell>
          <cell r="U3096" t="str">
            <v>FLEXNETUIO_PROVINCIA</v>
          </cell>
          <cell r="V3096">
            <v>1</v>
          </cell>
          <cell r="W3096">
            <v>1</v>
          </cell>
          <cell r="X3096" t="str">
            <v>FLEXNET ECUADOR - MDELIVERY</v>
          </cell>
          <cell r="Y3096" t="str">
            <v>CALLE 28 DE JUNIO S/N Y GARCIA MORENO ENTRADA LLANO GRANDE</v>
          </cell>
        </row>
        <row r="3097">
          <cell r="A3097" t="str">
            <v>4754261</v>
          </cell>
          <cell r="B3097">
            <v>484600</v>
          </cell>
          <cell r="C3097" t="str">
            <v>4754261</v>
          </cell>
          <cell r="D3097" t="str">
            <v>MDELIVERY</v>
          </cell>
          <cell r="E3097" t="str">
            <v>DESPACHO</v>
          </cell>
          <cell r="F3097" t="str">
            <v>DERIVADO PICK UP</v>
          </cell>
          <cell r="G3097" t="str">
            <v>031080004754261</v>
          </cell>
          <cell r="H3097">
            <v>44917</v>
          </cell>
          <cell r="I3097" t="str">
            <v>ENTREGADO</v>
          </cell>
          <cell r="J3097">
            <v>44922</v>
          </cell>
          <cell r="K3097" t="str">
            <v>MONTENEGRO PALA ANDRES ALEJANDRO</v>
          </cell>
          <cell r="L3097" t="str">
            <v>OFICINA TRAMACO MILAGRO</v>
          </cell>
          <cell r="M3097" t="str">
            <v>0927921171</v>
          </cell>
          <cell r="N3097" t="str">
            <v>0960847464</v>
          </cell>
          <cell r="O3097" t="str">
            <v>0960847464</v>
          </cell>
          <cell r="P3097" t="str">
            <v>MILAGRO</v>
          </cell>
          <cell r="Q3097" t="str">
            <v>MILAGRO</v>
          </cell>
          <cell r="R3097" t="str">
            <v>GUAYAS</v>
          </cell>
          <cell r="T3097" t="str">
            <v>TRAMACO</v>
          </cell>
          <cell r="U3097" t="str">
            <v>FLEXNETUIO_PROVINCIA</v>
          </cell>
          <cell r="V3097">
            <v>1</v>
          </cell>
          <cell r="W3097">
            <v>1</v>
          </cell>
          <cell r="X3097" t="str">
            <v>FLEXNET ECUADOR - MDELIVERY</v>
          </cell>
          <cell r="Y3097" t="str">
            <v>CALLE 28 DE JUNIO S/N Y GARCIA MORENO ENTRADA LLANO GRANDE</v>
          </cell>
        </row>
        <row r="3098">
          <cell r="A3098" t="str">
            <v>4754551</v>
          </cell>
          <cell r="B3098">
            <v>484601</v>
          </cell>
          <cell r="C3098" t="str">
            <v>4754551</v>
          </cell>
          <cell r="D3098" t="str">
            <v>MDELIVERY</v>
          </cell>
          <cell r="E3098" t="str">
            <v>DESPACHO</v>
          </cell>
          <cell r="F3098" t="str">
            <v>NORMAL</v>
          </cell>
          <cell r="G3098" t="str">
            <v>TF90295</v>
          </cell>
          <cell r="H3098">
            <v>44917</v>
          </cell>
          <cell r="I3098" t="str">
            <v>ENTREGADO</v>
          </cell>
          <cell r="J3098">
            <v>44918</v>
          </cell>
          <cell r="K3098" t="str">
            <v>FERNANDO JAVIER SANCAN PIN</v>
          </cell>
          <cell r="L3098" t="str">
            <v>CARBO CONCEPCION CALLE PASEO DE ESPANIA  SN CALLE 1 CALLEJON 11 NE</v>
          </cell>
          <cell r="M3098" t="str">
            <v>0926669029</v>
          </cell>
          <cell r="N3098" t="str">
            <v>0996935598</v>
          </cell>
          <cell r="O3098" t="str">
            <v>0996935598</v>
          </cell>
          <cell r="P3098" t="str">
            <v>090306</v>
          </cell>
          <cell r="Q3098" t="str">
            <v>GUAYAQUIL</v>
          </cell>
          <cell r="R3098" t="str">
            <v>GUAYAS</v>
          </cell>
          <cell r="S3098" t="str">
            <v>GUAYAQUIL</v>
          </cell>
          <cell r="T3098" t="str">
            <v>ITSACOURIER</v>
          </cell>
          <cell r="U3098" t="str">
            <v>FLEXNETUIO_GYE</v>
          </cell>
          <cell r="V3098">
            <v>1</v>
          </cell>
          <cell r="W3098">
            <v>1</v>
          </cell>
          <cell r="X3098" t="str">
            <v>FLEXNET ECUADOR - MDELIVERY</v>
          </cell>
          <cell r="Y3098" t="str">
            <v>CALLE 28 DE JUNIO S/N Y GARCIA MORENO ENTRADA LLANO GRANDE</v>
          </cell>
        </row>
        <row r="3099">
          <cell r="A3099" t="str">
            <v>4754613</v>
          </cell>
          <cell r="B3099">
            <v>484602</v>
          </cell>
          <cell r="C3099" t="str">
            <v>4754613</v>
          </cell>
          <cell r="D3099" t="str">
            <v>MDELIVERY</v>
          </cell>
          <cell r="E3099" t="str">
            <v>DESPACHO</v>
          </cell>
          <cell r="F3099" t="str">
            <v>NORMAL</v>
          </cell>
          <cell r="G3099" t="str">
            <v>031080004754613</v>
          </cell>
          <cell r="H3099">
            <v>44917</v>
          </cell>
          <cell r="I3099" t="str">
            <v>ENTREGADO</v>
          </cell>
          <cell r="J3099">
            <v>44918</v>
          </cell>
          <cell r="K3099" t="str">
            <v>AARON JOSUE ALVARADO CHICAIZA</v>
          </cell>
          <cell r="L3099" t="str">
            <v>MACHALA CALLE HECTOR CHICA SN  Y CIRCUNVALACION SUR</v>
          </cell>
          <cell r="M3099" t="str">
            <v>0706404464</v>
          </cell>
          <cell r="N3099" t="str">
            <v>0987625974</v>
          </cell>
          <cell r="O3099" t="str">
            <v>0987625974</v>
          </cell>
          <cell r="P3099" t="str">
            <v>070210</v>
          </cell>
          <cell r="Q3099" t="str">
            <v>MACHALA</v>
          </cell>
          <cell r="R3099" t="str">
            <v>EL ORO</v>
          </cell>
          <cell r="S3099" t="str">
            <v>MACHALA</v>
          </cell>
          <cell r="T3099" t="str">
            <v>TRAMACO</v>
          </cell>
          <cell r="U3099" t="str">
            <v>FLEXNETUIO_PROVINCIA</v>
          </cell>
          <cell r="V3099">
            <v>1</v>
          </cell>
          <cell r="W3099">
            <v>1</v>
          </cell>
          <cell r="X3099" t="str">
            <v>FLEXNET ECUADOR - MDELIVERY</v>
          </cell>
          <cell r="Y3099" t="str">
            <v>CALLE 28 DE JUNIO S/N Y GARCIA MORENO ENTRADA LLANO GRANDE</v>
          </cell>
        </row>
        <row r="3100">
          <cell r="A3100" t="str">
            <v>4754628</v>
          </cell>
          <cell r="B3100">
            <v>484603</v>
          </cell>
          <cell r="C3100" t="str">
            <v>4754628</v>
          </cell>
          <cell r="D3100" t="str">
            <v>MDELIVERY</v>
          </cell>
          <cell r="E3100" t="str">
            <v>DESPACHO</v>
          </cell>
          <cell r="F3100" t="str">
            <v>NORMAL</v>
          </cell>
          <cell r="G3100" t="str">
            <v>031080004754628</v>
          </cell>
          <cell r="H3100">
            <v>44917</v>
          </cell>
          <cell r="I3100" t="str">
            <v>ENTREGADO</v>
          </cell>
          <cell r="J3100">
            <v>44922</v>
          </cell>
          <cell r="K3100" t="str">
            <v>MIGUEL ALEXANDER PRECIADO TENEMPAGUAY</v>
          </cell>
          <cell r="L3100" t="str">
            <v>SANTA ELENA CALLE 10 DE AGOSTO SN CALLE MANGLAR ALTO</v>
          </cell>
          <cell r="M3100" t="str">
            <v>0923562979</v>
          </cell>
          <cell r="N3100" t="str">
            <v>0958780683</v>
          </cell>
          <cell r="O3100" t="str">
            <v>0958780683</v>
          </cell>
          <cell r="P3100" t="str">
            <v>240104</v>
          </cell>
          <cell r="Q3100" t="str">
            <v>SANTA ELENA</v>
          </cell>
          <cell r="R3100" t="str">
            <v>SANTA ELENA</v>
          </cell>
          <cell r="S3100" t="str">
            <v>SANTA ELENA - CIUDADELA ROTARIO - COMUNA EL AZUCAR - RECINTO RIO VERDE - BUENA FUENTE - RECINTO JUAN</v>
          </cell>
          <cell r="T3100" t="str">
            <v>TRAMACO</v>
          </cell>
          <cell r="U3100" t="str">
            <v>FLEXNETUIO_PROVINCIA</v>
          </cell>
          <cell r="V3100">
            <v>1</v>
          </cell>
          <cell r="W3100">
            <v>1</v>
          </cell>
          <cell r="X3100" t="str">
            <v>FLEXNET ECUADOR - MDELIVERY</v>
          </cell>
          <cell r="Y3100" t="str">
            <v>CALLE 28 DE JUNIO S/N Y GARCIA MORENO ENTRADA LLANO GRANDE</v>
          </cell>
        </row>
        <row r="3101">
          <cell r="A3101" t="str">
            <v>4754649</v>
          </cell>
          <cell r="B3101">
            <v>484604</v>
          </cell>
          <cell r="C3101" t="str">
            <v>4754649</v>
          </cell>
          <cell r="D3101" t="str">
            <v>MDELIVERY</v>
          </cell>
          <cell r="E3101" t="str">
            <v>DESPACHO</v>
          </cell>
          <cell r="F3101" t="str">
            <v>DERIVADO PICK UP</v>
          </cell>
          <cell r="G3101" t="str">
            <v>031080004754649</v>
          </cell>
          <cell r="H3101">
            <v>44917</v>
          </cell>
          <cell r="I3101" t="str">
            <v>ENTREGADO</v>
          </cell>
          <cell r="J3101">
            <v>44918</v>
          </cell>
          <cell r="K3101" t="str">
            <v>CANTUNA SANCHEZ POLO PATRICIO</v>
          </cell>
          <cell r="L3101" t="str">
            <v>OFICINA TRAMACO QUITO ATAHUALPA</v>
          </cell>
          <cell r="M3101" t="str">
            <v>1711783629</v>
          </cell>
          <cell r="N3101" t="str">
            <v>0958703359</v>
          </cell>
          <cell r="O3101" t="str">
            <v>0958703359</v>
          </cell>
          <cell r="P3101" t="str">
            <v>QUITO</v>
          </cell>
          <cell r="Q3101" t="str">
            <v>QUITO</v>
          </cell>
          <cell r="R3101" t="str">
            <v>PICHINCHA</v>
          </cell>
          <cell r="T3101" t="str">
            <v>TRAMACO</v>
          </cell>
          <cell r="U3101" t="str">
            <v>FLEXNETUIO_LOCAL</v>
          </cell>
          <cell r="V3101">
            <v>1</v>
          </cell>
          <cell r="W3101">
            <v>1</v>
          </cell>
          <cell r="X3101" t="str">
            <v>FLEXNET ECUADOR - MDELIVERY</v>
          </cell>
          <cell r="Y3101" t="str">
            <v>CALLE 28 DE JUNIO S/N Y GARCIA MORENO ENTRADA LLANO GRANDE</v>
          </cell>
        </row>
        <row r="3102">
          <cell r="A3102" t="str">
            <v>4754651</v>
          </cell>
          <cell r="B3102">
            <v>484605</v>
          </cell>
          <cell r="C3102" t="str">
            <v>4754651</v>
          </cell>
          <cell r="D3102" t="str">
            <v>MDELIVERY</v>
          </cell>
          <cell r="E3102" t="str">
            <v>DESPACHO</v>
          </cell>
          <cell r="F3102" t="str">
            <v>NORMAL</v>
          </cell>
          <cell r="G3102" t="str">
            <v>031080004754651</v>
          </cell>
          <cell r="H3102">
            <v>44917</v>
          </cell>
          <cell r="I3102" t="str">
            <v>ENTREGADO</v>
          </cell>
          <cell r="J3102">
            <v>44922</v>
          </cell>
          <cell r="K3102" t="str">
            <v>MARIA VIRGINIA SALAZAR NARANJO</v>
          </cell>
          <cell r="L3102" t="str">
            <v>PEDRO CARBO CALLE ELOY ALFARO SN Y CANIAR</v>
          </cell>
          <cell r="M3102" t="str">
            <v>0951499235</v>
          </cell>
          <cell r="N3102" t="str">
            <v>0994730381</v>
          </cell>
          <cell r="O3102" t="str">
            <v>0000000000</v>
          </cell>
          <cell r="P3102" t="str">
            <v>091401</v>
          </cell>
          <cell r="Q3102" t="str">
            <v>PEDRO CARBO</v>
          </cell>
          <cell r="R3102" t="str">
            <v>GUAYAS</v>
          </cell>
          <cell r="S3102" t="str">
            <v>PEDRO CARBO - LA ESTACADA</v>
          </cell>
          <cell r="T3102" t="str">
            <v>TRAMACO</v>
          </cell>
          <cell r="U3102" t="str">
            <v>FLEXNETUIO_PROVINCIA</v>
          </cell>
          <cell r="V3102">
            <v>1</v>
          </cell>
          <cell r="W3102">
            <v>1</v>
          </cell>
          <cell r="X3102" t="str">
            <v>FLEXNET ECUADOR - MDELIVERY</v>
          </cell>
          <cell r="Y3102" t="str">
            <v>CALLE 28 DE JUNIO S/N Y GARCIA MORENO ENTRADA LLANO GRANDE</v>
          </cell>
        </row>
        <row r="3103">
          <cell r="A3103" t="str">
            <v>4754859</v>
          </cell>
          <cell r="B3103">
            <v>484606</v>
          </cell>
          <cell r="C3103" t="str">
            <v>4754859</v>
          </cell>
          <cell r="D3103" t="str">
            <v>MDELIVERY</v>
          </cell>
          <cell r="E3103" t="str">
            <v>DESPACHO</v>
          </cell>
          <cell r="F3103" t="str">
            <v>NORMAL</v>
          </cell>
          <cell r="G3103" t="str">
            <v>FT76585</v>
          </cell>
          <cell r="H3103">
            <v>44917</v>
          </cell>
          <cell r="I3103" t="str">
            <v>ENTREGADO</v>
          </cell>
          <cell r="J3103">
            <v>44923</v>
          </cell>
          <cell r="K3103" t="str">
            <v>JOSEFA DEL ROCIO MOREIRA ROSADO</v>
          </cell>
          <cell r="L3103" t="str">
            <v>SANGOLQUI AV OSWALDO GUAYASAMIN  SN Y CALLE C  AV.GENERAL PINTAG PASAJE A</v>
          </cell>
          <cell r="M3103" t="str">
            <v>1305753228</v>
          </cell>
          <cell r="N3103" t="str">
            <v>0969116898</v>
          </cell>
          <cell r="O3103" t="str">
            <v>0969116898</v>
          </cell>
          <cell r="P3103" t="str">
            <v>171103</v>
          </cell>
          <cell r="Q3103" t="str">
            <v>RUMIÑAHUI</v>
          </cell>
          <cell r="R3103" t="str">
            <v>PICHINCHA</v>
          </cell>
          <cell r="S3103" t="str">
            <v>SANGOLQUI</v>
          </cell>
          <cell r="T3103" t="str">
            <v>FLEXTRANS UIO</v>
          </cell>
          <cell r="U3103" t="str">
            <v>FLEXNETUIO_LOCAL</v>
          </cell>
          <cell r="V3103">
            <v>1</v>
          </cell>
          <cell r="W3103">
            <v>1</v>
          </cell>
          <cell r="X3103" t="str">
            <v>FLEXNET ECUADOR - MDELIVERY</v>
          </cell>
          <cell r="Y3103" t="str">
            <v>CALLE 28 DE JUNIO S/N Y GARCIA MORENO ENTRADA LLANO GRANDE</v>
          </cell>
        </row>
        <row r="3104">
          <cell r="A3104" t="str">
            <v>4754951</v>
          </cell>
          <cell r="B3104">
            <v>484607</v>
          </cell>
          <cell r="C3104" t="str">
            <v>4754951</v>
          </cell>
          <cell r="D3104" t="str">
            <v>MDELIVERY</v>
          </cell>
          <cell r="E3104" t="str">
            <v>DESPACHO</v>
          </cell>
          <cell r="F3104" t="str">
            <v>NORMAL</v>
          </cell>
          <cell r="G3104" t="str">
            <v>TF90301</v>
          </cell>
          <cell r="H3104">
            <v>44917</v>
          </cell>
          <cell r="I3104" t="str">
            <v>ENTREGADO</v>
          </cell>
          <cell r="J3104">
            <v>44918</v>
          </cell>
          <cell r="K3104" t="str">
            <v>VACA ALMEIDA CARLOS DAVID</v>
          </cell>
          <cell r="L3104" t="str">
            <v>ROCA CALLE LOS RIOS  6 09  ENTRE PRIMERO DE MAYO Y QUISQUIS</v>
          </cell>
          <cell r="M3104" t="str">
            <v>0920130978</v>
          </cell>
          <cell r="N3104" t="str">
            <v>0990486519</v>
          </cell>
          <cell r="O3104" t="str">
            <v>0990486519</v>
          </cell>
          <cell r="P3104" t="str">
            <v>090510</v>
          </cell>
          <cell r="Q3104" t="str">
            <v>GUAYAQUIL</v>
          </cell>
          <cell r="R3104" t="str">
            <v>GUAYAS</v>
          </cell>
          <cell r="S3104" t="str">
            <v>GUAYAQUIL</v>
          </cell>
          <cell r="T3104" t="str">
            <v>ITSACOURIER</v>
          </cell>
          <cell r="U3104" t="str">
            <v>FLEXNETUIO_GYE</v>
          </cell>
          <cell r="V3104">
            <v>1</v>
          </cell>
          <cell r="W3104">
            <v>1</v>
          </cell>
          <cell r="X3104" t="str">
            <v>FLEXNET ECUADOR - MDELIVERY</v>
          </cell>
          <cell r="Y3104" t="str">
            <v>CALLE 28 DE JUNIO S/N Y GARCIA MORENO ENTRADA LLANO GRANDE</v>
          </cell>
        </row>
        <row r="3105">
          <cell r="A3105" t="str">
            <v>4755896</v>
          </cell>
          <cell r="B3105">
            <v>484608</v>
          </cell>
          <cell r="C3105" t="str">
            <v>4755896</v>
          </cell>
          <cell r="D3105" t="str">
            <v>MDELIVERY</v>
          </cell>
          <cell r="E3105" t="str">
            <v>DESPACHO</v>
          </cell>
          <cell r="F3105" t="str">
            <v>NORMAL</v>
          </cell>
          <cell r="G3105" t="str">
            <v>FT76558</v>
          </cell>
          <cell r="H3105">
            <v>44917</v>
          </cell>
          <cell r="I3105" t="str">
            <v>ENTREGADO</v>
          </cell>
          <cell r="J3105">
            <v>44922</v>
          </cell>
          <cell r="K3105" t="str">
            <v>MAYERLI JURLEY VERA VELEZ</v>
          </cell>
          <cell r="L3105" t="str">
            <v>LA ECUATORIANA    CALLE P 15 A OE7  72 CALLE  ERNESTO ALBAN</v>
          </cell>
          <cell r="M3105" t="str">
            <v>1250540661</v>
          </cell>
          <cell r="N3105" t="str">
            <v>0990011338</v>
          </cell>
          <cell r="O3105" t="str">
            <v>0990011338</v>
          </cell>
          <cell r="P3105" t="str">
            <v>170707</v>
          </cell>
          <cell r="Q3105" t="str">
            <v>QUITO</v>
          </cell>
          <cell r="R3105" t="str">
            <v>PICHINCHA</v>
          </cell>
          <cell r="S3105" t="str">
            <v>QUITO</v>
          </cell>
          <cell r="T3105" t="str">
            <v>FLEXTRANS UIO</v>
          </cell>
          <cell r="U3105" t="str">
            <v>FLEXNETUIO_LOCAL</v>
          </cell>
          <cell r="V3105">
            <v>1</v>
          </cell>
          <cell r="W3105">
            <v>1</v>
          </cell>
          <cell r="X3105" t="str">
            <v>FLEXNET ECUADOR - MDELIVERY</v>
          </cell>
          <cell r="Y3105" t="str">
            <v>CALLE 28 DE JUNIO S/N Y GARCIA MORENO ENTRADA LLANO GRANDE</v>
          </cell>
        </row>
        <row r="3106">
          <cell r="A3106" t="str">
            <v>4756056</v>
          </cell>
          <cell r="B3106">
            <v>484609</v>
          </cell>
          <cell r="C3106" t="str">
            <v>4756056</v>
          </cell>
          <cell r="D3106" t="str">
            <v>MDELIVERY</v>
          </cell>
          <cell r="E3106" t="str">
            <v>DESPACHO</v>
          </cell>
          <cell r="F3106" t="str">
            <v>NORMAL</v>
          </cell>
          <cell r="G3106" t="str">
            <v>031080004756056</v>
          </cell>
          <cell r="H3106">
            <v>44917</v>
          </cell>
          <cell r="I3106" t="str">
            <v>ENTREGADO</v>
          </cell>
          <cell r="J3106">
            <v>44918</v>
          </cell>
          <cell r="K3106" t="str">
            <v>Alejandro Paolo Guallpa Acero</v>
          </cell>
          <cell r="L3106" t="str">
            <v>AZOGUES    CALLE MATOVELLE  N 2 28 CALLE  VEINTIMILLA</v>
          </cell>
          <cell r="M3106" t="str">
            <v>0301576534</v>
          </cell>
          <cell r="N3106" t="str">
            <v>0987369995</v>
          </cell>
          <cell r="O3106" t="str">
            <v/>
          </cell>
          <cell r="P3106" t="str">
            <v>030102</v>
          </cell>
          <cell r="Q3106" t="str">
            <v>AZOGUES</v>
          </cell>
          <cell r="R3106" t="str">
            <v>CAÑAR</v>
          </cell>
          <cell r="S3106" t="str">
            <v>AZOGUES</v>
          </cell>
          <cell r="T3106" t="str">
            <v>TRAMACO</v>
          </cell>
          <cell r="U3106" t="str">
            <v>FLEXNETUIO_PROVINCIA</v>
          </cell>
          <cell r="V3106">
            <v>1</v>
          </cell>
          <cell r="W3106">
            <v>1</v>
          </cell>
          <cell r="X3106" t="str">
            <v>FLEXNET ECUADOR - MDELIVERY</v>
          </cell>
          <cell r="Y3106" t="str">
            <v>CALLE 28 DE JUNIO S/N Y GARCIA MORENO ENTRADA LLANO GRANDE</v>
          </cell>
        </row>
        <row r="3107">
          <cell r="A3107" t="str">
            <v>4756126</v>
          </cell>
          <cell r="B3107">
            <v>484610</v>
          </cell>
          <cell r="C3107" t="str">
            <v>4756126</v>
          </cell>
          <cell r="D3107" t="str">
            <v>MDELIVERY</v>
          </cell>
          <cell r="E3107" t="str">
            <v>DESPACHO</v>
          </cell>
          <cell r="F3107" t="str">
            <v>NORMAL</v>
          </cell>
          <cell r="G3107" t="str">
            <v>031080004756126</v>
          </cell>
          <cell r="H3107">
            <v>44917</v>
          </cell>
          <cell r="I3107" t="str">
            <v>ENTREGADO</v>
          </cell>
          <cell r="J3107">
            <v>44923</v>
          </cell>
          <cell r="K3107" t="str">
            <v>GISSELA MARIBEL PINTAG TAGUA</v>
          </cell>
          <cell r="L3107" t="str">
            <v>EL PUYO   AV ALBERTO ZAMBRABRANO  SN TENIENTE HUGO ORTIZ</v>
          </cell>
          <cell r="M3107" t="str">
            <v>1600907222</v>
          </cell>
          <cell r="N3107" t="str">
            <v>0963013955</v>
          </cell>
          <cell r="O3107" t="str">
            <v>0963013955</v>
          </cell>
          <cell r="P3107" t="str">
            <v>160101</v>
          </cell>
          <cell r="Q3107" t="str">
            <v>PUYO</v>
          </cell>
          <cell r="R3107" t="str">
            <v>PASTAZA</v>
          </cell>
          <cell r="S3107" t="str">
            <v>PUYO</v>
          </cell>
          <cell r="T3107" t="str">
            <v>TRAMACO</v>
          </cell>
          <cell r="U3107" t="str">
            <v>FLEXNETUIO_PROVINCIA</v>
          </cell>
          <cell r="V3107">
            <v>1</v>
          </cell>
          <cell r="W3107">
            <v>1</v>
          </cell>
          <cell r="X3107" t="str">
            <v>FLEXNET ECUADOR - MDELIVERY</v>
          </cell>
          <cell r="Y3107" t="str">
            <v>CALLE 28 DE JUNIO S/N Y GARCIA MORENO ENTRADA LLANO GRANDE</v>
          </cell>
        </row>
        <row r="3108">
          <cell r="A3108" t="str">
            <v>4756281</v>
          </cell>
          <cell r="B3108">
            <v>484611</v>
          </cell>
          <cell r="C3108" t="str">
            <v>4756281</v>
          </cell>
          <cell r="D3108" t="str">
            <v>MDELIVERY</v>
          </cell>
          <cell r="E3108" t="str">
            <v>DESPACHO</v>
          </cell>
          <cell r="F3108" t="str">
            <v>NORMAL</v>
          </cell>
          <cell r="G3108" t="str">
            <v>FT76547</v>
          </cell>
          <cell r="H3108">
            <v>44917</v>
          </cell>
          <cell r="I3108" t="str">
            <v>ENTREGADO</v>
          </cell>
          <cell r="J3108">
            <v>44918</v>
          </cell>
          <cell r="K3108" t="str">
            <v>ALCIVAR MENDOZA KETTY MONSERRATE</v>
          </cell>
          <cell r="L3108" t="str">
            <v>INIAQUITO CALLE AV RIO AMAZONAS SN Y UNION NACIONAL DE PERIODISTAS</v>
          </cell>
          <cell r="M3108" t="str">
            <v>1310934516</v>
          </cell>
          <cell r="N3108" t="str">
            <v>0991270329</v>
          </cell>
          <cell r="O3108" t="str">
            <v>0991270329</v>
          </cell>
          <cell r="P3108" t="str">
            <v>170507</v>
          </cell>
          <cell r="Q3108" t="str">
            <v>QUITO</v>
          </cell>
          <cell r="R3108" t="str">
            <v>PICHINCHA</v>
          </cell>
          <cell r="S3108" t="str">
            <v>QUITO</v>
          </cell>
          <cell r="T3108" t="str">
            <v>FLEXTRANS UIO</v>
          </cell>
          <cell r="U3108" t="str">
            <v>FLEXNETUIO_LOCAL</v>
          </cell>
          <cell r="V3108">
            <v>1</v>
          </cell>
          <cell r="W3108">
            <v>1</v>
          </cell>
          <cell r="X3108" t="str">
            <v>FLEXNET ECUADOR - MDELIVERY</v>
          </cell>
          <cell r="Y3108" t="str">
            <v>CALLE 28 DE JUNIO S/N Y GARCIA MORENO ENTRADA LLANO GRANDE</v>
          </cell>
        </row>
        <row r="3109">
          <cell r="A3109" t="str">
            <v>4756407</v>
          </cell>
          <cell r="B3109">
            <v>484612</v>
          </cell>
          <cell r="C3109" t="str">
            <v>4756407</v>
          </cell>
          <cell r="D3109" t="str">
            <v>MDELIVERY</v>
          </cell>
          <cell r="E3109" t="str">
            <v>DESPACHO</v>
          </cell>
          <cell r="F3109" t="str">
            <v>NORMAL</v>
          </cell>
          <cell r="G3109" t="str">
            <v>031080004756407</v>
          </cell>
          <cell r="H3109">
            <v>44917</v>
          </cell>
          <cell r="I3109" t="str">
            <v>EN_TRANSITO</v>
          </cell>
          <cell r="J3109">
            <v>44917</v>
          </cell>
          <cell r="K3109" t="str">
            <v>GOEZ QUINONEZ GABRIELA MATILDE</v>
          </cell>
          <cell r="L3109" t="str">
            <v>SAN LORENZO AV ARMADA NACIONAL  SN  21 DE ABRIL</v>
          </cell>
          <cell r="M3109" t="str">
            <v>1003604319</v>
          </cell>
          <cell r="N3109" t="str">
            <v>0996536815</v>
          </cell>
          <cell r="O3109" t="str">
            <v>0988119005</v>
          </cell>
          <cell r="P3109" t="str">
            <v>080501</v>
          </cell>
          <cell r="Q3109" t="str">
            <v>SAN LORENZO</v>
          </cell>
          <cell r="R3109" t="str">
            <v>ESMERALDAS</v>
          </cell>
          <cell r="S3109" t="str">
            <v>SAN LORENZO - LA FLORIDA - ANCON (PICHANGAL) (CAB. EN PALMA REAL) - MATAJE (CAB. EN SANTANDER)</v>
          </cell>
          <cell r="T3109" t="str">
            <v>TRAMACO</v>
          </cell>
          <cell r="U3109" t="str">
            <v>FLEXNETUIO_PROVINCIA</v>
          </cell>
          <cell r="V3109">
            <v>1</v>
          </cell>
          <cell r="W3109">
            <v>1</v>
          </cell>
          <cell r="X3109" t="str">
            <v>FLEXNET ECUADOR - MDELIVERY</v>
          </cell>
          <cell r="Y3109" t="str">
            <v>CALLE 28 DE JUNIO S/N Y GARCIA MORENO ENTRADA LLANO GRANDE</v>
          </cell>
        </row>
        <row r="3110">
          <cell r="A3110" t="str">
            <v>4756427</v>
          </cell>
          <cell r="B3110">
            <v>484613</v>
          </cell>
          <cell r="C3110" t="str">
            <v>4756427</v>
          </cell>
          <cell r="D3110" t="str">
            <v>MDELIVERY</v>
          </cell>
          <cell r="E3110" t="str">
            <v>DESPACHO</v>
          </cell>
          <cell r="F3110" t="str">
            <v>NORMAL</v>
          </cell>
          <cell r="G3110" t="str">
            <v>031080004756427</v>
          </cell>
          <cell r="H3110">
            <v>44917</v>
          </cell>
          <cell r="I3110" t="str">
            <v>ENTREGADO</v>
          </cell>
          <cell r="J3110">
            <v>44918</v>
          </cell>
          <cell r="K3110" t="str">
            <v>CRISTHIAN PAUL ZEA PEREZ</v>
          </cell>
          <cell r="L3110" t="str">
            <v>NARANJAL  CALLE MANUEL ENCALADA  SN  Y CALLE GILBERTO GUZMAN</v>
          </cell>
          <cell r="M3110" t="str">
            <v>0926596339</v>
          </cell>
          <cell r="N3110" t="str">
            <v>0996187845</v>
          </cell>
          <cell r="O3110" t="str">
            <v/>
          </cell>
          <cell r="P3110" t="str">
            <v>091204</v>
          </cell>
          <cell r="Q3110" t="str">
            <v>NARANJAL</v>
          </cell>
          <cell r="R3110" t="str">
            <v>GUAYAS</v>
          </cell>
          <cell r="S3110" t="str">
            <v>NARANJAL - HACIENDA BALAO CHICO - COOPERATIVA 6 DE JULIO - COOPERATIVA NUEVA UNION CAMPESINA-CDLA.LA</v>
          </cell>
          <cell r="T3110" t="str">
            <v>TRAMACO</v>
          </cell>
          <cell r="U3110" t="str">
            <v>FLEXNETUIO_PROVINCIA</v>
          </cell>
          <cell r="V3110">
            <v>1</v>
          </cell>
          <cell r="W3110">
            <v>1</v>
          </cell>
          <cell r="X3110" t="str">
            <v>FLEXNET ECUADOR - MDELIVERY</v>
          </cell>
          <cell r="Y3110" t="str">
            <v>CALLE 28 DE JUNIO S/N Y GARCIA MORENO ENTRADA LLANO GRANDE</v>
          </cell>
        </row>
        <row r="3111">
          <cell r="A3111" t="str">
            <v>4729986</v>
          </cell>
          <cell r="B3111">
            <v>484561</v>
          </cell>
          <cell r="C3111" t="str">
            <v>4729986</v>
          </cell>
          <cell r="D3111" t="str">
            <v>MDELIVERY</v>
          </cell>
          <cell r="E3111" t="str">
            <v>DESPACHO</v>
          </cell>
          <cell r="F3111" t="str">
            <v>NORMAL</v>
          </cell>
          <cell r="G3111" t="str">
            <v>031080004729986</v>
          </cell>
          <cell r="H3111">
            <v>44917</v>
          </cell>
          <cell r="I3111" t="str">
            <v>ENTREGADO</v>
          </cell>
          <cell r="J3111">
            <v>44919</v>
          </cell>
          <cell r="K3111" t="str">
            <v>KATTY GISSEL JIMENEZ PAUCAR</v>
          </cell>
          <cell r="L3111" t="str">
            <v>SIMON PLATA TORRES  VIA A LA REFINERIA  SN</v>
          </cell>
          <cell r="M3111" t="str">
            <v>0802830224</v>
          </cell>
          <cell r="N3111" t="str">
            <v>0992968021</v>
          </cell>
          <cell r="O3111" t="str">
            <v>0992968021</v>
          </cell>
          <cell r="P3111" t="str">
            <v>080113</v>
          </cell>
          <cell r="Q3111" t="str">
            <v>ESMERALDAS</v>
          </cell>
          <cell r="R3111" t="str">
            <v>ESMERALDAS</v>
          </cell>
          <cell r="S3111" t="str">
            <v>ESMERALDAS - LUCHA DE LOS POBRES</v>
          </cell>
          <cell r="T3111" t="str">
            <v>TRAMACO</v>
          </cell>
          <cell r="U3111" t="str">
            <v>FLEXNETUIO_PROVINCIA</v>
          </cell>
          <cell r="V3111">
            <v>1</v>
          </cell>
          <cell r="W3111">
            <v>1</v>
          </cell>
          <cell r="X3111" t="str">
            <v>FLEXNET ECUADOR - MDELIVERY</v>
          </cell>
          <cell r="Y3111" t="str">
            <v>CALLE 28 DE JUNIO S/N Y GARCIA MORENO ENTRADA LLANO GRANDE</v>
          </cell>
        </row>
        <row r="3112">
          <cell r="A3112" t="str">
            <v>4732721</v>
          </cell>
          <cell r="B3112">
            <v>484562</v>
          </cell>
          <cell r="C3112" t="str">
            <v>4732721</v>
          </cell>
          <cell r="D3112" t="str">
            <v>MDELIVERY</v>
          </cell>
          <cell r="E3112" t="str">
            <v>DESPACHO</v>
          </cell>
          <cell r="F3112" t="str">
            <v>NORMAL</v>
          </cell>
          <cell r="G3112" t="str">
            <v>031080004732721</v>
          </cell>
          <cell r="H3112">
            <v>44917</v>
          </cell>
          <cell r="I3112" t="str">
            <v>ENTREGADO</v>
          </cell>
          <cell r="J3112">
            <v>44918</v>
          </cell>
          <cell r="K3112" t="str">
            <v>KARLA NOHELIA VERA CEDENOR</v>
          </cell>
          <cell r="L3112" t="str">
            <v>ABRAHAM CALAZACON CALLE 9 SN Y CALLE A1</v>
          </cell>
          <cell r="M3112" t="str">
            <v>1313497842</v>
          </cell>
          <cell r="N3112" t="str">
            <v>0990641819</v>
          </cell>
          <cell r="O3112" t="str">
            <v>0990641819</v>
          </cell>
          <cell r="P3112" t="str">
            <v>230207</v>
          </cell>
          <cell r="Q3112" t="str">
            <v>SANTO DOMINGO</v>
          </cell>
          <cell r="R3112" t="str">
            <v>SANTO DOMINGO DE LOS TSACHILAS</v>
          </cell>
          <cell r="S3112" t="str">
            <v>SANTO DOMINGO DE LOS COLORADOS</v>
          </cell>
          <cell r="T3112" t="str">
            <v>TRAMACO</v>
          </cell>
          <cell r="U3112" t="str">
            <v>FLEXNETUIO_PROVINCIA</v>
          </cell>
          <cell r="V3112">
            <v>1</v>
          </cell>
          <cell r="W3112">
            <v>1</v>
          </cell>
          <cell r="X3112" t="str">
            <v>FLEXNET ECUADOR - MDELIVERY</v>
          </cell>
          <cell r="Y3112" t="str">
            <v>CALLE 28 DE JUNIO S/N Y GARCIA MORENO ENTRADA LLANO GRANDE</v>
          </cell>
        </row>
        <row r="3113">
          <cell r="A3113" t="str">
            <v>4733040</v>
          </cell>
          <cell r="B3113">
            <v>484563</v>
          </cell>
          <cell r="C3113" t="str">
            <v>4733040</v>
          </cell>
          <cell r="D3113" t="str">
            <v>MDELIVERY</v>
          </cell>
          <cell r="E3113" t="str">
            <v>DESPACHO</v>
          </cell>
          <cell r="F3113" t="str">
            <v>NORMAL</v>
          </cell>
          <cell r="G3113" t="str">
            <v>FT76555</v>
          </cell>
          <cell r="H3113">
            <v>44917</v>
          </cell>
          <cell r="I3113" t="str">
            <v>ENTREGADO</v>
          </cell>
          <cell r="J3113">
            <v>44918</v>
          </cell>
          <cell r="K3113" t="str">
            <v>SIMBANA PINTA PAOLA ALEXANDRA</v>
          </cell>
          <cell r="L3113" t="str">
            <v>CONOCOTO CALLE PICHINCHA E15 58 Y MANABI</v>
          </cell>
          <cell r="M3113" t="str">
            <v>1727622829</v>
          </cell>
          <cell r="N3113" t="str">
            <v>0984926628</v>
          </cell>
          <cell r="O3113" t="str">
            <v>0984926628</v>
          </cell>
          <cell r="P3113" t="str">
            <v>170805</v>
          </cell>
          <cell r="Q3113" t="str">
            <v>QUITO</v>
          </cell>
          <cell r="R3113" t="str">
            <v>PICHINCHA</v>
          </cell>
          <cell r="S3113" t="str">
            <v>CONOCOTO - DEAN BAJO -  -  -  -</v>
          </cell>
          <cell r="T3113" t="str">
            <v>FLEXTRANS UIO</v>
          </cell>
          <cell r="U3113" t="str">
            <v>FLEXNETUIO_LOCAL</v>
          </cell>
          <cell r="V3113">
            <v>1</v>
          </cell>
          <cell r="W3113">
            <v>1</v>
          </cell>
          <cell r="X3113" t="str">
            <v>FLEXNET ECUADOR - MDELIVERY</v>
          </cell>
          <cell r="Y3113" t="str">
            <v>CALLE 28 DE JUNIO S/N Y GARCIA MORENO ENTRADA LLANO GRANDE</v>
          </cell>
        </row>
        <row r="3114">
          <cell r="A3114" t="str">
            <v>4735404</v>
          </cell>
          <cell r="B3114">
            <v>484564</v>
          </cell>
          <cell r="C3114" t="str">
            <v>4735404</v>
          </cell>
          <cell r="D3114" t="str">
            <v>MDELIVERY</v>
          </cell>
          <cell r="E3114" t="str">
            <v>DESPACHO</v>
          </cell>
          <cell r="F3114" t="str">
            <v>DERIVADO PICK UP</v>
          </cell>
          <cell r="G3114" t="str">
            <v>031080004735404</v>
          </cell>
          <cell r="H3114">
            <v>44917</v>
          </cell>
          <cell r="I3114" t="str">
            <v>INCIDENCIA</v>
          </cell>
          <cell r="J3114">
            <v>44923</v>
          </cell>
          <cell r="K3114" t="str">
            <v>VERA CARBAJAL BRYAN ADRIAN</v>
          </cell>
          <cell r="L3114" t="str">
            <v>OFICINA TRAMACO PUNTO DE ATENCION VIA DAULE</v>
          </cell>
          <cell r="M3114" t="str">
            <v>0804056968</v>
          </cell>
          <cell r="N3114" t="str">
            <v>0997959460</v>
          </cell>
          <cell r="O3114" t="str">
            <v>0997959460</v>
          </cell>
          <cell r="P3114" t="str">
            <v>GUAYAQUIL</v>
          </cell>
          <cell r="Q3114" t="str">
            <v>GUAYAQUIL</v>
          </cell>
          <cell r="R3114" t="str">
            <v>GUAYAS</v>
          </cell>
          <cell r="T3114" t="str">
            <v>TRAMACO</v>
          </cell>
          <cell r="U3114" t="str">
            <v>FLEXNETUIO_GYE</v>
          </cell>
          <cell r="V3114">
            <v>1</v>
          </cell>
          <cell r="W3114">
            <v>1</v>
          </cell>
          <cell r="X3114" t="str">
            <v>FLEXNET ECUADOR - MDELIVERY</v>
          </cell>
          <cell r="Y3114" t="str">
            <v>CALLE 28 DE JUNIO S/N Y GARCIA MORENO ENTRADA LLANO GRANDE</v>
          </cell>
        </row>
        <row r="3115">
          <cell r="A3115" t="str">
            <v>4740421</v>
          </cell>
          <cell r="B3115">
            <v>484565</v>
          </cell>
          <cell r="C3115" t="str">
            <v>4740421</v>
          </cell>
          <cell r="D3115" t="str">
            <v>MDELIVERY</v>
          </cell>
          <cell r="E3115" t="str">
            <v>DESPACHO</v>
          </cell>
          <cell r="F3115" t="str">
            <v>NORMAL</v>
          </cell>
          <cell r="G3115" t="str">
            <v>031080004740421</v>
          </cell>
          <cell r="H3115">
            <v>44917</v>
          </cell>
          <cell r="I3115" t="str">
            <v>ENTREGADO</v>
          </cell>
          <cell r="J3115">
            <v>44918</v>
          </cell>
          <cell r="K3115" t="str">
            <v>Leyton Andres Pena Cordova</v>
          </cell>
          <cell r="L3115" t="str">
            <v>MACHALA CALLE BUENAVISTA SN Y AV SIMON BOLIVAR</v>
          </cell>
          <cell r="M3115" t="str">
            <v>0707264305</v>
          </cell>
          <cell r="N3115" t="str">
            <v>0986801286</v>
          </cell>
          <cell r="O3115" t="str">
            <v>0986801286</v>
          </cell>
          <cell r="P3115" t="str">
            <v>070206</v>
          </cell>
          <cell r="Q3115" t="str">
            <v>MACHALA</v>
          </cell>
          <cell r="R3115" t="str">
            <v>EL ORO</v>
          </cell>
          <cell r="S3115" t="str">
            <v>MACHALA</v>
          </cell>
          <cell r="T3115" t="str">
            <v>TRAMACO</v>
          </cell>
          <cell r="U3115" t="str">
            <v>FLEXNETUIO_PROVINCIA</v>
          </cell>
          <cell r="V3115">
            <v>1</v>
          </cell>
          <cell r="W3115">
            <v>1</v>
          </cell>
          <cell r="X3115" t="str">
            <v>FLEXNET ECUADOR - MDELIVERY</v>
          </cell>
          <cell r="Y3115" t="str">
            <v>CALLE 28 DE JUNIO S/N Y GARCIA MORENO ENTRADA LLANO GRANDE</v>
          </cell>
        </row>
        <row r="3116">
          <cell r="A3116" t="str">
            <v>4741058</v>
          </cell>
          <cell r="B3116">
            <v>484566</v>
          </cell>
          <cell r="C3116" t="str">
            <v>4741058</v>
          </cell>
          <cell r="D3116" t="str">
            <v>MDELIVERY</v>
          </cell>
          <cell r="E3116" t="str">
            <v>DESPACHO</v>
          </cell>
          <cell r="F3116" t="str">
            <v>NORMAL</v>
          </cell>
          <cell r="G3116" t="str">
            <v>FT76566</v>
          </cell>
          <cell r="H3116">
            <v>44917</v>
          </cell>
          <cell r="I3116" t="str">
            <v>ENTREGADO</v>
          </cell>
          <cell r="J3116">
            <v>44922</v>
          </cell>
          <cell r="K3116" t="str">
            <v>DIANA ALEXANDRA COELLO RUBIO</v>
          </cell>
          <cell r="L3116" t="str">
            <v>CHIMBACALLE CALLE GONZALO ESCUDERO  SN  Y RODRIGO JACOME</v>
          </cell>
          <cell r="M3116" t="str">
            <v>0502857576</v>
          </cell>
          <cell r="N3116" t="str">
            <v>0995938409</v>
          </cell>
          <cell r="O3116" t="str">
            <v>0995938409</v>
          </cell>
          <cell r="P3116" t="str">
            <v>170410</v>
          </cell>
          <cell r="Q3116" t="str">
            <v>QUITO</v>
          </cell>
          <cell r="R3116" t="str">
            <v>PICHINCHA</v>
          </cell>
          <cell r="S3116" t="str">
            <v>QUITO</v>
          </cell>
          <cell r="T3116" t="str">
            <v>FLEXTRANS UIO</v>
          </cell>
          <cell r="U3116" t="str">
            <v>FLEXNETUIO_LOCAL</v>
          </cell>
          <cell r="V3116">
            <v>1</v>
          </cell>
          <cell r="W3116">
            <v>1</v>
          </cell>
          <cell r="X3116" t="str">
            <v>FLEXNET ECUADOR - MDELIVERY</v>
          </cell>
          <cell r="Y3116" t="str">
            <v>CALLE 28 DE JUNIO S/N Y GARCIA MORENO ENTRADA LLANO GRANDE</v>
          </cell>
        </row>
        <row r="3117">
          <cell r="A3117" t="str">
            <v>4741432</v>
          </cell>
          <cell r="B3117">
            <v>484567</v>
          </cell>
          <cell r="C3117" t="str">
            <v>4741432</v>
          </cell>
          <cell r="D3117" t="str">
            <v>MDELIVERY</v>
          </cell>
          <cell r="E3117" t="str">
            <v>DESPACHO</v>
          </cell>
          <cell r="F3117" t="str">
            <v>DERIVADO PICK UP</v>
          </cell>
          <cell r="G3117" t="str">
            <v>031080004741432</v>
          </cell>
          <cell r="H3117">
            <v>44917</v>
          </cell>
          <cell r="I3117" t="str">
            <v>INCIDENCIA</v>
          </cell>
          <cell r="J3117">
            <v>44923</v>
          </cell>
          <cell r="K3117" t="str">
            <v>ESTEBAN DONAULA</v>
          </cell>
          <cell r="L3117" t="str">
            <v>OFICINA TRAMACO CUENCA YANUNCAY</v>
          </cell>
          <cell r="M3117" t="str">
            <v>0104345178</v>
          </cell>
          <cell r="N3117" t="str">
            <v>0992580953</v>
          </cell>
          <cell r="P3117" t="str">
            <v>CUENCA</v>
          </cell>
          <cell r="Q3117" t="str">
            <v>CUENCA</v>
          </cell>
          <cell r="R3117" t="str">
            <v>AZUAY</v>
          </cell>
          <cell r="T3117" t="str">
            <v>TRAMACO</v>
          </cell>
          <cell r="U3117" t="str">
            <v>FLEXNETUIO_PROVINCIA</v>
          </cell>
          <cell r="V3117">
            <v>1</v>
          </cell>
          <cell r="W3117">
            <v>1</v>
          </cell>
          <cell r="X3117" t="str">
            <v>FLEXNET ECUADOR - MDELIVERY</v>
          </cell>
          <cell r="Y3117" t="str">
            <v>CALLE 28 DE JUNIO S/N Y GARCIA MORENO ENTRADA LLANO GRANDE</v>
          </cell>
        </row>
        <row r="3118">
          <cell r="A3118" t="str">
            <v>4741822</v>
          </cell>
          <cell r="B3118">
            <v>484568</v>
          </cell>
          <cell r="C3118" t="str">
            <v>4741822</v>
          </cell>
          <cell r="D3118" t="str">
            <v>MDELIVERY</v>
          </cell>
          <cell r="E3118" t="str">
            <v>DESPACHO</v>
          </cell>
          <cell r="F3118" t="str">
            <v>NORMAL</v>
          </cell>
          <cell r="G3118" t="str">
            <v>FT76559</v>
          </cell>
          <cell r="H3118">
            <v>44917</v>
          </cell>
          <cell r="I3118" t="str">
            <v>ENTREGADO</v>
          </cell>
          <cell r="J3118">
            <v>44922</v>
          </cell>
          <cell r="K3118" t="str">
            <v>KRUPSKAYA GABRIELA PALACIOS CAHUASQUIL</v>
          </cell>
          <cell r="L3118" t="str">
            <v>SAN JUAN   CALLE RIO FRIO    OE5 140  CALLE  CANADA</v>
          </cell>
          <cell r="M3118" t="str">
            <v>1716751530</v>
          </cell>
          <cell r="N3118" t="str">
            <v>0999377318</v>
          </cell>
          <cell r="O3118" t="str">
            <v>0999377318</v>
          </cell>
          <cell r="P3118" t="str">
            <v>170402</v>
          </cell>
          <cell r="Q3118" t="str">
            <v>QUITO</v>
          </cell>
          <cell r="R3118" t="str">
            <v>PICHINCHA</v>
          </cell>
          <cell r="S3118" t="str">
            <v>QUITO</v>
          </cell>
          <cell r="T3118" t="str">
            <v>FLEXTRANS UIO</v>
          </cell>
          <cell r="U3118" t="str">
            <v>FLEXNETUIO_LOCAL</v>
          </cell>
          <cell r="V3118">
            <v>1</v>
          </cell>
          <cell r="W3118">
            <v>1</v>
          </cell>
          <cell r="X3118" t="str">
            <v>FLEXNET ECUADOR - MDELIVERY</v>
          </cell>
          <cell r="Y3118" t="str">
            <v>CALLE 28 DE JUNIO S/N Y GARCIA MORENO ENTRADA LLANO GRANDE</v>
          </cell>
        </row>
        <row r="3119">
          <cell r="A3119" t="str">
            <v>4742528</v>
          </cell>
          <cell r="B3119">
            <v>484569</v>
          </cell>
          <cell r="C3119" t="str">
            <v>4742528</v>
          </cell>
          <cell r="D3119" t="str">
            <v>MDELIVERY</v>
          </cell>
          <cell r="E3119" t="str">
            <v>DESPACHO</v>
          </cell>
          <cell r="F3119" t="str">
            <v>DERIVADO PICK UP</v>
          </cell>
          <cell r="G3119" t="str">
            <v>031080004742528</v>
          </cell>
          <cell r="H3119">
            <v>44917</v>
          </cell>
          <cell r="I3119" t="str">
            <v>ENTREGADO</v>
          </cell>
          <cell r="J3119">
            <v>44918</v>
          </cell>
          <cell r="K3119" t="str">
            <v>KATHERINE MISHELL FREIRE LUISA</v>
          </cell>
          <cell r="L3119" t="str">
            <v>OFICINA TRAMACO AMBATO  AV CEVALLOS</v>
          </cell>
          <cell r="M3119" t="str">
            <v>1500929094</v>
          </cell>
          <cell r="N3119" t="str">
            <v>0984359007</v>
          </cell>
          <cell r="O3119" t="str">
            <v/>
          </cell>
          <cell r="P3119" t="str">
            <v>150101</v>
          </cell>
          <cell r="Q3119" t="str">
            <v>TENA</v>
          </cell>
          <cell r="R3119" t="str">
            <v>NAPO</v>
          </cell>
          <cell r="S3119" t="str">
            <v>TENA</v>
          </cell>
          <cell r="T3119" t="str">
            <v>TRAMACO</v>
          </cell>
          <cell r="U3119" t="str">
            <v>FLEXNETUIO_PROVINCIA</v>
          </cell>
          <cell r="V3119">
            <v>1</v>
          </cell>
          <cell r="W3119">
            <v>1</v>
          </cell>
          <cell r="X3119" t="str">
            <v>FLEXNET ECUADOR - MDELIVERY</v>
          </cell>
          <cell r="Y3119" t="str">
            <v>CALLE 28 DE JUNIO S/N Y GARCIA MORENO ENTRADA LLANO GRANDE</v>
          </cell>
        </row>
        <row r="3120">
          <cell r="A3120" t="str">
            <v>4746263</v>
          </cell>
          <cell r="B3120">
            <v>484570</v>
          </cell>
          <cell r="C3120" t="str">
            <v>4746263</v>
          </cell>
          <cell r="D3120" t="str">
            <v>MDELIVERY</v>
          </cell>
          <cell r="E3120" t="str">
            <v>DESPACHO</v>
          </cell>
          <cell r="F3120" t="str">
            <v>NORMAL</v>
          </cell>
          <cell r="G3120" t="str">
            <v>031080004746263</v>
          </cell>
          <cell r="H3120">
            <v>44917</v>
          </cell>
          <cell r="I3120" t="str">
            <v>ENTREGADO</v>
          </cell>
          <cell r="J3120">
            <v>44918</v>
          </cell>
          <cell r="K3120" t="str">
            <v>ROCA QUIROZ CESAR ANTHONY</v>
          </cell>
          <cell r="L3120" t="str">
            <v>MANTA AV PRIMERA  SN  ENTRE CALLE 14 Y 15</v>
          </cell>
          <cell r="M3120" t="str">
            <v>1315738680</v>
          </cell>
          <cell r="N3120" t="str">
            <v>0962548072</v>
          </cell>
          <cell r="O3120" t="str">
            <v>0962548072</v>
          </cell>
          <cell r="P3120" t="str">
            <v>130221</v>
          </cell>
          <cell r="Q3120" t="str">
            <v>MANTA</v>
          </cell>
          <cell r="R3120" t="str">
            <v>MANABI</v>
          </cell>
          <cell r="S3120" t="str">
            <v>MANTA</v>
          </cell>
          <cell r="T3120" t="str">
            <v>TRAMACO</v>
          </cell>
          <cell r="U3120" t="str">
            <v>FLEXNETUIO_PROVINCIA</v>
          </cell>
          <cell r="V3120">
            <v>1</v>
          </cell>
          <cell r="W3120">
            <v>1</v>
          </cell>
          <cell r="X3120" t="str">
            <v>FLEXNET ECUADOR - MDELIVERY</v>
          </cell>
          <cell r="Y3120" t="str">
            <v>CALLE 28 DE JUNIO S/N Y GARCIA MORENO ENTRADA LLANO GRANDE</v>
          </cell>
        </row>
        <row r="3121">
          <cell r="A3121" t="str">
            <v>4747046</v>
          </cell>
          <cell r="B3121">
            <v>484571</v>
          </cell>
          <cell r="C3121" t="str">
            <v>4747046</v>
          </cell>
          <cell r="D3121" t="str">
            <v>MDELIVERY</v>
          </cell>
          <cell r="E3121" t="str">
            <v>DESPACHO</v>
          </cell>
          <cell r="F3121" t="str">
            <v>NORMAL</v>
          </cell>
          <cell r="G3121" t="str">
            <v>IC4003</v>
          </cell>
          <cell r="H3121">
            <v>44917</v>
          </cell>
          <cell r="I3121" t="str">
            <v>ENTREGADO</v>
          </cell>
          <cell r="J3121">
            <v>44918</v>
          </cell>
          <cell r="K3121" t="str">
            <v>PAREDES VERA ISABEL ALEXANDRA</v>
          </cell>
          <cell r="L3121" t="str">
            <v>BANOS CALLE DE LA BODOQUERA SN Y DE LA PAJARA PINTA</v>
          </cell>
          <cell r="M3121" t="str">
            <v>0923560551</v>
          </cell>
          <cell r="N3121" t="str">
            <v>0989833748</v>
          </cell>
          <cell r="O3121" t="str">
            <v>0989833748</v>
          </cell>
          <cell r="P3121" t="str">
            <v>010206</v>
          </cell>
          <cell r="Q3121" t="str">
            <v>CUENCA</v>
          </cell>
          <cell r="R3121" t="str">
            <v>AZUAY</v>
          </cell>
          <cell r="S3121" t="str">
            <v>CUENCA</v>
          </cell>
          <cell r="T3121" t="str">
            <v>ITSACOURIER</v>
          </cell>
          <cell r="U3121" t="str">
            <v>FLEXNETUIO_PROVINCIA</v>
          </cell>
          <cell r="V3121">
            <v>1</v>
          </cell>
          <cell r="W3121">
            <v>1</v>
          </cell>
          <cell r="X3121" t="str">
            <v>FLEXNET ECUADOR - MDELIVERY</v>
          </cell>
          <cell r="Y3121" t="str">
            <v>CALLE 28 DE JUNIO S/N Y GARCIA MORENO ENTRADA LLANO GRANDE</v>
          </cell>
        </row>
        <row r="3122">
          <cell r="A3122" t="str">
            <v>4747646</v>
          </cell>
          <cell r="B3122">
            <v>484572</v>
          </cell>
          <cell r="C3122" t="str">
            <v>4747646</v>
          </cell>
          <cell r="D3122" t="str">
            <v>MDELIVERY</v>
          </cell>
          <cell r="E3122" t="str">
            <v>DESPACHO</v>
          </cell>
          <cell r="F3122" t="str">
            <v>NORMAL</v>
          </cell>
          <cell r="G3122" t="str">
            <v>TF90299</v>
          </cell>
          <cell r="H3122">
            <v>44917</v>
          </cell>
          <cell r="I3122" t="str">
            <v>ENTREGADO</v>
          </cell>
          <cell r="J3122">
            <v>44918</v>
          </cell>
          <cell r="K3122" t="str">
            <v>VICENTE RODOLFO NIEVES MORA</v>
          </cell>
          <cell r="L3122" t="str">
            <v>TARQUI BASTION POPULAR BLOQUE 6   MZ 951 SOLAR 16</v>
          </cell>
          <cell r="M3122" t="str">
            <v>0911703486</v>
          </cell>
          <cell r="N3122" t="str">
            <v>0984670521</v>
          </cell>
          <cell r="O3122" t="str">
            <v>0962562945</v>
          </cell>
          <cell r="P3122" t="str">
            <v>090701</v>
          </cell>
          <cell r="Q3122" t="str">
            <v>GUAYAQUIL</v>
          </cell>
          <cell r="R3122" t="str">
            <v>GUAYAS</v>
          </cell>
          <cell r="S3122" t="str">
            <v>GUAYAQUIL</v>
          </cell>
          <cell r="T3122" t="str">
            <v>ITSACOURIER</v>
          </cell>
          <cell r="U3122" t="str">
            <v>FLEXNETUIO_GYE</v>
          </cell>
          <cell r="V3122">
            <v>1</v>
          </cell>
          <cell r="W3122">
            <v>1</v>
          </cell>
          <cell r="X3122" t="str">
            <v>FLEXNET ECUADOR - MDELIVERY</v>
          </cell>
          <cell r="Y3122" t="str">
            <v>CALLE 28 DE JUNIO S/N Y GARCIA MORENO ENTRADA LLANO GRANDE</v>
          </cell>
        </row>
        <row r="3123">
          <cell r="A3123" t="str">
            <v>4748237</v>
          </cell>
          <cell r="B3123">
            <v>484573</v>
          </cell>
          <cell r="C3123" t="str">
            <v>4748237</v>
          </cell>
          <cell r="D3123" t="str">
            <v>MDELIVERY</v>
          </cell>
          <cell r="E3123" t="str">
            <v>DESPACHO</v>
          </cell>
          <cell r="F3123" t="str">
            <v>NORMAL</v>
          </cell>
          <cell r="G3123" t="str">
            <v>031080004748237</v>
          </cell>
          <cell r="H3123">
            <v>44917</v>
          </cell>
          <cell r="I3123" t="str">
            <v>ENTREGADO</v>
          </cell>
          <cell r="J3123">
            <v>44922</v>
          </cell>
          <cell r="K3123" t="str">
            <v>JESSICA VIVIANA BASTIDAS MELO</v>
          </cell>
          <cell r="L3123" t="str">
            <v>NUEVA LOJA VIA A QUITO  KM 3 Y MEDIO</v>
          </cell>
          <cell r="M3123" t="str">
            <v>2150125173</v>
          </cell>
          <cell r="N3123" t="str">
            <v>0989658062</v>
          </cell>
          <cell r="O3123" t="str">
            <v>0989658062</v>
          </cell>
          <cell r="P3123" t="str">
            <v>210201</v>
          </cell>
          <cell r="Q3123" t="str">
            <v>LAGO AGRIO</v>
          </cell>
          <cell r="R3123" t="str">
            <v>SUCUMBIOS</v>
          </cell>
          <cell r="S3123" t="str">
            <v>NUEVA LOJA - DIEZ DE AGOSTO</v>
          </cell>
          <cell r="T3123" t="str">
            <v>TRAMACO</v>
          </cell>
          <cell r="U3123" t="str">
            <v>FLEXNETUIO_PROVINCIA</v>
          </cell>
          <cell r="V3123">
            <v>1</v>
          </cell>
          <cell r="W3123">
            <v>1</v>
          </cell>
          <cell r="X3123" t="str">
            <v>FLEXNET ECUADOR - MDELIVERY</v>
          </cell>
          <cell r="Y3123" t="str">
            <v>CALLE 28 DE JUNIO S/N Y GARCIA MORENO ENTRADA LLANO GRANDE</v>
          </cell>
        </row>
        <row r="3124">
          <cell r="A3124" t="str">
            <v>4748323</v>
          </cell>
          <cell r="B3124">
            <v>484574</v>
          </cell>
          <cell r="C3124" t="str">
            <v>4748323</v>
          </cell>
          <cell r="D3124" t="str">
            <v>MDELIVERY</v>
          </cell>
          <cell r="E3124" t="str">
            <v>DESPACHO</v>
          </cell>
          <cell r="F3124" t="str">
            <v>NORMAL</v>
          </cell>
          <cell r="G3124" t="str">
            <v>031080004748323</v>
          </cell>
          <cell r="H3124">
            <v>44917</v>
          </cell>
          <cell r="I3124" t="str">
            <v>ENTREGADO</v>
          </cell>
          <cell r="J3124">
            <v>44918</v>
          </cell>
          <cell r="K3124" t="str">
            <v>BERMUDEZ MARTINEZ MASIEL MERCEDES</v>
          </cell>
          <cell r="L3124" t="str">
            <v>5 DE AGOSTO CALLE 25 SIMON PLATA TORRES  SN  Y CALLE B</v>
          </cell>
          <cell r="M3124" t="str">
            <v>0802113159</v>
          </cell>
          <cell r="N3124" t="str">
            <v>0984513608</v>
          </cell>
          <cell r="O3124" t="str">
            <v>0900000000</v>
          </cell>
          <cell r="P3124" t="str">
            <v>080116</v>
          </cell>
          <cell r="Q3124" t="str">
            <v>ESMERALDAS</v>
          </cell>
          <cell r="R3124" t="str">
            <v>ESMERALDAS</v>
          </cell>
          <cell r="S3124" t="str">
            <v>ESMERALDAS</v>
          </cell>
          <cell r="T3124" t="str">
            <v>TRAMACO</v>
          </cell>
          <cell r="U3124" t="str">
            <v>FLEXNETUIO_PROVINCIA</v>
          </cell>
          <cell r="V3124">
            <v>1</v>
          </cell>
          <cell r="W3124">
            <v>1</v>
          </cell>
          <cell r="X3124" t="str">
            <v>FLEXNET ECUADOR - MDELIVERY</v>
          </cell>
          <cell r="Y3124" t="str">
            <v>CALLE 28 DE JUNIO S/N Y GARCIA MORENO ENTRADA LLANO GRANDE</v>
          </cell>
        </row>
        <row r="3125">
          <cell r="A3125" t="str">
            <v>PE_22_214</v>
          </cell>
          <cell r="B3125">
            <v>484560</v>
          </cell>
          <cell r="C3125" t="str">
            <v>PE_22_214</v>
          </cell>
          <cell r="D3125" t="str">
            <v>PE</v>
          </cell>
          <cell r="E3125" t="str">
            <v>DESPACHO</v>
          </cell>
          <cell r="F3125" t="str">
            <v>NORMAL</v>
          </cell>
          <cell r="G3125" t="str">
            <v>FT76611</v>
          </cell>
          <cell r="H3125">
            <v>44917</v>
          </cell>
          <cell r="I3125" t="str">
            <v>ENTREGADO</v>
          </cell>
          <cell r="J3125">
            <v>44918</v>
          </cell>
          <cell r="K3125" t="str">
            <v xml:space="preserve">UNIDAD EDUCATIVA NUESTRA SEÑORA DEL ROSARIO </v>
          </cell>
          <cell r="L3125" t="str">
            <v>DE LOS LAURELES N46-02 Y, DE LAS GARDENIAS</v>
          </cell>
          <cell r="M3125" t="str">
            <v>Leonardo Iza</v>
          </cell>
          <cell r="N3125" t="str">
            <v>0983031711</v>
          </cell>
          <cell r="P3125" t="str">
            <v>170503</v>
          </cell>
          <cell r="Q3125" t="str">
            <v>QUITO</v>
          </cell>
          <cell r="R3125" t="str">
            <v>PICHINCHA</v>
          </cell>
          <cell r="S3125" t="str">
            <v>QUITO</v>
          </cell>
          <cell r="U3125" t="str">
            <v>FLEXNETUIO_LOCAL</v>
          </cell>
          <cell r="V3125">
            <v>1</v>
          </cell>
          <cell r="W3125">
            <v>2</v>
          </cell>
          <cell r="X3125" t="str">
            <v>FLEXNET UIO</v>
          </cell>
          <cell r="Y3125" t="str">
            <v>PANAMERICANA NORTE KM 12 1/2  LLANO GRANDE</v>
          </cell>
        </row>
        <row r="3126">
          <cell r="A3126" t="str">
            <v>DEC3202212220006</v>
          </cell>
          <cell r="B3126">
            <v>484559</v>
          </cell>
          <cell r="C3126" t="str">
            <v>DEC3202212220006</v>
          </cell>
          <cell r="D3126" t="str">
            <v>HUAWEI</v>
          </cell>
          <cell r="E3126" t="str">
            <v>DESPACHO</v>
          </cell>
          <cell r="F3126" t="str">
            <v>NORMAL</v>
          </cell>
          <cell r="G3126" t="str">
            <v>TF90197</v>
          </cell>
          <cell r="H3126">
            <v>44916</v>
          </cell>
          <cell r="I3126" t="str">
            <v>ENTREGADO</v>
          </cell>
          <cell r="J3126">
            <v>44917</v>
          </cell>
          <cell r="K3126" t="str">
            <v>TOTALTEK S.A.</v>
          </cell>
          <cell r="L3126" t="str">
            <v>AV. LEÓN FEBRES CORDERO KM 14 LOTE C6</v>
          </cell>
          <cell r="M3126" t="str">
            <v>JOAN BILL MORAN VERA - RUC: 1791900359001</v>
          </cell>
          <cell r="N3126" t="str">
            <v>0987714490</v>
          </cell>
          <cell r="P3126" t="str">
            <v>090703</v>
          </cell>
          <cell r="Q3126" t="str">
            <v>GUAYAQUIL</v>
          </cell>
          <cell r="R3126" t="str">
            <v>GUAYAS</v>
          </cell>
          <cell r="S3126" t="str">
            <v>GUAYAQUIL</v>
          </cell>
          <cell r="T3126" t="str">
            <v>FLEXTRANS GYE</v>
          </cell>
          <cell r="U3126" t="str">
            <v>FLEXNETUIO_GYE</v>
          </cell>
          <cell r="V3126">
            <v>7</v>
          </cell>
          <cell r="W3126">
            <v>13.59</v>
          </cell>
          <cell r="X3126" t="str">
            <v>FLEXNET GUAYAQUIL</v>
          </cell>
          <cell r="Y3126" t="str">
            <v>FERNANDO GUTIERREZ HILL KM 8 1/2 VIA DAULE COOP. JUAN MONTALVO / FRENTE A PEPSI COLA</v>
          </cell>
        </row>
        <row r="3127">
          <cell r="A3127" t="str">
            <v>DEC3202212210036</v>
          </cell>
          <cell r="B3127">
            <v>484558</v>
          </cell>
          <cell r="C3127" t="str">
            <v>DEC3202212210036</v>
          </cell>
          <cell r="D3127" t="str">
            <v>HUAWEI</v>
          </cell>
          <cell r="E3127" t="str">
            <v>DESPACHO</v>
          </cell>
          <cell r="F3127" t="str">
            <v>EXCLUSIVO</v>
          </cell>
          <cell r="G3127" t="str">
            <v>TF90196</v>
          </cell>
          <cell r="H3127">
            <v>44916</v>
          </cell>
          <cell r="I3127" t="str">
            <v>ENTREGADO</v>
          </cell>
          <cell r="J3127">
            <v>44917</v>
          </cell>
          <cell r="K3127" t="str">
            <v>CN SYSTEM INTEGRATION AND CONSTRUCTION DEL ECUADOR CNSIC S.A.</v>
          </cell>
          <cell r="L3127" t="str">
            <v>URB. EL EDEN A UNA CUADRA DE LA GARITA.</v>
          </cell>
          <cell r="M3127" t="str">
            <v>CARLOS TIXI - RUC: 020524163617</v>
          </cell>
          <cell r="N3127" t="str">
            <v>0983707554</v>
          </cell>
          <cell r="P3127" t="str">
            <v>092404</v>
          </cell>
          <cell r="Q3127" t="str">
            <v>DURAN</v>
          </cell>
          <cell r="R3127" t="str">
            <v>GUAYAS</v>
          </cell>
          <cell r="S3127" t="str">
            <v>ELOY ALFARO (DURAN)</v>
          </cell>
          <cell r="T3127" t="str">
            <v>ITSACOURIER</v>
          </cell>
          <cell r="U3127" t="str">
            <v>FLEXNETUIO_GYE</v>
          </cell>
          <cell r="V3127">
            <v>7</v>
          </cell>
          <cell r="W3127">
            <v>13.61</v>
          </cell>
          <cell r="X3127" t="str">
            <v>FLEXNET GUAYAQUIL</v>
          </cell>
          <cell r="Y3127" t="str">
            <v>FERNANDO GUTIERREZ HILL KM 8 1/2 VIA DAULE COOP. JUAN MONTALVO / FRENTE A PEPSI COLA</v>
          </cell>
        </row>
        <row r="3128">
          <cell r="A3128" t="str">
            <v>DEC3202212220001</v>
          </cell>
          <cell r="B3128">
            <v>484557</v>
          </cell>
          <cell r="C3128" t="str">
            <v>DEC3202212220001</v>
          </cell>
          <cell r="D3128" t="str">
            <v>HUAWEI</v>
          </cell>
          <cell r="E3128" t="str">
            <v>DESPACHO</v>
          </cell>
          <cell r="F3128" t="str">
            <v>EXCLUSIVO</v>
          </cell>
          <cell r="G3128" t="str">
            <v>TF90195</v>
          </cell>
          <cell r="H3128">
            <v>44916</v>
          </cell>
          <cell r="I3128" t="str">
            <v>ENTREGADO</v>
          </cell>
          <cell r="J3128">
            <v>44917</v>
          </cell>
          <cell r="K3128" t="str">
            <v>CN SYSTEM INTEGRATION AND CONSTRUCTION DEL ECUADOR CNSIC S.A.</v>
          </cell>
          <cell r="L3128" t="str">
            <v>URBANIZACIÓN MI LOTE JUNTO A URB. VILLA BONITA KM 16 ½ DE LA VÍA DAULE. PARROQUIA GUAYAQUIL</v>
          </cell>
          <cell r="M3128" t="str">
            <v>CARLOS TIXI - RUC: 020524163617</v>
          </cell>
          <cell r="N3128" t="str">
            <v>0983707554</v>
          </cell>
          <cell r="P3128" t="str">
            <v>090707</v>
          </cell>
          <cell r="Q3128" t="str">
            <v>GUAYAQUIL</v>
          </cell>
          <cell r="R3128" t="str">
            <v>GUAYAS</v>
          </cell>
          <cell r="S3128" t="str">
            <v>GUAYAQUIL</v>
          </cell>
          <cell r="T3128" t="str">
            <v>ITSACOURIER</v>
          </cell>
          <cell r="U3128" t="str">
            <v>FLEXNETUIO_GYE</v>
          </cell>
          <cell r="V3128">
            <v>7</v>
          </cell>
          <cell r="W3128">
            <v>13.65</v>
          </cell>
          <cell r="X3128" t="str">
            <v>FLEXNET GUAYAQUIL</v>
          </cell>
          <cell r="Y3128" t="str">
            <v>FERNANDO GUTIERREZ HILL KM 8 1/2 VIA DAULE COOP. JUAN MONTALVO / FRENTE A PEPSI COLA</v>
          </cell>
        </row>
        <row r="3129">
          <cell r="A3129" t="str">
            <v>DEC3202212210035</v>
          </cell>
          <cell r="B3129">
            <v>484556</v>
          </cell>
          <cell r="C3129" t="str">
            <v>DEC3202212210035</v>
          </cell>
          <cell r="D3129" t="str">
            <v>HUAWEI</v>
          </cell>
          <cell r="E3129" t="str">
            <v>DESPACHO</v>
          </cell>
          <cell r="F3129" t="str">
            <v>EXCLUSIVO</v>
          </cell>
          <cell r="G3129" t="str">
            <v>TF90194</v>
          </cell>
          <cell r="H3129">
            <v>44916</v>
          </cell>
          <cell r="I3129" t="str">
            <v>ENTREGADO</v>
          </cell>
          <cell r="J3129">
            <v>44917</v>
          </cell>
          <cell r="K3129" t="str">
            <v>CN SYSTEM INTEGRATION AND CONSTRUCTION DEL ECUADOR CNSIC S.A.</v>
          </cell>
          <cell r="L3129" t="str">
            <v>COOP. UNA SOLA FUERZA, MZ G18, SOLAR 01.</v>
          </cell>
          <cell r="M3129" t="str">
            <v>CARLOS TIXI - RUC: 020524163617</v>
          </cell>
          <cell r="N3129" t="str">
            <v>0983707554</v>
          </cell>
          <cell r="P3129" t="str">
            <v>092405</v>
          </cell>
          <cell r="Q3129" t="str">
            <v>DURAN</v>
          </cell>
          <cell r="R3129" t="str">
            <v>GUAYAS</v>
          </cell>
          <cell r="S3129" t="str">
            <v>ELOY ALFARO (DURAN)</v>
          </cell>
          <cell r="T3129" t="str">
            <v>ITSACOURIER</v>
          </cell>
          <cell r="U3129" t="str">
            <v>FLEXNETUIO_GYE</v>
          </cell>
          <cell r="V3129">
            <v>7</v>
          </cell>
          <cell r="W3129">
            <v>13.63</v>
          </cell>
          <cell r="X3129" t="str">
            <v>FLEXNET GUAYAQUIL</v>
          </cell>
          <cell r="Y3129" t="str">
            <v>FERNANDO GUTIERREZ HILL KM 8 1/2 VIA DAULE COOP. JUAN MONTALVO / FRENTE A PEPSI COLA</v>
          </cell>
        </row>
        <row r="3130">
          <cell r="A3130" t="str">
            <v>DEC3202212210037</v>
          </cell>
          <cell r="B3130">
            <v>484555</v>
          </cell>
          <cell r="C3130" t="str">
            <v>DEC3202212210037</v>
          </cell>
          <cell r="D3130" t="str">
            <v>HUAWEI</v>
          </cell>
          <cell r="E3130" t="str">
            <v>DESPACHO</v>
          </cell>
          <cell r="F3130" t="str">
            <v>EXCLUSIVO</v>
          </cell>
          <cell r="G3130" t="str">
            <v>TF90193</v>
          </cell>
          <cell r="H3130">
            <v>44916</v>
          </cell>
          <cell r="I3130" t="str">
            <v>ENTREGADO</v>
          </cell>
          <cell r="J3130">
            <v>44917</v>
          </cell>
          <cell r="K3130" t="str">
            <v>CN SYSTEM INTEGRATION AND CONSTRUCTION DEL ECUADOR CNSIC S.A.</v>
          </cell>
          <cell r="L3130" t="str">
            <v>PRECOOPERATIVA UNIDAD NACIONAL, KM 9 ½ VÍA A DAULE, CALLE 20 NO (LA FLORIDA-GUAYAQUIL-GUAYAS)</v>
          </cell>
          <cell r="M3130" t="str">
            <v>CARLOS TIXI - RUC: 020524163617</v>
          </cell>
          <cell r="N3130" t="str">
            <v>0983707554</v>
          </cell>
          <cell r="P3130" t="str">
            <v>090605</v>
          </cell>
          <cell r="Q3130" t="str">
            <v>GUAYAQUIL</v>
          </cell>
          <cell r="R3130" t="str">
            <v>GUAYAS</v>
          </cell>
          <cell r="S3130" t="str">
            <v>GUAYAQUIL</v>
          </cell>
          <cell r="T3130" t="str">
            <v>ITSACOURIER</v>
          </cell>
          <cell r="U3130" t="str">
            <v>FLEXNETUIO_GYE</v>
          </cell>
          <cell r="V3130">
            <v>7</v>
          </cell>
          <cell r="W3130">
            <v>13.61</v>
          </cell>
          <cell r="X3130" t="str">
            <v>FLEXNET GUAYAQUIL</v>
          </cell>
          <cell r="Y3130" t="str">
            <v>FERNANDO GUTIERREZ HILL KM 8 1/2 VIA DAULE COOP. JUAN MONTALVO / FRENTE A PEPSI COLA</v>
          </cell>
        </row>
        <row r="3131">
          <cell r="A3131" t="str">
            <v>DEC3202212220005</v>
          </cell>
          <cell r="B3131">
            <v>484554</v>
          </cell>
          <cell r="C3131" t="str">
            <v>DEC3202212220005</v>
          </cell>
          <cell r="D3131" t="str">
            <v>HUAWEI</v>
          </cell>
          <cell r="E3131" t="str">
            <v>DESPACHO</v>
          </cell>
          <cell r="F3131" t="str">
            <v>EXCLUSIVO</v>
          </cell>
          <cell r="G3131" t="str">
            <v>TF90192</v>
          </cell>
          <cell r="H3131">
            <v>44916</v>
          </cell>
          <cell r="I3131" t="str">
            <v>ENTREGADO</v>
          </cell>
          <cell r="J3131">
            <v>44917</v>
          </cell>
          <cell r="K3131" t="str">
            <v>CN SYSTEM INTEGRATION AND CONSTRUCTION DEL ECUADOR CNSIC S.A.</v>
          </cell>
          <cell r="L3131" t="str">
            <v>KM 22 VIA PERIMETRAL, SOLAR 25 - MZ 70, PARROQUIA PASCUALES.</v>
          </cell>
          <cell r="M3131" t="str">
            <v>RAUL ENRIQUE  LOPEZ LINDAO - RUC: 020524163617</v>
          </cell>
          <cell r="N3131" t="str">
            <v>0921402137</v>
          </cell>
          <cell r="P3131" t="str">
            <v>090707</v>
          </cell>
          <cell r="Q3131" t="str">
            <v>GUAYAQUIL</v>
          </cell>
          <cell r="R3131" t="str">
            <v>GUAYAS</v>
          </cell>
          <cell r="S3131" t="str">
            <v>GUAYAQUIL</v>
          </cell>
          <cell r="T3131" t="str">
            <v>ITSACOURIER</v>
          </cell>
          <cell r="U3131" t="str">
            <v>FLEXNETUIO_GYE</v>
          </cell>
          <cell r="V3131">
            <v>7</v>
          </cell>
          <cell r="W3131">
            <v>13.65</v>
          </cell>
          <cell r="X3131" t="str">
            <v>FLEXNET GUAYAQUIL</v>
          </cell>
          <cell r="Y3131" t="str">
            <v>FERNANDO GUTIERREZ HILL KM 8 1/2 VIA DAULE COOP. JUAN MONTALVO / FRENTE A PEPSI COLA</v>
          </cell>
        </row>
        <row r="3132">
          <cell r="A3132" t="str">
            <v>SG_2022_2218</v>
          </cell>
          <cell r="B3132">
            <v>484553</v>
          </cell>
          <cell r="C3132" t="str">
            <v>SG_2022_2218</v>
          </cell>
          <cell r="D3132" t="str">
            <v>SG</v>
          </cell>
          <cell r="E3132" t="str">
            <v>DESPACHO</v>
          </cell>
          <cell r="G3132" t="str">
            <v>90181</v>
          </cell>
          <cell r="H3132">
            <v>44916</v>
          </cell>
          <cell r="I3132" t="str">
            <v>ENTREGADO</v>
          </cell>
          <cell r="J3132">
            <v>44917</v>
          </cell>
          <cell r="K3132" t="str">
            <v>VERDESOTO AMBATO</v>
          </cell>
          <cell r="L3132" t="str">
            <v>HUACHI CHICO / AV. VICTOR HUGO S/N Y ARISTIDES SARTORIO</v>
          </cell>
          <cell r="P3132" t="str">
            <v>180215</v>
          </cell>
          <cell r="Q3132" t="str">
            <v>AMBATO</v>
          </cell>
          <cell r="R3132" t="str">
            <v>TUNGURAHUA</v>
          </cell>
          <cell r="S3132" t="str">
            <v>HUACHI GRANDE - MONTALVO - TOTORAS</v>
          </cell>
          <cell r="U3132" t="str">
            <v>FLEXNETGYE_PROVINCIA</v>
          </cell>
          <cell r="V3132">
            <v>1</v>
          </cell>
          <cell r="W3132">
            <v>231.27</v>
          </cell>
          <cell r="X3132" t="str">
            <v>FLEXNET - GYE</v>
          </cell>
          <cell r="Y3132" t="str">
            <v>FERNANDO GUTIERREZ HILL KM 8 1/2 VIA DAULE</v>
          </cell>
        </row>
        <row r="3133">
          <cell r="A3133" t="str">
            <v>2022-11885_1</v>
          </cell>
          <cell r="B3133">
            <v>484552</v>
          </cell>
          <cell r="C3133" t="str">
            <v>2022-11885_1</v>
          </cell>
          <cell r="D3133" t="str">
            <v>MOVISTAR</v>
          </cell>
          <cell r="E3133" t="str">
            <v>DESPACHO</v>
          </cell>
          <cell r="F3133" t="str">
            <v>NORMAL</v>
          </cell>
          <cell r="G3133" t="str">
            <v>031082022118851</v>
          </cell>
          <cell r="H3133">
            <v>44916</v>
          </cell>
          <cell r="I3133" t="str">
            <v>ENTREGADO</v>
          </cell>
          <cell r="J3133">
            <v>44917</v>
          </cell>
          <cell r="K3133" t="str">
            <v>NORPHONE ZONIFICACION CARCHI CALLE_CARLOS JOSE CAMPOVERDE BERRU</v>
          </cell>
          <cell r="L3133" t="str">
            <v>AV. MARIANO ACOSTA 2147 Y VICTOR GOMEZ JURADO</v>
          </cell>
          <cell r="M3133" t="str">
            <v>1001472958</v>
          </cell>
          <cell r="N3133" t="str">
            <v>998027290</v>
          </cell>
          <cell r="O3133" t="str">
            <v/>
          </cell>
          <cell r="P3133" t="str">
            <v>IBARRA</v>
          </cell>
          <cell r="Q3133" t="str">
            <v>IBARRA</v>
          </cell>
          <cell r="R3133" t="str">
            <v>IMBABURA</v>
          </cell>
          <cell r="T3133" t="str">
            <v>TRAMACO</v>
          </cell>
          <cell r="U3133" t="str">
            <v>FLEXNETUIO_PROVINCIA</v>
          </cell>
          <cell r="V3133">
            <v>1</v>
          </cell>
          <cell r="W3133">
            <v>1</v>
          </cell>
          <cell r="X3133" t="str">
            <v>FLEXNET ECUADOR - MOVISTAR</v>
          </cell>
          <cell r="Y3133" t="str">
            <v>CALLE 28 DE JUNIO S/N Y GARCIA MORENO ENTRADA LLANO GRANDE</v>
          </cell>
        </row>
        <row r="3134">
          <cell r="A3134" t="str">
            <v>SG_2022_2217</v>
          </cell>
          <cell r="B3134">
            <v>484551</v>
          </cell>
          <cell r="C3134" t="str">
            <v>SG_2022_2217</v>
          </cell>
          <cell r="D3134" t="str">
            <v>SG</v>
          </cell>
          <cell r="E3134" t="str">
            <v>DESPACHO</v>
          </cell>
          <cell r="F3134" t="str">
            <v>NORMAL</v>
          </cell>
          <cell r="G3134" t="str">
            <v>90180</v>
          </cell>
          <cell r="H3134">
            <v>44916</v>
          </cell>
          <cell r="I3134" t="str">
            <v>ENTREGADO</v>
          </cell>
          <cell r="J3134">
            <v>44917</v>
          </cell>
          <cell r="K3134" t="str">
            <v>MEGAPROFER-STA ROSA</v>
          </cell>
          <cell r="L3134" t="str">
            <v>CALLE VENEZUELA S/N Y BERNARDIO ECHEVERRÍA (KM 71/2 VÍA A GUARANDA) PARROQUIA SANTA ROSA.</v>
          </cell>
          <cell r="P3134" t="str">
            <v>AMBATO</v>
          </cell>
          <cell r="Q3134" t="str">
            <v>AMBATO</v>
          </cell>
          <cell r="R3134" t="str">
            <v>TUNGURAHUA</v>
          </cell>
          <cell r="S3134" t="str">
            <v>AMBATO</v>
          </cell>
          <cell r="U3134" t="str">
            <v>FLEXNETGYE_PROVINCIA</v>
          </cell>
          <cell r="V3134">
            <v>1</v>
          </cell>
          <cell r="W3134">
            <v>110.02</v>
          </cell>
          <cell r="X3134" t="str">
            <v>FLEXNET - GYE</v>
          </cell>
          <cell r="Y3134" t="str">
            <v>FERNANDO GUTIERREZ HILL KM 8 1/2 VIA DAULE</v>
          </cell>
        </row>
        <row r="3135">
          <cell r="A3135" t="str">
            <v>TK-7455</v>
          </cell>
          <cell r="B3135">
            <v>484543</v>
          </cell>
          <cell r="C3135" t="str">
            <v>TK-7455</v>
          </cell>
          <cell r="D3135" t="str">
            <v>MDELIVERY</v>
          </cell>
          <cell r="E3135" t="str">
            <v>DESPACHO</v>
          </cell>
          <cell r="F3135" t="str">
            <v>EXPRESS</v>
          </cell>
          <cell r="G3135" t="str">
            <v/>
          </cell>
          <cell r="H3135">
            <v>44916</v>
          </cell>
          <cell r="I3135" t="str">
            <v>ENTREGADO</v>
          </cell>
          <cell r="J3135">
            <v>44923</v>
          </cell>
          <cell r="K3135" t="str">
            <v>OTECEL</v>
          </cell>
          <cell r="L3135" t="str">
            <v>AVDA SIMON BOLIVAR Y VIA NAYON CONJUNTO CORPORATIVO EKOPARK TORRE 3 TELEFONICA</v>
          </cell>
          <cell r="M3135" t="str">
            <v/>
          </cell>
          <cell r="N3135" t="str">
            <v>098299225</v>
          </cell>
          <cell r="O3135" t="str">
            <v/>
          </cell>
          <cell r="P3135" t="str">
            <v>QUITO</v>
          </cell>
          <cell r="Q3135" t="str">
            <v>QUITO</v>
          </cell>
          <cell r="R3135" t="str">
            <v>PICHINCHA</v>
          </cell>
          <cell r="T3135" t="str">
            <v>FLEXTRANS UIO</v>
          </cell>
          <cell r="U3135" t="str">
            <v>FLEXNETUIO_LOCAL</v>
          </cell>
          <cell r="V3135">
            <v>1</v>
          </cell>
          <cell r="W3135">
            <v>1</v>
          </cell>
          <cell r="X3135" t="str">
            <v>FLEXNET ECUADOR - MDELIVERY</v>
          </cell>
          <cell r="Y3135" t="str">
            <v>CALLE 28 DE JUNIO S/N Y GARCIA MORENO ENTRADA LLANO GRANDE</v>
          </cell>
        </row>
        <row r="3136">
          <cell r="A3136" t="str">
            <v>TK-7457</v>
          </cell>
          <cell r="B3136">
            <v>484544</v>
          </cell>
          <cell r="C3136" t="str">
            <v>TK-7457</v>
          </cell>
          <cell r="D3136" t="str">
            <v>MDELIVERY</v>
          </cell>
          <cell r="E3136" t="str">
            <v>DESPACHO</v>
          </cell>
          <cell r="F3136" t="str">
            <v>EXPRESS</v>
          </cell>
          <cell r="G3136" t="str">
            <v/>
          </cell>
          <cell r="H3136">
            <v>44916</v>
          </cell>
          <cell r="I3136" t="str">
            <v>ENTREGADO</v>
          </cell>
          <cell r="J3136">
            <v>44923</v>
          </cell>
          <cell r="K3136" t="str">
            <v>OTECEL</v>
          </cell>
          <cell r="L3136" t="str">
            <v>AVDA SIMON BOLIVAR Y VIA NAYON CONJUNTO CORPORATIVO EKOPARK TORRE 3 TELEFONICA</v>
          </cell>
          <cell r="M3136" t="str">
            <v/>
          </cell>
          <cell r="N3136" t="str">
            <v>098299225</v>
          </cell>
          <cell r="O3136" t="str">
            <v/>
          </cell>
          <cell r="P3136" t="str">
            <v>QUITO</v>
          </cell>
          <cell r="Q3136" t="str">
            <v>QUITO</v>
          </cell>
          <cell r="R3136" t="str">
            <v>PICHINCHA</v>
          </cell>
          <cell r="T3136" t="str">
            <v>FLEXTRANS UIO</v>
          </cell>
          <cell r="U3136" t="str">
            <v>FLEXNETUIO_LOCAL</v>
          </cell>
          <cell r="V3136">
            <v>1</v>
          </cell>
          <cell r="W3136">
            <v>1</v>
          </cell>
          <cell r="X3136" t="str">
            <v>FLEXNET ECUADOR - MDELIVERY</v>
          </cell>
          <cell r="Y3136" t="str">
            <v>CALLE 28 DE JUNIO S/N Y GARCIA MORENO ENTRADA LLANO GRANDE</v>
          </cell>
        </row>
        <row r="3137">
          <cell r="A3137" t="str">
            <v>TK-7459</v>
          </cell>
          <cell r="B3137">
            <v>484545</v>
          </cell>
          <cell r="C3137" t="str">
            <v>TK-7459</v>
          </cell>
          <cell r="D3137" t="str">
            <v>MDELIVERY</v>
          </cell>
          <cell r="E3137" t="str">
            <v>DESPACHO</v>
          </cell>
          <cell r="F3137" t="str">
            <v>EXPRESS</v>
          </cell>
          <cell r="G3137" t="str">
            <v/>
          </cell>
          <cell r="H3137">
            <v>44916</v>
          </cell>
          <cell r="I3137" t="str">
            <v>ENTREGADO</v>
          </cell>
          <cell r="J3137">
            <v>44923</v>
          </cell>
          <cell r="K3137" t="str">
            <v>OTECEL</v>
          </cell>
          <cell r="L3137" t="str">
            <v>AVDA SIMON BOLIVAR Y VIA NAYON CONJUNTO CORPORATIVO EKOPARK TORRE 3 TELEFONICA</v>
          </cell>
          <cell r="M3137" t="str">
            <v/>
          </cell>
          <cell r="N3137" t="str">
            <v>098299225</v>
          </cell>
          <cell r="O3137" t="str">
            <v/>
          </cell>
          <cell r="P3137" t="str">
            <v>QUITO</v>
          </cell>
          <cell r="Q3137" t="str">
            <v>QUITO</v>
          </cell>
          <cell r="R3137" t="str">
            <v>PICHINCHA</v>
          </cell>
          <cell r="T3137" t="str">
            <v>FLEXTRANS UIO</v>
          </cell>
          <cell r="U3137" t="str">
            <v>FLEXNETUIO_LOCAL</v>
          </cell>
          <cell r="V3137">
            <v>1</v>
          </cell>
          <cell r="W3137">
            <v>1</v>
          </cell>
          <cell r="X3137" t="str">
            <v>FLEXNET ECUADOR - MDELIVERY</v>
          </cell>
          <cell r="Y3137" t="str">
            <v>CALLE 28 DE JUNIO S/N Y GARCIA MORENO ENTRADA LLANO GRANDE</v>
          </cell>
        </row>
        <row r="3138">
          <cell r="A3138" t="str">
            <v>TK-7460</v>
          </cell>
          <cell r="B3138">
            <v>484546</v>
          </cell>
          <cell r="C3138" t="str">
            <v>TK-7460</v>
          </cell>
          <cell r="D3138" t="str">
            <v>MDELIVERY</v>
          </cell>
          <cell r="E3138" t="str">
            <v>DESPACHO</v>
          </cell>
          <cell r="F3138" t="str">
            <v>EXPRESS</v>
          </cell>
          <cell r="G3138" t="str">
            <v/>
          </cell>
          <cell r="H3138">
            <v>44916</v>
          </cell>
          <cell r="I3138" t="str">
            <v>ENTREGADO</v>
          </cell>
          <cell r="J3138">
            <v>44923</v>
          </cell>
          <cell r="K3138" t="str">
            <v>OTECEL</v>
          </cell>
          <cell r="L3138" t="str">
            <v>AVDA SIMON BOLIVAR Y VIA NAYON CONJUNTO CORPORATIVO EKOPARK TORRE 3 TELEFONICA</v>
          </cell>
          <cell r="M3138" t="str">
            <v/>
          </cell>
          <cell r="N3138" t="str">
            <v>098299225</v>
          </cell>
          <cell r="O3138" t="str">
            <v/>
          </cell>
          <cell r="P3138" t="str">
            <v>QUITO</v>
          </cell>
          <cell r="Q3138" t="str">
            <v>QUITO</v>
          </cell>
          <cell r="R3138" t="str">
            <v>PICHINCHA</v>
          </cell>
          <cell r="T3138" t="str">
            <v>FLEXTRANS UIO</v>
          </cell>
          <cell r="U3138" t="str">
            <v>FLEXNETUIO_LOCAL</v>
          </cell>
          <cell r="V3138">
            <v>1</v>
          </cell>
          <cell r="W3138">
            <v>1</v>
          </cell>
          <cell r="X3138" t="str">
            <v>FLEXNET ECUADOR - MDELIVERY</v>
          </cell>
          <cell r="Y3138" t="str">
            <v>CALLE 28 DE JUNIO S/N Y GARCIA MORENO ENTRADA LLANO GRANDE</v>
          </cell>
        </row>
        <row r="3139">
          <cell r="A3139" t="str">
            <v>TK-7461</v>
          </cell>
          <cell r="B3139">
            <v>484547</v>
          </cell>
          <cell r="C3139" t="str">
            <v>TK-7461</v>
          </cell>
          <cell r="D3139" t="str">
            <v>MDELIVERY</v>
          </cell>
          <cell r="E3139" t="str">
            <v>DESPACHO</v>
          </cell>
          <cell r="F3139" t="str">
            <v>EXPRESS</v>
          </cell>
          <cell r="G3139" t="str">
            <v/>
          </cell>
          <cell r="H3139">
            <v>44916</v>
          </cell>
          <cell r="I3139" t="str">
            <v>ENTREGADO</v>
          </cell>
          <cell r="J3139">
            <v>44923</v>
          </cell>
          <cell r="K3139" t="str">
            <v>OTECEL</v>
          </cell>
          <cell r="L3139" t="str">
            <v>AVDA SIMON BOLIVAR Y VIA NAYON CONJUNTO CORPORATIVO EKOPARK TORRE 3 TELEFONICA</v>
          </cell>
          <cell r="M3139" t="str">
            <v/>
          </cell>
          <cell r="N3139" t="str">
            <v>098299225</v>
          </cell>
          <cell r="O3139" t="str">
            <v/>
          </cell>
          <cell r="P3139" t="str">
            <v>QUITO</v>
          </cell>
          <cell r="Q3139" t="str">
            <v>QUITO</v>
          </cell>
          <cell r="R3139" t="str">
            <v>PICHINCHA</v>
          </cell>
          <cell r="T3139" t="str">
            <v>FLEXTRANS UIO</v>
          </cell>
          <cell r="U3139" t="str">
            <v>FLEXNETUIO_LOCAL</v>
          </cell>
          <cell r="V3139">
            <v>1</v>
          </cell>
          <cell r="W3139">
            <v>1</v>
          </cell>
          <cell r="X3139" t="str">
            <v>FLEXNET ECUADOR - MDELIVERY</v>
          </cell>
          <cell r="Y3139" t="str">
            <v>CALLE 28 DE JUNIO S/N Y GARCIA MORENO ENTRADA LLANO GRANDE</v>
          </cell>
        </row>
        <row r="3140">
          <cell r="A3140" t="str">
            <v>TK-7462</v>
          </cell>
          <cell r="B3140">
            <v>484548</v>
          </cell>
          <cell r="C3140" t="str">
            <v>TK-7462</v>
          </cell>
          <cell r="D3140" t="str">
            <v>MDELIVERY</v>
          </cell>
          <cell r="E3140" t="str">
            <v>DESPACHO</v>
          </cell>
          <cell r="F3140" t="str">
            <v>EXPRESS</v>
          </cell>
          <cell r="G3140" t="str">
            <v/>
          </cell>
          <cell r="H3140">
            <v>44916</v>
          </cell>
          <cell r="I3140" t="str">
            <v>ENTREGADO</v>
          </cell>
          <cell r="J3140">
            <v>44923</v>
          </cell>
          <cell r="K3140" t="str">
            <v>OTECEL</v>
          </cell>
          <cell r="L3140" t="str">
            <v>AVDA SIMON BOLIVAR Y VIA NAYON CONJUNTO CORPORATIVO EKOPARK TORRE 3 TELEFONICA</v>
          </cell>
          <cell r="M3140" t="str">
            <v/>
          </cell>
          <cell r="N3140" t="str">
            <v>098299225</v>
          </cell>
          <cell r="O3140" t="str">
            <v/>
          </cell>
          <cell r="P3140" t="str">
            <v>QUITO</v>
          </cell>
          <cell r="Q3140" t="str">
            <v>QUITO</v>
          </cell>
          <cell r="R3140" t="str">
            <v>PICHINCHA</v>
          </cell>
          <cell r="T3140" t="str">
            <v>FLEXTRANS UIO</v>
          </cell>
          <cell r="U3140" t="str">
            <v>FLEXNETUIO_LOCAL</v>
          </cell>
          <cell r="V3140">
            <v>1</v>
          </cell>
          <cell r="W3140">
            <v>1</v>
          </cell>
          <cell r="X3140" t="str">
            <v>FLEXNET ECUADOR - MDELIVERY</v>
          </cell>
          <cell r="Y3140" t="str">
            <v>CALLE 28 DE JUNIO S/N Y GARCIA MORENO ENTRADA LLANO GRANDE</v>
          </cell>
        </row>
        <row r="3141">
          <cell r="A3141" t="str">
            <v>TK-7463</v>
          </cell>
          <cell r="B3141">
            <v>484549</v>
          </cell>
          <cell r="C3141" t="str">
            <v>TK-7463</v>
          </cell>
          <cell r="D3141" t="str">
            <v>MDELIVERY</v>
          </cell>
          <cell r="E3141" t="str">
            <v>DESPACHO</v>
          </cell>
          <cell r="F3141" t="str">
            <v>EXPRESS</v>
          </cell>
          <cell r="G3141" t="str">
            <v/>
          </cell>
          <cell r="H3141">
            <v>44916</v>
          </cell>
          <cell r="I3141" t="str">
            <v>ENTREGADO</v>
          </cell>
          <cell r="J3141">
            <v>44923</v>
          </cell>
          <cell r="K3141" t="str">
            <v>OTECEL</v>
          </cell>
          <cell r="L3141" t="str">
            <v>AVDA SIMON BOLIVAR Y VIA NAYON CONJUNTO CORPORATIVO EKOPARK TORRE 3 TELEFONICA</v>
          </cell>
          <cell r="M3141" t="str">
            <v/>
          </cell>
          <cell r="N3141" t="str">
            <v>098299225</v>
          </cell>
          <cell r="O3141" t="str">
            <v/>
          </cell>
          <cell r="P3141" t="str">
            <v>QUITO</v>
          </cell>
          <cell r="Q3141" t="str">
            <v>QUITO</v>
          </cell>
          <cell r="R3141" t="str">
            <v>PICHINCHA</v>
          </cell>
          <cell r="T3141" t="str">
            <v>FLEXTRANS UIO</v>
          </cell>
          <cell r="U3141" t="str">
            <v>FLEXNETUIO_LOCAL</v>
          </cell>
          <cell r="V3141">
            <v>1</v>
          </cell>
          <cell r="W3141">
            <v>1</v>
          </cell>
          <cell r="X3141" t="str">
            <v>FLEXNET ECUADOR - MDELIVERY</v>
          </cell>
          <cell r="Y3141" t="str">
            <v>CALLE 28 DE JUNIO S/N Y GARCIA MORENO ENTRADA LLANO GRANDE</v>
          </cell>
        </row>
        <row r="3142">
          <cell r="A3142" t="str">
            <v>TK-7464</v>
          </cell>
          <cell r="B3142">
            <v>484550</v>
          </cell>
          <cell r="C3142" t="str">
            <v>TK-7464</v>
          </cell>
          <cell r="D3142" t="str">
            <v>MDELIVERY</v>
          </cell>
          <cell r="E3142" t="str">
            <v>DESPACHO</v>
          </cell>
          <cell r="F3142" t="str">
            <v>EXPRESS</v>
          </cell>
          <cell r="G3142" t="str">
            <v/>
          </cell>
          <cell r="H3142">
            <v>44916</v>
          </cell>
          <cell r="I3142" t="str">
            <v>ENTREGADO</v>
          </cell>
          <cell r="J3142">
            <v>44923</v>
          </cell>
          <cell r="K3142" t="str">
            <v>OTECEL</v>
          </cell>
          <cell r="L3142" t="str">
            <v>AVDA SIMON BOLIVAR Y VIA NAYON CONJUNTO CORPORATIVO EKOPARK TORRE 3 TELEFONICA</v>
          </cell>
          <cell r="M3142" t="str">
            <v/>
          </cell>
          <cell r="N3142" t="str">
            <v>098299225</v>
          </cell>
          <cell r="O3142" t="str">
            <v/>
          </cell>
          <cell r="P3142" t="str">
            <v>QUITO</v>
          </cell>
          <cell r="Q3142" t="str">
            <v>QUITO</v>
          </cell>
          <cell r="R3142" t="str">
            <v>PICHINCHA</v>
          </cell>
          <cell r="T3142" t="str">
            <v>FLEXTRANS UIO</v>
          </cell>
          <cell r="U3142" t="str">
            <v>FLEXNETUIO_LOCAL</v>
          </cell>
          <cell r="V3142">
            <v>1</v>
          </cell>
          <cell r="W3142">
            <v>1</v>
          </cell>
          <cell r="X3142" t="str">
            <v>FLEXNET ECUADOR - MDELIVERY</v>
          </cell>
          <cell r="Y3142" t="str">
            <v>CALLE 28 DE JUNIO S/N Y GARCIA MORENO ENTRADA LLANO GRANDE</v>
          </cell>
        </row>
        <row r="3143">
          <cell r="A3143" t="str">
            <v>TK-7422</v>
          </cell>
          <cell r="B3143">
            <v>484519</v>
          </cell>
          <cell r="C3143" t="str">
            <v>TK-7422</v>
          </cell>
          <cell r="D3143" t="str">
            <v>MDELIVERY</v>
          </cell>
          <cell r="E3143" t="str">
            <v>DESPACHO</v>
          </cell>
          <cell r="F3143" t="str">
            <v>EXPRESS</v>
          </cell>
          <cell r="G3143" t="str">
            <v/>
          </cell>
          <cell r="H3143">
            <v>44916</v>
          </cell>
          <cell r="I3143" t="str">
            <v>ENTREGADO</v>
          </cell>
          <cell r="J3143">
            <v>44923</v>
          </cell>
          <cell r="K3143" t="str">
            <v>OTECEL</v>
          </cell>
          <cell r="L3143" t="str">
            <v>AVDA SIMON BOLIVAR Y VIA NAYON CONJUNTO CORPORATIVO EKOPARK TORRE 3 TELEFONICA</v>
          </cell>
          <cell r="M3143" t="str">
            <v/>
          </cell>
          <cell r="N3143" t="str">
            <v>098299225</v>
          </cell>
          <cell r="O3143" t="str">
            <v/>
          </cell>
          <cell r="P3143" t="str">
            <v>QUITO</v>
          </cell>
          <cell r="Q3143" t="str">
            <v>QUITO</v>
          </cell>
          <cell r="R3143" t="str">
            <v>PICHINCHA</v>
          </cell>
          <cell r="T3143" t="str">
            <v>FLEXTRANS UIO</v>
          </cell>
          <cell r="U3143" t="str">
            <v>FLEXNETUIO_LOCAL</v>
          </cell>
          <cell r="V3143">
            <v>1</v>
          </cell>
          <cell r="W3143">
            <v>1</v>
          </cell>
          <cell r="X3143" t="str">
            <v>FLEXNET ECUADOR - MDELIVERY</v>
          </cell>
          <cell r="Y3143" t="str">
            <v>CALLE 28 DE JUNIO S/N Y GARCIA MORENO ENTRADA LLANO GRANDE</v>
          </cell>
        </row>
        <row r="3144">
          <cell r="A3144" t="str">
            <v>TK-7425</v>
          </cell>
          <cell r="B3144">
            <v>484520</v>
          </cell>
          <cell r="C3144" t="str">
            <v>TK-7425</v>
          </cell>
          <cell r="D3144" t="str">
            <v>MDELIVERY</v>
          </cell>
          <cell r="E3144" t="str">
            <v>DESPACHO</v>
          </cell>
          <cell r="F3144" t="str">
            <v>EXPRESS</v>
          </cell>
          <cell r="G3144" t="str">
            <v/>
          </cell>
          <cell r="H3144">
            <v>44916</v>
          </cell>
          <cell r="I3144" t="str">
            <v>ENTREGADO</v>
          </cell>
          <cell r="J3144">
            <v>44923</v>
          </cell>
          <cell r="K3144" t="str">
            <v>OTECEL</v>
          </cell>
          <cell r="L3144" t="str">
            <v>AVDA SIMON BOLIVAR Y VIA NAYON CONJUNTO CORPORATIVO EKOPARK TORRE 3 TELEFONICA</v>
          </cell>
          <cell r="M3144" t="str">
            <v/>
          </cell>
          <cell r="N3144" t="str">
            <v>098299225</v>
          </cell>
          <cell r="O3144" t="str">
            <v/>
          </cell>
          <cell r="P3144" t="str">
            <v>QUITO</v>
          </cell>
          <cell r="Q3144" t="str">
            <v>QUITO</v>
          </cell>
          <cell r="R3144" t="str">
            <v>PICHINCHA</v>
          </cell>
          <cell r="T3144" t="str">
            <v>FLEXTRANS UIO</v>
          </cell>
          <cell r="U3144" t="str">
            <v>FLEXNETUIO_LOCAL</v>
          </cell>
          <cell r="V3144">
            <v>1</v>
          </cell>
          <cell r="W3144">
            <v>1</v>
          </cell>
          <cell r="X3144" t="str">
            <v>FLEXNET ECUADOR - MDELIVERY</v>
          </cell>
          <cell r="Y3144" t="str">
            <v>CALLE 28 DE JUNIO S/N Y GARCIA MORENO ENTRADA LLANO GRANDE</v>
          </cell>
        </row>
        <row r="3145">
          <cell r="A3145" t="str">
            <v>TK-7426</v>
          </cell>
          <cell r="B3145">
            <v>484521</v>
          </cell>
          <cell r="C3145" t="str">
            <v>TK-7426</v>
          </cell>
          <cell r="D3145" t="str">
            <v>MDELIVERY</v>
          </cell>
          <cell r="E3145" t="str">
            <v>DESPACHO</v>
          </cell>
          <cell r="F3145" t="str">
            <v>EXPRESS</v>
          </cell>
          <cell r="G3145" t="str">
            <v/>
          </cell>
          <cell r="H3145">
            <v>44916</v>
          </cell>
          <cell r="I3145" t="str">
            <v>ENTREGADO</v>
          </cell>
          <cell r="J3145">
            <v>44923</v>
          </cell>
          <cell r="K3145" t="str">
            <v>OTECEL</v>
          </cell>
          <cell r="L3145" t="str">
            <v>AVDA SIMON BOLIVAR Y VIA NAYON CONJUNTO CORPORATIVO EKOPARK TORRE 3 TELEFONICA</v>
          </cell>
          <cell r="M3145" t="str">
            <v/>
          </cell>
          <cell r="N3145" t="str">
            <v>098299225</v>
          </cell>
          <cell r="O3145" t="str">
            <v/>
          </cell>
          <cell r="P3145" t="str">
            <v>QUITO</v>
          </cell>
          <cell r="Q3145" t="str">
            <v>QUITO</v>
          </cell>
          <cell r="R3145" t="str">
            <v>PICHINCHA</v>
          </cell>
          <cell r="T3145" t="str">
            <v>FLEXTRANS UIO</v>
          </cell>
          <cell r="U3145" t="str">
            <v>FLEXNETUIO_LOCAL</v>
          </cell>
          <cell r="V3145">
            <v>1</v>
          </cell>
          <cell r="W3145">
            <v>1</v>
          </cell>
          <cell r="X3145" t="str">
            <v>FLEXNET ECUADOR - MDELIVERY</v>
          </cell>
          <cell r="Y3145" t="str">
            <v>CALLE 28 DE JUNIO S/N Y GARCIA MORENO ENTRADA LLANO GRANDE</v>
          </cell>
        </row>
        <row r="3146">
          <cell r="A3146" t="str">
            <v>TK-7427</v>
          </cell>
          <cell r="B3146">
            <v>484522</v>
          </cell>
          <cell r="C3146" t="str">
            <v>TK-7427</v>
          </cell>
          <cell r="D3146" t="str">
            <v>MDELIVERY</v>
          </cell>
          <cell r="E3146" t="str">
            <v>DESPACHO</v>
          </cell>
          <cell r="F3146" t="str">
            <v>EXPRESS</v>
          </cell>
          <cell r="G3146" t="str">
            <v/>
          </cell>
          <cell r="H3146">
            <v>44916</v>
          </cell>
          <cell r="I3146" t="str">
            <v>ENTREGADO</v>
          </cell>
          <cell r="J3146">
            <v>44923</v>
          </cell>
          <cell r="K3146" t="str">
            <v>OTECEL</v>
          </cell>
          <cell r="L3146" t="str">
            <v>AVDA SIMON BOLIVAR Y VIA NAYON CONJUNTO CORPORATIVO EKOPARK TORRE 3 TELEFONICA</v>
          </cell>
          <cell r="M3146" t="str">
            <v/>
          </cell>
          <cell r="N3146" t="str">
            <v>098299225</v>
          </cell>
          <cell r="O3146" t="str">
            <v/>
          </cell>
          <cell r="P3146" t="str">
            <v>QUITO</v>
          </cell>
          <cell r="Q3146" t="str">
            <v>QUITO</v>
          </cell>
          <cell r="R3146" t="str">
            <v>PICHINCHA</v>
          </cell>
          <cell r="T3146" t="str">
            <v>FLEXTRANS UIO</v>
          </cell>
          <cell r="U3146" t="str">
            <v>FLEXNETUIO_LOCAL</v>
          </cell>
          <cell r="V3146">
            <v>1</v>
          </cell>
          <cell r="W3146">
            <v>1</v>
          </cell>
          <cell r="X3146" t="str">
            <v>FLEXNET ECUADOR - MDELIVERY</v>
          </cell>
          <cell r="Y3146" t="str">
            <v>CALLE 28 DE JUNIO S/N Y GARCIA MORENO ENTRADA LLANO GRANDE</v>
          </cell>
        </row>
        <row r="3147">
          <cell r="A3147" t="str">
            <v>TK-7428</v>
          </cell>
          <cell r="B3147">
            <v>484523</v>
          </cell>
          <cell r="C3147" t="str">
            <v>TK-7428</v>
          </cell>
          <cell r="D3147" t="str">
            <v>MDELIVERY</v>
          </cell>
          <cell r="E3147" t="str">
            <v>DESPACHO</v>
          </cell>
          <cell r="F3147" t="str">
            <v>EXPRESS</v>
          </cell>
          <cell r="G3147" t="str">
            <v/>
          </cell>
          <cell r="H3147">
            <v>44916</v>
          </cell>
          <cell r="I3147" t="str">
            <v>ENTREGADO</v>
          </cell>
          <cell r="J3147">
            <v>44923</v>
          </cell>
          <cell r="K3147" t="str">
            <v>OTECEL</v>
          </cell>
          <cell r="L3147" t="str">
            <v>AVDA SIMON BOLIVAR Y VIA NAYON CONJUNTO CORPORATIVO EKOPARK TORRE 3 TELEFONICA</v>
          </cell>
          <cell r="M3147" t="str">
            <v/>
          </cell>
          <cell r="N3147" t="str">
            <v>098299225</v>
          </cell>
          <cell r="O3147" t="str">
            <v/>
          </cell>
          <cell r="P3147" t="str">
            <v>QUITO</v>
          </cell>
          <cell r="Q3147" t="str">
            <v>QUITO</v>
          </cell>
          <cell r="R3147" t="str">
            <v>PICHINCHA</v>
          </cell>
          <cell r="T3147" t="str">
            <v>FLEXTRANS UIO</v>
          </cell>
          <cell r="U3147" t="str">
            <v>FLEXNETUIO_LOCAL</v>
          </cell>
          <cell r="V3147">
            <v>1</v>
          </cell>
          <cell r="W3147">
            <v>1</v>
          </cell>
          <cell r="X3147" t="str">
            <v>FLEXNET ECUADOR - MDELIVERY</v>
          </cell>
          <cell r="Y3147" t="str">
            <v>CALLE 28 DE JUNIO S/N Y GARCIA MORENO ENTRADA LLANO GRANDE</v>
          </cell>
        </row>
        <row r="3148">
          <cell r="A3148" t="str">
            <v>TK-7429</v>
          </cell>
          <cell r="B3148">
            <v>484524</v>
          </cell>
          <cell r="C3148" t="str">
            <v>TK-7429</v>
          </cell>
          <cell r="D3148" t="str">
            <v>MDELIVERY</v>
          </cell>
          <cell r="E3148" t="str">
            <v>DESPACHO</v>
          </cell>
          <cell r="F3148" t="str">
            <v>EXPRESS</v>
          </cell>
          <cell r="G3148" t="str">
            <v/>
          </cell>
          <cell r="H3148">
            <v>44916</v>
          </cell>
          <cell r="I3148" t="str">
            <v>ENTREGADO</v>
          </cell>
          <cell r="J3148">
            <v>44923</v>
          </cell>
          <cell r="K3148" t="str">
            <v>OTECEL</v>
          </cell>
          <cell r="L3148" t="str">
            <v>AVDA SIMON BOLIVAR Y VIA NAYON CONJUNTO CORPORATIVO EKOPARK TORRE 3 TELEFONICA</v>
          </cell>
          <cell r="M3148" t="str">
            <v/>
          </cell>
          <cell r="N3148" t="str">
            <v>098299225</v>
          </cell>
          <cell r="O3148" t="str">
            <v/>
          </cell>
          <cell r="P3148" t="str">
            <v>QUITO</v>
          </cell>
          <cell r="Q3148" t="str">
            <v>QUITO</v>
          </cell>
          <cell r="R3148" t="str">
            <v>PICHINCHA</v>
          </cell>
          <cell r="T3148" t="str">
            <v>FLEXTRANS UIO</v>
          </cell>
          <cell r="U3148" t="str">
            <v>FLEXNETUIO_LOCAL</v>
          </cell>
          <cell r="V3148">
            <v>1</v>
          </cell>
          <cell r="W3148">
            <v>1</v>
          </cell>
          <cell r="X3148" t="str">
            <v>FLEXNET ECUADOR - MDELIVERY</v>
          </cell>
          <cell r="Y3148" t="str">
            <v>CALLE 28 DE JUNIO S/N Y GARCIA MORENO ENTRADA LLANO GRANDE</v>
          </cell>
        </row>
        <row r="3149">
          <cell r="A3149" t="str">
            <v>TK-7430</v>
          </cell>
          <cell r="B3149">
            <v>484525</v>
          </cell>
          <cell r="C3149" t="str">
            <v>TK-7430</v>
          </cell>
          <cell r="D3149" t="str">
            <v>MDELIVERY</v>
          </cell>
          <cell r="E3149" t="str">
            <v>DESPACHO</v>
          </cell>
          <cell r="F3149" t="str">
            <v>EXPRESS</v>
          </cell>
          <cell r="G3149" t="str">
            <v/>
          </cell>
          <cell r="H3149">
            <v>44916</v>
          </cell>
          <cell r="I3149" t="str">
            <v>ENTREGADO</v>
          </cell>
          <cell r="J3149">
            <v>44923</v>
          </cell>
          <cell r="K3149" t="str">
            <v>OTECEL</v>
          </cell>
          <cell r="L3149" t="str">
            <v>AVDA SIMON BOLIVAR Y VIA NAYON CONJUNTO CORPORATIVO EKOPARK TORRE 3 TELEFONICA</v>
          </cell>
          <cell r="M3149" t="str">
            <v/>
          </cell>
          <cell r="N3149" t="str">
            <v>098299225</v>
          </cell>
          <cell r="O3149" t="str">
            <v/>
          </cell>
          <cell r="P3149" t="str">
            <v>QUITO</v>
          </cell>
          <cell r="Q3149" t="str">
            <v>QUITO</v>
          </cell>
          <cell r="R3149" t="str">
            <v>PICHINCHA</v>
          </cell>
          <cell r="T3149" t="str">
            <v>FLEXTRANS UIO</v>
          </cell>
          <cell r="U3149" t="str">
            <v>FLEXNETUIO_LOCAL</v>
          </cell>
          <cell r="V3149">
            <v>1</v>
          </cell>
          <cell r="W3149">
            <v>1</v>
          </cell>
          <cell r="X3149" t="str">
            <v>FLEXNET ECUADOR - MDELIVERY</v>
          </cell>
          <cell r="Y3149" t="str">
            <v>CALLE 28 DE JUNIO S/N Y GARCIA MORENO ENTRADA LLANO GRANDE</v>
          </cell>
        </row>
        <row r="3150">
          <cell r="A3150" t="str">
            <v>TK-7431</v>
          </cell>
          <cell r="B3150">
            <v>484526</v>
          </cell>
          <cell r="C3150" t="str">
            <v>TK-7431</v>
          </cell>
          <cell r="D3150" t="str">
            <v>MDELIVERY</v>
          </cell>
          <cell r="E3150" t="str">
            <v>DESPACHO</v>
          </cell>
          <cell r="F3150" t="str">
            <v>EXPRESS</v>
          </cell>
          <cell r="G3150" t="str">
            <v/>
          </cell>
          <cell r="H3150">
            <v>44916</v>
          </cell>
          <cell r="I3150" t="str">
            <v>ENTREGADO</v>
          </cell>
          <cell r="J3150">
            <v>44923</v>
          </cell>
          <cell r="K3150" t="str">
            <v>OTECEL</v>
          </cell>
          <cell r="L3150" t="str">
            <v>AVDA SIMON BOLIVAR Y VIA NAYON CONJUNTO CORPORATIVO EKOPARK TORRE 3 TELEFONICA</v>
          </cell>
          <cell r="M3150" t="str">
            <v/>
          </cell>
          <cell r="N3150" t="str">
            <v>098299225</v>
          </cell>
          <cell r="O3150" t="str">
            <v/>
          </cell>
          <cell r="P3150" t="str">
            <v>QUITO</v>
          </cell>
          <cell r="Q3150" t="str">
            <v>QUITO</v>
          </cell>
          <cell r="R3150" t="str">
            <v>PICHINCHA</v>
          </cell>
          <cell r="T3150" t="str">
            <v>FLEXTRANS UIO</v>
          </cell>
          <cell r="U3150" t="str">
            <v>FLEXNETUIO_LOCAL</v>
          </cell>
          <cell r="V3150">
            <v>1</v>
          </cell>
          <cell r="W3150">
            <v>1</v>
          </cell>
          <cell r="X3150" t="str">
            <v>FLEXNET ECUADOR - MDELIVERY</v>
          </cell>
          <cell r="Y3150" t="str">
            <v>CALLE 28 DE JUNIO S/N Y GARCIA MORENO ENTRADA LLANO GRANDE</v>
          </cell>
        </row>
        <row r="3151">
          <cell r="A3151" t="str">
            <v>TK-7432</v>
          </cell>
          <cell r="B3151">
            <v>484527</v>
          </cell>
          <cell r="C3151" t="str">
            <v>TK-7432</v>
          </cell>
          <cell r="D3151" t="str">
            <v>MDELIVERY</v>
          </cell>
          <cell r="E3151" t="str">
            <v>DESPACHO</v>
          </cell>
          <cell r="F3151" t="str">
            <v>EXPRESS</v>
          </cell>
          <cell r="G3151" t="str">
            <v/>
          </cell>
          <cell r="H3151">
            <v>44916</v>
          </cell>
          <cell r="I3151" t="str">
            <v>ENTREGADO</v>
          </cell>
          <cell r="J3151">
            <v>44923</v>
          </cell>
          <cell r="K3151" t="str">
            <v>OTECEL</v>
          </cell>
          <cell r="L3151" t="str">
            <v>AVDA SIMON BOLIVAR Y VIA NAYON CONJUNTO CORPORATIVO EKOPARK TORRE 3 TELEFONICA</v>
          </cell>
          <cell r="M3151" t="str">
            <v/>
          </cell>
          <cell r="N3151" t="str">
            <v>098299225</v>
          </cell>
          <cell r="O3151" t="str">
            <v/>
          </cell>
          <cell r="P3151" t="str">
            <v>QUITO</v>
          </cell>
          <cell r="Q3151" t="str">
            <v>QUITO</v>
          </cell>
          <cell r="R3151" t="str">
            <v>PICHINCHA</v>
          </cell>
          <cell r="T3151" t="str">
            <v>FLEXTRANS UIO</v>
          </cell>
          <cell r="U3151" t="str">
            <v>FLEXNETUIO_LOCAL</v>
          </cell>
          <cell r="V3151">
            <v>1</v>
          </cell>
          <cell r="W3151">
            <v>1</v>
          </cell>
          <cell r="X3151" t="str">
            <v>FLEXNET ECUADOR - MDELIVERY</v>
          </cell>
          <cell r="Y3151" t="str">
            <v>CALLE 28 DE JUNIO S/N Y GARCIA MORENO ENTRADA LLANO GRANDE</v>
          </cell>
        </row>
        <row r="3152">
          <cell r="A3152" t="str">
            <v>TK-7433</v>
          </cell>
          <cell r="B3152">
            <v>484528</v>
          </cell>
          <cell r="C3152" t="str">
            <v>TK-7433</v>
          </cell>
          <cell r="D3152" t="str">
            <v>MDELIVERY</v>
          </cell>
          <cell r="E3152" t="str">
            <v>DESPACHO</v>
          </cell>
          <cell r="F3152" t="str">
            <v>EXPRESS</v>
          </cell>
          <cell r="G3152" t="str">
            <v/>
          </cell>
          <cell r="H3152">
            <v>44916</v>
          </cell>
          <cell r="I3152" t="str">
            <v>ENTREGADO</v>
          </cell>
          <cell r="J3152">
            <v>44923</v>
          </cell>
          <cell r="K3152" t="str">
            <v>OTECEL</v>
          </cell>
          <cell r="L3152" t="str">
            <v>AVDA SIMON BOLIVAR Y VIA NAYON CONJUNTO CORPORATIVO EKOPARK TORRE 3 TELEFONICA</v>
          </cell>
          <cell r="M3152" t="str">
            <v/>
          </cell>
          <cell r="N3152" t="str">
            <v>098299225</v>
          </cell>
          <cell r="O3152" t="str">
            <v/>
          </cell>
          <cell r="P3152" t="str">
            <v>QUITO</v>
          </cell>
          <cell r="Q3152" t="str">
            <v>QUITO</v>
          </cell>
          <cell r="R3152" t="str">
            <v>PICHINCHA</v>
          </cell>
          <cell r="T3152" t="str">
            <v>FLEXTRANS UIO</v>
          </cell>
          <cell r="U3152" t="str">
            <v>FLEXNETUIO_LOCAL</v>
          </cell>
          <cell r="V3152">
            <v>1</v>
          </cell>
          <cell r="W3152">
            <v>1</v>
          </cell>
          <cell r="X3152" t="str">
            <v>FLEXNET ECUADOR - MDELIVERY</v>
          </cell>
          <cell r="Y3152" t="str">
            <v>CALLE 28 DE JUNIO S/N Y GARCIA MORENO ENTRADA LLANO GRANDE</v>
          </cell>
        </row>
        <row r="3153">
          <cell r="A3153" t="str">
            <v>TK-7434</v>
          </cell>
          <cell r="B3153">
            <v>484529</v>
          </cell>
          <cell r="C3153" t="str">
            <v>TK-7434</v>
          </cell>
          <cell r="D3153" t="str">
            <v>MDELIVERY</v>
          </cell>
          <cell r="E3153" t="str">
            <v>DESPACHO</v>
          </cell>
          <cell r="F3153" t="str">
            <v>EXPRESS</v>
          </cell>
          <cell r="G3153" t="str">
            <v/>
          </cell>
          <cell r="H3153">
            <v>44916</v>
          </cell>
          <cell r="I3153" t="str">
            <v>ENTREGADO</v>
          </cell>
          <cell r="J3153">
            <v>44923</v>
          </cell>
          <cell r="K3153" t="str">
            <v>OTECEL</v>
          </cell>
          <cell r="L3153" t="str">
            <v>AVDA SIMON BOLIVAR Y VIA NAYON CONJUNTO CORPORATIVO EKOPARK TORRE 3 TELEFONICA</v>
          </cell>
          <cell r="M3153" t="str">
            <v/>
          </cell>
          <cell r="N3153" t="str">
            <v>098299225</v>
          </cell>
          <cell r="O3153" t="str">
            <v/>
          </cell>
          <cell r="P3153" t="str">
            <v>QUITO</v>
          </cell>
          <cell r="Q3153" t="str">
            <v>QUITO</v>
          </cell>
          <cell r="R3153" t="str">
            <v>PICHINCHA</v>
          </cell>
          <cell r="T3153" t="str">
            <v>FLEXTRANS UIO</v>
          </cell>
          <cell r="U3153" t="str">
            <v>FLEXNETUIO_LOCAL</v>
          </cell>
          <cell r="V3153">
            <v>1</v>
          </cell>
          <cell r="W3153">
            <v>1</v>
          </cell>
          <cell r="X3153" t="str">
            <v>FLEXNET ECUADOR - MDELIVERY</v>
          </cell>
          <cell r="Y3153" t="str">
            <v>CALLE 28 DE JUNIO S/N Y GARCIA MORENO ENTRADA LLANO GRANDE</v>
          </cell>
        </row>
        <row r="3154">
          <cell r="A3154" t="str">
            <v>TK-7436</v>
          </cell>
          <cell r="B3154">
            <v>484530</v>
          </cell>
          <cell r="C3154" t="str">
            <v>TK-7436</v>
          </cell>
          <cell r="D3154" t="str">
            <v>MDELIVERY</v>
          </cell>
          <cell r="E3154" t="str">
            <v>DESPACHO</v>
          </cell>
          <cell r="F3154" t="str">
            <v>EXPRESS</v>
          </cell>
          <cell r="G3154" t="str">
            <v/>
          </cell>
          <cell r="H3154">
            <v>44916</v>
          </cell>
          <cell r="I3154" t="str">
            <v>ENTREGADO</v>
          </cell>
          <cell r="J3154">
            <v>44923</v>
          </cell>
          <cell r="K3154" t="str">
            <v>OTECEL</v>
          </cell>
          <cell r="L3154" t="str">
            <v>AVDA SIMON BOLIVAR Y VIA NAYON CONJUNTO CORPORATIVO EKOPARK TORRE 3 TELEFONICA</v>
          </cell>
          <cell r="M3154" t="str">
            <v/>
          </cell>
          <cell r="N3154" t="str">
            <v>098299225</v>
          </cell>
          <cell r="O3154" t="str">
            <v/>
          </cell>
          <cell r="P3154" t="str">
            <v>QUITO</v>
          </cell>
          <cell r="Q3154" t="str">
            <v>QUITO</v>
          </cell>
          <cell r="R3154" t="str">
            <v>PICHINCHA</v>
          </cell>
          <cell r="T3154" t="str">
            <v>FLEXTRANS UIO</v>
          </cell>
          <cell r="U3154" t="str">
            <v>FLEXNETUIO_LOCAL</v>
          </cell>
          <cell r="V3154">
            <v>1</v>
          </cell>
          <cell r="W3154">
            <v>1</v>
          </cell>
          <cell r="X3154" t="str">
            <v>FLEXNET ECUADOR - MDELIVERY</v>
          </cell>
          <cell r="Y3154" t="str">
            <v>CALLE 28 DE JUNIO S/N Y GARCIA MORENO ENTRADA LLANO GRANDE</v>
          </cell>
        </row>
        <row r="3155">
          <cell r="A3155" t="str">
            <v>TK-7439</v>
          </cell>
          <cell r="B3155">
            <v>484531</v>
          </cell>
          <cell r="C3155" t="str">
            <v>TK-7439</v>
          </cell>
          <cell r="D3155" t="str">
            <v>MDELIVERY</v>
          </cell>
          <cell r="E3155" t="str">
            <v>DESPACHO</v>
          </cell>
          <cell r="F3155" t="str">
            <v>EXPRESS</v>
          </cell>
          <cell r="G3155" t="str">
            <v/>
          </cell>
          <cell r="H3155">
            <v>44916</v>
          </cell>
          <cell r="I3155" t="str">
            <v>ENTREGADO</v>
          </cell>
          <cell r="J3155">
            <v>44923</v>
          </cell>
          <cell r="K3155" t="str">
            <v>OTECEL</v>
          </cell>
          <cell r="L3155" t="str">
            <v>AVDA SIMON BOLIVAR Y VIA NAYON CONJUNTO CORPORATIVO EKOPARK TORRE 3 TELEFONICA</v>
          </cell>
          <cell r="M3155" t="str">
            <v/>
          </cell>
          <cell r="N3155" t="str">
            <v>098299225</v>
          </cell>
          <cell r="O3155" t="str">
            <v/>
          </cell>
          <cell r="P3155" t="str">
            <v>QUITO</v>
          </cell>
          <cell r="Q3155" t="str">
            <v>QUITO</v>
          </cell>
          <cell r="R3155" t="str">
            <v>PICHINCHA</v>
          </cell>
          <cell r="T3155" t="str">
            <v>FLEXTRANS UIO</v>
          </cell>
          <cell r="U3155" t="str">
            <v>FLEXNETUIO_LOCAL</v>
          </cell>
          <cell r="V3155">
            <v>1</v>
          </cell>
          <cell r="W3155">
            <v>1</v>
          </cell>
          <cell r="X3155" t="str">
            <v>FLEXNET ECUADOR - MDELIVERY</v>
          </cell>
          <cell r="Y3155" t="str">
            <v>CALLE 28 DE JUNIO S/N Y GARCIA MORENO ENTRADA LLANO GRANDE</v>
          </cell>
        </row>
        <row r="3156">
          <cell r="A3156" t="str">
            <v>TK-7440</v>
          </cell>
          <cell r="B3156">
            <v>484532</v>
          </cell>
          <cell r="C3156" t="str">
            <v>TK-7440</v>
          </cell>
          <cell r="D3156" t="str">
            <v>MDELIVERY</v>
          </cell>
          <cell r="E3156" t="str">
            <v>DESPACHO</v>
          </cell>
          <cell r="F3156" t="str">
            <v>EXPRESS</v>
          </cell>
          <cell r="G3156" t="str">
            <v/>
          </cell>
          <cell r="H3156">
            <v>44916</v>
          </cell>
          <cell r="I3156" t="str">
            <v>ENTREGADO</v>
          </cell>
          <cell r="J3156">
            <v>44923</v>
          </cell>
          <cell r="K3156" t="str">
            <v>OTECEL</v>
          </cell>
          <cell r="L3156" t="str">
            <v>AVDA SIMON BOLIVAR Y VIA NAYON CONJUNTO CORPORATIVO EKOPARK TORRE 3 TELEFONICA</v>
          </cell>
          <cell r="M3156" t="str">
            <v/>
          </cell>
          <cell r="N3156" t="str">
            <v>098299225</v>
          </cell>
          <cell r="O3156" t="str">
            <v/>
          </cell>
          <cell r="P3156" t="str">
            <v>QUITO</v>
          </cell>
          <cell r="Q3156" t="str">
            <v>QUITO</v>
          </cell>
          <cell r="R3156" t="str">
            <v>PICHINCHA</v>
          </cell>
          <cell r="T3156" t="str">
            <v>FLEXTRANS UIO</v>
          </cell>
          <cell r="U3156" t="str">
            <v>FLEXNETUIO_LOCAL</v>
          </cell>
          <cell r="V3156">
            <v>1</v>
          </cell>
          <cell r="W3156">
            <v>1</v>
          </cell>
          <cell r="X3156" t="str">
            <v>FLEXNET ECUADOR - MDELIVERY</v>
          </cell>
          <cell r="Y3156" t="str">
            <v>CALLE 28 DE JUNIO S/N Y GARCIA MORENO ENTRADA LLANO GRANDE</v>
          </cell>
        </row>
        <row r="3157">
          <cell r="A3157" t="str">
            <v>TK-7441</v>
          </cell>
          <cell r="B3157">
            <v>484533</v>
          </cell>
          <cell r="C3157" t="str">
            <v>TK-7441</v>
          </cell>
          <cell r="D3157" t="str">
            <v>MDELIVERY</v>
          </cell>
          <cell r="E3157" t="str">
            <v>DESPACHO</v>
          </cell>
          <cell r="F3157" t="str">
            <v>EXPRESS</v>
          </cell>
          <cell r="G3157" t="str">
            <v/>
          </cell>
          <cell r="H3157">
            <v>44916</v>
          </cell>
          <cell r="I3157" t="str">
            <v>ENTREGADO</v>
          </cell>
          <cell r="J3157">
            <v>44923</v>
          </cell>
          <cell r="K3157" t="str">
            <v>OTECEL</v>
          </cell>
          <cell r="L3157" t="str">
            <v>AVDA SIMON BOLIVAR Y VIA NAYON CONJUNTO CORPORATIVO EKOPARK TORRE 3 TELEFONICA</v>
          </cell>
          <cell r="M3157" t="str">
            <v/>
          </cell>
          <cell r="N3157" t="str">
            <v>098299225</v>
          </cell>
          <cell r="O3157" t="str">
            <v/>
          </cell>
          <cell r="P3157" t="str">
            <v>QUITO</v>
          </cell>
          <cell r="Q3157" t="str">
            <v>QUITO</v>
          </cell>
          <cell r="R3157" t="str">
            <v>PICHINCHA</v>
          </cell>
          <cell r="T3157" t="str">
            <v>FLEXTRANS UIO</v>
          </cell>
          <cell r="U3157" t="str">
            <v>FLEXNETUIO_LOCAL</v>
          </cell>
          <cell r="V3157">
            <v>1</v>
          </cell>
          <cell r="W3157">
            <v>1</v>
          </cell>
          <cell r="X3157" t="str">
            <v>FLEXNET ECUADOR - MDELIVERY</v>
          </cell>
          <cell r="Y3157" t="str">
            <v>CALLE 28 DE JUNIO S/N Y GARCIA MORENO ENTRADA LLANO GRANDE</v>
          </cell>
        </row>
        <row r="3158">
          <cell r="A3158" t="str">
            <v>TK-7443</v>
          </cell>
          <cell r="B3158">
            <v>484534</v>
          </cell>
          <cell r="C3158" t="str">
            <v>TK-7443</v>
          </cell>
          <cell r="D3158" t="str">
            <v>MDELIVERY</v>
          </cell>
          <cell r="E3158" t="str">
            <v>DESPACHO</v>
          </cell>
          <cell r="F3158" t="str">
            <v>EXPRESS</v>
          </cell>
          <cell r="G3158" t="str">
            <v/>
          </cell>
          <cell r="H3158">
            <v>44916</v>
          </cell>
          <cell r="I3158" t="str">
            <v>ENTREGADO</v>
          </cell>
          <cell r="J3158">
            <v>44923</v>
          </cell>
          <cell r="K3158" t="str">
            <v>OTECEL</v>
          </cell>
          <cell r="L3158" t="str">
            <v>AVDA SIMON BOLIVAR Y VIA NAYON CONJUNTO CORPORATIVO EKOPARK TORRE 3 TELEFONICA</v>
          </cell>
          <cell r="M3158" t="str">
            <v/>
          </cell>
          <cell r="N3158" t="str">
            <v>098299225</v>
          </cell>
          <cell r="O3158" t="str">
            <v/>
          </cell>
          <cell r="P3158" t="str">
            <v>QUITO</v>
          </cell>
          <cell r="Q3158" t="str">
            <v>QUITO</v>
          </cell>
          <cell r="R3158" t="str">
            <v>PICHINCHA</v>
          </cell>
          <cell r="T3158" t="str">
            <v>FLEXTRANS UIO</v>
          </cell>
          <cell r="U3158" t="str">
            <v>FLEXNETUIO_LOCAL</v>
          </cell>
          <cell r="V3158">
            <v>1</v>
          </cell>
          <cell r="W3158">
            <v>1</v>
          </cell>
          <cell r="X3158" t="str">
            <v>FLEXNET ECUADOR - MDELIVERY</v>
          </cell>
          <cell r="Y3158" t="str">
            <v>CALLE 28 DE JUNIO S/N Y GARCIA MORENO ENTRADA LLANO GRANDE</v>
          </cell>
        </row>
        <row r="3159">
          <cell r="A3159" t="str">
            <v>TK-7446</v>
          </cell>
          <cell r="B3159">
            <v>484535</v>
          </cell>
          <cell r="C3159" t="str">
            <v>TK-7446</v>
          </cell>
          <cell r="D3159" t="str">
            <v>MDELIVERY</v>
          </cell>
          <cell r="E3159" t="str">
            <v>DESPACHO</v>
          </cell>
          <cell r="F3159" t="str">
            <v>EXPRESS</v>
          </cell>
          <cell r="G3159" t="str">
            <v/>
          </cell>
          <cell r="H3159">
            <v>44916</v>
          </cell>
          <cell r="I3159" t="str">
            <v>ENTREGADO</v>
          </cell>
          <cell r="J3159">
            <v>44923</v>
          </cell>
          <cell r="K3159" t="str">
            <v>OTECEL</v>
          </cell>
          <cell r="L3159" t="str">
            <v>AVDA SIMON BOLIVAR Y VIA NAYON CONJUNTO CORPORATIVO EKOPARK TORRE 3 TELEFONICA</v>
          </cell>
          <cell r="M3159" t="str">
            <v/>
          </cell>
          <cell r="N3159" t="str">
            <v>098299225</v>
          </cell>
          <cell r="O3159" t="str">
            <v/>
          </cell>
          <cell r="P3159" t="str">
            <v>QUITO</v>
          </cell>
          <cell r="Q3159" t="str">
            <v>QUITO</v>
          </cell>
          <cell r="R3159" t="str">
            <v>PICHINCHA</v>
          </cell>
          <cell r="T3159" t="str">
            <v>FLEXTRANS UIO</v>
          </cell>
          <cell r="U3159" t="str">
            <v>FLEXNETUIO_LOCAL</v>
          </cell>
          <cell r="V3159">
            <v>1</v>
          </cell>
          <cell r="W3159">
            <v>1</v>
          </cell>
          <cell r="X3159" t="str">
            <v>FLEXNET ECUADOR - MDELIVERY</v>
          </cell>
          <cell r="Y3159" t="str">
            <v>CALLE 28 DE JUNIO S/N Y GARCIA MORENO ENTRADA LLANO GRANDE</v>
          </cell>
        </row>
        <row r="3160">
          <cell r="A3160" t="str">
            <v>TK-7447</v>
          </cell>
          <cell r="B3160">
            <v>484536</v>
          </cell>
          <cell r="C3160" t="str">
            <v>TK-7447</v>
          </cell>
          <cell r="D3160" t="str">
            <v>MDELIVERY</v>
          </cell>
          <cell r="E3160" t="str">
            <v>DESPACHO</v>
          </cell>
          <cell r="F3160" t="str">
            <v>EXPRESS</v>
          </cell>
          <cell r="G3160" t="str">
            <v/>
          </cell>
          <cell r="H3160">
            <v>44916</v>
          </cell>
          <cell r="I3160" t="str">
            <v>ENTREGADO</v>
          </cell>
          <cell r="J3160">
            <v>44923</v>
          </cell>
          <cell r="K3160" t="str">
            <v>OTECEL</v>
          </cell>
          <cell r="L3160" t="str">
            <v>AVDA SIMON BOLIVAR Y VIA NAYON CONJUNTO CORPORATIVO EKOPARK TORRE 3 TELEFONICA</v>
          </cell>
          <cell r="M3160" t="str">
            <v/>
          </cell>
          <cell r="N3160" t="str">
            <v>098299225</v>
          </cell>
          <cell r="O3160" t="str">
            <v/>
          </cell>
          <cell r="P3160" t="str">
            <v>QUITO</v>
          </cell>
          <cell r="Q3160" t="str">
            <v>QUITO</v>
          </cell>
          <cell r="R3160" t="str">
            <v>PICHINCHA</v>
          </cell>
          <cell r="T3160" t="str">
            <v>FLEXTRANS UIO</v>
          </cell>
          <cell r="U3160" t="str">
            <v>FLEXNETUIO_LOCAL</v>
          </cell>
          <cell r="V3160">
            <v>1</v>
          </cell>
          <cell r="W3160">
            <v>1</v>
          </cell>
          <cell r="X3160" t="str">
            <v>FLEXNET ECUADOR - MDELIVERY</v>
          </cell>
          <cell r="Y3160" t="str">
            <v>CALLE 28 DE JUNIO S/N Y GARCIA MORENO ENTRADA LLANO GRANDE</v>
          </cell>
        </row>
        <row r="3161">
          <cell r="A3161" t="str">
            <v>TK-7448</v>
          </cell>
          <cell r="B3161">
            <v>484537</v>
          </cell>
          <cell r="C3161" t="str">
            <v>TK-7448</v>
          </cell>
          <cell r="D3161" t="str">
            <v>MDELIVERY</v>
          </cell>
          <cell r="E3161" t="str">
            <v>DESPACHO</v>
          </cell>
          <cell r="F3161" t="str">
            <v>EXPRESS</v>
          </cell>
          <cell r="G3161" t="str">
            <v/>
          </cell>
          <cell r="H3161">
            <v>44916</v>
          </cell>
          <cell r="I3161" t="str">
            <v>ENTREGADO</v>
          </cell>
          <cell r="J3161">
            <v>44923</v>
          </cell>
          <cell r="K3161" t="str">
            <v>OTECEL</v>
          </cell>
          <cell r="L3161" t="str">
            <v>AVDA SIMON BOLIVAR Y VIA NAYON CONJUNTO CORPORATIVO EKOPARK TORRE 3 TELEFONICA</v>
          </cell>
          <cell r="M3161" t="str">
            <v/>
          </cell>
          <cell r="N3161" t="str">
            <v>098299225</v>
          </cell>
          <cell r="O3161" t="str">
            <v/>
          </cell>
          <cell r="P3161" t="str">
            <v>QUITO</v>
          </cell>
          <cell r="Q3161" t="str">
            <v>QUITO</v>
          </cell>
          <cell r="R3161" t="str">
            <v>PICHINCHA</v>
          </cell>
          <cell r="T3161" t="str">
            <v>FLEXTRANS UIO</v>
          </cell>
          <cell r="U3161" t="str">
            <v>FLEXNETUIO_LOCAL</v>
          </cell>
          <cell r="V3161">
            <v>1</v>
          </cell>
          <cell r="W3161">
            <v>1</v>
          </cell>
          <cell r="X3161" t="str">
            <v>FLEXNET ECUADOR - MDELIVERY</v>
          </cell>
          <cell r="Y3161" t="str">
            <v>CALLE 28 DE JUNIO S/N Y GARCIA MORENO ENTRADA LLANO GRANDE</v>
          </cell>
        </row>
        <row r="3162">
          <cell r="A3162" t="str">
            <v>TK-7449</v>
          </cell>
          <cell r="B3162">
            <v>484538</v>
          </cell>
          <cell r="C3162" t="str">
            <v>TK-7449</v>
          </cell>
          <cell r="D3162" t="str">
            <v>MDELIVERY</v>
          </cell>
          <cell r="E3162" t="str">
            <v>DESPACHO</v>
          </cell>
          <cell r="F3162" t="str">
            <v>EXPRESS</v>
          </cell>
          <cell r="G3162" t="str">
            <v/>
          </cell>
          <cell r="H3162">
            <v>44916</v>
          </cell>
          <cell r="I3162" t="str">
            <v>ENTREGADO</v>
          </cell>
          <cell r="J3162">
            <v>44923</v>
          </cell>
          <cell r="K3162" t="str">
            <v>OTECEL</v>
          </cell>
          <cell r="L3162" t="str">
            <v>AVDA SIMON BOLIVAR Y VIA NAYON CONJUNTO CORPORATIVO EKOPARK TORRE 3 TELEFONICA</v>
          </cell>
          <cell r="M3162" t="str">
            <v/>
          </cell>
          <cell r="N3162" t="str">
            <v>098299225</v>
          </cell>
          <cell r="O3162" t="str">
            <v/>
          </cell>
          <cell r="P3162" t="str">
            <v>QUITO</v>
          </cell>
          <cell r="Q3162" t="str">
            <v>QUITO</v>
          </cell>
          <cell r="R3162" t="str">
            <v>PICHINCHA</v>
          </cell>
          <cell r="T3162" t="str">
            <v>FLEXTRANS UIO</v>
          </cell>
          <cell r="U3162" t="str">
            <v>FLEXNETUIO_LOCAL</v>
          </cell>
          <cell r="V3162">
            <v>1</v>
          </cell>
          <cell r="W3162">
            <v>1</v>
          </cell>
          <cell r="X3162" t="str">
            <v>FLEXNET ECUADOR - MDELIVERY</v>
          </cell>
          <cell r="Y3162" t="str">
            <v>CALLE 28 DE JUNIO S/N Y GARCIA MORENO ENTRADA LLANO GRANDE</v>
          </cell>
        </row>
        <row r="3163">
          <cell r="A3163" t="str">
            <v>TK-7450</v>
          </cell>
          <cell r="B3163">
            <v>484539</v>
          </cell>
          <cell r="C3163" t="str">
            <v>TK-7450</v>
          </cell>
          <cell r="D3163" t="str">
            <v>MDELIVERY</v>
          </cell>
          <cell r="E3163" t="str">
            <v>DESPACHO</v>
          </cell>
          <cell r="F3163" t="str">
            <v>EXPRESS</v>
          </cell>
          <cell r="G3163" t="str">
            <v/>
          </cell>
          <cell r="H3163">
            <v>44916</v>
          </cell>
          <cell r="I3163" t="str">
            <v>ENTREGADO</v>
          </cell>
          <cell r="J3163">
            <v>44923</v>
          </cell>
          <cell r="K3163" t="str">
            <v>OTECEL</v>
          </cell>
          <cell r="L3163" t="str">
            <v>AVDA SIMON BOLIVAR Y VIA NAYON CONJUNTO CORPORATIVO EKOPARK TORRE 3 TELEFONICA</v>
          </cell>
          <cell r="M3163" t="str">
            <v/>
          </cell>
          <cell r="N3163" t="str">
            <v>098299225</v>
          </cell>
          <cell r="O3163" t="str">
            <v/>
          </cell>
          <cell r="P3163" t="str">
            <v>QUITO</v>
          </cell>
          <cell r="Q3163" t="str">
            <v>QUITO</v>
          </cell>
          <cell r="R3163" t="str">
            <v>PICHINCHA</v>
          </cell>
          <cell r="T3163" t="str">
            <v>FLEXTRANS UIO</v>
          </cell>
          <cell r="U3163" t="str">
            <v>FLEXNETUIO_LOCAL</v>
          </cell>
          <cell r="V3163">
            <v>1</v>
          </cell>
          <cell r="W3163">
            <v>1</v>
          </cell>
          <cell r="X3163" t="str">
            <v>FLEXNET ECUADOR - MDELIVERY</v>
          </cell>
          <cell r="Y3163" t="str">
            <v>CALLE 28 DE JUNIO S/N Y GARCIA MORENO ENTRADA LLANO GRANDE</v>
          </cell>
        </row>
        <row r="3164">
          <cell r="A3164" t="str">
            <v>TK-7451</v>
          </cell>
          <cell r="B3164">
            <v>484540</v>
          </cell>
          <cell r="C3164" t="str">
            <v>TK-7451</v>
          </cell>
          <cell r="D3164" t="str">
            <v>MDELIVERY</v>
          </cell>
          <cell r="E3164" t="str">
            <v>DESPACHO</v>
          </cell>
          <cell r="F3164" t="str">
            <v>EXPRESS</v>
          </cell>
          <cell r="G3164" t="str">
            <v/>
          </cell>
          <cell r="H3164">
            <v>44916</v>
          </cell>
          <cell r="I3164" t="str">
            <v>ENTREGADO</v>
          </cell>
          <cell r="J3164">
            <v>44923</v>
          </cell>
          <cell r="K3164" t="str">
            <v>OTECEL</v>
          </cell>
          <cell r="L3164" t="str">
            <v>AVDA SIMON BOLIVAR Y VIA NAYON CONJUNTO CORPORATIVO EKOPARK TORRE 3 TELEFONICA</v>
          </cell>
          <cell r="M3164" t="str">
            <v/>
          </cell>
          <cell r="N3164" t="str">
            <v>098299225</v>
          </cell>
          <cell r="O3164" t="str">
            <v/>
          </cell>
          <cell r="P3164" t="str">
            <v>QUITO</v>
          </cell>
          <cell r="Q3164" t="str">
            <v>QUITO</v>
          </cell>
          <cell r="R3164" t="str">
            <v>PICHINCHA</v>
          </cell>
          <cell r="T3164" t="str">
            <v>FLEXTRANS UIO</v>
          </cell>
          <cell r="U3164" t="str">
            <v>FLEXNETUIO_LOCAL</v>
          </cell>
          <cell r="V3164">
            <v>1</v>
          </cell>
          <cell r="W3164">
            <v>1</v>
          </cell>
          <cell r="X3164" t="str">
            <v>FLEXNET ECUADOR - MDELIVERY</v>
          </cell>
          <cell r="Y3164" t="str">
            <v>CALLE 28 DE JUNIO S/N Y GARCIA MORENO ENTRADA LLANO GRANDE</v>
          </cell>
        </row>
        <row r="3165">
          <cell r="A3165" t="str">
            <v>TK-7452</v>
          </cell>
          <cell r="B3165">
            <v>484541</v>
          </cell>
          <cell r="C3165" t="str">
            <v>TK-7452</v>
          </cell>
          <cell r="D3165" t="str">
            <v>MDELIVERY</v>
          </cell>
          <cell r="E3165" t="str">
            <v>DESPACHO</v>
          </cell>
          <cell r="F3165" t="str">
            <v>EXPRESS</v>
          </cell>
          <cell r="G3165" t="str">
            <v/>
          </cell>
          <cell r="H3165">
            <v>44916</v>
          </cell>
          <cell r="I3165" t="str">
            <v>ENTREGADO</v>
          </cell>
          <cell r="J3165">
            <v>44923</v>
          </cell>
          <cell r="K3165" t="str">
            <v>OTECEL</v>
          </cell>
          <cell r="L3165" t="str">
            <v>AVDA SIMON BOLIVAR Y VIA NAYON CONJUNTO CORPORATIVO EKOPARK TORRE 3 TELEFONICA</v>
          </cell>
          <cell r="M3165" t="str">
            <v/>
          </cell>
          <cell r="N3165" t="str">
            <v>098299225</v>
          </cell>
          <cell r="O3165" t="str">
            <v/>
          </cell>
          <cell r="P3165" t="str">
            <v>QUITO</v>
          </cell>
          <cell r="Q3165" t="str">
            <v>QUITO</v>
          </cell>
          <cell r="R3165" t="str">
            <v>PICHINCHA</v>
          </cell>
          <cell r="T3165" t="str">
            <v>FLEXTRANS UIO</v>
          </cell>
          <cell r="U3165" t="str">
            <v>FLEXNETUIO_LOCAL</v>
          </cell>
          <cell r="V3165">
            <v>1</v>
          </cell>
          <cell r="W3165">
            <v>1</v>
          </cell>
          <cell r="X3165" t="str">
            <v>FLEXNET ECUADOR - MDELIVERY</v>
          </cell>
          <cell r="Y3165" t="str">
            <v>CALLE 28 DE JUNIO S/N Y GARCIA MORENO ENTRADA LLANO GRANDE</v>
          </cell>
        </row>
        <row r="3166">
          <cell r="A3166" t="str">
            <v>TK-7453</v>
          </cell>
          <cell r="B3166">
            <v>484542</v>
          </cell>
          <cell r="C3166" t="str">
            <v>TK-7453</v>
          </cell>
          <cell r="D3166" t="str">
            <v>MDELIVERY</v>
          </cell>
          <cell r="E3166" t="str">
            <v>DESPACHO</v>
          </cell>
          <cell r="F3166" t="str">
            <v>EXPRESS</v>
          </cell>
          <cell r="G3166" t="str">
            <v/>
          </cell>
          <cell r="H3166">
            <v>44916</v>
          </cell>
          <cell r="I3166" t="str">
            <v>ENTREGADO</v>
          </cell>
          <cell r="J3166">
            <v>44923</v>
          </cell>
          <cell r="K3166" t="str">
            <v>OTECEL</v>
          </cell>
          <cell r="L3166" t="str">
            <v>AVDA SIMON BOLIVAR Y VIA NAYON CONJUNTO CORPORATIVO EKOPARK TORRE 3 TELEFONICA</v>
          </cell>
          <cell r="M3166" t="str">
            <v/>
          </cell>
          <cell r="N3166" t="str">
            <v>098299225</v>
          </cell>
          <cell r="O3166" t="str">
            <v/>
          </cell>
          <cell r="P3166" t="str">
            <v>QUITO</v>
          </cell>
          <cell r="Q3166" t="str">
            <v>QUITO</v>
          </cell>
          <cell r="R3166" t="str">
            <v>PICHINCHA</v>
          </cell>
          <cell r="T3166" t="str">
            <v>FLEXTRANS UIO</v>
          </cell>
          <cell r="U3166" t="str">
            <v>FLEXNETUIO_LOCAL</v>
          </cell>
          <cell r="V3166">
            <v>1</v>
          </cell>
          <cell r="W3166">
            <v>1</v>
          </cell>
          <cell r="X3166" t="str">
            <v>FLEXNET ECUADOR - MDELIVERY</v>
          </cell>
          <cell r="Y3166" t="str">
            <v>CALLE 28 DE JUNIO S/N Y GARCIA MORENO ENTRADA LLANO GRANDE</v>
          </cell>
        </row>
        <row r="3167">
          <cell r="A3167" t="str">
            <v>76505</v>
          </cell>
          <cell r="B3167">
            <v>484518</v>
          </cell>
          <cell r="C3167" t="str">
            <v>76505</v>
          </cell>
          <cell r="D3167" t="str">
            <v>VENTURA</v>
          </cell>
          <cell r="E3167" t="str">
            <v>RETIRO</v>
          </cell>
          <cell r="F3167" t="str">
            <v>NORMAL</v>
          </cell>
          <cell r="G3167" t="str">
            <v>FT76505</v>
          </cell>
          <cell r="H3167">
            <v>44916</v>
          </cell>
          <cell r="I3167" t="str">
            <v>ENTREGADO</v>
          </cell>
          <cell r="J3167">
            <v>44918</v>
          </cell>
          <cell r="K3167" t="str">
            <v>FLEXNET DEL ECUAODR</v>
          </cell>
          <cell r="L3167" t="str">
            <v>CALLE 28 DE JUNIO Y GARCIA MORENO</v>
          </cell>
          <cell r="P3167" t="str">
            <v>170208</v>
          </cell>
          <cell r="Q3167" t="str">
            <v>QUITO</v>
          </cell>
          <cell r="R3167" t="str">
            <v>PICHINCHA</v>
          </cell>
          <cell r="S3167" t="str">
            <v>CALDERON (CARAPUNGO)</v>
          </cell>
          <cell r="T3167" t="str">
            <v>ITSACOURIER</v>
          </cell>
          <cell r="U3167" t="str">
            <v>FLEXNETUIO_GYE</v>
          </cell>
          <cell r="V3167">
            <v>1</v>
          </cell>
          <cell r="W3167">
            <v>0.01</v>
          </cell>
          <cell r="X3167" t="str">
            <v>E. MAULME C.A. GYE</v>
          </cell>
          <cell r="Y3167" t="str">
            <v xml:space="preserve">AV DE LAS AMERICAS 601 Y CALLE 13 </v>
          </cell>
        </row>
        <row r="3168">
          <cell r="A3168" t="str">
            <v>76451</v>
          </cell>
          <cell r="B3168">
            <v>484516</v>
          </cell>
          <cell r="C3168" t="str">
            <v>76451</v>
          </cell>
          <cell r="D3168" t="str">
            <v>VENTURA</v>
          </cell>
          <cell r="E3168" t="str">
            <v>RETIRO</v>
          </cell>
          <cell r="F3168" t="str">
            <v>NORMAL</v>
          </cell>
          <cell r="G3168" t="str">
            <v>FT76451</v>
          </cell>
          <cell r="H3168">
            <v>44916</v>
          </cell>
          <cell r="I3168" t="str">
            <v>ENTREGADO</v>
          </cell>
          <cell r="J3168">
            <v>44917</v>
          </cell>
          <cell r="K3168" t="str">
            <v>FLEXNET DEL ECUAODR</v>
          </cell>
          <cell r="L3168" t="str">
            <v>CALLE 28 DE JUNIO Y GARCIA MORENO</v>
          </cell>
          <cell r="P3168" t="str">
            <v>170208</v>
          </cell>
          <cell r="Q3168" t="str">
            <v>QUITO</v>
          </cell>
          <cell r="R3168" t="str">
            <v>PICHINCHA</v>
          </cell>
          <cell r="S3168" t="str">
            <v>CALDERON (CARAPUNGO)</v>
          </cell>
          <cell r="T3168" t="str">
            <v>FLEXTRANS UIO</v>
          </cell>
          <cell r="U3168" t="str">
            <v>FLEXNETUIO_LOCAL</v>
          </cell>
          <cell r="V3168">
            <v>1</v>
          </cell>
          <cell r="W3168">
            <v>0.01</v>
          </cell>
          <cell r="X3168" t="str">
            <v>ECUAWAGEN</v>
          </cell>
          <cell r="Y3168" t="str">
            <v> AV. DE LOS GRANADOS E14-70 E ISLA MARCHENA.</v>
          </cell>
        </row>
        <row r="3169">
          <cell r="A3169" t="str">
            <v>4752093</v>
          </cell>
          <cell r="B3169">
            <v>484515</v>
          </cell>
          <cell r="C3169" t="str">
            <v>4752093</v>
          </cell>
          <cell r="D3169" t="str">
            <v>MDELIVERY</v>
          </cell>
          <cell r="E3169" t="str">
            <v>DESPACHO</v>
          </cell>
          <cell r="F3169" t="str">
            <v>DERIVADO PICK UP</v>
          </cell>
          <cell r="G3169" t="str">
            <v>031080004752093</v>
          </cell>
          <cell r="H3169">
            <v>44916</v>
          </cell>
          <cell r="I3169" t="str">
            <v>ENTREGADO</v>
          </cell>
          <cell r="J3169">
            <v>44922</v>
          </cell>
          <cell r="K3169" t="str">
            <v>PALMA RODRIGUEZ ORLY OSWALDO</v>
          </cell>
          <cell r="L3169" t="str">
            <v>OFICINA TRAMACO PUNTO DE ATENCION SAN MARINO</v>
          </cell>
          <cell r="M3169" t="str">
            <v>0918379991</v>
          </cell>
          <cell r="N3169" t="str">
            <v>0958606380</v>
          </cell>
          <cell r="O3169" t="str">
            <v>0958606380</v>
          </cell>
          <cell r="P3169" t="str">
            <v>GUAYAQUIL</v>
          </cell>
          <cell r="Q3169" t="str">
            <v>GUAYAQUIL</v>
          </cell>
          <cell r="R3169" t="str">
            <v>GUAYAS</v>
          </cell>
          <cell r="T3169" t="str">
            <v>TRAMACO</v>
          </cell>
          <cell r="U3169" t="str">
            <v>FLEXNETUIO_GYE</v>
          </cell>
          <cell r="V3169">
            <v>1</v>
          </cell>
          <cell r="W3169">
            <v>1</v>
          </cell>
          <cell r="X3169" t="str">
            <v>FLEXNET ECUADOR - MDELIVERY</v>
          </cell>
          <cell r="Y3169" t="str">
            <v>CALLE 28 DE JUNIO S/N Y GARCIA MORENO ENTRADA LLANO GRANDE</v>
          </cell>
        </row>
        <row r="3170">
          <cell r="A3170" t="str">
            <v>20003007583687_1</v>
          </cell>
          <cell r="B3170">
            <v>484503</v>
          </cell>
          <cell r="C3170" t="str">
            <v>20003007583687_1</v>
          </cell>
          <cell r="D3170" t="str">
            <v>CONECEL</v>
          </cell>
          <cell r="E3170" t="str">
            <v>DESPACHO</v>
          </cell>
          <cell r="F3170" t="str">
            <v>NORMAL</v>
          </cell>
          <cell r="G3170" t="str">
            <v>GR20003007583687_1</v>
          </cell>
          <cell r="H3170">
            <v>44916</v>
          </cell>
          <cell r="I3170" t="str">
            <v>ENTREGADO</v>
          </cell>
          <cell r="J3170">
            <v>44922</v>
          </cell>
          <cell r="K3170" t="str">
            <v xml:space="preserve">JESSICA PAOLA MORA POZO / </v>
          </cell>
          <cell r="L3170" t="str">
            <v>SECTOR EL CERRO TABLAZO, CLL MANABI Y C.Z2 CASA 06 MZ 116 DIAG A LA IGLESIA STA CRUZ, SANTA ELENA</v>
          </cell>
          <cell r="M3170" t="str">
            <v>2400017238</v>
          </cell>
          <cell r="N3170" t="str">
            <v xml:space="preserve">961936031 /  </v>
          </cell>
          <cell r="P3170" t="str">
            <v>SANTA ELENA</v>
          </cell>
          <cell r="Q3170" t="str">
            <v>SANTA ELENA</v>
          </cell>
          <cell r="R3170" t="str">
            <v>SANTA ELENA</v>
          </cell>
          <cell r="U3170" t="str">
            <v>FLEXNETUIO_PROVINCIA</v>
          </cell>
          <cell r="V3170">
            <v>1</v>
          </cell>
          <cell r="W3170">
            <v>1</v>
          </cell>
          <cell r="X3170" t="str">
            <v>FLEXNET</v>
          </cell>
          <cell r="Y3170" t="str">
            <v>FLEX NET CALLE 28 DE JUNIO S/N Y GARCIA MORENO ENTRADA LLANO GRANDE</v>
          </cell>
        </row>
        <row r="3171">
          <cell r="A3171" t="str">
            <v>20003031026886</v>
          </cell>
          <cell r="B3171">
            <v>484504</v>
          </cell>
          <cell r="C3171" t="str">
            <v>20003031026886</v>
          </cell>
          <cell r="D3171" t="str">
            <v>CONECEL</v>
          </cell>
          <cell r="E3171" t="str">
            <v>DESPACHO</v>
          </cell>
          <cell r="F3171" t="str">
            <v>NORMAL</v>
          </cell>
          <cell r="G3171" t="str">
            <v>031002004126621</v>
          </cell>
          <cell r="H3171">
            <v>44916</v>
          </cell>
          <cell r="I3171" t="str">
            <v>ENTREGADO</v>
          </cell>
          <cell r="J3171">
            <v>44923</v>
          </cell>
          <cell r="K3171" t="str">
            <v xml:space="preserve">VICENTE ALCIDES HIDALGO SALAZAR / </v>
          </cell>
          <cell r="L3171" t="str">
            <v>AV TRONCAL DE LA COSTA Y ANILLO VIAL QUEVEDO GASOLINERA FON FAY Y PETROL RIOS A MEDIA CUADRA DE DE CONGAS Y NIGHT CLUB LA ENDIJA, QUEVEDO</v>
          </cell>
          <cell r="M3171" t="str">
            <v>1200994349</v>
          </cell>
          <cell r="N3171" t="str">
            <v>984694899 /  994859052/0991623079</v>
          </cell>
          <cell r="P3171" t="str">
            <v>QUEVEDO</v>
          </cell>
          <cell r="Q3171" t="str">
            <v>QUEVEDO</v>
          </cell>
          <cell r="R3171" t="str">
            <v>LOS RIOS</v>
          </cell>
          <cell r="T3171" t="str">
            <v>TRAMACO</v>
          </cell>
          <cell r="U3171" t="str">
            <v>FLEXNETUIO_PROVINCIA</v>
          </cell>
          <cell r="V3171">
            <v>1</v>
          </cell>
          <cell r="W3171">
            <v>1</v>
          </cell>
          <cell r="X3171" t="str">
            <v>FLEXNET</v>
          </cell>
          <cell r="Y3171" t="str">
            <v>FLEX NET CALLE 28 DE JUNIO S/N Y GARCIA MORENO ENTRADA LLANO GRANDE</v>
          </cell>
        </row>
        <row r="3172">
          <cell r="A3172" t="str">
            <v>20003031377724</v>
          </cell>
          <cell r="B3172">
            <v>484505</v>
          </cell>
          <cell r="C3172" t="str">
            <v>20003031377724</v>
          </cell>
          <cell r="D3172" t="str">
            <v>CONECEL</v>
          </cell>
          <cell r="E3172" t="str">
            <v>DESPACHO</v>
          </cell>
          <cell r="F3172" t="str">
            <v>NORMAL</v>
          </cell>
          <cell r="G3172" t="str">
            <v>031002004129574.</v>
          </cell>
          <cell r="H3172">
            <v>44916</v>
          </cell>
          <cell r="I3172" t="str">
            <v>EN_TRANSITO</v>
          </cell>
          <cell r="J3172">
            <v>44923</v>
          </cell>
          <cell r="K3172" t="str">
            <v xml:space="preserve">VINICIO ANTONIO VIZUETA VALLE / </v>
          </cell>
          <cell r="L3172" t="str">
            <v>MANUEL DE J.CALLE Y AV RIO NAPO REF FARMACION ECONOMICA O TRIPLE SEVEN, MILAGRO</v>
          </cell>
          <cell r="M3172" t="str">
            <v>929130862</v>
          </cell>
          <cell r="N3172" t="str">
            <v xml:space="preserve">996043612 /  </v>
          </cell>
          <cell r="P3172" t="str">
            <v>MILAGRO</v>
          </cell>
          <cell r="Q3172" t="str">
            <v>MILAGRO</v>
          </cell>
          <cell r="R3172" t="str">
            <v>GUAYAS</v>
          </cell>
          <cell r="T3172" t="str">
            <v>TRAMACO</v>
          </cell>
          <cell r="U3172" t="str">
            <v>FLEXNETUIO_PROVINCIA</v>
          </cell>
          <cell r="V3172">
            <v>1</v>
          </cell>
          <cell r="W3172">
            <v>1</v>
          </cell>
          <cell r="X3172" t="str">
            <v>FLEXNET</v>
          </cell>
          <cell r="Y3172" t="str">
            <v>FLEX NET CALLE 28 DE JUNIO S/N Y GARCIA MORENO ENTRADA LLANO GRANDE</v>
          </cell>
        </row>
        <row r="3173">
          <cell r="A3173" t="str">
            <v>20003026554215_1</v>
          </cell>
          <cell r="B3173">
            <v>484506</v>
          </cell>
          <cell r="C3173" t="str">
            <v>20003026554215_1</v>
          </cell>
          <cell r="D3173" t="str">
            <v>CONECEL</v>
          </cell>
          <cell r="E3173" t="str">
            <v>DESPACHO</v>
          </cell>
          <cell r="F3173" t="str">
            <v>NORMAL</v>
          </cell>
          <cell r="H3173">
            <v>44916</v>
          </cell>
          <cell r="I3173" t="str">
            <v>INCIDENCIA</v>
          </cell>
          <cell r="J3173">
            <v>44923</v>
          </cell>
          <cell r="K3173" t="str">
            <v xml:space="preserve">NESTOR PATRICIO SAMANIEGO LAZO / </v>
          </cell>
          <cell r="L3173" t="str">
            <v>AV CHIRIJE Y CULTURA COTOCOLLAO CASCA DE DOS PISOS DE BLOQUE ANTES DE LLEGAR A LA IGLESIA DE SAN MIGUEL A UNA CUADRA, CUENCA</v>
          </cell>
          <cell r="M3173" t="str">
            <v>106046063</v>
          </cell>
          <cell r="N3173" t="str">
            <v xml:space="preserve">962166497 /  </v>
          </cell>
          <cell r="P3173" t="str">
            <v>CUENCA</v>
          </cell>
          <cell r="Q3173" t="str">
            <v>CUENCA</v>
          </cell>
          <cell r="R3173" t="str">
            <v>AZUAY</v>
          </cell>
          <cell r="T3173" t="str">
            <v>ITSACOURIER</v>
          </cell>
          <cell r="U3173" t="str">
            <v>FLEXNETUIO_PROVINCIA</v>
          </cell>
          <cell r="V3173">
            <v>1</v>
          </cell>
          <cell r="W3173">
            <v>1</v>
          </cell>
          <cell r="X3173" t="str">
            <v>FLEXNET</v>
          </cell>
          <cell r="Y3173" t="str">
            <v>FLEX NET CALLE 28 DE JUNIO S/N Y GARCIA MORENO ENTRADA LLANO GRANDE</v>
          </cell>
        </row>
        <row r="3174">
          <cell r="A3174" t="str">
            <v>20003032322822</v>
          </cell>
          <cell r="B3174">
            <v>484507</v>
          </cell>
          <cell r="C3174" t="str">
            <v>20003032322822</v>
          </cell>
          <cell r="D3174" t="str">
            <v>CONECEL</v>
          </cell>
          <cell r="E3174" t="str">
            <v>DESPACHO</v>
          </cell>
          <cell r="F3174" t="str">
            <v>NORMAL</v>
          </cell>
          <cell r="G3174" t="str">
            <v>031002004126622</v>
          </cell>
          <cell r="H3174">
            <v>44916</v>
          </cell>
          <cell r="I3174" t="str">
            <v>INCIDENCIA</v>
          </cell>
          <cell r="J3174">
            <v>44922</v>
          </cell>
          <cell r="K3174" t="str">
            <v>CARLOS HELI ROJAS MENA / EDGAR PATRICIO CARAGUAY</v>
          </cell>
          <cell r="L3174" t="str">
            <v>CALLE FENIX 115D-69 Y AV 8 DE DICIEMBRE JUNTO A LA DISTRIBUIDORA CAMEL A RECIBE EDGAR PATRICIO CARAGUAY, LOJA</v>
          </cell>
          <cell r="M3174" t="str">
            <v>1104117153</v>
          </cell>
          <cell r="N3174" t="str">
            <v>980845022 /  958747030</v>
          </cell>
          <cell r="O3174" t="str">
            <v/>
          </cell>
          <cell r="P3174" t="str">
            <v>LOJA</v>
          </cell>
          <cell r="Q3174" t="str">
            <v>LOJA</v>
          </cell>
          <cell r="R3174" t="str">
            <v>LOJA</v>
          </cell>
          <cell r="T3174" t="str">
            <v>TRAMACO</v>
          </cell>
          <cell r="U3174" t="str">
            <v>FLEXNETUIO_PROVINCIA</v>
          </cell>
          <cell r="V3174">
            <v>1</v>
          </cell>
          <cell r="W3174">
            <v>1</v>
          </cell>
          <cell r="X3174" t="str">
            <v>FLEXNET</v>
          </cell>
          <cell r="Y3174" t="str">
            <v>FLEX NET CALLE 28 DE JUNIO S/N Y GARCIA MORENO ENTRADA LLANO GRANDE</v>
          </cell>
        </row>
        <row r="3175">
          <cell r="A3175" t="str">
            <v>20003032285735</v>
          </cell>
          <cell r="B3175">
            <v>484508</v>
          </cell>
          <cell r="C3175" t="str">
            <v>20003032285735</v>
          </cell>
          <cell r="D3175" t="str">
            <v>CONECEL</v>
          </cell>
          <cell r="E3175" t="str">
            <v>DESPACHO</v>
          </cell>
          <cell r="F3175" t="str">
            <v>NORMAL</v>
          </cell>
          <cell r="G3175" t="str">
            <v>031002004126623</v>
          </cell>
          <cell r="H3175">
            <v>44916</v>
          </cell>
          <cell r="I3175" t="str">
            <v>INCIDENCIA</v>
          </cell>
          <cell r="J3175">
            <v>44922</v>
          </cell>
          <cell r="K3175" t="str">
            <v>CARLOS HELI ROJAS MENA / EDGAR PATRICIO CARAGUAY</v>
          </cell>
          <cell r="L3175" t="str">
            <v>CALLE FENIX 115D-69 Y AV 8 DE DICIEMBRE JUNTO A LA DISTRIBUIDORA CAMEL A RECIBE EDGAR PATRICIO CARAGUAY, LOJA</v>
          </cell>
          <cell r="M3175" t="str">
            <v>1104117153</v>
          </cell>
          <cell r="N3175" t="str">
            <v>980845022 /  958747030</v>
          </cell>
          <cell r="O3175" t="str">
            <v/>
          </cell>
          <cell r="P3175" t="str">
            <v>LOJA</v>
          </cell>
          <cell r="Q3175" t="str">
            <v>LOJA</v>
          </cell>
          <cell r="R3175" t="str">
            <v>LOJA</v>
          </cell>
          <cell r="T3175" t="str">
            <v>TRAMACO</v>
          </cell>
          <cell r="U3175" t="str">
            <v>FLEXNETUIO_PROVINCIA</v>
          </cell>
          <cell r="V3175">
            <v>1</v>
          </cell>
          <cell r="W3175">
            <v>1</v>
          </cell>
          <cell r="X3175" t="str">
            <v>FLEXNET</v>
          </cell>
          <cell r="Y3175" t="str">
            <v>FLEX NET CALLE 28 DE JUNIO S/N Y GARCIA MORENO ENTRADA LLANO GRANDE</v>
          </cell>
        </row>
        <row r="3176">
          <cell r="A3176" t="str">
            <v>20003032297781</v>
          </cell>
          <cell r="B3176">
            <v>484510</v>
          </cell>
          <cell r="C3176" t="str">
            <v>20003032297781</v>
          </cell>
          <cell r="D3176" t="str">
            <v>CONECEL</v>
          </cell>
          <cell r="E3176" t="str">
            <v>DESPACHO</v>
          </cell>
          <cell r="F3176" t="str">
            <v>NORMAL</v>
          </cell>
          <cell r="G3176" t="str">
            <v>TF90173</v>
          </cell>
          <cell r="H3176">
            <v>44916</v>
          </cell>
          <cell r="I3176" t="str">
            <v>ENTREGADO</v>
          </cell>
          <cell r="J3176">
            <v>44917</v>
          </cell>
          <cell r="K3176" t="str">
            <v xml:space="preserve">GLADIS RAQUEL BORJA ANDACHI / </v>
          </cell>
          <cell r="L3176" t="str">
            <v>AV NICOLAS LAPETTI Y AMAZONAS EN LA COOP DE LA POLICIA NACIONAL MZ 3 SL 22 DETRAS DEL SHOPPING DE DURAN, DURAN</v>
          </cell>
          <cell r="M3176" t="str">
            <v>200653848</v>
          </cell>
          <cell r="N3176" t="str">
            <v xml:space="preserve">969129906 /  </v>
          </cell>
          <cell r="P3176" t="str">
            <v>DURAN</v>
          </cell>
          <cell r="Q3176" t="str">
            <v>DURAN</v>
          </cell>
          <cell r="R3176" t="str">
            <v>GUAYAS</v>
          </cell>
          <cell r="T3176" t="str">
            <v>ITSACOURIER</v>
          </cell>
          <cell r="U3176" t="str">
            <v>FLEXNETUIO_GYE</v>
          </cell>
          <cell r="V3176">
            <v>1</v>
          </cell>
          <cell r="W3176">
            <v>1</v>
          </cell>
          <cell r="X3176" t="str">
            <v>FLEXNET</v>
          </cell>
          <cell r="Y3176" t="str">
            <v>FLEX NET CALLE 28 DE JUNIO S/N Y GARCIA MORENO ENTRADA LLANO GRANDE</v>
          </cell>
        </row>
        <row r="3177">
          <cell r="A3177" t="str">
            <v>20003032289751</v>
          </cell>
          <cell r="B3177">
            <v>484514</v>
          </cell>
          <cell r="C3177" t="str">
            <v>20003032289751</v>
          </cell>
          <cell r="D3177" t="str">
            <v>CONECEL</v>
          </cell>
          <cell r="E3177" t="str">
            <v>DESPACHO</v>
          </cell>
          <cell r="F3177" t="str">
            <v>NORMAL</v>
          </cell>
          <cell r="G3177" t="str">
            <v>031002004129575</v>
          </cell>
          <cell r="H3177">
            <v>44916</v>
          </cell>
          <cell r="I3177" t="str">
            <v>DEVOLUCION_EN_PROCESO</v>
          </cell>
          <cell r="J3177">
            <v>44922</v>
          </cell>
          <cell r="K3177" t="str">
            <v xml:space="preserve">DAVID ELOY COLOMA CADENA / </v>
          </cell>
          <cell r="L3177" t="str">
            <v>AV VICTOR EMILIO ESTRADA Y GUARANDA FRENTE A MANGOLANDIA CASA DE COLOR CELESTE DE UN PISO, MILAGRO</v>
          </cell>
          <cell r="M3177" t="str">
            <v>925008252</v>
          </cell>
          <cell r="N3177" t="str">
            <v xml:space="preserve">990093575 /  </v>
          </cell>
          <cell r="P3177" t="str">
            <v>MILAGRO</v>
          </cell>
          <cell r="Q3177" t="str">
            <v>MILAGRO</v>
          </cell>
          <cell r="R3177" t="str">
            <v>GUAYAS</v>
          </cell>
          <cell r="T3177" t="str">
            <v>TRAMACO</v>
          </cell>
          <cell r="U3177" t="str">
            <v>FLEXNETUIO_PROVINCIA</v>
          </cell>
          <cell r="V3177">
            <v>1</v>
          </cell>
          <cell r="W3177">
            <v>1</v>
          </cell>
          <cell r="X3177" t="str">
            <v>FLEXNET</v>
          </cell>
          <cell r="Y3177" t="str">
            <v>FLEX NET CALLE 28 DE JUNIO S/N Y GARCIA MORENO ENTRADA LLANO GRANDE</v>
          </cell>
        </row>
        <row r="3178">
          <cell r="A3178" t="str">
            <v>20003032306205</v>
          </cell>
          <cell r="B3178">
            <v>484485</v>
          </cell>
          <cell r="C3178" t="str">
            <v>20003032306205</v>
          </cell>
          <cell r="D3178" t="str">
            <v>CONECEL</v>
          </cell>
          <cell r="E3178" t="str">
            <v>DESPACHO</v>
          </cell>
          <cell r="F3178" t="str">
            <v>NORMAL</v>
          </cell>
          <cell r="G3178" t="str">
            <v>031002004129573</v>
          </cell>
          <cell r="H3178">
            <v>44916</v>
          </cell>
          <cell r="I3178" t="str">
            <v>ENTREGADO</v>
          </cell>
          <cell r="J3178">
            <v>44922</v>
          </cell>
          <cell r="K3178" t="str">
            <v xml:space="preserve">WALTER POLIVIO DIAZ SARAGURO / </v>
          </cell>
          <cell r="L3178" t="str">
            <v>CDLA LOS HELECHOS/AV AURELIO MOSQUERA MANZANA 9 VILLA 5 VILLA 5 DE UN PISO CLR ROJO VILLAS DE LA FAE CONJUNTO HABITACIONAL DE LA FAE, MILAGRO</v>
          </cell>
          <cell r="M3178" t="str">
            <v>1103788095</v>
          </cell>
          <cell r="N3178" t="str">
            <v xml:space="preserve">984346223 /  </v>
          </cell>
          <cell r="P3178" t="str">
            <v>MILAGRO</v>
          </cell>
          <cell r="Q3178" t="str">
            <v>MILAGRO</v>
          </cell>
          <cell r="R3178" t="str">
            <v>GUAYAS</v>
          </cell>
          <cell r="T3178" t="str">
            <v>TRAMACO</v>
          </cell>
          <cell r="U3178" t="str">
            <v>FLEXNETUIO_PROVINCIA</v>
          </cell>
          <cell r="V3178">
            <v>1</v>
          </cell>
          <cell r="W3178">
            <v>1</v>
          </cell>
          <cell r="X3178" t="str">
            <v>FLEXNET</v>
          </cell>
          <cell r="Y3178" t="str">
            <v>FLEX NET CALLE 28 DE JUNIO S/N Y GARCIA MORENO ENTRADA LLANO GRANDE</v>
          </cell>
        </row>
        <row r="3179">
          <cell r="A3179" t="str">
            <v>20003031404132</v>
          </cell>
          <cell r="B3179">
            <v>484486</v>
          </cell>
          <cell r="C3179" t="str">
            <v>20003031404132</v>
          </cell>
          <cell r="D3179" t="str">
            <v>CONECEL</v>
          </cell>
          <cell r="E3179" t="str">
            <v>DESPACHO</v>
          </cell>
          <cell r="F3179" t="str">
            <v>NORMAL</v>
          </cell>
          <cell r="G3179" t="str">
            <v>TF90172</v>
          </cell>
          <cell r="H3179">
            <v>44916</v>
          </cell>
          <cell r="I3179" t="str">
            <v>ENTREGADO</v>
          </cell>
          <cell r="J3179">
            <v>44917</v>
          </cell>
          <cell r="K3179" t="str">
            <v xml:space="preserve">STEVEN RICARDO GOMEZ SAN LUCAS / </v>
          </cell>
          <cell r="L3179" t="str">
            <v>GARCIA GOYENA 705B Y CORONEL CASA 2 PISOS ENREJADO CON FUNERARIA EN PB DIAGONAL AL COLEGIO BELLAS ARTES, GUAYAQUIL</v>
          </cell>
          <cell r="M3179" t="str">
            <v>925969024</v>
          </cell>
          <cell r="N3179" t="str">
            <v>925969024 /  963347572</v>
          </cell>
          <cell r="P3179" t="str">
            <v>GUAYAQUIL</v>
          </cell>
          <cell r="Q3179" t="str">
            <v>GUAYAQUIL</v>
          </cell>
          <cell r="R3179" t="str">
            <v>GUAYAS</v>
          </cell>
          <cell r="T3179" t="str">
            <v>ITSACOURIER</v>
          </cell>
          <cell r="U3179" t="str">
            <v>FLEXNETUIO_GYE</v>
          </cell>
          <cell r="V3179">
            <v>1</v>
          </cell>
          <cell r="W3179">
            <v>1</v>
          </cell>
          <cell r="X3179" t="str">
            <v>FLEXNET</v>
          </cell>
          <cell r="Y3179" t="str">
            <v>FLEX NET CALLE 28 DE JUNIO S/N Y GARCIA MORENO ENTRADA LLANO GRANDE</v>
          </cell>
        </row>
        <row r="3180">
          <cell r="A3180" t="str">
            <v>20003032319074</v>
          </cell>
          <cell r="B3180">
            <v>484490</v>
          </cell>
          <cell r="C3180" t="str">
            <v>20003032319074</v>
          </cell>
          <cell r="D3180" t="str">
            <v>CONECEL</v>
          </cell>
          <cell r="E3180" t="str">
            <v>DESPACHO</v>
          </cell>
          <cell r="F3180" t="str">
            <v>NORMAL</v>
          </cell>
          <cell r="G3180" t="str">
            <v>FT76523</v>
          </cell>
          <cell r="H3180">
            <v>44916</v>
          </cell>
          <cell r="I3180" t="str">
            <v>DEVOLUCION_EN_PROCESO</v>
          </cell>
          <cell r="J3180">
            <v>44923</v>
          </cell>
          <cell r="K3180" t="str">
            <v xml:space="preserve">JUDITH PASTORIZA OCAMPO LARA / </v>
          </cell>
          <cell r="L3180" t="str">
            <v>BARRIO JARDINES DE NINALLACTA CALLE 11 Y PASAJE D CASA DE UN PISO DIAGONAL AL PARQUE DE CALICANTO, QUITO</v>
          </cell>
          <cell r="M3180" t="str">
            <v>200624062</v>
          </cell>
          <cell r="N3180" t="str">
            <v xml:space="preserve">993788245 /  </v>
          </cell>
          <cell r="P3180" t="str">
            <v>QUITO</v>
          </cell>
          <cell r="Q3180" t="str">
            <v>QUITO</v>
          </cell>
          <cell r="R3180" t="str">
            <v>PICHINCHA</v>
          </cell>
          <cell r="U3180" t="str">
            <v>FLEXNETUIO_LOCAL</v>
          </cell>
          <cell r="V3180">
            <v>1</v>
          </cell>
          <cell r="W3180">
            <v>1</v>
          </cell>
          <cell r="X3180" t="str">
            <v>FLEXNET</v>
          </cell>
          <cell r="Y3180" t="str">
            <v>FLEX NET CALLE 28 DE JUNIO S/N Y GARCIA MORENO ENTRADA LLANO GRANDE</v>
          </cell>
        </row>
        <row r="3181">
          <cell r="A3181" t="str">
            <v>20003031395890</v>
          </cell>
          <cell r="B3181">
            <v>484492</v>
          </cell>
          <cell r="C3181" t="str">
            <v>20003031395890</v>
          </cell>
          <cell r="D3181" t="str">
            <v>CONECEL</v>
          </cell>
          <cell r="E3181" t="str">
            <v>DESPACHO</v>
          </cell>
          <cell r="F3181" t="str">
            <v>NORMAL</v>
          </cell>
          <cell r="G3181" t="str">
            <v/>
          </cell>
          <cell r="H3181">
            <v>44916</v>
          </cell>
          <cell r="I3181" t="str">
            <v>ENTREGADO</v>
          </cell>
          <cell r="J3181">
            <v>44917</v>
          </cell>
          <cell r="K3181" t="str">
            <v xml:space="preserve">FRANCISCO REYNALDO PONCE VELEZ / </v>
          </cell>
          <cell r="L3181" t="str">
            <v>CALLE FRANK TOSI INIGUES ENTRE RIO MACHANGARA Y CORNELIO VEINTIMILLA CASA DE DOS PISOS A UNA CUADRA DE LA EMPRESA AGNI, CUENCA</v>
          </cell>
          <cell r="M3181" t="str">
            <v>1308814084</v>
          </cell>
          <cell r="N3181" t="str">
            <v xml:space="preserve">939216602 /  </v>
          </cell>
          <cell r="O3181" t="str">
            <v/>
          </cell>
          <cell r="P3181" t="str">
            <v>CUENCA</v>
          </cell>
          <cell r="Q3181" t="str">
            <v>CUENCA</v>
          </cell>
          <cell r="R3181" t="str">
            <v>AZUAY</v>
          </cell>
          <cell r="U3181" t="str">
            <v>FLEXNETUIO_PROVINCIA</v>
          </cell>
          <cell r="V3181">
            <v>1</v>
          </cell>
          <cell r="W3181">
            <v>1</v>
          </cell>
          <cell r="X3181" t="str">
            <v>FLEXNET</v>
          </cell>
          <cell r="Y3181" t="str">
            <v>FLEX NET CALLE 28 DE JUNIO S/N Y GARCIA MORENO ENTRADA LLANO GRANDE</v>
          </cell>
        </row>
        <row r="3182">
          <cell r="A3182" t="str">
            <v>20003031399664</v>
          </cell>
          <cell r="B3182">
            <v>484494</v>
          </cell>
          <cell r="C3182" t="str">
            <v>20003031399664</v>
          </cell>
          <cell r="D3182" t="str">
            <v>CONECEL</v>
          </cell>
          <cell r="E3182" t="str">
            <v>DESPACHO</v>
          </cell>
          <cell r="F3182" t="str">
            <v>NORMAL</v>
          </cell>
          <cell r="G3182" t="str">
            <v/>
          </cell>
          <cell r="H3182">
            <v>44916</v>
          </cell>
          <cell r="I3182" t="str">
            <v>ENTREGADO</v>
          </cell>
          <cell r="J3182">
            <v>44918</v>
          </cell>
          <cell r="K3182" t="str">
            <v xml:space="preserve">MARIA ANGELES GUASHCO GUSHNAY / </v>
          </cell>
          <cell r="L3182" t="str">
            <v>CALLE JULIA BERNALD Y 10 DE AGOSTO EN EL COMERCIAL BARBELLO, CUENCA</v>
          </cell>
          <cell r="M3182" t="str">
            <v>101760031</v>
          </cell>
          <cell r="N3182" t="str">
            <v xml:space="preserve">983726401 /  </v>
          </cell>
          <cell r="O3182" t="str">
            <v/>
          </cell>
          <cell r="P3182" t="str">
            <v>CUENCA</v>
          </cell>
          <cell r="Q3182" t="str">
            <v>CUENCA</v>
          </cell>
          <cell r="R3182" t="str">
            <v>AZUAY</v>
          </cell>
          <cell r="T3182" t="str">
            <v>ITSACOURIER</v>
          </cell>
          <cell r="U3182" t="str">
            <v>FLEXNETUIO_PROVINCIA</v>
          </cell>
          <cell r="V3182">
            <v>1</v>
          </cell>
          <cell r="W3182">
            <v>1</v>
          </cell>
          <cell r="X3182" t="str">
            <v>FLEXNET</v>
          </cell>
          <cell r="Y3182" t="str">
            <v>FLEX NET CALLE 28 DE JUNIO S/N Y GARCIA MORENO ENTRADA LLANO GRANDE</v>
          </cell>
        </row>
        <row r="3183">
          <cell r="A3183" t="str">
            <v>20003032290167</v>
          </cell>
          <cell r="B3183">
            <v>484497</v>
          </cell>
          <cell r="C3183" t="str">
            <v>20003032290167</v>
          </cell>
          <cell r="D3183" t="str">
            <v>CONECEL</v>
          </cell>
          <cell r="E3183" t="str">
            <v>DESPACHO</v>
          </cell>
          <cell r="F3183" t="str">
            <v>NORMAL</v>
          </cell>
          <cell r="G3183" t="str">
            <v>FT76515</v>
          </cell>
          <cell r="H3183">
            <v>44916</v>
          </cell>
          <cell r="I3183" t="str">
            <v>INCIDENCIA</v>
          </cell>
          <cell r="J3183">
            <v>44923</v>
          </cell>
          <cell r="K3183" t="str">
            <v xml:space="preserve">FAUSTO EFRAIN GUALOTO CHUQUIMARCA / </v>
          </cell>
          <cell r="L3183" t="str">
            <v xml:space="preserve">(PICHINCHA/QUITO/TUMBACO) GONZALO PIZARRO AV SAN JOSE OE6-40 REF. A LADO DE MINIMARKET ADRIAN </v>
          </cell>
          <cell r="M3183" t="str">
            <v>1713955282</v>
          </cell>
          <cell r="N3183" t="str">
            <v xml:space="preserve">979236242 /  </v>
          </cell>
          <cell r="P3183" t="str">
            <v>QUITO</v>
          </cell>
          <cell r="Q3183" t="str">
            <v>QUITO</v>
          </cell>
          <cell r="R3183" t="str">
            <v>PICHINCHA</v>
          </cell>
          <cell r="T3183" t="str">
            <v>FLEXTRANS UIO</v>
          </cell>
          <cell r="U3183" t="str">
            <v>FLEXNETUIO_LOCAL</v>
          </cell>
          <cell r="V3183">
            <v>1</v>
          </cell>
          <cell r="W3183">
            <v>1</v>
          </cell>
          <cell r="X3183" t="str">
            <v>FLEXNET</v>
          </cell>
          <cell r="Y3183" t="str">
            <v>FLEX NET CALLE 28 DE JUNIO S/N Y GARCIA MORENO ENTRADA LLANO GRANDE</v>
          </cell>
        </row>
        <row r="3184">
          <cell r="A3184" t="str">
            <v>20003031406786</v>
          </cell>
          <cell r="B3184">
            <v>484499</v>
          </cell>
          <cell r="C3184" t="str">
            <v>20003031406786</v>
          </cell>
          <cell r="D3184" t="str">
            <v>CONECEL</v>
          </cell>
          <cell r="E3184" t="str">
            <v>DESPACHO</v>
          </cell>
          <cell r="F3184" t="str">
            <v>NORMAL</v>
          </cell>
          <cell r="H3184">
            <v>44916</v>
          </cell>
          <cell r="I3184" t="str">
            <v>ENTREGADO</v>
          </cell>
          <cell r="J3184">
            <v>44922</v>
          </cell>
          <cell r="K3184" t="str">
            <v xml:space="preserve">CHRISTIAN FREDDY CALLE MOLINA / </v>
          </cell>
          <cell r="L3184" t="str">
            <v>CALLE ABELARDO J ANDRADE Y HOMERO ESQUINARECIBE EN LOCAL PB TECNI EXPRESS, CUENCA</v>
          </cell>
          <cell r="M3184" t="str">
            <v>105380943</v>
          </cell>
          <cell r="N3184" t="str">
            <v xml:space="preserve">987155804 /  </v>
          </cell>
          <cell r="P3184" t="str">
            <v>CUENCA</v>
          </cell>
          <cell r="Q3184" t="str">
            <v>CUENCA</v>
          </cell>
          <cell r="R3184" t="str">
            <v>AZUAY</v>
          </cell>
          <cell r="T3184" t="str">
            <v>ITSACOURIER</v>
          </cell>
          <cell r="U3184" t="str">
            <v>FLEXNETUIO_PROVINCIA</v>
          </cell>
          <cell r="V3184">
            <v>1</v>
          </cell>
          <cell r="W3184">
            <v>1</v>
          </cell>
          <cell r="X3184" t="str">
            <v>FLEXNET</v>
          </cell>
          <cell r="Y3184" t="str">
            <v>FLEX NET CALLE 28 DE JUNIO S/N Y GARCIA MORENO ENTRADA LLANO GRANDE</v>
          </cell>
        </row>
        <row r="3185">
          <cell r="A3185" t="str">
            <v>20003026554215</v>
          </cell>
          <cell r="B3185">
            <v>484502</v>
          </cell>
          <cell r="C3185" t="str">
            <v>20003026554215</v>
          </cell>
          <cell r="D3185" t="str">
            <v>CONECEL</v>
          </cell>
          <cell r="E3185" t="str">
            <v>DESPACHO</v>
          </cell>
          <cell r="F3185" t="str">
            <v>NORMAL</v>
          </cell>
          <cell r="G3185" t="str">
            <v/>
          </cell>
          <cell r="H3185">
            <v>44916</v>
          </cell>
          <cell r="I3185" t="str">
            <v>INCIDENCIA</v>
          </cell>
          <cell r="J3185">
            <v>44923</v>
          </cell>
          <cell r="K3185" t="str">
            <v xml:space="preserve">NESTOR PATRICIO SAMANIEGO LAZO / </v>
          </cell>
          <cell r="L3185" t="str">
            <v>CULTURA COSANGA ENTRE CULTURA CHIRIJE Y CULTURA COTOCOLLAO LA CASA ES DE BLOQUE DE DOS PISOS A UNA CUADRA DE LA CAPILLA SAN MIGUEL, CUENCA</v>
          </cell>
          <cell r="M3185" t="str">
            <v>106046063</v>
          </cell>
          <cell r="N3185" t="str">
            <v xml:space="preserve">962166497 /  </v>
          </cell>
          <cell r="O3185" t="str">
            <v/>
          </cell>
          <cell r="P3185" t="str">
            <v>CUENCA</v>
          </cell>
          <cell r="Q3185" t="str">
            <v>CUENCA</v>
          </cell>
          <cell r="R3185" t="str">
            <v>AZUAY</v>
          </cell>
          <cell r="T3185" t="str">
            <v>ITSACOURIER</v>
          </cell>
          <cell r="U3185" t="str">
            <v>FLEXNETUIO_PROVINCIA</v>
          </cell>
          <cell r="V3185">
            <v>1</v>
          </cell>
          <cell r="W3185">
            <v>1</v>
          </cell>
          <cell r="X3185" t="str">
            <v>FLEXNET</v>
          </cell>
          <cell r="Y3185" t="str">
            <v>FLEX NET CALLE 28 DE JUNIO S/N Y GARCIA MORENO ENTRADA LLANO GRANDE</v>
          </cell>
        </row>
        <row r="3186">
          <cell r="A3186" t="str">
            <v>SG_22_1816</v>
          </cell>
          <cell r="B3186">
            <v>484483</v>
          </cell>
          <cell r="C3186" t="str">
            <v>SG_22_1816</v>
          </cell>
          <cell r="D3186" t="str">
            <v>SG</v>
          </cell>
          <cell r="E3186" t="str">
            <v>DESPACHO</v>
          </cell>
          <cell r="F3186" t="str">
            <v>NORMAL</v>
          </cell>
          <cell r="G3186" t="str">
            <v>FT76530</v>
          </cell>
          <cell r="H3186">
            <v>44916</v>
          </cell>
          <cell r="I3186" t="str">
            <v>ENTREGADO</v>
          </cell>
          <cell r="J3186">
            <v>44917</v>
          </cell>
          <cell r="K3186" t="str">
            <v>MEGAPROFER</v>
          </cell>
          <cell r="L3186" t="str">
            <v>BODEGA AMBATO ,PANAMERICANA SUR/ PARQUE INDUSTRIAL STA ROSA VIA GUARANDA</v>
          </cell>
          <cell r="P3186" t="str">
            <v>180110</v>
          </cell>
          <cell r="Q3186" t="str">
            <v>AMBATO</v>
          </cell>
          <cell r="R3186" t="str">
            <v>TUNGURAHUA</v>
          </cell>
          <cell r="S3186" t="str">
            <v>ATAHUALPA (CHISALATA) - IZAMBA - PARQUE INDUSTRIAL</v>
          </cell>
          <cell r="T3186" t="str">
            <v>FLEXTRANS UIO</v>
          </cell>
          <cell r="U3186" t="str">
            <v>FLEXNETUIO_PROVINCIA</v>
          </cell>
          <cell r="V3186">
            <v>5</v>
          </cell>
          <cell r="W3186">
            <v>2935</v>
          </cell>
          <cell r="X3186" t="str">
            <v>FLEXNET UIO</v>
          </cell>
          <cell r="Y3186" t="str">
            <v>PANAMERICANA NORTE KM 12 1/2  LLANO GRANDE</v>
          </cell>
        </row>
        <row r="3187">
          <cell r="A3187" t="str">
            <v>2022-12685</v>
          </cell>
          <cell r="B3187">
            <v>484482</v>
          </cell>
          <cell r="C3187" t="str">
            <v>2022-12685</v>
          </cell>
          <cell r="D3187" t="str">
            <v>MOVISTAR</v>
          </cell>
          <cell r="E3187" t="str">
            <v>DESPACHO</v>
          </cell>
          <cell r="F3187" t="str">
            <v>NORMAL</v>
          </cell>
          <cell r="G3187" t="str">
            <v>031080202212685</v>
          </cell>
          <cell r="H3187">
            <v>44916</v>
          </cell>
          <cell r="I3187" t="str">
            <v>ENTREGADO</v>
          </cell>
          <cell r="J3187">
            <v>44917</v>
          </cell>
          <cell r="K3187" t="str">
            <v>M2MDATAGLOBAL LATAM ECUADOR CIA.LTDA._CARLOS ASTUDILLO</v>
          </cell>
          <cell r="L3187" t="str">
            <v>AV LA INDEPENDENCIA JUNTO A LA GASOLINERA</v>
          </cell>
          <cell r="M3187" t="str">
            <v>0791822653001</v>
          </cell>
          <cell r="N3187" t="str">
            <v>0991066665</v>
          </cell>
          <cell r="P3187" t="str">
            <v>070401</v>
          </cell>
          <cell r="Q3187" t="str">
            <v>PIÑAS</v>
          </cell>
          <cell r="R3187" t="str">
            <v>EL ORO</v>
          </cell>
          <cell r="S3187" t="str">
            <v>PINAS - SAN ROQUE (AMBROSIO MALDONADO)</v>
          </cell>
          <cell r="T3187" t="str">
            <v>TRAMACO</v>
          </cell>
          <cell r="V3187">
            <v>1</v>
          </cell>
          <cell r="W3187">
            <v>1</v>
          </cell>
          <cell r="X3187" t="str">
            <v>FLEXNET ECUADOR - MOVISTAR</v>
          </cell>
          <cell r="Y3187" t="str">
            <v>CALLE 28 DE JUNIO S/N Y GARCIA MORENO ENTRADA LLANO GRANDE</v>
          </cell>
        </row>
        <row r="3188">
          <cell r="A3188" t="str">
            <v>SG_2022_2216</v>
          </cell>
          <cell r="B3188">
            <v>484481</v>
          </cell>
          <cell r="C3188" t="str">
            <v>SG_2022_2216</v>
          </cell>
          <cell r="D3188" t="str">
            <v>SG</v>
          </cell>
          <cell r="E3188" t="str">
            <v>DESPACHO</v>
          </cell>
          <cell r="G3188" t="str">
            <v>90184</v>
          </cell>
          <cell r="H3188">
            <v>44916</v>
          </cell>
          <cell r="I3188" t="str">
            <v>ENTREGADO</v>
          </cell>
          <cell r="J3188">
            <v>44917</v>
          </cell>
          <cell r="K3188" t="str">
            <v>SERVICIOS TECNICOS INDUSTRIALES S A.</v>
          </cell>
          <cell r="L3188" t="str">
            <v>10 DE AGOSTO Y ANDRÉS MARIN</v>
          </cell>
          <cell r="P3188" t="str">
            <v>GUAYAQUIL</v>
          </cell>
          <cell r="Q3188" t="str">
            <v>GUAYAQUIL</v>
          </cell>
          <cell r="R3188" t="str">
            <v>GUAYAS</v>
          </cell>
          <cell r="T3188" t="str">
            <v>FLEXTRANS GYE</v>
          </cell>
          <cell r="U3188" t="str">
            <v>FLEXNETGYE_LOCAL</v>
          </cell>
          <cell r="V3188">
            <v>1</v>
          </cell>
          <cell r="W3188">
            <v>135.47999999999999</v>
          </cell>
          <cell r="X3188" t="str">
            <v>FLEXNET - GYE</v>
          </cell>
          <cell r="Y3188" t="str">
            <v>FERNANDO GUTIERREZ HILL KM 8 1/2 VIA DAULE</v>
          </cell>
        </row>
        <row r="3189">
          <cell r="A3189" t="str">
            <v>SG_2022_2213</v>
          </cell>
          <cell r="B3189">
            <v>484480</v>
          </cell>
          <cell r="C3189" t="str">
            <v>SG_2022_2213</v>
          </cell>
          <cell r="D3189" t="str">
            <v>SG</v>
          </cell>
          <cell r="E3189" t="str">
            <v>DESPACHO</v>
          </cell>
          <cell r="F3189" t="str">
            <v>NORMAL</v>
          </cell>
          <cell r="G3189" t="str">
            <v>90174</v>
          </cell>
          <cell r="H3189">
            <v>44916</v>
          </cell>
          <cell r="I3189" t="str">
            <v>ENTREGADO</v>
          </cell>
          <cell r="J3189">
            <v>44917</v>
          </cell>
          <cell r="K3189" t="str">
            <v>CASTILLO HERMANOS SA</v>
          </cell>
          <cell r="L3189" t="str">
            <v>DE LOS CEREZOS Y AV GALO PLAZA LASSO PORTON NEGRO BODEGA DEL FONDO</v>
          </cell>
          <cell r="P3189" t="str">
            <v>QUITO</v>
          </cell>
          <cell r="Q3189" t="str">
            <v>QUITO</v>
          </cell>
          <cell r="R3189" t="str">
            <v>PICHINCHA</v>
          </cell>
          <cell r="T3189" t="str">
            <v>EXPRESSCON</v>
          </cell>
          <cell r="U3189" t="str">
            <v>FLEXNETGYE_UIO</v>
          </cell>
          <cell r="V3189">
            <v>1</v>
          </cell>
          <cell r="W3189">
            <v>1.2</v>
          </cell>
          <cell r="X3189" t="str">
            <v>FLEXNET - GYE</v>
          </cell>
          <cell r="Y3189" t="str">
            <v>FERNANDO GUTIERREZ HILL KM 8 1/2 VIA DAULE</v>
          </cell>
        </row>
        <row r="3190">
          <cell r="A3190" t="str">
            <v>SG_22_1815</v>
          </cell>
          <cell r="B3190">
            <v>484479</v>
          </cell>
          <cell r="C3190" t="str">
            <v>SG_22_1815</v>
          </cell>
          <cell r="D3190" t="str">
            <v>SG</v>
          </cell>
          <cell r="E3190" t="str">
            <v>DESPACHO</v>
          </cell>
          <cell r="F3190" t="str">
            <v>NORMAL</v>
          </cell>
          <cell r="G3190" t="str">
            <v>FT76527</v>
          </cell>
          <cell r="H3190">
            <v>44916</v>
          </cell>
          <cell r="I3190" t="str">
            <v>ENTREGADO</v>
          </cell>
          <cell r="J3190">
            <v>44917</v>
          </cell>
          <cell r="K3190" t="str">
            <v>CASTILLO HERMANOS</v>
          </cell>
          <cell r="L3190" t="str">
            <v>DE LOS CEREZOS Y AV GALO PLAZA LASSO PORTON NEGRO BODEGA DEL FONDO</v>
          </cell>
          <cell r="P3190" t="str">
            <v>170303</v>
          </cell>
          <cell r="Q3190" t="str">
            <v>QUITO</v>
          </cell>
          <cell r="R3190" t="str">
            <v>PICHINCHA</v>
          </cell>
          <cell r="S3190" t="str">
            <v>QUITO</v>
          </cell>
          <cell r="T3190" t="str">
            <v>FLEXTRANS UIO</v>
          </cell>
          <cell r="U3190" t="str">
            <v>FLEXNETUIO_LOCAL</v>
          </cell>
          <cell r="V3190">
            <v>1</v>
          </cell>
          <cell r="W3190">
            <v>82.42</v>
          </cell>
          <cell r="X3190" t="str">
            <v>FLEXNET UIO</v>
          </cell>
          <cell r="Y3190" t="str">
            <v>PANAMERICANA NORTE KM 12 1/2  LLANO GRANDE</v>
          </cell>
        </row>
        <row r="3191">
          <cell r="A3191" t="str">
            <v>SG_22_1814</v>
          </cell>
          <cell r="B3191">
            <v>484478</v>
          </cell>
          <cell r="C3191" t="str">
            <v>SG_22_1814</v>
          </cell>
          <cell r="D3191" t="str">
            <v>SG</v>
          </cell>
          <cell r="E3191" t="str">
            <v>DESPACHO</v>
          </cell>
          <cell r="F3191" t="str">
            <v>NORMAL</v>
          </cell>
          <cell r="G3191" t="str">
            <v>FT76528</v>
          </cell>
          <cell r="H3191">
            <v>44916</v>
          </cell>
          <cell r="I3191" t="str">
            <v>ENTREGADO</v>
          </cell>
          <cell r="J3191">
            <v>44917</v>
          </cell>
          <cell r="K3191" t="str">
            <v>TAPITEX M&amp;B CIA LTDA</v>
          </cell>
          <cell r="L3191" t="str">
            <v>BODEGA PARQUE INDUSTRIAL: AVENIDA DEL TORIL Y CARAPUNGO. A LADO DE LA BODEGA DE HOLCIM</v>
          </cell>
          <cell r="P3191" t="str">
            <v>010107</v>
          </cell>
          <cell r="Q3191" t="str">
            <v>CUENCA</v>
          </cell>
          <cell r="R3191" t="str">
            <v>AZUAY</v>
          </cell>
          <cell r="S3191" t="str">
            <v>CUENCA</v>
          </cell>
          <cell r="U3191" t="str">
            <v>FLEXNETUIO_PROVINCIA</v>
          </cell>
          <cell r="V3191">
            <v>1</v>
          </cell>
          <cell r="W3191">
            <v>44.8</v>
          </cell>
          <cell r="X3191" t="str">
            <v>FLEXNET UIO</v>
          </cell>
          <cell r="Y3191" t="str">
            <v>PANAMERICANA NORTE KM 12 1/2  LLANO GRANDE</v>
          </cell>
        </row>
        <row r="3192">
          <cell r="A3192" t="str">
            <v>SG_22_1813</v>
          </cell>
          <cell r="B3192">
            <v>484477</v>
          </cell>
          <cell r="C3192" t="str">
            <v>SG_22_1813</v>
          </cell>
          <cell r="D3192" t="str">
            <v>SG</v>
          </cell>
          <cell r="E3192" t="str">
            <v>DESPACHO</v>
          </cell>
          <cell r="F3192" t="str">
            <v>NORMAL</v>
          </cell>
          <cell r="G3192" t="str">
            <v>FT76525</v>
          </cell>
          <cell r="H3192">
            <v>44916</v>
          </cell>
          <cell r="I3192" t="str">
            <v>ENTREGADO</v>
          </cell>
          <cell r="J3192">
            <v>44917</v>
          </cell>
          <cell r="K3192" t="str">
            <v>SERVICIOS TECNICOS INDUSTRIALES S A</v>
          </cell>
          <cell r="L3192" t="str">
            <v>AV. 10 DE AGOSTO Y ANDRES MARIN GYE</v>
          </cell>
          <cell r="P3192" t="str">
            <v>090302</v>
          </cell>
          <cell r="Q3192" t="str">
            <v>GUAYAQUIL</v>
          </cell>
          <cell r="R3192" t="str">
            <v>GUAYAS</v>
          </cell>
          <cell r="S3192" t="str">
            <v>GUAYAQUIL</v>
          </cell>
          <cell r="T3192" t="str">
            <v>FLEXTRANS GYE</v>
          </cell>
          <cell r="U3192" t="str">
            <v>FLEXNETUIO_GYE</v>
          </cell>
          <cell r="V3192">
            <v>2</v>
          </cell>
          <cell r="W3192">
            <v>1018</v>
          </cell>
          <cell r="X3192" t="str">
            <v>FLEXNET UIO</v>
          </cell>
          <cell r="Y3192" t="str">
            <v>PANAMERICANA NORTE KM 12 1/2  LLANO GRANDE</v>
          </cell>
        </row>
        <row r="3193">
          <cell r="A3193" t="str">
            <v>20003032286732</v>
          </cell>
          <cell r="B3193">
            <v>484476</v>
          </cell>
          <cell r="C3193" t="str">
            <v>20003032286732</v>
          </cell>
          <cell r="D3193" t="str">
            <v>CONECEL</v>
          </cell>
          <cell r="E3193" t="str">
            <v>DESPACHO</v>
          </cell>
          <cell r="F3193" t="str">
            <v>NORMAL</v>
          </cell>
          <cell r="G3193" t="str">
            <v>FT76693</v>
          </cell>
          <cell r="H3193">
            <v>44916</v>
          </cell>
          <cell r="I3193" t="str">
            <v>INCIDENCIA</v>
          </cell>
          <cell r="J3193">
            <v>44923</v>
          </cell>
          <cell r="K3193" t="str">
            <v>AREVALO SAMANIEGO CRISTIAN ENRIQUE</v>
          </cell>
          <cell r="L3193" t="str">
            <v>PICHINCHA QUITO CALACALI DIR2 AM KM 2 VIA RAYOCUCHO / RBR TRANFORMADORES REF A UN LADO DE BLUEGAL NTGDMORU</v>
          </cell>
          <cell r="M3193" t="str">
            <v>1714385661</v>
          </cell>
          <cell r="N3193" t="str">
            <v>986227207</v>
          </cell>
          <cell r="O3193" t="str">
            <v/>
          </cell>
          <cell r="P3193" t="str">
            <v>QUITO</v>
          </cell>
          <cell r="Q3193" t="str">
            <v>QUITO</v>
          </cell>
          <cell r="R3193" t="str">
            <v>PICHINCHA</v>
          </cell>
          <cell r="T3193" t="str">
            <v>FLEXTRANS UIO</v>
          </cell>
          <cell r="U3193" t="str">
            <v>FLEXNETUIO_LOCAL</v>
          </cell>
          <cell r="V3193">
            <v>1</v>
          </cell>
          <cell r="W3193">
            <v>1</v>
          </cell>
          <cell r="X3193" t="str">
            <v>FLEXNET</v>
          </cell>
          <cell r="Y3193" t="str">
            <v>FLEX NET CALLE 28 DE JUNIO S/N Y GARCIA MORENO ENTRADA LLANO GRANDE</v>
          </cell>
        </row>
        <row r="3194">
          <cell r="A3194" t="str">
            <v>SG_22_1812</v>
          </cell>
          <cell r="B3194">
            <v>484475</v>
          </cell>
          <cell r="C3194" t="str">
            <v>SG_22_1812</v>
          </cell>
          <cell r="D3194" t="str">
            <v>SG</v>
          </cell>
          <cell r="E3194" t="str">
            <v>DESPACHO</v>
          </cell>
          <cell r="F3194" t="str">
            <v>NORMAL</v>
          </cell>
          <cell r="G3194" t="str">
            <v>FT76526</v>
          </cell>
          <cell r="H3194">
            <v>44916</v>
          </cell>
          <cell r="I3194" t="str">
            <v>ENTREGADO</v>
          </cell>
          <cell r="J3194">
            <v>44917</v>
          </cell>
          <cell r="K3194" t="str">
            <v>DEMACO SANTA LEONOR</v>
          </cell>
          <cell r="L3194" t="str">
            <v>AV BENJAMIN ROSALES URBANIZACION SANTA LEONOR MZ 6 SOLAR 13</v>
          </cell>
          <cell r="P3194" t="str">
            <v>090505</v>
          </cell>
          <cell r="Q3194" t="str">
            <v>GUAYAQUIL</v>
          </cell>
          <cell r="R3194" t="str">
            <v>GUAYAS</v>
          </cell>
          <cell r="S3194" t="str">
            <v>GUAYAQUIL</v>
          </cell>
          <cell r="T3194" t="str">
            <v>FLEXTRANS GYE</v>
          </cell>
          <cell r="U3194" t="str">
            <v>FLEXNETUIO_GYE</v>
          </cell>
          <cell r="V3194">
            <v>1</v>
          </cell>
          <cell r="W3194">
            <v>3</v>
          </cell>
          <cell r="X3194" t="str">
            <v>FLEXNET UIO</v>
          </cell>
          <cell r="Y3194" t="str">
            <v>PANAMERICANA NORTE KM 12 1/2  LLANO GRANDE</v>
          </cell>
        </row>
        <row r="3195">
          <cell r="A3195" t="str">
            <v>414461411</v>
          </cell>
          <cell r="B3195">
            <v>484451</v>
          </cell>
          <cell r="C3195" t="str">
            <v>414461411</v>
          </cell>
          <cell r="D3195" t="str">
            <v>FLEXTUENTI</v>
          </cell>
          <cell r="E3195" t="str">
            <v>DESPACHO</v>
          </cell>
          <cell r="F3195" t="str">
            <v>NORMAL</v>
          </cell>
          <cell r="G3195" t="str">
            <v>FT76470</v>
          </cell>
          <cell r="H3195">
            <v>44916</v>
          </cell>
          <cell r="I3195" t="str">
            <v>ENTREGADO</v>
          </cell>
          <cell r="J3195">
            <v>44918</v>
          </cell>
          <cell r="K3195" t="str">
            <v>Fernando David Cazares</v>
          </cell>
          <cell r="L3195" t="str">
            <v>QUITUMBE CALLE PUMAPUNGO CASA 65  AV CONDOR NAN</v>
          </cell>
          <cell r="M3195" t="str">
            <v>1722746276</v>
          </cell>
          <cell r="N3195" t="str">
            <v>0963061789/0998023344</v>
          </cell>
          <cell r="O3195" t="str">
            <v/>
          </cell>
          <cell r="P3195" t="str">
            <v>QUITO</v>
          </cell>
          <cell r="Q3195" t="str">
            <v>QUITO</v>
          </cell>
          <cell r="R3195" t="str">
            <v>PICHINCHA</v>
          </cell>
          <cell r="U3195" t="str">
            <v>FLEXNETUIO_LOCAL</v>
          </cell>
          <cell r="V3195">
            <v>1</v>
          </cell>
          <cell r="W3195">
            <v>1</v>
          </cell>
          <cell r="X3195" t="str">
            <v>FLEXNET ECUADOR - FLEXTUENTI</v>
          </cell>
          <cell r="Y3195" t="str">
            <v>CALLE 28 DE JUNIO S/N Y GARCIA MORENO ENTRADA LLANO GRANDE</v>
          </cell>
        </row>
        <row r="3196">
          <cell r="A3196" t="str">
            <v>414461413</v>
          </cell>
          <cell r="B3196">
            <v>484452</v>
          </cell>
          <cell r="C3196" t="str">
            <v>414461413</v>
          </cell>
          <cell r="D3196" t="str">
            <v>FLEXTUENTI</v>
          </cell>
          <cell r="E3196" t="str">
            <v>DESPACHO</v>
          </cell>
          <cell r="F3196" t="str">
            <v>DERIVADO PICK UP</v>
          </cell>
          <cell r="G3196" t="str">
            <v>031080414461413</v>
          </cell>
          <cell r="H3196">
            <v>44916</v>
          </cell>
          <cell r="I3196" t="str">
            <v>ENTREGADO</v>
          </cell>
          <cell r="J3196">
            <v>44918</v>
          </cell>
          <cell r="K3196" t="str">
            <v>Alejandro Mora</v>
          </cell>
          <cell r="L3196" t="str">
            <v>OFICINA TRAMACO PORTETE</v>
          </cell>
          <cell r="M3196" t="str">
            <v>0952578029</v>
          </cell>
          <cell r="N3196" t="str">
            <v>0939258552/0993754598</v>
          </cell>
          <cell r="O3196" t="str">
            <v/>
          </cell>
          <cell r="P3196" t="str">
            <v>GUAYAQUIL</v>
          </cell>
          <cell r="Q3196" t="str">
            <v>GUAYAQUIL</v>
          </cell>
          <cell r="R3196" t="str">
            <v>GUAYAS</v>
          </cell>
          <cell r="T3196" t="str">
            <v>TRAMACO</v>
          </cell>
          <cell r="U3196" t="str">
            <v>FLEXNETUIO_GYE</v>
          </cell>
          <cell r="V3196">
            <v>1</v>
          </cell>
          <cell r="W3196">
            <v>1</v>
          </cell>
          <cell r="X3196" t="str">
            <v>FLEXNET ECUADOR - FLEXTUENTI</v>
          </cell>
          <cell r="Y3196" t="str">
            <v>CALLE 28 DE JUNIO S/N Y GARCIA MORENO ENTRADA LLANO GRANDE</v>
          </cell>
        </row>
        <row r="3197">
          <cell r="A3197" t="str">
            <v>414461448</v>
          </cell>
          <cell r="B3197">
            <v>484453</v>
          </cell>
          <cell r="C3197" t="str">
            <v>414461448</v>
          </cell>
          <cell r="D3197" t="str">
            <v>FLEXTUENTI</v>
          </cell>
          <cell r="E3197" t="str">
            <v>DESPACHO</v>
          </cell>
          <cell r="F3197" t="str">
            <v>NORMAL</v>
          </cell>
          <cell r="G3197" t="str">
            <v>FT76469</v>
          </cell>
          <cell r="H3197">
            <v>44916</v>
          </cell>
          <cell r="I3197" t="str">
            <v>ENTREGADO</v>
          </cell>
          <cell r="J3197">
            <v>44917</v>
          </cell>
          <cell r="K3197" t="str">
            <v>Rene Armijos</v>
          </cell>
          <cell r="L3197" t="str">
            <v>CALDERON PI  RIO PUYANGO N14 118 RIO GUAYAS</v>
          </cell>
          <cell r="M3197" t="str">
            <v>1105554073</v>
          </cell>
          <cell r="N3197" t="str">
            <v>0997608277/0985063650</v>
          </cell>
          <cell r="O3197" t="str">
            <v/>
          </cell>
          <cell r="P3197" t="str">
            <v>QUITO</v>
          </cell>
          <cell r="Q3197" t="str">
            <v>QUITO</v>
          </cell>
          <cell r="R3197" t="str">
            <v>PICHINCHA</v>
          </cell>
          <cell r="U3197" t="str">
            <v>FLEXNETUIO_LOCAL</v>
          </cell>
          <cell r="V3197">
            <v>1</v>
          </cell>
          <cell r="W3197">
            <v>1</v>
          </cell>
          <cell r="X3197" t="str">
            <v>FLEXNET ECUADOR - FLEXTUENTI</v>
          </cell>
          <cell r="Y3197" t="str">
            <v>CALLE 28 DE JUNIO S/N Y GARCIA MORENO ENTRADA LLANO GRANDE</v>
          </cell>
        </row>
        <row r="3198">
          <cell r="A3198" t="str">
            <v>414461458</v>
          </cell>
          <cell r="B3198">
            <v>484454</v>
          </cell>
          <cell r="C3198" t="str">
            <v>414461458</v>
          </cell>
          <cell r="D3198" t="str">
            <v>FLEXTUENTI</v>
          </cell>
          <cell r="E3198" t="str">
            <v>DESPACHO</v>
          </cell>
          <cell r="F3198" t="str">
            <v>NORMAL</v>
          </cell>
          <cell r="G3198" t="str">
            <v>031080414461458</v>
          </cell>
          <cell r="H3198">
            <v>44916</v>
          </cell>
          <cell r="I3198" t="str">
            <v>INCIDENCIA</v>
          </cell>
          <cell r="J3198">
            <v>44923</v>
          </cell>
          <cell r="K3198" t="str">
            <v>Heymonth Rodriguez</v>
          </cell>
          <cell r="L3198" t="str">
            <v>MONTECRISTI  CALLE SUCRE SN AV MANTA</v>
          </cell>
          <cell r="M3198" t="str">
            <v>1316682093</v>
          </cell>
          <cell r="N3198" t="str">
            <v>0987768965/0998980846</v>
          </cell>
          <cell r="O3198" t="str">
            <v/>
          </cell>
          <cell r="P3198" t="str">
            <v>MONTECRISTI</v>
          </cell>
          <cell r="Q3198" t="str">
            <v>MONTECRISTI</v>
          </cell>
          <cell r="R3198" t="str">
            <v>MANABI</v>
          </cell>
          <cell r="T3198" t="str">
            <v>TRAMACO</v>
          </cell>
          <cell r="U3198" t="str">
            <v>FLEXNETUIO_PROVINCIA</v>
          </cell>
          <cell r="V3198">
            <v>1</v>
          </cell>
          <cell r="W3198">
            <v>1</v>
          </cell>
          <cell r="X3198" t="str">
            <v>FLEXNET ECUADOR - FLEXTUENTI</v>
          </cell>
          <cell r="Y3198" t="str">
            <v>CALLE 28 DE JUNIO S/N Y GARCIA MORENO ENTRADA LLANO GRANDE</v>
          </cell>
        </row>
        <row r="3199">
          <cell r="A3199" t="str">
            <v>414461459</v>
          </cell>
          <cell r="B3199">
            <v>484455</v>
          </cell>
          <cell r="C3199" t="str">
            <v>414461459</v>
          </cell>
          <cell r="D3199" t="str">
            <v>FLEXTUENTI</v>
          </cell>
          <cell r="E3199" t="str">
            <v>DESPACHO</v>
          </cell>
          <cell r="F3199" t="str">
            <v>NORMAL</v>
          </cell>
          <cell r="G3199" t="str">
            <v>TF90142</v>
          </cell>
          <cell r="H3199">
            <v>44916</v>
          </cell>
          <cell r="I3199" t="str">
            <v>ENTREGADO</v>
          </cell>
          <cell r="J3199">
            <v>44917</v>
          </cell>
          <cell r="K3199" t="str">
            <v>jenny bastida</v>
          </cell>
          <cell r="L3199" t="str">
            <v>TARQUI AV FRANCISCO DE ORELLANA  MANZANA 11 VILLA 7  SN</v>
          </cell>
          <cell r="M3199" t="str">
            <v>0804189249</v>
          </cell>
          <cell r="N3199" t="str">
            <v>0985234525/0969071169</v>
          </cell>
          <cell r="O3199" t="str">
            <v/>
          </cell>
          <cell r="P3199" t="str">
            <v>GUAYAQUIL</v>
          </cell>
          <cell r="Q3199" t="str">
            <v>GUAYAQUIL</v>
          </cell>
          <cell r="R3199" t="str">
            <v>GUAYAS</v>
          </cell>
          <cell r="T3199" t="str">
            <v>ITSACOURIER</v>
          </cell>
          <cell r="U3199" t="str">
            <v>FLEXNETUIO_GYE</v>
          </cell>
          <cell r="V3199">
            <v>1</v>
          </cell>
          <cell r="W3199">
            <v>1</v>
          </cell>
          <cell r="X3199" t="str">
            <v>FLEXNET ECUADOR - FLEXTUENTI</v>
          </cell>
          <cell r="Y3199" t="str">
            <v>CALLE 28 DE JUNIO S/N Y GARCIA MORENO ENTRADA LLANO GRANDE</v>
          </cell>
        </row>
        <row r="3200">
          <cell r="A3200" t="str">
            <v>414461467</v>
          </cell>
          <cell r="B3200">
            <v>484456</v>
          </cell>
          <cell r="C3200" t="str">
            <v>414461467</v>
          </cell>
          <cell r="D3200" t="str">
            <v>FLEXTUENTI</v>
          </cell>
          <cell r="E3200" t="str">
            <v>DESPACHO</v>
          </cell>
          <cell r="F3200" t="str">
            <v>DERIVADO PICK UP</v>
          </cell>
          <cell r="G3200" t="str">
            <v>031080414461467</v>
          </cell>
          <cell r="H3200">
            <v>44916</v>
          </cell>
          <cell r="I3200" t="str">
            <v>ENTREGADO</v>
          </cell>
          <cell r="J3200">
            <v>44918</v>
          </cell>
          <cell r="K3200" t="str">
            <v>CRISTHIAN GEOVANNY PANIMBOZA GARCIA</v>
          </cell>
          <cell r="L3200" t="str">
            <v>OFICINA TRAMACO LA LIBERTAD</v>
          </cell>
          <cell r="M3200" t="str">
            <v>0928167477</v>
          </cell>
          <cell r="N3200" t="str">
            <v>0960861848/0993546841</v>
          </cell>
          <cell r="P3200" t="str">
            <v>LA LIBERTAD</v>
          </cell>
          <cell r="Q3200" t="str">
            <v>LA LIBERTAD</v>
          </cell>
          <cell r="R3200" t="str">
            <v>SANTA ELENA</v>
          </cell>
          <cell r="T3200" t="str">
            <v>TRAMACO</v>
          </cell>
          <cell r="U3200" t="str">
            <v>FLEXNETUIO_PROVINCIA</v>
          </cell>
          <cell r="V3200">
            <v>1</v>
          </cell>
          <cell r="W3200">
            <v>1</v>
          </cell>
          <cell r="X3200" t="str">
            <v>FLEXNET ECUADOR - FLEXTUENTI</v>
          </cell>
          <cell r="Y3200" t="str">
            <v>CALLE 28 DE JUNIO S/N Y GARCIA MORENO ENTRADA LLANO GRANDE</v>
          </cell>
        </row>
        <row r="3201">
          <cell r="A3201" t="str">
            <v>414461494</v>
          </cell>
          <cell r="B3201">
            <v>484457</v>
          </cell>
          <cell r="C3201" t="str">
            <v>414461494</v>
          </cell>
          <cell r="D3201" t="str">
            <v>FLEXTUENTI</v>
          </cell>
          <cell r="E3201" t="str">
            <v>DESPACHO</v>
          </cell>
          <cell r="F3201" t="str">
            <v>NORMAL</v>
          </cell>
          <cell r="G3201" t="str">
            <v>031080414461494</v>
          </cell>
          <cell r="H3201">
            <v>44916</v>
          </cell>
          <cell r="I3201" t="str">
            <v>ENTREGADO</v>
          </cell>
          <cell r="J3201">
            <v>44918</v>
          </cell>
          <cell r="K3201" t="str">
            <v>Mercedes del pilar Quito ulloa</v>
          </cell>
          <cell r="L3201" t="str">
            <v>VALLE  AV 8 DE DICIEMBRE SN EL TRIBUNO</v>
          </cell>
          <cell r="M3201" t="str">
            <v>1104618267</v>
          </cell>
          <cell r="N3201" t="str">
            <v>0986501954/0994082901</v>
          </cell>
          <cell r="O3201" t="str">
            <v/>
          </cell>
          <cell r="P3201" t="str">
            <v>LOJA</v>
          </cell>
          <cell r="Q3201" t="str">
            <v>LOJA</v>
          </cell>
          <cell r="R3201" t="str">
            <v>LOJA</v>
          </cell>
          <cell r="T3201" t="str">
            <v>TRAMACO</v>
          </cell>
          <cell r="U3201" t="str">
            <v>FLEXNETUIO_PROVINCIA</v>
          </cell>
          <cell r="V3201">
            <v>1</v>
          </cell>
          <cell r="W3201">
            <v>1</v>
          </cell>
          <cell r="X3201" t="str">
            <v>FLEXNET ECUADOR - FLEXTUENTI</v>
          </cell>
          <cell r="Y3201" t="str">
            <v>CALLE 28 DE JUNIO S/N Y GARCIA MORENO ENTRADA LLANO GRANDE</v>
          </cell>
        </row>
        <row r="3202">
          <cell r="A3202" t="str">
            <v>414461496</v>
          </cell>
          <cell r="B3202">
            <v>484458</v>
          </cell>
          <cell r="C3202" t="str">
            <v>414461496</v>
          </cell>
          <cell r="D3202" t="str">
            <v>FLEXTUENTI</v>
          </cell>
          <cell r="E3202" t="str">
            <v>DESPACHO</v>
          </cell>
          <cell r="F3202" t="str">
            <v>NORMAL</v>
          </cell>
          <cell r="G3202" t="str">
            <v>031080414461496</v>
          </cell>
          <cell r="H3202">
            <v>44916</v>
          </cell>
          <cell r="I3202" t="str">
            <v>ENTREGADO</v>
          </cell>
          <cell r="J3202">
            <v>44917</v>
          </cell>
          <cell r="K3202" t="str">
            <v>Mario Tiban</v>
          </cell>
          <cell r="L3202" t="str">
            <v>LA PENINSULA  SANTO DOMINGO SN TORONTO</v>
          </cell>
          <cell r="M3202" t="str">
            <v>1804765251</v>
          </cell>
          <cell r="N3202" t="str">
            <v>0962225251/0987367072</v>
          </cell>
          <cell r="O3202" t="str">
            <v/>
          </cell>
          <cell r="P3202" t="str">
            <v>AMBATO</v>
          </cell>
          <cell r="Q3202" t="str">
            <v>AMBATO</v>
          </cell>
          <cell r="R3202" t="str">
            <v>TUNGURAHUA</v>
          </cell>
          <cell r="S3202" t="str">
            <v>AMBATO</v>
          </cell>
          <cell r="T3202" t="str">
            <v>TRAMACO</v>
          </cell>
          <cell r="U3202" t="str">
            <v>FLEXNETUIO_PROVINCIA</v>
          </cell>
          <cell r="V3202">
            <v>1</v>
          </cell>
          <cell r="W3202">
            <v>1</v>
          </cell>
          <cell r="X3202" t="str">
            <v>FLEXNET ECUADOR - FLEXTUENTI</v>
          </cell>
          <cell r="Y3202" t="str">
            <v>CALLE 28 DE JUNIO S/N Y GARCIA MORENO ENTRADA LLANO GRANDE</v>
          </cell>
        </row>
        <row r="3203">
          <cell r="A3203" t="str">
            <v>414461497</v>
          </cell>
          <cell r="B3203">
            <v>484459</v>
          </cell>
          <cell r="C3203" t="str">
            <v>414461497</v>
          </cell>
          <cell r="D3203" t="str">
            <v>FLEXTUENTI</v>
          </cell>
          <cell r="E3203" t="str">
            <v>DESPACHO</v>
          </cell>
          <cell r="F3203" t="str">
            <v>NORMAL</v>
          </cell>
          <cell r="G3203" t="str">
            <v>031080414461497</v>
          </cell>
          <cell r="H3203">
            <v>44916</v>
          </cell>
          <cell r="I3203" t="str">
            <v>ENTREGADO</v>
          </cell>
          <cell r="J3203">
            <v>44918</v>
          </cell>
          <cell r="K3203" t="str">
            <v>Anival aurelio Balcazar munoz</v>
          </cell>
          <cell r="L3203" t="str">
            <v>EL VALLE  CALLE GERONIMO CARRION SN CALLE GARCIA MORENO</v>
          </cell>
          <cell r="M3203" t="str">
            <v>1103840730</v>
          </cell>
          <cell r="N3203" t="str">
            <v>0939355306/0994082901</v>
          </cell>
          <cell r="O3203" t="str">
            <v/>
          </cell>
          <cell r="P3203" t="str">
            <v>LOJA</v>
          </cell>
          <cell r="Q3203" t="str">
            <v>LOJA</v>
          </cell>
          <cell r="R3203" t="str">
            <v>LOJA</v>
          </cell>
          <cell r="T3203" t="str">
            <v>TRAMACO</v>
          </cell>
          <cell r="U3203" t="str">
            <v>FLEXNETUIO_PROVINCIA</v>
          </cell>
          <cell r="V3203">
            <v>1</v>
          </cell>
          <cell r="W3203">
            <v>1</v>
          </cell>
          <cell r="X3203" t="str">
            <v>FLEXNET ECUADOR - FLEXTUENTI</v>
          </cell>
          <cell r="Y3203" t="str">
            <v>CALLE 28 DE JUNIO S/N Y GARCIA MORENO ENTRADA LLANO GRANDE</v>
          </cell>
        </row>
        <row r="3204">
          <cell r="A3204" t="str">
            <v>414463887</v>
          </cell>
          <cell r="B3204">
            <v>484460</v>
          </cell>
          <cell r="C3204" t="str">
            <v>414463887</v>
          </cell>
          <cell r="D3204" t="str">
            <v>FLEXTUENTI</v>
          </cell>
          <cell r="E3204" t="str">
            <v>DESPACHO</v>
          </cell>
          <cell r="F3204" t="str">
            <v>NORMAL</v>
          </cell>
          <cell r="G3204" t="str">
            <v>FT76468</v>
          </cell>
          <cell r="H3204">
            <v>44916</v>
          </cell>
          <cell r="I3204" t="str">
            <v>ENTREGADO</v>
          </cell>
          <cell r="J3204">
            <v>44917</v>
          </cell>
          <cell r="K3204" t="str">
            <v>Ximena Valenzuela</v>
          </cell>
          <cell r="L3204" t="str">
            <v>SAN ANTONIO (PI)  CALLE INTINAN CASA N2 259 CALLE DE LOS HEMISFERIOS</v>
          </cell>
          <cell r="M3204" t="str">
            <v>1710225390</v>
          </cell>
          <cell r="N3204" t="str">
            <v>0959418417/0999858171</v>
          </cell>
          <cell r="O3204" t="str">
            <v/>
          </cell>
          <cell r="P3204" t="str">
            <v>QUITO</v>
          </cell>
          <cell r="Q3204" t="str">
            <v>QUITO</v>
          </cell>
          <cell r="R3204" t="str">
            <v>PICHINCHA</v>
          </cell>
          <cell r="U3204" t="str">
            <v>FLEXNETUIO_LOCAL</v>
          </cell>
          <cell r="V3204">
            <v>1</v>
          </cell>
          <cell r="W3204">
            <v>1</v>
          </cell>
          <cell r="X3204" t="str">
            <v>FLEXNET ECUADOR - FLEXTUENTI</v>
          </cell>
          <cell r="Y3204" t="str">
            <v>CALLE 28 DE JUNIO S/N Y GARCIA MORENO ENTRADA LLANO GRANDE</v>
          </cell>
        </row>
        <row r="3205">
          <cell r="A3205" t="str">
            <v>414464328</v>
          </cell>
          <cell r="B3205">
            <v>484461</v>
          </cell>
          <cell r="C3205" t="str">
            <v>414464328</v>
          </cell>
          <cell r="D3205" t="str">
            <v>FLEXTUENTI</v>
          </cell>
          <cell r="E3205" t="str">
            <v>DESPACHO</v>
          </cell>
          <cell r="F3205" t="str">
            <v>NORMAL</v>
          </cell>
          <cell r="G3205" t="str">
            <v>TF90141</v>
          </cell>
          <cell r="H3205">
            <v>44916</v>
          </cell>
          <cell r="I3205" t="str">
            <v>ENTREGADO</v>
          </cell>
          <cell r="J3205">
            <v>44918</v>
          </cell>
          <cell r="K3205" t="str">
            <v>Carlos Burgos</v>
          </cell>
          <cell r="L3205" t="str">
            <v>CARBO (CONCEPCION)A A (GY) CALLE A JACINTO BUITRON   MZ 40  SOLAR 56  SN</v>
          </cell>
          <cell r="M3205" t="str">
            <v>0912419595</v>
          </cell>
          <cell r="N3205" t="str">
            <v>0984208386/0983444151</v>
          </cell>
          <cell r="O3205" t="str">
            <v/>
          </cell>
          <cell r="P3205" t="str">
            <v>GUAYAQUIL</v>
          </cell>
          <cell r="Q3205" t="str">
            <v>GUAYAQUIL</v>
          </cell>
          <cell r="R3205" t="str">
            <v>GUAYAS</v>
          </cell>
          <cell r="T3205" t="str">
            <v>ITSACOURIER</v>
          </cell>
          <cell r="U3205" t="str">
            <v>FLEXNETUIO_GYE</v>
          </cell>
          <cell r="V3205">
            <v>1</v>
          </cell>
          <cell r="W3205">
            <v>1</v>
          </cell>
          <cell r="X3205" t="str">
            <v>FLEXNET ECUADOR - FLEXTUENTI</v>
          </cell>
          <cell r="Y3205" t="str">
            <v>CALLE 28 DE JUNIO S/N Y GARCIA MORENO ENTRADA LLANO GRANDE</v>
          </cell>
        </row>
        <row r="3206">
          <cell r="A3206" t="str">
            <v>414464412</v>
          </cell>
          <cell r="B3206">
            <v>484462</v>
          </cell>
          <cell r="C3206" t="str">
            <v>414464412</v>
          </cell>
          <cell r="D3206" t="str">
            <v>FLEXTUENTI</v>
          </cell>
          <cell r="E3206" t="str">
            <v>DESPACHO</v>
          </cell>
          <cell r="F3206" t="str">
            <v>NORMAL</v>
          </cell>
          <cell r="G3206" t="str">
            <v>FT76467</v>
          </cell>
          <cell r="H3206">
            <v>44916</v>
          </cell>
          <cell r="I3206" t="str">
            <v>ENTREGADO</v>
          </cell>
          <cell r="J3206">
            <v>44917</v>
          </cell>
          <cell r="K3206" t="str">
            <v>Marina del Carmen Villafuerte Saritama</v>
          </cell>
          <cell r="L3206" t="str">
            <v>SAN ISIDRO DEL INCA  CALLE TORONJAS  47261 LIZARZABURO</v>
          </cell>
          <cell r="M3206" t="str">
            <v>1103542591</v>
          </cell>
          <cell r="N3206" t="str">
            <v>0991889501/0997023832</v>
          </cell>
          <cell r="O3206" t="str">
            <v/>
          </cell>
          <cell r="P3206" t="str">
            <v>QUITO</v>
          </cell>
          <cell r="Q3206" t="str">
            <v>QUITO</v>
          </cell>
          <cell r="R3206" t="str">
            <v>PICHINCHA</v>
          </cell>
          <cell r="U3206" t="str">
            <v>FLEXNETUIO_LOCAL</v>
          </cell>
          <cell r="V3206">
            <v>1</v>
          </cell>
          <cell r="W3206">
            <v>1</v>
          </cell>
          <cell r="X3206" t="str">
            <v>FLEXNET ECUADOR - FLEXTUENTI</v>
          </cell>
          <cell r="Y3206" t="str">
            <v>CALLE 28 DE JUNIO S/N Y GARCIA MORENO ENTRADA LLANO GRANDE</v>
          </cell>
        </row>
        <row r="3207">
          <cell r="A3207" t="str">
            <v>414464479</v>
          </cell>
          <cell r="B3207">
            <v>484463</v>
          </cell>
          <cell r="C3207" t="str">
            <v>414464479</v>
          </cell>
          <cell r="D3207" t="str">
            <v>FLEXTUENTI</v>
          </cell>
          <cell r="E3207" t="str">
            <v>DESPACHO</v>
          </cell>
          <cell r="F3207" t="str">
            <v>NORMAL</v>
          </cell>
          <cell r="G3207" t="str">
            <v>FT76466</v>
          </cell>
          <cell r="H3207">
            <v>44916</v>
          </cell>
          <cell r="I3207" t="str">
            <v>DEVOLUCION_EN_PROCESO</v>
          </cell>
          <cell r="J3207">
            <v>44923</v>
          </cell>
          <cell r="K3207" t="str">
            <v>Sonia Berenice Flores Zambrano</v>
          </cell>
          <cell r="L3207" t="str">
            <v>COMITE DEL PUEBLO CALLE FRAY LEONARDO MURIALDO E13D  PASAJE C</v>
          </cell>
          <cell r="M3207" t="str">
            <v>1725834475</v>
          </cell>
          <cell r="N3207" t="str">
            <v>0962784742/0964010723</v>
          </cell>
          <cell r="O3207" t="str">
            <v/>
          </cell>
          <cell r="P3207" t="str">
            <v>QUITO</v>
          </cell>
          <cell r="Q3207" t="str">
            <v>QUITO</v>
          </cell>
          <cell r="R3207" t="str">
            <v>PICHINCHA</v>
          </cell>
          <cell r="U3207" t="str">
            <v>FLEXNETUIO_LOCAL</v>
          </cell>
          <cell r="V3207">
            <v>1</v>
          </cell>
          <cell r="W3207">
            <v>1</v>
          </cell>
          <cell r="X3207" t="str">
            <v>FLEXNET ECUADOR - FLEXTUENTI</v>
          </cell>
          <cell r="Y3207" t="str">
            <v>CALLE 28 DE JUNIO S/N Y GARCIA MORENO ENTRADA LLANO GRANDE</v>
          </cell>
        </row>
        <row r="3208">
          <cell r="A3208" t="str">
            <v>414464538</v>
          </cell>
          <cell r="B3208">
            <v>484464</v>
          </cell>
          <cell r="C3208" t="str">
            <v>414464538</v>
          </cell>
          <cell r="D3208" t="str">
            <v>FLEXTUENTI</v>
          </cell>
          <cell r="E3208" t="str">
            <v>DESPACHO</v>
          </cell>
          <cell r="F3208" t="str">
            <v>NORMAL</v>
          </cell>
          <cell r="G3208" t="str">
            <v>FT76465</v>
          </cell>
          <cell r="H3208">
            <v>44916</v>
          </cell>
          <cell r="I3208" t="str">
            <v>ENTREGADO</v>
          </cell>
          <cell r="J3208">
            <v>44917</v>
          </cell>
          <cell r="K3208" t="str">
            <v>Ariel Panchez</v>
          </cell>
          <cell r="L3208" t="str">
            <v>CALDERON PANAMERICANA NORTE  OE6 91  AV CARAPUNGO</v>
          </cell>
          <cell r="M3208" t="str">
            <v>1727701151</v>
          </cell>
          <cell r="N3208" t="str">
            <v>0984212441/0968106458</v>
          </cell>
          <cell r="O3208" t="str">
            <v/>
          </cell>
          <cell r="P3208" t="str">
            <v>QUITO</v>
          </cell>
          <cell r="Q3208" t="str">
            <v>QUITO</v>
          </cell>
          <cell r="R3208" t="str">
            <v>PICHINCHA</v>
          </cell>
          <cell r="U3208" t="str">
            <v>FLEXNETUIO_LOCAL</v>
          </cell>
          <cell r="V3208">
            <v>1</v>
          </cell>
          <cell r="W3208">
            <v>1</v>
          </cell>
          <cell r="X3208" t="str">
            <v>FLEXNET ECUADOR - FLEXTUENTI</v>
          </cell>
          <cell r="Y3208" t="str">
            <v>CALLE 28 DE JUNIO S/N Y GARCIA MORENO ENTRADA LLANO GRANDE</v>
          </cell>
        </row>
        <row r="3209">
          <cell r="A3209" t="str">
            <v>414464539</v>
          </cell>
          <cell r="B3209">
            <v>484465</v>
          </cell>
          <cell r="C3209" t="str">
            <v>414464539</v>
          </cell>
          <cell r="D3209" t="str">
            <v>FLEXTUENTI</v>
          </cell>
          <cell r="E3209" t="str">
            <v>DESPACHO</v>
          </cell>
          <cell r="F3209" t="str">
            <v>NORMAL</v>
          </cell>
          <cell r="G3209" t="str">
            <v>FT76464</v>
          </cell>
          <cell r="H3209">
            <v>44916</v>
          </cell>
          <cell r="I3209" t="str">
            <v>ENTREGADO</v>
          </cell>
          <cell r="J3209">
            <v>44917</v>
          </cell>
          <cell r="K3209" t="str">
            <v>Artemio Moreni</v>
          </cell>
          <cell r="L3209" t="str">
            <v>CHILLOGALLO  AV AMARU NAN MZ17J BLOQUE A DPTO 202  AV RUMICHACA NAN</v>
          </cell>
          <cell r="M3209" t="str">
            <v>1707600167</v>
          </cell>
          <cell r="N3209" t="str">
            <v>0984324103/0984828845</v>
          </cell>
          <cell r="O3209" t="str">
            <v/>
          </cell>
          <cell r="P3209" t="str">
            <v>QUITO</v>
          </cell>
          <cell r="Q3209" t="str">
            <v>QUITO</v>
          </cell>
          <cell r="R3209" t="str">
            <v>PICHINCHA</v>
          </cell>
          <cell r="U3209" t="str">
            <v>FLEXNETUIO_LOCAL</v>
          </cell>
          <cell r="V3209">
            <v>1</v>
          </cell>
          <cell r="W3209">
            <v>1</v>
          </cell>
          <cell r="X3209" t="str">
            <v>FLEXNET ECUADOR - FLEXTUENTI</v>
          </cell>
          <cell r="Y3209" t="str">
            <v>CALLE 28 DE JUNIO S/N Y GARCIA MORENO ENTRADA LLANO GRANDE</v>
          </cell>
        </row>
        <row r="3210">
          <cell r="A3210" t="str">
            <v>414464565</v>
          </cell>
          <cell r="B3210">
            <v>484466</v>
          </cell>
          <cell r="C3210" t="str">
            <v>414464565</v>
          </cell>
          <cell r="D3210" t="str">
            <v>FLEXTUENTI</v>
          </cell>
          <cell r="E3210" t="str">
            <v>DESPACHO</v>
          </cell>
          <cell r="F3210" t="str">
            <v>NORMAL</v>
          </cell>
          <cell r="G3210" t="str">
            <v>031080414464565</v>
          </cell>
          <cell r="H3210">
            <v>44916</v>
          </cell>
          <cell r="I3210" t="str">
            <v>ENTREGADO</v>
          </cell>
          <cell r="J3210">
            <v>44923</v>
          </cell>
          <cell r="K3210" t="str">
            <v>Yustin Angulo</v>
          </cell>
          <cell r="L3210" t="str">
            <v>PLAYAS   AV12 DE OCTUBRE SN  CALLE CIBERTO LAZARO ARCOS O GILBERTO LAZARO SANTOS</v>
          </cell>
          <cell r="M3210" t="str">
            <v>0941385668</v>
          </cell>
          <cell r="N3210" t="str">
            <v>0990807091/0981129216</v>
          </cell>
          <cell r="O3210" t="str">
            <v/>
          </cell>
          <cell r="P3210" t="str">
            <v>PLAYAS</v>
          </cell>
          <cell r="Q3210" t="str">
            <v>PLAYAS</v>
          </cell>
          <cell r="R3210" t="str">
            <v>GUAYAS</v>
          </cell>
          <cell r="T3210" t="str">
            <v>TRAMACO</v>
          </cell>
          <cell r="U3210" t="str">
            <v>FLEXNETUIO_PROVINCIA</v>
          </cell>
          <cell r="V3210">
            <v>1</v>
          </cell>
          <cell r="W3210">
            <v>1</v>
          </cell>
          <cell r="X3210" t="str">
            <v>FLEXNET ECUADOR - FLEXTUENTI</v>
          </cell>
          <cell r="Y3210" t="str">
            <v>CALLE 28 DE JUNIO S/N Y GARCIA MORENO ENTRADA LLANO GRANDE</v>
          </cell>
        </row>
        <row r="3211">
          <cell r="A3211" t="str">
            <v>414464668</v>
          </cell>
          <cell r="B3211">
            <v>484467</v>
          </cell>
          <cell r="C3211" t="str">
            <v>414464668</v>
          </cell>
          <cell r="D3211" t="str">
            <v>FLEXTUENTI</v>
          </cell>
          <cell r="E3211" t="str">
            <v>DESPACHO</v>
          </cell>
          <cell r="F3211" t="str">
            <v>NORMAL</v>
          </cell>
          <cell r="G3211" t="str">
            <v>TF90139</v>
          </cell>
          <cell r="H3211">
            <v>44916</v>
          </cell>
          <cell r="I3211" t="str">
            <v>ENTREGADO</v>
          </cell>
          <cell r="J3211">
            <v>44917</v>
          </cell>
          <cell r="K3211" t="str">
            <v>Isaias Camacho</v>
          </cell>
          <cell r="L3211" t="str">
            <v>TARQUI COOPERATIVA JUAN MONTALVO  MZ 1710  SOLAE 7 PRIMER CALLEJON 19E NO Y AV 37</v>
          </cell>
          <cell r="M3211" t="str">
            <v>0951899053</v>
          </cell>
          <cell r="N3211" t="str">
            <v>0983364987/0983364987</v>
          </cell>
          <cell r="O3211" t="str">
            <v/>
          </cell>
          <cell r="P3211" t="str">
            <v>GUAYAQUIL</v>
          </cell>
          <cell r="Q3211" t="str">
            <v>GUAYAQUIL</v>
          </cell>
          <cell r="R3211" t="str">
            <v>GUAYAS</v>
          </cell>
          <cell r="T3211" t="str">
            <v>ITSACOURIER</v>
          </cell>
          <cell r="U3211" t="str">
            <v>FLEXNETUIO_GYE</v>
          </cell>
          <cell r="V3211">
            <v>1</v>
          </cell>
          <cell r="W3211">
            <v>1</v>
          </cell>
          <cell r="X3211" t="str">
            <v>FLEXNET ECUADOR - FLEXTUENTI</v>
          </cell>
          <cell r="Y3211" t="str">
            <v>CALLE 28 DE JUNIO S/N Y GARCIA MORENO ENTRADA LLANO GRANDE</v>
          </cell>
        </row>
        <row r="3212">
          <cell r="A3212" t="str">
            <v>414464675</v>
          </cell>
          <cell r="B3212">
            <v>484468</v>
          </cell>
          <cell r="C3212" t="str">
            <v>414464675</v>
          </cell>
          <cell r="D3212" t="str">
            <v>FLEXTUENTI</v>
          </cell>
          <cell r="E3212" t="str">
            <v>DESPACHO</v>
          </cell>
          <cell r="F3212" t="str">
            <v>NORMAL</v>
          </cell>
          <cell r="G3212" t="str">
            <v>031080414464675</v>
          </cell>
          <cell r="H3212">
            <v>44916</v>
          </cell>
          <cell r="I3212" t="str">
            <v>ENTREGADO</v>
          </cell>
          <cell r="J3212">
            <v>44922</v>
          </cell>
          <cell r="K3212" t="str">
            <v>Luis German Santacruz Folleco</v>
          </cell>
          <cell r="L3212" t="str">
            <v>QUERO  AV 17 DE ABRIL SN PEDRO FERMIN CEVALLOS</v>
          </cell>
          <cell r="M3212" t="str">
            <v>1723153365</v>
          </cell>
          <cell r="N3212" t="str">
            <v>0987547232/0987547232</v>
          </cell>
          <cell r="O3212" t="str">
            <v/>
          </cell>
          <cell r="P3212" t="str">
            <v>QUERO</v>
          </cell>
          <cell r="Q3212" t="str">
            <v>QUERO</v>
          </cell>
          <cell r="R3212" t="str">
            <v>TUNGURAHUA</v>
          </cell>
          <cell r="T3212" t="str">
            <v>TRAMACO</v>
          </cell>
          <cell r="U3212" t="str">
            <v>FLEXNETUIO_PROVINCIA</v>
          </cell>
          <cell r="V3212">
            <v>1</v>
          </cell>
          <cell r="W3212">
            <v>1</v>
          </cell>
          <cell r="X3212" t="str">
            <v>FLEXNET ECUADOR - FLEXTUENTI</v>
          </cell>
          <cell r="Y3212" t="str">
            <v>CALLE 28 DE JUNIO S/N Y GARCIA MORENO ENTRADA LLANO GRANDE</v>
          </cell>
        </row>
        <row r="3213">
          <cell r="A3213" t="str">
            <v>414464708</v>
          </cell>
          <cell r="B3213">
            <v>484469</v>
          </cell>
          <cell r="C3213" t="str">
            <v>414464708</v>
          </cell>
          <cell r="D3213" t="str">
            <v>FLEXTUENTI</v>
          </cell>
          <cell r="E3213" t="str">
            <v>DESPACHO</v>
          </cell>
          <cell r="F3213" t="str">
            <v>NORMAL</v>
          </cell>
          <cell r="G3213" t="str">
            <v>FT76463</v>
          </cell>
          <cell r="H3213">
            <v>44916</v>
          </cell>
          <cell r="I3213" t="str">
            <v>ENTREGADO</v>
          </cell>
          <cell r="J3213">
            <v>44917</v>
          </cell>
          <cell r="K3213" t="str">
            <v>Gabriela Guashpa</v>
          </cell>
          <cell r="L3213" t="str">
            <v>LA ECUATORIANA  CALLE LUIS DUQUE  OE 1188 CALLE S40</v>
          </cell>
          <cell r="M3213" t="str">
            <v>1724744865</v>
          </cell>
          <cell r="N3213" t="str">
            <v>0981692951/0990709770</v>
          </cell>
          <cell r="O3213" t="str">
            <v/>
          </cell>
          <cell r="P3213" t="str">
            <v>QUITO</v>
          </cell>
          <cell r="Q3213" t="str">
            <v>QUITO</v>
          </cell>
          <cell r="R3213" t="str">
            <v>PICHINCHA</v>
          </cell>
          <cell r="U3213" t="str">
            <v>FLEXNETUIO_LOCAL</v>
          </cell>
          <cell r="V3213">
            <v>1</v>
          </cell>
          <cell r="W3213">
            <v>1</v>
          </cell>
          <cell r="X3213" t="str">
            <v>FLEXNET ECUADOR - FLEXTUENTI</v>
          </cell>
          <cell r="Y3213" t="str">
            <v>CALLE 28 DE JUNIO S/N Y GARCIA MORENO ENTRADA LLANO GRANDE</v>
          </cell>
        </row>
        <row r="3214">
          <cell r="A3214" t="str">
            <v>414464746</v>
          </cell>
          <cell r="B3214">
            <v>484470</v>
          </cell>
          <cell r="C3214" t="str">
            <v>414464746</v>
          </cell>
          <cell r="D3214" t="str">
            <v>FLEXTUENTI</v>
          </cell>
          <cell r="E3214" t="str">
            <v>DESPACHO</v>
          </cell>
          <cell r="F3214" t="str">
            <v>NORMAL</v>
          </cell>
          <cell r="G3214" t="str">
            <v>TF90138</v>
          </cell>
          <cell r="H3214">
            <v>44916</v>
          </cell>
          <cell r="I3214" t="str">
            <v>ENTREGADO</v>
          </cell>
          <cell r="J3214">
            <v>44917</v>
          </cell>
          <cell r="K3214" t="str">
            <v>Juan Canarte</v>
          </cell>
          <cell r="L3214" t="str">
            <v>XIMENA AV 25 DE JULIO  SN CALLEJON 54 B</v>
          </cell>
          <cell r="M3214" t="str">
            <v>0909631293</v>
          </cell>
          <cell r="N3214" t="str">
            <v>0969492458/0983128927</v>
          </cell>
          <cell r="O3214" t="str">
            <v/>
          </cell>
          <cell r="P3214" t="str">
            <v>GUAYAQUIL</v>
          </cell>
          <cell r="Q3214" t="str">
            <v>GUAYAQUIL</v>
          </cell>
          <cell r="R3214" t="str">
            <v>GUAYAS</v>
          </cell>
          <cell r="T3214" t="str">
            <v>ITSACOURIER</v>
          </cell>
          <cell r="U3214" t="str">
            <v>FLEXNETUIO_GYE</v>
          </cell>
          <cell r="V3214">
            <v>1</v>
          </cell>
          <cell r="W3214">
            <v>1</v>
          </cell>
          <cell r="X3214" t="str">
            <v>FLEXNET ECUADOR - FLEXTUENTI</v>
          </cell>
          <cell r="Y3214" t="str">
            <v>CALLE 28 DE JUNIO S/N Y GARCIA MORENO ENTRADA LLANO GRANDE</v>
          </cell>
        </row>
        <row r="3215">
          <cell r="A3215" t="str">
            <v>414464808</v>
          </cell>
          <cell r="B3215">
            <v>484471</v>
          </cell>
          <cell r="C3215" t="str">
            <v>414464808</v>
          </cell>
          <cell r="D3215" t="str">
            <v>FLEXTUENTI</v>
          </cell>
          <cell r="E3215" t="str">
            <v>DESPACHO</v>
          </cell>
          <cell r="F3215" t="str">
            <v>NORMAL</v>
          </cell>
          <cell r="G3215" t="str">
            <v>TF90137</v>
          </cell>
          <cell r="H3215">
            <v>44916</v>
          </cell>
          <cell r="I3215" t="str">
            <v>ENTREGADO</v>
          </cell>
          <cell r="J3215">
            <v>44918</v>
          </cell>
          <cell r="K3215" t="str">
            <v>Karla Pizarro</v>
          </cell>
          <cell r="L3215" t="str">
            <v>TARQUI AV RAUL GOMEZ LINCE  SN  C17NO</v>
          </cell>
          <cell r="M3215" t="str">
            <v>0956678023</v>
          </cell>
          <cell r="N3215" t="str">
            <v>0985284672/0985284672</v>
          </cell>
          <cell r="O3215" t="str">
            <v/>
          </cell>
          <cell r="P3215" t="str">
            <v>GUAYAQUIL</v>
          </cell>
          <cell r="Q3215" t="str">
            <v>GUAYAQUIL</v>
          </cell>
          <cell r="R3215" t="str">
            <v>GUAYAS</v>
          </cell>
          <cell r="T3215" t="str">
            <v>ITSACOURIER</v>
          </cell>
          <cell r="U3215" t="str">
            <v>FLEXNETUIO_GYE</v>
          </cell>
          <cell r="V3215">
            <v>1</v>
          </cell>
          <cell r="W3215">
            <v>1</v>
          </cell>
          <cell r="X3215" t="str">
            <v>FLEXNET ECUADOR - FLEXTUENTI</v>
          </cell>
          <cell r="Y3215" t="str">
            <v>CALLE 28 DE JUNIO S/N Y GARCIA MORENO ENTRADA LLANO GRANDE</v>
          </cell>
        </row>
        <row r="3216">
          <cell r="A3216" t="str">
            <v>414464809</v>
          </cell>
          <cell r="B3216">
            <v>484472</v>
          </cell>
          <cell r="C3216" t="str">
            <v>414464809</v>
          </cell>
          <cell r="D3216" t="str">
            <v>FLEXTUENTI</v>
          </cell>
          <cell r="E3216" t="str">
            <v>DESPACHO</v>
          </cell>
          <cell r="F3216" t="str">
            <v>NORMAL</v>
          </cell>
          <cell r="G3216" t="str">
            <v>031080414464809</v>
          </cell>
          <cell r="H3216">
            <v>44916</v>
          </cell>
          <cell r="I3216" t="str">
            <v>ENTREGADO</v>
          </cell>
          <cell r="J3216">
            <v>44917</v>
          </cell>
          <cell r="K3216" t="str">
            <v>Helian Mendieta</v>
          </cell>
          <cell r="L3216" t="str">
            <v>VELOZ CALLE BERLIN SN   CALLE AMSTERDAM</v>
          </cell>
          <cell r="M3216" t="str">
            <v>0605745082</v>
          </cell>
          <cell r="N3216" t="str">
            <v>0992637124/0990924001</v>
          </cell>
          <cell r="O3216" t="str">
            <v/>
          </cell>
          <cell r="P3216" t="str">
            <v>RIOBAMBA</v>
          </cell>
          <cell r="Q3216" t="str">
            <v>RIOBAMBA</v>
          </cell>
          <cell r="R3216" t="str">
            <v>CHIMBORAZO</v>
          </cell>
          <cell r="T3216" t="str">
            <v>TRAMACO</v>
          </cell>
          <cell r="U3216" t="str">
            <v>FLEXNETUIO_PROVINCIA</v>
          </cell>
          <cell r="V3216">
            <v>1</v>
          </cell>
          <cell r="W3216">
            <v>1</v>
          </cell>
          <cell r="X3216" t="str">
            <v>FLEXNET ECUADOR - FLEXTUENTI</v>
          </cell>
          <cell r="Y3216" t="str">
            <v>CALLE 28 DE JUNIO S/N Y GARCIA MORENO ENTRADA LLANO GRANDE</v>
          </cell>
        </row>
        <row r="3217">
          <cell r="A3217" t="str">
            <v>WS414461492</v>
          </cell>
          <cell r="B3217">
            <v>484473</v>
          </cell>
          <cell r="C3217" t="str">
            <v>WS414461492</v>
          </cell>
          <cell r="D3217" t="str">
            <v>FLEXTUENTI</v>
          </cell>
          <cell r="E3217" t="str">
            <v>DESPACHO</v>
          </cell>
          <cell r="F3217" t="str">
            <v>NORMAL</v>
          </cell>
          <cell r="G3217" t="str">
            <v>031080414461492</v>
          </cell>
          <cell r="H3217">
            <v>44916</v>
          </cell>
          <cell r="I3217" t="str">
            <v>ENTREGADO</v>
          </cell>
          <cell r="J3217">
            <v>44922</v>
          </cell>
          <cell r="K3217" t="str">
            <v>Anibal Andree Hermida</v>
          </cell>
          <cell r="L3217" t="str">
            <v>MANTA  CALLE 12 SN CALLE UNIVERSIDAD</v>
          </cell>
          <cell r="M3217" t="str">
            <v>1313699033</v>
          </cell>
          <cell r="N3217" t="str">
            <v>0984713449/0984713449</v>
          </cell>
          <cell r="O3217" t="str">
            <v/>
          </cell>
          <cell r="P3217" t="str">
            <v>MANTA</v>
          </cell>
          <cell r="Q3217" t="str">
            <v>MANTA</v>
          </cell>
          <cell r="R3217" t="str">
            <v>MANABI</v>
          </cell>
          <cell r="T3217" t="str">
            <v>TRAMACO</v>
          </cell>
          <cell r="U3217" t="str">
            <v>FLEXNETUIO_PROVINCIA</v>
          </cell>
          <cell r="V3217">
            <v>1</v>
          </cell>
          <cell r="W3217">
            <v>1</v>
          </cell>
          <cell r="X3217" t="str">
            <v>FLEXNET ECUADOR - FLEXTUENTI</v>
          </cell>
          <cell r="Y3217" t="str">
            <v>CALLE 28 DE JUNIO S/N Y GARCIA MORENO ENTRADA LLANO GRANDE</v>
          </cell>
        </row>
        <row r="3218">
          <cell r="A3218" t="str">
            <v>WS414464563</v>
          </cell>
          <cell r="B3218">
            <v>484474</v>
          </cell>
          <cell r="C3218" t="str">
            <v>WS414464563</v>
          </cell>
          <cell r="D3218" t="str">
            <v>FLEXTUENTI</v>
          </cell>
          <cell r="E3218" t="str">
            <v>DESPACHO</v>
          </cell>
          <cell r="F3218" t="str">
            <v>NORMAL</v>
          </cell>
          <cell r="G3218" t="str">
            <v>TF90140</v>
          </cell>
          <cell r="H3218">
            <v>44916</v>
          </cell>
          <cell r="I3218" t="str">
            <v>ENTREGADO</v>
          </cell>
          <cell r="J3218">
            <v>44917</v>
          </cell>
          <cell r="K3218" t="str">
            <v>carlos luis rivera</v>
          </cell>
          <cell r="L3218" t="str">
            <v>TARQUI RODRIGO ICAZA CORNEJO   MANZANA 146 VILLA 8  SN</v>
          </cell>
          <cell r="M3218" t="str">
            <v>0925827867</v>
          </cell>
          <cell r="N3218" t="str">
            <v>0991943614/0991943614</v>
          </cell>
          <cell r="O3218" t="str">
            <v/>
          </cell>
          <cell r="P3218" t="str">
            <v>GUAYAQUIL</v>
          </cell>
          <cell r="Q3218" t="str">
            <v>GUAYAQUIL</v>
          </cell>
          <cell r="R3218" t="str">
            <v>GUAYAS</v>
          </cell>
          <cell r="T3218" t="str">
            <v>ITSACOURIER</v>
          </cell>
          <cell r="U3218" t="str">
            <v>FLEXNETUIO_GYE</v>
          </cell>
          <cell r="V3218">
            <v>1</v>
          </cell>
          <cell r="W3218">
            <v>1</v>
          </cell>
          <cell r="X3218" t="str">
            <v>FLEXNET ECUADOR - FLEXTUENTI</v>
          </cell>
          <cell r="Y3218" t="str">
            <v>CALLE 28 DE JUNIO S/N Y GARCIA MORENO ENTRADA LLANO GRANDE</v>
          </cell>
        </row>
        <row r="3219">
          <cell r="A3219" t="str">
            <v>414461350</v>
          </cell>
          <cell r="B3219">
            <v>484445</v>
          </cell>
          <cell r="C3219" t="str">
            <v>414461350</v>
          </cell>
          <cell r="D3219" t="str">
            <v>FLEXTUENTI</v>
          </cell>
          <cell r="E3219" t="str">
            <v>DESPACHO</v>
          </cell>
          <cell r="F3219" t="str">
            <v>NORMAL</v>
          </cell>
          <cell r="G3219" t="str">
            <v>FT76471</v>
          </cell>
          <cell r="H3219">
            <v>44916</v>
          </cell>
          <cell r="I3219" t="str">
            <v>ENTREGADO</v>
          </cell>
          <cell r="J3219">
            <v>44917</v>
          </cell>
          <cell r="K3219" t="str">
            <v>Freddy Guerra</v>
          </cell>
          <cell r="L3219" t="str">
            <v>PUENGASI CALLE PEDRO TOBAR E16 66 CALLE ANTONIA SALINAS</v>
          </cell>
          <cell r="M3219" t="str">
            <v>1722244405</v>
          </cell>
          <cell r="N3219" t="str">
            <v>0989277793/0984961949</v>
          </cell>
          <cell r="O3219" t="str">
            <v/>
          </cell>
          <cell r="P3219" t="str">
            <v>QUITO</v>
          </cell>
          <cell r="Q3219" t="str">
            <v>QUITO</v>
          </cell>
          <cell r="R3219" t="str">
            <v>PICHINCHA</v>
          </cell>
          <cell r="U3219" t="str">
            <v>FLEXNETUIO_LOCAL</v>
          </cell>
          <cell r="V3219">
            <v>1</v>
          </cell>
          <cell r="W3219">
            <v>1</v>
          </cell>
          <cell r="X3219" t="str">
            <v>FLEXNET ECUADOR - FLEXTUENTI</v>
          </cell>
          <cell r="Y3219" t="str">
            <v>CALLE 28 DE JUNIO S/N Y GARCIA MORENO ENTRADA LLANO GRANDE</v>
          </cell>
        </row>
        <row r="3220">
          <cell r="A3220" t="str">
            <v>414461383</v>
          </cell>
          <cell r="B3220">
            <v>484446</v>
          </cell>
          <cell r="C3220" t="str">
            <v>414461383</v>
          </cell>
          <cell r="D3220" t="str">
            <v>FLEXTUENTI</v>
          </cell>
          <cell r="E3220" t="str">
            <v>DESPACHO</v>
          </cell>
          <cell r="F3220" t="str">
            <v>NORMAL</v>
          </cell>
          <cell r="G3220" t="str">
            <v>TF90143</v>
          </cell>
          <cell r="H3220">
            <v>44916</v>
          </cell>
          <cell r="I3220" t="str">
            <v>ENTREGADO</v>
          </cell>
          <cell r="J3220">
            <v>44917</v>
          </cell>
          <cell r="K3220" t="str">
            <v>lee wong</v>
          </cell>
          <cell r="L3220" t="str">
            <v>XIMENA  CALLE PADRE CAYETANO TARRUEL  SN  5TO CJON 49 S-O</v>
          </cell>
          <cell r="M3220" t="str">
            <v>0944058494</v>
          </cell>
          <cell r="N3220" t="str">
            <v>0964230142/0986280835</v>
          </cell>
          <cell r="O3220" t="str">
            <v/>
          </cell>
          <cell r="P3220" t="str">
            <v>GUAYAQUIL</v>
          </cell>
          <cell r="Q3220" t="str">
            <v>GUAYAQUIL</v>
          </cell>
          <cell r="R3220" t="str">
            <v>GUAYAS</v>
          </cell>
          <cell r="T3220" t="str">
            <v>ITSACOURIER</v>
          </cell>
          <cell r="U3220" t="str">
            <v>FLEXNETUIO_GYE</v>
          </cell>
          <cell r="V3220">
            <v>1</v>
          </cell>
          <cell r="W3220">
            <v>1</v>
          </cell>
          <cell r="X3220" t="str">
            <v>FLEXNET ECUADOR - FLEXTUENTI</v>
          </cell>
          <cell r="Y3220" t="str">
            <v>CALLE 28 DE JUNIO S/N Y GARCIA MORENO ENTRADA LLANO GRANDE</v>
          </cell>
        </row>
        <row r="3221">
          <cell r="A3221" t="str">
            <v>414461384</v>
          </cell>
          <cell r="B3221">
            <v>484447</v>
          </cell>
          <cell r="C3221" t="str">
            <v>414461384</v>
          </cell>
          <cell r="D3221" t="str">
            <v>FLEXTUENTI</v>
          </cell>
          <cell r="E3221" t="str">
            <v>DESPACHO</v>
          </cell>
          <cell r="F3221" t="str">
            <v>NORMAL</v>
          </cell>
          <cell r="G3221" t="str">
            <v>031080414461384</v>
          </cell>
          <cell r="H3221">
            <v>44916</v>
          </cell>
          <cell r="I3221" t="str">
            <v>ENTREGADO</v>
          </cell>
          <cell r="J3221">
            <v>44917</v>
          </cell>
          <cell r="K3221" t="str">
            <v>Jhon Pugo</v>
          </cell>
          <cell r="L3221" t="str">
            <v>SUCRE  CALLE BERNARDO VALDIVIEZO SN 10 DE AGOSTO</v>
          </cell>
          <cell r="M3221" t="str">
            <v>0706076759</v>
          </cell>
          <cell r="N3221" t="str">
            <v>0959731848/0989105524</v>
          </cell>
          <cell r="O3221" t="str">
            <v/>
          </cell>
          <cell r="P3221" t="str">
            <v>LOJA</v>
          </cell>
          <cell r="Q3221" t="str">
            <v>LOJA</v>
          </cell>
          <cell r="R3221" t="str">
            <v>LOJA</v>
          </cell>
          <cell r="T3221" t="str">
            <v>TRAMACO</v>
          </cell>
          <cell r="U3221" t="str">
            <v>FLEXNETUIO_PROVINCIA</v>
          </cell>
          <cell r="V3221">
            <v>1</v>
          </cell>
          <cell r="W3221">
            <v>1</v>
          </cell>
          <cell r="X3221" t="str">
            <v>FLEXNET ECUADOR - FLEXTUENTI</v>
          </cell>
          <cell r="Y3221" t="str">
            <v>CALLE 28 DE JUNIO S/N Y GARCIA MORENO ENTRADA LLANO GRANDE</v>
          </cell>
        </row>
        <row r="3222">
          <cell r="A3222" t="str">
            <v>414461393</v>
          </cell>
          <cell r="B3222">
            <v>484448</v>
          </cell>
          <cell r="C3222" t="str">
            <v>414461393</v>
          </cell>
          <cell r="D3222" t="str">
            <v>FLEXTUENTI</v>
          </cell>
          <cell r="E3222" t="str">
            <v>DESPACHO</v>
          </cell>
          <cell r="F3222" t="str">
            <v>NORMAL</v>
          </cell>
          <cell r="G3222" t="str">
            <v>031080414461393</v>
          </cell>
          <cell r="H3222">
            <v>44916</v>
          </cell>
          <cell r="I3222" t="str">
            <v>ENTREGADO</v>
          </cell>
          <cell r="J3222">
            <v>44922</v>
          </cell>
          <cell r="K3222" t="str">
            <v>Andrea Galarza</v>
          </cell>
          <cell r="L3222" t="str">
            <v>CHIGUILPE AV LORENA  SN  ALEJO CARPENTIER</v>
          </cell>
          <cell r="M3222" t="str">
            <v>2350194888</v>
          </cell>
          <cell r="N3222" t="str">
            <v>0984721947/0987236623</v>
          </cell>
          <cell r="O3222" t="str">
            <v/>
          </cell>
          <cell r="P3222" t="str">
            <v>SANTO DOMINGO</v>
          </cell>
          <cell r="Q3222" t="str">
            <v>SANTO DOMINGO</v>
          </cell>
          <cell r="R3222" t="str">
            <v>SANTO DOMINGO DE LOS TSACHILAS</v>
          </cell>
          <cell r="T3222" t="str">
            <v>TRAMACO</v>
          </cell>
          <cell r="U3222" t="str">
            <v>FLEXNETUIO_PROVINCIA</v>
          </cell>
          <cell r="V3222">
            <v>1</v>
          </cell>
          <cell r="W3222">
            <v>1</v>
          </cell>
          <cell r="X3222" t="str">
            <v>FLEXNET ECUADOR - FLEXTUENTI</v>
          </cell>
          <cell r="Y3222" t="str">
            <v>CALLE 28 DE JUNIO S/N Y GARCIA MORENO ENTRADA LLANO GRANDE</v>
          </cell>
        </row>
        <row r="3223">
          <cell r="A3223" t="str">
            <v>414461395</v>
          </cell>
          <cell r="B3223">
            <v>484449</v>
          </cell>
          <cell r="C3223" t="str">
            <v>414461395</v>
          </cell>
          <cell r="D3223" t="str">
            <v>FLEXTUENTI</v>
          </cell>
          <cell r="E3223" t="str">
            <v>DESPACHO</v>
          </cell>
          <cell r="F3223" t="str">
            <v>NORMAL</v>
          </cell>
          <cell r="G3223" t="str">
            <v>031080414461395</v>
          </cell>
          <cell r="H3223">
            <v>44916</v>
          </cell>
          <cell r="I3223" t="str">
            <v>ENTREGADO</v>
          </cell>
          <cell r="J3223">
            <v>44917</v>
          </cell>
          <cell r="K3223" t="str">
            <v>Melida Viviana Castro Barreno</v>
          </cell>
          <cell r="L3223" t="str">
            <v>HUACHI CHICO AV RIO MACHANGARA BLQ 4 DEP 4  JACOME CLAVIJO</v>
          </cell>
          <cell r="M3223" t="str">
            <v>1803545316</v>
          </cell>
          <cell r="N3223" t="str">
            <v>0987057825/0985673466</v>
          </cell>
          <cell r="O3223" t="str">
            <v/>
          </cell>
          <cell r="P3223" t="str">
            <v>AMBATO</v>
          </cell>
          <cell r="Q3223" t="str">
            <v>AMBATO</v>
          </cell>
          <cell r="R3223" t="str">
            <v>TUNGURAHUA</v>
          </cell>
          <cell r="S3223" t="str">
            <v>AMBATO</v>
          </cell>
          <cell r="T3223" t="str">
            <v>TRAMACO</v>
          </cell>
          <cell r="U3223" t="str">
            <v>FLEXNETUIO_PROVINCIA</v>
          </cell>
          <cell r="V3223">
            <v>1</v>
          </cell>
          <cell r="W3223">
            <v>1</v>
          </cell>
          <cell r="X3223" t="str">
            <v>FLEXNET ECUADOR - FLEXTUENTI</v>
          </cell>
          <cell r="Y3223" t="str">
            <v>CALLE 28 DE JUNIO S/N Y GARCIA MORENO ENTRADA LLANO GRANDE</v>
          </cell>
        </row>
        <row r="3224">
          <cell r="A3224" t="str">
            <v>414461400</v>
          </cell>
          <cell r="B3224">
            <v>484450</v>
          </cell>
          <cell r="C3224" t="str">
            <v>414461400</v>
          </cell>
          <cell r="D3224" t="str">
            <v>FLEXTUENTI</v>
          </cell>
          <cell r="E3224" t="str">
            <v>DESPACHO</v>
          </cell>
          <cell r="F3224" t="str">
            <v>NORMAL</v>
          </cell>
          <cell r="G3224" t="str">
            <v>031080414461400</v>
          </cell>
          <cell r="H3224">
            <v>44916</v>
          </cell>
          <cell r="I3224" t="str">
            <v>ENTREGADO</v>
          </cell>
          <cell r="J3224">
            <v>44917</v>
          </cell>
          <cell r="K3224" t="str">
            <v>Viviana Castro</v>
          </cell>
          <cell r="L3224" t="str">
            <v>HUACHI CHICO AV RIO MACHANGARA BLQ 4 DEP 4 AV JACOME CLAVIJO</v>
          </cell>
          <cell r="M3224" t="str">
            <v>1803545316</v>
          </cell>
          <cell r="N3224" t="str">
            <v>0985673466/0987057825</v>
          </cell>
          <cell r="O3224" t="str">
            <v/>
          </cell>
          <cell r="P3224" t="str">
            <v>AMBATO</v>
          </cell>
          <cell r="Q3224" t="str">
            <v>AMBATO</v>
          </cell>
          <cell r="R3224" t="str">
            <v>TUNGURAHUA</v>
          </cell>
          <cell r="S3224" t="str">
            <v>AMBATO</v>
          </cell>
          <cell r="T3224" t="str">
            <v>TRAMACO</v>
          </cell>
          <cell r="U3224" t="str">
            <v>FLEXNETUIO_PROVINCIA</v>
          </cell>
          <cell r="V3224">
            <v>1</v>
          </cell>
          <cell r="W3224">
            <v>1</v>
          </cell>
          <cell r="X3224" t="str">
            <v>FLEXNET ECUADOR - FLEXTUENTI</v>
          </cell>
          <cell r="Y3224" t="str">
            <v>CALLE 28 DE JUNIO S/N Y GARCIA MORENO ENTRADA LLANO GRANDE</v>
          </cell>
        </row>
        <row r="3225">
          <cell r="A3225" t="str">
            <v>20002926559070</v>
          </cell>
          <cell r="B3225">
            <v>484422</v>
          </cell>
          <cell r="C3225" t="str">
            <v>20002926559070</v>
          </cell>
          <cell r="D3225" t="str">
            <v>CONECEL_REG</v>
          </cell>
          <cell r="E3225" t="str">
            <v>DESPACHO</v>
          </cell>
          <cell r="F3225" t="str">
            <v>NORMAL</v>
          </cell>
          <cell r="G3225" t="str">
            <v>EC5954</v>
          </cell>
          <cell r="H3225">
            <v>44916</v>
          </cell>
          <cell r="I3225" t="str">
            <v>INCIDENCIA</v>
          </cell>
          <cell r="J3225">
            <v>44923</v>
          </cell>
          <cell r="K3225" t="str">
            <v>ANA SOFIA CADENA</v>
          </cell>
          <cell r="L3225" t="str">
            <v>QUITO MARISCAL SUCRE AV 6 DE DICIEMBRE Y COLON/EN EL HOSPITAL PEDIATRICO BACA ORTIZ POR LA PUERTA DE EMERGENCIA.</v>
          </cell>
          <cell r="M3225" t="str">
            <v>1714357926</v>
          </cell>
          <cell r="N3225" t="str">
            <v>994234515</v>
          </cell>
          <cell r="P3225" t="str">
            <v>QUITO</v>
          </cell>
          <cell r="Q3225" t="str">
            <v>QUITO</v>
          </cell>
          <cell r="R3225" t="str">
            <v>PICHINCHA</v>
          </cell>
          <cell r="T3225" t="str">
            <v>EXPRESSCON</v>
          </cell>
          <cell r="U3225" t="str">
            <v>FLEXNETUIO_LOCAL</v>
          </cell>
          <cell r="V3225">
            <v>1</v>
          </cell>
          <cell r="W3225">
            <v>1</v>
          </cell>
          <cell r="X3225" t="str">
            <v>FLEXNET UIO</v>
          </cell>
          <cell r="Y3225" t="str">
            <v>FLEX NET CALLE 28 DE JUNIO S/N Y GARCIA MORENO ENTRADA LLANO GRANDE</v>
          </cell>
        </row>
        <row r="3226">
          <cell r="A3226" t="str">
            <v>20002883675235</v>
          </cell>
          <cell r="B3226">
            <v>484423</v>
          </cell>
          <cell r="C3226" t="str">
            <v>20002883675235</v>
          </cell>
          <cell r="D3226" t="str">
            <v>CONECEL_REG</v>
          </cell>
          <cell r="E3226" t="str">
            <v>DESPACHO</v>
          </cell>
          <cell r="F3226" t="str">
            <v>NORMAL</v>
          </cell>
          <cell r="G3226" t="str">
            <v>EC5955</v>
          </cell>
          <cell r="H3226">
            <v>44916</v>
          </cell>
          <cell r="I3226" t="str">
            <v>ENTREGADO</v>
          </cell>
          <cell r="J3226">
            <v>44923</v>
          </cell>
          <cell r="K3226" t="str">
            <v>DENNISE MAITE DOICELA</v>
          </cell>
          <cell r="L3226" t="str">
            <v>QUITO LLANO CHICO CALLE 17 DE SEPTIEMBRE NO: S1 70 Y CALLE MIGUEL ANGEL SILVA CASA COLOR VERDE 1 PISO REF COOP DE AHORROS COCTECO</v>
          </cell>
          <cell r="M3226" t="str">
            <v>1753850344</v>
          </cell>
          <cell r="N3226" t="str">
            <v>0981243472 0999068986</v>
          </cell>
          <cell r="P3226" t="str">
            <v>QUITO</v>
          </cell>
          <cell r="Q3226" t="str">
            <v>QUITO</v>
          </cell>
          <cell r="R3226" t="str">
            <v>PICHINCHA</v>
          </cell>
          <cell r="T3226" t="str">
            <v>EXPRESSCON</v>
          </cell>
          <cell r="U3226" t="str">
            <v>FLEXNETUIO_LOCAL</v>
          </cell>
          <cell r="V3226">
            <v>1</v>
          </cell>
          <cell r="W3226">
            <v>1</v>
          </cell>
          <cell r="X3226" t="str">
            <v>FLEXNET UIO</v>
          </cell>
          <cell r="Y3226" t="str">
            <v>FLEX NET CALLE 28 DE JUNIO S/N Y GARCIA MORENO ENTRADA LLANO GRANDE</v>
          </cell>
        </row>
        <row r="3227">
          <cell r="A3227" t="str">
            <v>20003022534872</v>
          </cell>
          <cell r="B3227">
            <v>484424</v>
          </cell>
          <cell r="C3227" t="str">
            <v>20003022534872</v>
          </cell>
          <cell r="D3227" t="str">
            <v>CONECEL_REG</v>
          </cell>
          <cell r="E3227" t="str">
            <v>DESPACHO</v>
          </cell>
          <cell r="F3227" t="str">
            <v>NORMAL</v>
          </cell>
          <cell r="G3227" t="str">
            <v>EC5957</v>
          </cell>
          <cell r="H3227">
            <v>44916</v>
          </cell>
          <cell r="I3227" t="str">
            <v>INCIDENCIA</v>
          </cell>
          <cell r="J3227">
            <v>44923</v>
          </cell>
          <cell r="K3227" t="str">
            <v>EDISON XAVIER CHICANGO</v>
          </cell>
          <cell r="L3227" t="str">
            <v>QUITO COCHAPAMBA AV 26 DE AGOSTO NO: N60B Y CALLE EL BOSQUE CASA AMARILLA 3 PISOS</v>
          </cell>
          <cell r="M3227" t="str">
            <v>1724422108</v>
          </cell>
          <cell r="N3227" t="str">
            <v>993545363</v>
          </cell>
          <cell r="P3227" t="str">
            <v>QUITO</v>
          </cell>
          <cell r="Q3227" t="str">
            <v>QUITO</v>
          </cell>
          <cell r="R3227" t="str">
            <v>PICHINCHA</v>
          </cell>
          <cell r="T3227" t="str">
            <v>EXPRESSCON</v>
          </cell>
          <cell r="U3227" t="str">
            <v>FLEXNETUIO_LOCAL</v>
          </cell>
          <cell r="V3227">
            <v>1</v>
          </cell>
          <cell r="W3227">
            <v>1</v>
          </cell>
          <cell r="X3227" t="str">
            <v>FLEXNET UIO</v>
          </cell>
          <cell r="Y3227" t="str">
            <v>FLEX NET CALLE 28 DE JUNIO S/N Y GARCIA MORENO ENTRADA LLANO GRANDE</v>
          </cell>
        </row>
        <row r="3228">
          <cell r="A3228" t="str">
            <v>20003022537971</v>
          </cell>
          <cell r="B3228">
            <v>484425</v>
          </cell>
          <cell r="C3228" t="str">
            <v>20003022537971</v>
          </cell>
          <cell r="D3228" t="str">
            <v>CONECEL_REG</v>
          </cell>
          <cell r="E3228" t="str">
            <v>DESPACHO</v>
          </cell>
          <cell r="F3228" t="str">
            <v>NORMAL</v>
          </cell>
          <cell r="G3228" t="str">
            <v>EC5958</v>
          </cell>
          <cell r="H3228">
            <v>44916</v>
          </cell>
          <cell r="I3228" t="str">
            <v>INCIDENCIA</v>
          </cell>
          <cell r="J3228">
            <v>44923</v>
          </cell>
          <cell r="K3228" t="str">
            <v>FABIOLA RAQUEL MARMOL</v>
          </cell>
          <cell r="L3228" t="str">
            <v>QUITO POMASQUI CALLE JORGE SWEET NO: 248 Y CALLE EMILIO ESTRADA ESQUINA OE6 248 URBANIZACION SAN GREGORIO 1 REF JUNTO A LA ESCUELA SUPERIOR DE POLICIA</v>
          </cell>
          <cell r="M3228" t="str">
            <v>1705226676</v>
          </cell>
          <cell r="N3228" t="str">
            <v>982861247</v>
          </cell>
          <cell r="P3228" t="str">
            <v>QUITO</v>
          </cell>
          <cell r="Q3228" t="str">
            <v>QUITO</v>
          </cell>
          <cell r="R3228" t="str">
            <v>PICHINCHA</v>
          </cell>
          <cell r="T3228" t="str">
            <v>EXPRESSCON</v>
          </cell>
          <cell r="U3228" t="str">
            <v>FLEXNETUIO_LOCAL</v>
          </cell>
          <cell r="V3228">
            <v>1</v>
          </cell>
          <cell r="W3228">
            <v>1</v>
          </cell>
          <cell r="X3228" t="str">
            <v>FLEXNET UIO</v>
          </cell>
          <cell r="Y3228" t="str">
            <v>FLEX NET CALLE 28 DE JUNIO S/N Y GARCIA MORENO ENTRADA LLANO GRANDE</v>
          </cell>
        </row>
        <row r="3229">
          <cell r="A3229" t="str">
            <v>20003024481940</v>
          </cell>
          <cell r="B3229">
            <v>484429</v>
          </cell>
          <cell r="C3229" t="str">
            <v>20003024481940</v>
          </cell>
          <cell r="D3229" t="str">
            <v>CONECEL_REG</v>
          </cell>
          <cell r="E3229" t="str">
            <v>DESPACHO</v>
          </cell>
          <cell r="F3229" t="str">
            <v>NORMAL</v>
          </cell>
          <cell r="G3229" t="str">
            <v>EC5962</v>
          </cell>
          <cell r="H3229">
            <v>44916</v>
          </cell>
          <cell r="I3229" t="str">
            <v>INCIDENCIA</v>
          </cell>
          <cell r="J3229">
            <v>44918</v>
          </cell>
          <cell r="K3229" t="str">
            <v>JORGE PATRICIO SIMBANA</v>
          </cell>
          <cell r="L3229" t="str">
            <v>QUITO CALDERON CALLE PANAMERICANA NORTE NO: NN Y CALLE SAN CAMILO CASA DE 1 PISO COLOR AZUL CON BLANCO REFERENCIA LOCAL COMERCIAL CORAL</v>
          </cell>
          <cell r="M3229" t="str">
            <v>1712344306</v>
          </cell>
          <cell r="N3229" t="str">
            <v>984903937</v>
          </cell>
          <cell r="P3229" t="str">
            <v>QUITO</v>
          </cell>
          <cell r="Q3229" t="str">
            <v>QUITO</v>
          </cell>
          <cell r="R3229" t="str">
            <v>PICHINCHA</v>
          </cell>
          <cell r="T3229" t="str">
            <v>EXPRESSCON</v>
          </cell>
          <cell r="U3229" t="str">
            <v>FLEXNETUIO_LOCAL</v>
          </cell>
          <cell r="V3229">
            <v>1</v>
          </cell>
          <cell r="W3229">
            <v>1</v>
          </cell>
          <cell r="X3229" t="str">
            <v>FLEXNET UIO</v>
          </cell>
          <cell r="Y3229" t="str">
            <v>FLEX NET CALLE 28 DE JUNIO S/N Y GARCIA MORENO ENTRADA LLANO GRANDE</v>
          </cell>
        </row>
        <row r="3230">
          <cell r="A3230" t="str">
            <v>20003019889550</v>
          </cell>
          <cell r="B3230">
            <v>484430</v>
          </cell>
          <cell r="C3230" t="str">
            <v>20003019889550</v>
          </cell>
          <cell r="D3230" t="str">
            <v>CONECEL_REG</v>
          </cell>
          <cell r="E3230" t="str">
            <v>DESPACHO</v>
          </cell>
          <cell r="F3230" t="str">
            <v>NORMAL</v>
          </cell>
          <cell r="G3230" t="str">
            <v>EC5963</v>
          </cell>
          <cell r="H3230">
            <v>44916</v>
          </cell>
          <cell r="I3230" t="str">
            <v>INCIDENCIA</v>
          </cell>
          <cell r="J3230">
            <v>44923</v>
          </cell>
          <cell r="K3230" t="str">
            <v>JOSE JAVIER MOREIRA</v>
          </cell>
          <cell r="L3230" t="str">
            <v>QUITO POMASQUI AV MANUEL CORDOVA GALARZA NO: 114 Y CALLE DOLORES GUAYASAMIN CONJUNTO HABITACIONAL CIUDAD DEL SOL 1, CASA N 114 REF CENTRO POLICIAL</v>
          </cell>
          <cell r="M3230" t="str">
            <v>1716481369</v>
          </cell>
          <cell r="N3230" t="str">
            <v>986200265</v>
          </cell>
          <cell r="P3230" t="str">
            <v>QUITO</v>
          </cell>
          <cell r="Q3230" t="str">
            <v>QUITO</v>
          </cell>
          <cell r="R3230" t="str">
            <v>PICHINCHA</v>
          </cell>
          <cell r="T3230" t="str">
            <v>EXPRESSCON</v>
          </cell>
          <cell r="U3230" t="str">
            <v>FLEXNETUIO_LOCAL</v>
          </cell>
          <cell r="V3230">
            <v>1</v>
          </cell>
          <cell r="W3230">
            <v>1</v>
          </cell>
          <cell r="X3230" t="str">
            <v>FLEXNET UIO</v>
          </cell>
          <cell r="Y3230" t="str">
            <v>FLEX NET CALLE 28 DE JUNIO S/N Y GARCIA MORENO ENTRADA LLANO GRANDE</v>
          </cell>
        </row>
        <row r="3231">
          <cell r="A3231" t="str">
            <v>20003022541249</v>
          </cell>
          <cell r="B3231">
            <v>484431</v>
          </cell>
          <cell r="C3231" t="str">
            <v>20003022541249</v>
          </cell>
          <cell r="D3231" t="str">
            <v>CONECEL_REG</v>
          </cell>
          <cell r="E3231" t="str">
            <v>DESPACHO</v>
          </cell>
          <cell r="F3231" t="str">
            <v>NORMAL</v>
          </cell>
          <cell r="G3231" t="str">
            <v>EC5964</v>
          </cell>
          <cell r="H3231">
            <v>44916</v>
          </cell>
          <cell r="I3231" t="str">
            <v>INCIDENCIA</v>
          </cell>
          <cell r="J3231">
            <v>44923</v>
          </cell>
          <cell r="K3231" t="str">
            <v>JUAN CARLOS CADENA</v>
          </cell>
          <cell r="L3231" t="str">
            <v>QUITO ITCHIMBIA AVENIDA JUAN DE OLVIEDO N125 Y AVENIDA RAFAEL TROYA CASA CON PUERTA NEGRA 1 PISO REF ESTADIO DE LA TOLA</v>
          </cell>
          <cell r="M3231" t="str">
            <v>1712231131</v>
          </cell>
          <cell r="N3231" t="str">
            <v>999092632</v>
          </cell>
          <cell r="P3231" t="str">
            <v>QUITO</v>
          </cell>
          <cell r="Q3231" t="str">
            <v>QUITO</v>
          </cell>
          <cell r="R3231" t="str">
            <v>PICHINCHA</v>
          </cell>
          <cell r="T3231" t="str">
            <v>EXPRESSCON</v>
          </cell>
          <cell r="U3231" t="str">
            <v>FLEXNETUIO_LOCAL</v>
          </cell>
          <cell r="V3231">
            <v>1</v>
          </cell>
          <cell r="W3231">
            <v>1</v>
          </cell>
          <cell r="X3231" t="str">
            <v>FLEXNET UIO</v>
          </cell>
          <cell r="Y3231" t="str">
            <v>FLEX NET CALLE 28 DE JUNIO S/N Y GARCIA MORENO ENTRADA LLANO GRANDE</v>
          </cell>
        </row>
        <row r="3232">
          <cell r="A3232" t="str">
            <v>20003024034250</v>
          </cell>
          <cell r="B3232">
            <v>484432</v>
          </cell>
          <cell r="C3232" t="str">
            <v>20003024034250</v>
          </cell>
          <cell r="D3232" t="str">
            <v>CONECEL_REG</v>
          </cell>
          <cell r="E3232" t="str">
            <v>DESPACHO</v>
          </cell>
          <cell r="F3232" t="str">
            <v>NORMAL</v>
          </cell>
          <cell r="G3232" t="str">
            <v>EC5965</v>
          </cell>
          <cell r="H3232">
            <v>44916</v>
          </cell>
          <cell r="I3232" t="str">
            <v>INCIDENCIA</v>
          </cell>
          <cell r="J3232">
            <v>44918</v>
          </cell>
          <cell r="K3232" t="str">
            <v>KARLA FERNANDA PORRAS</v>
          </cell>
          <cell r="L3232" t="str">
            <v>QUITO TRABAJO AV MALDONADO S28-40 Y RIO ZABALETA IMPORTADORA PORRAS REF A LADO BCO INTERNACIONAL</v>
          </cell>
          <cell r="M3232" t="str">
            <v>1713530069</v>
          </cell>
          <cell r="N3232" t="str">
            <v>983878699</v>
          </cell>
          <cell r="P3232" t="str">
            <v>QUITO</v>
          </cell>
          <cell r="Q3232" t="str">
            <v>QUITO</v>
          </cell>
          <cell r="R3232" t="str">
            <v>PICHINCHA</v>
          </cell>
          <cell r="T3232" t="str">
            <v>EXPRESSCON</v>
          </cell>
          <cell r="U3232" t="str">
            <v>FLEXNETUIO_LOCAL</v>
          </cell>
          <cell r="V3232">
            <v>1</v>
          </cell>
          <cell r="W3232">
            <v>1</v>
          </cell>
          <cell r="X3232" t="str">
            <v>FLEXNET UIO</v>
          </cell>
          <cell r="Y3232" t="str">
            <v>FLEX NET CALLE 28 DE JUNIO S/N Y GARCIA MORENO ENTRADA LLANO GRANDE</v>
          </cell>
        </row>
        <row r="3233">
          <cell r="A3233" t="str">
            <v>20003025854591</v>
          </cell>
          <cell r="B3233">
            <v>484433</v>
          </cell>
          <cell r="C3233" t="str">
            <v>20003025854591</v>
          </cell>
          <cell r="D3233" t="str">
            <v>CONECEL_REG</v>
          </cell>
          <cell r="E3233" t="str">
            <v>DESPACHO</v>
          </cell>
          <cell r="F3233" t="str">
            <v>NORMAL</v>
          </cell>
          <cell r="G3233" t="str">
            <v>EC5966</v>
          </cell>
          <cell r="H3233">
            <v>44916</v>
          </cell>
          <cell r="I3233" t="str">
            <v>ENTREGADO</v>
          </cell>
          <cell r="J3233">
            <v>44923</v>
          </cell>
          <cell r="K3233" t="str">
            <v>LENIN MIGUEL CHASPUENGAL</v>
          </cell>
          <cell r="L3233" t="str">
            <v>QUITO TRABAJO VERSALLES Y SAN GREGORIO CC QUITUS PASILLO 9 LOCAL 202</v>
          </cell>
          <cell r="M3233" t="str">
            <v>2100713458</v>
          </cell>
          <cell r="N3233" t="str">
            <v>995980298</v>
          </cell>
          <cell r="P3233" t="str">
            <v>QUITO</v>
          </cell>
          <cell r="Q3233" t="str">
            <v>QUITO</v>
          </cell>
          <cell r="R3233" t="str">
            <v>PICHINCHA</v>
          </cell>
          <cell r="T3233" t="str">
            <v>EXPRESSCON</v>
          </cell>
          <cell r="U3233" t="str">
            <v>FLEXNETUIO_LOCAL</v>
          </cell>
          <cell r="V3233">
            <v>1</v>
          </cell>
          <cell r="W3233">
            <v>1</v>
          </cell>
          <cell r="X3233" t="str">
            <v>FLEXNET UIO</v>
          </cell>
          <cell r="Y3233" t="str">
            <v>FLEX NET CALLE 28 DE JUNIO S/N Y GARCIA MORENO ENTRADA LLANO GRANDE</v>
          </cell>
        </row>
        <row r="3234">
          <cell r="A3234" t="str">
            <v>20003022531036</v>
          </cell>
          <cell r="B3234">
            <v>484434</v>
          </cell>
          <cell r="C3234" t="str">
            <v>20003022531036</v>
          </cell>
          <cell r="D3234" t="str">
            <v>CONECEL_REG</v>
          </cell>
          <cell r="E3234" t="str">
            <v>DESPACHO</v>
          </cell>
          <cell r="F3234" t="str">
            <v>NORMAL</v>
          </cell>
          <cell r="G3234" t="str">
            <v>EC5967</v>
          </cell>
          <cell r="H3234">
            <v>44916</v>
          </cell>
          <cell r="I3234" t="str">
            <v>INCIDENCIA</v>
          </cell>
          <cell r="J3234">
            <v>44923</v>
          </cell>
          <cell r="K3234" t="str">
            <v>LEO MIGUEL ECHEVERRIA</v>
          </cell>
          <cell r="L3234" t="str">
            <v>QUITO COMITE DEL PUEBLO AV ELOY ALFARO Y CALLE LOS JUNCOS EDIF PORTESUELO 3 DEPT 4 PRIMER PISO REF DHL</v>
          </cell>
          <cell r="M3234" t="str">
            <v>1711449114</v>
          </cell>
          <cell r="N3234" t="str">
            <v>995416542</v>
          </cell>
          <cell r="P3234" t="str">
            <v>QUITO</v>
          </cell>
          <cell r="Q3234" t="str">
            <v>QUITO</v>
          </cell>
          <cell r="R3234" t="str">
            <v>PICHINCHA</v>
          </cell>
          <cell r="T3234" t="str">
            <v>EXPRESSCON</v>
          </cell>
          <cell r="U3234" t="str">
            <v>FLEXNETUIO_LOCAL</v>
          </cell>
          <cell r="V3234">
            <v>1</v>
          </cell>
          <cell r="W3234">
            <v>1</v>
          </cell>
          <cell r="X3234" t="str">
            <v>FLEXNET UIO</v>
          </cell>
          <cell r="Y3234" t="str">
            <v>FLEX NET CALLE 28 DE JUNIO S/N Y GARCIA MORENO ENTRADA LLANO GRANDE</v>
          </cell>
        </row>
        <row r="3235">
          <cell r="A3235" t="str">
            <v>20003022083854</v>
          </cell>
          <cell r="B3235">
            <v>484435</v>
          </cell>
          <cell r="C3235" t="str">
            <v>20003022083854</v>
          </cell>
          <cell r="D3235" t="str">
            <v>CONECEL_REG</v>
          </cell>
          <cell r="E3235" t="str">
            <v>DESPACHO</v>
          </cell>
          <cell r="F3235" t="str">
            <v>NORMAL</v>
          </cell>
          <cell r="G3235" t="str">
            <v>EC5968</v>
          </cell>
          <cell r="H3235">
            <v>44916</v>
          </cell>
          <cell r="I3235" t="str">
            <v>INCIDENCIA</v>
          </cell>
          <cell r="J3235">
            <v>44923</v>
          </cell>
          <cell r="K3235" t="str">
            <v>LUIS EDGAR CADENA</v>
          </cell>
          <cell r="L3235" t="str">
            <v>QUITO JIPIJAPA AV DE LOS PERALES N4721 Y DE LAS MALVAS DEP2 EDIFICIO COLOR AMARILLO, REF DIAGONAL A FARMACIA SANTA MARTHA</v>
          </cell>
          <cell r="M3235" t="str">
            <v>1704267465</v>
          </cell>
          <cell r="N3235" t="str">
            <v>995851559</v>
          </cell>
          <cell r="P3235" t="str">
            <v>QUITO</v>
          </cell>
          <cell r="Q3235" t="str">
            <v>QUITO</v>
          </cell>
          <cell r="R3235" t="str">
            <v>PICHINCHA</v>
          </cell>
          <cell r="T3235" t="str">
            <v>EXPRESSCON</v>
          </cell>
          <cell r="U3235" t="str">
            <v>FLEXNETUIO_LOCAL</v>
          </cell>
          <cell r="V3235">
            <v>1</v>
          </cell>
          <cell r="W3235">
            <v>1</v>
          </cell>
          <cell r="X3235" t="str">
            <v>FLEXNET UIO</v>
          </cell>
          <cell r="Y3235" t="str">
            <v>FLEX NET CALLE 28 DE JUNIO S/N Y GARCIA MORENO ENTRADA LLANO GRANDE</v>
          </cell>
        </row>
        <row r="3236">
          <cell r="A3236" t="str">
            <v>20002962447114_1</v>
          </cell>
          <cell r="B3236">
            <v>484437</v>
          </cell>
          <cell r="C3236" t="str">
            <v>20002962447114_1</v>
          </cell>
          <cell r="D3236" t="str">
            <v>CONECEL_REG</v>
          </cell>
          <cell r="E3236" t="str">
            <v>DESPACHO</v>
          </cell>
          <cell r="F3236" t="str">
            <v>NORMAL</v>
          </cell>
          <cell r="G3236" t="str">
            <v>EC5970</v>
          </cell>
          <cell r="H3236">
            <v>44916</v>
          </cell>
          <cell r="I3236" t="str">
            <v>ENTREGADO</v>
          </cell>
          <cell r="J3236">
            <v>44918</v>
          </cell>
          <cell r="K3236" t="str">
            <v>MARIANITA DE JESUS POZO</v>
          </cell>
          <cell r="L3236" t="str">
            <v>QUITO/ LA CONCEPCION /CALLE RIO BLANCO N48-194 Y AV DE LA PRENSA/FRENTE AL PARQUE LA CONCEPCION DE LA PRENSA/CASA DE COLOR MEDIO AMARILLO PERO BIEN BAJITO / ALDO DE UNA MECANICA AL FRENTE DE REPUESTOS</v>
          </cell>
          <cell r="M3236" t="str">
            <v>1703356285</v>
          </cell>
          <cell r="N3236" t="str">
            <v>995444802</v>
          </cell>
          <cell r="O3236" t="str">
            <v/>
          </cell>
          <cell r="P3236" t="str">
            <v>QUITO</v>
          </cell>
          <cell r="Q3236" t="str">
            <v>QUITO</v>
          </cell>
          <cell r="R3236" t="str">
            <v>PICHINCHA</v>
          </cell>
          <cell r="T3236" t="str">
            <v>EXPRESSCON</v>
          </cell>
          <cell r="U3236" t="str">
            <v>FLEXNETUIO_LOCAL</v>
          </cell>
          <cell r="V3236">
            <v>1</v>
          </cell>
          <cell r="W3236">
            <v>1</v>
          </cell>
          <cell r="X3236" t="str">
            <v>FLEXNET UIO</v>
          </cell>
          <cell r="Y3236" t="str">
            <v>FLEX NET CALLE 28 DE JUNIO S/N Y GARCIA MORENO ENTRADA LLANO GRANDE</v>
          </cell>
        </row>
        <row r="3237">
          <cell r="A3237" t="str">
            <v>20003022521252</v>
          </cell>
          <cell r="B3237">
            <v>484440</v>
          </cell>
          <cell r="C3237" t="str">
            <v>20003022521252</v>
          </cell>
          <cell r="D3237" t="str">
            <v>CONECEL_REG</v>
          </cell>
          <cell r="E3237" t="str">
            <v>DESPACHO</v>
          </cell>
          <cell r="F3237" t="str">
            <v>NORMAL</v>
          </cell>
          <cell r="G3237" t="str">
            <v>EC5973</v>
          </cell>
          <cell r="H3237">
            <v>44916</v>
          </cell>
          <cell r="I3237" t="str">
            <v>INCIDENCIA</v>
          </cell>
          <cell r="J3237">
            <v>44923</v>
          </cell>
          <cell r="K3237" t="str">
            <v>PAUL ANDRES MEJIA</v>
          </cell>
          <cell r="L3237" t="str">
            <v>QUITO AV EUCALIPTOS N66-84 Y CALLE JORGE PEREZ CONCHA CONJUNTO SAN EDUARDO BLOQUE3 DEP 34C</v>
          </cell>
          <cell r="M3237" t="str">
            <v>1714994041</v>
          </cell>
          <cell r="N3237" t="str">
            <v>984948179</v>
          </cell>
          <cell r="P3237" t="str">
            <v>QUITO</v>
          </cell>
          <cell r="Q3237" t="str">
            <v>QUITO</v>
          </cell>
          <cell r="R3237" t="str">
            <v>PICHINCHA</v>
          </cell>
          <cell r="T3237" t="str">
            <v>EXPRESSCON</v>
          </cell>
          <cell r="U3237" t="str">
            <v>FLEXNETUIO_LOCAL</v>
          </cell>
          <cell r="V3237">
            <v>1</v>
          </cell>
          <cell r="W3237">
            <v>1</v>
          </cell>
          <cell r="X3237" t="str">
            <v>FLEXNET UIO</v>
          </cell>
          <cell r="Y3237" t="str">
            <v>FLEX NET CALLE 28 DE JUNIO S/N Y GARCIA MORENO ENTRADA LLANO GRANDE</v>
          </cell>
        </row>
        <row r="3238">
          <cell r="A3238" t="str">
            <v>20003008473526_1</v>
          </cell>
          <cell r="B3238">
            <v>484441</v>
          </cell>
          <cell r="C3238" t="str">
            <v>20003008473526_1</v>
          </cell>
          <cell r="D3238" t="str">
            <v>CONECEL_REG</v>
          </cell>
          <cell r="E3238" t="str">
            <v>DESPACHO</v>
          </cell>
          <cell r="F3238" t="str">
            <v>NORMAL</v>
          </cell>
          <cell r="G3238" t="str">
            <v>EC5974</v>
          </cell>
          <cell r="H3238">
            <v>44916</v>
          </cell>
          <cell r="I3238" t="str">
            <v>INCIDENCIA</v>
          </cell>
          <cell r="J3238">
            <v>44923</v>
          </cell>
          <cell r="K3238" t="str">
            <v>SANTIAGO MAURICIO CABRERA</v>
          </cell>
          <cell r="L3238" t="str">
            <v>QUITO COCHAPAMBA AV TERESA FLOR N51-43 Y PASAJE G CASA 2 PISOS COLOR GRIS FRENTE CASA COMUNAL/JUNTO AL MUSUO DEL SITIO DE FLORIDA</v>
          </cell>
          <cell r="M3238" t="str">
            <v>1716993512</v>
          </cell>
          <cell r="N3238" t="str">
            <v>997462962</v>
          </cell>
          <cell r="P3238" t="str">
            <v>QUITO</v>
          </cell>
          <cell r="Q3238" t="str">
            <v>QUITO</v>
          </cell>
          <cell r="R3238" t="str">
            <v>PICHINCHA</v>
          </cell>
          <cell r="T3238" t="str">
            <v>EXPRESSCON</v>
          </cell>
          <cell r="U3238" t="str">
            <v>FLEXNETUIO_LOCAL</v>
          </cell>
          <cell r="V3238">
            <v>1</v>
          </cell>
          <cell r="W3238">
            <v>1</v>
          </cell>
          <cell r="X3238" t="str">
            <v>FLEXNET UIO</v>
          </cell>
          <cell r="Y3238" t="str">
            <v>FLEX NET CALLE 28 DE JUNIO S/N Y GARCIA MORENO ENTRADA LLANO GRANDE</v>
          </cell>
        </row>
        <row r="3239">
          <cell r="A3239" t="str">
            <v>20002979464873</v>
          </cell>
          <cell r="B3239">
            <v>484442</v>
          </cell>
          <cell r="C3239" t="str">
            <v>20002979464873</v>
          </cell>
          <cell r="D3239" t="str">
            <v>CONECEL_REG</v>
          </cell>
          <cell r="E3239" t="str">
            <v>DESPACHO</v>
          </cell>
          <cell r="F3239" t="str">
            <v>NORMAL</v>
          </cell>
          <cell r="G3239" t="str">
            <v>EC5975</v>
          </cell>
          <cell r="H3239">
            <v>44916</v>
          </cell>
          <cell r="I3239" t="str">
            <v>INCIDENCIA</v>
          </cell>
          <cell r="J3239">
            <v>44917</v>
          </cell>
          <cell r="K3239" t="str">
            <v>WALTER ALBANO PAUCAR</v>
          </cell>
          <cell r="L3239" t="str">
            <v>QUITO SAN JUAN CALLE CALLE MEXICO NO: NN Y AV AVENIDA JOSE RIOFRIO NN</v>
          </cell>
          <cell r="M3239" t="str">
            <v>1750051276</v>
          </cell>
          <cell r="N3239" t="str">
            <v>0998644128 025127929</v>
          </cell>
          <cell r="P3239" t="str">
            <v>QUITO</v>
          </cell>
          <cell r="Q3239" t="str">
            <v>QUITO</v>
          </cell>
          <cell r="R3239" t="str">
            <v>PICHINCHA</v>
          </cell>
          <cell r="T3239" t="str">
            <v>EXPRESSCON</v>
          </cell>
          <cell r="U3239" t="str">
            <v>FLEXNETUIO_LOCAL</v>
          </cell>
          <cell r="V3239">
            <v>1</v>
          </cell>
          <cell r="W3239">
            <v>1</v>
          </cell>
          <cell r="X3239" t="str">
            <v>FLEXNET UIO</v>
          </cell>
          <cell r="Y3239" t="str">
            <v>FLEX NET CALLE 28 DE JUNIO S/N Y GARCIA MORENO ENTRADA LLANO GRANDE</v>
          </cell>
        </row>
        <row r="3240">
          <cell r="A3240" t="str">
            <v>20003022978698</v>
          </cell>
          <cell r="B3240">
            <v>484443</v>
          </cell>
          <cell r="C3240" t="str">
            <v>20003022978698</v>
          </cell>
          <cell r="D3240" t="str">
            <v>CONECEL_REG</v>
          </cell>
          <cell r="E3240" t="str">
            <v>DESPACHO</v>
          </cell>
          <cell r="F3240" t="str">
            <v>NORMAL</v>
          </cell>
          <cell r="G3240" t="str">
            <v>EC5976</v>
          </cell>
          <cell r="H3240">
            <v>44916</v>
          </cell>
          <cell r="I3240" t="str">
            <v>ENTREGADO</v>
          </cell>
          <cell r="J3240">
            <v>44918</v>
          </cell>
          <cell r="K3240" t="str">
            <v>YANIET PINEIRO</v>
          </cell>
          <cell r="L3240" t="str">
            <v>QUITO INAQUITO AV AVENIDA ELOY ALFARO No: N39-130 y AV AVENIDA GASPAR DE VILLARROEL Edificio fuente azul REF PLAZA DE CHILE</v>
          </cell>
          <cell r="M3240" t="str">
            <v>1756356281</v>
          </cell>
          <cell r="N3240" t="str">
            <v>0998316294 025123644</v>
          </cell>
          <cell r="O3240" t="str">
            <v/>
          </cell>
          <cell r="P3240" t="str">
            <v>QUITO</v>
          </cell>
          <cell r="Q3240" t="str">
            <v>QUITO</v>
          </cell>
          <cell r="R3240" t="str">
            <v>PICHINCHA</v>
          </cell>
          <cell r="T3240" t="str">
            <v>EXPRESSCON</v>
          </cell>
          <cell r="U3240" t="str">
            <v>FLEXNETUIO_LOCAL</v>
          </cell>
          <cell r="V3240">
            <v>1</v>
          </cell>
          <cell r="W3240">
            <v>1</v>
          </cell>
          <cell r="X3240" t="str">
            <v>FLEXNET UIO</v>
          </cell>
          <cell r="Y3240" t="str">
            <v>FLEX NET CALLE 28 DE JUNIO S/N Y GARCIA MORENO ENTRADA LLANO GRANDE</v>
          </cell>
        </row>
        <row r="3241">
          <cell r="A3241" t="str">
            <v>20002972110256_1</v>
          </cell>
          <cell r="B3241">
            <v>484438</v>
          </cell>
          <cell r="C3241" t="str">
            <v>20002972110256_1</v>
          </cell>
          <cell r="D3241" t="str">
            <v>CONECEL_REG</v>
          </cell>
          <cell r="E3241" t="str">
            <v>DESPACHO</v>
          </cell>
          <cell r="F3241" t="str">
            <v>NORMAL</v>
          </cell>
          <cell r="G3241" t="str">
            <v>EC5971</v>
          </cell>
          <cell r="H3241">
            <v>44916</v>
          </cell>
          <cell r="I3241" t="str">
            <v>INCIDENCIA</v>
          </cell>
          <cell r="J3241">
            <v>44918</v>
          </cell>
          <cell r="K3241" t="str">
            <v>MARTHA GABRIELA CASTRO</v>
          </cell>
          <cell r="L3241" t="str">
            <v>QUITO / BELISARIO QUEVEDO/ AV IGNACIO QUEZADA N24 - 206 Y NUNEZ DE BONILLA / CASA DE COLOR BEISH Y PUERTA BLANCA DE 1 PISO/ POR DONDE BAJO EL ALUVION POR LAS CANCHAS DE BOLI JUSTO EN LA ESQUINA DE IGN</v>
          </cell>
          <cell r="M3241" t="str">
            <v>401537576</v>
          </cell>
          <cell r="N3241" t="str">
            <v>968222707</v>
          </cell>
          <cell r="P3241" t="str">
            <v>QUITO</v>
          </cell>
          <cell r="Q3241" t="str">
            <v>QUITO</v>
          </cell>
          <cell r="R3241" t="str">
            <v>PICHINCHA</v>
          </cell>
          <cell r="T3241" t="str">
            <v>EXPRESSCON</v>
          </cell>
          <cell r="U3241" t="str">
            <v>FLEXNETUIO_LOCAL</v>
          </cell>
          <cell r="V3241">
            <v>1</v>
          </cell>
          <cell r="W3241">
            <v>1</v>
          </cell>
          <cell r="X3241" t="str">
            <v>FLEXNET UIO</v>
          </cell>
          <cell r="Y3241" t="str">
            <v>FLEX NET CALLE 28 DE JUNIO S/N Y GARCIA MORENO ENTRADA LLANO GRANDE</v>
          </cell>
        </row>
        <row r="3242">
          <cell r="A3242" t="str">
            <v>20003022994747</v>
          </cell>
          <cell r="B3242">
            <v>484439</v>
          </cell>
          <cell r="C3242" t="str">
            <v>20003022994747</v>
          </cell>
          <cell r="D3242" t="str">
            <v>CONECEL_REG</v>
          </cell>
          <cell r="E3242" t="str">
            <v>DESPACHO</v>
          </cell>
          <cell r="F3242" t="str">
            <v>NORMAL</v>
          </cell>
          <cell r="G3242" t="str">
            <v>EC5972</v>
          </cell>
          <cell r="H3242">
            <v>44916</v>
          </cell>
          <cell r="I3242" t="str">
            <v>INCIDENCIA</v>
          </cell>
          <cell r="J3242">
            <v>44917</v>
          </cell>
          <cell r="K3242" t="str">
            <v>MICHAEL JAVIER RODRIGUEZ</v>
          </cell>
          <cell r="L3242" t="str">
            <v xml:space="preserve">  QUITO/RUMIPAMBA AV AMERICA Y  BOBADILLA/ EN EL EDIFICIO  AMERICAS PARC DP 74/ /AL FRENTE DE LA PLAZA DE LA AMERICAS </v>
          </cell>
          <cell r="M3242" t="str">
            <v>1719652024</v>
          </cell>
          <cell r="N3242" t="str">
            <v>961163909</v>
          </cell>
          <cell r="P3242" t="str">
            <v>QUITO</v>
          </cell>
          <cell r="Q3242" t="str">
            <v>QUITO</v>
          </cell>
          <cell r="R3242" t="str">
            <v>PICHINCHA</v>
          </cell>
          <cell r="T3242" t="str">
            <v>EXPRESSCON</v>
          </cell>
          <cell r="U3242" t="str">
            <v>FLEXNETUIO_LOCAL</v>
          </cell>
          <cell r="V3242">
            <v>1</v>
          </cell>
          <cell r="W3242">
            <v>1</v>
          </cell>
          <cell r="X3242" t="str">
            <v>FLEXNET UIO</v>
          </cell>
          <cell r="Y3242" t="str">
            <v>FLEX NET CALLE 28 DE JUNIO S/N Y GARCIA MORENO ENTRADA LLANO GRANDE</v>
          </cell>
        </row>
        <row r="3243">
          <cell r="A3243" t="str">
            <v>20002927506126</v>
          </cell>
          <cell r="B3243">
            <v>484444</v>
          </cell>
          <cell r="C3243" t="str">
            <v>20002927506126</v>
          </cell>
          <cell r="D3243" t="str">
            <v>CONECEL_REG</v>
          </cell>
          <cell r="E3243" t="str">
            <v>DESPACHO</v>
          </cell>
          <cell r="F3243" t="str">
            <v>NORMAL</v>
          </cell>
          <cell r="G3243" t="str">
            <v>EC5956</v>
          </cell>
          <cell r="H3243">
            <v>44916</v>
          </cell>
          <cell r="I3243" t="str">
            <v>INCIDENCIA</v>
          </cell>
          <cell r="J3243">
            <v>44917</v>
          </cell>
          <cell r="K3243" t="str">
            <v>DIEGO MARCELO ARGUELLO</v>
          </cell>
          <cell r="L3243" t="str">
            <v>QUITO COTOCOLLAO CALLE MANUEL GUIZADO OE 8-59 Y AV ALVARADO PEDRO EN LA ESQUINA</v>
          </cell>
          <cell r="M3243" t="str">
            <v>1708203375</v>
          </cell>
          <cell r="N3243" t="str">
            <v>0984660354 0958899324</v>
          </cell>
          <cell r="P3243" t="str">
            <v>QUITO</v>
          </cell>
          <cell r="Q3243" t="str">
            <v>QUITO</v>
          </cell>
          <cell r="R3243" t="str">
            <v>PICHINCHA</v>
          </cell>
          <cell r="T3243" t="str">
            <v>EXPRESSCON</v>
          </cell>
          <cell r="U3243" t="str">
            <v>FLEXNETUIO_LOCAL</v>
          </cell>
          <cell r="V3243">
            <v>1</v>
          </cell>
          <cell r="W3243">
            <v>1</v>
          </cell>
          <cell r="X3243" t="str">
            <v>FLEXNET UIO</v>
          </cell>
          <cell r="Y3243" t="str">
            <v>FLEX NET CALLE 28 DE JUNIO S/N Y GARCIA MORENO ENTRADA LLANO GRANDE</v>
          </cell>
        </row>
        <row r="3244">
          <cell r="A3244" t="str">
            <v>22-2670</v>
          </cell>
          <cell r="B3244">
            <v>484417</v>
          </cell>
          <cell r="C3244" t="str">
            <v>22-2670</v>
          </cell>
          <cell r="D3244" t="str">
            <v>VENTURA</v>
          </cell>
          <cell r="E3244" t="str">
            <v>DESPACHO</v>
          </cell>
          <cell r="F3244" t="str">
            <v>NORMAL</v>
          </cell>
          <cell r="G3244" t="str">
            <v>031002004125513</v>
          </cell>
          <cell r="H3244">
            <v>44916</v>
          </cell>
          <cell r="I3244" t="str">
            <v>ENTREGADO</v>
          </cell>
          <cell r="J3244">
            <v>44917</v>
          </cell>
          <cell r="K3244" t="str">
            <v>ASSA MANTA</v>
          </cell>
          <cell r="L3244" t="str">
            <v>AV 4 DE NOVIEMBRE ENTRE CALLES 311 Y  312</v>
          </cell>
          <cell r="M3244" t="str">
            <v>1890141818001_1</v>
          </cell>
          <cell r="P3244" t="str">
            <v>130204</v>
          </cell>
          <cell r="Q3244" t="str">
            <v>MANTA</v>
          </cell>
          <cell r="R3244" t="str">
            <v>MANABI</v>
          </cell>
          <cell r="S3244" t="str">
            <v>MANTA</v>
          </cell>
          <cell r="T3244" t="str">
            <v>TRAMACO</v>
          </cell>
          <cell r="U3244" t="str">
            <v>FLEXNETUIO_PROVINCIA</v>
          </cell>
          <cell r="V3244">
            <v>1</v>
          </cell>
          <cell r="W3244">
            <v>4.0999999999999996</v>
          </cell>
          <cell r="X3244" t="str">
            <v>FLEXNET DEL ECUADOR</v>
          </cell>
          <cell r="Y3244" t="str">
            <v xml:space="preserve">CALLE 28 DE JUNIO S/N Y GARCIA MORENO </v>
          </cell>
        </row>
        <row r="3245">
          <cell r="A3245" t="str">
            <v>22-2669</v>
          </cell>
          <cell r="B3245">
            <v>484418</v>
          </cell>
          <cell r="C3245" t="str">
            <v>22-2669</v>
          </cell>
          <cell r="D3245" t="str">
            <v>VENTURA</v>
          </cell>
          <cell r="E3245" t="str">
            <v>DESPACHO</v>
          </cell>
          <cell r="F3245" t="str">
            <v>NORMAL</v>
          </cell>
          <cell r="G3245" t="str">
            <v>FT76448</v>
          </cell>
          <cell r="H3245">
            <v>44916</v>
          </cell>
          <cell r="I3245" t="str">
            <v>ENTREGADO</v>
          </cell>
          <cell r="J3245">
            <v>44917</v>
          </cell>
          <cell r="K3245" t="str">
            <v>ASSA VALLE</v>
          </cell>
          <cell r="L3245" t="str">
            <v>CALLE ISABELA ENTRE AV. SAN LUIS Y AV.GENERAL</v>
          </cell>
          <cell r="M3245" t="str">
            <v>1790003388002</v>
          </cell>
          <cell r="P3245" t="str">
            <v>171103</v>
          </cell>
          <cell r="Q3245" t="str">
            <v>RUMIÑAHUI</v>
          </cell>
          <cell r="R3245" t="str">
            <v>PICHINCHA</v>
          </cell>
          <cell r="S3245" t="str">
            <v>SANGOLQUI</v>
          </cell>
          <cell r="T3245" t="str">
            <v>FLEXTRANS UIO</v>
          </cell>
          <cell r="U3245" t="str">
            <v>FLEXNETUIO_LOCAL</v>
          </cell>
          <cell r="V3245">
            <v>1</v>
          </cell>
          <cell r="W3245">
            <v>21.2</v>
          </cell>
          <cell r="X3245" t="str">
            <v>FLEXNET DEL ECUADOR</v>
          </cell>
          <cell r="Y3245" t="str">
            <v xml:space="preserve">CALLE 28 DE JUNIO S/N Y GARCIA MORENO </v>
          </cell>
        </row>
        <row r="3246">
          <cell r="A3246" t="str">
            <v>22-2668</v>
          </cell>
          <cell r="B3246">
            <v>484419</v>
          </cell>
          <cell r="C3246" t="str">
            <v>22-2668</v>
          </cell>
          <cell r="D3246" t="str">
            <v>VENTURA</v>
          </cell>
          <cell r="E3246" t="str">
            <v>DESPACHO</v>
          </cell>
          <cell r="F3246" t="str">
            <v>NORMAL</v>
          </cell>
          <cell r="G3246" t="str">
            <v>FT76449</v>
          </cell>
          <cell r="H3246">
            <v>44916</v>
          </cell>
          <cell r="I3246" t="str">
            <v>ENTREGADO</v>
          </cell>
          <cell r="J3246">
            <v>44917</v>
          </cell>
          <cell r="K3246" t="str">
            <v>ASSA QUITO SUR</v>
          </cell>
          <cell r="L3246" t="str">
            <v>AV. MALDONADO S12-72 Y PUJILI</v>
          </cell>
          <cell r="M3246" t="str">
            <v>1890141818001_3</v>
          </cell>
          <cell r="P3246" t="str">
            <v>170601</v>
          </cell>
          <cell r="Q3246" t="str">
            <v>QUITO</v>
          </cell>
          <cell r="R3246" t="str">
            <v>PICHINCHA</v>
          </cell>
          <cell r="S3246" t="str">
            <v>QUITO</v>
          </cell>
          <cell r="T3246" t="str">
            <v>FLEXTRANS UIO</v>
          </cell>
          <cell r="U3246" t="str">
            <v>FLEXNETUIO_LOCAL</v>
          </cell>
          <cell r="V3246">
            <v>1</v>
          </cell>
          <cell r="W3246">
            <v>6.2</v>
          </cell>
          <cell r="X3246" t="str">
            <v>FLEXNET DEL ECUADOR</v>
          </cell>
          <cell r="Y3246" t="str">
            <v xml:space="preserve">CALLE 28 DE JUNIO S/N Y GARCIA MORENO </v>
          </cell>
        </row>
        <row r="3247">
          <cell r="A3247" t="str">
            <v>AGFA_22_311</v>
          </cell>
          <cell r="B3247">
            <v>484416</v>
          </cell>
          <cell r="C3247" t="str">
            <v>AGFA_22_311</v>
          </cell>
          <cell r="D3247" t="str">
            <v>AGFA</v>
          </cell>
          <cell r="E3247" t="str">
            <v>DESPACHO</v>
          </cell>
          <cell r="F3247" t="str">
            <v>NORMAL</v>
          </cell>
          <cell r="G3247" t="str">
            <v>90206</v>
          </cell>
          <cell r="H3247">
            <v>44916</v>
          </cell>
          <cell r="I3247" t="str">
            <v>ENTREGADO</v>
          </cell>
          <cell r="J3247">
            <v>44922</v>
          </cell>
          <cell r="K3247" t="str">
            <v>PAPELESA CIA. LTDA.</v>
          </cell>
          <cell r="L3247" t="str">
            <v>KM 11 1/2 VIA A DAULE PARQUE INDUSTRIAL EL SAUCE</v>
          </cell>
          <cell r="M3247" t="str">
            <v>0990179085001 - CATALINA VILLALBA</v>
          </cell>
          <cell r="N3247" t="str">
            <v>042101780</v>
          </cell>
          <cell r="O3247" t="str">
            <v>042101780</v>
          </cell>
          <cell r="P3247" t="str">
            <v>000002</v>
          </cell>
          <cell r="Q3247" t="str">
            <v>GUAYAQUIL</v>
          </cell>
          <cell r="R3247" t="str">
            <v>GUAYAS</v>
          </cell>
          <cell r="S3247" t="str">
            <v>BODEGA FLEXNET GYE - RETIRA CLIENTE</v>
          </cell>
          <cell r="T3247" t="str">
            <v>FLEXTRANS GYE</v>
          </cell>
          <cell r="U3247" t="str">
            <v>FLEXNETGYE_LOCAL</v>
          </cell>
          <cell r="V3247">
            <v>1</v>
          </cell>
          <cell r="W3247">
            <v>395</v>
          </cell>
          <cell r="X3247" t="str">
            <v>FLEX NET GYE</v>
          </cell>
          <cell r="Y3247" t="str">
            <v xml:space="preserve">KM 8 1/2 VIA A DAULE COOP. JUAN MONTALVO </v>
          </cell>
        </row>
        <row r="3248">
          <cell r="A3248" t="str">
            <v>4753342</v>
          </cell>
          <cell r="B3248">
            <v>484415</v>
          </cell>
          <cell r="C3248" t="str">
            <v>4753342</v>
          </cell>
          <cell r="D3248" t="str">
            <v>MDELIVERY</v>
          </cell>
          <cell r="E3248" t="str">
            <v>DESPACHO</v>
          </cell>
          <cell r="F3248" t="str">
            <v>NORMAL</v>
          </cell>
          <cell r="G3248" t="str">
            <v>TF90153</v>
          </cell>
          <cell r="H3248">
            <v>44916</v>
          </cell>
          <cell r="I3248" t="str">
            <v>ENTREGADO</v>
          </cell>
          <cell r="J3248">
            <v>44918</v>
          </cell>
          <cell r="K3248" t="str">
            <v>JESUS ALEXANDER HINOTROZA RODRIGUEZ</v>
          </cell>
          <cell r="L3248" t="str">
            <v>TARQUI   CDLA ADACE SN AV 2 NE</v>
          </cell>
          <cell r="M3248" t="str">
            <v>0951715317</v>
          </cell>
          <cell r="N3248" t="str">
            <v>0989282263</v>
          </cell>
          <cell r="O3248" t="str">
            <v>0989282263</v>
          </cell>
          <cell r="P3248" t="str">
            <v>090505</v>
          </cell>
          <cell r="Q3248" t="str">
            <v>GUAYAQUIL</v>
          </cell>
          <cell r="R3248" t="str">
            <v>GUAYAS</v>
          </cell>
          <cell r="S3248" t="str">
            <v>GUAYAQUIL</v>
          </cell>
          <cell r="T3248" t="str">
            <v>ITSACOURIER</v>
          </cell>
          <cell r="U3248" t="str">
            <v>FLEXNETUIO_GYE</v>
          </cell>
          <cell r="V3248">
            <v>1</v>
          </cell>
          <cell r="W3248">
            <v>1</v>
          </cell>
          <cell r="X3248" t="str">
            <v>FLEXNET ECUADOR - MDELIVERY</v>
          </cell>
          <cell r="Y3248" t="str">
            <v>CALLE 28 DE JUNIO S/N Y GARCIA MORENO ENTRADA LLANO GRANDE</v>
          </cell>
        </row>
        <row r="3249">
          <cell r="A3249" t="str">
            <v>20003030624441</v>
          </cell>
          <cell r="B3249">
            <v>484405</v>
          </cell>
          <cell r="C3249" t="str">
            <v>20003030624441</v>
          </cell>
          <cell r="D3249" t="str">
            <v>CONECEL</v>
          </cell>
          <cell r="E3249" t="str">
            <v>DESPACHO</v>
          </cell>
          <cell r="F3249" t="str">
            <v>NORMAL</v>
          </cell>
          <cell r="G3249" t="str">
            <v/>
          </cell>
          <cell r="H3249">
            <v>44916</v>
          </cell>
          <cell r="I3249" t="str">
            <v>ENTREGADO</v>
          </cell>
          <cell r="J3249">
            <v>44918</v>
          </cell>
          <cell r="K3249" t="str">
            <v>PIZARRO ROMERO PABLO ANDRES</v>
          </cell>
          <cell r="L3249" t="str">
            <v>AV 25 DE MARZO Y ENTRADA VIA SAN MIGUIL DIAGONAL AL COLEGIO SUDAMERICON/ CEVUCHERIA MAR Y TIERRA / SE DARA CI</v>
          </cell>
          <cell r="M3249" t="str">
            <v>107375164</v>
          </cell>
          <cell r="N3249" t="str">
            <v>982622859</v>
          </cell>
          <cell r="O3249" t="str">
            <v>982622859</v>
          </cell>
          <cell r="P3249" t="str">
            <v>CUENCA</v>
          </cell>
          <cell r="Q3249" t="str">
            <v>CUENCA</v>
          </cell>
          <cell r="R3249" t="str">
            <v>AZUAY</v>
          </cell>
          <cell r="T3249" t="str">
            <v>ITSACOURIER</v>
          </cell>
          <cell r="U3249" t="str">
            <v>FLEXNETUIO_PROVINCIA</v>
          </cell>
          <cell r="V3249">
            <v>1</v>
          </cell>
          <cell r="W3249">
            <v>1</v>
          </cell>
          <cell r="X3249" t="str">
            <v>FLEXNET</v>
          </cell>
          <cell r="Y3249" t="str">
            <v>FLEX NET CALLE 28 DE JUNIO S/N Y GARCIA MORENO ENTRADA LLANO GRANDE</v>
          </cell>
        </row>
        <row r="3250">
          <cell r="A3250" t="str">
            <v>20003031042193</v>
          </cell>
          <cell r="B3250">
            <v>484408</v>
          </cell>
          <cell r="C3250" t="str">
            <v>20003031042193</v>
          </cell>
          <cell r="D3250" t="str">
            <v>CONECEL</v>
          </cell>
          <cell r="E3250" t="str">
            <v>DESPACHO</v>
          </cell>
          <cell r="F3250" t="str">
            <v>NORMAL</v>
          </cell>
          <cell r="G3250" t="str">
            <v/>
          </cell>
          <cell r="H3250">
            <v>44916</v>
          </cell>
          <cell r="I3250" t="str">
            <v>ENTREGADO</v>
          </cell>
          <cell r="J3250">
            <v>44918</v>
          </cell>
          <cell r="K3250" t="str">
            <v>MONTANO GUAILLAS GLADYS ELOISA</v>
          </cell>
          <cell r="L3250" t="str">
            <v>BANOS CONTROL SUR VIA PANAMERICANA SUR A LADO DE LA CLINICA ALBAN 4 PISOS COLOR CREMA CON LADRILLOR REF. PARTE PANADERIA</v>
          </cell>
          <cell r="M3250" t="str">
            <v>105739239</v>
          </cell>
          <cell r="N3250" t="str">
            <v>989652691</v>
          </cell>
          <cell r="O3250" t="str">
            <v>959737719</v>
          </cell>
          <cell r="P3250" t="str">
            <v>CUENCA</v>
          </cell>
          <cell r="Q3250" t="str">
            <v>CUENCA</v>
          </cell>
          <cell r="R3250" t="str">
            <v>AZUAY</v>
          </cell>
          <cell r="T3250" t="str">
            <v>ITSACOURIER</v>
          </cell>
          <cell r="U3250" t="str">
            <v>FLEXNETUIO_PROVINCIA</v>
          </cell>
          <cell r="V3250">
            <v>1</v>
          </cell>
          <cell r="W3250">
            <v>1</v>
          </cell>
          <cell r="X3250" t="str">
            <v>FLEXNET</v>
          </cell>
          <cell r="Y3250" t="str">
            <v>FLEX NET CALLE 28 DE JUNIO S/N Y GARCIA MORENO ENTRADA LLANO GRANDE</v>
          </cell>
        </row>
        <row r="3251">
          <cell r="A3251" t="str">
            <v>20003031043191</v>
          </cell>
          <cell r="B3251">
            <v>484410</v>
          </cell>
          <cell r="C3251" t="str">
            <v>20003031043191</v>
          </cell>
          <cell r="D3251" t="str">
            <v>CONECEL</v>
          </cell>
          <cell r="E3251" t="str">
            <v>DESPACHO</v>
          </cell>
          <cell r="F3251" t="str">
            <v>NORMAL</v>
          </cell>
          <cell r="H3251">
            <v>44916</v>
          </cell>
          <cell r="I3251" t="str">
            <v>ENTREGADO</v>
          </cell>
          <cell r="J3251">
            <v>44923</v>
          </cell>
          <cell r="K3251" t="str">
            <v>ERREYES RIVAS PATRICIO BENJAMIN</v>
          </cell>
          <cell r="L3251" t="str">
            <v>AV. CAM A SAN PEDRO DEL CEBOLLAR EN BODEGAS DEL CC RACAR PLAZA REFF FRTE A CORPORACION ARMIJOS ROMERO NOTA: PARA LA ENTREGA Y CONTACTARLO EN HORARIO DE 1 PM A 2 PM HORA DE RECESO</v>
          </cell>
          <cell r="M3251" t="str">
            <v>706648946</v>
          </cell>
          <cell r="N3251" t="str">
            <v>999594155</v>
          </cell>
          <cell r="O3251" t="str">
            <v>999594155</v>
          </cell>
          <cell r="P3251" t="str">
            <v>CUENCA</v>
          </cell>
          <cell r="Q3251" t="str">
            <v>CUENCA</v>
          </cell>
          <cell r="R3251" t="str">
            <v>AZUAY</v>
          </cell>
          <cell r="T3251" t="str">
            <v>ITSACOURIER</v>
          </cell>
          <cell r="U3251" t="str">
            <v>FLEXNETUIO_PROVINCIA</v>
          </cell>
          <cell r="V3251">
            <v>1</v>
          </cell>
          <cell r="W3251">
            <v>1</v>
          </cell>
          <cell r="X3251" t="str">
            <v>FLEXNET</v>
          </cell>
          <cell r="Y3251" t="str">
            <v>FLEX NET CALLE 28 DE JUNIO S/N Y GARCIA MORENO ENTRADA LLANO GRANDE</v>
          </cell>
        </row>
        <row r="3252">
          <cell r="A3252" t="str">
            <v>20003031040911</v>
          </cell>
          <cell r="B3252">
            <v>484412</v>
          </cell>
          <cell r="C3252" t="str">
            <v>20003031040911</v>
          </cell>
          <cell r="D3252" t="str">
            <v>CONECEL</v>
          </cell>
          <cell r="E3252" t="str">
            <v>DESPACHO</v>
          </cell>
          <cell r="F3252" t="str">
            <v>NORMAL</v>
          </cell>
          <cell r="G3252" t="str">
            <v>TS8560</v>
          </cell>
          <cell r="H3252">
            <v>44916</v>
          </cell>
          <cell r="I3252" t="str">
            <v>ENTREGADO</v>
          </cell>
          <cell r="J3252">
            <v>44917</v>
          </cell>
          <cell r="K3252" t="str">
            <v>RCB CRISTIAN ZAMBRANO/CLTE DAVILA MARTINEZ MARCELO ANDRES</v>
          </cell>
          <cell r="L3252" t="str">
            <v>QUITO ENTREGA EN CASA CLARO UIO AV AMAZONAS ENTRE RIO COCA Y LUIS BARBERI FRENTE A LA MATRIZ PRINCIPAL DE CLARO RECB CRISTIAN ZAMBRANO O DIEGO JAYA</v>
          </cell>
          <cell r="M3252" t="str">
            <v>1714826383</v>
          </cell>
          <cell r="N3252" t="str">
            <v>987038102</v>
          </cell>
          <cell r="O3252" t="str">
            <v>987038102</v>
          </cell>
          <cell r="P3252" t="str">
            <v>QUITO</v>
          </cell>
          <cell r="Q3252" t="str">
            <v>QUITO</v>
          </cell>
          <cell r="R3252" t="str">
            <v>PICHINCHA</v>
          </cell>
          <cell r="T3252" t="str">
            <v>TRANSERVISS</v>
          </cell>
          <cell r="U3252" t="str">
            <v>FLEXNETUIO_LOCAL</v>
          </cell>
          <cell r="V3252">
            <v>1</v>
          </cell>
          <cell r="W3252">
            <v>1</v>
          </cell>
          <cell r="X3252" t="str">
            <v>FLEXNET</v>
          </cell>
          <cell r="Y3252" t="str">
            <v>FLEX NET CALLE 28 DE JUNIO S/N Y GARCIA MORENO ENTRADA LLANO GRANDE</v>
          </cell>
        </row>
        <row r="3253">
          <cell r="A3253" t="str">
            <v>SG_2022_2200</v>
          </cell>
          <cell r="B3253">
            <v>484404</v>
          </cell>
          <cell r="C3253" t="str">
            <v>SG_2022_2200</v>
          </cell>
          <cell r="D3253" t="str">
            <v>SG</v>
          </cell>
          <cell r="E3253" t="str">
            <v>DESPACHO</v>
          </cell>
          <cell r="F3253" t="str">
            <v>NORMAL</v>
          </cell>
          <cell r="G3253" t="str">
            <v>031002004126113</v>
          </cell>
          <cell r="H3253">
            <v>44916</v>
          </cell>
          <cell r="I3253" t="str">
            <v>ENTREGADO</v>
          </cell>
          <cell r="J3253">
            <v>44923</v>
          </cell>
          <cell r="K3253" t="str">
            <v>DISFERCAL-CELIO ALFREDO CALDERON</v>
          </cell>
          <cell r="L3253" t="str">
            <v>AV ORDONEZ LASSO Y CEREZOS ED. PROCAL</v>
          </cell>
          <cell r="P3253" t="str">
            <v>CUENCA</v>
          </cell>
          <cell r="Q3253" t="str">
            <v>CUENCA</v>
          </cell>
          <cell r="R3253" t="str">
            <v>AZUAY</v>
          </cell>
          <cell r="T3253" t="str">
            <v>TRAMACO</v>
          </cell>
          <cell r="U3253" t="str">
            <v>FLEXNETGYE_PROVINCIA</v>
          </cell>
          <cell r="V3253">
            <v>15</v>
          </cell>
          <cell r="W3253">
            <v>199.92</v>
          </cell>
          <cell r="X3253" t="str">
            <v>FLEXNET - GYE</v>
          </cell>
          <cell r="Y3253" t="str">
            <v>FERNANDO GUTIERREZ HILL KM 8 1/2 VIA DAULE</v>
          </cell>
        </row>
        <row r="3254">
          <cell r="A3254" t="str">
            <v>SG_2022_2195</v>
          </cell>
          <cell r="B3254">
            <v>484403</v>
          </cell>
          <cell r="C3254" t="str">
            <v>SG_2022_2195</v>
          </cell>
          <cell r="D3254" t="str">
            <v>SG</v>
          </cell>
          <cell r="E3254" t="str">
            <v>DESPACHO</v>
          </cell>
          <cell r="F3254" t="str">
            <v>NORMAL</v>
          </cell>
          <cell r="G3254" t="str">
            <v>031002004125953</v>
          </cell>
          <cell r="H3254">
            <v>44916</v>
          </cell>
          <cell r="I3254" t="str">
            <v>ENTREGADO</v>
          </cell>
          <cell r="J3254">
            <v>44923</v>
          </cell>
          <cell r="K3254" t="str">
            <v>TAPITEX MB-CDGA PARQUE INDUSTRIAL</v>
          </cell>
          <cell r="L3254" t="str">
            <v>BODEGA PARQUE INDUSTRIAL: AVENIDA DEL TORIL Y CARAPUNGO. A LADO DE LA BODEGA DE HOLCIM</v>
          </cell>
          <cell r="P3254" t="str">
            <v>010223</v>
          </cell>
          <cell r="Q3254" t="str">
            <v>CUENCA</v>
          </cell>
          <cell r="R3254" t="str">
            <v>AZUAY</v>
          </cell>
          <cell r="S3254" t="str">
            <v>MOLLETURO</v>
          </cell>
          <cell r="T3254" t="str">
            <v>TRAMACO</v>
          </cell>
          <cell r="U3254" t="str">
            <v>FLEXNETGYE_PROVINCIA</v>
          </cell>
          <cell r="V3254">
            <v>4</v>
          </cell>
          <cell r="W3254">
            <v>24.35</v>
          </cell>
          <cell r="X3254" t="str">
            <v>FLEXNET - GYE</v>
          </cell>
          <cell r="Y3254" t="str">
            <v>FERNANDO GUTIERREZ HILL KM 8 1/2 VIA DAULE</v>
          </cell>
        </row>
        <row r="3255">
          <cell r="A3255" t="str">
            <v>4753892</v>
          </cell>
          <cell r="B3255">
            <v>484384</v>
          </cell>
          <cell r="C3255" t="str">
            <v>4753892</v>
          </cell>
          <cell r="D3255" t="str">
            <v>MDELIVERY</v>
          </cell>
          <cell r="E3255" t="str">
            <v>DESPACHO</v>
          </cell>
          <cell r="F3255" t="str">
            <v>NORMAL</v>
          </cell>
          <cell r="G3255" t="str">
            <v>FT76498</v>
          </cell>
          <cell r="H3255">
            <v>44916</v>
          </cell>
          <cell r="I3255" t="str">
            <v>ENTREGADO</v>
          </cell>
          <cell r="J3255">
            <v>44923</v>
          </cell>
          <cell r="K3255" t="str">
            <v>VERONICA PILAR CUEVA GUZMAN</v>
          </cell>
          <cell r="L3255" t="str">
            <v>SOLANDA AV SOLANDA OE3 263 ENTRE LUIS BELTRAN Y PASAJE S24B</v>
          </cell>
          <cell r="M3255" t="str">
            <v>1721096798</v>
          </cell>
          <cell r="N3255" t="str">
            <v>0958888297</v>
          </cell>
          <cell r="O3255" t="str">
            <v>0958888297</v>
          </cell>
          <cell r="P3255" t="str">
            <v>170606</v>
          </cell>
          <cell r="Q3255" t="str">
            <v>QUITO</v>
          </cell>
          <cell r="R3255" t="str">
            <v>PICHINCHA</v>
          </cell>
          <cell r="S3255" t="str">
            <v>QUITO</v>
          </cell>
          <cell r="T3255" t="str">
            <v>ITSACOURIER</v>
          </cell>
          <cell r="U3255" t="str">
            <v>FLEXNETUIO_LOCAL</v>
          </cell>
          <cell r="V3255">
            <v>1</v>
          </cell>
          <cell r="W3255">
            <v>1</v>
          </cell>
          <cell r="X3255" t="str">
            <v>FLEXNET ECUADOR - MDELIVERY</v>
          </cell>
          <cell r="Y3255" t="str">
            <v>CALLE 28 DE JUNIO S/N Y GARCIA MORENO ENTRADA LLANO GRANDE</v>
          </cell>
        </row>
        <row r="3256">
          <cell r="A3256" t="str">
            <v>4753942</v>
          </cell>
          <cell r="B3256">
            <v>484385</v>
          </cell>
          <cell r="C3256" t="str">
            <v>4753942</v>
          </cell>
          <cell r="D3256" t="str">
            <v>MDELIVERY</v>
          </cell>
          <cell r="E3256" t="str">
            <v>DESPACHO</v>
          </cell>
          <cell r="F3256" t="str">
            <v>NORMAL</v>
          </cell>
          <cell r="G3256" t="str">
            <v>TF90148</v>
          </cell>
          <cell r="H3256">
            <v>44916</v>
          </cell>
          <cell r="I3256" t="str">
            <v>ENTREGADO</v>
          </cell>
          <cell r="J3256">
            <v>44917</v>
          </cell>
          <cell r="K3256" t="str">
            <v>VINICIO JAVIER PARODI LEDESMA</v>
          </cell>
          <cell r="L3256" t="str">
            <v>TARQUI CDLA ALBORADA 6TA ETAPA MZ 613 VILLA 3</v>
          </cell>
          <cell r="M3256" t="str">
            <v>0915267389</v>
          </cell>
          <cell r="N3256" t="str">
            <v>0998315428</v>
          </cell>
          <cell r="O3256" t="str">
            <v>0998315428</v>
          </cell>
          <cell r="P3256" t="str">
            <v>090508</v>
          </cell>
          <cell r="Q3256" t="str">
            <v>GUAYAQUIL</v>
          </cell>
          <cell r="R3256" t="str">
            <v>GUAYAS</v>
          </cell>
          <cell r="S3256" t="str">
            <v>GUAYAQUIL</v>
          </cell>
          <cell r="T3256" t="str">
            <v>ITSACOURIER</v>
          </cell>
          <cell r="U3256" t="str">
            <v>FLEXNETUIO_GYE</v>
          </cell>
          <cell r="V3256">
            <v>1</v>
          </cell>
          <cell r="W3256">
            <v>1</v>
          </cell>
          <cell r="X3256" t="str">
            <v>FLEXNET ECUADOR - MDELIVERY</v>
          </cell>
          <cell r="Y3256" t="str">
            <v>CALLE 28 DE JUNIO S/N Y GARCIA MORENO ENTRADA LLANO GRANDE</v>
          </cell>
        </row>
        <row r="3257">
          <cell r="A3257" t="str">
            <v>4753948</v>
          </cell>
          <cell r="B3257">
            <v>484386</v>
          </cell>
          <cell r="C3257" t="str">
            <v>4753948</v>
          </cell>
          <cell r="D3257" t="str">
            <v>MDELIVERY</v>
          </cell>
          <cell r="E3257" t="str">
            <v>DESPACHO</v>
          </cell>
          <cell r="F3257" t="str">
            <v>DERIVADO PICK UP</v>
          </cell>
          <cell r="G3257" t="str">
            <v>031080004753948</v>
          </cell>
          <cell r="H3257">
            <v>44916</v>
          </cell>
          <cell r="I3257" t="str">
            <v>ENTREGADO</v>
          </cell>
          <cell r="J3257">
            <v>44917</v>
          </cell>
          <cell r="K3257" t="str">
            <v>ANCIDE RODIMIR SANCHEZ PALACIOS</v>
          </cell>
          <cell r="L3257" t="str">
            <v>OFICINA TRAMACO PORTOVIEJO</v>
          </cell>
          <cell r="M3257" t="str">
            <v>1309058814</v>
          </cell>
          <cell r="N3257" t="str">
            <v>0999104760</v>
          </cell>
          <cell r="O3257" t="str">
            <v>0999104760</v>
          </cell>
          <cell r="P3257" t="str">
            <v>PORTOVIEJO</v>
          </cell>
          <cell r="Q3257" t="str">
            <v>PORTOVIEJO</v>
          </cell>
          <cell r="R3257" t="str">
            <v>MANABI</v>
          </cell>
          <cell r="T3257" t="str">
            <v>TRAMACO</v>
          </cell>
          <cell r="U3257" t="str">
            <v>FLEXNETUIO_PROVINCIA</v>
          </cell>
          <cell r="V3257">
            <v>1</v>
          </cell>
          <cell r="W3257">
            <v>1</v>
          </cell>
          <cell r="X3257" t="str">
            <v>FLEXNET ECUADOR - MDELIVERY</v>
          </cell>
          <cell r="Y3257" t="str">
            <v>CALLE 28 DE JUNIO S/N Y GARCIA MORENO ENTRADA LLANO GRANDE</v>
          </cell>
        </row>
        <row r="3258">
          <cell r="A3258" t="str">
            <v>4753973</v>
          </cell>
          <cell r="B3258">
            <v>484387</v>
          </cell>
          <cell r="C3258" t="str">
            <v>4753973</v>
          </cell>
          <cell r="D3258" t="str">
            <v>MDELIVERY</v>
          </cell>
          <cell r="E3258" t="str">
            <v>DESPACHO</v>
          </cell>
          <cell r="F3258" t="str">
            <v>NORMAL</v>
          </cell>
          <cell r="G3258" t="str">
            <v>031080004753973</v>
          </cell>
          <cell r="H3258">
            <v>44916</v>
          </cell>
          <cell r="I3258" t="str">
            <v>ENTREGADO</v>
          </cell>
          <cell r="J3258">
            <v>44918</v>
          </cell>
          <cell r="K3258" t="str">
            <v>JESSICA JASMIN GARCIA CABANILLA</v>
          </cell>
          <cell r="L3258" t="str">
            <v>VENTANAS CALLE ABDON GARAY SN Y HECTOR CABRERA</v>
          </cell>
          <cell r="M3258" t="str">
            <v>1204274037</v>
          </cell>
          <cell r="N3258" t="str">
            <v>0989650857</v>
          </cell>
          <cell r="P3258" t="str">
            <v>120406</v>
          </cell>
          <cell r="Q3258" t="str">
            <v>VENTANAS</v>
          </cell>
          <cell r="R3258" t="str">
            <v>LOS RIOS</v>
          </cell>
          <cell r="S3258" t="str">
            <v>VENTANAS</v>
          </cell>
          <cell r="T3258" t="str">
            <v>TRAMACO</v>
          </cell>
          <cell r="U3258" t="str">
            <v>FLEXNETUIO_PROVINCIA</v>
          </cell>
          <cell r="V3258">
            <v>1</v>
          </cell>
          <cell r="W3258">
            <v>1</v>
          </cell>
          <cell r="X3258" t="str">
            <v>FLEXNET ECUADOR - MDELIVERY</v>
          </cell>
          <cell r="Y3258" t="str">
            <v>CALLE 28 DE JUNIO S/N Y GARCIA MORENO ENTRADA LLANO GRANDE</v>
          </cell>
        </row>
        <row r="3259">
          <cell r="A3259" t="str">
            <v>4753980</v>
          </cell>
          <cell r="B3259">
            <v>484388</v>
          </cell>
          <cell r="C3259" t="str">
            <v>4753980</v>
          </cell>
          <cell r="D3259" t="str">
            <v>MDELIVERY</v>
          </cell>
          <cell r="E3259" t="str">
            <v>DESPACHO</v>
          </cell>
          <cell r="F3259" t="str">
            <v>NORMAL</v>
          </cell>
          <cell r="G3259" t="str">
            <v>031080004753980</v>
          </cell>
          <cell r="H3259">
            <v>44916</v>
          </cell>
          <cell r="I3259" t="str">
            <v>ENTREGADO</v>
          </cell>
          <cell r="J3259">
            <v>44922</v>
          </cell>
          <cell r="K3259" t="str">
            <v>NELSON RODRIGO CEVALLOS ORBE</v>
          </cell>
          <cell r="L3259" t="str">
            <v>SAN SEBASTIAN CALLE RAMON PINTO 10 22 CALLE MIGUEL RIOFRIO</v>
          </cell>
          <cell r="M3259" t="str">
            <v>1103533285</v>
          </cell>
          <cell r="N3259" t="str">
            <v>0990335186</v>
          </cell>
          <cell r="O3259" t="str">
            <v>0990335186</v>
          </cell>
          <cell r="P3259" t="str">
            <v>110101</v>
          </cell>
          <cell r="Q3259" t="str">
            <v>LOJA</v>
          </cell>
          <cell r="R3259" t="str">
            <v>LOJA</v>
          </cell>
          <cell r="S3259" t="str">
            <v>LOJA</v>
          </cell>
          <cell r="T3259" t="str">
            <v>TRAMACO</v>
          </cell>
          <cell r="U3259" t="str">
            <v>FLEXNETUIO_PROVINCIA</v>
          </cell>
          <cell r="V3259">
            <v>1</v>
          </cell>
          <cell r="W3259">
            <v>1</v>
          </cell>
          <cell r="X3259" t="str">
            <v>FLEXNET ECUADOR - MDELIVERY</v>
          </cell>
          <cell r="Y3259" t="str">
            <v>CALLE 28 DE JUNIO S/N Y GARCIA MORENO ENTRADA LLANO GRANDE</v>
          </cell>
        </row>
        <row r="3260">
          <cell r="A3260" t="str">
            <v>4754030</v>
          </cell>
          <cell r="B3260">
            <v>484389</v>
          </cell>
          <cell r="C3260" t="str">
            <v>4754030</v>
          </cell>
          <cell r="D3260" t="str">
            <v>MDELIVERY</v>
          </cell>
          <cell r="E3260" t="str">
            <v>DESPACHO</v>
          </cell>
          <cell r="F3260" t="str">
            <v>NORMAL</v>
          </cell>
          <cell r="G3260" t="str">
            <v>031080004754030</v>
          </cell>
          <cell r="H3260">
            <v>44916</v>
          </cell>
          <cell r="I3260" t="str">
            <v>ENTREGADO</v>
          </cell>
          <cell r="J3260">
            <v>44917</v>
          </cell>
          <cell r="K3260" t="str">
            <v>VILLA QUINTANA JAYRO VINICIO</v>
          </cell>
          <cell r="L3260" t="str">
            <v>ZARUMA CALLE GONZALO PIZARRO SN Y ROCAFUERTE</v>
          </cell>
          <cell r="M3260" t="str">
            <v>0914079181</v>
          </cell>
          <cell r="N3260" t="str">
            <v>0960834990</v>
          </cell>
          <cell r="P3260" t="str">
            <v>070301</v>
          </cell>
          <cell r="Q3260" t="str">
            <v>ZARUMA</v>
          </cell>
          <cell r="R3260" t="str">
            <v>EL ORO</v>
          </cell>
          <cell r="S3260" t="str">
            <v>ZARUMA</v>
          </cell>
          <cell r="T3260" t="str">
            <v>TRAMACO</v>
          </cell>
          <cell r="U3260" t="str">
            <v>FLEXNETUIO_PROVINCIA</v>
          </cell>
          <cell r="V3260">
            <v>1</v>
          </cell>
          <cell r="W3260">
            <v>1</v>
          </cell>
          <cell r="X3260" t="str">
            <v>FLEXNET ECUADOR - MDELIVERY</v>
          </cell>
          <cell r="Y3260" t="str">
            <v>CALLE 28 DE JUNIO S/N Y GARCIA MORENO ENTRADA LLANO GRANDE</v>
          </cell>
        </row>
        <row r="3261">
          <cell r="A3261" t="str">
            <v>4754092</v>
          </cell>
          <cell r="B3261">
            <v>484390</v>
          </cell>
          <cell r="C3261" t="str">
            <v>4754092</v>
          </cell>
          <cell r="D3261" t="str">
            <v>MDELIVERY</v>
          </cell>
          <cell r="E3261" t="str">
            <v>DESPACHO</v>
          </cell>
          <cell r="F3261" t="str">
            <v>NORMAL</v>
          </cell>
          <cell r="G3261" t="str">
            <v>031080004754092</v>
          </cell>
          <cell r="H3261">
            <v>44916</v>
          </cell>
          <cell r="I3261" t="str">
            <v>ENTREGADO</v>
          </cell>
          <cell r="J3261">
            <v>44917</v>
          </cell>
          <cell r="K3261" t="str">
            <v>JENNIFER VALERIA CAICEDO ALEMAN</v>
          </cell>
          <cell r="L3261" t="str">
            <v>GONZALEZ SUAREZ   CALLE  12 DE OCTUBRE CASA A225 CALLE 5 DE JUNIO</v>
          </cell>
          <cell r="M3261" t="str">
            <v>0401547328</v>
          </cell>
          <cell r="N3261" t="str">
            <v>0968212189</v>
          </cell>
          <cell r="O3261" t="str">
            <v>0968212189</v>
          </cell>
          <cell r="P3261" t="str">
            <v>040103</v>
          </cell>
          <cell r="Q3261" t="str">
            <v>TULCAN</v>
          </cell>
          <cell r="R3261" t="str">
            <v>CARCHI</v>
          </cell>
          <cell r="S3261" t="str">
            <v>TULCAN</v>
          </cell>
          <cell r="T3261" t="str">
            <v>TRAMACO</v>
          </cell>
          <cell r="U3261" t="str">
            <v>FLEXNETUIO_PROVINCIA</v>
          </cell>
          <cell r="V3261">
            <v>1</v>
          </cell>
          <cell r="W3261">
            <v>1</v>
          </cell>
          <cell r="X3261" t="str">
            <v>FLEXNET ECUADOR - MDELIVERY</v>
          </cell>
          <cell r="Y3261" t="str">
            <v>CALLE 28 DE JUNIO S/N Y GARCIA MORENO ENTRADA LLANO GRANDE</v>
          </cell>
        </row>
        <row r="3262">
          <cell r="A3262" t="str">
            <v>4754099</v>
          </cell>
          <cell r="B3262">
            <v>484391</v>
          </cell>
          <cell r="C3262" t="str">
            <v>4754099</v>
          </cell>
          <cell r="D3262" t="str">
            <v>MDELIVERY</v>
          </cell>
          <cell r="E3262" t="str">
            <v>DESPACHO</v>
          </cell>
          <cell r="F3262" t="str">
            <v>NORMAL</v>
          </cell>
          <cell r="G3262" t="str">
            <v>FT76501</v>
          </cell>
          <cell r="H3262">
            <v>44916</v>
          </cell>
          <cell r="I3262" t="str">
            <v>DEVOLUCION_EN_PROCESO</v>
          </cell>
          <cell r="J3262">
            <v>44917</v>
          </cell>
          <cell r="K3262" t="str">
            <v>ANA DEL ROCIO PASPUEL HEREDIA</v>
          </cell>
          <cell r="L3262" t="str">
            <v>CUMBAYA CALLE FRAY JODOCO RICKE  SN CALLE RIO SAN PEDRO</v>
          </cell>
          <cell r="M3262" t="str">
            <v>1715613822</v>
          </cell>
          <cell r="N3262" t="str">
            <v>0963181653</v>
          </cell>
          <cell r="P3262" t="str">
            <v>170904</v>
          </cell>
          <cell r="Q3262" t="str">
            <v>QUITO</v>
          </cell>
          <cell r="R3262" t="str">
            <v>PICHINCHA</v>
          </cell>
          <cell r="S3262" t="str">
            <v>CUMBAYA</v>
          </cell>
          <cell r="T3262" t="str">
            <v>FLEXTRANS UIO</v>
          </cell>
          <cell r="U3262" t="str">
            <v>FLEXNETUIO_LOCAL</v>
          </cell>
          <cell r="V3262">
            <v>1</v>
          </cell>
          <cell r="W3262">
            <v>1</v>
          </cell>
          <cell r="X3262" t="str">
            <v>FLEXNET ECUADOR - MDELIVERY</v>
          </cell>
          <cell r="Y3262" t="str">
            <v>CALLE 28 DE JUNIO S/N Y GARCIA MORENO ENTRADA LLANO GRANDE</v>
          </cell>
        </row>
        <row r="3263">
          <cell r="A3263" t="str">
            <v>4754122</v>
          </cell>
          <cell r="B3263">
            <v>484392</v>
          </cell>
          <cell r="C3263" t="str">
            <v>4754122</v>
          </cell>
          <cell r="D3263" t="str">
            <v>MDELIVERY</v>
          </cell>
          <cell r="E3263" t="str">
            <v>DESPACHO</v>
          </cell>
          <cell r="F3263" t="str">
            <v>NORMAL</v>
          </cell>
          <cell r="G3263" t="str">
            <v>031080004754122</v>
          </cell>
          <cell r="H3263">
            <v>44916</v>
          </cell>
          <cell r="I3263" t="str">
            <v>ENTREGADO</v>
          </cell>
          <cell r="J3263">
            <v>44917</v>
          </cell>
          <cell r="K3263" t="str">
            <v>SANDRA ELIZABETH MIRANDA ROSERO</v>
          </cell>
          <cell r="L3263" t="str">
            <v>TULCAN AV CORAL 64 124 CALLE ROBERTO GRIJALVA</v>
          </cell>
          <cell r="M3263" t="str">
            <v>0400788824</v>
          </cell>
          <cell r="N3263" t="str">
            <v>0998109301</v>
          </cell>
          <cell r="P3263" t="str">
            <v>040102</v>
          </cell>
          <cell r="Q3263" t="str">
            <v>TULCAN</v>
          </cell>
          <cell r="R3263" t="str">
            <v>CARCHI</v>
          </cell>
          <cell r="S3263" t="str">
            <v>TULCAN - TAJAMAR</v>
          </cell>
          <cell r="T3263" t="str">
            <v>TRAMACO</v>
          </cell>
          <cell r="U3263" t="str">
            <v>FLEXNETUIO_PROVINCIA</v>
          </cell>
          <cell r="V3263">
            <v>1</v>
          </cell>
          <cell r="W3263">
            <v>1</v>
          </cell>
          <cell r="X3263" t="str">
            <v>FLEXNET ECUADOR - MDELIVERY</v>
          </cell>
          <cell r="Y3263" t="str">
            <v>CALLE 28 DE JUNIO S/N Y GARCIA MORENO ENTRADA LLANO GRANDE</v>
          </cell>
        </row>
        <row r="3264">
          <cell r="A3264" t="str">
            <v>4754134</v>
          </cell>
          <cell r="B3264">
            <v>484393</v>
          </cell>
          <cell r="C3264" t="str">
            <v>4754134</v>
          </cell>
          <cell r="D3264" t="str">
            <v>MDELIVERY</v>
          </cell>
          <cell r="E3264" t="str">
            <v>DESPACHO</v>
          </cell>
          <cell r="F3264" t="str">
            <v>NORMAL</v>
          </cell>
          <cell r="G3264" t="str">
            <v>FT76474</v>
          </cell>
          <cell r="H3264">
            <v>44916</v>
          </cell>
          <cell r="I3264" t="str">
            <v>ENTREGADO</v>
          </cell>
          <cell r="J3264">
            <v>44918</v>
          </cell>
          <cell r="K3264" t="str">
            <v>COBA LASTRA RUBEN ERNESTO</v>
          </cell>
          <cell r="L3264" t="str">
            <v>POMASQUI  CALLE AV MANUEL CORDOVA GALARZA KM 1 Y MEDIO  CASA 52  CALLE 13 DE JUNIO</v>
          </cell>
          <cell r="M3264" t="str">
            <v>1724393283</v>
          </cell>
          <cell r="N3264" t="str">
            <v>0984372025</v>
          </cell>
          <cell r="P3264" t="str">
            <v>170311</v>
          </cell>
          <cell r="Q3264" t="str">
            <v>QUITO</v>
          </cell>
          <cell r="R3264" t="str">
            <v>PICHINCHA</v>
          </cell>
          <cell r="S3264" t="str">
            <v>QUITO - CIUDAD DEL SOL - CONDOMINIO SUPIROSA - LA ANTONIA</v>
          </cell>
          <cell r="T3264" t="str">
            <v>FLEXTRANS UIO</v>
          </cell>
          <cell r="U3264" t="str">
            <v>FLEXNETUIO_LOCAL</v>
          </cell>
          <cell r="V3264">
            <v>1</v>
          </cell>
          <cell r="W3264">
            <v>1</v>
          </cell>
          <cell r="X3264" t="str">
            <v>FLEXNET ECUADOR - MDELIVERY</v>
          </cell>
          <cell r="Y3264" t="str">
            <v>CALLE 28 DE JUNIO S/N Y GARCIA MORENO ENTRADA LLANO GRANDE</v>
          </cell>
        </row>
        <row r="3265">
          <cell r="A3265" t="str">
            <v>4754156</v>
          </cell>
          <cell r="B3265">
            <v>484394</v>
          </cell>
          <cell r="C3265" t="str">
            <v>4754156</v>
          </cell>
          <cell r="D3265" t="str">
            <v>MDELIVERY</v>
          </cell>
          <cell r="E3265" t="str">
            <v>DESPACHO</v>
          </cell>
          <cell r="F3265" t="str">
            <v>DERIVADO PICK UP</v>
          </cell>
          <cell r="G3265" t="str">
            <v>031080004754156</v>
          </cell>
          <cell r="H3265">
            <v>44916</v>
          </cell>
          <cell r="I3265" t="str">
            <v>ENTREGADO</v>
          </cell>
          <cell r="J3265">
            <v>44922</v>
          </cell>
          <cell r="K3265" t="str">
            <v>JOSE LUIS VELA TORO</v>
          </cell>
          <cell r="L3265" t="str">
            <v>OFICINA TRAMACO QUITO SANTA CLARA</v>
          </cell>
          <cell r="M3265" t="str">
            <v>1714388558</v>
          </cell>
          <cell r="N3265" t="str">
            <v>0998701632</v>
          </cell>
          <cell r="O3265" t="str">
            <v>0995968961</v>
          </cell>
          <cell r="P3265" t="str">
            <v>QUITO</v>
          </cell>
          <cell r="Q3265" t="str">
            <v>QUITO</v>
          </cell>
          <cell r="R3265" t="str">
            <v>PICHINCHA</v>
          </cell>
          <cell r="T3265" t="str">
            <v>TRAMACO</v>
          </cell>
          <cell r="U3265" t="str">
            <v>FLEXNETUIO_LOCAL</v>
          </cell>
          <cell r="V3265">
            <v>1</v>
          </cell>
          <cell r="W3265">
            <v>1</v>
          </cell>
          <cell r="X3265" t="str">
            <v>FLEXNET ECUADOR - MDELIVERY</v>
          </cell>
          <cell r="Y3265" t="str">
            <v>CALLE 28 DE JUNIO S/N Y GARCIA MORENO ENTRADA LLANO GRANDE</v>
          </cell>
        </row>
        <row r="3266">
          <cell r="A3266" t="str">
            <v>4754346</v>
          </cell>
          <cell r="B3266">
            <v>484395</v>
          </cell>
          <cell r="C3266" t="str">
            <v>4754346</v>
          </cell>
          <cell r="D3266" t="str">
            <v>MDELIVERY</v>
          </cell>
          <cell r="E3266" t="str">
            <v>DESPACHO</v>
          </cell>
          <cell r="F3266" t="str">
            <v>NORMAL</v>
          </cell>
          <cell r="G3266" t="str">
            <v>FT76480</v>
          </cell>
          <cell r="H3266">
            <v>44916</v>
          </cell>
          <cell r="I3266" t="str">
            <v>ENTREGADO</v>
          </cell>
          <cell r="J3266">
            <v>44917</v>
          </cell>
          <cell r="K3266" t="str">
            <v>LEONARDO DAVID ORTIZ SALINAS</v>
          </cell>
          <cell r="L3266" t="str">
            <v>INIAQUITO AV DE LA REPUBLICA E7 123 CALLE DIEGO DE ALMAGRO</v>
          </cell>
          <cell r="M3266" t="str">
            <v>1104776958</v>
          </cell>
          <cell r="N3266" t="str">
            <v>0979070389</v>
          </cell>
          <cell r="O3266" t="str">
            <v>0979070389</v>
          </cell>
          <cell r="P3266" t="str">
            <v>170518</v>
          </cell>
          <cell r="Q3266" t="str">
            <v>QUITO</v>
          </cell>
          <cell r="R3266" t="str">
            <v>PICHINCHA</v>
          </cell>
          <cell r="S3266" t="str">
            <v>QUITO</v>
          </cell>
          <cell r="T3266" t="str">
            <v>FLEXTRANS UIO</v>
          </cell>
          <cell r="U3266" t="str">
            <v>FLEXNETUIO_LOCAL</v>
          </cell>
          <cell r="V3266">
            <v>1</v>
          </cell>
          <cell r="W3266">
            <v>1</v>
          </cell>
          <cell r="X3266" t="str">
            <v>FLEXNET ECUADOR - MDELIVERY</v>
          </cell>
          <cell r="Y3266" t="str">
            <v>CALLE 28 DE JUNIO S/N Y GARCIA MORENO ENTRADA LLANO GRANDE</v>
          </cell>
        </row>
        <row r="3267">
          <cell r="A3267" t="str">
            <v>4754440</v>
          </cell>
          <cell r="B3267">
            <v>484396</v>
          </cell>
          <cell r="C3267" t="str">
            <v>4754440</v>
          </cell>
          <cell r="D3267" t="str">
            <v>MDELIVERY</v>
          </cell>
          <cell r="E3267" t="str">
            <v>DESPACHO</v>
          </cell>
          <cell r="F3267" t="str">
            <v>NORMAL</v>
          </cell>
          <cell r="G3267" t="str">
            <v>TF90162</v>
          </cell>
          <cell r="H3267">
            <v>44916</v>
          </cell>
          <cell r="I3267" t="str">
            <v>ENTREGADO</v>
          </cell>
          <cell r="J3267">
            <v>44917</v>
          </cell>
          <cell r="K3267" t="str">
            <v>FERNANDO BOLIVAR SOTO ZAMBRANO</v>
          </cell>
          <cell r="L3267" t="str">
            <v>CARBO CONCEPCION AV CERRO EL CARMEN SN</v>
          </cell>
          <cell r="M3267" t="str">
            <v>0922909452</v>
          </cell>
          <cell r="N3267" t="str">
            <v>0939312436</v>
          </cell>
          <cell r="O3267" t="str">
            <v>0939312436</v>
          </cell>
          <cell r="P3267" t="str">
            <v>090306</v>
          </cell>
          <cell r="Q3267" t="str">
            <v>GUAYAQUIL</v>
          </cell>
          <cell r="R3267" t="str">
            <v>GUAYAS</v>
          </cell>
          <cell r="S3267" t="str">
            <v>GUAYAQUIL</v>
          </cell>
          <cell r="T3267" t="str">
            <v>ITSACOURIER</v>
          </cell>
          <cell r="U3267" t="str">
            <v>FLEXNETUIO_GYE</v>
          </cell>
          <cell r="V3267">
            <v>1</v>
          </cell>
          <cell r="W3267">
            <v>1</v>
          </cell>
          <cell r="X3267" t="str">
            <v>FLEXNET ECUADOR - MDELIVERY</v>
          </cell>
          <cell r="Y3267" t="str">
            <v>CALLE 28 DE JUNIO S/N Y GARCIA MORENO ENTRADA LLANO GRANDE</v>
          </cell>
        </row>
        <row r="3268">
          <cell r="A3268" t="str">
            <v>4754460</v>
          </cell>
          <cell r="B3268">
            <v>484397</v>
          </cell>
          <cell r="C3268" t="str">
            <v>4754460</v>
          </cell>
          <cell r="D3268" t="str">
            <v>MDELIVERY</v>
          </cell>
          <cell r="E3268" t="str">
            <v>DESPACHO</v>
          </cell>
          <cell r="F3268" t="str">
            <v>NORMAL</v>
          </cell>
          <cell r="G3268" t="str">
            <v>TF90145</v>
          </cell>
          <cell r="H3268">
            <v>44916</v>
          </cell>
          <cell r="I3268" t="str">
            <v>EN_TRANSITO</v>
          </cell>
          <cell r="J3268">
            <v>44923</v>
          </cell>
          <cell r="K3268" t="str">
            <v>HENRY MORIS BAJAA CALERO</v>
          </cell>
          <cell r="L3268" t="str">
            <v>XIMENA LA FLORESTA III AV 25 DE JULIO MZ A1 VILLA 14</v>
          </cell>
          <cell r="M3268" t="str">
            <v>0919987867</v>
          </cell>
          <cell r="N3268" t="str">
            <v>0984866962</v>
          </cell>
          <cell r="P3268" t="str">
            <v>090107</v>
          </cell>
          <cell r="Q3268" t="str">
            <v>GUAYAQUIL</v>
          </cell>
          <cell r="R3268" t="str">
            <v>GUAYAS</v>
          </cell>
          <cell r="S3268" t="str">
            <v>GUAYAQUIL</v>
          </cell>
          <cell r="T3268" t="str">
            <v>ITSACOURIER</v>
          </cell>
          <cell r="U3268" t="str">
            <v>FLEXNETUIO_GYE</v>
          </cell>
          <cell r="V3268">
            <v>1</v>
          </cell>
          <cell r="W3268">
            <v>1</v>
          </cell>
          <cell r="X3268" t="str">
            <v>FLEXNET ECUADOR - MDELIVERY</v>
          </cell>
          <cell r="Y3268" t="str">
            <v>CALLE 28 DE JUNIO S/N Y GARCIA MORENO ENTRADA LLANO GRANDE</v>
          </cell>
        </row>
        <row r="3269">
          <cell r="A3269" t="str">
            <v>4754539</v>
          </cell>
          <cell r="B3269">
            <v>484398</v>
          </cell>
          <cell r="C3269" t="str">
            <v>4754539</v>
          </cell>
          <cell r="D3269" t="str">
            <v>MDELIVERY</v>
          </cell>
          <cell r="E3269" t="str">
            <v>DESPACHO</v>
          </cell>
          <cell r="F3269" t="str">
            <v>NORMAL</v>
          </cell>
          <cell r="G3269" t="str">
            <v>031080004754539</v>
          </cell>
          <cell r="H3269">
            <v>44916</v>
          </cell>
          <cell r="I3269" t="str">
            <v>ENTREGADO</v>
          </cell>
          <cell r="J3269">
            <v>44917</v>
          </cell>
          <cell r="K3269" t="str">
            <v>RICARDO MARTIN PRIETO ANDRADE</v>
          </cell>
          <cell r="L3269" t="str">
            <v>EL COCA  AV ALEJANDRO LABACA SN CALLE HUAYNACAPAC</v>
          </cell>
          <cell r="M3269" t="str">
            <v>0802726794</v>
          </cell>
          <cell r="N3269" t="str">
            <v>0963450664</v>
          </cell>
          <cell r="O3269" t="str">
            <v>0963450664</v>
          </cell>
          <cell r="P3269" t="str">
            <v>220202</v>
          </cell>
          <cell r="Q3269" t="str">
            <v>EL COCA</v>
          </cell>
          <cell r="R3269" t="str">
            <v>ORELLANA</v>
          </cell>
          <cell r="S3269" t="str">
            <v>PUERTO FRANCISCO DE ORELLANA (EL COCA) - FLOR DE ORIENTE</v>
          </cell>
          <cell r="T3269" t="str">
            <v>TRAMACO</v>
          </cell>
          <cell r="U3269" t="str">
            <v>FLEXNETUIO_PROVINCIA</v>
          </cell>
          <cell r="V3269">
            <v>1</v>
          </cell>
          <cell r="W3269">
            <v>1</v>
          </cell>
          <cell r="X3269" t="str">
            <v>FLEXNET ECUADOR - MDELIVERY</v>
          </cell>
          <cell r="Y3269" t="str">
            <v>CALLE 28 DE JUNIO S/N Y GARCIA MORENO ENTRADA LLANO GRANDE</v>
          </cell>
        </row>
        <row r="3270">
          <cell r="A3270" t="str">
            <v>4754568</v>
          </cell>
          <cell r="B3270">
            <v>484399</v>
          </cell>
          <cell r="C3270" t="str">
            <v>4754568</v>
          </cell>
          <cell r="D3270" t="str">
            <v>MDELIVERY</v>
          </cell>
          <cell r="E3270" t="str">
            <v>DESPACHO</v>
          </cell>
          <cell r="F3270" t="str">
            <v>NORMAL</v>
          </cell>
          <cell r="G3270" t="str">
            <v>TF90152</v>
          </cell>
          <cell r="H3270">
            <v>44916</v>
          </cell>
          <cell r="I3270" t="str">
            <v>ENTREGADO</v>
          </cell>
          <cell r="J3270">
            <v>44922</v>
          </cell>
          <cell r="K3270" t="str">
            <v>MICHAEL WILMER PONCE LUCAS</v>
          </cell>
          <cell r="L3270" t="str">
            <v>TARQUI  CALLE 7MO  PASAJE 37A NO KM 4 Y MEDIO AV JUAN TANCA MARENGO</v>
          </cell>
          <cell r="M3270" t="str">
            <v>0926436189</v>
          </cell>
          <cell r="N3270" t="str">
            <v>0986056140</v>
          </cell>
          <cell r="O3270" t="str">
            <v>0986056140</v>
          </cell>
          <cell r="P3270" t="str">
            <v>090602</v>
          </cell>
          <cell r="Q3270" t="str">
            <v>GUAYAQUIL</v>
          </cell>
          <cell r="R3270" t="str">
            <v>GUAYAS</v>
          </cell>
          <cell r="S3270" t="str">
            <v>GUAYAQUIL</v>
          </cell>
          <cell r="T3270" t="str">
            <v>ITSACOURIER</v>
          </cell>
          <cell r="U3270" t="str">
            <v>FLEXNETUIO_GYE</v>
          </cell>
          <cell r="V3270">
            <v>1</v>
          </cell>
          <cell r="W3270">
            <v>1</v>
          </cell>
          <cell r="X3270" t="str">
            <v>FLEXNET ECUADOR - MDELIVERY</v>
          </cell>
          <cell r="Y3270" t="str">
            <v>CALLE 28 DE JUNIO S/N Y GARCIA MORENO ENTRADA LLANO GRANDE</v>
          </cell>
        </row>
        <row r="3271">
          <cell r="A3271" t="str">
            <v>4754605</v>
          </cell>
          <cell r="B3271">
            <v>484400</v>
          </cell>
          <cell r="C3271" t="str">
            <v>4754605</v>
          </cell>
          <cell r="D3271" t="str">
            <v>MDELIVERY</v>
          </cell>
          <cell r="E3271" t="str">
            <v>DESPACHO</v>
          </cell>
          <cell r="F3271" t="str">
            <v>DERIVADO PICK UP</v>
          </cell>
          <cell r="G3271" t="str">
            <v>031080004754605</v>
          </cell>
          <cell r="H3271">
            <v>44916</v>
          </cell>
          <cell r="I3271" t="str">
            <v>ENTREGADO</v>
          </cell>
          <cell r="J3271">
            <v>44923</v>
          </cell>
          <cell r="K3271" t="str">
            <v>JORGE EDMUNDO RIVADENEYRA ANDI</v>
          </cell>
          <cell r="L3271" t="str">
            <v>OFICINA TRAMACO PUNTO DE ATENCION VIA DAULE</v>
          </cell>
          <cell r="M3271" t="str">
            <v>1500964356</v>
          </cell>
          <cell r="N3271" t="str">
            <v>0987040573</v>
          </cell>
          <cell r="P3271" t="str">
            <v>GUAYAQUIL</v>
          </cell>
          <cell r="Q3271" t="str">
            <v>GUAYAQUIL</v>
          </cell>
          <cell r="R3271" t="str">
            <v>GUAYAS</v>
          </cell>
          <cell r="T3271" t="str">
            <v>TRAMACO</v>
          </cell>
          <cell r="U3271" t="str">
            <v>FLEXNETUIO_GYE</v>
          </cell>
          <cell r="V3271">
            <v>1</v>
          </cell>
          <cell r="W3271">
            <v>1</v>
          </cell>
          <cell r="X3271" t="str">
            <v>FLEXNET ECUADOR - MDELIVERY</v>
          </cell>
          <cell r="Y3271" t="str">
            <v>CALLE 28 DE JUNIO S/N Y GARCIA MORENO ENTRADA LLANO GRANDE</v>
          </cell>
        </row>
        <row r="3272">
          <cell r="A3272" t="str">
            <v>4754664</v>
          </cell>
          <cell r="B3272">
            <v>484401</v>
          </cell>
          <cell r="C3272" t="str">
            <v>4754664</v>
          </cell>
          <cell r="D3272" t="str">
            <v>MDELIVERY</v>
          </cell>
          <cell r="E3272" t="str">
            <v>DESPACHO</v>
          </cell>
          <cell r="F3272" t="str">
            <v>NORMAL</v>
          </cell>
          <cell r="G3272" t="str">
            <v>031080004754664</v>
          </cell>
          <cell r="H3272">
            <v>44916</v>
          </cell>
          <cell r="I3272" t="str">
            <v>ENTREGADO</v>
          </cell>
          <cell r="J3272">
            <v>44917</v>
          </cell>
          <cell r="K3272" t="str">
            <v>ZAMORA BONE JORGE FERNANDO</v>
          </cell>
          <cell r="L3272" t="str">
            <v>ESMERALDAS CALLE GUSTAVO BECERRA  SN CALLE MEJIA</v>
          </cell>
          <cell r="M3272" t="str">
            <v>0802273110</v>
          </cell>
          <cell r="N3272" t="str">
            <v>0999752064</v>
          </cell>
          <cell r="O3272" t="str">
            <v>0999752064</v>
          </cell>
          <cell r="P3272" t="str">
            <v>180105</v>
          </cell>
          <cell r="Q3272" t="str">
            <v>AMBATO</v>
          </cell>
          <cell r="R3272" t="str">
            <v>TUNGURAHUA</v>
          </cell>
          <cell r="S3272" t="str">
            <v>AMBATO</v>
          </cell>
          <cell r="T3272" t="str">
            <v>TRAMACO</v>
          </cell>
          <cell r="U3272" t="str">
            <v>FLEXNETUIO_PROVINCIA</v>
          </cell>
          <cell r="V3272">
            <v>1</v>
          </cell>
          <cell r="W3272">
            <v>1</v>
          </cell>
          <cell r="X3272" t="str">
            <v>FLEXNET ECUADOR - MDELIVERY</v>
          </cell>
          <cell r="Y3272" t="str">
            <v>CALLE 28 DE JUNIO S/N Y GARCIA MORENO ENTRADA LLANO GRANDE</v>
          </cell>
        </row>
        <row r="3273">
          <cell r="A3273" t="str">
            <v>4756410</v>
          </cell>
          <cell r="B3273">
            <v>484402</v>
          </cell>
          <cell r="C3273" t="str">
            <v>4756410</v>
          </cell>
          <cell r="D3273" t="str">
            <v>MDELIVERY</v>
          </cell>
          <cell r="E3273" t="str">
            <v>DESPACHO</v>
          </cell>
          <cell r="F3273" t="str">
            <v>NORMAL</v>
          </cell>
          <cell r="G3273" t="str">
            <v>FT76481</v>
          </cell>
          <cell r="H3273">
            <v>44916</v>
          </cell>
          <cell r="I3273" t="str">
            <v>ENTREGADO</v>
          </cell>
          <cell r="J3273">
            <v>44922</v>
          </cell>
          <cell r="K3273" t="str">
            <v>DIANA ESTEFANIA SANDOVAL CHERRES</v>
          </cell>
          <cell r="L3273" t="str">
            <v>COMITE DEL PUEBLO   CALLE ANDRES CEVALLOS N 65  114 CALLE JOSE ENCALADA</v>
          </cell>
          <cell r="M3273" t="str">
            <v>1721769709</v>
          </cell>
          <cell r="N3273" t="str">
            <v>0979073696</v>
          </cell>
          <cell r="O3273" t="str">
            <v>0979073696</v>
          </cell>
          <cell r="P3273" t="str">
            <v>170306</v>
          </cell>
          <cell r="Q3273" t="str">
            <v>QUITO</v>
          </cell>
          <cell r="R3273" t="str">
            <v>PICHINCHA</v>
          </cell>
          <cell r="S3273" t="str">
            <v>QUITO</v>
          </cell>
          <cell r="T3273" t="str">
            <v>FLEXTRANS UIO</v>
          </cell>
          <cell r="U3273" t="str">
            <v>FLEXNETUIO_LOCAL</v>
          </cell>
          <cell r="V3273">
            <v>2</v>
          </cell>
          <cell r="W3273">
            <v>2</v>
          </cell>
          <cell r="X3273" t="str">
            <v>FLEXNET ECUADOR - MDELIVERY</v>
          </cell>
          <cell r="Y3273" t="str">
            <v>CALLE 28 DE JUNIO S/N Y GARCIA MORENO ENTRADA LLANO GRANDE</v>
          </cell>
        </row>
        <row r="3274">
          <cell r="A3274" t="str">
            <v>4753449</v>
          </cell>
          <cell r="B3274">
            <v>484371</v>
          </cell>
          <cell r="C3274" t="str">
            <v>4753449</v>
          </cell>
          <cell r="D3274" t="str">
            <v>MDELIVERY</v>
          </cell>
          <cell r="E3274" t="str">
            <v>DESPACHO</v>
          </cell>
          <cell r="F3274" t="str">
            <v>NORMAL</v>
          </cell>
          <cell r="G3274" t="str">
            <v>TF90158</v>
          </cell>
          <cell r="H3274">
            <v>44916</v>
          </cell>
          <cell r="I3274" t="str">
            <v>ENTREGADO</v>
          </cell>
          <cell r="J3274">
            <v>44917</v>
          </cell>
          <cell r="K3274" t="str">
            <v>LUIS ARTURO ZAMBRANO ZAMBRANO</v>
          </cell>
          <cell r="L3274" t="str">
            <v>TARQUI CIUDADELA LA GARZONA  MZ 47</v>
          </cell>
          <cell r="M3274" t="str">
            <v>0915338990</v>
          </cell>
          <cell r="N3274" t="str">
            <v>0989282263</v>
          </cell>
          <cell r="O3274" t="str">
            <v>0989282263</v>
          </cell>
          <cell r="P3274" t="str">
            <v>090505</v>
          </cell>
          <cell r="Q3274" t="str">
            <v>GUAYAQUIL</v>
          </cell>
          <cell r="R3274" t="str">
            <v>GUAYAS</v>
          </cell>
          <cell r="S3274" t="str">
            <v>GUAYAQUIL</v>
          </cell>
          <cell r="T3274" t="str">
            <v>ITSACOURIER</v>
          </cell>
          <cell r="U3274" t="str">
            <v>FLEXNETUIO_GYE</v>
          </cell>
          <cell r="V3274">
            <v>1</v>
          </cell>
          <cell r="W3274">
            <v>1</v>
          </cell>
          <cell r="X3274" t="str">
            <v>FLEXNET ECUADOR - MDELIVERY</v>
          </cell>
          <cell r="Y3274" t="str">
            <v>CALLE 28 DE JUNIO S/N Y GARCIA MORENO ENTRADA LLANO GRANDE</v>
          </cell>
        </row>
        <row r="3275">
          <cell r="A3275" t="str">
            <v>4753482</v>
          </cell>
          <cell r="B3275">
            <v>484372</v>
          </cell>
          <cell r="C3275" t="str">
            <v>4753482</v>
          </cell>
          <cell r="D3275" t="str">
            <v>MDELIVERY</v>
          </cell>
          <cell r="E3275" t="str">
            <v>DESPACHO</v>
          </cell>
          <cell r="F3275" t="str">
            <v>NORMAL</v>
          </cell>
          <cell r="G3275" t="str">
            <v>031080004753482</v>
          </cell>
          <cell r="H3275">
            <v>44916</v>
          </cell>
          <cell r="I3275" t="str">
            <v>ENTREGADO</v>
          </cell>
          <cell r="J3275">
            <v>44917</v>
          </cell>
          <cell r="K3275" t="str">
            <v>WILSON PATRICIO CEVALLOS CHAVARRIA</v>
          </cell>
          <cell r="L3275" t="str">
            <v>12 DE MARZO CALLE EUGENIO ESPEJO SN ENTRE 9 DE OCTUBRE Y FRANCISCO MOREIRA</v>
          </cell>
          <cell r="M3275" t="str">
            <v>1312828070</v>
          </cell>
          <cell r="N3275" t="str">
            <v>0996833347</v>
          </cell>
          <cell r="O3275" t="str">
            <v>0992390651</v>
          </cell>
          <cell r="P3275" t="str">
            <v>130104</v>
          </cell>
          <cell r="Q3275" t="str">
            <v>PORTOVIEJO</v>
          </cell>
          <cell r="R3275" t="str">
            <v>MANABI</v>
          </cell>
          <cell r="S3275" t="str">
            <v>PORTOVIEJO</v>
          </cell>
          <cell r="T3275" t="str">
            <v>TRAMACO</v>
          </cell>
          <cell r="U3275" t="str">
            <v>FLEXNETUIO_PROVINCIA</v>
          </cell>
          <cell r="V3275">
            <v>1</v>
          </cell>
          <cell r="W3275">
            <v>1</v>
          </cell>
          <cell r="X3275" t="str">
            <v>FLEXNET ECUADOR - MDELIVERY</v>
          </cell>
          <cell r="Y3275" t="str">
            <v>CALLE 28 DE JUNIO S/N Y GARCIA MORENO ENTRADA LLANO GRANDE</v>
          </cell>
        </row>
        <row r="3276">
          <cell r="A3276" t="str">
            <v>4753484</v>
          </cell>
          <cell r="B3276">
            <v>484373</v>
          </cell>
          <cell r="C3276" t="str">
            <v>4753484</v>
          </cell>
          <cell r="D3276" t="str">
            <v>MDELIVERY</v>
          </cell>
          <cell r="E3276" t="str">
            <v>DESPACHO</v>
          </cell>
          <cell r="F3276" t="str">
            <v>NORMAL</v>
          </cell>
          <cell r="G3276" t="str">
            <v>FT76457</v>
          </cell>
          <cell r="H3276">
            <v>44916</v>
          </cell>
          <cell r="I3276" t="str">
            <v>ENTREGADO</v>
          </cell>
          <cell r="J3276">
            <v>44917</v>
          </cell>
          <cell r="K3276" t="str">
            <v>WILMA ROSARIO FLORES RUEDA</v>
          </cell>
          <cell r="L3276" t="str">
            <v>TURUBAMBA CALLE E5C  LOTE 40 Y E5B</v>
          </cell>
          <cell r="M3276" t="str">
            <v>0502628928</v>
          </cell>
          <cell r="N3276" t="str">
            <v>0995226527</v>
          </cell>
          <cell r="P3276" t="str">
            <v>170703</v>
          </cell>
          <cell r="Q3276" t="str">
            <v>QUITO</v>
          </cell>
          <cell r="R3276" t="str">
            <v>PICHINCHA</v>
          </cell>
          <cell r="S3276" t="str">
            <v>QUITO</v>
          </cell>
          <cell r="T3276" t="str">
            <v>FLEXTRANS UIO</v>
          </cell>
          <cell r="U3276" t="str">
            <v>FLEXNETUIO_LOCAL</v>
          </cell>
          <cell r="V3276">
            <v>1</v>
          </cell>
          <cell r="W3276">
            <v>1</v>
          </cell>
          <cell r="X3276" t="str">
            <v>FLEXNET ECUADOR - MDELIVERY</v>
          </cell>
          <cell r="Y3276" t="str">
            <v>CALLE 28 DE JUNIO S/N Y GARCIA MORENO ENTRADA LLANO GRANDE</v>
          </cell>
        </row>
        <row r="3277">
          <cell r="A3277" t="str">
            <v>4753515</v>
          </cell>
          <cell r="B3277">
            <v>484374</v>
          </cell>
          <cell r="C3277" t="str">
            <v>4753515</v>
          </cell>
          <cell r="D3277" t="str">
            <v>MDELIVERY</v>
          </cell>
          <cell r="E3277" t="str">
            <v>DESPACHO</v>
          </cell>
          <cell r="F3277" t="str">
            <v>NORMAL</v>
          </cell>
          <cell r="G3277" t="str">
            <v>FT76459</v>
          </cell>
          <cell r="H3277">
            <v>44916</v>
          </cell>
          <cell r="I3277" t="str">
            <v>ENTREGADO</v>
          </cell>
          <cell r="J3277">
            <v>44917</v>
          </cell>
          <cell r="K3277" t="str">
            <v>WILMA ROSARIO FLORES RUEDA</v>
          </cell>
          <cell r="L3277" t="str">
            <v>TURUBAMBA CALLE E5C  LOTE 40  Y E5B</v>
          </cell>
          <cell r="M3277" t="str">
            <v>0502628928</v>
          </cell>
          <cell r="N3277" t="str">
            <v>0992786026</v>
          </cell>
          <cell r="O3277" t="str">
            <v>0987428606</v>
          </cell>
          <cell r="P3277" t="str">
            <v>170703</v>
          </cell>
          <cell r="Q3277" t="str">
            <v>QUITO</v>
          </cell>
          <cell r="R3277" t="str">
            <v>PICHINCHA</v>
          </cell>
          <cell r="S3277" t="str">
            <v>QUITO</v>
          </cell>
          <cell r="T3277" t="str">
            <v>FLEXTRANS UIO</v>
          </cell>
          <cell r="U3277" t="str">
            <v>FLEXNETUIO_LOCAL</v>
          </cell>
          <cell r="V3277">
            <v>1</v>
          </cell>
          <cell r="W3277">
            <v>1</v>
          </cell>
          <cell r="X3277" t="str">
            <v>FLEXNET ECUADOR - MDELIVERY</v>
          </cell>
          <cell r="Y3277" t="str">
            <v>CALLE 28 DE JUNIO S/N Y GARCIA MORENO ENTRADA LLANO GRANDE</v>
          </cell>
        </row>
        <row r="3278">
          <cell r="A3278" t="str">
            <v>4753519</v>
          </cell>
          <cell r="B3278">
            <v>484375</v>
          </cell>
          <cell r="C3278" t="str">
            <v>4753519</v>
          </cell>
          <cell r="D3278" t="str">
            <v>MDELIVERY</v>
          </cell>
          <cell r="E3278" t="str">
            <v>DESPACHO</v>
          </cell>
          <cell r="F3278" t="str">
            <v>NORMAL</v>
          </cell>
          <cell r="G3278" t="str">
            <v>FT76495</v>
          </cell>
          <cell r="H3278">
            <v>44916</v>
          </cell>
          <cell r="I3278" t="str">
            <v>ENTREGADO</v>
          </cell>
          <cell r="J3278">
            <v>44917</v>
          </cell>
          <cell r="K3278" t="str">
            <v>EDMUNDO AURELIO LOURIDO JARA</v>
          </cell>
          <cell r="L3278" t="str">
            <v>POMASQUI CALLE CRISTOBAL GANGOTENA SN CALLE  JOSE DE LA CUADRA</v>
          </cell>
          <cell r="M3278" t="str">
            <v>1308250370</v>
          </cell>
          <cell r="N3278" t="str">
            <v>0992786026</v>
          </cell>
          <cell r="O3278" t="str">
            <v>0900000000</v>
          </cell>
          <cell r="P3278" t="str">
            <v>170308</v>
          </cell>
          <cell r="Q3278" t="str">
            <v>QUITO</v>
          </cell>
          <cell r="R3278" t="str">
            <v>PICHINCHA</v>
          </cell>
          <cell r="S3278" t="str">
            <v>POMASQUI - BELLA MARIA SANTA ROSA - URBANIZACION LOS SAUCES</v>
          </cell>
          <cell r="T3278" t="str">
            <v>FLEXTRANS UIO</v>
          </cell>
          <cell r="U3278" t="str">
            <v>FLEXNETUIO_LOCAL</v>
          </cell>
          <cell r="V3278">
            <v>1</v>
          </cell>
          <cell r="W3278">
            <v>1</v>
          </cell>
          <cell r="X3278" t="str">
            <v>FLEXNET ECUADOR - MDELIVERY</v>
          </cell>
          <cell r="Y3278" t="str">
            <v>CALLE 28 DE JUNIO S/N Y GARCIA MORENO ENTRADA LLANO GRANDE</v>
          </cell>
        </row>
        <row r="3279">
          <cell r="A3279" t="str">
            <v>4753535</v>
          </cell>
          <cell r="B3279">
            <v>484376</v>
          </cell>
          <cell r="C3279" t="str">
            <v>4753535</v>
          </cell>
          <cell r="D3279" t="str">
            <v>MDELIVERY</v>
          </cell>
          <cell r="E3279" t="str">
            <v>DESPACHO</v>
          </cell>
          <cell r="F3279" t="str">
            <v>NORMAL</v>
          </cell>
          <cell r="G3279" t="str">
            <v>FT76460</v>
          </cell>
          <cell r="H3279">
            <v>44916</v>
          </cell>
          <cell r="I3279" t="str">
            <v>ENTREGADO</v>
          </cell>
          <cell r="J3279">
            <v>44917</v>
          </cell>
          <cell r="K3279" t="str">
            <v>ALEX ALONSO OJEDA LOPEZ</v>
          </cell>
          <cell r="L3279" t="str">
            <v>GUAMANI CALLE E5C  MZ 32 L0TE 40  Y 35B</v>
          </cell>
          <cell r="M3279" t="str">
            <v>1712422565</v>
          </cell>
          <cell r="N3279" t="str">
            <v>0998408274</v>
          </cell>
          <cell r="P3279" t="str">
            <v>170703</v>
          </cell>
          <cell r="Q3279" t="str">
            <v>QUITO</v>
          </cell>
          <cell r="R3279" t="str">
            <v>PICHINCHA</v>
          </cell>
          <cell r="S3279" t="str">
            <v>QUITO</v>
          </cell>
          <cell r="T3279" t="str">
            <v>FLEXTRANS UIO</v>
          </cell>
          <cell r="U3279" t="str">
            <v>FLEXNETUIO_LOCAL</v>
          </cell>
          <cell r="V3279">
            <v>1</v>
          </cell>
          <cell r="W3279">
            <v>1</v>
          </cell>
          <cell r="X3279" t="str">
            <v>FLEXNET ECUADOR - MDELIVERY</v>
          </cell>
          <cell r="Y3279" t="str">
            <v>CALLE 28 DE JUNIO S/N Y GARCIA MORENO ENTRADA LLANO GRANDE</v>
          </cell>
        </row>
        <row r="3280">
          <cell r="A3280" t="str">
            <v>4753569</v>
          </cell>
          <cell r="B3280">
            <v>484377</v>
          </cell>
          <cell r="C3280" t="str">
            <v>4753569</v>
          </cell>
          <cell r="D3280" t="str">
            <v>MDELIVERY</v>
          </cell>
          <cell r="E3280" t="str">
            <v>DESPACHO</v>
          </cell>
          <cell r="F3280" t="str">
            <v>NORMAL</v>
          </cell>
          <cell r="G3280" t="str">
            <v>031080004753569</v>
          </cell>
          <cell r="H3280">
            <v>44916</v>
          </cell>
          <cell r="I3280" t="str">
            <v>ENTREGADO</v>
          </cell>
          <cell r="J3280">
            <v>44917</v>
          </cell>
          <cell r="K3280" t="str">
            <v>BETSABETH GABRIELA VELEZ CEDENO</v>
          </cell>
          <cell r="L3280" t="str">
            <v>PORTOVIEJO CALLE 22 DE NOVIEMBRE SN CALLE 3 DE MAYO</v>
          </cell>
          <cell r="M3280" t="str">
            <v>1310461858</v>
          </cell>
          <cell r="N3280" t="str">
            <v>0983066125</v>
          </cell>
          <cell r="O3280" t="str">
            <v>0900000000</v>
          </cell>
          <cell r="P3280" t="str">
            <v>130107</v>
          </cell>
          <cell r="Q3280" t="str">
            <v>PORTOVIEJO</v>
          </cell>
          <cell r="R3280" t="str">
            <v>MANABI</v>
          </cell>
          <cell r="S3280" t="str">
            <v>PORTOVIEJO</v>
          </cell>
          <cell r="T3280" t="str">
            <v>TRAMACO</v>
          </cell>
          <cell r="U3280" t="str">
            <v>FLEXNETUIO_PROVINCIA</v>
          </cell>
          <cell r="V3280">
            <v>1</v>
          </cell>
          <cell r="W3280">
            <v>1</v>
          </cell>
          <cell r="X3280" t="str">
            <v>FLEXNET ECUADOR - MDELIVERY</v>
          </cell>
          <cell r="Y3280" t="str">
            <v>CALLE 28 DE JUNIO S/N Y GARCIA MORENO ENTRADA LLANO GRANDE</v>
          </cell>
        </row>
        <row r="3281">
          <cell r="A3281" t="str">
            <v>4753639</v>
          </cell>
          <cell r="B3281">
            <v>484378</v>
          </cell>
          <cell r="C3281" t="str">
            <v>4753639</v>
          </cell>
          <cell r="D3281" t="str">
            <v>MDELIVERY</v>
          </cell>
          <cell r="E3281" t="str">
            <v>DESPACHO</v>
          </cell>
          <cell r="F3281" t="str">
            <v>NORMAL</v>
          </cell>
          <cell r="G3281" t="str">
            <v>FT76458</v>
          </cell>
          <cell r="H3281">
            <v>44916</v>
          </cell>
          <cell r="I3281" t="str">
            <v>ENTREGADO</v>
          </cell>
          <cell r="J3281">
            <v>44917</v>
          </cell>
          <cell r="K3281" t="str">
            <v>KATHERINE ANDREA OJEDA LOPEZ</v>
          </cell>
          <cell r="L3281" t="str">
            <v>TURUBAMBA CALLE E5C MZ 51 LOTE 32 CALLE E5B</v>
          </cell>
          <cell r="M3281" t="str">
            <v>1724461098</v>
          </cell>
          <cell r="N3281" t="str">
            <v>0987455733</v>
          </cell>
          <cell r="P3281" t="str">
            <v>170703</v>
          </cell>
          <cell r="Q3281" t="str">
            <v>QUITO</v>
          </cell>
          <cell r="R3281" t="str">
            <v>PICHINCHA</v>
          </cell>
          <cell r="S3281" t="str">
            <v>QUITO</v>
          </cell>
          <cell r="T3281" t="str">
            <v>FLEXTRANS UIO</v>
          </cell>
          <cell r="U3281" t="str">
            <v>FLEXNETUIO_LOCAL</v>
          </cell>
          <cell r="V3281">
            <v>1</v>
          </cell>
          <cell r="W3281">
            <v>1</v>
          </cell>
          <cell r="X3281" t="str">
            <v>FLEXNET ECUADOR - MDELIVERY</v>
          </cell>
          <cell r="Y3281" t="str">
            <v>CALLE 28 DE JUNIO S/N Y GARCIA MORENO ENTRADA LLANO GRANDE</v>
          </cell>
        </row>
        <row r="3282">
          <cell r="A3282" t="str">
            <v>4753682</v>
          </cell>
          <cell r="B3282">
            <v>484380</v>
          </cell>
          <cell r="C3282" t="str">
            <v>4753682</v>
          </cell>
          <cell r="D3282" t="str">
            <v>MDELIVERY</v>
          </cell>
          <cell r="E3282" t="str">
            <v>DESPACHO</v>
          </cell>
          <cell r="F3282" t="str">
            <v>NORMAL</v>
          </cell>
          <cell r="G3282" t="str">
            <v>FT76485</v>
          </cell>
          <cell r="H3282">
            <v>44916</v>
          </cell>
          <cell r="I3282" t="str">
            <v>ENTREGADO</v>
          </cell>
          <cell r="J3282">
            <v>44917</v>
          </cell>
          <cell r="K3282" t="str">
            <v>JOSE GUILLERMO MINO VERDESOTO</v>
          </cell>
          <cell r="L3282" t="str">
            <v>TUMBACO CALLE GASPAR DE CARVAJAL   S5 108 CALLE INES JIMENEZ</v>
          </cell>
          <cell r="M3282" t="str">
            <v>0502778525</v>
          </cell>
          <cell r="N3282" t="str">
            <v>0969060939</v>
          </cell>
          <cell r="P3282" t="str">
            <v>170903</v>
          </cell>
          <cell r="Q3282" t="str">
            <v>QUITO</v>
          </cell>
          <cell r="R3282" t="str">
            <v>PICHINCHA</v>
          </cell>
          <cell r="S3282" t="str">
            <v>TUMBACO</v>
          </cell>
          <cell r="T3282" t="str">
            <v>FLEXTRANS UIO</v>
          </cell>
          <cell r="U3282" t="str">
            <v>FLEXNETUIO_LOCAL</v>
          </cell>
          <cell r="V3282">
            <v>1</v>
          </cell>
          <cell r="W3282">
            <v>1</v>
          </cell>
          <cell r="X3282" t="str">
            <v>FLEXNET ECUADOR - MDELIVERY</v>
          </cell>
          <cell r="Y3282" t="str">
            <v>CALLE 28 DE JUNIO S/N Y GARCIA MORENO ENTRADA LLANO GRANDE</v>
          </cell>
        </row>
        <row r="3283">
          <cell r="A3283" t="str">
            <v>4753744</v>
          </cell>
          <cell r="B3283">
            <v>484381</v>
          </cell>
          <cell r="C3283" t="str">
            <v>4753744</v>
          </cell>
          <cell r="D3283" t="str">
            <v>MDELIVERY</v>
          </cell>
          <cell r="E3283" t="str">
            <v>DESPACHO</v>
          </cell>
          <cell r="F3283" t="str">
            <v>NORMAL</v>
          </cell>
          <cell r="G3283" t="str">
            <v>FT76491</v>
          </cell>
          <cell r="H3283">
            <v>44916</v>
          </cell>
          <cell r="I3283" t="str">
            <v>ENTREGADO</v>
          </cell>
          <cell r="J3283">
            <v>44918</v>
          </cell>
          <cell r="K3283" t="str">
            <v>ALEXANDRA GEORGINA CAIZA MACHUCA</v>
          </cell>
          <cell r="L3283" t="str">
            <v>COTOCOLLAO CALLE MELCHOR DE VALDEZ  SN  Y MARTIN OCHOA</v>
          </cell>
          <cell r="M3283" t="str">
            <v>2000019220</v>
          </cell>
          <cell r="N3283" t="str">
            <v>0984450777</v>
          </cell>
          <cell r="P3283" t="str">
            <v>170528</v>
          </cell>
          <cell r="Q3283" t="str">
            <v>QUITO</v>
          </cell>
          <cell r="R3283" t="str">
            <v>PICHINCHA</v>
          </cell>
          <cell r="S3283" t="str">
            <v>QUITO</v>
          </cell>
          <cell r="T3283" t="str">
            <v>FLEXTRANS UIO</v>
          </cell>
          <cell r="U3283" t="str">
            <v>FLEXNETUIO_LOCAL</v>
          </cell>
          <cell r="V3283">
            <v>1</v>
          </cell>
          <cell r="W3283">
            <v>1</v>
          </cell>
          <cell r="X3283" t="str">
            <v>FLEXNET ECUADOR - MDELIVERY</v>
          </cell>
          <cell r="Y3283" t="str">
            <v>CALLE 28 DE JUNIO S/N Y GARCIA MORENO ENTRADA LLANO GRANDE</v>
          </cell>
        </row>
        <row r="3284">
          <cell r="A3284" t="str">
            <v>4753745</v>
          </cell>
          <cell r="B3284">
            <v>484382</v>
          </cell>
          <cell r="C3284" t="str">
            <v>4753745</v>
          </cell>
          <cell r="D3284" t="str">
            <v>MDELIVERY</v>
          </cell>
          <cell r="E3284" t="str">
            <v>DESPACHO</v>
          </cell>
          <cell r="F3284" t="str">
            <v>NORMAL</v>
          </cell>
          <cell r="G3284" t="str">
            <v>FT76500</v>
          </cell>
          <cell r="H3284">
            <v>44916</v>
          </cell>
          <cell r="I3284" t="str">
            <v>ENTREGADO</v>
          </cell>
          <cell r="J3284">
            <v>44917</v>
          </cell>
          <cell r="K3284" t="str">
            <v>CARMITA JACQUELINE GARCIA GRANDA</v>
          </cell>
          <cell r="L3284" t="str">
            <v>PONCEANO CALLE MOISES LUNA ANDRADE SN PASE OE3A</v>
          </cell>
          <cell r="M3284" t="str">
            <v>1706012224</v>
          </cell>
          <cell r="N3284" t="str">
            <v>0983760703</v>
          </cell>
          <cell r="O3284" t="str">
            <v>0983760703</v>
          </cell>
          <cell r="P3284" t="str">
            <v>170303</v>
          </cell>
          <cell r="Q3284" t="str">
            <v>QUITO</v>
          </cell>
          <cell r="R3284" t="str">
            <v>PICHINCHA</v>
          </cell>
          <cell r="S3284" t="str">
            <v>QUITO</v>
          </cell>
          <cell r="T3284" t="str">
            <v>FLEXTRANS UIO</v>
          </cell>
          <cell r="U3284" t="str">
            <v>FLEXNETUIO_LOCAL</v>
          </cell>
          <cell r="V3284">
            <v>1</v>
          </cell>
          <cell r="W3284">
            <v>1</v>
          </cell>
          <cell r="X3284" t="str">
            <v>FLEXNET ECUADOR - MDELIVERY</v>
          </cell>
          <cell r="Y3284" t="str">
            <v>CALLE 28 DE JUNIO S/N Y GARCIA MORENO ENTRADA LLANO GRANDE</v>
          </cell>
        </row>
        <row r="3285">
          <cell r="A3285" t="str">
            <v>4753801</v>
          </cell>
          <cell r="B3285">
            <v>484383</v>
          </cell>
          <cell r="C3285" t="str">
            <v>4753801</v>
          </cell>
          <cell r="D3285" t="str">
            <v>MDELIVERY</v>
          </cell>
          <cell r="E3285" t="str">
            <v>DESPACHO</v>
          </cell>
          <cell r="F3285" t="str">
            <v>NORMAL</v>
          </cell>
          <cell r="G3285" t="str">
            <v>TF90154</v>
          </cell>
          <cell r="H3285">
            <v>44916</v>
          </cell>
          <cell r="I3285" t="str">
            <v>ENTREGADO</v>
          </cell>
          <cell r="J3285">
            <v>44917</v>
          </cell>
          <cell r="K3285" t="str">
            <v>DIANA JESENNIA MURILLO BERMUDEZ</v>
          </cell>
          <cell r="L3285" t="str">
            <v>TARQUI   CALLE ADALBERTO ORTIZ  MZ5  VILLA 12 CALLE QUINTA</v>
          </cell>
          <cell r="M3285" t="str">
            <v>0914541669</v>
          </cell>
          <cell r="N3285" t="str">
            <v>0979427521</v>
          </cell>
          <cell r="O3285" t="str">
            <v>0979427521</v>
          </cell>
          <cell r="P3285" t="str">
            <v>090509</v>
          </cell>
          <cell r="Q3285" t="str">
            <v>GUAYAQUIL</v>
          </cell>
          <cell r="R3285" t="str">
            <v>GUAYAS</v>
          </cell>
          <cell r="S3285" t="str">
            <v>GUAYAQUIL</v>
          </cell>
          <cell r="T3285" t="str">
            <v>ITSACOURIER</v>
          </cell>
          <cell r="U3285" t="str">
            <v>FLEXNETUIO_GYE</v>
          </cell>
          <cell r="V3285">
            <v>1</v>
          </cell>
          <cell r="W3285">
            <v>1</v>
          </cell>
          <cell r="X3285" t="str">
            <v>FLEXNET ECUADOR - MDELIVERY</v>
          </cell>
          <cell r="Y3285" t="str">
            <v>CALLE 28 DE JUNIO S/N Y GARCIA MORENO ENTRADA LLANO GRANDE</v>
          </cell>
        </row>
        <row r="3286">
          <cell r="A3286" t="str">
            <v>SG_2022_2212</v>
          </cell>
          <cell r="B3286">
            <v>484323</v>
          </cell>
          <cell r="C3286" t="str">
            <v>SG_2022_2212</v>
          </cell>
          <cell r="D3286" t="str">
            <v>SG</v>
          </cell>
          <cell r="E3286" t="str">
            <v>DESPACHO</v>
          </cell>
          <cell r="G3286" t="str">
            <v>90189</v>
          </cell>
          <cell r="H3286">
            <v>44916</v>
          </cell>
          <cell r="I3286" t="str">
            <v>ENTREGADO</v>
          </cell>
          <cell r="J3286">
            <v>44917</v>
          </cell>
          <cell r="K3286" t="str">
            <v>MEGAMETALES SAN EDUARDO</v>
          </cell>
          <cell r="L3286" t="str">
            <v>CDLA. JARDINES DEL SALADO, AV JOSE RODRIGUEZ BONIN S/N MZ 189 A-1</v>
          </cell>
          <cell r="P3286" t="str">
            <v>GUAYAQUIL</v>
          </cell>
          <cell r="Q3286" t="str">
            <v>GUAYAQUIL</v>
          </cell>
          <cell r="R3286" t="str">
            <v>GUAYAS</v>
          </cell>
          <cell r="T3286" t="str">
            <v>FLEXTRANS GYE</v>
          </cell>
          <cell r="U3286" t="str">
            <v>FLEXNETGYE_LOCAL</v>
          </cell>
          <cell r="V3286">
            <v>1</v>
          </cell>
          <cell r="W3286">
            <v>273.22000000000003</v>
          </cell>
          <cell r="X3286" t="str">
            <v>FLEXNET - GYE</v>
          </cell>
          <cell r="Y3286" t="str">
            <v>FERNANDO GUTIERREZ HILL KM 8 1/2 VIA DAULE</v>
          </cell>
        </row>
        <row r="3287">
          <cell r="A3287" t="str">
            <v>SG_2022_2211</v>
          </cell>
          <cell r="B3287">
            <v>484275</v>
          </cell>
          <cell r="C3287" t="str">
            <v>SG_2022_2211</v>
          </cell>
          <cell r="D3287" t="str">
            <v>SG</v>
          </cell>
          <cell r="E3287" t="str">
            <v>DESPACHO</v>
          </cell>
          <cell r="F3287" t="str">
            <v>NORMAL</v>
          </cell>
          <cell r="G3287" t="str">
            <v>90179</v>
          </cell>
          <cell r="H3287">
            <v>44916</v>
          </cell>
          <cell r="I3287" t="str">
            <v>ENTREGADO</v>
          </cell>
          <cell r="J3287">
            <v>44917</v>
          </cell>
          <cell r="K3287" t="str">
            <v>MEGAMETALES MAPASINGUE</v>
          </cell>
          <cell r="L3287" t="str">
            <v>CDLA. MAPASINGUE ESTE S. 11 MZ. 5-A</v>
          </cell>
          <cell r="P3287" t="str">
            <v>GUAYAQUIL</v>
          </cell>
          <cell r="Q3287" t="str">
            <v>GUAYAQUIL</v>
          </cell>
          <cell r="R3287" t="str">
            <v>GUAYAS</v>
          </cell>
          <cell r="T3287" t="str">
            <v>FLEXTRANS GYE</v>
          </cell>
          <cell r="U3287" t="str">
            <v>FLEXNETGYE_LOCAL</v>
          </cell>
          <cell r="V3287">
            <v>1</v>
          </cell>
          <cell r="W3287">
            <v>110.66</v>
          </cell>
          <cell r="X3287" t="str">
            <v>FLEXNET - GYE</v>
          </cell>
          <cell r="Y3287" t="str">
            <v>FERNANDO GUTIERREZ HILL KM 8 1/2 VIA DAULE</v>
          </cell>
        </row>
        <row r="3288">
          <cell r="A3288" t="str">
            <v>SG_2022_2210</v>
          </cell>
          <cell r="B3288">
            <v>484227</v>
          </cell>
          <cell r="C3288" t="str">
            <v>SG_2022_2210</v>
          </cell>
          <cell r="D3288" t="str">
            <v>SG</v>
          </cell>
          <cell r="E3288" t="str">
            <v>DESPACHO</v>
          </cell>
          <cell r="F3288" t="str">
            <v>NORMAL</v>
          </cell>
          <cell r="G3288" t="str">
            <v>90178</v>
          </cell>
          <cell r="H3288">
            <v>44916</v>
          </cell>
          <cell r="I3288" t="str">
            <v>ENTREGADO</v>
          </cell>
          <cell r="J3288">
            <v>44917</v>
          </cell>
          <cell r="K3288" t="str">
            <v>MEGAMETALES PALMAS</v>
          </cell>
          <cell r="L3288" t="str">
            <v>KM 13 1/2 VIA DAULE FRENTE AL HOTEL LAS PALMAS</v>
          </cell>
          <cell r="P3288" t="str">
            <v>GUAYAQUIL</v>
          </cell>
          <cell r="Q3288" t="str">
            <v>GUAYAQUIL</v>
          </cell>
          <cell r="R3288" t="str">
            <v>GUAYAS</v>
          </cell>
          <cell r="T3288" t="str">
            <v>FLEXTRANS GYE</v>
          </cell>
          <cell r="U3288" t="str">
            <v>FLEXNETGYE_LOCAL</v>
          </cell>
          <cell r="V3288">
            <v>1</v>
          </cell>
          <cell r="W3288">
            <v>114.57</v>
          </cell>
          <cell r="X3288" t="str">
            <v>FLEXNET - GYE</v>
          </cell>
          <cell r="Y3288" t="str">
            <v>FERNANDO GUTIERREZ HILL KM 8 1/2 VIA DAULE</v>
          </cell>
        </row>
        <row r="3289">
          <cell r="A3289" t="str">
            <v>53057</v>
          </cell>
          <cell r="B3289">
            <v>484225</v>
          </cell>
          <cell r="C3289" t="str">
            <v>53057</v>
          </cell>
          <cell r="D3289" t="str">
            <v>DEGSO</v>
          </cell>
          <cell r="E3289" t="str">
            <v>DESPACHO</v>
          </cell>
          <cell r="F3289" t="str">
            <v>NORMAL</v>
          </cell>
          <cell r="G3289" t="str">
            <v>FT76441</v>
          </cell>
          <cell r="H3289">
            <v>44916</v>
          </cell>
          <cell r="I3289" t="str">
            <v>ENTREGADO</v>
          </cell>
          <cell r="J3289">
            <v>44917</v>
          </cell>
          <cell r="K3289" t="str">
            <v>ENCHAPES DECORATIVOS S.A.</v>
          </cell>
          <cell r="L3289" t="str">
            <v>Direccion: QUITO ,AV MORAN VALVERDE OE1-63 Y PANAMERICANA SUR KM 9 ½ ATENCION LUIS SALCEDO TEL:2676700-POR FAVOR entregar en la manana</v>
          </cell>
          <cell r="M3289" t="str">
            <v>1790175952001</v>
          </cell>
          <cell r="N3289" t="str">
            <v>99-832-0225</v>
          </cell>
          <cell r="O3289" t="str">
            <v>99-832-0225</v>
          </cell>
          <cell r="P3289" t="str">
            <v>170301</v>
          </cell>
          <cell r="Q3289" t="str">
            <v>QUITO</v>
          </cell>
          <cell r="R3289" t="str">
            <v>PICHINCHA</v>
          </cell>
          <cell r="S3289" t="str">
            <v>QUITO</v>
          </cell>
          <cell r="T3289" t="str">
            <v>FLEXTRANS UIO</v>
          </cell>
          <cell r="U3289" t="str">
            <v>FLEXNETUIO_LOCAL</v>
          </cell>
          <cell r="V3289">
            <v>1</v>
          </cell>
          <cell r="W3289">
            <v>1</v>
          </cell>
          <cell r="X3289" t="str">
            <v>FLEXNET</v>
          </cell>
          <cell r="Y3289" t="str">
            <v>FLEX NET CALLE 28 DE JUNIO S/N Y GARCIA MORENO ENTRADA LLANO GRANDE</v>
          </cell>
        </row>
        <row r="3290">
          <cell r="A3290" t="str">
            <v>4743037</v>
          </cell>
          <cell r="B3290">
            <v>484094</v>
          </cell>
          <cell r="C3290" t="str">
            <v>4743037</v>
          </cell>
          <cell r="D3290" t="str">
            <v>MDELIVERY</v>
          </cell>
          <cell r="E3290" t="str">
            <v>DESPACHO</v>
          </cell>
          <cell r="F3290" t="str">
            <v>NORMAL</v>
          </cell>
          <cell r="G3290" t="str">
            <v>IC3986</v>
          </cell>
          <cell r="H3290">
            <v>44916</v>
          </cell>
          <cell r="I3290" t="str">
            <v>ENTREGADO</v>
          </cell>
          <cell r="J3290">
            <v>44917</v>
          </cell>
          <cell r="K3290" t="str">
            <v>Juan Pablo Morocho Loja</v>
          </cell>
          <cell r="L3290" t="str">
            <v>TOTORACOCHA AV ESPANIA  12 31 CALLE LA CASTELLANA</v>
          </cell>
          <cell r="M3290" t="str">
            <v>0104474218</v>
          </cell>
          <cell r="N3290" t="str">
            <v>0990294711</v>
          </cell>
          <cell r="O3290" t="str">
            <v/>
          </cell>
          <cell r="P3290" t="str">
            <v>010103</v>
          </cell>
          <cell r="Q3290" t="str">
            <v>CUENCA</v>
          </cell>
          <cell r="R3290" t="str">
            <v>AZUAY</v>
          </cell>
          <cell r="S3290" t="str">
            <v>CUENCA</v>
          </cell>
          <cell r="T3290" t="str">
            <v>TRAMACO</v>
          </cell>
          <cell r="U3290" t="str">
            <v>FLEXNETUIO_PROVINCIA</v>
          </cell>
          <cell r="V3290">
            <v>1</v>
          </cell>
          <cell r="W3290">
            <v>1</v>
          </cell>
          <cell r="X3290" t="str">
            <v>FLEXNET ECUADOR - MDELIVERY</v>
          </cell>
          <cell r="Y3290" t="str">
            <v>CALLE 28 DE JUNIO S/N Y GARCIA MORENO ENTRADA LLANO GRANDE</v>
          </cell>
        </row>
        <row r="3291">
          <cell r="A3291" t="str">
            <v>4743160</v>
          </cell>
          <cell r="B3291">
            <v>484095</v>
          </cell>
          <cell r="C3291" t="str">
            <v>4743160</v>
          </cell>
          <cell r="D3291" t="str">
            <v>MDELIVERY</v>
          </cell>
          <cell r="E3291" t="str">
            <v>DESPACHO</v>
          </cell>
          <cell r="F3291" t="str">
            <v>NORMAL</v>
          </cell>
          <cell r="G3291" t="str">
            <v>FT76503</v>
          </cell>
          <cell r="H3291">
            <v>44916</v>
          </cell>
          <cell r="I3291" t="str">
            <v>ENTREGADO</v>
          </cell>
          <cell r="J3291">
            <v>44918</v>
          </cell>
          <cell r="K3291" t="str">
            <v>OSCAR MAURICIO REYES BUCHELI</v>
          </cell>
          <cell r="L3291" t="str">
            <v>SOLANDA AV CARDENAL DE LA TORRE S14 195 CALLE RAFAEL FERRER</v>
          </cell>
          <cell r="M3291" t="str">
            <v>1723332498</v>
          </cell>
          <cell r="N3291" t="str">
            <v>0999037509/0995005762</v>
          </cell>
          <cell r="P3291" t="str">
            <v>170601</v>
          </cell>
          <cell r="Q3291" t="str">
            <v>QUITO</v>
          </cell>
          <cell r="R3291" t="str">
            <v>PICHINCHA</v>
          </cell>
          <cell r="S3291" t="str">
            <v>QUITO</v>
          </cell>
          <cell r="T3291" t="str">
            <v>FLEXTRANS UIO</v>
          </cell>
          <cell r="U3291" t="str">
            <v>FLEXNETUIO_LOCAL</v>
          </cell>
          <cell r="V3291">
            <v>1</v>
          </cell>
          <cell r="W3291">
            <v>1</v>
          </cell>
          <cell r="X3291" t="str">
            <v>FLEXNET ECUADOR - MDELIVERY</v>
          </cell>
          <cell r="Y3291" t="str">
            <v>CALLE 28 DE JUNIO S/N Y GARCIA MORENO ENTRADA LLANO GRANDE</v>
          </cell>
        </row>
        <row r="3292">
          <cell r="A3292" t="str">
            <v>4746057</v>
          </cell>
          <cell r="B3292">
            <v>484096</v>
          </cell>
          <cell r="C3292" t="str">
            <v>4746057</v>
          </cell>
          <cell r="D3292" t="str">
            <v>MDELIVERY</v>
          </cell>
          <cell r="E3292" t="str">
            <v>DESPACHO</v>
          </cell>
          <cell r="F3292" t="str">
            <v>NORMAL</v>
          </cell>
          <cell r="G3292" t="str">
            <v>031080004746057</v>
          </cell>
          <cell r="H3292">
            <v>44916</v>
          </cell>
          <cell r="I3292" t="str">
            <v>INCIDENCIA</v>
          </cell>
          <cell r="J3292">
            <v>44923</v>
          </cell>
          <cell r="K3292" t="str">
            <v>JULIAN STEVEN ZAMBRANO ZAMORA</v>
          </cell>
          <cell r="L3292" t="str">
            <v>LOS ESTEROS    CALLE VIA ROCAFUERTE  SN CALLE 38</v>
          </cell>
          <cell r="M3292" t="str">
            <v>1317112470</v>
          </cell>
          <cell r="N3292" t="str">
            <v>0959198599</v>
          </cell>
          <cell r="O3292" t="str">
            <v>0959198599</v>
          </cell>
          <cell r="P3292" t="str">
            <v>130208</v>
          </cell>
          <cell r="Q3292" t="str">
            <v>MANTA</v>
          </cell>
          <cell r="R3292" t="str">
            <v>MANABI</v>
          </cell>
          <cell r="S3292" t="str">
            <v>MANTA</v>
          </cell>
          <cell r="T3292" t="str">
            <v>TRAMACO</v>
          </cell>
          <cell r="U3292" t="str">
            <v>FLEXNETUIO_PROVINCIA</v>
          </cell>
          <cell r="V3292">
            <v>1</v>
          </cell>
          <cell r="W3292">
            <v>1</v>
          </cell>
          <cell r="X3292" t="str">
            <v>FLEXNET ECUADOR - MDELIVERY</v>
          </cell>
          <cell r="Y3292" t="str">
            <v>CALLE 28 DE JUNIO S/N Y GARCIA MORENO ENTRADA LLANO GRANDE</v>
          </cell>
        </row>
        <row r="3293">
          <cell r="A3293" t="str">
            <v>4746082</v>
          </cell>
          <cell r="B3293">
            <v>484097</v>
          </cell>
          <cell r="C3293" t="str">
            <v>4746082</v>
          </cell>
          <cell r="D3293" t="str">
            <v>MDELIVERY</v>
          </cell>
          <cell r="E3293" t="str">
            <v>DESPACHO</v>
          </cell>
          <cell r="F3293" t="str">
            <v>NORMAL</v>
          </cell>
          <cell r="G3293" t="str">
            <v>031080004746082</v>
          </cell>
          <cell r="H3293">
            <v>44916</v>
          </cell>
          <cell r="I3293" t="str">
            <v>ENTREGADO</v>
          </cell>
          <cell r="J3293">
            <v>44917</v>
          </cell>
          <cell r="K3293" t="str">
            <v>WENDY ANAIS CHAMBE ZAMBRANO</v>
          </cell>
          <cell r="L3293" t="str">
            <v>MOCACHE   CDLA GUILLERMO JUEZ DIAZ SN VIA A QUEVEDO MOCACHE</v>
          </cell>
          <cell r="M3293" t="str">
            <v>1208566263</v>
          </cell>
          <cell r="N3293" t="str">
            <v>0986764326</v>
          </cell>
          <cell r="O3293" t="str">
            <v>0986764326</v>
          </cell>
          <cell r="P3293" t="str">
            <v>120313</v>
          </cell>
          <cell r="Q3293" t="str">
            <v>MOCACHE</v>
          </cell>
          <cell r="R3293" t="str">
            <v>LOS RIOS</v>
          </cell>
          <cell r="S3293" t="str">
            <v>MOCACHE - RECINTO SAN LUIS - SAN FELIPE</v>
          </cell>
          <cell r="T3293" t="str">
            <v>TRAMACO</v>
          </cell>
          <cell r="U3293" t="str">
            <v>FLEXNETUIO_PROVINCIA</v>
          </cell>
          <cell r="V3293">
            <v>1</v>
          </cell>
          <cell r="W3293">
            <v>1</v>
          </cell>
          <cell r="X3293" t="str">
            <v>FLEXNET ECUADOR - MDELIVERY</v>
          </cell>
          <cell r="Y3293" t="str">
            <v>CALLE 28 DE JUNIO S/N Y GARCIA MORENO ENTRADA LLANO GRANDE</v>
          </cell>
        </row>
        <row r="3294">
          <cell r="A3294" t="str">
            <v>4746265</v>
          </cell>
          <cell r="B3294">
            <v>484098</v>
          </cell>
          <cell r="C3294" t="str">
            <v>4746265</v>
          </cell>
          <cell r="D3294" t="str">
            <v>MDELIVERY</v>
          </cell>
          <cell r="E3294" t="str">
            <v>DESPACHO</v>
          </cell>
          <cell r="F3294" t="str">
            <v>NORMAL</v>
          </cell>
          <cell r="G3294" t="str">
            <v>FT76502</v>
          </cell>
          <cell r="H3294">
            <v>44916</v>
          </cell>
          <cell r="I3294" t="str">
            <v>ENTREGADO</v>
          </cell>
          <cell r="J3294">
            <v>44922</v>
          </cell>
          <cell r="K3294" t="str">
            <v>MARIN PEREZ GERMANIA LISSETH</v>
          </cell>
          <cell r="L3294" t="str">
            <v>ECUATORIANA CALLE S41C  SN  Y CJON OE9J</v>
          </cell>
          <cell r="M3294" t="str">
            <v>0705118263</v>
          </cell>
          <cell r="N3294" t="str">
            <v>0999117722</v>
          </cell>
          <cell r="O3294" t="str">
            <v>0999117722</v>
          </cell>
          <cell r="P3294" t="str">
            <v>170707</v>
          </cell>
          <cell r="Q3294" t="str">
            <v>QUITO</v>
          </cell>
          <cell r="R3294" t="str">
            <v>PICHINCHA</v>
          </cell>
          <cell r="S3294" t="str">
            <v>QUITO</v>
          </cell>
          <cell r="T3294" t="str">
            <v>FLEXTRANS UIO</v>
          </cell>
          <cell r="U3294" t="str">
            <v>FLEXNETUIO_LOCAL</v>
          </cell>
          <cell r="V3294">
            <v>1</v>
          </cell>
          <cell r="W3294">
            <v>1</v>
          </cell>
          <cell r="X3294" t="str">
            <v>FLEXNET ECUADOR - MDELIVERY</v>
          </cell>
          <cell r="Y3294" t="str">
            <v>CALLE 28 DE JUNIO S/N Y GARCIA MORENO ENTRADA LLANO GRANDE</v>
          </cell>
        </row>
        <row r="3295">
          <cell r="A3295" t="str">
            <v>4746409</v>
          </cell>
          <cell r="B3295">
            <v>484099</v>
          </cell>
          <cell r="C3295" t="str">
            <v>4746409</v>
          </cell>
          <cell r="D3295" t="str">
            <v>MDELIVERY</v>
          </cell>
          <cell r="E3295" t="str">
            <v>DESPACHO</v>
          </cell>
          <cell r="F3295" t="str">
            <v>DERIVADO PICK UP</v>
          </cell>
          <cell r="G3295" t="str">
            <v>031080004746409</v>
          </cell>
          <cell r="H3295">
            <v>44916</v>
          </cell>
          <cell r="I3295" t="str">
            <v>ENTREGADO</v>
          </cell>
          <cell r="J3295">
            <v>44918</v>
          </cell>
          <cell r="K3295" t="str">
            <v>ANDREA ESTEFANIA MOREJON SANCHEZ</v>
          </cell>
          <cell r="L3295" t="str">
            <v>OFICINA TRAMACO CUENCA CENTRO</v>
          </cell>
          <cell r="M3295" t="str">
            <v>106874027</v>
          </cell>
          <cell r="N3295" t="str">
            <v>0992507933</v>
          </cell>
          <cell r="O3295" t="str">
            <v>0992507933</v>
          </cell>
          <cell r="P3295" t="str">
            <v>CUENCA</v>
          </cell>
          <cell r="Q3295" t="str">
            <v>CUENCA</v>
          </cell>
          <cell r="R3295" t="str">
            <v>AZUAY</v>
          </cell>
          <cell r="T3295" t="str">
            <v>TRAMACO</v>
          </cell>
          <cell r="U3295" t="str">
            <v>FLEXNETUIO_PROVINCIA</v>
          </cell>
          <cell r="V3295">
            <v>1</v>
          </cell>
          <cell r="W3295">
            <v>1</v>
          </cell>
          <cell r="X3295" t="str">
            <v>FLEXNET ECUADOR - MDELIVERY</v>
          </cell>
          <cell r="Y3295" t="str">
            <v>CALLE 28 DE JUNIO S/N Y GARCIA MORENO ENTRADA LLANO GRANDE</v>
          </cell>
        </row>
        <row r="3296">
          <cell r="A3296" t="str">
            <v>4746695</v>
          </cell>
          <cell r="B3296">
            <v>484100</v>
          </cell>
          <cell r="C3296" t="str">
            <v>4746695</v>
          </cell>
          <cell r="D3296" t="str">
            <v>MDELIVERY</v>
          </cell>
          <cell r="E3296" t="str">
            <v>DESPACHO</v>
          </cell>
          <cell r="F3296" t="str">
            <v>DERIVADO PICK UP</v>
          </cell>
          <cell r="G3296" t="str">
            <v>031080004746695</v>
          </cell>
          <cell r="H3296">
            <v>44916</v>
          </cell>
          <cell r="I3296" t="str">
            <v>INCIDENCIA</v>
          </cell>
          <cell r="J3296">
            <v>44923</v>
          </cell>
          <cell r="K3296" t="str">
            <v>BYRON IVAN CHICHANDE MORALES</v>
          </cell>
          <cell r="L3296" t="str">
            <v>OFICINA TRAMACO PUNTO DE ATENCION VIA DAULE</v>
          </cell>
          <cell r="M3296" t="str">
            <v>0919065367</v>
          </cell>
          <cell r="N3296" t="str">
            <v>0987820341</v>
          </cell>
          <cell r="O3296" t="str">
            <v>0968036183</v>
          </cell>
          <cell r="P3296" t="str">
            <v>GUAYAQUIL</v>
          </cell>
          <cell r="Q3296" t="str">
            <v>GUAYAQUIL</v>
          </cell>
          <cell r="R3296" t="str">
            <v>GUAYAS</v>
          </cell>
          <cell r="T3296" t="str">
            <v>TRAMACO</v>
          </cell>
          <cell r="U3296" t="str">
            <v>FLEXNETUIO_GYE</v>
          </cell>
          <cell r="V3296">
            <v>1</v>
          </cell>
          <cell r="W3296">
            <v>1</v>
          </cell>
          <cell r="X3296" t="str">
            <v>FLEXNET ECUADOR - MDELIVERY</v>
          </cell>
          <cell r="Y3296" t="str">
            <v>CALLE 28 DE JUNIO S/N Y GARCIA MORENO ENTRADA LLANO GRANDE</v>
          </cell>
        </row>
        <row r="3297">
          <cell r="A3297" t="str">
            <v>4747321</v>
          </cell>
          <cell r="B3297">
            <v>484101</v>
          </cell>
          <cell r="C3297" t="str">
            <v>4747321</v>
          </cell>
          <cell r="D3297" t="str">
            <v>MDELIVERY</v>
          </cell>
          <cell r="E3297" t="str">
            <v>DESPACHO</v>
          </cell>
          <cell r="F3297" t="str">
            <v>NORMAL</v>
          </cell>
          <cell r="G3297" t="str">
            <v>FT76497</v>
          </cell>
          <cell r="H3297">
            <v>44916</v>
          </cell>
          <cell r="I3297" t="str">
            <v>ENTREGADO</v>
          </cell>
          <cell r="J3297">
            <v>44917</v>
          </cell>
          <cell r="K3297" t="str">
            <v>GABRIELA ESTEFANIA FERNANDEZ GALARZA</v>
          </cell>
          <cell r="L3297" t="str">
            <v>CARCELEN CALLE N76 SN Y PSJE N76A</v>
          </cell>
          <cell r="M3297" t="str">
            <v>1720620069</v>
          </cell>
          <cell r="N3297" t="str">
            <v>0984436186</v>
          </cell>
          <cell r="O3297" t="str">
            <v>0984436186</v>
          </cell>
          <cell r="P3297" t="str">
            <v>170305</v>
          </cell>
          <cell r="Q3297" t="str">
            <v>QUITO</v>
          </cell>
          <cell r="R3297" t="str">
            <v>PICHINCHA</v>
          </cell>
          <cell r="S3297" t="str">
            <v>QUITO - URBANIZACION DE LOS ARQUITECTOS - CONJUNTO SAN GREGORIO</v>
          </cell>
          <cell r="T3297" t="str">
            <v>FLEXTRANS UIO</v>
          </cell>
          <cell r="U3297" t="str">
            <v>FLEXNETUIO_LOCAL</v>
          </cell>
          <cell r="V3297">
            <v>1</v>
          </cell>
          <cell r="W3297">
            <v>1</v>
          </cell>
          <cell r="X3297" t="str">
            <v>FLEXNET ECUADOR - MDELIVERY</v>
          </cell>
          <cell r="Y3297" t="str">
            <v>CALLE 28 DE JUNIO S/N Y GARCIA MORENO ENTRADA LLANO GRANDE</v>
          </cell>
        </row>
        <row r="3298">
          <cell r="A3298" t="str">
            <v>4747986</v>
          </cell>
          <cell r="B3298">
            <v>484102</v>
          </cell>
          <cell r="C3298" t="str">
            <v>4747986</v>
          </cell>
          <cell r="D3298" t="str">
            <v>MDELIVERY</v>
          </cell>
          <cell r="E3298" t="str">
            <v>DESPACHO</v>
          </cell>
          <cell r="F3298" t="str">
            <v>NORMAL</v>
          </cell>
          <cell r="G3298" t="str">
            <v>031080004747986</v>
          </cell>
          <cell r="H3298">
            <v>44916</v>
          </cell>
          <cell r="I3298" t="str">
            <v>ENTREGADO</v>
          </cell>
          <cell r="J3298">
            <v>44922</v>
          </cell>
          <cell r="K3298" t="str">
            <v>SONIA PAULINA ALMEIDA REMACHE</v>
          </cell>
          <cell r="L3298" t="str">
            <v>SAN FRANCISCO CALLE CALIXTO MIRANDA SUAREZ 379 Y AV TEODORO GOMEZ DE LA TORRE</v>
          </cell>
          <cell r="M3298" t="str">
            <v>1003236187</v>
          </cell>
          <cell r="N3298" t="str">
            <v>0993505132</v>
          </cell>
          <cell r="O3298" t="str">
            <v>0987607968</v>
          </cell>
          <cell r="P3298" t="str">
            <v>100107</v>
          </cell>
          <cell r="Q3298" t="str">
            <v>IBARRA</v>
          </cell>
          <cell r="R3298" t="str">
            <v>IMBABURA</v>
          </cell>
          <cell r="S3298" t="str">
            <v>SAN MIGUEL DE IBARRA</v>
          </cell>
          <cell r="T3298" t="str">
            <v>TRAMACO</v>
          </cell>
          <cell r="U3298" t="str">
            <v>FLEXNETUIO_PROVINCIA</v>
          </cell>
          <cell r="V3298">
            <v>1</v>
          </cell>
          <cell r="W3298">
            <v>1</v>
          </cell>
          <cell r="X3298" t="str">
            <v>FLEXNET ECUADOR - MDELIVERY</v>
          </cell>
          <cell r="Y3298" t="str">
            <v>CALLE 28 DE JUNIO S/N Y GARCIA MORENO ENTRADA LLANO GRANDE</v>
          </cell>
        </row>
        <row r="3299">
          <cell r="A3299" t="str">
            <v>4748142</v>
          </cell>
          <cell r="B3299">
            <v>484103</v>
          </cell>
          <cell r="C3299" t="str">
            <v>4748142</v>
          </cell>
          <cell r="D3299" t="str">
            <v>MDELIVERY</v>
          </cell>
          <cell r="E3299" t="str">
            <v>DESPACHO</v>
          </cell>
          <cell r="F3299" t="str">
            <v>NORMAL</v>
          </cell>
          <cell r="G3299" t="str">
            <v>FT76475</v>
          </cell>
          <cell r="H3299">
            <v>44916</v>
          </cell>
          <cell r="I3299" t="str">
            <v>ENTREGADO</v>
          </cell>
          <cell r="J3299">
            <v>44917</v>
          </cell>
          <cell r="K3299" t="str">
            <v>FAJARDO GARCIA LENIN WILFRIDO</v>
          </cell>
          <cell r="L3299" t="str">
            <v>LA MARISCAL CALLE LUIS CORDERO  N24 234 Y ANDA LUCIA</v>
          </cell>
          <cell r="M3299" t="str">
            <v>1207710540</v>
          </cell>
          <cell r="N3299" t="str">
            <v>0979717508</v>
          </cell>
          <cell r="O3299" t="str">
            <v>0979717508</v>
          </cell>
          <cell r="P3299" t="str">
            <v>170525</v>
          </cell>
          <cell r="Q3299" t="str">
            <v>QUITO</v>
          </cell>
          <cell r="R3299" t="str">
            <v>PICHINCHA</v>
          </cell>
          <cell r="S3299" t="str">
            <v>QUITO</v>
          </cell>
          <cell r="T3299" t="str">
            <v>FLEXTRANS UIO</v>
          </cell>
          <cell r="U3299" t="str">
            <v>FLEXNETUIO_LOCAL</v>
          </cell>
          <cell r="V3299">
            <v>1</v>
          </cell>
          <cell r="W3299">
            <v>1</v>
          </cell>
          <cell r="X3299" t="str">
            <v>FLEXNET ECUADOR - MDELIVERY</v>
          </cell>
          <cell r="Y3299" t="str">
            <v>CALLE 28 DE JUNIO S/N Y GARCIA MORENO ENTRADA LLANO GRANDE</v>
          </cell>
        </row>
        <row r="3300">
          <cell r="A3300" t="str">
            <v>4748311</v>
          </cell>
          <cell r="B3300">
            <v>484104</v>
          </cell>
          <cell r="C3300" t="str">
            <v>4748311</v>
          </cell>
          <cell r="D3300" t="str">
            <v>MDELIVERY</v>
          </cell>
          <cell r="E3300" t="str">
            <v>DESPACHO</v>
          </cell>
          <cell r="F3300" t="str">
            <v>DERIVADO PICK UP</v>
          </cell>
          <cell r="G3300" t="str">
            <v>031080004748311</v>
          </cell>
          <cell r="H3300">
            <v>44916</v>
          </cell>
          <cell r="I3300" t="str">
            <v>ENTREGADO</v>
          </cell>
          <cell r="J3300">
            <v>44917</v>
          </cell>
          <cell r="K3300" t="str">
            <v>ARIEL ALEXANDER SUAREZ ALAVA</v>
          </cell>
          <cell r="L3300" t="str">
            <v>OFICINA TRAMACO AMBATO  AV CEVALLOS</v>
          </cell>
          <cell r="M3300" t="str">
            <v>2150036552</v>
          </cell>
          <cell r="N3300" t="str">
            <v>0969976723</v>
          </cell>
          <cell r="O3300" t="str">
            <v>0958940178</v>
          </cell>
          <cell r="P3300" t="str">
            <v>AMBATO</v>
          </cell>
          <cell r="Q3300" t="str">
            <v>AMBATO</v>
          </cell>
          <cell r="R3300" t="str">
            <v>TUNGURAHUA</v>
          </cell>
          <cell r="S3300" t="str">
            <v>AMBATO</v>
          </cell>
          <cell r="T3300" t="str">
            <v>TRAMACO</v>
          </cell>
          <cell r="U3300" t="str">
            <v>FLEXNETUIO_PROVINCIA</v>
          </cell>
          <cell r="V3300">
            <v>1</v>
          </cell>
          <cell r="W3300">
            <v>1</v>
          </cell>
          <cell r="X3300" t="str">
            <v>FLEXNET ECUADOR - MDELIVERY</v>
          </cell>
          <cell r="Y3300" t="str">
            <v>CALLE 28 DE JUNIO S/N Y GARCIA MORENO ENTRADA LLANO GRANDE</v>
          </cell>
        </row>
        <row r="3301">
          <cell r="A3301" t="str">
            <v>4748378</v>
          </cell>
          <cell r="B3301">
            <v>484105</v>
          </cell>
          <cell r="C3301" t="str">
            <v>4748378</v>
          </cell>
          <cell r="D3301" t="str">
            <v>MDELIVERY</v>
          </cell>
          <cell r="E3301" t="str">
            <v>DESPACHO</v>
          </cell>
          <cell r="F3301" t="str">
            <v>DERIVADO PICK UP</v>
          </cell>
          <cell r="G3301" t="str">
            <v>031080004748378</v>
          </cell>
          <cell r="H3301">
            <v>44916</v>
          </cell>
          <cell r="I3301" t="str">
            <v>ENTREGADO</v>
          </cell>
          <cell r="J3301">
            <v>44918</v>
          </cell>
          <cell r="K3301" t="str">
            <v>JAZMINA ALEXANDRA JEREZ AGUILAR</v>
          </cell>
          <cell r="L3301" t="str">
            <v>OFICINA TRAMACO AMBATO  AV CEVALLOS</v>
          </cell>
          <cell r="M3301" t="str">
            <v>1803757028</v>
          </cell>
          <cell r="N3301" t="str">
            <v>0958814856</v>
          </cell>
          <cell r="O3301" t="str">
            <v/>
          </cell>
          <cell r="P3301" t="str">
            <v>AMBATO</v>
          </cell>
          <cell r="Q3301" t="str">
            <v>AMBATO</v>
          </cell>
          <cell r="R3301" t="str">
            <v>TUNGURAHUA</v>
          </cell>
          <cell r="S3301" t="str">
            <v>AMBATO</v>
          </cell>
          <cell r="T3301" t="str">
            <v>TRAMACO</v>
          </cell>
          <cell r="U3301" t="str">
            <v>FLEXNETUIO_PROVINCIA</v>
          </cell>
          <cell r="V3301">
            <v>1</v>
          </cell>
          <cell r="W3301">
            <v>1</v>
          </cell>
          <cell r="X3301" t="str">
            <v>FLEXNET ECUADOR - MDELIVERY</v>
          </cell>
          <cell r="Y3301" t="str">
            <v>CALLE 28 DE JUNIO S/N Y GARCIA MORENO ENTRADA LLANO GRANDE</v>
          </cell>
        </row>
        <row r="3302">
          <cell r="A3302" t="str">
            <v>4748750</v>
          </cell>
          <cell r="B3302">
            <v>484106</v>
          </cell>
          <cell r="C3302" t="str">
            <v>4748750</v>
          </cell>
          <cell r="D3302" t="str">
            <v>MDELIVERY</v>
          </cell>
          <cell r="E3302" t="str">
            <v>DESPACHO</v>
          </cell>
          <cell r="F3302" t="str">
            <v>NORMAL</v>
          </cell>
          <cell r="G3302" t="str">
            <v>TF90161</v>
          </cell>
          <cell r="H3302">
            <v>44916</v>
          </cell>
          <cell r="I3302" t="str">
            <v>ENTREGADO</v>
          </cell>
          <cell r="J3302">
            <v>44918</v>
          </cell>
          <cell r="K3302" t="str">
            <v>ELOY EMILIO MORAN SAAVEDRA</v>
          </cell>
          <cell r="L3302" t="str">
            <v>TARQUI VIA A LA COSTA KM 15 Y MEDIO</v>
          </cell>
          <cell r="M3302" t="str">
            <v>0912985322</v>
          </cell>
          <cell r="N3302" t="str">
            <v>0984510473</v>
          </cell>
          <cell r="O3302" t="str">
            <v/>
          </cell>
          <cell r="P3302" t="str">
            <v>090901</v>
          </cell>
          <cell r="Q3302" t="str">
            <v>GUAYAQUIL</v>
          </cell>
          <cell r="R3302" t="str">
            <v>GUAYAS</v>
          </cell>
          <cell r="S3302" t="str">
            <v>GUAYAQUIL</v>
          </cell>
          <cell r="T3302" t="str">
            <v>ITSACOURIER</v>
          </cell>
          <cell r="U3302" t="str">
            <v>FLEXNETUIO_GYE</v>
          </cell>
          <cell r="V3302">
            <v>1</v>
          </cell>
          <cell r="W3302">
            <v>1</v>
          </cell>
          <cell r="X3302" t="str">
            <v>FLEXNET ECUADOR - MDELIVERY</v>
          </cell>
          <cell r="Y3302" t="str">
            <v>CALLE 28 DE JUNIO S/N Y GARCIA MORENO ENTRADA LLANO GRANDE</v>
          </cell>
        </row>
        <row r="3303">
          <cell r="A3303" t="str">
            <v>4748753</v>
          </cell>
          <cell r="B3303">
            <v>484107</v>
          </cell>
          <cell r="C3303" t="str">
            <v>4748753</v>
          </cell>
          <cell r="D3303" t="str">
            <v>MDELIVERY</v>
          </cell>
          <cell r="E3303" t="str">
            <v>DESPACHO</v>
          </cell>
          <cell r="F3303" t="str">
            <v>NORMAL</v>
          </cell>
          <cell r="G3303" t="str">
            <v>TF90155</v>
          </cell>
          <cell r="H3303">
            <v>44916</v>
          </cell>
          <cell r="I3303" t="str">
            <v>ENTREGADO</v>
          </cell>
          <cell r="J3303">
            <v>44918</v>
          </cell>
          <cell r="K3303" t="str">
            <v>JONATHAN ISRAEL DEL PEZO HIDALGO</v>
          </cell>
          <cell r="L3303" t="str">
            <v>XIMENA AV PIO JARAMILLO ALVARADO MZ C SOLAR 6 CALLE  RIO ZAMORA</v>
          </cell>
          <cell r="M3303" t="str">
            <v>0921350344</v>
          </cell>
          <cell r="N3303" t="str">
            <v>0960946010</v>
          </cell>
          <cell r="O3303" t="str">
            <v/>
          </cell>
          <cell r="P3303" t="str">
            <v>090204</v>
          </cell>
          <cell r="Q3303" t="str">
            <v>GUAYAQUIL</v>
          </cell>
          <cell r="R3303" t="str">
            <v>GUAYAS</v>
          </cell>
          <cell r="S3303" t="str">
            <v>GUAYAQUIL</v>
          </cell>
          <cell r="T3303" t="str">
            <v>FLEXTRANS GYE</v>
          </cell>
          <cell r="U3303" t="str">
            <v>FLEXNETUIO_GYE</v>
          </cell>
          <cell r="V3303">
            <v>1</v>
          </cell>
          <cell r="W3303">
            <v>1</v>
          </cell>
          <cell r="X3303" t="str">
            <v>FLEXNET ECUADOR - MDELIVERY</v>
          </cell>
          <cell r="Y3303" t="str">
            <v>CALLE 28 DE JUNIO S/N Y GARCIA MORENO ENTRADA LLANO GRANDE</v>
          </cell>
        </row>
        <row r="3304">
          <cell r="A3304" t="str">
            <v>4748781</v>
          </cell>
          <cell r="B3304">
            <v>484108</v>
          </cell>
          <cell r="C3304" t="str">
            <v>4748781</v>
          </cell>
          <cell r="D3304" t="str">
            <v>MDELIVERY</v>
          </cell>
          <cell r="E3304" t="str">
            <v>DESPACHO</v>
          </cell>
          <cell r="F3304" t="str">
            <v>NORMAL</v>
          </cell>
          <cell r="G3304" t="str">
            <v>TF90156</v>
          </cell>
          <cell r="H3304">
            <v>44916</v>
          </cell>
          <cell r="I3304" t="str">
            <v>ENTREGADO</v>
          </cell>
          <cell r="J3304">
            <v>44917</v>
          </cell>
          <cell r="K3304" t="str">
            <v>MARIA DEL PILAR CHONG COM</v>
          </cell>
          <cell r="L3304" t="str">
            <v>FEBRES CORDERO CALLE 17 AVA   0407 ENTREE CALLE PEDRO PABLO GOMEZ Y AYACUCHO</v>
          </cell>
          <cell r="M3304" t="str">
            <v>1001775103</v>
          </cell>
          <cell r="N3304" t="str">
            <v>0995309448</v>
          </cell>
          <cell r="O3304" t="str">
            <v/>
          </cell>
          <cell r="P3304" t="str">
            <v>090402</v>
          </cell>
          <cell r="Q3304" t="str">
            <v>GUAYAQUIL</v>
          </cell>
          <cell r="R3304" t="str">
            <v>GUAYAS</v>
          </cell>
          <cell r="S3304" t="str">
            <v>GUAYAQUIL</v>
          </cell>
          <cell r="T3304" t="str">
            <v>ITSACOURIER</v>
          </cell>
          <cell r="U3304" t="str">
            <v>FLEXNETUIO_GYE</v>
          </cell>
          <cell r="V3304">
            <v>1</v>
          </cell>
          <cell r="W3304">
            <v>1</v>
          </cell>
          <cell r="X3304" t="str">
            <v>FLEXNET ECUADOR - MDELIVERY</v>
          </cell>
          <cell r="Y3304" t="str">
            <v>CALLE 28 DE JUNIO S/N Y GARCIA MORENO ENTRADA LLANO GRANDE</v>
          </cell>
        </row>
        <row r="3305">
          <cell r="A3305" t="str">
            <v>4748913</v>
          </cell>
          <cell r="B3305">
            <v>484109</v>
          </cell>
          <cell r="C3305" t="str">
            <v>4748913</v>
          </cell>
          <cell r="D3305" t="str">
            <v>MDELIVERY</v>
          </cell>
          <cell r="E3305" t="str">
            <v>DESPACHO</v>
          </cell>
          <cell r="F3305" t="str">
            <v>NORMAL</v>
          </cell>
          <cell r="G3305" t="str">
            <v>TF90157</v>
          </cell>
          <cell r="H3305">
            <v>44916</v>
          </cell>
          <cell r="I3305" t="str">
            <v>ENTREGADO</v>
          </cell>
          <cell r="J3305">
            <v>44917</v>
          </cell>
          <cell r="K3305" t="str">
            <v>Esperanza Mosquera Lovato</v>
          </cell>
          <cell r="L3305" t="str">
            <v>CARBO CONCEPCION CALLE JOSE VELEZ VILLAMAR SN AV RUMICHACA</v>
          </cell>
          <cell r="M3305" t="str">
            <v>0912408713</v>
          </cell>
          <cell r="N3305" t="str">
            <v>0983812297</v>
          </cell>
          <cell r="O3305" t="str">
            <v>0983812297</v>
          </cell>
          <cell r="P3305" t="str">
            <v>090307</v>
          </cell>
          <cell r="Q3305" t="str">
            <v>GUAYAQUIL</v>
          </cell>
          <cell r="R3305" t="str">
            <v>GUAYAS</v>
          </cell>
          <cell r="S3305" t="str">
            <v>GUAYAQUIL</v>
          </cell>
          <cell r="T3305" t="str">
            <v>ITSACOURIER</v>
          </cell>
          <cell r="U3305" t="str">
            <v>FLEXNETUIO_GYE</v>
          </cell>
          <cell r="V3305">
            <v>1</v>
          </cell>
          <cell r="W3305">
            <v>1</v>
          </cell>
          <cell r="X3305" t="str">
            <v>FLEXNET ECUADOR - MDELIVERY</v>
          </cell>
          <cell r="Y3305" t="str">
            <v>CALLE 28 DE JUNIO S/N Y GARCIA MORENO ENTRADA LLANO GRANDE</v>
          </cell>
        </row>
        <row r="3306">
          <cell r="A3306" t="str">
            <v>4749143</v>
          </cell>
          <cell r="B3306">
            <v>484110</v>
          </cell>
          <cell r="C3306" t="str">
            <v>4749143</v>
          </cell>
          <cell r="D3306" t="str">
            <v>MDELIVERY</v>
          </cell>
          <cell r="E3306" t="str">
            <v>DESPACHO</v>
          </cell>
          <cell r="F3306" t="str">
            <v>NORMAL</v>
          </cell>
          <cell r="G3306" t="str">
            <v>TF90160</v>
          </cell>
          <cell r="H3306">
            <v>44916</v>
          </cell>
          <cell r="I3306" t="str">
            <v>ENTREGADO</v>
          </cell>
          <cell r="J3306">
            <v>44917</v>
          </cell>
          <cell r="K3306" t="str">
            <v>INGRID ELIZABETH CALDERON CASTRO</v>
          </cell>
          <cell r="L3306" t="str">
            <v>XIMENA LA PRADERA I MZ E4 VILLA 11</v>
          </cell>
          <cell r="M3306" t="str">
            <v>0924174089</v>
          </cell>
          <cell r="N3306" t="str">
            <v>0962909195</v>
          </cell>
          <cell r="O3306" t="str">
            <v/>
          </cell>
          <cell r="P3306" t="str">
            <v>090108</v>
          </cell>
          <cell r="Q3306" t="str">
            <v>GUAYAQUIL</v>
          </cell>
          <cell r="R3306" t="str">
            <v>GUAYAS</v>
          </cell>
          <cell r="S3306" t="str">
            <v>GUAYAQUIL</v>
          </cell>
          <cell r="T3306" t="str">
            <v>ITSACOURIER</v>
          </cell>
          <cell r="U3306" t="str">
            <v>FLEXNETUIO_GYE</v>
          </cell>
          <cell r="V3306">
            <v>1</v>
          </cell>
          <cell r="W3306">
            <v>1</v>
          </cell>
          <cell r="X3306" t="str">
            <v>FLEXNET ECUADOR - MDELIVERY</v>
          </cell>
          <cell r="Y3306" t="str">
            <v>CALLE 28 DE JUNIO S/N Y GARCIA MORENO ENTRADA LLANO GRANDE</v>
          </cell>
        </row>
        <row r="3307">
          <cell r="A3307" t="str">
            <v>4749147</v>
          </cell>
          <cell r="B3307">
            <v>484111</v>
          </cell>
          <cell r="C3307" t="str">
            <v>4749147</v>
          </cell>
          <cell r="D3307" t="str">
            <v>MDELIVERY</v>
          </cell>
          <cell r="E3307" t="str">
            <v>DESPACHO</v>
          </cell>
          <cell r="F3307" t="str">
            <v>NORMAL</v>
          </cell>
          <cell r="G3307" t="str">
            <v>031080004749147</v>
          </cell>
          <cell r="H3307">
            <v>44916</v>
          </cell>
          <cell r="I3307" t="str">
            <v>ENTREGADO</v>
          </cell>
          <cell r="J3307">
            <v>44917</v>
          </cell>
          <cell r="K3307" t="str">
            <v>ANNY LISBETH MERA DELGADO</v>
          </cell>
          <cell r="L3307" t="str">
            <v>CHONE CALLE WASHINGTON  SN  Y ALEJO LASCANO</v>
          </cell>
          <cell r="M3307" t="str">
            <v>1313708818</v>
          </cell>
          <cell r="N3307" t="str">
            <v>0998590250</v>
          </cell>
          <cell r="O3307" t="str">
            <v>0000000000</v>
          </cell>
          <cell r="P3307" t="str">
            <v>130702</v>
          </cell>
          <cell r="Q3307" t="str">
            <v>CHONE</v>
          </cell>
          <cell r="R3307" t="str">
            <v>MANABI</v>
          </cell>
          <cell r="S3307" t="str">
            <v>CHONE</v>
          </cell>
          <cell r="T3307" t="str">
            <v>TRAMACO</v>
          </cell>
          <cell r="U3307" t="str">
            <v>FLEXNETUIO_PROVINCIA</v>
          </cell>
          <cell r="V3307">
            <v>1</v>
          </cell>
          <cell r="W3307">
            <v>1</v>
          </cell>
          <cell r="X3307" t="str">
            <v>FLEXNET ECUADOR - MDELIVERY</v>
          </cell>
          <cell r="Y3307" t="str">
            <v>CALLE 28 DE JUNIO S/N Y GARCIA MORENO ENTRADA LLANO GRANDE</v>
          </cell>
        </row>
        <row r="3308">
          <cell r="A3308" t="str">
            <v>4749265</v>
          </cell>
          <cell r="B3308">
            <v>484112</v>
          </cell>
          <cell r="C3308" t="str">
            <v>4749265</v>
          </cell>
          <cell r="D3308" t="str">
            <v>MDELIVERY</v>
          </cell>
          <cell r="E3308" t="str">
            <v>DESPACHO</v>
          </cell>
          <cell r="F3308" t="str">
            <v>NORMAL</v>
          </cell>
          <cell r="G3308" t="str">
            <v>FT76556</v>
          </cell>
          <cell r="H3308">
            <v>44916</v>
          </cell>
          <cell r="I3308" t="str">
            <v>ENTREGADO</v>
          </cell>
          <cell r="J3308">
            <v>44922</v>
          </cell>
          <cell r="K3308" t="str">
            <v>VERONICA PILAR CUEVA GUZMAN</v>
          </cell>
          <cell r="L3308" t="str">
            <v>SOLANDA AV SOLANDA OE3 263 ENTRE LUIS BELTRAN Y PASAJE S24B</v>
          </cell>
          <cell r="M3308" t="str">
            <v>1721096798</v>
          </cell>
          <cell r="N3308" t="str">
            <v>0998315428</v>
          </cell>
          <cell r="O3308" t="str">
            <v>0995861774</v>
          </cell>
          <cell r="P3308" t="str">
            <v>170606</v>
          </cell>
          <cell r="Q3308" t="str">
            <v>QUITO</v>
          </cell>
          <cell r="R3308" t="str">
            <v>PICHINCHA</v>
          </cell>
          <cell r="S3308" t="str">
            <v>QUITO</v>
          </cell>
          <cell r="T3308" t="str">
            <v>FLEXTRANS UIO</v>
          </cell>
          <cell r="U3308" t="str">
            <v>FLEXNETUIO_LOCAL</v>
          </cell>
          <cell r="V3308">
            <v>1</v>
          </cell>
          <cell r="W3308">
            <v>1</v>
          </cell>
          <cell r="X3308" t="str">
            <v>FLEXNET ECUADOR - MDELIVERY</v>
          </cell>
          <cell r="Y3308" t="str">
            <v>CALLE 28 DE JUNIO S/N Y GARCIA MORENO ENTRADA LLANO GRANDE</v>
          </cell>
        </row>
        <row r="3309">
          <cell r="A3309" t="str">
            <v>4749434</v>
          </cell>
          <cell r="B3309">
            <v>484113</v>
          </cell>
          <cell r="C3309" t="str">
            <v>4749434</v>
          </cell>
          <cell r="D3309" t="str">
            <v>MDELIVERY</v>
          </cell>
          <cell r="E3309" t="str">
            <v>DESPACHO</v>
          </cell>
          <cell r="F3309" t="str">
            <v>NORMAL</v>
          </cell>
          <cell r="G3309" t="str">
            <v>031080004749434</v>
          </cell>
          <cell r="H3309">
            <v>44916</v>
          </cell>
          <cell r="I3309" t="str">
            <v>ENTREGADO</v>
          </cell>
          <cell r="J3309">
            <v>44917</v>
          </cell>
          <cell r="K3309" t="str">
            <v>JORGE LUIS VERA MOREIRA</v>
          </cell>
          <cell r="L3309" t="str">
            <v>AMBATO AV ATAHUALPA SN ENTRE SHYRIS Y AV QUIS QUIS</v>
          </cell>
          <cell r="M3309" t="str">
            <v>1804684338</v>
          </cell>
          <cell r="N3309" t="str">
            <v>0998904203</v>
          </cell>
          <cell r="O3309" t="str">
            <v/>
          </cell>
          <cell r="P3309" t="str">
            <v>180202</v>
          </cell>
          <cell r="Q3309" t="str">
            <v>AMBATO</v>
          </cell>
          <cell r="R3309" t="str">
            <v>TUNGURAHUA</v>
          </cell>
          <cell r="S3309" t="str">
            <v>AMBATO</v>
          </cell>
          <cell r="T3309" t="str">
            <v>TRAMACO</v>
          </cell>
          <cell r="U3309" t="str">
            <v>FLEXNETUIO_PROVINCIA</v>
          </cell>
          <cell r="V3309">
            <v>1</v>
          </cell>
          <cell r="W3309">
            <v>1</v>
          </cell>
          <cell r="X3309" t="str">
            <v>FLEXNET ECUADOR - MDELIVERY</v>
          </cell>
          <cell r="Y3309" t="str">
            <v>CALLE 28 DE JUNIO S/N Y GARCIA MORENO ENTRADA LLANO GRANDE</v>
          </cell>
        </row>
        <row r="3310">
          <cell r="A3310" t="str">
            <v>4749507</v>
          </cell>
          <cell r="B3310">
            <v>484114</v>
          </cell>
          <cell r="C3310" t="str">
            <v>4749507</v>
          </cell>
          <cell r="D3310" t="str">
            <v>MDELIVERY</v>
          </cell>
          <cell r="E3310" t="str">
            <v>DESPACHO</v>
          </cell>
          <cell r="F3310" t="str">
            <v>NORMAL</v>
          </cell>
          <cell r="G3310" t="str">
            <v>031080004749507</v>
          </cell>
          <cell r="H3310">
            <v>44916</v>
          </cell>
          <cell r="I3310" t="str">
            <v>ENTREGADO</v>
          </cell>
          <cell r="J3310">
            <v>44917</v>
          </cell>
          <cell r="K3310" t="str">
            <v>VERA DIAZ MARIO FERNANDO</v>
          </cell>
          <cell r="L3310" t="str">
            <v>ELOY ALFARO  CALLE  GUILLERMO DAVIS  MZ 11  SOLAR 7  CALLE LOJA 7</v>
          </cell>
          <cell r="M3310" t="str">
            <v>0917303836</v>
          </cell>
          <cell r="N3310" t="str">
            <v>0958628317</v>
          </cell>
          <cell r="O3310" t="str">
            <v>0958628317</v>
          </cell>
          <cell r="P3310" t="str">
            <v>092409</v>
          </cell>
          <cell r="Q3310" t="str">
            <v>DURAN</v>
          </cell>
          <cell r="R3310" t="str">
            <v>GUAYAS</v>
          </cell>
          <cell r="S3310" t="str">
            <v>ELOY ALFARO (DURAN)</v>
          </cell>
          <cell r="T3310" t="str">
            <v>TRAMACO</v>
          </cell>
          <cell r="U3310" t="str">
            <v>FLEXNETUIO_GYE</v>
          </cell>
          <cell r="V3310">
            <v>1</v>
          </cell>
          <cell r="W3310">
            <v>1</v>
          </cell>
          <cell r="X3310" t="str">
            <v>FLEXNET ECUADOR - MDELIVERY</v>
          </cell>
          <cell r="Y3310" t="str">
            <v>CALLE 28 DE JUNIO S/N Y GARCIA MORENO ENTRADA LLANO GRANDE</v>
          </cell>
        </row>
        <row r="3311">
          <cell r="A3311" t="str">
            <v>4749853</v>
          </cell>
          <cell r="B3311">
            <v>484115</v>
          </cell>
          <cell r="C3311" t="str">
            <v>4749853</v>
          </cell>
          <cell r="D3311" t="str">
            <v>MDELIVERY</v>
          </cell>
          <cell r="E3311" t="str">
            <v>DESPACHO</v>
          </cell>
          <cell r="F3311" t="str">
            <v>DERIVADO PICK UP</v>
          </cell>
          <cell r="G3311" t="str">
            <v>031080004749853</v>
          </cell>
          <cell r="H3311">
            <v>44916</v>
          </cell>
          <cell r="I3311" t="str">
            <v>ENTREGADO</v>
          </cell>
          <cell r="J3311">
            <v>44917</v>
          </cell>
          <cell r="K3311" t="str">
            <v>JOSSELYN JAZMIN COOX MENDOZA</v>
          </cell>
          <cell r="L3311" t="str">
            <v>OFICINA TRAMACO PORTOVIEJO</v>
          </cell>
          <cell r="M3311" t="str">
            <v>1350567515</v>
          </cell>
          <cell r="N3311" t="str">
            <v>0979300216</v>
          </cell>
          <cell r="O3311" t="str">
            <v>0979300216</v>
          </cell>
          <cell r="P3311" t="str">
            <v>PORTOVIEJO</v>
          </cell>
          <cell r="Q3311" t="str">
            <v>PORTOVIEJO</v>
          </cell>
          <cell r="R3311" t="str">
            <v>MANABI</v>
          </cell>
          <cell r="T3311" t="str">
            <v>TRAMACO</v>
          </cell>
          <cell r="U3311" t="str">
            <v>FLEXNETUIO_PROVINCIA</v>
          </cell>
          <cell r="V3311">
            <v>1</v>
          </cell>
          <cell r="W3311">
            <v>1</v>
          </cell>
          <cell r="X3311" t="str">
            <v>FLEXNET ECUADOR - MDELIVERY</v>
          </cell>
          <cell r="Y3311" t="str">
            <v>CALLE 28 DE JUNIO S/N Y GARCIA MORENO ENTRADA LLANO GRANDE</v>
          </cell>
        </row>
        <row r="3312">
          <cell r="A3312" t="str">
            <v>4750110</v>
          </cell>
          <cell r="B3312">
            <v>484116</v>
          </cell>
          <cell r="C3312" t="str">
            <v>4750110</v>
          </cell>
          <cell r="D3312" t="str">
            <v>MDELIVERY</v>
          </cell>
          <cell r="E3312" t="str">
            <v>DESPACHO</v>
          </cell>
          <cell r="F3312" t="str">
            <v>NORMAL</v>
          </cell>
          <cell r="G3312" t="str">
            <v>031080004750110</v>
          </cell>
          <cell r="H3312">
            <v>44916</v>
          </cell>
          <cell r="I3312" t="str">
            <v>ENTREGADO</v>
          </cell>
          <cell r="J3312">
            <v>44917</v>
          </cell>
          <cell r="K3312" t="str">
            <v>WENDY ANAIS CHAMBE ZAMBRANO</v>
          </cell>
          <cell r="L3312" t="str">
            <v>MOCACHE   CDLA GUILLERMO JUEZ DIAZ SN VIA A QUEVEDO MOCACHE</v>
          </cell>
          <cell r="M3312" t="str">
            <v>1208566263</v>
          </cell>
          <cell r="N3312" t="str">
            <v>0986764326</v>
          </cell>
          <cell r="O3312" t="str">
            <v>0986764326</v>
          </cell>
          <cell r="P3312" t="str">
            <v>120313</v>
          </cell>
          <cell r="Q3312" t="str">
            <v>MOCACHE</v>
          </cell>
          <cell r="R3312" t="str">
            <v>LOS RIOS</v>
          </cell>
          <cell r="S3312" t="str">
            <v>MOCACHE - RECINTO SAN LUIS - SAN FELIPE</v>
          </cell>
          <cell r="T3312" t="str">
            <v>TRAMACO</v>
          </cell>
          <cell r="U3312" t="str">
            <v>FLEXNETUIO_PROVINCIA</v>
          </cell>
          <cell r="V3312">
            <v>1</v>
          </cell>
          <cell r="W3312">
            <v>1</v>
          </cell>
          <cell r="X3312" t="str">
            <v>FLEXNET ECUADOR - MDELIVERY</v>
          </cell>
          <cell r="Y3312" t="str">
            <v>CALLE 28 DE JUNIO S/N Y GARCIA MORENO ENTRADA LLANO GRANDE</v>
          </cell>
        </row>
        <row r="3313">
          <cell r="A3313" t="str">
            <v>4750379</v>
          </cell>
          <cell r="B3313">
            <v>484117</v>
          </cell>
          <cell r="C3313" t="str">
            <v>4750379</v>
          </cell>
          <cell r="D3313" t="str">
            <v>MDELIVERY</v>
          </cell>
          <cell r="E3313" t="str">
            <v>DESPACHO</v>
          </cell>
          <cell r="F3313" t="str">
            <v>NORMAL</v>
          </cell>
          <cell r="G3313" t="str">
            <v>031080004750379</v>
          </cell>
          <cell r="H3313">
            <v>44916</v>
          </cell>
          <cell r="I3313" t="str">
            <v>ENTREGADO</v>
          </cell>
          <cell r="J3313">
            <v>44917</v>
          </cell>
          <cell r="K3313" t="str">
            <v>BENJAMIN REINALDO GILER CASTILLO</v>
          </cell>
          <cell r="L3313" t="str">
            <v>EL TRIUNFO AV 8 DE ABRIL SN CALLE L</v>
          </cell>
          <cell r="M3313" t="str">
            <v>0956020754</v>
          </cell>
          <cell r="N3313" t="str">
            <v>0967118482</v>
          </cell>
          <cell r="O3313" t="str">
            <v>0967118482</v>
          </cell>
          <cell r="P3313" t="str">
            <v>091601</v>
          </cell>
          <cell r="Q3313" t="str">
            <v>EL TRIUNFO</v>
          </cell>
          <cell r="R3313" t="str">
            <v>GUAYAS</v>
          </cell>
          <cell r="S3313" t="str">
            <v>EL TRIUNFO</v>
          </cell>
          <cell r="T3313" t="str">
            <v>TRAMACO</v>
          </cell>
          <cell r="U3313" t="str">
            <v>FLEXNETUIO_PROVINCIA</v>
          </cell>
          <cell r="V3313">
            <v>1</v>
          </cell>
          <cell r="W3313">
            <v>1</v>
          </cell>
          <cell r="X3313" t="str">
            <v>FLEXNET ECUADOR - MDELIVERY</v>
          </cell>
          <cell r="Y3313" t="str">
            <v>CALLE 28 DE JUNIO S/N Y GARCIA MORENO ENTRADA LLANO GRANDE</v>
          </cell>
        </row>
        <row r="3314">
          <cell r="A3314" t="str">
            <v>4750887</v>
          </cell>
          <cell r="B3314">
            <v>484118</v>
          </cell>
          <cell r="C3314" t="str">
            <v>4750887</v>
          </cell>
          <cell r="D3314" t="str">
            <v>MDELIVERY</v>
          </cell>
          <cell r="E3314" t="str">
            <v>DESPACHO</v>
          </cell>
          <cell r="F3314" t="str">
            <v>NORMAL</v>
          </cell>
          <cell r="G3314" t="str">
            <v>FT76473</v>
          </cell>
          <cell r="H3314">
            <v>44916</v>
          </cell>
          <cell r="I3314" t="str">
            <v>ENTREGADO</v>
          </cell>
          <cell r="J3314">
            <v>44922</v>
          </cell>
          <cell r="K3314" t="str">
            <v>GRACE CATHERINE VILLAVICENCIO TOBAR</v>
          </cell>
          <cell r="L3314" t="str">
            <v>RUMIPAMBA CALLE PABLO HERRERA OE4 158 Y BARON DE CARONDELET</v>
          </cell>
          <cell r="M3314" t="str">
            <v>1718429564</v>
          </cell>
          <cell r="N3314" t="str">
            <v>0987121197</v>
          </cell>
          <cell r="O3314" t="str">
            <v/>
          </cell>
          <cell r="P3314" t="str">
            <v>170510</v>
          </cell>
          <cell r="Q3314" t="str">
            <v>QUITO</v>
          </cell>
          <cell r="R3314" t="str">
            <v>PICHINCHA</v>
          </cell>
          <cell r="S3314" t="str">
            <v>QUITO</v>
          </cell>
          <cell r="T3314" t="str">
            <v>FLEXTRANS UIO</v>
          </cell>
          <cell r="U3314" t="str">
            <v>FLEXNETUIO_LOCAL</v>
          </cell>
          <cell r="V3314">
            <v>1</v>
          </cell>
          <cell r="W3314">
            <v>1</v>
          </cell>
          <cell r="X3314" t="str">
            <v>FLEXNET ECUADOR - MDELIVERY</v>
          </cell>
          <cell r="Y3314" t="str">
            <v>CALLE 28 DE JUNIO S/N Y GARCIA MORENO ENTRADA LLANO GRANDE</v>
          </cell>
        </row>
        <row r="3315">
          <cell r="A3315" t="str">
            <v>4751021</v>
          </cell>
          <cell r="B3315">
            <v>484119</v>
          </cell>
          <cell r="C3315" t="str">
            <v>4751021</v>
          </cell>
          <cell r="D3315" t="str">
            <v>MDELIVERY</v>
          </cell>
          <cell r="E3315" t="str">
            <v>DESPACHO</v>
          </cell>
          <cell r="F3315" t="str">
            <v>NORMAL</v>
          </cell>
          <cell r="G3315" t="str">
            <v>031080004751021</v>
          </cell>
          <cell r="H3315">
            <v>44916</v>
          </cell>
          <cell r="I3315" t="str">
            <v>ENTREGADO</v>
          </cell>
          <cell r="J3315">
            <v>44918</v>
          </cell>
          <cell r="K3315" t="str">
            <v>Jessica Lizbeth Jordan Leon</v>
          </cell>
          <cell r="L3315" t="str">
            <v>ELOY ALFARO URB BRISAS DE SANTAY  MZ F VILLA 17A</v>
          </cell>
          <cell r="M3315" t="str">
            <v>0919281402</v>
          </cell>
          <cell r="N3315" t="str">
            <v>0979758470</v>
          </cell>
          <cell r="O3315" t="str">
            <v>0979758470</v>
          </cell>
          <cell r="P3315" t="str">
            <v>092407</v>
          </cell>
          <cell r="Q3315" t="str">
            <v>DURAN</v>
          </cell>
          <cell r="R3315" t="str">
            <v>GUAYAS</v>
          </cell>
          <cell r="S3315" t="str">
            <v>ELOY ALFARO (DURAN)</v>
          </cell>
          <cell r="T3315" t="str">
            <v>TRAMACO</v>
          </cell>
          <cell r="U3315" t="str">
            <v>FLEXNETUIO_GYE</v>
          </cell>
          <cell r="V3315">
            <v>1</v>
          </cell>
          <cell r="W3315">
            <v>1</v>
          </cell>
          <cell r="X3315" t="str">
            <v>FLEXNET ECUADOR - MDELIVERY</v>
          </cell>
          <cell r="Y3315" t="str">
            <v>CALLE 28 DE JUNIO S/N Y GARCIA MORENO ENTRADA LLANO GRANDE</v>
          </cell>
        </row>
        <row r="3316">
          <cell r="A3316" t="str">
            <v>4751276</v>
          </cell>
          <cell r="B3316">
            <v>484120</v>
          </cell>
          <cell r="C3316" t="str">
            <v>4751276</v>
          </cell>
          <cell r="D3316" t="str">
            <v>MDELIVERY</v>
          </cell>
          <cell r="E3316" t="str">
            <v>DESPACHO</v>
          </cell>
          <cell r="F3316" t="str">
            <v>NORMAL</v>
          </cell>
          <cell r="G3316" t="str">
            <v>TF90144</v>
          </cell>
          <cell r="H3316">
            <v>44916</v>
          </cell>
          <cell r="I3316" t="str">
            <v>DEVOLUCION_EN_PROCESO</v>
          </cell>
          <cell r="J3316">
            <v>44922</v>
          </cell>
          <cell r="K3316" t="str">
            <v>Victor Parra</v>
          </cell>
          <cell r="L3316" t="str">
            <v>XIMENA CDLA GUANGALA CALLE JOSE DE LA CUADRA MZ E7 VILLA 7 Y CJON 45</v>
          </cell>
          <cell r="M3316" t="str">
            <v>0606013878</v>
          </cell>
          <cell r="N3316" t="str">
            <v>0987975513</v>
          </cell>
          <cell r="O3316" t="str">
            <v>0987975513</v>
          </cell>
          <cell r="P3316" t="str">
            <v>090202</v>
          </cell>
          <cell r="Q3316" t="str">
            <v>GUAYAQUIL</v>
          </cell>
          <cell r="R3316" t="str">
            <v>GUAYAS</v>
          </cell>
          <cell r="S3316" t="str">
            <v>GUAYAQUIL</v>
          </cell>
          <cell r="T3316" t="str">
            <v>FLEXTRANS GYE</v>
          </cell>
          <cell r="U3316" t="str">
            <v>FLEXNETUIO_GYE</v>
          </cell>
          <cell r="V3316">
            <v>1</v>
          </cell>
          <cell r="W3316">
            <v>1</v>
          </cell>
          <cell r="X3316" t="str">
            <v>FLEXNET ECUADOR - MDELIVERY</v>
          </cell>
          <cell r="Y3316" t="str">
            <v>CALLE 28 DE JUNIO S/N Y GARCIA MORENO ENTRADA LLANO GRANDE</v>
          </cell>
        </row>
        <row r="3317">
          <cell r="A3317" t="str">
            <v>4751810</v>
          </cell>
          <cell r="B3317">
            <v>484121</v>
          </cell>
          <cell r="C3317" t="str">
            <v>4751810</v>
          </cell>
          <cell r="D3317" t="str">
            <v>MDELIVERY</v>
          </cell>
          <cell r="E3317" t="str">
            <v>DESPACHO</v>
          </cell>
          <cell r="F3317" t="str">
            <v>DERIVADO PICK UP</v>
          </cell>
          <cell r="G3317" t="str">
            <v>031080004751810</v>
          </cell>
          <cell r="H3317">
            <v>44916</v>
          </cell>
          <cell r="I3317" t="str">
            <v>ENTREGADO</v>
          </cell>
          <cell r="J3317">
            <v>44922</v>
          </cell>
          <cell r="K3317" t="str">
            <v>JONATHAN JOSE PRIETO ALVARIO</v>
          </cell>
          <cell r="L3317" t="str">
            <v>OFICINA TRAMACO PUNTO DE ATENCION VIA DAULE</v>
          </cell>
          <cell r="M3317" t="str">
            <v>0925114555</v>
          </cell>
          <cell r="N3317" t="str">
            <v>0986231922</v>
          </cell>
          <cell r="O3317" t="str">
            <v>0986231922</v>
          </cell>
          <cell r="P3317" t="str">
            <v>GUAYAQUIL</v>
          </cell>
          <cell r="Q3317" t="str">
            <v>GUAYAQUIL</v>
          </cell>
          <cell r="R3317" t="str">
            <v>GUAYAS</v>
          </cell>
          <cell r="T3317" t="str">
            <v>TRAMACO</v>
          </cell>
          <cell r="U3317" t="str">
            <v>FLEXNETUIO_GYE</v>
          </cell>
          <cell r="V3317">
            <v>1</v>
          </cell>
          <cell r="W3317">
            <v>1</v>
          </cell>
          <cell r="X3317" t="str">
            <v>FLEXNET ECUADOR - MDELIVERY</v>
          </cell>
          <cell r="Y3317" t="str">
            <v>CALLE 28 DE JUNIO S/N Y GARCIA MORENO ENTRADA LLANO GRANDE</v>
          </cell>
        </row>
        <row r="3318">
          <cell r="A3318" t="str">
            <v>4751856</v>
          </cell>
          <cell r="B3318">
            <v>484122</v>
          </cell>
          <cell r="C3318" t="str">
            <v>4751856</v>
          </cell>
          <cell r="D3318" t="str">
            <v>MDELIVERY</v>
          </cell>
          <cell r="E3318" t="str">
            <v>DESPACHO</v>
          </cell>
          <cell r="F3318" t="str">
            <v>DERIVADO PICK UP</v>
          </cell>
          <cell r="G3318" t="str">
            <v>031080004751856</v>
          </cell>
          <cell r="H3318">
            <v>44916</v>
          </cell>
          <cell r="I3318" t="str">
            <v>ENTREGADO</v>
          </cell>
          <cell r="J3318">
            <v>44917</v>
          </cell>
          <cell r="K3318" t="str">
            <v>AUGUSTO JOEL COOX MENDOZA</v>
          </cell>
          <cell r="L3318" t="str">
            <v>OFICINA TRAMACO PORTOVIEJO</v>
          </cell>
          <cell r="M3318" t="str">
            <v>1350567499</v>
          </cell>
          <cell r="N3318" t="str">
            <v>0979300216</v>
          </cell>
          <cell r="O3318" t="str">
            <v>0997708659</v>
          </cell>
          <cell r="P3318" t="str">
            <v>PORTOVIEJO</v>
          </cell>
          <cell r="Q3318" t="str">
            <v>PORTOVIEJO</v>
          </cell>
          <cell r="R3318" t="str">
            <v>MANABI</v>
          </cell>
          <cell r="T3318" t="str">
            <v>TRAMACO</v>
          </cell>
          <cell r="U3318" t="str">
            <v>FLEXNETUIO_PROVINCIA</v>
          </cell>
          <cell r="V3318">
            <v>1</v>
          </cell>
          <cell r="W3318">
            <v>1</v>
          </cell>
          <cell r="X3318" t="str">
            <v>FLEXNET ECUADOR - MDELIVERY</v>
          </cell>
          <cell r="Y3318" t="str">
            <v>CALLE 28 DE JUNIO S/N Y GARCIA MORENO ENTRADA LLANO GRANDE</v>
          </cell>
        </row>
        <row r="3319">
          <cell r="A3319" t="str">
            <v>4751992</v>
          </cell>
          <cell r="B3319">
            <v>484123</v>
          </cell>
          <cell r="C3319" t="str">
            <v>4751992</v>
          </cell>
          <cell r="D3319" t="str">
            <v>MDELIVERY</v>
          </cell>
          <cell r="E3319" t="str">
            <v>DESPACHO</v>
          </cell>
          <cell r="F3319" t="str">
            <v>NORMAL</v>
          </cell>
          <cell r="G3319" t="str">
            <v>031080004751992</v>
          </cell>
          <cell r="H3319">
            <v>44916</v>
          </cell>
          <cell r="I3319" t="str">
            <v>ENTREGADO</v>
          </cell>
          <cell r="J3319">
            <v>44917</v>
          </cell>
          <cell r="K3319" t="str">
            <v>BENJAMIN REINALDO GILER CASTILLO</v>
          </cell>
          <cell r="L3319" t="str">
            <v>EL TRIUNFO AV 8 DE ABRIL SN CALLE L</v>
          </cell>
          <cell r="M3319" t="str">
            <v>0956020754</v>
          </cell>
          <cell r="N3319" t="str">
            <v>0967118482</v>
          </cell>
          <cell r="O3319" t="str">
            <v>0967118482</v>
          </cell>
          <cell r="P3319" t="str">
            <v>091601</v>
          </cell>
          <cell r="Q3319" t="str">
            <v>EL TRIUNFO</v>
          </cell>
          <cell r="R3319" t="str">
            <v>GUAYAS</v>
          </cell>
          <cell r="S3319" t="str">
            <v>EL TRIUNFO</v>
          </cell>
          <cell r="T3319" t="str">
            <v>TRAMACO</v>
          </cell>
          <cell r="U3319" t="str">
            <v>FLEXNETUIO_PROVINCIA</v>
          </cell>
          <cell r="V3319">
            <v>1</v>
          </cell>
          <cell r="W3319">
            <v>1</v>
          </cell>
          <cell r="X3319" t="str">
            <v>FLEXNET ECUADOR - MDELIVERY</v>
          </cell>
          <cell r="Y3319" t="str">
            <v>CALLE 28 DE JUNIO S/N Y GARCIA MORENO ENTRADA LLANO GRANDE</v>
          </cell>
        </row>
        <row r="3320">
          <cell r="A3320" t="str">
            <v>4752129</v>
          </cell>
          <cell r="B3320">
            <v>484124</v>
          </cell>
          <cell r="C3320" t="str">
            <v>4752129</v>
          </cell>
          <cell r="D3320" t="str">
            <v>MDELIVERY</v>
          </cell>
          <cell r="E3320" t="str">
            <v>DESPACHO</v>
          </cell>
          <cell r="F3320" t="str">
            <v>NORMAL</v>
          </cell>
          <cell r="G3320" t="str">
            <v>TF90165</v>
          </cell>
          <cell r="H3320">
            <v>44916</v>
          </cell>
          <cell r="I3320" t="str">
            <v>ENTREGADO</v>
          </cell>
          <cell r="J3320">
            <v>44917</v>
          </cell>
          <cell r="K3320" t="str">
            <v>ESTEFANIA SANTOS SANTOS</v>
          </cell>
          <cell r="L3320" t="str">
            <v>TARQUI CIRCUNVALACION SUR  1008  ENTRE ILANES Y CHIGUAS</v>
          </cell>
          <cell r="M3320" t="str">
            <v>0919554972</v>
          </cell>
          <cell r="N3320" t="str">
            <v>0997230095</v>
          </cell>
          <cell r="O3320" t="str">
            <v>0997230095</v>
          </cell>
          <cell r="P3320" t="str">
            <v>090507</v>
          </cell>
          <cell r="Q3320" t="str">
            <v>GUAYAQUIL</v>
          </cell>
          <cell r="R3320" t="str">
            <v>GUAYAS</v>
          </cell>
          <cell r="S3320" t="str">
            <v>GUAYAQUIL</v>
          </cell>
          <cell r="T3320" t="str">
            <v>ITSACOURIER</v>
          </cell>
          <cell r="U3320" t="str">
            <v>FLEXNETUIO_GYE</v>
          </cell>
          <cell r="V3320">
            <v>1</v>
          </cell>
          <cell r="W3320">
            <v>1</v>
          </cell>
          <cell r="X3320" t="str">
            <v>FLEXNET ECUADOR - MDELIVERY</v>
          </cell>
          <cell r="Y3320" t="str">
            <v>CALLE 28 DE JUNIO S/N Y GARCIA MORENO ENTRADA LLANO GRANDE</v>
          </cell>
        </row>
        <row r="3321">
          <cell r="A3321" t="str">
            <v>4752306</v>
          </cell>
          <cell r="B3321">
            <v>484125</v>
          </cell>
          <cell r="C3321" t="str">
            <v>4752306</v>
          </cell>
          <cell r="D3321" t="str">
            <v>MDELIVERY</v>
          </cell>
          <cell r="E3321" t="str">
            <v>DESPACHO</v>
          </cell>
          <cell r="F3321" t="str">
            <v>NORMAL</v>
          </cell>
          <cell r="G3321" t="str">
            <v>031080004752306</v>
          </cell>
          <cell r="H3321">
            <v>44916</v>
          </cell>
          <cell r="I3321" t="str">
            <v>ENTREGADO</v>
          </cell>
          <cell r="J3321">
            <v>44922</v>
          </cell>
          <cell r="K3321" t="str">
            <v>CORTEZ PEREZ DIOGENES LUCIANO</v>
          </cell>
          <cell r="L3321" t="str">
            <v>DAULE CALLE PADRE AGUIRRE SN CALLE SUCRE</v>
          </cell>
          <cell r="M3321" t="str">
            <v>0923871362</v>
          </cell>
          <cell r="N3321" t="str">
            <v>0939164169</v>
          </cell>
          <cell r="O3321" t="str">
            <v>0939164169</v>
          </cell>
          <cell r="P3321" t="str">
            <v>091901</v>
          </cell>
          <cell r="Q3321" t="str">
            <v>DAULE</v>
          </cell>
          <cell r="R3321" t="str">
            <v>GUAYAS</v>
          </cell>
          <cell r="S3321" t="str">
            <v>DAULE</v>
          </cell>
          <cell r="T3321" t="str">
            <v>TRAMACO</v>
          </cell>
          <cell r="U3321" t="str">
            <v>FLEXNETUIO_PROVINCIA</v>
          </cell>
          <cell r="V3321">
            <v>1</v>
          </cell>
          <cell r="W3321">
            <v>1</v>
          </cell>
          <cell r="X3321" t="str">
            <v>FLEXNET ECUADOR - MDELIVERY</v>
          </cell>
          <cell r="Y3321" t="str">
            <v>CALLE 28 DE JUNIO S/N Y GARCIA MORENO ENTRADA LLANO GRANDE</v>
          </cell>
        </row>
        <row r="3322">
          <cell r="A3322" t="str">
            <v>4752400</v>
          </cell>
          <cell r="B3322">
            <v>484126</v>
          </cell>
          <cell r="C3322" t="str">
            <v>4752400</v>
          </cell>
          <cell r="D3322" t="str">
            <v>MDELIVERY</v>
          </cell>
          <cell r="E3322" t="str">
            <v>DESPACHO</v>
          </cell>
          <cell r="F3322" t="str">
            <v>NORMAL</v>
          </cell>
          <cell r="G3322" t="str">
            <v>031080004752400</v>
          </cell>
          <cell r="H3322">
            <v>44916</v>
          </cell>
          <cell r="I3322" t="str">
            <v>ENTREGADO</v>
          </cell>
          <cell r="J3322">
            <v>44917</v>
          </cell>
          <cell r="K3322" t="str">
            <v>CUASTUZA MORIANO WILSON ORLANDO</v>
          </cell>
          <cell r="L3322" t="str">
            <v>CAYAMBE CALLE NAPOLITANA  KM 1 VIA PANAMERICA NORTE</v>
          </cell>
          <cell r="M3322" t="str">
            <v>1003691340</v>
          </cell>
          <cell r="N3322" t="str">
            <v>0996196629</v>
          </cell>
          <cell r="O3322" t="str">
            <v>0996196629</v>
          </cell>
          <cell r="P3322" t="str">
            <v>171001</v>
          </cell>
          <cell r="Q3322" t="str">
            <v>CAYAMBE</v>
          </cell>
          <cell r="R3322" t="str">
            <v>PICHINCHA</v>
          </cell>
          <cell r="S3322" t="str">
            <v>CAYAMBE</v>
          </cell>
          <cell r="T3322" t="str">
            <v>TRAMACO</v>
          </cell>
          <cell r="U3322" t="str">
            <v>FLEXNETUIO_PROVINCIA</v>
          </cell>
          <cell r="V3322">
            <v>1</v>
          </cell>
          <cell r="W3322">
            <v>1</v>
          </cell>
          <cell r="X3322" t="str">
            <v>FLEXNET ECUADOR - MDELIVERY</v>
          </cell>
          <cell r="Y3322" t="str">
            <v>CALLE 28 DE JUNIO S/N Y GARCIA MORENO ENTRADA LLANO GRANDE</v>
          </cell>
        </row>
        <row r="3323">
          <cell r="A3323" t="str">
            <v>4752799</v>
          </cell>
          <cell r="B3323">
            <v>484127</v>
          </cell>
          <cell r="C3323" t="str">
            <v>4752799</v>
          </cell>
          <cell r="D3323" t="str">
            <v>MDELIVERY</v>
          </cell>
          <cell r="E3323" t="str">
            <v>DESPACHO</v>
          </cell>
          <cell r="F3323" t="str">
            <v>NORMAL</v>
          </cell>
          <cell r="G3323" t="str">
            <v>031080004752799</v>
          </cell>
          <cell r="H3323">
            <v>44916</v>
          </cell>
          <cell r="I3323" t="str">
            <v>ENTREGADO</v>
          </cell>
          <cell r="J3323">
            <v>44917</v>
          </cell>
          <cell r="K3323" t="str">
            <v>BRYAN STEVEN GUANOCHANGA PERALTA</v>
          </cell>
          <cell r="L3323" t="str">
            <v>EL SAGRARIO AV ATAHUALPA SN CALLE CARLOS EMILIO GRIJALVA</v>
          </cell>
          <cell r="M3323" t="str">
            <v>1004637953</v>
          </cell>
          <cell r="N3323" t="str">
            <v>0959103698</v>
          </cell>
          <cell r="O3323" t="str">
            <v>0959103698</v>
          </cell>
          <cell r="P3323" t="str">
            <v>100107</v>
          </cell>
          <cell r="Q3323" t="str">
            <v>IBARRA</v>
          </cell>
          <cell r="R3323" t="str">
            <v>IMBABURA</v>
          </cell>
          <cell r="S3323" t="str">
            <v>SAN MIGUEL DE IBARRA</v>
          </cell>
          <cell r="T3323" t="str">
            <v>TRAMACO</v>
          </cell>
          <cell r="U3323" t="str">
            <v>FLEXNETUIO_PROVINCIA</v>
          </cell>
          <cell r="V3323">
            <v>1</v>
          </cell>
          <cell r="W3323">
            <v>1</v>
          </cell>
          <cell r="X3323" t="str">
            <v>FLEXNET ECUADOR - MDELIVERY</v>
          </cell>
          <cell r="Y3323" t="str">
            <v>CALLE 28 DE JUNIO S/N Y GARCIA MORENO ENTRADA LLANO GRANDE</v>
          </cell>
        </row>
        <row r="3324">
          <cell r="A3324" t="str">
            <v>4753051</v>
          </cell>
          <cell r="B3324">
            <v>484128</v>
          </cell>
          <cell r="C3324" t="str">
            <v>4753051</v>
          </cell>
          <cell r="D3324" t="str">
            <v>MDELIVERY</v>
          </cell>
          <cell r="E3324" t="str">
            <v>DESPACHO</v>
          </cell>
          <cell r="F3324" t="str">
            <v>NORMAL</v>
          </cell>
          <cell r="G3324" t="str">
            <v>FT76479</v>
          </cell>
          <cell r="H3324">
            <v>44916</v>
          </cell>
          <cell r="I3324" t="str">
            <v>ENTREGADO</v>
          </cell>
          <cell r="J3324">
            <v>44917</v>
          </cell>
          <cell r="K3324" t="str">
            <v>MELISSA GABRIELA MEJIA ALARCON</v>
          </cell>
          <cell r="L3324" t="str">
            <v>INAQUITO CALLE GUANGUILTAGUA  N3 51  Y TOMAS BERMUR</v>
          </cell>
          <cell r="M3324" t="str">
            <v>0919974170</v>
          </cell>
          <cell r="N3324" t="str">
            <v>0983133818</v>
          </cell>
          <cell r="O3324" t="str">
            <v>0983133818</v>
          </cell>
          <cell r="P3324" t="str">
            <v>170516</v>
          </cell>
          <cell r="Q3324" t="str">
            <v>QUITO</v>
          </cell>
          <cell r="R3324" t="str">
            <v>PICHINCHA</v>
          </cell>
          <cell r="S3324" t="str">
            <v>QUITO - COMUNA MIRAFLORES</v>
          </cell>
          <cell r="T3324" t="str">
            <v>FLEXTRANS UIO</v>
          </cell>
          <cell r="U3324" t="str">
            <v>FLEXNETUIO_LOCAL</v>
          </cell>
          <cell r="V3324">
            <v>1</v>
          </cell>
          <cell r="W3324">
            <v>1</v>
          </cell>
          <cell r="X3324" t="str">
            <v>FLEXNET ECUADOR - MDELIVERY</v>
          </cell>
          <cell r="Y3324" t="str">
            <v>CALLE 28 DE JUNIO S/N Y GARCIA MORENO ENTRADA LLANO GRANDE</v>
          </cell>
        </row>
        <row r="3325">
          <cell r="A3325" t="str">
            <v>4753287</v>
          </cell>
          <cell r="B3325">
            <v>484129</v>
          </cell>
          <cell r="C3325" t="str">
            <v>4753287</v>
          </cell>
          <cell r="D3325" t="str">
            <v>MDELIVERY</v>
          </cell>
          <cell r="E3325" t="str">
            <v>DESPACHO</v>
          </cell>
          <cell r="F3325" t="str">
            <v>NORMAL</v>
          </cell>
          <cell r="G3325" t="str">
            <v>FT76486</v>
          </cell>
          <cell r="H3325">
            <v>44916</v>
          </cell>
          <cell r="I3325" t="str">
            <v>ENTREGADO</v>
          </cell>
          <cell r="J3325">
            <v>44918</v>
          </cell>
          <cell r="K3325" t="str">
            <v>YANIS EMILIO ALVARADO SOSHINA</v>
          </cell>
          <cell r="L3325" t="str">
            <v>JIPIJAPA CALLE FELIZA PAZMINO  17  Y LORENZO CHAVEZ</v>
          </cell>
          <cell r="M3325" t="str">
            <v>1722914403</v>
          </cell>
          <cell r="N3325" t="str">
            <v>0958921357</v>
          </cell>
          <cell r="O3325" t="str">
            <v>0958921357</v>
          </cell>
          <cell r="P3325" t="str">
            <v>170516</v>
          </cell>
          <cell r="Q3325" t="str">
            <v>QUITO</v>
          </cell>
          <cell r="R3325" t="str">
            <v>PICHINCHA</v>
          </cell>
          <cell r="S3325" t="str">
            <v>QUITO - COMUNA MIRAFLORES</v>
          </cell>
          <cell r="T3325" t="str">
            <v>FLEXTRANS UIO</v>
          </cell>
          <cell r="U3325" t="str">
            <v>FLEXNETUIO_LOCAL</v>
          </cell>
          <cell r="V3325">
            <v>1</v>
          </cell>
          <cell r="W3325">
            <v>1</v>
          </cell>
          <cell r="X3325" t="str">
            <v>FLEXNET ECUADOR - MDELIVERY</v>
          </cell>
          <cell r="Y3325" t="str">
            <v>CALLE 28 DE JUNIO S/N Y GARCIA MORENO ENTRADA LLANO GRANDE</v>
          </cell>
        </row>
        <row r="3326">
          <cell r="A3326" t="str">
            <v>4753306</v>
          </cell>
          <cell r="B3326">
            <v>484130</v>
          </cell>
          <cell r="C3326" t="str">
            <v>4753306</v>
          </cell>
          <cell r="D3326" t="str">
            <v>MDELIVERY</v>
          </cell>
          <cell r="E3326" t="str">
            <v>DESPACHO</v>
          </cell>
          <cell r="F3326" t="str">
            <v>NORMAL</v>
          </cell>
          <cell r="G3326" t="str">
            <v>FT76472</v>
          </cell>
          <cell r="H3326">
            <v>44916</v>
          </cell>
          <cell r="I3326" t="str">
            <v>ENTREGADO</v>
          </cell>
          <cell r="J3326">
            <v>44917</v>
          </cell>
          <cell r="K3326" t="str">
            <v>GILDA PAOLA CARDENAS TORRES</v>
          </cell>
          <cell r="L3326" t="str">
            <v>INIAQUITO AV LA PRADERA N30 26 CALLE SAN SALVADOR</v>
          </cell>
          <cell r="M3326" t="str">
            <v>1712732179</v>
          </cell>
          <cell r="N3326" t="str">
            <v>0969004912</v>
          </cell>
          <cell r="O3326" t="str">
            <v>0969004912</v>
          </cell>
          <cell r="P3326" t="str">
            <v>170518</v>
          </cell>
          <cell r="Q3326" t="str">
            <v>QUITO</v>
          </cell>
          <cell r="R3326" t="str">
            <v>PICHINCHA</v>
          </cell>
          <cell r="S3326" t="str">
            <v>QUITO</v>
          </cell>
          <cell r="T3326" t="str">
            <v>FLEXTRANS UIO</v>
          </cell>
          <cell r="U3326" t="str">
            <v>FLEXNETUIO_LOCAL</v>
          </cell>
          <cell r="V3326">
            <v>1</v>
          </cell>
          <cell r="W3326">
            <v>1</v>
          </cell>
          <cell r="X3326" t="str">
            <v>FLEXNET ECUADOR - MDELIVERY</v>
          </cell>
          <cell r="Y3326" t="str">
            <v>CALLE 28 DE JUNIO S/N Y GARCIA MORENO ENTRADA LLANO GRANDE</v>
          </cell>
        </row>
        <row r="3327">
          <cell r="A3327" t="str">
            <v>4726283_1</v>
          </cell>
          <cell r="B3327">
            <v>484084</v>
          </cell>
          <cell r="C3327" t="str">
            <v>4726283_1</v>
          </cell>
          <cell r="D3327" t="str">
            <v>MDELIVERY</v>
          </cell>
          <cell r="E3327" t="str">
            <v>DESPACHO</v>
          </cell>
          <cell r="F3327" t="str">
            <v>NORMAL</v>
          </cell>
          <cell r="G3327" t="str">
            <v>FT76484</v>
          </cell>
          <cell r="H3327">
            <v>44916</v>
          </cell>
          <cell r="I3327" t="str">
            <v>ENTREGADO</v>
          </cell>
          <cell r="J3327">
            <v>44918</v>
          </cell>
          <cell r="K3327" t="str">
            <v>JONATHAN GARCES CARDENAS</v>
          </cell>
          <cell r="L3327" t="str">
            <v>CENTRO HISTORICO CALLE GUAYAQUIL  Y MEJIA  LOCAL CON CORRESPONSAL GUAYAQUIL CON LETRERO BANCO DEL BARRIO JUNTO AL HOTEL DAVID SUIT</v>
          </cell>
          <cell r="M3327" t="str">
            <v>1759728791</v>
          </cell>
          <cell r="N3327" t="str">
            <v>0115930980</v>
          </cell>
          <cell r="O3327" t="str">
            <v>0115930980</v>
          </cell>
          <cell r="P3327" t="str">
            <v>QUITO</v>
          </cell>
          <cell r="Q3327" t="str">
            <v>QUITO</v>
          </cell>
          <cell r="R3327" t="str">
            <v>PICHINCHA</v>
          </cell>
          <cell r="T3327" t="str">
            <v>FLEXTRANS UIO</v>
          </cell>
          <cell r="U3327" t="str">
            <v>FLEXNETUIO_LOCAL</v>
          </cell>
          <cell r="V3327">
            <v>1</v>
          </cell>
          <cell r="W3327">
            <v>1</v>
          </cell>
          <cell r="X3327" t="str">
            <v>FLEXNET ECUADOR - MDELIVERY</v>
          </cell>
          <cell r="Y3327" t="str">
            <v>CALLE 28 DE JUNIO S/N Y GARCIA MORENO ENTRADA LLANO GRANDE</v>
          </cell>
        </row>
        <row r="3328">
          <cell r="A3328" t="str">
            <v>4728123</v>
          </cell>
          <cell r="B3328">
            <v>484085</v>
          </cell>
          <cell r="C3328" t="str">
            <v>4728123</v>
          </cell>
          <cell r="D3328" t="str">
            <v>MDELIVERY</v>
          </cell>
          <cell r="E3328" t="str">
            <v>DESPACHO</v>
          </cell>
          <cell r="F3328" t="str">
            <v>NORMAL</v>
          </cell>
          <cell r="G3328" t="str">
            <v>FT76499</v>
          </cell>
          <cell r="H3328">
            <v>44916</v>
          </cell>
          <cell r="I3328" t="str">
            <v>ENTREGADO</v>
          </cell>
          <cell r="J3328">
            <v>44917</v>
          </cell>
          <cell r="K3328" t="str">
            <v>DENNISSE ALEJANDRA SANCHEZ YANEZ</v>
          </cell>
          <cell r="L3328" t="str">
            <v>INAQUITO  AV 10 DE AGOSTO  SN CALLE JUAN PABLO SANZ</v>
          </cell>
          <cell r="M3328" t="str">
            <v>1725706129</v>
          </cell>
          <cell r="N3328" t="str">
            <v>0982342590</v>
          </cell>
          <cell r="O3328" t="str">
            <v/>
          </cell>
          <cell r="P3328" t="str">
            <v>170508</v>
          </cell>
          <cell r="Q3328" t="str">
            <v>QUITO</v>
          </cell>
          <cell r="R3328" t="str">
            <v>PICHINCHA</v>
          </cell>
          <cell r="S3328" t="str">
            <v>QUITO</v>
          </cell>
          <cell r="T3328" t="str">
            <v>FLEXTRANS UIO</v>
          </cell>
          <cell r="U3328" t="str">
            <v>FLEXNETUIO_LOCAL</v>
          </cell>
          <cell r="V3328">
            <v>1</v>
          </cell>
          <cell r="W3328">
            <v>1</v>
          </cell>
          <cell r="X3328" t="str">
            <v>FLEXNET ECUADOR - MDELIVERY</v>
          </cell>
          <cell r="Y3328" t="str">
            <v>CALLE 28 DE JUNIO S/N Y GARCIA MORENO ENTRADA LLANO GRANDE</v>
          </cell>
        </row>
        <row r="3329">
          <cell r="A3329" t="str">
            <v>4730153</v>
          </cell>
          <cell r="B3329">
            <v>484086</v>
          </cell>
          <cell r="C3329" t="str">
            <v>4730153</v>
          </cell>
          <cell r="D3329" t="str">
            <v>MDELIVERY</v>
          </cell>
          <cell r="E3329" t="str">
            <v>DESPACHO</v>
          </cell>
          <cell r="F3329" t="str">
            <v>NORMAL</v>
          </cell>
          <cell r="G3329" t="str">
            <v>FT76496</v>
          </cell>
          <cell r="H3329">
            <v>44916</v>
          </cell>
          <cell r="I3329" t="str">
            <v>DEVOLUCION_EN_PROCESO</v>
          </cell>
          <cell r="J3329">
            <v>44917</v>
          </cell>
          <cell r="K3329" t="str">
            <v>ANGELICA GABRIELA GUILCAZO COLLAGUAZO</v>
          </cell>
          <cell r="L3329" t="str">
            <v>CARCELEN AV JAIME ROLDOS LOTE 187 CALLE E8</v>
          </cell>
          <cell r="M3329" t="str">
            <v>1716293681</v>
          </cell>
          <cell r="N3329" t="str">
            <v>0983201867</v>
          </cell>
          <cell r="O3329" t="str">
            <v/>
          </cell>
          <cell r="P3329" t="str">
            <v>170302</v>
          </cell>
          <cell r="Q3329" t="str">
            <v>QUITO</v>
          </cell>
          <cell r="R3329" t="str">
            <v>PICHINCHA</v>
          </cell>
          <cell r="S3329" t="str">
            <v>QUITO</v>
          </cell>
          <cell r="T3329" t="str">
            <v>FLEXTRANS UIO</v>
          </cell>
          <cell r="U3329" t="str">
            <v>FLEXNETUIO_LOCAL</v>
          </cell>
          <cell r="V3329">
            <v>1</v>
          </cell>
          <cell r="W3329">
            <v>1</v>
          </cell>
          <cell r="X3329" t="str">
            <v>FLEXNET ECUADOR - MDELIVERY</v>
          </cell>
          <cell r="Y3329" t="str">
            <v>CALLE 28 DE JUNIO S/N Y GARCIA MORENO ENTRADA LLANO GRANDE</v>
          </cell>
        </row>
        <row r="3330">
          <cell r="A3330" t="str">
            <v>4730595</v>
          </cell>
          <cell r="B3330">
            <v>484087</v>
          </cell>
          <cell r="C3330" t="str">
            <v>4730595</v>
          </cell>
          <cell r="D3330" t="str">
            <v>MDELIVERY</v>
          </cell>
          <cell r="E3330" t="str">
            <v>DESPACHO</v>
          </cell>
          <cell r="F3330" t="str">
            <v>NORMAL</v>
          </cell>
          <cell r="G3330" t="str">
            <v>031080004730595</v>
          </cell>
          <cell r="H3330">
            <v>44916</v>
          </cell>
          <cell r="I3330" t="str">
            <v>ENTREGADO</v>
          </cell>
          <cell r="J3330">
            <v>44917</v>
          </cell>
          <cell r="K3330" t="str">
            <v>RAMIRO ANTONIO VALLEJO PENAFIEL</v>
          </cell>
          <cell r="L3330" t="str">
            <v>VELASCO CALLE 10 DE AGOSTO  2560 CALLE GARCIA MORENO</v>
          </cell>
          <cell r="M3330" t="str">
            <v>0602350662</v>
          </cell>
          <cell r="N3330" t="str">
            <v>0984895353</v>
          </cell>
          <cell r="O3330" t="str">
            <v/>
          </cell>
          <cell r="P3330" t="str">
            <v>060104</v>
          </cell>
          <cell r="Q3330" t="str">
            <v>RIOBAMBA</v>
          </cell>
          <cell r="R3330" t="str">
            <v>CHIMBORAZO</v>
          </cell>
          <cell r="S3330" t="str">
            <v>RIOBAMBA</v>
          </cell>
          <cell r="T3330" t="str">
            <v>TRAMACO</v>
          </cell>
          <cell r="U3330" t="str">
            <v>FLEXNETUIO_PROVINCIA</v>
          </cell>
          <cell r="V3330">
            <v>1</v>
          </cell>
          <cell r="W3330">
            <v>1</v>
          </cell>
          <cell r="X3330" t="str">
            <v>FLEXNET ECUADOR - MDELIVERY</v>
          </cell>
          <cell r="Y3330" t="str">
            <v>CALLE 28 DE JUNIO S/N Y GARCIA MORENO ENTRADA LLANO GRANDE</v>
          </cell>
        </row>
        <row r="3331">
          <cell r="A3331" t="str">
            <v>4736330</v>
          </cell>
          <cell r="B3331">
            <v>484088</v>
          </cell>
          <cell r="C3331" t="str">
            <v>4736330</v>
          </cell>
          <cell r="D3331" t="str">
            <v>MDELIVERY</v>
          </cell>
          <cell r="E3331" t="str">
            <v>DESPACHO</v>
          </cell>
          <cell r="F3331" t="str">
            <v>NORMAL</v>
          </cell>
          <cell r="G3331" t="str">
            <v>FT76482</v>
          </cell>
          <cell r="H3331">
            <v>44916</v>
          </cell>
          <cell r="I3331" t="str">
            <v>ENTREGADO</v>
          </cell>
          <cell r="J3331">
            <v>44918</v>
          </cell>
          <cell r="K3331" t="str">
            <v>GALO ROBERTO AYORA VELA</v>
          </cell>
          <cell r="L3331" t="str">
            <v>JIPIJAPA CALLE ISLA SAN CRISTOBAL N43 170 AV RIO COCA</v>
          </cell>
          <cell r="M3331" t="str">
            <v>1706690847</v>
          </cell>
          <cell r="N3331" t="str">
            <v>0987955296</v>
          </cell>
          <cell r="O3331" t="str">
            <v/>
          </cell>
          <cell r="P3331" t="str">
            <v>170501</v>
          </cell>
          <cell r="Q3331" t="str">
            <v>QUITO</v>
          </cell>
          <cell r="R3331" t="str">
            <v>PICHINCHA</v>
          </cell>
          <cell r="S3331" t="str">
            <v>QUITO</v>
          </cell>
          <cell r="T3331" t="str">
            <v>FLEXTRANS UIO</v>
          </cell>
          <cell r="U3331" t="str">
            <v>FLEXNETUIO_LOCAL</v>
          </cell>
          <cell r="V3331">
            <v>1</v>
          </cell>
          <cell r="W3331">
            <v>1</v>
          </cell>
          <cell r="X3331" t="str">
            <v>FLEXNET ECUADOR - MDELIVERY</v>
          </cell>
          <cell r="Y3331" t="str">
            <v>CALLE 28 DE JUNIO S/N Y GARCIA MORENO ENTRADA LLANO GRANDE</v>
          </cell>
        </row>
        <row r="3332">
          <cell r="A3332" t="str">
            <v>4737477</v>
          </cell>
          <cell r="B3332">
            <v>484089</v>
          </cell>
          <cell r="C3332" t="str">
            <v>4737477</v>
          </cell>
          <cell r="D3332" t="str">
            <v>MDELIVERY</v>
          </cell>
          <cell r="E3332" t="str">
            <v>DESPACHO</v>
          </cell>
          <cell r="F3332" t="str">
            <v>NORMAL</v>
          </cell>
          <cell r="G3332" t="str">
            <v>FT76476</v>
          </cell>
          <cell r="H3332">
            <v>44916</v>
          </cell>
          <cell r="I3332" t="str">
            <v>ENTREGADO</v>
          </cell>
          <cell r="J3332">
            <v>44917</v>
          </cell>
          <cell r="K3332" t="str">
            <v>KAREN DAYANA ANALUISA CRIOLLO</v>
          </cell>
          <cell r="L3332" t="str">
            <v>QUITUMBE AV MORAN VALVERDE SN AV QUITUMBE NIAN</v>
          </cell>
          <cell r="M3332" t="str">
            <v>1724447824</v>
          </cell>
          <cell r="N3332" t="str">
            <v>0984590010</v>
          </cell>
          <cell r="O3332" t="str">
            <v/>
          </cell>
          <cell r="P3332" t="str">
            <v>170702</v>
          </cell>
          <cell r="Q3332" t="str">
            <v>QUITO</v>
          </cell>
          <cell r="R3332" t="str">
            <v>PICHINCHA</v>
          </cell>
          <cell r="S3332" t="str">
            <v>QUITO</v>
          </cell>
          <cell r="T3332" t="str">
            <v>FLEXTRANS UIO</v>
          </cell>
          <cell r="U3332" t="str">
            <v>FLEXNETUIO_LOCAL</v>
          </cell>
          <cell r="V3332">
            <v>1</v>
          </cell>
          <cell r="W3332">
            <v>1</v>
          </cell>
          <cell r="X3332" t="str">
            <v>FLEXNET ECUADOR - MDELIVERY</v>
          </cell>
          <cell r="Y3332" t="str">
            <v>CALLE 28 DE JUNIO S/N Y GARCIA MORENO ENTRADA LLANO GRANDE</v>
          </cell>
        </row>
        <row r="3333">
          <cell r="A3333" t="str">
            <v>4738093</v>
          </cell>
          <cell r="B3333">
            <v>484090</v>
          </cell>
          <cell r="C3333" t="str">
            <v>4738093</v>
          </cell>
          <cell r="D3333" t="str">
            <v>MDELIVERY</v>
          </cell>
          <cell r="E3333" t="str">
            <v>DESPACHO</v>
          </cell>
          <cell r="F3333" t="str">
            <v>NORMAL</v>
          </cell>
          <cell r="G3333" t="str">
            <v>FT76477</v>
          </cell>
          <cell r="H3333">
            <v>44916</v>
          </cell>
          <cell r="I3333" t="str">
            <v>ENTREGADO</v>
          </cell>
          <cell r="J3333">
            <v>44917</v>
          </cell>
          <cell r="K3333" t="str">
            <v>GLORIA CECILIA JAYA UGSHA</v>
          </cell>
          <cell r="L3333" t="str">
            <v>INIAQUITO AV RIO AMAZONAS SN Y AV GASPAR DE VILLARROEL</v>
          </cell>
          <cell r="M3333" t="str">
            <v>1709978769</v>
          </cell>
          <cell r="N3333" t="str">
            <v>0995781687</v>
          </cell>
          <cell r="O3333" t="str">
            <v/>
          </cell>
          <cell r="P3333" t="str">
            <v>170501</v>
          </cell>
          <cell r="Q3333" t="str">
            <v>QUITO</v>
          </cell>
          <cell r="R3333" t="str">
            <v>PICHINCHA</v>
          </cell>
          <cell r="S3333" t="str">
            <v>QUITO</v>
          </cell>
          <cell r="T3333" t="str">
            <v>FLEXTRANS UIO</v>
          </cell>
          <cell r="U3333" t="str">
            <v>FLEXNETUIO_LOCAL</v>
          </cell>
          <cell r="V3333">
            <v>1</v>
          </cell>
          <cell r="W3333">
            <v>1</v>
          </cell>
          <cell r="X3333" t="str">
            <v>FLEXNET ECUADOR - MDELIVERY</v>
          </cell>
          <cell r="Y3333" t="str">
            <v>CALLE 28 DE JUNIO S/N Y GARCIA MORENO ENTRADA LLANO GRANDE</v>
          </cell>
        </row>
        <row r="3334">
          <cell r="A3334" t="str">
            <v>4741350</v>
          </cell>
          <cell r="B3334">
            <v>484091</v>
          </cell>
          <cell r="C3334" t="str">
            <v>4741350</v>
          </cell>
          <cell r="D3334" t="str">
            <v>MDELIVERY</v>
          </cell>
          <cell r="E3334" t="str">
            <v>DESPACHO</v>
          </cell>
          <cell r="F3334" t="str">
            <v>NORMAL</v>
          </cell>
          <cell r="G3334" t="str">
            <v>FT76478</v>
          </cell>
          <cell r="H3334">
            <v>44916</v>
          </cell>
          <cell r="I3334" t="str">
            <v>ENTREGADO</v>
          </cell>
          <cell r="J3334">
            <v>44918</v>
          </cell>
          <cell r="K3334" t="str">
            <v>Rene Figueroa</v>
          </cell>
          <cell r="L3334" t="str">
            <v>TUMBACO AV FRANCISCO DE ORELLANA SN CALLE  GASPAR DE CARVAJAL</v>
          </cell>
          <cell r="M3334" t="str">
            <v>1205161209</v>
          </cell>
          <cell r="N3334" t="str">
            <v>0992557804</v>
          </cell>
          <cell r="O3334" t="str">
            <v/>
          </cell>
          <cell r="P3334" t="str">
            <v>170902</v>
          </cell>
          <cell r="Q3334" t="str">
            <v>QUITO</v>
          </cell>
          <cell r="R3334" t="str">
            <v>PICHINCHA</v>
          </cell>
          <cell r="S3334" t="str">
            <v>TUMBACO</v>
          </cell>
          <cell r="T3334" t="str">
            <v>FLEXTRANS UIO</v>
          </cell>
          <cell r="U3334" t="str">
            <v>FLEXNETUIO_LOCAL</v>
          </cell>
          <cell r="V3334">
            <v>1</v>
          </cell>
          <cell r="W3334">
            <v>1</v>
          </cell>
          <cell r="X3334" t="str">
            <v>FLEXNET ECUADOR - MDELIVERY</v>
          </cell>
          <cell r="Y3334" t="str">
            <v>CALLE 28 DE JUNIO S/N Y GARCIA MORENO ENTRADA LLANO GRANDE</v>
          </cell>
        </row>
        <row r="3335">
          <cell r="A3335" t="str">
            <v>4741415</v>
          </cell>
          <cell r="B3335">
            <v>484092</v>
          </cell>
          <cell r="C3335" t="str">
            <v>4741415</v>
          </cell>
          <cell r="D3335" t="str">
            <v>MDELIVERY</v>
          </cell>
          <cell r="E3335" t="str">
            <v>DESPACHO</v>
          </cell>
          <cell r="F3335" t="str">
            <v>DERIVADO PICK UP</v>
          </cell>
          <cell r="G3335" t="str">
            <v>031080004741415</v>
          </cell>
          <cell r="H3335">
            <v>44916</v>
          </cell>
          <cell r="I3335" t="str">
            <v>ENTREGADO</v>
          </cell>
          <cell r="J3335">
            <v>44922</v>
          </cell>
          <cell r="K3335" t="str">
            <v>Blanca Chicaiza</v>
          </cell>
          <cell r="L3335" t="str">
            <v>OFICINA TRAMACO QUEVEDO</v>
          </cell>
          <cell r="M3335" t="str">
            <v>0503561086</v>
          </cell>
          <cell r="N3335" t="str">
            <v>0995711170</v>
          </cell>
          <cell r="O3335" t="str">
            <v/>
          </cell>
          <cell r="P3335" t="str">
            <v>QUEVEDO</v>
          </cell>
          <cell r="Q3335" t="str">
            <v>QUEVEDO</v>
          </cell>
          <cell r="R3335" t="str">
            <v>LOS RIOS</v>
          </cell>
          <cell r="T3335" t="str">
            <v>TRAMACO</v>
          </cell>
          <cell r="U3335" t="str">
            <v>FLEXNETUIO_PROVINCIA</v>
          </cell>
          <cell r="V3335">
            <v>1</v>
          </cell>
          <cell r="W3335">
            <v>1</v>
          </cell>
          <cell r="X3335" t="str">
            <v>FLEXNET ECUADOR - MDELIVERY</v>
          </cell>
          <cell r="Y3335" t="str">
            <v>CALLE 28 DE JUNIO S/N Y GARCIA MORENO ENTRADA LLANO GRANDE</v>
          </cell>
        </row>
        <row r="3336">
          <cell r="A3336" t="str">
            <v>4741750</v>
          </cell>
          <cell r="B3336">
            <v>484093</v>
          </cell>
          <cell r="C3336" t="str">
            <v>4741750</v>
          </cell>
          <cell r="D3336" t="str">
            <v>MDELIVERY</v>
          </cell>
          <cell r="E3336" t="str">
            <v>DESPACHO</v>
          </cell>
          <cell r="F3336" t="str">
            <v>NORMAL</v>
          </cell>
          <cell r="G3336" t="str">
            <v>031080004741750</v>
          </cell>
          <cell r="H3336">
            <v>44916</v>
          </cell>
          <cell r="I3336" t="str">
            <v>ENTREGADO</v>
          </cell>
          <cell r="J3336">
            <v>44917</v>
          </cell>
          <cell r="K3336" t="str">
            <v>JENNY ELIZABETH SANGOQUIZA CACHA</v>
          </cell>
          <cell r="L3336" t="str">
            <v>CHIGUILPE  CALLE AV 6 DE NOVIEMBRE  806 AV AUGUSTO GACHET</v>
          </cell>
          <cell r="M3336" t="str">
            <v>1715448468</v>
          </cell>
          <cell r="N3336" t="str">
            <v>0996189354</v>
          </cell>
          <cell r="O3336" t="str">
            <v>0996189354</v>
          </cell>
          <cell r="P3336" t="str">
            <v>230101</v>
          </cell>
          <cell r="Q3336" t="str">
            <v>SANTO DOMINGO</v>
          </cell>
          <cell r="R3336" t="str">
            <v>SANTO DOMINGO DE LOS TSACHILAS</v>
          </cell>
          <cell r="S3336" t="str">
            <v>SANTO DOMINGO DE LOS COLORADOS</v>
          </cell>
          <cell r="T3336" t="str">
            <v>TRAMACO</v>
          </cell>
          <cell r="U3336" t="str">
            <v>FLEXNETUIO_PROVINCIA</v>
          </cell>
          <cell r="V3336">
            <v>1</v>
          </cell>
          <cell r="W3336">
            <v>1</v>
          </cell>
          <cell r="X3336" t="str">
            <v>FLEXNET ECUADOR - MDELIVERY</v>
          </cell>
          <cell r="Y3336" t="str">
            <v>CALLE 28 DE JUNIO S/N Y GARCIA MORENO ENTRADA LLANO GRANDE</v>
          </cell>
        </row>
        <row r="3337">
          <cell r="A3337" t="str">
            <v>SG_2022_2209</v>
          </cell>
          <cell r="B3337">
            <v>484083</v>
          </cell>
          <cell r="C3337" t="str">
            <v>SG_2022_2209</v>
          </cell>
          <cell r="D3337" t="str">
            <v>SG</v>
          </cell>
          <cell r="E3337" t="str">
            <v>DESPACHO</v>
          </cell>
          <cell r="F3337" t="str">
            <v>NORMAL</v>
          </cell>
          <cell r="G3337" t="str">
            <v>90177</v>
          </cell>
          <cell r="H3337">
            <v>44916</v>
          </cell>
          <cell r="I3337" t="str">
            <v>ENTREGADO</v>
          </cell>
          <cell r="J3337">
            <v>44917</v>
          </cell>
          <cell r="K3337" t="str">
            <v>MEGAMETALES AURORA</v>
          </cell>
          <cell r="L3337" t="str">
            <v xml:space="preserve">AV. LEON FEBRES CORDERO S/N Y COLEMBAS DE SAN ENRIQUE </v>
          </cell>
          <cell r="P3337" t="str">
            <v>DAULE</v>
          </cell>
          <cell r="Q3337" t="str">
            <v>DAULE</v>
          </cell>
          <cell r="R3337" t="str">
            <v>GUAYAS</v>
          </cell>
          <cell r="T3337" t="str">
            <v>ITSACOURIER</v>
          </cell>
          <cell r="U3337" t="str">
            <v>FLEXNETGYE_LOCAL</v>
          </cell>
          <cell r="V3337">
            <v>1</v>
          </cell>
          <cell r="W3337">
            <v>139.96</v>
          </cell>
          <cell r="X3337" t="str">
            <v>FLEXNET - GYE</v>
          </cell>
          <cell r="Y3337" t="str">
            <v>FERNANDO GUTIERREZ HILL KM 8 1/2 VIA DAULE</v>
          </cell>
        </row>
        <row r="3338">
          <cell r="A3338" t="str">
            <v>SG_2022_2208</v>
          </cell>
          <cell r="B3338">
            <v>484082</v>
          </cell>
          <cell r="C3338" t="str">
            <v>SG_2022_2208</v>
          </cell>
          <cell r="D3338" t="str">
            <v>SG</v>
          </cell>
          <cell r="E3338" t="str">
            <v>DESPACHO</v>
          </cell>
          <cell r="G3338" t="str">
            <v>90176</v>
          </cell>
          <cell r="H3338">
            <v>44916</v>
          </cell>
          <cell r="I3338" t="str">
            <v>ENTREGADO</v>
          </cell>
          <cell r="J3338">
            <v>44917</v>
          </cell>
          <cell r="K3338" t="str">
            <v xml:space="preserve">MEGAMETALES MEGADURAN </v>
          </cell>
          <cell r="L3338" t="str">
            <v>DURAN COOP. 12 DE NOVIEMBRE S. 17 MZ.T</v>
          </cell>
          <cell r="P3338" t="str">
            <v>092411</v>
          </cell>
          <cell r="Q3338" t="str">
            <v>DURAN</v>
          </cell>
          <cell r="R3338" t="str">
            <v>GUAYAS</v>
          </cell>
          <cell r="S3338" t="str">
            <v>ELOY ALFARO (DURAN)</v>
          </cell>
          <cell r="T3338" t="str">
            <v>ITSACOURIER</v>
          </cell>
          <cell r="U3338" t="str">
            <v>FLEXNETGYE_LOCAL</v>
          </cell>
          <cell r="V3338">
            <v>1</v>
          </cell>
          <cell r="W3338">
            <v>88.07</v>
          </cell>
          <cell r="X3338" t="str">
            <v>FLEXNET - GYE</v>
          </cell>
          <cell r="Y3338" t="str">
            <v>FERNANDO GUTIERREZ HILL KM 8 1/2 VIA DAULE</v>
          </cell>
        </row>
        <row r="3339">
          <cell r="A3339" t="str">
            <v>SG_2022_2206</v>
          </cell>
          <cell r="B3339">
            <v>484081</v>
          </cell>
          <cell r="C3339" t="str">
            <v>SG_2022_2206</v>
          </cell>
          <cell r="D3339" t="str">
            <v>SG</v>
          </cell>
          <cell r="E3339" t="str">
            <v>DESPACHO</v>
          </cell>
          <cell r="F3339" t="str">
            <v>NORMAL</v>
          </cell>
          <cell r="G3339" t="str">
            <v>90183</v>
          </cell>
          <cell r="H3339">
            <v>44916</v>
          </cell>
          <cell r="I3339" t="str">
            <v>ENTREGADO</v>
          </cell>
          <cell r="J3339">
            <v>44917</v>
          </cell>
          <cell r="K3339" t="str">
            <v>PINTUSARIATO S.A.</v>
          </cell>
          <cell r="L3339" t="str">
            <v>AV. JUAN TANCA MARENGO KM 6.5 MZ 14 S. 4, LOT. SANTA ADRIANA</v>
          </cell>
          <cell r="P3339" t="str">
            <v>GUAYAQUIL</v>
          </cell>
          <cell r="Q3339" t="str">
            <v>GUAYAQUIL</v>
          </cell>
          <cell r="R3339" t="str">
            <v>GUAYAS</v>
          </cell>
          <cell r="T3339" t="str">
            <v>FLEXTRANS GYE</v>
          </cell>
          <cell r="U3339" t="str">
            <v>FLEXNETGYE_LOCAL</v>
          </cell>
          <cell r="V3339">
            <v>1</v>
          </cell>
          <cell r="W3339">
            <v>85.4</v>
          </cell>
          <cell r="X3339" t="str">
            <v>FLEXNET - GYE</v>
          </cell>
          <cell r="Y3339" t="str">
            <v>FERNANDO GUTIERREZ HILL KM 8 1/2 VIA DAULE</v>
          </cell>
        </row>
        <row r="3340">
          <cell r="A3340" t="str">
            <v>SG_2022_2205</v>
          </cell>
          <cell r="B3340">
            <v>484080</v>
          </cell>
          <cell r="C3340" t="str">
            <v>SG_2022_2205</v>
          </cell>
          <cell r="D3340" t="str">
            <v>SG</v>
          </cell>
          <cell r="E3340" t="str">
            <v>DESPACHO</v>
          </cell>
          <cell r="F3340" t="str">
            <v>NORMAL</v>
          </cell>
          <cell r="G3340" t="str">
            <v>90187</v>
          </cell>
          <cell r="H3340">
            <v>44916</v>
          </cell>
          <cell r="I3340" t="str">
            <v>ENTREGADO</v>
          </cell>
          <cell r="J3340">
            <v>44917</v>
          </cell>
          <cell r="K3340" t="str">
            <v>MEGAMETALES SUCURSAL VENEZUELA</v>
          </cell>
          <cell r="L3340" t="str">
            <v xml:space="preserve">VENEZUELA E/ CALLEJON 13 Y CALLE 13 (ESQUINA) </v>
          </cell>
          <cell r="P3340" t="str">
            <v>GUAYAQUIL</v>
          </cell>
          <cell r="Q3340" t="str">
            <v>GUAYAQUIL</v>
          </cell>
          <cell r="R3340" t="str">
            <v>GUAYAS</v>
          </cell>
          <cell r="T3340" t="str">
            <v>FLEXTRANS GYE</v>
          </cell>
          <cell r="U3340" t="str">
            <v>FLEXNETGYE_LOCAL</v>
          </cell>
          <cell r="V3340">
            <v>1</v>
          </cell>
          <cell r="W3340">
            <v>90.32</v>
          </cell>
          <cell r="X3340" t="str">
            <v>FLEXNET - GYE</v>
          </cell>
          <cell r="Y3340" t="str">
            <v>FERNANDO GUTIERREZ HILL KM 8 1/2 VIA DAULE</v>
          </cell>
        </row>
        <row r="3341">
          <cell r="A3341" t="str">
            <v>SG_2022_2204</v>
          </cell>
          <cell r="B3341">
            <v>484079</v>
          </cell>
          <cell r="C3341" t="str">
            <v>SG_2022_2204</v>
          </cell>
          <cell r="D3341" t="str">
            <v>SG</v>
          </cell>
          <cell r="E3341" t="str">
            <v>DESPACHO</v>
          </cell>
          <cell r="F3341" t="str">
            <v>NORMAL</v>
          </cell>
          <cell r="G3341" t="str">
            <v>90182</v>
          </cell>
          <cell r="H3341">
            <v>44916</v>
          </cell>
          <cell r="I3341" t="str">
            <v>ENTREGADO</v>
          </cell>
          <cell r="J3341">
            <v>44917</v>
          </cell>
          <cell r="K3341" t="str">
            <v>MEGAMETALES HUANCAVILCA</v>
          </cell>
          <cell r="L3341" t="str">
            <v>PEDRO MONCAYO #2201 Y HUANCAVILCA (ESQUINA)</v>
          </cell>
          <cell r="P3341" t="str">
            <v>GUAYAQUIL</v>
          </cell>
          <cell r="Q3341" t="str">
            <v>GUAYAQUIL</v>
          </cell>
          <cell r="R3341" t="str">
            <v>GUAYAS</v>
          </cell>
          <cell r="T3341" t="str">
            <v>FLEXTRANS GYE</v>
          </cell>
          <cell r="U3341" t="str">
            <v>FLEXNETGYE_LOCAL</v>
          </cell>
          <cell r="V3341">
            <v>1</v>
          </cell>
          <cell r="W3341">
            <v>45.16</v>
          </cell>
          <cell r="X3341" t="str">
            <v>FLEXNET - GYE</v>
          </cell>
          <cell r="Y3341" t="str">
            <v>FERNANDO GUTIERREZ HILL KM 8 1/2 VIA DAULE</v>
          </cell>
        </row>
        <row r="3342">
          <cell r="A3342" t="str">
            <v>2022-12649</v>
          </cell>
          <cell r="B3342">
            <v>484077</v>
          </cell>
          <cell r="C3342" t="str">
            <v>2022-12649</v>
          </cell>
          <cell r="D3342" t="str">
            <v>MOVISTAR</v>
          </cell>
          <cell r="E3342" t="str">
            <v>DESPACHO</v>
          </cell>
          <cell r="F3342" t="str">
            <v>NORMAL</v>
          </cell>
          <cell r="G3342" t="str">
            <v>TF90134</v>
          </cell>
          <cell r="H3342">
            <v>44916</v>
          </cell>
          <cell r="I3342" t="str">
            <v>ENTREGADO</v>
          </cell>
          <cell r="J3342">
            <v>44917</v>
          </cell>
          <cell r="K3342" t="str">
            <v>DINADEC S A GUAYAQUIL_MELISA HIDALGO</v>
          </cell>
          <cell r="L3342" t="str">
            <v>Km. 15.5 vIa a Daule Bodega Griffine Garita 2</v>
          </cell>
          <cell r="M3342" t="str">
            <v>0992526742001</v>
          </cell>
          <cell r="N3342" t="str">
            <v>0995647552</v>
          </cell>
          <cell r="O3342" t="str">
            <v/>
          </cell>
          <cell r="P3342" t="str">
            <v>GUAYAQUIL</v>
          </cell>
          <cell r="Q3342" t="str">
            <v>GUAYAQUIL</v>
          </cell>
          <cell r="R3342" t="str">
            <v>GUAYAS</v>
          </cell>
          <cell r="T3342" t="str">
            <v>ITSACOURIER</v>
          </cell>
          <cell r="U3342" t="str">
            <v>FLEXNETUIO_GYE</v>
          </cell>
          <cell r="V3342">
            <v>1</v>
          </cell>
          <cell r="W3342">
            <v>1</v>
          </cell>
          <cell r="X3342" t="str">
            <v>FLEXNET ECUADOR - MOVISTAR</v>
          </cell>
          <cell r="Y3342" t="str">
            <v>CALLE 28 DE JUNIO S/N Y GARCIA MORENO ENTRADA LLANO GRANDE</v>
          </cell>
        </row>
        <row r="3343">
          <cell r="A3343" t="str">
            <v>2022-12651</v>
          </cell>
          <cell r="B3343">
            <v>484078</v>
          </cell>
          <cell r="C3343" t="str">
            <v>2022-12651</v>
          </cell>
          <cell r="D3343" t="str">
            <v>TUENTI</v>
          </cell>
          <cell r="E3343" t="str">
            <v>DESPACHO</v>
          </cell>
          <cell r="F3343" t="str">
            <v>NORMAL</v>
          </cell>
          <cell r="G3343" t="str">
            <v>TF90135</v>
          </cell>
          <cell r="H3343">
            <v>44916</v>
          </cell>
          <cell r="I3343" t="str">
            <v>ENTREGADO</v>
          </cell>
          <cell r="J3343">
            <v>44917</v>
          </cell>
          <cell r="K3343" t="str">
            <v>DINADEC ZONIFICACION TUENTI GUAYAS_MELISSA HIDALGO</v>
          </cell>
          <cell r="L3343" t="str">
            <v>KM. 15.5 VIA A DAULE BODEGA GRIFFINE GARITA 2</v>
          </cell>
          <cell r="M3343" t="str">
            <v>0933023129</v>
          </cell>
          <cell r="N3343" t="str">
            <v>0933023129</v>
          </cell>
          <cell r="P3343" t="str">
            <v>GUAYAQUIL</v>
          </cell>
          <cell r="Q3343" t="str">
            <v>GUAYAQUIL</v>
          </cell>
          <cell r="R3343" t="str">
            <v>GUAYAS</v>
          </cell>
          <cell r="T3343" t="str">
            <v>ITSACOURIER</v>
          </cell>
          <cell r="U3343" t="str">
            <v>FLEXNETUIO_GYE</v>
          </cell>
          <cell r="V3343">
            <v>1</v>
          </cell>
          <cell r="W3343">
            <v>1</v>
          </cell>
          <cell r="X3343" t="str">
            <v>FLEXNET ECUADOR - MOVISTAR</v>
          </cell>
          <cell r="Y3343" t="str">
            <v>CALLE 28 DE JUNIO S/N Y GARCIA MORENO ENTRADA LLANO GRANDE</v>
          </cell>
        </row>
        <row r="3344">
          <cell r="A3344" t="str">
            <v>SG_2022_2203</v>
          </cell>
          <cell r="B3344">
            <v>484076</v>
          </cell>
          <cell r="C3344" t="str">
            <v>SG_2022_2203</v>
          </cell>
          <cell r="D3344" t="str">
            <v>SG</v>
          </cell>
          <cell r="E3344" t="str">
            <v>DESPACHO</v>
          </cell>
          <cell r="F3344" t="str">
            <v>NORMAL</v>
          </cell>
          <cell r="G3344" t="str">
            <v>90175</v>
          </cell>
          <cell r="H3344">
            <v>44916</v>
          </cell>
          <cell r="I3344" t="str">
            <v>ENTREGADO</v>
          </cell>
          <cell r="J3344">
            <v>44917</v>
          </cell>
          <cell r="K3344" t="str">
            <v>MEGAMETALES HIPERFERIA</v>
          </cell>
          <cell r="L3344" t="str">
            <v>VIA DURAN -TAMBO KM 3 1/2 SECTOR LAS FERIAS MZ B SOLAR 1</v>
          </cell>
          <cell r="P3344" t="str">
            <v>GUAYAQUIL</v>
          </cell>
          <cell r="Q3344" t="str">
            <v>GUAYAQUIL</v>
          </cell>
          <cell r="R3344" t="str">
            <v>GUAYAS</v>
          </cell>
          <cell r="T3344" t="str">
            <v>ITSACOURIER</v>
          </cell>
          <cell r="U3344" t="str">
            <v>FLEXNETGYE_LOCAL</v>
          </cell>
          <cell r="V3344">
            <v>1</v>
          </cell>
          <cell r="W3344">
            <v>179.27</v>
          </cell>
          <cell r="X3344" t="str">
            <v>FLEXNET - GYE</v>
          </cell>
          <cell r="Y3344" t="str">
            <v>FERNANDO GUTIERREZ HILL KM 8 1/2 VIA DAULE</v>
          </cell>
        </row>
        <row r="3345">
          <cell r="A3345" t="str">
            <v>FACT_2022_495</v>
          </cell>
          <cell r="B3345">
            <v>484075</v>
          </cell>
          <cell r="C3345" t="str">
            <v>FACT_2022_495</v>
          </cell>
          <cell r="D3345" t="str">
            <v>FACTOR</v>
          </cell>
          <cell r="E3345" t="str">
            <v>DESPACHO</v>
          </cell>
          <cell r="F3345" t="str">
            <v>NORMAL</v>
          </cell>
          <cell r="G3345" t="str">
            <v>IC3995</v>
          </cell>
          <cell r="H3345">
            <v>44916</v>
          </cell>
          <cell r="I3345" t="str">
            <v>ENTREGADO</v>
          </cell>
          <cell r="J3345">
            <v>44917</v>
          </cell>
          <cell r="K3345" t="str">
            <v>MIRASOL - CUENCA</v>
          </cell>
          <cell r="L3345" t="str">
            <v>AV. ESPAÑA 2-114 Y SEBASTIAN DE BENALCAZAR</v>
          </cell>
          <cell r="M3345" t="str">
            <v>1792885620001_2</v>
          </cell>
          <cell r="P3345" t="str">
            <v>010103</v>
          </cell>
          <cell r="Q3345" t="str">
            <v>CUENCA</v>
          </cell>
          <cell r="R3345" t="str">
            <v>AZUAY</v>
          </cell>
          <cell r="S3345" t="str">
            <v>CUENCA</v>
          </cell>
          <cell r="U3345" t="str">
            <v>FLEXNETUIO_PROVINCIA</v>
          </cell>
          <cell r="V3345">
            <v>1</v>
          </cell>
          <cell r="W3345">
            <v>12.4</v>
          </cell>
          <cell r="X3345" t="str">
            <v>FLEXNET DEL ECUAODR</v>
          </cell>
          <cell r="Y3345" t="str">
            <v>CALLE 28 DE JUNIO Y GARCIA MORENO</v>
          </cell>
        </row>
        <row r="3346">
          <cell r="A3346" t="str">
            <v>R_21521</v>
          </cell>
          <cell r="B3346">
            <v>484074</v>
          </cell>
          <cell r="C3346" t="str">
            <v>R_21521</v>
          </cell>
          <cell r="D3346" t="str">
            <v>CARESTINO</v>
          </cell>
          <cell r="E3346" t="str">
            <v>RETIRO</v>
          </cell>
          <cell r="F3346" t="str">
            <v>NORMAL</v>
          </cell>
          <cell r="H3346">
            <v>44916</v>
          </cell>
          <cell r="I3346" t="str">
            <v>HABILITADO_RUTEO</v>
          </cell>
          <cell r="J3346">
            <v>44916</v>
          </cell>
          <cell r="K3346" t="str">
            <v>FLEXNET ECUADOR - CARESTINO</v>
          </cell>
          <cell r="L3346" t="str">
            <v>FERNANDO GUTIERREZ HILL VIA A DAULE KM 8 1/2 ENTRADA A COOPERATIVA JUAN MONTALVO</v>
          </cell>
          <cell r="N3346" t="str">
            <v>0996541305</v>
          </cell>
          <cell r="P3346" t="str">
            <v>090606</v>
          </cell>
          <cell r="Q3346" t="str">
            <v>GUAYAQUIL</v>
          </cell>
          <cell r="R3346" t="str">
            <v>GUAYAS</v>
          </cell>
          <cell r="S3346" t="str">
            <v>GUAYAQUIL</v>
          </cell>
          <cell r="U3346" t="str">
            <v>FLEXNETGYE_UIO</v>
          </cell>
          <cell r="V3346">
            <v>1</v>
          </cell>
          <cell r="W3346">
            <v>13.4</v>
          </cell>
          <cell r="X3346" t="str">
            <v>SARA CRISTINA TORRES NAVARRETE</v>
          </cell>
          <cell r="Y3346" t="str">
            <v>CALLE LOS CACTUS Y LOS CEDROS URB. LAS RETAMAS CAPELO LOTE 3B / 0987970496</v>
          </cell>
        </row>
        <row r="3347">
          <cell r="A3347" t="str">
            <v>FACT_2022_494</v>
          </cell>
          <cell r="B3347">
            <v>484073</v>
          </cell>
          <cell r="C3347" t="str">
            <v>FACT_2022_494</v>
          </cell>
          <cell r="D3347" t="str">
            <v>FACTOR</v>
          </cell>
          <cell r="E3347" t="str">
            <v>DESPACHO</v>
          </cell>
          <cell r="F3347" t="str">
            <v>NORMAL</v>
          </cell>
          <cell r="G3347" t="str">
            <v>FT76506</v>
          </cell>
          <cell r="H3347">
            <v>44916</v>
          </cell>
          <cell r="I3347" t="str">
            <v>ENTREGADO</v>
          </cell>
          <cell r="J3347">
            <v>44917</v>
          </cell>
          <cell r="K3347" t="str">
            <v>AUTOFACTOR GRANADOS</v>
          </cell>
          <cell r="L3347" t="str">
            <v>AV. ELOY ALFARO Y GRANADOS</v>
          </cell>
          <cell r="M3347" t="str">
            <v>1792923204001</v>
          </cell>
          <cell r="P3347" t="str">
            <v>170503</v>
          </cell>
          <cell r="Q3347" t="str">
            <v>QUITO</v>
          </cell>
          <cell r="R3347" t="str">
            <v>PICHINCHA</v>
          </cell>
          <cell r="S3347" t="str">
            <v>QUITO</v>
          </cell>
          <cell r="T3347" t="str">
            <v>FLEXTRANS UIO</v>
          </cell>
          <cell r="U3347" t="str">
            <v>FLEXNETUIO_LOCAL</v>
          </cell>
          <cell r="V3347">
            <v>1</v>
          </cell>
          <cell r="W3347">
            <v>1.7</v>
          </cell>
          <cell r="X3347" t="str">
            <v>FLEXNET DEL ECUAODR</v>
          </cell>
          <cell r="Y3347" t="str">
            <v>CALLE 28 DE JUNIO Y GARCIA MORENO</v>
          </cell>
        </row>
        <row r="3348">
          <cell r="A3348" t="str">
            <v>98753612</v>
          </cell>
          <cell r="B3348">
            <v>484044</v>
          </cell>
          <cell r="C3348" t="str">
            <v>98753612</v>
          </cell>
          <cell r="D3348" t="str">
            <v>HYCITE</v>
          </cell>
          <cell r="E3348" t="str">
            <v>DESPACHO</v>
          </cell>
          <cell r="F3348" t="str">
            <v>NORMAL</v>
          </cell>
          <cell r="G3348" t="str">
            <v>TFQ90107</v>
          </cell>
          <cell r="H3348">
            <v>44916</v>
          </cell>
          <cell r="I3348" t="str">
            <v>ENTREGADO</v>
          </cell>
          <cell r="J3348">
            <v>44917</v>
          </cell>
          <cell r="K3348" t="str">
            <v>MYRIAM PEREZ</v>
          </cell>
          <cell r="L3348" t="str">
            <v>CARLOS IBARRA N47-165 FRENTE COLEGIO LOS PINOS QUITO// MEXTERIOR CHAPICRUZ 170104 PICHINCHA</v>
          </cell>
          <cell r="N3348" t="str">
            <v>0995202246</v>
          </cell>
          <cell r="O3348" t="str">
            <v>0995202246</v>
          </cell>
          <cell r="P3348" t="str">
            <v>170104</v>
          </cell>
          <cell r="Q3348" t="str">
            <v>QUITO</v>
          </cell>
          <cell r="R3348" t="str">
            <v>PICHINCHA</v>
          </cell>
          <cell r="S3348" t="str">
            <v>NANEGALITO</v>
          </cell>
          <cell r="T3348" t="str">
            <v>FLEXTRANS UIO</v>
          </cell>
          <cell r="U3348" t="str">
            <v>FLEXNETUIO_LOCAL</v>
          </cell>
          <cell r="V3348">
            <v>1</v>
          </cell>
          <cell r="W3348">
            <v>3</v>
          </cell>
          <cell r="X3348" t="str">
            <v>HYCITE QUITO</v>
          </cell>
          <cell r="Y3348" t="str">
            <v>FLEX NET CALLE 28 DE JUNIO S/N Y GARCIA MORENO ENTRADA LLANO GRANDE</v>
          </cell>
        </row>
        <row r="3349">
          <cell r="A3349" t="str">
            <v>98753666</v>
          </cell>
          <cell r="B3349">
            <v>484045</v>
          </cell>
          <cell r="C3349" t="str">
            <v>98753666</v>
          </cell>
          <cell r="D3349" t="str">
            <v>HYCITE</v>
          </cell>
          <cell r="E3349" t="str">
            <v>DESPACHO</v>
          </cell>
          <cell r="F3349" t="str">
            <v>NORMAL</v>
          </cell>
          <cell r="G3349" t="str">
            <v>031002004124296</v>
          </cell>
          <cell r="H3349">
            <v>44916</v>
          </cell>
          <cell r="I3349" t="str">
            <v>ENTREGADO</v>
          </cell>
          <cell r="J3349">
            <v>44918</v>
          </cell>
          <cell r="K3349" t="str">
            <v>EDWIN JARAMILLO</v>
          </cell>
          <cell r="L3349" t="str">
            <v>GRIJALVA Y MANTILLA FRETE AL MERCADO ALMACEN EL AGRICULTOR BOLIVAR // BOLIVAR CARCHI 040201 BOLIVAR</v>
          </cell>
          <cell r="M3349" t="str">
            <v/>
          </cell>
          <cell r="N3349" t="str">
            <v>0988332855</v>
          </cell>
          <cell r="O3349" t="str">
            <v>0988332855</v>
          </cell>
          <cell r="P3349" t="str">
            <v>040201</v>
          </cell>
          <cell r="Q3349" t="str">
            <v>BOLIVAR (CARCHI)</v>
          </cell>
          <cell r="R3349" t="str">
            <v>CARCHI</v>
          </cell>
          <cell r="S3349" t="str">
            <v>BOLIVAR - CUESACA</v>
          </cell>
          <cell r="T3349" t="str">
            <v>TRAMACO</v>
          </cell>
          <cell r="U3349" t="str">
            <v>FLEXNETUIO_PROVINCIA</v>
          </cell>
          <cell r="V3349">
            <v>1</v>
          </cell>
          <cell r="W3349">
            <v>10.7</v>
          </cell>
          <cell r="X3349" t="str">
            <v>HYCITE QUITO</v>
          </cell>
          <cell r="Y3349" t="str">
            <v>FLEX NET CALLE 28 DE JUNIO S/N Y GARCIA MORENO ENTRADA LLANO GRANDE</v>
          </cell>
        </row>
        <row r="3350">
          <cell r="A3350" t="str">
            <v>98753863</v>
          </cell>
          <cell r="B3350">
            <v>484046</v>
          </cell>
          <cell r="C3350" t="str">
            <v>98753863</v>
          </cell>
          <cell r="D3350" t="str">
            <v>HYCITE</v>
          </cell>
          <cell r="E3350" t="str">
            <v>DESPACHO</v>
          </cell>
          <cell r="F3350" t="str">
            <v>NORMAL</v>
          </cell>
          <cell r="G3350" t="str">
            <v>TFQ90108</v>
          </cell>
          <cell r="H3350">
            <v>44916</v>
          </cell>
          <cell r="I3350" t="str">
            <v>ENTREGADO</v>
          </cell>
          <cell r="J3350">
            <v>44917</v>
          </cell>
          <cell r="K3350" t="str">
            <v>SANDRA TINTA</v>
          </cell>
          <cell r="L3350" t="str">
            <v>GARCIA MORENO # 765 BODEGA DIAGONAL COLEGIO RUMINAHUI RUMINAHUI // SAN SEBASTIAN SANGOLQUI 171103 PICHINCHA</v>
          </cell>
          <cell r="N3350" t="str">
            <v>0998104265</v>
          </cell>
          <cell r="O3350" t="str">
            <v>0998104265</v>
          </cell>
          <cell r="P3350" t="str">
            <v>171103</v>
          </cell>
          <cell r="Q3350" t="str">
            <v>RUMIÑAHUI</v>
          </cell>
          <cell r="R3350" t="str">
            <v>PICHINCHA</v>
          </cell>
          <cell r="S3350" t="str">
            <v>SANGOLQUI</v>
          </cell>
          <cell r="T3350" t="str">
            <v>FLEXTRANS UIO</v>
          </cell>
          <cell r="U3350" t="str">
            <v>FLEXNETUIO_LOCAL</v>
          </cell>
          <cell r="V3350">
            <v>1</v>
          </cell>
          <cell r="W3350">
            <v>3.5</v>
          </cell>
          <cell r="X3350" t="str">
            <v>HYCITE QUITO</v>
          </cell>
          <cell r="Y3350" t="str">
            <v>FLEX NET CALLE 28 DE JUNIO S/N Y GARCIA MORENO ENTRADA LLANO GRANDE</v>
          </cell>
        </row>
        <row r="3351">
          <cell r="A3351" t="str">
            <v>98754020</v>
          </cell>
          <cell r="B3351">
            <v>484047</v>
          </cell>
          <cell r="C3351" t="str">
            <v>98754020</v>
          </cell>
          <cell r="D3351" t="str">
            <v>HYCITE</v>
          </cell>
          <cell r="E3351" t="str">
            <v>DESPACHO</v>
          </cell>
          <cell r="F3351" t="str">
            <v>NORMAL</v>
          </cell>
          <cell r="G3351" t="str">
            <v>TFQ90109</v>
          </cell>
          <cell r="H3351">
            <v>44916</v>
          </cell>
          <cell r="I3351" t="str">
            <v>ENTREGADO</v>
          </cell>
          <cell r="J3351">
            <v>44917</v>
          </cell>
          <cell r="K3351" t="str">
            <v>ABELARDO LAICA</v>
          </cell>
          <cell r="L3351" t="str">
            <v>URBANIZACION PUSUQUI AV RAFAEL CUERVO 58 234 Y ALFREDO MACHUCA FRENTE IGLESIA LA QUITO/NORTE POMASQUI (PUSUQUI) 170308 PICHINCHA</v>
          </cell>
          <cell r="M3351" t="str">
            <v/>
          </cell>
          <cell r="N3351" t="str">
            <v>0984106728 / 23809800</v>
          </cell>
          <cell r="O3351" t="str">
            <v>0984106728 / 23809800</v>
          </cell>
          <cell r="P3351" t="str">
            <v>170308</v>
          </cell>
          <cell r="Q3351" t="str">
            <v>QUITO</v>
          </cell>
          <cell r="R3351" t="str">
            <v>PICHINCHA</v>
          </cell>
          <cell r="S3351" t="str">
            <v>POMASQUI - BELLA MARIA SANTA ROSA - URBANIZACION LOS SAUCES</v>
          </cell>
          <cell r="T3351" t="str">
            <v>FLEXTRANS UIO</v>
          </cell>
          <cell r="U3351" t="str">
            <v>FLEXNETUIO_LOCAL</v>
          </cell>
          <cell r="V3351">
            <v>1</v>
          </cell>
          <cell r="W3351">
            <v>6.8</v>
          </cell>
          <cell r="X3351" t="str">
            <v>HYCITE QUITO</v>
          </cell>
          <cell r="Y3351" t="str">
            <v>FLEX NET CALLE 28 DE JUNIO S/N Y GARCIA MORENO ENTRADA LLANO GRANDE</v>
          </cell>
        </row>
        <row r="3352">
          <cell r="A3352" t="str">
            <v>98754676</v>
          </cell>
          <cell r="B3352">
            <v>484048</v>
          </cell>
          <cell r="C3352" t="str">
            <v>98754676</v>
          </cell>
          <cell r="D3352" t="str">
            <v>HYCITE</v>
          </cell>
          <cell r="E3352" t="str">
            <v>DESPACHO</v>
          </cell>
          <cell r="F3352" t="str">
            <v>NORMAL</v>
          </cell>
          <cell r="G3352" t="str">
            <v>031002004125620</v>
          </cell>
          <cell r="H3352">
            <v>44916</v>
          </cell>
          <cell r="I3352" t="str">
            <v>ENTREGADO</v>
          </cell>
          <cell r="J3352">
            <v>44918</v>
          </cell>
          <cell r="K3352" t="str">
            <v>JUAN VILLACIS</v>
          </cell>
          <cell r="L3352" t="str">
            <v>CALLE 5 DE NOVIEMBRE Y VICTOR ORELLANA CASA BLANCA SIN CERRAMIENTO 1 PISO TECHO SUCUA//BARRIO LOS ARTESANOS SUCUA 140650 MORONA-SANTIAGO</v>
          </cell>
          <cell r="N3352" t="str">
            <v>0958821823 / 984620910</v>
          </cell>
          <cell r="O3352" t="str">
            <v>0958821823 / 984620910</v>
          </cell>
          <cell r="P3352" t="str">
            <v>140301</v>
          </cell>
          <cell r="Q3352" t="str">
            <v>SUCUA</v>
          </cell>
          <cell r="R3352" t="str">
            <v>MORONA SANTIAGO</v>
          </cell>
          <cell r="S3352" t="str">
            <v>SUCUA - NUEVO ISRAEL - ASUNCION - SANTA MARIANITA DE JESUS</v>
          </cell>
          <cell r="T3352" t="str">
            <v>TRAMACO</v>
          </cell>
          <cell r="U3352" t="str">
            <v>FLEXNETUIO_PROVINCIA</v>
          </cell>
          <cell r="V3352">
            <v>2</v>
          </cell>
          <cell r="W3352">
            <v>16.899999999999999</v>
          </cell>
          <cell r="X3352" t="str">
            <v>HYCITE QUITO</v>
          </cell>
          <cell r="Y3352" t="str">
            <v>FLEX NET CALLE 28 DE JUNIO S/N Y GARCIA MORENO ENTRADA LLANO GRANDE</v>
          </cell>
        </row>
        <row r="3353">
          <cell r="A3353" t="str">
            <v>98755028</v>
          </cell>
          <cell r="B3353">
            <v>484049</v>
          </cell>
          <cell r="C3353" t="str">
            <v>98755028</v>
          </cell>
          <cell r="D3353" t="str">
            <v>HYCITE</v>
          </cell>
          <cell r="E3353" t="str">
            <v>DESPACHO</v>
          </cell>
          <cell r="F3353" t="str">
            <v>NORMAL</v>
          </cell>
          <cell r="G3353" t="str">
            <v>031002004124280</v>
          </cell>
          <cell r="H3353">
            <v>44916</v>
          </cell>
          <cell r="I3353" t="str">
            <v>ENTREGADO</v>
          </cell>
          <cell r="J3353">
            <v>44917</v>
          </cell>
          <cell r="K3353" t="str">
            <v>MARIA YAGUANA</v>
          </cell>
          <cell r="L3353" t="str">
            <v>AV 9 DE OCTUBRE YASUNI / REPUESTOS ORIENTE EL COCA // 20 DE MAYO PUERTO FRANCISCO DE ORELL 220201 ORELLANA</v>
          </cell>
          <cell r="M3353" t="str">
            <v/>
          </cell>
          <cell r="N3353" t="str">
            <v>0993376882 / 062300620</v>
          </cell>
          <cell r="O3353" t="str">
            <v>0993376882 / 062300620</v>
          </cell>
          <cell r="P3353" t="str">
            <v>220201</v>
          </cell>
          <cell r="Q3353" t="str">
            <v>EL COCA</v>
          </cell>
          <cell r="R3353" t="str">
            <v>ORELLANA</v>
          </cell>
          <cell r="S3353" t="str">
            <v>PUERTO FRANCISCO DE ORELLANA (EL COCA)</v>
          </cell>
          <cell r="T3353" t="str">
            <v>TRAMACO</v>
          </cell>
          <cell r="U3353" t="str">
            <v>FLEXNETUIO_PROVINCIA</v>
          </cell>
          <cell r="V3353">
            <v>1</v>
          </cell>
          <cell r="W3353">
            <v>7.6</v>
          </cell>
          <cell r="X3353" t="str">
            <v>HYCITE QUITO</v>
          </cell>
          <cell r="Y3353" t="str">
            <v>FLEX NET CALLE 28 DE JUNIO S/N Y GARCIA MORENO ENTRADA LLANO GRANDE</v>
          </cell>
        </row>
        <row r="3354">
          <cell r="A3354" t="str">
            <v>98755103</v>
          </cell>
          <cell r="B3354">
            <v>484050</v>
          </cell>
          <cell r="C3354" t="str">
            <v>98755103</v>
          </cell>
          <cell r="D3354" t="str">
            <v>HYCITE</v>
          </cell>
          <cell r="E3354" t="str">
            <v>DESPACHO</v>
          </cell>
          <cell r="F3354" t="str">
            <v>NORMAL</v>
          </cell>
          <cell r="G3354" t="str">
            <v>TFQ90110 / TFQ90828</v>
          </cell>
          <cell r="H3354">
            <v>44916</v>
          </cell>
          <cell r="I3354" t="str">
            <v>INCIDENCIA</v>
          </cell>
          <cell r="J3354">
            <v>44923</v>
          </cell>
          <cell r="K3354" t="str">
            <v>CARLOS FELIPE COSTALES VARGAS</v>
          </cell>
          <cell r="L3354" t="str">
            <v>AV DE LA REPUBLICA Y TERESA DE CEPEDA, QUITO, QUITO DISTRITO METROPOLIT,  PICHINCHA, ECUADOR</v>
          </cell>
          <cell r="N3354" t="str">
            <v>097-963-4032</v>
          </cell>
          <cell r="O3354" t="str">
            <v>097-963-4032</v>
          </cell>
          <cell r="P3354" t="str">
            <v>170508</v>
          </cell>
          <cell r="Q3354" t="str">
            <v>QUITO</v>
          </cell>
          <cell r="R3354" t="str">
            <v>PICHINCHA</v>
          </cell>
          <cell r="S3354" t="str">
            <v>QUITO</v>
          </cell>
          <cell r="T3354" t="str">
            <v>FLEXTRANS UIO</v>
          </cell>
          <cell r="U3354" t="str">
            <v>FLEXNETUIO_LOCAL</v>
          </cell>
          <cell r="V3354">
            <v>1</v>
          </cell>
          <cell r="W3354">
            <v>9.1</v>
          </cell>
          <cell r="X3354" t="str">
            <v>HYCITE QUITO</v>
          </cell>
          <cell r="Y3354" t="str">
            <v>FLEX NET CALLE 28 DE JUNIO S/N Y GARCIA MORENO ENTRADA LLANO GRANDE</v>
          </cell>
        </row>
        <row r="3355">
          <cell r="A3355" t="str">
            <v>98756829</v>
          </cell>
          <cell r="B3355">
            <v>484051</v>
          </cell>
          <cell r="C3355" t="str">
            <v>98756829</v>
          </cell>
          <cell r="D3355" t="str">
            <v>HYCITE</v>
          </cell>
          <cell r="E3355" t="str">
            <v>DESPACHO</v>
          </cell>
          <cell r="F3355" t="str">
            <v>NORMAL</v>
          </cell>
          <cell r="G3355" t="str">
            <v>031002004124298</v>
          </cell>
          <cell r="H3355">
            <v>44916</v>
          </cell>
          <cell r="I3355" t="str">
            <v>ENTREGADO</v>
          </cell>
          <cell r="J3355">
            <v>44918</v>
          </cell>
          <cell r="K3355" t="str">
            <v>BOLIVAR VIVANCO</v>
          </cell>
          <cell r="L3355" t="str">
            <v>GRAN COLOMBIA E IBARRA VETERINARIA VITAL VET LOJA / NORTE SUCRE 110107 LOJA</v>
          </cell>
          <cell r="M3355" t="str">
            <v/>
          </cell>
          <cell r="N3355" t="str">
            <v>0991942889</v>
          </cell>
          <cell r="O3355" t="str">
            <v>0991942889</v>
          </cell>
          <cell r="P3355" t="str">
            <v>110107</v>
          </cell>
          <cell r="Q3355" t="str">
            <v>LOJA</v>
          </cell>
          <cell r="R3355" t="str">
            <v>LOJA</v>
          </cell>
          <cell r="S3355" t="str">
            <v>LOJA</v>
          </cell>
          <cell r="T3355" t="str">
            <v>TRAMACO</v>
          </cell>
          <cell r="U3355" t="str">
            <v>FLEXNETUIO_PROVINCIA</v>
          </cell>
          <cell r="V3355">
            <v>1</v>
          </cell>
          <cell r="W3355">
            <v>10.6</v>
          </cell>
          <cell r="X3355" t="str">
            <v>HYCITE QUITO</v>
          </cell>
          <cell r="Y3355" t="str">
            <v>FLEX NET CALLE 28 DE JUNIO S/N Y GARCIA MORENO ENTRADA LLANO GRANDE</v>
          </cell>
        </row>
        <row r="3356">
          <cell r="A3356" t="str">
            <v>98757047</v>
          </cell>
          <cell r="B3356">
            <v>484052</v>
          </cell>
          <cell r="C3356" t="str">
            <v>98757047</v>
          </cell>
          <cell r="D3356" t="str">
            <v>HYCITE</v>
          </cell>
          <cell r="E3356" t="str">
            <v>DESPACHO</v>
          </cell>
          <cell r="F3356" t="str">
            <v>NORMAL</v>
          </cell>
          <cell r="G3356" t="str">
            <v>TFQ90111</v>
          </cell>
          <cell r="H3356">
            <v>44916</v>
          </cell>
          <cell r="I3356" t="str">
            <v>ENTREGADO</v>
          </cell>
          <cell r="J3356">
            <v>44917</v>
          </cell>
          <cell r="K3356" t="str">
            <v>DALILA LARCO</v>
          </cell>
          <cell r="L3356" t="str">
            <v>JUAN MOLINERO E9-189 LAS GUACAMAYOS ESQ MOLINEROS CASA 13 QUITO//CALIFORNIA A KENNEDY 170513 PICHINCHA</v>
          </cell>
          <cell r="M3356" t="str">
            <v/>
          </cell>
          <cell r="N3356" t="str">
            <v>0979280971</v>
          </cell>
          <cell r="O3356" t="str">
            <v>0979280971</v>
          </cell>
          <cell r="P3356" t="str">
            <v>170513</v>
          </cell>
          <cell r="Q3356" t="str">
            <v>QUITO</v>
          </cell>
          <cell r="R3356" t="str">
            <v>PICHINCHA</v>
          </cell>
          <cell r="S3356" t="str">
            <v>QUITO</v>
          </cell>
          <cell r="T3356" t="str">
            <v>FLEXTRANS UIO</v>
          </cell>
          <cell r="U3356" t="str">
            <v>FLEXNETUIO_LOCAL</v>
          </cell>
          <cell r="V3356">
            <v>1</v>
          </cell>
          <cell r="W3356">
            <v>3.5</v>
          </cell>
          <cell r="X3356" t="str">
            <v>HYCITE QUITO</v>
          </cell>
          <cell r="Y3356" t="str">
            <v>FLEX NET CALLE 28 DE JUNIO S/N Y GARCIA MORENO ENTRADA LLANO GRANDE</v>
          </cell>
        </row>
        <row r="3357">
          <cell r="A3357" t="str">
            <v>98757326</v>
          </cell>
          <cell r="B3357">
            <v>484053</v>
          </cell>
          <cell r="C3357" t="str">
            <v>98757326</v>
          </cell>
          <cell r="D3357" t="str">
            <v>HYCITE</v>
          </cell>
          <cell r="E3357" t="str">
            <v>DESPACHO</v>
          </cell>
          <cell r="F3357" t="str">
            <v>NORMAL</v>
          </cell>
          <cell r="G3357" t="str">
            <v>IC3984</v>
          </cell>
          <cell r="H3357">
            <v>44916</v>
          </cell>
          <cell r="I3357" t="str">
            <v>ENTREGADO</v>
          </cell>
          <cell r="J3357">
            <v>44917</v>
          </cell>
          <cell r="K3357" t="str">
            <v>PABLO MONSALVE</v>
          </cell>
          <cell r="L3357" t="str">
            <v>ORTEGA Y GACET S/N CUENCA-CUENCA  YANUNCAY 010114 AZUAY</v>
          </cell>
          <cell r="M3357" t="str">
            <v/>
          </cell>
          <cell r="N3357" t="str">
            <v>0984130517</v>
          </cell>
          <cell r="O3357" t="str">
            <v>0984130517</v>
          </cell>
          <cell r="P3357" t="str">
            <v>010114</v>
          </cell>
          <cell r="Q3357" t="str">
            <v>CUENCA</v>
          </cell>
          <cell r="R3357" t="str">
            <v>AZUAY</v>
          </cell>
          <cell r="S3357" t="str">
            <v>CHECA (JIDCAY)</v>
          </cell>
          <cell r="T3357" t="str">
            <v>TRAMACO</v>
          </cell>
          <cell r="U3357" t="str">
            <v>FLEXNETUIO_PROVINCIA</v>
          </cell>
          <cell r="V3357">
            <v>1</v>
          </cell>
          <cell r="W3357">
            <v>3.5</v>
          </cell>
          <cell r="X3357" t="str">
            <v>HYCITE QUITO</v>
          </cell>
          <cell r="Y3357" t="str">
            <v>FLEX NET CALLE 28 DE JUNIO S/N Y GARCIA MORENO ENTRADA LLANO GRANDE</v>
          </cell>
        </row>
        <row r="3358">
          <cell r="A3358" t="str">
            <v>98757361</v>
          </cell>
          <cell r="B3358">
            <v>484054</v>
          </cell>
          <cell r="C3358" t="str">
            <v>98757361</v>
          </cell>
          <cell r="D3358" t="str">
            <v>HYCITE</v>
          </cell>
          <cell r="E3358" t="str">
            <v>DESPACHO</v>
          </cell>
          <cell r="F3358" t="str">
            <v>NORMAL</v>
          </cell>
          <cell r="G3358" t="str">
            <v>031002004124299</v>
          </cell>
          <cell r="H3358">
            <v>44916</v>
          </cell>
          <cell r="I3358" t="str">
            <v>ENTREGADO</v>
          </cell>
          <cell r="J3358">
            <v>44918</v>
          </cell>
          <cell r="K3358" t="str">
            <v>GOLDA AGUIRRE</v>
          </cell>
          <cell r="L3358" t="str">
            <v>AV CHUQUIRIBAMBA POLIDEPORTIVO MANUEL SORANGO LOJA// MOTUPE CARIGAN 110110 LOJA</v>
          </cell>
          <cell r="M3358" t="str">
            <v/>
          </cell>
          <cell r="N3358" t="str">
            <v>0958861085 / 997408574</v>
          </cell>
          <cell r="O3358" t="str">
            <v>0958861085 / 997408574</v>
          </cell>
          <cell r="P3358" t="str">
            <v>110110</v>
          </cell>
          <cell r="Q3358" t="str">
            <v>LOJA</v>
          </cell>
          <cell r="R3358" t="str">
            <v>LOJA</v>
          </cell>
          <cell r="S3358" t="str">
            <v>LOJA</v>
          </cell>
          <cell r="T3358" t="str">
            <v>TRAMACO</v>
          </cell>
          <cell r="U3358" t="str">
            <v>FLEXNETUIO_PROVINCIA</v>
          </cell>
          <cell r="V3358">
            <v>1</v>
          </cell>
          <cell r="W3358">
            <v>8</v>
          </cell>
          <cell r="X3358" t="str">
            <v>HYCITE QUITO</v>
          </cell>
          <cell r="Y3358" t="str">
            <v>FLEX NET CALLE 28 DE JUNIO S/N Y GARCIA MORENO ENTRADA LLANO GRANDE</v>
          </cell>
        </row>
        <row r="3359">
          <cell r="A3359" t="str">
            <v>98757384</v>
          </cell>
          <cell r="B3359">
            <v>484055</v>
          </cell>
          <cell r="C3359" t="str">
            <v>98757384</v>
          </cell>
          <cell r="D3359" t="str">
            <v>HYCITE</v>
          </cell>
          <cell r="E3359" t="str">
            <v>DESPACHO</v>
          </cell>
          <cell r="F3359" t="str">
            <v>NORMAL</v>
          </cell>
          <cell r="G3359" t="str">
            <v>031002004125621</v>
          </cell>
          <cell r="H3359">
            <v>44916</v>
          </cell>
          <cell r="I3359" t="str">
            <v>ENTREGADO</v>
          </cell>
          <cell r="J3359">
            <v>44917</v>
          </cell>
          <cell r="K3359" t="str">
            <v>EDWIN VILLACIS</v>
          </cell>
          <cell r="L3359" t="str">
            <v>AV 17 DE JULIO Y MIRAMONTES 8208 CONJ SOLAR DEL RIO CASA #2 IBARRA // LA VICTORIA SAGRARIO 100111 IMBABURA</v>
          </cell>
          <cell r="N3359" t="str">
            <v>0983690468 / 062510912</v>
          </cell>
          <cell r="O3359" t="str">
            <v>0983690468 / 062510912</v>
          </cell>
          <cell r="P3359" t="str">
            <v>100111</v>
          </cell>
          <cell r="Q3359" t="str">
            <v>IBARRA</v>
          </cell>
          <cell r="R3359" t="str">
            <v>IMBABURA</v>
          </cell>
          <cell r="S3359" t="str">
            <v>SAN MIGUEL DE IBARRA</v>
          </cell>
          <cell r="T3359" t="str">
            <v>TRAMACO</v>
          </cell>
          <cell r="U3359" t="str">
            <v>FLEXNETUIO_PROVINCIA</v>
          </cell>
          <cell r="V3359">
            <v>2</v>
          </cell>
          <cell r="W3359">
            <v>18.100000000000001</v>
          </cell>
          <cell r="X3359" t="str">
            <v>HYCITE QUITO</v>
          </cell>
          <cell r="Y3359" t="str">
            <v>FLEX NET CALLE 28 DE JUNIO S/N Y GARCIA MORENO ENTRADA LLANO GRANDE</v>
          </cell>
        </row>
        <row r="3360">
          <cell r="A3360" t="str">
            <v>98757578</v>
          </cell>
          <cell r="B3360">
            <v>484056</v>
          </cell>
          <cell r="C3360" t="str">
            <v>98757578</v>
          </cell>
          <cell r="D3360" t="str">
            <v>HYCITE</v>
          </cell>
          <cell r="E3360" t="str">
            <v>DESPACHO</v>
          </cell>
          <cell r="F3360" t="str">
            <v>NORMAL</v>
          </cell>
          <cell r="G3360" t="str">
            <v>031002004124301</v>
          </cell>
          <cell r="H3360">
            <v>44916</v>
          </cell>
          <cell r="I3360" t="str">
            <v>ENTREGADO</v>
          </cell>
          <cell r="J3360">
            <v>44917</v>
          </cell>
          <cell r="K3360" t="str">
            <v>CARMEN YUGSI</v>
          </cell>
          <cell r="L3360" t="str">
            <v>YANAYACU Y CALLE ILLUCHI DIAGONAL MULTIFAMILIARES LATACUNGA // LAS FUENTES ELOY ALFARO (SAN FELIPE) 050107 COTOPAXI</v>
          </cell>
          <cell r="M3360" t="str">
            <v/>
          </cell>
          <cell r="N3360" t="str">
            <v>0984011698</v>
          </cell>
          <cell r="O3360" t="str">
            <v>0984011698</v>
          </cell>
          <cell r="P3360" t="str">
            <v>050107</v>
          </cell>
          <cell r="Q3360" t="str">
            <v>LATACUNGA</v>
          </cell>
          <cell r="R3360" t="str">
            <v>COTOPAXI</v>
          </cell>
          <cell r="S3360" t="str">
            <v>LATACUNGA</v>
          </cell>
          <cell r="T3360" t="str">
            <v>TRAMACO</v>
          </cell>
          <cell r="U3360" t="str">
            <v>FLEXNETUIO_PROVINCIA</v>
          </cell>
          <cell r="V3360">
            <v>1</v>
          </cell>
          <cell r="W3360">
            <v>7.9</v>
          </cell>
          <cell r="X3360" t="str">
            <v>HYCITE QUITO</v>
          </cell>
          <cell r="Y3360" t="str">
            <v>FLEX NET CALLE 28 DE JUNIO S/N Y GARCIA MORENO ENTRADA LLANO GRANDE</v>
          </cell>
        </row>
        <row r="3361">
          <cell r="A3361" t="str">
            <v>98757760</v>
          </cell>
          <cell r="B3361">
            <v>484057</v>
          </cell>
          <cell r="C3361" t="str">
            <v>98757760</v>
          </cell>
          <cell r="D3361" t="str">
            <v>HYCITE</v>
          </cell>
          <cell r="E3361" t="str">
            <v>DESPACHO</v>
          </cell>
          <cell r="F3361" t="str">
            <v>NORMAL</v>
          </cell>
          <cell r="G3361" t="str">
            <v>031002004124302</v>
          </cell>
          <cell r="H3361">
            <v>44916</v>
          </cell>
          <cell r="I3361" t="str">
            <v>ENTREGADO</v>
          </cell>
          <cell r="J3361">
            <v>44923</v>
          </cell>
          <cell r="K3361" t="str">
            <v>IRLANDA DELGADO</v>
          </cell>
          <cell r="L3361" t="str">
            <v>AV 16 DE AGOSTO Y CALLE JULIO JARAMILLO FRENTE A LA TIENDA CARMITA CASA COLOR CR SANTO DOMINGO SAN JACINTO DEL BUA 230211 SANTO DOMINGO</v>
          </cell>
          <cell r="M3361" t="str">
            <v/>
          </cell>
          <cell r="N3361" t="str">
            <v>0985480724 / 052356567</v>
          </cell>
          <cell r="O3361" t="str">
            <v>0985480724 / 052356567</v>
          </cell>
          <cell r="P3361" t="str">
            <v>230211</v>
          </cell>
          <cell r="Q3361" t="str">
            <v>SANTO DOMINGO</v>
          </cell>
          <cell r="R3361" t="str">
            <v>SANTO DOMINGO DE LOS TSACHILAS</v>
          </cell>
          <cell r="S3361" t="str">
            <v>SAN JACINTO DEL BUA - LA FLECHA - UMPE CHICO - SAN PEDRO DEL LAUREL - RIOBAMBENOS DEL CHILIMPE</v>
          </cell>
          <cell r="T3361" t="str">
            <v>TRAMACO</v>
          </cell>
          <cell r="U3361" t="str">
            <v>FLEXNETUIO_PROVINCIA</v>
          </cell>
          <cell r="V3361">
            <v>1</v>
          </cell>
          <cell r="W3361">
            <v>2.5</v>
          </cell>
          <cell r="X3361" t="str">
            <v>HYCITE QUITO</v>
          </cell>
          <cell r="Y3361" t="str">
            <v>FLEX NET CALLE 28 DE JUNIO S/N Y GARCIA MORENO ENTRADA LLANO GRANDE</v>
          </cell>
        </row>
        <row r="3362">
          <cell r="A3362" t="str">
            <v>98757961</v>
          </cell>
          <cell r="B3362">
            <v>484058</v>
          </cell>
          <cell r="C3362" t="str">
            <v>98757961</v>
          </cell>
          <cell r="D3362" t="str">
            <v>HYCITE</v>
          </cell>
          <cell r="E3362" t="str">
            <v>DESPACHO</v>
          </cell>
          <cell r="F3362" t="str">
            <v>NORMAL</v>
          </cell>
          <cell r="G3362" t="str">
            <v>TFQ90112</v>
          </cell>
          <cell r="H3362">
            <v>44916</v>
          </cell>
          <cell r="I3362" t="str">
            <v>ENTREGADO</v>
          </cell>
          <cell r="J3362">
            <v>44917</v>
          </cell>
          <cell r="K3362" t="str">
            <v>LINDA GARZON</v>
          </cell>
          <cell r="L3362" t="str">
            <v>AV MANUEL CORDOVA GALARZA KM 4 1/2 CIUDAD ALISOS ETAPA 4 CASA 21 QUITO//PUSUQUI POMASQUI (PUSUQUI) 170308 PICHINCHA</v>
          </cell>
          <cell r="M3362" t="str">
            <v/>
          </cell>
          <cell r="N3362" t="str">
            <v>0998170349 / 023430192</v>
          </cell>
          <cell r="O3362" t="str">
            <v>0998170349 / 023430192</v>
          </cell>
          <cell r="P3362" t="str">
            <v>170308</v>
          </cell>
          <cell r="Q3362" t="str">
            <v>QUITO</v>
          </cell>
          <cell r="R3362" t="str">
            <v>PICHINCHA</v>
          </cell>
          <cell r="S3362" t="str">
            <v>POMASQUI - BELLA MARIA SANTA ROSA - URBANIZACION LOS SAUCES</v>
          </cell>
          <cell r="T3362" t="str">
            <v>FLEXTRANS UIO</v>
          </cell>
          <cell r="U3362" t="str">
            <v>FLEXNETUIO_LOCAL</v>
          </cell>
          <cell r="V3362">
            <v>1</v>
          </cell>
          <cell r="W3362">
            <v>8.8000000000000007</v>
          </cell>
          <cell r="X3362" t="str">
            <v>HYCITE QUITO</v>
          </cell>
          <cell r="Y3362" t="str">
            <v>FLEX NET CALLE 28 DE JUNIO S/N Y GARCIA MORENO ENTRADA LLANO GRANDE</v>
          </cell>
        </row>
        <row r="3363">
          <cell r="A3363" t="str">
            <v>98758161</v>
          </cell>
          <cell r="B3363">
            <v>484059</v>
          </cell>
          <cell r="C3363" t="str">
            <v>98758161</v>
          </cell>
          <cell r="D3363" t="str">
            <v>HYCITE</v>
          </cell>
          <cell r="E3363" t="str">
            <v>DESPACHO</v>
          </cell>
          <cell r="F3363" t="str">
            <v>NORMAL</v>
          </cell>
          <cell r="G3363" t="str">
            <v>031002004125622</v>
          </cell>
          <cell r="H3363">
            <v>44916</v>
          </cell>
          <cell r="I3363" t="str">
            <v>ENTREGADO</v>
          </cell>
          <cell r="J3363">
            <v>44922</v>
          </cell>
          <cell r="K3363" t="str">
            <v>FATIMA BRAVO</v>
          </cell>
          <cell r="L3363" t="str">
            <v>QUEVEDO PARROQUIA VENUS CALLE JOSE PERALTA Y 26 DE MAYO QUEVEDO // NORTE VENUS DEL RIO QUEVEDO 120301 LOS RIOS</v>
          </cell>
          <cell r="N3363" t="str">
            <v>0997338269</v>
          </cell>
          <cell r="O3363" t="str">
            <v>0997338269</v>
          </cell>
          <cell r="P3363" t="str">
            <v>120301</v>
          </cell>
          <cell r="Q3363" t="str">
            <v>QUEVEDO</v>
          </cell>
          <cell r="R3363" t="str">
            <v>LOS RIOS</v>
          </cell>
          <cell r="S3363" t="str">
            <v>QUEVEDO</v>
          </cell>
          <cell r="T3363" t="str">
            <v>TRAMACO</v>
          </cell>
          <cell r="U3363" t="str">
            <v>FLEXNETUIO_PROVINCIA</v>
          </cell>
          <cell r="V3363">
            <v>2</v>
          </cell>
          <cell r="W3363">
            <v>15.4</v>
          </cell>
          <cell r="X3363" t="str">
            <v>HYCITE QUITO</v>
          </cell>
          <cell r="Y3363" t="str">
            <v>FLEX NET CALLE 28 DE JUNIO S/N Y GARCIA MORENO ENTRADA LLANO GRANDE</v>
          </cell>
        </row>
        <row r="3364">
          <cell r="A3364" t="str">
            <v>98758249</v>
          </cell>
          <cell r="B3364">
            <v>484060</v>
          </cell>
          <cell r="C3364" t="str">
            <v>98758249</v>
          </cell>
          <cell r="D3364" t="str">
            <v>HYCITE</v>
          </cell>
          <cell r="E3364" t="str">
            <v>DESPACHO</v>
          </cell>
          <cell r="F3364" t="str">
            <v>NORMAL</v>
          </cell>
          <cell r="G3364" t="str">
            <v>031002004124304</v>
          </cell>
          <cell r="H3364">
            <v>44916</v>
          </cell>
          <cell r="I3364" t="str">
            <v>ENTREGADO</v>
          </cell>
          <cell r="J3364">
            <v>44917</v>
          </cell>
          <cell r="K3364" t="str">
            <v>ANGEL VALLEJO</v>
          </cell>
          <cell r="L3364" t="str">
            <v>AV. 9 DE OCTUBRE Y PEDRO V. MALDONADO ENTRANDO POR EL CALLEJON AL FONDO RIOBAMBA // URB. PAZMINO LIZARZABURO 060105 CHIMBORAZO</v>
          </cell>
          <cell r="M3364" t="str">
            <v/>
          </cell>
          <cell r="N3364" t="str">
            <v>0984847404 / 032317973</v>
          </cell>
          <cell r="O3364" t="str">
            <v>0984847404 / 032317973</v>
          </cell>
          <cell r="P3364" t="str">
            <v>060105</v>
          </cell>
          <cell r="Q3364" t="str">
            <v>RIOBAMBA</v>
          </cell>
          <cell r="R3364" t="str">
            <v>CHIMBORAZO</v>
          </cell>
          <cell r="S3364" t="str">
            <v>RIOBAMBA - SAN VICENTE</v>
          </cell>
          <cell r="T3364" t="str">
            <v>TRAMACO</v>
          </cell>
          <cell r="U3364" t="str">
            <v>FLEXNETUIO_PROVINCIA</v>
          </cell>
          <cell r="V3364">
            <v>1</v>
          </cell>
          <cell r="W3364">
            <v>12.1</v>
          </cell>
          <cell r="X3364" t="str">
            <v>HYCITE QUITO</v>
          </cell>
          <cell r="Y3364" t="str">
            <v>FLEX NET CALLE 28 DE JUNIO S/N Y GARCIA MORENO ENTRADA LLANO GRANDE</v>
          </cell>
        </row>
        <row r="3365">
          <cell r="A3365" t="str">
            <v>98758608</v>
          </cell>
          <cell r="B3365">
            <v>484061</v>
          </cell>
          <cell r="C3365" t="str">
            <v>98758608</v>
          </cell>
          <cell r="D3365" t="str">
            <v>HYCITE</v>
          </cell>
          <cell r="E3365" t="str">
            <v>DESPACHO</v>
          </cell>
          <cell r="F3365" t="str">
            <v>NORMAL</v>
          </cell>
          <cell r="G3365" t="str">
            <v>031002004124305</v>
          </cell>
          <cell r="H3365">
            <v>44916</v>
          </cell>
          <cell r="I3365" t="str">
            <v>ENTREGADO</v>
          </cell>
          <cell r="J3365">
            <v>44917</v>
          </cell>
          <cell r="K3365" t="str">
            <v>NIEVE PONCE</v>
          </cell>
          <cell r="L3365" t="str">
            <v>BARRIO BRISA MAR AL LADO DEL HOTEL LEON GUAYAQUIL// GUAYAQUIL POSORJA 091001 GUAYAS</v>
          </cell>
          <cell r="N3365" t="str">
            <v>0980976690</v>
          </cell>
          <cell r="O3365" t="str">
            <v>0980976690</v>
          </cell>
          <cell r="P3365" t="str">
            <v>091001</v>
          </cell>
          <cell r="Q3365" t="str">
            <v>GUAYAQUIL</v>
          </cell>
          <cell r="R3365" t="str">
            <v>GUAYAS</v>
          </cell>
          <cell r="S3365" t="str">
            <v>POSORJA - DATA DE POSORJA</v>
          </cell>
          <cell r="T3365" t="str">
            <v>TRAMACO</v>
          </cell>
          <cell r="U3365" t="str">
            <v>FLEXNETUIO_PROVINCIA</v>
          </cell>
          <cell r="V3365">
            <v>1</v>
          </cell>
          <cell r="W3365">
            <v>1.5</v>
          </cell>
          <cell r="X3365" t="str">
            <v>HYCITE QUITO</v>
          </cell>
          <cell r="Y3365" t="str">
            <v>FLEX NET CALLE 28 DE JUNIO S/N Y GARCIA MORENO ENTRADA LLANO GRANDE</v>
          </cell>
        </row>
        <row r="3366">
          <cell r="A3366" t="str">
            <v>98758767</v>
          </cell>
          <cell r="B3366">
            <v>484062</v>
          </cell>
          <cell r="C3366" t="str">
            <v>98758767</v>
          </cell>
          <cell r="D3366" t="str">
            <v>HYCITE</v>
          </cell>
          <cell r="E3366" t="str">
            <v>DESPACHO</v>
          </cell>
          <cell r="F3366" t="str">
            <v>NORMAL</v>
          </cell>
          <cell r="G3366" t="str">
            <v>TF90113</v>
          </cell>
          <cell r="H3366">
            <v>44916</v>
          </cell>
          <cell r="I3366" t="str">
            <v>ENTREGADO</v>
          </cell>
          <cell r="J3366">
            <v>44917</v>
          </cell>
          <cell r="K3366" t="str">
            <v>CAROLINA SOLORZANO</v>
          </cell>
          <cell r="L3366" t="str">
            <v>COOP AUTORIDAD PORTUARIA MZ 9 V 15 DETRAS DE LA VIANESA GUAYAQUIL//SUR XIMENA 090202 GUAYAS</v>
          </cell>
          <cell r="M3366" t="str">
            <v/>
          </cell>
          <cell r="N3366" t="str">
            <v>0958848142</v>
          </cell>
          <cell r="O3366" t="str">
            <v>0958848142</v>
          </cell>
          <cell r="P3366" t="str">
            <v>090202</v>
          </cell>
          <cell r="Q3366" t="str">
            <v>GUAYAQUIL</v>
          </cell>
          <cell r="R3366" t="str">
            <v>GUAYAS</v>
          </cell>
          <cell r="S3366" t="str">
            <v>GUAYAQUIL</v>
          </cell>
          <cell r="T3366" t="str">
            <v>FLEXTRANS GYE</v>
          </cell>
          <cell r="U3366" t="str">
            <v>FLEXNETUIO_GYE</v>
          </cell>
          <cell r="V3366">
            <v>1</v>
          </cell>
          <cell r="W3366">
            <v>8.8000000000000007</v>
          </cell>
          <cell r="X3366" t="str">
            <v>HYCITE QUITO</v>
          </cell>
          <cell r="Y3366" t="str">
            <v>FLEX NET CALLE 28 DE JUNIO S/N Y GARCIA MORENO ENTRADA LLANO GRANDE</v>
          </cell>
        </row>
        <row r="3367">
          <cell r="A3367" t="str">
            <v>98759702</v>
          </cell>
          <cell r="B3367">
            <v>484063</v>
          </cell>
          <cell r="C3367" t="str">
            <v>98759702</v>
          </cell>
          <cell r="D3367" t="str">
            <v>HYCITE</v>
          </cell>
          <cell r="E3367" t="str">
            <v>DESPACHO</v>
          </cell>
          <cell r="F3367" t="str">
            <v>NORMAL</v>
          </cell>
          <cell r="G3367" t="str">
            <v>TF90114</v>
          </cell>
          <cell r="H3367">
            <v>44916</v>
          </cell>
          <cell r="I3367" t="str">
            <v>ENTREGADO</v>
          </cell>
          <cell r="J3367">
            <v>44917</v>
          </cell>
          <cell r="K3367" t="str">
            <v>MARGARITA GARCIA</v>
          </cell>
          <cell r="L3367" t="str">
            <v>CDLA. EL CONDOR MZ E VILLA 26 FTE AL PARQUE EL ESTUDIANTE GUAYAQUIL// NORTE TARQUI 090607 GUAYAS</v>
          </cell>
          <cell r="M3367" t="str">
            <v/>
          </cell>
          <cell r="N3367" t="str">
            <v>0994882436 / 43805130</v>
          </cell>
          <cell r="O3367" t="str">
            <v>0994882436 / 43805130</v>
          </cell>
          <cell r="P3367" t="str">
            <v>090607</v>
          </cell>
          <cell r="Q3367" t="str">
            <v>GUAYAQUIL</v>
          </cell>
          <cell r="R3367" t="str">
            <v>GUAYAS</v>
          </cell>
          <cell r="S3367" t="str">
            <v>GUAYAQUIL</v>
          </cell>
          <cell r="T3367" t="str">
            <v>ITSACOURIER</v>
          </cell>
          <cell r="U3367" t="str">
            <v>FLEXNETUIO_GYE</v>
          </cell>
          <cell r="V3367">
            <v>1</v>
          </cell>
          <cell r="W3367">
            <v>1.8</v>
          </cell>
          <cell r="X3367" t="str">
            <v>HYCITE QUITO</v>
          </cell>
          <cell r="Y3367" t="str">
            <v>FLEX NET CALLE 28 DE JUNIO S/N Y GARCIA MORENO ENTRADA LLANO GRANDE</v>
          </cell>
        </row>
        <row r="3368">
          <cell r="A3368" t="str">
            <v>98759888</v>
          </cell>
          <cell r="B3368">
            <v>484064</v>
          </cell>
          <cell r="C3368" t="str">
            <v>98759888</v>
          </cell>
          <cell r="D3368" t="str">
            <v>HYCITE</v>
          </cell>
          <cell r="E3368" t="str">
            <v>DESPACHO</v>
          </cell>
          <cell r="F3368" t="str">
            <v>NORMAL</v>
          </cell>
          <cell r="G3368" t="str">
            <v>TF90115</v>
          </cell>
          <cell r="H3368">
            <v>44916</v>
          </cell>
          <cell r="I3368" t="str">
            <v>ENTREGADO</v>
          </cell>
          <cell r="J3368">
            <v>44917</v>
          </cell>
          <cell r="K3368" t="str">
            <v>BETTY BOADA</v>
          </cell>
          <cell r="L3368" t="str">
            <v>CDLA VERNAZA NORTE MZ 15 V 33 3 CALLEJON GUAYAQUIL // GUAYAQUIL(090505) TARQUI 090505 GUAYAS</v>
          </cell>
          <cell r="M3368" t="str">
            <v/>
          </cell>
          <cell r="N3368" t="str">
            <v>0967793086</v>
          </cell>
          <cell r="O3368" t="str">
            <v>0967793086</v>
          </cell>
          <cell r="P3368" t="str">
            <v>090505</v>
          </cell>
          <cell r="Q3368" t="str">
            <v>GUAYAQUIL</v>
          </cell>
          <cell r="R3368" t="str">
            <v>GUAYAS</v>
          </cell>
          <cell r="S3368" t="str">
            <v>GUAYAQUIL</v>
          </cell>
          <cell r="T3368" t="str">
            <v>ITSACOURIER</v>
          </cell>
          <cell r="U3368" t="str">
            <v>FLEXNETUIO_GYE</v>
          </cell>
          <cell r="V3368">
            <v>1</v>
          </cell>
          <cell r="W3368">
            <v>6</v>
          </cell>
          <cell r="X3368" t="str">
            <v>HYCITE QUITO</v>
          </cell>
          <cell r="Y3368" t="str">
            <v>FLEX NET CALLE 28 DE JUNIO S/N Y GARCIA MORENO ENTRADA LLANO GRANDE</v>
          </cell>
        </row>
        <row r="3369">
          <cell r="A3369" t="str">
            <v>98760338</v>
          </cell>
          <cell r="B3369">
            <v>484065</v>
          </cell>
          <cell r="C3369" t="str">
            <v>98760338</v>
          </cell>
          <cell r="D3369" t="str">
            <v>HYCITE</v>
          </cell>
          <cell r="E3369" t="str">
            <v>DESPACHO</v>
          </cell>
          <cell r="F3369" t="str">
            <v>NORMAL</v>
          </cell>
          <cell r="G3369" t="str">
            <v>TFQ90116</v>
          </cell>
          <cell r="H3369">
            <v>44916</v>
          </cell>
          <cell r="I3369" t="str">
            <v>ENTREGADO</v>
          </cell>
          <cell r="J3369">
            <v>44917</v>
          </cell>
          <cell r="K3369" t="str">
            <v>RUTH BARRENO</v>
          </cell>
          <cell r="L3369" t="str">
            <v>VICENTE SOLANO S/N CALLE LUIS FELIPE BORJA Y DARWIN CONJ TORENTO CASA-7 QUITO // ARMENIA 2 CONOCOTO 170803 PICHINCHA</v>
          </cell>
          <cell r="N3369" t="str">
            <v>0987037282 / 022191500</v>
          </cell>
          <cell r="O3369" t="str">
            <v>0987037282 / 022191500</v>
          </cell>
          <cell r="P3369" t="str">
            <v>170803</v>
          </cell>
          <cell r="Q3369" t="str">
            <v>QUITO</v>
          </cell>
          <cell r="R3369" t="str">
            <v>PICHINCHA</v>
          </cell>
          <cell r="S3369" t="str">
            <v>CONOCOTO - SALVADOR CELI</v>
          </cell>
          <cell r="T3369" t="str">
            <v>FLEXTRANS UIO</v>
          </cell>
          <cell r="U3369" t="str">
            <v>FLEXNETUIO_LOCAL</v>
          </cell>
          <cell r="V3369">
            <v>1</v>
          </cell>
          <cell r="W3369">
            <v>2.2999999999999998</v>
          </cell>
          <cell r="X3369" t="str">
            <v>HYCITE QUITO</v>
          </cell>
          <cell r="Y3369" t="str">
            <v>FLEX NET CALLE 28 DE JUNIO S/N Y GARCIA MORENO ENTRADA LLANO GRANDE</v>
          </cell>
        </row>
        <row r="3370">
          <cell r="A3370" t="str">
            <v>98760522</v>
          </cell>
          <cell r="B3370">
            <v>484066</v>
          </cell>
          <cell r="C3370" t="str">
            <v>98760522</v>
          </cell>
          <cell r="D3370" t="str">
            <v>HYCITE</v>
          </cell>
          <cell r="E3370" t="str">
            <v>DESPACHO</v>
          </cell>
          <cell r="F3370" t="str">
            <v>NORMAL</v>
          </cell>
          <cell r="G3370" t="str">
            <v>031002004124306</v>
          </cell>
          <cell r="H3370">
            <v>44916</v>
          </cell>
          <cell r="I3370" t="str">
            <v>EN_TRANSITO</v>
          </cell>
          <cell r="J3370">
            <v>44916</v>
          </cell>
          <cell r="K3370" t="str">
            <v>ESPERANZA CARPIO</v>
          </cell>
          <cell r="L3370" t="str">
            <v>CDL DOVEO JARAMILLO Y VALLE SAGRARIO JUNTO AL LABORATORIO SAN GABRIEL LOJA //VILCABAMBA VILCABAMBA (VICTORIA / C 110119 LOJA</v>
          </cell>
          <cell r="M3370" t="str">
            <v/>
          </cell>
          <cell r="N3370" t="str">
            <v>0985069328 / 985069309</v>
          </cell>
          <cell r="O3370" t="str">
            <v>0985069328 / 985069309</v>
          </cell>
          <cell r="P3370" t="str">
            <v>110119</v>
          </cell>
          <cell r="Q3370" t="str">
            <v>LOJA</v>
          </cell>
          <cell r="R3370" t="str">
            <v>LOJA</v>
          </cell>
          <cell r="S3370" t="str">
            <v>SAN PEDRO DE VILCABAMBA - VILCABAMBA (VICTORIA)</v>
          </cell>
          <cell r="T3370" t="str">
            <v>TRAMACO</v>
          </cell>
          <cell r="U3370" t="str">
            <v>FLEXNETUIO_PROVINCIA</v>
          </cell>
          <cell r="V3370">
            <v>1</v>
          </cell>
          <cell r="W3370">
            <v>4.5</v>
          </cell>
          <cell r="X3370" t="str">
            <v>HYCITE QUITO</v>
          </cell>
          <cell r="Y3370" t="str">
            <v>FLEX NET CALLE 28 DE JUNIO S/N Y GARCIA MORENO ENTRADA LLANO GRANDE</v>
          </cell>
        </row>
        <row r="3371">
          <cell r="A3371" t="str">
            <v>98760563</v>
          </cell>
          <cell r="B3371">
            <v>484067</v>
          </cell>
          <cell r="C3371" t="str">
            <v>98760563</v>
          </cell>
          <cell r="D3371" t="str">
            <v>HYCITE</v>
          </cell>
          <cell r="E3371" t="str">
            <v>DESPACHO</v>
          </cell>
          <cell r="F3371" t="str">
            <v>NORMAL</v>
          </cell>
          <cell r="G3371" t="str">
            <v>TF90117</v>
          </cell>
          <cell r="H3371">
            <v>44916</v>
          </cell>
          <cell r="I3371" t="str">
            <v>ENTREGADO</v>
          </cell>
          <cell r="J3371">
            <v>44918</v>
          </cell>
          <cell r="K3371" t="str">
            <v>ESTHER QUINDE</v>
          </cell>
          <cell r="L3371" t="str">
            <v>DURAN AV. VELASCO IBARRA 349 Y CALLE S/N ATRAS DEL COMISARIATO DURAN DURAN 170507 GUAYAS</v>
          </cell>
          <cell r="N3371" t="str">
            <v>0983423695 / 092155680</v>
          </cell>
          <cell r="O3371" t="str">
            <v>0983423695 / 092155680</v>
          </cell>
          <cell r="P3371" t="str">
            <v>092401</v>
          </cell>
          <cell r="Q3371" t="str">
            <v>DURAN</v>
          </cell>
          <cell r="R3371" t="str">
            <v>GUAYAS</v>
          </cell>
          <cell r="S3371" t="str">
            <v>ELOY ALFARO (DURAN)</v>
          </cell>
          <cell r="T3371" t="str">
            <v>ITSACOURIER</v>
          </cell>
          <cell r="U3371" t="str">
            <v>FLEXNETUIO_LOCAL</v>
          </cell>
          <cell r="V3371">
            <v>1</v>
          </cell>
          <cell r="W3371">
            <v>4.2</v>
          </cell>
          <cell r="X3371" t="str">
            <v>HYCITE QUITO</v>
          </cell>
          <cell r="Y3371" t="str">
            <v>FLEX NET CALLE 28 DE JUNIO S/N Y GARCIA MORENO ENTRADA LLANO GRANDE</v>
          </cell>
        </row>
        <row r="3372">
          <cell r="A3372" t="str">
            <v>98760966</v>
          </cell>
          <cell r="B3372">
            <v>484068</v>
          </cell>
          <cell r="C3372" t="str">
            <v>98760966</v>
          </cell>
          <cell r="D3372" t="str">
            <v>HYCITE</v>
          </cell>
          <cell r="E3372" t="str">
            <v>DESPACHO</v>
          </cell>
          <cell r="F3372" t="str">
            <v>NORMAL</v>
          </cell>
          <cell r="G3372" t="str">
            <v>031002004124307</v>
          </cell>
          <cell r="H3372">
            <v>44916</v>
          </cell>
          <cell r="I3372" t="str">
            <v>ENTREGADO</v>
          </cell>
          <cell r="J3372">
            <v>44917</v>
          </cell>
          <cell r="K3372" t="str">
            <v>EDISON FRANCISCO CASTILLO FLORES</v>
          </cell>
          <cell r="L3372" t="str">
            <v>CHIMBORAZO, RIOBAMBA PARROQUIA LIZARZA O AV DANIEL LEON BORJA Y BRASIL LIZARZABURU 060104 CHIMBORAZO</v>
          </cell>
          <cell r="M3372" t="str">
            <v/>
          </cell>
          <cell r="N3372" t="str">
            <v>0958775950 /</v>
          </cell>
          <cell r="O3372" t="str">
            <v>0958775950 /</v>
          </cell>
          <cell r="P3372" t="str">
            <v>060104</v>
          </cell>
          <cell r="Q3372" t="str">
            <v>RIOBAMBA</v>
          </cell>
          <cell r="R3372" t="str">
            <v>CHIMBORAZO</v>
          </cell>
          <cell r="S3372" t="str">
            <v>RIOBAMBA</v>
          </cell>
          <cell r="T3372" t="str">
            <v>TRAMACO</v>
          </cell>
          <cell r="U3372" t="str">
            <v>FLEXNETUIO_PROVINCIA</v>
          </cell>
          <cell r="V3372">
            <v>1</v>
          </cell>
          <cell r="W3372">
            <v>0.2</v>
          </cell>
          <cell r="X3372" t="str">
            <v>HYCITE QUITO</v>
          </cell>
          <cell r="Y3372" t="str">
            <v>FLEX NET CALLE 28 DE JUNIO S/N Y GARCIA MORENO ENTRADA LLANO GRANDE</v>
          </cell>
        </row>
        <row r="3373">
          <cell r="A3373" t="str">
            <v>98761303</v>
          </cell>
          <cell r="B3373">
            <v>484069</v>
          </cell>
          <cell r="C3373" t="str">
            <v>98761303</v>
          </cell>
          <cell r="D3373" t="str">
            <v>HYCITE</v>
          </cell>
          <cell r="E3373" t="str">
            <v>DESPACHO</v>
          </cell>
          <cell r="F3373" t="str">
            <v>NORMAL</v>
          </cell>
          <cell r="G3373" t="str">
            <v>031002004124308</v>
          </cell>
          <cell r="H3373">
            <v>44916</v>
          </cell>
          <cell r="I3373" t="str">
            <v>INCIDENCIA</v>
          </cell>
          <cell r="J3373">
            <v>44923</v>
          </cell>
          <cell r="K3373" t="str">
            <v>LUIS ALFONSO SALAZAR BERMEO</v>
          </cell>
          <cell r="L3373" t="str">
            <v>VIA DURAN TAMBO, LA TRONCAL, PROVINCIA C O LA TRONCAL LA TRONCAL 030301 CAA,AR</v>
          </cell>
          <cell r="M3373" t="str">
            <v/>
          </cell>
          <cell r="N3373" t="str">
            <v>0993904511 /</v>
          </cell>
          <cell r="O3373" t="str">
            <v>0993904511 /</v>
          </cell>
          <cell r="P3373" t="str">
            <v>030301</v>
          </cell>
          <cell r="Q3373" t="str">
            <v>LA TRONCAL</v>
          </cell>
          <cell r="R3373" t="str">
            <v>CAÑAR</v>
          </cell>
          <cell r="S3373" t="str">
            <v>LA TRONCAL</v>
          </cell>
          <cell r="T3373" t="str">
            <v>TRAMACO</v>
          </cell>
          <cell r="U3373" t="str">
            <v>FLEXNETUIO_PROVINCIA</v>
          </cell>
          <cell r="V3373">
            <v>1</v>
          </cell>
          <cell r="W3373">
            <v>2.2999999999999998</v>
          </cell>
          <cell r="X3373" t="str">
            <v>HYCITE QUITO</v>
          </cell>
          <cell r="Y3373" t="str">
            <v>FLEX NET CALLE 28 DE JUNIO S/N Y GARCIA MORENO ENTRADA LLANO GRANDE</v>
          </cell>
        </row>
        <row r="3374">
          <cell r="A3374" t="str">
            <v>98762264</v>
          </cell>
          <cell r="B3374">
            <v>484070</v>
          </cell>
          <cell r="C3374" t="str">
            <v>98762264</v>
          </cell>
          <cell r="D3374" t="str">
            <v>HYCITE</v>
          </cell>
          <cell r="E3374" t="str">
            <v>DESPACHO</v>
          </cell>
          <cell r="F3374" t="str">
            <v>NORMAL</v>
          </cell>
          <cell r="G3374" t="str">
            <v>031002004124309</v>
          </cell>
          <cell r="H3374">
            <v>44916</v>
          </cell>
          <cell r="I3374" t="str">
            <v>ENTREGADO</v>
          </cell>
          <cell r="J3374">
            <v>44918</v>
          </cell>
          <cell r="K3374" t="str">
            <v>GERMANIA ALVARADO</v>
          </cell>
          <cell r="L3374" t="str">
            <v>KM 16 VIA CHAPARRAL FER SAN ISIDRO RETO SAN ISIDRO BALZAR // OESTE BALZAR 091302 GUAYAS</v>
          </cell>
          <cell r="N3374" t="str">
            <v>0993127426</v>
          </cell>
          <cell r="O3374" t="str">
            <v>0993127426</v>
          </cell>
          <cell r="P3374" t="str">
            <v>091302</v>
          </cell>
          <cell r="Q3374" t="str">
            <v>BALZAR</v>
          </cell>
          <cell r="R3374" t="str">
            <v>GUAYAS</v>
          </cell>
          <cell r="S3374" t="str">
            <v>BALZAR - EL CERRITO</v>
          </cell>
          <cell r="T3374" t="str">
            <v>TRAMACO</v>
          </cell>
          <cell r="U3374" t="str">
            <v>FLEXNETUIO_PROVINCIA</v>
          </cell>
          <cell r="V3374">
            <v>1</v>
          </cell>
          <cell r="W3374">
            <v>6.5</v>
          </cell>
          <cell r="X3374" t="str">
            <v>HYCITE QUITO</v>
          </cell>
          <cell r="Y3374" t="str">
            <v>FLEX NET CALLE 28 DE JUNIO S/N Y GARCIA MORENO ENTRADA LLANO GRANDE</v>
          </cell>
        </row>
        <row r="3375">
          <cell r="A3375" t="str">
            <v>98762851</v>
          </cell>
          <cell r="B3375">
            <v>484071</v>
          </cell>
          <cell r="C3375" t="str">
            <v>98762851</v>
          </cell>
          <cell r="D3375" t="str">
            <v>HYCITE</v>
          </cell>
          <cell r="E3375" t="str">
            <v>DESPACHO</v>
          </cell>
          <cell r="F3375" t="str">
            <v>NORMAL</v>
          </cell>
          <cell r="G3375" t="str">
            <v>TF90118</v>
          </cell>
          <cell r="H3375">
            <v>44916</v>
          </cell>
          <cell r="I3375" t="str">
            <v>ENTREGADO</v>
          </cell>
          <cell r="J3375">
            <v>44922</v>
          </cell>
          <cell r="K3375" t="str">
            <v>ANGGIE ELIZABETH ANDRADE VITERI</v>
          </cell>
          <cell r="L3375" t="str">
            <v>COOPERATIVA NUEVA GRANADA MZ1968 VILLA13 GUAYAQUIL XIMENA 090103 GUAYAS</v>
          </cell>
          <cell r="M3375" t="str">
            <v/>
          </cell>
          <cell r="N3375" t="str">
            <v>0991713279 / 342843858</v>
          </cell>
          <cell r="O3375" t="str">
            <v>0991713279 / 342843858</v>
          </cell>
          <cell r="P3375" t="str">
            <v>090103</v>
          </cell>
          <cell r="Q3375" t="str">
            <v>GUAYAQUIL</v>
          </cell>
          <cell r="R3375" t="str">
            <v>GUAYAS</v>
          </cell>
          <cell r="S3375" t="str">
            <v>GUAYAQUIL</v>
          </cell>
          <cell r="T3375" t="str">
            <v>FLEXTRANS GYE</v>
          </cell>
          <cell r="U3375" t="str">
            <v>FLEXNETUIO_GYE</v>
          </cell>
          <cell r="V3375">
            <v>1</v>
          </cell>
          <cell r="W3375">
            <v>1.8</v>
          </cell>
          <cell r="X3375" t="str">
            <v>HYCITE QUITO</v>
          </cell>
          <cell r="Y3375" t="str">
            <v>FLEX NET CALLE 28 DE JUNIO S/N Y GARCIA MORENO ENTRADA LLANO GRANDE</v>
          </cell>
        </row>
        <row r="3376">
          <cell r="A3376" t="str">
            <v>98763590</v>
          </cell>
          <cell r="B3376">
            <v>484072</v>
          </cell>
          <cell r="C3376" t="str">
            <v>98763590</v>
          </cell>
          <cell r="D3376" t="str">
            <v>HYCITE</v>
          </cell>
          <cell r="E3376" t="str">
            <v>DESPACHO</v>
          </cell>
          <cell r="F3376" t="str">
            <v>NORMAL</v>
          </cell>
          <cell r="G3376" t="str">
            <v>TFQ90119</v>
          </cell>
          <cell r="H3376">
            <v>44916</v>
          </cell>
          <cell r="I3376" t="str">
            <v>ENTREGADO</v>
          </cell>
          <cell r="J3376">
            <v>44917</v>
          </cell>
          <cell r="K3376" t="str">
            <v>MARIA ZOILA PISUNA JATI</v>
          </cell>
          <cell r="L3376" t="str">
            <v>RIO COFANES Y BARTOLOME DE SEGOVIA E1-53 EDIFICIO ROYAL PRESTIGE CUATRO PISOS IA,AQUITO INAQUITO 170513 PICHINCHA</v>
          </cell>
          <cell r="M3376" t="str">
            <v/>
          </cell>
          <cell r="N3376" t="str">
            <v>0987056918 / 323460691</v>
          </cell>
          <cell r="O3376" t="str">
            <v>0987056918 / 323460691</v>
          </cell>
          <cell r="P3376" t="str">
            <v>170513</v>
          </cell>
          <cell r="Q3376" t="str">
            <v>QUITO</v>
          </cell>
          <cell r="R3376" t="str">
            <v>PICHINCHA</v>
          </cell>
          <cell r="S3376" t="str">
            <v>QUITO</v>
          </cell>
          <cell r="T3376" t="str">
            <v>FLEXTRANS UIO</v>
          </cell>
          <cell r="U3376" t="str">
            <v>FLEXNETUIO_LOCAL</v>
          </cell>
          <cell r="V3376">
            <v>1</v>
          </cell>
          <cell r="W3376">
            <v>0.6</v>
          </cell>
          <cell r="X3376" t="str">
            <v>HYCITE QUITO</v>
          </cell>
          <cell r="Y3376" t="str">
            <v>FLEX NET CALLE 28 DE JUNIO S/N Y GARCIA MORENO ENTRADA LLANO GRANDE</v>
          </cell>
        </row>
        <row r="3377">
          <cell r="A3377" t="str">
            <v>98728578</v>
          </cell>
          <cell r="B3377">
            <v>484011</v>
          </cell>
          <cell r="C3377" t="str">
            <v>98728578</v>
          </cell>
          <cell r="D3377" t="str">
            <v>HYCITE</v>
          </cell>
          <cell r="E3377" t="str">
            <v>DESPACHO</v>
          </cell>
          <cell r="F3377" t="str">
            <v>NORMAL</v>
          </cell>
          <cell r="G3377" t="str">
            <v>TF90090</v>
          </cell>
          <cell r="H3377">
            <v>44916</v>
          </cell>
          <cell r="I3377" t="str">
            <v>ENTREGADO</v>
          </cell>
          <cell r="J3377">
            <v>44917</v>
          </cell>
          <cell r="K3377" t="str">
            <v>SARA GONZALEZ CARRIEL(S)</v>
          </cell>
          <cell r="L3377" t="str">
            <v>AVENIDA DEL SANTUARIO BLOQUE 9 VILLA 38 CONJUNTO RESIDENCIAL SANTORINI GUAYAQUIL TURQUAA 000000 GUAYAS</v>
          </cell>
          <cell r="N3377" t="str">
            <v>0999575500 /</v>
          </cell>
          <cell r="O3377" t="str">
            <v>0999575500 /</v>
          </cell>
          <cell r="P3377" t="str">
            <v>GUAYAQUIL</v>
          </cell>
          <cell r="Q3377" t="str">
            <v>GUAYAQUIL</v>
          </cell>
          <cell r="R3377" t="str">
            <v>GUAYAS</v>
          </cell>
          <cell r="T3377" t="str">
            <v>FLEXTRANS GYE</v>
          </cell>
          <cell r="U3377" t="str">
            <v>FLEXNETUIO_GYE</v>
          </cell>
          <cell r="V3377">
            <v>1</v>
          </cell>
          <cell r="W3377">
            <v>0.6</v>
          </cell>
          <cell r="X3377" t="str">
            <v>HYCITE QUITO</v>
          </cell>
          <cell r="Y3377" t="str">
            <v>FLEX NET CALLE 28 DE JUNIO S/N Y GARCIA MORENO ENTRADA LLANO GRANDE</v>
          </cell>
        </row>
        <row r="3378">
          <cell r="A3378" t="str">
            <v>98728680</v>
          </cell>
          <cell r="B3378">
            <v>484012</v>
          </cell>
          <cell r="C3378" t="str">
            <v>98728680</v>
          </cell>
          <cell r="D3378" t="str">
            <v>HYCITE</v>
          </cell>
          <cell r="E3378" t="str">
            <v>DESPACHO</v>
          </cell>
          <cell r="F3378" t="str">
            <v>NORMAL</v>
          </cell>
          <cell r="G3378" t="str">
            <v>TF90091</v>
          </cell>
          <cell r="H3378">
            <v>44916</v>
          </cell>
          <cell r="I3378" t="str">
            <v>INCIDENCIA</v>
          </cell>
          <cell r="J3378">
            <v>44918</v>
          </cell>
          <cell r="K3378" t="str">
            <v>GLORIA LASCANO</v>
          </cell>
          <cell r="L3378" t="str">
            <v>VERGELES MZ 100 B SOLAR 12 DIAGONAL AL PARQUE EDMUNDO GUAYAQUIL * NORTE PASCUALES 090307 GUAYAS</v>
          </cell>
          <cell r="M3378" t="str">
            <v/>
          </cell>
          <cell r="N3378" t="str">
            <v>0979287902</v>
          </cell>
          <cell r="O3378" t="str">
            <v>0979287902</v>
          </cell>
          <cell r="P3378" t="str">
            <v>090307</v>
          </cell>
          <cell r="Q3378" t="str">
            <v>GUAYAQUIL</v>
          </cell>
          <cell r="R3378" t="str">
            <v>GUAYAS</v>
          </cell>
          <cell r="S3378" t="str">
            <v>GUAYAQUIL</v>
          </cell>
          <cell r="T3378" t="str">
            <v>ITSACOURIER</v>
          </cell>
          <cell r="U3378" t="str">
            <v>FLEXNETUIO_GYE</v>
          </cell>
          <cell r="V3378">
            <v>1</v>
          </cell>
          <cell r="W3378">
            <v>8.8000000000000007</v>
          </cell>
          <cell r="X3378" t="str">
            <v>HYCITE QUITO</v>
          </cell>
          <cell r="Y3378" t="str">
            <v>FLEX NET CALLE 28 DE JUNIO S/N Y GARCIA MORENO ENTRADA LLANO GRANDE</v>
          </cell>
        </row>
        <row r="3379">
          <cell r="A3379" t="str">
            <v>98728744</v>
          </cell>
          <cell r="B3379">
            <v>484013</v>
          </cell>
          <cell r="C3379" t="str">
            <v>98728744</v>
          </cell>
          <cell r="D3379" t="str">
            <v>HYCITE</v>
          </cell>
          <cell r="E3379" t="str">
            <v>DESPACHO</v>
          </cell>
          <cell r="F3379" t="str">
            <v>NORMAL</v>
          </cell>
          <cell r="G3379" t="str">
            <v>TF90092</v>
          </cell>
          <cell r="H3379">
            <v>44916</v>
          </cell>
          <cell r="I3379" t="str">
            <v>ENTREGADO</v>
          </cell>
          <cell r="J3379">
            <v>44918</v>
          </cell>
          <cell r="K3379" t="str">
            <v>MILTON ERAZO VARGAS (S)</v>
          </cell>
          <cell r="L3379" t="str">
            <v>ALBORADA 5 ETAPA MZ IJ VILLA 1 CASA COLOR AMARILLA CON REJAS DORADAS GUAYAQUIL TARQUI 000000 GUAYAS</v>
          </cell>
          <cell r="N3379" t="str">
            <v>0998421102 /</v>
          </cell>
          <cell r="O3379" t="str">
            <v>0998421102 /</v>
          </cell>
          <cell r="P3379" t="str">
            <v>GUAYAQUIL</v>
          </cell>
          <cell r="Q3379" t="str">
            <v>GUAYAQUIL</v>
          </cell>
          <cell r="R3379" t="str">
            <v>GUAYAS</v>
          </cell>
          <cell r="T3379" t="str">
            <v>ITSACOURIER</v>
          </cell>
          <cell r="U3379" t="str">
            <v>FLEXNETUIO_GYE</v>
          </cell>
          <cell r="V3379">
            <v>1</v>
          </cell>
          <cell r="W3379">
            <v>1</v>
          </cell>
          <cell r="X3379" t="str">
            <v>HYCITE QUITO</v>
          </cell>
          <cell r="Y3379" t="str">
            <v>FLEX NET CALLE 28 DE JUNIO S/N Y GARCIA MORENO ENTRADA LLANO GRANDE</v>
          </cell>
        </row>
        <row r="3380">
          <cell r="A3380" t="str">
            <v>98728825</v>
          </cell>
          <cell r="B3380">
            <v>484014</v>
          </cell>
          <cell r="C3380" t="str">
            <v>98728825</v>
          </cell>
          <cell r="D3380" t="str">
            <v>HYCITE</v>
          </cell>
          <cell r="E3380" t="str">
            <v>DESPACHO</v>
          </cell>
          <cell r="F3380" t="str">
            <v>NORMAL</v>
          </cell>
          <cell r="G3380" t="str">
            <v>IC3983</v>
          </cell>
          <cell r="H3380">
            <v>44916</v>
          </cell>
          <cell r="I3380" t="str">
            <v>ENTREGADO</v>
          </cell>
          <cell r="J3380">
            <v>44918</v>
          </cell>
          <cell r="K3380" t="str">
            <v>FAUSTO S TRUJILLO AGUILAR (S)</v>
          </cell>
          <cell r="L3380" t="str">
            <v>BENITO JUAREZ 1-36 Y MEDARDO ANGEL SILVA CIUDADELA CAA,ARIBAMBA CUENCA CAA,ARIBAMBA 000000 AZUAY</v>
          </cell>
          <cell r="N3380" t="str">
            <v>0983533195 /</v>
          </cell>
          <cell r="O3380" t="str">
            <v>0983533195 /</v>
          </cell>
          <cell r="P3380" t="str">
            <v>010101</v>
          </cell>
          <cell r="Q3380" t="str">
            <v>CUENCA</v>
          </cell>
          <cell r="R3380" t="str">
            <v>AZUAY</v>
          </cell>
          <cell r="S3380" t="str">
            <v>CUENCA</v>
          </cell>
          <cell r="T3380" t="str">
            <v>ITSACOURIER</v>
          </cell>
          <cell r="U3380" t="str">
            <v>FLEXNETUIO_PROVINCIA</v>
          </cell>
          <cell r="V3380">
            <v>1</v>
          </cell>
          <cell r="W3380">
            <v>5.5</v>
          </cell>
          <cell r="X3380" t="str">
            <v>HYCITE QUITO</v>
          </cell>
          <cell r="Y3380" t="str">
            <v>FLEX NET CALLE 28 DE JUNIO S/N Y GARCIA MORENO ENTRADA LLANO GRANDE</v>
          </cell>
        </row>
        <row r="3381">
          <cell r="A3381" t="str">
            <v>98731003</v>
          </cell>
          <cell r="B3381">
            <v>484015</v>
          </cell>
          <cell r="C3381" t="str">
            <v>98731003</v>
          </cell>
          <cell r="D3381" t="str">
            <v>HYCITE</v>
          </cell>
          <cell r="E3381" t="str">
            <v>DESPACHO</v>
          </cell>
          <cell r="F3381" t="str">
            <v>NORMAL</v>
          </cell>
          <cell r="G3381" t="str">
            <v>TFQ90093</v>
          </cell>
          <cell r="H3381">
            <v>44916</v>
          </cell>
          <cell r="I3381" t="str">
            <v>ENTREGADO</v>
          </cell>
          <cell r="J3381">
            <v>44917</v>
          </cell>
          <cell r="K3381" t="str">
            <v>PAULA E COSTALES SRA.</v>
          </cell>
          <cell r="L3381" t="str">
            <v>JULIO TEODORO SALEM N57-181 Y MANUEL GODOY  LA KENNEDY 170513 PICHINCHA</v>
          </cell>
          <cell r="M3381" t="str">
            <v/>
          </cell>
          <cell r="N3381" t="str">
            <v>0999367035 / 963091294</v>
          </cell>
          <cell r="O3381" t="str">
            <v>0999367035 / 963091294</v>
          </cell>
          <cell r="P3381" t="str">
            <v>170513</v>
          </cell>
          <cell r="Q3381" t="str">
            <v>QUITO</v>
          </cell>
          <cell r="R3381" t="str">
            <v>PICHINCHA</v>
          </cell>
          <cell r="S3381" t="str">
            <v>QUITO</v>
          </cell>
          <cell r="T3381" t="str">
            <v>FLEXTRANS UIO</v>
          </cell>
          <cell r="U3381" t="str">
            <v>FLEXNETUIO_LOCAL</v>
          </cell>
          <cell r="V3381">
            <v>1</v>
          </cell>
          <cell r="W3381">
            <v>2</v>
          </cell>
          <cell r="X3381" t="str">
            <v>HYCITE QUITO</v>
          </cell>
          <cell r="Y3381" t="str">
            <v>FLEX NET CALLE 28 DE JUNIO S/N Y GARCIA MORENO ENTRADA LLANO GRANDE</v>
          </cell>
        </row>
        <row r="3382">
          <cell r="A3382" t="str">
            <v>98731474</v>
          </cell>
          <cell r="B3382">
            <v>484016</v>
          </cell>
          <cell r="C3382" t="str">
            <v>98731474</v>
          </cell>
          <cell r="D3382" t="str">
            <v>HYCITE</v>
          </cell>
          <cell r="E3382" t="str">
            <v>DESPACHO</v>
          </cell>
          <cell r="F3382" t="str">
            <v>NORMAL</v>
          </cell>
          <cell r="G3382" t="str">
            <v>TF90094</v>
          </cell>
          <cell r="H3382">
            <v>44916</v>
          </cell>
          <cell r="I3382" t="str">
            <v>ENTREGADO</v>
          </cell>
          <cell r="J3382">
            <v>44917</v>
          </cell>
          <cell r="K3382" t="str">
            <v>HUGO ORLANDO PERALTA VERA</v>
          </cell>
          <cell r="L3382" t="str">
            <v>URBANIZACION ENTRE LAGOS MZ A VILLA 3 SAMBORONDON LA PUNITLLA SATELITE 090708 GUAYAS</v>
          </cell>
          <cell r="M3382" t="str">
            <v/>
          </cell>
          <cell r="N3382" t="str">
            <v>0995959364 / 997222760</v>
          </cell>
          <cell r="O3382" t="str">
            <v>0995959364 / 997222760</v>
          </cell>
          <cell r="P3382" t="str">
            <v>090708</v>
          </cell>
          <cell r="Q3382" t="str">
            <v>GUAYAQUIL</v>
          </cell>
          <cell r="R3382" t="str">
            <v>GUAYAS</v>
          </cell>
          <cell r="S3382" t="str">
            <v>GUAYAQUIL</v>
          </cell>
          <cell r="T3382" t="str">
            <v>ITSACOURIER</v>
          </cell>
          <cell r="U3382" t="str">
            <v>FLEXNETUIO_GYE</v>
          </cell>
          <cell r="V3382">
            <v>1</v>
          </cell>
          <cell r="W3382">
            <v>5</v>
          </cell>
          <cell r="X3382" t="str">
            <v>HYCITE QUITO</v>
          </cell>
          <cell r="Y3382" t="str">
            <v>FLEX NET CALLE 28 DE JUNIO S/N Y GARCIA MORENO ENTRADA LLANO GRANDE</v>
          </cell>
        </row>
        <row r="3383">
          <cell r="A3383" t="str">
            <v>98735029</v>
          </cell>
          <cell r="B3383">
            <v>484017</v>
          </cell>
          <cell r="C3383" t="str">
            <v>98735029</v>
          </cell>
          <cell r="D3383" t="str">
            <v>HYCITE</v>
          </cell>
          <cell r="E3383" t="str">
            <v>DESPACHO</v>
          </cell>
          <cell r="F3383" t="str">
            <v>NORMAL</v>
          </cell>
          <cell r="G3383" t="str">
            <v>031002004124282</v>
          </cell>
          <cell r="H3383">
            <v>44916</v>
          </cell>
          <cell r="I3383" t="str">
            <v>ENTREGADO</v>
          </cell>
          <cell r="J3383">
            <v>44917</v>
          </cell>
          <cell r="K3383" t="str">
            <v>FATIMA PASMINO</v>
          </cell>
          <cell r="L3383" t="str">
            <v>AV. ESTUDIANTIL VIA TORAGUA A LADO DEL BAR LIVAR BOLIVAR / AV. ESTUDIANTIL CALCETA 130602 MANABI</v>
          </cell>
          <cell r="M3383" t="str">
            <v/>
          </cell>
          <cell r="N3383" t="str">
            <v>0983089202</v>
          </cell>
          <cell r="O3383" t="str">
            <v>0983089202</v>
          </cell>
          <cell r="P3383" t="str">
            <v>130602</v>
          </cell>
          <cell r="Q3383" t="str">
            <v>BOLIVAR (MANABI)</v>
          </cell>
          <cell r="R3383" t="str">
            <v>MANABI</v>
          </cell>
          <cell r="S3383" t="str">
            <v>CALCETA</v>
          </cell>
          <cell r="T3383" t="str">
            <v>TRAMACO</v>
          </cell>
          <cell r="U3383" t="str">
            <v>FLEXNETUIO_PROVINCIA</v>
          </cell>
          <cell r="V3383">
            <v>1</v>
          </cell>
          <cell r="W3383">
            <v>10.6</v>
          </cell>
          <cell r="X3383" t="str">
            <v>HYCITE QUITO</v>
          </cell>
          <cell r="Y3383" t="str">
            <v>FLEX NET CALLE 28 DE JUNIO S/N Y GARCIA MORENO ENTRADA LLANO GRANDE</v>
          </cell>
        </row>
        <row r="3384">
          <cell r="A3384" t="str">
            <v>98736786</v>
          </cell>
          <cell r="B3384">
            <v>484018</v>
          </cell>
          <cell r="C3384" t="str">
            <v>98736786</v>
          </cell>
          <cell r="D3384" t="str">
            <v>HYCITE</v>
          </cell>
          <cell r="E3384" t="str">
            <v>DESPACHO</v>
          </cell>
          <cell r="F3384" t="str">
            <v>NORMAL</v>
          </cell>
          <cell r="G3384" t="str">
            <v>TFQ90095 / TFQ91066</v>
          </cell>
          <cell r="H3384">
            <v>44916</v>
          </cell>
          <cell r="I3384" t="str">
            <v>EN_PROCESO</v>
          </cell>
          <cell r="J3384">
            <v>44923</v>
          </cell>
          <cell r="K3384" t="str">
            <v>ADRIANA LORENA LOPEZ FERNANDEZ</v>
          </cell>
          <cell r="L3384" t="str">
            <v>RUMINAHUI , SAN PEDRO, SAN PEDRO DE TABOADA AV MARIANA DE JESUS Y PANZALEO, CONJ ARUPOS DE LA HACIENDA CS 6 ETP 4, CASA DE DOS PISOS, COLOR BLANCO</v>
          </cell>
          <cell r="N3384" t="str">
            <v>0998146307/23188580</v>
          </cell>
          <cell r="O3384" t="str">
            <v>0998146307/23188580</v>
          </cell>
          <cell r="P3384" t="str">
            <v>170208</v>
          </cell>
          <cell r="Q3384" t="str">
            <v>QUITO</v>
          </cell>
          <cell r="R3384" t="str">
            <v>PICHINCHA</v>
          </cell>
          <cell r="S3384" t="str">
            <v>CALDERON (CARAPUNGO)</v>
          </cell>
          <cell r="T3384" t="str">
            <v>FLEXTRANS UIO</v>
          </cell>
          <cell r="U3384" t="str">
            <v>FLEXNETUIO_LOCAL</v>
          </cell>
          <cell r="V3384">
            <v>1</v>
          </cell>
          <cell r="W3384">
            <v>6</v>
          </cell>
          <cell r="X3384" t="str">
            <v>HYCITE QUITO</v>
          </cell>
          <cell r="Y3384" t="str">
            <v>FLEX NET CALLE 28 DE JUNIO S/N Y GARCIA MORENO ENTRADA LLANO GRANDE</v>
          </cell>
        </row>
        <row r="3385">
          <cell r="A3385" t="str">
            <v>98737290</v>
          </cell>
          <cell r="B3385">
            <v>484019</v>
          </cell>
          <cell r="C3385" t="str">
            <v>98737290</v>
          </cell>
          <cell r="D3385" t="str">
            <v>HYCITE</v>
          </cell>
          <cell r="E3385" t="str">
            <v>DESPACHO</v>
          </cell>
          <cell r="F3385" t="str">
            <v>NORMAL</v>
          </cell>
          <cell r="G3385" t="str">
            <v>TF90096</v>
          </cell>
          <cell r="H3385">
            <v>44916</v>
          </cell>
          <cell r="I3385" t="str">
            <v>ENTREGADO</v>
          </cell>
          <cell r="J3385">
            <v>44917</v>
          </cell>
          <cell r="K3385" t="str">
            <v>TANIA PROANO</v>
          </cell>
          <cell r="L3385" t="str">
            <v>VILLA CLUB ETAPA DORAL MZA 9 VILLA 24 AV LEON RUBEN CORDERO RIVADENEIRA DAULE // NORTE LA AURORA 091910 GUAYAS</v>
          </cell>
          <cell r="N3385" t="str">
            <v>0999415378 / 042164840</v>
          </cell>
          <cell r="O3385" t="str">
            <v>0999415378 / 042164840</v>
          </cell>
          <cell r="P3385" t="str">
            <v>091901</v>
          </cell>
          <cell r="Q3385" t="str">
            <v>DAULE</v>
          </cell>
          <cell r="R3385" t="str">
            <v>GUAYAS</v>
          </cell>
          <cell r="S3385" t="str">
            <v>DAULE</v>
          </cell>
          <cell r="T3385" t="str">
            <v>ITSACOURIER</v>
          </cell>
          <cell r="U3385" t="str">
            <v>FLEXNETUIO_GYE</v>
          </cell>
          <cell r="V3385">
            <v>1</v>
          </cell>
          <cell r="W3385">
            <v>0.8</v>
          </cell>
          <cell r="X3385" t="str">
            <v>HYCITE QUITO</v>
          </cell>
          <cell r="Y3385" t="str">
            <v>FLEX NET CALLE 28 DE JUNIO S/N Y GARCIA MORENO ENTRADA LLANO GRANDE</v>
          </cell>
        </row>
        <row r="3386">
          <cell r="A3386" t="str">
            <v>98739213</v>
          </cell>
          <cell r="B3386">
            <v>484020</v>
          </cell>
          <cell r="C3386" t="str">
            <v>98739213</v>
          </cell>
          <cell r="D3386" t="str">
            <v>HYCITE</v>
          </cell>
          <cell r="E3386" t="str">
            <v>DESPACHO</v>
          </cell>
          <cell r="F3386" t="str">
            <v>NORMAL</v>
          </cell>
          <cell r="G3386" t="str">
            <v>TFQ90097</v>
          </cell>
          <cell r="H3386">
            <v>44916</v>
          </cell>
          <cell r="I3386" t="str">
            <v>ENTREGADO</v>
          </cell>
          <cell r="J3386">
            <v>44917</v>
          </cell>
          <cell r="K3386" t="str">
            <v>BYRON SIMBANA</v>
          </cell>
          <cell r="L3386" t="str">
            <v>AMBATO OE3 Y EUGENIO ESPEJO QUITO - LOS ROSALES  ZAMBIZA 170529 PICHINCHA</v>
          </cell>
          <cell r="M3386" t="str">
            <v/>
          </cell>
          <cell r="N3386" t="str">
            <v>0992773029</v>
          </cell>
          <cell r="O3386" t="str">
            <v>0992773029</v>
          </cell>
          <cell r="P3386" t="str">
            <v>170529</v>
          </cell>
          <cell r="Q3386" t="str">
            <v>QUITO</v>
          </cell>
          <cell r="R3386" t="str">
            <v>PICHINCHA</v>
          </cell>
          <cell r="S3386" t="str">
            <v>ZAMBIZA - YURAC AL PALOMA</v>
          </cell>
          <cell r="T3386" t="str">
            <v>FLEXTRANS UIO</v>
          </cell>
          <cell r="U3386" t="str">
            <v>FLEXNETUIO_LOCAL</v>
          </cell>
          <cell r="V3386">
            <v>1</v>
          </cell>
          <cell r="W3386">
            <v>9.9</v>
          </cell>
          <cell r="X3386" t="str">
            <v>HYCITE QUITO</v>
          </cell>
          <cell r="Y3386" t="str">
            <v>FLEX NET CALLE 28 DE JUNIO S/N Y GARCIA MORENO ENTRADA LLANO GRANDE</v>
          </cell>
        </row>
        <row r="3387">
          <cell r="A3387" t="str">
            <v>98740651</v>
          </cell>
          <cell r="B3387">
            <v>484021</v>
          </cell>
          <cell r="C3387" t="str">
            <v>98740651</v>
          </cell>
          <cell r="D3387" t="str">
            <v>HYCITE</v>
          </cell>
          <cell r="E3387" t="str">
            <v>DESPACHO</v>
          </cell>
          <cell r="F3387" t="str">
            <v>NORMAL</v>
          </cell>
          <cell r="G3387" t="str">
            <v>031002004124283</v>
          </cell>
          <cell r="H3387">
            <v>44916</v>
          </cell>
          <cell r="I3387" t="str">
            <v>ENTREGADO</v>
          </cell>
          <cell r="J3387">
            <v>44917</v>
          </cell>
          <cell r="K3387" t="str">
            <v>JHASSON MALDONADO</v>
          </cell>
          <cell r="L3387" t="str">
            <v>ELOY ALFARO Y PIEDRAITA, FRENTE A MERCADO O PLAZA SAN ANTONIO PASAJE ** BARRIDA BARCELONA OCHOA LEON (MATRIZ) 070105 EL ORO</v>
          </cell>
          <cell r="M3387" t="str">
            <v/>
          </cell>
          <cell r="N3387" t="str">
            <v>0969678963</v>
          </cell>
          <cell r="O3387" t="str">
            <v>0969678963</v>
          </cell>
          <cell r="P3387" t="str">
            <v>070105</v>
          </cell>
          <cell r="Q3387" t="str">
            <v>PASAJE</v>
          </cell>
          <cell r="R3387" t="str">
            <v>EL ORO</v>
          </cell>
          <cell r="S3387" t="str">
            <v>PASAJE</v>
          </cell>
          <cell r="T3387" t="str">
            <v>TRAMACO</v>
          </cell>
          <cell r="U3387" t="str">
            <v>FLEXNETUIO_PROVINCIA</v>
          </cell>
          <cell r="V3387">
            <v>1</v>
          </cell>
          <cell r="W3387">
            <v>13.7</v>
          </cell>
          <cell r="X3387" t="str">
            <v>HYCITE QUITO</v>
          </cell>
          <cell r="Y3387" t="str">
            <v>FLEX NET CALLE 28 DE JUNIO S/N Y GARCIA MORENO ENTRADA LLANO GRANDE</v>
          </cell>
        </row>
        <row r="3388">
          <cell r="A3388" t="str">
            <v>98741168</v>
          </cell>
          <cell r="B3388">
            <v>484022</v>
          </cell>
          <cell r="C3388" t="str">
            <v>98741168</v>
          </cell>
          <cell r="D3388" t="str">
            <v>HYCITE</v>
          </cell>
          <cell r="E3388" t="str">
            <v>DESPACHO</v>
          </cell>
          <cell r="F3388" t="str">
            <v>NORMAL</v>
          </cell>
          <cell r="G3388" t="str">
            <v>031002004124284</v>
          </cell>
          <cell r="H3388">
            <v>44916</v>
          </cell>
          <cell r="I3388" t="str">
            <v>INCIDENCIA</v>
          </cell>
          <cell r="J3388">
            <v>44923</v>
          </cell>
          <cell r="K3388" t="str">
            <v>ANDREA CORDOVA</v>
          </cell>
          <cell r="L3388" t="str">
            <v>CHONGON SECT COLIBRI 1 MZ 34 SL 100 A 1 CDRA DE LA TIENDA SANCAN GUAYAQUIL-COLIBRI 1 CHONGON 090901 GUAYAS</v>
          </cell>
          <cell r="N3388" t="str">
            <v>0959464304 / 991595447</v>
          </cell>
          <cell r="O3388" t="str">
            <v>0959464304 / 991595447</v>
          </cell>
          <cell r="P3388" t="str">
            <v>090901</v>
          </cell>
          <cell r="Q3388" t="str">
            <v>GUAYAQUIL</v>
          </cell>
          <cell r="R3388" t="str">
            <v>GUAYAS</v>
          </cell>
          <cell r="S3388" t="str">
            <v>GUAYAQUIL</v>
          </cell>
          <cell r="T3388" t="str">
            <v>TRAMACO</v>
          </cell>
          <cell r="U3388" t="str">
            <v>FLEXNETUIO_PROVINCIA</v>
          </cell>
          <cell r="V3388">
            <v>1</v>
          </cell>
          <cell r="W3388">
            <v>9.5</v>
          </cell>
          <cell r="X3388" t="str">
            <v>HYCITE QUITO</v>
          </cell>
          <cell r="Y3388" t="str">
            <v>FLEX NET CALLE 28 DE JUNIO S/N Y GARCIA MORENO ENTRADA LLANO GRANDE</v>
          </cell>
        </row>
        <row r="3389">
          <cell r="A3389" t="str">
            <v>98741319</v>
          </cell>
          <cell r="B3389">
            <v>484023</v>
          </cell>
          <cell r="C3389" t="str">
            <v>98741319</v>
          </cell>
          <cell r="D3389" t="str">
            <v>HYCITE</v>
          </cell>
          <cell r="E3389" t="str">
            <v>DESPACHO</v>
          </cell>
          <cell r="F3389" t="str">
            <v>NORMAL</v>
          </cell>
          <cell r="G3389" t="str">
            <v>031002004124285</v>
          </cell>
          <cell r="H3389">
            <v>44916</v>
          </cell>
          <cell r="I3389" t="str">
            <v>INCIDENCIA</v>
          </cell>
          <cell r="J3389">
            <v>44923</v>
          </cell>
          <cell r="K3389" t="str">
            <v>KARINA GOMEZ</v>
          </cell>
          <cell r="L3389" t="str">
            <v>CIUDADELA EL PERIODISTA OY CLL 2 ATRAS ALCIDES PEZANTES MACHALA // SUR MACHALA 070604 EL ORO</v>
          </cell>
          <cell r="M3389" t="str">
            <v/>
          </cell>
          <cell r="N3389" t="str">
            <v>0979177132</v>
          </cell>
          <cell r="O3389" t="str">
            <v>0979177132</v>
          </cell>
          <cell r="P3389" t="str">
            <v>070604</v>
          </cell>
          <cell r="Q3389" t="str">
            <v>SANTA ROSA</v>
          </cell>
          <cell r="R3389" t="str">
            <v>EL ORO</v>
          </cell>
          <cell r="S3389" t="str">
            <v>BELLAVISTA - SAN AGUSTIN - LA AVANZADA - SAN ANTONIO - LAGUNA DE CANA - SAN AGUSTIN - SAN VICENTE O</v>
          </cell>
          <cell r="T3389" t="str">
            <v>TRAMACO</v>
          </cell>
          <cell r="U3389" t="str">
            <v>FLEXNETUIO_PROVINCIA</v>
          </cell>
          <cell r="V3389">
            <v>1</v>
          </cell>
          <cell r="W3389">
            <v>2.5</v>
          </cell>
          <cell r="X3389" t="str">
            <v>HYCITE QUITO</v>
          </cell>
          <cell r="Y3389" t="str">
            <v>FLEX NET CALLE 28 DE JUNIO S/N Y GARCIA MORENO ENTRADA LLANO GRANDE</v>
          </cell>
        </row>
        <row r="3390">
          <cell r="A3390" t="str">
            <v>98741582</v>
          </cell>
          <cell r="B3390">
            <v>484024</v>
          </cell>
          <cell r="C3390" t="str">
            <v>98741582</v>
          </cell>
          <cell r="D3390" t="str">
            <v>HYCITE</v>
          </cell>
          <cell r="E3390" t="str">
            <v>DESPACHO</v>
          </cell>
          <cell r="F3390" t="str">
            <v>NORMAL</v>
          </cell>
          <cell r="G3390" t="str">
            <v>031002004125618</v>
          </cell>
          <cell r="H3390">
            <v>44916</v>
          </cell>
          <cell r="I3390" t="str">
            <v>ENTREGADO</v>
          </cell>
          <cell r="J3390">
            <v>44918</v>
          </cell>
          <cell r="K3390" t="str">
            <v>ROXANA CEFERINO</v>
          </cell>
          <cell r="L3390" t="str">
            <v>AVENIDA DEL EJERCITO Y GENERAL MANUEL SERRANO Y 9 DE OCTUBRE FRENTE A INSAGR EL GUABO // EL GUABO EL GUABO 070115 EL ORO</v>
          </cell>
          <cell r="N3390" t="str">
            <v>0999605327 / 981827530</v>
          </cell>
          <cell r="O3390" t="str">
            <v>0999605327 / 981827530</v>
          </cell>
          <cell r="P3390" t="str">
            <v>070115</v>
          </cell>
          <cell r="Q3390" t="str">
            <v>EL GUABO</v>
          </cell>
          <cell r="R3390" t="str">
            <v>EL ORO</v>
          </cell>
          <cell r="S3390" t="str">
            <v>EL GUABO - TILLALES</v>
          </cell>
          <cell r="T3390" t="str">
            <v>TRAMACO</v>
          </cell>
          <cell r="U3390" t="str">
            <v>FLEXNETUIO_PROVINCIA</v>
          </cell>
          <cell r="V3390">
            <v>2</v>
          </cell>
          <cell r="W3390">
            <v>14.3</v>
          </cell>
          <cell r="X3390" t="str">
            <v>HYCITE QUITO</v>
          </cell>
          <cell r="Y3390" t="str">
            <v>FLEX NET CALLE 28 DE JUNIO S/N Y GARCIA MORENO ENTRADA LLANO GRANDE</v>
          </cell>
        </row>
        <row r="3391">
          <cell r="A3391" t="str">
            <v>98742050</v>
          </cell>
          <cell r="B3391">
            <v>484025</v>
          </cell>
          <cell r="C3391" t="str">
            <v>98742050</v>
          </cell>
          <cell r="D3391" t="str">
            <v>HYCITE</v>
          </cell>
          <cell r="E3391" t="str">
            <v>DESPACHO</v>
          </cell>
          <cell r="F3391" t="str">
            <v>NORMAL</v>
          </cell>
          <cell r="G3391" t="str">
            <v>031002004124287</v>
          </cell>
          <cell r="H3391">
            <v>44916</v>
          </cell>
          <cell r="I3391" t="str">
            <v>INCIDENCIA</v>
          </cell>
          <cell r="J3391">
            <v>44923</v>
          </cell>
          <cell r="K3391" t="str">
            <v>CARLA ESPINOSA</v>
          </cell>
          <cell r="L3391" t="str">
            <v>PSJ AMISTAD Y SANTA ROSA TRAS POLIDEPORTIVO SAN JOSE ANTONIO ANTE-CENTRO SANTA MARTHA 100201 IMBABURA</v>
          </cell>
          <cell r="M3391" t="str">
            <v/>
          </cell>
          <cell r="N3391" t="str">
            <v>0964099686</v>
          </cell>
          <cell r="O3391" t="str">
            <v>0964099686</v>
          </cell>
          <cell r="P3391" t="str">
            <v>100201</v>
          </cell>
          <cell r="Q3391" t="str">
            <v>OTAVALO</v>
          </cell>
          <cell r="R3391" t="str">
            <v>IMBABURA</v>
          </cell>
          <cell r="S3391" t="str">
            <v>OTAVALO</v>
          </cell>
          <cell r="T3391" t="str">
            <v>TRAMACO</v>
          </cell>
          <cell r="U3391" t="str">
            <v>FLEXNETUIO_PROVINCIA</v>
          </cell>
          <cell r="V3391">
            <v>1</v>
          </cell>
          <cell r="W3391">
            <v>7.1</v>
          </cell>
          <cell r="X3391" t="str">
            <v>HYCITE QUITO</v>
          </cell>
          <cell r="Y3391" t="str">
            <v>FLEX NET CALLE 28 DE JUNIO S/N Y GARCIA MORENO ENTRADA LLANO GRANDE</v>
          </cell>
        </row>
        <row r="3392">
          <cell r="A3392" t="str">
            <v>98743018</v>
          </cell>
          <cell r="B3392">
            <v>484026</v>
          </cell>
          <cell r="C3392" t="str">
            <v>98743018</v>
          </cell>
          <cell r="D3392" t="str">
            <v>HYCITE</v>
          </cell>
          <cell r="E3392" t="str">
            <v>DESPACHO</v>
          </cell>
          <cell r="F3392" t="str">
            <v>NORMAL</v>
          </cell>
          <cell r="G3392" t="str">
            <v>031002004124288</v>
          </cell>
          <cell r="H3392">
            <v>44916</v>
          </cell>
          <cell r="I3392" t="str">
            <v>EN_TRANSITO</v>
          </cell>
          <cell r="J3392">
            <v>44916</v>
          </cell>
          <cell r="K3392" t="str">
            <v>LUZ GARCIA</v>
          </cell>
          <cell r="L3392" t="str">
            <v>ZOILA RODRIGUEZ 620 Y ANTISANA CASA ESQUINERA HOTEL SONESTA LOJA//CENTRO EL SAGRARIO 110110 LOJA</v>
          </cell>
          <cell r="M3392" t="str">
            <v/>
          </cell>
          <cell r="N3392" t="str">
            <v>0987430081</v>
          </cell>
          <cell r="O3392" t="str">
            <v>0987430081</v>
          </cell>
          <cell r="P3392" t="str">
            <v>110110</v>
          </cell>
          <cell r="Q3392" t="str">
            <v>LOJA</v>
          </cell>
          <cell r="R3392" t="str">
            <v>LOJA</v>
          </cell>
          <cell r="S3392" t="str">
            <v>LOJA</v>
          </cell>
          <cell r="T3392" t="str">
            <v>TRAMACO</v>
          </cell>
          <cell r="U3392" t="str">
            <v>FLEXNETUIO_PROVINCIA</v>
          </cell>
          <cell r="V3392">
            <v>1</v>
          </cell>
          <cell r="W3392">
            <v>5</v>
          </cell>
          <cell r="X3392" t="str">
            <v>HYCITE QUITO</v>
          </cell>
          <cell r="Y3392" t="str">
            <v>FLEX NET CALLE 28 DE JUNIO S/N Y GARCIA MORENO ENTRADA LLANO GRANDE</v>
          </cell>
        </row>
        <row r="3393">
          <cell r="A3393" t="str">
            <v>98743093</v>
          </cell>
          <cell r="B3393">
            <v>484027</v>
          </cell>
          <cell r="C3393" t="str">
            <v>98743093</v>
          </cell>
          <cell r="D3393" t="str">
            <v>HYCITE</v>
          </cell>
          <cell r="E3393" t="str">
            <v>DESPACHO</v>
          </cell>
          <cell r="F3393" t="str">
            <v>NORMAL</v>
          </cell>
          <cell r="G3393" t="str">
            <v>TF90098</v>
          </cell>
          <cell r="H3393">
            <v>44916</v>
          </cell>
          <cell r="I3393" t="str">
            <v>ENTREGADO</v>
          </cell>
          <cell r="J3393">
            <v>44917</v>
          </cell>
          <cell r="K3393" t="str">
            <v>MARIA VELASCO</v>
          </cell>
          <cell r="L3393" t="str">
            <v>CDLA FLORESTA 2 MZ 201 VILLA 4 GUAYAQUIL//SUR XIMENA 090107 GUAYAS</v>
          </cell>
          <cell r="M3393" t="str">
            <v/>
          </cell>
          <cell r="N3393" t="str">
            <v>0999618311</v>
          </cell>
          <cell r="O3393" t="str">
            <v>0999618311</v>
          </cell>
          <cell r="P3393" t="str">
            <v>090107</v>
          </cell>
          <cell r="Q3393" t="str">
            <v>GUAYAQUIL</v>
          </cell>
          <cell r="R3393" t="str">
            <v>GUAYAS</v>
          </cell>
          <cell r="S3393" t="str">
            <v>GUAYAQUIL</v>
          </cell>
          <cell r="T3393" t="str">
            <v>FLEXTRANS GYE</v>
          </cell>
          <cell r="U3393" t="str">
            <v>FLEXNETUIO_GYE</v>
          </cell>
          <cell r="V3393">
            <v>1</v>
          </cell>
          <cell r="W3393">
            <v>3.8</v>
          </cell>
          <cell r="X3393" t="str">
            <v>HYCITE QUITO</v>
          </cell>
          <cell r="Y3393" t="str">
            <v>FLEX NET CALLE 28 DE JUNIO S/N Y GARCIA MORENO ENTRADA LLANO GRANDE</v>
          </cell>
        </row>
        <row r="3394">
          <cell r="A3394" t="str">
            <v>98744923</v>
          </cell>
          <cell r="B3394">
            <v>484028</v>
          </cell>
          <cell r="C3394" t="str">
            <v>98744923</v>
          </cell>
          <cell r="D3394" t="str">
            <v>HYCITE</v>
          </cell>
          <cell r="E3394" t="str">
            <v>DESPACHO</v>
          </cell>
          <cell r="F3394" t="str">
            <v>NORMAL</v>
          </cell>
          <cell r="G3394" t="str">
            <v>TF90099</v>
          </cell>
          <cell r="H3394">
            <v>44916</v>
          </cell>
          <cell r="I3394" t="str">
            <v>ENTREGADO</v>
          </cell>
          <cell r="J3394">
            <v>44917</v>
          </cell>
          <cell r="K3394" t="str">
            <v>MELANIN UYAGUARI</v>
          </cell>
          <cell r="L3394" t="str">
            <v>COOP PUEBLO UNIDO MZ 1 S 22 FRENTE A LA CENTRAL DEL PUERTO MARITIMO GUAYAQUIL // SUR XIMENA 090504 GUAYAS</v>
          </cell>
          <cell r="M3394" t="str">
            <v/>
          </cell>
          <cell r="N3394" t="str">
            <v>0993711542</v>
          </cell>
          <cell r="O3394" t="str">
            <v>0993711542</v>
          </cell>
          <cell r="P3394" t="str">
            <v>090504</v>
          </cell>
          <cell r="Q3394" t="str">
            <v>GUAYAQUIL</v>
          </cell>
          <cell r="R3394" t="str">
            <v>GUAYAS</v>
          </cell>
          <cell r="S3394" t="str">
            <v>GUAYAQUIL</v>
          </cell>
          <cell r="T3394" t="str">
            <v>FLEXTRANS GYE</v>
          </cell>
          <cell r="U3394" t="str">
            <v>FLEXNETUIO_GYE</v>
          </cell>
          <cell r="V3394">
            <v>1</v>
          </cell>
          <cell r="W3394">
            <v>9.6</v>
          </cell>
          <cell r="X3394" t="str">
            <v>HYCITE QUITO</v>
          </cell>
          <cell r="Y3394" t="str">
            <v>FLEX NET CALLE 28 DE JUNIO S/N Y GARCIA MORENO ENTRADA LLANO GRANDE</v>
          </cell>
        </row>
        <row r="3395">
          <cell r="A3395" t="str">
            <v>98745239</v>
          </cell>
          <cell r="B3395">
            <v>484029</v>
          </cell>
          <cell r="C3395" t="str">
            <v>98745239</v>
          </cell>
          <cell r="D3395" t="str">
            <v>HYCITE</v>
          </cell>
          <cell r="E3395" t="str">
            <v>DESPACHO</v>
          </cell>
          <cell r="F3395" t="str">
            <v>NORMAL</v>
          </cell>
          <cell r="G3395" t="str">
            <v>031002004124289</v>
          </cell>
          <cell r="H3395">
            <v>44916</v>
          </cell>
          <cell r="I3395" t="str">
            <v>ENTREGADO</v>
          </cell>
          <cell r="J3395">
            <v>44919</v>
          </cell>
          <cell r="K3395" t="str">
            <v>GINA VASCONEZ</v>
          </cell>
          <cell r="L3395" t="str">
            <v>PSJE 21 MZ 29 DIAGONAL IGLESIA DE LOS MORMONES ESMERALDAS // TOLITA 1 SIMON PLATA TORRES 080118 ESMERALDAS</v>
          </cell>
          <cell r="M3395" t="str">
            <v/>
          </cell>
          <cell r="N3395" t="str">
            <v>0991065629</v>
          </cell>
          <cell r="O3395" t="str">
            <v>0991065629</v>
          </cell>
          <cell r="P3395" t="str">
            <v>080118</v>
          </cell>
          <cell r="Q3395" t="str">
            <v>ESMERALDAS</v>
          </cell>
          <cell r="R3395" t="str">
            <v>ESMERALDAS</v>
          </cell>
          <cell r="S3395" t="str">
            <v>ESMERALDAS - LA TOLITA</v>
          </cell>
          <cell r="T3395" t="str">
            <v>TRAMACO</v>
          </cell>
          <cell r="U3395" t="str">
            <v>FLEXNETUIO_PROVINCIA</v>
          </cell>
          <cell r="V3395">
            <v>1</v>
          </cell>
          <cell r="W3395">
            <v>3.5</v>
          </cell>
          <cell r="X3395" t="str">
            <v>HYCITE QUITO</v>
          </cell>
          <cell r="Y3395" t="str">
            <v>FLEX NET CALLE 28 DE JUNIO S/N Y GARCIA MORENO ENTRADA LLANO GRANDE</v>
          </cell>
        </row>
        <row r="3396">
          <cell r="A3396" t="str">
            <v>98745755</v>
          </cell>
          <cell r="B3396">
            <v>484030</v>
          </cell>
          <cell r="C3396" t="str">
            <v>98745755</v>
          </cell>
          <cell r="D3396" t="str">
            <v>HYCITE</v>
          </cell>
          <cell r="E3396" t="str">
            <v>DESPACHO</v>
          </cell>
          <cell r="F3396" t="str">
            <v>NORMAL</v>
          </cell>
          <cell r="G3396" t="str">
            <v>031002004124290</v>
          </cell>
          <cell r="H3396">
            <v>44916</v>
          </cell>
          <cell r="I3396" t="str">
            <v>ENTREGADO</v>
          </cell>
          <cell r="J3396">
            <v>44918</v>
          </cell>
          <cell r="K3396" t="str">
            <v>JESSICA TINOCO</v>
          </cell>
          <cell r="L3396" t="str">
            <v>BENALCAZAR Y VELOZ FRENTE AL PARQUE LA LIBERTAD RIOBAMBA// SAN FRANCISCO VELAZCO 060103 CHIMBORAZO</v>
          </cell>
          <cell r="M3396" t="str">
            <v/>
          </cell>
          <cell r="N3396" t="str">
            <v>0993327607</v>
          </cell>
          <cell r="O3396" t="str">
            <v>0993327607</v>
          </cell>
          <cell r="P3396" t="str">
            <v>060103</v>
          </cell>
          <cell r="Q3396" t="str">
            <v>RIOBAMBA</v>
          </cell>
          <cell r="R3396" t="str">
            <v>CHIMBORAZO</v>
          </cell>
          <cell r="S3396" t="str">
            <v>RIOBAMBA</v>
          </cell>
          <cell r="T3396" t="str">
            <v>TRAMACO</v>
          </cell>
          <cell r="U3396" t="str">
            <v>FLEXNETUIO_PROVINCIA</v>
          </cell>
          <cell r="V3396">
            <v>1</v>
          </cell>
          <cell r="W3396">
            <v>13.4</v>
          </cell>
          <cell r="X3396" t="str">
            <v>HYCITE QUITO</v>
          </cell>
          <cell r="Y3396" t="str">
            <v>FLEX NET CALLE 28 DE JUNIO S/N Y GARCIA MORENO ENTRADA LLANO GRANDE</v>
          </cell>
        </row>
        <row r="3397">
          <cell r="A3397" t="str">
            <v>98746723</v>
          </cell>
          <cell r="B3397">
            <v>484031</v>
          </cell>
          <cell r="C3397" t="str">
            <v>98746723</v>
          </cell>
          <cell r="D3397" t="str">
            <v>HYCITE</v>
          </cell>
          <cell r="E3397" t="str">
            <v>DESPACHO</v>
          </cell>
          <cell r="F3397" t="str">
            <v>NORMAL</v>
          </cell>
          <cell r="G3397" t="str">
            <v>031002004124291</v>
          </cell>
          <cell r="H3397">
            <v>44916</v>
          </cell>
          <cell r="I3397" t="str">
            <v>ENTREGADO</v>
          </cell>
          <cell r="J3397">
            <v>44922</v>
          </cell>
          <cell r="K3397" t="str">
            <v>BETY CABRERA</v>
          </cell>
          <cell r="L3397" t="str">
            <v>AV 20 DE JULIO Y WASHINGTON MAZON AL FRENTE DEL BARRIO OBRERO LAS CAUCARAS PASTAZA// EL OBRERO EL PUYO 160101 PASTAZA</v>
          </cell>
          <cell r="M3397" t="str">
            <v/>
          </cell>
          <cell r="N3397" t="str">
            <v>0984732017</v>
          </cell>
          <cell r="O3397" t="str">
            <v>0984732017</v>
          </cell>
          <cell r="P3397" t="str">
            <v>160101</v>
          </cell>
          <cell r="Q3397" t="str">
            <v>PUYO</v>
          </cell>
          <cell r="R3397" t="str">
            <v>PASTAZA</v>
          </cell>
          <cell r="S3397" t="str">
            <v>PUYO</v>
          </cell>
          <cell r="T3397" t="str">
            <v>TRAMACO</v>
          </cell>
          <cell r="U3397" t="str">
            <v>FLEXNETUIO_PROVINCIA</v>
          </cell>
          <cell r="V3397">
            <v>1</v>
          </cell>
          <cell r="W3397">
            <v>1.4</v>
          </cell>
          <cell r="X3397" t="str">
            <v>HYCITE QUITO</v>
          </cell>
          <cell r="Y3397" t="str">
            <v>FLEX NET CALLE 28 DE JUNIO S/N Y GARCIA MORENO ENTRADA LLANO GRANDE</v>
          </cell>
        </row>
        <row r="3398">
          <cell r="A3398" t="str">
            <v>98747895</v>
          </cell>
          <cell r="B3398">
            <v>484032</v>
          </cell>
          <cell r="C3398" t="str">
            <v>98747895</v>
          </cell>
          <cell r="D3398" t="str">
            <v>HYCITE</v>
          </cell>
          <cell r="E3398" t="str">
            <v>DESPACHO</v>
          </cell>
          <cell r="F3398" t="str">
            <v>NORMAL</v>
          </cell>
          <cell r="G3398" t="str">
            <v>TFQ90100</v>
          </cell>
          <cell r="H3398">
            <v>44916</v>
          </cell>
          <cell r="I3398" t="str">
            <v>ENTREGADO</v>
          </cell>
          <cell r="J3398">
            <v>44917</v>
          </cell>
          <cell r="K3398" t="str">
            <v>PABLO GONZALEZ</v>
          </cell>
          <cell r="L3398" t="str">
            <v>AV CHILLO JIJON Y CALLE SAN PEDRO DE TUBOADA CONJ RESIDENCIAL COVATIER CASA2 QUITO / EL DEAN BAJO CONOCOTO 170805 PICHINCHA</v>
          </cell>
          <cell r="N3398" t="str">
            <v>0958864135 / 022099352</v>
          </cell>
          <cell r="O3398" t="str">
            <v>0958864135 / 022099352</v>
          </cell>
          <cell r="P3398" t="str">
            <v>170805</v>
          </cell>
          <cell r="Q3398" t="str">
            <v>QUITO</v>
          </cell>
          <cell r="R3398" t="str">
            <v>PICHINCHA</v>
          </cell>
          <cell r="S3398" t="str">
            <v>CONOCOTO - DEAN BAJO -  -  -  -</v>
          </cell>
          <cell r="T3398" t="str">
            <v>FLEXTRANS UIO</v>
          </cell>
          <cell r="U3398" t="str">
            <v>FLEXNETUIO_LOCAL</v>
          </cell>
          <cell r="V3398">
            <v>1</v>
          </cell>
          <cell r="W3398">
            <v>0.6</v>
          </cell>
          <cell r="X3398" t="str">
            <v>HYCITE QUITO</v>
          </cell>
          <cell r="Y3398" t="str">
            <v>FLEX NET CALLE 28 DE JUNIO S/N Y GARCIA MORENO ENTRADA LLANO GRANDE</v>
          </cell>
        </row>
        <row r="3399">
          <cell r="A3399" t="str">
            <v>98748145</v>
          </cell>
          <cell r="B3399">
            <v>484033</v>
          </cell>
          <cell r="C3399" t="str">
            <v>98748145</v>
          </cell>
          <cell r="D3399" t="str">
            <v>HYCITE</v>
          </cell>
          <cell r="E3399" t="str">
            <v>DESPACHO</v>
          </cell>
          <cell r="F3399" t="str">
            <v>NORMAL</v>
          </cell>
          <cell r="G3399" t="str">
            <v>TF90101</v>
          </cell>
          <cell r="H3399">
            <v>44916</v>
          </cell>
          <cell r="I3399" t="str">
            <v>ENTREGADO</v>
          </cell>
          <cell r="J3399">
            <v>44917</v>
          </cell>
          <cell r="K3399" t="str">
            <v>VICTORIA ZAMBRANO</v>
          </cell>
          <cell r="L3399" t="str">
            <v>SECTOR CISNE 2 SUBURBIO CALLE 12 Y LA F CASA DE 2 PISOS COLOR NARANJA REJAS BLNC GUAYAQUIL // SUBURBIO FEBRES CORDERO 090104 GUAYAS</v>
          </cell>
          <cell r="N3399" t="str">
            <v>0997404419</v>
          </cell>
          <cell r="O3399" t="str">
            <v>0997404419</v>
          </cell>
          <cell r="P3399" t="str">
            <v>090104</v>
          </cell>
          <cell r="Q3399" t="str">
            <v>GUAYAQUIL</v>
          </cell>
          <cell r="R3399" t="str">
            <v>GUAYAS</v>
          </cell>
          <cell r="S3399" t="str">
            <v>GUAYAQUIL - PUNA - CAMPO ALEGRE</v>
          </cell>
          <cell r="T3399" t="str">
            <v>FLEXTRANS GYE</v>
          </cell>
          <cell r="U3399" t="str">
            <v>FLEXNETUIO_GYE</v>
          </cell>
          <cell r="V3399">
            <v>1</v>
          </cell>
          <cell r="W3399">
            <v>3.7</v>
          </cell>
          <cell r="X3399" t="str">
            <v>HYCITE QUITO</v>
          </cell>
          <cell r="Y3399" t="str">
            <v>FLEX NET CALLE 28 DE JUNIO S/N Y GARCIA MORENO ENTRADA LLANO GRANDE</v>
          </cell>
        </row>
        <row r="3400">
          <cell r="A3400" t="str">
            <v>98748935</v>
          </cell>
          <cell r="B3400">
            <v>484034</v>
          </cell>
          <cell r="C3400" t="str">
            <v>98748935</v>
          </cell>
          <cell r="D3400" t="str">
            <v>HYCITE</v>
          </cell>
          <cell r="E3400" t="str">
            <v>DESPACHO</v>
          </cell>
          <cell r="F3400" t="str">
            <v>NORMAL</v>
          </cell>
          <cell r="G3400" t="str">
            <v>031002004124292</v>
          </cell>
          <cell r="H3400">
            <v>44916</v>
          </cell>
          <cell r="I3400" t="str">
            <v>ENTREGADO</v>
          </cell>
          <cell r="J3400">
            <v>44917</v>
          </cell>
          <cell r="K3400" t="str">
            <v>MARIA ARROYO</v>
          </cell>
          <cell r="L3400" t="str">
            <v>SIMON PACIFICO PERDOMO MZ 26 SUCRE FTE A LA CASA QUE ESTA EN CONSTRUCCION ESMERALDAS-BR LA CUCHA BARTOLOME RUIZ 080107 ESMERALDAS</v>
          </cell>
          <cell r="M3400" t="str">
            <v/>
          </cell>
          <cell r="N3400" t="str">
            <v>0994688160</v>
          </cell>
          <cell r="O3400" t="str">
            <v>0994688160</v>
          </cell>
          <cell r="P3400" t="str">
            <v>080107</v>
          </cell>
          <cell r="Q3400" t="str">
            <v>ESMERALDAS</v>
          </cell>
          <cell r="R3400" t="str">
            <v>ESMERALDAS</v>
          </cell>
          <cell r="S3400" t="str">
            <v>ESMERALDAS</v>
          </cell>
          <cell r="T3400" t="str">
            <v>TRAMACO</v>
          </cell>
          <cell r="U3400" t="str">
            <v>FLEXNETUIO_PROVINCIA</v>
          </cell>
          <cell r="V3400">
            <v>1</v>
          </cell>
          <cell r="W3400">
            <v>2.1</v>
          </cell>
          <cell r="X3400" t="str">
            <v>HYCITE QUITO</v>
          </cell>
          <cell r="Y3400" t="str">
            <v>FLEX NET CALLE 28 DE JUNIO S/N Y GARCIA MORENO ENTRADA LLANO GRANDE</v>
          </cell>
        </row>
        <row r="3401">
          <cell r="A3401" t="str">
            <v>98749534</v>
          </cell>
          <cell r="B3401">
            <v>484035</v>
          </cell>
          <cell r="C3401" t="str">
            <v>98749534</v>
          </cell>
          <cell r="D3401" t="str">
            <v>HYCITE</v>
          </cell>
          <cell r="E3401" t="str">
            <v>DESPACHO</v>
          </cell>
          <cell r="F3401" t="str">
            <v>NORMAL</v>
          </cell>
          <cell r="G3401" t="str">
            <v>TFQ90102</v>
          </cell>
          <cell r="H3401">
            <v>44916</v>
          </cell>
          <cell r="I3401" t="str">
            <v>ENTREGADO</v>
          </cell>
          <cell r="J3401">
            <v>44918</v>
          </cell>
          <cell r="K3401" t="str">
            <v>AMPARO FREIRE</v>
          </cell>
          <cell r="L3401" t="str">
            <v>LOS COMICIOS OE541 Y AZKUNAGA EDIF PISCIS DPTO 3 3CER PISO QUITO // QUITO TENNIS RUMIPAMBA 170104 PICHINCHA</v>
          </cell>
          <cell r="N3401" t="str">
            <v>0999735674</v>
          </cell>
          <cell r="O3401" t="str">
            <v>0999735674</v>
          </cell>
          <cell r="P3401" t="str">
            <v>170104</v>
          </cell>
          <cell r="Q3401" t="str">
            <v>QUITO</v>
          </cell>
          <cell r="R3401" t="str">
            <v>PICHINCHA</v>
          </cell>
          <cell r="S3401" t="str">
            <v>NANEGALITO</v>
          </cell>
          <cell r="T3401" t="str">
            <v>FLEXTRANS UIO</v>
          </cell>
          <cell r="U3401" t="str">
            <v>FLEXNETUIO_LOCAL</v>
          </cell>
          <cell r="V3401">
            <v>1</v>
          </cell>
          <cell r="W3401">
            <v>2.5</v>
          </cell>
          <cell r="X3401" t="str">
            <v>HYCITE QUITO</v>
          </cell>
          <cell r="Y3401" t="str">
            <v>FLEX NET CALLE 28 DE JUNIO S/N Y GARCIA MORENO ENTRADA LLANO GRANDE</v>
          </cell>
        </row>
        <row r="3402">
          <cell r="A3402" t="str">
            <v>98750986</v>
          </cell>
          <cell r="B3402">
            <v>484036</v>
          </cell>
          <cell r="C3402" t="str">
            <v>98750986</v>
          </cell>
          <cell r="D3402" t="str">
            <v>HYCITE</v>
          </cell>
          <cell r="E3402" t="str">
            <v>DESPACHO</v>
          </cell>
          <cell r="F3402" t="str">
            <v>NORMAL</v>
          </cell>
          <cell r="G3402" t="str">
            <v>TFQ90103</v>
          </cell>
          <cell r="H3402">
            <v>44916</v>
          </cell>
          <cell r="I3402" t="str">
            <v>ENTREGADO</v>
          </cell>
          <cell r="J3402">
            <v>44917</v>
          </cell>
          <cell r="K3402" t="str">
            <v>ESTEFANIA ORTEGA</v>
          </cell>
          <cell r="L3402" t="str">
            <v>AV SIMON BILIVAR Y USHIMANA CONJUNTO SPM PATRICIO DE USHIMANA QUITO PLANGASI 170804 PICHINCHA</v>
          </cell>
          <cell r="N3402" t="str">
            <v>0995119964</v>
          </cell>
          <cell r="O3402" t="str">
            <v>0995119964</v>
          </cell>
          <cell r="P3402" t="str">
            <v>170804</v>
          </cell>
          <cell r="Q3402" t="str">
            <v>QUITO</v>
          </cell>
          <cell r="R3402" t="str">
            <v>PICHINCHA</v>
          </cell>
          <cell r="S3402" t="str">
            <v>ALANGASI - SAN CARLOS</v>
          </cell>
          <cell r="T3402" t="str">
            <v>FLEXTRANS UIO</v>
          </cell>
          <cell r="U3402" t="str">
            <v>FLEXNETUIO_LOCAL</v>
          </cell>
          <cell r="V3402">
            <v>1</v>
          </cell>
          <cell r="W3402">
            <v>4.9000000000000004</v>
          </cell>
          <cell r="X3402" t="str">
            <v>HYCITE QUITO</v>
          </cell>
          <cell r="Y3402" t="str">
            <v>FLEX NET CALLE 28 DE JUNIO S/N Y GARCIA MORENO ENTRADA LLANO GRANDE</v>
          </cell>
        </row>
        <row r="3403">
          <cell r="A3403" t="str">
            <v>98751712</v>
          </cell>
          <cell r="B3403">
            <v>484037</v>
          </cell>
          <cell r="C3403" t="str">
            <v>98751712</v>
          </cell>
          <cell r="D3403" t="str">
            <v>HYCITE</v>
          </cell>
          <cell r="E3403" t="str">
            <v>DESPACHO</v>
          </cell>
          <cell r="F3403" t="str">
            <v>NORMAL</v>
          </cell>
          <cell r="G3403" t="str">
            <v>TFQ90104</v>
          </cell>
          <cell r="H3403">
            <v>44916</v>
          </cell>
          <cell r="I3403" t="str">
            <v>ENTREGADO</v>
          </cell>
          <cell r="J3403">
            <v>44918</v>
          </cell>
          <cell r="K3403" t="str">
            <v>MARCIA VIVAS</v>
          </cell>
          <cell r="L3403" t="str">
            <v>CL PALENQUE 333 Y CATARAMA CONJUNTO VILLA REAL CASA 66B QUITO // SAN BARTOLO SAN BARTOLO 170605 PICHINCHA</v>
          </cell>
          <cell r="M3403" t="str">
            <v/>
          </cell>
          <cell r="N3403" t="str">
            <v>0980410135 / 023081320</v>
          </cell>
          <cell r="O3403" t="str">
            <v>0980410135 / 023081320</v>
          </cell>
          <cell r="P3403" t="str">
            <v>170605</v>
          </cell>
          <cell r="Q3403" t="str">
            <v>QUITO</v>
          </cell>
          <cell r="R3403" t="str">
            <v>PICHINCHA</v>
          </cell>
          <cell r="S3403" t="str">
            <v>QUITO</v>
          </cell>
          <cell r="T3403" t="str">
            <v>FLEXTRANS UIO</v>
          </cell>
          <cell r="U3403" t="str">
            <v>FLEXNETUIO_LOCAL</v>
          </cell>
          <cell r="V3403">
            <v>1</v>
          </cell>
          <cell r="W3403">
            <v>9.6999999999999993</v>
          </cell>
          <cell r="X3403" t="str">
            <v>HYCITE QUITO</v>
          </cell>
          <cell r="Y3403" t="str">
            <v>FLEX NET CALLE 28 DE JUNIO S/N Y GARCIA MORENO ENTRADA LLANO GRANDE</v>
          </cell>
        </row>
        <row r="3404">
          <cell r="A3404" t="str">
            <v>98751988</v>
          </cell>
          <cell r="B3404">
            <v>484038</v>
          </cell>
          <cell r="C3404" t="str">
            <v>98751988</v>
          </cell>
          <cell r="D3404" t="str">
            <v>HYCITE</v>
          </cell>
          <cell r="E3404" t="str">
            <v>DESPACHO</v>
          </cell>
          <cell r="F3404" t="str">
            <v>NORMAL</v>
          </cell>
          <cell r="G3404" t="str">
            <v>TFQ90105</v>
          </cell>
          <cell r="H3404">
            <v>44916</v>
          </cell>
          <cell r="I3404" t="str">
            <v>ENTREGADO</v>
          </cell>
          <cell r="J3404">
            <v>44917</v>
          </cell>
          <cell r="K3404" t="str">
            <v>EDWIN ASTUDILLO</v>
          </cell>
          <cell r="L3404" t="str">
            <v>OE9 # 44 116 44 EL BOSQUE II 3 ATRAS CC EL BOSQUE QUITO // EL BOSQUE II RUMIPAMBA 170528 PICHINCHA</v>
          </cell>
          <cell r="M3404" t="str">
            <v/>
          </cell>
          <cell r="N3404" t="str">
            <v>0984807547</v>
          </cell>
          <cell r="O3404" t="str">
            <v>0984807547</v>
          </cell>
          <cell r="P3404" t="str">
            <v>170528</v>
          </cell>
          <cell r="Q3404" t="str">
            <v>QUITO</v>
          </cell>
          <cell r="R3404" t="str">
            <v>PICHINCHA</v>
          </cell>
          <cell r="S3404" t="str">
            <v>QUITO</v>
          </cell>
          <cell r="T3404" t="str">
            <v>FLEXTRANS UIO</v>
          </cell>
          <cell r="U3404" t="str">
            <v>FLEXNETUIO_LOCAL</v>
          </cell>
          <cell r="V3404">
            <v>1</v>
          </cell>
          <cell r="W3404">
            <v>10.9</v>
          </cell>
          <cell r="X3404" t="str">
            <v>HYCITE QUITO</v>
          </cell>
          <cell r="Y3404" t="str">
            <v>FLEX NET CALLE 28 DE JUNIO S/N Y GARCIA MORENO ENTRADA LLANO GRANDE</v>
          </cell>
        </row>
        <row r="3405">
          <cell r="A3405" t="str">
            <v>98752376</v>
          </cell>
          <cell r="B3405">
            <v>484039</v>
          </cell>
          <cell r="C3405" t="str">
            <v>98752376</v>
          </cell>
          <cell r="D3405" t="str">
            <v>HYCITE</v>
          </cell>
          <cell r="E3405" t="str">
            <v>DESPACHO</v>
          </cell>
          <cell r="F3405" t="str">
            <v>NORMAL</v>
          </cell>
          <cell r="G3405" t="str">
            <v>031002004124279</v>
          </cell>
          <cell r="H3405">
            <v>44916</v>
          </cell>
          <cell r="I3405" t="str">
            <v>ENTREGADO</v>
          </cell>
          <cell r="J3405">
            <v>44917</v>
          </cell>
          <cell r="K3405" t="str">
            <v>MARIA AYALA</v>
          </cell>
          <cell r="L3405" t="str">
            <v>ROCA 11-09 Y QUITO QUIRO Y QUIROGA LOCAL DE SOMBREROS OTAVALO//BARRIO SAN SEBASTIAN EL JORDAN 100201 IMBABURA</v>
          </cell>
          <cell r="M3405" t="str">
            <v/>
          </cell>
          <cell r="N3405" t="str">
            <v>0985641057</v>
          </cell>
          <cell r="O3405" t="str">
            <v>0985641057</v>
          </cell>
          <cell r="P3405" t="str">
            <v>100201</v>
          </cell>
          <cell r="Q3405" t="str">
            <v>OTAVALO</v>
          </cell>
          <cell r="R3405" t="str">
            <v>IMBABURA</v>
          </cell>
          <cell r="S3405" t="str">
            <v>OTAVALO</v>
          </cell>
          <cell r="T3405" t="str">
            <v>TRAMACO</v>
          </cell>
          <cell r="U3405" t="str">
            <v>FLEXNETUIO_PROVINCIA</v>
          </cell>
          <cell r="V3405">
            <v>1</v>
          </cell>
          <cell r="W3405">
            <v>6.9</v>
          </cell>
          <cell r="X3405" t="str">
            <v>HYCITE QUITO</v>
          </cell>
          <cell r="Y3405" t="str">
            <v>FLEX NET CALLE 28 DE JUNIO S/N Y GARCIA MORENO ENTRADA LLANO GRANDE</v>
          </cell>
        </row>
        <row r="3406">
          <cell r="A3406" t="str">
            <v>98752658</v>
          </cell>
          <cell r="B3406">
            <v>484040</v>
          </cell>
          <cell r="C3406" t="str">
            <v>98752658</v>
          </cell>
          <cell r="D3406" t="str">
            <v>HYCITE</v>
          </cell>
          <cell r="E3406" t="str">
            <v>DESPACHO</v>
          </cell>
          <cell r="F3406" t="str">
            <v>NORMAL</v>
          </cell>
          <cell r="G3406" t="str">
            <v>031002004124293</v>
          </cell>
          <cell r="H3406">
            <v>44916</v>
          </cell>
          <cell r="I3406" t="str">
            <v>ENTREGADO</v>
          </cell>
          <cell r="J3406">
            <v>44917</v>
          </cell>
          <cell r="K3406" t="str">
            <v>INES CLEMENCIA VASQUEZ</v>
          </cell>
          <cell r="L3406" t="str">
            <v>EL ROSAL, PJE S/N CASA BLANCA PORTON BLANCO FRENTE A URB PRADOS DE LA FLORIDA IBARRA // BARRIO LA FLORIDA SAN FRANCISCO 100101 IMBABURA</v>
          </cell>
          <cell r="M3406" t="str">
            <v/>
          </cell>
          <cell r="N3406" t="str">
            <v>0984724130 / 062631741</v>
          </cell>
          <cell r="O3406" t="str">
            <v>0984724130 / 062631741</v>
          </cell>
          <cell r="P3406" t="str">
            <v>100101</v>
          </cell>
          <cell r="Q3406" t="str">
            <v>IBARRA</v>
          </cell>
          <cell r="R3406" t="str">
            <v>IMBABURA</v>
          </cell>
          <cell r="S3406" t="str">
            <v>SAN MIGUEL DE IBARRA</v>
          </cell>
          <cell r="T3406" t="str">
            <v>TRAMACO</v>
          </cell>
          <cell r="U3406" t="str">
            <v>FLEXNETUIO_PROVINCIA</v>
          </cell>
          <cell r="V3406">
            <v>1</v>
          </cell>
          <cell r="W3406">
            <v>6.4</v>
          </cell>
          <cell r="X3406" t="str">
            <v>HYCITE QUITO</v>
          </cell>
          <cell r="Y3406" t="str">
            <v>FLEX NET CALLE 28 DE JUNIO S/N Y GARCIA MORENO ENTRADA LLANO GRANDE</v>
          </cell>
        </row>
        <row r="3407">
          <cell r="A3407" t="str">
            <v>98753035</v>
          </cell>
          <cell r="B3407">
            <v>484041</v>
          </cell>
          <cell r="C3407" t="str">
            <v>98753035</v>
          </cell>
          <cell r="D3407" t="str">
            <v>HYCITE</v>
          </cell>
          <cell r="E3407" t="str">
            <v>DESPACHO</v>
          </cell>
          <cell r="F3407" t="str">
            <v>NORMAL</v>
          </cell>
          <cell r="G3407" t="str">
            <v>TFQ90106</v>
          </cell>
          <cell r="H3407">
            <v>44916</v>
          </cell>
          <cell r="I3407" t="str">
            <v>ENTREGADO</v>
          </cell>
          <cell r="J3407">
            <v>44917</v>
          </cell>
          <cell r="K3407" t="str">
            <v>SECIBEL HOYOS</v>
          </cell>
          <cell r="L3407" t="str">
            <v>MANCO CAPAG OE 4 -157 F1 FRENTE A FABRICA DE FRIGORIFICO QUITO // SANTA MONICA CONOCOTO 170801 PICHINCHA</v>
          </cell>
          <cell r="M3407" t="str">
            <v/>
          </cell>
          <cell r="N3407" t="str">
            <v>0984795021</v>
          </cell>
          <cell r="O3407" t="str">
            <v>0984795021</v>
          </cell>
          <cell r="P3407" t="str">
            <v>170801</v>
          </cell>
          <cell r="Q3407" t="str">
            <v>QUITO</v>
          </cell>
          <cell r="R3407" t="str">
            <v>PICHINCHA</v>
          </cell>
          <cell r="S3407" t="str">
            <v>CONOCOTO</v>
          </cell>
          <cell r="T3407" t="str">
            <v>FLEXTRANS UIO</v>
          </cell>
          <cell r="U3407" t="str">
            <v>FLEXNETUIO_LOCAL</v>
          </cell>
          <cell r="V3407">
            <v>1</v>
          </cell>
          <cell r="W3407">
            <v>13.1</v>
          </cell>
          <cell r="X3407" t="str">
            <v>HYCITE QUITO</v>
          </cell>
          <cell r="Y3407" t="str">
            <v>FLEX NET CALLE 28 DE JUNIO S/N Y GARCIA MORENO ENTRADA LLANO GRANDE</v>
          </cell>
        </row>
        <row r="3408">
          <cell r="A3408" t="str">
            <v>98753184</v>
          </cell>
          <cell r="B3408">
            <v>484042</v>
          </cell>
          <cell r="C3408" t="str">
            <v>98753184</v>
          </cell>
          <cell r="D3408" t="str">
            <v>HYCITE</v>
          </cell>
          <cell r="E3408" t="str">
            <v>DESPACHO</v>
          </cell>
          <cell r="F3408" t="str">
            <v>NORMAL</v>
          </cell>
          <cell r="G3408" t="str">
            <v>031002004125619</v>
          </cell>
          <cell r="H3408">
            <v>44916</v>
          </cell>
          <cell r="I3408" t="str">
            <v>ENTREGADO</v>
          </cell>
          <cell r="J3408">
            <v>44917</v>
          </cell>
          <cell r="K3408" t="str">
            <v>MERCEDES RIVERA</v>
          </cell>
          <cell r="L3408" t="str">
            <v>URB SANTA LUCIA KSA # 8 AUTOPISTA HUMBERTO GUILEM PORTOVIEJO // PASO LATERAL 18 DE OCTUBRE 130201 MANABI</v>
          </cell>
          <cell r="N3408" t="str">
            <v>0984390010</v>
          </cell>
          <cell r="O3408" t="str">
            <v>0984390010</v>
          </cell>
          <cell r="P3408" t="str">
            <v>130201</v>
          </cell>
          <cell r="Q3408" t="str">
            <v>MANTA</v>
          </cell>
          <cell r="R3408" t="str">
            <v>MANABI</v>
          </cell>
          <cell r="S3408" t="str">
            <v>MANTA</v>
          </cell>
          <cell r="T3408" t="str">
            <v>TRAMACO</v>
          </cell>
          <cell r="U3408" t="str">
            <v>FLEXNETUIO_PROVINCIA</v>
          </cell>
          <cell r="V3408">
            <v>2</v>
          </cell>
          <cell r="W3408">
            <v>28.3</v>
          </cell>
          <cell r="X3408" t="str">
            <v>HYCITE QUITO</v>
          </cell>
          <cell r="Y3408" t="str">
            <v>FLEX NET CALLE 28 DE JUNIO S/N Y GARCIA MORENO ENTRADA LLANO GRANDE</v>
          </cell>
        </row>
        <row r="3409">
          <cell r="A3409" t="str">
            <v>98753282</v>
          </cell>
          <cell r="B3409">
            <v>484043</v>
          </cell>
          <cell r="C3409" t="str">
            <v>98753282</v>
          </cell>
          <cell r="D3409" t="str">
            <v>HYCITE</v>
          </cell>
          <cell r="E3409" t="str">
            <v>DESPACHO</v>
          </cell>
          <cell r="F3409" t="str">
            <v>NORMAL</v>
          </cell>
          <cell r="G3409" t="str">
            <v>031002004124295</v>
          </cell>
          <cell r="H3409">
            <v>44916</v>
          </cell>
          <cell r="I3409" t="str">
            <v>ENTREGADO</v>
          </cell>
          <cell r="J3409">
            <v>44917</v>
          </cell>
          <cell r="K3409" t="str">
            <v>BLANCA VELEZ</v>
          </cell>
          <cell r="L3409" t="str">
            <v>AV REALES TAMARINDOS Y CALLEJON ROBLES TERCERA CASA A LA DERECHA PORTOVIEJO // CDLA UNIVERSITARIA 12 DE MARZO 130103 MANABI</v>
          </cell>
          <cell r="M3409" t="str">
            <v/>
          </cell>
          <cell r="N3409" t="str">
            <v>0986663790</v>
          </cell>
          <cell r="O3409" t="str">
            <v>0986663790</v>
          </cell>
          <cell r="P3409" t="str">
            <v>130103</v>
          </cell>
          <cell r="Q3409" t="str">
            <v>PORTOVIEJO</v>
          </cell>
          <cell r="R3409" t="str">
            <v>MANABI</v>
          </cell>
          <cell r="S3409" t="str">
            <v>PORTOVIEJO</v>
          </cell>
          <cell r="T3409" t="str">
            <v>TRAMACO</v>
          </cell>
          <cell r="U3409" t="str">
            <v>FLEXNETUIO_PROVINCIA</v>
          </cell>
          <cell r="V3409">
            <v>1</v>
          </cell>
          <cell r="W3409">
            <v>3.4</v>
          </cell>
          <cell r="X3409" t="str">
            <v>HYCITE QUITO</v>
          </cell>
          <cell r="Y3409" t="str">
            <v>FLEX NET CALLE 28 DE JUNIO S/N Y GARCIA MORENO ENTRADA LLANO GRANDE</v>
          </cell>
        </row>
        <row r="3410">
          <cell r="A3410" t="str">
            <v>98710682</v>
          </cell>
          <cell r="B3410">
            <v>484006</v>
          </cell>
          <cell r="C3410" t="str">
            <v>98710682</v>
          </cell>
          <cell r="D3410" t="str">
            <v>HYCITE</v>
          </cell>
          <cell r="E3410" t="str">
            <v>DESPACHO</v>
          </cell>
          <cell r="F3410" t="str">
            <v>NORMAL</v>
          </cell>
          <cell r="G3410" t="str">
            <v>TF90086</v>
          </cell>
          <cell r="H3410">
            <v>44916</v>
          </cell>
          <cell r="I3410" t="str">
            <v>ENTREGADO</v>
          </cell>
          <cell r="J3410">
            <v>44917</v>
          </cell>
          <cell r="K3410" t="str">
            <v>HANSEL R PARRALES</v>
          </cell>
          <cell r="L3410" t="str">
            <v>DALIAS SOLAR 16 Y JOSE RODRIGUEZ   TARQUI 090501 GUAYAS</v>
          </cell>
          <cell r="M3410" t="str">
            <v/>
          </cell>
          <cell r="N3410" t="str">
            <v>0988990833 / 427572541</v>
          </cell>
          <cell r="O3410" t="str">
            <v>0988990833 / 427572541</v>
          </cell>
          <cell r="P3410" t="str">
            <v>090501</v>
          </cell>
          <cell r="Q3410" t="str">
            <v>GUAYAQUIL</v>
          </cell>
          <cell r="R3410" t="str">
            <v>GUAYAS</v>
          </cell>
          <cell r="S3410" t="str">
            <v>GUAYAQUIL</v>
          </cell>
          <cell r="T3410" t="str">
            <v>ITSACOURIER</v>
          </cell>
          <cell r="U3410" t="str">
            <v>FLEXNETUIO_GYE</v>
          </cell>
          <cell r="V3410">
            <v>1</v>
          </cell>
          <cell r="W3410">
            <v>0.12</v>
          </cell>
          <cell r="X3410" t="str">
            <v>HYCITE QUITO</v>
          </cell>
          <cell r="Y3410" t="str">
            <v>FLEX NET CALLE 28 DE JUNIO S/N Y GARCIA MORENO ENTRADA LLANO GRANDE</v>
          </cell>
        </row>
        <row r="3411">
          <cell r="A3411" t="str">
            <v>98718469</v>
          </cell>
          <cell r="B3411">
            <v>484007</v>
          </cell>
          <cell r="C3411" t="str">
            <v>98718469</v>
          </cell>
          <cell r="D3411" t="str">
            <v>HYCITE</v>
          </cell>
          <cell r="E3411" t="str">
            <v>DESPACHO</v>
          </cell>
          <cell r="F3411" t="str">
            <v>NORMAL</v>
          </cell>
          <cell r="G3411" t="str">
            <v>TFQ90087</v>
          </cell>
          <cell r="H3411">
            <v>44916</v>
          </cell>
          <cell r="I3411" t="str">
            <v>ENTREGADO</v>
          </cell>
          <cell r="J3411">
            <v>44917</v>
          </cell>
          <cell r="K3411" t="str">
            <v>CARLOS BURBANO</v>
          </cell>
          <cell r="L3411" t="str">
            <v>CAA,ARIS OE5-60 OE 6 MARIA DUCHICELA LA PELUQUERIA LUCY PUERTA VERDE QUITO / MAGDALENA LA MAGDALENA 170102 PICHINCHA</v>
          </cell>
          <cell r="N3411" t="str">
            <v>0991137652</v>
          </cell>
          <cell r="O3411" t="str">
            <v>0991137652</v>
          </cell>
          <cell r="P3411" t="str">
            <v>170102</v>
          </cell>
          <cell r="Q3411" t="str">
            <v>QUITO</v>
          </cell>
          <cell r="R3411" t="str">
            <v>PICHINCHA</v>
          </cell>
          <cell r="S3411" t="str">
            <v>GUALEA</v>
          </cell>
          <cell r="T3411" t="str">
            <v>FLEXTRANS UIO</v>
          </cell>
          <cell r="U3411" t="str">
            <v>FLEXNETUIO_LOCAL</v>
          </cell>
          <cell r="V3411">
            <v>1</v>
          </cell>
          <cell r="W3411">
            <v>15.2</v>
          </cell>
          <cell r="X3411" t="str">
            <v>HYCITE QUITO</v>
          </cell>
          <cell r="Y3411" t="str">
            <v>FLEX NET CALLE 28 DE JUNIO S/N Y GARCIA MORENO ENTRADA LLANO GRANDE</v>
          </cell>
        </row>
        <row r="3412">
          <cell r="A3412" t="str">
            <v>98721184</v>
          </cell>
          <cell r="B3412">
            <v>484008</v>
          </cell>
          <cell r="C3412" t="str">
            <v>98721184</v>
          </cell>
          <cell r="D3412" t="str">
            <v>HYCITE</v>
          </cell>
          <cell r="E3412" t="str">
            <v>DESPACHO</v>
          </cell>
          <cell r="F3412" t="str">
            <v>NORMAL</v>
          </cell>
          <cell r="G3412" t="str">
            <v>031002004124281</v>
          </cell>
          <cell r="H3412">
            <v>44916</v>
          </cell>
          <cell r="I3412" t="str">
            <v>ENTREGADO</v>
          </cell>
          <cell r="J3412">
            <v>44917</v>
          </cell>
          <cell r="K3412" t="str">
            <v>JORGE ALAVA</v>
          </cell>
          <cell r="L3412" t="str">
            <v>CALLE ALONSO CELI (TERCERA PARALELA ) Y OTTO AROSEMENA ALMACEN JORYEL PORTOVIEJO//BELLAVISTA ANDRES DE VERA 130108 MANABI</v>
          </cell>
          <cell r="M3412" t="str">
            <v/>
          </cell>
          <cell r="N3412" t="str">
            <v>0997556910 / 052000523</v>
          </cell>
          <cell r="O3412" t="str">
            <v>0997556910 / 052000523</v>
          </cell>
          <cell r="P3412" t="str">
            <v>130108</v>
          </cell>
          <cell r="Q3412" t="str">
            <v>PORTOVIEJO</v>
          </cell>
          <cell r="R3412" t="str">
            <v>MANABI</v>
          </cell>
          <cell r="S3412" t="str">
            <v>PORTOVIEJO</v>
          </cell>
          <cell r="T3412" t="str">
            <v>TRAMACO</v>
          </cell>
          <cell r="U3412" t="str">
            <v>FLEXNETUIO_PROVINCIA</v>
          </cell>
          <cell r="V3412">
            <v>1</v>
          </cell>
          <cell r="W3412">
            <v>2.1</v>
          </cell>
          <cell r="X3412" t="str">
            <v>HYCITE QUITO</v>
          </cell>
          <cell r="Y3412" t="str">
            <v>FLEX NET CALLE 28 DE JUNIO S/N Y GARCIA MORENO ENTRADA LLANO GRANDE</v>
          </cell>
        </row>
        <row r="3413">
          <cell r="A3413" t="str">
            <v>98724060</v>
          </cell>
          <cell r="B3413">
            <v>484009</v>
          </cell>
          <cell r="C3413" t="str">
            <v>98724060</v>
          </cell>
          <cell r="D3413" t="str">
            <v>HYCITE</v>
          </cell>
          <cell r="E3413" t="str">
            <v>DESPACHO</v>
          </cell>
          <cell r="F3413" t="str">
            <v>NORMAL</v>
          </cell>
          <cell r="G3413" t="str">
            <v>TFQ90088</v>
          </cell>
          <cell r="H3413">
            <v>44916</v>
          </cell>
          <cell r="I3413" t="str">
            <v>ENTREGADO</v>
          </cell>
          <cell r="J3413">
            <v>44917</v>
          </cell>
          <cell r="K3413" t="str">
            <v>MERY BASANTES</v>
          </cell>
          <cell r="L3413" t="str">
            <v>AV 6 DE DICIEMBRE TG M2 PB 46 WIMPER TORRES SANTA FE QUITO // LA PAZ IA,AQUITO 170518 PICHINCHA</v>
          </cell>
          <cell r="M3413" t="str">
            <v/>
          </cell>
          <cell r="N3413" t="str">
            <v>0998201885</v>
          </cell>
          <cell r="O3413" t="str">
            <v>0998201885</v>
          </cell>
          <cell r="P3413" t="str">
            <v>170518</v>
          </cell>
          <cell r="Q3413" t="str">
            <v>QUITO</v>
          </cell>
          <cell r="R3413" t="str">
            <v>PICHINCHA</v>
          </cell>
          <cell r="S3413" t="str">
            <v>QUITO</v>
          </cell>
          <cell r="T3413" t="str">
            <v>FLEXTRANS UIO</v>
          </cell>
          <cell r="U3413" t="str">
            <v>FLEXNETUIO_LOCAL</v>
          </cell>
          <cell r="V3413">
            <v>1</v>
          </cell>
          <cell r="W3413">
            <v>7.1</v>
          </cell>
          <cell r="X3413" t="str">
            <v>HYCITE QUITO</v>
          </cell>
          <cell r="Y3413" t="str">
            <v>FLEX NET CALLE 28 DE JUNIO S/N Y GARCIA MORENO ENTRADA LLANO GRANDE</v>
          </cell>
        </row>
        <row r="3414">
          <cell r="A3414" t="str">
            <v>98728452</v>
          </cell>
          <cell r="B3414">
            <v>484010</v>
          </cell>
          <cell r="C3414" t="str">
            <v>98728452</v>
          </cell>
          <cell r="D3414" t="str">
            <v>HYCITE</v>
          </cell>
          <cell r="E3414" t="str">
            <v>DESPACHO</v>
          </cell>
          <cell r="F3414" t="str">
            <v>NORMAL</v>
          </cell>
          <cell r="G3414" t="str">
            <v>TFQ90089</v>
          </cell>
          <cell r="H3414">
            <v>44916</v>
          </cell>
          <cell r="I3414" t="str">
            <v>ENTREGADO</v>
          </cell>
          <cell r="J3414">
            <v>44917</v>
          </cell>
          <cell r="K3414" t="str">
            <v>MARIELA C CAMACHO MALDONADO(S)</v>
          </cell>
          <cell r="L3414" t="str">
            <v>AV GONZALEZ SUAREZ N27-317 Y SAN IGNACIO EDIFICIO DELTA, PISO 3 QUITO GONZALEZ SUAREZ 170517 PICHINCHA</v>
          </cell>
          <cell r="M3414" t="str">
            <v/>
          </cell>
          <cell r="N3414" t="str">
            <v>00987002512/022505552 /</v>
          </cell>
          <cell r="O3414" t="str">
            <v>00987002512/022505552 /</v>
          </cell>
          <cell r="P3414" t="str">
            <v>170517</v>
          </cell>
          <cell r="Q3414" t="str">
            <v>QUITO</v>
          </cell>
          <cell r="R3414" t="str">
            <v>PICHINCHA</v>
          </cell>
          <cell r="S3414" t="str">
            <v>QUITO</v>
          </cell>
          <cell r="T3414" t="str">
            <v>FLEXTRANS UIO</v>
          </cell>
          <cell r="U3414" t="str">
            <v>FLEXNETUIO_LOCAL</v>
          </cell>
          <cell r="V3414">
            <v>1</v>
          </cell>
          <cell r="W3414">
            <v>1.5</v>
          </cell>
          <cell r="X3414" t="str">
            <v>HYCITE QUITO</v>
          </cell>
          <cell r="Y3414" t="str">
            <v>FLEX NET CALLE 28 DE JUNIO S/N Y GARCIA MORENO ENTRADA LLANO GRANDE</v>
          </cell>
        </row>
        <row r="3415">
          <cell r="A3415" t="str">
            <v>FACT_2022_493</v>
          </cell>
          <cell r="B3415">
            <v>484005</v>
          </cell>
          <cell r="C3415" t="str">
            <v>FACT_2022_493</v>
          </cell>
          <cell r="D3415" t="str">
            <v>FACTOR</v>
          </cell>
          <cell r="E3415" t="str">
            <v>DESPACHO</v>
          </cell>
          <cell r="F3415" t="str">
            <v>NORMAL</v>
          </cell>
          <cell r="G3415" t="str">
            <v>FT76504</v>
          </cell>
          <cell r="H3415">
            <v>44916</v>
          </cell>
          <cell r="I3415" t="str">
            <v>ENTREGADO</v>
          </cell>
          <cell r="J3415">
            <v>44917</v>
          </cell>
          <cell r="K3415" t="str">
            <v>PROAUTO CARAPUNGO</v>
          </cell>
          <cell r="L3415" t="str">
            <v>CARAPUNGO, AV. SIMÓN BOLÍVAR Y PANAMERICANA NORTE.</v>
          </cell>
          <cell r="M3415" t="str">
            <v>1790978303001</v>
          </cell>
          <cell r="P3415" t="str">
            <v>170404</v>
          </cell>
          <cell r="Q3415" t="str">
            <v>QUITO</v>
          </cell>
          <cell r="R3415" t="str">
            <v>PICHINCHA</v>
          </cell>
          <cell r="S3415" t="str">
            <v>QUITO</v>
          </cell>
          <cell r="T3415" t="str">
            <v>FLEXTRANS UIO</v>
          </cell>
          <cell r="U3415" t="str">
            <v>FLEXNETUIO_LOCAL</v>
          </cell>
          <cell r="V3415">
            <v>5</v>
          </cell>
          <cell r="W3415">
            <v>13</v>
          </cell>
          <cell r="X3415" t="str">
            <v>FLEXNET DEL ECUAODR</v>
          </cell>
          <cell r="Y3415" t="str">
            <v>CALLE 28 DE JUNIO Y GARCIA MORENO</v>
          </cell>
        </row>
        <row r="3416">
          <cell r="A3416" t="str">
            <v>SG_2022_2201_2214</v>
          </cell>
          <cell r="B3416">
            <v>484004</v>
          </cell>
          <cell r="C3416" t="str">
            <v>SG_2022_2201_2214</v>
          </cell>
          <cell r="D3416" t="str">
            <v>SG</v>
          </cell>
          <cell r="E3416" t="str">
            <v>DESPACHO</v>
          </cell>
          <cell r="F3416" t="str">
            <v>NORMAL</v>
          </cell>
          <cell r="G3416" t="str">
            <v>90188</v>
          </cell>
          <cell r="H3416">
            <v>44916</v>
          </cell>
          <cell r="I3416" t="str">
            <v>ENTREGADO</v>
          </cell>
          <cell r="J3416">
            <v>44917</v>
          </cell>
          <cell r="K3416" t="str">
            <v>DEMACO STA LEONOR</v>
          </cell>
          <cell r="L3416" t="str">
            <v>AV BENJAMIN ROSALES URBANIZACION SANTA LEONOR MZ 6 SOLAR 13</v>
          </cell>
          <cell r="P3416" t="str">
            <v>GUAYAQUIL</v>
          </cell>
          <cell r="Q3416" t="str">
            <v>GUAYAQUIL</v>
          </cell>
          <cell r="R3416" t="str">
            <v>GUAYAS</v>
          </cell>
          <cell r="T3416" t="str">
            <v>FLEXTRANS GYE</v>
          </cell>
          <cell r="U3416" t="str">
            <v>FLEXNETGYE_LOCAL</v>
          </cell>
          <cell r="V3416">
            <v>1</v>
          </cell>
          <cell r="W3416">
            <v>148.82</v>
          </cell>
          <cell r="X3416" t="str">
            <v>FLEXNET - GYE</v>
          </cell>
          <cell r="Y3416" t="str">
            <v>FERNANDO GUTIERREZ HILL KM 8 1/2 VIA DAULE</v>
          </cell>
        </row>
        <row r="3417">
          <cell r="A3417" t="str">
            <v>SG_2022_2175_2196</v>
          </cell>
          <cell r="B3417">
            <v>484003</v>
          </cell>
          <cell r="C3417" t="str">
            <v>SG_2022_2175_2196</v>
          </cell>
          <cell r="D3417" t="str">
            <v>SG</v>
          </cell>
          <cell r="E3417" t="str">
            <v>DESPACHO</v>
          </cell>
          <cell r="F3417" t="str">
            <v>NORMAL</v>
          </cell>
          <cell r="G3417" t="str">
            <v>90191</v>
          </cell>
          <cell r="H3417">
            <v>44916</v>
          </cell>
          <cell r="I3417" t="str">
            <v>ENTREGADO</v>
          </cell>
          <cell r="J3417">
            <v>44917</v>
          </cell>
          <cell r="K3417" t="str">
            <v>DEMACO CENTRO</v>
          </cell>
          <cell r="L3417" t="str">
            <v>AV MACHALA 1701 Y COLON ESQUINA</v>
          </cell>
          <cell r="P3417" t="str">
            <v>GUAYAQUIL</v>
          </cell>
          <cell r="Q3417" t="str">
            <v>GUAYAQUIL</v>
          </cell>
          <cell r="R3417" t="str">
            <v>GUAYAS</v>
          </cell>
          <cell r="T3417" t="str">
            <v>FLEXTRANS GYE</v>
          </cell>
          <cell r="U3417" t="str">
            <v>FLEXNETGYE_LOCAL</v>
          </cell>
          <cell r="V3417">
            <v>10</v>
          </cell>
          <cell r="W3417">
            <v>85.36</v>
          </cell>
          <cell r="X3417" t="str">
            <v>FLEXNET - GYE</v>
          </cell>
          <cell r="Y3417" t="str">
            <v>FERNANDO GUTIERREZ HILL KM 8 1/2 VIA DAULE</v>
          </cell>
        </row>
        <row r="3418">
          <cell r="A3418" t="str">
            <v>2478659</v>
          </cell>
          <cell r="B3418">
            <v>483985</v>
          </cell>
          <cell r="C3418" t="str">
            <v>2478659</v>
          </cell>
          <cell r="D3418" t="str">
            <v>MDELIVERY</v>
          </cell>
          <cell r="E3418" t="str">
            <v>DESPACHO</v>
          </cell>
          <cell r="F3418" t="str">
            <v>NORMAL</v>
          </cell>
          <cell r="G3418" t="str">
            <v>FT76462</v>
          </cell>
          <cell r="H3418">
            <v>44916</v>
          </cell>
          <cell r="I3418" t="str">
            <v>ENTREGADO</v>
          </cell>
          <cell r="J3418">
            <v>44917</v>
          </cell>
          <cell r="K3418" t="str">
            <v>BYRON JEFFERSON NIETO MACIAS_BYRON JEFFERSON NIETO MACIAS</v>
          </cell>
          <cell r="L3418" t="str">
            <v xml:space="preserve"> Av Atahualpa y 29 de septiembre conjunto enkador 2 0 20 32 1 S 78 26 18 1 W </v>
          </cell>
          <cell r="M3418" t="str">
            <v>0704403047001</v>
          </cell>
          <cell r="N3418" t="str">
            <v>0964138868</v>
          </cell>
          <cell r="O3418" t="str">
            <v/>
          </cell>
          <cell r="P3418" t="str">
            <v>RUMIÑAHUI</v>
          </cell>
          <cell r="Q3418" t="str">
            <v>RUMIÑAHUI</v>
          </cell>
          <cell r="R3418" t="str">
            <v>PICHINCHA</v>
          </cell>
          <cell r="T3418" t="str">
            <v>FLEXTRANS UIO</v>
          </cell>
          <cell r="U3418" t="str">
            <v>FLEXNETUIO_LOCAL</v>
          </cell>
          <cell r="V3418">
            <v>1</v>
          </cell>
          <cell r="W3418">
            <v>1</v>
          </cell>
          <cell r="X3418" t="str">
            <v>FLEXNET ECUADOR - MDELIVERY</v>
          </cell>
          <cell r="Y3418" t="str">
            <v>CALLE 28 DE JUNIO S/N Y GARCIA MORENO ENTRADA LLANO GRANDE</v>
          </cell>
        </row>
        <row r="3419">
          <cell r="A3419" t="str">
            <v>2478660</v>
          </cell>
          <cell r="B3419">
            <v>483986</v>
          </cell>
          <cell r="C3419" t="str">
            <v>2478660</v>
          </cell>
          <cell r="D3419" t="str">
            <v>MDELIVERY</v>
          </cell>
          <cell r="E3419" t="str">
            <v>DESPACHO</v>
          </cell>
          <cell r="F3419" t="str">
            <v>NORMAL</v>
          </cell>
          <cell r="G3419" t="str">
            <v>FT76494</v>
          </cell>
          <cell r="H3419">
            <v>44916</v>
          </cell>
          <cell r="I3419" t="str">
            <v>ENTREGADO</v>
          </cell>
          <cell r="J3419">
            <v>44917</v>
          </cell>
          <cell r="K3419" t="str">
            <v xml:space="preserve">Carla Aguirre_GRUPO BRAVCO S A </v>
          </cell>
          <cell r="L3419" t="str">
            <v>Jose Maria Ayora n39 162 y Vicente cardenas edificio TEUNO planta baja</v>
          </cell>
          <cell r="M3419" t="str">
            <v>1790506428001</v>
          </cell>
          <cell r="N3419" t="str">
            <v>0958870806</v>
          </cell>
          <cell r="O3419" t="str">
            <v/>
          </cell>
          <cell r="P3419" t="str">
            <v>QUITO</v>
          </cell>
          <cell r="Q3419" t="str">
            <v>QUITO</v>
          </cell>
          <cell r="R3419" t="str">
            <v>PICHINCHA</v>
          </cell>
          <cell r="T3419" t="str">
            <v>FLEXTRANS UIO</v>
          </cell>
          <cell r="U3419" t="str">
            <v>FLEXNETUIO_LOCAL</v>
          </cell>
          <cell r="V3419">
            <v>1</v>
          </cell>
          <cell r="W3419">
            <v>1</v>
          </cell>
          <cell r="X3419" t="str">
            <v>FLEXNET ECUADOR - MDELIVERY</v>
          </cell>
          <cell r="Y3419" t="str">
            <v>CALLE 28 DE JUNIO S/N Y GARCIA MORENO ENTRADA LLANO GRANDE</v>
          </cell>
        </row>
        <row r="3420">
          <cell r="A3420" t="str">
            <v>2478663</v>
          </cell>
          <cell r="B3420">
            <v>483987</v>
          </cell>
          <cell r="C3420" t="str">
            <v>2478663</v>
          </cell>
          <cell r="D3420" t="str">
            <v>MDELIVERY</v>
          </cell>
          <cell r="E3420" t="str">
            <v>DESPACHO</v>
          </cell>
          <cell r="F3420" t="str">
            <v>NORMAL</v>
          </cell>
          <cell r="G3420" t="str">
            <v>FT76453</v>
          </cell>
          <cell r="H3420">
            <v>44916</v>
          </cell>
          <cell r="I3420" t="str">
            <v>ENTREGADO</v>
          </cell>
          <cell r="J3420">
            <v>44918</v>
          </cell>
          <cell r="K3420" t="str">
            <v xml:space="preserve">PAZ FERNANDEZ JUAN DIEGO_PRICEWATERHOUSECOOPERS DEL ECUADOR CIA LTDA </v>
          </cell>
          <cell r="L3420" t="str">
            <v xml:space="preserve"> PICHINCHA QUITO Av Amazonas y Juan Pablo Sanz 3741 Edificio Amazonas Park Departamento 43B FRENTE CENTRO EXPOSICIONES QUITO </v>
          </cell>
          <cell r="M3420" t="str">
            <v>1791105958001</v>
          </cell>
          <cell r="N3420" t="str">
            <v>939498681</v>
          </cell>
          <cell r="O3420" t="str">
            <v/>
          </cell>
          <cell r="P3420" t="str">
            <v>QUITO</v>
          </cell>
          <cell r="Q3420" t="str">
            <v>QUITO</v>
          </cell>
          <cell r="R3420" t="str">
            <v>PICHINCHA</v>
          </cell>
          <cell r="T3420" t="str">
            <v>FLEXTRANS UIO</v>
          </cell>
          <cell r="U3420" t="str">
            <v>FLEXNETUIO_LOCAL</v>
          </cell>
          <cell r="V3420">
            <v>1</v>
          </cell>
          <cell r="W3420">
            <v>1</v>
          </cell>
          <cell r="X3420" t="str">
            <v>FLEXNET ECUADOR - MDELIVERY</v>
          </cell>
          <cell r="Y3420" t="str">
            <v>CALLE 28 DE JUNIO S/N Y GARCIA MORENO ENTRADA LLANO GRANDE</v>
          </cell>
        </row>
        <row r="3421">
          <cell r="A3421" t="str">
            <v>2478664</v>
          </cell>
          <cell r="B3421">
            <v>483988</v>
          </cell>
          <cell r="C3421" t="str">
            <v>2478664</v>
          </cell>
          <cell r="D3421" t="str">
            <v>MDELIVERY</v>
          </cell>
          <cell r="E3421" t="str">
            <v>DESPACHO</v>
          </cell>
          <cell r="F3421" t="str">
            <v>NORMAL</v>
          </cell>
          <cell r="G3421" t="str">
            <v>031080002478664</v>
          </cell>
          <cell r="H3421">
            <v>44916</v>
          </cell>
          <cell r="I3421" t="str">
            <v>INCIDENCIA</v>
          </cell>
          <cell r="J3421">
            <v>44923</v>
          </cell>
          <cell r="K3421" t="str">
            <v>DIAZ CEVALLOS MARIA CELENIA_DIAZ CEVALLOS MARIA CELENIA</v>
          </cell>
          <cell r="L3421" t="str">
            <v xml:space="preserve"> PALTAS CATACOCHA CALLE LOJA Y LAS MORAS CASA DE 1 PISO EN CONSTRUCCIoN JUSTO EN LA CASA COMUNAL SAN JOSE ENTREGA </v>
          </cell>
          <cell r="M3421" t="str">
            <v>1104973159001</v>
          </cell>
          <cell r="N3421" t="str">
            <v>0981046692</v>
          </cell>
          <cell r="O3421" t="str">
            <v/>
          </cell>
          <cell r="P3421" t="str">
            <v>PALTAS</v>
          </cell>
          <cell r="Q3421" t="str">
            <v>PALTAS</v>
          </cell>
          <cell r="R3421" t="str">
            <v>LOJA</v>
          </cell>
          <cell r="T3421" t="str">
            <v>TRAMACO</v>
          </cell>
          <cell r="U3421" t="str">
            <v>FLEXNETUIO_PROVINCIA</v>
          </cell>
          <cell r="V3421">
            <v>1</v>
          </cell>
          <cell r="W3421">
            <v>1</v>
          </cell>
          <cell r="X3421" t="str">
            <v>FLEXNET ECUADOR - MDELIVERY</v>
          </cell>
          <cell r="Y3421" t="str">
            <v>CALLE 28 DE JUNIO S/N Y GARCIA MORENO ENTRADA LLANO GRANDE</v>
          </cell>
        </row>
        <row r="3422">
          <cell r="A3422" t="str">
            <v>2478665</v>
          </cell>
          <cell r="B3422">
            <v>483989</v>
          </cell>
          <cell r="C3422" t="str">
            <v>2478665</v>
          </cell>
          <cell r="D3422" t="str">
            <v>MDELIVERY</v>
          </cell>
          <cell r="E3422" t="str">
            <v>DESPACHO</v>
          </cell>
          <cell r="F3422" t="str">
            <v>NORMAL</v>
          </cell>
          <cell r="G3422" t="str">
            <v>TF90164</v>
          </cell>
          <cell r="H3422">
            <v>44916</v>
          </cell>
          <cell r="I3422" t="str">
            <v>ENTREGADO</v>
          </cell>
          <cell r="J3422">
            <v>44917</v>
          </cell>
          <cell r="K3422" t="str">
            <v xml:space="preserve">Marcela Avila Ponce_BANCO GUAYAQUIL S A </v>
          </cell>
          <cell r="L3422" t="str">
            <v>Centro Comercial City Mall Agencia City Banco Guayaquil Horario de 10 00 hasta 17 00</v>
          </cell>
          <cell r="M3422" t="str">
            <v>0990049459001</v>
          </cell>
          <cell r="N3422" t="str">
            <v>0997044223</v>
          </cell>
          <cell r="O3422" t="str">
            <v/>
          </cell>
          <cell r="P3422" t="str">
            <v>GUAYAQUIL</v>
          </cell>
          <cell r="Q3422" t="str">
            <v>GUAYAQUIL</v>
          </cell>
          <cell r="R3422" t="str">
            <v>GUAYAS</v>
          </cell>
          <cell r="T3422" t="str">
            <v>ITSACOURIER</v>
          </cell>
          <cell r="U3422" t="str">
            <v>FLEXNETUIO_GYE</v>
          </cell>
          <cell r="V3422">
            <v>1</v>
          </cell>
          <cell r="W3422">
            <v>1</v>
          </cell>
          <cell r="X3422" t="str">
            <v>FLEXNET ECUADOR - MDELIVERY</v>
          </cell>
          <cell r="Y3422" t="str">
            <v>CALLE 28 DE JUNIO S/N Y GARCIA MORENO ENTRADA LLANO GRANDE</v>
          </cell>
        </row>
        <row r="3423">
          <cell r="A3423" t="str">
            <v>2478666</v>
          </cell>
          <cell r="B3423">
            <v>483990</v>
          </cell>
          <cell r="C3423" t="str">
            <v>2478666</v>
          </cell>
          <cell r="D3423" t="str">
            <v>MDELIVERY</v>
          </cell>
          <cell r="E3423" t="str">
            <v>DESPACHO</v>
          </cell>
          <cell r="F3423" t="str">
            <v>NORMAL</v>
          </cell>
          <cell r="G3423" t="str">
            <v>031080002478666</v>
          </cell>
          <cell r="H3423">
            <v>44916</v>
          </cell>
          <cell r="I3423" t="str">
            <v>ENTREGADO</v>
          </cell>
          <cell r="J3423">
            <v>44917</v>
          </cell>
          <cell r="K3423" t="str">
            <v>JOSE LIZANDRO QUIROZ ERAZO_JOSE LIZANDRO QUIROZ ERAZO</v>
          </cell>
          <cell r="L3423" t="str">
            <v>COTOPAXI LATACUNGA CALLE GENERAL PROANO S N Y CALLE LA NINA CASA AMARILLA DE DOS PISOS JUNTO A UNA FABRICA DE FIDEOS Y FALDAS JUNTO A UNA LAVADORA DE CARROS</v>
          </cell>
          <cell r="M3423" t="str">
            <v>0502312796001</v>
          </cell>
          <cell r="N3423" t="str">
            <v>0984532880/032233920</v>
          </cell>
          <cell r="O3423" t="str">
            <v/>
          </cell>
          <cell r="P3423" t="str">
            <v>LATACUNGA</v>
          </cell>
          <cell r="Q3423" t="str">
            <v>LATACUNGA</v>
          </cell>
          <cell r="R3423" t="str">
            <v>COTOPAXI</v>
          </cell>
          <cell r="T3423" t="str">
            <v>TRAMACO</v>
          </cell>
          <cell r="U3423" t="str">
            <v>FLEXNETUIO_PROVINCIA</v>
          </cell>
          <cell r="V3423">
            <v>1</v>
          </cell>
          <cell r="W3423">
            <v>1</v>
          </cell>
          <cell r="X3423" t="str">
            <v>FLEXNET ECUADOR - MDELIVERY</v>
          </cell>
          <cell r="Y3423" t="str">
            <v>CALLE 28 DE JUNIO S/N Y GARCIA MORENO ENTRADA LLANO GRANDE</v>
          </cell>
        </row>
        <row r="3424">
          <cell r="A3424" t="str">
            <v>2478667</v>
          </cell>
          <cell r="B3424">
            <v>483991</v>
          </cell>
          <cell r="C3424" t="str">
            <v>2478667</v>
          </cell>
          <cell r="D3424" t="str">
            <v>MDELIVERY</v>
          </cell>
          <cell r="E3424" t="str">
            <v>DESPACHO</v>
          </cell>
          <cell r="F3424" t="str">
            <v>NORMAL</v>
          </cell>
          <cell r="G3424" t="str">
            <v>FT76461</v>
          </cell>
          <cell r="H3424">
            <v>44916</v>
          </cell>
          <cell r="I3424" t="str">
            <v>ENTREGADO</v>
          </cell>
          <cell r="J3424">
            <v>44917</v>
          </cell>
          <cell r="K3424" t="str">
            <v>SOTOMAYOR VERA ALEJANDRO GIOVANNY_SOTOMAYOR VERA ALEJANDRO GIOVANNY</v>
          </cell>
          <cell r="L3424" t="str">
            <v>Av De los Rieles S N y Ruta viva Conjunto Habitacional Brescia Casa 21</v>
          </cell>
          <cell r="M3424" t="str">
            <v>1003313135001</v>
          </cell>
          <cell r="N3424" t="str">
            <v>0987792309/0939242709</v>
          </cell>
          <cell r="O3424" t="str">
            <v/>
          </cell>
          <cell r="P3424" t="str">
            <v>QUITO</v>
          </cell>
          <cell r="Q3424" t="str">
            <v>QUITO</v>
          </cell>
          <cell r="R3424" t="str">
            <v>PICHINCHA</v>
          </cell>
          <cell r="T3424" t="str">
            <v>FLEXTRANS UIO</v>
          </cell>
          <cell r="U3424" t="str">
            <v>FLEXNETUIO_LOCAL</v>
          </cell>
          <cell r="V3424">
            <v>1</v>
          </cell>
          <cell r="W3424">
            <v>1</v>
          </cell>
          <cell r="X3424" t="str">
            <v>FLEXNET ECUADOR - MDELIVERY</v>
          </cell>
          <cell r="Y3424" t="str">
            <v>CALLE 28 DE JUNIO S/N Y GARCIA MORENO ENTRADA LLANO GRANDE</v>
          </cell>
        </row>
        <row r="3425">
          <cell r="A3425" t="str">
            <v>2478668</v>
          </cell>
          <cell r="B3425">
            <v>483992</v>
          </cell>
          <cell r="C3425" t="str">
            <v>2478668</v>
          </cell>
          <cell r="D3425" t="str">
            <v>MDELIVERY</v>
          </cell>
          <cell r="E3425" t="str">
            <v>DESPACHO</v>
          </cell>
          <cell r="F3425" t="str">
            <v>NORMAL</v>
          </cell>
          <cell r="G3425" t="str">
            <v>TF90149</v>
          </cell>
          <cell r="H3425">
            <v>44916</v>
          </cell>
          <cell r="I3425" t="str">
            <v>ENTREGADO</v>
          </cell>
          <cell r="J3425">
            <v>44917</v>
          </cell>
          <cell r="K3425" t="str">
            <v>ESTERLINO DAVID CEDENO QUIROZ_ESTERLINO DAVID CEDENO QUIROZ</v>
          </cell>
          <cell r="L3425" t="str">
            <v>COOP JUAN MONTALVO VILLA 18 SOLAR 16 DIAGONAL COLEGIO MUNDO AMERICA FRIGORIFICO LA MANCHA GENESIS CASTRO</v>
          </cell>
          <cell r="M3425" t="str">
            <v>1310002942001</v>
          </cell>
          <cell r="N3425" t="str">
            <v>0986871704</v>
          </cell>
          <cell r="O3425" t="str">
            <v/>
          </cell>
          <cell r="P3425" t="str">
            <v>GUAYAQUIL</v>
          </cell>
          <cell r="Q3425" t="str">
            <v>GUAYAQUIL</v>
          </cell>
          <cell r="R3425" t="str">
            <v>GUAYAS</v>
          </cell>
          <cell r="T3425" t="str">
            <v>ITSACOURIER</v>
          </cell>
          <cell r="U3425" t="str">
            <v>FLEXNETUIO_GYE</v>
          </cell>
          <cell r="V3425">
            <v>1</v>
          </cell>
          <cell r="W3425">
            <v>1</v>
          </cell>
          <cell r="X3425" t="str">
            <v>FLEXNET ECUADOR - MDELIVERY</v>
          </cell>
          <cell r="Y3425" t="str">
            <v>CALLE 28 DE JUNIO S/N Y GARCIA MORENO ENTRADA LLANO GRANDE</v>
          </cell>
        </row>
        <row r="3426">
          <cell r="A3426" t="str">
            <v>2478669</v>
          </cell>
          <cell r="B3426">
            <v>483993</v>
          </cell>
          <cell r="C3426" t="str">
            <v>2478669</v>
          </cell>
          <cell r="D3426" t="str">
            <v>MDELIVERY</v>
          </cell>
          <cell r="E3426" t="str">
            <v>DESPACHO</v>
          </cell>
          <cell r="F3426" t="str">
            <v>NORMAL</v>
          </cell>
          <cell r="G3426" t="str">
            <v>FT76492</v>
          </cell>
          <cell r="H3426">
            <v>44916</v>
          </cell>
          <cell r="I3426" t="str">
            <v>ENTREGADO</v>
          </cell>
          <cell r="J3426">
            <v>44917</v>
          </cell>
          <cell r="K3426" t="str">
            <v xml:space="preserve">VERONICA FREIRE_JARDINES PIAVERI CIA LTDA </v>
          </cell>
          <cell r="L3426" t="str">
            <v>Av 6 de Diciembre 25 169 y la NiNa esquina Edificio Multicentro 7mo piso</v>
          </cell>
          <cell r="M3426" t="str">
            <v>0590059870001</v>
          </cell>
          <cell r="N3426" t="str">
            <v>0983080700</v>
          </cell>
          <cell r="O3426" t="str">
            <v/>
          </cell>
          <cell r="P3426" t="str">
            <v>QUITO</v>
          </cell>
          <cell r="Q3426" t="str">
            <v>QUITO</v>
          </cell>
          <cell r="R3426" t="str">
            <v>PICHINCHA</v>
          </cell>
          <cell r="T3426" t="str">
            <v>FLEXTRANS UIO</v>
          </cell>
          <cell r="U3426" t="str">
            <v>FLEXNETUIO_LOCAL</v>
          </cell>
          <cell r="V3426">
            <v>1</v>
          </cell>
          <cell r="W3426">
            <v>1</v>
          </cell>
          <cell r="X3426" t="str">
            <v>FLEXNET ECUADOR - MDELIVERY</v>
          </cell>
          <cell r="Y3426" t="str">
            <v>CALLE 28 DE JUNIO S/N Y GARCIA MORENO ENTRADA LLANO GRANDE</v>
          </cell>
        </row>
        <row r="3427">
          <cell r="A3427" t="str">
            <v>2478670</v>
          </cell>
          <cell r="B3427">
            <v>483994</v>
          </cell>
          <cell r="C3427" t="str">
            <v>2478670</v>
          </cell>
          <cell r="D3427" t="str">
            <v>MDELIVERY</v>
          </cell>
          <cell r="E3427" t="str">
            <v>DESPACHO</v>
          </cell>
          <cell r="F3427" t="str">
            <v>NORMAL</v>
          </cell>
          <cell r="G3427" t="str">
            <v>TF90163</v>
          </cell>
          <cell r="H3427">
            <v>44916</v>
          </cell>
          <cell r="I3427" t="str">
            <v>ENTREGADO</v>
          </cell>
          <cell r="J3427">
            <v>44917</v>
          </cell>
          <cell r="K3427" t="str">
            <v xml:space="preserve">Priscila Rugel_HOTEL COLON GUAYAQUIL S A </v>
          </cell>
          <cell r="L3427" t="str">
            <v>Av Francisco de Orellana y Victor Hugo Sicouret Hotel Hilton Colon Dpto de Sistemas</v>
          </cell>
          <cell r="M3427" t="str">
            <v>0991189432001</v>
          </cell>
          <cell r="N3427" t="str">
            <v>999881115</v>
          </cell>
          <cell r="O3427" t="str">
            <v/>
          </cell>
          <cell r="P3427" t="str">
            <v>GUAYAQUIL</v>
          </cell>
          <cell r="Q3427" t="str">
            <v>GUAYAQUIL</v>
          </cell>
          <cell r="R3427" t="str">
            <v>GUAYAS</v>
          </cell>
          <cell r="T3427" t="str">
            <v>ITSACOURIER</v>
          </cell>
          <cell r="U3427" t="str">
            <v>FLEXNETUIO_GYE</v>
          </cell>
          <cell r="V3427">
            <v>1</v>
          </cell>
          <cell r="W3427">
            <v>1</v>
          </cell>
          <cell r="X3427" t="str">
            <v>FLEXNET ECUADOR - MDELIVERY</v>
          </cell>
          <cell r="Y3427" t="str">
            <v>CALLE 28 DE JUNIO S/N Y GARCIA MORENO ENTRADA LLANO GRANDE</v>
          </cell>
        </row>
        <row r="3428">
          <cell r="A3428" t="str">
            <v>2478671</v>
          </cell>
          <cell r="B3428">
            <v>483995</v>
          </cell>
          <cell r="C3428" t="str">
            <v>2478671</v>
          </cell>
          <cell r="D3428" t="str">
            <v>MDELIVERY</v>
          </cell>
          <cell r="E3428" t="str">
            <v>DESPACHO</v>
          </cell>
          <cell r="F3428" t="str">
            <v>NORMAL</v>
          </cell>
          <cell r="G3428" t="str">
            <v>031080002478671</v>
          </cell>
          <cell r="H3428">
            <v>44916</v>
          </cell>
          <cell r="I3428" t="str">
            <v>ENTREGADO</v>
          </cell>
          <cell r="J3428">
            <v>44918</v>
          </cell>
          <cell r="K3428" t="str">
            <v>MARTHA BOLANOS_ECUAPRIMAS C LTDA AGENCIA ASESORA PRODUCTORA DE</v>
          </cell>
          <cell r="L3428" t="str">
            <v>AV HELEDORO AYALA 2 47 ENTRE CARLOS MERLO Y CRISToBAL TOBAR SUBiA</v>
          </cell>
          <cell r="M3428" t="str">
            <v>0991267107001</v>
          </cell>
          <cell r="N3428" t="str">
            <v>062604880</v>
          </cell>
          <cell r="O3428" t="str">
            <v/>
          </cell>
          <cell r="P3428" t="str">
            <v>IBARRA</v>
          </cell>
          <cell r="Q3428" t="str">
            <v>IBARRA</v>
          </cell>
          <cell r="R3428" t="str">
            <v>IMBABURA</v>
          </cell>
          <cell r="T3428" t="str">
            <v>TRAMACO</v>
          </cell>
          <cell r="U3428" t="str">
            <v>FLEXNETUIO_PROVINCIA</v>
          </cell>
          <cell r="V3428">
            <v>1</v>
          </cell>
          <cell r="W3428">
            <v>1</v>
          </cell>
          <cell r="X3428" t="str">
            <v>FLEXNET ECUADOR - MDELIVERY</v>
          </cell>
          <cell r="Y3428" t="str">
            <v>CALLE 28 DE JUNIO S/N Y GARCIA MORENO ENTRADA LLANO GRANDE</v>
          </cell>
        </row>
        <row r="3429">
          <cell r="A3429" t="str">
            <v>2478672</v>
          </cell>
          <cell r="B3429">
            <v>483996</v>
          </cell>
          <cell r="C3429" t="str">
            <v>2478672</v>
          </cell>
          <cell r="D3429" t="str">
            <v>MDELIVERY</v>
          </cell>
          <cell r="E3429" t="str">
            <v>DESPACHO</v>
          </cell>
          <cell r="F3429" t="str">
            <v>NORMAL</v>
          </cell>
          <cell r="G3429" t="str">
            <v>TF90159</v>
          </cell>
          <cell r="H3429">
            <v>44916</v>
          </cell>
          <cell r="I3429" t="str">
            <v>ENTREGADO</v>
          </cell>
          <cell r="J3429">
            <v>44917</v>
          </cell>
          <cell r="K3429" t="str">
            <v>Berioska molina_MONICA ELENA DITTA FERNANDEZ</v>
          </cell>
          <cell r="L3429" t="str">
            <v>Centro Comercial Alban Borja local 75 ingreso puerta 1 a lado de banco pichincha</v>
          </cell>
          <cell r="M3429" t="str">
            <v>0933001927001</v>
          </cell>
          <cell r="N3429" t="str">
            <v>0993087739</v>
          </cell>
          <cell r="O3429" t="str">
            <v/>
          </cell>
          <cell r="P3429" t="str">
            <v>GUAYAQUIL</v>
          </cell>
          <cell r="Q3429" t="str">
            <v>GUAYAQUIL</v>
          </cell>
          <cell r="R3429" t="str">
            <v>GUAYAS</v>
          </cell>
          <cell r="T3429" t="str">
            <v>ITSACOURIER</v>
          </cell>
          <cell r="U3429" t="str">
            <v>FLEXNETUIO_GYE</v>
          </cell>
          <cell r="V3429">
            <v>1</v>
          </cell>
          <cell r="W3429">
            <v>1</v>
          </cell>
          <cell r="X3429" t="str">
            <v>FLEXNET ECUADOR - MDELIVERY</v>
          </cell>
          <cell r="Y3429" t="str">
            <v>CALLE 28 DE JUNIO S/N Y GARCIA MORENO ENTRADA LLANO GRANDE</v>
          </cell>
        </row>
        <row r="3430">
          <cell r="A3430" t="str">
            <v>2478678</v>
          </cell>
          <cell r="B3430">
            <v>483997</v>
          </cell>
          <cell r="C3430" t="str">
            <v>2478678</v>
          </cell>
          <cell r="D3430" t="str">
            <v>MDELIVERY</v>
          </cell>
          <cell r="E3430" t="str">
            <v>DESPACHO</v>
          </cell>
          <cell r="F3430" t="str">
            <v>NORMAL</v>
          </cell>
          <cell r="G3430" t="str">
            <v>031080002478678</v>
          </cell>
          <cell r="H3430">
            <v>44916</v>
          </cell>
          <cell r="I3430" t="str">
            <v>ENTREGADO</v>
          </cell>
          <cell r="J3430">
            <v>44917</v>
          </cell>
          <cell r="K3430" t="str">
            <v>MARIA JOSE MOREIRA_MARIA JOSE MOREIRA MOREIRA</v>
          </cell>
          <cell r="L3430" t="str">
            <v>PARROQUIA LOS ESTEROS CALLE 125 Y AVENIDA 104 AL LADO DE LA FABRICA CONSERVAS ISABEL</v>
          </cell>
          <cell r="M3430" t="str">
            <v>1313466805001</v>
          </cell>
          <cell r="N3430" t="str">
            <v>0985218863</v>
          </cell>
          <cell r="O3430" t="str">
            <v/>
          </cell>
          <cell r="P3430" t="str">
            <v>MANTA</v>
          </cell>
          <cell r="Q3430" t="str">
            <v>MANTA</v>
          </cell>
          <cell r="R3430" t="str">
            <v>MANABI</v>
          </cell>
          <cell r="T3430" t="str">
            <v>TRAMACO</v>
          </cell>
          <cell r="U3430" t="str">
            <v>FLEXNETUIO_PROVINCIA</v>
          </cell>
          <cell r="V3430">
            <v>1</v>
          </cell>
          <cell r="W3430">
            <v>1</v>
          </cell>
          <cell r="X3430" t="str">
            <v>FLEXNET ECUADOR - MDELIVERY</v>
          </cell>
          <cell r="Y3430" t="str">
            <v>CALLE 28 DE JUNIO S/N Y GARCIA MORENO ENTRADA LLANO GRANDE</v>
          </cell>
        </row>
        <row r="3431">
          <cell r="A3431" t="str">
            <v>2478679</v>
          </cell>
          <cell r="B3431">
            <v>483998</v>
          </cell>
          <cell r="C3431" t="str">
            <v>2478679</v>
          </cell>
          <cell r="D3431" t="str">
            <v>MDELIVERY</v>
          </cell>
          <cell r="E3431" t="str">
            <v>DESPACHO</v>
          </cell>
          <cell r="F3431" t="str">
            <v>NORMAL</v>
          </cell>
          <cell r="G3431" t="str">
            <v>031080002478679</v>
          </cell>
          <cell r="H3431">
            <v>44916</v>
          </cell>
          <cell r="I3431" t="str">
            <v>ENTREGADO</v>
          </cell>
          <cell r="J3431">
            <v>44918</v>
          </cell>
          <cell r="K3431" t="str">
            <v xml:space="preserve">ESTHER JACQUELINE AMAIQUEMA_ZONA FRANCA DE POSORJA ZOFRAPORT S A </v>
          </cell>
          <cell r="L3431" t="str">
            <v xml:space="preserve">POSORJA SECTOR GUARILLO GRANDE CALLE NERY CHALEN S N Y FICUS EMPRESA ZONA FRANCA DE POSORJA S A </v>
          </cell>
          <cell r="M3431" t="str">
            <v>0992311363001</v>
          </cell>
          <cell r="N3431" t="str">
            <v>0987815894</v>
          </cell>
          <cell r="O3431" t="str">
            <v/>
          </cell>
          <cell r="P3431" t="str">
            <v>GUAYAQUIL</v>
          </cell>
          <cell r="Q3431" t="str">
            <v>GUAYAQUIL</v>
          </cell>
          <cell r="R3431" t="str">
            <v>GUAYAS</v>
          </cell>
          <cell r="T3431" t="str">
            <v>TRAMACO</v>
          </cell>
          <cell r="U3431" t="str">
            <v>FLEXNETUIO_GYE</v>
          </cell>
          <cell r="V3431">
            <v>1</v>
          </cell>
          <cell r="W3431">
            <v>1</v>
          </cell>
          <cell r="X3431" t="str">
            <v>FLEXNET ECUADOR - MDELIVERY</v>
          </cell>
          <cell r="Y3431" t="str">
            <v>CALLE 28 DE JUNIO S/N Y GARCIA MORENO ENTRADA LLANO GRANDE</v>
          </cell>
        </row>
        <row r="3432">
          <cell r="A3432" t="str">
            <v>2478680</v>
          </cell>
          <cell r="B3432">
            <v>483999</v>
          </cell>
          <cell r="C3432" t="str">
            <v>2478680</v>
          </cell>
          <cell r="D3432" t="str">
            <v>MDELIVERY</v>
          </cell>
          <cell r="E3432" t="str">
            <v>DESPACHO</v>
          </cell>
          <cell r="F3432" t="str">
            <v>NORMAL</v>
          </cell>
          <cell r="G3432" t="str">
            <v>FT76488</v>
          </cell>
          <cell r="H3432">
            <v>44916</v>
          </cell>
          <cell r="I3432" t="str">
            <v>ENTREGADO</v>
          </cell>
          <cell r="J3432">
            <v>44917</v>
          </cell>
          <cell r="K3432" t="str">
            <v>ELIZABETH CAJAMARCA MELANI ENRIQUEZ_ASOCIACION DE EMPLEADOS DEL BANCO CENTRAL DEL ECUA</v>
          </cell>
          <cell r="L3432" t="str">
            <v>centro de quito Edifico del Banco Central ubicado en la AV 10 de agosto y BriceNo EN LA SEBAC</v>
          </cell>
          <cell r="M3432" t="str">
            <v>1790943712001</v>
          </cell>
          <cell r="N3432" t="str">
            <v>983460855</v>
          </cell>
          <cell r="O3432" t="str">
            <v/>
          </cell>
          <cell r="P3432" t="str">
            <v>QUITO</v>
          </cell>
          <cell r="Q3432" t="str">
            <v>QUITO</v>
          </cell>
          <cell r="R3432" t="str">
            <v>PICHINCHA</v>
          </cell>
          <cell r="T3432" t="str">
            <v>FLEXTRANS UIO</v>
          </cell>
          <cell r="U3432" t="str">
            <v>FLEXNETUIO_LOCAL</v>
          </cell>
          <cell r="V3432">
            <v>1</v>
          </cell>
          <cell r="W3432">
            <v>1</v>
          </cell>
          <cell r="X3432" t="str">
            <v>FLEXNET ECUADOR - MDELIVERY</v>
          </cell>
          <cell r="Y3432" t="str">
            <v>CALLE 28 DE JUNIO S/N Y GARCIA MORENO ENTRADA LLANO GRANDE</v>
          </cell>
        </row>
        <row r="3433">
          <cell r="A3433" t="str">
            <v>2478681</v>
          </cell>
          <cell r="B3433">
            <v>484000</v>
          </cell>
          <cell r="C3433" t="str">
            <v>2478681</v>
          </cell>
          <cell r="D3433" t="str">
            <v>MDELIVERY</v>
          </cell>
          <cell r="E3433" t="str">
            <v>DESPACHO</v>
          </cell>
          <cell r="F3433" t="str">
            <v>NORMAL</v>
          </cell>
          <cell r="G3433" t="str">
            <v>FT76454</v>
          </cell>
          <cell r="H3433">
            <v>44916</v>
          </cell>
          <cell r="I3433" t="str">
            <v>ENTREGADO</v>
          </cell>
          <cell r="J3433">
            <v>44918</v>
          </cell>
          <cell r="K3433" t="str">
            <v>Marisol Aldaz_UNIDAD EDUCATIVA PARTICULAR DE AMERICA MARIA A CARRILLO DE MATA M</v>
          </cell>
          <cell r="L3433" t="str">
            <v xml:space="preserve"> PICHINCHA QUITO AV EL INCA FRANCISCO E6 69 IZAZAGA </v>
          </cell>
          <cell r="M3433" t="str">
            <v>1792419077001</v>
          </cell>
          <cell r="N3433" t="str">
            <v>984795181</v>
          </cell>
          <cell r="O3433" t="str">
            <v/>
          </cell>
          <cell r="P3433" t="str">
            <v>QUITO</v>
          </cell>
          <cell r="Q3433" t="str">
            <v>QUITO</v>
          </cell>
          <cell r="R3433" t="str">
            <v>PICHINCHA</v>
          </cell>
          <cell r="T3433" t="str">
            <v>FLEXTRANS UIO</v>
          </cell>
          <cell r="U3433" t="str">
            <v>FLEXNETUIO_LOCAL</v>
          </cell>
          <cell r="V3433">
            <v>1</v>
          </cell>
          <cell r="W3433">
            <v>1</v>
          </cell>
          <cell r="X3433" t="str">
            <v>FLEXNET ECUADOR - MDELIVERY</v>
          </cell>
          <cell r="Y3433" t="str">
            <v>CALLE 28 DE JUNIO S/N Y GARCIA MORENO ENTRADA LLANO GRANDE</v>
          </cell>
        </row>
        <row r="3434">
          <cell r="A3434" t="str">
            <v>2478682</v>
          </cell>
          <cell r="B3434">
            <v>484001</v>
          </cell>
          <cell r="C3434" t="str">
            <v>2478682</v>
          </cell>
          <cell r="D3434" t="str">
            <v>MDELIVERY</v>
          </cell>
          <cell r="E3434" t="str">
            <v>DESPACHO</v>
          </cell>
          <cell r="F3434" t="str">
            <v>NORMAL</v>
          </cell>
          <cell r="G3434" t="str">
            <v>FT76493</v>
          </cell>
          <cell r="H3434">
            <v>44916</v>
          </cell>
          <cell r="I3434" t="str">
            <v>ENTREGADO</v>
          </cell>
          <cell r="J3434">
            <v>44917</v>
          </cell>
          <cell r="K3434" t="str">
            <v>Favio Morales_ASOCIACION DE FUNCIONARIOS Y EMPLEADOS DEL MINISTE</v>
          </cell>
          <cell r="L3434" t="str">
            <v xml:space="preserve">Robles E4 136 y Amazonas Edificio Proinco piso 7 oficina 704 </v>
          </cell>
          <cell r="M3434" t="str">
            <v>1791813154001</v>
          </cell>
          <cell r="N3434" t="str">
            <v>0995937874</v>
          </cell>
          <cell r="O3434" t="str">
            <v/>
          </cell>
          <cell r="P3434" t="str">
            <v>QUITO</v>
          </cell>
          <cell r="Q3434" t="str">
            <v>QUITO</v>
          </cell>
          <cell r="R3434" t="str">
            <v>PICHINCHA</v>
          </cell>
          <cell r="T3434" t="str">
            <v>FLEXTRANS UIO</v>
          </cell>
          <cell r="U3434" t="str">
            <v>FLEXNETUIO_LOCAL</v>
          </cell>
          <cell r="V3434">
            <v>1</v>
          </cell>
          <cell r="W3434">
            <v>1</v>
          </cell>
          <cell r="X3434" t="str">
            <v>FLEXNET ECUADOR - MDELIVERY</v>
          </cell>
          <cell r="Y3434" t="str">
            <v>CALLE 28 DE JUNIO S/N Y GARCIA MORENO ENTRADA LLANO GRANDE</v>
          </cell>
        </row>
        <row r="3435">
          <cell r="A3435" t="str">
            <v>2478683</v>
          </cell>
          <cell r="B3435">
            <v>484002</v>
          </cell>
          <cell r="C3435" t="str">
            <v>2478683</v>
          </cell>
          <cell r="D3435" t="str">
            <v>MDELIVERY</v>
          </cell>
          <cell r="E3435" t="str">
            <v>DESPACHO</v>
          </cell>
          <cell r="F3435" t="str">
            <v>NORMAL</v>
          </cell>
          <cell r="G3435" t="str">
            <v>TF90150</v>
          </cell>
          <cell r="H3435">
            <v>44916</v>
          </cell>
          <cell r="I3435" t="str">
            <v>ENTREGADO</v>
          </cell>
          <cell r="J3435">
            <v>44917</v>
          </cell>
          <cell r="K3435" t="str">
            <v>MARJORIE ELIZABETH MARCA MORAN_MARJORIE ELIZABETH MARCA MORAN</v>
          </cell>
          <cell r="L3435" t="str">
            <v>GUASMO CENTRAL COOP CARLOS CASTRO 2 MZ 16 SOLAR 1 CASA BLANCA DE 2 PISOS EN LA PLANTA BAJA HAY UNA TIENDA</v>
          </cell>
          <cell r="M3435" t="str">
            <v>0926397100001</v>
          </cell>
          <cell r="N3435" t="str">
            <v>0996111174/09993125418</v>
          </cell>
          <cell r="O3435" t="str">
            <v/>
          </cell>
          <cell r="P3435" t="str">
            <v>GUAYAQUIL</v>
          </cell>
          <cell r="Q3435" t="str">
            <v>GUAYAQUIL</v>
          </cell>
          <cell r="R3435" t="str">
            <v>GUAYAS</v>
          </cell>
          <cell r="T3435" t="str">
            <v>ITSACOURIER</v>
          </cell>
          <cell r="U3435" t="str">
            <v>FLEXNETUIO_GYE</v>
          </cell>
          <cell r="V3435">
            <v>1</v>
          </cell>
          <cell r="W3435">
            <v>1</v>
          </cell>
          <cell r="X3435" t="str">
            <v>FLEXNET ECUADOR - MDELIVERY</v>
          </cell>
          <cell r="Y3435" t="str">
            <v>CALLE 28 DE JUNIO S/N Y GARCIA MORENO ENTRADA LLANO GRANDE</v>
          </cell>
        </row>
        <row r="3436">
          <cell r="A3436" t="str">
            <v>2478632</v>
          </cell>
          <cell r="B3436">
            <v>483969</v>
          </cell>
          <cell r="C3436" t="str">
            <v>2478632</v>
          </cell>
          <cell r="D3436" t="str">
            <v>MDELIVERY</v>
          </cell>
          <cell r="E3436" t="str">
            <v>DESPACHO</v>
          </cell>
          <cell r="F3436" t="str">
            <v>NORMAL</v>
          </cell>
          <cell r="G3436" t="str">
            <v>FT76489</v>
          </cell>
          <cell r="H3436">
            <v>44916</v>
          </cell>
          <cell r="I3436" t="str">
            <v>ENTREGADO</v>
          </cell>
          <cell r="J3436">
            <v>44917</v>
          </cell>
          <cell r="K3436" t="str">
            <v>Dra Patricia Atiencia_COMITE DE EMPRESA DE LOS TRABAJADORES DE LA EMPRESA PUBLICA METROPOLITANA DE AGUA POTABLE</v>
          </cell>
          <cell r="L3436" t="str">
            <v>oficina principal CETEPMAPS Provincia Pichincha Canton Quito calle obispo diaz de la Madrid 0e8 279 Gualberto arcos oficina 201 referencia diagonal al goe</v>
          </cell>
          <cell r="M3436" t="str">
            <v>1791709594001</v>
          </cell>
          <cell r="N3436" t="str">
            <v>0997732906</v>
          </cell>
          <cell r="O3436" t="str">
            <v/>
          </cell>
          <cell r="P3436" t="str">
            <v>QUITO</v>
          </cell>
          <cell r="Q3436" t="str">
            <v>QUITO</v>
          </cell>
          <cell r="R3436" t="str">
            <v>PICHINCHA</v>
          </cell>
          <cell r="T3436" t="str">
            <v>FLEXTRANS UIO</v>
          </cell>
          <cell r="U3436" t="str">
            <v>FLEXNETUIO_LOCAL</v>
          </cell>
          <cell r="V3436">
            <v>1</v>
          </cell>
          <cell r="W3436">
            <v>1</v>
          </cell>
          <cell r="X3436" t="str">
            <v>FLEXNET ECUADOR - MDELIVERY</v>
          </cell>
          <cell r="Y3436" t="str">
            <v>CALLE 28 DE JUNIO S/N Y GARCIA MORENO ENTRADA LLANO GRANDE</v>
          </cell>
        </row>
        <row r="3437">
          <cell r="A3437" t="str">
            <v>2478633</v>
          </cell>
          <cell r="B3437">
            <v>483970</v>
          </cell>
          <cell r="C3437" t="str">
            <v>2478633</v>
          </cell>
          <cell r="D3437" t="str">
            <v>MDELIVERY</v>
          </cell>
          <cell r="E3437" t="str">
            <v>DESPACHO</v>
          </cell>
          <cell r="F3437" t="str">
            <v>NORMAL</v>
          </cell>
          <cell r="G3437" t="str">
            <v>IC3985</v>
          </cell>
          <cell r="H3437">
            <v>44916</v>
          </cell>
          <cell r="I3437" t="str">
            <v>ENTREGADO</v>
          </cell>
          <cell r="J3437">
            <v>44917</v>
          </cell>
          <cell r="K3437" t="str">
            <v>Gerardo Torres_AUSTRAL CIA LTDA</v>
          </cell>
          <cell r="L3437" t="str">
            <v xml:space="preserve"> AZUAY CUENCA AV ESPANA 18 96 Y AV GIL RAMiREZ DaVALOS EN AUSTRAL </v>
          </cell>
          <cell r="M3437" t="str">
            <v>0190001628001</v>
          </cell>
          <cell r="N3437" t="str">
            <v>984929714</v>
          </cell>
          <cell r="O3437" t="str">
            <v/>
          </cell>
          <cell r="P3437" t="str">
            <v>CUENCA</v>
          </cell>
          <cell r="Q3437" t="str">
            <v>CUENCA</v>
          </cell>
          <cell r="R3437" t="str">
            <v>AZUAY</v>
          </cell>
          <cell r="T3437" t="str">
            <v>TRAMACO</v>
          </cell>
          <cell r="U3437" t="str">
            <v>FLEXNETUIO_PROVINCIA</v>
          </cell>
          <cell r="V3437">
            <v>1</v>
          </cell>
          <cell r="W3437">
            <v>1</v>
          </cell>
          <cell r="X3437" t="str">
            <v>FLEXNET ECUADOR - MDELIVERY</v>
          </cell>
          <cell r="Y3437" t="str">
            <v>CALLE 28 DE JUNIO S/N Y GARCIA MORENO ENTRADA LLANO GRANDE</v>
          </cell>
        </row>
        <row r="3438">
          <cell r="A3438" t="str">
            <v>2478634</v>
          </cell>
          <cell r="B3438">
            <v>483971</v>
          </cell>
          <cell r="C3438" t="str">
            <v>2478634</v>
          </cell>
          <cell r="D3438" t="str">
            <v>MDELIVERY</v>
          </cell>
          <cell r="E3438" t="str">
            <v>DESPACHO</v>
          </cell>
          <cell r="F3438" t="str">
            <v>NORMAL</v>
          </cell>
          <cell r="G3438" t="str">
            <v>031080002478634</v>
          </cell>
          <cell r="H3438">
            <v>44916</v>
          </cell>
          <cell r="I3438" t="str">
            <v>ENTREGADO</v>
          </cell>
          <cell r="J3438">
            <v>44919</v>
          </cell>
          <cell r="K3438" t="str">
            <v>RODRIGO DANIEL PALADINES HERRERA_RODRIGO DANIEL PALADINES HERRERA</v>
          </cell>
          <cell r="L3438" t="str">
            <v xml:space="preserve"> base de la fae Ala de combate Nro 23 ubicada en la direccion Via Manta Jaramijo Calle 7 Manta COORDENADAS 130204 382F G7G Manta </v>
          </cell>
          <cell r="M3438" t="str">
            <v>2100549423001</v>
          </cell>
          <cell r="N3438" t="str">
            <v>0982910518</v>
          </cell>
          <cell r="O3438" t="str">
            <v/>
          </cell>
          <cell r="P3438" t="str">
            <v>MANTA</v>
          </cell>
          <cell r="Q3438" t="str">
            <v>MANTA</v>
          </cell>
          <cell r="R3438" t="str">
            <v>MANABI</v>
          </cell>
          <cell r="T3438" t="str">
            <v>TRAMACO</v>
          </cell>
          <cell r="U3438" t="str">
            <v>FLEXNETUIO_PROVINCIA</v>
          </cell>
          <cell r="V3438">
            <v>1</v>
          </cell>
          <cell r="W3438">
            <v>1</v>
          </cell>
          <cell r="X3438" t="str">
            <v>FLEXNET ECUADOR - MDELIVERY</v>
          </cell>
          <cell r="Y3438" t="str">
            <v>CALLE 28 DE JUNIO S/N Y GARCIA MORENO ENTRADA LLANO GRANDE</v>
          </cell>
        </row>
        <row r="3439">
          <cell r="A3439" t="str">
            <v>2478635</v>
          </cell>
          <cell r="B3439">
            <v>483972</v>
          </cell>
          <cell r="C3439" t="str">
            <v>2478635</v>
          </cell>
          <cell r="D3439" t="str">
            <v>MDELIVERY</v>
          </cell>
          <cell r="E3439" t="str">
            <v>DESPACHO</v>
          </cell>
          <cell r="F3439" t="str">
            <v>NORMAL</v>
          </cell>
          <cell r="G3439" t="str">
            <v>031080002478635</v>
          </cell>
          <cell r="H3439">
            <v>44916</v>
          </cell>
          <cell r="I3439" t="str">
            <v>ENTREGADO</v>
          </cell>
          <cell r="J3439">
            <v>44917</v>
          </cell>
          <cell r="K3439" t="str">
            <v>DANNY DEL SALTO FABIAN GUERRERO_KAREN VIOLETA MORALES CALLE</v>
          </cell>
          <cell r="L3439" t="str">
            <v>AMBATO CHILE 03 34 Y URUGUAY AL LADO DE RESTAURANT LA SAZON DEL NEGRO</v>
          </cell>
          <cell r="M3439" t="str">
            <v>1804797965</v>
          </cell>
          <cell r="N3439" t="str">
            <v>0984606708</v>
          </cell>
          <cell r="O3439" t="str">
            <v/>
          </cell>
          <cell r="P3439" t="str">
            <v>AMBATO</v>
          </cell>
          <cell r="Q3439" t="str">
            <v>AMBATO</v>
          </cell>
          <cell r="R3439" t="str">
            <v>TUNGURAHUA</v>
          </cell>
          <cell r="S3439" t="str">
            <v>AMBATO</v>
          </cell>
          <cell r="T3439" t="str">
            <v>TRAMACO</v>
          </cell>
          <cell r="U3439" t="str">
            <v>FLEXNETUIO_PROVINCIA</v>
          </cell>
          <cell r="V3439">
            <v>1</v>
          </cell>
          <cell r="W3439">
            <v>1</v>
          </cell>
          <cell r="X3439" t="str">
            <v>FLEXNET ECUADOR - MDELIVERY</v>
          </cell>
          <cell r="Y3439" t="str">
            <v>CALLE 28 DE JUNIO S/N Y GARCIA MORENO ENTRADA LLANO GRANDE</v>
          </cell>
        </row>
        <row r="3440">
          <cell r="A3440" t="str">
            <v>2478636</v>
          </cell>
          <cell r="B3440">
            <v>483973</v>
          </cell>
          <cell r="C3440" t="str">
            <v>2478636</v>
          </cell>
          <cell r="D3440" t="str">
            <v>MDELIVERY</v>
          </cell>
          <cell r="E3440" t="str">
            <v>DESPACHO</v>
          </cell>
          <cell r="F3440" t="str">
            <v>NORMAL</v>
          </cell>
          <cell r="G3440" t="str">
            <v>TF90146</v>
          </cell>
          <cell r="H3440">
            <v>44916</v>
          </cell>
          <cell r="I3440" t="str">
            <v>ENTREGADO</v>
          </cell>
          <cell r="J3440">
            <v>44917</v>
          </cell>
          <cell r="K3440" t="str">
            <v>ERIC MERCADO O PEDRO ILLESCAS_ALEXA SAMANTHA ANGULO CAICEDO</v>
          </cell>
          <cell r="L3440" t="str">
            <v>ciudadela 9 de octubre calle tercera villa 306 y avenida tercera sur de la ciudad casa de 2 pisos con rejas blancas</v>
          </cell>
          <cell r="M3440" t="str">
            <v>0951764638001</v>
          </cell>
          <cell r="N3440" t="str">
            <v>0995801473</v>
          </cell>
          <cell r="O3440" t="str">
            <v/>
          </cell>
          <cell r="P3440" t="str">
            <v>GUAYAQUIL</v>
          </cell>
          <cell r="Q3440" t="str">
            <v>GUAYAQUIL</v>
          </cell>
          <cell r="R3440" t="str">
            <v>GUAYAS</v>
          </cell>
          <cell r="T3440" t="str">
            <v>ITSACOURIER</v>
          </cell>
          <cell r="U3440" t="str">
            <v>FLEXNETUIO_GYE</v>
          </cell>
          <cell r="V3440">
            <v>1</v>
          </cell>
          <cell r="W3440">
            <v>1</v>
          </cell>
          <cell r="X3440" t="str">
            <v>FLEXNET ECUADOR - MDELIVERY</v>
          </cell>
          <cell r="Y3440" t="str">
            <v>CALLE 28 DE JUNIO S/N Y GARCIA MORENO ENTRADA LLANO GRANDE</v>
          </cell>
        </row>
        <row r="3441">
          <cell r="A3441" t="str">
            <v>2478639</v>
          </cell>
          <cell r="B3441">
            <v>483974</v>
          </cell>
          <cell r="C3441" t="str">
            <v>2478639</v>
          </cell>
          <cell r="D3441" t="str">
            <v>MDELIVERY</v>
          </cell>
          <cell r="E3441" t="str">
            <v>DESPACHO</v>
          </cell>
          <cell r="F3441" t="str">
            <v>NORMAL</v>
          </cell>
          <cell r="G3441" t="str">
            <v>FT76490</v>
          </cell>
          <cell r="H3441">
            <v>44916</v>
          </cell>
          <cell r="I3441" t="str">
            <v>ENTREGADO</v>
          </cell>
          <cell r="J3441">
            <v>44917</v>
          </cell>
          <cell r="K3441" t="str">
            <v>Patricia Arguello_CENDIAVIA CENTRO MEDICO DE ESPECIALIDADES Y DE DIA</v>
          </cell>
          <cell r="L3441" t="str">
            <v>Av 6 de Diciembre N40 34 Y GASPAR DE VILLARAEL Quito 17051</v>
          </cell>
          <cell r="M3441" t="str">
            <v>1792423279001</v>
          </cell>
          <cell r="N3441" t="str">
            <v>0998655470</v>
          </cell>
          <cell r="O3441" t="str">
            <v/>
          </cell>
          <cell r="P3441" t="str">
            <v>QUITO</v>
          </cell>
          <cell r="Q3441" t="str">
            <v>QUITO</v>
          </cell>
          <cell r="R3441" t="str">
            <v>PICHINCHA</v>
          </cell>
          <cell r="T3441" t="str">
            <v>FLEXTRANS UIO</v>
          </cell>
          <cell r="U3441" t="str">
            <v>FLEXNETUIO_LOCAL</v>
          </cell>
          <cell r="V3441">
            <v>1</v>
          </cell>
          <cell r="W3441">
            <v>1</v>
          </cell>
          <cell r="X3441" t="str">
            <v>FLEXNET ECUADOR - MDELIVERY</v>
          </cell>
          <cell r="Y3441" t="str">
            <v>CALLE 28 DE JUNIO S/N Y GARCIA MORENO ENTRADA LLANO GRANDE</v>
          </cell>
        </row>
        <row r="3442">
          <cell r="A3442" t="str">
            <v>2478640</v>
          </cell>
          <cell r="B3442">
            <v>483975</v>
          </cell>
          <cell r="C3442" t="str">
            <v>2478640</v>
          </cell>
          <cell r="D3442" t="str">
            <v>MDELIVERY</v>
          </cell>
          <cell r="E3442" t="str">
            <v>DESPACHO</v>
          </cell>
          <cell r="F3442" t="str">
            <v>NORMAL</v>
          </cell>
          <cell r="G3442" t="str">
            <v>TF90151</v>
          </cell>
          <cell r="H3442">
            <v>44916</v>
          </cell>
          <cell r="I3442" t="str">
            <v>ENTREGADO</v>
          </cell>
          <cell r="J3442">
            <v>44917</v>
          </cell>
          <cell r="K3442" t="str">
            <v>ERIC MERCADO O PEDRO ILLESCAS_KEVIN JORGE GUANO GONZALEZ</v>
          </cell>
          <cell r="L3442" t="str">
            <v>ciudadela 9 de octubre calle tercera villa 306 y avenida tercera sur de la ciudad casa de 2 pisos con rejas blancas</v>
          </cell>
          <cell r="M3442" t="str">
            <v>0920990751001</v>
          </cell>
          <cell r="N3442" t="str">
            <v>0995801473</v>
          </cell>
          <cell r="O3442" t="str">
            <v/>
          </cell>
          <cell r="P3442" t="str">
            <v>GUAYAQUIL</v>
          </cell>
          <cell r="Q3442" t="str">
            <v>GUAYAQUIL</v>
          </cell>
          <cell r="R3442" t="str">
            <v>GUAYAS</v>
          </cell>
          <cell r="T3442" t="str">
            <v>ITSACOURIER</v>
          </cell>
          <cell r="U3442" t="str">
            <v>FLEXNETUIO_GYE</v>
          </cell>
          <cell r="V3442">
            <v>1</v>
          </cell>
          <cell r="W3442">
            <v>1</v>
          </cell>
          <cell r="X3442" t="str">
            <v>FLEXNET ECUADOR - MDELIVERY</v>
          </cell>
          <cell r="Y3442" t="str">
            <v>CALLE 28 DE JUNIO S/N Y GARCIA MORENO ENTRADA LLANO GRANDE</v>
          </cell>
        </row>
        <row r="3443">
          <cell r="A3443" t="str">
            <v>2478642</v>
          </cell>
          <cell r="B3443">
            <v>483976</v>
          </cell>
          <cell r="C3443" t="str">
            <v>2478642</v>
          </cell>
          <cell r="D3443" t="str">
            <v>MDELIVERY</v>
          </cell>
          <cell r="E3443" t="str">
            <v>DESPACHO</v>
          </cell>
          <cell r="F3443" t="str">
            <v>NORMAL</v>
          </cell>
          <cell r="G3443" t="str">
            <v>TF90166</v>
          </cell>
          <cell r="H3443">
            <v>44916</v>
          </cell>
          <cell r="I3443" t="str">
            <v>ENTREGADO</v>
          </cell>
          <cell r="J3443">
            <v>44917</v>
          </cell>
          <cell r="K3443" t="str">
            <v>Tanya Ruano_SWISSOIL DEL ECUADOR S A SWISSOIL</v>
          </cell>
          <cell r="L3443" t="str">
            <v>Ciudadela Nueve de Octubre Callejon Noveno entre Av Domingo Comin y La Ria</v>
          </cell>
          <cell r="M3443" t="str">
            <v>0992634839001</v>
          </cell>
          <cell r="N3443" t="str">
            <v>0994629447</v>
          </cell>
          <cell r="O3443" t="str">
            <v/>
          </cell>
          <cell r="P3443" t="str">
            <v>GUAYAQUIL</v>
          </cell>
          <cell r="Q3443" t="str">
            <v>GUAYAQUIL</v>
          </cell>
          <cell r="R3443" t="str">
            <v>GUAYAS</v>
          </cell>
          <cell r="T3443" t="str">
            <v>CARGO UNION</v>
          </cell>
          <cell r="U3443" t="str">
            <v>FLEXNETUIO_GYE</v>
          </cell>
          <cell r="V3443">
            <v>1</v>
          </cell>
          <cell r="W3443">
            <v>1</v>
          </cell>
          <cell r="X3443" t="str">
            <v>FLEXNET ECUADOR - MDELIVERY</v>
          </cell>
          <cell r="Y3443" t="str">
            <v>CALLE 28 DE JUNIO S/N Y GARCIA MORENO ENTRADA LLANO GRANDE</v>
          </cell>
        </row>
        <row r="3444">
          <cell r="A3444" t="str">
            <v>2478648</v>
          </cell>
          <cell r="B3444">
            <v>483977</v>
          </cell>
          <cell r="C3444" t="str">
            <v>2478648</v>
          </cell>
          <cell r="D3444" t="str">
            <v>MDELIVERY</v>
          </cell>
          <cell r="E3444" t="str">
            <v>DESPACHO</v>
          </cell>
          <cell r="F3444" t="str">
            <v>NORMAL</v>
          </cell>
          <cell r="G3444" t="str">
            <v>FT76487</v>
          </cell>
          <cell r="H3444">
            <v>44916</v>
          </cell>
          <cell r="I3444" t="str">
            <v>ENTREGADO</v>
          </cell>
          <cell r="J3444">
            <v>44917</v>
          </cell>
          <cell r="K3444" t="str">
            <v xml:space="preserve">Adriana Gaon Andres Herrera_WORKFORCE S A </v>
          </cell>
          <cell r="L3444" t="str">
            <v xml:space="preserve"> Catalina de Aldaz N34168 y Portugal edificio la recoleta oficina 106 </v>
          </cell>
          <cell r="M3444" t="str">
            <v>1791978188001</v>
          </cell>
          <cell r="N3444" t="str">
            <v>0984116840</v>
          </cell>
          <cell r="O3444" t="str">
            <v/>
          </cell>
          <cell r="P3444" t="str">
            <v>QUITO</v>
          </cell>
          <cell r="Q3444" t="str">
            <v>QUITO</v>
          </cell>
          <cell r="R3444" t="str">
            <v>PICHINCHA</v>
          </cell>
          <cell r="T3444" t="str">
            <v>FLEXTRANS UIO</v>
          </cell>
          <cell r="U3444" t="str">
            <v>FLEXNETUIO_LOCAL</v>
          </cell>
          <cell r="V3444">
            <v>1</v>
          </cell>
          <cell r="W3444">
            <v>1</v>
          </cell>
          <cell r="X3444" t="str">
            <v>FLEXNET ECUADOR - MDELIVERY</v>
          </cell>
          <cell r="Y3444" t="str">
            <v>CALLE 28 DE JUNIO S/N Y GARCIA MORENO ENTRADA LLANO GRANDE</v>
          </cell>
        </row>
        <row r="3445">
          <cell r="A3445" t="str">
            <v>2478650</v>
          </cell>
          <cell r="B3445">
            <v>483978</v>
          </cell>
          <cell r="C3445" t="str">
            <v>2478650</v>
          </cell>
          <cell r="D3445" t="str">
            <v>MDELIVERY</v>
          </cell>
          <cell r="E3445" t="str">
            <v>DESPACHO</v>
          </cell>
          <cell r="F3445" t="str">
            <v>NORMAL</v>
          </cell>
          <cell r="G3445" t="str">
            <v>031080002478650</v>
          </cell>
          <cell r="H3445">
            <v>44916</v>
          </cell>
          <cell r="I3445" t="str">
            <v>ENTREGADO</v>
          </cell>
          <cell r="J3445">
            <v>44917</v>
          </cell>
          <cell r="K3445" t="str">
            <v>SHIRLEY EMILY RAMOS JOZA_SHIRLEY EMILY RAMOS JOZA</v>
          </cell>
          <cell r="L3445" t="str">
            <v>AV 108 CALLE 121 REDONDEL EL PARAISO ALMACEN EL BODEGON EN MANTA</v>
          </cell>
          <cell r="M3445" t="str">
            <v>1313363762001</v>
          </cell>
          <cell r="N3445" t="str">
            <v>0991607909</v>
          </cell>
          <cell r="O3445" t="str">
            <v/>
          </cell>
          <cell r="P3445" t="str">
            <v>MANTA</v>
          </cell>
          <cell r="Q3445" t="str">
            <v>MANTA</v>
          </cell>
          <cell r="R3445" t="str">
            <v>MANABI</v>
          </cell>
          <cell r="T3445" t="str">
            <v>TRAMACO</v>
          </cell>
          <cell r="U3445" t="str">
            <v>FLEXNETUIO_PROVINCIA</v>
          </cell>
          <cell r="V3445">
            <v>1</v>
          </cell>
          <cell r="W3445">
            <v>1</v>
          </cell>
          <cell r="X3445" t="str">
            <v>FLEXNET ECUADOR - MDELIVERY</v>
          </cell>
          <cell r="Y3445" t="str">
            <v>CALLE 28 DE JUNIO S/N Y GARCIA MORENO ENTRADA LLANO GRANDE</v>
          </cell>
        </row>
        <row r="3446">
          <cell r="A3446" t="str">
            <v>2478651</v>
          </cell>
          <cell r="B3446">
            <v>483979</v>
          </cell>
          <cell r="C3446" t="str">
            <v>2478651</v>
          </cell>
          <cell r="D3446" t="str">
            <v>MDELIVERY</v>
          </cell>
          <cell r="E3446" t="str">
            <v>DESPACHO</v>
          </cell>
          <cell r="F3446" t="str">
            <v>NORMAL</v>
          </cell>
          <cell r="G3446" t="str">
            <v>031080002478651</v>
          </cell>
          <cell r="H3446">
            <v>44916</v>
          </cell>
          <cell r="I3446" t="str">
            <v>ENTREGADO</v>
          </cell>
          <cell r="J3446">
            <v>44917</v>
          </cell>
          <cell r="K3446" t="str">
            <v xml:space="preserve">CADENA ZAMBRANO EDISON DAVID_WRITESOFT CIA LTDA </v>
          </cell>
          <cell r="L3446" t="str">
            <v>Santo Domingo de los Tsachilas Isla Santa Cruz e Isla San Cristobal Referencia junto a la Universidad Catolica casa color naranja con gris de 1 piso</v>
          </cell>
          <cell r="M3446" t="str">
            <v>2390042135001</v>
          </cell>
          <cell r="N3446" t="str">
            <v>0993982309</v>
          </cell>
          <cell r="O3446" t="str">
            <v/>
          </cell>
          <cell r="P3446" t="str">
            <v>SANTO DOMINGO</v>
          </cell>
          <cell r="Q3446" t="str">
            <v>SANTO DOMINGO</v>
          </cell>
          <cell r="R3446" t="str">
            <v>SANTO DOMINGO DE LOS TSACHILAS</v>
          </cell>
          <cell r="T3446" t="str">
            <v>TRAMACO</v>
          </cell>
          <cell r="U3446" t="str">
            <v>FLEXNETUIO_PROVINCIA</v>
          </cell>
          <cell r="V3446">
            <v>1</v>
          </cell>
          <cell r="W3446">
            <v>1</v>
          </cell>
          <cell r="X3446" t="str">
            <v>FLEXNET ECUADOR - MDELIVERY</v>
          </cell>
          <cell r="Y3446" t="str">
            <v>CALLE 28 DE JUNIO S/N Y GARCIA MORENO ENTRADA LLANO GRANDE</v>
          </cell>
        </row>
        <row r="3447">
          <cell r="A3447" t="str">
            <v>2478652</v>
          </cell>
          <cell r="B3447">
            <v>483980</v>
          </cell>
          <cell r="C3447" t="str">
            <v>2478652</v>
          </cell>
          <cell r="D3447" t="str">
            <v>MDELIVERY</v>
          </cell>
          <cell r="E3447" t="str">
            <v>DESPACHO</v>
          </cell>
          <cell r="F3447" t="str">
            <v>NORMAL</v>
          </cell>
          <cell r="G3447" t="str">
            <v>IC3987</v>
          </cell>
          <cell r="H3447">
            <v>44916</v>
          </cell>
          <cell r="I3447" t="str">
            <v>ENTREGADO</v>
          </cell>
          <cell r="J3447">
            <v>44917</v>
          </cell>
          <cell r="K3447" t="str">
            <v>TANIA NIEVES_ASOCIACION DE DOCENTES EMPLEADOS Y TRAB</v>
          </cell>
          <cell r="L3447" t="str">
            <v xml:space="preserve">calle vieja 12 30 y Elia liut Universidad Politecnica entrar en ADETUPS de 8am a 12pm </v>
          </cell>
          <cell r="M3447" t="str">
            <v>0190436578001</v>
          </cell>
          <cell r="N3447" t="str">
            <v>0995009474</v>
          </cell>
          <cell r="O3447" t="str">
            <v/>
          </cell>
          <cell r="P3447" t="str">
            <v>CUENCA</v>
          </cell>
          <cell r="Q3447" t="str">
            <v>CUENCA</v>
          </cell>
          <cell r="R3447" t="str">
            <v>AZUAY</v>
          </cell>
          <cell r="T3447" t="str">
            <v>TRAMACO</v>
          </cell>
          <cell r="U3447" t="str">
            <v>FLEXNETUIO_PROVINCIA</v>
          </cell>
          <cell r="V3447">
            <v>1</v>
          </cell>
          <cell r="W3447">
            <v>1</v>
          </cell>
          <cell r="X3447" t="str">
            <v>FLEXNET ECUADOR - MDELIVERY</v>
          </cell>
          <cell r="Y3447" t="str">
            <v>CALLE 28 DE JUNIO S/N Y GARCIA MORENO ENTRADA LLANO GRANDE</v>
          </cell>
        </row>
        <row r="3448">
          <cell r="A3448" t="str">
            <v>2478654</v>
          </cell>
          <cell r="B3448">
            <v>483981</v>
          </cell>
          <cell r="C3448" t="str">
            <v>2478654</v>
          </cell>
          <cell r="D3448" t="str">
            <v>MDELIVERY</v>
          </cell>
          <cell r="E3448" t="str">
            <v>DESPACHO</v>
          </cell>
          <cell r="F3448" t="str">
            <v>NORMAL</v>
          </cell>
          <cell r="G3448" t="str">
            <v>031080002478654</v>
          </cell>
          <cell r="H3448">
            <v>44916</v>
          </cell>
          <cell r="I3448" t="str">
            <v>ENTREGADO</v>
          </cell>
          <cell r="J3448">
            <v>44922</v>
          </cell>
          <cell r="K3448" t="str">
            <v>Ana Loor_PRODUCTOS METALURGICOS S A PROMESA</v>
          </cell>
          <cell r="L3448" t="str">
            <v>Km 5 5 Via a Daule</v>
          </cell>
          <cell r="M3448" t="str">
            <v>0990008167001</v>
          </cell>
          <cell r="N3448" t="str">
            <v>0962604291</v>
          </cell>
          <cell r="O3448" t="str">
            <v/>
          </cell>
          <cell r="P3448" t="str">
            <v>GUAYAQUIL</v>
          </cell>
          <cell r="Q3448" t="str">
            <v>GUAYAQUIL</v>
          </cell>
          <cell r="R3448" t="str">
            <v>GUAYAS</v>
          </cell>
          <cell r="T3448" t="str">
            <v>TRAMACO</v>
          </cell>
          <cell r="U3448" t="str">
            <v>FLEXNETUIO_GYE</v>
          </cell>
          <cell r="V3448">
            <v>1</v>
          </cell>
          <cell r="W3448">
            <v>1</v>
          </cell>
          <cell r="X3448" t="str">
            <v>FLEXNET ECUADOR - MDELIVERY</v>
          </cell>
          <cell r="Y3448" t="str">
            <v>CALLE 28 DE JUNIO S/N Y GARCIA MORENO ENTRADA LLANO GRANDE</v>
          </cell>
        </row>
        <row r="3449">
          <cell r="A3449" t="str">
            <v>2478656</v>
          </cell>
          <cell r="B3449">
            <v>483982</v>
          </cell>
          <cell r="C3449" t="str">
            <v>2478656</v>
          </cell>
          <cell r="D3449" t="str">
            <v>MDELIVERY</v>
          </cell>
          <cell r="E3449" t="str">
            <v>DESPACHO</v>
          </cell>
          <cell r="F3449" t="str">
            <v>NORMAL</v>
          </cell>
          <cell r="G3449" t="str">
            <v>FT76456</v>
          </cell>
          <cell r="H3449">
            <v>44916</v>
          </cell>
          <cell r="I3449" t="str">
            <v>ENTREGADO</v>
          </cell>
          <cell r="J3449">
            <v>44917</v>
          </cell>
          <cell r="K3449" t="str">
            <v>JACINTO MARIANO ACOSTA MERA_JACINTO MARIANO ACOSTA MERA</v>
          </cell>
          <cell r="L3449" t="str">
            <v xml:space="preserve"> ARMENIA DE CONOCOTO CALLE CORNELLIA DE POLI REFERENCIA AL FRENTE DE IMPORTEC CASA COLOR HUESO CASA DE DOS PISOS </v>
          </cell>
          <cell r="M3449" t="str">
            <v>1312629502001</v>
          </cell>
          <cell r="N3449" t="str">
            <v>0991818689</v>
          </cell>
          <cell r="O3449" t="str">
            <v/>
          </cell>
          <cell r="P3449" t="str">
            <v>QUITO</v>
          </cell>
          <cell r="Q3449" t="str">
            <v>QUITO</v>
          </cell>
          <cell r="R3449" t="str">
            <v>PICHINCHA</v>
          </cell>
          <cell r="T3449" t="str">
            <v>FLEXTRANS UIO</v>
          </cell>
          <cell r="U3449" t="str">
            <v>FLEXNETUIO_LOCAL</v>
          </cell>
          <cell r="V3449">
            <v>1</v>
          </cell>
          <cell r="W3449">
            <v>1</v>
          </cell>
          <cell r="X3449" t="str">
            <v>FLEXNET ECUADOR - MDELIVERY</v>
          </cell>
          <cell r="Y3449" t="str">
            <v>CALLE 28 DE JUNIO S/N Y GARCIA MORENO ENTRADA LLANO GRANDE</v>
          </cell>
        </row>
        <row r="3450">
          <cell r="A3450" t="str">
            <v>2478657</v>
          </cell>
          <cell r="B3450">
            <v>483983</v>
          </cell>
          <cell r="C3450" t="str">
            <v>2478657</v>
          </cell>
          <cell r="D3450" t="str">
            <v>MDELIVERY</v>
          </cell>
          <cell r="E3450" t="str">
            <v>DESPACHO</v>
          </cell>
          <cell r="F3450" t="str">
            <v>NORMAL</v>
          </cell>
          <cell r="G3450" t="str">
            <v>TF90147</v>
          </cell>
          <cell r="H3450">
            <v>44916</v>
          </cell>
          <cell r="I3450" t="str">
            <v>ENTREGADO</v>
          </cell>
          <cell r="J3450">
            <v>44917</v>
          </cell>
          <cell r="K3450" t="str">
            <v>RICARDO ANDRES GILCES BERMUDEZ_RICARDO ANDRES GILCES BERMUDEZ</v>
          </cell>
          <cell r="L3450" t="str">
            <v xml:space="preserve"> TULCAN 2058 Y CAPITAN NAJERA REFERENCIA ALADO DE LA EMPRESA ELECTRICOS JORDAN </v>
          </cell>
          <cell r="M3450" t="str">
            <v>0926023193001</v>
          </cell>
          <cell r="N3450" t="str">
            <v>0980838666</v>
          </cell>
          <cell r="O3450" t="str">
            <v/>
          </cell>
          <cell r="P3450" t="str">
            <v>GUAYAQUIL</v>
          </cell>
          <cell r="Q3450" t="str">
            <v>GUAYAQUIL</v>
          </cell>
          <cell r="R3450" t="str">
            <v>GUAYAS</v>
          </cell>
          <cell r="T3450" t="str">
            <v>ITSACOURIER</v>
          </cell>
          <cell r="U3450" t="str">
            <v>FLEXNETUIO_GYE</v>
          </cell>
          <cell r="V3450">
            <v>1</v>
          </cell>
          <cell r="W3450">
            <v>1</v>
          </cell>
          <cell r="X3450" t="str">
            <v>FLEXNET ECUADOR - MDELIVERY</v>
          </cell>
          <cell r="Y3450" t="str">
            <v>CALLE 28 DE JUNIO S/N Y GARCIA MORENO ENTRADA LLANO GRANDE</v>
          </cell>
        </row>
        <row r="3451">
          <cell r="A3451" t="str">
            <v>2478658</v>
          </cell>
          <cell r="B3451">
            <v>483984</v>
          </cell>
          <cell r="C3451" t="str">
            <v>2478658</v>
          </cell>
          <cell r="D3451" t="str">
            <v>MDELIVERY</v>
          </cell>
          <cell r="E3451" t="str">
            <v>DESPACHO</v>
          </cell>
          <cell r="F3451" t="str">
            <v>NORMAL</v>
          </cell>
          <cell r="G3451" t="str">
            <v>FT76455</v>
          </cell>
          <cell r="H3451">
            <v>44916</v>
          </cell>
          <cell r="I3451" t="str">
            <v>ENTREGADO</v>
          </cell>
          <cell r="J3451">
            <v>44922</v>
          </cell>
          <cell r="K3451" t="str">
            <v>KAREN PAULETTE DELGADO PILAQUINGA_KAREN PAULETTE DELGADO PILAQUINGA</v>
          </cell>
          <cell r="L3451" t="str">
            <v xml:space="preserve"> AV GAZPAR DE VILLARROEL 2264 REFERENCIA DETRAS DE LA CAPILLA CATOLICA SAN JUAN LOMA </v>
          </cell>
          <cell r="M3451" t="str">
            <v>1722882808001</v>
          </cell>
          <cell r="N3451" t="str">
            <v>0995440047</v>
          </cell>
          <cell r="O3451" t="str">
            <v/>
          </cell>
          <cell r="P3451" t="str">
            <v>QUITO</v>
          </cell>
          <cell r="Q3451" t="str">
            <v>QUITO</v>
          </cell>
          <cell r="R3451" t="str">
            <v>PICHINCHA</v>
          </cell>
          <cell r="T3451" t="str">
            <v>FLEXTRANS UIO</v>
          </cell>
          <cell r="U3451" t="str">
            <v>FLEXNETUIO_LOCAL</v>
          </cell>
          <cell r="V3451">
            <v>1</v>
          </cell>
          <cell r="W3451">
            <v>1</v>
          </cell>
          <cell r="X3451" t="str">
            <v>FLEXNET ECUADOR - MDELIVERY</v>
          </cell>
          <cell r="Y3451" t="str">
            <v>CALLE 28 DE JUNIO S/N Y GARCIA MORENO ENTRADA LLANO GRANDE</v>
          </cell>
        </row>
        <row r="3452">
          <cell r="A3452" t="str">
            <v>2022-12665</v>
          </cell>
          <cell r="B3452">
            <v>483949</v>
          </cell>
          <cell r="C3452" t="str">
            <v>2022-12665</v>
          </cell>
          <cell r="D3452" t="str">
            <v>MOVISTAR</v>
          </cell>
          <cell r="E3452" t="str">
            <v>DESPACHO</v>
          </cell>
          <cell r="F3452" t="str">
            <v>NORMAL</v>
          </cell>
          <cell r="G3452" t="str">
            <v>031080202212665</v>
          </cell>
          <cell r="H3452">
            <v>44916</v>
          </cell>
          <cell r="I3452" t="str">
            <v>ENTREGADO</v>
          </cell>
          <cell r="J3452">
            <v>44917</v>
          </cell>
          <cell r="K3452" t="str">
            <v>CAVS AE SALESLAND RECREO_DIEGO MENA</v>
          </cell>
          <cell r="L3452" t="str">
            <v>AV PEDRO VICENTE MALDONADO CENTRO COMERCIAL RECREO NUM 37 45PLANTA BAJA QUITO</v>
          </cell>
          <cell r="M3452" t="str">
            <v>0</v>
          </cell>
          <cell r="N3452" t="str">
            <v>999805380</v>
          </cell>
          <cell r="O3452" t="str">
            <v/>
          </cell>
          <cell r="P3452" t="str">
            <v>QUITO</v>
          </cell>
          <cell r="Q3452" t="str">
            <v>QUITO</v>
          </cell>
          <cell r="R3452" t="str">
            <v>PICHINCHA</v>
          </cell>
          <cell r="T3452" t="str">
            <v>TRAMACO</v>
          </cell>
          <cell r="U3452" t="str">
            <v>FLEXNETUIO_LOCAL</v>
          </cell>
          <cell r="V3452">
            <v>1</v>
          </cell>
          <cell r="W3452">
            <v>1</v>
          </cell>
          <cell r="X3452" t="str">
            <v>FLEXNET ECUADOR - MOVISTAR</v>
          </cell>
          <cell r="Y3452" t="str">
            <v>CALLE 28 DE JUNIO S/N Y GARCIA MORENO ENTRADA LLANO GRANDE</v>
          </cell>
        </row>
        <row r="3453">
          <cell r="A3453" t="str">
            <v>2022-12666</v>
          </cell>
          <cell r="B3453">
            <v>483950</v>
          </cell>
          <cell r="C3453" t="str">
            <v>2022-12666</v>
          </cell>
          <cell r="D3453" t="str">
            <v>MOVISTAR</v>
          </cell>
          <cell r="E3453" t="str">
            <v>DESPACHO</v>
          </cell>
          <cell r="F3453" t="str">
            <v>NORMAL</v>
          </cell>
          <cell r="G3453" t="str">
            <v>031080202212666</v>
          </cell>
          <cell r="H3453">
            <v>44916</v>
          </cell>
          <cell r="I3453" t="str">
            <v>ENTREGADO</v>
          </cell>
          <cell r="J3453">
            <v>44917</v>
          </cell>
          <cell r="K3453" t="str">
            <v>CAV SCALA SHOPPING_KARLA DANIELA FLORES FALCONI_VALERIA ALEXANDRA MUNOZ MOYA</v>
          </cell>
          <cell r="L3453" t="str">
            <v>V INTEROCEANICA KM 12 CENTRO COMERCIAL SCALA SHOPPING ESPACIO L 104 QUITO  PICHINCHA</v>
          </cell>
          <cell r="M3453" t="str">
            <v>0</v>
          </cell>
          <cell r="N3453" t="str">
            <v>0996723723_0984275807</v>
          </cell>
          <cell r="O3453" t="str">
            <v/>
          </cell>
          <cell r="P3453" t="str">
            <v>QUITO</v>
          </cell>
          <cell r="Q3453" t="str">
            <v>QUITO</v>
          </cell>
          <cell r="R3453" t="str">
            <v>PICHINCHA</v>
          </cell>
          <cell r="T3453" t="str">
            <v>TRAMACO</v>
          </cell>
          <cell r="U3453" t="str">
            <v>FLEXNETUIO_LOCAL</v>
          </cell>
          <cell r="V3453">
            <v>1</v>
          </cell>
          <cell r="W3453">
            <v>1</v>
          </cell>
          <cell r="X3453" t="str">
            <v>FLEXNET ECUADOR - MOVISTAR</v>
          </cell>
          <cell r="Y3453" t="str">
            <v>CALLE 28 DE JUNIO S/N Y GARCIA MORENO ENTRADA LLANO GRANDE</v>
          </cell>
        </row>
        <row r="3454">
          <cell r="A3454" t="str">
            <v>2022-12667</v>
          </cell>
          <cell r="B3454">
            <v>483951</v>
          </cell>
          <cell r="C3454" t="str">
            <v>2022-12667</v>
          </cell>
          <cell r="D3454" t="str">
            <v>MOVISTAR</v>
          </cell>
          <cell r="E3454" t="str">
            <v>DESPACHO</v>
          </cell>
          <cell r="F3454" t="str">
            <v>NORMAL</v>
          </cell>
          <cell r="G3454" t="str">
            <v>031080202212667</v>
          </cell>
          <cell r="H3454">
            <v>44916</v>
          </cell>
          <cell r="I3454" t="str">
            <v>ENTREGADO</v>
          </cell>
          <cell r="J3454">
            <v>44918</v>
          </cell>
          <cell r="K3454" t="str">
            <v>CAVS SAN MARINO_CARLOS FRANCO_ERIKA GOMEZ_IAN RIVERA</v>
          </cell>
          <cell r="L3454" t="str">
            <v>AV FRANCISCO DE ORELLANA SN Y AV PLAZA DANIN</v>
          </cell>
          <cell r="M3454" t="str">
            <v>0</v>
          </cell>
          <cell r="N3454" t="str">
            <v>0925614026_0918395781_0920349156</v>
          </cell>
          <cell r="O3454" t="str">
            <v/>
          </cell>
          <cell r="P3454" t="str">
            <v>GUAYAQUIL</v>
          </cell>
          <cell r="Q3454" t="str">
            <v>GUAYAQUIL</v>
          </cell>
          <cell r="R3454" t="str">
            <v>GUAYAS</v>
          </cell>
          <cell r="T3454" t="str">
            <v>TRAMACO</v>
          </cell>
          <cell r="U3454" t="str">
            <v>FLEXNETUIO_GYE</v>
          </cell>
          <cell r="V3454">
            <v>1</v>
          </cell>
          <cell r="W3454">
            <v>1</v>
          </cell>
          <cell r="X3454" t="str">
            <v>FLEXNET ECUADOR - MOVISTAR</v>
          </cell>
          <cell r="Y3454" t="str">
            <v>CALLE 28 DE JUNIO S/N Y GARCIA MORENO ENTRADA LLANO GRANDE</v>
          </cell>
        </row>
        <row r="3455">
          <cell r="A3455" t="str">
            <v>2022-12668</v>
          </cell>
          <cell r="B3455">
            <v>483952</v>
          </cell>
          <cell r="C3455" t="str">
            <v>2022-12668</v>
          </cell>
          <cell r="D3455" t="str">
            <v>MOVISTAR</v>
          </cell>
          <cell r="E3455" t="str">
            <v>DESPACHO</v>
          </cell>
          <cell r="F3455" t="str">
            <v>NORMAL</v>
          </cell>
          <cell r="G3455" t="str">
            <v>031080202212668</v>
          </cell>
          <cell r="H3455">
            <v>44916</v>
          </cell>
          <cell r="I3455" t="str">
            <v>ENTREGADO</v>
          </cell>
          <cell r="J3455">
            <v>44917</v>
          </cell>
          <cell r="K3455" t="str">
            <v>BUSINESS SOLUTIONS ZONIFICACION ORIENTE CALLE_ALISON MISHELLE MORENO GOMEZ</v>
          </cell>
          <cell r="L3455" t="str">
            <v>Av. Ceslao Marin y 27 de febrero diagonal la gran Hotel Cofanes local atras de Movistar.</v>
          </cell>
          <cell r="M3455" t="str">
            <v>1721787024</v>
          </cell>
          <cell r="N3455" t="str">
            <v>983172903</v>
          </cell>
          <cell r="O3455" t="str">
            <v/>
          </cell>
          <cell r="P3455" t="str">
            <v>PUYO</v>
          </cell>
          <cell r="Q3455" t="str">
            <v>PUYO</v>
          </cell>
          <cell r="R3455" t="str">
            <v>PASTAZA</v>
          </cell>
          <cell r="S3455" t="str">
            <v/>
          </cell>
          <cell r="T3455" t="str">
            <v>TRAMACO</v>
          </cell>
          <cell r="U3455" t="str">
            <v>FLEXNETUIO_PROVINCIA</v>
          </cell>
          <cell r="V3455">
            <v>1</v>
          </cell>
          <cell r="W3455">
            <v>1</v>
          </cell>
          <cell r="X3455" t="str">
            <v>FLEXNET ECUADOR - MOVISTAR</v>
          </cell>
          <cell r="Y3455" t="str">
            <v>CALLE 28 DE JUNIO S/N Y GARCIA MORENO ENTRADA LLANO GRANDE</v>
          </cell>
        </row>
        <row r="3456">
          <cell r="A3456" t="str">
            <v>2022-12669</v>
          </cell>
          <cell r="B3456">
            <v>483953</v>
          </cell>
          <cell r="C3456" t="str">
            <v>2022-12669</v>
          </cell>
          <cell r="D3456" t="str">
            <v>MOVISTAR</v>
          </cell>
          <cell r="E3456" t="str">
            <v>DESPACHO</v>
          </cell>
          <cell r="F3456" t="str">
            <v>NORMAL</v>
          </cell>
          <cell r="G3456" t="str">
            <v>031080202212669</v>
          </cell>
          <cell r="H3456">
            <v>44916</v>
          </cell>
          <cell r="I3456" t="str">
            <v>ENTREGADO</v>
          </cell>
          <cell r="J3456">
            <v>44917</v>
          </cell>
          <cell r="K3456" t="str">
            <v>PDV IBS LAGUNA MALL IBARRA_JOSE LUIS CORAL MOLINA</v>
          </cell>
          <cell r="L3456" t="str">
            <v>AV. MARIANO COSTA SN Y AV. FRAY VACAS GALINDO CC. LAGUNA MALL PB LOCAL 133</v>
          </cell>
          <cell r="M3456" t="str">
            <v>1792209242001</v>
          </cell>
          <cell r="N3456" t="str">
            <v>980508973</v>
          </cell>
          <cell r="O3456" t="str">
            <v/>
          </cell>
          <cell r="P3456" t="str">
            <v>IBARRA</v>
          </cell>
          <cell r="Q3456" t="str">
            <v>IBARRA</v>
          </cell>
          <cell r="R3456" t="str">
            <v>IMBABURA</v>
          </cell>
          <cell r="T3456" t="str">
            <v>TRAMACO</v>
          </cell>
          <cell r="U3456" t="str">
            <v>FLEXNETUIO_PROVINCIA</v>
          </cell>
          <cell r="V3456">
            <v>1</v>
          </cell>
          <cell r="W3456">
            <v>1</v>
          </cell>
          <cell r="X3456" t="str">
            <v>FLEXNET ECUADOR - MOVISTAR</v>
          </cell>
          <cell r="Y3456" t="str">
            <v>CALLE 28 DE JUNIO S/N Y GARCIA MORENO ENTRADA LLANO GRANDE</v>
          </cell>
        </row>
        <row r="3457">
          <cell r="A3457" t="str">
            <v>2022-12670</v>
          </cell>
          <cell r="B3457">
            <v>483954</v>
          </cell>
          <cell r="C3457" t="str">
            <v>2022-12670</v>
          </cell>
          <cell r="D3457" t="str">
            <v>MOVISTAR</v>
          </cell>
          <cell r="E3457" t="str">
            <v>DESPACHO</v>
          </cell>
          <cell r="F3457" t="str">
            <v>NORMAL</v>
          </cell>
          <cell r="G3457" t="str">
            <v>031080202212670</v>
          </cell>
          <cell r="H3457">
            <v>44916</v>
          </cell>
          <cell r="I3457" t="str">
            <v>ENTREGADO</v>
          </cell>
          <cell r="J3457">
            <v>44917</v>
          </cell>
          <cell r="K3457" t="str">
            <v>CAV MALL DEL PACIFICO_Maria Fernanda Carvajal Reinoso</v>
          </cell>
          <cell r="L3457" t="str">
            <v>Avenida Malecon y Calle 23 , Centro Comercial Mall del Pacifico, Local PB -057-058</v>
          </cell>
          <cell r="M3457" t="str">
            <v>1715480081001</v>
          </cell>
          <cell r="N3457" t="str">
            <v>995025256</v>
          </cell>
          <cell r="O3457" t="str">
            <v/>
          </cell>
          <cell r="P3457" t="str">
            <v>MANTA</v>
          </cell>
          <cell r="Q3457" t="str">
            <v>MANTA</v>
          </cell>
          <cell r="R3457" t="str">
            <v>MANABI</v>
          </cell>
          <cell r="T3457" t="str">
            <v>TRAMACO</v>
          </cell>
          <cell r="U3457" t="str">
            <v>FLEXNETUIO_PROVINCIA</v>
          </cell>
          <cell r="V3457">
            <v>1</v>
          </cell>
          <cell r="W3457">
            <v>1</v>
          </cell>
          <cell r="X3457" t="str">
            <v>FLEXNET ECUADOR - MOVISTAR</v>
          </cell>
          <cell r="Y3457" t="str">
            <v>CALLE 28 DE JUNIO S/N Y GARCIA MORENO ENTRADA LLANO GRANDE</v>
          </cell>
        </row>
        <row r="3458">
          <cell r="A3458" t="str">
            <v>2022-12671</v>
          </cell>
          <cell r="B3458">
            <v>483955</v>
          </cell>
          <cell r="C3458" t="str">
            <v>2022-12671</v>
          </cell>
          <cell r="D3458" t="str">
            <v>MOVISTAR</v>
          </cell>
          <cell r="E3458" t="str">
            <v>DESPACHO</v>
          </cell>
          <cell r="F3458" t="str">
            <v>NORMAL</v>
          </cell>
          <cell r="G3458" t="str">
            <v>IC3988</v>
          </cell>
          <cell r="H3458">
            <v>44916</v>
          </cell>
          <cell r="I3458" t="str">
            <v>ENTREGADO</v>
          </cell>
          <cell r="J3458">
            <v>44917</v>
          </cell>
          <cell r="K3458" t="str">
            <v>CAVS MALL DEL RIO_SANTIAGO IVAN PINEDA BERMEO_ALIRIO JOSE BRICENO RIVAS</v>
          </cell>
          <cell r="L3458" t="str">
            <v>AV FELIPE II LB86 Y CIRCUNVALACION SUR CC MALL DEL RIO</v>
          </cell>
          <cell r="M3458" t="str">
            <v>0</v>
          </cell>
          <cell r="N3458" t="str">
            <v>0979146599 - 0999923627</v>
          </cell>
          <cell r="O3458" t="str">
            <v/>
          </cell>
          <cell r="P3458" t="str">
            <v>CUENCA</v>
          </cell>
          <cell r="Q3458" t="str">
            <v>CUENCA</v>
          </cell>
          <cell r="R3458" t="str">
            <v>AZUAY</v>
          </cell>
          <cell r="U3458" t="str">
            <v>FLEXNETUIO_PROVINCIA</v>
          </cell>
          <cell r="V3458">
            <v>1</v>
          </cell>
          <cell r="W3458">
            <v>1</v>
          </cell>
          <cell r="X3458" t="str">
            <v>FLEXNET ECUADOR - MOVISTAR</v>
          </cell>
          <cell r="Y3458" t="str">
            <v>CALLE 28 DE JUNIO S/N Y GARCIA MORENO ENTRADA LLANO GRANDE</v>
          </cell>
        </row>
        <row r="3459">
          <cell r="A3459" t="str">
            <v>2022-12672</v>
          </cell>
          <cell r="B3459">
            <v>483956</v>
          </cell>
          <cell r="C3459" t="str">
            <v>2022-12672</v>
          </cell>
          <cell r="D3459" t="str">
            <v>MOVISTAR</v>
          </cell>
          <cell r="E3459" t="str">
            <v>DESPACHO</v>
          </cell>
          <cell r="F3459" t="str">
            <v>NORMAL</v>
          </cell>
          <cell r="G3459" t="str">
            <v>IC3993</v>
          </cell>
          <cell r="H3459">
            <v>44916</v>
          </cell>
          <cell r="I3459" t="str">
            <v>ENTREGADO</v>
          </cell>
          <cell r="J3459">
            <v>44917</v>
          </cell>
          <cell r="K3459" t="str">
            <v>DELIVERY EXPRESS CUENCA_SANTIAGO IVAN PINEDA BERMEO_ALIRIO JOSE BRICENO</v>
          </cell>
          <cell r="L3459" t="str">
            <v>AV FELIPE II LB86 Y CIRCUNVALACION SUR CC MALL DEL RIO</v>
          </cell>
          <cell r="M3459" t="str">
            <v>0</v>
          </cell>
          <cell r="N3459" t="str">
            <v>987717518</v>
          </cell>
          <cell r="O3459" t="str">
            <v/>
          </cell>
          <cell r="P3459" t="str">
            <v>CUENCA</v>
          </cell>
          <cell r="Q3459" t="str">
            <v>CUENCA</v>
          </cell>
          <cell r="R3459" t="str">
            <v>AZUAY</v>
          </cell>
          <cell r="U3459" t="str">
            <v>FLEXNETUIO_PROVINCIA</v>
          </cell>
          <cell r="V3459">
            <v>1</v>
          </cell>
          <cell r="W3459">
            <v>1</v>
          </cell>
          <cell r="X3459" t="str">
            <v>FLEXNET ECUADOR - MOVISTAR</v>
          </cell>
          <cell r="Y3459" t="str">
            <v>CALLE 28 DE JUNIO S/N Y GARCIA MORENO ENTRADA LLANO GRANDE</v>
          </cell>
        </row>
        <row r="3460">
          <cell r="A3460" t="str">
            <v>2022-12673</v>
          </cell>
          <cell r="B3460">
            <v>483957</v>
          </cell>
          <cell r="C3460" t="str">
            <v>2022-12673</v>
          </cell>
          <cell r="D3460" t="str">
            <v>MOVISTAR</v>
          </cell>
          <cell r="E3460" t="str">
            <v>DESPACHO</v>
          </cell>
          <cell r="F3460" t="str">
            <v>NORMAL</v>
          </cell>
          <cell r="G3460" t="str">
            <v>031080202212673</v>
          </cell>
          <cell r="H3460">
            <v>44916</v>
          </cell>
          <cell r="I3460" t="str">
            <v>ENTREGADO</v>
          </cell>
          <cell r="J3460">
            <v>44917</v>
          </cell>
          <cell r="K3460" t="str">
            <v>PDV IBS CC PASEO SHOPPING AMBATO_JOSE LUIS CORAL MOLINA</v>
          </cell>
          <cell r="L3460" t="str">
            <v>AV. MANUELITA SAENZ Y CALLE PIO BAROJA NESSI, CC. PASEO SHOPPING, PISO 2, LOCAL 103 MOVISTAR</v>
          </cell>
          <cell r="M3460" t="str">
            <v>1792209242001</v>
          </cell>
          <cell r="N3460" t="str">
            <v>0980508973</v>
          </cell>
          <cell r="O3460" t="str">
            <v/>
          </cell>
          <cell r="P3460" t="str">
            <v>AMBATO</v>
          </cell>
          <cell r="Q3460" t="str">
            <v>AMBATO</v>
          </cell>
          <cell r="R3460" t="str">
            <v>TUNGURAHUA</v>
          </cell>
          <cell r="S3460" t="str">
            <v>AMBATO</v>
          </cell>
          <cell r="T3460" t="str">
            <v>TRAMACO</v>
          </cell>
          <cell r="U3460" t="str">
            <v>FLEXNETUIO_PROVINCIA</v>
          </cell>
          <cell r="V3460">
            <v>1</v>
          </cell>
          <cell r="W3460">
            <v>1</v>
          </cell>
          <cell r="X3460" t="str">
            <v>FLEXNET ECUADOR - MOVISTAR</v>
          </cell>
          <cell r="Y3460" t="str">
            <v>CALLE 28 DE JUNIO S/N Y GARCIA MORENO ENTRADA LLANO GRANDE</v>
          </cell>
        </row>
        <row r="3461">
          <cell r="A3461" t="str">
            <v>2022-12674</v>
          </cell>
          <cell r="B3461">
            <v>483958</v>
          </cell>
          <cell r="C3461" t="str">
            <v>2022-12674</v>
          </cell>
          <cell r="D3461" t="str">
            <v>MOVISTAR</v>
          </cell>
          <cell r="E3461" t="str">
            <v>DESPACHO</v>
          </cell>
          <cell r="F3461" t="str">
            <v>NORMAL</v>
          </cell>
          <cell r="G3461" t="str">
            <v>031080202212674</v>
          </cell>
          <cell r="H3461">
            <v>44916</v>
          </cell>
          <cell r="I3461" t="str">
            <v>ENTREGADO</v>
          </cell>
          <cell r="J3461">
            <v>44917</v>
          </cell>
          <cell r="K3461" t="str">
            <v>PDV IBS RIOCENTRO 6 DE DICIEMBRE_JOSE LUIS CORAL MOLINA</v>
          </cell>
          <cell r="L3461" t="str">
            <v>AV. 6 DE DICIEMBRE Y TOMAS DE BERLANGA ESQUINA, CC COMERCIAL RIOCENTRO 6 DE DICIEMBRE, LOCAL 128 PLANTA PRIMER PISO</v>
          </cell>
          <cell r="M3461" t="str">
            <v>1722149620</v>
          </cell>
          <cell r="N3461" t="str">
            <v>980508973</v>
          </cell>
          <cell r="O3461" t="str">
            <v/>
          </cell>
          <cell r="P3461" t="str">
            <v>QUITO</v>
          </cell>
          <cell r="Q3461" t="str">
            <v>QUITO</v>
          </cell>
          <cell r="R3461" t="str">
            <v>PICHINCHA</v>
          </cell>
          <cell r="T3461" t="str">
            <v>TRAMACO</v>
          </cell>
          <cell r="U3461" t="str">
            <v>FLEXNETUIO_LOCAL</v>
          </cell>
          <cell r="V3461">
            <v>1</v>
          </cell>
          <cell r="W3461">
            <v>1</v>
          </cell>
          <cell r="X3461" t="str">
            <v>FLEXNET ECUADOR - MOVISTAR</v>
          </cell>
          <cell r="Y3461" t="str">
            <v>CALLE 28 DE JUNIO S/N Y GARCIA MORENO ENTRADA LLANO GRANDE</v>
          </cell>
        </row>
        <row r="3462">
          <cell r="A3462" t="str">
            <v>2022-12675</v>
          </cell>
          <cell r="B3462">
            <v>483959</v>
          </cell>
          <cell r="C3462" t="str">
            <v>2022-12675</v>
          </cell>
          <cell r="D3462" t="str">
            <v>MOVISTAR</v>
          </cell>
          <cell r="E3462" t="str">
            <v>DESPACHO</v>
          </cell>
          <cell r="F3462" t="str">
            <v>NORMAL</v>
          </cell>
          <cell r="G3462" t="str">
            <v>031080202212675</v>
          </cell>
          <cell r="H3462">
            <v>44916</v>
          </cell>
          <cell r="I3462" t="str">
            <v>ENTREGADO</v>
          </cell>
          <cell r="J3462">
            <v>44917</v>
          </cell>
          <cell r="K3462" t="str">
            <v>BUSINESS SOLUTIONS ZONIFICACION ORIENTE_ALISON MISHELLE MORENO GOMEZ</v>
          </cell>
          <cell r="L3462" t="str">
            <v>Av. Ceslao Marin y 27 de febrero diagonal la gran Hotel Cofanes local atras de Movistar.</v>
          </cell>
          <cell r="M3462" t="str">
            <v>1721787024</v>
          </cell>
          <cell r="N3462" t="str">
            <v>983172903</v>
          </cell>
          <cell r="O3462" t="str">
            <v/>
          </cell>
          <cell r="P3462" t="str">
            <v>PUYO</v>
          </cell>
          <cell r="Q3462" t="str">
            <v>PUYO</v>
          </cell>
          <cell r="R3462" t="str">
            <v>PASTAZA</v>
          </cell>
          <cell r="S3462" t="str">
            <v/>
          </cell>
          <cell r="T3462" t="str">
            <v>TRAMACO</v>
          </cell>
          <cell r="U3462" t="str">
            <v>FLEXNETUIO_PROVINCIA</v>
          </cell>
          <cell r="V3462">
            <v>1</v>
          </cell>
          <cell r="W3462">
            <v>1</v>
          </cell>
          <cell r="X3462" t="str">
            <v>FLEXNET ECUADOR - MOVISTAR</v>
          </cell>
          <cell r="Y3462" t="str">
            <v>CALLE 28 DE JUNIO S/N Y GARCIA MORENO ENTRADA LLANO GRANDE</v>
          </cell>
        </row>
        <row r="3463">
          <cell r="A3463" t="str">
            <v>2022-12676</v>
          </cell>
          <cell r="B3463">
            <v>483960</v>
          </cell>
          <cell r="C3463" t="str">
            <v>2022-12676</v>
          </cell>
          <cell r="D3463" t="str">
            <v>TUENTI</v>
          </cell>
          <cell r="E3463" t="str">
            <v>DESPACHO</v>
          </cell>
          <cell r="F3463" t="str">
            <v>NORMAL</v>
          </cell>
          <cell r="G3463" t="str">
            <v>TF90132</v>
          </cell>
          <cell r="H3463">
            <v>44916</v>
          </cell>
          <cell r="I3463" t="str">
            <v>ENTREGADO</v>
          </cell>
          <cell r="J3463">
            <v>44917</v>
          </cell>
          <cell r="K3463" t="str">
            <v>RAUL ANTONIO ALVAREZ JARAMILLO_Raul Alvarez</v>
          </cell>
          <cell r="L3463" t="str">
            <v>Cdla. La Herradura mz8 v14, planta alta, entre Banco Bolivariano de la  Francisco de Orellana.</v>
          </cell>
          <cell r="M3463" t="str">
            <v>0912181591001</v>
          </cell>
          <cell r="N3463" t="str">
            <v>998819826</v>
          </cell>
          <cell r="O3463" t="str">
            <v/>
          </cell>
          <cell r="P3463" t="str">
            <v>GUAYAQUIL</v>
          </cell>
          <cell r="Q3463" t="str">
            <v>GUAYAQUIL</v>
          </cell>
          <cell r="R3463" t="str">
            <v>GUAYAS</v>
          </cell>
          <cell r="T3463" t="str">
            <v>ITSACOURIER</v>
          </cell>
          <cell r="U3463" t="str">
            <v>FLEXNETUIO_GYE</v>
          </cell>
          <cell r="V3463">
            <v>1</v>
          </cell>
          <cell r="W3463">
            <v>1</v>
          </cell>
          <cell r="X3463" t="str">
            <v>FLEXNET ECUADOR - MOVISTAR</v>
          </cell>
          <cell r="Y3463" t="str">
            <v>CALLE 28 DE JUNIO S/N Y GARCIA MORENO ENTRADA LLANO GRANDE</v>
          </cell>
        </row>
        <row r="3464">
          <cell r="A3464" t="str">
            <v>2022-12677</v>
          </cell>
          <cell r="B3464">
            <v>483961</v>
          </cell>
          <cell r="C3464" t="str">
            <v>2022-12677</v>
          </cell>
          <cell r="D3464" t="str">
            <v>TUENTI</v>
          </cell>
          <cell r="E3464" t="str">
            <v>DESPACHO</v>
          </cell>
          <cell r="F3464" t="str">
            <v>NORMAL</v>
          </cell>
          <cell r="G3464" t="str">
            <v>031080202212677</v>
          </cell>
          <cell r="H3464">
            <v>44916</v>
          </cell>
          <cell r="I3464" t="str">
            <v>ENTREGADO</v>
          </cell>
          <cell r="J3464">
            <v>44917</v>
          </cell>
          <cell r="K3464" t="str">
            <v>SAMSEB MOBILE TUENTI_Ezio Solorzano</v>
          </cell>
          <cell r="L3464" t="str">
            <v xml:space="preserve"> Av Circunvalacion, tramo 2, urbanizacion via Marina Manzana D Villa 24.</v>
          </cell>
          <cell r="M3464" t="str">
            <v>1313889774001</v>
          </cell>
          <cell r="N3464" t="str">
            <v>988597803</v>
          </cell>
          <cell r="O3464" t="str">
            <v/>
          </cell>
          <cell r="P3464" t="str">
            <v>MANTA</v>
          </cell>
          <cell r="Q3464" t="str">
            <v>MANTA</v>
          </cell>
          <cell r="R3464" t="str">
            <v>MANABI</v>
          </cell>
          <cell r="T3464" t="str">
            <v>TRAMACO</v>
          </cell>
          <cell r="U3464" t="str">
            <v>FLEXNETUIO_PROVINCIA</v>
          </cell>
          <cell r="V3464">
            <v>1</v>
          </cell>
          <cell r="W3464">
            <v>1</v>
          </cell>
          <cell r="X3464" t="str">
            <v>FLEXNET ECUADOR - MOVISTAR</v>
          </cell>
          <cell r="Y3464" t="str">
            <v>CALLE 28 DE JUNIO S/N Y GARCIA MORENO ENTRADA LLANO GRANDE</v>
          </cell>
        </row>
        <row r="3465">
          <cell r="A3465" t="str">
            <v>2022-12678</v>
          </cell>
          <cell r="B3465">
            <v>483962</v>
          </cell>
          <cell r="C3465" t="str">
            <v>2022-12678</v>
          </cell>
          <cell r="D3465" t="str">
            <v>TUENTI</v>
          </cell>
          <cell r="E3465" t="str">
            <v>DESPACHO</v>
          </cell>
          <cell r="F3465" t="str">
            <v>NORMAL</v>
          </cell>
          <cell r="G3465" t="str">
            <v>IC3990</v>
          </cell>
          <cell r="H3465">
            <v>44916</v>
          </cell>
          <cell r="I3465" t="str">
            <v>ENTREGADO</v>
          </cell>
          <cell r="J3465">
            <v>44917</v>
          </cell>
          <cell r="K3465" t="str">
            <v>CONSULNECT S.A._Marco Bastidas</v>
          </cell>
          <cell r="L3465" t="str">
            <v>Gran Colombia  5-67 y Hno Miguel, Segundo Piso</v>
          </cell>
          <cell r="M3465" t="str">
            <v>0993229164001</v>
          </cell>
          <cell r="N3465" t="str">
            <v>998488969</v>
          </cell>
          <cell r="O3465" t="str">
            <v/>
          </cell>
          <cell r="P3465" t="str">
            <v>CUENCA</v>
          </cell>
          <cell r="Q3465" t="str">
            <v>CUENCA</v>
          </cell>
          <cell r="R3465" t="str">
            <v>AZUAY</v>
          </cell>
          <cell r="T3465" t="str">
            <v>TRAMACO</v>
          </cell>
          <cell r="U3465" t="str">
            <v>FLEXNETUIO_PROVINCIA</v>
          </cell>
          <cell r="V3465">
            <v>1</v>
          </cell>
          <cell r="W3465">
            <v>1</v>
          </cell>
          <cell r="X3465" t="str">
            <v>FLEXNET ECUADOR - MOVISTAR</v>
          </cell>
          <cell r="Y3465" t="str">
            <v>CALLE 28 DE JUNIO S/N Y GARCIA MORENO ENTRADA LLANO GRANDE</v>
          </cell>
        </row>
        <row r="3466">
          <cell r="A3466" t="str">
            <v>2022-12679</v>
          </cell>
          <cell r="B3466">
            <v>483963</v>
          </cell>
          <cell r="C3466" t="str">
            <v>2022-12679</v>
          </cell>
          <cell r="D3466" t="str">
            <v>TUENTI</v>
          </cell>
          <cell r="E3466" t="str">
            <v>DESPACHO</v>
          </cell>
          <cell r="F3466" t="str">
            <v>NORMAL</v>
          </cell>
          <cell r="G3466" t="str">
            <v>FT76418</v>
          </cell>
          <cell r="H3466">
            <v>44916</v>
          </cell>
          <cell r="I3466" t="str">
            <v>ENTREGADO</v>
          </cell>
          <cell r="J3466">
            <v>44917</v>
          </cell>
          <cell r="K3466" t="str">
            <v>ECONOFARM BODEGA QUITO_Darwin Castro</v>
          </cell>
          <cell r="L3466" t="str">
            <v>RETAIL TUENTI, AV LOS SHYRIS Edificio Farcomed Km 5.5.</v>
          </cell>
          <cell r="M3466" t="str">
            <v>1791715772001</v>
          </cell>
          <cell r="N3466" t="str">
            <v>023829800 ext. 2100104</v>
          </cell>
          <cell r="O3466" t="str">
            <v/>
          </cell>
          <cell r="P3466" t="str">
            <v>QUITO</v>
          </cell>
          <cell r="Q3466" t="str">
            <v>QUITO</v>
          </cell>
          <cell r="R3466" t="str">
            <v>PICHINCHA</v>
          </cell>
          <cell r="T3466" t="str">
            <v>FLEXTRANS UIO</v>
          </cell>
          <cell r="U3466" t="str">
            <v>FLEXNETUIO_LOCAL</v>
          </cell>
          <cell r="V3466">
            <v>1</v>
          </cell>
          <cell r="W3466">
            <v>1</v>
          </cell>
          <cell r="X3466" t="str">
            <v>FLEXNET ECUADOR - MOVISTAR</v>
          </cell>
          <cell r="Y3466" t="str">
            <v>CALLE 28 DE JUNIO S/N Y GARCIA MORENO ENTRADA LLANO GRANDE</v>
          </cell>
        </row>
        <row r="3467">
          <cell r="A3467" t="str">
            <v>2022-12680</v>
          </cell>
          <cell r="B3467">
            <v>483964</v>
          </cell>
          <cell r="C3467" t="str">
            <v>2022-12680</v>
          </cell>
          <cell r="D3467" t="str">
            <v>TUENTI</v>
          </cell>
          <cell r="E3467" t="str">
            <v>DESPACHO</v>
          </cell>
          <cell r="F3467" t="str">
            <v>NORMAL</v>
          </cell>
          <cell r="G3467" t="str">
            <v>FT76417</v>
          </cell>
          <cell r="H3467">
            <v>44916</v>
          </cell>
          <cell r="I3467" t="str">
            <v>ENTREGADO</v>
          </cell>
          <cell r="J3467">
            <v>44917</v>
          </cell>
          <cell r="K3467" t="str">
            <v>FARCOMED BODEGA UIO_Darwin Castro</v>
          </cell>
          <cell r="L3467" t="str">
            <v>RETAIL TUENTI, AV LOS SHYRIS SN via Amaguana Edificio Farcomed Km 5.5.</v>
          </cell>
          <cell r="M3467" t="str">
            <v>0</v>
          </cell>
          <cell r="N3467" t="str">
            <v>023829800 ext. 2100104</v>
          </cell>
          <cell r="O3467" t="str">
            <v/>
          </cell>
          <cell r="P3467" t="str">
            <v>QUITO</v>
          </cell>
          <cell r="Q3467" t="str">
            <v>QUITO</v>
          </cell>
          <cell r="R3467" t="str">
            <v>PICHINCHA</v>
          </cell>
          <cell r="T3467" t="str">
            <v>FLEXTRANS UIO</v>
          </cell>
          <cell r="U3467" t="str">
            <v>FLEXNETUIO_LOCAL</v>
          </cell>
          <cell r="V3467">
            <v>1</v>
          </cell>
          <cell r="W3467">
            <v>1</v>
          </cell>
          <cell r="X3467" t="str">
            <v>FLEXNET ECUADOR - MOVISTAR</v>
          </cell>
          <cell r="Y3467" t="str">
            <v>CALLE 28 DE JUNIO S/N Y GARCIA MORENO ENTRADA LLANO GRANDE</v>
          </cell>
        </row>
        <row r="3468">
          <cell r="A3468" t="str">
            <v>2022-12681</v>
          </cell>
          <cell r="B3468">
            <v>483965</v>
          </cell>
          <cell r="C3468" t="str">
            <v>2022-12681</v>
          </cell>
          <cell r="D3468" t="str">
            <v>TUENTI</v>
          </cell>
          <cell r="E3468" t="str">
            <v>DESPACHO</v>
          </cell>
          <cell r="F3468" t="str">
            <v>NORMAL</v>
          </cell>
          <cell r="G3468" t="str">
            <v>FT76420</v>
          </cell>
          <cell r="H3468">
            <v>44916</v>
          </cell>
          <cell r="I3468" t="str">
            <v>ENTREGADO</v>
          </cell>
          <cell r="J3468">
            <v>44917</v>
          </cell>
          <cell r="K3468" t="str">
            <v>TIECONE BODEGA UIO_Darwin Castro</v>
          </cell>
          <cell r="L3468" t="str">
            <v>RETAIL TUENTI, AV LOS SHYRIS SN via Amaguana Frente a la haciendo el cortijo , ED. Farcomed Km 5.5.</v>
          </cell>
          <cell r="M3468" t="str">
            <v>0</v>
          </cell>
          <cell r="N3468" t="str">
            <v>023829800 ext. 2100104</v>
          </cell>
          <cell r="O3468" t="str">
            <v/>
          </cell>
          <cell r="P3468" t="str">
            <v>QUITO</v>
          </cell>
          <cell r="Q3468" t="str">
            <v>QUITO</v>
          </cell>
          <cell r="R3468" t="str">
            <v>PICHINCHA</v>
          </cell>
          <cell r="T3468" t="str">
            <v>FLEXTRANS UIO</v>
          </cell>
          <cell r="U3468" t="str">
            <v>FLEXNETUIO_LOCAL</v>
          </cell>
          <cell r="V3468">
            <v>1</v>
          </cell>
          <cell r="W3468">
            <v>1</v>
          </cell>
          <cell r="X3468" t="str">
            <v>FLEXNET ECUADOR - MOVISTAR</v>
          </cell>
          <cell r="Y3468" t="str">
            <v>CALLE 28 DE JUNIO S/N Y GARCIA MORENO ENTRADA LLANO GRANDE</v>
          </cell>
        </row>
        <row r="3469">
          <cell r="A3469" t="str">
            <v>2022-12682</v>
          </cell>
          <cell r="B3469">
            <v>483966</v>
          </cell>
          <cell r="C3469" t="str">
            <v>2022-12682</v>
          </cell>
          <cell r="D3469" t="str">
            <v>TUENTI</v>
          </cell>
          <cell r="E3469" t="str">
            <v>DESPACHO</v>
          </cell>
          <cell r="F3469" t="str">
            <v>NORMAL</v>
          </cell>
          <cell r="G3469" t="str">
            <v>TF90131</v>
          </cell>
          <cell r="H3469">
            <v>44916</v>
          </cell>
          <cell r="I3469" t="str">
            <v>ENTREGADO</v>
          </cell>
          <cell r="J3469">
            <v>44917</v>
          </cell>
          <cell r="K3469" t="str">
            <v>TARSISINVEST TUENTI KENNEDY_MARCO BASTIDAS TOALA</v>
          </cell>
          <cell r="L3469" t="str">
            <v>Urdenor 2, Mz. 288 Villa 12 (Detras de las antenas de Tv Cable de la Juan Tancamarengo.</v>
          </cell>
          <cell r="M3469" t="str">
            <v>0992862459001</v>
          </cell>
          <cell r="N3469" t="str">
            <v>998488969</v>
          </cell>
          <cell r="O3469" t="str">
            <v/>
          </cell>
          <cell r="P3469" t="str">
            <v>GUAYAQUIL</v>
          </cell>
          <cell r="Q3469" t="str">
            <v>GUAYAQUIL</v>
          </cell>
          <cell r="R3469" t="str">
            <v>GUAYAS</v>
          </cell>
          <cell r="T3469" t="str">
            <v>ITSACOURIER</v>
          </cell>
          <cell r="U3469" t="str">
            <v>FLEXNETUIO_GYE</v>
          </cell>
          <cell r="V3469">
            <v>1</v>
          </cell>
          <cell r="W3469">
            <v>1</v>
          </cell>
          <cell r="X3469" t="str">
            <v>FLEXNET ECUADOR - MOVISTAR</v>
          </cell>
          <cell r="Y3469" t="str">
            <v>CALLE 28 DE JUNIO S/N Y GARCIA MORENO ENTRADA LLANO GRANDE</v>
          </cell>
        </row>
        <row r="3470">
          <cell r="A3470" t="str">
            <v>2022-12683</v>
          </cell>
          <cell r="B3470">
            <v>483967</v>
          </cell>
          <cell r="C3470" t="str">
            <v>2022-12683</v>
          </cell>
          <cell r="D3470" t="str">
            <v>TUENTI</v>
          </cell>
          <cell r="E3470" t="str">
            <v>DESPACHO</v>
          </cell>
          <cell r="F3470" t="str">
            <v>NORMAL</v>
          </cell>
          <cell r="G3470" t="str">
            <v>031080202212683</v>
          </cell>
          <cell r="H3470">
            <v>44916</v>
          </cell>
          <cell r="I3470" t="str">
            <v>ENTREGADO</v>
          </cell>
          <cell r="J3470">
            <v>44917</v>
          </cell>
          <cell r="K3470" t="str">
            <v>TARSISINVEST TUENTI SANTA ELENA_MARCO VINICIO BASTIDAS TOALA</v>
          </cell>
          <cell r="L3470" t="str">
            <v>AV. 12 Y CALLE 27</v>
          </cell>
          <cell r="M3470" t="str">
            <v>0992862459001</v>
          </cell>
          <cell r="N3470" t="str">
            <v>0998488969</v>
          </cell>
          <cell r="O3470" t="str">
            <v/>
          </cell>
          <cell r="P3470" t="str">
            <v>LA LIBERTAD</v>
          </cell>
          <cell r="Q3470" t="str">
            <v>LA LIBERTAD</v>
          </cell>
          <cell r="R3470" t="str">
            <v>SANTA ELENA</v>
          </cell>
          <cell r="T3470" t="str">
            <v>TRAMACO</v>
          </cell>
          <cell r="U3470" t="str">
            <v>FLEXNETUIO_PROVINCIA</v>
          </cell>
          <cell r="V3470">
            <v>1</v>
          </cell>
          <cell r="W3470">
            <v>1</v>
          </cell>
          <cell r="X3470" t="str">
            <v>FLEXNET ECUADOR - MOVISTAR</v>
          </cell>
          <cell r="Y3470" t="str">
            <v>CALLE 28 DE JUNIO S/N Y GARCIA MORENO ENTRADA LLANO GRANDE</v>
          </cell>
        </row>
        <row r="3471">
          <cell r="A3471" t="str">
            <v>2022-12684</v>
          </cell>
          <cell r="B3471">
            <v>483968</v>
          </cell>
          <cell r="C3471" t="str">
            <v>2022-12684</v>
          </cell>
          <cell r="D3471" t="str">
            <v>TUENTI</v>
          </cell>
          <cell r="E3471" t="str">
            <v>DESPACHO</v>
          </cell>
          <cell r="F3471" t="str">
            <v>NORMAL</v>
          </cell>
          <cell r="G3471" t="str">
            <v>031080202212684</v>
          </cell>
          <cell r="H3471">
            <v>44916</v>
          </cell>
          <cell r="I3471" t="str">
            <v>ENTREGADO</v>
          </cell>
          <cell r="J3471">
            <v>44917</v>
          </cell>
          <cell r="K3471" t="str">
            <v>BUSINESS SOLUTIONS ZONIFICACION TUENTI ORIENTE_ALISON MISHELLE MORENO GOMEZ</v>
          </cell>
          <cell r="L3471" t="str">
            <v>Av. Ceslao Marin y 27 de febrero diagonal la gran Hotel Cofanes local atras de Movistar.</v>
          </cell>
          <cell r="M3471" t="str">
            <v>1721787024</v>
          </cell>
          <cell r="N3471" t="str">
            <v>983172903</v>
          </cell>
          <cell r="O3471" t="str">
            <v/>
          </cell>
          <cell r="P3471" t="str">
            <v>PUYO</v>
          </cell>
          <cell r="Q3471" t="str">
            <v>PUYO</v>
          </cell>
          <cell r="R3471" t="str">
            <v>PASTAZA</v>
          </cell>
          <cell r="S3471" t="str">
            <v/>
          </cell>
          <cell r="T3471" t="str">
            <v>TRAMACO</v>
          </cell>
          <cell r="U3471" t="str">
            <v>FLEXNETUIO_PROVINCIA</v>
          </cell>
          <cell r="V3471">
            <v>1</v>
          </cell>
          <cell r="W3471">
            <v>1</v>
          </cell>
          <cell r="X3471" t="str">
            <v>FLEXNET ECUADOR - MOVISTAR</v>
          </cell>
          <cell r="Y3471" t="str">
            <v>CALLE 28 DE JUNIO S/N Y GARCIA MORENO ENTRADA LLANO GRANDE</v>
          </cell>
        </row>
        <row r="3472">
          <cell r="A3472" t="str">
            <v>2022-12653</v>
          </cell>
          <cell r="B3472">
            <v>483937</v>
          </cell>
          <cell r="C3472" t="str">
            <v>2022-12653</v>
          </cell>
          <cell r="D3472" t="str">
            <v>MOVISTAR</v>
          </cell>
          <cell r="E3472" t="str">
            <v>DESPACHO</v>
          </cell>
          <cell r="F3472" t="str">
            <v>NORMAL</v>
          </cell>
          <cell r="G3472" t="str">
            <v>031080202212653</v>
          </cell>
          <cell r="H3472">
            <v>44916</v>
          </cell>
          <cell r="I3472" t="str">
            <v>ENTREGADO</v>
          </cell>
          <cell r="J3472">
            <v>44917</v>
          </cell>
          <cell r="K3472" t="str">
            <v>FDV&amp;H Productos y Servicios Esmeraldas_VICTOR HUGO FLORES DE VALGAZ ANDRADE</v>
          </cell>
          <cell r="L3472" t="str">
            <v>Av Olmedo 007, entre Manuela Canizares y Vicente Maldonado Piedrahita</v>
          </cell>
          <cell r="M3472" t="str">
            <v>1716384035</v>
          </cell>
          <cell r="N3472" t="str">
            <v>990536036</v>
          </cell>
          <cell r="O3472" t="str">
            <v/>
          </cell>
          <cell r="P3472" t="str">
            <v>ESMERALDAS</v>
          </cell>
          <cell r="Q3472" t="str">
            <v>ESMERALDAS</v>
          </cell>
          <cell r="R3472" t="str">
            <v>ESMERALDAS</v>
          </cell>
          <cell r="T3472" t="str">
            <v>TRAMACO</v>
          </cell>
          <cell r="U3472" t="str">
            <v>FLEXNETUIO_PROVINCIA</v>
          </cell>
          <cell r="V3472">
            <v>1</v>
          </cell>
          <cell r="W3472">
            <v>1</v>
          </cell>
          <cell r="X3472" t="str">
            <v>FLEXNET ECUADOR - MOVISTAR</v>
          </cell>
          <cell r="Y3472" t="str">
            <v>CALLE 28 DE JUNIO S/N Y GARCIA MORENO ENTRADA LLANO GRANDE</v>
          </cell>
        </row>
        <row r="3473">
          <cell r="A3473" t="str">
            <v>2022-12654</v>
          </cell>
          <cell r="B3473">
            <v>483938</v>
          </cell>
          <cell r="C3473" t="str">
            <v>2022-12654</v>
          </cell>
          <cell r="D3473" t="str">
            <v>MOVISTAR</v>
          </cell>
          <cell r="E3473" t="str">
            <v>DESPACHO</v>
          </cell>
          <cell r="F3473" t="str">
            <v>NORMAL</v>
          </cell>
          <cell r="G3473" t="str">
            <v>031080202212654</v>
          </cell>
          <cell r="H3473">
            <v>44916</v>
          </cell>
          <cell r="I3473" t="str">
            <v>ENTREGADO</v>
          </cell>
          <cell r="J3473">
            <v>44917</v>
          </cell>
          <cell r="K3473" t="str">
            <v xml:space="preserve">AE NORPHONE POLICENTRO_LOURDES BRAVO </v>
          </cell>
          <cell r="L3473" t="str">
            <v>Cdla Kenney Av Del Periodista y Dr Juan Bautista Arzube CC Policentro local 9</v>
          </cell>
          <cell r="M3473" t="str">
            <v>1091717898001</v>
          </cell>
          <cell r="N3473" t="str">
            <v>984246089</v>
          </cell>
          <cell r="O3473" t="str">
            <v/>
          </cell>
          <cell r="P3473" t="str">
            <v>GUAYAQUIL</v>
          </cell>
          <cell r="Q3473" t="str">
            <v>GUAYAQUIL</v>
          </cell>
          <cell r="R3473" t="str">
            <v>GUAYAS</v>
          </cell>
          <cell r="T3473" t="str">
            <v>TRAMACO</v>
          </cell>
          <cell r="U3473" t="str">
            <v>FLEXNETUIO_GYE</v>
          </cell>
          <cell r="V3473">
            <v>1</v>
          </cell>
          <cell r="W3473">
            <v>1</v>
          </cell>
          <cell r="X3473" t="str">
            <v>FLEXNET ECUADOR - MOVISTAR</v>
          </cell>
          <cell r="Y3473" t="str">
            <v>CALLE 28 DE JUNIO S/N Y GARCIA MORENO ENTRADA LLANO GRANDE</v>
          </cell>
        </row>
        <row r="3474">
          <cell r="A3474" t="str">
            <v>2022-12655</v>
          </cell>
          <cell r="B3474">
            <v>483939</v>
          </cell>
          <cell r="C3474" t="str">
            <v>2022-12655</v>
          </cell>
          <cell r="D3474" t="str">
            <v>MOVISTAR</v>
          </cell>
          <cell r="E3474" t="str">
            <v>DESPACHO</v>
          </cell>
          <cell r="F3474" t="str">
            <v>NORMAL</v>
          </cell>
          <cell r="G3474" t="str">
            <v>031080202212655</v>
          </cell>
          <cell r="H3474">
            <v>44916</v>
          </cell>
          <cell r="I3474" t="str">
            <v>ENTREGADO</v>
          </cell>
          <cell r="J3474">
            <v>44917</v>
          </cell>
          <cell r="K3474" t="str">
            <v>CAVS AE NORPHONE EL PORTAL_LOURDES BRAVO</v>
          </cell>
          <cell r="L3474" t="str">
            <v>AV GALO PLAZA LASSO Y AV SIMON BOLIVAR CENTRO COMERCIAL PORTAL SHOPPING LOCAL P25253 PISO DOS</v>
          </cell>
          <cell r="M3474" t="str">
            <v>1091717898001</v>
          </cell>
          <cell r="N3474" t="str">
            <v>998659562</v>
          </cell>
          <cell r="O3474" t="str">
            <v/>
          </cell>
          <cell r="P3474" t="str">
            <v>QUITO</v>
          </cell>
          <cell r="Q3474" t="str">
            <v>QUITO</v>
          </cell>
          <cell r="R3474" t="str">
            <v>PICHINCHA</v>
          </cell>
          <cell r="T3474" t="str">
            <v>TRAMACO</v>
          </cell>
          <cell r="U3474" t="str">
            <v>FLEXNETUIO_LOCAL</v>
          </cell>
          <cell r="V3474">
            <v>1</v>
          </cell>
          <cell r="W3474">
            <v>1</v>
          </cell>
          <cell r="X3474" t="str">
            <v>FLEXNET ECUADOR - MOVISTAR</v>
          </cell>
          <cell r="Y3474" t="str">
            <v>CALLE 28 DE JUNIO S/N Y GARCIA MORENO ENTRADA LLANO GRANDE</v>
          </cell>
        </row>
        <row r="3475">
          <cell r="A3475" t="str">
            <v>2022-12656</v>
          </cell>
          <cell r="B3475">
            <v>483940</v>
          </cell>
          <cell r="C3475" t="str">
            <v>2022-12656</v>
          </cell>
          <cell r="D3475" t="str">
            <v>MOVISTAR</v>
          </cell>
          <cell r="E3475" t="str">
            <v>DESPACHO</v>
          </cell>
          <cell r="F3475" t="str">
            <v>NORMAL</v>
          </cell>
          <cell r="G3475" t="str">
            <v>031080202212656</v>
          </cell>
          <cell r="H3475">
            <v>44916</v>
          </cell>
          <cell r="I3475" t="str">
            <v>ENTREGADO</v>
          </cell>
          <cell r="J3475">
            <v>44917</v>
          </cell>
          <cell r="K3475" t="str">
            <v>NORPHONE CAYAMBE_PAOLA MORAN</v>
          </cell>
          <cell r="L3475" t="str">
            <v>GRAN AKI AV RESTAURACION Y JUNIN LOCAL ESQUINERO CAYAMBE</v>
          </cell>
          <cell r="M3475" t="str">
            <v>1091717898001</v>
          </cell>
          <cell r="N3475" t="str">
            <v>998659562</v>
          </cell>
          <cell r="O3475" t="str">
            <v/>
          </cell>
          <cell r="P3475" t="str">
            <v>CAYAMBE</v>
          </cell>
          <cell r="Q3475" t="str">
            <v>CAYAMBE</v>
          </cell>
          <cell r="R3475" t="str">
            <v>PICHINCHA</v>
          </cell>
          <cell r="T3475" t="str">
            <v>TRAMACO</v>
          </cell>
          <cell r="U3475" t="str">
            <v>FLEXNETUIO_PROVINCIA</v>
          </cell>
          <cell r="V3475">
            <v>1</v>
          </cell>
          <cell r="W3475">
            <v>1</v>
          </cell>
          <cell r="X3475" t="str">
            <v>FLEXNET ECUADOR - MOVISTAR</v>
          </cell>
          <cell r="Y3475" t="str">
            <v>CALLE 28 DE JUNIO S/N Y GARCIA MORENO ENTRADA LLANO GRANDE</v>
          </cell>
        </row>
        <row r="3476">
          <cell r="A3476" t="str">
            <v>2022-12657</v>
          </cell>
          <cell r="B3476">
            <v>483941</v>
          </cell>
          <cell r="C3476" t="str">
            <v>2022-12657</v>
          </cell>
          <cell r="D3476" t="str">
            <v>MOVISTAR</v>
          </cell>
          <cell r="E3476" t="str">
            <v>DESPACHO</v>
          </cell>
          <cell r="F3476" t="str">
            <v>NORMAL</v>
          </cell>
          <cell r="G3476" t="str">
            <v>031080202212657</v>
          </cell>
          <cell r="H3476">
            <v>44916</v>
          </cell>
          <cell r="I3476" t="str">
            <v>ENTREGADO</v>
          </cell>
          <cell r="J3476">
            <v>44917</v>
          </cell>
          <cell r="K3476" t="str">
            <v>PDV QUICENTRO SUR (XPERTO.NET)_XIMENA GIRALDO</v>
          </cell>
          <cell r="L3476" t="str">
            <v xml:space="preserve">AV MORAN VALVERDE C C QUICENTRO SUR LOCAL  188 NIVEL 1 JUNTO A LAN </v>
          </cell>
          <cell r="M3476" t="str">
            <v>1792255007001</v>
          </cell>
          <cell r="N3476" t="str">
            <v>998317146</v>
          </cell>
          <cell r="O3476" t="str">
            <v/>
          </cell>
          <cell r="P3476" t="str">
            <v>QUITO</v>
          </cell>
          <cell r="Q3476" t="str">
            <v>QUITO</v>
          </cell>
          <cell r="R3476" t="str">
            <v>PICHINCHA</v>
          </cell>
          <cell r="T3476" t="str">
            <v>TRAMACO</v>
          </cell>
          <cell r="U3476" t="str">
            <v>FLEXNETUIO_LOCAL</v>
          </cell>
          <cell r="V3476">
            <v>1</v>
          </cell>
          <cell r="W3476">
            <v>1</v>
          </cell>
          <cell r="X3476" t="str">
            <v>FLEXNET ECUADOR - MOVISTAR</v>
          </cell>
          <cell r="Y3476" t="str">
            <v>CALLE 28 DE JUNIO S/N Y GARCIA MORENO ENTRADA LLANO GRANDE</v>
          </cell>
        </row>
        <row r="3477">
          <cell r="A3477" t="str">
            <v>2022-12658</v>
          </cell>
          <cell r="B3477">
            <v>483942</v>
          </cell>
          <cell r="C3477" t="str">
            <v>2022-12658</v>
          </cell>
          <cell r="D3477" t="str">
            <v>MOVISTAR</v>
          </cell>
          <cell r="E3477" t="str">
            <v>DESPACHO</v>
          </cell>
          <cell r="F3477" t="str">
            <v>NORMAL</v>
          </cell>
          <cell r="G3477" t="str">
            <v>FT76422</v>
          </cell>
          <cell r="H3477">
            <v>44916</v>
          </cell>
          <cell r="I3477" t="str">
            <v>ENTREGADO</v>
          </cell>
          <cell r="J3477">
            <v>44917</v>
          </cell>
          <cell r="K3477" t="str">
            <v>FDV&amp;H PRODUCTOS Y SERVICIOS_VICTOR HUGO FLORES DE VALGAZ ANDRADE</v>
          </cell>
          <cell r="L3477" t="str">
            <v>CALLE CHAULLABAMBA N32 Y ABDON CALDERON SEC CONOCOTO CJTO. LA SEVILLANA CASA 16</v>
          </cell>
          <cell r="M3477" t="str">
            <v>1716384035001</v>
          </cell>
          <cell r="N3477" t="str">
            <v>984246089</v>
          </cell>
          <cell r="O3477" t="str">
            <v/>
          </cell>
          <cell r="P3477" t="str">
            <v>QUITO</v>
          </cell>
          <cell r="Q3477" t="str">
            <v>QUITO</v>
          </cell>
          <cell r="R3477" t="str">
            <v>PICHINCHA</v>
          </cell>
          <cell r="T3477" t="str">
            <v>FLEXTRANS UIO</v>
          </cell>
          <cell r="U3477" t="str">
            <v>FLEXNETUIO_LOCAL</v>
          </cell>
          <cell r="V3477">
            <v>1</v>
          </cell>
          <cell r="W3477">
            <v>1</v>
          </cell>
          <cell r="X3477" t="str">
            <v>FLEXNET ECUADOR - MOVISTAR</v>
          </cell>
          <cell r="Y3477" t="str">
            <v>CALLE 28 DE JUNIO S/N Y GARCIA MORENO ENTRADA LLANO GRANDE</v>
          </cell>
        </row>
        <row r="3478">
          <cell r="A3478" t="str">
            <v>2022-12659</v>
          </cell>
          <cell r="B3478">
            <v>483943</v>
          </cell>
          <cell r="C3478" t="str">
            <v>2022-12659</v>
          </cell>
          <cell r="D3478" t="str">
            <v>MOVISTAR</v>
          </cell>
          <cell r="E3478" t="str">
            <v>DESPACHO</v>
          </cell>
          <cell r="F3478" t="str">
            <v>NORMAL</v>
          </cell>
          <cell r="G3478" t="str">
            <v>FT76419</v>
          </cell>
          <cell r="H3478">
            <v>44916</v>
          </cell>
          <cell r="I3478" t="str">
            <v>ENTREGADO</v>
          </cell>
          <cell r="J3478">
            <v>44917</v>
          </cell>
          <cell r="K3478" t="str">
            <v>FARCOMED AUTOSERVICIOS_VERONICA SALAS</v>
          </cell>
          <cell r="L3478" t="str">
            <v xml:space="preserve">AV DE LOS SHYRIS Y SECUNDARIA SEC EL CORTIJO </v>
          </cell>
          <cell r="M3478" t="str">
            <v>1790710319001</v>
          </cell>
          <cell r="N3478" t="str">
            <v>999790590</v>
          </cell>
          <cell r="O3478" t="str">
            <v/>
          </cell>
          <cell r="P3478" t="str">
            <v>QUITO</v>
          </cell>
          <cell r="Q3478" t="str">
            <v>QUITO</v>
          </cell>
          <cell r="R3478" t="str">
            <v>PICHINCHA</v>
          </cell>
          <cell r="T3478" t="str">
            <v>FLEXTRANS UIO</v>
          </cell>
          <cell r="U3478" t="str">
            <v>FLEXNETUIO_LOCAL</v>
          </cell>
          <cell r="V3478">
            <v>1</v>
          </cell>
          <cell r="W3478">
            <v>1</v>
          </cell>
          <cell r="X3478" t="str">
            <v>FLEXNET ECUADOR - MOVISTAR</v>
          </cell>
          <cell r="Y3478" t="str">
            <v>CALLE 28 DE JUNIO S/N Y GARCIA MORENO ENTRADA LLANO GRANDE</v>
          </cell>
        </row>
        <row r="3479">
          <cell r="A3479" t="str">
            <v>2022-12660</v>
          </cell>
          <cell r="B3479">
            <v>483944</v>
          </cell>
          <cell r="C3479" t="str">
            <v>2022-12660</v>
          </cell>
          <cell r="D3479" t="str">
            <v>MOVISTAR</v>
          </cell>
          <cell r="E3479" t="str">
            <v>DESPACHO</v>
          </cell>
          <cell r="F3479" t="str">
            <v>NORMAL</v>
          </cell>
          <cell r="G3479" t="str">
            <v>FT76421</v>
          </cell>
          <cell r="H3479">
            <v>44916</v>
          </cell>
          <cell r="I3479" t="str">
            <v>ENTREGADO</v>
          </cell>
          <cell r="J3479">
            <v>44917</v>
          </cell>
          <cell r="K3479" t="str">
            <v xml:space="preserve">RM COMUNICACIONES_ROBINSON SAUL MINO ANDRANGO </v>
          </cell>
          <cell r="L3479" t="str">
            <v>AV DE LA PRENSA N4295 Y MARIANO ECHEVERRIA EDIFICIO RENDON PISO 3 OFICINA NRO 11</v>
          </cell>
          <cell r="M3479" t="str">
            <v>1715966204001</v>
          </cell>
          <cell r="N3479" t="str">
            <v>983224466</v>
          </cell>
          <cell r="O3479" t="str">
            <v/>
          </cell>
          <cell r="P3479" t="str">
            <v>QUITO</v>
          </cell>
          <cell r="Q3479" t="str">
            <v>QUITO</v>
          </cell>
          <cell r="R3479" t="str">
            <v>PICHINCHA</v>
          </cell>
          <cell r="U3479" t="str">
            <v>FLEXNETUIO_LOCAL</v>
          </cell>
          <cell r="V3479">
            <v>1</v>
          </cell>
          <cell r="W3479">
            <v>1</v>
          </cell>
          <cell r="X3479" t="str">
            <v>FLEXNET ECUADOR - MOVISTAR</v>
          </cell>
          <cell r="Y3479" t="str">
            <v>CALLE 28 DE JUNIO S/N Y GARCIA MORENO ENTRADA LLANO GRANDE</v>
          </cell>
        </row>
        <row r="3480">
          <cell r="A3480" t="str">
            <v>2022-12661</v>
          </cell>
          <cell r="B3480">
            <v>483945</v>
          </cell>
          <cell r="C3480" t="str">
            <v>2022-12661</v>
          </cell>
          <cell r="D3480" t="str">
            <v>MOVISTAR</v>
          </cell>
          <cell r="E3480" t="str">
            <v>DESPACHO</v>
          </cell>
          <cell r="F3480" t="str">
            <v>NORMAL</v>
          </cell>
          <cell r="G3480" t="str">
            <v>031080202212661</v>
          </cell>
          <cell r="H3480">
            <v>44916</v>
          </cell>
          <cell r="I3480" t="str">
            <v>ENTREGADO</v>
          </cell>
          <cell r="J3480">
            <v>44917</v>
          </cell>
          <cell r="K3480" t="str">
            <v>CAVS AE SALESLAND CONDADO_DIEGO MENA</v>
          </cell>
          <cell r="L3480" t="str">
            <v>AV DE LA PRENSA Y AV KENNED CENTRO COMERCIAL CONDADO SHOPING NIVEL 3 NUM L35 4 355 QUITO</v>
          </cell>
          <cell r="M3480" t="str">
            <v>0</v>
          </cell>
          <cell r="N3480" t="str">
            <v>999805380</v>
          </cell>
          <cell r="O3480" t="str">
            <v/>
          </cell>
          <cell r="P3480" t="str">
            <v>QUITO</v>
          </cell>
          <cell r="Q3480" t="str">
            <v>QUITO</v>
          </cell>
          <cell r="R3480" t="str">
            <v>PICHINCHA</v>
          </cell>
          <cell r="T3480" t="str">
            <v>TRAMACO</v>
          </cell>
          <cell r="U3480" t="str">
            <v>FLEXNETUIO_LOCAL</v>
          </cell>
          <cell r="V3480">
            <v>1</v>
          </cell>
          <cell r="W3480">
            <v>1</v>
          </cell>
          <cell r="X3480" t="str">
            <v>FLEXNET ECUADOR - MOVISTAR</v>
          </cell>
          <cell r="Y3480" t="str">
            <v>CALLE 28 DE JUNIO S/N Y GARCIA MORENO ENTRADA LLANO GRANDE</v>
          </cell>
        </row>
        <row r="3481">
          <cell r="A3481" t="str">
            <v>2022-12662</v>
          </cell>
          <cell r="B3481">
            <v>483946</v>
          </cell>
          <cell r="C3481" t="str">
            <v>2022-12662</v>
          </cell>
          <cell r="D3481" t="str">
            <v>MOVISTAR</v>
          </cell>
          <cell r="E3481" t="str">
            <v>DESPACHO</v>
          </cell>
          <cell r="F3481" t="str">
            <v>NORMAL</v>
          </cell>
          <cell r="G3481" t="str">
            <v>IC3989</v>
          </cell>
          <cell r="H3481">
            <v>44916</v>
          </cell>
          <cell r="I3481" t="str">
            <v>ENTREGADO</v>
          </cell>
          <cell r="J3481">
            <v>44917</v>
          </cell>
          <cell r="K3481" t="str">
            <v>CAVS AE SALESLAND CUENCA CENTRO_DIEGO MENA</v>
          </cell>
          <cell r="L3481" t="str">
            <v>CALLE BOLIVAR Y LUIS CORDERO N 755 CUENCA</v>
          </cell>
          <cell r="M3481" t="str">
            <v>0</v>
          </cell>
          <cell r="N3481" t="str">
            <v>999805380</v>
          </cell>
          <cell r="O3481" t="str">
            <v/>
          </cell>
          <cell r="P3481" t="str">
            <v>CUENCA</v>
          </cell>
          <cell r="Q3481" t="str">
            <v>CUENCA</v>
          </cell>
          <cell r="R3481" t="str">
            <v>AZUAY</v>
          </cell>
          <cell r="U3481" t="str">
            <v>FLEXNETUIO_PROVINCIA</v>
          </cell>
          <cell r="V3481">
            <v>1</v>
          </cell>
          <cell r="W3481">
            <v>1</v>
          </cell>
          <cell r="X3481" t="str">
            <v>FLEXNET ECUADOR - MOVISTAR</v>
          </cell>
          <cell r="Y3481" t="str">
            <v>CALLE 28 DE JUNIO S/N Y GARCIA MORENO ENTRADA LLANO GRANDE</v>
          </cell>
        </row>
        <row r="3482">
          <cell r="A3482" t="str">
            <v>2022-12663</v>
          </cell>
          <cell r="B3482">
            <v>483947</v>
          </cell>
          <cell r="C3482" t="str">
            <v>2022-12663</v>
          </cell>
          <cell r="D3482" t="str">
            <v>MOVISTAR</v>
          </cell>
          <cell r="E3482" t="str">
            <v>DESPACHO</v>
          </cell>
          <cell r="F3482" t="str">
            <v>NORMAL</v>
          </cell>
          <cell r="G3482" t="str">
            <v>IC3992</v>
          </cell>
          <cell r="H3482">
            <v>44916</v>
          </cell>
          <cell r="I3482" t="str">
            <v>ENTREGADO</v>
          </cell>
          <cell r="J3482">
            <v>44917</v>
          </cell>
          <cell r="K3482" t="str">
            <v>CAVS AE SALESLAND CUENCA REMIGIO_DIEGO MENA</v>
          </cell>
          <cell r="L3482" t="str">
            <v>AV REMIGIO CCRESPO Y FEDERICO PROANO NUM 294 CUENCA</v>
          </cell>
          <cell r="M3482" t="str">
            <v>0</v>
          </cell>
          <cell r="N3482" t="str">
            <v>999805380</v>
          </cell>
          <cell r="O3482" t="str">
            <v/>
          </cell>
          <cell r="P3482" t="str">
            <v>CUENCA</v>
          </cell>
          <cell r="Q3482" t="str">
            <v>CUENCA</v>
          </cell>
          <cell r="R3482" t="str">
            <v>AZUAY</v>
          </cell>
          <cell r="U3482" t="str">
            <v>FLEXNETUIO_PROVINCIA</v>
          </cell>
          <cell r="V3482">
            <v>1</v>
          </cell>
          <cell r="W3482">
            <v>1</v>
          </cell>
          <cell r="X3482" t="str">
            <v>FLEXNET ECUADOR - MOVISTAR</v>
          </cell>
          <cell r="Y3482" t="str">
            <v>CALLE 28 DE JUNIO S/N Y GARCIA MORENO ENTRADA LLANO GRANDE</v>
          </cell>
        </row>
        <row r="3483">
          <cell r="A3483" t="str">
            <v>2022-12664</v>
          </cell>
          <cell r="B3483">
            <v>483948</v>
          </cell>
          <cell r="C3483" t="str">
            <v>2022-12664</v>
          </cell>
          <cell r="D3483" t="str">
            <v>MOVISTAR</v>
          </cell>
          <cell r="E3483" t="str">
            <v>DESPACHO</v>
          </cell>
          <cell r="F3483" t="str">
            <v>NORMAL</v>
          </cell>
          <cell r="G3483" t="str">
            <v>031080202212664</v>
          </cell>
          <cell r="H3483">
            <v>44916</v>
          </cell>
          <cell r="I3483" t="str">
            <v>ENTREGADO</v>
          </cell>
          <cell r="J3483">
            <v>44917</v>
          </cell>
          <cell r="K3483" t="str">
            <v xml:space="preserve">CAVS AE SALESLAND MACHALA_MENA DIEGO </v>
          </cell>
          <cell r="L3483" t="str">
            <v>CALLE ROCAFUERTE 1005 ENTRE 09 DE MAYO Y GUAYAS</v>
          </cell>
          <cell r="M3483" t="str">
            <v>1793079628001</v>
          </cell>
          <cell r="N3483" t="str">
            <v>999805380</v>
          </cell>
          <cell r="O3483" t="str">
            <v/>
          </cell>
          <cell r="P3483" t="str">
            <v>MACHALA</v>
          </cell>
          <cell r="Q3483" t="str">
            <v>MACHALA</v>
          </cell>
          <cell r="R3483" t="str">
            <v>EL ORO</v>
          </cell>
          <cell r="T3483" t="str">
            <v>TRAMACO</v>
          </cell>
          <cell r="U3483" t="str">
            <v>FLEXNETUIO_PROVINCIA</v>
          </cell>
          <cell r="V3483">
            <v>1</v>
          </cell>
          <cell r="W3483">
            <v>1</v>
          </cell>
          <cell r="X3483" t="str">
            <v>FLEXNET ECUADOR - MOVISTAR</v>
          </cell>
          <cell r="Y3483" t="str">
            <v>CALLE 28 DE JUNIO S/N Y GARCIA MORENO ENTRADA LLANO GRANDE</v>
          </cell>
        </row>
        <row r="3484">
          <cell r="A3484" t="str">
            <v>LDDGYEA0032</v>
          </cell>
          <cell r="B3484">
            <v>483929</v>
          </cell>
          <cell r="C3484" t="str">
            <v>LDDGYEA0032</v>
          </cell>
          <cell r="D3484" t="str">
            <v>CONECEL_DOCUMENTOS</v>
          </cell>
          <cell r="E3484" t="str">
            <v>DESPACHO</v>
          </cell>
          <cell r="F3484" t="str">
            <v>NORMAL</v>
          </cell>
          <cell r="G3484" t="str">
            <v>TF90125</v>
          </cell>
          <cell r="H3484">
            <v>44916</v>
          </cell>
          <cell r="I3484" t="str">
            <v>ENTREGADO</v>
          </cell>
          <cell r="J3484">
            <v>44917</v>
          </cell>
          <cell r="K3484" t="str">
            <v>Stephanie Perez ACC/Paola Loja ACC-OPE Equipos</v>
          </cell>
          <cell r="L3484" t="str">
            <v>GYE - Centro Comercial Garzo centro-ACC/REGULARIZACIONES</v>
          </cell>
          <cell r="M3484" t="str">
            <v>0</v>
          </cell>
          <cell r="N3484" t="str">
            <v>993393277</v>
          </cell>
          <cell r="O3484" t="str">
            <v/>
          </cell>
          <cell r="P3484" t="str">
            <v>GUAYAQUIL</v>
          </cell>
          <cell r="Q3484" t="str">
            <v>GUAYAQUIL</v>
          </cell>
          <cell r="R3484" t="str">
            <v>GUAYAS</v>
          </cell>
          <cell r="T3484" t="str">
            <v>ITSACOURIER</v>
          </cell>
          <cell r="U3484" t="str">
            <v>FLEXNETUIO_GYE</v>
          </cell>
          <cell r="V3484">
            <v>1</v>
          </cell>
          <cell r="W3484">
            <v>1</v>
          </cell>
          <cell r="X3484" t="str">
            <v>FLEXNET</v>
          </cell>
          <cell r="Y3484" t="str">
            <v>FLEX NET CALLE 28 DE JUNIO S/N Y GARCIA MORENO ENTRADA LLANO GRANDE</v>
          </cell>
        </row>
        <row r="3485">
          <cell r="A3485" t="str">
            <v>LDDGYEB0033</v>
          </cell>
          <cell r="B3485">
            <v>483930</v>
          </cell>
          <cell r="C3485" t="str">
            <v>LDDGYEB0033</v>
          </cell>
          <cell r="D3485" t="str">
            <v>CONECEL_DOCUMENTOS</v>
          </cell>
          <cell r="E3485" t="str">
            <v>DESPACHO</v>
          </cell>
          <cell r="F3485" t="str">
            <v>NORMAL</v>
          </cell>
          <cell r="G3485" t="str">
            <v>TF90126</v>
          </cell>
          <cell r="H3485">
            <v>44916</v>
          </cell>
          <cell r="I3485" t="str">
            <v>ENTREGADO</v>
          </cell>
          <cell r="J3485">
            <v>44917</v>
          </cell>
          <cell r="K3485" t="str">
            <v>Stephanie Perez ACC</v>
          </cell>
          <cell r="L3485" t="str">
            <v>GYE - Centro Comercial Garzo centro-ACC</v>
          </cell>
          <cell r="M3485" t="str">
            <v>0</v>
          </cell>
          <cell r="N3485" t="str">
            <v>9399196442</v>
          </cell>
          <cell r="O3485" t="str">
            <v/>
          </cell>
          <cell r="P3485" t="str">
            <v>GUAYAQUIL</v>
          </cell>
          <cell r="Q3485" t="str">
            <v>GUAYAQUIL</v>
          </cell>
          <cell r="R3485" t="str">
            <v>GUAYAS</v>
          </cell>
          <cell r="T3485" t="str">
            <v>ITSACOURIER</v>
          </cell>
          <cell r="U3485" t="str">
            <v>FLEXNETUIO_GYE</v>
          </cell>
          <cell r="V3485">
            <v>1</v>
          </cell>
          <cell r="W3485">
            <v>1</v>
          </cell>
          <cell r="X3485" t="str">
            <v>FLEXNET</v>
          </cell>
          <cell r="Y3485" t="str">
            <v>FLEX NET CALLE 28 DE JUNIO S/N Y GARCIA MORENO ENTRADA LLANO GRANDE</v>
          </cell>
        </row>
        <row r="3486">
          <cell r="A3486" t="str">
            <v>LDDUIOC0022</v>
          </cell>
          <cell r="B3486">
            <v>483931</v>
          </cell>
          <cell r="C3486" t="str">
            <v>LDDUIOC0022</v>
          </cell>
          <cell r="D3486" t="str">
            <v>CONECEL_DOCUMENTOS</v>
          </cell>
          <cell r="E3486" t="str">
            <v>DESPACHO</v>
          </cell>
          <cell r="F3486" t="str">
            <v>NORMAL</v>
          </cell>
          <cell r="G3486" t="str">
            <v>FT76510</v>
          </cell>
          <cell r="H3486">
            <v>44916</v>
          </cell>
          <cell r="I3486" t="str">
            <v>ENTREGADO</v>
          </cell>
          <cell r="J3486">
            <v>44917</v>
          </cell>
          <cell r="K3486" t="str">
            <v>YOEL RAMIREZ/ADT</v>
          </cell>
          <cell r="L3486" t="str">
            <v>QUITO: YANEZ PINZON Y COLON EDIFICIO RIGEL PISO 3</v>
          </cell>
          <cell r="M3486" t="str">
            <v>0</v>
          </cell>
          <cell r="N3486" t="str">
            <v>961420773</v>
          </cell>
          <cell r="P3486" t="str">
            <v>QUITO</v>
          </cell>
          <cell r="Q3486" t="str">
            <v>QUITO</v>
          </cell>
          <cell r="R3486" t="str">
            <v>PICHINCHA</v>
          </cell>
          <cell r="U3486" t="str">
            <v>FLEXNETUIO_LOCAL</v>
          </cell>
          <cell r="V3486">
            <v>1</v>
          </cell>
          <cell r="W3486">
            <v>1</v>
          </cell>
          <cell r="X3486" t="str">
            <v>FLEXNET</v>
          </cell>
          <cell r="Y3486" t="str">
            <v>FLEX NET CALLE 28 DE JUNIO S/N Y GARCIA MORENO ENTRADA LLANO GRANDE</v>
          </cell>
        </row>
        <row r="3487">
          <cell r="A3487" t="str">
            <v>LDDUIOE0036</v>
          </cell>
          <cell r="B3487">
            <v>483932</v>
          </cell>
          <cell r="C3487" t="str">
            <v>LDDUIOE0036</v>
          </cell>
          <cell r="D3487" t="str">
            <v>CONECEL_DOCUMENTOS</v>
          </cell>
          <cell r="E3487" t="str">
            <v>DESPACHO</v>
          </cell>
          <cell r="F3487" t="str">
            <v>NORMAL</v>
          </cell>
          <cell r="G3487" t="str">
            <v>FT76509</v>
          </cell>
          <cell r="H3487">
            <v>44916</v>
          </cell>
          <cell r="I3487" t="str">
            <v>ENTREGADO</v>
          </cell>
          <cell r="J3487">
            <v>44917</v>
          </cell>
          <cell r="K3487" t="str">
            <v>MARIA FERNANDA MUNOZ/CANT</v>
          </cell>
          <cell r="L3487" t="str">
            <v xml:space="preserve">QUITO AV. 10 DE AGOSTO N34-601 Y JUAN PABLO SANZ </v>
          </cell>
          <cell r="M3487" t="str">
            <v>0</v>
          </cell>
          <cell r="N3487" t="str">
            <v>998118542/979067498</v>
          </cell>
          <cell r="P3487" t="str">
            <v>QUITO</v>
          </cell>
          <cell r="Q3487" t="str">
            <v>QUITO</v>
          </cell>
          <cell r="R3487" t="str">
            <v>PICHINCHA</v>
          </cell>
          <cell r="U3487" t="str">
            <v>FLEXNETUIO_LOCAL</v>
          </cell>
          <cell r="V3487">
            <v>1</v>
          </cell>
          <cell r="W3487">
            <v>1</v>
          </cell>
          <cell r="X3487" t="str">
            <v>FLEXNET</v>
          </cell>
          <cell r="Y3487" t="str">
            <v>FLEX NET CALLE 28 DE JUNIO S/N Y GARCIA MORENO ENTRADA LLANO GRANDE</v>
          </cell>
        </row>
        <row r="3488">
          <cell r="A3488" t="str">
            <v>LDDGYEF0032</v>
          </cell>
          <cell r="B3488">
            <v>483933</v>
          </cell>
          <cell r="C3488" t="str">
            <v>LDDGYEF0032</v>
          </cell>
          <cell r="D3488" t="str">
            <v>CONECEL_DOCUMENTOS</v>
          </cell>
          <cell r="E3488" t="str">
            <v>DESPACHO</v>
          </cell>
          <cell r="F3488" t="str">
            <v>NORMAL</v>
          </cell>
          <cell r="G3488" t="str">
            <v>TF90127</v>
          </cell>
          <cell r="H3488">
            <v>44916</v>
          </cell>
          <cell r="I3488" t="str">
            <v>ENTREGADO</v>
          </cell>
          <cell r="J3488">
            <v>44917</v>
          </cell>
          <cell r="K3488" t="str">
            <v>TOMAS ANDRADE/GSO/ALG</v>
          </cell>
          <cell r="L3488" t="str">
            <v xml:space="preserve"> Gye:  Urdenor 2 - parque empresarial colon , edificio Coloncorp B mezanine atras de Netlife</v>
          </cell>
          <cell r="M3488" t="str">
            <v>0</v>
          </cell>
          <cell r="N3488" t="str">
            <v>982033756</v>
          </cell>
          <cell r="O3488" t="str">
            <v/>
          </cell>
          <cell r="P3488" t="str">
            <v>GUAYAQUIL</v>
          </cell>
          <cell r="Q3488" t="str">
            <v>GUAYAQUIL</v>
          </cell>
          <cell r="R3488" t="str">
            <v>GUAYAS</v>
          </cell>
          <cell r="T3488" t="str">
            <v>ITSACOURIER</v>
          </cell>
          <cell r="U3488" t="str">
            <v>FLEXNETUIO_GYE</v>
          </cell>
          <cell r="V3488">
            <v>1</v>
          </cell>
          <cell r="W3488">
            <v>1</v>
          </cell>
          <cell r="X3488" t="str">
            <v>FLEXNET</v>
          </cell>
          <cell r="Y3488" t="str">
            <v>FLEX NET CALLE 28 DE JUNIO S/N Y GARCIA MORENO ENTRADA LLANO GRANDE</v>
          </cell>
        </row>
        <row r="3489">
          <cell r="A3489" t="str">
            <v>LDDGYEG0038</v>
          </cell>
          <cell r="B3489">
            <v>483934</v>
          </cell>
          <cell r="C3489" t="str">
            <v>LDDGYEG0038</v>
          </cell>
          <cell r="D3489" t="str">
            <v>CONECEL_DOCUMENTOS</v>
          </cell>
          <cell r="E3489" t="str">
            <v>DESPACHO</v>
          </cell>
          <cell r="F3489" t="str">
            <v>NORMAL</v>
          </cell>
          <cell r="G3489" t="str">
            <v>TF90128</v>
          </cell>
          <cell r="H3489">
            <v>44916</v>
          </cell>
          <cell r="I3489" t="str">
            <v>ENTREGADO</v>
          </cell>
          <cell r="J3489">
            <v>44917</v>
          </cell>
          <cell r="K3489" t="str">
            <v>GABRIELA SANDOVAL/PSG</v>
          </cell>
          <cell r="L3489" t="str">
            <v xml:space="preserve"> Gye:  Urdenor 2 - parque empresarial colon , edificio Coloncorp B mezanine atras de Netlife</v>
          </cell>
          <cell r="M3489" t="str">
            <v>0</v>
          </cell>
          <cell r="N3489" t="str">
            <v>982033756</v>
          </cell>
          <cell r="O3489" t="str">
            <v/>
          </cell>
          <cell r="P3489" t="str">
            <v>GUAYAQUIL</v>
          </cell>
          <cell r="Q3489" t="str">
            <v>GUAYAQUIL</v>
          </cell>
          <cell r="R3489" t="str">
            <v>GUAYAS</v>
          </cell>
          <cell r="T3489" t="str">
            <v>ITSACOURIER</v>
          </cell>
          <cell r="U3489" t="str">
            <v>FLEXNETUIO_GYE</v>
          </cell>
          <cell r="V3489">
            <v>1</v>
          </cell>
          <cell r="W3489">
            <v>1</v>
          </cell>
          <cell r="X3489" t="str">
            <v>FLEXNET</v>
          </cell>
          <cell r="Y3489" t="str">
            <v>FLEX NET CALLE 28 DE JUNIO S/N Y GARCIA MORENO ENTRADA LLANO GRANDE</v>
          </cell>
        </row>
        <row r="3490">
          <cell r="A3490" t="str">
            <v>LDDGYEH0022</v>
          </cell>
          <cell r="B3490">
            <v>483935</v>
          </cell>
          <cell r="C3490" t="str">
            <v>LDDGYEH0022</v>
          </cell>
          <cell r="D3490" t="str">
            <v>CONECEL_DOCUMENTOS</v>
          </cell>
          <cell r="E3490" t="str">
            <v>DESPACHO</v>
          </cell>
          <cell r="F3490" t="str">
            <v>NORMAL</v>
          </cell>
          <cell r="G3490" t="str">
            <v>TF90129</v>
          </cell>
          <cell r="H3490">
            <v>44916</v>
          </cell>
          <cell r="I3490" t="str">
            <v>ENTREGADO</v>
          </cell>
          <cell r="J3490">
            <v>44917</v>
          </cell>
          <cell r="K3490" t="str">
            <v>Lourdes Quinteros/OFC BRELDYNG</v>
          </cell>
          <cell r="L3490" t="str">
            <v>OFC BRELDYNG CALLE 7MO PASAJE 37ª Y V. EMILIO ROMERO, BODEGAS DE FERRETERIA ESPINOZA, bodega #8 (exactamente queda en la Juan Tanca Marengo km. 4.5 pasando la coca cola</v>
          </cell>
          <cell r="M3490" t="str">
            <v>0</v>
          </cell>
          <cell r="N3490" t="str">
            <v>0</v>
          </cell>
          <cell r="O3490" t="str">
            <v/>
          </cell>
          <cell r="P3490" t="str">
            <v>GUAYAQUIL</v>
          </cell>
          <cell r="Q3490" t="str">
            <v>GUAYAQUIL</v>
          </cell>
          <cell r="R3490" t="str">
            <v>GUAYAS</v>
          </cell>
          <cell r="T3490" t="str">
            <v>ITSACOURIER</v>
          </cell>
          <cell r="U3490" t="str">
            <v>FLEXNETUIO_GYE</v>
          </cell>
          <cell r="V3490">
            <v>1</v>
          </cell>
          <cell r="W3490">
            <v>1</v>
          </cell>
          <cell r="X3490" t="str">
            <v>FLEXNET</v>
          </cell>
          <cell r="Y3490" t="str">
            <v>FLEX NET CALLE 28 DE JUNIO S/N Y GARCIA MORENO ENTRADA LLANO GRANDE</v>
          </cell>
        </row>
        <row r="3491">
          <cell r="A3491" t="str">
            <v>LDDGYEI0023</v>
          </cell>
          <cell r="B3491">
            <v>483936</v>
          </cell>
          <cell r="C3491" t="str">
            <v>LDDGYEI0023</v>
          </cell>
          <cell r="D3491" t="str">
            <v>CONECEL_DOCUMENTOS</v>
          </cell>
          <cell r="E3491" t="str">
            <v>DESPACHO</v>
          </cell>
          <cell r="F3491" t="str">
            <v>NORMAL</v>
          </cell>
          <cell r="G3491" t="str">
            <v>TF90130</v>
          </cell>
          <cell r="H3491">
            <v>44916</v>
          </cell>
          <cell r="I3491" t="str">
            <v>ENTREGADO</v>
          </cell>
          <cell r="J3491">
            <v>44917</v>
          </cell>
          <cell r="K3491" t="str">
            <v>Paola Loja /Conecel Reg</v>
          </cell>
          <cell r="L3491" t="str">
            <v>GYE - Centro Comercial Garzo centro-ACC</v>
          </cell>
          <cell r="M3491" t="str">
            <v>0</v>
          </cell>
          <cell r="N3491" t="str">
            <v>993393277</v>
          </cell>
          <cell r="O3491" t="str">
            <v/>
          </cell>
          <cell r="P3491" t="str">
            <v>GUAYAQUIL</v>
          </cell>
          <cell r="Q3491" t="str">
            <v>GUAYAQUIL</v>
          </cell>
          <cell r="R3491" t="str">
            <v>GUAYAS</v>
          </cell>
          <cell r="T3491" t="str">
            <v>ITSACOURIER</v>
          </cell>
          <cell r="U3491" t="str">
            <v>FLEXNETUIO_GYE</v>
          </cell>
          <cell r="V3491">
            <v>1</v>
          </cell>
          <cell r="W3491">
            <v>1</v>
          </cell>
          <cell r="X3491" t="str">
            <v>FLEXNET</v>
          </cell>
          <cell r="Y3491" t="str">
            <v>FLEX NET CALLE 28 DE JUNIO S/N Y GARCIA MORENO ENTRADA LLANO GRANDE</v>
          </cell>
        </row>
        <row r="3492">
          <cell r="A3492" t="str">
            <v>CLDEV_EQ220052</v>
          </cell>
          <cell r="B3492">
            <v>483928</v>
          </cell>
          <cell r="C3492" t="str">
            <v>CLDEV_EQ220052</v>
          </cell>
          <cell r="D3492" t="str">
            <v>CONECEL_DOCUMENTOS</v>
          </cell>
          <cell r="E3492" t="str">
            <v>DESPACHO</v>
          </cell>
          <cell r="G3492" t="str">
            <v>TF90123</v>
          </cell>
          <cell r="H3492">
            <v>44916</v>
          </cell>
          <cell r="I3492" t="str">
            <v>ENTREGADO</v>
          </cell>
          <cell r="J3492">
            <v>44917</v>
          </cell>
          <cell r="K3492" t="str">
            <v>ANA AGUIRRE / MARIA SUNTAXI</v>
          </cell>
          <cell r="L3492" t="str">
            <v>CIUDADELA SANTA LEONOR MZ 6 SOLAR 17</v>
          </cell>
          <cell r="P3492" t="str">
            <v xml:space="preserve"> VILLAMIL PLAYAS</v>
          </cell>
          <cell r="Q3492" t="str">
            <v>GUAYAQUIL</v>
          </cell>
          <cell r="R3492" t="str">
            <v>GUAYAS</v>
          </cell>
          <cell r="S3492" t="str">
            <v/>
          </cell>
          <cell r="T3492" t="str">
            <v>ITSACOURIER</v>
          </cell>
          <cell r="U3492" t="str">
            <v>FLEXNETUIO_GYE</v>
          </cell>
          <cell r="V3492">
            <v>1</v>
          </cell>
          <cell r="X3492" t="str">
            <v>FLEXNET</v>
          </cell>
        </row>
        <row r="3493">
          <cell r="A3493" t="str">
            <v>CLDEV_SIM220177</v>
          </cell>
          <cell r="B3493">
            <v>483927</v>
          </cell>
          <cell r="C3493" t="str">
            <v>CLDEV_SIM220177</v>
          </cell>
          <cell r="D3493" t="str">
            <v>CONECEL_DOCUMENTOS</v>
          </cell>
          <cell r="E3493" t="str">
            <v>DESPACHO</v>
          </cell>
          <cell r="G3493" t="str">
            <v>TF90124</v>
          </cell>
          <cell r="H3493">
            <v>44916</v>
          </cell>
          <cell r="I3493" t="str">
            <v>ENTREGADO</v>
          </cell>
          <cell r="J3493">
            <v>44917</v>
          </cell>
          <cell r="K3493" t="str">
            <v>ROLANDO MORALES / MARIA SUNTAXI</v>
          </cell>
          <cell r="L3493" t="str">
            <v>CIUDADELA SANTA LEONOR MZ 6 SOLAR 17</v>
          </cell>
          <cell r="P3493" t="str">
            <v xml:space="preserve"> VILLAMIL PLAYAS</v>
          </cell>
          <cell r="Q3493" t="str">
            <v>GUAYAQUIL</v>
          </cell>
          <cell r="R3493" t="str">
            <v>GUAYAS</v>
          </cell>
          <cell r="S3493" t="str">
            <v/>
          </cell>
          <cell r="T3493" t="str">
            <v>ITSACOURIER</v>
          </cell>
          <cell r="U3493" t="str">
            <v>FLEXNETUIO_GYE</v>
          </cell>
          <cell r="V3493">
            <v>1</v>
          </cell>
          <cell r="X3493" t="str">
            <v>FLEXNET</v>
          </cell>
        </row>
        <row r="3494">
          <cell r="A3494" t="str">
            <v>CLDEV_SIM220184</v>
          </cell>
          <cell r="B3494">
            <v>483926</v>
          </cell>
          <cell r="C3494" t="str">
            <v>CLDEV_SIM220184</v>
          </cell>
          <cell r="D3494" t="str">
            <v>CONECEL_DOCUMENTOS</v>
          </cell>
          <cell r="E3494" t="str">
            <v>DESPACHO</v>
          </cell>
          <cell r="G3494" t="str">
            <v>FT76388</v>
          </cell>
          <cell r="H3494">
            <v>44916</v>
          </cell>
          <cell r="I3494" t="str">
            <v>ENTREGADO</v>
          </cell>
          <cell r="J3494">
            <v>44917</v>
          </cell>
          <cell r="K3494" t="str">
            <v>CRISTIAN ZAMBRANO / CAROLINA PÉREZ</v>
          </cell>
          <cell r="L3494" t="str">
            <v>AV. AMAZONAS N44-124 Y LUIS BARBERY, EDIFICIO COLOR BLANCO</v>
          </cell>
          <cell r="P3494" t="str">
            <v>000001</v>
          </cell>
          <cell r="Q3494" t="str">
            <v>QUITO</v>
          </cell>
          <cell r="R3494" t="str">
            <v>PICHINCHA</v>
          </cell>
          <cell r="S3494" t="str">
            <v>BODEGA FLEXNET UIO - RETIRA CLIENTE</v>
          </cell>
          <cell r="T3494" t="str">
            <v>FLEXTRANS UIO</v>
          </cell>
          <cell r="U3494" t="str">
            <v>RETIRA_CLIENTE</v>
          </cell>
          <cell r="V3494">
            <v>1</v>
          </cell>
          <cell r="X3494" t="str">
            <v>FLEXNET</v>
          </cell>
        </row>
        <row r="3495">
          <cell r="A3495" t="str">
            <v>2022-12652</v>
          </cell>
          <cell r="B3495">
            <v>483925</v>
          </cell>
          <cell r="C3495" t="str">
            <v>2022-12652</v>
          </cell>
          <cell r="D3495" t="str">
            <v>MOVISTAR</v>
          </cell>
          <cell r="E3495" t="str">
            <v>DESPACHO</v>
          </cell>
          <cell r="F3495" t="str">
            <v>NORMAL</v>
          </cell>
          <cell r="G3495" t="str">
            <v>031080202212652</v>
          </cell>
          <cell r="H3495">
            <v>44916</v>
          </cell>
          <cell r="I3495" t="str">
            <v>ENTREGADO</v>
          </cell>
          <cell r="J3495">
            <v>44917</v>
          </cell>
          <cell r="K3495" t="str">
            <v>CAVS QUICENTRO_KLEVER ANDRES REA BARRERA_ESTEBAN ALEJANDRO JIMENEZ ORTIZ</v>
          </cell>
          <cell r="L3495" t="str">
            <v>AV 6 DE DICIEMBRE NOP104 Y NACIONES UNIDAS CQUICENTRO SHOPPING PLANTA ALTA LOCAL 9</v>
          </cell>
          <cell r="M3495" t="str">
            <v>0</v>
          </cell>
          <cell r="N3495" t="str">
            <v>0979219715 - 0983013833</v>
          </cell>
          <cell r="P3495" t="str">
            <v>QUITO</v>
          </cell>
          <cell r="Q3495" t="str">
            <v>QUITO</v>
          </cell>
          <cell r="R3495" t="str">
            <v>PICHINCHA</v>
          </cell>
          <cell r="T3495" t="str">
            <v>TRAMACO</v>
          </cell>
          <cell r="U3495" t="str">
            <v>FLEXNETUIO_LOCAL</v>
          </cell>
          <cell r="V3495">
            <v>3</v>
          </cell>
          <cell r="W3495">
            <v>1</v>
          </cell>
          <cell r="X3495" t="str">
            <v>FLEXNET ECUADOR - MOVISTAR</v>
          </cell>
          <cell r="Y3495" t="str">
            <v>CALLE 28 DE JUNIO S/N Y GARCIA MORENO ENTRADA LLANO GRANDE</v>
          </cell>
        </row>
        <row r="3496">
          <cell r="A3496" t="str">
            <v>20003029745617</v>
          </cell>
          <cell r="B3496">
            <v>483912</v>
          </cell>
          <cell r="C3496" t="str">
            <v>20003029745617</v>
          </cell>
          <cell r="D3496" t="str">
            <v>BRELDYNG</v>
          </cell>
          <cell r="E3496" t="str">
            <v>DESPACHO</v>
          </cell>
          <cell r="F3496" t="str">
            <v>NORMAL</v>
          </cell>
          <cell r="G3496" t="str">
            <v>031002004125133</v>
          </cell>
          <cell r="H3496">
            <v>44916</v>
          </cell>
          <cell r="I3496" t="str">
            <v>ENTREGADO</v>
          </cell>
          <cell r="J3496">
            <v>44922</v>
          </cell>
          <cell r="K3496" t="str">
            <v>TRICERRY CECILIA PAREDES ATI</v>
          </cell>
          <cell r="L3496" t="str">
            <v>CHIMBORAZO / RIOBAMBA / MALDONADO / ARGENTINA / SN / ENTRE MARIANA DE JESUS Y ALVARADO / BARRIO SAN ALFONSO CASA 1 PISO COLOR VERDE PUERTA NEGRA CERCA DE LOS BOMBEROS</v>
          </cell>
          <cell r="M3496" t="str">
            <v>602128183</v>
          </cell>
          <cell r="N3496" t="str">
            <v>968465644</v>
          </cell>
          <cell r="P3496" t="str">
            <v>RIOBAMBA</v>
          </cell>
          <cell r="Q3496" t="str">
            <v>RIOBAMBA</v>
          </cell>
          <cell r="R3496" t="str">
            <v>CHIMBORAZO</v>
          </cell>
          <cell r="U3496" t="str">
            <v>FLEXNETGYE_PROVINCIA</v>
          </cell>
          <cell r="V3496">
            <v>1</v>
          </cell>
          <cell r="W3496">
            <v>3</v>
          </cell>
          <cell r="X3496" t="str">
            <v>FLEXNET</v>
          </cell>
          <cell r="Y3496" t="str">
            <v>FLEX NET GYE KM 8.5 VIA DAULE</v>
          </cell>
        </row>
        <row r="3497">
          <cell r="A3497" t="str">
            <v>20003029735617</v>
          </cell>
          <cell r="B3497">
            <v>483913</v>
          </cell>
          <cell r="C3497" t="str">
            <v>20003029735617</v>
          </cell>
          <cell r="D3497" t="str">
            <v>BRELDYNG</v>
          </cell>
          <cell r="E3497" t="str">
            <v>DESPACHO</v>
          </cell>
          <cell r="F3497" t="str">
            <v>NORMAL</v>
          </cell>
          <cell r="G3497" t="str">
            <v>031002004125134</v>
          </cell>
          <cell r="H3497">
            <v>44916</v>
          </cell>
          <cell r="I3497" t="str">
            <v>ENTREGADO</v>
          </cell>
          <cell r="J3497">
            <v>44923</v>
          </cell>
          <cell r="K3497" t="str">
            <v>LINDA LEYDA TENORIO LARA</v>
          </cell>
          <cell r="L3497" t="str">
            <v>EL ORO / MACHALA / EL GUABO / CDLA BOLIVAR RIZOS / SL 6 CASA 6 /  / CDLA BOLIVAR RIZOS SL6 CS CLR BEIGE 3PS ENTRANDO POR LAS ANTENAS DE CLARO PASANDO LA COOP PALMAR</v>
          </cell>
          <cell r="M3497" t="str">
            <v>705171304</v>
          </cell>
          <cell r="N3497" t="str">
            <v>969284420</v>
          </cell>
          <cell r="P3497" t="str">
            <v>MACHALA</v>
          </cell>
          <cell r="Q3497" t="str">
            <v>MACHALA</v>
          </cell>
          <cell r="R3497" t="str">
            <v>EL ORO</v>
          </cell>
          <cell r="U3497" t="str">
            <v>FLEXNETGYE_PROVINCIA</v>
          </cell>
          <cell r="V3497">
            <v>1</v>
          </cell>
          <cell r="W3497">
            <v>3</v>
          </cell>
          <cell r="X3497" t="str">
            <v>FLEXNET</v>
          </cell>
          <cell r="Y3497" t="str">
            <v>FLEX NET GYE KM 8.5 VIA DAULE</v>
          </cell>
        </row>
        <row r="3498">
          <cell r="A3498" t="str">
            <v>20003029321367</v>
          </cell>
          <cell r="B3498">
            <v>483915</v>
          </cell>
          <cell r="C3498" t="str">
            <v>20003029321367</v>
          </cell>
          <cell r="D3498" t="str">
            <v>BRELDYNG</v>
          </cell>
          <cell r="E3498" t="str">
            <v>DESPACHO</v>
          </cell>
          <cell r="F3498" t="str">
            <v>NORMAL</v>
          </cell>
          <cell r="G3498" t="str">
            <v/>
          </cell>
          <cell r="H3498">
            <v>44916</v>
          </cell>
          <cell r="I3498" t="str">
            <v>ENTREGADO</v>
          </cell>
          <cell r="J3498">
            <v>44923</v>
          </cell>
          <cell r="K3498" t="str">
            <v>RODRIGO MANUEL MARCILLO ORMAZA</v>
          </cell>
          <cell r="L3498" t="str">
            <v>GUAYAS / GUAYAQUIL / TARQUI / AV FRANCISCO DE ORELLANA /  /  / CONJUNTO RECIDENCIAL CENTROPOLIS OFICINA TRAMACO SAN MARINO</v>
          </cell>
          <cell r="M3498" t="str">
            <v>1311909327</v>
          </cell>
          <cell r="N3498" t="str">
            <v>980685310</v>
          </cell>
          <cell r="O3498" t="str">
            <v/>
          </cell>
          <cell r="P3498" t="str">
            <v>GUAYAQUIL</v>
          </cell>
          <cell r="Q3498" t="str">
            <v>GUAYAQUIL</v>
          </cell>
          <cell r="R3498" t="str">
            <v>GUAYAS</v>
          </cell>
          <cell r="V3498">
            <v>1</v>
          </cell>
          <cell r="W3498">
            <v>0</v>
          </cell>
          <cell r="X3498" t="str">
            <v>FLEXNET</v>
          </cell>
          <cell r="Y3498" t="str">
            <v>FLEX NET GYE KM 8.5 VIA DAULE</v>
          </cell>
        </row>
        <row r="3499">
          <cell r="A3499" t="str">
            <v>20003030591989</v>
          </cell>
          <cell r="B3499">
            <v>483916</v>
          </cell>
          <cell r="C3499" t="str">
            <v>20003030591989</v>
          </cell>
          <cell r="D3499" t="str">
            <v>BRELDYNG</v>
          </cell>
          <cell r="E3499" t="str">
            <v>DESPACHO</v>
          </cell>
          <cell r="F3499" t="str">
            <v>NORMAL</v>
          </cell>
          <cell r="G3499" t="str">
            <v>031002004125135</v>
          </cell>
          <cell r="H3499">
            <v>44916</v>
          </cell>
          <cell r="I3499" t="str">
            <v>ENTREGADO</v>
          </cell>
          <cell r="J3499">
            <v>44923</v>
          </cell>
          <cell r="K3499" t="str">
            <v>GISELLE VERONICA ALVAREZ GUERRERO</v>
          </cell>
          <cell r="L3499" t="str">
            <v>IMBABURA / IBARRA / EL SAGRARIO / ZUMBA / 13-45 / CANARIO / BARRIO 15 DICIEMBRE POR EL ANILLO VIAL CASA 1 PISO PORTON NEGRO</v>
          </cell>
          <cell r="M3499" t="str">
            <v>1003624135</v>
          </cell>
          <cell r="N3499" t="str">
            <v>997232281</v>
          </cell>
          <cell r="P3499" t="str">
            <v>IBARRA</v>
          </cell>
          <cell r="Q3499" t="str">
            <v>IBARRA</v>
          </cell>
          <cell r="R3499" t="str">
            <v>IMBABURA</v>
          </cell>
          <cell r="U3499" t="str">
            <v>FLEXNETGYE_PROVINCIA</v>
          </cell>
          <cell r="V3499">
            <v>2</v>
          </cell>
          <cell r="W3499">
            <v>12</v>
          </cell>
          <cell r="X3499" t="str">
            <v>FLEXNET</v>
          </cell>
          <cell r="Y3499" t="str">
            <v>FLEX NET GYE KM 8.5 VIA DAULE</v>
          </cell>
        </row>
        <row r="3500">
          <cell r="A3500" t="str">
            <v>20003031372137</v>
          </cell>
          <cell r="B3500">
            <v>483917</v>
          </cell>
          <cell r="C3500" t="str">
            <v>20003031372137</v>
          </cell>
          <cell r="D3500" t="str">
            <v>BRELDYNG</v>
          </cell>
          <cell r="E3500" t="str">
            <v>DESPACHO</v>
          </cell>
          <cell r="F3500" t="str">
            <v>NORMAL</v>
          </cell>
          <cell r="G3500" t="str">
            <v>031002004125136</v>
          </cell>
          <cell r="H3500">
            <v>44916</v>
          </cell>
          <cell r="I3500" t="str">
            <v>ENTREGADO</v>
          </cell>
          <cell r="J3500">
            <v>44923</v>
          </cell>
          <cell r="K3500" t="str">
            <v>MARIA LORENA PENAFIEL TIGRERO</v>
          </cell>
          <cell r="L3500" t="str">
            <v>SANTA ELENA / LA LIBERTAD / LA LIBERTAD / AV ELEODORO SOLORZANO / SN / PUERTO LUCIA / CENTRO COMERCIAL PASEO SHOPPING ENTRADA AV PUERTO LUCIA CABINA WESTERN UNION DENTRO DEL HIPER MARKET</v>
          </cell>
          <cell r="M3500" t="str">
            <v>2400093239</v>
          </cell>
          <cell r="N3500" t="str">
            <v>986189681</v>
          </cell>
          <cell r="P3500" t="str">
            <v>LA LIBERTAD</v>
          </cell>
          <cell r="Q3500" t="str">
            <v>LA LIBERTAD</v>
          </cell>
          <cell r="R3500" t="str">
            <v>SANTA ELENA</v>
          </cell>
          <cell r="U3500" t="str">
            <v>FLEXNETGYE_PROVINCIA</v>
          </cell>
          <cell r="V3500">
            <v>1</v>
          </cell>
          <cell r="W3500">
            <v>3</v>
          </cell>
          <cell r="X3500" t="str">
            <v>FLEXNET</v>
          </cell>
          <cell r="Y3500" t="str">
            <v>FLEX NET GYE KM 8.5 VIA DAULE</v>
          </cell>
        </row>
        <row r="3501">
          <cell r="A3501" t="str">
            <v>20003031016062</v>
          </cell>
          <cell r="B3501">
            <v>483920</v>
          </cell>
          <cell r="C3501" t="str">
            <v>20003031016062</v>
          </cell>
          <cell r="D3501" t="str">
            <v>BRELDYNG</v>
          </cell>
          <cell r="E3501" t="str">
            <v>DESPACHO</v>
          </cell>
          <cell r="F3501" t="str">
            <v>NORMAL</v>
          </cell>
          <cell r="G3501" t="str">
            <v>TF90202 / 031002004141649</v>
          </cell>
          <cell r="H3501">
            <v>44916</v>
          </cell>
          <cell r="I3501" t="str">
            <v>EN_TRANSITO</v>
          </cell>
          <cell r="J3501">
            <v>44923</v>
          </cell>
          <cell r="K3501" t="str">
            <v>JOHN ALEXI ELENO GALARZA</v>
          </cell>
          <cell r="L3501" t="str">
            <v>"GUAYAS / GUAYAQUIL / XIMENA / CALLE 25 DE AGOSTO /  /  / CIUDADELA BUCARAM CASA 2 PISOS COLOR CREMA S/N 100 METROSA LA DERECHA DEL COLISEO ""CIUDAD DE LA TRONCAL"""</v>
          </cell>
          <cell r="M3501" t="str">
            <v>1203147804</v>
          </cell>
          <cell r="N3501" t="str">
            <v>985787512</v>
          </cell>
          <cell r="P3501" t="str">
            <v>GUAYAQUIL</v>
          </cell>
          <cell r="Q3501" t="str">
            <v>GUAYAQUIL</v>
          </cell>
          <cell r="R3501" t="str">
            <v>GUAYAS</v>
          </cell>
          <cell r="T3501" t="str">
            <v>TRAMACO</v>
          </cell>
          <cell r="U3501" t="str">
            <v>FLEXNETGYE_LOCAL</v>
          </cell>
          <cell r="V3501">
            <v>2</v>
          </cell>
          <cell r="W3501">
            <v>12</v>
          </cell>
          <cell r="X3501" t="str">
            <v>FLEXNET</v>
          </cell>
          <cell r="Y3501" t="str">
            <v>FLEX NET GYE KM 8.5 VIA DAULE</v>
          </cell>
        </row>
        <row r="3502">
          <cell r="A3502" t="str">
            <v>20003031015380</v>
          </cell>
          <cell r="B3502">
            <v>483923</v>
          </cell>
          <cell r="C3502" t="str">
            <v>20003031015380</v>
          </cell>
          <cell r="D3502" t="str">
            <v>BRELDYNG</v>
          </cell>
          <cell r="E3502" t="str">
            <v>DESPACHO</v>
          </cell>
          <cell r="F3502" t="str">
            <v>NORMAL</v>
          </cell>
          <cell r="G3502" t="str">
            <v>031002004125137</v>
          </cell>
          <cell r="H3502">
            <v>44916</v>
          </cell>
          <cell r="I3502" t="str">
            <v>ENTREGADO</v>
          </cell>
          <cell r="J3502">
            <v>44923</v>
          </cell>
          <cell r="K3502" t="str">
            <v>KARINA ESTEFANIA CEDENO LOJA</v>
          </cell>
          <cell r="L3502" t="str">
            <v>"LOS RIOS / QUEVEDO / QUEVEDO / CARLOS KURE / 408 / CALLE 44 / COOP CARLOS JULIO CASA JUDICIAL EN CALLE PRINCIPAL/CASA CON NEGOCIO DE MINIMARKET LETRERO"" PAQUITO XAVIER"""</v>
          </cell>
          <cell r="M3502" t="str">
            <v>1717270159</v>
          </cell>
          <cell r="N3502" t="str">
            <v>939458270</v>
          </cell>
          <cell r="P3502" t="str">
            <v>QUEVEDO</v>
          </cell>
          <cell r="Q3502" t="str">
            <v>QUEVEDO</v>
          </cell>
          <cell r="R3502" t="str">
            <v>LOS RIOS</v>
          </cell>
          <cell r="U3502" t="str">
            <v>FLEXNETGYE_PROVINCIA</v>
          </cell>
          <cell r="V3502">
            <v>1</v>
          </cell>
          <cell r="W3502">
            <v>3</v>
          </cell>
          <cell r="X3502" t="str">
            <v>FLEXNET</v>
          </cell>
          <cell r="Y3502" t="str">
            <v>FLEX NET GYE KM 8.5 VIA DAULE</v>
          </cell>
        </row>
        <row r="3503">
          <cell r="A3503" t="str">
            <v>20003031378266</v>
          </cell>
          <cell r="B3503">
            <v>483924</v>
          </cell>
          <cell r="C3503" t="str">
            <v>20003031378266</v>
          </cell>
          <cell r="D3503" t="str">
            <v>BRELDYNG</v>
          </cell>
          <cell r="E3503" t="str">
            <v>DESPACHO</v>
          </cell>
          <cell r="F3503" t="str">
            <v>NORMAL</v>
          </cell>
          <cell r="G3503" t="str">
            <v>031002004125138</v>
          </cell>
          <cell r="H3503">
            <v>44916</v>
          </cell>
          <cell r="I3503" t="str">
            <v>ENTREGADO</v>
          </cell>
          <cell r="J3503">
            <v>44923</v>
          </cell>
          <cell r="K3503" t="str">
            <v>BRAVO ARIAS MARIA JOSE</v>
          </cell>
          <cell r="L3503" t="str">
            <v>PICHINCHA / QUITO / CAYAMBE / VARGAS TORRES / OE2-36 / MORALES / OFICINA TRAMACO CAYAMBE</v>
          </cell>
          <cell r="M3503" t="str">
            <v>1707344758</v>
          </cell>
          <cell r="N3503" t="str">
            <v>999361824</v>
          </cell>
          <cell r="P3503" t="str">
            <v>QUITO</v>
          </cell>
          <cell r="Q3503" t="str">
            <v>QUITO</v>
          </cell>
          <cell r="R3503" t="str">
            <v>PICHINCHA</v>
          </cell>
          <cell r="U3503" t="str">
            <v>FLEXNETGYE_PROVINCIA</v>
          </cell>
          <cell r="V3503">
            <v>2</v>
          </cell>
          <cell r="W3503">
            <v>12</v>
          </cell>
          <cell r="X3503" t="str">
            <v>FLEXNET</v>
          </cell>
          <cell r="Y3503" t="str">
            <v>FLEX NET GYE KM 8.5 VIA DAULE</v>
          </cell>
        </row>
        <row r="3504">
          <cell r="A3504" t="str">
            <v>53053</v>
          </cell>
          <cell r="B3504">
            <v>483909</v>
          </cell>
          <cell r="C3504" t="str">
            <v>53053</v>
          </cell>
          <cell r="D3504" t="str">
            <v>DEGSO</v>
          </cell>
          <cell r="E3504" t="str">
            <v>DESPACHO</v>
          </cell>
          <cell r="F3504" t="str">
            <v>NORMAL</v>
          </cell>
          <cell r="G3504" t="str">
            <v>FT76440</v>
          </cell>
          <cell r="H3504">
            <v>44916</v>
          </cell>
          <cell r="I3504" t="str">
            <v>ENTREGADO</v>
          </cell>
          <cell r="J3504">
            <v>44917</v>
          </cell>
          <cell r="K3504" t="str">
            <v>ENI ECUADOR S.A.</v>
          </cell>
          <cell r="L3504" t="str">
            <v>Direccion:  VIA SANGOLQUI - PIFO KM 4 ½ FRENTE A PINTAG – ATENCION TATIANA LATACUMBA - TELF 2232603</v>
          </cell>
          <cell r="M3504" t="str">
            <v>1790540626001</v>
          </cell>
          <cell r="N3504" t="str">
            <v>99-832-0225</v>
          </cell>
          <cell r="O3504" t="str">
            <v>99-832-0225</v>
          </cell>
          <cell r="P3504" t="str">
            <v>171101</v>
          </cell>
          <cell r="Q3504" t="str">
            <v>RUMIÑAHUI</v>
          </cell>
          <cell r="R3504" t="str">
            <v>PICHINCHA</v>
          </cell>
          <cell r="S3504" t="str">
            <v>SANGOLQUI</v>
          </cell>
          <cell r="T3504" t="str">
            <v>FLEXTRANS UIO</v>
          </cell>
          <cell r="U3504" t="str">
            <v>FLEXNETUIO_LOCAL</v>
          </cell>
          <cell r="V3504">
            <v>1</v>
          </cell>
          <cell r="W3504">
            <v>1</v>
          </cell>
          <cell r="X3504" t="str">
            <v>FLEXNET</v>
          </cell>
          <cell r="Y3504" t="str">
            <v>FLEX NET CALLE 28 DE JUNIO S/N Y GARCIA MORENO ENTRADA LLANO GRANDE</v>
          </cell>
        </row>
        <row r="3505">
          <cell r="A3505" t="str">
            <v>22-2660</v>
          </cell>
          <cell r="B3505">
            <v>483904</v>
          </cell>
          <cell r="C3505" t="str">
            <v>22-2660</v>
          </cell>
          <cell r="D3505" t="str">
            <v>VENTURA</v>
          </cell>
          <cell r="E3505" t="str">
            <v>DESPACHO</v>
          </cell>
          <cell r="F3505" t="str">
            <v>NORMAL</v>
          </cell>
          <cell r="G3505" t="str">
            <v>FT76443</v>
          </cell>
          <cell r="H3505">
            <v>44916</v>
          </cell>
          <cell r="I3505" t="str">
            <v>ENTREGADO</v>
          </cell>
          <cell r="J3505">
            <v>44917</v>
          </cell>
          <cell r="K3505" t="str">
            <v>ECUAWAGEN</v>
          </cell>
          <cell r="L3505" t="str">
            <v> AV. DE LOS GRANADOS E14-70 E ISLA MARCHENA.</v>
          </cell>
          <cell r="M3505" t="str">
            <v>1791765842001</v>
          </cell>
          <cell r="P3505" t="str">
            <v>170503</v>
          </cell>
          <cell r="Q3505" t="str">
            <v>QUITO</v>
          </cell>
          <cell r="R3505" t="str">
            <v>PICHINCHA</v>
          </cell>
          <cell r="S3505" t="str">
            <v>QUITO</v>
          </cell>
          <cell r="T3505" t="str">
            <v>FLEXTRANS UIO</v>
          </cell>
          <cell r="U3505" t="str">
            <v>FLEXNETUIO_LOCAL</v>
          </cell>
          <cell r="V3505">
            <v>3</v>
          </cell>
          <cell r="W3505">
            <v>114</v>
          </cell>
          <cell r="X3505" t="str">
            <v>FLEXNET DEL ECUADOR</v>
          </cell>
          <cell r="Y3505" t="str">
            <v xml:space="preserve">CALLE 28 DE JUNIO S/N Y GARCIA MORENO </v>
          </cell>
        </row>
        <row r="3506">
          <cell r="A3506" t="str">
            <v>22-2658</v>
          </cell>
          <cell r="B3506">
            <v>483905</v>
          </cell>
          <cell r="C3506" t="str">
            <v>22-2658</v>
          </cell>
          <cell r="D3506" t="str">
            <v>VENTURA</v>
          </cell>
          <cell r="E3506" t="str">
            <v>DESPACHO</v>
          </cell>
          <cell r="F3506" t="str">
            <v>NORMAL</v>
          </cell>
          <cell r="G3506" t="str">
            <v>FT76407</v>
          </cell>
          <cell r="H3506">
            <v>44916</v>
          </cell>
          <cell r="I3506" t="str">
            <v>ENTREGADO</v>
          </cell>
          <cell r="J3506">
            <v>44917</v>
          </cell>
          <cell r="K3506" t="str">
            <v>DISMARKLUB GYE</v>
          </cell>
          <cell r="L3506" t="str">
            <v>AV. CARLOS JULIO AROSEMENA KM 11 ½</v>
          </cell>
          <cell r="M3506" t="str">
            <v>1791937813001_1</v>
          </cell>
          <cell r="P3506" t="str">
            <v>090603</v>
          </cell>
          <cell r="Q3506" t="str">
            <v>GUAYAQUIL</v>
          </cell>
          <cell r="R3506" t="str">
            <v>GUAYAS</v>
          </cell>
          <cell r="S3506" t="str">
            <v>GUAYAQUIL</v>
          </cell>
          <cell r="T3506" t="str">
            <v>FLEXTRANS GYE</v>
          </cell>
          <cell r="U3506" t="str">
            <v>FLEXNETUIO_GYE</v>
          </cell>
          <cell r="V3506">
            <v>1</v>
          </cell>
          <cell r="W3506">
            <v>1</v>
          </cell>
          <cell r="X3506" t="str">
            <v>FLEXNET DEL ECUADOR</v>
          </cell>
          <cell r="Y3506" t="str">
            <v xml:space="preserve">CALLE 28 DE JUNIO S/N Y GARCIA MORENO </v>
          </cell>
        </row>
        <row r="3507">
          <cell r="A3507" t="str">
            <v>22-2661</v>
          </cell>
          <cell r="B3507">
            <v>483906</v>
          </cell>
          <cell r="C3507" t="str">
            <v>22-2661</v>
          </cell>
          <cell r="D3507" t="str">
            <v>VENTURA</v>
          </cell>
          <cell r="E3507" t="str">
            <v>DESPACHO</v>
          </cell>
          <cell r="F3507" t="str">
            <v>NORMAL</v>
          </cell>
          <cell r="G3507" t="str">
            <v>FT76442</v>
          </cell>
          <cell r="H3507">
            <v>44916</v>
          </cell>
          <cell r="I3507" t="str">
            <v>ENTREGADO</v>
          </cell>
          <cell r="J3507">
            <v>44917</v>
          </cell>
          <cell r="K3507" t="str">
            <v>MUNDO MOTRIZ</v>
          </cell>
          <cell r="L3507" t="str">
            <v>AV. ELOY ALFARO Y DE LAS ANONAS</v>
          </cell>
          <cell r="M3507" t="str">
            <v> 1792151473001</v>
          </cell>
          <cell r="P3507" t="str">
            <v>170513</v>
          </cell>
          <cell r="Q3507" t="str">
            <v>QUITO</v>
          </cell>
          <cell r="R3507" t="str">
            <v>PICHINCHA</v>
          </cell>
          <cell r="S3507" t="str">
            <v>QUITO</v>
          </cell>
          <cell r="T3507" t="str">
            <v>FLEXTRANS UIO</v>
          </cell>
          <cell r="U3507" t="str">
            <v>FLEXNETUIO_LOCAL</v>
          </cell>
          <cell r="V3507">
            <v>2</v>
          </cell>
          <cell r="W3507">
            <v>79</v>
          </cell>
          <cell r="X3507" t="str">
            <v>FLEXNET DEL ECUADOR</v>
          </cell>
          <cell r="Y3507" t="str">
            <v xml:space="preserve">CALLE 28 DE JUNIO S/N Y GARCIA MORENO </v>
          </cell>
        </row>
        <row r="3508">
          <cell r="A3508" t="str">
            <v>22-2665</v>
          </cell>
          <cell r="B3508">
            <v>483907</v>
          </cell>
          <cell r="C3508" t="str">
            <v>22-2665</v>
          </cell>
          <cell r="D3508" t="str">
            <v>VENTURA</v>
          </cell>
          <cell r="E3508" t="str">
            <v>DESPACHO</v>
          </cell>
          <cell r="F3508" t="str">
            <v>NORMAL</v>
          </cell>
          <cell r="G3508" t="str">
            <v>031002004125516</v>
          </cell>
          <cell r="H3508">
            <v>44916</v>
          </cell>
          <cell r="I3508" t="str">
            <v>ENTREGADO</v>
          </cell>
          <cell r="J3508">
            <v>44917</v>
          </cell>
          <cell r="K3508" t="str">
            <v>ASSA AMBATO MATRIZ</v>
          </cell>
          <cell r="L3508" t="str">
            <v>AV. ATAHUALPA Y RIO GUAYLLABAMBA</v>
          </cell>
          <cell r="M3508" t="str">
            <v>1890141818001_8</v>
          </cell>
          <cell r="P3508" t="str">
            <v>180103</v>
          </cell>
          <cell r="Q3508" t="str">
            <v>AMBATO</v>
          </cell>
          <cell r="R3508" t="str">
            <v>TUNGURAHUA</v>
          </cell>
          <cell r="S3508" t="str">
            <v>AMBATO</v>
          </cell>
          <cell r="T3508" t="str">
            <v>TRAMACO</v>
          </cell>
          <cell r="U3508" t="str">
            <v>FLEXNETUIO_PROVINCIA</v>
          </cell>
          <cell r="V3508">
            <v>1</v>
          </cell>
          <cell r="W3508">
            <v>1</v>
          </cell>
          <cell r="X3508" t="str">
            <v>FLEXNET DEL ECUADOR</v>
          </cell>
          <cell r="Y3508" t="str">
            <v xml:space="preserve">CALLE 28 DE JUNIO S/N Y GARCIA MORENO </v>
          </cell>
        </row>
        <row r="3509">
          <cell r="A3509" t="str">
            <v>22-2663</v>
          </cell>
          <cell r="B3509">
            <v>483897</v>
          </cell>
          <cell r="C3509" t="str">
            <v>22-2663</v>
          </cell>
          <cell r="D3509" t="str">
            <v>VENTURA</v>
          </cell>
          <cell r="E3509" t="str">
            <v>DESPACHO</v>
          </cell>
          <cell r="F3509" t="str">
            <v>NORMAL</v>
          </cell>
          <cell r="G3509" t="str">
            <v>IC3982</v>
          </cell>
          <cell r="H3509">
            <v>44916</v>
          </cell>
          <cell r="I3509" t="str">
            <v>ENTREGADO</v>
          </cell>
          <cell r="J3509">
            <v>44917</v>
          </cell>
          <cell r="K3509" t="str">
            <v>PROAUTO C.A. CUENCA</v>
          </cell>
          <cell r="L3509" t="str">
            <v>AV. GIL RAMIREZ DAVALOS Y TURUHAYCO</v>
          </cell>
          <cell r="M3509" t="str">
            <v>1792885620001_2</v>
          </cell>
          <cell r="P3509" t="str">
            <v>010103</v>
          </cell>
          <cell r="Q3509" t="str">
            <v>CUENCA</v>
          </cell>
          <cell r="R3509" t="str">
            <v>AZUAY</v>
          </cell>
          <cell r="S3509" t="str">
            <v>CUENCA</v>
          </cell>
          <cell r="U3509" t="str">
            <v>FLEXNETUIO_PROVINCIA</v>
          </cell>
          <cell r="V3509">
            <v>1</v>
          </cell>
          <cell r="W3509">
            <v>5.5</v>
          </cell>
          <cell r="X3509" t="str">
            <v>FLEXNET DEL ECUADOR</v>
          </cell>
          <cell r="Y3509" t="str">
            <v xml:space="preserve">CALLE 28 DE JUNIO S/N Y GARCIA MORENO </v>
          </cell>
        </row>
        <row r="3510">
          <cell r="A3510" t="str">
            <v>22-2659</v>
          </cell>
          <cell r="B3510">
            <v>483898</v>
          </cell>
          <cell r="C3510" t="str">
            <v>22-2659</v>
          </cell>
          <cell r="D3510" t="str">
            <v>VENTURA</v>
          </cell>
          <cell r="E3510" t="str">
            <v>DESPACHO</v>
          </cell>
          <cell r="F3510" t="str">
            <v>NORMAL</v>
          </cell>
          <cell r="G3510" t="str">
            <v>FT76408</v>
          </cell>
          <cell r="H3510">
            <v>44916</v>
          </cell>
          <cell r="I3510" t="str">
            <v>ENTREGADO</v>
          </cell>
          <cell r="J3510">
            <v>44917</v>
          </cell>
          <cell r="K3510" t="str">
            <v>E. MAULME C.A. GYE</v>
          </cell>
          <cell r="L3510" t="str">
            <v xml:space="preserve">AV DE LAS AMERICAS 601 Y CALLE 13 </v>
          </cell>
          <cell r="M3510" t="str">
            <v>1792885620001_1</v>
          </cell>
          <cell r="P3510" t="str">
            <v>090505</v>
          </cell>
          <cell r="Q3510" t="str">
            <v>GUAYAQUIL</v>
          </cell>
          <cell r="R3510" t="str">
            <v>GUAYAS</v>
          </cell>
          <cell r="S3510" t="str">
            <v>GUAYAQUIL</v>
          </cell>
          <cell r="T3510" t="str">
            <v>FLEXTRANS GYE</v>
          </cell>
          <cell r="U3510" t="str">
            <v>FLEXNETUIO_GYE</v>
          </cell>
          <cell r="V3510">
            <v>3</v>
          </cell>
          <cell r="W3510">
            <v>191</v>
          </cell>
          <cell r="X3510" t="str">
            <v>FLEXNET DEL ECUADOR</v>
          </cell>
          <cell r="Y3510" t="str">
            <v xml:space="preserve">CALLE 28 DE JUNIO S/N Y GARCIA MORENO </v>
          </cell>
        </row>
        <row r="3511">
          <cell r="A3511" t="str">
            <v>22-2664</v>
          </cell>
          <cell r="B3511">
            <v>483899</v>
          </cell>
          <cell r="C3511" t="str">
            <v>22-2664</v>
          </cell>
          <cell r="D3511" t="str">
            <v>VENTURA</v>
          </cell>
          <cell r="E3511" t="str">
            <v>DESPACHO</v>
          </cell>
          <cell r="F3511" t="str">
            <v>NORMAL</v>
          </cell>
          <cell r="G3511" t="str">
            <v>FT76452</v>
          </cell>
          <cell r="H3511">
            <v>44916</v>
          </cell>
          <cell r="I3511" t="str">
            <v>ENTREGADO</v>
          </cell>
          <cell r="J3511">
            <v>44917</v>
          </cell>
          <cell r="K3511" t="str">
            <v>PROAUTO QUITO</v>
          </cell>
          <cell r="L3511" t="str">
            <v>AV. ELOY ALFARO Y RUSIA</v>
          </cell>
          <cell r="M3511" t="str">
            <v>1792885620001_5</v>
          </cell>
          <cell r="P3511" t="str">
            <v>170518</v>
          </cell>
          <cell r="Q3511" t="str">
            <v>QUITO</v>
          </cell>
          <cell r="R3511" t="str">
            <v>PICHINCHA</v>
          </cell>
          <cell r="S3511" t="str">
            <v>QUITO</v>
          </cell>
          <cell r="T3511" t="str">
            <v>FLEXTRANS UIO</v>
          </cell>
          <cell r="U3511" t="str">
            <v>FLEXNETUIO_LOCAL</v>
          </cell>
          <cell r="V3511">
            <v>3</v>
          </cell>
          <cell r="W3511">
            <v>24</v>
          </cell>
          <cell r="X3511" t="str">
            <v>FLEXNET DEL ECUADOR</v>
          </cell>
          <cell r="Y3511" t="str">
            <v xml:space="preserve">CALLE 28 DE JUNIO S/N Y GARCIA MORENO </v>
          </cell>
        </row>
        <row r="3512">
          <cell r="A3512" t="str">
            <v>22-2666</v>
          </cell>
          <cell r="B3512">
            <v>483900</v>
          </cell>
          <cell r="C3512" t="str">
            <v>22-2666</v>
          </cell>
          <cell r="D3512" t="str">
            <v>VENTURA</v>
          </cell>
          <cell r="E3512" t="str">
            <v>DESPACHO</v>
          </cell>
          <cell r="F3512" t="str">
            <v>NORMAL</v>
          </cell>
          <cell r="G3512" t="str">
            <v>FT76450</v>
          </cell>
          <cell r="H3512">
            <v>44916</v>
          </cell>
          <cell r="I3512" t="str">
            <v>ENTREGADO</v>
          </cell>
          <cell r="J3512">
            <v>44917</v>
          </cell>
          <cell r="K3512" t="str">
            <v>ASSA CUMBAYA</v>
          </cell>
          <cell r="L3512" t="str">
            <v>AV INTEROCEANICA Y PASAJE LEONIDAS PLAZA</v>
          </cell>
          <cell r="M3512" t="str">
            <v>1890141818001_2</v>
          </cell>
          <cell r="P3512" t="str">
            <v>170902</v>
          </cell>
          <cell r="Q3512" t="str">
            <v>QUITO</v>
          </cell>
          <cell r="R3512" t="str">
            <v>PICHINCHA</v>
          </cell>
          <cell r="S3512" t="str">
            <v>TUMBACO</v>
          </cell>
          <cell r="T3512" t="str">
            <v>FLEXTRANS UIO</v>
          </cell>
          <cell r="U3512" t="str">
            <v>FLEXNETUIO_LOCAL</v>
          </cell>
          <cell r="V3512">
            <v>1</v>
          </cell>
          <cell r="W3512">
            <v>4.0999999999999996</v>
          </cell>
          <cell r="X3512" t="str">
            <v>FLEXNET DEL ECUADOR</v>
          </cell>
          <cell r="Y3512" t="str">
            <v xml:space="preserve">CALLE 28 DE JUNIO S/N Y GARCIA MORENO </v>
          </cell>
        </row>
        <row r="3513">
          <cell r="A3513" t="str">
            <v>22-2667</v>
          </cell>
          <cell r="B3513">
            <v>483901</v>
          </cell>
          <cell r="C3513" t="str">
            <v>22-2667</v>
          </cell>
          <cell r="D3513" t="str">
            <v>VENTURA</v>
          </cell>
          <cell r="E3513" t="str">
            <v>DESPACHO</v>
          </cell>
          <cell r="F3513" t="str">
            <v>NORMAL</v>
          </cell>
          <cell r="G3513" t="str">
            <v>031002004125514</v>
          </cell>
          <cell r="H3513">
            <v>44916</v>
          </cell>
          <cell r="I3513" t="str">
            <v>ENTREGADO</v>
          </cell>
          <cell r="J3513">
            <v>44917</v>
          </cell>
          <cell r="K3513" t="str">
            <v>ASSA RIOBAMBA</v>
          </cell>
          <cell r="L3513" t="str">
            <v>AV. DE LA PRENSA 45-86 Y AV. MANUEL ELICIO FLOR</v>
          </cell>
          <cell r="M3513" t="str">
            <v>1890141818002</v>
          </cell>
          <cell r="P3513" t="str">
            <v>060102</v>
          </cell>
          <cell r="Q3513" t="str">
            <v>RIOBAMBA</v>
          </cell>
          <cell r="R3513" t="str">
            <v>CHIMBORAZO</v>
          </cell>
          <cell r="S3513" t="str">
            <v>RIOBAMBA</v>
          </cell>
          <cell r="T3513" t="str">
            <v>TRAMACO</v>
          </cell>
          <cell r="U3513" t="str">
            <v>FLEXNETUIO_PROVINCIA</v>
          </cell>
          <cell r="V3513">
            <v>2</v>
          </cell>
          <cell r="W3513">
            <v>19</v>
          </cell>
          <cell r="X3513" t="str">
            <v>FLEXNET DEL ECUADOR</v>
          </cell>
          <cell r="Y3513" t="str">
            <v xml:space="preserve">CALLE 28 DE JUNIO S/N Y GARCIA MORENO </v>
          </cell>
        </row>
        <row r="3514">
          <cell r="A3514" t="str">
            <v>22-2657</v>
          </cell>
          <cell r="B3514">
            <v>483902</v>
          </cell>
          <cell r="C3514" t="str">
            <v>22-2657</v>
          </cell>
          <cell r="D3514" t="str">
            <v>VENTURA</v>
          </cell>
          <cell r="E3514" t="str">
            <v>DESPACHO</v>
          </cell>
          <cell r="F3514" t="str">
            <v>NORMAL</v>
          </cell>
          <cell r="G3514" t="str">
            <v>031002004125515</v>
          </cell>
          <cell r="H3514">
            <v>44916</v>
          </cell>
          <cell r="I3514" t="str">
            <v>ENTREGADO</v>
          </cell>
          <cell r="J3514">
            <v>44917</v>
          </cell>
          <cell r="K3514" t="str">
            <v>ASSA MIRAFLORES</v>
          </cell>
          <cell r="L3514" t="str">
            <v>AV FRANCISCO FLOR Y BOLIVAR</v>
          </cell>
          <cell r="M3514" t="str">
            <v>1890141818001_4</v>
          </cell>
          <cell r="P3514" t="str">
            <v>180103</v>
          </cell>
          <cell r="Q3514" t="str">
            <v>AMBATO</v>
          </cell>
          <cell r="R3514" t="str">
            <v>TUNGURAHUA</v>
          </cell>
          <cell r="S3514" t="str">
            <v>AMBATO</v>
          </cell>
          <cell r="T3514" t="str">
            <v>TRAMACO</v>
          </cell>
          <cell r="U3514" t="str">
            <v>FLEXNETUIO_PROVINCIA</v>
          </cell>
          <cell r="V3514">
            <v>1</v>
          </cell>
          <cell r="W3514">
            <v>9</v>
          </cell>
          <cell r="X3514" t="str">
            <v>FLEXNET DEL ECUADOR</v>
          </cell>
          <cell r="Y3514" t="str">
            <v xml:space="preserve">CALLE 28 DE JUNIO S/N Y GARCIA MORENO </v>
          </cell>
        </row>
        <row r="3515">
          <cell r="A3515" t="str">
            <v>22-2662</v>
          </cell>
          <cell r="B3515">
            <v>483903</v>
          </cell>
          <cell r="C3515" t="str">
            <v>22-2662</v>
          </cell>
          <cell r="D3515" t="str">
            <v>VENTURA</v>
          </cell>
          <cell r="E3515" t="str">
            <v>DESPACHO</v>
          </cell>
          <cell r="F3515" t="str">
            <v>NORMAL</v>
          </cell>
          <cell r="G3515" t="str">
            <v>031002004125517</v>
          </cell>
          <cell r="H3515">
            <v>44916</v>
          </cell>
          <cell r="I3515" t="str">
            <v>ENTREGADO</v>
          </cell>
          <cell r="J3515">
            <v>44917</v>
          </cell>
          <cell r="K3515" t="str">
            <v>NORWAGEN</v>
          </cell>
          <cell r="L3515" t="str">
            <v>AV MARIANO ACOSTA # 1 Y LUIS JARAMILLO PEREZ</v>
          </cell>
          <cell r="M3515" t="str">
            <v>1791937813001</v>
          </cell>
          <cell r="P3515" t="str">
            <v>100101</v>
          </cell>
          <cell r="Q3515" t="str">
            <v>IBARRA</v>
          </cell>
          <cell r="R3515" t="str">
            <v>IMBABURA</v>
          </cell>
          <cell r="S3515" t="str">
            <v>SAN MIGUEL DE IBARRA</v>
          </cell>
          <cell r="T3515" t="str">
            <v>TRAMACO</v>
          </cell>
          <cell r="U3515" t="str">
            <v>FLEXNETUIO_PROVINCIA</v>
          </cell>
          <cell r="V3515">
            <v>6</v>
          </cell>
          <cell r="W3515">
            <v>18.5</v>
          </cell>
          <cell r="X3515" t="str">
            <v>FLEXNET DEL ECUADOR</v>
          </cell>
          <cell r="Y3515" t="str">
            <v xml:space="preserve">CALLE 28 DE JUNIO S/N Y GARCIA MORENO </v>
          </cell>
        </row>
        <row r="3516">
          <cell r="A3516" t="str">
            <v>SG_22_1811</v>
          </cell>
          <cell r="B3516">
            <v>483896</v>
          </cell>
          <cell r="C3516" t="str">
            <v>SG_22_1811</v>
          </cell>
          <cell r="D3516" t="str">
            <v>SG</v>
          </cell>
          <cell r="E3516" t="str">
            <v>DESPACHO</v>
          </cell>
          <cell r="F3516" t="str">
            <v>NORMAL</v>
          </cell>
          <cell r="G3516" t="str">
            <v>FT76423</v>
          </cell>
          <cell r="H3516">
            <v>44916</v>
          </cell>
          <cell r="I3516" t="str">
            <v>ENTREGADO</v>
          </cell>
          <cell r="J3516">
            <v>44917</v>
          </cell>
          <cell r="K3516" t="str">
            <v>TAPITEX M&amp;B CIA LTDA</v>
          </cell>
          <cell r="L3516" t="str">
            <v>BODEGA PARQUE INDUSTRIAL: AVENIDA DEL TORIL Y CARAPUNGO. A LADO DE LA BODEGA DE HOLCIM</v>
          </cell>
          <cell r="P3516" t="str">
            <v>010107</v>
          </cell>
          <cell r="Q3516" t="str">
            <v>CUENCA</v>
          </cell>
          <cell r="R3516" t="str">
            <v>AZUAY</v>
          </cell>
          <cell r="S3516" t="str">
            <v>CUENCA</v>
          </cell>
          <cell r="U3516" t="str">
            <v>FLEXNETUIO_PROVINCIA</v>
          </cell>
          <cell r="V3516">
            <v>1</v>
          </cell>
          <cell r="W3516">
            <v>25.68</v>
          </cell>
          <cell r="X3516" t="str">
            <v>FLEXNET UIO</v>
          </cell>
          <cell r="Y3516" t="str">
            <v>PANAMERICANA NORTE KM 12 1/2  LLANO GRANDE</v>
          </cell>
        </row>
        <row r="3517">
          <cell r="A3517" t="str">
            <v>SG_22_1810</v>
          </cell>
          <cell r="B3517">
            <v>483895</v>
          </cell>
          <cell r="C3517" t="str">
            <v>SG_22_1810</v>
          </cell>
          <cell r="D3517" t="str">
            <v>SG</v>
          </cell>
          <cell r="E3517" t="str">
            <v>DESPACHO</v>
          </cell>
          <cell r="F3517" t="str">
            <v>NORMAL</v>
          </cell>
          <cell r="G3517" t="str">
            <v>FT76424</v>
          </cell>
          <cell r="H3517">
            <v>44916</v>
          </cell>
          <cell r="I3517" t="str">
            <v>ENTREGADO</v>
          </cell>
          <cell r="J3517">
            <v>44917</v>
          </cell>
          <cell r="K3517" t="str">
            <v>SERVICIO TECNICO DE DISTRIBUCION</v>
          </cell>
          <cell r="L3517" t="str">
            <v>AV. 10 DE AGOSTO Y ANDRES MARIN GYE</v>
          </cell>
          <cell r="P3517" t="str">
            <v>090302</v>
          </cell>
          <cell r="Q3517" t="str">
            <v>GUAYAQUIL</v>
          </cell>
          <cell r="R3517" t="str">
            <v>GUAYAS</v>
          </cell>
          <cell r="S3517" t="str">
            <v>GUAYAQUIL</v>
          </cell>
          <cell r="T3517" t="str">
            <v>FLEXTRANS GYE</v>
          </cell>
          <cell r="U3517" t="str">
            <v>FLEXNETUIO_GYE</v>
          </cell>
          <cell r="V3517">
            <v>1</v>
          </cell>
          <cell r="W3517">
            <v>54.1</v>
          </cell>
          <cell r="X3517" t="str">
            <v>FLEXNET UIO</v>
          </cell>
          <cell r="Y3517" t="str">
            <v>PANAMERICANA NORTE KM 12 1/2  LLANO GRANDE</v>
          </cell>
        </row>
        <row r="3518">
          <cell r="A3518" t="str">
            <v>SG_22_1809</v>
          </cell>
          <cell r="B3518">
            <v>483894</v>
          </cell>
          <cell r="C3518" t="str">
            <v>SG_22_1809</v>
          </cell>
          <cell r="D3518" t="str">
            <v>SG</v>
          </cell>
          <cell r="E3518" t="str">
            <v>DESPACHO</v>
          </cell>
          <cell r="F3518" t="str">
            <v>NORMAL</v>
          </cell>
          <cell r="G3518" t="str">
            <v>FT76425</v>
          </cell>
          <cell r="H3518">
            <v>44916</v>
          </cell>
          <cell r="I3518" t="str">
            <v>ENTREGADO</v>
          </cell>
          <cell r="J3518">
            <v>44917</v>
          </cell>
          <cell r="K3518" t="str">
            <v>MEGAPRODUCTOS GYE</v>
          </cell>
          <cell r="L3518" t="str">
            <v>KM 7.5 VÍA A DAULE, CDLA. SANTA CECILIA CALLE 12AVA #501 ENTRE CALLE 3ERA Y 4TA</v>
          </cell>
          <cell r="P3518" t="str">
            <v>090602</v>
          </cell>
          <cell r="Q3518" t="str">
            <v>GUAYAQUIL</v>
          </cell>
          <cell r="R3518" t="str">
            <v>GUAYAS</v>
          </cell>
          <cell r="S3518" t="str">
            <v>GUAYAQUIL</v>
          </cell>
          <cell r="T3518" t="str">
            <v>ITSACOURIER</v>
          </cell>
          <cell r="U3518" t="str">
            <v>FLEXNETUIO_GYE</v>
          </cell>
          <cell r="V3518">
            <v>1</v>
          </cell>
          <cell r="W3518">
            <v>115</v>
          </cell>
          <cell r="X3518" t="str">
            <v>FLEXNET UIO</v>
          </cell>
          <cell r="Y3518" t="str">
            <v>PANAMERICANA NORTE KM 12 1/2  LLANO GRANDE</v>
          </cell>
        </row>
        <row r="3519">
          <cell r="A3519" t="str">
            <v>18588732</v>
          </cell>
          <cell r="B3519">
            <v>483893</v>
          </cell>
          <cell r="C3519" t="str">
            <v>18588732</v>
          </cell>
          <cell r="D3519" t="str">
            <v>SPARE</v>
          </cell>
          <cell r="E3519" t="str">
            <v>DESPACHO</v>
          </cell>
          <cell r="F3519" t="str">
            <v>NORMAL</v>
          </cell>
          <cell r="G3519" t="str">
            <v>TF90040</v>
          </cell>
          <cell r="H3519">
            <v>44916</v>
          </cell>
          <cell r="I3519" t="str">
            <v>ENTREGADO</v>
          </cell>
          <cell r="J3519">
            <v>44917</v>
          </cell>
          <cell r="K3519" t="str">
            <v>FLEXNET QUITO</v>
          </cell>
          <cell r="L3519" t="str">
            <v>COMPLEJO SAN JORGE. 28 DE JUNIO Y GARCIA MORENO - ENTRADA A LLANO GRANDE.</v>
          </cell>
          <cell r="M3519" t="str">
            <v>PATRICIO PONCE - RUC: 1791890663001</v>
          </cell>
          <cell r="N3519" t="str">
            <v>0987602087</v>
          </cell>
          <cell r="P3519" t="str">
            <v>170208</v>
          </cell>
          <cell r="Q3519" t="str">
            <v>QUITO</v>
          </cell>
          <cell r="R3519" t="str">
            <v>PICHINCHA</v>
          </cell>
          <cell r="S3519" t="str">
            <v>CALDERON (CARAPUNGO)</v>
          </cell>
          <cell r="T3519" t="str">
            <v>CARGO UNION</v>
          </cell>
          <cell r="U3519" t="str">
            <v>FLEXNETGYE_UIO</v>
          </cell>
          <cell r="V3519">
            <v>1</v>
          </cell>
          <cell r="W3519">
            <v>5.5</v>
          </cell>
          <cell r="X3519" t="str">
            <v>FLEXNET ECUADOR</v>
          </cell>
          <cell r="Y3519" t="str">
            <v>FERNANDO GUTIÉRREZ HILL VÍA DAULE KM 8 1/2 ENTRADA COOPERATIVA JUAN MONTALVO</v>
          </cell>
        </row>
        <row r="3520">
          <cell r="A3520" t="str">
            <v>SG_22_1808</v>
          </cell>
          <cell r="B3520">
            <v>483892</v>
          </cell>
          <cell r="C3520" t="str">
            <v>SG_22_1808</v>
          </cell>
          <cell r="D3520" t="str">
            <v>SG</v>
          </cell>
          <cell r="E3520" t="str">
            <v>DESPACHO</v>
          </cell>
          <cell r="F3520" t="str">
            <v>NORMAL</v>
          </cell>
          <cell r="G3520" t="str">
            <v>FT76426</v>
          </cell>
          <cell r="H3520">
            <v>44916</v>
          </cell>
          <cell r="I3520" t="str">
            <v>ENTREGADO</v>
          </cell>
          <cell r="J3520">
            <v>44917</v>
          </cell>
          <cell r="K3520" t="str">
            <v>MEGAMETALES LAS PALMAS</v>
          </cell>
          <cell r="L3520" t="str">
            <v>KM 13 1/2 VIA DAULE FRENTE AL HOTEL LAS PALMAS</v>
          </cell>
          <cell r="P3520" t="str">
            <v>090701</v>
          </cell>
          <cell r="Q3520" t="str">
            <v>GUAYAQUIL</v>
          </cell>
          <cell r="R3520" t="str">
            <v>GUAYAS</v>
          </cell>
          <cell r="S3520" t="str">
            <v>GUAYAQUIL</v>
          </cell>
          <cell r="T3520" t="str">
            <v>FLEXTRANS GYE</v>
          </cell>
          <cell r="U3520" t="str">
            <v>FLEXNETUIO_GYE</v>
          </cell>
          <cell r="V3520">
            <v>1</v>
          </cell>
          <cell r="W3520">
            <v>32</v>
          </cell>
          <cell r="X3520" t="str">
            <v>FLEXNET UIO</v>
          </cell>
          <cell r="Y3520" t="str">
            <v>PANAMERICANA NORTE KM 12 1/2  LLANO GRANDE</v>
          </cell>
        </row>
        <row r="3521">
          <cell r="A3521" t="str">
            <v>20003031015021</v>
          </cell>
          <cell r="B3521">
            <v>483862</v>
          </cell>
          <cell r="C3521" t="str">
            <v>20003031015021</v>
          </cell>
          <cell r="D3521" t="str">
            <v>CONECEL</v>
          </cell>
          <cell r="E3521" t="str">
            <v>DESPACHO</v>
          </cell>
          <cell r="F3521" t="str">
            <v>NORMAL</v>
          </cell>
          <cell r="G3521" t="str">
            <v>TF90169</v>
          </cell>
          <cell r="H3521">
            <v>44916</v>
          </cell>
          <cell r="I3521" t="str">
            <v>ENTREGADO</v>
          </cell>
          <cell r="J3521">
            <v>44922</v>
          </cell>
          <cell r="K3521" t="str">
            <v>MARCELO ELIAS ZUNIGA LOZANO</v>
          </cell>
          <cell r="L3521" t="str">
            <v>CDLA EL RECREO 3ERA ETAPA MZ 314 VLL 14 CASA DE DOS PISOS COLOR VERDE A UNA CUADRA DE LA FERRETERIA DISCOMBER</v>
          </cell>
          <cell r="M3521" t="str">
            <v>919115717</v>
          </cell>
          <cell r="N3521" t="str">
            <v>984371180 /  988675572</v>
          </cell>
          <cell r="P3521" t="str">
            <v>DURAN</v>
          </cell>
          <cell r="Q3521" t="str">
            <v>DURAN</v>
          </cell>
          <cell r="R3521" t="str">
            <v>GUAYAS</v>
          </cell>
          <cell r="T3521" t="str">
            <v>ITSACOURIER</v>
          </cell>
          <cell r="U3521" t="str">
            <v>FLEXNETUIO_GYE</v>
          </cell>
          <cell r="V3521">
            <v>1</v>
          </cell>
          <cell r="W3521">
            <v>1</v>
          </cell>
          <cell r="X3521" t="str">
            <v>FLEXNET</v>
          </cell>
          <cell r="Y3521" t="str">
            <v>FLEX NET CALLE 28 DE JUNIO S/N Y GARCIA MORENO ENTRADA LLANO GRANDE</v>
          </cell>
        </row>
        <row r="3522">
          <cell r="A3522" t="str">
            <v>20003029307408</v>
          </cell>
          <cell r="B3522">
            <v>483867</v>
          </cell>
          <cell r="C3522" t="str">
            <v>20003029307408</v>
          </cell>
          <cell r="D3522" t="str">
            <v>CONECEL</v>
          </cell>
          <cell r="E3522" t="str">
            <v>DESPACHO</v>
          </cell>
          <cell r="F3522" t="str">
            <v>NORMAL</v>
          </cell>
          <cell r="G3522" t="str">
            <v>TF90041</v>
          </cell>
          <cell r="H3522">
            <v>44916</v>
          </cell>
          <cell r="I3522" t="str">
            <v>ENTREGADO</v>
          </cell>
          <cell r="J3522">
            <v>44916</v>
          </cell>
          <cell r="K3522" t="str">
            <v>LUIS ALBERTO VILLEGAS BONE</v>
          </cell>
          <cell r="L3522" t="str">
            <v>CAPITAN NAJERA Y CLL 30 CS 207 CELESTE CON BEIGH PORTON NEGRO 1PS REF. FRENTE A UNIDAD EDUCATIVA STANFORD SCHOOL</v>
          </cell>
          <cell r="M3522" t="str">
            <v>923415947</v>
          </cell>
          <cell r="N3522" t="str">
            <v>983967306 /  983967306</v>
          </cell>
          <cell r="P3522" t="str">
            <v>GUAYAQUIL</v>
          </cell>
          <cell r="Q3522" t="str">
            <v>GUAYAQUIL</v>
          </cell>
          <cell r="R3522" t="str">
            <v>GUAYAS</v>
          </cell>
          <cell r="T3522" t="str">
            <v>FLEXTRANS GYE</v>
          </cell>
          <cell r="U3522" t="str">
            <v>FLEXNETUIO_GYE</v>
          </cell>
          <cell r="V3522">
            <v>1</v>
          </cell>
          <cell r="W3522">
            <v>1</v>
          </cell>
          <cell r="X3522" t="str">
            <v>FLEXNET</v>
          </cell>
          <cell r="Y3522" t="str">
            <v>FLEX NET CALLE 28 DE JUNIO S/N Y GARCIA MORENO ENTRADA LLANO GRANDE</v>
          </cell>
        </row>
        <row r="3523">
          <cell r="A3523" t="str">
            <v>20003031018808</v>
          </cell>
          <cell r="B3523">
            <v>483868</v>
          </cell>
          <cell r="C3523" t="str">
            <v>20003031018808</v>
          </cell>
          <cell r="D3523" t="str">
            <v>CONECEL</v>
          </cell>
          <cell r="E3523" t="str">
            <v>DESPACHO</v>
          </cell>
          <cell r="F3523" t="str">
            <v>NORMAL</v>
          </cell>
          <cell r="G3523" t="str">
            <v>TF90170</v>
          </cell>
          <cell r="H3523">
            <v>44916</v>
          </cell>
          <cell r="I3523" t="str">
            <v>DEVOLUCION_EN_PROCESO</v>
          </cell>
          <cell r="J3523">
            <v>44923</v>
          </cell>
          <cell r="K3523" t="str">
            <v>KENNETH JOSE CANIZARES VARGAS</v>
          </cell>
          <cell r="L3523" t="str">
            <v>VIA A DAULE Y OLMEDO SEGERA JUNTO A LA COOP DE CREDITO POLO EN UNA CASA DE UN PISO COLOR CAFE</v>
          </cell>
          <cell r="M3523" t="str">
            <v>955985064</v>
          </cell>
          <cell r="N3523" t="str">
            <v>969682093 /  955985064</v>
          </cell>
          <cell r="P3523" t="str">
            <v>DAULE</v>
          </cell>
          <cell r="Q3523" t="str">
            <v>DAULE</v>
          </cell>
          <cell r="R3523" t="str">
            <v>GUAYAS</v>
          </cell>
          <cell r="T3523" t="str">
            <v>ITSACOURIER</v>
          </cell>
          <cell r="U3523" t="str">
            <v>FLEXNETUIO_PROVINCIA</v>
          </cell>
          <cell r="V3523">
            <v>1</v>
          </cell>
          <cell r="W3523">
            <v>1</v>
          </cell>
          <cell r="X3523" t="str">
            <v>FLEXNET</v>
          </cell>
          <cell r="Y3523" t="str">
            <v>FLEX NET CALLE 28 DE JUNIO S/N Y GARCIA MORENO ENTRADA LLANO GRANDE</v>
          </cell>
        </row>
        <row r="3524">
          <cell r="A3524" t="str">
            <v>20003031036740</v>
          </cell>
          <cell r="B3524">
            <v>483869</v>
          </cell>
          <cell r="C3524" t="str">
            <v>20003031036740</v>
          </cell>
          <cell r="D3524" t="str">
            <v>CONECEL</v>
          </cell>
          <cell r="E3524" t="str">
            <v>DESPACHO</v>
          </cell>
          <cell r="F3524" t="str">
            <v>NORMAL</v>
          </cell>
          <cell r="G3524" t="str">
            <v>031002004129569</v>
          </cell>
          <cell r="H3524">
            <v>44916</v>
          </cell>
          <cell r="I3524" t="str">
            <v>ENTREGADO</v>
          </cell>
          <cell r="J3524">
            <v>44922</v>
          </cell>
          <cell r="K3524" t="str">
            <v>ANDRES SEBASTIAN ZEA MOREIRA</v>
          </cell>
          <cell r="L3524" t="str">
            <v>CALLE LEON FEBRES CORDERO ENTRE 9 DE OCTUBRE Y ROCAFUERTE CASA 116 DE TRES PISOS COLOR CREMA</v>
          </cell>
          <cell r="M3524" t="str">
            <v>928983808</v>
          </cell>
          <cell r="N3524" t="str">
            <v>969633647 /  996778385</v>
          </cell>
          <cell r="P3524" t="str">
            <v>MILAGRO</v>
          </cell>
          <cell r="Q3524" t="str">
            <v>MILAGRO</v>
          </cell>
          <cell r="R3524" t="str">
            <v>GUAYAS</v>
          </cell>
          <cell r="T3524" t="str">
            <v>TRAMACO</v>
          </cell>
          <cell r="U3524" t="str">
            <v>FLEXNETUIO_PROVINCIA</v>
          </cell>
          <cell r="V3524">
            <v>1</v>
          </cell>
          <cell r="W3524">
            <v>1</v>
          </cell>
          <cell r="X3524" t="str">
            <v>FLEXNET</v>
          </cell>
          <cell r="Y3524" t="str">
            <v>FLEX NET CALLE 28 DE JUNIO S/N Y GARCIA MORENO ENTRADA LLANO GRANDE</v>
          </cell>
        </row>
        <row r="3525">
          <cell r="A3525" t="str">
            <v>20003031029768</v>
          </cell>
          <cell r="B3525">
            <v>483870</v>
          </cell>
          <cell r="C3525" t="str">
            <v>20003031029768</v>
          </cell>
          <cell r="D3525" t="str">
            <v>CONECEL</v>
          </cell>
          <cell r="E3525" t="str">
            <v>DESPACHO</v>
          </cell>
          <cell r="F3525" t="str">
            <v>NORMAL</v>
          </cell>
          <cell r="G3525" t="str">
            <v>031002004129570</v>
          </cell>
          <cell r="H3525">
            <v>44916</v>
          </cell>
          <cell r="I3525" t="str">
            <v>ENTREGADO</v>
          </cell>
          <cell r="J3525">
            <v>44922</v>
          </cell>
          <cell r="K3525" t="str">
            <v>ANDRES SEBASTIAN ZEA MOREIRA</v>
          </cell>
          <cell r="L3525" t="str">
            <v>CALLE LEON FEBRES CORDERO ENTRE 9 DE OCTUBRE Y ROCAFUERTE CASA 116 DE TRES PISOS COLOR CREMA</v>
          </cell>
          <cell r="M3525" t="str">
            <v>928983808</v>
          </cell>
          <cell r="N3525" t="str">
            <v>969633647 /  996778385</v>
          </cell>
          <cell r="P3525" t="str">
            <v>MILAGRO</v>
          </cell>
          <cell r="Q3525" t="str">
            <v>MILAGRO</v>
          </cell>
          <cell r="R3525" t="str">
            <v>GUAYAS</v>
          </cell>
          <cell r="T3525" t="str">
            <v>TRAMACO</v>
          </cell>
          <cell r="U3525" t="str">
            <v>FLEXNETUIO_PROVINCIA</v>
          </cell>
          <cell r="V3525">
            <v>1</v>
          </cell>
          <cell r="W3525">
            <v>1</v>
          </cell>
          <cell r="X3525" t="str">
            <v>FLEXNET</v>
          </cell>
          <cell r="Y3525" t="str">
            <v>FLEX NET CALLE 28 DE JUNIO S/N Y GARCIA MORENO ENTRADA LLANO GRANDE</v>
          </cell>
        </row>
        <row r="3526">
          <cell r="A3526" t="str">
            <v>20003031043268</v>
          </cell>
          <cell r="B3526">
            <v>483872</v>
          </cell>
          <cell r="C3526" t="str">
            <v>20003031043268</v>
          </cell>
          <cell r="D3526" t="str">
            <v>CONECEL</v>
          </cell>
          <cell r="E3526" t="str">
            <v>DESPACHO</v>
          </cell>
          <cell r="F3526" t="str">
            <v>NORMAL</v>
          </cell>
          <cell r="G3526" t="str">
            <v>031002004129571</v>
          </cell>
          <cell r="H3526">
            <v>44916</v>
          </cell>
          <cell r="I3526" t="str">
            <v>ENTREGADO</v>
          </cell>
          <cell r="J3526">
            <v>44919</v>
          </cell>
          <cell r="K3526" t="str">
            <v>ORLY BRAYAN GORDILLO RODRIGUEZ</v>
          </cell>
          <cell r="L3526" t="str">
            <v>CALLE CONDOR MIRADOR, ENTRE CALLELCDA ARGENTINA POLONIO BRIONES Y CALLE ELOY ALFARO CS 1P CLR LADRILLO/REF COMERCIAL JIMENEZ</v>
          </cell>
          <cell r="M3526" t="str">
            <v>940357494</v>
          </cell>
          <cell r="N3526" t="str">
            <v>94035749 /  984793942</v>
          </cell>
          <cell r="O3526" t="str">
            <v/>
          </cell>
          <cell r="P3526" t="str">
            <v>MILAGRO</v>
          </cell>
          <cell r="Q3526" t="str">
            <v>MILAGRO</v>
          </cell>
          <cell r="R3526" t="str">
            <v>GUAYAS</v>
          </cell>
          <cell r="T3526" t="str">
            <v>TRAMACO</v>
          </cell>
          <cell r="U3526" t="str">
            <v>FLEXNETUIO_PROVINCIA</v>
          </cell>
          <cell r="V3526">
            <v>1</v>
          </cell>
          <cell r="W3526">
            <v>1</v>
          </cell>
          <cell r="X3526" t="str">
            <v>FLEXNET</v>
          </cell>
          <cell r="Y3526" t="str">
            <v>FLEX NET CALLE 28 DE JUNIO S/N Y GARCIA MORENO ENTRADA LLANO GRANDE</v>
          </cell>
        </row>
        <row r="3527">
          <cell r="A3527" t="str">
            <v>20003031402015</v>
          </cell>
          <cell r="B3527">
            <v>483877</v>
          </cell>
          <cell r="C3527" t="str">
            <v>20003031402015</v>
          </cell>
          <cell r="D3527" t="str">
            <v>CONECEL</v>
          </cell>
          <cell r="E3527" t="str">
            <v>DESPACHO</v>
          </cell>
          <cell r="F3527" t="str">
            <v>NORMAL</v>
          </cell>
          <cell r="G3527" t="str">
            <v>031002004129572.</v>
          </cell>
          <cell r="H3527">
            <v>44916</v>
          </cell>
          <cell r="I3527" t="str">
            <v>EN_TRANSITO</v>
          </cell>
          <cell r="J3527">
            <v>44923</v>
          </cell>
          <cell r="K3527" t="str">
            <v>KATTIA CUMANDA SUAREZ ROMERO</v>
          </cell>
          <cell r="L3527" t="str">
            <v>BARRIO ERNESTO SEMINARIO AV COLON Y PRESIDENTE AURELIO MOSQUERA EN EL LOCAL PLASTIFLEX DIAGONAL A LAS PARRILADAS LA LAMPARILLA FRENTE A LA FERRETERIA CARVAJAL</v>
          </cell>
          <cell r="M3527" t="str">
            <v>914180666</v>
          </cell>
          <cell r="N3527" t="str">
            <v xml:space="preserve">968466768 /  </v>
          </cell>
          <cell r="P3527" t="str">
            <v>MILAGRO</v>
          </cell>
          <cell r="Q3527" t="str">
            <v>MILAGRO</v>
          </cell>
          <cell r="R3527" t="str">
            <v>GUAYAS</v>
          </cell>
          <cell r="T3527" t="str">
            <v>TRAMACO</v>
          </cell>
          <cell r="U3527" t="str">
            <v>FLEXNETUIO_PROVINCIA</v>
          </cell>
          <cell r="V3527">
            <v>1</v>
          </cell>
          <cell r="W3527">
            <v>1</v>
          </cell>
          <cell r="X3527" t="str">
            <v>FLEXNET</v>
          </cell>
          <cell r="Y3527" t="str">
            <v>FLEX NET CALLE 28 DE JUNIO S/N Y GARCIA MORENO ENTRADA LLANO GRANDE</v>
          </cell>
        </row>
        <row r="3528">
          <cell r="A3528" t="str">
            <v>20003031404385</v>
          </cell>
          <cell r="B3528">
            <v>483878</v>
          </cell>
          <cell r="C3528" t="str">
            <v>20003031404385</v>
          </cell>
          <cell r="D3528" t="str">
            <v>CONECEL</v>
          </cell>
          <cell r="E3528" t="str">
            <v>DESPACHO</v>
          </cell>
          <cell r="F3528" t="str">
            <v>NORMAL</v>
          </cell>
          <cell r="G3528" t="str">
            <v>031002004125039</v>
          </cell>
          <cell r="H3528">
            <v>44916</v>
          </cell>
          <cell r="I3528" t="str">
            <v>COORDINADO</v>
          </cell>
          <cell r="J3528">
            <v>44922</v>
          </cell>
          <cell r="K3528" t="str">
            <v>VICENTE EDUARDO FREIRE GUERRERO</v>
          </cell>
          <cell r="L3528" t="str">
            <v>CALLE COLON ENTRE MANUEL ESTOMBA Y ELOY ALFARO EN EL BAR LAS TOXICAS FRENTE AL BAR COCO BONGO</v>
          </cell>
          <cell r="M3528" t="str">
            <v>1802536985</v>
          </cell>
          <cell r="N3528" t="str">
            <v>961784683 /  959126606</v>
          </cell>
          <cell r="P3528" t="str">
            <v>MACHALA</v>
          </cell>
          <cell r="Q3528" t="str">
            <v>MACHALA</v>
          </cell>
          <cell r="R3528" t="str">
            <v>EL ORO</v>
          </cell>
          <cell r="T3528" t="str">
            <v>TRAMACO</v>
          </cell>
          <cell r="U3528" t="str">
            <v>FLEXNETUIO_PROVINCIA</v>
          </cell>
          <cell r="V3528">
            <v>1</v>
          </cell>
          <cell r="W3528">
            <v>1</v>
          </cell>
          <cell r="X3528" t="str">
            <v>FLEXNET</v>
          </cell>
          <cell r="Y3528" t="str">
            <v>FLEX NET CALLE 28 DE JUNIO S/N Y GARCIA MORENO ENTRADA LLANO GRANDE</v>
          </cell>
        </row>
        <row r="3529">
          <cell r="A3529" t="str">
            <v>20003022541808</v>
          </cell>
          <cell r="B3529">
            <v>483881</v>
          </cell>
          <cell r="C3529" t="str">
            <v>20003022541808</v>
          </cell>
          <cell r="D3529" t="str">
            <v>CONECEL</v>
          </cell>
          <cell r="E3529" t="str">
            <v>DESPACHO</v>
          </cell>
          <cell r="F3529" t="str">
            <v>NORMAL</v>
          </cell>
          <cell r="G3529" t="str">
            <v/>
          </cell>
          <cell r="H3529">
            <v>44916</v>
          </cell>
          <cell r="I3529" t="str">
            <v>ENTREGADO</v>
          </cell>
          <cell r="J3529">
            <v>44917</v>
          </cell>
          <cell r="K3529" t="str">
            <v>IVAN NARCISO RIVERA CHANGO</v>
          </cell>
          <cell r="L3529" t="str">
            <v>AV DON BOSCO Y FERNANDO DE ARAGON EN LA PANADERIA CESTA DE PAN A UNA CUADRA DEL PARQUE CENTRAL JUNTO A LA FARMACIA CRUZ AZUL</v>
          </cell>
          <cell r="M3529" t="str">
            <v>1803275740</v>
          </cell>
          <cell r="N3529" t="str">
            <v xml:space="preserve">969048175 /  </v>
          </cell>
          <cell r="O3529" t="str">
            <v/>
          </cell>
          <cell r="P3529" t="str">
            <v>CUENCA</v>
          </cell>
          <cell r="Q3529" t="str">
            <v>CUENCA</v>
          </cell>
          <cell r="R3529" t="str">
            <v>AZUAY</v>
          </cell>
          <cell r="U3529" t="str">
            <v>FLEXNETUIO_PROVINCIA</v>
          </cell>
          <cell r="V3529">
            <v>1</v>
          </cell>
          <cell r="W3529">
            <v>1</v>
          </cell>
          <cell r="X3529" t="str">
            <v>FLEXNET</v>
          </cell>
          <cell r="Y3529" t="str">
            <v>FLEX NET CALLE 28 DE JUNIO S/N Y GARCIA MORENO ENTRADA LLANO GRANDE</v>
          </cell>
        </row>
        <row r="3530">
          <cell r="A3530" t="str">
            <v>20003031406406</v>
          </cell>
          <cell r="B3530">
            <v>483883</v>
          </cell>
          <cell r="C3530" t="str">
            <v>20003031406406</v>
          </cell>
          <cell r="D3530" t="str">
            <v>CONECEL</v>
          </cell>
          <cell r="E3530" t="str">
            <v>DESPACHO</v>
          </cell>
          <cell r="F3530" t="str">
            <v>NORMAL</v>
          </cell>
          <cell r="G3530" t="str">
            <v>031002004125040</v>
          </cell>
          <cell r="H3530">
            <v>44916</v>
          </cell>
          <cell r="I3530" t="str">
            <v>ENTREGADO</v>
          </cell>
          <cell r="J3530">
            <v>44923</v>
          </cell>
          <cell r="K3530" t="str">
            <v>FREDY ENRIQUE BASANTES AVALOS</v>
          </cell>
          <cell r="L3530" t="str">
            <v>CALLE 9 DE OCTUBRE Y VIA A MACAJI EN LOS TALLERES DEL MUNICIPIO A UNA CUADRA DEL REDONDEL DEL LIBRO</v>
          </cell>
          <cell r="M3530" t="str">
            <v>602765034</v>
          </cell>
          <cell r="N3530" t="str">
            <v>962327181 /  985984877</v>
          </cell>
          <cell r="P3530" t="str">
            <v>RIOBAMBA</v>
          </cell>
          <cell r="Q3530" t="str">
            <v>RIOBAMBA</v>
          </cell>
          <cell r="R3530" t="str">
            <v>CHIMBORAZO</v>
          </cell>
          <cell r="T3530" t="str">
            <v>TRAMACO</v>
          </cell>
          <cell r="U3530" t="str">
            <v>FLEXNETUIO_PROVINCIA</v>
          </cell>
          <cell r="V3530">
            <v>1</v>
          </cell>
          <cell r="W3530">
            <v>1</v>
          </cell>
          <cell r="X3530" t="str">
            <v>FLEXNET</v>
          </cell>
          <cell r="Y3530" t="str">
            <v>FLEX NET CALLE 28 DE JUNIO S/N Y GARCIA MORENO ENTRADA LLANO GRANDE</v>
          </cell>
        </row>
        <row r="3531">
          <cell r="A3531" t="str">
            <v>20003031381673</v>
          </cell>
          <cell r="B3531">
            <v>483886</v>
          </cell>
          <cell r="C3531" t="str">
            <v>20003031381673</v>
          </cell>
          <cell r="D3531" t="str">
            <v>CONECEL</v>
          </cell>
          <cell r="E3531" t="str">
            <v>DESPACHO</v>
          </cell>
          <cell r="F3531" t="str">
            <v>NORMAL</v>
          </cell>
          <cell r="G3531" t="str">
            <v>031002004125042.</v>
          </cell>
          <cell r="H3531">
            <v>44916</v>
          </cell>
          <cell r="I3531" t="str">
            <v>DEVOLUCION_EN_PROCESO</v>
          </cell>
          <cell r="J3531">
            <v>44923</v>
          </cell>
          <cell r="K3531" t="str">
            <v>EVELYN MARCELA PALACIOS PALACIOS</v>
          </cell>
          <cell r="L3531" t="str">
            <v>CALLE LOJA 2673 Y CALLE JUNIN FRENTE A INSTITUTO SORDOS DE CHIMBORAZO CASA ESQUINERA DE 1PISO CON NEGOCIO DE CAFETERIA MAMA SARITA</v>
          </cell>
          <cell r="M3531" t="str">
            <v>604833921</v>
          </cell>
          <cell r="N3531" t="str">
            <v xml:space="preserve">997420534 /  </v>
          </cell>
          <cell r="P3531" t="str">
            <v>RIOBAMBA</v>
          </cell>
          <cell r="Q3531" t="str">
            <v>RIOBAMBA</v>
          </cell>
          <cell r="R3531" t="str">
            <v>CHIMBORAZO</v>
          </cell>
          <cell r="T3531" t="str">
            <v>TRAMACO</v>
          </cell>
          <cell r="U3531" t="str">
            <v>FLEXNETUIO_PROVINCIA</v>
          </cell>
          <cell r="V3531">
            <v>1</v>
          </cell>
          <cell r="W3531">
            <v>1</v>
          </cell>
          <cell r="X3531" t="str">
            <v>FLEXNET</v>
          </cell>
          <cell r="Y3531" t="str">
            <v>FLEX NET CALLE 28 DE JUNIO S/N Y GARCIA MORENO ENTRADA LLANO GRANDE</v>
          </cell>
        </row>
        <row r="3532">
          <cell r="A3532" t="str">
            <v>20003031402162</v>
          </cell>
          <cell r="B3532">
            <v>483888</v>
          </cell>
          <cell r="C3532" t="str">
            <v>20003031402162</v>
          </cell>
          <cell r="D3532" t="str">
            <v>CONECEL</v>
          </cell>
          <cell r="E3532" t="str">
            <v>DESPACHO</v>
          </cell>
          <cell r="F3532" t="str">
            <v>NORMAL</v>
          </cell>
          <cell r="G3532" t="str">
            <v>TF90171</v>
          </cell>
          <cell r="H3532">
            <v>44916</v>
          </cell>
          <cell r="I3532" t="str">
            <v>ENTREGADO</v>
          </cell>
          <cell r="J3532">
            <v>44917</v>
          </cell>
          <cell r="K3532" t="str">
            <v>LUIS FERNANDO MONCADA ALAY</v>
          </cell>
          <cell r="L3532" t="str">
            <v>CALLE EL ORO ENTRE LA 28 Y 29 CASA DE 3 PISOS CON CERRAMIENTO NEGRO JUNTO A UNA IGLESIA EVANGELICA</v>
          </cell>
          <cell r="M3532" t="str">
            <v>944254945</v>
          </cell>
          <cell r="N3532" t="str">
            <v xml:space="preserve">985983771 /  </v>
          </cell>
          <cell r="P3532" t="str">
            <v>GUAYAQUIL</v>
          </cell>
          <cell r="Q3532" t="str">
            <v>GUAYAQUIL</v>
          </cell>
          <cell r="R3532" t="str">
            <v>GUAYAS</v>
          </cell>
          <cell r="T3532" t="str">
            <v>ITSACOURIER</v>
          </cell>
          <cell r="U3532" t="str">
            <v>FLEXNETUIO_GYE</v>
          </cell>
          <cell r="V3532">
            <v>1</v>
          </cell>
          <cell r="W3532">
            <v>1</v>
          </cell>
          <cell r="X3532" t="str">
            <v>FLEXNET</v>
          </cell>
          <cell r="Y3532" t="str">
            <v>FLEX NET CALLE 28 DE JUNIO S/N Y GARCIA MORENO ENTRADA LLANO GRANDE</v>
          </cell>
        </row>
        <row r="3533">
          <cell r="A3533" t="str">
            <v>SG_22_1807</v>
          </cell>
          <cell r="B3533">
            <v>483861</v>
          </cell>
          <cell r="C3533" t="str">
            <v>SG_22_1807</v>
          </cell>
          <cell r="D3533" t="str">
            <v>SG</v>
          </cell>
          <cell r="E3533" t="str">
            <v>DESPACHO</v>
          </cell>
          <cell r="F3533" t="str">
            <v>NORMAL</v>
          </cell>
          <cell r="G3533" t="str">
            <v>FT76427</v>
          </cell>
          <cell r="H3533">
            <v>44916</v>
          </cell>
          <cell r="I3533" t="str">
            <v>ENTREGADO</v>
          </cell>
          <cell r="J3533">
            <v>44917</v>
          </cell>
          <cell r="K3533" t="str">
            <v>MEGAMETALES LA AURORA</v>
          </cell>
          <cell r="L3533" t="str">
            <v xml:space="preserve">AV. LEON FEBRES CORDERO S/N Y COLEMBAS DE SAN ENRIQUE </v>
          </cell>
          <cell r="P3533" t="str">
            <v>090901</v>
          </cell>
          <cell r="Q3533" t="str">
            <v>GUAYAQUIL</v>
          </cell>
          <cell r="R3533" t="str">
            <v>GUAYAS</v>
          </cell>
          <cell r="S3533" t="str">
            <v>GUAYAQUIL</v>
          </cell>
          <cell r="T3533" t="str">
            <v>ITSACOURIER</v>
          </cell>
          <cell r="U3533" t="str">
            <v>FLEXNETUIO_GYE</v>
          </cell>
          <cell r="V3533">
            <v>1</v>
          </cell>
          <cell r="W3533">
            <v>30</v>
          </cell>
          <cell r="X3533" t="str">
            <v>FLEXNET UIO</v>
          </cell>
          <cell r="Y3533" t="str">
            <v>PANAMERICANA NORTE KM 12 1/2  LLANO GRANDE</v>
          </cell>
        </row>
        <row r="3534">
          <cell r="A3534" t="str">
            <v>2478260</v>
          </cell>
          <cell r="B3534">
            <v>483859</v>
          </cell>
          <cell r="C3534" t="str">
            <v>2478260</v>
          </cell>
          <cell r="D3534" t="str">
            <v>MDELIVERY</v>
          </cell>
          <cell r="E3534" t="str">
            <v>DESPACHO</v>
          </cell>
          <cell r="F3534" t="str">
            <v>EXPRESS</v>
          </cell>
          <cell r="G3534" t="str">
            <v>031080002478260</v>
          </cell>
          <cell r="H3534">
            <v>44916</v>
          </cell>
          <cell r="I3534" t="str">
            <v>ENTREGADO</v>
          </cell>
          <cell r="J3534">
            <v>44916</v>
          </cell>
          <cell r="K3534" t="str">
            <v>IVONNE PAREDES_HELADERIAS TUTTO FREDDO S A</v>
          </cell>
          <cell r="L3534" t="str">
            <v xml:space="preserve"> AZUAY CUENCA MARISCAL LAMAR S N AGUSTIN VAZQUEZ ADMINISTRACION MATRIZ TUTTO FREDDO </v>
          </cell>
          <cell r="M3534" t="str">
            <v>0190169839001</v>
          </cell>
          <cell r="N3534" t="str">
            <v>998919499</v>
          </cell>
          <cell r="P3534" t="str">
            <v>CUENCA</v>
          </cell>
          <cell r="Q3534" t="str">
            <v>CUENCA</v>
          </cell>
          <cell r="R3534" t="str">
            <v>AZUAY</v>
          </cell>
          <cell r="T3534" t="str">
            <v>TRAMACO</v>
          </cell>
          <cell r="U3534" t="str">
            <v>FLEXNETUIO_PROVINCIA</v>
          </cell>
          <cell r="V3534">
            <v>1</v>
          </cell>
          <cell r="W3534">
            <v>1</v>
          </cell>
          <cell r="X3534" t="str">
            <v>FLEXNET ECUADOR - MDELIVERY</v>
          </cell>
          <cell r="Y3534" t="str">
            <v>CALLE 28 DE JUNIO S/N Y GARCIA MORENO ENTRADA LLANO GRANDE</v>
          </cell>
        </row>
        <row r="3535">
          <cell r="A3535" t="str">
            <v>2478397</v>
          </cell>
          <cell r="B3535">
            <v>483860</v>
          </cell>
          <cell r="C3535" t="str">
            <v>2478397</v>
          </cell>
          <cell r="D3535" t="str">
            <v>MDELIVERY</v>
          </cell>
          <cell r="E3535" t="str">
            <v>DESPACHO</v>
          </cell>
          <cell r="F3535" t="str">
            <v>EXPRESS</v>
          </cell>
          <cell r="G3535" t="str">
            <v>TF90042</v>
          </cell>
          <cell r="H3535">
            <v>44916</v>
          </cell>
          <cell r="I3535" t="str">
            <v>ENTREGADO</v>
          </cell>
          <cell r="J3535">
            <v>44917</v>
          </cell>
          <cell r="K3535" t="str">
            <v xml:space="preserve">ANTONELA MACIAS_TELCONET S A </v>
          </cell>
          <cell r="L3535" t="str">
            <v xml:space="preserve"> KENNEDY NORTE MZ 109 SOLAR 21 A TRAS DE MI JUGUETERIA GUAYAQUIL GUAYAQUIL GUAYAS </v>
          </cell>
          <cell r="M3535" t="str">
            <v>0991327371001</v>
          </cell>
          <cell r="N3535" t="str">
            <v>994325822</v>
          </cell>
          <cell r="P3535" t="str">
            <v>GUAYAQUIL</v>
          </cell>
          <cell r="Q3535" t="str">
            <v>GUAYAQUIL</v>
          </cell>
          <cell r="R3535" t="str">
            <v>GUAYAS</v>
          </cell>
          <cell r="T3535" t="str">
            <v>ITSACOURIER</v>
          </cell>
          <cell r="U3535" t="str">
            <v>FLEXNETUIO_GYE</v>
          </cell>
          <cell r="V3535">
            <v>1</v>
          </cell>
          <cell r="W3535">
            <v>1</v>
          </cell>
          <cell r="X3535" t="str">
            <v>FLEXNET ECUADOR - MDELIVERY</v>
          </cell>
          <cell r="Y3535" t="str">
            <v>CALLE 28 DE JUNIO S/N Y GARCIA MORENO ENTRADA LLANO GRANDE</v>
          </cell>
        </row>
        <row r="3536">
          <cell r="A3536" t="str">
            <v>SG_22_1806</v>
          </cell>
          <cell r="B3536">
            <v>483858</v>
          </cell>
          <cell r="C3536" t="str">
            <v>SG_22_1806</v>
          </cell>
          <cell r="D3536" t="str">
            <v>SG</v>
          </cell>
          <cell r="E3536" t="str">
            <v>DESPACHO</v>
          </cell>
          <cell r="F3536" t="str">
            <v>NORMAL</v>
          </cell>
          <cell r="G3536" t="str">
            <v>FT76428</v>
          </cell>
          <cell r="H3536">
            <v>44916</v>
          </cell>
          <cell r="I3536" t="str">
            <v>ENTREGADO</v>
          </cell>
          <cell r="J3536">
            <v>44917</v>
          </cell>
          <cell r="K3536" t="str">
            <v>MEGAMETALES HIPER FERIAS</v>
          </cell>
          <cell r="L3536" t="str">
            <v>VIA DURAN -TAMBO KM 3 1/2 SECTOR LAS FERIAS MZ B SOLAR 1</v>
          </cell>
          <cell r="P3536" t="str">
            <v>092406</v>
          </cell>
          <cell r="Q3536" t="str">
            <v>DURAN</v>
          </cell>
          <cell r="R3536" t="str">
            <v>GUAYAS</v>
          </cell>
          <cell r="S3536" t="str">
            <v>ELOY ALFARO (DURAN)</v>
          </cell>
          <cell r="T3536" t="str">
            <v>ITSACOURIER</v>
          </cell>
          <cell r="U3536" t="str">
            <v>FLEXNETUIO_GYE</v>
          </cell>
          <cell r="V3536">
            <v>1</v>
          </cell>
          <cell r="W3536">
            <v>100</v>
          </cell>
          <cell r="X3536" t="str">
            <v>FLEXNET UIO</v>
          </cell>
          <cell r="Y3536" t="str">
            <v>PANAMERICANA NORTE KM 12 1/2  LLANO GRANDE</v>
          </cell>
        </row>
        <row r="3537">
          <cell r="A3537" t="str">
            <v>SG_22_1805</v>
          </cell>
          <cell r="B3537">
            <v>483857</v>
          </cell>
          <cell r="C3537" t="str">
            <v>SG_22_1805</v>
          </cell>
          <cell r="D3537" t="str">
            <v>SG</v>
          </cell>
          <cell r="E3537" t="str">
            <v>DESPACHO</v>
          </cell>
          <cell r="F3537" t="str">
            <v>NORMAL</v>
          </cell>
          <cell r="G3537" t="str">
            <v>FT76429</v>
          </cell>
          <cell r="H3537">
            <v>44916</v>
          </cell>
          <cell r="I3537" t="str">
            <v>ENTREGADO</v>
          </cell>
          <cell r="J3537">
            <v>44917</v>
          </cell>
          <cell r="K3537" t="str">
            <v>MEGAMETALES DURAN</v>
          </cell>
          <cell r="L3537" t="str">
            <v>DURAN COOP. 12 DE NOVIEMBRE S. 17 MZ.T</v>
          </cell>
          <cell r="P3537" t="str">
            <v>092410</v>
          </cell>
          <cell r="Q3537" t="str">
            <v>DURAN</v>
          </cell>
          <cell r="R3537" t="str">
            <v>GUAYAS</v>
          </cell>
          <cell r="S3537" t="str">
            <v>ELOY ALFARO (DURAN)</v>
          </cell>
          <cell r="T3537" t="str">
            <v>ITSACOURIER</v>
          </cell>
          <cell r="U3537" t="str">
            <v>FLEXNETUIO_GYE</v>
          </cell>
          <cell r="V3537">
            <v>1</v>
          </cell>
          <cell r="W3537">
            <v>50</v>
          </cell>
          <cell r="X3537" t="str">
            <v>FLEXNET UIO</v>
          </cell>
          <cell r="Y3537" t="str">
            <v>PANAMERICANA NORTE KM 12 1/2  LLANO GRANDE</v>
          </cell>
        </row>
        <row r="3538">
          <cell r="A3538" t="str">
            <v>SG_22_1804</v>
          </cell>
          <cell r="B3538">
            <v>483856</v>
          </cell>
          <cell r="C3538" t="str">
            <v>SG_22_1804</v>
          </cell>
          <cell r="D3538" t="str">
            <v>SG</v>
          </cell>
          <cell r="E3538" t="str">
            <v>DESPACHO</v>
          </cell>
          <cell r="F3538" t="str">
            <v>NORMAL</v>
          </cell>
          <cell r="G3538" t="str">
            <v>FT76430</v>
          </cell>
          <cell r="H3538">
            <v>44916</v>
          </cell>
          <cell r="I3538" t="str">
            <v>ENTREGADO</v>
          </cell>
          <cell r="J3538">
            <v>44917</v>
          </cell>
          <cell r="K3538" t="str">
            <v>MEGAMETALES CALIFORNIA</v>
          </cell>
          <cell r="L3538" t="str">
            <v>CDLA. INMACONSA 2DA ETAPA S/N MZ 39</v>
          </cell>
          <cell r="P3538" t="str">
            <v>090705</v>
          </cell>
          <cell r="Q3538" t="str">
            <v>GUAYAQUIL</v>
          </cell>
          <cell r="R3538" t="str">
            <v>GUAYAS</v>
          </cell>
          <cell r="S3538" t="str">
            <v>GUAYAQUIL</v>
          </cell>
          <cell r="T3538" t="str">
            <v>FLEXTRANS GYE</v>
          </cell>
          <cell r="U3538" t="str">
            <v>FLEXNETUIO_GYE</v>
          </cell>
          <cell r="V3538">
            <v>1</v>
          </cell>
          <cell r="W3538">
            <v>36</v>
          </cell>
          <cell r="X3538" t="str">
            <v>FLEXNET UIO</v>
          </cell>
          <cell r="Y3538" t="str">
            <v>PANAMERICANA NORTE KM 12 1/2  LLANO GRANDE</v>
          </cell>
        </row>
        <row r="3539">
          <cell r="A3539" t="str">
            <v>SG_22_1803</v>
          </cell>
          <cell r="B3539">
            <v>483855</v>
          </cell>
          <cell r="C3539" t="str">
            <v>SG_22_1803</v>
          </cell>
          <cell r="D3539" t="str">
            <v>SG</v>
          </cell>
          <cell r="E3539" t="str">
            <v>DESPACHO</v>
          </cell>
          <cell r="F3539" t="str">
            <v>NORMAL</v>
          </cell>
          <cell r="G3539" t="str">
            <v>FT76431</v>
          </cell>
          <cell r="H3539">
            <v>44916</v>
          </cell>
          <cell r="I3539" t="str">
            <v>ENTREGADO</v>
          </cell>
          <cell r="J3539">
            <v>44917</v>
          </cell>
          <cell r="K3539" t="str">
            <v>FERREMUNDO S A</v>
          </cell>
          <cell r="L3539" t="str">
            <v>KM. 16 ½  VÍA A DAULE, AV. RÍO DAULE, MZ. C3 SL. 28 Y P.I. PASCUALES.</v>
          </cell>
          <cell r="P3539" t="str">
            <v>090707</v>
          </cell>
          <cell r="Q3539" t="str">
            <v>GUAYAQUIL</v>
          </cell>
          <cell r="R3539" t="str">
            <v>GUAYAS</v>
          </cell>
          <cell r="S3539" t="str">
            <v>GUAYAQUIL</v>
          </cell>
          <cell r="T3539" t="str">
            <v>FLEXTRANS GYE</v>
          </cell>
          <cell r="U3539" t="str">
            <v>FLEXNETUIO_GYE</v>
          </cell>
          <cell r="V3539">
            <v>1</v>
          </cell>
          <cell r="W3539">
            <v>207</v>
          </cell>
          <cell r="X3539" t="str">
            <v>FLEXNET UIO</v>
          </cell>
          <cell r="Y3539" t="str">
            <v>PANAMERICANA NORTE KM 12 1/2  LLANO GRANDE</v>
          </cell>
        </row>
        <row r="3540">
          <cell r="A3540" t="str">
            <v>2478621</v>
          </cell>
          <cell r="B3540">
            <v>483820</v>
          </cell>
          <cell r="C3540" t="str">
            <v>2478621</v>
          </cell>
          <cell r="D3540" t="str">
            <v>MDELIVERY</v>
          </cell>
          <cell r="E3540" t="str">
            <v>DESPACHO</v>
          </cell>
          <cell r="F3540" t="str">
            <v>EXPRESS</v>
          </cell>
          <cell r="G3540" t="str">
            <v>TS8536</v>
          </cell>
          <cell r="H3540">
            <v>44916</v>
          </cell>
          <cell r="I3540" t="str">
            <v>ENTREGADO</v>
          </cell>
          <cell r="J3540">
            <v>44916</v>
          </cell>
          <cell r="K3540" t="str">
            <v>DENISSE AGAMA_UNIVERSIDAD DE LAS AMERICAS</v>
          </cell>
          <cell r="L3540" t="str">
            <v>Av Nayon y Simon Bolivar Udla Park Recursos Humanos</v>
          </cell>
          <cell r="M3540" t="str">
            <v>1791362845001</v>
          </cell>
          <cell r="N3540" t="str">
            <v>0998500570</v>
          </cell>
          <cell r="O3540" t="str">
            <v/>
          </cell>
          <cell r="P3540" t="str">
            <v>QUITO</v>
          </cell>
          <cell r="Q3540" t="str">
            <v>QUITO</v>
          </cell>
          <cell r="R3540" t="str">
            <v>PICHINCHA</v>
          </cell>
          <cell r="T3540" t="str">
            <v>TRANSERVISS</v>
          </cell>
          <cell r="U3540" t="str">
            <v>FLEXNETUIO_LOCAL</v>
          </cell>
          <cell r="V3540">
            <v>1</v>
          </cell>
          <cell r="W3540">
            <v>1</v>
          </cell>
          <cell r="X3540" t="str">
            <v>FLEXNET ECUADOR - MDELIVERY</v>
          </cell>
          <cell r="Y3540" t="str">
            <v>CALLE 28 DE JUNIO S/N Y GARCIA MORENO ENTRADA LLANO GRANDE</v>
          </cell>
        </row>
        <row r="3541">
          <cell r="A3541" t="str">
            <v>2478515</v>
          </cell>
          <cell r="B3541">
            <v>483821</v>
          </cell>
          <cell r="C3541" t="str">
            <v>2478515</v>
          </cell>
          <cell r="D3541" t="str">
            <v>MDELIVERY</v>
          </cell>
          <cell r="E3541" t="str">
            <v>DESPACHO</v>
          </cell>
          <cell r="F3541" t="str">
            <v>NORMAL</v>
          </cell>
          <cell r="G3541" t="str">
            <v>031080002478515</v>
          </cell>
          <cell r="H3541">
            <v>44916</v>
          </cell>
          <cell r="I3541" t="str">
            <v>ENTREGADO</v>
          </cell>
          <cell r="J3541">
            <v>44917</v>
          </cell>
          <cell r="K3541" t="str">
            <v>LUIS HUMBERTO BARNUEVO ROMERO_LUIS HUMBERTO BARNUEVO ROMERO</v>
          </cell>
          <cell r="L3541" t="str">
            <v>pasaje y ayacucho esquina frigorifico DELICARNES frente a la panaderia Ricolombia en el centro de machala</v>
          </cell>
          <cell r="M3541" t="str">
            <v>0703417410001</v>
          </cell>
          <cell r="N3541" t="str">
            <v>0987384016</v>
          </cell>
          <cell r="O3541" t="str">
            <v/>
          </cell>
          <cell r="P3541" t="str">
            <v>MACHALA</v>
          </cell>
          <cell r="Q3541" t="str">
            <v>MACHALA</v>
          </cell>
          <cell r="R3541" t="str">
            <v>EL ORO</v>
          </cell>
          <cell r="T3541" t="str">
            <v>TRAMACO</v>
          </cell>
          <cell r="U3541" t="str">
            <v>FLEXNETUIO_PROVINCIA</v>
          </cell>
          <cell r="V3541">
            <v>1</v>
          </cell>
          <cell r="W3541">
            <v>1</v>
          </cell>
          <cell r="X3541" t="str">
            <v>FLEXNET ECUADOR - MDELIVERY</v>
          </cell>
          <cell r="Y3541" t="str">
            <v>CALLE 28 DE JUNIO S/N Y GARCIA MORENO ENTRADA LLANO GRANDE</v>
          </cell>
        </row>
        <row r="3542">
          <cell r="A3542" t="str">
            <v>2478526</v>
          </cell>
          <cell r="B3542">
            <v>483822</v>
          </cell>
          <cell r="C3542" t="str">
            <v>2478526</v>
          </cell>
          <cell r="D3542" t="str">
            <v>MDELIVERY</v>
          </cell>
          <cell r="E3542" t="str">
            <v>DESPACHO</v>
          </cell>
          <cell r="F3542" t="str">
            <v>NORMAL</v>
          </cell>
          <cell r="G3542" t="str">
            <v>IC3979</v>
          </cell>
          <cell r="H3542">
            <v>44916</v>
          </cell>
          <cell r="I3542" t="str">
            <v>ENTREGADO</v>
          </cell>
          <cell r="J3542">
            <v>44917</v>
          </cell>
          <cell r="K3542" t="str">
            <v>Carlos Romero_COOPERATIVA DE AHORRO Y CREDITO JUVENTUD ECUATORIANA PROGRESISTA LTDA</v>
          </cell>
          <cell r="L3542" t="str">
            <v>Bolivar y Sucre Oficinas COOP JEP 3 piso Dep de Compras Cuenca Azuay</v>
          </cell>
          <cell r="M3542" t="str">
            <v>0190115798001</v>
          </cell>
          <cell r="N3542" t="str">
            <v>984363085</v>
          </cell>
          <cell r="O3542" t="str">
            <v/>
          </cell>
          <cell r="P3542" t="str">
            <v>CUENCA</v>
          </cell>
          <cell r="Q3542" t="str">
            <v>CUENCA</v>
          </cell>
          <cell r="R3542" t="str">
            <v>AZUAY</v>
          </cell>
          <cell r="T3542" t="str">
            <v>TRAMACO</v>
          </cell>
          <cell r="U3542" t="str">
            <v>FLEXNETUIO_PROVINCIA</v>
          </cell>
          <cell r="V3542">
            <v>1</v>
          </cell>
          <cell r="W3542">
            <v>1</v>
          </cell>
          <cell r="X3542" t="str">
            <v>FLEXNET ECUADOR - MDELIVERY</v>
          </cell>
          <cell r="Y3542" t="str">
            <v>CALLE 28 DE JUNIO S/N Y GARCIA MORENO ENTRADA LLANO GRANDE</v>
          </cell>
        </row>
        <row r="3543">
          <cell r="A3543" t="str">
            <v>2478527</v>
          </cell>
          <cell r="B3543">
            <v>483823</v>
          </cell>
          <cell r="C3543" t="str">
            <v>2478527</v>
          </cell>
          <cell r="D3543" t="str">
            <v>MDELIVERY</v>
          </cell>
          <cell r="E3543" t="str">
            <v>DESPACHO</v>
          </cell>
          <cell r="F3543" t="str">
            <v>NORMAL</v>
          </cell>
          <cell r="G3543" t="str">
            <v>FT76385</v>
          </cell>
          <cell r="H3543">
            <v>44916</v>
          </cell>
          <cell r="I3543" t="str">
            <v>ENTREGADO</v>
          </cell>
          <cell r="J3543">
            <v>44918</v>
          </cell>
          <cell r="K3543" t="str">
            <v>JOSE LUIS ANALUISA TITUANA_JOSE LUIS ANALUISA TITUANA</v>
          </cell>
          <cell r="L3543" t="str">
            <v>Nayon calero y pichincha casa amarilla 3 pisos esquinera</v>
          </cell>
          <cell r="M3543" t="str">
            <v>1715789200001</v>
          </cell>
          <cell r="N3543" t="str">
            <v>958871268</v>
          </cell>
          <cell r="O3543" t="str">
            <v/>
          </cell>
          <cell r="P3543" t="str">
            <v>QUITO</v>
          </cell>
          <cell r="Q3543" t="str">
            <v>QUITO</v>
          </cell>
          <cell r="R3543" t="str">
            <v>PICHINCHA</v>
          </cell>
          <cell r="T3543" t="str">
            <v>FLEXTRANS UIO</v>
          </cell>
          <cell r="U3543" t="str">
            <v>FLEXNETUIO_LOCAL</v>
          </cell>
          <cell r="V3543">
            <v>1</v>
          </cell>
          <cell r="W3543">
            <v>1</v>
          </cell>
          <cell r="X3543" t="str">
            <v>FLEXNET ECUADOR - MDELIVERY</v>
          </cell>
          <cell r="Y3543" t="str">
            <v>CALLE 28 DE JUNIO S/N Y GARCIA MORENO ENTRADA LLANO GRANDE</v>
          </cell>
        </row>
        <row r="3544">
          <cell r="A3544" t="str">
            <v>2478534</v>
          </cell>
          <cell r="B3544">
            <v>483824</v>
          </cell>
          <cell r="C3544" t="str">
            <v>2478534</v>
          </cell>
          <cell r="D3544" t="str">
            <v>MDELIVERY</v>
          </cell>
          <cell r="E3544" t="str">
            <v>DESPACHO</v>
          </cell>
          <cell r="F3544" t="str">
            <v>NORMAL</v>
          </cell>
          <cell r="G3544" t="str">
            <v>IC3968</v>
          </cell>
          <cell r="H3544">
            <v>44916</v>
          </cell>
          <cell r="I3544" t="str">
            <v>ENTREGADO</v>
          </cell>
          <cell r="J3544">
            <v>44917</v>
          </cell>
          <cell r="K3544" t="str">
            <v xml:space="preserve">JOHANNA TAPIA_CLINICA DE ESPECIALIDADES MEDICAS SANTA INES S A </v>
          </cell>
          <cell r="L3544" t="str">
            <v>DANIEL CORDOVA 2 67 Y AGUSTIN CUEVA EN CLINICA SANTA INES EN OFICINAS DE GERENCIA CUENCA AZUAY</v>
          </cell>
          <cell r="M3544" t="str">
            <v>0190006808001</v>
          </cell>
          <cell r="N3544" t="str">
            <v>0992781418</v>
          </cell>
          <cell r="O3544" t="str">
            <v/>
          </cell>
          <cell r="P3544" t="str">
            <v>CUENCA</v>
          </cell>
          <cell r="Q3544" t="str">
            <v>CUENCA</v>
          </cell>
          <cell r="R3544" t="str">
            <v>AZUAY</v>
          </cell>
          <cell r="T3544" t="str">
            <v>TRAMACO</v>
          </cell>
          <cell r="U3544" t="str">
            <v>FLEXNETUIO_PROVINCIA</v>
          </cell>
          <cell r="V3544">
            <v>1</v>
          </cell>
          <cell r="W3544">
            <v>1</v>
          </cell>
          <cell r="X3544" t="str">
            <v>FLEXNET ECUADOR - MDELIVERY</v>
          </cell>
          <cell r="Y3544" t="str">
            <v>CALLE 28 DE JUNIO S/N Y GARCIA MORENO ENTRADA LLANO GRANDE</v>
          </cell>
        </row>
        <row r="3545">
          <cell r="A3545" t="str">
            <v>2478539</v>
          </cell>
          <cell r="B3545">
            <v>483825</v>
          </cell>
          <cell r="C3545" t="str">
            <v>2478539</v>
          </cell>
          <cell r="D3545" t="str">
            <v>MDELIVERY</v>
          </cell>
          <cell r="E3545" t="str">
            <v>DESPACHO</v>
          </cell>
          <cell r="F3545" t="str">
            <v>NORMAL</v>
          </cell>
          <cell r="G3545" t="str">
            <v>TF90063</v>
          </cell>
          <cell r="H3545">
            <v>44916</v>
          </cell>
          <cell r="I3545" t="str">
            <v>ENTREGADO</v>
          </cell>
          <cell r="J3545">
            <v>44917</v>
          </cell>
          <cell r="K3545" t="str">
            <v xml:space="preserve">MARIA GABRIELA HERNANDEZ BARZOLA_MARIA GABRIELA HERNANDEZ BARZOLA gabustore </v>
          </cell>
          <cell r="L3545" t="str">
            <v xml:space="preserve"> Alborada 7ma etapa C C ALBORADA planta alta Local 26 a lado del saloncito frente al banco pichincha a lado de la iglesia de la alborada </v>
          </cell>
          <cell r="M3545" t="str">
            <v>0927245167001</v>
          </cell>
          <cell r="N3545" t="str">
            <v>0991103535</v>
          </cell>
          <cell r="O3545" t="str">
            <v/>
          </cell>
          <cell r="P3545" t="str">
            <v>GUAYAQUIL</v>
          </cell>
          <cell r="Q3545" t="str">
            <v>GUAYAQUIL</v>
          </cell>
          <cell r="R3545" t="str">
            <v>GUAYAS</v>
          </cell>
          <cell r="T3545" t="str">
            <v>ITSACOURIER</v>
          </cell>
          <cell r="U3545" t="str">
            <v>FLEXNETUIO_GYE</v>
          </cell>
          <cell r="V3545">
            <v>1</v>
          </cell>
          <cell r="W3545">
            <v>1</v>
          </cell>
          <cell r="X3545" t="str">
            <v>FLEXNET ECUADOR - MDELIVERY</v>
          </cell>
          <cell r="Y3545" t="str">
            <v>CALLE 28 DE JUNIO S/N Y GARCIA MORENO ENTRADA LLANO GRANDE</v>
          </cell>
        </row>
        <row r="3546">
          <cell r="A3546" t="str">
            <v>2478560</v>
          </cell>
          <cell r="B3546">
            <v>483826</v>
          </cell>
          <cell r="C3546" t="str">
            <v>2478560</v>
          </cell>
          <cell r="D3546" t="str">
            <v>MDELIVERY</v>
          </cell>
          <cell r="E3546" t="str">
            <v>DESPACHO</v>
          </cell>
          <cell r="F3546" t="str">
            <v>NORMAL</v>
          </cell>
          <cell r="G3546" t="str">
            <v>FT76387</v>
          </cell>
          <cell r="H3546">
            <v>44916</v>
          </cell>
          <cell r="I3546" t="str">
            <v>ENTREGADO</v>
          </cell>
          <cell r="J3546">
            <v>44917</v>
          </cell>
          <cell r="K3546" t="str">
            <v>RUBEN GALLO_EMPRESA DE TRANSPORTE GAVILOGISTIC Y TRANS GAVILOGISTIC CIA LTDA</v>
          </cell>
          <cell r="L3546" t="str">
            <v>CALLE GASPAR LEMA N 79 Y ANTONIO SINCHICO SECTOR SAN PEDRO DE TABOADA SANGOLQUI A 3 CUADRAS DEL PARQUE SAN ISIDRO DIAGONAL A LA LAVADORA PRODETAILING</v>
          </cell>
          <cell r="M3546" t="str">
            <v>1792720796001</v>
          </cell>
          <cell r="N3546" t="str">
            <v>0969050510</v>
          </cell>
          <cell r="O3546" t="str">
            <v/>
          </cell>
          <cell r="P3546" t="str">
            <v>QUITO</v>
          </cell>
          <cell r="Q3546" t="str">
            <v>QUITO</v>
          </cell>
          <cell r="R3546" t="str">
            <v>PICHINCHA</v>
          </cell>
          <cell r="T3546" t="str">
            <v>FLEXTRANS UIO</v>
          </cell>
          <cell r="U3546" t="str">
            <v>FLEXNETUIO_LOCAL</v>
          </cell>
          <cell r="V3546">
            <v>1</v>
          </cell>
          <cell r="W3546">
            <v>1</v>
          </cell>
          <cell r="X3546" t="str">
            <v>FLEXNET ECUADOR - MDELIVERY</v>
          </cell>
          <cell r="Y3546" t="str">
            <v>CALLE 28 DE JUNIO S/N Y GARCIA MORENO ENTRADA LLANO GRANDE</v>
          </cell>
        </row>
        <row r="3547">
          <cell r="A3547" t="str">
            <v>2478563</v>
          </cell>
          <cell r="B3547">
            <v>483827</v>
          </cell>
          <cell r="C3547" t="str">
            <v>2478563</v>
          </cell>
          <cell r="D3547" t="str">
            <v>MDELIVERY</v>
          </cell>
          <cell r="E3547" t="str">
            <v>DESPACHO</v>
          </cell>
          <cell r="F3547" t="str">
            <v>NORMAL</v>
          </cell>
          <cell r="G3547" t="str">
            <v>FT76390</v>
          </cell>
          <cell r="H3547">
            <v>44916</v>
          </cell>
          <cell r="I3547" t="str">
            <v>ENTREGADO</v>
          </cell>
          <cell r="J3547">
            <v>44917</v>
          </cell>
          <cell r="K3547" t="str">
            <v>Michelle Espinoza O Fernando Yanez_MICHELLE PATRICIA ESPINOZA NARVAEZ</v>
          </cell>
          <cell r="L3547" t="str">
            <v>Agustin Franco y Sebastian de Benalcazar Conjunto Mirador del Valle torre 2 dep 204 ref ingreso por el puente 3 sector La Armenia</v>
          </cell>
          <cell r="M3547" t="str">
            <v>1707741607</v>
          </cell>
          <cell r="N3547" t="str">
            <v>0999933180</v>
          </cell>
          <cell r="O3547" t="str">
            <v/>
          </cell>
          <cell r="P3547" t="str">
            <v>QUITO</v>
          </cell>
          <cell r="Q3547" t="str">
            <v>QUITO</v>
          </cell>
          <cell r="R3547" t="str">
            <v>PICHINCHA</v>
          </cell>
          <cell r="T3547" t="str">
            <v>FLEXTRANS UIO</v>
          </cell>
          <cell r="U3547" t="str">
            <v>FLEXNETUIO_LOCAL</v>
          </cell>
          <cell r="V3547">
            <v>1</v>
          </cell>
          <cell r="W3547">
            <v>1</v>
          </cell>
          <cell r="X3547" t="str">
            <v>FLEXNET ECUADOR - MDELIVERY</v>
          </cell>
          <cell r="Y3547" t="str">
            <v>CALLE 28 DE JUNIO S/N Y GARCIA MORENO ENTRADA LLANO GRANDE</v>
          </cell>
        </row>
        <row r="3548">
          <cell r="A3548" t="str">
            <v>2478564</v>
          </cell>
          <cell r="B3548">
            <v>483828</v>
          </cell>
          <cell r="C3548" t="str">
            <v>2478564</v>
          </cell>
          <cell r="D3548" t="str">
            <v>MDELIVERY</v>
          </cell>
          <cell r="E3548" t="str">
            <v>DESPACHO</v>
          </cell>
          <cell r="F3548" t="str">
            <v>NORMAL</v>
          </cell>
          <cell r="G3548" t="str">
            <v>TF90071</v>
          </cell>
          <cell r="H3548">
            <v>44916</v>
          </cell>
          <cell r="I3548" t="str">
            <v>ENTREGADO</v>
          </cell>
          <cell r="J3548">
            <v>44917</v>
          </cell>
          <cell r="K3548" t="str">
            <v>ERIC MERCADO O PEDRO ILLESCAS_JHON JAIRO TROYA MERA</v>
          </cell>
          <cell r="L3548" t="str">
            <v>ciudadela 9 de octubre calle tercera villa 306 y avenida tercera sur de la ciudad casa de 2 pisos con rejas blancas</v>
          </cell>
          <cell r="M3548" t="str">
            <v>0956381339001</v>
          </cell>
          <cell r="N3548" t="str">
            <v>0995801473</v>
          </cell>
          <cell r="O3548" t="str">
            <v/>
          </cell>
          <cell r="P3548" t="str">
            <v>GUAYAQUIL</v>
          </cell>
          <cell r="Q3548" t="str">
            <v>GUAYAQUIL</v>
          </cell>
          <cell r="R3548" t="str">
            <v>GUAYAS</v>
          </cell>
          <cell r="T3548" t="str">
            <v>ITSACOURIER</v>
          </cell>
          <cell r="U3548" t="str">
            <v>FLEXNETUIO_GYE</v>
          </cell>
          <cell r="V3548">
            <v>1</v>
          </cell>
          <cell r="W3548">
            <v>1</v>
          </cell>
          <cell r="X3548" t="str">
            <v>FLEXNET ECUADOR - MDELIVERY</v>
          </cell>
          <cell r="Y3548" t="str">
            <v>CALLE 28 DE JUNIO S/N Y GARCIA MORENO ENTRADA LLANO GRANDE</v>
          </cell>
        </row>
        <row r="3549">
          <cell r="A3549" t="str">
            <v>2478565</v>
          </cell>
          <cell r="B3549">
            <v>483829</v>
          </cell>
          <cell r="C3549" t="str">
            <v>2478565</v>
          </cell>
          <cell r="D3549" t="str">
            <v>MDELIVERY</v>
          </cell>
          <cell r="E3549" t="str">
            <v>DESPACHO</v>
          </cell>
          <cell r="F3549" t="str">
            <v>NORMAL</v>
          </cell>
          <cell r="G3549" t="str">
            <v>FT76386</v>
          </cell>
          <cell r="H3549">
            <v>44916</v>
          </cell>
          <cell r="I3549" t="str">
            <v>ENTREGADO</v>
          </cell>
          <cell r="J3549">
            <v>44917</v>
          </cell>
          <cell r="K3549" t="str">
            <v>LUIS ENRIQUE HEREDIA NAVARRETE_LUIS ENRIQUE HEREDIA NAVARRETE</v>
          </cell>
          <cell r="L3549" t="str">
            <v>9 DE OCTUBRE Y LUIS CORDERO EN LA ESQUINA EN EL EDIFICIO FRENTE A CNT</v>
          </cell>
          <cell r="M3549" t="str">
            <v>1700503053001</v>
          </cell>
          <cell r="N3549" t="str">
            <v>0987655744</v>
          </cell>
          <cell r="O3549" t="str">
            <v/>
          </cell>
          <cell r="P3549" t="str">
            <v>QUITO</v>
          </cell>
          <cell r="Q3549" t="str">
            <v>QUITO</v>
          </cell>
          <cell r="R3549" t="str">
            <v>PICHINCHA</v>
          </cell>
          <cell r="T3549" t="str">
            <v>FLEXTRANS UIO</v>
          </cell>
          <cell r="U3549" t="str">
            <v>FLEXNETUIO_LOCAL</v>
          </cell>
          <cell r="V3549">
            <v>1</v>
          </cell>
          <cell r="W3549">
            <v>1</v>
          </cell>
          <cell r="X3549" t="str">
            <v>FLEXNET ECUADOR - MDELIVERY</v>
          </cell>
          <cell r="Y3549" t="str">
            <v>CALLE 28 DE JUNIO S/N Y GARCIA MORENO ENTRADA LLANO GRANDE</v>
          </cell>
        </row>
        <row r="3550">
          <cell r="A3550" t="str">
            <v>2478566</v>
          </cell>
          <cell r="B3550">
            <v>483830</v>
          </cell>
          <cell r="C3550" t="str">
            <v>2478566</v>
          </cell>
          <cell r="D3550" t="str">
            <v>MDELIVERY</v>
          </cell>
          <cell r="E3550" t="str">
            <v>DESPACHO</v>
          </cell>
          <cell r="F3550" t="str">
            <v>NORMAL</v>
          </cell>
          <cell r="G3550" t="str">
            <v>FT76391</v>
          </cell>
          <cell r="H3550">
            <v>44916</v>
          </cell>
          <cell r="I3550" t="str">
            <v>ENTREGADO</v>
          </cell>
          <cell r="J3550">
            <v>44917</v>
          </cell>
          <cell r="K3550" t="str">
            <v xml:space="preserve">Prisila Fueltala_BANCO GUAYAQUIL S A </v>
          </cell>
          <cell r="L3550" t="str">
            <v xml:space="preserve"> PICHINCHA QUITO Calle America y Naciones Unidas C C Plaza d elas </v>
          </cell>
          <cell r="M3550" t="str">
            <v>0990049459001</v>
          </cell>
          <cell r="N3550" t="str">
            <v>0958855842</v>
          </cell>
          <cell r="O3550" t="str">
            <v/>
          </cell>
          <cell r="P3550" t="str">
            <v>QUITO</v>
          </cell>
          <cell r="Q3550" t="str">
            <v>QUITO</v>
          </cell>
          <cell r="R3550" t="str">
            <v>PICHINCHA</v>
          </cell>
          <cell r="T3550" t="str">
            <v>FLEXTRANS UIO</v>
          </cell>
          <cell r="U3550" t="str">
            <v>FLEXNETUIO_LOCAL</v>
          </cell>
          <cell r="V3550">
            <v>1</v>
          </cell>
          <cell r="W3550">
            <v>1</v>
          </cell>
          <cell r="X3550" t="str">
            <v>FLEXNET ECUADOR - MDELIVERY</v>
          </cell>
          <cell r="Y3550" t="str">
            <v>CALLE 28 DE JUNIO S/N Y GARCIA MORENO ENTRADA LLANO GRANDE</v>
          </cell>
        </row>
        <row r="3551">
          <cell r="A3551" t="str">
            <v>2478567</v>
          </cell>
          <cell r="B3551">
            <v>483831</v>
          </cell>
          <cell r="C3551" t="str">
            <v>2478567</v>
          </cell>
          <cell r="D3551" t="str">
            <v>MDELIVERY</v>
          </cell>
          <cell r="E3551" t="str">
            <v>DESPACHO</v>
          </cell>
          <cell r="F3551" t="str">
            <v>NORMAL</v>
          </cell>
          <cell r="G3551" t="str">
            <v>FT76396</v>
          </cell>
          <cell r="H3551">
            <v>44916</v>
          </cell>
          <cell r="I3551" t="str">
            <v>ENTREGADO</v>
          </cell>
          <cell r="J3551">
            <v>44917</v>
          </cell>
          <cell r="K3551" t="str">
            <v xml:space="preserve">Geovanny Villacres_CLIREDSA CLINICA ESTETICA REDUX S A </v>
          </cell>
          <cell r="L3551" t="str">
            <v>Calle Japon N39 207 y Vicente Cardenas Redux</v>
          </cell>
          <cell r="M3551" t="str">
            <v>1792206170001</v>
          </cell>
          <cell r="N3551" t="str">
            <v>0997189258</v>
          </cell>
          <cell r="O3551" t="str">
            <v/>
          </cell>
          <cell r="P3551" t="str">
            <v>QUITO</v>
          </cell>
          <cell r="Q3551" t="str">
            <v>QUITO</v>
          </cell>
          <cell r="R3551" t="str">
            <v>PICHINCHA</v>
          </cell>
          <cell r="T3551" t="str">
            <v>FLEXTRANS UIO</v>
          </cell>
          <cell r="U3551" t="str">
            <v>FLEXNETUIO_LOCAL</v>
          </cell>
          <cell r="V3551">
            <v>1</v>
          </cell>
          <cell r="W3551">
            <v>1</v>
          </cell>
          <cell r="X3551" t="str">
            <v>FLEXNET ECUADOR - MDELIVERY</v>
          </cell>
          <cell r="Y3551" t="str">
            <v>CALLE 28 DE JUNIO S/N Y GARCIA MORENO ENTRADA LLANO GRANDE</v>
          </cell>
        </row>
        <row r="3552">
          <cell r="A3552" t="str">
            <v>2478569</v>
          </cell>
          <cell r="B3552">
            <v>483832</v>
          </cell>
          <cell r="C3552" t="str">
            <v>2478569</v>
          </cell>
          <cell r="D3552" t="str">
            <v>MDELIVERY</v>
          </cell>
          <cell r="E3552" t="str">
            <v>DESPACHO</v>
          </cell>
          <cell r="F3552" t="str">
            <v>NORMAL</v>
          </cell>
          <cell r="G3552" t="str">
            <v>TF90070</v>
          </cell>
          <cell r="H3552">
            <v>44916</v>
          </cell>
          <cell r="I3552" t="str">
            <v>ENTREGADO</v>
          </cell>
          <cell r="J3552">
            <v>44917</v>
          </cell>
          <cell r="K3552" t="str">
            <v xml:space="preserve">Silvia TriviNo_TELCONET S A </v>
          </cell>
          <cell r="L3552" t="str">
            <v xml:space="preserve"> GUAYAS GUAYAQUIL Kennedy Norte n a Mz 109 solar 21 </v>
          </cell>
          <cell r="M3552" t="str">
            <v>0991327371001</v>
          </cell>
          <cell r="N3552" t="str">
            <v>995551760</v>
          </cell>
          <cell r="O3552" t="str">
            <v/>
          </cell>
          <cell r="P3552" t="str">
            <v>GUAYAQUIL</v>
          </cell>
          <cell r="Q3552" t="str">
            <v>GUAYAQUIL</v>
          </cell>
          <cell r="R3552" t="str">
            <v>GUAYAS</v>
          </cell>
          <cell r="T3552" t="str">
            <v>ITSACOURIER</v>
          </cell>
          <cell r="U3552" t="str">
            <v>FLEXNETUIO_GYE</v>
          </cell>
          <cell r="V3552">
            <v>1</v>
          </cell>
          <cell r="W3552">
            <v>1</v>
          </cell>
          <cell r="X3552" t="str">
            <v>FLEXNET ECUADOR - MDELIVERY</v>
          </cell>
          <cell r="Y3552" t="str">
            <v>CALLE 28 DE JUNIO S/N Y GARCIA MORENO ENTRADA LLANO GRANDE</v>
          </cell>
        </row>
        <row r="3553">
          <cell r="A3553" t="str">
            <v>2478581</v>
          </cell>
          <cell r="B3553">
            <v>483833</v>
          </cell>
          <cell r="C3553" t="str">
            <v>2478581</v>
          </cell>
          <cell r="D3553" t="str">
            <v>MDELIVERY</v>
          </cell>
          <cell r="E3553" t="str">
            <v>DESPACHO</v>
          </cell>
          <cell r="F3553" t="str">
            <v>NORMAL</v>
          </cell>
          <cell r="G3553" t="str">
            <v>031080002478581</v>
          </cell>
          <cell r="H3553">
            <v>44916</v>
          </cell>
          <cell r="I3553" t="str">
            <v>ENTREGADO</v>
          </cell>
          <cell r="J3553">
            <v>44917</v>
          </cell>
          <cell r="K3553" t="str">
            <v>WILLIAN WALTER SUNCION PINTADO O ERIKA GABRIELA VILLA DAGUA_WILLIAN WALTER SUNCION PINTADO</v>
          </cell>
          <cell r="L3553" t="str">
            <v>Archidona Barrio Buenos Aires Av Amazonas y Transversal 20 a 500 metros de Residencia Luis Andi al lado de Cyber Mary s net</v>
          </cell>
          <cell r="M3553" t="str">
            <v>1500753056001</v>
          </cell>
          <cell r="N3553" t="str">
            <v>0997393380</v>
          </cell>
          <cell r="O3553" t="str">
            <v/>
          </cell>
          <cell r="P3553" t="str">
            <v>TENA</v>
          </cell>
          <cell r="Q3553" t="str">
            <v>TENA</v>
          </cell>
          <cell r="R3553" t="str">
            <v>NAPO</v>
          </cell>
          <cell r="T3553" t="str">
            <v>TRAMACO</v>
          </cell>
          <cell r="U3553" t="str">
            <v>FLEXNETUIO_PROVINCIA</v>
          </cell>
          <cell r="V3553">
            <v>1</v>
          </cell>
          <cell r="W3553">
            <v>1</v>
          </cell>
          <cell r="X3553" t="str">
            <v>FLEXNET ECUADOR - MDELIVERY</v>
          </cell>
          <cell r="Y3553" t="str">
            <v>CALLE 28 DE JUNIO S/N Y GARCIA MORENO ENTRADA LLANO GRANDE</v>
          </cell>
        </row>
        <row r="3554">
          <cell r="A3554" t="str">
            <v>2478582</v>
          </cell>
          <cell r="B3554">
            <v>483834</v>
          </cell>
          <cell r="C3554" t="str">
            <v>2478582</v>
          </cell>
          <cell r="D3554" t="str">
            <v>MDELIVERY</v>
          </cell>
          <cell r="E3554" t="str">
            <v>DESPACHO</v>
          </cell>
          <cell r="F3554" t="str">
            <v>NORMAL</v>
          </cell>
          <cell r="G3554" t="str">
            <v>031080002478582</v>
          </cell>
          <cell r="H3554">
            <v>44916</v>
          </cell>
          <cell r="I3554" t="str">
            <v>ENTREGADO</v>
          </cell>
          <cell r="J3554">
            <v>44917</v>
          </cell>
          <cell r="K3554" t="str">
            <v xml:space="preserve"> SHYRLE MARISOL SANCHEZ RIVERA_ SHYRLE MARISOL SANCHEZ RIVERA</v>
          </cell>
          <cell r="L3554" t="str">
            <v>VIA A SAN MATEO COLEGIO LEONARDO DA VINCI DIAGONAL A LA REFINERIA</v>
          </cell>
          <cell r="M3554" t="str">
            <v>1311893240001</v>
          </cell>
          <cell r="N3554" t="str">
            <v>0998918173</v>
          </cell>
          <cell r="O3554" t="str">
            <v/>
          </cell>
          <cell r="P3554" t="str">
            <v>MANTA</v>
          </cell>
          <cell r="Q3554" t="str">
            <v>MANTA</v>
          </cell>
          <cell r="R3554" t="str">
            <v>MANABI</v>
          </cell>
          <cell r="T3554" t="str">
            <v>TRAMACO</v>
          </cell>
          <cell r="U3554" t="str">
            <v>FLEXNETUIO_PROVINCIA</v>
          </cell>
          <cell r="V3554">
            <v>1</v>
          </cell>
          <cell r="W3554">
            <v>1</v>
          </cell>
          <cell r="X3554" t="str">
            <v>FLEXNET ECUADOR - MDELIVERY</v>
          </cell>
          <cell r="Y3554" t="str">
            <v>CALLE 28 DE JUNIO S/N Y GARCIA MORENO ENTRADA LLANO GRANDE</v>
          </cell>
        </row>
        <row r="3555">
          <cell r="A3555" t="str">
            <v>2478584</v>
          </cell>
          <cell r="B3555">
            <v>483835</v>
          </cell>
          <cell r="C3555" t="str">
            <v>2478584</v>
          </cell>
          <cell r="D3555" t="str">
            <v>MDELIVERY</v>
          </cell>
          <cell r="E3555" t="str">
            <v>DESPACHO</v>
          </cell>
          <cell r="F3555" t="str">
            <v>NORMAL</v>
          </cell>
          <cell r="G3555" t="str">
            <v>TF90065</v>
          </cell>
          <cell r="H3555">
            <v>44916</v>
          </cell>
          <cell r="I3555" t="str">
            <v>ENTREGADO</v>
          </cell>
          <cell r="J3555">
            <v>44917</v>
          </cell>
          <cell r="K3555" t="str">
            <v>WILSON ANGEL ALAVA VINCES_WILSON ANGEL ALAVA VINCES</v>
          </cell>
          <cell r="L3555" t="str">
            <v>FLORESTA 2 Frente al parque San Eduardo Mz 169 Villa 19 casa de un piso terracota</v>
          </cell>
          <cell r="M3555" t="str">
            <v>0920773546001</v>
          </cell>
          <cell r="N3555" t="str">
            <v>0991346548/0998365477</v>
          </cell>
          <cell r="O3555" t="str">
            <v/>
          </cell>
          <cell r="P3555" t="str">
            <v>GUAYAQUIL</v>
          </cell>
          <cell r="Q3555" t="str">
            <v>GUAYAQUIL</v>
          </cell>
          <cell r="R3555" t="str">
            <v>GUAYAS</v>
          </cell>
          <cell r="T3555" t="str">
            <v>ITSACOURIER</v>
          </cell>
          <cell r="U3555" t="str">
            <v>FLEXNETUIO_GYE</v>
          </cell>
          <cell r="V3555">
            <v>1</v>
          </cell>
          <cell r="W3555">
            <v>1</v>
          </cell>
          <cell r="X3555" t="str">
            <v>FLEXNET ECUADOR - MDELIVERY</v>
          </cell>
          <cell r="Y3555" t="str">
            <v>CALLE 28 DE JUNIO S/N Y GARCIA MORENO ENTRADA LLANO GRANDE</v>
          </cell>
        </row>
        <row r="3556">
          <cell r="A3556" t="str">
            <v>2478585</v>
          </cell>
          <cell r="B3556">
            <v>483836</v>
          </cell>
          <cell r="C3556" t="str">
            <v>2478585</v>
          </cell>
          <cell r="D3556" t="str">
            <v>MDELIVERY</v>
          </cell>
          <cell r="E3556" t="str">
            <v>DESPACHO</v>
          </cell>
          <cell r="F3556" t="str">
            <v>DERIVADO PICK UP</v>
          </cell>
          <cell r="G3556" t="str">
            <v>031080002478585</v>
          </cell>
          <cell r="H3556">
            <v>44916</v>
          </cell>
          <cell r="I3556" t="str">
            <v>ENTREGADO</v>
          </cell>
          <cell r="J3556">
            <v>44918</v>
          </cell>
          <cell r="K3556" t="str">
            <v>DAYANA MICHELLE ROJAS BALLARINO_DAYANA MICHELLE ROJAS BALLARINO</v>
          </cell>
          <cell r="L3556" t="str">
            <v xml:space="preserve">RETIRA AGENCIA TRAMACO AV FRANCISCO DE ORELLANA Y PLAZA DANIN CDLA KENNEDY FRENTE AL CENTRO COMERCIAL SAN MARINO RETIRO EN TRAMACO </v>
          </cell>
          <cell r="M3556" t="str">
            <v>0954784658001</v>
          </cell>
          <cell r="N3556" t="str">
            <v>0990966454</v>
          </cell>
          <cell r="O3556" t="str">
            <v/>
          </cell>
          <cell r="P3556" t="str">
            <v>GUAYAQUIL</v>
          </cell>
          <cell r="Q3556" t="str">
            <v>GUAYAQUIL</v>
          </cell>
          <cell r="R3556" t="str">
            <v>GUAYAS</v>
          </cell>
          <cell r="T3556" t="str">
            <v>TRAMACO</v>
          </cell>
          <cell r="U3556" t="str">
            <v>FLEXNETUIO_GYE</v>
          </cell>
          <cell r="V3556">
            <v>1</v>
          </cell>
          <cell r="W3556">
            <v>1</v>
          </cell>
          <cell r="X3556" t="str">
            <v>FLEXNET ECUADOR - MDELIVERY</v>
          </cell>
          <cell r="Y3556" t="str">
            <v>CALLE 28 DE JUNIO S/N Y GARCIA MORENO ENTRADA LLANO GRANDE</v>
          </cell>
        </row>
        <row r="3557">
          <cell r="A3557" t="str">
            <v>2478587</v>
          </cell>
          <cell r="B3557">
            <v>483837</v>
          </cell>
          <cell r="C3557" t="str">
            <v>2478587</v>
          </cell>
          <cell r="D3557" t="str">
            <v>MDELIVERY</v>
          </cell>
          <cell r="E3557" t="str">
            <v>DESPACHO</v>
          </cell>
          <cell r="F3557" t="str">
            <v>NORMAL</v>
          </cell>
          <cell r="G3557" t="str">
            <v>IC3980</v>
          </cell>
          <cell r="H3557">
            <v>44916</v>
          </cell>
          <cell r="I3557" t="str">
            <v>ENTREGADO</v>
          </cell>
          <cell r="J3557">
            <v>44917</v>
          </cell>
          <cell r="K3557" t="str">
            <v xml:space="preserve">PESANTEZ SARMIENTO HENRY MAURICIO O GABRIELA MUNOZ O CINDY GARCIA_COMISION FEDERAL DE ELECTRICIDAD </v>
          </cell>
          <cell r="L3557" t="str">
            <v xml:space="preserve">Calle Miguel Cordero 5 03 y Daniel Palacios GPS DEL CLIENTE 2 908928 79 005345 </v>
          </cell>
          <cell r="M3557" t="str">
            <v>1792311209001</v>
          </cell>
          <cell r="N3557" t="str">
            <v>0994952335/023324666</v>
          </cell>
          <cell r="O3557" t="str">
            <v/>
          </cell>
          <cell r="P3557" t="str">
            <v>CUENCA</v>
          </cell>
          <cell r="Q3557" t="str">
            <v>CUENCA</v>
          </cell>
          <cell r="R3557" t="str">
            <v>AZUAY</v>
          </cell>
          <cell r="T3557" t="str">
            <v>TRAMACO</v>
          </cell>
          <cell r="U3557" t="str">
            <v>FLEXNETUIO_PROVINCIA</v>
          </cell>
          <cell r="V3557">
            <v>1</v>
          </cell>
          <cell r="W3557">
            <v>1</v>
          </cell>
          <cell r="X3557" t="str">
            <v>FLEXNET ECUADOR - MDELIVERY</v>
          </cell>
          <cell r="Y3557" t="str">
            <v>CALLE 28 DE JUNIO S/N Y GARCIA MORENO ENTRADA LLANO GRANDE</v>
          </cell>
        </row>
        <row r="3558">
          <cell r="A3558" t="str">
            <v>2478589</v>
          </cell>
          <cell r="B3558">
            <v>483838</v>
          </cell>
          <cell r="C3558" t="str">
            <v>2478589</v>
          </cell>
          <cell r="D3558" t="str">
            <v>MDELIVERY</v>
          </cell>
          <cell r="E3558" t="str">
            <v>DESPACHO</v>
          </cell>
          <cell r="F3558" t="str">
            <v>DERIVADO PICK UP</v>
          </cell>
          <cell r="G3558" t="str">
            <v>031080002478589</v>
          </cell>
          <cell r="H3558">
            <v>44916</v>
          </cell>
          <cell r="I3558" t="str">
            <v>ENTREGADO</v>
          </cell>
          <cell r="J3558">
            <v>44917</v>
          </cell>
          <cell r="K3558" t="str">
            <v xml:space="preserve">ERAZO MENDOZA JOSE NESTOR_TRANS JOSE ERAZO S A S </v>
          </cell>
          <cell r="L3558" t="str">
            <v>RETIRA AGENCIA TRAMACO PORTETE 2500 Y TUNGURAHUA</v>
          </cell>
          <cell r="M3558" t="str">
            <v>0993321427001</v>
          </cell>
          <cell r="N3558" t="str">
            <v>0992980520</v>
          </cell>
          <cell r="O3558" t="str">
            <v/>
          </cell>
          <cell r="P3558" t="str">
            <v>GUAYAQUIL</v>
          </cell>
          <cell r="Q3558" t="str">
            <v>GUAYAQUIL</v>
          </cell>
          <cell r="R3558" t="str">
            <v>GUAYAS</v>
          </cell>
          <cell r="T3558" t="str">
            <v>TRAMACO</v>
          </cell>
          <cell r="U3558" t="str">
            <v>FLEXNETUIO_GYE</v>
          </cell>
          <cell r="V3558">
            <v>1</v>
          </cell>
          <cell r="W3558">
            <v>1</v>
          </cell>
          <cell r="X3558" t="str">
            <v>FLEXNET ECUADOR - MDELIVERY</v>
          </cell>
          <cell r="Y3558" t="str">
            <v>CALLE 28 DE JUNIO S/N Y GARCIA MORENO ENTRADA LLANO GRANDE</v>
          </cell>
        </row>
        <row r="3559">
          <cell r="A3559" t="str">
            <v>2478591</v>
          </cell>
          <cell r="B3559">
            <v>483839</v>
          </cell>
          <cell r="C3559" t="str">
            <v>2478591</v>
          </cell>
          <cell r="D3559" t="str">
            <v>MDELIVERY</v>
          </cell>
          <cell r="E3559" t="str">
            <v>DESPACHO</v>
          </cell>
          <cell r="F3559" t="str">
            <v>NORMAL</v>
          </cell>
          <cell r="G3559" t="str">
            <v>TF90067</v>
          </cell>
          <cell r="H3559">
            <v>44916</v>
          </cell>
          <cell r="I3559" t="str">
            <v>ENTREGADO</v>
          </cell>
          <cell r="J3559">
            <v>44917</v>
          </cell>
          <cell r="K3559" t="str">
            <v>LARA BRIONES MARIA GABRIELA O ALBERTO FLORES_SERVICESMART S A</v>
          </cell>
          <cell r="L3559" t="str">
            <v>COOP LUZ DEL GUAYAS AV LAS PALMAS SOLARES 2 Y 13 AL LADO DE LIDER COMPANY</v>
          </cell>
          <cell r="M3559" t="str">
            <v>0992773251001</v>
          </cell>
          <cell r="N3559" t="str">
            <v>0992088135</v>
          </cell>
          <cell r="O3559" t="str">
            <v/>
          </cell>
          <cell r="P3559" t="str">
            <v>GUAYAQUIL</v>
          </cell>
          <cell r="Q3559" t="str">
            <v>GUAYAQUIL</v>
          </cell>
          <cell r="R3559" t="str">
            <v>GUAYAS</v>
          </cell>
          <cell r="T3559" t="str">
            <v>ITSACOURIER</v>
          </cell>
          <cell r="U3559" t="str">
            <v>FLEXNETUIO_GYE</v>
          </cell>
          <cell r="V3559">
            <v>1</v>
          </cell>
          <cell r="W3559">
            <v>1</v>
          </cell>
          <cell r="X3559" t="str">
            <v>FLEXNET ECUADOR - MDELIVERY</v>
          </cell>
          <cell r="Y3559" t="str">
            <v>CALLE 28 DE JUNIO S/N Y GARCIA MORENO ENTRADA LLANO GRANDE</v>
          </cell>
        </row>
        <row r="3560">
          <cell r="A3560" t="str">
            <v>2478596</v>
          </cell>
          <cell r="B3560">
            <v>483840</v>
          </cell>
          <cell r="C3560" t="str">
            <v>2478596</v>
          </cell>
          <cell r="D3560" t="str">
            <v>MDELIVERY</v>
          </cell>
          <cell r="E3560" t="str">
            <v>DESPACHO</v>
          </cell>
          <cell r="F3560" t="str">
            <v>NORMAL</v>
          </cell>
          <cell r="G3560" t="str">
            <v>FT76395</v>
          </cell>
          <cell r="H3560">
            <v>44916</v>
          </cell>
          <cell r="I3560" t="str">
            <v>ENTREGADO</v>
          </cell>
          <cell r="J3560">
            <v>44917</v>
          </cell>
          <cell r="K3560" t="str">
            <v xml:space="preserve">MARCO COELLO O LA PERSONA ENCARGADA_IDEAL ALAMBREC S A </v>
          </cell>
          <cell r="L3560" t="str">
            <v>DX CALLE S60 E3 423 Y CLL E3E SCTR PARQUE INDUSTRIA L EN LA PANASUR FRTE A NOVA CERO TRAS DE LA FBCA DE ETERNI</v>
          </cell>
          <cell r="M3560" t="str">
            <v>1790050947001</v>
          </cell>
          <cell r="N3560" t="str">
            <v>983182291</v>
          </cell>
          <cell r="O3560" t="str">
            <v/>
          </cell>
          <cell r="P3560" t="str">
            <v>QUITO</v>
          </cell>
          <cell r="Q3560" t="str">
            <v>QUITO</v>
          </cell>
          <cell r="R3560" t="str">
            <v>PICHINCHA</v>
          </cell>
          <cell r="T3560" t="str">
            <v>FLEXTRANS UIO</v>
          </cell>
          <cell r="U3560" t="str">
            <v>FLEXNETUIO_LOCAL</v>
          </cell>
          <cell r="V3560">
            <v>1</v>
          </cell>
          <cell r="W3560">
            <v>1</v>
          </cell>
          <cell r="X3560" t="str">
            <v>FLEXNET ECUADOR - MDELIVERY</v>
          </cell>
          <cell r="Y3560" t="str">
            <v>CALLE 28 DE JUNIO S/N Y GARCIA MORENO ENTRADA LLANO GRANDE</v>
          </cell>
        </row>
        <row r="3561">
          <cell r="A3561" t="str">
            <v>2478598</v>
          </cell>
          <cell r="B3561">
            <v>483841</v>
          </cell>
          <cell r="C3561" t="str">
            <v>2478598</v>
          </cell>
          <cell r="D3561" t="str">
            <v>MDELIVERY</v>
          </cell>
          <cell r="E3561" t="str">
            <v>DESPACHO</v>
          </cell>
          <cell r="F3561" t="str">
            <v>NORMAL</v>
          </cell>
          <cell r="G3561" t="str">
            <v>FT76389</v>
          </cell>
          <cell r="H3561">
            <v>44916</v>
          </cell>
          <cell r="I3561" t="str">
            <v>ENTREGADO</v>
          </cell>
          <cell r="J3561">
            <v>44917</v>
          </cell>
          <cell r="K3561" t="str">
            <v>MARIA MIRANDA_ BANCO PICHINCHA CA</v>
          </cell>
          <cell r="L3561" t="str">
            <v xml:space="preserve">Av 6 de Diciembre y Portugal esq </v>
          </cell>
          <cell r="M3561" t="str">
            <v>1790010937001</v>
          </cell>
          <cell r="N3561" t="str">
            <v>0998390594</v>
          </cell>
          <cell r="O3561" t="str">
            <v/>
          </cell>
          <cell r="P3561" t="str">
            <v>QUITO</v>
          </cell>
          <cell r="Q3561" t="str">
            <v>QUITO</v>
          </cell>
          <cell r="R3561" t="str">
            <v>PICHINCHA</v>
          </cell>
          <cell r="T3561" t="str">
            <v>FLEXTRANS UIO</v>
          </cell>
          <cell r="U3561" t="str">
            <v>FLEXNETUIO_LOCAL</v>
          </cell>
          <cell r="V3561">
            <v>1</v>
          </cell>
          <cell r="W3561">
            <v>1</v>
          </cell>
          <cell r="X3561" t="str">
            <v>FLEXNET ECUADOR - MDELIVERY</v>
          </cell>
          <cell r="Y3561" t="str">
            <v>CALLE 28 DE JUNIO S/N Y GARCIA MORENO ENTRADA LLANO GRANDE</v>
          </cell>
        </row>
        <row r="3562">
          <cell r="A3562" t="str">
            <v>2478603</v>
          </cell>
          <cell r="B3562">
            <v>483842</v>
          </cell>
          <cell r="C3562" t="str">
            <v>2478603</v>
          </cell>
          <cell r="D3562" t="str">
            <v>MDELIVERY</v>
          </cell>
          <cell r="E3562" t="str">
            <v>DESPACHO</v>
          </cell>
          <cell r="F3562" t="str">
            <v>NORMAL</v>
          </cell>
          <cell r="G3562" t="str">
            <v>TF90068</v>
          </cell>
          <cell r="H3562">
            <v>44916</v>
          </cell>
          <cell r="I3562" t="str">
            <v>ENTREGADO</v>
          </cell>
          <cell r="J3562">
            <v>44917</v>
          </cell>
          <cell r="K3562" t="str">
            <v>MARTHA TAMAYO_ASOCIACION DE EMPLEADOS DEL BANCO DEL PICHINCHA SU</v>
          </cell>
          <cell r="L3562" t="str">
            <v xml:space="preserve"> GUAYAS GUAYAQUIL AV AV FCO DE ORELLANA Y JUSTIN CORNEJO PISO 5 GUAYAQUIL </v>
          </cell>
          <cell r="M3562" t="str">
            <v>0992117699001</v>
          </cell>
          <cell r="N3562" t="str">
            <v>0994166161</v>
          </cell>
          <cell r="O3562" t="str">
            <v/>
          </cell>
          <cell r="P3562" t="str">
            <v>GUAYAQUIL</v>
          </cell>
          <cell r="Q3562" t="str">
            <v>GUAYAQUIL</v>
          </cell>
          <cell r="R3562" t="str">
            <v>GUAYAS</v>
          </cell>
          <cell r="T3562" t="str">
            <v>ITSACOURIER</v>
          </cell>
          <cell r="U3562" t="str">
            <v>FLEXNETUIO_GYE</v>
          </cell>
          <cell r="V3562">
            <v>1</v>
          </cell>
          <cell r="W3562">
            <v>1</v>
          </cell>
          <cell r="X3562" t="str">
            <v>FLEXNET ECUADOR - MDELIVERY</v>
          </cell>
          <cell r="Y3562" t="str">
            <v>CALLE 28 DE JUNIO S/N Y GARCIA MORENO ENTRADA LLANO GRANDE</v>
          </cell>
        </row>
        <row r="3563">
          <cell r="A3563" t="str">
            <v>2478607</v>
          </cell>
          <cell r="B3563">
            <v>483843</v>
          </cell>
          <cell r="C3563" t="str">
            <v>2478607</v>
          </cell>
          <cell r="D3563" t="str">
            <v>MDELIVERY</v>
          </cell>
          <cell r="E3563" t="str">
            <v>DESPACHO</v>
          </cell>
          <cell r="F3563" t="str">
            <v>NORMAL</v>
          </cell>
          <cell r="G3563" t="str">
            <v>IC3969</v>
          </cell>
          <cell r="H3563">
            <v>44916</v>
          </cell>
          <cell r="I3563" t="str">
            <v>ENTREGADO</v>
          </cell>
          <cell r="J3563">
            <v>44917</v>
          </cell>
          <cell r="K3563" t="str">
            <v xml:space="preserve">OSWALDO CALLE_AUSTROSEGURIDAD CIA LTDA </v>
          </cell>
          <cell r="L3563" t="str">
            <v xml:space="preserve"> AZUAY CUENCA Av Americas S N Francisco Trelles AUSTROSEGURIDAD </v>
          </cell>
          <cell r="M3563" t="str">
            <v>0190155269001</v>
          </cell>
          <cell r="N3563" t="str">
            <v>985229874</v>
          </cell>
          <cell r="O3563" t="str">
            <v/>
          </cell>
          <cell r="P3563" t="str">
            <v>CUENCA</v>
          </cell>
          <cell r="Q3563" t="str">
            <v>CUENCA</v>
          </cell>
          <cell r="R3563" t="str">
            <v>AZUAY</v>
          </cell>
          <cell r="T3563" t="str">
            <v>TRAMACO</v>
          </cell>
          <cell r="U3563" t="str">
            <v>FLEXNETUIO_PROVINCIA</v>
          </cell>
          <cell r="V3563">
            <v>1</v>
          </cell>
          <cell r="W3563">
            <v>1</v>
          </cell>
          <cell r="X3563" t="str">
            <v>FLEXNET ECUADOR - MDELIVERY</v>
          </cell>
          <cell r="Y3563" t="str">
            <v>CALLE 28 DE JUNIO S/N Y GARCIA MORENO ENTRADA LLANO GRANDE</v>
          </cell>
        </row>
        <row r="3564">
          <cell r="A3564" t="str">
            <v>2478609</v>
          </cell>
          <cell r="B3564">
            <v>483844</v>
          </cell>
          <cell r="C3564" t="str">
            <v>2478609</v>
          </cell>
          <cell r="D3564" t="str">
            <v>MDELIVERY</v>
          </cell>
          <cell r="E3564" t="str">
            <v>DESPACHO</v>
          </cell>
          <cell r="F3564" t="str">
            <v>NORMAL</v>
          </cell>
          <cell r="G3564" t="str">
            <v>FT76394</v>
          </cell>
          <cell r="H3564">
            <v>44916</v>
          </cell>
          <cell r="I3564" t="str">
            <v>ENTREGADO</v>
          </cell>
          <cell r="J3564">
            <v>44917</v>
          </cell>
          <cell r="K3564" t="str">
            <v>CRISTIAN PAREDES_ BANCO PICHINCHA CA</v>
          </cell>
          <cell r="L3564" t="str">
            <v>Amazonas y Pereira Matriz Banco Pichincha Av Piso 7</v>
          </cell>
          <cell r="M3564" t="str">
            <v>1790010937001</v>
          </cell>
          <cell r="N3564" t="str">
            <v>0999059226</v>
          </cell>
          <cell r="O3564" t="str">
            <v/>
          </cell>
          <cell r="P3564" t="str">
            <v>QUITO</v>
          </cell>
          <cell r="Q3564" t="str">
            <v>QUITO</v>
          </cell>
          <cell r="R3564" t="str">
            <v>PICHINCHA</v>
          </cell>
          <cell r="T3564" t="str">
            <v>FLEXTRANS UIO</v>
          </cell>
          <cell r="U3564" t="str">
            <v>FLEXNETUIO_LOCAL</v>
          </cell>
          <cell r="V3564">
            <v>1</v>
          </cell>
          <cell r="W3564">
            <v>1</v>
          </cell>
          <cell r="X3564" t="str">
            <v>FLEXNET ECUADOR - MDELIVERY</v>
          </cell>
          <cell r="Y3564" t="str">
            <v>CALLE 28 DE JUNIO S/N Y GARCIA MORENO ENTRADA LLANO GRANDE</v>
          </cell>
        </row>
        <row r="3565">
          <cell r="A3565" t="str">
            <v>2478616</v>
          </cell>
          <cell r="B3565">
            <v>483845</v>
          </cell>
          <cell r="C3565" t="str">
            <v>2478616</v>
          </cell>
          <cell r="D3565" t="str">
            <v>MDELIVERY</v>
          </cell>
          <cell r="E3565" t="str">
            <v>DESPACHO</v>
          </cell>
          <cell r="F3565" t="str">
            <v>NORMAL</v>
          </cell>
          <cell r="G3565" t="str">
            <v>FT76397</v>
          </cell>
          <cell r="H3565">
            <v>44916</v>
          </cell>
          <cell r="I3565" t="str">
            <v>ENTREGADO</v>
          </cell>
          <cell r="J3565">
            <v>44917</v>
          </cell>
          <cell r="K3565" t="str">
            <v xml:space="preserve">Esteban Baldeon_NOVACLINICA S A </v>
          </cell>
          <cell r="L3565" t="str">
            <v xml:space="preserve"> Alonso de Mercadillo E1 84 y Gral Ulpiano Paez QUITO 1701 QUITO 17 PICHINCHA </v>
          </cell>
          <cell r="M3565" t="str">
            <v>1791138732001</v>
          </cell>
          <cell r="N3565" t="str">
            <v>0979179332</v>
          </cell>
          <cell r="O3565" t="str">
            <v/>
          </cell>
          <cell r="P3565" t="str">
            <v>QUITO</v>
          </cell>
          <cell r="Q3565" t="str">
            <v>QUITO</v>
          </cell>
          <cell r="R3565" t="str">
            <v>PICHINCHA</v>
          </cell>
          <cell r="T3565" t="str">
            <v>FLEXTRANS UIO</v>
          </cell>
          <cell r="U3565" t="str">
            <v>FLEXNETUIO_LOCAL</v>
          </cell>
          <cell r="V3565">
            <v>1</v>
          </cell>
          <cell r="W3565">
            <v>1</v>
          </cell>
          <cell r="X3565" t="str">
            <v>FLEXNET ECUADOR - MDELIVERY</v>
          </cell>
          <cell r="Y3565" t="str">
            <v>CALLE 28 DE JUNIO S/N Y GARCIA MORENO ENTRADA LLANO GRANDE</v>
          </cell>
        </row>
        <row r="3566">
          <cell r="A3566" t="str">
            <v>2478619</v>
          </cell>
          <cell r="B3566">
            <v>483846</v>
          </cell>
          <cell r="C3566" t="str">
            <v>2478619</v>
          </cell>
          <cell r="D3566" t="str">
            <v>MDELIVERY</v>
          </cell>
          <cell r="E3566" t="str">
            <v>DESPACHO</v>
          </cell>
          <cell r="F3566" t="str">
            <v>NORMAL</v>
          </cell>
          <cell r="G3566" t="str">
            <v>TF90069</v>
          </cell>
          <cell r="H3566">
            <v>44916</v>
          </cell>
          <cell r="I3566" t="str">
            <v>ENTREGADO</v>
          </cell>
          <cell r="J3566">
            <v>44917</v>
          </cell>
          <cell r="K3566" t="str">
            <v>JESSENIA BELTRAN_ALEX GUIDO VARGAS MAMALLACTA</v>
          </cell>
          <cell r="L3566" t="str">
            <v>GUAYAQUIL LETAMENDI AV SANTA ROSA CALLEJON 26 CASA DE 1 PISO FUERA VENTA DE JUGOS Y A LADO DE DESPENSA JOEL MATIAS Y CALLE GALAPAGOS</v>
          </cell>
          <cell r="M3566" t="str">
            <v>2100679097</v>
          </cell>
          <cell r="N3566" t="str">
            <v>0939051046</v>
          </cell>
          <cell r="O3566" t="str">
            <v/>
          </cell>
          <cell r="P3566" t="str">
            <v>GUAYAQUIL</v>
          </cell>
          <cell r="Q3566" t="str">
            <v>GUAYAQUIL</v>
          </cell>
          <cell r="R3566" t="str">
            <v>GUAYAS</v>
          </cell>
          <cell r="T3566" t="str">
            <v>ITSACOURIER</v>
          </cell>
          <cell r="U3566" t="str">
            <v>FLEXNETUIO_GYE</v>
          </cell>
          <cell r="V3566">
            <v>1</v>
          </cell>
          <cell r="W3566">
            <v>1</v>
          </cell>
          <cell r="X3566" t="str">
            <v>FLEXNET ECUADOR - MDELIVERY</v>
          </cell>
          <cell r="Y3566" t="str">
            <v>CALLE 28 DE JUNIO S/N Y GARCIA MORENO ENTRADA LLANO GRANDE</v>
          </cell>
        </row>
        <row r="3567">
          <cell r="A3567" t="str">
            <v>2478623</v>
          </cell>
          <cell r="B3567">
            <v>483847</v>
          </cell>
          <cell r="C3567" t="str">
            <v>2478623</v>
          </cell>
          <cell r="D3567" t="str">
            <v>MDELIVERY</v>
          </cell>
          <cell r="E3567" t="str">
            <v>DESPACHO</v>
          </cell>
          <cell r="F3567" t="str">
            <v>NORMAL</v>
          </cell>
          <cell r="G3567" t="str">
            <v>031080002478623</v>
          </cell>
          <cell r="H3567">
            <v>44916</v>
          </cell>
          <cell r="I3567" t="str">
            <v>ENTREGADO</v>
          </cell>
          <cell r="J3567">
            <v>44918</v>
          </cell>
          <cell r="K3567" t="str">
            <v>CRISTINA NAPA_HONORIA EDIT NAPA MANZABA</v>
          </cell>
          <cell r="L3567" t="str">
            <v xml:space="preserve"> MANABi LASTENIA ANDRADE 2 VIA AL CARMEN KL 29 CASA DE 2 PISOS MADERA CON CEMENTO VIDRIOS AZULES FUERA CAJON DE UN CARRON CASA DE 2 PISOS MADERA CON CEMENTO VIDRIOS AZULES FUERA CAJON DE UN CARRO A LA</v>
          </cell>
          <cell r="M3567" t="str">
            <v>1306658822001</v>
          </cell>
          <cell r="N3567" t="str">
            <v>0989441321</v>
          </cell>
          <cell r="O3567" t="str">
            <v/>
          </cell>
          <cell r="P3567" t="str">
            <v>EL CARMEN</v>
          </cell>
          <cell r="Q3567" t="str">
            <v>EL CARMEN</v>
          </cell>
          <cell r="R3567" t="str">
            <v>MANABI</v>
          </cell>
          <cell r="T3567" t="str">
            <v>TRAMACO</v>
          </cell>
          <cell r="U3567" t="str">
            <v>FLEXNETUIO_PROVINCIA</v>
          </cell>
          <cell r="V3567">
            <v>1</v>
          </cell>
          <cell r="W3567">
            <v>1</v>
          </cell>
          <cell r="X3567" t="str">
            <v>FLEXNET ECUADOR - MDELIVERY</v>
          </cell>
          <cell r="Y3567" t="str">
            <v>CALLE 28 DE JUNIO S/N Y GARCIA MORENO ENTRADA LLANO GRANDE</v>
          </cell>
        </row>
        <row r="3568">
          <cell r="A3568" t="str">
            <v>2478624</v>
          </cell>
          <cell r="B3568">
            <v>483848</v>
          </cell>
          <cell r="C3568" t="str">
            <v>2478624</v>
          </cell>
          <cell r="D3568" t="str">
            <v>MDELIVERY</v>
          </cell>
          <cell r="E3568" t="str">
            <v>DESPACHO</v>
          </cell>
          <cell r="F3568" t="str">
            <v>NORMAL</v>
          </cell>
          <cell r="G3568" t="str">
            <v>031080002478624</v>
          </cell>
          <cell r="H3568">
            <v>44916</v>
          </cell>
          <cell r="I3568" t="str">
            <v>ENTREGADO</v>
          </cell>
          <cell r="J3568">
            <v>44918</v>
          </cell>
          <cell r="K3568" t="str">
            <v>YESSICA TERESA CAMPUZANO NUGRA_YESSICA TERESA CAMPUZANO NUGRA</v>
          </cell>
          <cell r="L3568" t="str">
            <v xml:space="preserve">GUAYAS CALLE RIO TIGRE Y CALLE TARQUI RECICLADORA “MILAGROS RECICLA PORTON NEGRO CERCA A LAS PISCINAS DE VIZALTUR COMUNICARSE CON LA SRA ANTES DE ACERCARSE AL LUGAR </v>
          </cell>
          <cell r="M3568" t="str">
            <v>0928431428001</v>
          </cell>
          <cell r="N3568" t="str">
            <v>0994078287</v>
          </cell>
          <cell r="O3568" t="str">
            <v/>
          </cell>
          <cell r="P3568" t="str">
            <v>MILAGRO</v>
          </cell>
          <cell r="Q3568" t="str">
            <v>MILAGRO</v>
          </cell>
          <cell r="R3568" t="str">
            <v>GUAYAS</v>
          </cell>
          <cell r="T3568" t="str">
            <v>TRAMACO</v>
          </cell>
          <cell r="U3568" t="str">
            <v>FLEXNETUIO_PROVINCIA</v>
          </cell>
          <cell r="V3568">
            <v>1</v>
          </cell>
          <cell r="W3568">
            <v>1</v>
          </cell>
          <cell r="X3568" t="str">
            <v>FLEXNET ECUADOR - MDELIVERY</v>
          </cell>
          <cell r="Y3568" t="str">
            <v>CALLE 28 DE JUNIO S/N Y GARCIA MORENO ENTRADA LLANO GRANDE</v>
          </cell>
        </row>
        <row r="3569">
          <cell r="A3569" t="str">
            <v>2478625</v>
          </cell>
          <cell r="B3569">
            <v>483849</v>
          </cell>
          <cell r="C3569" t="str">
            <v>2478625</v>
          </cell>
          <cell r="D3569" t="str">
            <v>MDELIVERY</v>
          </cell>
          <cell r="E3569" t="str">
            <v>DESPACHO</v>
          </cell>
          <cell r="F3569" t="str">
            <v>NORMAL</v>
          </cell>
          <cell r="G3569" t="str">
            <v>031080002478625</v>
          </cell>
          <cell r="H3569">
            <v>44916</v>
          </cell>
          <cell r="I3569" t="str">
            <v>ENTREGADO</v>
          </cell>
          <cell r="J3569">
            <v>44917</v>
          </cell>
          <cell r="K3569" t="str">
            <v>MONICA DEL ROCIO COLLAGUAZO VINANZACA_MONICA DEL ROCIO COLLAGUAZO VINANZACA</v>
          </cell>
          <cell r="L3569" t="str">
            <v xml:space="preserve">GUAYAS KM 13 VIA DAULE LOCAL CANCHON DE POLLOS FRENTE A LOS CONTAINERS BAJO EL PUENTE DESNIVEL DE LA RESIDENCIAL LAS PALMAS DIAGONAL A LAS PALMAS COMUNICARSE CON LA SRA ANTES DE ACERCARSE </v>
          </cell>
          <cell r="M3569" t="str">
            <v>0911904035001</v>
          </cell>
          <cell r="N3569" t="str">
            <v>0993196314</v>
          </cell>
          <cell r="O3569" t="str">
            <v/>
          </cell>
          <cell r="P3569" t="str">
            <v>GUAYAQUIL</v>
          </cell>
          <cell r="Q3569" t="str">
            <v>GUAYAQUIL</v>
          </cell>
          <cell r="R3569" t="str">
            <v>GUAYAS</v>
          </cell>
          <cell r="T3569" t="str">
            <v>TRAMACO</v>
          </cell>
          <cell r="U3569" t="str">
            <v>FLEXNETUIO_GYE</v>
          </cell>
          <cell r="V3569">
            <v>1</v>
          </cell>
          <cell r="W3569">
            <v>1</v>
          </cell>
          <cell r="X3569" t="str">
            <v>FLEXNET ECUADOR - MDELIVERY</v>
          </cell>
          <cell r="Y3569" t="str">
            <v>CALLE 28 DE JUNIO S/N Y GARCIA MORENO ENTRADA LLANO GRANDE</v>
          </cell>
        </row>
        <row r="3570">
          <cell r="A3570" t="str">
            <v>2478626</v>
          </cell>
          <cell r="B3570">
            <v>483850</v>
          </cell>
          <cell r="C3570" t="str">
            <v>2478626</v>
          </cell>
          <cell r="D3570" t="str">
            <v>MDELIVERY</v>
          </cell>
          <cell r="E3570" t="str">
            <v>DESPACHO</v>
          </cell>
          <cell r="F3570" t="str">
            <v>NORMAL</v>
          </cell>
          <cell r="G3570" t="str">
            <v>FT76393</v>
          </cell>
          <cell r="H3570">
            <v>44916</v>
          </cell>
          <cell r="I3570" t="str">
            <v>ENTREGADO</v>
          </cell>
          <cell r="J3570">
            <v>44917</v>
          </cell>
          <cell r="K3570" t="str">
            <v>MARIA AURELIA ROSERO MARQUEZ_MARIA AURELIA ROSERO MARQUEZ</v>
          </cell>
          <cell r="L3570" t="str">
            <v>PICHINCHA SECTOR LA PRADERA CALLE LA PRADERA N30 26 Y SAN SALVADOR REF FRENTE DE LOS PATIOS DE AUTOS DEL MIUNICIPIO EDICIO OMEGA PISO 6 oficina DE FRANCISCO ESTUPINAN</v>
          </cell>
          <cell r="M3570" t="str">
            <v>1802463123001</v>
          </cell>
          <cell r="N3570" t="str">
            <v>0998222384</v>
          </cell>
          <cell r="O3570" t="str">
            <v/>
          </cell>
          <cell r="P3570" t="str">
            <v>QUITO</v>
          </cell>
          <cell r="Q3570" t="str">
            <v>QUITO</v>
          </cell>
          <cell r="R3570" t="str">
            <v>PICHINCHA</v>
          </cell>
          <cell r="T3570" t="str">
            <v>FLEXTRANS UIO</v>
          </cell>
          <cell r="U3570" t="str">
            <v>FLEXNETUIO_LOCAL</v>
          </cell>
          <cell r="V3570">
            <v>1</v>
          </cell>
          <cell r="W3570">
            <v>1</v>
          </cell>
          <cell r="X3570" t="str">
            <v>FLEXNET ECUADOR - MDELIVERY</v>
          </cell>
          <cell r="Y3570" t="str">
            <v>CALLE 28 DE JUNIO S/N Y GARCIA MORENO ENTRADA LLANO GRANDE</v>
          </cell>
        </row>
        <row r="3571">
          <cell r="A3571" t="str">
            <v>2478627</v>
          </cell>
          <cell r="B3571">
            <v>483851</v>
          </cell>
          <cell r="C3571" t="str">
            <v>2478627</v>
          </cell>
          <cell r="D3571" t="str">
            <v>MDELIVERY</v>
          </cell>
          <cell r="E3571" t="str">
            <v>DESPACHO</v>
          </cell>
          <cell r="F3571" t="str">
            <v>DERIVADO PICK UP</v>
          </cell>
          <cell r="G3571" t="str">
            <v>031080002478627</v>
          </cell>
          <cell r="H3571">
            <v>44916</v>
          </cell>
          <cell r="I3571" t="str">
            <v>ENTREGADO</v>
          </cell>
          <cell r="J3571">
            <v>44918</v>
          </cell>
          <cell r="K3571" t="str">
            <v>JAVIER EDUARDO MARIN VALENZUELA_JAVIER EDUARDO MARIN VALENZUELA</v>
          </cell>
          <cell r="L3571" t="str">
            <v xml:space="preserve"> GUAYAS RETIRO AGENCIA TRAMACO AV DR HONORATO VaSQUEZ O AVE LAS CASUARINAS Y QUINQUELLAS KM 10 5 ViA A DAULE EN LA LOTIZACIoN INDUSTRIAL INMACONSA MANZANA 5 SOLAR 1 </v>
          </cell>
          <cell r="M3571" t="str">
            <v>0925583726001</v>
          </cell>
          <cell r="N3571" t="str">
            <v>0997581325</v>
          </cell>
          <cell r="O3571" t="str">
            <v/>
          </cell>
          <cell r="P3571" t="str">
            <v>GUAYAQUIL</v>
          </cell>
          <cell r="Q3571" t="str">
            <v>GUAYAQUIL</v>
          </cell>
          <cell r="R3571" t="str">
            <v>GUAYAS</v>
          </cell>
          <cell r="T3571" t="str">
            <v>TRAMACO</v>
          </cell>
          <cell r="U3571" t="str">
            <v>FLEXNETUIO_GYE</v>
          </cell>
          <cell r="V3571">
            <v>1</v>
          </cell>
          <cell r="W3571">
            <v>1</v>
          </cell>
          <cell r="X3571" t="str">
            <v>FLEXNET ECUADOR - MDELIVERY</v>
          </cell>
          <cell r="Y3571" t="str">
            <v>CALLE 28 DE JUNIO S/N Y GARCIA MORENO ENTRADA LLANO GRANDE</v>
          </cell>
        </row>
        <row r="3572">
          <cell r="A3572" t="str">
            <v>2478628</v>
          </cell>
          <cell r="B3572">
            <v>483852</v>
          </cell>
          <cell r="C3572" t="str">
            <v>2478628</v>
          </cell>
          <cell r="D3572" t="str">
            <v>MDELIVERY</v>
          </cell>
          <cell r="E3572" t="str">
            <v>DESPACHO</v>
          </cell>
          <cell r="F3572" t="str">
            <v>DERIVADO PICK UP</v>
          </cell>
          <cell r="G3572" t="str">
            <v>031080002478628</v>
          </cell>
          <cell r="H3572">
            <v>44916</v>
          </cell>
          <cell r="I3572" t="str">
            <v>ENTREGADO</v>
          </cell>
          <cell r="J3572">
            <v>44917</v>
          </cell>
          <cell r="K3572" t="str">
            <v>ALEXANDRA DEL CARMEN ROMAN CARRION_ALEXANDRA DEL CARMEN ROMAN CARRION</v>
          </cell>
          <cell r="L3572" t="str">
            <v>EL ORO RETIRA EN TRAMACO EXPRESS MACHALA 11VA NORTE ENTRE 10 DE AGOSTO 18 123 Y VIA LIMON RETIRA EN TRAMACO</v>
          </cell>
          <cell r="M3572" t="str">
            <v>0703222836001</v>
          </cell>
          <cell r="N3572" t="str">
            <v>0998224786</v>
          </cell>
          <cell r="O3572" t="str">
            <v/>
          </cell>
          <cell r="P3572" t="str">
            <v>MACHALA</v>
          </cell>
          <cell r="Q3572" t="str">
            <v>MACHALA</v>
          </cell>
          <cell r="R3572" t="str">
            <v>EL ORO</v>
          </cell>
          <cell r="T3572" t="str">
            <v>TRAMACO</v>
          </cell>
          <cell r="U3572" t="str">
            <v>FLEXNETUIO_PROVINCIA</v>
          </cell>
          <cell r="V3572">
            <v>1</v>
          </cell>
          <cell r="W3572">
            <v>1</v>
          </cell>
          <cell r="X3572" t="str">
            <v>FLEXNET ECUADOR - MDELIVERY</v>
          </cell>
          <cell r="Y3572" t="str">
            <v>CALLE 28 DE JUNIO S/N Y GARCIA MORENO ENTRADA LLANO GRANDE</v>
          </cell>
        </row>
        <row r="3573">
          <cell r="A3573" t="str">
            <v>2478629</v>
          </cell>
          <cell r="B3573">
            <v>483853</v>
          </cell>
          <cell r="C3573" t="str">
            <v>2478629</v>
          </cell>
          <cell r="D3573" t="str">
            <v>MDELIVERY</v>
          </cell>
          <cell r="E3573" t="str">
            <v>DESPACHO</v>
          </cell>
          <cell r="F3573" t="str">
            <v>NORMAL</v>
          </cell>
          <cell r="G3573" t="str">
            <v>TF90064</v>
          </cell>
          <cell r="H3573">
            <v>44916</v>
          </cell>
          <cell r="I3573" t="str">
            <v>ENTREGADO</v>
          </cell>
          <cell r="J3573">
            <v>44918</v>
          </cell>
          <cell r="K3573" t="str">
            <v>SUSY LORENA SANCHEZ MERCHAN 0915344808 SANCHEZ PINCAY ERNESTO DARIO 0984587622 _SUSY LORENA SANCHEZ MERCHAN</v>
          </cell>
          <cell r="L3573" t="str">
            <v>GUAYAS OOP CESAR SANDINO 2 PARROQUIA XIMENA COOP CESAR SANDINO 2 MANZANA 22 SOLAR 5 CASA UNA SOLA PLANTA CON REJAS LA MITAD DE BLOQUES Y LA MITAD DE REJAS PARA ARRIBA ESTA PINTADA DE COLOR ROJO Y ES L</v>
          </cell>
          <cell r="M3573" t="str">
            <v>0921928933001</v>
          </cell>
          <cell r="N3573" t="str">
            <v>0979274119</v>
          </cell>
          <cell r="O3573" t="str">
            <v/>
          </cell>
          <cell r="P3573" t="str">
            <v>GUAYAQUIL</v>
          </cell>
          <cell r="Q3573" t="str">
            <v>GUAYAQUIL</v>
          </cell>
          <cell r="R3573" t="str">
            <v>GUAYAS</v>
          </cell>
          <cell r="T3573" t="str">
            <v>ITSACOURIER</v>
          </cell>
          <cell r="U3573" t="str">
            <v>FLEXNETUIO_GYE</v>
          </cell>
          <cell r="V3573">
            <v>1</v>
          </cell>
          <cell r="W3573">
            <v>1</v>
          </cell>
          <cell r="X3573" t="str">
            <v>FLEXNET ECUADOR - MDELIVERY</v>
          </cell>
          <cell r="Y3573" t="str">
            <v>CALLE 28 DE JUNIO S/N Y GARCIA MORENO ENTRADA LLANO GRANDE</v>
          </cell>
        </row>
        <row r="3574">
          <cell r="A3574" t="str">
            <v>2478630</v>
          </cell>
          <cell r="B3574">
            <v>483854</v>
          </cell>
          <cell r="C3574" t="str">
            <v>2478630</v>
          </cell>
          <cell r="D3574" t="str">
            <v>MDELIVERY</v>
          </cell>
          <cell r="E3574" t="str">
            <v>DESPACHO</v>
          </cell>
          <cell r="F3574" t="str">
            <v>NORMAL</v>
          </cell>
          <cell r="G3574" t="str">
            <v>FT76392</v>
          </cell>
          <cell r="H3574">
            <v>44916</v>
          </cell>
          <cell r="I3574" t="str">
            <v>ENTREGADO</v>
          </cell>
          <cell r="J3574">
            <v>44917</v>
          </cell>
          <cell r="K3574" t="str">
            <v xml:space="preserve">MIRIAN TORRES_WELLNESSGRP S A </v>
          </cell>
          <cell r="L3574" t="str">
            <v xml:space="preserve">Av Francisco de Orellana e Interoceanica Centro Comercial Paseo San Francisco 1er Piso Mezanine Oficinas Quorum </v>
          </cell>
          <cell r="M3574" t="str">
            <v>1790307816001</v>
          </cell>
          <cell r="N3574" t="str">
            <v>0939224559</v>
          </cell>
          <cell r="O3574" t="str">
            <v/>
          </cell>
          <cell r="P3574" t="str">
            <v>QUITO</v>
          </cell>
          <cell r="Q3574" t="str">
            <v>QUITO</v>
          </cell>
          <cell r="R3574" t="str">
            <v>PICHINCHA</v>
          </cell>
          <cell r="T3574" t="str">
            <v>FLEXTRANS UIO</v>
          </cell>
          <cell r="U3574" t="str">
            <v>FLEXNETUIO_LOCAL</v>
          </cell>
          <cell r="V3574">
            <v>1</v>
          </cell>
          <cell r="W3574">
            <v>1</v>
          </cell>
          <cell r="X3574" t="str">
            <v>FLEXNET ECUADOR - MDELIVERY</v>
          </cell>
          <cell r="Y3574" t="str">
            <v>CALLE 28 DE JUNIO S/N Y GARCIA MORENO ENTRADA LLANO GRANDE</v>
          </cell>
        </row>
        <row r="3575">
          <cell r="A3575" t="str">
            <v>2478499</v>
          </cell>
          <cell r="B3575">
            <v>483793</v>
          </cell>
          <cell r="C3575" t="str">
            <v>2478499</v>
          </cell>
          <cell r="D3575" t="str">
            <v>MDELIVERY</v>
          </cell>
          <cell r="E3575" t="str">
            <v>DESPACHO</v>
          </cell>
          <cell r="F3575" t="str">
            <v>EXPRESS</v>
          </cell>
          <cell r="G3575" t="str">
            <v>TS8533</v>
          </cell>
          <cell r="H3575">
            <v>44916</v>
          </cell>
          <cell r="I3575" t="str">
            <v>ENTREGADO</v>
          </cell>
          <cell r="J3575">
            <v>44916</v>
          </cell>
          <cell r="K3575" t="str">
            <v xml:space="preserve">FANNY REVELO LEYDI MONTE_MEGADATOS S A </v>
          </cell>
          <cell r="L3575" t="str">
            <v>NuNez de Vela E3 13 y Atahualpa Ed Torre del puente 3er piso Quito solo estan en oficina hasta 3 30pm</v>
          </cell>
          <cell r="M3575" t="str">
            <v>1791287541001</v>
          </cell>
          <cell r="N3575" t="str">
            <v>0984498818 / 0995456281</v>
          </cell>
          <cell r="O3575" t="str">
            <v/>
          </cell>
          <cell r="P3575" t="str">
            <v>QUITO</v>
          </cell>
          <cell r="Q3575" t="str">
            <v>QUITO</v>
          </cell>
          <cell r="R3575" t="str">
            <v>PICHINCHA</v>
          </cell>
          <cell r="T3575" t="str">
            <v>TRANSERVISS</v>
          </cell>
          <cell r="U3575" t="str">
            <v>FLEXNETUIO_LOCAL</v>
          </cell>
          <cell r="V3575">
            <v>1</v>
          </cell>
          <cell r="W3575">
            <v>1</v>
          </cell>
          <cell r="X3575" t="str">
            <v>FLEXNET ECUADOR - MDELIVERY</v>
          </cell>
          <cell r="Y3575" t="str">
            <v>CALLE 28 DE JUNIO S/N Y GARCIA MORENO ENTRADA LLANO GRANDE</v>
          </cell>
        </row>
        <row r="3576">
          <cell r="A3576" t="str">
            <v>2478500</v>
          </cell>
          <cell r="B3576">
            <v>483794</v>
          </cell>
          <cell r="C3576" t="str">
            <v>2478500</v>
          </cell>
          <cell r="D3576" t="str">
            <v>MDELIVERY</v>
          </cell>
          <cell r="E3576" t="str">
            <v>DESPACHO</v>
          </cell>
          <cell r="F3576" t="str">
            <v>EXPRESS</v>
          </cell>
          <cell r="G3576" t="str">
            <v>TS8550</v>
          </cell>
          <cell r="H3576">
            <v>44916</v>
          </cell>
          <cell r="I3576" t="str">
            <v>ENTREGADO</v>
          </cell>
          <cell r="J3576">
            <v>44917</v>
          </cell>
          <cell r="K3576" t="str">
            <v>JENNY ELIZABETH CORREA B_ASERTEC S A AGENCIA ASESORA PRODUCTORA DE SEGUROS</v>
          </cell>
          <cell r="L3576" t="str">
            <v>Av 6 de Diciembre No 2816 y Paul Rivet Edif Josueth Gonzalez</v>
          </cell>
          <cell r="M3576" t="str">
            <v>1790930866001</v>
          </cell>
          <cell r="N3576" t="str">
            <v>0980440427</v>
          </cell>
          <cell r="O3576" t="str">
            <v/>
          </cell>
          <cell r="P3576" t="str">
            <v>QUITO</v>
          </cell>
          <cell r="Q3576" t="str">
            <v>QUITO</v>
          </cell>
          <cell r="R3576" t="str">
            <v>PICHINCHA</v>
          </cell>
          <cell r="T3576" t="str">
            <v>TRANSERVISS</v>
          </cell>
          <cell r="U3576" t="str">
            <v>FLEXNETUIO_LOCAL</v>
          </cell>
          <cell r="V3576">
            <v>1</v>
          </cell>
          <cell r="W3576">
            <v>1</v>
          </cell>
          <cell r="X3576" t="str">
            <v>FLEXNET ECUADOR - MDELIVERY</v>
          </cell>
          <cell r="Y3576" t="str">
            <v>CALLE 28 DE JUNIO S/N Y GARCIA MORENO ENTRADA LLANO GRANDE</v>
          </cell>
        </row>
        <row r="3577">
          <cell r="A3577" t="str">
            <v>2478510</v>
          </cell>
          <cell r="B3577">
            <v>483795</v>
          </cell>
          <cell r="C3577" t="str">
            <v>2478510</v>
          </cell>
          <cell r="D3577" t="str">
            <v>MDELIVERY</v>
          </cell>
          <cell r="E3577" t="str">
            <v>DESPACHO</v>
          </cell>
          <cell r="F3577" t="str">
            <v>EXPRESS</v>
          </cell>
          <cell r="G3577" t="str">
            <v>TS8541</v>
          </cell>
          <cell r="H3577">
            <v>44916</v>
          </cell>
          <cell r="I3577" t="str">
            <v>ENTREGADO</v>
          </cell>
          <cell r="J3577">
            <v>44923</v>
          </cell>
          <cell r="K3577" t="str">
            <v xml:space="preserve">VERONICA FREIRE_JARDINES PIAVERI CIA LTDA </v>
          </cell>
          <cell r="L3577" t="str">
            <v>Av 6 de Diciembre 25 169 y la NiNa esquina Edificio Multicentro 7mo piso</v>
          </cell>
          <cell r="M3577" t="str">
            <v>0590059870001</v>
          </cell>
          <cell r="N3577" t="str">
            <v>0983080700</v>
          </cell>
          <cell r="O3577" t="str">
            <v/>
          </cell>
          <cell r="P3577" t="str">
            <v>QUITO</v>
          </cell>
          <cell r="Q3577" t="str">
            <v>QUITO</v>
          </cell>
          <cell r="R3577" t="str">
            <v>PICHINCHA</v>
          </cell>
          <cell r="T3577" t="str">
            <v>TRANSERVISS</v>
          </cell>
          <cell r="U3577" t="str">
            <v>FLEXNETUIO_LOCAL</v>
          </cell>
          <cell r="V3577">
            <v>1</v>
          </cell>
          <cell r="W3577">
            <v>1</v>
          </cell>
          <cell r="X3577" t="str">
            <v>FLEXNET ECUADOR - MDELIVERY</v>
          </cell>
          <cell r="Y3577" t="str">
            <v>CALLE 28 DE JUNIO S/N Y GARCIA MORENO ENTRADA LLANO GRANDE</v>
          </cell>
        </row>
        <row r="3578">
          <cell r="A3578" t="str">
            <v>2478516</v>
          </cell>
          <cell r="B3578">
            <v>483796</v>
          </cell>
          <cell r="C3578" t="str">
            <v>2478516</v>
          </cell>
          <cell r="D3578" t="str">
            <v>MDELIVERY</v>
          </cell>
          <cell r="E3578" t="str">
            <v>DESPACHO</v>
          </cell>
          <cell r="F3578" t="str">
            <v>EXPRESS</v>
          </cell>
          <cell r="G3578" t="str">
            <v>TS8540</v>
          </cell>
          <cell r="H3578">
            <v>44916</v>
          </cell>
          <cell r="I3578" t="str">
            <v>ENTREGADO</v>
          </cell>
          <cell r="J3578">
            <v>44923</v>
          </cell>
          <cell r="K3578" t="str">
            <v xml:space="preserve">VERONICA FREIRE_JARDINES PIAVERI CIA LTDA </v>
          </cell>
          <cell r="L3578" t="str">
            <v>Av 6 de Diciembre 25 169 y la NiNa esquina Edificio Multicentro 7mo piso</v>
          </cell>
          <cell r="M3578" t="str">
            <v>0590059870001</v>
          </cell>
          <cell r="N3578" t="str">
            <v>0983080700</v>
          </cell>
          <cell r="O3578" t="str">
            <v/>
          </cell>
          <cell r="P3578" t="str">
            <v>QUITO</v>
          </cell>
          <cell r="Q3578" t="str">
            <v>QUITO</v>
          </cell>
          <cell r="R3578" t="str">
            <v>PICHINCHA</v>
          </cell>
          <cell r="T3578" t="str">
            <v>TRANSERVISS</v>
          </cell>
          <cell r="U3578" t="str">
            <v>FLEXNETUIO_LOCAL</v>
          </cell>
          <cell r="V3578">
            <v>1</v>
          </cell>
          <cell r="W3578">
            <v>1</v>
          </cell>
          <cell r="X3578" t="str">
            <v>FLEXNET ECUADOR - MDELIVERY</v>
          </cell>
          <cell r="Y3578" t="str">
            <v>CALLE 28 DE JUNIO S/N Y GARCIA MORENO ENTRADA LLANO GRANDE</v>
          </cell>
        </row>
        <row r="3579">
          <cell r="A3579" t="str">
            <v>2478521</v>
          </cell>
          <cell r="B3579">
            <v>483797</v>
          </cell>
          <cell r="C3579" t="str">
            <v>2478521</v>
          </cell>
          <cell r="D3579" t="str">
            <v>MDELIVERY</v>
          </cell>
          <cell r="E3579" t="str">
            <v>DESPACHO</v>
          </cell>
          <cell r="F3579" t="str">
            <v>EXPRESS</v>
          </cell>
          <cell r="G3579" t="str">
            <v>TS8555</v>
          </cell>
          <cell r="H3579">
            <v>44916</v>
          </cell>
          <cell r="I3579" t="str">
            <v>ENTREGADO</v>
          </cell>
          <cell r="J3579">
            <v>44923</v>
          </cell>
          <cell r="K3579" t="str">
            <v xml:space="preserve">VERONICA FREIRE_JARDINES PIAVERI CIA LTDA </v>
          </cell>
          <cell r="L3579" t="str">
            <v>Av 6 de Diciembre 25 169 y la NiNa esquina Edificio Multicentro 7mo piso</v>
          </cell>
          <cell r="M3579" t="str">
            <v>0590059870001</v>
          </cell>
          <cell r="N3579" t="str">
            <v>0983080700</v>
          </cell>
          <cell r="O3579" t="str">
            <v/>
          </cell>
          <cell r="P3579" t="str">
            <v>QUITO</v>
          </cell>
          <cell r="Q3579" t="str">
            <v>QUITO</v>
          </cell>
          <cell r="R3579" t="str">
            <v>PICHINCHA</v>
          </cell>
          <cell r="T3579" t="str">
            <v>TRANSERVISS</v>
          </cell>
          <cell r="U3579" t="str">
            <v>FLEXNETUIO_LOCAL</v>
          </cell>
          <cell r="V3579">
            <v>1</v>
          </cell>
          <cell r="W3579">
            <v>1</v>
          </cell>
          <cell r="X3579" t="str">
            <v>FLEXNET ECUADOR - MDELIVERY</v>
          </cell>
          <cell r="Y3579" t="str">
            <v>CALLE 28 DE JUNIO S/N Y GARCIA MORENO ENTRADA LLANO GRANDE</v>
          </cell>
        </row>
        <row r="3580">
          <cell r="A3580" t="str">
            <v>2478529</v>
          </cell>
          <cell r="B3580">
            <v>483798</v>
          </cell>
          <cell r="C3580" t="str">
            <v>2478529</v>
          </cell>
          <cell r="D3580" t="str">
            <v>MDELIVERY</v>
          </cell>
          <cell r="E3580" t="str">
            <v>DESPACHO</v>
          </cell>
          <cell r="F3580" t="str">
            <v>EXPRESS</v>
          </cell>
          <cell r="G3580" t="str">
            <v>TS8556</v>
          </cell>
          <cell r="H3580">
            <v>44916</v>
          </cell>
          <cell r="I3580" t="str">
            <v>ENTREGADO</v>
          </cell>
          <cell r="J3580">
            <v>44923</v>
          </cell>
          <cell r="K3580" t="str">
            <v xml:space="preserve">VERONICA FREIRE_JARDINES PIAVERI CIA LTDA </v>
          </cell>
          <cell r="L3580" t="str">
            <v>Av 6 de Diciembre 25 169 y la NiNa esquina Edificio Multicentro 7mo piso</v>
          </cell>
          <cell r="M3580" t="str">
            <v>0590059870001</v>
          </cell>
          <cell r="N3580" t="str">
            <v>0983080700</v>
          </cell>
          <cell r="O3580" t="str">
            <v/>
          </cell>
          <cell r="P3580" t="str">
            <v>QUITO</v>
          </cell>
          <cell r="Q3580" t="str">
            <v>QUITO</v>
          </cell>
          <cell r="R3580" t="str">
            <v>PICHINCHA</v>
          </cell>
          <cell r="T3580" t="str">
            <v>TRANSERVISS</v>
          </cell>
          <cell r="U3580" t="str">
            <v>FLEXNETUIO_LOCAL</v>
          </cell>
          <cell r="V3580">
            <v>1</v>
          </cell>
          <cell r="W3580">
            <v>1</v>
          </cell>
          <cell r="X3580" t="str">
            <v>FLEXNET ECUADOR - MDELIVERY</v>
          </cell>
          <cell r="Y3580" t="str">
            <v>CALLE 28 DE JUNIO S/N Y GARCIA MORENO ENTRADA LLANO GRANDE</v>
          </cell>
        </row>
        <row r="3581">
          <cell r="A3581" t="str">
            <v>2478535</v>
          </cell>
          <cell r="B3581">
            <v>483799</v>
          </cell>
          <cell r="C3581" t="str">
            <v>2478535</v>
          </cell>
          <cell r="D3581" t="str">
            <v>MDELIVERY</v>
          </cell>
          <cell r="E3581" t="str">
            <v>DESPACHO</v>
          </cell>
          <cell r="F3581" t="str">
            <v>EXPRESS</v>
          </cell>
          <cell r="G3581" t="str">
            <v>TS8543</v>
          </cell>
          <cell r="H3581">
            <v>44916</v>
          </cell>
          <cell r="I3581" t="str">
            <v>ENTREGADO</v>
          </cell>
          <cell r="J3581">
            <v>44917</v>
          </cell>
          <cell r="K3581" t="str">
            <v>DAVID ZAMBRANO_MAUREN ANABEL CABRERA TOBAR</v>
          </cell>
          <cell r="L3581" t="str">
            <v>ALPALLANA 615 FRANCISCO FLOR CASA DE 2 PISOS BLANCA PUERTA METALICA NEGRA</v>
          </cell>
          <cell r="M3581" t="str">
            <v>1500662943001</v>
          </cell>
          <cell r="N3581" t="str">
            <v>0983377711</v>
          </cell>
          <cell r="O3581" t="str">
            <v/>
          </cell>
          <cell r="P3581" t="str">
            <v>QUITO</v>
          </cell>
          <cell r="Q3581" t="str">
            <v>QUITO</v>
          </cell>
          <cell r="R3581" t="str">
            <v>PICHINCHA</v>
          </cell>
          <cell r="T3581" t="str">
            <v>TRANSERVISS</v>
          </cell>
          <cell r="U3581" t="str">
            <v>FLEXNETUIO_LOCAL</v>
          </cell>
          <cell r="V3581">
            <v>1</v>
          </cell>
          <cell r="W3581">
            <v>1</v>
          </cell>
          <cell r="X3581" t="str">
            <v>FLEXNET ECUADOR - MDELIVERY</v>
          </cell>
          <cell r="Y3581" t="str">
            <v>CALLE 28 DE JUNIO S/N Y GARCIA MORENO ENTRADA LLANO GRANDE</v>
          </cell>
        </row>
        <row r="3582">
          <cell r="A3582" t="str">
            <v>2478536</v>
          </cell>
          <cell r="B3582">
            <v>483800</v>
          </cell>
          <cell r="C3582" t="str">
            <v>2478536</v>
          </cell>
          <cell r="D3582" t="str">
            <v>MDELIVERY</v>
          </cell>
          <cell r="E3582" t="str">
            <v>DESPACHO</v>
          </cell>
          <cell r="F3582" t="str">
            <v>EXPRESS</v>
          </cell>
          <cell r="G3582" t="str">
            <v>TS8545</v>
          </cell>
          <cell r="H3582">
            <v>44916</v>
          </cell>
          <cell r="I3582" t="str">
            <v>ENTREGADO</v>
          </cell>
          <cell r="J3582">
            <v>44917</v>
          </cell>
          <cell r="K3582" t="str">
            <v>Clara Riofrio_FERNANDO VLADIMIR ARRUELAS ORTIZ</v>
          </cell>
          <cell r="L3582" t="str">
            <v>Av Amazonas y Ventimilla Edificio Amazonas Piso 2 Oficina 203 Sector La Mariscal Frente la pizzeria el Hornero</v>
          </cell>
          <cell r="M3582" t="str">
            <v>1714583745001</v>
          </cell>
          <cell r="N3582" t="str">
            <v>0960687449</v>
          </cell>
          <cell r="O3582" t="str">
            <v/>
          </cell>
          <cell r="P3582" t="str">
            <v>QUITO</v>
          </cell>
          <cell r="Q3582" t="str">
            <v>QUITO</v>
          </cell>
          <cell r="R3582" t="str">
            <v>PICHINCHA</v>
          </cell>
          <cell r="T3582" t="str">
            <v>TRANSERVISS</v>
          </cell>
          <cell r="U3582" t="str">
            <v>FLEXNETUIO_LOCAL</v>
          </cell>
          <cell r="V3582">
            <v>1</v>
          </cell>
          <cell r="W3582">
            <v>1</v>
          </cell>
          <cell r="X3582" t="str">
            <v>FLEXNET ECUADOR - MDELIVERY</v>
          </cell>
          <cell r="Y3582" t="str">
            <v>CALLE 28 DE JUNIO S/N Y GARCIA MORENO ENTRADA LLANO GRANDE</v>
          </cell>
        </row>
        <row r="3583">
          <cell r="A3583" t="str">
            <v>2478559</v>
          </cell>
          <cell r="B3583">
            <v>483801</v>
          </cell>
          <cell r="C3583" t="str">
            <v>2478559</v>
          </cell>
          <cell r="D3583" t="str">
            <v>MDELIVERY</v>
          </cell>
          <cell r="E3583" t="str">
            <v>DESPACHO</v>
          </cell>
          <cell r="F3583" t="str">
            <v>EXPRESS</v>
          </cell>
          <cell r="G3583" t="str">
            <v>TS8537</v>
          </cell>
          <cell r="H3583">
            <v>44916</v>
          </cell>
          <cell r="I3583" t="str">
            <v>ENTREGADO</v>
          </cell>
          <cell r="J3583">
            <v>44917</v>
          </cell>
          <cell r="K3583" t="str">
            <v>Stiven Agreda Maria Samaniego_ASOCIACION NACIONAL DE SERVIDORES PUBLICOS DE LA C</v>
          </cell>
          <cell r="L3583" t="str">
            <v xml:space="preserve">Juan Montalvo E4 37 y Av 6 de diciembre 4to piso comedor edificio de la Contraloria General del Estado </v>
          </cell>
          <cell r="M3583" t="str">
            <v>1791294467001</v>
          </cell>
          <cell r="N3583" t="str">
            <v>0984606524</v>
          </cell>
          <cell r="O3583" t="str">
            <v/>
          </cell>
          <cell r="P3583" t="str">
            <v>QUITO</v>
          </cell>
          <cell r="Q3583" t="str">
            <v>QUITO</v>
          </cell>
          <cell r="R3583" t="str">
            <v>PICHINCHA</v>
          </cell>
          <cell r="T3583" t="str">
            <v>TRANSERVISS</v>
          </cell>
          <cell r="U3583" t="str">
            <v>FLEXNETUIO_LOCAL</v>
          </cell>
          <cell r="V3583">
            <v>1</v>
          </cell>
          <cell r="W3583">
            <v>1</v>
          </cell>
          <cell r="X3583" t="str">
            <v>FLEXNET ECUADOR - MDELIVERY</v>
          </cell>
          <cell r="Y3583" t="str">
            <v>CALLE 28 DE JUNIO S/N Y GARCIA MORENO ENTRADA LLANO GRANDE</v>
          </cell>
        </row>
        <row r="3584">
          <cell r="A3584" t="str">
            <v>2478562</v>
          </cell>
          <cell r="B3584">
            <v>483802</v>
          </cell>
          <cell r="C3584" t="str">
            <v>2478562</v>
          </cell>
          <cell r="D3584" t="str">
            <v>MDELIVERY</v>
          </cell>
          <cell r="E3584" t="str">
            <v>DESPACHO</v>
          </cell>
          <cell r="F3584" t="str">
            <v>EXPRESS</v>
          </cell>
          <cell r="G3584" t="str">
            <v>TS8534</v>
          </cell>
          <cell r="H3584">
            <v>44916</v>
          </cell>
          <cell r="I3584" t="str">
            <v>ENTREGADO</v>
          </cell>
          <cell r="J3584">
            <v>44916</v>
          </cell>
          <cell r="K3584" t="str">
            <v xml:space="preserve">Naslhy Tutillo _QUIFATEX S A </v>
          </cell>
          <cell r="L3584" t="str">
            <v>Av Republica E2 214 y Rumipamba Quito Ecuador edificio signature 4piso Vanttive</v>
          </cell>
          <cell r="M3584" t="str">
            <v>1790371506001</v>
          </cell>
          <cell r="N3584" t="str">
            <v xml:space="preserve">0960533978 </v>
          </cell>
          <cell r="O3584" t="str">
            <v/>
          </cell>
          <cell r="P3584" t="str">
            <v>QUITO</v>
          </cell>
          <cell r="Q3584" t="str">
            <v>QUITO</v>
          </cell>
          <cell r="R3584" t="str">
            <v>PICHINCHA</v>
          </cell>
          <cell r="T3584" t="str">
            <v>TRANSERVISS</v>
          </cell>
          <cell r="U3584" t="str">
            <v>FLEXNETUIO_LOCAL</v>
          </cell>
          <cell r="V3584">
            <v>1</v>
          </cell>
          <cell r="W3584">
            <v>1</v>
          </cell>
          <cell r="X3584" t="str">
            <v>FLEXNET ECUADOR - MDELIVERY</v>
          </cell>
          <cell r="Y3584" t="str">
            <v>CALLE 28 DE JUNIO S/N Y GARCIA MORENO ENTRADA LLANO GRANDE</v>
          </cell>
        </row>
        <row r="3585">
          <cell r="A3585" t="str">
            <v>2478568</v>
          </cell>
          <cell r="B3585">
            <v>483803</v>
          </cell>
          <cell r="C3585" t="str">
            <v>2478568</v>
          </cell>
          <cell r="D3585" t="str">
            <v>MDELIVERY</v>
          </cell>
          <cell r="E3585" t="str">
            <v>DESPACHO</v>
          </cell>
          <cell r="F3585" t="str">
            <v>EXPRESS</v>
          </cell>
          <cell r="G3585" t="str">
            <v>TS8553</v>
          </cell>
          <cell r="H3585">
            <v>44916</v>
          </cell>
          <cell r="I3585" t="str">
            <v>ENTREGADO</v>
          </cell>
          <cell r="J3585">
            <v>44916</v>
          </cell>
          <cell r="K3585" t="str">
            <v>ISABEL SAMANIEGO_NESTLE ECUADOR S A</v>
          </cell>
          <cell r="L3585" t="str">
            <v>AV SIMON BOLIVAR S N Y VIA A NAYON COMPLEJO CORPORATIVO EKOPARK TORRE 2</v>
          </cell>
          <cell r="M3585" t="str">
            <v>0990032246001</v>
          </cell>
          <cell r="N3585" t="str">
            <v>0987145008</v>
          </cell>
          <cell r="O3585" t="str">
            <v/>
          </cell>
          <cell r="P3585" t="str">
            <v>QUITO</v>
          </cell>
          <cell r="Q3585" t="str">
            <v>QUITO</v>
          </cell>
          <cell r="R3585" t="str">
            <v>PICHINCHA</v>
          </cell>
          <cell r="T3585" t="str">
            <v>TRANSERVISS</v>
          </cell>
          <cell r="U3585" t="str">
            <v>FLEXNETUIO_LOCAL</v>
          </cell>
          <cell r="V3585">
            <v>1</v>
          </cell>
          <cell r="W3585">
            <v>1</v>
          </cell>
          <cell r="X3585" t="str">
            <v>FLEXNET ECUADOR - MDELIVERY</v>
          </cell>
          <cell r="Y3585" t="str">
            <v>CALLE 28 DE JUNIO S/N Y GARCIA MORENO ENTRADA LLANO GRANDE</v>
          </cell>
        </row>
        <row r="3586">
          <cell r="A3586" t="str">
            <v>2478576</v>
          </cell>
          <cell r="B3586">
            <v>483804</v>
          </cell>
          <cell r="C3586" t="str">
            <v>2478576</v>
          </cell>
          <cell r="D3586" t="str">
            <v>MDELIVERY</v>
          </cell>
          <cell r="E3586" t="str">
            <v>DESPACHO</v>
          </cell>
          <cell r="F3586" t="str">
            <v>EXPRESS</v>
          </cell>
          <cell r="G3586" t="str">
            <v>TS8552</v>
          </cell>
          <cell r="H3586">
            <v>44916</v>
          </cell>
          <cell r="I3586" t="str">
            <v>ENTREGADO</v>
          </cell>
          <cell r="J3586">
            <v>44923</v>
          </cell>
          <cell r="K3586" t="str">
            <v xml:space="preserve">VERONICA FREIRE_JARDINES PIAVERI CIA LTDA </v>
          </cell>
          <cell r="L3586" t="str">
            <v>Av 6 de Diciembre 25 169 y la NiNa esquina Edificio Multicentro 7mo piso</v>
          </cell>
          <cell r="M3586" t="str">
            <v>0590059870001</v>
          </cell>
          <cell r="N3586" t="str">
            <v>0983080700</v>
          </cell>
          <cell r="O3586" t="str">
            <v/>
          </cell>
          <cell r="P3586" t="str">
            <v>QUITO</v>
          </cell>
          <cell r="Q3586" t="str">
            <v>QUITO</v>
          </cell>
          <cell r="R3586" t="str">
            <v>PICHINCHA</v>
          </cell>
          <cell r="T3586" t="str">
            <v>TRANSERVISS</v>
          </cell>
          <cell r="U3586" t="str">
            <v>FLEXNETUIO_LOCAL</v>
          </cell>
          <cell r="V3586">
            <v>1</v>
          </cell>
          <cell r="W3586">
            <v>1</v>
          </cell>
          <cell r="X3586" t="str">
            <v>FLEXNET ECUADOR - MDELIVERY</v>
          </cell>
          <cell r="Y3586" t="str">
            <v>CALLE 28 DE JUNIO S/N Y GARCIA MORENO ENTRADA LLANO GRANDE</v>
          </cell>
        </row>
        <row r="3587">
          <cell r="A3587" t="str">
            <v>2478578</v>
          </cell>
          <cell r="B3587">
            <v>483805</v>
          </cell>
          <cell r="C3587" t="str">
            <v>2478578</v>
          </cell>
          <cell r="D3587" t="str">
            <v>MDELIVERY</v>
          </cell>
          <cell r="E3587" t="str">
            <v>DESPACHO</v>
          </cell>
          <cell r="F3587" t="str">
            <v>EXPRESS</v>
          </cell>
          <cell r="G3587" t="str">
            <v>TS8532</v>
          </cell>
          <cell r="H3587">
            <v>44916</v>
          </cell>
          <cell r="I3587" t="str">
            <v>EN_TRANSITO</v>
          </cell>
          <cell r="J3587">
            <v>44916</v>
          </cell>
          <cell r="K3587" t="str">
            <v>VERONICA FREIRE_FLORISOL CIA LTDA</v>
          </cell>
          <cell r="L3587" t="str">
            <v>Av 6 de Diciembre 25 169 y la NiNa esquina Edificio Multicentro 7mo piso</v>
          </cell>
          <cell r="M3587" t="str">
            <v>1790642097001</v>
          </cell>
          <cell r="N3587" t="str">
            <v>0983080700</v>
          </cell>
          <cell r="O3587" t="str">
            <v/>
          </cell>
          <cell r="P3587" t="str">
            <v>QUITO</v>
          </cell>
          <cell r="Q3587" t="str">
            <v>QUITO</v>
          </cell>
          <cell r="R3587" t="str">
            <v>PICHINCHA</v>
          </cell>
          <cell r="T3587" t="str">
            <v>TRANSERVISS</v>
          </cell>
          <cell r="U3587" t="str">
            <v>FLEXNETUIO_LOCAL</v>
          </cell>
          <cell r="V3587">
            <v>1</v>
          </cell>
          <cell r="W3587">
            <v>1</v>
          </cell>
          <cell r="X3587" t="str">
            <v>FLEXNET ECUADOR - MDELIVERY</v>
          </cell>
          <cell r="Y3587" t="str">
            <v>CALLE 28 DE JUNIO S/N Y GARCIA MORENO ENTRADA LLANO GRANDE</v>
          </cell>
        </row>
        <row r="3588">
          <cell r="A3588" t="str">
            <v>2478583</v>
          </cell>
          <cell r="B3588">
            <v>483806</v>
          </cell>
          <cell r="C3588" t="str">
            <v>2478583</v>
          </cell>
          <cell r="D3588" t="str">
            <v>MDELIVERY</v>
          </cell>
          <cell r="E3588" t="str">
            <v>DESPACHO</v>
          </cell>
          <cell r="F3588" t="str">
            <v>EXPRESS</v>
          </cell>
          <cell r="G3588" t="str">
            <v>FT76507</v>
          </cell>
          <cell r="H3588">
            <v>44916</v>
          </cell>
          <cell r="I3588" t="str">
            <v>ENTREGADO</v>
          </cell>
          <cell r="J3588">
            <v>44917</v>
          </cell>
          <cell r="K3588" t="str">
            <v>ELIFMARYS FLORES PINEDA O NELLY VILLA_ELIFMARYS FLORES PINEDA</v>
          </cell>
          <cell r="L3588" t="str">
            <v xml:space="preserve">Mitad del Mundo Av Equinoccial con calle Pucara al frente de Cooprogreso Colegio Jerico </v>
          </cell>
          <cell r="M3588" t="str">
            <v>1757707441001</v>
          </cell>
          <cell r="N3588" t="str">
            <v>0999097501/0963468295</v>
          </cell>
          <cell r="O3588" t="str">
            <v/>
          </cell>
          <cell r="P3588" t="str">
            <v>QUITO</v>
          </cell>
          <cell r="Q3588" t="str">
            <v>QUITO</v>
          </cell>
          <cell r="R3588" t="str">
            <v>PICHINCHA</v>
          </cell>
          <cell r="T3588" t="str">
            <v>FLEXTRANS UIO</v>
          </cell>
          <cell r="U3588" t="str">
            <v>FLEXNETUIO_LOCAL</v>
          </cell>
          <cell r="V3588">
            <v>1</v>
          </cell>
          <cell r="W3588">
            <v>1</v>
          </cell>
          <cell r="X3588" t="str">
            <v>FLEXNET ECUADOR - MDELIVERY</v>
          </cell>
          <cell r="Y3588" t="str">
            <v>CALLE 28 DE JUNIO S/N Y GARCIA MORENO ENTRADA LLANO GRANDE</v>
          </cell>
        </row>
        <row r="3589">
          <cell r="A3589" t="str">
            <v>2478586</v>
          </cell>
          <cell r="B3589">
            <v>483807</v>
          </cell>
          <cell r="C3589" t="str">
            <v>2478586</v>
          </cell>
          <cell r="D3589" t="str">
            <v>MDELIVERY</v>
          </cell>
          <cell r="E3589" t="str">
            <v>DESPACHO</v>
          </cell>
          <cell r="F3589" t="str">
            <v>EXPRESS</v>
          </cell>
          <cell r="G3589" t="str">
            <v>TS8551</v>
          </cell>
          <cell r="H3589">
            <v>44916</v>
          </cell>
          <cell r="I3589" t="str">
            <v>ENTREGADO</v>
          </cell>
          <cell r="J3589">
            <v>44917</v>
          </cell>
          <cell r="K3589" t="str">
            <v>GEOVANNY PAUL JACOME RAMIREZ_GEOVANNY PAUL JACOME RAMIREZ</v>
          </cell>
          <cell r="L3589" t="str">
            <v>QUITO ALPALLANA 615 Y FRANCISCO FLOR PUERTAS METALICAS COLOR NEGRO FRENTE AL LOCAL DE PAPAS FRITAS</v>
          </cell>
          <cell r="M3589" t="str">
            <v>1715676308001</v>
          </cell>
          <cell r="N3589" t="str">
            <v>0998030999</v>
          </cell>
          <cell r="O3589" t="str">
            <v/>
          </cell>
          <cell r="P3589" t="str">
            <v>QUITO</v>
          </cell>
          <cell r="Q3589" t="str">
            <v>QUITO</v>
          </cell>
          <cell r="R3589" t="str">
            <v>PICHINCHA</v>
          </cell>
          <cell r="T3589" t="str">
            <v>TRANSERVISS</v>
          </cell>
          <cell r="U3589" t="str">
            <v>FLEXNETUIO_LOCAL</v>
          </cell>
          <cell r="V3589">
            <v>1</v>
          </cell>
          <cell r="W3589">
            <v>1</v>
          </cell>
          <cell r="X3589" t="str">
            <v>FLEXNET ECUADOR - MDELIVERY</v>
          </cell>
          <cell r="Y3589" t="str">
            <v>CALLE 28 DE JUNIO S/N Y GARCIA MORENO ENTRADA LLANO GRANDE</v>
          </cell>
        </row>
        <row r="3590">
          <cell r="A3590" t="str">
            <v>2478588</v>
          </cell>
          <cell r="B3590">
            <v>483808</v>
          </cell>
          <cell r="C3590" t="str">
            <v>2478588</v>
          </cell>
          <cell r="D3590" t="str">
            <v>MDELIVERY</v>
          </cell>
          <cell r="E3590" t="str">
            <v>DESPACHO</v>
          </cell>
          <cell r="F3590" t="str">
            <v>EXPRESS</v>
          </cell>
          <cell r="G3590" t="str">
            <v>TS8539</v>
          </cell>
          <cell r="H3590">
            <v>44916</v>
          </cell>
          <cell r="I3590" t="str">
            <v>ENTREGADO</v>
          </cell>
          <cell r="J3590">
            <v>44917</v>
          </cell>
          <cell r="K3590" t="str">
            <v xml:space="preserve">LILIANA EGAS O MARIA ESTHER VALVERDE_COMISION FEDERAL DE ELECTRICIDAD </v>
          </cell>
          <cell r="L3590" t="str">
            <v>checoslovaquia E9 95 y Suiza EDIF EBELISA PLAZA OFICA 402</v>
          </cell>
          <cell r="M3590" t="str">
            <v>1792311209001</v>
          </cell>
          <cell r="N3590" t="str">
            <v>0994952335/023324666</v>
          </cell>
          <cell r="O3590" t="str">
            <v/>
          </cell>
          <cell r="P3590" t="str">
            <v>QUITO</v>
          </cell>
          <cell r="Q3590" t="str">
            <v>QUITO</v>
          </cell>
          <cell r="R3590" t="str">
            <v>PICHINCHA</v>
          </cell>
          <cell r="T3590" t="str">
            <v>TRANSERVISS</v>
          </cell>
          <cell r="U3590" t="str">
            <v>FLEXNETUIO_LOCAL</v>
          </cell>
          <cell r="V3590">
            <v>1</v>
          </cell>
          <cell r="W3590">
            <v>1</v>
          </cell>
          <cell r="X3590" t="str">
            <v>FLEXNET ECUADOR - MDELIVERY</v>
          </cell>
          <cell r="Y3590" t="str">
            <v>CALLE 28 DE JUNIO S/N Y GARCIA MORENO ENTRADA LLANO GRANDE</v>
          </cell>
        </row>
        <row r="3591">
          <cell r="A3591" t="str">
            <v>2478592</v>
          </cell>
          <cell r="B3591">
            <v>483809</v>
          </cell>
          <cell r="C3591" t="str">
            <v>2478592</v>
          </cell>
          <cell r="D3591" t="str">
            <v>MDELIVERY</v>
          </cell>
          <cell r="E3591" t="str">
            <v>DESPACHO</v>
          </cell>
          <cell r="F3591" t="str">
            <v>EXPRESS</v>
          </cell>
          <cell r="G3591" t="str">
            <v>EC5953</v>
          </cell>
          <cell r="H3591">
            <v>44916</v>
          </cell>
          <cell r="I3591" t="str">
            <v>ENTREGADO</v>
          </cell>
          <cell r="J3591">
            <v>44916</v>
          </cell>
          <cell r="K3591" t="str">
            <v xml:space="preserve">PAZMINO CORONEL PATRICIO ENRIQUE_BUSINESS BOX INTERNATIONAL BUSSBOX S A </v>
          </cell>
          <cell r="L3591" t="str">
            <v>sector Cotocollao av De la Prensa N64 43 y Espinoza Polit local de Servientrega Cotocollao</v>
          </cell>
          <cell r="M3591" t="str">
            <v>1793077897001</v>
          </cell>
          <cell r="N3591" t="str">
            <v>0978642203</v>
          </cell>
          <cell r="O3591" t="str">
            <v/>
          </cell>
          <cell r="P3591" t="str">
            <v>QUITO</v>
          </cell>
          <cell r="Q3591" t="str">
            <v>QUITO</v>
          </cell>
          <cell r="R3591" t="str">
            <v>PICHINCHA</v>
          </cell>
          <cell r="T3591" t="str">
            <v>EXPRESSCON</v>
          </cell>
          <cell r="U3591" t="str">
            <v>FLEXNETUIO_LOCAL</v>
          </cell>
          <cell r="V3591">
            <v>1</v>
          </cell>
          <cell r="W3591">
            <v>1</v>
          </cell>
          <cell r="X3591" t="str">
            <v>FLEXNET ECUADOR - MDELIVERY</v>
          </cell>
          <cell r="Y3591" t="str">
            <v>CALLE 28 DE JUNIO S/N Y GARCIA MORENO ENTRADA LLANO GRANDE</v>
          </cell>
        </row>
        <row r="3592">
          <cell r="A3592" t="str">
            <v>2478593</v>
          </cell>
          <cell r="B3592">
            <v>483810</v>
          </cell>
          <cell r="C3592" t="str">
            <v>2478593</v>
          </cell>
          <cell r="D3592" t="str">
            <v>MDELIVERY</v>
          </cell>
          <cell r="E3592" t="str">
            <v>DESPACHO</v>
          </cell>
          <cell r="F3592" t="str">
            <v>EXPRESS</v>
          </cell>
          <cell r="G3592" t="str">
            <v>TS8554</v>
          </cell>
          <cell r="H3592">
            <v>44916</v>
          </cell>
          <cell r="I3592" t="str">
            <v>ENTREGADO</v>
          </cell>
          <cell r="J3592">
            <v>44923</v>
          </cell>
          <cell r="K3592" t="str">
            <v>VERONICA FREIRE_FLORISOL CIA LTDA</v>
          </cell>
          <cell r="L3592" t="str">
            <v>Av 6 de Diciembre 25 169 y la NiNa esquina Edificio Multicentro 7mo piso</v>
          </cell>
          <cell r="M3592" t="str">
            <v>1790642097001</v>
          </cell>
          <cell r="N3592" t="str">
            <v>0983080700</v>
          </cell>
          <cell r="O3592" t="str">
            <v/>
          </cell>
          <cell r="P3592" t="str">
            <v>QUITO</v>
          </cell>
          <cell r="Q3592" t="str">
            <v>QUITO</v>
          </cell>
          <cell r="R3592" t="str">
            <v>PICHINCHA</v>
          </cell>
          <cell r="T3592" t="str">
            <v>TRANSERVISS</v>
          </cell>
          <cell r="U3592" t="str">
            <v>FLEXNETUIO_LOCAL</v>
          </cell>
          <cell r="V3592">
            <v>1</v>
          </cell>
          <cell r="W3592">
            <v>1</v>
          </cell>
          <cell r="X3592" t="str">
            <v>FLEXNET ECUADOR - MDELIVERY</v>
          </cell>
          <cell r="Y3592" t="str">
            <v>CALLE 28 DE JUNIO S/N Y GARCIA MORENO ENTRADA LLANO GRANDE</v>
          </cell>
        </row>
        <row r="3593">
          <cell r="A3593" t="str">
            <v>2478599</v>
          </cell>
          <cell r="B3593">
            <v>483811</v>
          </cell>
          <cell r="C3593" t="str">
            <v>2478599</v>
          </cell>
          <cell r="D3593" t="str">
            <v>MDELIVERY</v>
          </cell>
          <cell r="E3593" t="str">
            <v>DESPACHO</v>
          </cell>
          <cell r="F3593" t="str">
            <v>EXPRESS</v>
          </cell>
          <cell r="G3593" t="str">
            <v>TS8542</v>
          </cell>
          <cell r="H3593">
            <v>44916</v>
          </cell>
          <cell r="I3593" t="str">
            <v>ENTREGADO</v>
          </cell>
          <cell r="J3593">
            <v>44916</v>
          </cell>
          <cell r="K3593" t="str">
            <v>CRISTINA PAVON_MORALES LUNA JOSE RICARDO</v>
          </cell>
          <cell r="L3593" t="str">
            <v>TORIBIO MONTES Y DANIEL HIDALGO CASA N27 07</v>
          </cell>
          <cell r="M3593" t="str">
            <v>1704478559001</v>
          </cell>
          <cell r="N3593" t="str">
            <v>0984746868</v>
          </cell>
          <cell r="O3593" t="str">
            <v/>
          </cell>
          <cell r="P3593" t="str">
            <v>QUITO</v>
          </cell>
          <cell r="Q3593" t="str">
            <v>QUITO</v>
          </cell>
          <cell r="R3593" t="str">
            <v>PICHINCHA</v>
          </cell>
          <cell r="T3593" t="str">
            <v>TRANSERVISS</v>
          </cell>
          <cell r="U3593" t="str">
            <v>FLEXNETUIO_LOCAL</v>
          </cell>
          <cell r="V3593">
            <v>1</v>
          </cell>
          <cell r="W3593">
            <v>1</v>
          </cell>
          <cell r="X3593" t="str">
            <v>FLEXNET ECUADOR - MDELIVERY</v>
          </cell>
          <cell r="Y3593" t="str">
            <v>CALLE 28 DE JUNIO S/N Y GARCIA MORENO ENTRADA LLANO GRANDE</v>
          </cell>
        </row>
        <row r="3594">
          <cell r="A3594" t="str">
            <v>2478600</v>
          </cell>
          <cell r="B3594">
            <v>483812</v>
          </cell>
          <cell r="C3594" t="str">
            <v>2478600</v>
          </cell>
          <cell r="D3594" t="str">
            <v>MDELIVERY</v>
          </cell>
          <cell r="E3594" t="str">
            <v>DESPACHO</v>
          </cell>
          <cell r="F3594" t="str">
            <v>EXPRESS</v>
          </cell>
          <cell r="G3594" t="str">
            <v>TS8547</v>
          </cell>
          <cell r="H3594">
            <v>44916</v>
          </cell>
          <cell r="I3594" t="str">
            <v>ENTREGADO</v>
          </cell>
          <cell r="J3594">
            <v>44916</v>
          </cell>
          <cell r="K3594" t="str">
            <v>CRISTINA PAVON_PUCHA QUIROZ HERNAN EDUARDO</v>
          </cell>
          <cell r="L3594" t="str">
            <v>TORIBIO MONTES Y DANIEL HIDALGO CASA N27 07</v>
          </cell>
          <cell r="M3594" t="str">
            <v>0201294097001</v>
          </cell>
          <cell r="N3594" t="str">
            <v>0984746868</v>
          </cell>
          <cell r="O3594" t="str">
            <v/>
          </cell>
          <cell r="P3594" t="str">
            <v>QUITO</v>
          </cell>
          <cell r="Q3594" t="str">
            <v>QUITO</v>
          </cell>
          <cell r="R3594" t="str">
            <v>PICHINCHA</v>
          </cell>
          <cell r="T3594" t="str">
            <v>TRANSERVISS</v>
          </cell>
          <cell r="U3594" t="str">
            <v>FLEXNETUIO_LOCAL</v>
          </cell>
          <cell r="V3594">
            <v>1</v>
          </cell>
          <cell r="W3594">
            <v>1</v>
          </cell>
          <cell r="X3594" t="str">
            <v>FLEXNET ECUADOR - MDELIVERY</v>
          </cell>
          <cell r="Y3594" t="str">
            <v>CALLE 28 DE JUNIO S/N Y GARCIA MORENO ENTRADA LLANO GRANDE</v>
          </cell>
        </row>
        <row r="3595">
          <cell r="A3595" t="str">
            <v>2478601</v>
          </cell>
          <cell r="B3595">
            <v>483813</v>
          </cell>
          <cell r="C3595" t="str">
            <v>2478601</v>
          </cell>
          <cell r="D3595" t="str">
            <v>MDELIVERY</v>
          </cell>
          <cell r="E3595" t="str">
            <v>DESPACHO</v>
          </cell>
          <cell r="F3595" t="str">
            <v>EXPRESS</v>
          </cell>
          <cell r="G3595" t="str">
            <v>TS8548</v>
          </cell>
          <cell r="H3595">
            <v>44916</v>
          </cell>
          <cell r="I3595" t="str">
            <v>ENTREGADO</v>
          </cell>
          <cell r="J3595">
            <v>44916</v>
          </cell>
          <cell r="K3595" t="str">
            <v>CRISTINA PAVON_DOMINIC SOFIA ASIMBAYA BUSTILLOS</v>
          </cell>
          <cell r="L3595" t="str">
            <v>TORIBIO MONTES Y DANIEL HIDALGO CASA N27 07</v>
          </cell>
          <cell r="M3595" t="str">
            <v>1751747054001</v>
          </cell>
          <cell r="N3595" t="str">
            <v>0984746868</v>
          </cell>
          <cell r="O3595" t="str">
            <v/>
          </cell>
          <cell r="P3595" t="str">
            <v>QUITO</v>
          </cell>
          <cell r="Q3595" t="str">
            <v>QUITO</v>
          </cell>
          <cell r="R3595" t="str">
            <v>PICHINCHA</v>
          </cell>
          <cell r="T3595" t="str">
            <v>TRANSERVISS</v>
          </cell>
          <cell r="U3595" t="str">
            <v>FLEXNETUIO_LOCAL</v>
          </cell>
          <cell r="V3595">
            <v>1</v>
          </cell>
          <cell r="W3595">
            <v>1</v>
          </cell>
          <cell r="X3595" t="str">
            <v>FLEXNET ECUADOR - MDELIVERY</v>
          </cell>
          <cell r="Y3595" t="str">
            <v>CALLE 28 DE JUNIO S/N Y GARCIA MORENO ENTRADA LLANO GRANDE</v>
          </cell>
        </row>
        <row r="3596">
          <cell r="A3596" t="str">
            <v>2478602</v>
          </cell>
          <cell r="B3596">
            <v>483814</v>
          </cell>
          <cell r="C3596" t="str">
            <v>2478602</v>
          </cell>
          <cell r="D3596" t="str">
            <v>MDELIVERY</v>
          </cell>
          <cell r="E3596" t="str">
            <v>DESPACHO</v>
          </cell>
          <cell r="F3596" t="str">
            <v>EXPRESS</v>
          </cell>
          <cell r="G3596" t="str">
            <v>TS8544</v>
          </cell>
          <cell r="H3596">
            <v>44916</v>
          </cell>
          <cell r="I3596" t="str">
            <v>ENTREGADO</v>
          </cell>
          <cell r="J3596">
            <v>44916</v>
          </cell>
          <cell r="K3596" t="str">
            <v>CRISTINA PAVON_EDISON FERNANDO ALMEIDA VIZCAINO</v>
          </cell>
          <cell r="L3596" t="str">
            <v>TORIBIO MONTES Y DANIEL HIDALGO CASA N27 07</v>
          </cell>
          <cell r="M3596" t="str">
            <v>1721684692001</v>
          </cell>
          <cell r="N3596" t="str">
            <v>0984746868</v>
          </cell>
          <cell r="O3596" t="str">
            <v/>
          </cell>
          <cell r="P3596" t="str">
            <v>QUITO</v>
          </cell>
          <cell r="Q3596" t="str">
            <v>QUITO</v>
          </cell>
          <cell r="R3596" t="str">
            <v>PICHINCHA</v>
          </cell>
          <cell r="T3596" t="str">
            <v>TRANSERVISS</v>
          </cell>
          <cell r="U3596" t="str">
            <v>FLEXNETUIO_LOCAL</v>
          </cell>
          <cell r="V3596">
            <v>1</v>
          </cell>
          <cell r="W3596">
            <v>1</v>
          </cell>
          <cell r="X3596" t="str">
            <v>FLEXNET ECUADOR - MDELIVERY</v>
          </cell>
          <cell r="Y3596" t="str">
            <v>CALLE 28 DE JUNIO S/N Y GARCIA MORENO ENTRADA LLANO GRANDE</v>
          </cell>
        </row>
        <row r="3597">
          <cell r="A3597" t="str">
            <v>2478605</v>
          </cell>
          <cell r="B3597">
            <v>483815</v>
          </cell>
          <cell r="C3597" t="str">
            <v>2478605</v>
          </cell>
          <cell r="D3597" t="str">
            <v>MDELIVERY</v>
          </cell>
          <cell r="E3597" t="str">
            <v>DESPACHO</v>
          </cell>
          <cell r="F3597" t="str">
            <v>EXPRESS</v>
          </cell>
          <cell r="G3597" t="str">
            <v>TS8531</v>
          </cell>
          <cell r="H3597">
            <v>44916</v>
          </cell>
          <cell r="I3597" t="str">
            <v>ENTREGADO</v>
          </cell>
          <cell r="J3597">
            <v>44917</v>
          </cell>
          <cell r="K3597" t="str">
            <v>MARYLIN GUEVARA Rodrigo Samueza_ COOPERATIVA DE AHORRO Y CREDITO UNIVERSIDAD CATOLI</v>
          </cell>
          <cell r="L3597" t="str">
            <v>Quito 12 de Octubre y Veintimilla cooperativa de la puce</v>
          </cell>
          <cell r="M3597" t="str">
            <v>1791708288001</v>
          </cell>
          <cell r="N3597" t="str">
            <v>0999046572</v>
          </cell>
          <cell r="O3597" t="str">
            <v/>
          </cell>
          <cell r="P3597" t="str">
            <v>QUITO</v>
          </cell>
          <cell r="Q3597" t="str">
            <v>QUITO</v>
          </cell>
          <cell r="R3597" t="str">
            <v>PICHINCHA</v>
          </cell>
          <cell r="T3597" t="str">
            <v>TRANSERVISS</v>
          </cell>
          <cell r="U3597" t="str">
            <v>FLEXNETUIO_LOCAL</v>
          </cell>
          <cell r="V3597">
            <v>1</v>
          </cell>
          <cell r="W3597">
            <v>1</v>
          </cell>
          <cell r="X3597" t="str">
            <v>FLEXNET ECUADOR - MDELIVERY</v>
          </cell>
          <cell r="Y3597" t="str">
            <v>CALLE 28 DE JUNIO S/N Y GARCIA MORENO ENTRADA LLANO GRANDE</v>
          </cell>
        </row>
        <row r="3598">
          <cell r="A3598" t="str">
            <v>2478610</v>
          </cell>
          <cell r="B3598">
            <v>483816</v>
          </cell>
          <cell r="C3598" t="str">
            <v>2478610</v>
          </cell>
          <cell r="D3598" t="str">
            <v>MDELIVERY</v>
          </cell>
          <cell r="E3598" t="str">
            <v>DESPACHO</v>
          </cell>
          <cell r="F3598" t="str">
            <v>EXPRESS</v>
          </cell>
          <cell r="G3598" t="str">
            <v>TS8549</v>
          </cell>
          <cell r="H3598">
            <v>44916</v>
          </cell>
          <cell r="I3598" t="str">
            <v>ENTREGADO</v>
          </cell>
          <cell r="J3598">
            <v>44916</v>
          </cell>
          <cell r="K3598" t="str">
            <v>CRISTINA PAVON_BALSECA HARO ANGEL GERARDO</v>
          </cell>
          <cell r="L3598" t="str">
            <v>TORIBIO MONTES Y DANIEL HIDALGO CASA N27 07</v>
          </cell>
          <cell r="M3598" t="str">
            <v>1705521514001</v>
          </cell>
          <cell r="N3598" t="str">
            <v>0984746868</v>
          </cell>
          <cell r="O3598" t="str">
            <v/>
          </cell>
          <cell r="P3598" t="str">
            <v>QUITO</v>
          </cell>
          <cell r="Q3598" t="str">
            <v>QUITO</v>
          </cell>
          <cell r="R3598" t="str">
            <v>PICHINCHA</v>
          </cell>
          <cell r="T3598" t="str">
            <v>TRANSERVISS</v>
          </cell>
          <cell r="U3598" t="str">
            <v>FLEXNETUIO_LOCAL</v>
          </cell>
          <cell r="V3598">
            <v>1</v>
          </cell>
          <cell r="W3598">
            <v>1</v>
          </cell>
          <cell r="X3598" t="str">
            <v>FLEXNET ECUADOR - MDELIVERY</v>
          </cell>
          <cell r="Y3598" t="str">
            <v>CALLE 28 DE JUNIO S/N Y GARCIA MORENO ENTRADA LLANO GRANDE</v>
          </cell>
        </row>
        <row r="3599">
          <cell r="A3599" t="str">
            <v>2478611</v>
          </cell>
          <cell r="B3599">
            <v>483817</v>
          </cell>
          <cell r="C3599" t="str">
            <v>2478611</v>
          </cell>
          <cell r="D3599" t="str">
            <v>MDELIVERY</v>
          </cell>
          <cell r="E3599" t="str">
            <v>DESPACHO</v>
          </cell>
          <cell r="F3599" t="str">
            <v>EXPRESS</v>
          </cell>
          <cell r="G3599" t="str">
            <v>TS8535</v>
          </cell>
          <cell r="H3599">
            <v>44916</v>
          </cell>
          <cell r="I3599" t="str">
            <v>ENTREGADO</v>
          </cell>
          <cell r="J3599">
            <v>44917</v>
          </cell>
          <cell r="K3599" t="str">
            <v>JEFFERSON VEGA FERNANDO PINZON RECEPCION_Laboratorios Bago del Ecuador S A</v>
          </cell>
          <cell r="L3599" t="str">
            <v>AV 12 de Octubre E10 80 y Lizardo Garcia Edificio Alto Aragon P B Frente Supermaxi 12 de Oct</v>
          </cell>
          <cell r="M3599" t="str">
            <v>1791224493001</v>
          </cell>
          <cell r="N3599" t="str">
            <v>0993987773</v>
          </cell>
          <cell r="O3599" t="str">
            <v/>
          </cell>
          <cell r="P3599" t="str">
            <v>QUITO</v>
          </cell>
          <cell r="Q3599" t="str">
            <v>QUITO</v>
          </cell>
          <cell r="R3599" t="str">
            <v>PICHINCHA</v>
          </cell>
          <cell r="T3599" t="str">
            <v>TRANSERVISS</v>
          </cell>
          <cell r="U3599" t="str">
            <v>FLEXNETUIO_LOCAL</v>
          </cell>
          <cell r="V3599">
            <v>1</v>
          </cell>
          <cell r="W3599">
            <v>1</v>
          </cell>
          <cell r="X3599" t="str">
            <v>FLEXNET ECUADOR - MDELIVERY</v>
          </cell>
          <cell r="Y3599" t="str">
            <v>CALLE 28 DE JUNIO S/N Y GARCIA MORENO ENTRADA LLANO GRANDE</v>
          </cell>
        </row>
        <row r="3600">
          <cell r="A3600" t="str">
            <v>2478618</v>
          </cell>
          <cell r="B3600">
            <v>483818</v>
          </cell>
          <cell r="C3600" t="str">
            <v>2478618</v>
          </cell>
          <cell r="D3600" t="str">
            <v>MDELIVERY</v>
          </cell>
          <cell r="E3600" t="str">
            <v>DESPACHO</v>
          </cell>
          <cell r="F3600" t="str">
            <v>EXPRESS</v>
          </cell>
          <cell r="G3600" t="str">
            <v>TS8546</v>
          </cell>
          <cell r="H3600">
            <v>44916</v>
          </cell>
          <cell r="I3600" t="str">
            <v>ENTREGADO</v>
          </cell>
          <cell r="J3600">
            <v>44916</v>
          </cell>
          <cell r="K3600" t="str">
            <v>Sr Francisco meneses_DAYAN ESPERANZA VASQUEZ BUSNEGO</v>
          </cell>
          <cell r="L3600" t="str">
            <v xml:space="preserve"> N34B LALLEMENT OE3 94 OE3B ANTONIO ULLOA EDIFICIO SORRENTO DP 403 ESQ RUMIPAMBA Le Pet Glamour By Paulinha 096 313 1441 https maps app goo gl t8QynqM3CpEqgyuV6 </v>
          </cell>
          <cell r="M3600" t="str">
            <v>1793059201001</v>
          </cell>
          <cell r="N3600" t="str">
            <v>984737081</v>
          </cell>
          <cell r="O3600" t="str">
            <v/>
          </cell>
          <cell r="P3600" t="str">
            <v>QUITO</v>
          </cell>
          <cell r="Q3600" t="str">
            <v>QUITO</v>
          </cell>
          <cell r="R3600" t="str">
            <v>PICHINCHA</v>
          </cell>
          <cell r="T3600" t="str">
            <v>TRANSERVISS</v>
          </cell>
          <cell r="U3600" t="str">
            <v>FLEXNETUIO_LOCAL</v>
          </cell>
          <cell r="V3600">
            <v>1</v>
          </cell>
          <cell r="W3600">
            <v>1</v>
          </cell>
          <cell r="X3600" t="str">
            <v>FLEXNET ECUADOR - MDELIVERY</v>
          </cell>
          <cell r="Y3600" t="str">
            <v>CALLE 28 DE JUNIO S/N Y GARCIA MORENO ENTRADA LLANO GRANDE</v>
          </cell>
        </row>
        <row r="3601">
          <cell r="A3601" t="str">
            <v>2478620</v>
          </cell>
          <cell r="B3601">
            <v>483819</v>
          </cell>
          <cell r="C3601" t="str">
            <v>2478620</v>
          </cell>
          <cell r="D3601" t="str">
            <v>MDELIVERY</v>
          </cell>
          <cell r="E3601" t="str">
            <v>DESPACHO</v>
          </cell>
          <cell r="F3601" t="str">
            <v>EXPRESS</v>
          </cell>
          <cell r="G3601" t="str">
            <v>TS8538</v>
          </cell>
          <cell r="H3601">
            <v>44916</v>
          </cell>
          <cell r="I3601" t="str">
            <v>ENTREGADO</v>
          </cell>
          <cell r="J3601">
            <v>44916</v>
          </cell>
          <cell r="K3601" t="str">
            <v>Melany Gualoto_UNITECO CIA LTDA AGENCIA ASESORA PRODUCTORA DE S</v>
          </cell>
          <cell r="L3601" t="str">
            <v>Av Republica del Salvador N3582 y Portugal Edificio Twin Tower Pent house</v>
          </cell>
          <cell r="M3601" t="str">
            <v>1792537452001</v>
          </cell>
          <cell r="N3601" t="str">
            <v>0995528537</v>
          </cell>
          <cell r="O3601" t="str">
            <v/>
          </cell>
          <cell r="P3601" t="str">
            <v>QUITO</v>
          </cell>
          <cell r="Q3601" t="str">
            <v>QUITO</v>
          </cell>
          <cell r="R3601" t="str">
            <v>PICHINCHA</v>
          </cell>
          <cell r="T3601" t="str">
            <v>TRANSERVISS</v>
          </cell>
          <cell r="U3601" t="str">
            <v>FLEXNETUIO_LOCAL</v>
          </cell>
          <cell r="V3601">
            <v>1</v>
          </cell>
          <cell r="W3601">
            <v>1</v>
          </cell>
          <cell r="X3601" t="str">
            <v>FLEXNET ECUADOR - MDELIVERY</v>
          </cell>
          <cell r="Y3601" t="str">
            <v>CALLE 28 DE JUNIO S/N Y GARCIA MORENO ENTRADA LLANO GRANDE</v>
          </cell>
        </row>
        <row r="3602">
          <cell r="A3602" t="str">
            <v>SG_22_1802</v>
          </cell>
          <cell r="B3602">
            <v>483792</v>
          </cell>
          <cell r="C3602" t="str">
            <v>SG_22_1802</v>
          </cell>
          <cell r="D3602" t="str">
            <v>SG</v>
          </cell>
          <cell r="E3602" t="str">
            <v>DESPACHO</v>
          </cell>
          <cell r="F3602" t="str">
            <v>NORMAL</v>
          </cell>
          <cell r="G3602" t="str">
            <v>FT76432</v>
          </cell>
          <cell r="H3602">
            <v>44916</v>
          </cell>
          <cell r="I3602" t="str">
            <v>ENTREGADO</v>
          </cell>
          <cell r="J3602">
            <v>44917</v>
          </cell>
          <cell r="K3602" t="str">
            <v>DEMACO SANTA LEONOR</v>
          </cell>
          <cell r="L3602" t="str">
            <v>AV BENJAMIN ROSALES URBANIZACION SANTA LEONOR MZ 6 SOLAR 13</v>
          </cell>
          <cell r="P3602" t="str">
            <v>090505</v>
          </cell>
          <cell r="Q3602" t="str">
            <v>GUAYAQUIL</v>
          </cell>
          <cell r="R3602" t="str">
            <v>GUAYAS</v>
          </cell>
          <cell r="S3602" t="str">
            <v>GUAYAQUIL</v>
          </cell>
          <cell r="T3602" t="str">
            <v>FLEXTRANS GYE</v>
          </cell>
          <cell r="U3602" t="str">
            <v>FLEXNETUIO_GYE</v>
          </cell>
          <cell r="V3602">
            <v>1</v>
          </cell>
          <cell r="W3602">
            <v>209.91</v>
          </cell>
          <cell r="X3602" t="str">
            <v>FLEXNET UIO</v>
          </cell>
          <cell r="Y3602" t="str">
            <v>PANAMERICANA NORTE KM 12 1/2  LLANO GRANDE</v>
          </cell>
        </row>
        <row r="3603">
          <cell r="A3603" t="str">
            <v>SG_22_1801</v>
          </cell>
          <cell r="B3603">
            <v>483791</v>
          </cell>
          <cell r="C3603" t="str">
            <v>SG_22_1801</v>
          </cell>
          <cell r="D3603" t="str">
            <v>SG</v>
          </cell>
          <cell r="E3603" t="str">
            <v>DESPACHO</v>
          </cell>
          <cell r="F3603" t="str">
            <v>NORMAL</v>
          </cell>
          <cell r="G3603" t="str">
            <v>FT76433</v>
          </cell>
          <cell r="H3603">
            <v>44916</v>
          </cell>
          <cell r="I3603" t="str">
            <v>ENTREGADO</v>
          </cell>
          <cell r="J3603">
            <v>44917</v>
          </cell>
          <cell r="K3603" t="str">
            <v>DEMACO MACHALA Y COLON</v>
          </cell>
          <cell r="L3603" t="str">
            <v>AV MACHALA 1701 Y COLON ESQUINA</v>
          </cell>
          <cell r="P3603" t="str">
            <v>090303</v>
          </cell>
          <cell r="Q3603" t="str">
            <v>GUAYAQUIL</v>
          </cell>
          <cell r="R3603" t="str">
            <v>GUAYAS</v>
          </cell>
          <cell r="S3603" t="str">
            <v>GUAYAQUIL</v>
          </cell>
          <cell r="T3603" t="str">
            <v>FLEXTRANS GYE</v>
          </cell>
          <cell r="U3603" t="str">
            <v>FLEXNETUIO_GYE</v>
          </cell>
          <cell r="V3603">
            <v>1</v>
          </cell>
          <cell r="W3603">
            <v>12.95</v>
          </cell>
          <cell r="X3603" t="str">
            <v>FLEXNET UIO</v>
          </cell>
          <cell r="Y3603" t="str">
            <v>PANAMERICANA NORTE KM 12 1/2  LLANO GRANDE</v>
          </cell>
        </row>
        <row r="3604">
          <cell r="A3604" t="str">
            <v>SG_22_1800</v>
          </cell>
          <cell r="B3604">
            <v>483790</v>
          </cell>
          <cell r="C3604" t="str">
            <v>SG_22_1800</v>
          </cell>
          <cell r="D3604" t="str">
            <v>SG</v>
          </cell>
          <cell r="E3604" t="str">
            <v>DESPACHO</v>
          </cell>
          <cell r="F3604" t="str">
            <v>NORMAL</v>
          </cell>
          <cell r="G3604" t="str">
            <v>FT76434</v>
          </cell>
          <cell r="H3604">
            <v>44916</v>
          </cell>
          <cell r="I3604" t="str">
            <v>ENTREGADO</v>
          </cell>
          <cell r="J3604">
            <v>44917</v>
          </cell>
          <cell r="K3604" t="str">
            <v>CELIO ALFREDO CALDERON VINTIMILLA</v>
          </cell>
          <cell r="L3604" t="str">
            <v>AV ORDONEZ LASSO Y CEREZOS / CUENCA EDIF. PROCAL</v>
          </cell>
          <cell r="P3604" t="str">
            <v>010215</v>
          </cell>
          <cell r="Q3604" t="str">
            <v>CUENCA</v>
          </cell>
          <cell r="R3604" t="str">
            <v>AZUAY</v>
          </cell>
          <cell r="S3604" t="str">
            <v>CUENCA</v>
          </cell>
          <cell r="U3604" t="str">
            <v>FLEXNETUIO_PROVINCIA</v>
          </cell>
          <cell r="V3604">
            <v>1</v>
          </cell>
          <cell r="W3604">
            <v>405</v>
          </cell>
          <cell r="X3604" t="str">
            <v>FLEXNET UIO</v>
          </cell>
          <cell r="Y3604" t="str">
            <v>PANAMERICANA NORTE KM 12 1/2  LLANO GRANDE</v>
          </cell>
        </row>
        <row r="3605">
          <cell r="A3605" t="str">
            <v>SG_22_1799</v>
          </cell>
          <cell r="B3605">
            <v>483789</v>
          </cell>
          <cell r="C3605" t="str">
            <v>SG_22_1799</v>
          </cell>
          <cell r="D3605" t="str">
            <v>SG</v>
          </cell>
          <cell r="E3605" t="str">
            <v>DESPACHO</v>
          </cell>
          <cell r="F3605" t="str">
            <v>NORMAL</v>
          </cell>
          <cell r="G3605" t="str">
            <v>FT76435</v>
          </cell>
          <cell r="H3605">
            <v>44916</v>
          </cell>
          <cell r="I3605" t="str">
            <v>ENTREGADO</v>
          </cell>
          <cell r="J3605">
            <v>44917</v>
          </cell>
          <cell r="K3605" t="str">
            <v>DEMACO MACHALA Y COLON</v>
          </cell>
          <cell r="L3605" t="str">
            <v>AV MACHALA 1701 Y COLON ESQUINA</v>
          </cell>
          <cell r="P3605" t="str">
            <v>090303</v>
          </cell>
          <cell r="Q3605" t="str">
            <v>GUAYAQUIL</v>
          </cell>
          <cell r="R3605" t="str">
            <v>GUAYAS</v>
          </cell>
          <cell r="S3605" t="str">
            <v>GUAYAQUIL</v>
          </cell>
          <cell r="T3605" t="str">
            <v>FLEXTRANS GYE</v>
          </cell>
          <cell r="U3605" t="str">
            <v>FLEXNETUIO_GYE</v>
          </cell>
          <cell r="V3605">
            <v>1</v>
          </cell>
          <cell r="W3605">
            <v>32.4</v>
          </cell>
          <cell r="X3605" t="str">
            <v>FLEXNET UIO</v>
          </cell>
          <cell r="Y3605" t="str">
            <v>PANAMERICANA NORTE KM 12 1/2  LLANO GRANDE</v>
          </cell>
        </row>
        <row r="3606">
          <cell r="A3606" t="str">
            <v>SG_22_1775</v>
          </cell>
          <cell r="B3606">
            <v>483788</v>
          </cell>
          <cell r="C3606" t="str">
            <v>SG_22_1775</v>
          </cell>
          <cell r="D3606" t="str">
            <v>SG</v>
          </cell>
          <cell r="E3606" t="str">
            <v>DESPACHO</v>
          </cell>
          <cell r="F3606" t="str">
            <v>NORMAL</v>
          </cell>
          <cell r="G3606" t="str">
            <v>FT76436</v>
          </cell>
          <cell r="H3606">
            <v>44916</v>
          </cell>
          <cell r="I3606" t="str">
            <v>ENTREGADO</v>
          </cell>
          <cell r="J3606">
            <v>44917</v>
          </cell>
          <cell r="K3606" t="str">
            <v>CASTILLO HERMANOS</v>
          </cell>
          <cell r="L3606" t="str">
            <v>DE LOS CEREZOS Y AV GALO PLAZA LASSO PORTON NEGRO BODEGA DEL FONDO</v>
          </cell>
          <cell r="P3606" t="str">
            <v>170303</v>
          </cell>
          <cell r="Q3606" t="str">
            <v>QUITO</v>
          </cell>
          <cell r="R3606" t="str">
            <v>PICHINCHA</v>
          </cell>
          <cell r="S3606" t="str">
            <v>QUITO</v>
          </cell>
          <cell r="T3606" t="str">
            <v>FLEXTRANS UIO</v>
          </cell>
          <cell r="U3606" t="str">
            <v>FLEXNETUIO_LOCAL</v>
          </cell>
          <cell r="V3606">
            <v>1</v>
          </cell>
          <cell r="W3606">
            <v>18</v>
          </cell>
          <cell r="X3606" t="str">
            <v>FLEXNET UIO</v>
          </cell>
          <cell r="Y3606" t="str">
            <v>PANAMERICANA NORTE KM 12 1/2  LLANO GRANDE</v>
          </cell>
        </row>
        <row r="3607">
          <cell r="A3607" t="str">
            <v>SG_22_1796</v>
          </cell>
          <cell r="B3607">
            <v>483787</v>
          </cell>
          <cell r="C3607" t="str">
            <v>SG_22_1796</v>
          </cell>
          <cell r="D3607" t="str">
            <v>SG</v>
          </cell>
          <cell r="E3607" t="str">
            <v>DESPACHO</v>
          </cell>
          <cell r="F3607" t="str">
            <v>NORMAL</v>
          </cell>
          <cell r="G3607" t="str">
            <v>FT76437</v>
          </cell>
          <cell r="H3607">
            <v>44916</v>
          </cell>
          <cell r="I3607" t="str">
            <v>ENTREGADO</v>
          </cell>
          <cell r="J3607">
            <v>44917</v>
          </cell>
          <cell r="K3607" t="str">
            <v>TAPITEX M&amp;B CIA LTDA</v>
          </cell>
          <cell r="L3607" t="str">
            <v>BODEGA PARQUE INDUSTRIAL: AVENIDA DEL TORIL Y CARAPUNGO. A LADO DE LA BODEGA DE HOLCIM</v>
          </cell>
          <cell r="P3607" t="str">
            <v>010107</v>
          </cell>
          <cell r="Q3607" t="str">
            <v>CUENCA</v>
          </cell>
          <cell r="R3607" t="str">
            <v>AZUAY</v>
          </cell>
          <cell r="S3607" t="str">
            <v>CUENCA</v>
          </cell>
          <cell r="U3607" t="str">
            <v>FLEXNETUIO_PROVINCIA</v>
          </cell>
          <cell r="V3607">
            <v>1</v>
          </cell>
          <cell r="W3607">
            <v>326</v>
          </cell>
          <cell r="X3607" t="str">
            <v>FLEXNET UIO</v>
          </cell>
          <cell r="Y3607" t="str">
            <v>PANAMERICANA NORTE KM 12 1/2  LLANO GRANDE</v>
          </cell>
        </row>
        <row r="3608">
          <cell r="A3608" t="str">
            <v>25139</v>
          </cell>
          <cell r="B3608">
            <v>483786</v>
          </cell>
          <cell r="C3608" t="str">
            <v>25139</v>
          </cell>
          <cell r="D3608" t="str">
            <v>WORLINASLI</v>
          </cell>
          <cell r="E3608" t="str">
            <v>DESPACHO</v>
          </cell>
          <cell r="F3608" t="str">
            <v>NORMAL</v>
          </cell>
          <cell r="G3608" t="str">
            <v>90039</v>
          </cell>
          <cell r="H3608">
            <v>44916</v>
          </cell>
          <cell r="I3608" t="str">
            <v>ENTREGADO</v>
          </cell>
          <cell r="J3608">
            <v>44917</v>
          </cell>
          <cell r="K3608" t="str">
            <v>CARLOS CORREA CORREA</v>
          </cell>
          <cell r="L3608" t="str">
            <v>AV. LAS PALMERAS Y GARDENIAS CASA ESQUINERAS HAY UNA VETERINARIA</v>
          </cell>
          <cell r="N3608" t="str">
            <v>0999140648</v>
          </cell>
          <cell r="O3608" t="str">
            <v>0222477405</v>
          </cell>
          <cell r="P3608" t="str">
            <v>170503</v>
          </cell>
          <cell r="Q3608" t="str">
            <v>QUITO</v>
          </cell>
          <cell r="R3608" t="str">
            <v>PICHINCHA</v>
          </cell>
          <cell r="S3608" t="str">
            <v>QUITO</v>
          </cell>
          <cell r="T3608" t="str">
            <v>FLEXTRANS UIO</v>
          </cell>
          <cell r="U3608" t="str">
            <v>FLEXNETGYE_UIO</v>
          </cell>
          <cell r="V3608">
            <v>1</v>
          </cell>
          <cell r="W3608">
            <v>3.5</v>
          </cell>
          <cell r="X3608" t="str">
            <v>FLEXNET ECUADOR - WORLIN</v>
          </cell>
          <cell r="Y3608" t="str">
            <v>FERNANDO GUTIERREZ HILL VIA A DAULE KM 8 1/2 ENTRADA A COOPERATIVA JUAN MONTALVO</v>
          </cell>
        </row>
        <row r="3609">
          <cell r="A3609" t="str">
            <v>SCH_22_042-1</v>
          </cell>
          <cell r="B3609">
            <v>483785</v>
          </cell>
          <cell r="C3609" t="str">
            <v>SCH_22_042-1</v>
          </cell>
          <cell r="D3609" t="str">
            <v>SCHNEIDER</v>
          </cell>
          <cell r="E3609" t="str">
            <v>DESPACHO</v>
          </cell>
          <cell r="F3609" t="str">
            <v>EXCLUSIVO</v>
          </cell>
          <cell r="G3609" t="str">
            <v>90168</v>
          </cell>
          <cell r="H3609">
            <v>44916</v>
          </cell>
          <cell r="I3609" t="str">
            <v>ENTREGADO</v>
          </cell>
          <cell r="J3609">
            <v>44917</v>
          </cell>
          <cell r="K3609" t="str">
            <v>MEGAPROFER S.A.</v>
          </cell>
          <cell r="L3609" t="str">
            <v>PARQUE INDUSTRIAL SANTA ROSABODEGA TENERIA SAN AGUSTIN. CALLE FERNNADINO ECHEVERRIA, DIAGONAL A ECUATRANS.</v>
          </cell>
          <cell r="M3609" t="str">
            <v>189172756001 - AMABLE GUAMAN</v>
          </cell>
          <cell r="N3609" t="str">
            <v>0984947340</v>
          </cell>
          <cell r="O3609" t="str">
            <v>0984947340</v>
          </cell>
          <cell r="P3609" t="str">
            <v>180101</v>
          </cell>
          <cell r="Q3609" t="str">
            <v>AMBATO</v>
          </cell>
          <cell r="R3609" t="str">
            <v>TUNGURAHUA</v>
          </cell>
          <cell r="S3609" t="str">
            <v>AMBATO</v>
          </cell>
          <cell r="U3609" t="str">
            <v>FLEXNETGYE_PROVINCIA</v>
          </cell>
          <cell r="V3609">
            <v>15</v>
          </cell>
          <cell r="W3609">
            <v>8126</v>
          </cell>
          <cell r="X3609" t="str">
            <v>FLEX NET GYE</v>
          </cell>
          <cell r="Y3609" t="str">
            <v xml:space="preserve">KM 8 1/2 VIA A DAULE COOP. JUAN MONTALVO </v>
          </cell>
        </row>
        <row r="3610">
          <cell r="A3610" t="str">
            <v>SCH_22_042</v>
          </cell>
          <cell r="B3610">
            <v>483784</v>
          </cell>
          <cell r="C3610" t="str">
            <v>SCH_22_042</v>
          </cell>
          <cell r="D3610" t="str">
            <v>SCHNEIDER</v>
          </cell>
          <cell r="E3610" t="str">
            <v>DESPACHO</v>
          </cell>
          <cell r="F3610" t="str">
            <v>EXCLUSIVO</v>
          </cell>
          <cell r="G3610" t="str">
            <v>90167</v>
          </cell>
          <cell r="H3610">
            <v>44916</v>
          </cell>
          <cell r="I3610" t="str">
            <v>ENTREGADO</v>
          </cell>
          <cell r="J3610">
            <v>44917</v>
          </cell>
          <cell r="K3610" t="str">
            <v>MEGAPROFER S.A.</v>
          </cell>
          <cell r="L3610" t="str">
            <v>PARQUE INDUSTRIAL SANTA ROSABODEGA TENERIA SAN AGUSTIN. CALLE FERNNADINO ECHEVERRIA, DIAGONAL A ECUATRANS.</v>
          </cell>
          <cell r="M3610" t="str">
            <v>189172756001 - AMABLE GUSMAN</v>
          </cell>
          <cell r="N3610" t="str">
            <v>0984947340</v>
          </cell>
          <cell r="O3610" t="str">
            <v>0984947340</v>
          </cell>
          <cell r="P3610" t="str">
            <v>180101</v>
          </cell>
          <cell r="Q3610" t="str">
            <v>AMBATO</v>
          </cell>
          <cell r="R3610" t="str">
            <v>TUNGURAHUA</v>
          </cell>
          <cell r="S3610" t="str">
            <v>AMBATO</v>
          </cell>
          <cell r="U3610" t="str">
            <v>FLEXNETGYE_PROVINCIA</v>
          </cell>
          <cell r="V3610">
            <v>15</v>
          </cell>
          <cell r="W3610">
            <v>8126</v>
          </cell>
          <cell r="X3610" t="str">
            <v>FLEX NET GYE</v>
          </cell>
          <cell r="Y3610" t="str">
            <v xml:space="preserve">KM 8 1/2 VIA A DAULE COOP. JUAN MONTALVO </v>
          </cell>
        </row>
        <row r="3611">
          <cell r="A3611" t="str">
            <v>98733843</v>
          </cell>
          <cell r="B3611">
            <v>483780</v>
          </cell>
          <cell r="C3611" t="str">
            <v>98733843</v>
          </cell>
          <cell r="D3611" t="str">
            <v>HYCITE</v>
          </cell>
          <cell r="E3611" t="str">
            <v>DESPACHO</v>
          </cell>
          <cell r="F3611" t="str">
            <v>NORMAL</v>
          </cell>
          <cell r="G3611" t="str">
            <v>TFQ90038</v>
          </cell>
          <cell r="H3611">
            <v>44916</v>
          </cell>
          <cell r="I3611" t="str">
            <v>ENTREGADO</v>
          </cell>
          <cell r="J3611">
            <v>44917</v>
          </cell>
          <cell r="K3611" t="str">
            <v>MIRYAM SANCHEZ / NICOLE TERAN</v>
          </cell>
          <cell r="L3611" t="str">
            <v>RIO COFANES E1-53 Y BARTOLOME DE SEGOVIA, TRAS GASOLINERA TERPEL / PROVINCIA: PICHINCHA / CANTON: QUITO / PARROQUIA: JIPIJAPA NOTA: OFICINA DE DISTRIBUIDOR</v>
          </cell>
          <cell r="M3611" t="str">
            <v/>
          </cell>
          <cell r="N3611" t="str">
            <v>0997646825/023316140</v>
          </cell>
          <cell r="O3611" t="str">
            <v>0997646825/023316140</v>
          </cell>
          <cell r="P3611" t="str">
            <v>170501</v>
          </cell>
          <cell r="Q3611" t="str">
            <v>QUITO</v>
          </cell>
          <cell r="R3611" t="str">
            <v>PICHINCHA</v>
          </cell>
          <cell r="S3611" t="str">
            <v>QUITO</v>
          </cell>
          <cell r="T3611" t="str">
            <v>FLEXTRANS UIO</v>
          </cell>
          <cell r="U3611" t="str">
            <v>FLEXNETUIO_LOCAL</v>
          </cell>
          <cell r="V3611">
            <v>1</v>
          </cell>
          <cell r="W3611">
            <v>1.71</v>
          </cell>
          <cell r="X3611" t="str">
            <v>HYCITE QUITO</v>
          </cell>
          <cell r="Y3611" t="str">
            <v>FLEX NET CALLE 28 DE JUNIO S/N Y GARCIA MORENO ENTRADA LLANO GRANDE</v>
          </cell>
        </row>
        <row r="3612">
          <cell r="A3612" t="str">
            <v>98733859</v>
          </cell>
          <cell r="B3612">
            <v>483781</v>
          </cell>
          <cell r="C3612" t="str">
            <v>98733859</v>
          </cell>
          <cell r="D3612" t="str">
            <v>HYCITE</v>
          </cell>
          <cell r="E3612" t="str">
            <v>DESPACHO</v>
          </cell>
          <cell r="F3612" t="str">
            <v>NORMAL</v>
          </cell>
          <cell r="G3612" t="str">
            <v>TFQ90081</v>
          </cell>
          <cell r="H3612">
            <v>44916</v>
          </cell>
          <cell r="I3612" t="str">
            <v>ENTREGADO</v>
          </cell>
          <cell r="J3612">
            <v>44917</v>
          </cell>
          <cell r="K3612" t="str">
            <v>CATEON COOK CIA</v>
          </cell>
          <cell r="L3612" t="str">
            <v>RIO COFANES E1-53 Y BARTOLOME DE SEGOVIA, TRAS GASOLINERA TERPEL / PROVINCIA: PICHINCHA / CANTON: QUITO / PARROQUIA: JIPIJAPA NOTA: OFICINA DE DISTRIBUIDOR</v>
          </cell>
          <cell r="M3612" t="str">
            <v/>
          </cell>
          <cell r="N3612" t="str">
            <v>023316140</v>
          </cell>
          <cell r="O3612" t="str">
            <v>023316140</v>
          </cell>
          <cell r="P3612" t="str">
            <v>170501</v>
          </cell>
          <cell r="Q3612" t="str">
            <v>QUITO</v>
          </cell>
          <cell r="R3612" t="str">
            <v>PICHINCHA</v>
          </cell>
          <cell r="S3612" t="str">
            <v>QUITO</v>
          </cell>
          <cell r="T3612" t="str">
            <v>FLEXTRANS UIO</v>
          </cell>
          <cell r="U3612" t="str">
            <v>FLEXNETUIO_LOCAL</v>
          </cell>
          <cell r="V3612">
            <v>1</v>
          </cell>
          <cell r="W3612">
            <v>2.4</v>
          </cell>
          <cell r="X3612" t="str">
            <v>HYCITE QUITO</v>
          </cell>
          <cell r="Y3612" t="str">
            <v>FLEX NET CALLE 28 DE JUNIO S/N Y GARCIA MORENO ENTRADA LLANO GRANDE</v>
          </cell>
        </row>
        <row r="3613">
          <cell r="A3613" t="str">
            <v>98733871</v>
          </cell>
          <cell r="B3613">
            <v>483782</v>
          </cell>
          <cell r="C3613" t="str">
            <v>98733871</v>
          </cell>
          <cell r="D3613" t="str">
            <v>HYCITE</v>
          </cell>
          <cell r="E3613" t="str">
            <v>DESPACHO</v>
          </cell>
          <cell r="F3613" t="str">
            <v>NORMAL</v>
          </cell>
          <cell r="G3613" t="str">
            <v>TFQ90082</v>
          </cell>
          <cell r="H3613">
            <v>44916</v>
          </cell>
          <cell r="I3613" t="str">
            <v>ENTREGADO</v>
          </cell>
          <cell r="J3613">
            <v>44917</v>
          </cell>
          <cell r="K3613" t="str">
            <v>LUIS MONROY</v>
          </cell>
          <cell r="L3613" t="str">
            <v>RIO COFANES N 328 BARTOLOME DE SEGOVIA, ATRAS DE LA GASOLINERA TERPEL / PROVINCIA: PICHINCHA / CANTON: QUITO</v>
          </cell>
          <cell r="M3613" t="str">
            <v/>
          </cell>
          <cell r="N3613" t="str">
            <v>0933316140</v>
          </cell>
          <cell r="O3613" t="str">
            <v>0933316140</v>
          </cell>
          <cell r="P3613" t="str">
            <v>170513</v>
          </cell>
          <cell r="Q3613" t="str">
            <v>QUITO</v>
          </cell>
          <cell r="R3613" t="str">
            <v>PICHINCHA</v>
          </cell>
          <cell r="S3613" t="str">
            <v>QUITO</v>
          </cell>
          <cell r="T3613" t="str">
            <v>FLEXTRANS UIO</v>
          </cell>
          <cell r="U3613" t="str">
            <v>FLEXNETUIO_LOCAL</v>
          </cell>
          <cell r="V3613">
            <v>1</v>
          </cell>
          <cell r="W3613">
            <v>1.31</v>
          </cell>
          <cell r="X3613" t="str">
            <v>HYCITE QUITO</v>
          </cell>
          <cell r="Y3613" t="str">
            <v>FLEX NET CALLE 28 DE JUNIO S/N Y GARCIA MORENO ENTRADA LLANO GRANDE</v>
          </cell>
        </row>
        <row r="3614">
          <cell r="A3614" t="str">
            <v>2022-12634</v>
          </cell>
          <cell r="B3614">
            <v>483762</v>
          </cell>
          <cell r="C3614" t="str">
            <v>2022-12634</v>
          </cell>
          <cell r="D3614" t="str">
            <v>MOVISTAR</v>
          </cell>
          <cell r="E3614" t="str">
            <v>DESPACHO</v>
          </cell>
          <cell r="F3614" t="str">
            <v>NORMAL</v>
          </cell>
          <cell r="G3614" t="str">
            <v>TF90133</v>
          </cell>
          <cell r="H3614">
            <v>44916</v>
          </cell>
          <cell r="I3614" t="str">
            <v>ENTREGADO</v>
          </cell>
          <cell r="J3614">
            <v>44917</v>
          </cell>
          <cell r="K3614" t="str">
            <v>PATRICIA ELIZABEHT IDUARTE CHAVEZ GUAYAQUIL_CHRISTIAN GUILLERMO JIMENEZ GABINO</v>
          </cell>
          <cell r="L3614" t="str">
            <v>AV JUAN TANCA MARENGO Y AV CONSTITUCION, EDIF. NOVIS (EXECUTIVE CENTER) TERCER PISO OFICINA 301, GUAYAQUIL</v>
          </cell>
          <cell r="M3614" t="str">
            <v>0917205858001</v>
          </cell>
          <cell r="N3614" t="str">
            <v>994429553</v>
          </cell>
          <cell r="O3614" t="str">
            <v/>
          </cell>
          <cell r="P3614" t="str">
            <v>GUAYAQUIL</v>
          </cell>
          <cell r="Q3614" t="str">
            <v>GUAYAQUIL</v>
          </cell>
          <cell r="R3614" t="str">
            <v>GUAYAS</v>
          </cell>
          <cell r="T3614" t="str">
            <v>ITSACOURIER</v>
          </cell>
          <cell r="U3614" t="str">
            <v>FLEXNETUIO_GYE</v>
          </cell>
          <cell r="V3614">
            <v>1</v>
          </cell>
          <cell r="W3614">
            <v>1</v>
          </cell>
          <cell r="X3614" t="str">
            <v>FLEXNET ECUADOR - MOVISTAR</v>
          </cell>
          <cell r="Y3614" t="str">
            <v>CALLE 28 DE JUNIO S/N Y GARCIA MORENO ENTRADA LLANO GRANDE</v>
          </cell>
        </row>
        <row r="3615">
          <cell r="A3615" t="str">
            <v>2022-12635</v>
          </cell>
          <cell r="B3615">
            <v>483763</v>
          </cell>
          <cell r="C3615" t="str">
            <v>2022-12635</v>
          </cell>
          <cell r="D3615" t="str">
            <v>MOVISTAR</v>
          </cell>
          <cell r="E3615" t="str">
            <v>DESPACHO</v>
          </cell>
          <cell r="F3615" t="str">
            <v>NORMAL</v>
          </cell>
          <cell r="G3615" t="str">
            <v>031080202212635</v>
          </cell>
          <cell r="H3615">
            <v>44916</v>
          </cell>
          <cell r="I3615" t="str">
            <v>ENTREGADO</v>
          </cell>
          <cell r="J3615">
            <v>44918</v>
          </cell>
          <cell r="K3615" t="str">
            <v>CAVS SAN MARINO_CARLOS FRANCO_ERIKA GOMEZ_IAN RIVERA</v>
          </cell>
          <cell r="L3615" t="str">
            <v>AV FRANCISCO DE ORELLANA SN Y AV PLAZA DANIN</v>
          </cell>
          <cell r="M3615" t="str">
            <v>0</v>
          </cell>
          <cell r="N3615" t="str">
            <v>0925614026_0918395781_0920349156</v>
          </cell>
          <cell r="O3615" t="str">
            <v/>
          </cell>
          <cell r="P3615" t="str">
            <v>GUAYAQUIL</v>
          </cell>
          <cell r="Q3615" t="str">
            <v>GUAYAQUIL</v>
          </cell>
          <cell r="R3615" t="str">
            <v>GUAYAS</v>
          </cell>
          <cell r="T3615" t="str">
            <v>TRAMACO</v>
          </cell>
          <cell r="U3615" t="str">
            <v>FLEXNETUIO_GYE</v>
          </cell>
          <cell r="V3615">
            <v>1</v>
          </cell>
          <cell r="W3615">
            <v>1</v>
          </cell>
          <cell r="X3615" t="str">
            <v>FLEXNET ECUADOR - MOVISTAR</v>
          </cell>
          <cell r="Y3615" t="str">
            <v>CALLE 28 DE JUNIO S/N Y GARCIA MORENO ENTRADA LLANO GRANDE</v>
          </cell>
        </row>
        <row r="3616">
          <cell r="A3616" t="str">
            <v>2022-12636</v>
          </cell>
          <cell r="B3616">
            <v>483764</v>
          </cell>
          <cell r="C3616" t="str">
            <v>2022-12636</v>
          </cell>
          <cell r="D3616" t="str">
            <v>MOVISTAR</v>
          </cell>
          <cell r="E3616" t="str">
            <v>DESPACHO</v>
          </cell>
          <cell r="F3616" t="str">
            <v>NORMAL</v>
          </cell>
          <cell r="G3616" t="str">
            <v>031080202212636</v>
          </cell>
          <cell r="H3616">
            <v>44916</v>
          </cell>
          <cell r="I3616" t="str">
            <v>ENTREGADO</v>
          </cell>
          <cell r="J3616">
            <v>44917</v>
          </cell>
          <cell r="K3616" t="str">
            <v>CAVS AE NORPHONE EL JARDIN_PAOLA MORAN</v>
          </cell>
          <cell r="L3616" t="str">
            <v xml:space="preserve">AV AMAZONAS N6  114 Y REPUBLICA CC EL JARDIN  </v>
          </cell>
          <cell r="M3616" t="str">
            <v>1091717898001</v>
          </cell>
          <cell r="N3616" t="str">
            <v>998659562</v>
          </cell>
          <cell r="O3616" t="str">
            <v/>
          </cell>
          <cell r="P3616" t="str">
            <v>QUITO</v>
          </cell>
          <cell r="Q3616" t="str">
            <v>QUITO</v>
          </cell>
          <cell r="R3616" t="str">
            <v>PICHINCHA</v>
          </cell>
          <cell r="T3616" t="str">
            <v>TRAMACO</v>
          </cell>
          <cell r="U3616" t="str">
            <v>FLEXNETUIO_LOCAL</v>
          </cell>
          <cell r="V3616">
            <v>1</v>
          </cell>
          <cell r="W3616">
            <v>1</v>
          </cell>
          <cell r="X3616" t="str">
            <v>FLEXNET ECUADOR - MOVISTAR</v>
          </cell>
          <cell r="Y3616" t="str">
            <v>CALLE 28 DE JUNIO S/N Y GARCIA MORENO ENTRADA LLANO GRANDE</v>
          </cell>
        </row>
        <row r="3617">
          <cell r="A3617" t="str">
            <v>2022-12637</v>
          </cell>
          <cell r="B3617">
            <v>483765</v>
          </cell>
          <cell r="C3617" t="str">
            <v>2022-12637</v>
          </cell>
          <cell r="D3617" t="str">
            <v>MOVISTAR</v>
          </cell>
          <cell r="E3617" t="str">
            <v>DESPACHO</v>
          </cell>
          <cell r="F3617" t="str">
            <v>NORMAL</v>
          </cell>
          <cell r="G3617" t="str">
            <v>031080202212637</v>
          </cell>
          <cell r="H3617">
            <v>44916</v>
          </cell>
          <cell r="I3617" t="str">
            <v>ENTREGADO</v>
          </cell>
          <cell r="J3617">
            <v>44917</v>
          </cell>
          <cell r="K3617" t="str">
            <v>NORPHONE ISLA MALECON 2000_JORGE GUZMAN</v>
          </cell>
          <cell r="L3617" t="str">
            <v>AVENIDA MALECON SIMON BOLIVAR Y COLON, C.C. MALECON 2000 (PUERTA 3)</v>
          </cell>
          <cell r="M3617" t="str">
            <v>1792387930</v>
          </cell>
          <cell r="N3617" t="str">
            <v>984620069</v>
          </cell>
          <cell r="O3617" t="str">
            <v/>
          </cell>
          <cell r="P3617" t="str">
            <v>GUAYAQUIL</v>
          </cell>
          <cell r="Q3617" t="str">
            <v>GUAYAQUIL</v>
          </cell>
          <cell r="R3617" t="str">
            <v>GUAYAS</v>
          </cell>
          <cell r="T3617" t="str">
            <v>TRAMACO</v>
          </cell>
          <cell r="U3617" t="str">
            <v>FLEXNETUIO_GYE</v>
          </cell>
          <cell r="V3617">
            <v>1</v>
          </cell>
          <cell r="W3617">
            <v>1</v>
          </cell>
          <cell r="X3617" t="str">
            <v>FLEXNET ECUADOR - MOVISTAR</v>
          </cell>
          <cell r="Y3617" t="str">
            <v>CALLE 28 DE JUNIO S/N Y GARCIA MORENO ENTRADA LLANO GRANDE</v>
          </cell>
        </row>
        <row r="3618">
          <cell r="A3618" t="str">
            <v>2022-12638</v>
          </cell>
          <cell r="B3618">
            <v>483766</v>
          </cell>
          <cell r="C3618" t="str">
            <v>2022-12638</v>
          </cell>
          <cell r="D3618" t="str">
            <v>MOVISTAR</v>
          </cell>
          <cell r="E3618" t="str">
            <v>DESPACHO</v>
          </cell>
          <cell r="F3618" t="str">
            <v>NORMAL</v>
          </cell>
          <cell r="G3618" t="str">
            <v>TS8527</v>
          </cell>
          <cell r="H3618">
            <v>44916</v>
          </cell>
          <cell r="I3618" t="str">
            <v>ENTREGADO</v>
          </cell>
          <cell r="J3618">
            <v>44916</v>
          </cell>
          <cell r="K3618" t="str">
            <v>CAVS QUICENTRO_KLEVER ANDRES REA BARRERA_ESTEBAN ALEJANDRO JIMENEZ ORTIZ</v>
          </cell>
          <cell r="L3618" t="str">
            <v>AV 6 DE DICIEMBRE NOP104 Y NACIONES UNIDAS CQUICENTRO SHOPPING PLANTA ALTA LOCAL 9</v>
          </cell>
          <cell r="M3618" t="str">
            <v>0</v>
          </cell>
          <cell r="N3618" t="str">
            <v>0979219715 - 0983013833</v>
          </cell>
          <cell r="P3618" t="str">
            <v>QUITO</v>
          </cell>
          <cell r="Q3618" t="str">
            <v>QUITO</v>
          </cell>
          <cell r="R3618" t="str">
            <v>PICHINCHA</v>
          </cell>
          <cell r="T3618" t="str">
            <v>TRANSERVISS</v>
          </cell>
          <cell r="U3618" t="str">
            <v>FLEXNETUIO_LOCAL</v>
          </cell>
          <cell r="V3618">
            <v>1</v>
          </cell>
          <cell r="W3618">
            <v>1</v>
          </cell>
          <cell r="X3618" t="str">
            <v>FLEXNET ECUADOR - MOVISTAR</v>
          </cell>
          <cell r="Y3618" t="str">
            <v>CALLE 28 DE JUNIO S/N Y GARCIA MORENO ENTRADA LLANO GRANDE</v>
          </cell>
        </row>
        <row r="3619">
          <cell r="A3619" t="str">
            <v>2022-12639</v>
          </cell>
          <cell r="B3619">
            <v>483767</v>
          </cell>
          <cell r="C3619" t="str">
            <v>2022-12639</v>
          </cell>
          <cell r="D3619" t="str">
            <v>MOVISTAR</v>
          </cell>
          <cell r="E3619" t="str">
            <v>DESPACHO</v>
          </cell>
          <cell r="F3619" t="str">
            <v>NORMAL</v>
          </cell>
          <cell r="G3619" t="str">
            <v>TS8524</v>
          </cell>
          <cell r="H3619">
            <v>44916</v>
          </cell>
          <cell r="I3619" t="str">
            <v>ENTREGADO</v>
          </cell>
          <cell r="J3619">
            <v>44916</v>
          </cell>
          <cell r="K3619" t="str">
            <v>CAV SCALA SHOPPING_KARLA DANIELA FLORES FALCONI_VALERIA ALEXANDRA MUNOZ MOYA</v>
          </cell>
          <cell r="L3619" t="str">
            <v>V INTEROCEANICA KM 12 CENTRO COMERCIAL SCALA SHOPPING ESPACIO L 104 QUITO  PICHINCHA</v>
          </cell>
          <cell r="M3619" t="str">
            <v>0</v>
          </cell>
          <cell r="N3619" t="str">
            <v>0996723723_0984275807</v>
          </cell>
          <cell r="O3619" t="str">
            <v/>
          </cell>
          <cell r="P3619" t="str">
            <v>QUITO</v>
          </cell>
          <cell r="Q3619" t="str">
            <v>QUITO</v>
          </cell>
          <cell r="R3619" t="str">
            <v>PICHINCHA</v>
          </cell>
          <cell r="T3619" t="str">
            <v>TRANSERVISS</v>
          </cell>
          <cell r="U3619" t="str">
            <v>FLEXNETUIO_LOCAL</v>
          </cell>
          <cell r="V3619">
            <v>1</v>
          </cell>
          <cell r="W3619">
            <v>1</v>
          </cell>
          <cell r="X3619" t="str">
            <v>FLEXNET ECUADOR - MOVISTAR</v>
          </cell>
          <cell r="Y3619" t="str">
            <v>CALLE 28 DE JUNIO S/N Y GARCIA MORENO ENTRADA LLANO GRANDE</v>
          </cell>
        </row>
        <row r="3620">
          <cell r="A3620" t="str">
            <v>2022-12640</v>
          </cell>
          <cell r="B3620">
            <v>483768</v>
          </cell>
          <cell r="C3620" t="str">
            <v>2022-12640</v>
          </cell>
          <cell r="D3620" t="str">
            <v>MOVISTAR</v>
          </cell>
          <cell r="E3620" t="str">
            <v>DESPACHO</v>
          </cell>
          <cell r="F3620" t="str">
            <v>NORMAL</v>
          </cell>
          <cell r="G3620" t="str">
            <v>TS8526</v>
          </cell>
          <cell r="H3620">
            <v>44916</v>
          </cell>
          <cell r="I3620" t="str">
            <v>ENTREGADO</v>
          </cell>
          <cell r="J3620">
            <v>44916</v>
          </cell>
          <cell r="K3620" t="str">
            <v>CAVS AE NORPHONE EL CONDADO_PUSDA CHEZA ERIKA ELIZABETH</v>
          </cell>
          <cell r="L3620" t="str">
            <v>AVENIDA DE LA PRENSA Y AVENIDA KENNEDY CC CONDADO SHOPPING  LOCAL 314 FRENTE A KIA</v>
          </cell>
          <cell r="M3620" t="str">
            <v>1091717898001</v>
          </cell>
          <cell r="N3620" t="str">
            <v>984246089</v>
          </cell>
          <cell r="O3620" t="str">
            <v/>
          </cell>
          <cell r="P3620" t="str">
            <v>QUITO</v>
          </cell>
          <cell r="Q3620" t="str">
            <v>QUITO</v>
          </cell>
          <cell r="R3620" t="str">
            <v>PICHINCHA</v>
          </cell>
          <cell r="T3620" t="str">
            <v>TRANSERVISS</v>
          </cell>
          <cell r="U3620" t="str">
            <v>FLEXNETUIO_LOCAL</v>
          </cell>
          <cell r="V3620">
            <v>1</v>
          </cell>
          <cell r="W3620">
            <v>1</v>
          </cell>
          <cell r="X3620" t="str">
            <v>FLEXNET ECUADOR - MOVISTAR</v>
          </cell>
          <cell r="Y3620" t="str">
            <v>CALLE 28 DE JUNIO S/N Y GARCIA MORENO ENTRADA LLANO GRANDE</v>
          </cell>
        </row>
        <row r="3621">
          <cell r="A3621" t="str">
            <v>2022-12641</v>
          </cell>
          <cell r="B3621">
            <v>483769</v>
          </cell>
          <cell r="C3621" t="str">
            <v>2022-12641</v>
          </cell>
          <cell r="D3621" t="str">
            <v>MOVISTAR</v>
          </cell>
          <cell r="E3621" t="str">
            <v>DESPACHO</v>
          </cell>
          <cell r="F3621" t="str">
            <v>NORMAL</v>
          </cell>
          <cell r="G3621" t="str">
            <v>TS8523</v>
          </cell>
          <cell r="H3621">
            <v>44916</v>
          </cell>
          <cell r="I3621" t="str">
            <v>ENTREGADO</v>
          </cell>
          <cell r="J3621">
            <v>44916</v>
          </cell>
          <cell r="K3621" t="str">
            <v>AE CELISTICS QUICENTRO SUR_KLEBER GRANDA_DANY IMBAQUINGO</v>
          </cell>
          <cell r="L3621" t="str">
            <v xml:space="preserve">MORAN VALVERDE Y TENIENTE HUGO ORTIZ CC QUICENTRO SHOPPING SUR N 1 LOCAL 91 – 92 JUNTO A MEGAMAXI </v>
          </cell>
          <cell r="M3621" t="str">
            <v>1792161037001</v>
          </cell>
          <cell r="N3621" t="str">
            <v>0992567346_094084829</v>
          </cell>
          <cell r="O3621" t="str">
            <v/>
          </cell>
          <cell r="P3621" t="str">
            <v>QUITO</v>
          </cell>
          <cell r="Q3621" t="str">
            <v>QUITO</v>
          </cell>
          <cell r="R3621" t="str">
            <v>PICHINCHA</v>
          </cell>
          <cell r="T3621" t="str">
            <v>TRANSERVISS</v>
          </cell>
          <cell r="U3621" t="str">
            <v>FLEXNETUIO_LOCAL</v>
          </cell>
          <cell r="V3621">
            <v>1</v>
          </cell>
          <cell r="W3621">
            <v>1</v>
          </cell>
          <cell r="X3621" t="str">
            <v>FLEXNET ECUADOR - MOVISTAR</v>
          </cell>
          <cell r="Y3621" t="str">
            <v>CALLE 28 DE JUNIO S/N Y GARCIA MORENO ENTRADA LLANO GRANDE</v>
          </cell>
        </row>
        <row r="3622">
          <cell r="A3622" t="str">
            <v>2022-12642</v>
          </cell>
          <cell r="B3622">
            <v>483770</v>
          </cell>
          <cell r="C3622" t="str">
            <v>2022-12642</v>
          </cell>
          <cell r="D3622" t="str">
            <v>MOVISTAR</v>
          </cell>
          <cell r="E3622" t="str">
            <v>DESPACHO</v>
          </cell>
          <cell r="F3622" t="str">
            <v>NORMAL</v>
          </cell>
          <cell r="G3622" t="str">
            <v>TS8521</v>
          </cell>
          <cell r="H3622">
            <v>44916</v>
          </cell>
          <cell r="I3622" t="str">
            <v>ENTREGADO</v>
          </cell>
          <cell r="J3622">
            <v>44916</v>
          </cell>
          <cell r="K3622" t="str">
            <v>AGENTE AE CELISTICS SAN LUIS_KLEBER GRANDA_DANY IMBAQUINGO</v>
          </cell>
          <cell r="L3622" t="str">
            <v xml:space="preserve">CAVS PREMIUM AUTOPISTA GRAL RUMINAHUI Y AV SAN LUIS  </v>
          </cell>
          <cell r="M3622" t="str">
            <v>1792161037001</v>
          </cell>
          <cell r="N3622" t="str">
            <v>0992567346_094084829</v>
          </cell>
          <cell r="O3622" t="str">
            <v/>
          </cell>
          <cell r="P3622" t="str">
            <v>QUITO</v>
          </cell>
          <cell r="Q3622" t="str">
            <v>QUITO</v>
          </cell>
          <cell r="R3622" t="str">
            <v>PICHINCHA</v>
          </cell>
          <cell r="T3622" t="str">
            <v>TRANSERVISS</v>
          </cell>
          <cell r="U3622" t="str">
            <v>FLEXNETUIO_LOCAL</v>
          </cell>
          <cell r="V3622">
            <v>1</v>
          </cell>
          <cell r="W3622">
            <v>1</v>
          </cell>
          <cell r="X3622" t="str">
            <v>FLEXNET ECUADOR - MOVISTAR</v>
          </cell>
          <cell r="Y3622" t="str">
            <v>CALLE 28 DE JUNIO S/N Y GARCIA MORENO ENTRADA LLANO GRANDE</v>
          </cell>
        </row>
        <row r="3623">
          <cell r="A3623" t="str">
            <v>2022-12643</v>
          </cell>
          <cell r="B3623">
            <v>483771</v>
          </cell>
          <cell r="C3623" t="str">
            <v>2022-12643</v>
          </cell>
          <cell r="D3623" t="str">
            <v>MOVISTAR</v>
          </cell>
          <cell r="E3623" t="str">
            <v>DESPACHO</v>
          </cell>
          <cell r="F3623" t="str">
            <v>NORMAL</v>
          </cell>
          <cell r="G3623" t="str">
            <v>TS8520</v>
          </cell>
          <cell r="H3623">
            <v>44916</v>
          </cell>
          <cell r="I3623" t="str">
            <v>EN_TRANSITO</v>
          </cell>
          <cell r="J3623">
            <v>44916</v>
          </cell>
          <cell r="K3623" t="str">
            <v>AGENTE AE CELISTICS EL RECREO QUITO_KLEBER GRANDA_DANY IMBAQUINGO</v>
          </cell>
          <cell r="L3623" t="str">
            <v xml:space="preserve">FRANQUICIA PEDRO VICENTE MALDONADO 510194 Y CALVAS CC RECREO OF P106 </v>
          </cell>
          <cell r="M3623" t="str">
            <v>1792161037001</v>
          </cell>
          <cell r="N3623" t="str">
            <v>0992567346_094084829</v>
          </cell>
          <cell r="O3623" t="str">
            <v/>
          </cell>
          <cell r="P3623" t="str">
            <v>QUITO</v>
          </cell>
          <cell r="Q3623" t="str">
            <v>QUITO</v>
          </cell>
          <cell r="R3623" t="str">
            <v>PICHINCHA</v>
          </cell>
          <cell r="T3623" t="str">
            <v>TRANSERVISS</v>
          </cell>
          <cell r="U3623" t="str">
            <v>FLEXNETUIO_LOCAL</v>
          </cell>
          <cell r="V3623">
            <v>1</v>
          </cell>
          <cell r="W3623">
            <v>1</v>
          </cell>
          <cell r="X3623" t="str">
            <v>FLEXNET ECUADOR - MOVISTAR</v>
          </cell>
          <cell r="Y3623" t="str">
            <v>CALLE 28 DE JUNIO S/N Y GARCIA MORENO ENTRADA LLANO GRANDE</v>
          </cell>
        </row>
        <row r="3624">
          <cell r="A3624" t="str">
            <v>2022-12644</v>
          </cell>
          <cell r="B3624">
            <v>483772</v>
          </cell>
          <cell r="C3624" t="str">
            <v>2022-12644</v>
          </cell>
          <cell r="D3624" t="str">
            <v>MOVISTAR</v>
          </cell>
          <cell r="E3624" t="str">
            <v>DESPACHO</v>
          </cell>
          <cell r="F3624" t="str">
            <v>NORMAL</v>
          </cell>
          <cell r="G3624" t="str">
            <v>TS8522</v>
          </cell>
          <cell r="H3624">
            <v>44916</v>
          </cell>
          <cell r="I3624" t="str">
            <v>ENTREGADO</v>
          </cell>
          <cell r="J3624">
            <v>44916</v>
          </cell>
          <cell r="K3624" t="str">
            <v>CAVS AE NORPHONE EL PORTAL_LOURDES BRAVO</v>
          </cell>
          <cell r="L3624" t="str">
            <v>AV GALO PLAZA LASSO Y AV SIMON BOLIVAR CENTRO COMERCIAL PORTAL SHOPPING LOCAL P25253 PISO DOS</v>
          </cell>
          <cell r="M3624" t="str">
            <v>1091717898001</v>
          </cell>
          <cell r="N3624" t="str">
            <v>998659562</v>
          </cell>
          <cell r="O3624" t="str">
            <v/>
          </cell>
          <cell r="P3624" t="str">
            <v>QUITO</v>
          </cell>
          <cell r="Q3624" t="str">
            <v>QUITO</v>
          </cell>
          <cell r="R3624" t="str">
            <v>PICHINCHA</v>
          </cell>
          <cell r="T3624" t="str">
            <v>TRANSERVISS</v>
          </cell>
          <cell r="U3624" t="str">
            <v>FLEXNETUIO_LOCAL</v>
          </cell>
          <cell r="V3624">
            <v>1</v>
          </cell>
          <cell r="W3624">
            <v>1</v>
          </cell>
          <cell r="X3624" t="str">
            <v>FLEXNET ECUADOR - MOVISTAR</v>
          </cell>
          <cell r="Y3624" t="str">
            <v>CALLE 28 DE JUNIO S/N Y GARCIA MORENO ENTRADA LLANO GRANDE</v>
          </cell>
        </row>
        <row r="3625">
          <cell r="A3625" t="str">
            <v>2022-12645</v>
          </cell>
          <cell r="B3625">
            <v>483773</v>
          </cell>
          <cell r="C3625" t="str">
            <v>2022-12645</v>
          </cell>
          <cell r="D3625" t="str">
            <v>MOVISTAR</v>
          </cell>
          <cell r="E3625" t="str">
            <v>DESPACHO</v>
          </cell>
          <cell r="F3625" t="str">
            <v>NORMAL</v>
          </cell>
          <cell r="G3625" t="str">
            <v>TS8525</v>
          </cell>
          <cell r="H3625">
            <v>44916</v>
          </cell>
          <cell r="I3625" t="str">
            <v>ENTREGADO</v>
          </cell>
          <cell r="J3625">
            <v>44916</v>
          </cell>
          <cell r="K3625" t="str">
            <v>CAVS AE SALESLAND AMERICA_DIEGO MENA</v>
          </cell>
          <cell r="L3625" t="str">
            <v>LAZA DE LAS AMERICAS INTERSECCION AV NACIONES UNIDAS Y REPUBLICA PB 6 2 QUITO</v>
          </cell>
          <cell r="M3625" t="str">
            <v>0</v>
          </cell>
          <cell r="N3625" t="str">
            <v>999805380</v>
          </cell>
          <cell r="O3625" t="str">
            <v/>
          </cell>
          <cell r="P3625" t="str">
            <v>QUITO</v>
          </cell>
          <cell r="Q3625" t="str">
            <v>QUITO</v>
          </cell>
          <cell r="R3625" t="str">
            <v>PICHINCHA</v>
          </cell>
          <cell r="T3625" t="str">
            <v>TRANSERVISS</v>
          </cell>
          <cell r="U3625" t="str">
            <v>FLEXNETUIO_LOCAL</v>
          </cell>
          <cell r="V3625">
            <v>1</v>
          </cell>
          <cell r="W3625">
            <v>1</v>
          </cell>
          <cell r="X3625" t="str">
            <v>FLEXNET ECUADOR - MOVISTAR</v>
          </cell>
          <cell r="Y3625" t="str">
            <v>CALLE 28 DE JUNIO S/N Y GARCIA MORENO ENTRADA LLANO GRANDE</v>
          </cell>
        </row>
        <row r="3626">
          <cell r="A3626" t="str">
            <v>2022-12646</v>
          </cell>
          <cell r="B3626">
            <v>483774</v>
          </cell>
          <cell r="C3626" t="str">
            <v>2022-12646</v>
          </cell>
          <cell r="D3626" t="str">
            <v>MOVISTAR</v>
          </cell>
          <cell r="E3626" t="str">
            <v>DESPACHO</v>
          </cell>
          <cell r="F3626" t="str">
            <v>NORMAL</v>
          </cell>
          <cell r="G3626" t="str">
            <v>031080202212646</v>
          </cell>
          <cell r="H3626">
            <v>44916</v>
          </cell>
          <cell r="I3626" t="str">
            <v>ENTREGADO</v>
          </cell>
          <cell r="J3626">
            <v>44917</v>
          </cell>
          <cell r="K3626" t="str">
            <v>CAV MALL DEL PACIFICO_Maria Fernanda Carvajal Reinoso</v>
          </cell>
          <cell r="L3626" t="str">
            <v>Avenida Malecon y Calle 23 , Centro Comercial Mall del Pacifico, Local PB -057-058</v>
          </cell>
          <cell r="M3626" t="str">
            <v>1715480081001</v>
          </cell>
          <cell r="N3626" t="str">
            <v>995025256</v>
          </cell>
          <cell r="O3626" t="str">
            <v/>
          </cell>
          <cell r="P3626" t="str">
            <v>MANTA</v>
          </cell>
          <cell r="Q3626" t="str">
            <v>MANTA</v>
          </cell>
          <cell r="R3626" t="str">
            <v>MANABI</v>
          </cell>
          <cell r="T3626" t="str">
            <v>TRAMACO</v>
          </cell>
          <cell r="U3626" t="str">
            <v>FLEXNETUIO_PROVINCIA</v>
          </cell>
          <cell r="V3626">
            <v>1</v>
          </cell>
          <cell r="W3626">
            <v>1</v>
          </cell>
          <cell r="X3626" t="str">
            <v>FLEXNET ECUADOR - MOVISTAR</v>
          </cell>
          <cell r="Y3626" t="str">
            <v>CALLE 28 DE JUNIO S/N Y GARCIA MORENO ENTRADA LLANO GRANDE</v>
          </cell>
        </row>
        <row r="3627">
          <cell r="A3627" t="str">
            <v>2022-12647</v>
          </cell>
          <cell r="B3627">
            <v>483775</v>
          </cell>
          <cell r="C3627" t="str">
            <v>2022-12647</v>
          </cell>
          <cell r="D3627" t="str">
            <v>MOVISTAR</v>
          </cell>
          <cell r="E3627" t="str">
            <v>DESPACHO</v>
          </cell>
          <cell r="F3627" t="str">
            <v>NORMAL</v>
          </cell>
          <cell r="G3627" t="str">
            <v>IC3994</v>
          </cell>
          <cell r="H3627">
            <v>44916</v>
          </cell>
          <cell r="I3627" t="str">
            <v>ENTREGADO</v>
          </cell>
          <cell r="J3627">
            <v>44917</v>
          </cell>
          <cell r="K3627" t="str">
            <v>CAVS MALL DEL RIO_SANTIAGO IVAN PINEDA BERMEO_ALIRIO JOSE BRICENO RIVAS</v>
          </cell>
          <cell r="L3627" t="str">
            <v>AV FELIPE II LB86 Y CIRCUNVALACION SUR CC MALL DEL RIO</v>
          </cell>
          <cell r="M3627" t="str">
            <v>0</v>
          </cell>
          <cell r="N3627" t="str">
            <v>0979146599 - 0999923627</v>
          </cell>
          <cell r="O3627" t="str">
            <v/>
          </cell>
          <cell r="P3627" t="str">
            <v>CUENCA</v>
          </cell>
          <cell r="Q3627" t="str">
            <v>CUENCA</v>
          </cell>
          <cell r="R3627" t="str">
            <v>AZUAY</v>
          </cell>
          <cell r="U3627" t="str">
            <v>FLEXNETUIO_PROVINCIA</v>
          </cell>
          <cell r="V3627">
            <v>1</v>
          </cell>
          <cell r="W3627">
            <v>1</v>
          </cell>
          <cell r="X3627" t="str">
            <v>FLEXNET ECUADOR - MOVISTAR</v>
          </cell>
          <cell r="Y3627" t="str">
            <v>CALLE 28 DE JUNIO S/N Y GARCIA MORENO ENTRADA LLANO GRANDE</v>
          </cell>
        </row>
        <row r="3628">
          <cell r="A3628" t="str">
            <v>2022-12648</v>
          </cell>
          <cell r="B3628">
            <v>483776</v>
          </cell>
          <cell r="C3628" t="str">
            <v>2022-12648</v>
          </cell>
          <cell r="D3628" t="str">
            <v>MOVISTAR</v>
          </cell>
          <cell r="E3628" t="str">
            <v>DESPACHO</v>
          </cell>
          <cell r="F3628" t="str">
            <v>NORMAL</v>
          </cell>
          <cell r="G3628" t="str">
            <v>IC3991</v>
          </cell>
          <cell r="H3628">
            <v>44916</v>
          </cell>
          <cell r="I3628" t="str">
            <v>ENTREGADO</v>
          </cell>
          <cell r="J3628">
            <v>44917</v>
          </cell>
          <cell r="K3628" t="str">
            <v>DELIVERY EXPRESS CUENCA_SANTIAGO IVAN PINEDA BERMEO_ALIRIO JOSE BRICENO</v>
          </cell>
          <cell r="L3628" t="str">
            <v>AV FELIPE II LB86 Y CIRCUNVALACION SUR CC MALL DEL RIO</v>
          </cell>
          <cell r="M3628" t="str">
            <v>0</v>
          </cell>
          <cell r="N3628" t="str">
            <v>987717518</v>
          </cell>
          <cell r="O3628" t="str">
            <v/>
          </cell>
          <cell r="P3628" t="str">
            <v>CUENCA</v>
          </cell>
          <cell r="Q3628" t="str">
            <v>CUENCA</v>
          </cell>
          <cell r="R3628" t="str">
            <v>AZUAY</v>
          </cell>
          <cell r="U3628" t="str">
            <v>FLEXNETUIO_PROVINCIA</v>
          </cell>
          <cell r="V3628">
            <v>1</v>
          </cell>
          <cell r="W3628">
            <v>1</v>
          </cell>
          <cell r="X3628" t="str">
            <v>FLEXNET ECUADOR - MOVISTAR</v>
          </cell>
          <cell r="Y3628" t="str">
            <v>CALLE 28 DE JUNIO S/N Y GARCIA MORENO ENTRADA LLANO GRANDE</v>
          </cell>
        </row>
        <row r="3629">
          <cell r="A3629" t="str">
            <v>2022-12650</v>
          </cell>
          <cell r="B3629">
            <v>483777</v>
          </cell>
          <cell r="C3629" t="str">
            <v>2022-12650</v>
          </cell>
          <cell r="D3629" t="str">
            <v>TUENTI</v>
          </cell>
          <cell r="E3629" t="str">
            <v>DESPACHO</v>
          </cell>
          <cell r="F3629" t="str">
            <v>NORMAL</v>
          </cell>
          <cell r="G3629" t="str">
            <v>TF90136</v>
          </cell>
          <cell r="H3629">
            <v>44916</v>
          </cell>
          <cell r="I3629" t="str">
            <v>ENTREGADO</v>
          </cell>
          <cell r="J3629">
            <v>44917</v>
          </cell>
          <cell r="K3629" t="str">
            <v>MARIO JAVIER GIL CEVALLOS GUAYAQUIL_MARIO JAVIER GIL CEVALLOS</v>
          </cell>
          <cell r="L3629" t="str">
            <v>KENNEDY NUEVA AV. LUIS PLAZA DANIN #114 MZ. 46 V. 7</v>
          </cell>
          <cell r="M3629" t="str">
            <v>0925805525001</v>
          </cell>
          <cell r="N3629" t="str">
            <v>958929084</v>
          </cell>
          <cell r="O3629" t="str">
            <v/>
          </cell>
          <cell r="P3629" t="str">
            <v>GUAYAQUIL</v>
          </cell>
          <cell r="Q3629" t="str">
            <v>GUAYAQUIL</v>
          </cell>
          <cell r="R3629" t="str">
            <v>GUAYAS</v>
          </cell>
          <cell r="T3629" t="str">
            <v>ITSACOURIER</v>
          </cell>
          <cell r="U3629" t="str">
            <v>FLEXNETUIO_GYE</v>
          </cell>
          <cell r="V3629">
            <v>1</v>
          </cell>
          <cell r="W3629">
            <v>1</v>
          </cell>
          <cell r="X3629" t="str">
            <v>FLEXNET ECUADOR - MOVISTAR</v>
          </cell>
          <cell r="Y3629" t="str">
            <v>CALLE 28 DE JUNIO S/N Y GARCIA MORENO ENTRADA LLANO GRANDE</v>
          </cell>
        </row>
        <row r="3630">
          <cell r="A3630" t="str">
            <v>GAR5376</v>
          </cell>
          <cell r="B3630">
            <v>483744</v>
          </cell>
          <cell r="C3630" t="str">
            <v>GAR5376</v>
          </cell>
          <cell r="D3630" t="str">
            <v>HYCITE</v>
          </cell>
          <cell r="E3630" t="str">
            <v>RETIRO</v>
          </cell>
          <cell r="F3630" t="str">
            <v>NORMAL</v>
          </cell>
          <cell r="G3630" t="str">
            <v>031001000228052</v>
          </cell>
          <cell r="H3630">
            <v>44916</v>
          </cell>
          <cell r="I3630" t="str">
            <v>EN_TRANSITO</v>
          </cell>
          <cell r="J3630">
            <v>44916</v>
          </cell>
          <cell r="K3630" t="str">
            <v>MARTIZA JEANNETH RAMIREZ</v>
          </cell>
          <cell r="L3630" t="str">
            <v>AV EL COOPERATIVISMO CALLE 1 MANZANA 13 PARADA DE BUSES RIO VERDE N 1 SANTO DOMINGO // SANTO DOMINGO  230112  230112 RIO VERDE  SANTO DOMINGO</v>
          </cell>
          <cell r="N3630" t="str">
            <v>99382109</v>
          </cell>
          <cell r="O3630" t="str">
            <v>99382109</v>
          </cell>
          <cell r="P3630" t="str">
            <v>230101</v>
          </cell>
          <cell r="Q3630" t="str">
            <v>SANTO DOMINGO</v>
          </cell>
          <cell r="R3630" t="str">
            <v>SANTO DOMINGO DE LOS TSACHILAS</v>
          </cell>
          <cell r="S3630" t="str">
            <v>SANTO DOMINGO DE LOS COLORADOS</v>
          </cell>
          <cell r="T3630" t="str">
            <v>TRAMACO</v>
          </cell>
          <cell r="U3630" t="str">
            <v>FLEXNETUIO_PROVINCIA</v>
          </cell>
          <cell r="V3630">
            <v>0</v>
          </cell>
          <cell r="W3630">
            <v>0</v>
          </cell>
          <cell r="X3630" t="str">
            <v>HYCITE QUITO</v>
          </cell>
          <cell r="Y3630" t="str">
            <v>FLEX NET CALLE 28 DE JUNIO S/N Y GARCIA MORENO ENTRADA LLANO GRANDE</v>
          </cell>
        </row>
        <row r="3631">
          <cell r="A3631" t="str">
            <v>GAR5381</v>
          </cell>
          <cell r="B3631">
            <v>483745</v>
          </cell>
          <cell r="C3631" t="str">
            <v>GAR5381</v>
          </cell>
          <cell r="D3631" t="str">
            <v>HYCITE</v>
          </cell>
          <cell r="E3631" t="str">
            <v>RETIRO</v>
          </cell>
          <cell r="F3631" t="str">
            <v>NORMAL</v>
          </cell>
          <cell r="G3631" t="str">
            <v>TFQ90075</v>
          </cell>
          <cell r="H3631">
            <v>44916</v>
          </cell>
          <cell r="I3631" t="str">
            <v>INCIDENCIA</v>
          </cell>
          <cell r="J3631">
            <v>44917</v>
          </cell>
          <cell r="K3631" t="str">
            <v>PILAR DEL ROSARIO USHINA SANGUCHO</v>
          </cell>
          <cell r="L3631" t="str">
            <v>CALLE OE14 532-31 Y CALLE 3 532C DETRASCOLEGIO LUIS FELIPE BORJA QUITO // SAN LUIS</v>
          </cell>
          <cell r="M3631" t="str">
            <v/>
          </cell>
          <cell r="N3631" t="str">
            <v>98674769</v>
          </cell>
          <cell r="O3631" t="str">
            <v>98674769</v>
          </cell>
          <cell r="P3631" t="str">
            <v>170301</v>
          </cell>
          <cell r="Q3631" t="str">
            <v>QUITO</v>
          </cell>
          <cell r="R3631" t="str">
            <v>PICHINCHA</v>
          </cell>
          <cell r="S3631" t="str">
            <v>QUITO</v>
          </cell>
          <cell r="T3631" t="str">
            <v>FLEXTRANS UIO</v>
          </cell>
          <cell r="U3631" t="str">
            <v>FLEXNETUIO_LOCAL</v>
          </cell>
          <cell r="V3631">
            <v>0</v>
          </cell>
          <cell r="W3631">
            <v>0</v>
          </cell>
          <cell r="X3631" t="str">
            <v>HYCITE QUITO</v>
          </cell>
          <cell r="Y3631" t="str">
            <v>FLEX NET CALLE 28 DE JUNIO S/N Y GARCIA MORENO ENTRADA LLANO GRANDE</v>
          </cell>
        </row>
        <row r="3632">
          <cell r="A3632" t="str">
            <v>GAR5382</v>
          </cell>
          <cell r="B3632">
            <v>483746</v>
          </cell>
          <cell r="C3632" t="str">
            <v>GAR5382</v>
          </cell>
          <cell r="D3632" t="str">
            <v>HYCITE</v>
          </cell>
          <cell r="E3632" t="str">
            <v>RETIRO</v>
          </cell>
          <cell r="F3632" t="str">
            <v>NORMAL</v>
          </cell>
          <cell r="G3632" t="str">
            <v>031001000228053</v>
          </cell>
          <cell r="H3632">
            <v>44916</v>
          </cell>
          <cell r="I3632" t="str">
            <v>EN_TRANSITO</v>
          </cell>
          <cell r="J3632">
            <v>44916</v>
          </cell>
          <cell r="K3632" t="str">
            <v>GLADIS MARIA SANCHEZ BALCAZAR</v>
          </cell>
          <cell r="L3632" t="str">
            <v>CALLE PRINCIPAL VICTOR MANUEL VILLEGAS JUNTO AL SUB CENTRO DE SALUD LA CONCORDIA // LA VILLEGAS</v>
          </cell>
          <cell r="N3632" t="str">
            <v xml:space="preserve">99-380-1773     </v>
          </cell>
          <cell r="O3632" t="str">
            <v xml:space="preserve">99-380-1773     </v>
          </cell>
          <cell r="P3632" t="str">
            <v>230101</v>
          </cell>
          <cell r="Q3632" t="str">
            <v>SANTO DOMINGO</v>
          </cell>
          <cell r="R3632" t="str">
            <v>SANTO DOMINGO DE LOS TSACHILAS</v>
          </cell>
          <cell r="S3632" t="str">
            <v>SANTO DOMINGO DE LOS COLORADOS</v>
          </cell>
          <cell r="T3632" t="str">
            <v>TRAMACO</v>
          </cell>
          <cell r="U3632" t="str">
            <v>FLEXNETUIO_PROVINCIA</v>
          </cell>
          <cell r="V3632">
            <v>0</v>
          </cell>
          <cell r="W3632">
            <v>0</v>
          </cell>
          <cell r="X3632" t="str">
            <v>HYCITE QUITO</v>
          </cell>
          <cell r="Y3632" t="str">
            <v>FLEX NET CALLE 28 DE JUNIO S/N Y GARCIA MORENO ENTRADA LLANO GRANDE</v>
          </cell>
        </row>
        <row r="3633">
          <cell r="A3633" t="str">
            <v>GAR5383</v>
          </cell>
          <cell r="B3633">
            <v>483747</v>
          </cell>
          <cell r="C3633" t="str">
            <v>GAR5383</v>
          </cell>
          <cell r="D3633" t="str">
            <v>HYCITE</v>
          </cell>
          <cell r="E3633" t="str">
            <v>RETIRO</v>
          </cell>
          <cell r="F3633" t="str">
            <v>NORMAL</v>
          </cell>
          <cell r="G3633" t="str">
            <v>031001000228054</v>
          </cell>
          <cell r="H3633">
            <v>44916</v>
          </cell>
          <cell r="I3633" t="str">
            <v>EN_TRANSITO</v>
          </cell>
          <cell r="J3633">
            <v>44916</v>
          </cell>
          <cell r="K3633" t="str">
            <v>JENNIFER ALONDRA LOPEZ CONTRERAS</v>
          </cell>
          <cell r="L3633" t="str">
            <v xml:space="preserve">FRAGATA  938 Y GENOVESA ANTES DE LA IGLESIA HOSANA SANTA CRUZ PTO. AYORA SANTA CRUZ GA  PUERTO AYORA  200102 </v>
          </cell>
          <cell r="N3633" t="str">
            <v>99-961-4060</v>
          </cell>
          <cell r="O3633" t="str">
            <v>99-961-4060</v>
          </cell>
          <cell r="P3633" t="str">
            <v>200101</v>
          </cell>
          <cell r="Q3633" t="str">
            <v>SAN CRISTOBAL</v>
          </cell>
          <cell r="R3633" t="str">
            <v>GALAPAGOS</v>
          </cell>
          <cell r="S3633" t="str">
            <v>PUERTO BAQUERIZO MORENO - ISLA SANTA MARIA (FLOREANA) (CAB. EN  PTO. VELASCO IBARRA)</v>
          </cell>
          <cell r="T3633" t="str">
            <v>TRAMACO</v>
          </cell>
          <cell r="U3633" t="str">
            <v>FLEXNETUIO_PROVINCIA</v>
          </cell>
          <cell r="V3633">
            <v>0</v>
          </cell>
          <cell r="W3633">
            <v>0</v>
          </cell>
          <cell r="X3633" t="str">
            <v>HYCITE QUITO</v>
          </cell>
          <cell r="Y3633" t="str">
            <v>FLEX NET CALLE 28 DE JUNIO S/N Y GARCIA MORENO ENTRADA LLANO GRANDE</v>
          </cell>
        </row>
        <row r="3634">
          <cell r="A3634" t="str">
            <v>GAR5384</v>
          </cell>
          <cell r="B3634">
            <v>483748</v>
          </cell>
          <cell r="C3634" t="str">
            <v>GAR5384</v>
          </cell>
          <cell r="D3634" t="str">
            <v>HYCITE</v>
          </cell>
          <cell r="E3634" t="str">
            <v>RETIRO</v>
          </cell>
          <cell r="F3634" t="str">
            <v>NORMAL</v>
          </cell>
          <cell r="G3634" t="str">
            <v>TFQ90076</v>
          </cell>
          <cell r="H3634">
            <v>44916</v>
          </cell>
          <cell r="I3634" t="str">
            <v>ENTREGADO</v>
          </cell>
          <cell r="J3634">
            <v>44922</v>
          </cell>
          <cell r="K3634" t="str">
            <v>CARLOS PATRICIO CALDERON SILVA</v>
          </cell>
          <cell r="L3634" t="str">
            <v>E4B S56-45 Y S57 E4B Y 557 PADRE INOCENCIO JACOME COD POSTAL 170704</v>
          </cell>
          <cell r="M3634" t="str">
            <v/>
          </cell>
          <cell r="N3634" t="str">
            <v>96-118-5555</v>
          </cell>
          <cell r="O3634" t="str">
            <v>96-118-5555</v>
          </cell>
          <cell r="P3634" t="str">
            <v>170301</v>
          </cell>
          <cell r="Q3634" t="str">
            <v>QUITO</v>
          </cell>
          <cell r="R3634" t="str">
            <v>PICHINCHA</v>
          </cell>
          <cell r="S3634" t="str">
            <v>QUITO</v>
          </cell>
          <cell r="T3634" t="str">
            <v>FLEXTRANS UIO</v>
          </cell>
          <cell r="U3634" t="str">
            <v>FLEXNETUIO_LOCAL</v>
          </cell>
          <cell r="V3634">
            <v>0</v>
          </cell>
          <cell r="W3634">
            <v>0</v>
          </cell>
          <cell r="X3634" t="str">
            <v>HYCITE QUITO</v>
          </cell>
          <cell r="Y3634" t="str">
            <v>FLEX NET CALLE 28 DE JUNIO S/N Y GARCIA MORENO ENTRADA LLANO GRANDE</v>
          </cell>
        </row>
        <row r="3635">
          <cell r="A3635" t="str">
            <v>GAR5385</v>
          </cell>
          <cell r="B3635">
            <v>483749</v>
          </cell>
          <cell r="C3635" t="str">
            <v>GAR5385</v>
          </cell>
          <cell r="D3635" t="str">
            <v>HYCITE</v>
          </cell>
          <cell r="E3635" t="str">
            <v>RETIRO</v>
          </cell>
          <cell r="F3635" t="str">
            <v>NORMAL</v>
          </cell>
          <cell r="G3635" t="str">
            <v>031001000228055</v>
          </cell>
          <cell r="H3635">
            <v>44916</v>
          </cell>
          <cell r="I3635" t="str">
            <v>EN_TRANSITO</v>
          </cell>
          <cell r="J3635">
            <v>44916</v>
          </cell>
          <cell r="K3635" t="str">
            <v>GLADIS MARIA SANCHEZ BALCAZAR</v>
          </cell>
          <cell r="L3635" t="str">
            <v>CALLE PRINCIPAL VICTOR MANUEL VILLEGAS JUNTO AL SUB CENTRO DE SALUD LA CONCORDIA</v>
          </cell>
          <cell r="N3635" t="str">
            <v>99-380-1773</v>
          </cell>
          <cell r="O3635" t="str">
            <v>99-380-1773</v>
          </cell>
          <cell r="P3635" t="str">
            <v>230101</v>
          </cell>
          <cell r="Q3635" t="str">
            <v>SANTO DOMINGO</v>
          </cell>
          <cell r="R3635" t="str">
            <v>SANTO DOMINGO DE LOS TSACHILAS</v>
          </cell>
          <cell r="S3635" t="str">
            <v>SANTO DOMINGO DE LOS COLORADOS</v>
          </cell>
          <cell r="T3635" t="str">
            <v>TRAMACO</v>
          </cell>
          <cell r="U3635" t="str">
            <v>FLEXNETUIO_PROVINCIA</v>
          </cell>
          <cell r="V3635">
            <v>0</v>
          </cell>
          <cell r="W3635">
            <v>0</v>
          </cell>
          <cell r="X3635" t="str">
            <v>HYCITE QUITO</v>
          </cell>
          <cell r="Y3635" t="str">
            <v>FLEX NET CALLE 28 DE JUNIO S/N Y GARCIA MORENO ENTRADA LLANO GRANDE</v>
          </cell>
        </row>
        <row r="3636">
          <cell r="A3636" t="str">
            <v>GAR5386</v>
          </cell>
          <cell r="B3636">
            <v>483750</v>
          </cell>
          <cell r="C3636" t="str">
            <v>GAR5386</v>
          </cell>
          <cell r="D3636" t="str">
            <v>HYCITE</v>
          </cell>
          <cell r="E3636" t="str">
            <v>RETIRO</v>
          </cell>
          <cell r="F3636" t="str">
            <v>NORMAL</v>
          </cell>
          <cell r="G3636" t="str">
            <v>031001000228056</v>
          </cell>
          <cell r="H3636">
            <v>44916</v>
          </cell>
          <cell r="I3636" t="str">
            <v>ENTREGADO</v>
          </cell>
          <cell r="J3636">
            <v>44923</v>
          </cell>
          <cell r="K3636" t="str">
            <v>MARIA ELISA PORTILLA ORTIZ</v>
          </cell>
          <cell r="L3636" t="str">
            <v>CALLE S/N CASA AMARILLA 1 PISO S/N 18 DE AGISTO Y JAIDEROLDOS MIRA</v>
          </cell>
          <cell r="N3636" t="str">
            <v>99-105-0138</v>
          </cell>
          <cell r="O3636" t="str">
            <v>99-105-0138</v>
          </cell>
          <cell r="P3636" t="str">
            <v>040101</v>
          </cell>
          <cell r="Q3636" t="str">
            <v>TULCAN</v>
          </cell>
          <cell r="R3636" t="str">
            <v>CARCHI</v>
          </cell>
          <cell r="S3636" t="str">
            <v>TULCAN</v>
          </cell>
          <cell r="T3636" t="str">
            <v>TRAMACO</v>
          </cell>
          <cell r="U3636" t="str">
            <v>FLEXNETUIO_PROVINCIA</v>
          </cell>
          <cell r="V3636">
            <v>0</v>
          </cell>
          <cell r="W3636">
            <v>0</v>
          </cell>
          <cell r="X3636" t="str">
            <v>HYCITE QUITO</v>
          </cell>
          <cell r="Y3636" t="str">
            <v>FLEX NET CALLE 28 DE JUNIO S/N Y GARCIA MORENO ENTRADA LLANO GRANDE</v>
          </cell>
        </row>
        <row r="3637">
          <cell r="A3637" t="str">
            <v>GAR5388</v>
          </cell>
          <cell r="B3637">
            <v>483751</v>
          </cell>
          <cell r="C3637" t="str">
            <v>GAR5388</v>
          </cell>
          <cell r="D3637" t="str">
            <v>HYCITE</v>
          </cell>
          <cell r="E3637" t="str">
            <v>RETIRO</v>
          </cell>
          <cell r="F3637" t="str">
            <v>NORMAL</v>
          </cell>
          <cell r="G3637" t="str">
            <v>TFQ90077</v>
          </cell>
          <cell r="H3637">
            <v>44916</v>
          </cell>
          <cell r="I3637" t="str">
            <v>ENTREGADO</v>
          </cell>
          <cell r="J3637">
            <v>44917</v>
          </cell>
          <cell r="K3637" t="str">
            <v>JOVA JOSEFINA BENALCAZAR BENALCAZAR</v>
          </cell>
          <cell r="L3637" t="str">
            <v>LUIS CELISTO E6-181 GONZALO ZALDUMBIDE QUITO // DAMER 2</v>
          </cell>
          <cell r="M3637" t="str">
            <v/>
          </cell>
          <cell r="N3637" t="str">
            <v>99-415-7838</v>
          </cell>
          <cell r="O3637" t="str">
            <v>99-415-7838</v>
          </cell>
          <cell r="P3637" t="str">
            <v>170301</v>
          </cell>
          <cell r="Q3637" t="str">
            <v>QUITO</v>
          </cell>
          <cell r="R3637" t="str">
            <v>PICHINCHA</v>
          </cell>
          <cell r="S3637" t="str">
            <v>QUITO</v>
          </cell>
          <cell r="T3637" t="str">
            <v>FLEXTRANS UIO</v>
          </cell>
          <cell r="U3637" t="str">
            <v>FLEXNETUIO_LOCAL</v>
          </cell>
          <cell r="V3637">
            <v>0</v>
          </cell>
          <cell r="W3637">
            <v>0</v>
          </cell>
          <cell r="X3637" t="str">
            <v>HYCITE QUITO</v>
          </cell>
          <cell r="Y3637" t="str">
            <v>FLEX NET CALLE 28 DE JUNIO S/N Y GARCIA MORENO ENTRADA LLANO GRANDE</v>
          </cell>
        </row>
        <row r="3638">
          <cell r="A3638" t="str">
            <v>GAR5391</v>
          </cell>
          <cell r="B3638">
            <v>483753</v>
          </cell>
          <cell r="C3638" t="str">
            <v>GAR5391</v>
          </cell>
          <cell r="D3638" t="str">
            <v>HYCITE</v>
          </cell>
          <cell r="E3638" t="str">
            <v>RETIRO</v>
          </cell>
          <cell r="F3638" t="str">
            <v>NORMAL</v>
          </cell>
          <cell r="G3638" t="str">
            <v>031001000228057</v>
          </cell>
          <cell r="H3638">
            <v>44916</v>
          </cell>
          <cell r="I3638" t="str">
            <v>ENTREGADO</v>
          </cell>
          <cell r="J3638">
            <v>44923</v>
          </cell>
          <cell r="K3638" t="str">
            <v>NORMA ALEXANDRA VILLACIS CARRASCO</v>
          </cell>
          <cell r="L3638" t="str">
            <v>CIUDADELA SAN CAYETANO CALLE DUCHICELA NUMERO DE CASA O DEPARTAMENTO: CASA 03333 PROVINCIA: TUNGURAHUA  CANTON: AMBATO PARROQUIA: HUACHI CHICO CODIGO POSTAL: 180201 REFERENCIAS DEL DOMICILIO CALLES CO</v>
          </cell>
          <cell r="N3638" t="str">
            <v>992769856</v>
          </cell>
          <cell r="O3638" t="str">
            <v>992769856</v>
          </cell>
          <cell r="P3638" t="str">
            <v>180101</v>
          </cell>
          <cell r="Q3638" t="str">
            <v>AMBATO</v>
          </cell>
          <cell r="R3638" t="str">
            <v>TUNGURAHUA</v>
          </cell>
          <cell r="S3638" t="str">
            <v>AMBATO</v>
          </cell>
          <cell r="T3638" t="str">
            <v>TRAMACO</v>
          </cell>
          <cell r="U3638" t="str">
            <v>FLEXNETUIO_PROVINCIA</v>
          </cell>
          <cell r="V3638">
            <v>0</v>
          </cell>
          <cell r="W3638">
            <v>0</v>
          </cell>
          <cell r="X3638" t="str">
            <v>HYCITE QUITO</v>
          </cell>
          <cell r="Y3638" t="str">
            <v>FLEX NET CALLE 28 DE JUNIO S/N Y GARCIA MORENO ENTRADA LLANO GRANDE</v>
          </cell>
        </row>
        <row r="3639">
          <cell r="A3639" t="str">
            <v>GAR5392</v>
          </cell>
          <cell r="B3639">
            <v>483754</v>
          </cell>
          <cell r="C3639" t="str">
            <v>GAR5392</v>
          </cell>
          <cell r="D3639" t="str">
            <v>HYCITE</v>
          </cell>
          <cell r="E3639" t="str">
            <v>RETIRO</v>
          </cell>
          <cell r="F3639" t="str">
            <v>NORMAL</v>
          </cell>
          <cell r="G3639" t="str">
            <v>TFQ90078</v>
          </cell>
          <cell r="H3639">
            <v>44916</v>
          </cell>
          <cell r="I3639" t="str">
            <v>ENTREGADO</v>
          </cell>
          <cell r="J3639">
            <v>44918</v>
          </cell>
          <cell r="K3639" t="str">
            <v>DELIA MATILDE GARCIA TANQUINO</v>
          </cell>
          <cell r="L3639" t="str">
            <v>Jose Maldonado S18-66 y Rio Conuris, Departamento:  Mena 2, Parroquia: La Mena 2</v>
          </cell>
          <cell r="M3639" t="str">
            <v/>
          </cell>
          <cell r="N3639" t="str">
            <v xml:space="preserve">99-567-9507  </v>
          </cell>
          <cell r="O3639" t="str">
            <v xml:space="preserve">99-567-9507  </v>
          </cell>
          <cell r="P3639" t="str">
            <v>170301</v>
          </cell>
          <cell r="Q3639" t="str">
            <v>QUITO</v>
          </cell>
          <cell r="R3639" t="str">
            <v>PICHINCHA</v>
          </cell>
          <cell r="S3639" t="str">
            <v>QUITO</v>
          </cell>
          <cell r="T3639" t="str">
            <v>FLEXTRANS UIO</v>
          </cell>
          <cell r="U3639" t="str">
            <v>FLEXNETUIO_LOCAL</v>
          </cell>
          <cell r="V3639">
            <v>0</v>
          </cell>
          <cell r="W3639">
            <v>0</v>
          </cell>
          <cell r="X3639" t="str">
            <v>HYCITE QUITO</v>
          </cell>
          <cell r="Y3639" t="str">
            <v>FLEX NET CALLE 28 DE JUNIO S/N Y GARCIA MORENO ENTRADA LLANO GRANDE</v>
          </cell>
        </row>
        <row r="3640">
          <cell r="A3640" t="str">
            <v>GAR5393</v>
          </cell>
          <cell r="B3640">
            <v>483755</v>
          </cell>
          <cell r="C3640" t="str">
            <v>GAR5393</v>
          </cell>
          <cell r="D3640" t="str">
            <v>HYCITE</v>
          </cell>
          <cell r="E3640" t="str">
            <v>RETIRO</v>
          </cell>
          <cell r="F3640" t="str">
            <v>NORMAL</v>
          </cell>
          <cell r="G3640" t="str">
            <v>031001000228058</v>
          </cell>
          <cell r="H3640">
            <v>44916</v>
          </cell>
          <cell r="I3640" t="str">
            <v>EN_TRANSITO</v>
          </cell>
          <cell r="J3640">
            <v>44918</v>
          </cell>
          <cell r="K3640" t="str">
            <v>LUZ ANGELICA COBOS CIVINTA</v>
          </cell>
          <cell r="L3640" t="str">
            <v>CALLE 9 DE OCTUBRE Y CALLE CHILE ENTRADA COLEGIO GRANJA GARCES PEDRO CARBO SAN JACINTO</v>
          </cell>
          <cell r="N3640" t="str">
            <v xml:space="preserve">99-004-9579 </v>
          </cell>
          <cell r="O3640" t="str">
            <v xml:space="preserve">99-004-9579 </v>
          </cell>
          <cell r="P3640" t="str">
            <v>090109</v>
          </cell>
          <cell r="Q3640" t="str">
            <v>GUAYAQUIL</v>
          </cell>
          <cell r="R3640" t="str">
            <v>GUAYAS</v>
          </cell>
          <cell r="S3640" t="str">
            <v>GUAYAQUIL</v>
          </cell>
          <cell r="T3640" t="str">
            <v>TRAMACO</v>
          </cell>
          <cell r="U3640" t="str">
            <v>FLEXNETUIO_PROVINCIA</v>
          </cell>
          <cell r="V3640">
            <v>0</v>
          </cell>
          <cell r="W3640">
            <v>0</v>
          </cell>
          <cell r="X3640" t="str">
            <v>HYCITE QUITO</v>
          </cell>
          <cell r="Y3640" t="str">
            <v>FLEX NET CALLE 28 DE JUNIO S/N Y GARCIA MORENO ENTRADA LLANO GRANDE</v>
          </cell>
        </row>
        <row r="3641">
          <cell r="A3641" t="str">
            <v>GAR5394</v>
          </cell>
          <cell r="B3641">
            <v>483756</v>
          </cell>
          <cell r="C3641" t="str">
            <v>GAR5394</v>
          </cell>
          <cell r="D3641" t="str">
            <v>HYCITE</v>
          </cell>
          <cell r="E3641" t="str">
            <v>RETIRO</v>
          </cell>
          <cell r="F3641" t="str">
            <v>NORMAL</v>
          </cell>
          <cell r="G3641" t="str">
            <v>031001000228059</v>
          </cell>
          <cell r="H3641">
            <v>44916</v>
          </cell>
          <cell r="I3641" t="str">
            <v>EN_TRANSITO</v>
          </cell>
          <cell r="J3641">
            <v>44918</v>
          </cell>
          <cell r="K3641" t="str">
            <v>JUAN EDUARDO TAPIA CALVOPINA</v>
          </cell>
          <cell r="L3641" t="str">
            <v>QUITO, PARROQUIA TABABELA, BARRIO EL VERGEL, CALLE SAN PABLO SIN NUMERO Y SAN PEDRO. CASA DE COLOR BLANCO, DOS PISOS PROVINCIA PICHINCHA. CANTON QUITO. PARROQUIA TABABELACODIGO POSTAL 17090 REFERENCIA</v>
          </cell>
          <cell r="N3641" t="str">
            <v>999169826</v>
          </cell>
          <cell r="O3641" t="str">
            <v>999169826</v>
          </cell>
          <cell r="P3641" t="str">
            <v>170301</v>
          </cell>
          <cell r="Q3641" t="str">
            <v>QUITO</v>
          </cell>
          <cell r="R3641" t="str">
            <v>PICHINCHA</v>
          </cell>
          <cell r="S3641" t="str">
            <v>QUITO</v>
          </cell>
          <cell r="T3641" t="str">
            <v>TRAMACO</v>
          </cell>
          <cell r="U3641" t="str">
            <v>FLEXNETUIO_PROVINCIA</v>
          </cell>
          <cell r="V3641">
            <v>0</v>
          </cell>
          <cell r="W3641">
            <v>0</v>
          </cell>
          <cell r="X3641" t="str">
            <v>HYCITE QUITO</v>
          </cell>
          <cell r="Y3641" t="str">
            <v>FLEX NET CALLE 28 DE JUNIO S/N Y GARCIA MORENO ENTRADA LLANO GRANDE</v>
          </cell>
        </row>
        <row r="3642">
          <cell r="A3642" t="str">
            <v>GAR5395</v>
          </cell>
          <cell r="B3642">
            <v>483757</v>
          </cell>
          <cell r="C3642" t="str">
            <v>GAR5395</v>
          </cell>
          <cell r="D3642" t="str">
            <v>HYCITE</v>
          </cell>
          <cell r="E3642" t="str">
            <v>RETIRO</v>
          </cell>
          <cell r="F3642" t="str">
            <v>NORMAL</v>
          </cell>
          <cell r="G3642" t="str">
            <v>TFQ90079</v>
          </cell>
          <cell r="H3642">
            <v>44916</v>
          </cell>
          <cell r="I3642" t="str">
            <v>ENTREGADO</v>
          </cell>
          <cell r="J3642">
            <v>44917</v>
          </cell>
          <cell r="K3642" t="str">
            <v>GABRIEL FREIRE ROMO</v>
          </cell>
          <cell r="L3642" t="str">
            <v>Machala N57-158 Casa 8 Pichincha Quito La Concepcion 170511 Cales Manuel Cornejo y Juan Ignacio Pareja, conjunto Maria Amelia, frente a las canchas de tennis del parque Ingles</v>
          </cell>
          <cell r="M3642" t="str">
            <v/>
          </cell>
          <cell r="N3642" t="str">
            <v>0998765345, 2292954</v>
          </cell>
          <cell r="O3642" t="str">
            <v>0998765345, 2292954</v>
          </cell>
          <cell r="P3642" t="str">
            <v>170301</v>
          </cell>
          <cell r="Q3642" t="str">
            <v>QUITO</v>
          </cell>
          <cell r="R3642" t="str">
            <v>PICHINCHA</v>
          </cell>
          <cell r="S3642" t="str">
            <v>QUITO</v>
          </cell>
          <cell r="T3642" t="str">
            <v>FLEXTRANS UIO</v>
          </cell>
          <cell r="U3642" t="str">
            <v>FLEXNETUIO_LOCAL</v>
          </cell>
          <cell r="V3642">
            <v>0</v>
          </cell>
          <cell r="W3642">
            <v>0</v>
          </cell>
          <cell r="X3642" t="str">
            <v>HYCITE QUITO</v>
          </cell>
          <cell r="Y3642" t="str">
            <v>FLEX NET CALLE 28 DE JUNIO S/N Y GARCIA MORENO ENTRADA LLANO GRANDE</v>
          </cell>
        </row>
        <row r="3643">
          <cell r="A3643" t="str">
            <v>GAR5396</v>
          </cell>
          <cell r="B3643">
            <v>483758</v>
          </cell>
          <cell r="C3643" t="str">
            <v>GAR5396</v>
          </cell>
          <cell r="D3643" t="str">
            <v>HYCITE</v>
          </cell>
          <cell r="E3643" t="str">
            <v>RETIRO</v>
          </cell>
          <cell r="F3643" t="str">
            <v>NORMAL</v>
          </cell>
          <cell r="G3643" t="str">
            <v>TFQ90080</v>
          </cell>
          <cell r="H3643">
            <v>44916</v>
          </cell>
          <cell r="I3643" t="str">
            <v>ENTREGADO</v>
          </cell>
          <cell r="J3643">
            <v>44917</v>
          </cell>
          <cell r="K3643" t="str">
            <v>Jorge Cornelio Gonzalez Riofrio</v>
          </cell>
          <cell r="L3643" t="str">
            <v>calle Profeta Miqueas, numero Oe11-29 y calle Oe11, Parroquia: Chillogallo, Codigo Postal: 170708</v>
          </cell>
          <cell r="M3643" t="str">
            <v/>
          </cell>
          <cell r="N3643" t="str">
            <v>993754605</v>
          </cell>
          <cell r="O3643" t="str">
            <v>993754605</v>
          </cell>
          <cell r="P3643" t="str">
            <v>170301</v>
          </cell>
          <cell r="Q3643" t="str">
            <v>QUITO</v>
          </cell>
          <cell r="R3643" t="str">
            <v>PICHINCHA</v>
          </cell>
          <cell r="S3643" t="str">
            <v>QUITO</v>
          </cell>
          <cell r="T3643" t="str">
            <v>FLEXTRANS UIO</v>
          </cell>
          <cell r="U3643" t="str">
            <v>FLEXNETUIO_LOCAL</v>
          </cell>
          <cell r="V3643">
            <v>0</v>
          </cell>
          <cell r="W3643">
            <v>0</v>
          </cell>
          <cell r="X3643" t="str">
            <v>HYCITE QUITO</v>
          </cell>
          <cell r="Y3643" t="str">
            <v>FLEX NET CALLE 28 DE JUNIO S/N Y GARCIA MORENO ENTRADA LLANO GRANDE</v>
          </cell>
        </row>
        <row r="3644">
          <cell r="A3644" t="str">
            <v>GAR5397</v>
          </cell>
          <cell r="B3644">
            <v>483759</v>
          </cell>
          <cell r="C3644" t="str">
            <v>GAR5397</v>
          </cell>
          <cell r="D3644" t="str">
            <v>HYCITE</v>
          </cell>
          <cell r="E3644" t="str">
            <v>RETIRO</v>
          </cell>
          <cell r="F3644" t="str">
            <v>NORMAL</v>
          </cell>
          <cell r="G3644" t="str">
            <v>031001000228060</v>
          </cell>
          <cell r="H3644">
            <v>44916</v>
          </cell>
          <cell r="I3644" t="str">
            <v>EN_TRANSITO</v>
          </cell>
          <cell r="J3644">
            <v>44916</v>
          </cell>
          <cell r="K3644" t="str">
            <v>LUIS ALFONSO SALAZAR BERMEO</v>
          </cell>
          <cell r="L3644" t="str">
            <v>VIA DURAN TAMBO, LA TRONCAL, PROVINCIA CANAR CPDOGP PSTAN 030301</v>
          </cell>
          <cell r="N3644" t="str">
            <v>993904511</v>
          </cell>
          <cell r="O3644" t="str">
            <v>993904511</v>
          </cell>
          <cell r="P3644" t="str">
            <v>030101</v>
          </cell>
          <cell r="Q3644" t="str">
            <v>AZOGUES</v>
          </cell>
          <cell r="R3644" t="str">
            <v>CAÑAR</v>
          </cell>
          <cell r="S3644" t="str">
            <v>AZOGUES</v>
          </cell>
          <cell r="T3644" t="str">
            <v>TRAMACO</v>
          </cell>
          <cell r="U3644" t="str">
            <v>FLEXNETUIO_PROVINCIA</v>
          </cell>
          <cell r="V3644">
            <v>0</v>
          </cell>
          <cell r="W3644">
            <v>0</v>
          </cell>
          <cell r="X3644" t="str">
            <v>HYCITE QUITO</v>
          </cell>
          <cell r="Y3644" t="str">
            <v>FLEX NET CALLE 28 DE JUNIO S/N Y GARCIA MORENO ENTRADA LLANO GRANDE</v>
          </cell>
        </row>
        <row r="3645">
          <cell r="A3645" t="str">
            <v>GAR5375</v>
          </cell>
          <cell r="B3645">
            <v>483743</v>
          </cell>
          <cell r="C3645" t="str">
            <v>GAR5375</v>
          </cell>
          <cell r="D3645" t="str">
            <v>HYCITE</v>
          </cell>
          <cell r="E3645" t="str">
            <v>RETIRO</v>
          </cell>
          <cell r="F3645" t="str">
            <v>NORMAL</v>
          </cell>
          <cell r="G3645" t="str">
            <v>031001000228051</v>
          </cell>
          <cell r="H3645">
            <v>44916</v>
          </cell>
          <cell r="I3645" t="str">
            <v>EN_TRANSITO</v>
          </cell>
          <cell r="J3645">
            <v>44916</v>
          </cell>
          <cell r="K3645" t="str">
            <v>LIZARZABURU  CHIMBORAZO</v>
          </cell>
          <cell r="L3645" t="str">
            <v>ESMERALDAS 23-44  ENTRE LARREA Y COLON RIOBAMBA</v>
          </cell>
          <cell r="N3645" t="str">
            <v>98725885</v>
          </cell>
          <cell r="O3645" t="str">
            <v>98725885</v>
          </cell>
          <cell r="P3645" t="str">
            <v>060101</v>
          </cell>
          <cell r="Q3645" t="str">
            <v>RIOBAMBA</v>
          </cell>
          <cell r="R3645" t="str">
            <v>CHIMBORAZO</v>
          </cell>
          <cell r="S3645" t="str">
            <v>RIOBAMBA</v>
          </cell>
          <cell r="T3645" t="str">
            <v>TRAMACO</v>
          </cell>
          <cell r="U3645" t="str">
            <v>FLEXNETUIO_PROVINCIA</v>
          </cell>
          <cell r="V3645">
            <v>0</v>
          </cell>
          <cell r="W3645">
            <v>0</v>
          </cell>
          <cell r="X3645" t="str">
            <v>HYCITE QUITO</v>
          </cell>
          <cell r="Y3645" t="str">
            <v>FLEX NET CALLE 28 DE JUNIO S/N Y GARCIA MORENO ENTRADA LLANO GRANDE</v>
          </cell>
        </row>
        <row r="3646">
          <cell r="A3646" t="str">
            <v>53049</v>
          </cell>
          <cell r="B3646">
            <v>483740</v>
          </cell>
          <cell r="C3646" t="str">
            <v>53049</v>
          </cell>
          <cell r="D3646" t="str">
            <v>DEGSO</v>
          </cell>
          <cell r="E3646" t="str">
            <v>DESPACHO</v>
          </cell>
          <cell r="F3646" t="str">
            <v>NORMAL</v>
          </cell>
          <cell r="G3646" t="str">
            <v>FT76438</v>
          </cell>
          <cell r="H3646">
            <v>44916</v>
          </cell>
          <cell r="I3646" t="str">
            <v>ENTREGADO</v>
          </cell>
          <cell r="J3646">
            <v>44917</v>
          </cell>
          <cell r="K3646" t="str">
            <v>GARCES NARANJO HUMBERTO ANDRES</v>
          </cell>
          <cell r="L3646" t="str">
            <v>CUMBAYA Oe9-119 Av. De de Los Conquistadores y Juan Leon Mera- CONTACTO- Humberto Garces Naranjo-0992955485</v>
          </cell>
          <cell r="M3646" t="str">
            <v>#N/A</v>
          </cell>
          <cell r="N3646" t="str">
            <v>99-832-0225</v>
          </cell>
          <cell r="O3646" t="str">
            <v>99-832-0225</v>
          </cell>
          <cell r="P3646" t="str">
            <v>170901</v>
          </cell>
          <cell r="Q3646" t="str">
            <v>QUITO</v>
          </cell>
          <cell r="R3646" t="str">
            <v>PICHINCHA</v>
          </cell>
          <cell r="S3646" t="str">
            <v>CUMBAYA</v>
          </cell>
          <cell r="T3646" t="str">
            <v>FLEXTRANS UIO</v>
          </cell>
          <cell r="U3646" t="str">
            <v>FLEXNETUIO_LOCAL</v>
          </cell>
          <cell r="V3646">
            <v>1</v>
          </cell>
          <cell r="W3646">
            <v>1</v>
          </cell>
          <cell r="X3646" t="str">
            <v>FLEXNET</v>
          </cell>
          <cell r="Y3646" t="str">
            <v>FLEX NET CALLE 28 DE JUNIO S/N Y GARCIA MORENO ENTRADA LLANO GRANDE</v>
          </cell>
        </row>
        <row r="3647">
          <cell r="A3647" t="str">
            <v>53051</v>
          </cell>
          <cell r="B3647">
            <v>483742</v>
          </cell>
          <cell r="C3647" t="str">
            <v>53051</v>
          </cell>
          <cell r="D3647" t="str">
            <v>DEGSO</v>
          </cell>
          <cell r="E3647" t="str">
            <v>DESPACHO</v>
          </cell>
          <cell r="F3647" t="str">
            <v>NORMAL</v>
          </cell>
          <cell r="G3647" t="str">
            <v>FT76439</v>
          </cell>
          <cell r="H3647">
            <v>44916</v>
          </cell>
          <cell r="I3647" t="str">
            <v>ENTREGADO</v>
          </cell>
          <cell r="J3647">
            <v>44917</v>
          </cell>
          <cell r="K3647" t="str">
            <v>ENCHAPES DECORATIVOS S.A.</v>
          </cell>
          <cell r="L3647" t="str">
            <v>DIRECCION: QUITO ,AV MORAN VALVERDE OE1-63 Y PANAMERICANA SUR KM 9 ½ ATENCION LUIS SALCEDO TEL:2676700-POR FAVOR ENTREGAR EN LA MANANA</v>
          </cell>
          <cell r="M3647" t="str">
            <v>1790175952001</v>
          </cell>
          <cell r="N3647" t="str">
            <v>99-832-0225</v>
          </cell>
          <cell r="O3647" t="str">
            <v>99-832-0225</v>
          </cell>
          <cell r="P3647" t="str">
            <v>170301</v>
          </cell>
          <cell r="Q3647" t="str">
            <v>QUITO</v>
          </cell>
          <cell r="R3647" t="str">
            <v>PICHINCHA</v>
          </cell>
          <cell r="S3647" t="str">
            <v>QUITO</v>
          </cell>
          <cell r="U3647" t="str">
            <v>FLEXNETUIO_LOCAL</v>
          </cell>
          <cell r="V3647">
            <v>4</v>
          </cell>
          <cell r="W3647">
            <v>60</v>
          </cell>
          <cell r="X3647" t="str">
            <v>FLEXNET</v>
          </cell>
          <cell r="Y3647" t="str">
            <v>FLEX NET CALLE 28 DE JUNIO S/N Y GARCIA MORENO ENTRADA LLANO GRANDE</v>
          </cell>
        </row>
        <row r="3648">
          <cell r="A3648" t="str">
            <v>2478475</v>
          </cell>
          <cell r="B3648">
            <v>483728</v>
          </cell>
          <cell r="C3648" t="str">
            <v>2478475</v>
          </cell>
          <cell r="D3648" t="str">
            <v>MDELIVERY</v>
          </cell>
          <cell r="E3648" t="str">
            <v>DESPACHO</v>
          </cell>
          <cell r="F3648" t="str">
            <v>NORMAL</v>
          </cell>
          <cell r="G3648" t="str">
            <v>IC3977</v>
          </cell>
          <cell r="H3648">
            <v>44916</v>
          </cell>
          <cell r="I3648" t="str">
            <v>ENTREGADO</v>
          </cell>
          <cell r="J3648">
            <v>44917</v>
          </cell>
          <cell r="K3648" t="str">
            <v>Erika Ortega_ASOCIACION DE EMPLEADOS PUBLICOS DE ETAPA EP</v>
          </cell>
          <cell r="L3648" t="str">
            <v>Benigno Malo 5 46 y Calle Larga ref En el parqueadero 2 piso EN ETAP</v>
          </cell>
          <cell r="M3648" t="str">
            <v>0190313905001</v>
          </cell>
          <cell r="N3648" t="str">
            <v>0959798138</v>
          </cell>
          <cell r="O3648" t="str">
            <v/>
          </cell>
          <cell r="P3648" t="str">
            <v>CUENCA</v>
          </cell>
          <cell r="Q3648" t="str">
            <v>CUENCA</v>
          </cell>
          <cell r="R3648" t="str">
            <v>AZUAY</v>
          </cell>
          <cell r="T3648" t="str">
            <v>TRAMACO</v>
          </cell>
          <cell r="U3648" t="str">
            <v>FLEXNETUIO_PROVINCIA</v>
          </cell>
          <cell r="V3648">
            <v>1</v>
          </cell>
          <cell r="W3648">
            <v>1</v>
          </cell>
          <cell r="X3648" t="str">
            <v>FLEXNET ECUADOR - MDELIVERY</v>
          </cell>
          <cell r="Y3648" t="str">
            <v>CALLE 28 DE JUNIO S/N Y GARCIA MORENO ENTRADA LLANO GRANDE</v>
          </cell>
        </row>
        <row r="3649">
          <cell r="A3649" t="str">
            <v>2478477</v>
          </cell>
          <cell r="B3649">
            <v>483729</v>
          </cell>
          <cell r="C3649" t="str">
            <v>2478477</v>
          </cell>
          <cell r="D3649" t="str">
            <v>MDELIVERY</v>
          </cell>
          <cell r="E3649" t="str">
            <v>DESPACHO</v>
          </cell>
          <cell r="F3649" t="str">
            <v>NORMAL</v>
          </cell>
          <cell r="G3649" t="str">
            <v>TF90062</v>
          </cell>
          <cell r="H3649">
            <v>44916</v>
          </cell>
          <cell r="I3649" t="str">
            <v>ENTREGADO</v>
          </cell>
          <cell r="J3649">
            <v>44917</v>
          </cell>
          <cell r="K3649" t="str">
            <v>PAULA CERVER_FERNANDO ANDRES FAGGIONI SUAREZ</v>
          </cell>
          <cell r="L3649" t="str">
            <v>los ceibos calle 3era 105 D entre av primera y av principal referencia Esquina del comite los ceibos</v>
          </cell>
          <cell r="M3649" t="str">
            <v>0918496357001</v>
          </cell>
          <cell r="N3649" t="str">
            <v>0968509253</v>
          </cell>
          <cell r="O3649" t="str">
            <v/>
          </cell>
          <cell r="P3649" t="str">
            <v>GUAYAQUIL</v>
          </cell>
          <cell r="Q3649" t="str">
            <v>GUAYAQUIL</v>
          </cell>
          <cell r="R3649" t="str">
            <v>GUAYAS</v>
          </cell>
          <cell r="T3649" t="str">
            <v>ITSACOURIER</v>
          </cell>
          <cell r="U3649" t="str">
            <v>FLEXNETUIO_GYE</v>
          </cell>
          <cell r="V3649">
            <v>1</v>
          </cell>
          <cell r="W3649">
            <v>1</v>
          </cell>
          <cell r="X3649" t="str">
            <v>FLEXNET ECUADOR - MDELIVERY</v>
          </cell>
          <cell r="Y3649" t="str">
            <v>CALLE 28 DE JUNIO S/N Y GARCIA MORENO ENTRADA LLANO GRANDE</v>
          </cell>
        </row>
        <row r="3650">
          <cell r="A3650" t="str">
            <v>2478479</v>
          </cell>
          <cell r="B3650">
            <v>483730</v>
          </cell>
          <cell r="C3650" t="str">
            <v>2478479</v>
          </cell>
          <cell r="D3650" t="str">
            <v>MDELIVERY</v>
          </cell>
          <cell r="E3650" t="str">
            <v>DESPACHO</v>
          </cell>
          <cell r="F3650" t="str">
            <v>NORMAL</v>
          </cell>
          <cell r="G3650" t="str">
            <v>TF90047</v>
          </cell>
          <cell r="H3650">
            <v>44916</v>
          </cell>
          <cell r="I3650" t="str">
            <v>ENTREGADO</v>
          </cell>
          <cell r="J3650">
            <v>44917</v>
          </cell>
          <cell r="K3650" t="str">
            <v>Jenniffer Villacis_ASOCIACION SOLIDARISTA PROFUTURO</v>
          </cell>
          <cell r="L3650" t="str">
            <v>Av Jose Rodriguez Bonin y Av Barcelona Planta San Eduardo Holcim Ecuador Planta Baja Guayaquil Ecuador</v>
          </cell>
          <cell r="M3650" t="str">
            <v>0992424222001</v>
          </cell>
          <cell r="N3650" t="str">
            <v>0989547209</v>
          </cell>
          <cell r="O3650" t="str">
            <v/>
          </cell>
          <cell r="P3650" t="str">
            <v>GUAYAQUIL</v>
          </cell>
          <cell r="Q3650" t="str">
            <v>GUAYAQUIL</v>
          </cell>
          <cell r="R3650" t="str">
            <v>GUAYAS</v>
          </cell>
          <cell r="T3650" t="str">
            <v>ITSACOURIER</v>
          </cell>
          <cell r="U3650" t="str">
            <v>FLEXNETUIO_GYE</v>
          </cell>
          <cell r="V3650">
            <v>1</v>
          </cell>
          <cell r="W3650">
            <v>1</v>
          </cell>
          <cell r="X3650" t="str">
            <v>FLEXNET ECUADOR - MDELIVERY</v>
          </cell>
          <cell r="Y3650" t="str">
            <v>CALLE 28 DE JUNIO S/N Y GARCIA MORENO ENTRADA LLANO GRANDE</v>
          </cell>
        </row>
        <row r="3651">
          <cell r="A3651" t="str">
            <v>2478482</v>
          </cell>
          <cell r="B3651">
            <v>483731</v>
          </cell>
          <cell r="C3651" t="str">
            <v>2478482</v>
          </cell>
          <cell r="D3651" t="str">
            <v>MDELIVERY</v>
          </cell>
          <cell r="E3651" t="str">
            <v>DESPACHO</v>
          </cell>
          <cell r="F3651" t="str">
            <v>NORMAL</v>
          </cell>
          <cell r="G3651" t="str">
            <v>TF90053</v>
          </cell>
          <cell r="H3651">
            <v>44916</v>
          </cell>
          <cell r="I3651" t="str">
            <v>ENTREGADO</v>
          </cell>
          <cell r="J3651">
            <v>44917</v>
          </cell>
          <cell r="K3651" t="str">
            <v xml:space="preserve"> MARJORIE CHAMBA SHIRMA MANJARREZ _ COMITE DE EMPRESA DE LOS TRABAJADORES DE CONTECON </v>
          </cell>
          <cell r="L3651" t="str">
            <v xml:space="preserve">AV 25 DE JULIO COMPLEJO DE INGENIEROS DIAGONAL A LA GASOLINERA PRIMAX PORTON NARANJA </v>
          </cell>
          <cell r="M3651" t="str">
            <v>0992602600001</v>
          </cell>
          <cell r="N3651" t="str">
            <v>967699350</v>
          </cell>
          <cell r="O3651" t="str">
            <v/>
          </cell>
          <cell r="P3651" t="str">
            <v>GUAYAQUIL</v>
          </cell>
          <cell r="Q3651" t="str">
            <v>GUAYAQUIL</v>
          </cell>
          <cell r="R3651" t="str">
            <v>GUAYAS</v>
          </cell>
          <cell r="T3651" t="str">
            <v>ITSACOURIER</v>
          </cell>
          <cell r="U3651" t="str">
            <v>FLEXNETUIO_GYE</v>
          </cell>
          <cell r="V3651">
            <v>1</v>
          </cell>
          <cell r="W3651">
            <v>1</v>
          </cell>
          <cell r="X3651" t="str">
            <v>FLEXNET ECUADOR - MDELIVERY</v>
          </cell>
          <cell r="Y3651" t="str">
            <v>CALLE 28 DE JUNIO S/N Y GARCIA MORENO ENTRADA LLANO GRANDE</v>
          </cell>
        </row>
        <row r="3652">
          <cell r="A3652" t="str">
            <v>2478484</v>
          </cell>
          <cell r="B3652">
            <v>483732</v>
          </cell>
          <cell r="C3652" t="str">
            <v>2478484</v>
          </cell>
          <cell r="D3652" t="str">
            <v>MDELIVERY</v>
          </cell>
          <cell r="E3652" t="str">
            <v>DESPACHO</v>
          </cell>
          <cell r="F3652" t="str">
            <v>NORMAL</v>
          </cell>
          <cell r="G3652" t="str">
            <v>TF90057</v>
          </cell>
          <cell r="H3652">
            <v>44916</v>
          </cell>
          <cell r="I3652" t="str">
            <v>ENTREGADO</v>
          </cell>
          <cell r="J3652">
            <v>44917</v>
          </cell>
          <cell r="K3652" t="str">
            <v xml:space="preserve">Fernando Ochoa_ARCGOLD DEL ECUADOR S A </v>
          </cell>
          <cell r="L3652" t="str">
            <v xml:space="preserve"> GUAYAS GUAYAQUIL Edif Hamburgo Av Las Monjas 10 y C Julio Arosemena Tercer Piso </v>
          </cell>
          <cell r="M3652" t="str">
            <v>1791308832001</v>
          </cell>
          <cell r="N3652" t="str">
            <v>0988892422</v>
          </cell>
          <cell r="O3652" t="str">
            <v/>
          </cell>
          <cell r="P3652" t="str">
            <v>GUAYAQUIL</v>
          </cell>
          <cell r="Q3652" t="str">
            <v>GUAYAQUIL</v>
          </cell>
          <cell r="R3652" t="str">
            <v>GUAYAS</v>
          </cell>
          <cell r="T3652" t="str">
            <v>ITSACOURIER</v>
          </cell>
          <cell r="U3652" t="str">
            <v>FLEXNETUIO_GYE</v>
          </cell>
          <cell r="V3652">
            <v>1</v>
          </cell>
          <cell r="W3652">
            <v>1</v>
          </cell>
          <cell r="X3652" t="str">
            <v>FLEXNET ECUADOR - MDELIVERY</v>
          </cell>
          <cell r="Y3652" t="str">
            <v>CALLE 28 DE JUNIO S/N Y GARCIA MORENO ENTRADA LLANO GRANDE</v>
          </cell>
        </row>
        <row r="3653">
          <cell r="A3653" t="str">
            <v>2478488</v>
          </cell>
          <cell r="B3653">
            <v>483733</v>
          </cell>
          <cell r="C3653" t="str">
            <v>2478488</v>
          </cell>
          <cell r="D3653" t="str">
            <v>MDELIVERY</v>
          </cell>
          <cell r="E3653" t="str">
            <v>DESPACHO</v>
          </cell>
          <cell r="F3653" t="str">
            <v>NORMAL</v>
          </cell>
          <cell r="G3653" t="str">
            <v>FT76370</v>
          </cell>
          <cell r="H3653">
            <v>44916</v>
          </cell>
          <cell r="I3653" t="str">
            <v>ENTREGADO</v>
          </cell>
          <cell r="J3653">
            <v>44917</v>
          </cell>
          <cell r="K3653" t="str">
            <v xml:space="preserve">Miryan ProaNo ANDREA SOLORZANO_OFICINA COMERCIAL ADUANERA CORDERO PROANO S A S </v>
          </cell>
          <cell r="L3653" t="str">
            <v xml:space="preserve"> PICHINCHA QUITO AV ATAHUALPA E1 159 Y AV y Av republica edificio Digicom 4TO pISO </v>
          </cell>
          <cell r="M3653" t="str">
            <v>1790775879001</v>
          </cell>
          <cell r="N3653" t="str">
            <v>0999233730</v>
          </cell>
          <cell r="O3653" t="str">
            <v/>
          </cell>
          <cell r="P3653" t="str">
            <v>QUITO</v>
          </cell>
          <cell r="Q3653" t="str">
            <v>QUITO</v>
          </cell>
          <cell r="R3653" t="str">
            <v>PICHINCHA</v>
          </cell>
          <cell r="T3653" t="str">
            <v>FLEXTRANS UIO</v>
          </cell>
          <cell r="U3653" t="str">
            <v>FLEXNETUIO_LOCAL</v>
          </cell>
          <cell r="V3653">
            <v>1</v>
          </cell>
          <cell r="W3653">
            <v>1</v>
          </cell>
          <cell r="X3653" t="str">
            <v>FLEXNET ECUADOR - MDELIVERY</v>
          </cell>
          <cell r="Y3653" t="str">
            <v>CALLE 28 DE JUNIO S/N Y GARCIA MORENO ENTRADA LLANO GRANDE</v>
          </cell>
        </row>
        <row r="3654">
          <cell r="A3654" t="str">
            <v>2478489</v>
          </cell>
          <cell r="B3654">
            <v>483734</v>
          </cell>
          <cell r="C3654" t="str">
            <v>2478489</v>
          </cell>
          <cell r="D3654" t="str">
            <v>MDELIVERY</v>
          </cell>
          <cell r="E3654" t="str">
            <v>DESPACHO</v>
          </cell>
          <cell r="F3654" t="str">
            <v>NORMAL</v>
          </cell>
          <cell r="G3654" t="str">
            <v>TF90056</v>
          </cell>
          <cell r="H3654">
            <v>44916</v>
          </cell>
          <cell r="I3654" t="str">
            <v>ENTREGADO</v>
          </cell>
          <cell r="J3654">
            <v>44917</v>
          </cell>
          <cell r="K3654" t="str">
            <v xml:space="preserve">Gabriel Adrian Araujo vera_IDENOVA S A </v>
          </cell>
          <cell r="L3654" t="str">
            <v>Ciudad celeste etapa la marina villa 6</v>
          </cell>
          <cell r="M3654" t="str">
            <v>0992559608001</v>
          </cell>
          <cell r="N3654" t="str">
            <v>0958603755</v>
          </cell>
          <cell r="O3654" t="str">
            <v/>
          </cell>
          <cell r="P3654" t="str">
            <v>GUAYAQUIL</v>
          </cell>
          <cell r="Q3654" t="str">
            <v>GUAYAQUIL</v>
          </cell>
          <cell r="R3654" t="str">
            <v>GUAYAS</v>
          </cell>
          <cell r="T3654" t="str">
            <v>ITSACOURIER</v>
          </cell>
          <cell r="U3654" t="str">
            <v>FLEXNETUIO_GYE</v>
          </cell>
          <cell r="V3654">
            <v>1</v>
          </cell>
          <cell r="W3654">
            <v>1</v>
          </cell>
          <cell r="X3654" t="str">
            <v>FLEXNET ECUADOR - MDELIVERY</v>
          </cell>
          <cell r="Y3654" t="str">
            <v>CALLE 28 DE JUNIO S/N Y GARCIA MORENO ENTRADA LLANO GRANDE</v>
          </cell>
        </row>
        <row r="3655">
          <cell r="A3655" t="str">
            <v>2478492</v>
          </cell>
          <cell r="B3655">
            <v>483735</v>
          </cell>
          <cell r="C3655" t="str">
            <v>2478492</v>
          </cell>
          <cell r="D3655" t="str">
            <v>MDELIVERY</v>
          </cell>
          <cell r="E3655" t="str">
            <v>DESPACHO</v>
          </cell>
          <cell r="F3655" t="str">
            <v>NORMAL</v>
          </cell>
          <cell r="G3655" t="str">
            <v>031080002478492</v>
          </cell>
          <cell r="H3655">
            <v>44916</v>
          </cell>
          <cell r="I3655" t="str">
            <v>ENTREGADO</v>
          </cell>
          <cell r="J3655">
            <v>44918</v>
          </cell>
          <cell r="K3655" t="str">
            <v>FRANCISCO JAVIER CHIQUITO CARDENAS_FRANCISCO JAVIER CHIQUITO CARDENAS</v>
          </cell>
          <cell r="L3655" t="str">
            <v>ATACAMES BARRIO LA VICTORIA DE DIOS VIA LA UNION DE ATACAMES CALLE PROYECTO PASANDO LA TIENDA DE LUCAS CASA MADERA MIXTA UN PISO</v>
          </cell>
          <cell r="M3655" t="str">
            <v>1717504201</v>
          </cell>
          <cell r="N3655" t="str">
            <v>0986221005</v>
          </cell>
          <cell r="O3655" t="str">
            <v/>
          </cell>
          <cell r="P3655" t="str">
            <v>ATACAMES</v>
          </cell>
          <cell r="Q3655" t="str">
            <v>ATACAMES</v>
          </cell>
          <cell r="R3655" t="str">
            <v>ESMERALDAS</v>
          </cell>
          <cell r="S3655" t="str">
            <v>SUA (CAB. EN LA BOCANA) - TONCHIGUE - SAME</v>
          </cell>
          <cell r="T3655" t="str">
            <v>TRAMACO</v>
          </cell>
          <cell r="U3655" t="str">
            <v>FLEXNETUIO_PROVINCIA</v>
          </cell>
          <cell r="V3655">
            <v>1</v>
          </cell>
          <cell r="W3655">
            <v>1</v>
          </cell>
          <cell r="X3655" t="str">
            <v>FLEXNET ECUADOR - MDELIVERY</v>
          </cell>
          <cell r="Y3655" t="str">
            <v>CALLE 28 DE JUNIO S/N Y GARCIA MORENO ENTRADA LLANO GRANDE</v>
          </cell>
        </row>
        <row r="3656">
          <cell r="A3656" t="str">
            <v>2478498</v>
          </cell>
          <cell r="B3656">
            <v>483736</v>
          </cell>
          <cell r="C3656" t="str">
            <v>2478498</v>
          </cell>
          <cell r="D3656" t="str">
            <v>MDELIVERY</v>
          </cell>
          <cell r="E3656" t="str">
            <v>DESPACHO</v>
          </cell>
          <cell r="F3656" t="str">
            <v>NORMAL</v>
          </cell>
          <cell r="G3656" t="str">
            <v>FT76362</v>
          </cell>
          <cell r="H3656">
            <v>44916</v>
          </cell>
          <cell r="I3656" t="str">
            <v>ENTREGADO</v>
          </cell>
          <cell r="J3656">
            <v>44917</v>
          </cell>
          <cell r="K3656" t="str">
            <v xml:space="preserve">Elizabeht Torres_ALVAREZ LARREA EQUIPOS MEDICOS ALEM CIA LTDA </v>
          </cell>
          <cell r="L3656" t="str">
            <v>Gaspar de Carvajal n30 53 y san Gabriel Sector Hospital Metropolitano</v>
          </cell>
          <cell r="M3656" t="str">
            <v>0190146677001</v>
          </cell>
          <cell r="N3656" t="str">
            <v>0984424591</v>
          </cell>
          <cell r="O3656" t="str">
            <v/>
          </cell>
          <cell r="P3656" t="str">
            <v>QUITO</v>
          </cell>
          <cell r="Q3656" t="str">
            <v>QUITO</v>
          </cell>
          <cell r="R3656" t="str">
            <v>PICHINCHA</v>
          </cell>
          <cell r="T3656" t="str">
            <v>FLEXTRANS UIO</v>
          </cell>
          <cell r="U3656" t="str">
            <v>FLEXNETUIO_LOCAL</v>
          </cell>
          <cell r="V3656">
            <v>1</v>
          </cell>
          <cell r="W3656">
            <v>1</v>
          </cell>
          <cell r="X3656" t="str">
            <v>FLEXNET ECUADOR - MDELIVERY</v>
          </cell>
          <cell r="Y3656" t="str">
            <v>CALLE 28 DE JUNIO S/N Y GARCIA MORENO ENTRADA LLANO GRANDE</v>
          </cell>
        </row>
        <row r="3657">
          <cell r="A3657" t="str">
            <v>2478494</v>
          </cell>
          <cell r="B3657">
            <v>483687</v>
          </cell>
          <cell r="C3657" t="str">
            <v>2478494</v>
          </cell>
          <cell r="D3657" t="str">
            <v>MDELIVERY</v>
          </cell>
          <cell r="E3657" t="str">
            <v>DESPACHO</v>
          </cell>
          <cell r="F3657" t="str">
            <v>EXPRESS</v>
          </cell>
          <cell r="G3657" t="str">
            <v>TS8513</v>
          </cell>
          <cell r="H3657">
            <v>44916</v>
          </cell>
          <cell r="I3657" t="str">
            <v>ENTREGADO</v>
          </cell>
          <cell r="J3657">
            <v>44923</v>
          </cell>
          <cell r="K3657" t="str">
            <v>VERONICA FREIRE_LATIN FRESH CIA LTDA</v>
          </cell>
          <cell r="L3657" t="str">
            <v>Av 6 de Diciembre 25 169 y la NiNa esquina Edificio Multicentro 7mo piso</v>
          </cell>
          <cell r="M3657" t="str">
            <v>1791850130001</v>
          </cell>
          <cell r="N3657" t="str">
            <v>0983080700</v>
          </cell>
          <cell r="O3657" t="str">
            <v/>
          </cell>
          <cell r="P3657" t="str">
            <v>QUITO</v>
          </cell>
          <cell r="Q3657" t="str">
            <v>QUITO</v>
          </cell>
          <cell r="R3657" t="str">
            <v>PICHINCHA</v>
          </cell>
          <cell r="T3657" t="str">
            <v>TRANSERVISS</v>
          </cell>
          <cell r="U3657" t="str">
            <v>FLEXNETUIO_LOCAL</v>
          </cell>
          <cell r="V3657">
            <v>1</v>
          </cell>
          <cell r="W3657">
            <v>1</v>
          </cell>
          <cell r="X3657" t="str">
            <v>FLEXNET ECUADOR - MDELIVERY</v>
          </cell>
          <cell r="Y3657" t="str">
            <v>CALLE 28 DE JUNIO S/N Y GARCIA MORENO ENTRADA LLANO GRANDE</v>
          </cell>
        </row>
        <row r="3658">
          <cell r="A3658" t="str">
            <v>2478496</v>
          </cell>
          <cell r="B3658">
            <v>483688</v>
          </cell>
          <cell r="C3658" t="str">
            <v>2478496</v>
          </cell>
          <cell r="D3658" t="str">
            <v>MDELIVERY</v>
          </cell>
          <cell r="E3658" t="str">
            <v>DESPACHO</v>
          </cell>
          <cell r="F3658" t="str">
            <v>EXPRESS</v>
          </cell>
          <cell r="G3658" t="str">
            <v>TS8516</v>
          </cell>
          <cell r="H3658">
            <v>44916</v>
          </cell>
          <cell r="I3658" t="str">
            <v>ENTREGADO</v>
          </cell>
          <cell r="J3658">
            <v>44923</v>
          </cell>
          <cell r="K3658" t="str">
            <v xml:space="preserve">VERONICA FREIRE_JARDINES PIAVERI CIA LTDA </v>
          </cell>
          <cell r="L3658" t="str">
            <v>Av 6 de Diciembre 25 169 y la NiNa esquina Edificio Multicentro 7mo piso</v>
          </cell>
          <cell r="M3658" t="str">
            <v>0590059870001</v>
          </cell>
          <cell r="N3658" t="str">
            <v>0983080700</v>
          </cell>
          <cell r="O3658" t="str">
            <v/>
          </cell>
          <cell r="P3658" t="str">
            <v>QUITO</v>
          </cell>
          <cell r="Q3658" t="str">
            <v>QUITO</v>
          </cell>
          <cell r="R3658" t="str">
            <v>PICHINCHA</v>
          </cell>
          <cell r="T3658" t="str">
            <v>TRANSERVISS</v>
          </cell>
          <cell r="U3658" t="str">
            <v>FLEXNETUIO_LOCAL</v>
          </cell>
          <cell r="V3658">
            <v>1</v>
          </cell>
          <cell r="W3658">
            <v>1</v>
          </cell>
          <cell r="X3658" t="str">
            <v>FLEXNET ECUADOR - MDELIVERY</v>
          </cell>
          <cell r="Y3658" t="str">
            <v>CALLE 28 DE JUNIO S/N Y GARCIA MORENO ENTRADA LLANO GRANDE</v>
          </cell>
        </row>
        <row r="3659">
          <cell r="A3659" t="str">
            <v>2478355</v>
          </cell>
          <cell r="B3659">
            <v>483689</v>
          </cell>
          <cell r="C3659" t="str">
            <v>2478355</v>
          </cell>
          <cell r="D3659" t="str">
            <v>MDELIVERY</v>
          </cell>
          <cell r="E3659" t="str">
            <v>DESPACHO</v>
          </cell>
          <cell r="F3659" t="str">
            <v>NORMAL</v>
          </cell>
          <cell r="G3659" t="str">
            <v>031080002478355</v>
          </cell>
          <cell r="H3659">
            <v>44916</v>
          </cell>
          <cell r="I3659" t="str">
            <v>INCIDENCIA</v>
          </cell>
          <cell r="J3659">
            <v>44923</v>
          </cell>
          <cell r="K3659" t="str">
            <v>NELSON LEON BOTINA BOLANOS_NELSON LEON BOTINA BOLANOS</v>
          </cell>
          <cell r="L3659" t="str">
            <v>KM 2 VIA A FLOR DEL VALLE S N Y MARGEN IZQUIERDO ALMACEN ALMIDONES DEL VALLE STO DOMINGO DE LOS TSACHILAS VALLE HERMOSO</v>
          </cell>
          <cell r="M3659" t="str">
            <v>1726990987001</v>
          </cell>
          <cell r="N3659" t="str">
            <v>0999565585</v>
          </cell>
          <cell r="O3659" t="str">
            <v/>
          </cell>
          <cell r="P3659" t="str">
            <v>SANTO DOMINGO</v>
          </cell>
          <cell r="Q3659" t="str">
            <v>SANTO DOMINGO</v>
          </cell>
          <cell r="R3659" t="str">
            <v>SANTO DOMINGO DE LOS TSACHILAS</v>
          </cell>
          <cell r="T3659" t="str">
            <v>TRAMACO</v>
          </cell>
          <cell r="U3659" t="str">
            <v>FLEXNETUIO_PROVINCIA</v>
          </cell>
          <cell r="V3659">
            <v>1</v>
          </cell>
          <cell r="W3659">
            <v>1</v>
          </cell>
          <cell r="X3659" t="str">
            <v>FLEXNET ECUADOR - MDELIVERY</v>
          </cell>
          <cell r="Y3659" t="str">
            <v>CALLE 28 DE JUNIO S/N Y GARCIA MORENO ENTRADA LLANO GRANDE</v>
          </cell>
        </row>
        <row r="3660">
          <cell r="A3660" t="str">
            <v>2478356</v>
          </cell>
          <cell r="B3660">
            <v>483690</v>
          </cell>
          <cell r="C3660" t="str">
            <v>2478356</v>
          </cell>
          <cell r="D3660" t="str">
            <v>MDELIVERY</v>
          </cell>
          <cell r="E3660" t="str">
            <v>DESPACHO</v>
          </cell>
          <cell r="F3660" t="str">
            <v>NORMAL</v>
          </cell>
          <cell r="G3660" t="str">
            <v>TF90046</v>
          </cell>
          <cell r="H3660">
            <v>44916</v>
          </cell>
          <cell r="I3660" t="str">
            <v>ENTREGADO</v>
          </cell>
          <cell r="J3660">
            <v>44917</v>
          </cell>
          <cell r="K3660" t="str">
            <v xml:space="preserve">Gabriela Malo_PYCCA S A </v>
          </cell>
          <cell r="L3660" t="str">
            <v xml:space="preserve"> GUAYAS GUAYAQUIL Edificio Pycca 3er piso Of Administracion General Boyaca 1205 y 9 de octubre </v>
          </cell>
          <cell r="M3660" t="str">
            <v>0990000530001</v>
          </cell>
          <cell r="N3660" t="str">
            <v>0969672718</v>
          </cell>
          <cell r="O3660" t="str">
            <v/>
          </cell>
          <cell r="P3660" t="str">
            <v>GUAYAQUIL</v>
          </cell>
          <cell r="Q3660" t="str">
            <v>GUAYAQUIL</v>
          </cell>
          <cell r="R3660" t="str">
            <v>GUAYAS</v>
          </cell>
          <cell r="T3660" t="str">
            <v>ITSACOURIER</v>
          </cell>
          <cell r="U3660" t="str">
            <v>FLEXNETUIO_GYE</v>
          </cell>
          <cell r="V3660">
            <v>1</v>
          </cell>
          <cell r="W3660">
            <v>1</v>
          </cell>
          <cell r="X3660" t="str">
            <v>FLEXNET ECUADOR - MDELIVERY</v>
          </cell>
          <cell r="Y3660" t="str">
            <v>CALLE 28 DE JUNIO S/N Y GARCIA MORENO ENTRADA LLANO GRANDE</v>
          </cell>
        </row>
        <row r="3661">
          <cell r="A3661" t="str">
            <v>2478358</v>
          </cell>
          <cell r="B3661">
            <v>483691</v>
          </cell>
          <cell r="C3661" t="str">
            <v>2478358</v>
          </cell>
          <cell r="D3661" t="str">
            <v>MDELIVERY</v>
          </cell>
          <cell r="E3661" t="str">
            <v>DESPACHO</v>
          </cell>
          <cell r="F3661" t="str">
            <v>NORMAL</v>
          </cell>
          <cell r="G3661" t="str">
            <v>031080002478358</v>
          </cell>
          <cell r="H3661">
            <v>44916</v>
          </cell>
          <cell r="I3661" t="str">
            <v>ENTREGADO</v>
          </cell>
          <cell r="J3661">
            <v>44917</v>
          </cell>
          <cell r="K3661" t="str">
            <v xml:space="preserve">Ronald Arturo Fuentes Cabrera_ACNIELSEN ECUADOR S A </v>
          </cell>
          <cell r="L3661" t="str">
            <v xml:space="preserve">Av Leon Febres Cordero Villa Club Etapa Aura Mz B Villa 36 </v>
          </cell>
          <cell r="M3661" t="str">
            <v>0990857997001</v>
          </cell>
          <cell r="N3661" t="str">
            <v>0985807181</v>
          </cell>
          <cell r="O3661" t="str">
            <v/>
          </cell>
          <cell r="P3661" t="str">
            <v>DAULE</v>
          </cell>
          <cell r="Q3661" t="str">
            <v>DAULE</v>
          </cell>
          <cell r="R3661" t="str">
            <v>GUAYAS</v>
          </cell>
          <cell r="T3661" t="str">
            <v>TRAMACO</v>
          </cell>
          <cell r="U3661" t="str">
            <v>FLEXNETUIO_PROVINCIA</v>
          </cell>
          <cell r="V3661">
            <v>1</v>
          </cell>
          <cell r="W3661">
            <v>1</v>
          </cell>
          <cell r="X3661" t="str">
            <v>FLEXNET ECUADOR - MDELIVERY</v>
          </cell>
          <cell r="Y3661" t="str">
            <v>CALLE 28 DE JUNIO S/N Y GARCIA MORENO ENTRADA LLANO GRANDE</v>
          </cell>
        </row>
        <row r="3662">
          <cell r="A3662" t="str">
            <v>2478359</v>
          </cell>
          <cell r="B3662">
            <v>483692</v>
          </cell>
          <cell r="C3662" t="str">
            <v>2478359</v>
          </cell>
          <cell r="D3662" t="str">
            <v>MDELIVERY</v>
          </cell>
          <cell r="E3662" t="str">
            <v>DESPACHO</v>
          </cell>
          <cell r="F3662" t="str">
            <v>NORMAL</v>
          </cell>
          <cell r="G3662" t="str">
            <v>FT76364</v>
          </cell>
          <cell r="H3662">
            <v>44916</v>
          </cell>
          <cell r="I3662" t="str">
            <v>ENTREGADO</v>
          </cell>
          <cell r="J3662">
            <v>44917</v>
          </cell>
          <cell r="K3662" t="str">
            <v>Diana Camuendo Wilson Vacas_ASOCIACIoN DE EMPLEADOS DE LA FUNCIoN LEGISLATIVA</v>
          </cell>
          <cell r="L3662" t="str">
            <v>Quito en la calle Luis Saa N14 122 y Piedrahita diagonal a la entrada de la asamblea Nacional frente a la guarderia Carolina Teran</v>
          </cell>
          <cell r="M3662" t="str">
            <v>1791342100001</v>
          </cell>
          <cell r="N3662" t="str">
            <v>0998783840 /0988090241</v>
          </cell>
          <cell r="O3662" t="str">
            <v/>
          </cell>
          <cell r="P3662" t="str">
            <v>QUITO</v>
          </cell>
          <cell r="Q3662" t="str">
            <v>QUITO</v>
          </cell>
          <cell r="R3662" t="str">
            <v>PICHINCHA</v>
          </cell>
          <cell r="T3662" t="str">
            <v>FLEXTRANS UIO</v>
          </cell>
          <cell r="U3662" t="str">
            <v>FLEXNETUIO_LOCAL</v>
          </cell>
          <cell r="V3662">
            <v>1</v>
          </cell>
          <cell r="W3662">
            <v>1</v>
          </cell>
          <cell r="X3662" t="str">
            <v>FLEXNET ECUADOR - MDELIVERY</v>
          </cell>
          <cell r="Y3662" t="str">
            <v>CALLE 28 DE JUNIO S/N Y GARCIA MORENO ENTRADA LLANO GRANDE</v>
          </cell>
        </row>
        <row r="3663">
          <cell r="A3663" t="str">
            <v>2478360</v>
          </cell>
          <cell r="B3663">
            <v>483693</v>
          </cell>
          <cell r="C3663" t="str">
            <v>2478360</v>
          </cell>
          <cell r="D3663" t="str">
            <v>MDELIVERY</v>
          </cell>
          <cell r="E3663" t="str">
            <v>DESPACHO</v>
          </cell>
          <cell r="F3663" t="str">
            <v>NORMAL</v>
          </cell>
          <cell r="G3663" t="str">
            <v>031080002478360</v>
          </cell>
          <cell r="H3663">
            <v>44916</v>
          </cell>
          <cell r="I3663" t="str">
            <v>ENTREGADO</v>
          </cell>
          <cell r="J3663">
            <v>44917</v>
          </cell>
          <cell r="K3663" t="str">
            <v>YAKOVA BELEN CARDENAS REINA_YAKOVA BELEN CARDENAS REINA</v>
          </cell>
          <cell r="L3663" t="str">
            <v>ENTREGAR EN EL BANCO PACIFICO CALLES ABRAHAM CALASACON Y LA PAZ</v>
          </cell>
          <cell r="M3663" t="str">
            <v>1721451654001</v>
          </cell>
          <cell r="N3663" t="str">
            <v>0996753369</v>
          </cell>
          <cell r="O3663" t="str">
            <v/>
          </cell>
          <cell r="P3663" t="str">
            <v>SANTO DOMINGO</v>
          </cell>
          <cell r="Q3663" t="str">
            <v>SANTO DOMINGO</v>
          </cell>
          <cell r="R3663" t="str">
            <v>SANTO DOMINGO DE LOS TSACHILAS</v>
          </cell>
          <cell r="T3663" t="str">
            <v>TRAMACO</v>
          </cell>
          <cell r="U3663" t="str">
            <v>FLEXNETUIO_PROVINCIA</v>
          </cell>
          <cell r="V3663">
            <v>1</v>
          </cell>
          <cell r="W3663">
            <v>1</v>
          </cell>
          <cell r="X3663" t="str">
            <v>FLEXNET ECUADOR - MDELIVERY</v>
          </cell>
          <cell r="Y3663" t="str">
            <v>CALLE 28 DE JUNIO S/N Y GARCIA MORENO ENTRADA LLANO GRANDE</v>
          </cell>
        </row>
        <row r="3664">
          <cell r="A3664" t="str">
            <v>2478393</v>
          </cell>
          <cell r="B3664">
            <v>483694</v>
          </cell>
          <cell r="C3664" t="str">
            <v>2478393</v>
          </cell>
          <cell r="D3664" t="str">
            <v>MDELIVERY</v>
          </cell>
          <cell r="E3664" t="str">
            <v>DESPACHO</v>
          </cell>
          <cell r="F3664" t="str">
            <v>NORMAL</v>
          </cell>
          <cell r="G3664" t="str">
            <v>FT76358</v>
          </cell>
          <cell r="H3664">
            <v>44916</v>
          </cell>
          <cell r="I3664" t="str">
            <v>ENTREGADO</v>
          </cell>
          <cell r="J3664">
            <v>44917</v>
          </cell>
          <cell r="K3664" t="str">
            <v>Boriz Baier S_INDUSTRIAL DANEC S A</v>
          </cell>
          <cell r="L3664" t="str">
            <v xml:space="preserve"> Avenida General Enriquez SN y Avenida Shyris Fabrica Danec Sangolqui RumiNahui </v>
          </cell>
          <cell r="M3664" t="str">
            <v>1790040968001</v>
          </cell>
          <cell r="N3664" t="str">
            <v>0999464811</v>
          </cell>
          <cell r="O3664" t="str">
            <v/>
          </cell>
          <cell r="P3664" t="str">
            <v>QUITO</v>
          </cell>
          <cell r="Q3664" t="str">
            <v>QUITO</v>
          </cell>
          <cell r="R3664" t="str">
            <v>PICHINCHA</v>
          </cell>
          <cell r="T3664" t="str">
            <v>FLEXTRANS UIO</v>
          </cell>
          <cell r="U3664" t="str">
            <v>FLEXNETUIO_LOCAL</v>
          </cell>
          <cell r="V3664">
            <v>1</v>
          </cell>
          <cell r="W3664">
            <v>1</v>
          </cell>
          <cell r="X3664" t="str">
            <v>FLEXNET ECUADOR - MDELIVERY</v>
          </cell>
          <cell r="Y3664" t="str">
            <v>CALLE 28 DE JUNIO S/N Y GARCIA MORENO ENTRADA LLANO GRANDE</v>
          </cell>
        </row>
        <row r="3665">
          <cell r="A3665" t="str">
            <v>2478394</v>
          </cell>
          <cell r="B3665">
            <v>483695</v>
          </cell>
          <cell r="C3665" t="str">
            <v>2478394</v>
          </cell>
          <cell r="D3665" t="str">
            <v>MDELIVERY</v>
          </cell>
          <cell r="E3665" t="str">
            <v>DESPACHO</v>
          </cell>
          <cell r="F3665" t="str">
            <v>NORMAL</v>
          </cell>
          <cell r="G3665" t="str">
            <v>TF90058</v>
          </cell>
          <cell r="H3665">
            <v>44916</v>
          </cell>
          <cell r="I3665" t="str">
            <v>ENTREGADO</v>
          </cell>
          <cell r="J3665">
            <v>44917</v>
          </cell>
          <cell r="K3665" t="str">
            <v>Manuel Carrasco Salazar_NELSON GUSTAVO EMILIO TAPIA LOMBEIDA</v>
          </cell>
          <cell r="L3665" t="str">
            <v>Plaza Empresarial Colon Edificio Empresarial 3 Piso 7 Oficina 3 ZTE</v>
          </cell>
          <cell r="M3665" t="str">
            <v>0200026409001</v>
          </cell>
          <cell r="N3665" t="str">
            <v>0986788024</v>
          </cell>
          <cell r="O3665" t="str">
            <v/>
          </cell>
          <cell r="P3665" t="str">
            <v>GUAYAQUIL</v>
          </cell>
          <cell r="Q3665" t="str">
            <v>GUAYAQUIL</v>
          </cell>
          <cell r="R3665" t="str">
            <v>GUAYAS</v>
          </cell>
          <cell r="T3665" t="str">
            <v>ITSACOURIER</v>
          </cell>
          <cell r="U3665" t="str">
            <v>FLEXNETUIO_GYE</v>
          </cell>
          <cell r="V3665">
            <v>1</v>
          </cell>
          <cell r="W3665">
            <v>1</v>
          </cell>
          <cell r="X3665" t="str">
            <v>FLEXNET ECUADOR - MDELIVERY</v>
          </cell>
          <cell r="Y3665" t="str">
            <v>CALLE 28 DE JUNIO S/N Y GARCIA MORENO ENTRADA LLANO GRANDE</v>
          </cell>
        </row>
        <row r="3666">
          <cell r="A3666" t="str">
            <v>2478398</v>
          </cell>
          <cell r="B3666">
            <v>483696</v>
          </cell>
          <cell r="C3666" t="str">
            <v>2478398</v>
          </cell>
          <cell r="D3666" t="str">
            <v>MDELIVERY</v>
          </cell>
          <cell r="E3666" t="str">
            <v>DESPACHO</v>
          </cell>
          <cell r="F3666" t="str">
            <v>NORMAL</v>
          </cell>
          <cell r="G3666" t="str">
            <v>FT76369</v>
          </cell>
          <cell r="H3666">
            <v>44916</v>
          </cell>
          <cell r="I3666" t="str">
            <v>ENTREGADO</v>
          </cell>
          <cell r="J3666">
            <v>44922</v>
          </cell>
          <cell r="K3666" t="str">
            <v xml:space="preserve">MARIUXI RAMOS_CENTRO DE IDIOMAS FOREIGN LANGUAGES S A </v>
          </cell>
          <cell r="L3666" t="str">
            <v>Shyris 344 y Eloy Alfaro Edificio Parque Central oficina 704</v>
          </cell>
          <cell r="M3666" t="str">
            <v>1791923367001</v>
          </cell>
          <cell r="N3666" t="str">
            <v>0997358817</v>
          </cell>
          <cell r="O3666" t="str">
            <v/>
          </cell>
          <cell r="P3666" t="str">
            <v>QUITO</v>
          </cell>
          <cell r="Q3666" t="str">
            <v>QUITO</v>
          </cell>
          <cell r="R3666" t="str">
            <v>PICHINCHA</v>
          </cell>
          <cell r="T3666" t="str">
            <v>FLEXTRANS UIO</v>
          </cell>
          <cell r="U3666" t="str">
            <v>FLEXNETUIO_LOCAL</v>
          </cell>
          <cell r="V3666">
            <v>1</v>
          </cell>
          <cell r="W3666">
            <v>1</v>
          </cell>
          <cell r="X3666" t="str">
            <v>FLEXNET ECUADOR - MDELIVERY</v>
          </cell>
          <cell r="Y3666" t="str">
            <v>CALLE 28 DE JUNIO S/N Y GARCIA MORENO ENTRADA LLANO GRANDE</v>
          </cell>
        </row>
        <row r="3667">
          <cell r="A3667" t="str">
            <v>2478399</v>
          </cell>
          <cell r="B3667">
            <v>483697</v>
          </cell>
          <cell r="C3667" t="str">
            <v>2478399</v>
          </cell>
          <cell r="D3667" t="str">
            <v>MDELIVERY</v>
          </cell>
          <cell r="E3667" t="str">
            <v>DESPACHO</v>
          </cell>
          <cell r="F3667" t="str">
            <v>NORMAL</v>
          </cell>
          <cell r="G3667" t="str">
            <v>FT76363</v>
          </cell>
          <cell r="H3667">
            <v>44916</v>
          </cell>
          <cell r="I3667" t="str">
            <v>ENTREGADO</v>
          </cell>
          <cell r="J3667">
            <v>44917</v>
          </cell>
          <cell r="K3667" t="str">
            <v xml:space="preserve">Servio Frias Ivonne Paucar_BINARIA SISTEMAS S A </v>
          </cell>
          <cell r="L3667" t="str">
            <v xml:space="preserve"> Av 12 de octubre N24 437 y Luis Cordero edificio Puerto de Palos planta baja </v>
          </cell>
          <cell r="M3667" t="str">
            <v>1790394182001</v>
          </cell>
          <cell r="N3667" t="str">
            <v>0998102532/ 0998259042</v>
          </cell>
          <cell r="O3667" t="str">
            <v/>
          </cell>
          <cell r="P3667" t="str">
            <v>QUITO</v>
          </cell>
          <cell r="Q3667" t="str">
            <v>QUITO</v>
          </cell>
          <cell r="R3667" t="str">
            <v>PICHINCHA</v>
          </cell>
          <cell r="T3667" t="str">
            <v>FLEXTRANS UIO</v>
          </cell>
          <cell r="U3667" t="str">
            <v>FLEXNETUIO_LOCAL</v>
          </cell>
          <cell r="V3667">
            <v>1</v>
          </cell>
          <cell r="W3667">
            <v>1</v>
          </cell>
          <cell r="X3667" t="str">
            <v>FLEXNET ECUADOR - MDELIVERY</v>
          </cell>
          <cell r="Y3667" t="str">
            <v>CALLE 28 DE JUNIO S/N Y GARCIA MORENO ENTRADA LLANO GRANDE</v>
          </cell>
        </row>
        <row r="3668">
          <cell r="A3668" t="str">
            <v>2478407</v>
          </cell>
          <cell r="B3668">
            <v>483698</v>
          </cell>
          <cell r="C3668" t="str">
            <v>2478407</v>
          </cell>
          <cell r="D3668" t="str">
            <v>MDELIVERY</v>
          </cell>
          <cell r="E3668" t="str">
            <v>DESPACHO</v>
          </cell>
          <cell r="F3668" t="str">
            <v>NORMAL</v>
          </cell>
          <cell r="G3668" t="str">
            <v>031080002478407</v>
          </cell>
          <cell r="H3668">
            <v>44916</v>
          </cell>
          <cell r="I3668" t="str">
            <v>DEVOLUCION_EN_PROCESO</v>
          </cell>
          <cell r="J3668">
            <v>44923</v>
          </cell>
          <cell r="K3668" t="str">
            <v>ISRAEL ELIAS CARRION MUSO_ISRAEL ELIAS CARRION MUSO</v>
          </cell>
          <cell r="L3668" t="str">
            <v>Avenida 5 de Junio y peaje Rio Guapante</v>
          </cell>
          <cell r="M3668" t="str">
            <v>0550109342001</v>
          </cell>
          <cell r="N3668" t="str">
            <v>0958795320</v>
          </cell>
          <cell r="O3668" t="str">
            <v/>
          </cell>
          <cell r="P3668" t="str">
            <v>LATACUNGA</v>
          </cell>
          <cell r="Q3668" t="str">
            <v>LATACUNGA</v>
          </cell>
          <cell r="R3668" t="str">
            <v>COTOPAXI</v>
          </cell>
          <cell r="T3668" t="str">
            <v>TRAMACO</v>
          </cell>
          <cell r="U3668" t="str">
            <v>FLEXNETUIO_PROVINCIA</v>
          </cell>
          <cell r="V3668">
            <v>1</v>
          </cell>
          <cell r="W3668">
            <v>1</v>
          </cell>
          <cell r="X3668" t="str">
            <v>FLEXNET ECUADOR - MDELIVERY</v>
          </cell>
          <cell r="Y3668" t="str">
            <v>CALLE 28 DE JUNIO S/N Y GARCIA MORENO ENTRADA LLANO GRANDE</v>
          </cell>
        </row>
        <row r="3669">
          <cell r="A3669" t="str">
            <v>2478408</v>
          </cell>
          <cell r="B3669">
            <v>483699</v>
          </cell>
          <cell r="C3669" t="str">
            <v>2478408</v>
          </cell>
          <cell r="D3669" t="str">
            <v>MDELIVERY</v>
          </cell>
          <cell r="E3669" t="str">
            <v>DESPACHO</v>
          </cell>
          <cell r="F3669" t="str">
            <v>NORMAL</v>
          </cell>
          <cell r="G3669" t="str">
            <v>FT76365</v>
          </cell>
          <cell r="H3669">
            <v>44916</v>
          </cell>
          <cell r="I3669" t="str">
            <v>ENTREGADO</v>
          </cell>
          <cell r="J3669">
            <v>44917</v>
          </cell>
          <cell r="K3669" t="str">
            <v>Carla Jumbo Cecilia Lobato_UNIDAD EDUCATIVA SCOTLAND SCHOOL</v>
          </cell>
          <cell r="L3669" t="str">
            <v xml:space="preserve"> Pichincha Quito De los hemisferios n2 157 e IntiNan Ref Colegio Scotland School </v>
          </cell>
          <cell r="M3669" t="str">
            <v>1793136990001</v>
          </cell>
          <cell r="N3669" t="str">
            <v>0995475967</v>
          </cell>
          <cell r="O3669" t="str">
            <v/>
          </cell>
          <cell r="P3669" t="str">
            <v>QUITO</v>
          </cell>
          <cell r="Q3669" t="str">
            <v>QUITO</v>
          </cell>
          <cell r="R3669" t="str">
            <v>PICHINCHA</v>
          </cell>
          <cell r="T3669" t="str">
            <v>FLEXTRANS UIO</v>
          </cell>
          <cell r="U3669" t="str">
            <v>FLEXNETUIO_LOCAL</v>
          </cell>
          <cell r="V3669">
            <v>1</v>
          </cell>
          <cell r="W3669">
            <v>1</v>
          </cell>
          <cell r="X3669" t="str">
            <v>FLEXNET ECUADOR - MDELIVERY</v>
          </cell>
          <cell r="Y3669" t="str">
            <v>CALLE 28 DE JUNIO S/N Y GARCIA MORENO ENTRADA LLANO GRANDE</v>
          </cell>
        </row>
        <row r="3670">
          <cell r="A3670" t="str">
            <v>2478409</v>
          </cell>
          <cell r="B3670">
            <v>483700</v>
          </cell>
          <cell r="C3670" t="str">
            <v>2478409</v>
          </cell>
          <cell r="D3670" t="str">
            <v>MDELIVERY</v>
          </cell>
          <cell r="E3670" t="str">
            <v>DESPACHO</v>
          </cell>
          <cell r="F3670" t="str">
            <v>NORMAL</v>
          </cell>
          <cell r="G3670" t="str">
            <v>031080002478409</v>
          </cell>
          <cell r="H3670">
            <v>44916</v>
          </cell>
          <cell r="I3670" t="str">
            <v>ENTREGADO</v>
          </cell>
          <cell r="J3670">
            <v>44923</v>
          </cell>
          <cell r="K3670" t="str">
            <v>JOSE WILFRIDO HUMANANTE HERNANDEZ_JOSE WILFRIDO HUMANANTE HERNANDEZ</v>
          </cell>
          <cell r="L3670" t="str">
            <v>UCEM CEMENTO CHIMBORAZO SAN JUAN CHICO KM 5 VIA A GUAYAQUIL PLANTA IMDUSTRIAL NUMERO 3</v>
          </cell>
          <cell r="M3670" t="str">
            <v>0602117673001</v>
          </cell>
          <cell r="N3670" t="str">
            <v>0995672737</v>
          </cell>
          <cell r="O3670" t="str">
            <v/>
          </cell>
          <cell r="P3670" t="str">
            <v>RIOBAMBA</v>
          </cell>
          <cell r="Q3670" t="str">
            <v>RIOBAMBA</v>
          </cell>
          <cell r="R3670" t="str">
            <v>CHIMBORAZO</v>
          </cell>
          <cell r="T3670" t="str">
            <v>TRAMACO</v>
          </cell>
          <cell r="U3670" t="str">
            <v>FLEXNETUIO_PROVINCIA</v>
          </cell>
          <cell r="V3670">
            <v>1</v>
          </cell>
          <cell r="W3670">
            <v>1</v>
          </cell>
          <cell r="X3670" t="str">
            <v>FLEXNET ECUADOR - MDELIVERY</v>
          </cell>
          <cell r="Y3670" t="str">
            <v>CALLE 28 DE JUNIO S/N Y GARCIA MORENO ENTRADA LLANO GRANDE</v>
          </cell>
        </row>
        <row r="3671">
          <cell r="A3671" t="str">
            <v>2478410</v>
          </cell>
          <cell r="B3671">
            <v>483701</v>
          </cell>
          <cell r="C3671" t="str">
            <v>2478410</v>
          </cell>
          <cell r="D3671" t="str">
            <v>MDELIVERY</v>
          </cell>
          <cell r="E3671" t="str">
            <v>DESPACHO</v>
          </cell>
          <cell r="F3671" t="str">
            <v>NORMAL</v>
          </cell>
          <cell r="G3671" t="str">
            <v>FT76367</v>
          </cell>
          <cell r="H3671">
            <v>44916</v>
          </cell>
          <cell r="I3671" t="str">
            <v>ENTREGADO</v>
          </cell>
          <cell r="J3671">
            <v>44917</v>
          </cell>
          <cell r="K3671" t="str">
            <v>YOLANDA SUSANA QUISHPE PILAQUINGA_YOLANDA SUSANA QUISHPE PILAQUINGA</v>
          </cell>
          <cell r="L3671" t="str">
            <v>LULUNCOTO ALTO calle Pedro Pinto Guzman E7 352 y Francisco Matis</v>
          </cell>
          <cell r="M3671" t="str">
            <v>1703557981</v>
          </cell>
          <cell r="N3671" t="str">
            <v>0999693969</v>
          </cell>
          <cell r="O3671" t="str">
            <v/>
          </cell>
          <cell r="P3671" t="str">
            <v>QUITO</v>
          </cell>
          <cell r="Q3671" t="str">
            <v>QUITO</v>
          </cell>
          <cell r="R3671" t="str">
            <v>PICHINCHA</v>
          </cell>
          <cell r="T3671" t="str">
            <v>FLEXTRANS UIO</v>
          </cell>
          <cell r="U3671" t="str">
            <v>FLEXNETUIO_LOCAL</v>
          </cell>
          <cell r="V3671">
            <v>1</v>
          </cell>
          <cell r="W3671">
            <v>1</v>
          </cell>
          <cell r="X3671" t="str">
            <v>FLEXNET ECUADOR - MDELIVERY</v>
          </cell>
          <cell r="Y3671" t="str">
            <v>CALLE 28 DE JUNIO S/N Y GARCIA MORENO ENTRADA LLANO GRANDE</v>
          </cell>
        </row>
        <row r="3672">
          <cell r="A3672" t="str">
            <v>2478411</v>
          </cell>
          <cell r="B3672">
            <v>483702</v>
          </cell>
          <cell r="C3672" t="str">
            <v>2478411</v>
          </cell>
          <cell r="D3672" t="str">
            <v>MDELIVERY</v>
          </cell>
          <cell r="E3672" t="str">
            <v>DESPACHO</v>
          </cell>
          <cell r="F3672" t="str">
            <v>NORMAL</v>
          </cell>
          <cell r="G3672" t="str">
            <v>FT76360</v>
          </cell>
          <cell r="H3672">
            <v>44916</v>
          </cell>
          <cell r="I3672" t="str">
            <v>ENTREGADO</v>
          </cell>
          <cell r="J3672">
            <v>44917</v>
          </cell>
          <cell r="K3672" t="str">
            <v xml:space="preserve">Elizabeht Torres_ALVAREZ LARREA EQUIPOS MEDICOS ALEM CIA LTDA </v>
          </cell>
          <cell r="L3672" t="str">
            <v>Gaspar de Carvajal n30 53 y san Gabriel Sector Hospital Metropolitano</v>
          </cell>
          <cell r="M3672" t="str">
            <v>0190146677001</v>
          </cell>
          <cell r="N3672" t="str">
            <v>0984424591</v>
          </cell>
          <cell r="O3672" t="str">
            <v/>
          </cell>
          <cell r="P3672" t="str">
            <v>QUITO</v>
          </cell>
          <cell r="Q3672" t="str">
            <v>QUITO</v>
          </cell>
          <cell r="R3672" t="str">
            <v>PICHINCHA</v>
          </cell>
          <cell r="T3672" t="str">
            <v>FLEXTRANS UIO</v>
          </cell>
          <cell r="U3672" t="str">
            <v>FLEXNETUIO_LOCAL</v>
          </cell>
          <cell r="V3672">
            <v>1</v>
          </cell>
          <cell r="W3672">
            <v>1</v>
          </cell>
          <cell r="X3672" t="str">
            <v>FLEXNET ECUADOR - MDELIVERY</v>
          </cell>
          <cell r="Y3672" t="str">
            <v>CALLE 28 DE JUNIO S/N Y GARCIA MORENO ENTRADA LLANO GRANDE</v>
          </cell>
        </row>
        <row r="3673">
          <cell r="A3673" t="str">
            <v>2478413</v>
          </cell>
          <cell r="B3673">
            <v>483703</v>
          </cell>
          <cell r="C3673" t="str">
            <v>2478413</v>
          </cell>
          <cell r="D3673" t="str">
            <v>MDELIVERY</v>
          </cell>
          <cell r="E3673" t="str">
            <v>DESPACHO</v>
          </cell>
          <cell r="F3673" t="str">
            <v>NORMAL</v>
          </cell>
          <cell r="G3673" t="str">
            <v>FT76359</v>
          </cell>
          <cell r="H3673">
            <v>44916</v>
          </cell>
          <cell r="I3673" t="str">
            <v>ENTREGADO</v>
          </cell>
          <cell r="J3673">
            <v>44917</v>
          </cell>
          <cell r="K3673" t="str">
            <v>VICKY MUELA_COMITE DE EMPRESA DE LOS TRABAJADORES DE LA EMPRESA</v>
          </cell>
          <cell r="L3673" t="str">
            <v>Via AmaguaNa km 25 empresa FV</v>
          </cell>
          <cell r="M3673" t="str">
            <v>1791706943001</v>
          </cell>
          <cell r="N3673" t="str">
            <v>0995917877</v>
          </cell>
          <cell r="O3673" t="str">
            <v/>
          </cell>
          <cell r="P3673" t="str">
            <v>QUITO</v>
          </cell>
          <cell r="Q3673" t="str">
            <v>QUITO</v>
          </cell>
          <cell r="R3673" t="str">
            <v>PICHINCHA</v>
          </cell>
          <cell r="T3673" t="str">
            <v>FLEXTRANS UIO</v>
          </cell>
          <cell r="U3673" t="str">
            <v>FLEXNETUIO_LOCAL</v>
          </cell>
          <cell r="V3673">
            <v>1</v>
          </cell>
          <cell r="W3673">
            <v>1</v>
          </cell>
          <cell r="X3673" t="str">
            <v>FLEXNET ECUADOR - MDELIVERY</v>
          </cell>
          <cell r="Y3673" t="str">
            <v>CALLE 28 DE JUNIO S/N Y GARCIA MORENO ENTRADA LLANO GRANDE</v>
          </cell>
        </row>
        <row r="3674">
          <cell r="A3674" t="str">
            <v>2478416</v>
          </cell>
          <cell r="B3674">
            <v>483704</v>
          </cell>
          <cell r="C3674" t="str">
            <v>2478416</v>
          </cell>
          <cell r="D3674" t="str">
            <v>MDELIVERY</v>
          </cell>
          <cell r="E3674" t="str">
            <v>DESPACHO</v>
          </cell>
          <cell r="F3674" t="str">
            <v>NORMAL</v>
          </cell>
          <cell r="G3674" t="str">
            <v>IC3970</v>
          </cell>
          <cell r="H3674">
            <v>44916</v>
          </cell>
          <cell r="I3674" t="str">
            <v>ENTREGADO</v>
          </cell>
          <cell r="J3674">
            <v>44917</v>
          </cell>
          <cell r="K3674" t="str">
            <v>CARIDAD BARRERA_INDUSTRIAS MOTORIZADAS INDUMOT SA</v>
          </cell>
          <cell r="L3674" t="str">
            <v xml:space="preserve"> AZUAY CUENCA PRIMERA TRANSVERSAL S N OCTAVIO CHACoN INDUSTRIAS MOTORIZADAS INDUMOT SA </v>
          </cell>
          <cell r="M3674" t="str">
            <v>0990304211001</v>
          </cell>
          <cell r="N3674" t="str">
            <v>960174552</v>
          </cell>
          <cell r="O3674" t="str">
            <v/>
          </cell>
          <cell r="P3674" t="str">
            <v>CUENCA</v>
          </cell>
          <cell r="Q3674" t="str">
            <v>CUENCA</v>
          </cell>
          <cell r="R3674" t="str">
            <v>AZUAY</v>
          </cell>
          <cell r="T3674" t="str">
            <v>TRAMACO</v>
          </cell>
          <cell r="U3674" t="str">
            <v>FLEXNETUIO_PROVINCIA</v>
          </cell>
          <cell r="V3674">
            <v>1</v>
          </cell>
          <cell r="W3674">
            <v>1</v>
          </cell>
          <cell r="X3674" t="str">
            <v>FLEXNET ECUADOR - MDELIVERY</v>
          </cell>
          <cell r="Y3674" t="str">
            <v>CALLE 28 DE JUNIO S/N Y GARCIA MORENO ENTRADA LLANO GRANDE</v>
          </cell>
        </row>
        <row r="3675">
          <cell r="A3675" t="str">
            <v>2478417</v>
          </cell>
          <cell r="B3675">
            <v>483705</v>
          </cell>
          <cell r="C3675" t="str">
            <v>2478417</v>
          </cell>
          <cell r="D3675" t="str">
            <v>MDELIVERY</v>
          </cell>
          <cell r="E3675" t="str">
            <v>DESPACHO</v>
          </cell>
          <cell r="F3675" t="str">
            <v>NORMAL</v>
          </cell>
          <cell r="G3675" t="str">
            <v>031080002478417</v>
          </cell>
          <cell r="H3675">
            <v>44916</v>
          </cell>
          <cell r="I3675" t="str">
            <v>ENTREGADO</v>
          </cell>
          <cell r="J3675">
            <v>44917</v>
          </cell>
          <cell r="K3675" t="str">
            <v xml:space="preserve">Lourdes Reyes_EMPRESAS CAROZZI ECUADOR S A </v>
          </cell>
          <cell r="L3675" t="str">
            <v xml:space="preserve"> Dentro de Calbaq Km 11 5 via Daule </v>
          </cell>
          <cell r="M3675" t="str">
            <v>1791843312001</v>
          </cell>
          <cell r="N3675" t="str">
            <v>0990515710</v>
          </cell>
          <cell r="O3675" t="str">
            <v/>
          </cell>
          <cell r="P3675" t="str">
            <v>GUAYAQUIL</v>
          </cell>
          <cell r="Q3675" t="str">
            <v>GUAYAQUIL</v>
          </cell>
          <cell r="R3675" t="str">
            <v>GUAYAS</v>
          </cell>
          <cell r="T3675" t="str">
            <v>TRAMACO</v>
          </cell>
          <cell r="U3675" t="str">
            <v>FLEXNETUIO_GYE</v>
          </cell>
          <cell r="V3675">
            <v>1</v>
          </cell>
          <cell r="W3675">
            <v>1</v>
          </cell>
          <cell r="X3675" t="str">
            <v>FLEXNET ECUADOR - MDELIVERY</v>
          </cell>
          <cell r="Y3675" t="str">
            <v>CALLE 28 DE JUNIO S/N Y GARCIA MORENO ENTRADA LLANO GRANDE</v>
          </cell>
        </row>
        <row r="3676">
          <cell r="A3676" t="str">
            <v>2478418</v>
          </cell>
          <cell r="B3676">
            <v>483706</v>
          </cell>
          <cell r="C3676" t="str">
            <v>2478418</v>
          </cell>
          <cell r="D3676" t="str">
            <v>MDELIVERY</v>
          </cell>
          <cell r="E3676" t="str">
            <v>DESPACHO</v>
          </cell>
          <cell r="F3676" t="str">
            <v>NORMAL</v>
          </cell>
          <cell r="G3676" t="str">
            <v>FT76372</v>
          </cell>
          <cell r="H3676">
            <v>44916</v>
          </cell>
          <cell r="I3676" t="str">
            <v>ENTREGADO</v>
          </cell>
          <cell r="J3676">
            <v>44917</v>
          </cell>
          <cell r="K3676" t="str">
            <v xml:space="preserve">Vanessa Heredia_INDUSTRIASTERRA S A S </v>
          </cell>
          <cell r="L3676" t="str">
            <v>Av General RumiNahui y Av General Pintag en la Plaza el colibri ingresa por el incaburguer al 3er piso ahi estan las oficinas de Industriasterra</v>
          </cell>
          <cell r="M3676" t="str">
            <v>1591727793001</v>
          </cell>
          <cell r="N3676" t="str">
            <v>0962885477</v>
          </cell>
          <cell r="O3676" t="str">
            <v/>
          </cell>
          <cell r="P3676" t="str">
            <v>RUMIÑAHUI</v>
          </cell>
          <cell r="Q3676" t="str">
            <v>RUMIÑAHUI</v>
          </cell>
          <cell r="R3676" t="str">
            <v>PICHINCHA</v>
          </cell>
          <cell r="T3676" t="str">
            <v>FLEXTRANS UIO</v>
          </cell>
          <cell r="U3676" t="str">
            <v>FLEXNETUIO_LOCAL</v>
          </cell>
          <cell r="V3676">
            <v>1</v>
          </cell>
          <cell r="W3676">
            <v>1</v>
          </cell>
          <cell r="X3676" t="str">
            <v>FLEXNET ECUADOR - MDELIVERY</v>
          </cell>
          <cell r="Y3676" t="str">
            <v>CALLE 28 DE JUNIO S/N Y GARCIA MORENO ENTRADA LLANO GRANDE</v>
          </cell>
        </row>
        <row r="3677">
          <cell r="A3677" t="str">
            <v>2478419</v>
          </cell>
          <cell r="B3677">
            <v>483707</v>
          </cell>
          <cell r="C3677" t="str">
            <v>2478419</v>
          </cell>
          <cell r="D3677" t="str">
            <v>MDELIVERY</v>
          </cell>
          <cell r="E3677" t="str">
            <v>DESPACHO</v>
          </cell>
          <cell r="F3677" t="str">
            <v>NORMAL</v>
          </cell>
          <cell r="G3677" t="str">
            <v>031080002478419</v>
          </cell>
          <cell r="H3677">
            <v>44916</v>
          </cell>
          <cell r="I3677" t="str">
            <v>ENTREGADO</v>
          </cell>
          <cell r="J3677">
            <v>44922</v>
          </cell>
          <cell r="K3677" t="str">
            <v>MARIO LIZANDRO CORDERO CANDO_MARIO LIZANDRO CORDERO CANDO</v>
          </cell>
          <cell r="L3677" t="str">
            <v>GUARANDA CENTRO DE SALUD DE GUANUJO CALLE CORONEL VASCONEZ Y CALLE PICHINCHA</v>
          </cell>
          <cell r="M3677" t="str">
            <v>1712945755001</v>
          </cell>
          <cell r="N3677" t="str">
            <v>0993521825/0996383402</v>
          </cell>
          <cell r="O3677" t="str">
            <v/>
          </cell>
          <cell r="P3677" t="str">
            <v>GUARANDA</v>
          </cell>
          <cell r="Q3677" t="str">
            <v>GUARANDA</v>
          </cell>
          <cell r="R3677" t="str">
            <v>BOLIVAR</v>
          </cell>
          <cell r="T3677" t="str">
            <v>TRAMACO</v>
          </cell>
          <cell r="U3677" t="str">
            <v>FLEXNETUIO_PROVINCIA</v>
          </cell>
          <cell r="V3677">
            <v>1</v>
          </cell>
          <cell r="W3677">
            <v>1</v>
          </cell>
          <cell r="X3677" t="str">
            <v>FLEXNET ECUADOR - MDELIVERY</v>
          </cell>
          <cell r="Y3677" t="str">
            <v>CALLE 28 DE JUNIO S/N Y GARCIA MORENO ENTRADA LLANO GRANDE</v>
          </cell>
        </row>
        <row r="3678">
          <cell r="A3678" t="str">
            <v>2478423</v>
          </cell>
          <cell r="B3678">
            <v>483708</v>
          </cell>
          <cell r="C3678" t="str">
            <v>2478423</v>
          </cell>
          <cell r="D3678" t="str">
            <v>MDELIVERY</v>
          </cell>
          <cell r="E3678" t="str">
            <v>DESPACHO</v>
          </cell>
          <cell r="F3678" t="str">
            <v>NORMAL</v>
          </cell>
          <cell r="G3678" t="str">
            <v>TF90048</v>
          </cell>
          <cell r="H3678">
            <v>44916</v>
          </cell>
          <cell r="I3678" t="str">
            <v>ENTREGADO</v>
          </cell>
          <cell r="J3678">
            <v>44917</v>
          </cell>
          <cell r="K3678" t="str">
            <v>Ing Roxanna PeNaherrera Tutiven_IMPEX ECUADOR C A JOAQUIN GUILLERMO FO</v>
          </cell>
          <cell r="L3678" t="str">
            <v xml:space="preserve"> GUAYAS GUAYAQUIL Av de las Americas 301 y A Andrade GUAYAQUIL </v>
          </cell>
          <cell r="M3678" t="str">
            <v>0990001375001</v>
          </cell>
          <cell r="N3678" t="str">
            <v>982707405</v>
          </cell>
          <cell r="O3678" t="str">
            <v/>
          </cell>
          <cell r="P3678" t="str">
            <v>GUAYAQUIL</v>
          </cell>
          <cell r="Q3678" t="str">
            <v>GUAYAQUIL</v>
          </cell>
          <cell r="R3678" t="str">
            <v>GUAYAS</v>
          </cell>
          <cell r="T3678" t="str">
            <v>ITSACOURIER</v>
          </cell>
          <cell r="U3678" t="str">
            <v>FLEXNETUIO_GYE</v>
          </cell>
          <cell r="V3678">
            <v>1</v>
          </cell>
          <cell r="W3678">
            <v>1</v>
          </cell>
          <cell r="X3678" t="str">
            <v>FLEXNET ECUADOR - MDELIVERY</v>
          </cell>
          <cell r="Y3678" t="str">
            <v>CALLE 28 DE JUNIO S/N Y GARCIA MORENO ENTRADA LLANO GRANDE</v>
          </cell>
        </row>
        <row r="3679">
          <cell r="A3679" t="str">
            <v>2478429</v>
          </cell>
          <cell r="B3679">
            <v>483709</v>
          </cell>
          <cell r="C3679" t="str">
            <v>2478429</v>
          </cell>
          <cell r="D3679" t="str">
            <v>MDELIVERY</v>
          </cell>
          <cell r="E3679" t="str">
            <v>DESPACHO</v>
          </cell>
          <cell r="F3679" t="str">
            <v>NORMAL</v>
          </cell>
          <cell r="G3679" t="str">
            <v>IC3981</v>
          </cell>
          <cell r="H3679">
            <v>44916</v>
          </cell>
          <cell r="I3679" t="str">
            <v>ENTREGADO</v>
          </cell>
          <cell r="J3679">
            <v>44918</v>
          </cell>
          <cell r="K3679" t="str">
            <v>MARIUXI QUEZADA_CONORQUE CIA LTDA</v>
          </cell>
          <cell r="L3679" t="str">
            <v>CIRCUNVALACION SUR S N VIA A LA CARCEL EMPRESA CONORQUE LLAMAR AL GESTOR</v>
          </cell>
          <cell r="M3679" t="str">
            <v>0190386252001</v>
          </cell>
          <cell r="N3679" t="str">
            <v>0987653029</v>
          </cell>
          <cell r="O3679" t="str">
            <v/>
          </cell>
          <cell r="P3679" t="str">
            <v>CUENCA</v>
          </cell>
          <cell r="Q3679" t="str">
            <v>CUENCA</v>
          </cell>
          <cell r="R3679" t="str">
            <v>AZUAY</v>
          </cell>
          <cell r="T3679" t="str">
            <v>ITSACOURIER</v>
          </cell>
          <cell r="U3679" t="str">
            <v>FLEXNETUIO_PROVINCIA</v>
          </cell>
          <cell r="V3679">
            <v>1</v>
          </cell>
          <cell r="W3679">
            <v>1</v>
          </cell>
          <cell r="X3679" t="str">
            <v>FLEXNET ECUADOR - MDELIVERY</v>
          </cell>
          <cell r="Y3679" t="str">
            <v>CALLE 28 DE JUNIO S/N Y GARCIA MORENO ENTRADA LLANO GRANDE</v>
          </cell>
        </row>
        <row r="3680">
          <cell r="A3680" t="str">
            <v>2478444</v>
          </cell>
          <cell r="B3680">
            <v>483710</v>
          </cell>
          <cell r="C3680" t="str">
            <v>2478444</v>
          </cell>
          <cell r="D3680" t="str">
            <v>MDELIVERY</v>
          </cell>
          <cell r="E3680" t="str">
            <v>DESPACHO</v>
          </cell>
          <cell r="F3680" t="str">
            <v>NORMAL</v>
          </cell>
          <cell r="G3680" t="str">
            <v>TF90060</v>
          </cell>
          <cell r="H3680">
            <v>44916</v>
          </cell>
          <cell r="I3680" t="str">
            <v>ENTREGADO</v>
          </cell>
          <cell r="J3680">
            <v>44918</v>
          </cell>
          <cell r="K3680" t="str">
            <v>CINDY NARANJO</v>
          </cell>
          <cell r="L3680" t="str">
            <v>GUAYAS GUAYAQUIL: EDIFICIO TRADE BUILDING PISO8 OF386 ? AV JOAQUÍN J. ORRANTIA GONZÁLEZ</v>
          </cell>
          <cell r="M3680" t="str">
            <v>1792579228001</v>
          </cell>
          <cell r="N3680" t="str">
            <v>0991242981</v>
          </cell>
          <cell r="P3680" t="str">
            <v>GUAYAQUIL</v>
          </cell>
          <cell r="Q3680" t="str">
            <v>GUAYAQUIL</v>
          </cell>
          <cell r="R3680" t="str">
            <v>GUAYAS</v>
          </cell>
          <cell r="T3680" t="str">
            <v>ITSACOURIER</v>
          </cell>
          <cell r="U3680" t="str">
            <v>FLEXNETUIO_GYE</v>
          </cell>
          <cell r="V3680">
            <v>1</v>
          </cell>
          <cell r="W3680">
            <v>1</v>
          </cell>
          <cell r="X3680" t="str">
            <v>FLEXNET ECUADOR - MDELIVERY</v>
          </cell>
          <cell r="Y3680" t="str">
            <v>CALLE 28 DE JUNIO S/N Y GARCIA MORENO ENTRADA LLANO GRANDE</v>
          </cell>
        </row>
        <row r="3681">
          <cell r="A3681" t="str">
            <v>2478446</v>
          </cell>
          <cell r="B3681">
            <v>483711</v>
          </cell>
          <cell r="C3681" t="str">
            <v>2478446</v>
          </cell>
          <cell r="D3681" t="str">
            <v>MDELIVERY</v>
          </cell>
          <cell r="E3681" t="str">
            <v>DESPACHO</v>
          </cell>
          <cell r="F3681" t="str">
            <v>NORMAL</v>
          </cell>
          <cell r="G3681" t="str">
            <v>FT76361</v>
          </cell>
          <cell r="H3681">
            <v>44916</v>
          </cell>
          <cell r="I3681" t="str">
            <v>ENTREGADO</v>
          </cell>
          <cell r="J3681">
            <v>44917</v>
          </cell>
          <cell r="K3681" t="str">
            <v>Carlos Herrera Cevallos_ASOCIACION DE EMPLEADOS Y TRABAJADORES OMNIBUS B B</v>
          </cell>
          <cell r="L3681" t="str">
            <v xml:space="preserve">Calle S4D E21 139 y calle E21B junto a la Av Simon Bolivar antes de llegar al peaje de bajar a San Rarafel Coop 14 de Diciembre </v>
          </cell>
          <cell r="M3681" t="str">
            <v>1791791185001</v>
          </cell>
          <cell r="N3681" t="str">
            <v>0958986773</v>
          </cell>
          <cell r="O3681" t="str">
            <v/>
          </cell>
          <cell r="P3681" t="str">
            <v>QUITO</v>
          </cell>
          <cell r="Q3681" t="str">
            <v>QUITO</v>
          </cell>
          <cell r="R3681" t="str">
            <v>PICHINCHA</v>
          </cell>
          <cell r="T3681" t="str">
            <v>FLEXTRANS UIO</v>
          </cell>
          <cell r="U3681" t="str">
            <v>FLEXNETUIO_LOCAL</v>
          </cell>
          <cell r="V3681">
            <v>1</v>
          </cell>
          <cell r="W3681">
            <v>1</v>
          </cell>
          <cell r="X3681" t="str">
            <v>FLEXNET ECUADOR - MDELIVERY</v>
          </cell>
          <cell r="Y3681" t="str">
            <v>CALLE 28 DE JUNIO S/N Y GARCIA MORENO ENTRADA LLANO GRANDE</v>
          </cell>
        </row>
        <row r="3682">
          <cell r="A3682" t="str">
            <v>2478447</v>
          </cell>
          <cell r="B3682">
            <v>483712</v>
          </cell>
          <cell r="C3682" t="str">
            <v>2478447</v>
          </cell>
          <cell r="D3682" t="str">
            <v>MDELIVERY</v>
          </cell>
          <cell r="E3682" t="str">
            <v>DESPACHO</v>
          </cell>
          <cell r="F3682" t="str">
            <v>NORMAL</v>
          </cell>
          <cell r="G3682" t="str">
            <v>IC3973</v>
          </cell>
          <cell r="H3682">
            <v>44916</v>
          </cell>
          <cell r="I3682" t="str">
            <v>ENTREGADO</v>
          </cell>
          <cell r="J3682">
            <v>44917</v>
          </cell>
          <cell r="K3682" t="str">
            <v>FANNY LEON_HOTEL LUCUPA</v>
          </cell>
          <cell r="L3682" t="str">
            <v>ANTONIO BORRERO 8 44 Y MARISCAL SUCRE por favor pasa la gestora de 1 30 pm hasta las 6 pm</v>
          </cell>
          <cell r="M3682" t="str">
            <v>0190166953001</v>
          </cell>
          <cell r="N3682" t="str">
            <v>0997419134</v>
          </cell>
          <cell r="O3682" t="str">
            <v/>
          </cell>
          <cell r="P3682" t="str">
            <v>CUENCA</v>
          </cell>
          <cell r="Q3682" t="str">
            <v>CUENCA</v>
          </cell>
          <cell r="R3682" t="str">
            <v>AZUAY</v>
          </cell>
          <cell r="T3682" t="str">
            <v>TRAMACO</v>
          </cell>
          <cell r="U3682" t="str">
            <v>FLEXNETUIO_PROVINCIA</v>
          </cell>
          <cell r="V3682">
            <v>1</v>
          </cell>
          <cell r="W3682">
            <v>1</v>
          </cell>
          <cell r="X3682" t="str">
            <v>FLEXNET ECUADOR - MDELIVERY</v>
          </cell>
          <cell r="Y3682" t="str">
            <v>CALLE 28 DE JUNIO S/N Y GARCIA MORENO ENTRADA LLANO GRANDE</v>
          </cell>
        </row>
        <row r="3683">
          <cell r="A3683" t="str">
            <v>2478449</v>
          </cell>
          <cell r="B3683">
            <v>483713</v>
          </cell>
          <cell r="C3683" t="str">
            <v>2478449</v>
          </cell>
          <cell r="D3683" t="str">
            <v>MDELIVERY</v>
          </cell>
          <cell r="E3683" t="str">
            <v>DESPACHO</v>
          </cell>
          <cell r="F3683" t="str">
            <v>NORMAL</v>
          </cell>
          <cell r="G3683" t="str">
            <v>FT76373</v>
          </cell>
          <cell r="H3683">
            <v>44916</v>
          </cell>
          <cell r="I3683" t="str">
            <v>ENTREGADO</v>
          </cell>
          <cell r="J3683">
            <v>44917</v>
          </cell>
          <cell r="K3683" t="str">
            <v>RICARDO JAVIER CHONG MENENDEZ_RICARDO JAVIER CHONG MENENDEZ</v>
          </cell>
          <cell r="L3683" t="str">
            <v xml:space="preserve">avenida mariana de Jesus y avenida occidental edificio meditropoli segundo piso oficina 203 frente al hospital metropolitano </v>
          </cell>
          <cell r="M3683" t="str">
            <v>1308799699001</v>
          </cell>
          <cell r="N3683" t="str">
            <v>0998512995</v>
          </cell>
          <cell r="O3683" t="str">
            <v/>
          </cell>
          <cell r="P3683" t="str">
            <v>QUITO</v>
          </cell>
          <cell r="Q3683" t="str">
            <v>QUITO</v>
          </cell>
          <cell r="R3683" t="str">
            <v>PICHINCHA</v>
          </cell>
          <cell r="T3683" t="str">
            <v>FLEXTRANS UIO</v>
          </cell>
          <cell r="U3683" t="str">
            <v>FLEXNETUIO_LOCAL</v>
          </cell>
          <cell r="V3683">
            <v>1</v>
          </cell>
          <cell r="W3683">
            <v>1</v>
          </cell>
          <cell r="X3683" t="str">
            <v>FLEXNET ECUADOR - MDELIVERY</v>
          </cell>
          <cell r="Y3683" t="str">
            <v>CALLE 28 DE JUNIO S/N Y GARCIA MORENO ENTRADA LLANO GRANDE</v>
          </cell>
        </row>
        <row r="3684">
          <cell r="A3684" t="str">
            <v>2478450</v>
          </cell>
          <cell r="B3684">
            <v>483714</v>
          </cell>
          <cell r="C3684" t="str">
            <v>2478450</v>
          </cell>
          <cell r="D3684" t="str">
            <v>MDELIVERY</v>
          </cell>
          <cell r="E3684" t="str">
            <v>DESPACHO</v>
          </cell>
          <cell r="F3684" t="str">
            <v>NORMAL</v>
          </cell>
          <cell r="G3684" t="str">
            <v>IC3975</v>
          </cell>
          <cell r="H3684">
            <v>44916</v>
          </cell>
          <cell r="I3684" t="str">
            <v>ENTREGADO</v>
          </cell>
          <cell r="J3684">
            <v>44917</v>
          </cell>
          <cell r="K3684" t="str">
            <v xml:space="preserve">Karina Andrade_STARFLOWERS CIA LTDA </v>
          </cell>
          <cell r="L3684" t="str">
            <v>EDIFICIO CARDECA BUSINESS CENTER AUTOPISTA CUENCA SUBIDA A TURIOFICINA STARFLOWERS</v>
          </cell>
          <cell r="M3684" t="str">
            <v>1792997410001</v>
          </cell>
          <cell r="N3684" t="str">
            <v>998568650</v>
          </cell>
          <cell r="O3684" t="str">
            <v/>
          </cell>
          <cell r="P3684" t="str">
            <v>CUENCA</v>
          </cell>
          <cell r="Q3684" t="str">
            <v>CUENCA</v>
          </cell>
          <cell r="R3684" t="str">
            <v>AZUAY</v>
          </cell>
          <cell r="T3684" t="str">
            <v>TRAMACO</v>
          </cell>
          <cell r="U3684" t="str">
            <v>FLEXNETUIO_PROVINCIA</v>
          </cell>
          <cell r="V3684">
            <v>1</v>
          </cell>
          <cell r="W3684">
            <v>1</v>
          </cell>
          <cell r="X3684" t="str">
            <v>FLEXNET ECUADOR - MDELIVERY</v>
          </cell>
          <cell r="Y3684" t="str">
            <v>CALLE 28 DE JUNIO S/N Y GARCIA MORENO ENTRADA LLANO GRANDE</v>
          </cell>
        </row>
        <row r="3685">
          <cell r="A3685" t="str">
            <v>2478452</v>
          </cell>
          <cell r="B3685">
            <v>483715</v>
          </cell>
          <cell r="C3685" t="str">
            <v>2478452</v>
          </cell>
          <cell r="D3685" t="str">
            <v>MDELIVERY</v>
          </cell>
          <cell r="E3685" t="str">
            <v>DESPACHO</v>
          </cell>
          <cell r="F3685" t="str">
            <v>NORMAL</v>
          </cell>
          <cell r="G3685" t="str">
            <v>FT76371</v>
          </cell>
          <cell r="H3685">
            <v>44916</v>
          </cell>
          <cell r="I3685" t="str">
            <v>ENTREGADO</v>
          </cell>
          <cell r="J3685">
            <v>44917</v>
          </cell>
          <cell r="K3685" t="str">
            <v>MARCO VINICIO JIMENEZ PADILLA_MARCO VINICIO JIMENEZ PADILLA</v>
          </cell>
          <cell r="L3685" t="str">
            <v>EN LA OCCIDENTAL VIRGILIO CORRAL Y JORGE PIEDRA POR LA AGENCIA NACIONAL DE TRaNSITO CONJUNTOS LOS JARDINES DEL BOSQUE CASAS AMARILLAS 5TA ETAPA CASA E64</v>
          </cell>
          <cell r="M3685" t="str">
            <v>1705670725001</v>
          </cell>
          <cell r="N3685" t="str">
            <v>0995823324</v>
          </cell>
          <cell r="O3685" t="str">
            <v/>
          </cell>
          <cell r="P3685" t="str">
            <v>QUITO</v>
          </cell>
          <cell r="Q3685" t="str">
            <v>QUITO</v>
          </cell>
          <cell r="R3685" t="str">
            <v>PICHINCHA</v>
          </cell>
          <cell r="T3685" t="str">
            <v>FLEXTRANS UIO</v>
          </cell>
          <cell r="U3685" t="str">
            <v>FLEXNETUIO_LOCAL</v>
          </cell>
          <cell r="V3685">
            <v>1</v>
          </cell>
          <cell r="W3685">
            <v>1</v>
          </cell>
          <cell r="X3685" t="str">
            <v>FLEXNET ECUADOR - MDELIVERY</v>
          </cell>
          <cell r="Y3685" t="str">
            <v>CALLE 28 DE JUNIO S/N Y GARCIA MORENO ENTRADA LLANO GRANDE</v>
          </cell>
        </row>
        <row r="3686">
          <cell r="A3686" t="str">
            <v>2478453</v>
          </cell>
          <cell r="B3686">
            <v>483716</v>
          </cell>
          <cell r="C3686" t="str">
            <v>2478453</v>
          </cell>
          <cell r="D3686" t="str">
            <v>MDELIVERY</v>
          </cell>
          <cell r="E3686" t="str">
            <v>DESPACHO</v>
          </cell>
          <cell r="F3686" t="str">
            <v>NORMAL</v>
          </cell>
          <cell r="G3686" t="str">
            <v>TF90061</v>
          </cell>
          <cell r="H3686">
            <v>44916</v>
          </cell>
          <cell r="I3686" t="str">
            <v>ENTREGADO</v>
          </cell>
          <cell r="J3686">
            <v>44917</v>
          </cell>
          <cell r="K3686" t="str">
            <v xml:space="preserve">Carolina Valdez_NORLOP THOMPSON ASOCIADOS S A </v>
          </cell>
          <cell r="L3686" t="str">
            <v>TULCAN 1017 Y LUQUE</v>
          </cell>
          <cell r="M3686" t="str">
            <v>0990131775001</v>
          </cell>
          <cell r="N3686" t="str">
            <v>0995479298</v>
          </cell>
          <cell r="O3686" t="str">
            <v/>
          </cell>
          <cell r="P3686" t="str">
            <v>GUAYAQUIL</v>
          </cell>
          <cell r="Q3686" t="str">
            <v>GUAYAQUIL</v>
          </cell>
          <cell r="R3686" t="str">
            <v>GUAYAS</v>
          </cell>
          <cell r="T3686" t="str">
            <v>ITSACOURIER</v>
          </cell>
          <cell r="U3686" t="str">
            <v>FLEXNETUIO_GYE</v>
          </cell>
          <cell r="V3686">
            <v>1</v>
          </cell>
          <cell r="W3686">
            <v>1</v>
          </cell>
          <cell r="X3686" t="str">
            <v>FLEXNET ECUADOR - MDELIVERY</v>
          </cell>
          <cell r="Y3686" t="str">
            <v>CALLE 28 DE JUNIO S/N Y GARCIA MORENO ENTRADA LLANO GRANDE</v>
          </cell>
        </row>
        <row r="3687">
          <cell r="A3687" t="str">
            <v>2478458</v>
          </cell>
          <cell r="B3687">
            <v>483717</v>
          </cell>
          <cell r="C3687" t="str">
            <v>2478458</v>
          </cell>
          <cell r="D3687" t="str">
            <v>MDELIVERY</v>
          </cell>
          <cell r="E3687" t="str">
            <v>DESPACHO</v>
          </cell>
          <cell r="F3687" t="str">
            <v>NORMAL</v>
          </cell>
          <cell r="G3687" t="str">
            <v>031080002478458</v>
          </cell>
          <cell r="H3687">
            <v>44916</v>
          </cell>
          <cell r="I3687" t="str">
            <v>ENTREGADO</v>
          </cell>
          <cell r="J3687">
            <v>44917</v>
          </cell>
          <cell r="K3687" t="str">
            <v>JOSE GREGORIO MACIAS GUADAMUD_JOSE GREGORIO MACIAS GUADAMUD</v>
          </cell>
          <cell r="L3687" t="str">
            <v>MANABi PARROQUIA PORTOVIEJO AV MANABI SN Y CALLE TENIS CLUB REF PLAZA DEL SOL TRABAJA EN LOCAL IPHONE PRO SOLUCION LOCAL 4</v>
          </cell>
          <cell r="M3687" t="str">
            <v>1315693505001</v>
          </cell>
          <cell r="N3687" t="str">
            <v>0960711748</v>
          </cell>
          <cell r="O3687" t="str">
            <v/>
          </cell>
          <cell r="P3687" t="str">
            <v>PORTOVIEJO</v>
          </cell>
          <cell r="Q3687" t="str">
            <v>PORTOVIEJO</v>
          </cell>
          <cell r="R3687" t="str">
            <v>MANABI</v>
          </cell>
          <cell r="T3687" t="str">
            <v>TRAMACO</v>
          </cell>
          <cell r="U3687" t="str">
            <v>FLEXNETUIO_PROVINCIA</v>
          </cell>
          <cell r="V3687">
            <v>1</v>
          </cell>
          <cell r="W3687">
            <v>1</v>
          </cell>
          <cell r="X3687" t="str">
            <v>FLEXNET ECUADOR - MDELIVERY</v>
          </cell>
          <cell r="Y3687" t="str">
            <v>CALLE 28 DE JUNIO S/N Y GARCIA MORENO ENTRADA LLANO GRANDE</v>
          </cell>
        </row>
        <row r="3688">
          <cell r="A3688" t="str">
            <v>2478459</v>
          </cell>
          <cell r="B3688">
            <v>483718</v>
          </cell>
          <cell r="C3688" t="str">
            <v>2478459</v>
          </cell>
          <cell r="D3688" t="str">
            <v>MDELIVERY</v>
          </cell>
          <cell r="E3688" t="str">
            <v>DESPACHO</v>
          </cell>
          <cell r="F3688" t="str">
            <v>DERIVADO PICK UP</v>
          </cell>
          <cell r="G3688" t="str">
            <v>031080002478459</v>
          </cell>
          <cell r="H3688">
            <v>44916</v>
          </cell>
          <cell r="I3688" t="str">
            <v>ENTREGADO</v>
          </cell>
          <cell r="J3688">
            <v>44917</v>
          </cell>
          <cell r="K3688" t="str">
            <v>JORGE LUIS VITERI BRAVO_JORGE LUIS VITERI BRAVO</v>
          </cell>
          <cell r="L3688" t="str">
            <v>GUAYAS RETIRA EN TRAMACO EXPRESS PORTETE PORTETE 2500 SN Y TUNGURAHUA RETIRA EN TRAMACO</v>
          </cell>
          <cell r="M3688" t="str">
            <v>0909629172001</v>
          </cell>
          <cell r="N3688" t="str">
            <v>0960574075</v>
          </cell>
          <cell r="O3688" t="str">
            <v/>
          </cell>
          <cell r="P3688" t="str">
            <v>GUAYAQUIL</v>
          </cell>
          <cell r="Q3688" t="str">
            <v>GUAYAQUIL</v>
          </cell>
          <cell r="R3688" t="str">
            <v>GUAYAS</v>
          </cell>
          <cell r="T3688" t="str">
            <v>TRAMACO</v>
          </cell>
          <cell r="U3688" t="str">
            <v>FLEXNETUIO_GYE</v>
          </cell>
          <cell r="V3688">
            <v>1</v>
          </cell>
          <cell r="W3688">
            <v>1</v>
          </cell>
          <cell r="X3688" t="str">
            <v>FLEXNET ECUADOR - MDELIVERY</v>
          </cell>
          <cell r="Y3688" t="str">
            <v>CALLE 28 DE JUNIO S/N Y GARCIA MORENO ENTRADA LLANO GRANDE</v>
          </cell>
        </row>
        <row r="3689">
          <cell r="A3689" t="str">
            <v>2478460</v>
          </cell>
          <cell r="B3689">
            <v>483719</v>
          </cell>
          <cell r="C3689" t="str">
            <v>2478460</v>
          </cell>
          <cell r="D3689" t="str">
            <v>MDELIVERY</v>
          </cell>
          <cell r="E3689" t="str">
            <v>DESPACHO</v>
          </cell>
          <cell r="F3689" t="str">
            <v>NORMAL</v>
          </cell>
          <cell r="G3689" t="str">
            <v>031080002478460</v>
          </cell>
          <cell r="H3689">
            <v>44916</v>
          </cell>
          <cell r="I3689" t="str">
            <v>ENTREGADO</v>
          </cell>
          <cell r="J3689">
            <v>44917</v>
          </cell>
          <cell r="K3689" t="str">
            <v>ZAMBRANO ESPANA SEGUNDO NAPOLEoN_ZAMBRANO ESPANA SEGUNDO NAPOLEON</v>
          </cell>
          <cell r="L3689" t="str">
            <v xml:space="preserve"> MANABi CALLE PEDRO GUAL Y CORONEL SABANDO TALLER “TORNERIA ZAMBRANO PINTADO DE COLOR AZUL CON GRIS DIAGONAL A LA ESTACION DE SERVICIO “MAS GAS COMUNICARSE CON EL SR ANTES DE ACERCARSE COMUNICARSE CON</v>
          </cell>
          <cell r="M3689" t="str">
            <v>1307692762001</v>
          </cell>
          <cell r="N3689" t="str">
            <v>0981455155</v>
          </cell>
          <cell r="O3689" t="str">
            <v/>
          </cell>
          <cell r="P3689" t="str">
            <v>PORTOVIEJO</v>
          </cell>
          <cell r="Q3689" t="str">
            <v>PORTOVIEJO</v>
          </cell>
          <cell r="R3689" t="str">
            <v>MANABI</v>
          </cell>
          <cell r="T3689" t="str">
            <v>TRAMACO</v>
          </cell>
          <cell r="U3689" t="str">
            <v>FLEXNETUIO_PROVINCIA</v>
          </cell>
          <cell r="V3689">
            <v>1</v>
          </cell>
          <cell r="W3689">
            <v>1</v>
          </cell>
          <cell r="X3689" t="str">
            <v>FLEXNET ECUADOR - MDELIVERY</v>
          </cell>
          <cell r="Y3689" t="str">
            <v>CALLE 28 DE JUNIO S/N Y GARCIA MORENO ENTRADA LLANO GRANDE</v>
          </cell>
        </row>
        <row r="3690">
          <cell r="A3690" t="str">
            <v>2478461</v>
          </cell>
          <cell r="B3690">
            <v>483720</v>
          </cell>
          <cell r="C3690" t="str">
            <v>2478461</v>
          </cell>
          <cell r="D3690" t="str">
            <v>MDELIVERY</v>
          </cell>
          <cell r="E3690" t="str">
            <v>DESPACHO</v>
          </cell>
          <cell r="F3690" t="str">
            <v>NORMAL</v>
          </cell>
          <cell r="G3690" t="str">
            <v>IC3976</v>
          </cell>
          <cell r="H3690">
            <v>44916</v>
          </cell>
          <cell r="I3690" t="str">
            <v>ENTREGADO</v>
          </cell>
          <cell r="J3690">
            <v>44917</v>
          </cell>
          <cell r="K3690" t="str">
            <v>CARLOS DAVID DONOSO CORDERO_CARLOS DAVID DONOSO CORDERO</v>
          </cell>
          <cell r="L3690" t="str">
            <v>AZUAY SECTOR EL AEROPUERTO AV ESPANA 17 30 Y CALLE TURUHUAICO EDIFICIO GRANDE IMPORTADORA “TOMEBAMBA PREGUNTAR EN EL aREA DE ECOMMERCE POR EL SR COMUNICARSE CON EL SR ANTES DE ACERCARSE AL LUGAR VIA W</v>
          </cell>
          <cell r="M3690" t="str">
            <v>1717486409001</v>
          </cell>
          <cell r="N3690" t="str">
            <v>0985385306</v>
          </cell>
          <cell r="O3690" t="str">
            <v/>
          </cell>
          <cell r="P3690" t="str">
            <v>CUENCA</v>
          </cell>
          <cell r="Q3690" t="str">
            <v>CUENCA</v>
          </cell>
          <cell r="R3690" t="str">
            <v>AZUAY</v>
          </cell>
          <cell r="T3690" t="str">
            <v>TRAMACO</v>
          </cell>
          <cell r="U3690" t="str">
            <v>FLEXNETUIO_PROVINCIA</v>
          </cell>
          <cell r="V3690">
            <v>1</v>
          </cell>
          <cell r="W3690">
            <v>1</v>
          </cell>
          <cell r="X3690" t="str">
            <v>FLEXNET ECUADOR - MDELIVERY</v>
          </cell>
          <cell r="Y3690" t="str">
            <v>CALLE 28 DE JUNIO S/N Y GARCIA MORENO ENTRADA LLANO GRANDE</v>
          </cell>
        </row>
        <row r="3691">
          <cell r="A3691" t="str">
            <v>2478462</v>
          </cell>
          <cell r="B3691">
            <v>483721</v>
          </cell>
          <cell r="C3691" t="str">
            <v>2478462</v>
          </cell>
          <cell r="D3691" t="str">
            <v>MDELIVERY</v>
          </cell>
          <cell r="E3691" t="str">
            <v>DESPACHO</v>
          </cell>
          <cell r="F3691" t="str">
            <v>NORMAL</v>
          </cell>
          <cell r="G3691" t="str">
            <v>FT76366</v>
          </cell>
          <cell r="H3691">
            <v>44916</v>
          </cell>
          <cell r="I3691" t="str">
            <v>ENTREGADO</v>
          </cell>
          <cell r="J3691">
            <v>44917</v>
          </cell>
          <cell r="K3691" t="str">
            <v>CARLOS ALBERTO PALACIOS PURUNCAJAS_CARLOS ALBERTO PALACIOS PURUNCAJAS</v>
          </cell>
          <cell r="L3691" t="str">
            <v xml:space="preserve">SAN JOSE DE MORAN CARLOS MANTILLA N15 106 Y TOLEDO DOS CUADRAS MAS ABAJO DEL TIA CASA COLOR CELESTE Y UN LOCAL CON PUERTAS DE VIDRIO </v>
          </cell>
          <cell r="M3691" t="str">
            <v>1715523799001</v>
          </cell>
          <cell r="N3691" t="str">
            <v>0984374873</v>
          </cell>
          <cell r="O3691" t="str">
            <v/>
          </cell>
          <cell r="P3691" t="str">
            <v>QUITO</v>
          </cell>
          <cell r="Q3691" t="str">
            <v>QUITO</v>
          </cell>
          <cell r="R3691" t="str">
            <v>PICHINCHA</v>
          </cell>
          <cell r="T3691" t="str">
            <v>FLEXTRANS UIO</v>
          </cell>
          <cell r="U3691" t="str">
            <v>FLEXNETUIO_LOCAL</v>
          </cell>
          <cell r="V3691">
            <v>1</v>
          </cell>
          <cell r="W3691">
            <v>1</v>
          </cell>
          <cell r="X3691" t="str">
            <v>FLEXNET ECUADOR - MDELIVERY</v>
          </cell>
          <cell r="Y3691" t="str">
            <v>CALLE 28 DE JUNIO S/N Y GARCIA MORENO ENTRADA LLANO GRANDE</v>
          </cell>
        </row>
        <row r="3692">
          <cell r="A3692" t="str">
            <v>2478464</v>
          </cell>
          <cell r="B3692">
            <v>483722</v>
          </cell>
          <cell r="C3692" t="str">
            <v>2478464</v>
          </cell>
          <cell r="D3692" t="str">
            <v>MDELIVERY</v>
          </cell>
          <cell r="E3692" t="str">
            <v>DESPACHO</v>
          </cell>
          <cell r="F3692" t="str">
            <v>NORMAL</v>
          </cell>
          <cell r="G3692" t="str">
            <v>TF90050</v>
          </cell>
          <cell r="H3692">
            <v>44916</v>
          </cell>
          <cell r="I3692" t="str">
            <v>ENTREGADO</v>
          </cell>
          <cell r="J3692">
            <v>44917</v>
          </cell>
          <cell r="K3692" t="str">
            <v>MARTHA TAMAYO_ASOCIACION DE EMPLEADOS DEL BANCO DEL PICHINCHA SU</v>
          </cell>
          <cell r="L3692" t="str">
            <v xml:space="preserve"> GUAYAS GUAYAQUIL AV AV FCO DE ORELLANA Y JUSTIN CORNEJO PISO 5 GUAYAQUIL </v>
          </cell>
          <cell r="M3692" t="str">
            <v>0992117699001</v>
          </cell>
          <cell r="N3692" t="str">
            <v>994166161</v>
          </cell>
          <cell r="O3692" t="str">
            <v/>
          </cell>
          <cell r="P3692" t="str">
            <v>GUAYAQUIL</v>
          </cell>
          <cell r="Q3692" t="str">
            <v>GUAYAQUIL</v>
          </cell>
          <cell r="R3692" t="str">
            <v>GUAYAS</v>
          </cell>
          <cell r="T3692" t="str">
            <v>ITSACOURIER</v>
          </cell>
          <cell r="U3692" t="str">
            <v>FLEXNETUIO_GYE</v>
          </cell>
          <cell r="V3692">
            <v>1</v>
          </cell>
          <cell r="W3692">
            <v>1</v>
          </cell>
          <cell r="X3692" t="str">
            <v>FLEXNET ECUADOR - MDELIVERY</v>
          </cell>
          <cell r="Y3692" t="str">
            <v>CALLE 28 DE JUNIO S/N Y GARCIA MORENO ENTRADA LLANO GRANDE</v>
          </cell>
        </row>
        <row r="3693">
          <cell r="A3693" t="str">
            <v>2478465</v>
          </cell>
          <cell r="B3693">
            <v>483723</v>
          </cell>
          <cell r="C3693" t="str">
            <v>2478465</v>
          </cell>
          <cell r="D3693" t="str">
            <v>MDELIVERY</v>
          </cell>
          <cell r="E3693" t="str">
            <v>DESPACHO</v>
          </cell>
          <cell r="F3693" t="str">
            <v>NORMAL</v>
          </cell>
          <cell r="G3693" t="str">
            <v>TF90049</v>
          </cell>
          <cell r="H3693">
            <v>44916</v>
          </cell>
          <cell r="I3693" t="str">
            <v>ENTREGADO</v>
          </cell>
          <cell r="J3693">
            <v>44917</v>
          </cell>
          <cell r="K3693" t="str">
            <v xml:space="preserve">Maria Fernanda Suarez Correa_BANCO GUAYAQUIL S A </v>
          </cell>
          <cell r="L3693" t="str">
            <v xml:space="preserve"> GUAYAS GUAYAQUIL ARGUELLES ORIENTE Agencia Centenario Banco Guayaquil Agencia Centenario Banco Guayaquil </v>
          </cell>
          <cell r="M3693" t="str">
            <v>0990049459001</v>
          </cell>
          <cell r="N3693" t="str">
            <v>958614817</v>
          </cell>
          <cell r="O3693" t="str">
            <v/>
          </cell>
          <cell r="P3693" t="str">
            <v>GUAYAQUIL</v>
          </cell>
          <cell r="Q3693" t="str">
            <v>GUAYAQUIL</v>
          </cell>
          <cell r="R3693" t="str">
            <v>GUAYAS</v>
          </cell>
          <cell r="T3693" t="str">
            <v>ITSACOURIER</v>
          </cell>
          <cell r="U3693" t="str">
            <v>FLEXNETUIO_GYE</v>
          </cell>
          <cell r="V3693">
            <v>1</v>
          </cell>
          <cell r="W3693">
            <v>1</v>
          </cell>
          <cell r="X3693" t="str">
            <v>FLEXNET ECUADOR - MDELIVERY</v>
          </cell>
          <cell r="Y3693" t="str">
            <v>CALLE 28 DE JUNIO S/N Y GARCIA MORENO ENTRADA LLANO GRANDE</v>
          </cell>
        </row>
        <row r="3694">
          <cell r="A3694" t="str">
            <v>2478466</v>
          </cell>
          <cell r="B3694">
            <v>483724</v>
          </cell>
          <cell r="C3694" t="str">
            <v>2478466</v>
          </cell>
          <cell r="D3694" t="str">
            <v>MDELIVERY</v>
          </cell>
          <cell r="E3694" t="str">
            <v>DESPACHO</v>
          </cell>
          <cell r="F3694" t="str">
            <v>NORMAL</v>
          </cell>
          <cell r="G3694" t="str">
            <v>031080002478466</v>
          </cell>
          <cell r="H3694">
            <v>44916</v>
          </cell>
          <cell r="I3694" t="str">
            <v>ENTREGADO</v>
          </cell>
          <cell r="J3694">
            <v>44923</v>
          </cell>
          <cell r="K3694" t="str">
            <v>EDGAR MARCELO MORILLO ENRIQUEZ_EDGAR MARCELO MORILLO ENRIQUEZ</v>
          </cell>
          <cell r="L3694" t="str">
            <v>IBARRA JUAN FRANCISCO BONILLA Y VICENTE ROCAFUERTE CASA 1385 FRENTE AL HOTEL LA GIRALDA</v>
          </cell>
          <cell r="M3694" t="str">
            <v>0401175401001</v>
          </cell>
          <cell r="N3694" t="str">
            <v>0987910252</v>
          </cell>
          <cell r="O3694" t="str">
            <v/>
          </cell>
          <cell r="P3694" t="str">
            <v>IBARRA</v>
          </cell>
          <cell r="Q3694" t="str">
            <v>IBARRA</v>
          </cell>
          <cell r="R3694" t="str">
            <v>IMBABURA</v>
          </cell>
          <cell r="T3694" t="str">
            <v>TRAMACO</v>
          </cell>
          <cell r="U3694" t="str">
            <v>FLEXNETUIO_PROVINCIA</v>
          </cell>
          <cell r="V3694">
            <v>1</v>
          </cell>
          <cell r="W3694">
            <v>1</v>
          </cell>
          <cell r="X3694" t="str">
            <v>FLEXNET ECUADOR - MDELIVERY</v>
          </cell>
          <cell r="Y3694" t="str">
            <v>CALLE 28 DE JUNIO S/N Y GARCIA MORENO ENTRADA LLANO GRANDE</v>
          </cell>
        </row>
        <row r="3695">
          <cell r="A3695" t="str">
            <v>2478467</v>
          </cell>
          <cell r="B3695">
            <v>483725</v>
          </cell>
          <cell r="C3695" t="str">
            <v>2478467</v>
          </cell>
          <cell r="D3695" t="str">
            <v>MDELIVERY</v>
          </cell>
          <cell r="E3695" t="str">
            <v>DESPACHO</v>
          </cell>
          <cell r="F3695" t="str">
            <v>NORMAL</v>
          </cell>
          <cell r="G3695" t="str">
            <v>TF90059</v>
          </cell>
          <cell r="H3695">
            <v>44916</v>
          </cell>
          <cell r="I3695" t="str">
            <v>ENTREGADO</v>
          </cell>
          <cell r="J3695">
            <v>44917</v>
          </cell>
          <cell r="K3695" t="str">
            <v>CARLOS EDUARDO VERA LOOR_CARLOS EDUARDO VERA LOOR</v>
          </cell>
          <cell r="L3695" t="str">
            <v xml:space="preserve"> ALBORADA I Calle AV AGUSTIN FREIRE Numero SOLAR 25 Manzana I REFERENCIA DIAGONAL A ENCEBOLLADOS EL COLORADO </v>
          </cell>
          <cell r="M3695" t="str">
            <v>0917011868001</v>
          </cell>
          <cell r="N3695" t="str">
            <v>0997568657</v>
          </cell>
          <cell r="O3695" t="str">
            <v/>
          </cell>
          <cell r="P3695" t="str">
            <v>GUAYAQUIL</v>
          </cell>
          <cell r="Q3695" t="str">
            <v>GUAYAQUIL</v>
          </cell>
          <cell r="R3695" t="str">
            <v>GUAYAS</v>
          </cell>
          <cell r="T3695" t="str">
            <v>ITSACOURIER</v>
          </cell>
          <cell r="U3695" t="str">
            <v>FLEXNETUIO_GYE</v>
          </cell>
          <cell r="V3695">
            <v>1</v>
          </cell>
          <cell r="W3695">
            <v>1</v>
          </cell>
          <cell r="X3695" t="str">
            <v>FLEXNET ECUADOR - MDELIVERY</v>
          </cell>
          <cell r="Y3695" t="str">
            <v>CALLE 28 DE JUNIO S/N Y GARCIA MORENO ENTRADA LLANO GRANDE</v>
          </cell>
        </row>
        <row r="3696">
          <cell r="A3696" t="str">
            <v>2478473</v>
          </cell>
          <cell r="B3696">
            <v>483726</v>
          </cell>
          <cell r="C3696" t="str">
            <v>2478473</v>
          </cell>
          <cell r="D3696" t="str">
            <v>MDELIVERY</v>
          </cell>
          <cell r="E3696" t="str">
            <v>DESPACHO</v>
          </cell>
          <cell r="F3696" t="str">
            <v>NORMAL</v>
          </cell>
          <cell r="G3696" t="str">
            <v>031080002478473</v>
          </cell>
          <cell r="H3696">
            <v>44916</v>
          </cell>
          <cell r="I3696" t="str">
            <v>ENTREGADO</v>
          </cell>
          <cell r="J3696">
            <v>44917</v>
          </cell>
          <cell r="K3696" t="str">
            <v>JAIRO ANDRES CRUZ RUALES_JAIRO ANDRES CRUZ RUALES</v>
          </cell>
          <cell r="L3696" t="str">
            <v xml:space="preserve"> AV CRISTOBAL DE TROYA Y PIEDAD GOMEZ JURADO REFERENCIA MEDIA CUADRA ANTES DE LA PANADERIA LOS COLOMBIANOS LOCAL IMPORTADO MULTIMARCA </v>
          </cell>
          <cell r="M3696" t="str">
            <v>1003856059001</v>
          </cell>
          <cell r="N3696" t="str">
            <v>0995620190</v>
          </cell>
          <cell r="O3696" t="str">
            <v/>
          </cell>
          <cell r="P3696" t="str">
            <v>IBARRA</v>
          </cell>
          <cell r="Q3696" t="str">
            <v>IBARRA</v>
          </cell>
          <cell r="R3696" t="str">
            <v>IMBABURA</v>
          </cell>
          <cell r="T3696" t="str">
            <v>TRAMACO</v>
          </cell>
          <cell r="U3696" t="str">
            <v>FLEXNETUIO_PROVINCIA</v>
          </cell>
          <cell r="V3696">
            <v>1</v>
          </cell>
          <cell r="W3696">
            <v>1</v>
          </cell>
          <cell r="X3696" t="str">
            <v>FLEXNET ECUADOR - MDELIVERY</v>
          </cell>
          <cell r="Y3696" t="str">
            <v>CALLE 28 DE JUNIO S/N Y GARCIA MORENO ENTRADA LLANO GRANDE</v>
          </cell>
        </row>
        <row r="3697">
          <cell r="A3697" t="str">
            <v>2478474</v>
          </cell>
          <cell r="B3697">
            <v>483727</v>
          </cell>
          <cell r="C3697" t="str">
            <v>2478474</v>
          </cell>
          <cell r="D3697" t="str">
            <v>MDELIVERY</v>
          </cell>
          <cell r="E3697" t="str">
            <v>DESPACHO</v>
          </cell>
          <cell r="F3697" t="str">
            <v>NORMAL</v>
          </cell>
          <cell r="G3697" t="str">
            <v>FT76368</v>
          </cell>
          <cell r="H3697">
            <v>44916</v>
          </cell>
          <cell r="I3697" t="str">
            <v>INCIDENCIA</v>
          </cell>
          <cell r="J3697">
            <v>44923</v>
          </cell>
          <cell r="K3697" t="str">
            <v>RODRIGO SUAREZ_BANCO DE LA PRODUCCION S A PRODUBANCO</v>
          </cell>
          <cell r="L3697" t="str">
            <v xml:space="preserve"> PICHINCHA QUITO Av Rodrigo Pachano SN y Montalvo Ficoa Park Centro Empresarial Agencia Ficoa Park Ambato Ecuador </v>
          </cell>
          <cell r="M3697" t="str">
            <v>1790368718001</v>
          </cell>
          <cell r="N3697" t="str">
            <v>995615034</v>
          </cell>
          <cell r="O3697" t="str">
            <v/>
          </cell>
          <cell r="P3697" t="str">
            <v>QUITO</v>
          </cell>
          <cell r="Q3697" t="str">
            <v>QUITO</v>
          </cell>
          <cell r="R3697" t="str">
            <v>PICHINCHA</v>
          </cell>
          <cell r="T3697" t="str">
            <v>FLEXTRANS UIO</v>
          </cell>
          <cell r="U3697" t="str">
            <v>FLEXNETUIO_LOCAL</v>
          </cell>
          <cell r="V3697">
            <v>1</v>
          </cell>
          <cell r="W3697">
            <v>1</v>
          </cell>
          <cell r="X3697" t="str">
            <v>FLEXNET ECUADOR - MDELIVERY</v>
          </cell>
          <cell r="Y3697" t="str">
            <v>CALLE 28 DE JUNIO S/N Y GARCIA MORENO ENTRADA LLANO GRANDE</v>
          </cell>
        </row>
        <row r="3698">
          <cell r="A3698" t="str">
            <v>2478361</v>
          </cell>
          <cell r="B3698">
            <v>483664</v>
          </cell>
          <cell r="C3698" t="str">
            <v>2478361</v>
          </cell>
          <cell r="D3698" t="str">
            <v>MDELIVERY</v>
          </cell>
          <cell r="E3698" t="str">
            <v>DESPACHO</v>
          </cell>
          <cell r="F3698" t="str">
            <v>EXPRESS</v>
          </cell>
          <cell r="G3698" t="str">
            <v>EC5945</v>
          </cell>
          <cell r="H3698">
            <v>44916</v>
          </cell>
          <cell r="I3698" t="str">
            <v>ENTREGADO</v>
          </cell>
          <cell r="J3698">
            <v>44916</v>
          </cell>
          <cell r="K3698" t="str">
            <v>Patricia Luna_URBANO EXPRESS S A RAPIEXX</v>
          </cell>
          <cell r="L3698" t="str">
            <v>De Las Azucenas N44 131 y de Los Granados</v>
          </cell>
          <cell r="M3698" t="str">
            <v>1791312813001</v>
          </cell>
          <cell r="N3698" t="str">
            <v>0992526528</v>
          </cell>
          <cell r="O3698" t="str">
            <v/>
          </cell>
          <cell r="P3698" t="str">
            <v>QUITO</v>
          </cell>
          <cell r="Q3698" t="str">
            <v>QUITO</v>
          </cell>
          <cell r="R3698" t="str">
            <v>PICHINCHA</v>
          </cell>
          <cell r="T3698" t="str">
            <v>EXPRESSCON</v>
          </cell>
          <cell r="U3698" t="str">
            <v>FLEXNETUIO_LOCAL</v>
          </cell>
          <cell r="V3698">
            <v>1</v>
          </cell>
          <cell r="W3698">
            <v>1</v>
          </cell>
          <cell r="X3698" t="str">
            <v>FLEXNET ECUADOR - MDELIVERY</v>
          </cell>
          <cell r="Y3698" t="str">
            <v>CALLE 28 DE JUNIO S/N Y GARCIA MORENO ENTRADA LLANO GRANDE</v>
          </cell>
        </row>
        <row r="3699">
          <cell r="A3699" t="str">
            <v>2478388</v>
          </cell>
          <cell r="B3699">
            <v>483665</v>
          </cell>
          <cell r="C3699" t="str">
            <v>2478388</v>
          </cell>
          <cell r="D3699" t="str">
            <v>MDELIVERY</v>
          </cell>
          <cell r="E3699" t="str">
            <v>DESPACHO</v>
          </cell>
          <cell r="F3699" t="str">
            <v>EXPRESS</v>
          </cell>
          <cell r="G3699" t="str">
            <v>EC5948</v>
          </cell>
          <cell r="H3699">
            <v>44916</v>
          </cell>
          <cell r="I3699" t="str">
            <v>ENTREGADO</v>
          </cell>
          <cell r="J3699">
            <v>44916</v>
          </cell>
          <cell r="K3699" t="str">
            <v>Libia Eres_JORGE LUIS SIMBANA SANGUNA</v>
          </cell>
          <cell r="L3699" t="str">
            <v xml:space="preserve"> Santa Lucia De los Helechos y Nopales Conjunto Mirador del Pichincha 6 Como referencia cerca del Colegio Julio Verne </v>
          </cell>
          <cell r="M3699" t="str">
            <v>1708523673001</v>
          </cell>
          <cell r="N3699" t="str">
            <v>0984401065</v>
          </cell>
          <cell r="O3699" t="str">
            <v/>
          </cell>
          <cell r="P3699" t="str">
            <v>QUITO</v>
          </cell>
          <cell r="Q3699" t="str">
            <v>QUITO</v>
          </cell>
          <cell r="R3699" t="str">
            <v>PICHINCHA</v>
          </cell>
          <cell r="T3699" t="str">
            <v>EXPRESSCON</v>
          </cell>
          <cell r="U3699" t="str">
            <v>FLEXNETUIO_LOCAL</v>
          </cell>
          <cell r="V3699">
            <v>1</v>
          </cell>
          <cell r="W3699">
            <v>1</v>
          </cell>
          <cell r="X3699" t="str">
            <v>FLEXNET ECUADOR - MDELIVERY</v>
          </cell>
          <cell r="Y3699" t="str">
            <v>CALLE 28 DE JUNIO S/N Y GARCIA MORENO ENTRADA LLANO GRANDE</v>
          </cell>
        </row>
        <row r="3700">
          <cell r="A3700" t="str">
            <v>2478391</v>
          </cell>
          <cell r="B3700">
            <v>483666</v>
          </cell>
          <cell r="C3700" t="str">
            <v>2478391</v>
          </cell>
          <cell r="D3700" t="str">
            <v>MDELIVERY</v>
          </cell>
          <cell r="E3700" t="str">
            <v>DESPACHO</v>
          </cell>
          <cell r="F3700" t="str">
            <v>EXPRESS</v>
          </cell>
          <cell r="G3700" t="str">
            <v>TS8509</v>
          </cell>
          <cell r="H3700">
            <v>44916</v>
          </cell>
          <cell r="I3700" t="str">
            <v>ENTREGADO</v>
          </cell>
          <cell r="J3700">
            <v>44916</v>
          </cell>
          <cell r="K3700" t="str">
            <v>ANOYKAR ASTOR_MANUEL FELIPE ANGULO CEVALLOS</v>
          </cell>
          <cell r="L3700" t="str">
            <v>MARIANA DE JESUS CALLE VANCOUVER CON ITALIA EDIFICIO GARCIA BUENA</v>
          </cell>
          <cell r="M3700" t="str">
            <v>0802303115001</v>
          </cell>
          <cell r="N3700" t="str">
            <v>0978959550</v>
          </cell>
          <cell r="O3700" t="str">
            <v/>
          </cell>
          <cell r="P3700" t="str">
            <v>QUITO</v>
          </cell>
          <cell r="Q3700" t="str">
            <v>QUITO</v>
          </cell>
          <cell r="R3700" t="str">
            <v>PICHINCHA</v>
          </cell>
          <cell r="T3700" t="str">
            <v>TRANSERVISS</v>
          </cell>
          <cell r="U3700" t="str">
            <v>FLEXNETUIO_LOCAL</v>
          </cell>
          <cell r="V3700">
            <v>1</v>
          </cell>
          <cell r="W3700">
            <v>1</v>
          </cell>
          <cell r="X3700" t="str">
            <v>FLEXNET ECUADOR - MDELIVERY</v>
          </cell>
          <cell r="Y3700" t="str">
            <v>CALLE 28 DE JUNIO S/N Y GARCIA MORENO ENTRADA LLANO GRANDE</v>
          </cell>
        </row>
        <row r="3701">
          <cell r="A3701" t="str">
            <v>2478392</v>
          </cell>
          <cell r="B3701">
            <v>483667</v>
          </cell>
          <cell r="C3701" t="str">
            <v>2478392</v>
          </cell>
          <cell r="D3701" t="str">
            <v>MDELIVERY</v>
          </cell>
          <cell r="E3701" t="str">
            <v>DESPACHO</v>
          </cell>
          <cell r="F3701" t="str">
            <v>EXPRESS</v>
          </cell>
          <cell r="G3701" t="str">
            <v>EC5943</v>
          </cell>
          <cell r="H3701">
            <v>44916</v>
          </cell>
          <cell r="I3701" t="str">
            <v>ENTREGADO</v>
          </cell>
          <cell r="J3701">
            <v>44916</v>
          </cell>
          <cell r="K3701" t="str">
            <v>GUARDIA DE TURNO DEL CONJUNTO_LENIN RAMIRO MORETA BRACERO</v>
          </cell>
          <cell r="L3701" t="str">
            <v>NORTE DE QUITO LEONARDO MURIALDO 5458 Y SERVELLON URBINA CONJUNTO TIERRAS ALTAS DEPARTAMENTO H343</v>
          </cell>
          <cell r="M3701" t="str">
            <v>1706493226001</v>
          </cell>
          <cell r="N3701" t="str">
            <v>0998120769</v>
          </cell>
          <cell r="O3701" t="str">
            <v/>
          </cell>
          <cell r="P3701" t="str">
            <v>QUITO</v>
          </cell>
          <cell r="Q3701" t="str">
            <v>QUITO</v>
          </cell>
          <cell r="R3701" t="str">
            <v>PICHINCHA</v>
          </cell>
          <cell r="T3701" t="str">
            <v>EXPRESSCON</v>
          </cell>
          <cell r="U3701" t="str">
            <v>FLEXNETUIO_LOCAL</v>
          </cell>
          <cell r="V3701">
            <v>1</v>
          </cell>
          <cell r="W3701">
            <v>1</v>
          </cell>
          <cell r="X3701" t="str">
            <v>FLEXNET ECUADOR - MDELIVERY</v>
          </cell>
          <cell r="Y3701" t="str">
            <v>CALLE 28 DE JUNIO S/N Y GARCIA MORENO ENTRADA LLANO GRANDE</v>
          </cell>
        </row>
        <row r="3702">
          <cell r="A3702" t="str">
            <v>2478395</v>
          </cell>
          <cell r="B3702">
            <v>483668</v>
          </cell>
          <cell r="C3702" t="str">
            <v>2478395</v>
          </cell>
          <cell r="D3702" t="str">
            <v>MDELIVERY</v>
          </cell>
          <cell r="E3702" t="str">
            <v>DESPACHO</v>
          </cell>
          <cell r="F3702" t="str">
            <v>EXPRESS</v>
          </cell>
          <cell r="G3702" t="str">
            <v>TS8510</v>
          </cell>
          <cell r="H3702">
            <v>44916</v>
          </cell>
          <cell r="I3702" t="str">
            <v>ENTREGADO</v>
          </cell>
          <cell r="J3702">
            <v>44916</v>
          </cell>
          <cell r="K3702" t="str">
            <v>CRISTINA MARMOL_ BANCO PICHINCHA CA</v>
          </cell>
          <cell r="L3702" t="str">
            <v>Av 6 de Diciembre y Av Portugal Agencia Portugal</v>
          </cell>
          <cell r="M3702" t="str">
            <v>1790010937001</v>
          </cell>
          <cell r="N3702" t="str">
            <v>0996309930</v>
          </cell>
          <cell r="O3702" t="str">
            <v/>
          </cell>
          <cell r="P3702" t="str">
            <v>QUITO</v>
          </cell>
          <cell r="Q3702" t="str">
            <v>QUITO</v>
          </cell>
          <cell r="R3702" t="str">
            <v>PICHINCHA</v>
          </cell>
          <cell r="T3702" t="str">
            <v>TRANSERVISS</v>
          </cell>
          <cell r="U3702" t="str">
            <v>FLEXNETUIO_LOCAL</v>
          </cell>
          <cell r="V3702">
            <v>1</v>
          </cell>
          <cell r="W3702">
            <v>1</v>
          </cell>
          <cell r="X3702" t="str">
            <v>FLEXNET ECUADOR - MDELIVERY</v>
          </cell>
          <cell r="Y3702" t="str">
            <v>CALLE 28 DE JUNIO S/N Y GARCIA MORENO ENTRADA LLANO GRANDE</v>
          </cell>
        </row>
        <row r="3703">
          <cell r="A3703" t="str">
            <v>2478396</v>
          </cell>
          <cell r="B3703">
            <v>483669</v>
          </cell>
          <cell r="C3703" t="str">
            <v>2478396</v>
          </cell>
          <cell r="D3703" t="str">
            <v>MDELIVERY</v>
          </cell>
          <cell r="E3703" t="str">
            <v>DESPACHO</v>
          </cell>
          <cell r="F3703" t="str">
            <v>EXPRESS</v>
          </cell>
          <cell r="G3703" t="str">
            <v>EC5944</v>
          </cell>
          <cell r="H3703">
            <v>44916</v>
          </cell>
          <cell r="I3703" t="str">
            <v>ENTREGADO</v>
          </cell>
          <cell r="J3703">
            <v>44916</v>
          </cell>
          <cell r="K3703" t="str">
            <v>JOSE FERNANDO WALSH CHICAIZA_JOSE FERNANDO WALSH CHICAIZA</v>
          </cell>
          <cell r="L3703" t="str">
            <v>Av 6 de Diciembre N53 215 y de los pinos</v>
          </cell>
          <cell r="M3703" t="str">
            <v>1715310957001</v>
          </cell>
          <cell r="N3703" t="str">
            <v>0987516245/0999232882</v>
          </cell>
          <cell r="O3703" t="str">
            <v/>
          </cell>
          <cell r="P3703" t="str">
            <v>QUITO</v>
          </cell>
          <cell r="Q3703" t="str">
            <v>QUITO</v>
          </cell>
          <cell r="R3703" t="str">
            <v>PICHINCHA</v>
          </cell>
          <cell r="T3703" t="str">
            <v>EXPRESSCON</v>
          </cell>
          <cell r="U3703" t="str">
            <v>FLEXNETUIO_LOCAL</v>
          </cell>
          <cell r="V3703">
            <v>1</v>
          </cell>
          <cell r="W3703">
            <v>1</v>
          </cell>
          <cell r="X3703" t="str">
            <v>FLEXNET ECUADOR - MDELIVERY</v>
          </cell>
          <cell r="Y3703" t="str">
            <v>CALLE 28 DE JUNIO S/N Y GARCIA MORENO ENTRADA LLANO GRANDE</v>
          </cell>
        </row>
        <row r="3704">
          <cell r="A3704" t="str">
            <v>2478400</v>
          </cell>
          <cell r="B3704">
            <v>483670</v>
          </cell>
          <cell r="C3704" t="str">
            <v>2478400</v>
          </cell>
          <cell r="D3704" t="str">
            <v>MDELIVERY</v>
          </cell>
          <cell r="E3704" t="str">
            <v>DESPACHO</v>
          </cell>
          <cell r="F3704" t="str">
            <v>EXPRESS</v>
          </cell>
          <cell r="G3704" t="str">
            <v>EC5946</v>
          </cell>
          <cell r="H3704">
            <v>44916</v>
          </cell>
          <cell r="I3704" t="str">
            <v>ENTREGADO</v>
          </cell>
          <cell r="J3704">
            <v>44916</v>
          </cell>
          <cell r="K3704" t="str">
            <v>Sofia Alexandra Benitez Recalde_ASOCIACION SOLIDARISTA PROFUTURO</v>
          </cell>
          <cell r="L3704" t="str">
            <v xml:space="preserve"> PICHINCHA QUITO Holcim Planta Quito Norte Av Manuel Zambrano 200 </v>
          </cell>
          <cell r="M3704" t="str">
            <v>0992424222001</v>
          </cell>
          <cell r="N3704" t="str">
            <v>0987976533</v>
          </cell>
          <cell r="O3704" t="str">
            <v/>
          </cell>
          <cell r="P3704" t="str">
            <v>QUITO</v>
          </cell>
          <cell r="Q3704" t="str">
            <v>QUITO</v>
          </cell>
          <cell r="R3704" t="str">
            <v>PICHINCHA</v>
          </cell>
          <cell r="T3704" t="str">
            <v>EXPRESSCON</v>
          </cell>
          <cell r="U3704" t="str">
            <v>FLEXNETUIO_LOCAL</v>
          </cell>
          <cell r="V3704">
            <v>1</v>
          </cell>
          <cell r="W3704">
            <v>1</v>
          </cell>
          <cell r="X3704" t="str">
            <v>FLEXNET ECUADOR - MDELIVERY</v>
          </cell>
          <cell r="Y3704" t="str">
            <v>CALLE 28 DE JUNIO S/N Y GARCIA MORENO ENTRADA LLANO GRANDE</v>
          </cell>
        </row>
        <row r="3705">
          <cell r="A3705" t="str">
            <v>2478401</v>
          </cell>
          <cell r="B3705">
            <v>483671</v>
          </cell>
          <cell r="C3705" t="str">
            <v>2478401</v>
          </cell>
          <cell r="D3705" t="str">
            <v>MDELIVERY</v>
          </cell>
          <cell r="E3705" t="str">
            <v>DESPACHO</v>
          </cell>
          <cell r="F3705" t="str">
            <v>EXPRESS</v>
          </cell>
          <cell r="G3705" t="str">
            <v>TS8511</v>
          </cell>
          <cell r="H3705">
            <v>44916</v>
          </cell>
          <cell r="I3705" t="str">
            <v>ENTREGADO</v>
          </cell>
          <cell r="J3705">
            <v>44916</v>
          </cell>
          <cell r="K3705" t="str">
            <v>ANOYKAR ASTOR_BORYS GUENNADI LUNA AVILA</v>
          </cell>
          <cell r="L3705" t="str">
            <v>MARIANA DE JESUS CALLE VANCOUVER CON ITALIA EDIFICIO GARCIA BUENA</v>
          </cell>
          <cell r="M3705" t="str">
            <v>0801436262001</v>
          </cell>
          <cell r="N3705" t="str">
            <v>0978959550</v>
          </cell>
          <cell r="O3705" t="str">
            <v/>
          </cell>
          <cell r="P3705" t="str">
            <v>QUITO</v>
          </cell>
          <cell r="Q3705" t="str">
            <v>QUITO</v>
          </cell>
          <cell r="R3705" t="str">
            <v>PICHINCHA</v>
          </cell>
          <cell r="T3705" t="str">
            <v>TRANSERVISS</v>
          </cell>
          <cell r="U3705" t="str">
            <v>FLEXNETUIO_LOCAL</v>
          </cell>
          <cell r="V3705">
            <v>1</v>
          </cell>
          <cell r="W3705">
            <v>1</v>
          </cell>
          <cell r="X3705" t="str">
            <v>FLEXNET ECUADOR - MDELIVERY</v>
          </cell>
          <cell r="Y3705" t="str">
            <v>CALLE 28 DE JUNIO S/N Y GARCIA MORENO ENTRADA LLANO GRANDE</v>
          </cell>
        </row>
        <row r="3706">
          <cell r="A3706" t="str">
            <v>2478402</v>
          </cell>
          <cell r="B3706">
            <v>483672</v>
          </cell>
          <cell r="C3706" t="str">
            <v>2478402</v>
          </cell>
          <cell r="D3706" t="str">
            <v>MDELIVERY</v>
          </cell>
          <cell r="E3706" t="str">
            <v>DESPACHO</v>
          </cell>
          <cell r="F3706" t="str">
            <v>EXPRESS</v>
          </cell>
          <cell r="G3706" t="str">
            <v>TS8512</v>
          </cell>
          <cell r="H3706">
            <v>44916</v>
          </cell>
          <cell r="I3706" t="str">
            <v>ENTREGADO</v>
          </cell>
          <cell r="J3706">
            <v>44916</v>
          </cell>
          <cell r="K3706" t="str">
            <v>Maria Jose Borja_ASTAP CIA LTDA</v>
          </cell>
          <cell r="L3706" t="str">
            <v>Av Naciones Unidas y Amazonas Previsora B of612 en la provincia ciudad</v>
          </cell>
          <cell r="M3706" t="str">
            <v>1790027740001</v>
          </cell>
          <cell r="N3706" t="str">
            <v>0998126662</v>
          </cell>
          <cell r="O3706" t="str">
            <v/>
          </cell>
          <cell r="P3706" t="str">
            <v>QUITO</v>
          </cell>
          <cell r="Q3706" t="str">
            <v>QUITO</v>
          </cell>
          <cell r="R3706" t="str">
            <v>PICHINCHA</v>
          </cell>
          <cell r="T3706" t="str">
            <v>TRANSERVISS</v>
          </cell>
          <cell r="U3706" t="str">
            <v>FLEXNETUIO_LOCAL</v>
          </cell>
          <cell r="V3706">
            <v>1</v>
          </cell>
          <cell r="W3706">
            <v>1</v>
          </cell>
          <cell r="X3706" t="str">
            <v>FLEXNET ECUADOR - MDELIVERY</v>
          </cell>
          <cell r="Y3706" t="str">
            <v>CALLE 28 DE JUNIO S/N Y GARCIA MORENO ENTRADA LLANO GRANDE</v>
          </cell>
        </row>
        <row r="3707">
          <cell r="A3707" t="str">
            <v>2478420</v>
          </cell>
          <cell r="B3707">
            <v>483673</v>
          </cell>
          <cell r="C3707" t="str">
            <v>2478420</v>
          </cell>
          <cell r="D3707" t="str">
            <v>MDELIVERY</v>
          </cell>
          <cell r="E3707" t="str">
            <v>DESPACHO</v>
          </cell>
          <cell r="F3707" t="str">
            <v>EXPRESS</v>
          </cell>
          <cell r="G3707" t="str">
            <v>TS8518</v>
          </cell>
          <cell r="H3707">
            <v>44916</v>
          </cell>
          <cell r="I3707" t="str">
            <v>ENTREGADO</v>
          </cell>
          <cell r="J3707">
            <v>44917</v>
          </cell>
          <cell r="K3707" t="str">
            <v>ELIZABETH CAJAMARCA MELANI ENRIQUEZ_ASOCIACION DE EMPLEADOS DEL BANCO CENTRAL DEL ECUA</v>
          </cell>
          <cell r="L3707" t="str">
            <v>centro de quito Edifico del Banco Central ubicado en la AV 10 de agosto y BriceNo EN LA SEBAC</v>
          </cell>
          <cell r="M3707" t="str">
            <v>1790943712001</v>
          </cell>
          <cell r="N3707" t="str">
            <v>983460855</v>
          </cell>
          <cell r="O3707" t="str">
            <v/>
          </cell>
          <cell r="P3707" t="str">
            <v>QUITO</v>
          </cell>
          <cell r="Q3707" t="str">
            <v>QUITO</v>
          </cell>
          <cell r="R3707" t="str">
            <v>PICHINCHA</v>
          </cell>
          <cell r="T3707" t="str">
            <v>TRANSERVISS</v>
          </cell>
          <cell r="U3707" t="str">
            <v>FLEXNETUIO_LOCAL</v>
          </cell>
          <cell r="V3707">
            <v>1</v>
          </cell>
          <cell r="W3707">
            <v>1</v>
          </cell>
          <cell r="X3707" t="str">
            <v>FLEXNET ECUADOR - MDELIVERY</v>
          </cell>
          <cell r="Y3707" t="str">
            <v>CALLE 28 DE JUNIO S/N Y GARCIA MORENO ENTRADA LLANO GRANDE</v>
          </cell>
        </row>
        <row r="3708">
          <cell r="A3708" t="str">
            <v>2478424</v>
          </cell>
          <cell r="B3708">
            <v>483674</v>
          </cell>
          <cell r="C3708" t="str">
            <v>2478424</v>
          </cell>
          <cell r="D3708" t="str">
            <v>MDELIVERY</v>
          </cell>
          <cell r="E3708" t="str">
            <v>DESPACHO</v>
          </cell>
          <cell r="F3708" t="str">
            <v>EXPRESS</v>
          </cell>
          <cell r="G3708" t="str">
            <v>TS8519</v>
          </cell>
          <cell r="H3708">
            <v>44916</v>
          </cell>
          <cell r="I3708" t="str">
            <v>ENTREGADO</v>
          </cell>
          <cell r="J3708">
            <v>44917</v>
          </cell>
          <cell r="K3708" t="str">
            <v>JUAN PABLO JIMENEZ CORDOVA_JUAN PABLO JIMENEZ CORDOVA</v>
          </cell>
          <cell r="L3708" t="str">
            <v>Calles hermandad ferroviaria y Carlos alvarez</v>
          </cell>
          <cell r="M3708" t="str">
            <v>1104413578001</v>
          </cell>
          <cell r="N3708" t="str">
            <v>0939940707</v>
          </cell>
          <cell r="O3708" t="str">
            <v/>
          </cell>
          <cell r="P3708" t="str">
            <v>QUITO</v>
          </cell>
          <cell r="Q3708" t="str">
            <v>QUITO</v>
          </cell>
          <cell r="R3708" t="str">
            <v>PICHINCHA</v>
          </cell>
          <cell r="T3708" t="str">
            <v>TRANSERVISS</v>
          </cell>
          <cell r="U3708" t="str">
            <v>FLEXNETUIO_LOCAL</v>
          </cell>
          <cell r="V3708">
            <v>1</v>
          </cell>
          <cell r="W3708">
            <v>1</v>
          </cell>
          <cell r="X3708" t="str">
            <v>FLEXNET ECUADOR - MDELIVERY</v>
          </cell>
          <cell r="Y3708" t="str">
            <v>CALLE 28 DE JUNIO S/N Y GARCIA MORENO ENTRADA LLANO GRANDE</v>
          </cell>
        </row>
        <row r="3709">
          <cell r="A3709" t="str">
            <v>2478425</v>
          </cell>
          <cell r="B3709">
            <v>483675</v>
          </cell>
          <cell r="C3709" t="str">
            <v>2478425</v>
          </cell>
          <cell r="D3709" t="str">
            <v>MDELIVERY</v>
          </cell>
          <cell r="E3709" t="str">
            <v>DESPACHO</v>
          </cell>
          <cell r="F3709" t="str">
            <v>EXPRESS</v>
          </cell>
          <cell r="G3709" t="str">
            <v>TS8508</v>
          </cell>
          <cell r="H3709">
            <v>44916</v>
          </cell>
          <cell r="I3709" t="str">
            <v>ENTREGADO</v>
          </cell>
          <cell r="J3709">
            <v>44917</v>
          </cell>
          <cell r="K3709" t="str">
            <v xml:space="preserve">DAVID ZAMBRANO_SOSAUTOCENTRE S A S </v>
          </cell>
          <cell r="L3709" t="str">
            <v>ALPALLANA 615 FRANCISCO FLOR CASA DE 2 PISOS BLANCA PUERTA METALICA NEGRA</v>
          </cell>
          <cell r="M3709" t="str">
            <v>1793193849001</v>
          </cell>
          <cell r="N3709" t="str">
            <v>0983377711</v>
          </cell>
          <cell r="O3709" t="str">
            <v/>
          </cell>
          <cell r="P3709" t="str">
            <v>QUITO</v>
          </cell>
          <cell r="Q3709" t="str">
            <v>QUITO</v>
          </cell>
          <cell r="R3709" t="str">
            <v>PICHINCHA</v>
          </cell>
          <cell r="T3709" t="str">
            <v>TRANSERVISS</v>
          </cell>
          <cell r="U3709" t="str">
            <v>FLEXNETUIO_LOCAL</v>
          </cell>
          <cell r="V3709">
            <v>1</v>
          </cell>
          <cell r="W3709">
            <v>1</v>
          </cell>
          <cell r="X3709" t="str">
            <v>FLEXNET ECUADOR - MDELIVERY</v>
          </cell>
          <cell r="Y3709" t="str">
            <v>CALLE 28 DE JUNIO S/N Y GARCIA MORENO ENTRADA LLANO GRANDE</v>
          </cell>
        </row>
        <row r="3710">
          <cell r="A3710" t="str">
            <v>2478443</v>
          </cell>
          <cell r="B3710">
            <v>483676</v>
          </cell>
          <cell r="C3710" t="str">
            <v>2478443</v>
          </cell>
          <cell r="D3710" t="str">
            <v>MDELIVERY</v>
          </cell>
          <cell r="E3710" t="str">
            <v>DESPACHO</v>
          </cell>
          <cell r="F3710" t="str">
            <v>EXPRESS</v>
          </cell>
          <cell r="G3710" t="str">
            <v>TS8503</v>
          </cell>
          <cell r="H3710">
            <v>44916</v>
          </cell>
          <cell r="I3710" t="str">
            <v>ENTREGADO</v>
          </cell>
          <cell r="J3710">
            <v>44916</v>
          </cell>
          <cell r="K3710" t="str">
            <v>LUIS ALFREDO VILLAVISENCIO HACHI_LUIS ALFREDO VILLAVISENCIO HACHI</v>
          </cell>
          <cell r="L3710" t="str">
            <v>ATAHUALPA E249 E INAQUITO EDIFICO GAVA PRIMER PISO</v>
          </cell>
          <cell r="M3710" t="str">
            <v>1717669004001</v>
          </cell>
          <cell r="N3710" t="str">
            <v>0982510268/0994951266</v>
          </cell>
          <cell r="O3710" t="str">
            <v/>
          </cell>
          <cell r="P3710" t="str">
            <v>QUITO</v>
          </cell>
          <cell r="Q3710" t="str">
            <v>QUITO</v>
          </cell>
          <cell r="R3710" t="str">
            <v>PICHINCHA</v>
          </cell>
          <cell r="T3710" t="str">
            <v>TRANSERVISS</v>
          </cell>
          <cell r="U3710" t="str">
            <v>FLEXNETUIO_LOCAL</v>
          </cell>
          <cell r="V3710">
            <v>1</v>
          </cell>
          <cell r="W3710">
            <v>1</v>
          </cell>
          <cell r="X3710" t="str">
            <v>FLEXNET ECUADOR - MDELIVERY</v>
          </cell>
          <cell r="Y3710" t="str">
            <v>CALLE 28 DE JUNIO S/N Y GARCIA MORENO ENTRADA LLANO GRANDE</v>
          </cell>
        </row>
        <row r="3711">
          <cell r="A3711" t="str">
            <v>2478463</v>
          </cell>
          <cell r="B3711">
            <v>483678</v>
          </cell>
          <cell r="C3711" t="str">
            <v>2478463</v>
          </cell>
          <cell r="D3711" t="str">
            <v>MDELIVERY</v>
          </cell>
          <cell r="E3711" t="str">
            <v>DESPACHO</v>
          </cell>
          <cell r="F3711" t="str">
            <v>EXPRESS</v>
          </cell>
          <cell r="G3711" t="str">
            <v>TS8505</v>
          </cell>
          <cell r="H3711">
            <v>44916</v>
          </cell>
          <cell r="I3711" t="str">
            <v>ENTREGADO</v>
          </cell>
          <cell r="J3711">
            <v>44917</v>
          </cell>
          <cell r="K3711" t="str">
            <v xml:space="preserve">RICARDO MOSQUERA_EAGLE OIL Y SERVICES COMPANY S A S </v>
          </cell>
          <cell r="L3711" t="str">
            <v>Catalina Aldaz y Portugal Edificio Bristol Park piso 10 departamento 1008</v>
          </cell>
          <cell r="M3711" t="str">
            <v>2290350932001</v>
          </cell>
          <cell r="N3711" t="str">
            <v>983508201</v>
          </cell>
          <cell r="O3711" t="str">
            <v/>
          </cell>
          <cell r="P3711" t="str">
            <v>QUITO</v>
          </cell>
          <cell r="Q3711" t="str">
            <v>QUITO</v>
          </cell>
          <cell r="R3711" t="str">
            <v>PICHINCHA</v>
          </cell>
          <cell r="T3711" t="str">
            <v>TRANSERVISS</v>
          </cell>
          <cell r="U3711" t="str">
            <v>FLEXNETUIO_LOCAL</v>
          </cell>
          <cell r="V3711">
            <v>1</v>
          </cell>
          <cell r="W3711">
            <v>1</v>
          </cell>
          <cell r="X3711" t="str">
            <v>FLEXNET ECUADOR - MDELIVERY</v>
          </cell>
          <cell r="Y3711" t="str">
            <v>CALLE 28 DE JUNIO S/N Y GARCIA MORENO ENTRADA LLANO GRANDE</v>
          </cell>
        </row>
        <row r="3712">
          <cell r="A3712" t="str">
            <v>2478476</v>
          </cell>
          <cell r="B3712">
            <v>483679</v>
          </cell>
          <cell r="C3712" t="str">
            <v>2478476</v>
          </cell>
          <cell r="D3712" t="str">
            <v>MDELIVERY</v>
          </cell>
          <cell r="E3712" t="str">
            <v>DESPACHO</v>
          </cell>
          <cell r="F3712" t="str">
            <v>EXPRESS</v>
          </cell>
          <cell r="G3712" t="str">
            <v>TS8504</v>
          </cell>
          <cell r="H3712">
            <v>44916</v>
          </cell>
          <cell r="I3712" t="str">
            <v>ENTREGADO</v>
          </cell>
          <cell r="J3712">
            <v>44916</v>
          </cell>
          <cell r="K3712" t="str">
            <v>ANDRES MORA_CASABACA S A</v>
          </cell>
          <cell r="L3712" t="str">
            <v>Av Granados y Gonzalo Baca AGENCIA casabaca</v>
          </cell>
          <cell r="M3712" t="str">
            <v>1790009459001</v>
          </cell>
          <cell r="N3712" t="str">
            <v>0987701958</v>
          </cell>
          <cell r="O3712" t="str">
            <v/>
          </cell>
          <cell r="P3712" t="str">
            <v>QUITO</v>
          </cell>
          <cell r="Q3712" t="str">
            <v>QUITO</v>
          </cell>
          <cell r="R3712" t="str">
            <v>PICHINCHA</v>
          </cell>
          <cell r="T3712" t="str">
            <v>TRANSERVISS</v>
          </cell>
          <cell r="U3712" t="str">
            <v>FLEXNETUIO_LOCAL</v>
          </cell>
          <cell r="V3712">
            <v>1</v>
          </cell>
          <cell r="W3712">
            <v>1</v>
          </cell>
          <cell r="X3712" t="str">
            <v>FLEXNET ECUADOR - MDELIVERY</v>
          </cell>
          <cell r="Y3712" t="str">
            <v>CALLE 28 DE JUNIO S/N Y GARCIA MORENO ENTRADA LLANO GRANDE</v>
          </cell>
        </row>
        <row r="3713">
          <cell r="A3713" t="str">
            <v>2478478</v>
          </cell>
          <cell r="B3713">
            <v>483680</v>
          </cell>
          <cell r="C3713" t="str">
            <v>2478478</v>
          </cell>
          <cell r="D3713" t="str">
            <v>MDELIVERY</v>
          </cell>
          <cell r="E3713" t="str">
            <v>DESPACHO</v>
          </cell>
          <cell r="F3713" t="str">
            <v>EXPRESS</v>
          </cell>
          <cell r="G3713" t="str">
            <v>TS8515</v>
          </cell>
          <cell r="H3713">
            <v>44916</v>
          </cell>
          <cell r="I3713" t="str">
            <v>ENTREGADO</v>
          </cell>
          <cell r="J3713">
            <v>44916</v>
          </cell>
          <cell r="K3713" t="str">
            <v>Hernan Navarrete_BANCO DE LA PRODUCION S A PRODUBANCO</v>
          </cell>
          <cell r="L3713" t="str">
            <v>Centro Corporativo Ekopark Torre 1 Av Simon Bolivar y Via a Nayon</v>
          </cell>
          <cell r="M3713" t="str">
            <v>1790368718001</v>
          </cell>
          <cell r="N3713" t="str">
            <v>0995272272</v>
          </cell>
          <cell r="O3713" t="str">
            <v/>
          </cell>
          <cell r="P3713" t="str">
            <v>QUITO</v>
          </cell>
          <cell r="Q3713" t="str">
            <v>QUITO</v>
          </cell>
          <cell r="R3713" t="str">
            <v>PICHINCHA</v>
          </cell>
          <cell r="T3713" t="str">
            <v>TRANSERVISS</v>
          </cell>
          <cell r="U3713" t="str">
            <v>FLEXNETUIO_LOCAL</v>
          </cell>
          <cell r="V3713">
            <v>1</v>
          </cell>
          <cell r="W3713">
            <v>1</v>
          </cell>
          <cell r="X3713" t="str">
            <v>FLEXNET ECUADOR - MDELIVERY</v>
          </cell>
          <cell r="Y3713" t="str">
            <v>CALLE 28 DE JUNIO S/N Y GARCIA MORENO ENTRADA LLANO GRANDE</v>
          </cell>
        </row>
        <row r="3714">
          <cell r="A3714" t="str">
            <v>2478480</v>
          </cell>
          <cell r="B3714">
            <v>483681</v>
          </cell>
          <cell r="C3714" t="str">
            <v>2478480</v>
          </cell>
          <cell r="D3714" t="str">
            <v>MDELIVERY</v>
          </cell>
          <cell r="E3714" t="str">
            <v>DESPACHO</v>
          </cell>
          <cell r="F3714" t="str">
            <v>EXPRESS</v>
          </cell>
          <cell r="G3714" t="str">
            <v>TS8507</v>
          </cell>
          <cell r="H3714">
            <v>44916</v>
          </cell>
          <cell r="I3714" t="str">
            <v>ENTREGADO</v>
          </cell>
          <cell r="J3714">
            <v>44917</v>
          </cell>
          <cell r="K3714" t="str">
            <v xml:space="preserve">CECILIA BASTIDAS KEVIN CARRION_BANCO INTERNACIONAL S A </v>
          </cell>
          <cell r="L3714" t="str">
            <v>PATRIA Y 9 DE OCTUBRE MATRIZ BANCO INTERNACIONAL AREA DE CORRESPONDENCIA</v>
          </cell>
          <cell r="M3714" t="str">
            <v>1790098354001</v>
          </cell>
          <cell r="N3714" t="str">
            <v>0987069659</v>
          </cell>
          <cell r="O3714" t="str">
            <v/>
          </cell>
          <cell r="P3714" t="str">
            <v>QUITO</v>
          </cell>
          <cell r="Q3714" t="str">
            <v>QUITO</v>
          </cell>
          <cell r="R3714" t="str">
            <v>PICHINCHA</v>
          </cell>
          <cell r="T3714" t="str">
            <v>TRANSERVISS</v>
          </cell>
          <cell r="U3714" t="str">
            <v>FLEXNETUIO_LOCAL</v>
          </cell>
          <cell r="V3714">
            <v>1</v>
          </cell>
          <cell r="W3714">
            <v>1</v>
          </cell>
          <cell r="X3714" t="str">
            <v>FLEXNET ECUADOR - MDELIVERY</v>
          </cell>
          <cell r="Y3714" t="str">
            <v>CALLE 28 DE JUNIO S/N Y GARCIA MORENO ENTRADA LLANO GRANDE</v>
          </cell>
        </row>
        <row r="3715">
          <cell r="A3715" t="str">
            <v>2478481</v>
          </cell>
          <cell r="B3715">
            <v>483682</v>
          </cell>
          <cell r="C3715" t="str">
            <v>2478481</v>
          </cell>
          <cell r="D3715" t="str">
            <v>MDELIVERY</v>
          </cell>
          <cell r="E3715" t="str">
            <v>DESPACHO</v>
          </cell>
          <cell r="F3715" t="str">
            <v>EXPRESS</v>
          </cell>
          <cell r="G3715" t="str">
            <v>TS8506</v>
          </cell>
          <cell r="H3715">
            <v>44916</v>
          </cell>
          <cell r="I3715" t="str">
            <v>ENTREGADO</v>
          </cell>
          <cell r="J3715">
            <v>44917</v>
          </cell>
          <cell r="K3715" t="str">
            <v xml:space="preserve">CECILIA BASTIDAS KEVIN CARRION_BANCO INTERNACIONAL S A </v>
          </cell>
          <cell r="L3715" t="str">
            <v>PATRIA Y 9 DE OCTUBRE MATRIZ BANCO INTERNACIONAL AREA DE CORRESPONDENCIA</v>
          </cell>
          <cell r="M3715" t="str">
            <v>1790098354001</v>
          </cell>
          <cell r="N3715" t="str">
            <v>0987069659</v>
          </cell>
          <cell r="O3715" t="str">
            <v/>
          </cell>
          <cell r="P3715" t="str">
            <v>QUITO</v>
          </cell>
          <cell r="Q3715" t="str">
            <v>QUITO</v>
          </cell>
          <cell r="R3715" t="str">
            <v>PICHINCHA</v>
          </cell>
          <cell r="T3715" t="str">
            <v>TRANSERVISS</v>
          </cell>
          <cell r="U3715" t="str">
            <v>FLEXNETUIO_LOCAL</v>
          </cell>
          <cell r="V3715">
            <v>1</v>
          </cell>
          <cell r="W3715">
            <v>1</v>
          </cell>
          <cell r="X3715" t="str">
            <v>FLEXNET ECUADOR - MDELIVERY</v>
          </cell>
          <cell r="Y3715" t="str">
            <v>CALLE 28 DE JUNIO S/N Y GARCIA MORENO ENTRADA LLANO GRANDE</v>
          </cell>
        </row>
        <row r="3716">
          <cell r="A3716" t="str">
            <v>2478483</v>
          </cell>
          <cell r="B3716">
            <v>483683</v>
          </cell>
          <cell r="C3716" t="str">
            <v>2478483</v>
          </cell>
          <cell r="D3716" t="str">
            <v>MDELIVERY</v>
          </cell>
          <cell r="E3716" t="str">
            <v>DESPACHO</v>
          </cell>
          <cell r="F3716" t="str">
            <v>EXPRESS</v>
          </cell>
          <cell r="G3716" t="str">
            <v>TS8580</v>
          </cell>
          <cell r="H3716">
            <v>44916</v>
          </cell>
          <cell r="I3716" t="str">
            <v>ENTREGADO</v>
          </cell>
          <cell r="J3716">
            <v>44917</v>
          </cell>
          <cell r="K3716" t="str">
            <v>VERONICA RACINES_VANTTIVE CIA LTDA</v>
          </cell>
          <cell r="L3716" t="str">
            <v>Av De la Republica y Rumipamba Esq Edificio Signature llamar antes de la entrega</v>
          </cell>
          <cell r="M3716" t="str">
            <v>1791890973001</v>
          </cell>
          <cell r="N3716" t="str">
            <v>0999238951</v>
          </cell>
          <cell r="O3716" t="str">
            <v/>
          </cell>
          <cell r="P3716" t="str">
            <v>QUITO</v>
          </cell>
          <cell r="Q3716" t="str">
            <v>QUITO</v>
          </cell>
          <cell r="R3716" t="str">
            <v>PICHINCHA</v>
          </cell>
          <cell r="T3716" t="str">
            <v>TRANSERVISS</v>
          </cell>
          <cell r="U3716" t="str">
            <v>FLEXNETUIO_LOCAL</v>
          </cell>
          <cell r="V3716">
            <v>1</v>
          </cell>
          <cell r="W3716">
            <v>1</v>
          </cell>
          <cell r="X3716" t="str">
            <v>FLEXNET ECUADOR - MDELIVERY</v>
          </cell>
          <cell r="Y3716" t="str">
            <v>CALLE 28 DE JUNIO S/N Y GARCIA MORENO ENTRADA LLANO GRANDE</v>
          </cell>
        </row>
        <row r="3717">
          <cell r="A3717" t="str">
            <v>2478485</v>
          </cell>
          <cell r="B3717">
            <v>483684</v>
          </cell>
          <cell r="C3717" t="str">
            <v>2478485</v>
          </cell>
          <cell r="D3717" t="str">
            <v>MDELIVERY</v>
          </cell>
          <cell r="E3717" t="str">
            <v>DESPACHO</v>
          </cell>
          <cell r="F3717" t="str">
            <v>EXPRESS</v>
          </cell>
          <cell r="G3717" t="str">
            <v>EC5947</v>
          </cell>
          <cell r="H3717">
            <v>44916</v>
          </cell>
          <cell r="I3717" t="str">
            <v>ENTREGADO</v>
          </cell>
          <cell r="J3717">
            <v>44916</v>
          </cell>
          <cell r="K3717" t="str">
            <v xml:space="preserve">BELEN REGALADO VICTORIA CHUNGANDRO_QUIFATEX S A </v>
          </cell>
          <cell r="L3717" t="str">
            <v>Panamericana Norte Km 14 5 entre pasaje Cepeda y calle Leonidas ProaNo Calderon</v>
          </cell>
          <cell r="M3717" t="str">
            <v>1790371506001</v>
          </cell>
          <cell r="N3717" t="str">
            <v>0991391527</v>
          </cell>
          <cell r="O3717" t="str">
            <v/>
          </cell>
          <cell r="P3717" t="str">
            <v>QUITO</v>
          </cell>
          <cell r="Q3717" t="str">
            <v>QUITO</v>
          </cell>
          <cell r="R3717" t="str">
            <v>PICHINCHA</v>
          </cell>
          <cell r="T3717" t="str">
            <v>EXPRESSCON</v>
          </cell>
          <cell r="U3717" t="str">
            <v>FLEXNETUIO_LOCAL</v>
          </cell>
          <cell r="V3717">
            <v>1</v>
          </cell>
          <cell r="W3717">
            <v>1</v>
          </cell>
          <cell r="X3717" t="str">
            <v>FLEXNET ECUADOR - MDELIVERY</v>
          </cell>
          <cell r="Y3717" t="str">
            <v>CALLE 28 DE JUNIO S/N Y GARCIA MORENO ENTRADA LLANO GRANDE</v>
          </cell>
        </row>
        <row r="3718">
          <cell r="A3718" t="str">
            <v>2478490</v>
          </cell>
          <cell r="B3718">
            <v>483685</v>
          </cell>
          <cell r="C3718" t="str">
            <v>2478490</v>
          </cell>
          <cell r="D3718" t="str">
            <v>MDELIVERY</v>
          </cell>
          <cell r="E3718" t="str">
            <v>DESPACHO</v>
          </cell>
          <cell r="F3718" t="str">
            <v>EXPRESS</v>
          </cell>
          <cell r="G3718" t="str">
            <v>TS8517</v>
          </cell>
          <cell r="H3718">
            <v>44916</v>
          </cell>
          <cell r="I3718" t="str">
            <v>ENTREGADO</v>
          </cell>
          <cell r="J3718">
            <v>44916</v>
          </cell>
          <cell r="K3718" t="str">
            <v>EDISON JORGE QUINATOA NIETO_EDISON JORGE QUINATOA NIETO</v>
          </cell>
          <cell r="L3718" t="str">
            <v>Centro Corporativo Ekopark Torre 3 Av Simon Bolivar y Via a Nayon AL LLEGAR LLAMAR A EDISON QUINATOA AL 0998573570 O INFORMAR EN VENTANILLA uNICA</v>
          </cell>
          <cell r="M3718" t="str">
            <v>1710629872</v>
          </cell>
          <cell r="N3718" t="str">
            <v>0998573570</v>
          </cell>
          <cell r="O3718" t="str">
            <v/>
          </cell>
          <cell r="P3718" t="str">
            <v>QUITO</v>
          </cell>
          <cell r="Q3718" t="str">
            <v>QUITO</v>
          </cell>
          <cell r="R3718" t="str">
            <v>PICHINCHA</v>
          </cell>
          <cell r="T3718" t="str">
            <v>TRANSERVISS</v>
          </cell>
          <cell r="U3718" t="str">
            <v>FLEXNETUIO_LOCAL</v>
          </cell>
          <cell r="V3718">
            <v>1</v>
          </cell>
          <cell r="W3718">
            <v>1</v>
          </cell>
          <cell r="X3718" t="str">
            <v>FLEXNET ECUADOR - MDELIVERY</v>
          </cell>
          <cell r="Y3718" t="str">
            <v>CALLE 28 DE JUNIO S/N Y GARCIA MORENO ENTRADA LLANO GRANDE</v>
          </cell>
        </row>
        <row r="3719">
          <cell r="A3719" t="str">
            <v>2478493</v>
          </cell>
          <cell r="B3719">
            <v>483686</v>
          </cell>
          <cell r="C3719" t="str">
            <v>2478493</v>
          </cell>
          <cell r="D3719" t="str">
            <v>MDELIVERY</v>
          </cell>
          <cell r="E3719" t="str">
            <v>DESPACHO</v>
          </cell>
          <cell r="F3719" t="str">
            <v>EXPRESS</v>
          </cell>
          <cell r="G3719" t="str">
            <v>TS8514</v>
          </cell>
          <cell r="H3719">
            <v>44916</v>
          </cell>
          <cell r="I3719" t="str">
            <v>ENTREGADO</v>
          </cell>
          <cell r="J3719">
            <v>44923</v>
          </cell>
          <cell r="K3719" t="str">
            <v>VERONICA FREIRE_CLARIVEL CIA LTDA</v>
          </cell>
          <cell r="L3719" t="str">
            <v>Av 6 de Diciembre 25 169 y la NiNa esquina Edificio Multicentro 7mo piso</v>
          </cell>
          <cell r="M3719" t="str">
            <v>1791437047001</v>
          </cell>
          <cell r="N3719" t="str">
            <v>0983080700</v>
          </cell>
          <cell r="O3719" t="str">
            <v/>
          </cell>
          <cell r="P3719" t="str">
            <v>QUITO</v>
          </cell>
          <cell r="Q3719" t="str">
            <v>QUITO</v>
          </cell>
          <cell r="R3719" t="str">
            <v>PICHINCHA</v>
          </cell>
          <cell r="T3719" t="str">
            <v>TRANSERVISS</v>
          </cell>
          <cell r="U3719" t="str">
            <v>FLEXNETUIO_LOCAL</v>
          </cell>
          <cell r="V3719">
            <v>1</v>
          </cell>
          <cell r="W3719">
            <v>1</v>
          </cell>
          <cell r="X3719" t="str">
            <v>FLEXNET ECUADOR - MDELIVERY</v>
          </cell>
          <cell r="Y3719" t="str">
            <v>CALLE 28 DE JUNIO S/N Y GARCIA MORENO ENTRADA LLANO GRANDE</v>
          </cell>
        </row>
        <row r="3720">
          <cell r="A3720" t="str">
            <v>21885</v>
          </cell>
          <cell r="B3720">
            <v>483655</v>
          </cell>
          <cell r="C3720" t="str">
            <v>21885</v>
          </cell>
          <cell r="D3720" t="str">
            <v>CARESTINO</v>
          </cell>
          <cell r="E3720" t="str">
            <v>DESPACHO</v>
          </cell>
          <cell r="G3720" t="str">
            <v>90029</v>
          </cell>
          <cell r="H3720">
            <v>44916</v>
          </cell>
          <cell r="I3720" t="str">
            <v>ENTREGADO</v>
          </cell>
          <cell r="J3720">
            <v>44923</v>
          </cell>
          <cell r="K3720" t="str">
            <v>VALERIA LISSETTE HOLGUIN CASTRO</v>
          </cell>
          <cell r="L3720" t="str">
            <v>MAPASINGUE OESTE AVENIDA 4TA CALLE 2DA 223 PISO/DPTO: CASA DE 3 PISOS SIN ENLUCIR. ENTRE DIAGONAL A LA EMPRESA MATRIFLEXO</v>
          </cell>
          <cell r="N3720" t="str">
            <v xml:space="preserve">45021101	</v>
          </cell>
          <cell r="O3720" t="str">
            <v>0978748018</v>
          </cell>
          <cell r="P3720" t="str">
            <v>090101</v>
          </cell>
          <cell r="Q3720" t="str">
            <v>GUAYAQUIL</v>
          </cell>
          <cell r="R3720" t="str">
            <v>GUAYAS</v>
          </cell>
          <cell r="S3720" t="str">
            <v>GUAYAQUIL</v>
          </cell>
          <cell r="T3720" t="str">
            <v>FLEXTRANS GYE</v>
          </cell>
          <cell r="U3720" t="str">
            <v>FLEXNETGYE_LOCAL</v>
          </cell>
          <cell r="V3720">
            <v>1</v>
          </cell>
          <cell r="W3720">
            <v>4.1399999999999997</v>
          </cell>
          <cell r="X3720" t="str">
            <v>FLEXNET ECUADOR - CAREST</v>
          </cell>
          <cell r="Y3720" t="str">
            <v>FERNANDO GUTIERREZ HILL VIA A DAULE KM 8 1/2 ENTRADA A COOPERATIVA JUAN MONTALVO</v>
          </cell>
        </row>
        <row r="3721">
          <cell r="A3721" t="str">
            <v>21978</v>
          </cell>
          <cell r="B3721">
            <v>483656</v>
          </cell>
          <cell r="C3721" t="str">
            <v>21978</v>
          </cell>
          <cell r="D3721" t="str">
            <v>CARESTINO</v>
          </cell>
          <cell r="E3721" t="str">
            <v>DESPACHO</v>
          </cell>
          <cell r="G3721" t="str">
            <v>031002004122969</v>
          </cell>
          <cell r="H3721">
            <v>44916</v>
          </cell>
          <cell r="I3721" t="str">
            <v>ENTREGADO</v>
          </cell>
          <cell r="J3721">
            <v>44923</v>
          </cell>
          <cell r="K3721" t="str">
            <v>SONIA MARA GONZALEZ MORA</v>
          </cell>
          <cell r="L3721" t="str">
            <v>CALLE 10 ENTRE AVENIDA 5 Y AVENIDA 6 0603 PISO/DPTO: CASA AMARILLA REJAS BLANCAS UNA PLANTA. ENTRE BABAHOYO</v>
          </cell>
          <cell r="N3721" t="str">
            <v xml:space="preserve">22020920	</v>
          </cell>
          <cell r="O3721" t="str">
            <v>0986903222</v>
          </cell>
          <cell r="P3721" t="str">
            <v>120102</v>
          </cell>
          <cell r="Q3721" t="str">
            <v>BABAHOYO</v>
          </cell>
          <cell r="R3721" t="str">
            <v>LOS RIOS</v>
          </cell>
          <cell r="S3721" t="str">
            <v>BABAHOYO</v>
          </cell>
          <cell r="U3721" t="str">
            <v>FLEXNETGYE_PROVINCIA</v>
          </cell>
          <cell r="V3721">
            <v>1</v>
          </cell>
          <cell r="W3721">
            <v>4.0599999999999996</v>
          </cell>
          <cell r="X3721" t="str">
            <v>FLEXNET ECUADOR - CAREST</v>
          </cell>
          <cell r="Y3721" t="str">
            <v>FERNANDO GUTIERREZ HILL VIA A DAULE KM 8 1/2 ENTRADA A COOPERATIVA JUAN MONTALVO</v>
          </cell>
        </row>
        <row r="3722">
          <cell r="A3722" t="str">
            <v>21998</v>
          </cell>
          <cell r="B3722">
            <v>483657</v>
          </cell>
          <cell r="C3722" t="str">
            <v>21998</v>
          </cell>
          <cell r="D3722" t="str">
            <v>CARESTINO</v>
          </cell>
          <cell r="E3722" t="str">
            <v>DESPACHO</v>
          </cell>
          <cell r="G3722" t="str">
            <v>90030</v>
          </cell>
          <cell r="H3722">
            <v>44916</v>
          </cell>
          <cell r="I3722" t="str">
            <v>ENTREGADO</v>
          </cell>
          <cell r="J3722">
            <v>44917</v>
          </cell>
          <cell r="K3722" t="str">
            <v>LISSETT NEREIDA BAJANA HUILCAPI</v>
          </cell>
          <cell r="L3722" t="str">
            <v>URB LA PERLA ETAPA 4 MZ 6046 V20. ENTRE CASA COLOR CAFE</v>
          </cell>
          <cell r="N3722" t="str">
            <v xml:space="preserve">0990753737	</v>
          </cell>
          <cell r="O3722" t="str">
            <v>0985171253</v>
          </cell>
          <cell r="P3722" t="str">
            <v>090101</v>
          </cell>
          <cell r="Q3722" t="str">
            <v>GUAYAQUIL</v>
          </cell>
          <cell r="R3722" t="str">
            <v>GUAYAS</v>
          </cell>
          <cell r="S3722" t="str">
            <v>GUAYAQUIL</v>
          </cell>
          <cell r="T3722" t="str">
            <v>ITSACOURIER</v>
          </cell>
          <cell r="U3722" t="str">
            <v>FLEXNETGYE_LOCAL</v>
          </cell>
          <cell r="V3722">
            <v>2</v>
          </cell>
          <cell r="W3722">
            <v>17.46</v>
          </cell>
          <cell r="X3722" t="str">
            <v>FLEXNET ECUADOR - CAREST</v>
          </cell>
          <cell r="Y3722" t="str">
            <v>FERNANDO GUTIERREZ HILL VIA A DAULE KM 8 1/2 ENTRADA A COOPERATIVA JUAN MONTALVO</v>
          </cell>
        </row>
        <row r="3723">
          <cell r="A3723" t="str">
            <v>22000</v>
          </cell>
          <cell r="B3723">
            <v>483658</v>
          </cell>
          <cell r="C3723" t="str">
            <v>22000</v>
          </cell>
          <cell r="D3723" t="str">
            <v>CARESTINO</v>
          </cell>
          <cell r="E3723" t="str">
            <v>DESPACHO</v>
          </cell>
          <cell r="G3723" t="str">
            <v>031002004123071</v>
          </cell>
          <cell r="H3723">
            <v>44916</v>
          </cell>
          <cell r="I3723" t="str">
            <v>ENTREGADO</v>
          </cell>
          <cell r="J3723">
            <v>44923</v>
          </cell>
          <cell r="K3723" t="str">
            <v>GABRIELA FRANCESCHI VELASQUEZ</v>
          </cell>
          <cell r="L3723" t="str">
            <v>AV. LAS PALMERAS Y DE LOS MADRONOS. CONJUNTO HABITACIONAL ARANJUEZ 2, TORRE C, APTO 401 N47 65 PISO/DPTO: TORRE C APTO 401. ENTRE QUITO</v>
          </cell>
          <cell r="N3723" t="str">
            <v>0995911282</v>
          </cell>
          <cell r="P3723" t="str">
            <v>000001</v>
          </cell>
          <cell r="Q3723" t="str">
            <v>QUITO</v>
          </cell>
          <cell r="R3723" t="str">
            <v>PICHINCHA</v>
          </cell>
          <cell r="S3723" t="str">
            <v>BODEGA FLEXNET UIO - RETIRA CLIENTE</v>
          </cell>
          <cell r="U3723" t="str">
            <v>FLEXNETGYE_UIO</v>
          </cell>
          <cell r="V3723">
            <v>1</v>
          </cell>
          <cell r="W3723">
            <v>7.06</v>
          </cell>
          <cell r="X3723" t="str">
            <v>FLEXNET ECUADOR - CAREST</v>
          </cell>
          <cell r="Y3723" t="str">
            <v>FERNANDO GUTIERREZ HILL VIA A DAULE KM 8 1/2 ENTRADA A COOPERATIVA JUAN MONTALVO</v>
          </cell>
        </row>
        <row r="3724">
          <cell r="A3724" t="str">
            <v>22003</v>
          </cell>
          <cell r="B3724">
            <v>483659</v>
          </cell>
          <cell r="C3724" t="str">
            <v>22003</v>
          </cell>
          <cell r="D3724" t="str">
            <v>CARESTINO</v>
          </cell>
          <cell r="E3724" t="str">
            <v>DESPACHO</v>
          </cell>
          <cell r="G3724" t="str">
            <v>031002004123081</v>
          </cell>
          <cell r="H3724">
            <v>44916</v>
          </cell>
          <cell r="I3724" t="str">
            <v>ENTREGADO</v>
          </cell>
          <cell r="J3724">
            <v>44923</v>
          </cell>
          <cell r="K3724" t="str">
            <v>KIARA THALA PARRAGA GOMEZ</v>
          </cell>
          <cell r="L3724" t="str">
            <v>CALLE GENARO CEDENO Y FRANKLIN TORRES, LOT. EL PARAISO, MZ9 SL8 52. ENTRE EN EL RESTAURANTE ALBITA</v>
          </cell>
          <cell r="N3724" t="str">
            <v>0980060056</v>
          </cell>
          <cell r="P3724" t="str">
            <v>120601</v>
          </cell>
          <cell r="Q3724" t="str">
            <v>BUENA FE</v>
          </cell>
          <cell r="R3724" t="str">
            <v>LOS RIOS</v>
          </cell>
          <cell r="S3724" t="str">
            <v>SAN JACINTO DE BUENA FE</v>
          </cell>
          <cell r="U3724" t="str">
            <v>FLEXNETGYE_PROVINCIA</v>
          </cell>
          <cell r="V3724">
            <v>1</v>
          </cell>
          <cell r="W3724">
            <v>4.0599999999999996</v>
          </cell>
          <cell r="X3724" t="str">
            <v>FLEXNET ECUADOR - CAREST</v>
          </cell>
          <cell r="Y3724" t="str">
            <v>FERNANDO GUTIERREZ HILL VIA A DAULE KM 8 1/2 ENTRADA A COOPERATIVA JUAN MONTALVO</v>
          </cell>
        </row>
        <row r="3725">
          <cell r="A3725" t="str">
            <v>22011</v>
          </cell>
          <cell r="B3725">
            <v>483660</v>
          </cell>
          <cell r="C3725" t="str">
            <v>22011</v>
          </cell>
          <cell r="D3725" t="str">
            <v>CARESTINO</v>
          </cell>
          <cell r="E3725" t="str">
            <v>DESPACHO</v>
          </cell>
          <cell r="G3725" t="str">
            <v>031002004123094</v>
          </cell>
          <cell r="H3725">
            <v>44916</v>
          </cell>
          <cell r="I3725" t="str">
            <v>ENTREGADO</v>
          </cell>
          <cell r="J3725">
            <v>44923</v>
          </cell>
          <cell r="K3725" t="str">
            <v>GRACE CAROLINA VITERI CARRILLO</v>
          </cell>
          <cell r="L3725" t="str">
            <v>AV. MANABI Y AMAZONAS 281. ENTRE DIAGONAL AL DC. AYALA</v>
          </cell>
          <cell r="N3725" t="str">
            <v xml:space="preserve">2689076	</v>
          </cell>
          <cell r="O3725" t="str">
            <v>0979024014</v>
          </cell>
          <cell r="P3725" t="str">
            <v>050201</v>
          </cell>
          <cell r="Q3725" t="str">
            <v>LA MANA</v>
          </cell>
          <cell r="R3725" t="str">
            <v>COTOPAXI</v>
          </cell>
          <cell r="S3725" t="str">
            <v>LA MANA - SAN JACINTO (CHIPE HAMBURGO N2)</v>
          </cell>
          <cell r="U3725" t="str">
            <v>FLEXNETGYE_PROVINCIA</v>
          </cell>
          <cell r="V3725">
            <v>2</v>
          </cell>
          <cell r="W3725">
            <v>28.6</v>
          </cell>
          <cell r="X3725" t="str">
            <v>FLEXNET ECUADOR - CAREST</v>
          </cell>
          <cell r="Y3725" t="str">
            <v>FERNANDO GUTIERREZ HILL VIA A DAULE KM 8 1/2 ENTRADA A COOPERATIVA JUAN MONTALVO</v>
          </cell>
        </row>
        <row r="3726">
          <cell r="A3726" t="str">
            <v>22016</v>
          </cell>
          <cell r="B3726">
            <v>483661</v>
          </cell>
          <cell r="C3726" t="str">
            <v>22016</v>
          </cell>
          <cell r="D3726" t="str">
            <v>CARESTINO</v>
          </cell>
          <cell r="E3726" t="str">
            <v>DESPACHO</v>
          </cell>
          <cell r="G3726" t="str">
            <v>90031</v>
          </cell>
          <cell r="H3726">
            <v>44916</v>
          </cell>
          <cell r="I3726" t="str">
            <v>ENTREGADO</v>
          </cell>
          <cell r="J3726">
            <v>44917</v>
          </cell>
          <cell r="K3726" t="str">
            <v>AURA DEFAS RUGEL</v>
          </cell>
          <cell r="L3726" t="str">
            <v>KM6 SAMBORONDON 13. ENTRE PLAZA LAGO CASA LAGO VILLA 13</v>
          </cell>
          <cell r="N3726" t="str">
            <v>0984774740</v>
          </cell>
          <cell r="P3726" t="str">
            <v>092301</v>
          </cell>
          <cell r="Q3726" t="str">
            <v>SAMBORONDON</v>
          </cell>
          <cell r="R3726" t="str">
            <v>GUAYAS</v>
          </cell>
          <cell r="S3726" t="str">
            <v>SAMBORONDON</v>
          </cell>
          <cell r="T3726" t="str">
            <v>ITSACOURIER</v>
          </cell>
          <cell r="U3726" t="str">
            <v>FLEXNETGYE_LOCAL</v>
          </cell>
          <cell r="V3726">
            <v>1</v>
          </cell>
          <cell r="W3726">
            <v>11.57</v>
          </cell>
          <cell r="X3726" t="str">
            <v>FLEXNET ECUADOR - CAREST</v>
          </cell>
          <cell r="Y3726" t="str">
            <v>FERNANDO GUTIERREZ HILL VIA A DAULE KM 8 1/2 ENTRADA A COOPERATIVA JUAN MONTALVO</v>
          </cell>
        </row>
        <row r="3727">
          <cell r="A3727" t="str">
            <v>22039</v>
          </cell>
          <cell r="B3727">
            <v>483662</v>
          </cell>
          <cell r="C3727" t="str">
            <v>22039</v>
          </cell>
          <cell r="D3727" t="str">
            <v>CARESTINO</v>
          </cell>
          <cell r="E3727" t="str">
            <v>DESPACHO</v>
          </cell>
          <cell r="G3727" t="str">
            <v>031002004123107</v>
          </cell>
          <cell r="H3727">
            <v>44916</v>
          </cell>
          <cell r="I3727" t="str">
            <v>ENTREGADO</v>
          </cell>
          <cell r="J3727">
            <v>44923</v>
          </cell>
          <cell r="K3727" t="str">
            <v>MILAGROS ESTHELA HEREDIA TOLEDO</v>
          </cell>
          <cell r="L3727" t="str">
            <v>SAN JOSE DE MORAN CALLE CADIZ Y LA DOCE OE7-174. ENTRE JUNTO A FARMACIA ESQUINERA FARMACIA SU FARMA SANA</v>
          </cell>
          <cell r="N3727" t="str">
            <v xml:space="preserve">0984322027	</v>
          </cell>
          <cell r="O3727" t="str">
            <v>0984554840</v>
          </cell>
          <cell r="P3727" t="str">
            <v>000001</v>
          </cell>
          <cell r="Q3727" t="str">
            <v>QUITO</v>
          </cell>
          <cell r="R3727" t="str">
            <v>PICHINCHA</v>
          </cell>
          <cell r="S3727" t="str">
            <v>BODEGA FLEXNET UIO - RETIRA CLIENTE</v>
          </cell>
          <cell r="U3727" t="str">
            <v>FLEXNETGYE_UIO</v>
          </cell>
          <cell r="V3727">
            <v>1</v>
          </cell>
          <cell r="W3727">
            <v>6.59</v>
          </cell>
          <cell r="X3727" t="str">
            <v>FLEXNET ECUADOR - CAREST</v>
          </cell>
          <cell r="Y3727" t="str">
            <v>FERNANDO GUTIERREZ HILL VIA A DAULE KM 8 1/2 ENTRADA A COOPERATIVA JUAN MONTALVO</v>
          </cell>
        </row>
        <row r="3728">
          <cell r="A3728" t="str">
            <v>22069</v>
          </cell>
          <cell r="B3728">
            <v>483663</v>
          </cell>
          <cell r="C3728" t="str">
            <v>22069</v>
          </cell>
          <cell r="D3728" t="str">
            <v>CARESTINO</v>
          </cell>
          <cell r="E3728" t="str">
            <v>DESPACHO</v>
          </cell>
          <cell r="G3728" t="str">
            <v>90032</v>
          </cell>
          <cell r="H3728">
            <v>44916</v>
          </cell>
          <cell r="I3728" t="str">
            <v>ENTREGADO</v>
          </cell>
          <cell r="J3728">
            <v>44917</v>
          </cell>
          <cell r="K3728" t="str">
            <v>DANIEL MEDINA</v>
          </cell>
          <cell r="L3728" t="str">
            <v>URBANIZACION LA JOYA ETAPA ORO MZ-20 VILLA 9 20-9. ENTRE EL PRIMER NUMERO ES MIO, EL SEGUNDO NUMERO CELULAR ES DE MI ESPOSA SHIRLEY LOPEZ EN CASO DE QUE YO NO CONTESTE, PREFERIBLE ESCRIBIRME AL WHATSS</v>
          </cell>
          <cell r="N3728" t="str">
            <v xml:space="preserve">0989187571	</v>
          </cell>
          <cell r="O3728" t="str">
            <v>0991603643</v>
          </cell>
          <cell r="P3728" t="str">
            <v>091901</v>
          </cell>
          <cell r="Q3728" t="str">
            <v>DAULE</v>
          </cell>
          <cell r="R3728" t="str">
            <v>GUAYAS</v>
          </cell>
          <cell r="S3728" t="str">
            <v>DAULE</v>
          </cell>
          <cell r="T3728" t="str">
            <v>ITSACOURIER</v>
          </cell>
          <cell r="U3728" t="str">
            <v>FLEXNETGYE_LOCAL</v>
          </cell>
          <cell r="V3728">
            <v>1</v>
          </cell>
          <cell r="W3728">
            <v>15.38</v>
          </cell>
          <cell r="X3728" t="str">
            <v>FLEXNET ECUADOR - CAREST</v>
          </cell>
          <cell r="Y3728" t="str">
            <v>FERNANDO GUTIERREZ HILL VIA A DAULE KM 8 1/2 ENTRADA A COOPERATIVA JUAN MONTALVO</v>
          </cell>
        </row>
        <row r="3729">
          <cell r="A3729" t="str">
            <v>414464332</v>
          </cell>
          <cell r="B3729">
            <v>483652</v>
          </cell>
          <cell r="C3729" t="str">
            <v>414464332</v>
          </cell>
          <cell r="D3729" t="str">
            <v>FLEXTUENTI</v>
          </cell>
          <cell r="E3729" t="str">
            <v>DESPACHO</v>
          </cell>
          <cell r="F3729" t="str">
            <v>NORMAL</v>
          </cell>
          <cell r="G3729" t="str">
            <v>031080414464332</v>
          </cell>
          <cell r="H3729">
            <v>44916</v>
          </cell>
          <cell r="I3729" t="str">
            <v>ENTREGADO</v>
          </cell>
          <cell r="J3729">
            <v>44918</v>
          </cell>
          <cell r="K3729" t="str">
            <v>Jose Cruz</v>
          </cell>
          <cell r="L3729" t="str">
            <v>VENTANAS  CALLE VELASCO IBARRA CASA 118  SN O CALLE CARMEN DE BENTACOURT</v>
          </cell>
          <cell r="M3729" t="str">
            <v>0950044875</v>
          </cell>
          <cell r="N3729" t="str">
            <v>0990227962/0960633407</v>
          </cell>
          <cell r="O3729" t="str">
            <v/>
          </cell>
          <cell r="P3729" t="str">
            <v>VENTANAS</v>
          </cell>
          <cell r="Q3729" t="str">
            <v>VENTANAS</v>
          </cell>
          <cell r="R3729" t="str">
            <v>LOS RIOS</v>
          </cell>
          <cell r="T3729" t="str">
            <v>TRAMACO</v>
          </cell>
          <cell r="U3729" t="str">
            <v>FLEXNETUIO_PROVINCIA</v>
          </cell>
          <cell r="V3729">
            <v>1</v>
          </cell>
          <cell r="W3729">
            <v>1</v>
          </cell>
          <cell r="X3729" t="str">
            <v>FLEXNET ECUADOR - FLEXTUENTI</v>
          </cell>
          <cell r="Y3729" t="str">
            <v>CALLE 28 DE JUNIO S/N Y GARCIA MORENO ENTRADA LLANO GRANDE</v>
          </cell>
        </row>
        <row r="3730">
          <cell r="A3730" t="str">
            <v>414464346</v>
          </cell>
          <cell r="B3730">
            <v>483653</v>
          </cell>
          <cell r="C3730" t="str">
            <v>414464346</v>
          </cell>
          <cell r="D3730" t="str">
            <v>FLEXTUENTI</v>
          </cell>
          <cell r="E3730" t="str">
            <v>DESPACHO</v>
          </cell>
          <cell r="F3730" t="str">
            <v>NORMAL</v>
          </cell>
          <cell r="G3730" t="str">
            <v>031080414464346</v>
          </cell>
          <cell r="H3730">
            <v>44916</v>
          </cell>
          <cell r="I3730" t="str">
            <v>DEVOLUCION_EN_PROCESO</v>
          </cell>
          <cell r="J3730">
            <v>44923</v>
          </cell>
          <cell r="K3730" t="str">
            <v>Belen Olivo</v>
          </cell>
          <cell r="L3730" t="str">
            <v>PLAYAS   AV  ZENON MACIAS SN  AV VICTORIANO ORRALA</v>
          </cell>
          <cell r="M3730" t="str">
            <v>0961308863</v>
          </cell>
          <cell r="N3730" t="str">
            <v>0960877245/0961485910</v>
          </cell>
          <cell r="O3730" t="str">
            <v/>
          </cell>
          <cell r="P3730" t="str">
            <v>PLAYAS</v>
          </cell>
          <cell r="Q3730" t="str">
            <v>PLAYAS</v>
          </cell>
          <cell r="R3730" t="str">
            <v>GUAYAS</v>
          </cell>
          <cell r="T3730" t="str">
            <v>TRAMACO</v>
          </cell>
          <cell r="U3730" t="str">
            <v>FLEXNETUIO_PROVINCIA</v>
          </cell>
          <cell r="V3730">
            <v>1</v>
          </cell>
          <cell r="W3730">
            <v>1</v>
          </cell>
          <cell r="X3730" t="str">
            <v>FLEXNET ECUADOR - FLEXTUENTI</v>
          </cell>
          <cell r="Y3730" t="str">
            <v>CALLE 28 DE JUNIO S/N Y GARCIA MORENO ENTRADA LLANO GRANDE</v>
          </cell>
        </row>
        <row r="3731">
          <cell r="A3731" t="str">
            <v>WS414461346</v>
          </cell>
          <cell r="B3731">
            <v>483654</v>
          </cell>
          <cell r="C3731" t="str">
            <v>WS414461346</v>
          </cell>
          <cell r="D3731" t="str">
            <v>FLEXTUENTI</v>
          </cell>
          <cell r="E3731" t="str">
            <v>DESPACHO</v>
          </cell>
          <cell r="F3731" t="str">
            <v>NORMAL</v>
          </cell>
          <cell r="G3731" t="str">
            <v>FT76374</v>
          </cell>
          <cell r="H3731">
            <v>44916</v>
          </cell>
          <cell r="I3731" t="str">
            <v>ENTREGADO</v>
          </cell>
          <cell r="J3731">
            <v>44918</v>
          </cell>
          <cell r="K3731" t="str">
            <v>Felipe Navarro</v>
          </cell>
          <cell r="L3731" t="str">
            <v>NAYON  CALLE CAMILO EGAS LT 232  CALLE ARACELI GILBERT ELIZALDE</v>
          </cell>
          <cell r="M3731" t="str">
            <v>1715784672</v>
          </cell>
          <cell r="N3731" t="str">
            <v>0998332597/0998332597</v>
          </cell>
          <cell r="O3731" t="str">
            <v/>
          </cell>
          <cell r="P3731" t="str">
            <v>QUITO</v>
          </cell>
          <cell r="Q3731" t="str">
            <v>QUITO</v>
          </cell>
          <cell r="R3731" t="str">
            <v>PICHINCHA</v>
          </cell>
          <cell r="U3731" t="str">
            <v>FLEXNETUIO_LOCAL</v>
          </cell>
          <cell r="V3731">
            <v>1</v>
          </cell>
          <cell r="W3731">
            <v>1</v>
          </cell>
          <cell r="X3731" t="str">
            <v>FLEXNET ECUADOR - FLEXTUENTI</v>
          </cell>
          <cell r="Y3731" t="str">
            <v>CALLE 28 DE JUNIO S/N Y GARCIA MORENO ENTRADA LLANO GRANDE</v>
          </cell>
        </row>
        <row r="3732">
          <cell r="A3732" t="str">
            <v>414460880</v>
          </cell>
          <cell r="B3732">
            <v>483613</v>
          </cell>
          <cell r="C3732" t="str">
            <v>414460880</v>
          </cell>
          <cell r="D3732" t="str">
            <v>FLEXTUENTI</v>
          </cell>
          <cell r="E3732" t="str">
            <v>DESPACHO</v>
          </cell>
          <cell r="F3732" t="str">
            <v>DERIVADO PICK UP</v>
          </cell>
          <cell r="G3732" t="str">
            <v>031080414460880</v>
          </cell>
          <cell r="H3732">
            <v>44916</v>
          </cell>
          <cell r="I3732" t="str">
            <v>INCIDENCIA</v>
          </cell>
          <cell r="J3732">
            <v>44923</v>
          </cell>
          <cell r="K3732" t="str">
            <v>Arahi mia POSLIGUA Gomez</v>
          </cell>
          <cell r="L3732" t="str">
            <v>OFICINA TRAMACO PORTETE</v>
          </cell>
          <cell r="M3732" t="str">
            <v>0952207231</v>
          </cell>
          <cell r="N3732" t="str">
            <v>0988979203/0996179901</v>
          </cell>
          <cell r="O3732" t="str">
            <v/>
          </cell>
          <cell r="P3732" t="str">
            <v>GUAYAQUIL</v>
          </cell>
          <cell r="Q3732" t="str">
            <v>GUAYAQUIL</v>
          </cell>
          <cell r="R3732" t="str">
            <v>GUAYAS</v>
          </cell>
          <cell r="T3732" t="str">
            <v>TRAMACO</v>
          </cell>
          <cell r="U3732" t="str">
            <v>FLEXNETUIO_GYE</v>
          </cell>
          <cell r="V3732">
            <v>1</v>
          </cell>
          <cell r="W3732">
            <v>1</v>
          </cell>
          <cell r="X3732" t="str">
            <v>FLEXNET ECUADOR - FLEXTUENTI</v>
          </cell>
          <cell r="Y3732" t="str">
            <v>CALLE 28 DE JUNIO S/N Y GARCIA MORENO ENTRADA LLANO GRANDE</v>
          </cell>
        </row>
        <row r="3733">
          <cell r="A3733" t="str">
            <v>414460979</v>
          </cell>
          <cell r="B3733">
            <v>483614</v>
          </cell>
          <cell r="C3733" t="str">
            <v>414460979</v>
          </cell>
          <cell r="D3733" t="str">
            <v>FLEXTUENTI</v>
          </cell>
          <cell r="E3733" t="str">
            <v>DESPACHO</v>
          </cell>
          <cell r="F3733" t="str">
            <v>DERIVADO PICK UP</v>
          </cell>
          <cell r="G3733" t="str">
            <v>031080414460979</v>
          </cell>
          <cell r="H3733">
            <v>44916</v>
          </cell>
          <cell r="I3733" t="str">
            <v>INCIDENCIA</v>
          </cell>
          <cell r="J3733">
            <v>44923</v>
          </cell>
          <cell r="K3733" t="str">
            <v>MIGUEL GABRIEL AGUINDA GREFA</v>
          </cell>
          <cell r="L3733" t="str">
            <v>OFICINA TRAMACO EL PUYO</v>
          </cell>
          <cell r="M3733" t="str">
            <v>1600261588</v>
          </cell>
          <cell r="N3733" t="str">
            <v>0984623020/0984623020</v>
          </cell>
          <cell r="P3733" t="str">
            <v>PUYO</v>
          </cell>
          <cell r="Q3733" t="str">
            <v>PUYO</v>
          </cell>
          <cell r="R3733" t="str">
            <v>PASTAZA</v>
          </cell>
          <cell r="S3733" t="str">
            <v/>
          </cell>
          <cell r="T3733" t="str">
            <v>TRAMACO</v>
          </cell>
          <cell r="V3733">
            <v>1</v>
          </cell>
          <cell r="W3733">
            <v>1</v>
          </cell>
          <cell r="X3733" t="str">
            <v>FLEXNET ECUADOR - FLEXTUENTI</v>
          </cell>
          <cell r="Y3733" t="str">
            <v>CALLE 28 DE JUNIO S/N Y GARCIA MORENO ENTRADA LLANO GRANDE</v>
          </cell>
        </row>
        <row r="3734">
          <cell r="A3734" t="str">
            <v>414460994</v>
          </cell>
          <cell r="B3734">
            <v>483615</v>
          </cell>
          <cell r="C3734" t="str">
            <v>414460994</v>
          </cell>
          <cell r="D3734" t="str">
            <v>FLEXTUENTI</v>
          </cell>
          <cell r="E3734" t="str">
            <v>DESPACHO</v>
          </cell>
          <cell r="F3734" t="str">
            <v>NORMAL</v>
          </cell>
          <cell r="G3734" t="str">
            <v>TF90054</v>
          </cell>
          <cell r="H3734">
            <v>44916</v>
          </cell>
          <cell r="I3734" t="str">
            <v>ENTREGADO</v>
          </cell>
          <cell r="J3734">
            <v>44918</v>
          </cell>
          <cell r="K3734" t="str">
            <v>ADRIANA ISABEL LOACHAMIN CASTELLANO</v>
          </cell>
          <cell r="L3734" t="str">
            <v>TARQUI AV DEL PERIODISTA  SN  AV DANIN</v>
          </cell>
          <cell r="M3734" t="str">
            <v>1719359224</v>
          </cell>
          <cell r="N3734" t="str">
            <v>0987634574/0995354443</v>
          </cell>
          <cell r="O3734" t="str">
            <v/>
          </cell>
          <cell r="P3734" t="str">
            <v>GUAYAQUIL</v>
          </cell>
          <cell r="Q3734" t="str">
            <v>GUAYAQUIL</v>
          </cell>
          <cell r="R3734" t="str">
            <v>GUAYAS</v>
          </cell>
          <cell r="T3734" t="str">
            <v>ITSACOURIER</v>
          </cell>
          <cell r="U3734" t="str">
            <v>FLEXNETUIO_GYE</v>
          </cell>
          <cell r="V3734">
            <v>1</v>
          </cell>
          <cell r="W3734">
            <v>1</v>
          </cell>
          <cell r="X3734" t="str">
            <v>FLEXNET ECUADOR - FLEXTUENTI</v>
          </cell>
          <cell r="Y3734" t="str">
            <v>CALLE 28 DE JUNIO S/N Y GARCIA MORENO ENTRADA LLANO GRANDE</v>
          </cell>
        </row>
        <row r="3735">
          <cell r="A3735" t="str">
            <v>414461013</v>
          </cell>
          <cell r="B3735">
            <v>483616</v>
          </cell>
          <cell r="C3735" t="str">
            <v>414461013</v>
          </cell>
          <cell r="D3735" t="str">
            <v>FLEXTUENTI</v>
          </cell>
          <cell r="E3735" t="str">
            <v>DESPACHO</v>
          </cell>
          <cell r="F3735" t="str">
            <v>NORMAL</v>
          </cell>
          <cell r="G3735" t="str">
            <v>FT76379</v>
          </cell>
          <cell r="H3735">
            <v>44916</v>
          </cell>
          <cell r="I3735" t="str">
            <v>ENTREGADO</v>
          </cell>
          <cell r="J3735">
            <v>44917</v>
          </cell>
          <cell r="K3735" t="str">
            <v>Brayan Vera</v>
          </cell>
          <cell r="L3735" t="str">
            <v>BELISARIO QUEVEDO CALLE  BARROS DE SAN MILLAN  SN  ROSARIO</v>
          </cell>
          <cell r="M3735" t="str">
            <v>0401704069</v>
          </cell>
          <cell r="N3735" t="str">
            <v>0987090195/0987090195</v>
          </cell>
          <cell r="O3735" t="str">
            <v/>
          </cell>
          <cell r="P3735" t="str">
            <v>QUITO</v>
          </cell>
          <cell r="Q3735" t="str">
            <v>QUITO</v>
          </cell>
          <cell r="R3735" t="str">
            <v>PICHINCHA</v>
          </cell>
          <cell r="U3735" t="str">
            <v>FLEXNETUIO_LOCAL</v>
          </cell>
          <cell r="V3735">
            <v>1</v>
          </cell>
          <cell r="W3735">
            <v>1</v>
          </cell>
          <cell r="X3735" t="str">
            <v>FLEXNET ECUADOR - FLEXTUENTI</v>
          </cell>
          <cell r="Y3735" t="str">
            <v>CALLE 28 DE JUNIO S/N Y GARCIA MORENO ENTRADA LLANO GRANDE</v>
          </cell>
        </row>
        <row r="3736">
          <cell r="A3736" t="str">
            <v>414461100</v>
          </cell>
          <cell r="B3736">
            <v>483617</v>
          </cell>
          <cell r="C3736" t="str">
            <v>414461100</v>
          </cell>
          <cell r="D3736" t="str">
            <v>FLEXTUENTI</v>
          </cell>
          <cell r="E3736" t="str">
            <v>DESPACHO</v>
          </cell>
          <cell r="F3736" t="str">
            <v>EXPRESS UIO</v>
          </cell>
          <cell r="G3736" t="str">
            <v>EC5942</v>
          </cell>
          <cell r="H3736">
            <v>44916</v>
          </cell>
          <cell r="I3736" t="str">
            <v>ENTREGADO</v>
          </cell>
          <cell r="J3736">
            <v>44916</v>
          </cell>
          <cell r="K3736" t="str">
            <v>Alex Jimenez</v>
          </cell>
          <cell r="L3736" t="str">
            <v>CARCELEN   JOSE ANDRADE  OE1 284 AV JUAN DE SELIS</v>
          </cell>
          <cell r="M3736" t="str">
            <v>1722705520</v>
          </cell>
          <cell r="N3736" t="str">
            <v>0987083388/0978850488</v>
          </cell>
          <cell r="O3736" t="str">
            <v/>
          </cell>
          <cell r="P3736" t="str">
            <v>QUITO</v>
          </cell>
          <cell r="Q3736" t="str">
            <v>QUITO</v>
          </cell>
          <cell r="R3736" t="str">
            <v>PICHINCHA</v>
          </cell>
          <cell r="T3736" t="str">
            <v>EXPRESSCON</v>
          </cell>
          <cell r="U3736" t="str">
            <v>FLEXNETUIO_LOCAL</v>
          </cell>
          <cell r="V3736">
            <v>1</v>
          </cell>
          <cell r="W3736">
            <v>1</v>
          </cell>
          <cell r="X3736" t="str">
            <v>FLEXNET ECUADOR - FLEXTUENTI</v>
          </cell>
          <cell r="Y3736" t="str">
            <v>CALLE 28 DE JUNIO S/N Y GARCIA MORENO ENTRADA LLANO GRANDE</v>
          </cell>
        </row>
        <row r="3737">
          <cell r="A3737" t="str">
            <v>414461108</v>
          </cell>
          <cell r="B3737">
            <v>483618</v>
          </cell>
          <cell r="C3737" t="str">
            <v>414461108</v>
          </cell>
          <cell r="D3737" t="str">
            <v>FLEXTUENTI</v>
          </cell>
          <cell r="E3737" t="str">
            <v>DESPACHO</v>
          </cell>
          <cell r="F3737" t="str">
            <v>NORMAL</v>
          </cell>
          <cell r="G3737" t="str">
            <v>031080414461108</v>
          </cell>
          <cell r="H3737">
            <v>44916</v>
          </cell>
          <cell r="I3737" t="str">
            <v>ENTREGADO</v>
          </cell>
          <cell r="J3737">
            <v>44918</v>
          </cell>
          <cell r="K3737" t="str">
            <v>Bayron Uzho</v>
          </cell>
          <cell r="L3737" t="str">
            <v>RIOBAMBA AV  HEROES DE TAPI SN  AV GONZALO DAVALOS</v>
          </cell>
          <cell r="M3737" t="str">
            <v>0105767123</v>
          </cell>
          <cell r="N3737" t="str">
            <v>0996171869/0996171869</v>
          </cell>
          <cell r="O3737" t="str">
            <v/>
          </cell>
          <cell r="P3737" t="str">
            <v>RIOBAMBA</v>
          </cell>
          <cell r="Q3737" t="str">
            <v>RIOBAMBA</v>
          </cell>
          <cell r="R3737" t="str">
            <v>CHIMBORAZO</v>
          </cell>
          <cell r="T3737" t="str">
            <v>TRAMACO</v>
          </cell>
          <cell r="U3737" t="str">
            <v>FLEXNETUIO_PROVINCIA</v>
          </cell>
          <cell r="V3737">
            <v>1</v>
          </cell>
          <cell r="W3737">
            <v>1</v>
          </cell>
          <cell r="X3737" t="str">
            <v>FLEXNET ECUADOR - FLEXTUENTI</v>
          </cell>
          <cell r="Y3737" t="str">
            <v>CALLE 28 DE JUNIO S/N Y GARCIA MORENO ENTRADA LLANO GRANDE</v>
          </cell>
        </row>
        <row r="3738">
          <cell r="A3738" t="str">
            <v>414461112</v>
          </cell>
          <cell r="B3738">
            <v>483619</v>
          </cell>
          <cell r="C3738" t="str">
            <v>414461112</v>
          </cell>
          <cell r="D3738" t="str">
            <v>FLEXTUENTI</v>
          </cell>
          <cell r="E3738" t="str">
            <v>DESPACHO</v>
          </cell>
          <cell r="F3738" t="str">
            <v>NORMAL</v>
          </cell>
          <cell r="G3738" t="str">
            <v>031080414461112</v>
          </cell>
          <cell r="H3738">
            <v>44916</v>
          </cell>
          <cell r="I3738" t="str">
            <v>ENTREGADO</v>
          </cell>
          <cell r="J3738">
            <v>44917</v>
          </cell>
          <cell r="K3738" t="str">
            <v>JOHN HUALPA</v>
          </cell>
          <cell r="L3738" t="str">
            <v>LOJA  CALLE BERNARDO VALDIVIEZO  SN  CALLE 10 DE AGOSTO</v>
          </cell>
          <cell r="M3738" t="str">
            <v>1150417499</v>
          </cell>
          <cell r="N3738" t="str">
            <v>0988634041/0980314953</v>
          </cell>
          <cell r="O3738" t="str">
            <v/>
          </cell>
          <cell r="P3738" t="str">
            <v>LOJA</v>
          </cell>
          <cell r="Q3738" t="str">
            <v>LOJA</v>
          </cell>
          <cell r="R3738" t="str">
            <v>LOJA</v>
          </cell>
          <cell r="T3738" t="str">
            <v>TRAMACO</v>
          </cell>
          <cell r="U3738" t="str">
            <v>FLEXNETUIO_PROVINCIA</v>
          </cell>
          <cell r="V3738">
            <v>1</v>
          </cell>
          <cell r="W3738">
            <v>1</v>
          </cell>
          <cell r="X3738" t="str">
            <v>FLEXNET ECUADOR - FLEXTUENTI</v>
          </cell>
          <cell r="Y3738" t="str">
            <v>CALLE 28 DE JUNIO S/N Y GARCIA MORENO ENTRADA LLANO GRANDE</v>
          </cell>
        </row>
        <row r="3739">
          <cell r="A3739" t="str">
            <v>414461121</v>
          </cell>
          <cell r="B3739">
            <v>483620</v>
          </cell>
          <cell r="C3739" t="str">
            <v>414461121</v>
          </cell>
          <cell r="D3739" t="str">
            <v>FLEXTUENTI</v>
          </cell>
          <cell r="E3739" t="str">
            <v>DESPACHO</v>
          </cell>
          <cell r="F3739" t="str">
            <v>DERIVADO PICK UP</v>
          </cell>
          <cell r="G3739" t="str">
            <v>031080414461121</v>
          </cell>
          <cell r="H3739">
            <v>44916</v>
          </cell>
          <cell r="I3739" t="str">
            <v>ENTREGADO</v>
          </cell>
          <cell r="J3739">
            <v>44922</v>
          </cell>
          <cell r="K3739" t="str">
            <v>DIANA RAQUEL DIAZ TAPIA</v>
          </cell>
          <cell r="L3739" t="str">
            <v>OFICINA TRAMACO LATACUNGA</v>
          </cell>
          <cell r="M3739" t="str">
            <v>1726722638</v>
          </cell>
          <cell r="N3739" t="str">
            <v>0995403426/0995384378</v>
          </cell>
          <cell r="O3739" t="str">
            <v/>
          </cell>
          <cell r="P3739" t="str">
            <v>LATACUNGA</v>
          </cell>
          <cell r="Q3739" t="str">
            <v>LATACUNGA</v>
          </cell>
          <cell r="R3739" t="str">
            <v>COTOPAXI</v>
          </cell>
          <cell r="T3739" t="str">
            <v>TRAMACO</v>
          </cell>
          <cell r="U3739" t="str">
            <v>FLEXNETUIO_PROVINCIA</v>
          </cell>
          <cell r="V3739">
            <v>1</v>
          </cell>
          <cell r="W3739">
            <v>1</v>
          </cell>
          <cell r="X3739" t="str">
            <v>FLEXNET ECUADOR - FLEXTUENTI</v>
          </cell>
          <cell r="Y3739" t="str">
            <v>CALLE 28 DE JUNIO S/N Y GARCIA MORENO ENTRADA LLANO GRANDE</v>
          </cell>
        </row>
        <row r="3740">
          <cell r="A3740" t="str">
            <v>414461136</v>
          </cell>
          <cell r="B3740">
            <v>483621</v>
          </cell>
          <cell r="C3740" t="str">
            <v>414461136</v>
          </cell>
          <cell r="D3740" t="str">
            <v>FLEXTUENTI</v>
          </cell>
          <cell r="E3740" t="str">
            <v>DESPACHO</v>
          </cell>
          <cell r="F3740" t="str">
            <v>NORMAL</v>
          </cell>
          <cell r="G3740" t="str">
            <v>FT76378</v>
          </cell>
          <cell r="H3740">
            <v>44916</v>
          </cell>
          <cell r="I3740" t="str">
            <v>ENTREGADO</v>
          </cell>
          <cell r="J3740">
            <v>44917</v>
          </cell>
          <cell r="K3740" t="str">
            <v>Xavier Salgado</v>
          </cell>
          <cell r="L3740" t="str">
            <v>POMASQUI CALLE MARIETA DE VEINTEMILLA CASA 2  CALLE 9 DE OCTUBRE</v>
          </cell>
          <cell r="M3740" t="str">
            <v>0502175862</v>
          </cell>
          <cell r="N3740" t="str">
            <v>0984269971/0984814551</v>
          </cell>
          <cell r="O3740" t="str">
            <v/>
          </cell>
          <cell r="P3740" t="str">
            <v>QUITO</v>
          </cell>
          <cell r="Q3740" t="str">
            <v>QUITO</v>
          </cell>
          <cell r="R3740" t="str">
            <v>PICHINCHA</v>
          </cell>
          <cell r="U3740" t="str">
            <v>FLEXNETUIO_LOCAL</v>
          </cell>
          <cell r="V3740">
            <v>1</v>
          </cell>
          <cell r="W3740">
            <v>1</v>
          </cell>
          <cell r="X3740" t="str">
            <v>FLEXNET ECUADOR - FLEXTUENTI</v>
          </cell>
          <cell r="Y3740" t="str">
            <v>CALLE 28 DE JUNIO S/N Y GARCIA MORENO ENTRADA LLANO GRANDE</v>
          </cell>
        </row>
        <row r="3741">
          <cell r="A3741" t="str">
            <v>414461188</v>
          </cell>
          <cell r="B3741">
            <v>483622</v>
          </cell>
          <cell r="C3741" t="str">
            <v>414461188</v>
          </cell>
          <cell r="D3741" t="str">
            <v>FLEXTUENTI</v>
          </cell>
          <cell r="E3741" t="str">
            <v>DESPACHO</v>
          </cell>
          <cell r="F3741" t="str">
            <v>NORMAL</v>
          </cell>
          <cell r="G3741" t="str">
            <v>FT76377</v>
          </cell>
          <cell r="H3741">
            <v>44916</v>
          </cell>
          <cell r="I3741" t="str">
            <v>ENTREGADO</v>
          </cell>
          <cell r="J3741">
            <v>44917</v>
          </cell>
          <cell r="K3741" t="str">
            <v>Jonathan Murillo</v>
          </cell>
          <cell r="L3741" t="str">
            <v>SAN ISIDRO DEL INCA CALLE DE LAS MAGNOLIAS  CASA 24  DE LAS ENCINAS</v>
          </cell>
          <cell r="M3741" t="str">
            <v>1718233016</v>
          </cell>
          <cell r="N3741" t="str">
            <v>0963058560/0963058560</v>
          </cell>
          <cell r="O3741" t="str">
            <v/>
          </cell>
          <cell r="P3741" t="str">
            <v>QUITO</v>
          </cell>
          <cell r="Q3741" t="str">
            <v>QUITO</v>
          </cell>
          <cell r="R3741" t="str">
            <v>PICHINCHA</v>
          </cell>
          <cell r="U3741" t="str">
            <v>FLEXNETUIO_LOCAL</v>
          </cell>
          <cell r="V3741">
            <v>1</v>
          </cell>
          <cell r="W3741">
            <v>1</v>
          </cell>
          <cell r="X3741" t="str">
            <v>FLEXNET ECUADOR - FLEXTUENTI</v>
          </cell>
          <cell r="Y3741" t="str">
            <v>CALLE 28 DE JUNIO S/N Y GARCIA MORENO ENTRADA LLANO GRANDE</v>
          </cell>
        </row>
        <row r="3742">
          <cell r="A3742" t="str">
            <v>414461192</v>
          </cell>
          <cell r="B3742">
            <v>483623</v>
          </cell>
          <cell r="C3742" t="str">
            <v>414461192</v>
          </cell>
          <cell r="D3742" t="str">
            <v>FLEXTUENTI</v>
          </cell>
          <cell r="E3742" t="str">
            <v>DESPACHO</v>
          </cell>
          <cell r="F3742" t="str">
            <v>NORMAL</v>
          </cell>
          <cell r="G3742" t="str">
            <v>031080414461192</v>
          </cell>
          <cell r="H3742">
            <v>44916</v>
          </cell>
          <cell r="I3742" t="str">
            <v>ENTREGADO</v>
          </cell>
          <cell r="J3742">
            <v>44922</v>
          </cell>
          <cell r="K3742" t="str">
            <v>Pedro Posligua</v>
          </cell>
          <cell r="L3742" t="str">
            <v>MONTECRISTI CALLE 27 DE MARZO SN J REYES</v>
          </cell>
          <cell r="M3742" t="str">
            <v>1309499539</v>
          </cell>
          <cell r="N3742" t="str">
            <v>0997184840/0967233519</v>
          </cell>
          <cell r="O3742" t="str">
            <v/>
          </cell>
          <cell r="P3742" t="str">
            <v>MONTECRISTI</v>
          </cell>
          <cell r="Q3742" t="str">
            <v>MONTECRISTI</v>
          </cell>
          <cell r="R3742" t="str">
            <v>MANABI</v>
          </cell>
          <cell r="T3742" t="str">
            <v>TRAMACO</v>
          </cell>
          <cell r="U3742" t="str">
            <v>FLEXNETUIO_PROVINCIA</v>
          </cell>
          <cell r="V3742">
            <v>1</v>
          </cell>
          <cell r="W3742">
            <v>1</v>
          </cell>
          <cell r="X3742" t="str">
            <v>FLEXNET ECUADOR - FLEXTUENTI</v>
          </cell>
          <cell r="Y3742" t="str">
            <v>CALLE 28 DE JUNIO S/N Y GARCIA MORENO ENTRADA LLANO GRANDE</v>
          </cell>
        </row>
        <row r="3743">
          <cell r="A3743" t="str">
            <v>414462617</v>
          </cell>
          <cell r="B3743">
            <v>483624</v>
          </cell>
          <cell r="C3743" t="str">
            <v>414462617</v>
          </cell>
          <cell r="D3743" t="str">
            <v>FLEXTUENTI</v>
          </cell>
          <cell r="E3743" t="str">
            <v>DESPACHO</v>
          </cell>
          <cell r="F3743" t="str">
            <v>NORMAL</v>
          </cell>
          <cell r="G3743" t="str">
            <v>031080414462617</v>
          </cell>
          <cell r="H3743">
            <v>44916</v>
          </cell>
          <cell r="I3743" t="str">
            <v>ENTREGADO</v>
          </cell>
          <cell r="J3743">
            <v>44917</v>
          </cell>
          <cell r="K3743" t="str">
            <v>Wincer Alvarez</v>
          </cell>
          <cell r="L3743" t="str">
            <v>PORTOVIEJO AV  CHILE SN  9 DE OCTUBRE</v>
          </cell>
          <cell r="M3743" t="str">
            <v>1307431294</v>
          </cell>
          <cell r="N3743" t="str">
            <v>0961056391/0961056391</v>
          </cell>
          <cell r="O3743" t="str">
            <v/>
          </cell>
          <cell r="P3743" t="str">
            <v>PORTOVIEJO</v>
          </cell>
          <cell r="Q3743" t="str">
            <v>PORTOVIEJO</v>
          </cell>
          <cell r="R3743" t="str">
            <v>MANABI</v>
          </cell>
          <cell r="T3743" t="str">
            <v>TRAMACO</v>
          </cell>
          <cell r="U3743" t="str">
            <v>FLEXNETUIO_PROVINCIA</v>
          </cell>
          <cell r="V3743">
            <v>1</v>
          </cell>
          <cell r="W3743">
            <v>1</v>
          </cell>
          <cell r="X3743" t="str">
            <v>FLEXNET ECUADOR - FLEXTUENTI</v>
          </cell>
          <cell r="Y3743" t="str">
            <v>CALLE 28 DE JUNIO S/N Y GARCIA MORENO ENTRADA LLANO GRANDE</v>
          </cell>
        </row>
        <row r="3744">
          <cell r="A3744" t="str">
            <v>414463263</v>
          </cell>
          <cell r="B3744">
            <v>483625</v>
          </cell>
          <cell r="C3744" t="str">
            <v>414463263</v>
          </cell>
          <cell r="D3744" t="str">
            <v>FLEXTUENTI</v>
          </cell>
          <cell r="E3744" t="str">
            <v>DESPACHO</v>
          </cell>
          <cell r="F3744" t="str">
            <v>NORMAL</v>
          </cell>
          <cell r="G3744" t="str">
            <v>031080414463263</v>
          </cell>
          <cell r="H3744">
            <v>44916</v>
          </cell>
          <cell r="I3744" t="str">
            <v>ENTREGADO</v>
          </cell>
          <cell r="J3744">
            <v>44917</v>
          </cell>
          <cell r="K3744" t="str">
            <v>Libinson Jeremias Loor Tuarez</v>
          </cell>
          <cell r="L3744" t="str">
            <v>PORTOVIEJO  FRANCISCIO DE P MOREIRA SN CALLE CRNEL SABANDO</v>
          </cell>
          <cell r="M3744" t="str">
            <v>1310559016</v>
          </cell>
          <cell r="N3744" t="str">
            <v>0988332281/0981550082</v>
          </cell>
          <cell r="O3744" t="str">
            <v/>
          </cell>
          <cell r="P3744" t="str">
            <v>PORTOVIEJO</v>
          </cell>
          <cell r="Q3744" t="str">
            <v>PORTOVIEJO</v>
          </cell>
          <cell r="R3744" t="str">
            <v>MANABI</v>
          </cell>
          <cell r="T3744" t="str">
            <v>TRAMACO</v>
          </cell>
          <cell r="U3744" t="str">
            <v>FLEXNETUIO_PROVINCIA</v>
          </cell>
          <cell r="V3744">
            <v>1</v>
          </cell>
          <cell r="W3744">
            <v>1</v>
          </cell>
          <cell r="X3744" t="str">
            <v>FLEXNET ECUADOR - FLEXTUENTI</v>
          </cell>
          <cell r="Y3744" t="str">
            <v>CALLE 28 DE JUNIO S/N Y GARCIA MORENO ENTRADA LLANO GRANDE</v>
          </cell>
        </row>
        <row r="3745">
          <cell r="A3745" t="str">
            <v>414463348</v>
          </cell>
          <cell r="B3745">
            <v>483626</v>
          </cell>
          <cell r="C3745" t="str">
            <v>414463348</v>
          </cell>
          <cell r="D3745" t="str">
            <v>FLEXTUENTI</v>
          </cell>
          <cell r="E3745" t="str">
            <v>DESPACHO</v>
          </cell>
          <cell r="F3745" t="str">
            <v>NORMAL</v>
          </cell>
          <cell r="G3745" t="str">
            <v>031080414463348</v>
          </cell>
          <cell r="H3745">
            <v>44916</v>
          </cell>
          <cell r="I3745" t="str">
            <v>ENTREGADO</v>
          </cell>
          <cell r="J3745">
            <v>44917</v>
          </cell>
          <cell r="K3745" t="str">
            <v>Martin Hernandez</v>
          </cell>
          <cell r="L3745" t="str">
            <v>LA MATRIZ (CO)   CALLE EUCLIDES SALAZAR CASA 45  CALLE AYACUCHO</v>
          </cell>
          <cell r="M3745" t="str">
            <v>1759132986</v>
          </cell>
          <cell r="N3745" t="str">
            <v>0999479494/0999479494</v>
          </cell>
          <cell r="O3745" t="str">
            <v/>
          </cell>
          <cell r="P3745" t="str">
            <v>LATACUNGA</v>
          </cell>
          <cell r="Q3745" t="str">
            <v>LATACUNGA</v>
          </cell>
          <cell r="R3745" t="str">
            <v>COTOPAXI</v>
          </cell>
          <cell r="T3745" t="str">
            <v>TRAMACO</v>
          </cell>
          <cell r="U3745" t="str">
            <v>FLEXNETUIO_PROVINCIA</v>
          </cell>
          <cell r="V3745">
            <v>1</v>
          </cell>
          <cell r="W3745">
            <v>1</v>
          </cell>
          <cell r="X3745" t="str">
            <v>FLEXNET ECUADOR - FLEXTUENTI</v>
          </cell>
          <cell r="Y3745" t="str">
            <v>CALLE 28 DE JUNIO S/N Y GARCIA MORENO ENTRADA LLANO GRANDE</v>
          </cell>
        </row>
        <row r="3746">
          <cell r="A3746" t="str">
            <v>414463384</v>
          </cell>
          <cell r="B3746">
            <v>483627</v>
          </cell>
          <cell r="C3746" t="str">
            <v>414463384</v>
          </cell>
          <cell r="D3746" t="str">
            <v>FLEXTUENTI</v>
          </cell>
          <cell r="E3746" t="str">
            <v>DESPACHO</v>
          </cell>
          <cell r="F3746" t="str">
            <v>NORMAL</v>
          </cell>
          <cell r="G3746" t="str">
            <v>031080414463384</v>
          </cell>
          <cell r="H3746">
            <v>44916</v>
          </cell>
          <cell r="I3746" t="str">
            <v>ENTREGADO</v>
          </cell>
          <cell r="J3746">
            <v>44922</v>
          </cell>
          <cell r="K3746" t="str">
            <v>Wilinson Dario Zambrano Mendoza</v>
          </cell>
          <cell r="L3746" t="str">
            <v>FLAVIO ALFARO  CALLE 5  SN  SN O CALLEJON 12 DE OCTUBRE</v>
          </cell>
          <cell r="M3746" t="str">
            <v>1314424308</v>
          </cell>
          <cell r="N3746" t="str">
            <v>0997365609/0980804867</v>
          </cell>
          <cell r="O3746" t="str">
            <v/>
          </cell>
          <cell r="P3746" t="str">
            <v>FLAVIO ALFARO</v>
          </cell>
          <cell r="Q3746" t="str">
            <v>FLAVIO ALFARO</v>
          </cell>
          <cell r="R3746" t="str">
            <v>MANABI</v>
          </cell>
          <cell r="T3746" t="str">
            <v>TRAMACO</v>
          </cell>
          <cell r="U3746" t="str">
            <v>FLEXNETUIO_PROVINCIA</v>
          </cell>
          <cell r="V3746">
            <v>1</v>
          </cell>
          <cell r="W3746">
            <v>1</v>
          </cell>
          <cell r="X3746" t="str">
            <v>FLEXNET ECUADOR - FLEXTUENTI</v>
          </cell>
          <cell r="Y3746" t="str">
            <v>CALLE 28 DE JUNIO S/N Y GARCIA MORENO ENTRADA LLANO GRANDE</v>
          </cell>
        </row>
        <row r="3747">
          <cell r="A3747" t="str">
            <v>414463445</v>
          </cell>
          <cell r="B3747">
            <v>483628</v>
          </cell>
          <cell r="C3747" t="str">
            <v>414463445</v>
          </cell>
          <cell r="D3747" t="str">
            <v>FLEXTUENTI</v>
          </cell>
          <cell r="E3747" t="str">
            <v>DESPACHO</v>
          </cell>
          <cell r="F3747" t="str">
            <v>NORMAL</v>
          </cell>
          <cell r="G3747" t="str">
            <v>FT76376</v>
          </cell>
          <cell r="H3747">
            <v>44916</v>
          </cell>
          <cell r="I3747" t="str">
            <v>ENTREGADO</v>
          </cell>
          <cell r="J3747">
            <v>44917</v>
          </cell>
          <cell r="K3747" t="str">
            <v>DILO BOLIVAR QUISPE QUILAPANTA</v>
          </cell>
          <cell r="L3747" t="str">
            <v xml:space="preserve">LA CONCEPCION CALLE MANUEL SERRANO N54 212 JORGE PIEDRA SECTOR ANDALUCIA A DOS CUADRA DE COOP ANDALUCIA A UNA CUADRA DE IGLESIA NUESTRA SENORA DE FATIMA ENTREGA EN CASA 2 PISO COLOR CAFE CLARO PUERTA </v>
          </cell>
          <cell r="M3747" t="str">
            <v>1802145506</v>
          </cell>
          <cell r="N3747" t="str">
            <v>0991555421/0960849467</v>
          </cell>
          <cell r="P3747" t="str">
            <v>QUITO</v>
          </cell>
          <cell r="Q3747" t="str">
            <v>QUITO</v>
          </cell>
          <cell r="R3747" t="str">
            <v>PICHINCHA</v>
          </cell>
          <cell r="U3747" t="str">
            <v>FLEXNETUIO_LOCAL</v>
          </cell>
          <cell r="V3747">
            <v>1</v>
          </cell>
          <cell r="W3747">
            <v>1</v>
          </cell>
          <cell r="X3747" t="str">
            <v>FLEXNET ECUADOR - FLEXTUENTI</v>
          </cell>
          <cell r="Y3747" t="str">
            <v>CALLE 28 DE JUNIO S/N Y GARCIA MORENO ENTRADA LLANO GRANDE</v>
          </cell>
        </row>
        <row r="3748">
          <cell r="A3748" t="str">
            <v>414463460</v>
          </cell>
          <cell r="B3748">
            <v>483629</v>
          </cell>
          <cell r="C3748" t="str">
            <v>414463460</v>
          </cell>
          <cell r="D3748" t="str">
            <v>FLEXTUENTI</v>
          </cell>
          <cell r="E3748" t="str">
            <v>DESPACHO</v>
          </cell>
          <cell r="F3748" t="str">
            <v>NORMAL</v>
          </cell>
          <cell r="G3748" t="str">
            <v>IC3971</v>
          </cell>
          <cell r="H3748">
            <v>44916</v>
          </cell>
          <cell r="I3748" t="str">
            <v>ENTREGADO</v>
          </cell>
          <cell r="J3748">
            <v>44917</v>
          </cell>
          <cell r="K3748" t="str">
            <v>Cristian Pullaguari</v>
          </cell>
          <cell r="L3748" t="str">
            <v>SAN SEBASTIAN AV DEL TEJAR  SN  CALLE CESAR ANDRADE Y CORDERO</v>
          </cell>
          <cell r="M3748" t="str">
            <v>1105896995</v>
          </cell>
          <cell r="N3748" t="str">
            <v>0958680699/0980984063</v>
          </cell>
          <cell r="O3748" t="str">
            <v/>
          </cell>
          <cell r="P3748" t="str">
            <v>CUENCA</v>
          </cell>
          <cell r="Q3748" t="str">
            <v>CUENCA</v>
          </cell>
          <cell r="R3748" t="str">
            <v>AZUAY</v>
          </cell>
          <cell r="U3748" t="str">
            <v>FLEXNETUIO_PROVINCIA</v>
          </cell>
          <cell r="V3748">
            <v>1</v>
          </cell>
          <cell r="W3748">
            <v>1</v>
          </cell>
          <cell r="X3748" t="str">
            <v>FLEXNET ECUADOR - FLEXTUENTI</v>
          </cell>
          <cell r="Y3748" t="str">
            <v>CALLE 28 DE JUNIO S/N Y GARCIA MORENO ENTRADA LLANO GRANDE</v>
          </cell>
        </row>
        <row r="3749">
          <cell r="A3749" t="str">
            <v>414463461</v>
          </cell>
          <cell r="B3749">
            <v>483630</v>
          </cell>
          <cell r="C3749" t="str">
            <v>414463461</v>
          </cell>
          <cell r="D3749" t="str">
            <v>FLEXTUENTI</v>
          </cell>
          <cell r="E3749" t="str">
            <v>DESPACHO</v>
          </cell>
          <cell r="F3749" t="str">
            <v>EXPRESS UIO</v>
          </cell>
          <cell r="G3749" t="str">
            <v>EC5941</v>
          </cell>
          <cell r="H3749">
            <v>44916</v>
          </cell>
          <cell r="I3749" t="str">
            <v>ENTREGADO</v>
          </cell>
          <cell r="J3749">
            <v>44916</v>
          </cell>
          <cell r="K3749" t="str">
            <v>Jorge Rene Trujillo Carcelen</v>
          </cell>
          <cell r="L3749" t="str">
            <v>CALDERON  AV PADRE LUIS VACARI SN PANAMERICANA NORTE</v>
          </cell>
          <cell r="M3749" t="str">
            <v>1003690631</v>
          </cell>
          <cell r="N3749" t="str">
            <v>0992207727/0964209832</v>
          </cell>
          <cell r="O3749" t="str">
            <v/>
          </cell>
          <cell r="P3749" t="str">
            <v>QUITO</v>
          </cell>
          <cell r="Q3749" t="str">
            <v>QUITO</v>
          </cell>
          <cell r="R3749" t="str">
            <v>PICHINCHA</v>
          </cell>
          <cell r="T3749" t="str">
            <v>EXPRESSCON</v>
          </cell>
          <cell r="U3749" t="str">
            <v>FLEXNETUIO_LOCAL</v>
          </cell>
          <cell r="V3749">
            <v>1</v>
          </cell>
          <cell r="W3749">
            <v>1</v>
          </cell>
          <cell r="X3749" t="str">
            <v>FLEXNET ECUADOR - FLEXTUENTI</v>
          </cell>
          <cell r="Y3749" t="str">
            <v>CALLE 28 DE JUNIO S/N Y GARCIA MORENO ENTRADA LLANO GRANDE</v>
          </cell>
        </row>
        <row r="3750">
          <cell r="A3750" t="str">
            <v>414463499</v>
          </cell>
          <cell r="B3750">
            <v>483631</v>
          </cell>
          <cell r="C3750" t="str">
            <v>414463499</v>
          </cell>
          <cell r="D3750" t="str">
            <v>FLEXTUENTI</v>
          </cell>
          <cell r="E3750" t="str">
            <v>DESPACHO</v>
          </cell>
          <cell r="F3750" t="str">
            <v>NORMAL</v>
          </cell>
          <cell r="G3750" t="str">
            <v>031080414463499</v>
          </cell>
          <cell r="H3750">
            <v>44916</v>
          </cell>
          <cell r="I3750" t="str">
            <v>ENTREGADO</v>
          </cell>
          <cell r="J3750">
            <v>44917</v>
          </cell>
          <cell r="K3750" t="str">
            <v>Paulina Chiriboga</v>
          </cell>
          <cell r="L3750" t="str">
            <v>GONZALEZ SUAREZ (CA)   CALLE PANAMA SN  AV RAFAEL ARELLANO O AV MANABI</v>
          </cell>
          <cell r="M3750" t="str">
            <v>0401546890</v>
          </cell>
          <cell r="N3750" t="str">
            <v>0987008545/0960834616</v>
          </cell>
          <cell r="O3750" t="str">
            <v/>
          </cell>
          <cell r="P3750" t="str">
            <v>TULCAN</v>
          </cell>
          <cell r="Q3750" t="str">
            <v>TULCAN</v>
          </cell>
          <cell r="R3750" t="str">
            <v>CARCHI</v>
          </cell>
          <cell r="S3750" t="str">
            <v/>
          </cell>
          <cell r="T3750" t="str">
            <v>TRAMACO</v>
          </cell>
          <cell r="U3750" t="str">
            <v>FLEXNETUIO_PROVINCIA</v>
          </cell>
          <cell r="V3750">
            <v>1</v>
          </cell>
          <cell r="W3750">
            <v>1</v>
          </cell>
          <cell r="X3750" t="str">
            <v>FLEXNET ECUADOR - FLEXTUENTI</v>
          </cell>
          <cell r="Y3750" t="str">
            <v>CALLE 28 DE JUNIO S/N Y GARCIA MORENO ENTRADA LLANO GRANDE</v>
          </cell>
        </row>
        <row r="3751">
          <cell r="A3751" t="str">
            <v>414463561</v>
          </cell>
          <cell r="B3751">
            <v>483632</v>
          </cell>
          <cell r="C3751" t="str">
            <v>414463561</v>
          </cell>
          <cell r="D3751" t="str">
            <v>FLEXTUENTI</v>
          </cell>
          <cell r="E3751" t="str">
            <v>DESPACHO</v>
          </cell>
          <cell r="F3751" t="str">
            <v>DERIVADO PICK UP</v>
          </cell>
          <cell r="G3751" t="str">
            <v>031080414463561</v>
          </cell>
          <cell r="H3751">
            <v>44916</v>
          </cell>
          <cell r="I3751" t="str">
            <v>ENTREGADO</v>
          </cell>
          <cell r="J3751">
            <v>44917</v>
          </cell>
          <cell r="K3751" t="str">
            <v>Romina Nayeli Toala Bermudez</v>
          </cell>
          <cell r="L3751" t="str">
            <v>OFICINA TRAMACO JIPIJAPA</v>
          </cell>
          <cell r="M3751" t="str">
            <v>1314527530</v>
          </cell>
          <cell r="N3751" t="str">
            <v>0959074636/0993486138</v>
          </cell>
          <cell r="O3751" t="str">
            <v/>
          </cell>
          <cell r="P3751" t="str">
            <v>JIPIJAPA</v>
          </cell>
          <cell r="Q3751" t="str">
            <v>JIPIJAPA</v>
          </cell>
          <cell r="R3751" t="str">
            <v>MANABI</v>
          </cell>
          <cell r="T3751" t="str">
            <v>TRAMACO</v>
          </cell>
          <cell r="U3751" t="str">
            <v>FLEXNETUIO_PROVINCIA</v>
          </cell>
          <cell r="V3751">
            <v>1</v>
          </cell>
          <cell r="W3751">
            <v>1</v>
          </cell>
          <cell r="X3751" t="str">
            <v>FLEXNET ECUADOR - FLEXTUENTI</v>
          </cell>
          <cell r="Y3751" t="str">
            <v>CALLE 28 DE JUNIO S/N Y GARCIA MORENO ENTRADA LLANO GRANDE</v>
          </cell>
        </row>
        <row r="3752">
          <cell r="A3752" t="str">
            <v>414463705</v>
          </cell>
          <cell r="B3752">
            <v>483633</v>
          </cell>
          <cell r="C3752" t="str">
            <v>414463705</v>
          </cell>
          <cell r="D3752" t="str">
            <v>FLEXTUENTI</v>
          </cell>
          <cell r="E3752" t="str">
            <v>DESPACHO</v>
          </cell>
          <cell r="F3752" t="str">
            <v>NORMAL</v>
          </cell>
          <cell r="G3752" t="str">
            <v>IC3972</v>
          </cell>
          <cell r="H3752">
            <v>44916</v>
          </cell>
          <cell r="I3752" t="str">
            <v>ENTREGADO</v>
          </cell>
          <cell r="J3752">
            <v>44917</v>
          </cell>
          <cell r="K3752" t="str">
            <v>Damaris Coronel</v>
          </cell>
          <cell r="L3752" t="str">
            <v>BANOS  RIO MAPOCHO SN  C DE LAS OLLAS ENCANTADAS</v>
          </cell>
          <cell r="M3752" t="str">
            <v>0150723088</v>
          </cell>
          <cell r="N3752" t="str">
            <v>0998375019/0939508509</v>
          </cell>
          <cell r="O3752" t="str">
            <v/>
          </cell>
          <cell r="P3752" t="str">
            <v>CUENCA</v>
          </cell>
          <cell r="Q3752" t="str">
            <v>CUENCA</v>
          </cell>
          <cell r="R3752" t="str">
            <v>AZUAY</v>
          </cell>
          <cell r="U3752" t="str">
            <v>FLEXNETUIO_PROVINCIA</v>
          </cell>
          <cell r="V3752">
            <v>1</v>
          </cell>
          <cell r="W3752">
            <v>1</v>
          </cell>
          <cell r="X3752" t="str">
            <v>FLEXNET ECUADOR - FLEXTUENTI</v>
          </cell>
          <cell r="Y3752" t="str">
            <v>CALLE 28 DE JUNIO S/N Y GARCIA MORENO ENTRADA LLANO GRANDE</v>
          </cell>
        </row>
        <row r="3753">
          <cell r="A3753" t="str">
            <v>414463744</v>
          </cell>
          <cell r="B3753">
            <v>483634</v>
          </cell>
          <cell r="C3753" t="str">
            <v>414463744</v>
          </cell>
          <cell r="D3753" t="str">
            <v>FLEXTUENTI</v>
          </cell>
          <cell r="E3753" t="str">
            <v>DESPACHO</v>
          </cell>
          <cell r="F3753" t="str">
            <v>DERIVADO PICK UP</v>
          </cell>
          <cell r="G3753" t="str">
            <v>031080414463744</v>
          </cell>
          <cell r="H3753">
            <v>44916</v>
          </cell>
          <cell r="I3753" t="str">
            <v>ENTREGADO</v>
          </cell>
          <cell r="J3753">
            <v>44923</v>
          </cell>
          <cell r="K3753" t="str">
            <v>Delia marisol Franco loor</v>
          </cell>
          <cell r="L3753" t="str">
            <v>OFICINA TRAMACO PUNTO DE ATENCION VIA DAULE</v>
          </cell>
          <cell r="M3753" t="str">
            <v>0909053761</v>
          </cell>
          <cell r="N3753" t="str">
            <v>0982594531/0998560937</v>
          </cell>
          <cell r="O3753" t="str">
            <v/>
          </cell>
          <cell r="P3753" t="str">
            <v>GUAYAQUIL</v>
          </cell>
          <cell r="Q3753" t="str">
            <v>GUAYAQUIL</v>
          </cell>
          <cell r="R3753" t="str">
            <v>GUAYAS</v>
          </cell>
          <cell r="T3753" t="str">
            <v>TRAMACO</v>
          </cell>
          <cell r="U3753" t="str">
            <v>FLEXNETUIO_GYE</v>
          </cell>
          <cell r="V3753">
            <v>1</v>
          </cell>
          <cell r="W3753">
            <v>1</v>
          </cell>
          <cell r="X3753" t="str">
            <v>FLEXNET ECUADOR - FLEXTUENTI</v>
          </cell>
          <cell r="Y3753" t="str">
            <v>CALLE 28 DE JUNIO S/N Y GARCIA MORENO ENTRADA LLANO GRANDE</v>
          </cell>
        </row>
        <row r="3754">
          <cell r="A3754" t="str">
            <v>414463748</v>
          </cell>
          <cell r="B3754">
            <v>483635</v>
          </cell>
          <cell r="C3754" t="str">
            <v>414463748</v>
          </cell>
          <cell r="D3754" t="str">
            <v>FLEXTUENTI</v>
          </cell>
          <cell r="E3754" t="str">
            <v>DESPACHO</v>
          </cell>
          <cell r="F3754" t="str">
            <v>NORMAL</v>
          </cell>
          <cell r="G3754" t="str">
            <v>031080414463748</v>
          </cell>
          <cell r="H3754">
            <v>44916</v>
          </cell>
          <cell r="I3754" t="str">
            <v>ENTREGADO</v>
          </cell>
          <cell r="J3754">
            <v>44917</v>
          </cell>
          <cell r="K3754" t="str">
            <v>Joel Bolivar Mato franco</v>
          </cell>
          <cell r="L3754" t="str">
            <v>EL TRIUNFO  JUAN MANTALVO MNZ 07B BLQ 6 AV 9 DE OCTUBRE</v>
          </cell>
          <cell r="M3754" t="str">
            <v>0928934785</v>
          </cell>
          <cell r="N3754" t="str">
            <v>0959400258/0995556451</v>
          </cell>
          <cell r="O3754" t="str">
            <v/>
          </cell>
          <cell r="P3754" t="str">
            <v>EL TRIUNFO</v>
          </cell>
          <cell r="Q3754" t="str">
            <v>EL TRIUNFO</v>
          </cell>
          <cell r="R3754" t="str">
            <v>GUAYAS</v>
          </cell>
          <cell r="T3754" t="str">
            <v>TRAMACO</v>
          </cell>
          <cell r="U3754" t="str">
            <v>FLEXNETUIO_PROVINCIA</v>
          </cell>
          <cell r="V3754">
            <v>1</v>
          </cell>
          <cell r="W3754">
            <v>1</v>
          </cell>
          <cell r="X3754" t="str">
            <v>FLEXNET ECUADOR - FLEXTUENTI</v>
          </cell>
          <cell r="Y3754" t="str">
            <v>CALLE 28 DE JUNIO S/N Y GARCIA MORENO ENTRADA LLANO GRANDE</v>
          </cell>
        </row>
        <row r="3755">
          <cell r="A3755" t="str">
            <v>414463749</v>
          </cell>
          <cell r="B3755">
            <v>483636</v>
          </cell>
          <cell r="C3755" t="str">
            <v>414463749</v>
          </cell>
          <cell r="D3755" t="str">
            <v>FLEXTUENTI</v>
          </cell>
          <cell r="E3755" t="str">
            <v>DESPACHO</v>
          </cell>
          <cell r="F3755" t="str">
            <v>DERIVADO PICK UP</v>
          </cell>
          <cell r="G3755" t="str">
            <v>031080414463749</v>
          </cell>
          <cell r="H3755">
            <v>44916</v>
          </cell>
          <cell r="I3755" t="str">
            <v>ENTREGADO</v>
          </cell>
          <cell r="J3755">
            <v>44923</v>
          </cell>
          <cell r="K3755" t="str">
            <v>Delia marisol Franco loor</v>
          </cell>
          <cell r="L3755" t="str">
            <v>OFICINA TRAMACO PUNTO DE ATENCION VIA DAULE</v>
          </cell>
          <cell r="M3755" t="str">
            <v>0909053761</v>
          </cell>
          <cell r="N3755" t="str">
            <v>0998560937/0982594531</v>
          </cell>
          <cell r="O3755" t="str">
            <v/>
          </cell>
          <cell r="P3755" t="str">
            <v>GUAYAQUIL</v>
          </cell>
          <cell r="Q3755" t="str">
            <v>GUAYAQUIL</v>
          </cell>
          <cell r="R3755" t="str">
            <v>GUAYAS</v>
          </cell>
          <cell r="T3755" t="str">
            <v>TRAMACO</v>
          </cell>
          <cell r="U3755" t="str">
            <v>FLEXNETUIO_GYE</v>
          </cell>
          <cell r="V3755">
            <v>1</v>
          </cell>
          <cell r="W3755">
            <v>1</v>
          </cell>
          <cell r="X3755" t="str">
            <v>FLEXNET ECUADOR - FLEXTUENTI</v>
          </cell>
          <cell r="Y3755" t="str">
            <v>CALLE 28 DE JUNIO S/N Y GARCIA MORENO ENTRADA LLANO GRANDE</v>
          </cell>
        </row>
        <row r="3756">
          <cell r="A3756" t="str">
            <v>WS414461071</v>
          </cell>
          <cell r="B3756">
            <v>483637</v>
          </cell>
          <cell r="C3756" t="str">
            <v>WS414461071</v>
          </cell>
          <cell r="D3756" t="str">
            <v>FLEXTUENTI</v>
          </cell>
          <cell r="E3756" t="str">
            <v>DESPACHO</v>
          </cell>
          <cell r="F3756" t="str">
            <v>NORMAL</v>
          </cell>
          <cell r="G3756" t="str">
            <v>031080414461071</v>
          </cell>
          <cell r="H3756">
            <v>44916</v>
          </cell>
          <cell r="I3756" t="str">
            <v>ENTREGADO</v>
          </cell>
          <cell r="J3756">
            <v>44922</v>
          </cell>
          <cell r="K3756" t="str">
            <v>Luis Ronaldo Zhao Jerez</v>
          </cell>
          <cell r="L3756" t="str">
            <v>CANAR VIA INCAPIRCA SN  HONORATO VASQUEZ</v>
          </cell>
          <cell r="M3756" t="str">
            <v>0302902986</v>
          </cell>
          <cell r="N3756" t="str">
            <v>0984815846/0984815846</v>
          </cell>
          <cell r="O3756" t="str">
            <v/>
          </cell>
          <cell r="P3756" t="str">
            <v>CAÑAR</v>
          </cell>
          <cell r="Q3756" t="str">
            <v>CAÑAR</v>
          </cell>
          <cell r="R3756" t="str">
            <v>CAÑAR</v>
          </cell>
          <cell r="T3756" t="str">
            <v>TRAMACO</v>
          </cell>
          <cell r="U3756" t="str">
            <v>FLEXNETUIO_PROVINCIA</v>
          </cell>
          <cell r="V3756">
            <v>1</v>
          </cell>
          <cell r="W3756">
            <v>1</v>
          </cell>
          <cell r="X3756" t="str">
            <v>FLEXNET ECUADOR - FLEXTUENTI</v>
          </cell>
          <cell r="Y3756" t="str">
            <v>CALLE 28 DE JUNIO S/N Y GARCIA MORENO ENTRADA LLANO GRANDE</v>
          </cell>
        </row>
        <row r="3757">
          <cell r="A3757" t="str">
            <v>WS414463519</v>
          </cell>
          <cell r="B3757">
            <v>483638</v>
          </cell>
          <cell r="C3757" t="str">
            <v>WS414463519</v>
          </cell>
          <cell r="D3757" t="str">
            <v>FLEXTUENTI</v>
          </cell>
          <cell r="E3757" t="str">
            <v>DESPACHO</v>
          </cell>
          <cell r="F3757" t="str">
            <v>NORMAL</v>
          </cell>
          <cell r="G3757" t="str">
            <v>031080414463519</v>
          </cell>
          <cell r="H3757">
            <v>44916</v>
          </cell>
          <cell r="I3757" t="str">
            <v>ENTREGADO</v>
          </cell>
          <cell r="J3757">
            <v>44922</v>
          </cell>
          <cell r="K3757" t="str">
            <v>Johnny Robis Santillan Yela</v>
          </cell>
          <cell r="L3757" t="str">
            <v>ESMERALDAS  CALLE CARLOS CONCHA   CASA 5  SN O CALLE B</v>
          </cell>
          <cell r="M3757" t="str">
            <v>0803452275</v>
          </cell>
          <cell r="N3757" t="str">
            <v>0979240682/0979240682</v>
          </cell>
          <cell r="O3757" t="str">
            <v/>
          </cell>
          <cell r="P3757" t="str">
            <v>ESMERALDAS</v>
          </cell>
          <cell r="Q3757" t="str">
            <v>ESMERALDAS</v>
          </cell>
          <cell r="R3757" t="str">
            <v>ESMERALDAS</v>
          </cell>
          <cell r="T3757" t="str">
            <v>TRAMACO</v>
          </cell>
          <cell r="U3757" t="str">
            <v>FLEXNETUIO_PROVINCIA</v>
          </cell>
          <cell r="V3757">
            <v>1</v>
          </cell>
          <cell r="W3757">
            <v>1</v>
          </cell>
          <cell r="X3757" t="str">
            <v>FLEXNET ECUADOR - FLEXTUENTI</v>
          </cell>
          <cell r="Y3757" t="str">
            <v>CALLE 28 DE JUNIO S/N Y GARCIA MORENO ENTRADA LLANO GRANDE</v>
          </cell>
        </row>
        <row r="3758">
          <cell r="A3758" t="str">
            <v>414460968</v>
          </cell>
          <cell r="B3758">
            <v>483639</v>
          </cell>
          <cell r="C3758" t="str">
            <v>414460968</v>
          </cell>
          <cell r="D3758" t="str">
            <v>FLEXTUENTI</v>
          </cell>
          <cell r="E3758" t="str">
            <v>DESPACHO</v>
          </cell>
          <cell r="F3758" t="str">
            <v>EXPRESS GYE</v>
          </cell>
          <cell r="G3758" t="str">
            <v>TF90025</v>
          </cell>
          <cell r="H3758">
            <v>44916</v>
          </cell>
          <cell r="I3758" t="str">
            <v>ENTREGADO</v>
          </cell>
          <cell r="J3758">
            <v>44916</v>
          </cell>
          <cell r="K3758" t="str">
            <v>JESSICA PAOLA RAMOS LOPEZ</v>
          </cell>
          <cell r="L3758" t="str">
            <v>TARQUI AV BENJAMIN CARRION  SN DR EMILIO ROMERO MENDEZ</v>
          </cell>
          <cell r="M3758" t="str">
            <v>1722502943</v>
          </cell>
          <cell r="N3758" t="str">
            <v>0980843085/0967552368</v>
          </cell>
          <cell r="P3758" t="str">
            <v>GUAYAQUIL</v>
          </cell>
          <cell r="Q3758" t="str">
            <v>GUAYAQUIL</v>
          </cell>
          <cell r="R3758" t="str">
            <v>GUAYAS</v>
          </cell>
          <cell r="U3758" t="str">
            <v>FLEXNETUIO_GYE</v>
          </cell>
          <cell r="V3758">
            <v>1</v>
          </cell>
          <cell r="W3758">
            <v>1</v>
          </cell>
          <cell r="X3758" t="str">
            <v>FLEXNET ECUADOR - FLEXTUENTI</v>
          </cell>
          <cell r="Y3758" t="str">
            <v>FERNANDO GUTIERREZ HILL VIA A DAULE KM 8 1/2 ENTRADA A COOPERATIVA JUAN MONTALVO</v>
          </cell>
        </row>
        <row r="3759">
          <cell r="A3759" t="str">
            <v>414461135</v>
          </cell>
          <cell r="B3759">
            <v>483640</v>
          </cell>
          <cell r="C3759" t="str">
            <v>414461135</v>
          </cell>
          <cell r="D3759" t="str">
            <v>FLEXTUENTI</v>
          </cell>
          <cell r="E3759" t="str">
            <v>DESPACHO</v>
          </cell>
          <cell r="F3759" t="str">
            <v>EXPRESS GYE</v>
          </cell>
          <cell r="G3759" t="str">
            <v>TF90024</v>
          </cell>
          <cell r="H3759">
            <v>44916</v>
          </cell>
          <cell r="I3759" t="str">
            <v>ENTREGADO</v>
          </cell>
          <cell r="J3759">
            <v>44916</v>
          </cell>
          <cell r="K3759" t="str">
            <v>ALVARO LUIS LOPEZ PERALTA</v>
          </cell>
          <cell r="L3759" t="str">
            <v>TARQUI CALLE TERCER PASAJE 44 NO  MZ 223 SOLAR 2  CALLE 19NO</v>
          </cell>
          <cell r="M3759" t="str">
            <v>0926801499</v>
          </cell>
          <cell r="N3759" t="str">
            <v>0979150722/0985199096</v>
          </cell>
          <cell r="P3759" t="str">
            <v>GUAYAQUIL</v>
          </cell>
          <cell r="Q3759" t="str">
            <v>GUAYAQUIL</v>
          </cell>
          <cell r="R3759" t="str">
            <v>GUAYAS</v>
          </cell>
          <cell r="U3759" t="str">
            <v>FLEXNETUIO_GYE</v>
          </cell>
          <cell r="V3759">
            <v>1</v>
          </cell>
          <cell r="W3759">
            <v>1</v>
          </cell>
          <cell r="X3759" t="str">
            <v>FLEXNET ECUADOR - FLEXTUENTI</v>
          </cell>
          <cell r="Y3759" t="str">
            <v>FERNANDO GUTIERREZ HILL VIA A DAULE KM 8 1/2 ENTRADA A COOPERATIVA JUAN MONTALVO</v>
          </cell>
        </row>
        <row r="3760">
          <cell r="A3760" t="str">
            <v>414463390</v>
          </cell>
          <cell r="B3760">
            <v>483641</v>
          </cell>
          <cell r="C3760" t="str">
            <v>414463390</v>
          </cell>
          <cell r="D3760" t="str">
            <v>FLEXTUENTI</v>
          </cell>
          <cell r="E3760" t="str">
            <v>DESPACHO</v>
          </cell>
          <cell r="F3760" t="str">
            <v>EXPRESS GYE</v>
          </cell>
          <cell r="G3760" t="str">
            <v>TF90023</v>
          </cell>
          <cell r="H3760">
            <v>44916</v>
          </cell>
          <cell r="I3760" t="str">
            <v>ENTREGADO</v>
          </cell>
          <cell r="J3760">
            <v>44917</v>
          </cell>
          <cell r="K3760" t="str">
            <v>ALAN PAUL QUINTO LUNA</v>
          </cell>
          <cell r="L3760" t="str">
            <v>XIMENA   CALLE CACIQUE TOMALA SN  AV DOMINGO COMIN</v>
          </cell>
          <cell r="M3760" t="str">
            <v>0920970241</v>
          </cell>
          <cell r="N3760" t="str">
            <v>0996142777/0980856955</v>
          </cell>
          <cell r="P3760" t="str">
            <v>GUAYAQUIL</v>
          </cell>
          <cell r="Q3760" t="str">
            <v>GUAYAQUIL</v>
          </cell>
          <cell r="R3760" t="str">
            <v>GUAYAS</v>
          </cell>
          <cell r="T3760" t="str">
            <v>ITSACOURIER</v>
          </cell>
          <cell r="U3760" t="str">
            <v>FLEXNETUIO_GYE</v>
          </cell>
          <cell r="V3760">
            <v>1</v>
          </cell>
          <cell r="W3760">
            <v>1</v>
          </cell>
          <cell r="X3760" t="str">
            <v>FLEXNET ECUADOR - FLEXTUENTI</v>
          </cell>
          <cell r="Y3760" t="str">
            <v>FERNANDO GUTIERREZ HILL VIA A DAULE KM 8 1/2 ENTRADA A COOPERATIVA JUAN MONTALVO</v>
          </cell>
        </row>
        <row r="3761">
          <cell r="A3761" t="str">
            <v>414463459</v>
          </cell>
          <cell r="B3761">
            <v>483642</v>
          </cell>
          <cell r="C3761" t="str">
            <v>414463459</v>
          </cell>
          <cell r="D3761" t="str">
            <v>FLEXTUENTI</v>
          </cell>
          <cell r="E3761" t="str">
            <v>DESPACHO</v>
          </cell>
          <cell r="F3761" t="str">
            <v>EXPRESS GYE</v>
          </cell>
          <cell r="G3761" t="str">
            <v>TF90022</v>
          </cell>
          <cell r="H3761">
            <v>44916</v>
          </cell>
          <cell r="I3761" t="str">
            <v>ENTREGADO</v>
          </cell>
          <cell r="J3761">
            <v>44916</v>
          </cell>
          <cell r="K3761" t="str">
            <v>BETSY HUAYAMAVE</v>
          </cell>
          <cell r="L3761" t="str">
            <v>FEBRES CORDERO   AV JOSE RODRIGUEZ BONIN MZ124  V20  CALLE SANTA ANA</v>
          </cell>
          <cell r="M3761" t="str">
            <v>0923257471</v>
          </cell>
          <cell r="N3761" t="str">
            <v>0990874362/0982112383</v>
          </cell>
          <cell r="P3761" t="str">
            <v>GUAYAQUIL</v>
          </cell>
          <cell r="Q3761" t="str">
            <v>GUAYAQUIL</v>
          </cell>
          <cell r="R3761" t="str">
            <v>GUAYAS</v>
          </cell>
          <cell r="U3761" t="str">
            <v>FLEXNETUIO_GYE</v>
          </cell>
          <cell r="V3761">
            <v>1</v>
          </cell>
          <cell r="W3761">
            <v>1</v>
          </cell>
          <cell r="X3761" t="str">
            <v>FLEXNET ECUADOR - FLEXTUENTI</v>
          </cell>
          <cell r="Y3761" t="str">
            <v>FERNANDO GUTIERREZ HILL VIA A DAULE KM 8 1/2 ENTRADA A COOPERATIVA JUAN MONTALVO</v>
          </cell>
        </row>
        <row r="3762">
          <cell r="A3762" t="str">
            <v>414463511</v>
          </cell>
          <cell r="B3762">
            <v>483643</v>
          </cell>
          <cell r="C3762" t="str">
            <v>414463511</v>
          </cell>
          <cell r="D3762" t="str">
            <v>FLEXTUENTI</v>
          </cell>
          <cell r="E3762" t="str">
            <v>DESPACHO</v>
          </cell>
          <cell r="F3762" t="str">
            <v>EXPRESS GYE</v>
          </cell>
          <cell r="G3762" t="str">
            <v>TF90021</v>
          </cell>
          <cell r="H3762">
            <v>44916</v>
          </cell>
          <cell r="I3762" t="str">
            <v>ENTREGADO</v>
          </cell>
          <cell r="J3762">
            <v>44916</v>
          </cell>
          <cell r="K3762" t="str">
            <v>DANIELA FAJARDO</v>
          </cell>
          <cell r="L3762" t="str">
            <v>LETAMENDI CALLE DOMINGO SAVIO N1428  AV ALFREDO VALENZUELA</v>
          </cell>
          <cell r="M3762" t="str">
            <v>0930032289</v>
          </cell>
          <cell r="N3762" t="str">
            <v>0981041508/0992058341</v>
          </cell>
          <cell r="P3762" t="str">
            <v>GUAYAQUIL</v>
          </cell>
          <cell r="Q3762" t="str">
            <v>GUAYAQUIL</v>
          </cell>
          <cell r="R3762" t="str">
            <v>GUAYAS</v>
          </cell>
          <cell r="U3762" t="str">
            <v>FLEXNETUIO_GYE</v>
          </cell>
          <cell r="V3762">
            <v>1</v>
          </cell>
          <cell r="W3762">
            <v>1</v>
          </cell>
          <cell r="X3762" t="str">
            <v>FLEXNET ECUADOR - FLEXTUENTI</v>
          </cell>
          <cell r="Y3762" t="str">
            <v>FERNANDO GUTIERREZ HILL VIA A DAULE KM 8 1/2 ENTRADA A COOPERATIVA JUAN MONTALVO</v>
          </cell>
        </row>
        <row r="3763">
          <cell r="A3763" t="str">
            <v>414463516</v>
          </cell>
          <cell r="B3763">
            <v>483644</v>
          </cell>
          <cell r="C3763" t="str">
            <v>414463516</v>
          </cell>
          <cell r="D3763" t="str">
            <v>FLEXTUENTI</v>
          </cell>
          <cell r="E3763" t="str">
            <v>DESPACHO</v>
          </cell>
          <cell r="F3763" t="str">
            <v>EXPRESS GYE</v>
          </cell>
          <cell r="G3763" t="str">
            <v>TF90020</v>
          </cell>
          <cell r="H3763">
            <v>44916</v>
          </cell>
          <cell r="I3763" t="str">
            <v>ENTREGADO</v>
          </cell>
          <cell r="J3763">
            <v>44916</v>
          </cell>
          <cell r="K3763" t="str">
            <v>DARWIN ISAAC TAPIA MENDOZA</v>
          </cell>
          <cell r="L3763" t="str">
            <v>LETAMENDI    CALLE FRANCISCO DE MARCOS  903A CALLE 16 AVA  AV BALZAR</v>
          </cell>
          <cell r="M3763" t="str">
            <v>0915371041</v>
          </cell>
          <cell r="N3763" t="str">
            <v>0986961674/0986923408</v>
          </cell>
          <cell r="P3763" t="str">
            <v>GUAYAQUIL</v>
          </cell>
          <cell r="Q3763" t="str">
            <v>GUAYAQUIL</v>
          </cell>
          <cell r="R3763" t="str">
            <v>GUAYAS</v>
          </cell>
          <cell r="U3763" t="str">
            <v>FLEXNETUIO_GYE</v>
          </cell>
          <cell r="V3763">
            <v>1</v>
          </cell>
          <cell r="W3763">
            <v>1</v>
          </cell>
          <cell r="X3763" t="str">
            <v>FLEXNET ECUADOR - FLEXTUENTI</v>
          </cell>
          <cell r="Y3763" t="str">
            <v>FERNANDO GUTIERREZ HILL VIA A DAULE KM 8 1/2 ENTRADA A COOPERATIVA JUAN MONTALVO</v>
          </cell>
        </row>
        <row r="3764">
          <cell r="A3764" t="str">
            <v>414463634</v>
          </cell>
          <cell r="B3764">
            <v>483645</v>
          </cell>
          <cell r="C3764" t="str">
            <v>414463634</v>
          </cell>
          <cell r="D3764" t="str">
            <v>FLEXTUENTI</v>
          </cell>
          <cell r="E3764" t="str">
            <v>DESPACHO</v>
          </cell>
          <cell r="F3764" t="str">
            <v>EXPRESS GYE</v>
          </cell>
          <cell r="G3764" t="str">
            <v>TF90019</v>
          </cell>
          <cell r="H3764">
            <v>44916</v>
          </cell>
          <cell r="I3764" t="str">
            <v>ENTREGADO</v>
          </cell>
          <cell r="J3764">
            <v>44916</v>
          </cell>
          <cell r="K3764" t="str">
            <v>GRACE GALARZA VILLACRES</v>
          </cell>
          <cell r="L3764" t="str">
            <v>XIMENA  1 PT 11C SE MNZ C VILLA 4 C 58 SE CACIQUE TOMALA</v>
          </cell>
          <cell r="M3764" t="str">
            <v>0914374327</v>
          </cell>
          <cell r="N3764" t="str">
            <v>0959592602/0963832339</v>
          </cell>
          <cell r="P3764" t="str">
            <v>GUAYAQUIL</v>
          </cell>
          <cell r="Q3764" t="str">
            <v>GUAYAQUIL</v>
          </cell>
          <cell r="R3764" t="str">
            <v>GUAYAS</v>
          </cell>
          <cell r="U3764" t="str">
            <v>FLEXNETUIO_GYE</v>
          </cell>
          <cell r="V3764">
            <v>1</v>
          </cell>
          <cell r="W3764">
            <v>1</v>
          </cell>
          <cell r="X3764" t="str">
            <v>FLEXNET ECUADOR - FLEXTUENTI</v>
          </cell>
          <cell r="Y3764" t="str">
            <v>FERNANDO GUTIERREZ HILL VIA A DAULE KM 8 1/2 ENTRADA A COOPERATIVA JUAN MONTALVO</v>
          </cell>
        </row>
        <row r="3765">
          <cell r="A3765" t="str">
            <v>414463688</v>
          </cell>
          <cell r="B3765">
            <v>483646</v>
          </cell>
          <cell r="C3765" t="str">
            <v>414463688</v>
          </cell>
          <cell r="D3765" t="str">
            <v>FLEXTUENTI</v>
          </cell>
          <cell r="E3765" t="str">
            <v>DESPACHO</v>
          </cell>
          <cell r="F3765" t="str">
            <v>EXPRESS GYE</v>
          </cell>
          <cell r="G3765" t="str">
            <v>TF90018</v>
          </cell>
          <cell r="H3765">
            <v>44916</v>
          </cell>
          <cell r="I3765" t="str">
            <v>ENTREGADO</v>
          </cell>
          <cell r="J3765">
            <v>44916</v>
          </cell>
          <cell r="K3765" t="str">
            <v>ANDREA FATIMA ZAPATA GALARZA</v>
          </cell>
          <cell r="L3765" t="str">
            <v>XIMENA  1 PT 11C SE MZ C VILLA 4 C 58 SE CACIQUE TOMALA</v>
          </cell>
          <cell r="M3765" t="str">
            <v>0932139124</v>
          </cell>
          <cell r="N3765" t="str">
            <v>0990923126/0959592602</v>
          </cell>
          <cell r="P3765" t="str">
            <v>GUAYAQUIL</v>
          </cell>
          <cell r="Q3765" t="str">
            <v>GUAYAQUIL</v>
          </cell>
          <cell r="R3765" t="str">
            <v>GUAYAS</v>
          </cell>
          <cell r="U3765" t="str">
            <v>FLEXNETUIO_GYE</v>
          </cell>
          <cell r="V3765">
            <v>1</v>
          </cell>
          <cell r="W3765">
            <v>1</v>
          </cell>
          <cell r="X3765" t="str">
            <v>FLEXNET ECUADOR - FLEXTUENTI</v>
          </cell>
          <cell r="Y3765" t="str">
            <v>FERNANDO GUTIERREZ HILL VIA A DAULE KM 8 1/2 ENTRADA A COOPERATIVA JUAN MONTALVO</v>
          </cell>
        </row>
        <row r="3766">
          <cell r="A3766" t="str">
            <v>414463690</v>
          </cell>
          <cell r="B3766">
            <v>483647</v>
          </cell>
          <cell r="C3766" t="str">
            <v>414463690</v>
          </cell>
          <cell r="D3766" t="str">
            <v>FLEXTUENTI</v>
          </cell>
          <cell r="E3766" t="str">
            <v>DESPACHO</v>
          </cell>
          <cell r="F3766" t="str">
            <v>EXPRESS GYE</v>
          </cell>
          <cell r="G3766" t="str">
            <v>TF90017</v>
          </cell>
          <cell r="H3766">
            <v>44916</v>
          </cell>
          <cell r="I3766" t="str">
            <v>ENTREGADO</v>
          </cell>
          <cell r="J3766">
            <v>44916</v>
          </cell>
          <cell r="K3766" t="str">
            <v>ANA DEL ROCIO ORTIZ CERVANTES</v>
          </cell>
          <cell r="L3766" t="str">
            <v>FEBRES CORDERO  COLOMBIA SN AV 36 SO</v>
          </cell>
          <cell r="M3766" t="str">
            <v>0930364187</v>
          </cell>
          <cell r="N3766" t="str">
            <v>0981555584/0989061805</v>
          </cell>
          <cell r="P3766" t="str">
            <v>GUAYAQUIL</v>
          </cell>
          <cell r="Q3766" t="str">
            <v>GUAYAQUIL</v>
          </cell>
          <cell r="R3766" t="str">
            <v>GUAYAS</v>
          </cell>
          <cell r="U3766" t="str">
            <v>FLEXNETUIO_GYE</v>
          </cell>
          <cell r="V3766">
            <v>1</v>
          </cell>
          <cell r="W3766">
            <v>1</v>
          </cell>
          <cell r="X3766" t="str">
            <v>FLEXNET ECUADOR - FLEXTUENTI</v>
          </cell>
          <cell r="Y3766" t="str">
            <v>FERNANDO GUTIERREZ HILL VIA A DAULE KM 8 1/2 ENTRADA A COOPERATIVA JUAN MONTALVO</v>
          </cell>
        </row>
        <row r="3767">
          <cell r="A3767" t="str">
            <v>414461282</v>
          </cell>
          <cell r="B3767">
            <v>483648</v>
          </cell>
          <cell r="C3767" t="str">
            <v>414461282</v>
          </cell>
          <cell r="D3767" t="str">
            <v>FLEXTUENTI</v>
          </cell>
          <cell r="E3767" t="str">
            <v>DESPACHO</v>
          </cell>
          <cell r="F3767" t="str">
            <v>NORMAL</v>
          </cell>
          <cell r="G3767" t="str">
            <v>031080414461282</v>
          </cell>
          <cell r="H3767">
            <v>44916</v>
          </cell>
          <cell r="I3767" t="str">
            <v>ENTREGADO</v>
          </cell>
          <cell r="J3767">
            <v>44923</v>
          </cell>
          <cell r="K3767" t="str">
            <v>Michael Vera</v>
          </cell>
          <cell r="L3767" t="str">
            <v>LOS ESTEROS   AV A ORTIZ  SN  CALLE J</v>
          </cell>
          <cell r="M3767" t="str">
            <v>1351752017</v>
          </cell>
          <cell r="N3767" t="str">
            <v>0998521312/0980400124</v>
          </cell>
          <cell r="O3767" t="str">
            <v/>
          </cell>
          <cell r="P3767" t="str">
            <v>MANTA</v>
          </cell>
          <cell r="Q3767" t="str">
            <v>MANTA</v>
          </cell>
          <cell r="R3767" t="str">
            <v>MANABI</v>
          </cell>
          <cell r="T3767" t="str">
            <v>TRAMACO</v>
          </cell>
          <cell r="U3767" t="str">
            <v>FLEXNETUIO_PROVINCIA</v>
          </cell>
          <cell r="V3767">
            <v>1</v>
          </cell>
          <cell r="W3767">
            <v>1</v>
          </cell>
          <cell r="X3767" t="str">
            <v>FLEXNET ECUADOR - FLEXTUENTI</v>
          </cell>
          <cell r="Y3767" t="str">
            <v>CALLE 28 DE JUNIO S/N Y GARCIA MORENO ENTRADA LLANO GRANDE</v>
          </cell>
        </row>
        <row r="3768">
          <cell r="A3768" t="str">
            <v>414461372</v>
          </cell>
          <cell r="B3768">
            <v>483649</v>
          </cell>
          <cell r="C3768" t="str">
            <v>414461372</v>
          </cell>
          <cell r="D3768" t="str">
            <v>FLEXTUENTI</v>
          </cell>
          <cell r="E3768" t="str">
            <v>DESPACHO</v>
          </cell>
          <cell r="F3768" t="str">
            <v>DERIVADO PICK UP</v>
          </cell>
          <cell r="G3768" t="str">
            <v>031080414461372</v>
          </cell>
          <cell r="H3768">
            <v>44916</v>
          </cell>
          <cell r="I3768" t="str">
            <v>INCIDENCIA</v>
          </cell>
          <cell r="J3768">
            <v>44923</v>
          </cell>
          <cell r="K3768" t="str">
            <v>Fernanda Zoller</v>
          </cell>
          <cell r="L3768" t="str">
            <v>OFICINA TRAMACO PORTETE</v>
          </cell>
          <cell r="M3768" t="str">
            <v>0955080288</v>
          </cell>
          <cell r="N3768" t="str">
            <v>0987079541/0963802800</v>
          </cell>
          <cell r="O3768" t="str">
            <v/>
          </cell>
          <cell r="P3768" t="str">
            <v>GUAYAQUIL</v>
          </cell>
          <cell r="Q3768" t="str">
            <v>GUAYAQUIL</v>
          </cell>
          <cell r="R3768" t="str">
            <v>GUAYAS</v>
          </cell>
          <cell r="T3768" t="str">
            <v>TRAMACO</v>
          </cell>
          <cell r="U3768" t="str">
            <v>FLEXNETUIO_GYE</v>
          </cell>
          <cell r="V3768">
            <v>1</v>
          </cell>
          <cell r="W3768">
            <v>1</v>
          </cell>
          <cell r="X3768" t="str">
            <v>FLEXNET ECUADOR - FLEXTUENTI</v>
          </cell>
          <cell r="Y3768" t="str">
            <v>CALLE 28 DE JUNIO S/N Y GARCIA MORENO ENTRADA LLANO GRANDE</v>
          </cell>
        </row>
        <row r="3769">
          <cell r="A3769" t="str">
            <v>414463886</v>
          </cell>
          <cell r="B3769">
            <v>483650</v>
          </cell>
          <cell r="C3769" t="str">
            <v>414463886</v>
          </cell>
          <cell r="D3769" t="str">
            <v>FLEXTUENTI</v>
          </cell>
          <cell r="E3769" t="str">
            <v>DESPACHO</v>
          </cell>
          <cell r="F3769" t="str">
            <v>NORMAL</v>
          </cell>
          <cell r="G3769" t="str">
            <v>FT76375</v>
          </cell>
          <cell r="H3769">
            <v>44916</v>
          </cell>
          <cell r="I3769" t="str">
            <v>ENTREGADO</v>
          </cell>
          <cell r="J3769">
            <v>44917</v>
          </cell>
          <cell r="K3769" t="str">
            <v>Teresa Chicaiza</v>
          </cell>
          <cell r="L3769" t="str">
            <v>PUENGASI  CALLE  CAMINO DE LOS INCAS  E9 397 CALLE S6H</v>
          </cell>
          <cell r="M3769" t="str">
            <v>1705408746</v>
          </cell>
          <cell r="N3769" t="str">
            <v>0959171711/0991504126</v>
          </cell>
          <cell r="O3769" t="str">
            <v/>
          </cell>
          <cell r="P3769" t="str">
            <v>QUITO</v>
          </cell>
          <cell r="Q3769" t="str">
            <v>QUITO</v>
          </cell>
          <cell r="R3769" t="str">
            <v>PICHINCHA</v>
          </cell>
          <cell r="U3769" t="str">
            <v>FLEXNETUIO_LOCAL</v>
          </cell>
          <cell r="V3769">
            <v>1</v>
          </cell>
          <cell r="W3769">
            <v>1</v>
          </cell>
          <cell r="X3769" t="str">
            <v>FLEXNET ECUADOR - FLEXTUENTI</v>
          </cell>
          <cell r="Y3769" t="str">
            <v>CALLE 28 DE JUNIO S/N Y GARCIA MORENO ENTRADA LLANO GRANDE</v>
          </cell>
        </row>
        <row r="3770">
          <cell r="A3770" t="str">
            <v>414464142</v>
          </cell>
          <cell r="B3770">
            <v>483651</v>
          </cell>
          <cell r="C3770" t="str">
            <v>414464142</v>
          </cell>
          <cell r="D3770" t="str">
            <v>FLEXTUENTI</v>
          </cell>
          <cell r="E3770" t="str">
            <v>DESPACHO</v>
          </cell>
          <cell r="F3770" t="str">
            <v>NORMAL</v>
          </cell>
          <cell r="G3770" t="str">
            <v>031080414464142</v>
          </cell>
          <cell r="H3770">
            <v>44916</v>
          </cell>
          <cell r="I3770" t="str">
            <v>ENTREGADO</v>
          </cell>
          <cell r="J3770">
            <v>44917</v>
          </cell>
          <cell r="K3770" t="str">
            <v>Yenny narcisa Cabeza tamayo</v>
          </cell>
          <cell r="L3770" t="str">
            <v>SIETE DE JULIO   AV NAPO SN  AV UNIDAD NACIONAL  Y JUAN MONTALVO</v>
          </cell>
          <cell r="M3770" t="str">
            <v>2100606652</v>
          </cell>
          <cell r="N3770" t="str">
            <v>0986599774/0939924988</v>
          </cell>
          <cell r="O3770" t="str">
            <v/>
          </cell>
          <cell r="P3770" t="str">
            <v>SHUSHUFINDI</v>
          </cell>
          <cell r="Q3770" t="str">
            <v>SHUSHUFINDI</v>
          </cell>
          <cell r="R3770" t="str">
            <v>SUCUMBIOS</v>
          </cell>
          <cell r="T3770" t="str">
            <v>TRAMACO</v>
          </cell>
          <cell r="U3770" t="str">
            <v>FLEXNETUIO_PROVINCIA</v>
          </cell>
          <cell r="V3770">
            <v>1</v>
          </cell>
          <cell r="W3770">
            <v>1</v>
          </cell>
          <cell r="X3770" t="str">
            <v>FLEXNET ECUADOR - FLEXTUENTI</v>
          </cell>
          <cell r="Y3770" t="str">
            <v>CALLE 28 DE JUNIO S/N Y GARCIA MORENO ENTRADA LLANO GRANDE</v>
          </cell>
        </row>
        <row r="3771">
          <cell r="A3771" t="str">
            <v>RT_20696</v>
          </cell>
          <cell r="B3771">
            <v>483612</v>
          </cell>
          <cell r="C3771" t="str">
            <v>RT_20696</v>
          </cell>
          <cell r="D3771" t="str">
            <v>CARESTINO</v>
          </cell>
          <cell r="E3771" t="str">
            <v>RETIRO</v>
          </cell>
          <cell r="F3771" t="str">
            <v>NORMAL</v>
          </cell>
          <cell r="H3771">
            <v>44916</v>
          </cell>
          <cell r="I3771" t="str">
            <v>HABILITADO_RUTEO</v>
          </cell>
          <cell r="J3771">
            <v>44916</v>
          </cell>
          <cell r="K3771" t="str">
            <v>FLEXNET ECUADOR - CARESTINO</v>
          </cell>
          <cell r="L3771" t="str">
            <v>FERNANDO GUTIERREZ HILL VIA A DAULE KM 8 1/2 ENTRADA A COOPERATIVA JUAN MONTALVO</v>
          </cell>
          <cell r="N3771" t="str">
            <v>0996541305</v>
          </cell>
          <cell r="P3771" t="str">
            <v>090606</v>
          </cell>
          <cell r="Q3771" t="str">
            <v>GUAYAQUIL</v>
          </cell>
          <cell r="R3771" t="str">
            <v>GUAYAS</v>
          </cell>
          <cell r="S3771" t="str">
            <v>GUAYAQUIL</v>
          </cell>
          <cell r="U3771" t="str">
            <v>FLEXNETGYE_UIO</v>
          </cell>
          <cell r="V3771">
            <v>1</v>
          </cell>
          <cell r="W3771">
            <v>4.0599999999999996</v>
          </cell>
          <cell r="X3771" t="str">
            <v>ANDREA HERNANDEZ</v>
          </cell>
          <cell r="Y3771" t="str">
            <v>PORTUGAL Y SEIS DE DICIEMBRE. EDIFICIO LISBOA PLAZA E10-220 / 0999865869</v>
          </cell>
        </row>
        <row r="3772">
          <cell r="A3772" t="str">
            <v>DHL_22_229</v>
          </cell>
          <cell r="B3772">
            <v>483610</v>
          </cell>
          <cell r="C3772" t="str">
            <v>DHL_22_229</v>
          </cell>
          <cell r="D3772" t="str">
            <v>DHL</v>
          </cell>
          <cell r="E3772" t="str">
            <v>DESPACHO</v>
          </cell>
          <cell r="F3772" t="str">
            <v>NORMAL</v>
          </cell>
          <cell r="H3772">
            <v>44916</v>
          </cell>
          <cell r="I3772" t="str">
            <v>ENTREGADO</v>
          </cell>
          <cell r="J3772">
            <v>44917</v>
          </cell>
          <cell r="K3772" t="str">
            <v>DHL MATRIZ</v>
          </cell>
          <cell r="L3772" t="str">
            <v>AV. ELOY ALFARO 113 A Y PASAJE LOS JUNCOS EDIFICIO DHL, SECTOR COMITE DEL PUEBLO</v>
          </cell>
          <cell r="P3772" t="str">
            <v>QUITO</v>
          </cell>
          <cell r="Q3772" t="str">
            <v>QUITO</v>
          </cell>
          <cell r="R3772" t="str">
            <v>PICHINCHA</v>
          </cell>
          <cell r="T3772" t="str">
            <v>FLEXTRANS UIO</v>
          </cell>
          <cell r="U3772" t="str">
            <v>FLEXNETUIO_LOCAL</v>
          </cell>
          <cell r="V3772">
            <v>1</v>
          </cell>
          <cell r="W3772">
            <v>1</v>
          </cell>
          <cell r="X3772" t="str">
            <v>ALMACENES TABACARCEN</v>
          </cell>
          <cell r="Y3772" t="str">
            <v>TABABELA</v>
          </cell>
        </row>
        <row r="3773">
          <cell r="A3773" t="str">
            <v>DHL_22_230</v>
          </cell>
          <cell r="B3773">
            <v>483611</v>
          </cell>
          <cell r="C3773" t="str">
            <v>DHL_22_230</v>
          </cell>
          <cell r="D3773" t="str">
            <v>DHL</v>
          </cell>
          <cell r="E3773" t="str">
            <v>DESPACHO</v>
          </cell>
          <cell r="F3773" t="str">
            <v>NORMAL</v>
          </cell>
          <cell r="H3773">
            <v>44916</v>
          </cell>
          <cell r="I3773" t="str">
            <v>ENTREGADO</v>
          </cell>
          <cell r="J3773">
            <v>44917</v>
          </cell>
          <cell r="K3773" t="str">
            <v>DHL MATRIZ</v>
          </cell>
          <cell r="L3773" t="str">
            <v>AV. ELOY ALFARO 113 A Y PASAJE LOS JUNCOS EDIFICIO DHL, SECTOR COMITE DEL PUEBLO</v>
          </cell>
          <cell r="P3773" t="str">
            <v>QUITO</v>
          </cell>
          <cell r="Q3773" t="str">
            <v>QUITO</v>
          </cell>
          <cell r="R3773" t="str">
            <v>PICHINCHA</v>
          </cell>
          <cell r="T3773" t="str">
            <v>FLEXTRANS UIO</v>
          </cell>
          <cell r="U3773" t="str">
            <v>FLEXNETUIO_LOCAL</v>
          </cell>
          <cell r="V3773">
            <v>1</v>
          </cell>
          <cell r="W3773">
            <v>1</v>
          </cell>
          <cell r="X3773" t="str">
            <v>ALMACENES TABACARCEN</v>
          </cell>
          <cell r="Y3773" t="str">
            <v>TABABELA</v>
          </cell>
        </row>
        <row r="3774">
          <cell r="A3774" t="str">
            <v>18585292</v>
          </cell>
          <cell r="B3774">
            <v>483609</v>
          </cell>
          <cell r="C3774" t="str">
            <v>18585292</v>
          </cell>
          <cell r="D3774" t="str">
            <v>SPARE</v>
          </cell>
          <cell r="E3774" t="str">
            <v>DESPACHO</v>
          </cell>
          <cell r="F3774" t="str">
            <v>NORMAL</v>
          </cell>
          <cell r="G3774" t="str">
            <v>TF89983</v>
          </cell>
          <cell r="H3774">
            <v>44916</v>
          </cell>
          <cell r="I3774" t="str">
            <v>ENTREGADO</v>
          </cell>
          <cell r="J3774">
            <v>44916</v>
          </cell>
          <cell r="K3774" t="str">
            <v>OFICINA HUAWEI - GYE</v>
          </cell>
          <cell r="L3774" t="str">
            <v>AV. FRANCISCO DE ORELLANA Y ALBERTO BORGES, EDIFICIO CLARO CENTRUM PISO 12</v>
          </cell>
          <cell r="M3774" t="str">
            <v>Edison Pilatasig/ Liuyingbin RUC: 1791845722001</v>
          </cell>
          <cell r="N3774" t="str">
            <v>0981325460</v>
          </cell>
          <cell r="P3774" t="str">
            <v>090506</v>
          </cell>
          <cell r="Q3774" t="str">
            <v>GUAYAQUIL</v>
          </cell>
          <cell r="R3774" t="str">
            <v>GUAYAS</v>
          </cell>
          <cell r="S3774" t="str">
            <v>GUAYAQUIL</v>
          </cell>
          <cell r="T3774" t="str">
            <v>FLEXTRANS GYE</v>
          </cell>
          <cell r="U3774" t="str">
            <v>FLEXNETGYE_LOCAL</v>
          </cell>
          <cell r="V3774">
            <v>1</v>
          </cell>
          <cell r="W3774">
            <v>8.5500000000000007</v>
          </cell>
          <cell r="X3774" t="str">
            <v>FLEXNET ECUADOR</v>
          </cell>
          <cell r="Y3774" t="str">
            <v>FERNANDO GUTIÉRREZ HILL VÍA DAULE KM 8 1/2 ENTRADA COOPERATIVA JUAN MONTALVO</v>
          </cell>
        </row>
        <row r="3775">
          <cell r="A3775" t="str">
            <v>2022-12633</v>
          </cell>
          <cell r="B3775">
            <v>483608</v>
          </cell>
          <cell r="C3775" t="str">
            <v>2022-12633</v>
          </cell>
          <cell r="D3775" t="str">
            <v>MOVISTAR</v>
          </cell>
          <cell r="E3775" t="str">
            <v>DESPACHO</v>
          </cell>
          <cell r="F3775" t="str">
            <v>NORMAL</v>
          </cell>
          <cell r="G3775" t="str">
            <v>FT76531</v>
          </cell>
          <cell r="H3775">
            <v>44916</v>
          </cell>
          <cell r="I3775" t="str">
            <v>ENTREGADO</v>
          </cell>
          <cell r="J3775">
            <v>44917</v>
          </cell>
          <cell r="K3775" t="str">
            <v> OTECEL S.A._GABRIEL GUZMAN</v>
          </cell>
          <cell r="L3775" t="str">
            <v>FRANCISCO LONDONO OE1-100 Y FRANCISCO GOMEZ, VILLAFLORA</v>
          </cell>
          <cell r="M3775" t="str">
            <v>1791256115001</v>
          </cell>
          <cell r="N3775" t="str">
            <v>0992556622</v>
          </cell>
          <cell r="P3775" t="str">
            <v>QUITO</v>
          </cell>
          <cell r="Q3775" t="str">
            <v>QUITO</v>
          </cell>
          <cell r="R3775" t="str">
            <v>PICHINCHA</v>
          </cell>
          <cell r="U3775" t="str">
            <v>FLEXNETUIO_LOCAL</v>
          </cell>
          <cell r="V3775">
            <v>3</v>
          </cell>
          <cell r="W3775">
            <v>1</v>
          </cell>
          <cell r="X3775" t="str">
            <v>FLEXNET ECUADOR - MOVISTAR</v>
          </cell>
          <cell r="Y3775" t="str">
            <v>CALLE 28 DE JUNIO S/N Y GARCIA MORENO ENTRADA LLANO GRANDE</v>
          </cell>
        </row>
        <row r="3776">
          <cell r="A3776" t="str">
            <v>20003007585946</v>
          </cell>
          <cell r="B3776">
            <v>483601</v>
          </cell>
          <cell r="C3776" t="str">
            <v>20003007585946</v>
          </cell>
          <cell r="D3776" t="str">
            <v>CONECEL_REG</v>
          </cell>
          <cell r="E3776" t="str">
            <v>DESPACHO</v>
          </cell>
          <cell r="F3776" t="str">
            <v>NORMAL</v>
          </cell>
          <cell r="G3776" t="str">
            <v>EC5940</v>
          </cell>
          <cell r="H3776">
            <v>44916</v>
          </cell>
          <cell r="I3776" t="str">
            <v>DEVOLUCION_EN_PROCESO</v>
          </cell>
          <cell r="J3776">
            <v>44922</v>
          </cell>
          <cell r="K3776" t="str">
            <v>MAIVE LETTY ARIAS</v>
          </cell>
          <cell r="L3776" t="str">
            <v>QUITO MARISCAL SUCRE CALLE LUIS CORDERO Y REINA VICTORIA EDIF 1141 ISABELA PARK</v>
          </cell>
          <cell r="M3776" t="str">
            <v>1704556131</v>
          </cell>
          <cell r="N3776" t="str">
            <v>989383563</v>
          </cell>
          <cell r="P3776" t="str">
            <v>QUITO</v>
          </cell>
          <cell r="Q3776" t="str">
            <v>QUITO</v>
          </cell>
          <cell r="R3776" t="str">
            <v>PICHINCHA</v>
          </cell>
          <cell r="T3776" t="str">
            <v>EXPRESSCON</v>
          </cell>
          <cell r="U3776" t="str">
            <v>FLEXNETUIO_LOCAL</v>
          </cell>
          <cell r="V3776">
            <v>1</v>
          </cell>
          <cell r="W3776">
            <v>1</v>
          </cell>
          <cell r="X3776" t="str">
            <v>FLEXNET UIO</v>
          </cell>
          <cell r="Y3776" t="str">
            <v>FLEX NET CALLE 28 DE JUNIO S/N Y GARCIA MORENO ENTRADA LLANO GRANDE</v>
          </cell>
        </row>
        <row r="3777">
          <cell r="A3777" t="str">
            <v>20003009414994</v>
          </cell>
          <cell r="B3777">
            <v>483602</v>
          </cell>
          <cell r="C3777" t="str">
            <v>20003009414994</v>
          </cell>
          <cell r="D3777" t="str">
            <v>CONECEL_REG</v>
          </cell>
          <cell r="E3777" t="str">
            <v>DESPACHO</v>
          </cell>
          <cell r="F3777" t="str">
            <v>NORMAL</v>
          </cell>
          <cell r="G3777" t="str">
            <v>EC5939</v>
          </cell>
          <cell r="H3777">
            <v>44916</v>
          </cell>
          <cell r="I3777" t="str">
            <v>DEVOLUCION_EN_PROCESO</v>
          </cell>
          <cell r="J3777">
            <v>44923</v>
          </cell>
          <cell r="K3777" t="str">
            <v>JAVIER ARNULFO PINOS</v>
          </cell>
          <cell r="L3777" t="str">
            <v>QUITO TRABAJO LA PRENSA Y MARISCAL SUCRE CONDADO SHOPPING 2DO PISO MR BOOK</v>
          </cell>
          <cell r="M3777" t="str">
            <v>1713426219</v>
          </cell>
          <cell r="N3777" t="str">
            <v>984579859</v>
          </cell>
          <cell r="P3777" t="str">
            <v>QUITO</v>
          </cell>
          <cell r="Q3777" t="str">
            <v>QUITO</v>
          </cell>
          <cell r="R3777" t="str">
            <v>PICHINCHA</v>
          </cell>
          <cell r="T3777" t="str">
            <v>EXPRESSCON</v>
          </cell>
          <cell r="U3777" t="str">
            <v>FLEXNETUIO_LOCAL</v>
          </cell>
          <cell r="V3777">
            <v>1</v>
          </cell>
          <cell r="W3777">
            <v>1</v>
          </cell>
          <cell r="X3777" t="str">
            <v>FLEXNET UIO</v>
          </cell>
          <cell r="Y3777" t="str">
            <v>FLEX NET CALLE 28 DE JUNIO S/N Y GARCIA MORENO ENTRADA LLANO GRANDE</v>
          </cell>
        </row>
        <row r="3778">
          <cell r="A3778" t="str">
            <v>20003019880336</v>
          </cell>
          <cell r="B3778">
            <v>483604</v>
          </cell>
          <cell r="C3778" t="str">
            <v>20003019880336</v>
          </cell>
          <cell r="D3778" t="str">
            <v>CONECEL_REG</v>
          </cell>
          <cell r="E3778" t="str">
            <v>DESPACHO</v>
          </cell>
          <cell r="F3778" t="str">
            <v>NORMAL</v>
          </cell>
          <cell r="G3778" t="str">
            <v>EC5937</v>
          </cell>
          <cell r="H3778">
            <v>44916</v>
          </cell>
          <cell r="I3778" t="str">
            <v>INCIDENCIA</v>
          </cell>
          <cell r="J3778">
            <v>44916</v>
          </cell>
          <cell r="K3778" t="str">
            <v>TAMAR DEL PILAR DELGADO</v>
          </cell>
          <cell r="L3778" t="str">
            <v>QUITO CALDERON CALLE CALLE MARIA DUCHICELA NO: CASA AA 10 Y CALLE CALLE PASEO DUCHICELA CONJUNTO SAN SEBASTIAN 3</v>
          </cell>
          <cell r="M3778" t="str">
            <v>1003254388</v>
          </cell>
          <cell r="N3778" t="str">
            <v>939637980</v>
          </cell>
          <cell r="P3778" t="str">
            <v>QUITO</v>
          </cell>
          <cell r="Q3778" t="str">
            <v>QUITO</v>
          </cell>
          <cell r="R3778" t="str">
            <v>PICHINCHA</v>
          </cell>
          <cell r="T3778" t="str">
            <v>EXPRESSCON</v>
          </cell>
          <cell r="U3778" t="str">
            <v>FLEXNETUIO_LOCAL</v>
          </cell>
          <cell r="V3778">
            <v>1</v>
          </cell>
          <cell r="W3778">
            <v>1</v>
          </cell>
          <cell r="X3778" t="str">
            <v>FLEXNET UIO</v>
          </cell>
          <cell r="Y3778" t="str">
            <v>FLEX NET CALLE 28 DE JUNIO S/N Y GARCIA MORENO ENTRADA LLANO GRANDE</v>
          </cell>
        </row>
        <row r="3779">
          <cell r="A3779" t="str">
            <v>4746572</v>
          </cell>
          <cell r="B3779">
            <v>483566</v>
          </cell>
          <cell r="C3779" t="str">
            <v>4746572</v>
          </cell>
          <cell r="D3779" t="str">
            <v>MDELIVERY</v>
          </cell>
          <cell r="E3779" t="str">
            <v>DESPACHO</v>
          </cell>
          <cell r="F3779" t="str">
            <v>NORMAL</v>
          </cell>
          <cell r="G3779" t="str">
            <v>FT76398</v>
          </cell>
          <cell r="H3779">
            <v>44916</v>
          </cell>
          <cell r="I3779" t="str">
            <v>ENTREGADO</v>
          </cell>
          <cell r="J3779">
            <v>44917</v>
          </cell>
          <cell r="K3779" t="str">
            <v>JOSELYN VERONICA REGALADO ESPIN</v>
          </cell>
          <cell r="L3779" t="str">
            <v>CHILLOGALLO CARLOS BONILLA  SN  Y OLGA GUTIERREZ</v>
          </cell>
          <cell r="M3779" t="str">
            <v>1727006304</v>
          </cell>
          <cell r="N3779" t="str">
            <v>0969066452</v>
          </cell>
          <cell r="O3779" t="str">
            <v>0969066452</v>
          </cell>
          <cell r="P3779" t="str">
            <v>170707</v>
          </cell>
          <cell r="Q3779" t="str">
            <v>QUITO</v>
          </cell>
          <cell r="R3779" t="str">
            <v>PICHINCHA</v>
          </cell>
          <cell r="S3779" t="str">
            <v>QUITO</v>
          </cell>
          <cell r="T3779" t="str">
            <v>FLEXTRANS UIO</v>
          </cell>
          <cell r="U3779" t="str">
            <v>FLEXNETUIO_LOCAL</v>
          </cell>
          <cell r="V3779">
            <v>1</v>
          </cell>
          <cell r="W3779">
            <v>1</v>
          </cell>
          <cell r="X3779" t="str">
            <v>FLEXNET ECUADOR - MDELIVERY</v>
          </cell>
          <cell r="Y3779" t="str">
            <v>CALLE 28 DE JUNIO S/N Y GARCIA MORENO ENTRADA LLANO GRANDE</v>
          </cell>
        </row>
        <row r="3780">
          <cell r="A3780" t="str">
            <v>4746837</v>
          </cell>
          <cell r="B3780">
            <v>483567</v>
          </cell>
          <cell r="C3780" t="str">
            <v>4746837</v>
          </cell>
          <cell r="D3780" t="str">
            <v>MDELIVERY</v>
          </cell>
          <cell r="E3780" t="str">
            <v>DESPACHO</v>
          </cell>
          <cell r="F3780" t="str">
            <v>NORMAL</v>
          </cell>
          <cell r="G3780" t="str">
            <v>031080004746837</v>
          </cell>
          <cell r="H3780">
            <v>44916</v>
          </cell>
          <cell r="I3780" t="str">
            <v>ENTREGADO</v>
          </cell>
          <cell r="J3780">
            <v>44917</v>
          </cell>
          <cell r="K3780" t="str">
            <v>EVELYN PAOLA GRIJALVA ROSALES</v>
          </cell>
          <cell r="L3780" t="str">
            <v>SAN FRANCISCO   CALLE  JORGE GUZMAN RUEDA  SN AV PADRE AURELIO ESPINOZA POLIT</v>
          </cell>
          <cell r="M3780" t="str">
            <v>1002772414</v>
          </cell>
          <cell r="N3780" t="str">
            <v>0992782949</v>
          </cell>
          <cell r="O3780" t="str">
            <v>0992782949</v>
          </cell>
          <cell r="P3780" t="str">
            <v>100111</v>
          </cell>
          <cell r="Q3780" t="str">
            <v>IBARRA</v>
          </cell>
          <cell r="R3780" t="str">
            <v>IMBABURA</v>
          </cell>
          <cell r="S3780" t="str">
            <v>SAN MIGUEL DE IBARRA</v>
          </cell>
          <cell r="T3780" t="str">
            <v>TRAMACO</v>
          </cell>
          <cell r="U3780" t="str">
            <v>FLEXNETUIO_PROVINCIA</v>
          </cell>
          <cell r="V3780">
            <v>1</v>
          </cell>
          <cell r="W3780">
            <v>1</v>
          </cell>
          <cell r="X3780" t="str">
            <v>FLEXNET ECUADOR - MDELIVERY</v>
          </cell>
          <cell r="Y3780" t="str">
            <v>CALLE 28 DE JUNIO S/N Y GARCIA MORENO ENTRADA LLANO GRANDE</v>
          </cell>
        </row>
        <row r="3781">
          <cell r="A3781" t="str">
            <v>4747395</v>
          </cell>
          <cell r="B3781">
            <v>483568</v>
          </cell>
          <cell r="C3781" t="str">
            <v>4747395</v>
          </cell>
          <cell r="D3781" t="str">
            <v>MDELIVERY</v>
          </cell>
          <cell r="E3781" t="str">
            <v>DESPACHO</v>
          </cell>
          <cell r="F3781" t="str">
            <v>NORMAL</v>
          </cell>
          <cell r="G3781" t="str">
            <v/>
          </cell>
          <cell r="H3781">
            <v>44916</v>
          </cell>
          <cell r="I3781" t="str">
            <v>EN_PROCESO</v>
          </cell>
          <cell r="J3781">
            <v>44916</v>
          </cell>
          <cell r="K3781" t="str">
            <v>Yomira Lilibeth Andrade Saltos</v>
          </cell>
          <cell r="L3781" t="str">
            <v>SANTO DOMINGO  DE LOS COLORADOS    AV QUITO  CASA 5 AV RIO TANTI</v>
          </cell>
          <cell r="M3781" t="str">
            <v>1313647875</v>
          </cell>
          <cell r="N3781" t="str">
            <v>0989713914</v>
          </cell>
          <cell r="O3781" t="str">
            <v>0989713914</v>
          </cell>
          <cell r="P3781" t="str">
            <v>230108</v>
          </cell>
          <cell r="Q3781" t="str">
            <v>SANTO DOMINGO</v>
          </cell>
          <cell r="R3781" t="str">
            <v>SANTO DOMINGO DE LOS TSACHILAS</v>
          </cell>
          <cell r="S3781" t="str">
            <v>SANTO DOMINGO DE LOS COLORADOS</v>
          </cell>
          <cell r="T3781" t="str">
            <v>TRAMACO</v>
          </cell>
          <cell r="U3781" t="str">
            <v>FLEXNETUIO_PROVINCIA</v>
          </cell>
          <cell r="V3781">
            <v>1</v>
          </cell>
          <cell r="W3781">
            <v>1</v>
          </cell>
          <cell r="X3781" t="str">
            <v>FLEXNET ECUADOR - MDELIVERY</v>
          </cell>
          <cell r="Y3781" t="str">
            <v>CALLE 28 DE JUNIO S/N Y GARCIA MORENO ENTRADA LLANO GRANDE</v>
          </cell>
        </row>
        <row r="3782">
          <cell r="A3782" t="str">
            <v>4747527</v>
          </cell>
          <cell r="B3782">
            <v>483569</v>
          </cell>
          <cell r="C3782" t="str">
            <v>4747527</v>
          </cell>
          <cell r="D3782" t="str">
            <v>MDELIVERY</v>
          </cell>
          <cell r="E3782" t="str">
            <v>DESPACHO</v>
          </cell>
          <cell r="F3782" t="str">
            <v>NORMAL</v>
          </cell>
          <cell r="G3782" t="str">
            <v>FT76347</v>
          </cell>
          <cell r="H3782">
            <v>44916</v>
          </cell>
          <cell r="I3782" t="str">
            <v>ENTREGADO</v>
          </cell>
          <cell r="J3782">
            <v>44917</v>
          </cell>
          <cell r="K3782" t="str">
            <v>XIMENA VIRGINIA ROMERO MOREIRA</v>
          </cell>
          <cell r="L3782" t="str">
            <v>RUMIPAMBA CALLE AV ATAHUALPA OE1 109 Y AV 10 DE AGOSTO</v>
          </cell>
          <cell r="M3782" t="str">
            <v>1711678118</v>
          </cell>
          <cell r="N3782" t="str">
            <v>0983021969</v>
          </cell>
          <cell r="O3782" t="str">
            <v/>
          </cell>
          <cell r="P3782" t="str">
            <v>170508</v>
          </cell>
          <cell r="Q3782" t="str">
            <v>QUITO</v>
          </cell>
          <cell r="R3782" t="str">
            <v>PICHINCHA</v>
          </cell>
          <cell r="S3782" t="str">
            <v>QUITO</v>
          </cell>
          <cell r="T3782" t="str">
            <v>FLEXTRANS UIO</v>
          </cell>
          <cell r="U3782" t="str">
            <v>FLEXNETUIO_LOCAL</v>
          </cell>
          <cell r="V3782">
            <v>1</v>
          </cell>
          <cell r="W3782">
            <v>1</v>
          </cell>
          <cell r="X3782" t="str">
            <v>FLEXNET ECUADOR - MDELIVERY</v>
          </cell>
          <cell r="Y3782" t="str">
            <v>CALLE 28 DE JUNIO S/N Y GARCIA MORENO ENTRADA LLANO GRANDE</v>
          </cell>
        </row>
        <row r="3783">
          <cell r="A3783" t="str">
            <v>4748300</v>
          </cell>
          <cell r="B3783">
            <v>483570</v>
          </cell>
          <cell r="C3783" t="str">
            <v>4748300</v>
          </cell>
          <cell r="D3783" t="str">
            <v>MDELIVERY</v>
          </cell>
          <cell r="E3783" t="str">
            <v>DESPACHO</v>
          </cell>
          <cell r="F3783" t="str">
            <v>NORMAL</v>
          </cell>
          <cell r="G3783" t="str">
            <v>031080004748300</v>
          </cell>
          <cell r="H3783">
            <v>44916</v>
          </cell>
          <cell r="I3783" t="str">
            <v>ENTREGADO</v>
          </cell>
          <cell r="J3783">
            <v>44917</v>
          </cell>
          <cell r="K3783" t="str">
            <v>ZAID ELIAS MENDEZ RODRIGUEZ</v>
          </cell>
          <cell r="L3783" t="str">
            <v>MANTA VIA MANTA SAN MATEO SN CALLE 33</v>
          </cell>
          <cell r="M3783" t="str">
            <v>1760309755</v>
          </cell>
          <cell r="N3783" t="str">
            <v>0999276270</v>
          </cell>
          <cell r="O3783" t="str">
            <v>0999276270</v>
          </cell>
          <cell r="P3783" t="str">
            <v>130214</v>
          </cell>
          <cell r="Q3783" t="str">
            <v>MANTA</v>
          </cell>
          <cell r="R3783" t="str">
            <v>MANABI</v>
          </cell>
          <cell r="S3783" t="str">
            <v>MANTA</v>
          </cell>
          <cell r="T3783" t="str">
            <v>TRAMACO</v>
          </cell>
          <cell r="U3783" t="str">
            <v>FLEXNETUIO_PROVINCIA</v>
          </cell>
          <cell r="V3783">
            <v>1</v>
          </cell>
          <cell r="W3783">
            <v>1</v>
          </cell>
          <cell r="X3783" t="str">
            <v>FLEXNET ECUADOR - MDELIVERY</v>
          </cell>
          <cell r="Y3783" t="str">
            <v>CALLE 28 DE JUNIO S/N Y GARCIA MORENO ENTRADA LLANO GRANDE</v>
          </cell>
        </row>
        <row r="3784">
          <cell r="A3784" t="str">
            <v>4748373</v>
          </cell>
          <cell r="B3784">
            <v>483571</v>
          </cell>
          <cell r="C3784" t="str">
            <v>4748373</v>
          </cell>
          <cell r="D3784" t="str">
            <v>MDELIVERY</v>
          </cell>
          <cell r="E3784" t="str">
            <v>DESPACHO</v>
          </cell>
          <cell r="F3784" t="str">
            <v>NORMAL</v>
          </cell>
          <cell r="G3784" t="str">
            <v>TF90044</v>
          </cell>
          <cell r="H3784">
            <v>44916</v>
          </cell>
          <cell r="I3784" t="str">
            <v>ENTREGADO</v>
          </cell>
          <cell r="J3784">
            <v>44917</v>
          </cell>
          <cell r="K3784" t="str">
            <v>CORONEL GARCES RAUL ANDRES</v>
          </cell>
          <cell r="L3784" t="str">
            <v>ROCAFUERTE CALLE CHILE  1710 CALLE CUENCA</v>
          </cell>
          <cell r="M3784" t="str">
            <v>0914164652</v>
          </cell>
          <cell r="N3784" t="str">
            <v>0987166441</v>
          </cell>
          <cell r="O3784" t="str">
            <v>0987166441</v>
          </cell>
          <cell r="P3784" t="str">
            <v>090308</v>
          </cell>
          <cell r="Q3784" t="str">
            <v>GUAYAQUIL</v>
          </cell>
          <cell r="R3784" t="str">
            <v>GUAYAS</v>
          </cell>
          <cell r="S3784" t="str">
            <v>GUAYAQUIL</v>
          </cell>
          <cell r="T3784" t="str">
            <v>ITSACOURIER</v>
          </cell>
          <cell r="U3784" t="str">
            <v>FLEXNETUIO_GYE</v>
          </cell>
          <cell r="V3784">
            <v>1</v>
          </cell>
          <cell r="W3784">
            <v>1</v>
          </cell>
          <cell r="X3784" t="str">
            <v>FLEXNET ECUADOR - MDELIVERY</v>
          </cell>
          <cell r="Y3784" t="str">
            <v>CALLE 28 DE JUNIO S/N Y GARCIA MORENO ENTRADA LLANO GRANDE</v>
          </cell>
        </row>
        <row r="3785">
          <cell r="A3785" t="str">
            <v>4748711</v>
          </cell>
          <cell r="B3785">
            <v>483572</v>
          </cell>
          <cell r="C3785" t="str">
            <v>4748711</v>
          </cell>
          <cell r="D3785" t="str">
            <v>MDELIVERY</v>
          </cell>
          <cell r="E3785" t="str">
            <v>DESPACHO</v>
          </cell>
          <cell r="F3785" t="str">
            <v>NORMAL</v>
          </cell>
          <cell r="G3785" t="str">
            <v>FT76345</v>
          </cell>
          <cell r="H3785">
            <v>44916</v>
          </cell>
          <cell r="I3785" t="str">
            <v>ENTREGADO</v>
          </cell>
          <cell r="J3785">
            <v>44918</v>
          </cell>
          <cell r="K3785" t="str">
            <v>ANDREA VIBEKA ECHEVERRIA TAMAYO</v>
          </cell>
          <cell r="L3785" t="str">
            <v>BARRIO LAS ORQUÍDEAS SECTOR 5 CALLE LUIS LARENAS CASA E17- 56 CASA DE 3 PISOS BLANCA CON REJAS PLOMAS ESA ES LA DIRECCIÓN DE MI TRABAJO SOLO PASO AHÍ DE 7 AM A 16:30 PM</v>
          </cell>
          <cell r="M3785" t="str">
            <v>0850258740</v>
          </cell>
          <cell r="N3785" t="str">
            <v>0958720667</v>
          </cell>
          <cell r="O3785" t="str">
            <v>0958720667</v>
          </cell>
          <cell r="P3785" t="str">
            <v>170410</v>
          </cell>
          <cell r="Q3785" t="str">
            <v>QUITO</v>
          </cell>
          <cell r="R3785" t="str">
            <v>PICHINCHA</v>
          </cell>
          <cell r="S3785" t="str">
            <v>QUITO</v>
          </cell>
          <cell r="T3785" t="str">
            <v>FLEXTRANS UIO</v>
          </cell>
          <cell r="U3785" t="str">
            <v>FLEXNETUIO_LOCAL</v>
          </cell>
          <cell r="V3785">
            <v>1</v>
          </cell>
          <cell r="W3785">
            <v>1</v>
          </cell>
          <cell r="X3785" t="str">
            <v>FLEXNET ECUADOR - MDELIVERY</v>
          </cell>
          <cell r="Y3785" t="str">
            <v>CALLE 28 DE JUNIO S/N Y GARCIA MORENO ENTRADA LLANO GRANDE</v>
          </cell>
        </row>
        <row r="3786">
          <cell r="A3786" t="str">
            <v>4748763</v>
          </cell>
          <cell r="B3786">
            <v>483573</v>
          </cell>
          <cell r="C3786" t="str">
            <v>4748763</v>
          </cell>
          <cell r="D3786" t="str">
            <v>MDELIVERY</v>
          </cell>
          <cell r="E3786" t="str">
            <v>DESPACHO</v>
          </cell>
          <cell r="F3786" t="str">
            <v>NORMAL</v>
          </cell>
          <cell r="G3786" t="str">
            <v>TF90043 / 031080004748763</v>
          </cell>
          <cell r="H3786">
            <v>44916</v>
          </cell>
          <cell r="I3786" t="str">
            <v>INCIDENCIA</v>
          </cell>
          <cell r="J3786">
            <v>44923</v>
          </cell>
          <cell r="K3786" t="str">
            <v>VANESSA MABEL MARQUINEZ RAMIREZ</v>
          </cell>
          <cell r="L3786" t="str">
            <v>RETIRO AGENCIA TRAMACO QUININDÉ</v>
          </cell>
          <cell r="M3786" t="str">
            <v>0802944256</v>
          </cell>
          <cell r="N3786" t="str">
            <v>0992812411</v>
          </cell>
          <cell r="O3786" t="str">
            <v>0900000000</v>
          </cell>
          <cell r="P3786" t="str">
            <v>090201</v>
          </cell>
          <cell r="Q3786" t="str">
            <v>GUAYAQUIL</v>
          </cell>
          <cell r="R3786" t="str">
            <v>GUAYAS</v>
          </cell>
          <cell r="S3786" t="str">
            <v>GUAYAQUIL</v>
          </cell>
          <cell r="T3786" t="str">
            <v>TRAMACO</v>
          </cell>
          <cell r="U3786" t="str">
            <v>FLEXNETUIO_GYE</v>
          </cell>
          <cell r="V3786">
            <v>1</v>
          </cell>
          <cell r="W3786">
            <v>1</v>
          </cell>
          <cell r="X3786" t="str">
            <v>FLEXNET ECUADOR - MDELIVERY</v>
          </cell>
          <cell r="Y3786" t="str">
            <v>CALLE 28 DE JUNIO S/N Y GARCIA MORENO ENTRADA LLANO GRANDE</v>
          </cell>
        </row>
        <row r="3787">
          <cell r="A3787" t="str">
            <v>4748782</v>
          </cell>
          <cell r="B3787">
            <v>483574</v>
          </cell>
          <cell r="C3787" t="str">
            <v>4748782</v>
          </cell>
          <cell r="D3787" t="str">
            <v>MDELIVERY</v>
          </cell>
          <cell r="E3787" t="str">
            <v>DESPACHO</v>
          </cell>
          <cell r="F3787" t="str">
            <v>NORMAL</v>
          </cell>
          <cell r="G3787" t="str">
            <v>FT76354</v>
          </cell>
          <cell r="H3787">
            <v>44916</v>
          </cell>
          <cell r="I3787" t="str">
            <v>ENTREGADO</v>
          </cell>
          <cell r="J3787">
            <v>44918</v>
          </cell>
          <cell r="K3787" t="str">
            <v>JOHANN ALEXANDER RUBIO GARCIA</v>
          </cell>
          <cell r="L3787" t="str">
            <v>POMASQUI GABRIEL GARCIA MORENO Y MARRIETA DE VEINTIMILLA</v>
          </cell>
          <cell r="M3787" t="str">
            <v>1722941125</v>
          </cell>
          <cell r="N3787" t="str">
            <v>0998984469</v>
          </cell>
          <cell r="P3787" t="str">
            <v>170307</v>
          </cell>
          <cell r="Q3787" t="str">
            <v>QUITO</v>
          </cell>
          <cell r="R3787" t="str">
            <v>PICHINCHA</v>
          </cell>
          <cell r="S3787" t="str">
            <v>QUITO</v>
          </cell>
          <cell r="T3787" t="str">
            <v>FLEXTRANS UIO</v>
          </cell>
          <cell r="U3787" t="str">
            <v>FLEXNETUIO_LOCAL</v>
          </cell>
          <cell r="V3787">
            <v>1</v>
          </cell>
          <cell r="W3787">
            <v>1</v>
          </cell>
          <cell r="X3787" t="str">
            <v>FLEXNET ECUADOR - MDELIVERY</v>
          </cell>
          <cell r="Y3787" t="str">
            <v>CALLE 28 DE JUNIO S/N Y GARCIA MORENO ENTRADA LLANO GRANDE</v>
          </cell>
        </row>
        <row r="3788">
          <cell r="A3788" t="str">
            <v>4748836</v>
          </cell>
          <cell r="B3788">
            <v>483575</v>
          </cell>
          <cell r="C3788" t="str">
            <v>4748836</v>
          </cell>
          <cell r="D3788" t="str">
            <v>MDELIVERY</v>
          </cell>
          <cell r="E3788" t="str">
            <v>DESPACHO</v>
          </cell>
          <cell r="F3788" t="str">
            <v>NORMAL</v>
          </cell>
          <cell r="G3788" t="str">
            <v>FT76401</v>
          </cell>
          <cell r="H3788">
            <v>44916</v>
          </cell>
          <cell r="I3788" t="str">
            <v>ENTREGADO</v>
          </cell>
          <cell r="J3788">
            <v>44917</v>
          </cell>
          <cell r="K3788" t="str">
            <v>Nickita Jackeline Lopez Villarroel</v>
          </cell>
          <cell r="L3788" t="str">
            <v>RUMIPAMBA AV AMERICA  N31 190  Y MARIANA DE JESUS</v>
          </cell>
          <cell r="M3788" t="str">
            <v>1707244065</v>
          </cell>
          <cell r="N3788" t="str">
            <v>0984535983</v>
          </cell>
          <cell r="O3788" t="str">
            <v/>
          </cell>
          <cell r="P3788" t="str">
            <v>170521</v>
          </cell>
          <cell r="Q3788" t="str">
            <v>QUITO</v>
          </cell>
          <cell r="R3788" t="str">
            <v>PICHINCHA</v>
          </cell>
          <cell r="S3788" t="str">
            <v>QUITO</v>
          </cell>
          <cell r="T3788" t="str">
            <v>FLEXTRANS UIO</v>
          </cell>
          <cell r="U3788" t="str">
            <v>FLEXNETUIO_LOCAL</v>
          </cell>
          <cell r="V3788">
            <v>1</v>
          </cell>
          <cell r="W3788">
            <v>1</v>
          </cell>
          <cell r="X3788" t="str">
            <v>FLEXNET ECUADOR - MDELIVERY</v>
          </cell>
          <cell r="Y3788" t="str">
            <v>CALLE 28 DE JUNIO S/N Y GARCIA MORENO ENTRADA LLANO GRANDE</v>
          </cell>
        </row>
        <row r="3789">
          <cell r="A3789" t="str">
            <v>4748837</v>
          </cell>
          <cell r="B3789">
            <v>483576</v>
          </cell>
          <cell r="C3789" t="str">
            <v>4748837</v>
          </cell>
          <cell r="D3789" t="str">
            <v>MDELIVERY</v>
          </cell>
          <cell r="E3789" t="str">
            <v>DESPACHO</v>
          </cell>
          <cell r="F3789" t="str">
            <v>DERIVADO PICK UP</v>
          </cell>
          <cell r="G3789" t="str">
            <v>031080004748837</v>
          </cell>
          <cell r="H3789">
            <v>44916</v>
          </cell>
          <cell r="I3789" t="str">
            <v>ENTREGADO</v>
          </cell>
          <cell r="J3789">
            <v>44918</v>
          </cell>
          <cell r="K3789" t="str">
            <v>Darwin Henry Andrade Zambrano</v>
          </cell>
          <cell r="L3789" t="str">
            <v>OFICINA TRAMACO PUNTO DE ATENCION AMERICA</v>
          </cell>
          <cell r="M3789" t="str">
            <v>1712868379</v>
          </cell>
          <cell r="N3789" t="str">
            <v>0984072866</v>
          </cell>
          <cell r="O3789" t="str">
            <v/>
          </cell>
          <cell r="P3789" t="str">
            <v>QUITO</v>
          </cell>
          <cell r="Q3789" t="str">
            <v>QUITO</v>
          </cell>
          <cell r="R3789" t="str">
            <v>PICHINCHA</v>
          </cell>
          <cell r="T3789" t="str">
            <v>TRAMACO</v>
          </cell>
          <cell r="U3789" t="str">
            <v>FLEXNETUIO_LOCAL</v>
          </cell>
          <cell r="V3789">
            <v>1</v>
          </cell>
          <cell r="W3789">
            <v>1</v>
          </cell>
          <cell r="X3789" t="str">
            <v>FLEXNET ECUADOR - MDELIVERY</v>
          </cell>
          <cell r="Y3789" t="str">
            <v>CALLE 28 DE JUNIO S/N Y GARCIA MORENO ENTRADA LLANO GRANDE</v>
          </cell>
        </row>
        <row r="3790">
          <cell r="A3790" t="str">
            <v>4749195</v>
          </cell>
          <cell r="B3790">
            <v>483577</v>
          </cell>
          <cell r="C3790" t="str">
            <v>4749195</v>
          </cell>
          <cell r="D3790" t="str">
            <v>MDELIVERY</v>
          </cell>
          <cell r="E3790" t="str">
            <v>DESPACHO</v>
          </cell>
          <cell r="F3790" t="str">
            <v>DERIVADO PICK UP</v>
          </cell>
          <cell r="G3790" t="str">
            <v>031080004749195</v>
          </cell>
          <cell r="H3790">
            <v>44916</v>
          </cell>
          <cell r="I3790" t="str">
            <v>ENTREGADO</v>
          </cell>
          <cell r="J3790">
            <v>44919</v>
          </cell>
          <cell r="K3790" t="str">
            <v>BARRIGA ARMIJOS ENRIQUE OSWALDO</v>
          </cell>
          <cell r="L3790" t="str">
            <v>OFICINA TRAMACO IBARRA</v>
          </cell>
          <cell r="M3790" t="str">
            <v>1306888254</v>
          </cell>
          <cell r="N3790" t="str">
            <v>0939679227</v>
          </cell>
          <cell r="O3790" t="str">
            <v>0939679227</v>
          </cell>
          <cell r="P3790" t="str">
            <v>IBARRA</v>
          </cell>
          <cell r="Q3790" t="str">
            <v>IBARRA</v>
          </cell>
          <cell r="R3790" t="str">
            <v>IMBABURA</v>
          </cell>
          <cell r="T3790" t="str">
            <v>TRAMACO</v>
          </cell>
          <cell r="U3790" t="str">
            <v>FLEXNETUIO_PROVINCIA</v>
          </cell>
          <cell r="V3790">
            <v>1</v>
          </cell>
          <cell r="W3790">
            <v>1</v>
          </cell>
          <cell r="X3790" t="str">
            <v>FLEXNET ECUADOR - MDELIVERY</v>
          </cell>
          <cell r="Y3790" t="str">
            <v>CALLE 28 DE JUNIO S/N Y GARCIA MORENO ENTRADA LLANO GRANDE</v>
          </cell>
        </row>
        <row r="3791">
          <cell r="A3791" t="str">
            <v>4749410</v>
          </cell>
          <cell r="B3791">
            <v>483578</v>
          </cell>
          <cell r="C3791" t="str">
            <v>4749410</v>
          </cell>
          <cell r="D3791" t="str">
            <v>MDELIVERY</v>
          </cell>
          <cell r="E3791" t="str">
            <v>DESPACHO</v>
          </cell>
          <cell r="F3791" t="str">
            <v>NORMAL</v>
          </cell>
          <cell r="G3791" t="str">
            <v>031080004749410</v>
          </cell>
          <cell r="H3791">
            <v>44916</v>
          </cell>
          <cell r="I3791" t="str">
            <v>ENTREGADO</v>
          </cell>
          <cell r="J3791">
            <v>44917</v>
          </cell>
          <cell r="K3791" t="str">
            <v>ALAVA HERRERA ROSA AURORA</v>
          </cell>
          <cell r="L3791" t="str">
            <v>LA AURORA  CDLA LA GLORIA  MZ 27 VILLA 6  VIA SALITRE</v>
          </cell>
          <cell r="M3791" t="str">
            <v>0919392571</v>
          </cell>
          <cell r="N3791" t="str">
            <v>0986625198</v>
          </cell>
          <cell r="O3791" t="str">
            <v>0986625198</v>
          </cell>
          <cell r="P3791" t="str">
            <v>091901</v>
          </cell>
          <cell r="Q3791" t="str">
            <v>DAULE</v>
          </cell>
          <cell r="R3791" t="str">
            <v>GUAYAS</v>
          </cell>
          <cell r="S3791" t="str">
            <v>DAULE</v>
          </cell>
          <cell r="T3791" t="str">
            <v>TRAMACO</v>
          </cell>
          <cell r="V3791">
            <v>1</v>
          </cell>
          <cell r="W3791">
            <v>1</v>
          </cell>
          <cell r="X3791" t="str">
            <v>FLEXNET ECUADOR - MDELIVERY</v>
          </cell>
          <cell r="Y3791" t="str">
            <v>CALLE 28 DE JUNIO S/N Y GARCIA MORENO ENTRADA LLANO GRANDE</v>
          </cell>
        </row>
        <row r="3792">
          <cell r="A3792" t="str">
            <v>4749844</v>
          </cell>
          <cell r="B3792">
            <v>483579</v>
          </cell>
          <cell r="C3792" t="str">
            <v>4749844</v>
          </cell>
          <cell r="D3792" t="str">
            <v>MDELIVERY</v>
          </cell>
          <cell r="E3792" t="str">
            <v>DESPACHO</v>
          </cell>
          <cell r="F3792" t="str">
            <v>NORMAL</v>
          </cell>
          <cell r="G3792" t="str">
            <v>031080004749844</v>
          </cell>
          <cell r="H3792">
            <v>44916</v>
          </cell>
          <cell r="I3792" t="str">
            <v>ENTREGADO</v>
          </cell>
          <cell r="J3792">
            <v>44923</v>
          </cell>
          <cell r="K3792" t="str">
            <v>JANDRY EFRAIN BERMELLO MENDOZA</v>
          </cell>
          <cell r="L3792" t="str">
            <v>SAN VICENTE CALLE FRANCISCO LOZANO SN CALLE MALECON LEONIDAS VEGA</v>
          </cell>
          <cell r="M3792" t="str">
            <v>1314654839</v>
          </cell>
          <cell r="N3792" t="str">
            <v>0993341616</v>
          </cell>
          <cell r="O3792" t="str">
            <v>0968764380</v>
          </cell>
          <cell r="P3792" t="str">
            <v>131102</v>
          </cell>
          <cell r="Q3792" t="str">
            <v>SAN VICENTE</v>
          </cell>
          <cell r="R3792" t="str">
            <v>MANABI</v>
          </cell>
          <cell r="S3792" t="str">
            <v>SAN VICENTE - PORTOVELO - COMUNA SALINAS - BRICENO</v>
          </cell>
          <cell r="T3792" t="str">
            <v>TRAMACO</v>
          </cell>
          <cell r="U3792" t="str">
            <v>FLEXNETUIO_PROVINCIA</v>
          </cell>
          <cell r="V3792">
            <v>1</v>
          </cell>
          <cell r="W3792">
            <v>1</v>
          </cell>
          <cell r="X3792" t="str">
            <v>FLEXNET ECUADOR - MDELIVERY</v>
          </cell>
          <cell r="Y3792" t="str">
            <v>CALLE 28 DE JUNIO S/N Y GARCIA MORENO ENTRADA LLANO GRANDE</v>
          </cell>
        </row>
        <row r="3793">
          <cell r="A3793" t="str">
            <v>4749958</v>
          </cell>
          <cell r="B3793">
            <v>483580</v>
          </cell>
          <cell r="C3793" t="str">
            <v>4749958</v>
          </cell>
          <cell r="D3793" t="str">
            <v>MDELIVERY</v>
          </cell>
          <cell r="E3793" t="str">
            <v>DESPACHO</v>
          </cell>
          <cell r="F3793" t="str">
            <v>NORMAL</v>
          </cell>
          <cell r="G3793" t="str">
            <v>FT76348</v>
          </cell>
          <cell r="H3793">
            <v>44916</v>
          </cell>
          <cell r="I3793" t="str">
            <v>ENTREGADO</v>
          </cell>
          <cell r="J3793">
            <v>44917</v>
          </cell>
          <cell r="K3793" t="str">
            <v>KUKUSH CHUNCHU MARTHA ATSUT</v>
          </cell>
          <cell r="L3793" t="str">
            <v>PUENGASI CALLE JUAN DE LA COSA S2 218 Y MANUEL OROZCO</v>
          </cell>
          <cell r="M3793" t="str">
            <v>1600343683</v>
          </cell>
          <cell r="N3793" t="str">
            <v>0992971205</v>
          </cell>
          <cell r="O3793" t="str">
            <v>0992971205</v>
          </cell>
          <cell r="P3793" t="str">
            <v>170410</v>
          </cell>
          <cell r="Q3793" t="str">
            <v>QUITO</v>
          </cell>
          <cell r="R3793" t="str">
            <v>PICHINCHA</v>
          </cell>
          <cell r="S3793" t="str">
            <v>QUITO</v>
          </cell>
          <cell r="T3793" t="str">
            <v>FLEXTRANS UIO</v>
          </cell>
          <cell r="U3793" t="str">
            <v>FLEXNETUIO_LOCAL</v>
          </cell>
          <cell r="V3793">
            <v>1</v>
          </cell>
          <cell r="W3793">
            <v>1</v>
          </cell>
          <cell r="X3793" t="str">
            <v>FLEXNET ECUADOR - MDELIVERY</v>
          </cell>
          <cell r="Y3793" t="str">
            <v>CALLE 28 DE JUNIO S/N Y GARCIA MORENO ENTRADA LLANO GRANDE</v>
          </cell>
        </row>
        <row r="3794">
          <cell r="A3794" t="str">
            <v>4750119</v>
          </cell>
          <cell r="B3794">
            <v>483581</v>
          </cell>
          <cell r="C3794" t="str">
            <v>4750119</v>
          </cell>
          <cell r="D3794" t="str">
            <v>MDELIVERY</v>
          </cell>
          <cell r="E3794" t="str">
            <v>DESPACHO</v>
          </cell>
          <cell r="F3794" t="str">
            <v>NORMAL</v>
          </cell>
          <cell r="G3794" t="str">
            <v>TF90072</v>
          </cell>
          <cell r="H3794">
            <v>44916</v>
          </cell>
          <cell r="I3794" t="str">
            <v>ENTREGADO</v>
          </cell>
          <cell r="J3794">
            <v>44917</v>
          </cell>
          <cell r="K3794" t="str">
            <v>LUIS ANTONIO MINDIOLA CANTOS</v>
          </cell>
          <cell r="L3794" t="str">
            <v>TARQUI CDLA FLORIDA NORTE AV JUAN PABLO II MZ 327 VILLA 8</v>
          </cell>
          <cell r="M3794" t="str">
            <v>1205937970</v>
          </cell>
          <cell r="N3794" t="str">
            <v>0986134805</v>
          </cell>
          <cell r="O3794" t="str">
            <v/>
          </cell>
          <cell r="P3794" t="str">
            <v>090605</v>
          </cell>
          <cell r="Q3794" t="str">
            <v>GUAYAQUIL</v>
          </cell>
          <cell r="R3794" t="str">
            <v>GUAYAS</v>
          </cell>
          <cell r="S3794" t="str">
            <v>GUAYAQUIL</v>
          </cell>
          <cell r="T3794" t="str">
            <v>ITSACOURIER</v>
          </cell>
          <cell r="U3794" t="str">
            <v>FLEXNETUIO_GYE</v>
          </cell>
          <cell r="V3794">
            <v>1</v>
          </cell>
          <cell r="W3794">
            <v>1</v>
          </cell>
          <cell r="X3794" t="str">
            <v>FLEXNET ECUADOR - MDELIVERY</v>
          </cell>
          <cell r="Y3794" t="str">
            <v>CALLE 28 DE JUNIO S/N Y GARCIA MORENO ENTRADA LLANO GRANDE</v>
          </cell>
        </row>
        <row r="3795">
          <cell r="A3795" t="str">
            <v>4750191</v>
          </cell>
          <cell r="B3795">
            <v>483582</v>
          </cell>
          <cell r="C3795" t="str">
            <v>4750191</v>
          </cell>
          <cell r="D3795" t="str">
            <v>MDELIVERY</v>
          </cell>
          <cell r="E3795" t="str">
            <v>DESPACHO</v>
          </cell>
          <cell r="F3795" t="str">
            <v>NORMAL</v>
          </cell>
          <cell r="G3795" t="str">
            <v>FT76355</v>
          </cell>
          <cell r="H3795">
            <v>44916</v>
          </cell>
          <cell r="I3795" t="str">
            <v>ENTREGADO</v>
          </cell>
          <cell r="J3795">
            <v>44917</v>
          </cell>
          <cell r="K3795" t="str">
            <v>ALEX SEBASTIAN NOQUEZ PANCHI</v>
          </cell>
          <cell r="L3795" t="str">
            <v>JIPIJAPA  AV AMAZONAS  N4225 E ISLA TORTUGA</v>
          </cell>
          <cell r="M3795" t="str">
            <v>1715514814</v>
          </cell>
          <cell r="N3795" t="str">
            <v>0987418384</v>
          </cell>
          <cell r="O3795" t="str">
            <v/>
          </cell>
          <cell r="P3795" t="str">
            <v>170501</v>
          </cell>
          <cell r="Q3795" t="str">
            <v>QUITO</v>
          </cell>
          <cell r="R3795" t="str">
            <v>PICHINCHA</v>
          </cell>
          <cell r="S3795" t="str">
            <v>QUITO</v>
          </cell>
          <cell r="T3795" t="str">
            <v>FLEXTRANS UIO</v>
          </cell>
          <cell r="U3795" t="str">
            <v>FLEXNETUIO_LOCAL</v>
          </cell>
          <cell r="V3795">
            <v>1</v>
          </cell>
          <cell r="W3795">
            <v>1</v>
          </cell>
          <cell r="X3795" t="str">
            <v>FLEXNET ECUADOR - MDELIVERY</v>
          </cell>
          <cell r="Y3795" t="str">
            <v>CALLE 28 DE JUNIO S/N Y GARCIA MORENO ENTRADA LLANO GRANDE</v>
          </cell>
        </row>
        <row r="3796">
          <cell r="A3796" t="str">
            <v>4750260</v>
          </cell>
          <cell r="B3796">
            <v>483583</v>
          </cell>
          <cell r="C3796" t="str">
            <v>4750260</v>
          </cell>
          <cell r="D3796" t="str">
            <v>MDELIVERY</v>
          </cell>
          <cell r="E3796" t="str">
            <v>DESPACHO</v>
          </cell>
          <cell r="F3796" t="str">
            <v>NORMAL</v>
          </cell>
          <cell r="G3796" t="str">
            <v>FT76349</v>
          </cell>
          <cell r="H3796">
            <v>44916</v>
          </cell>
          <cell r="I3796" t="str">
            <v>ENTREGADO</v>
          </cell>
          <cell r="J3796">
            <v>44918</v>
          </cell>
          <cell r="K3796" t="str">
            <v>ESCOBAR ALBUJA MONICA ALEXANDRA</v>
          </cell>
          <cell r="L3796" t="str">
            <v>ALAGASI  CALLE LOS PIQUEROS   OE12 235  AV ILALO</v>
          </cell>
          <cell r="M3796" t="str">
            <v>1710341957</v>
          </cell>
          <cell r="N3796" t="str">
            <v>0996207211</v>
          </cell>
          <cell r="O3796" t="str">
            <v>0996207211</v>
          </cell>
          <cell r="P3796" t="str">
            <v>170804</v>
          </cell>
          <cell r="Q3796" t="str">
            <v>QUITO</v>
          </cell>
          <cell r="R3796" t="str">
            <v>PICHINCHA</v>
          </cell>
          <cell r="S3796" t="str">
            <v>ALANGASI - SAN CARLOS</v>
          </cell>
          <cell r="T3796" t="str">
            <v>FLEXTRANS UIO</v>
          </cell>
          <cell r="U3796" t="str">
            <v>FLEXNETUIO_LOCAL</v>
          </cell>
          <cell r="V3796">
            <v>1</v>
          </cell>
          <cell r="W3796">
            <v>1</v>
          </cell>
          <cell r="X3796" t="str">
            <v>FLEXNET ECUADOR - MDELIVERY</v>
          </cell>
          <cell r="Y3796" t="str">
            <v>CALLE 28 DE JUNIO S/N Y GARCIA MORENO ENTRADA LLANO GRANDE</v>
          </cell>
        </row>
        <row r="3797">
          <cell r="A3797" t="str">
            <v>4751052</v>
          </cell>
          <cell r="B3797">
            <v>483584</v>
          </cell>
          <cell r="C3797" t="str">
            <v>4751052</v>
          </cell>
          <cell r="D3797" t="str">
            <v>MDELIVERY</v>
          </cell>
          <cell r="E3797" t="str">
            <v>DESPACHO</v>
          </cell>
          <cell r="F3797" t="str">
            <v>NORMAL</v>
          </cell>
          <cell r="G3797" t="str">
            <v>031080004751052</v>
          </cell>
          <cell r="H3797">
            <v>44916</v>
          </cell>
          <cell r="I3797" t="str">
            <v>ENTREGADO</v>
          </cell>
          <cell r="J3797">
            <v>44919</v>
          </cell>
          <cell r="K3797" t="str">
            <v>MORALES SUAREZ PEDRO ERNESTO</v>
          </cell>
          <cell r="L3797" t="str">
            <v>JOSE LUIS TAMAYO   AV 16  SN  Y CALLE 17</v>
          </cell>
          <cell r="M3797" t="str">
            <v>0917335002</v>
          </cell>
          <cell r="N3797" t="str">
            <v>0996960173</v>
          </cell>
          <cell r="O3797" t="str">
            <v>0996960173</v>
          </cell>
          <cell r="P3797" t="str">
            <v>240104</v>
          </cell>
          <cell r="Q3797" t="str">
            <v>SANTA ELENA</v>
          </cell>
          <cell r="R3797" t="str">
            <v>SANTA ELENA</v>
          </cell>
          <cell r="S3797" t="str">
            <v>SANTA ELENA - CIUDADELA ROTARIO - COMUNA EL AZUCAR - RECINTO RIO VERDE - BUENA FUENTE - RECINTO JUAN</v>
          </cell>
          <cell r="T3797" t="str">
            <v>TRAMACO</v>
          </cell>
          <cell r="U3797" t="str">
            <v>FLEXNETUIO_PROVINCIA</v>
          </cell>
          <cell r="V3797">
            <v>1</v>
          </cell>
          <cell r="W3797">
            <v>1</v>
          </cell>
          <cell r="X3797" t="str">
            <v>FLEXNET ECUADOR - MDELIVERY</v>
          </cell>
          <cell r="Y3797" t="str">
            <v>CALLE 28 DE JUNIO S/N Y GARCIA MORENO ENTRADA LLANO GRANDE</v>
          </cell>
        </row>
        <row r="3798">
          <cell r="A3798" t="str">
            <v>4751237</v>
          </cell>
          <cell r="B3798">
            <v>483585</v>
          </cell>
          <cell r="C3798" t="str">
            <v>4751237</v>
          </cell>
          <cell r="D3798" t="str">
            <v>MDELIVERY</v>
          </cell>
          <cell r="E3798" t="str">
            <v>DESPACHO</v>
          </cell>
          <cell r="F3798" t="str">
            <v>NORMAL</v>
          </cell>
          <cell r="G3798" t="str">
            <v>FT76353</v>
          </cell>
          <cell r="H3798">
            <v>44916</v>
          </cell>
          <cell r="I3798" t="str">
            <v>ENTREGADO</v>
          </cell>
          <cell r="J3798">
            <v>44917</v>
          </cell>
          <cell r="K3798" t="str">
            <v>ALMEIDA HIDALGO SOFIA MONSERRAT</v>
          </cell>
          <cell r="L3798" t="str">
            <v>JIPIJAPA  AV GASPAR DE VILLAROEL  SN AV 6 DE DICIEMBRE</v>
          </cell>
          <cell r="M3798" t="str">
            <v>1722559307</v>
          </cell>
          <cell r="N3798" t="str">
            <v>0984210287</v>
          </cell>
          <cell r="O3798" t="str">
            <v>0984210287</v>
          </cell>
          <cell r="P3798" t="str">
            <v>170501</v>
          </cell>
          <cell r="Q3798" t="str">
            <v>QUITO</v>
          </cell>
          <cell r="R3798" t="str">
            <v>PICHINCHA</v>
          </cell>
          <cell r="S3798" t="str">
            <v>QUITO</v>
          </cell>
          <cell r="T3798" t="str">
            <v>FLEXTRANS UIO</v>
          </cell>
          <cell r="U3798" t="str">
            <v>FLEXNETUIO_LOCAL</v>
          </cell>
          <cell r="V3798">
            <v>1</v>
          </cell>
          <cell r="W3798">
            <v>1</v>
          </cell>
          <cell r="X3798" t="str">
            <v>FLEXNET ECUADOR - MDELIVERY</v>
          </cell>
          <cell r="Y3798" t="str">
            <v>CALLE 28 DE JUNIO S/N Y GARCIA MORENO ENTRADA LLANO GRANDE</v>
          </cell>
        </row>
        <row r="3799">
          <cell r="A3799" t="str">
            <v>4751341</v>
          </cell>
          <cell r="B3799">
            <v>483586</v>
          </cell>
          <cell r="C3799" t="str">
            <v>4751341</v>
          </cell>
          <cell r="D3799" t="str">
            <v>MDELIVERY</v>
          </cell>
          <cell r="E3799" t="str">
            <v>DESPACHO</v>
          </cell>
          <cell r="F3799" t="str">
            <v>DERIVADO PICK UP</v>
          </cell>
          <cell r="G3799" t="str">
            <v>031080004751341</v>
          </cell>
          <cell r="H3799">
            <v>44916</v>
          </cell>
          <cell r="I3799" t="str">
            <v>ENTREGADO</v>
          </cell>
          <cell r="J3799">
            <v>44918</v>
          </cell>
          <cell r="K3799" t="str">
            <v>DUSTIN EMILIO YAGUAL BORBOR</v>
          </cell>
          <cell r="L3799" t="str">
            <v>OFICINA TRAMACO LA LIBERTAD</v>
          </cell>
          <cell r="M3799" t="str">
            <v>0929015147</v>
          </cell>
          <cell r="N3799" t="str">
            <v>0988854947</v>
          </cell>
          <cell r="O3799" t="str">
            <v>0988854947</v>
          </cell>
          <cell r="P3799" t="str">
            <v>LA LIBERTAD</v>
          </cell>
          <cell r="Q3799" t="str">
            <v>LA LIBERTAD</v>
          </cell>
          <cell r="R3799" t="str">
            <v>SANTA ELENA</v>
          </cell>
          <cell r="T3799" t="str">
            <v>TRAMACO</v>
          </cell>
          <cell r="U3799" t="str">
            <v>FLEXNETUIO_PROVINCIA</v>
          </cell>
          <cell r="V3799">
            <v>1</v>
          </cell>
          <cell r="W3799">
            <v>1</v>
          </cell>
          <cell r="X3799" t="str">
            <v>FLEXNET ECUADOR - MDELIVERY</v>
          </cell>
          <cell r="Y3799" t="str">
            <v>CALLE 28 DE JUNIO S/N Y GARCIA MORENO ENTRADA LLANO GRANDE</v>
          </cell>
        </row>
        <row r="3800">
          <cell r="A3800" t="str">
            <v>4751342</v>
          </cell>
          <cell r="B3800">
            <v>483587</v>
          </cell>
          <cell r="C3800" t="str">
            <v>4751342</v>
          </cell>
          <cell r="D3800" t="str">
            <v>MDELIVERY</v>
          </cell>
          <cell r="E3800" t="str">
            <v>DESPACHO</v>
          </cell>
          <cell r="F3800" t="str">
            <v>NORMAL</v>
          </cell>
          <cell r="G3800" t="str">
            <v>FT76346</v>
          </cell>
          <cell r="H3800">
            <v>44916</v>
          </cell>
          <cell r="I3800" t="str">
            <v>ENTREGADO</v>
          </cell>
          <cell r="J3800">
            <v>44917</v>
          </cell>
          <cell r="K3800" t="str">
            <v>CRISTINA MARISOL ORTIZ DE LA ROCHE</v>
          </cell>
          <cell r="L3800" t="str">
            <v>INAQUITO CALLE GREGORIO MUNGA  N38 34  Y PORTETE</v>
          </cell>
          <cell r="M3800" t="str">
            <v>1709509184</v>
          </cell>
          <cell r="N3800" t="str">
            <v>0999003869</v>
          </cell>
          <cell r="O3800" t="str">
            <v>0999003869</v>
          </cell>
          <cell r="P3800" t="str">
            <v>170504</v>
          </cell>
          <cell r="Q3800" t="str">
            <v>QUITO</v>
          </cell>
          <cell r="R3800" t="str">
            <v>PICHINCHA</v>
          </cell>
          <cell r="S3800" t="str">
            <v>QUITO</v>
          </cell>
          <cell r="T3800" t="str">
            <v>FLEXTRANS UIO</v>
          </cell>
          <cell r="U3800" t="str">
            <v>FLEXNETUIO_LOCAL</v>
          </cell>
          <cell r="V3800">
            <v>1</v>
          </cell>
          <cell r="W3800">
            <v>1</v>
          </cell>
          <cell r="X3800" t="str">
            <v>FLEXNET ECUADOR - MDELIVERY</v>
          </cell>
          <cell r="Y3800" t="str">
            <v>CALLE 28 DE JUNIO S/N Y GARCIA MORENO ENTRADA LLANO GRANDE</v>
          </cell>
        </row>
        <row r="3801">
          <cell r="A3801" t="str">
            <v>4751412</v>
          </cell>
          <cell r="B3801">
            <v>483588</v>
          </cell>
          <cell r="C3801" t="str">
            <v>4751412</v>
          </cell>
          <cell r="D3801" t="str">
            <v>MDELIVERY</v>
          </cell>
          <cell r="E3801" t="str">
            <v>DESPACHO</v>
          </cell>
          <cell r="F3801" t="str">
            <v>NORMAL</v>
          </cell>
          <cell r="G3801" t="str">
            <v>031080004751412</v>
          </cell>
          <cell r="H3801">
            <v>44916</v>
          </cell>
          <cell r="I3801" t="str">
            <v>ENTREGADO</v>
          </cell>
          <cell r="J3801">
            <v>44917</v>
          </cell>
          <cell r="K3801" t="str">
            <v>YASMIN DEL CARMEN MORA JARAMILLO</v>
          </cell>
          <cell r="L3801" t="str">
            <v>ZARUMA  AV REINALDO ESPINOZA  SN  Y AV EL ORO</v>
          </cell>
          <cell r="M3801" t="str">
            <v>0705655389</v>
          </cell>
          <cell r="N3801" t="str">
            <v>0986855323</v>
          </cell>
          <cell r="O3801" t="str">
            <v>0988018745</v>
          </cell>
          <cell r="P3801" t="str">
            <v>070301</v>
          </cell>
          <cell r="Q3801" t="str">
            <v>ZARUMA</v>
          </cell>
          <cell r="R3801" t="str">
            <v>EL ORO</v>
          </cell>
          <cell r="S3801" t="str">
            <v>ZARUMA</v>
          </cell>
          <cell r="T3801" t="str">
            <v>TRAMACO</v>
          </cell>
          <cell r="U3801" t="str">
            <v>FLEXNETUIO_PROVINCIA</v>
          </cell>
          <cell r="V3801">
            <v>1</v>
          </cell>
          <cell r="W3801">
            <v>1</v>
          </cell>
          <cell r="X3801" t="str">
            <v>FLEXNET ECUADOR - MDELIVERY</v>
          </cell>
          <cell r="Y3801" t="str">
            <v>CALLE 28 DE JUNIO S/N Y GARCIA MORENO ENTRADA LLANO GRANDE</v>
          </cell>
        </row>
        <row r="3802">
          <cell r="A3802" t="str">
            <v>4751519</v>
          </cell>
          <cell r="B3802">
            <v>483589</v>
          </cell>
          <cell r="C3802" t="str">
            <v>4751519</v>
          </cell>
          <cell r="D3802" t="str">
            <v>MDELIVERY</v>
          </cell>
          <cell r="E3802" t="str">
            <v>DESPACHO</v>
          </cell>
          <cell r="F3802" t="str">
            <v>NORMAL</v>
          </cell>
          <cell r="G3802" t="str">
            <v>031080004751519</v>
          </cell>
          <cell r="H3802">
            <v>44916</v>
          </cell>
          <cell r="I3802" t="str">
            <v>ENTREGADO</v>
          </cell>
          <cell r="J3802">
            <v>44917</v>
          </cell>
          <cell r="K3802" t="str">
            <v>ZAMBRANO MEDINA DANIELA STEFANIA</v>
          </cell>
          <cell r="L3802" t="str">
            <v>SIMON PLATA TORRES OE5 CLF  N29 SL 18</v>
          </cell>
          <cell r="M3802" t="str">
            <v>0850275108</v>
          </cell>
          <cell r="N3802" t="str">
            <v>0991089690</v>
          </cell>
          <cell r="O3802" t="str">
            <v>0991089690</v>
          </cell>
          <cell r="P3802" t="str">
            <v>080113</v>
          </cell>
          <cell r="Q3802" t="str">
            <v>ESMERALDAS</v>
          </cell>
          <cell r="R3802" t="str">
            <v>ESMERALDAS</v>
          </cell>
          <cell r="S3802" t="str">
            <v>ESMERALDAS - LUCHA DE LOS POBRES</v>
          </cell>
          <cell r="T3802" t="str">
            <v>TRAMACO</v>
          </cell>
          <cell r="U3802" t="str">
            <v>FLEXNETUIO_PROVINCIA</v>
          </cell>
          <cell r="V3802">
            <v>1</v>
          </cell>
          <cell r="W3802">
            <v>1</v>
          </cell>
          <cell r="X3802" t="str">
            <v>FLEXNET ECUADOR - MDELIVERY</v>
          </cell>
          <cell r="Y3802" t="str">
            <v>CALLE 28 DE JUNIO S/N Y GARCIA MORENO ENTRADA LLANO GRANDE</v>
          </cell>
        </row>
        <row r="3803">
          <cell r="A3803" t="str">
            <v>4751582</v>
          </cell>
          <cell r="B3803">
            <v>483590</v>
          </cell>
          <cell r="C3803" t="str">
            <v>4751582</v>
          </cell>
          <cell r="D3803" t="str">
            <v>MDELIVERY</v>
          </cell>
          <cell r="E3803" t="str">
            <v>DESPACHO</v>
          </cell>
          <cell r="F3803" t="str">
            <v>DERIVADO PICK UP</v>
          </cell>
          <cell r="G3803" t="str">
            <v>031080004751582</v>
          </cell>
          <cell r="H3803">
            <v>44916</v>
          </cell>
          <cell r="I3803" t="str">
            <v>DEVOLUCION_EN_PROCESO</v>
          </cell>
          <cell r="J3803">
            <v>44922</v>
          </cell>
          <cell r="K3803" t="str">
            <v>FELIX FRANCISCO REYES QUINTERO</v>
          </cell>
          <cell r="L3803" t="str">
            <v>OFICINA TRAMACO PUNTO DE ATENCION VIA DAULE</v>
          </cell>
          <cell r="M3803" t="str">
            <v>0802122531</v>
          </cell>
          <cell r="N3803" t="str">
            <v>0981246519</v>
          </cell>
          <cell r="O3803" t="str">
            <v>0996638299</v>
          </cell>
          <cell r="P3803" t="str">
            <v>GUAYAQUIL</v>
          </cell>
          <cell r="Q3803" t="str">
            <v>GUAYAQUIL</v>
          </cell>
          <cell r="R3803" t="str">
            <v>GUAYAS</v>
          </cell>
          <cell r="T3803" t="str">
            <v>TRAMACO</v>
          </cell>
          <cell r="U3803" t="str">
            <v>FLEXNETUIO_GYE</v>
          </cell>
          <cell r="V3803">
            <v>1</v>
          </cell>
          <cell r="W3803">
            <v>1</v>
          </cell>
          <cell r="X3803" t="str">
            <v>FLEXNET ECUADOR - MDELIVERY</v>
          </cell>
          <cell r="Y3803" t="str">
            <v>CALLE 28 DE JUNIO S/N Y GARCIA MORENO ENTRADA LLANO GRANDE</v>
          </cell>
        </row>
        <row r="3804">
          <cell r="A3804" t="str">
            <v>4751845</v>
          </cell>
          <cell r="B3804">
            <v>483591</v>
          </cell>
          <cell r="C3804" t="str">
            <v>4751845</v>
          </cell>
          <cell r="D3804" t="str">
            <v>MDELIVERY</v>
          </cell>
          <cell r="E3804" t="str">
            <v>DESPACHO</v>
          </cell>
          <cell r="F3804" t="str">
            <v>NORMAL</v>
          </cell>
          <cell r="G3804" t="str">
            <v>TF90073</v>
          </cell>
          <cell r="H3804">
            <v>44916</v>
          </cell>
          <cell r="I3804" t="str">
            <v>ENTREGADO</v>
          </cell>
          <cell r="J3804">
            <v>44917</v>
          </cell>
          <cell r="K3804" t="str">
            <v>JALCA BRAVO CARLOS ANDRES</v>
          </cell>
          <cell r="L3804" t="str">
            <v>TARQUI SAUCES 7  MZ S410 VILLA 12</v>
          </cell>
          <cell r="M3804" t="str">
            <v>0930973631</v>
          </cell>
          <cell r="N3804" t="str">
            <v>0978971173</v>
          </cell>
          <cell r="O3804" t="str">
            <v>0978971173</v>
          </cell>
          <cell r="P3804" t="str">
            <v>090503</v>
          </cell>
          <cell r="Q3804" t="str">
            <v>GUAYAQUIL</v>
          </cell>
          <cell r="R3804" t="str">
            <v>GUAYAS</v>
          </cell>
          <cell r="S3804" t="str">
            <v>GUAYAQUIL</v>
          </cell>
          <cell r="T3804" t="str">
            <v>ITSACOURIER</v>
          </cell>
          <cell r="U3804" t="str">
            <v>FLEXNETUIO_GYE</v>
          </cell>
          <cell r="V3804">
            <v>1</v>
          </cell>
          <cell r="W3804">
            <v>1</v>
          </cell>
          <cell r="X3804" t="str">
            <v>FLEXNET ECUADOR - MDELIVERY</v>
          </cell>
          <cell r="Y3804" t="str">
            <v>CALLE 28 DE JUNIO S/N Y GARCIA MORENO ENTRADA LLANO GRANDE</v>
          </cell>
        </row>
        <row r="3805">
          <cell r="A3805" t="str">
            <v>4751919</v>
          </cell>
          <cell r="B3805">
            <v>483592</v>
          </cell>
          <cell r="C3805" t="str">
            <v>4751919</v>
          </cell>
          <cell r="D3805" t="str">
            <v>MDELIVERY</v>
          </cell>
          <cell r="E3805" t="str">
            <v>DESPACHO</v>
          </cell>
          <cell r="F3805" t="str">
            <v>NORMAL</v>
          </cell>
          <cell r="G3805" t="str">
            <v>TF90055</v>
          </cell>
          <cell r="H3805">
            <v>44916</v>
          </cell>
          <cell r="I3805" t="str">
            <v>ENTREGADO</v>
          </cell>
          <cell r="J3805">
            <v>44917</v>
          </cell>
          <cell r="K3805" t="str">
            <v>PATRICIA KATERINE LOPEZ DOMINGUEZ</v>
          </cell>
          <cell r="L3805" t="str">
            <v>FEBRES CORDERO CALLE AV 16 SN Y CAMILO DESTRUGE</v>
          </cell>
          <cell r="M3805" t="str">
            <v>0926325762</v>
          </cell>
          <cell r="N3805" t="str">
            <v>0998039495</v>
          </cell>
          <cell r="O3805" t="str">
            <v>0998039495</v>
          </cell>
          <cell r="P3805" t="str">
            <v>090301</v>
          </cell>
          <cell r="Q3805" t="str">
            <v>GUAYAQUIL</v>
          </cell>
          <cell r="R3805" t="str">
            <v>GUAYAS</v>
          </cell>
          <cell r="S3805" t="str">
            <v>GUAYAQUIL</v>
          </cell>
          <cell r="T3805" t="str">
            <v>ITSACOURIER</v>
          </cell>
          <cell r="U3805" t="str">
            <v>FLEXNETUIO_GYE</v>
          </cell>
          <cell r="V3805">
            <v>1</v>
          </cell>
          <cell r="W3805">
            <v>1</v>
          </cell>
          <cell r="X3805" t="str">
            <v>FLEXNET ECUADOR - MDELIVERY</v>
          </cell>
          <cell r="Y3805" t="str">
            <v>CALLE 28 DE JUNIO S/N Y GARCIA MORENO ENTRADA LLANO GRANDE</v>
          </cell>
        </row>
        <row r="3806">
          <cell r="A3806" t="str">
            <v>4752018</v>
          </cell>
          <cell r="B3806">
            <v>483593</v>
          </cell>
          <cell r="C3806" t="str">
            <v>4752018</v>
          </cell>
          <cell r="D3806" t="str">
            <v>MDELIVERY</v>
          </cell>
          <cell r="E3806" t="str">
            <v>DESPACHO</v>
          </cell>
          <cell r="F3806" t="str">
            <v>NORMAL</v>
          </cell>
          <cell r="G3806" t="str">
            <v>FT76350</v>
          </cell>
          <cell r="H3806">
            <v>44916</v>
          </cell>
          <cell r="I3806" t="str">
            <v>ENTREGADO</v>
          </cell>
          <cell r="J3806">
            <v>44917</v>
          </cell>
          <cell r="K3806" t="str">
            <v>Erick Steven Riofrio Ruales</v>
          </cell>
          <cell r="L3806" t="str">
            <v>QUITO AV 21 DE AGOSTO  S28 14  Y CALLE E6K</v>
          </cell>
          <cell r="M3806" t="str">
            <v>1721253506</v>
          </cell>
          <cell r="N3806" t="str">
            <v>0963029891</v>
          </cell>
          <cell r="O3806" t="str">
            <v/>
          </cell>
          <cell r="P3806" t="str">
            <v>170605</v>
          </cell>
          <cell r="Q3806" t="str">
            <v>QUITO</v>
          </cell>
          <cell r="R3806" t="str">
            <v>PICHINCHA</v>
          </cell>
          <cell r="S3806" t="str">
            <v>QUITO</v>
          </cell>
          <cell r="T3806" t="str">
            <v>FLEXTRANS UIO</v>
          </cell>
          <cell r="U3806" t="str">
            <v>FLEXNETUIO_LOCAL</v>
          </cell>
          <cell r="V3806">
            <v>1</v>
          </cell>
          <cell r="W3806">
            <v>1</v>
          </cell>
          <cell r="X3806" t="str">
            <v>FLEXNET ECUADOR - MDELIVERY</v>
          </cell>
          <cell r="Y3806" t="str">
            <v>CALLE 28 DE JUNIO S/N Y GARCIA MORENO ENTRADA LLANO GRANDE</v>
          </cell>
        </row>
        <row r="3807">
          <cell r="A3807" t="str">
            <v>4752022</v>
          </cell>
          <cell r="B3807">
            <v>483594</v>
          </cell>
          <cell r="C3807" t="str">
            <v>4752022</v>
          </cell>
          <cell r="D3807" t="str">
            <v>MDELIVERY</v>
          </cell>
          <cell r="E3807" t="str">
            <v>DESPACHO</v>
          </cell>
          <cell r="F3807" t="str">
            <v>NORMAL</v>
          </cell>
          <cell r="G3807" t="str">
            <v>FT76351</v>
          </cell>
          <cell r="H3807">
            <v>44916</v>
          </cell>
          <cell r="I3807" t="str">
            <v>ENTREGADO</v>
          </cell>
          <cell r="J3807">
            <v>44917</v>
          </cell>
          <cell r="K3807" t="str">
            <v>VINICIO JAVIER PUEDMAG NARVAEZ</v>
          </cell>
          <cell r="L3807" t="str">
            <v>EL INCA DE LOS MADRONOS  1141  Y AV LAS PALMERAS</v>
          </cell>
          <cell r="M3807" t="str">
            <v>1001781424</v>
          </cell>
          <cell r="N3807" t="str">
            <v>0983979520</v>
          </cell>
          <cell r="O3807" t="str">
            <v/>
          </cell>
          <cell r="P3807" t="str">
            <v>170503</v>
          </cell>
          <cell r="Q3807" t="str">
            <v>QUITO</v>
          </cell>
          <cell r="R3807" t="str">
            <v>PICHINCHA</v>
          </cell>
          <cell r="S3807" t="str">
            <v>QUITO</v>
          </cell>
          <cell r="T3807" t="str">
            <v>FLEXTRANS UIO</v>
          </cell>
          <cell r="U3807" t="str">
            <v>FLEXNETUIO_LOCAL</v>
          </cell>
          <cell r="V3807">
            <v>1</v>
          </cell>
          <cell r="W3807">
            <v>1</v>
          </cell>
          <cell r="X3807" t="str">
            <v>FLEXNET ECUADOR - MDELIVERY</v>
          </cell>
          <cell r="Y3807" t="str">
            <v>CALLE 28 DE JUNIO S/N Y GARCIA MORENO ENTRADA LLANO GRANDE</v>
          </cell>
        </row>
        <row r="3808">
          <cell r="A3808" t="str">
            <v>4753325</v>
          </cell>
          <cell r="B3808">
            <v>483595</v>
          </cell>
          <cell r="C3808" t="str">
            <v>4753325</v>
          </cell>
          <cell r="D3808" t="str">
            <v>MDELIVERY</v>
          </cell>
          <cell r="E3808" t="str">
            <v>DESPACHO</v>
          </cell>
          <cell r="F3808" t="str">
            <v>NORMAL</v>
          </cell>
          <cell r="G3808" t="str">
            <v>031080004753325</v>
          </cell>
          <cell r="H3808">
            <v>44916</v>
          </cell>
          <cell r="I3808" t="str">
            <v>ENTREGADO</v>
          </cell>
          <cell r="J3808">
            <v>44917</v>
          </cell>
          <cell r="K3808" t="str">
            <v>Jimmy Abel Landaverea Pico</v>
          </cell>
          <cell r="L3808" t="str">
            <v>PORTOVIEJO CALLE 5 DE JUNIO  SN  Y AMERICA</v>
          </cell>
          <cell r="M3808" t="str">
            <v>1302403348</v>
          </cell>
          <cell r="N3808" t="str">
            <v>0987779995</v>
          </cell>
          <cell r="O3808" t="str">
            <v/>
          </cell>
          <cell r="P3808" t="str">
            <v>130105</v>
          </cell>
          <cell r="Q3808" t="str">
            <v>PORTOVIEJO</v>
          </cell>
          <cell r="R3808" t="str">
            <v>MANABI</v>
          </cell>
          <cell r="S3808" t="str">
            <v>PORTOVIEJO</v>
          </cell>
          <cell r="T3808" t="str">
            <v>TRAMACO</v>
          </cell>
          <cell r="U3808" t="str">
            <v>FLEXNETUIO_PROVINCIA</v>
          </cell>
          <cell r="V3808">
            <v>1</v>
          </cell>
          <cell r="W3808">
            <v>1</v>
          </cell>
          <cell r="X3808" t="str">
            <v>FLEXNET ECUADOR - MDELIVERY</v>
          </cell>
          <cell r="Y3808" t="str">
            <v>CALLE 28 DE JUNIO S/N Y GARCIA MORENO ENTRADA LLANO GRANDE</v>
          </cell>
        </row>
        <row r="3809">
          <cell r="A3809" t="str">
            <v>4753586</v>
          </cell>
          <cell r="B3809">
            <v>483596</v>
          </cell>
          <cell r="C3809" t="str">
            <v>4753586</v>
          </cell>
          <cell r="D3809" t="str">
            <v>MDELIVERY</v>
          </cell>
          <cell r="E3809" t="str">
            <v>DESPACHO</v>
          </cell>
          <cell r="F3809" t="str">
            <v>NORMAL</v>
          </cell>
          <cell r="G3809" t="str">
            <v>FT76399</v>
          </cell>
          <cell r="H3809">
            <v>44916</v>
          </cell>
          <cell r="I3809" t="str">
            <v>ENTREGADO</v>
          </cell>
          <cell r="J3809">
            <v>44917</v>
          </cell>
          <cell r="K3809" t="str">
            <v>JUAN ENRIQUE ENCALADA PULLOTAXI</v>
          </cell>
          <cell r="L3809" t="str">
            <v>EL CONDADO SAN FRANCISCO DE RUMIHURCO  SN  Y N76A</v>
          </cell>
          <cell r="M3809" t="str">
            <v>1726765934</v>
          </cell>
          <cell r="N3809" t="str">
            <v>0996726956</v>
          </cell>
          <cell r="O3809" t="str">
            <v>0996726956</v>
          </cell>
          <cell r="P3809" t="str">
            <v>170302</v>
          </cell>
          <cell r="Q3809" t="str">
            <v>QUITO</v>
          </cell>
          <cell r="R3809" t="str">
            <v>PICHINCHA</v>
          </cell>
          <cell r="S3809" t="str">
            <v>QUITO</v>
          </cell>
          <cell r="T3809" t="str">
            <v>FLEXTRANS UIO</v>
          </cell>
          <cell r="U3809" t="str">
            <v>FLEXNETUIO_LOCAL</v>
          </cell>
          <cell r="V3809">
            <v>1</v>
          </cell>
          <cell r="W3809">
            <v>1</v>
          </cell>
          <cell r="X3809" t="str">
            <v>FLEXNET ECUADOR - MDELIVERY</v>
          </cell>
          <cell r="Y3809" t="str">
            <v>CALLE 28 DE JUNIO S/N Y GARCIA MORENO ENTRADA LLANO GRANDE</v>
          </cell>
        </row>
        <row r="3810">
          <cell r="A3810" t="str">
            <v>4753771</v>
          </cell>
          <cell r="B3810">
            <v>483597</v>
          </cell>
          <cell r="C3810" t="str">
            <v>4753771</v>
          </cell>
          <cell r="D3810" t="str">
            <v>MDELIVERY</v>
          </cell>
          <cell r="E3810" t="str">
            <v>DESPACHO</v>
          </cell>
          <cell r="F3810" t="str">
            <v>NORMAL</v>
          </cell>
          <cell r="G3810" t="str">
            <v>FT76344</v>
          </cell>
          <cell r="H3810">
            <v>44916</v>
          </cell>
          <cell r="I3810" t="str">
            <v>DEVOLUCION_EN_PROCESO</v>
          </cell>
          <cell r="J3810">
            <v>44917</v>
          </cell>
          <cell r="K3810" t="str">
            <v>MARIA AUGUSTA CALLE ANDRADE</v>
          </cell>
          <cell r="L3810" t="str">
            <v>ALANGASI CALLE SAN JUAN DE DIOS  SN CALLE RIO CURARAY</v>
          </cell>
          <cell r="M3810" t="str">
            <v>1704610797</v>
          </cell>
          <cell r="N3810" t="str">
            <v>0958792467</v>
          </cell>
          <cell r="O3810" t="str">
            <v>0958792467</v>
          </cell>
          <cell r="P3810" t="str">
            <v>170804</v>
          </cell>
          <cell r="Q3810" t="str">
            <v>QUITO</v>
          </cell>
          <cell r="R3810" t="str">
            <v>PICHINCHA</v>
          </cell>
          <cell r="S3810" t="str">
            <v>ALANGASI - SAN CARLOS</v>
          </cell>
          <cell r="T3810" t="str">
            <v>FLEXTRANS UIO</v>
          </cell>
          <cell r="U3810" t="str">
            <v>FLEXNETUIO_LOCAL</v>
          </cell>
          <cell r="V3810">
            <v>1</v>
          </cell>
          <cell r="W3810">
            <v>1</v>
          </cell>
          <cell r="X3810" t="str">
            <v>FLEXNET ECUADOR - MDELIVERY</v>
          </cell>
          <cell r="Y3810" t="str">
            <v>CALLE 28 DE JUNIO S/N Y GARCIA MORENO ENTRADA LLANO GRANDE</v>
          </cell>
        </row>
        <row r="3811">
          <cell r="A3811" t="str">
            <v>4753982</v>
          </cell>
          <cell r="B3811">
            <v>483598</v>
          </cell>
          <cell r="C3811" t="str">
            <v>4753982</v>
          </cell>
          <cell r="D3811" t="str">
            <v>MDELIVERY</v>
          </cell>
          <cell r="E3811" t="str">
            <v>DESPACHO</v>
          </cell>
          <cell r="F3811" t="str">
            <v>NORMAL</v>
          </cell>
          <cell r="G3811" t="str">
            <v>031080004753982</v>
          </cell>
          <cell r="H3811">
            <v>44916</v>
          </cell>
          <cell r="I3811" t="str">
            <v>INCIDENCIA</v>
          </cell>
          <cell r="J3811">
            <v>44923</v>
          </cell>
          <cell r="K3811" t="str">
            <v>DENYS OMAR CEVALLOS PARRA</v>
          </cell>
          <cell r="L3811" t="str">
            <v>ASCAZUBI CALLE SAN JUAN DE ABANIN  SN CALLE  LOS SAUCES</v>
          </cell>
          <cell r="M3811" t="str">
            <v>1713945960</v>
          </cell>
          <cell r="N3811" t="str">
            <v>0984599230</v>
          </cell>
          <cell r="O3811" t="str">
            <v/>
          </cell>
          <cell r="P3811" t="str">
            <v>171009</v>
          </cell>
          <cell r="Q3811" t="str">
            <v>CAYAMBE</v>
          </cell>
          <cell r="R3811" t="str">
            <v>PICHINCHA</v>
          </cell>
          <cell r="S3811" t="str">
            <v>ASCAZUBI - SAN JUAN DE ASCAZUBI - OTON - SANTA ROSA DE CUZUBAMBA</v>
          </cell>
          <cell r="T3811" t="str">
            <v>TRAMACO</v>
          </cell>
          <cell r="U3811" t="str">
            <v>FLEXNETUIO_LOCAL</v>
          </cell>
          <cell r="V3811">
            <v>1</v>
          </cell>
          <cell r="W3811">
            <v>1</v>
          </cell>
          <cell r="X3811" t="str">
            <v>FLEXNET ECUADOR - MDELIVERY</v>
          </cell>
          <cell r="Y3811" t="str">
            <v>CALLE 28 DE JUNIO S/N Y GARCIA MORENO ENTRADA LLANO GRANDE</v>
          </cell>
        </row>
        <row r="3812">
          <cell r="A3812" t="str">
            <v>4754112</v>
          </cell>
          <cell r="B3812">
            <v>483599</v>
          </cell>
          <cell r="C3812" t="str">
            <v>4754112</v>
          </cell>
          <cell r="D3812" t="str">
            <v>MDELIVERY</v>
          </cell>
          <cell r="E3812" t="str">
            <v>DESPACHO</v>
          </cell>
          <cell r="F3812" t="str">
            <v>NORMAL</v>
          </cell>
          <cell r="G3812" t="str">
            <v>TF90045</v>
          </cell>
          <cell r="H3812">
            <v>44916</v>
          </cell>
          <cell r="I3812" t="str">
            <v>ENTREGADO</v>
          </cell>
          <cell r="J3812">
            <v>44917</v>
          </cell>
          <cell r="K3812" t="str">
            <v>LUIGI ALEXANDER CORTEZ LOPEZ</v>
          </cell>
          <cell r="L3812" t="str">
            <v>TARQUI  CALLE 3ER PASAJE 1A MZ 12 SOLAR 5</v>
          </cell>
          <cell r="M3812" t="str">
            <v>0951683333</v>
          </cell>
          <cell r="N3812" t="str">
            <v>0995528462</v>
          </cell>
          <cell r="O3812" t="str">
            <v/>
          </cell>
          <cell r="P3812" t="str">
            <v>090505</v>
          </cell>
          <cell r="Q3812" t="str">
            <v>GUAYAQUIL</v>
          </cell>
          <cell r="R3812" t="str">
            <v>GUAYAS</v>
          </cell>
          <cell r="S3812" t="str">
            <v>GUAYAQUIL</v>
          </cell>
          <cell r="T3812" t="str">
            <v>ITSACOURIER</v>
          </cell>
          <cell r="U3812" t="str">
            <v>FLEXNETUIO_GYE</v>
          </cell>
          <cell r="V3812">
            <v>1</v>
          </cell>
          <cell r="W3812">
            <v>1</v>
          </cell>
          <cell r="X3812" t="str">
            <v>FLEXNET ECUADOR - MDELIVERY</v>
          </cell>
          <cell r="Y3812" t="str">
            <v>CALLE 28 DE JUNIO S/N Y GARCIA MORENO ENTRADA LLANO GRANDE</v>
          </cell>
        </row>
        <row r="3813">
          <cell r="A3813" t="str">
            <v>4754145</v>
          </cell>
          <cell r="B3813">
            <v>483600</v>
          </cell>
          <cell r="C3813" t="str">
            <v>4754145</v>
          </cell>
          <cell r="D3813" t="str">
            <v>MDELIVERY</v>
          </cell>
          <cell r="E3813" t="str">
            <v>DESPACHO</v>
          </cell>
          <cell r="F3813" t="str">
            <v>NORMAL</v>
          </cell>
          <cell r="G3813" t="str">
            <v>031080004754145</v>
          </cell>
          <cell r="H3813">
            <v>44916</v>
          </cell>
          <cell r="I3813" t="str">
            <v>ENTREGADO</v>
          </cell>
          <cell r="J3813">
            <v>44917</v>
          </cell>
          <cell r="K3813" t="str">
            <v>Jessenia Enriqueta Bustamante Astudillo</v>
          </cell>
          <cell r="L3813" t="str">
            <v>18 DE OCTUBRE CALLE CENTENARIO PASAJE 29C SN CALLE CAYETANO</v>
          </cell>
          <cell r="M3813" t="str">
            <v>1718888470</v>
          </cell>
          <cell r="N3813" t="str">
            <v>0996964396</v>
          </cell>
          <cell r="O3813" t="str">
            <v/>
          </cell>
          <cell r="P3813" t="str">
            <v>130111</v>
          </cell>
          <cell r="Q3813" t="str">
            <v>PORTOVIEJO</v>
          </cell>
          <cell r="R3813" t="str">
            <v>MANABI</v>
          </cell>
          <cell r="S3813" t="str">
            <v>PORTOVIEJO</v>
          </cell>
          <cell r="T3813" t="str">
            <v>TRAMACO</v>
          </cell>
          <cell r="U3813" t="str">
            <v>FLEXNETUIO_PROVINCIA</v>
          </cell>
          <cell r="V3813">
            <v>1</v>
          </cell>
          <cell r="W3813">
            <v>1</v>
          </cell>
          <cell r="X3813" t="str">
            <v>FLEXNET ECUADOR - MDELIVERY</v>
          </cell>
          <cell r="Y3813" t="str">
            <v>CALLE 28 DE JUNIO S/N Y GARCIA MORENO ENTRADA LLANO GRANDE</v>
          </cell>
        </row>
        <row r="3814">
          <cell r="A3814" t="str">
            <v>4663639</v>
          </cell>
          <cell r="B3814">
            <v>483525</v>
          </cell>
          <cell r="C3814" t="str">
            <v>4663639</v>
          </cell>
          <cell r="D3814" t="str">
            <v>MDELIVERY</v>
          </cell>
          <cell r="E3814" t="str">
            <v>DESPACHO</v>
          </cell>
          <cell r="F3814" t="str">
            <v>NORMAL</v>
          </cell>
          <cell r="G3814" t="str">
            <v>FT76403</v>
          </cell>
          <cell r="H3814">
            <v>44916</v>
          </cell>
          <cell r="I3814" t="str">
            <v>ENTREGADO</v>
          </cell>
          <cell r="J3814">
            <v>44917</v>
          </cell>
          <cell r="K3814" t="str">
            <v>BRAVO ARROYO DANIEL XAVIER</v>
          </cell>
          <cell r="L3814" t="str">
            <v>CONOCOTO CALLE COTACACHI  SN  Y APO CAPAC</v>
          </cell>
          <cell r="M3814" t="str">
            <v>0950796169</v>
          </cell>
          <cell r="N3814" t="str">
            <v>0998468481</v>
          </cell>
          <cell r="O3814" t="str">
            <v>0998468481</v>
          </cell>
          <cell r="P3814" t="str">
            <v>170809</v>
          </cell>
          <cell r="Q3814" t="str">
            <v>QUITO</v>
          </cell>
          <cell r="R3814" t="str">
            <v>PICHINCHA</v>
          </cell>
          <cell r="S3814" t="str">
            <v>AMAGUANA - URBANIZACION LAS MALVINAS - SANTA ISABEL - COOP. DON ELOY - MIRANDA - VIV. FISCAL CUARTEL</v>
          </cell>
          <cell r="T3814" t="str">
            <v>FLEXTRANS UIO</v>
          </cell>
          <cell r="U3814" t="str">
            <v>FLEXNETUIO_LOCAL</v>
          </cell>
          <cell r="V3814">
            <v>1</v>
          </cell>
          <cell r="W3814">
            <v>1</v>
          </cell>
          <cell r="X3814" t="str">
            <v>FLEXNET ECUADOR - MDELIVERY</v>
          </cell>
          <cell r="Y3814" t="str">
            <v>CALLE 28 DE JUNIO S/N Y GARCIA MORENO ENTRADA LLANO GRANDE</v>
          </cell>
        </row>
        <row r="3815">
          <cell r="A3815" t="str">
            <v>4689965</v>
          </cell>
          <cell r="B3815">
            <v>483526</v>
          </cell>
          <cell r="C3815" t="str">
            <v>4689965</v>
          </cell>
          <cell r="D3815" t="str">
            <v>MDELIVERY</v>
          </cell>
          <cell r="E3815" t="str">
            <v>DESPACHO</v>
          </cell>
          <cell r="F3815" t="str">
            <v>DERIVADO PICK UP</v>
          </cell>
          <cell r="G3815" t="str">
            <v>031080004689965</v>
          </cell>
          <cell r="H3815">
            <v>44916</v>
          </cell>
          <cell r="I3815" t="str">
            <v>ENTREGADO</v>
          </cell>
          <cell r="J3815">
            <v>44918</v>
          </cell>
          <cell r="K3815" t="str">
            <v>ADRIAN OSIRIS QUEVEDO ESCOBAR</v>
          </cell>
          <cell r="L3815" t="str">
            <v>OFICINA TRAMACO CUENCA YANUNCAY</v>
          </cell>
          <cell r="M3815" t="str">
            <v>0151030442</v>
          </cell>
          <cell r="N3815" t="str">
            <v>0983828922</v>
          </cell>
          <cell r="O3815" t="str">
            <v>0983828922</v>
          </cell>
          <cell r="P3815" t="str">
            <v>CUENCA</v>
          </cell>
          <cell r="Q3815" t="str">
            <v>CUENCA</v>
          </cell>
          <cell r="R3815" t="str">
            <v>AZUAY</v>
          </cell>
          <cell r="T3815" t="str">
            <v>TRAMACO</v>
          </cell>
          <cell r="U3815" t="str">
            <v>FLEXNETUIO_PROVINCIA</v>
          </cell>
          <cell r="V3815">
            <v>1</v>
          </cell>
          <cell r="W3815">
            <v>1</v>
          </cell>
          <cell r="X3815" t="str">
            <v>FLEXNET ECUADOR - MDELIVERY</v>
          </cell>
          <cell r="Y3815" t="str">
            <v>CALLE 28 DE JUNIO S/N Y GARCIA MORENO ENTRADA LLANO GRANDE</v>
          </cell>
        </row>
        <row r="3816">
          <cell r="A3816" t="str">
            <v>4694756</v>
          </cell>
          <cell r="B3816">
            <v>483527</v>
          </cell>
          <cell r="C3816" t="str">
            <v>4694756</v>
          </cell>
          <cell r="D3816" t="str">
            <v>MDELIVERY</v>
          </cell>
          <cell r="E3816" t="str">
            <v>DESPACHO</v>
          </cell>
          <cell r="F3816" t="str">
            <v>NORMAL</v>
          </cell>
          <cell r="G3816" t="str">
            <v>FT76343</v>
          </cell>
          <cell r="H3816">
            <v>44916</v>
          </cell>
          <cell r="I3816" t="str">
            <v>ENTREGADO</v>
          </cell>
          <cell r="J3816">
            <v>44922</v>
          </cell>
          <cell r="K3816" t="str">
            <v>VALDEZ BOLICK RODRIGO XAVIER</v>
          </cell>
          <cell r="L3816" t="str">
            <v>CUMBAYA  AV OSWALDO GUAYASAMIN  SN</v>
          </cell>
          <cell r="M3816" t="str">
            <v>1710337005</v>
          </cell>
          <cell r="N3816" t="str">
            <v>0984351815</v>
          </cell>
          <cell r="O3816" t="str">
            <v>0984351815</v>
          </cell>
          <cell r="P3816" t="str">
            <v>170901</v>
          </cell>
          <cell r="Q3816" t="str">
            <v>QUITO</v>
          </cell>
          <cell r="R3816" t="str">
            <v>PICHINCHA</v>
          </cell>
          <cell r="S3816" t="str">
            <v>CUMBAYA</v>
          </cell>
          <cell r="T3816" t="str">
            <v>FLEXTRANS UIO</v>
          </cell>
          <cell r="U3816" t="str">
            <v>FLEXNETUIO_LOCAL</v>
          </cell>
          <cell r="V3816">
            <v>1</v>
          </cell>
          <cell r="W3816">
            <v>1</v>
          </cell>
          <cell r="X3816" t="str">
            <v>FLEXNET ECUADOR - MDELIVERY</v>
          </cell>
          <cell r="Y3816" t="str">
            <v>CALLE 28 DE JUNIO S/N Y GARCIA MORENO ENTRADA LLANO GRANDE</v>
          </cell>
        </row>
        <row r="3817">
          <cell r="A3817" t="str">
            <v>4694840</v>
          </cell>
          <cell r="B3817">
            <v>483528</v>
          </cell>
          <cell r="C3817" t="str">
            <v>4694840</v>
          </cell>
          <cell r="D3817" t="str">
            <v>MDELIVERY</v>
          </cell>
          <cell r="E3817" t="str">
            <v>DESPACHO</v>
          </cell>
          <cell r="F3817" t="str">
            <v>DERIVADO PICK UP</v>
          </cell>
          <cell r="G3817" t="str">
            <v>031080004694840</v>
          </cell>
          <cell r="H3817">
            <v>44916</v>
          </cell>
          <cell r="I3817" t="str">
            <v>ENTREGADO</v>
          </cell>
          <cell r="J3817">
            <v>44918</v>
          </cell>
          <cell r="K3817" t="str">
            <v>PIGUAVE JAMA JIMMY FREDDY</v>
          </cell>
          <cell r="L3817" t="str">
            <v>OFICINA TRAMACO PUNTO DE ATENCION SANTA LEONOR</v>
          </cell>
          <cell r="M3817" t="str">
            <v>0909605529</v>
          </cell>
          <cell r="N3817" t="str">
            <v>0958917535</v>
          </cell>
          <cell r="O3817" t="str">
            <v>0958917535</v>
          </cell>
          <cell r="P3817" t="str">
            <v>GUAYAQUIL</v>
          </cell>
          <cell r="Q3817" t="str">
            <v>GUAYAQUIL</v>
          </cell>
          <cell r="R3817" t="str">
            <v>GUAYAS</v>
          </cell>
          <cell r="T3817" t="str">
            <v>TRAMACO</v>
          </cell>
          <cell r="U3817" t="str">
            <v>FLEXNETUIO_GYE</v>
          </cell>
          <cell r="V3817">
            <v>1</v>
          </cell>
          <cell r="W3817">
            <v>1</v>
          </cell>
          <cell r="X3817" t="str">
            <v>FLEXNET ECUADOR - MDELIVERY</v>
          </cell>
          <cell r="Y3817" t="str">
            <v>CALLE 28 DE JUNIO S/N Y GARCIA MORENO ENTRADA LLANO GRANDE</v>
          </cell>
        </row>
        <row r="3818">
          <cell r="A3818" t="str">
            <v>4718562</v>
          </cell>
          <cell r="B3818">
            <v>483529</v>
          </cell>
          <cell r="C3818" t="str">
            <v>4718562</v>
          </cell>
          <cell r="D3818" t="str">
            <v>MDELIVERY</v>
          </cell>
          <cell r="E3818" t="str">
            <v>DESPACHO</v>
          </cell>
          <cell r="F3818" t="str">
            <v>NORMAL</v>
          </cell>
          <cell r="G3818" t="str">
            <v>031080004718562</v>
          </cell>
          <cell r="H3818">
            <v>44916</v>
          </cell>
          <cell r="I3818" t="str">
            <v>ENTREGADO</v>
          </cell>
          <cell r="J3818">
            <v>44922</v>
          </cell>
          <cell r="K3818" t="str">
            <v>DEL CASTILLO MONCAYO ALFREDO XAVIER</v>
          </cell>
          <cell r="L3818" t="str">
            <v>NUEVA LOJA CALL VENEZUELA  SN</v>
          </cell>
          <cell r="M3818" t="str">
            <v>1708753130</v>
          </cell>
          <cell r="N3818" t="str">
            <v>0982909005</v>
          </cell>
          <cell r="O3818" t="str">
            <v>0979737581</v>
          </cell>
          <cell r="P3818" t="str">
            <v>210201</v>
          </cell>
          <cell r="Q3818" t="str">
            <v>LAGO AGRIO</v>
          </cell>
          <cell r="R3818" t="str">
            <v>SUCUMBIOS</v>
          </cell>
          <cell r="S3818" t="str">
            <v>NUEVA LOJA - DIEZ DE AGOSTO</v>
          </cell>
          <cell r="T3818" t="str">
            <v>TRAMACO</v>
          </cell>
          <cell r="U3818" t="str">
            <v>FLEXNETUIO_PROVINCIA</v>
          </cell>
          <cell r="V3818">
            <v>1</v>
          </cell>
          <cell r="W3818">
            <v>1</v>
          </cell>
          <cell r="X3818" t="str">
            <v>FLEXNET ECUADOR - MDELIVERY</v>
          </cell>
          <cell r="Y3818" t="str">
            <v>CALLE 28 DE JUNIO S/N Y GARCIA MORENO ENTRADA LLANO GRANDE</v>
          </cell>
        </row>
        <row r="3819">
          <cell r="A3819" t="str">
            <v>4720304</v>
          </cell>
          <cell r="B3819">
            <v>483530</v>
          </cell>
          <cell r="C3819" t="str">
            <v>4720304</v>
          </cell>
          <cell r="D3819" t="str">
            <v>MDELIVERY</v>
          </cell>
          <cell r="E3819" t="str">
            <v>DESPACHO</v>
          </cell>
          <cell r="F3819" t="str">
            <v>NORMAL</v>
          </cell>
          <cell r="G3819" t="str">
            <v>031080004720304</v>
          </cell>
          <cell r="H3819">
            <v>44916</v>
          </cell>
          <cell r="I3819" t="str">
            <v>ENTREGADO</v>
          </cell>
          <cell r="J3819">
            <v>44923</v>
          </cell>
          <cell r="K3819" t="str">
            <v>GARRIDO ARIAS ANA MARISOL</v>
          </cell>
          <cell r="L3819" t="str">
            <v>EL CHACO CALLE MARCO CHACON SN ENTRE 12 DE FEBRERO Y  QUITO</v>
          </cell>
          <cell r="M3819" t="str">
            <v>1720140498</v>
          </cell>
          <cell r="N3819" t="str">
            <v>0992932329</v>
          </cell>
          <cell r="O3819" t="str">
            <v>0992932329</v>
          </cell>
          <cell r="P3819" t="str">
            <v>150201</v>
          </cell>
          <cell r="Q3819" t="str">
            <v>EL CHACO</v>
          </cell>
          <cell r="R3819" t="str">
            <v>NAPO</v>
          </cell>
          <cell r="S3819" t="str">
            <v>EL CHACO - LA UNION</v>
          </cell>
          <cell r="T3819" t="str">
            <v>TRAMACO</v>
          </cell>
          <cell r="U3819" t="str">
            <v>FLEXNETUIO_PROVINCIA</v>
          </cell>
          <cell r="V3819">
            <v>1</v>
          </cell>
          <cell r="W3819">
            <v>1</v>
          </cell>
          <cell r="X3819" t="str">
            <v>FLEXNET ECUADOR - MDELIVERY</v>
          </cell>
          <cell r="Y3819" t="str">
            <v>CALLE 28 DE JUNIO S/N Y GARCIA MORENO ENTRADA LLANO GRANDE</v>
          </cell>
        </row>
        <row r="3820">
          <cell r="A3820" t="str">
            <v>4720663</v>
          </cell>
          <cell r="B3820">
            <v>483531</v>
          </cell>
          <cell r="C3820" t="str">
            <v>4720663</v>
          </cell>
          <cell r="D3820" t="str">
            <v>MDELIVERY</v>
          </cell>
          <cell r="E3820" t="str">
            <v>DESPACHO</v>
          </cell>
          <cell r="F3820" t="str">
            <v>NORMAL</v>
          </cell>
          <cell r="G3820" t="str">
            <v>FT76406</v>
          </cell>
          <cell r="H3820">
            <v>44916</v>
          </cell>
          <cell r="I3820" t="str">
            <v>ENTREGADO</v>
          </cell>
          <cell r="J3820">
            <v>44917</v>
          </cell>
          <cell r="K3820" t="str">
            <v>KEVIN ALEXANDER VINUEZA AYALA</v>
          </cell>
          <cell r="L3820" t="str">
            <v>CHIMBACALLE CALLE CERRO HERMOSO  E2 235  Y CAYAMBE</v>
          </cell>
          <cell r="M3820" t="str">
            <v>1723545057</v>
          </cell>
          <cell r="N3820" t="str">
            <v>0979219844</v>
          </cell>
          <cell r="O3820" t="str">
            <v>0979219844</v>
          </cell>
          <cell r="P3820" t="str">
            <v>170603</v>
          </cell>
          <cell r="Q3820" t="str">
            <v>QUITO</v>
          </cell>
          <cell r="R3820" t="str">
            <v>PICHINCHA</v>
          </cell>
          <cell r="S3820" t="str">
            <v>QUITO</v>
          </cell>
          <cell r="T3820" t="str">
            <v>FLEXTRANS UIO</v>
          </cell>
          <cell r="U3820" t="str">
            <v>FLEXNETUIO_LOCAL</v>
          </cell>
          <cell r="V3820">
            <v>1</v>
          </cell>
          <cell r="W3820">
            <v>1</v>
          </cell>
          <cell r="X3820" t="str">
            <v>FLEXNET ECUADOR - MDELIVERY</v>
          </cell>
          <cell r="Y3820" t="str">
            <v>CALLE 28 DE JUNIO S/N Y GARCIA MORENO ENTRADA LLANO GRANDE</v>
          </cell>
        </row>
        <row r="3821">
          <cell r="A3821" t="str">
            <v>4724506</v>
          </cell>
          <cell r="B3821">
            <v>483532</v>
          </cell>
          <cell r="C3821" t="str">
            <v>4724506</v>
          </cell>
          <cell r="D3821" t="str">
            <v>MDELIVERY</v>
          </cell>
          <cell r="E3821" t="str">
            <v>DESPACHO</v>
          </cell>
          <cell r="F3821" t="str">
            <v>NORMAL</v>
          </cell>
          <cell r="G3821" t="str">
            <v>031080004724506</v>
          </cell>
          <cell r="H3821">
            <v>44916</v>
          </cell>
          <cell r="I3821" t="str">
            <v>ENTREGADO</v>
          </cell>
          <cell r="J3821">
            <v>44923</v>
          </cell>
          <cell r="K3821" t="str">
            <v>CALLE ZHININ ANGEL CRISTOBAL</v>
          </cell>
          <cell r="L3821" t="str">
            <v>COJITAMBO VIA PRINCIPAL DELEG  SN</v>
          </cell>
          <cell r="M3821" t="str">
            <v>0301996534</v>
          </cell>
          <cell r="N3821" t="str">
            <v>0987637988</v>
          </cell>
          <cell r="O3821" t="str">
            <v>0987637988</v>
          </cell>
          <cell r="P3821" t="str">
            <v>030101</v>
          </cell>
          <cell r="Q3821" t="str">
            <v>AZOGUES</v>
          </cell>
          <cell r="R3821" t="str">
            <v>CAÑAR</v>
          </cell>
          <cell r="S3821" t="str">
            <v>AZOGUES</v>
          </cell>
          <cell r="T3821" t="str">
            <v>TRAMACO</v>
          </cell>
          <cell r="U3821" t="str">
            <v>FLEXNETUIO_PROVINCIA</v>
          </cell>
          <cell r="V3821">
            <v>1</v>
          </cell>
          <cell r="W3821">
            <v>1</v>
          </cell>
          <cell r="X3821" t="str">
            <v>FLEXNET ECUADOR - MDELIVERY</v>
          </cell>
          <cell r="Y3821" t="str">
            <v>CALLE 28 DE JUNIO S/N Y GARCIA MORENO ENTRADA LLANO GRANDE</v>
          </cell>
        </row>
        <row r="3822">
          <cell r="A3822" t="str">
            <v>4726198</v>
          </cell>
          <cell r="B3822">
            <v>483533</v>
          </cell>
          <cell r="C3822" t="str">
            <v>4726198</v>
          </cell>
          <cell r="D3822" t="str">
            <v>MDELIVERY</v>
          </cell>
          <cell r="E3822" t="str">
            <v>DESPACHO</v>
          </cell>
          <cell r="F3822" t="str">
            <v>NORMAL</v>
          </cell>
          <cell r="G3822" t="str">
            <v>031080004726198</v>
          </cell>
          <cell r="H3822">
            <v>44916</v>
          </cell>
          <cell r="I3822" t="str">
            <v>ENTREGADO</v>
          </cell>
          <cell r="J3822">
            <v>44917</v>
          </cell>
          <cell r="K3822" t="str">
            <v>CARLOS JAVIER SORNOZA VASQUEZ</v>
          </cell>
          <cell r="L3822" t="str">
            <v>PORTOVIEJO CALLE 21 DE NOVIEMBRE  SN  Y CALLEJON SAN AGUSTIN</v>
          </cell>
          <cell r="M3822" t="str">
            <v>1312746173</v>
          </cell>
          <cell r="N3822" t="str">
            <v>0999037970</v>
          </cell>
          <cell r="O3822" t="str">
            <v/>
          </cell>
          <cell r="P3822" t="str">
            <v>130107</v>
          </cell>
          <cell r="Q3822" t="str">
            <v>PORTOVIEJO</v>
          </cell>
          <cell r="R3822" t="str">
            <v>MANABI</v>
          </cell>
          <cell r="S3822" t="str">
            <v>PORTOVIEJO</v>
          </cell>
          <cell r="T3822" t="str">
            <v>TRAMACO</v>
          </cell>
          <cell r="U3822" t="str">
            <v>FLEXNETUIO_PROVINCIA</v>
          </cell>
          <cell r="V3822">
            <v>1</v>
          </cell>
          <cell r="W3822">
            <v>1</v>
          </cell>
          <cell r="X3822" t="str">
            <v>FLEXNET ECUADOR - MDELIVERY</v>
          </cell>
          <cell r="Y3822" t="str">
            <v>CALLE 28 DE JUNIO S/N Y GARCIA MORENO ENTRADA LLANO GRANDE</v>
          </cell>
        </row>
        <row r="3823">
          <cell r="A3823" t="str">
            <v>4726702</v>
          </cell>
          <cell r="B3823">
            <v>483534</v>
          </cell>
          <cell r="C3823" t="str">
            <v>4726702</v>
          </cell>
          <cell r="D3823" t="str">
            <v>MDELIVERY</v>
          </cell>
          <cell r="E3823" t="str">
            <v>DESPACHO</v>
          </cell>
          <cell r="F3823" t="str">
            <v>NORMAL</v>
          </cell>
          <cell r="G3823" t="str">
            <v>FT76402</v>
          </cell>
          <cell r="H3823">
            <v>44916</v>
          </cell>
          <cell r="I3823" t="str">
            <v>ENTREGADO</v>
          </cell>
          <cell r="J3823">
            <v>44917</v>
          </cell>
          <cell r="K3823" t="str">
            <v>PAULINA GERMAN FREIRE</v>
          </cell>
          <cell r="L3823" t="str">
            <v>INAQUITO  AV PAUL RIVET  227  Y JOSE ORTON</v>
          </cell>
          <cell r="M3823" t="str">
            <v>1710759232</v>
          </cell>
          <cell r="N3823" t="str">
            <v>0990335116</v>
          </cell>
          <cell r="O3823" t="str">
            <v/>
          </cell>
          <cell r="P3823" t="str">
            <v>170517</v>
          </cell>
          <cell r="Q3823" t="str">
            <v>QUITO</v>
          </cell>
          <cell r="R3823" t="str">
            <v>PICHINCHA</v>
          </cell>
          <cell r="S3823" t="str">
            <v>QUITO</v>
          </cell>
          <cell r="T3823" t="str">
            <v>FLEXTRANS UIO</v>
          </cell>
          <cell r="U3823" t="str">
            <v>FLEXNETUIO_LOCAL</v>
          </cell>
          <cell r="V3823">
            <v>1</v>
          </cell>
          <cell r="W3823">
            <v>1</v>
          </cell>
          <cell r="X3823" t="str">
            <v>FLEXNET ECUADOR - MDELIVERY</v>
          </cell>
          <cell r="Y3823" t="str">
            <v>CALLE 28 DE JUNIO S/N Y GARCIA MORENO ENTRADA LLANO GRANDE</v>
          </cell>
        </row>
        <row r="3824">
          <cell r="A3824" t="str">
            <v>4726947</v>
          </cell>
          <cell r="B3824">
            <v>483535</v>
          </cell>
          <cell r="C3824" t="str">
            <v>4726947</v>
          </cell>
          <cell r="D3824" t="str">
            <v>MDELIVERY</v>
          </cell>
          <cell r="E3824" t="str">
            <v>DESPACHO</v>
          </cell>
          <cell r="F3824" t="str">
            <v>NORMAL</v>
          </cell>
          <cell r="G3824" t="str">
            <v>FT76356</v>
          </cell>
          <cell r="H3824">
            <v>44916</v>
          </cell>
          <cell r="I3824" t="str">
            <v>ENTREGADO</v>
          </cell>
          <cell r="J3824">
            <v>44917</v>
          </cell>
          <cell r="K3824" t="str">
            <v>DANIEL XAVIER BRAVO ARROYO</v>
          </cell>
          <cell r="L3824" t="str">
            <v>CONOCOTO CALLE COTACACHI  SN  Y APO CAPAC</v>
          </cell>
          <cell r="M3824" t="str">
            <v>0950796169</v>
          </cell>
          <cell r="N3824" t="str">
            <v>0998468481</v>
          </cell>
          <cell r="O3824" t="str">
            <v>0998468481</v>
          </cell>
          <cell r="P3824" t="str">
            <v>170809</v>
          </cell>
          <cell r="Q3824" t="str">
            <v>QUITO</v>
          </cell>
          <cell r="R3824" t="str">
            <v>PICHINCHA</v>
          </cell>
          <cell r="S3824" t="str">
            <v>AMAGUANA - URBANIZACION LAS MALVINAS - SANTA ISABEL - COOP. DON ELOY - MIRANDA - VIV. FISCAL CUARTEL</v>
          </cell>
          <cell r="T3824" t="str">
            <v>FLEXTRANS UIO</v>
          </cell>
          <cell r="U3824" t="str">
            <v>FLEXNETUIO_LOCAL</v>
          </cell>
          <cell r="V3824">
            <v>1</v>
          </cell>
          <cell r="W3824">
            <v>1</v>
          </cell>
          <cell r="X3824" t="str">
            <v>FLEXNET ECUADOR - MDELIVERY</v>
          </cell>
          <cell r="Y3824" t="str">
            <v>CALLE 28 DE JUNIO S/N Y GARCIA MORENO ENTRADA LLANO GRANDE</v>
          </cell>
        </row>
        <row r="3825">
          <cell r="A3825" t="str">
            <v>4726959</v>
          </cell>
          <cell r="B3825">
            <v>483536</v>
          </cell>
          <cell r="C3825" t="str">
            <v>4726959</v>
          </cell>
          <cell r="D3825" t="str">
            <v>MDELIVERY</v>
          </cell>
          <cell r="E3825" t="str">
            <v>DESPACHO</v>
          </cell>
          <cell r="F3825" t="str">
            <v>NORMAL</v>
          </cell>
          <cell r="G3825" t="str">
            <v>031080004726959</v>
          </cell>
          <cell r="H3825">
            <v>44916</v>
          </cell>
          <cell r="I3825" t="str">
            <v>ENTREGADO</v>
          </cell>
          <cell r="J3825">
            <v>44917</v>
          </cell>
          <cell r="K3825" t="str">
            <v>PILLAJO DIAZ BLANCA ELIZABETH</v>
          </cell>
          <cell r="L3825" t="str">
            <v>CARANQUI CALLE SHIRYS  379  Y AV EL RETORNO</v>
          </cell>
          <cell r="M3825" t="str">
            <v>1002703955</v>
          </cell>
          <cell r="N3825" t="str">
            <v>0984044430</v>
          </cell>
          <cell r="O3825" t="str">
            <v>0984044430</v>
          </cell>
          <cell r="P3825" t="str">
            <v>100108</v>
          </cell>
          <cell r="Q3825" t="str">
            <v>IBARRA</v>
          </cell>
          <cell r="R3825" t="str">
            <v>IMBABURA</v>
          </cell>
          <cell r="S3825" t="str">
            <v>SAN MIGUEL DE IBARRA</v>
          </cell>
          <cell r="T3825" t="str">
            <v>TRAMACO</v>
          </cell>
          <cell r="U3825" t="str">
            <v>FLEXNETUIO_PROVINCIA</v>
          </cell>
          <cell r="V3825">
            <v>1</v>
          </cell>
          <cell r="W3825">
            <v>1</v>
          </cell>
          <cell r="X3825" t="str">
            <v>FLEXNET ECUADOR - MDELIVERY</v>
          </cell>
          <cell r="Y3825" t="str">
            <v>CALLE 28 DE JUNIO S/N Y GARCIA MORENO ENTRADA LLANO GRANDE</v>
          </cell>
        </row>
        <row r="3826">
          <cell r="A3826" t="str">
            <v>4727070</v>
          </cell>
          <cell r="B3826">
            <v>483537</v>
          </cell>
          <cell r="C3826" t="str">
            <v>4727070</v>
          </cell>
          <cell r="D3826" t="str">
            <v>MDELIVERY</v>
          </cell>
          <cell r="E3826" t="str">
            <v>DESPACHO</v>
          </cell>
          <cell r="F3826" t="str">
            <v>NORMAL</v>
          </cell>
          <cell r="G3826" t="str">
            <v>031080004727070</v>
          </cell>
          <cell r="H3826">
            <v>44916</v>
          </cell>
          <cell r="I3826" t="str">
            <v>ENTREGADO</v>
          </cell>
          <cell r="J3826">
            <v>44919</v>
          </cell>
          <cell r="K3826" t="str">
            <v>CAROLINA ILEANA JIMENEZ DIAZ</v>
          </cell>
          <cell r="L3826" t="str">
            <v>ROBERTO ASTUDILLO CALLE HUGO MORENO  SN  Y MARGARITA FRANCO</v>
          </cell>
          <cell r="M3826" t="str">
            <v>0918790205</v>
          </cell>
          <cell r="N3826" t="str">
            <v>0996830206</v>
          </cell>
          <cell r="O3826" t="str">
            <v>0996830206</v>
          </cell>
          <cell r="P3826" t="str">
            <v>091705</v>
          </cell>
          <cell r="Q3826" t="str">
            <v>MILAGRO</v>
          </cell>
          <cell r="R3826" t="str">
            <v>GUAYAS</v>
          </cell>
          <cell r="S3826" t="str">
            <v>MILAGRO</v>
          </cell>
          <cell r="T3826" t="str">
            <v>TRAMACO</v>
          </cell>
          <cell r="U3826" t="str">
            <v>FLEXNETUIO_PROVINCIA</v>
          </cell>
          <cell r="V3826">
            <v>1</v>
          </cell>
          <cell r="W3826">
            <v>1</v>
          </cell>
          <cell r="X3826" t="str">
            <v>FLEXNET ECUADOR - MDELIVERY</v>
          </cell>
          <cell r="Y3826" t="str">
            <v>CALLE 28 DE JUNIO S/N Y GARCIA MORENO ENTRADA LLANO GRANDE</v>
          </cell>
        </row>
        <row r="3827">
          <cell r="A3827" t="str">
            <v>4727465</v>
          </cell>
          <cell r="B3827">
            <v>483538</v>
          </cell>
          <cell r="C3827" t="str">
            <v>4727465</v>
          </cell>
          <cell r="D3827" t="str">
            <v>MDELIVERY</v>
          </cell>
          <cell r="E3827" t="str">
            <v>DESPACHO</v>
          </cell>
          <cell r="F3827" t="str">
            <v>NORMAL</v>
          </cell>
          <cell r="G3827" t="str">
            <v>031080004727465</v>
          </cell>
          <cell r="H3827">
            <v>44916</v>
          </cell>
          <cell r="I3827" t="str">
            <v>ENTREGADO</v>
          </cell>
          <cell r="J3827">
            <v>44918</v>
          </cell>
          <cell r="K3827" t="str">
            <v>PENAFIEL VELA JIMMY XAVIER</v>
          </cell>
          <cell r="L3827" t="str">
            <v>LA AURORA URB VILLA DEL REY ETAPA REINA BEATRIZ MZ 14 VILLA 25</v>
          </cell>
          <cell r="M3827" t="str">
            <v>0919163675</v>
          </cell>
          <cell r="N3827" t="str">
            <v>0988736923</v>
          </cell>
          <cell r="O3827" t="str">
            <v>0988736923</v>
          </cell>
          <cell r="P3827" t="str">
            <v>091901</v>
          </cell>
          <cell r="Q3827" t="str">
            <v>DAULE</v>
          </cell>
          <cell r="R3827" t="str">
            <v>GUAYAS</v>
          </cell>
          <cell r="S3827" t="str">
            <v>DAULE</v>
          </cell>
          <cell r="T3827" t="str">
            <v>TRAMACO</v>
          </cell>
          <cell r="V3827">
            <v>1</v>
          </cell>
          <cell r="W3827">
            <v>1</v>
          </cell>
          <cell r="X3827" t="str">
            <v>FLEXNET ECUADOR - MDELIVERY</v>
          </cell>
          <cell r="Y3827" t="str">
            <v>CALLE 28 DE JUNIO S/N Y GARCIA MORENO ENTRADA LLANO GRANDE</v>
          </cell>
        </row>
        <row r="3828">
          <cell r="A3828" t="str">
            <v>4728687</v>
          </cell>
          <cell r="B3828">
            <v>483539</v>
          </cell>
          <cell r="C3828" t="str">
            <v>4728687</v>
          </cell>
          <cell r="D3828" t="str">
            <v>MDELIVERY</v>
          </cell>
          <cell r="E3828" t="str">
            <v>DESPACHO</v>
          </cell>
          <cell r="F3828" t="str">
            <v>NORMAL</v>
          </cell>
          <cell r="G3828" t="str">
            <v>FT76404</v>
          </cell>
          <cell r="H3828">
            <v>44916</v>
          </cell>
          <cell r="I3828" t="str">
            <v>ENTREGADO</v>
          </cell>
          <cell r="J3828">
            <v>44918</v>
          </cell>
          <cell r="K3828" t="str">
            <v>LARSEN MONTOYA EVA</v>
          </cell>
          <cell r="L3828" t="str">
            <v>CUMBAYA CALLE ROMULO GALLEGOS SN CALLE CAROLINA FEBRES CORDERO</v>
          </cell>
          <cell r="M3828" t="str">
            <v>1710013358</v>
          </cell>
          <cell r="N3828" t="str">
            <v>0995594563</v>
          </cell>
          <cell r="O3828" t="str">
            <v>0995594563</v>
          </cell>
          <cell r="P3828" t="str">
            <v>170530</v>
          </cell>
          <cell r="Q3828" t="str">
            <v>QUITO</v>
          </cell>
          <cell r="R3828" t="str">
            <v>PICHINCHA</v>
          </cell>
          <cell r="S3828" t="str">
            <v>NAYON - RANCHO SAN FRANCISCO - EL VALLE - URB. MIRAVALLE</v>
          </cell>
          <cell r="T3828" t="str">
            <v>FLEXTRANS UIO</v>
          </cell>
          <cell r="U3828" t="str">
            <v>FLEXNETUIO_LOCAL</v>
          </cell>
          <cell r="V3828">
            <v>1</v>
          </cell>
          <cell r="W3828">
            <v>1</v>
          </cell>
          <cell r="X3828" t="str">
            <v>FLEXNET ECUADOR - MDELIVERY</v>
          </cell>
          <cell r="Y3828" t="str">
            <v>CALLE 28 DE JUNIO S/N Y GARCIA MORENO ENTRADA LLANO GRANDE</v>
          </cell>
        </row>
        <row r="3829">
          <cell r="A3829" t="str">
            <v>4730469</v>
          </cell>
          <cell r="B3829">
            <v>483540</v>
          </cell>
          <cell r="C3829" t="str">
            <v>4730469</v>
          </cell>
          <cell r="D3829" t="str">
            <v>MDELIVERY</v>
          </cell>
          <cell r="E3829" t="str">
            <v>DESPACHO</v>
          </cell>
          <cell r="F3829" t="str">
            <v>DERIVADO PICK UP</v>
          </cell>
          <cell r="G3829" t="str">
            <v>031080004730469</v>
          </cell>
          <cell r="H3829">
            <v>44916</v>
          </cell>
          <cell r="I3829" t="str">
            <v>ENTREGADO</v>
          </cell>
          <cell r="J3829">
            <v>44922</v>
          </cell>
          <cell r="K3829" t="str">
            <v>FRANKLIN RONALD ANZULES VASQUEZ</v>
          </cell>
          <cell r="L3829" t="str">
            <v>OFICINA TRAMACO PUNTO DE ATENCION SAN MARINO</v>
          </cell>
          <cell r="M3829" t="str">
            <v>0913692372</v>
          </cell>
          <cell r="N3829" t="str">
            <v>0913692372</v>
          </cell>
          <cell r="O3829" t="str">
            <v>0913692372</v>
          </cell>
          <cell r="P3829" t="str">
            <v>GUAYAQUIL</v>
          </cell>
          <cell r="Q3829" t="str">
            <v>GUAYAQUIL</v>
          </cell>
          <cell r="R3829" t="str">
            <v>GUAYAS</v>
          </cell>
          <cell r="T3829" t="str">
            <v>TRAMACO</v>
          </cell>
          <cell r="U3829" t="str">
            <v>FLEXNETUIO_GYE</v>
          </cell>
          <cell r="V3829">
            <v>1</v>
          </cell>
          <cell r="W3829">
            <v>1</v>
          </cell>
          <cell r="X3829" t="str">
            <v>FLEXNET ECUADOR - MDELIVERY</v>
          </cell>
          <cell r="Y3829" t="str">
            <v>CALLE 28 DE JUNIO S/N Y GARCIA MORENO ENTRADA LLANO GRANDE</v>
          </cell>
        </row>
        <row r="3830">
          <cell r="A3830" t="str">
            <v>4730660</v>
          </cell>
          <cell r="B3830">
            <v>483541</v>
          </cell>
          <cell r="C3830" t="str">
            <v>4730660</v>
          </cell>
          <cell r="D3830" t="str">
            <v>MDELIVERY</v>
          </cell>
          <cell r="E3830" t="str">
            <v>DESPACHO</v>
          </cell>
          <cell r="F3830" t="str">
            <v>NORMAL</v>
          </cell>
          <cell r="G3830" t="str">
            <v>031080004730660</v>
          </cell>
          <cell r="H3830">
            <v>44916</v>
          </cell>
          <cell r="I3830" t="str">
            <v>ENTREGADO</v>
          </cell>
          <cell r="J3830">
            <v>44918</v>
          </cell>
          <cell r="K3830" t="str">
            <v>ZUNIGA LANDI DEIBY</v>
          </cell>
          <cell r="L3830" t="str">
            <v>NARANJAL CALLE HIPOLITO GONZALEZ SN Y RIO AMAZONAS</v>
          </cell>
          <cell r="M3830" t="str">
            <v>0929072585</v>
          </cell>
          <cell r="N3830" t="str">
            <v>0978623527</v>
          </cell>
          <cell r="O3830" t="str">
            <v>0978623527</v>
          </cell>
          <cell r="P3830" t="str">
            <v>091201</v>
          </cell>
          <cell r="Q3830" t="str">
            <v>NARANJAL</v>
          </cell>
          <cell r="R3830" t="str">
            <v>GUAYAS</v>
          </cell>
          <cell r="S3830" t="str">
            <v>NARANJAL</v>
          </cell>
          <cell r="T3830" t="str">
            <v>TRAMACO</v>
          </cell>
          <cell r="U3830" t="str">
            <v>FLEXNETUIO_PROVINCIA</v>
          </cell>
          <cell r="V3830">
            <v>1</v>
          </cell>
          <cell r="W3830">
            <v>1</v>
          </cell>
          <cell r="X3830" t="str">
            <v>FLEXNET ECUADOR - MDELIVERY</v>
          </cell>
          <cell r="Y3830" t="str">
            <v>CALLE 28 DE JUNIO S/N Y GARCIA MORENO ENTRADA LLANO GRANDE</v>
          </cell>
        </row>
        <row r="3831">
          <cell r="A3831" t="str">
            <v>4730995</v>
          </cell>
          <cell r="B3831">
            <v>483542</v>
          </cell>
          <cell r="C3831" t="str">
            <v>4730995</v>
          </cell>
          <cell r="D3831" t="str">
            <v>MDELIVERY</v>
          </cell>
          <cell r="E3831" t="str">
            <v>DESPACHO</v>
          </cell>
          <cell r="F3831" t="str">
            <v>NORMAL</v>
          </cell>
          <cell r="G3831" t="str">
            <v>031080004730995</v>
          </cell>
          <cell r="H3831">
            <v>44916</v>
          </cell>
          <cell r="I3831" t="str">
            <v>ENTREGADO</v>
          </cell>
          <cell r="J3831">
            <v>44917</v>
          </cell>
          <cell r="K3831" t="str">
            <v>SILVIA DE LAS MERCEDES YANES ZUNIGA</v>
          </cell>
          <cell r="L3831" t="str">
            <v>IZAMBA CALLE CIRO PENAHERRERA  SN  Y EDUARDO REYES NARANJO</v>
          </cell>
          <cell r="M3831" t="str">
            <v>1802636918</v>
          </cell>
          <cell r="N3831" t="str">
            <v>0992795790</v>
          </cell>
          <cell r="O3831" t="str">
            <v>0992795790</v>
          </cell>
          <cell r="P3831" t="str">
            <v>180110</v>
          </cell>
          <cell r="Q3831" t="str">
            <v>AMBATO</v>
          </cell>
          <cell r="R3831" t="str">
            <v>TUNGURAHUA</v>
          </cell>
          <cell r="S3831" t="str">
            <v>ATAHUALPA (CHISALATA) - IZAMBA - PARQUE INDUSTRIAL</v>
          </cell>
          <cell r="T3831" t="str">
            <v>TRAMACO</v>
          </cell>
          <cell r="U3831" t="str">
            <v>FLEXNETUIO_PROVINCIA</v>
          </cell>
          <cell r="V3831">
            <v>1</v>
          </cell>
          <cell r="W3831">
            <v>1</v>
          </cell>
          <cell r="X3831" t="str">
            <v>FLEXNET ECUADOR - MDELIVERY</v>
          </cell>
          <cell r="Y3831" t="str">
            <v>CALLE 28 DE JUNIO S/N Y GARCIA MORENO ENTRADA LLANO GRANDE</v>
          </cell>
        </row>
        <row r="3832">
          <cell r="A3832" t="str">
            <v>4731043</v>
          </cell>
          <cell r="B3832">
            <v>483543</v>
          </cell>
          <cell r="C3832" t="str">
            <v>4731043</v>
          </cell>
          <cell r="D3832" t="str">
            <v>MDELIVERY</v>
          </cell>
          <cell r="E3832" t="str">
            <v>DESPACHO</v>
          </cell>
          <cell r="F3832" t="str">
            <v>DERIVADO PICK UP</v>
          </cell>
          <cell r="G3832" t="str">
            <v>031080004731043</v>
          </cell>
          <cell r="H3832">
            <v>44916</v>
          </cell>
          <cell r="I3832" t="str">
            <v>ENTREGADO</v>
          </cell>
          <cell r="J3832">
            <v>44917</v>
          </cell>
          <cell r="K3832" t="str">
            <v>BRITO MANCERO MARCELA YOLANDA</v>
          </cell>
          <cell r="L3832" t="str">
            <v>OFICINA TRAMACO RIOBAMBA CENTRO</v>
          </cell>
          <cell r="M3832" t="str">
            <v>0603366675</v>
          </cell>
          <cell r="N3832" t="str">
            <v>0999166305</v>
          </cell>
          <cell r="O3832" t="str">
            <v>0999166305</v>
          </cell>
          <cell r="P3832" t="str">
            <v>RIOBAMBA</v>
          </cell>
          <cell r="Q3832" t="str">
            <v>RIOBAMBA</v>
          </cell>
          <cell r="R3832" t="str">
            <v>CHIMBORAZO</v>
          </cell>
          <cell r="T3832" t="str">
            <v>TRAMACO</v>
          </cell>
          <cell r="U3832" t="str">
            <v>FLEXNETUIO_PROVINCIA</v>
          </cell>
          <cell r="V3832">
            <v>1</v>
          </cell>
          <cell r="W3832">
            <v>1</v>
          </cell>
          <cell r="X3832" t="str">
            <v>FLEXNET ECUADOR - MDELIVERY</v>
          </cell>
          <cell r="Y3832" t="str">
            <v>CALLE 28 DE JUNIO S/N Y GARCIA MORENO ENTRADA LLANO GRANDE</v>
          </cell>
        </row>
        <row r="3833">
          <cell r="A3833" t="str">
            <v>4731875</v>
          </cell>
          <cell r="B3833">
            <v>483544</v>
          </cell>
          <cell r="C3833" t="str">
            <v>4731875</v>
          </cell>
          <cell r="D3833" t="str">
            <v>MDELIVERY</v>
          </cell>
          <cell r="E3833" t="str">
            <v>DESPACHO</v>
          </cell>
          <cell r="F3833" t="str">
            <v>NORMAL</v>
          </cell>
          <cell r="G3833" t="str">
            <v>031080004731875</v>
          </cell>
          <cell r="H3833">
            <v>44916</v>
          </cell>
          <cell r="I3833" t="str">
            <v>ENTREGADO</v>
          </cell>
          <cell r="J3833">
            <v>44919</v>
          </cell>
          <cell r="K3833" t="str">
            <v>PULLUPAXI MORA BRYAN ALEXIS</v>
          </cell>
          <cell r="L3833" t="str">
            <v>PUYO  CALLE 9 DE OCTUBRE SN CALLE  24 DE MAYO</v>
          </cell>
          <cell r="M3833" t="str">
            <v>1600584716</v>
          </cell>
          <cell r="N3833" t="str">
            <v>0987479342</v>
          </cell>
          <cell r="O3833" t="str">
            <v>0987479342</v>
          </cell>
          <cell r="P3833" t="str">
            <v>160101</v>
          </cell>
          <cell r="Q3833" t="str">
            <v>PUYO</v>
          </cell>
          <cell r="R3833" t="str">
            <v>PASTAZA</v>
          </cell>
          <cell r="S3833" t="str">
            <v>PUYO</v>
          </cell>
          <cell r="T3833" t="str">
            <v>TRAMACO</v>
          </cell>
          <cell r="U3833" t="str">
            <v>FLEXNETUIO_PROVINCIA</v>
          </cell>
          <cell r="V3833">
            <v>1</v>
          </cell>
          <cell r="W3833">
            <v>1</v>
          </cell>
          <cell r="X3833" t="str">
            <v>FLEXNET ECUADOR - MDELIVERY</v>
          </cell>
          <cell r="Y3833" t="str">
            <v>CALLE 28 DE JUNIO S/N Y GARCIA MORENO ENTRADA LLANO GRANDE</v>
          </cell>
        </row>
        <row r="3834">
          <cell r="A3834" t="str">
            <v>4732383</v>
          </cell>
          <cell r="B3834">
            <v>483545</v>
          </cell>
          <cell r="C3834" t="str">
            <v>4732383</v>
          </cell>
          <cell r="D3834" t="str">
            <v>MDELIVERY</v>
          </cell>
          <cell r="E3834" t="str">
            <v>DESPACHO</v>
          </cell>
          <cell r="F3834" t="str">
            <v>NORMAL</v>
          </cell>
          <cell r="G3834" t="str">
            <v>TF90051</v>
          </cell>
          <cell r="H3834">
            <v>44916</v>
          </cell>
          <cell r="I3834" t="str">
            <v>ENTREGADO</v>
          </cell>
          <cell r="J3834">
            <v>44918</v>
          </cell>
          <cell r="K3834" t="str">
            <v>CHAMORRO CORREA LUIS XAVIER</v>
          </cell>
          <cell r="L3834" t="str">
            <v>TARQUI SAUSES 9  MANZANA 519  VILLA 15</v>
          </cell>
          <cell r="M3834" t="str">
            <v>0931151112</v>
          </cell>
          <cell r="N3834" t="str">
            <v>0986884045</v>
          </cell>
          <cell r="O3834" t="str">
            <v>0986884045</v>
          </cell>
          <cell r="P3834" t="str">
            <v>090503</v>
          </cell>
          <cell r="Q3834" t="str">
            <v>GUAYAQUIL</v>
          </cell>
          <cell r="R3834" t="str">
            <v>GUAYAS</v>
          </cell>
          <cell r="S3834" t="str">
            <v>GUAYAQUIL</v>
          </cell>
          <cell r="T3834" t="str">
            <v>ITSACOURIER</v>
          </cell>
          <cell r="U3834" t="str">
            <v>FLEXNETUIO_GYE</v>
          </cell>
          <cell r="V3834">
            <v>1</v>
          </cell>
          <cell r="W3834">
            <v>1</v>
          </cell>
          <cell r="X3834" t="str">
            <v>FLEXNET ECUADOR - MDELIVERY</v>
          </cell>
          <cell r="Y3834" t="str">
            <v>CALLE 28 DE JUNIO S/N Y GARCIA MORENO ENTRADA LLANO GRANDE</v>
          </cell>
        </row>
        <row r="3835">
          <cell r="A3835" t="str">
            <v>4733991</v>
          </cell>
          <cell r="B3835">
            <v>483546</v>
          </cell>
          <cell r="C3835" t="str">
            <v>4733991</v>
          </cell>
          <cell r="D3835" t="str">
            <v>MDELIVERY</v>
          </cell>
          <cell r="E3835" t="str">
            <v>DESPACHO</v>
          </cell>
          <cell r="F3835" t="str">
            <v>NORMAL</v>
          </cell>
          <cell r="G3835" t="str">
            <v>IC3974</v>
          </cell>
          <cell r="H3835">
            <v>44916</v>
          </cell>
          <cell r="I3835" t="str">
            <v>ENTREGADO</v>
          </cell>
          <cell r="J3835">
            <v>44917</v>
          </cell>
          <cell r="K3835" t="str">
            <v>DAVID VICENTE NAULA BARRERA</v>
          </cell>
          <cell r="L3835" t="str">
            <v>EL SAGRARIO CALLE GASPAR SANGURIMA  16 08  Y MIGUEL VELEZ</v>
          </cell>
          <cell r="M3835" t="str">
            <v>0105773436</v>
          </cell>
          <cell r="N3835" t="str">
            <v>0987625480</v>
          </cell>
          <cell r="O3835" t="str">
            <v/>
          </cell>
          <cell r="P3835" t="str">
            <v>010208</v>
          </cell>
          <cell r="Q3835" t="str">
            <v>CUENCA</v>
          </cell>
          <cell r="R3835" t="str">
            <v>AZUAY</v>
          </cell>
          <cell r="S3835" t="str">
            <v>CUENCA</v>
          </cell>
          <cell r="T3835" t="str">
            <v>TRAMACO</v>
          </cell>
          <cell r="U3835" t="str">
            <v>FLEXNETUIO_PROVINCIA</v>
          </cell>
          <cell r="V3835">
            <v>1</v>
          </cell>
          <cell r="W3835">
            <v>1</v>
          </cell>
          <cell r="X3835" t="str">
            <v>FLEXNET ECUADOR - MDELIVERY</v>
          </cell>
          <cell r="Y3835" t="str">
            <v>CALLE 28 DE JUNIO S/N Y GARCIA MORENO ENTRADA LLANO GRANDE</v>
          </cell>
        </row>
        <row r="3836">
          <cell r="A3836" t="str">
            <v>4734293</v>
          </cell>
          <cell r="B3836">
            <v>483547</v>
          </cell>
          <cell r="C3836" t="str">
            <v>4734293</v>
          </cell>
          <cell r="D3836" t="str">
            <v>MDELIVERY</v>
          </cell>
          <cell r="E3836" t="str">
            <v>DESPACHO</v>
          </cell>
          <cell r="F3836" t="str">
            <v>NORMAL</v>
          </cell>
          <cell r="G3836" t="str">
            <v>031080004734293</v>
          </cell>
          <cell r="H3836">
            <v>44916</v>
          </cell>
          <cell r="I3836" t="str">
            <v>ENTREGADO</v>
          </cell>
          <cell r="J3836">
            <v>44918</v>
          </cell>
          <cell r="K3836" t="str">
            <v>MILTON BALDEMAR MOREIRA MACIAS</v>
          </cell>
          <cell r="L3836" t="str">
            <v>COLON  ABRAHAN ZAMBRANO Y PORTOVIEJO SN CALLE PORTOVIEJO</v>
          </cell>
          <cell r="M3836" t="str">
            <v>1316485117</v>
          </cell>
          <cell r="N3836" t="str">
            <v>0985830875</v>
          </cell>
          <cell r="O3836" t="str">
            <v>0985830875</v>
          </cell>
          <cell r="P3836" t="str">
            <v>130118</v>
          </cell>
          <cell r="Q3836" t="str">
            <v>PORTOVIEJO</v>
          </cell>
          <cell r="R3836" t="str">
            <v>MANABI</v>
          </cell>
          <cell r="S3836" t="str">
            <v>PORTOVIEJO</v>
          </cell>
          <cell r="T3836" t="str">
            <v>TRAMACO</v>
          </cell>
          <cell r="U3836" t="str">
            <v>FLEXNETUIO_PROVINCIA</v>
          </cell>
          <cell r="V3836">
            <v>1</v>
          </cell>
          <cell r="W3836">
            <v>1</v>
          </cell>
          <cell r="X3836" t="str">
            <v>FLEXNET ECUADOR - MDELIVERY</v>
          </cell>
          <cell r="Y3836" t="str">
            <v>CALLE 28 DE JUNIO S/N Y GARCIA MORENO ENTRADA LLANO GRANDE</v>
          </cell>
        </row>
        <row r="3837">
          <cell r="A3837" t="str">
            <v>4734907</v>
          </cell>
          <cell r="B3837">
            <v>483548</v>
          </cell>
          <cell r="C3837" t="str">
            <v>4734907</v>
          </cell>
          <cell r="D3837" t="str">
            <v>MDELIVERY</v>
          </cell>
          <cell r="E3837" t="str">
            <v>DESPACHO</v>
          </cell>
          <cell r="F3837" t="str">
            <v>NORMAL</v>
          </cell>
          <cell r="G3837" t="str">
            <v>IC3978</v>
          </cell>
          <cell r="H3837">
            <v>44916</v>
          </cell>
          <cell r="I3837" t="str">
            <v>ENTREGADO</v>
          </cell>
          <cell r="J3837">
            <v>44917</v>
          </cell>
          <cell r="K3837" t="str">
            <v>RICARDO DAVID PASQUEL VALAREZO</v>
          </cell>
          <cell r="L3837" t="str">
            <v>CUENCA AV GIL RAMIREZ DAVALOS  SN  Y ARMENILLAS</v>
          </cell>
          <cell r="M3837" t="str">
            <v>0919256784</v>
          </cell>
          <cell r="N3837" t="str">
            <v>0987430524</v>
          </cell>
          <cell r="O3837" t="str">
            <v/>
          </cell>
          <cell r="P3837" t="str">
            <v>010102</v>
          </cell>
          <cell r="Q3837" t="str">
            <v>CUENCA</v>
          </cell>
          <cell r="R3837" t="str">
            <v>AZUAY</v>
          </cell>
          <cell r="S3837" t="str">
            <v>CUENCA</v>
          </cell>
          <cell r="T3837" t="str">
            <v>TRAMACO</v>
          </cell>
          <cell r="U3837" t="str">
            <v>FLEXNETUIO_PROVINCIA</v>
          </cell>
          <cell r="V3837">
            <v>1</v>
          </cell>
          <cell r="W3837">
            <v>1</v>
          </cell>
          <cell r="X3837" t="str">
            <v>FLEXNET ECUADOR - MDELIVERY</v>
          </cell>
          <cell r="Y3837" t="str">
            <v>CALLE 28 DE JUNIO S/N Y GARCIA MORENO ENTRADA LLANO GRANDE</v>
          </cell>
        </row>
        <row r="3838">
          <cell r="A3838" t="str">
            <v>4734947</v>
          </cell>
          <cell r="B3838">
            <v>483549</v>
          </cell>
          <cell r="C3838" t="str">
            <v>4734947</v>
          </cell>
          <cell r="D3838" t="str">
            <v>MDELIVERY</v>
          </cell>
          <cell r="E3838" t="str">
            <v>DESPACHO</v>
          </cell>
          <cell r="F3838" t="str">
            <v>NORMAL</v>
          </cell>
          <cell r="G3838" t="str">
            <v>031080004734947</v>
          </cell>
          <cell r="H3838">
            <v>44916</v>
          </cell>
          <cell r="I3838" t="str">
            <v>ENTREGADO</v>
          </cell>
          <cell r="J3838">
            <v>44918</v>
          </cell>
          <cell r="K3838" t="str">
            <v>JIMY LEONIDAS MENDOZA VEINTIMILLA</v>
          </cell>
          <cell r="L3838" t="str">
            <v>LOJA CALLE MAXIMILIANO RODRIGUEZ  SN Y DAQUILEMA</v>
          </cell>
          <cell r="M3838" t="str">
            <v>1102946009</v>
          </cell>
          <cell r="N3838" t="str">
            <v>0962894646</v>
          </cell>
          <cell r="O3838" t="str">
            <v/>
          </cell>
          <cell r="P3838" t="str">
            <v>110101</v>
          </cell>
          <cell r="Q3838" t="str">
            <v>LOJA</v>
          </cell>
          <cell r="R3838" t="str">
            <v>LOJA</v>
          </cell>
          <cell r="S3838" t="str">
            <v>LOJA</v>
          </cell>
          <cell r="T3838" t="str">
            <v>TRAMACO</v>
          </cell>
          <cell r="U3838" t="str">
            <v>FLEXNETUIO_PROVINCIA</v>
          </cell>
          <cell r="V3838">
            <v>1</v>
          </cell>
          <cell r="W3838">
            <v>1</v>
          </cell>
          <cell r="X3838" t="str">
            <v>FLEXNET ECUADOR - MDELIVERY</v>
          </cell>
          <cell r="Y3838" t="str">
            <v>CALLE 28 DE JUNIO S/N Y GARCIA MORENO ENTRADA LLANO GRANDE</v>
          </cell>
        </row>
        <row r="3839">
          <cell r="A3839" t="str">
            <v>4734948</v>
          </cell>
          <cell r="B3839">
            <v>483550</v>
          </cell>
          <cell r="C3839" t="str">
            <v>4734948</v>
          </cell>
          <cell r="D3839" t="str">
            <v>MDELIVERY</v>
          </cell>
          <cell r="E3839" t="str">
            <v>DESPACHO</v>
          </cell>
          <cell r="F3839" t="str">
            <v>NORMAL</v>
          </cell>
          <cell r="G3839" t="str">
            <v>TF90052</v>
          </cell>
          <cell r="H3839">
            <v>44916</v>
          </cell>
          <cell r="I3839" t="str">
            <v>ENTREGADO</v>
          </cell>
          <cell r="J3839">
            <v>44917</v>
          </cell>
          <cell r="K3839" t="str">
            <v>SALAS LUGO LUIS CARLOS</v>
          </cell>
          <cell r="L3839" t="str">
            <v>TARQUI AV DR LUIS ORRANTIA CORNEJO SN ENTRE AV DR MIGUEL H ALCIVAR Y JUAN TANCA MARENGO</v>
          </cell>
          <cell r="M3839" t="str">
            <v>0965153141</v>
          </cell>
          <cell r="N3839" t="str">
            <v>0958912192</v>
          </cell>
          <cell r="O3839" t="str">
            <v>0958912192</v>
          </cell>
          <cell r="P3839" t="str">
            <v>090506</v>
          </cell>
          <cell r="Q3839" t="str">
            <v>GUAYAQUIL</v>
          </cell>
          <cell r="R3839" t="str">
            <v>GUAYAS</v>
          </cell>
          <cell r="S3839" t="str">
            <v>GUAYAQUIL</v>
          </cell>
          <cell r="T3839" t="str">
            <v>ITSACOURIER</v>
          </cell>
          <cell r="U3839" t="str">
            <v>FLEXNETUIO_GYE</v>
          </cell>
          <cell r="V3839">
            <v>1</v>
          </cell>
          <cell r="W3839">
            <v>1</v>
          </cell>
          <cell r="X3839" t="str">
            <v>FLEXNET ECUADOR - MDELIVERY</v>
          </cell>
          <cell r="Y3839" t="str">
            <v>CALLE 28 DE JUNIO S/N Y GARCIA MORENO ENTRADA LLANO GRANDE</v>
          </cell>
        </row>
        <row r="3840">
          <cell r="A3840" t="str">
            <v>4734981</v>
          </cell>
          <cell r="B3840">
            <v>483551</v>
          </cell>
          <cell r="C3840" t="str">
            <v>4734981</v>
          </cell>
          <cell r="D3840" t="str">
            <v>MDELIVERY</v>
          </cell>
          <cell r="E3840" t="str">
            <v>DESPACHO</v>
          </cell>
          <cell r="F3840" t="str">
            <v>DERIVADO PICK UP</v>
          </cell>
          <cell r="G3840" t="str">
            <v>031080004734981</v>
          </cell>
          <cell r="H3840">
            <v>44916</v>
          </cell>
          <cell r="I3840" t="str">
            <v>ENTREGADO</v>
          </cell>
          <cell r="J3840">
            <v>44917</v>
          </cell>
          <cell r="K3840" t="str">
            <v>HECTOR NICOLAS OLIVARES LEON</v>
          </cell>
          <cell r="L3840" t="str">
            <v>OFICINA TRAMACO PORTETE</v>
          </cell>
          <cell r="M3840" t="str">
            <v>0919529008</v>
          </cell>
          <cell r="N3840" t="str">
            <v>0998927594</v>
          </cell>
          <cell r="P3840" t="str">
            <v>GUAYAQUIL</v>
          </cell>
          <cell r="Q3840" t="str">
            <v>GUAYAQUIL</v>
          </cell>
          <cell r="R3840" t="str">
            <v>GUAYAS</v>
          </cell>
          <cell r="T3840" t="str">
            <v>TRAMACO</v>
          </cell>
          <cell r="V3840">
            <v>1</v>
          </cell>
          <cell r="W3840">
            <v>1</v>
          </cell>
          <cell r="X3840" t="str">
            <v>FLEXNET ECUADOR - MDELIVERY</v>
          </cell>
          <cell r="Y3840" t="str">
            <v>CALLE 28 DE JUNIO S/N Y GARCIA MORENO ENTRADA LLANO GRANDE</v>
          </cell>
        </row>
        <row r="3841">
          <cell r="A3841" t="str">
            <v>4739342</v>
          </cell>
          <cell r="B3841">
            <v>483552</v>
          </cell>
          <cell r="C3841" t="str">
            <v>4739342</v>
          </cell>
          <cell r="D3841" t="str">
            <v>MDELIVERY</v>
          </cell>
          <cell r="E3841" t="str">
            <v>DESPACHO</v>
          </cell>
          <cell r="F3841" t="str">
            <v>NORMAL</v>
          </cell>
          <cell r="G3841" t="str">
            <v>031080004739342</v>
          </cell>
          <cell r="H3841">
            <v>44916</v>
          </cell>
          <cell r="I3841" t="str">
            <v>ENTREGADO</v>
          </cell>
          <cell r="J3841">
            <v>44917</v>
          </cell>
          <cell r="K3841" t="str">
            <v>CEVALLOS CEDENO DOLORES MARISOL DEL CONSUELO</v>
          </cell>
          <cell r="L3841" t="str">
            <v>ELOY ALFARO  AV 4 DE NOVIEMBRE  SN</v>
          </cell>
          <cell r="M3841" t="str">
            <v>1307794188</v>
          </cell>
          <cell r="N3841" t="str">
            <v>0958669903</v>
          </cell>
          <cell r="O3841" t="str">
            <v>0958669903</v>
          </cell>
          <cell r="P3841" t="str">
            <v>130201</v>
          </cell>
          <cell r="Q3841" t="str">
            <v>MANTA</v>
          </cell>
          <cell r="R3841" t="str">
            <v>MANABI</v>
          </cell>
          <cell r="S3841" t="str">
            <v>MANTA</v>
          </cell>
          <cell r="T3841" t="str">
            <v>TRAMACO</v>
          </cell>
          <cell r="U3841" t="str">
            <v>FLEXNETUIO_PROVINCIA</v>
          </cell>
          <cell r="V3841">
            <v>1</v>
          </cell>
          <cell r="W3841">
            <v>1</v>
          </cell>
          <cell r="X3841" t="str">
            <v>FLEXNET ECUADOR - MDELIVERY</v>
          </cell>
          <cell r="Y3841" t="str">
            <v>CALLE 28 DE JUNIO S/N Y GARCIA MORENO ENTRADA LLANO GRANDE</v>
          </cell>
        </row>
        <row r="3842">
          <cell r="A3842" t="str">
            <v>4739763</v>
          </cell>
          <cell r="B3842">
            <v>483553</v>
          </cell>
          <cell r="C3842" t="str">
            <v>4739763</v>
          </cell>
          <cell r="D3842" t="str">
            <v>MDELIVERY</v>
          </cell>
          <cell r="E3842" t="str">
            <v>DESPACHO</v>
          </cell>
          <cell r="F3842" t="str">
            <v>NORMAL</v>
          </cell>
          <cell r="G3842" t="str">
            <v>FT76352</v>
          </cell>
          <cell r="H3842">
            <v>44916</v>
          </cell>
          <cell r="I3842" t="str">
            <v>ENTREGADO</v>
          </cell>
          <cell r="J3842">
            <v>44918</v>
          </cell>
          <cell r="K3842" t="str">
            <v>AIMARA MUNOZ LUIS EDUARDO</v>
          </cell>
          <cell r="L3842" t="str">
            <v>CHILLOGALLO CALLE GARCIA DE VALVERDE S36 86 Y VIA DEL OLEODUCTO</v>
          </cell>
          <cell r="M3842" t="str">
            <v>1713846358</v>
          </cell>
          <cell r="N3842" t="str">
            <v>0987299757</v>
          </cell>
          <cell r="O3842" t="str">
            <v>0987299757</v>
          </cell>
          <cell r="P3842" t="str">
            <v>170707</v>
          </cell>
          <cell r="Q3842" t="str">
            <v>QUITO</v>
          </cell>
          <cell r="R3842" t="str">
            <v>PICHINCHA</v>
          </cell>
          <cell r="S3842" t="str">
            <v>QUITO</v>
          </cell>
          <cell r="T3842" t="str">
            <v>FLEXTRANS UIO</v>
          </cell>
          <cell r="U3842" t="str">
            <v>FLEXNETUIO_LOCAL</v>
          </cell>
          <cell r="V3842">
            <v>1</v>
          </cell>
          <cell r="W3842">
            <v>1</v>
          </cell>
          <cell r="X3842" t="str">
            <v>FLEXNET ECUADOR - MDELIVERY</v>
          </cell>
          <cell r="Y3842" t="str">
            <v>CALLE 28 DE JUNIO S/N Y GARCIA MORENO ENTRADA LLANO GRANDE</v>
          </cell>
        </row>
        <row r="3843">
          <cell r="A3843" t="str">
            <v>4740438</v>
          </cell>
          <cell r="B3843">
            <v>483554</v>
          </cell>
          <cell r="C3843" t="str">
            <v>4740438</v>
          </cell>
          <cell r="D3843" t="str">
            <v>MDELIVERY</v>
          </cell>
          <cell r="E3843" t="str">
            <v>DESPACHO</v>
          </cell>
          <cell r="F3843" t="str">
            <v>NORMAL</v>
          </cell>
          <cell r="G3843" t="str">
            <v>FT76405</v>
          </cell>
          <cell r="H3843">
            <v>44916</v>
          </cell>
          <cell r="I3843" t="str">
            <v>ENTREGADO</v>
          </cell>
          <cell r="J3843">
            <v>44917</v>
          </cell>
          <cell r="K3843" t="str">
            <v>PAULA VALENTINA MOSCOSO DUENAS</v>
          </cell>
          <cell r="L3843" t="str">
            <v>INIAQUITO CALLE AV 6 DE DICIEMBRE SN Y AV PORTUGAL</v>
          </cell>
          <cell r="M3843" t="str">
            <v>1754128351</v>
          </cell>
          <cell r="N3843" t="str">
            <v>0998007931</v>
          </cell>
          <cell r="O3843" t="str">
            <v>0963877356</v>
          </cell>
          <cell r="P3843" t="str">
            <v>170505</v>
          </cell>
          <cell r="Q3843" t="str">
            <v>QUITO</v>
          </cell>
          <cell r="R3843" t="str">
            <v>PICHINCHA</v>
          </cell>
          <cell r="S3843" t="str">
            <v>QUITO</v>
          </cell>
          <cell r="T3843" t="str">
            <v>FLEXTRANS UIO</v>
          </cell>
          <cell r="U3843" t="str">
            <v>FLEXNETUIO_LOCAL</v>
          </cell>
          <cell r="V3843">
            <v>1</v>
          </cell>
          <cell r="W3843">
            <v>1</v>
          </cell>
          <cell r="X3843" t="str">
            <v>FLEXNET ECUADOR - MDELIVERY</v>
          </cell>
          <cell r="Y3843" t="str">
            <v>CALLE 28 DE JUNIO S/N Y GARCIA MORENO ENTRADA LLANO GRANDE</v>
          </cell>
        </row>
        <row r="3844">
          <cell r="A3844" t="str">
            <v>4741044</v>
          </cell>
          <cell r="B3844">
            <v>483555</v>
          </cell>
          <cell r="C3844" t="str">
            <v>4741044</v>
          </cell>
          <cell r="D3844" t="str">
            <v>MDELIVERY</v>
          </cell>
          <cell r="E3844" t="str">
            <v>DESPACHO</v>
          </cell>
          <cell r="F3844" t="str">
            <v>NORMAL</v>
          </cell>
          <cell r="G3844" t="str">
            <v>031080004741044</v>
          </cell>
          <cell r="H3844">
            <v>44916</v>
          </cell>
          <cell r="I3844" t="str">
            <v>ENTREGADO</v>
          </cell>
          <cell r="J3844">
            <v>44917</v>
          </cell>
          <cell r="K3844" t="str">
            <v>CARLOS RODRIGO MIELES BARBERAN</v>
          </cell>
          <cell r="L3844" t="str">
            <v>MANTA     CALLE M 4  SN AV 24</v>
          </cell>
          <cell r="M3844" t="str">
            <v>1304132366</v>
          </cell>
          <cell r="N3844" t="str">
            <v>0996575054</v>
          </cell>
          <cell r="O3844" t="str">
            <v>0996575054</v>
          </cell>
          <cell r="P3844" t="str">
            <v>130215</v>
          </cell>
          <cell r="Q3844" t="str">
            <v>MANTA</v>
          </cell>
          <cell r="R3844" t="str">
            <v>MANABI</v>
          </cell>
          <cell r="S3844" t="str">
            <v>MANTA</v>
          </cell>
          <cell r="T3844" t="str">
            <v>TRAMACO</v>
          </cell>
          <cell r="U3844" t="str">
            <v>FLEXNETUIO_PROVINCIA</v>
          </cell>
          <cell r="V3844">
            <v>1</v>
          </cell>
          <cell r="W3844">
            <v>1</v>
          </cell>
          <cell r="X3844" t="str">
            <v>FLEXNET ECUADOR - MDELIVERY</v>
          </cell>
          <cell r="Y3844" t="str">
            <v>CALLE 28 DE JUNIO S/N Y GARCIA MORENO ENTRADA LLANO GRANDE</v>
          </cell>
        </row>
        <row r="3845">
          <cell r="A3845" t="str">
            <v>4741174</v>
          </cell>
          <cell r="B3845">
            <v>483556</v>
          </cell>
          <cell r="C3845" t="str">
            <v>4741174</v>
          </cell>
          <cell r="D3845" t="str">
            <v>MDELIVERY</v>
          </cell>
          <cell r="E3845" t="str">
            <v>DESPACHO</v>
          </cell>
          <cell r="F3845" t="str">
            <v>NORMAL</v>
          </cell>
          <cell r="G3845" t="str">
            <v>031080004741174</v>
          </cell>
          <cell r="H3845">
            <v>44916</v>
          </cell>
          <cell r="I3845" t="str">
            <v>ENTREGADO</v>
          </cell>
          <cell r="J3845">
            <v>44922</v>
          </cell>
          <cell r="K3845" t="str">
            <v>ESPINOZA LEON CRISTIAN DANIEL</v>
          </cell>
          <cell r="L3845" t="str">
            <v>MERA     CALLE  LUISA MARTINEZ  SN GUAYAQUIL</v>
          </cell>
          <cell r="M3845" t="str">
            <v>1600439697</v>
          </cell>
          <cell r="N3845" t="str">
            <v>0992584880</v>
          </cell>
          <cell r="O3845" t="str">
            <v>0992584880</v>
          </cell>
          <cell r="P3845" t="str">
            <v>160105</v>
          </cell>
          <cell r="Q3845" t="str">
            <v>MERA</v>
          </cell>
          <cell r="R3845" t="str">
            <v>PASTAZA</v>
          </cell>
          <cell r="S3845" t="str">
            <v>MERA - LAS ORQUIDEAS - MADRE TIERRA - SHELL</v>
          </cell>
          <cell r="T3845" t="str">
            <v>TRAMACO</v>
          </cell>
          <cell r="U3845" t="str">
            <v>FLEXNETUIO_PROVINCIA</v>
          </cell>
          <cell r="V3845">
            <v>1</v>
          </cell>
          <cell r="W3845">
            <v>1</v>
          </cell>
          <cell r="X3845" t="str">
            <v>FLEXNET ECUADOR - MDELIVERY</v>
          </cell>
          <cell r="Y3845" t="str">
            <v>CALLE 28 DE JUNIO S/N Y GARCIA MORENO ENTRADA LLANO GRANDE</v>
          </cell>
        </row>
        <row r="3846">
          <cell r="A3846" t="str">
            <v>4741788</v>
          </cell>
          <cell r="B3846">
            <v>483557</v>
          </cell>
          <cell r="C3846" t="str">
            <v>4741788</v>
          </cell>
          <cell r="D3846" t="str">
            <v>MDELIVERY</v>
          </cell>
          <cell r="E3846" t="str">
            <v>DESPACHO</v>
          </cell>
          <cell r="F3846" t="str">
            <v>NORMAL</v>
          </cell>
          <cell r="G3846" t="str">
            <v>TF90066</v>
          </cell>
          <cell r="H3846">
            <v>44916</v>
          </cell>
          <cell r="I3846" t="str">
            <v>ENTREGADO</v>
          </cell>
          <cell r="J3846">
            <v>44917</v>
          </cell>
          <cell r="K3846" t="str">
            <v>CEPEDA HOLGUIN YESSI ARMANDO</v>
          </cell>
          <cell r="L3846" t="str">
            <v>TARQUI  COOP JULIO CARTAGENA MZ 15  SOLAR 16 AV LCDO CARLOS ESTARELLAS AVILES</v>
          </cell>
          <cell r="M3846" t="str">
            <v>0915439285</v>
          </cell>
          <cell r="N3846" t="str">
            <v>0960163665</v>
          </cell>
          <cell r="O3846" t="str">
            <v>0978671888</v>
          </cell>
          <cell r="P3846" t="str">
            <v>090606</v>
          </cell>
          <cell r="Q3846" t="str">
            <v>GUAYAQUIL</v>
          </cell>
          <cell r="R3846" t="str">
            <v>GUAYAS</v>
          </cell>
          <cell r="S3846" t="str">
            <v>GUAYAQUIL</v>
          </cell>
          <cell r="T3846" t="str">
            <v>ITSACOURIER</v>
          </cell>
          <cell r="U3846" t="str">
            <v>FLEXNETUIO_GYE</v>
          </cell>
          <cell r="V3846">
            <v>1</v>
          </cell>
          <cell r="W3846">
            <v>1</v>
          </cell>
          <cell r="X3846" t="str">
            <v>FLEXNET ECUADOR - MDELIVERY</v>
          </cell>
          <cell r="Y3846" t="str">
            <v>CALLE 28 DE JUNIO S/N Y GARCIA MORENO ENTRADA LLANO GRANDE</v>
          </cell>
        </row>
        <row r="3847">
          <cell r="A3847" t="str">
            <v>4742322</v>
          </cell>
          <cell r="B3847">
            <v>483558</v>
          </cell>
          <cell r="C3847" t="str">
            <v>4742322</v>
          </cell>
          <cell r="D3847" t="str">
            <v>MDELIVERY</v>
          </cell>
          <cell r="E3847" t="str">
            <v>DESPACHO</v>
          </cell>
          <cell r="F3847" t="str">
            <v>NORMAL</v>
          </cell>
          <cell r="G3847" t="str">
            <v>031080004742322</v>
          </cell>
          <cell r="H3847">
            <v>44916</v>
          </cell>
          <cell r="I3847" t="str">
            <v>ENTREGADO</v>
          </cell>
          <cell r="J3847">
            <v>44917</v>
          </cell>
          <cell r="K3847" t="str">
            <v>HENRIQUEZ GARINO NICOLAS FRANCISCO</v>
          </cell>
          <cell r="L3847" t="str">
            <v>MACHALA CALLE SAN ESTUARDO O CALLE SAUCES 1 SN CALLE LOS RIOS</v>
          </cell>
          <cell r="M3847" t="str">
            <v>0705774156</v>
          </cell>
          <cell r="N3847" t="str">
            <v>0989315701</v>
          </cell>
          <cell r="O3847" t="str">
            <v>0989315701</v>
          </cell>
          <cell r="P3847" t="str">
            <v>070217</v>
          </cell>
          <cell r="Q3847" t="str">
            <v>MACHALA</v>
          </cell>
          <cell r="R3847" t="str">
            <v>EL ORO</v>
          </cell>
          <cell r="S3847" t="str">
            <v>MACHALA</v>
          </cell>
          <cell r="T3847" t="str">
            <v>TRAMACO</v>
          </cell>
          <cell r="U3847" t="str">
            <v>FLEXNETUIO_PROVINCIA</v>
          </cell>
          <cell r="V3847">
            <v>1</v>
          </cell>
          <cell r="W3847">
            <v>1</v>
          </cell>
          <cell r="X3847" t="str">
            <v>FLEXNET ECUADOR - MDELIVERY</v>
          </cell>
          <cell r="Y3847" t="str">
            <v>CALLE 28 DE JUNIO S/N Y GARCIA MORENO ENTRADA LLANO GRANDE</v>
          </cell>
        </row>
        <row r="3848">
          <cell r="A3848" t="str">
            <v>4743474</v>
          </cell>
          <cell r="B3848">
            <v>483560</v>
          </cell>
          <cell r="C3848" t="str">
            <v>4743474</v>
          </cell>
          <cell r="D3848" t="str">
            <v>MDELIVERY</v>
          </cell>
          <cell r="E3848" t="str">
            <v>DESPACHO</v>
          </cell>
          <cell r="F3848" t="str">
            <v>DERIVADO PICK UP</v>
          </cell>
          <cell r="G3848" t="str">
            <v>031080004743474</v>
          </cell>
          <cell r="H3848">
            <v>44916</v>
          </cell>
          <cell r="I3848" t="str">
            <v>ENTREGADO</v>
          </cell>
          <cell r="J3848">
            <v>44917</v>
          </cell>
          <cell r="K3848" t="str">
            <v>VILLON MORIEL JOSE GREGORIO</v>
          </cell>
          <cell r="L3848" t="str">
            <v>OFICINA TRAMACO PORTETE</v>
          </cell>
          <cell r="M3848" t="str">
            <v>0930389671</v>
          </cell>
          <cell r="N3848" t="str">
            <v>0984027391</v>
          </cell>
          <cell r="O3848" t="str">
            <v>0984027391</v>
          </cell>
          <cell r="P3848" t="str">
            <v>GUAYAQUIL</v>
          </cell>
          <cell r="Q3848" t="str">
            <v>GUAYAQUIL</v>
          </cell>
          <cell r="R3848" t="str">
            <v>GUAYAS</v>
          </cell>
          <cell r="T3848" t="str">
            <v>TRAMACO</v>
          </cell>
          <cell r="U3848" t="str">
            <v>FLEXNETUIO_GYE</v>
          </cell>
          <cell r="V3848">
            <v>1</v>
          </cell>
          <cell r="W3848">
            <v>1</v>
          </cell>
          <cell r="X3848" t="str">
            <v>FLEXNET ECUADOR - MDELIVERY</v>
          </cell>
          <cell r="Y3848" t="str">
            <v>CALLE 28 DE JUNIO S/N Y GARCIA MORENO ENTRADA LLANO GRANDE</v>
          </cell>
        </row>
        <row r="3849">
          <cell r="A3849" t="str">
            <v>4744271</v>
          </cell>
          <cell r="B3849">
            <v>483561</v>
          </cell>
          <cell r="C3849" t="str">
            <v>4744271</v>
          </cell>
          <cell r="D3849" t="str">
            <v>MDELIVERY</v>
          </cell>
          <cell r="E3849" t="str">
            <v>DESPACHO</v>
          </cell>
          <cell r="F3849" t="str">
            <v>NORMAL</v>
          </cell>
          <cell r="G3849" t="str">
            <v>031080004744271</v>
          </cell>
          <cell r="H3849">
            <v>44916</v>
          </cell>
          <cell r="I3849" t="str">
            <v>ENTREGADO</v>
          </cell>
          <cell r="J3849">
            <v>44917</v>
          </cell>
          <cell r="K3849" t="str">
            <v>SALCEDO BAILON ANDRES REINALDO</v>
          </cell>
          <cell r="L3849" t="str">
            <v>PASCUALES   CALLEJON ROCAFUERTE SN CALLEJON SAN LORENZO</v>
          </cell>
          <cell r="M3849" t="str">
            <v>0926575127</v>
          </cell>
          <cell r="N3849" t="str">
            <v>0961065888</v>
          </cell>
          <cell r="O3849" t="str">
            <v>0961065888</v>
          </cell>
          <cell r="P3849" t="str">
            <v>090702</v>
          </cell>
          <cell r="Q3849" t="str">
            <v>GUAYAQUIL</v>
          </cell>
          <cell r="R3849" t="str">
            <v>GUAYAS</v>
          </cell>
          <cell r="S3849" t="str">
            <v>GUAYAQUIL</v>
          </cell>
          <cell r="T3849" t="str">
            <v>TRAMACO</v>
          </cell>
          <cell r="U3849" t="str">
            <v>FLEXNETUIO_GYE</v>
          </cell>
          <cell r="V3849">
            <v>1</v>
          </cell>
          <cell r="W3849">
            <v>1</v>
          </cell>
          <cell r="X3849" t="str">
            <v>FLEXNET ECUADOR - MDELIVERY</v>
          </cell>
          <cell r="Y3849" t="str">
            <v>CALLE 28 DE JUNIO S/N Y GARCIA MORENO ENTRADA LLANO GRANDE</v>
          </cell>
        </row>
        <row r="3850">
          <cell r="A3850" t="str">
            <v>4745501</v>
          </cell>
          <cell r="B3850">
            <v>483562</v>
          </cell>
          <cell r="C3850" t="str">
            <v>4745501</v>
          </cell>
          <cell r="D3850" t="str">
            <v>MDELIVERY</v>
          </cell>
          <cell r="E3850" t="str">
            <v>DESPACHO</v>
          </cell>
          <cell r="F3850" t="str">
            <v>NORMAL</v>
          </cell>
          <cell r="G3850" t="str">
            <v>031080004745501</v>
          </cell>
          <cell r="H3850">
            <v>44916</v>
          </cell>
          <cell r="I3850" t="str">
            <v>ENTREGADO</v>
          </cell>
          <cell r="J3850">
            <v>44919</v>
          </cell>
          <cell r="K3850" t="str">
            <v>ZENIA KATHERYNE ZAMBRANO RIVERA</v>
          </cell>
          <cell r="L3850" t="str">
            <v>EL CARMEN CALLE AV 3 DE JULIO SN ENTRE CALLE T Y CALLE CARLOS ARAY</v>
          </cell>
          <cell r="M3850" t="str">
            <v>1305817940</v>
          </cell>
          <cell r="N3850" t="str">
            <v>0958920446</v>
          </cell>
          <cell r="O3850" t="str">
            <v>0958920446</v>
          </cell>
          <cell r="P3850" t="str">
            <v>130503</v>
          </cell>
          <cell r="Q3850" t="str">
            <v>EL CARMEN</v>
          </cell>
          <cell r="R3850" t="str">
            <v>MANABI</v>
          </cell>
          <cell r="S3850" t="str">
            <v>EL CARMEN - LA UNION - RANCHO RONALD</v>
          </cell>
          <cell r="T3850" t="str">
            <v>TRAMACO</v>
          </cell>
          <cell r="U3850" t="str">
            <v>FLEXNETUIO_PROVINCIA</v>
          </cell>
          <cell r="V3850">
            <v>1</v>
          </cell>
          <cell r="W3850">
            <v>1</v>
          </cell>
          <cell r="X3850" t="str">
            <v>FLEXNET ECUADOR - MDELIVERY</v>
          </cell>
          <cell r="Y3850" t="str">
            <v>CALLE 28 DE JUNIO S/N Y GARCIA MORENO ENTRADA LLANO GRANDE</v>
          </cell>
        </row>
        <row r="3851">
          <cell r="A3851" t="str">
            <v>4745839</v>
          </cell>
          <cell r="B3851">
            <v>483563</v>
          </cell>
          <cell r="C3851" t="str">
            <v>4745839</v>
          </cell>
          <cell r="D3851" t="str">
            <v>MDELIVERY</v>
          </cell>
          <cell r="E3851" t="str">
            <v>DESPACHO</v>
          </cell>
          <cell r="F3851" t="str">
            <v>NORMAL</v>
          </cell>
          <cell r="G3851" t="str">
            <v>031080004745839</v>
          </cell>
          <cell r="H3851">
            <v>44916</v>
          </cell>
          <cell r="I3851" t="str">
            <v>ENTREGADO</v>
          </cell>
          <cell r="J3851">
            <v>44918</v>
          </cell>
          <cell r="K3851" t="str">
            <v>Cristian Silva</v>
          </cell>
          <cell r="L3851" t="str">
            <v>LOJA AV DE LOS PALTAS  196 188  CALLE QUINARA</v>
          </cell>
          <cell r="M3851" t="str">
            <v>1104787120</v>
          </cell>
          <cell r="N3851" t="str">
            <v>0958711075</v>
          </cell>
          <cell r="O3851" t="str">
            <v/>
          </cell>
          <cell r="P3851" t="str">
            <v>110102</v>
          </cell>
          <cell r="Q3851" t="str">
            <v>LOJA</v>
          </cell>
          <cell r="R3851" t="str">
            <v>LOJA</v>
          </cell>
          <cell r="S3851" t="str">
            <v>LOJA</v>
          </cell>
          <cell r="T3851" t="str">
            <v>TRAMACO</v>
          </cell>
          <cell r="U3851" t="str">
            <v>FLEXNETUIO_PROVINCIA</v>
          </cell>
          <cell r="V3851">
            <v>1</v>
          </cell>
          <cell r="W3851">
            <v>1</v>
          </cell>
          <cell r="X3851" t="str">
            <v>FLEXNET ECUADOR - MDELIVERY</v>
          </cell>
          <cell r="Y3851" t="str">
            <v>CALLE 28 DE JUNIO S/N Y GARCIA MORENO ENTRADA LLANO GRANDE</v>
          </cell>
        </row>
        <row r="3852">
          <cell r="A3852" t="str">
            <v>4745910</v>
          </cell>
          <cell r="B3852">
            <v>483564</v>
          </cell>
          <cell r="C3852" t="str">
            <v>4745910</v>
          </cell>
          <cell r="D3852" t="str">
            <v>MDELIVERY</v>
          </cell>
          <cell r="E3852" t="str">
            <v>DESPACHO</v>
          </cell>
          <cell r="F3852" t="str">
            <v>NORMAL</v>
          </cell>
          <cell r="G3852" t="str">
            <v>031080004745910</v>
          </cell>
          <cell r="H3852">
            <v>44916</v>
          </cell>
          <cell r="I3852" t="str">
            <v>DEVOLUCION_EN_PROCESO</v>
          </cell>
          <cell r="J3852">
            <v>44918</v>
          </cell>
          <cell r="K3852" t="str">
            <v>Emilio Fernando Naranjo Maldonado</v>
          </cell>
          <cell r="L3852" t="str">
            <v>YANZATZA AV PANAMERICA  KM 2Y MEDIO</v>
          </cell>
          <cell r="M3852" t="str">
            <v>1104962855</v>
          </cell>
          <cell r="N3852" t="str">
            <v>0983889951</v>
          </cell>
          <cell r="O3852" t="str">
            <v/>
          </cell>
          <cell r="P3852" t="str">
            <v>YANTZAZA</v>
          </cell>
          <cell r="Q3852" t="str">
            <v>YANTZAZA</v>
          </cell>
          <cell r="R3852" t="str">
            <v>ZAMORA CHINCHIPE</v>
          </cell>
          <cell r="T3852" t="str">
            <v>TRAMACO</v>
          </cell>
          <cell r="U3852" t="str">
            <v>FLEXNETUIO_PROVINCIA</v>
          </cell>
          <cell r="V3852">
            <v>1</v>
          </cell>
          <cell r="W3852">
            <v>1</v>
          </cell>
          <cell r="X3852" t="str">
            <v>FLEXNET ECUADOR - MDELIVERY</v>
          </cell>
          <cell r="Y3852" t="str">
            <v>CALLE 28 DE JUNIO S/N Y GARCIA MORENO ENTRADA LLANO GRANDE</v>
          </cell>
        </row>
        <row r="3853">
          <cell r="A3853" t="str">
            <v>4746535</v>
          </cell>
          <cell r="B3853">
            <v>483565</v>
          </cell>
          <cell r="C3853" t="str">
            <v>4746535</v>
          </cell>
          <cell r="D3853" t="str">
            <v>MDELIVERY</v>
          </cell>
          <cell r="E3853" t="str">
            <v>DESPACHO</v>
          </cell>
          <cell r="F3853" t="str">
            <v>NORMAL</v>
          </cell>
          <cell r="G3853" t="str">
            <v>031080004746535</v>
          </cell>
          <cell r="H3853">
            <v>44916</v>
          </cell>
          <cell r="I3853" t="str">
            <v>ENTREGADO</v>
          </cell>
          <cell r="J3853">
            <v>44917</v>
          </cell>
          <cell r="K3853" t="str">
            <v>DAVID ALEXANDER VASQUEZ MORENO</v>
          </cell>
          <cell r="L3853" t="str">
            <v>LA DOLOROSA VIA PANAMERICANA NORTE SN CALLE YANAHURCO</v>
          </cell>
          <cell r="M3853" t="str">
            <v>1004631576</v>
          </cell>
          <cell r="N3853" t="str">
            <v>0980656734</v>
          </cell>
          <cell r="O3853" t="str">
            <v>0980656734</v>
          </cell>
          <cell r="P3853" t="str">
            <v>100110</v>
          </cell>
          <cell r="Q3853" t="str">
            <v>IBARRA</v>
          </cell>
          <cell r="R3853" t="str">
            <v>IMBABURA</v>
          </cell>
          <cell r="S3853" t="str">
            <v>SAN MIGUEL DE IBARRA</v>
          </cell>
          <cell r="T3853" t="str">
            <v>TRAMACO</v>
          </cell>
          <cell r="U3853" t="str">
            <v>FLEXNETUIO_PROVINCIA</v>
          </cell>
          <cell r="V3853">
            <v>1</v>
          </cell>
          <cell r="W3853">
            <v>1</v>
          </cell>
          <cell r="X3853" t="str">
            <v>FLEXNET ECUADOR - MDELIVERY</v>
          </cell>
          <cell r="Y3853" t="str">
            <v>CALLE 28 DE JUNIO S/N Y GARCIA MORENO ENTRADA LLANO GRANDE</v>
          </cell>
        </row>
        <row r="3854">
          <cell r="A3854" t="str">
            <v>98751314</v>
          </cell>
          <cell r="B3854">
            <v>483507</v>
          </cell>
          <cell r="C3854" t="str">
            <v>98751314</v>
          </cell>
          <cell r="D3854" t="str">
            <v>HYCITE</v>
          </cell>
          <cell r="E3854" t="str">
            <v>DESPACHO</v>
          </cell>
          <cell r="F3854" t="str">
            <v>NORMAL</v>
          </cell>
          <cell r="G3854" t="str">
            <v>TFQ90008</v>
          </cell>
          <cell r="H3854">
            <v>44916</v>
          </cell>
          <cell r="I3854" t="str">
            <v>ENTREGADO</v>
          </cell>
          <cell r="J3854">
            <v>44917</v>
          </cell>
          <cell r="K3854" t="str">
            <v>JORGE GUERRERO</v>
          </cell>
          <cell r="L3854" t="str">
            <v>CALLE BOBONAZA E6 -167 Y SUCUMBIOS QUITO / BARRIO POI XII  CHIMBACALLE 170603 PICHINCHA</v>
          </cell>
          <cell r="M3854" t="str">
            <v/>
          </cell>
          <cell r="N3854" t="str">
            <v>0993018102</v>
          </cell>
          <cell r="O3854" t="str">
            <v>0993018102</v>
          </cell>
          <cell r="P3854" t="str">
            <v>170603</v>
          </cell>
          <cell r="Q3854" t="str">
            <v>QUITO</v>
          </cell>
          <cell r="R3854" t="str">
            <v>PICHINCHA</v>
          </cell>
          <cell r="S3854" t="str">
            <v>QUITO</v>
          </cell>
          <cell r="T3854" t="str">
            <v>FLEXTRANS UIO</v>
          </cell>
          <cell r="U3854" t="str">
            <v>FLEXNETUIO_LOCAL</v>
          </cell>
          <cell r="V3854">
            <v>1</v>
          </cell>
          <cell r="W3854">
            <v>14.9</v>
          </cell>
          <cell r="X3854" t="str">
            <v>HYCITE QUITO</v>
          </cell>
          <cell r="Y3854" t="str">
            <v>FLEX NET CALLE 28 DE JUNIO S/N Y GARCIA MORENO ENTRADA LLANO GRANDE</v>
          </cell>
        </row>
        <row r="3855">
          <cell r="A3855" t="str">
            <v>98751427</v>
          </cell>
          <cell r="B3855">
            <v>483508</v>
          </cell>
          <cell r="C3855" t="str">
            <v>98751427</v>
          </cell>
          <cell r="D3855" t="str">
            <v>HYCITE</v>
          </cell>
          <cell r="E3855" t="str">
            <v>DESPACHO</v>
          </cell>
          <cell r="F3855" t="str">
            <v>NORMAL</v>
          </cell>
          <cell r="G3855" t="str">
            <v>031002004122540</v>
          </cell>
          <cell r="H3855">
            <v>44916</v>
          </cell>
          <cell r="I3855" t="str">
            <v>ENTREGADO</v>
          </cell>
          <cell r="J3855">
            <v>44917</v>
          </cell>
          <cell r="K3855" t="str">
            <v>ROSA ZAMBRANO</v>
          </cell>
          <cell r="L3855" t="str">
            <v>LOS GEMELOS S/N VIA SANTA ANA KM 3 POR AUTOGOL POTOVIEJO/GUABITO SIMON BOLIVAR (MA) 130113 MANABI</v>
          </cell>
          <cell r="M3855" t="str">
            <v/>
          </cell>
          <cell r="N3855" t="str">
            <v>0988315815</v>
          </cell>
          <cell r="O3855" t="str">
            <v>0988315815</v>
          </cell>
          <cell r="P3855" t="str">
            <v>130113</v>
          </cell>
          <cell r="Q3855" t="str">
            <v>PORTOVIEJO</v>
          </cell>
          <cell r="R3855" t="str">
            <v>MANABI</v>
          </cell>
          <cell r="S3855" t="str">
            <v>PORTOVIEJO</v>
          </cell>
          <cell r="T3855" t="str">
            <v>TRAMACO</v>
          </cell>
          <cell r="U3855" t="str">
            <v>FLEXNETUIO_PROVINCIA</v>
          </cell>
          <cell r="V3855">
            <v>1</v>
          </cell>
          <cell r="W3855">
            <v>11.4</v>
          </cell>
          <cell r="X3855" t="str">
            <v>HYCITE QUITO</v>
          </cell>
          <cell r="Y3855" t="str">
            <v>FLEX NET CALLE 28 DE JUNIO S/N Y GARCIA MORENO ENTRADA LLANO GRANDE</v>
          </cell>
        </row>
        <row r="3856">
          <cell r="A3856" t="str">
            <v>98751758</v>
          </cell>
          <cell r="B3856">
            <v>483509</v>
          </cell>
          <cell r="C3856" t="str">
            <v>98751758</v>
          </cell>
          <cell r="D3856" t="str">
            <v>HYCITE</v>
          </cell>
          <cell r="E3856" t="str">
            <v>DESPACHO</v>
          </cell>
          <cell r="F3856" t="str">
            <v>NORMAL</v>
          </cell>
          <cell r="G3856" t="str">
            <v>031002004122541</v>
          </cell>
          <cell r="H3856">
            <v>44916</v>
          </cell>
          <cell r="I3856" t="str">
            <v>INCIDENCIA</v>
          </cell>
          <cell r="J3856">
            <v>44923</v>
          </cell>
          <cell r="K3856" t="str">
            <v>MARIA MORA</v>
          </cell>
          <cell r="L3856" t="str">
            <v>AV PODOCARPUR Y CALLE CHINCHIPE A LADO DE LA CANCHA MUNICIPAL ZAMIRA//EL REMOLINO ZAMORA 190101 ZAMORA-CHINCHIPE</v>
          </cell>
          <cell r="M3856" t="str">
            <v/>
          </cell>
          <cell r="N3856" t="str">
            <v>0982901492 / 072624165</v>
          </cell>
          <cell r="O3856" t="str">
            <v>0982901492 / 072624165</v>
          </cell>
          <cell r="P3856" t="str">
            <v>190101</v>
          </cell>
          <cell r="Q3856" t="str">
            <v>ZAMORA</v>
          </cell>
          <cell r="R3856" t="str">
            <v>ZAMORA CHINCHIPE</v>
          </cell>
          <cell r="S3856" t="str">
            <v>ZAMORA</v>
          </cell>
          <cell r="T3856" t="str">
            <v>TRAMACO</v>
          </cell>
          <cell r="U3856" t="str">
            <v>FLEXNETUIO_PROVINCIA</v>
          </cell>
          <cell r="V3856">
            <v>1</v>
          </cell>
          <cell r="W3856">
            <v>11.1</v>
          </cell>
          <cell r="X3856" t="str">
            <v>HYCITE QUITO</v>
          </cell>
          <cell r="Y3856" t="str">
            <v>FLEX NET CALLE 28 DE JUNIO S/N Y GARCIA MORENO ENTRADA LLANO GRANDE</v>
          </cell>
        </row>
        <row r="3857">
          <cell r="A3857" t="str">
            <v>98752272</v>
          </cell>
          <cell r="B3857">
            <v>483510</v>
          </cell>
          <cell r="C3857" t="str">
            <v>98752272</v>
          </cell>
          <cell r="D3857" t="str">
            <v>HYCITE</v>
          </cell>
          <cell r="E3857" t="str">
            <v>DESPACHO</v>
          </cell>
          <cell r="F3857" t="str">
            <v>NORMAL</v>
          </cell>
          <cell r="G3857" t="str">
            <v>TFQ90027</v>
          </cell>
          <cell r="H3857">
            <v>44916</v>
          </cell>
          <cell r="I3857" t="str">
            <v>ENTREGADO</v>
          </cell>
          <cell r="J3857">
            <v>44917</v>
          </cell>
          <cell r="K3857" t="str">
            <v>CAMILO ALVEAR</v>
          </cell>
          <cell r="L3857" t="str">
            <v>GONZALO PIZARRO Y PILLACUA N5-5 28 CONJUNTO MIRA CETI CASA #14 QUITO / VALLE DE TUMBACO TUMBACO 170902 PICHINCHA</v>
          </cell>
          <cell r="N3857" t="str">
            <v>0998004686 / 999747675</v>
          </cell>
          <cell r="O3857" t="str">
            <v>0998004686 / 999747675</v>
          </cell>
          <cell r="P3857" t="str">
            <v>170902</v>
          </cell>
          <cell r="Q3857" t="str">
            <v>QUITO</v>
          </cell>
          <cell r="R3857" t="str">
            <v>PICHINCHA</v>
          </cell>
          <cell r="S3857" t="str">
            <v>TUMBACO</v>
          </cell>
          <cell r="T3857" t="str">
            <v>FLEXTRANS UIO</v>
          </cell>
          <cell r="U3857" t="str">
            <v>FLEXNETUIO_LOCAL</v>
          </cell>
          <cell r="V3857">
            <v>2</v>
          </cell>
          <cell r="W3857">
            <v>18.2</v>
          </cell>
          <cell r="X3857" t="str">
            <v>HYCITE QUITO</v>
          </cell>
          <cell r="Y3857" t="str">
            <v>FLEX NET CALLE 28 DE JUNIO S/N Y GARCIA MORENO ENTRADA LLANO GRANDE</v>
          </cell>
        </row>
        <row r="3858">
          <cell r="A3858" t="str">
            <v>98753356</v>
          </cell>
          <cell r="B3858">
            <v>483511</v>
          </cell>
          <cell r="C3858" t="str">
            <v>98753356</v>
          </cell>
          <cell r="D3858" t="str">
            <v>HYCITE</v>
          </cell>
          <cell r="E3858" t="str">
            <v>DESPACHO</v>
          </cell>
          <cell r="F3858" t="str">
            <v>NORMAL</v>
          </cell>
          <cell r="G3858" t="str">
            <v>TFQ90010</v>
          </cell>
          <cell r="H3858">
            <v>44916</v>
          </cell>
          <cell r="I3858" t="str">
            <v>ENTREGADO</v>
          </cell>
          <cell r="J3858">
            <v>44917</v>
          </cell>
          <cell r="K3858" t="str">
            <v>LUPE RODRIGUEZ</v>
          </cell>
          <cell r="L3858" t="str">
            <v>CALLE B OE4 -360 CONJ ARQUITECTO LOTE 8 DIAGONAL OE 40 QUITO//CNJTO ARQUITECTO POMASQUI (PUSUQUI) 170308 PICHINCHA</v>
          </cell>
          <cell r="M3858" t="str">
            <v/>
          </cell>
          <cell r="N3858" t="str">
            <v>0987808480 / 024756323</v>
          </cell>
          <cell r="O3858" t="str">
            <v>0987808480 / 024756323</v>
          </cell>
          <cell r="P3858" t="str">
            <v>170308</v>
          </cell>
          <cell r="Q3858" t="str">
            <v>QUITO</v>
          </cell>
          <cell r="R3858" t="str">
            <v>PICHINCHA</v>
          </cell>
          <cell r="S3858" t="str">
            <v>POMASQUI - BELLA MARIA SANTA ROSA - URBANIZACION LOS SAUCES</v>
          </cell>
          <cell r="T3858" t="str">
            <v>FLEXTRANS UIO</v>
          </cell>
          <cell r="U3858" t="str">
            <v>FLEXNETUIO_LOCAL</v>
          </cell>
          <cell r="V3858">
            <v>1</v>
          </cell>
          <cell r="W3858">
            <v>7.1</v>
          </cell>
          <cell r="X3858" t="str">
            <v>HYCITE QUITO</v>
          </cell>
          <cell r="Y3858" t="str">
            <v>FLEX NET CALLE 28 DE JUNIO S/N Y GARCIA MORENO ENTRADA LLANO GRANDE</v>
          </cell>
        </row>
        <row r="3859">
          <cell r="A3859" t="str">
            <v>98753510</v>
          </cell>
          <cell r="B3859">
            <v>483512</v>
          </cell>
          <cell r="C3859" t="str">
            <v>98753510</v>
          </cell>
          <cell r="D3859" t="str">
            <v>HYCITE</v>
          </cell>
          <cell r="E3859" t="str">
            <v>DESPACHO</v>
          </cell>
          <cell r="F3859" t="str">
            <v>NORMAL</v>
          </cell>
          <cell r="G3859" t="str">
            <v>TFQ90028</v>
          </cell>
          <cell r="H3859">
            <v>44916</v>
          </cell>
          <cell r="I3859" t="str">
            <v>ENTREGADO</v>
          </cell>
          <cell r="J3859">
            <v>44917</v>
          </cell>
          <cell r="K3859" t="str">
            <v>PAMELA LUNA</v>
          </cell>
          <cell r="L3859" t="str">
            <v>NORUEGA E9-51 Y SUIZA 20 NORTH LANO PISO 8 QUITO//NORTE INAQUITO 170505 PICHINCHA</v>
          </cell>
          <cell r="N3859" t="str">
            <v>0988146829 / 023360435</v>
          </cell>
          <cell r="O3859" t="str">
            <v>0988146829 / 023360435</v>
          </cell>
          <cell r="P3859" t="str">
            <v>170505</v>
          </cell>
          <cell r="Q3859" t="str">
            <v>QUITO</v>
          </cell>
          <cell r="R3859" t="str">
            <v>PICHINCHA</v>
          </cell>
          <cell r="S3859" t="str">
            <v>QUITO</v>
          </cell>
          <cell r="T3859" t="str">
            <v>FLEXTRANS UIO</v>
          </cell>
          <cell r="U3859" t="str">
            <v>FLEXNETUIO_LOCAL</v>
          </cell>
          <cell r="V3859">
            <v>2</v>
          </cell>
          <cell r="W3859">
            <v>17.2</v>
          </cell>
          <cell r="X3859" t="str">
            <v>HYCITE QUITO</v>
          </cell>
          <cell r="Y3859" t="str">
            <v>FLEX NET CALLE 28 DE JUNIO S/N Y GARCIA MORENO ENTRADA LLANO GRANDE</v>
          </cell>
        </row>
        <row r="3860">
          <cell r="A3860" t="str">
            <v>98753702</v>
          </cell>
          <cell r="B3860">
            <v>483513</v>
          </cell>
          <cell r="C3860" t="str">
            <v>98753702</v>
          </cell>
          <cell r="D3860" t="str">
            <v>HYCITE</v>
          </cell>
          <cell r="E3860" t="str">
            <v>DESPACHO</v>
          </cell>
          <cell r="F3860" t="str">
            <v>NORMAL</v>
          </cell>
          <cell r="G3860" t="str">
            <v>TFQ90012</v>
          </cell>
          <cell r="H3860">
            <v>44916</v>
          </cell>
          <cell r="I3860" t="str">
            <v>ENTREGADO</v>
          </cell>
          <cell r="J3860">
            <v>44917</v>
          </cell>
          <cell r="K3860" t="str">
            <v>AURA MORA</v>
          </cell>
          <cell r="L3860" t="str">
            <v>VERSALLES Y LUIS MOSQUERA NARVAEZ OE2-81 AV CRISTOBAL COLON ESQUINA TIENDA QUITO / SANTA CLARA SANTA CLARA 170520 PICHINCHA</v>
          </cell>
          <cell r="M3860" t="str">
            <v/>
          </cell>
          <cell r="N3860" t="str">
            <v>0984513338</v>
          </cell>
          <cell r="O3860" t="str">
            <v>0984513338</v>
          </cell>
          <cell r="P3860" t="str">
            <v>170520</v>
          </cell>
          <cell r="Q3860" t="str">
            <v>QUITO</v>
          </cell>
          <cell r="R3860" t="str">
            <v>PICHINCHA</v>
          </cell>
          <cell r="S3860" t="str">
            <v>QUITO</v>
          </cell>
          <cell r="T3860" t="str">
            <v>FLEXTRANS UIO</v>
          </cell>
          <cell r="U3860" t="str">
            <v>FLEXNETUIO_LOCAL</v>
          </cell>
          <cell r="V3860">
            <v>1</v>
          </cell>
          <cell r="W3860">
            <v>9.9</v>
          </cell>
          <cell r="X3860" t="str">
            <v>HYCITE QUITO</v>
          </cell>
          <cell r="Y3860" t="str">
            <v>FLEX NET CALLE 28 DE JUNIO S/N Y GARCIA MORENO ENTRADA LLANO GRANDE</v>
          </cell>
        </row>
        <row r="3861">
          <cell r="A3861" t="str">
            <v>98754864</v>
          </cell>
          <cell r="B3861">
            <v>483514</v>
          </cell>
          <cell r="C3861" t="str">
            <v>98754864</v>
          </cell>
          <cell r="D3861" t="str">
            <v>HYCITE</v>
          </cell>
          <cell r="E3861" t="str">
            <v>DESPACHO</v>
          </cell>
          <cell r="F3861" t="str">
            <v>NORMAL</v>
          </cell>
          <cell r="G3861" t="str">
            <v>031002004122542</v>
          </cell>
          <cell r="H3861">
            <v>44916</v>
          </cell>
          <cell r="I3861" t="str">
            <v>EN_TRANSITO</v>
          </cell>
          <cell r="J3861">
            <v>44916</v>
          </cell>
          <cell r="K3861" t="str">
            <v>ROSANA ZUNIGA</v>
          </cell>
          <cell r="L3861" t="str">
            <v>COLONSO S/N JORGE PALOMO AV JUMANDI DGL AL TALLER DE MOTOS TENA-BR CENTRAL TENA 150101 NAPO</v>
          </cell>
          <cell r="M3861" t="str">
            <v/>
          </cell>
          <cell r="N3861" t="str">
            <v>0985417652</v>
          </cell>
          <cell r="O3861" t="str">
            <v>0985417652</v>
          </cell>
          <cell r="P3861" t="str">
            <v>150101</v>
          </cell>
          <cell r="Q3861" t="str">
            <v>TENA</v>
          </cell>
          <cell r="R3861" t="str">
            <v>NAPO</v>
          </cell>
          <cell r="S3861" t="str">
            <v>TENA</v>
          </cell>
          <cell r="T3861" t="str">
            <v>TRAMACO</v>
          </cell>
          <cell r="U3861" t="str">
            <v>FLEXNETUIO_PROVINCIA</v>
          </cell>
          <cell r="V3861">
            <v>1</v>
          </cell>
          <cell r="W3861">
            <v>4.5999999999999996</v>
          </cell>
          <cell r="X3861" t="str">
            <v>HYCITE QUITO</v>
          </cell>
          <cell r="Y3861" t="str">
            <v>FLEX NET CALLE 28 DE JUNIO S/N Y GARCIA MORENO ENTRADA LLANO GRANDE</v>
          </cell>
        </row>
        <row r="3862">
          <cell r="A3862" t="str">
            <v>98755649</v>
          </cell>
          <cell r="B3862">
            <v>483515</v>
          </cell>
          <cell r="C3862" t="str">
            <v>98755649</v>
          </cell>
          <cell r="D3862" t="str">
            <v>HYCITE</v>
          </cell>
          <cell r="E3862" t="str">
            <v>DESPACHO</v>
          </cell>
          <cell r="F3862" t="str">
            <v>NORMAL</v>
          </cell>
          <cell r="G3862" t="str">
            <v>031002004122508</v>
          </cell>
          <cell r="H3862">
            <v>44916</v>
          </cell>
          <cell r="I3862" t="str">
            <v>ENTREGADO</v>
          </cell>
          <cell r="J3862">
            <v>44917</v>
          </cell>
          <cell r="K3862" t="str">
            <v>ALBA VERA</v>
          </cell>
          <cell r="L3862" t="str">
            <v>EX CONSEJO PROVINCIAL CAMILO DE TORRANO FCO DE ORELLANA // EX CONSEJO PROVINCIAL PTO FRANCISCO DE ORELLANA 220202 ORELLANA</v>
          </cell>
          <cell r="M3862" t="str">
            <v/>
          </cell>
          <cell r="N3862" t="str">
            <v>0980536326</v>
          </cell>
          <cell r="O3862" t="str">
            <v>0980536326</v>
          </cell>
          <cell r="P3862" t="str">
            <v>220202</v>
          </cell>
          <cell r="Q3862" t="str">
            <v>EL COCA</v>
          </cell>
          <cell r="R3862" t="str">
            <v>ORELLANA</v>
          </cell>
          <cell r="S3862" t="str">
            <v>PUERTO FRANCISCO DE ORELLANA (EL COCA) - FLOR DE ORIENTE</v>
          </cell>
          <cell r="T3862" t="str">
            <v>TRAMACO</v>
          </cell>
          <cell r="U3862" t="str">
            <v>FLEXNETUIO_PROVINCIA</v>
          </cell>
          <cell r="V3862">
            <v>1</v>
          </cell>
          <cell r="W3862">
            <v>6.7</v>
          </cell>
          <cell r="X3862" t="str">
            <v>HYCITE QUITO</v>
          </cell>
          <cell r="Y3862" t="str">
            <v>FLEX NET CALLE 28 DE JUNIO S/N Y GARCIA MORENO ENTRADA LLANO GRANDE</v>
          </cell>
        </row>
        <row r="3863">
          <cell r="A3863" t="str">
            <v>98757336</v>
          </cell>
          <cell r="B3863">
            <v>483517</v>
          </cell>
          <cell r="C3863" t="str">
            <v>98757336</v>
          </cell>
          <cell r="D3863" t="str">
            <v>HYCITE</v>
          </cell>
          <cell r="E3863" t="str">
            <v>DESPACHO</v>
          </cell>
          <cell r="F3863" t="str">
            <v>NORMAL</v>
          </cell>
          <cell r="G3863" t="str">
            <v>TF90014</v>
          </cell>
          <cell r="H3863">
            <v>44916</v>
          </cell>
          <cell r="I3863" t="str">
            <v>ENTREGADO</v>
          </cell>
          <cell r="J3863">
            <v>44917</v>
          </cell>
          <cell r="K3863" t="str">
            <v>XIOMARA PARDO</v>
          </cell>
          <cell r="L3863" t="str">
            <v>DALIAS SL 16 Y JOSE RODRIGUEZ GUAYAQUIL  TARQUI 090501 GUAYAS</v>
          </cell>
          <cell r="M3863" t="str">
            <v/>
          </cell>
          <cell r="N3863" t="str">
            <v>0963667754</v>
          </cell>
          <cell r="O3863" t="str">
            <v>0963667754</v>
          </cell>
          <cell r="P3863" t="str">
            <v>090501</v>
          </cell>
          <cell r="Q3863" t="str">
            <v>GUAYAQUIL</v>
          </cell>
          <cell r="R3863" t="str">
            <v>GUAYAS</v>
          </cell>
          <cell r="S3863" t="str">
            <v>GUAYAQUIL</v>
          </cell>
          <cell r="T3863" t="str">
            <v>ITSACOURIER</v>
          </cell>
          <cell r="U3863" t="str">
            <v>FLEXNETUIO_GYE</v>
          </cell>
          <cell r="V3863">
            <v>1</v>
          </cell>
          <cell r="W3863">
            <v>0.2</v>
          </cell>
          <cell r="X3863" t="str">
            <v>HYCITE QUITO</v>
          </cell>
          <cell r="Y3863" t="str">
            <v>FLEX NET CALLE 28 DE JUNIO S/N Y GARCIA MORENO ENTRADA LLANO GRANDE</v>
          </cell>
        </row>
        <row r="3864">
          <cell r="A3864" t="str">
            <v>98757426</v>
          </cell>
          <cell r="B3864">
            <v>483518</v>
          </cell>
          <cell r="C3864" t="str">
            <v>98757426</v>
          </cell>
          <cell r="D3864" t="str">
            <v>HYCITE</v>
          </cell>
          <cell r="E3864" t="str">
            <v>DESPACHO</v>
          </cell>
          <cell r="F3864" t="str">
            <v>NORMAL</v>
          </cell>
          <cell r="G3864" t="str">
            <v>TFQ90015</v>
          </cell>
          <cell r="H3864">
            <v>44916</v>
          </cell>
          <cell r="I3864" t="str">
            <v>ENTREGADO</v>
          </cell>
          <cell r="J3864">
            <v>44917</v>
          </cell>
          <cell r="K3864" t="str">
            <v>MARIA ARMIJOS</v>
          </cell>
          <cell r="L3864" t="str">
            <v>QUITUMBE 640 Y NAZARET CONDOMINIO MARIA CRISTINA / CASA 8 QUITO//EL ROSARIO COTOCOLLAO 170303 PICHINCHA</v>
          </cell>
          <cell r="M3864" t="str">
            <v/>
          </cell>
          <cell r="N3864" t="str">
            <v>0997788888</v>
          </cell>
          <cell r="O3864" t="str">
            <v>0997788888</v>
          </cell>
          <cell r="P3864" t="str">
            <v>170303</v>
          </cell>
          <cell r="Q3864" t="str">
            <v>QUITO</v>
          </cell>
          <cell r="R3864" t="str">
            <v>PICHINCHA</v>
          </cell>
          <cell r="S3864" t="str">
            <v>QUITO</v>
          </cell>
          <cell r="T3864" t="str">
            <v>FLEXTRANS UIO</v>
          </cell>
          <cell r="U3864" t="str">
            <v>FLEXNETUIO_LOCAL</v>
          </cell>
          <cell r="V3864">
            <v>1</v>
          </cell>
          <cell r="W3864">
            <v>9.8000000000000007</v>
          </cell>
          <cell r="X3864" t="str">
            <v>HYCITE QUITO</v>
          </cell>
          <cell r="Y3864" t="str">
            <v>FLEX NET CALLE 28 DE JUNIO S/N Y GARCIA MORENO ENTRADA LLANO GRANDE</v>
          </cell>
        </row>
        <row r="3865">
          <cell r="A3865" t="str">
            <v>98757574</v>
          </cell>
          <cell r="B3865">
            <v>483519</v>
          </cell>
          <cell r="C3865" t="str">
            <v>98757574</v>
          </cell>
          <cell r="D3865" t="str">
            <v>HYCITE</v>
          </cell>
          <cell r="E3865" t="str">
            <v>DESPACHO</v>
          </cell>
          <cell r="F3865" t="str">
            <v>NORMAL</v>
          </cell>
          <cell r="G3865" t="str">
            <v>031002004122543</v>
          </cell>
          <cell r="H3865">
            <v>44916</v>
          </cell>
          <cell r="I3865" t="str">
            <v>ENTREGADO</v>
          </cell>
          <cell r="J3865">
            <v>44917</v>
          </cell>
          <cell r="K3865" t="str">
            <v>GABRIELA CHILUISA</v>
          </cell>
          <cell r="L3865" t="str">
            <v>YANAYACU ILLUCHI DIAGONAL A MULTIFAMILIARES LATACUNGA//LAS FUENTES ELOY ALFARO 050107 COTOPAXI</v>
          </cell>
          <cell r="M3865" t="str">
            <v/>
          </cell>
          <cell r="N3865" t="str">
            <v>0999250663</v>
          </cell>
          <cell r="O3865" t="str">
            <v>0999250663</v>
          </cell>
          <cell r="P3865" t="str">
            <v>050107</v>
          </cell>
          <cell r="Q3865" t="str">
            <v>LATACUNGA</v>
          </cell>
          <cell r="R3865" t="str">
            <v>COTOPAXI</v>
          </cell>
          <cell r="S3865" t="str">
            <v>LATACUNGA</v>
          </cell>
          <cell r="T3865" t="str">
            <v>TRAMACO</v>
          </cell>
          <cell r="U3865" t="str">
            <v>FLEXNETUIO_PROVINCIA</v>
          </cell>
          <cell r="V3865">
            <v>1</v>
          </cell>
          <cell r="W3865">
            <v>7.9</v>
          </cell>
          <cell r="X3865" t="str">
            <v>HYCITE QUITO</v>
          </cell>
          <cell r="Y3865" t="str">
            <v>FLEX NET CALLE 28 DE JUNIO S/N Y GARCIA MORENO ENTRADA LLANO GRANDE</v>
          </cell>
        </row>
        <row r="3866">
          <cell r="A3866" t="str">
            <v>98757995</v>
          </cell>
          <cell r="B3866">
            <v>483520</v>
          </cell>
          <cell r="C3866" t="str">
            <v>98757995</v>
          </cell>
          <cell r="D3866" t="str">
            <v>HYCITE</v>
          </cell>
          <cell r="E3866" t="str">
            <v>DESPACHO</v>
          </cell>
          <cell r="F3866" t="str">
            <v>NORMAL</v>
          </cell>
          <cell r="G3866" t="str">
            <v>031002004122993</v>
          </cell>
          <cell r="H3866">
            <v>44916</v>
          </cell>
          <cell r="I3866" t="str">
            <v>INCIDENCIA</v>
          </cell>
          <cell r="J3866">
            <v>44923</v>
          </cell>
          <cell r="K3866" t="str">
            <v>FELIX CAMPUZANO</v>
          </cell>
          <cell r="L3866" t="str">
            <v>VIA A GUAYAQUIL ENTRE CUENCA Y ORIENTE DIAGONAL A LA RUEDA EL EMPALME // EL EMPALME VELASCO IBARRA (CAB. EL E 090850 GUAYAS</v>
          </cell>
          <cell r="N3866" t="str">
            <v>0997682278 / 988277169</v>
          </cell>
          <cell r="O3866" t="str">
            <v>0997682278 / 988277169</v>
          </cell>
          <cell r="P3866" t="str">
            <v>091501</v>
          </cell>
          <cell r="Q3866" t="str">
            <v>EL EMPALME</v>
          </cell>
          <cell r="R3866" t="str">
            <v>GUAYAS</v>
          </cell>
          <cell r="S3866" t="str">
            <v>VELASCO IBARRA (CAB. EL EMPALME) - EL PORVENIR</v>
          </cell>
          <cell r="T3866" t="str">
            <v>TRAMACO</v>
          </cell>
          <cell r="U3866" t="str">
            <v>FLEXNETUIO_PROVINCIA</v>
          </cell>
          <cell r="V3866">
            <v>2</v>
          </cell>
          <cell r="W3866">
            <v>12.9</v>
          </cell>
          <cell r="X3866" t="str">
            <v>HYCITE QUITO</v>
          </cell>
          <cell r="Y3866" t="str">
            <v>FLEX NET CALLE 28 DE JUNIO S/N Y GARCIA MORENO ENTRADA LLANO GRANDE</v>
          </cell>
        </row>
        <row r="3867">
          <cell r="A3867" t="str">
            <v>98759432</v>
          </cell>
          <cell r="B3867">
            <v>483521</v>
          </cell>
          <cell r="C3867" t="str">
            <v>98759432</v>
          </cell>
          <cell r="D3867" t="str">
            <v>HYCITE</v>
          </cell>
          <cell r="E3867" t="str">
            <v>DESPACHO</v>
          </cell>
          <cell r="F3867" t="str">
            <v>NORMAL</v>
          </cell>
          <cell r="G3867" t="str">
            <v>031002004122545</v>
          </cell>
          <cell r="H3867">
            <v>44916</v>
          </cell>
          <cell r="I3867" t="str">
            <v>INCIDENCIA</v>
          </cell>
          <cell r="J3867">
            <v>44923</v>
          </cell>
          <cell r="K3867" t="str">
            <v>ISABEL MARINA ANCHUNDIA DELGADO</v>
          </cell>
          <cell r="L3867" t="str">
            <v>CALLE 35 Y 37 PASANDO EL KARAOQUE COSTA AZUL MANTA MANTA LOS ESTEROS 130209 MANABI</v>
          </cell>
          <cell r="M3867" t="str">
            <v/>
          </cell>
          <cell r="N3867" t="str">
            <v>0990966959 / 325102511</v>
          </cell>
          <cell r="O3867" t="str">
            <v>0990966959 / 325102511</v>
          </cell>
          <cell r="P3867" t="str">
            <v>130209</v>
          </cell>
          <cell r="Q3867" t="str">
            <v>MANTA</v>
          </cell>
          <cell r="R3867" t="str">
            <v>MANABI</v>
          </cell>
          <cell r="S3867" t="str">
            <v>MANTA</v>
          </cell>
          <cell r="T3867" t="str">
            <v>TRAMACO</v>
          </cell>
          <cell r="U3867" t="str">
            <v>FLEXNETUIO_PROVINCIA</v>
          </cell>
          <cell r="V3867">
            <v>1</v>
          </cell>
          <cell r="W3867">
            <v>0.5</v>
          </cell>
          <cell r="X3867" t="str">
            <v>HYCITE QUITO</v>
          </cell>
          <cell r="Y3867" t="str">
            <v>FLEX NET CALLE 28 DE JUNIO S/N Y GARCIA MORENO ENTRADA LLANO GRANDE</v>
          </cell>
        </row>
        <row r="3868">
          <cell r="A3868" t="str">
            <v>98760489</v>
          </cell>
          <cell r="B3868">
            <v>483523</v>
          </cell>
          <cell r="C3868" t="str">
            <v>98760489</v>
          </cell>
          <cell r="D3868" t="str">
            <v>HYCITE</v>
          </cell>
          <cell r="E3868" t="str">
            <v>DESPACHO</v>
          </cell>
          <cell r="F3868" t="str">
            <v>NORMAL</v>
          </cell>
          <cell r="G3868" t="str">
            <v>031002004122546</v>
          </cell>
          <cell r="H3868">
            <v>44916</v>
          </cell>
          <cell r="I3868" t="str">
            <v>ENTREGADO</v>
          </cell>
          <cell r="J3868">
            <v>44917</v>
          </cell>
          <cell r="K3868" t="str">
            <v> PEDRO MANUAL CARABALI ARCE</v>
          </cell>
          <cell r="L3868" t="str">
            <v>CLL ISLA SAN SALVADOR 3-65 Y CLL AMBATO ENTRE LAS CALLES AMBATO Y LATACUNGA. IBARRA EL SAGRARIO 100104 IMBABURA</v>
          </cell>
          <cell r="M3868" t="str">
            <v/>
          </cell>
          <cell r="N3868" t="str">
            <v>0993311823 /</v>
          </cell>
          <cell r="O3868" t="str">
            <v>0993311823 /</v>
          </cell>
          <cell r="P3868" t="str">
            <v>100104</v>
          </cell>
          <cell r="Q3868" t="str">
            <v>IBARRA</v>
          </cell>
          <cell r="R3868" t="str">
            <v>IMBABURA</v>
          </cell>
          <cell r="S3868" t="str">
            <v>SAN MIGUEL DE IBARRA</v>
          </cell>
          <cell r="T3868" t="str">
            <v>TRAMACO</v>
          </cell>
          <cell r="U3868" t="str">
            <v>FLEXNETUIO_PROVINCIA</v>
          </cell>
          <cell r="V3868">
            <v>1</v>
          </cell>
          <cell r="W3868">
            <v>0.2</v>
          </cell>
          <cell r="X3868" t="str">
            <v>HYCITE QUITO</v>
          </cell>
          <cell r="Y3868" t="str">
            <v>FLEX NET CALLE 28 DE JUNIO S/N Y GARCIA MORENO ENTRADA LLANO GRANDE</v>
          </cell>
        </row>
        <row r="3869">
          <cell r="A3869" t="str">
            <v>98760718</v>
          </cell>
          <cell r="B3869">
            <v>483524</v>
          </cell>
          <cell r="C3869" t="str">
            <v>98760718</v>
          </cell>
          <cell r="D3869" t="str">
            <v>HYCITE</v>
          </cell>
          <cell r="E3869" t="str">
            <v>DESPACHO</v>
          </cell>
          <cell r="F3869" t="str">
            <v>NORMAL</v>
          </cell>
          <cell r="G3869" t="str">
            <v>031002004122547</v>
          </cell>
          <cell r="H3869">
            <v>44916</v>
          </cell>
          <cell r="I3869" t="str">
            <v>ENTREGADO</v>
          </cell>
          <cell r="J3869">
            <v>44917</v>
          </cell>
          <cell r="K3869" t="str">
            <v>JUAN EDUARDO TAPIA CALVOPINA</v>
          </cell>
          <cell r="L3869" t="str">
            <v>BARRIO EL VERGEL, CALLE SAN PABLO S/N Y SAN PEDRO QUITO TABABELA 170505 PICHINCHA</v>
          </cell>
          <cell r="N3869" t="str">
            <v>0968254509 / 932344672</v>
          </cell>
          <cell r="O3869" t="str">
            <v>0968254509 / 932344672</v>
          </cell>
          <cell r="P3869" t="str">
            <v>170505</v>
          </cell>
          <cell r="Q3869" t="str">
            <v>QUITO</v>
          </cell>
          <cell r="R3869" t="str">
            <v>PICHINCHA</v>
          </cell>
          <cell r="S3869" t="str">
            <v>QUITO</v>
          </cell>
          <cell r="T3869" t="str">
            <v>TRAMACO</v>
          </cell>
          <cell r="U3869" t="str">
            <v>FLEXNETUIO_PROVINCIA</v>
          </cell>
          <cell r="V3869">
            <v>1</v>
          </cell>
          <cell r="W3869">
            <v>1.02</v>
          </cell>
          <cell r="X3869" t="str">
            <v>HYCITE QUITO</v>
          </cell>
          <cell r="Y3869" t="str">
            <v>FLEX NET CALLE 28 DE JUNIO S/N Y GARCIA MORENO ENTRADA LLANO GRANDE</v>
          </cell>
        </row>
        <row r="3870">
          <cell r="A3870" t="str">
            <v>98724797</v>
          </cell>
          <cell r="B3870">
            <v>483461</v>
          </cell>
          <cell r="C3870" t="str">
            <v>98724797</v>
          </cell>
          <cell r="D3870" t="str">
            <v>HYCITE</v>
          </cell>
          <cell r="E3870" t="str">
            <v>DESPACHO</v>
          </cell>
          <cell r="F3870" t="str">
            <v>NORMAL</v>
          </cell>
          <cell r="G3870" t="str">
            <v>TF89989</v>
          </cell>
          <cell r="H3870">
            <v>44916</v>
          </cell>
          <cell r="I3870" t="str">
            <v>ENTREGADO</v>
          </cell>
          <cell r="J3870">
            <v>44918</v>
          </cell>
          <cell r="K3870" t="str">
            <v>ROSA QUIMI</v>
          </cell>
          <cell r="L3870" t="str">
            <v>CIUDAD DEL RIO 2 MZ 941 VLL 23 A LADO DE PLAZA TIA GUAYAQUIL / NORTE PASCUALES 090703 GUAYAS</v>
          </cell>
          <cell r="M3870" t="str">
            <v/>
          </cell>
          <cell r="N3870" t="str">
            <v>0993500058 / 981293346</v>
          </cell>
          <cell r="O3870" t="str">
            <v>0993500058 / 981293346</v>
          </cell>
          <cell r="P3870" t="str">
            <v>090703</v>
          </cell>
          <cell r="Q3870" t="str">
            <v>GUAYAQUIL</v>
          </cell>
          <cell r="R3870" t="str">
            <v>GUAYAS</v>
          </cell>
          <cell r="S3870" t="str">
            <v>GUAYAQUIL</v>
          </cell>
          <cell r="T3870" t="str">
            <v>ITSACOURIER</v>
          </cell>
          <cell r="U3870" t="str">
            <v>FLEXNETUIO_GYE</v>
          </cell>
          <cell r="V3870">
            <v>1</v>
          </cell>
          <cell r="W3870">
            <v>9.9</v>
          </cell>
          <cell r="X3870" t="str">
            <v>HYCITE QUITO</v>
          </cell>
          <cell r="Y3870" t="str">
            <v>FLEX NET CALLE 28 DE JUNIO S/N Y GARCIA MORENO ENTRADA LLANO GRANDE</v>
          </cell>
        </row>
        <row r="3871">
          <cell r="A3871" t="str">
            <v>98725320</v>
          </cell>
          <cell r="B3871">
            <v>483462</v>
          </cell>
          <cell r="C3871" t="str">
            <v>98725320</v>
          </cell>
          <cell r="D3871" t="str">
            <v>HYCITE</v>
          </cell>
          <cell r="E3871" t="str">
            <v>DESPACHO</v>
          </cell>
          <cell r="F3871" t="str">
            <v>NORMAL</v>
          </cell>
          <cell r="G3871" t="str">
            <v>031002004122515</v>
          </cell>
          <cell r="H3871">
            <v>44916</v>
          </cell>
          <cell r="I3871" t="str">
            <v>ENTREGADO</v>
          </cell>
          <cell r="J3871">
            <v>44917</v>
          </cell>
          <cell r="K3871" t="str">
            <v>JENNIFER VELEZ</v>
          </cell>
          <cell r="L3871" t="str">
            <v>CALLE ALBERTO FLORES Y AV BOMBOLI ENTRADA CIUDAD NUEVA 2 CUADRA IZQUIERDA SANTO DOMINGO // COOP CIUDAD NUEVA BOMBOLI 230204 SANTO DOMINGO</v>
          </cell>
          <cell r="M3871" t="str">
            <v/>
          </cell>
          <cell r="N3871" t="str">
            <v>0968784898</v>
          </cell>
          <cell r="O3871" t="str">
            <v>0968784898</v>
          </cell>
          <cell r="P3871" t="str">
            <v>230204</v>
          </cell>
          <cell r="Q3871" t="str">
            <v>SANTO DOMINGO</v>
          </cell>
          <cell r="R3871" t="str">
            <v>SANTO DOMINGO DE LOS TSACHILAS</v>
          </cell>
          <cell r="S3871" t="str">
            <v>SANTO DOMINGO DE LOS COLORADOS</v>
          </cell>
          <cell r="T3871" t="str">
            <v>TRAMACO</v>
          </cell>
          <cell r="U3871" t="str">
            <v>FLEXNETUIO_PROVINCIA</v>
          </cell>
          <cell r="V3871">
            <v>1</v>
          </cell>
          <cell r="W3871">
            <v>8.8000000000000007</v>
          </cell>
          <cell r="X3871" t="str">
            <v>HYCITE QUITO</v>
          </cell>
          <cell r="Y3871" t="str">
            <v>FLEX NET CALLE 28 DE JUNIO S/N Y GARCIA MORENO ENTRADA LLANO GRANDE</v>
          </cell>
        </row>
        <row r="3872">
          <cell r="A3872" t="str">
            <v>98726821</v>
          </cell>
          <cell r="B3872">
            <v>483463</v>
          </cell>
          <cell r="C3872" t="str">
            <v>98726821</v>
          </cell>
          <cell r="D3872" t="str">
            <v>HYCITE</v>
          </cell>
          <cell r="E3872" t="str">
            <v>DESPACHO</v>
          </cell>
          <cell r="F3872" t="str">
            <v>NORMAL</v>
          </cell>
          <cell r="G3872" t="str">
            <v>031002004122516</v>
          </cell>
          <cell r="H3872">
            <v>44916</v>
          </cell>
          <cell r="I3872" t="str">
            <v>ENTREGADO</v>
          </cell>
          <cell r="J3872">
            <v>44917</v>
          </cell>
          <cell r="K3872" t="str">
            <v>AMPARO IMBAGO</v>
          </cell>
          <cell r="L3872" t="str">
            <v>JACINTO EYAS 14-68 Y RIO CAREPA LOS CEIBOS IBARRA / SUR LOS CEIBOS 100101 IMBABURA</v>
          </cell>
          <cell r="M3872" t="str">
            <v/>
          </cell>
          <cell r="N3872" t="str">
            <v>0993927838</v>
          </cell>
          <cell r="O3872" t="str">
            <v>0993927838</v>
          </cell>
          <cell r="P3872" t="str">
            <v>100101</v>
          </cell>
          <cell r="Q3872" t="str">
            <v>IBARRA</v>
          </cell>
          <cell r="R3872" t="str">
            <v>IMBABURA</v>
          </cell>
          <cell r="S3872" t="str">
            <v>SAN MIGUEL DE IBARRA</v>
          </cell>
          <cell r="T3872" t="str">
            <v>TRAMACO</v>
          </cell>
          <cell r="U3872" t="str">
            <v>FLEXNETUIO_PROVINCIA</v>
          </cell>
          <cell r="V3872">
            <v>1</v>
          </cell>
          <cell r="W3872">
            <v>13.7</v>
          </cell>
          <cell r="X3872" t="str">
            <v>HYCITE QUITO</v>
          </cell>
          <cell r="Y3872" t="str">
            <v>FLEX NET CALLE 28 DE JUNIO S/N Y GARCIA MORENO ENTRADA LLANO GRANDE</v>
          </cell>
        </row>
        <row r="3873">
          <cell r="A3873" t="str">
            <v>98727874</v>
          </cell>
          <cell r="B3873">
            <v>483464</v>
          </cell>
          <cell r="C3873" t="str">
            <v>98727874</v>
          </cell>
          <cell r="D3873" t="str">
            <v>HYCITE</v>
          </cell>
          <cell r="E3873" t="str">
            <v>DESPACHO</v>
          </cell>
          <cell r="F3873" t="str">
            <v>NORMAL</v>
          </cell>
          <cell r="G3873" t="str">
            <v>031002004122517</v>
          </cell>
          <cell r="H3873">
            <v>44916</v>
          </cell>
          <cell r="I3873" t="str">
            <v>ENTREGADO</v>
          </cell>
          <cell r="J3873">
            <v>44917</v>
          </cell>
          <cell r="K3873" t="str">
            <v>NORMA YOLANDA CORDOVA</v>
          </cell>
          <cell r="L3873" t="str">
            <v>PEDRO MONCAYO 653 ENTRE OLMEDO Y BOLIVAR IBARRA / CENTRO  SAN FRANCISCO 100105 IMBABURA</v>
          </cell>
          <cell r="M3873" t="str">
            <v/>
          </cell>
          <cell r="N3873" t="str">
            <v>0987699733 / 997908035</v>
          </cell>
          <cell r="O3873" t="str">
            <v>0987699733 / 997908035</v>
          </cell>
          <cell r="P3873" t="str">
            <v>100105</v>
          </cell>
          <cell r="Q3873" t="str">
            <v>IBARRA</v>
          </cell>
          <cell r="R3873" t="str">
            <v>IMBABURA</v>
          </cell>
          <cell r="S3873" t="str">
            <v>SAN MIGUEL DE IBARRA</v>
          </cell>
          <cell r="T3873" t="str">
            <v>TRAMACO</v>
          </cell>
          <cell r="U3873" t="str">
            <v>FLEXNETUIO_PROVINCIA</v>
          </cell>
          <cell r="V3873">
            <v>1</v>
          </cell>
          <cell r="W3873">
            <v>10.4</v>
          </cell>
          <cell r="X3873" t="str">
            <v>HYCITE QUITO</v>
          </cell>
          <cell r="Y3873" t="str">
            <v>FLEX NET CALLE 28 DE JUNIO S/N Y GARCIA MORENO ENTRADA LLANO GRANDE</v>
          </cell>
        </row>
        <row r="3874">
          <cell r="A3874" t="str">
            <v>98730176</v>
          </cell>
          <cell r="B3874">
            <v>483465</v>
          </cell>
          <cell r="C3874" t="str">
            <v>98730176</v>
          </cell>
          <cell r="D3874" t="str">
            <v>HYCITE</v>
          </cell>
          <cell r="E3874" t="str">
            <v>DESPACHO</v>
          </cell>
          <cell r="F3874" t="str">
            <v>NORMAL</v>
          </cell>
          <cell r="G3874" t="str">
            <v>TFQ89990</v>
          </cell>
          <cell r="H3874">
            <v>44916</v>
          </cell>
          <cell r="I3874" t="str">
            <v>ENTREGADO</v>
          </cell>
          <cell r="J3874">
            <v>44917</v>
          </cell>
          <cell r="K3874" t="str">
            <v>MARTHA VELASCO</v>
          </cell>
          <cell r="L3874" t="str">
            <v>AV 6 DE DICIEMBRE NO.24-85 MARISCAL FORCH MINIMARKET SANTA MARTHA QUITO LA MARISCAL MARISCAL SUCRE 170524 PICHINCHA</v>
          </cell>
          <cell r="M3874" t="str">
            <v/>
          </cell>
          <cell r="N3874" t="str">
            <v>0992935065</v>
          </cell>
          <cell r="O3874" t="str">
            <v>0992935065</v>
          </cell>
          <cell r="P3874" t="str">
            <v>170524</v>
          </cell>
          <cell r="Q3874" t="str">
            <v>QUITO</v>
          </cell>
          <cell r="R3874" t="str">
            <v>PICHINCHA</v>
          </cell>
          <cell r="S3874" t="str">
            <v>QUITO</v>
          </cell>
          <cell r="T3874" t="str">
            <v>FLEXTRANS UIO</v>
          </cell>
          <cell r="U3874" t="str">
            <v>FLEXNETUIO_LOCAL</v>
          </cell>
          <cell r="V3874">
            <v>1</v>
          </cell>
          <cell r="W3874">
            <v>7.1</v>
          </cell>
          <cell r="X3874" t="str">
            <v>HYCITE QUITO</v>
          </cell>
          <cell r="Y3874" t="str">
            <v>FLEX NET CALLE 28 DE JUNIO S/N Y GARCIA MORENO ENTRADA LLANO GRANDE</v>
          </cell>
        </row>
        <row r="3875">
          <cell r="A3875" t="str">
            <v>98730195</v>
          </cell>
          <cell r="B3875">
            <v>483466</v>
          </cell>
          <cell r="C3875" t="str">
            <v>98730195</v>
          </cell>
          <cell r="D3875" t="str">
            <v>HYCITE</v>
          </cell>
          <cell r="E3875" t="str">
            <v>DESPACHO</v>
          </cell>
          <cell r="F3875" t="str">
            <v>NORMAL</v>
          </cell>
          <cell r="G3875" t="str">
            <v>031002004122518</v>
          </cell>
          <cell r="H3875">
            <v>44916</v>
          </cell>
          <cell r="I3875" t="str">
            <v>ENTREGADO</v>
          </cell>
          <cell r="J3875">
            <v>44918</v>
          </cell>
          <cell r="K3875" t="str">
            <v>JUSTO IBARRA</v>
          </cell>
          <cell r="L3875" t="str">
            <v>CDLA EL GUAYACAN CALLEJON SIN NOBRE CALLE C FRENTE AL CANGREJO QUEVEDO // QUEVEDO GUAYACAN (LA VIRGINIA) 120307 LOS RIOS</v>
          </cell>
          <cell r="M3875" t="str">
            <v/>
          </cell>
          <cell r="N3875" t="str">
            <v>0980069130 / 967394530</v>
          </cell>
          <cell r="O3875" t="str">
            <v>0980069130 / 967394530</v>
          </cell>
          <cell r="P3875" t="str">
            <v>120307</v>
          </cell>
          <cell r="Q3875" t="str">
            <v>QUEVEDO</v>
          </cell>
          <cell r="R3875" t="str">
            <v>LOS RIOS</v>
          </cell>
          <cell r="S3875" t="str">
            <v>QUEVEDO</v>
          </cell>
          <cell r="T3875" t="str">
            <v>TRAMACO</v>
          </cell>
          <cell r="U3875" t="str">
            <v>FLEXNETUIO_PROVINCIA</v>
          </cell>
          <cell r="V3875">
            <v>1</v>
          </cell>
          <cell r="W3875">
            <v>8.8000000000000007</v>
          </cell>
          <cell r="X3875" t="str">
            <v>HYCITE QUITO</v>
          </cell>
          <cell r="Y3875" t="str">
            <v>FLEX NET CALLE 28 DE JUNIO S/N Y GARCIA MORENO ENTRADA LLANO GRANDE</v>
          </cell>
        </row>
        <row r="3876">
          <cell r="A3876" t="str">
            <v>98730200</v>
          </cell>
          <cell r="B3876">
            <v>483467</v>
          </cell>
          <cell r="C3876" t="str">
            <v>98730200</v>
          </cell>
          <cell r="D3876" t="str">
            <v>HYCITE</v>
          </cell>
          <cell r="E3876" t="str">
            <v>DESPACHO</v>
          </cell>
          <cell r="F3876" t="str">
            <v>NORMAL</v>
          </cell>
          <cell r="G3876" t="str">
            <v>031002004122519</v>
          </cell>
          <cell r="H3876">
            <v>44916</v>
          </cell>
          <cell r="I3876" t="str">
            <v>ENTREGADO</v>
          </cell>
          <cell r="J3876">
            <v>44922</v>
          </cell>
          <cell r="K3876" t="str">
            <v>KIMBERLY GALLARDO</v>
          </cell>
          <cell r="L3876" t="str">
            <v>CALLE SEXTA Y 13 DE DICIEMBRE VALENCIA Y GRUTA DEL DIVINO NINO VALENCIA // VALENCIA VALENCIA 120605 LOS RIOS</v>
          </cell>
          <cell r="M3876" t="str">
            <v/>
          </cell>
          <cell r="N3876" t="str">
            <v>0996690462 / 053702220</v>
          </cell>
          <cell r="O3876" t="str">
            <v>0996690462 / 053702220</v>
          </cell>
          <cell r="P3876" t="str">
            <v>120605</v>
          </cell>
          <cell r="Q3876" t="str">
            <v>VALENCIA</v>
          </cell>
          <cell r="R3876" t="str">
            <v>LOS RIOS</v>
          </cell>
          <cell r="S3876" t="str">
            <v>VALENCIA - LA CADENA</v>
          </cell>
          <cell r="T3876" t="str">
            <v>TRAMACO</v>
          </cell>
          <cell r="U3876" t="str">
            <v>FLEXNETUIO_PROVINCIA</v>
          </cell>
          <cell r="V3876">
            <v>1</v>
          </cell>
          <cell r="W3876">
            <v>16.100000000000001</v>
          </cell>
          <cell r="X3876" t="str">
            <v>HYCITE QUITO</v>
          </cell>
          <cell r="Y3876" t="str">
            <v>FLEX NET CALLE 28 DE JUNIO S/N Y GARCIA MORENO ENTRADA LLANO GRANDE</v>
          </cell>
        </row>
        <row r="3877">
          <cell r="A3877" t="str">
            <v>98730698</v>
          </cell>
          <cell r="B3877">
            <v>483468</v>
          </cell>
          <cell r="C3877" t="str">
            <v>98730698</v>
          </cell>
          <cell r="D3877" t="str">
            <v>HYCITE</v>
          </cell>
          <cell r="E3877" t="str">
            <v>DESPACHO</v>
          </cell>
          <cell r="F3877" t="str">
            <v>NORMAL</v>
          </cell>
          <cell r="G3877" t="str">
            <v>031002004122988</v>
          </cell>
          <cell r="H3877">
            <v>44916</v>
          </cell>
          <cell r="I3877" t="str">
            <v>ENTREGADO</v>
          </cell>
          <cell r="J3877">
            <v>44917</v>
          </cell>
          <cell r="K3877" t="str">
            <v>JUAN VALERO</v>
          </cell>
          <cell r="L3877" t="str">
            <v>CDLA LAS PALMAS 1 CALLE DAVID MARTILLO ENTRANDO POR B PICHINCHA 7 CUADRAS TRIUNFO // TRIUNFO TRIUNFO 091604 GUAYAS</v>
          </cell>
          <cell r="N3877" t="str">
            <v>0986583838</v>
          </cell>
          <cell r="O3877" t="str">
            <v>0986583838</v>
          </cell>
          <cell r="P3877" t="str">
            <v>091604</v>
          </cell>
          <cell r="Q3877" t="str">
            <v>EL TRIUNFO</v>
          </cell>
          <cell r="R3877" t="str">
            <v>GUAYAS</v>
          </cell>
          <cell r="S3877" t="str">
            <v>EL TRIUNFO</v>
          </cell>
          <cell r="T3877" t="str">
            <v>TRAMACO</v>
          </cell>
          <cell r="U3877" t="str">
            <v>FLEXNETUIO_PROVINCIA</v>
          </cell>
          <cell r="V3877">
            <v>2</v>
          </cell>
          <cell r="W3877">
            <v>22.7</v>
          </cell>
          <cell r="X3877" t="str">
            <v>HYCITE QUITO</v>
          </cell>
          <cell r="Y3877" t="str">
            <v>FLEX NET CALLE 28 DE JUNIO S/N Y GARCIA MORENO ENTRADA LLANO GRANDE</v>
          </cell>
        </row>
        <row r="3878">
          <cell r="A3878" t="str">
            <v>98730886</v>
          </cell>
          <cell r="B3878">
            <v>483469</v>
          </cell>
          <cell r="C3878" t="str">
            <v>98730886</v>
          </cell>
          <cell r="D3878" t="str">
            <v>HYCITE</v>
          </cell>
          <cell r="E3878" t="str">
            <v>DESPACHO</v>
          </cell>
          <cell r="F3878" t="str">
            <v>NORMAL</v>
          </cell>
          <cell r="G3878" t="str">
            <v>031002004122521</v>
          </cell>
          <cell r="H3878">
            <v>44916</v>
          </cell>
          <cell r="I3878" t="str">
            <v>ENTREGADO</v>
          </cell>
          <cell r="J3878">
            <v>44917</v>
          </cell>
          <cell r="K3878" t="str">
            <v>LUZ MERCEDES GALARZA GALLARDO</v>
          </cell>
          <cell r="L3878" t="str">
            <v>JUAN VELASCO Y OLMEDO 2 CUADRAS DEL OBELISCO IBARRA / CENTRO SAN FRANCISCO 100105 IMBABURA</v>
          </cell>
          <cell r="M3878" t="str">
            <v/>
          </cell>
          <cell r="N3878" t="str">
            <v>0987699733 / 959683951</v>
          </cell>
          <cell r="O3878" t="str">
            <v>0987699733 / 959683951</v>
          </cell>
          <cell r="P3878" t="str">
            <v>100105</v>
          </cell>
          <cell r="Q3878" t="str">
            <v>IBARRA</v>
          </cell>
          <cell r="R3878" t="str">
            <v>IMBABURA</v>
          </cell>
          <cell r="S3878" t="str">
            <v>SAN MIGUEL DE IBARRA</v>
          </cell>
          <cell r="T3878" t="str">
            <v>TRAMACO</v>
          </cell>
          <cell r="U3878" t="str">
            <v>FLEXNETUIO_PROVINCIA</v>
          </cell>
          <cell r="V3878">
            <v>1</v>
          </cell>
          <cell r="W3878">
            <v>5.2</v>
          </cell>
          <cell r="X3878" t="str">
            <v>HYCITE QUITO</v>
          </cell>
          <cell r="Y3878" t="str">
            <v>FLEX NET CALLE 28 DE JUNIO S/N Y GARCIA MORENO ENTRADA LLANO GRANDE</v>
          </cell>
        </row>
        <row r="3879">
          <cell r="A3879" t="str">
            <v>98731901</v>
          </cell>
          <cell r="B3879">
            <v>483470</v>
          </cell>
          <cell r="C3879" t="str">
            <v>98731901</v>
          </cell>
          <cell r="D3879" t="str">
            <v>HYCITE</v>
          </cell>
          <cell r="E3879" t="str">
            <v>DESPACHO</v>
          </cell>
          <cell r="F3879" t="str">
            <v>NORMAL</v>
          </cell>
          <cell r="G3879" t="str">
            <v>TF89991</v>
          </cell>
          <cell r="H3879">
            <v>44916</v>
          </cell>
          <cell r="I3879" t="str">
            <v>ENTREGADO</v>
          </cell>
          <cell r="J3879">
            <v>44918</v>
          </cell>
          <cell r="K3879" t="str">
            <v>ANTONY RIVAS</v>
          </cell>
          <cell r="L3879" t="str">
            <v>GUASMO SUR COOP GUAYAS Y QUIL 2 MZ 19 SOLAR 10 GUAYAQUIL// SUR XIMENA 090107 GUAYAS</v>
          </cell>
          <cell r="M3879" t="str">
            <v/>
          </cell>
          <cell r="N3879" t="str">
            <v>0983711962 / 042373213</v>
          </cell>
          <cell r="O3879" t="str">
            <v>0983711962 / 042373213</v>
          </cell>
          <cell r="P3879" t="str">
            <v>090107</v>
          </cell>
          <cell r="Q3879" t="str">
            <v>GUAYAQUIL</v>
          </cell>
          <cell r="R3879" t="str">
            <v>GUAYAS</v>
          </cell>
          <cell r="S3879" t="str">
            <v>GUAYAQUIL</v>
          </cell>
          <cell r="T3879" t="str">
            <v>FLEXTRANS GYE</v>
          </cell>
          <cell r="U3879" t="str">
            <v>FLEXNETUIO_GYE</v>
          </cell>
          <cell r="V3879">
            <v>1</v>
          </cell>
          <cell r="W3879">
            <v>7.1</v>
          </cell>
          <cell r="X3879" t="str">
            <v>HYCITE QUITO</v>
          </cell>
          <cell r="Y3879" t="str">
            <v>FLEX NET CALLE 28 DE JUNIO S/N Y GARCIA MORENO ENTRADA LLANO GRANDE</v>
          </cell>
        </row>
        <row r="3880">
          <cell r="A3880" t="str">
            <v>98733052</v>
          </cell>
          <cell r="B3880">
            <v>483472</v>
          </cell>
          <cell r="C3880" t="str">
            <v>98733052</v>
          </cell>
          <cell r="D3880" t="str">
            <v>HYCITE</v>
          </cell>
          <cell r="E3880" t="str">
            <v>DESPACHO</v>
          </cell>
          <cell r="F3880" t="str">
            <v>NORMAL</v>
          </cell>
          <cell r="G3880" t="str">
            <v>031002004122989</v>
          </cell>
          <cell r="H3880">
            <v>44916</v>
          </cell>
          <cell r="I3880" t="str">
            <v>ENTREGADO</v>
          </cell>
          <cell r="J3880">
            <v>44917</v>
          </cell>
          <cell r="K3880" t="str">
            <v>HECTOR AVILA</v>
          </cell>
          <cell r="L3880" t="str">
            <v>AV CARLOS AMEN-6 CUADRAS HACIA DENTRO FRENTE A ESCUELA DE MILENIO CASA 2 PISOS TRIUNFO TRIUNFO 091604 GUAYAS</v>
          </cell>
          <cell r="N3880" t="str">
            <v>0998434070 / 999082191</v>
          </cell>
          <cell r="O3880" t="str">
            <v>0998434070 / 999082191</v>
          </cell>
          <cell r="P3880" t="str">
            <v>091604</v>
          </cell>
          <cell r="Q3880" t="str">
            <v>EL TRIUNFO</v>
          </cell>
          <cell r="R3880" t="str">
            <v>GUAYAS</v>
          </cell>
          <cell r="S3880" t="str">
            <v>EL TRIUNFO</v>
          </cell>
          <cell r="T3880" t="str">
            <v>TRAMACO</v>
          </cell>
          <cell r="U3880" t="str">
            <v>FLEXNETUIO_PROVINCIA</v>
          </cell>
          <cell r="V3880">
            <v>2</v>
          </cell>
          <cell r="W3880">
            <v>9.8000000000000007</v>
          </cell>
          <cell r="X3880" t="str">
            <v>HYCITE QUITO</v>
          </cell>
          <cell r="Y3880" t="str">
            <v>FLEX NET CALLE 28 DE JUNIO S/N Y GARCIA MORENO ENTRADA LLANO GRANDE</v>
          </cell>
        </row>
        <row r="3881">
          <cell r="A3881" t="str">
            <v>98733655</v>
          </cell>
          <cell r="B3881">
            <v>483473</v>
          </cell>
          <cell r="C3881" t="str">
            <v>98733655</v>
          </cell>
          <cell r="D3881" t="str">
            <v>HYCITE</v>
          </cell>
          <cell r="E3881" t="str">
            <v>DESPACHO</v>
          </cell>
          <cell r="F3881" t="str">
            <v>NORMAL</v>
          </cell>
          <cell r="G3881" t="str">
            <v>031002004122523</v>
          </cell>
          <cell r="H3881">
            <v>44916</v>
          </cell>
          <cell r="I3881" t="str">
            <v>ENTREGADO</v>
          </cell>
          <cell r="J3881">
            <v>44917</v>
          </cell>
          <cell r="K3881" t="str">
            <v>VICENTE VEGA</v>
          </cell>
          <cell r="L3881" t="str">
            <v>CALLE ROCA FUERTE 1665 Y CALLE ATAHUALPA FUENTE A LA PISCINA SEMI OLIMPICA ANTOQU ANTONIO ANTE// EL ESTADIO ANTUNTUQUI SANTA MARIANITA 100216 IMBABURA</v>
          </cell>
          <cell r="M3881" t="str">
            <v/>
          </cell>
          <cell r="N3881" t="str">
            <v>0979124615 / 062908179</v>
          </cell>
          <cell r="O3881" t="str">
            <v>0979124615 / 062908179</v>
          </cell>
          <cell r="P3881" t="str">
            <v>100216</v>
          </cell>
          <cell r="Q3881" t="str">
            <v>ANTONIO ANTE</v>
          </cell>
          <cell r="R3881" t="str">
            <v>IMBABURA</v>
          </cell>
          <cell r="S3881" t="str">
            <v>ATUNTAQUI - CIUDADELA GANGOTENA</v>
          </cell>
          <cell r="T3881" t="str">
            <v>TRAMACO</v>
          </cell>
          <cell r="U3881" t="str">
            <v>FLEXNETUIO_PROVINCIA</v>
          </cell>
          <cell r="V3881">
            <v>1</v>
          </cell>
          <cell r="W3881">
            <v>7.1</v>
          </cell>
          <cell r="X3881" t="str">
            <v>HYCITE QUITO</v>
          </cell>
          <cell r="Y3881" t="str">
            <v>FLEX NET CALLE 28 DE JUNIO S/N Y GARCIA MORENO ENTRADA LLANO GRANDE</v>
          </cell>
        </row>
        <row r="3882">
          <cell r="A3882" t="str">
            <v>98733712</v>
          </cell>
          <cell r="B3882">
            <v>483474</v>
          </cell>
          <cell r="C3882" t="str">
            <v>98733712</v>
          </cell>
          <cell r="D3882" t="str">
            <v>HYCITE</v>
          </cell>
          <cell r="E3882" t="str">
            <v>DESPACHO</v>
          </cell>
          <cell r="F3882" t="str">
            <v>NORMAL</v>
          </cell>
          <cell r="G3882" t="str">
            <v>031002004122524</v>
          </cell>
          <cell r="H3882">
            <v>44916</v>
          </cell>
          <cell r="I3882" t="str">
            <v>ENTREGADO</v>
          </cell>
          <cell r="J3882">
            <v>44918</v>
          </cell>
          <cell r="K3882" t="str">
            <v>FANNY GONZALEZ</v>
          </cell>
          <cell r="L3882" t="str">
            <v>CALL FLAVIO ALFARO L6 Y ELOY ALFARO LOJA // CIUDAD ALEGRIA PUNZARA 110111 LOJA</v>
          </cell>
          <cell r="M3882" t="str">
            <v/>
          </cell>
          <cell r="N3882" t="str">
            <v>0995095270 / 987332179</v>
          </cell>
          <cell r="O3882" t="str">
            <v>0995095270 / 987332179</v>
          </cell>
          <cell r="P3882" t="str">
            <v>110111</v>
          </cell>
          <cell r="Q3882" t="str">
            <v>LOJA</v>
          </cell>
          <cell r="R3882" t="str">
            <v>LOJA</v>
          </cell>
          <cell r="S3882" t="str">
            <v>LOJA</v>
          </cell>
          <cell r="T3882" t="str">
            <v>TRAMACO</v>
          </cell>
          <cell r="U3882" t="str">
            <v>FLEXNETUIO_PROVINCIA</v>
          </cell>
          <cell r="V3882">
            <v>1</v>
          </cell>
          <cell r="W3882">
            <v>7.2</v>
          </cell>
          <cell r="X3882" t="str">
            <v>HYCITE QUITO</v>
          </cell>
          <cell r="Y3882" t="str">
            <v>FLEX NET CALLE 28 DE JUNIO S/N Y GARCIA MORENO ENTRADA LLANO GRANDE</v>
          </cell>
        </row>
        <row r="3883">
          <cell r="A3883" t="str">
            <v>98735186</v>
          </cell>
          <cell r="B3883">
            <v>483475</v>
          </cell>
          <cell r="C3883" t="str">
            <v>98735186</v>
          </cell>
          <cell r="D3883" t="str">
            <v>HYCITE</v>
          </cell>
          <cell r="E3883" t="str">
            <v>DESPACHO</v>
          </cell>
          <cell r="F3883" t="str">
            <v>NORMAL</v>
          </cell>
          <cell r="G3883" t="str">
            <v>031002004122990</v>
          </cell>
          <cell r="H3883">
            <v>44916</v>
          </cell>
          <cell r="I3883" t="str">
            <v>ENTREGADO</v>
          </cell>
          <cell r="J3883">
            <v>44923</v>
          </cell>
          <cell r="K3883" t="str">
            <v>SEGUNDO ZARUMA</v>
          </cell>
          <cell r="L3883" t="str">
            <v>AV PANAMERICANA ATRAS DEL CUERPO DE BOM 1 DEPOSITO MADER CAMILO PONCE ENRIQUEZ/CAMILO PONCE ENRIQ CAMILO PONCE ENRIQUEZ 091208 AZUAY</v>
          </cell>
          <cell r="N3883" t="str">
            <v>0993385872</v>
          </cell>
          <cell r="O3883" t="str">
            <v>0993385872</v>
          </cell>
          <cell r="P3883" t="str">
            <v>010701</v>
          </cell>
          <cell r="Q3883" t="str">
            <v>CAMILO PONCE ENRIQUEZ</v>
          </cell>
          <cell r="R3883" t="str">
            <v>AZUAY</v>
          </cell>
          <cell r="S3883" t="str">
            <v>ZHUMIRAL</v>
          </cell>
          <cell r="T3883" t="str">
            <v>TRAMACO</v>
          </cell>
          <cell r="U3883" t="str">
            <v>FLEXNETUIO_PROVINCIA</v>
          </cell>
          <cell r="V3883">
            <v>2</v>
          </cell>
          <cell r="W3883">
            <v>25.3</v>
          </cell>
          <cell r="X3883" t="str">
            <v>HYCITE QUITO</v>
          </cell>
          <cell r="Y3883" t="str">
            <v>FLEX NET CALLE 28 DE JUNIO S/N Y GARCIA MORENO ENTRADA LLANO GRANDE</v>
          </cell>
        </row>
        <row r="3884">
          <cell r="A3884" t="str">
            <v>98735803</v>
          </cell>
          <cell r="B3884">
            <v>483476</v>
          </cell>
          <cell r="C3884" t="str">
            <v>98735803</v>
          </cell>
          <cell r="D3884" t="str">
            <v>HYCITE</v>
          </cell>
          <cell r="E3884" t="str">
            <v>DESPACHO</v>
          </cell>
          <cell r="F3884" t="str">
            <v>NORMAL</v>
          </cell>
          <cell r="G3884" t="str">
            <v>TF90033</v>
          </cell>
          <cell r="H3884">
            <v>44916</v>
          </cell>
          <cell r="I3884" t="str">
            <v>ENTREGADO</v>
          </cell>
          <cell r="J3884">
            <v>44917</v>
          </cell>
          <cell r="K3884" t="str">
            <v>JOSUE LOPEZ</v>
          </cell>
          <cell r="L3884" t="str">
            <v>URBANIZACION MALLORCA MZ 13 V1 DAULE// NORTE SALITRE 091910 GUAYAS</v>
          </cell>
          <cell r="N3884" t="str">
            <v>0992951693</v>
          </cell>
          <cell r="O3884" t="str">
            <v>0992951693</v>
          </cell>
          <cell r="P3884" t="str">
            <v>091901</v>
          </cell>
          <cell r="Q3884" t="str">
            <v>DAULE</v>
          </cell>
          <cell r="R3884" t="str">
            <v>GUAYAS</v>
          </cell>
          <cell r="S3884" t="str">
            <v>DAULE</v>
          </cell>
          <cell r="T3884" t="str">
            <v>ITSACOURIER</v>
          </cell>
          <cell r="U3884" t="str">
            <v>FLEXNETUIO_GYE</v>
          </cell>
          <cell r="V3884">
            <v>2</v>
          </cell>
          <cell r="W3884">
            <v>21.6</v>
          </cell>
          <cell r="X3884" t="str">
            <v>HYCITE QUITO</v>
          </cell>
          <cell r="Y3884" t="str">
            <v>FLEX NET CALLE 28 DE JUNIO S/N Y GARCIA MORENO ENTRADA LLANO GRANDE</v>
          </cell>
        </row>
        <row r="3885">
          <cell r="A3885" t="str">
            <v>98736289</v>
          </cell>
          <cell r="B3885">
            <v>483477</v>
          </cell>
          <cell r="C3885" t="str">
            <v>98736289</v>
          </cell>
          <cell r="D3885" t="str">
            <v>HYCITE</v>
          </cell>
          <cell r="E3885" t="str">
            <v>DESPACHO</v>
          </cell>
          <cell r="F3885" t="str">
            <v>NORMAL</v>
          </cell>
          <cell r="G3885" t="str">
            <v>031002004122526</v>
          </cell>
          <cell r="H3885">
            <v>44916</v>
          </cell>
          <cell r="I3885" t="str">
            <v>ENTREGADO</v>
          </cell>
          <cell r="J3885">
            <v>44922</v>
          </cell>
          <cell r="K3885" t="str">
            <v>MARIA MENDOZA</v>
          </cell>
          <cell r="L3885" t="str">
            <v>PADRE PLAZA Y BOLIVAR DIAGONAL A COMERCIA WILLIAN FLAVIO ALFARO// FLAVIO ALFARO FLAVIO ALFARO 130713 MANABI</v>
          </cell>
          <cell r="M3885" t="str">
            <v/>
          </cell>
          <cell r="N3885" t="str">
            <v>0939793030</v>
          </cell>
          <cell r="O3885" t="str">
            <v>0939793030</v>
          </cell>
          <cell r="P3885" t="str">
            <v>130713</v>
          </cell>
          <cell r="Q3885" t="str">
            <v>FLAVIO ALFARO</v>
          </cell>
          <cell r="R3885" t="str">
            <v>MANABI</v>
          </cell>
          <cell r="S3885" t="str">
            <v>FLAVIO ALFARO</v>
          </cell>
          <cell r="T3885" t="str">
            <v>TRAMACO</v>
          </cell>
          <cell r="U3885" t="str">
            <v>FLEXNETUIO_PROVINCIA</v>
          </cell>
          <cell r="V3885">
            <v>1</v>
          </cell>
          <cell r="W3885">
            <v>10.4</v>
          </cell>
          <cell r="X3885" t="str">
            <v>HYCITE QUITO</v>
          </cell>
          <cell r="Y3885" t="str">
            <v>FLEX NET CALLE 28 DE JUNIO S/N Y GARCIA MORENO ENTRADA LLANO GRANDE</v>
          </cell>
        </row>
        <row r="3886">
          <cell r="A3886" t="str">
            <v>98736310</v>
          </cell>
          <cell r="B3886">
            <v>483478</v>
          </cell>
          <cell r="C3886" t="str">
            <v>98736310</v>
          </cell>
          <cell r="D3886" t="str">
            <v>HYCITE</v>
          </cell>
          <cell r="E3886" t="str">
            <v>DESPACHO</v>
          </cell>
          <cell r="F3886" t="str">
            <v>NORMAL</v>
          </cell>
          <cell r="G3886" t="str">
            <v>031002004122527</v>
          </cell>
          <cell r="H3886">
            <v>44916</v>
          </cell>
          <cell r="I3886" t="str">
            <v>ENTREGADO</v>
          </cell>
          <cell r="J3886">
            <v>44922</v>
          </cell>
          <cell r="K3886" t="str">
            <v>OXANA OREJUELA</v>
          </cell>
          <cell r="L3886" t="str">
            <v>PADRE PLAZA Y RAFAEL ALCIVAR ARRIBA DE LA NOTARIA FLAVIO ALFARO // FLAVIO ALFARO FLAVIO ALFARO 130713 MANABI</v>
          </cell>
          <cell r="M3886" t="str">
            <v/>
          </cell>
          <cell r="N3886" t="str">
            <v>0995461619</v>
          </cell>
          <cell r="O3886" t="str">
            <v>0995461619</v>
          </cell>
          <cell r="P3886" t="str">
            <v>130713</v>
          </cell>
          <cell r="Q3886" t="str">
            <v>FLAVIO ALFARO</v>
          </cell>
          <cell r="R3886" t="str">
            <v>MANABI</v>
          </cell>
          <cell r="S3886" t="str">
            <v>FLAVIO ALFARO</v>
          </cell>
          <cell r="T3886" t="str">
            <v>TRAMACO</v>
          </cell>
          <cell r="U3886" t="str">
            <v>FLEXNETUIO_PROVINCIA</v>
          </cell>
          <cell r="V3886">
            <v>1</v>
          </cell>
          <cell r="W3886">
            <v>7.6</v>
          </cell>
          <cell r="X3886" t="str">
            <v>HYCITE QUITO</v>
          </cell>
          <cell r="Y3886" t="str">
            <v>FLEX NET CALLE 28 DE JUNIO S/N Y GARCIA MORENO ENTRADA LLANO GRANDE</v>
          </cell>
        </row>
        <row r="3887">
          <cell r="A3887" t="str">
            <v>98736524</v>
          </cell>
          <cell r="B3887">
            <v>483479</v>
          </cell>
          <cell r="C3887" t="str">
            <v>98736524</v>
          </cell>
          <cell r="D3887" t="str">
            <v>HYCITE</v>
          </cell>
          <cell r="E3887" t="str">
            <v>DESPACHO</v>
          </cell>
          <cell r="F3887" t="str">
            <v>NORMAL</v>
          </cell>
          <cell r="G3887" t="str">
            <v>TFQ89994</v>
          </cell>
          <cell r="H3887">
            <v>44916</v>
          </cell>
          <cell r="I3887" t="str">
            <v>ENTREGADO</v>
          </cell>
          <cell r="J3887">
            <v>44917</v>
          </cell>
          <cell r="K3887" t="str">
            <v>JUANA LOOR</v>
          </cell>
          <cell r="L3887" t="str">
            <v>AV MANUEL CORDOVA GALARZA Y RADIO FARO CONJUNTO MARGARITAS CASA A7 QUITO//SECTOR 4 ESQUINAS POMASQUI 170308 PICHINCHA</v>
          </cell>
          <cell r="M3887" t="str">
            <v/>
          </cell>
          <cell r="N3887" t="str">
            <v>0993022353</v>
          </cell>
          <cell r="O3887" t="str">
            <v>0993022353</v>
          </cell>
          <cell r="P3887" t="str">
            <v>170308</v>
          </cell>
          <cell r="Q3887" t="str">
            <v>QUITO</v>
          </cell>
          <cell r="R3887" t="str">
            <v>PICHINCHA</v>
          </cell>
          <cell r="S3887" t="str">
            <v>POMASQUI - BELLA MARIA SANTA ROSA - URBANIZACION LOS SAUCES</v>
          </cell>
          <cell r="T3887" t="str">
            <v>FLEXTRANS UIO</v>
          </cell>
          <cell r="U3887" t="str">
            <v>FLEXNETUIO_LOCAL</v>
          </cell>
          <cell r="V3887">
            <v>1</v>
          </cell>
          <cell r="W3887">
            <v>4</v>
          </cell>
          <cell r="X3887" t="str">
            <v>HYCITE QUITO</v>
          </cell>
          <cell r="Y3887" t="str">
            <v>FLEX NET CALLE 28 DE JUNIO S/N Y GARCIA MORENO ENTRADA LLANO GRANDE</v>
          </cell>
        </row>
        <row r="3888">
          <cell r="A3888" t="str">
            <v>98737689</v>
          </cell>
          <cell r="B3888">
            <v>483480</v>
          </cell>
          <cell r="C3888" t="str">
            <v>98737689</v>
          </cell>
          <cell r="D3888" t="str">
            <v>HYCITE</v>
          </cell>
          <cell r="E3888" t="str">
            <v>DESPACHO</v>
          </cell>
          <cell r="F3888" t="str">
            <v>NORMAL</v>
          </cell>
          <cell r="G3888" t="str">
            <v>031002004122528</v>
          </cell>
          <cell r="H3888">
            <v>44916</v>
          </cell>
          <cell r="I3888" t="str">
            <v>ENTREGADO</v>
          </cell>
          <cell r="J3888">
            <v>44917</v>
          </cell>
          <cell r="K3888" t="str">
            <v>ANGEL SANTIN</v>
          </cell>
          <cell r="L3888" t="str">
            <v>CL SAN MARTIN FTE A LA YAPITA ENTRE COLON E INDEPENDENCIA PASAJE-CENTRO OCHOA LEON 070105 EL ORO</v>
          </cell>
          <cell r="M3888" t="str">
            <v/>
          </cell>
          <cell r="N3888" t="str">
            <v>0959128158 / 969831916</v>
          </cell>
          <cell r="O3888" t="str">
            <v>0959128158 / 969831916</v>
          </cell>
          <cell r="P3888" t="str">
            <v>070105</v>
          </cell>
          <cell r="Q3888" t="str">
            <v>PASAJE</v>
          </cell>
          <cell r="R3888" t="str">
            <v>EL ORO</v>
          </cell>
          <cell r="S3888" t="str">
            <v>PASAJE</v>
          </cell>
          <cell r="T3888" t="str">
            <v>TRAMACO</v>
          </cell>
          <cell r="U3888" t="str">
            <v>FLEXNETUIO_PROVINCIA</v>
          </cell>
          <cell r="V3888">
            <v>1</v>
          </cell>
          <cell r="W3888">
            <v>7.1</v>
          </cell>
          <cell r="X3888" t="str">
            <v>HYCITE QUITO</v>
          </cell>
          <cell r="Y3888" t="str">
            <v>FLEX NET CALLE 28 DE JUNIO S/N Y GARCIA MORENO ENTRADA LLANO GRANDE</v>
          </cell>
        </row>
        <row r="3889">
          <cell r="A3889" t="str">
            <v>98737845</v>
          </cell>
          <cell r="B3889">
            <v>483481</v>
          </cell>
          <cell r="C3889" t="str">
            <v>98737845</v>
          </cell>
          <cell r="D3889" t="str">
            <v>HYCITE</v>
          </cell>
          <cell r="E3889" t="str">
            <v>DESPACHO</v>
          </cell>
          <cell r="F3889" t="str">
            <v>NORMAL</v>
          </cell>
          <cell r="G3889" t="str">
            <v>TF90034</v>
          </cell>
          <cell r="H3889">
            <v>44916</v>
          </cell>
          <cell r="I3889" t="str">
            <v>ENTREGADO</v>
          </cell>
          <cell r="J3889">
            <v>44917</v>
          </cell>
          <cell r="K3889" t="str">
            <v>LIDIA CRUZ</v>
          </cell>
          <cell r="L3889" t="str">
            <v>MUCHOLOTE 2 PARAISO DEL RIO 2 MZ 3062 VILLA 1 GUAYAQUIL / NORTE PASCUALES 090703 GUAYAS</v>
          </cell>
          <cell r="N3889" t="str">
            <v>0992551265</v>
          </cell>
          <cell r="O3889" t="str">
            <v>0992551265</v>
          </cell>
          <cell r="P3889" t="str">
            <v>090703</v>
          </cell>
          <cell r="Q3889" t="str">
            <v>GUAYAQUIL</v>
          </cell>
          <cell r="R3889" t="str">
            <v>GUAYAS</v>
          </cell>
          <cell r="S3889" t="str">
            <v>GUAYAQUIL</v>
          </cell>
          <cell r="T3889" t="str">
            <v>ITSACOURIER</v>
          </cell>
          <cell r="U3889" t="str">
            <v>FLEXNETUIO_GYE</v>
          </cell>
          <cell r="V3889">
            <v>2</v>
          </cell>
          <cell r="W3889">
            <v>14.5</v>
          </cell>
          <cell r="X3889" t="str">
            <v>HYCITE QUITO</v>
          </cell>
          <cell r="Y3889" t="str">
            <v>FLEX NET CALLE 28 DE JUNIO S/N Y GARCIA MORENO ENTRADA LLANO GRANDE</v>
          </cell>
        </row>
        <row r="3890">
          <cell r="A3890" t="str">
            <v>98738245</v>
          </cell>
          <cell r="B3890">
            <v>483482</v>
          </cell>
          <cell r="C3890" t="str">
            <v>98738245</v>
          </cell>
          <cell r="D3890" t="str">
            <v>HYCITE</v>
          </cell>
          <cell r="E3890" t="str">
            <v>DESPACHO</v>
          </cell>
          <cell r="F3890" t="str">
            <v>NORMAL</v>
          </cell>
          <cell r="G3890" t="str">
            <v>TFQ89996</v>
          </cell>
          <cell r="H3890">
            <v>44916</v>
          </cell>
          <cell r="I3890" t="str">
            <v>ENTREGADO</v>
          </cell>
          <cell r="J3890">
            <v>44918</v>
          </cell>
          <cell r="K3890" t="str">
            <v>ROSARIO ESPIN</v>
          </cell>
          <cell r="L3890" t="str">
            <v>AV MANUEL CORDOVA GALARZA Y SIMON BOLIVA OE1-189 CASA BLANCA PORTON NEGRO SE REJA QUITO / SANTA CLARA POMASQUI 170308 PICHINCHA</v>
          </cell>
          <cell r="M3890" t="str">
            <v/>
          </cell>
          <cell r="N3890" t="str">
            <v>0987146525</v>
          </cell>
          <cell r="O3890" t="str">
            <v>0987146525</v>
          </cell>
          <cell r="P3890" t="str">
            <v>170308</v>
          </cell>
          <cell r="Q3890" t="str">
            <v>QUITO</v>
          </cell>
          <cell r="R3890" t="str">
            <v>PICHINCHA</v>
          </cell>
          <cell r="S3890" t="str">
            <v>POMASQUI - BELLA MARIA SANTA ROSA - URBANIZACION LOS SAUCES</v>
          </cell>
          <cell r="T3890" t="str">
            <v>FLEXTRANS UIO</v>
          </cell>
          <cell r="U3890" t="str">
            <v>FLEXNETUIO_LOCAL</v>
          </cell>
          <cell r="V3890">
            <v>1</v>
          </cell>
          <cell r="W3890">
            <v>13.1</v>
          </cell>
          <cell r="X3890" t="str">
            <v>HYCITE QUITO</v>
          </cell>
          <cell r="Y3890" t="str">
            <v>FLEX NET CALLE 28 DE JUNIO S/N Y GARCIA MORENO ENTRADA LLANO GRANDE</v>
          </cell>
        </row>
        <row r="3891">
          <cell r="A3891" t="str">
            <v>98738278</v>
          </cell>
          <cell r="B3891">
            <v>483483</v>
          </cell>
          <cell r="C3891" t="str">
            <v>98738278</v>
          </cell>
          <cell r="D3891" t="str">
            <v>HYCITE</v>
          </cell>
          <cell r="E3891" t="str">
            <v>DESPACHO</v>
          </cell>
          <cell r="F3891" t="str">
            <v>NORMAL</v>
          </cell>
          <cell r="G3891" t="str">
            <v>031002004122529</v>
          </cell>
          <cell r="H3891">
            <v>44916</v>
          </cell>
          <cell r="I3891" t="str">
            <v>ENTREGADO</v>
          </cell>
          <cell r="J3891">
            <v>44923</v>
          </cell>
          <cell r="K3891" t="str">
            <v>CEIBERG VALLEJO</v>
          </cell>
          <cell r="L3891" t="str">
            <v>AV ALBERTOZAMBRANO REDONDEL DE LA BALSA PASTAZA// LAS PALMAS PUYO 160101 PASTAZA</v>
          </cell>
          <cell r="M3891" t="str">
            <v/>
          </cell>
          <cell r="N3891" t="str">
            <v>0984151028</v>
          </cell>
          <cell r="O3891" t="str">
            <v>0984151028</v>
          </cell>
          <cell r="P3891" t="str">
            <v>160101</v>
          </cell>
          <cell r="Q3891" t="str">
            <v>PUYO</v>
          </cell>
          <cell r="R3891" t="str">
            <v>PASTAZA</v>
          </cell>
          <cell r="S3891" t="str">
            <v>PUYO</v>
          </cell>
          <cell r="T3891" t="str">
            <v>TRAMACO</v>
          </cell>
          <cell r="U3891" t="str">
            <v>FLEXNETUIO_PROVINCIA</v>
          </cell>
          <cell r="V3891">
            <v>1</v>
          </cell>
          <cell r="W3891">
            <v>7.5</v>
          </cell>
          <cell r="X3891" t="str">
            <v>HYCITE QUITO</v>
          </cell>
          <cell r="Y3891" t="str">
            <v>FLEX NET CALLE 28 DE JUNIO S/N Y GARCIA MORENO ENTRADA LLANO GRANDE</v>
          </cell>
        </row>
        <row r="3892">
          <cell r="A3892" t="str">
            <v>98739303</v>
          </cell>
          <cell r="B3892">
            <v>483484</v>
          </cell>
          <cell r="C3892" t="str">
            <v>98739303</v>
          </cell>
          <cell r="D3892" t="str">
            <v>HYCITE</v>
          </cell>
          <cell r="E3892" t="str">
            <v>DESPACHO</v>
          </cell>
          <cell r="F3892" t="str">
            <v>NORMAL</v>
          </cell>
          <cell r="G3892" t="str">
            <v>031002004122530</v>
          </cell>
          <cell r="H3892">
            <v>44916</v>
          </cell>
          <cell r="I3892" t="str">
            <v>INCIDENCIA</v>
          </cell>
          <cell r="J3892">
            <v>44923</v>
          </cell>
          <cell r="K3892" t="str">
            <v>ISABLITA ACOSTA</v>
          </cell>
          <cell r="L3892" t="str">
            <v>LUIS PERES 108 VICENTE ROCAFUERTE IBARRA / DON BOSCO SAN FRANCISCO 100106 IMBABURA</v>
          </cell>
          <cell r="M3892" t="str">
            <v/>
          </cell>
          <cell r="N3892" t="str">
            <v>0987402040</v>
          </cell>
          <cell r="O3892" t="str">
            <v>0987402040</v>
          </cell>
          <cell r="P3892" t="str">
            <v>100106</v>
          </cell>
          <cell r="Q3892" t="str">
            <v>IBARRA</v>
          </cell>
          <cell r="R3892" t="str">
            <v>IMBABURA</v>
          </cell>
          <cell r="S3892" t="str">
            <v>SAN MIGUEL DE IBARRA</v>
          </cell>
          <cell r="T3892" t="str">
            <v>TRAMACO</v>
          </cell>
          <cell r="U3892" t="str">
            <v>FLEXNETUIO_PROVINCIA</v>
          </cell>
          <cell r="V3892">
            <v>1</v>
          </cell>
          <cell r="W3892">
            <v>7.6</v>
          </cell>
          <cell r="X3892" t="str">
            <v>HYCITE QUITO</v>
          </cell>
          <cell r="Y3892" t="str">
            <v>FLEX NET CALLE 28 DE JUNIO S/N Y GARCIA MORENO ENTRADA LLANO GRANDE</v>
          </cell>
        </row>
        <row r="3893">
          <cell r="A3893" t="str">
            <v>98740070</v>
          </cell>
          <cell r="B3893">
            <v>483485</v>
          </cell>
          <cell r="C3893" t="str">
            <v>98740070</v>
          </cell>
          <cell r="D3893" t="str">
            <v>HYCITE</v>
          </cell>
          <cell r="E3893" t="str">
            <v>DESPACHO</v>
          </cell>
          <cell r="F3893" t="str">
            <v>NORMAL</v>
          </cell>
          <cell r="G3893" t="str">
            <v>031002004122531</v>
          </cell>
          <cell r="H3893">
            <v>44916</v>
          </cell>
          <cell r="I3893" t="str">
            <v>ENTREGADO</v>
          </cell>
          <cell r="J3893">
            <v>44917</v>
          </cell>
          <cell r="K3893" t="str">
            <v>ROSA ESPIN</v>
          </cell>
          <cell r="L3893" t="str">
            <v>CDLA EL EDUCADOR CASA 111 JUNTO A LA SEDE EL PISQUE 1 CDRA ESFORCE AMBATO // PISQUE IZAMBA 180110 TUNGURAHUA</v>
          </cell>
          <cell r="M3893" t="str">
            <v/>
          </cell>
          <cell r="N3893" t="str">
            <v>0979510513</v>
          </cell>
          <cell r="O3893" t="str">
            <v>0979510513</v>
          </cell>
          <cell r="P3893" t="str">
            <v>180110</v>
          </cell>
          <cell r="Q3893" t="str">
            <v>AMBATO</v>
          </cell>
          <cell r="R3893" t="str">
            <v>TUNGURAHUA</v>
          </cell>
          <cell r="S3893" t="str">
            <v>ATAHUALPA (CHISALATA) - IZAMBA - PARQUE INDUSTRIAL</v>
          </cell>
          <cell r="T3893" t="str">
            <v>TRAMACO</v>
          </cell>
          <cell r="U3893" t="str">
            <v>FLEXNETUIO_PROVINCIA</v>
          </cell>
          <cell r="V3893">
            <v>1</v>
          </cell>
          <cell r="W3893">
            <v>2.9</v>
          </cell>
          <cell r="X3893" t="str">
            <v>HYCITE QUITO</v>
          </cell>
          <cell r="Y3893" t="str">
            <v>FLEX NET CALLE 28 DE JUNIO S/N Y GARCIA MORENO ENTRADA LLANO GRANDE</v>
          </cell>
        </row>
        <row r="3894">
          <cell r="A3894" t="str">
            <v>98741259</v>
          </cell>
          <cell r="B3894">
            <v>483486</v>
          </cell>
          <cell r="C3894" t="str">
            <v>98741259</v>
          </cell>
          <cell r="D3894" t="str">
            <v>HYCITE</v>
          </cell>
          <cell r="E3894" t="str">
            <v>DESPACHO</v>
          </cell>
          <cell r="F3894" t="str">
            <v>NORMAL</v>
          </cell>
          <cell r="G3894" t="str">
            <v>031002004122532</v>
          </cell>
          <cell r="H3894">
            <v>44916</v>
          </cell>
          <cell r="I3894" t="str">
            <v>INCIDENCIA</v>
          </cell>
          <cell r="J3894">
            <v>44923</v>
          </cell>
          <cell r="K3894" t="str">
            <v>GUILLERMO PONCE</v>
          </cell>
          <cell r="L3894" t="str">
            <v>CALLE 23 DE FEBRERO Y AV MACHOLILLA TIENDA ROSITA DIAGONAL PUERTO LOPEZ//PUERTO LOPEZ URBANO PUERTO LOPEZ 130311 MANABI</v>
          </cell>
          <cell r="M3894" t="str">
            <v/>
          </cell>
          <cell r="N3894" t="str">
            <v>0984168299</v>
          </cell>
          <cell r="O3894" t="str">
            <v>0984168299</v>
          </cell>
          <cell r="P3894" t="str">
            <v>130311</v>
          </cell>
          <cell r="Q3894" t="str">
            <v>PUERTO LOPEZ</v>
          </cell>
          <cell r="R3894" t="str">
            <v>MANABI</v>
          </cell>
          <cell r="S3894" t="str">
            <v>MACHALILLA</v>
          </cell>
          <cell r="T3894" t="str">
            <v>TRAMACO</v>
          </cell>
          <cell r="U3894" t="str">
            <v>FLEXNETUIO_PROVINCIA</v>
          </cell>
          <cell r="V3894">
            <v>1</v>
          </cell>
          <cell r="W3894">
            <v>9</v>
          </cell>
          <cell r="X3894" t="str">
            <v>HYCITE QUITO</v>
          </cell>
          <cell r="Y3894" t="str">
            <v>FLEX NET CALLE 28 DE JUNIO S/N Y GARCIA MORENO ENTRADA LLANO GRANDE</v>
          </cell>
        </row>
        <row r="3895">
          <cell r="A3895" t="str">
            <v>98742195</v>
          </cell>
          <cell r="B3895">
            <v>483487</v>
          </cell>
          <cell r="C3895" t="str">
            <v>98742195</v>
          </cell>
          <cell r="D3895" t="str">
            <v>HYCITE</v>
          </cell>
          <cell r="E3895" t="str">
            <v>DESPACHO</v>
          </cell>
          <cell r="F3895" t="str">
            <v>NORMAL</v>
          </cell>
          <cell r="G3895" t="str">
            <v>TF89997</v>
          </cell>
          <cell r="H3895">
            <v>44916</v>
          </cell>
          <cell r="I3895" t="str">
            <v>ENTREGADO</v>
          </cell>
          <cell r="J3895">
            <v>44917</v>
          </cell>
          <cell r="K3895" t="str">
            <v>ISABEL MORENO</v>
          </cell>
          <cell r="L3895" t="str">
            <v>GUERRERO VALENZUELA Y DOMINGO SABIO GUAYAQUIL -SUR OESTE  LETAMENDI 090304 GUAYAS</v>
          </cell>
          <cell r="M3895" t="str">
            <v/>
          </cell>
          <cell r="N3895" t="str">
            <v>0979703765</v>
          </cell>
          <cell r="O3895" t="str">
            <v>0979703765</v>
          </cell>
          <cell r="P3895" t="str">
            <v>090304</v>
          </cell>
          <cell r="Q3895" t="str">
            <v>GUAYAQUIL</v>
          </cell>
          <cell r="R3895" t="str">
            <v>GUAYAS</v>
          </cell>
          <cell r="S3895" t="str">
            <v>GUAYAQUIL</v>
          </cell>
          <cell r="T3895" t="str">
            <v>FLEXTRANS GYE</v>
          </cell>
          <cell r="U3895" t="str">
            <v>FLEXNETUIO_GYE</v>
          </cell>
          <cell r="V3895">
            <v>1</v>
          </cell>
          <cell r="W3895">
            <v>8.3000000000000007</v>
          </cell>
          <cell r="X3895" t="str">
            <v>HYCITE QUITO</v>
          </cell>
          <cell r="Y3895" t="str">
            <v>FLEX NET CALLE 28 DE JUNIO S/N Y GARCIA MORENO ENTRADA LLANO GRANDE</v>
          </cell>
        </row>
        <row r="3896">
          <cell r="A3896" t="str">
            <v>98742316</v>
          </cell>
          <cell r="B3896">
            <v>483488</v>
          </cell>
          <cell r="C3896" t="str">
            <v>98742316</v>
          </cell>
          <cell r="D3896" t="str">
            <v>HYCITE</v>
          </cell>
          <cell r="E3896" t="str">
            <v>DESPACHO</v>
          </cell>
          <cell r="F3896" t="str">
            <v>NORMAL</v>
          </cell>
          <cell r="G3896" t="str">
            <v>031002004122533</v>
          </cell>
          <cell r="H3896">
            <v>44916</v>
          </cell>
          <cell r="I3896" t="str">
            <v>ENTREGADO</v>
          </cell>
          <cell r="J3896">
            <v>44918</v>
          </cell>
          <cell r="K3896" t="str">
            <v>ALBERTO VELASCO</v>
          </cell>
          <cell r="L3896" t="str">
            <v>PANAMERICANA NORTE MZ 3M LOTE 28/ CONJUNTO RIOBAMBA LATACUNGA BELISARIO QUEVEDO (GUANAI 050103 COTOPAXI</v>
          </cell>
          <cell r="M3896" t="str">
            <v/>
          </cell>
          <cell r="N3896" t="str">
            <v>0987977740</v>
          </cell>
          <cell r="O3896" t="str">
            <v>0987977740</v>
          </cell>
          <cell r="P3896" t="str">
            <v>050103</v>
          </cell>
          <cell r="Q3896" t="str">
            <v>LATACUNGA</v>
          </cell>
          <cell r="R3896" t="str">
            <v>COTOPAXI</v>
          </cell>
          <cell r="S3896" t="str">
            <v>LATACUNGA</v>
          </cell>
          <cell r="T3896" t="str">
            <v>TRAMACO</v>
          </cell>
          <cell r="U3896" t="str">
            <v>FLEXNETUIO_PROVINCIA</v>
          </cell>
          <cell r="V3896">
            <v>1</v>
          </cell>
          <cell r="W3896">
            <v>8.8000000000000007</v>
          </cell>
          <cell r="X3896" t="str">
            <v>HYCITE QUITO</v>
          </cell>
          <cell r="Y3896" t="str">
            <v>FLEX NET CALLE 28 DE JUNIO S/N Y GARCIA MORENO ENTRADA LLANO GRANDE</v>
          </cell>
        </row>
        <row r="3897">
          <cell r="A3897" t="str">
            <v>98742560</v>
          </cell>
          <cell r="B3897">
            <v>483489</v>
          </cell>
          <cell r="C3897" t="str">
            <v>98742560</v>
          </cell>
          <cell r="D3897" t="str">
            <v>HYCITE</v>
          </cell>
          <cell r="E3897" t="str">
            <v>DESPACHO</v>
          </cell>
          <cell r="F3897" t="str">
            <v>NORMAL</v>
          </cell>
          <cell r="G3897" t="str">
            <v>TF89998</v>
          </cell>
          <cell r="H3897">
            <v>44916</v>
          </cell>
          <cell r="I3897" t="str">
            <v>ENTREGADO</v>
          </cell>
          <cell r="J3897">
            <v>44918</v>
          </cell>
          <cell r="K3897" t="str">
            <v>JACKELINE NOVILLO</v>
          </cell>
          <cell r="L3897" t="str">
            <v>AV LA DEMOCRACIA CDLA LA ATARAZANA MZ C3 VL 7 DGL AL CLG DE CONTADORES GUAYAQUIL//NORTE TARQUI 090505 GUAYAS</v>
          </cell>
          <cell r="M3897" t="str">
            <v/>
          </cell>
          <cell r="N3897" t="str">
            <v>0993214925</v>
          </cell>
          <cell r="O3897" t="str">
            <v>0993214925</v>
          </cell>
          <cell r="P3897" t="str">
            <v>090505</v>
          </cell>
          <cell r="Q3897" t="str">
            <v>GUAYAQUIL</v>
          </cell>
          <cell r="R3897" t="str">
            <v>GUAYAS</v>
          </cell>
          <cell r="S3897" t="str">
            <v>GUAYAQUIL</v>
          </cell>
          <cell r="T3897" t="str">
            <v>ITSACOURIER</v>
          </cell>
          <cell r="U3897" t="str">
            <v>FLEXNETUIO_GYE</v>
          </cell>
          <cell r="V3897">
            <v>1</v>
          </cell>
          <cell r="W3897">
            <v>4.4000000000000004</v>
          </cell>
          <cell r="X3897" t="str">
            <v>HYCITE QUITO</v>
          </cell>
          <cell r="Y3897" t="str">
            <v>FLEX NET CALLE 28 DE JUNIO S/N Y GARCIA MORENO ENTRADA LLANO GRANDE</v>
          </cell>
        </row>
        <row r="3898">
          <cell r="A3898" t="str">
            <v>98742596</v>
          </cell>
          <cell r="B3898">
            <v>483490</v>
          </cell>
          <cell r="C3898" t="str">
            <v>98742596</v>
          </cell>
          <cell r="D3898" t="str">
            <v>HYCITE</v>
          </cell>
          <cell r="E3898" t="str">
            <v>DESPACHO</v>
          </cell>
          <cell r="F3898" t="str">
            <v>NORMAL</v>
          </cell>
          <cell r="G3898" t="str">
            <v>TF89999</v>
          </cell>
          <cell r="H3898">
            <v>44916</v>
          </cell>
          <cell r="I3898" t="str">
            <v>ENTREGADO</v>
          </cell>
          <cell r="J3898">
            <v>44917</v>
          </cell>
          <cell r="K3898" t="str">
            <v>KARLA RODRIGUEZ</v>
          </cell>
          <cell r="L3898" t="str">
            <v>ISLA TRINITARIA MZ 172 V 25 COPERATIVA VENCER O MORIR #2 GUAYAQUIL//SUR XIMENA 090212 GUAYAS</v>
          </cell>
          <cell r="N3898" t="str">
            <v>0990521311</v>
          </cell>
          <cell r="O3898" t="str">
            <v>0990521311</v>
          </cell>
          <cell r="P3898" t="str">
            <v>GUAYAQUIL</v>
          </cell>
          <cell r="Q3898" t="str">
            <v>GUAYAQUIL</v>
          </cell>
          <cell r="R3898" t="str">
            <v>GUAYAS</v>
          </cell>
          <cell r="T3898" t="str">
            <v>FLEXTRANS GYE</v>
          </cell>
          <cell r="U3898" t="str">
            <v>FLEXNETUIO_GYE</v>
          </cell>
          <cell r="V3898">
            <v>1</v>
          </cell>
          <cell r="W3898">
            <v>14.3</v>
          </cell>
          <cell r="X3898" t="str">
            <v>HYCITE QUITO</v>
          </cell>
          <cell r="Y3898" t="str">
            <v>FLEX NET CALLE 28 DE JUNIO S/N Y GARCIA MORENO ENTRADA LLANO GRANDE</v>
          </cell>
        </row>
        <row r="3899">
          <cell r="A3899" t="str">
            <v>98743100</v>
          </cell>
          <cell r="B3899">
            <v>483491</v>
          </cell>
          <cell r="C3899" t="str">
            <v>98743100</v>
          </cell>
          <cell r="D3899" t="str">
            <v>HYCITE</v>
          </cell>
          <cell r="E3899" t="str">
            <v>DESPACHO</v>
          </cell>
          <cell r="F3899" t="str">
            <v>NORMAL</v>
          </cell>
          <cell r="G3899" t="str">
            <v>031002004122506</v>
          </cell>
          <cell r="H3899">
            <v>44916</v>
          </cell>
          <cell r="I3899" t="str">
            <v>INCIDENCIA</v>
          </cell>
          <cell r="J3899">
            <v>44923</v>
          </cell>
          <cell r="K3899" t="str">
            <v>ATAHUALPA ZAMBRANO</v>
          </cell>
          <cell r="L3899" t="str">
            <v>9 DE OCTUBRE FRENTE AL PARQUE PARAISO AMAZONICO FCO DE ORELLANA // PARAISO AMAZONICO FCO DE ORELLANA 220201 ORELLANA</v>
          </cell>
          <cell r="M3899" t="str">
            <v/>
          </cell>
          <cell r="N3899" t="str">
            <v>0985740407</v>
          </cell>
          <cell r="O3899" t="str">
            <v>0985740407</v>
          </cell>
          <cell r="P3899" t="str">
            <v>220201</v>
          </cell>
          <cell r="Q3899" t="str">
            <v>EL COCA</v>
          </cell>
          <cell r="R3899" t="str">
            <v>ORELLANA</v>
          </cell>
          <cell r="S3899" t="str">
            <v>PUERTO FRANCISCO DE ORELLANA (EL COCA)</v>
          </cell>
          <cell r="T3899" t="str">
            <v>TRAMACO</v>
          </cell>
          <cell r="U3899" t="str">
            <v>FLEXNETUIO_PROVINCIA</v>
          </cell>
          <cell r="V3899">
            <v>1</v>
          </cell>
          <cell r="W3899">
            <v>13.7</v>
          </cell>
          <cell r="X3899" t="str">
            <v>HYCITE QUITO</v>
          </cell>
          <cell r="Y3899" t="str">
            <v>FLEX NET CALLE 28 DE JUNIO S/N Y GARCIA MORENO ENTRADA LLANO GRANDE</v>
          </cell>
        </row>
        <row r="3900">
          <cell r="A3900" t="str">
            <v>98743704</v>
          </cell>
          <cell r="B3900">
            <v>483492</v>
          </cell>
          <cell r="C3900" t="str">
            <v>98743704</v>
          </cell>
          <cell r="D3900" t="str">
            <v>HYCITE</v>
          </cell>
          <cell r="E3900" t="str">
            <v>DESPACHO</v>
          </cell>
          <cell r="F3900" t="str">
            <v>NORMAL</v>
          </cell>
          <cell r="G3900" t="str">
            <v>031002004122534</v>
          </cell>
          <cell r="H3900">
            <v>44916</v>
          </cell>
          <cell r="I3900" t="str">
            <v>ENTREGADO</v>
          </cell>
          <cell r="J3900">
            <v>44922</v>
          </cell>
          <cell r="K3900" t="str">
            <v>ALICIA COLLAGUAZO</v>
          </cell>
          <cell r="L3900" t="str">
            <v>PASAJE E2-39 TRAS LA PANADERIA DEL TIO SAM IBARRA//IBARRA SAGRARIO 100101 IMBABURA</v>
          </cell>
          <cell r="M3900" t="str">
            <v/>
          </cell>
          <cell r="N3900" t="str">
            <v>0993541937 / 062951725</v>
          </cell>
          <cell r="O3900" t="str">
            <v>0993541937 / 062951725</v>
          </cell>
          <cell r="P3900" t="str">
            <v>100101</v>
          </cell>
          <cell r="Q3900" t="str">
            <v>IBARRA</v>
          </cell>
          <cell r="R3900" t="str">
            <v>IMBABURA</v>
          </cell>
          <cell r="S3900" t="str">
            <v>SAN MIGUEL DE IBARRA</v>
          </cell>
          <cell r="T3900" t="str">
            <v>TRAMACO</v>
          </cell>
          <cell r="U3900" t="str">
            <v>FLEXNETUIO_PROVINCIA</v>
          </cell>
          <cell r="V3900">
            <v>1</v>
          </cell>
          <cell r="W3900">
            <v>2.1</v>
          </cell>
          <cell r="X3900" t="str">
            <v>HYCITE QUITO</v>
          </cell>
          <cell r="Y3900" t="str">
            <v>FLEX NET CALLE 28 DE JUNIO S/N Y GARCIA MORENO ENTRADA LLANO GRANDE</v>
          </cell>
        </row>
        <row r="3901">
          <cell r="A3901" t="str">
            <v>98744001</v>
          </cell>
          <cell r="B3901">
            <v>483493</v>
          </cell>
          <cell r="C3901" t="str">
            <v>98744001</v>
          </cell>
          <cell r="D3901" t="str">
            <v>HYCITE</v>
          </cell>
          <cell r="E3901" t="str">
            <v>DESPACHO</v>
          </cell>
          <cell r="F3901" t="str">
            <v>NORMAL</v>
          </cell>
          <cell r="G3901" t="str">
            <v>031002004122991</v>
          </cell>
          <cell r="H3901">
            <v>44916</v>
          </cell>
          <cell r="I3901" t="str">
            <v>ENTREGADO</v>
          </cell>
          <cell r="J3901">
            <v>44917</v>
          </cell>
          <cell r="K3901" t="str">
            <v>MARIA TORRES</v>
          </cell>
          <cell r="L3901" t="str">
            <v>PARAGUAY 5-48 CALLE BRASIL Y BOLIVIA IBARRA// CIUDADELA DEL CHOFER EL SAGRARIO 100104 IMBABURA</v>
          </cell>
          <cell r="N3901" t="str">
            <v>0991699739</v>
          </cell>
          <cell r="O3901" t="str">
            <v>0991699739</v>
          </cell>
          <cell r="P3901" t="str">
            <v>100104</v>
          </cell>
          <cell r="Q3901" t="str">
            <v>IBARRA</v>
          </cell>
          <cell r="R3901" t="str">
            <v>IMBABURA</v>
          </cell>
          <cell r="S3901" t="str">
            <v>SAN MIGUEL DE IBARRA</v>
          </cell>
          <cell r="T3901" t="str">
            <v>TRAMACO</v>
          </cell>
          <cell r="U3901" t="str">
            <v>FLEXNETUIO_PROVINCIA</v>
          </cell>
          <cell r="V3901">
            <v>3</v>
          </cell>
          <cell r="W3901">
            <v>29.2</v>
          </cell>
          <cell r="X3901" t="str">
            <v>HYCITE QUITO</v>
          </cell>
          <cell r="Y3901" t="str">
            <v>FLEX NET CALLE 28 DE JUNIO S/N Y GARCIA MORENO ENTRADA LLANO GRANDE</v>
          </cell>
        </row>
        <row r="3902">
          <cell r="A3902" t="str">
            <v>98744054</v>
          </cell>
          <cell r="B3902">
            <v>483494</v>
          </cell>
          <cell r="C3902" t="str">
            <v>98744054</v>
          </cell>
          <cell r="D3902" t="str">
            <v>HYCITE</v>
          </cell>
          <cell r="E3902" t="str">
            <v>DESPACHO</v>
          </cell>
          <cell r="F3902" t="str">
            <v>NORMAL</v>
          </cell>
          <cell r="G3902" t="str">
            <v>TFQ90000</v>
          </cell>
          <cell r="H3902">
            <v>44916</v>
          </cell>
          <cell r="I3902" t="str">
            <v>ENTREGADO</v>
          </cell>
          <cell r="J3902">
            <v>44918</v>
          </cell>
          <cell r="K3902" t="str">
            <v>ESTEBAN MOSQUERA</v>
          </cell>
          <cell r="L3902" t="str">
            <v>E4 ALEMANIA N32172 N33 PISO OE2-4 FRENTE EMPRESA AGUA POTABLE POR ALEMANI  IA,AQUITO 170508 PICHINCHA</v>
          </cell>
          <cell r="M3902" t="str">
            <v/>
          </cell>
          <cell r="N3902" t="str">
            <v>0984614862 / 932659434</v>
          </cell>
          <cell r="O3902" t="str">
            <v>0984614862 / 932659434</v>
          </cell>
          <cell r="P3902" t="str">
            <v>170508</v>
          </cell>
          <cell r="Q3902" t="str">
            <v>QUITO</v>
          </cell>
          <cell r="R3902" t="str">
            <v>PICHINCHA</v>
          </cell>
          <cell r="S3902" t="str">
            <v>QUITO</v>
          </cell>
          <cell r="T3902" t="str">
            <v>FLEXTRANS UIO</v>
          </cell>
          <cell r="U3902" t="str">
            <v>FLEXNETUIO_LOCAL</v>
          </cell>
          <cell r="V3902">
            <v>1</v>
          </cell>
          <cell r="W3902">
            <v>13.33</v>
          </cell>
          <cell r="X3902" t="str">
            <v>HYCITE QUITO</v>
          </cell>
          <cell r="Y3902" t="str">
            <v>FLEX NET CALLE 28 DE JUNIO S/N Y GARCIA MORENO ENTRADA LLANO GRANDE</v>
          </cell>
        </row>
        <row r="3903">
          <cell r="A3903" t="str">
            <v>98744730</v>
          </cell>
          <cell r="B3903">
            <v>483495</v>
          </cell>
          <cell r="C3903" t="str">
            <v>98744730</v>
          </cell>
          <cell r="D3903" t="str">
            <v>HYCITE</v>
          </cell>
          <cell r="E3903" t="str">
            <v>DESPACHO</v>
          </cell>
          <cell r="F3903" t="str">
            <v>NORMAL</v>
          </cell>
          <cell r="G3903" t="str">
            <v>031002004122992</v>
          </cell>
          <cell r="H3903">
            <v>44916</v>
          </cell>
          <cell r="I3903" t="str">
            <v>ENTREGADO</v>
          </cell>
          <cell r="J3903">
            <v>44918</v>
          </cell>
          <cell r="K3903" t="str">
            <v>ROSA PINCHAO</v>
          </cell>
          <cell r="L3903" t="str">
            <v>27 DE NOVIEMBRE Y MIDEROS A 2 CDRAS DEL CLG DANIEL REYES IBARRA-SAN ANTONIO SAN ANTONIO 100109 IMBABURA</v>
          </cell>
          <cell r="N3903" t="str">
            <v>0987530972</v>
          </cell>
          <cell r="O3903" t="str">
            <v>0987530972</v>
          </cell>
          <cell r="P3903" t="str">
            <v>100109</v>
          </cell>
          <cell r="Q3903" t="str">
            <v>IBARRA</v>
          </cell>
          <cell r="R3903" t="str">
            <v>IMBABURA</v>
          </cell>
          <cell r="S3903" t="str">
            <v>SAN ANTONIO - SANTO DOMINGO DE CHORLAVI</v>
          </cell>
          <cell r="T3903" t="str">
            <v>TRAMACO</v>
          </cell>
          <cell r="U3903" t="str">
            <v>FLEXNETUIO_PROVINCIA</v>
          </cell>
          <cell r="V3903">
            <v>2</v>
          </cell>
          <cell r="W3903">
            <v>25.9</v>
          </cell>
          <cell r="X3903" t="str">
            <v>HYCITE QUITO</v>
          </cell>
          <cell r="Y3903" t="str">
            <v>FLEX NET CALLE 28 DE JUNIO S/N Y GARCIA MORENO ENTRADA LLANO GRANDE</v>
          </cell>
        </row>
        <row r="3904">
          <cell r="A3904" t="str">
            <v>98745218</v>
          </cell>
          <cell r="B3904">
            <v>483496</v>
          </cell>
          <cell r="C3904" t="str">
            <v>98745218</v>
          </cell>
          <cell r="D3904" t="str">
            <v>HYCITE</v>
          </cell>
          <cell r="E3904" t="str">
            <v>DESPACHO</v>
          </cell>
          <cell r="F3904" t="str">
            <v>NORMAL</v>
          </cell>
          <cell r="G3904" t="str">
            <v>031002004122537</v>
          </cell>
          <cell r="H3904">
            <v>44916</v>
          </cell>
          <cell r="I3904" t="str">
            <v>ENTREGADO</v>
          </cell>
          <cell r="J3904">
            <v>44922</v>
          </cell>
          <cell r="K3904" t="str">
            <v>NICOLASMARIANO PALMA</v>
          </cell>
          <cell r="L3904" t="str">
            <v>MANZANA 8 VILLA 2 CDLA MUNICIPAL FLAVIO ALFARO//CDLA MUNICIPAL FLAVIO ALFARO 130713 MANABI</v>
          </cell>
          <cell r="M3904" t="str">
            <v/>
          </cell>
          <cell r="N3904" t="str">
            <v>0997826684 / 052353341</v>
          </cell>
          <cell r="O3904" t="str">
            <v>0997826684 / 052353341</v>
          </cell>
          <cell r="P3904" t="str">
            <v>130713</v>
          </cell>
          <cell r="Q3904" t="str">
            <v>FLAVIO ALFARO</v>
          </cell>
          <cell r="R3904" t="str">
            <v>MANABI</v>
          </cell>
          <cell r="S3904" t="str">
            <v>FLAVIO ALFARO</v>
          </cell>
          <cell r="T3904" t="str">
            <v>TRAMACO</v>
          </cell>
          <cell r="U3904" t="str">
            <v>FLEXNETUIO_PROVINCIA</v>
          </cell>
          <cell r="V3904">
            <v>1</v>
          </cell>
          <cell r="W3904">
            <v>9.9</v>
          </cell>
          <cell r="X3904" t="str">
            <v>HYCITE QUITO</v>
          </cell>
          <cell r="Y3904" t="str">
            <v>FLEX NET CALLE 28 DE JUNIO S/N Y GARCIA MORENO ENTRADA LLANO GRANDE</v>
          </cell>
        </row>
        <row r="3905">
          <cell r="A3905" t="str">
            <v>98745471</v>
          </cell>
          <cell r="B3905">
            <v>483497</v>
          </cell>
          <cell r="C3905" t="str">
            <v>98745471</v>
          </cell>
          <cell r="D3905" t="str">
            <v>HYCITE</v>
          </cell>
          <cell r="E3905" t="str">
            <v>DESPACHO</v>
          </cell>
          <cell r="F3905" t="str">
            <v>NORMAL</v>
          </cell>
          <cell r="G3905" t="str">
            <v>031002004122507</v>
          </cell>
          <cell r="H3905">
            <v>44916</v>
          </cell>
          <cell r="I3905" t="str">
            <v>ENTREGADO</v>
          </cell>
          <cell r="J3905">
            <v>44922</v>
          </cell>
          <cell r="K3905" t="str">
            <v>ANGELA OSMALDA FRANCO VERA</v>
          </cell>
          <cell r="L3905" t="str">
            <v>ROLDA,S Y GARCAA MORENO ESQUINA A LA FUNERARIA AVENDAA,O BABAHOYO CAMILO PONCE 120102 LOS RIOS</v>
          </cell>
          <cell r="M3905" t="str">
            <v/>
          </cell>
          <cell r="N3905" t="str">
            <v>0969944084 / 994620190</v>
          </cell>
          <cell r="O3905" t="str">
            <v>0969944084 / 994620190</v>
          </cell>
          <cell r="P3905" t="str">
            <v>120102</v>
          </cell>
          <cell r="Q3905" t="str">
            <v>BABAHOYO</v>
          </cell>
          <cell r="R3905" t="str">
            <v>LOS RIOS</v>
          </cell>
          <cell r="S3905" t="str">
            <v>BABAHOYO</v>
          </cell>
          <cell r="T3905" t="str">
            <v>TRAMACO</v>
          </cell>
          <cell r="U3905" t="str">
            <v>FLEXNETUIO_PROVINCIA</v>
          </cell>
          <cell r="V3905">
            <v>1</v>
          </cell>
          <cell r="W3905">
            <v>6.1</v>
          </cell>
          <cell r="X3905" t="str">
            <v>HYCITE QUITO</v>
          </cell>
          <cell r="Y3905" t="str">
            <v>FLEX NET CALLE 28 DE JUNIO S/N Y GARCIA MORENO ENTRADA LLANO GRANDE</v>
          </cell>
        </row>
        <row r="3906">
          <cell r="A3906" t="str">
            <v>98745924</v>
          </cell>
          <cell r="B3906">
            <v>483498</v>
          </cell>
          <cell r="C3906" t="str">
            <v>98745924</v>
          </cell>
          <cell r="D3906" t="str">
            <v>HYCITE</v>
          </cell>
          <cell r="E3906" t="str">
            <v>DESPACHO</v>
          </cell>
          <cell r="F3906" t="str">
            <v>NORMAL</v>
          </cell>
          <cell r="G3906" t="str">
            <v>031002004122538</v>
          </cell>
          <cell r="H3906">
            <v>44916</v>
          </cell>
          <cell r="I3906" t="str">
            <v>ENTREGADO</v>
          </cell>
          <cell r="J3906">
            <v>44918</v>
          </cell>
          <cell r="K3906" t="str">
            <v>BERTHA RAMON</v>
          </cell>
          <cell r="L3906" t="str">
            <v>AV MANUEL AGUSTIN AGUIRRE 701-71 JHON KENNEDY Y ABRAHAN LINLCON LOJA//CENTRO PUNZARA 110111 LOJA</v>
          </cell>
          <cell r="M3906" t="str">
            <v/>
          </cell>
          <cell r="N3906" t="str">
            <v>0994259800 / 072593550</v>
          </cell>
          <cell r="O3906" t="str">
            <v>0994259800 / 072593550</v>
          </cell>
          <cell r="P3906" t="str">
            <v>110111</v>
          </cell>
          <cell r="Q3906" t="str">
            <v>LOJA</v>
          </cell>
          <cell r="R3906" t="str">
            <v>LOJA</v>
          </cell>
          <cell r="S3906" t="str">
            <v>LOJA</v>
          </cell>
          <cell r="T3906" t="str">
            <v>TRAMACO</v>
          </cell>
          <cell r="U3906" t="str">
            <v>FLEXNETUIO_PROVINCIA</v>
          </cell>
          <cell r="V3906">
            <v>1</v>
          </cell>
          <cell r="W3906">
            <v>1.9</v>
          </cell>
          <cell r="X3906" t="str">
            <v>HYCITE QUITO</v>
          </cell>
          <cell r="Y3906" t="str">
            <v>FLEX NET CALLE 28 DE JUNIO S/N Y GARCIA MORENO ENTRADA LLANO GRANDE</v>
          </cell>
        </row>
        <row r="3907">
          <cell r="A3907" t="str">
            <v>98745973</v>
          </cell>
          <cell r="B3907">
            <v>483499</v>
          </cell>
          <cell r="C3907" t="str">
            <v>98745973</v>
          </cell>
          <cell r="D3907" t="str">
            <v>HYCITE</v>
          </cell>
          <cell r="E3907" t="str">
            <v>DESPACHO</v>
          </cell>
          <cell r="F3907" t="str">
            <v>NORMAL</v>
          </cell>
          <cell r="G3907" t="str">
            <v>TFQ90001</v>
          </cell>
          <cell r="H3907">
            <v>44916</v>
          </cell>
          <cell r="I3907" t="str">
            <v>ENTREGADO</v>
          </cell>
          <cell r="J3907">
            <v>44917</v>
          </cell>
          <cell r="K3907" t="str">
            <v>PAOLA PAILLACHO</v>
          </cell>
          <cell r="L3907" t="str">
            <v>PJE JOSEFA LOZANA E8-74 Y FRANCISCO CARC ENTRADA FABRIA FERRERO CASA COLOR AMARIL QUITO// LA TOLA TUMBACO 170902 PICHINCHA</v>
          </cell>
          <cell r="N3907" t="str">
            <v>0984289313 / 024527790</v>
          </cell>
          <cell r="O3907" t="str">
            <v>0984289313 / 024527790</v>
          </cell>
          <cell r="P3907" t="str">
            <v>170902</v>
          </cell>
          <cell r="Q3907" t="str">
            <v>QUITO</v>
          </cell>
          <cell r="R3907" t="str">
            <v>PICHINCHA</v>
          </cell>
          <cell r="S3907" t="str">
            <v>TUMBACO</v>
          </cell>
          <cell r="T3907" t="str">
            <v>FLEXTRANS UIO</v>
          </cell>
          <cell r="U3907" t="str">
            <v>FLEXNETUIO_LOCAL</v>
          </cell>
          <cell r="V3907">
            <v>1</v>
          </cell>
          <cell r="W3907">
            <v>9</v>
          </cell>
          <cell r="X3907" t="str">
            <v>HYCITE QUITO</v>
          </cell>
          <cell r="Y3907" t="str">
            <v>FLEX NET CALLE 28 DE JUNIO S/N Y GARCIA MORENO ENTRADA LLANO GRANDE</v>
          </cell>
        </row>
        <row r="3908">
          <cell r="A3908" t="str">
            <v>98746150</v>
          </cell>
          <cell r="B3908">
            <v>483500</v>
          </cell>
          <cell r="C3908" t="str">
            <v>98746150</v>
          </cell>
          <cell r="D3908" t="str">
            <v>HYCITE</v>
          </cell>
          <cell r="E3908" t="str">
            <v>DESPACHO</v>
          </cell>
          <cell r="F3908" t="str">
            <v>NORMAL</v>
          </cell>
          <cell r="G3908" t="str">
            <v>TF90035</v>
          </cell>
          <cell r="H3908">
            <v>44916</v>
          </cell>
          <cell r="I3908" t="str">
            <v>ENTREGADO</v>
          </cell>
          <cell r="J3908">
            <v>44917</v>
          </cell>
          <cell r="K3908" t="str">
            <v>VICENTE FARFAN</v>
          </cell>
          <cell r="L3908" t="str">
            <v>SAN FELIPE MZ 126 VILLA 14 GUAYAQUIL//NORESTE  TARQUI 090706 GUAYAS</v>
          </cell>
          <cell r="N3908" t="str">
            <v>0986937776 / 043075325</v>
          </cell>
          <cell r="O3908" t="str">
            <v>0986937776 / 043075325</v>
          </cell>
          <cell r="P3908" t="str">
            <v>090706</v>
          </cell>
          <cell r="Q3908" t="str">
            <v>GUAYAQUIL</v>
          </cell>
          <cell r="R3908" t="str">
            <v>GUAYAS</v>
          </cell>
          <cell r="S3908" t="str">
            <v>GUAYAQUIL</v>
          </cell>
          <cell r="T3908" t="str">
            <v>FLEXTRANS GYE</v>
          </cell>
          <cell r="U3908" t="str">
            <v>FLEXNETUIO_GYE</v>
          </cell>
          <cell r="V3908">
            <v>2</v>
          </cell>
          <cell r="W3908">
            <v>17.7</v>
          </cell>
          <cell r="X3908" t="str">
            <v>HYCITE QUITO</v>
          </cell>
          <cell r="Y3908" t="str">
            <v>FLEX NET CALLE 28 DE JUNIO S/N Y GARCIA MORENO ENTRADA LLANO GRANDE</v>
          </cell>
        </row>
        <row r="3909">
          <cell r="A3909" t="str">
            <v>98746245</v>
          </cell>
          <cell r="B3909">
            <v>483501</v>
          </cell>
          <cell r="C3909" t="str">
            <v>98746245</v>
          </cell>
          <cell r="D3909" t="str">
            <v>HYCITE</v>
          </cell>
          <cell r="E3909" t="str">
            <v>DESPACHO</v>
          </cell>
          <cell r="F3909" t="str">
            <v>NORMAL</v>
          </cell>
          <cell r="G3909" t="str">
            <v>TF90003</v>
          </cell>
          <cell r="H3909">
            <v>44916</v>
          </cell>
          <cell r="I3909" t="str">
            <v>ENTREGADO</v>
          </cell>
          <cell r="J3909">
            <v>44917</v>
          </cell>
          <cell r="K3909" t="str">
            <v>PATRICIA MERCHAN</v>
          </cell>
          <cell r="L3909" t="str">
            <v>URB METROPOLIS I MZ 805 V8 GUAYAQUIL// NORTE  PASCUALES 090703 GUAYAS</v>
          </cell>
          <cell r="M3909" t="str">
            <v/>
          </cell>
          <cell r="N3909" t="str">
            <v>0963632488</v>
          </cell>
          <cell r="O3909" t="str">
            <v>0963632488</v>
          </cell>
          <cell r="P3909" t="str">
            <v>090703</v>
          </cell>
          <cell r="Q3909" t="str">
            <v>GUAYAQUIL</v>
          </cell>
          <cell r="R3909" t="str">
            <v>GUAYAS</v>
          </cell>
          <cell r="S3909" t="str">
            <v>GUAYAQUIL</v>
          </cell>
          <cell r="T3909" t="str">
            <v>ITSACOURIER</v>
          </cell>
          <cell r="U3909" t="str">
            <v>FLEXNETUIO_GYE</v>
          </cell>
          <cell r="V3909">
            <v>1</v>
          </cell>
          <cell r="W3909">
            <v>13.7</v>
          </cell>
          <cell r="X3909" t="str">
            <v>HYCITE QUITO</v>
          </cell>
          <cell r="Y3909" t="str">
            <v>FLEX NET CALLE 28 DE JUNIO S/N Y GARCIA MORENO ENTRADA LLANO GRANDE</v>
          </cell>
        </row>
        <row r="3910">
          <cell r="A3910" t="str">
            <v>98747077</v>
          </cell>
          <cell r="B3910">
            <v>483502</v>
          </cell>
          <cell r="C3910" t="str">
            <v>98747077</v>
          </cell>
          <cell r="D3910" t="str">
            <v>HYCITE</v>
          </cell>
          <cell r="E3910" t="str">
            <v>DESPACHO</v>
          </cell>
          <cell r="F3910" t="str">
            <v>NORMAL</v>
          </cell>
          <cell r="G3910" t="str">
            <v>031002004122539</v>
          </cell>
          <cell r="H3910">
            <v>44916</v>
          </cell>
          <cell r="I3910" t="str">
            <v>ENTREGADO</v>
          </cell>
          <cell r="J3910">
            <v>44917</v>
          </cell>
          <cell r="K3910" t="str">
            <v>NANCY INTRIAGO</v>
          </cell>
          <cell r="L3910" t="str">
            <v>CALLE 17 SEPT CALLE PACHO Y VICTOR HUGO VICUNA MILAGRO MILAGRO 090201 GUAYAS</v>
          </cell>
          <cell r="N3910" t="str">
            <v>0959674034</v>
          </cell>
          <cell r="O3910" t="str">
            <v>0959674034</v>
          </cell>
          <cell r="P3910" t="str">
            <v>091701</v>
          </cell>
          <cell r="Q3910" t="str">
            <v>MILAGRO</v>
          </cell>
          <cell r="R3910" t="str">
            <v>GUAYAS</v>
          </cell>
          <cell r="S3910" t="str">
            <v>MILAGRO</v>
          </cell>
          <cell r="T3910" t="str">
            <v>TRAMACO</v>
          </cell>
          <cell r="U3910" t="str">
            <v>FLEXNETUIO_PROVINCIA</v>
          </cell>
          <cell r="V3910">
            <v>1</v>
          </cell>
          <cell r="W3910">
            <v>3.7</v>
          </cell>
          <cell r="X3910" t="str">
            <v>HYCITE QUITO</v>
          </cell>
          <cell r="Y3910" t="str">
            <v>FLEX NET CALLE 28 DE JUNIO S/N Y GARCIA MORENO ENTRADA LLANO GRANDE</v>
          </cell>
        </row>
        <row r="3911">
          <cell r="A3911" t="str">
            <v>98747748</v>
          </cell>
          <cell r="B3911">
            <v>483503</v>
          </cell>
          <cell r="C3911" t="str">
            <v>98747748</v>
          </cell>
          <cell r="D3911" t="str">
            <v>HYCITE</v>
          </cell>
          <cell r="E3911" t="str">
            <v>DESPACHO</v>
          </cell>
          <cell r="F3911" t="str">
            <v>NORMAL</v>
          </cell>
          <cell r="G3911" t="str">
            <v>TFQ90026</v>
          </cell>
          <cell r="H3911">
            <v>44916</v>
          </cell>
          <cell r="I3911" t="str">
            <v>ENTREGADO</v>
          </cell>
          <cell r="J3911">
            <v>44917</v>
          </cell>
          <cell r="K3911" t="str">
            <v>DAVID CHANG</v>
          </cell>
          <cell r="L3911" t="str">
            <v>LUXEMBURGO N34-55 H34C HOLANDA EDIF LUXEMBURGO QUITO // NORTE YA,AQUITO 170135 PICHINCHA</v>
          </cell>
          <cell r="N3911" t="str">
            <v>0982443398 /</v>
          </cell>
          <cell r="O3911" t="str">
            <v>0982443398 /</v>
          </cell>
          <cell r="P3911" t="str">
            <v>170208</v>
          </cell>
          <cell r="Q3911" t="str">
            <v>QUITO</v>
          </cell>
          <cell r="R3911" t="str">
            <v>PICHINCHA</v>
          </cell>
          <cell r="S3911" t="str">
            <v>CALDERON (CARAPUNGO)</v>
          </cell>
          <cell r="T3911" t="str">
            <v>FLEXTRANS UIO</v>
          </cell>
          <cell r="U3911" t="str">
            <v>FLEXNETUIO_LOCAL</v>
          </cell>
          <cell r="V3911">
            <v>2</v>
          </cell>
          <cell r="W3911">
            <v>23.3</v>
          </cell>
          <cell r="X3911" t="str">
            <v>HYCITE QUITO</v>
          </cell>
          <cell r="Y3911" t="str">
            <v>FLEX NET CALLE 28 DE JUNIO S/N Y GARCIA MORENO ENTRADA LLANO GRANDE</v>
          </cell>
        </row>
        <row r="3912">
          <cell r="A3912" t="str">
            <v>98748111</v>
          </cell>
          <cell r="B3912">
            <v>483504</v>
          </cell>
          <cell r="C3912" t="str">
            <v>98748111</v>
          </cell>
          <cell r="D3912" t="str">
            <v>HYCITE</v>
          </cell>
          <cell r="E3912" t="str">
            <v>DESPACHO</v>
          </cell>
          <cell r="F3912" t="str">
            <v>NORMAL</v>
          </cell>
          <cell r="G3912" t="str">
            <v>TFQ90005</v>
          </cell>
          <cell r="H3912">
            <v>44916</v>
          </cell>
          <cell r="I3912" t="str">
            <v>ENTREGADO</v>
          </cell>
          <cell r="J3912">
            <v>44922</v>
          </cell>
          <cell r="K3912" t="str">
            <v>EDILMA MERINO</v>
          </cell>
          <cell r="L3912" t="str">
            <v>CONJUNTOS TERRANOVA MARIANA 3 CASA B12 TORASAMBE QUITO // GUAMANI GUAMANI 170701 PICHINCHA</v>
          </cell>
          <cell r="M3912" t="str">
            <v/>
          </cell>
          <cell r="N3912" t="str">
            <v>0999215613 / 028001722</v>
          </cell>
          <cell r="O3912" t="str">
            <v>0999215613 / 028001722</v>
          </cell>
          <cell r="P3912" t="str">
            <v>170701</v>
          </cell>
          <cell r="Q3912" t="str">
            <v>QUITO</v>
          </cell>
          <cell r="R3912" t="str">
            <v>PICHINCHA</v>
          </cell>
          <cell r="S3912" t="str">
            <v>QUITO</v>
          </cell>
          <cell r="T3912" t="str">
            <v>FLEXTRANS UIO</v>
          </cell>
          <cell r="U3912" t="str">
            <v>FLEXNETUIO_LOCAL</v>
          </cell>
          <cell r="V3912">
            <v>1</v>
          </cell>
          <cell r="W3912">
            <v>8.8000000000000007</v>
          </cell>
          <cell r="X3912" t="str">
            <v>HYCITE QUITO</v>
          </cell>
          <cell r="Y3912" t="str">
            <v>FLEX NET CALLE 28 DE JUNIO S/N Y GARCIA MORENO ENTRADA LLANO GRANDE</v>
          </cell>
        </row>
        <row r="3913">
          <cell r="A3913" t="str">
            <v>98563758</v>
          </cell>
          <cell r="B3913">
            <v>483449</v>
          </cell>
          <cell r="C3913" t="str">
            <v>98563758</v>
          </cell>
          <cell r="D3913" t="str">
            <v>HYCITE</v>
          </cell>
          <cell r="E3913" t="str">
            <v>DESPACHO</v>
          </cell>
          <cell r="F3913" t="str">
            <v>NORMAL</v>
          </cell>
          <cell r="G3913" t="str">
            <v>031002004122509</v>
          </cell>
          <cell r="H3913">
            <v>44916</v>
          </cell>
          <cell r="I3913" t="str">
            <v>ENTREGADO</v>
          </cell>
          <cell r="J3913">
            <v>44918</v>
          </cell>
          <cell r="K3913" t="str">
            <v>STALIN ABARCA</v>
          </cell>
          <cell r="L3913" t="str">
            <v>JUAN CHIRIBOGA MZ E # 9 Y EDUARDO NIGM EN LA MISMA CASA TIENE CONSULTORIO DENTA RIOBAMBO//LOS ALAMOS LIZARBURO 060107 CHIMBORAZO</v>
          </cell>
          <cell r="M3913" t="str">
            <v/>
          </cell>
          <cell r="N3913" t="str">
            <v>0984456645</v>
          </cell>
          <cell r="O3913" t="str">
            <v>0984456645</v>
          </cell>
          <cell r="P3913" t="str">
            <v>060107</v>
          </cell>
          <cell r="Q3913" t="str">
            <v>RIOBAMBA</v>
          </cell>
          <cell r="R3913" t="str">
            <v>CHIMBORAZO</v>
          </cell>
          <cell r="S3913" t="str">
            <v>RIOBAMBA</v>
          </cell>
          <cell r="T3913" t="str">
            <v>TRAMACO</v>
          </cell>
          <cell r="U3913" t="str">
            <v>FLEXNETUIO_PROVINCIA</v>
          </cell>
          <cell r="V3913">
            <v>1</v>
          </cell>
          <cell r="W3913">
            <v>7.1</v>
          </cell>
          <cell r="X3913" t="str">
            <v>HYCITE QUITO</v>
          </cell>
          <cell r="Y3913" t="str">
            <v>FLEX NET CALLE 28 DE JUNIO S/N Y GARCIA MORENO ENTRADA LLANO GRANDE</v>
          </cell>
        </row>
        <row r="3914">
          <cell r="A3914" t="str">
            <v>98661846</v>
          </cell>
          <cell r="B3914">
            <v>483450</v>
          </cell>
          <cell r="C3914" t="str">
            <v>98661846</v>
          </cell>
          <cell r="D3914" t="str">
            <v>HYCITE</v>
          </cell>
          <cell r="E3914" t="str">
            <v>DESPACHO</v>
          </cell>
          <cell r="F3914" t="str">
            <v>NORMAL</v>
          </cell>
          <cell r="G3914" t="str">
            <v>TFQ89984</v>
          </cell>
          <cell r="H3914">
            <v>44916</v>
          </cell>
          <cell r="I3914" t="str">
            <v>ENTREGADO</v>
          </cell>
          <cell r="J3914">
            <v>44917</v>
          </cell>
          <cell r="K3914" t="str">
            <v>JUSTO JUMBO</v>
          </cell>
          <cell r="L3914" t="str">
            <v>FERNANDEZ DE HEREDIA LT 44 Y MARIANO ACOSTA QUITO // UNION GROGRAFICA CONOCOTO 170806 PICHINCHA</v>
          </cell>
          <cell r="N3914" t="str">
            <v>0980467892</v>
          </cell>
          <cell r="O3914" t="str">
            <v>0980467892</v>
          </cell>
          <cell r="P3914" t="str">
            <v>170806</v>
          </cell>
          <cell r="Q3914" t="str">
            <v>QUITO</v>
          </cell>
          <cell r="R3914" t="str">
            <v>PICHINCHA</v>
          </cell>
          <cell r="S3914" t="str">
            <v>CONOCOTO - EL ROSARIO - MONSERRAT</v>
          </cell>
          <cell r="T3914" t="str">
            <v>FLEXTRANS UIO</v>
          </cell>
          <cell r="U3914" t="str">
            <v>FLEXNETUIO_LOCAL</v>
          </cell>
          <cell r="V3914">
            <v>1</v>
          </cell>
          <cell r="W3914">
            <v>2.1</v>
          </cell>
          <cell r="X3914" t="str">
            <v>HYCITE QUITO</v>
          </cell>
          <cell r="Y3914" t="str">
            <v>FLEX NET CALLE 28 DE JUNIO S/N Y GARCIA MORENO ENTRADA LLANO GRANDE</v>
          </cell>
        </row>
        <row r="3915">
          <cell r="A3915" t="str">
            <v>98684212</v>
          </cell>
          <cell r="B3915">
            <v>483451</v>
          </cell>
          <cell r="C3915" t="str">
            <v>98684212</v>
          </cell>
          <cell r="D3915" t="str">
            <v>HYCITE</v>
          </cell>
          <cell r="E3915" t="str">
            <v>DESPACHO</v>
          </cell>
          <cell r="F3915" t="str">
            <v>NORMAL</v>
          </cell>
          <cell r="G3915" t="str">
            <v>TF89985</v>
          </cell>
          <cell r="H3915">
            <v>44916</v>
          </cell>
          <cell r="I3915" t="str">
            <v>ENTREGADO</v>
          </cell>
          <cell r="J3915">
            <v>44917</v>
          </cell>
          <cell r="K3915" t="str">
            <v>HARRY FRANCO</v>
          </cell>
          <cell r="L3915" t="str">
            <v>URB LA JOYA MURANO MZ 4 V 5 JUTNO GYM TAUROS DAULE // LA JOYA LA AURORA 091910 GUAYAS</v>
          </cell>
          <cell r="N3915" t="str">
            <v>0958886979 / 022947400</v>
          </cell>
          <cell r="O3915" t="str">
            <v>0958886979 / 022947400</v>
          </cell>
          <cell r="P3915" t="str">
            <v>091901</v>
          </cell>
          <cell r="Q3915" t="str">
            <v>DAULE</v>
          </cell>
          <cell r="R3915" t="str">
            <v>GUAYAS</v>
          </cell>
          <cell r="S3915" t="str">
            <v>DAULE</v>
          </cell>
          <cell r="T3915" t="str">
            <v>ITSACOURIER</v>
          </cell>
          <cell r="U3915" t="str">
            <v>FLEXNETUIO_GYE</v>
          </cell>
          <cell r="V3915">
            <v>1</v>
          </cell>
          <cell r="W3915">
            <v>8.02</v>
          </cell>
          <cell r="X3915" t="str">
            <v>HYCITE QUITO</v>
          </cell>
          <cell r="Y3915" t="str">
            <v>FLEX NET CALLE 28 DE JUNIO S/N Y GARCIA MORENO ENTRADA LLANO GRANDE</v>
          </cell>
        </row>
        <row r="3916">
          <cell r="A3916" t="str">
            <v>98685763</v>
          </cell>
          <cell r="B3916">
            <v>483452</v>
          </cell>
          <cell r="C3916" t="str">
            <v>98685763</v>
          </cell>
          <cell r="D3916" t="str">
            <v>HYCITE</v>
          </cell>
          <cell r="E3916" t="str">
            <v>DESPACHO</v>
          </cell>
          <cell r="F3916" t="str">
            <v>NORMAL</v>
          </cell>
          <cell r="G3916" t="str">
            <v>TFQ89986 / TFQ91016</v>
          </cell>
          <cell r="H3916">
            <v>44916</v>
          </cell>
          <cell r="I3916" t="str">
            <v>EN_PROCESO</v>
          </cell>
          <cell r="J3916">
            <v>44923</v>
          </cell>
          <cell r="K3916" t="str">
            <v>SYLVIA ELENA CABEZAS PASQUEL</v>
          </cell>
          <cell r="L3916" t="str">
            <v>AUTOPISTA GENERAR RUMINAUI PUENTE 8, FRANCISCO OLLIARY N10-504, A UNA CUADRA DE LA IGLESIA CATOLICA, CASA DE TRES PISOS, FACHADA COLOR BLANCA CON PUERTAS NEGRAS, PROVINCIA: PICHINCHA, CANTON: QUITO, P</v>
          </cell>
          <cell r="N3916" t="str">
            <v>59399-561-6990</v>
          </cell>
          <cell r="O3916" t="str">
            <v>59399-561-6990</v>
          </cell>
          <cell r="P3916" t="str">
            <v>170208</v>
          </cell>
          <cell r="Q3916" t="str">
            <v>QUITO</v>
          </cell>
          <cell r="R3916" t="str">
            <v>PICHINCHA</v>
          </cell>
          <cell r="S3916" t="str">
            <v>CALDERON (CARAPUNGO)</v>
          </cell>
          <cell r="T3916" t="str">
            <v>FLEXTRANS UIO</v>
          </cell>
          <cell r="U3916" t="str">
            <v>FLEXNETUIO_LOCAL</v>
          </cell>
          <cell r="V3916">
            <v>1</v>
          </cell>
          <cell r="W3916">
            <v>6.8</v>
          </cell>
          <cell r="X3916" t="str">
            <v>HYCITE QUITO</v>
          </cell>
          <cell r="Y3916" t="str">
            <v>FLEX NET CALLE 28 DE JUNIO S/N Y GARCIA MORENO ENTRADA LLANO GRANDE</v>
          </cell>
        </row>
        <row r="3917">
          <cell r="A3917" t="str">
            <v>98698367</v>
          </cell>
          <cell r="B3917">
            <v>483453</v>
          </cell>
          <cell r="C3917" t="str">
            <v>98698367</v>
          </cell>
          <cell r="D3917" t="str">
            <v>HYCITE</v>
          </cell>
          <cell r="E3917" t="str">
            <v>DESPACHO</v>
          </cell>
          <cell r="F3917" t="str">
            <v>NORMAL</v>
          </cell>
          <cell r="G3917" t="str">
            <v>031002004122986</v>
          </cell>
          <cell r="H3917">
            <v>44916</v>
          </cell>
          <cell r="I3917" t="str">
            <v>ENTREGADO</v>
          </cell>
          <cell r="J3917">
            <v>44917</v>
          </cell>
          <cell r="K3917" t="str">
            <v>LIDIA SALCAN</v>
          </cell>
          <cell r="L3917" t="str">
            <v>YURALPA S/N CHONTAYACU DG MECANICA DON PATO TENA SUR TENA 150101 NAPO</v>
          </cell>
          <cell r="N3917" t="str">
            <v>0985263041</v>
          </cell>
          <cell r="O3917" t="str">
            <v>0985263041</v>
          </cell>
          <cell r="P3917" t="str">
            <v>150101</v>
          </cell>
          <cell r="Q3917" t="str">
            <v>TENA</v>
          </cell>
          <cell r="R3917" t="str">
            <v>NAPO</v>
          </cell>
          <cell r="S3917" t="str">
            <v>TENA</v>
          </cell>
          <cell r="T3917" t="str">
            <v>TRAMACO</v>
          </cell>
          <cell r="U3917" t="str">
            <v>FLEXNETUIO_PROVINCIA</v>
          </cell>
          <cell r="V3917">
            <v>2</v>
          </cell>
          <cell r="W3917">
            <v>17.2</v>
          </cell>
          <cell r="X3917" t="str">
            <v>HYCITE QUITO</v>
          </cell>
          <cell r="Y3917" t="str">
            <v>FLEX NET CALLE 28 DE JUNIO S/N Y GARCIA MORENO ENTRADA LLANO GRANDE</v>
          </cell>
        </row>
        <row r="3918">
          <cell r="A3918" t="str">
            <v>98710091</v>
          </cell>
          <cell r="B3918">
            <v>483454</v>
          </cell>
          <cell r="C3918" t="str">
            <v>98710091</v>
          </cell>
          <cell r="D3918" t="str">
            <v>HYCITE</v>
          </cell>
          <cell r="E3918" t="str">
            <v>DESPACHO</v>
          </cell>
          <cell r="F3918" t="str">
            <v>NORMAL</v>
          </cell>
          <cell r="G3918" t="str">
            <v>031002004122511</v>
          </cell>
          <cell r="H3918">
            <v>44916</v>
          </cell>
          <cell r="I3918" t="str">
            <v>ENTREGADO</v>
          </cell>
          <cell r="J3918">
            <v>44917</v>
          </cell>
          <cell r="K3918" t="str">
            <v>ROSA ROMERO</v>
          </cell>
          <cell r="L3918" t="str">
            <v>VALENCIA Y VIGO VALENCIA ENTRE VIGO Y VALENCIA AMBATO // CDLA ESPAA,A LA MATRIZ 180101 TUNGURAHUA</v>
          </cell>
          <cell r="M3918" t="str">
            <v/>
          </cell>
          <cell r="N3918" t="str">
            <v>0998375344 / 032401679</v>
          </cell>
          <cell r="O3918" t="str">
            <v>0998375344 / 032401679</v>
          </cell>
          <cell r="P3918" t="str">
            <v>180101</v>
          </cell>
          <cell r="Q3918" t="str">
            <v>AMBATO</v>
          </cell>
          <cell r="R3918" t="str">
            <v>TUNGURAHUA</v>
          </cell>
          <cell r="S3918" t="str">
            <v>AMBATO</v>
          </cell>
          <cell r="T3918" t="str">
            <v>TRAMACO</v>
          </cell>
          <cell r="U3918" t="str">
            <v>FLEXNETUIO_PROVINCIA</v>
          </cell>
          <cell r="V3918">
            <v>1</v>
          </cell>
          <cell r="W3918">
            <v>10.7</v>
          </cell>
          <cell r="X3918" t="str">
            <v>HYCITE QUITO</v>
          </cell>
          <cell r="Y3918" t="str">
            <v>FLEX NET CALLE 28 DE JUNIO S/N Y GARCIA MORENO ENTRADA LLANO GRANDE</v>
          </cell>
        </row>
        <row r="3919">
          <cell r="A3919" t="str">
            <v>98712196</v>
          </cell>
          <cell r="B3919">
            <v>483455</v>
          </cell>
          <cell r="C3919" t="str">
            <v>98712196</v>
          </cell>
          <cell r="D3919" t="str">
            <v>HYCITE</v>
          </cell>
          <cell r="E3919" t="str">
            <v>DESPACHO</v>
          </cell>
          <cell r="F3919" t="str">
            <v>NORMAL</v>
          </cell>
          <cell r="G3919" t="str">
            <v>TF89987</v>
          </cell>
          <cell r="H3919">
            <v>44916</v>
          </cell>
          <cell r="I3919" t="str">
            <v>ENTREGADO</v>
          </cell>
          <cell r="J3919">
            <v>44917</v>
          </cell>
          <cell r="K3919" t="str">
            <v>SEGUNDO SANCHEZ</v>
          </cell>
          <cell r="L3919" t="str">
            <v>VILLAS DEL REY PRINCIPE MARRY VILLAS DEL REY PRINCIPE MARRY MZ 13 V.38 DAULE / VILLA DEL REY LA AURORA 091905 GUAYAS</v>
          </cell>
          <cell r="N3919" t="str">
            <v>0999087657</v>
          </cell>
          <cell r="O3919" t="str">
            <v>0999087657</v>
          </cell>
          <cell r="P3919" t="str">
            <v>091905</v>
          </cell>
          <cell r="Q3919" t="str">
            <v>DAULE</v>
          </cell>
          <cell r="R3919" t="str">
            <v>GUAYAS</v>
          </cell>
          <cell r="S3919" t="str">
            <v>LOS LOJAS (ENRIQUE BAQUERIZO MORENO)</v>
          </cell>
          <cell r="T3919" t="str">
            <v>ITSACOURIER</v>
          </cell>
          <cell r="U3919" t="str">
            <v>FLEXNETUIO_GYE</v>
          </cell>
          <cell r="V3919">
            <v>1</v>
          </cell>
          <cell r="W3919">
            <v>14.9</v>
          </cell>
          <cell r="X3919" t="str">
            <v>HYCITE QUITO</v>
          </cell>
          <cell r="Y3919" t="str">
            <v>FLEX NET CALLE 28 DE JUNIO S/N Y GARCIA MORENO ENTRADA LLANO GRANDE</v>
          </cell>
        </row>
        <row r="3920">
          <cell r="A3920" t="str">
            <v>98713923</v>
          </cell>
          <cell r="B3920">
            <v>483456</v>
          </cell>
          <cell r="C3920" t="str">
            <v>98713923</v>
          </cell>
          <cell r="D3920" t="str">
            <v>HYCITE</v>
          </cell>
          <cell r="E3920" t="str">
            <v>DESPACHO</v>
          </cell>
          <cell r="F3920" t="str">
            <v>NORMAL</v>
          </cell>
          <cell r="G3920" t="str">
            <v>031002004122987</v>
          </cell>
          <cell r="H3920">
            <v>44916</v>
          </cell>
          <cell r="I3920" t="str">
            <v>ENTREGADO</v>
          </cell>
          <cell r="J3920">
            <v>44917</v>
          </cell>
          <cell r="K3920" t="str">
            <v>GLADIZ LICUY</v>
          </cell>
          <cell r="L3920" t="str">
            <v>AV VIA PUERTO NAPO Y JAIME ROLDOS AGUILE HOSPITAL DEL IESS TENA-SUR TENA 150104 NAPO</v>
          </cell>
          <cell r="N3920" t="str">
            <v>0998331294</v>
          </cell>
          <cell r="O3920" t="str">
            <v>0998331294</v>
          </cell>
          <cell r="P3920" t="str">
            <v>150104</v>
          </cell>
          <cell r="Q3920" t="str">
            <v>TENA</v>
          </cell>
          <cell r="R3920" t="str">
            <v>NAPO</v>
          </cell>
          <cell r="S3920" t="str">
            <v>PUERTO MISAHUALLI - SAN PEDRO DE AUCAPARTE - PUCACHIPTA - PUERTO NAPO</v>
          </cell>
          <cell r="T3920" t="str">
            <v>TRAMACO</v>
          </cell>
          <cell r="U3920" t="str">
            <v>FLEXNETUIO_PROVINCIA</v>
          </cell>
          <cell r="V3920">
            <v>2</v>
          </cell>
          <cell r="W3920">
            <v>24.7</v>
          </cell>
          <cell r="X3920" t="str">
            <v>HYCITE QUITO</v>
          </cell>
          <cell r="Y3920" t="str">
            <v>FLEX NET CALLE 28 DE JUNIO S/N Y GARCIA MORENO ENTRADA LLANO GRANDE</v>
          </cell>
        </row>
        <row r="3921">
          <cell r="A3921" t="str">
            <v>98714197</v>
          </cell>
          <cell r="B3921">
            <v>483457</v>
          </cell>
          <cell r="C3921" t="str">
            <v>98714197</v>
          </cell>
          <cell r="D3921" t="str">
            <v>HYCITE</v>
          </cell>
          <cell r="E3921" t="str">
            <v>DESPACHO</v>
          </cell>
          <cell r="F3921" t="str">
            <v>NORMAL</v>
          </cell>
          <cell r="G3921" t="str">
            <v>031002004122513</v>
          </cell>
          <cell r="H3921">
            <v>44916</v>
          </cell>
          <cell r="I3921" t="str">
            <v>ENTREGADO</v>
          </cell>
          <cell r="J3921">
            <v>44917</v>
          </cell>
          <cell r="K3921" t="str">
            <v>FREYA ESPINEL</v>
          </cell>
          <cell r="L3921" t="str">
            <v>AV 5 DE JUNIO Y GRANDA CENTENO URB LA CASTELLANA CASA N.1 JUNTO A MANCION FERN PORTOVIEJO / GRANDA CENTENO 12 DE MARZO 130102 MANABI</v>
          </cell>
          <cell r="M3921" t="str">
            <v/>
          </cell>
          <cell r="N3921" t="str">
            <v>0939917228</v>
          </cell>
          <cell r="O3921" t="str">
            <v>0939917228</v>
          </cell>
          <cell r="P3921" t="str">
            <v>130102</v>
          </cell>
          <cell r="Q3921" t="str">
            <v>PORTOVIEJO</v>
          </cell>
          <cell r="R3921" t="str">
            <v>MANABI</v>
          </cell>
          <cell r="S3921" t="str">
            <v>PORTOVIEJO</v>
          </cell>
          <cell r="T3921" t="str">
            <v>TRAMACO</v>
          </cell>
          <cell r="U3921" t="str">
            <v>FLEXNETUIO_PROVINCIA</v>
          </cell>
          <cell r="V3921">
            <v>1</v>
          </cell>
          <cell r="W3921">
            <v>3.1</v>
          </cell>
          <cell r="X3921" t="str">
            <v>HYCITE QUITO</v>
          </cell>
          <cell r="Y3921" t="str">
            <v>FLEX NET CALLE 28 DE JUNIO S/N Y GARCIA MORENO ENTRADA LLANO GRANDE</v>
          </cell>
        </row>
        <row r="3922">
          <cell r="A3922" t="str">
            <v>98715833</v>
          </cell>
          <cell r="B3922">
            <v>483458</v>
          </cell>
          <cell r="C3922" t="str">
            <v>98715833</v>
          </cell>
          <cell r="D3922" t="str">
            <v>HYCITE</v>
          </cell>
          <cell r="E3922" t="str">
            <v>DESPACHO</v>
          </cell>
          <cell r="F3922" t="str">
            <v>NORMAL</v>
          </cell>
          <cell r="G3922" t="str">
            <v>TF89988</v>
          </cell>
          <cell r="H3922">
            <v>44916</v>
          </cell>
          <cell r="I3922" t="str">
            <v>ENTREGADO</v>
          </cell>
          <cell r="J3922">
            <v>44917</v>
          </cell>
          <cell r="K3922" t="str">
            <v>SILVIA CAJAS</v>
          </cell>
          <cell r="L3922" t="str">
            <v>CDLA LOS TULIPANES MZ 1122 V10 AV DOMINGO COMIN Y 5DA GUAYAQUIL//GUAYAQUIL XIMENA 090103 GUAYAS</v>
          </cell>
          <cell r="M3922" t="str">
            <v/>
          </cell>
          <cell r="N3922" t="str">
            <v>0984519910</v>
          </cell>
          <cell r="O3922" t="str">
            <v>0984519910</v>
          </cell>
          <cell r="P3922" t="str">
            <v>090103</v>
          </cell>
          <cell r="Q3922" t="str">
            <v>GUAYAQUIL</v>
          </cell>
          <cell r="R3922" t="str">
            <v>GUAYAS</v>
          </cell>
          <cell r="S3922" t="str">
            <v>GUAYAQUIL</v>
          </cell>
          <cell r="T3922" t="str">
            <v>FLEXTRANS GYE</v>
          </cell>
          <cell r="U3922" t="str">
            <v>FLEXNETUIO_GYE</v>
          </cell>
          <cell r="V3922">
            <v>1</v>
          </cell>
          <cell r="W3922">
            <v>4.4000000000000004</v>
          </cell>
          <cell r="X3922" t="str">
            <v>HYCITE QUITO</v>
          </cell>
          <cell r="Y3922" t="str">
            <v>FLEX NET CALLE 28 DE JUNIO S/N Y GARCIA MORENO ENTRADA LLANO GRANDE</v>
          </cell>
        </row>
        <row r="3923">
          <cell r="A3923" t="str">
            <v>98718670</v>
          </cell>
          <cell r="B3923">
            <v>483459</v>
          </cell>
          <cell r="C3923" t="str">
            <v>98718670</v>
          </cell>
          <cell r="D3923" t="str">
            <v>HYCITE</v>
          </cell>
          <cell r="E3923" t="str">
            <v>DESPACHO</v>
          </cell>
          <cell r="F3923" t="str">
            <v>NORMAL</v>
          </cell>
          <cell r="G3923" t="str">
            <v>031002004122514</v>
          </cell>
          <cell r="H3923">
            <v>44916</v>
          </cell>
          <cell r="I3923" t="str">
            <v>ENTREGADO</v>
          </cell>
          <cell r="J3923">
            <v>44922</v>
          </cell>
          <cell r="K3923" t="str">
            <v>MARINA NAVARRETE</v>
          </cell>
          <cell r="L3923" t="str">
            <v>CALLE B Y MIA,O PARQUE INDUSTRIAL PORTON NEGRO IBARRA / NORTE SAN FRANCISCO 100105 IMBABURA</v>
          </cell>
          <cell r="M3923" t="str">
            <v/>
          </cell>
          <cell r="N3923" t="str">
            <v>0960587357</v>
          </cell>
          <cell r="O3923" t="str">
            <v>0960587357</v>
          </cell>
          <cell r="P3923" t="str">
            <v>100105</v>
          </cell>
          <cell r="Q3923" t="str">
            <v>IBARRA</v>
          </cell>
          <cell r="R3923" t="str">
            <v>IMBABURA</v>
          </cell>
          <cell r="S3923" t="str">
            <v>SAN MIGUEL DE IBARRA</v>
          </cell>
          <cell r="T3923" t="str">
            <v>TRAMACO</v>
          </cell>
          <cell r="U3923" t="str">
            <v>FLEXNETUIO_PROVINCIA</v>
          </cell>
          <cell r="V3923">
            <v>1</v>
          </cell>
          <cell r="W3923">
            <v>9.9</v>
          </cell>
          <cell r="X3923" t="str">
            <v>HYCITE QUITO</v>
          </cell>
          <cell r="Y3923" t="str">
            <v>FLEX NET CALLE 28 DE JUNIO S/N Y GARCIA MORENO ENTRADA LLANO GRANDE</v>
          </cell>
        </row>
        <row r="3924">
          <cell r="A3924" t="str">
            <v>98724756</v>
          </cell>
          <cell r="B3924">
            <v>483460</v>
          </cell>
          <cell r="C3924" t="str">
            <v>98724756</v>
          </cell>
          <cell r="D3924" t="str">
            <v>HYCITE</v>
          </cell>
          <cell r="E3924" t="str">
            <v>DESPACHO</v>
          </cell>
          <cell r="F3924" t="str">
            <v>NORMAL</v>
          </cell>
          <cell r="G3924" t="str">
            <v>031002004122505</v>
          </cell>
          <cell r="H3924">
            <v>44916</v>
          </cell>
          <cell r="I3924" t="str">
            <v>ENTREGADO</v>
          </cell>
          <cell r="J3924">
            <v>44917</v>
          </cell>
          <cell r="K3924" t="str">
            <v>NARCISA SAMANIEGO</v>
          </cell>
          <cell r="L3924" t="str">
            <v>VIA MACHALA EN MARISQUERIA PILY NARANJAL/ PUERTO INCA JESUS MARIA (PUERTO INCA) 030452 GUAYAS</v>
          </cell>
          <cell r="N3924" t="str">
            <v>0969303079</v>
          </cell>
          <cell r="O3924" t="str">
            <v>0969303079</v>
          </cell>
          <cell r="P3924" t="str">
            <v>091201</v>
          </cell>
          <cell r="Q3924" t="str">
            <v>NARANJAL</v>
          </cell>
          <cell r="R3924" t="str">
            <v>GUAYAS</v>
          </cell>
          <cell r="S3924" t="str">
            <v>NARANJAL</v>
          </cell>
          <cell r="T3924" t="str">
            <v>TRAMACO</v>
          </cell>
          <cell r="U3924" t="str">
            <v>FLEXNETUIO_PROVINCIA</v>
          </cell>
          <cell r="V3924">
            <v>1</v>
          </cell>
          <cell r="W3924">
            <v>3.5</v>
          </cell>
          <cell r="X3924" t="str">
            <v>HYCITE QUITO</v>
          </cell>
          <cell r="Y3924" t="str">
            <v>FLEX NET CALLE 28 DE JUNIO S/N Y GARCIA MORENO ENTRADA LLANO GRANDE</v>
          </cell>
        </row>
        <row r="3925">
          <cell r="A3925" t="str">
            <v>RT22122002</v>
          </cell>
          <cell r="B3925">
            <v>483448</v>
          </cell>
          <cell r="C3925" t="str">
            <v>RT22122002</v>
          </cell>
          <cell r="D3925" t="str">
            <v>SPARE</v>
          </cell>
          <cell r="E3925" t="str">
            <v>RETIRO</v>
          </cell>
          <cell r="F3925" t="str">
            <v>NORMAL</v>
          </cell>
          <cell r="G3925" t="str">
            <v>FT76338</v>
          </cell>
          <cell r="H3925">
            <v>44916</v>
          </cell>
          <cell r="I3925" t="str">
            <v>ENTREGADO</v>
          </cell>
          <cell r="J3925">
            <v>44916</v>
          </cell>
          <cell r="K3925" t="str">
            <v>FLEXNET DEL ECUADOR</v>
          </cell>
          <cell r="L3925" t="str">
            <v>CALLE 28 DE JUNIO Y GARCIA MORENO</v>
          </cell>
          <cell r="M3925" t="str">
            <v>PATRICIO PONCE  / 1791890663001</v>
          </cell>
          <cell r="P3925" t="str">
            <v>170208</v>
          </cell>
          <cell r="Q3925" t="str">
            <v>QUITO</v>
          </cell>
          <cell r="R3925" t="str">
            <v>PICHINCHA</v>
          </cell>
          <cell r="S3925" t="str">
            <v>CALDERON (CARAPUNGO)</v>
          </cell>
          <cell r="U3925" t="str">
            <v>FLEXNETUIO_LOCAL</v>
          </cell>
          <cell r="V3925">
            <v>1</v>
          </cell>
          <cell r="X3925" t="str">
            <v>HUAWEI_UIO_ALLISON ALAVA</v>
          </cell>
          <cell r="Y3925" t="str">
            <v>NACIONES UNIDAS E2-30 Y NUÑEZ DE VELA EDIFICIO METROPOLITAN PISO 18</v>
          </cell>
        </row>
        <row r="3926">
          <cell r="A3926" t="str">
            <v>DEC3202212210029</v>
          </cell>
          <cell r="B3926">
            <v>483447</v>
          </cell>
          <cell r="C3926" t="str">
            <v>DEC3202212210029</v>
          </cell>
          <cell r="D3926" t="str">
            <v>HUAWEI</v>
          </cell>
          <cell r="E3926" t="str">
            <v>DESPACHO</v>
          </cell>
          <cell r="F3926" t="str">
            <v>EXCLUSIVO</v>
          </cell>
          <cell r="G3926" t="str">
            <v>TF89982</v>
          </cell>
          <cell r="H3926">
            <v>44915</v>
          </cell>
          <cell r="I3926" t="str">
            <v>ENTREGADO</v>
          </cell>
          <cell r="J3926">
            <v>44916</v>
          </cell>
          <cell r="K3926" t="str">
            <v>TOTALTEK S.A.</v>
          </cell>
          <cell r="L3926" t="str">
            <v>AV. KENNEDY VIEJA #209 Y FRCO. BOLOÑA SOLAR #7 MZ 1, PARROQUIA TARQUI.</v>
          </cell>
          <cell r="M3926" t="str">
            <v>JOAN BILL MORAN VERA - RUC: 1791900359001</v>
          </cell>
          <cell r="N3926" t="str">
            <v>0987714490</v>
          </cell>
          <cell r="P3926" t="str">
            <v>090510</v>
          </cell>
          <cell r="Q3926" t="str">
            <v>GUAYAQUIL</v>
          </cell>
          <cell r="R3926" t="str">
            <v>GUAYAS</v>
          </cell>
          <cell r="S3926" t="str">
            <v>GUAYAQUIL</v>
          </cell>
          <cell r="T3926" t="str">
            <v>FLEXTRANS GYE</v>
          </cell>
          <cell r="U3926" t="str">
            <v>FLEXNETUIO_GYE</v>
          </cell>
          <cell r="V3926">
            <v>7</v>
          </cell>
          <cell r="W3926">
            <v>13.67</v>
          </cell>
          <cell r="X3926" t="str">
            <v>FLEXNET GUAYAQUIL</v>
          </cell>
          <cell r="Y3926" t="str">
            <v>FERNANDO GUTIERREZ HILL KM 8 1/2 VIA DAULE COOP. JUAN MONTALVO / FRENTE A PEPSI COLA</v>
          </cell>
        </row>
        <row r="3927">
          <cell r="A3927" t="str">
            <v>RECICLAJE004</v>
          </cell>
          <cell r="B3927">
            <v>483446</v>
          </cell>
          <cell r="C3927" t="str">
            <v>RECICLAJE004</v>
          </cell>
          <cell r="D3927" t="str">
            <v>MOVISTAR</v>
          </cell>
          <cell r="E3927" t="str">
            <v>DESPACHO</v>
          </cell>
          <cell r="F3927" t="str">
            <v>NORMAL</v>
          </cell>
          <cell r="G3927" t="str">
            <v>EC5932</v>
          </cell>
          <cell r="H3927">
            <v>44915</v>
          </cell>
          <cell r="I3927" t="str">
            <v>ENTREGADO</v>
          </cell>
          <cell r="J3927">
            <v>44916</v>
          </cell>
          <cell r="K3927" t="str">
            <v>INCINEROX CIA. LTDA+GERALDINE PAZMINO</v>
          </cell>
          <cell r="L3927" t="str">
            <v>VIA PINTAG BARRIO SAN JUSTINO CALLE VIA PIFO SN INTERSECCION VIA ALANGASI</v>
          </cell>
          <cell r="M3927" t="str">
            <v>1792455170001</v>
          </cell>
          <cell r="N3927" t="str">
            <v>997892792</v>
          </cell>
          <cell r="O3927" t="str">
            <v/>
          </cell>
          <cell r="P3927" t="str">
            <v>QUITO</v>
          </cell>
          <cell r="Q3927" t="str">
            <v>QUITO</v>
          </cell>
          <cell r="R3927" t="str">
            <v>PICHINCHA</v>
          </cell>
          <cell r="T3927" t="str">
            <v>EXPRESSCON</v>
          </cell>
          <cell r="U3927" t="str">
            <v>FLEXNETUIO_LOCAL</v>
          </cell>
          <cell r="V3927">
            <v>1</v>
          </cell>
          <cell r="W3927">
            <v>1</v>
          </cell>
          <cell r="X3927" t="str">
            <v>FLEXNET ECUADOR - MOVISTAR</v>
          </cell>
          <cell r="Y3927" t="str">
            <v>CALLE 28 DE JUNIO S/N Y GARCIA MORENO ENTRADA LLANO GRANDE</v>
          </cell>
        </row>
        <row r="3928">
          <cell r="A3928" t="str">
            <v>DEC3202212210030</v>
          </cell>
          <cell r="B3928">
            <v>483445</v>
          </cell>
          <cell r="C3928" t="str">
            <v>DEC3202212210030</v>
          </cell>
          <cell r="D3928" t="str">
            <v>HUAWEI</v>
          </cell>
          <cell r="E3928" t="str">
            <v>DESPACHO</v>
          </cell>
          <cell r="F3928" t="str">
            <v>NORMAL</v>
          </cell>
          <cell r="G3928" t="str">
            <v>TF89981</v>
          </cell>
          <cell r="H3928">
            <v>44915</v>
          </cell>
          <cell r="I3928" t="str">
            <v>ENTREGADO</v>
          </cell>
          <cell r="J3928">
            <v>44916</v>
          </cell>
          <cell r="K3928" t="str">
            <v>TOTALTEK S.A.</v>
          </cell>
          <cell r="L3928" t="str">
            <v>AVENIDA 1A NE, ENTRE 3ER Y 4TO CALLEJON 20 NE, SAMANES 3</v>
          </cell>
          <cell r="M3928" t="str">
            <v>JOAN BILL MORAN VERA - RUC: 1791900359001</v>
          </cell>
          <cell r="N3928" t="str">
            <v>0987714490</v>
          </cell>
          <cell r="P3928" t="str">
            <v>090607</v>
          </cell>
          <cell r="Q3928" t="str">
            <v>GUAYAQUIL</v>
          </cell>
          <cell r="R3928" t="str">
            <v>GUAYAS</v>
          </cell>
          <cell r="S3928" t="str">
            <v>GUAYAQUIL</v>
          </cell>
          <cell r="T3928" t="str">
            <v>FLEXTRANS GYE</v>
          </cell>
          <cell r="U3928" t="str">
            <v>FLEXNETUIO_GYE</v>
          </cell>
          <cell r="V3928">
            <v>7</v>
          </cell>
          <cell r="W3928">
            <v>13.73</v>
          </cell>
          <cell r="X3928" t="str">
            <v>FLEXNET GUAYAQUIL</v>
          </cell>
          <cell r="Y3928" t="str">
            <v>FERNANDO GUTIERREZ HILL KM 8 1/2 VIA DAULE COOP. JUAN MONTALVO / FRENTE A PEPSI COLA</v>
          </cell>
        </row>
        <row r="3929">
          <cell r="A3929" t="str">
            <v>DEC3202212210031</v>
          </cell>
          <cell r="B3929">
            <v>483444</v>
          </cell>
          <cell r="C3929" t="str">
            <v>DEC3202212210031</v>
          </cell>
          <cell r="D3929" t="str">
            <v>HUAWEI</v>
          </cell>
          <cell r="E3929" t="str">
            <v>DESPACHO</v>
          </cell>
          <cell r="F3929" t="str">
            <v>EXCLUSIVO</v>
          </cell>
          <cell r="G3929" t="str">
            <v>TF89980</v>
          </cell>
          <cell r="H3929">
            <v>44915</v>
          </cell>
          <cell r="I3929" t="str">
            <v>ENTREGADO</v>
          </cell>
          <cell r="J3929">
            <v>44916</v>
          </cell>
          <cell r="K3929" t="str">
            <v>TOTALTEK S.A.</v>
          </cell>
          <cell r="L3929" t="str">
            <v>AVENIDA 29 S, GUAYAQUIL 090206 - TRINIPORT2</v>
          </cell>
          <cell r="M3929" t="str">
            <v>JOAN BILL MORAN VERA - RUC: 1791900359001</v>
          </cell>
          <cell r="N3929" t="str">
            <v>0987714490</v>
          </cell>
          <cell r="P3929" t="str">
            <v>090206</v>
          </cell>
          <cell r="Q3929" t="str">
            <v>GUAYAQUIL</v>
          </cell>
          <cell r="R3929" t="str">
            <v>GUAYAS</v>
          </cell>
          <cell r="S3929" t="str">
            <v>GUAYAQUIL</v>
          </cell>
          <cell r="T3929" t="str">
            <v>FLEXTRANS GYE</v>
          </cell>
          <cell r="U3929" t="str">
            <v>FLEXNETUIO_GYE</v>
          </cell>
          <cell r="V3929">
            <v>7</v>
          </cell>
          <cell r="W3929">
            <v>13.65</v>
          </cell>
          <cell r="X3929" t="str">
            <v>FLEXNET GUAYAQUIL</v>
          </cell>
          <cell r="Y3929" t="str">
            <v>FERNANDO GUTIERREZ HILL KM 8 1/2 VIA DAULE COOP. JUAN MONTALVO / FRENTE A PEPSI COLA</v>
          </cell>
        </row>
        <row r="3930">
          <cell r="A3930" t="str">
            <v>DEC3202212210017</v>
          </cell>
          <cell r="B3930">
            <v>483443</v>
          </cell>
          <cell r="C3930" t="str">
            <v>DEC3202212210017</v>
          </cell>
          <cell r="D3930" t="str">
            <v>HUAWEI</v>
          </cell>
          <cell r="E3930" t="str">
            <v>DESPACHO</v>
          </cell>
          <cell r="F3930" t="str">
            <v>EXCLUSIVO</v>
          </cell>
          <cell r="G3930" t="str">
            <v>TF89979</v>
          </cell>
          <cell r="H3930">
            <v>44915</v>
          </cell>
          <cell r="I3930" t="str">
            <v>ENTREGADO</v>
          </cell>
          <cell r="J3930">
            <v>44916</v>
          </cell>
          <cell r="K3930" t="str">
            <v>CN SYSTEM INTEGRATION AND CONSTRUCTION DEL ECUADOR CNSIC S.A.</v>
          </cell>
          <cell r="L3930" t="str">
            <v>VÍA PRINCIPAL URBANIZACIÓN MI LOTE, JUNTO AL UPC, PARROQUIA GUAYAQUIL</v>
          </cell>
          <cell r="M3930" t="str">
            <v>CARLOS TIXI - RUC: 020524163617</v>
          </cell>
          <cell r="N3930" t="str">
            <v>0983707554</v>
          </cell>
          <cell r="P3930" t="str">
            <v>090707</v>
          </cell>
          <cell r="Q3930" t="str">
            <v>GUAYAQUIL</v>
          </cell>
          <cell r="R3930" t="str">
            <v>GUAYAS</v>
          </cell>
          <cell r="S3930" t="str">
            <v>GUAYAQUIL</v>
          </cell>
          <cell r="T3930" t="str">
            <v>ITSACOURIER</v>
          </cell>
          <cell r="U3930" t="str">
            <v>FLEXNETUIO_GYE</v>
          </cell>
          <cell r="V3930">
            <v>7</v>
          </cell>
          <cell r="W3930">
            <v>13.63</v>
          </cell>
          <cell r="X3930" t="str">
            <v>FLEXNET GUAYAQUIL</v>
          </cell>
          <cell r="Y3930" t="str">
            <v>FERNANDO GUTIERREZ HILL KM 8 1/2 VIA DAULE COOP. JUAN MONTALVO / FRENTE A PEPSI COLA</v>
          </cell>
        </row>
        <row r="3931">
          <cell r="A3931" t="str">
            <v>DEC3202212210012</v>
          </cell>
          <cell r="B3931">
            <v>483442</v>
          </cell>
          <cell r="C3931" t="str">
            <v>DEC3202212210012</v>
          </cell>
          <cell r="D3931" t="str">
            <v>HUAWEI</v>
          </cell>
          <cell r="E3931" t="str">
            <v>DESPACHO</v>
          </cell>
          <cell r="F3931" t="str">
            <v>EXCLUSIVO</v>
          </cell>
          <cell r="G3931" t="str">
            <v>TF89978</v>
          </cell>
          <cell r="H3931">
            <v>44915</v>
          </cell>
          <cell r="I3931" t="str">
            <v>ENTREGADO</v>
          </cell>
          <cell r="J3931">
            <v>44916</v>
          </cell>
          <cell r="K3931" t="str">
            <v>CN SYSTEM INTEGRATION AND CONSTRUCTION DEL ECUADOR CNSIC S.A.</v>
          </cell>
          <cell r="L3931" t="str">
            <v>KM 16 Â½ DE LA VIA A DAULE - URBANIZACION MI LOTE 1 MZ 5000 SOLAR 2.</v>
          </cell>
          <cell r="M3931" t="str">
            <v>CARLOS TIXI - RUC: 020524163617</v>
          </cell>
          <cell r="N3931" t="str">
            <v>0983707554</v>
          </cell>
          <cell r="P3931" t="str">
            <v>090707</v>
          </cell>
          <cell r="Q3931" t="str">
            <v>GUAYAQUIL</v>
          </cell>
          <cell r="R3931" t="str">
            <v>GUAYAS</v>
          </cell>
          <cell r="S3931" t="str">
            <v>GUAYAQUIL</v>
          </cell>
          <cell r="T3931" t="str">
            <v>ITSACOURIER</v>
          </cell>
          <cell r="U3931" t="str">
            <v>FLEXNETGYE_LOCAL</v>
          </cell>
          <cell r="V3931">
            <v>7</v>
          </cell>
          <cell r="W3931">
            <v>13.65</v>
          </cell>
          <cell r="X3931" t="str">
            <v>FLEXNET GUAYAQUIL</v>
          </cell>
          <cell r="Y3931" t="str">
            <v>FERNANDO GUTIERREZ HILL KM 8 1/2 VIA DAULE COOP. JUAN MONTALVO / FRENTE A PEPSI COLA</v>
          </cell>
        </row>
        <row r="3932">
          <cell r="A3932" t="str">
            <v>DEC3202212210002</v>
          </cell>
          <cell r="B3932">
            <v>483441</v>
          </cell>
          <cell r="C3932" t="str">
            <v>DEC3202212210002</v>
          </cell>
          <cell r="D3932" t="str">
            <v>HUAWEI</v>
          </cell>
          <cell r="E3932" t="str">
            <v>DESPACHO</v>
          </cell>
          <cell r="F3932" t="str">
            <v>EXCLUSIVO</v>
          </cell>
          <cell r="G3932" t="str">
            <v>TF89977</v>
          </cell>
          <cell r="H3932">
            <v>44915</v>
          </cell>
          <cell r="I3932" t="str">
            <v>ENTREGADO</v>
          </cell>
          <cell r="J3932">
            <v>44916</v>
          </cell>
          <cell r="K3932" t="str">
            <v>CN SYSTEM INTEGRATION AND CONSTRUCTION DEL ECUADOR CNSIC S.A.</v>
          </cell>
          <cell r="L3932" t="str">
            <v>VÍA DAULE KM 4.5 MAPASINGUE OESTE</v>
          </cell>
          <cell r="M3932" t="str">
            <v>CARLOS TIXI - RUC: 020524163617</v>
          </cell>
          <cell r="N3932" t="str">
            <v>0983707554</v>
          </cell>
          <cell r="P3932" t="str">
            <v>090604</v>
          </cell>
          <cell r="Q3932" t="str">
            <v>GUAYAQUIL</v>
          </cell>
          <cell r="R3932" t="str">
            <v>GUAYAS</v>
          </cell>
          <cell r="S3932" t="str">
            <v>GUAYAQUIL</v>
          </cell>
          <cell r="T3932" t="str">
            <v>ITSACOURIER</v>
          </cell>
          <cell r="U3932" t="str">
            <v>FLEXNETUIO_GYE</v>
          </cell>
          <cell r="V3932">
            <v>7</v>
          </cell>
          <cell r="W3932">
            <v>13.65</v>
          </cell>
          <cell r="X3932" t="str">
            <v>FLEXNET GUAYAQUIL</v>
          </cell>
          <cell r="Y3932" t="str">
            <v>FERNANDO GUTIERREZ HILL KM 8 1/2 VIA DAULE COOP. JUAN MONTALVO / FRENTE A PEPSI COLA</v>
          </cell>
        </row>
        <row r="3933">
          <cell r="A3933" t="str">
            <v>DEC3202212210018</v>
          </cell>
          <cell r="B3933">
            <v>483440</v>
          </cell>
          <cell r="C3933" t="str">
            <v>DEC3202212210018</v>
          </cell>
          <cell r="D3933" t="str">
            <v>HUAWEI</v>
          </cell>
          <cell r="E3933" t="str">
            <v>DESPACHO</v>
          </cell>
          <cell r="F3933" t="str">
            <v>EXCLUSIVO</v>
          </cell>
          <cell r="G3933" t="str">
            <v>TF89976</v>
          </cell>
          <cell r="H3933">
            <v>44915</v>
          </cell>
          <cell r="I3933" t="str">
            <v>ENTREGADO</v>
          </cell>
          <cell r="J3933">
            <v>44916</v>
          </cell>
          <cell r="K3933" t="str">
            <v>CN SYSTEM INTEGRATION AND CONSTRUCTION DEL ECUADOR CNSIC S.A.</v>
          </cell>
          <cell r="L3933" t="str">
            <v>C.C. PLAZA MILAN, LOCAL 29 - VIA SALITRE - GUAYAS</v>
          </cell>
          <cell r="M3933" t="str">
            <v>CARLOS TIXI - RUC: 020524163617</v>
          </cell>
          <cell r="N3933" t="str">
            <v>0983707554</v>
          </cell>
          <cell r="P3933" t="str">
            <v>090702</v>
          </cell>
          <cell r="Q3933" t="str">
            <v>GUAYAQUIL</v>
          </cell>
          <cell r="R3933" t="str">
            <v>GUAYAS</v>
          </cell>
          <cell r="S3933" t="str">
            <v>GUAYAQUIL</v>
          </cell>
          <cell r="T3933" t="str">
            <v>ITSACOURIER</v>
          </cell>
          <cell r="U3933" t="str">
            <v>FLEXNETUIO_GYE</v>
          </cell>
          <cell r="V3933">
            <v>7</v>
          </cell>
          <cell r="W3933">
            <v>13.63</v>
          </cell>
          <cell r="X3933" t="str">
            <v>FLEXNET GUAYAQUIL</v>
          </cell>
          <cell r="Y3933" t="str">
            <v>FERNANDO GUTIERREZ HILL KM 8 1/2 VIA DAULE COOP. JUAN MONTALVO / FRENTE A PEPSI COLA</v>
          </cell>
        </row>
        <row r="3934">
          <cell r="A3934" t="str">
            <v>RECICLAJE002</v>
          </cell>
          <cell r="B3934">
            <v>483438</v>
          </cell>
          <cell r="C3934" t="str">
            <v>RECICLAJE002</v>
          </cell>
          <cell r="D3934" t="str">
            <v>MOVISTAR</v>
          </cell>
          <cell r="E3934" t="str">
            <v>DESPACHO</v>
          </cell>
          <cell r="F3934" t="str">
            <v>NORMAL</v>
          </cell>
          <cell r="G3934" t="str">
            <v>EC5930</v>
          </cell>
          <cell r="H3934">
            <v>44915</v>
          </cell>
          <cell r="I3934" t="str">
            <v>ENTREGADO</v>
          </cell>
          <cell r="J3934">
            <v>44916</v>
          </cell>
          <cell r="K3934" t="str">
            <v>INCINEROX CIA. LTDA+GERALDINE PAZMINO</v>
          </cell>
          <cell r="L3934" t="str">
            <v>VIA PINTAG BARRIO SAN JUSTINO CALLE VIA PIFO SN INTERSECCION VIA ALANGASI</v>
          </cell>
          <cell r="M3934" t="str">
            <v>1792455170001</v>
          </cell>
          <cell r="N3934" t="str">
            <v>997892792</v>
          </cell>
          <cell r="O3934" t="str">
            <v/>
          </cell>
          <cell r="P3934" t="str">
            <v>QUITO</v>
          </cell>
          <cell r="Q3934" t="str">
            <v>QUITO</v>
          </cell>
          <cell r="R3934" t="str">
            <v>PICHINCHA</v>
          </cell>
          <cell r="T3934" t="str">
            <v>EXPRESSCON</v>
          </cell>
          <cell r="U3934" t="str">
            <v>FLEXNETUIO_LOCAL</v>
          </cell>
          <cell r="V3934">
            <v>1</v>
          </cell>
          <cell r="W3934">
            <v>1</v>
          </cell>
          <cell r="X3934" t="str">
            <v>FLEXNET ECUADOR - MOVISTAR</v>
          </cell>
          <cell r="Y3934" t="str">
            <v>CALLE 28 DE JUNIO S/N Y GARCIA MORENO ENTRADA LLANO GRANDE</v>
          </cell>
        </row>
        <row r="3935">
          <cell r="A3935" t="str">
            <v>RECICLAJE003</v>
          </cell>
          <cell r="B3935">
            <v>483439</v>
          </cell>
          <cell r="C3935" t="str">
            <v>RECICLAJE003</v>
          </cell>
          <cell r="D3935" t="str">
            <v>TUENTI</v>
          </cell>
          <cell r="E3935" t="str">
            <v>DESPACHO</v>
          </cell>
          <cell r="F3935" t="str">
            <v>NORMAL</v>
          </cell>
          <cell r="G3935" t="str">
            <v>EC5931</v>
          </cell>
          <cell r="H3935">
            <v>44915</v>
          </cell>
          <cell r="I3935" t="str">
            <v>ENTREGADO</v>
          </cell>
          <cell r="J3935">
            <v>44916</v>
          </cell>
          <cell r="K3935" t="str">
            <v>INCINEROX CIA. LTDA+GERALDINE PAZMINO</v>
          </cell>
          <cell r="L3935" t="str">
            <v>VIA PINTAG BARRIO SAN JUSTINO CALLE VIA PIFO SN INTERSECCION VIA ALANGASI</v>
          </cell>
          <cell r="M3935" t="str">
            <v>1792455170001</v>
          </cell>
          <cell r="N3935" t="str">
            <v>997892792</v>
          </cell>
          <cell r="O3935" t="str">
            <v/>
          </cell>
          <cell r="P3935" t="str">
            <v>QUITO</v>
          </cell>
          <cell r="Q3935" t="str">
            <v>QUITO</v>
          </cell>
          <cell r="R3935" t="str">
            <v>PICHINCHA</v>
          </cell>
          <cell r="T3935" t="str">
            <v>EXPRESSCON</v>
          </cell>
          <cell r="U3935" t="str">
            <v>FLEXNETUIO_LOCAL</v>
          </cell>
          <cell r="V3935">
            <v>1</v>
          </cell>
          <cell r="W3935">
            <v>1</v>
          </cell>
          <cell r="X3935" t="str">
            <v>FLEXNET ECUADOR - TUENTI</v>
          </cell>
          <cell r="Y3935" t="str">
            <v>CALLE 28 DE JUNIO S/N Y GARCIA MORENO ENTRADA LLANO GRANDE</v>
          </cell>
        </row>
        <row r="3936">
          <cell r="A3936" t="str">
            <v>RECICLAJE2022</v>
          </cell>
          <cell r="B3936">
            <v>483437</v>
          </cell>
          <cell r="C3936" t="str">
            <v>RECICLAJE2022</v>
          </cell>
          <cell r="D3936" t="str">
            <v>FLEXTUENTI</v>
          </cell>
          <cell r="E3936" t="str">
            <v>DESPACHO</v>
          </cell>
          <cell r="F3936" t="str">
            <v>NORMAL</v>
          </cell>
          <cell r="G3936" t="str">
            <v>EC5933</v>
          </cell>
          <cell r="H3936">
            <v>44915</v>
          </cell>
          <cell r="I3936" t="str">
            <v>ENTREGADO</v>
          </cell>
          <cell r="J3936">
            <v>44916</v>
          </cell>
          <cell r="K3936" t="str">
            <v>INCINEROX CIA. LTDA+GERALDINE PAZMINO</v>
          </cell>
          <cell r="L3936" t="str">
            <v>VIA PINTAG BARRIO SAN JUSTINO CALLE VIA PIFO SN INTERSECCION VIA ALANGASI</v>
          </cell>
          <cell r="M3936" t="str">
            <v/>
          </cell>
          <cell r="N3936" t="str">
            <v>997892792</v>
          </cell>
          <cell r="O3936" t="str">
            <v/>
          </cell>
          <cell r="P3936" t="str">
            <v>QUITO</v>
          </cell>
          <cell r="Q3936" t="str">
            <v>QUITO</v>
          </cell>
          <cell r="R3936" t="str">
            <v>PICHINCHA</v>
          </cell>
          <cell r="T3936" t="str">
            <v>EXPRESSCON</v>
          </cell>
          <cell r="U3936" t="str">
            <v>FLEXNETUIO_LOCAL</v>
          </cell>
          <cell r="V3936">
            <v>1</v>
          </cell>
          <cell r="W3936">
            <v>1</v>
          </cell>
          <cell r="X3936" t="str">
            <v>FLEXNET ECUADOR - FLEXTUENTI</v>
          </cell>
          <cell r="Y3936" t="str">
            <v>CALLE 28 DE JUNIO S/N Y GARCIA MORENO ENTRADA LLANO GRANDE</v>
          </cell>
        </row>
        <row r="3937">
          <cell r="A3937" t="str">
            <v>2022-12632</v>
          </cell>
          <cell r="B3937">
            <v>483436</v>
          </cell>
          <cell r="C3937" t="str">
            <v>2022-12632</v>
          </cell>
          <cell r="D3937" t="str">
            <v>MOVISTAR</v>
          </cell>
          <cell r="E3937" t="str">
            <v>DESPACHO</v>
          </cell>
          <cell r="F3937" t="str">
            <v>NORMAL</v>
          </cell>
          <cell r="G3937" t="str">
            <v>031080202212632</v>
          </cell>
          <cell r="H3937">
            <v>44915</v>
          </cell>
          <cell r="I3937" t="str">
            <v>ENTREGADO</v>
          </cell>
          <cell r="J3937">
            <v>44916</v>
          </cell>
          <cell r="K3937" t="str">
            <v>CELISTICS CAVS DAS AMBATO CENTRO_KLEBER GRANDA_DANY IMBAQUINGO</v>
          </cell>
          <cell r="L3937" t="str">
            <v>CALLE SUCRE ENTRE CALLE MERA Y MARTINEZ N 750</v>
          </cell>
          <cell r="M3937" t="str">
            <v>1792161037001</v>
          </cell>
          <cell r="N3937" t="str">
            <v>0992567346_094084829</v>
          </cell>
          <cell r="O3937" t="str">
            <v/>
          </cell>
          <cell r="P3937" t="str">
            <v>AMBATO</v>
          </cell>
          <cell r="Q3937" t="str">
            <v>AMBATO</v>
          </cell>
          <cell r="R3937" t="str">
            <v>TUNGURAHUA</v>
          </cell>
          <cell r="S3937" t="str">
            <v>AMBATO</v>
          </cell>
          <cell r="T3937" t="str">
            <v>TRAMACO</v>
          </cell>
          <cell r="U3937" t="str">
            <v>FLEXNETUIO_PROVINCIA</v>
          </cell>
          <cell r="V3937">
            <v>1</v>
          </cell>
          <cell r="W3937">
            <v>1</v>
          </cell>
          <cell r="X3937" t="str">
            <v>FLEXNET ECUADOR - MOVISTAR</v>
          </cell>
          <cell r="Y3937" t="str">
            <v>CALLE 28 DE JUNIO S/N Y GARCIA MORENO ENTRADA LLANO GRANDE</v>
          </cell>
        </row>
        <row r="3938">
          <cell r="A3938" t="str">
            <v>2022-12631</v>
          </cell>
          <cell r="B3938">
            <v>483435</v>
          </cell>
          <cell r="C3938" t="str">
            <v>2022-12631</v>
          </cell>
          <cell r="D3938" t="str">
            <v>MOVISTAR</v>
          </cell>
          <cell r="E3938" t="str">
            <v>DESPACHO</v>
          </cell>
          <cell r="F3938" t="str">
            <v>NORMAL</v>
          </cell>
          <cell r="G3938" t="str">
            <v>031080202212631</v>
          </cell>
          <cell r="H3938">
            <v>44915</v>
          </cell>
          <cell r="I3938" t="str">
            <v>ENTREGADO</v>
          </cell>
          <cell r="J3938">
            <v>44916</v>
          </cell>
          <cell r="K3938" t="str">
            <v>AE CELISTICS MALTERIA LATACUNGA_MARIA JOSE TOBAR ZAMBRANO</v>
          </cell>
          <cell r="L3938" t="str">
            <v>AV. ELOY ALFARO ENTRE CALLE GATAZO Y AV. MARCO AURELIO SUBIA, CENTRO COMERCIAL LA MALTERIA PLAZA, PLANTA BAJA, LOCAL PB-007</v>
          </cell>
          <cell r="M3938" t="str">
            <v>1306571512</v>
          </cell>
          <cell r="N3938" t="str">
            <v>983508879</v>
          </cell>
          <cell r="O3938" t="str">
            <v/>
          </cell>
          <cell r="P3938" t="str">
            <v>LATACUNGA</v>
          </cell>
          <cell r="Q3938" t="str">
            <v>LATACUNGA</v>
          </cell>
          <cell r="R3938" t="str">
            <v>COTOPAXI</v>
          </cell>
          <cell r="T3938" t="str">
            <v>TRAMACO</v>
          </cell>
          <cell r="U3938" t="str">
            <v>FLEXNETUIO_PROVINCIA</v>
          </cell>
          <cell r="V3938">
            <v>1</v>
          </cell>
          <cell r="W3938">
            <v>1</v>
          </cell>
          <cell r="X3938" t="str">
            <v>FLEXNET ECUADOR - MOVISTAR</v>
          </cell>
          <cell r="Y3938" t="str">
            <v>CALLE 28 DE JUNIO S/N Y GARCIA MORENO ENTRADA LLANO GRANDE</v>
          </cell>
        </row>
        <row r="3939">
          <cell r="A3939" t="str">
            <v>DEC3202212210032</v>
          </cell>
          <cell r="B3939">
            <v>483434</v>
          </cell>
          <cell r="C3939" t="str">
            <v>DEC3202212210032</v>
          </cell>
          <cell r="D3939" t="str">
            <v>HUAWEI</v>
          </cell>
          <cell r="E3939" t="str">
            <v>DESPACHO</v>
          </cell>
          <cell r="F3939" t="str">
            <v>NORMAL</v>
          </cell>
          <cell r="G3939" t="str">
            <v>FT76319</v>
          </cell>
          <cell r="H3939">
            <v>44915</v>
          </cell>
          <cell r="I3939" t="str">
            <v>ENTREGADO</v>
          </cell>
          <cell r="J3939">
            <v>44916</v>
          </cell>
          <cell r="K3939" t="str">
            <v>SONIA ORELLANA</v>
          </cell>
          <cell r="L3939" t="str">
            <v>GUAYAQUIL - CENTRO DE DISTRIBUCION UBICADO EN KM. 22 VIA A DAULE ( JUNTO AL COUNTRY CLUB) - HORA: 10:00 AM</v>
          </cell>
          <cell r="M3939" t="str">
            <v>CLARO</v>
          </cell>
          <cell r="N3939" t="str">
            <v>0979691178</v>
          </cell>
          <cell r="O3939" t="str">
            <v>0979691178</v>
          </cell>
          <cell r="P3939" t="str">
            <v>090606</v>
          </cell>
          <cell r="Q3939" t="str">
            <v>GUAYAQUIL</v>
          </cell>
          <cell r="R3939" t="str">
            <v>GUAYAS</v>
          </cell>
          <cell r="S3939" t="str">
            <v>GUAYAQUIL</v>
          </cell>
          <cell r="T3939" t="str">
            <v>TRANSPORTES ROCHINA</v>
          </cell>
          <cell r="U3939" t="str">
            <v>FLEXNETUIO_GYE</v>
          </cell>
          <cell r="V3939">
            <v>1</v>
          </cell>
          <cell r="W3939">
            <v>11.28</v>
          </cell>
          <cell r="X3939" t="str">
            <v>FLEXNET</v>
          </cell>
          <cell r="Y3939" t="str">
            <v>FLEX NET CALLE 28 DE JUNIO S/N Y GARCIA MORENO ENTRADA LLANO GRANDE</v>
          </cell>
        </row>
        <row r="3940">
          <cell r="A3940" t="str">
            <v>PE_ENC_21</v>
          </cell>
          <cell r="B3940">
            <v>483432</v>
          </cell>
          <cell r="C3940" t="str">
            <v>PE_ENC_21</v>
          </cell>
          <cell r="D3940" t="str">
            <v>PE</v>
          </cell>
          <cell r="E3940" t="str">
            <v>RETIRO_DESPACHO</v>
          </cell>
          <cell r="F3940" t="str">
            <v>NORMAL</v>
          </cell>
          <cell r="G3940" t="str">
            <v>FT76314</v>
          </cell>
          <cell r="H3940">
            <v>44915</v>
          </cell>
          <cell r="I3940" t="str">
            <v>ENTREGADO</v>
          </cell>
          <cell r="J3940">
            <v>44916</v>
          </cell>
          <cell r="K3940" t="str">
            <v>VIVIANA MACIAS - 0 999850475</v>
          </cell>
          <cell r="L3940" t="str">
            <v>CALLE DE LOS TRIGALES Y DE LOS TILOS, CONJUNTO LOS TRIGALES CASA 17. SAN ANTONIO DE PICHINCHA</v>
          </cell>
          <cell r="M3940" t="str">
            <v>0 999850475</v>
          </cell>
          <cell r="P3940" t="str">
            <v>170312</v>
          </cell>
          <cell r="Q3940" t="str">
            <v>QUITO</v>
          </cell>
          <cell r="R3940" t="str">
            <v>PICHINCHA</v>
          </cell>
          <cell r="S3940" t="str">
            <v>SAN ANTONIO - LA MARCA</v>
          </cell>
          <cell r="T3940" t="str">
            <v>ITSACOURIER</v>
          </cell>
          <cell r="U3940" t="str">
            <v>FLEXNETUIO_PROVINCIA</v>
          </cell>
          <cell r="V3940">
            <v>1</v>
          </cell>
          <cell r="W3940">
            <v>0.01</v>
          </cell>
          <cell r="X3940" t="str">
            <v>LIDIA SCALDAFERRI - 042753780 - 099 239 9648</v>
          </cell>
          <cell r="Y3940" t="str">
            <v>VILLA CLUB, ETAPA KRYPTON , MANZANA 15 VILLA 20 , DAULE </v>
          </cell>
        </row>
        <row r="3941">
          <cell r="A3941" t="str">
            <v>20003021072376</v>
          </cell>
          <cell r="B3941">
            <v>483408</v>
          </cell>
          <cell r="C3941" t="str">
            <v>20003021072376</v>
          </cell>
          <cell r="D3941" t="str">
            <v>CONECEL</v>
          </cell>
          <cell r="E3941" t="str">
            <v>DESPACHO</v>
          </cell>
          <cell r="F3941" t="str">
            <v>NORMAL</v>
          </cell>
          <cell r="G3941" t="str">
            <v xml:space="preserve">031002004125184 </v>
          </cell>
          <cell r="H3941">
            <v>44915</v>
          </cell>
          <cell r="I3941" t="str">
            <v>ENTREGADO</v>
          </cell>
          <cell r="J3941">
            <v>44918</v>
          </cell>
          <cell r="K3941" t="str">
            <v xml:space="preserve">CRISTIAN DANIELO VERA PENA / </v>
          </cell>
          <cell r="L3941" t="str">
            <v>CDLA. DE LAS AMERICAS AV JAIME ROLDOS AGUILERA Y PAULINO MILAN HERRERA TRABAJA EN EL TALLER DE MOTO THIAGO RACING A TRES CUADRAS DE LA FARMACIA CRUZ AZUL, MILAGRO</v>
          </cell>
          <cell r="M3941" t="str">
            <v>917530305</v>
          </cell>
          <cell r="N3941" t="str">
            <v xml:space="preserve">960253268 /  </v>
          </cell>
          <cell r="P3941" t="str">
            <v>MILAGRO</v>
          </cell>
          <cell r="Q3941" t="str">
            <v>MILAGRO</v>
          </cell>
          <cell r="R3941" t="str">
            <v>GUAYAS</v>
          </cell>
          <cell r="U3941" t="str">
            <v>FLEXNETUIO_PROVINCIA</v>
          </cell>
          <cell r="V3941">
            <v>1</v>
          </cell>
          <cell r="W3941">
            <v>1</v>
          </cell>
          <cell r="X3941" t="str">
            <v>FLEXNET</v>
          </cell>
          <cell r="Y3941" t="str">
            <v>FLEX NET CALLE 28 DE JUNIO S/N Y GARCIA MORENO ENTRADA LLANO GRANDE</v>
          </cell>
        </row>
        <row r="3942">
          <cell r="A3942" t="str">
            <v>20003030597392</v>
          </cell>
          <cell r="B3942">
            <v>483410</v>
          </cell>
          <cell r="C3942" t="str">
            <v>20003030597392</v>
          </cell>
          <cell r="D3942" t="str">
            <v>CONECEL</v>
          </cell>
          <cell r="E3942" t="str">
            <v>DESPACHO</v>
          </cell>
          <cell r="F3942" t="str">
            <v>NORMAL</v>
          </cell>
          <cell r="G3942" t="str">
            <v>031002004122081</v>
          </cell>
          <cell r="H3942">
            <v>44915</v>
          </cell>
          <cell r="I3942" t="str">
            <v>DEVOLUCION_EN_PROCESO</v>
          </cell>
          <cell r="J3942">
            <v>44922</v>
          </cell>
          <cell r="K3942" t="str">
            <v xml:space="preserve">ANA GABRIELA GUAMBO YUQUILEMA / </v>
          </cell>
          <cell r="L3942" t="str">
            <v>SECTOR LETAMENDI AV ISLA SEYMUR Y AV IMBABURA CASA DE UN PISO COLOR AMARILLA A UNA CUADRA DE LA TIENDA HORPIE, AMBATO</v>
          </cell>
          <cell r="M3942" t="str">
            <v>1804822581</v>
          </cell>
          <cell r="N3942" t="str">
            <v xml:space="preserve">979204735 /  </v>
          </cell>
          <cell r="P3942" t="str">
            <v>AMBATO</v>
          </cell>
          <cell r="Q3942" t="str">
            <v>AMBATO</v>
          </cell>
          <cell r="R3942" t="str">
            <v>TUNGURAHUA</v>
          </cell>
          <cell r="S3942" t="str">
            <v>AMBATO</v>
          </cell>
          <cell r="T3942" t="str">
            <v>TRAMACO</v>
          </cell>
          <cell r="U3942" t="str">
            <v>FLEXNETUIO_PROVINCIA</v>
          </cell>
          <cell r="V3942">
            <v>1</v>
          </cell>
          <cell r="W3942">
            <v>1</v>
          </cell>
          <cell r="X3942" t="str">
            <v>FLEXNET</v>
          </cell>
          <cell r="Y3942" t="str">
            <v>FLEX NET CALLE 28 DE JUNIO S/N Y GARCIA MORENO ENTRADA LLANO GRANDE</v>
          </cell>
        </row>
        <row r="3943">
          <cell r="A3943" t="str">
            <v>20003030608763</v>
          </cell>
          <cell r="B3943">
            <v>483416</v>
          </cell>
          <cell r="C3943" t="str">
            <v>20003030608763</v>
          </cell>
          <cell r="D3943" t="str">
            <v>CONECEL</v>
          </cell>
          <cell r="E3943" t="str">
            <v>DESPACHO</v>
          </cell>
          <cell r="F3943" t="str">
            <v>NORMAL</v>
          </cell>
          <cell r="G3943" t="str">
            <v>TF89966</v>
          </cell>
          <cell r="H3943">
            <v>44915</v>
          </cell>
          <cell r="I3943" t="str">
            <v>ENTREGADO</v>
          </cell>
          <cell r="J3943">
            <v>44917</v>
          </cell>
          <cell r="K3943" t="str">
            <v xml:space="preserve">EDUARDO HERACLITO REYES MADRID / </v>
          </cell>
          <cell r="L3943" t="str">
            <v>LIZARDO GARCIA 3912 ENTRE CRISTOBAL COLON Y FRANCISCO SEGURA CASA 2 PISOS VERDE CON AZUL DIAGONAL A UNA TIENDA, GUAYAQUIL</v>
          </cell>
          <cell r="M3943" t="str">
            <v>917136376</v>
          </cell>
          <cell r="N3943" t="str">
            <v>960620391 /  991744169</v>
          </cell>
          <cell r="P3943" t="str">
            <v>GUAYAQUIL</v>
          </cell>
          <cell r="Q3943" t="str">
            <v>GUAYAQUIL</v>
          </cell>
          <cell r="R3943" t="str">
            <v>GUAYAS</v>
          </cell>
          <cell r="T3943" t="str">
            <v>ITSACOURIER</v>
          </cell>
          <cell r="U3943" t="str">
            <v>FLEXNETUIO_GYE</v>
          </cell>
          <cell r="V3943">
            <v>1</v>
          </cell>
          <cell r="W3943">
            <v>1</v>
          </cell>
          <cell r="X3943" t="str">
            <v>FLEXNET</v>
          </cell>
          <cell r="Y3943" t="str">
            <v>FLEX NET CALLE 28 DE JUNIO S/N Y GARCIA MORENO ENTRADA LLANO GRANDE</v>
          </cell>
        </row>
        <row r="3944">
          <cell r="A3944" t="str">
            <v>20003030602832</v>
          </cell>
          <cell r="B3944">
            <v>483417</v>
          </cell>
          <cell r="C3944" t="str">
            <v>20003030602832</v>
          </cell>
          <cell r="D3944" t="str">
            <v>CONECEL</v>
          </cell>
          <cell r="E3944" t="str">
            <v>DESPACHO</v>
          </cell>
          <cell r="F3944" t="str">
            <v>NORMAL</v>
          </cell>
          <cell r="G3944" t="str">
            <v>FT76325/EC6134</v>
          </cell>
          <cell r="H3944">
            <v>44915</v>
          </cell>
          <cell r="I3944" t="str">
            <v>INCIDENCIA</v>
          </cell>
          <cell r="J3944">
            <v>44923</v>
          </cell>
          <cell r="K3944" t="str">
            <v xml:space="preserve">EDGAR ESTEBAN MENDEZ TORRES / </v>
          </cell>
          <cell r="L3944" t="str">
            <v>BARRIO LUZ Y VIDA CALLE JUAN DE SALINAS Y DOMINGO SEGURA CASCA E54 DE DOS PISOS COLOR BLANCO A DOS CUADRAS DE LA ESCUELA LUZ Y VIDA, QUITO</v>
          </cell>
          <cell r="M3944" t="str">
            <v>1725955197</v>
          </cell>
          <cell r="N3944" t="str">
            <v>998895561 /  999968153</v>
          </cell>
          <cell r="P3944" t="str">
            <v>QUITO</v>
          </cell>
          <cell r="Q3944" t="str">
            <v>QUITO</v>
          </cell>
          <cell r="R3944" t="str">
            <v>PICHINCHA</v>
          </cell>
          <cell r="T3944" t="str">
            <v>EXPRESSCON</v>
          </cell>
          <cell r="U3944" t="str">
            <v>FLEXNETUIO_LOCAL</v>
          </cell>
          <cell r="V3944">
            <v>1</v>
          </cell>
          <cell r="W3944">
            <v>1</v>
          </cell>
          <cell r="X3944" t="str">
            <v>FLEXNET</v>
          </cell>
          <cell r="Y3944" t="str">
            <v>FLEX NET CALLE 28 DE JUNIO S/N Y GARCIA MORENO ENTRADA LLANO GRANDE</v>
          </cell>
        </row>
        <row r="3945">
          <cell r="A3945" t="str">
            <v>20003030591899</v>
          </cell>
          <cell r="B3945">
            <v>483419</v>
          </cell>
          <cell r="C3945" t="str">
            <v>20003030591899</v>
          </cell>
          <cell r="D3945" t="str">
            <v>CONECEL</v>
          </cell>
          <cell r="E3945" t="str">
            <v>DESPACHO</v>
          </cell>
          <cell r="F3945" t="str">
            <v>NORMAL</v>
          </cell>
          <cell r="G3945" t="str">
            <v xml:space="preserve">031002004125185 </v>
          </cell>
          <cell r="H3945">
            <v>44915</v>
          </cell>
          <cell r="I3945" t="str">
            <v>ENTREGADO</v>
          </cell>
          <cell r="J3945">
            <v>44918</v>
          </cell>
          <cell r="K3945" t="str">
            <v xml:space="preserve">JAMILEX DAYANA VALERO VERA / </v>
          </cell>
          <cell r="L3945" t="str">
            <v>CALLE 9 DE OCTUBRE 507 Y GARCIA MORENO EN EL HOTEL SUITES DON JUAN A UNA CUADRA DEL PARQUE CENTRAL DE MILAGRO, MILAGRO</v>
          </cell>
          <cell r="M3945" t="str">
            <v>954397741</v>
          </cell>
          <cell r="N3945" t="str">
            <v xml:space="preserve">961624408 /  </v>
          </cell>
          <cell r="P3945" t="str">
            <v>MILAGRO</v>
          </cell>
          <cell r="Q3945" t="str">
            <v>MILAGRO</v>
          </cell>
          <cell r="R3945" t="str">
            <v>GUAYAS</v>
          </cell>
          <cell r="U3945" t="str">
            <v>FLEXNETUIO_PROVINCIA</v>
          </cell>
          <cell r="V3945">
            <v>1</v>
          </cell>
          <cell r="W3945">
            <v>1</v>
          </cell>
          <cell r="X3945" t="str">
            <v>FLEXNET</v>
          </cell>
          <cell r="Y3945" t="str">
            <v>FLEX NET CALLE 28 DE JUNIO S/N Y GARCIA MORENO ENTRADA LLANO GRANDE</v>
          </cell>
        </row>
        <row r="3946">
          <cell r="A3946" t="str">
            <v>CL_ACTAINV_010</v>
          </cell>
          <cell r="B3946">
            <v>483398</v>
          </cell>
          <cell r="C3946" t="str">
            <v>CL_ACTAINV_010</v>
          </cell>
          <cell r="D3946" t="str">
            <v>CONECEL_DOCUMENTOS</v>
          </cell>
          <cell r="E3946" t="str">
            <v>DESPACHO</v>
          </cell>
          <cell r="G3946" t="str">
            <v>FT76282</v>
          </cell>
          <cell r="H3946">
            <v>44915</v>
          </cell>
          <cell r="I3946" t="str">
            <v>ENTREGADO</v>
          </cell>
          <cell r="J3946">
            <v>44916</v>
          </cell>
          <cell r="K3946" t="str">
            <v>CRISTIAN ZAMBRANO / CAROLINA PÉREZ</v>
          </cell>
          <cell r="L3946" t="str">
            <v>AV. AMAZONAS N44-124 Y LUIS BARBERY, EDIFICIO COLOR BLANCO</v>
          </cell>
          <cell r="P3946" t="str">
            <v>000001</v>
          </cell>
          <cell r="Q3946" t="str">
            <v>QUITO</v>
          </cell>
          <cell r="R3946" t="str">
            <v>PICHINCHA</v>
          </cell>
          <cell r="S3946" t="str">
            <v>BODEGA FLEXNET UIO - RETIRA CLIENTE</v>
          </cell>
          <cell r="T3946" t="str">
            <v>TRAMACO</v>
          </cell>
          <cell r="U3946" t="str">
            <v>RETIRA_CLIENTE</v>
          </cell>
          <cell r="V3946">
            <v>1</v>
          </cell>
          <cell r="X3946" t="str">
            <v>FLEXNET</v>
          </cell>
        </row>
        <row r="3947">
          <cell r="A3947" t="str">
            <v>CL_INVINT_008</v>
          </cell>
          <cell r="B3947">
            <v>483397</v>
          </cell>
          <cell r="C3947" t="str">
            <v>CL_INVINT_008</v>
          </cell>
          <cell r="D3947" t="str">
            <v>CONECEL_DOCUMENTOS</v>
          </cell>
          <cell r="E3947" t="str">
            <v>DESPACHO</v>
          </cell>
          <cell r="G3947" t="str">
            <v>TF89927</v>
          </cell>
          <cell r="H3947">
            <v>44915</v>
          </cell>
          <cell r="I3947" t="str">
            <v>ENTREGADO</v>
          </cell>
          <cell r="J3947">
            <v>44916</v>
          </cell>
          <cell r="K3947" t="str">
            <v>GERSON BERNAL</v>
          </cell>
          <cell r="L3947" t="str">
            <v>CIUDADELA SANTA LEONOR MZ 6 SOLAR 17</v>
          </cell>
          <cell r="P3947" t="str">
            <v xml:space="preserve"> VILLAMIL PLAYAS</v>
          </cell>
          <cell r="Q3947" t="str">
            <v>GUAYAQUIL</v>
          </cell>
          <cell r="R3947" t="str">
            <v>GUAYAS</v>
          </cell>
          <cell r="S3947" t="str">
            <v/>
          </cell>
          <cell r="T3947" t="str">
            <v>ITSACOURIER</v>
          </cell>
          <cell r="U3947" t="str">
            <v>FLEXNETUIO_GYE</v>
          </cell>
          <cell r="V3947">
            <v>1</v>
          </cell>
          <cell r="X3947" t="str">
            <v>FLEXNET</v>
          </cell>
        </row>
        <row r="3948">
          <cell r="A3948" t="str">
            <v>98727554</v>
          </cell>
          <cell r="B3948">
            <v>483391</v>
          </cell>
          <cell r="C3948" t="str">
            <v>98727554</v>
          </cell>
          <cell r="D3948" t="str">
            <v>HYCITE</v>
          </cell>
          <cell r="E3948" t="str">
            <v>DESPACHO</v>
          </cell>
          <cell r="F3948" t="str">
            <v>NORMAL</v>
          </cell>
          <cell r="G3948" t="str">
            <v>TFQ89914</v>
          </cell>
          <cell r="H3948">
            <v>44915</v>
          </cell>
          <cell r="I3948" t="str">
            <v>ENTREGADO</v>
          </cell>
          <cell r="J3948">
            <v>44916</v>
          </cell>
          <cell r="K3948" t="str">
            <v>LUCIA NARCISA PABON DE JESUS</v>
          </cell>
          <cell r="L3948" t="str">
            <v>CLL: RIO COFANES Y BARTOLOME DE SEGOVIA N°: E1-53 REF ATRAS DE GASOLINERA TERPE/ PROVINCIA: PICHINCHA / CANTON: QUITO/ PARROQUIA: INAQUITO</v>
          </cell>
          <cell r="M3948" t="str">
            <v/>
          </cell>
          <cell r="N3948" t="str">
            <v>097-908-4432 / 323-316-140</v>
          </cell>
          <cell r="O3948" t="str">
            <v>097-908-4432 / 323-316-140</v>
          </cell>
          <cell r="P3948" t="str">
            <v>170501</v>
          </cell>
          <cell r="Q3948" t="str">
            <v>QUITO</v>
          </cell>
          <cell r="R3948" t="str">
            <v>PICHINCHA</v>
          </cell>
          <cell r="S3948" t="str">
            <v>QUITO</v>
          </cell>
          <cell r="T3948" t="str">
            <v>FLEXTRANS UIO</v>
          </cell>
          <cell r="U3948" t="str">
            <v>FLEXNETUIO_LOCAL</v>
          </cell>
          <cell r="V3948">
            <v>1</v>
          </cell>
          <cell r="W3948">
            <v>3.7</v>
          </cell>
          <cell r="X3948" t="str">
            <v>HYCITE QUITO</v>
          </cell>
          <cell r="Y3948" t="str">
            <v>FLEX NET CALLE 28 DE JUNIO S/N Y GARCIA MORENO ENTRADA LLANO GRANDE</v>
          </cell>
        </row>
        <row r="3949">
          <cell r="A3949" t="str">
            <v>98731658</v>
          </cell>
          <cell r="B3949">
            <v>483392</v>
          </cell>
          <cell r="C3949" t="str">
            <v>98731658</v>
          </cell>
          <cell r="D3949" t="str">
            <v>HYCITE</v>
          </cell>
          <cell r="E3949" t="str">
            <v>DESPACHO</v>
          </cell>
          <cell r="F3949" t="str">
            <v>NORMAL</v>
          </cell>
          <cell r="G3949" t="str">
            <v>031002004121036</v>
          </cell>
          <cell r="H3949">
            <v>44915</v>
          </cell>
          <cell r="I3949" t="str">
            <v>ENTREGADO</v>
          </cell>
          <cell r="J3949">
            <v>44917</v>
          </cell>
          <cell r="K3949" t="str">
            <v>MARIA ISABEL ERAS CORREA (D)</v>
          </cell>
          <cell r="L3949" t="str">
            <v>BERNARDO VALDIVIEZO #191-38 Y QUITO / PROVINCIA: LOJA / CANTON: LOJA/ PARROQUIA: LOJA</v>
          </cell>
          <cell r="M3949" t="str">
            <v/>
          </cell>
          <cell r="N3949" t="str">
            <v>0989-928-703 / 0985004069</v>
          </cell>
          <cell r="O3949" t="str">
            <v>0989-928-703 / 0985004069</v>
          </cell>
          <cell r="P3949" t="str">
            <v>110108</v>
          </cell>
          <cell r="Q3949" t="str">
            <v>LOJA</v>
          </cell>
          <cell r="R3949" t="str">
            <v>LOJA</v>
          </cell>
          <cell r="S3949" t="str">
            <v>LOJA</v>
          </cell>
          <cell r="T3949" t="str">
            <v>TRAMACO</v>
          </cell>
          <cell r="U3949" t="str">
            <v>FLEXNETUIO_PROVINCIA</v>
          </cell>
          <cell r="V3949">
            <v>1</v>
          </cell>
          <cell r="W3949">
            <v>10.9</v>
          </cell>
          <cell r="X3949" t="str">
            <v>HYCITE QUITO</v>
          </cell>
          <cell r="Y3949" t="str">
            <v>FLEX NET CALLE 28 DE JUNIO S/N Y GARCIA MORENO ENTRADA LLANO GRANDE</v>
          </cell>
        </row>
        <row r="3950">
          <cell r="A3950" t="str">
            <v>98738537</v>
          </cell>
          <cell r="B3950">
            <v>483393</v>
          </cell>
          <cell r="C3950" t="str">
            <v>98738537</v>
          </cell>
          <cell r="D3950" t="str">
            <v>HYCITE</v>
          </cell>
          <cell r="E3950" t="str">
            <v>DESPACHO</v>
          </cell>
          <cell r="F3950" t="str">
            <v>NORMAL</v>
          </cell>
          <cell r="G3950" t="str">
            <v>TFQ89915</v>
          </cell>
          <cell r="H3950">
            <v>44915</v>
          </cell>
          <cell r="I3950" t="str">
            <v>ENTREGADO</v>
          </cell>
          <cell r="J3950">
            <v>44916</v>
          </cell>
          <cell r="K3950" t="str">
            <v>ANA MARIA VINUEZA COBA(D)</v>
          </cell>
          <cell r="L3950" t="str">
            <v>ANA DE ALFARO 1 68 Y AV MARIANA DE JESUS/ PROVINCIA: PICHINCHA / CANTON: RUMINAHUI/ PARROQUIA: SANGOLQUI</v>
          </cell>
          <cell r="M3950" t="str">
            <v/>
          </cell>
          <cell r="N3950" t="str">
            <v>095-946-9735 / 0999709148</v>
          </cell>
          <cell r="O3950" t="str">
            <v>095-946-9735 / 0999709148</v>
          </cell>
          <cell r="P3950" t="str">
            <v>171101</v>
          </cell>
          <cell r="Q3950" t="str">
            <v>RUMIÑAHUI</v>
          </cell>
          <cell r="R3950" t="str">
            <v>PICHINCHA</v>
          </cell>
          <cell r="S3950" t="str">
            <v>SANGOLQUI</v>
          </cell>
          <cell r="T3950" t="str">
            <v>FLEXTRANS UIO</v>
          </cell>
          <cell r="U3950" t="str">
            <v>FLEXNETUIO_LOCAL</v>
          </cell>
          <cell r="V3950">
            <v>1</v>
          </cell>
          <cell r="W3950">
            <v>3.5</v>
          </cell>
          <cell r="X3950" t="str">
            <v>HYCITE QUITO</v>
          </cell>
          <cell r="Y3950" t="str">
            <v>FLEX NET CALLE 28 DE JUNIO S/N Y GARCIA MORENO ENTRADA LLANO GRANDE</v>
          </cell>
        </row>
        <row r="3951">
          <cell r="A3951" t="str">
            <v>98738631</v>
          </cell>
          <cell r="B3951">
            <v>483394</v>
          </cell>
          <cell r="C3951" t="str">
            <v>98738631</v>
          </cell>
          <cell r="D3951" t="str">
            <v>HYCITE</v>
          </cell>
          <cell r="E3951" t="str">
            <v>DESPACHO</v>
          </cell>
          <cell r="F3951" t="str">
            <v>NORMAL</v>
          </cell>
          <cell r="G3951" t="str">
            <v>031002004121037</v>
          </cell>
          <cell r="H3951">
            <v>44915</v>
          </cell>
          <cell r="I3951" t="str">
            <v>ENTREGADO</v>
          </cell>
          <cell r="J3951">
            <v>44916</v>
          </cell>
          <cell r="K3951" t="str">
            <v>MARIA JUDITH COELLO MOREIRA</v>
          </cell>
          <cell r="L3951" t="str">
            <v>PASO LATERAL CDLA OBRAS PUBLICAS, ENTRE LA OLLA Y CAMARA DE COMERCIO / PROVINCIA: MANABI / CANTON: PORTOVIEJO / PARROQUIA: 12 DE MARZO</v>
          </cell>
          <cell r="M3951" t="str">
            <v/>
          </cell>
          <cell r="N3951" t="str">
            <v>0978789407</v>
          </cell>
          <cell r="O3951" t="str">
            <v>0978789407</v>
          </cell>
          <cell r="P3951" t="str">
            <v>130110</v>
          </cell>
          <cell r="Q3951" t="str">
            <v>PORTOVIEJO</v>
          </cell>
          <cell r="R3951" t="str">
            <v>MANABI</v>
          </cell>
          <cell r="S3951" t="str">
            <v>PORTOVIEJO</v>
          </cell>
          <cell r="T3951" t="str">
            <v>TRAMACO</v>
          </cell>
          <cell r="U3951" t="str">
            <v>FLEXNETUIO_PROVINCIA</v>
          </cell>
          <cell r="V3951">
            <v>1</v>
          </cell>
          <cell r="W3951">
            <v>0.5</v>
          </cell>
          <cell r="X3951" t="str">
            <v>HYCITE QUITO</v>
          </cell>
          <cell r="Y3951" t="str">
            <v>FLEX NET CALLE 28 DE JUNIO S/N Y GARCIA MORENO ENTRADA LLANO GRANDE</v>
          </cell>
        </row>
        <row r="3952">
          <cell r="A3952" t="str">
            <v>98751793</v>
          </cell>
          <cell r="B3952">
            <v>483395</v>
          </cell>
          <cell r="C3952" t="str">
            <v>98751793</v>
          </cell>
          <cell r="D3952" t="str">
            <v>HYCITE</v>
          </cell>
          <cell r="E3952" t="str">
            <v>DESPACHO</v>
          </cell>
          <cell r="F3952" t="str">
            <v>NORMAL</v>
          </cell>
          <cell r="G3952" t="str">
            <v>TFQ89916</v>
          </cell>
          <cell r="H3952">
            <v>44915</v>
          </cell>
          <cell r="I3952" t="str">
            <v>ENTREGADO</v>
          </cell>
          <cell r="J3952">
            <v>44916</v>
          </cell>
          <cell r="K3952" t="str">
            <v>JOSE HUMBERTO BERNAL</v>
          </cell>
          <cell r="L3952" t="str">
            <v>RIO COFANES 328 Y DE SEGOVIA A LADO DE LA GASOLINERA TERPEL / PROVINCIA: PICHINCHA / CANTON: QUITO / PARROQUIA: INAQUITO</v>
          </cell>
          <cell r="M3952" t="str">
            <v/>
          </cell>
          <cell r="N3952" t="str">
            <v>0987008867 /022282851</v>
          </cell>
          <cell r="O3952" t="str">
            <v>0987008867 /022282851</v>
          </cell>
          <cell r="P3952" t="str">
            <v>170513</v>
          </cell>
          <cell r="Q3952" t="str">
            <v>QUITO</v>
          </cell>
          <cell r="R3952" t="str">
            <v>PICHINCHA</v>
          </cell>
          <cell r="S3952" t="str">
            <v>QUITO</v>
          </cell>
          <cell r="T3952" t="str">
            <v>FLEXTRANS UIO</v>
          </cell>
          <cell r="U3952" t="str">
            <v>FLEXNETUIO_LOCAL</v>
          </cell>
          <cell r="V3952">
            <v>1</v>
          </cell>
          <cell r="W3952">
            <v>4.3</v>
          </cell>
          <cell r="X3952" t="str">
            <v>HYCITE QUITO</v>
          </cell>
          <cell r="Y3952" t="str">
            <v>FLEX NET CALLE 28 DE JUNIO S/N Y GARCIA MORENO ENTRADA LLANO GRANDE</v>
          </cell>
        </row>
        <row r="3953">
          <cell r="A3953" t="str">
            <v>98757268</v>
          </cell>
          <cell r="B3953">
            <v>483396</v>
          </cell>
          <cell r="C3953" t="str">
            <v>98757268</v>
          </cell>
          <cell r="D3953" t="str">
            <v>HYCITE</v>
          </cell>
          <cell r="E3953" t="str">
            <v>DESPACHO</v>
          </cell>
          <cell r="F3953" t="str">
            <v>NORMAL</v>
          </cell>
          <cell r="G3953" t="str">
            <v>TFQ89917</v>
          </cell>
          <cell r="H3953">
            <v>44915</v>
          </cell>
          <cell r="I3953" t="str">
            <v>ENTREGADO</v>
          </cell>
          <cell r="J3953">
            <v>44916</v>
          </cell>
          <cell r="K3953" t="str">
            <v>LOURDES CLARA MARGARITA LOZA</v>
          </cell>
          <cell r="L3953" t="str">
            <v>AV ORIENTAL Y RUFINO MARIN E12-44 POR EL HOSPITAL MILITAR / PROVINCIA: PICHINCHA / CANTON: QUITO / PARROQUIA: QUEZERAS DEL MEDIO</v>
          </cell>
          <cell r="M3953" t="str">
            <v/>
          </cell>
          <cell r="N3953" t="str">
            <v>0995144900</v>
          </cell>
          <cell r="O3953" t="str">
            <v>0995144900</v>
          </cell>
          <cell r="P3953" t="str">
            <v>170403</v>
          </cell>
          <cell r="Q3953" t="str">
            <v>QUITO</v>
          </cell>
          <cell r="R3953" t="str">
            <v>PICHINCHA</v>
          </cell>
          <cell r="S3953" t="str">
            <v>QUITO</v>
          </cell>
          <cell r="T3953" t="str">
            <v>FLEXTRANS UIO</v>
          </cell>
          <cell r="U3953" t="str">
            <v>FLEXNETUIO_LOCAL</v>
          </cell>
          <cell r="V3953">
            <v>1</v>
          </cell>
          <cell r="W3953">
            <v>14.3</v>
          </cell>
          <cell r="X3953" t="str">
            <v>HYCITE QUITO</v>
          </cell>
          <cell r="Y3953" t="str">
            <v>FLEX NET CALLE 28 DE JUNIO S/N Y GARCIA MORENO ENTRADA LLANO GRANDE</v>
          </cell>
        </row>
        <row r="3954">
          <cell r="A3954" t="str">
            <v>MYD_2022_00131</v>
          </cell>
          <cell r="B3954">
            <v>483390</v>
          </cell>
          <cell r="C3954" t="str">
            <v>MYD_2022_00131</v>
          </cell>
          <cell r="D3954" t="str">
            <v>MYD</v>
          </cell>
          <cell r="E3954" t="str">
            <v>DESPACHO</v>
          </cell>
          <cell r="F3954" t="str">
            <v>NORMAL</v>
          </cell>
          <cell r="G3954" t="str">
            <v>031002004121098</v>
          </cell>
          <cell r="H3954">
            <v>44915</v>
          </cell>
          <cell r="I3954" t="str">
            <v>ENTREGADO</v>
          </cell>
          <cell r="J3954">
            <v>44922</v>
          </cell>
          <cell r="K3954" t="str">
            <v>MARIA FERNANDA QUIROZ</v>
          </cell>
          <cell r="L3954" t="str">
            <v>URBANIZACION SOLIMAR VILLA 12 AL FRENTE DE GASOLINERA QUE VA VIA PUNTA CARNERO SALINAS - PARROQUIA MUEY - JOSE LUIS TAMAYO</v>
          </cell>
          <cell r="M3954" t="str">
            <v>#N/D</v>
          </cell>
          <cell r="P3954" t="str">
            <v>240205</v>
          </cell>
          <cell r="Q3954" t="str">
            <v>SALINAS</v>
          </cell>
          <cell r="R3954" t="str">
            <v>SANTA ELENA</v>
          </cell>
          <cell r="S3954" t="str">
            <v>JOSE LUIS TAMAYO (MUEY) - PUNTA CARNERO - VILLAS DEL MAR</v>
          </cell>
          <cell r="T3954" t="str">
            <v>TRAMACO</v>
          </cell>
          <cell r="V3954">
            <v>1</v>
          </cell>
          <cell r="W3954">
            <v>1</v>
          </cell>
          <cell r="X3954" t="str">
            <v>FLEXNET</v>
          </cell>
          <cell r="Y3954" t="str">
            <v>FLEX NET CALLE 28 DE JUNIO S/N Y GARCIA MORENO ENTRADA LLANO GRANDE</v>
          </cell>
        </row>
        <row r="3955">
          <cell r="A3955" t="str">
            <v>RET-PALLET+CAJAS-201222</v>
          </cell>
          <cell r="B3955">
            <v>483389</v>
          </cell>
          <cell r="C3955" t="str">
            <v>RET-PALLET+CAJAS-201222</v>
          </cell>
          <cell r="D3955" t="str">
            <v>SG</v>
          </cell>
          <cell r="E3955" t="str">
            <v>DESPACHO</v>
          </cell>
          <cell r="F3955" t="str">
            <v>NORMAL</v>
          </cell>
          <cell r="G3955" t="str">
            <v>89913</v>
          </cell>
          <cell r="H3955">
            <v>44915</v>
          </cell>
          <cell r="I3955" t="str">
            <v>ENTREGADO</v>
          </cell>
          <cell r="J3955">
            <v>44916</v>
          </cell>
          <cell r="K3955" t="str">
            <v>FLEXNET GYE</v>
          </cell>
          <cell r="L3955" t="str">
            <v>KM 8.5 VIA A DAULE</v>
          </cell>
          <cell r="P3955" t="str">
            <v>GUAYAQUIL</v>
          </cell>
          <cell r="Q3955" t="str">
            <v>GUAYAQUIL</v>
          </cell>
          <cell r="R3955" t="str">
            <v>GUAYAS</v>
          </cell>
          <cell r="T3955" t="str">
            <v>FLEXTRANS GYE</v>
          </cell>
          <cell r="U3955" t="str">
            <v>FLEXNETGYE_LOCAL</v>
          </cell>
          <cell r="V3955">
            <v>3</v>
          </cell>
          <cell r="W3955">
            <v>25</v>
          </cell>
          <cell r="X3955" t="str">
            <v>OFICINAS SAINT GOBAIN</v>
          </cell>
          <cell r="Y3955" t="str">
            <v>EDIFICIO EMPORIOM PISO 16 OFIC 6-7</v>
          </cell>
        </row>
        <row r="3956">
          <cell r="A3956" t="str">
            <v>20003028406093</v>
          </cell>
          <cell r="B3956">
            <v>483383</v>
          </cell>
          <cell r="C3956" t="str">
            <v>20003028406093</v>
          </cell>
          <cell r="D3956" t="str">
            <v>CONECEL</v>
          </cell>
          <cell r="E3956" t="str">
            <v>DESPACHO</v>
          </cell>
          <cell r="F3956" t="str">
            <v>NORMAL</v>
          </cell>
          <cell r="G3956" t="str">
            <v/>
          </cell>
          <cell r="H3956">
            <v>44915</v>
          </cell>
          <cell r="I3956" t="str">
            <v>ENTREGADO</v>
          </cell>
          <cell r="J3956">
            <v>44917</v>
          </cell>
          <cell r="K3956" t="str">
            <v>LOAYZA ZAMBRANO MARIA VIVIANA</v>
          </cell>
          <cell r="L3956" t="str">
            <v>AV ORDONEZ LAZO Y DE LOS OLIVOS ENTREGA EN EDIFICO DE LOS OLIVOS COLOR LADRILLO REF DIAGONAL AL HOTEL ORO VERDE</v>
          </cell>
          <cell r="M3956" t="str">
            <v>706150851</v>
          </cell>
          <cell r="N3956" t="str">
            <v>994392331</v>
          </cell>
          <cell r="O3956" t="str">
            <v>-</v>
          </cell>
          <cell r="P3956" t="str">
            <v>CUENCA</v>
          </cell>
          <cell r="Q3956" t="str">
            <v>CUENCA</v>
          </cell>
          <cell r="R3956" t="str">
            <v>AZUAY</v>
          </cell>
          <cell r="T3956" t="str">
            <v>ITSACOURIER</v>
          </cell>
          <cell r="U3956" t="str">
            <v>FLEXNETUIO_PROVINCIA</v>
          </cell>
          <cell r="V3956">
            <v>1</v>
          </cell>
          <cell r="W3956">
            <v>1</v>
          </cell>
          <cell r="X3956" t="str">
            <v>FLEXNET</v>
          </cell>
          <cell r="Y3956" t="str">
            <v>FLEX NET CALLE 28 DE JUNIO S/N Y GARCIA MORENO ENTRADA LLANO GRANDE</v>
          </cell>
        </row>
        <row r="3957">
          <cell r="A3957" t="str">
            <v>80084049 - 80084050</v>
          </cell>
          <cell r="B3957">
            <v>483379</v>
          </cell>
          <cell r="C3957" t="str">
            <v>80084049 - 80084050</v>
          </cell>
          <cell r="D3957" t="str">
            <v>AVIBM</v>
          </cell>
          <cell r="E3957" t="str">
            <v>DESPACHO</v>
          </cell>
          <cell r="F3957" t="str">
            <v>EXCLUSIVO</v>
          </cell>
          <cell r="G3957" t="str">
            <v>FT76311</v>
          </cell>
          <cell r="H3957">
            <v>44915</v>
          </cell>
          <cell r="I3957" t="str">
            <v>ENTREGADO</v>
          </cell>
          <cell r="J3957">
            <v>44916</v>
          </cell>
          <cell r="K3957" t="str">
            <v>CORESOLUTIONS S.A. / ANDREA MONTERO CARDENAS</v>
          </cell>
          <cell r="L3957" t="str">
            <v>AV. 3 DE NOVIEMBRE 21-176 Y JUAN PABLO I, PISO 3.</v>
          </cell>
          <cell r="M3957" t="str">
            <v>0190322734001</v>
          </cell>
          <cell r="N3957" t="str">
            <v>099-123-4567</v>
          </cell>
          <cell r="O3957" t="str">
            <v>099-123-4567</v>
          </cell>
          <cell r="P3957" t="str">
            <v>010208</v>
          </cell>
          <cell r="Q3957" t="str">
            <v>CUENCA</v>
          </cell>
          <cell r="R3957" t="str">
            <v>AZUAY</v>
          </cell>
          <cell r="S3957" t="str">
            <v>CUENCA</v>
          </cell>
          <cell r="T3957" t="str">
            <v>ITSACOURIER</v>
          </cell>
          <cell r="U3957" t="str">
            <v>FLEXNETUIO_PROVINCIA</v>
          </cell>
          <cell r="V3957">
            <v>2</v>
          </cell>
          <cell r="W3957">
            <v>85.5</v>
          </cell>
          <cell r="X3957" t="str">
            <v>BODEGA TECH DATA</v>
          </cell>
          <cell r="Y3957" t="str">
            <v>CALLE 28 DE JUNIO S/N Y GARCIA MORENO ENTRADA LLANO GRANDE</v>
          </cell>
        </row>
        <row r="3958">
          <cell r="A3958" t="str">
            <v>AGFA_22_310</v>
          </cell>
          <cell r="B3958">
            <v>483375</v>
          </cell>
          <cell r="C3958" t="str">
            <v>AGFA_22_310</v>
          </cell>
          <cell r="D3958" t="str">
            <v>AGFA</v>
          </cell>
          <cell r="E3958" t="str">
            <v>DESPACHO</v>
          </cell>
          <cell r="F3958" t="str">
            <v>NORMAL</v>
          </cell>
          <cell r="G3958" t="str">
            <v>89973</v>
          </cell>
          <cell r="H3958">
            <v>44915</v>
          </cell>
          <cell r="I3958" t="str">
            <v>ENTREGADO</v>
          </cell>
          <cell r="J3958">
            <v>44916</v>
          </cell>
          <cell r="K3958" t="str">
            <v>PAPELESA CIA. LTDA.</v>
          </cell>
          <cell r="L3958" t="str">
            <v>KM 11 1/2 VIA A DAULE PARQUE INDUSTRIAL EL SAUCE</v>
          </cell>
          <cell r="M3958" t="str">
            <v>0990179085001 - CATALINA VILLALBA</v>
          </cell>
          <cell r="N3958" t="str">
            <v>042101780</v>
          </cell>
          <cell r="O3958" t="str">
            <v>042101780</v>
          </cell>
          <cell r="P3958" t="str">
            <v>090104</v>
          </cell>
          <cell r="Q3958" t="str">
            <v>GUAYAQUIL</v>
          </cell>
          <cell r="R3958" t="str">
            <v>GUAYAS</v>
          </cell>
          <cell r="S3958" t="str">
            <v>GUAYAQUIL - PUNA - CAMPO ALEGRE</v>
          </cell>
          <cell r="T3958" t="str">
            <v>ITSACOURIER</v>
          </cell>
          <cell r="U3958" t="str">
            <v>FLEXNETGYE_LOCAL</v>
          </cell>
          <cell r="V3958">
            <v>1</v>
          </cell>
          <cell r="W3958">
            <v>95</v>
          </cell>
          <cell r="X3958" t="str">
            <v>FLEX NET GYE</v>
          </cell>
          <cell r="Y3958" t="str">
            <v xml:space="preserve">KM 8 1/2 VIA A DAULE COOP. JUAN MONTALVO </v>
          </cell>
        </row>
        <row r="3959">
          <cell r="A3959" t="str">
            <v>LDDGYEB0032</v>
          </cell>
          <cell r="B3959">
            <v>483371</v>
          </cell>
          <cell r="C3959" t="str">
            <v>LDDGYEB0032</v>
          </cell>
          <cell r="D3959" t="str">
            <v>CONECEL_DOCUMENTOS</v>
          </cell>
          <cell r="E3959" t="str">
            <v>DESPACHO</v>
          </cell>
          <cell r="F3959" t="str">
            <v>NORMAL</v>
          </cell>
          <cell r="G3959" t="str">
            <v>TF89928</v>
          </cell>
          <cell r="H3959">
            <v>44915</v>
          </cell>
          <cell r="I3959" t="str">
            <v>ENTREGADO</v>
          </cell>
          <cell r="J3959">
            <v>44916</v>
          </cell>
          <cell r="K3959" t="str">
            <v>Stephanie Perez ACC</v>
          </cell>
          <cell r="L3959" t="str">
            <v>GYE - Centro Comercial Garzo centro-ACC</v>
          </cell>
          <cell r="M3959" t="str">
            <v>0</v>
          </cell>
          <cell r="N3959" t="str">
            <v>9399196442</v>
          </cell>
          <cell r="O3959" t="str">
            <v/>
          </cell>
          <cell r="P3959" t="str">
            <v>GUAYAQUIL</v>
          </cell>
          <cell r="Q3959" t="str">
            <v>GUAYAQUIL</v>
          </cell>
          <cell r="R3959" t="str">
            <v>GUAYAS</v>
          </cell>
          <cell r="T3959" t="str">
            <v>CARGO UNION</v>
          </cell>
          <cell r="U3959" t="str">
            <v>FLEXNETUIO_GYE</v>
          </cell>
          <cell r="V3959">
            <v>1</v>
          </cell>
          <cell r="W3959">
            <v>1</v>
          </cell>
          <cell r="X3959" t="str">
            <v>FLEXNET</v>
          </cell>
          <cell r="Y3959" t="str">
            <v>FLEX NET CALLE 28 DE JUNIO S/N Y GARCIA MORENO ENTRADA LLANO GRANDE</v>
          </cell>
        </row>
        <row r="3960">
          <cell r="A3960" t="str">
            <v>LDDUIOE0035</v>
          </cell>
          <cell r="B3960">
            <v>483372</v>
          </cell>
          <cell r="C3960" t="str">
            <v>LDDUIOE0035</v>
          </cell>
          <cell r="D3960" t="str">
            <v>CONECEL_DOCUMENTOS</v>
          </cell>
          <cell r="E3960" t="str">
            <v>DESPACHO</v>
          </cell>
          <cell r="F3960" t="str">
            <v>NORMAL</v>
          </cell>
          <cell r="G3960" t="str">
            <v>FT76281</v>
          </cell>
          <cell r="H3960">
            <v>44915</v>
          </cell>
          <cell r="I3960" t="str">
            <v>ENTREGADO</v>
          </cell>
          <cell r="J3960">
            <v>44916</v>
          </cell>
          <cell r="K3960" t="str">
            <v>Maria Fernanda Munoz/CANT</v>
          </cell>
          <cell r="L3960" t="str">
            <v xml:space="preserve">QUITO Av. 10 de Agosto N34-601 y Juan Pablo Sanz </v>
          </cell>
          <cell r="M3960" t="str">
            <v>0</v>
          </cell>
          <cell r="N3960" t="str">
            <v>998118542/979067498</v>
          </cell>
          <cell r="O3960" t="str">
            <v/>
          </cell>
          <cell r="P3960" t="str">
            <v>QUITO</v>
          </cell>
          <cell r="Q3960" t="str">
            <v>QUITO</v>
          </cell>
          <cell r="R3960" t="str">
            <v>PICHINCHA</v>
          </cell>
          <cell r="U3960" t="str">
            <v>FLEXNETUIO_LOCAL</v>
          </cell>
          <cell r="V3960">
            <v>1</v>
          </cell>
          <cell r="W3960">
            <v>1</v>
          </cell>
          <cell r="X3960" t="str">
            <v>FLEXNET</v>
          </cell>
          <cell r="Y3960" t="str">
            <v>FLEX NET CALLE 28 DE JUNIO S/N Y GARCIA MORENO ENTRADA LLANO GRANDE</v>
          </cell>
        </row>
        <row r="3961">
          <cell r="A3961" t="str">
            <v>LDDGYEF0031</v>
          </cell>
          <cell r="B3961">
            <v>483373</v>
          </cell>
          <cell r="C3961" t="str">
            <v>LDDGYEF0031</v>
          </cell>
          <cell r="D3961" t="str">
            <v>CONECEL_DOCUMENTOS</v>
          </cell>
          <cell r="E3961" t="str">
            <v>DESPACHO</v>
          </cell>
          <cell r="F3961" t="str">
            <v>NORMAL</v>
          </cell>
          <cell r="G3961" t="str">
            <v>TF89929</v>
          </cell>
          <cell r="H3961">
            <v>44915</v>
          </cell>
          <cell r="I3961" t="str">
            <v>ENTREGADO</v>
          </cell>
          <cell r="J3961">
            <v>44916</v>
          </cell>
          <cell r="K3961" t="str">
            <v>TOMAS ANDRADE/GSO/ALG</v>
          </cell>
          <cell r="L3961" t="str">
            <v xml:space="preserve"> Gye:  Urdenor 2 - parque empresarial colon , edificio Coloncorp B mezanine atras de Netlife</v>
          </cell>
          <cell r="M3961" t="str">
            <v>0</v>
          </cell>
          <cell r="N3961" t="str">
            <v>982033756</v>
          </cell>
          <cell r="O3961" t="str">
            <v/>
          </cell>
          <cell r="P3961" t="str">
            <v>GUAYAQUIL</v>
          </cell>
          <cell r="Q3961" t="str">
            <v>GUAYAQUIL</v>
          </cell>
          <cell r="R3961" t="str">
            <v>GUAYAS</v>
          </cell>
          <cell r="T3961" t="str">
            <v>CARGO UNION</v>
          </cell>
          <cell r="U3961" t="str">
            <v>FLEXNETUIO_GYE</v>
          </cell>
          <cell r="V3961">
            <v>1</v>
          </cell>
          <cell r="W3961">
            <v>1</v>
          </cell>
          <cell r="X3961" t="str">
            <v>FLEXNET</v>
          </cell>
          <cell r="Y3961" t="str">
            <v>FLEX NET CALLE 28 DE JUNIO S/N Y GARCIA MORENO ENTRADA LLANO GRANDE</v>
          </cell>
        </row>
        <row r="3962">
          <cell r="A3962" t="str">
            <v>LDDGYEG0037</v>
          </cell>
          <cell r="B3962">
            <v>483374</v>
          </cell>
          <cell r="C3962" t="str">
            <v>LDDGYEG0037</v>
          </cell>
          <cell r="D3962" t="str">
            <v>CONECEL_DOCUMENTOS</v>
          </cell>
          <cell r="E3962" t="str">
            <v>DESPACHO</v>
          </cell>
          <cell r="F3962" t="str">
            <v>NORMAL</v>
          </cell>
          <cell r="G3962" t="str">
            <v>TF89930</v>
          </cell>
          <cell r="H3962">
            <v>44915</v>
          </cell>
          <cell r="I3962" t="str">
            <v>ENTREGADO</v>
          </cell>
          <cell r="J3962">
            <v>44916</v>
          </cell>
          <cell r="K3962" t="str">
            <v>GABRIELA SANDOVAL/PSG</v>
          </cell>
          <cell r="L3962" t="str">
            <v xml:space="preserve"> Gye:  Urdenor 2 - parque empresarial colon , edificio Coloncorp B mezanine atras de Netlife</v>
          </cell>
          <cell r="M3962" t="str">
            <v>0</v>
          </cell>
          <cell r="N3962" t="str">
            <v>982033756</v>
          </cell>
          <cell r="O3962" t="str">
            <v/>
          </cell>
          <cell r="P3962" t="str">
            <v>GUAYAQUIL</v>
          </cell>
          <cell r="Q3962" t="str">
            <v>GUAYAQUIL</v>
          </cell>
          <cell r="R3962" t="str">
            <v>GUAYAS</v>
          </cell>
          <cell r="T3962" t="str">
            <v>CARGO UNION</v>
          </cell>
          <cell r="U3962" t="str">
            <v>FLEXNETUIO_GYE</v>
          </cell>
          <cell r="V3962">
            <v>1</v>
          </cell>
          <cell r="W3962">
            <v>1</v>
          </cell>
          <cell r="X3962" t="str">
            <v>FLEXNET</v>
          </cell>
          <cell r="Y3962" t="str">
            <v>FLEX NET CALLE 28 DE JUNIO S/N Y GARCIA MORENO ENTRADA LLANO GRANDE</v>
          </cell>
        </row>
        <row r="3963">
          <cell r="A3963" t="str">
            <v>LDDGYEA0031</v>
          </cell>
          <cell r="B3963">
            <v>483370</v>
          </cell>
          <cell r="C3963" t="str">
            <v>LDDGYEA0031</v>
          </cell>
          <cell r="D3963" t="str">
            <v>CONECEL_DOCUMENTOS</v>
          </cell>
          <cell r="E3963" t="str">
            <v>DESPACHO</v>
          </cell>
          <cell r="F3963" t="str">
            <v>NORMAL</v>
          </cell>
          <cell r="G3963" t="str">
            <v>TF89931</v>
          </cell>
          <cell r="H3963">
            <v>44915</v>
          </cell>
          <cell r="I3963" t="str">
            <v>ENTREGADO</v>
          </cell>
          <cell r="J3963">
            <v>44917</v>
          </cell>
          <cell r="K3963" t="str">
            <v>Stephanie Perez ACC/Paola Loja ACC-OPE Equipos</v>
          </cell>
          <cell r="L3963" t="str">
            <v>GYE - Centro Comercial Garzo centro-ACC/REGULARIZACIONES</v>
          </cell>
          <cell r="M3963" t="str">
            <v>0</v>
          </cell>
          <cell r="N3963" t="str">
            <v>993393277</v>
          </cell>
          <cell r="O3963" t="str">
            <v/>
          </cell>
          <cell r="P3963" t="str">
            <v>GUAYAQUIL</v>
          </cell>
          <cell r="Q3963" t="str">
            <v>GUAYAQUIL</v>
          </cell>
          <cell r="R3963" t="str">
            <v>GUAYAS</v>
          </cell>
          <cell r="T3963" t="str">
            <v>ITSACOURIER</v>
          </cell>
          <cell r="U3963" t="str">
            <v>FLEXNETUIO_GYE</v>
          </cell>
          <cell r="V3963">
            <v>1</v>
          </cell>
          <cell r="W3963">
            <v>1</v>
          </cell>
          <cell r="X3963" t="str">
            <v>FLEXNET</v>
          </cell>
          <cell r="Y3963" t="str">
            <v>FLEX NET CALLE 28 DE JUNIO S/N Y GARCIA MORENO ENTRADA LLANO GRANDE</v>
          </cell>
        </row>
        <row r="3964">
          <cell r="A3964" t="str">
            <v>CELLTRO0013</v>
          </cell>
          <cell r="B3964">
            <v>483366</v>
          </cell>
          <cell r="C3964" t="str">
            <v>CELLTRO0013</v>
          </cell>
          <cell r="D3964" t="str">
            <v>CELLTROPOLIS</v>
          </cell>
          <cell r="E3964" t="str">
            <v>DESPACHO</v>
          </cell>
          <cell r="F3964" t="str">
            <v>NORMAL</v>
          </cell>
          <cell r="G3964" t="str">
            <v/>
          </cell>
          <cell r="H3964">
            <v>44915</v>
          </cell>
          <cell r="I3964" t="str">
            <v>EN_PROCESO</v>
          </cell>
          <cell r="J3964">
            <v>44915</v>
          </cell>
          <cell r="K3964" t="str">
            <v>RICHARD SANCHEZ+RICHARD SANCHEZ</v>
          </cell>
          <cell r="L3964" t="str">
            <v>RETIRO DE BODEGA</v>
          </cell>
          <cell r="M3964" t="str">
            <v/>
          </cell>
          <cell r="N3964" t="str">
            <v/>
          </cell>
          <cell r="O3964" t="str">
            <v/>
          </cell>
          <cell r="P3964" t="str">
            <v>QUITO</v>
          </cell>
          <cell r="Q3964" t="str">
            <v>QUITO</v>
          </cell>
          <cell r="R3964" t="str">
            <v>PICHINCHA</v>
          </cell>
          <cell r="V3964">
            <v>1</v>
          </cell>
          <cell r="W3964">
            <v>1</v>
          </cell>
          <cell r="X3964" t="str">
            <v>FLEXNET ECUADOR - CELLTROPOLIS</v>
          </cell>
          <cell r="Y3964" t="str">
            <v>CALLE 28 DE JUNIO S/N Y GARCIA MORENO ENTRADA LLANO GRANDE</v>
          </cell>
        </row>
        <row r="3965">
          <cell r="A3965" t="str">
            <v>2022-12628</v>
          </cell>
          <cell r="B3965">
            <v>483367</v>
          </cell>
          <cell r="C3965" t="str">
            <v>2022-12628</v>
          </cell>
          <cell r="D3965" t="str">
            <v>MOVISTAR</v>
          </cell>
          <cell r="E3965" t="str">
            <v>DESPACHO</v>
          </cell>
          <cell r="F3965" t="str">
            <v>NORMAL</v>
          </cell>
          <cell r="G3965" t="str">
            <v>031080202212628</v>
          </cell>
          <cell r="H3965">
            <v>44915</v>
          </cell>
          <cell r="I3965" t="str">
            <v>ENTREGADO</v>
          </cell>
          <cell r="J3965">
            <v>44916</v>
          </cell>
          <cell r="K3965" t="str">
            <v>SALICA DEL ECUADOR _JOSE PILAY</v>
          </cell>
          <cell r="L3965" t="str">
            <v>AV. JOAQUIN ORRANTIA Y LEOPOLDO BENITEZ. EDIFICIO TRADE BUILDING TORRE B PISO 5 OFICINA 546.DETRAS DEL HOTEL SONESTA</v>
          </cell>
          <cell r="M3965" t="str">
            <v>0992185228001</v>
          </cell>
          <cell r="N3965" t="str">
            <v>0998616852</v>
          </cell>
          <cell r="O3965" t="str">
            <v/>
          </cell>
          <cell r="P3965" t="str">
            <v>GUAYAQUIL</v>
          </cell>
          <cell r="Q3965" t="str">
            <v>GUAYAQUIL</v>
          </cell>
          <cell r="R3965" t="str">
            <v>GUAYAS</v>
          </cell>
          <cell r="T3965" t="str">
            <v>TRAMACO</v>
          </cell>
          <cell r="U3965" t="str">
            <v>FLEXNETUIO_GYE</v>
          </cell>
          <cell r="V3965">
            <v>1</v>
          </cell>
          <cell r="W3965">
            <v>1</v>
          </cell>
          <cell r="X3965" t="str">
            <v>FLEXNET ECUADOR - MOVISTAR</v>
          </cell>
          <cell r="Y3965" t="str">
            <v>CALLE 28 DE JUNIO S/N Y GARCIA MORENO ENTRADA LLANO GRANDE</v>
          </cell>
        </row>
        <row r="3966">
          <cell r="A3966" t="str">
            <v>2022-12629</v>
          </cell>
          <cell r="B3966">
            <v>483368</v>
          </cell>
          <cell r="C3966" t="str">
            <v>2022-12629</v>
          </cell>
          <cell r="D3966" t="str">
            <v>MOVISTAR</v>
          </cell>
          <cell r="E3966" t="str">
            <v>DESPACHO</v>
          </cell>
          <cell r="F3966" t="str">
            <v>NORMAL</v>
          </cell>
          <cell r="G3966" t="str">
            <v>031080202212629</v>
          </cell>
          <cell r="H3966">
            <v>44915</v>
          </cell>
          <cell r="I3966" t="str">
            <v>ENTREGADO</v>
          </cell>
          <cell r="J3966">
            <v>44916</v>
          </cell>
          <cell r="K3966" t="str">
            <v>CARRO SEGURO CARSEG S.A._ENRIQUE MALTA</v>
          </cell>
          <cell r="L3966" t="str">
            <v>GUAYAS, GUAYAQUIL, CDLA VERNAZA NORTE, N/A, TALLERES HUNTER, A LADO DE UNIDAD EDUCATIVA AMERICANO</v>
          </cell>
          <cell r="M3966" t="str">
            <v>0991259546001</v>
          </cell>
          <cell r="N3966" t="str">
            <v>0999429311</v>
          </cell>
          <cell r="P3966" t="str">
            <v>GUAYAQUIL</v>
          </cell>
          <cell r="Q3966" t="str">
            <v>GUAYAQUIL</v>
          </cell>
          <cell r="R3966" t="str">
            <v>GUAYAS</v>
          </cell>
          <cell r="T3966" t="str">
            <v>TRAMACO</v>
          </cell>
          <cell r="U3966" t="str">
            <v>FLEXNETUIO_GYE</v>
          </cell>
          <cell r="V3966">
            <v>2</v>
          </cell>
          <cell r="W3966">
            <v>1</v>
          </cell>
          <cell r="X3966" t="str">
            <v>FLEXNET ECUADOR - MOVISTAR</v>
          </cell>
          <cell r="Y3966" t="str">
            <v>CALLE 28 DE JUNIO S/N Y GARCIA MORENO ENTRADA LLANO GRANDE</v>
          </cell>
        </row>
        <row r="3967">
          <cell r="A3967" t="str">
            <v>2022-12630</v>
          </cell>
          <cell r="B3967">
            <v>483369</v>
          </cell>
          <cell r="C3967" t="str">
            <v>2022-12630</v>
          </cell>
          <cell r="D3967" t="str">
            <v>MOVISTAR</v>
          </cell>
          <cell r="E3967" t="str">
            <v>DESPACHO</v>
          </cell>
          <cell r="F3967" t="str">
            <v>NORMAL</v>
          </cell>
          <cell r="G3967" t="str">
            <v>FT76333</v>
          </cell>
          <cell r="H3967">
            <v>44915</v>
          </cell>
          <cell r="I3967" t="str">
            <v>ENTREGADO</v>
          </cell>
          <cell r="J3967">
            <v>44916</v>
          </cell>
          <cell r="K3967" t="str">
            <v>WODEN-ECUADOR S.A._PAOLA ANDRANGO</v>
          </cell>
          <cell r="L3967" t="str">
            <v>ANTONIO FLOR N74-105 Y JOAQUIN MANCHENO CARCELEN INDUSTRIAL</v>
          </cell>
          <cell r="M3967" t="str">
            <v>1792110866001</v>
          </cell>
          <cell r="N3967" t="str">
            <v>999739536</v>
          </cell>
          <cell r="O3967" t="str">
            <v/>
          </cell>
          <cell r="P3967" t="str">
            <v>QUITO</v>
          </cell>
          <cell r="Q3967" t="str">
            <v>QUITO</v>
          </cell>
          <cell r="R3967" t="str">
            <v>PICHINCHA</v>
          </cell>
          <cell r="T3967" t="str">
            <v>TRANSERVISS</v>
          </cell>
          <cell r="U3967" t="str">
            <v>FLEXNETUIO_LOCAL</v>
          </cell>
          <cell r="V3967">
            <v>1</v>
          </cell>
          <cell r="W3967">
            <v>1</v>
          </cell>
          <cell r="X3967" t="str">
            <v>FLEXNET ECUADOR - MOVISTAR</v>
          </cell>
          <cell r="Y3967" t="str">
            <v>CALLE 28 DE JUNIO S/N Y GARCIA MORENO ENTRADA LLANO GRANDE</v>
          </cell>
        </row>
        <row r="3968">
          <cell r="A3968" t="str">
            <v>20002903462245_1</v>
          </cell>
          <cell r="B3968">
            <v>483364</v>
          </cell>
          <cell r="C3968" t="str">
            <v>20002903462245_1</v>
          </cell>
          <cell r="D3968" t="str">
            <v>CONECEL_REG</v>
          </cell>
          <cell r="E3968" t="str">
            <v>DESPACHO</v>
          </cell>
          <cell r="F3968" t="str">
            <v>NORMAL</v>
          </cell>
          <cell r="G3968" t="str">
            <v>EC5928</v>
          </cell>
          <cell r="H3968">
            <v>44915</v>
          </cell>
          <cell r="I3968" t="str">
            <v>INCIDENCIA</v>
          </cell>
          <cell r="J3968">
            <v>44923</v>
          </cell>
          <cell r="K3968" t="str">
            <v>PAUL ZACHARY TRUJILLO</v>
          </cell>
          <cell r="L3968" t="str">
            <v>QUITO LA FERROVIARIA CALLE HUACHO NO: E268 Y CALLE JOSE PERALTA ATRAS ESTACION TROLE EL RECREO CASA DE TRES PISOS CREMA</v>
          </cell>
          <cell r="M3968" t="str">
            <v>1715815088</v>
          </cell>
          <cell r="N3968" t="str">
            <v>998664651</v>
          </cell>
          <cell r="P3968" t="str">
            <v>QUITO</v>
          </cell>
          <cell r="Q3968" t="str">
            <v>QUITO</v>
          </cell>
          <cell r="R3968" t="str">
            <v>PICHINCHA</v>
          </cell>
          <cell r="T3968" t="str">
            <v>EXPRESSCON</v>
          </cell>
          <cell r="U3968" t="str">
            <v>FLEXNETUIO_LOCAL</v>
          </cell>
          <cell r="V3968">
            <v>1</v>
          </cell>
          <cell r="W3968">
            <v>1</v>
          </cell>
          <cell r="X3968" t="str">
            <v>FLEXNET UIO</v>
          </cell>
          <cell r="Y3968" t="str">
            <v>FLEX NET CALLE 28 DE JUNIO S/N Y GARCIA MORENO ENTRADA LLANO GRANDE</v>
          </cell>
        </row>
        <row r="3969">
          <cell r="A3969" t="str">
            <v>20002945168707_1</v>
          </cell>
          <cell r="B3969">
            <v>483359</v>
          </cell>
          <cell r="C3969" t="str">
            <v>20002945168707_1</v>
          </cell>
          <cell r="D3969" t="str">
            <v>CONECEL_REG</v>
          </cell>
          <cell r="E3969" t="str">
            <v>DESPACHO</v>
          </cell>
          <cell r="F3969" t="str">
            <v>NORMAL</v>
          </cell>
          <cell r="G3969" t="str">
            <v>EC5925</v>
          </cell>
          <cell r="H3969">
            <v>44915</v>
          </cell>
          <cell r="I3969" t="str">
            <v>INCIDENCIA</v>
          </cell>
          <cell r="J3969">
            <v>44916</v>
          </cell>
          <cell r="K3969" t="str">
            <v>ABELARDO VEGA</v>
          </cell>
          <cell r="L3969" t="str">
            <v>QUITO CALDERON CALLE LA PLAYA 626 Y CALLE ZARAGOZA CASA COLOR BLANCO 2 PISOS</v>
          </cell>
          <cell r="M3969" t="str">
            <v>502400989</v>
          </cell>
          <cell r="N3969" t="str">
            <v>0997076649 0993087263</v>
          </cell>
          <cell r="P3969" t="str">
            <v>QUITO</v>
          </cell>
          <cell r="Q3969" t="str">
            <v>QUITO</v>
          </cell>
          <cell r="R3969" t="str">
            <v>PICHINCHA</v>
          </cell>
          <cell r="T3969" t="str">
            <v>EXPRESSCON</v>
          </cell>
          <cell r="U3969" t="str">
            <v>FLEXNETUIO_LOCAL</v>
          </cell>
          <cell r="V3969">
            <v>1</v>
          </cell>
          <cell r="W3969">
            <v>1</v>
          </cell>
          <cell r="X3969" t="str">
            <v>FLEXNET UIO</v>
          </cell>
          <cell r="Y3969" t="str">
            <v>FLEX NET CALLE 28 DE JUNIO S/N Y GARCIA MORENO ENTRADA LLANO GRANDE</v>
          </cell>
        </row>
        <row r="3970">
          <cell r="A3970" t="str">
            <v>20002919918546</v>
          </cell>
          <cell r="B3970">
            <v>483360</v>
          </cell>
          <cell r="C3970" t="str">
            <v>20002919918546</v>
          </cell>
          <cell r="D3970" t="str">
            <v>CONECEL_REG</v>
          </cell>
          <cell r="E3970" t="str">
            <v>DESPACHO</v>
          </cell>
          <cell r="F3970" t="str">
            <v>NORMAL</v>
          </cell>
          <cell r="G3970" t="str">
            <v>EC5926</v>
          </cell>
          <cell r="H3970">
            <v>44915</v>
          </cell>
          <cell r="I3970" t="str">
            <v>DEVOLUCION_EN_PROCESO</v>
          </cell>
          <cell r="J3970">
            <v>44922</v>
          </cell>
          <cell r="K3970" t="str">
            <v>GRACE ALEXANDRA BAROJA</v>
          </cell>
          <cell r="L3970" t="str">
            <v>QUITO TRABAJO AV VILLALENGUAS Y AMERICA EDIF TELEAMOZANAS PB</v>
          </cell>
          <cell r="M3970" t="str">
            <v>1718499575</v>
          </cell>
          <cell r="N3970" t="str">
            <v>0979838307 0023974444</v>
          </cell>
          <cell r="P3970" t="str">
            <v>QUITO</v>
          </cell>
          <cell r="Q3970" t="str">
            <v>QUITO</v>
          </cell>
          <cell r="R3970" t="str">
            <v>PICHINCHA</v>
          </cell>
          <cell r="T3970" t="str">
            <v>EXPRESSCON</v>
          </cell>
          <cell r="U3970" t="str">
            <v>FLEXNETUIO_LOCAL</v>
          </cell>
          <cell r="V3970">
            <v>1</v>
          </cell>
          <cell r="W3970">
            <v>1</v>
          </cell>
          <cell r="X3970" t="str">
            <v>FLEXNET UIO</v>
          </cell>
          <cell r="Y3970" t="str">
            <v>FLEX NET CALLE 28 DE JUNIO S/N Y GARCIA MORENO ENTRADA LLANO GRANDE</v>
          </cell>
        </row>
        <row r="3971">
          <cell r="A3971" t="str">
            <v>20003020658094</v>
          </cell>
          <cell r="B3971">
            <v>483361</v>
          </cell>
          <cell r="C3971" t="str">
            <v>20003020658094</v>
          </cell>
          <cell r="D3971" t="str">
            <v>CONECEL_REG</v>
          </cell>
          <cell r="E3971" t="str">
            <v>DESPACHO</v>
          </cell>
          <cell r="F3971" t="str">
            <v>NORMAL</v>
          </cell>
          <cell r="G3971" t="str">
            <v>EC5927</v>
          </cell>
          <cell r="H3971">
            <v>44915</v>
          </cell>
          <cell r="I3971" t="str">
            <v>INCIDENCIA</v>
          </cell>
          <cell r="J3971">
            <v>44916</v>
          </cell>
          <cell r="K3971" t="str">
            <v>JOSE DARIO CORDONEZ</v>
          </cell>
          <cell r="L3971" t="str">
            <v>QUITO KENNEDY AV DE LAS CONGONAS NO: N49 182 Y CALLE CUCARDAS/ PARED ROJO Y BLANCA PORTON NEGRO DE 1 PISOS/REF. MAS ABJA SE ENCUENTRA 2 CYBER EN LA ESQUINA</v>
          </cell>
          <cell r="M3971" t="str">
            <v>504701152</v>
          </cell>
          <cell r="N3971" t="str">
            <v>0979649031 0939615291</v>
          </cell>
          <cell r="P3971" t="str">
            <v>QUITO</v>
          </cell>
          <cell r="Q3971" t="str">
            <v>QUITO</v>
          </cell>
          <cell r="R3971" t="str">
            <v>PICHINCHA</v>
          </cell>
          <cell r="T3971" t="str">
            <v>EXPRESSCON</v>
          </cell>
          <cell r="U3971" t="str">
            <v>FLEXNETUIO_LOCAL</v>
          </cell>
          <cell r="V3971">
            <v>1</v>
          </cell>
          <cell r="W3971">
            <v>1</v>
          </cell>
          <cell r="X3971" t="str">
            <v>FLEXNET UIO</v>
          </cell>
          <cell r="Y3971" t="str">
            <v>FLEX NET CALLE 28 DE JUNIO S/N Y GARCIA MORENO ENTRADA LLANO GRANDE</v>
          </cell>
        </row>
        <row r="3972">
          <cell r="A3972" t="str">
            <v>20002983019082</v>
          </cell>
          <cell r="B3972">
            <v>483363</v>
          </cell>
          <cell r="C3972" t="str">
            <v>20002983019082</v>
          </cell>
          <cell r="D3972" t="str">
            <v>CONECEL_REG</v>
          </cell>
          <cell r="E3972" t="str">
            <v>DESPACHO</v>
          </cell>
          <cell r="F3972" t="str">
            <v>NORMAL</v>
          </cell>
          <cell r="G3972" t="str">
            <v>EC5929</v>
          </cell>
          <cell r="H3972">
            <v>44915</v>
          </cell>
          <cell r="I3972" t="str">
            <v>INCIDENCIA</v>
          </cell>
          <cell r="J3972">
            <v>44917</v>
          </cell>
          <cell r="K3972" t="str">
            <v>MARIA BELEN PAGUAY</v>
          </cell>
          <cell r="L3972" t="str">
            <v>QUITO SAN ISIDRO DEL INCA CALLE PASAJE N58 NO: / Y CALLE E18 UNA CASA SIN PINTAR, DOS PISOS, AL SEGUNDO PISO INSTALACION</v>
          </cell>
          <cell r="M3972" t="str">
            <v>1755522479</v>
          </cell>
          <cell r="N3972" t="str">
            <v xml:space="preserve">0980711528 </v>
          </cell>
          <cell r="P3972" t="str">
            <v>QUITO</v>
          </cell>
          <cell r="Q3972" t="str">
            <v>QUITO</v>
          </cell>
          <cell r="R3972" t="str">
            <v>PICHINCHA</v>
          </cell>
          <cell r="T3972" t="str">
            <v>EXPRESSCON</v>
          </cell>
          <cell r="U3972" t="str">
            <v>FLEXNETUIO_LOCAL</v>
          </cell>
          <cell r="V3972">
            <v>1</v>
          </cell>
          <cell r="W3972">
            <v>1</v>
          </cell>
          <cell r="X3972" t="str">
            <v>FLEXNET UIO</v>
          </cell>
          <cell r="Y3972" t="str">
            <v>FLEX NET CALLE 28 DE JUNIO S/N Y GARCIA MORENO ENTRADA LLANO GRANDE</v>
          </cell>
        </row>
        <row r="3973">
          <cell r="A3973" t="str">
            <v>CAJAS MUESTRA_201222</v>
          </cell>
          <cell r="B3973">
            <v>483358</v>
          </cell>
          <cell r="C3973" t="str">
            <v>CAJAS MUESTRA_201222</v>
          </cell>
          <cell r="D3973" t="str">
            <v>SG</v>
          </cell>
          <cell r="E3973" t="str">
            <v>DESPACHO</v>
          </cell>
          <cell r="F3973" t="str">
            <v>NORMAL</v>
          </cell>
          <cell r="G3973" t="str">
            <v>89844</v>
          </cell>
          <cell r="H3973">
            <v>44915</v>
          </cell>
          <cell r="I3973" t="str">
            <v>ENTREGADO</v>
          </cell>
          <cell r="J3973">
            <v>44916</v>
          </cell>
          <cell r="K3973" t="str">
            <v>ERIK GUEVARA-UIO</v>
          </cell>
          <cell r="L3973" t="str">
            <v>VALLE DE LOS CHILLOS, BARRIO SAN CARLOS DE ALANGASI, URB. LA COMUNIDAD, CALLE PRINCIPAL AV. PUERTO RICO Y OE9F, CASA S1-177</v>
          </cell>
          <cell r="P3973" t="str">
            <v>QUITO</v>
          </cell>
          <cell r="Q3973" t="str">
            <v>QUITO</v>
          </cell>
          <cell r="R3973" t="str">
            <v>PICHINCHA</v>
          </cell>
          <cell r="T3973" t="str">
            <v>CARGO UNION</v>
          </cell>
          <cell r="U3973" t="str">
            <v>FLEXNETGYE_UIO</v>
          </cell>
          <cell r="V3973">
            <v>3</v>
          </cell>
          <cell r="W3973">
            <v>45</v>
          </cell>
          <cell r="X3973" t="str">
            <v>FLEXNET GYE</v>
          </cell>
          <cell r="Y3973" t="str">
            <v>KM 8.5 VIA A DAULE</v>
          </cell>
        </row>
        <row r="3974">
          <cell r="A3974" t="str">
            <v>9551</v>
          </cell>
          <cell r="B3974">
            <v>483353</v>
          </cell>
          <cell r="C3974" t="str">
            <v>9551</v>
          </cell>
          <cell r="D3974" t="str">
            <v>DEGSO</v>
          </cell>
          <cell r="E3974" t="str">
            <v>DESPACHO</v>
          </cell>
          <cell r="F3974" t="str">
            <v>NORMAL</v>
          </cell>
          <cell r="G3974" t="str">
            <v>FT76248</v>
          </cell>
          <cell r="H3974">
            <v>44915</v>
          </cell>
          <cell r="I3974" t="str">
            <v>ENTREGADO</v>
          </cell>
          <cell r="J3974">
            <v>44916</v>
          </cell>
          <cell r="K3974" t="str">
            <v>SEDEMI S.C.C.</v>
          </cell>
          <cell r="L3974" t="str">
            <v>DIRECCION:  CALLE J S60-87 Y CALLE TERCERA. REF. KM 14 ½.PARQUE INDUSTRIAL SUR.</v>
          </cell>
          <cell r="M3974" t="str">
            <v>1791734920001</v>
          </cell>
          <cell r="N3974" t="str">
            <v>99-832-0225</v>
          </cell>
          <cell r="O3974" t="str">
            <v>99-832-0225</v>
          </cell>
          <cell r="P3974" t="str">
            <v>170301</v>
          </cell>
          <cell r="Q3974" t="str">
            <v>QUITO</v>
          </cell>
          <cell r="R3974" t="str">
            <v>PICHINCHA</v>
          </cell>
          <cell r="S3974" t="str">
            <v>QUITO</v>
          </cell>
          <cell r="T3974" t="str">
            <v>FLEXTRANS UIO</v>
          </cell>
          <cell r="U3974" t="str">
            <v>FLEXNETUIO_LOCAL</v>
          </cell>
          <cell r="V3974">
            <v>3</v>
          </cell>
          <cell r="W3974">
            <v>54</v>
          </cell>
          <cell r="X3974" t="str">
            <v>FLEXNET</v>
          </cell>
          <cell r="Y3974" t="str">
            <v>FLEX NET CALLE 28 DE JUNIO S/N Y GARCIA MORENO ENTRADA LLANO GRANDE</v>
          </cell>
        </row>
        <row r="3975">
          <cell r="A3975" t="str">
            <v>53038</v>
          </cell>
          <cell r="B3975">
            <v>483355</v>
          </cell>
          <cell r="C3975" t="str">
            <v>53038</v>
          </cell>
          <cell r="D3975" t="str">
            <v>DEGSO</v>
          </cell>
          <cell r="E3975" t="str">
            <v>DESPACHO</v>
          </cell>
          <cell r="F3975" t="str">
            <v>NORMAL</v>
          </cell>
          <cell r="G3975" t="str">
            <v>FT76249</v>
          </cell>
          <cell r="H3975">
            <v>44915</v>
          </cell>
          <cell r="I3975" t="str">
            <v>ENTREGADO</v>
          </cell>
          <cell r="J3975">
            <v>44917</v>
          </cell>
          <cell r="K3975" t="str">
            <v>NOVACERO S.A</v>
          </cell>
          <cell r="L3975" t="str">
            <v>DIRECCION:  CALLE J S60-87 Y CALLE TERCERA. REF. KM 14 ½.PARQUE INDUSTRIAL SUR.</v>
          </cell>
          <cell r="M3975" t="str">
            <v>590038601001</v>
          </cell>
          <cell r="N3975" t="str">
            <v>99-832-0225</v>
          </cell>
          <cell r="O3975" t="str">
            <v>99-832-0225</v>
          </cell>
          <cell r="P3975" t="str">
            <v>170301</v>
          </cell>
          <cell r="Q3975" t="str">
            <v>QUITO</v>
          </cell>
          <cell r="R3975" t="str">
            <v>PICHINCHA</v>
          </cell>
          <cell r="S3975" t="str">
            <v>QUITO</v>
          </cell>
          <cell r="T3975" t="str">
            <v>FLEXTRANS UIO</v>
          </cell>
          <cell r="U3975" t="str">
            <v>FLEXNETUIO_LOCAL</v>
          </cell>
          <cell r="V3975">
            <v>1</v>
          </cell>
          <cell r="W3975">
            <v>1</v>
          </cell>
          <cell r="X3975" t="str">
            <v>FLEXNET</v>
          </cell>
          <cell r="Y3975" t="str">
            <v>FLEX NET CALLE 28 DE JUNIO S/N Y GARCIA MORENO ENTRADA LLANO GRANDE</v>
          </cell>
        </row>
        <row r="3976">
          <cell r="A3976" t="str">
            <v>98747193_A</v>
          </cell>
          <cell r="B3976">
            <v>483335</v>
          </cell>
          <cell r="C3976" t="str">
            <v>98747193_A</v>
          </cell>
          <cell r="D3976" t="str">
            <v>HYCITE</v>
          </cell>
          <cell r="E3976" t="str">
            <v>DESPACHO</v>
          </cell>
          <cell r="F3976" t="str">
            <v>NORMAL</v>
          </cell>
          <cell r="G3976" t="str">
            <v>TFQ89903</v>
          </cell>
          <cell r="H3976">
            <v>44915</v>
          </cell>
          <cell r="I3976" t="str">
            <v>ENTREGADO</v>
          </cell>
          <cell r="J3976">
            <v>44916</v>
          </cell>
          <cell r="K3976" t="str">
            <v>MARIA AUGUSTA ARMIJOS VILLACIS</v>
          </cell>
          <cell r="L3976" t="str">
            <v>CLL PRONCIPAL Y N DE CASA: QUITUMBE 640 CALLE SECUNDARIA: NAZARET CASA 8 QUITO EL ROSARIO COTOCALLAO 170303 PICHINCHA</v>
          </cell>
          <cell r="M3976" t="str">
            <v/>
          </cell>
          <cell r="N3976" t="str">
            <v>0997788888 /</v>
          </cell>
          <cell r="O3976" t="str">
            <v>0997788888 /</v>
          </cell>
          <cell r="P3976" t="str">
            <v>170303</v>
          </cell>
          <cell r="Q3976" t="str">
            <v>QUITO</v>
          </cell>
          <cell r="R3976" t="str">
            <v>PICHINCHA</v>
          </cell>
          <cell r="S3976" t="str">
            <v>QUITO</v>
          </cell>
          <cell r="T3976" t="str">
            <v>TRANSERVISS</v>
          </cell>
          <cell r="U3976" t="str">
            <v>FLEXNETUIO_LOCAL</v>
          </cell>
          <cell r="V3976">
            <v>1</v>
          </cell>
          <cell r="W3976">
            <v>5.5</v>
          </cell>
          <cell r="X3976" t="str">
            <v>HYCITE QUITO</v>
          </cell>
          <cell r="Y3976" t="str">
            <v>FLEX NET CALLE 28 DE JUNIO S/N Y GARCIA MORENO ENTRADA LLANO GRANDE</v>
          </cell>
        </row>
        <row r="3977">
          <cell r="A3977" t="str">
            <v>98747761_A</v>
          </cell>
          <cell r="B3977">
            <v>483336</v>
          </cell>
          <cell r="C3977" t="str">
            <v>98747761_A</v>
          </cell>
          <cell r="D3977" t="str">
            <v>HYCITE</v>
          </cell>
          <cell r="E3977" t="str">
            <v>DESPACHO</v>
          </cell>
          <cell r="F3977" t="str">
            <v>NORMAL</v>
          </cell>
          <cell r="G3977" t="str">
            <v>031002004119684</v>
          </cell>
          <cell r="H3977">
            <v>44915</v>
          </cell>
          <cell r="I3977" t="str">
            <v>ENTREGADO</v>
          </cell>
          <cell r="J3977">
            <v>44916</v>
          </cell>
          <cell r="K3977" t="str">
            <v>WENDY AYOVI</v>
          </cell>
          <cell r="L3977" t="str">
            <v>BARRIO CODECA CALLE K Y CALLE 5 CASA 2 PISOS ESQUINERA ESMERALDAS 5 DE AGOSTO 080117 ESMERALDAS</v>
          </cell>
          <cell r="M3977" t="str">
            <v/>
          </cell>
          <cell r="N3977" t="str">
            <v>0989366333 / 062013605</v>
          </cell>
          <cell r="O3977" t="str">
            <v>0989366333 / 062013605</v>
          </cell>
          <cell r="P3977" t="str">
            <v>080117</v>
          </cell>
          <cell r="Q3977" t="str">
            <v>ESMERALDAS</v>
          </cell>
          <cell r="R3977" t="str">
            <v>ESMERALDAS</v>
          </cell>
          <cell r="S3977" t="str">
            <v>ESMERALDAS</v>
          </cell>
          <cell r="T3977" t="str">
            <v>TRAMACO</v>
          </cell>
          <cell r="U3977" t="str">
            <v>FLEXNETUIO_PROVINCIA</v>
          </cell>
          <cell r="V3977">
            <v>1</v>
          </cell>
          <cell r="W3977">
            <v>5.5</v>
          </cell>
          <cell r="X3977" t="str">
            <v>HYCITE QUITO</v>
          </cell>
          <cell r="Y3977" t="str">
            <v>FLEX NET CALLE 28 DE JUNIO S/N Y GARCIA MORENO ENTRADA LLANO GRANDE</v>
          </cell>
        </row>
        <row r="3978">
          <cell r="A3978" t="str">
            <v>98747875</v>
          </cell>
          <cell r="B3978">
            <v>483337</v>
          </cell>
          <cell r="C3978" t="str">
            <v>98747875</v>
          </cell>
          <cell r="D3978" t="str">
            <v>HYCITE</v>
          </cell>
          <cell r="E3978" t="str">
            <v>DESPACHO</v>
          </cell>
          <cell r="F3978" t="str">
            <v>NORMAL</v>
          </cell>
          <cell r="G3978" t="str">
            <v>TF89904</v>
          </cell>
          <cell r="H3978">
            <v>44915</v>
          </cell>
          <cell r="I3978" t="str">
            <v>ENTREGADO</v>
          </cell>
          <cell r="J3978">
            <v>44916</v>
          </cell>
          <cell r="K3978" t="str">
            <v>LUIS ZAMBRANO</v>
          </cell>
          <cell r="L3978" t="str">
            <v>URB MZ 10 VILLA 2 DAULE//NORTE  LAS LOJAS 091901 GUAYAS</v>
          </cell>
          <cell r="N3978" t="str">
            <v>0996833347</v>
          </cell>
          <cell r="O3978" t="str">
            <v>0996833347</v>
          </cell>
          <cell r="P3978" t="str">
            <v>091901</v>
          </cell>
          <cell r="Q3978" t="str">
            <v>DAULE</v>
          </cell>
          <cell r="R3978" t="str">
            <v>GUAYAS</v>
          </cell>
          <cell r="S3978" t="str">
            <v>DAULE</v>
          </cell>
          <cell r="T3978" t="str">
            <v>ITSACOURIER</v>
          </cell>
          <cell r="U3978" t="str">
            <v>FLEXNETUIO_GYE</v>
          </cell>
          <cell r="V3978">
            <v>1</v>
          </cell>
          <cell r="W3978">
            <v>9.1</v>
          </cell>
          <cell r="X3978" t="str">
            <v>HYCITE QUITO</v>
          </cell>
          <cell r="Y3978" t="str">
            <v>FLEX NET CALLE 28 DE JUNIO S/N Y GARCIA MORENO ENTRADA LLANO GRANDE</v>
          </cell>
        </row>
        <row r="3979">
          <cell r="A3979" t="str">
            <v>98751800</v>
          </cell>
          <cell r="B3979">
            <v>483338</v>
          </cell>
          <cell r="C3979" t="str">
            <v>98751800</v>
          </cell>
          <cell r="D3979" t="str">
            <v>HYCITE</v>
          </cell>
          <cell r="E3979" t="str">
            <v>DESPACHO</v>
          </cell>
          <cell r="F3979" t="str">
            <v>NORMAL</v>
          </cell>
          <cell r="G3979" t="str">
            <v>031002004119685</v>
          </cell>
          <cell r="H3979">
            <v>44915</v>
          </cell>
          <cell r="I3979" t="str">
            <v>ENTREGADO</v>
          </cell>
          <cell r="J3979">
            <v>44916</v>
          </cell>
          <cell r="K3979" t="str">
            <v>MARIA CASTILLO</v>
          </cell>
          <cell r="L3979" t="str">
            <v>VELASCO IBARRA M44 SL-5 AV 5TA ELOY ALFARRO VILLAS DEL SEGURO ESMERALDAS // ESMERALDAS ESMERALDAS 080102 ESMERALDAS</v>
          </cell>
          <cell r="M3979" t="str">
            <v/>
          </cell>
          <cell r="N3979" t="str">
            <v>0994495482</v>
          </cell>
          <cell r="O3979" t="str">
            <v>0994495482</v>
          </cell>
          <cell r="P3979" t="str">
            <v>080102</v>
          </cell>
          <cell r="Q3979" t="str">
            <v>ESMERALDAS</v>
          </cell>
          <cell r="R3979" t="str">
            <v>ESMERALDAS</v>
          </cell>
          <cell r="S3979" t="str">
            <v>ESMERALDAS</v>
          </cell>
          <cell r="T3979" t="str">
            <v>TRAMACO</v>
          </cell>
          <cell r="U3979" t="str">
            <v>FLEXNETUIO_PROVINCIA</v>
          </cell>
          <cell r="V3979">
            <v>1</v>
          </cell>
          <cell r="W3979">
            <v>6.5</v>
          </cell>
          <cell r="X3979" t="str">
            <v>HYCITE QUITO</v>
          </cell>
          <cell r="Y3979" t="str">
            <v>FLEX NET CALLE 28 DE JUNIO S/N Y GARCIA MORENO ENTRADA LLANO GRANDE</v>
          </cell>
        </row>
        <row r="3980">
          <cell r="A3980" t="str">
            <v>98751800_A</v>
          </cell>
          <cell r="B3980">
            <v>483339</v>
          </cell>
          <cell r="C3980" t="str">
            <v>98751800_A</v>
          </cell>
          <cell r="D3980" t="str">
            <v>HYCITE</v>
          </cell>
          <cell r="E3980" t="str">
            <v>DESPACHO</v>
          </cell>
          <cell r="F3980" t="str">
            <v>NORMAL</v>
          </cell>
          <cell r="G3980" t="str">
            <v>031002004119686</v>
          </cell>
          <cell r="H3980">
            <v>44915</v>
          </cell>
          <cell r="I3980" t="str">
            <v>ENTREGADO</v>
          </cell>
          <cell r="J3980">
            <v>44916</v>
          </cell>
          <cell r="K3980" t="str">
            <v>MARIA CASTILLO</v>
          </cell>
          <cell r="L3980" t="str">
            <v>VELASCO IBARRA M44 SL-5 AV 5TA ELOY ALFARRO VILLAS DEL SEGURO ESMERALDAS // ESMERALDAS ESMERALDAS 080102 ESMERALDAS</v>
          </cell>
          <cell r="M3980" t="str">
            <v/>
          </cell>
          <cell r="N3980" t="str">
            <v>0994495482</v>
          </cell>
          <cell r="O3980" t="str">
            <v>0994495482</v>
          </cell>
          <cell r="P3980" t="str">
            <v>080102</v>
          </cell>
          <cell r="Q3980" t="str">
            <v>ESMERALDAS</v>
          </cell>
          <cell r="R3980" t="str">
            <v>ESMERALDAS</v>
          </cell>
          <cell r="S3980" t="str">
            <v>ESMERALDAS</v>
          </cell>
          <cell r="T3980" t="str">
            <v>TRAMACO</v>
          </cell>
          <cell r="U3980" t="str">
            <v>FLEXNETUIO_PROVINCIA</v>
          </cell>
          <cell r="V3980">
            <v>1</v>
          </cell>
          <cell r="W3980">
            <v>5.5</v>
          </cell>
          <cell r="X3980" t="str">
            <v>HYCITE QUITO</v>
          </cell>
          <cell r="Y3980" t="str">
            <v>FLEX NET CALLE 28 DE JUNIO S/N Y GARCIA MORENO ENTRADA LLANO GRANDE</v>
          </cell>
        </row>
        <row r="3981">
          <cell r="A3981" t="str">
            <v>98752101</v>
          </cell>
          <cell r="B3981">
            <v>483340</v>
          </cell>
          <cell r="C3981" t="str">
            <v>98752101</v>
          </cell>
          <cell r="D3981" t="str">
            <v>HYCITE</v>
          </cell>
          <cell r="E3981" t="str">
            <v>DESPACHO</v>
          </cell>
          <cell r="F3981" t="str">
            <v>NORMAL</v>
          </cell>
          <cell r="G3981" t="str">
            <v>031002004119687</v>
          </cell>
          <cell r="H3981">
            <v>44915</v>
          </cell>
          <cell r="I3981" t="str">
            <v>INCIDENCIA</v>
          </cell>
          <cell r="J3981">
            <v>44923</v>
          </cell>
          <cell r="K3981" t="str">
            <v>AGUSTIN ALEJANDRO</v>
          </cell>
          <cell r="L3981" t="str">
            <v>ZAMORA Y GIRASOLES ZAMORA FRENTE AL CONVENTO YANZATZA // SAN FRANCISCO YANZATZA 190404 ZAMORA-CHINCHIPE</v>
          </cell>
          <cell r="M3981" t="str">
            <v/>
          </cell>
          <cell r="N3981" t="str">
            <v>0990901168</v>
          </cell>
          <cell r="O3981" t="str">
            <v>0990901168</v>
          </cell>
          <cell r="P3981" t="str">
            <v>190404</v>
          </cell>
          <cell r="Q3981" t="str">
            <v>YANTZAZA</v>
          </cell>
          <cell r="R3981" t="str">
            <v>ZAMORA CHINCHIPE</v>
          </cell>
          <cell r="S3981" t="str">
            <v>YANTZAZA (YANZATZA) - GRAN COLOMBIA - CHICANA</v>
          </cell>
          <cell r="T3981" t="str">
            <v>TRAMACO</v>
          </cell>
          <cell r="U3981" t="str">
            <v>FLEXNETUIO_PROVINCIA</v>
          </cell>
          <cell r="V3981">
            <v>1</v>
          </cell>
          <cell r="W3981">
            <v>12.1</v>
          </cell>
          <cell r="X3981" t="str">
            <v>HYCITE QUITO</v>
          </cell>
          <cell r="Y3981" t="str">
            <v>FLEX NET CALLE 28 DE JUNIO S/N Y GARCIA MORENO ENTRADA LLANO GRANDE</v>
          </cell>
        </row>
        <row r="3982">
          <cell r="A3982" t="str">
            <v>98753604</v>
          </cell>
          <cell r="B3982">
            <v>483341</v>
          </cell>
          <cell r="C3982" t="str">
            <v>98753604</v>
          </cell>
          <cell r="D3982" t="str">
            <v>HYCITE</v>
          </cell>
          <cell r="E3982" t="str">
            <v>DESPACHO</v>
          </cell>
          <cell r="F3982" t="str">
            <v>NORMAL</v>
          </cell>
          <cell r="G3982" t="str">
            <v>TFQ89905</v>
          </cell>
          <cell r="H3982">
            <v>44915</v>
          </cell>
          <cell r="I3982" t="str">
            <v>ENTREGADO</v>
          </cell>
          <cell r="J3982">
            <v>44917</v>
          </cell>
          <cell r="K3982" t="str">
            <v>RICKY CAMPOVERDE</v>
          </cell>
          <cell r="L3982" t="str">
            <v>MIGUEL RIVADENEIRA Y JORGE CARRERA QUITO-BR STA ROSA DE LOS PINOS  TUMBACO 170184 PICHINCHA</v>
          </cell>
          <cell r="N3982" t="str">
            <v>0987158679</v>
          </cell>
          <cell r="O3982" t="str">
            <v>0987158679</v>
          </cell>
          <cell r="P3982" t="str">
            <v>170208</v>
          </cell>
          <cell r="Q3982" t="str">
            <v>QUITO</v>
          </cell>
          <cell r="R3982" t="str">
            <v>PICHINCHA</v>
          </cell>
          <cell r="S3982" t="str">
            <v>CALDERON (CARAPUNGO)</v>
          </cell>
          <cell r="T3982" t="str">
            <v>FLEXTRANS UIO</v>
          </cell>
          <cell r="U3982" t="str">
            <v>FLEXNETUIO_LOCAL</v>
          </cell>
          <cell r="V3982">
            <v>1</v>
          </cell>
          <cell r="W3982">
            <v>5.7</v>
          </cell>
          <cell r="X3982" t="str">
            <v>HYCITE QUITO</v>
          </cell>
          <cell r="Y3982" t="str">
            <v>FLEX NET CALLE 28 DE JUNIO S/N Y GARCIA MORENO ENTRADA LLANO GRANDE</v>
          </cell>
        </row>
        <row r="3983">
          <cell r="A3983" t="str">
            <v>98753660</v>
          </cell>
          <cell r="B3983">
            <v>483342</v>
          </cell>
          <cell r="C3983" t="str">
            <v>98753660</v>
          </cell>
          <cell r="D3983" t="str">
            <v>HYCITE</v>
          </cell>
          <cell r="E3983" t="str">
            <v>DESPACHO</v>
          </cell>
          <cell r="F3983" t="str">
            <v>NORMAL</v>
          </cell>
          <cell r="G3983" t="str">
            <v>031002004119688</v>
          </cell>
          <cell r="H3983">
            <v>44915</v>
          </cell>
          <cell r="I3983" t="str">
            <v>ENTREGADO</v>
          </cell>
          <cell r="J3983">
            <v>44916</v>
          </cell>
          <cell r="K3983" t="str">
            <v>HIPATIA TAPIA</v>
          </cell>
          <cell r="L3983" t="str">
            <v>CAYAMBE Y CALLE J LOTE 301 ATRASEL HOTEL HOLIDAY QUITO//LAS ACACIAS TABABELA 170183 PICHINCHA</v>
          </cell>
          <cell r="N3983" t="str">
            <v>0996772518</v>
          </cell>
          <cell r="O3983" t="str">
            <v>0996772518</v>
          </cell>
          <cell r="P3983" t="str">
            <v>000001</v>
          </cell>
          <cell r="Q3983" t="str">
            <v>QUITO</v>
          </cell>
          <cell r="R3983" t="str">
            <v>PICHINCHA</v>
          </cell>
          <cell r="S3983" t="str">
            <v>BODEGA FLEXNET UIO - RETIRA CLIENTE</v>
          </cell>
          <cell r="T3983" t="str">
            <v>TRAMACO</v>
          </cell>
          <cell r="U3983" t="str">
            <v>FLEXNETUIO_PROVINCIA</v>
          </cell>
          <cell r="V3983">
            <v>1</v>
          </cell>
          <cell r="W3983">
            <v>12.8</v>
          </cell>
          <cell r="X3983" t="str">
            <v>HYCITE QUITO</v>
          </cell>
          <cell r="Y3983" t="str">
            <v>FLEX NET CALLE 28 DE JUNIO S/N Y GARCIA MORENO ENTRADA LLANO GRANDE</v>
          </cell>
        </row>
        <row r="3984">
          <cell r="A3984" t="str">
            <v>98753663</v>
          </cell>
          <cell r="B3984">
            <v>483343</v>
          </cell>
          <cell r="C3984" t="str">
            <v>98753663</v>
          </cell>
          <cell r="D3984" t="str">
            <v>HYCITE</v>
          </cell>
          <cell r="E3984" t="str">
            <v>DESPACHO</v>
          </cell>
          <cell r="F3984" t="str">
            <v>NORMAL</v>
          </cell>
          <cell r="G3984" t="str">
            <v>TFQ89906</v>
          </cell>
          <cell r="H3984">
            <v>44915</v>
          </cell>
          <cell r="I3984" t="str">
            <v>ENTREGADO</v>
          </cell>
          <cell r="J3984">
            <v>44916</v>
          </cell>
          <cell r="K3984" t="str">
            <v>EDISON FIGUEROA</v>
          </cell>
          <cell r="L3984" t="str">
            <v>AV. SAN JOSE Y HUERTAS FAMILIARES A 1 CUADRA DEL COLEGIO 24 DE JULIO QUITO / COLLAQUI TUMBACO 170184 PICHINCHA</v>
          </cell>
          <cell r="N3984" t="str">
            <v>0987953029</v>
          </cell>
          <cell r="O3984" t="str">
            <v>0987953029</v>
          </cell>
          <cell r="P3984" t="str">
            <v>170208</v>
          </cell>
          <cell r="Q3984" t="str">
            <v>QUITO</v>
          </cell>
          <cell r="R3984" t="str">
            <v>PICHINCHA</v>
          </cell>
          <cell r="S3984" t="str">
            <v>CALDERON (CARAPUNGO)</v>
          </cell>
          <cell r="T3984" t="str">
            <v>FLEXTRANS UIO</v>
          </cell>
          <cell r="U3984" t="str">
            <v>FLEXNETUIO_LOCAL</v>
          </cell>
          <cell r="V3984">
            <v>1</v>
          </cell>
          <cell r="W3984">
            <v>3.1</v>
          </cell>
          <cell r="X3984" t="str">
            <v>HYCITE QUITO</v>
          </cell>
          <cell r="Y3984" t="str">
            <v>FLEX NET CALLE 28 DE JUNIO S/N Y GARCIA MORENO ENTRADA LLANO GRANDE</v>
          </cell>
        </row>
        <row r="3985">
          <cell r="A3985" t="str">
            <v>98754062</v>
          </cell>
          <cell r="B3985">
            <v>483344</v>
          </cell>
          <cell r="C3985" t="str">
            <v>98754062</v>
          </cell>
          <cell r="D3985" t="str">
            <v>HYCITE</v>
          </cell>
          <cell r="E3985" t="str">
            <v>DESPACHO</v>
          </cell>
          <cell r="F3985" t="str">
            <v>NORMAL</v>
          </cell>
          <cell r="G3985" t="str">
            <v>031002004119689</v>
          </cell>
          <cell r="H3985">
            <v>44915</v>
          </cell>
          <cell r="I3985" t="str">
            <v>INCIDENCIA</v>
          </cell>
          <cell r="J3985">
            <v>44923</v>
          </cell>
          <cell r="K3985" t="str">
            <v>JOHANNA ALBERCA JARAMILLO</v>
          </cell>
          <cell r="L3985" t="str">
            <v>BARRIO EL CHA,FER N2 CALLE TUNGURAHUA Y L LOS ANDES DIAGONAL AL BAR EL GARAJE LAGO AGRIO NUEVA LOJA 210201 SUCUMBIOS</v>
          </cell>
          <cell r="M3985" t="str">
            <v/>
          </cell>
          <cell r="N3985" t="str">
            <v>0959474555</v>
          </cell>
          <cell r="O3985" t="str">
            <v>0959474555</v>
          </cell>
          <cell r="P3985" t="str">
            <v>210201</v>
          </cell>
          <cell r="Q3985" t="str">
            <v>LAGO AGRIO</v>
          </cell>
          <cell r="R3985" t="str">
            <v>SUCUMBIOS</v>
          </cell>
          <cell r="S3985" t="str">
            <v>NUEVA LOJA - DIEZ DE AGOSTO</v>
          </cell>
          <cell r="T3985" t="str">
            <v>TRAMACO</v>
          </cell>
          <cell r="U3985" t="str">
            <v>FLEXNETUIO_PROVINCIA</v>
          </cell>
          <cell r="V3985">
            <v>1</v>
          </cell>
          <cell r="W3985">
            <v>0.1</v>
          </cell>
          <cell r="X3985" t="str">
            <v>HYCITE QUITO</v>
          </cell>
          <cell r="Y3985" t="str">
            <v>FLEX NET CALLE 28 DE JUNIO S/N Y GARCIA MORENO ENTRADA LLANO GRANDE</v>
          </cell>
        </row>
        <row r="3986">
          <cell r="A3986" t="str">
            <v>98754274</v>
          </cell>
          <cell r="B3986">
            <v>483345</v>
          </cell>
          <cell r="C3986" t="str">
            <v>98754274</v>
          </cell>
          <cell r="D3986" t="str">
            <v>HYCITE</v>
          </cell>
          <cell r="E3986" t="str">
            <v>DESPACHO</v>
          </cell>
          <cell r="F3986" t="str">
            <v>NORMAL</v>
          </cell>
          <cell r="G3986" t="str">
            <v>TFQ89907</v>
          </cell>
          <cell r="H3986">
            <v>44915</v>
          </cell>
          <cell r="I3986" t="str">
            <v>ENTREGADO</v>
          </cell>
          <cell r="J3986">
            <v>44916</v>
          </cell>
          <cell r="K3986" t="str">
            <v>YESSENIA E RUEDA</v>
          </cell>
          <cell r="L3986" t="str">
            <v>ISLA FERNANDINA N43 1 Y TOMAS DE BERLANGA  QUITO DISTRITO METROPOLIT 170513 PICHINCHA</v>
          </cell>
          <cell r="M3986" t="str">
            <v/>
          </cell>
          <cell r="N3986" t="str">
            <v>0985757827 / 960700090</v>
          </cell>
          <cell r="O3986" t="str">
            <v>0985757827 / 960700090</v>
          </cell>
          <cell r="P3986" t="str">
            <v>170513</v>
          </cell>
          <cell r="Q3986" t="str">
            <v>QUITO</v>
          </cell>
          <cell r="R3986" t="str">
            <v>PICHINCHA</v>
          </cell>
          <cell r="S3986" t="str">
            <v>QUITO</v>
          </cell>
          <cell r="T3986" t="str">
            <v>FLEXTRANS UIO</v>
          </cell>
          <cell r="U3986" t="str">
            <v>FLEXNETUIO_LOCAL</v>
          </cell>
          <cell r="V3986">
            <v>1</v>
          </cell>
          <cell r="W3986">
            <v>3.87</v>
          </cell>
          <cell r="X3986" t="str">
            <v>HYCITE QUITO</v>
          </cell>
          <cell r="Y3986" t="str">
            <v>FLEX NET CALLE 28 DE JUNIO S/N Y GARCIA MORENO ENTRADA LLANO GRANDE</v>
          </cell>
        </row>
        <row r="3987">
          <cell r="A3987" t="str">
            <v>98755107</v>
          </cell>
          <cell r="B3987">
            <v>483346</v>
          </cell>
          <cell r="C3987" t="str">
            <v>98755107</v>
          </cell>
          <cell r="D3987" t="str">
            <v>HYCITE</v>
          </cell>
          <cell r="E3987" t="str">
            <v>DESPACHO</v>
          </cell>
          <cell r="F3987" t="str">
            <v>NORMAL</v>
          </cell>
          <cell r="G3987" t="str">
            <v>TFQ89908</v>
          </cell>
          <cell r="H3987">
            <v>44915</v>
          </cell>
          <cell r="I3987" t="str">
            <v>ENTREGADO</v>
          </cell>
          <cell r="J3987">
            <v>44916</v>
          </cell>
          <cell r="K3987" t="str">
            <v>SANDY RIOFRIO</v>
          </cell>
          <cell r="L3987" t="str">
            <v>CALLE B N48 180 Y CALLE TERCERA QUITO  COCHAPAMBA 170528 PICHINCHA</v>
          </cell>
          <cell r="M3987" t="str">
            <v/>
          </cell>
          <cell r="N3987" t="str">
            <v>0979196066</v>
          </cell>
          <cell r="O3987" t="str">
            <v>0979196066</v>
          </cell>
          <cell r="P3987" t="str">
            <v>170528</v>
          </cell>
          <cell r="Q3987" t="str">
            <v>QUITO</v>
          </cell>
          <cell r="R3987" t="str">
            <v>PICHINCHA</v>
          </cell>
          <cell r="S3987" t="str">
            <v>QUITO</v>
          </cell>
          <cell r="T3987" t="str">
            <v>FLEXTRANS UIO</v>
          </cell>
          <cell r="U3987" t="str">
            <v>FLEXNETUIO_LOCAL</v>
          </cell>
          <cell r="V3987">
            <v>1</v>
          </cell>
          <cell r="W3987">
            <v>11.5</v>
          </cell>
          <cell r="X3987" t="str">
            <v>HYCITE QUITO</v>
          </cell>
          <cell r="Y3987" t="str">
            <v>FLEX NET CALLE 28 DE JUNIO S/N Y GARCIA MORENO ENTRADA LLANO GRANDE</v>
          </cell>
        </row>
        <row r="3988">
          <cell r="A3988" t="str">
            <v>98755957</v>
          </cell>
          <cell r="B3988">
            <v>483347</v>
          </cell>
          <cell r="C3988" t="str">
            <v>98755957</v>
          </cell>
          <cell r="D3988" t="str">
            <v>HYCITE</v>
          </cell>
          <cell r="E3988" t="str">
            <v>DESPACHO</v>
          </cell>
          <cell r="F3988" t="str">
            <v>NORMAL</v>
          </cell>
          <cell r="G3988" t="str">
            <v>031002004119690</v>
          </cell>
          <cell r="H3988">
            <v>44915</v>
          </cell>
          <cell r="I3988" t="str">
            <v>INCIDENCIA</v>
          </cell>
          <cell r="J3988">
            <v>44923</v>
          </cell>
          <cell r="K3988" t="str">
            <v>GLADYS BOLIVIA RAMIREZ RODRIGUEZ</v>
          </cell>
          <cell r="L3988" t="str">
            <v>SUCRE 221a,,47 ENTRE CA,LICA Y GONZANAMA LOJA  SUCRE 110103 LOJA</v>
          </cell>
          <cell r="M3988" t="str">
            <v/>
          </cell>
          <cell r="N3988" t="str">
            <v>0987054978 / 992776288</v>
          </cell>
          <cell r="O3988" t="str">
            <v>0987054978 / 992776288</v>
          </cell>
          <cell r="P3988" t="str">
            <v>110103</v>
          </cell>
          <cell r="Q3988" t="str">
            <v>LOJA</v>
          </cell>
          <cell r="R3988" t="str">
            <v>LOJA</v>
          </cell>
          <cell r="S3988" t="str">
            <v>LOJA</v>
          </cell>
          <cell r="T3988" t="str">
            <v>TRAMACO</v>
          </cell>
          <cell r="U3988" t="str">
            <v>FLEXNETUIO_PROVINCIA</v>
          </cell>
          <cell r="V3988">
            <v>1</v>
          </cell>
          <cell r="W3988">
            <v>0.4</v>
          </cell>
          <cell r="X3988" t="str">
            <v>HYCITE QUITO</v>
          </cell>
          <cell r="Y3988" t="str">
            <v>FLEX NET CALLE 28 DE JUNIO S/N Y GARCIA MORENO ENTRADA LLANO GRANDE</v>
          </cell>
        </row>
        <row r="3989">
          <cell r="A3989" t="str">
            <v>98756825</v>
          </cell>
          <cell r="B3989">
            <v>483348</v>
          </cell>
          <cell r="C3989" t="str">
            <v>98756825</v>
          </cell>
          <cell r="D3989" t="str">
            <v>HYCITE</v>
          </cell>
          <cell r="E3989" t="str">
            <v>DESPACHO</v>
          </cell>
          <cell r="F3989" t="str">
            <v>NORMAL</v>
          </cell>
          <cell r="G3989" t="str">
            <v>TF89909</v>
          </cell>
          <cell r="H3989">
            <v>44915</v>
          </cell>
          <cell r="I3989" t="str">
            <v>ENTREGADO</v>
          </cell>
          <cell r="J3989">
            <v>44916</v>
          </cell>
          <cell r="K3989" t="str">
            <v>BORIS MENDEZ</v>
          </cell>
          <cell r="L3989" t="str">
            <v>URBANIZACION LOMA VISTA MZ 2676 V23 ATRAS DE METROBASTON-KM 11/2 VIA DAULE GUAYAQUIL-GUAYAQUIL TARQUI 090602 GUAYAS</v>
          </cell>
          <cell r="M3989" t="str">
            <v/>
          </cell>
          <cell r="N3989" t="str">
            <v>0999048244 / 996005474</v>
          </cell>
          <cell r="O3989" t="str">
            <v>0999048244 / 996005474</v>
          </cell>
          <cell r="P3989" t="str">
            <v>090602</v>
          </cell>
          <cell r="Q3989" t="str">
            <v>GUAYAQUIL</v>
          </cell>
          <cell r="R3989" t="str">
            <v>GUAYAS</v>
          </cell>
          <cell r="S3989" t="str">
            <v>GUAYAQUIL</v>
          </cell>
          <cell r="T3989" t="str">
            <v>ITSACOURIER</v>
          </cell>
          <cell r="U3989" t="str">
            <v>FLEXNETUIO_GYE</v>
          </cell>
          <cell r="V3989">
            <v>1</v>
          </cell>
          <cell r="W3989">
            <v>4.5</v>
          </cell>
          <cell r="X3989" t="str">
            <v>HYCITE QUITO</v>
          </cell>
          <cell r="Y3989" t="str">
            <v>FLEX NET CALLE 28 DE JUNIO S/N Y GARCIA MORENO ENTRADA LLANO GRANDE</v>
          </cell>
        </row>
        <row r="3990">
          <cell r="A3990" t="str">
            <v>98758092</v>
          </cell>
          <cell r="B3990">
            <v>483349</v>
          </cell>
          <cell r="C3990" t="str">
            <v>98758092</v>
          </cell>
          <cell r="D3990" t="str">
            <v>HYCITE</v>
          </cell>
          <cell r="E3990" t="str">
            <v>DESPACHO</v>
          </cell>
          <cell r="F3990" t="str">
            <v>NORMAL</v>
          </cell>
          <cell r="G3990" t="str">
            <v>TFQ89910 / TF90598</v>
          </cell>
          <cell r="H3990">
            <v>44915</v>
          </cell>
          <cell r="I3990" t="str">
            <v>ENTREGADO</v>
          </cell>
          <cell r="J3990">
            <v>44922</v>
          </cell>
          <cell r="K3990" t="str">
            <v>CARLOS PATRICIO CALDERON SILVA</v>
          </cell>
          <cell r="L3990" t="str">
            <v>E4B S56-45 Y S57 PADRE INOCENCIO JACOME QUITO GUAMANI 170704 PICHINCHA</v>
          </cell>
          <cell r="M3990" t="str">
            <v/>
          </cell>
          <cell r="N3990" t="str">
            <v>0961185555 /</v>
          </cell>
          <cell r="O3990" t="str">
            <v>0961185555 /</v>
          </cell>
          <cell r="P3990" t="str">
            <v>170704</v>
          </cell>
          <cell r="Q3990" t="str">
            <v>QUITO</v>
          </cell>
          <cell r="R3990" t="str">
            <v>PICHINCHA</v>
          </cell>
          <cell r="S3990" t="str">
            <v>QUITO</v>
          </cell>
          <cell r="T3990" t="str">
            <v>FLEXTRANS UIO</v>
          </cell>
          <cell r="U3990" t="str">
            <v>FLEXNETUIO_LOCAL</v>
          </cell>
          <cell r="V3990">
            <v>1</v>
          </cell>
          <cell r="W3990">
            <v>4.4000000000000004</v>
          </cell>
          <cell r="X3990" t="str">
            <v>HYCITE QUITO</v>
          </cell>
          <cell r="Y3990" t="str">
            <v>FLEX NET CALLE 28 DE JUNIO S/N Y GARCIA MORENO ENTRADA LLANO GRANDE</v>
          </cell>
        </row>
        <row r="3991">
          <cell r="A3991" t="str">
            <v>98758297</v>
          </cell>
          <cell r="B3991">
            <v>483350</v>
          </cell>
          <cell r="C3991" t="str">
            <v>98758297</v>
          </cell>
          <cell r="D3991" t="str">
            <v>HYCITE</v>
          </cell>
          <cell r="E3991" t="str">
            <v>DESPACHO</v>
          </cell>
          <cell r="F3991" t="str">
            <v>NORMAL</v>
          </cell>
          <cell r="G3991" t="str">
            <v>031002004119691</v>
          </cell>
          <cell r="H3991">
            <v>44915</v>
          </cell>
          <cell r="I3991" t="str">
            <v>ENTREGADO</v>
          </cell>
          <cell r="J3991">
            <v>44916</v>
          </cell>
          <cell r="K3991" t="str">
            <v>LUISA HERNANDEZ BATEOJA</v>
          </cell>
          <cell r="L3991" t="str">
            <v>SUCRE 2704 Y RAMON CHIRIBOGA RAMON CLURUBOJA ESMERALDAS BARTOLOME RUIZ BARTOLOME RUIZ 080107 ESMERALDAS</v>
          </cell>
          <cell r="M3991" t="str">
            <v/>
          </cell>
          <cell r="N3991" t="str">
            <v>0993707191 / 362019412</v>
          </cell>
          <cell r="O3991" t="str">
            <v>0993707191 / 362019412</v>
          </cell>
          <cell r="P3991" t="str">
            <v>080107</v>
          </cell>
          <cell r="Q3991" t="str">
            <v>ESMERALDAS</v>
          </cell>
          <cell r="R3991" t="str">
            <v>ESMERALDAS</v>
          </cell>
          <cell r="S3991" t="str">
            <v>ESMERALDAS</v>
          </cell>
          <cell r="T3991" t="str">
            <v>TRAMACO</v>
          </cell>
          <cell r="U3991" t="str">
            <v>FLEXNETUIO_PROVINCIA</v>
          </cell>
          <cell r="V3991">
            <v>1</v>
          </cell>
          <cell r="W3991">
            <v>0.4</v>
          </cell>
          <cell r="X3991" t="str">
            <v>HYCITE QUITO</v>
          </cell>
          <cell r="Y3991" t="str">
            <v>FLEX NET CALLE 28 DE JUNIO S/N Y GARCIA MORENO ENTRADA LLANO GRANDE</v>
          </cell>
        </row>
        <row r="3992">
          <cell r="A3992" t="str">
            <v>98758468</v>
          </cell>
          <cell r="B3992">
            <v>483351</v>
          </cell>
          <cell r="C3992" t="str">
            <v>98758468</v>
          </cell>
          <cell r="D3992" t="str">
            <v>HYCITE</v>
          </cell>
          <cell r="E3992" t="str">
            <v>DESPACHO</v>
          </cell>
          <cell r="F3992" t="str">
            <v>NORMAL</v>
          </cell>
          <cell r="G3992" t="str">
            <v>031002004119650</v>
          </cell>
          <cell r="H3992">
            <v>44915</v>
          </cell>
          <cell r="I3992" t="str">
            <v>ENTREGADO</v>
          </cell>
          <cell r="J3992">
            <v>44917</v>
          </cell>
          <cell r="K3992" t="str">
            <v>VIELCA LORENA PICOITA</v>
          </cell>
          <cell r="L3992" t="str">
            <v>AV ISISDRO AYORA/ RESTAURANT MALIBU DTE GASOLINERA 24 DE MAYO LOJA- BELEN EL VALLE 110150 LOJA</v>
          </cell>
          <cell r="N3992" t="str">
            <v>0985515022 / 990338937</v>
          </cell>
          <cell r="O3992" t="str">
            <v>0985515022 / 990338937</v>
          </cell>
          <cell r="P3992" t="str">
            <v>110101</v>
          </cell>
          <cell r="Q3992" t="str">
            <v>LOJA</v>
          </cell>
          <cell r="R3992" t="str">
            <v>LOJA</v>
          </cell>
          <cell r="S3992" t="str">
            <v>LOJA</v>
          </cell>
          <cell r="T3992" t="str">
            <v>TRAMACO</v>
          </cell>
          <cell r="U3992" t="str">
            <v>FLEXNETUIO_PROVINCIA</v>
          </cell>
          <cell r="V3992">
            <v>1</v>
          </cell>
          <cell r="W3992">
            <v>7.1</v>
          </cell>
          <cell r="X3992" t="str">
            <v>HYCITE QUITO</v>
          </cell>
          <cell r="Y3992" t="str">
            <v>FLEX NET CALLE 28 DE JUNIO S/N Y GARCIA MORENO ENTRADA LLANO GRANDE</v>
          </cell>
        </row>
        <row r="3993">
          <cell r="A3993" t="str">
            <v>98759084</v>
          </cell>
          <cell r="B3993">
            <v>483352</v>
          </cell>
          <cell r="C3993" t="str">
            <v>98759084</v>
          </cell>
          <cell r="D3993" t="str">
            <v>HYCITE</v>
          </cell>
          <cell r="E3993" t="str">
            <v>DESPACHO</v>
          </cell>
          <cell r="F3993" t="str">
            <v>NORMAL</v>
          </cell>
          <cell r="G3993" t="str">
            <v>TFQ89911</v>
          </cell>
          <cell r="H3993">
            <v>44915</v>
          </cell>
          <cell r="I3993" t="str">
            <v>ENTREGADO</v>
          </cell>
          <cell r="J3993">
            <v>44916</v>
          </cell>
          <cell r="K3993" t="str">
            <v>IRINA MOSCOSO &amp; LINCOLN ROSERO</v>
          </cell>
          <cell r="L3993" t="str">
            <v>CALLE VERACRUZ N34 90 ENTRE PEDRO BEDON Y AMERICA QUITO RUMIPAMBA 170508 PICHINCHA</v>
          </cell>
          <cell r="M3993" t="str">
            <v/>
          </cell>
          <cell r="N3993" t="str">
            <v>0163963103 / 152729310</v>
          </cell>
          <cell r="O3993" t="str">
            <v>0163963103 / 152729310</v>
          </cell>
          <cell r="P3993" t="str">
            <v>170508</v>
          </cell>
          <cell r="Q3993" t="str">
            <v>QUITO</v>
          </cell>
          <cell r="R3993" t="str">
            <v>PICHINCHA</v>
          </cell>
          <cell r="S3993" t="str">
            <v>QUITO</v>
          </cell>
          <cell r="T3993" t="str">
            <v>FLEXTRANS UIO</v>
          </cell>
          <cell r="U3993" t="str">
            <v>FLEXNETUIO_LOCAL</v>
          </cell>
          <cell r="V3993">
            <v>1</v>
          </cell>
          <cell r="W3993">
            <v>4.38</v>
          </cell>
          <cell r="X3993" t="str">
            <v>HYCITE QUITO</v>
          </cell>
          <cell r="Y3993" t="str">
            <v>FLEX NET CALLE 28 DE JUNIO S/N Y GARCIA MORENO ENTRADA LLANO GRANDE</v>
          </cell>
        </row>
        <row r="3994">
          <cell r="A3994" t="str">
            <v>98725007</v>
          </cell>
          <cell r="B3994">
            <v>483302</v>
          </cell>
          <cell r="C3994" t="str">
            <v>98725007</v>
          </cell>
          <cell r="D3994" t="str">
            <v>HYCITE</v>
          </cell>
          <cell r="E3994" t="str">
            <v>DESPACHO</v>
          </cell>
          <cell r="F3994" t="str">
            <v>NORMAL</v>
          </cell>
          <cell r="G3994" t="str">
            <v>TFQ89887</v>
          </cell>
          <cell r="H3994">
            <v>44915</v>
          </cell>
          <cell r="I3994" t="str">
            <v>ENTREGADO</v>
          </cell>
          <cell r="J3994">
            <v>44916</v>
          </cell>
          <cell r="K3994" t="str">
            <v>WILMER MUECES</v>
          </cell>
          <cell r="L3994" t="str">
            <v>LEGARDA LT 17-JUAN HIDALGO TRAS LAS ALDEAS CANINA QUITO-NORTE COLLALOMA 170304 PICHINCHA</v>
          </cell>
          <cell r="M3994" t="str">
            <v/>
          </cell>
          <cell r="N3994" t="str">
            <v>0959080321</v>
          </cell>
          <cell r="O3994" t="str">
            <v>0959080321</v>
          </cell>
          <cell r="P3994" t="str">
            <v>170304</v>
          </cell>
          <cell r="Q3994" t="str">
            <v>QUITO</v>
          </cell>
          <cell r="R3994" t="str">
            <v>PICHINCHA</v>
          </cell>
          <cell r="S3994" t="str">
            <v>QUITO</v>
          </cell>
          <cell r="T3994" t="str">
            <v>TRANSERVISS</v>
          </cell>
          <cell r="U3994" t="str">
            <v>FLEXNETUIO_LOCAL</v>
          </cell>
          <cell r="V3994">
            <v>1</v>
          </cell>
          <cell r="W3994">
            <v>7.1</v>
          </cell>
          <cell r="X3994" t="str">
            <v>HYCITE QUITO</v>
          </cell>
          <cell r="Y3994" t="str">
            <v>FLEX NET CALLE 28 DE JUNIO S/N Y GARCIA MORENO ENTRADA LLANO GRANDE</v>
          </cell>
        </row>
        <row r="3995">
          <cell r="A3995" t="str">
            <v>98726715_A</v>
          </cell>
          <cell r="B3995">
            <v>483303</v>
          </cell>
          <cell r="C3995" t="str">
            <v>98726715_A</v>
          </cell>
          <cell r="D3995" t="str">
            <v>HYCITE</v>
          </cell>
          <cell r="E3995" t="str">
            <v>DESPACHO</v>
          </cell>
          <cell r="F3995" t="str">
            <v>NORMAL</v>
          </cell>
          <cell r="G3995" t="str">
            <v>031002004119669</v>
          </cell>
          <cell r="H3995">
            <v>44915</v>
          </cell>
          <cell r="I3995" t="str">
            <v>ENTREGADO</v>
          </cell>
          <cell r="J3995">
            <v>44916</v>
          </cell>
          <cell r="K3995" t="str">
            <v>JOFFRE PILLIGUA</v>
          </cell>
          <cell r="L3995" t="str">
            <v>CONDOMINIO PALERMO CASA 53 AV CIRCUNVALACION ENTRADA SI VIVIENDA MANTA MANTA 130212 MANABI</v>
          </cell>
          <cell r="M3995" t="str">
            <v/>
          </cell>
          <cell r="N3995" t="str">
            <v>0967495538</v>
          </cell>
          <cell r="O3995" t="str">
            <v>0967495538</v>
          </cell>
          <cell r="P3995" t="str">
            <v>130212</v>
          </cell>
          <cell r="Q3995" t="str">
            <v>MANTA</v>
          </cell>
          <cell r="R3995" t="str">
            <v>MANABI</v>
          </cell>
          <cell r="S3995" t="str">
            <v>MANTA - SAN JUAN DE MANTA</v>
          </cell>
          <cell r="T3995" t="str">
            <v>TRAMACO</v>
          </cell>
          <cell r="U3995" t="str">
            <v>FLEXNETUIO_PROVINCIA</v>
          </cell>
          <cell r="V3995">
            <v>1</v>
          </cell>
          <cell r="W3995">
            <v>5.5</v>
          </cell>
          <cell r="X3995" t="str">
            <v>HYCITE QUITO</v>
          </cell>
          <cell r="Y3995" t="str">
            <v>FLEX NET CALLE 28 DE JUNIO S/N Y GARCIA MORENO ENTRADA LLANO GRANDE</v>
          </cell>
        </row>
        <row r="3996">
          <cell r="A3996" t="str">
            <v>98727899_A</v>
          </cell>
          <cell r="B3996">
            <v>483304</v>
          </cell>
          <cell r="C3996" t="str">
            <v>98727899_A</v>
          </cell>
          <cell r="D3996" t="str">
            <v>HYCITE</v>
          </cell>
          <cell r="E3996" t="str">
            <v>DESPACHO</v>
          </cell>
          <cell r="F3996" t="str">
            <v>NORMAL</v>
          </cell>
          <cell r="G3996" t="str">
            <v>031002004119670</v>
          </cell>
          <cell r="H3996">
            <v>44915</v>
          </cell>
          <cell r="I3996" t="str">
            <v>ENTREGADO</v>
          </cell>
          <cell r="J3996">
            <v>44922</v>
          </cell>
          <cell r="K3996" t="str">
            <v>OSCAR AZUERO</v>
          </cell>
          <cell r="L3996" t="str">
            <v>MAYAICU Y 27 DE FEBRERO CASA DE 2 PISOS CON CENTRO DE TERAPIA DYANTAZA// BARRIO LA DELICIA YANTZAZA 190404 ZAMORA-CHINCHIPE</v>
          </cell>
          <cell r="M3996" t="str">
            <v/>
          </cell>
          <cell r="N3996" t="str">
            <v>0999146430 / 072300515</v>
          </cell>
          <cell r="O3996" t="str">
            <v>0999146430 / 072300515</v>
          </cell>
          <cell r="P3996" t="str">
            <v>190404</v>
          </cell>
          <cell r="Q3996" t="str">
            <v>YANTZAZA</v>
          </cell>
          <cell r="R3996" t="str">
            <v>ZAMORA CHINCHIPE</v>
          </cell>
          <cell r="S3996" t="str">
            <v>YANTZAZA (YANZATZA) - GRAN COLOMBIA - CHICANA</v>
          </cell>
          <cell r="T3996" t="str">
            <v>TRAMACO</v>
          </cell>
          <cell r="U3996" t="str">
            <v>FLEXNETUIO_PROVINCIA</v>
          </cell>
          <cell r="V3996">
            <v>1</v>
          </cell>
          <cell r="W3996">
            <v>5.5</v>
          </cell>
          <cell r="X3996" t="str">
            <v>HYCITE QUITO</v>
          </cell>
          <cell r="Y3996" t="str">
            <v>FLEX NET CALLE 28 DE JUNIO S/N Y GARCIA MORENO ENTRADA LLANO GRANDE</v>
          </cell>
        </row>
        <row r="3997">
          <cell r="A3997" t="str">
            <v>98728182_A</v>
          </cell>
          <cell r="B3997">
            <v>483305</v>
          </cell>
          <cell r="C3997" t="str">
            <v>98728182_A</v>
          </cell>
          <cell r="D3997" t="str">
            <v>HYCITE</v>
          </cell>
          <cell r="E3997" t="str">
            <v>DESPACHO</v>
          </cell>
          <cell r="F3997" t="str">
            <v>NORMAL</v>
          </cell>
          <cell r="G3997" t="str">
            <v>031002004119671</v>
          </cell>
          <cell r="H3997">
            <v>44915</v>
          </cell>
          <cell r="I3997" t="str">
            <v>ENTREGADO</v>
          </cell>
          <cell r="J3997">
            <v>44922</v>
          </cell>
          <cell r="K3997" t="str">
            <v>ZOILA AZUERO</v>
          </cell>
          <cell r="L3997" t="str">
            <v>ARMANDO ARIAS Y NANCHINAZA CASA 3 PISOS ESQUINERA VERDE FRENTE A ESCUELA YANTZAZA/JESUS DEL GORAP PODER YANTZAZA 190404 ZAMORA-CHINCHIPE</v>
          </cell>
          <cell r="M3997" t="str">
            <v/>
          </cell>
          <cell r="N3997" t="str">
            <v>0991824048 / 072300080</v>
          </cell>
          <cell r="O3997" t="str">
            <v>0991824048 / 072300080</v>
          </cell>
          <cell r="P3997" t="str">
            <v>190404</v>
          </cell>
          <cell r="Q3997" t="str">
            <v>YANTZAZA</v>
          </cell>
          <cell r="R3997" t="str">
            <v>ZAMORA CHINCHIPE</v>
          </cell>
          <cell r="S3997" t="str">
            <v>YANTZAZA (YANZATZA) - GRAN COLOMBIA - CHICANA</v>
          </cell>
          <cell r="T3997" t="str">
            <v>TRAMACO</v>
          </cell>
          <cell r="U3997" t="str">
            <v>FLEXNETUIO_PROVINCIA</v>
          </cell>
          <cell r="V3997">
            <v>1</v>
          </cell>
          <cell r="W3997">
            <v>5.5</v>
          </cell>
          <cell r="X3997" t="str">
            <v>HYCITE QUITO</v>
          </cell>
          <cell r="Y3997" t="str">
            <v>FLEX NET CALLE 28 DE JUNIO S/N Y GARCIA MORENO ENTRADA LLANO GRANDE</v>
          </cell>
        </row>
        <row r="3998">
          <cell r="A3998" t="str">
            <v>98728449</v>
          </cell>
          <cell r="B3998">
            <v>483306</v>
          </cell>
          <cell r="C3998" t="str">
            <v>98728449</v>
          </cell>
          <cell r="D3998" t="str">
            <v>HYCITE</v>
          </cell>
          <cell r="E3998" t="str">
            <v>DESPACHO</v>
          </cell>
          <cell r="F3998" t="str">
            <v>NORMAL</v>
          </cell>
          <cell r="G3998" t="str">
            <v>TFQ89888</v>
          </cell>
          <cell r="H3998">
            <v>44915</v>
          </cell>
          <cell r="I3998" t="str">
            <v>ENTREGADO</v>
          </cell>
          <cell r="J3998">
            <v>44916</v>
          </cell>
          <cell r="K3998" t="str">
            <v>PABLO E CEVALLOS SR</v>
          </cell>
          <cell r="L3998" t="str">
            <v>CALLE B N48 180 Y CALLE TERCERA   COCHAPAMBA 170528 PICHINCHA</v>
          </cell>
          <cell r="M3998" t="str">
            <v/>
          </cell>
          <cell r="N3998" t="str">
            <v>0988306307 / 322810299</v>
          </cell>
          <cell r="O3998" t="str">
            <v>0988306307 / 322810299</v>
          </cell>
          <cell r="P3998" t="str">
            <v>170528</v>
          </cell>
          <cell r="Q3998" t="str">
            <v>QUITO</v>
          </cell>
          <cell r="R3998" t="str">
            <v>PICHINCHA</v>
          </cell>
          <cell r="S3998" t="str">
            <v>QUITO</v>
          </cell>
          <cell r="T3998" t="str">
            <v>FLEXTRANS UIO</v>
          </cell>
          <cell r="U3998" t="str">
            <v>FLEXNETUIO_LOCAL</v>
          </cell>
          <cell r="V3998">
            <v>1</v>
          </cell>
          <cell r="W3998">
            <v>6.55</v>
          </cell>
          <cell r="X3998" t="str">
            <v>HYCITE QUITO</v>
          </cell>
          <cell r="Y3998" t="str">
            <v>FLEX NET CALLE 28 DE JUNIO S/N Y GARCIA MORENO ENTRADA LLANO GRANDE</v>
          </cell>
        </row>
        <row r="3999">
          <cell r="A3999" t="str">
            <v>98728600</v>
          </cell>
          <cell r="B3999">
            <v>483307</v>
          </cell>
          <cell r="C3999" t="str">
            <v>98728600</v>
          </cell>
          <cell r="D3999" t="str">
            <v>HYCITE</v>
          </cell>
          <cell r="E3999" t="str">
            <v>DESPACHO</v>
          </cell>
          <cell r="F3999" t="str">
            <v>NORMAL</v>
          </cell>
          <cell r="G3999" t="str">
            <v>TFQ89889</v>
          </cell>
          <cell r="H3999">
            <v>44915</v>
          </cell>
          <cell r="I3999" t="str">
            <v>ENTREGADO</v>
          </cell>
          <cell r="J3999">
            <v>44916</v>
          </cell>
          <cell r="K3999" t="str">
            <v>YUDY JACQUELINE CASCANTE TORRES</v>
          </cell>
          <cell r="L3999" t="str">
            <v>GUAYAQUIL N2 60 Y SUCRE CENTRO HISTA,RICO DE QUITO QUITO SAN MARCOS 000000 PICHINCHA</v>
          </cell>
          <cell r="N3999" t="str">
            <v>0984614862 / 982084333</v>
          </cell>
          <cell r="O3999" t="str">
            <v>0984614862 / 982084333</v>
          </cell>
          <cell r="P3999" t="str">
            <v>170208</v>
          </cell>
          <cell r="Q3999" t="str">
            <v>QUITO</v>
          </cell>
          <cell r="R3999" t="str">
            <v>PICHINCHA</v>
          </cell>
          <cell r="S3999" t="str">
            <v>CALDERON (CARAPUNGO)</v>
          </cell>
          <cell r="T3999" t="str">
            <v>FLEXTRANS UIO</v>
          </cell>
          <cell r="U3999" t="str">
            <v>FLEXNETUIO_LOCAL</v>
          </cell>
          <cell r="V3999">
            <v>1</v>
          </cell>
          <cell r="W3999">
            <v>1.4</v>
          </cell>
          <cell r="X3999" t="str">
            <v>HYCITE QUITO</v>
          </cell>
          <cell r="Y3999" t="str">
            <v>FLEX NET CALLE 28 DE JUNIO S/N Y GARCIA MORENO ENTRADA LLANO GRANDE</v>
          </cell>
        </row>
        <row r="4000">
          <cell r="A4000" t="str">
            <v>98729622_A</v>
          </cell>
          <cell r="B4000">
            <v>483308</v>
          </cell>
          <cell r="C4000" t="str">
            <v>98729622_A</v>
          </cell>
          <cell r="D4000" t="str">
            <v>HYCITE</v>
          </cell>
          <cell r="E4000" t="str">
            <v>DESPACHO</v>
          </cell>
          <cell r="F4000" t="str">
            <v>NORMAL</v>
          </cell>
          <cell r="G4000" t="str">
            <v>TF89890</v>
          </cell>
          <cell r="H4000">
            <v>44915</v>
          </cell>
          <cell r="I4000" t="str">
            <v>ENTREGADO</v>
          </cell>
          <cell r="J4000">
            <v>44916</v>
          </cell>
          <cell r="K4000" t="str">
            <v>BRYAN ESPINOZA</v>
          </cell>
          <cell r="L4000" t="str">
            <v>BALSAMOS 515 CALLE 6 A LADO DE TWENTI GUAYAQUIL TARQUI 090507 GUAYAS</v>
          </cell>
          <cell r="M4000" t="str">
            <v/>
          </cell>
          <cell r="N4000" t="str">
            <v>0997917604</v>
          </cell>
          <cell r="O4000" t="str">
            <v>0997917604</v>
          </cell>
          <cell r="P4000" t="str">
            <v>090507</v>
          </cell>
          <cell r="Q4000" t="str">
            <v>GUAYAQUIL</v>
          </cell>
          <cell r="R4000" t="str">
            <v>GUAYAS</v>
          </cell>
          <cell r="S4000" t="str">
            <v>GUAYAQUIL</v>
          </cell>
          <cell r="T4000" t="str">
            <v>FLEXTRANS GYE</v>
          </cell>
          <cell r="U4000" t="str">
            <v>FLEXNETUIO_GYE</v>
          </cell>
          <cell r="V4000">
            <v>1</v>
          </cell>
          <cell r="W4000">
            <v>5.5</v>
          </cell>
          <cell r="X4000" t="str">
            <v>HYCITE QUITO</v>
          </cell>
          <cell r="Y4000" t="str">
            <v>FLEX NET CALLE 28 DE JUNIO S/N Y GARCIA MORENO ENTRADA LLANO GRANDE</v>
          </cell>
        </row>
        <row r="4001">
          <cell r="A4001" t="str">
            <v>98730174_A</v>
          </cell>
          <cell r="B4001">
            <v>483309</v>
          </cell>
          <cell r="C4001" t="str">
            <v>98730174_A</v>
          </cell>
          <cell r="D4001" t="str">
            <v>HYCITE</v>
          </cell>
          <cell r="E4001" t="str">
            <v>DESPACHO</v>
          </cell>
          <cell r="F4001" t="str">
            <v>NORMAL</v>
          </cell>
          <cell r="G4001" t="str">
            <v>TFQ89891</v>
          </cell>
          <cell r="H4001">
            <v>44915</v>
          </cell>
          <cell r="I4001" t="str">
            <v>ENTREGADO</v>
          </cell>
          <cell r="J4001">
            <v>44917</v>
          </cell>
          <cell r="K4001" t="str">
            <v>GUILLERMO PROANO</v>
          </cell>
          <cell r="L4001" t="str">
            <v>JUAN LOPEZ DE VELISCO S11-203 Y FRANCISCO FUENTE QUITO / SUR LA MAGDALENA 170111 PICHINCHA</v>
          </cell>
          <cell r="N4001" t="str">
            <v>0995784225</v>
          </cell>
          <cell r="O4001" t="str">
            <v>0995784225</v>
          </cell>
          <cell r="P4001" t="str">
            <v>170208</v>
          </cell>
          <cell r="Q4001" t="str">
            <v>QUITO</v>
          </cell>
          <cell r="R4001" t="str">
            <v>PICHINCHA</v>
          </cell>
          <cell r="S4001" t="str">
            <v>CALDERON (CARAPUNGO)</v>
          </cell>
          <cell r="T4001" t="str">
            <v>FLEXTRANS UIO</v>
          </cell>
          <cell r="U4001" t="str">
            <v>FLEXNETUIO_LOCAL</v>
          </cell>
          <cell r="V4001">
            <v>1</v>
          </cell>
          <cell r="W4001">
            <v>5.5</v>
          </cell>
          <cell r="X4001" t="str">
            <v>HYCITE QUITO</v>
          </cell>
          <cell r="Y4001" t="str">
            <v>FLEX NET CALLE 28 DE JUNIO S/N Y GARCIA MORENO ENTRADA LLANO GRANDE</v>
          </cell>
        </row>
        <row r="4002">
          <cell r="A4002" t="str">
            <v>98730198</v>
          </cell>
          <cell r="B4002">
            <v>483310</v>
          </cell>
          <cell r="C4002" t="str">
            <v>98730198</v>
          </cell>
          <cell r="D4002" t="str">
            <v>HYCITE</v>
          </cell>
          <cell r="E4002" t="str">
            <v>DESPACHO</v>
          </cell>
          <cell r="F4002" t="str">
            <v>NORMAL</v>
          </cell>
          <cell r="G4002" t="str">
            <v>TFQ89892</v>
          </cell>
          <cell r="H4002">
            <v>44915</v>
          </cell>
          <cell r="I4002" t="str">
            <v>ENTREGADO</v>
          </cell>
          <cell r="J4002">
            <v>44917</v>
          </cell>
          <cell r="K4002" t="str">
            <v>LENIN CANDO ZAVALA</v>
          </cell>
          <cell r="L4002" t="str">
            <v>CALLE PASAJE BOLAA,OS E3 40 Y JORGE DROM   JIPIJAPA 170501 PICHINCHA</v>
          </cell>
          <cell r="M4002" t="str">
            <v/>
          </cell>
          <cell r="N4002" t="str">
            <v>0987262652 / 987084047</v>
          </cell>
          <cell r="O4002" t="str">
            <v>0987262652 / 987084047</v>
          </cell>
          <cell r="P4002" t="str">
            <v>170501</v>
          </cell>
          <cell r="Q4002" t="str">
            <v>QUITO</v>
          </cell>
          <cell r="R4002" t="str">
            <v>PICHINCHA</v>
          </cell>
          <cell r="S4002" t="str">
            <v>QUITO</v>
          </cell>
          <cell r="T4002" t="str">
            <v>FLEXTRANS UIO</v>
          </cell>
          <cell r="U4002" t="str">
            <v>FLEXNETUIO_LOCAL</v>
          </cell>
          <cell r="V4002">
            <v>1</v>
          </cell>
          <cell r="W4002">
            <v>5.6</v>
          </cell>
          <cell r="X4002" t="str">
            <v>HYCITE QUITO</v>
          </cell>
          <cell r="Y4002" t="str">
            <v>FLEX NET CALLE 28 DE JUNIO S/N Y GARCIA MORENO ENTRADA LLANO GRANDE</v>
          </cell>
        </row>
        <row r="4003">
          <cell r="A4003" t="str">
            <v>98730420</v>
          </cell>
          <cell r="B4003">
            <v>483311</v>
          </cell>
          <cell r="C4003" t="str">
            <v>98730420</v>
          </cell>
          <cell r="D4003" t="str">
            <v>HYCITE</v>
          </cell>
          <cell r="E4003" t="str">
            <v>DESPACHO</v>
          </cell>
          <cell r="F4003" t="str">
            <v>NORMAL</v>
          </cell>
          <cell r="G4003" t="str">
            <v>IC3961</v>
          </cell>
          <cell r="H4003">
            <v>44915</v>
          </cell>
          <cell r="I4003" t="str">
            <v>INCIDENCIA</v>
          </cell>
          <cell r="J4003">
            <v>44917</v>
          </cell>
          <cell r="K4003" t="str">
            <v>VICTOR MORQUECHO</v>
          </cell>
          <cell r="L4003" t="str">
            <v>SANTA CATALINA BAJO VIA EL VALLE VIA AL VALLE DESPACHO A 100 MTS DEL PUENTE CUENCA//EL VALLE EL VALLE 010212 AZUAY</v>
          </cell>
          <cell r="M4003" t="str">
            <v/>
          </cell>
          <cell r="N4003" t="str">
            <v>0990567625 / 986110870</v>
          </cell>
          <cell r="O4003" t="str">
            <v>0990567625 / 986110870</v>
          </cell>
          <cell r="P4003" t="str">
            <v>010212</v>
          </cell>
          <cell r="Q4003" t="str">
            <v>CUENCA</v>
          </cell>
          <cell r="R4003" t="str">
            <v>AZUAY</v>
          </cell>
          <cell r="S4003" t="str">
            <v>ELVALLE - LAGUNA DEL SOL - CHILCAPAMBA</v>
          </cell>
          <cell r="T4003" t="str">
            <v>ITSACOURIER</v>
          </cell>
          <cell r="U4003" t="str">
            <v>FLEXNETUIO_PROVINCIA</v>
          </cell>
          <cell r="V4003">
            <v>1</v>
          </cell>
          <cell r="W4003">
            <v>11.4</v>
          </cell>
          <cell r="X4003" t="str">
            <v>HYCITE QUITO</v>
          </cell>
          <cell r="Y4003" t="str">
            <v>FLEX NET CALLE 28 DE JUNIO S/N Y GARCIA MORENO ENTRADA LLANO GRANDE</v>
          </cell>
        </row>
        <row r="4004">
          <cell r="A4004" t="str">
            <v>98730470_A</v>
          </cell>
          <cell r="B4004">
            <v>483312</v>
          </cell>
          <cell r="C4004" t="str">
            <v>98730470_A</v>
          </cell>
          <cell r="D4004" t="str">
            <v>HYCITE</v>
          </cell>
          <cell r="E4004" t="str">
            <v>DESPACHO</v>
          </cell>
          <cell r="F4004" t="str">
            <v>NORMAL</v>
          </cell>
          <cell r="G4004" t="str">
            <v>031002004119672</v>
          </cell>
          <cell r="H4004">
            <v>44915</v>
          </cell>
          <cell r="I4004" t="str">
            <v>ENTREGADO</v>
          </cell>
          <cell r="J4004">
            <v>44916</v>
          </cell>
          <cell r="K4004" t="str">
            <v>LUISA ROJAS</v>
          </cell>
          <cell r="L4004" t="str">
            <v>ALEJANDRO ANDRADI ABDON CALDERON ATUNTAQUI // CENTRO ATUNTAQUI 100201 IMBABURA</v>
          </cell>
          <cell r="M4004" t="str">
            <v/>
          </cell>
          <cell r="N4004" t="str">
            <v>0986618410 / 062617130</v>
          </cell>
          <cell r="O4004" t="str">
            <v>0986618410 / 062617130</v>
          </cell>
          <cell r="P4004" t="str">
            <v>100201</v>
          </cell>
          <cell r="Q4004" t="str">
            <v>OTAVALO</v>
          </cell>
          <cell r="R4004" t="str">
            <v>IMBABURA</v>
          </cell>
          <cell r="S4004" t="str">
            <v>OTAVALO</v>
          </cell>
          <cell r="T4004" t="str">
            <v>TRAMACO</v>
          </cell>
          <cell r="U4004" t="str">
            <v>FLEXNETUIO_PROVINCIA</v>
          </cell>
          <cell r="V4004">
            <v>1</v>
          </cell>
          <cell r="W4004">
            <v>5.5</v>
          </cell>
          <cell r="X4004" t="str">
            <v>HYCITE QUITO</v>
          </cell>
          <cell r="Y4004" t="str">
            <v>FLEX NET CALLE 28 DE JUNIO S/N Y GARCIA MORENO ENTRADA LLANO GRANDE</v>
          </cell>
        </row>
        <row r="4005">
          <cell r="A4005" t="str">
            <v>98730486_A</v>
          </cell>
          <cell r="B4005">
            <v>483313</v>
          </cell>
          <cell r="C4005" t="str">
            <v>98730486_A</v>
          </cell>
          <cell r="D4005" t="str">
            <v>HYCITE</v>
          </cell>
          <cell r="E4005" t="str">
            <v>DESPACHO</v>
          </cell>
          <cell r="F4005" t="str">
            <v>NORMAL</v>
          </cell>
          <cell r="G4005" t="str">
            <v>031002004119673</v>
          </cell>
          <cell r="H4005">
            <v>44915</v>
          </cell>
          <cell r="I4005" t="str">
            <v>ENTREGADO</v>
          </cell>
          <cell r="J4005">
            <v>44916</v>
          </cell>
          <cell r="K4005" t="str">
            <v>EDISON CASTILLO</v>
          </cell>
          <cell r="L4005" t="str">
            <v>AV DANIEL LEON BORJA BRASIL LICORES DON PACOL RIOBAMBA // EL GUALDA LIZARZABURU 060101 CHIMBORAZO</v>
          </cell>
          <cell r="M4005" t="str">
            <v/>
          </cell>
          <cell r="N4005" t="str">
            <v>0958775950</v>
          </cell>
          <cell r="O4005" t="str">
            <v>0958775950</v>
          </cell>
          <cell r="P4005" t="str">
            <v>060101</v>
          </cell>
          <cell r="Q4005" t="str">
            <v>RIOBAMBA</v>
          </cell>
          <cell r="R4005" t="str">
            <v>CHIMBORAZO</v>
          </cell>
          <cell r="S4005" t="str">
            <v>RIOBAMBA</v>
          </cell>
          <cell r="T4005" t="str">
            <v>TRAMACO</v>
          </cell>
          <cell r="U4005" t="str">
            <v>FLEXNETUIO_PROVINCIA</v>
          </cell>
          <cell r="V4005">
            <v>1</v>
          </cell>
          <cell r="W4005">
            <v>6.3</v>
          </cell>
          <cell r="X4005" t="str">
            <v>HYCITE QUITO</v>
          </cell>
          <cell r="Y4005" t="str">
            <v>FLEX NET CALLE 28 DE JUNIO S/N Y GARCIA MORENO ENTRADA LLANO GRANDE</v>
          </cell>
        </row>
        <row r="4006">
          <cell r="A4006" t="str">
            <v>98730686_A</v>
          </cell>
          <cell r="B4006">
            <v>483314</v>
          </cell>
          <cell r="C4006" t="str">
            <v>98730686_A</v>
          </cell>
          <cell r="D4006" t="str">
            <v>HYCITE</v>
          </cell>
          <cell r="E4006" t="str">
            <v>DESPACHO</v>
          </cell>
          <cell r="F4006" t="str">
            <v>NORMAL</v>
          </cell>
          <cell r="G4006" t="str">
            <v>031002004119674</v>
          </cell>
          <cell r="H4006">
            <v>44915</v>
          </cell>
          <cell r="I4006" t="str">
            <v>ENTREGADO</v>
          </cell>
          <cell r="J4006">
            <v>44917</v>
          </cell>
          <cell r="K4006" t="str">
            <v>GRACE HUACA</v>
          </cell>
          <cell r="L4006" t="str">
            <v>QUITO S/N SEGUNDO LUIS MORENO CONJ MARIANITAS CS1 IBARRA/HUERTOS FAMILYARES EL SAGRARIO 100104 IMBABURA</v>
          </cell>
          <cell r="M4006" t="str">
            <v/>
          </cell>
          <cell r="N4006" t="str">
            <v>0995091527 / 996576967</v>
          </cell>
          <cell r="O4006" t="str">
            <v>0995091527 / 996576967</v>
          </cell>
          <cell r="P4006" t="str">
            <v>100104</v>
          </cell>
          <cell r="Q4006" t="str">
            <v>IBARRA</v>
          </cell>
          <cell r="R4006" t="str">
            <v>IMBABURA</v>
          </cell>
          <cell r="S4006" t="str">
            <v>SAN MIGUEL DE IBARRA</v>
          </cell>
          <cell r="T4006" t="str">
            <v>TRAMACO</v>
          </cell>
          <cell r="U4006" t="str">
            <v>FLEXNETUIO_PROVINCIA</v>
          </cell>
          <cell r="V4006">
            <v>1</v>
          </cell>
          <cell r="W4006">
            <v>5.5</v>
          </cell>
          <cell r="X4006" t="str">
            <v>HYCITE QUITO</v>
          </cell>
          <cell r="Y4006" t="str">
            <v>FLEX NET CALLE 28 DE JUNIO S/N Y GARCIA MORENO ENTRADA LLANO GRANDE</v>
          </cell>
        </row>
        <row r="4007">
          <cell r="A4007" t="str">
            <v>98731732_A</v>
          </cell>
          <cell r="B4007">
            <v>483315</v>
          </cell>
          <cell r="C4007" t="str">
            <v>98731732_A</v>
          </cell>
          <cell r="D4007" t="str">
            <v>HYCITE</v>
          </cell>
          <cell r="E4007" t="str">
            <v>DESPACHO</v>
          </cell>
          <cell r="F4007" t="str">
            <v>NORMAL</v>
          </cell>
          <cell r="G4007" t="str">
            <v>TFQ89893</v>
          </cell>
          <cell r="H4007">
            <v>44915</v>
          </cell>
          <cell r="I4007" t="str">
            <v>ENTREGADO</v>
          </cell>
          <cell r="J4007">
            <v>44916</v>
          </cell>
          <cell r="K4007" t="str">
            <v>PAULINA QUINTANA</v>
          </cell>
          <cell r="L4007" t="str">
            <v>AVIGIRAS E13 -140 Y GUAYACANES URB JARDINES DE AMAGASI QUITO // EMBAJADA E UNIDOS SAN ISIDRO DE INCA 170514 PICHINCHA</v>
          </cell>
          <cell r="M4007" t="str">
            <v/>
          </cell>
          <cell r="N4007" t="str">
            <v>0999725116</v>
          </cell>
          <cell r="O4007" t="str">
            <v>0999725116</v>
          </cell>
          <cell r="P4007" t="str">
            <v>170514</v>
          </cell>
          <cell r="Q4007" t="str">
            <v>QUITO</v>
          </cell>
          <cell r="R4007" t="str">
            <v>PICHINCHA</v>
          </cell>
          <cell r="S4007" t="str">
            <v>QUITO</v>
          </cell>
          <cell r="T4007" t="str">
            <v>FLEXTRANS UIO</v>
          </cell>
          <cell r="U4007" t="str">
            <v>FLEXNETUIO_LOCAL</v>
          </cell>
          <cell r="V4007">
            <v>1</v>
          </cell>
          <cell r="W4007">
            <v>5.5</v>
          </cell>
          <cell r="X4007" t="str">
            <v>HYCITE QUITO</v>
          </cell>
          <cell r="Y4007" t="str">
            <v>FLEX NET CALLE 28 DE JUNIO S/N Y GARCIA MORENO ENTRADA LLANO GRANDE</v>
          </cell>
        </row>
        <row r="4008">
          <cell r="A4008" t="str">
            <v>98731890_A</v>
          </cell>
          <cell r="B4008">
            <v>483316</v>
          </cell>
          <cell r="C4008" t="str">
            <v>98731890_A</v>
          </cell>
          <cell r="D4008" t="str">
            <v>HYCITE</v>
          </cell>
          <cell r="E4008" t="str">
            <v>DESPACHO</v>
          </cell>
          <cell r="F4008" t="str">
            <v>NORMAL</v>
          </cell>
          <cell r="G4008" t="str">
            <v>TFQ89894</v>
          </cell>
          <cell r="H4008">
            <v>44915</v>
          </cell>
          <cell r="I4008" t="str">
            <v>ENTREGADO</v>
          </cell>
          <cell r="J4008">
            <v>44917</v>
          </cell>
          <cell r="K4008" t="str">
            <v>JESSICA BENALCAZAR</v>
          </cell>
          <cell r="L4008" t="str">
            <v>FLAVIO ALFARO OE 9-16 Y PASAJE ALMEDI FRENTE ASADERO DE POLLOS LA ISLADE SABOR QUITO//SAN CARLOS COTOCALLAO 170528 PICHINCHA</v>
          </cell>
          <cell r="M4008" t="str">
            <v/>
          </cell>
          <cell r="N4008" t="str">
            <v>0998440934</v>
          </cell>
          <cell r="O4008" t="str">
            <v>0998440934</v>
          </cell>
          <cell r="P4008" t="str">
            <v>170528</v>
          </cell>
          <cell r="Q4008" t="str">
            <v>QUITO</v>
          </cell>
          <cell r="R4008" t="str">
            <v>PICHINCHA</v>
          </cell>
          <cell r="S4008" t="str">
            <v>QUITO</v>
          </cell>
          <cell r="T4008" t="str">
            <v>TRANSERVISS</v>
          </cell>
          <cell r="U4008" t="str">
            <v>FLEXNETUIO_LOCAL</v>
          </cell>
          <cell r="V4008">
            <v>1</v>
          </cell>
          <cell r="W4008">
            <v>6.3</v>
          </cell>
          <cell r="X4008" t="str">
            <v>HYCITE QUITO</v>
          </cell>
          <cell r="Y4008" t="str">
            <v>FLEX NET CALLE 28 DE JUNIO S/N Y GARCIA MORENO ENTRADA LLANO GRANDE</v>
          </cell>
        </row>
        <row r="4009">
          <cell r="A4009" t="str">
            <v>98733707_A</v>
          </cell>
          <cell r="B4009">
            <v>483317</v>
          </cell>
          <cell r="C4009" t="str">
            <v>98733707_A</v>
          </cell>
          <cell r="D4009" t="str">
            <v>HYCITE</v>
          </cell>
          <cell r="E4009" t="str">
            <v>DESPACHO</v>
          </cell>
          <cell r="F4009" t="str">
            <v>NORMAL</v>
          </cell>
          <cell r="G4009" t="str">
            <v>031002004119675</v>
          </cell>
          <cell r="H4009">
            <v>44915</v>
          </cell>
          <cell r="I4009" t="str">
            <v>ENTREGADO</v>
          </cell>
          <cell r="J4009">
            <v>44918</v>
          </cell>
          <cell r="K4009" t="str">
            <v>LILIA CARTAGENA</v>
          </cell>
          <cell r="L4009" t="str">
            <v>CALLE IBARRA S/N Y AV MARISCAL SUCRE FRENTE A LA ANTIGUA IGLESIA DE SAN PABLO OTAVALO // SAN PABLO DEL LAGO SAN PABLO DEL LAGO 100210 IMBABURA</v>
          </cell>
          <cell r="M4009" t="str">
            <v/>
          </cell>
          <cell r="N4009" t="str">
            <v>0993957224</v>
          </cell>
          <cell r="O4009" t="str">
            <v>0993957224</v>
          </cell>
          <cell r="P4009" t="str">
            <v>100210</v>
          </cell>
          <cell r="Q4009" t="str">
            <v>OTAVALO</v>
          </cell>
          <cell r="R4009" t="str">
            <v>IMBABURA</v>
          </cell>
          <cell r="S4009" t="str">
            <v>SAN PABLO</v>
          </cell>
          <cell r="T4009" t="str">
            <v>TRAMACO</v>
          </cell>
          <cell r="U4009" t="str">
            <v>FLEXNETUIO_PROVINCIA</v>
          </cell>
          <cell r="V4009">
            <v>1</v>
          </cell>
          <cell r="W4009">
            <v>6.3</v>
          </cell>
          <cell r="X4009" t="str">
            <v>HYCITE QUITO</v>
          </cell>
          <cell r="Y4009" t="str">
            <v>FLEX NET CALLE 28 DE JUNIO S/N Y GARCIA MORENO ENTRADA LLANO GRANDE</v>
          </cell>
        </row>
        <row r="4010">
          <cell r="A4010" t="str">
            <v>98733775_A</v>
          </cell>
          <cell r="B4010">
            <v>483318</v>
          </cell>
          <cell r="C4010" t="str">
            <v>98733775_A</v>
          </cell>
          <cell r="D4010" t="str">
            <v>HYCITE</v>
          </cell>
          <cell r="E4010" t="str">
            <v>DESPACHO</v>
          </cell>
          <cell r="F4010" t="str">
            <v>NORMAL</v>
          </cell>
          <cell r="G4010" t="str">
            <v>TFQ89895</v>
          </cell>
          <cell r="H4010">
            <v>44915</v>
          </cell>
          <cell r="I4010" t="str">
            <v>ENTREGADO</v>
          </cell>
          <cell r="J4010">
            <v>44916</v>
          </cell>
          <cell r="K4010" t="str">
            <v>ANA JULIA OVIEDO</v>
          </cell>
          <cell r="L4010" t="str">
            <v>JONATHAN SAENZ N75A Y MARIANO POZO CS GRANDE ESQUINERA LOTE 124 QUITO // NORTE DE QUITO PONCEANO 170303 PICHINCHA</v>
          </cell>
          <cell r="M4010" t="str">
            <v/>
          </cell>
          <cell r="N4010" t="str">
            <v>0992940496</v>
          </cell>
          <cell r="O4010" t="str">
            <v>0992940496</v>
          </cell>
          <cell r="P4010" t="str">
            <v>170303</v>
          </cell>
          <cell r="Q4010" t="str">
            <v>QUITO</v>
          </cell>
          <cell r="R4010" t="str">
            <v>PICHINCHA</v>
          </cell>
          <cell r="S4010" t="str">
            <v>QUITO</v>
          </cell>
          <cell r="T4010" t="str">
            <v>TRANSERVISS</v>
          </cell>
          <cell r="U4010" t="str">
            <v>FLEXNETUIO_LOCAL</v>
          </cell>
          <cell r="V4010">
            <v>1</v>
          </cell>
          <cell r="W4010">
            <v>5.5</v>
          </cell>
          <cell r="X4010" t="str">
            <v>HYCITE QUITO</v>
          </cell>
          <cell r="Y4010" t="str">
            <v>FLEX NET CALLE 28 DE JUNIO S/N Y GARCIA MORENO ENTRADA LLANO GRANDE</v>
          </cell>
        </row>
        <row r="4011">
          <cell r="A4011" t="str">
            <v>98735588_A</v>
          </cell>
          <cell r="B4011">
            <v>483320</v>
          </cell>
          <cell r="C4011" t="str">
            <v>98735588_A</v>
          </cell>
          <cell r="D4011" t="str">
            <v>HYCITE</v>
          </cell>
          <cell r="E4011" t="str">
            <v>DESPACHO</v>
          </cell>
          <cell r="F4011" t="str">
            <v>NORMAL</v>
          </cell>
          <cell r="G4011" t="str">
            <v>031002004119676</v>
          </cell>
          <cell r="H4011">
            <v>44915</v>
          </cell>
          <cell r="I4011" t="str">
            <v>ENTREGADO</v>
          </cell>
          <cell r="J4011">
            <v>44917</v>
          </cell>
          <cell r="K4011" t="str">
            <v>ROSA AREVALO</v>
          </cell>
          <cell r="L4011" t="str">
            <v>MANABI 301 Y 12 FEBRERO DIAGONAL A HOSTAL LOMAS SHUSHUFINDI // MIRAFLORES SHUSHUFINDI (7 DE JULIO) 210401 SUCUMBIOS</v>
          </cell>
          <cell r="M4011" t="str">
            <v/>
          </cell>
          <cell r="N4011" t="str">
            <v>0993518326 / 986855147</v>
          </cell>
          <cell r="O4011" t="str">
            <v>0993518326 / 986855147</v>
          </cell>
          <cell r="P4011" t="str">
            <v>210401</v>
          </cell>
          <cell r="Q4011" t="str">
            <v>SHUSHUFINDI</v>
          </cell>
          <cell r="R4011" t="str">
            <v>SUCUMBIOS</v>
          </cell>
          <cell r="S4011" t="str">
            <v>SHUSHUFINDI - LA VICTORIA</v>
          </cell>
          <cell r="T4011" t="str">
            <v>TRAMACO</v>
          </cell>
          <cell r="U4011" t="str">
            <v>FLEXNETUIO_PROVINCIA</v>
          </cell>
          <cell r="V4011">
            <v>1</v>
          </cell>
          <cell r="W4011">
            <v>5.5</v>
          </cell>
          <cell r="X4011" t="str">
            <v>HYCITE QUITO</v>
          </cell>
          <cell r="Y4011" t="str">
            <v>FLEX NET CALLE 28 DE JUNIO S/N Y GARCIA MORENO ENTRADA LLANO GRANDE</v>
          </cell>
        </row>
        <row r="4012">
          <cell r="A4012" t="str">
            <v>98736776</v>
          </cell>
          <cell r="B4012">
            <v>483321</v>
          </cell>
          <cell r="C4012" t="str">
            <v>98736776</v>
          </cell>
          <cell r="D4012" t="str">
            <v>HYCITE</v>
          </cell>
          <cell r="E4012" t="str">
            <v>DESPACHO</v>
          </cell>
          <cell r="F4012" t="str">
            <v>NORMAL</v>
          </cell>
          <cell r="G4012" t="str">
            <v>TFQ89897</v>
          </cell>
          <cell r="H4012">
            <v>44915</v>
          </cell>
          <cell r="I4012" t="str">
            <v>ENTREGADO</v>
          </cell>
          <cell r="J4012">
            <v>44916</v>
          </cell>
          <cell r="K4012" t="str">
            <v>DIANA DE LA IDROVO</v>
          </cell>
          <cell r="L4012" t="str">
            <v>CONJUNTO BULEVAR DE LAS ACACIAS ET 2 #54 AV. ABDON CALDERON Y JUAN MONTALVO QUITO / VALLE DE LOS CHILLOS CONOCOTO 170805 PICHINCHA</v>
          </cell>
          <cell r="N4012" t="str">
            <v>0958878853</v>
          </cell>
          <cell r="O4012" t="str">
            <v>0958878853</v>
          </cell>
          <cell r="P4012" t="str">
            <v>170805</v>
          </cell>
          <cell r="Q4012" t="str">
            <v>QUITO</v>
          </cell>
          <cell r="R4012" t="str">
            <v>PICHINCHA</v>
          </cell>
          <cell r="S4012" t="str">
            <v>CONOCOTO - DEAN BAJO -  -  -  -</v>
          </cell>
          <cell r="T4012" t="str">
            <v>FLEXTRANS UIO</v>
          </cell>
          <cell r="U4012" t="str">
            <v>FLEXNETUIO_LOCAL</v>
          </cell>
          <cell r="V4012">
            <v>1</v>
          </cell>
          <cell r="W4012">
            <v>5</v>
          </cell>
          <cell r="X4012" t="str">
            <v>HYCITE QUITO</v>
          </cell>
          <cell r="Y4012" t="str">
            <v>FLEX NET CALLE 28 DE JUNIO S/N Y GARCIA MORENO ENTRADA LLANO GRANDE</v>
          </cell>
        </row>
        <row r="4013">
          <cell r="A4013" t="str">
            <v>98737414_A</v>
          </cell>
          <cell r="B4013">
            <v>483322</v>
          </cell>
          <cell r="C4013" t="str">
            <v>98737414_A</v>
          </cell>
          <cell r="D4013" t="str">
            <v>HYCITE</v>
          </cell>
          <cell r="E4013" t="str">
            <v>DESPACHO</v>
          </cell>
          <cell r="F4013" t="str">
            <v>NORMAL</v>
          </cell>
          <cell r="G4013" t="str">
            <v>031002004119677</v>
          </cell>
          <cell r="H4013">
            <v>44915</v>
          </cell>
          <cell r="I4013" t="str">
            <v>ENTREGADO</v>
          </cell>
          <cell r="J4013">
            <v>44916</v>
          </cell>
          <cell r="K4013" t="str">
            <v>ROSA PINEDA</v>
          </cell>
          <cell r="L4013" t="str">
            <v>AV AMAZONAS ANTONIO JOSE DE SUCRE CASA YOLSAS LATACUNGA / EL SALTO EL SALTO 050102 COTOPAXI</v>
          </cell>
          <cell r="M4013" t="str">
            <v/>
          </cell>
          <cell r="N4013" t="str">
            <v>0995925896 / 023957525</v>
          </cell>
          <cell r="O4013" t="str">
            <v>0995925896 / 023957525</v>
          </cell>
          <cell r="P4013" t="str">
            <v>050102</v>
          </cell>
          <cell r="Q4013" t="str">
            <v>LATACUNGA</v>
          </cell>
          <cell r="R4013" t="str">
            <v>COTOPAXI</v>
          </cell>
          <cell r="S4013" t="str">
            <v>LATACUNGA</v>
          </cell>
          <cell r="T4013" t="str">
            <v>TRAMACO</v>
          </cell>
          <cell r="U4013" t="str">
            <v>FLEXNETUIO_PROVINCIA</v>
          </cell>
          <cell r="V4013">
            <v>1</v>
          </cell>
          <cell r="W4013">
            <v>5.5</v>
          </cell>
          <cell r="X4013" t="str">
            <v>HYCITE QUITO</v>
          </cell>
          <cell r="Y4013" t="str">
            <v>FLEX NET CALLE 28 DE JUNIO S/N Y GARCIA MORENO ENTRADA LLANO GRANDE</v>
          </cell>
        </row>
        <row r="4014">
          <cell r="A4014" t="str">
            <v>98738220_A</v>
          </cell>
          <cell r="B4014">
            <v>483323</v>
          </cell>
          <cell r="C4014" t="str">
            <v>98738220_A</v>
          </cell>
          <cell r="D4014" t="str">
            <v>HYCITE</v>
          </cell>
          <cell r="E4014" t="str">
            <v>DESPACHO</v>
          </cell>
          <cell r="F4014" t="str">
            <v>NORMAL</v>
          </cell>
          <cell r="G4014" t="str">
            <v>031002004119678</v>
          </cell>
          <cell r="H4014">
            <v>44915</v>
          </cell>
          <cell r="I4014" t="str">
            <v>ENTREGADO</v>
          </cell>
          <cell r="J4014">
            <v>44916</v>
          </cell>
          <cell r="K4014" t="str">
            <v>BEDER CABEZAS</v>
          </cell>
          <cell r="L4014" t="str">
            <v>CALLEJON H Y LOS PINOS PRODICIA #2 A LADO DE LA ESCUELA WALTER QUIA,ONEZ ESMERALDAS // ESMERALDAS SIMON PLATA TORRES 080116 ESMERALDAS</v>
          </cell>
          <cell r="M4014" t="str">
            <v/>
          </cell>
          <cell r="N4014" t="str">
            <v>0968465021</v>
          </cell>
          <cell r="O4014" t="str">
            <v>0968465021</v>
          </cell>
          <cell r="P4014" t="str">
            <v>080116</v>
          </cell>
          <cell r="Q4014" t="str">
            <v>ESMERALDAS</v>
          </cell>
          <cell r="R4014" t="str">
            <v>ESMERALDAS</v>
          </cell>
          <cell r="S4014" t="str">
            <v>ESMERALDAS</v>
          </cell>
          <cell r="T4014" t="str">
            <v>TRAMACO</v>
          </cell>
          <cell r="U4014" t="str">
            <v>FLEXNETUIO_PROVINCIA</v>
          </cell>
          <cell r="V4014">
            <v>1</v>
          </cell>
          <cell r="W4014">
            <v>6.3</v>
          </cell>
          <cell r="X4014" t="str">
            <v>HYCITE QUITO</v>
          </cell>
          <cell r="Y4014" t="str">
            <v>FLEX NET CALLE 28 DE JUNIO S/N Y GARCIA MORENO ENTRADA LLANO GRANDE</v>
          </cell>
        </row>
        <row r="4015">
          <cell r="A4015" t="str">
            <v>98738630</v>
          </cell>
          <cell r="B4015">
            <v>483324</v>
          </cell>
          <cell r="C4015" t="str">
            <v>98738630</v>
          </cell>
          <cell r="D4015" t="str">
            <v>HYCITE</v>
          </cell>
          <cell r="E4015" t="str">
            <v>DESPACHO</v>
          </cell>
          <cell r="F4015" t="str">
            <v>NORMAL</v>
          </cell>
          <cell r="G4015" t="str">
            <v>TF89898</v>
          </cell>
          <cell r="H4015">
            <v>44915</v>
          </cell>
          <cell r="I4015" t="str">
            <v>ENTREGADO</v>
          </cell>
          <cell r="J4015">
            <v>44916</v>
          </cell>
          <cell r="K4015" t="str">
            <v>SARA E TINOCO</v>
          </cell>
          <cell r="L4015" t="str">
            <v>DALIAS 16 Y JOSE RODRIGUEZ   TARQUI 090501 GUAYAS</v>
          </cell>
          <cell r="M4015" t="str">
            <v/>
          </cell>
          <cell r="N4015" t="str">
            <v>0992252567 / 042120638</v>
          </cell>
          <cell r="O4015" t="str">
            <v>0992252567 / 042120638</v>
          </cell>
          <cell r="P4015" t="str">
            <v>090501</v>
          </cell>
          <cell r="Q4015" t="str">
            <v>GUAYAQUIL</v>
          </cell>
          <cell r="R4015" t="str">
            <v>GUAYAS</v>
          </cell>
          <cell r="S4015" t="str">
            <v>GUAYAQUIL</v>
          </cell>
          <cell r="T4015" t="str">
            <v>ITSACOURIER</v>
          </cell>
          <cell r="U4015" t="str">
            <v>FLEXNETUIO_GYE</v>
          </cell>
          <cell r="V4015">
            <v>1</v>
          </cell>
          <cell r="W4015">
            <v>2.34</v>
          </cell>
          <cell r="X4015" t="str">
            <v>HYCITE QUITO</v>
          </cell>
          <cell r="Y4015" t="str">
            <v>FLEX NET CALLE 28 DE JUNIO S/N Y GARCIA MORENO ENTRADA LLANO GRANDE</v>
          </cell>
        </row>
        <row r="4016">
          <cell r="A4016" t="str">
            <v>98740167_A</v>
          </cell>
          <cell r="B4016">
            <v>483325</v>
          </cell>
          <cell r="C4016" t="str">
            <v>98740167_A</v>
          </cell>
          <cell r="D4016" t="str">
            <v>HYCITE</v>
          </cell>
          <cell r="E4016" t="str">
            <v>DESPACHO</v>
          </cell>
          <cell r="F4016" t="str">
            <v>NORMAL</v>
          </cell>
          <cell r="G4016" t="str">
            <v>TFQ89899</v>
          </cell>
          <cell r="H4016">
            <v>44915</v>
          </cell>
          <cell r="I4016" t="str">
            <v>ENTREGADO</v>
          </cell>
          <cell r="J4016">
            <v>44916</v>
          </cell>
          <cell r="K4016" t="str">
            <v>CESAR ESTEVEZ</v>
          </cell>
          <cell r="L4016" t="str">
            <v>AV PEDRO DE GALTE 436 EMILIO ESTRADA STA TERESITA/DIAGONAL TORRE ALTA TENSI OQUITO // VALLE DE LOS CHILLOS CONCOOTO 170806 PICHINCHA</v>
          </cell>
          <cell r="N4016" t="str">
            <v>0958747802 / 984103687</v>
          </cell>
          <cell r="O4016" t="str">
            <v>0958747802 / 984103687</v>
          </cell>
          <cell r="P4016" t="str">
            <v>170806</v>
          </cell>
          <cell r="Q4016" t="str">
            <v>QUITO</v>
          </cell>
          <cell r="R4016" t="str">
            <v>PICHINCHA</v>
          </cell>
          <cell r="S4016" t="str">
            <v>CONOCOTO - EL ROSARIO - MONSERRAT</v>
          </cell>
          <cell r="T4016" t="str">
            <v>FLEXTRANS UIO</v>
          </cell>
          <cell r="U4016" t="str">
            <v>FLEXNETUIO_LOCAL</v>
          </cell>
          <cell r="V4016">
            <v>1</v>
          </cell>
          <cell r="W4016">
            <v>5.5</v>
          </cell>
          <cell r="X4016" t="str">
            <v>HYCITE QUITO</v>
          </cell>
          <cell r="Y4016" t="str">
            <v>FLEX NET CALLE 28 DE JUNIO S/N Y GARCIA MORENO ENTRADA LLANO GRANDE</v>
          </cell>
        </row>
        <row r="4017">
          <cell r="A4017" t="str">
            <v>98740169</v>
          </cell>
          <cell r="B4017">
            <v>483326</v>
          </cell>
          <cell r="C4017" t="str">
            <v>98740169</v>
          </cell>
          <cell r="D4017" t="str">
            <v>HYCITE</v>
          </cell>
          <cell r="E4017" t="str">
            <v>DESPACHO</v>
          </cell>
          <cell r="F4017" t="str">
            <v>NORMAL</v>
          </cell>
          <cell r="G4017" t="str">
            <v>031002004119679</v>
          </cell>
          <cell r="H4017">
            <v>44915</v>
          </cell>
          <cell r="I4017" t="str">
            <v>ENTREGADO</v>
          </cell>
          <cell r="J4017">
            <v>44917</v>
          </cell>
          <cell r="K4017" t="str">
            <v>DANIELA M ZAMORA</v>
          </cell>
          <cell r="L4017" t="str">
            <v>AVENIDA UNIVERSITARIA MZ-AL- 4 Y SIN CALLE SECU  MANTA 130208 MANABA</v>
          </cell>
          <cell r="M4017" t="str">
            <v/>
          </cell>
          <cell r="N4017" t="str">
            <v>0996342566 / 996310938</v>
          </cell>
          <cell r="O4017" t="str">
            <v>0996342566 / 996310938</v>
          </cell>
          <cell r="P4017" t="str">
            <v>130208</v>
          </cell>
          <cell r="Q4017" t="str">
            <v>MANTA</v>
          </cell>
          <cell r="R4017" t="str">
            <v>MANABI</v>
          </cell>
          <cell r="S4017" t="str">
            <v>MANTA</v>
          </cell>
          <cell r="T4017" t="str">
            <v>TRAMACO</v>
          </cell>
          <cell r="U4017" t="str">
            <v>FLEXNETUIO_PROVINCIA</v>
          </cell>
          <cell r="V4017">
            <v>1</v>
          </cell>
          <cell r="W4017">
            <v>6.5</v>
          </cell>
          <cell r="X4017" t="str">
            <v>HYCITE QUITO</v>
          </cell>
          <cell r="Y4017" t="str">
            <v>FLEX NET CALLE 28 DE JUNIO S/N Y GARCIA MORENO ENTRADA LLANO GRANDE</v>
          </cell>
        </row>
        <row r="4018">
          <cell r="A4018" t="str">
            <v>98740191</v>
          </cell>
          <cell r="B4018">
            <v>483327</v>
          </cell>
          <cell r="C4018" t="str">
            <v>98740191</v>
          </cell>
          <cell r="D4018" t="str">
            <v>HYCITE</v>
          </cell>
          <cell r="E4018" t="str">
            <v>DESPACHO</v>
          </cell>
          <cell r="F4018" t="str">
            <v>NORMAL</v>
          </cell>
          <cell r="G4018" t="str">
            <v>031002004121301</v>
          </cell>
          <cell r="H4018">
            <v>44915</v>
          </cell>
          <cell r="I4018" t="str">
            <v>ENTREGADO</v>
          </cell>
          <cell r="J4018">
            <v>44917</v>
          </cell>
          <cell r="K4018" t="str">
            <v>FLOR ARTEAGA</v>
          </cell>
          <cell r="L4018" t="str">
            <v>CALLE ALFREDO SAN ANDRES Y AV MANTA CASA GRIS CLARO LADO DE EVENTOS ALVARITO MONTECRISTI CDLA SORAYA MONTECRISTI 130216 MANABI</v>
          </cell>
          <cell r="N4018" t="str">
            <v>0981793696</v>
          </cell>
          <cell r="O4018" t="str">
            <v>0981793696</v>
          </cell>
          <cell r="P4018" t="str">
            <v>130216</v>
          </cell>
          <cell r="Q4018" t="str">
            <v>MONTECRISTI</v>
          </cell>
          <cell r="R4018" t="str">
            <v>MANABI</v>
          </cell>
          <cell r="S4018" t="str">
            <v>MONTECRISTI</v>
          </cell>
          <cell r="T4018" t="str">
            <v>TRAMACO</v>
          </cell>
          <cell r="U4018" t="str">
            <v>FLEXNETUIO_PROVINCIA</v>
          </cell>
          <cell r="V4018">
            <v>2</v>
          </cell>
          <cell r="W4018">
            <v>22.7</v>
          </cell>
          <cell r="X4018" t="str">
            <v>HYCITE QUITO</v>
          </cell>
          <cell r="Y4018" t="str">
            <v>FLEX NET CALLE 28 DE JUNIO S/N Y GARCIA MORENO ENTRADA LLANO GRANDE</v>
          </cell>
        </row>
        <row r="4019">
          <cell r="A4019" t="str">
            <v>98740532_A</v>
          </cell>
          <cell r="B4019">
            <v>483328</v>
          </cell>
          <cell r="C4019" t="str">
            <v>98740532_A</v>
          </cell>
          <cell r="D4019" t="str">
            <v>HYCITE</v>
          </cell>
          <cell r="E4019" t="str">
            <v>DESPACHO</v>
          </cell>
          <cell r="F4019" t="str">
            <v>NORMAL</v>
          </cell>
          <cell r="G4019" t="str">
            <v>031002004119681</v>
          </cell>
          <cell r="H4019">
            <v>44915</v>
          </cell>
          <cell r="I4019" t="str">
            <v>ENTREGADO</v>
          </cell>
          <cell r="J4019">
            <v>44923</v>
          </cell>
          <cell r="K4019" t="str">
            <v>ANA RUILOVA</v>
          </cell>
          <cell r="L4019" t="str">
            <v>VEGA MUNOZ Y SUCRE FRENTE AL BANCO DEL AUSTRA MACHALA SIGSIG SIGSIG 010803 AZUAY</v>
          </cell>
          <cell r="M4019" t="str">
            <v/>
          </cell>
          <cell r="N4019" t="str">
            <v>0981662108 / 073010099</v>
          </cell>
          <cell r="O4019" t="str">
            <v>0981662108 / 073010099</v>
          </cell>
          <cell r="P4019" t="str">
            <v>010803</v>
          </cell>
          <cell r="Q4019" t="str">
            <v>SIGSIG</v>
          </cell>
          <cell r="R4019" t="str">
            <v>AZUAY</v>
          </cell>
          <cell r="S4019" t="str">
            <v>SIGSIG - CUCHIL (CUTCHIL) - GUEL - SAN BARTOLOME - LA LIBERTAD (21 DE AGOSTO)</v>
          </cell>
          <cell r="T4019" t="str">
            <v>TRAMACO</v>
          </cell>
          <cell r="U4019" t="str">
            <v>FLEXNETUIO_PROVINCIA</v>
          </cell>
          <cell r="V4019">
            <v>1</v>
          </cell>
          <cell r="W4019">
            <v>5.5</v>
          </cell>
          <cell r="X4019" t="str">
            <v>HYCITE QUITO</v>
          </cell>
          <cell r="Y4019" t="str">
            <v>FLEX NET CALLE 28 DE JUNIO S/N Y GARCIA MORENO ENTRADA LLANO GRANDE</v>
          </cell>
        </row>
        <row r="4020">
          <cell r="A4020" t="str">
            <v>98741389_A</v>
          </cell>
          <cell r="B4020">
            <v>483329</v>
          </cell>
          <cell r="C4020" t="str">
            <v>98741389_A</v>
          </cell>
          <cell r="D4020" t="str">
            <v>HYCITE</v>
          </cell>
          <cell r="E4020" t="str">
            <v>DESPACHO</v>
          </cell>
          <cell r="F4020" t="str">
            <v>NORMAL</v>
          </cell>
          <cell r="G4020" t="str">
            <v>031002004119648</v>
          </cell>
          <cell r="H4020">
            <v>44915</v>
          </cell>
          <cell r="I4020" t="str">
            <v>ENTREGADO</v>
          </cell>
          <cell r="J4020">
            <v>44916</v>
          </cell>
          <cell r="K4020" t="str">
            <v>ALEXANDRA ECHEVERRIA NARVAEZ</v>
          </cell>
          <cell r="L4020" t="str">
            <v>VAA OTAVALO-QUIROGA URB LOS PINOS CASA 55 PASANDO LA FABRICA DE MEDIAS MECRISGA OTAVALO EL JORDAN 100202 IMBABURA</v>
          </cell>
          <cell r="M4020" t="str">
            <v/>
          </cell>
          <cell r="N4020" t="str">
            <v>0999745778 /</v>
          </cell>
          <cell r="O4020" t="str">
            <v>0999745778 /</v>
          </cell>
          <cell r="P4020" t="str">
            <v>100202</v>
          </cell>
          <cell r="Q4020" t="str">
            <v>OTAVALO</v>
          </cell>
          <cell r="R4020" t="str">
            <v>IMBABURA</v>
          </cell>
          <cell r="S4020" t="str">
            <v>OTAVALO</v>
          </cell>
          <cell r="T4020" t="str">
            <v>TRAMACO</v>
          </cell>
          <cell r="U4020" t="str">
            <v>FLEXNETUIO_PROVINCIA</v>
          </cell>
          <cell r="V4020">
            <v>1</v>
          </cell>
          <cell r="W4020">
            <v>5.5</v>
          </cell>
          <cell r="X4020" t="str">
            <v>HYCITE QUITO</v>
          </cell>
          <cell r="Y4020" t="str">
            <v>FLEX NET CALLE 28 DE JUNIO S/N Y GARCIA MORENO ENTRADA LLANO GRANDE</v>
          </cell>
        </row>
        <row r="4021">
          <cell r="A4021" t="str">
            <v>98742150</v>
          </cell>
          <cell r="B4021">
            <v>483330</v>
          </cell>
          <cell r="C4021" t="str">
            <v>98742150</v>
          </cell>
          <cell r="D4021" t="str">
            <v>HYCITE</v>
          </cell>
          <cell r="E4021" t="str">
            <v>DESPACHO</v>
          </cell>
          <cell r="F4021" t="str">
            <v>NORMAL</v>
          </cell>
          <cell r="G4021" t="str">
            <v>031002004119682</v>
          </cell>
          <cell r="H4021">
            <v>44915</v>
          </cell>
          <cell r="I4021" t="str">
            <v>ENTREGADO</v>
          </cell>
          <cell r="J4021">
            <v>44916</v>
          </cell>
          <cell r="K4021" t="str">
            <v>LUPE TORRES</v>
          </cell>
          <cell r="L4021" t="str">
            <v>BOYACA V-329. O Y NAPOLEON MERA MACHALA / MACHALA  LA PROVIDENCIA 070206 EL ORO</v>
          </cell>
          <cell r="M4021" t="str">
            <v/>
          </cell>
          <cell r="N4021" t="str">
            <v>0986311173 / 932636985</v>
          </cell>
          <cell r="O4021" t="str">
            <v>0986311173 / 932636985</v>
          </cell>
          <cell r="P4021" t="str">
            <v>070206</v>
          </cell>
          <cell r="Q4021" t="str">
            <v>MACHALA</v>
          </cell>
          <cell r="R4021" t="str">
            <v>EL ORO</v>
          </cell>
          <cell r="S4021" t="str">
            <v>MACHALA</v>
          </cell>
          <cell r="T4021" t="str">
            <v>TRAMACO</v>
          </cell>
          <cell r="U4021" t="str">
            <v>FLEXNETUIO_PROVINCIA</v>
          </cell>
          <cell r="V4021">
            <v>1</v>
          </cell>
          <cell r="W4021">
            <v>3.6</v>
          </cell>
          <cell r="X4021" t="str">
            <v>HYCITE QUITO</v>
          </cell>
          <cell r="Y4021" t="str">
            <v>FLEX NET CALLE 28 DE JUNIO S/N Y GARCIA MORENO ENTRADA LLANO GRANDE</v>
          </cell>
        </row>
        <row r="4022">
          <cell r="A4022" t="str">
            <v>98743707</v>
          </cell>
          <cell r="B4022">
            <v>483332</v>
          </cell>
          <cell r="C4022" t="str">
            <v>98743707</v>
          </cell>
          <cell r="D4022" t="str">
            <v>HYCITE</v>
          </cell>
          <cell r="E4022" t="str">
            <v>DESPACHO</v>
          </cell>
          <cell r="F4022" t="str">
            <v>NORMAL</v>
          </cell>
          <cell r="G4022" t="str">
            <v>TFQ89972</v>
          </cell>
          <cell r="H4022">
            <v>44915</v>
          </cell>
          <cell r="I4022" t="str">
            <v>ENTREGADO</v>
          </cell>
          <cell r="J4022">
            <v>44916</v>
          </cell>
          <cell r="K4022" t="str">
            <v>MARIA SAMUEZA</v>
          </cell>
          <cell r="L4022" t="str">
            <v>AV GIOVANNI CALLES O27-412 CARLOS MANTILLA QUITO SAN LUIS CALDERON (CARAPUNGO) 170203 PICHINCHA</v>
          </cell>
          <cell r="N4022" t="str">
            <v>0985240596</v>
          </cell>
          <cell r="O4022" t="str">
            <v>0985240596</v>
          </cell>
          <cell r="P4022" t="str">
            <v>170203</v>
          </cell>
          <cell r="Q4022" t="str">
            <v>QUITO</v>
          </cell>
          <cell r="R4022" t="str">
            <v>PICHINCHA</v>
          </cell>
          <cell r="S4022" t="str">
            <v>CALDERON (CARAPUNGO)</v>
          </cell>
          <cell r="T4022" t="str">
            <v>TRANSERVISS</v>
          </cell>
          <cell r="U4022" t="str">
            <v>FLEXNETUIO_LOCAL</v>
          </cell>
          <cell r="V4022">
            <v>2</v>
          </cell>
          <cell r="W4022">
            <v>25.2</v>
          </cell>
          <cell r="X4022" t="str">
            <v>HYCITE QUITO</v>
          </cell>
          <cell r="Y4022" t="str">
            <v>FLEX NET CALLE 28 DE JUNIO S/N Y GARCIA MORENO ENTRADA LLANO GRANDE</v>
          </cell>
        </row>
        <row r="4023">
          <cell r="A4023" t="str">
            <v>98744674_A</v>
          </cell>
          <cell r="B4023">
            <v>483333</v>
          </cell>
          <cell r="C4023" t="str">
            <v>98744674_A</v>
          </cell>
          <cell r="D4023" t="str">
            <v>HYCITE</v>
          </cell>
          <cell r="E4023" t="str">
            <v>DESPACHO</v>
          </cell>
          <cell r="F4023" t="str">
            <v>NORMAL</v>
          </cell>
          <cell r="G4023" t="str">
            <v>031002004119683</v>
          </cell>
          <cell r="H4023">
            <v>44915</v>
          </cell>
          <cell r="I4023" t="str">
            <v>ENTREGADO</v>
          </cell>
          <cell r="J4023">
            <v>44917</v>
          </cell>
          <cell r="K4023" t="str">
            <v>ENMA MACAS</v>
          </cell>
          <cell r="L4023" t="str">
            <v>LOTIZACION RIVEROS DEL CAON INGRESOS PUERTAS DEL SOL A LA IZQUIERDA ESQUINA PEDRO VICENTE MALDONADO // RIVERAS DEL C PEDRO VICENTE MALDONADO 171201 PICHINCHA</v>
          </cell>
          <cell r="N4023" t="str">
            <v>0994642805 / 022392053</v>
          </cell>
          <cell r="O4023" t="str">
            <v>0994642805 / 022392053</v>
          </cell>
          <cell r="P4023" t="str">
            <v>171201</v>
          </cell>
          <cell r="Q4023" t="str">
            <v>PEDRO VICENTE MALDONADO</v>
          </cell>
          <cell r="R4023" t="str">
            <v>PICHINCHA</v>
          </cell>
          <cell r="S4023" t="str">
            <v>PEDRO VICENTE MALDONADO - SAN VICENTE DE ANDOAS - CELICA</v>
          </cell>
          <cell r="T4023" t="str">
            <v>TRAMACO</v>
          </cell>
          <cell r="U4023" t="str">
            <v>FLEXNETUIO_PROVINCIA</v>
          </cell>
          <cell r="V4023">
            <v>1</v>
          </cell>
          <cell r="W4023">
            <v>5.5</v>
          </cell>
          <cell r="X4023" t="str">
            <v>HYCITE QUITO</v>
          </cell>
          <cell r="Y4023" t="str">
            <v>FLEX NET CALLE 28 DE JUNIO S/N Y GARCIA MORENO ENTRADA LLANO GRANDE</v>
          </cell>
        </row>
        <row r="4024">
          <cell r="A4024" t="str">
            <v>98746209</v>
          </cell>
          <cell r="B4024">
            <v>483334</v>
          </cell>
          <cell r="C4024" t="str">
            <v>98746209</v>
          </cell>
          <cell r="D4024" t="str">
            <v>HYCITE</v>
          </cell>
          <cell r="E4024" t="str">
            <v>DESPACHO</v>
          </cell>
          <cell r="F4024" t="str">
            <v>NORMAL</v>
          </cell>
          <cell r="G4024" t="str">
            <v>TFQ89902</v>
          </cell>
          <cell r="H4024">
            <v>44915</v>
          </cell>
          <cell r="I4024" t="str">
            <v>ENTREGADO</v>
          </cell>
          <cell r="J4024">
            <v>44916</v>
          </cell>
          <cell r="K4024" t="str">
            <v>ROBERTO MORA</v>
          </cell>
          <cell r="L4024" t="str">
            <v>Av. Rio COFANES 328 Y BARTOLOMA, DE SEGOVIA A LADO DE LA GASOLINERA TERPEL  QUITO 170501 PICHINCHA</v>
          </cell>
          <cell r="M4024" t="str">
            <v/>
          </cell>
          <cell r="N4024" t="str">
            <v>0995788039 / 938382910</v>
          </cell>
          <cell r="O4024" t="str">
            <v>0995788039 / 938382910</v>
          </cell>
          <cell r="P4024" t="str">
            <v>170501</v>
          </cell>
          <cell r="Q4024" t="str">
            <v>QUITO</v>
          </cell>
          <cell r="R4024" t="str">
            <v>PICHINCHA</v>
          </cell>
          <cell r="S4024" t="str">
            <v>QUITO</v>
          </cell>
          <cell r="T4024" t="str">
            <v>FLEXTRANS UIO</v>
          </cell>
          <cell r="U4024" t="str">
            <v>FLEXNETUIO_LOCAL</v>
          </cell>
          <cell r="V4024">
            <v>1</v>
          </cell>
          <cell r="W4024">
            <v>4.4000000000000004</v>
          </cell>
          <cell r="X4024" t="str">
            <v>HYCITE QUITO</v>
          </cell>
          <cell r="Y4024" t="str">
            <v>FLEX NET CALLE 28 DE JUNIO S/N Y GARCIA MORENO ENTRADA LLANO GRANDE</v>
          </cell>
        </row>
        <row r="4025">
          <cell r="A4025" t="str">
            <v>98693404_A</v>
          </cell>
          <cell r="B4025">
            <v>483264</v>
          </cell>
          <cell r="C4025" t="str">
            <v>98693404_A</v>
          </cell>
          <cell r="D4025" t="str">
            <v>HYCITE</v>
          </cell>
          <cell r="E4025" t="str">
            <v>DESPACHO</v>
          </cell>
          <cell r="F4025" t="str">
            <v>NORMAL</v>
          </cell>
          <cell r="G4025" t="str">
            <v>TFQ89862</v>
          </cell>
          <cell r="H4025">
            <v>44915</v>
          </cell>
          <cell r="I4025" t="str">
            <v>ENTREGADO</v>
          </cell>
          <cell r="J4025">
            <v>44916</v>
          </cell>
          <cell r="K4025" t="str">
            <v>ROBERT INTRIAGO</v>
          </cell>
          <cell r="L4025" t="str">
            <v>AV GENERAL ENRIQUEZ Y AV LUIS CORDERO CC RIVER MALL PB LC 2 FASTER CELL TECH RUMINAHUI-SANGOLQUI SANGOLQUI 171103 PICHINCHA</v>
          </cell>
          <cell r="N4025" t="str">
            <v>0980627978</v>
          </cell>
          <cell r="O4025" t="str">
            <v>0980627978</v>
          </cell>
          <cell r="P4025" t="str">
            <v>171103</v>
          </cell>
          <cell r="Q4025" t="str">
            <v>RUMIÑAHUI</v>
          </cell>
          <cell r="R4025" t="str">
            <v>PICHINCHA</v>
          </cell>
          <cell r="S4025" t="str">
            <v>SANGOLQUI</v>
          </cell>
          <cell r="T4025" t="str">
            <v>FLEXTRANS UIO</v>
          </cell>
          <cell r="U4025" t="str">
            <v>FLEXNETUIO_LOCAL</v>
          </cell>
          <cell r="V4025">
            <v>1</v>
          </cell>
          <cell r="W4025">
            <v>5.5</v>
          </cell>
          <cell r="X4025" t="str">
            <v>HYCITE QUITO</v>
          </cell>
          <cell r="Y4025" t="str">
            <v>FLEX NET CALLE 28 DE JUNIO S/N Y GARCIA MORENO ENTRADA LLANO GRANDE</v>
          </cell>
        </row>
        <row r="4026">
          <cell r="A4026" t="str">
            <v>98695180</v>
          </cell>
          <cell r="B4026">
            <v>483265</v>
          </cell>
          <cell r="C4026" t="str">
            <v>98695180</v>
          </cell>
          <cell r="D4026" t="str">
            <v>HYCITE</v>
          </cell>
          <cell r="E4026" t="str">
            <v>DESPACHO</v>
          </cell>
          <cell r="F4026" t="str">
            <v>NORMAL</v>
          </cell>
          <cell r="G4026" t="str">
            <v>031002004119658</v>
          </cell>
          <cell r="H4026">
            <v>44915</v>
          </cell>
          <cell r="I4026" t="str">
            <v>ENTREGADO</v>
          </cell>
          <cell r="J4026">
            <v>44917</v>
          </cell>
          <cell r="K4026" t="str">
            <v>FREDDY O VELIZ C</v>
          </cell>
          <cell r="L4026" t="str">
            <v>CALLE 12 Y AV 28   MANTA 130221 MANABI</v>
          </cell>
          <cell r="M4026" t="str">
            <v/>
          </cell>
          <cell r="N4026" t="str">
            <v>0980915424</v>
          </cell>
          <cell r="O4026" t="str">
            <v>0980915424</v>
          </cell>
          <cell r="P4026" t="str">
            <v>130221</v>
          </cell>
          <cell r="Q4026" t="str">
            <v>MANTA</v>
          </cell>
          <cell r="R4026" t="str">
            <v>MANABI</v>
          </cell>
          <cell r="S4026" t="str">
            <v>MANTA</v>
          </cell>
          <cell r="T4026" t="str">
            <v>TRAMACO</v>
          </cell>
          <cell r="U4026" t="str">
            <v>FLEXNETUIO_PROVINCIA</v>
          </cell>
          <cell r="V4026">
            <v>1</v>
          </cell>
          <cell r="W4026">
            <v>1.1000000000000001</v>
          </cell>
          <cell r="X4026" t="str">
            <v>HYCITE QUITO</v>
          </cell>
          <cell r="Y4026" t="str">
            <v>FLEX NET CALLE 28 DE JUNIO S/N Y GARCIA MORENO ENTRADA LLANO GRANDE</v>
          </cell>
        </row>
        <row r="4027">
          <cell r="A4027" t="str">
            <v>98697346_A</v>
          </cell>
          <cell r="B4027">
            <v>483266</v>
          </cell>
          <cell r="C4027" t="str">
            <v>98697346_A</v>
          </cell>
          <cell r="D4027" t="str">
            <v>HYCITE</v>
          </cell>
          <cell r="E4027" t="str">
            <v>DESPACHO</v>
          </cell>
          <cell r="F4027" t="str">
            <v>NORMAL</v>
          </cell>
          <cell r="G4027" t="str">
            <v>TFQ89863</v>
          </cell>
          <cell r="H4027">
            <v>44915</v>
          </cell>
          <cell r="I4027" t="str">
            <v>ENTREGADO</v>
          </cell>
          <cell r="J4027">
            <v>44916</v>
          </cell>
          <cell r="K4027" t="str">
            <v>MARIA MAGDALENA LUNA HYDROBO</v>
          </cell>
          <cell r="L4027" t="str">
            <v>CALLE EL CEIBO LOTE 1 Y FRANCISCO DE ORELLANA AL FINAL DE LA CALLE EL CEIBO QUITO CUMBAYA 170901 PICHINCHA</v>
          </cell>
          <cell r="N4027" t="str">
            <v>0979045232 /</v>
          </cell>
          <cell r="O4027" t="str">
            <v>0979045232 /</v>
          </cell>
          <cell r="P4027" t="str">
            <v>170901</v>
          </cell>
          <cell r="Q4027" t="str">
            <v>QUITO</v>
          </cell>
          <cell r="R4027" t="str">
            <v>PICHINCHA</v>
          </cell>
          <cell r="S4027" t="str">
            <v>CUMBAYA</v>
          </cell>
          <cell r="T4027" t="str">
            <v>FLEXTRANS UIO</v>
          </cell>
          <cell r="U4027" t="str">
            <v>FLEXNETUIO_LOCAL</v>
          </cell>
          <cell r="V4027">
            <v>1</v>
          </cell>
          <cell r="W4027">
            <v>5.5</v>
          </cell>
          <cell r="X4027" t="str">
            <v>HYCITE QUITO</v>
          </cell>
          <cell r="Y4027" t="str">
            <v>FLEX NET CALLE 28 DE JUNIO S/N Y GARCIA MORENO ENTRADA LLANO GRANDE</v>
          </cell>
        </row>
        <row r="4028">
          <cell r="A4028" t="str">
            <v>98697841_A</v>
          </cell>
          <cell r="B4028">
            <v>483267</v>
          </cell>
          <cell r="C4028" t="str">
            <v>98697841_A</v>
          </cell>
          <cell r="D4028" t="str">
            <v>HYCITE</v>
          </cell>
          <cell r="E4028" t="str">
            <v>DESPACHO</v>
          </cell>
          <cell r="F4028" t="str">
            <v>NORMAL</v>
          </cell>
          <cell r="G4028" t="str">
            <v>TFQ89864</v>
          </cell>
          <cell r="H4028">
            <v>44915</v>
          </cell>
          <cell r="I4028" t="str">
            <v>ENTREGADO</v>
          </cell>
          <cell r="J4028">
            <v>44916</v>
          </cell>
          <cell r="K4028" t="str">
            <v>EDDY PINTO</v>
          </cell>
          <cell r="L4028" t="str">
            <v>EDIFICIO SAN REMO 1MER PISO APTO 1A CARLOS GUERRERO N33-110 QUITO / BELLAVISTA EL BATAN 170516 PICHINCHA</v>
          </cell>
          <cell r="M4028" t="str">
            <v/>
          </cell>
          <cell r="N4028" t="str">
            <v>0958951287</v>
          </cell>
          <cell r="O4028" t="str">
            <v>0958951287</v>
          </cell>
          <cell r="P4028" t="str">
            <v>170516</v>
          </cell>
          <cell r="Q4028" t="str">
            <v>QUITO</v>
          </cell>
          <cell r="R4028" t="str">
            <v>PICHINCHA</v>
          </cell>
          <cell r="S4028" t="str">
            <v>QUITO - COMUNA MIRAFLORES</v>
          </cell>
          <cell r="T4028" t="str">
            <v>FLEXTRANS UIO</v>
          </cell>
          <cell r="U4028" t="str">
            <v>FLEXNETUIO_LOCAL</v>
          </cell>
          <cell r="V4028">
            <v>1</v>
          </cell>
          <cell r="W4028">
            <v>5.5</v>
          </cell>
          <cell r="X4028" t="str">
            <v>HYCITE QUITO</v>
          </cell>
          <cell r="Y4028" t="str">
            <v>FLEX NET CALLE 28 DE JUNIO S/N Y GARCIA MORENO ENTRADA LLANO GRANDE</v>
          </cell>
        </row>
        <row r="4029">
          <cell r="A4029" t="str">
            <v>98698323_A</v>
          </cell>
          <cell r="B4029">
            <v>483268</v>
          </cell>
          <cell r="C4029" t="str">
            <v>98698323_A</v>
          </cell>
          <cell r="D4029" t="str">
            <v>HYCITE</v>
          </cell>
          <cell r="E4029" t="str">
            <v>DESPACHO</v>
          </cell>
          <cell r="F4029" t="str">
            <v>NORMAL</v>
          </cell>
          <cell r="G4029" t="str">
            <v>TFQ89865</v>
          </cell>
          <cell r="H4029">
            <v>44915</v>
          </cell>
          <cell r="I4029" t="str">
            <v>ENTREGADO</v>
          </cell>
          <cell r="J4029">
            <v>44916</v>
          </cell>
          <cell r="K4029" t="str">
            <v>LAURA PORRAS</v>
          </cell>
          <cell r="L4029" t="str">
            <v>CALLE RODRIGO ORDOA,EZ N56253 Y LUIS ROBALINO DAVILA QUITO // SAN CARLOS COTOCOLLAO 170511 PICHINCHA</v>
          </cell>
          <cell r="M4029" t="str">
            <v/>
          </cell>
          <cell r="N4029" t="str">
            <v>0998359200</v>
          </cell>
          <cell r="O4029" t="str">
            <v>0998359200</v>
          </cell>
          <cell r="P4029" t="str">
            <v>170511</v>
          </cell>
          <cell r="Q4029" t="str">
            <v>QUITO</v>
          </cell>
          <cell r="R4029" t="str">
            <v>PICHINCHA</v>
          </cell>
          <cell r="S4029" t="str">
            <v>QUITO</v>
          </cell>
          <cell r="T4029" t="str">
            <v>TRANSERVISS</v>
          </cell>
          <cell r="U4029" t="str">
            <v>FLEXNETUIO_LOCAL</v>
          </cell>
          <cell r="V4029">
            <v>1</v>
          </cell>
          <cell r="W4029">
            <v>5.5</v>
          </cell>
          <cell r="X4029" t="str">
            <v>HYCITE QUITO</v>
          </cell>
          <cell r="Y4029" t="str">
            <v>FLEX NET CALLE 28 DE JUNIO S/N Y GARCIA MORENO ENTRADA LLANO GRANDE</v>
          </cell>
        </row>
        <row r="4030">
          <cell r="A4030" t="str">
            <v>98700130_A</v>
          </cell>
          <cell r="B4030">
            <v>483269</v>
          </cell>
          <cell r="C4030" t="str">
            <v>98700130_A</v>
          </cell>
          <cell r="D4030" t="str">
            <v>HYCITE</v>
          </cell>
          <cell r="E4030" t="str">
            <v>DESPACHO</v>
          </cell>
          <cell r="F4030" t="str">
            <v>NORMAL</v>
          </cell>
          <cell r="G4030" t="str">
            <v>031002004119659</v>
          </cell>
          <cell r="H4030">
            <v>44915</v>
          </cell>
          <cell r="I4030" t="str">
            <v>INCIDENCIA</v>
          </cell>
          <cell r="J4030">
            <v>44923</v>
          </cell>
          <cell r="K4030" t="str">
            <v>ANDREA SOTO</v>
          </cell>
          <cell r="L4030" t="str">
            <v>CALLE MIRA FLORES CASA AL LADO DE LA SALI NATAS PACCHA ATAHUALPA / CENTRO PACCHA 070305 EL ORO</v>
          </cell>
          <cell r="M4030" t="str">
            <v/>
          </cell>
          <cell r="N4030" t="str">
            <v>0985200113</v>
          </cell>
          <cell r="O4030" t="str">
            <v>0985200113</v>
          </cell>
          <cell r="P4030" t="str">
            <v>070305</v>
          </cell>
          <cell r="Q4030" t="str">
            <v>ATAHUALPA</v>
          </cell>
          <cell r="R4030" t="str">
            <v>EL ORO</v>
          </cell>
          <cell r="S4030" t="str">
            <v>PACCHA - AYAPAMBA - APARTADEROS - CORDONCILLO - MILAGRO - SAN JOSE</v>
          </cell>
          <cell r="T4030" t="str">
            <v>TRAMACO</v>
          </cell>
          <cell r="U4030" t="str">
            <v>FLEXNETUIO_PROVINCIA</v>
          </cell>
          <cell r="V4030">
            <v>1</v>
          </cell>
          <cell r="W4030">
            <v>5.5</v>
          </cell>
          <cell r="X4030" t="str">
            <v>HYCITE QUITO</v>
          </cell>
          <cell r="Y4030" t="str">
            <v>FLEX NET CALLE 28 DE JUNIO S/N Y GARCIA MORENO ENTRADA LLANO GRANDE</v>
          </cell>
        </row>
        <row r="4031">
          <cell r="A4031" t="str">
            <v>98701215_A</v>
          </cell>
          <cell r="B4031">
            <v>483270</v>
          </cell>
          <cell r="C4031" t="str">
            <v>98701215_A</v>
          </cell>
          <cell r="D4031" t="str">
            <v>HYCITE</v>
          </cell>
          <cell r="E4031" t="str">
            <v>DESPACHO</v>
          </cell>
          <cell r="F4031" t="str">
            <v>NORMAL</v>
          </cell>
          <cell r="G4031" t="str">
            <v>TF89866</v>
          </cell>
          <cell r="H4031">
            <v>44915</v>
          </cell>
          <cell r="I4031" t="str">
            <v>ENTREGADO</v>
          </cell>
          <cell r="J4031">
            <v>44916</v>
          </cell>
          <cell r="K4031" t="str">
            <v>LUISA ALARCON</v>
          </cell>
          <cell r="L4031" t="str">
            <v>SAUCES 4 MZ 365 VILLA 48 GUAYAQUIL // NORTE  TARQUI 090504 GUAYAS</v>
          </cell>
          <cell r="M4031" t="str">
            <v/>
          </cell>
          <cell r="N4031" t="str">
            <v>0999482645</v>
          </cell>
          <cell r="O4031" t="str">
            <v>0999482645</v>
          </cell>
          <cell r="P4031" t="str">
            <v>090504</v>
          </cell>
          <cell r="Q4031" t="str">
            <v>GUAYAQUIL</v>
          </cell>
          <cell r="R4031" t="str">
            <v>GUAYAS</v>
          </cell>
          <cell r="S4031" t="str">
            <v>GUAYAQUIL</v>
          </cell>
          <cell r="T4031" t="str">
            <v>ITSACOURIER</v>
          </cell>
          <cell r="U4031" t="str">
            <v>FLEXNETUIO_GYE</v>
          </cell>
          <cell r="V4031">
            <v>1</v>
          </cell>
          <cell r="W4031">
            <v>5.5</v>
          </cell>
          <cell r="X4031" t="str">
            <v>HYCITE QUITO</v>
          </cell>
          <cell r="Y4031" t="str">
            <v>FLEX NET CALLE 28 DE JUNIO S/N Y GARCIA MORENO ENTRADA LLANO GRANDE</v>
          </cell>
        </row>
        <row r="4032">
          <cell r="A4032" t="str">
            <v>98701709_A</v>
          </cell>
          <cell r="B4032">
            <v>483271</v>
          </cell>
          <cell r="C4032" t="str">
            <v>98701709_A</v>
          </cell>
          <cell r="D4032" t="str">
            <v>HYCITE</v>
          </cell>
          <cell r="E4032" t="str">
            <v>DESPACHO</v>
          </cell>
          <cell r="F4032" t="str">
            <v>NORMAL</v>
          </cell>
          <cell r="G4032" t="str">
            <v>031002004119660</v>
          </cell>
          <cell r="H4032">
            <v>44915</v>
          </cell>
          <cell r="I4032" t="str">
            <v>ENTREGADO</v>
          </cell>
          <cell r="J4032">
            <v>44916</v>
          </cell>
          <cell r="K4032" t="str">
            <v>MAYRA MINDA</v>
          </cell>
          <cell r="L4032" t="str">
            <v>AV JULIO MIGUEL AGUINAGA ARTURO PEREZ Y PICHINCHA ANTONIO ANTE POR LOS BOMBEROS ATUNTAQUI 100216 IMBABURA</v>
          </cell>
          <cell r="M4032" t="str">
            <v/>
          </cell>
          <cell r="N4032" t="str">
            <v>0981368337</v>
          </cell>
          <cell r="O4032" t="str">
            <v>0981368337</v>
          </cell>
          <cell r="P4032" t="str">
            <v>100216</v>
          </cell>
          <cell r="Q4032" t="str">
            <v>ANTONIO ANTE</v>
          </cell>
          <cell r="R4032" t="str">
            <v>IMBABURA</v>
          </cell>
          <cell r="S4032" t="str">
            <v>ATUNTAQUI - CIUDADELA GANGOTENA</v>
          </cell>
          <cell r="T4032" t="str">
            <v>TRAMACO</v>
          </cell>
          <cell r="U4032" t="str">
            <v>FLEXNETUIO_PROVINCIA</v>
          </cell>
          <cell r="V4032">
            <v>1</v>
          </cell>
          <cell r="W4032">
            <v>5.5</v>
          </cell>
          <cell r="X4032" t="str">
            <v>HYCITE QUITO</v>
          </cell>
          <cell r="Y4032" t="str">
            <v>FLEX NET CALLE 28 DE JUNIO S/N Y GARCIA MORENO ENTRADA LLANO GRANDE</v>
          </cell>
        </row>
        <row r="4033">
          <cell r="A4033" t="str">
            <v>98703925_A</v>
          </cell>
          <cell r="B4033">
            <v>483272</v>
          </cell>
          <cell r="C4033" t="str">
            <v>98703925_A</v>
          </cell>
          <cell r="D4033" t="str">
            <v>HYCITE</v>
          </cell>
          <cell r="E4033" t="str">
            <v>DESPACHO</v>
          </cell>
          <cell r="F4033" t="str">
            <v>NORMAL</v>
          </cell>
          <cell r="G4033" t="str">
            <v>031002004119661</v>
          </cell>
          <cell r="H4033">
            <v>44915</v>
          </cell>
          <cell r="I4033" t="str">
            <v>ENTREGADO</v>
          </cell>
          <cell r="J4033">
            <v>44917</v>
          </cell>
          <cell r="K4033" t="str">
            <v>NORMA CAJAMARCA</v>
          </cell>
          <cell r="L4033" t="str">
            <v>PEATONAL Y DON BOSCO ATRAS DEL RECINTO FERIAL MACAS (MORONA) //MACAS NORTE MACAS 140101 MORONA-SANTIAGO</v>
          </cell>
          <cell r="M4033" t="str">
            <v/>
          </cell>
          <cell r="N4033" t="str">
            <v>0991154412 / 960505692</v>
          </cell>
          <cell r="O4033" t="str">
            <v>0991154412 / 960505692</v>
          </cell>
          <cell r="P4033" t="str">
            <v>140101</v>
          </cell>
          <cell r="Q4033" t="str">
            <v>MORONA</v>
          </cell>
          <cell r="R4033" t="str">
            <v>MORONA SANTIAGO</v>
          </cell>
          <cell r="S4033" t="str">
            <v>MACAS</v>
          </cell>
          <cell r="T4033" t="str">
            <v>TRAMACO</v>
          </cell>
          <cell r="U4033" t="str">
            <v>FLEXNETUIO_PROVINCIA</v>
          </cell>
          <cell r="V4033">
            <v>1</v>
          </cell>
          <cell r="W4033">
            <v>5.5</v>
          </cell>
          <cell r="X4033" t="str">
            <v>HYCITE QUITO</v>
          </cell>
          <cell r="Y4033" t="str">
            <v>FLEX NET CALLE 28 DE JUNIO S/N Y GARCIA MORENO ENTRADA LLANO GRANDE</v>
          </cell>
        </row>
        <row r="4034">
          <cell r="A4034" t="str">
            <v>98703932_A</v>
          </cell>
          <cell r="B4034">
            <v>483273</v>
          </cell>
          <cell r="C4034" t="str">
            <v>98703932_A</v>
          </cell>
          <cell r="D4034" t="str">
            <v>HYCITE</v>
          </cell>
          <cell r="E4034" t="str">
            <v>DESPACHO</v>
          </cell>
          <cell r="F4034" t="str">
            <v>NORMAL</v>
          </cell>
          <cell r="G4034" t="str">
            <v>031002004119646</v>
          </cell>
          <cell r="H4034">
            <v>44915</v>
          </cell>
          <cell r="I4034" t="str">
            <v>ENTREGADO</v>
          </cell>
          <cell r="J4034">
            <v>44916</v>
          </cell>
          <cell r="K4034" t="str">
            <v>MARTHA MERA</v>
          </cell>
          <cell r="L4034" t="str">
            <v>LAS HIEDRAS ENTRE LIRIOS Y CICLAMENES SEGUNDA CASA DE 2 PISOS COLOR CREMA AMBATO / BARRIO EL SUEA,O ATOCHA - FICOA 180108 TUNGURAHUA</v>
          </cell>
          <cell r="M4034" t="str">
            <v/>
          </cell>
          <cell r="N4034" t="str">
            <v>0987660211 / 032822270</v>
          </cell>
          <cell r="O4034" t="str">
            <v>0987660211 / 032822270</v>
          </cell>
          <cell r="P4034" t="str">
            <v>180108</v>
          </cell>
          <cell r="Q4034" t="str">
            <v>AMBATO</v>
          </cell>
          <cell r="R4034" t="str">
            <v>TUNGURAHUA</v>
          </cell>
          <cell r="S4034" t="str">
            <v>AMBATO - AMBATILLO - SAN BARTOLOME DE PINLLOG</v>
          </cell>
          <cell r="T4034" t="str">
            <v>TRAMACO</v>
          </cell>
          <cell r="U4034" t="str">
            <v>FLEXNETUIO_PROVINCIA</v>
          </cell>
          <cell r="V4034">
            <v>1</v>
          </cell>
          <cell r="W4034">
            <v>5.5</v>
          </cell>
          <cell r="X4034" t="str">
            <v>HYCITE QUITO</v>
          </cell>
          <cell r="Y4034" t="str">
            <v>FLEX NET CALLE 28 DE JUNIO S/N Y GARCIA MORENO ENTRADA LLANO GRANDE</v>
          </cell>
        </row>
        <row r="4035">
          <cell r="A4035" t="str">
            <v>98704143_A</v>
          </cell>
          <cell r="B4035">
            <v>483274</v>
          </cell>
          <cell r="C4035" t="str">
            <v>98704143_A</v>
          </cell>
          <cell r="D4035" t="str">
            <v>HYCITE</v>
          </cell>
          <cell r="E4035" t="str">
            <v>DESPACHO</v>
          </cell>
          <cell r="F4035" t="str">
            <v>NORMAL</v>
          </cell>
          <cell r="G4035" t="str">
            <v>031002004119662</v>
          </cell>
          <cell r="H4035">
            <v>44915</v>
          </cell>
          <cell r="I4035" t="str">
            <v>ENTREGADO</v>
          </cell>
          <cell r="J4035">
            <v>44916</v>
          </cell>
          <cell r="K4035" t="str">
            <v>CARMEN CEDILLO</v>
          </cell>
          <cell r="L4035" t="str">
            <v>ROCAFUERTE VELA Y SANTA ROSA 1321 PANADERIA LOJANA MIGAS MACHALA 9 DE MAYO 070206 EL ORO</v>
          </cell>
          <cell r="M4035" t="str">
            <v/>
          </cell>
          <cell r="N4035" t="str">
            <v>0990042310</v>
          </cell>
          <cell r="O4035" t="str">
            <v>0990042310</v>
          </cell>
          <cell r="P4035" t="str">
            <v>070206</v>
          </cell>
          <cell r="Q4035" t="str">
            <v>MACHALA</v>
          </cell>
          <cell r="R4035" t="str">
            <v>EL ORO</v>
          </cell>
          <cell r="S4035" t="str">
            <v>MACHALA</v>
          </cell>
          <cell r="T4035" t="str">
            <v>TRAMACO</v>
          </cell>
          <cell r="U4035" t="str">
            <v>FLEXNETUIO_PROVINCIA</v>
          </cell>
          <cell r="V4035">
            <v>1</v>
          </cell>
          <cell r="W4035">
            <v>5.5</v>
          </cell>
          <cell r="X4035" t="str">
            <v>HYCITE QUITO</v>
          </cell>
          <cell r="Y4035" t="str">
            <v>FLEX NET CALLE 28 DE JUNIO S/N Y GARCIA MORENO ENTRADA LLANO GRANDE</v>
          </cell>
        </row>
        <row r="4036">
          <cell r="A4036" t="str">
            <v>98704416_A</v>
          </cell>
          <cell r="B4036">
            <v>483275</v>
          </cell>
          <cell r="C4036" t="str">
            <v>98704416_A</v>
          </cell>
          <cell r="D4036" t="str">
            <v>HYCITE</v>
          </cell>
          <cell r="E4036" t="str">
            <v>DESPACHO</v>
          </cell>
          <cell r="F4036" t="str">
            <v>NORMAL</v>
          </cell>
          <cell r="G4036" t="str">
            <v>TFQ89867</v>
          </cell>
          <cell r="H4036">
            <v>44915</v>
          </cell>
          <cell r="I4036" t="str">
            <v>ENTREGADO</v>
          </cell>
          <cell r="J4036">
            <v>44917</v>
          </cell>
          <cell r="K4036" t="str">
            <v>KARLA PABELA ENRIQUEZ DE LA TORRES</v>
          </cell>
          <cell r="L4036" t="str">
            <v>DE LAS RIELES LT-06 URBANIZACIA,N YANAZAR LLEGAR AL PORTA,N ELECTRICO NEGRO QUITO CUMBAYA 170904 PICHINCHA</v>
          </cell>
          <cell r="N4036" t="str">
            <v>0984799108 /</v>
          </cell>
          <cell r="O4036" t="str">
            <v>0984799108 /</v>
          </cell>
          <cell r="P4036" t="str">
            <v>170904</v>
          </cell>
          <cell r="Q4036" t="str">
            <v>QUITO</v>
          </cell>
          <cell r="R4036" t="str">
            <v>PICHINCHA</v>
          </cell>
          <cell r="S4036" t="str">
            <v>CUMBAYA</v>
          </cell>
          <cell r="T4036" t="str">
            <v>FLEXTRANS UIO</v>
          </cell>
          <cell r="U4036" t="str">
            <v>FLEXNETUIO_LOCAL</v>
          </cell>
          <cell r="V4036">
            <v>1</v>
          </cell>
          <cell r="W4036">
            <v>5.5</v>
          </cell>
          <cell r="X4036" t="str">
            <v>HYCITE QUITO</v>
          </cell>
          <cell r="Y4036" t="str">
            <v>FLEX NET CALLE 28 DE JUNIO S/N Y GARCIA MORENO ENTRADA LLANO GRANDE</v>
          </cell>
        </row>
        <row r="4037">
          <cell r="A4037" t="str">
            <v>98704743_A</v>
          </cell>
          <cell r="B4037">
            <v>483276</v>
          </cell>
          <cell r="C4037" t="str">
            <v>98704743_A</v>
          </cell>
          <cell r="D4037" t="str">
            <v>HYCITE</v>
          </cell>
          <cell r="E4037" t="str">
            <v>DESPACHO</v>
          </cell>
          <cell r="F4037" t="str">
            <v>NORMAL</v>
          </cell>
          <cell r="G4037" t="str">
            <v>031002004119647</v>
          </cell>
          <cell r="H4037">
            <v>44915</v>
          </cell>
          <cell r="I4037" t="str">
            <v>ENTREGADO</v>
          </cell>
          <cell r="J4037">
            <v>44918</v>
          </cell>
          <cell r="K4037" t="str">
            <v>DIANA ZUNIGA</v>
          </cell>
          <cell r="L4037" t="str">
            <v>AV SANTIAGO LAFEBRE Y EDMUNDO CARVAJAL CALPEG GUALAQUIZA LOGRONO // CENTRO LOGROA,O 140303 MORONA-SANTIAGO</v>
          </cell>
          <cell r="M4037" t="str">
            <v/>
          </cell>
          <cell r="N4037" t="str">
            <v>0969629692 / 0</v>
          </cell>
          <cell r="O4037" t="str">
            <v>0969629692 / 0</v>
          </cell>
          <cell r="P4037" t="str">
            <v>140303</v>
          </cell>
          <cell r="Q4037" t="str">
            <v>LOGROÑO</v>
          </cell>
          <cell r="R4037" t="str">
            <v>MORONA SANTIAGO</v>
          </cell>
          <cell r="S4037" t="str">
            <v>LOGRONO - SHIMPIS</v>
          </cell>
          <cell r="T4037" t="str">
            <v>TRAMACO</v>
          </cell>
          <cell r="U4037" t="str">
            <v>FLEXNETUIO_PROVINCIA</v>
          </cell>
          <cell r="V4037">
            <v>1</v>
          </cell>
          <cell r="W4037">
            <v>5.5</v>
          </cell>
          <cell r="X4037" t="str">
            <v>HYCITE QUITO</v>
          </cell>
          <cell r="Y4037" t="str">
            <v>FLEX NET CALLE 28 DE JUNIO S/N Y GARCIA MORENO ENTRADA LLANO GRANDE</v>
          </cell>
        </row>
        <row r="4038">
          <cell r="A4038" t="str">
            <v>98705321_A</v>
          </cell>
          <cell r="B4038">
            <v>483277</v>
          </cell>
          <cell r="C4038" t="str">
            <v>98705321_A</v>
          </cell>
          <cell r="D4038" t="str">
            <v>HYCITE</v>
          </cell>
          <cell r="E4038" t="str">
            <v>DESPACHO</v>
          </cell>
          <cell r="F4038" t="str">
            <v>NORMAL</v>
          </cell>
          <cell r="G4038" t="str">
            <v>TFQ89868</v>
          </cell>
          <cell r="H4038">
            <v>44915</v>
          </cell>
          <cell r="I4038" t="str">
            <v>ENTREGADO</v>
          </cell>
          <cell r="J4038">
            <v>44916</v>
          </cell>
          <cell r="K4038" t="str">
            <v>ANGEL FREIRE</v>
          </cell>
          <cell r="L4038" t="str">
            <v>MARTHA BUCARAM S/N ANTONIO CASTELO / CASA ESQUINERA LICORER QUITO LA ECUATORIANA 170707 PICHINCHA</v>
          </cell>
          <cell r="M4038" t="str">
            <v/>
          </cell>
          <cell r="N4038" t="str">
            <v>0984747490</v>
          </cell>
          <cell r="O4038" t="str">
            <v>0984747490</v>
          </cell>
          <cell r="P4038" t="str">
            <v>170707</v>
          </cell>
          <cell r="Q4038" t="str">
            <v>QUITO</v>
          </cell>
          <cell r="R4038" t="str">
            <v>PICHINCHA</v>
          </cell>
          <cell r="S4038" t="str">
            <v>QUITO</v>
          </cell>
          <cell r="T4038" t="str">
            <v>FLEXTRANS UIO</v>
          </cell>
          <cell r="U4038" t="str">
            <v>FLEXNETUIO_LOCAL</v>
          </cell>
          <cell r="V4038">
            <v>1</v>
          </cell>
          <cell r="W4038">
            <v>5.5</v>
          </cell>
          <cell r="X4038" t="str">
            <v>HYCITE QUITO</v>
          </cell>
          <cell r="Y4038" t="str">
            <v>FLEX NET CALLE 28 DE JUNIO S/N Y GARCIA MORENO ENTRADA LLANO GRANDE</v>
          </cell>
        </row>
        <row r="4039">
          <cell r="A4039" t="str">
            <v>98707090</v>
          </cell>
          <cell r="B4039">
            <v>483278</v>
          </cell>
          <cell r="C4039" t="str">
            <v>98707090</v>
          </cell>
          <cell r="D4039" t="str">
            <v>HYCITE</v>
          </cell>
          <cell r="E4039" t="str">
            <v>DESPACHO</v>
          </cell>
          <cell r="F4039" t="str">
            <v>NORMAL</v>
          </cell>
          <cell r="G4039" t="str">
            <v>031002004119663</v>
          </cell>
          <cell r="H4039">
            <v>44915</v>
          </cell>
          <cell r="I4039" t="str">
            <v>ENTREGADO</v>
          </cell>
          <cell r="J4039">
            <v>44916</v>
          </cell>
          <cell r="K4039" t="str">
            <v>MARIA ISABEL JACOME PAZMINO(S)</v>
          </cell>
          <cell r="L4039" t="str">
            <v>AV CRISTOBAL DE TROYA 2 44 ENTRE JAIME ROLDOS Y MOSQUERA NARVAEZ IBARRA // BARRIO AJAVI EL SAGRARIO 100105 IMBABURA</v>
          </cell>
          <cell r="M4039" t="str">
            <v/>
          </cell>
          <cell r="N4039" t="str">
            <v>0998677425 /</v>
          </cell>
          <cell r="O4039" t="str">
            <v>0998677425 /</v>
          </cell>
          <cell r="P4039" t="str">
            <v>100105</v>
          </cell>
          <cell r="Q4039" t="str">
            <v>IBARRA</v>
          </cell>
          <cell r="R4039" t="str">
            <v>IMBABURA</v>
          </cell>
          <cell r="S4039" t="str">
            <v>SAN MIGUEL DE IBARRA</v>
          </cell>
          <cell r="T4039" t="str">
            <v>TRAMACO</v>
          </cell>
          <cell r="U4039" t="str">
            <v>FLEXNETUIO_PROVINCIA</v>
          </cell>
          <cell r="V4039">
            <v>1</v>
          </cell>
          <cell r="W4039">
            <v>5.5</v>
          </cell>
          <cell r="X4039" t="str">
            <v>HYCITE QUITO</v>
          </cell>
          <cell r="Y4039" t="str">
            <v>FLEX NET CALLE 28 DE JUNIO S/N Y GARCIA MORENO ENTRADA LLANO GRANDE</v>
          </cell>
        </row>
        <row r="4040">
          <cell r="A4040" t="str">
            <v>98707216</v>
          </cell>
          <cell r="B4040">
            <v>483279</v>
          </cell>
          <cell r="C4040" t="str">
            <v>98707216</v>
          </cell>
          <cell r="D4040" t="str">
            <v>HYCITE</v>
          </cell>
          <cell r="E4040" t="str">
            <v>DESPACHO</v>
          </cell>
          <cell r="F4040" t="str">
            <v>NORMAL</v>
          </cell>
          <cell r="G4040" t="str">
            <v>031002004119664</v>
          </cell>
          <cell r="H4040">
            <v>44915</v>
          </cell>
          <cell r="I4040" t="str">
            <v>ENTREGADO</v>
          </cell>
          <cell r="J4040">
            <v>44917</v>
          </cell>
          <cell r="K4040" t="str">
            <v>MARIANA D MORENO ESPINOZA (S)</v>
          </cell>
          <cell r="L4040" t="str">
            <v>LOTIZACION DELGADO AZUA LOTE 29 Y AV 4 DE NOVIEMBRE A 75 MTRS DEL INSTITUTO MANTA LOS ESTEROS 130210 MANABI</v>
          </cell>
          <cell r="M4040" t="str">
            <v/>
          </cell>
          <cell r="N4040" t="str">
            <v>0997830848 /</v>
          </cell>
          <cell r="O4040" t="str">
            <v>0997830848 /</v>
          </cell>
          <cell r="P4040" t="str">
            <v>130210</v>
          </cell>
          <cell r="Q4040" t="str">
            <v>MANTA</v>
          </cell>
          <cell r="R4040" t="str">
            <v>MANABI</v>
          </cell>
          <cell r="S4040" t="str">
            <v>MANTA</v>
          </cell>
          <cell r="T4040" t="str">
            <v>TRAMACO</v>
          </cell>
          <cell r="U4040" t="str">
            <v>FLEXNETUIO_PROVINCIA</v>
          </cell>
          <cell r="V4040">
            <v>1</v>
          </cell>
          <cell r="W4040">
            <v>5.5</v>
          </cell>
          <cell r="X4040" t="str">
            <v>HYCITE QUITO</v>
          </cell>
          <cell r="Y4040" t="str">
            <v>FLEX NET CALLE 28 DE JUNIO S/N Y GARCIA MORENO ENTRADA LLANO GRANDE</v>
          </cell>
        </row>
        <row r="4041">
          <cell r="A4041" t="str">
            <v>98709024_A</v>
          </cell>
          <cell r="B4041">
            <v>483280</v>
          </cell>
          <cell r="C4041" t="str">
            <v>98709024_A</v>
          </cell>
          <cell r="D4041" t="str">
            <v>HYCITE</v>
          </cell>
          <cell r="E4041" t="str">
            <v>DESPACHO</v>
          </cell>
          <cell r="F4041" t="str">
            <v>NORMAL</v>
          </cell>
          <cell r="G4041" t="str">
            <v>031002004119665</v>
          </cell>
          <cell r="H4041">
            <v>44915</v>
          </cell>
          <cell r="I4041" t="str">
            <v>ENTREGADO</v>
          </cell>
          <cell r="J4041">
            <v>44916</v>
          </cell>
          <cell r="K4041" t="str">
            <v>JAIME BEJAR</v>
          </cell>
          <cell r="L4041" t="str">
            <v>CIRCUNVALACION 34-70 Y PARABA JUNTO AL COLEGIO JUAN DE V RIOBAMBA RIOBAMBA MALDONADO 060102 CHIMBORAZO</v>
          </cell>
          <cell r="M4041" t="str">
            <v/>
          </cell>
          <cell r="N4041" t="str">
            <v>0983290873</v>
          </cell>
          <cell r="O4041" t="str">
            <v>0983290873</v>
          </cell>
          <cell r="P4041" t="str">
            <v>060102</v>
          </cell>
          <cell r="Q4041" t="str">
            <v>RIOBAMBA</v>
          </cell>
          <cell r="R4041" t="str">
            <v>CHIMBORAZO</v>
          </cell>
          <cell r="S4041" t="str">
            <v>RIOBAMBA</v>
          </cell>
          <cell r="T4041" t="str">
            <v>TRAMACO</v>
          </cell>
          <cell r="U4041" t="str">
            <v>FLEXNETUIO_PROVINCIA</v>
          </cell>
          <cell r="V4041">
            <v>1</v>
          </cell>
          <cell r="W4041">
            <v>5.5</v>
          </cell>
          <cell r="X4041" t="str">
            <v>HYCITE QUITO</v>
          </cell>
          <cell r="Y4041" t="str">
            <v>FLEX NET CALLE 28 DE JUNIO S/N Y GARCIA MORENO ENTRADA LLANO GRANDE</v>
          </cell>
        </row>
        <row r="4042">
          <cell r="A4042" t="str">
            <v>98712387_A</v>
          </cell>
          <cell r="B4042">
            <v>483281</v>
          </cell>
          <cell r="C4042" t="str">
            <v>98712387_A</v>
          </cell>
          <cell r="D4042" t="str">
            <v>HYCITE</v>
          </cell>
          <cell r="E4042" t="str">
            <v>DESPACHO</v>
          </cell>
          <cell r="F4042" t="str">
            <v>NORMAL</v>
          </cell>
          <cell r="G4042" t="str">
            <v>TFQ89869</v>
          </cell>
          <cell r="H4042">
            <v>44915</v>
          </cell>
          <cell r="I4042" t="str">
            <v>ENTREGADO</v>
          </cell>
          <cell r="J4042">
            <v>44916</v>
          </cell>
          <cell r="K4042" t="str">
            <v>ESTEBAN RICARDO ALBAN SALGADO</v>
          </cell>
          <cell r="L4042" t="str">
            <v>QUISQUICALLE S1-208 Y CACIQUE SOTAMINGA QUITO SAN ANTONIO DE PICHINCHA 170311 PICHINCHA</v>
          </cell>
          <cell r="M4042" t="str">
            <v/>
          </cell>
          <cell r="N4042" t="str">
            <v>0994151257 /</v>
          </cell>
          <cell r="O4042" t="str">
            <v>0994151257 /</v>
          </cell>
          <cell r="P4042" t="str">
            <v>170311</v>
          </cell>
          <cell r="Q4042" t="str">
            <v>QUITO</v>
          </cell>
          <cell r="R4042" t="str">
            <v>PICHINCHA</v>
          </cell>
          <cell r="S4042" t="str">
            <v>QUITO - CIUDAD DEL SOL - CONDOMINIO SUPIROSA - LA ANTONIA</v>
          </cell>
          <cell r="T4042" t="str">
            <v>TRANSERVISS</v>
          </cell>
          <cell r="U4042" t="str">
            <v>FLEXNETUIO_LOCAL</v>
          </cell>
          <cell r="V4042">
            <v>1</v>
          </cell>
          <cell r="W4042">
            <v>5.5</v>
          </cell>
          <cell r="X4042" t="str">
            <v>HYCITE QUITO</v>
          </cell>
          <cell r="Y4042" t="str">
            <v>FLEX NET CALLE 28 DE JUNIO S/N Y GARCIA MORENO ENTRADA LLANO GRANDE</v>
          </cell>
        </row>
        <row r="4043">
          <cell r="A4043" t="str">
            <v>98714850_A</v>
          </cell>
          <cell r="B4043">
            <v>483283</v>
          </cell>
          <cell r="C4043" t="str">
            <v>98714850_A</v>
          </cell>
          <cell r="D4043" t="str">
            <v>HYCITE</v>
          </cell>
          <cell r="E4043" t="str">
            <v>DESPACHO</v>
          </cell>
          <cell r="F4043" t="str">
            <v>NORMAL</v>
          </cell>
          <cell r="G4043" t="str">
            <v>TFQ89871</v>
          </cell>
          <cell r="H4043">
            <v>44915</v>
          </cell>
          <cell r="I4043" t="str">
            <v>ENTREGADO</v>
          </cell>
          <cell r="J4043">
            <v>44916</v>
          </cell>
          <cell r="K4043" t="str">
            <v>GICELA ALMAGRO</v>
          </cell>
          <cell r="L4043" t="str">
            <v>PRIMERO DE MAYO Y 7 DE FEBRERO CONJ BOSQUES DE INCHALILLO CASA # 22 QUITO // EL MANANTIAL SANGOLQUI 171104 PICHINCHA</v>
          </cell>
          <cell r="N4043" t="str">
            <v>0998594143 / 302087660</v>
          </cell>
          <cell r="O4043" t="str">
            <v>0998594143 / 302087660</v>
          </cell>
          <cell r="P4043" t="str">
            <v>171104</v>
          </cell>
          <cell r="Q4043" t="str">
            <v>RUMIÑAHUI</v>
          </cell>
          <cell r="R4043" t="str">
            <v>PICHINCHA</v>
          </cell>
          <cell r="S4043" t="str">
            <v>SANGOLQUI</v>
          </cell>
          <cell r="T4043" t="str">
            <v>FLEXTRANS UIO</v>
          </cell>
          <cell r="U4043" t="str">
            <v>FLEXNETUIO_LOCAL</v>
          </cell>
          <cell r="V4043">
            <v>1</v>
          </cell>
          <cell r="W4043">
            <v>5.5</v>
          </cell>
          <cell r="X4043" t="str">
            <v>HYCITE QUITO</v>
          </cell>
          <cell r="Y4043" t="str">
            <v>FLEX NET CALLE 28 DE JUNIO S/N Y GARCIA MORENO ENTRADA LLANO GRANDE</v>
          </cell>
        </row>
        <row r="4044">
          <cell r="A4044" t="str">
            <v>98714979_A</v>
          </cell>
          <cell r="B4044">
            <v>483284</v>
          </cell>
          <cell r="C4044" t="str">
            <v>98714979_A</v>
          </cell>
          <cell r="D4044" t="str">
            <v>HYCITE</v>
          </cell>
          <cell r="E4044" t="str">
            <v>DESPACHO</v>
          </cell>
          <cell r="F4044" t="str">
            <v>NORMAL</v>
          </cell>
          <cell r="G4044" t="str">
            <v>TF89872</v>
          </cell>
          <cell r="H4044">
            <v>44915</v>
          </cell>
          <cell r="I4044" t="str">
            <v>ENTREGADO</v>
          </cell>
          <cell r="J4044">
            <v>44916</v>
          </cell>
          <cell r="K4044" t="str">
            <v>ALEXANDRA FUNES</v>
          </cell>
          <cell r="L4044" t="str">
            <v>CDLA LETEL MZ 33 S 1 GUAYAQUIL  TARQUI 090501 GUAYAS</v>
          </cell>
          <cell r="M4044" t="str">
            <v/>
          </cell>
          <cell r="N4044" t="str">
            <v>0996652362</v>
          </cell>
          <cell r="O4044" t="str">
            <v>0996652362</v>
          </cell>
          <cell r="P4044" t="str">
            <v>090501</v>
          </cell>
          <cell r="Q4044" t="str">
            <v>GUAYAQUIL</v>
          </cell>
          <cell r="R4044" t="str">
            <v>GUAYAS</v>
          </cell>
          <cell r="S4044" t="str">
            <v>GUAYAQUIL</v>
          </cell>
          <cell r="T4044" t="str">
            <v>ITSACOURIER</v>
          </cell>
          <cell r="U4044" t="str">
            <v>FLEXNETUIO_GYE</v>
          </cell>
          <cell r="V4044">
            <v>1</v>
          </cell>
          <cell r="W4044">
            <v>5.5</v>
          </cell>
          <cell r="X4044" t="str">
            <v>HYCITE QUITO</v>
          </cell>
          <cell r="Y4044" t="str">
            <v>FLEX NET CALLE 28 DE JUNIO S/N Y GARCIA MORENO ENTRADA LLANO GRANDE</v>
          </cell>
        </row>
        <row r="4045">
          <cell r="A4045" t="str">
            <v>98715047_A</v>
          </cell>
          <cell r="B4045">
            <v>483285</v>
          </cell>
          <cell r="C4045" t="str">
            <v>98715047_A</v>
          </cell>
          <cell r="D4045" t="str">
            <v>HYCITE</v>
          </cell>
          <cell r="E4045" t="str">
            <v>DESPACHO</v>
          </cell>
          <cell r="F4045" t="str">
            <v>NORMAL</v>
          </cell>
          <cell r="G4045" t="str">
            <v>TF89873</v>
          </cell>
          <cell r="H4045">
            <v>44915</v>
          </cell>
          <cell r="I4045" t="str">
            <v>ENTREGADO</v>
          </cell>
          <cell r="J4045">
            <v>44916</v>
          </cell>
          <cell r="K4045" t="str">
            <v>MONICA MARMOL</v>
          </cell>
          <cell r="L4045" t="str">
            <v>PUERTO AZUL MZ-C3 VILLA-12 GUAYAQUIL // GUAYAQUIL  TARQUI 090603 GUAYAS</v>
          </cell>
          <cell r="M4045" t="str">
            <v/>
          </cell>
          <cell r="N4045" t="str">
            <v>0995918612</v>
          </cell>
          <cell r="O4045" t="str">
            <v>0995918612</v>
          </cell>
          <cell r="P4045" t="str">
            <v>090603</v>
          </cell>
          <cell r="Q4045" t="str">
            <v>GUAYAQUIL</v>
          </cell>
          <cell r="R4045" t="str">
            <v>GUAYAS</v>
          </cell>
          <cell r="S4045" t="str">
            <v>GUAYAQUIL</v>
          </cell>
          <cell r="T4045" t="str">
            <v>FLEXTRANS GYE</v>
          </cell>
          <cell r="U4045" t="str">
            <v>FLEXNETUIO_GYE</v>
          </cell>
          <cell r="V4045">
            <v>1</v>
          </cell>
          <cell r="W4045">
            <v>5.5</v>
          </cell>
          <cell r="X4045" t="str">
            <v>HYCITE QUITO</v>
          </cell>
          <cell r="Y4045" t="str">
            <v>FLEX NET CALLE 28 DE JUNIO S/N Y GARCIA MORENO ENTRADA LLANO GRANDE</v>
          </cell>
        </row>
        <row r="4046">
          <cell r="A4046" t="str">
            <v>98715618_A</v>
          </cell>
          <cell r="B4046">
            <v>483286</v>
          </cell>
          <cell r="C4046" t="str">
            <v>98715618_A</v>
          </cell>
          <cell r="D4046" t="str">
            <v>HYCITE</v>
          </cell>
          <cell r="E4046" t="str">
            <v>DESPACHO</v>
          </cell>
          <cell r="F4046" t="str">
            <v>NORMAL</v>
          </cell>
          <cell r="G4046" t="str">
            <v>TFQ89874</v>
          </cell>
          <cell r="H4046">
            <v>44915</v>
          </cell>
          <cell r="I4046" t="str">
            <v>ENTREGADO</v>
          </cell>
          <cell r="J4046">
            <v>44916</v>
          </cell>
          <cell r="K4046" t="str">
            <v>FRANKLIN PAREDES</v>
          </cell>
          <cell r="L4046" t="str">
            <v>MIGUEL BURBANO N 48-128 Y JOSE MINO URB EL PINAR BAJO QUITO LA CONCEPCION 170511 PICHINCHA</v>
          </cell>
          <cell r="M4046" t="str">
            <v/>
          </cell>
          <cell r="N4046" t="str">
            <v>0987925050</v>
          </cell>
          <cell r="O4046" t="str">
            <v>0987925050</v>
          </cell>
          <cell r="P4046" t="str">
            <v>170511</v>
          </cell>
          <cell r="Q4046" t="str">
            <v>QUITO</v>
          </cell>
          <cell r="R4046" t="str">
            <v>PICHINCHA</v>
          </cell>
          <cell r="S4046" t="str">
            <v>QUITO</v>
          </cell>
          <cell r="T4046" t="str">
            <v>FLEXTRANS UIO</v>
          </cell>
          <cell r="U4046" t="str">
            <v>FLEXNETUIO_LOCAL</v>
          </cell>
          <cell r="V4046">
            <v>1</v>
          </cell>
          <cell r="W4046">
            <v>5.5</v>
          </cell>
          <cell r="X4046" t="str">
            <v>HYCITE QUITO</v>
          </cell>
          <cell r="Y4046" t="str">
            <v>FLEX NET CALLE 28 DE JUNIO S/N Y GARCIA MORENO ENTRADA LLANO GRANDE</v>
          </cell>
        </row>
        <row r="4047">
          <cell r="A4047" t="str">
            <v>98716873_A</v>
          </cell>
          <cell r="B4047">
            <v>483287</v>
          </cell>
          <cell r="C4047" t="str">
            <v>98716873_A</v>
          </cell>
          <cell r="D4047" t="str">
            <v>HYCITE</v>
          </cell>
          <cell r="E4047" t="str">
            <v>DESPACHO</v>
          </cell>
          <cell r="F4047" t="str">
            <v>NORMAL</v>
          </cell>
          <cell r="G4047" t="str">
            <v>031002004119666</v>
          </cell>
          <cell r="H4047">
            <v>44915</v>
          </cell>
          <cell r="I4047" t="str">
            <v>ENTREGADO</v>
          </cell>
          <cell r="J4047">
            <v>44917</v>
          </cell>
          <cell r="K4047" t="str">
            <v>DIGNA GONZABAY</v>
          </cell>
          <cell r="L4047" t="str">
            <v>JOSE JOAQUIN OLMEDO S/N MARIA SANCHEZ Y CALLE C EL BYSS SANTO DOMINGO SANTO DOMINGO 230106 SANTO DOMINGO</v>
          </cell>
          <cell r="M4047" t="str">
            <v/>
          </cell>
          <cell r="N4047" t="str">
            <v>0959888782 / 959995438</v>
          </cell>
          <cell r="O4047" t="str">
            <v>0959888782 / 959995438</v>
          </cell>
          <cell r="P4047" t="str">
            <v>230106</v>
          </cell>
          <cell r="Q4047" t="str">
            <v>SANTO DOMINGO</v>
          </cell>
          <cell r="R4047" t="str">
            <v>SANTO DOMINGO DE LOS TSACHILAS</v>
          </cell>
          <cell r="S4047" t="str">
            <v>SANTO DOMINGO DE LOS COLORADOS</v>
          </cell>
          <cell r="T4047" t="str">
            <v>TRAMACO</v>
          </cell>
          <cell r="U4047" t="str">
            <v>FLEXNETUIO_PROVINCIA</v>
          </cell>
          <cell r="V4047">
            <v>1</v>
          </cell>
          <cell r="W4047">
            <v>5.5</v>
          </cell>
          <cell r="X4047" t="str">
            <v>HYCITE QUITO</v>
          </cell>
          <cell r="Y4047" t="str">
            <v>FLEX NET CALLE 28 DE JUNIO S/N Y GARCIA MORENO ENTRADA LLANO GRANDE</v>
          </cell>
        </row>
        <row r="4048">
          <cell r="A4048" t="str">
            <v>98717807_A</v>
          </cell>
          <cell r="B4048">
            <v>483288</v>
          </cell>
          <cell r="C4048" t="str">
            <v>98717807_A</v>
          </cell>
          <cell r="D4048" t="str">
            <v>HYCITE</v>
          </cell>
          <cell r="E4048" t="str">
            <v>DESPACHO</v>
          </cell>
          <cell r="F4048" t="str">
            <v>NORMAL</v>
          </cell>
          <cell r="G4048" t="str">
            <v>TFQ89875</v>
          </cell>
          <cell r="H4048">
            <v>44915</v>
          </cell>
          <cell r="I4048" t="str">
            <v>ENTREGADO</v>
          </cell>
          <cell r="J4048">
            <v>44916</v>
          </cell>
          <cell r="K4048" t="str">
            <v>GLADYS LASCANO</v>
          </cell>
          <cell r="L4048" t="str">
            <v>CALL CARCHI OE 9-288 Y RIO CENEPA CENTRO HISTORICO CASA 3 PISOS AMARILLA QUITO ** SAN JUAN QUITO 170402 PICHINCHA</v>
          </cell>
          <cell r="M4048" t="str">
            <v/>
          </cell>
          <cell r="N4048" t="str">
            <v>0998813713 / 022581697</v>
          </cell>
          <cell r="O4048" t="str">
            <v>0998813713 / 022581697</v>
          </cell>
          <cell r="P4048" t="str">
            <v>170402</v>
          </cell>
          <cell r="Q4048" t="str">
            <v>QUITO</v>
          </cell>
          <cell r="R4048" t="str">
            <v>PICHINCHA</v>
          </cell>
          <cell r="S4048" t="str">
            <v>QUITO</v>
          </cell>
          <cell r="T4048" t="str">
            <v>FLEXTRANS UIO</v>
          </cell>
          <cell r="U4048" t="str">
            <v>FLEXNETUIO_LOCAL</v>
          </cell>
          <cell r="V4048">
            <v>1</v>
          </cell>
          <cell r="W4048">
            <v>5.5</v>
          </cell>
          <cell r="X4048" t="str">
            <v>HYCITE QUITO</v>
          </cell>
          <cell r="Y4048" t="str">
            <v>FLEX NET CALLE 28 DE JUNIO S/N Y GARCIA MORENO ENTRADA LLANO GRANDE</v>
          </cell>
        </row>
        <row r="4049">
          <cell r="A4049" t="str">
            <v>98718041</v>
          </cell>
          <cell r="B4049">
            <v>483289</v>
          </cell>
          <cell r="C4049" t="str">
            <v>98718041</v>
          </cell>
          <cell r="D4049" t="str">
            <v>HYCITE</v>
          </cell>
          <cell r="E4049" t="str">
            <v>DESPACHO</v>
          </cell>
          <cell r="F4049" t="str">
            <v>NORMAL</v>
          </cell>
          <cell r="G4049" t="str">
            <v>031002004119667</v>
          </cell>
          <cell r="H4049">
            <v>44915</v>
          </cell>
          <cell r="I4049" t="str">
            <v>ENTREGADO</v>
          </cell>
          <cell r="J4049">
            <v>44916</v>
          </cell>
          <cell r="K4049" t="str">
            <v>RITA EMILIA SUAREZ CAICEDO (S)</v>
          </cell>
          <cell r="L4049" t="str">
            <v>ALFREDO PAREJA #5 Y REMIGIO ROMERO CASA5 RIOBAMBA  VELASCO 060103 CHIMBORAZO</v>
          </cell>
          <cell r="M4049" t="str">
            <v/>
          </cell>
          <cell r="N4049" t="str">
            <v>0987830163 /</v>
          </cell>
          <cell r="O4049" t="str">
            <v>0987830163 /</v>
          </cell>
          <cell r="P4049" t="str">
            <v>060103</v>
          </cell>
          <cell r="Q4049" t="str">
            <v>RIOBAMBA</v>
          </cell>
          <cell r="R4049" t="str">
            <v>CHIMBORAZO</v>
          </cell>
          <cell r="S4049" t="str">
            <v>RIOBAMBA</v>
          </cell>
          <cell r="T4049" t="str">
            <v>TRAMACO</v>
          </cell>
          <cell r="U4049" t="str">
            <v>FLEXNETUIO_PROVINCIA</v>
          </cell>
          <cell r="V4049">
            <v>1</v>
          </cell>
          <cell r="W4049">
            <v>5.5</v>
          </cell>
          <cell r="X4049" t="str">
            <v>HYCITE QUITO</v>
          </cell>
          <cell r="Y4049" t="str">
            <v>FLEX NET CALLE 28 DE JUNIO S/N Y GARCIA MORENO ENTRADA LLANO GRANDE</v>
          </cell>
        </row>
        <row r="4050">
          <cell r="A4050" t="str">
            <v>98718550_A</v>
          </cell>
          <cell r="B4050">
            <v>483290</v>
          </cell>
          <cell r="C4050" t="str">
            <v>98718550_A</v>
          </cell>
          <cell r="D4050" t="str">
            <v>HYCITE</v>
          </cell>
          <cell r="E4050" t="str">
            <v>DESPACHO</v>
          </cell>
          <cell r="F4050" t="str">
            <v>NORMAL</v>
          </cell>
          <cell r="G4050" t="str">
            <v>TFQ89876</v>
          </cell>
          <cell r="H4050">
            <v>44915</v>
          </cell>
          <cell r="I4050" t="str">
            <v>ENTREGADO</v>
          </cell>
          <cell r="J4050">
            <v>44916</v>
          </cell>
          <cell r="K4050" t="str">
            <v>ROSARIO ORBE</v>
          </cell>
          <cell r="L4050" t="str">
            <v>GOLONDRINAS E 19 - 48 Y EL QUINDE CONJUNTO CAMPO ALEGRE QUITO // MONTESERRIN NAYON 170503 PICHINCHA</v>
          </cell>
          <cell r="M4050" t="str">
            <v/>
          </cell>
          <cell r="N4050" t="str">
            <v>0993827583</v>
          </cell>
          <cell r="O4050" t="str">
            <v>0993827583</v>
          </cell>
          <cell r="P4050" t="str">
            <v>170503</v>
          </cell>
          <cell r="Q4050" t="str">
            <v>QUITO</v>
          </cell>
          <cell r="R4050" t="str">
            <v>PICHINCHA</v>
          </cell>
          <cell r="S4050" t="str">
            <v>QUITO</v>
          </cell>
          <cell r="T4050" t="str">
            <v>FLEXTRANS UIO</v>
          </cell>
          <cell r="U4050" t="str">
            <v>FLEXNETUIO_LOCAL</v>
          </cell>
          <cell r="V4050">
            <v>1</v>
          </cell>
          <cell r="W4050">
            <v>5.5</v>
          </cell>
          <cell r="X4050" t="str">
            <v>HYCITE QUITO</v>
          </cell>
          <cell r="Y4050" t="str">
            <v>FLEX NET CALLE 28 DE JUNIO S/N Y GARCIA MORENO ENTRADA LLANO GRANDE</v>
          </cell>
        </row>
        <row r="4051">
          <cell r="A4051" t="str">
            <v>98718622</v>
          </cell>
          <cell r="B4051">
            <v>483291</v>
          </cell>
          <cell r="C4051" t="str">
            <v>98718622</v>
          </cell>
          <cell r="D4051" t="str">
            <v>HYCITE</v>
          </cell>
          <cell r="E4051" t="str">
            <v>DESPACHO</v>
          </cell>
          <cell r="F4051" t="str">
            <v>NORMAL</v>
          </cell>
          <cell r="G4051" t="str">
            <v>TFQ89877</v>
          </cell>
          <cell r="H4051">
            <v>44915</v>
          </cell>
          <cell r="I4051" t="str">
            <v>ENTREGADO</v>
          </cell>
          <cell r="J4051">
            <v>44916</v>
          </cell>
          <cell r="K4051" t="str">
            <v>ERNESTO DIOFRE MORILLO HERRERA (S)</v>
          </cell>
          <cell r="L4051" t="str">
            <v>CALLE CAPAC YUPANQUI N2 114 Y HUYNA CAPA QUITO/ SANTA MA,NICA ALTA  CONOCOTO 170805 PICHINCHA</v>
          </cell>
          <cell r="N4051" t="str">
            <v>0963634423  022070582 /</v>
          </cell>
          <cell r="O4051" t="str">
            <v>0963634423  022070582 /</v>
          </cell>
          <cell r="P4051" t="str">
            <v>170805</v>
          </cell>
          <cell r="Q4051" t="str">
            <v>QUITO</v>
          </cell>
          <cell r="R4051" t="str">
            <v>PICHINCHA</v>
          </cell>
          <cell r="S4051" t="str">
            <v>CONOCOTO - DEAN BAJO -  -  -  -</v>
          </cell>
          <cell r="T4051" t="str">
            <v>FLEXTRANS UIO</v>
          </cell>
          <cell r="U4051" t="str">
            <v>FLEXNETUIO_LOCAL</v>
          </cell>
          <cell r="V4051">
            <v>1</v>
          </cell>
          <cell r="W4051">
            <v>5.5</v>
          </cell>
          <cell r="X4051" t="str">
            <v>HYCITE QUITO</v>
          </cell>
          <cell r="Y4051" t="str">
            <v>FLEX NET CALLE 28 DE JUNIO S/N Y GARCIA MORENO ENTRADA LLANO GRANDE</v>
          </cell>
        </row>
        <row r="4052">
          <cell r="A4052" t="str">
            <v>98718653</v>
          </cell>
          <cell r="B4052">
            <v>483292</v>
          </cell>
          <cell r="C4052" t="str">
            <v>98718653</v>
          </cell>
          <cell r="D4052" t="str">
            <v>HYCITE</v>
          </cell>
          <cell r="E4052" t="str">
            <v>DESPACHO</v>
          </cell>
          <cell r="F4052" t="str">
            <v>NORMAL</v>
          </cell>
          <cell r="G4052" t="str">
            <v>TFQ89878</v>
          </cell>
          <cell r="H4052">
            <v>44915</v>
          </cell>
          <cell r="I4052" t="str">
            <v>ENTREGADO</v>
          </cell>
          <cell r="J4052">
            <v>44916</v>
          </cell>
          <cell r="K4052" t="str">
            <v>JOHANA CAROLINA RUIZ MOROS(S)</v>
          </cell>
          <cell r="L4052" t="str">
            <v>NUA,EZ DEBALBOA OE 1-42 Y FRANCISCO GA,MEZ EN EL LOCAL MODA JOYS QUITO/VILLAFLORA LA MAGDALENA 170111 PICHINCHA</v>
          </cell>
          <cell r="N4052" t="str">
            <v>0963091932 /</v>
          </cell>
          <cell r="O4052" t="str">
            <v>0963091932 /</v>
          </cell>
          <cell r="P4052" t="str">
            <v>170208</v>
          </cell>
          <cell r="Q4052" t="str">
            <v>QUITO</v>
          </cell>
          <cell r="R4052" t="str">
            <v>PICHINCHA</v>
          </cell>
          <cell r="S4052" t="str">
            <v>CALDERON (CARAPUNGO)</v>
          </cell>
          <cell r="T4052" t="str">
            <v>FLEXTRANS UIO</v>
          </cell>
          <cell r="U4052" t="str">
            <v>FLEXNETUIO_LOCAL</v>
          </cell>
          <cell r="V4052">
            <v>1</v>
          </cell>
          <cell r="W4052">
            <v>5.5</v>
          </cell>
          <cell r="X4052" t="str">
            <v>HYCITE QUITO</v>
          </cell>
          <cell r="Y4052" t="str">
            <v>FLEX NET CALLE 28 DE JUNIO S/N Y GARCIA MORENO ENTRADA LLANO GRANDE</v>
          </cell>
        </row>
        <row r="4053">
          <cell r="A4053" t="str">
            <v>98720419</v>
          </cell>
          <cell r="B4053">
            <v>483294</v>
          </cell>
          <cell r="C4053" t="str">
            <v>98720419</v>
          </cell>
          <cell r="D4053" t="str">
            <v>HYCITE</v>
          </cell>
          <cell r="E4053" t="str">
            <v>DESPACHO</v>
          </cell>
          <cell r="F4053" t="str">
            <v>NORMAL</v>
          </cell>
          <cell r="G4053" t="str">
            <v>TF89880</v>
          </cell>
          <cell r="H4053">
            <v>44915</v>
          </cell>
          <cell r="I4053" t="str">
            <v>ENTREGADO</v>
          </cell>
          <cell r="J4053">
            <v>44916</v>
          </cell>
          <cell r="K4053" t="str">
            <v>BEXI INTRIAGO</v>
          </cell>
          <cell r="L4053" t="str">
            <v>ADESDAC MZA A SI 1B AV TEODORO ALVARADO OLEAS GUAYAQUIL // NORTE TARQUI 090606 GUAYAS</v>
          </cell>
          <cell r="M4053" t="str">
            <v/>
          </cell>
          <cell r="N4053" t="str">
            <v>0959788949</v>
          </cell>
          <cell r="O4053" t="str">
            <v>0959788949</v>
          </cell>
          <cell r="P4053" t="str">
            <v>090606</v>
          </cell>
          <cell r="Q4053" t="str">
            <v>GUAYAQUIL</v>
          </cell>
          <cell r="R4053" t="str">
            <v>GUAYAS</v>
          </cell>
          <cell r="S4053" t="str">
            <v>GUAYAQUIL</v>
          </cell>
          <cell r="T4053" t="str">
            <v>ITSACOURIER</v>
          </cell>
          <cell r="U4053" t="str">
            <v>FLEXNETUIO_GYE</v>
          </cell>
          <cell r="V4053">
            <v>1</v>
          </cell>
          <cell r="W4053">
            <v>2.1</v>
          </cell>
          <cell r="X4053" t="str">
            <v>HYCITE QUITO</v>
          </cell>
          <cell r="Y4053" t="str">
            <v>FLEX NET CALLE 28 DE JUNIO S/N Y GARCIA MORENO ENTRADA LLANO GRANDE</v>
          </cell>
        </row>
        <row r="4054">
          <cell r="A4054" t="str">
            <v>98722673_A</v>
          </cell>
          <cell r="B4054">
            <v>483296</v>
          </cell>
          <cell r="C4054" t="str">
            <v>98722673_A</v>
          </cell>
          <cell r="D4054" t="str">
            <v>HYCITE</v>
          </cell>
          <cell r="E4054" t="str">
            <v>DESPACHO</v>
          </cell>
          <cell r="F4054" t="str">
            <v>NORMAL</v>
          </cell>
          <cell r="G4054" t="str">
            <v>TF89882</v>
          </cell>
          <cell r="H4054">
            <v>44915</v>
          </cell>
          <cell r="I4054" t="str">
            <v>ENTREGADO</v>
          </cell>
          <cell r="J4054">
            <v>44916</v>
          </cell>
          <cell r="K4054" t="str">
            <v>MARIA AGUIRRE</v>
          </cell>
          <cell r="L4054" t="str">
            <v>BALSAMOS 515 CALLE 6TA AL LADO CASA TUENLI GUAYAQUIL GUAYAQUIL TARQUI 090507 GUAYAS</v>
          </cell>
          <cell r="M4054" t="str">
            <v/>
          </cell>
          <cell r="N4054" t="str">
            <v>0999573214</v>
          </cell>
          <cell r="O4054" t="str">
            <v>0999573214</v>
          </cell>
          <cell r="P4054" t="str">
            <v>090507</v>
          </cell>
          <cell r="Q4054" t="str">
            <v>GUAYAQUIL</v>
          </cell>
          <cell r="R4054" t="str">
            <v>GUAYAS</v>
          </cell>
          <cell r="S4054" t="str">
            <v>GUAYAQUIL</v>
          </cell>
          <cell r="T4054" t="str">
            <v>FLEXTRANS GYE</v>
          </cell>
          <cell r="U4054" t="str">
            <v>FLEXNETUIO_GYE</v>
          </cell>
          <cell r="V4054">
            <v>1</v>
          </cell>
          <cell r="W4054">
            <v>5.5</v>
          </cell>
          <cell r="X4054" t="str">
            <v>HYCITE QUITO</v>
          </cell>
          <cell r="Y4054" t="str">
            <v>FLEX NET CALLE 28 DE JUNIO S/N Y GARCIA MORENO ENTRADA LLANO GRANDE</v>
          </cell>
        </row>
        <row r="4055">
          <cell r="A4055" t="str">
            <v>98722707_A</v>
          </cell>
          <cell r="B4055">
            <v>483297</v>
          </cell>
          <cell r="C4055" t="str">
            <v>98722707_A</v>
          </cell>
          <cell r="D4055" t="str">
            <v>HYCITE</v>
          </cell>
          <cell r="E4055" t="str">
            <v>DESPACHO</v>
          </cell>
          <cell r="F4055" t="str">
            <v>NORMAL</v>
          </cell>
          <cell r="G4055" t="str">
            <v>TF89883</v>
          </cell>
          <cell r="H4055">
            <v>44915</v>
          </cell>
          <cell r="I4055" t="str">
            <v>ENTREGADO</v>
          </cell>
          <cell r="J4055">
            <v>44916</v>
          </cell>
          <cell r="K4055" t="str">
            <v>BRYAN ESPINOSA</v>
          </cell>
          <cell r="L4055" t="str">
            <v>BALSAMOS S15 CALLE 6TA AL LADO DE TWENTI GUAYAQUIL // GUAYAQUIL TARQUI 090507 GUAYAS</v>
          </cell>
          <cell r="M4055" t="str">
            <v/>
          </cell>
          <cell r="N4055" t="str">
            <v>0999573214</v>
          </cell>
          <cell r="O4055" t="str">
            <v>0999573214</v>
          </cell>
          <cell r="P4055" t="str">
            <v>090507</v>
          </cell>
          <cell r="Q4055" t="str">
            <v>GUAYAQUIL</v>
          </cell>
          <cell r="R4055" t="str">
            <v>GUAYAS</v>
          </cell>
          <cell r="S4055" t="str">
            <v>GUAYAQUIL</v>
          </cell>
          <cell r="T4055" t="str">
            <v>FLEXTRANS GYE</v>
          </cell>
          <cell r="U4055" t="str">
            <v>FLEXNETUIO_GYE</v>
          </cell>
          <cell r="V4055">
            <v>1</v>
          </cell>
          <cell r="W4055">
            <v>6.3</v>
          </cell>
          <cell r="X4055" t="str">
            <v>HYCITE QUITO</v>
          </cell>
          <cell r="Y4055" t="str">
            <v>FLEX NET CALLE 28 DE JUNIO S/N Y GARCIA MORENO ENTRADA LLANO GRANDE</v>
          </cell>
        </row>
        <row r="4056">
          <cell r="A4056" t="str">
            <v>98722755_A</v>
          </cell>
          <cell r="B4056">
            <v>483298</v>
          </cell>
          <cell r="C4056" t="str">
            <v>98722755_A</v>
          </cell>
          <cell r="D4056" t="str">
            <v>HYCITE</v>
          </cell>
          <cell r="E4056" t="str">
            <v>DESPACHO</v>
          </cell>
          <cell r="F4056" t="str">
            <v>NORMAL</v>
          </cell>
          <cell r="G4056" t="str">
            <v>TFQ89884</v>
          </cell>
          <cell r="H4056">
            <v>44915</v>
          </cell>
          <cell r="I4056" t="str">
            <v>ENTREGADO</v>
          </cell>
          <cell r="J4056">
            <v>44916</v>
          </cell>
          <cell r="K4056" t="str">
            <v>IVAN JARAMILLO</v>
          </cell>
          <cell r="L4056" t="str">
            <v>CONDOMINE Y SOLANO COSIALES GABRIELA BLOQUE 48 F5 QUITO // VICENTINA ITCHIMBIA 170908 PICHINCHA</v>
          </cell>
          <cell r="N4056" t="str">
            <v>0991948276 / 992928161</v>
          </cell>
          <cell r="O4056" t="str">
            <v>0991948276 / 992928161</v>
          </cell>
          <cell r="P4056" t="str">
            <v>170908</v>
          </cell>
          <cell r="Q4056" t="str">
            <v>QUITO</v>
          </cell>
          <cell r="R4056" t="str">
            <v>PICHINCHA</v>
          </cell>
          <cell r="S4056" t="str">
            <v>YARUQUI</v>
          </cell>
          <cell r="T4056" t="str">
            <v>FLEXTRANS UIO</v>
          </cell>
          <cell r="U4056" t="str">
            <v>FLEXNETUIO_LOCAL</v>
          </cell>
          <cell r="V4056">
            <v>1</v>
          </cell>
          <cell r="W4056">
            <v>5.5</v>
          </cell>
          <cell r="X4056" t="str">
            <v>HYCITE QUITO</v>
          </cell>
          <cell r="Y4056" t="str">
            <v>FLEX NET CALLE 28 DE JUNIO S/N Y GARCIA MORENO ENTRADA LLANO GRANDE</v>
          </cell>
        </row>
        <row r="4057">
          <cell r="A4057" t="str">
            <v>98723045_A</v>
          </cell>
          <cell r="B4057">
            <v>483299</v>
          </cell>
          <cell r="C4057" t="str">
            <v>98723045_A</v>
          </cell>
          <cell r="D4057" t="str">
            <v>HYCITE</v>
          </cell>
          <cell r="E4057" t="str">
            <v>DESPACHO</v>
          </cell>
          <cell r="F4057" t="str">
            <v>NORMAL</v>
          </cell>
          <cell r="G4057" t="str">
            <v>TFQ89885</v>
          </cell>
          <cell r="H4057">
            <v>44915</v>
          </cell>
          <cell r="I4057" t="str">
            <v>ENTREGADO</v>
          </cell>
          <cell r="J4057">
            <v>44916</v>
          </cell>
          <cell r="K4057" t="str">
            <v>ANTHONY LARA</v>
          </cell>
          <cell r="L4057" t="str">
            <v>DE LAS VIA,AS E13-275 Y CESAR TERAN LOPEZ DE LAS VINAS Y CESAR TERAN QUITO / EL EDEN SAN ISIDRO DEL INCA 170514 PICHINCHA</v>
          </cell>
          <cell r="M4057" t="str">
            <v/>
          </cell>
          <cell r="N4057" t="str">
            <v>0987222054</v>
          </cell>
          <cell r="O4057" t="str">
            <v>0987222054</v>
          </cell>
          <cell r="P4057" t="str">
            <v>170514</v>
          </cell>
          <cell r="Q4057" t="str">
            <v>QUITO</v>
          </cell>
          <cell r="R4057" t="str">
            <v>PICHINCHA</v>
          </cell>
          <cell r="S4057" t="str">
            <v>QUITO</v>
          </cell>
          <cell r="T4057" t="str">
            <v>FLEXTRANS UIO</v>
          </cell>
          <cell r="U4057" t="str">
            <v>FLEXNETUIO_LOCAL</v>
          </cell>
          <cell r="V4057">
            <v>1</v>
          </cell>
          <cell r="W4057">
            <v>5.5</v>
          </cell>
          <cell r="X4057" t="str">
            <v>HYCITE QUITO</v>
          </cell>
          <cell r="Y4057" t="str">
            <v>FLEX NET CALLE 28 DE JUNIO S/N Y GARCIA MORENO ENTRADA LLANO GRANDE</v>
          </cell>
        </row>
        <row r="4058">
          <cell r="A4058" t="str">
            <v>98723723</v>
          </cell>
          <cell r="B4058">
            <v>483300</v>
          </cell>
          <cell r="C4058" t="str">
            <v>98723723</v>
          </cell>
          <cell r="D4058" t="str">
            <v>HYCITE</v>
          </cell>
          <cell r="E4058" t="str">
            <v>DESPACHO</v>
          </cell>
          <cell r="F4058" t="str">
            <v>NORMAL</v>
          </cell>
          <cell r="G4058" t="str">
            <v>031002004119668</v>
          </cell>
          <cell r="H4058">
            <v>44915</v>
          </cell>
          <cell r="I4058" t="str">
            <v>ENTREGADO</v>
          </cell>
          <cell r="J4058">
            <v>44917</v>
          </cell>
          <cell r="K4058" t="str">
            <v>SOLANDA A MORENO</v>
          </cell>
          <cell r="L4058" t="str">
            <v>CALLE BARRIO LUCHA DE LOS POBRES S 8 Y 6TA AVENIDA  MACHALA 070219 EL ORO</v>
          </cell>
          <cell r="M4058" t="str">
            <v/>
          </cell>
          <cell r="N4058" t="str">
            <v>0985082114 / 984726862</v>
          </cell>
          <cell r="O4058" t="str">
            <v>0985082114 / 984726862</v>
          </cell>
          <cell r="P4058" t="str">
            <v>070219</v>
          </cell>
          <cell r="Q4058" t="str">
            <v>MACHALA</v>
          </cell>
          <cell r="R4058" t="str">
            <v>EL ORO</v>
          </cell>
          <cell r="S4058" t="str">
            <v>MACHALA</v>
          </cell>
          <cell r="T4058" t="str">
            <v>TRAMACO</v>
          </cell>
          <cell r="U4058" t="str">
            <v>FLEXNETUIO_PROVINCIA</v>
          </cell>
          <cell r="V4058">
            <v>1</v>
          </cell>
          <cell r="W4058">
            <v>18.04</v>
          </cell>
          <cell r="X4058" t="str">
            <v>HYCITE QUITO</v>
          </cell>
          <cell r="Y4058" t="str">
            <v>FLEX NET CALLE 28 DE JUNIO S/N Y GARCIA MORENO ENTRADA LLANO GRANDE</v>
          </cell>
        </row>
        <row r="4059">
          <cell r="A4059" t="str">
            <v>98421369</v>
          </cell>
          <cell r="B4059">
            <v>483240</v>
          </cell>
          <cell r="C4059" t="str">
            <v>98421369</v>
          </cell>
          <cell r="D4059" t="str">
            <v>HYCITE</v>
          </cell>
          <cell r="E4059" t="str">
            <v>DESPACHO</v>
          </cell>
          <cell r="F4059" t="str">
            <v>NORMAL</v>
          </cell>
          <cell r="G4059" t="str">
            <v>031002004119651</v>
          </cell>
          <cell r="H4059">
            <v>44915</v>
          </cell>
          <cell r="I4059" t="str">
            <v>ENTREGADO</v>
          </cell>
          <cell r="J4059">
            <v>44918</v>
          </cell>
          <cell r="K4059" t="str">
            <v>GRMIES VERA</v>
          </cell>
          <cell r="L4059" t="str">
            <v>CIUDADELA 7 DE SEPTIEMBRE Y 3 DE AGOSTO DIAGONAL A LA CASA COMUNAL GUAYAQUIL// EL GUASMO TENGUEL 090511 GUAYAS</v>
          </cell>
          <cell r="N4059" t="str">
            <v>0997783622</v>
          </cell>
          <cell r="O4059" t="str">
            <v>0997783622</v>
          </cell>
          <cell r="P4059" t="str">
            <v>090511</v>
          </cell>
          <cell r="Q4059" t="str">
            <v>GUAYAQUIL</v>
          </cell>
          <cell r="R4059" t="str">
            <v>GUAYAS</v>
          </cell>
          <cell r="S4059" t="str">
            <v>TENGUEL - SAN RAFAEL - LA ESPERANZA DEL CARMEN</v>
          </cell>
          <cell r="T4059" t="str">
            <v>TRAMACO</v>
          </cell>
          <cell r="U4059" t="str">
            <v>FLEXNETUIO_PROVINCIA</v>
          </cell>
          <cell r="V4059">
            <v>1</v>
          </cell>
          <cell r="W4059">
            <v>8.6999999999999993</v>
          </cell>
          <cell r="X4059" t="str">
            <v>HYCITE QUITO</v>
          </cell>
          <cell r="Y4059" t="str">
            <v>FLEX NET CALLE 28 DE JUNIO S/N Y GARCIA MORENO ENTRADA LLANO GRANDE</v>
          </cell>
        </row>
        <row r="4060">
          <cell r="A4060" t="str">
            <v>98632899</v>
          </cell>
          <cell r="B4060">
            <v>483241</v>
          </cell>
          <cell r="C4060" t="str">
            <v>98632899</v>
          </cell>
          <cell r="D4060" t="str">
            <v>HYCITE</v>
          </cell>
          <cell r="E4060" t="str">
            <v>DESPACHO</v>
          </cell>
          <cell r="F4060" t="str">
            <v>NORMAL</v>
          </cell>
          <cell r="G4060" t="str">
            <v>TFQ89845</v>
          </cell>
          <cell r="H4060">
            <v>44915</v>
          </cell>
          <cell r="I4060" t="str">
            <v>ENTREGADO</v>
          </cell>
          <cell r="J4060">
            <v>44916</v>
          </cell>
          <cell r="K4060" t="str">
            <v>EDISON ROBERTO MONTUFAR R (S)</v>
          </cell>
          <cell r="L4060" t="str">
            <v>CALLE SAN FRANCISCO DE LA PITA Y DA,CIMA TRANSVERSAL N4465. QUITO COCHAPAMBA 170528 PICHINCHA</v>
          </cell>
          <cell r="M4060" t="str">
            <v/>
          </cell>
          <cell r="N4060" t="str">
            <v>0999217159 /</v>
          </cell>
          <cell r="O4060" t="str">
            <v>0999217159 /</v>
          </cell>
          <cell r="P4060" t="str">
            <v>170528</v>
          </cell>
          <cell r="Q4060" t="str">
            <v>QUITO</v>
          </cell>
          <cell r="R4060" t="str">
            <v>PICHINCHA</v>
          </cell>
          <cell r="S4060" t="str">
            <v>QUITO</v>
          </cell>
          <cell r="T4060" t="str">
            <v>FLEXTRANS UIO</v>
          </cell>
          <cell r="U4060" t="str">
            <v>FLEXNETUIO_LOCAL</v>
          </cell>
          <cell r="V4060">
            <v>1</v>
          </cell>
          <cell r="W4060">
            <v>5.5</v>
          </cell>
          <cell r="X4060" t="str">
            <v>HYCITE QUITO</v>
          </cell>
          <cell r="Y4060" t="str">
            <v>FLEX NET CALLE 28 DE JUNIO S/N Y GARCIA MORENO ENTRADA LLANO GRANDE</v>
          </cell>
        </row>
        <row r="4061">
          <cell r="A4061" t="str">
            <v>98651999_A</v>
          </cell>
          <cell r="B4061">
            <v>483242</v>
          </cell>
          <cell r="C4061" t="str">
            <v>98651999_A</v>
          </cell>
          <cell r="D4061" t="str">
            <v>HYCITE</v>
          </cell>
          <cell r="E4061" t="str">
            <v>DESPACHO</v>
          </cell>
          <cell r="F4061" t="str">
            <v>NORMAL</v>
          </cell>
          <cell r="G4061" t="str">
            <v>TFQ89846</v>
          </cell>
          <cell r="H4061">
            <v>44915</v>
          </cell>
          <cell r="I4061" t="str">
            <v>ENTREGADO</v>
          </cell>
          <cell r="J4061">
            <v>44916</v>
          </cell>
          <cell r="K4061" t="str">
            <v>SONIA ESCANDON</v>
          </cell>
          <cell r="L4061" t="str">
            <v>MARIANO BUSTAMANTE E7 70 CARLOS BUSTAMANTE QUITO NORTE KENNEDY 170513 PICHINCHA</v>
          </cell>
          <cell r="M4061" t="str">
            <v/>
          </cell>
          <cell r="N4061" t="str">
            <v>0996023203</v>
          </cell>
          <cell r="O4061" t="str">
            <v>0996023203</v>
          </cell>
          <cell r="P4061" t="str">
            <v>170513</v>
          </cell>
          <cell r="Q4061" t="str">
            <v>QUITO</v>
          </cell>
          <cell r="R4061" t="str">
            <v>PICHINCHA</v>
          </cell>
          <cell r="S4061" t="str">
            <v>QUITO</v>
          </cell>
          <cell r="T4061" t="str">
            <v>FLEXTRANS UIO</v>
          </cell>
          <cell r="U4061" t="str">
            <v>FLEXNETUIO_LOCAL</v>
          </cell>
          <cell r="V4061">
            <v>1</v>
          </cell>
          <cell r="W4061">
            <v>5.5</v>
          </cell>
          <cell r="X4061" t="str">
            <v>HYCITE QUITO</v>
          </cell>
          <cell r="Y4061" t="str">
            <v>FLEX NET CALLE 28 DE JUNIO S/N Y GARCIA MORENO ENTRADA LLANO GRANDE</v>
          </cell>
        </row>
        <row r="4062">
          <cell r="A4062" t="str">
            <v>98659001_A</v>
          </cell>
          <cell r="B4062">
            <v>483243</v>
          </cell>
          <cell r="C4062" t="str">
            <v>98659001_A</v>
          </cell>
          <cell r="D4062" t="str">
            <v>HYCITE</v>
          </cell>
          <cell r="E4062" t="str">
            <v>DESPACHO</v>
          </cell>
          <cell r="F4062" t="str">
            <v>NORMAL</v>
          </cell>
          <cell r="G4062" t="str">
            <v>TFQ89847</v>
          </cell>
          <cell r="H4062">
            <v>44915</v>
          </cell>
          <cell r="I4062" t="str">
            <v>ENTREGADO</v>
          </cell>
          <cell r="J4062">
            <v>44918</v>
          </cell>
          <cell r="K4062" t="str">
            <v>DORIS SANCHEZ</v>
          </cell>
          <cell r="L4062" t="str">
            <v>SAN LUIS DE CALDERON NORTE DORAS LOTE 1 CALLE DORAL LOTE 1 QUITO / NORTE DE QUITO CALDERON 170204 PICHINCHA</v>
          </cell>
          <cell r="M4062" t="str">
            <v/>
          </cell>
          <cell r="N4062" t="str">
            <v>0990578327</v>
          </cell>
          <cell r="O4062" t="str">
            <v>0990578327</v>
          </cell>
          <cell r="P4062" t="str">
            <v>170204</v>
          </cell>
          <cell r="Q4062" t="str">
            <v>QUITO</v>
          </cell>
          <cell r="R4062" t="str">
            <v>PICHINCHA</v>
          </cell>
          <cell r="S4062" t="str">
            <v>CALDERON (CARAPUNGO)</v>
          </cell>
          <cell r="T4062" t="str">
            <v>TRANSERVISS</v>
          </cell>
          <cell r="U4062" t="str">
            <v>FLEXNETUIO_LOCAL</v>
          </cell>
          <cell r="V4062">
            <v>1</v>
          </cell>
          <cell r="W4062">
            <v>5.5</v>
          </cell>
          <cell r="X4062" t="str">
            <v>HYCITE QUITO</v>
          </cell>
          <cell r="Y4062" t="str">
            <v>FLEX NET CALLE 28 DE JUNIO S/N Y GARCIA MORENO ENTRADA LLANO GRANDE</v>
          </cell>
        </row>
        <row r="4063">
          <cell r="A4063" t="str">
            <v>98661738</v>
          </cell>
          <cell r="B4063">
            <v>483244</v>
          </cell>
          <cell r="C4063" t="str">
            <v>98661738</v>
          </cell>
          <cell r="D4063" t="str">
            <v>HYCITE</v>
          </cell>
          <cell r="E4063" t="str">
            <v>DESPACHO</v>
          </cell>
          <cell r="F4063" t="str">
            <v>NORMAL</v>
          </cell>
          <cell r="G4063" t="str">
            <v>TFQ89848</v>
          </cell>
          <cell r="H4063">
            <v>44915</v>
          </cell>
          <cell r="I4063" t="str">
            <v>ENTREGADO</v>
          </cell>
          <cell r="J4063">
            <v>44917</v>
          </cell>
          <cell r="K4063" t="str">
            <v>INGRES YASMING MOREIRA VASQUEZ(D)</v>
          </cell>
          <cell r="L4063" t="str">
            <v>BODEGA O QUITO CHILLOGALLO 000000 PICHINCHA</v>
          </cell>
          <cell r="N4063" t="str">
            <v>0969737352 /</v>
          </cell>
          <cell r="O4063" t="str">
            <v>0969737352 /</v>
          </cell>
          <cell r="P4063" t="str">
            <v>170208</v>
          </cell>
          <cell r="Q4063" t="str">
            <v>QUITO</v>
          </cell>
          <cell r="R4063" t="str">
            <v>PICHINCHA</v>
          </cell>
          <cell r="S4063" t="str">
            <v>CALDERON (CARAPUNGO)</v>
          </cell>
          <cell r="T4063" t="str">
            <v>FLEXTRANS UIO</v>
          </cell>
          <cell r="U4063" t="str">
            <v>FLEXNETUIO_LOCAL</v>
          </cell>
          <cell r="V4063">
            <v>1</v>
          </cell>
          <cell r="W4063">
            <v>5.5</v>
          </cell>
          <cell r="X4063" t="str">
            <v>HYCITE QUITO</v>
          </cell>
          <cell r="Y4063" t="str">
            <v>FLEX NET CALLE 28 DE JUNIO S/N Y GARCIA MORENO ENTRADA LLANO GRANDE</v>
          </cell>
        </row>
        <row r="4064">
          <cell r="A4064" t="str">
            <v>98665305_A</v>
          </cell>
          <cell r="B4064">
            <v>483245</v>
          </cell>
          <cell r="C4064" t="str">
            <v>98665305_A</v>
          </cell>
          <cell r="D4064" t="str">
            <v>HYCITE</v>
          </cell>
          <cell r="E4064" t="str">
            <v>DESPACHO</v>
          </cell>
          <cell r="F4064" t="str">
            <v>NORMAL</v>
          </cell>
          <cell r="G4064" t="str">
            <v>031002004119652</v>
          </cell>
          <cell r="H4064">
            <v>44915</v>
          </cell>
          <cell r="I4064" t="str">
            <v>ENTREGADO</v>
          </cell>
          <cell r="J4064">
            <v>44922</v>
          </cell>
          <cell r="K4064" t="str">
            <v>PATRICIA LOJA</v>
          </cell>
          <cell r="L4064" t="str">
            <v>BENIGNO CRUZ Y CORDILLERA DEL CONDOR ESQUI EL PANQUI //CENTRO PACHICUTZA 190650 ZAMORA-CHINCHIPE</v>
          </cell>
          <cell r="N4064" t="str">
            <v>0985914917 / 997052781</v>
          </cell>
          <cell r="O4064" t="str">
            <v>0985914917 / 997052781</v>
          </cell>
          <cell r="P4064" t="str">
            <v>190401</v>
          </cell>
          <cell r="Q4064" t="str">
            <v>EL PANGUI</v>
          </cell>
          <cell r="R4064" t="str">
            <v>ZAMORA CHINCHIPE</v>
          </cell>
          <cell r="S4064" t="str">
            <v>EL PANGUI - EL GUISME - PACHICUTZA - SAN ROQUE</v>
          </cell>
          <cell r="T4064" t="str">
            <v>TRAMACO</v>
          </cell>
          <cell r="U4064" t="str">
            <v>FLEXNETUIO_PROVINCIA</v>
          </cell>
          <cell r="V4064">
            <v>1</v>
          </cell>
          <cell r="W4064">
            <v>5.5</v>
          </cell>
          <cell r="X4064" t="str">
            <v>HYCITE QUITO</v>
          </cell>
          <cell r="Y4064" t="str">
            <v>FLEX NET CALLE 28 DE JUNIO S/N Y GARCIA MORENO ENTRADA LLANO GRANDE</v>
          </cell>
        </row>
        <row r="4065">
          <cell r="A4065" t="str">
            <v>98673294_A</v>
          </cell>
          <cell r="B4065">
            <v>483246</v>
          </cell>
          <cell r="C4065" t="str">
            <v>98673294_A</v>
          </cell>
          <cell r="D4065" t="str">
            <v>HYCITE</v>
          </cell>
          <cell r="E4065" t="str">
            <v>DESPACHO</v>
          </cell>
          <cell r="F4065" t="str">
            <v>NORMAL</v>
          </cell>
          <cell r="G4065" t="str">
            <v>TFQ89849</v>
          </cell>
          <cell r="H4065">
            <v>44915</v>
          </cell>
          <cell r="I4065" t="str">
            <v>ENTREGADO</v>
          </cell>
          <cell r="J4065">
            <v>44916</v>
          </cell>
          <cell r="K4065" t="str">
            <v>JENNY ARIAS</v>
          </cell>
          <cell r="L4065" t="str">
            <v>PANAMERICANA NORTE FRENTE A LA YAMBAL CONJUNTO ARCOS DEL NORTE C9 QUITO // CARRETAS CARCELEN 170133 PICHINCHA</v>
          </cell>
          <cell r="N4065" t="str">
            <v>0994174326</v>
          </cell>
          <cell r="O4065" t="str">
            <v>0994174326</v>
          </cell>
          <cell r="P4065" t="str">
            <v>170208</v>
          </cell>
          <cell r="Q4065" t="str">
            <v>QUITO</v>
          </cell>
          <cell r="R4065" t="str">
            <v>PICHINCHA</v>
          </cell>
          <cell r="S4065" t="str">
            <v>CALDERON (CARAPUNGO)</v>
          </cell>
          <cell r="T4065" t="str">
            <v>TRANSERVISS</v>
          </cell>
          <cell r="U4065" t="str">
            <v>FLEXNETUIO_LOCAL</v>
          </cell>
          <cell r="V4065">
            <v>1</v>
          </cell>
          <cell r="W4065">
            <v>5.5</v>
          </cell>
          <cell r="X4065" t="str">
            <v>HYCITE QUITO</v>
          </cell>
          <cell r="Y4065" t="str">
            <v>FLEX NET CALLE 28 DE JUNIO S/N Y GARCIA MORENO ENTRADA LLANO GRANDE</v>
          </cell>
        </row>
        <row r="4066">
          <cell r="A4066" t="str">
            <v>98673715_A</v>
          </cell>
          <cell r="B4066">
            <v>483247</v>
          </cell>
          <cell r="C4066" t="str">
            <v>98673715_A</v>
          </cell>
          <cell r="D4066" t="str">
            <v>HYCITE</v>
          </cell>
          <cell r="E4066" t="str">
            <v>DESPACHO</v>
          </cell>
          <cell r="F4066" t="str">
            <v>NORMAL</v>
          </cell>
          <cell r="G4066" t="str">
            <v>TFQ89850</v>
          </cell>
          <cell r="H4066">
            <v>44915</v>
          </cell>
          <cell r="I4066" t="str">
            <v>ENTREGADO</v>
          </cell>
          <cell r="J4066">
            <v>44916</v>
          </cell>
          <cell r="K4066" t="str">
            <v>CARMITA CARRILLO</v>
          </cell>
          <cell r="L4066" t="str">
            <v>CALLE YAGUACHI E6 -53 Y NUMA POMPILLO QUITO  PICHINCHA 170403 PICHINCHA</v>
          </cell>
          <cell r="M4066" t="str">
            <v/>
          </cell>
          <cell r="N4066" t="str">
            <v>022906760</v>
          </cell>
          <cell r="O4066" t="str">
            <v>022906760</v>
          </cell>
          <cell r="P4066" t="str">
            <v>170403</v>
          </cell>
          <cell r="Q4066" t="str">
            <v>QUITO</v>
          </cell>
          <cell r="R4066" t="str">
            <v>PICHINCHA</v>
          </cell>
          <cell r="S4066" t="str">
            <v>QUITO</v>
          </cell>
          <cell r="T4066" t="str">
            <v>FLEXTRANS UIO</v>
          </cell>
          <cell r="U4066" t="str">
            <v>FLEXNETUIO_LOCAL</v>
          </cell>
          <cell r="V4066">
            <v>1</v>
          </cell>
          <cell r="W4066">
            <v>5.5</v>
          </cell>
          <cell r="X4066" t="str">
            <v>HYCITE QUITO</v>
          </cell>
          <cell r="Y4066" t="str">
            <v>FLEX NET CALLE 28 DE JUNIO S/N Y GARCIA MORENO ENTRADA LLANO GRANDE</v>
          </cell>
        </row>
        <row r="4067">
          <cell r="A4067" t="str">
            <v>98673991_A</v>
          </cell>
          <cell r="B4067">
            <v>483248</v>
          </cell>
          <cell r="C4067" t="str">
            <v>98673991_A</v>
          </cell>
          <cell r="D4067" t="str">
            <v>HYCITE</v>
          </cell>
          <cell r="E4067" t="str">
            <v>DESPACHO</v>
          </cell>
          <cell r="F4067" t="str">
            <v>NORMAL</v>
          </cell>
          <cell r="G4067" t="str">
            <v>TFQ89851</v>
          </cell>
          <cell r="H4067">
            <v>44915</v>
          </cell>
          <cell r="I4067" t="str">
            <v>ENTREGADO</v>
          </cell>
          <cell r="J4067">
            <v>44916</v>
          </cell>
          <cell r="K4067" t="str">
            <v>DAVID D ARIAS AC</v>
          </cell>
          <cell r="L4067" t="str">
            <v>JULIO TEODORO SALEM N57-181 Y MANUEL GODOY  KENNEDY 170513 PICHINCHA</v>
          </cell>
          <cell r="M4067" t="str">
            <v/>
          </cell>
          <cell r="N4067" t="str">
            <v>0987482990 / 322408419</v>
          </cell>
          <cell r="O4067" t="str">
            <v>0987482990 / 322408419</v>
          </cell>
          <cell r="P4067" t="str">
            <v>170513</v>
          </cell>
          <cell r="Q4067" t="str">
            <v>QUITO</v>
          </cell>
          <cell r="R4067" t="str">
            <v>PICHINCHA</v>
          </cell>
          <cell r="S4067" t="str">
            <v>QUITO</v>
          </cell>
          <cell r="T4067" t="str">
            <v>FLEXTRANS UIO</v>
          </cell>
          <cell r="U4067" t="str">
            <v>FLEXNETUIO_LOCAL</v>
          </cell>
          <cell r="V4067">
            <v>1</v>
          </cell>
          <cell r="W4067">
            <v>5.5</v>
          </cell>
          <cell r="X4067" t="str">
            <v>HYCITE QUITO</v>
          </cell>
          <cell r="Y4067" t="str">
            <v>FLEX NET CALLE 28 DE JUNIO S/N Y GARCIA MORENO ENTRADA LLANO GRANDE</v>
          </cell>
        </row>
        <row r="4068">
          <cell r="A4068" t="str">
            <v>98677543_A</v>
          </cell>
          <cell r="B4068">
            <v>483249</v>
          </cell>
          <cell r="C4068" t="str">
            <v>98677543_A</v>
          </cell>
          <cell r="D4068" t="str">
            <v>HYCITE</v>
          </cell>
          <cell r="E4068" t="str">
            <v>DESPACHO</v>
          </cell>
          <cell r="F4068" t="str">
            <v>NORMAL</v>
          </cell>
          <cell r="G4068" t="str">
            <v>TFQ89852</v>
          </cell>
          <cell r="H4068">
            <v>44915</v>
          </cell>
          <cell r="I4068" t="str">
            <v>ENTREGADO</v>
          </cell>
          <cell r="J4068">
            <v>44916</v>
          </cell>
          <cell r="K4068" t="str">
            <v>JOSE ZABALA</v>
          </cell>
          <cell r="L4068" t="str">
            <v>EL PANGUI S13 - 390 Y SERAPRO SAPERANI IGLESIA BETHEL QUITO // CDLA LA UNION Y JUSTICIA SAN BARTOLO 170601 PICHINCHA</v>
          </cell>
          <cell r="M4068" t="str">
            <v/>
          </cell>
          <cell r="N4068" t="str">
            <v>0999806099 / 022638450</v>
          </cell>
          <cell r="O4068" t="str">
            <v>0999806099 / 022638450</v>
          </cell>
          <cell r="P4068" t="str">
            <v>170601</v>
          </cell>
          <cell r="Q4068" t="str">
            <v>QUITO</v>
          </cell>
          <cell r="R4068" t="str">
            <v>PICHINCHA</v>
          </cell>
          <cell r="S4068" t="str">
            <v>QUITO</v>
          </cell>
          <cell r="T4068" t="str">
            <v>FLEXTRANS UIO</v>
          </cell>
          <cell r="U4068" t="str">
            <v>FLEXNETUIO_LOCAL</v>
          </cell>
          <cell r="V4068">
            <v>1</v>
          </cell>
          <cell r="W4068">
            <v>5.5</v>
          </cell>
          <cell r="X4068" t="str">
            <v>HYCITE QUITO</v>
          </cell>
          <cell r="Y4068" t="str">
            <v>FLEX NET CALLE 28 DE JUNIO S/N Y GARCIA MORENO ENTRADA LLANO GRANDE</v>
          </cell>
        </row>
        <row r="4069">
          <cell r="A4069" t="str">
            <v>98678014_A</v>
          </cell>
          <cell r="B4069">
            <v>483251</v>
          </cell>
          <cell r="C4069" t="str">
            <v>98678014_A</v>
          </cell>
          <cell r="D4069" t="str">
            <v>HYCITE</v>
          </cell>
          <cell r="E4069" t="str">
            <v>DESPACHO</v>
          </cell>
          <cell r="F4069" t="str">
            <v>NORMAL</v>
          </cell>
          <cell r="G4069" t="str">
            <v>TFQ89854</v>
          </cell>
          <cell r="H4069">
            <v>44915</v>
          </cell>
          <cell r="I4069" t="str">
            <v>ENTREGADO</v>
          </cell>
          <cell r="J4069">
            <v>44916</v>
          </cell>
          <cell r="K4069" t="str">
            <v>GABRIELA LOPEZ</v>
          </cell>
          <cell r="L4069" t="str">
            <v>DE LAS ANONAS E13-124 Y GUAYACANES DIAGONAL AL COLEGIO DE ARTES QUITO // PLAN VICTORIA 3 EL INCA 170124 PICHINCHA</v>
          </cell>
          <cell r="N4069" t="str">
            <v>0992753001</v>
          </cell>
          <cell r="O4069" t="str">
            <v>0992753001</v>
          </cell>
          <cell r="P4069" t="str">
            <v>170208</v>
          </cell>
          <cell r="Q4069" t="str">
            <v>QUITO</v>
          </cell>
          <cell r="R4069" t="str">
            <v>PICHINCHA</v>
          </cell>
          <cell r="S4069" t="str">
            <v>CALDERON (CARAPUNGO)</v>
          </cell>
          <cell r="T4069" t="str">
            <v>FLEXTRANS UIO</v>
          </cell>
          <cell r="U4069" t="str">
            <v>FLEXNETUIO_LOCAL</v>
          </cell>
          <cell r="V4069">
            <v>1</v>
          </cell>
          <cell r="W4069">
            <v>5.5</v>
          </cell>
          <cell r="X4069" t="str">
            <v>HYCITE QUITO</v>
          </cell>
          <cell r="Y4069" t="str">
            <v>FLEX NET CALLE 28 DE JUNIO S/N Y GARCIA MORENO ENTRADA LLANO GRANDE</v>
          </cell>
        </row>
        <row r="4070">
          <cell r="A4070" t="str">
            <v>98678488_A</v>
          </cell>
          <cell r="B4070">
            <v>483252</v>
          </cell>
          <cell r="C4070" t="str">
            <v>98678488_A</v>
          </cell>
          <cell r="D4070" t="str">
            <v>HYCITE</v>
          </cell>
          <cell r="E4070" t="str">
            <v>DESPACHO</v>
          </cell>
          <cell r="F4070" t="str">
            <v>NORMAL</v>
          </cell>
          <cell r="G4070" t="str">
            <v>031002004119653</v>
          </cell>
          <cell r="H4070">
            <v>44915</v>
          </cell>
          <cell r="I4070" t="str">
            <v>ENTREGADO</v>
          </cell>
          <cell r="J4070">
            <v>44917</v>
          </cell>
          <cell r="K4070" t="str">
            <v>PATRICIA CHICA</v>
          </cell>
          <cell r="L4070" t="str">
            <v>VIA ESMERALDAS KM 3 1/2 SECTOR PORTILLA ATRAS PATIO RATOP QUININDE ROSA ZARATE 080401 ESMERALDAS</v>
          </cell>
          <cell r="M4070" t="str">
            <v/>
          </cell>
          <cell r="N4070" t="str">
            <v>0980816026</v>
          </cell>
          <cell r="O4070" t="str">
            <v>0980816026</v>
          </cell>
          <cell r="P4070" t="str">
            <v>080401</v>
          </cell>
          <cell r="Q4070" t="str">
            <v>QUININDE</v>
          </cell>
          <cell r="R4070" t="str">
            <v>ESMERALDAS</v>
          </cell>
          <cell r="S4070" t="str">
            <v>ROSA ZARATE (QUININDE) - LOS ANGELES</v>
          </cell>
          <cell r="T4070" t="str">
            <v>TRAMACO</v>
          </cell>
          <cell r="U4070" t="str">
            <v>FLEXNETUIO_PROVINCIA</v>
          </cell>
          <cell r="V4070">
            <v>1</v>
          </cell>
          <cell r="W4070">
            <v>5.5</v>
          </cell>
          <cell r="X4070" t="str">
            <v>HYCITE QUITO</v>
          </cell>
          <cell r="Y4070" t="str">
            <v>FLEX NET CALLE 28 DE JUNIO S/N Y GARCIA MORENO ENTRADA LLANO GRANDE</v>
          </cell>
        </row>
        <row r="4071">
          <cell r="A4071" t="str">
            <v>98678641_A</v>
          </cell>
          <cell r="B4071">
            <v>483253</v>
          </cell>
          <cell r="C4071" t="str">
            <v>98678641_A</v>
          </cell>
          <cell r="D4071" t="str">
            <v>HYCITE</v>
          </cell>
          <cell r="E4071" t="str">
            <v>DESPACHO</v>
          </cell>
          <cell r="F4071" t="str">
            <v>NORMAL</v>
          </cell>
          <cell r="G4071" t="str">
            <v>TF89855</v>
          </cell>
          <cell r="H4071">
            <v>44915</v>
          </cell>
          <cell r="I4071" t="str">
            <v>ENTREGADO</v>
          </cell>
          <cell r="J4071">
            <v>44916</v>
          </cell>
          <cell r="K4071" t="str">
            <v>SANDRA FRANCO</v>
          </cell>
          <cell r="L4071" t="str">
            <v>AALMEDA DEL RIO MZA 2825 VILA 108 FRENTE DESPENSA ARIEL GUAYAQUIL//MORENO LOTE 2 PASCUALES 090703 GUAYAS</v>
          </cell>
          <cell r="M4071" t="str">
            <v/>
          </cell>
          <cell r="N4071" t="str">
            <v>0979669746 / 979669716</v>
          </cell>
          <cell r="O4071" t="str">
            <v>0979669746 / 979669716</v>
          </cell>
          <cell r="P4071" t="str">
            <v>090703</v>
          </cell>
          <cell r="Q4071" t="str">
            <v>GUAYAQUIL</v>
          </cell>
          <cell r="R4071" t="str">
            <v>GUAYAS</v>
          </cell>
          <cell r="S4071" t="str">
            <v>GUAYAQUIL</v>
          </cell>
          <cell r="T4071" t="str">
            <v>ITSACOURIER</v>
          </cell>
          <cell r="U4071" t="str">
            <v>FLEXNETUIO_GYE</v>
          </cell>
          <cell r="V4071">
            <v>1</v>
          </cell>
          <cell r="W4071">
            <v>5.5</v>
          </cell>
          <cell r="X4071" t="str">
            <v>HYCITE QUITO</v>
          </cell>
          <cell r="Y4071" t="str">
            <v>FLEX NET CALLE 28 DE JUNIO S/N Y GARCIA MORENO ENTRADA LLANO GRANDE</v>
          </cell>
        </row>
        <row r="4072">
          <cell r="A4072" t="str">
            <v>98680518_A</v>
          </cell>
          <cell r="B4072">
            <v>483254</v>
          </cell>
          <cell r="C4072" t="str">
            <v>98680518_A</v>
          </cell>
          <cell r="D4072" t="str">
            <v>HYCITE</v>
          </cell>
          <cell r="E4072" t="str">
            <v>DESPACHO</v>
          </cell>
          <cell r="F4072" t="str">
            <v>NORMAL</v>
          </cell>
          <cell r="G4072" t="str">
            <v>031002004119654</v>
          </cell>
          <cell r="H4072">
            <v>44915</v>
          </cell>
          <cell r="I4072" t="str">
            <v>ENTREGADO</v>
          </cell>
          <cell r="J4072">
            <v>44917</v>
          </cell>
          <cell r="K4072" t="str">
            <v>ALEJANDRO J JARAMILLO M</v>
          </cell>
          <cell r="L4072" t="str">
            <v>BERNARDO VALDIVIEZO #191-38 Y QUITO   LOJA 110108 LOJA</v>
          </cell>
          <cell r="M4072" t="str">
            <v/>
          </cell>
          <cell r="N4072" t="str">
            <v>0989928703 / 372573142</v>
          </cell>
          <cell r="O4072" t="str">
            <v>0989928703 / 372573142</v>
          </cell>
          <cell r="P4072" t="str">
            <v>110108</v>
          </cell>
          <cell r="Q4072" t="str">
            <v>LOJA</v>
          </cell>
          <cell r="R4072" t="str">
            <v>LOJA</v>
          </cell>
          <cell r="S4072" t="str">
            <v>LOJA</v>
          </cell>
          <cell r="T4072" t="str">
            <v>TRAMACO</v>
          </cell>
          <cell r="U4072" t="str">
            <v>FLEXNETUIO_PROVINCIA</v>
          </cell>
          <cell r="V4072">
            <v>1</v>
          </cell>
          <cell r="W4072">
            <v>5.5</v>
          </cell>
          <cell r="X4072" t="str">
            <v>HYCITE QUITO</v>
          </cell>
          <cell r="Y4072" t="str">
            <v>FLEX NET CALLE 28 DE JUNIO S/N Y GARCIA MORENO ENTRADA LLANO GRANDE</v>
          </cell>
        </row>
        <row r="4073">
          <cell r="A4073" t="str">
            <v>98680748</v>
          </cell>
          <cell r="B4073">
            <v>483255</v>
          </cell>
          <cell r="C4073" t="str">
            <v>98680748</v>
          </cell>
          <cell r="D4073" t="str">
            <v>HYCITE</v>
          </cell>
          <cell r="E4073" t="str">
            <v>DESPACHO</v>
          </cell>
          <cell r="F4073" t="str">
            <v>NORMAL</v>
          </cell>
          <cell r="G4073" t="str">
            <v>TFQ89856</v>
          </cell>
          <cell r="H4073">
            <v>44915</v>
          </cell>
          <cell r="I4073" t="str">
            <v>ENTREGADO</v>
          </cell>
          <cell r="J4073">
            <v>44916</v>
          </cell>
          <cell r="K4073" t="str">
            <v>DARWIN G CUZCO C</v>
          </cell>
          <cell r="L4073" t="str">
            <v>ALFONSO PEREZ PALLARES Y ALBERTO ACOSTA ACOSTA OE12  QUITO DISTRITO METROPOLIT 170801 PICHINCHA</v>
          </cell>
          <cell r="M4073" t="str">
            <v/>
          </cell>
          <cell r="N4073" t="str">
            <v>0987062514 / 324513216</v>
          </cell>
          <cell r="O4073" t="str">
            <v>0987062514 / 324513216</v>
          </cell>
          <cell r="P4073" t="str">
            <v>170801</v>
          </cell>
          <cell r="Q4073" t="str">
            <v>QUITO</v>
          </cell>
          <cell r="R4073" t="str">
            <v>PICHINCHA</v>
          </cell>
          <cell r="S4073" t="str">
            <v>CONOCOTO</v>
          </cell>
          <cell r="T4073" t="str">
            <v>FLEXTRANS UIO</v>
          </cell>
          <cell r="U4073" t="str">
            <v>FLEXNETUIO_LOCAL</v>
          </cell>
          <cell r="V4073">
            <v>1</v>
          </cell>
          <cell r="W4073">
            <v>10.9</v>
          </cell>
          <cell r="X4073" t="str">
            <v>HYCITE QUITO</v>
          </cell>
          <cell r="Y4073" t="str">
            <v>FLEX NET CALLE 28 DE JUNIO S/N Y GARCIA MORENO ENTRADA LLANO GRANDE</v>
          </cell>
        </row>
        <row r="4074">
          <cell r="A4074" t="str">
            <v>98684150_A</v>
          </cell>
          <cell r="B4074">
            <v>483256</v>
          </cell>
          <cell r="C4074" t="str">
            <v>98684150_A</v>
          </cell>
          <cell r="D4074" t="str">
            <v>HYCITE</v>
          </cell>
          <cell r="E4074" t="str">
            <v>DESPACHO</v>
          </cell>
          <cell r="F4074" t="str">
            <v>NORMAL</v>
          </cell>
          <cell r="G4074" t="str">
            <v>031002004119655</v>
          </cell>
          <cell r="H4074">
            <v>44915</v>
          </cell>
          <cell r="I4074" t="str">
            <v>ENTREGADO</v>
          </cell>
          <cell r="J4074">
            <v>44917</v>
          </cell>
          <cell r="K4074" t="str">
            <v>FELIX SALAZAR</v>
          </cell>
          <cell r="L4074" t="str">
            <v>AV CIRCUNVALACION Y CALLE MANCHEN ESQUINA LAGO AGRIO//BARRIO EL TRANSPORTISTA NUEVA LOJA 210150 SUCUMBIOS</v>
          </cell>
          <cell r="N4074" t="str">
            <v>0983984690</v>
          </cell>
          <cell r="O4074" t="str">
            <v>0983984690</v>
          </cell>
          <cell r="P4074" t="str">
            <v>210201</v>
          </cell>
          <cell r="Q4074" t="str">
            <v>LAGO AGRIO</v>
          </cell>
          <cell r="R4074" t="str">
            <v>SUCUMBIOS</v>
          </cell>
          <cell r="S4074" t="str">
            <v>NUEVA LOJA - DIEZ DE AGOSTO</v>
          </cell>
          <cell r="T4074" t="str">
            <v>TRAMACO</v>
          </cell>
          <cell r="U4074" t="str">
            <v>FLEXNETUIO_PROVINCIA</v>
          </cell>
          <cell r="V4074">
            <v>1</v>
          </cell>
          <cell r="W4074">
            <v>5.5</v>
          </cell>
          <cell r="X4074" t="str">
            <v>HYCITE QUITO</v>
          </cell>
          <cell r="Y4074" t="str">
            <v>FLEX NET CALLE 28 DE JUNIO S/N Y GARCIA MORENO ENTRADA LLANO GRANDE</v>
          </cell>
        </row>
        <row r="4075">
          <cell r="A4075" t="str">
            <v>98685192_A</v>
          </cell>
          <cell r="B4075">
            <v>483257</v>
          </cell>
          <cell r="C4075" t="str">
            <v>98685192_A</v>
          </cell>
          <cell r="D4075" t="str">
            <v>HYCITE</v>
          </cell>
          <cell r="E4075" t="str">
            <v>DESPACHO</v>
          </cell>
          <cell r="F4075" t="str">
            <v>NORMAL</v>
          </cell>
          <cell r="G4075" t="str">
            <v>TFQ89857</v>
          </cell>
          <cell r="H4075">
            <v>44915</v>
          </cell>
          <cell r="I4075" t="str">
            <v>ENTREGADO</v>
          </cell>
          <cell r="J4075">
            <v>44916</v>
          </cell>
          <cell r="K4075" t="str">
            <v>MARCO LEON BRAVO ORTIZ(S)</v>
          </cell>
          <cell r="L4075" t="str">
            <v>: CALLE LUIS CORDERO OE2-231 Y PASAJE OE2F. CASA ESQUINERA. QUITO CONOCOTO/EL INNFA 170802 PICHINCHA</v>
          </cell>
          <cell r="N4075" t="str">
            <v>0995713149 /</v>
          </cell>
          <cell r="O4075" t="str">
            <v>0995713149 /</v>
          </cell>
          <cell r="P4075" t="str">
            <v>170802</v>
          </cell>
          <cell r="Q4075" t="str">
            <v>QUITO</v>
          </cell>
          <cell r="R4075" t="str">
            <v>PICHINCHA</v>
          </cell>
          <cell r="S4075" t="str">
            <v>CONOCOTO</v>
          </cell>
          <cell r="T4075" t="str">
            <v>FLEXTRANS UIO</v>
          </cell>
          <cell r="U4075" t="str">
            <v>FLEXNETUIO_LOCAL</v>
          </cell>
          <cell r="V4075">
            <v>1</v>
          </cell>
          <cell r="W4075">
            <v>5.5</v>
          </cell>
          <cell r="X4075" t="str">
            <v>HYCITE QUITO</v>
          </cell>
          <cell r="Y4075" t="str">
            <v>FLEX NET CALLE 28 DE JUNIO S/N Y GARCIA MORENO ENTRADA LLANO GRANDE</v>
          </cell>
        </row>
        <row r="4076">
          <cell r="A4076" t="str">
            <v>98685248</v>
          </cell>
          <cell r="B4076">
            <v>483258</v>
          </cell>
          <cell r="C4076" t="str">
            <v>98685248</v>
          </cell>
          <cell r="D4076" t="str">
            <v>HYCITE</v>
          </cell>
          <cell r="E4076" t="str">
            <v>DESPACHO</v>
          </cell>
          <cell r="F4076" t="str">
            <v>NORMAL</v>
          </cell>
          <cell r="G4076" t="str">
            <v>TFQ89858</v>
          </cell>
          <cell r="H4076">
            <v>44915</v>
          </cell>
          <cell r="I4076" t="str">
            <v>ENTREGADO</v>
          </cell>
          <cell r="J4076">
            <v>44916</v>
          </cell>
          <cell r="K4076" t="str">
            <v>ZOILA TERESA TOBAR MEDINA</v>
          </cell>
          <cell r="L4076" t="str">
            <v>FRAY LEONARDO MURIALDO N58-148 S/N FERRO TORRE QUITO COMITE DEL PUEBLO 170513 PICHINCHA</v>
          </cell>
          <cell r="M4076" t="str">
            <v/>
          </cell>
          <cell r="N4076" t="str">
            <v>0992188450 / 992500343</v>
          </cell>
          <cell r="O4076" t="str">
            <v>0992188450 / 992500343</v>
          </cell>
          <cell r="P4076" t="str">
            <v>170513</v>
          </cell>
          <cell r="Q4076" t="str">
            <v>QUITO</v>
          </cell>
          <cell r="R4076" t="str">
            <v>PICHINCHA</v>
          </cell>
          <cell r="S4076" t="str">
            <v>QUITO</v>
          </cell>
          <cell r="T4076" t="str">
            <v>FLEXTRANS UIO</v>
          </cell>
          <cell r="U4076" t="str">
            <v>FLEXNETUIO_LOCAL</v>
          </cell>
          <cell r="V4076">
            <v>1</v>
          </cell>
          <cell r="W4076">
            <v>5.5</v>
          </cell>
          <cell r="X4076" t="str">
            <v>HYCITE QUITO</v>
          </cell>
          <cell r="Y4076" t="str">
            <v>FLEX NET CALLE 28 DE JUNIO S/N Y GARCIA MORENO ENTRADA LLANO GRANDE</v>
          </cell>
        </row>
        <row r="4077">
          <cell r="A4077" t="str">
            <v>98685830</v>
          </cell>
          <cell r="B4077">
            <v>483259</v>
          </cell>
          <cell r="C4077" t="str">
            <v>98685830</v>
          </cell>
          <cell r="D4077" t="str">
            <v>HYCITE</v>
          </cell>
          <cell r="E4077" t="str">
            <v>DESPACHO</v>
          </cell>
          <cell r="F4077" t="str">
            <v>NORMAL</v>
          </cell>
          <cell r="G4077" t="str">
            <v>031002004119656</v>
          </cell>
          <cell r="H4077">
            <v>44915</v>
          </cell>
          <cell r="I4077" t="str">
            <v>ENTREGADO</v>
          </cell>
          <cell r="J4077">
            <v>44916</v>
          </cell>
          <cell r="K4077" t="str">
            <v>MARIETA MARILU YEPEZ ROSERO (S)</v>
          </cell>
          <cell r="L4077" t="str">
            <v>RAO LITA 9 45 ENTRE PRINCESA PACCHA Y QUILAGO IBARRA CARANQUI/IBARRA 170301 IMBABURA</v>
          </cell>
          <cell r="N4077" t="str">
            <v>0994373548 /</v>
          </cell>
          <cell r="O4077" t="str">
            <v>0994373548 /</v>
          </cell>
          <cell r="P4077" t="str">
            <v>100101</v>
          </cell>
          <cell r="Q4077" t="str">
            <v>IBARRA</v>
          </cell>
          <cell r="R4077" t="str">
            <v>IMBABURA</v>
          </cell>
          <cell r="S4077" t="str">
            <v>SAN MIGUEL DE IBARRA</v>
          </cell>
          <cell r="T4077" t="str">
            <v>TRAMACO</v>
          </cell>
          <cell r="U4077" t="str">
            <v>FLEXNETUIO_PROVINCIA</v>
          </cell>
          <cell r="V4077">
            <v>1</v>
          </cell>
          <cell r="W4077">
            <v>5.5</v>
          </cell>
          <cell r="X4077" t="str">
            <v>HYCITE QUITO</v>
          </cell>
          <cell r="Y4077" t="str">
            <v>FLEX NET CALLE 28 DE JUNIO S/N Y GARCIA MORENO ENTRADA LLANO GRANDE</v>
          </cell>
        </row>
        <row r="4078">
          <cell r="A4078" t="str">
            <v>98688193_A</v>
          </cell>
          <cell r="B4078">
            <v>483260</v>
          </cell>
          <cell r="C4078" t="str">
            <v>98688193_A</v>
          </cell>
          <cell r="D4078" t="str">
            <v>HYCITE</v>
          </cell>
          <cell r="E4078" t="str">
            <v>DESPACHO</v>
          </cell>
          <cell r="F4078" t="str">
            <v>NORMAL</v>
          </cell>
          <cell r="G4078" t="str">
            <v>TFQ89859</v>
          </cell>
          <cell r="H4078">
            <v>44915</v>
          </cell>
          <cell r="I4078" t="str">
            <v>ENTREGADO</v>
          </cell>
          <cell r="J4078">
            <v>44916</v>
          </cell>
          <cell r="K4078" t="str">
            <v>AIDA RUIZ</v>
          </cell>
          <cell r="L4078" t="str">
            <v>CL N LT 688 Y AV RICARDO DESCALZI QUITO - URB EL CONDADO EL CONDADO 170134 PICHINCHA</v>
          </cell>
          <cell r="N4078" t="str">
            <v>0992942508</v>
          </cell>
          <cell r="O4078" t="str">
            <v>0992942508</v>
          </cell>
          <cell r="P4078" t="str">
            <v>170208</v>
          </cell>
          <cell r="Q4078" t="str">
            <v>QUITO</v>
          </cell>
          <cell r="R4078" t="str">
            <v>PICHINCHA</v>
          </cell>
          <cell r="S4078" t="str">
            <v>CALDERON (CARAPUNGO)</v>
          </cell>
          <cell r="T4078" t="str">
            <v>TRANSERVISS</v>
          </cell>
          <cell r="U4078" t="str">
            <v>FLEXNETUIO_LOCAL</v>
          </cell>
          <cell r="V4078">
            <v>1</v>
          </cell>
          <cell r="W4078">
            <v>5.5</v>
          </cell>
          <cell r="X4078" t="str">
            <v>HYCITE QUITO</v>
          </cell>
          <cell r="Y4078" t="str">
            <v>FLEX NET CALLE 28 DE JUNIO S/N Y GARCIA MORENO ENTRADA LLANO GRANDE</v>
          </cell>
        </row>
        <row r="4079">
          <cell r="A4079" t="str">
            <v>98689835</v>
          </cell>
          <cell r="B4079">
            <v>483261</v>
          </cell>
          <cell r="C4079" t="str">
            <v>98689835</v>
          </cell>
          <cell r="D4079" t="str">
            <v>HYCITE</v>
          </cell>
          <cell r="E4079" t="str">
            <v>DESPACHO</v>
          </cell>
          <cell r="F4079" t="str">
            <v>NORMAL</v>
          </cell>
          <cell r="G4079" t="str">
            <v>031002004119657</v>
          </cell>
          <cell r="H4079">
            <v>44915</v>
          </cell>
          <cell r="I4079" t="str">
            <v>ENTREGADO</v>
          </cell>
          <cell r="J4079">
            <v>44917</v>
          </cell>
          <cell r="K4079" t="str">
            <v>JOSE MELCHOR LOZANO IDROVO (S)</v>
          </cell>
          <cell r="L4079" t="str">
            <v>VIA QUEVEDO KM 2 Y PUERTO ILA CASA N. 1218, CASA DE 3 PISOS BLANCA SANTO DOMINGO ABRAHAN CALAZACON 230203 SANTO DOMINGO</v>
          </cell>
          <cell r="M4079" t="str">
            <v/>
          </cell>
          <cell r="N4079" t="str">
            <v>0990512275 /</v>
          </cell>
          <cell r="O4079" t="str">
            <v>0990512275 /</v>
          </cell>
          <cell r="P4079" t="str">
            <v>230203</v>
          </cell>
          <cell r="Q4079" t="str">
            <v>SANTO DOMINGO</v>
          </cell>
          <cell r="R4079" t="str">
            <v>SANTO DOMINGO DE LOS TSACHILAS</v>
          </cell>
          <cell r="S4079" t="str">
            <v>SANTO DOMINGO DE LOS COLORADOS</v>
          </cell>
          <cell r="T4079" t="str">
            <v>TRAMACO</v>
          </cell>
          <cell r="U4079" t="str">
            <v>FLEXNETUIO_PROVINCIA</v>
          </cell>
          <cell r="V4079">
            <v>1</v>
          </cell>
          <cell r="W4079">
            <v>5.5</v>
          </cell>
          <cell r="X4079" t="str">
            <v>HYCITE QUITO</v>
          </cell>
          <cell r="Y4079" t="str">
            <v>FLEX NET CALLE 28 DE JUNIO S/N Y GARCIA MORENO ENTRADA LLANO GRANDE</v>
          </cell>
        </row>
        <row r="4080">
          <cell r="A4080" t="str">
            <v>98689952_A</v>
          </cell>
          <cell r="B4080">
            <v>483262</v>
          </cell>
          <cell r="C4080" t="str">
            <v>98689952_A</v>
          </cell>
          <cell r="D4080" t="str">
            <v>HYCITE</v>
          </cell>
          <cell r="E4080" t="str">
            <v>DESPACHO</v>
          </cell>
          <cell r="F4080" t="str">
            <v>NORMAL</v>
          </cell>
          <cell r="G4080" t="str">
            <v>TFQ89860</v>
          </cell>
          <cell r="H4080">
            <v>44915</v>
          </cell>
          <cell r="I4080" t="str">
            <v>ENTREGADO</v>
          </cell>
          <cell r="J4080">
            <v>44916</v>
          </cell>
          <cell r="K4080" t="str">
            <v>CESAR BERMEO</v>
          </cell>
          <cell r="L4080" t="str">
            <v>ORELLANA E7335 CONJ PORTAL DE CUMBAYA 2 CASA 22 QUITO / CUMBAYA CUMBAYA 170157 PICHINCHA</v>
          </cell>
          <cell r="N4080" t="str">
            <v>0999730165</v>
          </cell>
          <cell r="O4080" t="str">
            <v>0999730165</v>
          </cell>
          <cell r="P4080" t="str">
            <v>170208</v>
          </cell>
          <cell r="Q4080" t="str">
            <v>QUITO</v>
          </cell>
          <cell r="R4080" t="str">
            <v>PICHINCHA</v>
          </cell>
          <cell r="S4080" t="str">
            <v>CALDERON (CARAPUNGO)</v>
          </cell>
          <cell r="T4080" t="str">
            <v>FLEXTRANS UIO</v>
          </cell>
          <cell r="U4080" t="str">
            <v>FLEXNETUIO_LOCAL</v>
          </cell>
          <cell r="V4080">
            <v>1</v>
          </cell>
          <cell r="W4080">
            <v>5.5</v>
          </cell>
          <cell r="X4080" t="str">
            <v>HYCITE QUITO</v>
          </cell>
          <cell r="Y4080" t="str">
            <v>FLEX NET CALLE 28 DE JUNIO S/N Y GARCIA MORENO ENTRADA LLANO GRANDE</v>
          </cell>
        </row>
        <row r="4081">
          <cell r="A4081" t="str">
            <v>98692045_A</v>
          </cell>
          <cell r="B4081">
            <v>483263</v>
          </cell>
          <cell r="C4081" t="str">
            <v>98692045_A</v>
          </cell>
          <cell r="D4081" t="str">
            <v>HYCITE</v>
          </cell>
          <cell r="E4081" t="str">
            <v>DESPACHO</v>
          </cell>
          <cell r="F4081" t="str">
            <v>NORMAL</v>
          </cell>
          <cell r="G4081" t="str">
            <v>TFQ89861</v>
          </cell>
          <cell r="H4081">
            <v>44915</v>
          </cell>
          <cell r="I4081" t="str">
            <v>ENTREGADO</v>
          </cell>
          <cell r="J4081">
            <v>44917</v>
          </cell>
          <cell r="K4081" t="str">
            <v>JOSE INGA</v>
          </cell>
          <cell r="L4081" t="str">
            <v>JULIO JORA Y AGUSTIN ALBAN BORJA ESCUELA JULIO DANOS TRANSITO DE CHILLOGA QUITO// TRANSITO DE CHILLOGALLO CHILLOGALLO 170105 PICHINCHA</v>
          </cell>
          <cell r="N4081" t="str">
            <v>0982554611</v>
          </cell>
          <cell r="O4081" t="str">
            <v>0982554611</v>
          </cell>
          <cell r="P4081" t="str">
            <v>170208</v>
          </cell>
          <cell r="Q4081" t="str">
            <v>QUITO</v>
          </cell>
          <cell r="R4081" t="str">
            <v>PICHINCHA</v>
          </cell>
          <cell r="S4081" t="str">
            <v>CALDERON (CARAPUNGO)</v>
          </cell>
          <cell r="T4081" t="str">
            <v>FLEXTRANS UIO</v>
          </cell>
          <cell r="U4081" t="str">
            <v>FLEXNETUIO_LOCAL</v>
          </cell>
          <cell r="V4081">
            <v>1</v>
          </cell>
          <cell r="W4081">
            <v>5.5</v>
          </cell>
          <cell r="X4081" t="str">
            <v>HYCITE QUITO</v>
          </cell>
          <cell r="Y4081" t="str">
            <v>FLEX NET CALLE 28 DE JUNIO S/N Y GARCIA MORENO ENTRADA LLANO GRANDE</v>
          </cell>
        </row>
        <row r="4082">
          <cell r="A4082" t="str">
            <v>2478350</v>
          </cell>
          <cell r="B4082">
            <v>483235</v>
          </cell>
          <cell r="C4082" t="str">
            <v>2478350</v>
          </cell>
          <cell r="D4082" t="str">
            <v>MDELIVERY</v>
          </cell>
          <cell r="E4082" t="str">
            <v>DESPACHO</v>
          </cell>
          <cell r="F4082" t="str">
            <v>NORMAL</v>
          </cell>
          <cell r="G4082" t="str">
            <v>031080002478350</v>
          </cell>
          <cell r="H4082">
            <v>44915</v>
          </cell>
          <cell r="I4082" t="str">
            <v>ENTREGADO</v>
          </cell>
          <cell r="J4082">
            <v>44916</v>
          </cell>
          <cell r="K4082" t="str">
            <v>LUIS JAVIER CHIMBO GREFA_LUIS JAVIER CHIMBO GREFA</v>
          </cell>
          <cell r="L4082" t="str">
            <v>AMBATO CDLA SAN JUAN DE BELLAVISTA CALLE 9 DE OCTUBRE Y PASAJE IPIALES CASA DE DOS PISOS PUERTA COLOR NARANJA</v>
          </cell>
          <cell r="M4082" t="str">
            <v>1850922749001</v>
          </cell>
          <cell r="N4082" t="str">
            <v>0979247410</v>
          </cell>
          <cell r="O4082" t="str">
            <v/>
          </cell>
          <cell r="P4082" t="str">
            <v>AMBATO</v>
          </cell>
          <cell r="Q4082" t="str">
            <v>AMBATO</v>
          </cell>
          <cell r="R4082" t="str">
            <v>TUNGURAHUA</v>
          </cell>
          <cell r="S4082" t="str">
            <v>AMBATO</v>
          </cell>
          <cell r="T4082" t="str">
            <v>TRAMACO</v>
          </cell>
          <cell r="U4082" t="str">
            <v>FLEXNETUIO_PROVINCIA</v>
          </cell>
          <cell r="V4082">
            <v>1</v>
          </cell>
          <cell r="W4082">
            <v>1</v>
          </cell>
          <cell r="X4082" t="str">
            <v>FLEXNET ECUADOR - MDELIVERY</v>
          </cell>
          <cell r="Y4082" t="str">
            <v>CALLE 28 DE JUNIO S/N Y GARCIA MORENO ENTRADA LLANO GRANDE</v>
          </cell>
        </row>
        <row r="4083">
          <cell r="A4083" t="str">
            <v>2478351</v>
          </cell>
          <cell r="B4083">
            <v>483236</v>
          </cell>
          <cell r="C4083" t="str">
            <v>2478351</v>
          </cell>
          <cell r="D4083" t="str">
            <v>MDELIVERY</v>
          </cell>
          <cell r="E4083" t="str">
            <v>DESPACHO</v>
          </cell>
          <cell r="F4083" t="str">
            <v>NORMAL</v>
          </cell>
          <cell r="G4083" t="str">
            <v>TF89937</v>
          </cell>
          <cell r="H4083">
            <v>44915</v>
          </cell>
          <cell r="I4083" t="str">
            <v>ENTREGADO</v>
          </cell>
          <cell r="J4083">
            <v>44916</v>
          </cell>
          <cell r="K4083" t="str">
            <v xml:space="preserve">RODRIGUEZ Y ALVARADO ESCUELA DE NEGOCIOS CIA LTDA _RODRIGUEZ Y ALVARADO ESCUELA DE NEGOCIOS CIA LTDA </v>
          </cell>
          <cell r="L4083" t="str">
            <v>GUAYAQUIL ALAMOS DE LA ATARAZANA MZ K VILLA 14 C FRENTE A LA IGLESIA DE LOS TESTIGOS JEHOVA</v>
          </cell>
          <cell r="M4083" t="str">
            <v>0993367455001</v>
          </cell>
          <cell r="N4083" t="str">
            <v>0961705851/0961705851</v>
          </cell>
          <cell r="O4083" t="str">
            <v/>
          </cell>
          <cell r="P4083" t="str">
            <v>GUAYAQUIL</v>
          </cell>
          <cell r="Q4083" t="str">
            <v>GUAYAQUIL</v>
          </cell>
          <cell r="R4083" t="str">
            <v>GUAYAS</v>
          </cell>
          <cell r="T4083" t="str">
            <v>CARGO UNION</v>
          </cell>
          <cell r="U4083" t="str">
            <v>FLEXNETUIO_GYE</v>
          </cell>
          <cell r="V4083">
            <v>1</v>
          </cell>
          <cell r="W4083">
            <v>1</v>
          </cell>
          <cell r="X4083" t="str">
            <v>FLEXNET ECUADOR - MDELIVERY</v>
          </cell>
          <cell r="Y4083" t="str">
            <v>CALLE 28 DE JUNIO S/N Y GARCIA MORENO ENTRADA LLANO GRANDE</v>
          </cell>
        </row>
        <row r="4084">
          <cell r="A4084" t="str">
            <v>2478352</v>
          </cell>
          <cell r="B4084">
            <v>483237</v>
          </cell>
          <cell r="C4084" t="str">
            <v>2478352</v>
          </cell>
          <cell r="D4084" t="str">
            <v>MDELIVERY</v>
          </cell>
          <cell r="E4084" t="str">
            <v>DESPACHO</v>
          </cell>
          <cell r="F4084" t="str">
            <v>NORMAL</v>
          </cell>
          <cell r="G4084" t="str">
            <v>FT76270</v>
          </cell>
          <cell r="H4084">
            <v>44915</v>
          </cell>
          <cell r="I4084" t="str">
            <v>ENTREGADO</v>
          </cell>
          <cell r="J4084">
            <v>44916</v>
          </cell>
          <cell r="K4084" t="str">
            <v>Moreano Montero Roberto Enrique Pepita Suarez_NOVAECUADOR AGENCIA ASESORA PRODUCTORA DE SEGUROS</v>
          </cell>
          <cell r="L4084" t="str">
            <v>Av Republica E6 573 y Eloy Alfaro Edif Novaecuador</v>
          </cell>
          <cell r="M4084" t="str">
            <v>1791268458001</v>
          </cell>
          <cell r="N4084" t="str">
            <v>0983074094</v>
          </cell>
          <cell r="O4084" t="str">
            <v/>
          </cell>
          <cell r="P4084" t="str">
            <v>QUITO</v>
          </cell>
          <cell r="Q4084" t="str">
            <v>QUITO</v>
          </cell>
          <cell r="R4084" t="str">
            <v>PICHINCHA</v>
          </cell>
          <cell r="T4084" t="str">
            <v>FLEXTRANS UIO</v>
          </cell>
          <cell r="U4084" t="str">
            <v>FLEXNETUIO_LOCAL</v>
          </cell>
          <cell r="V4084">
            <v>1</v>
          </cell>
          <cell r="W4084">
            <v>1</v>
          </cell>
          <cell r="X4084" t="str">
            <v>FLEXNET ECUADOR - MDELIVERY</v>
          </cell>
          <cell r="Y4084" t="str">
            <v>CALLE 28 DE JUNIO S/N Y GARCIA MORENO ENTRADA LLANO GRANDE</v>
          </cell>
        </row>
        <row r="4085">
          <cell r="A4085" t="str">
            <v>2478353</v>
          </cell>
          <cell r="B4085">
            <v>483238</v>
          </cell>
          <cell r="C4085" t="str">
            <v>2478353</v>
          </cell>
          <cell r="D4085" t="str">
            <v>MDELIVERY</v>
          </cell>
          <cell r="E4085" t="str">
            <v>DESPACHO</v>
          </cell>
          <cell r="F4085" t="str">
            <v>NORMAL</v>
          </cell>
          <cell r="G4085" t="str">
            <v>FT76303</v>
          </cell>
          <cell r="H4085">
            <v>44915</v>
          </cell>
          <cell r="I4085" t="str">
            <v>ENTREGADO</v>
          </cell>
          <cell r="J4085">
            <v>44916</v>
          </cell>
          <cell r="K4085" t="str">
            <v>FREDDY DAVID NAVAS VILLAVICENCIO_BANCO DE LA PRODUCION S A PRODUBANCO</v>
          </cell>
          <cell r="L4085" t="str">
            <v>Av Amazonas N35 211 y Japon Produbanco Agencia INaquito</v>
          </cell>
          <cell r="M4085" t="str">
            <v>1790368718001</v>
          </cell>
          <cell r="N4085" t="str">
            <v>0992532971</v>
          </cell>
          <cell r="O4085" t="str">
            <v/>
          </cell>
          <cell r="P4085" t="str">
            <v>QUITO</v>
          </cell>
          <cell r="Q4085" t="str">
            <v>QUITO</v>
          </cell>
          <cell r="R4085" t="str">
            <v>PICHINCHA</v>
          </cell>
          <cell r="T4085" t="str">
            <v>FLEXTRANS UIO</v>
          </cell>
          <cell r="U4085" t="str">
            <v>FLEXNETUIO_LOCAL</v>
          </cell>
          <cell r="V4085">
            <v>1</v>
          </cell>
          <cell r="W4085">
            <v>1</v>
          </cell>
          <cell r="X4085" t="str">
            <v>FLEXNET ECUADOR - MDELIVERY</v>
          </cell>
          <cell r="Y4085" t="str">
            <v>CALLE 28 DE JUNIO S/N Y GARCIA MORENO ENTRADA LLANO GRANDE</v>
          </cell>
        </row>
        <row r="4086">
          <cell r="A4086" t="str">
            <v>2478354</v>
          </cell>
          <cell r="B4086">
            <v>483239</v>
          </cell>
          <cell r="C4086" t="str">
            <v>2478354</v>
          </cell>
          <cell r="D4086" t="str">
            <v>MDELIVERY</v>
          </cell>
          <cell r="E4086" t="str">
            <v>DESPACHO</v>
          </cell>
          <cell r="F4086" t="str">
            <v>NORMAL</v>
          </cell>
          <cell r="G4086" t="str">
            <v>TF89938 / 031080002478354</v>
          </cell>
          <cell r="H4086">
            <v>44915</v>
          </cell>
          <cell r="I4086" t="str">
            <v>INCIDENCIA</v>
          </cell>
          <cell r="J4086">
            <v>44922</v>
          </cell>
          <cell r="K4086" t="str">
            <v>ORLY ANDRES ARRIAGA BURGOS_ORLY ANDRES ARRIAGA BURGOS</v>
          </cell>
          <cell r="L4086" t="str">
            <v>RETIRO AGENCIA TRAMACO VIA A DAULE</v>
          </cell>
          <cell r="M4086" t="str">
            <v>0953469004001</v>
          </cell>
          <cell r="N4086" t="str">
            <v>0988070535</v>
          </cell>
          <cell r="P4086" t="str">
            <v>GUAYAQUIL</v>
          </cell>
          <cell r="Q4086" t="str">
            <v>GUAYAQUIL</v>
          </cell>
          <cell r="R4086" t="str">
            <v>GUAYAS</v>
          </cell>
          <cell r="T4086" t="str">
            <v>TRAMACO</v>
          </cell>
          <cell r="U4086" t="str">
            <v>FLEXNETUIO_GYE</v>
          </cell>
          <cell r="V4086">
            <v>1</v>
          </cell>
          <cell r="W4086">
            <v>1</v>
          </cell>
          <cell r="X4086" t="str">
            <v>FLEXNET ECUADOR - MDELIVERY</v>
          </cell>
          <cell r="Y4086" t="str">
            <v>CALLE 28 DE JUNIO S/N Y GARCIA MORENO ENTRADA LLANO GRANDE</v>
          </cell>
        </row>
        <row r="4087">
          <cell r="A4087" t="str">
            <v>2478242</v>
          </cell>
          <cell r="B4087">
            <v>483214</v>
          </cell>
          <cell r="C4087" t="str">
            <v>2478242</v>
          </cell>
          <cell r="D4087" t="str">
            <v>MDELIVERY</v>
          </cell>
          <cell r="E4087" t="str">
            <v>DESPACHO</v>
          </cell>
          <cell r="F4087" t="str">
            <v>NORMAL</v>
          </cell>
          <cell r="G4087" t="str">
            <v>FT76307</v>
          </cell>
          <cell r="H4087">
            <v>44915</v>
          </cell>
          <cell r="I4087" t="str">
            <v>ENTREGADO</v>
          </cell>
          <cell r="J4087">
            <v>44916</v>
          </cell>
          <cell r="K4087" t="str">
            <v xml:space="preserve">GUILLERMO JAVIER VERDESOTO PAZMINO_COOPERATIVA DE AHORRO Y CREDITO POLITECNICA LTDA </v>
          </cell>
          <cell r="L4087" t="str">
            <v>LADRON DE GUEVARA Y ANDALUCIA ESCUELA POLITECNICA NACIONAL SUBSUELO EDIFICIO 4 UNIDAD SISO</v>
          </cell>
          <cell r="M4087" t="str">
            <v>1790641392001</v>
          </cell>
          <cell r="N4087" t="str">
            <v>0992780380 / 022976300</v>
          </cell>
          <cell r="O4087" t="str">
            <v/>
          </cell>
          <cell r="P4087" t="str">
            <v>QUITO</v>
          </cell>
          <cell r="Q4087" t="str">
            <v>QUITO</v>
          </cell>
          <cell r="R4087" t="str">
            <v>PICHINCHA</v>
          </cell>
          <cell r="T4087" t="str">
            <v>FLEXTRANS UIO</v>
          </cell>
          <cell r="U4087" t="str">
            <v>FLEXNETUIO_LOCAL</v>
          </cell>
          <cell r="V4087">
            <v>1</v>
          </cell>
          <cell r="W4087">
            <v>1</v>
          </cell>
          <cell r="X4087" t="str">
            <v>FLEXNET ECUADOR - MDELIVERY</v>
          </cell>
          <cell r="Y4087" t="str">
            <v>CALLE 28 DE JUNIO S/N Y GARCIA MORENO ENTRADA LLANO GRANDE</v>
          </cell>
        </row>
        <row r="4088">
          <cell r="A4088" t="str">
            <v>2478243</v>
          </cell>
          <cell r="B4088">
            <v>483215</v>
          </cell>
          <cell r="C4088" t="str">
            <v>2478243</v>
          </cell>
          <cell r="D4088" t="str">
            <v>MDELIVERY</v>
          </cell>
          <cell r="E4088" t="str">
            <v>DESPACHO</v>
          </cell>
          <cell r="F4088" t="str">
            <v>NORMAL</v>
          </cell>
          <cell r="G4088" t="str">
            <v>FT76308</v>
          </cell>
          <cell r="H4088">
            <v>44915</v>
          </cell>
          <cell r="I4088" t="str">
            <v>ENTREGADO</v>
          </cell>
          <cell r="J4088">
            <v>44916</v>
          </cell>
          <cell r="K4088" t="str">
            <v>Patricia Luna_URBANO EXPRESS S A RAPIEXX</v>
          </cell>
          <cell r="L4088" t="str">
            <v>AZUCENAS N44 131 Y GRANADOS REDONDEL CICLISTA</v>
          </cell>
          <cell r="M4088" t="str">
            <v>1791312813001</v>
          </cell>
          <cell r="N4088" t="str">
            <v>0992526528</v>
          </cell>
          <cell r="O4088" t="str">
            <v/>
          </cell>
          <cell r="P4088" t="str">
            <v>QUITO</v>
          </cell>
          <cell r="Q4088" t="str">
            <v>QUITO</v>
          </cell>
          <cell r="R4088" t="str">
            <v>PICHINCHA</v>
          </cell>
          <cell r="T4088" t="str">
            <v>FLEXTRANS UIO</v>
          </cell>
          <cell r="U4088" t="str">
            <v>FLEXNETUIO_LOCAL</v>
          </cell>
          <cell r="V4088">
            <v>1</v>
          </cell>
          <cell r="W4088">
            <v>1</v>
          </cell>
          <cell r="X4088" t="str">
            <v>FLEXNET ECUADOR - MDELIVERY</v>
          </cell>
          <cell r="Y4088" t="str">
            <v>CALLE 28 DE JUNIO S/N Y GARCIA MORENO ENTRADA LLANO GRANDE</v>
          </cell>
        </row>
        <row r="4089">
          <cell r="A4089" t="str">
            <v>2478244</v>
          </cell>
          <cell r="B4089">
            <v>483216</v>
          </cell>
          <cell r="C4089" t="str">
            <v>2478244</v>
          </cell>
          <cell r="D4089" t="str">
            <v>MDELIVERY</v>
          </cell>
          <cell r="E4089" t="str">
            <v>DESPACHO</v>
          </cell>
          <cell r="F4089" t="str">
            <v>NORMAL</v>
          </cell>
          <cell r="G4089" t="str">
            <v>FT76268</v>
          </cell>
          <cell r="H4089">
            <v>44915</v>
          </cell>
          <cell r="I4089" t="str">
            <v>ENTREGADO</v>
          </cell>
          <cell r="J4089">
            <v>44916</v>
          </cell>
          <cell r="K4089" t="str">
            <v xml:space="preserve">ESPINOZA AVILA STEFANY ELIZABETH_PRICEWATERHOUSECOOPERS DEL ECUADOR CIA LTDA </v>
          </cell>
          <cell r="L4089" t="str">
            <v xml:space="preserve"> PICHINCHA QUITO Luis Felipe Borja N13 129 y Sodiro CONTACTO ALTERNO 0981008984 </v>
          </cell>
          <cell r="M4089" t="str">
            <v>1791105958001</v>
          </cell>
          <cell r="N4089" t="str">
            <v>0981008984</v>
          </cell>
          <cell r="O4089" t="str">
            <v/>
          </cell>
          <cell r="P4089" t="str">
            <v>QUITO</v>
          </cell>
          <cell r="Q4089" t="str">
            <v>QUITO</v>
          </cell>
          <cell r="R4089" t="str">
            <v>PICHINCHA</v>
          </cell>
          <cell r="T4089" t="str">
            <v>FLEXTRANS UIO</v>
          </cell>
          <cell r="U4089" t="str">
            <v>FLEXNETUIO_LOCAL</v>
          </cell>
          <cell r="V4089">
            <v>1</v>
          </cell>
          <cell r="W4089">
            <v>1</v>
          </cell>
          <cell r="X4089" t="str">
            <v>FLEXNET ECUADOR - MDELIVERY</v>
          </cell>
          <cell r="Y4089" t="str">
            <v>CALLE 28 DE JUNIO S/N Y GARCIA MORENO ENTRADA LLANO GRANDE</v>
          </cell>
        </row>
        <row r="4090">
          <cell r="A4090" t="str">
            <v>2478245</v>
          </cell>
          <cell r="B4090">
            <v>483217</v>
          </cell>
          <cell r="C4090" t="str">
            <v>2478245</v>
          </cell>
          <cell r="D4090" t="str">
            <v>MDELIVERY</v>
          </cell>
          <cell r="E4090" t="str">
            <v>DESPACHO</v>
          </cell>
          <cell r="F4090" t="str">
            <v>NORMAL</v>
          </cell>
          <cell r="G4090" t="str">
            <v>031080002478245</v>
          </cell>
          <cell r="H4090">
            <v>44915</v>
          </cell>
          <cell r="I4090" t="str">
            <v>ENTREGADO</v>
          </cell>
          <cell r="J4090">
            <v>44916</v>
          </cell>
          <cell r="K4090" t="str">
            <v>ALVARO LUIS MONTOYA AREVALO_ALVARO LUIS MONTOYA AREVALO</v>
          </cell>
          <cell r="L4090" t="str">
            <v>Urb Rosita Paredes calles Cesar Davila Andrade 1 117 y Alfredo Pareja Diezcanseco</v>
          </cell>
          <cell r="M4090" t="str">
            <v>1003196522001</v>
          </cell>
          <cell r="N4090" t="str">
            <v>0996744174</v>
          </cell>
          <cell r="O4090" t="str">
            <v/>
          </cell>
          <cell r="P4090" t="str">
            <v>IBARRA</v>
          </cell>
          <cell r="Q4090" t="str">
            <v>IBARRA</v>
          </cell>
          <cell r="R4090" t="str">
            <v>IMBABURA</v>
          </cell>
          <cell r="T4090" t="str">
            <v>TRAMACO</v>
          </cell>
          <cell r="U4090" t="str">
            <v>FLEXNETUIO_PROVINCIA</v>
          </cell>
          <cell r="V4090">
            <v>1</v>
          </cell>
          <cell r="W4090">
            <v>1</v>
          </cell>
          <cell r="X4090" t="str">
            <v>FLEXNET ECUADOR - MDELIVERY</v>
          </cell>
          <cell r="Y4090" t="str">
            <v>CALLE 28 DE JUNIO S/N Y GARCIA MORENO ENTRADA LLANO GRANDE</v>
          </cell>
        </row>
        <row r="4091">
          <cell r="A4091" t="str">
            <v>2478247</v>
          </cell>
          <cell r="B4091">
            <v>483218</v>
          </cell>
          <cell r="C4091" t="str">
            <v>2478247</v>
          </cell>
          <cell r="D4091" t="str">
            <v>MDELIVERY</v>
          </cell>
          <cell r="E4091" t="str">
            <v>DESPACHO</v>
          </cell>
          <cell r="F4091" t="str">
            <v>NORMAL</v>
          </cell>
          <cell r="G4091" t="str">
            <v>FT76301</v>
          </cell>
          <cell r="H4091">
            <v>44915</v>
          </cell>
          <cell r="I4091" t="str">
            <v>ENTREGADO</v>
          </cell>
          <cell r="J4091">
            <v>44916</v>
          </cell>
          <cell r="K4091" t="str">
            <v>CRISTIAN PAREDES_ BANCO PICHINCHA CA</v>
          </cell>
          <cell r="L4091" t="str">
            <v>Amazonas y Pereira Matriz Banco Pichincha Av Piso 7</v>
          </cell>
          <cell r="M4091" t="str">
            <v>1790010937001</v>
          </cell>
          <cell r="N4091" t="str">
            <v>0999059226</v>
          </cell>
          <cell r="O4091" t="str">
            <v/>
          </cell>
          <cell r="P4091" t="str">
            <v>QUITO</v>
          </cell>
          <cell r="Q4091" t="str">
            <v>QUITO</v>
          </cell>
          <cell r="R4091" t="str">
            <v>PICHINCHA</v>
          </cell>
          <cell r="T4091" t="str">
            <v>FLEXTRANS UIO</v>
          </cell>
          <cell r="U4091" t="str">
            <v>FLEXNETUIO_LOCAL</v>
          </cell>
          <cell r="V4091">
            <v>1</v>
          </cell>
          <cell r="W4091">
            <v>1</v>
          </cell>
          <cell r="X4091" t="str">
            <v>FLEXNET ECUADOR - MDELIVERY</v>
          </cell>
          <cell r="Y4091" t="str">
            <v>CALLE 28 DE JUNIO S/N Y GARCIA MORENO ENTRADA LLANO GRANDE</v>
          </cell>
        </row>
        <row r="4092">
          <cell r="A4092" t="str">
            <v>2478248</v>
          </cell>
          <cell r="B4092">
            <v>483219</v>
          </cell>
          <cell r="C4092" t="str">
            <v>2478248</v>
          </cell>
          <cell r="D4092" t="str">
            <v>MDELIVERY</v>
          </cell>
          <cell r="E4092" t="str">
            <v>DESPACHO</v>
          </cell>
          <cell r="F4092" t="str">
            <v>NORMAL</v>
          </cell>
          <cell r="G4092" t="str">
            <v>FT76265</v>
          </cell>
          <cell r="H4092">
            <v>44915</v>
          </cell>
          <cell r="I4092" t="str">
            <v>ENTREGADO</v>
          </cell>
          <cell r="J4092">
            <v>44917</v>
          </cell>
          <cell r="K4092" t="str">
            <v>PABLO RODRIGO TENELEMA CHIMBO_PABLO RODRIGO TENELEMA CHIMBO</v>
          </cell>
          <cell r="L4092" t="str">
            <v>Barrio la esperanza rio san pedro y rio pangor casa en construccion a lado de cancha de futbol color bloque 2 pisos</v>
          </cell>
          <cell r="M4092" t="str">
            <v>0603183096001</v>
          </cell>
          <cell r="N4092" t="str">
            <v>0998645110</v>
          </cell>
          <cell r="O4092" t="str">
            <v/>
          </cell>
          <cell r="P4092" t="str">
            <v>QUITO</v>
          </cell>
          <cell r="Q4092" t="str">
            <v>QUITO</v>
          </cell>
          <cell r="R4092" t="str">
            <v>PICHINCHA</v>
          </cell>
          <cell r="T4092" t="str">
            <v>FLEXTRANS UIO</v>
          </cell>
          <cell r="U4092" t="str">
            <v>FLEXNETUIO_LOCAL</v>
          </cell>
          <cell r="V4092">
            <v>1</v>
          </cell>
          <cell r="W4092">
            <v>1</v>
          </cell>
          <cell r="X4092" t="str">
            <v>FLEXNET ECUADOR - MDELIVERY</v>
          </cell>
          <cell r="Y4092" t="str">
            <v>CALLE 28 DE JUNIO S/N Y GARCIA MORENO ENTRADA LLANO GRANDE</v>
          </cell>
        </row>
        <row r="4093">
          <cell r="A4093" t="str">
            <v>2478249</v>
          </cell>
          <cell r="B4093">
            <v>483220</v>
          </cell>
          <cell r="C4093" t="str">
            <v>2478249</v>
          </cell>
          <cell r="D4093" t="str">
            <v>MDELIVERY</v>
          </cell>
          <cell r="E4093" t="str">
            <v>DESPACHO</v>
          </cell>
          <cell r="F4093" t="str">
            <v>NORMAL</v>
          </cell>
          <cell r="G4093" t="str">
            <v>TF89936</v>
          </cell>
          <cell r="H4093">
            <v>44915</v>
          </cell>
          <cell r="I4093" t="str">
            <v>ENTREGADO</v>
          </cell>
          <cell r="J4093">
            <v>44916</v>
          </cell>
          <cell r="K4093" t="str">
            <v>Yulen Mautong_COOPERATIVA DE AHORRO Y CREDITO DE TRABAJADORES AG</v>
          </cell>
          <cell r="L4093" t="str">
            <v>CC ALBAN BORJA LOCAL 40 GUAYAQUIL GUAYAQUIL GUAYAS REGION COSTA Ecuador</v>
          </cell>
          <cell r="M4093" t="str">
            <v>1291718317001</v>
          </cell>
          <cell r="N4093" t="str">
            <v>958602541</v>
          </cell>
          <cell r="O4093" t="str">
            <v/>
          </cell>
          <cell r="P4093" t="str">
            <v>GUAYAQUIL</v>
          </cell>
          <cell r="Q4093" t="str">
            <v>GUAYAQUIL</v>
          </cell>
          <cell r="R4093" t="str">
            <v>GUAYAS</v>
          </cell>
          <cell r="T4093" t="str">
            <v>CARGO UNION</v>
          </cell>
          <cell r="U4093" t="str">
            <v>FLEXNETUIO_GYE</v>
          </cell>
          <cell r="V4093">
            <v>1</v>
          </cell>
          <cell r="W4093">
            <v>1</v>
          </cell>
          <cell r="X4093" t="str">
            <v>FLEXNET ECUADOR - MDELIVERY</v>
          </cell>
          <cell r="Y4093" t="str">
            <v>CALLE 28 DE JUNIO S/N Y GARCIA MORENO ENTRADA LLANO GRANDE</v>
          </cell>
        </row>
        <row r="4094">
          <cell r="A4094" t="str">
            <v>2478250</v>
          </cell>
          <cell r="B4094">
            <v>483221</v>
          </cell>
          <cell r="C4094" t="str">
            <v>2478250</v>
          </cell>
          <cell r="D4094" t="str">
            <v>MDELIVERY</v>
          </cell>
          <cell r="E4094" t="str">
            <v>DESPACHO</v>
          </cell>
          <cell r="F4094" t="str">
            <v>NORMAL</v>
          </cell>
          <cell r="G4094" t="str">
            <v>TF89935</v>
          </cell>
          <cell r="H4094">
            <v>44915</v>
          </cell>
          <cell r="I4094" t="str">
            <v>ENTREGADO</v>
          </cell>
          <cell r="J4094">
            <v>44916</v>
          </cell>
          <cell r="K4094" t="str">
            <v xml:space="preserve">Alejandro Crespo CedeNo_BANCO GUAYAQUIL S A </v>
          </cell>
          <cell r="L4094" t="str">
            <v xml:space="preserve"> GUAYAS GUAYAQUIL Pichincha 105 y Francisco de Paula Ycaza Banco Guayaquil </v>
          </cell>
          <cell r="M4094" t="str">
            <v>0990049459001</v>
          </cell>
          <cell r="N4094" t="str">
            <v>0980023404</v>
          </cell>
          <cell r="O4094" t="str">
            <v/>
          </cell>
          <cell r="P4094" t="str">
            <v>GUAYAQUIL</v>
          </cell>
          <cell r="Q4094" t="str">
            <v>GUAYAQUIL</v>
          </cell>
          <cell r="R4094" t="str">
            <v>GUAYAS</v>
          </cell>
          <cell r="T4094" t="str">
            <v>CARGO UNION</v>
          </cell>
          <cell r="U4094" t="str">
            <v>FLEXNETUIO_GYE</v>
          </cell>
          <cell r="V4094">
            <v>1</v>
          </cell>
          <cell r="W4094">
            <v>1</v>
          </cell>
          <cell r="X4094" t="str">
            <v>FLEXNET ECUADOR - MDELIVERY</v>
          </cell>
          <cell r="Y4094" t="str">
            <v>CALLE 28 DE JUNIO S/N Y GARCIA MORENO ENTRADA LLANO GRANDE</v>
          </cell>
        </row>
        <row r="4095">
          <cell r="A4095" t="str">
            <v>2478251</v>
          </cell>
          <cell r="B4095">
            <v>483222</v>
          </cell>
          <cell r="C4095" t="str">
            <v>2478251</v>
          </cell>
          <cell r="D4095" t="str">
            <v>MDELIVERY</v>
          </cell>
          <cell r="E4095" t="str">
            <v>DESPACHO</v>
          </cell>
          <cell r="F4095" t="str">
            <v>NORMAL</v>
          </cell>
          <cell r="G4095" t="str">
            <v>FT76266</v>
          </cell>
          <cell r="H4095">
            <v>44915</v>
          </cell>
          <cell r="I4095" t="str">
            <v>ENTREGADO</v>
          </cell>
          <cell r="J4095">
            <v>44916</v>
          </cell>
          <cell r="K4095" t="str">
            <v>Bryan Salazar_DEEPTECH CIA LTDA</v>
          </cell>
          <cell r="L4095" t="str">
            <v xml:space="preserve"> PICHINCHA QUITO VIA A CALACALI LOTE 4C CALLE A TENSORTEC DEEPTECH </v>
          </cell>
          <cell r="M4095" t="str">
            <v>1793065635001</v>
          </cell>
          <cell r="N4095" t="str">
            <v>995033632</v>
          </cell>
          <cell r="O4095" t="str">
            <v/>
          </cell>
          <cell r="P4095" t="str">
            <v>QUITO</v>
          </cell>
          <cell r="Q4095" t="str">
            <v>QUITO</v>
          </cell>
          <cell r="R4095" t="str">
            <v>PICHINCHA</v>
          </cell>
          <cell r="T4095" t="str">
            <v>TRANSERVISS</v>
          </cell>
          <cell r="U4095" t="str">
            <v>FLEXNETUIO_LOCAL</v>
          </cell>
          <cell r="V4095">
            <v>1</v>
          </cell>
          <cell r="W4095">
            <v>1</v>
          </cell>
          <cell r="X4095" t="str">
            <v>FLEXNET ECUADOR - MDELIVERY</v>
          </cell>
          <cell r="Y4095" t="str">
            <v>CALLE 28 DE JUNIO S/N Y GARCIA MORENO ENTRADA LLANO GRANDE</v>
          </cell>
        </row>
        <row r="4096">
          <cell r="A4096" t="str">
            <v>2478254</v>
          </cell>
          <cell r="B4096">
            <v>483223</v>
          </cell>
          <cell r="C4096" t="str">
            <v>2478254</v>
          </cell>
          <cell r="D4096" t="str">
            <v>MDELIVERY</v>
          </cell>
          <cell r="E4096" t="str">
            <v>DESPACHO</v>
          </cell>
          <cell r="F4096" t="str">
            <v>NORMAL</v>
          </cell>
          <cell r="G4096" t="str">
            <v>031080002478254</v>
          </cell>
          <cell r="H4096">
            <v>44915</v>
          </cell>
          <cell r="I4096" t="str">
            <v>DEVOLUCION_EN_PROCESO</v>
          </cell>
          <cell r="J4096">
            <v>44922</v>
          </cell>
          <cell r="K4096" t="str">
            <v>ROSITA SICCHA _MOREIRA PARRAGA FREDDY JAVIER</v>
          </cell>
          <cell r="L4096" t="str">
            <v>CANTON SAN ANTONIOPUCAY PARROQUIA ZHUCAY AV CANARIS Y SEGUNDA UNA TIENDA ESQUINERA SE LLAMA TIENDA ROSITA AHI DEBE LLEGAR EL CHIP</v>
          </cell>
          <cell r="M4096" t="str">
            <v>0912984531001</v>
          </cell>
          <cell r="N4096" t="str">
            <v>0963305594</v>
          </cell>
          <cell r="O4096" t="str">
            <v/>
          </cell>
          <cell r="P4096" t="str">
            <v>CAÑAR</v>
          </cell>
          <cell r="Q4096" t="str">
            <v>CAÑAR</v>
          </cell>
          <cell r="R4096" t="str">
            <v>CAÑAR</v>
          </cell>
          <cell r="T4096" t="str">
            <v>TRAMACO</v>
          </cell>
          <cell r="U4096" t="str">
            <v>FLEXNETUIO_PROVINCIA</v>
          </cell>
          <cell r="V4096">
            <v>1</v>
          </cell>
          <cell r="W4096">
            <v>1</v>
          </cell>
          <cell r="X4096" t="str">
            <v>FLEXNET ECUADOR - MDELIVERY</v>
          </cell>
          <cell r="Y4096" t="str">
            <v>CALLE 28 DE JUNIO S/N Y GARCIA MORENO ENTRADA LLANO GRANDE</v>
          </cell>
        </row>
        <row r="4097">
          <cell r="A4097" t="str">
            <v>2478255</v>
          </cell>
          <cell r="B4097">
            <v>483224</v>
          </cell>
          <cell r="C4097" t="str">
            <v>2478255</v>
          </cell>
          <cell r="D4097" t="str">
            <v>MDELIVERY</v>
          </cell>
          <cell r="E4097" t="str">
            <v>DESPACHO</v>
          </cell>
          <cell r="F4097" t="str">
            <v>NORMAL</v>
          </cell>
          <cell r="G4097" t="str">
            <v>FT76288</v>
          </cell>
          <cell r="H4097">
            <v>44915</v>
          </cell>
          <cell r="I4097" t="str">
            <v>ENTREGADO</v>
          </cell>
          <cell r="J4097">
            <v>44916</v>
          </cell>
          <cell r="K4097" t="str">
            <v xml:space="preserve">ANDRES BARROS_QUIFATEX S A </v>
          </cell>
          <cell r="L4097" t="str">
            <v>Chillogallo barrio el Transito Julio Jara y calle H casa oe11 67</v>
          </cell>
          <cell r="M4097" t="str">
            <v>1790371506001</v>
          </cell>
          <cell r="N4097" t="str">
            <v>0985479407</v>
          </cell>
          <cell r="O4097" t="str">
            <v/>
          </cell>
          <cell r="P4097" t="str">
            <v>QUITO</v>
          </cell>
          <cell r="Q4097" t="str">
            <v>QUITO</v>
          </cell>
          <cell r="R4097" t="str">
            <v>PICHINCHA</v>
          </cell>
          <cell r="T4097" t="str">
            <v>FLEXTRANS UIO</v>
          </cell>
          <cell r="U4097" t="str">
            <v>FLEXNETUIO_LOCAL</v>
          </cell>
          <cell r="V4097">
            <v>1</v>
          </cell>
          <cell r="W4097">
            <v>1</v>
          </cell>
          <cell r="X4097" t="str">
            <v>FLEXNET ECUADOR - MDELIVERY</v>
          </cell>
          <cell r="Y4097" t="str">
            <v>CALLE 28 DE JUNIO S/N Y GARCIA MORENO ENTRADA LLANO GRANDE</v>
          </cell>
        </row>
        <row r="4098">
          <cell r="A4098" t="str">
            <v>2478256</v>
          </cell>
          <cell r="B4098">
            <v>483225</v>
          </cell>
          <cell r="C4098" t="str">
            <v>2478256</v>
          </cell>
          <cell r="D4098" t="str">
            <v>MDELIVERY</v>
          </cell>
          <cell r="E4098" t="str">
            <v>DESPACHO</v>
          </cell>
          <cell r="F4098" t="str">
            <v>NORMAL</v>
          </cell>
          <cell r="G4098" t="str">
            <v>031080002478256</v>
          </cell>
          <cell r="H4098">
            <v>44915</v>
          </cell>
          <cell r="I4098" t="str">
            <v>ENTREGADO</v>
          </cell>
          <cell r="J4098">
            <v>44916</v>
          </cell>
          <cell r="K4098" t="str">
            <v xml:space="preserve">RICARDO NATA_DEPOHORMIGON CIA LTDA </v>
          </cell>
          <cell r="L4098" t="str">
            <v>CALLE TORONT0 Y NUEVA YORK OFICINAS DE MAXCO LATITUD 1 25073593</v>
          </cell>
          <cell r="M4098" t="str">
            <v>1891730906001</v>
          </cell>
          <cell r="N4098" t="str">
            <v>0968685615</v>
          </cell>
          <cell r="O4098" t="str">
            <v/>
          </cell>
          <cell r="P4098" t="str">
            <v>AMBATO</v>
          </cell>
          <cell r="Q4098" t="str">
            <v>AMBATO</v>
          </cell>
          <cell r="R4098" t="str">
            <v>TUNGURAHUA</v>
          </cell>
          <cell r="S4098" t="str">
            <v>AMBATO</v>
          </cell>
          <cell r="T4098" t="str">
            <v>TRAMACO</v>
          </cell>
          <cell r="U4098" t="str">
            <v>FLEXNETUIO_PROVINCIA</v>
          </cell>
          <cell r="V4098">
            <v>1</v>
          </cell>
          <cell r="W4098">
            <v>1</v>
          </cell>
          <cell r="X4098" t="str">
            <v>FLEXNET ECUADOR - MDELIVERY</v>
          </cell>
          <cell r="Y4098" t="str">
            <v>CALLE 28 DE JUNIO S/N Y GARCIA MORENO ENTRADA LLANO GRANDE</v>
          </cell>
        </row>
        <row r="4099">
          <cell r="A4099" t="str">
            <v>2478257</v>
          </cell>
          <cell r="B4099">
            <v>483226</v>
          </cell>
          <cell r="C4099" t="str">
            <v>2478257</v>
          </cell>
          <cell r="D4099" t="str">
            <v>MDELIVERY</v>
          </cell>
          <cell r="E4099" t="str">
            <v>DESPACHO</v>
          </cell>
          <cell r="F4099" t="str">
            <v>NORMAL</v>
          </cell>
          <cell r="G4099" t="str">
            <v>TF89934</v>
          </cell>
          <cell r="H4099">
            <v>44915</v>
          </cell>
          <cell r="I4099" t="str">
            <v>ENTREGADO</v>
          </cell>
          <cell r="J4099">
            <v>44916</v>
          </cell>
          <cell r="K4099" t="str">
            <v>MARTHA TAMAYO_ASOCIACION DE EMPLEADOS DEL BANCO DEL PICHINCHA SU</v>
          </cell>
          <cell r="L4099" t="str">
            <v xml:space="preserve"> GUAYAS GUAYAQUIL AV FCO DE ORELLANA Y JUSTIN CORNEJO PISO 5 GUAYAQUIL </v>
          </cell>
          <cell r="M4099" t="str">
            <v>0992117699001</v>
          </cell>
          <cell r="N4099" t="str">
            <v>0994166161</v>
          </cell>
          <cell r="O4099" t="str">
            <v/>
          </cell>
          <cell r="P4099" t="str">
            <v>GUAYAQUIL</v>
          </cell>
          <cell r="Q4099" t="str">
            <v>GUAYAQUIL</v>
          </cell>
          <cell r="R4099" t="str">
            <v>GUAYAS</v>
          </cell>
          <cell r="T4099" t="str">
            <v>CARGO UNION</v>
          </cell>
          <cell r="U4099" t="str">
            <v>FLEXNETUIO_GYE</v>
          </cell>
          <cell r="V4099">
            <v>1</v>
          </cell>
          <cell r="W4099">
            <v>1</v>
          </cell>
          <cell r="X4099" t="str">
            <v>FLEXNET ECUADOR - MDELIVERY</v>
          </cell>
          <cell r="Y4099" t="str">
            <v>CALLE 28 DE JUNIO S/N Y GARCIA MORENO ENTRADA LLANO GRANDE</v>
          </cell>
        </row>
        <row r="4100">
          <cell r="A4100" t="str">
            <v>2478259</v>
          </cell>
          <cell r="B4100">
            <v>483227</v>
          </cell>
          <cell r="C4100" t="str">
            <v>2478259</v>
          </cell>
          <cell r="D4100" t="str">
            <v>MDELIVERY</v>
          </cell>
          <cell r="E4100" t="str">
            <v>DESPACHO</v>
          </cell>
          <cell r="F4100" t="str">
            <v>NORMAL</v>
          </cell>
          <cell r="G4100" t="str">
            <v>FT76269</v>
          </cell>
          <cell r="H4100">
            <v>44915</v>
          </cell>
          <cell r="I4100" t="str">
            <v>ENTREGADO</v>
          </cell>
          <cell r="J4100">
            <v>44916</v>
          </cell>
          <cell r="K4100" t="str">
            <v xml:space="preserve">Veronica Cabrera_OPTICA LOS ANDES S A </v>
          </cell>
          <cell r="L4100" t="str">
            <v xml:space="preserve"> Ignacio San Maria E330 y Juan Gonzalez Edificio Metropoli 10mo piso Quito Ecuador </v>
          </cell>
          <cell r="M4100" t="str">
            <v>1790558886001</v>
          </cell>
          <cell r="N4100" t="str">
            <v>0993342284</v>
          </cell>
          <cell r="O4100" t="str">
            <v/>
          </cell>
          <cell r="P4100" t="str">
            <v>QUITO</v>
          </cell>
          <cell r="Q4100" t="str">
            <v>QUITO</v>
          </cell>
          <cell r="R4100" t="str">
            <v>PICHINCHA</v>
          </cell>
          <cell r="T4100" t="str">
            <v>FLEXTRANS UIO</v>
          </cell>
          <cell r="U4100" t="str">
            <v>FLEXNETUIO_LOCAL</v>
          </cell>
          <cell r="V4100">
            <v>1</v>
          </cell>
          <cell r="W4100">
            <v>1</v>
          </cell>
          <cell r="X4100" t="str">
            <v>FLEXNET ECUADOR - MDELIVERY</v>
          </cell>
          <cell r="Y4100" t="str">
            <v>CALLE 28 DE JUNIO S/N Y GARCIA MORENO ENTRADA LLANO GRANDE</v>
          </cell>
        </row>
        <row r="4101">
          <cell r="A4101" t="str">
            <v>2478323</v>
          </cell>
          <cell r="B4101">
            <v>483228</v>
          </cell>
          <cell r="C4101" t="str">
            <v>2478323</v>
          </cell>
          <cell r="D4101" t="str">
            <v>MDELIVERY</v>
          </cell>
          <cell r="E4101" t="str">
            <v>DESPACHO</v>
          </cell>
          <cell r="F4101" t="str">
            <v>NORMAL</v>
          </cell>
          <cell r="G4101" t="str">
            <v>FT76267</v>
          </cell>
          <cell r="H4101">
            <v>44915</v>
          </cell>
          <cell r="I4101" t="str">
            <v>ENTREGADO</v>
          </cell>
          <cell r="J4101">
            <v>44916</v>
          </cell>
          <cell r="K4101" t="str">
            <v xml:space="preserve">Paul Tello_WILLI BAMBERGER Y ASOCIADOS CIA LTDA </v>
          </cell>
          <cell r="L4101" t="str">
            <v>Baron de Carondelet Oe1 20 y Av 10 de Agosto Edf Carondelet</v>
          </cell>
          <cell r="M4101" t="str">
            <v>1790802167001</v>
          </cell>
          <cell r="N4101" t="str">
            <v>0995831354</v>
          </cell>
          <cell r="O4101" t="str">
            <v/>
          </cell>
          <cell r="P4101" t="str">
            <v>QUITO</v>
          </cell>
          <cell r="Q4101" t="str">
            <v>QUITO</v>
          </cell>
          <cell r="R4101" t="str">
            <v>PICHINCHA</v>
          </cell>
          <cell r="T4101" t="str">
            <v>FLEXTRANS UIO</v>
          </cell>
          <cell r="U4101" t="str">
            <v>FLEXNETUIO_LOCAL</v>
          </cell>
          <cell r="V4101">
            <v>1</v>
          </cell>
          <cell r="W4101">
            <v>1</v>
          </cell>
          <cell r="X4101" t="str">
            <v>FLEXNET ECUADOR - MDELIVERY</v>
          </cell>
          <cell r="Y4101" t="str">
            <v>CALLE 28 DE JUNIO S/N Y GARCIA MORENO ENTRADA LLANO GRANDE</v>
          </cell>
        </row>
        <row r="4102">
          <cell r="A4102" t="str">
            <v>2478324</v>
          </cell>
          <cell r="B4102">
            <v>483229</v>
          </cell>
          <cell r="C4102" t="str">
            <v>2478324</v>
          </cell>
          <cell r="D4102" t="str">
            <v>MDELIVERY</v>
          </cell>
          <cell r="E4102" t="str">
            <v>DESPACHO</v>
          </cell>
          <cell r="F4102" t="str">
            <v>NORMAL</v>
          </cell>
          <cell r="G4102" t="str">
            <v>031080002478324</v>
          </cell>
          <cell r="H4102">
            <v>44915</v>
          </cell>
          <cell r="I4102" t="str">
            <v>ENTREGADO</v>
          </cell>
          <cell r="J4102">
            <v>44916</v>
          </cell>
          <cell r="K4102" t="str">
            <v>MONTANO GARCIA MARWIN MARTIN_MONTANO GARCIA MARWIN MARTIN</v>
          </cell>
          <cell r="L4102" t="str">
            <v>SAN RAFAEL BARRIO 26 DE FEBRERO CALLE HUMBERTO MINA Y LA 12 REFERENCIA CDLA PALMA REAL A 3 CUADRAS CONTANDO DEL LADO IZQUIERDO CASA BLANCA ESQUINERA 2 PISOS ENTREGAR SANYI MOREIRA</v>
          </cell>
          <cell r="M4102" t="str">
            <v>0850548884001</v>
          </cell>
          <cell r="N4102" t="str">
            <v>0988712486</v>
          </cell>
          <cell r="O4102" t="str">
            <v/>
          </cell>
          <cell r="P4102" t="str">
            <v>ESMERALDAS</v>
          </cell>
          <cell r="Q4102" t="str">
            <v>ESMERALDAS</v>
          </cell>
          <cell r="R4102" t="str">
            <v>ESMERALDAS</v>
          </cell>
          <cell r="T4102" t="str">
            <v>TRAMACO</v>
          </cell>
          <cell r="U4102" t="str">
            <v>FLEXNETUIO_PROVINCIA</v>
          </cell>
          <cell r="V4102">
            <v>1</v>
          </cell>
          <cell r="W4102">
            <v>1</v>
          </cell>
          <cell r="X4102" t="str">
            <v>FLEXNET ECUADOR - MDELIVERY</v>
          </cell>
          <cell r="Y4102" t="str">
            <v>CALLE 28 DE JUNIO S/N Y GARCIA MORENO ENTRADA LLANO GRANDE</v>
          </cell>
        </row>
        <row r="4103">
          <cell r="A4103" t="str">
            <v>2478325</v>
          </cell>
          <cell r="B4103">
            <v>483230</v>
          </cell>
          <cell r="C4103" t="str">
            <v>2478325</v>
          </cell>
          <cell r="D4103" t="str">
            <v>MDELIVERY</v>
          </cell>
          <cell r="E4103" t="str">
            <v>DESPACHO</v>
          </cell>
          <cell r="F4103" t="str">
            <v>NORMAL</v>
          </cell>
          <cell r="G4103" t="str">
            <v>FT76306</v>
          </cell>
          <cell r="H4103">
            <v>44915</v>
          </cell>
          <cell r="I4103" t="str">
            <v>ENTREGADO</v>
          </cell>
          <cell r="J4103">
            <v>44916</v>
          </cell>
          <cell r="K4103" t="str">
            <v xml:space="preserve">LEYDI MONTE_MEGADATOS S A </v>
          </cell>
          <cell r="L4103" t="str">
            <v xml:space="preserve"> NUNEZ DE VELA E3 13 Y ATAHUALPA EDIFICIO TORRES DEL PUENTE PISO 2 ATT CRISTINA ROSERO QUITO QUITO PICHINCHA REGION SIERRA Ecuador </v>
          </cell>
          <cell r="M4103" t="str">
            <v>1791287541001</v>
          </cell>
          <cell r="N4103" t="str">
            <v>998042913</v>
          </cell>
          <cell r="O4103" t="str">
            <v/>
          </cell>
          <cell r="P4103" t="str">
            <v>QUITO</v>
          </cell>
          <cell r="Q4103" t="str">
            <v>QUITO</v>
          </cell>
          <cell r="R4103" t="str">
            <v>PICHINCHA</v>
          </cell>
          <cell r="T4103" t="str">
            <v>FLEXTRANS UIO</v>
          </cell>
          <cell r="U4103" t="str">
            <v>FLEXNETUIO_LOCAL</v>
          </cell>
          <cell r="V4103">
            <v>1</v>
          </cell>
          <cell r="W4103">
            <v>1</v>
          </cell>
          <cell r="X4103" t="str">
            <v>FLEXNET ECUADOR - MDELIVERY</v>
          </cell>
          <cell r="Y4103" t="str">
            <v>CALLE 28 DE JUNIO S/N Y GARCIA MORENO ENTRADA LLANO GRANDE</v>
          </cell>
        </row>
        <row r="4104">
          <cell r="A4104" t="str">
            <v>2478345</v>
          </cell>
          <cell r="B4104">
            <v>483231</v>
          </cell>
          <cell r="C4104" t="str">
            <v>2478345</v>
          </cell>
          <cell r="D4104" t="str">
            <v>MDELIVERY</v>
          </cell>
          <cell r="E4104" t="str">
            <v>DESPACHO</v>
          </cell>
          <cell r="F4104" t="str">
            <v>NORMAL</v>
          </cell>
          <cell r="G4104" t="str">
            <v>FT76302</v>
          </cell>
          <cell r="H4104">
            <v>44915</v>
          </cell>
          <cell r="I4104" t="str">
            <v>ENTREGADO</v>
          </cell>
          <cell r="J4104">
            <v>44916</v>
          </cell>
          <cell r="K4104" t="str">
            <v>CRISTIAN PAREDES_ BANCO PICHINCHA CA</v>
          </cell>
          <cell r="L4104" t="str">
            <v>Amazonas y Pereira Matriz Banco Pichincha Av Piso 7</v>
          </cell>
          <cell r="M4104" t="str">
            <v>1790010937001</v>
          </cell>
          <cell r="N4104" t="str">
            <v>0999059226</v>
          </cell>
          <cell r="O4104" t="str">
            <v/>
          </cell>
          <cell r="P4104" t="str">
            <v>QUITO</v>
          </cell>
          <cell r="Q4104" t="str">
            <v>QUITO</v>
          </cell>
          <cell r="R4104" t="str">
            <v>PICHINCHA</v>
          </cell>
          <cell r="T4104" t="str">
            <v>FLEXTRANS UIO</v>
          </cell>
          <cell r="U4104" t="str">
            <v>FLEXNETUIO_LOCAL</v>
          </cell>
          <cell r="V4104">
            <v>1</v>
          </cell>
          <cell r="W4104">
            <v>1</v>
          </cell>
          <cell r="X4104" t="str">
            <v>FLEXNET ECUADOR - MDELIVERY</v>
          </cell>
          <cell r="Y4104" t="str">
            <v>CALLE 28 DE JUNIO S/N Y GARCIA MORENO ENTRADA LLANO GRANDE</v>
          </cell>
        </row>
        <row r="4105">
          <cell r="A4105" t="str">
            <v>2478346</v>
          </cell>
          <cell r="B4105">
            <v>483232</v>
          </cell>
          <cell r="C4105" t="str">
            <v>2478346</v>
          </cell>
          <cell r="D4105" t="str">
            <v>MDELIVERY</v>
          </cell>
          <cell r="E4105" t="str">
            <v>DESPACHO</v>
          </cell>
          <cell r="F4105" t="str">
            <v>NORMAL</v>
          </cell>
          <cell r="G4105" t="str">
            <v>IC3957</v>
          </cell>
          <cell r="H4105">
            <v>44915</v>
          </cell>
          <cell r="I4105" t="str">
            <v>ENTREGADO</v>
          </cell>
          <cell r="J4105">
            <v>44918</v>
          </cell>
          <cell r="K4105" t="str">
            <v>PATINO PONCE JUAN PABLO_PATINO PONCE JUAN PABLO</v>
          </cell>
          <cell r="L4105" t="str">
            <v>CANTON MONAY CLL BUENOS AIRES Y LA GACETA SN A MEDIA CUADRA DE LA COPERATIVA</v>
          </cell>
          <cell r="M4105" t="str">
            <v>0103759197001</v>
          </cell>
          <cell r="N4105" t="str">
            <v>0984439635/0968565345</v>
          </cell>
          <cell r="O4105" t="str">
            <v/>
          </cell>
          <cell r="P4105" t="str">
            <v>CUENCA</v>
          </cell>
          <cell r="Q4105" t="str">
            <v>CUENCA</v>
          </cell>
          <cell r="R4105" t="str">
            <v>AZUAY</v>
          </cell>
          <cell r="T4105" t="str">
            <v>ITSACOURIER</v>
          </cell>
          <cell r="U4105" t="str">
            <v>FLEXNETUIO_PROVINCIA</v>
          </cell>
          <cell r="V4105">
            <v>1</v>
          </cell>
          <cell r="W4105">
            <v>1</v>
          </cell>
          <cell r="X4105" t="str">
            <v>FLEXNET ECUADOR - MDELIVERY</v>
          </cell>
          <cell r="Y4105" t="str">
            <v>CALLE 28 DE JUNIO S/N Y GARCIA MORENO ENTRADA LLANO GRANDE</v>
          </cell>
        </row>
        <row r="4106">
          <cell r="A4106" t="str">
            <v>2478347</v>
          </cell>
          <cell r="B4106">
            <v>483233</v>
          </cell>
          <cell r="C4106" t="str">
            <v>2478347</v>
          </cell>
          <cell r="D4106" t="str">
            <v>MDELIVERY</v>
          </cell>
          <cell r="E4106" t="str">
            <v>DESPACHO</v>
          </cell>
          <cell r="F4106" t="str">
            <v>NORMAL</v>
          </cell>
          <cell r="G4106" t="str">
            <v>031080002478347</v>
          </cell>
          <cell r="H4106">
            <v>44915</v>
          </cell>
          <cell r="I4106" t="str">
            <v>ENTREGADO</v>
          </cell>
          <cell r="J4106">
            <v>44916</v>
          </cell>
          <cell r="K4106" t="str">
            <v>ALDEMAR DANILO YUPANGUI TENEMPAGUAY_ALDEMAR DANILO YUPANGUI TENEMPAGUAY</v>
          </cell>
          <cell r="L4106" t="str">
            <v>KM 8 Y MEDIO VIA A DAULE FUERTE MILITAR HUANCAVILCA</v>
          </cell>
          <cell r="M4106" t="str">
            <v>0604437053001</v>
          </cell>
          <cell r="N4106" t="str">
            <v>0997551318/0980074235</v>
          </cell>
          <cell r="O4106" t="str">
            <v/>
          </cell>
          <cell r="P4106" t="str">
            <v>GUAYAQUIL</v>
          </cell>
          <cell r="Q4106" t="str">
            <v>GUAYAQUIL</v>
          </cell>
          <cell r="R4106" t="str">
            <v>GUAYAS</v>
          </cell>
          <cell r="T4106" t="str">
            <v>TRAMACO</v>
          </cell>
          <cell r="U4106" t="str">
            <v>FLEXNETUIO_GYE</v>
          </cell>
          <cell r="V4106">
            <v>1</v>
          </cell>
          <cell r="W4106">
            <v>1</v>
          </cell>
          <cell r="X4106" t="str">
            <v>FLEXNET ECUADOR - MDELIVERY</v>
          </cell>
          <cell r="Y4106" t="str">
            <v>CALLE 28 DE JUNIO S/N Y GARCIA MORENO ENTRADA LLANO GRANDE</v>
          </cell>
        </row>
        <row r="4107">
          <cell r="A4107" t="str">
            <v>2478348</v>
          </cell>
          <cell r="B4107">
            <v>483234</v>
          </cell>
          <cell r="C4107" t="str">
            <v>2478348</v>
          </cell>
          <cell r="D4107" t="str">
            <v>MDELIVERY</v>
          </cell>
          <cell r="E4107" t="str">
            <v>DESPACHO</v>
          </cell>
          <cell r="F4107" t="str">
            <v>NORMAL</v>
          </cell>
          <cell r="G4107" t="str">
            <v>031080002478348</v>
          </cell>
          <cell r="H4107">
            <v>44915</v>
          </cell>
          <cell r="I4107" t="str">
            <v>ENTREGADO</v>
          </cell>
          <cell r="J4107">
            <v>44919</v>
          </cell>
          <cell r="K4107" t="str">
            <v>MOISES RAFAEL CASTILLO OCAMPO_MOISES RAFAEL CASTILLO OCAMPO</v>
          </cell>
          <cell r="L4107" t="str">
            <v>LOJA CIUDADELA CLODOVEO JARAMILLO ALVARADO CALLES TUCUMAN 03 102 Y HABANA</v>
          </cell>
          <cell r="M4107" t="str">
            <v>1103309306001</v>
          </cell>
          <cell r="N4107" t="str">
            <v>0995830957/0984666492</v>
          </cell>
          <cell r="O4107" t="str">
            <v/>
          </cell>
          <cell r="P4107" t="str">
            <v>LOJA</v>
          </cell>
          <cell r="Q4107" t="str">
            <v>LOJA</v>
          </cell>
          <cell r="R4107" t="str">
            <v>LOJA</v>
          </cell>
          <cell r="T4107" t="str">
            <v>TRAMACO</v>
          </cell>
          <cell r="U4107" t="str">
            <v>FLEXNETUIO_PROVINCIA</v>
          </cell>
          <cell r="V4107">
            <v>1</v>
          </cell>
          <cell r="W4107">
            <v>1</v>
          </cell>
          <cell r="X4107" t="str">
            <v>FLEXNET ECUADOR - MDELIVERY</v>
          </cell>
          <cell r="Y4107" t="str">
            <v>CALLE 28 DE JUNIO S/N Y GARCIA MORENO ENTRADA LLANO GRANDE</v>
          </cell>
        </row>
        <row r="4108">
          <cell r="A4108" t="str">
            <v>SG_2022_2177-2197</v>
          </cell>
          <cell r="B4108">
            <v>483213</v>
          </cell>
          <cell r="C4108" t="str">
            <v>SG_2022_2177-2197</v>
          </cell>
          <cell r="D4108" t="str">
            <v>SG</v>
          </cell>
          <cell r="E4108" t="str">
            <v>DESPACHO</v>
          </cell>
          <cell r="F4108" t="str">
            <v>NORMAL</v>
          </cell>
          <cell r="G4108" t="str">
            <v>89912</v>
          </cell>
          <cell r="H4108">
            <v>44915</v>
          </cell>
          <cell r="I4108" t="str">
            <v>ENTREGADO</v>
          </cell>
          <cell r="J4108">
            <v>44916</v>
          </cell>
          <cell r="K4108" t="str">
            <v>MEGAPRODUCTOS GYE</v>
          </cell>
          <cell r="L4108" t="str">
            <v>KM 7.5 VÍA A DAULE, CDLA. SANTA CECILIA CALLE 12AVA #501 ENTRE CALLE 3ERA Y 4TA</v>
          </cell>
          <cell r="P4108" t="str">
            <v>GUAYAQUIL</v>
          </cell>
          <cell r="Q4108" t="str">
            <v>GUAYAQUIL</v>
          </cell>
          <cell r="R4108" t="str">
            <v>GUAYAS</v>
          </cell>
          <cell r="T4108" t="str">
            <v>FLEXTRANS GYE</v>
          </cell>
          <cell r="U4108" t="str">
            <v>FLEXNETGYE_LOCAL</v>
          </cell>
          <cell r="V4108">
            <v>9</v>
          </cell>
          <cell r="W4108">
            <v>470</v>
          </cell>
          <cell r="X4108" t="str">
            <v>FLEXNET GYE</v>
          </cell>
          <cell r="Y4108" t="str">
            <v>KM 8.5 VIA A DAULE</v>
          </cell>
        </row>
        <row r="4109">
          <cell r="A4109" t="str">
            <v>SG_2022_2193_2207</v>
          </cell>
          <cell r="B4109">
            <v>483212</v>
          </cell>
          <cell r="C4109" t="str">
            <v>SG_2022_2193_2207</v>
          </cell>
          <cell r="D4109" t="str">
            <v>SG</v>
          </cell>
          <cell r="E4109" t="str">
            <v>DESPACHO</v>
          </cell>
          <cell r="F4109" t="str">
            <v>NORMAL</v>
          </cell>
          <cell r="G4109" t="str">
            <v>90190</v>
          </cell>
          <cell r="H4109">
            <v>44915</v>
          </cell>
          <cell r="I4109" t="str">
            <v>ENTREGADO</v>
          </cell>
          <cell r="J4109">
            <v>44917</v>
          </cell>
          <cell r="K4109" t="str">
            <v>SC_ KE SERTECDI</v>
          </cell>
          <cell r="L4109" t="str">
            <v>AV. AMÉRICAS 914 Y PLAZA DAÑIN</v>
          </cell>
          <cell r="P4109" t="str">
            <v>GUAYAQUIL</v>
          </cell>
          <cell r="Q4109" t="str">
            <v>GUAYAQUIL</v>
          </cell>
          <cell r="R4109" t="str">
            <v>GUAYAS</v>
          </cell>
          <cell r="T4109" t="str">
            <v>FLEXTRANS GYE</v>
          </cell>
          <cell r="U4109" t="str">
            <v>FLEXNETGYE_LOCAL</v>
          </cell>
          <cell r="V4109">
            <v>1</v>
          </cell>
          <cell r="W4109">
            <v>66.27</v>
          </cell>
          <cell r="X4109" t="str">
            <v>FLEXNET GYE</v>
          </cell>
          <cell r="Y4109" t="str">
            <v>KM 8.5 VIA A DAULE</v>
          </cell>
        </row>
        <row r="4110">
          <cell r="A4110" t="str">
            <v>SG_2022_2167-2188</v>
          </cell>
          <cell r="B4110">
            <v>483211</v>
          </cell>
          <cell r="C4110" t="str">
            <v>SG_2022_2167-2188</v>
          </cell>
          <cell r="D4110" t="str">
            <v>SG</v>
          </cell>
          <cell r="E4110" t="str">
            <v>DESPACHO</v>
          </cell>
          <cell r="G4110" t="str">
            <v>89843</v>
          </cell>
          <cell r="H4110">
            <v>44915</v>
          </cell>
          <cell r="I4110" t="str">
            <v>ENTREGADO</v>
          </cell>
          <cell r="J4110">
            <v>44916</v>
          </cell>
          <cell r="K4110" t="str">
            <v>MEGAPROFER AMBATO</v>
          </cell>
          <cell r="L4110" t="str">
            <v>CALLE VENEZUELA S/N Y BERNARDIO ECHEVERRÍA (KM 71/2 VÍA A GUARANDA) PARROQUIA SANTA ROSA.</v>
          </cell>
          <cell r="P4110" t="str">
            <v>AMBATO</v>
          </cell>
          <cell r="Q4110" t="str">
            <v>AMBATO</v>
          </cell>
          <cell r="R4110" t="str">
            <v>TUNGURAHUA</v>
          </cell>
          <cell r="S4110" t="str">
            <v>AMBATO</v>
          </cell>
          <cell r="T4110" t="str">
            <v>FLEXTRANS GYE</v>
          </cell>
          <cell r="U4110" t="str">
            <v>FLEXNETGYE_PROVINCIA</v>
          </cell>
          <cell r="V4110">
            <v>74</v>
          </cell>
          <cell r="W4110">
            <v>539</v>
          </cell>
          <cell r="X4110" t="str">
            <v>FLEXNET GYE</v>
          </cell>
          <cell r="Y4110" t="str">
            <v>KM 8.5 VIA A DAULE</v>
          </cell>
        </row>
        <row r="4111">
          <cell r="A4111" t="str">
            <v>SG_22_1783_1</v>
          </cell>
          <cell r="B4111">
            <v>483210</v>
          </cell>
          <cell r="C4111" t="str">
            <v>SG_22_1783_1</v>
          </cell>
          <cell r="D4111" t="str">
            <v>SG</v>
          </cell>
          <cell r="E4111" t="str">
            <v>DESPACHO</v>
          </cell>
          <cell r="F4111" t="str">
            <v>NORMAL</v>
          </cell>
          <cell r="G4111" t="str">
            <v>FT76241</v>
          </cell>
          <cell r="H4111">
            <v>44915</v>
          </cell>
          <cell r="I4111" t="str">
            <v>ENTREGADO</v>
          </cell>
          <cell r="J4111">
            <v>44916</v>
          </cell>
          <cell r="K4111" t="str">
            <v>PROMESA</v>
          </cell>
          <cell r="L4111" t="str">
            <v>KM 1 AUTOPISTA NARCISA DE JESUS (AUTOPISTA TERMINAL PASCUALES) A 100 MTS DE CIUDADES METROPOLIS 2</v>
          </cell>
          <cell r="P4111" t="str">
            <v>090601</v>
          </cell>
          <cell r="Q4111" t="str">
            <v>GUAYAQUIL</v>
          </cell>
          <cell r="R4111" t="str">
            <v>GUAYAS</v>
          </cell>
          <cell r="S4111" t="str">
            <v>GUAYAQUIL</v>
          </cell>
          <cell r="T4111" t="str">
            <v>CARGO UNION</v>
          </cell>
          <cell r="U4111" t="str">
            <v>FLEXNETUIO_GYE</v>
          </cell>
          <cell r="V4111">
            <v>1</v>
          </cell>
          <cell r="W4111">
            <v>3</v>
          </cell>
          <cell r="X4111" t="str">
            <v>FLEXNET UIO</v>
          </cell>
          <cell r="Y4111" t="str">
            <v>PANAMERICANA NORTE KM 12 1/2  LLANO GRANDE</v>
          </cell>
        </row>
        <row r="4112">
          <cell r="A4112" t="str">
            <v>SG_2022_2198</v>
          </cell>
          <cell r="B4112">
            <v>483209</v>
          </cell>
          <cell r="C4112" t="str">
            <v>SG_2022_2198</v>
          </cell>
          <cell r="D4112" t="str">
            <v>SG</v>
          </cell>
          <cell r="E4112" t="str">
            <v>DESPACHO</v>
          </cell>
          <cell r="F4112" t="str">
            <v>NORMAL</v>
          </cell>
          <cell r="G4112" t="str">
            <v>89842</v>
          </cell>
          <cell r="H4112">
            <v>44915</v>
          </cell>
          <cell r="I4112" t="str">
            <v>ENTREGADO</v>
          </cell>
          <cell r="J4112">
            <v>44916</v>
          </cell>
          <cell r="K4112" t="str">
            <v>MEGAPRODUCTOS UIO SANGOLQU</v>
          </cell>
          <cell r="L4112" t="str">
            <v>GRAL ENRIQUE LOTE#5 Y TANICUCHI CONJUNTO DE BODEGAS “LAS ACACIAS” BODEGA #16 Y 17</v>
          </cell>
          <cell r="P4112" t="str">
            <v>QUITO</v>
          </cell>
          <cell r="Q4112" t="str">
            <v>QUITO</v>
          </cell>
          <cell r="R4112" t="str">
            <v>PICHINCHA</v>
          </cell>
          <cell r="T4112" t="str">
            <v>CARGO UNION</v>
          </cell>
          <cell r="U4112" t="str">
            <v>FLEXNETGYE_UIO</v>
          </cell>
          <cell r="V4112">
            <v>2</v>
          </cell>
          <cell r="W4112">
            <v>42</v>
          </cell>
          <cell r="X4112" t="str">
            <v>FLEXNET GYE</v>
          </cell>
          <cell r="Y4112" t="str">
            <v>KM 8.5 VIA A DAULE</v>
          </cell>
        </row>
        <row r="4113">
          <cell r="A4113" t="str">
            <v>SG_22_1797</v>
          </cell>
          <cell r="B4113">
            <v>483208</v>
          </cell>
          <cell r="C4113" t="str">
            <v>SG_22_1797</v>
          </cell>
          <cell r="D4113" t="str">
            <v>SG</v>
          </cell>
          <cell r="E4113" t="str">
            <v>DESPACHO</v>
          </cell>
          <cell r="F4113" t="str">
            <v>NORMAL</v>
          </cell>
          <cell r="G4113" t="str">
            <v>FT76262</v>
          </cell>
          <cell r="H4113">
            <v>44915</v>
          </cell>
          <cell r="I4113" t="str">
            <v>ENTREGADO</v>
          </cell>
          <cell r="J4113">
            <v>44916</v>
          </cell>
          <cell r="K4113" t="str">
            <v>MEGAPRODUCTOS SANGOLQUI</v>
          </cell>
          <cell r="L4113" t="str">
            <v>GRAL ENRIQUE LOTE#5 Y TANICUCHI CONJUNTO DE BODEGAS “LAS ACACIAS” BODEGA #16 Y 17</v>
          </cell>
          <cell r="P4113" t="str">
            <v>170604</v>
          </cell>
          <cell r="Q4113" t="str">
            <v>QUITO</v>
          </cell>
          <cell r="R4113" t="str">
            <v>PICHINCHA</v>
          </cell>
          <cell r="S4113" t="str">
            <v>QUITO</v>
          </cell>
          <cell r="U4113" t="str">
            <v>FLEXNETUIO_LOCAL</v>
          </cell>
          <cell r="V4113">
            <v>1</v>
          </cell>
          <cell r="W4113">
            <v>64</v>
          </cell>
          <cell r="X4113" t="str">
            <v>FLEXNET UIO</v>
          </cell>
          <cell r="Y4113" t="str">
            <v>PANAMERICANA NORTE KM 12 1/2  LLANO GRANDE</v>
          </cell>
        </row>
        <row r="4114">
          <cell r="A4114" t="str">
            <v>SG_2022_2194</v>
          </cell>
          <cell r="B4114">
            <v>483207</v>
          </cell>
          <cell r="C4114" t="str">
            <v>SG_2022_2194</v>
          </cell>
          <cell r="D4114" t="str">
            <v>SG</v>
          </cell>
          <cell r="E4114" t="str">
            <v>DESPACHO</v>
          </cell>
          <cell r="F4114" t="str">
            <v>NORMAL</v>
          </cell>
          <cell r="G4114" t="str">
            <v>89841</v>
          </cell>
          <cell r="H4114">
            <v>44915</v>
          </cell>
          <cell r="I4114" t="str">
            <v>ENTREGADO</v>
          </cell>
          <cell r="J4114">
            <v>44916</v>
          </cell>
          <cell r="K4114" t="str">
            <v>SC_ KE UIO ERIK GUEVARA</v>
          </cell>
          <cell r="L4114" t="str">
            <v>VALLE DE LOS CHILLOS, BARRIO SAN CARLOS DE ALANGASI, URB. LA COMUNIDAD, CALLE PRINCIPAL AV. PUERTO RICO Y OE9F, CASA S1-177|</v>
          </cell>
          <cell r="N4114" t="str">
            <v>TELF  0979863837</v>
          </cell>
          <cell r="P4114" t="str">
            <v>QUITO</v>
          </cell>
          <cell r="Q4114" t="str">
            <v>QUITO</v>
          </cell>
          <cell r="R4114" t="str">
            <v>PICHINCHA</v>
          </cell>
          <cell r="T4114" t="str">
            <v>CARGO UNION</v>
          </cell>
          <cell r="U4114" t="str">
            <v>FLEXNETGYE_UIO</v>
          </cell>
          <cell r="V4114">
            <v>1</v>
          </cell>
          <cell r="W4114">
            <v>10.55</v>
          </cell>
          <cell r="X4114" t="str">
            <v>FLEXNET GYE</v>
          </cell>
          <cell r="Y4114" t="str">
            <v>KM 8.5 VIA A DAULE</v>
          </cell>
        </row>
        <row r="4115">
          <cell r="A4115" t="str">
            <v>WS414450460</v>
          </cell>
          <cell r="B4115">
            <v>483204</v>
          </cell>
          <cell r="C4115" t="str">
            <v>WS414450460</v>
          </cell>
          <cell r="D4115" t="str">
            <v>FLEXTUENTI</v>
          </cell>
          <cell r="E4115" t="str">
            <v>DESPACHO</v>
          </cell>
          <cell r="F4115" t="str">
            <v>DERIVADO PICK UP</v>
          </cell>
          <cell r="G4115" t="str">
            <v>031080414450460</v>
          </cell>
          <cell r="H4115">
            <v>44915</v>
          </cell>
          <cell r="I4115" t="str">
            <v>ENTREGADO</v>
          </cell>
          <cell r="J4115">
            <v>44917</v>
          </cell>
          <cell r="K4115" t="str">
            <v>Johnny Robis Santillan Yela</v>
          </cell>
          <cell r="L4115" t="str">
            <v>OFICINA TRAMACO ESMERALDAS</v>
          </cell>
          <cell r="M4115" t="str">
            <v>0803452275</v>
          </cell>
          <cell r="N4115" t="str">
            <v>0979240682/0979240682</v>
          </cell>
          <cell r="O4115" t="str">
            <v/>
          </cell>
          <cell r="P4115" t="str">
            <v>ESMERALDAS</v>
          </cell>
          <cell r="Q4115" t="str">
            <v>ESMERALDAS</v>
          </cell>
          <cell r="R4115" t="str">
            <v>ESMERALDAS</v>
          </cell>
          <cell r="T4115" t="str">
            <v>TRAMACO</v>
          </cell>
          <cell r="U4115" t="str">
            <v>FLEXNETUIO_PROVINCIA</v>
          </cell>
          <cell r="V4115">
            <v>1</v>
          </cell>
          <cell r="W4115">
            <v>1</v>
          </cell>
          <cell r="X4115" t="str">
            <v>FLEXNET ECUADOR - FLEXTUENTI</v>
          </cell>
          <cell r="Y4115" t="str">
            <v>CALLE 28 DE JUNIO S/N Y GARCIA MORENO ENTRADA LLANO GRANDE</v>
          </cell>
        </row>
        <row r="4116">
          <cell r="A4116" t="str">
            <v>WS414460453</v>
          </cell>
          <cell r="B4116">
            <v>483205</v>
          </cell>
          <cell r="C4116" t="str">
            <v>WS414460453</v>
          </cell>
          <cell r="D4116" t="str">
            <v>FLEXTUENTI</v>
          </cell>
          <cell r="E4116" t="str">
            <v>DESPACHO</v>
          </cell>
          <cell r="F4116" t="str">
            <v>NORMAL</v>
          </cell>
          <cell r="G4116" t="str">
            <v>TF89919</v>
          </cell>
          <cell r="H4116">
            <v>44915</v>
          </cell>
          <cell r="I4116" t="str">
            <v>ENTREGADO</v>
          </cell>
          <cell r="J4116">
            <v>44917</v>
          </cell>
          <cell r="K4116" t="str">
            <v>Gabriel Jordan</v>
          </cell>
          <cell r="L4116" t="str">
            <v>TARQUI AV  FRANCISCO DE ORELLANA MZ 454F18 VILLA 4 AV GUILLERMO  PAREJA ROLANDA</v>
          </cell>
          <cell r="M4116" t="str">
            <v>0909773087</v>
          </cell>
          <cell r="N4116" t="str">
            <v>0960509556/0960509556</v>
          </cell>
          <cell r="O4116" t="str">
            <v/>
          </cell>
          <cell r="P4116" t="str">
            <v>GUAYAQUIL</v>
          </cell>
          <cell r="Q4116" t="str">
            <v>GUAYAQUIL</v>
          </cell>
          <cell r="R4116" t="str">
            <v>GUAYAS</v>
          </cell>
          <cell r="T4116" t="str">
            <v>ITSACOURIER</v>
          </cell>
          <cell r="U4116" t="str">
            <v>FLEXNETUIO_GYE</v>
          </cell>
          <cell r="V4116">
            <v>1</v>
          </cell>
          <cell r="W4116">
            <v>1</v>
          </cell>
          <cell r="X4116" t="str">
            <v>FLEXNET ECUADOR - FLEXTUENTI</v>
          </cell>
          <cell r="Y4116" t="str">
            <v>CALLE 28 DE JUNIO S/N Y GARCIA MORENO ENTRADA LLANO GRANDE</v>
          </cell>
        </row>
        <row r="4117">
          <cell r="A4117" t="str">
            <v>WS414461070</v>
          </cell>
          <cell r="B4117">
            <v>483206</v>
          </cell>
          <cell r="C4117" t="str">
            <v>WS414461070</v>
          </cell>
          <cell r="D4117" t="str">
            <v>FLEXTUENTI</v>
          </cell>
          <cell r="E4117" t="str">
            <v>DESPACHO</v>
          </cell>
          <cell r="F4117" t="str">
            <v>NORMAL</v>
          </cell>
          <cell r="G4117" t="str">
            <v>FT76271</v>
          </cell>
          <cell r="H4117">
            <v>44915</v>
          </cell>
          <cell r="I4117" t="str">
            <v>ENTREGADO</v>
          </cell>
          <cell r="J4117">
            <v>44916</v>
          </cell>
          <cell r="K4117" t="str">
            <v>Samantha Fierro</v>
          </cell>
          <cell r="L4117" t="str">
            <v>INAQUITO CALLE GONZALOS SUAREZ N33  37 JOSE BOSMEDIANO</v>
          </cell>
          <cell r="M4117" t="str">
            <v>1722056999</v>
          </cell>
          <cell r="N4117" t="str">
            <v>0995802026/0995802026</v>
          </cell>
          <cell r="O4117" t="str">
            <v/>
          </cell>
          <cell r="P4117" t="str">
            <v>QUITO</v>
          </cell>
          <cell r="Q4117" t="str">
            <v>QUITO</v>
          </cell>
          <cell r="R4117" t="str">
            <v>PICHINCHA</v>
          </cell>
          <cell r="U4117" t="str">
            <v>FLEXNETUIO_LOCAL</v>
          </cell>
          <cell r="V4117">
            <v>1</v>
          </cell>
          <cell r="W4117">
            <v>1</v>
          </cell>
          <cell r="X4117" t="str">
            <v>FLEXNET ECUADOR - FLEXTUENTI</v>
          </cell>
          <cell r="Y4117" t="str">
            <v>CALLE 28 DE JUNIO S/N Y GARCIA MORENO ENTRADA LLANO GRANDE</v>
          </cell>
        </row>
        <row r="4118">
          <cell r="A4118" t="str">
            <v>414450573</v>
          </cell>
          <cell r="B4118">
            <v>483169</v>
          </cell>
          <cell r="C4118" t="str">
            <v>414450573</v>
          </cell>
          <cell r="D4118" t="str">
            <v>FLEXTUENTI</v>
          </cell>
          <cell r="E4118" t="str">
            <v>DESPACHO</v>
          </cell>
          <cell r="F4118" t="str">
            <v>NORMAL</v>
          </cell>
          <cell r="G4118" t="str">
            <v>FT76280</v>
          </cell>
          <cell r="H4118">
            <v>44915</v>
          </cell>
          <cell r="I4118" t="str">
            <v>ENTREGADO</v>
          </cell>
          <cell r="J4118">
            <v>44916</v>
          </cell>
          <cell r="K4118" t="str">
            <v>Stalin Andres Collaguazo Garrido</v>
          </cell>
          <cell r="L4118" t="str">
            <v>CALDERON CALLE GABRIEL GARCIA MORENO  OE3 70  ENTRE PASAJE PACHA Y LOS JAZMINEZ</v>
          </cell>
          <cell r="M4118" t="str">
            <v>1752196665</v>
          </cell>
          <cell r="N4118" t="str">
            <v>0978960277/0984346017</v>
          </cell>
          <cell r="O4118" t="str">
            <v/>
          </cell>
          <cell r="P4118" t="str">
            <v>QUITO</v>
          </cell>
          <cell r="Q4118" t="str">
            <v>QUITO</v>
          </cell>
          <cell r="R4118" t="str">
            <v>PICHINCHA</v>
          </cell>
          <cell r="U4118" t="str">
            <v>FLEXNETUIO_LOCAL</v>
          </cell>
          <cell r="V4118">
            <v>1</v>
          </cell>
          <cell r="W4118">
            <v>1</v>
          </cell>
          <cell r="X4118" t="str">
            <v>FLEXNET ECUADOR - FLEXTUENTI</v>
          </cell>
          <cell r="Y4118" t="str">
            <v>CALLE 28 DE JUNIO S/N Y GARCIA MORENO ENTRADA LLANO GRANDE</v>
          </cell>
        </row>
        <row r="4119">
          <cell r="A4119" t="str">
            <v>414460801</v>
          </cell>
          <cell r="B4119">
            <v>483170</v>
          </cell>
          <cell r="C4119" t="str">
            <v>414460801</v>
          </cell>
          <cell r="D4119" t="str">
            <v>FLEXTUENTI</v>
          </cell>
          <cell r="E4119" t="str">
            <v>DESPACHO</v>
          </cell>
          <cell r="F4119" t="str">
            <v>DERIVADO PICK UP</v>
          </cell>
          <cell r="G4119" t="str">
            <v>031080414460801</v>
          </cell>
          <cell r="H4119">
            <v>44915</v>
          </cell>
          <cell r="I4119" t="str">
            <v>INCIDENCIA</v>
          </cell>
          <cell r="J4119">
            <v>44923</v>
          </cell>
          <cell r="K4119" t="str">
            <v>Jose israel Cuero cortez</v>
          </cell>
          <cell r="L4119" t="str">
            <v>OFICINA TRAMACO AMBATO  AV CEVALLOS</v>
          </cell>
          <cell r="M4119" t="str">
            <v>1805672613</v>
          </cell>
          <cell r="N4119" t="str">
            <v>0987422772/0987422772</v>
          </cell>
          <cell r="O4119" t="str">
            <v/>
          </cell>
          <cell r="P4119" t="str">
            <v>AMBATO</v>
          </cell>
          <cell r="Q4119" t="str">
            <v>AMBATO</v>
          </cell>
          <cell r="R4119" t="str">
            <v>TUNGURAHUA</v>
          </cell>
          <cell r="S4119" t="str">
            <v>AMBATO</v>
          </cell>
          <cell r="T4119" t="str">
            <v>TRAMACO</v>
          </cell>
          <cell r="U4119" t="str">
            <v>FLEXNETUIO_PROVINCIA</v>
          </cell>
          <cell r="V4119">
            <v>1</v>
          </cell>
          <cell r="W4119">
            <v>1</v>
          </cell>
          <cell r="X4119" t="str">
            <v>FLEXNET ECUADOR - FLEXTUENTI</v>
          </cell>
          <cell r="Y4119" t="str">
            <v>CALLE 28 DE JUNIO S/N Y GARCIA MORENO ENTRADA LLANO GRANDE</v>
          </cell>
        </row>
        <row r="4120">
          <cell r="A4120" t="str">
            <v>414460817</v>
          </cell>
          <cell r="B4120">
            <v>483171</v>
          </cell>
          <cell r="C4120" t="str">
            <v>414460817</v>
          </cell>
          <cell r="D4120" t="str">
            <v>FLEXTUENTI</v>
          </cell>
          <cell r="E4120" t="str">
            <v>DESPACHO</v>
          </cell>
          <cell r="F4120" t="str">
            <v>NORMAL</v>
          </cell>
          <cell r="G4120" t="str">
            <v>IC3958</v>
          </cell>
          <cell r="H4120">
            <v>44915</v>
          </cell>
          <cell r="I4120" t="str">
            <v>ENTREGADO</v>
          </cell>
          <cell r="J4120">
            <v>44916</v>
          </cell>
          <cell r="K4120" t="str">
            <v>Alexa Betancourth</v>
          </cell>
          <cell r="L4120" t="str">
            <v>GIL RAMIREZ DAVALOS AV  3 DE NOVIEMBRE SN RAMON BORRERO</v>
          </cell>
          <cell r="M4120" t="str">
            <v>1900655869</v>
          </cell>
          <cell r="N4120" t="str">
            <v>0988796350/0988796350</v>
          </cell>
          <cell r="O4120" t="str">
            <v/>
          </cell>
          <cell r="P4120" t="str">
            <v>CUENCA</v>
          </cell>
          <cell r="Q4120" t="str">
            <v>CUENCA</v>
          </cell>
          <cell r="R4120" t="str">
            <v>AZUAY</v>
          </cell>
          <cell r="T4120" t="str">
            <v>ITSACOURIER</v>
          </cell>
          <cell r="U4120" t="str">
            <v>FLEXNETUIO_PROVINCIA</v>
          </cell>
          <cell r="V4120">
            <v>1</v>
          </cell>
          <cell r="W4120">
            <v>1</v>
          </cell>
          <cell r="X4120" t="str">
            <v>FLEXNET ECUADOR - FLEXTUENTI</v>
          </cell>
          <cell r="Y4120" t="str">
            <v>CALLE 28 DE JUNIO S/N Y GARCIA MORENO ENTRADA LLANO GRANDE</v>
          </cell>
        </row>
        <row r="4121">
          <cell r="A4121" t="str">
            <v>414460878</v>
          </cell>
          <cell r="B4121">
            <v>483172</v>
          </cell>
          <cell r="C4121" t="str">
            <v>414460878</v>
          </cell>
          <cell r="D4121" t="str">
            <v>FLEXTUENTI</v>
          </cell>
          <cell r="E4121" t="str">
            <v>DESPACHO</v>
          </cell>
          <cell r="F4121" t="str">
            <v>NORMAL</v>
          </cell>
          <cell r="G4121" t="str">
            <v>031080414460878</v>
          </cell>
          <cell r="H4121">
            <v>44915</v>
          </cell>
          <cell r="I4121" t="str">
            <v>ENTREGADO</v>
          </cell>
          <cell r="J4121">
            <v>44916</v>
          </cell>
          <cell r="K4121" t="str">
            <v>Cristian Alejandro Cuastumal</v>
          </cell>
          <cell r="L4121" t="str">
            <v>TULCAN CALLE OLMEDO SN  CALLE QUITO</v>
          </cell>
          <cell r="M4121" t="str">
            <v>0401740014</v>
          </cell>
          <cell r="N4121" t="str">
            <v>0995188261/0995188261</v>
          </cell>
          <cell r="O4121" t="str">
            <v/>
          </cell>
          <cell r="P4121" t="str">
            <v>TULCAN</v>
          </cell>
          <cell r="Q4121" t="str">
            <v>TULCAN</v>
          </cell>
          <cell r="R4121" t="str">
            <v>CARCHI</v>
          </cell>
          <cell r="S4121" t="str">
            <v/>
          </cell>
          <cell r="T4121" t="str">
            <v>TRAMACO</v>
          </cell>
          <cell r="U4121" t="str">
            <v>FLEXNETUIO_PROVINCIA</v>
          </cell>
          <cell r="V4121">
            <v>1</v>
          </cell>
          <cell r="W4121">
            <v>1</v>
          </cell>
          <cell r="X4121" t="str">
            <v>FLEXNET ECUADOR - FLEXTUENTI</v>
          </cell>
          <cell r="Y4121" t="str">
            <v>CALLE 28 DE JUNIO S/N Y GARCIA MORENO ENTRADA LLANO GRANDE</v>
          </cell>
        </row>
        <row r="4122">
          <cell r="A4122" t="str">
            <v>414460879</v>
          </cell>
          <cell r="B4122">
            <v>483173</v>
          </cell>
          <cell r="C4122" t="str">
            <v>414460879</v>
          </cell>
          <cell r="D4122" t="str">
            <v>FLEXTUENTI</v>
          </cell>
          <cell r="E4122" t="str">
            <v>DESPACHO</v>
          </cell>
          <cell r="F4122" t="str">
            <v>NORMAL</v>
          </cell>
          <cell r="G4122" t="str">
            <v>FT76279</v>
          </cell>
          <cell r="H4122">
            <v>44915</v>
          </cell>
          <cell r="I4122" t="str">
            <v>ENTREGADO</v>
          </cell>
          <cell r="J4122">
            <v>44916</v>
          </cell>
          <cell r="K4122" t="str">
            <v>MATEO SEBASTIAN CAMPOS DE LA TORRE</v>
          </cell>
          <cell r="L4122" t="str">
            <v>TUMBACO CALLE MANUEL CASTRO  SN VIA INTERVALLE</v>
          </cell>
          <cell r="M4122" t="str">
            <v>1721096400</v>
          </cell>
          <cell r="N4122" t="str">
            <v>0963516695/0983913365</v>
          </cell>
          <cell r="O4122" t="str">
            <v/>
          </cell>
          <cell r="P4122" t="str">
            <v>QUITO</v>
          </cell>
          <cell r="Q4122" t="str">
            <v>QUITO</v>
          </cell>
          <cell r="R4122" t="str">
            <v>PICHINCHA</v>
          </cell>
          <cell r="T4122" t="str">
            <v>FLEXTRANS UIO</v>
          </cell>
          <cell r="U4122" t="str">
            <v>FLEXNETUIO_LOCAL</v>
          </cell>
          <cell r="V4122">
            <v>1</v>
          </cell>
          <cell r="W4122">
            <v>1</v>
          </cell>
          <cell r="X4122" t="str">
            <v>FLEXNET ECUADOR - FLEXTUENTI</v>
          </cell>
          <cell r="Y4122" t="str">
            <v>CALLE 28 DE JUNIO S/N Y GARCIA MORENO ENTRADA LLANO GRANDE</v>
          </cell>
        </row>
        <row r="4123">
          <cell r="A4123" t="str">
            <v>414460886</v>
          </cell>
          <cell r="B4123">
            <v>483174</v>
          </cell>
          <cell r="C4123" t="str">
            <v>414460886</v>
          </cell>
          <cell r="D4123" t="str">
            <v>FLEXTUENTI</v>
          </cell>
          <cell r="E4123" t="str">
            <v>DESPACHO</v>
          </cell>
          <cell r="F4123" t="str">
            <v>NORMAL</v>
          </cell>
          <cell r="G4123" t="str">
            <v>FT76278</v>
          </cell>
          <cell r="H4123">
            <v>44915</v>
          </cell>
          <cell r="I4123" t="str">
            <v>ENTREGADO</v>
          </cell>
          <cell r="J4123">
            <v>44917</v>
          </cell>
          <cell r="K4123" t="str">
            <v>Daniel Valdivieso</v>
          </cell>
          <cell r="L4123" t="str">
            <v>CONDADO CALLE RIO PERIPA  CASA 14  CALLE RIO BIGAL</v>
          </cell>
          <cell r="M4123" t="str">
            <v>1724233612</v>
          </cell>
          <cell r="N4123" t="str">
            <v>0998292426/0994995508</v>
          </cell>
          <cell r="O4123" t="str">
            <v/>
          </cell>
          <cell r="P4123" t="str">
            <v>QUITO</v>
          </cell>
          <cell r="Q4123" t="str">
            <v>QUITO</v>
          </cell>
          <cell r="R4123" t="str">
            <v>PICHINCHA</v>
          </cell>
          <cell r="U4123" t="str">
            <v>FLEXNETUIO_LOCAL</v>
          </cell>
          <cell r="V4123">
            <v>1</v>
          </cell>
          <cell r="W4123">
            <v>1</v>
          </cell>
          <cell r="X4123" t="str">
            <v>FLEXNET ECUADOR - FLEXTUENTI</v>
          </cell>
          <cell r="Y4123" t="str">
            <v>CALLE 28 DE JUNIO S/N Y GARCIA MORENO ENTRADA LLANO GRANDE</v>
          </cell>
        </row>
        <row r="4124">
          <cell r="A4124" t="str">
            <v>414460891</v>
          </cell>
          <cell r="B4124">
            <v>483175</v>
          </cell>
          <cell r="C4124" t="str">
            <v>414460891</v>
          </cell>
          <cell r="D4124" t="str">
            <v>FLEXTUENTI</v>
          </cell>
          <cell r="E4124" t="str">
            <v>DESPACHO</v>
          </cell>
          <cell r="F4124" t="str">
            <v>NORMAL</v>
          </cell>
          <cell r="G4124" t="str">
            <v>031080414460891</v>
          </cell>
          <cell r="H4124">
            <v>44915</v>
          </cell>
          <cell r="I4124" t="str">
            <v>ENTREGADO</v>
          </cell>
          <cell r="J4124">
            <v>44916</v>
          </cell>
          <cell r="K4124" t="str">
            <v>Jefferson Vallecilla</v>
          </cell>
          <cell r="L4124" t="str">
            <v>BARTOME RUIZ CALLE FRANKLIN TELLO SN CALLE JAIME ROLDOS AGUILERA</v>
          </cell>
          <cell r="M4124" t="str">
            <v>0850235060</v>
          </cell>
          <cell r="N4124" t="str">
            <v>0939773569/0968706996</v>
          </cell>
          <cell r="O4124" t="str">
            <v/>
          </cell>
          <cell r="P4124" t="str">
            <v>ESMERALDAS</v>
          </cell>
          <cell r="Q4124" t="str">
            <v>ESMERALDAS</v>
          </cell>
          <cell r="R4124" t="str">
            <v>ESMERALDAS</v>
          </cell>
          <cell r="T4124" t="str">
            <v>TRAMACO</v>
          </cell>
          <cell r="U4124" t="str">
            <v>FLEXNETUIO_PROVINCIA</v>
          </cell>
          <cell r="V4124">
            <v>1</v>
          </cell>
          <cell r="W4124">
            <v>1</v>
          </cell>
          <cell r="X4124" t="str">
            <v>FLEXNET ECUADOR - FLEXTUENTI</v>
          </cell>
          <cell r="Y4124" t="str">
            <v>CALLE 28 DE JUNIO S/N Y GARCIA MORENO ENTRADA LLANO GRANDE</v>
          </cell>
        </row>
        <row r="4125">
          <cell r="A4125" t="str">
            <v>414460898</v>
          </cell>
          <cell r="B4125">
            <v>483176</v>
          </cell>
          <cell r="C4125" t="str">
            <v>414460898</v>
          </cell>
          <cell r="D4125" t="str">
            <v>FLEXTUENTI</v>
          </cell>
          <cell r="E4125" t="str">
            <v>DESPACHO</v>
          </cell>
          <cell r="F4125" t="str">
            <v>NORMAL</v>
          </cell>
          <cell r="G4125" t="str">
            <v>031080414460898</v>
          </cell>
          <cell r="H4125">
            <v>44915</v>
          </cell>
          <cell r="I4125" t="str">
            <v>ENTREGADO</v>
          </cell>
          <cell r="J4125">
            <v>44917</v>
          </cell>
          <cell r="K4125" t="str">
            <v>carlos andres ortiz loor</v>
          </cell>
          <cell r="L4125" t="str">
            <v>ESMERALDAS CALLE MEJIA SN ENTRE OLMEDO Y SUCRE</v>
          </cell>
          <cell r="M4125" t="str">
            <v>0803208222</v>
          </cell>
          <cell r="N4125" t="str">
            <v>0985734517/0985125399</v>
          </cell>
          <cell r="O4125" t="str">
            <v/>
          </cell>
          <cell r="P4125" t="str">
            <v>ESMERALDAS</v>
          </cell>
          <cell r="Q4125" t="str">
            <v>ESMERALDAS</v>
          </cell>
          <cell r="R4125" t="str">
            <v>ESMERALDAS</v>
          </cell>
          <cell r="T4125" t="str">
            <v>TRAMACO</v>
          </cell>
          <cell r="U4125" t="str">
            <v>FLEXNETUIO_PROVINCIA</v>
          </cell>
          <cell r="V4125">
            <v>1</v>
          </cell>
          <cell r="W4125">
            <v>1</v>
          </cell>
          <cell r="X4125" t="str">
            <v>FLEXNET ECUADOR - FLEXTUENTI</v>
          </cell>
          <cell r="Y4125" t="str">
            <v>CALLE 28 DE JUNIO S/N Y GARCIA MORENO ENTRADA LLANO GRANDE</v>
          </cell>
        </row>
        <row r="4126">
          <cell r="A4126" t="str">
            <v>414460899</v>
          </cell>
          <cell r="B4126">
            <v>483177</v>
          </cell>
          <cell r="C4126" t="str">
            <v>414460899</v>
          </cell>
          <cell r="D4126" t="str">
            <v>FLEXTUENTI</v>
          </cell>
          <cell r="E4126" t="str">
            <v>DESPACHO</v>
          </cell>
          <cell r="F4126" t="str">
            <v>NORMAL</v>
          </cell>
          <cell r="G4126" t="str">
            <v>031080414460899</v>
          </cell>
          <cell r="H4126">
            <v>44915</v>
          </cell>
          <cell r="I4126" t="str">
            <v>ENTREGADO</v>
          </cell>
          <cell r="J4126">
            <v>44917</v>
          </cell>
          <cell r="K4126" t="str">
            <v>Melanie Macias</v>
          </cell>
          <cell r="L4126" t="str">
            <v>PASCUALES  CUARTO CALLJON 23 B MZ 49 VILLA 7 CALLE 15 PASAJE 3</v>
          </cell>
          <cell r="M4126" t="str">
            <v>0953526910</v>
          </cell>
          <cell r="N4126" t="str">
            <v>0986150851/0985158986</v>
          </cell>
          <cell r="O4126" t="str">
            <v/>
          </cell>
          <cell r="P4126" t="str">
            <v>GUAYAQUIL</v>
          </cell>
          <cell r="Q4126" t="str">
            <v>GUAYAQUIL</v>
          </cell>
          <cell r="R4126" t="str">
            <v>GUAYAS</v>
          </cell>
          <cell r="T4126" t="str">
            <v>TRAMACO</v>
          </cell>
          <cell r="U4126" t="str">
            <v>FLEXNETUIO_GYE</v>
          </cell>
          <cell r="V4126">
            <v>1</v>
          </cell>
          <cell r="W4126">
            <v>1</v>
          </cell>
          <cell r="X4126" t="str">
            <v>FLEXNET ECUADOR - FLEXTUENTI</v>
          </cell>
          <cell r="Y4126" t="str">
            <v>CALLE 28 DE JUNIO S/N Y GARCIA MORENO ENTRADA LLANO GRANDE</v>
          </cell>
        </row>
        <row r="4127">
          <cell r="A4127" t="str">
            <v>414460923</v>
          </cell>
          <cell r="B4127">
            <v>483178</v>
          </cell>
          <cell r="C4127" t="str">
            <v>414460923</v>
          </cell>
          <cell r="D4127" t="str">
            <v>FLEXTUENTI</v>
          </cell>
          <cell r="E4127" t="str">
            <v>DESPACHO</v>
          </cell>
          <cell r="F4127" t="str">
            <v>NORMAL</v>
          </cell>
          <cell r="G4127" t="str">
            <v>FT76277</v>
          </cell>
          <cell r="H4127">
            <v>44915</v>
          </cell>
          <cell r="I4127" t="str">
            <v>ENTREGADO</v>
          </cell>
          <cell r="J4127">
            <v>44916</v>
          </cell>
          <cell r="K4127" t="str">
            <v>Andres Daniel Yanez Quinatoa</v>
          </cell>
          <cell r="L4127" t="str">
            <v>SOLANDA PASAJES28D OE2 17 CALLE BORBON Y OE8B PASAJE S38B</v>
          </cell>
          <cell r="M4127" t="str">
            <v>1713127742</v>
          </cell>
          <cell r="N4127" t="str">
            <v>0968975779/0969007321</v>
          </cell>
          <cell r="O4127" t="str">
            <v/>
          </cell>
          <cell r="P4127" t="str">
            <v>QUITO</v>
          </cell>
          <cell r="Q4127" t="str">
            <v>QUITO</v>
          </cell>
          <cell r="R4127" t="str">
            <v>PICHINCHA</v>
          </cell>
          <cell r="U4127" t="str">
            <v>FLEXNETUIO_LOCAL</v>
          </cell>
          <cell r="V4127">
            <v>1</v>
          </cell>
          <cell r="W4127">
            <v>1</v>
          </cell>
          <cell r="X4127" t="str">
            <v>FLEXNET ECUADOR - FLEXTUENTI</v>
          </cell>
          <cell r="Y4127" t="str">
            <v>CALLE 28 DE JUNIO S/N Y GARCIA MORENO ENTRADA LLANO GRANDE</v>
          </cell>
        </row>
        <row r="4128">
          <cell r="A4128" t="str">
            <v>414460924</v>
          </cell>
          <cell r="B4128">
            <v>483179</v>
          </cell>
          <cell r="C4128" t="str">
            <v>414460924</v>
          </cell>
          <cell r="D4128" t="str">
            <v>FLEXTUENTI</v>
          </cell>
          <cell r="E4128" t="str">
            <v>DESPACHO</v>
          </cell>
          <cell r="F4128" t="str">
            <v>NORMAL</v>
          </cell>
          <cell r="G4128" t="str">
            <v>TF89926</v>
          </cell>
          <cell r="H4128">
            <v>44915</v>
          </cell>
          <cell r="I4128" t="str">
            <v>ENTREGADO</v>
          </cell>
          <cell r="J4128">
            <v>44916</v>
          </cell>
          <cell r="K4128" t="str">
            <v>Daniel Alexander Agraces Mendoza</v>
          </cell>
          <cell r="L4128" t="str">
            <v>LETAMENDI  CALLE GOMEN RENDON  SN CALLE NOGUCHI</v>
          </cell>
          <cell r="M4128" t="str">
            <v>0957542640</v>
          </cell>
          <cell r="N4128" t="str">
            <v>0997494826/0963623496</v>
          </cell>
          <cell r="O4128" t="str">
            <v/>
          </cell>
          <cell r="P4128" t="str">
            <v>GUAYAQUIL</v>
          </cell>
          <cell r="Q4128" t="str">
            <v>GUAYAQUIL</v>
          </cell>
          <cell r="R4128" t="str">
            <v>GUAYAS</v>
          </cell>
          <cell r="T4128" t="str">
            <v>CARGO UNION</v>
          </cell>
          <cell r="U4128" t="str">
            <v>FLEXNETUIO_GYE</v>
          </cell>
          <cell r="V4128">
            <v>1</v>
          </cell>
          <cell r="W4128">
            <v>1</v>
          </cell>
          <cell r="X4128" t="str">
            <v>FLEXNET ECUADOR - FLEXTUENTI</v>
          </cell>
          <cell r="Y4128" t="str">
            <v>CALLE 28 DE JUNIO S/N Y GARCIA MORENO ENTRADA LLANO GRANDE</v>
          </cell>
        </row>
        <row r="4129">
          <cell r="A4129" t="str">
            <v>414460966</v>
          </cell>
          <cell r="B4129">
            <v>483180</v>
          </cell>
          <cell r="C4129" t="str">
            <v>414460966</v>
          </cell>
          <cell r="D4129" t="str">
            <v>FLEXTUENTI</v>
          </cell>
          <cell r="E4129" t="str">
            <v>DESPACHO</v>
          </cell>
          <cell r="F4129" t="str">
            <v>NORMAL</v>
          </cell>
          <cell r="G4129" t="str">
            <v>031080414460966</v>
          </cell>
          <cell r="H4129">
            <v>44915</v>
          </cell>
          <cell r="I4129" t="str">
            <v>ENTREGADO</v>
          </cell>
          <cell r="J4129">
            <v>44916</v>
          </cell>
          <cell r="K4129" t="str">
            <v>Darwin Mendez</v>
          </cell>
          <cell r="L4129" t="str">
            <v>AZOGUES CALLE HUMBERTO VICUNA   SN  SN</v>
          </cell>
          <cell r="M4129" t="str">
            <v>0301385027</v>
          </cell>
          <cell r="N4129" t="str">
            <v>0999005939/0992761526</v>
          </cell>
          <cell r="O4129" t="str">
            <v/>
          </cell>
          <cell r="P4129" t="str">
            <v>AZOGUES</v>
          </cell>
          <cell r="Q4129" t="str">
            <v>AZOGUES</v>
          </cell>
          <cell r="R4129" t="str">
            <v>CAÑAR</v>
          </cell>
          <cell r="S4129" t="str">
            <v>AZOGUES</v>
          </cell>
          <cell r="T4129" t="str">
            <v>TRAMACO</v>
          </cell>
          <cell r="U4129" t="str">
            <v>FLEXNETUIO_PROVINCIA</v>
          </cell>
          <cell r="V4129">
            <v>1</v>
          </cell>
          <cell r="W4129">
            <v>1</v>
          </cell>
          <cell r="X4129" t="str">
            <v>FLEXNET ECUADOR - FLEXTUENTI</v>
          </cell>
          <cell r="Y4129" t="str">
            <v>CALLE 28 DE JUNIO S/N Y GARCIA MORENO ENTRADA LLANO GRANDE</v>
          </cell>
        </row>
        <row r="4130">
          <cell r="A4130" t="str">
            <v>414460967</v>
          </cell>
          <cell r="B4130">
            <v>483181</v>
          </cell>
          <cell r="C4130" t="str">
            <v>414460967</v>
          </cell>
          <cell r="D4130" t="str">
            <v>FLEXTUENTI</v>
          </cell>
          <cell r="E4130" t="str">
            <v>DESPACHO</v>
          </cell>
          <cell r="F4130" t="str">
            <v>NORMAL</v>
          </cell>
          <cell r="G4130" t="str">
            <v>TF89925</v>
          </cell>
          <cell r="H4130">
            <v>44915</v>
          </cell>
          <cell r="I4130" t="str">
            <v>ENTREGADO</v>
          </cell>
          <cell r="J4130">
            <v>44916</v>
          </cell>
          <cell r="K4130" t="str">
            <v>jorge caseles</v>
          </cell>
          <cell r="L4130" t="str">
            <v>TARQUI AV BENJAMIN CARRION  PLANTA 3 OFC 306 DR EMILIO ROMERO</v>
          </cell>
          <cell r="M4130" t="str">
            <v>0965088206</v>
          </cell>
          <cell r="N4130" t="str">
            <v>0967895887/0998967889</v>
          </cell>
          <cell r="O4130" t="str">
            <v/>
          </cell>
          <cell r="P4130" t="str">
            <v>GUAYAQUIL</v>
          </cell>
          <cell r="Q4130" t="str">
            <v>GUAYAQUIL</v>
          </cell>
          <cell r="R4130" t="str">
            <v>GUAYAS</v>
          </cell>
          <cell r="T4130" t="str">
            <v>CARGO UNION</v>
          </cell>
          <cell r="U4130" t="str">
            <v>FLEXNETUIO_GYE</v>
          </cell>
          <cell r="V4130">
            <v>1</v>
          </cell>
          <cell r="W4130">
            <v>1</v>
          </cell>
          <cell r="X4130" t="str">
            <v>FLEXNET ECUADOR - FLEXTUENTI</v>
          </cell>
          <cell r="Y4130" t="str">
            <v>CALLE 28 DE JUNIO S/N Y GARCIA MORENO ENTRADA LLANO GRANDE</v>
          </cell>
        </row>
        <row r="4131">
          <cell r="A4131" t="str">
            <v>414460980</v>
          </cell>
          <cell r="B4131">
            <v>483182</v>
          </cell>
          <cell r="C4131" t="str">
            <v>414460980</v>
          </cell>
          <cell r="D4131" t="str">
            <v>FLEXTUENTI</v>
          </cell>
          <cell r="E4131" t="str">
            <v>DESPACHO</v>
          </cell>
          <cell r="F4131" t="str">
            <v>DERIVADO PICK UP</v>
          </cell>
          <cell r="G4131" t="str">
            <v>031080414460980</v>
          </cell>
          <cell r="H4131">
            <v>44915</v>
          </cell>
          <cell r="I4131" t="str">
            <v>INCIDENCIA</v>
          </cell>
          <cell r="J4131">
            <v>44923</v>
          </cell>
          <cell r="K4131" t="str">
            <v>Angelly Mero</v>
          </cell>
          <cell r="L4131" t="str">
            <v>OFICINA TRAMACO PUNTO DE ATENCION VIA DAULE</v>
          </cell>
          <cell r="M4131" t="str">
            <v>0955387626</v>
          </cell>
          <cell r="N4131" t="str">
            <v>0996949432/0983938313</v>
          </cell>
          <cell r="O4131" t="str">
            <v/>
          </cell>
          <cell r="P4131" t="str">
            <v>GUAYAQUIL</v>
          </cell>
          <cell r="Q4131" t="str">
            <v>GUAYAQUIL</v>
          </cell>
          <cell r="R4131" t="str">
            <v>GUAYAS</v>
          </cell>
          <cell r="T4131" t="str">
            <v>TRAMACO</v>
          </cell>
          <cell r="U4131" t="str">
            <v>FLEXNETUIO_GYE</v>
          </cell>
          <cell r="V4131">
            <v>1</v>
          </cell>
          <cell r="W4131">
            <v>1</v>
          </cell>
          <cell r="X4131" t="str">
            <v>FLEXNET ECUADOR - FLEXTUENTI</v>
          </cell>
          <cell r="Y4131" t="str">
            <v>CALLE 28 DE JUNIO S/N Y GARCIA MORENO ENTRADA LLANO GRANDE</v>
          </cell>
        </row>
        <row r="4132">
          <cell r="A4132" t="str">
            <v>414460989</v>
          </cell>
          <cell r="B4132">
            <v>483183</v>
          </cell>
          <cell r="C4132" t="str">
            <v>414460989</v>
          </cell>
          <cell r="D4132" t="str">
            <v>FLEXTUENTI</v>
          </cell>
          <cell r="E4132" t="str">
            <v>DESPACHO</v>
          </cell>
          <cell r="F4132" t="str">
            <v>NORMAL</v>
          </cell>
          <cell r="G4132" t="str">
            <v>FT76276</v>
          </cell>
          <cell r="H4132">
            <v>44915</v>
          </cell>
          <cell r="I4132" t="str">
            <v>ENTREGADO</v>
          </cell>
          <cell r="J4132">
            <v>44916</v>
          </cell>
          <cell r="K4132" t="str">
            <v>Edison Velasco</v>
          </cell>
          <cell r="L4132" t="str">
            <v>CHIMBACALLE CALLE CARIHUAIRASO  CS 263 CALLE VILLONACO</v>
          </cell>
          <cell r="M4132" t="str">
            <v>1711285492</v>
          </cell>
          <cell r="N4132" t="str">
            <v>0995363083/0998301892</v>
          </cell>
          <cell r="O4132" t="str">
            <v/>
          </cell>
          <cell r="P4132" t="str">
            <v>QUITO</v>
          </cell>
          <cell r="Q4132" t="str">
            <v>QUITO</v>
          </cell>
          <cell r="R4132" t="str">
            <v>PICHINCHA</v>
          </cell>
          <cell r="U4132" t="str">
            <v>FLEXNETUIO_LOCAL</v>
          </cell>
          <cell r="V4132">
            <v>1</v>
          </cell>
          <cell r="W4132">
            <v>1</v>
          </cell>
          <cell r="X4132" t="str">
            <v>FLEXNET ECUADOR - FLEXTUENTI</v>
          </cell>
          <cell r="Y4132" t="str">
            <v>CALLE 28 DE JUNIO S/N Y GARCIA MORENO ENTRADA LLANO GRANDE</v>
          </cell>
        </row>
        <row r="4133">
          <cell r="A4133" t="str">
            <v>414461003</v>
          </cell>
          <cell r="B4133">
            <v>483184</v>
          </cell>
          <cell r="C4133" t="str">
            <v>414461003</v>
          </cell>
          <cell r="D4133" t="str">
            <v>FLEXTUENTI</v>
          </cell>
          <cell r="E4133" t="str">
            <v>DESPACHO</v>
          </cell>
          <cell r="F4133" t="str">
            <v>NORMAL</v>
          </cell>
          <cell r="G4133" t="str">
            <v>FT76275</v>
          </cell>
          <cell r="H4133">
            <v>44915</v>
          </cell>
          <cell r="I4133" t="str">
            <v>ENTREGADO</v>
          </cell>
          <cell r="J4133">
            <v>44916</v>
          </cell>
          <cell r="K4133" t="str">
            <v>Daysi Toaquiza</v>
          </cell>
          <cell r="L4133" t="str">
            <v>GUAMANI CALLE B  OE2 43  FERDINAD  HUNEKE</v>
          </cell>
          <cell r="M4133" t="str">
            <v>1753903473</v>
          </cell>
          <cell r="N4133" t="str">
            <v>0963565659/0960923537</v>
          </cell>
          <cell r="O4133" t="str">
            <v/>
          </cell>
          <cell r="P4133" t="str">
            <v>QUITO</v>
          </cell>
          <cell r="Q4133" t="str">
            <v>QUITO</v>
          </cell>
          <cell r="R4133" t="str">
            <v>PICHINCHA</v>
          </cell>
          <cell r="U4133" t="str">
            <v>FLEXNETUIO_LOCAL</v>
          </cell>
          <cell r="V4133">
            <v>1</v>
          </cell>
          <cell r="W4133">
            <v>1</v>
          </cell>
          <cell r="X4133" t="str">
            <v>FLEXNET ECUADOR - FLEXTUENTI</v>
          </cell>
          <cell r="Y4133" t="str">
            <v>CALLE 28 DE JUNIO S/N Y GARCIA MORENO ENTRADA LLANO GRANDE</v>
          </cell>
        </row>
        <row r="4134">
          <cell r="A4134" t="str">
            <v>414461005</v>
          </cell>
          <cell r="B4134">
            <v>483185</v>
          </cell>
          <cell r="C4134" t="str">
            <v>414461005</v>
          </cell>
          <cell r="D4134" t="str">
            <v>FLEXTUENTI</v>
          </cell>
          <cell r="E4134" t="str">
            <v>DESPACHO</v>
          </cell>
          <cell r="F4134" t="str">
            <v>DERIVADO PICK UP</v>
          </cell>
          <cell r="G4134" t="str">
            <v>031080414461005</v>
          </cell>
          <cell r="H4134">
            <v>44915</v>
          </cell>
          <cell r="I4134" t="str">
            <v>ENTREGADO</v>
          </cell>
          <cell r="J4134">
            <v>44916</v>
          </cell>
          <cell r="K4134" t="str">
            <v>WILLIAM REINOSO</v>
          </cell>
          <cell r="L4134" t="str">
            <v>OFICINA TRAMACO CAYAMBE</v>
          </cell>
          <cell r="M4134" t="str">
            <v>1723976823</v>
          </cell>
          <cell r="N4134" t="str">
            <v>0960852758/0993513933</v>
          </cell>
          <cell r="O4134" t="str">
            <v/>
          </cell>
          <cell r="P4134" t="str">
            <v>CAYAMBE</v>
          </cell>
          <cell r="Q4134" t="str">
            <v>CAYAMBE</v>
          </cell>
          <cell r="R4134" t="str">
            <v>PICHINCHA</v>
          </cell>
          <cell r="T4134" t="str">
            <v>TRAMACO</v>
          </cell>
          <cell r="U4134" t="str">
            <v>FLEXNETUIO_PROVINCIA</v>
          </cell>
          <cell r="V4134">
            <v>1</v>
          </cell>
          <cell r="W4134">
            <v>1</v>
          </cell>
          <cell r="X4134" t="str">
            <v>FLEXNET ECUADOR - FLEXTUENTI</v>
          </cell>
          <cell r="Y4134" t="str">
            <v>CALLE 28 DE JUNIO S/N Y GARCIA MORENO ENTRADA LLANO GRANDE</v>
          </cell>
        </row>
        <row r="4135">
          <cell r="A4135" t="str">
            <v>414461008</v>
          </cell>
          <cell r="B4135">
            <v>483186</v>
          </cell>
          <cell r="C4135" t="str">
            <v>414461008</v>
          </cell>
          <cell r="D4135" t="str">
            <v>FLEXTUENTI</v>
          </cell>
          <cell r="E4135" t="str">
            <v>DESPACHO</v>
          </cell>
          <cell r="F4135" t="str">
            <v>NORMAL</v>
          </cell>
          <cell r="G4135" t="str">
            <v>031080414461008</v>
          </cell>
          <cell r="H4135">
            <v>44915</v>
          </cell>
          <cell r="I4135" t="str">
            <v>ENTREGADO</v>
          </cell>
          <cell r="J4135">
            <v>44916</v>
          </cell>
          <cell r="K4135" t="str">
            <v>Nelson Valarezo</v>
          </cell>
          <cell r="L4135" t="str">
            <v>LIZARZABURU AV DANIEL LEON BORJA  SN  JACINTO GONZALEZ</v>
          </cell>
          <cell r="M4135" t="str">
            <v>0602987844</v>
          </cell>
          <cell r="N4135" t="str">
            <v>0980776247/0987543786</v>
          </cell>
          <cell r="O4135" t="str">
            <v/>
          </cell>
          <cell r="P4135" t="str">
            <v>RIOBAMBA</v>
          </cell>
          <cell r="Q4135" t="str">
            <v>RIOBAMBA</v>
          </cell>
          <cell r="R4135" t="str">
            <v>CHIMBORAZO</v>
          </cell>
          <cell r="T4135" t="str">
            <v>TRAMACO</v>
          </cell>
          <cell r="U4135" t="str">
            <v>FLEXNETUIO_PROVINCIA</v>
          </cell>
          <cell r="V4135">
            <v>1</v>
          </cell>
          <cell r="W4135">
            <v>1</v>
          </cell>
          <cell r="X4135" t="str">
            <v>FLEXNET ECUADOR - FLEXTUENTI</v>
          </cell>
          <cell r="Y4135" t="str">
            <v>CALLE 28 DE JUNIO S/N Y GARCIA MORENO ENTRADA LLANO GRANDE</v>
          </cell>
        </row>
        <row r="4136">
          <cell r="A4136" t="str">
            <v>414462611</v>
          </cell>
          <cell r="B4136">
            <v>483187</v>
          </cell>
          <cell r="C4136" t="str">
            <v>414462611</v>
          </cell>
          <cell r="D4136" t="str">
            <v>FLEXTUENTI</v>
          </cell>
          <cell r="E4136" t="str">
            <v>DESPACHO</v>
          </cell>
          <cell r="F4136" t="str">
            <v>DERIVADO PICK UP</v>
          </cell>
          <cell r="G4136" t="str">
            <v>031080414462611</v>
          </cell>
          <cell r="H4136">
            <v>44915</v>
          </cell>
          <cell r="I4136" t="str">
            <v>INCIDENCIA</v>
          </cell>
          <cell r="J4136">
            <v>44923</v>
          </cell>
          <cell r="K4136" t="str">
            <v>Jairo Conforme</v>
          </cell>
          <cell r="L4136" t="str">
            <v>OFICINA TRAMACO MACHACHI</v>
          </cell>
          <cell r="M4136" t="str">
            <v>0940801301</v>
          </cell>
          <cell r="N4136" t="str">
            <v>0961087289/0961105665</v>
          </cell>
          <cell r="O4136" t="str">
            <v/>
          </cell>
          <cell r="P4136" t="str">
            <v>MACHACHI</v>
          </cell>
          <cell r="Q4136" t="str">
            <v>MEJIA</v>
          </cell>
          <cell r="R4136" t="str">
            <v>PICHINCHA</v>
          </cell>
          <cell r="S4136" t="str">
            <v>MEJIA</v>
          </cell>
          <cell r="T4136" t="str">
            <v>TRAMACO</v>
          </cell>
          <cell r="V4136">
            <v>1</v>
          </cell>
          <cell r="W4136">
            <v>1</v>
          </cell>
          <cell r="X4136" t="str">
            <v>FLEXNET ECUADOR - FLEXTUENTI</v>
          </cell>
          <cell r="Y4136" t="str">
            <v>CALLE 28 DE JUNIO S/N Y GARCIA MORENO ENTRADA LLANO GRANDE</v>
          </cell>
        </row>
        <row r="4137">
          <cell r="A4137" t="str">
            <v>414462657</v>
          </cell>
          <cell r="B4137">
            <v>483188</v>
          </cell>
          <cell r="C4137" t="str">
            <v>414462657</v>
          </cell>
          <cell r="D4137" t="str">
            <v>FLEXTUENTI</v>
          </cell>
          <cell r="E4137" t="str">
            <v>DESPACHO</v>
          </cell>
          <cell r="F4137" t="str">
            <v>NORMAL</v>
          </cell>
          <cell r="G4137" t="str">
            <v>031080414462657</v>
          </cell>
          <cell r="H4137">
            <v>44915</v>
          </cell>
          <cell r="I4137" t="str">
            <v>ENTREGADO</v>
          </cell>
          <cell r="J4137">
            <v>44916</v>
          </cell>
          <cell r="K4137" t="str">
            <v>Eimy Daniela Hernandez Lopez</v>
          </cell>
          <cell r="L4137" t="str">
            <v>CHONE  CALLE ORESTEDES DE ANDRADE  SN ENTRE CALLE 13 DE ABRIL Y CALLE 2</v>
          </cell>
          <cell r="M4137" t="str">
            <v>1351494644</v>
          </cell>
          <cell r="N4137" t="str">
            <v>0997902115/0996708127</v>
          </cell>
          <cell r="O4137" t="str">
            <v/>
          </cell>
          <cell r="P4137" t="str">
            <v>CHONE</v>
          </cell>
          <cell r="Q4137" t="str">
            <v>CHONE</v>
          </cell>
          <cell r="R4137" t="str">
            <v>MANABI</v>
          </cell>
          <cell r="T4137" t="str">
            <v>TRAMACO</v>
          </cell>
          <cell r="U4137" t="str">
            <v>FLEXNETUIO_PROVINCIA</v>
          </cell>
          <cell r="V4137">
            <v>1</v>
          </cell>
          <cell r="W4137">
            <v>1</v>
          </cell>
          <cell r="X4137" t="str">
            <v>FLEXNET ECUADOR - FLEXTUENTI</v>
          </cell>
          <cell r="Y4137" t="str">
            <v>CALLE 28 DE JUNIO S/N Y GARCIA MORENO ENTRADA LLANO GRANDE</v>
          </cell>
        </row>
        <row r="4138">
          <cell r="A4138" t="str">
            <v>414462662</v>
          </cell>
          <cell r="B4138">
            <v>483189</v>
          </cell>
          <cell r="C4138" t="str">
            <v>414462662</v>
          </cell>
          <cell r="D4138" t="str">
            <v>FLEXTUENTI</v>
          </cell>
          <cell r="E4138" t="str">
            <v>DESPACHO</v>
          </cell>
          <cell r="F4138" t="str">
            <v>NORMAL</v>
          </cell>
          <cell r="G4138" t="str">
            <v>031080414462662</v>
          </cell>
          <cell r="H4138">
            <v>44915</v>
          </cell>
          <cell r="I4138" t="str">
            <v>INCIDENCIA</v>
          </cell>
          <cell r="J4138">
            <v>44923</v>
          </cell>
          <cell r="K4138" t="str">
            <v>Priscila Alexandra Guerrero Arcentales</v>
          </cell>
          <cell r="L4138" t="str">
            <v>PASCUALES CALLE JOYA DE LOS SACHAS  MANZANA 514 SOLAR 8  SANTA ANA</v>
          </cell>
          <cell r="M4138" t="str">
            <v>0913429270</v>
          </cell>
          <cell r="N4138" t="str">
            <v>0968923303/0987571707</v>
          </cell>
          <cell r="O4138" t="str">
            <v/>
          </cell>
          <cell r="P4138" t="str">
            <v>GUAYAQUIL</v>
          </cell>
          <cell r="Q4138" t="str">
            <v>GUAYAQUIL</v>
          </cell>
          <cell r="R4138" t="str">
            <v>GUAYAS</v>
          </cell>
          <cell r="T4138" t="str">
            <v>TRAMACO</v>
          </cell>
          <cell r="U4138" t="str">
            <v>FLEXNETUIO_GYE</v>
          </cell>
          <cell r="V4138">
            <v>1</v>
          </cell>
          <cell r="W4138">
            <v>1</v>
          </cell>
          <cell r="X4138" t="str">
            <v>FLEXNET ECUADOR - FLEXTUENTI</v>
          </cell>
          <cell r="Y4138" t="str">
            <v>CALLE 28 DE JUNIO S/N Y GARCIA MORENO ENTRADA LLANO GRANDE</v>
          </cell>
        </row>
        <row r="4139">
          <cell r="A4139" t="str">
            <v>414462664</v>
          </cell>
          <cell r="B4139">
            <v>483190</v>
          </cell>
          <cell r="C4139" t="str">
            <v>414462664</v>
          </cell>
          <cell r="D4139" t="str">
            <v>FLEXTUENTI</v>
          </cell>
          <cell r="E4139" t="str">
            <v>DESPACHO</v>
          </cell>
          <cell r="F4139" t="str">
            <v>NORMAL</v>
          </cell>
          <cell r="G4139" t="str">
            <v>031080414462664</v>
          </cell>
          <cell r="H4139">
            <v>44915</v>
          </cell>
          <cell r="I4139" t="str">
            <v>ENTREGADO</v>
          </cell>
          <cell r="J4139">
            <v>44916</v>
          </cell>
          <cell r="K4139" t="str">
            <v>Juan Carlos Pincay Pachay</v>
          </cell>
          <cell r="L4139" t="str">
            <v>PASCUALES CALLE 29 NO GUSTAVO NOBOA BEJARANO  SN  SN</v>
          </cell>
          <cell r="M4139" t="str">
            <v>0922806575</v>
          </cell>
          <cell r="N4139" t="str">
            <v>0963122537/0963122537</v>
          </cell>
          <cell r="O4139" t="str">
            <v/>
          </cell>
          <cell r="P4139" t="str">
            <v>GUAYAQUIL</v>
          </cell>
          <cell r="Q4139" t="str">
            <v>GUAYAQUIL</v>
          </cell>
          <cell r="R4139" t="str">
            <v>GUAYAS</v>
          </cell>
          <cell r="T4139" t="str">
            <v>TRAMACO</v>
          </cell>
          <cell r="U4139" t="str">
            <v>FLEXNETUIO_GYE</v>
          </cell>
          <cell r="V4139">
            <v>1</v>
          </cell>
          <cell r="W4139">
            <v>1</v>
          </cell>
          <cell r="X4139" t="str">
            <v>FLEXNET ECUADOR - FLEXTUENTI</v>
          </cell>
          <cell r="Y4139" t="str">
            <v>CALLE 28 DE JUNIO S/N Y GARCIA MORENO ENTRADA LLANO GRANDE</v>
          </cell>
        </row>
        <row r="4140">
          <cell r="A4140" t="str">
            <v>414462727</v>
          </cell>
          <cell r="B4140">
            <v>483191</v>
          </cell>
          <cell r="C4140" t="str">
            <v>414462727</v>
          </cell>
          <cell r="D4140" t="str">
            <v>FLEXTUENTI</v>
          </cell>
          <cell r="E4140" t="str">
            <v>DESPACHO</v>
          </cell>
          <cell r="F4140" t="str">
            <v>DERIVADO PICK UP</v>
          </cell>
          <cell r="G4140" t="str">
            <v>031080414462727</v>
          </cell>
          <cell r="H4140">
            <v>44915</v>
          </cell>
          <cell r="I4140" t="str">
            <v>ENTREGADO</v>
          </cell>
          <cell r="J4140">
            <v>44918</v>
          </cell>
          <cell r="K4140" t="str">
            <v>Davis Gonzabay</v>
          </cell>
          <cell r="L4140" t="str">
            <v>OFICINA TRAMACO BABAHOYO</v>
          </cell>
          <cell r="M4140" t="str">
            <v>1207186675</v>
          </cell>
          <cell r="N4140" t="str">
            <v>0985265345/0961124918</v>
          </cell>
          <cell r="O4140" t="str">
            <v/>
          </cell>
          <cell r="P4140" t="str">
            <v>BABAHOYO</v>
          </cell>
          <cell r="Q4140" t="str">
            <v>BABAHOYO</v>
          </cell>
          <cell r="R4140" t="str">
            <v>LOS RIOS</v>
          </cell>
          <cell r="S4140" t="str">
            <v>BABAHOYO - LA VIRGINIA</v>
          </cell>
          <cell r="T4140" t="str">
            <v>TRAMACO</v>
          </cell>
          <cell r="U4140" t="str">
            <v>FLEXNETUIO_PROVINCIA</v>
          </cell>
          <cell r="V4140">
            <v>1</v>
          </cell>
          <cell r="W4140">
            <v>1</v>
          </cell>
          <cell r="X4140" t="str">
            <v>FLEXNET ECUADOR - FLEXTUENTI</v>
          </cell>
          <cell r="Y4140" t="str">
            <v>CALLE 28 DE JUNIO S/N Y GARCIA MORENO ENTRADA LLANO GRANDE</v>
          </cell>
        </row>
        <row r="4141">
          <cell r="A4141" t="str">
            <v>414463090</v>
          </cell>
          <cell r="B4141">
            <v>483192</v>
          </cell>
          <cell r="C4141" t="str">
            <v>414463090</v>
          </cell>
          <cell r="D4141" t="str">
            <v>FLEXTUENTI</v>
          </cell>
          <cell r="E4141" t="str">
            <v>DESPACHO</v>
          </cell>
          <cell r="F4141" t="str">
            <v>NORMAL</v>
          </cell>
          <cell r="G4141" t="str">
            <v>FT76274</v>
          </cell>
          <cell r="H4141">
            <v>44915</v>
          </cell>
          <cell r="I4141" t="str">
            <v>ENTREGADO</v>
          </cell>
          <cell r="J4141">
            <v>44916</v>
          </cell>
          <cell r="K4141" t="str">
            <v>Vanessa Cordova</v>
          </cell>
          <cell r="L4141" t="str">
            <v>INAQUITO CALLE ALEMANIA 812 AV MARIANA DE JESUS</v>
          </cell>
          <cell r="M4141" t="str">
            <v>1722300678</v>
          </cell>
          <cell r="N4141" t="str">
            <v>0998844368/0962764649</v>
          </cell>
          <cell r="O4141" t="str">
            <v/>
          </cell>
          <cell r="P4141" t="str">
            <v>QUITO</v>
          </cell>
          <cell r="Q4141" t="str">
            <v>QUITO</v>
          </cell>
          <cell r="R4141" t="str">
            <v>PICHINCHA</v>
          </cell>
          <cell r="U4141" t="str">
            <v>FLEXNETUIO_LOCAL</v>
          </cell>
          <cell r="V4141">
            <v>1</v>
          </cell>
          <cell r="W4141">
            <v>1</v>
          </cell>
          <cell r="X4141" t="str">
            <v>FLEXNET ECUADOR - FLEXTUENTI</v>
          </cell>
          <cell r="Y4141" t="str">
            <v>CALLE 28 DE JUNIO S/N Y GARCIA MORENO ENTRADA LLANO GRANDE</v>
          </cell>
        </row>
        <row r="4142">
          <cell r="A4142" t="str">
            <v>414463187</v>
          </cell>
          <cell r="B4142">
            <v>483193</v>
          </cell>
          <cell r="C4142" t="str">
            <v>414463187</v>
          </cell>
          <cell r="D4142" t="str">
            <v>FLEXTUENTI</v>
          </cell>
          <cell r="E4142" t="str">
            <v>DESPACHO</v>
          </cell>
          <cell r="F4142" t="str">
            <v>NORMAL</v>
          </cell>
          <cell r="G4142" t="str">
            <v>TF89924</v>
          </cell>
          <cell r="H4142">
            <v>44915</v>
          </cell>
          <cell r="I4142" t="str">
            <v>ENTREGADO</v>
          </cell>
          <cell r="J4142">
            <v>44916</v>
          </cell>
          <cell r="K4142" t="str">
            <v>OSCAR ANTONIO SAENZ DE VITERI BAJANA</v>
          </cell>
          <cell r="L4142" t="str">
            <v>TARQUI AV NAHIM ISAIAS PISO UNO OFC 106 CALLE EZEQUIEL</v>
          </cell>
          <cell r="M4142" t="str">
            <v>0904150976</v>
          </cell>
          <cell r="N4142" t="str">
            <v>0986479321/0985121372</v>
          </cell>
          <cell r="O4142" t="str">
            <v/>
          </cell>
          <cell r="P4142" t="str">
            <v>GUAYAQUIL</v>
          </cell>
          <cell r="Q4142" t="str">
            <v>GUAYAQUIL</v>
          </cell>
          <cell r="R4142" t="str">
            <v>GUAYAS</v>
          </cell>
          <cell r="T4142" t="str">
            <v>CARGO UNION</v>
          </cell>
          <cell r="U4142" t="str">
            <v>FLEXNETUIO_GYE</v>
          </cell>
          <cell r="V4142">
            <v>1</v>
          </cell>
          <cell r="W4142">
            <v>1</v>
          </cell>
          <cell r="X4142" t="str">
            <v>FLEXNET ECUADOR - FLEXTUENTI</v>
          </cell>
          <cell r="Y4142" t="str">
            <v>CALLE 28 DE JUNIO S/N Y GARCIA MORENO ENTRADA LLANO GRANDE</v>
          </cell>
        </row>
        <row r="4143">
          <cell r="A4143" t="str">
            <v>414463190</v>
          </cell>
          <cell r="B4143">
            <v>483194</v>
          </cell>
          <cell r="C4143" t="str">
            <v>414463190</v>
          </cell>
          <cell r="D4143" t="str">
            <v>FLEXTUENTI</v>
          </cell>
          <cell r="E4143" t="str">
            <v>DESPACHO</v>
          </cell>
          <cell r="F4143" t="str">
            <v>NORMAL</v>
          </cell>
          <cell r="G4143" t="str">
            <v>TF89923</v>
          </cell>
          <cell r="H4143">
            <v>44915</v>
          </cell>
          <cell r="I4143" t="str">
            <v>ENTREGADO</v>
          </cell>
          <cell r="J4143">
            <v>44916</v>
          </cell>
          <cell r="K4143" t="str">
            <v>Hector Antonio Olipa Najera</v>
          </cell>
          <cell r="L4143" t="str">
            <v>FEBRES CORDERO CALLE 49  MANZANA 142 SOLAR 49   CHAMBER</v>
          </cell>
          <cell r="M4143" t="str">
            <v>0940978331</v>
          </cell>
          <cell r="N4143" t="str">
            <v>0995806660/0995806660</v>
          </cell>
          <cell r="O4143" t="str">
            <v/>
          </cell>
          <cell r="P4143" t="str">
            <v>GUAYAQUIL</v>
          </cell>
          <cell r="Q4143" t="str">
            <v>GUAYAQUIL</v>
          </cell>
          <cell r="R4143" t="str">
            <v>GUAYAS</v>
          </cell>
          <cell r="T4143" t="str">
            <v>FLEXTRANS GYE</v>
          </cell>
          <cell r="U4143" t="str">
            <v>FLEXNETUIO_GYE</v>
          </cell>
          <cell r="V4143">
            <v>1</v>
          </cell>
          <cell r="W4143">
            <v>1</v>
          </cell>
          <cell r="X4143" t="str">
            <v>FLEXNET ECUADOR - FLEXTUENTI</v>
          </cell>
          <cell r="Y4143" t="str">
            <v>CALLE 28 DE JUNIO S/N Y GARCIA MORENO ENTRADA LLANO GRANDE</v>
          </cell>
        </row>
        <row r="4144">
          <cell r="A4144" t="str">
            <v>414463191</v>
          </cell>
          <cell r="B4144">
            <v>483195</v>
          </cell>
          <cell r="C4144" t="str">
            <v>414463191</v>
          </cell>
          <cell r="D4144" t="str">
            <v>FLEXTUENTI</v>
          </cell>
          <cell r="E4144" t="str">
            <v>DESPACHO</v>
          </cell>
          <cell r="F4144" t="str">
            <v>NORMAL</v>
          </cell>
          <cell r="G4144" t="str">
            <v>TF89922</v>
          </cell>
          <cell r="H4144">
            <v>44915</v>
          </cell>
          <cell r="I4144" t="str">
            <v>ENTREGADO</v>
          </cell>
          <cell r="J4144">
            <v>44916</v>
          </cell>
          <cell r="K4144" t="str">
            <v>OSCAR ANTONIO SAENZ DE VITERI BAJANA</v>
          </cell>
          <cell r="L4144" t="str">
            <v>TARQUI AV NAHIM ISAIAS PISO UNO OFC 106 CALLE EZEQUIEL</v>
          </cell>
          <cell r="M4144" t="str">
            <v>0904150976</v>
          </cell>
          <cell r="N4144" t="str">
            <v>0980045830/0985121372</v>
          </cell>
          <cell r="O4144" t="str">
            <v/>
          </cell>
          <cell r="P4144" t="str">
            <v>GUAYAQUIL</v>
          </cell>
          <cell r="Q4144" t="str">
            <v>GUAYAQUIL</v>
          </cell>
          <cell r="R4144" t="str">
            <v>GUAYAS</v>
          </cell>
          <cell r="T4144" t="str">
            <v>CARGO UNION</v>
          </cell>
          <cell r="U4144" t="str">
            <v>FLEXNETUIO_GYE</v>
          </cell>
          <cell r="V4144">
            <v>1</v>
          </cell>
          <cell r="W4144">
            <v>1</v>
          </cell>
          <cell r="X4144" t="str">
            <v>FLEXNET ECUADOR - FLEXTUENTI</v>
          </cell>
          <cell r="Y4144" t="str">
            <v>CALLE 28 DE JUNIO S/N Y GARCIA MORENO ENTRADA LLANO GRANDE</v>
          </cell>
        </row>
        <row r="4145">
          <cell r="A4145" t="str">
            <v>414463192</v>
          </cell>
          <cell r="B4145">
            <v>483196</v>
          </cell>
          <cell r="C4145" t="str">
            <v>414463192</v>
          </cell>
          <cell r="D4145" t="str">
            <v>FLEXTUENTI</v>
          </cell>
          <cell r="E4145" t="str">
            <v>DESPACHO</v>
          </cell>
          <cell r="F4145" t="str">
            <v>NORMAL</v>
          </cell>
          <cell r="G4145" t="str">
            <v>FT76273</v>
          </cell>
          <cell r="H4145">
            <v>44915</v>
          </cell>
          <cell r="I4145" t="str">
            <v>ENTREGADO</v>
          </cell>
          <cell r="J4145">
            <v>44916</v>
          </cell>
          <cell r="K4145" t="str">
            <v>Omar Carvajal</v>
          </cell>
          <cell r="L4145" t="str">
            <v>POMASQUI  LA INDEPENDENCIA OE2 162  CALLE  QUITENO LIBRE</v>
          </cell>
          <cell r="M4145" t="str">
            <v>1716892938</v>
          </cell>
          <cell r="N4145" t="str">
            <v>0996334154/0992385310</v>
          </cell>
          <cell r="O4145" t="str">
            <v/>
          </cell>
          <cell r="P4145" t="str">
            <v>QUITO</v>
          </cell>
          <cell r="Q4145" t="str">
            <v>QUITO</v>
          </cell>
          <cell r="R4145" t="str">
            <v>PICHINCHA</v>
          </cell>
          <cell r="T4145" t="str">
            <v>TRANSERVISS</v>
          </cell>
          <cell r="U4145" t="str">
            <v>FLEXNETUIO_LOCAL</v>
          </cell>
          <cell r="V4145">
            <v>1</v>
          </cell>
          <cell r="W4145">
            <v>1</v>
          </cell>
          <cell r="X4145" t="str">
            <v>FLEXNET ECUADOR - FLEXTUENTI</v>
          </cell>
          <cell r="Y4145" t="str">
            <v>CALLE 28 DE JUNIO S/N Y GARCIA MORENO ENTRADA LLANO GRANDE</v>
          </cell>
        </row>
        <row r="4146">
          <cell r="A4146" t="str">
            <v>414463227</v>
          </cell>
          <cell r="B4146">
            <v>483197</v>
          </cell>
          <cell r="C4146" t="str">
            <v>414463227</v>
          </cell>
          <cell r="D4146" t="str">
            <v>FLEXTUENTI</v>
          </cell>
          <cell r="E4146" t="str">
            <v>DESPACHO</v>
          </cell>
          <cell r="F4146" t="str">
            <v>NORMAL</v>
          </cell>
          <cell r="G4146" t="str">
            <v>TF89921</v>
          </cell>
          <cell r="H4146">
            <v>44915</v>
          </cell>
          <cell r="I4146" t="str">
            <v>ENTREGADO</v>
          </cell>
          <cell r="J4146">
            <v>44916</v>
          </cell>
          <cell r="K4146" t="str">
            <v>OSCAR ANTONIO SAENZ DE VITERI BAJANA</v>
          </cell>
          <cell r="L4146" t="str">
            <v>TARQUI AV NAHIM ISAIAS PISO UNO OFC 106  CALLE EZEQUIEL</v>
          </cell>
          <cell r="M4146" t="str">
            <v>0904150976</v>
          </cell>
          <cell r="N4146" t="str">
            <v>0985121372/0969159924</v>
          </cell>
          <cell r="O4146" t="str">
            <v/>
          </cell>
          <cell r="P4146" t="str">
            <v>GUAYAQUIL</v>
          </cell>
          <cell r="Q4146" t="str">
            <v>GUAYAQUIL</v>
          </cell>
          <cell r="R4146" t="str">
            <v>GUAYAS</v>
          </cell>
          <cell r="T4146" t="str">
            <v>CARGO UNION</v>
          </cell>
          <cell r="U4146" t="str">
            <v>FLEXNETUIO_GYE</v>
          </cell>
          <cell r="V4146">
            <v>1</v>
          </cell>
          <cell r="W4146">
            <v>1</v>
          </cell>
          <cell r="X4146" t="str">
            <v>FLEXNET ECUADOR - FLEXTUENTI</v>
          </cell>
          <cell r="Y4146" t="str">
            <v>CALLE 28 DE JUNIO S/N Y GARCIA MORENO ENTRADA LLANO GRANDE</v>
          </cell>
        </row>
        <row r="4147">
          <cell r="A4147" t="str">
            <v>414463239</v>
          </cell>
          <cell r="B4147">
            <v>483198</v>
          </cell>
          <cell r="C4147" t="str">
            <v>414463239</v>
          </cell>
          <cell r="D4147" t="str">
            <v>FLEXTUENTI</v>
          </cell>
          <cell r="E4147" t="str">
            <v>DESPACHO</v>
          </cell>
          <cell r="F4147" t="str">
            <v>NORMAL</v>
          </cell>
          <cell r="G4147" t="str">
            <v>FT76272</v>
          </cell>
          <cell r="H4147">
            <v>44915</v>
          </cell>
          <cell r="I4147" t="str">
            <v>ENTREGADO</v>
          </cell>
          <cell r="J4147">
            <v>44916</v>
          </cell>
          <cell r="K4147" t="str">
            <v>Mateo Almeida</v>
          </cell>
          <cell r="L4147" t="str">
            <v>SAN BARTOLO  CALLE SEBASTIAN ROSERO  S13  147 MAROJO</v>
          </cell>
          <cell r="M4147" t="str">
            <v>1726442047</v>
          </cell>
          <cell r="N4147" t="str">
            <v>0987797792/0984970062</v>
          </cell>
          <cell r="O4147" t="str">
            <v/>
          </cell>
          <cell r="P4147" t="str">
            <v>QUITO</v>
          </cell>
          <cell r="Q4147" t="str">
            <v>QUITO</v>
          </cell>
          <cell r="R4147" t="str">
            <v>PICHINCHA</v>
          </cell>
          <cell r="U4147" t="str">
            <v>FLEXNETUIO_LOCAL</v>
          </cell>
          <cell r="V4147">
            <v>1</v>
          </cell>
          <cell r="W4147">
            <v>1</v>
          </cell>
          <cell r="X4147" t="str">
            <v>FLEXNET ECUADOR - FLEXTUENTI</v>
          </cell>
          <cell r="Y4147" t="str">
            <v>CALLE 28 DE JUNIO S/N Y GARCIA MORENO ENTRADA LLANO GRANDE</v>
          </cell>
        </row>
        <row r="4148">
          <cell r="A4148" t="str">
            <v>414463244</v>
          </cell>
          <cell r="B4148">
            <v>483199</v>
          </cell>
          <cell r="C4148" t="str">
            <v>414463244</v>
          </cell>
          <cell r="D4148" t="str">
            <v>FLEXTUENTI</v>
          </cell>
          <cell r="E4148" t="str">
            <v>DESPACHO</v>
          </cell>
          <cell r="F4148" t="str">
            <v>NORMAL</v>
          </cell>
          <cell r="G4148" t="str">
            <v>IC3959</v>
          </cell>
          <cell r="H4148">
            <v>44915</v>
          </cell>
          <cell r="I4148" t="str">
            <v>ENTREGADO</v>
          </cell>
          <cell r="J4148">
            <v>44916</v>
          </cell>
          <cell r="K4148" t="str">
            <v>Marcelo Alvarez</v>
          </cell>
          <cell r="L4148" t="str">
            <v>HUAYNACAPAC CALLE DE LAS HERRERIAS  SN   DEL ARUPO</v>
          </cell>
          <cell r="M4148" t="str">
            <v>0706674058</v>
          </cell>
          <cell r="N4148" t="str">
            <v>0939710344/0986210196</v>
          </cell>
          <cell r="O4148" t="str">
            <v/>
          </cell>
          <cell r="P4148" t="str">
            <v>CUENCA</v>
          </cell>
          <cell r="Q4148" t="str">
            <v>CUENCA</v>
          </cell>
          <cell r="R4148" t="str">
            <v>AZUAY</v>
          </cell>
          <cell r="T4148" t="str">
            <v>ITSACOURIER</v>
          </cell>
          <cell r="U4148" t="str">
            <v>FLEXNETUIO_PROVINCIA</v>
          </cell>
          <cell r="V4148">
            <v>1</v>
          </cell>
          <cell r="W4148">
            <v>1</v>
          </cell>
          <cell r="X4148" t="str">
            <v>FLEXNET ECUADOR - FLEXTUENTI</v>
          </cell>
          <cell r="Y4148" t="str">
            <v>CALLE 28 DE JUNIO S/N Y GARCIA MORENO ENTRADA LLANO GRANDE</v>
          </cell>
        </row>
        <row r="4149">
          <cell r="A4149" t="str">
            <v>414463259</v>
          </cell>
          <cell r="B4149">
            <v>483200</v>
          </cell>
          <cell r="C4149" t="str">
            <v>414463259</v>
          </cell>
          <cell r="D4149" t="str">
            <v>FLEXTUENTI</v>
          </cell>
          <cell r="E4149" t="str">
            <v>DESPACHO</v>
          </cell>
          <cell r="F4149" t="str">
            <v>NORMAL</v>
          </cell>
          <cell r="G4149" t="str">
            <v>031080414463259</v>
          </cell>
          <cell r="H4149">
            <v>44915</v>
          </cell>
          <cell r="I4149" t="str">
            <v>ENTREGADO</v>
          </cell>
          <cell r="J4149">
            <v>44922</v>
          </cell>
          <cell r="K4149" t="str">
            <v>Olga Maria Pata manzaba</v>
          </cell>
          <cell r="L4149" t="str">
            <v>LOS ESTEROS   CALLE 409 SN AV 409</v>
          </cell>
          <cell r="M4149" t="str">
            <v>1303609398</v>
          </cell>
          <cell r="N4149" t="str">
            <v>0988180213/0988829483</v>
          </cell>
          <cell r="O4149" t="str">
            <v/>
          </cell>
          <cell r="P4149" t="str">
            <v>MANTA</v>
          </cell>
          <cell r="Q4149" t="str">
            <v>MANTA</v>
          </cell>
          <cell r="R4149" t="str">
            <v>MANABI</v>
          </cell>
          <cell r="T4149" t="str">
            <v>TRAMACO</v>
          </cell>
          <cell r="U4149" t="str">
            <v>FLEXNETUIO_PROVINCIA</v>
          </cell>
          <cell r="V4149">
            <v>1</v>
          </cell>
          <cell r="W4149">
            <v>1</v>
          </cell>
          <cell r="X4149" t="str">
            <v>FLEXNET ECUADOR - FLEXTUENTI</v>
          </cell>
          <cell r="Y4149" t="str">
            <v>CALLE 28 DE JUNIO S/N Y GARCIA MORENO ENTRADA LLANO GRANDE</v>
          </cell>
        </row>
        <row r="4150">
          <cell r="A4150" t="str">
            <v>414463304</v>
          </cell>
          <cell r="B4150">
            <v>483201</v>
          </cell>
          <cell r="C4150" t="str">
            <v>414463304</v>
          </cell>
          <cell r="D4150" t="str">
            <v>FLEXTUENTI</v>
          </cell>
          <cell r="E4150" t="str">
            <v>DESPACHO</v>
          </cell>
          <cell r="F4150" t="str">
            <v>NORMAL</v>
          </cell>
          <cell r="G4150" t="str">
            <v>031080414463304</v>
          </cell>
          <cell r="H4150">
            <v>44915</v>
          </cell>
          <cell r="I4150" t="str">
            <v>ENTREGADO</v>
          </cell>
          <cell r="J4150">
            <v>44922</v>
          </cell>
          <cell r="K4150" t="str">
            <v>Piedad Rivera</v>
          </cell>
          <cell r="L4150" t="str">
            <v>LA MANA CALLE ENRIQUE GALLO  SN  ENTRE AV 19 DE MAYO Y QUITO</v>
          </cell>
          <cell r="M4150" t="str">
            <v>0501506828</v>
          </cell>
          <cell r="N4150" t="str">
            <v>0997467083/0985948316</v>
          </cell>
          <cell r="O4150" t="str">
            <v/>
          </cell>
          <cell r="P4150" t="str">
            <v>LA MANA</v>
          </cell>
          <cell r="Q4150" t="str">
            <v>LA MANA</v>
          </cell>
          <cell r="R4150" t="str">
            <v>COTOPAXI</v>
          </cell>
          <cell r="T4150" t="str">
            <v>TRAMACO</v>
          </cell>
          <cell r="U4150" t="str">
            <v>FLEXNETUIO_PROVINCIA</v>
          </cell>
          <cell r="V4150">
            <v>1</v>
          </cell>
          <cell r="W4150">
            <v>1</v>
          </cell>
          <cell r="X4150" t="str">
            <v>FLEXNET ECUADOR - FLEXTUENTI</v>
          </cell>
          <cell r="Y4150" t="str">
            <v>CALLE 28 DE JUNIO S/N Y GARCIA MORENO ENTRADA LLANO GRANDE</v>
          </cell>
        </row>
        <row r="4151">
          <cell r="A4151" t="str">
            <v>414463337</v>
          </cell>
          <cell r="B4151">
            <v>483202</v>
          </cell>
          <cell r="C4151" t="str">
            <v>414463337</v>
          </cell>
          <cell r="D4151" t="str">
            <v>FLEXTUENTI</v>
          </cell>
          <cell r="E4151" t="str">
            <v>DESPACHO</v>
          </cell>
          <cell r="F4151" t="str">
            <v>NORMAL</v>
          </cell>
          <cell r="G4151" t="str">
            <v>TF89920</v>
          </cell>
          <cell r="H4151">
            <v>44915</v>
          </cell>
          <cell r="I4151" t="str">
            <v>ENTREGADO</v>
          </cell>
          <cell r="J4151">
            <v>44916</v>
          </cell>
          <cell r="K4151" t="str">
            <v>Marco Pluas</v>
          </cell>
          <cell r="L4151" t="str">
            <v>TARQUI  SIXTO JUAN BERNAL  MANZANA 1203 VILLA 24  BENJAMIN CARRION MORA</v>
          </cell>
          <cell r="M4151" t="str">
            <v>0942012535</v>
          </cell>
          <cell r="N4151" t="str">
            <v>0993309847/0999089501</v>
          </cell>
          <cell r="O4151" t="str">
            <v/>
          </cell>
          <cell r="P4151" t="str">
            <v>GUAYAQUIL</v>
          </cell>
          <cell r="Q4151" t="str">
            <v>GUAYAQUIL</v>
          </cell>
          <cell r="R4151" t="str">
            <v>GUAYAS</v>
          </cell>
          <cell r="T4151" t="str">
            <v>CARGO UNION</v>
          </cell>
          <cell r="U4151" t="str">
            <v>FLEXNETUIO_GYE</v>
          </cell>
          <cell r="V4151">
            <v>1</v>
          </cell>
          <cell r="W4151">
            <v>1</v>
          </cell>
          <cell r="X4151" t="str">
            <v>FLEXNET ECUADOR - FLEXTUENTI</v>
          </cell>
          <cell r="Y4151" t="str">
            <v>CALLE 28 DE JUNIO S/N Y GARCIA MORENO ENTRADA LLANO GRANDE</v>
          </cell>
        </row>
        <row r="4152">
          <cell r="A4152" t="str">
            <v>414463399</v>
          </cell>
          <cell r="B4152">
            <v>483203</v>
          </cell>
          <cell r="C4152" t="str">
            <v>414463399</v>
          </cell>
          <cell r="D4152" t="str">
            <v>FLEXTUENTI</v>
          </cell>
          <cell r="E4152" t="str">
            <v>DESPACHO</v>
          </cell>
          <cell r="F4152" t="str">
            <v>NORMAL</v>
          </cell>
          <cell r="G4152" t="str">
            <v>031080414463399</v>
          </cell>
          <cell r="H4152">
            <v>44915</v>
          </cell>
          <cell r="I4152" t="str">
            <v>ENTREGADO</v>
          </cell>
          <cell r="J4152">
            <v>44916</v>
          </cell>
          <cell r="K4152" t="str">
            <v>Steven Fuel</v>
          </cell>
          <cell r="L4152" t="str">
            <v>SAGRARIO AV MONSEA,OR LEONIDAS  PROANO SN  RIO AGUARICO</v>
          </cell>
          <cell r="M4152" t="str">
            <v>1004023816</v>
          </cell>
          <cell r="N4152" t="str">
            <v>0967112290/0967211605</v>
          </cell>
          <cell r="O4152" t="str">
            <v/>
          </cell>
          <cell r="P4152" t="str">
            <v>IBARRA</v>
          </cell>
          <cell r="Q4152" t="str">
            <v>IBARRA</v>
          </cell>
          <cell r="R4152" t="str">
            <v>IMBABURA</v>
          </cell>
          <cell r="T4152" t="str">
            <v>TRAMACO</v>
          </cell>
          <cell r="U4152" t="str">
            <v>FLEXNETUIO_PROVINCIA</v>
          </cell>
          <cell r="V4152">
            <v>1</v>
          </cell>
          <cell r="W4152">
            <v>1</v>
          </cell>
          <cell r="X4152" t="str">
            <v>FLEXNET ECUADOR - FLEXTUENTI</v>
          </cell>
          <cell r="Y4152" t="str">
            <v>CALLE 28 DE JUNIO S/N Y GARCIA MORENO ENTRADA LLANO GRANDE</v>
          </cell>
        </row>
        <row r="4153">
          <cell r="A4153" t="str">
            <v>WS414450508</v>
          </cell>
          <cell r="B4153">
            <v>483166</v>
          </cell>
          <cell r="C4153" t="str">
            <v>WS414450508</v>
          </cell>
          <cell r="D4153" t="str">
            <v>FLEXTUENTI</v>
          </cell>
          <cell r="E4153" t="str">
            <v>DESPACHO</v>
          </cell>
          <cell r="F4153" t="str">
            <v>NORMAL</v>
          </cell>
          <cell r="G4153" t="str">
            <v>031080414450508</v>
          </cell>
          <cell r="H4153">
            <v>44915</v>
          </cell>
          <cell r="I4153" t="str">
            <v>INCIDENCIA</v>
          </cell>
          <cell r="J4153">
            <v>44923</v>
          </cell>
          <cell r="K4153" t="str">
            <v>Mayra Alejandra Parraga Zambrano</v>
          </cell>
          <cell r="L4153" t="str">
            <v>TARQUI  CALLE 2B   SN  A VEI 30</v>
          </cell>
          <cell r="M4153" t="str">
            <v>1315783462</v>
          </cell>
          <cell r="N4153" t="str">
            <v>0983346639/0983346639</v>
          </cell>
          <cell r="O4153" t="str">
            <v/>
          </cell>
          <cell r="P4153" t="str">
            <v>MANTA</v>
          </cell>
          <cell r="Q4153" t="str">
            <v>MANTA</v>
          </cell>
          <cell r="R4153" t="str">
            <v>MANABI</v>
          </cell>
          <cell r="T4153" t="str">
            <v>TRAMACO</v>
          </cell>
          <cell r="U4153" t="str">
            <v>FLEXNETUIO_PROVINCIA</v>
          </cell>
          <cell r="V4153">
            <v>1</v>
          </cell>
          <cell r="W4153">
            <v>1</v>
          </cell>
          <cell r="X4153" t="str">
            <v>FLEXNET ECUADOR - FLEXTUENTI</v>
          </cell>
          <cell r="Y4153" t="str">
            <v>CALLE 28 DE JUNIO S/N Y GARCIA MORENO ENTRADA LLANO GRANDE</v>
          </cell>
        </row>
        <row r="4154">
          <cell r="A4154" t="str">
            <v>414450505</v>
          </cell>
          <cell r="B4154">
            <v>483167</v>
          </cell>
          <cell r="C4154" t="str">
            <v>414450505</v>
          </cell>
          <cell r="D4154" t="str">
            <v>FLEXTUENTI</v>
          </cell>
          <cell r="E4154" t="str">
            <v>DESPACHO</v>
          </cell>
          <cell r="F4154" t="str">
            <v>DERIVADO PICK UP</v>
          </cell>
          <cell r="G4154" t="str">
            <v>031080414450505</v>
          </cell>
          <cell r="H4154">
            <v>44915</v>
          </cell>
          <cell r="I4154" t="str">
            <v>ENTREGADO</v>
          </cell>
          <cell r="J4154">
            <v>44922</v>
          </cell>
          <cell r="K4154" t="str">
            <v>Daniel Mestanza</v>
          </cell>
          <cell r="L4154" t="str">
            <v>OFICINA TRAMACO PUNTO DE ATENCION SAN MARINO</v>
          </cell>
          <cell r="M4154" t="str">
            <v>0929704013</v>
          </cell>
          <cell r="N4154" t="str">
            <v>0968845393/0997615952</v>
          </cell>
          <cell r="O4154" t="str">
            <v/>
          </cell>
          <cell r="P4154" t="str">
            <v>GUAYAQUIL</v>
          </cell>
          <cell r="Q4154" t="str">
            <v>GUAYAQUIL</v>
          </cell>
          <cell r="R4154" t="str">
            <v>GUAYAS</v>
          </cell>
          <cell r="T4154" t="str">
            <v>TRAMACO</v>
          </cell>
          <cell r="U4154" t="str">
            <v>FLEXNETUIO_GYE</v>
          </cell>
          <cell r="V4154">
            <v>1</v>
          </cell>
          <cell r="W4154">
            <v>1</v>
          </cell>
          <cell r="X4154" t="str">
            <v>FLEXNET ECUADOR - FLEXTUENTI</v>
          </cell>
          <cell r="Y4154" t="str">
            <v>CALLE 28 DE JUNIO S/N Y GARCIA MORENO ENTRADA LLANO GRANDE</v>
          </cell>
        </row>
        <row r="4155">
          <cell r="A4155" t="str">
            <v>414450506</v>
          </cell>
          <cell r="B4155">
            <v>483168</v>
          </cell>
          <cell r="C4155" t="str">
            <v>414450506</v>
          </cell>
          <cell r="D4155" t="str">
            <v>FLEXTUENTI</v>
          </cell>
          <cell r="E4155" t="str">
            <v>DESPACHO</v>
          </cell>
          <cell r="F4155" t="str">
            <v>NORMAL</v>
          </cell>
          <cell r="G4155" t="str">
            <v>TF89953</v>
          </cell>
          <cell r="H4155">
            <v>44915</v>
          </cell>
          <cell r="I4155" t="str">
            <v>ENTREGADO</v>
          </cell>
          <cell r="J4155">
            <v>44916</v>
          </cell>
          <cell r="K4155" t="str">
            <v>MARISOL EMPERATRIZ ANGULO CARDONA</v>
          </cell>
          <cell r="L4155" t="str">
            <v>LA PUNTILLA AV SAMBORONDOM MZ 13 SL B KM 10.5</v>
          </cell>
          <cell r="M4155" t="str">
            <v>0915457659</v>
          </cell>
          <cell r="N4155" t="str">
            <v>0996087292/0962725505</v>
          </cell>
          <cell r="P4155" t="str">
            <v>092304</v>
          </cell>
          <cell r="Q4155" t="str">
            <v>SAMBORONDON</v>
          </cell>
          <cell r="R4155" t="str">
            <v>GUAYAS</v>
          </cell>
          <cell r="S4155" t="str">
            <v>SAMBORONDON - SANTA MARTHA</v>
          </cell>
          <cell r="T4155" t="str">
            <v>CARGO UNION</v>
          </cell>
          <cell r="U4155" t="str">
            <v>FLEXNETUIO_PROVINCIA</v>
          </cell>
          <cell r="V4155">
            <v>1</v>
          </cell>
          <cell r="W4155">
            <v>1</v>
          </cell>
          <cell r="X4155" t="str">
            <v>FLEXNET ECUADOR - FLEXTUENTI</v>
          </cell>
          <cell r="Y4155" t="str">
            <v>CALLE 28 DE JUNIO S/N Y GARCIA MORENO ENTRADA LLANO GRANDE</v>
          </cell>
        </row>
        <row r="4156">
          <cell r="A4156" t="str">
            <v>SG_22_1794</v>
          </cell>
          <cell r="B4156">
            <v>483165</v>
          </cell>
          <cell r="C4156" t="str">
            <v>SG_22_1794</v>
          </cell>
          <cell r="D4156" t="str">
            <v>SG</v>
          </cell>
          <cell r="E4156" t="str">
            <v>DESPACHO</v>
          </cell>
          <cell r="F4156" t="str">
            <v>NORMAL</v>
          </cell>
          <cell r="G4156" t="str">
            <v>FT76260</v>
          </cell>
          <cell r="H4156">
            <v>44915</v>
          </cell>
          <cell r="I4156" t="str">
            <v>ENTREGADO</v>
          </cell>
          <cell r="J4156">
            <v>44916</v>
          </cell>
          <cell r="K4156" t="str">
            <v>DISPROSEG SANGOLQUI</v>
          </cell>
          <cell r="L4156" t="str">
            <v>SANGOLQUI, CUENDINA, SAN LUIS E IRITIYACU, SANGOLQUÍ</v>
          </cell>
          <cell r="P4156" t="str">
            <v>170708</v>
          </cell>
          <cell r="Q4156" t="str">
            <v>QUITO</v>
          </cell>
          <cell r="R4156" t="str">
            <v>PICHINCHA</v>
          </cell>
          <cell r="S4156" t="str">
            <v>QUITO</v>
          </cell>
          <cell r="U4156" t="str">
            <v>FLEXNETUIO_LOCAL</v>
          </cell>
          <cell r="V4156">
            <v>1</v>
          </cell>
          <cell r="W4156">
            <v>273</v>
          </cell>
          <cell r="X4156" t="str">
            <v>FLEXNET UIO</v>
          </cell>
          <cell r="Y4156" t="str">
            <v>PANAMERICANA NORTE KM 12 1/2  LLANO GRANDE</v>
          </cell>
        </row>
        <row r="4157">
          <cell r="A4157" t="str">
            <v>2022-12601</v>
          </cell>
          <cell r="B4157">
            <v>483139</v>
          </cell>
          <cell r="C4157" t="str">
            <v>2022-12601</v>
          </cell>
          <cell r="D4157" t="str">
            <v>MOVISTAR</v>
          </cell>
          <cell r="E4157" t="str">
            <v>DESPACHO</v>
          </cell>
          <cell r="F4157" t="str">
            <v>NORMAL</v>
          </cell>
          <cell r="G4157" t="str">
            <v>031080202212601</v>
          </cell>
          <cell r="H4157">
            <v>44915</v>
          </cell>
          <cell r="I4157" t="str">
            <v>ENTREGADO</v>
          </cell>
          <cell r="J4157">
            <v>44916</v>
          </cell>
          <cell r="K4157" t="str">
            <v>NORPHONE C.C. Shopping Duran_PAOLA MORAN</v>
          </cell>
          <cell r="L4157" t="str">
            <v>CC SHOPPING DURAN KILOMETRO 35 DE LA AUTOPISTA DURAN  BOLICHE56</v>
          </cell>
          <cell r="M4157" t="str">
            <v>1091717898001</v>
          </cell>
          <cell r="N4157" t="str">
            <v>998659562</v>
          </cell>
          <cell r="O4157" t="str">
            <v/>
          </cell>
          <cell r="P4157" t="str">
            <v>GUAYAQUIL</v>
          </cell>
          <cell r="Q4157" t="str">
            <v>GUAYAQUIL</v>
          </cell>
          <cell r="R4157" t="str">
            <v>GUAYAS</v>
          </cell>
          <cell r="T4157" t="str">
            <v>TRAMACO</v>
          </cell>
          <cell r="U4157" t="str">
            <v>FLEXNETUIO_GYE</v>
          </cell>
          <cell r="V4157">
            <v>1</v>
          </cell>
          <cell r="W4157">
            <v>1</v>
          </cell>
          <cell r="X4157" t="str">
            <v>FLEXNET ECUADOR - MOVISTAR</v>
          </cell>
          <cell r="Y4157" t="str">
            <v>CALLE 28 DE JUNIO S/N Y GARCIA MORENO ENTRADA LLANO GRANDE</v>
          </cell>
        </row>
        <row r="4158">
          <cell r="A4158" t="str">
            <v>2022-12602</v>
          </cell>
          <cell r="B4158">
            <v>483140</v>
          </cell>
          <cell r="C4158" t="str">
            <v>2022-12602</v>
          </cell>
          <cell r="D4158" t="str">
            <v>MOVISTAR</v>
          </cell>
          <cell r="E4158" t="str">
            <v>DESPACHO</v>
          </cell>
          <cell r="F4158" t="str">
            <v>NORMAL</v>
          </cell>
          <cell r="G4158" t="str">
            <v>031080202212602</v>
          </cell>
          <cell r="H4158">
            <v>44915</v>
          </cell>
          <cell r="I4158" t="str">
            <v>ENTREGADO</v>
          </cell>
          <cell r="J4158">
            <v>44916</v>
          </cell>
          <cell r="K4158" t="str">
            <v>NORPHONE C.C. SHOPPING MANTA_LOURDES BRAVO</v>
          </cell>
          <cell r="L4158" t="str">
            <v>AV. 4 DE NOVIEMBRE, MANTA 130210   LOCAL 21 PLANTA ALTA</v>
          </cell>
          <cell r="M4158" t="str">
            <v>1091717898001</v>
          </cell>
          <cell r="N4158" t="str">
            <v>984246089</v>
          </cell>
          <cell r="O4158" t="str">
            <v/>
          </cell>
          <cell r="P4158" t="str">
            <v>MANTA</v>
          </cell>
          <cell r="Q4158" t="str">
            <v>MANTA</v>
          </cell>
          <cell r="R4158" t="str">
            <v>MANABI</v>
          </cell>
          <cell r="T4158" t="str">
            <v>TRAMACO</v>
          </cell>
          <cell r="U4158" t="str">
            <v>FLEXNETUIO_PROVINCIA</v>
          </cell>
          <cell r="V4158">
            <v>1</v>
          </cell>
          <cell r="W4158">
            <v>1</v>
          </cell>
          <cell r="X4158" t="str">
            <v>FLEXNET ECUADOR - MOVISTAR</v>
          </cell>
          <cell r="Y4158" t="str">
            <v>CALLE 28 DE JUNIO S/N Y GARCIA MORENO ENTRADA LLANO GRANDE</v>
          </cell>
        </row>
        <row r="4159">
          <cell r="A4159" t="str">
            <v>2022-12603</v>
          </cell>
          <cell r="B4159">
            <v>483141</v>
          </cell>
          <cell r="C4159" t="str">
            <v>2022-12603</v>
          </cell>
          <cell r="D4159" t="str">
            <v>MOVISTAR</v>
          </cell>
          <cell r="E4159" t="str">
            <v>DESPACHO</v>
          </cell>
          <cell r="F4159" t="str">
            <v>NORMAL</v>
          </cell>
          <cell r="G4159" t="str">
            <v>IC3966</v>
          </cell>
          <cell r="H4159">
            <v>44915</v>
          </cell>
          <cell r="I4159" t="str">
            <v>ENTREGADO</v>
          </cell>
          <cell r="J4159">
            <v>44916</v>
          </cell>
          <cell r="K4159" t="str">
            <v>CAVS AE SALESLAND CUENCA CENTRO_DIEGO MENA</v>
          </cell>
          <cell r="L4159" t="str">
            <v>CALLE BOLIVAR Y LUIS CORDERO N 755 CUENCA</v>
          </cell>
          <cell r="M4159" t="str">
            <v>0</v>
          </cell>
          <cell r="N4159" t="str">
            <v>999805380</v>
          </cell>
          <cell r="P4159" t="str">
            <v>CUENCA</v>
          </cell>
          <cell r="Q4159" t="str">
            <v>CUENCA</v>
          </cell>
          <cell r="R4159" t="str">
            <v>AZUAY</v>
          </cell>
          <cell r="T4159" t="str">
            <v>ITSACOURIER</v>
          </cell>
          <cell r="U4159" t="str">
            <v>FLEXNETUIO_PROVINCIA</v>
          </cell>
          <cell r="V4159">
            <v>2</v>
          </cell>
          <cell r="W4159">
            <v>1</v>
          </cell>
          <cell r="X4159" t="str">
            <v>FLEXNET ECUADOR - MOVISTAR</v>
          </cell>
          <cell r="Y4159" t="str">
            <v>CALLE 28 DE JUNIO S/N Y GARCIA MORENO ENTRADA LLANO GRANDE</v>
          </cell>
        </row>
        <row r="4160">
          <cell r="A4160" t="str">
            <v>2022-12604</v>
          </cell>
          <cell r="B4160">
            <v>483142</v>
          </cell>
          <cell r="C4160" t="str">
            <v>2022-12604</v>
          </cell>
          <cell r="D4160" t="str">
            <v>MOVISTAR</v>
          </cell>
          <cell r="E4160" t="str">
            <v>DESPACHO</v>
          </cell>
          <cell r="F4160" t="str">
            <v>NORMAL</v>
          </cell>
          <cell r="G4160" t="str">
            <v>031080202212604</v>
          </cell>
          <cell r="H4160">
            <v>44915</v>
          </cell>
          <cell r="I4160" t="str">
            <v>ENTREGADO</v>
          </cell>
          <cell r="J4160">
            <v>44916</v>
          </cell>
          <cell r="K4160" t="str">
            <v xml:space="preserve">NORPHONE CAVS DAS LATACUNGA_LOURDES BRAVO </v>
          </cell>
          <cell r="L4160" t="str">
            <v>BELISARIO QUEVEDO 807 Y JUAN ABEL ECHEVERRIA  JUNTO ALMACENES LA GANGA ED. DE 3 PISOS LATACUNGA</v>
          </cell>
          <cell r="M4160" t="str">
            <v>1091717898001</v>
          </cell>
          <cell r="N4160" t="str">
            <v>0980558242 - 0980520332</v>
          </cell>
          <cell r="O4160" t="str">
            <v/>
          </cell>
          <cell r="P4160" t="str">
            <v>LATACUNGA</v>
          </cell>
          <cell r="Q4160" t="str">
            <v>LATACUNGA</v>
          </cell>
          <cell r="R4160" t="str">
            <v>COTOPAXI</v>
          </cell>
          <cell r="T4160" t="str">
            <v>TRAMACO</v>
          </cell>
          <cell r="U4160" t="str">
            <v>FLEXNETUIO_PROVINCIA</v>
          </cell>
          <cell r="V4160">
            <v>1</v>
          </cell>
          <cell r="W4160">
            <v>1</v>
          </cell>
          <cell r="X4160" t="str">
            <v>FLEXNET ECUADOR - MOVISTAR</v>
          </cell>
          <cell r="Y4160" t="str">
            <v>CALLE 28 DE JUNIO S/N Y GARCIA MORENO ENTRADA LLANO GRANDE</v>
          </cell>
        </row>
        <row r="4161">
          <cell r="A4161" t="str">
            <v>2022-12605</v>
          </cell>
          <cell r="B4161">
            <v>483143</v>
          </cell>
          <cell r="C4161" t="str">
            <v>2022-12605</v>
          </cell>
          <cell r="D4161" t="str">
            <v>MOVISTAR</v>
          </cell>
          <cell r="E4161" t="str">
            <v>DESPACHO</v>
          </cell>
          <cell r="F4161" t="str">
            <v>NORMAL</v>
          </cell>
          <cell r="G4161" t="str">
            <v>031080202212605</v>
          </cell>
          <cell r="H4161">
            <v>44915</v>
          </cell>
          <cell r="I4161" t="str">
            <v>ENTREGADO</v>
          </cell>
          <cell r="J4161">
            <v>44916</v>
          </cell>
          <cell r="K4161" t="str">
            <v xml:space="preserve">NORPHONE CAVS DAS SANTO DOMINGO_LOURDES BRAVO </v>
          </cell>
          <cell r="L4161" t="str">
            <v>29 DE MAYO Y LATACUNGA A LADO DEL POLLO GUS SANTO DOMINGO</v>
          </cell>
          <cell r="M4161" t="str">
            <v>1091717898001</v>
          </cell>
          <cell r="N4161" t="str">
            <v>984246089</v>
          </cell>
          <cell r="O4161" t="str">
            <v/>
          </cell>
          <cell r="P4161" t="str">
            <v>SANTO DOMINGO</v>
          </cell>
          <cell r="Q4161" t="str">
            <v>SANTO DOMINGO</v>
          </cell>
          <cell r="R4161" t="str">
            <v>SANTO DOMINGO DE LOS TSACHILAS</v>
          </cell>
          <cell r="T4161" t="str">
            <v>TRAMACO</v>
          </cell>
          <cell r="U4161" t="str">
            <v>FLEXNETUIO_PROVINCIA</v>
          </cell>
          <cell r="V4161">
            <v>1</v>
          </cell>
          <cell r="W4161">
            <v>1</v>
          </cell>
          <cell r="X4161" t="str">
            <v>FLEXNET ECUADOR - MOVISTAR</v>
          </cell>
          <cell r="Y4161" t="str">
            <v>CALLE 28 DE JUNIO S/N Y GARCIA MORENO ENTRADA LLANO GRANDE</v>
          </cell>
        </row>
        <row r="4162">
          <cell r="A4162" t="str">
            <v>2022-12606</v>
          </cell>
          <cell r="B4162">
            <v>483144</v>
          </cell>
          <cell r="C4162" t="str">
            <v>2022-12606</v>
          </cell>
          <cell r="D4162" t="str">
            <v>MOVISTAR</v>
          </cell>
          <cell r="E4162" t="str">
            <v>DESPACHO</v>
          </cell>
          <cell r="F4162" t="str">
            <v>NORMAL</v>
          </cell>
          <cell r="G4162" t="str">
            <v>031080202212606</v>
          </cell>
          <cell r="H4162">
            <v>44915</v>
          </cell>
          <cell r="I4162" t="str">
            <v>ENTREGADO</v>
          </cell>
          <cell r="J4162">
            <v>44916</v>
          </cell>
          <cell r="K4162" t="str">
            <v>PDV QUICENTRO SUR (XPERTO.NET)_XIMENA GIRALDO</v>
          </cell>
          <cell r="L4162" t="str">
            <v xml:space="preserve">AV MORAN VALVERDE C C QUICENTRO SUR LOCAL  188 NIVEL 1 JUNTO A LAN </v>
          </cell>
          <cell r="M4162" t="str">
            <v>1792255007001</v>
          </cell>
          <cell r="N4162" t="str">
            <v>998317146</v>
          </cell>
          <cell r="O4162" t="str">
            <v/>
          </cell>
          <cell r="P4162" t="str">
            <v>QUITO</v>
          </cell>
          <cell r="Q4162" t="str">
            <v>QUITO</v>
          </cell>
          <cell r="R4162" t="str">
            <v>PICHINCHA</v>
          </cell>
          <cell r="T4162" t="str">
            <v>TRAMACO</v>
          </cell>
          <cell r="U4162" t="str">
            <v>FLEXNETUIO_LOCAL</v>
          </cell>
          <cell r="V4162">
            <v>1</v>
          </cell>
          <cell r="W4162">
            <v>1</v>
          </cell>
          <cell r="X4162" t="str">
            <v>FLEXNET ECUADOR - MOVISTAR</v>
          </cell>
          <cell r="Y4162" t="str">
            <v>CALLE 28 DE JUNIO S/N Y GARCIA MORENO ENTRADA LLANO GRANDE</v>
          </cell>
        </row>
        <row r="4163">
          <cell r="A4163" t="str">
            <v>2022-12607</v>
          </cell>
          <cell r="B4163">
            <v>483145</v>
          </cell>
          <cell r="C4163" t="str">
            <v>2022-12607</v>
          </cell>
          <cell r="D4163" t="str">
            <v>MOVISTAR</v>
          </cell>
          <cell r="E4163" t="str">
            <v>DESPACHO</v>
          </cell>
          <cell r="F4163" t="str">
            <v>NORMAL</v>
          </cell>
          <cell r="G4163" t="str">
            <v>FT76328</v>
          </cell>
          <cell r="H4163">
            <v>44915</v>
          </cell>
          <cell r="I4163" t="str">
            <v>ENTREGADO</v>
          </cell>
          <cell r="J4163">
            <v>44916</v>
          </cell>
          <cell r="K4163" t="str">
            <v xml:space="preserve">NORPHONE CAVS DAS TUMBACO_LOURDES BRAVO </v>
          </cell>
          <cell r="L4163" t="str">
            <v xml:space="preserve">AV INTEROCEANICA Y JUAN MONTALVO JUNTO A PRODUBANCO CC SANTA MARIA </v>
          </cell>
          <cell r="M4163" t="str">
            <v>1091717898001</v>
          </cell>
          <cell r="N4163" t="str">
            <v>984246089</v>
          </cell>
          <cell r="O4163" t="str">
            <v/>
          </cell>
          <cell r="P4163" t="str">
            <v>QUITO</v>
          </cell>
          <cell r="Q4163" t="str">
            <v>QUITO</v>
          </cell>
          <cell r="R4163" t="str">
            <v>PICHINCHA</v>
          </cell>
          <cell r="T4163" t="str">
            <v>FLEXTRANS UIO</v>
          </cell>
          <cell r="U4163" t="str">
            <v>FLEXNETUIO_LOCAL</v>
          </cell>
          <cell r="V4163">
            <v>1</v>
          </cell>
          <cell r="W4163">
            <v>1</v>
          </cell>
          <cell r="X4163" t="str">
            <v>FLEXNET ECUADOR - MOVISTAR</v>
          </cell>
          <cell r="Y4163" t="str">
            <v>CALLE 28 DE JUNIO S/N Y GARCIA MORENO ENTRADA LLANO GRANDE</v>
          </cell>
        </row>
        <row r="4164">
          <cell r="A4164" t="str">
            <v>2022-12608</v>
          </cell>
          <cell r="B4164">
            <v>483146</v>
          </cell>
          <cell r="C4164" t="str">
            <v>2022-12608</v>
          </cell>
          <cell r="D4164" t="str">
            <v>MOVISTAR</v>
          </cell>
          <cell r="E4164" t="str">
            <v>DESPACHO</v>
          </cell>
          <cell r="F4164" t="str">
            <v>NORMAL</v>
          </cell>
          <cell r="G4164" t="str">
            <v>031080202212608</v>
          </cell>
          <cell r="H4164">
            <v>44915</v>
          </cell>
          <cell r="I4164" t="str">
            <v>ENTREGADO</v>
          </cell>
          <cell r="J4164">
            <v>44916</v>
          </cell>
          <cell r="K4164" t="str">
            <v>AE CELISTICS QUICENTRO SUR_KLEBER GRANDA_DANY IMBAQUINGO</v>
          </cell>
          <cell r="L4164" t="str">
            <v xml:space="preserve">MORAN VALVERDE Y TENIENTE HUGO ORTIZ CC QUICENTRO SHOPPING SUR N 1 LOCAL 91 ? 92 JUNTO A MEGAMAXI </v>
          </cell>
          <cell r="M4164" t="str">
            <v>1792161037001</v>
          </cell>
          <cell r="N4164" t="str">
            <v>0992567346_094084829</v>
          </cell>
          <cell r="P4164" t="str">
            <v>QUITO</v>
          </cell>
          <cell r="Q4164" t="str">
            <v>QUITO</v>
          </cell>
          <cell r="R4164" t="str">
            <v>PICHINCHA</v>
          </cell>
          <cell r="T4164" t="str">
            <v>TRAMACO</v>
          </cell>
          <cell r="U4164" t="str">
            <v>FLEXNETUIO_LOCAL</v>
          </cell>
          <cell r="V4164">
            <v>3</v>
          </cell>
          <cell r="W4164">
            <v>1</v>
          </cell>
          <cell r="X4164" t="str">
            <v>FLEXNET ECUADOR - MOVISTAR</v>
          </cell>
          <cell r="Y4164" t="str">
            <v>CALLE 28 DE JUNIO S/N Y GARCIA MORENO ENTRADA LLANO GRANDE</v>
          </cell>
        </row>
        <row r="4165">
          <cell r="A4165" t="str">
            <v>2022-12609</v>
          </cell>
          <cell r="B4165">
            <v>483147</v>
          </cell>
          <cell r="C4165" t="str">
            <v>2022-12609</v>
          </cell>
          <cell r="D4165" t="str">
            <v>MOVISTAR</v>
          </cell>
          <cell r="E4165" t="str">
            <v>DESPACHO</v>
          </cell>
          <cell r="F4165" t="str">
            <v>NORMAL</v>
          </cell>
          <cell r="G4165" t="str">
            <v>031080202212609</v>
          </cell>
          <cell r="H4165">
            <v>44915</v>
          </cell>
          <cell r="I4165" t="str">
            <v>ENTREGADO</v>
          </cell>
          <cell r="J4165">
            <v>44916</v>
          </cell>
          <cell r="K4165" t="str">
            <v>NORPHONE CAYAMBE_PAOLA MORAN</v>
          </cell>
          <cell r="L4165" t="str">
            <v>GRAN AKI AV RESTAURACION Y JUNIN LOCAL ESQUINERO CAYAMBE</v>
          </cell>
          <cell r="M4165" t="str">
            <v>1091717898001</v>
          </cell>
          <cell r="N4165" t="str">
            <v>998659562</v>
          </cell>
          <cell r="O4165" t="str">
            <v/>
          </cell>
          <cell r="P4165" t="str">
            <v>CAYAMBE</v>
          </cell>
          <cell r="Q4165" t="str">
            <v>CAYAMBE</v>
          </cell>
          <cell r="R4165" t="str">
            <v>PICHINCHA</v>
          </cell>
          <cell r="T4165" t="str">
            <v>TRAMACO</v>
          </cell>
          <cell r="U4165" t="str">
            <v>FLEXNETUIO_PROVINCIA</v>
          </cell>
          <cell r="V4165">
            <v>1</v>
          </cell>
          <cell r="W4165">
            <v>1</v>
          </cell>
          <cell r="X4165" t="str">
            <v>FLEXNET ECUADOR - MOVISTAR</v>
          </cell>
          <cell r="Y4165" t="str">
            <v>CALLE 28 DE JUNIO S/N Y GARCIA MORENO ENTRADA LLANO GRANDE</v>
          </cell>
        </row>
        <row r="4166">
          <cell r="A4166" t="str">
            <v>2022-12610</v>
          </cell>
          <cell r="B4166">
            <v>483148</v>
          </cell>
          <cell r="C4166" t="str">
            <v>2022-12610</v>
          </cell>
          <cell r="D4166" t="str">
            <v>MOVISTAR</v>
          </cell>
          <cell r="E4166" t="str">
            <v>DESPACHO</v>
          </cell>
          <cell r="F4166" t="str">
            <v>NORMAL</v>
          </cell>
          <cell r="G4166" t="str">
            <v>IC3965</v>
          </cell>
          <cell r="H4166">
            <v>44915</v>
          </cell>
          <cell r="I4166" t="str">
            <v>ENTREGADO</v>
          </cell>
          <cell r="J4166">
            <v>44916</v>
          </cell>
          <cell r="K4166" t="str">
            <v>CAVS AE SALESLAND CUENCA REMIGIO_DIEGO MENA</v>
          </cell>
          <cell r="L4166" t="str">
            <v>AV REMIGIO CCRESPO Y FEDERICO PROANO NUM 294 CUENCA</v>
          </cell>
          <cell r="M4166" t="str">
            <v>0</v>
          </cell>
          <cell r="N4166" t="str">
            <v>999805380</v>
          </cell>
          <cell r="O4166" t="str">
            <v/>
          </cell>
          <cell r="P4166" t="str">
            <v>CUENCA</v>
          </cell>
          <cell r="Q4166" t="str">
            <v>CUENCA</v>
          </cell>
          <cell r="R4166" t="str">
            <v>AZUAY</v>
          </cell>
          <cell r="T4166" t="str">
            <v>ITSACOURIER</v>
          </cell>
          <cell r="U4166" t="str">
            <v>FLEXNETUIO_PROVINCIA</v>
          </cell>
          <cell r="V4166">
            <v>1</v>
          </cell>
          <cell r="W4166">
            <v>1</v>
          </cell>
          <cell r="X4166" t="str">
            <v>FLEXNET ECUADOR - MOVISTAR</v>
          </cell>
          <cell r="Y4166" t="str">
            <v>CALLE 28 DE JUNIO S/N Y GARCIA MORENO ENTRADA LLANO GRANDE</v>
          </cell>
        </row>
        <row r="4167">
          <cell r="A4167" t="str">
            <v>2022-12611</v>
          </cell>
          <cell r="B4167">
            <v>483149</v>
          </cell>
          <cell r="C4167" t="str">
            <v>2022-12611</v>
          </cell>
          <cell r="D4167" t="str">
            <v>MOVISTAR</v>
          </cell>
          <cell r="E4167" t="str">
            <v>DESPACHO</v>
          </cell>
          <cell r="F4167" t="str">
            <v>NORMAL</v>
          </cell>
          <cell r="G4167" t="str">
            <v>031080202212611</v>
          </cell>
          <cell r="H4167">
            <v>44915</v>
          </cell>
          <cell r="I4167" t="str">
            <v>ENTREGADO</v>
          </cell>
          <cell r="J4167">
            <v>44916</v>
          </cell>
          <cell r="K4167" t="str">
            <v>NORPHONE CHONE_LOURDES BRAVO</v>
          </cell>
          <cell r="L4167" t="str">
            <v>CENTRO CALLE PICHINCHA ENTRE CALLES WASHINGTON Y BOLIVAR A LADO DE ALMACENES ARTEFACTA</v>
          </cell>
          <cell r="M4167" t="str">
            <v>1091717898001</v>
          </cell>
          <cell r="N4167" t="str">
            <v>984246089</v>
          </cell>
          <cell r="O4167" t="str">
            <v/>
          </cell>
          <cell r="P4167" t="str">
            <v>CHONE</v>
          </cell>
          <cell r="Q4167" t="str">
            <v>CHONE</v>
          </cell>
          <cell r="R4167" t="str">
            <v>MANABI</v>
          </cell>
          <cell r="T4167" t="str">
            <v>TRAMACO</v>
          </cell>
          <cell r="U4167" t="str">
            <v>FLEXNETUIO_PROVINCIA</v>
          </cell>
          <cell r="V4167">
            <v>1</v>
          </cell>
          <cell r="W4167">
            <v>1</v>
          </cell>
          <cell r="X4167" t="str">
            <v>FLEXNET ECUADOR - MOVISTAR</v>
          </cell>
          <cell r="Y4167" t="str">
            <v>CALLE 28 DE JUNIO S/N Y GARCIA MORENO ENTRADA LLANO GRANDE</v>
          </cell>
        </row>
        <row r="4168">
          <cell r="A4168" t="str">
            <v>2022-12612</v>
          </cell>
          <cell r="B4168">
            <v>483150</v>
          </cell>
          <cell r="C4168" t="str">
            <v>2022-12612</v>
          </cell>
          <cell r="D4168" t="str">
            <v>MOVISTAR</v>
          </cell>
          <cell r="E4168" t="str">
            <v>DESPACHO</v>
          </cell>
          <cell r="F4168" t="str">
            <v>NORMAL</v>
          </cell>
          <cell r="G4168" t="str">
            <v>031080202212612</v>
          </cell>
          <cell r="H4168">
            <v>44915</v>
          </cell>
          <cell r="I4168" t="str">
            <v>ENTREGADO</v>
          </cell>
          <cell r="J4168">
            <v>44916</v>
          </cell>
          <cell r="K4168" t="str">
            <v xml:space="preserve">CAVS AE SALESLAND MACHALA_MENA DIEGO </v>
          </cell>
          <cell r="L4168" t="str">
            <v>CALLE ROCAFUERTE 1005 ENTRE 09 DE MAYO Y GUAYAS</v>
          </cell>
          <cell r="M4168" t="str">
            <v>1793079628001</v>
          </cell>
          <cell r="N4168" t="str">
            <v>999805380</v>
          </cell>
          <cell r="O4168" t="str">
            <v/>
          </cell>
          <cell r="P4168" t="str">
            <v>MACHALA</v>
          </cell>
          <cell r="Q4168" t="str">
            <v>MACHALA</v>
          </cell>
          <cell r="R4168" t="str">
            <v>EL ORO</v>
          </cell>
          <cell r="T4168" t="str">
            <v>TRAMACO</v>
          </cell>
          <cell r="U4168" t="str">
            <v>FLEXNETUIO_PROVINCIA</v>
          </cell>
          <cell r="V4168">
            <v>1</v>
          </cell>
          <cell r="W4168">
            <v>1</v>
          </cell>
          <cell r="X4168" t="str">
            <v>FLEXNET ECUADOR - MOVISTAR</v>
          </cell>
          <cell r="Y4168" t="str">
            <v>CALLE 28 DE JUNIO S/N Y GARCIA MORENO ENTRADA LLANO GRANDE</v>
          </cell>
        </row>
        <row r="4169">
          <cell r="A4169" t="str">
            <v>2022-12613</v>
          </cell>
          <cell r="B4169">
            <v>483151</v>
          </cell>
          <cell r="C4169" t="str">
            <v>2022-12613</v>
          </cell>
          <cell r="D4169" t="str">
            <v>MOVISTAR</v>
          </cell>
          <cell r="E4169" t="str">
            <v>DESPACHO</v>
          </cell>
          <cell r="F4169" t="str">
            <v>NORMAL</v>
          </cell>
          <cell r="G4169" t="str">
            <v>031080202212613</v>
          </cell>
          <cell r="H4169">
            <v>44915</v>
          </cell>
          <cell r="I4169" t="str">
            <v>ENTREGADO</v>
          </cell>
          <cell r="J4169">
            <v>44917</v>
          </cell>
          <cell r="K4169" t="str">
            <v>GRUPO ROMERO (C.C. MALL EL FORTIN)_ROMERO RODRIGUEZ MAURENY GEANELLA</v>
          </cell>
          <cell r="L4169" t="str">
            <v>AV PERIMETRAL CALLE CASUARINA CENTRO COMERCIAL  MALL DEL FORTIN</v>
          </cell>
          <cell r="M4169" t="str">
            <v>0993323705001</v>
          </cell>
          <cell r="N4169" t="str">
            <v>982387574</v>
          </cell>
          <cell r="P4169" t="str">
            <v>GUAYAQUIL</v>
          </cell>
          <cell r="Q4169" t="str">
            <v>GUAYAQUIL</v>
          </cell>
          <cell r="R4169" t="str">
            <v>GUAYAS</v>
          </cell>
          <cell r="T4169" t="str">
            <v>TRAMACO</v>
          </cell>
          <cell r="U4169" t="str">
            <v>FLEXNETUIO_GYE</v>
          </cell>
          <cell r="V4169">
            <v>3</v>
          </cell>
          <cell r="W4169">
            <v>1</v>
          </cell>
          <cell r="X4169" t="str">
            <v>FLEXNET ECUADOR - MOVISTAR</v>
          </cell>
          <cell r="Y4169" t="str">
            <v>CALLE 28 DE JUNIO S/N Y GARCIA MORENO ENTRADA LLANO GRANDE</v>
          </cell>
        </row>
        <row r="4170">
          <cell r="A4170" t="str">
            <v>2022-12614</v>
          </cell>
          <cell r="B4170">
            <v>483152</v>
          </cell>
          <cell r="C4170" t="str">
            <v>2022-12614</v>
          </cell>
          <cell r="D4170" t="str">
            <v>MOVISTAR</v>
          </cell>
          <cell r="E4170" t="str">
            <v>DESPACHO</v>
          </cell>
          <cell r="F4170" t="str">
            <v>NORMAL</v>
          </cell>
          <cell r="G4170" t="str">
            <v>031080202212614</v>
          </cell>
          <cell r="H4170">
            <v>44915</v>
          </cell>
          <cell r="I4170" t="str">
            <v>ENTREGADO</v>
          </cell>
          <cell r="J4170">
            <v>44916</v>
          </cell>
          <cell r="K4170" t="str">
            <v>NORPHONE EL CARMEN_LOURDES BRAVO</v>
          </cell>
          <cell r="L4170" t="str">
            <v>CALLE ABDON CALDERON Y AV. CHONE. FRENTE A JAPON MOTOS,DIAGONAL AL BANCO PICHINCHA</v>
          </cell>
          <cell r="M4170" t="str">
            <v>1091717898001</v>
          </cell>
          <cell r="N4170" t="str">
            <v>984246089</v>
          </cell>
          <cell r="O4170" t="str">
            <v/>
          </cell>
          <cell r="P4170" t="str">
            <v>EL CARMEN</v>
          </cell>
          <cell r="Q4170" t="str">
            <v>EL CARMEN</v>
          </cell>
          <cell r="R4170" t="str">
            <v>MANABI</v>
          </cell>
          <cell r="T4170" t="str">
            <v>TRAMACO</v>
          </cell>
          <cell r="U4170" t="str">
            <v>FLEXNETUIO_PROVINCIA</v>
          </cell>
          <cell r="V4170">
            <v>1</v>
          </cell>
          <cell r="W4170">
            <v>1</v>
          </cell>
          <cell r="X4170" t="str">
            <v>FLEXNET ECUADOR - MOVISTAR</v>
          </cell>
          <cell r="Y4170" t="str">
            <v>CALLE 28 DE JUNIO S/N Y GARCIA MORENO ENTRADA LLANO GRANDE</v>
          </cell>
        </row>
        <row r="4171">
          <cell r="A4171" t="str">
            <v>2022-12615</v>
          </cell>
          <cell r="B4171">
            <v>483153</v>
          </cell>
          <cell r="C4171" t="str">
            <v>2022-12615</v>
          </cell>
          <cell r="D4171" t="str">
            <v>MOVISTAR</v>
          </cell>
          <cell r="E4171" t="str">
            <v>DESPACHO</v>
          </cell>
          <cell r="F4171" t="str">
            <v>NORMAL</v>
          </cell>
          <cell r="G4171" t="str">
            <v>031080202212615</v>
          </cell>
          <cell r="H4171">
            <v>44915</v>
          </cell>
          <cell r="I4171" t="str">
            <v>ENTREGADO</v>
          </cell>
          <cell r="J4171">
            <v>44916</v>
          </cell>
          <cell r="K4171" t="str">
            <v>AGENTE AE CELISTICS EL RECREO QUITO_KLEBER GRANDA_DANY IMBAQUINGO</v>
          </cell>
          <cell r="L4171" t="str">
            <v xml:space="preserve">FRANQUICIA PEDRO VICENTE MALDONADO 510194 Y CALVAS CC RECREO OF P106 </v>
          </cell>
          <cell r="M4171" t="str">
            <v>1792161037001</v>
          </cell>
          <cell r="N4171" t="str">
            <v>0992567346_094084829</v>
          </cell>
          <cell r="O4171" t="str">
            <v/>
          </cell>
          <cell r="P4171" t="str">
            <v>QUITO</v>
          </cell>
          <cell r="Q4171" t="str">
            <v>QUITO</v>
          </cell>
          <cell r="R4171" t="str">
            <v>PICHINCHA</v>
          </cell>
          <cell r="T4171" t="str">
            <v>TRAMACO</v>
          </cell>
          <cell r="U4171" t="str">
            <v>FLEXNETUIO_LOCAL</v>
          </cell>
          <cell r="V4171">
            <v>1</v>
          </cell>
          <cell r="W4171">
            <v>1</v>
          </cell>
          <cell r="X4171" t="str">
            <v>FLEXNET ECUADOR - MOVISTAR</v>
          </cell>
          <cell r="Y4171" t="str">
            <v>CALLE 28 DE JUNIO S/N Y GARCIA MORENO ENTRADA LLANO GRANDE</v>
          </cell>
        </row>
        <row r="4172">
          <cell r="A4172" t="str">
            <v>2022-12616</v>
          </cell>
          <cell r="B4172">
            <v>483154</v>
          </cell>
          <cell r="C4172" t="str">
            <v>2022-12616</v>
          </cell>
          <cell r="D4172" t="str">
            <v>MOVISTAR</v>
          </cell>
          <cell r="E4172" t="str">
            <v>DESPACHO</v>
          </cell>
          <cell r="F4172" t="str">
            <v>NORMAL</v>
          </cell>
          <cell r="G4172" t="str">
            <v>031080202212616</v>
          </cell>
          <cell r="H4172">
            <v>44915</v>
          </cell>
          <cell r="I4172" t="str">
            <v>ENTREGADO</v>
          </cell>
          <cell r="J4172">
            <v>44916</v>
          </cell>
          <cell r="K4172" t="str">
            <v>TECECAB AUTOSERVICIOS MANTA_BRYAN LEDESMA</v>
          </cell>
          <cell r="L4172" t="str">
            <v>Avenida 24 y Calle M3, Barrio El Murcielago, Manta  Business Center</v>
          </cell>
          <cell r="M4172" t="str">
            <v>1716278575</v>
          </cell>
          <cell r="N4172" t="str">
            <v>998277655</v>
          </cell>
          <cell r="O4172" t="str">
            <v/>
          </cell>
          <cell r="P4172" t="str">
            <v>MANTA</v>
          </cell>
          <cell r="Q4172" t="str">
            <v>MANTA</v>
          </cell>
          <cell r="R4172" t="str">
            <v>MANABI</v>
          </cell>
          <cell r="T4172" t="str">
            <v>TRAMACO</v>
          </cell>
          <cell r="U4172" t="str">
            <v>FLEXNETUIO_PROVINCIA</v>
          </cell>
          <cell r="V4172">
            <v>1</v>
          </cell>
          <cell r="W4172">
            <v>1</v>
          </cell>
          <cell r="X4172" t="str">
            <v>FLEXNET ECUADOR - MOVISTAR</v>
          </cell>
          <cell r="Y4172" t="str">
            <v>CALLE 28 DE JUNIO S/N Y GARCIA MORENO ENTRADA LLANO GRANDE</v>
          </cell>
        </row>
        <row r="4173">
          <cell r="A4173" t="str">
            <v>2022-12617</v>
          </cell>
          <cell r="B4173">
            <v>483155</v>
          </cell>
          <cell r="C4173" t="str">
            <v>2022-12617</v>
          </cell>
          <cell r="D4173" t="str">
            <v>MOVISTAR</v>
          </cell>
          <cell r="E4173" t="str">
            <v>DESPACHO</v>
          </cell>
          <cell r="F4173" t="str">
            <v>NORMAL</v>
          </cell>
          <cell r="G4173" t="str">
            <v>031080202212617</v>
          </cell>
          <cell r="H4173">
            <v>44915</v>
          </cell>
          <cell r="I4173" t="str">
            <v>ENTREGADO</v>
          </cell>
          <cell r="J4173">
            <v>44916</v>
          </cell>
          <cell r="K4173" t="str">
            <v>NORPHONE LA PLAZA IBARRA_PAOLA MORAN</v>
          </cell>
          <cell r="L4173" t="str">
            <v>LOCAL 22 Y 23 CCLA PLAZA AV MARIANO ACOSTA Y2147 Y VICTOR GOMEZ JURADO IBARRA</v>
          </cell>
          <cell r="M4173" t="str">
            <v>1091717898001</v>
          </cell>
          <cell r="N4173" t="str">
            <v>998659562</v>
          </cell>
          <cell r="O4173" t="str">
            <v/>
          </cell>
          <cell r="P4173" t="str">
            <v>IBARRA</v>
          </cell>
          <cell r="Q4173" t="str">
            <v>IBARRA</v>
          </cell>
          <cell r="R4173" t="str">
            <v>IMBABURA</v>
          </cell>
          <cell r="T4173" t="str">
            <v>TRAMACO</v>
          </cell>
          <cell r="U4173" t="str">
            <v>FLEXNETUIO_PROVINCIA</v>
          </cell>
          <cell r="V4173">
            <v>1</v>
          </cell>
          <cell r="W4173">
            <v>1</v>
          </cell>
          <cell r="X4173" t="str">
            <v>FLEXNET ECUADOR - MOVISTAR</v>
          </cell>
          <cell r="Y4173" t="str">
            <v>CALLE 28 DE JUNIO S/N Y GARCIA MORENO ENTRADA LLANO GRANDE</v>
          </cell>
        </row>
        <row r="4174">
          <cell r="A4174" t="str">
            <v>2022-12618</v>
          </cell>
          <cell r="B4174">
            <v>483156</v>
          </cell>
          <cell r="C4174" t="str">
            <v>2022-12618</v>
          </cell>
          <cell r="D4174" t="str">
            <v>MOVISTAR</v>
          </cell>
          <cell r="E4174" t="str">
            <v>DESPACHO</v>
          </cell>
          <cell r="F4174" t="str">
            <v>NORMAL</v>
          </cell>
          <cell r="G4174" t="str">
            <v>031080202212618</v>
          </cell>
          <cell r="H4174">
            <v>44915</v>
          </cell>
          <cell r="I4174" t="str">
            <v>ENTREGADO</v>
          </cell>
          <cell r="J4174">
            <v>44916</v>
          </cell>
          <cell r="K4174" t="str">
            <v>CAVS AE SALESLAND RECREO_DIEGO MENA</v>
          </cell>
          <cell r="L4174" t="str">
            <v>AV PEDRO VICENTE MALDONADO CENTRO COMERCIAL RECREO NUM 37 45PLANTA BAJA QUITO</v>
          </cell>
          <cell r="M4174" t="str">
            <v>0</v>
          </cell>
          <cell r="N4174" t="str">
            <v>999805380</v>
          </cell>
          <cell r="P4174" t="str">
            <v>QUITO</v>
          </cell>
          <cell r="Q4174" t="str">
            <v>QUITO</v>
          </cell>
          <cell r="R4174" t="str">
            <v>PICHINCHA</v>
          </cell>
          <cell r="T4174" t="str">
            <v>TRAMACO</v>
          </cell>
          <cell r="U4174" t="str">
            <v>FLEXNETUIO_LOCAL</v>
          </cell>
          <cell r="V4174">
            <v>2</v>
          </cell>
          <cell r="W4174">
            <v>1</v>
          </cell>
          <cell r="X4174" t="str">
            <v>FLEXNET ECUADOR - MOVISTAR</v>
          </cell>
          <cell r="Y4174" t="str">
            <v>CALLE 28 DE JUNIO S/N Y GARCIA MORENO ENTRADA LLANO GRANDE</v>
          </cell>
        </row>
        <row r="4175">
          <cell r="A4175" t="str">
            <v>2022-12619</v>
          </cell>
          <cell r="B4175">
            <v>483157</v>
          </cell>
          <cell r="C4175" t="str">
            <v>2022-12619</v>
          </cell>
          <cell r="D4175" t="str">
            <v>MOVISTAR</v>
          </cell>
          <cell r="E4175" t="str">
            <v>DESPACHO</v>
          </cell>
          <cell r="F4175" t="str">
            <v>NORMAL</v>
          </cell>
          <cell r="G4175" t="str">
            <v>031080202212619</v>
          </cell>
          <cell r="H4175">
            <v>44915</v>
          </cell>
          <cell r="I4175" t="str">
            <v>ENTREGADO</v>
          </cell>
          <cell r="J4175">
            <v>44916</v>
          </cell>
          <cell r="K4175" t="str">
            <v>AGENTE AE CELISTICS MALL DE LOS ANDES_KLEBER GRANDA_DANY IMBAQUINGO</v>
          </cell>
          <cell r="L4175" t="str">
            <v>Av. Atahualpa y Victor Hugo, Centro Comercial Mall de los Andes Local #120.</v>
          </cell>
          <cell r="M4175" t="str">
            <v>1792161037001</v>
          </cell>
          <cell r="N4175" t="str">
            <v>0992567346_094084829</v>
          </cell>
          <cell r="O4175" t="str">
            <v/>
          </cell>
          <cell r="P4175" t="str">
            <v>AMBATO</v>
          </cell>
          <cell r="Q4175" t="str">
            <v>AMBATO</v>
          </cell>
          <cell r="R4175" t="str">
            <v>TUNGURAHUA</v>
          </cell>
          <cell r="S4175" t="str">
            <v>AMBATO</v>
          </cell>
          <cell r="T4175" t="str">
            <v>TRAMACO</v>
          </cell>
          <cell r="U4175" t="str">
            <v>FLEXNETUIO_PROVINCIA</v>
          </cell>
          <cell r="V4175">
            <v>1</v>
          </cell>
          <cell r="W4175">
            <v>1</v>
          </cell>
          <cell r="X4175" t="str">
            <v>FLEXNET ECUADOR - MOVISTAR</v>
          </cell>
          <cell r="Y4175" t="str">
            <v>CALLE 28 DE JUNIO S/N Y GARCIA MORENO ENTRADA LLANO GRANDE</v>
          </cell>
        </row>
        <row r="4176">
          <cell r="A4176" t="str">
            <v>2022-12620</v>
          </cell>
          <cell r="B4176">
            <v>483158</v>
          </cell>
          <cell r="C4176" t="str">
            <v>2022-12620</v>
          </cell>
          <cell r="D4176" t="str">
            <v>MOVISTAR</v>
          </cell>
          <cell r="E4176" t="str">
            <v>DESPACHO</v>
          </cell>
          <cell r="F4176" t="str">
            <v>NORMAL</v>
          </cell>
          <cell r="G4176" t="str">
            <v>031080202212620</v>
          </cell>
          <cell r="H4176">
            <v>44915</v>
          </cell>
          <cell r="I4176" t="str">
            <v>ENTREGADO</v>
          </cell>
          <cell r="J4176">
            <v>44916</v>
          </cell>
          <cell r="K4176" t="str">
            <v>PDV NORPHONE ISLA SHOPPING RIOBAMBA_CARLOS JOSE CAMPOVERDE BERRU</v>
          </cell>
          <cell r="L4176" t="str">
            <v>PASEO SHOPPING RIOBAMBA ANTONIO JOSE DE SUCRE Y BEGONIAS PLANTA BAJA FRENTE A PHARMACYS RIOBAMBA</v>
          </cell>
          <cell r="M4176" t="str">
            <v>1091717898001</v>
          </cell>
          <cell r="N4176" t="str">
            <v>994454243</v>
          </cell>
          <cell r="O4176" t="str">
            <v/>
          </cell>
          <cell r="P4176" t="str">
            <v>RIOBAMBA</v>
          </cell>
          <cell r="Q4176" t="str">
            <v>RIOBAMBA</v>
          </cell>
          <cell r="R4176" t="str">
            <v>CHIMBORAZO</v>
          </cell>
          <cell r="T4176" t="str">
            <v>TRAMACO</v>
          </cell>
          <cell r="U4176" t="str">
            <v>FLEXNETUIO_PROVINCIA</v>
          </cell>
          <cell r="V4176">
            <v>1</v>
          </cell>
          <cell r="W4176">
            <v>1</v>
          </cell>
          <cell r="X4176" t="str">
            <v>FLEXNET ECUADOR - MOVISTAR</v>
          </cell>
          <cell r="Y4176" t="str">
            <v>CALLE 28 DE JUNIO S/N Y GARCIA MORENO ENTRADA LLANO GRANDE</v>
          </cell>
        </row>
        <row r="4177">
          <cell r="A4177" t="str">
            <v>2022-12621</v>
          </cell>
          <cell r="B4177">
            <v>483159</v>
          </cell>
          <cell r="C4177" t="str">
            <v>2022-12621</v>
          </cell>
          <cell r="D4177" t="str">
            <v>MOVISTAR</v>
          </cell>
          <cell r="E4177" t="str">
            <v>DESPACHO</v>
          </cell>
          <cell r="F4177" t="str">
            <v>NORMAL</v>
          </cell>
          <cell r="G4177" t="str">
            <v>031080202212621</v>
          </cell>
          <cell r="H4177">
            <v>44915</v>
          </cell>
          <cell r="I4177" t="str">
            <v>ENTREGADO</v>
          </cell>
          <cell r="J4177">
            <v>44916</v>
          </cell>
          <cell r="K4177" t="str">
            <v>NORPHONE ISLA MALECON 2000_JORGE GUZMAN</v>
          </cell>
          <cell r="L4177" t="str">
            <v>AVENIDA MALECON SIMON BOLIVAR Y COLON, C.C. MALECON 2000 (PUERTA 3)</v>
          </cell>
          <cell r="M4177" t="str">
            <v>1792387930</v>
          </cell>
          <cell r="N4177" t="str">
            <v>984620069</v>
          </cell>
          <cell r="O4177" t="str">
            <v/>
          </cell>
          <cell r="P4177" t="str">
            <v>GUAYAQUIL</v>
          </cell>
          <cell r="Q4177" t="str">
            <v>GUAYAQUIL</v>
          </cell>
          <cell r="R4177" t="str">
            <v>GUAYAS</v>
          </cell>
          <cell r="T4177" t="str">
            <v>TRAMACO</v>
          </cell>
          <cell r="U4177" t="str">
            <v>FLEXNETUIO_GYE</v>
          </cell>
          <cell r="V4177">
            <v>1</v>
          </cell>
          <cell r="W4177">
            <v>1</v>
          </cell>
          <cell r="X4177" t="str">
            <v>FLEXNET ECUADOR - MOVISTAR</v>
          </cell>
          <cell r="Y4177" t="str">
            <v>CALLE 28 DE JUNIO S/N Y GARCIA MORENO ENTRADA LLANO GRANDE</v>
          </cell>
        </row>
        <row r="4178">
          <cell r="A4178" t="str">
            <v>2022-12622</v>
          </cell>
          <cell r="B4178">
            <v>483160</v>
          </cell>
          <cell r="C4178" t="str">
            <v>2022-12622</v>
          </cell>
          <cell r="D4178" t="str">
            <v>MOVISTAR</v>
          </cell>
          <cell r="E4178" t="str">
            <v>DESPACHO</v>
          </cell>
          <cell r="F4178" t="str">
            <v>NORMAL</v>
          </cell>
          <cell r="G4178" t="str">
            <v>031080202212622</v>
          </cell>
          <cell r="H4178">
            <v>44915</v>
          </cell>
          <cell r="I4178" t="str">
            <v>ENTREGADO</v>
          </cell>
          <cell r="J4178">
            <v>44916</v>
          </cell>
          <cell r="K4178" t="str">
            <v>AGENTE AE CELISTICS SAN LUIS_KLEBER GRANDA_DANY IMBAQUINGO</v>
          </cell>
          <cell r="L4178" t="str">
            <v xml:space="preserve">CAVS PREMIUM AUTOPISTA GRAL RUMINAHUI Y AV SAN LUIS  </v>
          </cell>
          <cell r="M4178" t="str">
            <v>1792161037001</v>
          </cell>
          <cell r="N4178" t="str">
            <v>0992567346_094084829</v>
          </cell>
          <cell r="P4178" t="str">
            <v>QUITO</v>
          </cell>
          <cell r="Q4178" t="str">
            <v>QUITO</v>
          </cell>
          <cell r="R4178" t="str">
            <v>PICHINCHA</v>
          </cell>
          <cell r="T4178" t="str">
            <v>TRAMACO</v>
          </cell>
          <cell r="U4178" t="str">
            <v>FLEXNETUIO_LOCAL</v>
          </cell>
          <cell r="V4178">
            <v>2</v>
          </cell>
          <cell r="W4178">
            <v>1</v>
          </cell>
          <cell r="X4178" t="str">
            <v>FLEXNET ECUADOR - MOVISTAR</v>
          </cell>
          <cell r="Y4178" t="str">
            <v>CALLE 28 DE JUNIO S/N Y GARCIA MORENO ENTRADA LLANO GRANDE</v>
          </cell>
        </row>
        <row r="4179">
          <cell r="A4179" t="str">
            <v>2022-12624</v>
          </cell>
          <cell r="B4179">
            <v>483162</v>
          </cell>
          <cell r="C4179" t="str">
            <v>2022-12624</v>
          </cell>
          <cell r="D4179" t="str">
            <v>MOVISTAR</v>
          </cell>
          <cell r="E4179" t="str">
            <v>DESPACHO</v>
          </cell>
          <cell r="F4179" t="str">
            <v>NORMAL</v>
          </cell>
          <cell r="G4179" t="str">
            <v>031080202212624</v>
          </cell>
          <cell r="H4179">
            <v>44915</v>
          </cell>
          <cell r="I4179" t="str">
            <v>ENTREGADO</v>
          </cell>
          <cell r="J4179">
            <v>44916</v>
          </cell>
          <cell r="K4179" t="str">
            <v>PDV CELISTICS ISLA SAN LUIS_KLEBER GRANDA_DANY IMBAQUINGO</v>
          </cell>
          <cell r="L4179" t="str">
            <v xml:space="preserve">AV ILALO Y GENERAL ENRIQUEZ SECTOR RUMINAHUI CC SAN LUIS PRIMERA PLANTA </v>
          </cell>
          <cell r="M4179" t="str">
            <v>1792161037001</v>
          </cell>
          <cell r="N4179" t="str">
            <v>0992567346_094084829</v>
          </cell>
          <cell r="O4179" t="str">
            <v/>
          </cell>
          <cell r="P4179" t="str">
            <v>QUITO</v>
          </cell>
          <cell r="Q4179" t="str">
            <v>QUITO</v>
          </cell>
          <cell r="R4179" t="str">
            <v>PICHINCHA</v>
          </cell>
          <cell r="T4179" t="str">
            <v>TRAMACO</v>
          </cell>
          <cell r="U4179" t="str">
            <v>FLEXNETUIO_LOCAL</v>
          </cell>
          <cell r="V4179">
            <v>1</v>
          </cell>
          <cell r="W4179">
            <v>1</v>
          </cell>
          <cell r="X4179" t="str">
            <v>FLEXNET ECUADOR - MOVISTAR</v>
          </cell>
          <cell r="Y4179" t="str">
            <v>CALLE 28 DE JUNIO S/N Y GARCIA MORENO ENTRADA LLANO GRANDE</v>
          </cell>
        </row>
        <row r="4180">
          <cell r="A4180" t="str">
            <v>2022-12625</v>
          </cell>
          <cell r="B4180">
            <v>483163</v>
          </cell>
          <cell r="C4180" t="str">
            <v>2022-12625</v>
          </cell>
          <cell r="D4180" t="str">
            <v>MOVISTAR</v>
          </cell>
          <cell r="E4180" t="str">
            <v>DESPACHO</v>
          </cell>
          <cell r="F4180" t="str">
            <v>NORMAL</v>
          </cell>
          <cell r="G4180" t="str">
            <v>031080202212625</v>
          </cell>
          <cell r="H4180">
            <v>44915</v>
          </cell>
          <cell r="I4180" t="str">
            <v>ENTREGADO</v>
          </cell>
          <cell r="J4180">
            <v>44916</v>
          </cell>
          <cell r="K4180" t="str">
            <v>AE CELISTICS MALTERIA LATACUNGA_MARIA JOSE TOBAR ZAMBRANO</v>
          </cell>
          <cell r="L4180" t="str">
            <v>AV. ELOY ALFARO ENTRE CALLE GATAZO Y AV. MARCO AURELIO SUBIA, CENTRO COMERCIAL LA MALTERIA PLAZA, PLANTA BAJA, LOCAL PB-007</v>
          </cell>
          <cell r="M4180" t="str">
            <v>1306571512</v>
          </cell>
          <cell r="N4180" t="str">
            <v>983508879</v>
          </cell>
          <cell r="O4180" t="str">
            <v/>
          </cell>
          <cell r="P4180" t="str">
            <v>LATACUNGA</v>
          </cell>
          <cell r="Q4180" t="str">
            <v>LATACUNGA</v>
          </cell>
          <cell r="R4180" t="str">
            <v>COTOPAXI</v>
          </cell>
          <cell r="T4180" t="str">
            <v>TRAMACO</v>
          </cell>
          <cell r="U4180" t="str">
            <v>FLEXNETUIO_PROVINCIA</v>
          </cell>
          <cell r="V4180">
            <v>1</v>
          </cell>
          <cell r="W4180">
            <v>1</v>
          </cell>
          <cell r="X4180" t="str">
            <v>FLEXNET ECUADOR - MOVISTAR</v>
          </cell>
          <cell r="Y4180" t="str">
            <v>CALLE 28 DE JUNIO S/N Y GARCIA MORENO ENTRADA LLANO GRANDE</v>
          </cell>
        </row>
        <row r="4181">
          <cell r="A4181" t="str">
            <v>2022-12626</v>
          </cell>
          <cell r="B4181">
            <v>483164</v>
          </cell>
          <cell r="C4181" t="str">
            <v>2022-12626</v>
          </cell>
          <cell r="D4181" t="str">
            <v>TUENTI</v>
          </cell>
          <cell r="E4181" t="str">
            <v>DESPACHO</v>
          </cell>
          <cell r="F4181" t="str">
            <v>NORMAL</v>
          </cell>
          <cell r="G4181" t="str">
            <v>031080202212626</v>
          </cell>
          <cell r="H4181">
            <v>44915</v>
          </cell>
          <cell r="I4181" t="str">
            <v>ENTREGADO</v>
          </cell>
          <cell r="J4181">
            <v>44916</v>
          </cell>
          <cell r="K4181" t="str">
            <v>TECECAB CANAL MODERNO MANTA_BRYAN LEDESMA</v>
          </cell>
          <cell r="L4181" t="str">
            <v>Sector El Murcielago - Calle M2 y Calle 23, Edificio Manta Business Center, 4to piso , Oficina 404 – MANTA – MANABI</v>
          </cell>
          <cell r="M4181" t="str">
            <v>1716278575</v>
          </cell>
          <cell r="N4181" t="str">
            <v>998277655</v>
          </cell>
          <cell r="O4181" t="str">
            <v/>
          </cell>
          <cell r="P4181" t="str">
            <v>MANTA</v>
          </cell>
          <cell r="Q4181" t="str">
            <v>MANTA</v>
          </cell>
          <cell r="R4181" t="str">
            <v>MANABI</v>
          </cell>
          <cell r="T4181" t="str">
            <v>TRAMACO</v>
          </cell>
          <cell r="U4181" t="str">
            <v>FLEXNETUIO_PROVINCIA</v>
          </cell>
          <cell r="V4181">
            <v>1</v>
          </cell>
          <cell r="W4181">
            <v>1</v>
          </cell>
          <cell r="X4181" t="str">
            <v>FLEXNET ECUADOR - MOVISTAR</v>
          </cell>
          <cell r="Y4181" t="str">
            <v>CALLE 28 DE JUNIO S/N Y GARCIA MORENO ENTRADA LLANO GRANDE</v>
          </cell>
        </row>
        <row r="4182">
          <cell r="A4182" t="str">
            <v>2022-12579</v>
          </cell>
          <cell r="B4182">
            <v>483117</v>
          </cell>
          <cell r="C4182" t="str">
            <v>2022-12579</v>
          </cell>
          <cell r="D4182" t="str">
            <v>MOVISTAR</v>
          </cell>
          <cell r="E4182" t="str">
            <v>DESPACHO</v>
          </cell>
          <cell r="F4182" t="str">
            <v>NORMAL</v>
          </cell>
          <cell r="G4182" t="str">
            <v>031080202212579</v>
          </cell>
          <cell r="H4182">
            <v>44915</v>
          </cell>
          <cell r="I4182" t="str">
            <v>ENTREGADO</v>
          </cell>
          <cell r="J4182">
            <v>44916</v>
          </cell>
          <cell r="K4182" t="str">
            <v>CC PASEO SHOPPING (DANICELL)_DANIELA BARRAZUETA</v>
          </cell>
          <cell r="L4182" t="str">
            <v>DV VIA MACHALA – PASAJE EN EL KM 1 ½ CENTRO COMERCIAL PASEO SHOPPING MACHALA MACHALA EL ORO</v>
          </cell>
          <cell r="M4182" t="str">
            <v>0791758629001</v>
          </cell>
          <cell r="N4182" t="str">
            <v>984167915</v>
          </cell>
          <cell r="O4182" t="str">
            <v/>
          </cell>
          <cell r="P4182" t="str">
            <v>MACHALA</v>
          </cell>
          <cell r="Q4182" t="str">
            <v>MACHALA</v>
          </cell>
          <cell r="R4182" t="str">
            <v>EL ORO</v>
          </cell>
          <cell r="T4182" t="str">
            <v>TRAMACO</v>
          </cell>
          <cell r="U4182" t="str">
            <v>FLEXNETUIO_PROVINCIA</v>
          </cell>
          <cell r="V4182">
            <v>1</v>
          </cell>
          <cell r="W4182">
            <v>1</v>
          </cell>
          <cell r="X4182" t="str">
            <v>FLEXNET ECUADOR - MOVISTAR</v>
          </cell>
          <cell r="Y4182" t="str">
            <v>CALLE 28 DE JUNIO S/N Y GARCIA MORENO ENTRADA LLANO GRANDE</v>
          </cell>
        </row>
        <row r="4183">
          <cell r="A4183" t="str">
            <v>2022-12580</v>
          </cell>
          <cell r="B4183">
            <v>483118</v>
          </cell>
          <cell r="C4183" t="str">
            <v>2022-12580</v>
          </cell>
          <cell r="D4183" t="str">
            <v>MOVISTAR</v>
          </cell>
          <cell r="E4183" t="str">
            <v>DESPACHO</v>
          </cell>
          <cell r="F4183" t="str">
            <v>NORMAL</v>
          </cell>
          <cell r="G4183" t="str">
            <v>031080202212580</v>
          </cell>
          <cell r="H4183">
            <v>44915</v>
          </cell>
          <cell r="I4183" t="str">
            <v>ENTREGADO</v>
          </cell>
          <cell r="J4183">
            <v>44916</v>
          </cell>
          <cell r="K4183" t="str">
            <v>ISLA DANICELL PASEO SHOPPING MACHALA_Ana Isabel Gomez Arce</v>
          </cell>
          <cell r="L4183" t="str">
            <v>Ave. 25 de Junio Km 1 y 12 via PSJ., C.C. Paseo Shopping Machala, Isla movistar frente a Pharmacys</v>
          </cell>
          <cell r="M4183" t="str">
            <v>0</v>
          </cell>
          <cell r="N4183" t="str">
            <v>987108047</v>
          </cell>
          <cell r="O4183" t="str">
            <v/>
          </cell>
          <cell r="P4183" t="str">
            <v>MACHALA</v>
          </cell>
          <cell r="Q4183" t="str">
            <v>MACHALA</v>
          </cell>
          <cell r="R4183" t="str">
            <v>EL ORO</v>
          </cell>
          <cell r="T4183" t="str">
            <v>TRAMACO</v>
          </cell>
          <cell r="U4183" t="str">
            <v>FLEXNETUIO_PROVINCIA</v>
          </cell>
          <cell r="V4183">
            <v>1</v>
          </cell>
          <cell r="W4183">
            <v>1</v>
          </cell>
          <cell r="X4183" t="str">
            <v>FLEXNET ECUADOR - MOVISTAR</v>
          </cell>
          <cell r="Y4183" t="str">
            <v>CALLE 28 DE JUNIO S/N Y GARCIA MORENO ENTRADA LLANO GRANDE</v>
          </cell>
        </row>
        <row r="4184">
          <cell r="A4184" t="str">
            <v>2022-12581</v>
          </cell>
          <cell r="B4184">
            <v>483119</v>
          </cell>
          <cell r="C4184" t="str">
            <v>2022-12581</v>
          </cell>
          <cell r="D4184" t="str">
            <v>MOVISTAR</v>
          </cell>
          <cell r="E4184" t="str">
            <v>DESPACHO</v>
          </cell>
          <cell r="F4184" t="str">
            <v>NORMAL</v>
          </cell>
          <cell r="G4184" t="str">
            <v>IC3964</v>
          </cell>
          <cell r="H4184">
            <v>44915</v>
          </cell>
          <cell r="I4184" t="str">
            <v>ENTREGADO</v>
          </cell>
          <cell r="J4184">
            <v>44916</v>
          </cell>
          <cell r="K4184" t="str">
            <v>CAVS MALL DEL RIO_SANTIAGO IVAN PINEDA BERMEO_ALIRIO JOSE BRICENO RIVAS</v>
          </cell>
          <cell r="L4184" t="str">
            <v>AV FELIPE II LB86 Y CIRCUNVALACION SUR CC MALL DEL RIO</v>
          </cell>
          <cell r="M4184" t="str">
            <v>0</v>
          </cell>
          <cell r="N4184" t="str">
            <v>0979146599 - 0999923627</v>
          </cell>
          <cell r="O4184" t="str">
            <v/>
          </cell>
          <cell r="P4184" t="str">
            <v>CUENCA</v>
          </cell>
          <cell r="Q4184" t="str">
            <v>CUENCA</v>
          </cell>
          <cell r="R4184" t="str">
            <v>AZUAY</v>
          </cell>
          <cell r="T4184" t="str">
            <v>ITSACOURIER</v>
          </cell>
          <cell r="U4184" t="str">
            <v>FLEXNETUIO_PROVINCIA</v>
          </cell>
          <cell r="V4184">
            <v>1</v>
          </cell>
          <cell r="W4184">
            <v>1</v>
          </cell>
          <cell r="X4184" t="str">
            <v>FLEXNET ECUADOR - MOVISTAR</v>
          </cell>
          <cell r="Y4184" t="str">
            <v>CALLE 28 DE JUNIO S/N Y GARCIA MORENO ENTRADA LLANO GRANDE</v>
          </cell>
        </row>
        <row r="4185">
          <cell r="A4185" t="str">
            <v>2022-12582</v>
          </cell>
          <cell r="B4185">
            <v>483120</v>
          </cell>
          <cell r="C4185" t="str">
            <v>2022-12582</v>
          </cell>
          <cell r="D4185" t="str">
            <v>MOVISTAR</v>
          </cell>
          <cell r="E4185" t="str">
            <v>DESPACHO</v>
          </cell>
          <cell r="F4185" t="str">
            <v>NORMAL</v>
          </cell>
          <cell r="G4185" t="str">
            <v>031080202212582</v>
          </cell>
          <cell r="H4185">
            <v>44915</v>
          </cell>
          <cell r="I4185" t="str">
            <v>ENTREGADO</v>
          </cell>
          <cell r="J4185">
            <v>44916</v>
          </cell>
          <cell r="K4185" t="str">
            <v>CAV MALL DEL PACIFICO_Maria Fernanda Carvajal Reinoso</v>
          </cell>
          <cell r="L4185" t="str">
            <v>Avenida Malecon y Calle 23 , Centro Comercial Mall del Pacifico, Local PB -057-058</v>
          </cell>
          <cell r="M4185" t="str">
            <v>1715480081001</v>
          </cell>
          <cell r="N4185" t="str">
            <v>995025256</v>
          </cell>
          <cell r="O4185" t="str">
            <v/>
          </cell>
          <cell r="P4185" t="str">
            <v>MANTA</v>
          </cell>
          <cell r="Q4185" t="str">
            <v>MANTA</v>
          </cell>
          <cell r="R4185" t="str">
            <v>MANABI</v>
          </cell>
          <cell r="T4185" t="str">
            <v>TRAMACO</v>
          </cell>
          <cell r="U4185" t="str">
            <v>FLEXNETUIO_PROVINCIA</v>
          </cell>
          <cell r="V4185">
            <v>1</v>
          </cell>
          <cell r="W4185">
            <v>1</v>
          </cell>
          <cell r="X4185" t="str">
            <v>FLEXNET ECUADOR - MOVISTAR</v>
          </cell>
          <cell r="Y4185" t="str">
            <v>CALLE 28 DE JUNIO S/N Y GARCIA MORENO ENTRADA LLANO GRANDE</v>
          </cell>
        </row>
        <row r="4186">
          <cell r="A4186" t="str">
            <v>2022-12583</v>
          </cell>
          <cell r="B4186">
            <v>483121</v>
          </cell>
          <cell r="C4186" t="str">
            <v>2022-12583</v>
          </cell>
          <cell r="D4186" t="str">
            <v>MOVISTAR</v>
          </cell>
          <cell r="E4186" t="str">
            <v>DESPACHO</v>
          </cell>
          <cell r="F4186" t="str">
            <v>NORMAL</v>
          </cell>
          <cell r="G4186" t="str">
            <v>031080202212583</v>
          </cell>
          <cell r="H4186">
            <v>44915</v>
          </cell>
          <cell r="I4186" t="str">
            <v>ENTREGADO</v>
          </cell>
          <cell r="J4186">
            <v>44916</v>
          </cell>
          <cell r="K4186" t="str">
            <v>CAVS QUICENTRO_KLEVER ANDRES REA BARRERA_ESTEBAN ALEJANDRO JIMENEZ ORTIZ</v>
          </cell>
          <cell r="L4186" t="str">
            <v>AV 6 DE DICIEMBRE NOP104 Y NACIONES UNIDAS CQUICENTRO SHOPPING PLANTA ALTA LOCAL 9</v>
          </cell>
          <cell r="M4186" t="str">
            <v>0</v>
          </cell>
          <cell r="N4186" t="str">
            <v>0979219715 - 0983013833</v>
          </cell>
          <cell r="O4186" t="str">
            <v/>
          </cell>
          <cell r="P4186" t="str">
            <v>QUITO</v>
          </cell>
          <cell r="Q4186" t="str">
            <v>QUITO</v>
          </cell>
          <cell r="R4186" t="str">
            <v>PICHINCHA</v>
          </cell>
          <cell r="T4186" t="str">
            <v>TRAMACO</v>
          </cell>
          <cell r="U4186" t="str">
            <v>FLEXNETUIO_LOCAL</v>
          </cell>
          <cell r="V4186">
            <v>1</v>
          </cell>
          <cell r="W4186">
            <v>1</v>
          </cell>
          <cell r="X4186" t="str">
            <v>FLEXNET ECUADOR - MOVISTAR</v>
          </cell>
          <cell r="Y4186" t="str">
            <v>CALLE 28 DE JUNIO S/N Y GARCIA MORENO ENTRADA LLANO GRANDE</v>
          </cell>
        </row>
        <row r="4187">
          <cell r="A4187" t="str">
            <v>2022-12584</v>
          </cell>
          <cell r="B4187">
            <v>483122</v>
          </cell>
          <cell r="C4187" t="str">
            <v>2022-12584</v>
          </cell>
          <cell r="D4187" t="str">
            <v>MOVISTAR</v>
          </cell>
          <cell r="E4187" t="str">
            <v>DESPACHO</v>
          </cell>
          <cell r="F4187" t="str">
            <v>NORMAL</v>
          </cell>
          <cell r="G4187" t="str">
            <v>031080202212584</v>
          </cell>
          <cell r="H4187">
            <v>44915</v>
          </cell>
          <cell r="I4187" t="str">
            <v>ENTREGADO</v>
          </cell>
          <cell r="J4187">
            <v>44916</v>
          </cell>
          <cell r="K4187" t="str">
            <v>CAVS SAN MARINO_CARLOS FRANCO_ERIKA GOMEZ_IAN RIVERA</v>
          </cell>
          <cell r="L4187" t="str">
            <v>AV FRANCISCO DE ORELLANA SN Y AV PLAZA DANIN</v>
          </cell>
          <cell r="M4187" t="str">
            <v>0</v>
          </cell>
          <cell r="N4187" t="str">
            <v>0925614026_0918395781_0920349156</v>
          </cell>
          <cell r="O4187" t="str">
            <v/>
          </cell>
          <cell r="P4187" t="str">
            <v>GUAYAQUIL</v>
          </cell>
          <cell r="Q4187" t="str">
            <v>GUAYAQUIL</v>
          </cell>
          <cell r="R4187" t="str">
            <v>GUAYAS</v>
          </cell>
          <cell r="T4187" t="str">
            <v>TRAMACO</v>
          </cell>
          <cell r="U4187" t="str">
            <v>FLEXNETUIO_GYE</v>
          </cell>
          <cell r="V4187">
            <v>1</v>
          </cell>
          <cell r="W4187">
            <v>1</v>
          </cell>
          <cell r="X4187" t="str">
            <v>FLEXNET ECUADOR - MOVISTAR</v>
          </cell>
          <cell r="Y4187" t="str">
            <v>CALLE 28 DE JUNIO S/N Y GARCIA MORENO ENTRADA LLANO GRANDE</v>
          </cell>
        </row>
        <row r="4188">
          <cell r="A4188" t="str">
            <v>2022-12585</v>
          </cell>
          <cell r="B4188">
            <v>483123</v>
          </cell>
          <cell r="C4188" t="str">
            <v>2022-12585</v>
          </cell>
          <cell r="D4188" t="str">
            <v>MOVISTAR</v>
          </cell>
          <cell r="E4188" t="str">
            <v>DESPACHO</v>
          </cell>
          <cell r="F4188" t="str">
            <v>NORMAL</v>
          </cell>
          <cell r="G4188" t="str">
            <v>FT76318</v>
          </cell>
          <cell r="H4188">
            <v>44915</v>
          </cell>
          <cell r="I4188" t="str">
            <v>ENTREGADO</v>
          </cell>
          <cell r="J4188">
            <v>44916</v>
          </cell>
          <cell r="K4188" t="str">
            <v>PDV IBS CC EL BOSQUE_JOSE LUIS CORAL MOLINA</v>
          </cell>
          <cell r="L4188" t="str">
            <v>AV. ALONSO DE TORRES Y AV. EL PARQUE, CC EL BOSQUE 2DA. PLANTA PASEO COLON LOCAL N° 283 B</v>
          </cell>
          <cell r="M4188" t="str">
            <v>1722149620001</v>
          </cell>
          <cell r="N4188" t="str">
            <v>980508973</v>
          </cell>
          <cell r="O4188" t="str">
            <v/>
          </cell>
          <cell r="P4188" t="str">
            <v>QUITO</v>
          </cell>
          <cell r="Q4188" t="str">
            <v>QUITO</v>
          </cell>
          <cell r="R4188" t="str">
            <v>PICHINCHA</v>
          </cell>
          <cell r="T4188" t="str">
            <v>FLEXTRANS UIO</v>
          </cell>
          <cell r="U4188" t="str">
            <v>FLEXNETUIO_LOCAL</v>
          </cell>
          <cell r="V4188">
            <v>1</v>
          </cell>
          <cell r="W4188">
            <v>1</v>
          </cell>
          <cell r="X4188" t="str">
            <v>FLEXNET ECUADOR - MOVISTAR</v>
          </cell>
          <cell r="Y4188" t="str">
            <v>CALLE 28 DE JUNIO S/N Y GARCIA MORENO ENTRADA LLANO GRANDE</v>
          </cell>
        </row>
        <row r="4189">
          <cell r="A4189" t="str">
            <v>2022-12586</v>
          </cell>
          <cell r="B4189">
            <v>483124</v>
          </cell>
          <cell r="C4189" t="str">
            <v>2022-12586</v>
          </cell>
          <cell r="D4189" t="str">
            <v>MOVISTAR</v>
          </cell>
          <cell r="E4189" t="str">
            <v>DESPACHO</v>
          </cell>
          <cell r="F4189" t="str">
            <v>NORMAL</v>
          </cell>
          <cell r="G4189" t="str">
            <v>031080202212586</v>
          </cell>
          <cell r="H4189">
            <v>44915</v>
          </cell>
          <cell r="I4189" t="str">
            <v>ENTREGADO</v>
          </cell>
          <cell r="J4189">
            <v>44916</v>
          </cell>
          <cell r="K4189" t="str">
            <v>CAVS AE NORPHONE EL PORTAL_LOURDES BRAVO</v>
          </cell>
          <cell r="L4189" t="str">
            <v>AV GALO PLAZA LASSO Y AV SIMON BOLIVAR CENTRO COMERCIAL PORTAL SHOPPING LOCAL P25253 PISO DOS</v>
          </cell>
          <cell r="M4189" t="str">
            <v>1091717898001</v>
          </cell>
          <cell r="N4189" t="str">
            <v>998659562</v>
          </cell>
          <cell r="P4189" t="str">
            <v>QUITO</v>
          </cell>
          <cell r="Q4189" t="str">
            <v>QUITO</v>
          </cell>
          <cell r="R4189" t="str">
            <v>PICHINCHA</v>
          </cell>
          <cell r="T4189" t="str">
            <v>TRAMACO</v>
          </cell>
          <cell r="U4189" t="str">
            <v>FLEXNETUIO_LOCAL</v>
          </cell>
          <cell r="V4189">
            <v>2</v>
          </cell>
          <cell r="W4189">
            <v>1</v>
          </cell>
          <cell r="X4189" t="str">
            <v>FLEXNET ECUADOR - MOVISTAR</v>
          </cell>
          <cell r="Y4189" t="str">
            <v>CALLE 28 DE JUNIO S/N Y GARCIA MORENO ENTRADA LLANO GRANDE</v>
          </cell>
        </row>
        <row r="4190">
          <cell r="A4190" t="str">
            <v>2022-12587</v>
          </cell>
          <cell r="B4190">
            <v>483125</v>
          </cell>
          <cell r="C4190" t="str">
            <v>2022-12587</v>
          </cell>
          <cell r="D4190" t="str">
            <v>MOVISTAR</v>
          </cell>
          <cell r="E4190" t="str">
            <v>DESPACHO</v>
          </cell>
          <cell r="F4190" t="str">
            <v>NORMAL</v>
          </cell>
          <cell r="G4190" t="str">
            <v>FT76331</v>
          </cell>
          <cell r="H4190">
            <v>44915</v>
          </cell>
          <cell r="I4190" t="str">
            <v>ENTREGADO</v>
          </cell>
          <cell r="J4190">
            <v>44916</v>
          </cell>
          <cell r="K4190" t="str">
            <v>TECECAB CALLE PICHINCHA_ZAIDA MOREIRA</v>
          </cell>
          <cell r="L4190" t="str">
            <v>AV. AMAZONAS N21-147 Y ROCA</v>
          </cell>
          <cell r="M4190" t="str">
            <v>1792306043001</v>
          </cell>
          <cell r="N4190" t="str">
            <v>999779051</v>
          </cell>
          <cell r="P4190" t="str">
            <v>QUITO</v>
          </cell>
          <cell r="Q4190" t="str">
            <v>QUITO</v>
          </cell>
          <cell r="R4190" t="str">
            <v>PICHINCHA</v>
          </cell>
          <cell r="T4190" t="str">
            <v>FLEXTRANS UIO</v>
          </cell>
          <cell r="U4190" t="str">
            <v>FLEXNETUIO_LOCAL</v>
          </cell>
          <cell r="V4190">
            <v>10</v>
          </cell>
          <cell r="W4190">
            <v>1</v>
          </cell>
          <cell r="X4190" t="str">
            <v>FLEXNET ECUADOR - MOVISTAR</v>
          </cell>
          <cell r="Y4190" t="str">
            <v>CALLE 28 DE JUNIO S/N Y GARCIA MORENO ENTRADA LLANO GRANDE</v>
          </cell>
        </row>
        <row r="4191">
          <cell r="A4191" t="str">
            <v>2022-12588</v>
          </cell>
          <cell r="B4191">
            <v>483126</v>
          </cell>
          <cell r="C4191" t="str">
            <v>2022-12588</v>
          </cell>
          <cell r="D4191" t="str">
            <v>MOVISTAR</v>
          </cell>
          <cell r="E4191" t="str">
            <v>DESPACHO</v>
          </cell>
          <cell r="F4191" t="str">
            <v>NORMAL</v>
          </cell>
          <cell r="G4191" t="str">
            <v>031080202212588</v>
          </cell>
          <cell r="H4191">
            <v>44915</v>
          </cell>
          <cell r="I4191" t="str">
            <v>ENTREGADO</v>
          </cell>
          <cell r="J4191">
            <v>44916</v>
          </cell>
          <cell r="K4191" t="str">
            <v>CAV SCALA SHOPPING_KARLA DANIELA FLORES FALCONI_VALERIA ALEXANDRA MUNOZ MOYA</v>
          </cell>
          <cell r="L4191" t="str">
            <v>V INTEROCEANICA KM 12 CENTRO COMERCIAL SCALA SHOPPING ESPACIO L 104 QUITO  PICHINCHA</v>
          </cell>
          <cell r="M4191" t="str">
            <v>0</v>
          </cell>
          <cell r="N4191" t="str">
            <v>0996723723_0984275807</v>
          </cell>
          <cell r="O4191" t="str">
            <v/>
          </cell>
          <cell r="P4191" t="str">
            <v>QUITO</v>
          </cell>
          <cell r="Q4191" t="str">
            <v>QUITO</v>
          </cell>
          <cell r="R4191" t="str">
            <v>PICHINCHA</v>
          </cell>
          <cell r="T4191" t="str">
            <v>TRAMACO</v>
          </cell>
          <cell r="U4191" t="str">
            <v>FLEXNETUIO_LOCAL</v>
          </cell>
          <cell r="V4191">
            <v>1</v>
          </cell>
          <cell r="W4191">
            <v>1</v>
          </cell>
          <cell r="X4191" t="str">
            <v>FLEXNET ECUADOR - MOVISTAR</v>
          </cell>
          <cell r="Y4191" t="str">
            <v>CALLE 28 DE JUNIO S/N Y GARCIA MORENO ENTRADA LLANO GRANDE</v>
          </cell>
        </row>
        <row r="4192">
          <cell r="A4192" t="str">
            <v>2022-12589</v>
          </cell>
          <cell r="B4192">
            <v>483127</v>
          </cell>
          <cell r="C4192" t="str">
            <v>2022-12589</v>
          </cell>
          <cell r="D4192" t="str">
            <v>MOVISTAR</v>
          </cell>
          <cell r="E4192" t="str">
            <v>DESPACHO</v>
          </cell>
          <cell r="F4192" t="str">
            <v>NORMAL</v>
          </cell>
          <cell r="G4192" t="str">
            <v>031080202212589</v>
          </cell>
          <cell r="H4192">
            <v>44915</v>
          </cell>
          <cell r="I4192" t="str">
            <v>ENTREGADO</v>
          </cell>
          <cell r="J4192">
            <v>44916</v>
          </cell>
          <cell r="K4192" t="str">
            <v xml:space="preserve">NORPHONE (ISLA RIOCENTRO SUR)_LOURDES BRAVO </v>
          </cell>
          <cell r="L4192" t="str">
            <v>CC RIOCENTRO SUR AVENIDA 25 DE JULIO</v>
          </cell>
          <cell r="M4192" t="str">
            <v>1091717898001</v>
          </cell>
          <cell r="N4192" t="str">
            <v>984246089</v>
          </cell>
          <cell r="O4192" t="str">
            <v/>
          </cell>
          <cell r="P4192" t="str">
            <v>GUAYAQUIL</v>
          </cell>
          <cell r="Q4192" t="str">
            <v>GUAYAQUIL</v>
          </cell>
          <cell r="R4192" t="str">
            <v>GUAYAS</v>
          </cell>
          <cell r="T4192" t="str">
            <v>TRAMACO</v>
          </cell>
          <cell r="U4192" t="str">
            <v>FLEXNETUIO_GYE</v>
          </cell>
          <cell r="V4192">
            <v>1</v>
          </cell>
          <cell r="W4192">
            <v>1</v>
          </cell>
          <cell r="X4192" t="str">
            <v>FLEXNET ECUADOR - MOVISTAR</v>
          </cell>
          <cell r="Y4192" t="str">
            <v>CALLE 28 DE JUNIO S/N Y GARCIA MORENO ENTRADA LLANO GRANDE</v>
          </cell>
        </row>
        <row r="4193">
          <cell r="A4193" t="str">
            <v>2022-12590</v>
          </cell>
          <cell r="B4193">
            <v>483128</v>
          </cell>
          <cell r="C4193" t="str">
            <v>2022-12590</v>
          </cell>
          <cell r="D4193" t="str">
            <v>MOVISTAR</v>
          </cell>
          <cell r="E4193" t="str">
            <v>DESPACHO</v>
          </cell>
          <cell r="F4193" t="str">
            <v>NORMAL</v>
          </cell>
          <cell r="G4193" t="str">
            <v>031080202212590</v>
          </cell>
          <cell r="H4193">
            <v>44915</v>
          </cell>
          <cell r="I4193" t="str">
            <v>ENTREGADO</v>
          </cell>
          <cell r="J4193">
            <v>44916</v>
          </cell>
          <cell r="K4193" t="str">
            <v>AE CELISTICS CCI_KLEBER GRANDA_DANY IMBAQUINGO</v>
          </cell>
          <cell r="L4193" t="str">
            <v>AV AMAZONAS Y NACIONES UNIDAS CENTRO COMERCIAL INAQUITO LC 223 224</v>
          </cell>
          <cell r="M4193" t="str">
            <v>1792161037001</v>
          </cell>
          <cell r="N4193" t="str">
            <v>0992567346_094084829</v>
          </cell>
          <cell r="P4193" t="str">
            <v>QUITO</v>
          </cell>
          <cell r="Q4193" t="str">
            <v>QUITO</v>
          </cell>
          <cell r="R4193" t="str">
            <v>PICHINCHA</v>
          </cell>
          <cell r="T4193" t="str">
            <v>TRAMACO</v>
          </cell>
          <cell r="U4193" t="str">
            <v>FLEXNETUIO_LOCAL</v>
          </cell>
          <cell r="V4193">
            <v>2</v>
          </cell>
          <cell r="W4193">
            <v>1</v>
          </cell>
          <cell r="X4193" t="str">
            <v>FLEXNET ECUADOR - MOVISTAR</v>
          </cell>
          <cell r="Y4193" t="str">
            <v>CALLE 28 DE JUNIO S/N Y GARCIA MORENO ENTRADA LLANO GRANDE</v>
          </cell>
        </row>
        <row r="4194">
          <cell r="A4194" t="str">
            <v>2022-12591</v>
          </cell>
          <cell r="B4194">
            <v>483129</v>
          </cell>
          <cell r="C4194" t="str">
            <v>2022-12591</v>
          </cell>
          <cell r="D4194" t="str">
            <v>MOVISTAR</v>
          </cell>
          <cell r="E4194" t="str">
            <v>DESPACHO</v>
          </cell>
          <cell r="F4194" t="str">
            <v>NORMAL</v>
          </cell>
          <cell r="G4194" t="str">
            <v>FT76332</v>
          </cell>
          <cell r="H4194">
            <v>44915</v>
          </cell>
          <cell r="I4194" t="str">
            <v>ENTREGADO</v>
          </cell>
          <cell r="J4194">
            <v>44916</v>
          </cell>
          <cell r="K4194" t="str">
            <v>TECECAB PICHINCHA ZONIFICACION_BELEN JARAMILLO</v>
          </cell>
          <cell r="L4194" t="str">
            <v>AV. AMAZONAS N21-147 Y ROCA</v>
          </cell>
          <cell r="M4194" t="str">
            <v>1792306043001</v>
          </cell>
          <cell r="N4194" t="str">
            <v>998665892</v>
          </cell>
          <cell r="P4194" t="str">
            <v>QUITO</v>
          </cell>
          <cell r="Q4194" t="str">
            <v>QUITO</v>
          </cell>
          <cell r="R4194" t="str">
            <v>PICHINCHA</v>
          </cell>
          <cell r="T4194" t="str">
            <v>FLEXTRANS UIO</v>
          </cell>
          <cell r="U4194" t="str">
            <v>FLEXNETUIO_LOCAL</v>
          </cell>
          <cell r="V4194">
            <v>10</v>
          </cell>
          <cell r="W4194">
            <v>1</v>
          </cell>
          <cell r="X4194" t="str">
            <v>FLEXNET ECUADOR - MOVISTAR</v>
          </cell>
          <cell r="Y4194" t="str">
            <v>CALLE 28 DE JUNIO S/N Y GARCIA MORENO ENTRADA LLANO GRANDE</v>
          </cell>
        </row>
        <row r="4195">
          <cell r="A4195" t="str">
            <v>2022-12592</v>
          </cell>
          <cell r="B4195">
            <v>483130</v>
          </cell>
          <cell r="C4195" t="str">
            <v>2022-12592</v>
          </cell>
          <cell r="D4195" t="str">
            <v>MOVISTAR</v>
          </cell>
          <cell r="E4195" t="str">
            <v>DESPACHO</v>
          </cell>
          <cell r="F4195" t="str">
            <v>NORMAL</v>
          </cell>
          <cell r="G4195" t="str">
            <v>031080202212592</v>
          </cell>
          <cell r="H4195">
            <v>44915</v>
          </cell>
          <cell r="I4195" t="str">
            <v>ENTREGADO</v>
          </cell>
          <cell r="J4195">
            <v>44916</v>
          </cell>
          <cell r="K4195" t="str">
            <v>TECECAB ZONIFICACION MANABI_BRYAN LEDESMA</v>
          </cell>
          <cell r="L4195" t="str">
            <v>MANTA BUSINESS CENTER TORRE B PISO 4 OF 404 AV 24 Y CALLE M3, BARRIO EL MURCIELAGO</v>
          </cell>
          <cell r="M4195" t="str">
            <v>1716278575</v>
          </cell>
          <cell r="N4195" t="str">
            <v>998277655</v>
          </cell>
          <cell r="P4195" t="str">
            <v>MANTA</v>
          </cell>
          <cell r="Q4195" t="str">
            <v>MANTA</v>
          </cell>
          <cell r="R4195" t="str">
            <v>MANABI</v>
          </cell>
          <cell r="T4195" t="str">
            <v>TRAMACO</v>
          </cell>
          <cell r="U4195" t="str">
            <v>FLEXNETUIO_PROVINCIA</v>
          </cell>
          <cell r="V4195">
            <v>4</v>
          </cell>
          <cell r="W4195">
            <v>1</v>
          </cell>
          <cell r="X4195" t="str">
            <v>FLEXNET ECUADOR - MOVISTAR</v>
          </cell>
          <cell r="Y4195" t="str">
            <v>CALLE 28 DE JUNIO S/N Y GARCIA MORENO ENTRADA LLANO GRANDE</v>
          </cell>
        </row>
        <row r="4196">
          <cell r="A4196" t="str">
            <v>2022-12593</v>
          </cell>
          <cell r="B4196">
            <v>483131</v>
          </cell>
          <cell r="C4196" t="str">
            <v>2022-12593</v>
          </cell>
          <cell r="D4196" t="str">
            <v>MOVISTAR</v>
          </cell>
          <cell r="E4196" t="str">
            <v>DESPACHO</v>
          </cell>
          <cell r="F4196" t="str">
            <v>NORMAL</v>
          </cell>
          <cell r="G4196" t="str">
            <v>031080202212593</v>
          </cell>
          <cell r="H4196">
            <v>44915</v>
          </cell>
          <cell r="I4196" t="str">
            <v>ENTREGADO</v>
          </cell>
          <cell r="J4196">
            <v>44916</v>
          </cell>
          <cell r="K4196" t="str">
            <v>NORPHONE AMBATO_PAOLA MORAN</v>
          </cell>
          <cell r="L4196" t="str">
            <v>AV CEVALLOS ENTRE CALLES MERA Y MARTINEZ CAV NORPHONE</v>
          </cell>
          <cell r="M4196" t="str">
            <v>1091717898001</v>
          </cell>
          <cell r="N4196" t="str">
            <v>998659562</v>
          </cell>
          <cell r="O4196" t="str">
            <v/>
          </cell>
          <cell r="P4196" t="str">
            <v>AMBATO</v>
          </cell>
          <cell r="Q4196" t="str">
            <v>AMBATO</v>
          </cell>
          <cell r="R4196" t="str">
            <v>TUNGURAHUA</v>
          </cell>
          <cell r="S4196" t="str">
            <v>AMBATO</v>
          </cell>
          <cell r="T4196" t="str">
            <v>TRAMACO</v>
          </cell>
          <cell r="U4196" t="str">
            <v>FLEXNETUIO_PROVINCIA</v>
          </cell>
          <cell r="V4196">
            <v>1</v>
          </cell>
          <cell r="W4196">
            <v>1</v>
          </cell>
          <cell r="X4196" t="str">
            <v>FLEXNET ECUADOR - MOVISTAR</v>
          </cell>
          <cell r="Y4196" t="str">
            <v>CALLE 28 DE JUNIO S/N Y GARCIA MORENO ENTRADA LLANO GRANDE</v>
          </cell>
        </row>
        <row r="4197">
          <cell r="A4197" t="str">
            <v>2022-12594</v>
          </cell>
          <cell r="B4197">
            <v>483132</v>
          </cell>
          <cell r="C4197" t="str">
            <v>2022-12594</v>
          </cell>
          <cell r="D4197" t="str">
            <v>MOVISTAR</v>
          </cell>
          <cell r="E4197" t="str">
            <v>DESPACHO</v>
          </cell>
          <cell r="F4197" t="str">
            <v>NORMAL</v>
          </cell>
          <cell r="G4197" t="str">
            <v>FT76317</v>
          </cell>
          <cell r="H4197">
            <v>44915</v>
          </cell>
          <cell r="I4197" t="str">
            <v>ENTREGADO</v>
          </cell>
          <cell r="J4197">
            <v>44916</v>
          </cell>
          <cell r="K4197" t="str">
            <v>CAVS AE SALESLAND AMERICA_DIEGO MENA</v>
          </cell>
          <cell r="L4197" t="str">
            <v>LAZA DE LAS AMERICAS INTERSECCION AV NACIONES UNIDAS Y REPUBLICA PB 6 2 QUITO</v>
          </cell>
          <cell r="M4197" t="str">
            <v>0</v>
          </cell>
          <cell r="N4197" t="str">
            <v>999805380</v>
          </cell>
          <cell r="O4197" t="str">
            <v/>
          </cell>
          <cell r="P4197" t="str">
            <v>QUITO</v>
          </cell>
          <cell r="Q4197" t="str">
            <v>QUITO</v>
          </cell>
          <cell r="R4197" t="str">
            <v>PICHINCHA</v>
          </cell>
          <cell r="T4197" t="str">
            <v>FLEXTRANS UIO</v>
          </cell>
          <cell r="U4197" t="str">
            <v>FLEXNETUIO_LOCAL</v>
          </cell>
          <cell r="V4197">
            <v>1</v>
          </cell>
          <cell r="W4197">
            <v>1</v>
          </cell>
          <cell r="X4197" t="str">
            <v>FLEXNET ECUADOR - MOVISTAR</v>
          </cell>
          <cell r="Y4197" t="str">
            <v>CALLE 28 DE JUNIO S/N Y GARCIA MORENO ENTRADA LLANO GRANDE</v>
          </cell>
        </row>
        <row r="4198">
          <cell r="A4198" t="str">
            <v>2022-12595</v>
          </cell>
          <cell r="B4198">
            <v>483133</v>
          </cell>
          <cell r="C4198" t="str">
            <v>2022-12595</v>
          </cell>
          <cell r="D4198" t="str">
            <v>MOVISTAR</v>
          </cell>
          <cell r="E4198" t="str">
            <v>DESPACHO</v>
          </cell>
          <cell r="F4198" t="str">
            <v>NORMAL</v>
          </cell>
          <cell r="G4198" t="str">
            <v>031080202212595</v>
          </cell>
          <cell r="H4198">
            <v>44915</v>
          </cell>
          <cell r="I4198" t="str">
            <v>ENTREGADO</v>
          </cell>
          <cell r="J4198">
            <v>44917</v>
          </cell>
          <cell r="K4198" t="str">
            <v>NORPHONE C.C. PASEO SHOPPING LA LIBERTAD_LOURDES BRAVO</v>
          </cell>
          <cell r="L4198" t="str">
            <v xml:space="preserve">C.C. EL PASEO SHOPPING LA PENINSULA LOCAL 1 PLANTA BAJA BARRIO SAN FRANCISCO MZ 38. CALLE 9 </v>
          </cell>
          <cell r="M4198" t="str">
            <v>1091717898001</v>
          </cell>
          <cell r="N4198" t="str">
            <v>984246089</v>
          </cell>
          <cell r="O4198" t="str">
            <v/>
          </cell>
          <cell r="P4198" t="str">
            <v>LA LIBERTAD</v>
          </cell>
          <cell r="Q4198" t="str">
            <v>LA LIBERTAD</v>
          </cell>
          <cell r="R4198" t="str">
            <v>SANTA ELENA</v>
          </cell>
          <cell r="T4198" t="str">
            <v>TRAMACO</v>
          </cell>
          <cell r="U4198" t="str">
            <v>FLEXNETUIO_PROVINCIA</v>
          </cell>
          <cell r="V4198">
            <v>1</v>
          </cell>
          <cell r="W4198">
            <v>1</v>
          </cell>
          <cell r="X4198" t="str">
            <v>FLEXNET ECUADOR - MOVISTAR</v>
          </cell>
          <cell r="Y4198" t="str">
            <v>CALLE 28 DE JUNIO S/N Y GARCIA MORENO ENTRADA LLANO GRANDE</v>
          </cell>
        </row>
        <row r="4199">
          <cell r="A4199" t="str">
            <v>2022-12596</v>
          </cell>
          <cell r="B4199">
            <v>483134</v>
          </cell>
          <cell r="C4199" t="str">
            <v>2022-12596</v>
          </cell>
          <cell r="D4199" t="str">
            <v>MOVISTAR</v>
          </cell>
          <cell r="E4199" t="str">
            <v>DESPACHO</v>
          </cell>
          <cell r="F4199" t="str">
            <v>NORMAL</v>
          </cell>
          <cell r="G4199" t="str">
            <v>031080202212596</v>
          </cell>
          <cell r="H4199">
            <v>44915</v>
          </cell>
          <cell r="I4199" t="str">
            <v>ENTREGADO</v>
          </cell>
          <cell r="J4199">
            <v>44916</v>
          </cell>
          <cell r="K4199" t="str">
            <v>AE CELISTICS PORTAL SHOPPING_KLEBER GRANDA_DANY IMBAQUINGO</v>
          </cell>
          <cell r="L4199" t="str">
            <v xml:space="preserve">GALO PLAZA LASSO Y AV SIMON BOLIVAR CC PORTAL SHOPPING TERCER PISO P350 LOCAL MOVISTAR </v>
          </cell>
          <cell r="M4199" t="str">
            <v>1792161037001</v>
          </cell>
          <cell r="N4199" t="str">
            <v>0992567346_094084829</v>
          </cell>
          <cell r="O4199" t="str">
            <v/>
          </cell>
          <cell r="P4199" t="str">
            <v>QUITO</v>
          </cell>
          <cell r="Q4199" t="str">
            <v>QUITO</v>
          </cell>
          <cell r="R4199" t="str">
            <v>PICHINCHA</v>
          </cell>
          <cell r="T4199" t="str">
            <v>TRAMACO</v>
          </cell>
          <cell r="U4199" t="str">
            <v>FLEXNETUIO_LOCAL</v>
          </cell>
          <cell r="V4199">
            <v>1</v>
          </cell>
          <cell r="W4199">
            <v>1</v>
          </cell>
          <cell r="X4199" t="str">
            <v>FLEXNET ECUADOR - MOVISTAR</v>
          </cell>
          <cell r="Y4199" t="str">
            <v>CALLE 28 DE JUNIO S/N Y GARCIA MORENO ENTRADA LLANO GRANDE</v>
          </cell>
        </row>
        <row r="4200">
          <cell r="A4200" t="str">
            <v>2022-12597</v>
          </cell>
          <cell r="B4200">
            <v>483135</v>
          </cell>
          <cell r="C4200" t="str">
            <v>2022-12597</v>
          </cell>
          <cell r="D4200" t="str">
            <v>MOVISTAR</v>
          </cell>
          <cell r="E4200" t="str">
            <v>DESPACHO</v>
          </cell>
          <cell r="F4200" t="str">
            <v>NORMAL</v>
          </cell>
          <cell r="G4200" t="str">
            <v>031080202212597</v>
          </cell>
          <cell r="H4200">
            <v>44915</v>
          </cell>
          <cell r="I4200" t="str">
            <v>ENTREGADO</v>
          </cell>
          <cell r="J4200">
            <v>44916</v>
          </cell>
          <cell r="K4200" t="str">
            <v>NORPHONE C.C. Riocentro Ceibos_PAOLA MORAN</v>
          </cell>
          <cell r="L4200" t="str">
            <v>C.C. RIOCENTRO CEIBOS LOCAL 28 AV DEL BOMBERO VIA A LA COSTA KM 65</v>
          </cell>
          <cell r="M4200" t="str">
            <v>1091717898001</v>
          </cell>
          <cell r="N4200" t="str">
            <v>998659562</v>
          </cell>
          <cell r="O4200" t="str">
            <v/>
          </cell>
          <cell r="P4200" t="str">
            <v>GUAYAQUIL</v>
          </cell>
          <cell r="Q4200" t="str">
            <v>GUAYAQUIL</v>
          </cell>
          <cell r="R4200" t="str">
            <v>GUAYAS</v>
          </cell>
          <cell r="T4200" t="str">
            <v>TRAMACO</v>
          </cell>
          <cell r="U4200" t="str">
            <v>FLEXNETUIO_GYE</v>
          </cell>
          <cell r="V4200">
            <v>1</v>
          </cell>
          <cell r="W4200">
            <v>1</v>
          </cell>
          <cell r="X4200" t="str">
            <v>FLEXNET ECUADOR - MOVISTAR</v>
          </cell>
          <cell r="Y4200" t="str">
            <v>CALLE 28 DE JUNIO S/N Y GARCIA MORENO ENTRADA LLANO GRANDE</v>
          </cell>
        </row>
        <row r="4201">
          <cell r="A4201" t="str">
            <v>2022-12598</v>
          </cell>
          <cell r="B4201">
            <v>483136</v>
          </cell>
          <cell r="C4201" t="str">
            <v>2022-12598</v>
          </cell>
          <cell r="D4201" t="str">
            <v>MOVISTAR</v>
          </cell>
          <cell r="E4201" t="str">
            <v>DESPACHO</v>
          </cell>
          <cell r="F4201" t="str">
            <v>NORMAL</v>
          </cell>
          <cell r="G4201" t="str">
            <v>031080202212598</v>
          </cell>
          <cell r="H4201">
            <v>44915</v>
          </cell>
          <cell r="I4201" t="str">
            <v>ENTREGADO</v>
          </cell>
          <cell r="J4201">
            <v>44917</v>
          </cell>
          <cell r="K4201" t="str">
            <v>NORPHONE C.C. Riocentro Norte_PAOLA MORAN</v>
          </cell>
          <cell r="L4201" t="str">
            <v>CENTRO COMERCIAL RIOCENTRO NORTE AV FRANCISCO DE ORELLANA LOCAL 10 PRIMERA PUERTA</v>
          </cell>
          <cell r="M4201" t="str">
            <v>1091717898001</v>
          </cell>
          <cell r="N4201" t="str">
            <v>998659562</v>
          </cell>
          <cell r="O4201" t="str">
            <v/>
          </cell>
          <cell r="P4201" t="str">
            <v>GUAYAQUIL</v>
          </cell>
          <cell r="Q4201" t="str">
            <v>GUAYAQUIL</v>
          </cell>
          <cell r="R4201" t="str">
            <v>GUAYAS</v>
          </cell>
          <cell r="T4201" t="str">
            <v>TRAMACO</v>
          </cell>
          <cell r="U4201" t="str">
            <v>FLEXNETUIO_GYE</v>
          </cell>
          <cell r="V4201">
            <v>1</v>
          </cell>
          <cell r="W4201">
            <v>1</v>
          </cell>
          <cell r="X4201" t="str">
            <v>FLEXNET ECUADOR - MOVISTAR</v>
          </cell>
          <cell r="Y4201" t="str">
            <v>CALLE 28 DE JUNIO S/N Y GARCIA MORENO ENTRADA LLANO GRANDE</v>
          </cell>
        </row>
        <row r="4202">
          <cell r="A4202" t="str">
            <v>2022-12599</v>
          </cell>
          <cell r="B4202">
            <v>483137</v>
          </cell>
          <cell r="C4202" t="str">
            <v>2022-12599</v>
          </cell>
          <cell r="D4202" t="str">
            <v>MOVISTAR</v>
          </cell>
          <cell r="E4202" t="str">
            <v>DESPACHO</v>
          </cell>
          <cell r="F4202" t="str">
            <v>NORMAL</v>
          </cell>
          <cell r="G4202" t="str">
            <v>031080202212599</v>
          </cell>
          <cell r="H4202">
            <v>44915</v>
          </cell>
          <cell r="I4202" t="str">
            <v>ENTREGADO</v>
          </cell>
          <cell r="J4202">
            <v>44916</v>
          </cell>
          <cell r="K4202" t="str">
            <v>CAVS AE SALESLAND CONDADO_DIEGO MENA</v>
          </cell>
          <cell r="L4202" t="str">
            <v>AV DE LA PRENSA Y AV KENNED CENTRO COMERCIAL CONDADO SHOPING NIVEL 3 NUM L35 4 355 QUITO</v>
          </cell>
          <cell r="M4202" t="str">
            <v>0</v>
          </cell>
          <cell r="N4202" t="str">
            <v>999805380</v>
          </cell>
          <cell r="O4202" t="str">
            <v/>
          </cell>
          <cell r="P4202" t="str">
            <v>QUITO</v>
          </cell>
          <cell r="Q4202" t="str">
            <v>QUITO</v>
          </cell>
          <cell r="R4202" t="str">
            <v>PICHINCHA</v>
          </cell>
          <cell r="T4202" t="str">
            <v>TRAMACO</v>
          </cell>
          <cell r="U4202" t="str">
            <v>FLEXNETUIO_LOCAL</v>
          </cell>
          <cell r="V4202">
            <v>1</v>
          </cell>
          <cell r="W4202">
            <v>1</v>
          </cell>
          <cell r="X4202" t="str">
            <v>FLEXNET ECUADOR - MOVISTAR</v>
          </cell>
          <cell r="Y4202" t="str">
            <v>CALLE 28 DE JUNIO S/N Y GARCIA MORENO ENTRADA LLANO GRANDE</v>
          </cell>
        </row>
        <row r="4203">
          <cell r="A4203" t="str">
            <v>2022-12600</v>
          </cell>
          <cell r="B4203">
            <v>483138</v>
          </cell>
          <cell r="C4203" t="str">
            <v>2022-12600</v>
          </cell>
          <cell r="D4203" t="str">
            <v>MOVISTAR</v>
          </cell>
          <cell r="E4203" t="str">
            <v>DESPACHO</v>
          </cell>
          <cell r="F4203" t="str">
            <v>NORMAL</v>
          </cell>
          <cell r="G4203" t="str">
            <v>031080202212600</v>
          </cell>
          <cell r="H4203">
            <v>44915</v>
          </cell>
          <cell r="I4203" t="str">
            <v>ENTREGADO</v>
          </cell>
          <cell r="J4203">
            <v>44917</v>
          </cell>
          <cell r="K4203" t="str">
            <v>NORPHONE C.C. Riocentro Sur_PAOLA MORAN</v>
          </cell>
          <cell r="L4203" t="str">
            <v>C.C. RIOCENTRO SUR AV 25 DE JULIO LOCAL 43 JUNTO A LA UNIV. AGRARIA</v>
          </cell>
          <cell r="M4203" t="str">
            <v>1091717898001</v>
          </cell>
          <cell r="N4203" t="str">
            <v>998659562</v>
          </cell>
          <cell r="O4203" t="str">
            <v/>
          </cell>
          <cell r="P4203" t="str">
            <v>GUAYAQUIL</v>
          </cell>
          <cell r="Q4203" t="str">
            <v>GUAYAQUIL</v>
          </cell>
          <cell r="R4203" t="str">
            <v>GUAYAS</v>
          </cell>
          <cell r="T4203" t="str">
            <v>TRAMACO</v>
          </cell>
          <cell r="U4203" t="str">
            <v>FLEXNETUIO_GYE</v>
          </cell>
          <cell r="V4203">
            <v>1</v>
          </cell>
          <cell r="W4203">
            <v>1</v>
          </cell>
          <cell r="X4203" t="str">
            <v>FLEXNET ECUADOR - MOVISTAR</v>
          </cell>
          <cell r="Y4203" t="str">
            <v>CALLE 28 DE JUNIO S/N Y GARCIA MORENO ENTRADA LLANO GRANDE</v>
          </cell>
        </row>
        <row r="4204">
          <cell r="A4204" t="str">
            <v>SG_2022_2192</v>
          </cell>
          <cell r="B4204">
            <v>483116</v>
          </cell>
          <cell r="C4204" t="str">
            <v>SG_2022_2192</v>
          </cell>
          <cell r="D4204" t="str">
            <v>SG</v>
          </cell>
          <cell r="E4204" t="str">
            <v>DESPACHO</v>
          </cell>
          <cell r="F4204" t="str">
            <v>NORMAL</v>
          </cell>
          <cell r="G4204" t="str">
            <v>89840</v>
          </cell>
          <cell r="H4204">
            <v>44915</v>
          </cell>
          <cell r="I4204" t="str">
            <v>ENTREGADO</v>
          </cell>
          <cell r="J4204">
            <v>44916</v>
          </cell>
          <cell r="K4204" t="str">
            <v>DISPROSEG UIO SANGOLQUI</v>
          </cell>
          <cell r="L4204" t="str">
            <v>CALLE SAN LUIS S/N O IRITIYACU SECTOR SALNGOLQUI</v>
          </cell>
          <cell r="P4204" t="str">
            <v>GUAYAQUIL</v>
          </cell>
          <cell r="Q4204" t="str">
            <v>GUAYAQUIL</v>
          </cell>
          <cell r="R4204" t="str">
            <v>GUAYAS</v>
          </cell>
          <cell r="T4204" t="str">
            <v>CARGO UNION</v>
          </cell>
          <cell r="U4204" t="str">
            <v>FLEXNETGYE_UIO</v>
          </cell>
          <cell r="V4204">
            <v>1</v>
          </cell>
          <cell r="W4204">
            <v>302</v>
          </cell>
          <cell r="X4204" t="str">
            <v>FLEXNET GYE</v>
          </cell>
          <cell r="Y4204" t="str">
            <v>KM 8.5 VIA A DAULE</v>
          </cell>
        </row>
        <row r="4205">
          <cell r="A4205" t="str">
            <v>SG_22_1795</v>
          </cell>
          <cell r="B4205">
            <v>483115</v>
          </cell>
          <cell r="C4205" t="str">
            <v>SG_22_1795</v>
          </cell>
          <cell r="D4205" t="str">
            <v>SG</v>
          </cell>
          <cell r="E4205" t="str">
            <v>DESPACHO</v>
          </cell>
          <cell r="F4205" t="str">
            <v>NORMAL</v>
          </cell>
          <cell r="G4205" t="str">
            <v>FT76261</v>
          </cell>
          <cell r="H4205">
            <v>44915</v>
          </cell>
          <cell r="I4205" t="str">
            <v>ENTREGADO</v>
          </cell>
          <cell r="J4205">
            <v>44916</v>
          </cell>
          <cell r="K4205" t="str">
            <v>DISPROSEG SAN CAMILO</v>
          </cell>
          <cell r="L4205" t="str">
            <v>SAN ALFONSO 49 Y SAN CAMILO</v>
          </cell>
          <cell r="P4205" t="str">
            <v>170204</v>
          </cell>
          <cell r="Q4205" t="str">
            <v>QUITO</v>
          </cell>
          <cell r="R4205" t="str">
            <v>PICHINCHA</v>
          </cell>
          <cell r="S4205" t="str">
            <v>CALDERON (CARAPUNGO)</v>
          </cell>
          <cell r="U4205" t="str">
            <v>FLEXNETUIO_LOCAL</v>
          </cell>
          <cell r="V4205">
            <v>1</v>
          </cell>
          <cell r="W4205">
            <v>159</v>
          </cell>
          <cell r="X4205" t="str">
            <v>FLEXNET UIO</v>
          </cell>
          <cell r="Y4205" t="str">
            <v>PANAMERICANA NORTE KM 12 1/2  LLANO GRANDE</v>
          </cell>
        </row>
        <row r="4206">
          <cell r="A4206" t="str">
            <v>SG_22_1798</v>
          </cell>
          <cell r="B4206">
            <v>483114</v>
          </cell>
          <cell r="C4206" t="str">
            <v>SG_22_1798</v>
          </cell>
          <cell r="D4206" t="str">
            <v>SG</v>
          </cell>
          <cell r="E4206" t="str">
            <v>DESPACHO</v>
          </cell>
          <cell r="F4206" t="str">
            <v>NORMAL</v>
          </cell>
          <cell r="G4206" t="str">
            <v>FT76263</v>
          </cell>
          <cell r="H4206">
            <v>44915</v>
          </cell>
          <cell r="I4206" t="str">
            <v>ENTREGADO</v>
          </cell>
          <cell r="J4206">
            <v>44916</v>
          </cell>
          <cell r="K4206" t="str">
            <v xml:space="preserve">MEGAPRODUCTOS GYE </v>
          </cell>
          <cell r="L4206" t="str">
            <v>KM 7.5 VÍA A DAULE, CDLA. SANTA CECILIA CALLE 12AVA #501 ENTRE CALLE 3ERA Y 4TA</v>
          </cell>
          <cell r="P4206" t="str">
            <v>090602</v>
          </cell>
          <cell r="Q4206" t="str">
            <v>GUAYAQUIL</v>
          </cell>
          <cell r="R4206" t="str">
            <v>GUAYAS</v>
          </cell>
          <cell r="S4206" t="str">
            <v>GUAYAQUIL</v>
          </cell>
          <cell r="T4206" t="str">
            <v>FLEXTRANS GYE</v>
          </cell>
          <cell r="U4206" t="str">
            <v>FLEXNETUIO_GYE</v>
          </cell>
          <cell r="V4206">
            <v>1</v>
          </cell>
          <cell r="W4206">
            <v>227</v>
          </cell>
          <cell r="X4206" t="str">
            <v>FLEXNET UIO</v>
          </cell>
          <cell r="Y4206" t="str">
            <v>PANAMERICANA NORTE KM 12 1/2  LLANO GRANDE</v>
          </cell>
        </row>
        <row r="4207">
          <cell r="A4207" t="str">
            <v>SG_22_1780</v>
          </cell>
          <cell r="B4207">
            <v>483113</v>
          </cell>
          <cell r="C4207" t="str">
            <v>SG_22_1780</v>
          </cell>
          <cell r="D4207" t="str">
            <v>SG</v>
          </cell>
          <cell r="E4207" t="str">
            <v>DESPACHO</v>
          </cell>
          <cell r="F4207" t="str">
            <v>NORMAL</v>
          </cell>
          <cell r="G4207" t="str">
            <v>FT76258</v>
          </cell>
          <cell r="H4207">
            <v>44915</v>
          </cell>
          <cell r="I4207" t="str">
            <v>ENTREGADO</v>
          </cell>
          <cell r="J4207">
            <v>44916</v>
          </cell>
          <cell r="K4207" t="str">
            <v>MEGAPRODUCTOS GYE</v>
          </cell>
          <cell r="L4207" t="str">
            <v>KM 7.5 VÍA A DAULE, CDLA. SANTA CECILIA CALLE 12AVA #501 ENTRE CALLE 3ERA Y 4TA</v>
          </cell>
          <cell r="P4207" t="str">
            <v>090602</v>
          </cell>
          <cell r="Q4207" t="str">
            <v>GUAYAQUIL</v>
          </cell>
          <cell r="R4207" t="str">
            <v>GUAYAS</v>
          </cell>
          <cell r="S4207" t="str">
            <v>GUAYAQUIL</v>
          </cell>
          <cell r="T4207" t="str">
            <v>FLEXTRANS GYE</v>
          </cell>
          <cell r="U4207" t="str">
            <v>FLEXNETUIO_GYE</v>
          </cell>
          <cell r="V4207">
            <v>1</v>
          </cell>
          <cell r="W4207">
            <v>9.14</v>
          </cell>
          <cell r="X4207" t="str">
            <v>FLEXNET UIO</v>
          </cell>
          <cell r="Y4207" t="str">
            <v>PANAMERICANA NORTE KM 12 1/2  LLANO GRANDE</v>
          </cell>
        </row>
        <row r="4208">
          <cell r="A4208" t="str">
            <v>SG_22_1782</v>
          </cell>
          <cell r="B4208">
            <v>483112</v>
          </cell>
          <cell r="C4208" t="str">
            <v>SG_22_1782</v>
          </cell>
          <cell r="D4208" t="str">
            <v>SG</v>
          </cell>
          <cell r="E4208" t="str">
            <v>DESPACHO</v>
          </cell>
          <cell r="F4208" t="str">
            <v>NORMAL</v>
          </cell>
          <cell r="G4208" t="str">
            <v>FT76259</v>
          </cell>
          <cell r="H4208">
            <v>44915</v>
          </cell>
          <cell r="I4208" t="str">
            <v>ENTREGADO</v>
          </cell>
          <cell r="J4208">
            <v>44916</v>
          </cell>
          <cell r="K4208" t="str">
            <v>MEGAPROFER S.A.</v>
          </cell>
          <cell r="L4208" t="str">
            <v>BODEGA AMBATO ,PANAMERICANA SUR/ PARQUE INDUSTRIAL STA ROSA VIA GUARANDA</v>
          </cell>
          <cell r="P4208" t="str">
            <v>180110</v>
          </cell>
          <cell r="Q4208" t="str">
            <v>AMBATO</v>
          </cell>
          <cell r="R4208" t="str">
            <v>TUNGURAHUA</v>
          </cell>
          <cell r="S4208" t="str">
            <v>ATAHUALPA (CHISALATA) - IZAMBA - PARQUE INDUSTRIAL</v>
          </cell>
          <cell r="T4208" t="str">
            <v>FLEXTRANS UIO</v>
          </cell>
          <cell r="U4208" t="str">
            <v>FLEXNETUIO_PROVINCIA</v>
          </cell>
          <cell r="V4208">
            <v>1</v>
          </cell>
          <cell r="W4208">
            <v>133.6</v>
          </cell>
          <cell r="X4208" t="str">
            <v>FLEXNET UIO</v>
          </cell>
          <cell r="Y4208" t="str">
            <v>PANAMERICANA NORTE KM 12 1/2  LLANO GRANDE</v>
          </cell>
        </row>
        <row r="4209">
          <cell r="A4209" t="str">
            <v>SG_22_1793</v>
          </cell>
          <cell r="B4209">
            <v>483111</v>
          </cell>
          <cell r="C4209" t="str">
            <v>SG_22_1793</v>
          </cell>
          <cell r="D4209" t="str">
            <v>SG</v>
          </cell>
          <cell r="E4209" t="str">
            <v>DESPACHO</v>
          </cell>
          <cell r="F4209" t="str">
            <v>NORMAL</v>
          </cell>
          <cell r="G4209" t="str">
            <v>FT76256</v>
          </cell>
          <cell r="H4209">
            <v>44915</v>
          </cell>
          <cell r="I4209" t="str">
            <v>ENTREGADO</v>
          </cell>
          <cell r="J4209">
            <v>44916</v>
          </cell>
          <cell r="K4209" t="str">
            <v>MEGAPROFER S.A.</v>
          </cell>
          <cell r="L4209" t="str">
            <v>BODEGA AMBATO ,PANAMERICANA SUR/ PARQUE INDUSTRIAL STA ROSA VIA GUARANDA</v>
          </cell>
          <cell r="P4209" t="str">
            <v>180110</v>
          </cell>
          <cell r="Q4209" t="str">
            <v>AMBATO</v>
          </cell>
          <cell r="R4209" t="str">
            <v>TUNGURAHUA</v>
          </cell>
          <cell r="S4209" t="str">
            <v>ATAHUALPA (CHISALATA) - IZAMBA - PARQUE INDUSTRIAL</v>
          </cell>
          <cell r="T4209" t="str">
            <v>FLEXTRANS UIO</v>
          </cell>
          <cell r="U4209" t="str">
            <v>FLEXNETUIO_PROVINCIA</v>
          </cell>
          <cell r="V4209">
            <v>1</v>
          </cell>
          <cell r="W4209">
            <v>10</v>
          </cell>
          <cell r="X4209" t="str">
            <v>FLEXNET UIO</v>
          </cell>
          <cell r="Y4209" t="str">
            <v>PANAMERICANA NORTE KM 12 1/2  LLANO GRANDE</v>
          </cell>
        </row>
        <row r="4210">
          <cell r="A4210" t="str">
            <v>SG_22_1776</v>
          </cell>
          <cell r="B4210">
            <v>483110</v>
          </cell>
          <cell r="C4210" t="str">
            <v>SG_22_1776</v>
          </cell>
          <cell r="D4210" t="str">
            <v>SG</v>
          </cell>
          <cell r="E4210" t="str">
            <v>DESPACHO</v>
          </cell>
          <cell r="F4210" t="str">
            <v>NORMAL</v>
          </cell>
          <cell r="G4210" t="str">
            <v>FT76257</v>
          </cell>
          <cell r="H4210">
            <v>44915</v>
          </cell>
          <cell r="I4210" t="str">
            <v>ENTREGADO</v>
          </cell>
          <cell r="J4210">
            <v>44916</v>
          </cell>
          <cell r="K4210" t="str">
            <v>DEMACO AMBATO</v>
          </cell>
          <cell r="L4210" t="str">
            <v>PANAMERICANA NORTE S/N / AV. INDOAMERICA  PILLAR KM 5</v>
          </cell>
          <cell r="P4210" t="str">
            <v>180101</v>
          </cell>
          <cell r="Q4210" t="str">
            <v>AMBATO</v>
          </cell>
          <cell r="R4210" t="str">
            <v>TUNGURAHUA</v>
          </cell>
          <cell r="S4210" t="str">
            <v>AMBATO</v>
          </cell>
          <cell r="T4210" t="str">
            <v>FLEXTRANS UIO</v>
          </cell>
          <cell r="U4210" t="str">
            <v>FLEXNETUIO_PROVINCIA</v>
          </cell>
          <cell r="V4210">
            <v>1</v>
          </cell>
          <cell r="W4210">
            <v>4.4000000000000004</v>
          </cell>
          <cell r="X4210" t="str">
            <v>FLEXNET UIO</v>
          </cell>
          <cell r="Y4210" t="str">
            <v>PANAMERICANA NORTE KM 12 1/2  LLANO GRANDE</v>
          </cell>
        </row>
        <row r="4211">
          <cell r="A4211" t="str">
            <v>4748155</v>
          </cell>
          <cell r="B4211">
            <v>483079</v>
          </cell>
          <cell r="C4211" t="str">
            <v>4748155</v>
          </cell>
          <cell r="D4211" t="str">
            <v>MDELIVERY</v>
          </cell>
          <cell r="E4211" t="str">
            <v>DESPACHO</v>
          </cell>
          <cell r="F4211" t="str">
            <v>NORMAL</v>
          </cell>
          <cell r="G4211" t="str">
            <v>031080004748155</v>
          </cell>
          <cell r="H4211">
            <v>44915</v>
          </cell>
          <cell r="I4211" t="str">
            <v>ENTREGADO</v>
          </cell>
          <cell r="J4211">
            <v>44918</v>
          </cell>
          <cell r="K4211" t="str">
            <v>CESAR AUGUSTO GARCIA PAZMINO</v>
          </cell>
          <cell r="L4211" t="str">
            <v>MACHALA CALLE BABAHOYO  802  ENTRE AV 25 DE JUNIO Y ANGEL LEON</v>
          </cell>
          <cell r="M4211" t="str">
            <v>0700654338</v>
          </cell>
          <cell r="N4211" t="str">
            <v>0993110890</v>
          </cell>
          <cell r="O4211" t="str">
            <v/>
          </cell>
          <cell r="P4211" t="str">
            <v>070212</v>
          </cell>
          <cell r="Q4211" t="str">
            <v>MACHALA</v>
          </cell>
          <cell r="R4211" t="str">
            <v>EL ORO</v>
          </cell>
          <cell r="S4211" t="str">
            <v>MACHALA</v>
          </cell>
          <cell r="T4211" t="str">
            <v>TRAMACO</v>
          </cell>
          <cell r="U4211" t="str">
            <v>FLEXNETUIO_PROVINCIA</v>
          </cell>
          <cell r="V4211">
            <v>1</v>
          </cell>
          <cell r="W4211">
            <v>1</v>
          </cell>
          <cell r="X4211" t="str">
            <v>FLEXNET ECUADOR - MDELIVERY</v>
          </cell>
          <cell r="Y4211" t="str">
            <v>CALLE 28 DE JUNIO S/N Y GARCIA MORENO ENTRADA LLANO GRANDE</v>
          </cell>
        </row>
        <row r="4212">
          <cell r="A4212" t="str">
            <v>4748197</v>
          </cell>
          <cell r="B4212">
            <v>483080</v>
          </cell>
          <cell r="C4212" t="str">
            <v>4748197</v>
          </cell>
          <cell r="D4212" t="str">
            <v>MDELIVERY</v>
          </cell>
          <cell r="E4212" t="str">
            <v>DESPACHO</v>
          </cell>
          <cell r="F4212" t="str">
            <v>NORMAL</v>
          </cell>
          <cell r="G4212" t="str">
            <v>031080004748197</v>
          </cell>
          <cell r="H4212">
            <v>44915</v>
          </cell>
          <cell r="I4212" t="str">
            <v>ENTREGADO</v>
          </cell>
          <cell r="J4212">
            <v>44917</v>
          </cell>
          <cell r="K4212" t="str">
            <v>ALFREDO WILLIAM MALAVE VINAN</v>
          </cell>
          <cell r="L4212" t="str">
            <v>LA LIBERTAD AV ELEOFORO SOLORZANO  SN ENTRE CALLE 24 Y CALLE 25AVA</v>
          </cell>
          <cell r="M4212" t="str">
            <v>0913984118</v>
          </cell>
          <cell r="N4212" t="str">
            <v>0993070428</v>
          </cell>
          <cell r="O4212" t="str">
            <v/>
          </cell>
          <cell r="P4212" t="str">
            <v>240201</v>
          </cell>
          <cell r="Q4212" t="str">
            <v>LA LIBERTAD</v>
          </cell>
          <cell r="R4212" t="str">
            <v>SANTA ELENA</v>
          </cell>
          <cell r="S4212" t="str">
            <v>LA LIBERTAD</v>
          </cell>
          <cell r="T4212" t="str">
            <v>TRAMACO</v>
          </cell>
          <cell r="U4212" t="str">
            <v>FLEXNETUIO_PROVINCIA</v>
          </cell>
          <cell r="V4212">
            <v>1</v>
          </cell>
          <cell r="W4212">
            <v>1</v>
          </cell>
          <cell r="X4212" t="str">
            <v>FLEXNET ECUADOR - MDELIVERY</v>
          </cell>
          <cell r="Y4212" t="str">
            <v>CALLE 28 DE JUNIO S/N Y GARCIA MORENO ENTRADA LLANO GRANDE</v>
          </cell>
        </row>
        <row r="4213">
          <cell r="A4213" t="str">
            <v>4748202</v>
          </cell>
          <cell r="B4213">
            <v>483081</v>
          </cell>
          <cell r="C4213" t="str">
            <v>4748202</v>
          </cell>
          <cell r="D4213" t="str">
            <v>MDELIVERY</v>
          </cell>
          <cell r="E4213" t="str">
            <v>DESPACHO</v>
          </cell>
          <cell r="F4213" t="str">
            <v>NORMAL</v>
          </cell>
          <cell r="G4213" t="str">
            <v>FT76283</v>
          </cell>
          <cell r="H4213">
            <v>44915</v>
          </cell>
          <cell r="I4213" t="str">
            <v>ENTREGADO</v>
          </cell>
          <cell r="J4213">
            <v>44916</v>
          </cell>
          <cell r="K4213" t="str">
            <v>Jenny Elizabeth Cascante Galarza</v>
          </cell>
          <cell r="L4213" t="str">
            <v>JIPIJAPA CALLE ISLA SANTIAGO N44 49 AV RIO COCA</v>
          </cell>
          <cell r="M4213" t="str">
            <v>1714155601</v>
          </cell>
          <cell r="N4213" t="str">
            <v>0979222147</v>
          </cell>
          <cell r="O4213" t="str">
            <v/>
          </cell>
          <cell r="P4213" t="str">
            <v>170501</v>
          </cell>
          <cell r="Q4213" t="str">
            <v>QUITO</v>
          </cell>
          <cell r="R4213" t="str">
            <v>PICHINCHA</v>
          </cell>
          <cell r="S4213" t="str">
            <v>QUITO</v>
          </cell>
          <cell r="T4213" t="str">
            <v>FLEXTRANS UIO</v>
          </cell>
          <cell r="U4213" t="str">
            <v>FLEXNETUIO_LOCAL</v>
          </cell>
          <cell r="V4213">
            <v>1</v>
          </cell>
          <cell r="W4213">
            <v>1</v>
          </cell>
          <cell r="X4213" t="str">
            <v>FLEXNET ECUADOR - MDELIVERY</v>
          </cell>
          <cell r="Y4213" t="str">
            <v>CALLE 28 DE JUNIO S/N Y GARCIA MORENO ENTRADA LLANO GRANDE</v>
          </cell>
        </row>
        <row r="4214">
          <cell r="A4214" t="str">
            <v>4748208</v>
          </cell>
          <cell r="B4214">
            <v>483082</v>
          </cell>
          <cell r="C4214" t="str">
            <v>4748208</v>
          </cell>
          <cell r="D4214" t="str">
            <v>MDELIVERY</v>
          </cell>
          <cell r="E4214" t="str">
            <v>DESPACHO</v>
          </cell>
          <cell r="F4214" t="str">
            <v>NORMAL</v>
          </cell>
          <cell r="G4214" t="str">
            <v>031080004748208</v>
          </cell>
          <cell r="H4214">
            <v>44915</v>
          </cell>
          <cell r="I4214" t="str">
            <v>ENTREGADO</v>
          </cell>
          <cell r="J4214">
            <v>44916</v>
          </cell>
          <cell r="K4214" t="str">
            <v>Martha alexandra Jaya jindiachk</v>
          </cell>
          <cell r="L4214" t="str">
            <v>CELIANO MONGE CALLE ANTEPARA  SN CALLE ISIDRO VITERI</v>
          </cell>
          <cell r="M4214" t="str">
            <v>1803373677</v>
          </cell>
          <cell r="N4214" t="str">
            <v>0998619613</v>
          </cell>
          <cell r="O4214" t="str">
            <v/>
          </cell>
          <cell r="P4214" t="str">
            <v>180203</v>
          </cell>
          <cell r="Q4214" t="str">
            <v>AMBATO</v>
          </cell>
          <cell r="R4214" t="str">
            <v>TUNGURAHUA</v>
          </cell>
          <cell r="S4214" t="str">
            <v>AMBATO</v>
          </cell>
          <cell r="T4214" t="str">
            <v>TRAMACO</v>
          </cell>
          <cell r="U4214" t="str">
            <v>FLEXNETUIO_PROVINCIA</v>
          </cell>
          <cell r="V4214">
            <v>1</v>
          </cell>
          <cell r="W4214">
            <v>1</v>
          </cell>
          <cell r="X4214" t="str">
            <v>FLEXNET ECUADOR - MDELIVERY</v>
          </cell>
          <cell r="Y4214" t="str">
            <v>CALLE 28 DE JUNIO S/N Y GARCIA MORENO ENTRADA LLANO GRANDE</v>
          </cell>
        </row>
        <row r="4215">
          <cell r="A4215" t="str">
            <v>4748244</v>
          </cell>
          <cell r="B4215">
            <v>483083</v>
          </cell>
          <cell r="C4215" t="str">
            <v>4748244</v>
          </cell>
          <cell r="D4215" t="str">
            <v>MDELIVERY</v>
          </cell>
          <cell r="E4215" t="str">
            <v>DESPACHO</v>
          </cell>
          <cell r="F4215" t="str">
            <v>NORMAL</v>
          </cell>
          <cell r="G4215" t="str">
            <v>TF89945</v>
          </cell>
          <cell r="H4215">
            <v>44915</v>
          </cell>
          <cell r="I4215" t="str">
            <v>ENTREGADO</v>
          </cell>
          <cell r="J4215">
            <v>44916</v>
          </cell>
          <cell r="K4215" t="str">
            <v>Angel Zambrano</v>
          </cell>
          <cell r="L4215" t="str">
            <v>TARQUI AV DEL PERIODISTA SN CALLE 10 NO O CALLE FRANCISCO ICAZA</v>
          </cell>
          <cell r="M4215" t="str">
            <v>0912722675</v>
          </cell>
          <cell r="N4215" t="str">
            <v>0958868897</v>
          </cell>
          <cell r="O4215" t="str">
            <v>0958868897</v>
          </cell>
          <cell r="P4215" t="str">
            <v>090510</v>
          </cell>
          <cell r="Q4215" t="str">
            <v>GUAYAQUIL</v>
          </cell>
          <cell r="R4215" t="str">
            <v>GUAYAS</v>
          </cell>
          <cell r="S4215" t="str">
            <v>GUAYAQUIL</v>
          </cell>
          <cell r="T4215" t="str">
            <v>CARGO UNION</v>
          </cell>
          <cell r="U4215" t="str">
            <v>FLEXNETUIO_GYE</v>
          </cell>
          <cell r="V4215">
            <v>1</v>
          </cell>
          <cell r="W4215">
            <v>1</v>
          </cell>
          <cell r="X4215" t="str">
            <v>FLEXNET ECUADOR - MDELIVERY</v>
          </cell>
          <cell r="Y4215" t="str">
            <v>CALLE 28 DE JUNIO S/N Y GARCIA MORENO ENTRADA LLANO GRANDE</v>
          </cell>
        </row>
        <row r="4216">
          <cell r="A4216" t="str">
            <v>4748293</v>
          </cell>
          <cell r="B4216">
            <v>483084</v>
          </cell>
          <cell r="C4216" t="str">
            <v>4748293</v>
          </cell>
          <cell r="D4216" t="str">
            <v>MDELIVERY</v>
          </cell>
          <cell r="E4216" t="str">
            <v>DESPACHO</v>
          </cell>
          <cell r="F4216" t="str">
            <v>NORMAL</v>
          </cell>
          <cell r="G4216" t="str">
            <v>FT76297</v>
          </cell>
          <cell r="H4216">
            <v>44915</v>
          </cell>
          <cell r="I4216" t="str">
            <v>ENTREGADO</v>
          </cell>
          <cell r="J4216">
            <v>44916</v>
          </cell>
          <cell r="K4216" t="str">
            <v>MIGUEL EDUARDO CANCHIG ORDONEZ</v>
          </cell>
          <cell r="L4216" t="str">
            <v>CARCELEN CALLE AV SIMON BOLIVAR SN</v>
          </cell>
          <cell r="M4216" t="str">
            <v>1715130827</v>
          </cell>
          <cell r="N4216" t="str">
            <v>0998700912</v>
          </cell>
          <cell r="O4216" t="str">
            <v>0998700912</v>
          </cell>
          <cell r="P4216" t="str">
            <v>170302</v>
          </cell>
          <cell r="Q4216" t="str">
            <v>QUITO</v>
          </cell>
          <cell r="R4216" t="str">
            <v>PICHINCHA</v>
          </cell>
          <cell r="S4216" t="str">
            <v>QUITO</v>
          </cell>
          <cell r="T4216" t="str">
            <v>FLEXTRANS UIO</v>
          </cell>
          <cell r="U4216" t="str">
            <v>FLEXNETUIO_LOCAL</v>
          </cell>
          <cell r="V4216">
            <v>1</v>
          </cell>
          <cell r="W4216">
            <v>1</v>
          </cell>
          <cell r="X4216" t="str">
            <v>FLEXNET ECUADOR - MDELIVERY</v>
          </cell>
          <cell r="Y4216" t="str">
            <v>CALLE 28 DE JUNIO S/N Y GARCIA MORENO ENTRADA LLANO GRANDE</v>
          </cell>
        </row>
        <row r="4217">
          <cell r="A4217" t="str">
            <v>4748322</v>
          </cell>
          <cell r="B4217">
            <v>483085</v>
          </cell>
          <cell r="C4217" t="str">
            <v>4748322</v>
          </cell>
          <cell r="D4217" t="str">
            <v>MDELIVERY</v>
          </cell>
          <cell r="E4217" t="str">
            <v>DESPACHO</v>
          </cell>
          <cell r="F4217" t="str">
            <v>NORMAL</v>
          </cell>
          <cell r="G4217" t="str">
            <v>TF89952</v>
          </cell>
          <cell r="H4217">
            <v>44915</v>
          </cell>
          <cell r="I4217" t="str">
            <v>ENTREGADO</v>
          </cell>
          <cell r="J4217">
            <v>44916</v>
          </cell>
          <cell r="K4217" t="str">
            <v>BRITHANY CAMILA TOMALA CHOEZ</v>
          </cell>
          <cell r="L4217" t="str">
            <v>XIMENA CALLE CIUDAD DE MEXICO 1300 CALLE TOMAS WRIGTH O CALLE ORIENTE</v>
          </cell>
          <cell r="M4217" t="str">
            <v>0950580027</v>
          </cell>
          <cell r="N4217" t="str">
            <v>0984800175</v>
          </cell>
          <cell r="O4217" t="str">
            <v>0980445150</v>
          </cell>
          <cell r="P4217" t="str">
            <v>090108</v>
          </cell>
          <cell r="Q4217" t="str">
            <v>GUAYAQUIL</v>
          </cell>
          <cell r="R4217" t="str">
            <v>GUAYAS</v>
          </cell>
          <cell r="S4217" t="str">
            <v>GUAYAQUIL</v>
          </cell>
          <cell r="T4217" t="str">
            <v>CARGO UNION</v>
          </cell>
          <cell r="U4217" t="str">
            <v>FLEXNETUIO_GYE</v>
          </cell>
          <cell r="V4217">
            <v>1</v>
          </cell>
          <cell r="W4217">
            <v>1</v>
          </cell>
          <cell r="X4217" t="str">
            <v>FLEXNET ECUADOR - MDELIVERY</v>
          </cell>
          <cell r="Y4217" t="str">
            <v>CALLE 28 DE JUNIO S/N Y GARCIA MORENO ENTRADA LLANO GRANDE</v>
          </cell>
        </row>
        <row r="4218">
          <cell r="A4218" t="str">
            <v>4748324</v>
          </cell>
          <cell r="B4218">
            <v>483086</v>
          </cell>
          <cell r="C4218" t="str">
            <v>4748324</v>
          </cell>
          <cell r="D4218" t="str">
            <v>MDELIVERY</v>
          </cell>
          <cell r="E4218" t="str">
            <v>DESPACHO</v>
          </cell>
          <cell r="F4218" t="str">
            <v>NORMAL</v>
          </cell>
          <cell r="G4218" t="str">
            <v>TF89951</v>
          </cell>
          <cell r="H4218">
            <v>44915</v>
          </cell>
          <cell r="I4218" t="str">
            <v>ENTREGADO</v>
          </cell>
          <cell r="J4218">
            <v>44916</v>
          </cell>
          <cell r="K4218" t="str">
            <v>LUIS ANTONIO MINDIOLA CANTOS</v>
          </cell>
          <cell r="L4218" t="str">
            <v>TARQUI CDLA FLORIDA NOTE MZ 327 VILLA 8</v>
          </cell>
          <cell r="M4218" t="str">
            <v>1205937970</v>
          </cell>
          <cell r="N4218" t="str">
            <v>0986134805</v>
          </cell>
          <cell r="O4218" t="str">
            <v/>
          </cell>
          <cell r="P4218" t="str">
            <v>090605</v>
          </cell>
          <cell r="Q4218" t="str">
            <v>GUAYAQUIL</v>
          </cell>
          <cell r="R4218" t="str">
            <v>GUAYAS</v>
          </cell>
          <cell r="S4218" t="str">
            <v>GUAYAQUIL</v>
          </cell>
          <cell r="T4218" t="str">
            <v>CARGO UNION</v>
          </cell>
          <cell r="U4218" t="str">
            <v>FLEXNETUIO_GYE</v>
          </cell>
          <cell r="V4218">
            <v>1</v>
          </cell>
          <cell r="W4218">
            <v>1</v>
          </cell>
          <cell r="X4218" t="str">
            <v>FLEXNET ECUADOR - MDELIVERY</v>
          </cell>
          <cell r="Y4218" t="str">
            <v>CALLE 28 DE JUNIO S/N Y GARCIA MORENO ENTRADA LLANO GRANDE</v>
          </cell>
        </row>
        <row r="4219">
          <cell r="A4219" t="str">
            <v>4748397</v>
          </cell>
          <cell r="B4219">
            <v>483087</v>
          </cell>
          <cell r="C4219" t="str">
            <v>4748397</v>
          </cell>
          <cell r="D4219" t="str">
            <v>MDELIVERY</v>
          </cell>
          <cell r="E4219" t="str">
            <v>DESPACHO</v>
          </cell>
          <cell r="F4219" t="str">
            <v>NORMAL</v>
          </cell>
          <cell r="G4219" t="str">
            <v>031080004748397</v>
          </cell>
          <cell r="H4219">
            <v>44915</v>
          </cell>
          <cell r="I4219" t="str">
            <v>ENTREGADO</v>
          </cell>
          <cell r="J4219">
            <v>44916</v>
          </cell>
          <cell r="K4219" t="str">
            <v>FRANCIS LUIS MURILLO LEON</v>
          </cell>
          <cell r="L4219" t="str">
            <v>12 DE MARZO CALLE AV REALES TAMARINDOS SN Y AV LOS AMIGOS</v>
          </cell>
          <cell r="M4219" t="str">
            <v>1313250340</v>
          </cell>
          <cell r="N4219" t="str">
            <v>0983759057</v>
          </cell>
          <cell r="O4219" t="str">
            <v/>
          </cell>
          <cell r="P4219" t="str">
            <v>130103</v>
          </cell>
          <cell r="Q4219" t="str">
            <v>PORTOVIEJO</v>
          </cell>
          <cell r="R4219" t="str">
            <v>MANABI</v>
          </cell>
          <cell r="S4219" t="str">
            <v>PORTOVIEJO</v>
          </cell>
          <cell r="T4219" t="str">
            <v>TRAMACO</v>
          </cell>
          <cell r="U4219" t="str">
            <v>FLEXNETUIO_PROVINCIA</v>
          </cell>
          <cell r="V4219">
            <v>1</v>
          </cell>
          <cell r="W4219">
            <v>1</v>
          </cell>
          <cell r="X4219" t="str">
            <v>FLEXNET ECUADOR - MDELIVERY</v>
          </cell>
          <cell r="Y4219" t="str">
            <v>CALLE 28 DE JUNIO S/N Y GARCIA MORENO ENTRADA LLANO GRANDE</v>
          </cell>
        </row>
        <row r="4220">
          <cell r="A4220" t="str">
            <v>4748398</v>
          </cell>
          <cell r="B4220">
            <v>483088</v>
          </cell>
          <cell r="C4220" t="str">
            <v>4748398</v>
          </cell>
          <cell r="D4220" t="str">
            <v>MDELIVERY</v>
          </cell>
          <cell r="E4220" t="str">
            <v>DESPACHO</v>
          </cell>
          <cell r="F4220" t="str">
            <v>NORMAL</v>
          </cell>
          <cell r="G4220" t="str">
            <v>IC3960</v>
          </cell>
          <cell r="H4220">
            <v>44915</v>
          </cell>
          <cell r="I4220" t="str">
            <v>ENTREGADO</v>
          </cell>
          <cell r="J4220">
            <v>44916</v>
          </cell>
          <cell r="K4220" t="str">
            <v>DANIEL ESTEBAN PINOS CRESPO</v>
          </cell>
          <cell r="L4220" t="str">
            <v>SUCRE CALLE HONORATO LOYOLA  1 152 CALLE AGUSTIN CUEVA</v>
          </cell>
          <cell r="M4220" t="str">
            <v>0103157293</v>
          </cell>
          <cell r="N4220" t="str">
            <v>0999794438</v>
          </cell>
          <cell r="O4220" t="str">
            <v>0999794438</v>
          </cell>
          <cell r="P4220" t="str">
            <v>010203</v>
          </cell>
          <cell r="Q4220" t="str">
            <v>CUENCA</v>
          </cell>
          <cell r="R4220" t="str">
            <v>AZUAY</v>
          </cell>
          <cell r="S4220" t="str">
            <v>CUENCA</v>
          </cell>
          <cell r="T4220" t="str">
            <v>ITSACOURIER</v>
          </cell>
          <cell r="U4220" t="str">
            <v>FLEXNETUIO_PROVINCIA</v>
          </cell>
          <cell r="V4220">
            <v>1</v>
          </cell>
          <cell r="W4220">
            <v>1</v>
          </cell>
          <cell r="X4220" t="str">
            <v>FLEXNET ECUADOR - MDELIVERY</v>
          </cell>
          <cell r="Y4220" t="str">
            <v>CALLE 28 DE JUNIO S/N Y GARCIA MORENO ENTRADA LLANO GRANDE</v>
          </cell>
        </row>
        <row r="4221">
          <cell r="A4221" t="str">
            <v>4748404</v>
          </cell>
          <cell r="B4221">
            <v>483089</v>
          </cell>
          <cell r="C4221" t="str">
            <v>4748404</v>
          </cell>
          <cell r="D4221" t="str">
            <v>MDELIVERY</v>
          </cell>
          <cell r="E4221" t="str">
            <v>DESPACHO</v>
          </cell>
          <cell r="F4221" t="str">
            <v>NORMAL</v>
          </cell>
          <cell r="G4221" t="str">
            <v>TF89933</v>
          </cell>
          <cell r="H4221">
            <v>44915</v>
          </cell>
          <cell r="I4221" t="str">
            <v>ENTREGADO</v>
          </cell>
          <cell r="J4221">
            <v>44916</v>
          </cell>
          <cell r="K4221" t="str">
            <v>JEFFERSON AUGUSTO GOMEZ FAJARDO</v>
          </cell>
          <cell r="L4221" t="str">
            <v>TARQUI  BASTION POPULAR BLOQUE 1  MZ1703   SOLAR 35 CALLE EL TREBOL</v>
          </cell>
          <cell r="M4221" t="str">
            <v>0957967201</v>
          </cell>
          <cell r="N4221" t="str">
            <v>0968047586</v>
          </cell>
          <cell r="O4221" t="str">
            <v>0968047586</v>
          </cell>
          <cell r="P4221" t="str">
            <v>090705</v>
          </cell>
          <cell r="Q4221" t="str">
            <v>GUAYAQUIL</v>
          </cell>
          <cell r="R4221" t="str">
            <v>GUAYAS</v>
          </cell>
          <cell r="S4221" t="str">
            <v>GUAYAQUIL</v>
          </cell>
          <cell r="T4221" t="str">
            <v>CARGO UNION</v>
          </cell>
          <cell r="U4221" t="str">
            <v>FLEXNETUIO_GYE</v>
          </cell>
          <cell r="V4221">
            <v>1</v>
          </cell>
          <cell r="W4221">
            <v>1</v>
          </cell>
          <cell r="X4221" t="str">
            <v>FLEXNET ECUADOR - MDELIVERY</v>
          </cell>
          <cell r="Y4221" t="str">
            <v>CALLE 28 DE JUNIO S/N Y GARCIA MORENO ENTRADA LLANO GRANDE</v>
          </cell>
        </row>
        <row r="4222">
          <cell r="A4222" t="str">
            <v>4748500</v>
          </cell>
          <cell r="B4222">
            <v>483090</v>
          </cell>
          <cell r="C4222" t="str">
            <v>4748500</v>
          </cell>
          <cell r="D4222" t="str">
            <v>MDELIVERY</v>
          </cell>
          <cell r="E4222" t="str">
            <v>DESPACHO</v>
          </cell>
          <cell r="F4222" t="str">
            <v>NORMAL</v>
          </cell>
          <cell r="G4222" t="str">
            <v>FT76292</v>
          </cell>
          <cell r="H4222">
            <v>44915</v>
          </cell>
          <cell r="I4222" t="str">
            <v>ENTREGADO</v>
          </cell>
          <cell r="J4222">
            <v>44916</v>
          </cell>
          <cell r="K4222" t="str">
            <v>LINA JINETH SANCHEZ CEBALLOS</v>
          </cell>
          <cell r="L4222" t="str">
            <v>INIAQUITO CALLE CATALINA ALDAZ  N34 77 Y AV ELOY ALFARO DELGADO</v>
          </cell>
          <cell r="M4222" t="str">
            <v>1755080023</v>
          </cell>
          <cell r="N4222" t="str">
            <v>0987801124</v>
          </cell>
          <cell r="O4222" t="str">
            <v>0987801124</v>
          </cell>
          <cell r="P4222" t="str">
            <v>170504</v>
          </cell>
          <cell r="Q4222" t="str">
            <v>QUITO</v>
          </cell>
          <cell r="R4222" t="str">
            <v>PICHINCHA</v>
          </cell>
          <cell r="S4222" t="str">
            <v>QUITO</v>
          </cell>
          <cell r="T4222" t="str">
            <v>FLEXTRANS UIO</v>
          </cell>
          <cell r="U4222" t="str">
            <v>FLEXNETUIO_LOCAL</v>
          </cell>
          <cell r="V4222">
            <v>1</v>
          </cell>
          <cell r="W4222">
            <v>1</v>
          </cell>
          <cell r="X4222" t="str">
            <v>FLEXNET ECUADOR - MDELIVERY</v>
          </cell>
          <cell r="Y4222" t="str">
            <v>CALLE 28 DE JUNIO S/N Y GARCIA MORENO ENTRADA LLANO GRANDE</v>
          </cell>
        </row>
        <row r="4223">
          <cell r="A4223" t="str">
            <v>4748657</v>
          </cell>
          <cell r="B4223">
            <v>483091</v>
          </cell>
          <cell r="C4223" t="str">
            <v>4748657</v>
          </cell>
          <cell r="D4223" t="str">
            <v>MDELIVERY</v>
          </cell>
          <cell r="E4223" t="str">
            <v>DESPACHO</v>
          </cell>
          <cell r="F4223" t="str">
            <v>NORMAL</v>
          </cell>
          <cell r="G4223" t="str">
            <v>031080004748657</v>
          </cell>
          <cell r="H4223">
            <v>44915</v>
          </cell>
          <cell r="I4223" t="str">
            <v>ENTREGADO</v>
          </cell>
          <cell r="J4223">
            <v>44919</v>
          </cell>
          <cell r="K4223" t="str">
            <v>EDWIN ALBERTO MACAS PALACIOS</v>
          </cell>
          <cell r="L4223" t="str">
            <v>LA AURORA AV LEON FEBRES CORDERO RIBADENEYRA ETAPA TURQUESA MZ 1 VILLA 50</v>
          </cell>
          <cell r="M4223" t="str">
            <v>1709683328</v>
          </cell>
          <cell r="N4223" t="str">
            <v>0995553262</v>
          </cell>
          <cell r="P4223" t="str">
            <v>091901</v>
          </cell>
          <cell r="Q4223" t="str">
            <v>DAULE</v>
          </cell>
          <cell r="R4223" t="str">
            <v>GUAYAS</v>
          </cell>
          <cell r="S4223" t="str">
            <v>DAULE</v>
          </cell>
          <cell r="T4223" t="str">
            <v>TRAMACO</v>
          </cell>
          <cell r="V4223">
            <v>1</v>
          </cell>
          <cell r="W4223">
            <v>1</v>
          </cell>
          <cell r="X4223" t="str">
            <v>FLEXNET ECUADOR - MDELIVERY</v>
          </cell>
          <cell r="Y4223" t="str">
            <v>CALLE 28 DE JUNIO S/N Y GARCIA MORENO ENTRADA LLANO GRANDE</v>
          </cell>
        </row>
        <row r="4224">
          <cell r="A4224" t="str">
            <v>4748659</v>
          </cell>
          <cell r="B4224">
            <v>483092</v>
          </cell>
          <cell r="C4224" t="str">
            <v>4748659</v>
          </cell>
          <cell r="D4224" t="str">
            <v>MDELIVERY</v>
          </cell>
          <cell r="E4224" t="str">
            <v>DESPACHO</v>
          </cell>
          <cell r="F4224" t="str">
            <v>NORMAL</v>
          </cell>
          <cell r="G4224" t="str">
            <v>FT76290</v>
          </cell>
          <cell r="H4224">
            <v>44915</v>
          </cell>
          <cell r="I4224" t="str">
            <v>ENTREGADO</v>
          </cell>
          <cell r="J4224">
            <v>44916</v>
          </cell>
          <cell r="K4224" t="str">
            <v>MANUEL ALEJANDRO SANDOVAL JARAMILLO</v>
          </cell>
          <cell r="L4224" t="str">
            <v>COMITE DEL PUEBLO CALLE DE LOS FLORIPONDIOS N57 12 CALLE LEONARDO MURIALDO</v>
          </cell>
          <cell r="M4224" t="str">
            <v>1706565106</v>
          </cell>
          <cell r="N4224" t="str">
            <v>0992399379</v>
          </cell>
          <cell r="O4224" t="str">
            <v>0999806230</v>
          </cell>
          <cell r="P4224" t="str">
            <v>170514</v>
          </cell>
          <cell r="Q4224" t="str">
            <v>QUITO</v>
          </cell>
          <cell r="R4224" t="str">
            <v>PICHINCHA</v>
          </cell>
          <cell r="S4224" t="str">
            <v>QUITO</v>
          </cell>
          <cell r="T4224" t="str">
            <v>FLEXTRANS UIO</v>
          </cell>
          <cell r="U4224" t="str">
            <v>FLEXNETUIO_LOCAL</v>
          </cell>
          <cell r="V4224">
            <v>1</v>
          </cell>
          <cell r="W4224">
            <v>1</v>
          </cell>
          <cell r="X4224" t="str">
            <v>FLEXNET ECUADOR - MDELIVERY</v>
          </cell>
          <cell r="Y4224" t="str">
            <v>CALLE 28 DE JUNIO S/N Y GARCIA MORENO ENTRADA LLANO GRANDE</v>
          </cell>
        </row>
        <row r="4225">
          <cell r="A4225" t="str">
            <v>4748682</v>
          </cell>
          <cell r="B4225">
            <v>483093</v>
          </cell>
          <cell r="C4225" t="str">
            <v>4748682</v>
          </cell>
          <cell r="D4225" t="str">
            <v>MDELIVERY</v>
          </cell>
          <cell r="E4225" t="str">
            <v>DESPACHO</v>
          </cell>
          <cell r="F4225" t="str">
            <v>NORMAL</v>
          </cell>
          <cell r="G4225" t="str">
            <v>FT76305</v>
          </cell>
          <cell r="H4225">
            <v>44915</v>
          </cell>
          <cell r="I4225" t="str">
            <v>ENTREGADO</v>
          </cell>
          <cell r="J4225">
            <v>44916</v>
          </cell>
          <cell r="K4225" t="str">
            <v>MANUEL ALEJANDRO SANDOVAL JARAMILLO</v>
          </cell>
          <cell r="L4225" t="str">
            <v>COMITE DEL PUEBLO CALLE DE LOS FLORIPONDIOS  N57 12 CALLE LEONARDO MURIALDO</v>
          </cell>
          <cell r="M4225" t="str">
            <v>1706565106</v>
          </cell>
          <cell r="N4225" t="str">
            <v>0992399379</v>
          </cell>
          <cell r="O4225" t="str">
            <v>0992399379</v>
          </cell>
          <cell r="P4225" t="str">
            <v>170514</v>
          </cell>
          <cell r="Q4225" t="str">
            <v>QUITO</v>
          </cell>
          <cell r="R4225" t="str">
            <v>PICHINCHA</v>
          </cell>
          <cell r="S4225" t="str">
            <v>QUITO</v>
          </cell>
          <cell r="T4225" t="str">
            <v>FLEXTRANS UIO</v>
          </cell>
          <cell r="U4225" t="str">
            <v>FLEXNETUIO_LOCAL</v>
          </cell>
          <cell r="V4225">
            <v>1</v>
          </cell>
          <cell r="W4225">
            <v>1</v>
          </cell>
          <cell r="X4225" t="str">
            <v>FLEXNET ECUADOR - MDELIVERY</v>
          </cell>
          <cell r="Y4225" t="str">
            <v>CALLE 28 DE JUNIO S/N Y GARCIA MORENO ENTRADA LLANO GRANDE</v>
          </cell>
        </row>
        <row r="4226">
          <cell r="A4226" t="str">
            <v>4748683</v>
          </cell>
          <cell r="B4226">
            <v>483094</v>
          </cell>
          <cell r="C4226" t="str">
            <v>4748683</v>
          </cell>
          <cell r="D4226" t="str">
            <v>MDELIVERY</v>
          </cell>
          <cell r="E4226" t="str">
            <v>DESPACHO</v>
          </cell>
          <cell r="F4226" t="str">
            <v>NORMAL</v>
          </cell>
          <cell r="G4226" t="str">
            <v>FT76285</v>
          </cell>
          <cell r="H4226">
            <v>44915</v>
          </cell>
          <cell r="I4226" t="str">
            <v>ENTREGADO</v>
          </cell>
          <cell r="J4226">
            <v>44917</v>
          </cell>
          <cell r="K4226" t="str">
            <v>GABRIELA ALEJANDRA GORDON CHICAIZA</v>
          </cell>
          <cell r="L4226" t="str">
            <v>CONOCOTO JAIME ROLDOS AGUILERA N5-51 Y 5 TRANSVERSAL</v>
          </cell>
          <cell r="M4226" t="str">
            <v>1721904298</v>
          </cell>
          <cell r="N4226" t="str">
            <v>0987880243</v>
          </cell>
          <cell r="P4226" t="str">
            <v>170403</v>
          </cell>
          <cell r="Q4226" t="str">
            <v>QUITO</v>
          </cell>
          <cell r="R4226" t="str">
            <v>PICHINCHA</v>
          </cell>
          <cell r="S4226" t="str">
            <v>QUITO</v>
          </cell>
          <cell r="T4226" t="str">
            <v>FLEXTRANS UIO</v>
          </cell>
          <cell r="U4226" t="str">
            <v>FLEXNETUIO_LOCAL</v>
          </cell>
          <cell r="V4226">
            <v>1</v>
          </cell>
          <cell r="W4226">
            <v>1</v>
          </cell>
          <cell r="X4226" t="str">
            <v>FLEXNET ECUADOR - MDELIVERY</v>
          </cell>
          <cell r="Y4226" t="str">
            <v>CALLE 28 DE JUNIO S/N Y GARCIA MORENO ENTRADA LLANO GRANDE</v>
          </cell>
        </row>
        <row r="4227">
          <cell r="A4227" t="str">
            <v>4748702</v>
          </cell>
          <cell r="B4227">
            <v>483095</v>
          </cell>
          <cell r="C4227" t="str">
            <v>4748702</v>
          </cell>
          <cell r="D4227" t="str">
            <v>MDELIVERY</v>
          </cell>
          <cell r="E4227" t="str">
            <v>DESPACHO</v>
          </cell>
          <cell r="F4227" t="str">
            <v>NORMAL</v>
          </cell>
          <cell r="G4227" t="str">
            <v>FT76289</v>
          </cell>
          <cell r="H4227">
            <v>44915</v>
          </cell>
          <cell r="I4227" t="str">
            <v>ENTREGADO</v>
          </cell>
          <cell r="J4227">
            <v>44916</v>
          </cell>
          <cell r="K4227" t="str">
            <v>MANUEL EDUARDO MOREIRA RODRIGUEZ</v>
          </cell>
          <cell r="L4227" t="str">
            <v>CHILIBULO CALLE EL CANELO   OE9 203 AV ENRIQUE GARCES</v>
          </cell>
          <cell r="M4227" t="str">
            <v>1313351932</v>
          </cell>
          <cell r="N4227" t="str">
            <v>0984673369</v>
          </cell>
          <cell r="O4227" t="str">
            <v>0984673369</v>
          </cell>
          <cell r="P4227" t="str">
            <v>170608</v>
          </cell>
          <cell r="Q4227" t="str">
            <v>QUITO</v>
          </cell>
          <cell r="R4227" t="str">
            <v>PICHINCHA</v>
          </cell>
          <cell r="S4227" t="str">
            <v>QUITO</v>
          </cell>
          <cell r="T4227" t="str">
            <v>FLEXTRANS UIO</v>
          </cell>
          <cell r="U4227" t="str">
            <v>FLEXNETUIO_LOCAL</v>
          </cell>
          <cell r="V4227">
            <v>1</v>
          </cell>
          <cell r="W4227">
            <v>1</v>
          </cell>
          <cell r="X4227" t="str">
            <v>FLEXNET ECUADOR - MDELIVERY</v>
          </cell>
          <cell r="Y4227" t="str">
            <v>CALLE 28 DE JUNIO S/N Y GARCIA MORENO ENTRADA LLANO GRANDE</v>
          </cell>
        </row>
        <row r="4228">
          <cell r="A4228" t="str">
            <v>4748723</v>
          </cell>
          <cell r="B4228">
            <v>483096</v>
          </cell>
          <cell r="C4228" t="str">
            <v>4748723</v>
          </cell>
          <cell r="D4228" t="str">
            <v>MDELIVERY</v>
          </cell>
          <cell r="E4228" t="str">
            <v>DESPACHO</v>
          </cell>
          <cell r="F4228" t="str">
            <v>NORMAL</v>
          </cell>
          <cell r="G4228" t="str">
            <v>FT76291</v>
          </cell>
          <cell r="H4228">
            <v>44915</v>
          </cell>
          <cell r="I4228" t="str">
            <v>ENTREGADO</v>
          </cell>
          <cell r="J4228">
            <v>44917</v>
          </cell>
          <cell r="K4228" t="str">
            <v>JOSE DANILO BOHORQUEZ CEVALLOS</v>
          </cell>
          <cell r="L4228" t="str">
            <v>PIFO CALLE IGNACIO FERNANDEZ SALVADOR  LOTE 02 AV INTEROCEANICA</v>
          </cell>
          <cell r="M4228" t="str">
            <v>1719895995</v>
          </cell>
          <cell r="N4228" t="str">
            <v>0995779069</v>
          </cell>
          <cell r="O4228" t="str">
            <v>0995779069</v>
          </cell>
          <cell r="P4228" t="str">
            <v>170905</v>
          </cell>
          <cell r="Q4228" t="str">
            <v>QUITO</v>
          </cell>
          <cell r="R4228" t="str">
            <v>PICHINCHA</v>
          </cell>
          <cell r="S4228" t="str">
            <v>PUEMBO</v>
          </cell>
          <cell r="T4228" t="str">
            <v>FLEXTRANS UIO</v>
          </cell>
          <cell r="U4228" t="str">
            <v>FLEXNETUIO_LOCAL</v>
          </cell>
          <cell r="V4228">
            <v>1</v>
          </cell>
          <cell r="W4228">
            <v>1</v>
          </cell>
          <cell r="X4228" t="str">
            <v>FLEXNET ECUADOR - MDELIVERY</v>
          </cell>
          <cell r="Y4228" t="str">
            <v>CALLE 28 DE JUNIO S/N Y GARCIA MORENO ENTRADA LLANO GRANDE</v>
          </cell>
        </row>
        <row r="4229">
          <cell r="A4229" t="str">
            <v>4748845</v>
          </cell>
          <cell r="B4229">
            <v>483097</v>
          </cell>
          <cell r="C4229" t="str">
            <v>4748845</v>
          </cell>
          <cell r="D4229" t="str">
            <v>MDELIVERY</v>
          </cell>
          <cell r="E4229" t="str">
            <v>DESPACHO</v>
          </cell>
          <cell r="F4229" t="str">
            <v>DERIVADO PICK UP</v>
          </cell>
          <cell r="G4229" t="str">
            <v>031080004748845</v>
          </cell>
          <cell r="H4229">
            <v>44915</v>
          </cell>
          <cell r="I4229" t="str">
            <v>ENTREGADO</v>
          </cell>
          <cell r="J4229">
            <v>44918</v>
          </cell>
          <cell r="K4229" t="str">
            <v>Guadalupe Isabel Lema Sinchi</v>
          </cell>
          <cell r="L4229" t="str">
            <v>OFICINA TRAMACO PUNTO DE ATENCION VIA DAULE</v>
          </cell>
          <cell r="M4229" t="str">
            <v>0930256144</v>
          </cell>
          <cell r="N4229" t="str">
            <v>0987608643</v>
          </cell>
          <cell r="O4229" t="str">
            <v/>
          </cell>
          <cell r="P4229" t="str">
            <v>GUAYAQUIL</v>
          </cell>
          <cell r="Q4229" t="str">
            <v>GUAYAQUIL</v>
          </cell>
          <cell r="R4229" t="str">
            <v>GUAYAS</v>
          </cell>
          <cell r="T4229" t="str">
            <v>TRAMACO</v>
          </cell>
          <cell r="U4229" t="str">
            <v>FLEXNETUIO_GYE</v>
          </cell>
          <cell r="V4229">
            <v>1</v>
          </cell>
          <cell r="W4229">
            <v>1</v>
          </cell>
          <cell r="X4229" t="str">
            <v>FLEXNET ECUADOR - MDELIVERY</v>
          </cell>
          <cell r="Y4229" t="str">
            <v>CALLE 28 DE JUNIO S/N Y GARCIA MORENO ENTRADA LLANO GRANDE</v>
          </cell>
        </row>
        <row r="4230">
          <cell r="A4230" t="str">
            <v>4748856</v>
          </cell>
          <cell r="B4230">
            <v>483098</v>
          </cell>
          <cell r="C4230" t="str">
            <v>4748856</v>
          </cell>
          <cell r="D4230" t="str">
            <v>MDELIVERY</v>
          </cell>
          <cell r="E4230" t="str">
            <v>DESPACHO</v>
          </cell>
          <cell r="F4230" t="str">
            <v>NORMAL</v>
          </cell>
          <cell r="G4230" t="str">
            <v>031080004748856</v>
          </cell>
          <cell r="H4230">
            <v>44915</v>
          </cell>
          <cell r="I4230" t="str">
            <v>ENTREGADO</v>
          </cell>
          <cell r="J4230">
            <v>44917</v>
          </cell>
          <cell r="K4230" t="str">
            <v>FRANKLIN AUGUSTO MEJIA BUSTAMANTE</v>
          </cell>
          <cell r="L4230" t="str">
            <v>ELOY ALFARO CDLA BRISAS DE PROCARSA MZ 10 VILLA 15</v>
          </cell>
          <cell r="M4230" t="str">
            <v>2100019823</v>
          </cell>
          <cell r="N4230" t="str">
            <v>0998593487</v>
          </cell>
          <cell r="O4230" t="str">
            <v>0998593487</v>
          </cell>
          <cell r="P4230" t="str">
            <v>092407</v>
          </cell>
          <cell r="Q4230" t="str">
            <v>DURAN</v>
          </cell>
          <cell r="R4230" t="str">
            <v>GUAYAS</v>
          </cell>
          <cell r="S4230" t="str">
            <v>ELOY ALFARO (DURAN)</v>
          </cell>
          <cell r="T4230" t="str">
            <v>TRAMACO</v>
          </cell>
          <cell r="U4230" t="str">
            <v>FLEXNETUIO_GYE</v>
          </cell>
          <cell r="V4230">
            <v>1</v>
          </cell>
          <cell r="W4230">
            <v>1</v>
          </cell>
          <cell r="X4230" t="str">
            <v>FLEXNET ECUADOR - MDELIVERY</v>
          </cell>
          <cell r="Y4230" t="str">
            <v>CALLE 28 DE JUNIO S/N Y GARCIA MORENO ENTRADA LLANO GRANDE</v>
          </cell>
        </row>
        <row r="4231">
          <cell r="A4231" t="str">
            <v>4748986</v>
          </cell>
          <cell r="B4231">
            <v>483099</v>
          </cell>
          <cell r="C4231" t="str">
            <v>4748986</v>
          </cell>
          <cell r="D4231" t="str">
            <v>MDELIVERY</v>
          </cell>
          <cell r="E4231" t="str">
            <v>DESPACHO</v>
          </cell>
          <cell r="F4231" t="str">
            <v>NORMAL</v>
          </cell>
          <cell r="G4231" t="str">
            <v>FT76295</v>
          </cell>
          <cell r="H4231">
            <v>44915</v>
          </cell>
          <cell r="I4231" t="str">
            <v>ENTREGADO</v>
          </cell>
          <cell r="J4231">
            <v>44916</v>
          </cell>
          <cell r="K4231" t="str">
            <v>Clorinda Margoth Salazar Trujillo</v>
          </cell>
          <cell r="L4231" t="str">
            <v>ALANGASI CALLE NAPOLES  103 1 Y ROMA</v>
          </cell>
          <cell r="M4231" t="str">
            <v>1703616605</v>
          </cell>
          <cell r="N4231" t="str">
            <v>0999851865</v>
          </cell>
          <cell r="O4231" t="str">
            <v>0999851865</v>
          </cell>
          <cell r="P4231" t="str">
            <v>170804</v>
          </cell>
          <cell r="Q4231" t="str">
            <v>QUITO</v>
          </cell>
          <cell r="R4231" t="str">
            <v>PICHINCHA</v>
          </cell>
          <cell r="S4231" t="str">
            <v>ALANGASI - SAN CARLOS</v>
          </cell>
          <cell r="T4231" t="str">
            <v>FLEXTRANS UIO</v>
          </cell>
          <cell r="U4231" t="str">
            <v>FLEXNETUIO_LOCAL</v>
          </cell>
          <cell r="V4231">
            <v>1</v>
          </cell>
          <cell r="W4231">
            <v>1</v>
          </cell>
          <cell r="X4231" t="str">
            <v>FLEXNET ECUADOR - MDELIVERY</v>
          </cell>
          <cell r="Y4231" t="str">
            <v>CALLE 28 DE JUNIO S/N Y GARCIA MORENO ENTRADA LLANO GRANDE</v>
          </cell>
        </row>
        <row r="4232">
          <cell r="A4232" t="str">
            <v>4748998</v>
          </cell>
          <cell r="B4232">
            <v>483100</v>
          </cell>
          <cell r="C4232" t="str">
            <v>4748998</v>
          </cell>
          <cell r="D4232" t="str">
            <v>MDELIVERY</v>
          </cell>
          <cell r="E4232" t="str">
            <v>DESPACHO</v>
          </cell>
          <cell r="F4232" t="str">
            <v>NORMAL</v>
          </cell>
          <cell r="G4232" t="str">
            <v>TF89947</v>
          </cell>
          <cell r="H4232">
            <v>44915</v>
          </cell>
          <cell r="I4232" t="str">
            <v>ENTREGADO</v>
          </cell>
          <cell r="J4232">
            <v>44916</v>
          </cell>
          <cell r="K4232" t="str">
            <v>Pedro Luis Nunez Cedeno</v>
          </cell>
          <cell r="L4232" t="str">
            <v>TARQUI  AV FRANCISCO DE ORELLANA MZ 2668  VILLA 16 CALLE  12 CALLEJON 25A</v>
          </cell>
          <cell r="M4232" t="str">
            <v>1205832213</v>
          </cell>
          <cell r="N4232" t="str">
            <v>0998392823</v>
          </cell>
          <cell r="O4232" t="str">
            <v>0998392823</v>
          </cell>
          <cell r="P4232" t="str">
            <v>090606</v>
          </cell>
          <cell r="Q4232" t="str">
            <v>GUAYAQUIL</v>
          </cell>
          <cell r="R4232" t="str">
            <v>GUAYAS</v>
          </cell>
          <cell r="S4232" t="str">
            <v>GUAYAQUIL</v>
          </cell>
          <cell r="T4232" t="str">
            <v>CARGO UNION</v>
          </cell>
          <cell r="U4232" t="str">
            <v>FLEXNETUIO_GYE</v>
          </cell>
          <cell r="V4232">
            <v>1</v>
          </cell>
          <cell r="W4232">
            <v>1</v>
          </cell>
          <cell r="X4232" t="str">
            <v>FLEXNET ECUADOR - MDELIVERY</v>
          </cell>
          <cell r="Y4232" t="str">
            <v>CALLE 28 DE JUNIO S/N Y GARCIA MORENO ENTRADA LLANO GRANDE</v>
          </cell>
        </row>
        <row r="4233">
          <cell r="A4233" t="str">
            <v>4749009</v>
          </cell>
          <cell r="B4233">
            <v>483101</v>
          </cell>
          <cell r="C4233" t="str">
            <v>4749009</v>
          </cell>
          <cell r="D4233" t="str">
            <v>MDELIVERY</v>
          </cell>
          <cell r="E4233" t="str">
            <v>DESPACHO</v>
          </cell>
          <cell r="F4233" t="str">
            <v>NORMAL</v>
          </cell>
          <cell r="G4233" t="str">
            <v>FT76284</v>
          </cell>
          <cell r="H4233">
            <v>44915</v>
          </cell>
          <cell r="I4233" t="str">
            <v>ENTREGADO</v>
          </cell>
          <cell r="J4233">
            <v>44916</v>
          </cell>
          <cell r="K4233" t="str">
            <v>MICHAEL STIVEN MINDA CHUQUIN</v>
          </cell>
          <cell r="L4233" t="str">
            <v>SAN BARTOLO CALLE RODRIGO DE SALAZAR  S14 46 CALLE LORENZO FERNANDEZ</v>
          </cell>
          <cell r="M4233" t="str">
            <v>1751438308</v>
          </cell>
          <cell r="N4233" t="str">
            <v>0983277867</v>
          </cell>
          <cell r="O4233" t="str">
            <v/>
          </cell>
          <cell r="P4233" t="str">
            <v>170601</v>
          </cell>
          <cell r="Q4233" t="str">
            <v>QUITO</v>
          </cell>
          <cell r="R4233" t="str">
            <v>PICHINCHA</v>
          </cell>
          <cell r="S4233" t="str">
            <v>QUITO</v>
          </cell>
          <cell r="T4233" t="str">
            <v>FLEXTRANS UIO</v>
          </cell>
          <cell r="U4233" t="str">
            <v>FLEXNETUIO_LOCAL</v>
          </cell>
          <cell r="V4233">
            <v>1</v>
          </cell>
          <cell r="W4233">
            <v>1</v>
          </cell>
          <cell r="X4233" t="str">
            <v>FLEXNET ECUADOR - MDELIVERY</v>
          </cell>
          <cell r="Y4233" t="str">
            <v>CALLE 28 DE JUNIO S/N Y GARCIA MORENO ENTRADA LLANO GRANDE</v>
          </cell>
        </row>
        <row r="4234">
          <cell r="A4234" t="str">
            <v>4749011</v>
          </cell>
          <cell r="B4234">
            <v>483102</v>
          </cell>
          <cell r="C4234" t="str">
            <v>4749011</v>
          </cell>
          <cell r="D4234" t="str">
            <v>MDELIVERY</v>
          </cell>
          <cell r="E4234" t="str">
            <v>DESPACHO</v>
          </cell>
          <cell r="F4234" t="str">
            <v>NORMAL</v>
          </cell>
          <cell r="G4234" t="str">
            <v>TF89954</v>
          </cell>
          <cell r="H4234">
            <v>44915</v>
          </cell>
          <cell r="I4234" t="str">
            <v>ENTREGADO</v>
          </cell>
          <cell r="J4234">
            <v>44916</v>
          </cell>
          <cell r="K4234" t="str">
            <v>CYNTHIA ANDREA CRUZ MADERO</v>
          </cell>
          <cell r="L4234" t="str">
            <v>SAMBORONDON CALLE VIA SAMBORONDOM KM 2 Y MEDIO</v>
          </cell>
          <cell r="M4234" t="str">
            <v>0920181732</v>
          </cell>
          <cell r="N4234" t="str">
            <v>0987235226</v>
          </cell>
          <cell r="O4234" t="str">
            <v/>
          </cell>
          <cell r="P4234" t="str">
            <v>092301</v>
          </cell>
          <cell r="Q4234" t="str">
            <v>SAMBORONDON</v>
          </cell>
          <cell r="R4234" t="str">
            <v>GUAYAS</v>
          </cell>
          <cell r="S4234" t="str">
            <v>SAMBORONDON</v>
          </cell>
          <cell r="T4234" t="str">
            <v>CARGO UNION</v>
          </cell>
          <cell r="U4234" t="str">
            <v>FLEXNETUIO_GYE</v>
          </cell>
          <cell r="V4234">
            <v>1</v>
          </cell>
          <cell r="W4234">
            <v>1</v>
          </cell>
          <cell r="X4234" t="str">
            <v>FLEXNET ECUADOR - MDELIVERY</v>
          </cell>
          <cell r="Y4234" t="str">
            <v>CALLE 28 DE JUNIO S/N Y GARCIA MORENO ENTRADA LLANO GRANDE</v>
          </cell>
        </row>
        <row r="4235">
          <cell r="A4235" t="str">
            <v>4749021</v>
          </cell>
          <cell r="B4235">
            <v>483103</v>
          </cell>
          <cell r="C4235" t="str">
            <v>4749021</v>
          </cell>
          <cell r="D4235" t="str">
            <v>MDELIVERY</v>
          </cell>
          <cell r="E4235" t="str">
            <v>DESPACHO</v>
          </cell>
          <cell r="F4235" t="str">
            <v>DERIVADO PICK UP</v>
          </cell>
          <cell r="G4235" t="str">
            <v>031080004749021</v>
          </cell>
          <cell r="H4235">
            <v>44915</v>
          </cell>
          <cell r="I4235" t="str">
            <v>ENTREGADO</v>
          </cell>
          <cell r="J4235">
            <v>44917</v>
          </cell>
          <cell r="K4235" t="str">
            <v>Johanna Alexis Franco Reyes</v>
          </cell>
          <cell r="L4235" t="str">
            <v>OFICINA TRAMACO PUNTO DE ATENCION MACHALA</v>
          </cell>
          <cell r="M4235" t="str">
            <v>0926966490</v>
          </cell>
          <cell r="N4235" t="str">
            <v>0939293863</v>
          </cell>
          <cell r="O4235" t="str">
            <v/>
          </cell>
          <cell r="P4235" t="str">
            <v>MACHALA</v>
          </cell>
          <cell r="Q4235" t="str">
            <v>MACHALA</v>
          </cell>
          <cell r="R4235" t="str">
            <v>EL ORO</v>
          </cell>
          <cell r="T4235" t="str">
            <v>TRAMACO</v>
          </cell>
          <cell r="U4235" t="str">
            <v>FLEXNETUIO_PROVINCIA</v>
          </cell>
          <cell r="V4235">
            <v>1</v>
          </cell>
          <cell r="W4235">
            <v>1</v>
          </cell>
          <cell r="X4235" t="str">
            <v>FLEXNET ECUADOR - MDELIVERY</v>
          </cell>
          <cell r="Y4235" t="str">
            <v>CALLE 28 DE JUNIO S/N Y GARCIA MORENO ENTRADA LLANO GRANDE</v>
          </cell>
        </row>
        <row r="4236">
          <cell r="A4236" t="str">
            <v>4749121</v>
          </cell>
          <cell r="B4236">
            <v>483104</v>
          </cell>
          <cell r="C4236" t="str">
            <v>4749121</v>
          </cell>
          <cell r="D4236" t="str">
            <v>MDELIVERY</v>
          </cell>
          <cell r="E4236" t="str">
            <v>DESPACHO</v>
          </cell>
          <cell r="F4236" t="str">
            <v>NORMAL</v>
          </cell>
          <cell r="G4236" t="str">
            <v>TF89955</v>
          </cell>
          <cell r="H4236">
            <v>44915</v>
          </cell>
          <cell r="I4236" t="str">
            <v>ENTREGADO</v>
          </cell>
          <cell r="J4236">
            <v>44916</v>
          </cell>
          <cell r="K4236" t="str">
            <v>LISSETTE BERENICE PINARGOTE GALLARDO</v>
          </cell>
          <cell r="L4236" t="str">
            <v>CARBO CONCEPCION AV 10 DE AGOSTO   112  ENTRE PICHINCHA Y MALECON</v>
          </cell>
          <cell r="M4236" t="str">
            <v>0923476873</v>
          </cell>
          <cell r="N4236" t="str">
            <v>0998311651</v>
          </cell>
          <cell r="O4236" t="str">
            <v/>
          </cell>
          <cell r="P4236" t="str">
            <v>090307</v>
          </cell>
          <cell r="Q4236" t="str">
            <v>GUAYAQUIL</v>
          </cell>
          <cell r="R4236" t="str">
            <v>GUAYAS</v>
          </cell>
          <cell r="S4236" t="str">
            <v>GUAYAQUIL</v>
          </cell>
          <cell r="T4236" t="str">
            <v>CARGO UNION</v>
          </cell>
          <cell r="U4236" t="str">
            <v>FLEXNETUIO_GYE</v>
          </cell>
          <cell r="V4236">
            <v>1</v>
          </cell>
          <cell r="W4236">
            <v>1</v>
          </cell>
          <cell r="X4236" t="str">
            <v>FLEXNET ECUADOR - MDELIVERY</v>
          </cell>
          <cell r="Y4236" t="str">
            <v>CALLE 28 DE JUNIO S/N Y GARCIA MORENO ENTRADA LLANO GRANDE</v>
          </cell>
        </row>
        <row r="4237">
          <cell r="A4237" t="str">
            <v>4749131</v>
          </cell>
          <cell r="B4237">
            <v>483105</v>
          </cell>
          <cell r="C4237" t="str">
            <v>4749131</v>
          </cell>
          <cell r="D4237" t="str">
            <v>MDELIVERY</v>
          </cell>
          <cell r="E4237" t="str">
            <v>DESPACHO</v>
          </cell>
          <cell r="F4237" t="str">
            <v>NORMAL</v>
          </cell>
          <cell r="G4237" t="str">
            <v>031080004749131</v>
          </cell>
          <cell r="H4237">
            <v>44915</v>
          </cell>
          <cell r="I4237" t="str">
            <v>ENTREGADO</v>
          </cell>
          <cell r="J4237">
            <v>44917</v>
          </cell>
          <cell r="K4237" t="str">
            <v>JHONNY LUIS RUIZ MOLINA</v>
          </cell>
          <cell r="L4237" t="str">
            <v>DAULE CALLE AV VICENTE PIEDRAHITA SL 8 Y GUAYAQUIL</v>
          </cell>
          <cell r="M4237" t="str">
            <v>0941743825</v>
          </cell>
          <cell r="N4237" t="str">
            <v>0982425553</v>
          </cell>
          <cell r="O4237" t="str">
            <v/>
          </cell>
          <cell r="P4237" t="str">
            <v>091901</v>
          </cell>
          <cell r="Q4237" t="str">
            <v>DAULE</v>
          </cell>
          <cell r="R4237" t="str">
            <v>GUAYAS</v>
          </cell>
          <cell r="S4237" t="str">
            <v>DAULE</v>
          </cell>
          <cell r="T4237" t="str">
            <v>TRAMACO</v>
          </cell>
          <cell r="U4237" t="str">
            <v>FLEXNETUIO_PROVINCIA</v>
          </cell>
          <cell r="V4237">
            <v>1</v>
          </cell>
          <cell r="W4237">
            <v>1</v>
          </cell>
          <cell r="X4237" t="str">
            <v>FLEXNET ECUADOR - MDELIVERY</v>
          </cell>
          <cell r="Y4237" t="str">
            <v>CALLE 28 DE JUNIO S/N Y GARCIA MORENO ENTRADA LLANO GRANDE</v>
          </cell>
        </row>
        <row r="4238">
          <cell r="A4238" t="str">
            <v>4749152</v>
          </cell>
          <cell r="B4238">
            <v>483106</v>
          </cell>
          <cell r="C4238" t="str">
            <v>4749152</v>
          </cell>
          <cell r="D4238" t="str">
            <v>MDELIVERY</v>
          </cell>
          <cell r="E4238" t="str">
            <v>DESPACHO</v>
          </cell>
          <cell r="F4238" t="str">
            <v>NORMAL</v>
          </cell>
          <cell r="G4238" t="str">
            <v>TF89943</v>
          </cell>
          <cell r="H4238">
            <v>44915</v>
          </cell>
          <cell r="I4238" t="str">
            <v>ENTREGADO</v>
          </cell>
          <cell r="J4238">
            <v>44916</v>
          </cell>
          <cell r="K4238" t="str">
            <v>Mario Gustavo Loayza Andrade</v>
          </cell>
          <cell r="L4238" t="str">
            <v>TARQUI KENNEDY NORTE CALLE ALBERTO BORGES NAJERA MZ 104 VILLA 3 Y AV FRANCISCO DE ORELLANA</v>
          </cell>
          <cell r="M4238" t="str">
            <v>0703119750</v>
          </cell>
          <cell r="N4238" t="str">
            <v>0995589347</v>
          </cell>
          <cell r="O4238" t="str">
            <v/>
          </cell>
          <cell r="P4238" t="str">
            <v>090506</v>
          </cell>
          <cell r="Q4238" t="str">
            <v>GUAYAQUIL</v>
          </cell>
          <cell r="R4238" t="str">
            <v>GUAYAS</v>
          </cell>
          <cell r="S4238" t="str">
            <v>GUAYAQUIL</v>
          </cell>
          <cell r="T4238" t="str">
            <v>CARGO UNION</v>
          </cell>
          <cell r="U4238" t="str">
            <v>FLEXNETUIO_GYE</v>
          </cell>
          <cell r="V4238">
            <v>1</v>
          </cell>
          <cell r="W4238">
            <v>1</v>
          </cell>
          <cell r="X4238" t="str">
            <v>FLEXNET ECUADOR - MDELIVERY</v>
          </cell>
          <cell r="Y4238" t="str">
            <v>CALLE 28 DE JUNIO S/N Y GARCIA MORENO ENTRADA LLANO GRANDE</v>
          </cell>
        </row>
        <row r="4239">
          <cell r="A4239" t="str">
            <v>4749168</v>
          </cell>
          <cell r="B4239">
            <v>483107</v>
          </cell>
          <cell r="C4239" t="str">
            <v>4749168</v>
          </cell>
          <cell r="D4239" t="str">
            <v>MDELIVERY</v>
          </cell>
          <cell r="E4239" t="str">
            <v>DESPACHO</v>
          </cell>
          <cell r="F4239" t="str">
            <v>NORMAL</v>
          </cell>
          <cell r="G4239" t="str">
            <v>FT76293</v>
          </cell>
          <cell r="H4239">
            <v>44915</v>
          </cell>
          <cell r="I4239" t="str">
            <v>ENTREGADO</v>
          </cell>
          <cell r="J4239">
            <v>44916</v>
          </cell>
          <cell r="K4239" t="str">
            <v>DIANA ELIZABETH MANOBANDA ONA</v>
          </cell>
          <cell r="L4239" t="str">
            <v>CARCELEN CALLE E6A N91 77 Y CALLE N92</v>
          </cell>
          <cell r="M4239" t="str">
            <v>1721888806</v>
          </cell>
          <cell r="N4239" t="str">
            <v>0997084720</v>
          </cell>
          <cell r="O4239" t="str">
            <v/>
          </cell>
          <cell r="P4239" t="str">
            <v>170302</v>
          </cell>
          <cell r="Q4239" t="str">
            <v>QUITO</v>
          </cell>
          <cell r="R4239" t="str">
            <v>PICHINCHA</v>
          </cell>
          <cell r="S4239" t="str">
            <v>QUITO</v>
          </cell>
          <cell r="T4239" t="str">
            <v>FLEXTRANS UIO</v>
          </cell>
          <cell r="U4239" t="str">
            <v>FLEXNETUIO_LOCAL</v>
          </cell>
          <cell r="V4239">
            <v>1</v>
          </cell>
          <cell r="W4239">
            <v>1</v>
          </cell>
          <cell r="X4239" t="str">
            <v>FLEXNET ECUADOR - MDELIVERY</v>
          </cell>
          <cell r="Y4239" t="str">
            <v>CALLE 28 DE JUNIO S/N Y GARCIA MORENO ENTRADA LLANO GRANDE</v>
          </cell>
        </row>
        <row r="4240">
          <cell r="A4240" t="str">
            <v>4749171</v>
          </cell>
          <cell r="B4240">
            <v>483108</v>
          </cell>
          <cell r="C4240" t="str">
            <v>4749171</v>
          </cell>
          <cell r="D4240" t="str">
            <v>MDELIVERY</v>
          </cell>
          <cell r="E4240" t="str">
            <v>DESPACHO</v>
          </cell>
          <cell r="F4240" t="str">
            <v>NORMAL</v>
          </cell>
          <cell r="G4240" t="str">
            <v>TF89942</v>
          </cell>
          <cell r="H4240">
            <v>44915</v>
          </cell>
          <cell r="I4240" t="str">
            <v>ENTREGADO</v>
          </cell>
          <cell r="J4240">
            <v>44916</v>
          </cell>
          <cell r="K4240" t="str">
            <v>RICARDO ARTURO VERAMIRANDA BURGOS</v>
          </cell>
          <cell r="L4240" t="str">
            <v>TARQUI PARQUE INMACONSA VIA PERIMETRAL SCTR 58 MZ 71 SL 1 Y EUCALIPTOS</v>
          </cell>
          <cell r="M4240" t="str">
            <v>0923995021</v>
          </cell>
          <cell r="N4240" t="str">
            <v>0982564799</v>
          </cell>
          <cell r="O4240" t="str">
            <v/>
          </cell>
          <cell r="P4240" t="str">
            <v>090706</v>
          </cell>
          <cell r="Q4240" t="str">
            <v>GUAYAQUIL</v>
          </cell>
          <cell r="R4240" t="str">
            <v>GUAYAS</v>
          </cell>
          <cell r="S4240" t="str">
            <v>GUAYAQUIL</v>
          </cell>
          <cell r="T4240" t="str">
            <v>CARGO UNION</v>
          </cell>
          <cell r="U4240" t="str">
            <v>FLEXNETUIO_GYE</v>
          </cell>
          <cell r="V4240">
            <v>1</v>
          </cell>
          <cell r="W4240">
            <v>1</v>
          </cell>
          <cell r="X4240" t="str">
            <v>FLEXNET ECUADOR - MDELIVERY</v>
          </cell>
          <cell r="Y4240" t="str">
            <v>CALLE 28 DE JUNIO S/N Y GARCIA MORENO ENTRADA LLANO GRANDE</v>
          </cell>
        </row>
        <row r="4241">
          <cell r="A4241" t="str">
            <v>4749794</v>
          </cell>
          <cell r="B4241">
            <v>483109</v>
          </cell>
          <cell r="C4241" t="str">
            <v>4749794</v>
          </cell>
          <cell r="D4241" t="str">
            <v>MDELIVERY</v>
          </cell>
          <cell r="E4241" t="str">
            <v>DESPACHO</v>
          </cell>
          <cell r="F4241" t="str">
            <v>NORMAL</v>
          </cell>
          <cell r="G4241" t="str">
            <v>TF89939</v>
          </cell>
          <cell r="H4241">
            <v>44915</v>
          </cell>
          <cell r="I4241" t="str">
            <v>ENTREGADO</v>
          </cell>
          <cell r="J4241">
            <v>44916</v>
          </cell>
          <cell r="K4241" t="str">
            <v>ELISA VERONICA VILLAMAR VACA</v>
          </cell>
          <cell r="L4241" t="str">
            <v>TARQUI CDLA BOSQUES DE LA COSTA VIA A LACOSTA  KM 9 y MEDIO</v>
          </cell>
          <cell r="M4241" t="str">
            <v>0917338535</v>
          </cell>
          <cell r="N4241" t="str">
            <v>0995884786</v>
          </cell>
          <cell r="O4241" t="str">
            <v/>
          </cell>
          <cell r="P4241" t="str">
            <v>090902</v>
          </cell>
          <cell r="Q4241" t="str">
            <v>GUAYAQUIL</v>
          </cell>
          <cell r="R4241" t="str">
            <v>GUAYAS</v>
          </cell>
          <cell r="S4241" t="str">
            <v>GUAYAQUIL</v>
          </cell>
          <cell r="T4241" t="str">
            <v>CARGO UNION</v>
          </cell>
          <cell r="U4241" t="str">
            <v>FLEXNETUIO_GYE</v>
          </cell>
          <cell r="V4241">
            <v>1</v>
          </cell>
          <cell r="W4241">
            <v>1</v>
          </cell>
          <cell r="X4241" t="str">
            <v>FLEXNET ECUADOR - MDELIVERY</v>
          </cell>
          <cell r="Y4241" t="str">
            <v>CALLE 28 DE JUNIO S/N Y GARCIA MORENO ENTRADA LLANO GRANDE</v>
          </cell>
        </row>
        <row r="4242">
          <cell r="A4242" t="str">
            <v>4706697</v>
          </cell>
          <cell r="B4242">
            <v>483053</v>
          </cell>
          <cell r="C4242" t="str">
            <v>4706697</v>
          </cell>
          <cell r="D4242" t="str">
            <v>MDELIVERY</v>
          </cell>
          <cell r="E4242" t="str">
            <v>DESPACHO</v>
          </cell>
          <cell r="F4242" t="str">
            <v>NORMAL</v>
          </cell>
          <cell r="G4242" t="str">
            <v>031080004706697</v>
          </cell>
          <cell r="H4242">
            <v>44915</v>
          </cell>
          <cell r="I4242" t="str">
            <v>DEVOLUCION_EN_PROCESO</v>
          </cell>
          <cell r="J4242">
            <v>44918</v>
          </cell>
          <cell r="K4242" t="str">
            <v>LEIDY TATIANA NARVAEZ RIOFRIO</v>
          </cell>
          <cell r="L4242" t="str">
            <v>NARANJITO CALLE KIT MORALES  Y GENERAL CORDOVA N/A  303 CASA DE 2 PISOS COLOR BLANCA</v>
          </cell>
          <cell r="M4242" t="str">
            <v>0707044731</v>
          </cell>
          <cell r="N4242" t="str">
            <v>980643398</v>
          </cell>
          <cell r="O4242" t="str">
            <v>980643398</v>
          </cell>
          <cell r="P4242" t="str">
            <v>NARANJITO</v>
          </cell>
          <cell r="Q4242" t="str">
            <v>NARANJITO</v>
          </cell>
          <cell r="R4242" t="str">
            <v>GUAYAS</v>
          </cell>
          <cell r="T4242" t="str">
            <v>TRAMACO</v>
          </cell>
          <cell r="U4242" t="str">
            <v>FLEXNETUIO_PROVINCIA</v>
          </cell>
          <cell r="V4242">
            <v>1</v>
          </cell>
          <cell r="W4242">
            <v>1</v>
          </cell>
          <cell r="X4242" t="str">
            <v>FLEXNET ECUADOR - MDELIVERY</v>
          </cell>
          <cell r="Y4242" t="str">
            <v>CALLE 28 DE JUNIO S/N Y GARCIA MORENO ENTRADA LLANO GRANDE</v>
          </cell>
        </row>
        <row r="4243">
          <cell r="A4243" t="str">
            <v>4727906</v>
          </cell>
          <cell r="B4243">
            <v>483054</v>
          </cell>
          <cell r="C4243" t="str">
            <v>4727906</v>
          </cell>
          <cell r="D4243" t="str">
            <v>MDELIVERY</v>
          </cell>
          <cell r="E4243" t="str">
            <v>DESPACHO</v>
          </cell>
          <cell r="F4243" t="str">
            <v>NORMAL</v>
          </cell>
          <cell r="G4243" t="str">
            <v>TF89948</v>
          </cell>
          <cell r="H4243">
            <v>44915</v>
          </cell>
          <cell r="I4243" t="str">
            <v>ENTREGADO</v>
          </cell>
          <cell r="J4243">
            <v>44916</v>
          </cell>
          <cell r="K4243" t="str">
            <v>MENDOZA PINOS YULEYSI JOHANNA</v>
          </cell>
          <cell r="L4243" t="str">
            <v>TARQUI AV JUAN TANCA MARENGO SN</v>
          </cell>
          <cell r="M4243" t="str">
            <v>0919305367</v>
          </cell>
          <cell r="N4243" t="str">
            <v>0959473267</v>
          </cell>
          <cell r="O4243" t="str">
            <v>0959473267</v>
          </cell>
          <cell r="P4243" t="str">
            <v>090602</v>
          </cell>
          <cell r="Q4243" t="str">
            <v>GUAYAQUIL</v>
          </cell>
          <cell r="R4243" t="str">
            <v>GUAYAS</v>
          </cell>
          <cell r="S4243" t="str">
            <v>GUAYAQUIL</v>
          </cell>
          <cell r="T4243" t="str">
            <v>CARGO UNION</v>
          </cell>
          <cell r="U4243" t="str">
            <v>FLEXNETUIO_GYE</v>
          </cell>
          <cell r="V4243">
            <v>1</v>
          </cell>
          <cell r="W4243">
            <v>1</v>
          </cell>
          <cell r="X4243" t="str">
            <v>FLEXNET ECUADOR - MDELIVERY</v>
          </cell>
          <cell r="Y4243" t="str">
            <v>CALLE 28 DE JUNIO S/N Y GARCIA MORENO ENTRADA LLANO GRANDE</v>
          </cell>
        </row>
        <row r="4244">
          <cell r="A4244" t="str">
            <v>4735377</v>
          </cell>
          <cell r="B4244">
            <v>483055</v>
          </cell>
          <cell r="C4244" t="str">
            <v>4735377</v>
          </cell>
          <cell r="D4244" t="str">
            <v>MDELIVERY</v>
          </cell>
          <cell r="E4244" t="str">
            <v>DESPACHO</v>
          </cell>
          <cell r="F4244" t="str">
            <v>NORMAL</v>
          </cell>
          <cell r="G4244" t="str">
            <v>FT76309</v>
          </cell>
          <cell r="H4244">
            <v>44915</v>
          </cell>
          <cell r="I4244" t="str">
            <v>ENTREGADO</v>
          </cell>
          <cell r="J4244">
            <v>44917</v>
          </cell>
          <cell r="K4244" t="str">
            <v>TAYUPANDA TAYUPANDA MARIA LIDA</v>
          </cell>
          <cell r="L4244" t="str">
            <v>LA ARGELIA CALLE E5A S27 91 Y 21 DE AGOSTO</v>
          </cell>
          <cell r="M4244" t="str">
            <v>0602091092</v>
          </cell>
          <cell r="N4244" t="str">
            <v>0993677570</v>
          </cell>
          <cell r="O4244" t="str">
            <v>0993677570</v>
          </cell>
          <cell r="P4244" t="str">
            <v>170605</v>
          </cell>
          <cell r="Q4244" t="str">
            <v>QUITO</v>
          </cell>
          <cell r="R4244" t="str">
            <v>PICHINCHA</v>
          </cell>
          <cell r="S4244" t="str">
            <v>QUITO</v>
          </cell>
          <cell r="T4244" t="str">
            <v>FLEXTRANS UIO</v>
          </cell>
          <cell r="U4244" t="str">
            <v>FLEXNETUIO_LOCAL</v>
          </cell>
          <cell r="V4244">
            <v>1</v>
          </cell>
          <cell r="W4244">
            <v>1</v>
          </cell>
          <cell r="X4244" t="str">
            <v>FLEXNET ECUADOR - MDELIVERY</v>
          </cell>
          <cell r="Y4244" t="str">
            <v>CALLE 28 DE JUNIO S/N Y GARCIA MORENO ENTRADA LLANO GRANDE</v>
          </cell>
        </row>
        <row r="4245">
          <cell r="A4245" t="str">
            <v>4741067</v>
          </cell>
          <cell r="B4245">
            <v>483056</v>
          </cell>
          <cell r="C4245" t="str">
            <v>4741067</v>
          </cell>
          <cell r="D4245" t="str">
            <v>MDELIVERY</v>
          </cell>
          <cell r="E4245" t="str">
            <v>DESPACHO</v>
          </cell>
          <cell r="F4245" t="str">
            <v>NORMAL</v>
          </cell>
          <cell r="G4245" t="str">
            <v>TF89940</v>
          </cell>
          <cell r="H4245">
            <v>44915</v>
          </cell>
          <cell r="I4245" t="str">
            <v>ENTREGADO</v>
          </cell>
          <cell r="J4245">
            <v>44916</v>
          </cell>
          <cell r="K4245" t="str">
            <v>LISSETTE JANETH HERRERA LOPEZ</v>
          </cell>
          <cell r="L4245" t="str">
            <v>TARQUI VIA A DAULE KM 11 Y MEDIO</v>
          </cell>
          <cell r="M4245" t="str">
            <v>0922859236</v>
          </cell>
          <cell r="N4245" t="str">
            <v>0987759360</v>
          </cell>
          <cell r="O4245" t="str">
            <v/>
          </cell>
          <cell r="P4245" t="str">
            <v>090706</v>
          </cell>
          <cell r="Q4245" t="str">
            <v>GUAYAQUIL</v>
          </cell>
          <cell r="R4245" t="str">
            <v>GUAYAS</v>
          </cell>
          <cell r="S4245" t="str">
            <v>GUAYAQUIL</v>
          </cell>
          <cell r="T4245" t="str">
            <v>CARGO UNION</v>
          </cell>
          <cell r="U4245" t="str">
            <v>FLEXNETUIO_GYE</v>
          </cell>
          <cell r="V4245">
            <v>1</v>
          </cell>
          <cell r="W4245">
            <v>1</v>
          </cell>
          <cell r="X4245" t="str">
            <v>FLEXNET ECUADOR - MDELIVERY</v>
          </cell>
          <cell r="Y4245" t="str">
            <v>CALLE 28 DE JUNIO S/N Y GARCIA MORENO ENTRADA LLANO GRANDE</v>
          </cell>
        </row>
        <row r="4246">
          <cell r="A4246" t="str">
            <v>4742338</v>
          </cell>
          <cell r="B4246">
            <v>483057</v>
          </cell>
          <cell r="C4246" t="str">
            <v>4742338</v>
          </cell>
          <cell r="D4246" t="str">
            <v>MDELIVERY</v>
          </cell>
          <cell r="E4246" t="str">
            <v>DESPACHO</v>
          </cell>
          <cell r="F4246" t="str">
            <v>NORMAL</v>
          </cell>
          <cell r="G4246" t="str">
            <v>031080004742338</v>
          </cell>
          <cell r="H4246">
            <v>44915</v>
          </cell>
          <cell r="I4246" t="str">
            <v>ENTREGADO</v>
          </cell>
          <cell r="J4246">
            <v>44917</v>
          </cell>
          <cell r="K4246" t="str">
            <v>JAIME EULOGIO ESCOBAR GUERRERO</v>
          </cell>
          <cell r="L4246" t="str">
            <v>DURAN TAMBO  AV TANASA SN</v>
          </cell>
          <cell r="M4246" t="str">
            <v>0912745460</v>
          </cell>
          <cell r="N4246" t="str">
            <v>0998309304</v>
          </cell>
          <cell r="O4246" t="str">
            <v>0998309304</v>
          </cell>
          <cell r="P4246" t="str">
            <v>092407</v>
          </cell>
          <cell r="Q4246" t="str">
            <v>DURAN</v>
          </cell>
          <cell r="R4246" t="str">
            <v>GUAYAS</v>
          </cell>
          <cell r="S4246" t="str">
            <v>ELOY ALFARO (DURAN)</v>
          </cell>
          <cell r="T4246" t="str">
            <v>TRAMACO</v>
          </cell>
          <cell r="U4246" t="str">
            <v>FLEXNETUIO_GYE</v>
          </cell>
          <cell r="V4246">
            <v>1</v>
          </cell>
          <cell r="W4246">
            <v>1</v>
          </cell>
          <cell r="X4246" t="str">
            <v>FLEXNET ECUADOR - MDELIVERY</v>
          </cell>
          <cell r="Y4246" t="str">
            <v>CALLE 28 DE JUNIO S/N Y GARCIA MORENO ENTRADA LLANO GRANDE</v>
          </cell>
        </row>
        <row r="4247">
          <cell r="A4247" t="str">
            <v>4742346</v>
          </cell>
          <cell r="B4247">
            <v>483058</v>
          </cell>
          <cell r="C4247" t="str">
            <v>4742346</v>
          </cell>
          <cell r="D4247" t="str">
            <v>MDELIVERY</v>
          </cell>
          <cell r="E4247" t="str">
            <v>DESPACHO</v>
          </cell>
          <cell r="F4247" t="str">
            <v>NORMAL</v>
          </cell>
          <cell r="G4247" t="str">
            <v>FT76286</v>
          </cell>
          <cell r="H4247">
            <v>44915</v>
          </cell>
          <cell r="I4247" t="str">
            <v>ENTREGADO</v>
          </cell>
          <cell r="J4247">
            <v>44916</v>
          </cell>
          <cell r="K4247" t="str">
            <v>MARITZA BERNARDA CARRASCO TAFUR</v>
          </cell>
          <cell r="L4247" t="str">
            <v>PUEMBO AV ARRAYANES KM 5  SN</v>
          </cell>
          <cell r="M4247" t="str">
            <v>1715023022</v>
          </cell>
          <cell r="N4247" t="str">
            <v>0995231520</v>
          </cell>
          <cell r="O4247" t="str">
            <v>0995231520</v>
          </cell>
          <cell r="P4247" t="str">
            <v>170905</v>
          </cell>
          <cell r="Q4247" t="str">
            <v>QUITO</v>
          </cell>
          <cell r="R4247" t="str">
            <v>PICHINCHA</v>
          </cell>
          <cell r="S4247" t="str">
            <v>PUEMBO</v>
          </cell>
          <cell r="T4247" t="str">
            <v>FLEXTRANS UIO</v>
          </cell>
          <cell r="U4247" t="str">
            <v>FLEXNETUIO_LOCAL</v>
          </cell>
          <cell r="V4247">
            <v>1</v>
          </cell>
          <cell r="W4247">
            <v>1</v>
          </cell>
          <cell r="X4247" t="str">
            <v>FLEXNET ECUADOR - MDELIVERY</v>
          </cell>
          <cell r="Y4247" t="str">
            <v>CALLE 28 DE JUNIO S/N Y GARCIA MORENO ENTRADA LLANO GRANDE</v>
          </cell>
        </row>
        <row r="4248">
          <cell r="A4248" t="str">
            <v>4742603</v>
          </cell>
          <cell r="B4248">
            <v>483059</v>
          </cell>
          <cell r="C4248" t="str">
            <v>4742603</v>
          </cell>
          <cell r="D4248" t="str">
            <v>MDELIVERY</v>
          </cell>
          <cell r="E4248" t="str">
            <v>DESPACHO</v>
          </cell>
          <cell r="F4248" t="str">
            <v>NORMAL</v>
          </cell>
          <cell r="G4248" t="str">
            <v>FT76294</v>
          </cell>
          <cell r="H4248">
            <v>44915</v>
          </cell>
          <cell r="I4248" t="str">
            <v>ENTREGADO</v>
          </cell>
          <cell r="J4248">
            <v>44917</v>
          </cell>
          <cell r="K4248" t="str">
            <v>MEDIAVILLA GONZALEZ PATRICIA ELIZABETH</v>
          </cell>
          <cell r="L4248" t="str">
            <v>CARCELEN   CALLE N91 A E10 16  PASAJE 19</v>
          </cell>
          <cell r="M4248" t="str">
            <v>1714266440</v>
          </cell>
          <cell r="N4248" t="str">
            <v>0995394911</v>
          </cell>
          <cell r="O4248" t="str">
            <v>023441031</v>
          </cell>
          <cell r="P4248" t="str">
            <v>170302</v>
          </cell>
          <cell r="Q4248" t="str">
            <v>QUITO</v>
          </cell>
          <cell r="R4248" t="str">
            <v>PICHINCHA</v>
          </cell>
          <cell r="S4248" t="str">
            <v>QUITO</v>
          </cell>
          <cell r="T4248" t="str">
            <v>FLEXTRANS UIO</v>
          </cell>
          <cell r="U4248" t="str">
            <v>FLEXNETUIO_LOCAL</v>
          </cell>
          <cell r="V4248">
            <v>1</v>
          </cell>
          <cell r="W4248">
            <v>1</v>
          </cell>
          <cell r="X4248" t="str">
            <v>FLEXNET ECUADOR - MDELIVERY</v>
          </cell>
          <cell r="Y4248" t="str">
            <v>CALLE 28 DE JUNIO S/N Y GARCIA MORENO ENTRADA LLANO GRANDE</v>
          </cell>
        </row>
        <row r="4249">
          <cell r="A4249" t="str">
            <v>4743370</v>
          </cell>
          <cell r="B4249">
            <v>483060</v>
          </cell>
          <cell r="C4249" t="str">
            <v>4743370</v>
          </cell>
          <cell r="D4249" t="str">
            <v>MDELIVERY</v>
          </cell>
          <cell r="E4249" t="str">
            <v>DESPACHO</v>
          </cell>
          <cell r="F4249" t="str">
            <v>DERIVADO PICK UP</v>
          </cell>
          <cell r="G4249" t="str">
            <v>031080004743370</v>
          </cell>
          <cell r="H4249">
            <v>44915</v>
          </cell>
          <cell r="I4249" t="str">
            <v>ENTREGADO</v>
          </cell>
          <cell r="J4249">
            <v>44918</v>
          </cell>
          <cell r="K4249" t="str">
            <v>Andres Wenceslao Ramos Naranjo</v>
          </cell>
          <cell r="L4249" t="str">
            <v>OFICINA TRAMACO PUNTO DE ATENCION SANTO DOMINGO</v>
          </cell>
          <cell r="M4249" t="str">
            <v>1600561300</v>
          </cell>
          <cell r="N4249" t="str">
            <v>0987152985</v>
          </cell>
          <cell r="O4249" t="str">
            <v/>
          </cell>
          <cell r="P4249" t="str">
            <v>SANTO DOMINGO</v>
          </cell>
          <cell r="Q4249" t="str">
            <v>SANTO DOMINGO</v>
          </cell>
          <cell r="R4249" t="str">
            <v>SANTO DOMINGO DE LOS TSACHILAS</v>
          </cell>
          <cell r="T4249" t="str">
            <v>TRAMACO</v>
          </cell>
          <cell r="U4249" t="str">
            <v>FLEXNETUIO_PROVINCIA</v>
          </cell>
          <cell r="V4249">
            <v>1</v>
          </cell>
          <cell r="W4249">
            <v>1</v>
          </cell>
          <cell r="X4249" t="str">
            <v>FLEXNET ECUADOR - MDELIVERY</v>
          </cell>
          <cell r="Y4249" t="str">
            <v>CALLE 28 DE JUNIO S/N Y GARCIA MORENO ENTRADA LLANO GRANDE</v>
          </cell>
        </row>
        <row r="4250">
          <cell r="A4250" t="str">
            <v>4745212</v>
          </cell>
          <cell r="B4250">
            <v>483061</v>
          </cell>
          <cell r="C4250" t="str">
            <v>4745212</v>
          </cell>
          <cell r="D4250" t="str">
            <v>MDELIVERY</v>
          </cell>
          <cell r="E4250" t="str">
            <v>DESPACHO</v>
          </cell>
          <cell r="F4250" t="str">
            <v>NORMAL</v>
          </cell>
          <cell r="G4250" t="str">
            <v>FT76299</v>
          </cell>
          <cell r="H4250">
            <v>44915</v>
          </cell>
          <cell r="I4250" t="str">
            <v>ENTREGADO</v>
          </cell>
          <cell r="J4250">
            <v>44916</v>
          </cell>
          <cell r="K4250" t="str">
            <v>Blanca Marina Simbana Quishpe</v>
          </cell>
          <cell r="L4250" t="str">
            <v>PUEMBO CALLE 25 DE JULIO N8 59 CALLE  LUIS SALAZAR</v>
          </cell>
          <cell r="M4250" t="str">
            <v>1716369457</v>
          </cell>
          <cell r="N4250" t="str">
            <v>0984373847</v>
          </cell>
          <cell r="O4250" t="str">
            <v/>
          </cell>
          <cell r="P4250" t="str">
            <v>170905</v>
          </cell>
          <cell r="Q4250" t="str">
            <v>QUITO</v>
          </cell>
          <cell r="R4250" t="str">
            <v>PICHINCHA</v>
          </cell>
          <cell r="S4250" t="str">
            <v>PUEMBO</v>
          </cell>
          <cell r="T4250" t="str">
            <v>FLEXTRANS UIO</v>
          </cell>
          <cell r="U4250" t="str">
            <v>FLEXNETUIO_LOCAL</v>
          </cell>
          <cell r="V4250">
            <v>1</v>
          </cell>
          <cell r="W4250">
            <v>1</v>
          </cell>
          <cell r="X4250" t="str">
            <v>FLEXNET ECUADOR - MDELIVERY</v>
          </cell>
          <cell r="Y4250" t="str">
            <v>CALLE 28 DE JUNIO S/N Y GARCIA MORENO ENTRADA LLANO GRANDE</v>
          </cell>
        </row>
        <row r="4251">
          <cell r="A4251" t="str">
            <v>4745276</v>
          </cell>
          <cell r="B4251">
            <v>483062</v>
          </cell>
          <cell r="C4251" t="str">
            <v>4745276</v>
          </cell>
          <cell r="D4251" t="str">
            <v>MDELIVERY</v>
          </cell>
          <cell r="E4251" t="str">
            <v>DESPACHO</v>
          </cell>
          <cell r="F4251" t="str">
            <v>NORMAL</v>
          </cell>
          <cell r="G4251" t="str">
            <v>031080004745276</v>
          </cell>
          <cell r="H4251">
            <v>44915</v>
          </cell>
          <cell r="I4251" t="str">
            <v>DEVOLUCION_EN_PROCESO</v>
          </cell>
          <cell r="J4251">
            <v>44918</v>
          </cell>
          <cell r="K4251" t="str">
            <v>IVAN LEON JORGE</v>
          </cell>
          <cell r="L4251" t="str">
            <v>ZAMORA AV DEL EJERCITO  SN</v>
          </cell>
          <cell r="M4251" t="str">
            <v>1900595230</v>
          </cell>
          <cell r="N4251" t="str">
            <v>0986551305</v>
          </cell>
          <cell r="O4251" t="str">
            <v>0986551305</v>
          </cell>
          <cell r="P4251" t="str">
            <v>190101</v>
          </cell>
          <cell r="Q4251" t="str">
            <v>ZAMORA</v>
          </cell>
          <cell r="R4251" t="str">
            <v>ZAMORA CHINCHIPE</v>
          </cell>
          <cell r="S4251" t="str">
            <v>ZAMORA</v>
          </cell>
          <cell r="T4251" t="str">
            <v>TRAMACO</v>
          </cell>
          <cell r="U4251" t="str">
            <v>FLEXNETUIO_PROVINCIA</v>
          </cell>
          <cell r="V4251">
            <v>1</v>
          </cell>
          <cell r="W4251">
            <v>1</v>
          </cell>
          <cell r="X4251" t="str">
            <v>FLEXNET ECUADOR - MDELIVERY</v>
          </cell>
          <cell r="Y4251" t="str">
            <v>CALLE 28 DE JUNIO S/N Y GARCIA MORENO ENTRADA LLANO GRANDE</v>
          </cell>
        </row>
        <row r="4252">
          <cell r="A4252" t="str">
            <v>4746234</v>
          </cell>
          <cell r="B4252">
            <v>483063</v>
          </cell>
          <cell r="C4252" t="str">
            <v>4746234</v>
          </cell>
          <cell r="D4252" t="str">
            <v>MDELIVERY</v>
          </cell>
          <cell r="E4252" t="str">
            <v>DESPACHO</v>
          </cell>
          <cell r="F4252" t="str">
            <v>NORMAL</v>
          </cell>
          <cell r="G4252" t="str">
            <v>TF89949</v>
          </cell>
          <cell r="H4252">
            <v>44915</v>
          </cell>
          <cell r="I4252" t="str">
            <v>ENTREGADO</v>
          </cell>
          <cell r="J4252">
            <v>44916</v>
          </cell>
          <cell r="K4252" t="str">
            <v>DOMINGUEZ ZAMBRANO DIANA KATHERINE</v>
          </cell>
          <cell r="L4252" t="str">
            <v>TARQUI VIA A COSTA KM 11</v>
          </cell>
          <cell r="M4252" t="str">
            <v>0922014667</v>
          </cell>
          <cell r="N4252" t="str">
            <v>0990573747</v>
          </cell>
          <cell r="O4252" t="str">
            <v>0990573747</v>
          </cell>
          <cell r="P4252" t="str">
            <v>090902</v>
          </cell>
          <cell r="Q4252" t="str">
            <v>GUAYAQUIL</v>
          </cell>
          <cell r="R4252" t="str">
            <v>GUAYAS</v>
          </cell>
          <cell r="S4252" t="str">
            <v>GUAYAQUIL</v>
          </cell>
          <cell r="T4252" t="str">
            <v>CARGO UNION</v>
          </cell>
          <cell r="U4252" t="str">
            <v>FLEXNETUIO_GYE</v>
          </cell>
          <cell r="V4252">
            <v>1</v>
          </cell>
          <cell r="W4252">
            <v>1</v>
          </cell>
          <cell r="X4252" t="str">
            <v>FLEXNET ECUADOR - MDELIVERY</v>
          </cell>
          <cell r="Y4252" t="str">
            <v>CALLE 28 DE JUNIO S/N Y GARCIA MORENO ENTRADA LLANO GRANDE</v>
          </cell>
        </row>
        <row r="4253">
          <cell r="A4253" t="str">
            <v>4746280</v>
          </cell>
          <cell r="B4253">
            <v>483064</v>
          </cell>
          <cell r="C4253" t="str">
            <v>4746280</v>
          </cell>
          <cell r="D4253" t="str">
            <v>MDELIVERY</v>
          </cell>
          <cell r="E4253" t="str">
            <v>DESPACHO</v>
          </cell>
          <cell r="F4253" t="str">
            <v>NORMAL</v>
          </cell>
          <cell r="G4253" t="str">
            <v>TF89946</v>
          </cell>
          <cell r="H4253">
            <v>44915</v>
          </cell>
          <cell r="I4253" t="str">
            <v>ENTREGADO</v>
          </cell>
          <cell r="J4253">
            <v>44916</v>
          </cell>
          <cell r="K4253" t="str">
            <v>JEFFERSON AUGUSTO GOMEZ FAJARDO</v>
          </cell>
          <cell r="L4253" t="str">
            <v>TARQUI    BASTION POPULAR BLOQUE 1 MZ1703   SOLAR 35 CALLE EL TREBOL</v>
          </cell>
          <cell r="M4253" t="str">
            <v>0957967201</v>
          </cell>
          <cell r="N4253" t="str">
            <v>0968047586</v>
          </cell>
          <cell r="O4253" t="str">
            <v>0968047586</v>
          </cell>
          <cell r="P4253" t="str">
            <v>090705</v>
          </cell>
          <cell r="Q4253" t="str">
            <v>GUAYAQUIL</v>
          </cell>
          <cell r="R4253" t="str">
            <v>GUAYAS</v>
          </cell>
          <cell r="S4253" t="str">
            <v>GUAYAQUIL</v>
          </cell>
          <cell r="T4253" t="str">
            <v>CARGO UNION</v>
          </cell>
          <cell r="U4253" t="str">
            <v>FLEXNETUIO_GYE</v>
          </cell>
          <cell r="V4253">
            <v>1</v>
          </cell>
          <cell r="W4253">
            <v>1</v>
          </cell>
          <cell r="X4253" t="str">
            <v>FLEXNET ECUADOR - MDELIVERY</v>
          </cell>
          <cell r="Y4253" t="str">
            <v>CALLE 28 DE JUNIO S/N Y GARCIA MORENO ENTRADA LLANO GRANDE</v>
          </cell>
        </row>
        <row r="4254">
          <cell r="A4254" t="str">
            <v>4746483</v>
          </cell>
          <cell r="B4254">
            <v>483065</v>
          </cell>
          <cell r="C4254" t="str">
            <v>4746483</v>
          </cell>
          <cell r="D4254" t="str">
            <v>MDELIVERY</v>
          </cell>
          <cell r="E4254" t="str">
            <v>DESPACHO</v>
          </cell>
          <cell r="F4254" t="str">
            <v>NORMAL</v>
          </cell>
          <cell r="G4254" t="str">
            <v>031080004746483</v>
          </cell>
          <cell r="H4254">
            <v>44915</v>
          </cell>
          <cell r="I4254" t="str">
            <v>ENTREGADO</v>
          </cell>
          <cell r="J4254">
            <v>44917</v>
          </cell>
          <cell r="K4254" t="str">
            <v>Jose Isidro Mera Zambrano</v>
          </cell>
          <cell r="L4254" t="str">
            <v>LOS ESTEROS CALLE AV 107 SN Y CALLE 122</v>
          </cell>
          <cell r="M4254" t="str">
            <v>0802858787</v>
          </cell>
          <cell r="N4254" t="str">
            <v>0989987653</v>
          </cell>
          <cell r="O4254" t="str">
            <v>0989987653</v>
          </cell>
          <cell r="P4254" t="str">
            <v>130208</v>
          </cell>
          <cell r="Q4254" t="str">
            <v>MANTA</v>
          </cell>
          <cell r="R4254" t="str">
            <v>MANABI</v>
          </cell>
          <cell r="S4254" t="str">
            <v>MANTA</v>
          </cell>
          <cell r="T4254" t="str">
            <v>TRAMACO</v>
          </cell>
          <cell r="U4254" t="str">
            <v>FLEXNETUIO_PROVINCIA</v>
          </cell>
          <cell r="V4254">
            <v>1</v>
          </cell>
          <cell r="W4254">
            <v>1</v>
          </cell>
          <cell r="X4254" t="str">
            <v>FLEXNET ECUADOR - MDELIVERY</v>
          </cell>
          <cell r="Y4254" t="str">
            <v>CALLE 28 DE JUNIO S/N Y GARCIA MORENO ENTRADA LLANO GRANDE</v>
          </cell>
        </row>
        <row r="4255">
          <cell r="A4255" t="str">
            <v>4746881</v>
          </cell>
          <cell r="B4255">
            <v>483066</v>
          </cell>
          <cell r="C4255" t="str">
            <v>4746881</v>
          </cell>
          <cell r="D4255" t="str">
            <v>MDELIVERY</v>
          </cell>
          <cell r="E4255" t="str">
            <v>DESPACHO</v>
          </cell>
          <cell r="F4255" t="str">
            <v>NORMAL</v>
          </cell>
          <cell r="G4255" t="str">
            <v>FT76298</v>
          </cell>
          <cell r="H4255">
            <v>44915</v>
          </cell>
          <cell r="I4255" t="str">
            <v>ENTREGADO</v>
          </cell>
          <cell r="J4255">
            <v>44916</v>
          </cell>
          <cell r="K4255" t="str">
            <v>ANDREA ESTEFANIA PUERRES ALQUEDAN</v>
          </cell>
          <cell r="L4255" t="str">
            <v>CALDERON  CALLE PASAJE 1  LOTE 10 CALLE  JULIO RAUL ANDRADE</v>
          </cell>
          <cell r="M4255" t="str">
            <v>1003225859</v>
          </cell>
          <cell r="N4255" t="str">
            <v>0982912991</v>
          </cell>
          <cell r="O4255" t="str">
            <v/>
          </cell>
          <cell r="P4255" t="str">
            <v>170204</v>
          </cell>
          <cell r="Q4255" t="str">
            <v>QUITO</v>
          </cell>
          <cell r="R4255" t="str">
            <v>PICHINCHA</v>
          </cell>
          <cell r="S4255" t="str">
            <v>CALDERON (CARAPUNGO)</v>
          </cell>
          <cell r="T4255" t="str">
            <v>FLEXTRANS UIO</v>
          </cell>
          <cell r="U4255" t="str">
            <v>FLEXNETUIO_LOCAL</v>
          </cell>
          <cell r="V4255">
            <v>1</v>
          </cell>
          <cell r="W4255">
            <v>1</v>
          </cell>
          <cell r="X4255" t="str">
            <v>FLEXNET ECUADOR - MDELIVERY</v>
          </cell>
          <cell r="Y4255" t="str">
            <v>CALLE 28 DE JUNIO S/N Y GARCIA MORENO ENTRADA LLANO GRANDE</v>
          </cell>
        </row>
        <row r="4256">
          <cell r="A4256" t="str">
            <v>4747069</v>
          </cell>
          <cell r="B4256">
            <v>483067</v>
          </cell>
          <cell r="C4256" t="str">
            <v>4747069</v>
          </cell>
          <cell r="D4256" t="str">
            <v>MDELIVERY</v>
          </cell>
          <cell r="E4256" t="str">
            <v>DESPACHO</v>
          </cell>
          <cell r="F4256" t="str">
            <v>NORMAL</v>
          </cell>
          <cell r="G4256" t="str">
            <v>031080004747069</v>
          </cell>
          <cell r="H4256">
            <v>44915</v>
          </cell>
          <cell r="I4256" t="str">
            <v>ENTREGADO</v>
          </cell>
          <cell r="J4256">
            <v>44916</v>
          </cell>
          <cell r="K4256" t="str">
            <v>Rommel Israel Nunez Ruiz</v>
          </cell>
          <cell r="L4256" t="str">
            <v>LA MATRIZ CALLE ANTONIO CLAVIJO  SN CALLE BERNARDINO ECHEVERRIA</v>
          </cell>
          <cell r="M4256" t="str">
            <v>1804164554</v>
          </cell>
          <cell r="N4256" t="str">
            <v>0969000010</v>
          </cell>
          <cell r="O4256" t="str">
            <v>0969000010</v>
          </cell>
          <cell r="P4256" t="str">
            <v>180212</v>
          </cell>
          <cell r="Q4256" t="str">
            <v>AMBATO</v>
          </cell>
          <cell r="R4256" t="str">
            <v>TUNGURAHUA</v>
          </cell>
          <cell r="S4256" t="str">
            <v>SANTA ROSA</v>
          </cell>
          <cell r="T4256" t="str">
            <v>TRAMACO</v>
          </cell>
          <cell r="U4256" t="str">
            <v>FLEXNETUIO_PROVINCIA</v>
          </cell>
          <cell r="V4256">
            <v>1</v>
          </cell>
          <cell r="W4256">
            <v>1</v>
          </cell>
          <cell r="X4256" t="str">
            <v>FLEXNET ECUADOR - MDELIVERY</v>
          </cell>
          <cell r="Y4256" t="str">
            <v>CALLE 28 DE JUNIO S/N Y GARCIA MORENO ENTRADA LLANO GRANDE</v>
          </cell>
        </row>
        <row r="4257">
          <cell r="A4257" t="str">
            <v>4747072</v>
          </cell>
          <cell r="B4257">
            <v>483068</v>
          </cell>
          <cell r="C4257" t="str">
            <v>4747072</v>
          </cell>
          <cell r="D4257" t="str">
            <v>MDELIVERY</v>
          </cell>
          <cell r="E4257" t="str">
            <v>DESPACHO</v>
          </cell>
          <cell r="F4257" t="str">
            <v>NORMAL</v>
          </cell>
          <cell r="G4257" t="str">
            <v>FT76296</v>
          </cell>
          <cell r="H4257">
            <v>44915</v>
          </cell>
          <cell r="I4257" t="str">
            <v>ENTREGADO</v>
          </cell>
          <cell r="J4257">
            <v>44917</v>
          </cell>
          <cell r="K4257" t="str">
            <v>Luis Alfredo Parreno Pincay</v>
          </cell>
          <cell r="L4257" t="str">
            <v>JIPIJAPA CALLE SIMON BOLIVAR SN VIA NAYON</v>
          </cell>
          <cell r="M4257" t="str">
            <v>1707019905</v>
          </cell>
          <cell r="N4257" t="str">
            <v>0962857838</v>
          </cell>
          <cell r="O4257" t="str">
            <v>0962857838</v>
          </cell>
          <cell r="P4257" t="str">
            <v>170503</v>
          </cell>
          <cell r="Q4257" t="str">
            <v>QUITO</v>
          </cell>
          <cell r="R4257" t="str">
            <v>PICHINCHA</v>
          </cell>
          <cell r="S4257" t="str">
            <v>QUITO</v>
          </cell>
          <cell r="T4257" t="str">
            <v>FLEXTRANS UIO</v>
          </cell>
          <cell r="U4257" t="str">
            <v>FLEXNETUIO_LOCAL</v>
          </cell>
          <cell r="V4257">
            <v>1</v>
          </cell>
          <cell r="W4257">
            <v>1</v>
          </cell>
          <cell r="X4257" t="str">
            <v>FLEXNET ECUADOR - MDELIVERY</v>
          </cell>
          <cell r="Y4257" t="str">
            <v>CALLE 28 DE JUNIO S/N Y GARCIA MORENO ENTRADA LLANO GRANDE</v>
          </cell>
        </row>
        <row r="4258">
          <cell r="A4258" t="str">
            <v>4747073</v>
          </cell>
          <cell r="B4258">
            <v>483069</v>
          </cell>
          <cell r="C4258" t="str">
            <v>4747073</v>
          </cell>
          <cell r="D4258" t="str">
            <v>MDELIVERY</v>
          </cell>
          <cell r="E4258" t="str">
            <v>DESPACHO</v>
          </cell>
          <cell r="F4258" t="str">
            <v>NORMAL</v>
          </cell>
          <cell r="G4258" t="str">
            <v>FT76304</v>
          </cell>
          <cell r="H4258">
            <v>44915</v>
          </cell>
          <cell r="I4258" t="str">
            <v>ENTREGADO</v>
          </cell>
          <cell r="J4258">
            <v>44916</v>
          </cell>
          <cell r="K4258" t="str">
            <v>AMPARO PILAR TIPANLUISA FLORES TIPANLUISA FLORES</v>
          </cell>
          <cell r="L4258" t="str">
            <v>RUMIPAMBA   AV  MARIANA DE JESUS   N31 79  CALL RIO YAUPI</v>
          </cell>
          <cell r="M4258" t="str">
            <v>1726235730</v>
          </cell>
          <cell r="N4258" t="str">
            <v>0963023993</v>
          </cell>
          <cell r="O4258" t="str">
            <v/>
          </cell>
          <cell r="P4258" t="str">
            <v>170520</v>
          </cell>
          <cell r="Q4258" t="str">
            <v>QUITO</v>
          </cell>
          <cell r="R4258" t="str">
            <v>PICHINCHA</v>
          </cell>
          <cell r="S4258" t="str">
            <v>QUITO</v>
          </cell>
          <cell r="T4258" t="str">
            <v>FLEXTRANS UIO</v>
          </cell>
          <cell r="U4258" t="str">
            <v>FLEXNETUIO_LOCAL</v>
          </cell>
          <cell r="V4258">
            <v>1</v>
          </cell>
          <cell r="W4258">
            <v>1</v>
          </cell>
          <cell r="X4258" t="str">
            <v>FLEXNET ECUADOR - MDELIVERY</v>
          </cell>
          <cell r="Y4258" t="str">
            <v>CALLE 28 DE JUNIO S/N Y GARCIA MORENO ENTRADA LLANO GRANDE</v>
          </cell>
        </row>
        <row r="4259">
          <cell r="A4259" t="str">
            <v>4747151</v>
          </cell>
          <cell r="B4259">
            <v>483070</v>
          </cell>
          <cell r="C4259" t="str">
            <v>4747151</v>
          </cell>
          <cell r="D4259" t="str">
            <v>MDELIVERY</v>
          </cell>
          <cell r="E4259" t="str">
            <v>DESPACHO</v>
          </cell>
          <cell r="F4259" t="str">
            <v>NORMAL</v>
          </cell>
          <cell r="G4259" t="str">
            <v>FT76287</v>
          </cell>
          <cell r="H4259">
            <v>44915</v>
          </cell>
          <cell r="I4259" t="str">
            <v>ENTREGADO</v>
          </cell>
          <cell r="J4259">
            <v>44917</v>
          </cell>
          <cell r="K4259" t="str">
            <v>Luis Alfredo Parreno Pincay</v>
          </cell>
          <cell r="L4259" t="str">
            <v>JIPIJAPA  SIMON BOLIVAR  SN   VIA NAYON</v>
          </cell>
          <cell r="M4259" t="str">
            <v>1707019905</v>
          </cell>
          <cell r="N4259" t="str">
            <v>0983058425</v>
          </cell>
          <cell r="O4259" t="str">
            <v>0983058425</v>
          </cell>
          <cell r="P4259" t="str">
            <v>170503</v>
          </cell>
          <cell r="Q4259" t="str">
            <v>QUITO</v>
          </cell>
          <cell r="R4259" t="str">
            <v>PICHINCHA</v>
          </cell>
          <cell r="S4259" t="str">
            <v>QUITO</v>
          </cell>
          <cell r="T4259" t="str">
            <v>FLEXTRANS UIO</v>
          </cell>
          <cell r="U4259" t="str">
            <v>FLEXNETUIO_LOCAL</v>
          </cell>
          <cell r="V4259">
            <v>1</v>
          </cell>
          <cell r="W4259">
            <v>1</v>
          </cell>
          <cell r="X4259" t="str">
            <v>FLEXNET ECUADOR - MDELIVERY</v>
          </cell>
          <cell r="Y4259" t="str">
            <v>CALLE 28 DE JUNIO S/N Y GARCIA MORENO ENTRADA LLANO GRANDE</v>
          </cell>
        </row>
        <row r="4260">
          <cell r="A4260" t="str">
            <v>4747297</v>
          </cell>
          <cell r="B4260">
            <v>483071</v>
          </cell>
          <cell r="C4260" t="str">
            <v>4747297</v>
          </cell>
          <cell r="D4260" t="str">
            <v>MDELIVERY</v>
          </cell>
          <cell r="E4260" t="str">
            <v>DESPACHO</v>
          </cell>
          <cell r="F4260" t="str">
            <v>NORMAL</v>
          </cell>
          <cell r="G4260" t="str">
            <v>031080004747297</v>
          </cell>
          <cell r="H4260">
            <v>44915</v>
          </cell>
          <cell r="I4260" t="str">
            <v>ENTREGADO</v>
          </cell>
          <cell r="J4260">
            <v>44917</v>
          </cell>
          <cell r="K4260" t="str">
            <v>YACQUELINE VICTORIA MENDOZA CASTANEDA</v>
          </cell>
          <cell r="L4260" t="str">
            <v>EL EMPALME CALL DAULE SN CALLE QUITO</v>
          </cell>
          <cell r="M4260" t="str">
            <v>1205878695</v>
          </cell>
          <cell r="N4260" t="str">
            <v>0979142009</v>
          </cell>
          <cell r="O4260" t="str">
            <v/>
          </cell>
          <cell r="P4260" t="str">
            <v>091503</v>
          </cell>
          <cell r="Q4260" t="str">
            <v>EL EMPALME</v>
          </cell>
          <cell r="R4260" t="str">
            <v>GUAYAS</v>
          </cell>
          <cell r="S4260" t="str">
            <v>VELASCO IBARRA (CAB. EL EMPALME)</v>
          </cell>
          <cell r="T4260" t="str">
            <v>TRAMACO</v>
          </cell>
          <cell r="U4260" t="str">
            <v>FLEXNETUIO_PROVINCIA</v>
          </cell>
          <cell r="V4260">
            <v>1</v>
          </cell>
          <cell r="W4260">
            <v>1</v>
          </cell>
          <cell r="X4260" t="str">
            <v>FLEXNET ECUADOR - MDELIVERY</v>
          </cell>
          <cell r="Y4260" t="str">
            <v>CALLE 28 DE JUNIO S/N Y GARCIA MORENO ENTRADA LLANO GRANDE</v>
          </cell>
        </row>
        <row r="4261">
          <cell r="A4261" t="str">
            <v>4747332</v>
          </cell>
          <cell r="B4261">
            <v>483072</v>
          </cell>
          <cell r="C4261" t="str">
            <v>4747332</v>
          </cell>
          <cell r="D4261" t="str">
            <v>MDELIVERY</v>
          </cell>
          <cell r="E4261" t="str">
            <v>DESPACHO</v>
          </cell>
          <cell r="F4261" t="str">
            <v>NORMAL</v>
          </cell>
          <cell r="G4261" t="str">
            <v>031080004747332</v>
          </cell>
          <cell r="H4261">
            <v>44915</v>
          </cell>
          <cell r="I4261" t="str">
            <v>ENTREGADO</v>
          </cell>
          <cell r="J4261">
            <v>44917</v>
          </cell>
          <cell r="K4261" t="str">
            <v>CABALLERO GUERRERO VICTORIA MARIA DE LOURDES</v>
          </cell>
          <cell r="L4261" t="str">
            <v>BALLENITA CALLE 9 903 Y AV DECIMA</v>
          </cell>
          <cell r="M4261" t="str">
            <v>0902723998</v>
          </cell>
          <cell r="N4261" t="str">
            <v>0999265084</v>
          </cell>
          <cell r="O4261" t="str">
            <v>0900000000</v>
          </cell>
          <cell r="P4261" t="str">
            <v>240103</v>
          </cell>
          <cell r="Q4261" t="str">
            <v>SANTA ELENA</v>
          </cell>
          <cell r="R4261" t="str">
            <v>SANTA ELENA</v>
          </cell>
          <cell r="S4261" t="str">
            <v>SANTA ELENA</v>
          </cell>
          <cell r="T4261" t="str">
            <v>TRAMACO</v>
          </cell>
          <cell r="U4261" t="str">
            <v>FLEXNETUIO_PROVINCIA</v>
          </cell>
          <cell r="V4261">
            <v>1</v>
          </cell>
          <cell r="W4261">
            <v>1</v>
          </cell>
          <cell r="X4261" t="str">
            <v>FLEXNET ECUADOR - MDELIVERY</v>
          </cell>
          <cell r="Y4261" t="str">
            <v>CALLE 28 DE JUNIO S/N Y GARCIA MORENO ENTRADA LLANO GRANDE</v>
          </cell>
        </row>
        <row r="4262">
          <cell r="A4262" t="str">
            <v>4747733</v>
          </cell>
          <cell r="B4262">
            <v>483073</v>
          </cell>
          <cell r="C4262" t="str">
            <v>4747733</v>
          </cell>
          <cell r="D4262" t="str">
            <v>MDELIVERY</v>
          </cell>
          <cell r="E4262" t="str">
            <v>DESPACHO</v>
          </cell>
          <cell r="F4262" t="str">
            <v>NORMAL</v>
          </cell>
          <cell r="G4262" t="str">
            <v>TF89941</v>
          </cell>
          <cell r="H4262">
            <v>44915</v>
          </cell>
          <cell r="I4262" t="str">
            <v>ENTREGADO</v>
          </cell>
          <cell r="J4262">
            <v>44916</v>
          </cell>
          <cell r="K4262" t="str">
            <v>LIBIO GERMAN ORTIZ CHENCHE</v>
          </cell>
          <cell r="L4262" t="str">
            <v>XIMENA CALLE AV GUARANDA 187 Y PORTETE DE TARQUI</v>
          </cell>
          <cell r="M4262" t="str">
            <v>0801224387</v>
          </cell>
          <cell r="N4262" t="str">
            <v>0997172552</v>
          </cell>
          <cell r="O4262" t="str">
            <v>0997172552</v>
          </cell>
          <cell r="P4262" t="str">
            <v>090308</v>
          </cell>
          <cell r="Q4262" t="str">
            <v>GUAYAQUIL</v>
          </cell>
          <cell r="R4262" t="str">
            <v>GUAYAS</v>
          </cell>
          <cell r="S4262" t="str">
            <v>GUAYAQUIL</v>
          </cell>
          <cell r="T4262" t="str">
            <v>CARGO UNION</v>
          </cell>
          <cell r="U4262" t="str">
            <v>FLEXNETUIO_GYE</v>
          </cell>
          <cell r="V4262">
            <v>1</v>
          </cell>
          <cell r="W4262">
            <v>1</v>
          </cell>
          <cell r="X4262" t="str">
            <v>FLEXNET ECUADOR - MDELIVERY</v>
          </cell>
          <cell r="Y4262" t="str">
            <v>CALLE 28 DE JUNIO S/N Y GARCIA MORENO ENTRADA LLANO GRANDE</v>
          </cell>
        </row>
        <row r="4263">
          <cell r="A4263" t="str">
            <v>4747755</v>
          </cell>
          <cell r="B4263">
            <v>483074</v>
          </cell>
          <cell r="C4263" t="str">
            <v>4747755</v>
          </cell>
          <cell r="D4263" t="str">
            <v>MDELIVERY</v>
          </cell>
          <cell r="E4263" t="str">
            <v>DESPACHO</v>
          </cell>
          <cell r="F4263" t="str">
            <v>NORMAL</v>
          </cell>
          <cell r="G4263" t="str">
            <v>TF89950</v>
          </cell>
          <cell r="H4263">
            <v>44915</v>
          </cell>
          <cell r="I4263" t="str">
            <v>ENTREGADO</v>
          </cell>
          <cell r="J4263">
            <v>44916</v>
          </cell>
          <cell r="K4263" t="str">
            <v>JAVIER ALEJANDRO JIMENEZ LUCAS</v>
          </cell>
          <cell r="L4263" t="str">
            <v>ROCA  CALLE RUMICHACA N 305 CALLE MANUEL GALECIO</v>
          </cell>
          <cell r="M4263" t="str">
            <v>0924253461</v>
          </cell>
          <cell r="N4263" t="str">
            <v>0982722142</v>
          </cell>
          <cell r="O4263" t="str">
            <v/>
          </cell>
          <cell r="P4263" t="str">
            <v>090306</v>
          </cell>
          <cell r="Q4263" t="str">
            <v>GUAYAQUIL</v>
          </cell>
          <cell r="R4263" t="str">
            <v>GUAYAS</v>
          </cell>
          <cell r="S4263" t="str">
            <v>GUAYAQUIL</v>
          </cell>
          <cell r="T4263" t="str">
            <v>CARGO UNION</v>
          </cell>
          <cell r="U4263" t="str">
            <v>FLEXNETUIO_GYE</v>
          </cell>
          <cell r="V4263">
            <v>1</v>
          </cell>
          <cell r="W4263">
            <v>1</v>
          </cell>
          <cell r="X4263" t="str">
            <v>FLEXNET ECUADOR - MDELIVERY</v>
          </cell>
          <cell r="Y4263" t="str">
            <v>CALLE 28 DE JUNIO S/N Y GARCIA MORENO ENTRADA LLANO GRANDE</v>
          </cell>
        </row>
        <row r="4264">
          <cell r="A4264" t="str">
            <v>4748046</v>
          </cell>
          <cell r="B4264">
            <v>483075</v>
          </cell>
          <cell r="C4264" t="str">
            <v>4748046</v>
          </cell>
          <cell r="D4264" t="str">
            <v>MDELIVERY</v>
          </cell>
          <cell r="E4264" t="str">
            <v>DESPACHO</v>
          </cell>
          <cell r="F4264" t="str">
            <v>NORMAL</v>
          </cell>
          <cell r="G4264" t="str">
            <v>TF89944</v>
          </cell>
          <cell r="H4264">
            <v>44915</v>
          </cell>
          <cell r="I4264" t="str">
            <v>ENTREGADO</v>
          </cell>
          <cell r="J4264">
            <v>44916</v>
          </cell>
          <cell r="K4264" t="str">
            <v>FRANCIS ALEXANDER PARRAGA VERGARA</v>
          </cell>
          <cell r="L4264" t="str">
            <v>XIMENA   COOP 7 LAGOS  MZ 44 VILLA 19 CALLE SAN MIGUEL DE LOS BANCOS</v>
          </cell>
          <cell r="M4264" t="str">
            <v>0922317565</v>
          </cell>
          <cell r="N4264" t="str">
            <v>0984959940</v>
          </cell>
          <cell r="O4264" t="str">
            <v/>
          </cell>
          <cell r="P4264" t="str">
            <v>090107</v>
          </cell>
          <cell r="Q4264" t="str">
            <v>GUAYAQUIL</v>
          </cell>
          <cell r="R4264" t="str">
            <v>GUAYAS</v>
          </cell>
          <cell r="S4264" t="str">
            <v>GUAYAQUIL</v>
          </cell>
          <cell r="T4264" t="str">
            <v>CARGO UNION</v>
          </cell>
          <cell r="U4264" t="str">
            <v>FLEXNETUIO_GYE</v>
          </cell>
          <cell r="V4264">
            <v>1</v>
          </cell>
          <cell r="W4264">
            <v>1</v>
          </cell>
          <cell r="X4264" t="str">
            <v>FLEXNET ECUADOR - MDELIVERY</v>
          </cell>
          <cell r="Y4264" t="str">
            <v>CALLE 28 DE JUNIO S/N Y GARCIA MORENO ENTRADA LLANO GRANDE</v>
          </cell>
        </row>
        <row r="4265">
          <cell r="A4265" t="str">
            <v>4748085</v>
          </cell>
          <cell r="B4265">
            <v>483076</v>
          </cell>
          <cell r="C4265" t="str">
            <v>4748085</v>
          </cell>
          <cell r="D4265" t="str">
            <v>MDELIVERY</v>
          </cell>
          <cell r="E4265" t="str">
            <v>DESPACHO</v>
          </cell>
          <cell r="F4265" t="str">
            <v>DERIVADO PICK UP</v>
          </cell>
          <cell r="G4265" t="str">
            <v>031080004748085</v>
          </cell>
          <cell r="H4265">
            <v>44915</v>
          </cell>
          <cell r="I4265" t="str">
            <v>ENTREGADO</v>
          </cell>
          <cell r="J4265">
            <v>44918</v>
          </cell>
          <cell r="K4265" t="str">
            <v>JUAN MARCELO ZUNIGA GARCIA</v>
          </cell>
          <cell r="L4265" t="str">
            <v>OFICINA TRAMACO PUNTO DE ATENCION PUMAPUNGO CUENCA</v>
          </cell>
          <cell r="M4265" t="str">
            <v>0102863958</v>
          </cell>
          <cell r="N4265" t="str">
            <v>0978784657</v>
          </cell>
          <cell r="O4265" t="str">
            <v>0978784657</v>
          </cell>
          <cell r="P4265" t="str">
            <v>CUENCA</v>
          </cell>
          <cell r="Q4265" t="str">
            <v>CUENCA</v>
          </cell>
          <cell r="R4265" t="str">
            <v>AZUAY</v>
          </cell>
          <cell r="T4265" t="str">
            <v>TRAMACO</v>
          </cell>
          <cell r="U4265" t="str">
            <v>FLEXNETUIO_PROVINCIA</v>
          </cell>
          <cell r="V4265">
            <v>1</v>
          </cell>
          <cell r="W4265">
            <v>1</v>
          </cell>
          <cell r="X4265" t="str">
            <v>FLEXNET ECUADOR - MDELIVERY</v>
          </cell>
          <cell r="Y4265" t="str">
            <v>CALLE 28 DE JUNIO S/N Y GARCIA MORENO ENTRADA LLANO GRANDE</v>
          </cell>
        </row>
        <row r="4266">
          <cell r="A4266" t="str">
            <v>4748141</v>
          </cell>
          <cell r="B4266">
            <v>483078</v>
          </cell>
          <cell r="C4266" t="str">
            <v>4748141</v>
          </cell>
          <cell r="D4266" t="str">
            <v>MDELIVERY</v>
          </cell>
          <cell r="E4266" t="str">
            <v>DESPACHO</v>
          </cell>
          <cell r="F4266" t="str">
            <v>NORMAL</v>
          </cell>
          <cell r="G4266" t="str">
            <v>FT76300</v>
          </cell>
          <cell r="H4266">
            <v>44915</v>
          </cell>
          <cell r="I4266" t="str">
            <v>ENTREGADO</v>
          </cell>
          <cell r="J4266">
            <v>44916</v>
          </cell>
          <cell r="K4266" t="str">
            <v>DIEGO ENDARA</v>
          </cell>
          <cell r="L4266" t="str">
            <v>MARISCAL SUCRE CALLE WILSON N10 52   AV 12 DE OCTUBRE</v>
          </cell>
          <cell r="M4266" t="str">
            <v>1713882478</v>
          </cell>
          <cell r="N4266" t="str">
            <v>0995754466</v>
          </cell>
          <cell r="O4266" t="str">
            <v>0995754466</v>
          </cell>
          <cell r="P4266" t="str">
            <v>170523</v>
          </cell>
          <cell r="Q4266" t="str">
            <v>QUITO</v>
          </cell>
          <cell r="R4266" t="str">
            <v>PICHINCHA</v>
          </cell>
          <cell r="S4266" t="str">
            <v>QUITO</v>
          </cell>
          <cell r="T4266" t="str">
            <v>FLEXTRANS UIO</v>
          </cell>
          <cell r="U4266" t="str">
            <v>FLEXNETUIO_LOCAL</v>
          </cell>
          <cell r="V4266">
            <v>1</v>
          </cell>
          <cell r="W4266">
            <v>1</v>
          </cell>
          <cell r="X4266" t="str">
            <v>FLEXNET ECUADOR - MDELIVERY</v>
          </cell>
          <cell r="Y4266" t="str">
            <v>CALLE 28 DE JUNIO S/N Y GARCIA MORENO ENTRADA LLANO GRANDE</v>
          </cell>
        </row>
        <row r="4267">
          <cell r="A4267" t="str">
            <v>10422274068</v>
          </cell>
          <cell r="B4267">
            <v>483052</v>
          </cell>
          <cell r="C4267" t="str">
            <v>10422274068</v>
          </cell>
          <cell r="D4267" t="str">
            <v>MOVISTAR</v>
          </cell>
          <cell r="E4267" t="str">
            <v>RETIRO</v>
          </cell>
          <cell r="F4267" t="str">
            <v>NORMAL</v>
          </cell>
          <cell r="G4267" t="str">
            <v>TS8501</v>
          </cell>
          <cell r="H4267">
            <v>44915</v>
          </cell>
          <cell r="I4267" t="str">
            <v>ENTREGADO</v>
          </cell>
          <cell r="J4267">
            <v>44915</v>
          </cell>
          <cell r="K4267" t="str">
            <v>FLEXNET UIO</v>
          </cell>
          <cell r="L4267" t="str">
            <v>GARCIA MORENO Y 28 DE JUNIO</v>
          </cell>
          <cell r="N4267" t="str">
            <v>939675393</v>
          </cell>
          <cell r="O4267" t="str">
            <v>939675393</v>
          </cell>
          <cell r="P4267" t="str">
            <v>170208</v>
          </cell>
          <cell r="Q4267" t="str">
            <v>QUITO</v>
          </cell>
          <cell r="R4267" t="str">
            <v>PICHINCHA</v>
          </cell>
          <cell r="S4267" t="str">
            <v>CALDERON (CARAPUNGO)</v>
          </cell>
          <cell r="T4267" t="str">
            <v>EXPRESSCON</v>
          </cell>
          <cell r="U4267" t="str">
            <v>FLEXNETUIO_LOCAL</v>
          </cell>
          <cell r="V4267">
            <v>1</v>
          </cell>
          <cell r="W4267">
            <v>203</v>
          </cell>
          <cell r="X4267" t="str">
            <v>COIMPEXA</v>
          </cell>
          <cell r="Y4267" t="str">
            <v>ADUANA-TABABELA</v>
          </cell>
        </row>
        <row r="4268">
          <cell r="A4268" t="str">
            <v>22-2656</v>
          </cell>
          <cell r="B4268">
            <v>483051</v>
          </cell>
          <cell r="C4268" t="str">
            <v>22-2656</v>
          </cell>
          <cell r="D4268" t="str">
            <v>VENTURA</v>
          </cell>
          <cell r="E4268" t="str">
            <v>DESPACHO</v>
          </cell>
          <cell r="F4268" t="str">
            <v>NORMAL</v>
          </cell>
          <cell r="G4268" t="str">
            <v>FT76264</v>
          </cell>
          <cell r="H4268">
            <v>44915</v>
          </cell>
          <cell r="I4268" t="str">
            <v>ENTREGADO</v>
          </cell>
          <cell r="J4268">
            <v>44916</v>
          </cell>
          <cell r="K4268" t="str">
            <v>AMBATO MANUELITA SÁEN	 JAVIER VALENCIA   992565725</v>
          </cell>
          <cell r="L4268" t="str">
            <v>AV. MANUELITA SÁENZ  Y PÍO BAROJA NESSI</v>
          </cell>
          <cell r="M4268" t="str">
            <v>1890141818001_8</v>
          </cell>
          <cell r="P4268" t="str">
            <v>180103</v>
          </cell>
          <cell r="Q4268" t="str">
            <v>AMBATO</v>
          </cell>
          <cell r="R4268" t="str">
            <v>TUNGURAHUA</v>
          </cell>
          <cell r="S4268" t="str">
            <v>AMBATO</v>
          </cell>
          <cell r="T4268" t="str">
            <v>FLEXTRANS UIO</v>
          </cell>
          <cell r="U4268" t="str">
            <v>FLEXNETUIO_PROVINCIA</v>
          </cell>
          <cell r="V4268">
            <v>1</v>
          </cell>
          <cell r="W4268">
            <v>10.5</v>
          </cell>
          <cell r="X4268" t="str">
            <v>FLEXNET DEL ECUAODR</v>
          </cell>
          <cell r="Y4268" t="str">
            <v>CALLE 28 DE JUNIO Y GARCIA MORENO</v>
          </cell>
        </row>
        <row r="4269">
          <cell r="A4269" t="str">
            <v>2022-12568</v>
          </cell>
          <cell r="B4269">
            <v>483040</v>
          </cell>
          <cell r="C4269" t="str">
            <v>2022-12568</v>
          </cell>
          <cell r="D4269" t="str">
            <v>MOVISTAR</v>
          </cell>
          <cell r="E4269" t="str">
            <v>DESPACHO</v>
          </cell>
          <cell r="F4269" t="str">
            <v>NORMAL</v>
          </cell>
          <cell r="G4269" t="str">
            <v>031080202212568</v>
          </cell>
          <cell r="H4269">
            <v>44915</v>
          </cell>
          <cell r="I4269" t="str">
            <v>ENTREGADO</v>
          </cell>
          <cell r="J4269">
            <v>44916</v>
          </cell>
          <cell r="K4269" t="str">
            <v>PDV SMART STEPS COCA_LORENA JACKELINE RIVADENEIRA SALAS</v>
          </cell>
          <cell r="L4269" t="str">
            <v>AV. 9 DE OCTUBRE Y SIMON BOLIVAR JUNTO A FARMACIA SANA SANA</v>
          </cell>
          <cell r="M4269" t="str">
            <v>1600570871</v>
          </cell>
          <cell r="N4269" t="str">
            <v>987846513</v>
          </cell>
          <cell r="P4269" t="str">
            <v>220201</v>
          </cell>
          <cell r="Q4269" t="str">
            <v>EL COCA</v>
          </cell>
          <cell r="R4269" t="str">
            <v>ORELLANA</v>
          </cell>
          <cell r="S4269" t="str">
            <v>PUERTO FRANCISCO DE ORELLANA (EL COCA)</v>
          </cell>
          <cell r="T4269" t="str">
            <v>TRAMACO</v>
          </cell>
          <cell r="V4269">
            <v>1</v>
          </cell>
          <cell r="W4269">
            <v>1</v>
          </cell>
          <cell r="X4269" t="str">
            <v>FLEXNET ECUADOR - MOVISTAR</v>
          </cell>
          <cell r="Y4269" t="str">
            <v>CALLE 28 DE JUNIO S/N Y GARCIA MORENO ENTRADA LLANO GRANDE</v>
          </cell>
        </row>
        <row r="4270">
          <cell r="A4270" t="str">
            <v>2022-12569</v>
          </cell>
          <cell r="B4270">
            <v>483041</v>
          </cell>
          <cell r="C4270" t="str">
            <v>2022-12569</v>
          </cell>
          <cell r="D4270" t="str">
            <v>TUENTI</v>
          </cell>
          <cell r="E4270" t="str">
            <v>DESPACHO</v>
          </cell>
          <cell r="F4270" t="str">
            <v>NORMAL</v>
          </cell>
          <cell r="G4270" t="str">
            <v>031080202212569</v>
          </cell>
          <cell r="H4270">
            <v>44915</v>
          </cell>
          <cell r="I4270" t="str">
            <v>ENTREGADO</v>
          </cell>
          <cell r="J4270">
            <v>44916</v>
          </cell>
          <cell r="K4270" t="str">
            <v>TECECAB CANAL MODERNO MANTA_BRYAN LEDESMA</v>
          </cell>
          <cell r="L4270" t="str">
            <v>Sector El Murcielago - Calle M2 y Calle 23, Edificio Manta Business Center, 4to piso , Oficina 404 – MANTA – MANABI</v>
          </cell>
          <cell r="M4270" t="str">
            <v>1716278575</v>
          </cell>
          <cell r="N4270" t="str">
            <v>998277655</v>
          </cell>
          <cell r="O4270" t="str">
            <v/>
          </cell>
          <cell r="P4270" t="str">
            <v>MANTA</v>
          </cell>
          <cell r="Q4270" t="str">
            <v>MANTA</v>
          </cell>
          <cell r="R4270" t="str">
            <v>MANABI</v>
          </cell>
          <cell r="T4270" t="str">
            <v>TRAMACO</v>
          </cell>
          <cell r="U4270" t="str">
            <v>FLEXNETUIO_PROVINCIA</v>
          </cell>
          <cell r="V4270">
            <v>1</v>
          </cell>
          <cell r="W4270">
            <v>1</v>
          </cell>
          <cell r="X4270" t="str">
            <v>FLEXNET ECUADOR - MOVISTAR</v>
          </cell>
          <cell r="Y4270" t="str">
            <v>CALLE 28 DE JUNIO S/N Y GARCIA MORENO ENTRADA LLANO GRANDE</v>
          </cell>
        </row>
        <row r="4271">
          <cell r="A4271" t="str">
            <v>2022-12570</v>
          </cell>
          <cell r="B4271">
            <v>483042</v>
          </cell>
          <cell r="C4271" t="str">
            <v>2022-12570</v>
          </cell>
          <cell r="D4271" t="str">
            <v>MOVISTAR</v>
          </cell>
          <cell r="E4271" t="str">
            <v>DESPACHO</v>
          </cell>
          <cell r="F4271" t="str">
            <v>NORMAL</v>
          </cell>
          <cell r="G4271" t="str">
            <v>031080202212570</v>
          </cell>
          <cell r="H4271">
            <v>44915</v>
          </cell>
          <cell r="I4271" t="str">
            <v>ENTREGADO</v>
          </cell>
          <cell r="J4271">
            <v>44916</v>
          </cell>
          <cell r="K4271" t="str">
            <v xml:space="preserve">AE NORPHONE SANTO DOMINGO_LOURDES BRAVO </v>
          </cell>
          <cell r="L4271" t="str">
            <v>Av Quito &amp; Av. Abraham Calazaccon. C C. Paseo Shoping. Local 15 Frente a Computron al Lado de Crocs</v>
          </cell>
          <cell r="M4271" t="str">
            <v>1091717898001</v>
          </cell>
          <cell r="N4271" t="str">
            <v>984246089</v>
          </cell>
          <cell r="O4271" t="str">
            <v/>
          </cell>
          <cell r="P4271" t="str">
            <v>SANTO DOMINGO</v>
          </cell>
          <cell r="Q4271" t="str">
            <v>SANTO DOMINGO</v>
          </cell>
          <cell r="R4271" t="str">
            <v>SANTO DOMINGO DE LOS TSACHILAS</v>
          </cell>
          <cell r="T4271" t="str">
            <v>TRAMACO</v>
          </cell>
          <cell r="U4271" t="str">
            <v>FLEXNETUIO_PROVINCIA</v>
          </cell>
          <cell r="V4271">
            <v>1</v>
          </cell>
          <cell r="W4271">
            <v>1</v>
          </cell>
          <cell r="X4271" t="str">
            <v>FLEXNET ECUADOR - MOVISTAR</v>
          </cell>
          <cell r="Y4271" t="str">
            <v>CALLE 28 DE JUNIO S/N Y GARCIA MORENO ENTRADA LLANO GRANDE</v>
          </cell>
        </row>
        <row r="4272">
          <cell r="A4272" t="str">
            <v>2022-12571</v>
          </cell>
          <cell r="B4272">
            <v>483043</v>
          </cell>
          <cell r="C4272" t="str">
            <v>2022-12571</v>
          </cell>
          <cell r="D4272" t="str">
            <v>MOVISTAR</v>
          </cell>
          <cell r="E4272" t="str">
            <v>DESPACHO</v>
          </cell>
          <cell r="F4272" t="str">
            <v>NORMAL</v>
          </cell>
          <cell r="G4272" t="str">
            <v>031080202212571</v>
          </cell>
          <cell r="H4272">
            <v>44915</v>
          </cell>
          <cell r="I4272" t="str">
            <v>ENTREGADO</v>
          </cell>
          <cell r="J4272">
            <v>44916</v>
          </cell>
          <cell r="K4272" t="str">
            <v>TECECAB AUTOSERVICIOS MANTA_BRYAN LEDESMA</v>
          </cell>
          <cell r="L4272" t="str">
            <v>Avenida 24 y Calle M3, Barrio El Murcielago, Manta  Business Center</v>
          </cell>
          <cell r="M4272" t="str">
            <v>1716278575</v>
          </cell>
          <cell r="N4272" t="str">
            <v>998277655</v>
          </cell>
          <cell r="O4272" t="str">
            <v/>
          </cell>
          <cell r="P4272" t="str">
            <v>MANTA</v>
          </cell>
          <cell r="Q4272" t="str">
            <v>MANTA</v>
          </cell>
          <cell r="R4272" t="str">
            <v>MANABI</v>
          </cell>
          <cell r="T4272" t="str">
            <v>TRAMACO</v>
          </cell>
          <cell r="U4272" t="str">
            <v>FLEXNETUIO_PROVINCIA</v>
          </cell>
          <cell r="V4272">
            <v>1</v>
          </cell>
          <cell r="W4272">
            <v>1</v>
          </cell>
          <cell r="X4272" t="str">
            <v>FLEXNET ECUADOR - MOVISTAR</v>
          </cell>
          <cell r="Y4272" t="str">
            <v>CALLE 28 DE JUNIO S/N Y GARCIA MORENO ENTRADA LLANO GRANDE</v>
          </cell>
        </row>
        <row r="4273">
          <cell r="A4273" t="str">
            <v>2022-12572</v>
          </cell>
          <cell r="B4273">
            <v>483044</v>
          </cell>
          <cell r="C4273" t="str">
            <v>2022-12572</v>
          </cell>
          <cell r="D4273" t="str">
            <v>MOVISTAR</v>
          </cell>
          <cell r="E4273" t="str">
            <v>DESPACHO</v>
          </cell>
          <cell r="F4273" t="str">
            <v>NORMAL</v>
          </cell>
          <cell r="G4273" t="str">
            <v>031080202212572</v>
          </cell>
          <cell r="H4273">
            <v>44915</v>
          </cell>
          <cell r="I4273" t="str">
            <v>ENTREGADO</v>
          </cell>
          <cell r="J4273">
            <v>44916</v>
          </cell>
          <cell r="K4273" t="str">
            <v>DISTEVSATT S.A. HUAQUILLAS_DANNY AUGUSTO SANCHEZ ESPINOSA</v>
          </cell>
          <cell r="L4273" t="str">
            <v>10 DE AGOSTO 111  Y  1 DE MAYO</v>
          </cell>
          <cell r="M4273" t="str">
            <v>0791776163001</v>
          </cell>
          <cell r="N4273" t="str">
            <v>0983648374 - 0958603361</v>
          </cell>
          <cell r="O4273" t="str">
            <v/>
          </cell>
          <cell r="P4273" t="str">
            <v>HUAQUILLAS</v>
          </cell>
          <cell r="Q4273" t="str">
            <v>HUAQUILLAS</v>
          </cell>
          <cell r="R4273" t="str">
            <v>EL ORO</v>
          </cell>
          <cell r="T4273" t="str">
            <v>TRAMACO</v>
          </cell>
          <cell r="U4273" t="str">
            <v>FLEXNETUIO_PROVINCIA</v>
          </cell>
          <cell r="V4273">
            <v>1</v>
          </cell>
          <cell r="W4273">
            <v>1</v>
          </cell>
          <cell r="X4273" t="str">
            <v>FLEXNET ECUADOR - MOVISTAR</v>
          </cell>
          <cell r="Y4273" t="str">
            <v>CALLE 28 DE JUNIO S/N Y GARCIA MORENO ENTRADA LLANO GRANDE</v>
          </cell>
        </row>
        <row r="4274">
          <cell r="A4274" t="str">
            <v>2022-12573</v>
          </cell>
          <cell r="B4274">
            <v>483045</v>
          </cell>
          <cell r="C4274" t="str">
            <v>2022-12573</v>
          </cell>
          <cell r="D4274" t="str">
            <v>MOVISTAR</v>
          </cell>
          <cell r="E4274" t="str">
            <v>DESPACHO</v>
          </cell>
          <cell r="F4274" t="str">
            <v>NORMAL</v>
          </cell>
          <cell r="G4274" t="str">
            <v>FT76330</v>
          </cell>
          <cell r="H4274">
            <v>44915</v>
          </cell>
          <cell r="I4274" t="str">
            <v>ENTREGADO</v>
          </cell>
          <cell r="J4274">
            <v>44916</v>
          </cell>
          <cell r="K4274" t="str">
            <v>AUTOSERVICIOS QUITO_PAOLA MORETA</v>
          </cell>
          <cell r="L4274" t="str">
            <v>AV. AMAZONAS N21-147 Y ROCA EDEF RIO AMAZONA PISO 6 OFICINA 620</v>
          </cell>
          <cell r="M4274" t="str">
            <v>1792306043001</v>
          </cell>
          <cell r="N4274" t="str">
            <v>0984494635</v>
          </cell>
          <cell r="O4274" t="str">
            <v/>
          </cell>
          <cell r="P4274" t="str">
            <v>QUITO</v>
          </cell>
          <cell r="Q4274" t="str">
            <v>QUITO</v>
          </cell>
          <cell r="R4274" t="str">
            <v>PICHINCHA</v>
          </cell>
          <cell r="T4274" t="str">
            <v>FLEXTRANS UIO</v>
          </cell>
          <cell r="U4274" t="str">
            <v>FLEXNETUIO_LOCAL</v>
          </cell>
          <cell r="V4274">
            <v>1</v>
          </cell>
          <cell r="W4274">
            <v>1</v>
          </cell>
          <cell r="X4274" t="str">
            <v>FLEXNET ECUADOR - MOVISTAR</v>
          </cell>
          <cell r="Y4274" t="str">
            <v>CALLE 28 DE JUNIO S/N Y GARCIA MORENO ENTRADA LLANO GRANDE</v>
          </cell>
        </row>
        <row r="4275">
          <cell r="A4275" t="str">
            <v>2022-12574</v>
          </cell>
          <cell r="B4275">
            <v>483046</v>
          </cell>
          <cell r="C4275" t="str">
            <v>2022-12574</v>
          </cell>
          <cell r="D4275" t="str">
            <v>MOVISTAR</v>
          </cell>
          <cell r="E4275" t="str">
            <v>DESPACHO</v>
          </cell>
          <cell r="F4275" t="str">
            <v>NORMAL</v>
          </cell>
          <cell r="G4275" t="str">
            <v>031080202212574</v>
          </cell>
          <cell r="H4275">
            <v>44915</v>
          </cell>
          <cell r="I4275" t="str">
            <v>ENTREGADO</v>
          </cell>
          <cell r="J4275">
            <v>44916</v>
          </cell>
          <cell r="K4275" t="str">
            <v>CAVS AE NORPHONE EL CONDADO_PUSDA CHEZA ERIKA ELIZABETH</v>
          </cell>
          <cell r="L4275" t="str">
            <v>AVENIDA DE LA PRENSA Y AVENIDA KENNEDY CC CONDADO SHOPPING  LOCAL 314 FRENTE A KIA</v>
          </cell>
          <cell r="M4275" t="str">
            <v>1091717898001</v>
          </cell>
          <cell r="N4275" t="str">
            <v>984246089</v>
          </cell>
          <cell r="P4275" t="str">
            <v>QUITO</v>
          </cell>
          <cell r="Q4275" t="str">
            <v>QUITO</v>
          </cell>
          <cell r="R4275" t="str">
            <v>PICHINCHA</v>
          </cell>
          <cell r="T4275" t="str">
            <v>TRAMACO</v>
          </cell>
          <cell r="U4275" t="str">
            <v>FLEXNETUIO_LOCAL</v>
          </cell>
          <cell r="V4275">
            <v>3</v>
          </cell>
          <cell r="W4275">
            <v>1</v>
          </cell>
          <cell r="X4275" t="str">
            <v>FLEXNET ECUADOR - MOVISTAR</v>
          </cell>
          <cell r="Y4275" t="str">
            <v>CALLE 28 DE JUNIO S/N Y GARCIA MORENO ENTRADA LLANO GRANDE</v>
          </cell>
        </row>
        <row r="4276">
          <cell r="A4276" t="str">
            <v>2022-12575</v>
          </cell>
          <cell r="B4276">
            <v>483047</v>
          </cell>
          <cell r="C4276" t="str">
            <v>2022-12575</v>
          </cell>
          <cell r="D4276" t="str">
            <v>MOVISTAR</v>
          </cell>
          <cell r="E4276" t="str">
            <v>DESPACHO</v>
          </cell>
          <cell r="F4276" t="str">
            <v>NORMAL</v>
          </cell>
          <cell r="G4276" t="str">
            <v>031080202212575</v>
          </cell>
          <cell r="H4276">
            <v>44915</v>
          </cell>
          <cell r="I4276" t="str">
            <v>ENTREGADO</v>
          </cell>
          <cell r="J4276">
            <v>44916</v>
          </cell>
          <cell r="K4276" t="str">
            <v>CAVS AE NORPHONE EL JARDIN_PAOLA MORAN</v>
          </cell>
          <cell r="L4276" t="str">
            <v xml:space="preserve">AV AMAZONAS N6  114 Y REPUBLICA CC EL JARDIN  </v>
          </cell>
          <cell r="M4276" t="str">
            <v>1091717898001</v>
          </cell>
          <cell r="N4276" t="str">
            <v>998659562</v>
          </cell>
          <cell r="P4276" t="str">
            <v>QUITO</v>
          </cell>
          <cell r="Q4276" t="str">
            <v>QUITO</v>
          </cell>
          <cell r="R4276" t="str">
            <v>PICHINCHA</v>
          </cell>
          <cell r="T4276" t="str">
            <v>TRAMACO</v>
          </cell>
          <cell r="U4276" t="str">
            <v>FLEXNETUIO_LOCAL</v>
          </cell>
          <cell r="V4276">
            <v>2</v>
          </cell>
          <cell r="W4276">
            <v>1</v>
          </cell>
          <cell r="X4276" t="str">
            <v>FLEXNET ECUADOR - MOVISTAR</v>
          </cell>
          <cell r="Y4276" t="str">
            <v>CALLE 28 DE JUNIO S/N Y GARCIA MORENO ENTRADA LLANO GRANDE</v>
          </cell>
        </row>
        <row r="4277">
          <cell r="A4277" t="str">
            <v>2022-12576</v>
          </cell>
          <cell r="B4277">
            <v>483048</v>
          </cell>
          <cell r="C4277" t="str">
            <v>2022-12576</v>
          </cell>
          <cell r="D4277" t="str">
            <v>TUENTI</v>
          </cell>
          <cell r="E4277" t="str">
            <v>DESPACHO</v>
          </cell>
          <cell r="F4277" t="str">
            <v>NORMAL</v>
          </cell>
          <cell r="G4277" t="str">
            <v>FT76329</v>
          </cell>
          <cell r="H4277">
            <v>44915</v>
          </cell>
          <cell r="I4277" t="str">
            <v>ENTREGADO</v>
          </cell>
          <cell r="J4277">
            <v>44916</v>
          </cell>
          <cell r="K4277" t="str">
            <v>TECECAB TUENTI PICHINCHA_ZAIDA MOREIRA</v>
          </cell>
          <cell r="L4277" t="str">
            <v>AV. AMAZONAS N21-147 Y ROCA</v>
          </cell>
          <cell r="M4277" t="str">
            <v>1792306043001</v>
          </cell>
          <cell r="N4277" t="str">
            <v>999779051</v>
          </cell>
          <cell r="P4277" t="str">
            <v>QUITO</v>
          </cell>
          <cell r="Q4277" t="str">
            <v>QUITO</v>
          </cell>
          <cell r="R4277" t="str">
            <v>PICHINCHA</v>
          </cell>
          <cell r="T4277" t="str">
            <v>FLEXTRANS UIO</v>
          </cell>
          <cell r="U4277" t="str">
            <v>FLEXNETUIO_LOCAL</v>
          </cell>
          <cell r="V4277">
            <v>2</v>
          </cell>
          <cell r="W4277">
            <v>1</v>
          </cell>
          <cell r="X4277" t="str">
            <v>FLEXNET ECUADOR - MOVISTAR</v>
          </cell>
          <cell r="Y4277" t="str">
            <v>CALLE 28 DE JUNIO S/N Y GARCIA MORENO ENTRADA LLANO GRANDE</v>
          </cell>
        </row>
        <row r="4278">
          <cell r="A4278" t="str">
            <v>2022-12577</v>
          </cell>
          <cell r="B4278">
            <v>483049</v>
          </cell>
          <cell r="C4278" t="str">
            <v>2022-12577</v>
          </cell>
          <cell r="D4278" t="str">
            <v>TUENTI</v>
          </cell>
          <cell r="E4278" t="str">
            <v>DESPACHO</v>
          </cell>
          <cell r="F4278" t="str">
            <v>NORMAL</v>
          </cell>
          <cell r="G4278" t="str">
            <v>031080202212577</v>
          </cell>
          <cell r="H4278">
            <v>44915</v>
          </cell>
          <cell r="I4278" t="str">
            <v>ENTREGADO</v>
          </cell>
          <cell r="J4278">
            <v>44916</v>
          </cell>
          <cell r="K4278" t="str">
            <v>NATALY MATUTE TUENTI_NATALY ALEJANDRA MATUTE AGUIRRE</v>
          </cell>
          <cell r="L4278" t="str">
            <v>Av. 25 de junio e/ Sta Rosa y Vela Frente a Obsa.</v>
          </cell>
          <cell r="M4278" t="str">
            <v>0704053982001</v>
          </cell>
          <cell r="N4278" t="str">
            <v>995745436</v>
          </cell>
          <cell r="O4278" t="str">
            <v/>
          </cell>
          <cell r="P4278" t="str">
            <v>MACHALA</v>
          </cell>
          <cell r="Q4278" t="str">
            <v>MACHALA</v>
          </cell>
          <cell r="R4278" t="str">
            <v>EL ORO</v>
          </cell>
          <cell r="T4278" t="str">
            <v>TRAMACO</v>
          </cell>
          <cell r="U4278" t="str">
            <v>FLEXNETUIO_PROVINCIA</v>
          </cell>
          <cell r="V4278">
            <v>1</v>
          </cell>
          <cell r="W4278">
            <v>1</v>
          </cell>
          <cell r="X4278" t="str">
            <v>FLEXNET ECUADOR - MOVISTAR</v>
          </cell>
          <cell r="Y4278" t="str">
            <v>CALLE 28 DE JUNIO S/N Y GARCIA MORENO ENTRADA LLANO GRANDE</v>
          </cell>
        </row>
        <row r="4279">
          <cell r="A4279" t="str">
            <v>2022-12578</v>
          </cell>
          <cell r="B4279">
            <v>483050</v>
          </cell>
          <cell r="C4279" t="str">
            <v>2022-12578</v>
          </cell>
          <cell r="D4279" t="str">
            <v>TUENTI</v>
          </cell>
          <cell r="E4279" t="str">
            <v>DESPACHO</v>
          </cell>
          <cell r="F4279" t="str">
            <v>NORMAL</v>
          </cell>
          <cell r="G4279" t="str">
            <v>031080202212578</v>
          </cell>
          <cell r="H4279">
            <v>44915</v>
          </cell>
          <cell r="I4279" t="str">
            <v>ENTREGADO</v>
          </cell>
          <cell r="J4279">
            <v>44916</v>
          </cell>
          <cell r="K4279" t="str">
            <v>TECECAB TUENTI MANABI_BRYAN LEDESMA</v>
          </cell>
          <cell r="L4279" t="str">
            <v>MANTA BUSINESS CENTER TORRE B PISO 4 OF 404 AV 24 Y CALLE M3, BARRIO EL MURCIELAGO</v>
          </cell>
          <cell r="M4279" t="str">
            <v>1716278575</v>
          </cell>
          <cell r="N4279" t="str">
            <v>998277655</v>
          </cell>
          <cell r="P4279" t="str">
            <v>MANTA</v>
          </cell>
          <cell r="Q4279" t="str">
            <v>MANTA</v>
          </cell>
          <cell r="R4279" t="str">
            <v>MANABI</v>
          </cell>
          <cell r="T4279" t="str">
            <v>TRAMACO</v>
          </cell>
          <cell r="U4279" t="str">
            <v>FLEXNETUIO_PROVINCIA</v>
          </cell>
          <cell r="V4279">
            <v>3</v>
          </cell>
          <cell r="W4279">
            <v>1</v>
          </cell>
          <cell r="X4279" t="str">
            <v>FLEXNET ECUADOR - MOVISTAR</v>
          </cell>
          <cell r="Y4279" t="str">
            <v>CALLE 28 DE JUNIO S/N Y GARCIA MORENO ENTRADA LLANO GRANDE</v>
          </cell>
        </row>
        <row r="4280">
          <cell r="A4280" t="str">
            <v>2022-12552</v>
          </cell>
          <cell r="B4280">
            <v>483024</v>
          </cell>
          <cell r="C4280" t="str">
            <v>2022-12552</v>
          </cell>
          <cell r="D4280" t="str">
            <v>MOVISTAR</v>
          </cell>
          <cell r="E4280" t="str">
            <v>DESPACHO</v>
          </cell>
          <cell r="F4280" t="str">
            <v>NORMAL</v>
          </cell>
          <cell r="G4280" t="str">
            <v>031080202212552</v>
          </cell>
          <cell r="H4280">
            <v>44915</v>
          </cell>
          <cell r="I4280" t="str">
            <v>ENTREGADO</v>
          </cell>
          <cell r="J4280">
            <v>44917</v>
          </cell>
          <cell r="K4280" t="str">
            <v>CAVS AE SALESLAND CONDADO_DIEGO MENA</v>
          </cell>
          <cell r="L4280" t="str">
            <v>AV DE LA PRENSA Y AV KENNED CENTRO COMERCIAL CONDADO SHOPING NIVEL 3 NUM L35 4 355 QUITO</v>
          </cell>
          <cell r="M4280" t="str">
            <v>0</v>
          </cell>
          <cell r="N4280" t="str">
            <v>999805380</v>
          </cell>
          <cell r="O4280" t="str">
            <v/>
          </cell>
          <cell r="P4280" t="str">
            <v>QUITO</v>
          </cell>
          <cell r="Q4280" t="str">
            <v>QUITO</v>
          </cell>
          <cell r="R4280" t="str">
            <v>PICHINCHA</v>
          </cell>
          <cell r="T4280" t="str">
            <v>TRAMACO</v>
          </cell>
          <cell r="U4280" t="str">
            <v>FLEXNETUIO_LOCAL</v>
          </cell>
          <cell r="V4280">
            <v>1</v>
          </cell>
          <cell r="W4280">
            <v>1</v>
          </cell>
          <cell r="X4280" t="str">
            <v>FLEXNET ECUADOR - MOVISTAR</v>
          </cell>
          <cell r="Y4280" t="str">
            <v>CALLE 28 DE JUNIO S/N Y GARCIA MORENO ENTRADA LLANO GRANDE</v>
          </cell>
        </row>
        <row r="4281">
          <cell r="A4281" t="str">
            <v>2022-12553</v>
          </cell>
          <cell r="B4281">
            <v>483025</v>
          </cell>
          <cell r="C4281" t="str">
            <v>2022-12553</v>
          </cell>
          <cell r="D4281" t="str">
            <v>MOVISTAR</v>
          </cell>
          <cell r="E4281" t="str">
            <v>DESPACHO</v>
          </cell>
          <cell r="F4281" t="str">
            <v>NORMAL</v>
          </cell>
          <cell r="G4281" t="str">
            <v>031080202212553</v>
          </cell>
          <cell r="H4281">
            <v>44915</v>
          </cell>
          <cell r="I4281" t="str">
            <v>ENTREGADO</v>
          </cell>
          <cell r="J4281">
            <v>44917</v>
          </cell>
          <cell r="K4281" t="str">
            <v>CAVS SAN MARINO_CARLOS FRANCO_ERIKA GOMEZ_IAN RIVERA</v>
          </cell>
          <cell r="L4281" t="str">
            <v>AV FRANCISCO DE ORELLANA SN Y AV PLAZA DANIN</v>
          </cell>
          <cell r="M4281" t="str">
            <v>0</v>
          </cell>
          <cell r="N4281" t="str">
            <v>0925614026_0918395781_0920349156</v>
          </cell>
          <cell r="O4281" t="str">
            <v/>
          </cell>
          <cell r="P4281" t="str">
            <v>GUAYAQUIL</v>
          </cell>
          <cell r="Q4281" t="str">
            <v>GUAYAQUIL</v>
          </cell>
          <cell r="R4281" t="str">
            <v>GUAYAS</v>
          </cell>
          <cell r="T4281" t="str">
            <v>TRAMACO</v>
          </cell>
          <cell r="U4281" t="str">
            <v>FLEXNETUIO_GYE</v>
          </cell>
          <cell r="V4281">
            <v>1</v>
          </cell>
          <cell r="W4281">
            <v>1</v>
          </cell>
          <cell r="X4281" t="str">
            <v>FLEXNET ECUADOR - MOVISTAR</v>
          </cell>
          <cell r="Y4281" t="str">
            <v>CALLE 28 DE JUNIO S/N Y GARCIA MORENO ENTRADA LLANO GRANDE</v>
          </cell>
        </row>
        <row r="4282">
          <cell r="A4282" t="str">
            <v>2022-12554</v>
          </cell>
          <cell r="B4282">
            <v>483026</v>
          </cell>
          <cell r="C4282" t="str">
            <v>2022-12554</v>
          </cell>
          <cell r="D4282" t="str">
            <v>MOVISTAR</v>
          </cell>
          <cell r="E4282" t="str">
            <v>DESPACHO</v>
          </cell>
          <cell r="F4282" t="str">
            <v>NORMAL</v>
          </cell>
          <cell r="G4282" t="str">
            <v>031080202212554</v>
          </cell>
          <cell r="H4282">
            <v>44915</v>
          </cell>
          <cell r="I4282" t="str">
            <v>ENTREGADO</v>
          </cell>
          <cell r="J4282">
            <v>44916</v>
          </cell>
          <cell r="K4282" t="str">
            <v>FANNY DOMINGUEZ - MACAS_FANNY CECILIA DOMINGUEZ CARDENAS</v>
          </cell>
          <cell r="L4282" t="str">
            <v>OLIVAR Y AMAZONAS</v>
          </cell>
          <cell r="M4282" t="str">
            <v>1400382360001</v>
          </cell>
          <cell r="N4282" t="str">
            <v>0982603696 - 0983232907</v>
          </cell>
          <cell r="O4282" t="str">
            <v/>
          </cell>
          <cell r="P4282" t="str">
            <v>MACAS</v>
          </cell>
          <cell r="Q4282" t="str">
            <v>MORONA</v>
          </cell>
          <cell r="R4282" t="str">
            <v>MORONA SANTIAGO</v>
          </cell>
          <cell r="S4282" t="str">
            <v/>
          </cell>
          <cell r="T4282" t="str">
            <v>TRAMACO</v>
          </cell>
          <cell r="U4282" t="str">
            <v>FLEXNETUIO_PROVINCIA</v>
          </cell>
          <cell r="V4282">
            <v>1</v>
          </cell>
          <cell r="W4282">
            <v>1</v>
          </cell>
          <cell r="X4282" t="str">
            <v>FLEXNET ECUADOR - MOVISTAR</v>
          </cell>
          <cell r="Y4282" t="str">
            <v>CALLE 28 DE JUNIO S/N Y GARCIA MORENO ENTRADA LLANO GRANDE</v>
          </cell>
        </row>
        <row r="4283">
          <cell r="A4283" t="str">
            <v>2022-12555</v>
          </cell>
          <cell r="B4283">
            <v>483027</v>
          </cell>
          <cell r="C4283" t="str">
            <v>2022-12555</v>
          </cell>
          <cell r="D4283" t="str">
            <v>MOVISTAR</v>
          </cell>
          <cell r="E4283" t="str">
            <v>DESPACHO</v>
          </cell>
          <cell r="F4283" t="str">
            <v>NORMAL</v>
          </cell>
          <cell r="G4283" t="str">
            <v>031080202212555</v>
          </cell>
          <cell r="H4283">
            <v>44915</v>
          </cell>
          <cell r="I4283" t="str">
            <v>ENTREGADO</v>
          </cell>
          <cell r="J4283">
            <v>44916</v>
          </cell>
          <cell r="K4283" t="str">
            <v>FANNY CECILIA DOMINGUEZ CARDENAS - PASTAZA_FANNY CECILIA DOMINGUEZ CARDENAS</v>
          </cell>
          <cell r="L4283" t="str">
            <v>CESLAO MARIN Y 27 DE FEBRERO DIAGONAL AL GRAN HOTEL COFANES LOCAL MOVISTAR</v>
          </cell>
          <cell r="M4283" t="str">
            <v>1400382360</v>
          </cell>
          <cell r="N4283" t="str">
            <v>982603696</v>
          </cell>
          <cell r="O4283" t="str">
            <v/>
          </cell>
          <cell r="P4283" t="str">
            <v>PUYO</v>
          </cell>
          <cell r="Q4283" t="str">
            <v>PUYO</v>
          </cell>
          <cell r="R4283" t="str">
            <v>PASTAZA</v>
          </cell>
          <cell r="S4283" t="str">
            <v/>
          </cell>
          <cell r="T4283" t="str">
            <v>TRAMACO</v>
          </cell>
          <cell r="U4283" t="str">
            <v>FLEXNETUIO_PROVINCIA</v>
          </cell>
          <cell r="V4283">
            <v>1</v>
          </cell>
          <cell r="W4283">
            <v>1</v>
          </cell>
          <cell r="X4283" t="str">
            <v>FLEXNET ECUADOR - MOVISTAR</v>
          </cell>
          <cell r="Y4283" t="str">
            <v>CALLE 28 DE JUNIO S/N Y GARCIA MORENO ENTRADA LLANO GRANDE</v>
          </cell>
        </row>
        <row r="4284">
          <cell r="A4284" t="str">
            <v>2022-12556</v>
          </cell>
          <cell r="B4284">
            <v>483028</v>
          </cell>
          <cell r="C4284" t="str">
            <v>2022-12556</v>
          </cell>
          <cell r="D4284" t="str">
            <v>MOVISTAR</v>
          </cell>
          <cell r="E4284" t="str">
            <v>DESPACHO</v>
          </cell>
          <cell r="F4284" t="str">
            <v>NORMAL</v>
          </cell>
          <cell r="G4284" t="str">
            <v>FT76316</v>
          </cell>
          <cell r="H4284">
            <v>44915</v>
          </cell>
          <cell r="I4284" t="str">
            <v>ENTREGADO</v>
          </cell>
          <cell r="J4284">
            <v>44916</v>
          </cell>
          <cell r="K4284" t="str">
            <v>PDV IBS CC EL BOSQUE_JOSE LUIS CORAL MOLINA</v>
          </cell>
          <cell r="L4284" t="str">
            <v>AV. ALONSO DE TORRES Y AV. EL PARQUE, CC EL BOSQUE 2DA. PLANTA PASEO COLON LOCAL N° 283 B</v>
          </cell>
          <cell r="M4284" t="str">
            <v>1722149620001</v>
          </cell>
          <cell r="N4284" t="str">
            <v>980508973</v>
          </cell>
          <cell r="O4284" t="str">
            <v/>
          </cell>
          <cell r="P4284" t="str">
            <v>QUITO</v>
          </cell>
          <cell r="Q4284" t="str">
            <v>QUITO</v>
          </cell>
          <cell r="R4284" t="str">
            <v>PICHINCHA</v>
          </cell>
          <cell r="T4284" t="str">
            <v>FLEXTRANS UIO</v>
          </cell>
          <cell r="U4284" t="str">
            <v>FLEXNETUIO_LOCAL</v>
          </cell>
          <cell r="V4284">
            <v>1</v>
          </cell>
          <cell r="W4284">
            <v>1</v>
          </cell>
          <cell r="X4284" t="str">
            <v>FLEXNET ECUADOR - MOVISTAR</v>
          </cell>
          <cell r="Y4284" t="str">
            <v>CALLE 28 DE JUNIO S/N Y GARCIA MORENO ENTRADA LLANO GRANDE</v>
          </cell>
        </row>
        <row r="4285">
          <cell r="A4285" t="str">
            <v>2022-12557</v>
          </cell>
          <cell r="B4285">
            <v>483029</v>
          </cell>
          <cell r="C4285" t="str">
            <v>2022-12557</v>
          </cell>
          <cell r="D4285" t="str">
            <v>MOVISTAR</v>
          </cell>
          <cell r="E4285" t="str">
            <v>DESPACHO</v>
          </cell>
          <cell r="F4285" t="str">
            <v>NORMAL</v>
          </cell>
          <cell r="G4285" t="str">
            <v>IC3967</v>
          </cell>
          <cell r="H4285">
            <v>44915</v>
          </cell>
          <cell r="I4285" t="str">
            <v>ENTREGADO</v>
          </cell>
          <cell r="J4285">
            <v>44916</v>
          </cell>
          <cell r="K4285" t="str">
            <v>OC OPTIMUSCELL_ANA LUCIA MOGROVEJO AZANZA</v>
          </cell>
          <cell r="L4285" t="str">
            <v>LUIS CORDERO 7100 Y PRESIDENTE CORDOVA ESQUINA JUNTO A LA CASA DE LA CULTURA FRENTE A LOS BOMBEROS</v>
          </cell>
          <cell r="M4285" t="str">
            <v>0190475409001</v>
          </cell>
          <cell r="N4285" t="str">
            <v>958851871</v>
          </cell>
          <cell r="P4285" t="str">
            <v>CUENCA</v>
          </cell>
          <cell r="Q4285" t="str">
            <v>CUENCA</v>
          </cell>
          <cell r="R4285" t="str">
            <v>AZUAY</v>
          </cell>
          <cell r="T4285" t="str">
            <v>ITSACOURIER</v>
          </cell>
          <cell r="U4285" t="str">
            <v>FLEXNETUIO_PROVINCIA</v>
          </cell>
          <cell r="V4285">
            <v>2</v>
          </cell>
          <cell r="W4285">
            <v>1</v>
          </cell>
          <cell r="X4285" t="str">
            <v>FLEXNET ECUADOR - MOVISTAR</v>
          </cell>
          <cell r="Y4285" t="str">
            <v>CALLE 28 DE JUNIO S/N Y GARCIA MORENO ENTRADA LLANO GRANDE</v>
          </cell>
        </row>
        <row r="4286">
          <cell r="A4286" t="str">
            <v>2022-12558</v>
          </cell>
          <cell r="B4286">
            <v>483030</v>
          </cell>
          <cell r="C4286" t="str">
            <v>2022-12558</v>
          </cell>
          <cell r="D4286" t="str">
            <v>MOVISTAR</v>
          </cell>
          <cell r="E4286" t="str">
            <v>DESPACHO</v>
          </cell>
          <cell r="F4286" t="str">
            <v>NORMAL</v>
          </cell>
          <cell r="G4286" t="str">
            <v>031080202212558</v>
          </cell>
          <cell r="H4286">
            <v>44915</v>
          </cell>
          <cell r="I4286" t="str">
            <v>ENTREGADO</v>
          </cell>
          <cell r="J4286">
            <v>44916</v>
          </cell>
          <cell r="K4286" t="str">
            <v>CAVS AE SALESLAND RECREO_DIEGO MENA</v>
          </cell>
          <cell r="L4286" t="str">
            <v>AV PEDRO VICENTE MALDONADO CENTRO COMERCIAL RECREO NUM 37 45PLANTA BAJA QUITO</v>
          </cell>
          <cell r="M4286" t="str">
            <v>0</v>
          </cell>
          <cell r="N4286" t="str">
            <v>999805380</v>
          </cell>
          <cell r="P4286" t="str">
            <v>QUITO</v>
          </cell>
          <cell r="Q4286" t="str">
            <v>QUITO</v>
          </cell>
          <cell r="R4286" t="str">
            <v>PICHINCHA</v>
          </cell>
          <cell r="T4286" t="str">
            <v>TRAMACO</v>
          </cell>
          <cell r="U4286" t="str">
            <v>FLEXNETUIO_LOCAL</v>
          </cell>
          <cell r="V4286">
            <v>2</v>
          </cell>
          <cell r="W4286">
            <v>1</v>
          </cell>
          <cell r="X4286" t="str">
            <v>FLEXNET ECUADOR - MOVISTAR</v>
          </cell>
          <cell r="Y4286" t="str">
            <v>CALLE 28 DE JUNIO S/N Y GARCIA MORENO ENTRADA LLANO GRANDE</v>
          </cell>
        </row>
        <row r="4287">
          <cell r="A4287" t="str">
            <v>2022-12559</v>
          </cell>
          <cell r="B4287">
            <v>483031</v>
          </cell>
          <cell r="C4287" t="str">
            <v>2022-12559</v>
          </cell>
          <cell r="D4287" t="str">
            <v>MOVISTAR</v>
          </cell>
          <cell r="E4287" t="str">
            <v>DESPACHO</v>
          </cell>
          <cell r="F4287" t="str">
            <v>NORMAL</v>
          </cell>
          <cell r="G4287" t="str">
            <v>031080202212559</v>
          </cell>
          <cell r="H4287">
            <v>44915</v>
          </cell>
          <cell r="I4287" t="str">
            <v>ENTREGADO</v>
          </cell>
          <cell r="J4287">
            <v>44916</v>
          </cell>
          <cell r="K4287" t="str">
            <v xml:space="preserve">CAVS AE SALESLAND MACHALA_MENA DIEGO </v>
          </cell>
          <cell r="L4287" t="str">
            <v>CALLE ROCAFUERTE 1005 ENTRE 09 DE MAYO Y GUAYAS</v>
          </cell>
          <cell r="M4287" t="str">
            <v>1793079628001</v>
          </cell>
          <cell r="N4287" t="str">
            <v>999805380</v>
          </cell>
          <cell r="O4287" t="str">
            <v/>
          </cell>
          <cell r="P4287" t="str">
            <v>MACHALA</v>
          </cell>
          <cell r="Q4287" t="str">
            <v>MACHALA</v>
          </cell>
          <cell r="R4287" t="str">
            <v>EL ORO</v>
          </cell>
          <cell r="T4287" t="str">
            <v>TRAMACO</v>
          </cell>
          <cell r="U4287" t="str">
            <v>FLEXNETUIO_PROVINCIA</v>
          </cell>
          <cell r="V4287">
            <v>1</v>
          </cell>
          <cell r="W4287">
            <v>1</v>
          </cell>
          <cell r="X4287" t="str">
            <v>FLEXNET ECUADOR - MOVISTAR</v>
          </cell>
          <cell r="Y4287" t="str">
            <v>CALLE 28 DE JUNIO S/N Y GARCIA MORENO ENTRADA LLANO GRANDE</v>
          </cell>
        </row>
        <row r="4288">
          <cell r="A4288" t="str">
            <v>2022-12560</v>
          </cell>
          <cell r="B4288">
            <v>483032</v>
          </cell>
          <cell r="C4288" t="str">
            <v>2022-12560</v>
          </cell>
          <cell r="D4288" t="str">
            <v>MOVISTAR</v>
          </cell>
          <cell r="E4288" t="str">
            <v>DESPACHO</v>
          </cell>
          <cell r="F4288" t="str">
            <v>NORMAL</v>
          </cell>
          <cell r="G4288" t="str">
            <v>IC3963</v>
          </cell>
          <cell r="H4288">
            <v>44915</v>
          </cell>
          <cell r="I4288" t="str">
            <v>ENTREGADO</v>
          </cell>
          <cell r="J4288">
            <v>44916</v>
          </cell>
          <cell r="K4288" t="str">
            <v>CAVS AE SALESLAND CUENCA CENTRO_DIEGO MENA</v>
          </cell>
          <cell r="L4288" t="str">
            <v>CALLE BOLIVAR Y LUIS CORDERO N 755 CUENCA</v>
          </cell>
          <cell r="M4288" t="str">
            <v>0</v>
          </cell>
          <cell r="N4288" t="str">
            <v>999805380</v>
          </cell>
          <cell r="O4288" t="str">
            <v/>
          </cell>
          <cell r="P4288" t="str">
            <v>CUENCA</v>
          </cell>
          <cell r="Q4288" t="str">
            <v>CUENCA</v>
          </cell>
          <cell r="R4288" t="str">
            <v>AZUAY</v>
          </cell>
          <cell r="T4288" t="str">
            <v>ITSACOURIER</v>
          </cell>
          <cell r="U4288" t="str">
            <v>FLEXNETUIO_PROVINCIA</v>
          </cell>
          <cell r="V4288">
            <v>1</v>
          </cell>
          <cell r="W4288">
            <v>1</v>
          </cell>
          <cell r="X4288" t="str">
            <v>FLEXNET ECUADOR - MOVISTAR</v>
          </cell>
          <cell r="Y4288" t="str">
            <v>CALLE 28 DE JUNIO S/N Y GARCIA MORENO ENTRADA LLANO GRANDE</v>
          </cell>
        </row>
        <row r="4289">
          <cell r="A4289" t="str">
            <v>2022-12561</v>
          </cell>
          <cell r="B4289">
            <v>483033</v>
          </cell>
          <cell r="C4289" t="str">
            <v>2022-12561</v>
          </cell>
          <cell r="D4289" t="str">
            <v>MOVISTAR</v>
          </cell>
          <cell r="E4289" t="str">
            <v>DESPACHO</v>
          </cell>
          <cell r="F4289" t="str">
            <v>NORMAL</v>
          </cell>
          <cell r="G4289" t="str">
            <v>TF89974</v>
          </cell>
          <cell r="H4289">
            <v>44915</v>
          </cell>
          <cell r="I4289" t="str">
            <v>ENTREGADO</v>
          </cell>
          <cell r="J4289">
            <v>44916</v>
          </cell>
          <cell r="K4289" t="str">
            <v xml:space="preserve">AE NORPHONE 9 DE OCT_LOURDES BRAVO </v>
          </cell>
          <cell r="L4289" t="str">
            <v xml:space="preserve">9 DE OCTUBRE ENTRE PEDRO CARBO Y GENERAL CORDOVA, EDIFICIO SAN FRANCISCO 300 LOCAL NO. 8 PLANTA BAJA (PARTE EXTERIOR) </v>
          </cell>
          <cell r="M4289" t="str">
            <v>1091717898001</v>
          </cell>
          <cell r="N4289" t="str">
            <v>0984246089</v>
          </cell>
          <cell r="O4289" t="str">
            <v/>
          </cell>
          <cell r="P4289" t="str">
            <v>GUAYAQUIL</v>
          </cell>
          <cell r="Q4289" t="str">
            <v>GUAYAQUIL</v>
          </cell>
          <cell r="R4289" t="str">
            <v>GUAYAS</v>
          </cell>
          <cell r="T4289" t="str">
            <v>CARGO UNION</v>
          </cell>
          <cell r="U4289" t="str">
            <v>FLEXNETUIO_GYE</v>
          </cell>
          <cell r="V4289">
            <v>1</v>
          </cell>
          <cell r="W4289">
            <v>1</v>
          </cell>
          <cell r="X4289" t="str">
            <v>FLEXNET ECUADOR - MOVISTAR</v>
          </cell>
          <cell r="Y4289" t="str">
            <v>CALLE 28 DE JUNIO S/N Y GARCIA MORENO ENTRADA LLANO GRANDE</v>
          </cell>
        </row>
        <row r="4290">
          <cell r="A4290" t="str">
            <v>2022-12562</v>
          </cell>
          <cell r="B4290">
            <v>483034</v>
          </cell>
          <cell r="C4290" t="str">
            <v>2022-12562</v>
          </cell>
          <cell r="D4290" t="str">
            <v>MOVISTAR</v>
          </cell>
          <cell r="E4290" t="str">
            <v>DESPACHO</v>
          </cell>
          <cell r="F4290" t="str">
            <v>NORMAL</v>
          </cell>
          <cell r="G4290" t="str">
            <v>IC3962</v>
          </cell>
          <cell r="H4290">
            <v>44915</v>
          </cell>
          <cell r="I4290" t="str">
            <v>ENTREGADO</v>
          </cell>
          <cell r="J4290">
            <v>44916</v>
          </cell>
          <cell r="K4290" t="str">
            <v>CAVS AE SALESLAND CUENCA REMIGIO_DIEGO MENA</v>
          </cell>
          <cell r="L4290" t="str">
            <v>AV REMIGIO CCRESPO Y FEDERICO PROANO NUM 294 CUENCA</v>
          </cell>
          <cell r="M4290" t="str">
            <v>0</v>
          </cell>
          <cell r="N4290" t="str">
            <v>999805380</v>
          </cell>
          <cell r="O4290" t="str">
            <v/>
          </cell>
          <cell r="P4290" t="str">
            <v>CUENCA</v>
          </cell>
          <cell r="Q4290" t="str">
            <v>CUENCA</v>
          </cell>
          <cell r="R4290" t="str">
            <v>AZUAY</v>
          </cell>
          <cell r="T4290" t="str">
            <v>ITSACOURIER</v>
          </cell>
          <cell r="U4290" t="str">
            <v>FLEXNETUIO_PROVINCIA</v>
          </cell>
          <cell r="V4290">
            <v>1</v>
          </cell>
          <cell r="W4290">
            <v>1</v>
          </cell>
          <cell r="X4290" t="str">
            <v>FLEXNET ECUADOR - MOVISTAR</v>
          </cell>
          <cell r="Y4290" t="str">
            <v>CALLE 28 DE JUNIO S/N Y GARCIA MORENO ENTRADA LLANO GRANDE</v>
          </cell>
        </row>
        <row r="4291">
          <cell r="A4291" t="str">
            <v>2022-12563</v>
          </cell>
          <cell r="B4291">
            <v>483035</v>
          </cell>
          <cell r="C4291" t="str">
            <v>2022-12563</v>
          </cell>
          <cell r="D4291" t="str">
            <v>MOVISTAR</v>
          </cell>
          <cell r="E4291" t="str">
            <v>DESPACHO</v>
          </cell>
          <cell r="F4291" t="str">
            <v>NORMAL</v>
          </cell>
          <cell r="G4291" t="str">
            <v>031080202212563</v>
          </cell>
          <cell r="H4291">
            <v>44915</v>
          </cell>
          <cell r="I4291" t="str">
            <v>ENTREGADO</v>
          </cell>
          <cell r="J4291">
            <v>44922</v>
          </cell>
          <cell r="K4291" t="str">
            <v>AE NORPHONE MALL DEL SOL_ANDY SOLORZANO - SAMANTHA ENRIQUEZ</v>
          </cell>
          <cell r="L4291" t="str">
            <v>AV. JOAQUIN ORRANTIA Y AV. CONSTITUCION. PARROQUIA TARQUI 4TO PSJ. 1 NE.POSTAL 090513</v>
          </cell>
          <cell r="M4291" t="str">
            <v>1091717898001</v>
          </cell>
          <cell r="N4291" t="str">
            <v>0995482890  - 0987620147</v>
          </cell>
          <cell r="P4291" t="str">
            <v>GUAYAQUIL</v>
          </cell>
          <cell r="Q4291" t="str">
            <v>GUAYAQUIL</v>
          </cell>
          <cell r="R4291" t="str">
            <v>GUAYAS</v>
          </cell>
          <cell r="T4291" t="str">
            <v>TRAMACO</v>
          </cell>
          <cell r="U4291" t="str">
            <v>FLEXNETUIO_GYE</v>
          </cell>
          <cell r="V4291">
            <v>2</v>
          </cell>
          <cell r="W4291">
            <v>1</v>
          </cell>
          <cell r="X4291" t="str">
            <v>FLEXNET ECUADOR - MOVISTAR</v>
          </cell>
          <cell r="Y4291" t="str">
            <v>CALLE 28 DE JUNIO S/N Y GARCIA MORENO ENTRADA LLANO GRANDE</v>
          </cell>
        </row>
        <row r="4292">
          <cell r="A4292" t="str">
            <v>2022-12564</v>
          </cell>
          <cell r="B4292">
            <v>483036</v>
          </cell>
          <cell r="C4292" t="str">
            <v>2022-12564</v>
          </cell>
          <cell r="D4292" t="str">
            <v>MOVISTAR</v>
          </cell>
          <cell r="E4292" t="str">
            <v>DESPACHO</v>
          </cell>
          <cell r="F4292" t="str">
            <v>NORMAL</v>
          </cell>
          <cell r="G4292" t="str">
            <v>031080202212564</v>
          </cell>
          <cell r="H4292">
            <v>44915</v>
          </cell>
          <cell r="I4292" t="str">
            <v>ENTREGADO</v>
          </cell>
          <cell r="J4292">
            <v>44916</v>
          </cell>
          <cell r="K4292" t="str">
            <v>MAURICIO GUERRERO ZONIFICACION SANTO DOMINGO CALLE_EDUARDO LUIS SILVA IVARRA</v>
          </cell>
          <cell r="L4292" t="str">
            <v>CALLE GUAYAQUIL, ENTRE RIO SOLAYA Y CUICOCHA</v>
          </cell>
          <cell r="M4292" t="str">
            <v>1719571208</v>
          </cell>
          <cell r="N4292" t="str">
            <v>998999242</v>
          </cell>
          <cell r="P4292" t="str">
            <v>230101</v>
          </cell>
          <cell r="Q4292" t="str">
            <v>SANTO DOMINGO</v>
          </cell>
          <cell r="R4292" t="str">
            <v>SANTO DOMINGO DE LOS TSACHILAS</v>
          </cell>
          <cell r="S4292" t="str">
            <v>SANTO DOMINGO DE LOS COLORADOS</v>
          </cell>
          <cell r="T4292" t="str">
            <v>TRAMACO</v>
          </cell>
          <cell r="V4292">
            <v>1</v>
          </cell>
          <cell r="W4292">
            <v>1</v>
          </cell>
          <cell r="X4292" t="str">
            <v>FLEXNET ECUADOR - MOVISTAR</v>
          </cell>
          <cell r="Y4292" t="str">
            <v>CALLE 28 DE JUNIO S/N Y GARCIA MORENO ENTRADA LLANO GRANDE</v>
          </cell>
        </row>
        <row r="4293">
          <cell r="A4293" t="str">
            <v>2022-12565</v>
          </cell>
          <cell r="B4293">
            <v>483037</v>
          </cell>
          <cell r="C4293" t="str">
            <v>2022-12565</v>
          </cell>
          <cell r="D4293" t="str">
            <v>MOVISTAR</v>
          </cell>
          <cell r="E4293" t="str">
            <v>DESPACHO</v>
          </cell>
          <cell r="F4293" t="str">
            <v>NORMAL</v>
          </cell>
          <cell r="G4293" t="str">
            <v>031080202212565</v>
          </cell>
          <cell r="H4293">
            <v>44915</v>
          </cell>
          <cell r="I4293" t="str">
            <v>ENTREGADO</v>
          </cell>
          <cell r="J4293">
            <v>44916</v>
          </cell>
          <cell r="K4293" t="str">
            <v xml:space="preserve">AE NORPHONE POLICENTRO_LOURDES BRAVO </v>
          </cell>
          <cell r="L4293" t="str">
            <v>Cdla Kenney Av Del Periodista y Dr Juan Bautista Arzube CC Policentro local 9</v>
          </cell>
          <cell r="M4293" t="str">
            <v>1091717898001</v>
          </cell>
          <cell r="N4293" t="str">
            <v>984246089</v>
          </cell>
          <cell r="O4293" t="str">
            <v/>
          </cell>
          <cell r="P4293" t="str">
            <v>GUAYAQUIL</v>
          </cell>
          <cell r="Q4293" t="str">
            <v>GUAYAQUIL</v>
          </cell>
          <cell r="R4293" t="str">
            <v>GUAYAS</v>
          </cell>
          <cell r="T4293" t="str">
            <v>TRAMACO</v>
          </cell>
          <cell r="U4293" t="str">
            <v>FLEXNETUIO_GYE</v>
          </cell>
          <cell r="V4293">
            <v>1</v>
          </cell>
          <cell r="W4293">
            <v>1</v>
          </cell>
          <cell r="X4293" t="str">
            <v>FLEXNET ECUADOR - MOVISTAR</v>
          </cell>
          <cell r="Y4293" t="str">
            <v>CALLE 28 DE JUNIO S/N Y GARCIA MORENO ENTRADA LLANO GRANDE</v>
          </cell>
        </row>
        <row r="4294">
          <cell r="A4294" t="str">
            <v>2022-12566</v>
          </cell>
          <cell r="B4294">
            <v>483038</v>
          </cell>
          <cell r="C4294" t="str">
            <v>2022-12566</v>
          </cell>
          <cell r="D4294" t="str">
            <v>MOVISTAR</v>
          </cell>
          <cell r="E4294" t="str">
            <v>DESPACHO</v>
          </cell>
          <cell r="F4294" t="str">
            <v>NORMAL</v>
          </cell>
          <cell r="G4294" t="str">
            <v>031080202212566</v>
          </cell>
          <cell r="H4294">
            <v>44915</v>
          </cell>
          <cell r="I4294" t="str">
            <v>ENTREGADO</v>
          </cell>
          <cell r="J4294">
            <v>44916</v>
          </cell>
          <cell r="K4294" t="str">
            <v>AE NORPHONE PORTOVIEJO_JORGE EDUARDO GUZMAN BENITEZ</v>
          </cell>
          <cell r="L4294" t="str">
            <v>Av. America y, Jorge Washington, Portoviejo LOCAL 16 Y 17 PLANTA BAJA</v>
          </cell>
          <cell r="M4294" t="str">
            <v>1713171823</v>
          </cell>
          <cell r="N4294" t="str">
            <v>984620069</v>
          </cell>
          <cell r="O4294" t="str">
            <v/>
          </cell>
          <cell r="P4294" t="str">
            <v>PORTOVIEJO</v>
          </cell>
          <cell r="Q4294" t="str">
            <v>PORTOVIEJO</v>
          </cell>
          <cell r="R4294" t="str">
            <v>MANABI</v>
          </cell>
          <cell r="T4294" t="str">
            <v>TRAMACO</v>
          </cell>
          <cell r="U4294" t="str">
            <v>FLEXNETUIO_PROVINCIA</v>
          </cell>
          <cell r="V4294">
            <v>1</v>
          </cell>
          <cell r="W4294">
            <v>1</v>
          </cell>
          <cell r="X4294" t="str">
            <v>FLEXNET ECUADOR - MOVISTAR</v>
          </cell>
          <cell r="Y4294" t="str">
            <v>CALLE 28 DE JUNIO S/N Y GARCIA MORENO ENTRADA LLANO GRANDE</v>
          </cell>
        </row>
        <row r="4295">
          <cell r="A4295" t="str">
            <v>2022-12567</v>
          </cell>
          <cell r="B4295">
            <v>483039</v>
          </cell>
          <cell r="C4295" t="str">
            <v>2022-12567</v>
          </cell>
          <cell r="D4295" t="str">
            <v>MOVISTAR</v>
          </cell>
          <cell r="E4295" t="str">
            <v>DESPACHO</v>
          </cell>
          <cell r="F4295" t="str">
            <v>NORMAL</v>
          </cell>
          <cell r="G4295" t="str">
            <v>031080202212567</v>
          </cell>
          <cell r="H4295">
            <v>44915</v>
          </cell>
          <cell r="I4295" t="str">
            <v>ENTREGADO</v>
          </cell>
          <cell r="J4295">
            <v>44916</v>
          </cell>
          <cell r="K4295" t="str">
            <v>AE NORPHONE RIOBAMBA_LOURDES BRAVO</v>
          </cell>
          <cell r="L4295" t="str">
            <v>10 DE AGOSTO Y GARCIA MORENO ESQUINA LOCAL PLANTA BAJA DIAGONAL BANCO INTERNACIONAL</v>
          </cell>
          <cell r="M4295" t="str">
            <v>1091717898001</v>
          </cell>
          <cell r="N4295" t="str">
            <v>998659562</v>
          </cell>
          <cell r="O4295" t="str">
            <v/>
          </cell>
          <cell r="P4295" t="str">
            <v>RIOBAMBA</v>
          </cell>
          <cell r="Q4295" t="str">
            <v>RIOBAMBA</v>
          </cell>
          <cell r="R4295" t="str">
            <v>CHIMBORAZO</v>
          </cell>
          <cell r="T4295" t="str">
            <v>TRAMACO</v>
          </cell>
          <cell r="U4295" t="str">
            <v>FLEXNETUIO_PROVINCIA</v>
          </cell>
          <cell r="V4295">
            <v>1</v>
          </cell>
          <cell r="W4295">
            <v>1</v>
          </cell>
          <cell r="X4295" t="str">
            <v>FLEXNET ECUADOR - MOVISTAR</v>
          </cell>
          <cell r="Y4295" t="str">
            <v>CALLE 28 DE JUNIO S/N Y GARCIA MORENO ENTRADA LLANO GRANDE</v>
          </cell>
        </row>
        <row r="4296">
          <cell r="A4296" t="str">
            <v>20003026567721</v>
          </cell>
          <cell r="B4296">
            <v>483018</v>
          </cell>
          <cell r="C4296" t="str">
            <v>20003026567721</v>
          </cell>
          <cell r="D4296" t="str">
            <v>BRELDYNG</v>
          </cell>
          <cell r="E4296" t="str">
            <v>DESPACHO</v>
          </cell>
          <cell r="F4296" t="str">
            <v>NORMAL</v>
          </cell>
          <cell r="G4296" t="str">
            <v>031002004121383</v>
          </cell>
          <cell r="H4296">
            <v>44915</v>
          </cell>
          <cell r="I4296" t="str">
            <v>ENTREGADO</v>
          </cell>
          <cell r="J4296">
            <v>44916</v>
          </cell>
          <cell r="K4296" t="str">
            <v>ZAMBRANO VINCES LUVER EDUARDO</v>
          </cell>
          <cell r="L4296" t="str">
            <v>MANABI / MANTA / MANTA / VIA SAN MATEO / SN /  / CDLA LOS GAVILANEZ VIA SAN MATEO CASA DE UN PISO A UNA CUADRA DE FISIOMART</v>
          </cell>
          <cell r="M4296" t="str">
            <v>1308303906</v>
          </cell>
          <cell r="N4296" t="str">
            <v>968418600</v>
          </cell>
          <cell r="P4296" t="str">
            <v>MANTA</v>
          </cell>
          <cell r="Q4296" t="str">
            <v>MANTA</v>
          </cell>
          <cell r="R4296" t="str">
            <v>MANABI</v>
          </cell>
          <cell r="T4296" t="str">
            <v>TRAMACO</v>
          </cell>
          <cell r="U4296" t="str">
            <v>FLEXNETGYE_PROVINCIA</v>
          </cell>
          <cell r="V4296">
            <v>2</v>
          </cell>
          <cell r="W4296">
            <v>12</v>
          </cell>
          <cell r="X4296" t="str">
            <v>FLEXNET</v>
          </cell>
          <cell r="Y4296" t="str">
            <v>FLEX NET GYE KM 8.5 VIA DAULE</v>
          </cell>
        </row>
        <row r="4297">
          <cell r="A4297" t="str">
            <v>20003029310826</v>
          </cell>
          <cell r="B4297">
            <v>483019</v>
          </cell>
          <cell r="C4297" t="str">
            <v>20003029310826</v>
          </cell>
          <cell r="D4297" t="str">
            <v>BRELDYNG</v>
          </cell>
          <cell r="E4297" t="str">
            <v>DESPACHO</v>
          </cell>
          <cell r="F4297" t="str">
            <v>NORMAL</v>
          </cell>
          <cell r="G4297" t="str">
            <v>031002004121384</v>
          </cell>
          <cell r="H4297">
            <v>44915</v>
          </cell>
          <cell r="I4297" t="str">
            <v>ENTREGADO</v>
          </cell>
          <cell r="J4297">
            <v>44923</v>
          </cell>
          <cell r="K4297" t="str">
            <v>QUISHPI CONDO LUZ ANGELICA</v>
          </cell>
          <cell r="L4297" t="str">
            <v>SUCUMBIOS / LAGO AGRIO / NUEVA LOJA / CALLE TRONCAL AMAZONICA / MZ 1 / VIA QUITO / CIUDADELA GONZALEZ MZ 01 CASA COLOR CREMA CON VERDE DE 1 PISO FRENTE AL HOSPITAL GONZALEZ</v>
          </cell>
          <cell r="M4297" t="str">
            <v>2100117692</v>
          </cell>
          <cell r="N4297" t="str">
            <v>990519326</v>
          </cell>
          <cell r="P4297" t="str">
            <v>LAGO AGRIO</v>
          </cell>
          <cell r="Q4297" t="str">
            <v>LAGO AGRIO</v>
          </cell>
          <cell r="R4297" t="str">
            <v>SUCUMBIOS</v>
          </cell>
          <cell r="T4297" t="str">
            <v>TRAMACO</v>
          </cell>
          <cell r="U4297" t="str">
            <v>FLEXNETGYE_PROVINCIA</v>
          </cell>
          <cell r="V4297">
            <v>1</v>
          </cell>
          <cell r="W4297">
            <v>3</v>
          </cell>
          <cell r="X4297" t="str">
            <v>FLEXNET</v>
          </cell>
          <cell r="Y4297" t="str">
            <v>FLEX NET GYE KM 8.5 VIA DAULE</v>
          </cell>
        </row>
        <row r="4298">
          <cell r="A4298" t="str">
            <v>20003029323764</v>
          </cell>
          <cell r="B4298">
            <v>483020</v>
          </cell>
          <cell r="C4298" t="str">
            <v>20003029323764</v>
          </cell>
          <cell r="D4298" t="str">
            <v>BRELDYNG</v>
          </cell>
          <cell r="E4298" t="str">
            <v>DESPACHO</v>
          </cell>
          <cell r="F4298" t="str">
            <v>NORMAL</v>
          </cell>
          <cell r="G4298" t="str">
            <v>031002004121385</v>
          </cell>
          <cell r="H4298">
            <v>44915</v>
          </cell>
          <cell r="I4298" t="str">
            <v>ENTREGADO</v>
          </cell>
          <cell r="J4298">
            <v>44917</v>
          </cell>
          <cell r="K4298" t="str">
            <v>MERCEDES SUCCETY VINCES IBARRA</v>
          </cell>
          <cell r="L4298" t="str">
            <v>MANABI / PORTOVIEJO / ANDRES DE VERA / AV DEL EJERCITO / SN / 5 DE OCTUBRE Y KENNEDY / OFICINA TRAMACO DIAGONAL A FARMACIA SANTA MARTHA Y FRENTE A BOUTIQUE EL MILLON</v>
          </cell>
          <cell r="M4298" t="str">
            <v>1310905011</v>
          </cell>
          <cell r="N4298" t="str">
            <v>991122471</v>
          </cell>
          <cell r="P4298" t="str">
            <v>PORTOVIEJO</v>
          </cell>
          <cell r="Q4298" t="str">
            <v>PORTOVIEJO</v>
          </cell>
          <cell r="R4298" t="str">
            <v>MANABI</v>
          </cell>
          <cell r="T4298" t="str">
            <v>TRAMACO</v>
          </cell>
          <cell r="U4298" t="str">
            <v>FLEXNETGYE_PROVINCIA</v>
          </cell>
          <cell r="V4298">
            <v>2</v>
          </cell>
          <cell r="W4298">
            <v>12</v>
          </cell>
          <cell r="X4298" t="str">
            <v>FLEXNET</v>
          </cell>
          <cell r="Y4298" t="str">
            <v>FLEX NET GYE KM 8.5 VIA DAULE</v>
          </cell>
        </row>
        <row r="4299">
          <cell r="A4299" t="str">
            <v>20003024484431</v>
          </cell>
          <cell r="B4299">
            <v>483021</v>
          </cell>
          <cell r="C4299" t="str">
            <v>20003024484431</v>
          </cell>
          <cell r="D4299" t="str">
            <v>BRELDYNG</v>
          </cell>
          <cell r="E4299" t="str">
            <v>DESPACHO</v>
          </cell>
          <cell r="F4299" t="str">
            <v>NORMAL</v>
          </cell>
          <cell r="G4299" t="str">
            <v>031002004121386</v>
          </cell>
          <cell r="H4299">
            <v>44915</v>
          </cell>
          <cell r="I4299" t="str">
            <v>ENTREGADO</v>
          </cell>
          <cell r="J4299">
            <v>44917</v>
          </cell>
          <cell r="K4299" t="str">
            <v>MONTENEGRO ARTEAGA MARCO JAIRO</v>
          </cell>
          <cell r="L4299" t="str">
            <v>MANABI / MANTA / MANTA / AV MARIA AUXILIADORA / SN / AV 110 / OFICINA TRAMACO CENTRO DISTRIBUCION MANTA</v>
          </cell>
          <cell r="M4299" t="str">
            <v>926473851</v>
          </cell>
          <cell r="N4299" t="str">
            <v>967754921</v>
          </cell>
          <cell r="P4299" t="str">
            <v>MANTA</v>
          </cell>
          <cell r="Q4299" t="str">
            <v>MANTA</v>
          </cell>
          <cell r="R4299" t="str">
            <v>MANABI</v>
          </cell>
          <cell r="T4299" t="str">
            <v>TRAMACO</v>
          </cell>
          <cell r="U4299" t="str">
            <v>FLEXNETGYE_PROVINCIA</v>
          </cell>
          <cell r="V4299">
            <v>1</v>
          </cell>
          <cell r="W4299">
            <v>0</v>
          </cell>
          <cell r="X4299" t="str">
            <v>FLEXNET</v>
          </cell>
          <cell r="Y4299" t="str">
            <v>FLEX NET GYE KM 8.5 VIA DAULE</v>
          </cell>
        </row>
        <row r="4300">
          <cell r="A4300" t="str">
            <v>20003028312595</v>
          </cell>
          <cell r="B4300">
            <v>483022</v>
          </cell>
          <cell r="C4300" t="str">
            <v>20003028312595</v>
          </cell>
          <cell r="D4300" t="str">
            <v>BRELDYNG</v>
          </cell>
          <cell r="E4300" t="str">
            <v>DESPACHO</v>
          </cell>
          <cell r="F4300" t="str">
            <v>NORMAL</v>
          </cell>
          <cell r="G4300" t="str">
            <v>031002004121387</v>
          </cell>
          <cell r="H4300">
            <v>44915</v>
          </cell>
          <cell r="I4300" t="str">
            <v>ENTREGADO</v>
          </cell>
          <cell r="J4300">
            <v>44917</v>
          </cell>
          <cell r="K4300" t="str">
            <v>SHORKING OCTAVIO RODRIGUEZ GONZALEZ</v>
          </cell>
          <cell r="L4300" t="str">
            <v>CHIMBORAZO / RIOBAMBA / MALDONADO / AV CORDOVEZ / SN / SILVIO HARO / SECTOR PUEBLO UNIDO POR EL MERCADO ORIENTAL</v>
          </cell>
          <cell r="M4300" t="str">
            <v>602629875</v>
          </cell>
          <cell r="N4300" t="str">
            <v>989396025</v>
          </cell>
          <cell r="P4300" t="str">
            <v>RIOBAMBA</v>
          </cell>
          <cell r="Q4300" t="str">
            <v>RIOBAMBA</v>
          </cell>
          <cell r="R4300" t="str">
            <v>CHIMBORAZO</v>
          </cell>
          <cell r="T4300" t="str">
            <v>TRAMACO</v>
          </cell>
          <cell r="U4300" t="str">
            <v>FLEXNETGYE_PROVINCIA</v>
          </cell>
          <cell r="V4300">
            <v>1</v>
          </cell>
          <cell r="W4300">
            <v>3</v>
          </cell>
          <cell r="X4300" t="str">
            <v>FLEXNET</v>
          </cell>
          <cell r="Y4300" t="str">
            <v>FLEX NET GYE KM 8.5 VIA DAULE</v>
          </cell>
        </row>
        <row r="4301">
          <cell r="A4301" t="str">
            <v>20003024057558</v>
          </cell>
          <cell r="B4301">
            <v>483023</v>
          </cell>
          <cell r="C4301" t="str">
            <v>20003024057558</v>
          </cell>
          <cell r="D4301" t="str">
            <v>BRELDYNG</v>
          </cell>
          <cell r="E4301" t="str">
            <v>DESPACHO</v>
          </cell>
          <cell r="F4301" t="str">
            <v>NORMAL</v>
          </cell>
          <cell r="G4301" t="str">
            <v>031002004121388</v>
          </cell>
          <cell r="H4301">
            <v>44915</v>
          </cell>
          <cell r="I4301" t="str">
            <v>ENTREGADO</v>
          </cell>
          <cell r="J4301">
            <v>44916</v>
          </cell>
          <cell r="K4301" t="str">
            <v>SIERRA VILLA ELSA EUGENIA</v>
          </cell>
          <cell r="L4301" t="str">
            <v>GUAYAS / MILAGRO / MILAGRO / CALLE SIMON BOLIVAR / SN / GUAYAQUIL / ENTREGA EN SU DOMICILIO EN LA INTERSECCION DE LAS CALLES</v>
          </cell>
          <cell r="M4301" t="str">
            <v>905281572</v>
          </cell>
          <cell r="N4301" t="str">
            <v>968988989</v>
          </cell>
          <cell r="P4301" t="str">
            <v>MILAGRO</v>
          </cell>
          <cell r="Q4301" t="str">
            <v>MILAGRO</v>
          </cell>
          <cell r="R4301" t="str">
            <v>GUAYAS</v>
          </cell>
          <cell r="T4301" t="str">
            <v>TRAMACO</v>
          </cell>
          <cell r="U4301" t="str">
            <v>FLEXNETGYE_PROVINCIA</v>
          </cell>
          <cell r="V4301">
            <v>1</v>
          </cell>
          <cell r="W4301">
            <v>0</v>
          </cell>
          <cell r="X4301" t="str">
            <v>FLEXNET</v>
          </cell>
          <cell r="Y4301" t="str">
            <v>FLEX NET GYE KM 8.5 VIA DAULE</v>
          </cell>
        </row>
        <row r="4302">
          <cell r="A4302" t="str">
            <v>18586984</v>
          </cell>
          <cell r="B4302">
            <v>483017</v>
          </cell>
          <cell r="C4302" t="str">
            <v>18586984</v>
          </cell>
          <cell r="D4302" t="str">
            <v>SPARE</v>
          </cell>
          <cell r="E4302" t="str">
            <v>DESPACHO</v>
          </cell>
          <cell r="F4302" t="str">
            <v>NORMAL</v>
          </cell>
          <cell r="G4302" t="str">
            <v>TF89839</v>
          </cell>
          <cell r="H4302">
            <v>44915</v>
          </cell>
          <cell r="I4302" t="str">
            <v>ENTREGADO</v>
          </cell>
          <cell r="J4302">
            <v>44915</v>
          </cell>
          <cell r="K4302" t="str">
            <v>OFICINA HUAWEI - GYE</v>
          </cell>
          <cell r="L4302" t="str">
            <v>AV. FRANCISCO DE ORELLANA Y ALBERTO BORGES, EDIFICIO CLARO CENTRUM PISO 12</v>
          </cell>
          <cell r="M4302" t="str">
            <v>GUIDO DUCHI - RUC: 1791845722001</v>
          </cell>
          <cell r="N4302" t="str">
            <v>0982675085</v>
          </cell>
          <cell r="P4302" t="str">
            <v>090506</v>
          </cell>
          <cell r="Q4302" t="str">
            <v>GUAYAQUIL</v>
          </cell>
          <cell r="R4302" t="str">
            <v>GUAYAS</v>
          </cell>
          <cell r="S4302" t="str">
            <v>GUAYAQUIL</v>
          </cell>
          <cell r="T4302" t="str">
            <v>FLEXTRANS GYE</v>
          </cell>
          <cell r="U4302" t="str">
            <v>FLEXNETGYE_LOCAL</v>
          </cell>
          <cell r="V4302">
            <v>1</v>
          </cell>
          <cell r="W4302">
            <v>0.5</v>
          </cell>
          <cell r="X4302" t="str">
            <v>FLEXNET GUAYAQUIL</v>
          </cell>
          <cell r="Y4302" t="str">
            <v>FERNANDO GUTIERREZ HILL KM 8 1/2 VIA DAULE COOP. JUAN MONTALVO / FRENTE A PEPSI COLA</v>
          </cell>
        </row>
        <row r="4303">
          <cell r="A4303" t="str">
            <v>RT22122003</v>
          </cell>
          <cell r="B4303">
            <v>483016</v>
          </cell>
          <cell r="C4303" t="str">
            <v>RT22122003</v>
          </cell>
          <cell r="D4303" t="str">
            <v>SPARE</v>
          </cell>
          <cell r="E4303" t="str">
            <v>RETIRO</v>
          </cell>
          <cell r="F4303" t="str">
            <v>NORMAL</v>
          </cell>
          <cell r="G4303" t="str">
            <v>TF89790</v>
          </cell>
          <cell r="H4303">
            <v>44915</v>
          </cell>
          <cell r="I4303" t="str">
            <v>ENTREGADO</v>
          </cell>
          <cell r="J4303">
            <v>44915</v>
          </cell>
          <cell r="K4303" t="str">
            <v>FLEXNET GUAYAQUIL</v>
          </cell>
          <cell r="L4303" t="str">
            <v>FERNANDO GUTIERREZ HILL KM 8 1/2 VIA DAULE COOP. JUAN MONTALVO / FRENTE A PEPSI COLA</v>
          </cell>
          <cell r="M4303" t="str">
            <v>STALIN PALMA - RUC:1791890663001</v>
          </cell>
          <cell r="N4303" t="str">
            <v>0995632694</v>
          </cell>
          <cell r="P4303" t="str">
            <v>090606</v>
          </cell>
          <cell r="Q4303" t="str">
            <v>GUAYAQUIL</v>
          </cell>
          <cell r="R4303" t="str">
            <v>GUAYAS</v>
          </cell>
          <cell r="S4303" t="str">
            <v>GUAYAQUIL</v>
          </cell>
          <cell r="T4303" t="str">
            <v>FLEXTRANS GYE</v>
          </cell>
          <cell r="U4303" t="str">
            <v>FLEXNETGYE_LOCAL</v>
          </cell>
          <cell r="V4303">
            <v>1</v>
          </cell>
          <cell r="W4303">
            <v>1.5</v>
          </cell>
          <cell r="X4303" t="str">
            <v>OFICINA HUAWEI - GYE</v>
          </cell>
          <cell r="Y4303" t="str">
            <v>AV. FRANCISCO DE ORELLANA Y ALBERTO BORGES, GUAYAQUIL. EDIFICIO CENTRUM, PISO 12.</v>
          </cell>
        </row>
        <row r="4304">
          <cell r="A4304" t="str">
            <v>53029</v>
          </cell>
          <cell r="B4304">
            <v>483011</v>
          </cell>
          <cell r="C4304" t="str">
            <v>53029</v>
          </cell>
          <cell r="D4304" t="str">
            <v>DEGSO</v>
          </cell>
          <cell r="E4304" t="str">
            <v>DESPACHO</v>
          </cell>
          <cell r="F4304" t="str">
            <v>NORMAL</v>
          </cell>
          <cell r="G4304" t="str">
            <v>FT76243</v>
          </cell>
          <cell r="H4304">
            <v>44915</v>
          </cell>
          <cell r="I4304" t="str">
            <v>ENTREGADO</v>
          </cell>
          <cell r="J4304">
            <v>44916</v>
          </cell>
          <cell r="K4304" t="str">
            <v>IDEAL ALAMBREC S.A.</v>
          </cell>
          <cell r="L4304" t="str">
            <v>DIRECCION: PANAMERICANA SUR KM 15 PARQUE INDUSTRIAL - ATENCION JUAN MEDRANO - TELF  297 81 00 EXT 303 - CEL 09 91 46 84 81</v>
          </cell>
          <cell r="M4304" t="str">
            <v>1790050947001</v>
          </cell>
          <cell r="N4304" t="str">
            <v>99-832-0225</v>
          </cell>
          <cell r="O4304" t="str">
            <v>99-832-0225</v>
          </cell>
          <cell r="P4304" t="str">
            <v>170301</v>
          </cell>
          <cell r="Q4304" t="str">
            <v>QUITO</v>
          </cell>
          <cell r="R4304" t="str">
            <v>PICHINCHA</v>
          </cell>
          <cell r="S4304" t="str">
            <v>QUITO</v>
          </cell>
          <cell r="T4304" t="str">
            <v>FLEXTRANS UIO</v>
          </cell>
          <cell r="U4304" t="str">
            <v>FLEXNETUIO_LOCAL</v>
          </cell>
          <cell r="V4304">
            <v>1</v>
          </cell>
          <cell r="W4304">
            <v>2.6</v>
          </cell>
          <cell r="X4304" t="str">
            <v>FLEXNET</v>
          </cell>
          <cell r="Y4304" t="str">
            <v>FLEX NET CALLE 28 DE JUNIO S/N Y GARCIA MORENO ENTRADA LLANO GRANDE</v>
          </cell>
        </row>
        <row r="4305">
          <cell r="A4305" t="str">
            <v>53030</v>
          </cell>
          <cell r="B4305">
            <v>483012</v>
          </cell>
          <cell r="C4305" t="str">
            <v>53030</v>
          </cell>
          <cell r="D4305" t="str">
            <v>DEGSO</v>
          </cell>
          <cell r="E4305" t="str">
            <v>DESPACHO</v>
          </cell>
          <cell r="F4305" t="str">
            <v>NORMAL</v>
          </cell>
          <cell r="G4305" t="str">
            <v>FT76244</v>
          </cell>
          <cell r="H4305">
            <v>44915</v>
          </cell>
          <cell r="I4305" t="str">
            <v>ENTREGADO</v>
          </cell>
          <cell r="J4305">
            <v>44916</v>
          </cell>
          <cell r="K4305" t="str">
            <v>TECNOLOGIA DE SERVICIOS QUIMICOS TESQUIMSA C.A</v>
          </cell>
          <cell r="L4305" t="str">
            <v>reccion: NORTE -  BARTOLOME SANCHEZ N72-165 Y ANTONIO BASANTE. ATENCION MYRIAN ORDONEZ. – TELF 2485226</v>
          </cell>
          <cell r="M4305" t="str">
            <v>#N/A</v>
          </cell>
          <cell r="N4305" t="str">
            <v>99-832-0225</v>
          </cell>
          <cell r="O4305" t="str">
            <v>99-832-0225</v>
          </cell>
          <cell r="P4305" t="str">
            <v>170301</v>
          </cell>
          <cell r="Q4305" t="str">
            <v>QUITO</v>
          </cell>
          <cell r="R4305" t="str">
            <v>PICHINCHA</v>
          </cell>
          <cell r="S4305" t="str">
            <v>QUITO</v>
          </cell>
          <cell r="T4305" t="str">
            <v>FLEXTRANS UIO</v>
          </cell>
          <cell r="U4305" t="str">
            <v>FLEXNETUIO_LOCAL</v>
          </cell>
          <cell r="V4305">
            <v>1</v>
          </cell>
          <cell r="W4305">
            <v>1</v>
          </cell>
          <cell r="X4305" t="str">
            <v>FLEXNET</v>
          </cell>
          <cell r="Y4305" t="str">
            <v>FLEX NET CALLE 28 DE JUNIO S/N Y GARCIA MORENO ENTRADA LLANO GRANDE</v>
          </cell>
        </row>
        <row r="4306">
          <cell r="A4306" t="str">
            <v>53033</v>
          </cell>
          <cell r="B4306">
            <v>483013</v>
          </cell>
          <cell r="C4306" t="str">
            <v>53033</v>
          </cell>
          <cell r="D4306" t="str">
            <v>DEGSO</v>
          </cell>
          <cell r="E4306" t="str">
            <v>DESPACHO</v>
          </cell>
          <cell r="F4306" t="str">
            <v>NORMAL</v>
          </cell>
          <cell r="G4306" t="str">
            <v>FT76245</v>
          </cell>
          <cell r="H4306">
            <v>44915</v>
          </cell>
          <cell r="I4306" t="str">
            <v>ENTREGADO</v>
          </cell>
          <cell r="J4306">
            <v>44916</v>
          </cell>
          <cell r="K4306" t="str">
            <v>ACERIA DEL ECUADOR CA ADELCA.</v>
          </cell>
          <cell r="L4306" t="str">
            <v>DIRECCION: ALOAG KM 1 1/2 VIA A SANTO DOMINGO - ALOAG - MEJIA TELEFONO 3968-100 - ENTREGAR EN BODEGA DE LAMINADOS</v>
          </cell>
          <cell r="M4306" t="str">
            <v>1790004724001</v>
          </cell>
          <cell r="N4306" t="str">
            <v>99-832-0225</v>
          </cell>
          <cell r="O4306" t="str">
            <v>99-832-0225</v>
          </cell>
          <cell r="P4306" t="str">
            <v>171113</v>
          </cell>
          <cell r="Q4306" t="str">
            <v>MEJIA</v>
          </cell>
          <cell r="R4306" t="str">
            <v>PICHINCHA</v>
          </cell>
          <cell r="S4306" t="str">
            <v>ALOAG</v>
          </cell>
          <cell r="T4306" t="str">
            <v>FLEXTRANS UIO</v>
          </cell>
          <cell r="U4306" t="str">
            <v>FLEXNETUIO_LOCAL</v>
          </cell>
          <cell r="V4306">
            <v>1</v>
          </cell>
          <cell r="W4306">
            <v>1.8</v>
          </cell>
          <cell r="X4306" t="str">
            <v>FLEXNET</v>
          </cell>
          <cell r="Y4306" t="str">
            <v>FLEX NET CALLE 28 DE JUNIO S/N Y GARCIA MORENO ENTRADA LLANO GRANDE</v>
          </cell>
        </row>
        <row r="4307">
          <cell r="A4307" t="str">
            <v>53034</v>
          </cell>
          <cell r="B4307">
            <v>483014</v>
          </cell>
          <cell r="C4307" t="str">
            <v>53034</v>
          </cell>
          <cell r="D4307" t="str">
            <v>DEGSO</v>
          </cell>
          <cell r="E4307" t="str">
            <v>DESPACHO</v>
          </cell>
          <cell r="F4307" t="str">
            <v>NORMAL</v>
          </cell>
          <cell r="G4307" t="str">
            <v>FT76246</v>
          </cell>
          <cell r="H4307">
            <v>44915</v>
          </cell>
          <cell r="I4307" t="str">
            <v>ENTREGADO</v>
          </cell>
          <cell r="J4307">
            <v>44916</v>
          </cell>
          <cell r="K4307" t="str">
            <v>ACERIA DEL ECUADOR CA ADELCA.</v>
          </cell>
          <cell r="L4307" t="str">
            <v>DIRECCION: ALOAG KM 1 1/2 VIA A SANTO DOMINGO - ALOAG - MEJIA TELEFONO 3968-100 - ENTREGAR EN BODEGA DE LAMINADOS</v>
          </cell>
          <cell r="M4307" t="str">
            <v>1790004724001</v>
          </cell>
          <cell r="N4307" t="str">
            <v>99-832-0225</v>
          </cell>
          <cell r="O4307" t="str">
            <v>99-832-0225</v>
          </cell>
          <cell r="P4307" t="str">
            <v>171113</v>
          </cell>
          <cell r="Q4307" t="str">
            <v>MEJIA</v>
          </cell>
          <cell r="R4307" t="str">
            <v>PICHINCHA</v>
          </cell>
          <cell r="S4307" t="str">
            <v>ALOAG</v>
          </cell>
          <cell r="T4307" t="str">
            <v>FLEXTRANS UIO</v>
          </cell>
          <cell r="U4307" t="str">
            <v>FLEXNETUIO_LOCAL</v>
          </cell>
          <cell r="V4307">
            <v>1</v>
          </cell>
          <cell r="W4307">
            <v>4.5</v>
          </cell>
          <cell r="X4307" t="str">
            <v>FLEXNET</v>
          </cell>
          <cell r="Y4307" t="str">
            <v>FLEX NET CALLE 28 DE JUNIO S/N Y GARCIA MORENO ENTRADA LLANO GRANDE</v>
          </cell>
        </row>
        <row r="4308">
          <cell r="A4308" t="str">
            <v>53035</v>
          </cell>
          <cell r="B4308">
            <v>483015</v>
          </cell>
          <cell r="C4308" t="str">
            <v>53035</v>
          </cell>
          <cell r="D4308" t="str">
            <v>DEGSO</v>
          </cell>
          <cell r="E4308" t="str">
            <v>DESPACHO</v>
          </cell>
          <cell r="F4308" t="str">
            <v>NORMAL</v>
          </cell>
          <cell r="G4308" t="str">
            <v>FT76247</v>
          </cell>
          <cell r="H4308">
            <v>44915</v>
          </cell>
          <cell r="I4308" t="str">
            <v>ENTREGADO</v>
          </cell>
          <cell r="J4308">
            <v>44916</v>
          </cell>
          <cell r="K4308" t="str">
            <v>F.V.-AREA ANDINA S.A.</v>
          </cell>
          <cell r="L4308" t="str">
            <v>Direccion: AUTOPISTA VALLE DE LOS CHILLOS – KM 25  TEL 2332233 BODEGA DE GRIFERIA</v>
          </cell>
          <cell r="M4308" t="str">
            <v>1790208087001</v>
          </cell>
          <cell r="N4308" t="str">
            <v>99-832-0225</v>
          </cell>
          <cell r="O4308" t="str">
            <v>99-832-0225</v>
          </cell>
          <cell r="P4308" t="str">
            <v>170301</v>
          </cell>
          <cell r="Q4308" t="str">
            <v>QUITO</v>
          </cell>
          <cell r="R4308" t="str">
            <v>PICHINCHA</v>
          </cell>
          <cell r="S4308" t="str">
            <v>QUITO</v>
          </cell>
          <cell r="T4308" t="str">
            <v>FLEXTRANS UIO</v>
          </cell>
          <cell r="U4308" t="str">
            <v>FLEXNETUIO_LOCAL</v>
          </cell>
          <cell r="V4308">
            <v>1</v>
          </cell>
          <cell r="W4308">
            <v>1</v>
          </cell>
          <cell r="X4308" t="str">
            <v>FLEXNET</v>
          </cell>
          <cell r="Y4308" t="str">
            <v>FLEX NET CALLE 28 DE JUNIO S/N Y GARCIA MORENO ENTRADA LLANO GRANDE</v>
          </cell>
        </row>
        <row r="4309">
          <cell r="A4309" t="str">
            <v>2478235</v>
          </cell>
          <cell r="B4309">
            <v>483009</v>
          </cell>
          <cell r="C4309" t="str">
            <v>2478235</v>
          </cell>
          <cell r="D4309" t="str">
            <v>MDELIVERY</v>
          </cell>
          <cell r="E4309" t="str">
            <v>DESPACHO</v>
          </cell>
          <cell r="F4309" t="str">
            <v>EXPRESS</v>
          </cell>
          <cell r="G4309" t="str">
            <v>031080002478235</v>
          </cell>
          <cell r="H4309">
            <v>44915</v>
          </cell>
          <cell r="I4309" t="str">
            <v>EN_TRANSITO</v>
          </cell>
          <cell r="J4309">
            <v>44915</v>
          </cell>
          <cell r="K4309" t="str">
            <v>FERNANDO MAZA MOGROVEJO CI 0102854833_LASTENIA ELIZABETH QUIZHPE DELGADO</v>
          </cell>
          <cell r="L4309" t="str">
            <v xml:space="preserve">REMIGIO CRESPO TORAL 2 82 Y FEDERICO PROANO CUENCA AZUAY </v>
          </cell>
          <cell r="M4309" t="str">
            <v>0104275706001</v>
          </cell>
          <cell r="N4309" t="str">
            <v>987229603</v>
          </cell>
          <cell r="P4309" t="str">
            <v>CUENCA</v>
          </cell>
          <cell r="Q4309" t="str">
            <v>CUENCA</v>
          </cell>
          <cell r="R4309" t="str">
            <v>AZUAY</v>
          </cell>
          <cell r="T4309" t="str">
            <v>TRAMACO</v>
          </cell>
          <cell r="U4309" t="str">
            <v>FLEXNETUIO_PROVINCIA</v>
          </cell>
          <cell r="V4309">
            <v>1</v>
          </cell>
          <cell r="W4309">
            <v>1</v>
          </cell>
          <cell r="X4309" t="str">
            <v>FLEXNET ECUADOR - MDELIVERY</v>
          </cell>
          <cell r="Y4309" t="str">
            <v>CALLE 28 DE JUNIO S/N Y GARCIA MORENO ENTRADA LLANO GRANDE</v>
          </cell>
        </row>
        <row r="4310">
          <cell r="A4310" t="str">
            <v>SOBRE 800</v>
          </cell>
          <cell r="B4310">
            <v>483007</v>
          </cell>
          <cell r="C4310" t="str">
            <v>SOBRE 800</v>
          </cell>
          <cell r="D4310" t="str">
            <v>HYCITE</v>
          </cell>
          <cell r="E4310" t="str">
            <v>DESPACHO</v>
          </cell>
          <cell r="F4310" t="str">
            <v>NORMAL</v>
          </cell>
          <cell r="G4310" t="str">
            <v>TFQ89789</v>
          </cell>
          <cell r="H4310">
            <v>44915</v>
          </cell>
          <cell r="I4310" t="str">
            <v>ENTREGADO</v>
          </cell>
          <cell r="J4310">
            <v>44916</v>
          </cell>
          <cell r="K4310" t="str">
            <v>VERA ROSALES GALO RODOLFO</v>
          </cell>
          <cell r="L4310" t="str">
            <v>URDESA CENTRAL AV. LAS AGUAS 1111 ENTRE CALLES JIGUAS Y LA LAURELES.</v>
          </cell>
          <cell r="N4310" t="str">
            <v>987886978</v>
          </cell>
          <cell r="O4310" t="str">
            <v>987886978</v>
          </cell>
          <cell r="P4310" t="str">
            <v xml:space="preserve"> VILLAMIL PLAYAS</v>
          </cell>
          <cell r="Q4310" t="str">
            <v>GUAYAQUIL</v>
          </cell>
          <cell r="R4310" t="str">
            <v>GUAYAS</v>
          </cell>
          <cell r="S4310" t="str">
            <v/>
          </cell>
          <cell r="T4310" t="str">
            <v>FLEXTRANS GYE</v>
          </cell>
          <cell r="U4310" t="str">
            <v>FLEXNETUIO_GYE</v>
          </cell>
          <cell r="V4310">
            <v>1</v>
          </cell>
          <cell r="W4310">
            <v>0.2</v>
          </cell>
          <cell r="X4310" t="str">
            <v>HYCITE QUITO</v>
          </cell>
          <cell r="Y4310" t="str">
            <v>FLEX NET CALLE 28 DE JUNIO S/N Y GARCIA MORENO ENTRADA LLANO GRANDE</v>
          </cell>
        </row>
        <row r="4311">
          <cell r="A4311" t="str">
            <v>2478183_1</v>
          </cell>
          <cell r="B4311">
            <v>483006</v>
          </cell>
          <cell r="C4311" t="str">
            <v>2478183_1</v>
          </cell>
          <cell r="D4311" t="str">
            <v>MDELIVERY</v>
          </cell>
          <cell r="E4311" t="str">
            <v>DESPACHO</v>
          </cell>
          <cell r="F4311" t="str">
            <v>NORMAL</v>
          </cell>
          <cell r="G4311" t="str">
            <v>FT76206</v>
          </cell>
          <cell r="H4311">
            <v>44915</v>
          </cell>
          <cell r="I4311" t="str">
            <v>ENTREGADO</v>
          </cell>
          <cell r="J4311">
            <v>44917</v>
          </cell>
          <cell r="K4311" t="str">
            <v xml:space="preserve"> STAFF RELOCATION SERVICES ECUADOR S A SRSE_ STAFF RELOCATION SERVICES ECUADOR S A SRSE</v>
          </cell>
          <cell r="L4311" t="str">
            <v>Tercera Transversal 960 entre Via Interoceanica y via Intervalles edificio Natura Of 303 Sector El Nacional Tumbaco</v>
          </cell>
          <cell r="M4311" t="str">
            <v>1792186501001</v>
          </cell>
          <cell r="N4311" t="str">
            <v>0987804882</v>
          </cell>
          <cell r="O4311" t="str">
            <v/>
          </cell>
          <cell r="P4311" t="str">
            <v>QUITO</v>
          </cell>
          <cell r="Q4311" t="str">
            <v>QUITO</v>
          </cell>
          <cell r="R4311" t="str">
            <v>PICHINCHA</v>
          </cell>
          <cell r="T4311" t="str">
            <v>FLEXTRANS UIO</v>
          </cell>
          <cell r="U4311" t="str">
            <v>FLEXNETUIO_LOCAL</v>
          </cell>
          <cell r="V4311">
            <v>1</v>
          </cell>
          <cell r="W4311">
            <v>1</v>
          </cell>
          <cell r="X4311" t="str">
            <v>FLEXNET ECUADOR - MDELIVERY</v>
          </cell>
          <cell r="Y4311" t="str">
            <v>CALLE 28 DE JUNIO S/N Y GARCIA MORENO ENTRADA LLANO GRANDE</v>
          </cell>
        </row>
        <row r="4312">
          <cell r="A4312" t="str">
            <v>2478144_1</v>
          </cell>
          <cell r="B4312">
            <v>483005</v>
          </cell>
          <cell r="C4312" t="str">
            <v>2478144_1</v>
          </cell>
          <cell r="D4312" t="str">
            <v>MDELIVERY</v>
          </cell>
          <cell r="E4312" t="str">
            <v>DESPACHO</v>
          </cell>
          <cell r="F4312" t="str">
            <v>NORMAL</v>
          </cell>
          <cell r="G4312" t="str">
            <v>TF89795</v>
          </cell>
          <cell r="H4312">
            <v>44915</v>
          </cell>
          <cell r="I4312" t="str">
            <v>DEVOLUCION_EN_PROCESO</v>
          </cell>
          <cell r="J4312">
            <v>44922</v>
          </cell>
          <cell r="K4312" t="str">
            <v>JOISSY XIOMARA LEON VILLAO_JOISSY XIOMARA LEON VILLAO</v>
          </cell>
          <cell r="L4312" t="str">
            <v>29AVA Y EL ORO EN UNA CASA COLOR VERDE CON BLANCO DE DOS PISOS REFERENCIA EN LA FARMACIA DROGISMAR FRENTE AL PARQUE SANTA TERESITA</v>
          </cell>
          <cell r="M4312" t="str">
            <v>0922239421001</v>
          </cell>
          <cell r="N4312" t="str">
            <v>0960519878</v>
          </cell>
          <cell r="O4312" t="str">
            <v/>
          </cell>
          <cell r="P4312" t="str">
            <v>GUAYAQUIL</v>
          </cell>
          <cell r="Q4312" t="str">
            <v>GUAYAQUIL</v>
          </cell>
          <cell r="R4312" t="str">
            <v>GUAYAS</v>
          </cell>
          <cell r="T4312" t="str">
            <v>CARGO UNION</v>
          </cell>
          <cell r="U4312" t="str">
            <v>FLEXNETUIO_GYE</v>
          </cell>
          <cell r="V4312">
            <v>1</v>
          </cell>
          <cell r="W4312">
            <v>1</v>
          </cell>
          <cell r="X4312" t="str">
            <v>FLEXNET ECUADOR - MDELIVERY</v>
          </cell>
          <cell r="Y4312" t="str">
            <v>CALLE 28 DE JUNIO S/N Y GARCIA MORENO ENTRADA LLANO GRANDE</v>
          </cell>
        </row>
        <row r="4313">
          <cell r="A4313" t="str">
            <v>20003029324822</v>
          </cell>
          <cell r="B4313">
            <v>482989</v>
          </cell>
          <cell r="C4313" t="str">
            <v>20003029324822</v>
          </cell>
          <cell r="D4313" t="str">
            <v>CONECEL</v>
          </cell>
          <cell r="E4313" t="str">
            <v>DESPACHO</v>
          </cell>
          <cell r="F4313" t="str">
            <v>NORMAL</v>
          </cell>
          <cell r="H4313">
            <v>44915</v>
          </cell>
          <cell r="I4313" t="str">
            <v>ENTREGADO</v>
          </cell>
          <cell r="J4313">
            <v>44917</v>
          </cell>
          <cell r="K4313" t="str">
            <v xml:space="preserve">ANA ISABEL PILAY LARGO / </v>
          </cell>
          <cell r="L4313" t="str">
            <v>AV REMIGIO TAMARIS CRESPO 162 Y AV FRAY VICENTE SOLANO EN EDIFICIO 10 PISOS PLANTA BAJA JUNTO A DE COOPERTIVA DE AHOORO Y CREDITO MULTICOP FINANCIERA, CUENCA</v>
          </cell>
          <cell r="M4313" t="str">
            <v>1721659660</v>
          </cell>
          <cell r="N4313" t="str">
            <v xml:space="preserve">960040448 /  </v>
          </cell>
          <cell r="P4313" t="str">
            <v>CUENCA</v>
          </cell>
          <cell r="Q4313" t="str">
            <v>CUENCA</v>
          </cell>
          <cell r="R4313" t="str">
            <v>AZUAY</v>
          </cell>
          <cell r="T4313" t="str">
            <v>ITSACOURIER</v>
          </cell>
          <cell r="U4313" t="str">
            <v>FLEXNETUIO_PROVINCIA</v>
          </cell>
          <cell r="V4313">
            <v>1</v>
          </cell>
          <cell r="W4313">
            <v>1</v>
          </cell>
          <cell r="X4313" t="str">
            <v>FLEXNET</v>
          </cell>
          <cell r="Y4313" t="str">
            <v>FLEX NET CALLE 28 DE JUNIO S/N Y GARCIA MORENO ENTRADA LLANO GRANDE</v>
          </cell>
        </row>
        <row r="4314">
          <cell r="A4314" t="str">
            <v>20003022953960</v>
          </cell>
          <cell r="B4314">
            <v>482993</v>
          </cell>
          <cell r="C4314" t="str">
            <v>20003022953960</v>
          </cell>
          <cell r="D4314" t="str">
            <v>CONECEL</v>
          </cell>
          <cell r="E4314" t="str">
            <v>DESPACHO</v>
          </cell>
          <cell r="F4314" t="str">
            <v>NORMAL</v>
          </cell>
          <cell r="G4314" t="str">
            <v>031002004122074</v>
          </cell>
          <cell r="H4314">
            <v>44915</v>
          </cell>
          <cell r="I4314" t="str">
            <v>DEVOLUCION_EN_PROCESO</v>
          </cell>
          <cell r="J4314">
            <v>44922</v>
          </cell>
          <cell r="K4314" t="str">
            <v xml:space="preserve">MARIA ESPERANZA RUALES RAMIREZ / </v>
          </cell>
          <cell r="L4314" t="str">
            <v>CALLE CALDERON Y AVENIDA BRASIL A UNA CUADRA DEL MERCADO CEPIA EN CASA COLOR AZUL DE DOS PISOS, TULCA</v>
          </cell>
          <cell r="M4314" t="str">
            <v>400629499</v>
          </cell>
          <cell r="N4314" t="str">
            <v xml:space="preserve">984316084 /  </v>
          </cell>
          <cell r="P4314" t="str">
            <v>TULCAN</v>
          </cell>
          <cell r="Q4314" t="str">
            <v>TULCAN</v>
          </cell>
          <cell r="R4314" t="str">
            <v>CARCHI</v>
          </cell>
          <cell r="S4314" t="str">
            <v/>
          </cell>
          <cell r="T4314" t="str">
            <v>TRAMACO</v>
          </cell>
          <cell r="V4314">
            <v>1</v>
          </cell>
          <cell r="W4314">
            <v>1</v>
          </cell>
          <cell r="X4314" t="str">
            <v>FLEXNET</v>
          </cell>
          <cell r="Y4314" t="str">
            <v>FLEX NET CALLE 28 DE JUNIO S/N Y GARCIA MORENO ENTRADA LLANO GRANDE</v>
          </cell>
        </row>
        <row r="4315">
          <cell r="A4315" t="str">
            <v>20003029744843</v>
          </cell>
          <cell r="B4315">
            <v>482994</v>
          </cell>
          <cell r="C4315" t="str">
            <v>20003029744843</v>
          </cell>
          <cell r="D4315" t="str">
            <v>CONECEL</v>
          </cell>
          <cell r="E4315" t="str">
            <v>DESPACHO</v>
          </cell>
          <cell r="F4315" t="str">
            <v>NORMAL</v>
          </cell>
          <cell r="H4315">
            <v>44915</v>
          </cell>
          <cell r="I4315" t="str">
            <v>ENTREGADO</v>
          </cell>
          <cell r="J4315">
            <v>44923</v>
          </cell>
          <cell r="K4315" t="str">
            <v xml:space="preserve">ANIBAL MOROCHO GUALLPA / </v>
          </cell>
          <cell r="L4315" t="str">
            <v>CALLE TARQUI 841 Y SIMON BOLIVAR ENTREGA EN OFICINA SINCODI PLANTA BAJA A 1 CUADRA DE LA PLAZA DE LAS FLORES Y CATEDRAL DE LA INAMCAULA CONCEPCION, CUENCA</v>
          </cell>
          <cell r="M4315" t="str">
            <v>301644902</v>
          </cell>
          <cell r="N4315" t="str">
            <v xml:space="preserve">983590943 /  </v>
          </cell>
          <cell r="P4315" t="str">
            <v>CUENCA</v>
          </cell>
          <cell r="Q4315" t="str">
            <v>CUENCA</v>
          </cell>
          <cell r="R4315" t="str">
            <v>AZUAY</v>
          </cell>
          <cell r="T4315" t="str">
            <v>ITSACOURIER</v>
          </cell>
          <cell r="U4315" t="str">
            <v>FLEXNETUIO_PROVINCIA</v>
          </cell>
          <cell r="V4315">
            <v>1</v>
          </cell>
          <cell r="W4315">
            <v>1</v>
          </cell>
          <cell r="X4315" t="str">
            <v>FLEXNET</v>
          </cell>
          <cell r="Y4315" t="str">
            <v>FLEX NET CALLE 28 DE JUNIO S/N Y GARCIA MORENO ENTRADA LLANO GRANDE</v>
          </cell>
        </row>
        <row r="4316">
          <cell r="A4316" t="str">
            <v>20003028492030</v>
          </cell>
          <cell r="B4316">
            <v>482997</v>
          </cell>
          <cell r="C4316" t="str">
            <v>20003028492030</v>
          </cell>
          <cell r="D4316" t="str">
            <v>CONECEL</v>
          </cell>
          <cell r="E4316" t="str">
            <v>DESPACHO</v>
          </cell>
          <cell r="F4316" t="str">
            <v>NORMAL</v>
          </cell>
          <cell r="G4316" t="str">
            <v>FT76237</v>
          </cell>
          <cell r="H4316">
            <v>44915</v>
          </cell>
          <cell r="I4316" t="str">
            <v>INCIDENCIA</v>
          </cell>
          <cell r="J4316">
            <v>44923</v>
          </cell>
          <cell r="K4316" t="str">
            <v xml:space="preserve">ALEX PATRICIO CADENA ENCARNACION / </v>
          </cell>
          <cell r="L4316" t="str">
            <v>CONJUNTO HABITACIONAL EQUINOCCIONAL/KM7.2 AV CORDONA GALARZA N-122 COLOR PRIMER PISO GRIS A UNA CUADRA DE CORREOS DEL ECUADOR, QUITO</v>
          </cell>
          <cell r="M4316" t="str">
            <v>1716720808</v>
          </cell>
          <cell r="N4316" t="str">
            <v xml:space="preserve">963388464 /  </v>
          </cell>
          <cell r="P4316" t="str">
            <v>QUITO</v>
          </cell>
          <cell r="Q4316" t="str">
            <v>QUITO</v>
          </cell>
          <cell r="R4316" t="str">
            <v>PICHINCHA</v>
          </cell>
          <cell r="T4316" t="str">
            <v>FLEXTRANS UIO</v>
          </cell>
          <cell r="U4316" t="str">
            <v>FLEXNETUIO_LOCAL</v>
          </cell>
          <cell r="V4316">
            <v>1</v>
          </cell>
          <cell r="W4316">
            <v>1</v>
          </cell>
          <cell r="X4316" t="str">
            <v>FLEXNET</v>
          </cell>
          <cell r="Y4316" t="str">
            <v>FLEX NET CALLE 28 DE JUNIO S/N Y GARCIA MORENO ENTRADA LLANO GRANDE</v>
          </cell>
        </row>
        <row r="4317">
          <cell r="A4317" t="str">
            <v>20003011927025</v>
          </cell>
          <cell r="B4317">
            <v>483003</v>
          </cell>
          <cell r="C4317" t="str">
            <v>20003011927025</v>
          </cell>
          <cell r="D4317" t="str">
            <v>CONECEL</v>
          </cell>
          <cell r="E4317" t="str">
            <v>DESPACHO</v>
          </cell>
          <cell r="F4317" t="str">
            <v>NORMAL</v>
          </cell>
          <cell r="G4317" t="str">
            <v/>
          </cell>
          <cell r="H4317">
            <v>44915</v>
          </cell>
          <cell r="I4317" t="str">
            <v>ENTREGADO</v>
          </cell>
          <cell r="J4317">
            <v>44917</v>
          </cell>
          <cell r="K4317" t="str">
            <v xml:space="preserve">MONICA PATRICIA CABRERA HERAS / </v>
          </cell>
          <cell r="L4317" t="str">
            <v>AV 3 DE NOVIEMBRE Y LEON XIII EN LA UNIDAD EDUCATIVA SAGRADOS CORAZONES FRENTE AL RIO TOMEBAMBA, CUENCA</v>
          </cell>
          <cell r="M4317" t="str">
            <v>104818950</v>
          </cell>
          <cell r="N4317" t="str">
            <v xml:space="preserve">995947090 /  </v>
          </cell>
          <cell r="O4317" t="str">
            <v/>
          </cell>
          <cell r="P4317" t="str">
            <v>CUENCA</v>
          </cell>
          <cell r="Q4317" t="str">
            <v>CUENCA</v>
          </cell>
          <cell r="R4317" t="str">
            <v>AZUAY</v>
          </cell>
          <cell r="T4317" t="str">
            <v>ITSACOURIER</v>
          </cell>
          <cell r="U4317" t="str">
            <v>FLEXNETUIO_PROVINCIA</v>
          </cell>
          <cell r="V4317">
            <v>1</v>
          </cell>
          <cell r="W4317">
            <v>1</v>
          </cell>
          <cell r="X4317" t="str">
            <v>FLEXNET</v>
          </cell>
          <cell r="Y4317" t="str">
            <v>FLEX NET CALLE 28 DE JUNIO S/N Y GARCIA MORENO ENTRADA LLANO GRANDE</v>
          </cell>
        </row>
        <row r="4318">
          <cell r="A4318" t="str">
            <v>20003024472179</v>
          </cell>
          <cell r="B4318">
            <v>482955</v>
          </cell>
          <cell r="C4318" t="str">
            <v>20003024472179</v>
          </cell>
          <cell r="D4318" t="str">
            <v>CONECEL</v>
          </cell>
          <cell r="E4318" t="str">
            <v>DESPACHO</v>
          </cell>
          <cell r="F4318" t="str">
            <v>NORMAL</v>
          </cell>
          <cell r="G4318" t="str">
            <v>031002004125182</v>
          </cell>
          <cell r="H4318">
            <v>44915</v>
          </cell>
          <cell r="I4318" t="str">
            <v>ENTREGADO</v>
          </cell>
          <cell r="J4318">
            <v>44918</v>
          </cell>
          <cell r="K4318" t="str">
            <v xml:space="preserve">NARCISA DE LOS ANGEL LARREATEGUI ASTUDILLO / </v>
          </cell>
          <cell r="L4318" t="str">
            <v>CDLA MARGARITA 2/RIO AGUARICO Y SGTO. CESAR VILLACIS/CASA P2PGRIS/ESQ PARADA LINEA 2, MILAGRO</v>
          </cell>
          <cell r="M4318" t="str">
            <v>920734829</v>
          </cell>
          <cell r="N4318" t="str">
            <v>982487245 /  994007216</v>
          </cell>
          <cell r="P4318" t="str">
            <v>MILAGRO</v>
          </cell>
          <cell r="Q4318" t="str">
            <v>MILAGRO</v>
          </cell>
          <cell r="R4318" t="str">
            <v>GUAYAS</v>
          </cell>
          <cell r="U4318" t="str">
            <v>FLEXNETUIO_PROVINCIA</v>
          </cell>
          <cell r="V4318">
            <v>1</v>
          </cell>
          <cell r="W4318">
            <v>1</v>
          </cell>
          <cell r="X4318" t="str">
            <v>FLEXNET</v>
          </cell>
          <cell r="Y4318" t="str">
            <v>FLEX NET CALLE 28 DE JUNIO S/N Y GARCIA MORENO ENTRADA LLANO GRANDE</v>
          </cell>
        </row>
        <row r="4319">
          <cell r="A4319" t="str">
            <v>20003024480507</v>
          </cell>
          <cell r="B4319">
            <v>482956</v>
          </cell>
          <cell r="C4319" t="str">
            <v>20003024480507</v>
          </cell>
          <cell r="D4319" t="str">
            <v>CONECEL</v>
          </cell>
          <cell r="E4319" t="str">
            <v>DESPACHO</v>
          </cell>
          <cell r="F4319" t="str">
            <v>NORMAL</v>
          </cell>
          <cell r="G4319" t="str">
            <v/>
          </cell>
          <cell r="H4319">
            <v>44915</v>
          </cell>
          <cell r="I4319" t="str">
            <v>ENTREGADO</v>
          </cell>
          <cell r="J4319">
            <v>44916</v>
          </cell>
          <cell r="K4319" t="str">
            <v xml:space="preserve">KATERIN GABRIELA VALVERDE MALDONADO / </v>
          </cell>
          <cell r="L4319" t="str">
            <v>SECTOR LA VICTORIA/AV DE LAS AMERICAS Y CORNELIO CRESPO VEGA/ ENTREGAR ESTACIONAMIENTO DE CARROS/ALADO MEGA TIENDA SUR, CUENCA</v>
          </cell>
          <cell r="M4319" t="str">
            <v>106531270</v>
          </cell>
          <cell r="N4319" t="str">
            <v>999711763 /  995795875</v>
          </cell>
          <cell r="O4319" t="str">
            <v/>
          </cell>
          <cell r="P4319" t="str">
            <v>CUENCA</v>
          </cell>
          <cell r="Q4319" t="str">
            <v>CUENCA</v>
          </cell>
          <cell r="R4319" t="str">
            <v>AZUAY</v>
          </cell>
          <cell r="T4319" t="str">
            <v>ITSACOURIER</v>
          </cell>
          <cell r="U4319" t="str">
            <v>FLEXNETUIO_PROVINCIA</v>
          </cell>
          <cell r="V4319">
            <v>1</v>
          </cell>
          <cell r="W4319">
            <v>1</v>
          </cell>
          <cell r="X4319" t="str">
            <v>FLEXNET</v>
          </cell>
          <cell r="Y4319" t="str">
            <v>FLEX NET CALLE 28 DE JUNIO S/N Y GARCIA MORENO ENTRADA LLANO GRANDE</v>
          </cell>
        </row>
        <row r="4320">
          <cell r="A4320" t="str">
            <v>20003024477706</v>
          </cell>
          <cell r="B4320">
            <v>482957</v>
          </cell>
          <cell r="C4320" t="str">
            <v>20003024477706</v>
          </cell>
          <cell r="D4320" t="str">
            <v>CONECEL</v>
          </cell>
          <cell r="E4320" t="str">
            <v>DESPACHO</v>
          </cell>
          <cell r="F4320" t="str">
            <v>NORMAL</v>
          </cell>
          <cell r="G4320" t="str">
            <v xml:space="preserve">031002004125183 </v>
          </cell>
          <cell r="H4320">
            <v>44915</v>
          </cell>
          <cell r="I4320" t="str">
            <v>ENTREGADO</v>
          </cell>
          <cell r="J4320">
            <v>44918</v>
          </cell>
          <cell r="K4320" t="str">
            <v xml:space="preserve">SALMA JANINA LOPEZ MALDONADO / </v>
          </cell>
          <cell r="L4320" t="str">
            <v>CDLA LA PRADERA 5TO GRUPO /CAYAMBE Y NEPTALI PACHECO/FRENTE A LA PARED DE LA UNIVERSIDAD AGRARIA/CS CON PORTON DORADO SIN PINTAR 1 PISO, MILAGRO</v>
          </cell>
          <cell r="M4320" t="str">
            <v>926141839</v>
          </cell>
          <cell r="N4320" t="str">
            <v xml:space="preserve">961810408 /  </v>
          </cell>
          <cell r="P4320" t="str">
            <v>MILAGRO</v>
          </cell>
          <cell r="Q4320" t="str">
            <v>MILAGRO</v>
          </cell>
          <cell r="R4320" t="str">
            <v>GUAYAS</v>
          </cell>
          <cell r="U4320" t="str">
            <v>FLEXNETUIO_PROVINCIA</v>
          </cell>
          <cell r="V4320">
            <v>1</v>
          </cell>
          <cell r="W4320">
            <v>1</v>
          </cell>
          <cell r="X4320" t="str">
            <v>FLEXNET</v>
          </cell>
          <cell r="Y4320" t="str">
            <v>FLEX NET CALLE 28 DE JUNIO S/N Y GARCIA MORENO ENTRADA LLANO GRANDE</v>
          </cell>
        </row>
        <row r="4321">
          <cell r="A4321" t="str">
            <v>20003024477754</v>
          </cell>
          <cell r="B4321">
            <v>482960</v>
          </cell>
          <cell r="C4321" t="str">
            <v>20003024477754</v>
          </cell>
          <cell r="D4321" t="str">
            <v>CONECEL</v>
          </cell>
          <cell r="E4321" t="str">
            <v>DESPACHO</v>
          </cell>
          <cell r="F4321" t="str">
            <v>NORMAL</v>
          </cell>
          <cell r="H4321">
            <v>44915</v>
          </cell>
          <cell r="I4321" t="str">
            <v>INCIDENCIA</v>
          </cell>
          <cell r="J4321">
            <v>44923</v>
          </cell>
          <cell r="K4321" t="str">
            <v xml:space="preserve">BRYAM JOSUE AGUIRRE BAUTISTA / </v>
          </cell>
          <cell r="L4321" t="str">
            <v>CENTRO HISTORICO/AV LAS AMAERICAS Y MIGUEL HEREDIA/ENTREGAR EN TELCONET/FTE LOS BOMBEROS, CUENCA</v>
          </cell>
          <cell r="M4321" t="str">
            <v>106834062</v>
          </cell>
          <cell r="N4321" t="str">
            <v>960244428 /  993243513</v>
          </cell>
          <cell r="P4321" t="str">
            <v>CUENCA</v>
          </cell>
          <cell r="Q4321" t="str">
            <v>CUENCA</v>
          </cell>
          <cell r="R4321" t="str">
            <v>AZUAY</v>
          </cell>
          <cell r="T4321" t="str">
            <v>ITSACOURIER</v>
          </cell>
          <cell r="U4321" t="str">
            <v>FLEXNETUIO_PROVINCIA</v>
          </cell>
          <cell r="V4321">
            <v>1</v>
          </cell>
          <cell r="W4321">
            <v>1</v>
          </cell>
          <cell r="X4321" t="str">
            <v>FLEXNET</v>
          </cell>
          <cell r="Y4321" t="str">
            <v>FLEX NET CALLE 28 DE JUNIO S/N Y GARCIA MORENO ENTRADA LLANO GRANDE</v>
          </cell>
        </row>
        <row r="4322">
          <cell r="A4322" t="str">
            <v>20003024477825</v>
          </cell>
          <cell r="B4322">
            <v>482965</v>
          </cell>
          <cell r="C4322" t="str">
            <v>20003024477825</v>
          </cell>
          <cell r="D4322" t="str">
            <v>CONECEL</v>
          </cell>
          <cell r="E4322" t="str">
            <v>DESPACHO</v>
          </cell>
          <cell r="F4322" t="str">
            <v>NORMAL</v>
          </cell>
          <cell r="G4322" t="str">
            <v>TF89958</v>
          </cell>
          <cell r="H4322">
            <v>44915</v>
          </cell>
          <cell r="I4322" t="str">
            <v>ENTREGADO</v>
          </cell>
          <cell r="J4322">
            <v>44917</v>
          </cell>
          <cell r="K4322" t="str">
            <v xml:space="preserve">MORELIA SARA CHALEN RIVERA / </v>
          </cell>
          <cell r="L4322" t="str">
            <v>DURAN/EL RECREO/CDLA EL RECREO SEGUNDA ETAPA MZ 233 VLL 33 CASA DE COLOR AZUL CON BLANCO DETRAS DEL COLEGIO IMBABURA, DURAN</v>
          </cell>
          <cell r="M4322" t="str">
            <v>955256862</v>
          </cell>
          <cell r="N4322" t="str">
            <v xml:space="preserve">998936266 /  </v>
          </cell>
          <cell r="P4322" t="str">
            <v>DURAN</v>
          </cell>
          <cell r="Q4322" t="str">
            <v>DURAN</v>
          </cell>
          <cell r="R4322" t="str">
            <v>GUAYAS</v>
          </cell>
          <cell r="T4322" t="str">
            <v>ITSACOURIER</v>
          </cell>
          <cell r="U4322" t="str">
            <v>FLEXNETUIO_GYE</v>
          </cell>
          <cell r="V4322">
            <v>1</v>
          </cell>
          <cell r="W4322">
            <v>1</v>
          </cell>
          <cell r="X4322" t="str">
            <v>FLEXNET</v>
          </cell>
          <cell r="Y4322" t="str">
            <v>FLEX NET CALLE 28 DE JUNIO S/N Y GARCIA MORENO ENTRADA LLANO GRANDE</v>
          </cell>
        </row>
        <row r="4323">
          <cell r="A4323" t="str">
            <v>20003024060923</v>
          </cell>
          <cell r="B4323">
            <v>482966</v>
          </cell>
          <cell r="C4323" t="str">
            <v>20003024060923</v>
          </cell>
          <cell r="D4323" t="str">
            <v>CONECEL</v>
          </cell>
          <cell r="E4323" t="str">
            <v>DESPACHO</v>
          </cell>
          <cell r="F4323" t="str">
            <v>NORMAL</v>
          </cell>
          <cell r="G4323" t="str">
            <v>GR20003024060923</v>
          </cell>
          <cell r="H4323">
            <v>44915</v>
          </cell>
          <cell r="I4323" t="str">
            <v>DEVOLUCION_EN_PROCESO</v>
          </cell>
          <cell r="J4323">
            <v>44923</v>
          </cell>
          <cell r="K4323" t="str">
            <v xml:space="preserve">MARIA CECILIA ALCIVAR VELASQUEZ / </v>
          </cell>
          <cell r="L4323" t="str">
            <v>CALLE 39 Y CALLE K1 CASA DE DOS PISOS COLOR DURAZNO FRENTE AL COLEGIO MILENIUM A DOS CUADRAS DE LA CRUZ AZUL, MANTA</v>
          </cell>
          <cell r="M4323" t="str">
            <v>1313577403</v>
          </cell>
          <cell r="N4323" t="str">
            <v xml:space="preserve">963639572 /  </v>
          </cell>
          <cell r="P4323" t="str">
            <v>MANTA</v>
          </cell>
          <cell r="Q4323" t="str">
            <v>MANTA</v>
          </cell>
          <cell r="R4323" t="str">
            <v>MANABI</v>
          </cell>
          <cell r="U4323" t="str">
            <v>FLEXNETUIO_PROVINCIA</v>
          </cell>
          <cell r="V4323">
            <v>1</v>
          </cell>
          <cell r="W4323">
            <v>1</v>
          </cell>
          <cell r="X4323" t="str">
            <v>FLEXNET</v>
          </cell>
          <cell r="Y4323" t="str">
            <v>FLEX NET CALLE 28 DE JUNIO S/N Y GARCIA MORENO ENTRADA LLANO GRANDE</v>
          </cell>
        </row>
        <row r="4324">
          <cell r="A4324" t="str">
            <v>20003024467514</v>
          </cell>
          <cell r="B4324">
            <v>482968</v>
          </cell>
          <cell r="C4324" t="str">
            <v>20003024467514</v>
          </cell>
          <cell r="D4324" t="str">
            <v>CONECEL</v>
          </cell>
          <cell r="E4324" t="str">
            <v>DESPACHO</v>
          </cell>
          <cell r="F4324" t="str">
            <v>NORMAL</v>
          </cell>
          <cell r="G4324" t="str">
            <v>031002004122067</v>
          </cell>
          <cell r="H4324">
            <v>44915</v>
          </cell>
          <cell r="I4324" t="str">
            <v>ENTREGADO</v>
          </cell>
          <cell r="J4324">
            <v>44918</v>
          </cell>
          <cell r="K4324" t="str">
            <v xml:space="preserve">OMAR ALEXANDER SINCHE MAYON / </v>
          </cell>
          <cell r="L4324" t="str">
            <v>BARRIO AMAZONAS AV MADERO VARGAS Y SEPTIMA OESTE CASA DE 3 PISOS COLOR GRIS JUNTO AL COLEGIO LICEO NAVAL, MACHALA</v>
          </cell>
          <cell r="M4324" t="str">
            <v>706410644</v>
          </cell>
          <cell r="N4324" t="str">
            <v>988815892 /  988367893</v>
          </cell>
          <cell r="O4324" t="str">
            <v/>
          </cell>
          <cell r="P4324" t="str">
            <v>MACHALA</v>
          </cell>
          <cell r="Q4324" t="str">
            <v>MACHALA</v>
          </cell>
          <cell r="R4324" t="str">
            <v>EL ORO</v>
          </cell>
          <cell r="T4324" t="str">
            <v>TRAMACO</v>
          </cell>
          <cell r="U4324" t="str">
            <v>FLEXNETUIO_PROVINCIA</v>
          </cell>
          <cell r="V4324">
            <v>1</v>
          </cell>
          <cell r="W4324">
            <v>1</v>
          </cell>
          <cell r="X4324" t="str">
            <v>FLEXNET</v>
          </cell>
          <cell r="Y4324" t="str">
            <v>FLEX NET CALLE 28 DE JUNIO S/N Y GARCIA MORENO ENTRADA LLANO GRANDE</v>
          </cell>
        </row>
        <row r="4325">
          <cell r="A4325" t="str">
            <v>20003029325031</v>
          </cell>
          <cell r="B4325">
            <v>482969</v>
          </cell>
          <cell r="C4325" t="str">
            <v>20003029325031</v>
          </cell>
          <cell r="D4325" t="str">
            <v>CONECEL</v>
          </cell>
          <cell r="E4325" t="str">
            <v>DESPACHO</v>
          </cell>
          <cell r="F4325" t="str">
            <v>NORMAL</v>
          </cell>
          <cell r="G4325" t="str">
            <v>TF89959</v>
          </cell>
          <cell r="H4325">
            <v>44915</v>
          </cell>
          <cell r="I4325" t="str">
            <v>DEVOLUCION_EN_PROCESO</v>
          </cell>
          <cell r="J4325">
            <v>44922</v>
          </cell>
          <cell r="K4325" t="str">
            <v xml:space="preserve">SANDRO JAVIER MARTINEZ BETANCOURT / </v>
          </cell>
          <cell r="L4325" t="str">
            <v>SIBAMBE Y CUENCA CASA 17 MANZANA G COLOR NARANJA DE TRES PISOS POR LA CENTRAL POLITICA DE LA 6, DURAN</v>
          </cell>
          <cell r="M4325" t="str">
            <v>1308486065</v>
          </cell>
          <cell r="N4325" t="str">
            <v xml:space="preserve">963789600 /  </v>
          </cell>
          <cell r="P4325" t="str">
            <v>DURAN</v>
          </cell>
          <cell r="Q4325" t="str">
            <v>DURAN</v>
          </cell>
          <cell r="R4325" t="str">
            <v>GUAYAS</v>
          </cell>
          <cell r="T4325" t="str">
            <v>ITSACOURIER</v>
          </cell>
          <cell r="U4325" t="str">
            <v>FLEXNETUIO_GYE</v>
          </cell>
          <cell r="V4325">
            <v>1</v>
          </cell>
          <cell r="W4325">
            <v>1</v>
          </cell>
          <cell r="X4325" t="str">
            <v>FLEXNET</v>
          </cell>
          <cell r="Y4325" t="str">
            <v>FLEX NET CALLE 28 DE JUNIO S/N Y GARCIA MORENO ENTRADA LLANO GRANDE</v>
          </cell>
        </row>
        <row r="4326">
          <cell r="A4326" t="str">
            <v>20003029328056</v>
          </cell>
          <cell r="B4326">
            <v>482970</v>
          </cell>
          <cell r="C4326" t="str">
            <v>20003029328056</v>
          </cell>
          <cell r="D4326" t="str">
            <v>CONECEL</v>
          </cell>
          <cell r="E4326" t="str">
            <v>DESPACHO</v>
          </cell>
          <cell r="F4326" t="str">
            <v>NORMAL</v>
          </cell>
          <cell r="G4326" t="str">
            <v>GR20003029328056</v>
          </cell>
          <cell r="H4326">
            <v>44915</v>
          </cell>
          <cell r="I4326" t="str">
            <v>DEVOLUCION_EN_PROCESO</v>
          </cell>
          <cell r="J4326">
            <v>44922</v>
          </cell>
          <cell r="K4326" t="str">
            <v xml:space="preserve">KENNET FRANCISCO CARDENAS VITERI / </v>
          </cell>
          <cell r="L4326" t="str">
            <v>AV CHONE Y RIO CHILA/CASA AMARILLA LETRERO MARLON MENDOZA /FRENTE BOTUQUE VICTORIA, SANTO DOMINGO</v>
          </cell>
          <cell r="M4326" t="str">
            <v>1718288747</v>
          </cell>
          <cell r="N4326" t="str">
            <v>969096771 /  963689976</v>
          </cell>
          <cell r="P4326" t="str">
            <v>SANTO DOMINGO</v>
          </cell>
          <cell r="Q4326" t="str">
            <v>SANTO DOMINGO</v>
          </cell>
          <cell r="R4326" t="str">
            <v>SANTO DOMINGO DE LOS TSACHILAS</v>
          </cell>
          <cell r="U4326" t="str">
            <v>FLEXNETUIO_PROVINCIA</v>
          </cell>
          <cell r="V4326">
            <v>1</v>
          </cell>
          <cell r="W4326">
            <v>1</v>
          </cell>
          <cell r="X4326" t="str">
            <v>FLEXNET</v>
          </cell>
          <cell r="Y4326" t="str">
            <v>FLEX NET CALLE 28 DE JUNIO S/N Y GARCIA MORENO ENTRADA LLANO GRANDE</v>
          </cell>
        </row>
        <row r="4327">
          <cell r="A4327" t="str">
            <v>20003029321090</v>
          </cell>
          <cell r="B4327">
            <v>482974</v>
          </cell>
          <cell r="C4327" t="str">
            <v>20003029321090</v>
          </cell>
          <cell r="D4327" t="str">
            <v>CONECEL</v>
          </cell>
          <cell r="E4327" t="str">
            <v>DESPACHO</v>
          </cell>
          <cell r="F4327" t="str">
            <v>NORMAL</v>
          </cell>
          <cell r="G4327" t="str">
            <v>TF89961</v>
          </cell>
          <cell r="H4327">
            <v>44915</v>
          </cell>
          <cell r="I4327" t="str">
            <v>DEVOLUCION_EN_PROCESO</v>
          </cell>
          <cell r="J4327">
            <v>44922</v>
          </cell>
          <cell r="K4327" t="str">
            <v xml:space="preserve">ANGEL STEVEN CASTRO SANCHEZ / </v>
          </cell>
          <cell r="L4327" t="str">
            <v>BARRIO PATRIA NUEVA AV VICENTE PIEDRAHITA Y AV JOSE VELASCO IBARRA JUNTO AL TALLER BONILLA CASA DE DOS PISOS MZ 232 SL 7 CASA CON CERRAMIENTO COLOR CAFE, DAULE</v>
          </cell>
          <cell r="M4327" t="str">
            <v>941614604</v>
          </cell>
          <cell r="N4327" t="str">
            <v xml:space="preserve">967728565 /  </v>
          </cell>
          <cell r="P4327" t="str">
            <v>DAULE</v>
          </cell>
          <cell r="Q4327" t="str">
            <v>DAULE</v>
          </cell>
          <cell r="R4327" t="str">
            <v>GUAYAS</v>
          </cell>
          <cell r="U4327" t="str">
            <v>FLEXNETUIO_PROVINCIA</v>
          </cell>
          <cell r="V4327">
            <v>1</v>
          </cell>
          <cell r="W4327">
            <v>1</v>
          </cell>
          <cell r="X4327" t="str">
            <v>FLEXNET</v>
          </cell>
          <cell r="Y4327" t="str">
            <v>FLEX NET CALLE 28 DE JUNIO S/N Y GARCIA MORENO ENTRADA LLANO GRANDE</v>
          </cell>
        </row>
        <row r="4328">
          <cell r="A4328" t="str">
            <v>20003029313983</v>
          </cell>
          <cell r="B4328">
            <v>482979</v>
          </cell>
          <cell r="C4328" t="str">
            <v>20003029313983</v>
          </cell>
          <cell r="D4328" t="str">
            <v>CONECEL</v>
          </cell>
          <cell r="E4328" t="str">
            <v>DESPACHO</v>
          </cell>
          <cell r="F4328" t="str">
            <v>NORMAL</v>
          </cell>
          <cell r="H4328">
            <v>44915</v>
          </cell>
          <cell r="I4328" t="str">
            <v>DEVOLUCION_EN_PROCESO</v>
          </cell>
          <cell r="J4328">
            <v>44922</v>
          </cell>
          <cell r="K4328" t="str">
            <v xml:space="preserve">DIEGO MAURICIO CALLE ILLESCAS / </v>
          </cell>
          <cell r="L4328" t="str">
            <v>BARRIO QUINTA CHICA BAJA CALLE .PATOQUINAS Y LAGARTOCOCHA CS,1P COLOR BLANCO A UNA CUADRA DE LA FARMACIA VITALITY, CUENCA</v>
          </cell>
          <cell r="M4328" t="str">
            <v>103998258</v>
          </cell>
          <cell r="N4328" t="str">
            <v xml:space="preserve">987690775 /  </v>
          </cell>
          <cell r="P4328" t="str">
            <v>CUENCA</v>
          </cell>
          <cell r="Q4328" t="str">
            <v>CUENCA</v>
          </cell>
          <cell r="R4328" t="str">
            <v>AZUAY</v>
          </cell>
          <cell r="T4328" t="str">
            <v>ITSACOURIER</v>
          </cell>
          <cell r="U4328" t="str">
            <v>FLEXNETUIO_PROVINCIA</v>
          </cell>
          <cell r="V4328">
            <v>1</v>
          </cell>
          <cell r="W4328">
            <v>1</v>
          </cell>
          <cell r="X4328" t="str">
            <v>FLEXNET</v>
          </cell>
          <cell r="Y4328" t="str">
            <v>FLEX NET CALLE 28 DE JUNIO S/N Y GARCIA MORENO ENTRADA LLANO GRANDE</v>
          </cell>
        </row>
        <row r="4329">
          <cell r="A4329" t="str">
            <v>20003020667075</v>
          </cell>
          <cell r="B4329">
            <v>482984</v>
          </cell>
          <cell r="C4329" t="str">
            <v>20003020667075</v>
          </cell>
          <cell r="D4329" t="str">
            <v>CONECEL</v>
          </cell>
          <cell r="E4329" t="str">
            <v>DESPACHO</v>
          </cell>
          <cell r="F4329" t="str">
            <v>NORMAL</v>
          </cell>
          <cell r="G4329" t="str">
            <v>GR20003020667075</v>
          </cell>
          <cell r="H4329">
            <v>44915</v>
          </cell>
          <cell r="I4329" t="str">
            <v>DEVOLUCION_EN_PROCESO</v>
          </cell>
          <cell r="J4329">
            <v>44922</v>
          </cell>
          <cell r="K4329" t="str">
            <v xml:space="preserve">MIGUEL ANGEL LOPEZ TRIVINO / </v>
          </cell>
          <cell r="L4329" t="str">
            <v>CALLE 16 Y AV 18-CASA DE UN PISO COLOR BEIGE JUNTO A UNA COOP DE TAXI, MANTA</v>
          </cell>
          <cell r="M4329" t="str">
            <v>1317901310</v>
          </cell>
          <cell r="N4329" t="str">
            <v>984087784 /  984001590</v>
          </cell>
          <cell r="P4329" t="str">
            <v>MANTA</v>
          </cell>
          <cell r="Q4329" t="str">
            <v>MANTA</v>
          </cell>
          <cell r="R4329" t="str">
            <v>MANABI</v>
          </cell>
          <cell r="U4329" t="str">
            <v>FLEXNETUIO_PROVINCIA</v>
          </cell>
          <cell r="V4329">
            <v>1</v>
          </cell>
          <cell r="W4329">
            <v>1</v>
          </cell>
          <cell r="X4329" t="str">
            <v>FLEXNET</v>
          </cell>
          <cell r="Y4329" t="str">
            <v>FLEX NET CALLE 28 DE JUNIO S/N Y GARCIA MORENO ENTRADA LLANO GRANDE</v>
          </cell>
        </row>
        <row r="4330">
          <cell r="A4330" t="str">
            <v>20003029307487</v>
          </cell>
          <cell r="B4330">
            <v>482988</v>
          </cell>
          <cell r="C4330" t="str">
            <v>20003029307487</v>
          </cell>
          <cell r="D4330" t="str">
            <v>CONECEL</v>
          </cell>
          <cell r="E4330" t="str">
            <v>DESPACHO</v>
          </cell>
          <cell r="F4330" t="str">
            <v>NORMAL</v>
          </cell>
          <cell r="G4330" t="str">
            <v/>
          </cell>
          <cell r="H4330">
            <v>44915</v>
          </cell>
          <cell r="I4330" t="str">
            <v>ENTREGADO</v>
          </cell>
          <cell r="J4330">
            <v>44916</v>
          </cell>
          <cell r="K4330" t="str">
            <v xml:space="preserve">JIMMY EFRAIN MATUTE ORDONEZ / </v>
          </cell>
          <cell r="L4330" t="str">
            <v>CALLE 12 DE DICIEMBRE Y 1 DE SEPTIEMBRE/ENTREGA EN CENTRO REHABILITACION CEAVIB A 1 CUADRA DE HOSTERIA CABALLO CAMPANA, CUENCA</v>
          </cell>
          <cell r="M4330" t="str">
            <v>105249742</v>
          </cell>
          <cell r="N4330" t="str">
            <v xml:space="preserve">962942279 /  </v>
          </cell>
          <cell r="O4330" t="str">
            <v/>
          </cell>
          <cell r="P4330" t="str">
            <v>CUENCA</v>
          </cell>
          <cell r="Q4330" t="str">
            <v>CUENCA</v>
          </cell>
          <cell r="R4330" t="str">
            <v>AZUAY</v>
          </cell>
          <cell r="T4330" t="str">
            <v>ITSACOURIER</v>
          </cell>
          <cell r="U4330" t="str">
            <v>FLEXNETUIO_PROVINCIA</v>
          </cell>
          <cell r="V4330">
            <v>1</v>
          </cell>
          <cell r="W4330">
            <v>1</v>
          </cell>
          <cell r="X4330" t="str">
            <v>FLEXNET</v>
          </cell>
          <cell r="Y4330" t="str">
            <v>FLEX NET CALLE 28 DE JUNIO S/N Y GARCIA MORENO ENTRADA LLANO GRANDE</v>
          </cell>
        </row>
        <row r="4331">
          <cell r="A4331" t="str">
            <v>20003028495278</v>
          </cell>
          <cell r="B4331">
            <v>482941</v>
          </cell>
          <cell r="C4331" t="str">
            <v>20003028495278</v>
          </cell>
          <cell r="D4331" t="str">
            <v>CONECEL</v>
          </cell>
          <cell r="E4331" t="str">
            <v>DESPACHO</v>
          </cell>
          <cell r="F4331" t="str">
            <v>NORMAL</v>
          </cell>
          <cell r="G4331" t="str">
            <v>EC5910</v>
          </cell>
          <cell r="H4331">
            <v>44915</v>
          </cell>
          <cell r="I4331" t="str">
            <v>ENTREGADO</v>
          </cell>
          <cell r="J4331">
            <v>44923</v>
          </cell>
          <cell r="K4331" t="str">
            <v xml:space="preserve">SUSANA ELIZABETH GRIJALVA GARZON / </v>
          </cell>
          <cell r="L4331" t="str">
            <v>CALLE JOAQUIN PAREJA Y ROQUE BASTIDAS CASA N65-29 DE DOS PISOS COLOR PLOMO A MEDIA CUADRA DEL CENTRO DE SALUD DEL COMITE, QUITO</v>
          </cell>
          <cell r="M4331" t="str">
            <v>1714593645</v>
          </cell>
          <cell r="N4331" t="str">
            <v>998781637 /  995575692</v>
          </cell>
          <cell r="O4331" t="str">
            <v/>
          </cell>
          <cell r="P4331" t="str">
            <v>QUITO</v>
          </cell>
          <cell r="Q4331" t="str">
            <v>QUITO</v>
          </cell>
          <cell r="R4331" t="str">
            <v>PICHINCHA</v>
          </cell>
          <cell r="T4331" t="str">
            <v>EXPRESSCON</v>
          </cell>
          <cell r="U4331" t="str">
            <v>FLEXNETUIO_LOCAL</v>
          </cell>
          <cell r="V4331">
            <v>1</v>
          </cell>
          <cell r="W4331">
            <v>1</v>
          </cell>
          <cell r="X4331" t="str">
            <v>FLEXNET</v>
          </cell>
          <cell r="Y4331" t="str">
            <v>FLEX NET CALLE 28 DE JUNIO S/N Y GARCIA MORENO ENTRADA LLANO GRANDE</v>
          </cell>
        </row>
        <row r="4332">
          <cell r="A4332" t="str">
            <v>20003025846500</v>
          </cell>
          <cell r="B4332">
            <v>482942</v>
          </cell>
          <cell r="C4332" t="str">
            <v>20003025846500</v>
          </cell>
          <cell r="D4332" t="str">
            <v>CONECEL</v>
          </cell>
          <cell r="E4332" t="str">
            <v>DESPACHO</v>
          </cell>
          <cell r="F4332" t="str">
            <v>NORMAL</v>
          </cell>
          <cell r="G4332" t="str">
            <v>EC5911</v>
          </cell>
          <cell r="H4332">
            <v>44915</v>
          </cell>
          <cell r="I4332" t="str">
            <v>ENTREGADO</v>
          </cell>
          <cell r="J4332">
            <v>44923</v>
          </cell>
          <cell r="K4332" t="str">
            <v xml:space="preserve">SUSANA ELIZABETH GRIJALVA GARZON / </v>
          </cell>
          <cell r="L4332" t="str">
            <v>CALLE JOAQUIN PAREJA Y ROQUE BASTIDAS CASA N65-29 DE DOS PISOS COLOR PLOMO A MEDIA CUADRA DEL CENTRO DE SALUD DEL COMITE, QUITO</v>
          </cell>
          <cell r="M4332" t="str">
            <v>1714593645</v>
          </cell>
          <cell r="N4332" t="str">
            <v>998781637 /  995575692</v>
          </cell>
          <cell r="O4332" t="str">
            <v/>
          </cell>
          <cell r="P4332" t="str">
            <v>QUITO</v>
          </cell>
          <cell r="Q4332" t="str">
            <v>QUITO</v>
          </cell>
          <cell r="R4332" t="str">
            <v>PICHINCHA</v>
          </cell>
          <cell r="T4332" t="str">
            <v>EXPRESSCON</v>
          </cell>
          <cell r="U4332" t="str">
            <v>FLEXNETUIO_LOCAL</v>
          </cell>
          <cell r="V4332">
            <v>1</v>
          </cell>
          <cell r="W4332">
            <v>1</v>
          </cell>
          <cell r="X4332" t="str">
            <v>FLEXNET</v>
          </cell>
          <cell r="Y4332" t="str">
            <v>FLEX NET CALLE 28 DE JUNIO S/N Y GARCIA MORENO ENTRADA LLANO GRANDE</v>
          </cell>
        </row>
        <row r="4333">
          <cell r="A4333" t="str">
            <v>2478129</v>
          </cell>
          <cell r="B4333">
            <v>482904</v>
          </cell>
          <cell r="C4333" t="str">
            <v>2478129</v>
          </cell>
          <cell r="D4333" t="str">
            <v>MDELIVERY</v>
          </cell>
          <cell r="E4333" t="str">
            <v>DESPACHO</v>
          </cell>
          <cell r="F4333" t="str">
            <v>NORMAL</v>
          </cell>
          <cell r="G4333" t="str">
            <v>FT76203</v>
          </cell>
          <cell r="H4333">
            <v>44915</v>
          </cell>
          <cell r="I4333" t="str">
            <v>ENTREGADO</v>
          </cell>
          <cell r="J4333">
            <v>44916</v>
          </cell>
          <cell r="K4333" t="str">
            <v>FRANKLIN ROBERTO PIEDRA DIAZ_FRANKLIN ROBERTO PIEDRA DIAZ</v>
          </cell>
          <cell r="L4333" t="str">
            <v>AV EL INCA Y AV RIO AMAZONAS TECNICENTRO ERCO TIRES LUGAR DE TRABAJO EN EL CASO DE QUE EL NO SE ENCUENTRE SEA ENTREGADO A LA SNRA ELY ARIAS 0979202284 DE VENTAS TECNICENTRO ERCO TIRES PREVIO A LA LLAM</v>
          </cell>
          <cell r="M4333" t="str">
            <v>1719632984001</v>
          </cell>
          <cell r="N4333" t="str">
            <v>0999002100</v>
          </cell>
          <cell r="O4333" t="str">
            <v/>
          </cell>
          <cell r="P4333" t="str">
            <v>QUITO</v>
          </cell>
          <cell r="Q4333" t="str">
            <v>QUITO</v>
          </cell>
          <cell r="R4333" t="str">
            <v>PICHINCHA</v>
          </cell>
          <cell r="T4333" t="str">
            <v>FLEXTRANS UIO</v>
          </cell>
          <cell r="U4333" t="str">
            <v>FLEXNETUIO_LOCAL</v>
          </cell>
          <cell r="V4333">
            <v>1</v>
          </cell>
          <cell r="W4333">
            <v>1</v>
          </cell>
          <cell r="X4333" t="str">
            <v>FLEXNET ECUADOR - MDELIVERY</v>
          </cell>
          <cell r="Y4333" t="str">
            <v>CALLE 28 DE JUNIO S/N Y GARCIA MORENO ENTRADA LLANO GRANDE</v>
          </cell>
        </row>
        <row r="4334">
          <cell r="A4334" t="str">
            <v>2478130</v>
          </cell>
          <cell r="B4334">
            <v>482905</v>
          </cell>
          <cell r="C4334" t="str">
            <v>2478130</v>
          </cell>
          <cell r="D4334" t="str">
            <v>MDELIVERY</v>
          </cell>
          <cell r="E4334" t="str">
            <v>DESPACHO</v>
          </cell>
          <cell r="F4334" t="str">
            <v>NORMAL</v>
          </cell>
          <cell r="G4334" t="str">
            <v>TF89794</v>
          </cell>
          <cell r="H4334">
            <v>44915</v>
          </cell>
          <cell r="I4334" t="str">
            <v>ENTREGADO</v>
          </cell>
          <cell r="J4334">
            <v>44916</v>
          </cell>
          <cell r="K4334" t="str">
            <v>ERIC MERCADO O PEDRO ILLESCAS_MILTON CRIOLLO SAIGUA</v>
          </cell>
          <cell r="L4334" t="str">
            <v>ciudadela 9 de octubre calle tercera villa 306 y avenida tercera casa de 2 pisos co rejas blancas sur de la ciudad</v>
          </cell>
          <cell r="M4334" t="str">
            <v>0602606402001</v>
          </cell>
          <cell r="N4334" t="str">
            <v>0995801473</v>
          </cell>
          <cell r="O4334" t="str">
            <v/>
          </cell>
          <cell r="P4334" t="str">
            <v>GUAYAQUIL</v>
          </cell>
          <cell r="Q4334" t="str">
            <v>GUAYAQUIL</v>
          </cell>
          <cell r="R4334" t="str">
            <v>GUAYAS</v>
          </cell>
          <cell r="T4334" t="str">
            <v>CARGO UNION</v>
          </cell>
          <cell r="U4334" t="str">
            <v>FLEXNETUIO_GYE</v>
          </cell>
          <cell r="V4334">
            <v>1</v>
          </cell>
          <cell r="W4334">
            <v>1</v>
          </cell>
          <cell r="X4334" t="str">
            <v>FLEXNET ECUADOR - MDELIVERY</v>
          </cell>
          <cell r="Y4334" t="str">
            <v>CALLE 28 DE JUNIO S/N Y GARCIA MORENO ENTRADA LLANO GRANDE</v>
          </cell>
        </row>
        <row r="4335">
          <cell r="A4335" t="str">
            <v>2478133</v>
          </cell>
          <cell r="B4335">
            <v>482906</v>
          </cell>
          <cell r="C4335" t="str">
            <v>2478133</v>
          </cell>
          <cell r="D4335" t="str">
            <v>MDELIVERY</v>
          </cell>
          <cell r="E4335" t="str">
            <v>DESPACHO</v>
          </cell>
          <cell r="F4335" t="str">
            <v>NORMAL</v>
          </cell>
          <cell r="G4335" t="str">
            <v>TF89833</v>
          </cell>
          <cell r="H4335">
            <v>44915</v>
          </cell>
          <cell r="I4335" t="str">
            <v>ENTREGADO</v>
          </cell>
          <cell r="J4335">
            <v>44916</v>
          </cell>
          <cell r="K4335" t="str">
            <v>VILLAO PLUA ILIANA TAMARA_ BANCO PICHINCHA CA</v>
          </cell>
          <cell r="L4335" t="str">
            <v xml:space="preserve"> Av Francisco de Orellana y Justino Cornejo piso 7</v>
          </cell>
          <cell r="M4335" t="str">
            <v>1790010937001</v>
          </cell>
          <cell r="N4335" t="str">
            <v>0999007678</v>
          </cell>
          <cell r="O4335" t="str">
            <v/>
          </cell>
          <cell r="P4335" t="str">
            <v>GUAYAQUIL</v>
          </cell>
          <cell r="Q4335" t="str">
            <v>GUAYAQUIL</v>
          </cell>
          <cell r="R4335" t="str">
            <v>GUAYAS</v>
          </cell>
          <cell r="T4335" t="str">
            <v>CARGO UNION</v>
          </cell>
          <cell r="U4335" t="str">
            <v>FLEXNETUIO_GYE</v>
          </cell>
          <cell r="V4335">
            <v>1</v>
          </cell>
          <cell r="W4335">
            <v>1</v>
          </cell>
          <cell r="X4335" t="str">
            <v>FLEXNET ECUADOR - MDELIVERY</v>
          </cell>
          <cell r="Y4335" t="str">
            <v>CALLE 28 DE JUNIO S/N Y GARCIA MORENO ENTRADA LLANO GRANDE</v>
          </cell>
        </row>
        <row r="4336">
          <cell r="A4336" t="str">
            <v>2478134</v>
          </cell>
          <cell r="B4336">
            <v>482907</v>
          </cell>
          <cell r="C4336" t="str">
            <v>2478134</v>
          </cell>
          <cell r="D4336" t="str">
            <v>MDELIVERY</v>
          </cell>
          <cell r="E4336" t="str">
            <v>DESPACHO</v>
          </cell>
          <cell r="F4336" t="str">
            <v>NORMAL</v>
          </cell>
          <cell r="G4336" t="str">
            <v>FT76205</v>
          </cell>
          <cell r="H4336">
            <v>44915</v>
          </cell>
          <cell r="I4336" t="str">
            <v>ENTREGADO</v>
          </cell>
          <cell r="J4336">
            <v>44916</v>
          </cell>
          <cell r="K4336" t="str">
            <v xml:space="preserve">ELIZABETH VINUEZA_CHOICE CARGO CHCARGO S A </v>
          </cell>
          <cell r="L4336" t="str">
            <v>CUMBAYA AV INTEROCEANICA 780 Y AV SIENA EDIFICIO HALCON PISO 4 OFICINA 408 DIAGONAL AL CENTRO COMERCIAL SCALA SHOPING</v>
          </cell>
          <cell r="M4336" t="str">
            <v>1792711266001</v>
          </cell>
          <cell r="N4336" t="str">
            <v>0997393561</v>
          </cell>
          <cell r="O4336" t="str">
            <v/>
          </cell>
          <cell r="P4336" t="str">
            <v>QUITO</v>
          </cell>
          <cell r="Q4336" t="str">
            <v>QUITO</v>
          </cell>
          <cell r="R4336" t="str">
            <v>PICHINCHA</v>
          </cell>
          <cell r="T4336" t="str">
            <v>FLEXTRANS UIO</v>
          </cell>
          <cell r="U4336" t="str">
            <v>FLEXNETUIO_LOCAL</v>
          </cell>
          <cell r="V4336">
            <v>1</v>
          </cell>
          <cell r="W4336">
            <v>1</v>
          </cell>
          <cell r="X4336" t="str">
            <v>FLEXNET ECUADOR - MDELIVERY</v>
          </cell>
          <cell r="Y4336" t="str">
            <v>CALLE 28 DE JUNIO S/N Y GARCIA MORENO ENTRADA LLANO GRANDE</v>
          </cell>
        </row>
        <row r="4337">
          <cell r="A4337" t="str">
            <v>2478136</v>
          </cell>
          <cell r="B4337">
            <v>482908</v>
          </cell>
          <cell r="C4337" t="str">
            <v>2478136</v>
          </cell>
          <cell r="D4337" t="str">
            <v>MDELIVERY</v>
          </cell>
          <cell r="E4337" t="str">
            <v>DESPACHO</v>
          </cell>
          <cell r="F4337" t="str">
            <v>NORMAL</v>
          </cell>
          <cell r="G4337" t="str">
            <v>FT76212</v>
          </cell>
          <cell r="H4337">
            <v>44915</v>
          </cell>
          <cell r="I4337" t="str">
            <v>ENTREGADO</v>
          </cell>
          <cell r="J4337">
            <v>44916</v>
          </cell>
          <cell r="K4337" t="str">
            <v>Renato ParreNo_IMPERIAL AGENCIA ASESORA PRODUCTORA DE SEGUROS IMC</v>
          </cell>
          <cell r="L4337" t="str">
            <v>PASAJE EL JARDIN E10 05 Y AV 6 DE DICIEMBRE Ed CENTURY II SEGUROS IMPERIAL</v>
          </cell>
          <cell r="M4337" t="str">
            <v>1790929612001</v>
          </cell>
          <cell r="N4337" t="str">
            <v>0999447266</v>
          </cell>
          <cell r="O4337" t="str">
            <v/>
          </cell>
          <cell r="P4337" t="str">
            <v>QUITO</v>
          </cell>
          <cell r="Q4337" t="str">
            <v>QUITO</v>
          </cell>
          <cell r="R4337" t="str">
            <v>PICHINCHA</v>
          </cell>
          <cell r="T4337" t="str">
            <v>FLEXTRANS UIO</v>
          </cell>
          <cell r="U4337" t="str">
            <v>FLEXNETUIO_LOCAL</v>
          </cell>
          <cell r="V4337">
            <v>1</v>
          </cell>
          <cell r="W4337">
            <v>1</v>
          </cell>
          <cell r="X4337" t="str">
            <v>FLEXNET ECUADOR - MDELIVERY</v>
          </cell>
          <cell r="Y4337" t="str">
            <v>CALLE 28 DE JUNIO S/N Y GARCIA MORENO ENTRADA LLANO GRANDE</v>
          </cell>
        </row>
        <row r="4338">
          <cell r="A4338" t="str">
            <v>2478140</v>
          </cell>
          <cell r="B4338">
            <v>482909</v>
          </cell>
          <cell r="C4338" t="str">
            <v>2478140</v>
          </cell>
          <cell r="D4338" t="str">
            <v>MDELIVERY</v>
          </cell>
          <cell r="E4338" t="str">
            <v>DESPACHO</v>
          </cell>
          <cell r="F4338" t="str">
            <v>NORMAL</v>
          </cell>
          <cell r="G4338" t="str">
            <v>FT76202</v>
          </cell>
          <cell r="H4338">
            <v>44915</v>
          </cell>
          <cell r="I4338" t="str">
            <v>ENTREGADO</v>
          </cell>
          <cell r="J4338">
            <v>44916</v>
          </cell>
          <cell r="K4338" t="str">
            <v>IBETH GARCIA_DISTRIBUIDORA AUTOMOTRIZ AUTOREPUESTOS PICHINCHA D</v>
          </cell>
          <cell r="L4338" t="str">
            <v>av mariscal sucre S10 557 y ignacio canelos local autorepuestos pichincha https www google com ec maps place AUTOREPUESTOS PICHINCHA @ 0 2448084 78 5356392 17z data 3m1 4b1 4m5 3m4 1s0x91d59911c7ee7f2</v>
          </cell>
          <cell r="M4338" t="str">
            <v>1792496721001</v>
          </cell>
          <cell r="N4338" t="str">
            <v>0960800589</v>
          </cell>
          <cell r="O4338" t="str">
            <v/>
          </cell>
          <cell r="P4338" t="str">
            <v>QUITO</v>
          </cell>
          <cell r="Q4338" t="str">
            <v>QUITO</v>
          </cell>
          <cell r="R4338" t="str">
            <v>PICHINCHA</v>
          </cell>
          <cell r="T4338" t="str">
            <v>FLEXTRANS UIO</v>
          </cell>
          <cell r="U4338" t="str">
            <v>FLEXNETUIO_LOCAL</v>
          </cell>
          <cell r="V4338">
            <v>1</v>
          </cell>
          <cell r="W4338">
            <v>1</v>
          </cell>
          <cell r="X4338" t="str">
            <v>FLEXNET ECUADOR - MDELIVERY</v>
          </cell>
          <cell r="Y4338" t="str">
            <v>CALLE 28 DE JUNIO S/N Y GARCIA MORENO ENTRADA LLANO GRANDE</v>
          </cell>
        </row>
        <row r="4339">
          <cell r="A4339" t="str">
            <v>2478142</v>
          </cell>
          <cell r="B4339">
            <v>482910</v>
          </cell>
          <cell r="C4339" t="str">
            <v>2478142</v>
          </cell>
          <cell r="D4339" t="str">
            <v>MDELIVERY</v>
          </cell>
          <cell r="E4339" t="str">
            <v>DESPACHO</v>
          </cell>
          <cell r="F4339" t="str">
            <v>NORMAL</v>
          </cell>
          <cell r="G4339" t="str">
            <v>TF89837</v>
          </cell>
          <cell r="H4339">
            <v>44915</v>
          </cell>
          <cell r="I4339" t="str">
            <v>ENTREGADO</v>
          </cell>
          <cell r="J4339">
            <v>44916</v>
          </cell>
          <cell r="K4339" t="str">
            <v xml:space="preserve">Jorge Andres_UNICOMER DE ECUADOR S A </v>
          </cell>
          <cell r="L4339" t="str">
            <v>Parque empresarial colon Edificio Pacifica Center 6to Piso Grupo Unicomer</v>
          </cell>
          <cell r="M4339" t="str">
            <v>1790895548001</v>
          </cell>
          <cell r="N4339" t="str">
            <v>0995917329</v>
          </cell>
          <cell r="O4339" t="str">
            <v/>
          </cell>
          <cell r="P4339" t="str">
            <v>GUAYAQUIL</v>
          </cell>
          <cell r="Q4339" t="str">
            <v>GUAYAQUIL</v>
          </cell>
          <cell r="R4339" t="str">
            <v>GUAYAS</v>
          </cell>
          <cell r="T4339" t="str">
            <v>CARGO UNION</v>
          </cell>
          <cell r="U4339" t="str">
            <v>FLEXNETUIO_GYE</v>
          </cell>
          <cell r="V4339">
            <v>1</v>
          </cell>
          <cell r="W4339">
            <v>1</v>
          </cell>
          <cell r="X4339" t="str">
            <v>FLEXNET ECUADOR - MDELIVERY</v>
          </cell>
          <cell r="Y4339" t="str">
            <v>CALLE 28 DE JUNIO S/N Y GARCIA MORENO ENTRADA LLANO GRANDE</v>
          </cell>
        </row>
        <row r="4340">
          <cell r="A4340" t="str">
            <v>2478143</v>
          </cell>
          <cell r="B4340">
            <v>482911</v>
          </cell>
          <cell r="C4340" t="str">
            <v>2478143</v>
          </cell>
          <cell r="D4340" t="str">
            <v>MDELIVERY</v>
          </cell>
          <cell r="E4340" t="str">
            <v>DESPACHO</v>
          </cell>
          <cell r="F4340" t="str">
            <v>NORMAL</v>
          </cell>
          <cell r="G4340" t="str">
            <v>FT76209</v>
          </cell>
          <cell r="H4340">
            <v>44915</v>
          </cell>
          <cell r="I4340" t="str">
            <v>ENTREGADO</v>
          </cell>
          <cell r="J4340">
            <v>44916</v>
          </cell>
          <cell r="K4340" t="str">
            <v>CRISTIAN PAREDES_ BANCO PICHINCHA CA</v>
          </cell>
          <cell r="L4340" t="str">
            <v>Amazonas y Pereira Matriz Banco Pichincha Av Piso 7</v>
          </cell>
          <cell r="M4340" t="str">
            <v>1790010937001</v>
          </cell>
          <cell r="N4340" t="str">
            <v>0999059226</v>
          </cell>
          <cell r="O4340" t="str">
            <v/>
          </cell>
          <cell r="P4340" t="str">
            <v>QUITO</v>
          </cell>
          <cell r="Q4340" t="str">
            <v>QUITO</v>
          </cell>
          <cell r="R4340" t="str">
            <v>PICHINCHA</v>
          </cell>
          <cell r="T4340" t="str">
            <v>FLEXTRANS UIO</v>
          </cell>
          <cell r="U4340" t="str">
            <v>FLEXNETUIO_LOCAL</v>
          </cell>
          <cell r="V4340">
            <v>1</v>
          </cell>
          <cell r="W4340">
            <v>1</v>
          </cell>
          <cell r="X4340" t="str">
            <v>FLEXNET ECUADOR - MDELIVERY</v>
          </cell>
          <cell r="Y4340" t="str">
            <v>CALLE 28 DE JUNIO S/N Y GARCIA MORENO ENTRADA LLANO GRANDE</v>
          </cell>
        </row>
        <row r="4341">
          <cell r="A4341" t="str">
            <v>2478145</v>
          </cell>
          <cell r="B4341">
            <v>482913</v>
          </cell>
          <cell r="C4341" t="str">
            <v>2478145</v>
          </cell>
          <cell r="D4341" t="str">
            <v>MDELIVERY</v>
          </cell>
          <cell r="E4341" t="str">
            <v>DESPACHO</v>
          </cell>
          <cell r="F4341" t="str">
            <v>NORMAL</v>
          </cell>
          <cell r="G4341" t="str">
            <v>FT76211</v>
          </cell>
          <cell r="H4341">
            <v>44915</v>
          </cell>
          <cell r="I4341" t="str">
            <v>ENTREGADO</v>
          </cell>
          <cell r="J4341">
            <v>44917</v>
          </cell>
          <cell r="K4341" t="str">
            <v>MARISOL NARANJO_ NIPRO MEDICAL CORPORATION</v>
          </cell>
          <cell r="L4341" t="str">
            <v>Calle El Arenal Oe11 192 y Panamericana Norte Galpon Azul</v>
          </cell>
          <cell r="M4341" t="str">
            <v>1790010937001</v>
          </cell>
          <cell r="N4341" t="str">
            <v>0962592597</v>
          </cell>
          <cell r="O4341" t="str">
            <v/>
          </cell>
          <cell r="P4341" t="str">
            <v>QUITO</v>
          </cell>
          <cell r="Q4341" t="str">
            <v>QUITO</v>
          </cell>
          <cell r="R4341" t="str">
            <v>PICHINCHA</v>
          </cell>
          <cell r="T4341" t="str">
            <v>FLEXTRANS UIO</v>
          </cell>
          <cell r="U4341" t="str">
            <v>FLEXNETUIO_LOCAL</v>
          </cell>
          <cell r="V4341">
            <v>1</v>
          </cell>
          <cell r="W4341">
            <v>1</v>
          </cell>
          <cell r="X4341" t="str">
            <v>FLEXNET ECUADOR - MDELIVERY</v>
          </cell>
          <cell r="Y4341" t="str">
            <v>CALLE 28 DE JUNIO S/N Y GARCIA MORENO ENTRADA LLANO GRANDE</v>
          </cell>
        </row>
        <row r="4342">
          <cell r="A4342" t="str">
            <v>2478146</v>
          </cell>
          <cell r="B4342">
            <v>482914</v>
          </cell>
          <cell r="C4342" t="str">
            <v>2478146</v>
          </cell>
          <cell r="D4342" t="str">
            <v>MDELIVERY</v>
          </cell>
          <cell r="E4342" t="str">
            <v>DESPACHO</v>
          </cell>
          <cell r="F4342" t="str">
            <v>NORMAL</v>
          </cell>
          <cell r="G4342" t="str">
            <v>FT76210</v>
          </cell>
          <cell r="H4342">
            <v>44915</v>
          </cell>
          <cell r="I4342" t="str">
            <v>ENTREGADO</v>
          </cell>
          <cell r="J4342">
            <v>44916</v>
          </cell>
          <cell r="K4342" t="str">
            <v>BYRON LAGLA_ECUAPRIMAS</v>
          </cell>
          <cell r="L4342" t="str">
            <v xml:space="preserve">10 DE AGOSTO Y BUENOS AIRES BANCO SOLIDARIO </v>
          </cell>
          <cell r="M4342" t="str">
            <v>0927929273</v>
          </cell>
          <cell r="N4342" t="str">
            <v>0992975841</v>
          </cell>
          <cell r="O4342" t="str">
            <v/>
          </cell>
          <cell r="P4342" t="str">
            <v>QUITO</v>
          </cell>
          <cell r="Q4342" t="str">
            <v>QUITO</v>
          </cell>
          <cell r="R4342" t="str">
            <v>PICHINCHA</v>
          </cell>
          <cell r="T4342" t="str">
            <v>FLEXTRANS UIO</v>
          </cell>
          <cell r="U4342" t="str">
            <v>FLEXNETUIO_LOCAL</v>
          </cell>
          <cell r="V4342">
            <v>1</v>
          </cell>
          <cell r="W4342">
            <v>1</v>
          </cell>
          <cell r="X4342" t="str">
            <v>FLEXNET ECUADOR - MDELIVERY</v>
          </cell>
          <cell r="Y4342" t="str">
            <v>CALLE 28 DE JUNIO S/N Y GARCIA MORENO ENTRADA LLANO GRANDE</v>
          </cell>
        </row>
        <row r="4343">
          <cell r="A4343" t="str">
            <v>2478147</v>
          </cell>
          <cell r="B4343">
            <v>482915</v>
          </cell>
          <cell r="C4343" t="str">
            <v>2478147</v>
          </cell>
          <cell r="D4343" t="str">
            <v>MDELIVERY</v>
          </cell>
          <cell r="E4343" t="str">
            <v>DESPACHO</v>
          </cell>
          <cell r="F4343" t="str">
            <v>NORMAL</v>
          </cell>
          <cell r="G4343" t="str">
            <v>031080002478147</v>
          </cell>
          <cell r="H4343">
            <v>44915</v>
          </cell>
          <cell r="I4343" t="str">
            <v>ENTREGADO</v>
          </cell>
          <cell r="J4343">
            <v>44917</v>
          </cell>
          <cell r="K4343" t="str">
            <v>Ana Loor_PRODUCTOS METALURGICOS S A PROMESA</v>
          </cell>
          <cell r="L4343" t="str">
            <v>Km 5 5 Via a Daule</v>
          </cell>
          <cell r="M4343" t="str">
            <v>0990008167001</v>
          </cell>
          <cell r="N4343" t="str">
            <v>0962604291</v>
          </cell>
          <cell r="O4343" t="str">
            <v/>
          </cell>
          <cell r="P4343" t="str">
            <v>GUAYAQUIL</v>
          </cell>
          <cell r="Q4343" t="str">
            <v>GUAYAQUIL</v>
          </cell>
          <cell r="R4343" t="str">
            <v>GUAYAS</v>
          </cell>
          <cell r="T4343" t="str">
            <v>TRAMACO</v>
          </cell>
          <cell r="U4343" t="str">
            <v>FLEXNETUIO_GYE</v>
          </cell>
          <cell r="V4343">
            <v>1</v>
          </cell>
          <cell r="W4343">
            <v>1</v>
          </cell>
          <cell r="X4343" t="str">
            <v>FLEXNET ECUADOR - MDELIVERY</v>
          </cell>
          <cell r="Y4343" t="str">
            <v>CALLE 28 DE JUNIO S/N Y GARCIA MORENO ENTRADA LLANO GRANDE</v>
          </cell>
        </row>
        <row r="4344">
          <cell r="A4344" t="str">
            <v>2478150</v>
          </cell>
          <cell r="B4344">
            <v>482916</v>
          </cell>
          <cell r="C4344" t="str">
            <v>2478150</v>
          </cell>
          <cell r="D4344" t="str">
            <v>MDELIVERY</v>
          </cell>
          <cell r="E4344" t="str">
            <v>DESPACHO</v>
          </cell>
          <cell r="F4344" t="str">
            <v>NORMAL</v>
          </cell>
          <cell r="G4344" t="str">
            <v>FT76204</v>
          </cell>
          <cell r="H4344">
            <v>44915</v>
          </cell>
          <cell r="I4344" t="str">
            <v>ENTREGADO</v>
          </cell>
          <cell r="J4344">
            <v>44916</v>
          </cell>
          <cell r="K4344" t="str">
            <v>ALEXANDRA BEATRIZ CLAVIJO MORENO_ASOCIACION DE EMPLEADOS DE LA FUNCION ELECTORAL</v>
          </cell>
          <cell r="L4344" t="str">
            <v xml:space="preserve"> PICHINCHA QUITO Av 6 de Diciembre N33 122 y Bosmediano Edificio CONSEJO NACIONAL ELECTORAL </v>
          </cell>
          <cell r="M4344" t="str">
            <v>1790981568001</v>
          </cell>
          <cell r="N4344" t="str">
            <v>0992583443</v>
          </cell>
          <cell r="O4344" t="str">
            <v/>
          </cell>
          <cell r="P4344" t="str">
            <v>QUITO</v>
          </cell>
          <cell r="Q4344" t="str">
            <v>QUITO</v>
          </cell>
          <cell r="R4344" t="str">
            <v>PICHINCHA</v>
          </cell>
          <cell r="T4344" t="str">
            <v>FLEXTRANS UIO</v>
          </cell>
          <cell r="U4344" t="str">
            <v>FLEXNETUIO_LOCAL</v>
          </cell>
          <cell r="V4344">
            <v>1</v>
          </cell>
          <cell r="W4344">
            <v>1</v>
          </cell>
          <cell r="X4344" t="str">
            <v>FLEXNET ECUADOR - MDELIVERY</v>
          </cell>
          <cell r="Y4344" t="str">
            <v>CALLE 28 DE JUNIO S/N Y GARCIA MORENO ENTRADA LLANO GRANDE</v>
          </cell>
        </row>
        <row r="4345">
          <cell r="A4345" t="str">
            <v>2478153</v>
          </cell>
          <cell r="B4345">
            <v>482917</v>
          </cell>
          <cell r="C4345" t="str">
            <v>2478153</v>
          </cell>
          <cell r="D4345" t="str">
            <v>MDELIVERY</v>
          </cell>
          <cell r="E4345" t="str">
            <v>DESPACHO</v>
          </cell>
          <cell r="F4345" t="str">
            <v>NORMAL</v>
          </cell>
          <cell r="G4345" t="str">
            <v>IC3954</v>
          </cell>
          <cell r="H4345">
            <v>44915</v>
          </cell>
          <cell r="I4345" t="str">
            <v>ENTREGADO</v>
          </cell>
          <cell r="J4345">
            <v>44916</v>
          </cell>
          <cell r="K4345" t="str">
            <v xml:space="preserve">JARA MOSCOSO DIEGO SEBASTIAN O BEATRIZ MENDEZ_NOVACOLOR CIA LTDA </v>
          </cell>
          <cell r="L4345" t="str">
            <v>AZUAY CUENCA BELLAVISTA HUMBOLT 3 164 Y ABELARDO J ANDRADE GALPON CON PORTON GRIS ECUAMUEBLE</v>
          </cell>
          <cell r="M4345" t="str">
            <v>0190454053001</v>
          </cell>
          <cell r="N4345" t="str">
            <v>0999744310</v>
          </cell>
          <cell r="O4345" t="str">
            <v/>
          </cell>
          <cell r="P4345" t="str">
            <v>CUENCA</v>
          </cell>
          <cell r="Q4345" t="str">
            <v>CUENCA</v>
          </cell>
          <cell r="R4345" t="str">
            <v>AZUAY</v>
          </cell>
          <cell r="T4345" t="str">
            <v>ITSACOURIER</v>
          </cell>
          <cell r="U4345" t="str">
            <v>FLEXNETUIO_PROVINCIA</v>
          </cell>
          <cell r="V4345">
            <v>1</v>
          </cell>
          <cell r="W4345">
            <v>1</v>
          </cell>
          <cell r="X4345" t="str">
            <v>FLEXNET ECUADOR - MDELIVERY</v>
          </cell>
          <cell r="Y4345" t="str">
            <v>CALLE 28 DE JUNIO S/N Y GARCIA MORENO ENTRADA LLANO GRANDE</v>
          </cell>
        </row>
        <row r="4346">
          <cell r="A4346" t="str">
            <v>2478154</v>
          </cell>
          <cell r="B4346">
            <v>482918</v>
          </cell>
          <cell r="C4346" t="str">
            <v>2478154</v>
          </cell>
          <cell r="D4346" t="str">
            <v>MDELIVERY</v>
          </cell>
          <cell r="E4346" t="str">
            <v>DESPACHO</v>
          </cell>
          <cell r="F4346" t="str">
            <v>NORMAL</v>
          </cell>
          <cell r="G4346" t="str">
            <v>TF89832</v>
          </cell>
          <cell r="H4346">
            <v>44915</v>
          </cell>
          <cell r="I4346" t="str">
            <v>ENTREGADO</v>
          </cell>
          <cell r="J4346">
            <v>44917</v>
          </cell>
          <cell r="K4346" t="str">
            <v>JHONNY PAULINO CORDOVA MIRANDA_JHONNY PAULINO CORDOVA MIRANDA</v>
          </cell>
          <cell r="L4346" t="str">
            <v>Cdla floresta 1 manzana 94 villa 1 casa de dos pisos color cafe</v>
          </cell>
          <cell r="M4346" t="str">
            <v>0914979240001</v>
          </cell>
          <cell r="N4346" t="str">
            <v>0958936492/0987212873</v>
          </cell>
          <cell r="O4346" t="str">
            <v/>
          </cell>
          <cell r="P4346" t="str">
            <v>GUAYAQUIL</v>
          </cell>
          <cell r="Q4346" t="str">
            <v>GUAYAQUIL</v>
          </cell>
          <cell r="R4346" t="str">
            <v>GUAYAS</v>
          </cell>
          <cell r="T4346" t="str">
            <v>ITSACOURIER</v>
          </cell>
          <cell r="U4346" t="str">
            <v>FLEXNETUIO_GYE</v>
          </cell>
          <cell r="V4346">
            <v>1</v>
          </cell>
          <cell r="W4346">
            <v>1</v>
          </cell>
          <cell r="X4346" t="str">
            <v>FLEXNET ECUADOR - MDELIVERY</v>
          </cell>
          <cell r="Y4346" t="str">
            <v>CALLE 28 DE JUNIO S/N Y GARCIA MORENO ENTRADA LLANO GRANDE</v>
          </cell>
        </row>
        <row r="4347">
          <cell r="A4347" t="str">
            <v>2478157</v>
          </cell>
          <cell r="B4347">
            <v>482919</v>
          </cell>
          <cell r="C4347" t="str">
            <v>2478157</v>
          </cell>
          <cell r="D4347" t="str">
            <v>MDELIVERY</v>
          </cell>
          <cell r="E4347" t="str">
            <v>DESPACHO</v>
          </cell>
          <cell r="F4347" t="str">
            <v>NORMAL</v>
          </cell>
          <cell r="G4347" t="str">
            <v>031080002478157</v>
          </cell>
          <cell r="H4347">
            <v>44915</v>
          </cell>
          <cell r="I4347" t="str">
            <v>ENTREGADO</v>
          </cell>
          <cell r="J4347">
            <v>44918</v>
          </cell>
          <cell r="K4347" t="str">
            <v>REYES TORRES ALBERTO DAVID_REYES TORRES ALBERTO DAVID</v>
          </cell>
          <cell r="L4347" t="str">
            <v>Av Quito local 703 FUROR entre la calle Ibarra y calle Tulcan atras del Municipio</v>
          </cell>
          <cell r="M4347" t="str">
            <v>1711039725001</v>
          </cell>
          <cell r="N4347" t="str">
            <v>0962662649</v>
          </cell>
          <cell r="O4347" t="str">
            <v/>
          </cell>
          <cell r="P4347" t="str">
            <v>SANTO DOMINGO</v>
          </cell>
          <cell r="Q4347" t="str">
            <v>SANTO DOMINGO</v>
          </cell>
          <cell r="R4347" t="str">
            <v>SANTO DOMINGO DE LOS TSACHILAS</v>
          </cell>
          <cell r="T4347" t="str">
            <v>TRAMACO</v>
          </cell>
          <cell r="U4347" t="str">
            <v>FLEXNETUIO_PROVINCIA</v>
          </cell>
          <cell r="V4347">
            <v>1</v>
          </cell>
          <cell r="W4347">
            <v>1</v>
          </cell>
          <cell r="X4347" t="str">
            <v>FLEXNET ECUADOR - MDELIVERY</v>
          </cell>
          <cell r="Y4347" t="str">
            <v>CALLE 28 DE JUNIO S/N Y GARCIA MORENO ENTRADA LLANO GRANDE</v>
          </cell>
        </row>
        <row r="4348">
          <cell r="A4348" t="str">
            <v>2478158</v>
          </cell>
          <cell r="B4348">
            <v>482920</v>
          </cell>
          <cell r="C4348" t="str">
            <v>2478158</v>
          </cell>
          <cell r="D4348" t="str">
            <v>MDELIVERY</v>
          </cell>
          <cell r="E4348" t="str">
            <v>DESPACHO</v>
          </cell>
          <cell r="F4348" t="str">
            <v>NORMAL</v>
          </cell>
          <cell r="G4348" t="str">
            <v>FT76207</v>
          </cell>
          <cell r="H4348">
            <v>44915</v>
          </cell>
          <cell r="I4348" t="str">
            <v>ENTREGADO</v>
          </cell>
          <cell r="J4348">
            <v>44917</v>
          </cell>
          <cell r="K4348" t="str">
            <v>ALICIA CARRERA O GABRIEL VINUEZA O LEONEL VILLALOBOS_SERVICIOS TECNICOS PETROLEROS Y INDUSTRIALES SEVERTEEC CIA LTDA</v>
          </cell>
          <cell r="L4348" t="str">
            <v>Sector capelo urbanizacion los boios de capelo Calle los pinos n38 y los cedros</v>
          </cell>
          <cell r="M4348" t="str">
            <v>1792527589001</v>
          </cell>
          <cell r="N4348" t="str">
            <v>0999015978</v>
          </cell>
          <cell r="O4348" t="str">
            <v/>
          </cell>
          <cell r="P4348" t="str">
            <v>QUITO</v>
          </cell>
          <cell r="Q4348" t="str">
            <v>QUITO</v>
          </cell>
          <cell r="R4348" t="str">
            <v>PICHINCHA</v>
          </cell>
          <cell r="T4348" t="str">
            <v>FLEXTRANS UIO</v>
          </cell>
          <cell r="U4348" t="str">
            <v>FLEXNETUIO_LOCAL</v>
          </cell>
          <cell r="V4348">
            <v>1</v>
          </cell>
          <cell r="W4348">
            <v>1</v>
          </cell>
          <cell r="X4348" t="str">
            <v>FLEXNET ECUADOR - MDELIVERY</v>
          </cell>
          <cell r="Y4348" t="str">
            <v>CALLE 28 DE JUNIO S/N Y GARCIA MORENO ENTRADA LLANO GRANDE</v>
          </cell>
        </row>
        <row r="4349">
          <cell r="A4349" t="str">
            <v>2478159</v>
          </cell>
          <cell r="B4349">
            <v>482921</v>
          </cell>
          <cell r="C4349" t="str">
            <v>2478159</v>
          </cell>
          <cell r="D4349" t="str">
            <v>MDELIVERY</v>
          </cell>
          <cell r="E4349" t="str">
            <v>DESPACHO</v>
          </cell>
          <cell r="F4349" t="str">
            <v>NORMAL</v>
          </cell>
          <cell r="G4349" t="str">
            <v>031080002478159</v>
          </cell>
          <cell r="H4349">
            <v>44915</v>
          </cell>
          <cell r="I4349" t="str">
            <v>ENTREGADO</v>
          </cell>
          <cell r="J4349">
            <v>44916</v>
          </cell>
          <cell r="K4349" t="str">
            <v>PEDRO JOSE TENORIO VALENCIA O BYRON PEDRERA_PEDRO JOSE TENORIO VALENCIA</v>
          </cell>
          <cell r="L4349" t="str">
            <v>Santo Domingo VIA A QUITO Km 6 1 2 batallon Montufar a unos 500 metros del KFC</v>
          </cell>
          <cell r="M4349" t="str">
            <v>0802184424001</v>
          </cell>
          <cell r="N4349" t="str">
            <v>0997470915/0963785685</v>
          </cell>
          <cell r="O4349" t="str">
            <v/>
          </cell>
          <cell r="P4349" t="str">
            <v>SANTO DOMINGO</v>
          </cell>
          <cell r="Q4349" t="str">
            <v>SANTO DOMINGO</v>
          </cell>
          <cell r="R4349" t="str">
            <v>SANTO DOMINGO DE LOS TSACHILAS</v>
          </cell>
          <cell r="T4349" t="str">
            <v>TRAMACO</v>
          </cell>
          <cell r="U4349" t="str">
            <v>FLEXNETUIO_PROVINCIA</v>
          </cell>
          <cell r="V4349">
            <v>1</v>
          </cell>
          <cell r="W4349">
            <v>1</v>
          </cell>
          <cell r="X4349" t="str">
            <v>FLEXNET ECUADOR - MDELIVERY</v>
          </cell>
          <cell r="Y4349" t="str">
            <v>CALLE 28 DE JUNIO S/N Y GARCIA MORENO ENTRADA LLANO GRANDE</v>
          </cell>
        </row>
        <row r="4350">
          <cell r="A4350" t="str">
            <v>2478161</v>
          </cell>
          <cell r="B4350">
            <v>482922</v>
          </cell>
          <cell r="C4350" t="str">
            <v>2478161</v>
          </cell>
          <cell r="D4350" t="str">
            <v>MDELIVERY</v>
          </cell>
          <cell r="E4350" t="str">
            <v>DESPACHO</v>
          </cell>
          <cell r="F4350" t="str">
            <v>NORMAL</v>
          </cell>
          <cell r="G4350" t="str">
            <v>031080002478161</v>
          </cell>
          <cell r="H4350">
            <v>44915</v>
          </cell>
          <cell r="I4350" t="str">
            <v>ENTREGADO</v>
          </cell>
          <cell r="J4350">
            <v>44916</v>
          </cell>
          <cell r="K4350" t="str">
            <v>YULY STEPHY CHAVEZ GONZAGA O ANGEL ISAURO QUIMIS RODRIGUEZ_YULY STEPHY CHAVEZ GONZAGA</v>
          </cell>
          <cell r="L4350" t="str">
            <v>PORTOVIEJO CALLE CHE GUEVARA Y QUINTA TRANSVERSAL EN EL GIMNASIO SUPERSAYAGYM SENOR ANGEL ISAURO QUIMIS RODRIGUEZ CON CEDULA 1309940730</v>
          </cell>
          <cell r="M4350" t="str">
            <v>1104209919001</v>
          </cell>
          <cell r="N4350" t="str">
            <v>0958891885</v>
          </cell>
          <cell r="O4350" t="str">
            <v/>
          </cell>
          <cell r="P4350" t="str">
            <v>PORTOVIEJO</v>
          </cell>
          <cell r="Q4350" t="str">
            <v>PORTOVIEJO</v>
          </cell>
          <cell r="R4350" t="str">
            <v>MANABI</v>
          </cell>
          <cell r="T4350" t="str">
            <v>TRAMACO</v>
          </cell>
          <cell r="U4350" t="str">
            <v>FLEXNETUIO_PROVINCIA</v>
          </cell>
          <cell r="V4350">
            <v>1</v>
          </cell>
          <cell r="W4350">
            <v>1</v>
          </cell>
          <cell r="X4350" t="str">
            <v>FLEXNET ECUADOR - MDELIVERY</v>
          </cell>
          <cell r="Y4350" t="str">
            <v>CALLE 28 DE JUNIO S/N Y GARCIA MORENO ENTRADA LLANO GRANDE</v>
          </cell>
        </row>
        <row r="4351">
          <cell r="A4351" t="str">
            <v>2478162</v>
          </cell>
          <cell r="B4351">
            <v>482923</v>
          </cell>
          <cell r="C4351" t="str">
            <v>2478162</v>
          </cell>
          <cell r="D4351" t="str">
            <v>MDELIVERY</v>
          </cell>
          <cell r="E4351" t="str">
            <v>DESPACHO</v>
          </cell>
          <cell r="F4351" t="str">
            <v>NORMAL</v>
          </cell>
          <cell r="G4351" t="str">
            <v>TF89836</v>
          </cell>
          <cell r="H4351">
            <v>44915</v>
          </cell>
          <cell r="I4351" t="str">
            <v>ENTREGADO</v>
          </cell>
          <cell r="J4351">
            <v>44917</v>
          </cell>
          <cell r="K4351" t="str">
            <v xml:space="preserve"> SANTIAGO REYNALDO CEVALLOS VILLEGAS_ SANTIAGO REYNALDO CEVALLOS VILLEGAS</v>
          </cell>
          <cell r="L4351" t="str">
            <v>CUIDADELA GUAYAQUIL MZ 2 VILLA 25 DIAGONAL AL UPC FRENTE AL PARQUE CASA CON VIDRIOS NEGROS Y PORTONES GRISES</v>
          </cell>
          <cell r="M4351" t="str">
            <v>0918287699001</v>
          </cell>
          <cell r="N4351" t="str">
            <v>0986816393</v>
          </cell>
          <cell r="O4351" t="str">
            <v/>
          </cell>
          <cell r="P4351" t="str">
            <v>GUAYAQUIL</v>
          </cell>
          <cell r="Q4351" t="str">
            <v>GUAYAQUIL</v>
          </cell>
          <cell r="R4351" t="str">
            <v>GUAYAS</v>
          </cell>
          <cell r="T4351" t="str">
            <v>ITSACOURIER</v>
          </cell>
          <cell r="U4351" t="str">
            <v>FLEXNETUIO_GYE</v>
          </cell>
          <cell r="V4351">
            <v>1</v>
          </cell>
          <cell r="W4351">
            <v>1</v>
          </cell>
          <cell r="X4351" t="str">
            <v>FLEXNET ECUADOR - MDELIVERY</v>
          </cell>
          <cell r="Y4351" t="str">
            <v>CALLE 28 DE JUNIO S/N Y GARCIA MORENO ENTRADA LLANO GRANDE</v>
          </cell>
        </row>
        <row r="4352">
          <cell r="A4352" t="str">
            <v>2478164</v>
          </cell>
          <cell r="B4352">
            <v>482924</v>
          </cell>
          <cell r="C4352" t="str">
            <v>2478164</v>
          </cell>
          <cell r="D4352" t="str">
            <v>MDELIVERY</v>
          </cell>
          <cell r="E4352" t="str">
            <v>DESPACHO</v>
          </cell>
          <cell r="F4352" t="str">
            <v>NORMAL</v>
          </cell>
          <cell r="G4352" t="str">
            <v>IC3955</v>
          </cell>
          <cell r="H4352">
            <v>44915</v>
          </cell>
          <cell r="I4352" t="str">
            <v>ENTREGADO</v>
          </cell>
          <cell r="J4352">
            <v>44916</v>
          </cell>
          <cell r="K4352" t="str">
            <v>FREIRE VILLAVICENCIO ANDRES GUSTAVO O JHON ORTIZ_ ATECMA CIA LTDA</v>
          </cell>
          <cell r="L4352" t="str">
            <v>AV ORDONEZ LASSO 6 33 Y JACARANDA EDIF OREBRI</v>
          </cell>
          <cell r="M4352" t="str">
            <v>0190473023001</v>
          </cell>
          <cell r="N4352" t="str">
            <v>0998343530</v>
          </cell>
          <cell r="O4352" t="str">
            <v/>
          </cell>
          <cell r="P4352" t="str">
            <v>CUENCA</v>
          </cell>
          <cell r="Q4352" t="str">
            <v>CUENCA</v>
          </cell>
          <cell r="R4352" t="str">
            <v>AZUAY</v>
          </cell>
          <cell r="T4352" t="str">
            <v>ITSACOURIER</v>
          </cell>
          <cell r="U4352" t="str">
            <v>FLEXNETUIO_PROVINCIA</v>
          </cell>
          <cell r="V4352">
            <v>1</v>
          </cell>
          <cell r="W4352">
            <v>1</v>
          </cell>
          <cell r="X4352" t="str">
            <v>FLEXNET ECUADOR - MDELIVERY</v>
          </cell>
          <cell r="Y4352" t="str">
            <v>CALLE 28 DE JUNIO S/N Y GARCIA MORENO ENTRADA LLANO GRANDE</v>
          </cell>
        </row>
        <row r="4353">
          <cell r="A4353" t="str">
            <v>2478166</v>
          </cell>
          <cell r="B4353">
            <v>482925</v>
          </cell>
          <cell r="C4353" t="str">
            <v>2478166</v>
          </cell>
          <cell r="D4353" t="str">
            <v>MDELIVERY</v>
          </cell>
          <cell r="E4353" t="str">
            <v>DESPACHO</v>
          </cell>
          <cell r="F4353" t="str">
            <v>NORMAL</v>
          </cell>
          <cell r="G4353" t="str">
            <v>031080002478166</v>
          </cell>
          <cell r="H4353">
            <v>44915</v>
          </cell>
          <cell r="I4353" t="str">
            <v>ENTREGADO</v>
          </cell>
          <cell r="J4353">
            <v>44917</v>
          </cell>
          <cell r="K4353" t="str">
            <v>WILMER VICENTE CEDENO BRAVO O PAOLA Casanova_HIPERMOTOR SA</v>
          </cell>
          <cell r="L4353" t="str">
            <v xml:space="preserve">Montecristi via Manta Km 4 Frente a Fabrica El Cafe Hiper Motor Consecionaria FOTTON WICE IMPORTADORA </v>
          </cell>
          <cell r="M4353" t="str">
            <v>1391914415001</v>
          </cell>
          <cell r="N4353" t="str">
            <v>0997723186</v>
          </cell>
          <cell r="O4353" t="str">
            <v/>
          </cell>
          <cell r="P4353" t="str">
            <v>MONTECRISTI</v>
          </cell>
          <cell r="Q4353" t="str">
            <v>MONTECRISTI</v>
          </cell>
          <cell r="R4353" t="str">
            <v>MANABI</v>
          </cell>
          <cell r="T4353" t="str">
            <v>TRAMACO</v>
          </cell>
          <cell r="U4353" t="str">
            <v>FLEXNETUIO_PROVINCIA</v>
          </cell>
          <cell r="V4353">
            <v>1</v>
          </cell>
          <cell r="W4353">
            <v>1</v>
          </cell>
          <cell r="X4353" t="str">
            <v>FLEXNET ECUADOR - MDELIVERY</v>
          </cell>
          <cell r="Y4353" t="str">
            <v>CALLE 28 DE JUNIO S/N Y GARCIA MORENO ENTRADA LLANO GRANDE</v>
          </cell>
        </row>
        <row r="4354">
          <cell r="A4354" t="str">
            <v>2478167</v>
          </cell>
          <cell r="B4354">
            <v>482926</v>
          </cell>
          <cell r="C4354" t="str">
            <v>2478167</v>
          </cell>
          <cell r="D4354" t="str">
            <v>MDELIVERY</v>
          </cell>
          <cell r="E4354" t="str">
            <v>DESPACHO</v>
          </cell>
          <cell r="F4354" t="str">
            <v>NORMAL</v>
          </cell>
          <cell r="G4354" t="str">
            <v>IC3953</v>
          </cell>
          <cell r="H4354">
            <v>44915</v>
          </cell>
          <cell r="I4354" t="str">
            <v>ENTREGADO</v>
          </cell>
          <cell r="J4354">
            <v>44916</v>
          </cell>
          <cell r="K4354" t="str">
            <v xml:space="preserve">MARJORIE BARZALLO_KYI EQUIPO MEDICO CIA LTDA </v>
          </cell>
          <cell r="L4354" t="str">
            <v>JAIME ROLDOS EDIFICIO EL CONSORCIO OFICINA 410</v>
          </cell>
          <cell r="M4354" t="str">
            <v>0190373398001</v>
          </cell>
          <cell r="N4354" t="str">
            <v>0963042508</v>
          </cell>
          <cell r="O4354" t="str">
            <v/>
          </cell>
          <cell r="P4354" t="str">
            <v>CUENCA</v>
          </cell>
          <cell r="Q4354" t="str">
            <v>CUENCA</v>
          </cell>
          <cell r="R4354" t="str">
            <v>AZUAY</v>
          </cell>
          <cell r="T4354" t="str">
            <v>ITSACOURIER</v>
          </cell>
          <cell r="U4354" t="str">
            <v>FLEXNETUIO_PROVINCIA</v>
          </cell>
          <cell r="V4354">
            <v>1</v>
          </cell>
          <cell r="W4354">
            <v>1</v>
          </cell>
          <cell r="X4354" t="str">
            <v>FLEXNET ECUADOR - MDELIVERY</v>
          </cell>
          <cell r="Y4354" t="str">
            <v>CALLE 28 DE JUNIO S/N Y GARCIA MORENO ENTRADA LLANO GRANDE</v>
          </cell>
        </row>
        <row r="4355">
          <cell r="A4355" t="str">
            <v>2478184</v>
          </cell>
          <cell r="B4355">
            <v>482928</v>
          </cell>
          <cell r="C4355" t="str">
            <v>2478184</v>
          </cell>
          <cell r="D4355" t="str">
            <v>MDELIVERY</v>
          </cell>
          <cell r="E4355" t="str">
            <v>DESPACHO</v>
          </cell>
          <cell r="F4355" t="str">
            <v>NORMAL</v>
          </cell>
          <cell r="G4355" t="str">
            <v>TF89831</v>
          </cell>
          <cell r="H4355">
            <v>44915</v>
          </cell>
          <cell r="I4355" t="str">
            <v>ENTREGADO</v>
          </cell>
          <cell r="J4355">
            <v>44916</v>
          </cell>
          <cell r="K4355" t="str">
            <v xml:space="preserve">Jorge Andres_UNICOMER DE ECUADOR S A </v>
          </cell>
          <cell r="L4355" t="str">
            <v>Parque empresarial colon Edificio Pacifica Center 6to Piso Grupo Unicomer</v>
          </cell>
          <cell r="M4355" t="str">
            <v>1790895548001</v>
          </cell>
          <cell r="N4355" t="str">
            <v>0995917329</v>
          </cell>
          <cell r="O4355" t="str">
            <v/>
          </cell>
          <cell r="P4355" t="str">
            <v>GUAYAQUIL</v>
          </cell>
          <cell r="Q4355" t="str">
            <v>GUAYAQUIL</v>
          </cell>
          <cell r="R4355" t="str">
            <v>GUAYAS</v>
          </cell>
          <cell r="T4355" t="str">
            <v>CARGO UNION</v>
          </cell>
          <cell r="U4355" t="str">
            <v>FLEXNETUIO_GYE</v>
          </cell>
          <cell r="V4355">
            <v>1</v>
          </cell>
          <cell r="W4355">
            <v>1</v>
          </cell>
          <cell r="X4355" t="str">
            <v>FLEXNET ECUADOR - MDELIVERY</v>
          </cell>
          <cell r="Y4355" t="str">
            <v>CALLE 28 DE JUNIO S/N Y GARCIA MORENO ENTRADA LLANO GRANDE</v>
          </cell>
        </row>
        <row r="4356">
          <cell r="A4356" t="str">
            <v>2478204</v>
          </cell>
          <cell r="B4356">
            <v>482929</v>
          </cell>
          <cell r="C4356" t="str">
            <v>2478204</v>
          </cell>
          <cell r="D4356" t="str">
            <v>MDELIVERY</v>
          </cell>
          <cell r="E4356" t="str">
            <v>DESPACHO</v>
          </cell>
          <cell r="F4356" t="str">
            <v>NORMAL</v>
          </cell>
          <cell r="G4356" t="str">
            <v>TF89793</v>
          </cell>
          <cell r="H4356">
            <v>44915</v>
          </cell>
          <cell r="I4356" t="str">
            <v>ENTREGADO</v>
          </cell>
          <cell r="J4356">
            <v>44916</v>
          </cell>
          <cell r="K4356" t="str">
            <v>Ing Tatiana Tapia_INSTITUTO SUPERIOR TECNOLOGICO BOLIVARIANO DE TECN</v>
          </cell>
          <cell r="L4356" t="str">
            <v xml:space="preserve"> GUAYAS GUAYAQUIL Victor Manuel Rendon 236 Pedro Carbo ITB esquina </v>
          </cell>
          <cell r="M4356" t="str">
            <v>0992180021001</v>
          </cell>
          <cell r="N4356" t="str">
            <v>0984976156</v>
          </cell>
          <cell r="O4356" t="str">
            <v/>
          </cell>
          <cell r="P4356" t="str">
            <v>GUAYAQUIL</v>
          </cell>
          <cell r="Q4356" t="str">
            <v>GUAYAQUIL</v>
          </cell>
          <cell r="R4356" t="str">
            <v>GUAYAS</v>
          </cell>
          <cell r="T4356" t="str">
            <v>CARGO UNION</v>
          </cell>
          <cell r="U4356" t="str">
            <v>FLEXNETUIO_GYE</v>
          </cell>
          <cell r="V4356">
            <v>1</v>
          </cell>
          <cell r="W4356">
            <v>1</v>
          </cell>
          <cell r="X4356" t="str">
            <v>FLEXNET ECUADOR - MDELIVERY</v>
          </cell>
          <cell r="Y4356" t="str">
            <v>CALLE 28 DE JUNIO S/N Y GARCIA MORENO ENTRADA LLANO GRANDE</v>
          </cell>
        </row>
        <row r="4357">
          <cell r="A4357" t="str">
            <v>2478210</v>
          </cell>
          <cell r="B4357">
            <v>482930</v>
          </cell>
          <cell r="C4357" t="str">
            <v>2478210</v>
          </cell>
          <cell r="D4357" t="str">
            <v>MDELIVERY</v>
          </cell>
          <cell r="E4357" t="str">
            <v>DESPACHO</v>
          </cell>
          <cell r="F4357" t="str">
            <v>NORMAL</v>
          </cell>
          <cell r="G4357" t="str">
            <v>TF89838</v>
          </cell>
          <cell r="H4357">
            <v>44915</v>
          </cell>
          <cell r="I4357" t="str">
            <v>ENTREGADO</v>
          </cell>
          <cell r="J4357">
            <v>44916</v>
          </cell>
          <cell r="K4357" t="str">
            <v xml:space="preserve">Carla Caputi_ILIANZA S A </v>
          </cell>
          <cell r="L4357" t="str">
            <v>Bellavista mz 1 solar 2</v>
          </cell>
          <cell r="M4357" t="str">
            <v>0992132043001</v>
          </cell>
          <cell r="N4357" t="str">
            <v>0990821088</v>
          </cell>
          <cell r="O4357" t="str">
            <v/>
          </cell>
          <cell r="P4357" t="str">
            <v>GUAYAQUIL</v>
          </cell>
          <cell r="Q4357" t="str">
            <v>GUAYAQUIL</v>
          </cell>
          <cell r="R4357" t="str">
            <v>GUAYAS</v>
          </cell>
          <cell r="T4357" t="str">
            <v>CARGO UNION</v>
          </cell>
          <cell r="U4357" t="str">
            <v>FLEXNETUIO_GYE</v>
          </cell>
          <cell r="V4357">
            <v>1</v>
          </cell>
          <cell r="W4357">
            <v>1</v>
          </cell>
          <cell r="X4357" t="str">
            <v>FLEXNET ECUADOR - MDELIVERY</v>
          </cell>
          <cell r="Y4357" t="str">
            <v>CALLE 28 DE JUNIO S/N Y GARCIA MORENO ENTRADA LLANO GRANDE</v>
          </cell>
        </row>
        <row r="4358">
          <cell r="A4358" t="str">
            <v>2478214</v>
          </cell>
          <cell r="B4358">
            <v>482931</v>
          </cell>
          <cell r="C4358" t="str">
            <v>2478214</v>
          </cell>
          <cell r="D4358" t="str">
            <v>MDELIVERY</v>
          </cell>
          <cell r="E4358" t="str">
            <v>DESPACHO</v>
          </cell>
          <cell r="F4358" t="str">
            <v>NORMAL</v>
          </cell>
          <cell r="G4358" t="str">
            <v>IC3949</v>
          </cell>
          <cell r="H4358">
            <v>44915</v>
          </cell>
          <cell r="I4358" t="str">
            <v>ENTREGADO</v>
          </cell>
          <cell r="J4358">
            <v>44917</v>
          </cell>
          <cell r="K4358" t="str">
            <v>HENRRY FERNANDO SANTANDER TAPIA_HENRRY FERNANDO SANTANDER TAPIA</v>
          </cell>
          <cell r="L4358" t="str">
            <v xml:space="preserve"> CALLE GENERAL JOSE DE SAN MARTIN 423 Y RICARDO PALMA REFERENCIA JUNTO A LA CLINICA EL BUEN SAMARITANO SECTOR EMPRESA ELECTRICA </v>
          </cell>
          <cell r="M4358" t="str">
            <v>0103159505001</v>
          </cell>
          <cell r="N4358" t="str">
            <v>0997452591 / 0983313784</v>
          </cell>
          <cell r="O4358" t="str">
            <v/>
          </cell>
          <cell r="P4358" t="str">
            <v>CUENCA</v>
          </cell>
          <cell r="Q4358" t="str">
            <v>CUENCA</v>
          </cell>
          <cell r="R4358" t="str">
            <v>AZUAY</v>
          </cell>
          <cell r="T4358" t="str">
            <v>ITSACOURIER</v>
          </cell>
          <cell r="U4358" t="str">
            <v>FLEXNETUIO_PROVINCIA</v>
          </cell>
          <cell r="V4358">
            <v>1</v>
          </cell>
          <cell r="W4358">
            <v>1</v>
          </cell>
          <cell r="X4358" t="str">
            <v>FLEXNET ECUADOR - MDELIVERY</v>
          </cell>
          <cell r="Y4358" t="str">
            <v>CALLE 28 DE JUNIO S/N Y GARCIA MORENO ENTRADA LLANO GRANDE</v>
          </cell>
        </row>
        <row r="4359">
          <cell r="A4359" t="str">
            <v>2478216</v>
          </cell>
          <cell r="B4359">
            <v>482932</v>
          </cell>
          <cell r="C4359" t="str">
            <v>2478216</v>
          </cell>
          <cell r="D4359" t="str">
            <v>MDELIVERY</v>
          </cell>
          <cell r="E4359" t="str">
            <v>DESPACHO</v>
          </cell>
          <cell r="F4359" t="str">
            <v>NORMAL</v>
          </cell>
          <cell r="G4359" t="str">
            <v>TF89792</v>
          </cell>
          <cell r="H4359">
            <v>44915</v>
          </cell>
          <cell r="I4359" t="str">
            <v>ENTREGADO</v>
          </cell>
          <cell r="J4359">
            <v>44917</v>
          </cell>
          <cell r="K4359" t="str">
            <v>ANDREA STEFANIA LUCAS HARO_ANDREA STEFANIA LUCAS HARO</v>
          </cell>
          <cell r="L4359" t="str">
            <v>ESFERACORPI,  GARCÍA MORENO ENTRE CLEMENTE BALLEN Y 10 DE AGOSTO</v>
          </cell>
          <cell r="M4359" t="str">
            <v>0930325972001</v>
          </cell>
          <cell r="N4359" t="str">
            <v>0998344821</v>
          </cell>
          <cell r="P4359" t="str">
            <v>GUAYAQUIL</v>
          </cell>
          <cell r="Q4359" t="str">
            <v>GUAYAQUIL</v>
          </cell>
          <cell r="R4359" t="str">
            <v>GUAYAS</v>
          </cell>
          <cell r="T4359" t="str">
            <v>ITSACOURIER</v>
          </cell>
          <cell r="U4359" t="str">
            <v>FLEXNETUIO_GYE</v>
          </cell>
          <cell r="V4359">
            <v>1</v>
          </cell>
          <cell r="W4359">
            <v>1</v>
          </cell>
          <cell r="X4359" t="str">
            <v>FLEXNET ECUADOR - MDELIVERY</v>
          </cell>
          <cell r="Y4359" t="str">
            <v>CALLE 28 DE JUNIO S/N Y GARCIA MORENO ENTRADA LLANO GRANDE</v>
          </cell>
        </row>
        <row r="4360">
          <cell r="A4360" t="str">
            <v>2478217</v>
          </cell>
          <cell r="B4360">
            <v>482933</v>
          </cell>
          <cell r="C4360" t="str">
            <v>2478217</v>
          </cell>
          <cell r="D4360" t="str">
            <v>MDELIVERY</v>
          </cell>
          <cell r="E4360" t="str">
            <v>DESPACHO</v>
          </cell>
          <cell r="F4360" t="str">
            <v>NORMAL</v>
          </cell>
          <cell r="G4360" t="str">
            <v>031080002478217</v>
          </cell>
          <cell r="H4360">
            <v>44915</v>
          </cell>
          <cell r="I4360" t="str">
            <v>ENTREGADO</v>
          </cell>
          <cell r="J4360">
            <v>44916</v>
          </cell>
          <cell r="K4360" t="str">
            <v>MARLON OMAR YANEZ MANOBANDA_MARLON OMAR YANEZ MANOBANDA</v>
          </cell>
          <cell r="L4360" t="str">
            <v>10 de Agosto y MagdalenaDavalos junto al Colegio La Fatima enviar chip a esta direccion oficina de tramaco por favor cliente va retirar ahi</v>
          </cell>
          <cell r="M4360" t="str">
            <v>0202287363001</v>
          </cell>
          <cell r="N4360" t="str">
            <v>0982536613</v>
          </cell>
          <cell r="O4360" t="str">
            <v/>
          </cell>
          <cell r="P4360" t="str">
            <v>RIOBAMBA</v>
          </cell>
          <cell r="Q4360" t="str">
            <v>RIOBAMBA</v>
          </cell>
          <cell r="R4360" t="str">
            <v>CHIMBORAZO</v>
          </cell>
          <cell r="T4360" t="str">
            <v>TRAMACO</v>
          </cell>
          <cell r="U4360" t="str">
            <v>FLEXNETUIO_PROVINCIA</v>
          </cell>
          <cell r="V4360">
            <v>1</v>
          </cell>
          <cell r="W4360">
            <v>1</v>
          </cell>
          <cell r="X4360" t="str">
            <v>FLEXNET ECUADOR - MDELIVERY</v>
          </cell>
          <cell r="Y4360" t="str">
            <v>CALLE 28 DE JUNIO S/N Y GARCIA MORENO ENTRADA LLANO GRANDE</v>
          </cell>
        </row>
        <row r="4361">
          <cell r="A4361" t="str">
            <v>2478218</v>
          </cell>
          <cell r="B4361">
            <v>482934</v>
          </cell>
          <cell r="C4361" t="str">
            <v>2478218</v>
          </cell>
          <cell r="D4361" t="str">
            <v>MDELIVERY</v>
          </cell>
          <cell r="E4361" t="str">
            <v>DESPACHO</v>
          </cell>
          <cell r="F4361" t="str">
            <v>NORMAL</v>
          </cell>
          <cell r="G4361" t="str">
            <v>FT76213</v>
          </cell>
          <cell r="H4361">
            <v>44915</v>
          </cell>
          <cell r="I4361" t="str">
            <v>ENTREGADO</v>
          </cell>
          <cell r="J4361">
            <v>44916</v>
          </cell>
          <cell r="K4361" t="str">
            <v xml:space="preserve">MAYRA ORTIZ_CONFITECA C A </v>
          </cell>
          <cell r="L4361" t="str">
            <v>PANAMERICANA SUR KM 9 Y CONDOR NAN SECTOR GUAJALO ALADO DE PETROECUADOR</v>
          </cell>
          <cell r="M4361" t="str">
            <v>1790084604001</v>
          </cell>
          <cell r="N4361" t="str">
            <v>0987282469</v>
          </cell>
          <cell r="O4361" t="str">
            <v/>
          </cell>
          <cell r="P4361" t="str">
            <v>QUITO</v>
          </cell>
          <cell r="Q4361" t="str">
            <v>QUITO</v>
          </cell>
          <cell r="R4361" t="str">
            <v>PICHINCHA</v>
          </cell>
          <cell r="T4361" t="str">
            <v>FLEXTRANS UIO</v>
          </cell>
          <cell r="U4361" t="str">
            <v>FLEXNETUIO_LOCAL</v>
          </cell>
          <cell r="V4361">
            <v>1</v>
          </cell>
          <cell r="W4361">
            <v>1</v>
          </cell>
          <cell r="X4361" t="str">
            <v>FLEXNET ECUADOR - MDELIVERY</v>
          </cell>
          <cell r="Y4361" t="str">
            <v>CALLE 28 DE JUNIO S/N Y GARCIA MORENO ENTRADA LLANO GRANDE</v>
          </cell>
        </row>
        <row r="4362">
          <cell r="A4362" t="str">
            <v>2478230</v>
          </cell>
          <cell r="B4362">
            <v>482935</v>
          </cell>
          <cell r="C4362" t="str">
            <v>2478230</v>
          </cell>
          <cell r="D4362" t="str">
            <v>MDELIVERY</v>
          </cell>
          <cell r="E4362" t="str">
            <v>DESPACHO</v>
          </cell>
          <cell r="F4362" t="str">
            <v>NORMAL</v>
          </cell>
          <cell r="G4362" t="str">
            <v>FT76208</v>
          </cell>
          <cell r="H4362">
            <v>44915</v>
          </cell>
          <cell r="I4362" t="str">
            <v>ENTREGADO</v>
          </cell>
          <cell r="J4362">
            <v>44916</v>
          </cell>
          <cell r="K4362" t="str">
            <v>Boriz Baier_INDUSTRIAL DANEC S A</v>
          </cell>
          <cell r="L4362" t="str">
            <v>Avenida General Enriquez SN y Avenida Shyriz Fabrica Danec Sangolqui RumiNahui</v>
          </cell>
          <cell r="M4362" t="str">
            <v>1790040968001</v>
          </cell>
          <cell r="N4362" t="str">
            <v>0999464811</v>
          </cell>
          <cell r="O4362" t="str">
            <v/>
          </cell>
          <cell r="P4362" t="str">
            <v>QUITO</v>
          </cell>
          <cell r="Q4362" t="str">
            <v>QUITO</v>
          </cell>
          <cell r="R4362" t="str">
            <v>PICHINCHA</v>
          </cell>
          <cell r="T4362" t="str">
            <v>FLEXTRANS UIO</v>
          </cell>
          <cell r="U4362" t="str">
            <v>FLEXNETUIO_LOCAL</v>
          </cell>
          <cell r="V4362">
            <v>1</v>
          </cell>
          <cell r="W4362">
            <v>1</v>
          </cell>
          <cell r="X4362" t="str">
            <v>FLEXNET ECUADOR - MDELIVERY</v>
          </cell>
          <cell r="Y4362" t="str">
            <v>CALLE 28 DE JUNIO S/N Y GARCIA MORENO ENTRADA LLANO GRANDE</v>
          </cell>
        </row>
        <row r="4363">
          <cell r="A4363" t="str">
            <v>2478231</v>
          </cell>
          <cell r="B4363">
            <v>482936</v>
          </cell>
          <cell r="C4363" t="str">
            <v>2478231</v>
          </cell>
          <cell r="D4363" t="str">
            <v>MDELIVERY</v>
          </cell>
          <cell r="E4363" t="str">
            <v>DESPACHO</v>
          </cell>
          <cell r="F4363" t="str">
            <v>NORMAL</v>
          </cell>
          <cell r="G4363" t="str">
            <v>031080002478231</v>
          </cell>
          <cell r="H4363">
            <v>44915</v>
          </cell>
          <cell r="I4363" t="str">
            <v>ENTREGADO</v>
          </cell>
          <cell r="J4363">
            <v>44916</v>
          </cell>
          <cell r="K4363" t="str">
            <v xml:space="preserve">EDGAR ARELLANO_ALIMENTOS YUPI S A </v>
          </cell>
          <cell r="L4363" t="str">
            <v>Parque Industrial Inmaconsa Km 10 5 via Daule</v>
          </cell>
          <cell r="M4363" t="str">
            <v>1791895843001</v>
          </cell>
          <cell r="N4363" t="str">
            <v>0981825715</v>
          </cell>
          <cell r="O4363" t="str">
            <v/>
          </cell>
          <cell r="P4363" t="str">
            <v>GUAYAQUIL</v>
          </cell>
          <cell r="Q4363" t="str">
            <v>GUAYAQUIL</v>
          </cell>
          <cell r="R4363" t="str">
            <v>GUAYAS</v>
          </cell>
          <cell r="T4363" t="str">
            <v>TRAMACO</v>
          </cell>
          <cell r="U4363" t="str">
            <v>FLEXNETUIO_GYE</v>
          </cell>
          <cell r="V4363">
            <v>1</v>
          </cell>
          <cell r="W4363">
            <v>1</v>
          </cell>
          <cell r="X4363" t="str">
            <v>FLEXNET ECUADOR - MDELIVERY</v>
          </cell>
          <cell r="Y4363" t="str">
            <v>CALLE 28 DE JUNIO S/N Y GARCIA MORENO ENTRADA LLANO GRANDE</v>
          </cell>
        </row>
        <row r="4364">
          <cell r="A4364" t="str">
            <v>2478232</v>
          </cell>
          <cell r="B4364">
            <v>482937</v>
          </cell>
          <cell r="C4364" t="str">
            <v>2478232</v>
          </cell>
          <cell r="D4364" t="str">
            <v>MDELIVERY</v>
          </cell>
          <cell r="E4364" t="str">
            <v>DESPACHO</v>
          </cell>
          <cell r="F4364" t="str">
            <v>NORMAL</v>
          </cell>
          <cell r="G4364" t="str">
            <v>031080002478232</v>
          </cell>
          <cell r="H4364">
            <v>44915</v>
          </cell>
          <cell r="I4364" t="str">
            <v>ENTREGADO</v>
          </cell>
          <cell r="J4364">
            <v>44917</v>
          </cell>
          <cell r="K4364" t="str">
            <v>JEFFERSON GREGORIO RODRAGUEZ TAPIA_JEFFERSON GREGORIO RODRAGUEZ TAPIA</v>
          </cell>
          <cell r="L4364" t="str">
            <v>AV EUGENIO ESPEJO ENTRE LA 3RA CALLE Y HOMERO CASTRO CASA DE LADRILLO ESQUINERA DE UNA PLANTA FRENTE HAY UNA BARBERIA ENTREGAR A GLADYS VERA</v>
          </cell>
          <cell r="M4364" t="str">
            <v>0927570390001</v>
          </cell>
          <cell r="N4364" t="str">
            <v>0968135780</v>
          </cell>
          <cell r="O4364" t="str">
            <v/>
          </cell>
          <cell r="P4364" t="str">
            <v>NARANJAL</v>
          </cell>
          <cell r="Q4364" t="str">
            <v>NARANJAL</v>
          </cell>
          <cell r="R4364" t="str">
            <v>GUAYAS</v>
          </cell>
          <cell r="T4364" t="str">
            <v>TRAMACO</v>
          </cell>
          <cell r="U4364" t="str">
            <v>FLEXNETUIO_PROVINCIA</v>
          </cell>
          <cell r="V4364">
            <v>1</v>
          </cell>
          <cell r="W4364">
            <v>1</v>
          </cell>
          <cell r="X4364" t="str">
            <v>FLEXNET ECUADOR - MDELIVERY</v>
          </cell>
          <cell r="Y4364" t="str">
            <v>CALLE 28 DE JUNIO S/N Y GARCIA MORENO ENTRADA LLANO GRANDE</v>
          </cell>
        </row>
        <row r="4365">
          <cell r="A4365" t="str">
            <v>2478234</v>
          </cell>
          <cell r="B4365">
            <v>482938</v>
          </cell>
          <cell r="C4365" t="str">
            <v>2478234</v>
          </cell>
          <cell r="D4365" t="str">
            <v>MDELIVERY</v>
          </cell>
          <cell r="E4365" t="str">
            <v>DESPACHO</v>
          </cell>
          <cell r="F4365" t="str">
            <v>NORMAL</v>
          </cell>
          <cell r="G4365" t="str">
            <v>031080002478234</v>
          </cell>
          <cell r="H4365">
            <v>44915</v>
          </cell>
          <cell r="I4365" t="str">
            <v>ENTREGADO</v>
          </cell>
          <cell r="J4365">
            <v>44922</v>
          </cell>
          <cell r="K4365" t="str">
            <v>JOSE EDISON TANDAZO CAMACHO_JOSE EDISON TANDAZO CAMACHO</v>
          </cell>
          <cell r="L4365" t="str">
            <v>CALLE DE LOS ARTESANOS Y 26 DE SEPTIEMBRE HOTEL RESTAURANTE APOLO</v>
          </cell>
          <cell r="M4365" t="str">
            <v>1721560488001</v>
          </cell>
          <cell r="N4365" t="str">
            <v>0990094600</v>
          </cell>
          <cell r="O4365" t="str">
            <v/>
          </cell>
          <cell r="P4365" t="str">
            <v>PEDRO VICENTE MALDONADO</v>
          </cell>
          <cell r="Q4365" t="str">
            <v>PEDRO VICENTE MALDONADO</v>
          </cell>
          <cell r="R4365" t="str">
            <v>PICHINCHA</v>
          </cell>
          <cell r="T4365" t="str">
            <v>TRAMACO</v>
          </cell>
          <cell r="U4365" t="str">
            <v>FLEXNETUIO_PROVINCIA</v>
          </cell>
          <cell r="V4365">
            <v>1</v>
          </cell>
          <cell r="W4365">
            <v>1</v>
          </cell>
          <cell r="X4365" t="str">
            <v>FLEXNET ECUADOR - MDELIVERY</v>
          </cell>
          <cell r="Y4365" t="str">
            <v>CALLE 28 DE JUNIO S/N Y GARCIA MORENO ENTRADA LLANO GRANDE</v>
          </cell>
        </row>
        <row r="4366">
          <cell r="A4366" t="str">
            <v>2478236</v>
          </cell>
          <cell r="B4366">
            <v>482939</v>
          </cell>
          <cell r="C4366" t="str">
            <v>2478236</v>
          </cell>
          <cell r="D4366" t="str">
            <v>MDELIVERY</v>
          </cell>
          <cell r="E4366" t="str">
            <v>DESPACHO</v>
          </cell>
          <cell r="F4366" t="str">
            <v>NORMAL</v>
          </cell>
          <cell r="G4366" t="str">
            <v>TF89791</v>
          </cell>
          <cell r="H4366">
            <v>44915</v>
          </cell>
          <cell r="I4366" t="str">
            <v>ENTREGADO</v>
          </cell>
          <cell r="J4366">
            <v>44918</v>
          </cell>
          <cell r="K4366" t="str">
            <v>RIVAS RIVAS JUDITH MARIETA_RIVAS RIVAS JUDITH MARIETA</v>
          </cell>
          <cell r="L4366" t="str">
            <v xml:space="preserve"> SECTOR SUR COOPERATIVA 24 DE MAYO MANZANA 12 VILLA 1 DE DOS PISOS COLOR VERDE ESQUINERA REFERENCIA FRENTE A TIENDA MI CANASTA A UNA CUADRA DE LA CIUDADELA HUANCAVILCA </v>
          </cell>
          <cell r="M4366" t="str">
            <v>0907643167001</v>
          </cell>
          <cell r="N4366" t="str">
            <v>0994874982</v>
          </cell>
          <cell r="O4366" t="str">
            <v/>
          </cell>
          <cell r="P4366" t="str">
            <v>GUAYAQUIL</v>
          </cell>
          <cell r="Q4366" t="str">
            <v>GUAYAQUIL</v>
          </cell>
          <cell r="R4366" t="str">
            <v>GUAYAS</v>
          </cell>
          <cell r="T4366" t="str">
            <v>FLEXTRANS GYE</v>
          </cell>
          <cell r="U4366" t="str">
            <v>FLEXNETUIO_GYE</v>
          </cell>
          <cell r="V4366">
            <v>1</v>
          </cell>
          <cell r="W4366">
            <v>1</v>
          </cell>
          <cell r="X4366" t="str">
            <v>FLEXNET ECUADOR - MDELIVERY</v>
          </cell>
          <cell r="Y4366" t="str">
            <v>CALLE 28 DE JUNIO S/N Y GARCIA MORENO ENTRADA LLANO GRANDE</v>
          </cell>
        </row>
        <row r="4367">
          <cell r="A4367" t="str">
            <v>2478131</v>
          </cell>
          <cell r="B4367">
            <v>482889</v>
          </cell>
          <cell r="C4367" t="str">
            <v>2478131</v>
          </cell>
          <cell r="D4367" t="str">
            <v>MDELIVERY</v>
          </cell>
          <cell r="E4367" t="str">
            <v>DESPACHO</v>
          </cell>
          <cell r="F4367" t="str">
            <v>EXPRESS</v>
          </cell>
          <cell r="G4367" t="str">
            <v>TS8045</v>
          </cell>
          <cell r="H4367">
            <v>44915</v>
          </cell>
          <cell r="I4367" t="str">
            <v>ENTREGADO</v>
          </cell>
          <cell r="J4367">
            <v>44915</v>
          </cell>
          <cell r="K4367" t="str">
            <v>DANIEL EDUARDO REYES CUELLAR_DANIEL EDUARDO REYES CUELLAR</v>
          </cell>
          <cell r="L4367" t="str">
            <v>Junin E3 62 y Antonio Almeida entregar despues de las 3pm</v>
          </cell>
          <cell r="M4367" t="str">
            <v>1760664126001</v>
          </cell>
          <cell r="N4367" t="str">
            <v>959996608</v>
          </cell>
          <cell r="O4367" t="str">
            <v/>
          </cell>
          <cell r="P4367" t="str">
            <v>QUITO</v>
          </cell>
          <cell r="Q4367" t="str">
            <v>QUITO</v>
          </cell>
          <cell r="R4367" t="str">
            <v>PICHINCHA</v>
          </cell>
          <cell r="T4367" t="str">
            <v>TRANSERVISS</v>
          </cell>
          <cell r="U4367" t="str">
            <v>FLEXNETUIO_LOCAL</v>
          </cell>
          <cell r="V4367">
            <v>1</v>
          </cell>
          <cell r="W4367">
            <v>1</v>
          </cell>
          <cell r="X4367" t="str">
            <v>FLEXNET ECUADOR - MDELIVERY</v>
          </cell>
          <cell r="Y4367" t="str">
            <v>CALLE 28 DE JUNIO S/N Y GARCIA MORENO ENTRADA LLANO GRANDE</v>
          </cell>
        </row>
        <row r="4368">
          <cell r="A4368" t="str">
            <v>2478141</v>
          </cell>
          <cell r="B4368">
            <v>482890</v>
          </cell>
          <cell r="C4368" t="str">
            <v>2478141</v>
          </cell>
          <cell r="D4368" t="str">
            <v>MDELIVERY</v>
          </cell>
          <cell r="E4368" t="str">
            <v>DESPACHO</v>
          </cell>
          <cell r="F4368" t="str">
            <v>EXPRESS</v>
          </cell>
          <cell r="G4368" t="str">
            <v>TS8046</v>
          </cell>
          <cell r="H4368">
            <v>44915</v>
          </cell>
          <cell r="I4368" t="str">
            <v>ENTREGADO</v>
          </cell>
          <cell r="J4368">
            <v>44915</v>
          </cell>
          <cell r="K4368" t="str">
            <v xml:space="preserve">Santiago Rivas_OPTICA LOS ANDES S A </v>
          </cell>
          <cell r="L4368" t="str">
            <v xml:space="preserve">Ignacio San Maria E330 y Juan Gonzalez Edificio Metropoli 10mo piso Quito Ecuador </v>
          </cell>
          <cell r="M4368" t="str">
            <v>1790558886001</v>
          </cell>
          <cell r="N4368" t="str">
            <v>0992937696</v>
          </cell>
          <cell r="O4368" t="str">
            <v/>
          </cell>
          <cell r="P4368" t="str">
            <v>QUITO</v>
          </cell>
          <cell r="Q4368" t="str">
            <v>QUITO</v>
          </cell>
          <cell r="R4368" t="str">
            <v>PICHINCHA</v>
          </cell>
          <cell r="T4368" t="str">
            <v>TRANSERVISS</v>
          </cell>
          <cell r="U4368" t="str">
            <v>FLEXNETUIO_LOCAL</v>
          </cell>
          <cell r="V4368">
            <v>1</v>
          </cell>
          <cell r="W4368">
            <v>1</v>
          </cell>
          <cell r="X4368" t="str">
            <v>FLEXNET ECUADOR - MDELIVERY</v>
          </cell>
          <cell r="Y4368" t="str">
            <v>CALLE 28 DE JUNIO S/N Y GARCIA MORENO ENTRADA LLANO GRANDE</v>
          </cell>
        </row>
        <row r="4369">
          <cell r="A4369" t="str">
            <v>2478151</v>
          </cell>
          <cell r="B4369">
            <v>482891</v>
          </cell>
          <cell r="C4369" t="str">
            <v>2478151</v>
          </cell>
          <cell r="D4369" t="str">
            <v>MDELIVERY</v>
          </cell>
          <cell r="E4369" t="str">
            <v>DESPACHO</v>
          </cell>
          <cell r="F4369" t="str">
            <v>EXPRESS</v>
          </cell>
          <cell r="G4369" t="str">
            <v>EC5923</v>
          </cell>
          <cell r="H4369">
            <v>44915</v>
          </cell>
          <cell r="I4369" t="str">
            <v>ENTREGADO</v>
          </cell>
          <cell r="J4369">
            <v>44915</v>
          </cell>
          <cell r="K4369" t="str">
            <v xml:space="preserve">BELEN REGALADO VICTORIA CHUNGANDRO_QUIFATEX S A </v>
          </cell>
          <cell r="L4369" t="str">
            <v>Panamericana Norte Km 14 5 entre pasaje Cepeda y calle Leonidas ProaNo Calderon</v>
          </cell>
          <cell r="M4369" t="str">
            <v>1790371506001</v>
          </cell>
          <cell r="N4369" t="str">
            <v>0991391527</v>
          </cell>
          <cell r="O4369" t="str">
            <v/>
          </cell>
          <cell r="P4369" t="str">
            <v>QUITO</v>
          </cell>
          <cell r="Q4369" t="str">
            <v>QUITO</v>
          </cell>
          <cell r="R4369" t="str">
            <v>PICHINCHA</v>
          </cell>
          <cell r="T4369" t="str">
            <v>EXPRESSCON</v>
          </cell>
          <cell r="U4369" t="str">
            <v>FLEXNETUIO_LOCAL</v>
          </cell>
          <cell r="V4369">
            <v>1</v>
          </cell>
          <cell r="W4369">
            <v>1</v>
          </cell>
          <cell r="X4369" t="str">
            <v>FLEXNET ECUADOR - MDELIVERY</v>
          </cell>
          <cell r="Y4369" t="str">
            <v>CALLE 28 DE JUNIO S/N Y GARCIA MORENO ENTRADA LLANO GRANDE</v>
          </cell>
        </row>
        <row r="4370">
          <cell r="A4370" t="str">
            <v>2478156</v>
          </cell>
          <cell r="B4370">
            <v>482892</v>
          </cell>
          <cell r="C4370" t="str">
            <v>2478156</v>
          </cell>
          <cell r="D4370" t="str">
            <v>MDELIVERY</v>
          </cell>
          <cell r="E4370" t="str">
            <v>DESPACHO</v>
          </cell>
          <cell r="F4370" t="str">
            <v>EXPRESS</v>
          </cell>
          <cell r="G4370" t="str">
            <v>FT76214</v>
          </cell>
          <cell r="H4370">
            <v>44915</v>
          </cell>
          <cell r="I4370" t="str">
            <v>ENTREGADO</v>
          </cell>
          <cell r="J4370">
            <v>44916</v>
          </cell>
          <cell r="K4370" t="str">
            <v>GLADYS SULEMA ARTEGA SALAZAR_GLADYS SULEMA ARTEGA SALAZAR</v>
          </cell>
          <cell r="L4370" t="str">
            <v xml:space="preserve"> AV PAMPITE EDIFICIO OFICENTER PLANTA BAJA SALA DE BELLEZA JACQUELINE ALVAREZ FRENTE A LA PIZZERIA 227 TRAS LA UNIVERSIDAD SAN FRANCISCO </v>
          </cell>
          <cell r="M4370" t="str">
            <v>0501933378001</v>
          </cell>
          <cell r="N4370" t="str">
            <v>0969002879</v>
          </cell>
          <cell r="O4370" t="str">
            <v/>
          </cell>
          <cell r="P4370" t="str">
            <v>QUITO</v>
          </cell>
          <cell r="Q4370" t="str">
            <v>QUITO</v>
          </cell>
          <cell r="R4370" t="str">
            <v>PICHINCHA</v>
          </cell>
          <cell r="T4370" t="str">
            <v>FLEXTRANS UIO</v>
          </cell>
          <cell r="U4370" t="str">
            <v>FLEXNETUIO_LOCAL</v>
          </cell>
          <cell r="V4370">
            <v>1</v>
          </cell>
          <cell r="W4370">
            <v>1</v>
          </cell>
          <cell r="X4370" t="str">
            <v>FLEXNET ECUADOR - MDELIVERY</v>
          </cell>
          <cell r="Y4370" t="str">
            <v>CALLE 28 DE JUNIO S/N Y GARCIA MORENO ENTRADA LLANO GRANDE</v>
          </cell>
        </row>
        <row r="4371">
          <cell r="A4371" t="str">
            <v>2478160</v>
          </cell>
          <cell r="B4371">
            <v>482893</v>
          </cell>
          <cell r="C4371" t="str">
            <v>2478160</v>
          </cell>
          <cell r="D4371" t="str">
            <v>MDELIVERY</v>
          </cell>
          <cell r="E4371" t="str">
            <v>DESPACHO</v>
          </cell>
          <cell r="F4371" t="str">
            <v>EXPRESS</v>
          </cell>
          <cell r="G4371" t="str">
            <v>FTS45613</v>
          </cell>
          <cell r="H4371">
            <v>44915</v>
          </cell>
          <cell r="I4371" t="str">
            <v>ENTREGADO</v>
          </cell>
          <cell r="J4371">
            <v>44915</v>
          </cell>
          <cell r="K4371" t="str">
            <v>VASQUEZ BUSNEGO DAYAN ESPERANZA O FRANCISCO MENESES_VASQUEZ BUSNEGO DAYAN ESPERANZA</v>
          </cell>
          <cell r="L4371" t="str">
            <v xml:space="preserve">RUMIPAMBA N34B LLEMENT OE3 94 Y ANTONIO DE ULLOA EDIFICIO SORRENTO DPTO 403 ESQ </v>
          </cell>
          <cell r="M4371" t="str">
            <v>1793059201001</v>
          </cell>
          <cell r="N4371" t="str">
            <v>0984737081</v>
          </cell>
          <cell r="O4371" t="str">
            <v/>
          </cell>
          <cell r="P4371" t="str">
            <v>QUITO</v>
          </cell>
          <cell r="Q4371" t="str">
            <v>QUITO</v>
          </cell>
          <cell r="R4371" t="str">
            <v>PICHINCHA</v>
          </cell>
          <cell r="T4371" t="str">
            <v>TRANSERVISS</v>
          </cell>
          <cell r="U4371" t="str">
            <v>FLEXNETUIO_LOCAL</v>
          </cell>
          <cell r="V4371">
            <v>1</v>
          </cell>
          <cell r="W4371">
            <v>1</v>
          </cell>
          <cell r="X4371" t="str">
            <v>FLEXNET ECUADOR - MDELIVERY</v>
          </cell>
          <cell r="Y4371" t="str">
            <v>CALLE 28 DE JUNIO S/N Y GARCIA MORENO ENTRADA LLANO GRANDE</v>
          </cell>
        </row>
        <row r="4372">
          <cell r="A4372" t="str">
            <v>2478163</v>
          </cell>
          <cell r="B4372">
            <v>482894</v>
          </cell>
          <cell r="C4372" t="str">
            <v>2478163</v>
          </cell>
          <cell r="D4372" t="str">
            <v>MDELIVERY</v>
          </cell>
          <cell r="E4372" t="str">
            <v>DESPACHO</v>
          </cell>
          <cell r="F4372" t="str">
            <v>EXPRESS</v>
          </cell>
          <cell r="G4372" t="str">
            <v>FTS45611</v>
          </cell>
          <cell r="H4372">
            <v>44915</v>
          </cell>
          <cell r="I4372" t="str">
            <v>ENTREGADO</v>
          </cell>
          <cell r="J4372">
            <v>44915</v>
          </cell>
          <cell r="K4372" t="str">
            <v xml:space="preserve"> FAUSTO RAMIRO ENRIQUEZ ORBE O SARA ENRIQUEZ_ FAUSTO RAMIRO ENRIQUEZ ORBE</v>
          </cell>
          <cell r="L4372" t="str">
            <v>VOZ ANDES N42 74 Y MARIANO ECHEVERRIA</v>
          </cell>
          <cell r="M4372" t="str">
            <v>1702622596001</v>
          </cell>
          <cell r="N4372" t="str">
            <v>0998535605</v>
          </cell>
          <cell r="O4372" t="str">
            <v/>
          </cell>
          <cell r="P4372" t="str">
            <v>QUITO</v>
          </cell>
          <cell r="Q4372" t="str">
            <v>QUITO</v>
          </cell>
          <cell r="R4372" t="str">
            <v>PICHINCHA</v>
          </cell>
          <cell r="T4372" t="str">
            <v>TRANSERVISS</v>
          </cell>
          <cell r="U4372" t="str">
            <v>FLEXNETUIO_LOCAL</v>
          </cell>
          <cell r="V4372">
            <v>1</v>
          </cell>
          <cell r="W4372">
            <v>1</v>
          </cell>
          <cell r="X4372" t="str">
            <v>FLEXNET ECUADOR - MDELIVERY</v>
          </cell>
          <cell r="Y4372" t="str">
            <v>CALLE 28 DE JUNIO S/N Y GARCIA MORENO ENTRADA LLANO GRANDE</v>
          </cell>
        </row>
        <row r="4373">
          <cell r="A4373" t="str">
            <v>2478165</v>
          </cell>
          <cell r="B4373">
            <v>482895</v>
          </cell>
          <cell r="C4373" t="str">
            <v>2478165</v>
          </cell>
          <cell r="D4373" t="str">
            <v>MDELIVERY</v>
          </cell>
          <cell r="E4373" t="str">
            <v>DESPACHO</v>
          </cell>
          <cell r="F4373" t="str">
            <v>EXPRESS</v>
          </cell>
          <cell r="G4373" t="str">
            <v>FTS45612</v>
          </cell>
          <cell r="H4373">
            <v>44915</v>
          </cell>
          <cell r="I4373" t="str">
            <v>ENTREGADO</v>
          </cell>
          <cell r="J4373">
            <v>44915</v>
          </cell>
          <cell r="K4373" t="str">
            <v>COLCHA TIPAN JORDAN VLADIMIR O MARIA COLCHA_COLCHA TIPAN JORDAN VLADIMIR</v>
          </cell>
          <cell r="L4373" t="str">
            <v>LA LUCHA BAJA AV 10 DE AGOSTO Y MANUELA MAYORGA CASA S25 176 DE DOS PISOS AZUL AL FRENTE DE UNA TIENDA</v>
          </cell>
          <cell r="M4373" t="str">
            <v>1752574770001</v>
          </cell>
          <cell r="N4373" t="str">
            <v>0979043600</v>
          </cell>
          <cell r="O4373" t="str">
            <v/>
          </cell>
          <cell r="P4373" t="str">
            <v>QUITO</v>
          </cell>
          <cell r="Q4373" t="str">
            <v>QUITO</v>
          </cell>
          <cell r="R4373" t="str">
            <v>PICHINCHA</v>
          </cell>
          <cell r="T4373" t="str">
            <v>TRANSERVISS</v>
          </cell>
          <cell r="U4373" t="str">
            <v>FLEXNETUIO_LOCAL</v>
          </cell>
          <cell r="V4373">
            <v>1</v>
          </cell>
          <cell r="W4373">
            <v>1</v>
          </cell>
          <cell r="X4373" t="str">
            <v>FLEXNET ECUADOR - MDELIVERY</v>
          </cell>
          <cell r="Y4373" t="str">
            <v>CALLE 28 DE JUNIO S/N Y GARCIA MORENO ENTRADA LLANO GRANDE</v>
          </cell>
        </row>
        <row r="4374">
          <cell r="A4374" t="str">
            <v>2478205</v>
          </cell>
          <cell r="B4374">
            <v>482896</v>
          </cell>
          <cell r="C4374" t="str">
            <v>2478205</v>
          </cell>
          <cell r="D4374" t="str">
            <v>MDELIVERY</v>
          </cell>
          <cell r="E4374" t="str">
            <v>DESPACHO</v>
          </cell>
          <cell r="F4374" t="str">
            <v>EXPRESS</v>
          </cell>
          <cell r="G4374" t="str">
            <v>TS8047</v>
          </cell>
          <cell r="H4374">
            <v>44915</v>
          </cell>
          <cell r="I4374" t="str">
            <v>ENTREGADO</v>
          </cell>
          <cell r="J4374">
            <v>44915</v>
          </cell>
          <cell r="K4374" t="str">
            <v>ADRIANA PLAZA_FUNDACION SAN PEDRO CLAVER</v>
          </cell>
          <cell r="L4374" t="str">
            <v>RUIZ DE CASTILLA N30 13 Y ANDAGOYA EDF EXPOCOLOR MZ OFICINA 3</v>
          </cell>
          <cell r="M4374" t="str">
            <v>1791867742001</v>
          </cell>
          <cell r="N4374" t="str">
            <v>0999701302</v>
          </cell>
          <cell r="O4374" t="str">
            <v/>
          </cell>
          <cell r="P4374" t="str">
            <v>QUITO</v>
          </cell>
          <cell r="Q4374" t="str">
            <v>QUITO</v>
          </cell>
          <cell r="R4374" t="str">
            <v>PICHINCHA</v>
          </cell>
          <cell r="T4374" t="str">
            <v>TRANSERVISS</v>
          </cell>
          <cell r="U4374" t="str">
            <v>FLEXNETUIO_LOCAL</v>
          </cell>
          <cell r="V4374">
            <v>1</v>
          </cell>
          <cell r="W4374">
            <v>1</v>
          </cell>
          <cell r="X4374" t="str">
            <v>FLEXNET ECUADOR - MDELIVERY</v>
          </cell>
          <cell r="Y4374" t="str">
            <v>CALLE 28 DE JUNIO S/N Y GARCIA MORENO ENTRADA LLANO GRANDE</v>
          </cell>
        </row>
        <row r="4375">
          <cell r="A4375" t="str">
            <v>2478211</v>
          </cell>
          <cell r="B4375">
            <v>482897</v>
          </cell>
          <cell r="C4375" t="str">
            <v>2478211</v>
          </cell>
          <cell r="D4375" t="str">
            <v>MDELIVERY</v>
          </cell>
          <cell r="E4375" t="str">
            <v>DESPACHO</v>
          </cell>
          <cell r="F4375" t="str">
            <v>EXPRESS</v>
          </cell>
          <cell r="G4375" t="str">
            <v>TS8048</v>
          </cell>
          <cell r="H4375">
            <v>44915</v>
          </cell>
          <cell r="I4375" t="str">
            <v>ENTREGADO</v>
          </cell>
          <cell r="J4375">
            <v>44915</v>
          </cell>
          <cell r="K4375" t="str">
            <v>ERIKA SANCHEZ_NEOESTRATEGIA</v>
          </cell>
          <cell r="L4375" t="str">
            <v>Av Eloy Alfaro y Mariana de Jesus Edf GAIA Piso 3 Ofc 30</v>
          </cell>
          <cell r="M4375" t="str">
            <v>1792012872001</v>
          </cell>
          <cell r="N4375" t="str">
            <v>0983836640/024510498</v>
          </cell>
          <cell r="O4375" t="str">
            <v/>
          </cell>
          <cell r="P4375" t="str">
            <v>QUITO</v>
          </cell>
          <cell r="Q4375" t="str">
            <v>QUITO</v>
          </cell>
          <cell r="R4375" t="str">
            <v>PICHINCHA</v>
          </cell>
          <cell r="T4375" t="str">
            <v>TRANSERVISS</v>
          </cell>
          <cell r="U4375" t="str">
            <v>FLEXNETUIO_LOCAL</v>
          </cell>
          <cell r="V4375">
            <v>1</v>
          </cell>
          <cell r="W4375">
            <v>1</v>
          </cell>
          <cell r="X4375" t="str">
            <v>FLEXNET ECUADOR - MDELIVERY</v>
          </cell>
          <cell r="Y4375" t="str">
            <v>CALLE 28 DE JUNIO S/N Y GARCIA MORENO ENTRADA LLANO GRANDE</v>
          </cell>
        </row>
        <row r="4376">
          <cell r="A4376" t="str">
            <v>2478212</v>
          </cell>
          <cell r="B4376">
            <v>482898</v>
          </cell>
          <cell r="C4376" t="str">
            <v>2478212</v>
          </cell>
          <cell r="D4376" t="str">
            <v>MDELIVERY</v>
          </cell>
          <cell r="E4376" t="str">
            <v>DESPACHO</v>
          </cell>
          <cell r="F4376" t="str">
            <v>EXPRESS</v>
          </cell>
          <cell r="G4376" t="str">
            <v>TS8049</v>
          </cell>
          <cell r="H4376">
            <v>44915</v>
          </cell>
          <cell r="I4376" t="str">
            <v>ENTREGADO</v>
          </cell>
          <cell r="J4376">
            <v>44915</v>
          </cell>
          <cell r="K4376" t="str">
            <v xml:space="preserve"> ALEXIS FERNANDO CHAVEZ MOYANO_ ALEXIS FERNANDO CHAVEZ MOYANO</v>
          </cell>
          <cell r="L4376" t="str">
            <v>VOZ ANDES N42 74 Y MARIANO ECHEVERRIA</v>
          </cell>
          <cell r="M4376" t="str">
            <v>1720632387001</v>
          </cell>
          <cell r="N4376" t="str">
            <v>0995508662</v>
          </cell>
          <cell r="O4376" t="str">
            <v/>
          </cell>
          <cell r="P4376" t="str">
            <v>QUITO</v>
          </cell>
          <cell r="Q4376" t="str">
            <v>QUITO</v>
          </cell>
          <cell r="R4376" t="str">
            <v>PICHINCHA</v>
          </cell>
          <cell r="T4376" t="str">
            <v>TRANSERVISS</v>
          </cell>
          <cell r="U4376" t="str">
            <v>FLEXNETUIO_LOCAL</v>
          </cell>
          <cell r="V4376">
            <v>1</v>
          </cell>
          <cell r="W4376">
            <v>1</v>
          </cell>
          <cell r="X4376" t="str">
            <v>FLEXNET ECUADOR - MDELIVERY</v>
          </cell>
          <cell r="Y4376" t="str">
            <v>CALLE 28 DE JUNIO S/N Y GARCIA MORENO ENTRADA LLANO GRANDE</v>
          </cell>
        </row>
        <row r="4377">
          <cell r="A4377" t="str">
            <v>2478213</v>
          </cell>
          <cell r="B4377">
            <v>482899</v>
          </cell>
          <cell r="C4377" t="str">
            <v>2478213</v>
          </cell>
          <cell r="D4377" t="str">
            <v>MDELIVERY</v>
          </cell>
          <cell r="E4377" t="str">
            <v>DESPACHO</v>
          </cell>
          <cell r="F4377" t="str">
            <v>EXPRESS</v>
          </cell>
          <cell r="G4377" t="str">
            <v>TS8050</v>
          </cell>
          <cell r="H4377">
            <v>44915</v>
          </cell>
          <cell r="I4377" t="str">
            <v>ENTREGADO</v>
          </cell>
          <cell r="J4377">
            <v>44915</v>
          </cell>
          <cell r="K4377" t="str">
            <v xml:space="preserve"> INDUSTRIA ALIMENTICIA LA CASA DE LA HUMITA Y EL TAMAL LOJANO CASAHUMITA CIA LTDA _ INDUSTRIA ALIMENTICIA LA CASA DE LA HUMITA Y EL TAMAL LOJANO CASAHUMITA CIA LTDA </v>
          </cell>
          <cell r="L4377" t="str">
            <v>VOZ ANDES N42 74 Y MARIANO ECHEVERRIA</v>
          </cell>
          <cell r="M4377" t="str">
            <v>1792811740001</v>
          </cell>
          <cell r="N4377" t="str">
            <v>0995508662</v>
          </cell>
          <cell r="O4377" t="str">
            <v/>
          </cell>
          <cell r="P4377" t="str">
            <v>QUITO</v>
          </cell>
          <cell r="Q4377" t="str">
            <v>QUITO</v>
          </cell>
          <cell r="R4377" t="str">
            <v>PICHINCHA</v>
          </cell>
          <cell r="T4377" t="str">
            <v>TRANSERVISS</v>
          </cell>
          <cell r="U4377" t="str">
            <v>FLEXNETUIO_LOCAL</v>
          </cell>
          <cell r="V4377">
            <v>1</v>
          </cell>
          <cell r="W4377">
            <v>1</v>
          </cell>
          <cell r="X4377" t="str">
            <v>FLEXNET ECUADOR - MDELIVERY</v>
          </cell>
          <cell r="Y4377" t="str">
            <v>CALLE 28 DE JUNIO S/N Y GARCIA MORENO ENTRADA LLANO GRANDE</v>
          </cell>
        </row>
        <row r="4378">
          <cell r="A4378" t="str">
            <v>2478229</v>
          </cell>
          <cell r="B4378">
            <v>482900</v>
          </cell>
          <cell r="C4378" t="str">
            <v>2478229</v>
          </cell>
          <cell r="D4378" t="str">
            <v>MDELIVERY</v>
          </cell>
          <cell r="E4378" t="str">
            <v>DESPACHO</v>
          </cell>
          <cell r="F4378" t="str">
            <v>EXPRESS</v>
          </cell>
          <cell r="G4378" t="str">
            <v>FTS45610</v>
          </cell>
          <cell r="H4378">
            <v>44915</v>
          </cell>
          <cell r="I4378" t="str">
            <v>ENTREGADO</v>
          </cell>
          <cell r="J4378">
            <v>44915</v>
          </cell>
          <cell r="K4378" t="str">
            <v>CRISTINA PAVON_ROBINSON ALEJANDRO VERA VALVERDE</v>
          </cell>
          <cell r="L4378" t="str">
            <v>TORIBIO MONTES Y DANIEL HIDALGO CASA N27 07</v>
          </cell>
          <cell r="M4378" t="str">
            <v>1203928492001</v>
          </cell>
          <cell r="N4378" t="str">
            <v>0984746868</v>
          </cell>
          <cell r="O4378" t="str">
            <v/>
          </cell>
          <cell r="P4378" t="str">
            <v>QUITO</v>
          </cell>
          <cell r="Q4378" t="str">
            <v>QUITO</v>
          </cell>
          <cell r="R4378" t="str">
            <v>PICHINCHA</v>
          </cell>
          <cell r="T4378" t="str">
            <v>TRANSERVISS</v>
          </cell>
          <cell r="U4378" t="str">
            <v>FLEXNETUIO_LOCAL</v>
          </cell>
          <cell r="V4378">
            <v>1</v>
          </cell>
          <cell r="W4378">
            <v>1</v>
          </cell>
          <cell r="X4378" t="str">
            <v>FLEXNET ECUADOR - MDELIVERY</v>
          </cell>
          <cell r="Y4378" t="str">
            <v>CALLE 28 DE JUNIO S/N Y GARCIA MORENO ENTRADA LLANO GRANDE</v>
          </cell>
        </row>
        <row r="4379">
          <cell r="A4379" t="str">
            <v>2478237</v>
          </cell>
          <cell r="B4379">
            <v>482902</v>
          </cell>
          <cell r="C4379" t="str">
            <v>2478237</v>
          </cell>
          <cell r="D4379" t="str">
            <v>MDELIVERY</v>
          </cell>
          <cell r="E4379" t="str">
            <v>DESPACHO</v>
          </cell>
          <cell r="F4379" t="str">
            <v>EXPRESS</v>
          </cell>
          <cell r="G4379" t="str">
            <v>FTS45614</v>
          </cell>
          <cell r="H4379">
            <v>44915</v>
          </cell>
          <cell r="I4379" t="str">
            <v>ENTREGADO</v>
          </cell>
          <cell r="J4379">
            <v>44915</v>
          </cell>
          <cell r="K4379" t="str">
            <v>Moreano Montero Roberto Enrique Pepita Suarez_NOVAECUADOR AGENCIA ASESORA PRODUCTORA DE SEGUROS</v>
          </cell>
          <cell r="L4379" t="str">
            <v>Av Republica E6 573 y Eloy Alfaro Edif Novaecuador</v>
          </cell>
          <cell r="M4379" t="str">
            <v>1791268458001</v>
          </cell>
          <cell r="N4379" t="str">
            <v>0983074094</v>
          </cell>
          <cell r="O4379" t="str">
            <v/>
          </cell>
          <cell r="P4379" t="str">
            <v>QUITO</v>
          </cell>
          <cell r="Q4379" t="str">
            <v>QUITO</v>
          </cell>
          <cell r="R4379" t="str">
            <v>PICHINCHA</v>
          </cell>
          <cell r="T4379" t="str">
            <v>TRANSERVISS</v>
          </cell>
          <cell r="U4379" t="str">
            <v>FLEXNETUIO_LOCAL</v>
          </cell>
          <cell r="V4379">
            <v>1</v>
          </cell>
          <cell r="W4379">
            <v>1</v>
          </cell>
          <cell r="X4379" t="str">
            <v>FLEXNET ECUADOR - MDELIVERY</v>
          </cell>
          <cell r="Y4379" t="str">
            <v>CALLE 28 DE JUNIO S/N Y GARCIA MORENO ENTRADA LLANO GRANDE</v>
          </cell>
        </row>
        <row r="4380">
          <cell r="A4380" t="str">
            <v>2478128</v>
          </cell>
          <cell r="B4380">
            <v>482903</v>
          </cell>
          <cell r="C4380" t="str">
            <v>2478128</v>
          </cell>
          <cell r="D4380" t="str">
            <v>MDELIVERY</v>
          </cell>
          <cell r="E4380" t="str">
            <v>DESPACHO</v>
          </cell>
          <cell r="F4380" t="str">
            <v>NORMAL</v>
          </cell>
          <cell r="G4380" t="str">
            <v>031080002478128</v>
          </cell>
          <cell r="H4380">
            <v>44915</v>
          </cell>
          <cell r="I4380" t="str">
            <v>ENTREGADO</v>
          </cell>
          <cell r="J4380">
            <v>44916</v>
          </cell>
          <cell r="K4380" t="str">
            <v>ERIKA ANTONELA MACHADO VILLA_ERIKA ANTONELA MACHADO VILLA</v>
          </cell>
          <cell r="L4380" t="str">
            <v xml:space="preserve">Av Panamericana Sur y Km3 Justo en Y de Lican En el centro de capacitacion JYS </v>
          </cell>
          <cell r="M4380" t="str">
            <v>0604651059001</v>
          </cell>
          <cell r="N4380" t="str">
            <v>0984778458</v>
          </cell>
          <cell r="O4380" t="str">
            <v/>
          </cell>
          <cell r="P4380" t="str">
            <v>RIOBAMBA</v>
          </cell>
          <cell r="Q4380" t="str">
            <v>RIOBAMBA</v>
          </cell>
          <cell r="R4380" t="str">
            <v>CHIMBORAZO</v>
          </cell>
          <cell r="T4380" t="str">
            <v>TRAMACO</v>
          </cell>
          <cell r="U4380" t="str">
            <v>FLEXNETUIO_PROVINCIA</v>
          </cell>
          <cell r="V4380">
            <v>1</v>
          </cell>
          <cell r="W4380">
            <v>1</v>
          </cell>
          <cell r="X4380" t="str">
            <v>FLEXNET ECUADOR - MDELIVERY</v>
          </cell>
          <cell r="Y4380" t="str">
            <v>CALLE 28 DE JUNIO S/N Y GARCIA MORENO ENTRADA LLANO GRANDE</v>
          </cell>
        </row>
        <row r="4381">
          <cell r="A4381" t="str">
            <v>PE_ENC_20</v>
          </cell>
          <cell r="B4381">
            <v>482888</v>
          </cell>
          <cell r="C4381" t="str">
            <v>PE_ENC_20</v>
          </cell>
          <cell r="D4381" t="str">
            <v>PE</v>
          </cell>
          <cell r="E4381" t="str">
            <v>DESPACHO</v>
          </cell>
          <cell r="F4381" t="str">
            <v>NORMAL</v>
          </cell>
          <cell r="H4381">
            <v>44915</v>
          </cell>
          <cell r="I4381" t="str">
            <v>EN_PROCESO</v>
          </cell>
          <cell r="J4381">
            <v>44915</v>
          </cell>
          <cell r="K4381" t="str">
            <v>BESTSELLER ECUADOR S.A.</v>
          </cell>
          <cell r="L4381" t="str">
            <v>JORGE JUAN N32-131 ENTRE AV. ATAHUALPA Y AV. MARIANA DE JESUS</v>
          </cell>
          <cell r="P4381" t="str">
            <v>170508</v>
          </cell>
          <cell r="Q4381" t="str">
            <v>QUITO</v>
          </cell>
          <cell r="R4381" t="str">
            <v>PICHINCHA</v>
          </cell>
          <cell r="S4381" t="str">
            <v>QUITO</v>
          </cell>
          <cell r="U4381" t="str">
            <v>FLEXNETUIO_LOCAL</v>
          </cell>
          <cell r="V4381">
            <v>1</v>
          </cell>
          <cell r="W4381">
            <v>0.01</v>
          </cell>
          <cell r="X4381" t="str">
            <v>STUDENT´S HOUSE BOOKSHOP</v>
          </cell>
          <cell r="Y4381" t="str">
            <v>AV. LOS GUAYTAMBOS Y MONTALVO; CENTRO COMERCIAL CARACOL LOCAL 65</v>
          </cell>
        </row>
        <row r="4382">
          <cell r="A4382" t="str">
            <v>2478065</v>
          </cell>
          <cell r="B4382">
            <v>482878</v>
          </cell>
          <cell r="C4382" t="str">
            <v>2478065</v>
          </cell>
          <cell r="D4382" t="str">
            <v>MDELIVERY</v>
          </cell>
          <cell r="E4382" t="str">
            <v>DESPACHO</v>
          </cell>
          <cell r="F4382" t="str">
            <v>DERIVADO PICK UP</v>
          </cell>
          <cell r="G4382" t="str">
            <v>031080002478065</v>
          </cell>
          <cell r="H4382">
            <v>44915</v>
          </cell>
          <cell r="I4382" t="str">
            <v>ENTREGADO</v>
          </cell>
          <cell r="J4382">
            <v>44917</v>
          </cell>
          <cell r="K4382" t="str">
            <v>MANUEL IVAN SARANGO GONZA_MANUEL IVAN SARANGO GONZA</v>
          </cell>
          <cell r="L4382" t="str">
            <v>EL ORO RETIRO AGENCIA TRAMACO MACHALA 11VA NORTE ENTRE 10 DE AGOSTO Y VIA LIMON 18 123 JUNTO A MECANICA Y LAVARORA ESPINOZA A 5 CASAS DE LAS ANTIGUA BODEGAS DE DIPOR CERRAMIENTO COLOR AZUL A 5 CASAS D</v>
          </cell>
          <cell r="M4382" t="str">
            <v>0705175115001</v>
          </cell>
          <cell r="N4382" t="str">
            <v>0984917473</v>
          </cell>
          <cell r="O4382" t="str">
            <v/>
          </cell>
          <cell r="P4382" t="str">
            <v>MACHALA</v>
          </cell>
          <cell r="Q4382" t="str">
            <v>MACHALA</v>
          </cell>
          <cell r="R4382" t="str">
            <v>EL ORO</v>
          </cell>
          <cell r="T4382" t="str">
            <v>TRAMACO</v>
          </cell>
          <cell r="U4382" t="str">
            <v>FLEXNETUIO_PROVINCIA</v>
          </cell>
          <cell r="V4382">
            <v>1</v>
          </cell>
          <cell r="W4382">
            <v>1</v>
          </cell>
          <cell r="X4382" t="str">
            <v>FLEXNET ECUADOR - MDELIVERY</v>
          </cell>
          <cell r="Y4382" t="str">
            <v>CALLE 28 DE JUNIO S/N Y GARCIA MORENO ENTRADA LLANO GRANDE</v>
          </cell>
        </row>
        <row r="4383">
          <cell r="A4383" t="str">
            <v>2478066</v>
          </cell>
          <cell r="B4383">
            <v>482879</v>
          </cell>
          <cell r="C4383" t="str">
            <v>2478066</v>
          </cell>
          <cell r="D4383" t="str">
            <v>MDELIVERY</v>
          </cell>
          <cell r="E4383" t="str">
            <v>DESPACHO</v>
          </cell>
          <cell r="F4383" t="str">
            <v>DERIVADO PICK UP</v>
          </cell>
          <cell r="G4383" t="str">
            <v>031080002478066</v>
          </cell>
          <cell r="H4383">
            <v>44915</v>
          </cell>
          <cell r="I4383" t="str">
            <v>ENTREGADO</v>
          </cell>
          <cell r="J4383">
            <v>44917</v>
          </cell>
          <cell r="K4383" t="str">
            <v>MARIO RONAL LALANGUI LALANGUI_MARIO RONAL LALANGUI LALANGUI</v>
          </cell>
          <cell r="L4383" t="str">
            <v xml:space="preserve">PICHINCHA RETIRO AGENCIA TRAMACO AVENIDA INTEROCEaNICA KM 19 PASAJE HUMBERTO DUQUE A 200 METROS DEL INGRESO PRINCIPAL A PUEMBO </v>
          </cell>
          <cell r="M4383" t="str">
            <v>1105065070001</v>
          </cell>
          <cell r="N4383" t="str">
            <v>0960244401</v>
          </cell>
          <cell r="O4383" t="str">
            <v/>
          </cell>
          <cell r="P4383" t="str">
            <v>QUITO</v>
          </cell>
          <cell r="Q4383" t="str">
            <v>QUITO</v>
          </cell>
          <cell r="R4383" t="str">
            <v>PICHINCHA</v>
          </cell>
          <cell r="T4383" t="str">
            <v>TRAMACO</v>
          </cell>
          <cell r="U4383" t="str">
            <v>FLEXNETUIO_LOCAL</v>
          </cell>
          <cell r="V4383">
            <v>1</v>
          </cell>
          <cell r="W4383">
            <v>1</v>
          </cell>
          <cell r="X4383" t="str">
            <v>FLEXNET ECUADOR - MDELIVERY</v>
          </cell>
          <cell r="Y4383" t="str">
            <v>CALLE 28 DE JUNIO S/N Y GARCIA MORENO ENTRADA LLANO GRANDE</v>
          </cell>
        </row>
        <row r="4384">
          <cell r="A4384" t="str">
            <v>2478067</v>
          </cell>
          <cell r="B4384">
            <v>482880</v>
          </cell>
          <cell r="C4384" t="str">
            <v>2478067</v>
          </cell>
          <cell r="D4384" t="str">
            <v>MDELIVERY</v>
          </cell>
          <cell r="E4384" t="str">
            <v>DESPACHO</v>
          </cell>
          <cell r="F4384" t="str">
            <v>DERIVADO PICK UP</v>
          </cell>
          <cell r="G4384" t="str">
            <v>031080002478067</v>
          </cell>
          <cell r="H4384">
            <v>44915</v>
          </cell>
          <cell r="I4384" t="str">
            <v>ENTREGADO</v>
          </cell>
          <cell r="J4384">
            <v>44918</v>
          </cell>
          <cell r="K4384" t="str">
            <v>EDSON YAMIL SUAREZ SALINAS_EDSON YAMIL SUAREZ SALINAS</v>
          </cell>
          <cell r="L4384" t="str">
            <v>GUAYAS RETIRO AGENCIA TRAMACO GYE PORTETE PORTETE 2500 Y TUNGURAHUA RETIRO AGENCIA TRAMACO EXPRESS NUMERO ADICIONAL DE CONTACTO 0983542984</v>
          </cell>
          <cell r="M4384" t="str">
            <v>0912538410001</v>
          </cell>
          <cell r="N4384" t="str">
            <v>0998054784</v>
          </cell>
          <cell r="O4384" t="str">
            <v/>
          </cell>
          <cell r="P4384" t="str">
            <v>GUAYAQUIL</v>
          </cell>
          <cell r="Q4384" t="str">
            <v>GUAYAQUIL</v>
          </cell>
          <cell r="R4384" t="str">
            <v>GUAYAS</v>
          </cell>
          <cell r="T4384" t="str">
            <v>TRAMACO</v>
          </cell>
          <cell r="U4384" t="str">
            <v>FLEXNETUIO_GYE</v>
          </cell>
          <cell r="V4384">
            <v>1</v>
          </cell>
          <cell r="W4384">
            <v>1</v>
          </cell>
          <cell r="X4384" t="str">
            <v>FLEXNET ECUADOR - MDELIVERY</v>
          </cell>
          <cell r="Y4384" t="str">
            <v>CALLE 28 DE JUNIO S/N Y GARCIA MORENO ENTRADA LLANO GRANDE</v>
          </cell>
        </row>
        <row r="4385">
          <cell r="A4385" t="str">
            <v>2478068</v>
          </cell>
          <cell r="B4385">
            <v>482881</v>
          </cell>
          <cell r="C4385" t="str">
            <v>2478068</v>
          </cell>
          <cell r="D4385" t="str">
            <v>MDELIVERY</v>
          </cell>
          <cell r="E4385" t="str">
            <v>DESPACHO</v>
          </cell>
          <cell r="F4385" t="str">
            <v>NORMAL</v>
          </cell>
          <cell r="G4385" t="str">
            <v>031080002478068</v>
          </cell>
          <cell r="H4385">
            <v>44915</v>
          </cell>
          <cell r="I4385" t="str">
            <v>ENTREGADO</v>
          </cell>
          <cell r="J4385">
            <v>44916</v>
          </cell>
          <cell r="K4385" t="str">
            <v>CARLOS EDHISON MONTENEGRO VACA_CARLOS EDHISON MONTENEGRO VACA</v>
          </cell>
          <cell r="L4385" t="str">
            <v>SAN GABRIEL CALLE MONTUFAR 1422 Y MEJIA BARRIO SAN ANTONIO CASA DE UN PISO COLOR AMARILLO PORTON CAFe</v>
          </cell>
          <cell r="M4385" t="str">
            <v>0400075040001</v>
          </cell>
          <cell r="N4385" t="str">
            <v>0982793978</v>
          </cell>
          <cell r="O4385" t="str">
            <v/>
          </cell>
          <cell r="P4385" t="str">
            <v>MONTUFAR</v>
          </cell>
          <cell r="Q4385" t="str">
            <v>MONTUFAR</v>
          </cell>
          <cell r="R4385" t="str">
            <v>CARCHI</v>
          </cell>
          <cell r="T4385" t="str">
            <v>TRAMACO</v>
          </cell>
          <cell r="U4385" t="str">
            <v>FLEXNETUIO_PROVINCIA</v>
          </cell>
          <cell r="V4385">
            <v>1</v>
          </cell>
          <cell r="W4385">
            <v>1</v>
          </cell>
          <cell r="X4385" t="str">
            <v>FLEXNET ECUADOR - MDELIVERY</v>
          </cell>
          <cell r="Y4385" t="str">
            <v>CALLE 28 DE JUNIO S/N Y GARCIA MORENO ENTRADA LLANO GRANDE</v>
          </cell>
        </row>
        <row r="4386">
          <cell r="A4386" t="str">
            <v>2478094</v>
          </cell>
          <cell r="B4386">
            <v>482882</v>
          </cell>
          <cell r="C4386" t="str">
            <v>2478094</v>
          </cell>
          <cell r="D4386" t="str">
            <v>MDELIVERY</v>
          </cell>
          <cell r="E4386" t="str">
            <v>DESPACHO</v>
          </cell>
          <cell r="F4386" t="str">
            <v>NORMAL</v>
          </cell>
          <cell r="G4386" t="str">
            <v>031080002478094</v>
          </cell>
          <cell r="H4386">
            <v>44915</v>
          </cell>
          <cell r="I4386" t="str">
            <v>ENTREGADO</v>
          </cell>
          <cell r="J4386">
            <v>44917</v>
          </cell>
          <cell r="K4386" t="str">
            <v>HOOVER ANDReS JIMENEZ CRUZ_HOOVER ANDReS JIMENEZ CRUZ</v>
          </cell>
          <cell r="L4386" t="str">
            <v>PARROQUIA PUERTO BOLiVAR AV BOLiVAR MADERO POR EL COLEGIO SIMoN BOLiVAR A TRES CUADRAS A LA DERECHA EN LA TERCERA CASA DEL LADO DERECHO COLOR CREMA CON REJAS DORADAS</v>
          </cell>
          <cell r="M4386" t="str">
            <v>0705678902001</v>
          </cell>
          <cell r="N4386" t="str">
            <v>0990579215</v>
          </cell>
          <cell r="O4386" t="str">
            <v/>
          </cell>
          <cell r="P4386" t="str">
            <v>MACHALA</v>
          </cell>
          <cell r="Q4386" t="str">
            <v>MACHALA</v>
          </cell>
          <cell r="R4386" t="str">
            <v>EL ORO</v>
          </cell>
          <cell r="T4386" t="str">
            <v>TRAMACO</v>
          </cell>
          <cell r="U4386" t="str">
            <v>FLEXNETUIO_PROVINCIA</v>
          </cell>
          <cell r="V4386">
            <v>1</v>
          </cell>
          <cell r="W4386">
            <v>1</v>
          </cell>
          <cell r="X4386" t="str">
            <v>FLEXNET ECUADOR - MDELIVERY</v>
          </cell>
          <cell r="Y4386" t="str">
            <v>CALLE 28 DE JUNIO S/N Y GARCIA MORENO ENTRADA LLANO GRANDE</v>
          </cell>
        </row>
        <row r="4387">
          <cell r="A4387" t="str">
            <v>2478095</v>
          </cell>
          <cell r="B4387">
            <v>482883</v>
          </cell>
          <cell r="C4387" t="str">
            <v>2478095</v>
          </cell>
          <cell r="D4387" t="str">
            <v>MDELIVERY</v>
          </cell>
          <cell r="E4387" t="str">
            <v>DESPACHO</v>
          </cell>
          <cell r="F4387" t="str">
            <v>NORMAL</v>
          </cell>
          <cell r="G4387" t="str">
            <v>TF89826</v>
          </cell>
          <cell r="H4387">
            <v>44915</v>
          </cell>
          <cell r="I4387" t="str">
            <v>ENTREGADO</v>
          </cell>
          <cell r="J4387">
            <v>44916</v>
          </cell>
          <cell r="K4387" t="str">
            <v>MARTHA TAMAYO_ASOCIACION DE EMPLEADOS DEL BANCO DEL PICHINCHA SU</v>
          </cell>
          <cell r="L4387" t="str">
            <v xml:space="preserve"> GUAYAS GUAYAQUIL AV FCO DE ORELLANA Y JUSTIN CORNEJO PISO 5 GUAYAQUIL </v>
          </cell>
          <cell r="M4387" t="str">
            <v>0992117699001</v>
          </cell>
          <cell r="N4387" t="str">
            <v>0994166161</v>
          </cell>
          <cell r="O4387" t="str">
            <v/>
          </cell>
          <cell r="P4387" t="str">
            <v>GUAYAQUIL</v>
          </cell>
          <cell r="Q4387" t="str">
            <v>GUAYAQUIL</v>
          </cell>
          <cell r="R4387" t="str">
            <v>GUAYAS</v>
          </cell>
          <cell r="T4387" t="str">
            <v>CARGO UNION</v>
          </cell>
          <cell r="U4387" t="str">
            <v>FLEXNETUIO_GYE</v>
          </cell>
          <cell r="V4387">
            <v>1</v>
          </cell>
          <cell r="W4387">
            <v>1</v>
          </cell>
          <cell r="X4387" t="str">
            <v>FLEXNET ECUADOR - MDELIVERY</v>
          </cell>
          <cell r="Y4387" t="str">
            <v>CALLE 28 DE JUNIO S/N Y GARCIA MORENO ENTRADA LLANO GRANDE</v>
          </cell>
        </row>
        <row r="4388">
          <cell r="A4388" t="str">
            <v>2478096</v>
          </cell>
          <cell r="B4388">
            <v>482884</v>
          </cell>
          <cell r="C4388" t="str">
            <v>2478096</v>
          </cell>
          <cell r="D4388" t="str">
            <v>MDELIVERY</v>
          </cell>
          <cell r="E4388" t="str">
            <v>DESPACHO</v>
          </cell>
          <cell r="F4388" t="str">
            <v>NORMAL</v>
          </cell>
          <cell r="G4388" t="str">
            <v>031080002478096</v>
          </cell>
          <cell r="H4388">
            <v>44915</v>
          </cell>
          <cell r="I4388" t="str">
            <v>ENTREGADO</v>
          </cell>
          <cell r="J4388">
            <v>44916</v>
          </cell>
          <cell r="K4388" t="str">
            <v>DANIELA PALADINES_ANDRES ROBERTO VIVANCO HERVAS</v>
          </cell>
          <cell r="L4388" t="str">
            <v xml:space="preserve"> av 25 de Junio urb Ciudad del sol casa 61 Referencia al frente del paseo shopping Machala </v>
          </cell>
          <cell r="M4388" t="str">
            <v>1712606589001</v>
          </cell>
          <cell r="N4388" t="str">
            <v>0984890344</v>
          </cell>
          <cell r="O4388" t="str">
            <v/>
          </cell>
          <cell r="P4388" t="str">
            <v>MACHALA</v>
          </cell>
          <cell r="Q4388" t="str">
            <v>MACHALA</v>
          </cell>
          <cell r="R4388" t="str">
            <v>EL ORO</v>
          </cell>
          <cell r="T4388" t="str">
            <v>TRAMACO</v>
          </cell>
          <cell r="U4388" t="str">
            <v>FLEXNETUIO_PROVINCIA</v>
          </cell>
          <cell r="V4388">
            <v>1</v>
          </cell>
          <cell r="W4388">
            <v>1</v>
          </cell>
          <cell r="X4388" t="str">
            <v>FLEXNET ECUADOR - MDELIVERY</v>
          </cell>
          <cell r="Y4388" t="str">
            <v>CALLE 28 DE JUNIO S/N Y GARCIA MORENO ENTRADA LLANO GRANDE</v>
          </cell>
        </row>
        <row r="4389">
          <cell r="A4389" t="str">
            <v>2478097</v>
          </cell>
          <cell r="B4389">
            <v>482885</v>
          </cell>
          <cell r="C4389" t="str">
            <v>2478097</v>
          </cell>
          <cell r="D4389" t="str">
            <v>MDELIVERY</v>
          </cell>
          <cell r="E4389" t="str">
            <v>DESPACHO</v>
          </cell>
          <cell r="F4389" t="str">
            <v>NORMAL</v>
          </cell>
          <cell r="G4389" t="str">
            <v>TF89835</v>
          </cell>
          <cell r="H4389">
            <v>44915</v>
          </cell>
          <cell r="I4389" t="str">
            <v>ENTREGADO</v>
          </cell>
          <cell r="J4389">
            <v>44916</v>
          </cell>
          <cell r="K4389" t="str">
            <v>MARTHA TAMAYO_ASOCIACION DE EMPLEADOS DEL BANCO DEL PICHINCHA SU</v>
          </cell>
          <cell r="L4389" t="str">
            <v xml:space="preserve"> GUAYAS GUAYAQUIL AV FCO DE ORELLANA Y JUSTIN CORNEJO PISO 5 GUAYAQUIL </v>
          </cell>
          <cell r="M4389" t="str">
            <v>0992117699001</v>
          </cell>
          <cell r="N4389" t="str">
            <v>0994166161</v>
          </cell>
          <cell r="O4389" t="str">
            <v/>
          </cell>
          <cell r="P4389" t="str">
            <v>GUAYAQUIL</v>
          </cell>
          <cell r="Q4389" t="str">
            <v>GUAYAQUIL</v>
          </cell>
          <cell r="R4389" t="str">
            <v>GUAYAS</v>
          </cell>
          <cell r="T4389" t="str">
            <v>CARGO UNION</v>
          </cell>
          <cell r="U4389" t="str">
            <v>FLEXNETUIO_GYE</v>
          </cell>
          <cell r="V4389">
            <v>1</v>
          </cell>
          <cell r="W4389">
            <v>1</v>
          </cell>
          <cell r="X4389" t="str">
            <v>FLEXNET ECUADOR - MDELIVERY</v>
          </cell>
          <cell r="Y4389" t="str">
            <v>CALLE 28 DE JUNIO S/N Y GARCIA MORENO ENTRADA LLANO GRANDE</v>
          </cell>
        </row>
        <row r="4390">
          <cell r="A4390" t="str">
            <v>2478098</v>
          </cell>
          <cell r="B4390">
            <v>482886</v>
          </cell>
          <cell r="C4390" t="str">
            <v>2478098</v>
          </cell>
          <cell r="D4390" t="str">
            <v>MDELIVERY</v>
          </cell>
          <cell r="E4390" t="str">
            <v>DESPACHO</v>
          </cell>
          <cell r="F4390" t="str">
            <v>NORMAL</v>
          </cell>
          <cell r="G4390" t="str">
            <v>TF89801</v>
          </cell>
          <cell r="H4390">
            <v>44915</v>
          </cell>
          <cell r="I4390" t="str">
            <v>ENTREGADO</v>
          </cell>
          <cell r="J4390">
            <v>44916</v>
          </cell>
          <cell r="K4390" t="str">
            <v>MARTHA TAMAYO_ASOCIACION DE EMPLEADOS DEL BANCO DEL PICHINCHA SU</v>
          </cell>
          <cell r="L4390" t="str">
            <v xml:space="preserve"> GUAYAS GUAYAQUIL AV FCO DE ORELLANA Y JUSTIN CORNEJO PISO 5 GUAYAQUIL </v>
          </cell>
          <cell r="M4390" t="str">
            <v>0992117699001</v>
          </cell>
          <cell r="N4390" t="str">
            <v>0994166161</v>
          </cell>
          <cell r="O4390" t="str">
            <v/>
          </cell>
          <cell r="P4390" t="str">
            <v>GUAYAQUIL</v>
          </cell>
          <cell r="Q4390" t="str">
            <v>GUAYAQUIL</v>
          </cell>
          <cell r="R4390" t="str">
            <v>GUAYAS</v>
          </cell>
          <cell r="T4390" t="str">
            <v>CARGO UNION</v>
          </cell>
          <cell r="U4390" t="str">
            <v>FLEXNETUIO_GYE</v>
          </cell>
          <cell r="V4390">
            <v>1</v>
          </cell>
          <cell r="W4390">
            <v>1</v>
          </cell>
          <cell r="X4390" t="str">
            <v>FLEXNET ECUADOR - MDELIVERY</v>
          </cell>
          <cell r="Y4390" t="str">
            <v>CALLE 28 DE JUNIO S/N Y GARCIA MORENO ENTRADA LLANO GRANDE</v>
          </cell>
        </row>
        <row r="4391">
          <cell r="A4391" t="str">
            <v>2478109</v>
          </cell>
          <cell r="B4391">
            <v>482887</v>
          </cell>
          <cell r="C4391" t="str">
            <v>2478109</v>
          </cell>
          <cell r="D4391" t="str">
            <v>MDELIVERY</v>
          </cell>
          <cell r="E4391" t="str">
            <v>DESPACHO</v>
          </cell>
          <cell r="F4391" t="str">
            <v>NORMAL</v>
          </cell>
          <cell r="G4391" t="str">
            <v>FT76140</v>
          </cell>
          <cell r="H4391">
            <v>44915</v>
          </cell>
          <cell r="I4391" t="str">
            <v>ENTREGADO</v>
          </cell>
          <cell r="J4391">
            <v>44916</v>
          </cell>
          <cell r="K4391" t="str">
            <v>ALEJANDRO ORTIZ_SANTIAGO FRANCISCO PALLARES PINTO</v>
          </cell>
          <cell r="L4391" t="str">
            <v>Av amazonas 3645 juan pablo zanz edificio antisana 4to piso altos de la cooperativa 23 julio entre edifico 0 y comandancia frente al parque carolina</v>
          </cell>
          <cell r="M4391" t="str">
            <v>1705090064001</v>
          </cell>
          <cell r="N4391" t="str">
            <v>0985876205</v>
          </cell>
          <cell r="O4391" t="str">
            <v/>
          </cell>
          <cell r="P4391" t="str">
            <v>QUITO</v>
          </cell>
          <cell r="Q4391" t="str">
            <v>QUITO</v>
          </cell>
          <cell r="R4391" t="str">
            <v>PICHINCHA</v>
          </cell>
          <cell r="T4391" t="str">
            <v>FLEXTRANS UIO</v>
          </cell>
          <cell r="U4391" t="str">
            <v>FLEXNETUIO_LOCAL</v>
          </cell>
          <cell r="V4391">
            <v>1</v>
          </cell>
          <cell r="W4391">
            <v>1</v>
          </cell>
          <cell r="X4391" t="str">
            <v>FLEXNET ECUADOR - MDELIVERY</v>
          </cell>
          <cell r="Y4391" t="str">
            <v>CALLE 28 DE JUNIO S/N Y GARCIA MORENO ENTRADA LLANO GRANDE</v>
          </cell>
        </row>
        <row r="4392">
          <cell r="A4392" t="str">
            <v>2477956</v>
          </cell>
          <cell r="B4392">
            <v>482838</v>
          </cell>
          <cell r="C4392" t="str">
            <v>2477956</v>
          </cell>
          <cell r="D4392" t="str">
            <v>MDELIVERY</v>
          </cell>
          <cell r="E4392" t="str">
            <v>DESPACHO</v>
          </cell>
          <cell r="F4392" t="str">
            <v>NORMAL</v>
          </cell>
          <cell r="G4392" t="str">
            <v>TF89799</v>
          </cell>
          <cell r="H4392">
            <v>44915</v>
          </cell>
          <cell r="I4392" t="str">
            <v>ENTREGADO</v>
          </cell>
          <cell r="J4392">
            <v>44916</v>
          </cell>
          <cell r="K4392" t="str">
            <v xml:space="preserve">Andreina Matos_ZC MAYORISTAS S A </v>
          </cell>
          <cell r="L4392" t="str">
            <v xml:space="preserve"> GUAYAS GUAYAQUIL Av Narcisa de Jesus solar 1 5 mz 6421 Centro empresarial Nexus frente al puente </v>
          </cell>
          <cell r="M4392" t="str">
            <v>0992146818001</v>
          </cell>
          <cell r="N4392" t="str">
            <v>0939863862</v>
          </cell>
          <cell r="O4392" t="str">
            <v/>
          </cell>
          <cell r="P4392" t="str">
            <v>GUAYAQUIL</v>
          </cell>
          <cell r="Q4392" t="str">
            <v>GUAYAQUIL</v>
          </cell>
          <cell r="R4392" t="str">
            <v>GUAYAS</v>
          </cell>
          <cell r="T4392" t="str">
            <v>CARGO UNION</v>
          </cell>
          <cell r="U4392" t="str">
            <v>FLEXNETUIO_GYE</v>
          </cell>
          <cell r="V4392">
            <v>1</v>
          </cell>
          <cell r="W4392">
            <v>1</v>
          </cell>
          <cell r="X4392" t="str">
            <v>FLEXNET ECUADOR - MDELIVERY</v>
          </cell>
          <cell r="Y4392" t="str">
            <v>CALLE 28 DE JUNIO S/N Y GARCIA MORENO ENTRADA LLANO GRANDE</v>
          </cell>
        </row>
        <row r="4393">
          <cell r="A4393" t="str">
            <v>2477957</v>
          </cell>
          <cell r="B4393">
            <v>482839</v>
          </cell>
          <cell r="C4393" t="str">
            <v>2477957</v>
          </cell>
          <cell r="D4393" t="str">
            <v>MDELIVERY</v>
          </cell>
          <cell r="E4393" t="str">
            <v>DESPACHO</v>
          </cell>
          <cell r="F4393" t="str">
            <v>NORMAL</v>
          </cell>
          <cell r="G4393" t="str">
            <v>FT76199</v>
          </cell>
          <cell r="H4393">
            <v>44915</v>
          </cell>
          <cell r="I4393" t="str">
            <v>ENTREGADO</v>
          </cell>
          <cell r="J4393">
            <v>44916</v>
          </cell>
          <cell r="K4393" t="str">
            <v>Andrea Cabezas_PRODUCTOS FAMILIA SANCELA DEL ECUADOR S A</v>
          </cell>
          <cell r="L4393" t="str">
            <v>Caercelen Industrial Tadeo Benitez OE1 807 Y Joaquin Mancheno</v>
          </cell>
          <cell r="M4393" t="str">
            <v>1791314379001</v>
          </cell>
          <cell r="N4393" t="str">
            <v>0962909407</v>
          </cell>
          <cell r="O4393" t="str">
            <v/>
          </cell>
          <cell r="P4393" t="str">
            <v>QUITO</v>
          </cell>
          <cell r="Q4393" t="str">
            <v>QUITO</v>
          </cell>
          <cell r="R4393" t="str">
            <v>PICHINCHA</v>
          </cell>
          <cell r="T4393" t="str">
            <v>FLEXTRANS UIO</v>
          </cell>
          <cell r="U4393" t="str">
            <v>FLEXNETUIO_LOCAL</v>
          </cell>
          <cell r="V4393">
            <v>1</v>
          </cell>
          <cell r="W4393">
            <v>1</v>
          </cell>
          <cell r="X4393" t="str">
            <v>FLEXNET ECUADOR - MDELIVERY</v>
          </cell>
          <cell r="Y4393" t="str">
            <v>CALLE 28 DE JUNIO S/N Y GARCIA MORENO ENTRADA LLANO GRANDE</v>
          </cell>
        </row>
        <row r="4394">
          <cell r="A4394" t="str">
            <v>2477960</v>
          </cell>
          <cell r="B4394">
            <v>482840</v>
          </cell>
          <cell r="C4394" t="str">
            <v>2477960</v>
          </cell>
          <cell r="D4394" t="str">
            <v>MDELIVERY</v>
          </cell>
          <cell r="E4394" t="str">
            <v>DESPACHO</v>
          </cell>
          <cell r="F4394" t="str">
            <v>NORMAL</v>
          </cell>
          <cell r="G4394" t="str">
            <v>TF89797</v>
          </cell>
          <cell r="H4394">
            <v>44915</v>
          </cell>
          <cell r="I4394" t="str">
            <v>ENTREGADO</v>
          </cell>
          <cell r="J4394">
            <v>44916</v>
          </cell>
          <cell r="K4394" t="str">
            <v xml:space="preserve">Silvia TriviNo_TELCONET S A </v>
          </cell>
          <cell r="L4394" t="str">
            <v xml:space="preserve"> GUAYAS GUAYAQUIL Kennedy Norte n a Mz 109 solar 21 </v>
          </cell>
          <cell r="M4394" t="str">
            <v>0991327371001</v>
          </cell>
          <cell r="N4394" t="str">
            <v>995551760</v>
          </cell>
          <cell r="O4394" t="str">
            <v/>
          </cell>
          <cell r="P4394" t="str">
            <v>GUAYAQUIL</v>
          </cell>
          <cell r="Q4394" t="str">
            <v>GUAYAQUIL</v>
          </cell>
          <cell r="R4394" t="str">
            <v>GUAYAS</v>
          </cell>
          <cell r="T4394" t="str">
            <v>CARGO UNION</v>
          </cell>
          <cell r="U4394" t="str">
            <v>FLEXNETUIO_GYE</v>
          </cell>
          <cell r="V4394">
            <v>1</v>
          </cell>
          <cell r="W4394">
            <v>1</v>
          </cell>
          <cell r="X4394" t="str">
            <v>FLEXNET ECUADOR - MDELIVERY</v>
          </cell>
          <cell r="Y4394" t="str">
            <v>CALLE 28 DE JUNIO S/N Y GARCIA MORENO ENTRADA LLANO GRANDE</v>
          </cell>
        </row>
        <row r="4395">
          <cell r="A4395" t="str">
            <v>2477962</v>
          </cell>
          <cell r="B4395">
            <v>482841</v>
          </cell>
          <cell r="C4395" t="str">
            <v>2477962</v>
          </cell>
          <cell r="D4395" t="str">
            <v>MDELIVERY</v>
          </cell>
          <cell r="E4395" t="str">
            <v>DESPACHO</v>
          </cell>
          <cell r="F4395" t="str">
            <v>NORMAL</v>
          </cell>
          <cell r="G4395" t="str">
            <v>FT76192</v>
          </cell>
          <cell r="H4395">
            <v>44915</v>
          </cell>
          <cell r="I4395" t="str">
            <v>ENTREGADO</v>
          </cell>
          <cell r="J4395">
            <v>44916</v>
          </cell>
          <cell r="K4395" t="str">
            <v>Richard Hoffmann_CAJA DE AHORRO EMPLEADOS DEL COLEGIO ALEMAN DE QUITO</v>
          </cell>
          <cell r="L4395" t="str">
            <v xml:space="preserve"> Alfonso Lamina S6 120 Colegio Aleman Quito Cumbaya </v>
          </cell>
          <cell r="M4395" t="str">
            <v>1791008308001</v>
          </cell>
          <cell r="N4395" t="str">
            <v>0993169903</v>
          </cell>
          <cell r="O4395" t="str">
            <v/>
          </cell>
          <cell r="P4395" t="str">
            <v>QUITO</v>
          </cell>
          <cell r="Q4395" t="str">
            <v>QUITO</v>
          </cell>
          <cell r="R4395" t="str">
            <v>PICHINCHA</v>
          </cell>
          <cell r="T4395" t="str">
            <v>FLEXTRANS UIO</v>
          </cell>
          <cell r="U4395" t="str">
            <v>FLEXNETUIO_LOCAL</v>
          </cell>
          <cell r="V4395">
            <v>1</v>
          </cell>
          <cell r="W4395">
            <v>1</v>
          </cell>
          <cell r="X4395" t="str">
            <v>FLEXNET ECUADOR - MDELIVERY</v>
          </cell>
          <cell r="Y4395" t="str">
            <v>CALLE 28 DE JUNIO S/N Y GARCIA MORENO ENTRADA LLANO GRANDE</v>
          </cell>
        </row>
        <row r="4396">
          <cell r="A4396" t="str">
            <v>2477964</v>
          </cell>
          <cell r="B4396">
            <v>482842</v>
          </cell>
          <cell r="C4396" t="str">
            <v>2477964</v>
          </cell>
          <cell r="D4396" t="str">
            <v>MDELIVERY</v>
          </cell>
          <cell r="E4396" t="str">
            <v>DESPACHO</v>
          </cell>
          <cell r="F4396" t="str">
            <v>NORMAL</v>
          </cell>
          <cell r="G4396" t="str">
            <v>FT76148</v>
          </cell>
          <cell r="H4396">
            <v>44915</v>
          </cell>
          <cell r="I4396" t="str">
            <v>ENTREGADO</v>
          </cell>
          <cell r="J4396">
            <v>44916</v>
          </cell>
          <cell r="K4396" t="str">
            <v>ALEX VINICIO ANDRADE CADENA_ALEX VINICIO ANDRADE CADENA</v>
          </cell>
          <cell r="L4396" t="str">
            <v>VALLE DE CUMBAYA Av CHIMBARAZO 705 Y PAMPITE CENTRO COMERCIAL LA ESQUINA</v>
          </cell>
          <cell r="M4396" t="str">
            <v>1004080188001</v>
          </cell>
          <cell r="N4396" t="str">
            <v>0992668006</v>
          </cell>
          <cell r="O4396" t="str">
            <v/>
          </cell>
          <cell r="P4396" t="str">
            <v>QUITO</v>
          </cell>
          <cell r="Q4396" t="str">
            <v>QUITO</v>
          </cell>
          <cell r="R4396" t="str">
            <v>PICHINCHA</v>
          </cell>
          <cell r="T4396" t="str">
            <v>FLEXTRANS UIO</v>
          </cell>
          <cell r="U4396" t="str">
            <v>FLEXNETUIO_LOCAL</v>
          </cell>
          <cell r="V4396">
            <v>1</v>
          </cell>
          <cell r="W4396">
            <v>1</v>
          </cell>
          <cell r="X4396" t="str">
            <v>FLEXNET ECUADOR - MDELIVERY</v>
          </cell>
          <cell r="Y4396" t="str">
            <v>CALLE 28 DE JUNIO S/N Y GARCIA MORENO ENTRADA LLANO GRANDE</v>
          </cell>
        </row>
        <row r="4397">
          <cell r="A4397" t="str">
            <v>2478000_1</v>
          </cell>
          <cell r="B4397">
            <v>482843</v>
          </cell>
          <cell r="C4397" t="str">
            <v>2478000_1</v>
          </cell>
          <cell r="D4397" t="str">
            <v>MDELIVERY</v>
          </cell>
          <cell r="E4397" t="str">
            <v>DESPACHO</v>
          </cell>
          <cell r="F4397" t="str">
            <v>NORMAL</v>
          </cell>
          <cell r="G4397" t="str">
            <v>031080024780001</v>
          </cell>
          <cell r="H4397">
            <v>44915</v>
          </cell>
          <cell r="I4397" t="str">
            <v>ENTREGADO</v>
          </cell>
          <cell r="J4397">
            <v>44916</v>
          </cell>
          <cell r="K4397" t="str">
            <v xml:space="preserve">NORMA ROMERO_COOPERATIVA DE AHORRO Y CREDITO GUAPAN LTDA </v>
          </cell>
          <cell r="L4397" t="str">
            <v>PRQ GUAPAN INTER PANAMERICA EDF Cooperativa GUAPAN KM 1 1 2 REF A 500 mt EN COOPERATIVA GUAPAN</v>
          </cell>
          <cell r="M4397" t="str">
            <v>0391001545001</v>
          </cell>
          <cell r="N4397" t="str">
            <v>0984940135</v>
          </cell>
          <cell r="O4397" t="str">
            <v/>
          </cell>
          <cell r="P4397" t="str">
            <v>AZOGUES</v>
          </cell>
          <cell r="Q4397" t="str">
            <v>AZOGUES</v>
          </cell>
          <cell r="R4397" t="str">
            <v>CAÑAR</v>
          </cell>
          <cell r="S4397" t="str">
            <v>AZOGUES</v>
          </cell>
          <cell r="T4397" t="str">
            <v>TRAMACO</v>
          </cell>
          <cell r="U4397" t="str">
            <v>FLEXNETUIO_PROVINCIA</v>
          </cell>
          <cell r="V4397">
            <v>1</v>
          </cell>
          <cell r="W4397">
            <v>1</v>
          </cell>
          <cell r="X4397" t="str">
            <v>FLEXNET ECUADOR - MDELIVERY</v>
          </cell>
          <cell r="Y4397" t="str">
            <v>CALLE 28 DE JUNIO S/N Y GARCIA MORENO ENTRADA LLANO GRANDE</v>
          </cell>
        </row>
        <row r="4398">
          <cell r="A4398" t="str">
            <v>2478002</v>
          </cell>
          <cell r="B4398">
            <v>482844</v>
          </cell>
          <cell r="C4398" t="str">
            <v>2478002</v>
          </cell>
          <cell r="D4398" t="str">
            <v>MDELIVERY</v>
          </cell>
          <cell r="E4398" t="str">
            <v>DESPACHO</v>
          </cell>
          <cell r="F4398" t="str">
            <v>NORMAL</v>
          </cell>
          <cell r="G4398" t="str">
            <v>FT76191</v>
          </cell>
          <cell r="H4398">
            <v>44915</v>
          </cell>
          <cell r="I4398" t="str">
            <v>ENTREGADO</v>
          </cell>
          <cell r="J4398">
            <v>44916</v>
          </cell>
          <cell r="K4398" t="str">
            <v xml:space="preserve">Regalado Byron_LECHE GLORIA ECUADOR S A </v>
          </cell>
          <cell r="L4398" t="str">
            <v>Av Gral RumiNahui Km 17 y Leopoldo Mercado</v>
          </cell>
          <cell r="M4398" t="str">
            <v>1790663973001</v>
          </cell>
          <cell r="N4398" t="str">
            <v>0986818200</v>
          </cell>
          <cell r="O4398" t="str">
            <v/>
          </cell>
          <cell r="P4398" t="str">
            <v>QUITO</v>
          </cell>
          <cell r="Q4398" t="str">
            <v>QUITO</v>
          </cell>
          <cell r="R4398" t="str">
            <v>PICHINCHA</v>
          </cell>
          <cell r="T4398" t="str">
            <v>FLEXTRANS UIO</v>
          </cell>
          <cell r="U4398" t="str">
            <v>FLEXNETUIO_LOCAL</v>
          </cell>
          <cell r="V4398">
            <v>1</v>
          </cell>
          <cell r="W4398">
            <v>1</v>
          </cell>
          <cell r="X4398" t="str">
            <v>FLEXNET ECUADOR - MDELIVERY</v>
          </cell>
          <cell r="Y4398" t="str">
            <v>CALLE 28 DE JUNIO S/N Y GARCIA MORENO ENTRADA LLANO GRANDE</v>
          </cell>
        </row>
        <row r="4399">
          <cell r="A4399" t="str">
            <v>2478003</v>
          </cell>
          <cell r="B4399">
            <v>482845</v>
          </cell>
          <cell r="C4399" t="str">
            <v>2478003</v>
          </cell>
          <cell r="D4399" t="str">
            <v>MDELIVERY</v>
          </cell>
          <cell r="E4399" t="str">
            <v>DESPACHO</v>
          </cell>
          <cell r="F4399" t="str">
            <v>NORMAL</v>
          </cell>
          <cell r="G4399" t="str">
            <v>FT76194</v>
          </cell>
          <cell r="H4399">
            <v>44915</v>
          </cell>
          <cell r="I4399" t="str">
            <v>ENTREGADO</v>
          </cell>
          <cell r="J4399">
            <v>44916</v>
          </cell>
          <cell r="K4399" t="str">
            <v xml:space="preserve">AIDA GOMEZ_QUITO AIRPORT MANAGEMENT ECUADOR QUIAMAECUADOR S A </v>
          </cell>
          <cell r="L4399" t="str">
            <v>Aeropuerto Mariscal Sucre Oficinas Quiport Edificio QAC</v>
          </cell>
          <cell r="M4399" t="str">
            <v>1791846087001</v>
          </cell>
          <cell r="N4399" t="str">
            <v>0998326002</v>
          </cell>
          <cell r="O4399" t="str">
            <v/>
          </cell>
          <cell r="P4399" t="str">
            <v>QUITO</v>
          </cell>
          <cell r="Q4399" t="str">
            <v>QUITO</v>
          </cell>
          <cell r="R4399" t="str">
            <v>PICHINCHA</v>
          </cell>
          <cell r="T4399" t="str">
            <v>FLEXTRANS UIO</v>
          </cell>
          <cell r="U4399" t="str">
            <v>FLEXNETUIO_LOCAL</v>
          </cell>
          <cell r="V4399">
            <v>1</v>
          </cell>
          <cell r="W4399">
            <v>1</v>
          </cell>
          <cell r="X4399" t="str">
            <v>FLEXNET ECUADOR - MDELIVERY</v>
          </cell>
          <cell r="Y4399" t="str">
            <v>CALLE 28 DE JUNIO S/N Y GARCIA MORENO ENTRADA LLANO GRANDE</v>
          </cell>
        </row>
        <row r="4400">
          <cell r="A4400" t="str">
            <v>2478004</v>
          </cell>
          <cell r="B4400">
            <v>482846</v>
          </cell>
          <cell r="C4400" t="str">
            <v>2478004</v>
          </cell>
          <cell r="D4400" t="str">
            <v>MDELIVERY</v>
          </cell>
          <cell r="E4400" t="str">
            <v>DESPACHO</v>
          </cell>
          <cell r="F4400" t="str">
            <v>NORMAL</v>
          </cell>
          <cell r="G4400" t="str">
            <v>TF89824</v>
          </cell>
          <cell r="H4400">
            <v>44915</v>
          </cell>
          <cell r="I4400" t="str">
            <v>ENTREGADO</v>
          </cell>
          <cell r="J4400">
            <v>44916</v>
          </cell>
          <cell r="K4400" t="str">
            <v>JORGE ENRIQUE ZAVALA TRIVINO_BANCO DE LA PRODUCION S A PRODUBANCO</v>
          </cell>
          <cell r="L4400" t="str">
            <v>Parque Empresarial Colon Torre Produbanco Av Rodrigo Chavez Ciudad Colon Etapa III MZ 275 Solar 6 Oficina Principal Guayaquil PRODUBANCO</v>
          </cell>
          <cell r="M4400" t="str">
            <v>1790368718001</v>
          </cell>
          <cell r="N4400" t="str">
            <v>0993671583</v>
          </cell>
          <cell r="O4400" t="str">
            <v/>
          </cell>
          <cell r="P4400" t="str">
            <v>GUAYAQUIL</v>
          </cell>
          <cell r="Q4400" t="str">
            <v>GUAYAQUIL</v>
          </cell>
          <cell r="R4400" t="str">
            <v>GUAYAS</v>
          </cell>
          <cell r="T4400" t="str">
            <v>CARGO UNION</v>
          </cell>
          <cell r="U4400" t="str">
            <v>FLEXNETUIO_GYE</v>
          </cell>
          <cell r="V4400">
            <v>1</v>
          </cell>
          <cell r="W4400">
            <v>1</v>
          </cell>
          <cell r="X4400" t="str">
            <v>FLEXNET ECUADOR - MDELIVERY</v>
          </cell>
          <cell r="Y4400" t="str">
            <v>CALLE 28 DE JUNIO S/N Y GARCIA MORENO ENTRADA LLANO GRANDE</v>
          </cell>
        </row>
        <row r="4401">
          <cell r="A4401" t="str">
            <v>2478005</v>
          </cell>
          <cell r="B4401">
            <v>482847</v>
          </cell>
          <cell r="C4401" t="str">
            <v>2478005</v>
          </cell>
          <cell r="D4401" t="str">
            <v>MDELIVERY</v>
          </cell>
          <cell r="E4401" t="str">
            <v>DESPACHO</v>
          </cell>
          <cell r="F4401" t="str">
            <v>NORMAL</v>
          </cell>
          <cell r="G4401" t="str">
            <v>FT76142</v>
          </cell>
          <cell r="H4401">
            <v>44915</v>
          </cell>
          <cell r="I4401" t="str">
            <v>ENTREGADO</v>
          </cell>
          <cell r="J4401">
            <v>44916</v>
          </cell>
          <cell r="K4401" t="str">
            <v xml:space="preserve">URGENTITO EC S A _URGENTITO EC S A </v>
          </cell>
          <cell r="L4401" t="str">
            <v>ELOY ALFARO E10 Y LOS FRESNOS</v>
          </cell>
          <cell r="M4401" t="str">
            <v>1792967929001</v>
          </cell>
          <cell r="N4401" t="str">
            <v>0998139627</v>
          </cell>
          <cell r="O4401" t="str">
            <v/>
          </cell>
          <cell r="P4401" t="str">
            <v>QUITO</v>
          </cell>
          <cell r="Q4401" t="str">
            <v>QUITO</v>
          </cell>
          <cell r="R4401" t="str">
            <v>PICHINCHA</v>
          </cell>
          <cell r="T4401" t="str">
            <v>FLEXTRANS UIO</v>
          </cell>
          <cell r="U4401" t="str">
            <v>FLEXNETUIO_LOCAL</v>
          </cell>
          <cell r="V4401">
            <v>1</v>
          </cell>
          <cell r="W4401">
            <v>1</v>
          </cell>
          <cell r="X4401" t="str">
            <v>FLEXNET ECUADOR - MDELIVERY</v>
          </cell>
          <cell r="Y4401" t="str">
            <v>CALLE 28 DE JUNIO S/N Y GARCIA MORENO ENTRADA LLANO GRANDE</v>
          </cell>
        </row>
        <row r="4402">
          <cell r="A4402" t="str">
            <v>2478008</v>
          </cell>
          <cell r="B4402">
            <v>482848</v>
          </cell>
          <cell r="C4402" t="str">
            <v>2478008</v>
          </cell>
          <cell r="D4402" t="str">
            <v>MDELIVERY</v>
          </cell>
          <cell r="E4402" t="str">
            <v>DESPACHO</v>
          </cell>
          <cell r="F4402" t="str">
            <v>NORMAL</v>
          </cell>
          <cell r="G4402" t="str">
            <v>FT76139</v>
          </cell>
          <cell r="H4402">
            <v>44915</v>
          </cell>
          <cell r="I4402" t="str">
            <v>ENTREGADO</v>
          </cell>
          <cell r="J4402">
            <v>44916</v>
          </cell>
          <cell r="K4402" t="str">
            <v>JENIFER TAPIA_ZAYETH DAYANARA GUAMAN ESPINOSA</v>
          </cell>
          <cell r="L4402" t="str">
            <v>CALLES AV 10 DE AGOSTO N19 86 Y RiO DE JANEIRO ALMACENES POINT</v>
          </cell>
          <cell r="M4402" t="str">
            <v>1717424905001</v>
          </cell>
          <cell r="N4402" t="str">
            <v>0995446856</v>
          </cell>
          <cell r="O4402" t="str">
            <v/>
          </cell>
          <cell r="P4402" t="str">
            <v>QUITO</v>
          </cell>
          <cell r="Q4402" t="str">
            <v>QUITO</v>
          </cell>
          <cell r="R4402" t="str">
            <v>PICHINCHA</v>
          </cell>
          <cell r="T4402" t="str">
            <v>FLEXTRANS UIO</v>
          </cell>
          <cell r="U4402" t="str">
            <v>FLEXNETUIO_LOCAL</v>
          </cell>
          <cell r="V4402">
            <v>1</v>
          </cell>
          <cell r="W4402">
            <v>1</v>
          </cell>
          <cell r="X4402" t="str">
            <v>FLEXNET ECUADOR - MDELIVERY</v>
          </cell>
          <cell r="Y4402" t="str">
            <v>CALLE 28 DE JUNIO S/N Y GARCIA MORENO ENTRADA LLANO GRANDE</v>
          </cell>
        </row>
        <row r="4403">
          <cell r="A4403" t="str">
            <v>2478009</v>
          </cell>
          <cell r="B4403">
            <v>482849</v>
          </cell>
          <cell r="C4403" t="str">
            <v>2478009</v>
          </cell>
          <cell r="D4403" t="str">
            <v>MDELIVERY</v>
          </cell>
          <cell r="E4403" t="str">
            <v>DESPACHO</v>
          </cell>
          <cell r="F4403" t="str">
            <v>NORMAL</v>
          </cell>
          <cell r="G4403" t="str">
            <v>FT76150</v>
          </cell>
          <cell r="H4403">
            <v>44915</v>
          </cell>
          <cell r="I4403" t="str">
            <v>ENTREGADO</v>
          </cell>
          <cell r="J4403">
            <v>44916</v>
          </cell>
          <cell r="K4403" t="str">
            <v>PAUL SANTIAGO TORRES MALDONADO_PAUL SANTIAGO TORRES MALDONADO</v>
          </cell>
          <cell r="L4403" t="str">
            <v xml:space="preserve"> AVENIDA DE LOS SHYRIS ENTRE EL UNIVERSO Y EL TELeGRAFO CLINICA SONRIECUADOR REFERENCIA FRENTE A MOTOR UNO </v>
          </cell>
          <cell r="M4403" t="str">
            <v>1710439736001</v>
          </cell>
          <cell r="N4403" t="str">
            <v>0999240375</v>
          </cell>
          <cell r="O4403" t="str">
            <v/>
          </cell>
          <cell r="P4403" t="str">
            <v>QUITO</v>
          </cell>
          <cell r="Q4403" t="str">
            <v>QUITO</v>
          </cell>
          <cell r="R4403" t="str">
            <v>PICHINCHA</v>
          </cell>
          <cell r="T4403" t="str">
            <v>FLEXTRANS UIO</v>
          </cell>
          <cell r="U4403" t="str">
            <v>FLEXNETUIO_LOCAL</v>
          </cell>
          <cell r="V4403">
            <v>1</v>
          </cell>
          <cell r="W4403">
            <v>1</v>
          </cell>
          <cell r="X4403" t="str">
            <v>FLEXNET ECUADOR - MDELIVERY</v>
          </cell>
          <cell r="Y4403" t="str">
            <v>CALLE 28 DE JUNIO S/N Y GARCIA MORENO ENTRADA LLANO GRANDE</v>
          </cell>
        </row>
        <row r="4404">
          <cell r="A4404" t="str">
            <v>2478013</v>
          </cell>
          <cell r="B4404">
            <v>482850</v>
          </cell>
          <cell r="C4404" t="str">
            <v>2478013</v>
          </cell>
          <cell r="D4404" t="str">
            <v>MDELIVERY</v>
          </cell>
          <cell r="E4404" t="str">
            <v>DESPACHO</v>
          </cell>
          <cell r="F4404" t="str">
            <v>NORMAL</v>
          </cell>
          <cell r="G4404" t="str">
            <v>FT76143</v>
          </cell>
          <cell r="H4404">
            <v>44915</v>
          </cell>
          <cell r="I4404" t="str">
            <v>ENTREGADO</v>
          </cell>
          <cell r="J4404">
            <v>44917</v>
          </cell>
          <cell r="K4404" t="str">
            <v>FRANCISCO XAVIER ACHINA SANCHEZ_FRANCISCO XAVIER ACHINA SANCHEZ</v>
          </cell>
          <cell r="L4404" t="str">
            <v xml:space="preserve"> AVENIDA CHESCOLOVAQUIA Y MOSCU NORTE DE QUITO REFERENCIA TERRENO EN CONSTRUCION SERCA DEL COLEGIO BENALCAZAR </v>
          </cell>
          <cell r="M4404" t="str">
            <v>1712876620001</v>
          </cell>
          <cell r="N4404" t="str">
            <v>0987140735</v>
          </cell>
          <cell r="O4404" t="str">
            <v/>
          </cell>
          <cell r="P4404" t="str">
            <v>QUITO</v>
          </cell>
          <cell r="Q4404" t="str">
            <v>QUITO</v>
          </cell>
          <cell r="R4404" t="str">
            <v>PICHINCHA</v>
          </cell>
          <cell r="T4404" t="str">
            <v>FLEXTRANS UIO</v>
          </cell>
          <cell r="U4404" t="str">
            <v>FLEXNETUIO_LOCAL</v>
          </cell>
          <cell r="V4404">
            <v>1</v>
          </cell>
          <cell r="W4404">
            <v>1</v>
          </cell>
          <cell r="X4404" t="str">
            <v>FLEXNET ECUADOR - MDELIVERY</v>
          </cell>
          <cell r="Y4404" t="str">
            <v>CALLE 28 DE JUNIO S/N Y GARCIA MORENO ENTRADA LLANO GRANDE</v>
          </cell>
        </row>
        <row r="4405">
          <cell r="A4405" t="str">
            <v>2478014</v>
          </cell>
          <cell r="B4405">
            <v>482851</v>
          </cell>
          <cell r="C4405" t="str">
            <v>2478014</v>
          </cell>
          <cell r="D4405" t="str">
            <v>MDELIVERY</v>
          </cell>
          <cell r="E4405" t="str">
            <v>DESPACHO</v>
          </cell>
          <cell r="F4405" t="str">
            <v>NORMAL</v>
          </cell>
          <cell r="G4405" t="str">
            <v>TF89834</v>
          </cell>
          <cell r="H4405">
            <v>44915</v>
          </cell>
          <cell r="I4405" t="str">
            <v>ENTREGADO</v>
          </cell>
          <cell r="J4405">
            <v>44916</v>
          </cell>
          <cell r="K4405" t="str">
            <v>Jenniffer Villacis_ASOCIACION SOLIDARISTA PROFUTURO</v>
          </cell>
          <cell r="L4405" t="str">
            <v xml:space="preserve"> GUAYAS GUAYAQUIL Av Jose Rodriguez Bonin y Av Barcelona Planta San Eduardo Holcim Ecuador Planta Baja </v>
          </cell>
          <cell r="M4405" t="str">
            <v>0992424222001</v>
          </cell>
          <cell r="N4405" t="str">
            <v>989547209</v>
          </cell>
          <cell r="O4405" t="str">
            <v/>
          </cell>
          <cell r="P4405" t="str">
            <v>GUAYAQUIL</v>
          </cell>
          <cell r="Q4405" t="str">
            <v>GUAYAQUIL</v>
          </cell>
          <cell r="R4405" t="str">
            <v>GUAYAS</v>
          </cell>
          <cell r="T4405" t="str">
            <v>CARGO UNION</v>
          </cell>
          <cell r="U4405" t="str">
            <v>FLEXNETUIO_GYE</v>
          </cell>
          <cell r="V4405">
            <v>1</v>
          </cell>
          <cell r="W4405">
            <v>1</v>
          </cell>
          <cell r="X4405" t="str">
            <v>FLEXNET ECUADOR - MDELIVERY</v>
          </cell>
          <cell r="Y4405" t="str">
            <v>CALLE 28 DE JUNIO S/N Y GARCIA MORENO ENTRADA LLANO GRANDE</v>
          </cell>
        </row>
        <row r="4406">
          <cell r="A4406" t="str">
            <v>2478015</v>
          </cell>
          <cell r="B4406">
            <v>482852</v>
          </cell>
          <cell r="C4406" t="str">
            <v>2478015</v>
          </cell>
          <cell r="D4406" t="str">
            <v>MDELIVERY</v>
          </cell>
          <cell r="E4406" t="str">
            <v>DESPACHO</v>
          </cell>
          <cell r="F4406" t="str">
            <v>NORMAL</v>
          </cell>
          <cell r="G4406" t="str">
            <v>TF89800</v>
          </cell>
          <cell r="H4406">
            <v>44915</v>
          </cell>
          <cell r="I4406" t="str">
            <v>ENTREGADO</v>
          </cell>
          <cell r="J4406">
            <v>44916</v>
          </cell>
          <cell r="K4406" t="str">
            <v>Rommel Borja Luna_JORGE EDUARDO CARRION PAZMINO</v>
          </cell>
          <cell r="L4406" t="str">
            <v>Guayaquil Cdla Ietel Mz 28 solar 1 junto al Colegio de Ingenieros Civiles</v>
          </cell>
          <cell r="M4406" t="str">
            <v>1708216070001</v>
          </cell>
          <cell r="N4406" t="str">
            <v>0958877551</v>
          </cell>
          <cell r="O4406" t="str">
            <v/>
          </cell>
          <cell r="P4406" t="str">
            <v>GUAYAQUIL</v>
          </cell>
          <cell r="Q4406" t="str">
            <v>GUAYAQUIL</v>
          </cell>
          <cell r="R4406" t="str">
            <v>GUAYAS</v>
          </cell>
          <cell r="T4406" t="str">
            <v>CARGO UNION</v>
          </cell>
          <cell r="U4406" t="str">
            <v>FLEXNETUIO_GYE</v>
          </cell>
          <cell r="V4406">
            <v>1</v>
          </cell>
          <cell r="W4406">
            <v>1</v>
          </cell>
          <cell r="X4406" t="str">
            <v>FLEXNET ECUADOR - MDELIVERY</v>
          </cell>
          <cell r="Y4406" t="str">
            <v>CALLE 28 DE JUNIO S/N Y GARCIA MORENO ENTRADA LLANO GRANDE</v>
          </cell>
        </row>
        <row r="4407">
          <cell r="A4407" t="str">
            <v>2478018</v>
          </cell>
          <cell r="B4407">
            <v>482853</v>
          </cell>
          <cell r="C4407" t="str">
            <v>2478018</v>
          </cell>
          <cell r="D4407" t="str">
            <v>MDELIVERY</v>
          </cell>
          <cell r="E4407" t="str">
            <v>DESPACHO</v>
          </cell>
          <cell r="F4407" t="str">
            <v>NORMAL</v>
          </cell>
          <cell r="G4407" t="str">
            <v>FT76138</v>
          </cell>
          <cell r="H4407">
            <v>44915</v>
          </cell>
          <cell r="I4407" t="str">
            <v>ENTREGADO</v>
          </cell>
          <cell r="J4407">
            <v>44916</v>
          </cell>
          <cell r="K4407" t="str">
            <v>KINTIA NURINKIAS SALAZAR_KINTIA NURINKIAS SALAZAR</v>
          </cell>
          <cell r="L4407" t="str">
            <v xml:space="preserve"> ANTONIO DE ELIZALDE Y AVENIDA GRAN COLOMBIA EDIFCIO ENDARA 1ER PISO REFERENCIA A LADO DE LA CRUZ ROJA </v>
          </cell>
          <cell r="M4407" t="str">
            <v>1718446527001</v>
          </cell>
          <cell r="N4407" t="str">
            <v>0998140614</v>
          </cell>
          <cell r="O4407" t="str">
            <v/>
          </cell>
          <cell r="P4407" t="str">
            <v>QUITO</v>
          </cell>
          <cell r="Q4407" t="str">
            <v>QUITO</v>
          </cell>
          <cell r="R4407" t="str">
            <v>PICHINCHA</v>
          </cell>
          <cell r="T4407" t="str">
            <v>FLEXTRANS UIO</v>
          </cell>
          <cell r="U4407" t="str">
            <v>FLEXNETUIO_LOCAL</v>
          </cell>
          <cell r="V4407">
            <v>1</v>
          </cell>
          <cell r="W4407">
            <v>1</v>
          </cell>
          <cell r="X4407" t="str">
            <v>FLEXNET ECUADOR - MDELIVERY</v>
          </cell>
          <cell r="Y4407" t="str">
            <v>CALLE 28 DE JUNIO S/N Y GARCIA MORENO ENTRADA LLANO GRANDE</v>
          </cell>
        </row>
        <row r="4408">
          <cell r="A4408" t="str">
            <v>2478019</v>
          </cell>
          <cell r="B4408">
            <v>482854</v>
          </cell>
          <cell r="C4408" t="str">
            <v>2478019</v>
          </cell>
          <cell r="D4408" t="str">
            <v>MDELIVERY</v>
          </cell>
          <cell r="E4408" t="str">
            <v>DESPACHO</v>
          </cell>
          <cell r="F4408" t="str">
            <v>NORMAL</v>
          </cell>
          <cell r="G4408" t="str">
            <v>TF89829 / 031080002478019</v>
          </cell>
          <cell r="H4408">
            <v>44915</v>
          </cell>
          <cell r="I4408" t="str">
            <v>ENTREGADO</v>
          </cell>
          <cell r="J4408">
            <v>44917</v>
          </cell>
          <cell r="K4408" t="str">
            <v>HECTOR SALINAS ARROYO O LAURA SESME_BANCO DEL PACIFICO</v>
          </cell>
          <cell r="L4408" t="str">
            <v>VIA A LA COSTA KM 19 5 URBANIZACION VALLE ALTO ETAPA LONDRES MZ 907 SOLAR 9 DIAGONAL AL COLEGIO SEK</v>
          </cell>
          <cell r="M4408" t="str">
            <v>0990005737001</v>
          </cell>
          <cell r="N4408" t="str">
            <v>0998290525/0939503930</v>
          </cell>
          <cell r="P4408" t="str">
            <v>GUAYAQUIL</v>
          </cell>
          <cell r="Q4408" t="str">
            <v>GUAYAQUIL</v>
          </cell>
          <cell r="R4408" t="str">
            <v>GUAYAS</v>
          </cell>
          <cell r="T4408" t="str">
            <v>CARGO UNION</v>
          </cell>
          <cell r="U4408" t="str">
            <v>FLEXNETUIO_GYE</v>
          </cell>
          <cell r="V4408">
            <v>1</v>
          </cell>
          <cell r="W4408">
            <v>1</v>
          </cell>
          <cell r="X4408" t="str">
            <v>FLEXNET ECUADOR - MDELIVERY</v>
          </cell>
          <cell r="Y4408" t="str">
            <v>CALLE 28 DE JUNIO S/N Y GARCIA MORENO ENTRADA LLANO GRANDE</v>
          </cell>
        </row>
        <row r="4409">
          <cell r="A4409" t="str">
            <v>2478020</v>
          </cell>
          <cell r="B4409">
            <v>482855</v>
          </cell>
          <cell r="C4409" t="str">
            <v>2478020</v>
          </cell>
          <cell r="D4409" t="str">
            <v>MDELIVERY</v>
          </cell>
          <cell r="E4409" t="str">
            <v>DESPACHO</v>
          </cell>
          <cell r="F4409" t="str">
            <v>NORMAL</v>
          </cell>
          <cell r="G4409" t="str">
            <v>TF89827</v>
          </cell>
          <cell r="H4409">
            <v>44915</v>
          </cell>
          <cell r="I4409" t="str">
            <v>ENTREGADO</v>
          </cell>
          <cell r="J4409">
            <v>44916</v>
          </cell>
          <cell r="K4409" t="str">
            <v>Cesar Soriano_SINDICATO PROVINCIALDE TRABAJADORES DE LA EMPRESA</v>
          </cell>
          <cell r="L4409" t="str">
            <v xml:space="preserve"> KM 7 5 VIA A LA COSTA INGRESE X DURAGS LA EMP TIENE ROTULOS DE TERMO ELECTRICA DJ CESAR SORIANO GUAYAQUIL GUAYAQUIL GUAYAS REGION COSTA Ecuador </v>
          </cell>
          <cell r="M4409" t="str">
            <v>0992633999001</v>
          </cell>
          <cell r="N4409" t="str">
            <v>0987684648</v>
          </cell>
          <cell r="O4409" t="str">
            <v/>
          </cell>
          <cell r="P4409" t="str">
            <v>GUAYAQUIL</v>
          </cell>
          <cell r="Q4409" t="str">
            <v>GUAYAQUIL</v>
          </cell>
          <cell r="R4409" t="str">
            <v>GUAYAS</v>
          </cell>
          <cell r="T4409" t="str">
            <v>CARGO UNION</v>
          </cell>
          <cell r="U4409" t="str">
            <v>FLEXNETUIO_GYE</v>
          </cell>
          <cell r="V4409">
            <v>1</v>
          </cell>
          <cell r="W4409">
            <v>1</v>
          </cell>
          <cell r="X4409" t="str">
            <v>FLEXNET ECUADOR - MDELIVERY</v>
          </cell>
          <cell r="Y4409" t="str">
            <v>CALLE 28 DE JUNIO S/N Y GARCIA MORENO ENTRADA LLANO GRANDE</v>
          </cell>
        </row>
        <row r="4410">
          <cell r="A4410" t="str">
            <v>2478021</v>
          </cell>
          <cell r="B4410">
            <v>482856</v>
          </cell>
          <cell r="C4410" t="str">
            <v>2478021</v>
          </cell>
          <cell r="D4410" t="str">
            <v>MDELIVERY</v>
          </cell>
          <cell r="E4410" t="str">
            <v>DESPACHO</v>
          </cell>
          <cell r="F4410" t="str">
            <v>NORMAL</v>
          </cell>
          <cell r="G4410" t="str">
            <v>FT76149</v>
          </cell>
          <cell r="H4410">
            <v>44915</v>
          </cell>
          <cell r="I4410" t="str">
            <v>ENTREGADO</v>
          </cell>
          <cell r="J4410">
            <v>44916</v>
          </cell>
          <cell r="K4410" t="str">
            <v xml:space="preserve">Alex ProaNo_COBRA FACIL FABRACILISA S A </v>
          </cell>
          <cell r="L4410" t="str">
            <v>Av 6 de Diciembre N59 161 y Santa Lucia</v>
          </cell>
          <cell r="M4410" t="str">
            <v>1792489776001</v>
          </cell>
          <cell r="N4410" t="str">
            <v>0991937317 /0995525341</v>
          </cell>
          <cell r="O4410" t="str">
            <v/>
          </cell>
          <cell r="P4410" t="str">
            <v>QUITO</v>
          </cell>
          <cell r="Q4410" t="str">
            <v>QUITO</v>
          </cell>
          <cell r="R4410" t="str">
            <v>PICHINCHA</v>
          </cell>
          <cell r="T4410" t="str">
            <v>FLEXTRANS UIO</v>
          </cell>
          <cell r="U4410" t="str">
            <v>FLEXNETUIO_LOCAL</v>
          </cell>
          <cell r="V4410">
            <v>1</v>
          </cell>
          <cell r="W4410">
            <v>1</v>
          </cell>
          <cell r="X4410" t="str">
            <v>FLEXNET ECUADOR - MDELIVERY</v>
          </cell>
          <cell r="Y4410" t="str">
            <v>CALLE 28 DE JUNIO S/N Y GARCIA MORENO ENTRADA LLANO GRANDE</v>
          </cell>
        </row>
        <row r="4411">
          <cell r="A4411" t="str">
            <v>2478022</v>
          </cell>
          <cell r="B4411">
            <v>482857</v>
          </cell>
          <cell r="C4411" t="str">
            <v>2478022</v>
          </cell>
          <cell r="D4411" t="str">
            <v>MDELIVERY</v>
          </cell>
          <cell r="E4411" t="str">
            <v>DESPACHO</v>
          </cell>
          <cell r="F4411" t="str">
            <v>NORMAL</v>
          </cell>
          <cell r="G4411" t="str">
            <v>FT76145</v>
          </cell>
          <cell r="H4411">
            <v>44915</v>
          </cell>
          <cell r="I4411" t="str">
            <v>ENTREGADO</v>
          </cell>
          <cell r="J4411">
            <v>44916</v>
          </cell>
          <cell r="K4411" t="str">
            <v>CESAR CHAVEZ BARRIGA Y ASOCIADOS CIA LTDA_CESAR CHAVEZ BARRIGA Y ASOCIADOS CIA LTDA</v>
          </cell>
          <cell r="L4411" t="str">
            <v>Francisco Miranda N48 250 y Nicolas LOpez</v>
          </cell>
          <cell r="M4411" t="str">
            <v>1792083419001</v>
          </cell>
          <cell r="N4411" t="str">
            <v>0999081003</v>
          </cell>
          <cell r="O4411" t="str">
            <v/>
          </cell>
          <cell r="P4411" t="str">
            <v>QUITO</v>
          </cell>
          <cell r="Q4411" t="str">
            <v>QUITO</v>
          </cell>
          <cell r="R4411" t="str">
            <v>PICHINCHA</v>
          </cell>
          <cell r="T4411" t="str">
            <v>FLEXTRANS UIO</v>
          </cell>
          <cell r="U4411" t="str">
            <v>FLEXNETUIO_LOCAL</v>
          </cell>
          <cell r="V4411">
            <v>1</v>
          </cell>
          <cell r="W4411">
            <v>1</v>
          </cell>
          <cell r="X4411" t="str">
            <v>FLEXNET ECUADOR - MDELIVERY</v>
          </cell>
          <cell r="Y4411" t="str">
            <v>CALLE 28 DE JUNIO S/N Y GARCIA MORENO ENTRADA LLANO GRANDE</v>
          </cell>
        </row>
        <row r="4412">
          <cell r="A4412" t="str">
            <v>2478026</v>
          </cell>
          <cell r="B4412">
            <v>482859</v>
          </cell>
          <cell r="C4412" t="str">
            <v>2478026</v>
          </cell>
          <cell r="D4412" t="str">
            <v>MDELIVERY</v>
          </cell>
          <cell r="E4412" t="str">
            <v>DESPACHO</v>
          </cell>
          <cell r="F4412" t="str">
            <v>NORMAL</v>
          </cell>
          <cell r="G4412" t="str">
            <v>TF89975</v>
          </cell>
          <cell r="H4412">
            <v>44915</v>
          </cell>
          <cell r="I4412" t="str">
            <v>ENTREGADO</v>
          </cell>
          <cell r="J4412">
            <v>44916</v>
          </cell>
          <cell r="K4412" t="str">
            <v>JULIO CESAR TRESPALACIOS PALOMINO</v>
          </cell>
          <cell r="L4412" t="str">
            <v>AVENIDA FRANCISCO DE ORELLANA Y ALBERTO BORGUES: ANDES VISIÓN C.C. PLAZA ORELLANA LOCAL 7-8</v>
          </cell>
          <cell r="M4412" t="str">
            <v>1790558886001</v>
          </cell>
          <cell r="N4412" t="str">
            <v>0991010683</v>
          </cell>
          <cell r="P4412" t="str">
            <v>GUAYAQUIL</v>
          </cell>
          <cell r="Q4412" t="str">
            <v>GUAYAQUIL</v>
          </cell>
          <cell r="R4412" t="str">
            <v>GUAYAS</v>
          </cell>
          <cell r="T4412" t="str">
            <v>CARGO UNION</v>
          </cell>
          <cell r="U4412" t="str">
            <v>FLEXNETUIO_LOCAL</v>
          </cell>
          <cell r="V4412">
            <v>1</v>
          </cell>
          <cell r="W4412">
            <v>1</v>
          </cell>
          <cell r="X4412" t="str">
            <v>FLEXNET ECUADOR - MDELIVERY</v>
          </cell>
          <cell r="Y4412" t="str">
            <v>CALLE 28 DE JUNIO S/N Y GARCIA MORENO ENTRADA LLANO GRANDE</v>
          </cell>
        </row>
        <row r="4413">
          <cell r="A4413" t="str">
            <v>2478028</v>
          </cell>
          <cell r="B4413">
            <v>482860</v>
          </cell>
          <cell r="C4413" t="str">
            <v>2478028</v>
          </cell>
          <cell r="D4413" t="str">
            <v>MDELIVERY</v>
          </cell>
          <cell r="E4413" t="str">
            <v>DESPACHO</v>
          </cell>
          <cell r="F4413" t="str">
            <v>NORMAL</v>
          </cell>
          <cell r="G4413" t="str">
            <v>TF89804</v>
          </cell>
          <cell r="H4413">
            <v>44915</v>
          </cell>
          <cell r="I4413" t="str">
            <v>ENTREGADO</v>
          </cell>
          <cell r="J4413">
            <v>44916</v>
          </cell>
          <cell r="K4413" t="str">
            <v>ERIC MERCADO O PEDRO ILLESCAS_OMAR JESUS CONTRERAS QUINTO</v>
          </cell>
          <cell r="L4413" t="str">
            <v>ciudadela 9 de octubre calle tercera villa 306 y calle tercera casa de 2 pisos con rejas blancas sur de la ciudad</v>
          </cell>
          <cell r="M4413" t="str">
            <v>0958081176001</v>
          </cell>
          <cell r="N4413" t="str">
            <v>0995801473</v>
          </cell>
          <cell r="O4413" t="str">
            <v/>
          </cell>
          <cell r="P4413" t="str">
            <v>GUAYAQUIL</v>
          </cell>
          <cell r="Q4413" t="str">
            <v>GUAYAQUIL</v>
          </cell>
          <cell r="R4413" t="str">
            <v>GUAYAS</v>
          </cell>
          <cell r="T4413" t="str">
            <v>CARGO UNION</v>
          </cell>
          <cell r="U4413" t="str">
            <v>FLEXNETUIO_GYE</v>
          </cell>
          <cell r="V4413">
            <v>1</v>
          </cell>
          <cell r="W4413">
            <v>1</v>
          </cell>
          <cell r="X4413" t="str">
            <v>FLEXNET ECUADOR - MDELIVERY</v>
          </cell>
          <cell r="Y4413" t="str">
            <v>CALLE 28 DE JUNIO S/N Y GARCIA MORENO ENTRADA LLANO GRANDE</v>
          </cell>
        </row>
        <row r="4414">
          <cell r="A4414" t="str">
            <v>2478029</v>
          </cell>
          <cell r="B4414">
            <v>482861</v>
          </cell>
          <cell r="C4414" t="str">
            <v>2478029</v>
          </cell>
          <cell r="D4414" t="str">
            <v>MDELIVERY</v>
          </cell>
          <cell r="E4414" t="str">
            <v>DESPACHO</v>
          </cell>
          <cell r="F4414" t="str">
            <v>NORMAL</v>
          </cell>
          <cell r="G4414" t="str">
            <v>TF89830</v>
          </cell>
          <cell r="H4414">
            <v>44915</v>
          </cell>
          <cell r="I4414" t="str">
            <v>ENTREGADO</v>
          </cell>
          <cell r="J4414">
            <v>44916</v>
          </cell>
          <cell r="K4414" t="str">
            <v>Susana Ramirez o Hernando NiNo Tovar_BANCO DEL PACIFICO</v>
          </cell>
          <cell r="L4414" t="str">
            <v xml:space="preserve"> Luis Urdaneta 202 y Cordova PISO 1 LLAMAR AL CONTACTO AL LLEGAR PORQUE NO HAY TIMBRE edificio Blanco con franjas azules esquinero puerta junto a la Cafeteria sabores tambien esquinera </v>
          </cell>
          <cell r="M4414" t="str">
            <v>0990005737001</v>
          </cell>
          <cell r="N4414" t="str">
            <v>0997126549/0983169009</v>
          </cell>
          <cell r="O4414" t="str">
            <v/>
          </cell>
          <cell r="P4414" t="str">
            <v>GUAYAQUIL</v>
          </cell>
          <cell r="Q4414" t="str">
            <v>GUAYAQUIL</v>
          </cell>
          <cell r="R4414" t="str">
            <v>GUAYAS</v>
          </cell>
          <cell r="T4414" t="str">
            <v>CARGO UNION</v>
          </cell>
          <cell r="U4414" t="str">
            <v>FLEXNETUIO_GYE</v>
          </cell>
          <cell r="V4414">
            <v>1</v>
          </cell>
          <cell r="W4414">
            <v>1</v>
          </cell>
          <cell r="X4414" t="str">
            <v>FLEXNET ECUADOR - MDELIVERY</v>
          </cell>
          <cell r="Y4414" t="str">
            <v>CALLE 28 DE JUNIO S/N Y GARCIA MORENO ENTRADA LLANO GRANDE</v>
          </cell>
        </row>
        <row r="4415">
          <cell r="A4415" t="str">
            <v>2478031</v>
          </cell>
          <cell r="B4415">
            <v>482862</v>
          </cell>
          <cell r="C4415" t="str">
            <v>2478031</v>
          </cell>
          <cell r="D4415" t="str">
            <v>MDELIVERY</v>
          </cell>
          <cell r="E4415" t="str">
            <v>DESPACHO</v>
          </cell>
          <cell r="F4415" t="str">
            <v>NORMAL</v>
          </cell>
          <cell r="G4415" t="str">
            <v>031080002478031</v>
          </cell>
          <cell r="H4415">
            <v>44915</v>
          </cell>
          <cell r="I4415" t="str">
            <v>ENTREGADO</v>
          </cell>
          <cell r="J4415">
            <v>44916</v>
          </cell>
          <cell r="K4415" t="str">
            <v>MARIA AUGUSTA TAMAYO MALDONADO_MARIA AUGUSTA TAMAYO MALDONADO</v>
          </cell>
          <cell r="L4415" t="str">
            <v>SECTOR FICOA LOS MELOCOTONES 01 175 Y LAS LIMAS CASA ESQUINERA COLOR LADRILLO PORTON VERDE</v>
          </cell>
          <cell r="M4415" t="str">
            <v>1802379071001</v>
          </cell>
          <cell r="N4415" t="str">
            <v>0992740808/0984058527</v>
          </cell>
          <cell r="O4415" t="str">
            <v/>
          </cell>
          <cell r="P4415" t="str">
            <v>AMBATO</v>
          </cell>
          <cell r="Q4415" t="str">
            <v>AMBATO</v>
          </cell>
          <cell r="R4415" t="str">
            <v>TUNGURAHUA</v>
          </cell>
          <cell r="S4415" t="str">
            <v>AMBATO</v>
          </cell>
          <cell r="T4415" t="str">
            <v>TRAMACO</v>
          </cell>
          <cell r="U4415" t="str">
            <v>FLEXNETUIO_PROVINCIA</v>
          </cell>
          <cell r="V4415">
            <v>1</v>
          </cell>
          <cell r="W4415">
            <v>1</v>
          </cell>
          <cell r="X4415" t="str">
            <v>FLEXNET ECUADOR - MDELIVERY</v>
          </cell>
          <cell r="Y4415" t="str">
            <v>CALLE 28 DE JUNIO S/N Y GARCIA MORENO ENTRADA LLANO GRANDE</v>
          </cell>
        </row>
        <row r="4416">
          <cell r="A4416" t="str">
            <v>2478032</v>
          </cell>
          <cell r="B4416">
            <v>482863</v>
          </cell>
          <cell r="C4416" t="str">
            <v>2478032</v>
          </cell>
          <cell r="D4416" t="str">
            <v>MDELIVERY</v>
          </cell>
          <cell r="E4416" t="str">
            <v>DESPACHO</v>
          </cell>
          <cell r="F4416" t="str">
            <v>NORMAL</v>
          </cell>
          <cell r="G4416" t="str">
            <v>TF89828</v>
          </cell>
          <cell r="H4416">
            <v>44915</v>
          </cell>
          <cell r="I4416" t="str">
            <v>ENTREGADO</v>
          </cell>
          <cell r="J4416">
            <v>44916</v>
          </cell>
          <cell r="K4416" t="str">
            <v>MA FERNANDA DELGADO SANTANA o MICHELLE COPPIANO_BANCO DEL PACIFICO</v>
          </cell>
          <cell r="L4416" t="str">
            <v>P ICAZA 200 ENTRE PEDRO CARBO Y PICHINCHA PISO 2</v>
          </cell>
          <cell r="M4416" t="str">
            <v>0990005737001</v>
          </cell>
          <cell r="N4416" t="str">
            <v>0984488649/0983387403</v>
          </cell>
          <cell r="O4416" t="str">
            <v/>
          </cell>
          <cell r="P4416" t="str">
            <v>GUAYAQUIL</v>
          </cell>
          <cell r="Q4416" t="str">
            <v>GUAYAQUIL</v>
          </cell>
          <cell r="R4416" t="str">
            <v>GUAYAS</v>
          </cell>
          <cell r="T4416" t="str">
            <v>CARGO UNION</v>
          </cell>
          <cell r="U4416" t="str">
            <v>FLEXNETUIO_GYE</v>
          </cell>
          <cell r="V4416">
            <v>1</v>
          </cell>
          <cell r="W4416">
            <v>1</v>
          </cell>
          <cell r="X4416" t="str">
            <v>FLEXNET ECUADOR - MDELIVERY</v>
          </cell>
          <cell r="Y4416" t="str">
            <v>CALLE 28 DE JUNIO S/N Y GARCIA MORENO ENTRADA LLANO GRANDE</v>
          </cell>
        </row>
        <row r="4417">
          <cell r="A4417" t="str">
            <v>2478037</v>
          </cell>
          <cell r="B4417">
            <v>482864</v>
          </cell>
          <cell r="C4417" t="str">
            <v>2478037</v>
          </cell>
          <cell r="D4417" t="str">
            <v>MDELIVERY</v>
          </cell>
          <cell r="E4417" t="str">
            <v>DESPACHO</v>
          </cell>
          <cell r="F4417" t="str">
            <v>NORMAL</v>
          </cell>
          <cell r="G4417" t="str">
            <v>FT76196</v>
          </cell>
          <cell r="H4417">
            <v>44915</v>
          </cell>
          <cell r="I4417" t="str">
            <v>ENTREGADO</v>
          </cell>
          <cell r="J4417">
            <v>44916</v>
          </cell>
          <cell r="K4417" t="str">
            <v>CABEZAS CEVALLOS SILVANA ELIZABETH_BANCO DE LA PRODUCION S A PRODUBANCO</v>
          </cell>
          <cell r="L4417" t="str">
            <v>Av General Ruminahui y Decima Transversal C C San Luis Megamaxi PRODUBANCO</v>
          </cell>
          <cell r="M4417" t="str">
            <v>1790368718001</v>
          </cell>
          <cell r="N4417" t="str">
            <v>0969054474</v>
          </cell>
          <cell r="O4417" t="str">
            <v/>
          </cell>
          <cell r="P4417" t="str">
            <v>QUITO</v>
          </cell>
          <cell r="Q4417" t="str">
            <v>QUITO</v>
          </cell>
          <cell r="R4417" t="str">
            <v>PICHINCHA</v>
          </cell>
          <cell r="T4417" t="str">
            <v>FLEXTRANS UIO</v>
          </cell>
          <cell r="U4417" t="str">
            <v>FLEXNETUIO_LOCAL</v>
          </cell>
          <cell r="V4417">
            <v>1</v>
          </cell>
          <cell r="W4417">
            <v>1</v>
          </cell>
          <cell r="X4417" t="str">
            <v>FLEXNET ECUADOR - MDELIVERY</v>
          </cell>
          <cell r="Y4417" t="str">
            <v>CALLE 28 DE JUNIO S/N Y GARCIA MORENO ENTRADA LLANO GRANDE</v>
          </cell>
        </row>
        <row r="4418">
          <cell r="A4418" t="str">
            <v>2478039</v>
          </cell>
          <cell r="B4418">
            <v>482865</v>
          </cell>
          <cell r="C4418" t="str">
            <v>2478039</v>
          </cell>
          <cell r="D4418" t="str">
            <v>MDELIVERY</v>
          </cell>
          <cell r="E4418" t="str">
            <v>DESPACHO</v>
          </cell>
          <cell r="F4418" t="str">
            <v>NORMAL</v>
          </cell>
          <cell r="G4418" t="str">
            <v>FT76141</v>
          </cell>
          <cell r="H4418">
            <v>44915</v>
          </cell>
          <cell r="I4418" t="str">
            <v>ENTREGADO</v>
          </cell>
          <cell r="J4418">
            <v>44916</v>
          </cell>
          <cell r="K4418" t="str">
            <v xml:space="preserve">Christian Fracisco Guadalima Soto_PROTEANFARMS CIA LTDA </v>
          </cell>
          <cell r="L4418" t="str">
            <v>Sector Tumbaco 5 OE1 131 y Juan Montalvo</v>
          </cell>
          <cell r="M4418" t="str">
            <v>1792595258001</v>
          </cell>
          <cell r="N4418" t="str">
            <v>0983477712</v>
          </cell>
          <cell r="O4418" t="str">
            <v/>
          </cell>
          <cell r="P4418" t="str">
            <v>QUITO</v>
          </cell>
          <cell r="Q4418" t="str">
            <v>QUITO</v>
          </cell>
          <cell r="R4418" t="str">
            <v>PICHINCHA</v>
          </cell>
          <cell r="T4418" t="str">
            <v>FLEXTRANS UIO</v>
          </cell>
          <cell r="U4418" t="str">
            <v>FLEXNETUIO_LOCAL</v>
          </cell>
          <cell r="V4418">
            <v>1</v>
          </cell>
          <cell r="W4418">
            <v>1</v>
          </cell>
          <cell r="X4418" t="str">
            <v>FLEXNET ECUADOR - MDELIVERY</v>
          </cell>
          <cell r="Y4418" t="str">
            <v>CALLE 28 DE JUNIO S/N Y GARCIA MORENO ENTRADA LLANO GRANDE</v>
          </cell>
        </row>
        <row r="4419">
          <cell r="A4419" t="str">
            <v>2478040</v>
          </cell>
          <cell r="B4419">
            <v>482866</v>
          </cell>
          <cell r="C4419" t="str">
            <v>2478040</v>
          </cell>
          <cell r="D4419" t="str">
            <v>MDELIVERY</v>
          </cell>
          <cell r="E4419" t="str">
            <v>DESPACHO</v>
          </cell>
          <cell r="F4419" t="str">
            <v>NORMAL</v>
          </cell>
          <cell r="G4419" t="str">
            <v>FT76146</v>
          </cell>
          <cell r="H4419">
            <v>44915</v>
          </cell>
          <cell r="I4419" t="str">
            <v>ENTREGADO</v>
          </cell>
          <cell r="J4419">
            <v>44916</v>
          </cell>
          <cell r="K4419" t="str">
            <v>JUAN JOSE QUIROZ NAVEDA_JUAN JOSE QUIROZ NAVEDA</v>
          </cell>
          <cell r="L4419" t="str">
            <v>TUMBACO ALBA CALDERON CONJUNTO SIERRA MORENA CASA B3 Y AVENIDA INTEROCEANICA COMO REFERENCIA ES FRENTE A RAPIFRENOS Y FRENTE AL COLEGIO COMPUTER WORD</v>
          </cell>
          <cell r="M4419" t="str">
            <v>1722769930001</v>
          </cell>
          <cell r="N4419" t="str">
            <v>0984637453/0987530684</v>
          </cell>
          <cell r="O4419" t="str">
            <v/>
          </cell>
          <cell r="P4419" t="str">
            <v>QUITO</v>
          </cell>
          <cell r="Q4419" t="str">
            <v>QUITO</v>
          </cell>
          <cell r="R4419" t="str">
            <v>PICHINCHA</v>
          </cell>
          <cell r="T4419" t="str">
            <v>FLEXTRANS UIO</v>
          </cell>
          <cell r="U4419" t="str">
            <v>FLEXNETUIO_LOCAL</v>
          </cell>
          <cell r="V4419">
            <v>1</v>
          </cell>
          <cell r="W4419">
            <v>1</v>
          </cell>
          <cell r="X4419" t="str">
            <v>FLEXNET ECUADOR - MDELIVERY</v>
          </cell>
          <cell r="Y4419" t="str">
            <v>CALLE 28 DE JUNIO S/N Y GARCIA MORENO ENTRADA LLANO GRANDE</v>
          </cell>
        </row>
        <row r="4420">
          <cell r="A4420" t="str">
            <v>2478041</v>
          </cell>
          <cell r="B4420">
            <v>482867</v>
          </cell>
          <cell r="C4420" t="str">
            <v>2478041</v>
          </cell>
          <cell r="D4420" t="str">
            <v>MDELIVERY</v>
          </cell>
          <cell r="E4420" t="str">
            <v>DESPACHO</v>
          </cell>
          <cell r="F4420" t="str">
            <v>NORMAL</v>
          </cell>
          <cell r="G4420" t="str">
            <v>FT76195</v>
          </cell>
          <cell r="H4420">
            <v>44915</v>
          </cell>
          <cell r="I4420" t="str">
            <v>ENTREGADO</v>
          </cell>
          <cell r="J4420">
            <v>44916</v>
          </cell>
          <cell r="K4420" t="str">
            <v>BELEN ALENCASTRO_EDESA SA</v>
          </cell>
          <cell r="L4420" t="str">
            <v>Av Moran Valverde y Tnte Hugo Ortiz Edesa</v>
          </cell>
          <cell r="M4420" t="str">
            <v>1790160653001</v>
          </cell>
          <cell r="N4420" t="str">
            <v>0999987876</v>
          </cell>
          <cell r="O4420" t="str">
            <v/>
          </cell>
          <cell r="P4420" t="str">
            <v>QUITO</v>
          </cell>
          <cell r="Q4420" t="str">
            <v>QUITO</v>
          </cell>
          <cell r="R4420" t="str">
            <v>PICHINCHA</v>
          </cell>
          <cell r="T4420" t="str">
            <v>FLEXTRANS UIO</v>
          </cell>
          <cell r="U4420" t="str">
            <v>FLEXNETUIO_LOCAL</v>
          </cell>
          <cell r="V4420">
            <v>1</v>
          </cell>
          <cell r="W4420">
            <v>1</v>
          </cell>
          <cell r="X4420" t="str">
            <v>FLEXNET ECUADOR - MDELIVERY</v>
          </cell>
          <cell r="Y4420" t="str">
            <v>CALLE 28 DE JUNIO S/N Y GARCIA MORENO ENTRADA LLANO GRANDE</v>
          </cell>
        </row>
        <row r="4421">
          <cell r="A4421" t="str">
            <v>2478045</v>
          </cell>
          <cell r="B4421">
            <v>482868</v>
          </cell>
          <cell r="C4421" t="str">
            <v>2478045</v>
          </cell>
          <cell r="D4421" t="str">
            <v>MDELIVERY</v>
          </cell>
          <cell r="E4421" t="str">
            <v>DESPACHO</v>
          </cell>
          <cell r="F4421" t="str">
            <v>NORMAL</v>
          </cell>
          <cell r="G4421" t="str">
            <v>IC3950</v>
          </cell>
          <cell r="H4421">
            <v>44915</v>
          </cell>
          <cell r="I4421" t="str">
            <v>ENTREGADO</v>
          </cell>
          <cell r="J4421">
            <v>44916</v>
          </cell>
          <cell r="K4421" t="str">
            <v xml:space="preserve">Juan Lozano_INDIAN MOTOS INMOT S A </v>
          </cell>
          <cell r="L4421" t="str">
            <v>Gran Colombia y Manzaneros Oficinas INMOT BAJAJ MOTOS CUENCA</v>
          </cell>
          <cell r="M4421" t="str">
            <v>0190365751001</v>
          </cell>
          <cell r="N4421" t="str">
            <v>0989863060</v>
          </cell>
          <cell r="O4421" t="str">
            <v/>
          </cell>
          <cell r="P4421" t="str">
            <v>CUENCA</v>
          </cell>
          <cell r="Q4421" t="str">
            <v>CUENCA</v>
          </cell>
          <cell r="R4421" t="str">
            <v>AZUAY</v>
          </cell>
          <cell r="T4421" t="str">
            <v>ITSACOURIER</v>
          </cell>
          <cell r="U4421" t="str">
            <v>FLEXNETUIO_PROVINCIA</v>
          </cell>
          <cell r="V4421">
            <v>1</v>
          </cell>
          <cell r="W4421">
            <v>1</v>
          </cell>
          <cell r="X4421" t="str">
            <v>FLEXNET ECUADOR - MDELIVERY</v>
          </cell>
          <cell r="Y4421" t="str">
            <v>CALLE 28 DE JUNIO S/N Y GARCIA MORENO ENTRADA LLANO GRANDE</v>
          </cell>
        </row>
        <row r="4422">
          <cell r="A4422" t="str">
            <v>2478047</v>
          </cell>
          <cell r="B4422">
            <v>482869</v>
          </cell>
          <cell r="C4422" t="str">
            <v>2478047</v>
          </cell>
          <cell r="D4422" t="str">
            <v>MDELIVERY</v>
          </cell>
          <cell r="E4422" t="str">
            <v>DESPACHO</v>
          </cell>
          <cell r="F4422" t="str">
            <v>NORMAL</v>
          </cell>
          <cell r="G4422" t="str">
            <v>FT76147</v>
          </cell>
          <cell r="H4422">
            <v>44915</v>
          </cell>
          <cell r="I4422" t="str">
            <v>ENTREGADO</v>
          </cell>
          <cell r="J4422">
            <v>44916</v>
          </cell>
          <cell r="K4422" t="str">
            <v>ANDREA KATHERINE MASACHE RIVERA_ANDREA KATHERINE MASACHE RIVERA</v>
          </cell>
          <cell r="L4422" t="str">
            <v>TUMBACO ALBA CALDERON CONJUNTO SIERRA MORENA CASA B3 Y AVENIDA INTEROCEANICA COMO REFERENCIA ES FRENTE A RAPIFRENOS Y FRENTE AL COLEGIO COMPUTER WORD</v>
          </cell>
          <cell r="M4422" t="str">
            <v>1715069660001</v>
          </cell>
          <cell r="N4422" t="str">
            <v>0987530684/0984637453</v>
          </cell>
          <cell r="O4422" t="str">
            <v/>
          </cell>
          <cell r="P4422" t="str">
            <v>QUITO</v>
          </cell>
          <cell r="Q4422" t="str">
            <v>QUITO</v>
          </cell>
          <cell r="R4422" t="str">
            <v>PICHINCHA</v>
          </cell>
          <cell r="T4422" t="str">
            <v>FLEXTRANS UIO</v>
          </cell>
          <cell r="U4422" t="str">
            <v>FLEXNETUIO_LOCAL</v>
          </cell>
          <cell r="V4422">
            <v>1</v>
          </cell>
          <cell r="W4422">
            <v>1</v>
          </cell>
          <cell r="X4422" t="str">
            <v>FLEXNET ECUADOR - MDELIVERY</v>
          </cell>
          <cell r="Y4422" t="str">
            <v>CALLE 28 DE JUNIO S/N Y GARCIA MORENO ENTRADA LLANO GRANDE</v>
          </cell>
        </row>
        <row r="4423">
          <cell r="A4423" t="str">
            <v>2478048</v>
          </cell>
          <cell r="B4423">
            <v>482870</v>
          </cell>
          <cell r="C4423" t="str">
            <v>2478048</v>
          </cell>
          <cell r="D4423" t="str">
            <v>MDELIVERY</v>
          </cell>
          <cell r="E4423" t="str">
            <v>DESPACHO</v>
          </cell>
          <cell r="F4423" t="str">
            <v>NORMAL</v>
          </cell>
          <cell r="G4423" t="str">
            <v>TF89803</v>
          </cell>
          <cell r="H4423">
            <v>44915</v>
          </cell>
          <cell r="I4423" t="str">
            <v>ENTREGADO</v>
          </cell>
          <cell r="J4423">
            <v>44916</v>
          </cell>
          <cell r="K4423" t="str">
            <v>ERIC MERCADO O PEDRO ILLESCAS_VICENTE ALBERTO MORALES MARQUEZ</v>
          </cell>
          <cell r="L4423" t="str">
            <v>ciudadela 9 de octubre calle tercera villa 306 y calle tercera casa de 2 pisos con rejas blancas sur de la ciudad</v>
          </cell>
          <cell r="M4423" t="str">
            <v>0928898006001</v>
          </cell>
          <cell r="N4423" t="str">
            <v>0995801473</v>
          </cell>
          <cell r="O4423" t="str">
            <v/>
          </cell>
          <cell r="P4423" t="str">
            <v>GUAYAQUIL</v>
          </cell>
          <cell r="Q4423" t="str">
            <v>GUAYAQUIL</v>
          </cell>
          <cell r="R4423" t="str">
            <v>GUAYAS</v>
          </cell>
          <cell r="T4423" t="str">
            <v>CARGO UNION</v>
          </cell>
          <cell r="U4423" t="str">
            <v>FLEXNETUIO_GYE</v>
          </cell>
          <cell r="V4423">
            <v>1</v>
          </cell>
          <cell r="W4423">
            <v>1</v>
          </cell>
          <cell r="X4423" t="str">
            <v>FLEXNET ECUADOR - MDELIVERY</v>
          </cell>
          <cell r="Y4423" t="str">
            <v>CALLE 28 DE JUNIO S/N Y GARCIA MORENO ENTRADA LLANO GRANDE</v>
          </cell>
        </row>
        <row r="4424">
          <cell r="A4424" t="str">
            <v>2478049</v>
          </cell>
          <cell r="B4424">
            <v>482871</v>
          </cell>
          <cell r="C4424" t="str">
            <v>2478049</v>
          </cell>
          <cell r="D4424" t="str">
            <v>MDELIVERY</v>
          </cell>
          <cell r="E4424" t="str">
            <v>DESPACHO</v>
          </cell>
          <cell r="F4424" t="str">
            <v>NORMAL</v>
          </cell>
          <cell r="G4424" t="str">
            <v>TF89796</v>
          </cell>
          <cell r="H4424">
            <v>44915</v>
          </cell>
          <cell r="I4424" t="str">
            <v>ENTREGADO</v>
          </cell>
          <cell r="J4424">
            <v>44916</v>
          </cell>
          <cell r="K4424" t="str">
            <v>ADRIANA LUCIA PINELA GUZMAN_ADRIANA LUCIA PINELA GUZMAN</v>
          </cell>
          <cell r="L4424" t="str">
            <v>DR EMILIO ROMERO Y AV BENJAMIN CARRION EDIFICIO ESQ LABRA QUE LABRA EMPANADAS ALBORADA 6TA ETAPA MZ 601 VILLA 1 PISO 1 OFICINA</v>
          </cell>
          <cell r="M4424" t="str">
            <v>0907597702001</v>
          </cell>
          <cell r="N4424" t="str">
            <v>0983454026</v>
          </cell>
          <cell r="O4424" t="str">
            <v/>
          </cell>
          <cell r="P4424" t="str">
            <v>GUAYAQUIL</v>
          </cell>
          <cell r="Q4424" t="str">
            <v>GUAYAQUIL</v>
          </cell>
          <cell r="R4424" t="str">
            <v>GUAYAS</v>
          </cell>
          <cell r="T4424" t="str">
            <v>CARGO UNION</v>
          </cell>
          <cell r="U4424" t="str">
            <v>FLEXNETUIO_GYE</v>
          </cell>
          <cell r="V4424">
            <v>1</v>
          </cell>
          <cell r="W4424">
            <v>1</v>
          </cell>
          <cell r="X4424" t="str">
            <v>FLEXNET ECUADOR - MDELIVERY</v>
          </cell>
          <cell r="Y4424" t="str">
            <v>CALLE 28 DE JUNIO S/N Y GARCIA MORENO ENTRADA LLANO GRANDE</v>
          </cell>
        </row>
        <row r="4425">
          <cell r="A4425" t="str">
            <v>2478057</v>
          </cell>
          <cell r="B4425">
            <v>482872</v>
          </cell>
          <cell r="C4425" t="str">
            <v>2478057</v>
          </cell>
          <cell r="D4425" t="str">
            <v>MDELIVERY</v>
          </cell>
          <cell r="E4425" t="str">
            <v>DESPACHO</v>
          </cell>
          <cell r="F4425" t="str">
            <v>NORMAL</v>
          </cell>
          <cell r="G4425" t="str">
            <v>FT76193</v>
          </cell>
          <cell r="H4425">
            <v>44915</v>
          </cell>
          <cell r="I4425" t="str">
            <v>ENTREGADO</v>
          </cell>
          <cell r="J4425">
            <v>44916</v>
          </cell>
          <cell r="K4425" t="str">
            <v>Sofia Alexandra Benitez Recalde_ACT 49241 1</v>
          </cell>
          <cell r="L4425" t="str">
            <v xml:space="preserve"> PICHINCHA QUITO Holcim Planta Quito Norte Av Manuel Zambrano 200 </v>
          </cell>
          <cell r="M4425" t="str">
            <v>0992424222001</v>
          </cell>
          <cell r="N4425" t="str">
            <v>0987383995</v>
          </cell>
          <cell r="O4425" t="str">
            <v/>
          </cell>
          <cell r="P4425" t="str">
            <v>QUITO</v>
          </cell>
          <cell r="Q4425" t="str">
            <v>QUITO</v>
          </cell>
          <cell r="R4425" t="str">
            <v>PICHINCHA</v>
          </cell>
          <cell r="T4425" t="str">
            <v>FLEXTRANS UIO</v>
          </cell>
          <cell r="U4425" t="str">
            <v>FLEXNETUIO_LOCAL</v>
          </cell>
          <cell r="V4425">
            <v>1</v>
          </cell>
          <cell r="W4425">
            <v>1</v>
          </cell>
          <cell r="X4425" t="str">
            <v>FLEXNET ECUADOR - MDELIVERY</v>
          </cell>
          <cell r="Y4425" t="str">
            <v>CALLE 28 DE JUNIO S/N Y GARCIA MORENO ENTRADA LLANO GRANDE</v>
          </cell>
        </row>
        <row r="4426">
          <cell r="A4426" t="str">
            <v>2478058</v>
          </cell>
          <cell r="B4426">
            <v>482873</v>
          </cell>
          <cell r="C4426" t="str">
            <v>2478058</v>
          </cell>
          <cell r="D4426" t="str">
            <v>MDELIVERY</v>
          </cell>
          <cell r="E4426" t="str">
            <v>DESPACHO</v>
          </cell>
          <cell r="F4426" t="str">
            <v>NORMAL</v>
          </cell>
          <cell r="G4426" t="str">
            <v>TF89802</v>
          </cell>
          <cell r="H4426">
            <v>44915</v>
          </cell>
          <cell r="I4426" t="str">
            <v>ENTREGADO</v>
          </cell>
          <cell r="J4426">
            <v>44916</v>
          </cell>
          <cell r="K4426" t="str">
            <v>ADRIANA ANGEL_CITIUS CIA LTDA CITIUSCIA</v>
          </cell>
          <cell r="L4426" t="str">
            <v xml:space="preserve"> GUAYAS GUAYAQUIL Cdla Kennedy Norte Mz 801 Solar 3 Av Jose Castillo y Nahim Isaias Edificio Citius </v>
          </cell>
          <cell r="M4426" t="str">
            <v>0991477365001</v>
          </cell>
          <cell r="N4426" t="str">
            <v>0982421649</v>
          </cell>
          <cell r="O4426" t="str">
            <v/>
          </cell>
          <cell r="P4426" t="str">
            <v>GUAYAQUIL</v>
          </cell>
          <cell r="Q4426" t="str">
            <v>GUAYAQUIL</v>
          </cell>
          <cell r="R4426" t="str">
            <v>GUAYAS</v>
          </cell>
          <cell r="T4426" t="str">
            <v>CARGO UNION</v>
          </cell>
          <cell r="U4426" t="str">
            <v>FLEXNETUIO_GYE</v>
          </cell>
          <cell r="V4426">
            <v>1</v>
          </cell>
          <cell r="W4426">
            <v>1</v>
          </cell>
          <cell r="X4426" t="str">
            <v>FLEXNET ECUADOR - MDELIVERY</v>
          </cell>
          <cell r="Y4426" t="str">
            <v>CALLE 28 DE JUNIO S/N Y GARCIA MORENO ENTRADA LLANO GRANDE</v>
          </cell>
        </row>
        <row r="4427">
          <cell r="A4427" t="str">
            <v>2478059</v>
          </cell>
          <cell r="B4427">
            <v>482874</v>
          </cell>
          <cell r="C4427" t="str">
            <v>2478059</v>
          </cell>
          <cell r="D4427" t="str">
            <v>MDELIVERY</v>
          </cell>
          <cell r="E4427" t="str">
            <v>DESPACHO</v>
          </cell>
          <cell r="F4427" t="str">
            <v>NORMAL</v>
          </cell>
          <cell r="G4427" t="str">
            <v>031080002478059</v>
          </cell>
          <cell r="H4427">
            <v>44915</v>
          </cell>
          <cell r="I4427" t="str">
            <v>ENTREGADO</v>
          </cell>
          <cell r="J4427">
            <v>44916</v>
          </cell>
          <cell r="K4427" t="str">
            <v>VACA MORAN CEIFFER RAQUEL_PEREZ VACA KEVIN ANTONI0</v>
          </cell>
          <cell r="L4427" t="str">
            <v xml:space="preserve"> Urbanizacion Ricpamba Jose Antonio Lequerica Y Eleodoro Diaz de la Madrid Casa de 4 pisos color blanco con cafe REF Diagonal a la hacienda las Manolas </v>
          </cell>
          <cell r="M4427" t="str">
            <v>0604418921001</v>
          </cell>
          <cell r="N4427" t="str">
            <v>0992989619</v>
          </cell>
          <cell r="O4427" t="str">
            <v/>
          </cell>
          <cell r="P4427" t="str">
            <v>RIOBAMBA</v>
          </cell>
          <cell r="Q4427" t="str">
            <v>RIOBAMBA</v>
          </cell>
          <cell r="R4427" t="str">
            <v>CHIMBORAZO</v>
          </cell>
          <cell r="T4427" t="str">
            <v>TRAMACO</v>
          </cell>
          <cell r="U4427" t="str">
            <v>FLEXNETUIO_PROVINCIA</v>
          </cell>
          <cell r="V4427">
            <v>1</v>
          </cell>
          <cell r="W4427">
            <v>1</v>
          </cell>
          <cell r="X4427" t="str">
            <v>FLEXNET ECUADOR - MDELIVERY</v>
          </cell>
          <cell r="Y4427" t="str">
            <v>CALLE 28 DE JUNIO S/N Y GARCIA MORENO ENTRADA LLANO GRANDE</v>
          </cell>
        </row>
        <row r="4428">
          <cell r="A4428" t="str">
            <v>2478060</v>
          </cell>
          <cell r="B4428">
            <v>482875</v>
          </cell>
          <cell r="C4428" t="str">
            <v>2478060</v>
          </cell>
          <cell r="D4428" t="str">
            <v>MDELIVERY</v>
          </cell>
          <cell r="E4428" t="str">
            <v>DESPACHO</v>
          </cell>
          <cell r="F4428" t="str">
            <v>NORMAL</v>
          </cell>
          <cell r="G4428" t="str">
            <v>031080002478060</v>
          </cell>
          <cell r="H4428">
            <v>44915</v>
          </cell>
          <cell r="I4428" t="str">
            <v>ENTREGADO</v>
          </cell>
          <cell r="J4428">
            <v>44916</v>
          </cell>
          <cell r="K4428" t="str">
            <v>SUMBA SUMBA EDISSON PATRICIO_SUMBA SUMBA EDISSON PATRICIO</v>
          </cell>
          <cell r="L4428" t="str">
            <v>calle panamericana diagonal a la iglesia de septimo dia casa de un piso color crema</v>
          </cell>
          <cell r="M4428" t="str">
            <v>0707077632001</v>
          </cell>
          <cell r="N4428" t="str">
            <v>0979211805</v>
          </cell>
          <cell r="O4428" t="str">
            <v/>
          </cell>
          <cell r="P4428" t="str">
            <v>EL GUABO</v>
          </cell>
          <cell r="Q4428" t="str">
            <v>EL GUABO</v>
          </cell>
          <cell r="R4428" t="str">
            <v>EL ORO</v>
          </cell>
          <cell r="T4428" t="str">
            <v>TRAMACO</v>
          </cell>
          <cell r="U4428" t="str">
            <v>FLEXNETUIO_PROVINCIA</v>
          </cell>
          <cell r="V4428">
            <v>1</v>
          </cell>
          <cell r="W4428">
            <v>1</v>
          </cell>
          <cell r="X4428" t="str">
            <v>FLEXNET ECUADOR - MDELIVERY</v>
          </cell>
          <cell r="Y4428" t="str">
            <v>CALLE 28 DE JUNIO S/N Y GARCIA MORENO ENTRADA LLANO GRANDE</v>
          </cell>
        </row>
        <row r="4429">
          <cell r="A4429" t="str">
            <v>2478062</v>
          </cell>
          <cell r="B4429">
            <v>482876</v>
          </cell>
          <cell r="C4429" t="str">
            <v>2478062</v>
          </cell>
          <cell r="D4429" t="str">
            <v>MDELIVERY</v>
          </cell>
          <cell r="E4429" t="str">
            <v>DESPACHO</v>
          </cell>
          <cell r="F4429" t="str">
            <v>NORMAL</v>
          </cell>
          <cell r="G4429" t="str">
            <v>031080002478062</v>
          </cell>
          <cell r="H4429">
            <v>44915</v>
          </cell>
          <cell r="I4429" t="str">
            <v>ENTREGADO</v>
          </cell>
          <cell r="J4429">
            <v>44916</v>
          </cell>
          <cell r="K4429" t="str">
            <v>JUAN XAVIER ARGUELLO LOPEZ_JUAN XAVIER ARGUELLO LOPEZ</v>
          </cell>
          <cell r="L4429" t="str">
            <v>Membrillos 0158 y Tunas Ficoa cdla Albornoz</v>
          </cell>
          <cell r="M4429" t="str">
            <v>1802354314001</v>
          </cell>
          <cell r="N4429" t="str">
            <v>0999911306</v>
          </cell>
          <cell r="O4429" t="str">
            <v/>
          </cell>
          <cell r="P4429" t="str">
            <v>AMBATO</v>
          </cell>
          <cell r="Q4429" t="str">
            <v>AMBATO</v>
          </cell>
          <cell r="R4429" t="str">
            <v>TUNGURAHUA</v>
          </cell>
          <cell r="S4429" t="str">
            <v>AMBATO</v>
          </cell>
          <cell r="T4429" t="str">
            <v>TRAMACO</v>
          </cell>
          <cell r="U4429" t="str">
            <v>FLEXNETUIO_PROVINCIA</v>
          </cell>
          <cell r="V4429">
            <v>1</v>
          </cell>
          <cell r="W4429">
            <v>1</v>
          </cell>
          <cell r="X4429" t="str">
            <v>FLEXNET ECUADOR - MDELIVERY</v>
          </cell>
          <cell r="Y4429" t="str">
            <v>CALLE 28 DE JUNIO S/N Y GARCIA MORENO ENTRADA LLANO GRANDE</v>
          </cell>
        </row>
        <row r="4430">
          <cell r="A4430" t="str">
            <v>2478064</v>
          </cell>
          <cell r="B4430">
            <v>482877</v>
          </cell>
          <cell r="C4430" t="str">
            <v>2478064</v>
          </cell>
          <cell r="D4430" t="str">
            <v>MDELIVERY</v>
          </cell>
          <cell r="E4430" t="str">
            <v>DESPACHO</v>
          </cell>
          <cell r="F4430" t="str">
            <v>DERIVADO PICK UP</v>
          </cell>
          <cell r="G4430" t="str">
            <v>031080002478064</v>
          </cell>
          <cell r="H4430">
            <v>44915</v>
          </cell>
          <cell r="I4430" t="str">
            <v>ENTREGADO</v>
          </cell>
          <cell r="J4430">
            <v>44919</v>
          </cell>
          <cell r="K4430" t="str">
            <v>JORGE FERNANDO BERNAL MOLINA_JORGE FERNANDO BERNAL MOLINA</v>
          </cell>
          <cell r="L4430" t="str">
            <v>AZUAY RETIRO AGENCIA TRAMACO CUENCA CENTRO OCTAVIO DIAZ 4 11 ENTRE REPuBLICA Y GONZaLEZ SUAREZ RETIRO AGENCIA TRAMACO CUENCA CENTRO</v>
          </cell>
          <cell r="M4430" t="str">
            <v>0301231619001</v>
          </cell>
          <cell r="N4430" t="str">
            <v>0987005568</v>
          </cell>
          <cell r="O4430" t="str">
            <v/>
          </cell>
          <cell r="P4430" t="str">
            <v>CUENCA</v>
          </cell>
          <cell r="Q4430" t="str">
            <v>CUENCA</v>
          </cell>
          <cell r="R4430" t="str">
            <v>AZUAY</v>
          </cell>
          <cell r="T4430" t="str">
            <v>TRAMACO</v>
          </cell>
          <cell r="U4430" t="str">
            <v>FLEXNETUIO_PROVINCIA</v>
          </cell>
          <cell r="V4430">
            <v>1</v>
          </cell>
          <cell r="W4430">
            <v>1</v>
          </cell>
          <cell r="X4430" t="str">
            <v>FLEXNET ECUADOR - MDELIVERY</v>
          </cell>
          <cell r="Y4430" t="str">
            <v>CALLE 28 DE JUNIO S/N Y GARCIA MORENO ENTRADA LLANO GRANDE</v>
          </cell>
        </row>
        <row r="4431">
          <cell r="A4431" t="str">
            <v>2477958</v>
          </cell>
          <cell r="B4431">
            <v>482814</v>
          </cell>
          <cell r="C4431" t="str">
            <v>2477958</v>
          </cell>
          <cell r="D4431" t="str">
            <v>MDELIVERY</v>
          </cell>
          <cell r="E4431" t="str">
            <v>DESPACHO</v>
          </cell>
          <cell r="F4431" t="str">
            <v>EXPRESS</v>
          </cell>
          <cell r="G4431" t="str">
            <v>TS8037</v>
          </cell>
          <cell r="H4431">
            <v>44915</v>
          </cell>
          <cell r="I4431" t="str">
            <v>ENTREGADO</v>
          </cell>
          <cell r="J4431">
            <v>44915</v>
          </cell>
          <cell r="K4431" t="str">
            <v xml:space="preserve">DAYSI FLORES_KANTAR INSIGHTS ECUADOR S A </v>
          </cell>
          <cell r="L4431" t="str">
            <v xml:space="preserve"> PICHINCHA QUITO SHYRIS NA PORTUGAL Edificio Portiamo Shyris y Portugal </v>
          </cell>
          <cell r="M4431" t="str">
            <v>1791838149001</v>
          </cell>
          <cell r="N4431" t="str">
            <v>0984862773</v>
          </cell>
          <cell r="O4431" t="str">
            <v/>
          </cell>
          <cell r="P4431" t="str">
            <v>QUITO</v>
          </cell>
          <cell r="Q4431" t="str">
            <v>QUITO</v>
          </cell>
          <cell r="R4431" t="str">
            <v>PICHINCHA</v>
          </cell>
          <cell r="T4431" t="str">
            <v>TRANSERVISS</v>
          </cell>
          <cell r="U4431" t="str">
            <v>FLEXNETUIO_LOCAL</v>
          </cell>
          <cell r="V4431">
            <v>1</v>
          </cell>
          <cell r="W4431">
            <v>1</v>
          </cell>
          <cell r="X4431" t="str">
            <v>FLEXNET ECUADOR - MDELIVERY</v>
          </cell>
          <cell r="Y4431" t="str">
            <v>CALLE 28 DE JUNIO S/N Y GARCIA MORENO ENTRADA LLANO GRANDE</v>
          </cell>
        </row>
        <row r="4432">
          <cell r="A4432" t="str">
            <v>2477959</v>
          </cell>
          <cell r="B4432">
            <v>482815</v>
          </cell>
          <cell r="C4432" t="str">
            <v>2477959</v>
          </cell>
          <cell r="D4432" t="str">
            <v>MDELIVERY</v>
          </cell>
          <cell r="E4432" t="str">
            <v>DESPACHO</v>
          </cell>
          <cell r="F4432" t="str">
            <v>EXPRESS</v>
          </cell>
          <cell r="G4432" t="str">
            <v>TS8036</v>
          </cell>
          <cell r="H4432">
            <v>44915</v>
          </cell>
          <cell r="I4432" t="str">
            <v>ENTREGADO</v>
          </cell>
          <cell r="J4432">
            <v>44915</v>
          </cell>
          <cell r="K4432" t="str">
            <v xml:space="preserve">Karla Verdezoto_MULTICINES S A </v>
          </cell>
          <cell r="L4432" t="str">
            <v xml:space="preserve"> Av Gonzalez Suarez N27 317 y San Ignacio Edificio Delta </v>
          </cell>
          <cell r="M4432" t="str">
            <v>1791309863001</v>
          </cell>
          <cell r="N4432" t="str">
            <v>0998053432</v>
          </cell>
          <cell r="O4432" t="str">
            <v/>
          </cell>
          <cell r="P4432" t="str">
            <v>QUITO</v>
          </cell>
          <cell r="Q4432" t="str">
            <v>QUITO</v>
          </cell>
          <cell r="R4432" t="str">
            <v>PICHINCHA</v>
          </cell>
          <cell r="T4432" t="str">
            <v>TRANSERVISS</v>
          </cell>
          <cell r="U4432" t="str">
            <v>FLEXNETUIO_LOCAL</v>
          </cell>
          <cell r="V4432">
            <v>1</v>
          </cell>
          <cell r="W4432">
            <v>1</v>
          </cell>
          <cell r="X4432" t="str">
            <v>FLEXNET ECUADOR - MDELIVERY</v>
          </cell>
          <cell r="Y4432" t="str">
            <v>CALLE 28 DE JUNIO S/N Y GARCIA MORENO ENTRADA LLANO GRANDE</v>
          </cell>
        </row>
        <row r="4433">
          <cell r="A4433" t="str">
            <v>2477961</v>
          </cell>
          <cell r="B4433">
            <v>482816</v>
          </cell>
          <cell r="C4433" t="str">
            <v>2477961</v>
          </cell>
          <cell r="D4433" t="str">
            <v>MDELIVERY</v>
          </cell>
          <cell r="E4433" t="str">
            <v>DESPACHO</v>
          </cell>
          <cell r="F4433" t="str">
            <v>EXPRESS</v>
          </cell>
          <cell r="G4433" t="str">
            <v>FT76215</v>
          </cell>
          <cell r="H4433">
            <v>44915</v>
          </cell>
          <cell r="I4433" t="str">
            <v>ENTREGADO</v>
          </cell>
          <cell r="J4433">
            <v>44916</v>
          </cell>
          <cell r="K4433" t="str">
            <v xml:space="preserve">Giovana Quimbiulco o Terceros_CASSOLETTE CIA LTDA </v>
          </cell>
          <cell r="L4433" t="str">
            <v>La Dolorosa E10 306 y San Francisco Quito Pichincha</v>
          </cell>
          <cell r="M4433" t="str">
            <v>1792074215001</v>
          </cell>
          <cell r="N4433" t="str">
            <v>0987437296</v>
          </cell>
          <cell r="O4433" t="str">
            <v/>
          </cell>
          <cell r="P4433" t="str">
            <v>QUITO</v>
          </cell>
          <cell r="Q4433" t="str">
            <v>QUITO</v>
          </cell>
          <cell r="R4433" t="str">
            <v>PICHINCHA</v>
          </cell>
          <cell r="T4433" t="str">
            <v>FLEXTRANS UIO</v>
          </cell>
          <cell r="U4433" t="str">
            <v>FLEXNETUIO_LOCAL</v>
          </cell>
          <cell r="V4433">
            <v>1</v>
          </cell>
          <cell r="W4433">
            <v>1</v>
          </cell>
          <cell r="X4433" t="str">
            <v>FLEXNET ECUADOR - MDELIVERY</v>
          </cell>
          <cell r="Y4433" t="str">
            <v>CALLE 28 DE JUNIO S/N Y GARCIA MORENO ENTRADA LLANO GRANDE</v>
          </cell>
        </row>
        <row r="4434">
          <cell r="A4434" t="str">
            <v>2477963</v>
          </cell>
          <cell r="B4434">
            <v>482817</v>
          </cell>
          <cell r="C4434" t="str">
            <v>2477963</v>
          </cell>
          <cell r="D4434" t="str">
            <v>MDELIVERY</v>
          </cell>
          <cell r="E4434" t="str">
            <v>DESPACHO</v>
          </cell>
          <cell r="F4434" t="str">
            <v>EXPRESS</v>
          </cell>
          <cell r="G4434" t="str">
            <v>TS8041</v>
          </cell>
          <cell r="H4434">
            <v>44915</v>
          </cell>
          <cell r="I4434" t="str">
            <v>ENTREGADO</v>
          </cell>
          <cell r="J4434">
            <v>44915</v>
          </cell>
          <cell r="K4434" t="str">
            <v xml:space="preserve">ROBERTO VILLAVICENCIO DIEGO ESTRELLA GUARDIAS_ZURICH SEGUROS ECUADOR S A </v>
          </cell>
          <cell r="L4434" t="str">
            <v>Av Eloy Alfaro N34 194 y Catalina Aldaz Corporativo 194 Piso 4</v>
          </cell>
          <cell r="M4434" t="str">
            <v>1791240014001</v>
          </cell>
          <cell r="N4434" t="str">
            <v>0984516530</v>
          </cell>
          <cell r="O4434" t="str">
            <v/>
          </cell>
          <cell r="P4434" t="str">
            <v>QUITO</v>
          </cell>
          <cell r="Q4434" t="str">
            <v>QUITO</v>
          </cell>
          <cell r="R4434" t="str">
            <v>PICHINCHA</v>
          </cell>
          <cell r="T4434" t="str">
            <v>TRANSERVISS</v>
          </cell>
          <cell r="U4434" t="str">
            <v>FLEXNETUIO_LOCAL</v>
          </cell>
          <cell r="V4434">
            <v>1</v>
          </cell>
          <cell r="W4434">
            <v>1</v>
          </cell>
          <cell r="X4434" t="str">
            <v>FLEXNET ECUADOR - MDELIVERY</v>
          </cell>
          <cell r="Y4434" t="str">
            <v>CALLE 28 DE JUNIO S/N Y GARCIA MORENO ENTRADA LLANO GRANDE</v>
          </cell>
        </row>
        <row r="4435">
          <cell r="A4435" t="str">
            <v>2477965</v>
          </cell>
          <cell r="B4435">
            <v>482818</v>
          </cell>
          <cell r="C4435" t="str">
            <v>2477965</v>
          </cell>
          <cell r="D4435" t="str">
            <v>MDELIVERY</v>
          </cell>
          <cell r="E4435" t="str">
            <v>DESPACHO</v>
          </cell>
          <cell r="F4435" t="str">
            <v>EXPRESS</v>
          </cell>
          <cell r="G4435" t="str">
            <v>FT76217</v>
          </cell>
          <cell r="H4435">
            <v>44915</v>
          </cell>
          <cell r="I4435" t="str">
            <v>ENTREGADO</v>
          </cell>
          <cell r="J4435">
            <v>44916</v>
          </cell>
          <cell r="K4435" t="str">
            <v>ANA CRISTINA CABRERA_BANCO INTERNACIONAL</v>
          </cell>
          <cell r="L4435" t="str">
            <v>PATRIA Y 9 DE OCTUBRE MATRIZ BANCO INTERNACIONAL AREA DE CORRESPONDENCIA</v>
          </cell>
          <cell r="M4435" t="str">
            <v>1790098354001</v>
          </cell>
          <cell r="N4435" t="str">
            <v>0984009904</v>
          </cell>
          <cell r="O4435" t="str">
            <v/>
          </cell>
          <cell r="P4435" t="str">
            <v>QUITO</v>
          </cell>
          <cell r="Q4435" t="str">
            <v>QUITO</v>
          </cell>
          <cell r="R4435" t="str">
            <v>PICHINCHA</v>
          </cell>
          <cell r="T4435" t="str">
            <v>FLEXTRANS UIO</v>
          </cell>
          <cell r="U4435" t="str">
            <v>FLEXNETUIO_LOCAL</v>
          </cell>
          <cell r="V4435">
            <v>1</v>
          </cell>
          <cell r="W4435">
            <v>1</v>
          </cell>
          <cell r="X4435" t="str">
            <v>FLEXNET ECUADOR - MDELIVERY</v>
          </cell>
          <cell r="Y4435" t="str">
            <v>CALLE 28 DE JUNIO S/N Y GARCIA MORENO ENTRADA LLANO GRANDE</v>
          </cell>
        </row>
        <row r="4436">
          <cell r="A4436" t="str">
            <v>2478007</v>
          </cell>
          <cell r="B4436">
            <v>482819</v>
          </cell>
          <cell r="C4436" t="str">
            <v>2478007</v>
          </cell>
          <cell r="D4436" t="str">
            <v>MDELIVERY</v>
          </cell>
          <cell r="E4436" t="str">
            <v>DESPACHO</v>
          </cell>
          <cell r="F4436" t="str">
            <v>EXPRESS</v>
          </cell>
          <cell r="G4436" t="str">
            <v>TS8043</v>
          </cell>
          <cell r="H4436">
            <v>44915</v>
          </cell>
          <cell r="I4436" t="str">
            <v>ENTREGADO</v>
          </cell>
          <cell r="J4436">
            <v>44915</v>
          </cell>
          <cell r="K4436" t="str">
            <v xml:space="preserve">CRISTINA RAMOS_ARCTURUS CIA LTDA </v>
          </cell>
          <cell r="L4436" t="str">
            <v>JUAN DE AZCARAY 377 Y AMAZONAS</v>
          </cell>
          <cell r="M4436" t="str">
            <v>1790922510001</v>
          </cell>
          <cell r="N4436" t="str">
            <v>0998501905</v>
          </cell>
          <cell r="O4436" t="str">
            <v/>
          </cell>
          <cell r="P4436" t="str">
            <v>QUITO</v>
          </cell>
          <cell r="Q4436" t="str">
            <v>QUITO</v>
          </cell>
          <cell r="R4436" t="str">
            <v>PICHINCHA</v>
          </cell>
          <cell r="T4436" t="str">
            <v>TRANSERVISS</v>
          </cell>
          <cell r="U4436" t="str">
            <v>FLEXNETUIO_LOCAL</v>
          </cell>
          <cell r="V4436">
            <v>1</v>
          </cell>
          <cell r="W4436">
            <v>1</v>
          </cell>
          <cell r="X4436" t="str">
            <v>FLEXNET ECUADOR - MDELIVERY</v>
          </cell>
          <cell r="Y4436" t="str">
            <v>CALLE 28 DE JUNIO S/N Y GARCIA MORENO ENTRADA LLANO GRANDE</v>
          </cell>
        </row>
        <row r="4437">
          <cell r="A4437" t="str">
            <v>2478016</v>
          </cell>
          <cell r="B4437">
            <v>482820</v>
          </cell>
          <cell r="C4437" t="str">
            <v>2478016</v>
          </cell>
          <cell r="D4437" t="str">
            <v>MDELIVERY</v>
          </cell>
          <cell r="E4437" t="str">
            <v>DESPACHO</v>
          </cell>
          <cell r="F4437" t="str">
            <v>EXPRESS</v>
          </cell>
          <cell r="G4437" t="str">
            <v>TS8042</v>
          </cell>
          <cell r="H4437">
            <v>44915</v>
          </cell>
          <cell r="I4437" t="str">
            <v>ENTREGADO</v>
          </cell>
          <cell r="J4437">
            <v>44917</v>
          </cell>
          <cell r="K4437" t="str">
            <v>1711896512 DAVILA MARTINEZ JORGE XAVIER_BANCO DE LA PRODUCION S A PRODUBANCO</v>
          </cell>
          <cell r="L4437" t="str">
            <v>Av Amazonas N35 211 y Japon Produbanco Agencia INaquito</v>
          </cell>
          <cell r="M4437" t="str">
            <v>1790368718001</v>
          </cell>
          <cell r="N4437" t="str">
            <v>0998740022</v>
          </cell>
          <cell r="O4437" t="str">
            <v/>
          </cell>
          <cell r="P4437" t="str">
            <v>QUITO</v>
          </cell>
          <cell r="Q4437" t="str">
            <v>QUITO</v>
          </cell>
          <cell r="R4437" t="str">
            <v>PICHINCHA</v>
          </cell>
          <cell r="T4437" t="str">
            <v>TRANSERVISS</v>
          </cell>
          <cell r="U4437" t="str">
            <v>FLEXNETUIO_LOCAL</v>
          </cell>
          <cell r="V4437">
            <v>1</v>
          </cell>
          <cell r="W4437">
            <v>1</v>
          </cell>
          <cell r="X4437" t="str">
            <v>FLEXNET ECUADOR - MDELIVERY</v>
          </cell>
          <cell r="Y4437" t="str">
            <v>CALLE 28 DE JUNIO S/N Y GARCIA MORENO ENTRADA LLANO GRANDE</v>
          </cell>
        </row>
        <row r="4438">
          <cell r="A4438" t="str">
            <v>2478025</v>
          </cell>
          <cell r="B4438">
            <v>482821</v>
          </cell>
          <cell r="C4438" t="str">
            <v>2478025</v>
          </cell>
          <cell r="D4438" t="str">
            <v>MDELIVERY</v>
          </cell>
          <cell r="E4438" t="str">
            <v>DESPACHO</v>
          </cell>
          <cell r="F4438" t="str">
            <v>EXPRESS</v>
          </cell>
          <cell r="G4438" t="str">
            <v>TS8033</v>
          </cell>
          <cell r="H4438">
            <v>44915</v>
          </cell>
          <cell r="I4438" t="str">
            <v>ENTREGADO</v>
          </cell>
          <cell r="J4438">
            <v>44915</v>
          </cell>
          <cell r="K4438" t="str">
            <v xml:space="preserve">Melanie Castillo_KYRIOS CONSULTING INTEGRADORES TECNOLOGICOS KYRIOSCONS S A </v>
          </cell>
          <cell r="L4438" t="str">
            <v>jorge drom n39 204 y jose arizaga edificio plus 2 oficina 41</v>
          </cell>
          <cell r="M4438" t="str">
            <v>1792705274001</v>
          </cell>
          <cell r="N4438" t="str">
            <v>0984843746</v>
          </cell>
          <cell r="O4438" t="str">
            <v/>
          </cell>
          <cell r="P4438" t="str">
            <v>QUITO</v>
          </cell>
          <cell r="Q4438" t="str">
            <v>QUITO</v>
          </cell>
          <cell r="R4438" t="str">
            <v>PICHINCHA</v>
          </cell>
          <cell r="T4438" t="str">
            <v>TRANSERVISS</v>
          </cell>
          <cell r="U4438" t="str">
            <v>FLEXNETUIO_LOCAL</v>
          </cell>
          <cell r="V4438">
            <v>1</v>
          </cell>
          <cell r="W4438">
            <v>1</v>
          </cell>
          <cell r="X4438" t="str">
            <v>FLEXNET ECUADOR - MDELIVERY</v>
          </cell>
          <cell r="Y4438" t="str">
            <v>CALLE 28 DE JUNIO S/N Y GARCIA MORENO ENTRADA LLANO GRANDE</v>
          </cell>
        </row>
        <row r="4439">
          <cell r="A4439" t="str">
            <v>2478030</v>
          </cell>
          <cell r="B4439">
            <v>482822</v>
          </cell>
          <cell r="C4439" t="str">
            <v>2478030</v>
          </cell>
          <cell r="D4439" t="str">
            <v>MDELIVERY</v>
          </cell>
          <cell r="E4439" t="str">
            <v>DESPACHO</v>
          </cell>
          <cell r="F4439" t="str">
            <v>EXPRESS</v>
          </cell>
          <cell r="G4439" t="str">
            <v>TS8035</v>
          </cell>
          <cell r="H4439">
            <v>44915</v>
          </cell>
          <cell r="I4439" t="str">
            <v>ENTREGADO</v>
          </cell>
          <cell r="J4439">
            <v>44915</v>
          </cell>
          <cell r="K4439" t="str">
            <v xml:space="preserve">Gabriela Vega_PEREZ BUSTAMANTE Y PONCE ABOGADOS CIA LTDA </v>
          </cell>
          <cell r="L4439" t="str">
            <v xml:space="preserve">Republica de El Salvador N36 42 y NN UU </v>
          </cell>
          <cell r="M4439" t="str">
            <v>1791766008001</v>
          </cell>
          <cell r="N4439" t="str">
            <v>0987252070</v>
          </cell>
          <cell r="O4439" t="str">
            <v/>
          </cell>
          <cell r="P4439" t="str">
            <v>QUITO</v>
          </cell>
          <cell r="Q4439" t="str">
            <v>QUITO</v>
          </cell>
          <cell r="R4439" t="str">
            <v>PICHINCHA</v>
          </cell>
          <cell r="T4439" t="str">
            <v>TRANSERVISS</v>
          </cell>
          <cell r="U4439" t="str">
            <v>FLEXNETUIO_LOCAL</v>
          </cell>
          <cell r="V4439">
            <v>1</v>
          </cell>
          <cell r="W4439">
            <v>1</v>
          </cell>
          <cell r="X4439" t="str">
            <v>FLEXNET ECUADOR - MDELIVERY</v>
          </cell>
          <cell r="Y4439" t="str">
            <v>CALLE 28 DE JUNIO S/N Y GARCIA MORENO ENTRADA LLANO GRANDE</v>
          </cell>
        </row>
        <row r="4440">
          <cell r="A4440" t="str">
            <v>2478033</v>
          </cell>
          <cell r="B4440">
            <v>482823</v>
          </cell>
          <cell r="C4440" t="str">
            <v>2478033</v>
          </cell>
          <cell r="D4440" t="str">
            <v>MDELIVERY</v>
          </cell>
          <cell r="E4440" t="str">
            <v>DESPACHO</v>
          </cell>
          <cell r="F4440" t="str">
            <v>EXPRESS</v>
          </cell>
          <cell r="G4440" t="str">
            <v>TS8034</v>
          </cell>
          <cell r="H4440">
            <v>44915</v>
          </cell>
          <cell r="I4440" t="str">
            <v>ENTREGADO</v>
          </cell>
          <cell r="J4440">
            <v>44915</v>
          </cell>
          <cell r="K4440" t="str">
            <v>CARLOS MENESES_ALEXANDRA ALIDA MENESES DUCHICELA</v>
          </cell>
          <cell r="L4440" t="str">
            <v>Es en la amazonas y colon edificio EspaNa piso 8 oficina 83</v>
          </cell>
          <cell r="M4440" t="str">
            <v>1713107801001</v>
          </cell>
          <cell r="N4440" t="str">
            <v>0984770283</v>
          </cell>
          <cell r="O4440" t="str">
            <v/>
          </cell>
          <cell r="P4440" t="str">
            <v>QUITO</v>
          </cell>
          <cell r="Q4440" t="str">
            <v>QUITO</v>
          </cell>
          <cell r="R4440" t="str">
            <v>PICHINCHA</v>
          </cell>
          <cell r="T4440" t="str">
            <v>TRANSERVISS</v>
          </cell>
          <cell r="U4440" t="str">
            <v>FLEXNETUIO_LOCAL</v>
          </cell>
          <cell r="V4440">
            <v>1</v>
          </cell>
          <cell r="W4440">
            <v>1</v>
          </cell>
          <cell r="X4440" t="str">
            <v>FLEXNET ECUADOR - MDELIVERY</v>
          </cell>
          <cell r="Y4440" t="str">
            <v>CALLE 28 DE JUNIO S/N Y GARCIA MORENO ENTRADA LLANO GRANDE</v>
          </cell>
        </row>
        <row r="4441">
          <cell r="A4441" t="str">
            <v>2478056</v>
          </cell>
          <cell r="B4441">
            <v>482824</v>
          </cell>
          <cell r="C4441" t="str">
            <v>2478056</v>
          </cell>
          <cell r="D4441" t="str">
            <v>MDELIVERY</v>
          </cell>
          <cell r="E4441" t="str">
            <v>DESPACHO</v>
          </cell>
          <cell r="F4441" t="str">
            <v>EXPRESS</v>
          </cell>
          <cell r="G4441" t="str">
            <v>TS8039</v>
          </cell>
          <cell r="H4441">
            <v>44915</v>
          </cell>
          <cell r="I4441" t="str">
            <v>ENTREGADO</v>
          </cell>
          <cell r="J4441">
            <v>44915</v>
          </cell>
          <cell r="K4441" t="str">
            <v xml:space="preserve">Silvia Macias_LEGADOIL S A </v>
          </cell>
          <cell r="L4441" t="str">
            <v>PICHINCHA QUITO INAQUITO AV 6 DE DICIEMBRE E10 20 Y PORTUGAL Centro Corporativo Zyra</v>
          </cell>
          <cell r="M4441" t="str">
            <v>1792204763001</v>
          </cell>
          <cell r="N4441" t="str">
            <v>0997721349</v>
          </cell>
          <cell r="O4441" t="str">
            <v/>
          </cell>
          <cell r="P4441" t="str">
            <v>QUITO</v>
          </cell>
          <cell r="Q4441" t="str">
            <v>QUITO</v>
          </cell>
          <cell r="R4441" t="str">
            <v>PICHINCHA</v>
          </cell>
          <cell r="T4441" t="str">
            <v>TRANSERVISS</v>
          </cell>
          <cell r="U4441" t="str">
            <v>FLEXNETUIO_LOCAL</v>
          </cell>
          <cell r="V4441">
            <v>1</v>
          </cell>
          <cell r="W4441">
            <v>1</v>
          </cell>
          <cell r="X4441" t="str">
            <v>FLEXNET ECUADOR - MDELIVERY</v>
          </cell>
          <cell r="Y4441" t="str">
            <v>CALLE 28 DE JUNIO S/N Y GARCIA MORENO ENTRADA LLANO GRANDE</v>
          </cell>
        </row>
        <row r="4442">
          <cell r="A4442" t="str">
            <v>2478061</v>
          </cell>
          <cell r="B4442">
            <v>482825</v>
          </cell>
          <cell r="C4442" t="str">
            <v>2478061</v>
          </cell>
          <cell r="D4442" t="str">
            <v>MDELIVERY</v>
          </cell>
          <cell r="E4442" t="str">
            <v>DESPACHO</v>
          </cell>
          <cell r="F4442" t="str">
            <v>EXPRESS</v>
          </cell>
          <cell r="G4442" t="str">
            <v>TS8040</v>
          </cell>
          <cell r="H4442">
            <v>44915</v>
          </cell>
          <cell r="I4442" t="str">
            <v>ENTREGADO</v>
          </cell>
          <cell r="J4442">
            <v>44915</v>
          </cell>
          <cell r="K4442" t="str">
            <v xml:space="preserve"> BLANCA GISSELA TRUJILLO SILVA_ BLANCA GISSELA TRUJILLO SILVA</v>
          </cell>
          <cell r="L4442" t="str">
            <v>Nicolas de la PeNa y Diego Mejia barrio san Bartolo sector Sur a una cuadra de la parada del trole la internacional casa azul esquinera de 3 pisos</v>
          </cell>
          <cell r="M4442" t="str">
            <v>1750330258001</v>
          </cell>
          <cell r="N4442" t="str">
            <v>0995186366</v>
          </cell>
          <cell r="O4442" t="str">
            <v/>
          </cell>
          <cell r="P4442" t="str">
            <v>QUITO</v>
          </cell>
          <cell r="Q4442" t="str">
            <v>QUITO</v>
          </cell>
          <cell r="R4442" t="str">
            <v>PICHINCHA</v>
          </cell>
          <cell r="T4442" t="str">
            <v>TRANSERVISS</v>
          </cell>
          <cell r="U4442" t="str">
            <v>FLEXNETUIO_LOCAL</v>
          </cell>
          <cell r="V4442">
            <v>1</v>
          </cell>
          <cell r="W4442">
            <v>1</v>
          </cell>
          <cell r="X4442" t="str">
            <v>FLEXNET ECUADOR - MDELIVERY</v>
          </cell>
          <cell r="Y4442" t="str">
            <v>CALLE 28 DE JUNIO S/N Y GARCIA MORENO ENTRADA LLANO GRANDE</v>
          </cell>
        </row>
        <row r="4443">
          <cell r="A4443" t="str">
            <v>2478063</v>
          </cell>
          <cell r="B4443">
            <v>482826</v>
          </cell>
          <cell r="C4443" t="str">
            <v>2478063</v>
          </cell>
          <cell r="D4443" t="str">
            <v>MDELIVERY</v>
          </cell>
          <cell r="E4443" t="str">
            <v>DESPACHO</v>
          </cell>
          <cell r="F4443" t="str">
            <v>EXPRESS</v>
          </cell>
          <cell r="G4443" t="str">
            <v>TS8038</v>
          </cell>
          <cell r="H4443">
            <v>44915</v>
          </cell>
          <cell r="I4443" t="str">
            <v>ENTREGADO</v>
          </cell>
          <cell r="J4443">
            <v>44915</v>
          </cell>
          <cell r="K4443" t="str">
            <v>CRISTINA PAVON_CESAR GABRIEL BALCAZAR ELIZALDE</v>
          </cell>
          <cell r="L4443" t="str">
            <v>AV TORIBIO MONTES Y DANIEL HIDALGO N27 07</v>
          </cell>
          <cell r="M4443" t="str">
            <v>1600714313001</v>
          </cell>
          <cell r="N4443" t="str">
            <v>0984746868</v>
          </cell>
          <cell r="O4443" t="str">
            <v/>
          </cell>
          <cell r="P4443" t="str">
            <v>QUITO</v>
          </cell>
          <cell r="Q4443" t="str">
            <v>QUITO</v>
          </cell>
          <cell r="R4443" t="str">
            <v>PICHINCHA</v>
          </cell>
          <cell r="T4443" t="str">
            <v>TRANSERVISS</v>
          </cell>
          <cell r="U4443" t="str">
            <v>FLEXNETUIO_LOCAL</v>
          </cell>
          <cell r="V4443">
            <v>1</v>
          </cell>
          <cell r="W4443">
            <v>1</v>
          </cell>
          <cell r="X4443" t="str">
            <v>FLEXNET ECUADOR - MDELIVERY</v>
          </cell>
          <cell r="Y4443" t="str">
            <v>CALLE 28 DE JUNIO S/N Y GARCIA MORENO ENTRADA LLANO GRANDE</v>
          </cell>
        </row>
        <row r="4444">
          <cell r="A4444" t="str">
            <v>2478069</v>
          </cell>
          <cell r="B4444">
            <v>482827</v>
          </cell>
          <cell r="C4444" t="str">
            <v>2478069</v>
          </cell>
          <cell r="D4444" t="str">
            <v>MDELIVERY</v>
          </cell>
          <cell r="E4444" t="str">
            <v>DESPACHO</v>
          </cell>
          <cell r="F4444" t="str">
            <v>EXPRESS</v>
          </cell>
          <cell r="G4444" t="str">
            <v>FT76216</v>
          </cell>
          <cell r="H4444">
            <v>44915</v>
          </cell>
          <cell r="I4444" t="str">
            <v>ENTREGADO</v>
          </cell>
          <cell r="J4444">
            <v>44916</v>
          </cell>
          <cell r="K4444" t="str">
            <v>ANA CRISTINA CABRERA_BANCO INTERNACIONAL</v>
          </cell>
          <cell r="L4444" t="str">
            <v>PATRIA Y 9 DE OCTUBRE MATRIZ BANCO INTERNACIONAL AREA DE CORRESPONDENCIA</v>
          </cell>
          <cell r="M4444" t="str">
            <v>1790098354001</v>
          </cell>
          <cell r="N4444" t="str">
            <v>0984009904</v>
          </cell>
          <cell r="O4444" t="str">
            <v/>
          </cell>
          <cell r="P4444" t="str">
            <v>QUITO</v>
          </cell>
          <cell r="Q4444" t="str">
            <v>QUITO</v>
          </cell>
          <cell r="R4444" t="str">
            <v>PICHINCHA</v>
          </cell>
          <cell r="T4444" t="str">
            <v>FLEXTRANS UIO</v>
          </cell>
          <cell r="U4444" t="str">
            <v>FLEXNETUIO_LOCAL</v>
          </cell>
          <cell r="V4444">
            <v>1</v>
          </cell>
          <cell r="W4444">
            <v>1</v>
          </cell>
          <cell r="X4444" t="str">
            <v>FLEXNET ECUADOR - MDELIVERY</v>
          </cell>
          <cell r="Y4444" t="str">
            <v>CALLE 28 DE JUNIO S/N Y GARCIA MORENO ENTRADA LLANO GRANDE</v>
          </cell>
        </row>
        <row r="4445">
          <cell r="A4445" t="str">
            <v>2478099</v>
          </cell>
          <cell r="B4445">
            <v>482828</v>
          </cell>
          <cell r="C4445" t="str">
            <v>2478099</v>
          </cell>
          <cell r="D4445" t="str">
            <v>MDELIVERY</v>
          </cell>
          <cell r="E4445" t="str">
            <v>DESPACHO</v>
          </cell>
          <cell r="F4445" t="str">
            <v>EXPRESS</v>
          </cell>
          <cell r="G4445" t="str">
            <v>FT76218</v>
          </cell>
          <cell r="H4445">
            <v>44915</v>
          </cell>
          <cell r="I4445" t="str">
            <v>ENTREGADO</v>
          </cell>
          <cell r="J4445">
            <v>44916</v>
          </cell>
          <cell r="K4445" t="str">
            <v>ANA CRISTINA CABRERA_BANCO INTERNACIONAL</v>
          </cell>
          <cell r="L4445" t="str">
            <v>PATRIA Y 9 DE OCTUBRE MATRIZ BANCO INTERNACIONAL AREA DE CORRESPONDENCIA</v>
          </cell>
          <cell r="M4445" t="str">
            <v>1790098354001</v>
          </cell>
          <cell r="N4445" t="str">
            <v>0984009904</v>
          </cell>
          <cell r="O4445" t="str">
            <v/>
          </cell>
          <cell r="P4445" t="str">
            <v>QUITO</v>
          </cell>
          <cell r="Q4445" t="str">
            <v>QUITO</v>
          </cell>
          <cell r="R4445" t="str">
            <v>PICHINCHA</v>
          </cell>
          <cell r="T4445" t="str">
            <v>FLEXTRANS UIO</v>
          </cell>
          <cell r="U4445" t="str">
            <v>FLEXNETUIO_LOCAL</v>
          </cell>
          <cell r="V4445">
            <v>1</v>
          </cell>
          <cell r="W4445">
            <v>1</v>
          </cell>
          <cell r="X4445" t="str">
            <v>FLEXNET ECUADOR - MDELIVERY</v>
          </cell>
          <cell r="Y4445" t="str">
            <v>CALLE 28 DE JUNIO S/N Y GARCIA MORENO ENTRADA LLANO GRANDE</v>
          </cell>
        </row>
        <row r="4446">
          <cell r="A4446" t="str">
            <v>2478110</v>
          </cell>
          <cell r="B4446">
            <v>482829</v>
          </cell>
          <cell r="C4446" t="str">
            <v>2478110</v>
          </cell>
          <cell r="D4446" t="str">
            <v>MDELIVERY</v>
          </cell>
          <cell r="E4446" t="str">
            <v>DESPACHO</v>
          </cell>
          <cell r="F4446" t="str">
            <v>EXPRESS</v>
          </cell>
          <cell r="G4446" t="str">
            <v>TS8044</v>
          </cell>
          <cell r="H4446">
            <v>44915</v>
          </cell>
          <cell r="I4446" t="str">
            <v>ENTREGADO</v>
          </cell>
          <cell r="J4446">
            <v>44915</v>
          </cell>
          <cell r="K4446" t="str">
            <v>ANA CRISTINA CABRERA_BANCO INTERNACIONAL</v>
          </cell>
          <cell r="L4446" t="str">
            <v>PATRIA Y 9 DE OCTUBRE MATRIZ BANCO INTERNACIONAL AREA DE CORRESPONDENCIA</v>
          </cell>
          <cell r="M4446" t="str">
            <v>1790098354001</v>
          </cell>
          <cell r="N4446" t="str">
            <v>0984009904</v>
          </cell>
          <cell r="O4446" t="str">
            <v/>
          </cell>
          <cell r="P4446" t="str">
            <v>QUITO</v>
          </cell>
          <cell r="Q4446" t="str">
            <v>QUITO</v>
          </cell>
          <cell r="R4446" t="str">
            <v>PICHINCHA</v>
          </cell>
          <cell r="T4446" t="str">
            <v>TRANSERVISS</v>
          </cell>
          <cell r="U4446" t="str">
            <v>FLEXNETUIO_LOCAL</v>
          </cell>
          <cell r="V4446">
            <v>1</v>
          </cell>
          <cell r="W4446">
            <v>1</v>
          </cell>
          <cell r="X4446" t="str">
            <v>FLEXNET ECUADOR - MDELIVERY</v>
          </cell>
          <cell r="Y4446" t="str">
            <v>CALLE 28 DE JUNIO S/N Y GARCIA MORENO ENTRADA LLANO GRANDE</v>
          </cell>
        </row>
        <row r="4447">
          <cell r="A4447" t="str">
            <v>2478118</v>
          </cell>
          <cell r="B4447">
            <v>482830</v>
          </cell>
          <cell r="C4447" t="str">
            <v>2478118</v>
          </cell>
          <cell r="D4447" t="str">
            <v>MDELIVERY</v>
          </cell>
          <cell r="E4447" t="str">
            <v>DESPACHO</v>
          </cell>
          <cell r="F4447" t="str">
            <v>EXPRESS</v>
          </cell>
          <cell r="G4447" t="str">
            <v>FT76219</v>
          </cell>
          <cell r="H4447">
            <v>44915</v>
          </cell>
          <cell r="I4447" t="str">
            <v>ENTREGADO</v>
          </cell>
          <cell r="J4447">
            <v>44916</v>
          </cell>
          <cell r="K4447" t="str">
            <v>ANA CRISTINA CABRERA_BANCO INTERNACIONAL</v>
          </cell>
          <cell r="L4447" t="str">
            <v>PATRIA Y 9 DE OCTUBRE MATRIZ BANCO INTERNACIONAL AREA DE CORRESPONDENCIA</v>
          </cell>
          <cell r="M4447" t="str">
            <v>1790098354001</v>
          </cell>
          <cell r="N4447" t="str">
            <v>0984009904</v>
          </cell>
          <cell r="O4447" t="str">
            <v/>
          </cell>
          <cell r="P4447" t="str">
            <v>QUITO</v>
          </cell>
          <cell r="Q4447" t="str">
            <v>QUITO</v>
          </cell>
          <cell r="R4447" t="str">
            <v>PICHINCHA</v>
          </cell>
          <cell r="T4447" t="str">
            <v>FLEXTRANS UIO</v>
          </cell>
          <cell r="U4447" t="str">
            <v>FLEXNETUIO_LOCAL</v>
          </cell>
          <cell r="V4447">
            <v>1</v>
          </cell>
          <cell r="W4447">
            <v>1</v>
          </cell>
          <cell r="X4447" t="str">
            <v>FLEXNET ECUADOR - MDELIVERY</v>
          </cell>
          <cell r="Y4447" t="str">
            <v>CALLE 28 DE JUNIO S/N Y GARCIA MORENO ENTRADA LLANO GRANDE</v>
          </cell>
        </row>
        <row r="4448">
          <cell r="A4448" t="str">
            <v>2478127</v>
          </cell>
          <cell r="B4448">
            <v>482831</v>
          </cell>
          <cell r="C4448" t="str">
            <v>2478127</v>
          </cell>
          <cell r="D4448" t="str">
            <v>MDELIVERY</v>
          </cell>
          <cell r="E4448" t="str">
            <v>DESPACHO</v>
          </cell>
          <cell r="F4448" t="str">
            <v>EXPRESS</v>
          </cell>
          <cell r="G4448" t="str">
            <v>EC5921</v>
          </cell>
          <cell r="H4448">
            <v>44915</v>
          </cell>
          <cell r="I4448" t="str">
            <v>ENTREGADO</v>
          </cell>
          <cell r="J4448">
            <v>44915</v>
          </cell>
          <cell r="K4448" t="str">
            <v xml:space="preserve">BELEN REGALADO VICTORIA CHUNGANDRO_QUIFATEX S A </v>
          </cell>
          <cell r="L4448" t="str">
            <v>Panamericana Norte Km 14 5 entre pasaje Cepeda y calle Leonidas ProaNo Calderon</v>
          </cell>
          <cell r="M4448" t="str">
            <v>1790371506001</v>
          </cell>
          <cell r="N4448" t="str">
            <v>0991391527</v>
          </cell>
          <cell r="O4448" t="str">
            <v/>
          </cell>
          <cell r="P4448" t="str">
            <v>QUITO</v>
          </cell>
          <cell r="Q4448" t="str">
            <v>QUITO</v>
          </cell>
          <cell r="R4448" t="str">
            <v>PICHINCHA</v>
          </cell>
          <cell r="T4448" t="str">
            <v>EXPRESSCON</v>
          </cell>
          <cell r="U4448" t="str">
            <v>FLEXNETUIO_LOCAL</v>
          </cell>
          <cell r="V4448">
            <v>1</v>
          </cell>
          <cell r="W4448">
            <v>1</v>
          </cell>
          <cell r="X4448" t="str">
            <v>FLEXNET ECUADOR - MDELIVERY</v>
          </cell>
          <cell r="Y4448" t="str">
            <v>CALLE 28 DE JUNIO S/N Y GARCIA MORENO ENTRADA LLANO GRANDE</v>
          </cell>
        </row>
        <row r="4449">
          <cell r="A4449" t="str">
            <v>2477950</v>
          </cell>
          <cell r="B4449">
            <v>482832</v>
          </cell>
          <cell r="C4449" t="str">
            <v>2477950</v>
          </cell>
          <cell r="D4449" t="str">
            <v>MDELIVERY</v>
          </cell>
          <cell r="E4449" t="str">
            <v>DESPACHO</v>
          </cell>
          <cell r="F4449" t="str">
            <v>NORMAL</v>
          </cell>
          <cell r="G4449" t="str">
            <v>031080002477950</v>
          </cell>
          <cell r="H4449">
            <v>44915</v>
          </cell>
          <cell r="I4449" t="str">
            <v>ENTREGADO</v>
          </cell>
          <cell r="J4449">
            <v>44916</v>
          </cell>
          <cell r="K4449" t="str">
            <v>ANTONIO ANDRES CEDENO CHISPE_ANTONIO ANDRES CEDENO CHISPE</v>
          </cell>
          <cell r="L4449" t="str">
            <v xml:space="preserve"> manabi santa ana calle horacio hidrovo casa de caNa a los lados del distrito de educacion 13d04 </v>
          </cell>
          <cell r="M4449" t="str">
            <v>1309764882001</v>
          </cell>
          <cell r="N4449" t="str">
            <v>0992920988</v>
          </cell>
          <cell r="O4449" t="str">
            <v/>
          </cell>
          <cell r="P4449" t="str">
            <v>SANTA ANA</v>
          </cell>
          <cell r="Q4449" t="str">
            <v>SANTA ANA</v>
          </cell>
          <cell r="R4449" t="str">
            <v>MANABI</v>
          </cell>
          <cell r="T4449" t="str">
            <v>TRAMACO</v>
          </cell>
          <cell r="U4449" t="str">
            <v>FLEXNETUIO_PROVINCIA</v>
          </cell>
          <cell r="V4449">
            <v>1</v>
          </cell>
          <cell r="W4449">
            <v>1</v>
          </cell>
          <cell r="X4449" t="str">
            <v>FLEXNET ECUADOR - MDELIVERY</v>
          </cell>
          <cell r="Y4449" t="str">
            <v>CALLE 28 DE JUNIO S/N Y GARCIA MORENO ENTRADA LLANO GRANDE</v>
          </cell>
        </row>
        <row r="4450">
          <cell r="A4450" t="str">
            <v>2477951</v>
          </cell>
          <cell r="B4450">
            <v>482833</v>
          </cell>
          <cell r="C4450" t="str">
            <v>2477951</v>
          </cell>
          <cell r="D4450" t="str">
            <v>MDELIVERY</v>
          </cell>
          <cell r="E4450" t="str">
            <v>DESPACHO</v>
          </cell>
          <cell r="F4450" t="str">
            <v>NORMAL</v>
          </cell>
          <cell r="G4450" t="str">
            <v>FT76200</v>
          </cell>
          <cell r="H4450">
            <v>44915</v>
          </cell>
          <cell r="I4450" t="str">
            <v>ENTREGADO</v>
          </cell>
          <cell r="J4450">
            <v>44916</v>
          </cell>
          <cell r="K4450" t="str">
            <v xml:space="preserve">yadira_BANCO PICHINCHA CA </v>
          </cell>
          <cell r="L4450" t="str">
            <v>AV GENERAL ENRIQUEZ 3271 Y SUCRE ESQUINA</v>
          </cell>
          <cell r="M4450" t="str">
            <v>1790010937001</v>
          </cell>
          <cell r="N4450" t="str">
            <v>0984137699</v>
          </cell>
          <cell r="O4450" t="str">
            <v/>
          </cell>
          <cell r="P4450" t="str">
            <v>QUITO</v>
          </cell>
          <cell r="Q4450" t="str">
            <v>QUITO</v>
          </cell>
          <cell r="R4450" t="str">
            <v>PICHINCHA</v>
          </cell>
          <cell r="T4450" t="str">
            <v>FLEXTRANS UIO</v>
          </cell>
          <cell r="U4450" t="str">
            <v>FLEXNETUIO_LOCAL</v>
          </cell>
          <cell r="V4450">
            <v>1</v>
          </cell>
          <cell r="W4450">
            <v>1</v>
          </cell>
          <cell r="X4450" t="str">
            <v>FLEXNET ECUADOR - MDELIVERY</v>
          </cell>
          <cell r="Y4450" t="str">
            <v>CALLE 28 DE JUNIO S/N Y GARCIA MORENO ENTRADA LLANO GRANDE</v>
          </cell>
        </row>
        <row r="4451">
          <cell r="A4451" t="str">
            <v>2477952</v>
          </cell>
          <cell r="B4451">
            <v>482834</v>
          </cell>
          <cell r="C4451" t="str">
            <v>2477952</v>
          </cell>
          <cell r="D4451" t="str">
            <v>MDELIVERY</v>
          </cell>
          <cell r="E4451" t="str">
            <v>DESPACHO</v>
          </cell>
          <cell r="F4451" t="str">
            <v>NORMAL</v>
          </cell>
          <cell r="G4451" t="str">
            <v>TF89825</v>
          </cell>
          <cell r="H4451">
            <v>44915</v>
          </cell>
          <cell r="I4451" t="str">
            <v>ENTREGADO</v>
          </cell>
          <cell r="J4451">
            <v>44916</v>
          </cell>
          <cell r="K4451" t="str">
            <v xml:space="preserve">JEFFERSON SOLIS MOSQUERA_BANCO DEL PACIFICO S A </v>
          </cell>
          <cell r="L4451" t="str">
            <v xml:space="preserve"> GUAYAS GUAYAQUIL LOS ROSALES 1 MZ 11 VILLA 5 A UNA CUADRA ANTES DEL TIA </v>
          </cell>
          <cell r="M4451" t="str">
            <v>0990005737001</v>
          </cell>
          <cell r="N4451" t="str">
            <v>958626900</v>
          </cell>
          <cell r="O4451" t="str">
            <v/>
          </cell>
          <cell r="P4451" t="str">
            <v>GUAYAQUIL</v>
          </cell>
          <cell r="Q4451" t="str">
            <v>GUAYAQUIL</v>
          </cell>
          <cell r="R4451" t="str">
            <v>GUAYAS</v>
          </cell>
          <cell r="T4451" t="str">
            <v>CARGO UNION</v>
          </cell>
          <cell r="U4451" t="str">
            <v>FLEXNETUIO_GYE</v>
          </cell>
          <cell r="V4451">
            <v>1</v>
          </cell>
          <cell r="W4451">
            <v>1</v>
          </cell>
          <cell r="X4451" t="str">
            <v>FLEXNET ECUADOR - MDELIVERY</v>
          </cell>
          <cell r="Y4451" t="str">
            <v>CALLE 28 DE JUNIO S/N Y GARCIA MORENO ENTRADA LLANO GRANDE</v>
          </cell>
        </row>
        <row r="4452">
          <cell r="A4452" t="str">
            <v>2477953</v>
          </cell>
          <cell r="B4452">
            <v>482835</v>
          </cell>
          <cell r="C4452" t="str">
            <v>2477953</v>
          </cell>
          <cell r="D4452" t="str">
            <v>MDELIVERY</v>
          </cell>
          <cell r="E4452" t="str">
            <v>DESPACHO</v>
          </cell>
          <cell r="F4452" t="str">
            <v>NORMAL</v>
          </cell>
          <cell r="G4452" t="str">
            <v>FT76201</v>
          </cell>
          <cell r="H4452">
            <v>44915</v>
          </cell>
          <cell r="I4452" t="str">
            <v>ENTREGADO</v>
          </cell>
          <cell r="J4452">
            <v>44916</v>
          </cell>
          <cell r="K4452" t="str">
            <v>Gabriela Ramos R _ASOCIACION DE TRABAJADORES DE LA EMPRESA ESTATATAL</v>
          </cell>
          <cell r="L4452" t="str">
            <v xml:space="preserve"> PICHINCHA QUITO Av 6 de diciembre N31 89 entre Whymper y Alpallana Edif Cosideco piso 5 ofi 504 Quito Ecuador </v>
          </cell>
          <cell r="M4452" t="str">
            <v>1791242386001</v>
          </cell>
          <cell r="N4452" t="str">
            <v>0998398464</v>
          </cell>
          <cell r="O4452" t="str">
            <v/>
          </cell>
          <cell r="P4452" t="str">
            <v>QUITO</v>
          </cell>
          <cell r="Q4452" t="str">
            <v>QUITO</v>
          </cell>
          <cell r="R4452" t="str">
            <v>PICHINCHA</v>
          </cell>
          <cell r="T4452" t="str">
            <v>FLEXTRANS UIO</v>
          </cell>
          <cell r="U4452" t="str">
            <v>FLEXNETUIO_LOCAL</v>
          </cell>
          <cell r="V4452">
            <v>1</v>
          </cell>
          <cell r="W4452">
            <v>1</v>
          </cell>
          <cell r="X4452" t="str">
            <v>FLEXNET ECUADOR - MDELIVERY</v>
          </cell>
          <cell r="Y4452" t="str">
            <v>CALLE 28 DE JUNIO S/N Y GARCIA MORENO ENTRADA LLANO GRANDE</v>
          </cell>
        </row>
        <row r="4453">
          <cell r="A4453" t="str">
            <v>2477954</v>
          </cell>
          <cell r="B4453">
            <v>482836</v>
          </cell>
          <cell r="C4453" t="str">
            <v>2477954</v>
          </cell>
          <cell r="D4453" t="str">
            <v>MDELIVERY</v>
          </cell>
          <cell r="E4453" t="str">
            <v>DESPACHO</v>
          </cell>
          <cell r="F4453" t="str">
            <v>NORMAL</v>
          </cell>
          <cell r="G4453" t="str">
            <v>TF89798</v>
          </cell>
          <cell r="H4453">
            <v>44915</v>
          </cell>
          <cell r="I4453" t="str">
            <v>ENTREGADO</v>
          </cell>
          <cell r="J4453">
            <v>44916</v>
          </cell>
          <cell r="K4453" t="str">
            <v xml:space="preserve">GERALDYNE MITA_ DULCES PASTELES Y TORTAS RADU S A </v>
          </cell>
          <cell r="L4453" t="str">
            <v xml:space="preserve"> GUAYAS GUAYAQUIL Alborada 12 Ava etapa SL 24 pasteleria Adriana SNSNS Diagonal a la clinica Kennedy alborada </v>
          </cell>
          <cell r="M4453" t="str">
            <v>0992217936001</v>
          </cell>
          <cell r="N4453" t="str">
            <v>0989957771</v>
          </cell>
          <cell r="O4453" t="str">
            <v/>
          </cell>
          <cell r="P4453" t="str">
            <v>GUAYAQUIL</v>
          </cell>
          <cell r="Q4453" t="str">
            <v>GUAYAQUIL</v>
          </cell>
          <cell r="R4453" t="str">
            <v>GUAYAS</v>
          </cell>
          <cell r="T4453" t="str">
            <v>CARGO UNION</v>
          </cell>
          <cell r="U4453" t="str">
            <v>FLEXNETUIO_GYE</v>
          </cell>
          <cell r="V4453">
            <v>1</v>
          </cell>
          <cell r="W4453">
            <v>1</v>
          </cell>
          <cell r="X4453" t="str">
            <v>FLEXNET ECUADOR - MDELIVERY</v>
          </cell>
          <cell r="Y4453" t="str">
            <v>CALLE 28 DE JUNIO S/N Y GARCIA MORENO ENTRADA LLANO GRANDE</v>
          </cell>
        </row>
        <row r="4454">
          <cell r="A4454" t="str">
            <v>2477955</v>
          </cell>
          <cell r="B4454">
            <v>482837</v>
          </cell>
          <cell r="C4454" t="str">
            <v>2477955</v>
          </cell>
          <cell r="D4454" t="str">
            <v>MDELIVERY</v>
          </cell>
          <cell r="E4454" t="str">
            <v>DESPACHO</v>
          </cell>
          <cell r="F4454" t="str">
            <v>NORMAL</v>
          </cell>
          <cell r="G4454" t="str">
            <v>031080002477955</v>
          </cell>
          <cell r="H4454">
            <v>44915</v>
          </cell>
          <cell r="I4454" t="str">
            <v>ENTREGADO</v>
          </cell>
          <cell r="J4454">
            <v>44916</v>
          </cell>
          <cell r="K4454" t="str">
            <v>PATRICIO DANNY GUERRON REVELO_PATRICIO DANNY GUERRON REVELO</v>
          </cell>
          <cell r="L4454" t="str">
            <v>TULCAN AV ANDRES BELLO E ITALIA S N REFERENCIA A MEDIA CUADRA DEL PARQUE 19 DE NOVIEMBRE CASA DE 2 PISOS VOLOR MELON PORTON NEGRO CON ADORNOS DE PIEDRA</v>
          </cell>
          <cell r="M4454" t="str">
            <v>0401514807001</v>
          </cell>
          <cell r="N4454" t="str">
            <v>0961802284/0983835897</v>
          </cell>
          <cell r="O4454" t="str">
            <v/>
          </cell>
          <cell r="P4454" t="str">
            <v>TULCAN</v>
          </cell>
          <cell r="Q4454" t="str">
            <v>TULCAN</v>
          </cell>
          <cell r="R4454" t="str">
            <v>CARCHI</v>
          </cell>
          <cell r="S4454" t="str">
            <v/>
          </cell>
          <cell r="T4454" t="str">
            <v>TRAMACO</v>
          </cell>
          <cell r="U4454" t="str">
            <v>FLEXNETUIO_PROVINCIA</v>
          </cell>
          <cell r="V4454">
            <v>1</v>
          </cell>
          <cell r="W4454">
            <v>1</v>
          </cell>
          <cell r="X4454" t="str">
            <v>FLEXNET ECUADOR - MDELIVERY</v>
          </cell>
          <cell r="Y4454" t="str">
            <v>CALLE 28 DE JUNIO S/N Y GARCIA MORENO ENTRADA LLANO GRANDE</v>
          </cell>
        </row>
        <row r="4455">
          <cell r="A4455" t="str">
            <v>22-2646</v>
          </cell>
          <cell r="B4455">
            <v>482807</v>
          </cell>
          <cell r="C4455" t="str">
            <v>22-2646</v>
          </cell>
          <cell r="D4455" t="str">
            <v>VENTURA</v>
          </cell>
          <cell r="E4455" t="str">
            <v>DESPACHO</v>
          </cell>
          <cell r="F4455" t="str">
            <v>NORMAL</v>
          </cell>
          <cell r="G4455" t="str">
            <v>FT76253</v>
          </cell>
          <cell r="H4455">
            <v>44915</v>
          </cell>
          <cell r="I4455" t="str">
            <v>ENTREGADO</v>
          </cell>
          <cell r="J4455">
            <v>44916</v>
          </cell>
          <cell r="K4455" t="str">
            <v>DISMARKLUB GYE</v>
          </cell>
          <cell r="L4455" t="str">
            <v>AV. CARLOS JULIO AROSEMENA KM 11 ½</v>
          </cell>
          <cell r="M4455" t="str">
            <v>1791937813001_1</v>
          </cell>
          <cell r="P4455" t="str">
            <v>090603</v>
          </cell>
          <cell r="Q4455" t="str">
            <v>GUAYAQUIL</v>
          </cell>
          <cell r="R4455" t="str">
            <v>GUAYAS</v>
          </cell>
          <cell r="S4455" t="str">
            <v>GUAYAQUIL</v>
          </cell>
          <cell r="T4455" t="str">
            <v>FLEXTRANS GYE</v>
          </cell>
          <cell r="U4455" t="str">
            <v>FLEXNETUIO_GYE</v>
          </cell>
          <cell r="V4455">
            <v>1</v>
          </cell>
          <cell r="W4455">
            <v>5.4</v>
          </cell>
          <cell r="X4455" t="str">
            <v>FLEXNET DEL ECUADOR</v>
          </cell>
          <cell r="Y4455" t="str">
            <v xml:space="preserve">CALLE 28 DE JUNIO S/N Y GARCIA MORENO </v>
          </cell>
        </row>
        <row r="4456">
          <cell r="A4456" t="str">
            <v>22-2650</v>
          </cell>
          <cell r="B4456">
            <v>482808</v>
          </cell>
          <cell r="C4456" t="str">
            <v>22-2650</v>
          </cell>
          <cell r="D4456" t="str">
            <v>VENTURA</v>
          </cell>
          <cell r="E4456" t="str">
            <v>DESPACHO</v>
          </cell>
          <cell r="F4456" t="str">
            <v>NORMAL</v>
          </cell>
          <cell r="G4456" t="str">
            <v>FT76255</v>
          </cell>
          <cell r="H4456">
            <v>44915</v>
          </cell>
          <cell r="I4456" t="str">
            <v>ENTREGADO</v>
          </cell>
          <cell r="J4456">
            <v>44916</v>
          </cell>
          <cell r="K4456" t="str">
            <v>MUNDO MOTRIZ</v>
          </cell>
          <cell r="L4456" t="str">
            <v>AV. ELOY ALFARO Y DE LAS ANONAS</v>
          </cell>
          <cell r="M4456" t="str">
            <v> 1792151473001</v>
          </cell>
          <cell r="P4456" t="str">
            <v>170513</v>
          </cell>
          <cell r="Q4456" t="str">
            <v>QUITO</v>
          </cell>
          <cell r="R4456" t="str">
            <v>PICHINCHA</v>
          </cell>
          <cell r="S4456" t="str">
            <v>QUITO</v>
          </cell>
          <cell r="U4456" t="str">
            <v>FLEXNETUIO_LOCAL</v>
          </cell>
          <cell r="V4456">
            <v>1</v>
          </cell>
          <cell r="W4456">
            <v>13</v>
          </cell>
          <cell r="X4456" t="str">
            <v>FLEXNET DEL ECUADOR</v>
          </cell>
          <cell r="Y4456" t="str">
            <v xml:space="preserve">CALLE 28 DE JUNIO S/N Y GARCIA MORENO </v>
          </cell>
        </row>
        <row r="4457">
          <cell r="A4457" t="str">
            <v>22-2653</v>
          </cell>
          <cell r="B4457">
            <v>482809</v>
          </cell>
          <cell r="C4457" t="str">
            <v>22-2653</v>
          </cell>
          <cell r="D4457" t="str">
            <v>VENTURA</v>
          </cell>
          <cell r="E4457" t="str">
            <v>DESPACHO</v>
          </cell>
          <cell r="F4457" t="str">
            <v>NORMAL</v>
          </cell>
          <cell r="G4457" t="str">
            <v>031002004120566</v>
          </cell>
          <cell r="H4457">
            <v>44915</v>
          </cell>
          <cell r="I4457" t="str">
            <v>ENTREGADO</v>
          </cell>
          <cell r="J4457">
            <v>44917</v>
          </cell>
          <cell r="K4457" t="str">
            <v>PROAUTO C.A. LOJA</v>
          </cell>
          <cell r="L4457" t="str">
            <v>AV. SALVADOR BUSTAMANTE Y NEWYORK</v>
          </cell>
          <cell r="M4457" t="str">
            <v>1792885620001_4</v>
          </cell>
          <cell r="P4457" t="str">
            <v>110105</v>
          </cell>
          <cell r="Q4457" t="str">
            <v>LOJA</v>
          </cell>
          <cell r="R4457" t="str">
            <v>LOJA</v>
          </cell>
          <cell r="S4457" t="str">
            <v>LOJA</v>
          </cell>
          <cell r="T4457" t="str">
            <v>TRAMACO</v>
          </cell>
          <cell r="U4457" t="str">
            <v>FLEXNETUIO_PROVINCIA</v>
          </cell>
          <cell r="V4457">
            <v>2</v>
          </cell>
          <cell r="W4457">
            <v>3.9</v>
          </cell>
          <cell r="X4457" t="str">
            <v>FLEXNET DEL ECUADOR</v>
          </cell>
          <cell r="Y4457" t="str">
            <v xml:space="preserve">CALLE 28 DE JUNIO S/N Y GARCIA MORENO </v>
          </cell>
        </row>
        <row r="4458">
          <cell r="A4458" t="str">
            <v>22-2640</v>
          </cell>
          <cell r="B4458">
            <v>482810</v>
          </cell>
          <cell r="C4458" t="str">
            <v>22-2640</v>
          </cell>
          <cell r="D4458" t="str">
            <v>VENTURA</v>
          </cell>
          <cell r="E4458" t="str">
            <v>DESPACHO</v>
          </cell>
          <cell r="F4458" t="str">
            <v>NORMAL</v>
          </cell>
          <cell r="G4458" t="str">
            <v>FT76250</v>
          </cell>
          <cell r="H4458">
            <v>44915</v>
          </cell>
          <cell r="I4458" t="str">
            <v>ENTREGADO</v>
          </cell>
          <cell r="J4458">
            <v>44916</v>
          </cell>
          <cell r="K4458" t="str">
            <v>ASSA AMBATO MATRIZ</v>
          </cell>
          <cell r="L4458" t="str">
            <v>AV. ATAHUALPA Y RIO GUAYLLABAMBA</v>
          </cell>
          <cell r="M4458" t="str">
            <v>1890141818001_8</v>
          </cell>
          <cell r="P4458" t="str">
            <v>180103</v>
          </cell>
          <cell r="Q4458" t="str">
            <v>AMBATO</v>
          </cell>
          <cell r="R4458" t="str">
            <v>TUNGURAHUA</v>
          </cell>
          <cell r="S4458" t="str">
            <v>AMBATO</v>
          </cell>
          <cell r="T4458" t="str">
            <v>FLEXTRANS UIO</v>
          </cell>
          <cell r="U4458" t="str">
            <v>FLEXNETUIO_PROVINCIA</v>
          </cell>
          <cell r="V4458">
            <v>3</v>
          </cell>
          <cell r="W4458">
            <v>28</v>
          </cell>
          <cell r="X4458" t="str">
            <v>FLEXNET DEL ECUADOR</v>
          </cell>
          <cell r="Y4458" t="str">
            <v xml:space="preserve">CALLE 28 DE JUNIO S/N Y GARCIA MORENO </v>
          </cell>
        </row>
        <row r="4459">
          <cell r="A4459" t="str">
            <v>22-2649</v>
          </cell>
          <cell r="B4459">
            <v>482811</v>
          </cell>
          <cell r="C4459" t="str">
            <v>22-2649</v>
          </cell>
          <cell r="D4459" t="str">
            <v>VENTURA</v>
          </cell>
          <cell r="E4459" t="str">
            <v>DESPACHO</v>
          </cell>
          <cell r="F4459" t="str">
            <v>NORMAL</v>
          </cell>
          <cell r="G4459" t="str">
            <v>031002004120567</v>
          </cell>
          <cell r="H4459">
            <v>44915</v>
          </cell>
          <cell r="I4459" t="str">
            <v>ENTREGADO</v>
          </cell>
          <cell r="J4459">
            <v>44916</v>
          </cell>
          <cell r="K4459" t="str">
            <v xml:space="preserve">MIRASOL LOJA </v>
          </cell>
          <cell r="L4459" t="str">
            <v>AV. ISIDRO AYORA Y JUAN JOSE FLORES </v>
          </cell>
          <cell r="M4459" t="str">
            <v>1792885620001_3</v>
          </cell>
          <cell r="P4459" t="str">
            <v>110105</v>
          </cell>
          <cell r="Q4459" t="str">
            <v>LOJA</v>
          </cell>
          <cell r="R4459" t="str">
            <v>LOJA</v>
          </cell>
          <cell r="S4459" t="str">
            <v>LOJA</v>
          </cell>
          <cell r="T4459" t="str">
            <v>TRAMACO</v>
          </cell>
          <cell r="U4459" t="str">
            <v>FLEXNETUIO_PROVINCIA</v>
          </cell>
          <cell r="V4459">
            <v>1</v>
          </cell>
          <cell r="W4459">
            <v>1.7</v>
          </cell>
          <cell r="X4459" t="str">
            <v>FLEXNET DEL ECUADOR</v>
          </cell>
          <cell r="Y4459" t="str">
            <v xml:space="preserve">CALLE 28 DE JUNIO S/N Y GARCIA MORENO </v>
          </cell>
        </row>
        <row r="4460">
          <cell r="A4460" t="str">
            <v>22-2644</v>
          </cell>
          <cell r="B4460">
            <v>482812</v>
          </cell>
          <cell r="C4460" t="str">
            <v>22-2644</v>
          </cell>
          <cell r="D4460" t="str">
            <v>VENTURA</v>
          </cell>
          <cell r="E4460" t="str">
            <v>DESPACHO</v>
          </cell>
          <cell r="F4460" t="str">
            <v>NORMAL</v>
          </cell>
          <cell r="G4460" t="str">
            <v>031002004120564</v>
          </cell>
          <cell r="H4460">
            <v>44915</v>
          </cell>
          <cell r="I4460" t="str">
            <v>ENTREGADO</v>
          </cell>
          <cell r="J4460">
            <v>44916</v>
          </cell>
          <cell r="K4460" t="str">
            <v>ASSA RIOBAMBA LATONERIA</v>
          </cell>
          <cell r="L4460" t="str">
            <v>AV. LIZARZABURO Y RIO GUAYAS</v>
          </cell>
          <cell r="M4460" t="str">
            <v>1890141818001_5</v>
          </cell>
          <cell r="P4460" t="str">
            <v>060107</v>
          </cell>
          <cell r="Q4460" t="str">
            <v>RIOBAMBA</v>
          </cell>
          <cell r="R4460" t="str">
            <v>CHIMBORAZO</v>
          </cell>
          <cell r="S4460" t="str">
            <v>RIOBAMBA</v>
          </cell>
          <cell r="T4460" t="str">
            <v>TRAMACO</v>
          </cell>
          <cell r="U4460" t="str">
            <v>FLEXNETUIO_PROVINCIA</v>
          </cell>
          <cell r="V4460">
            <v>2</v>
          </cell>
          <cell r="W4460">
            <v>2.9</v>
          </cell>
          <cell r="X4460" t="str">
            <v>FLEXNET DEL ECUADOR</v>
          </cell>
          <cell r="Y4460" t="str">
            <v xml:space="preserve">CALLE 28 DE JUNIO S/N Y GARCIA MORENO </v>
          </cell>
        </row>
        <row r="4461">
          <cell r="A4461" t="str">
            <v>22-2641</v>
          </cell>
          <cell r="B4461">
            <v>482813</v>
          </cell>
          <cell r="C4461" t="str">
            <v>22-2641</v>
          </cell>
          <cell r="D4461" t="str">
            <v>VENTURA</v>
          </cell>
          <cell r="E4461" t="str">
            <v>DESPACHO</v>
          </cell>
          <cell r="F4461" t="str">
            <v>NORMAL</v>
          </cell>
          <cell r="G4461" t="str">
            <v>FT76251</v>
          </cell>
          <cell r="H4461">
            <v>44915</v>
          </cell>
          <cell r="I4461" t="str">
            <v>ENTREGADO</v>
          </cell>
          <cell r="J4461">
            <v>44916</v>
          </cell>
          <cell r="K4461" t="str">
            <v>ASSA LATACUNGA</v>
          </cell>
          <cell r="L4461" t="str">
            <v>PANAMERICANA SER KM 1 1/2 DIAGONAL A DON DIEGO</v>
          </cell>
          <cell r="M4461" t="str">
            <v>1890141818001_7</v>
          </cell>
          <cell r="P4461" t="str">
            <v>050107</v>
          </cell>
          <cell r="Q4461" t="str">
            <v>LATACUNGA</v>
          </cell>
          <cell r="R4461" t="str">
            <v>COTOPAXI</v>
          </cell>
          <cell r="S4461" t="str">
            <v>LATACUNGA</v>
          </cell>
          <cell r="T4461" t="str">
            <v>FLEXTRANS UIO</v>
          </cell>
          <cell r="U4461" t="str">
            <v>FLEXNETUIO_PROVINCIA</v>
          </cell>
          <cell r="V4461">
            <v>1</v>
          </cell>
          <cell r="W4461">
            <v>1.2</v>
          </cell>
          <cell r="X4461" t="str">
            <v>FLEXNET DEL ECUADOR</v>
          </cell>
          <cell r="Y4461" t="str">
            <v xml:space="preserve">CALLE 28 DE JUNIO S/N Y GARCIA MORENO </v>
          </cell>
        </row>
        <row r="4462">
          <cell r="A4462" t="str">
            <v>22-2652</v>
          </cell>
          <cell r="B4462">
            <v>482799</v>
          </cell>
          <cell r="C4462" t="str">
            <v>22-2652</v>
          </cell>
          <cell r="D4462" t="str">
            <v>VENTURA</v>
          </cell>
          <cell r="E4462" t="str">
            <v>DESPACHO</v>
          </cell>
          <cell r="F4462" t="str">
            <v>NORMAL</v>
          </cell>
          <cell r="G4462" t="str">
            <v>IC3956</v>
          </cell>
          <cell r="H4462">
            <v>44915</v>
          </cell>
          <cell r="I4462" t="str">
            <v>ENTREGADO</v>
          </cell>
          <cell r="J4462">
            <v>44916</v>
          </cell>
          <cell r="K4462" t="str">
            <v>PROAUTO C.A. CUENCA</v>
          </cell>
          <cell r="L4462" t="str">
            <v>AV. GIL RAMIREZ DAVALOS Y TURUHAYCO</v>
          </cell>
          <cell r="M4462" t="str">
            <v>1792885620001_2</v>
          </cell>
          <cell r="P4462" t="str">
            <v>010103</v>
          </cell>
          <cell r="Q4462" t="str">
            <v>CUENCA</v>
          </cell>
          <cell r="R4462" t="str">
            <v>AZUAY</v>
          </cell>
          <cell r="S4462" t="str">
            <v>CUENCA</v>
          </cell>
          <cell r="T4462" t="str">
            <v>ITSACOURIER</v>
          </cell>
          <cell r="U4462" t="str">
            <v>FLEXNETUIO_PROVINCIA</v>
          </cell>
          <cell r="V4462">
            <v>1</v>
          </cell>
          <cell r="W4462">
            <v>1.4</v>
          </cell>
          <cell r="X4462" t="str">
            <v>FLEXNET DEL ECUADOR</v>
          </cell>
          <cell r="Y4462" t="str">
            <v xml:space="preserve">CALLE 28 DE JUNIO S/N Y GARCIA MORENO </v>
          </cell>
        </row>
        <row r="4463">
          <cell r="A4463" t="str">
            <v>22-2647</v>
          </cell>
          <cell r="B4463">
            <v>482800</v>
          </cell>
          <cell r="C4463" t="str">
            <v>22-2647</v>
          </cell>
          <cell r="D4463" t="str">
            <v>VENTURA</v>
          </cell>
          <cell r="E4463" t="str">
            <v>DESPACHO</v>
          </cell>
          <cell r="F4463" t="str">
            <v>NORMAL</v>
          </cell>
          <cell r="G4463" t="str">
            <v>FT76254</v>
          </cell>
          <cell r="H4463">
            <v>44915</v>
          </cell>
          <cell r="I4463" t="str">
            <v>ENTREGADO</v>
          </cell>
          <cell r="J4463">
            <v>44916</v>
          </cell>
          <cell r="K4463" t="str">
            <v>E. MAULME C.A. GYE</v>
          </cell>
          <cell r="L4463" t="str">
            <v xml:space="preserve">AV DE LAS AMERICAS 601 Y CALLE 13 </v>
          </cell>
          <cell r="M4463" t="str">
            <v>1792885620001_1</v>
          </cell>
          <cell r="P4463" t="str">
            <v>090505</v>
          </cell>
          <cell r="Q4463" t="str">
            <v>GUAYAQUIL</v>
          </cell>
          <cell r="R4463" t="str">
            <v>GUAYAS</v>
          </cell>
          <cell r="S4463" t="str">
            <v>GUAYAQUIL</v>
          </cell>
          <cell r="T4463" t="str">
            <v>ITSACOURIER</v>
          </cell>
          <cell r="U4463" t="str">
            <v>FLEXNETUIO_GYE</v>
          </cell>
          <cell r="V4463">
            <v>3</v>
          </cell>
          <cell r="W4463">
            <v>24</v>
          </cell>
          <cell r="X4463" t="str">
            <v>FLEXNET DEL ECUADOR</v>
          </cell>
          <cell r="Y4463" t="str">
            <v xml:space="preserve">CALLE 28 DE JUNIO S/N Y GARCIA MORENO </v>
          </cell>
        </row>
        <row r="4464">
          <cell r="A4464" t="str">
            <v>22-2654</v>
          </cell>
          <cell r="B4464">
            <v>482801</v>
          </cell>
          <cell r="C4464" t="str">
            <v>22-2654</v>
          </cell>
          <cell r="D4464" t="str">
            <v>VENTURA</v>
          </cell>
          <cell r="E4464" t="str">
            <v>DESPACHO</v>
          </cell>
          <cell r="F4464" t="str">
            <v>NORMAL</v>
          </cell>
          <cell r="G4464" t="str">
            <v>FT76312</v>
          </cell>
          <cell r="H4464">
            <v>44915</v>
          </cell>
          <cell r="I4464" t="str">
            <v>ENTREGADO</v>
          </cell>
          <cell r="J4464">
            <v>44916</v>
          </cell>
          <cell r="K4464" t="str">
            <v>PROAUTO QUITO</v>
          </cell>
          <cell r="L4464" t="str">
            <v>AV. ELOY ALFARO Y RUSIA</v>
          </cell>
          <cell r="M4464" t="str">
            <v>1792885620001_5</v>
          </cell>
          <cell r="P4464" t="str">
            <v>170518</v>
          </cell>
          <cell r="Q4464" t="str">
            <v>QUITO</v>
          </cell>
          <cell r="R4464" t="str">
            <v>PICHINCHA</v>
          </cell>
          <cell r="S4464" t="str">
            <v>QUITO</v>
          </cell>
          <cell r="U4464" t="str">
            <v>FLEXNETUIO_LOCAL</v>
          </cell>
          <cell r="V4464">
            <v>4</v>
          </cell>
          <cell r="W4464">
            <v>16.399999999999999</v>
          </cell>
          <cell r="X4464" t="str">
            <v>FLEXNET DEL ECUADOR</v>
          </cell>
          <cell r="Y4464" t="str">
            <v xml:space="preserve">CALLE 28 DE JUNIO S/N Y GARCIA MORENO </v>
          </cell>
        </row>
        <row r="4465">
          <cell r="A4465" t="str">
            <v>22-2643</v>
          </cell>
          <cell r="B4465">
            <v>482802</v>
          </cell>
          <cell r="C4465" t="str">
            <v>22-2643</v>
          </cell>
          <cell r="D4465" t="str">
            <v>VENTURA</v>
          </cell>
          <cell r="E4465" t="str">
            <v>DESPACHO</v>
          </cell>
          <cell r="F4465" t="str">
            <v>NORMAL</v>
          </cell>
          <cell r="G4465" t="str">
            <v>031002004120563</v>
          </cell>
          <cell r="H4465">
            <v>44915</v>
          </cell>
          <cell r="I4465" t="str">
            <v>ENTREGADO</v>
          </cell>
          <cell r="J4465">
            <v>44916</v>
          </cell>
          <cell r="K4465" t="str">
            <v>ASSA RIOBAMBA</v>
          </cell>
          <cell r="L4465" t="str">
            <v>AV. DE LA PRENSA 45-86 Y AV. MANUEL ELICIO FLOR</v>
          </cell>
          <cell r="M4465" t="str">
            <v>1890141818002</v>
          </cell>
          <cell r="P4465" t="str">
            <v>060102</v>
          </cell>
          <cell r="Q4465" t="str">
            <v>RIOBAMBA</v>
          </cell>
          <cell r="R4465" t="str">
            <v>CHIMBORAZO</v>
          </cell>
          <cell r="S4465" t="str">
            <v>RIOBAMBA</v>
          </cell>
          <cell r="T4465" t="str">
            <v>TRAMACO</v>
          </cell>
          <cell r="U4465" t="str">
            <v>FLEXNETUIO_PROVINCIA</v>
          </cell>
          <cell r="V4465">
            <v>1</v>
          </cell>
          <cell r="W4465">
            <v>1</v>
          </cell>
          <cell r="X4465" t="str">
            <v>FLEXNET DEL ECUADOR</v>
          </cell>
          <cell r="Y4465" t="str">
            <v xml:space="preserve">CALLE 28 DE JUNIO S/N Y GARCIA MORENO </v>
          </cell>
        </row>
        <row r="4466">
          <cell r="A4466" t="str">
            <v>22-2645</v>
          </cell>
          <cell r="B4466">
            <v>482803</v>
          </cell>
          <cell r="C4466" t="str">
            <v>22-2645</v>
          </cell>
          <cell r="D4466" t="str">
            <v>VENTURA</v>
          </cell>
          <cell r="E4466" t="str">
            <v>DESPACHO</v>
          </cell>
          <cell r="F4466" t="str">
            <v>NORMAL</v>
          </cell>
          <cell r="G4466" t="str">
            <v>FT76252</v>
          </cell>
          <cell r="H4466">
            <v>44915</v>
          </cell>
          <cell r="I4466" t="str">
            <v>ENTREGADO</v>
          </cell>
          <cell r="J4466">
            <v>44916</v>
          </cell>
          <cell r="K4466" t="str">
            <v>ASSA VALLE</v>
          </cell>
          <cell r="L4466" t="str">
            <v>CALLE ISABELA ENTRE AV. SAN LUIS Y AV.GENERAL</v>
          </cell>
          <cell r="M4466" t="str">
            <v>1790003388002</v>
          </cell>
          <cell r="P4466" t="str">
            <v>171103</v>
          </cell>
          <cell r="Q4466" t="str">
            <v>RUMIÑAHUI</v>
          </cell>
          <cell r="R4466" t="str">
            <v>PICHINCHA</v>
          </cell>
          <cell r="S4466" t="str">
            <v>SANGOLQUI</v>
          </cell>
          <cell r="T4466" t="str">
            <v>FLEXTRANS UIO</v>
          </cell>
          <cell r="U4466" t="str">
            <v>FLEXNETUIO_LOCAL</v>
          </cell>
          <cell r="V4466">
            <v>2</v>
          </cell>
          <cell r="W4466">
            <v>5</v>
          </cell>
          <cell r="X4466" t="str">
            <v>FLEXNET DEL ECUADOR</v>
          </cell>
          <cell r="Y4466" t="str">
            <v xml:space="preserve">CALLE 28 DE JUNIO S/N Y GARCIA MORENO </v>
          </cell>
        </row>
        <row r="4467">
          <cell r="A4467" t="str">
            <v>22-2651</v>
          </cell>
          <cell r="B4467">
            <v>482804</v>
          </cell>
          <cell r="C4467" t="str">
            <v>22-2651</v>
          </cell>
          <cell r="D4467" t="str">
            <v>VENTURA</v>
          </cell>
          <cell r="E4467" t="str">
            <v>DESPACHO</v>
          </cell>
          <cell r="F4467" t="str">
            <v>NORMAL</v>
          </cell>
          <cell r="G4467" t="str">
            <v>031002004120565</v>
          </cell>
          <cell r="H4467">
            <v>44915</v>
          </cell>
          <cell r="I4467" t="str">
            <v>ENTREGADO</v>
          </cell>
          <cell r="J4467">
            <v>44916</v>
          </cell>
          <cell r="K4467" t="str">
            <v>NORWAGEN</v>
          </cell>
          <cell r="L4467" t="str">
            <v>AV MARIANO ACOSTA # 1 Y LUIS JARAMILLO PEREZ</v>
          </cell>
          <cell r="M4467" t="str">
            <v>1791937813001</v>
          </cell>
          <cell r="P4467" t="str">
            <v>100101</v>
          </cell>
          <cell r="Q4467" t="str">
            <v>IBARRA</v>
          </cell>
          <cell r="R4467" t="str">
            <v>IMBABURA</v>
          </cell>
          <cell r="S4467" t="str">
            <v>SAN MIGUEL DE IBARRA</v>
          </cell>
          <cell r="T4467" t="str">
            <v>TRAMACO</v>
          </cell>
          <cell r="U4467" t="str">
            <v>FLEXNETUIO_PROVINCIA</v>
          </cell>
          <cell r="V4467">
            <v>1</v>
          </cell>
          <cell r="W4467">
            <v>3.4</v>
          </cell>
          <cell r="X4467" t="str">
            <v>FLEXNET DEL ECUADOR</v>
          </cell>
          <cell r="Y4467" t="str">
            <v xml:space="preserve">CALLE 28 DE JUNIO S/N Y GARCIA MORENO </v>
          </cell>
        </row>
        <row r="4468">
          <cell r="A4468" t="str">
            <v>22-2648</v>
          </cell>
          <cell r="B4468">
            <v>482805</v>
          </cell>
          <cell r="C4468" t="str">
            <v>22-2648</v>
          </cell>
          <cell r="D4468" t="str">
            <v>VENTURA</v>
          </cell>
          <cell r="E4468" t="str">
            <v>DESPACHO</v>
          </cell>
          <cell r="F4468" t="str">
            <v>NORMAL</v>
          </cell>
          <cell r="G4468" t="str">
            <v>FT76313</v>
          </cell>
          <cell r="H4468">
            <v>44915</v>
          </cell>
          <cell r="I4468" t="str">
            <v>ENTREGADO</v>
          </cell>
          <cell r="J4468">
            <v>44916</v>
          </cell>
          <cell r="K4468" t="str">
            <v>ECUAWAGEN</v>
          </cell>
          <cell r="L4468" t="str">
            <v> AV. DE LOS GRANADOS E14-70 E ISLA MARCHENA.</v>
          </cell>
          <cell r="M4468" t="str">
            <v>1791765842001</v>
          </cell>
          <cell r="P4468" t="str">
            <v>170503</v>
          </cell>
          <cell r="Q4468" t="str">
            <v>QUITO</v>
          </cell>
          <cell r="R4468" t="str">
            <v>PICHINCHA</v>
          </cell>
          <cell r="S4468" t="str">
            <v>QUITO</v>
          </cell>
          <cell r="U4468" t="str">
            <v>FLEXNETUIO_LOCAL</v>
          </cell>
          <cell r="V4468">
            <v>23</v>
          </cell>
          <cell r="W4468">
            <v>275.2</v>
          </cell>
          <cell r="X4468" t="str">
            <v>FLEXNET DEL ECUADOR</v>
          </cell>
          <cell r="Y4468" t="str">
            <v xml:space="preserve">CALLE 28 DE JUNIO S/N Y GARCIA MORENO </v>
          </cell>
        </row>
        <row r="4469">
          <cell r="A4469" t="str">
            <v>22-2642</v>
          </cell>
          <cell r="B4469">
            <v>482806</v>
          </cell>
          <cell r="C4469" t="str">
            <v>22-2642</v>
          </cell>
          <cell r="D4469" t="str">
            <v>VENTURA</v>
          </cell>
          <cell r="E4469" t="str">
            <v>DESPACHO</v>
          </cell>
          <cell r="F4469" t="str">
            <v>NORMAL</v>
          </cell>
          <cell r="G4469" t="str">
            <v>FT76310</v>
          </cell>
          <cell r="H4469">
            <v>44915</v>
          </cell>
          <cell r="I4469" t="str">
            <v>ENTREGADO</v>
          </cell>
          <cell r="J4469">
            <v>44917</v>
          </cell>
          <cell r="K4469" t="str">
            <v>ASSA QUITO SUR</v>
          </cell>
          <cell r="L4469" t="str">
            <v>AV. MALDONADO S12-72 Y PUJILI</v>
          </cell>
          <cell r="M4469" t="str">
            <v>1890141818001_3</v>
          </cell>
          <cell r="P4469" t="str">
            <v>170601</v>
          </cell>
          <cell r="Q4469" t="str">
            <v>QUITO</v>
          </cell>
          <cell r="R4469" t="str">
            <v>PICHINCHA</v>
          </cell>
          <cell r="S4469" t="str">
            <v>QUITO</v>
          </cell>
          <cell r="T4469" t="str">
            <v>FLEXTRANS UIO</v>
          </cell>
          <cell r="U4469" t="str">
            <v>FLEXNETUIO_LOCAL</v>
          </cell>
          <cell r="V4469">
            <v>3</v>
          </cell>
          <cell r="W4469">
            <v>7</v>
          </cell>
          <cell r="X4469" t="str">
            <v>FLEXNET DEL ECUADOR</v>
          </cell>
          <cell r="Y4469" t="str">
            <v xml:space="preserve">CALLE 28 DE JUNIO S/N Y GARCIA MORENO </v>
          </cell>
        </row>
        <row r="4470">
          <cell r="A4470" t="str">
            <v>20002874948045</v>
          </cell>
          <cell r="B4470">
            <v>482798</v>
          </cell>
          <cell r="C4470" t="str">
            <v>20002874948045</v>
          </cell>
          <cell r="D4470" t="str">
            <v>CONECEL_REG</v>
          </cell>
          <cell r="E4470" t="str">
            <v>DESPACHO</v>
          </cell>
          <cell r="F4470" t="str">
            <v>NORMAL</v>
          </cell>
          <cell r="G4470" t="str">
            <v>EC5903</v>
          </cell>
          <cell r="H4470">
            <v>44915</v>
          </cell>
          <cell r="I4470" t="str">
            <v>DEVOLUCION_EN_PROCESO</v>
          </cell>
          <cell r="J4470">
            <v>44923</v>
          </cell>
          <cell r="K4470" t="str">
            <v>MERLYN ADRIANA SANCHEZ</v>
          </cell>
          <cell r="L4470" t="str">
            <v>PUENGASI CALLE E14A NO: S3 339 Y CALLE S3G CS 3 PISOS CON REJAS NEGRAS</v>
          </cell>
          <cell r="M4470" t="str">
            <v>1751473842</v>
          </cell>
          <cell r="N4470" t="str">
            <v>979383841</v>
          </cell>
          <cell r="P4470" t="str">
            <v>QUITO</v>
          </cell>
          <cell r="Q4470" t="str">
            <v>QUITO</v>
          </cell>
          <cell r="R4470" t="str">
            <v>PICHINCHA</v>
          </cell>
          <cell r="T4470" t="str">
            <v>EXPRESSCON</v>
          </cell>
          <cell r="U4470" t="str">
            <v>FLEXNETUIO_LOCAL</v>
          </cell>
          <cell r="V4470">
            <v>1</v>
          </cell>
          <cell r="W4470">
            <v>1</v>
          </cell>
          <cell r="X4470" t="str">
            <v>FLEXNET UIO</v>
          </cell>
          <cell r="Y4470" t="str">
            <v>FLEX NET CALLE 28 DE JUNIO S/N Y GARCIA MORENO ENTRADA LLANO GRANDE</v>
          </cell>
        </row>
        <row r="4471">
          <cell r="A4471" t="str">
            <v>CLDEV_GYEEQ009</v>
          </cell>
          <cell r="B4471">
            <v>482796</v>
          </cell>
          <cell r="C4471" t="str">
            <v>CLDEV_GYEEQ009</v>
          </cell>
          <cell r="D4471" t="str">
            <v>CONECEL_DOCUMENTOS</v>
          </cell>
          <cell r="E4471" t="str">
            <v>DESPACHO</v>
          </cell>
          <cell r="F4471" t="str">
            <v>NORMAL</v>
          </cell>
          <cell r="G4471" t="str">
            <v>TF89760</v>
          </cell>
          <cell r="H4471">
            <v>44915</v>
          </cell>
          <cell r="I4471" t="str">
            <v>ENTREGADO</v>
          </cell>
          <cell r="J4471">
            <v>44915</v>
          </cell>
          <cell r="K4471" t="str">
            <v>ANA AGUIRRE / MARIA SUNTAXI - PATRICIA</v>
          </cell>
          <cell r="L4471" t="str">
            <v>CIUDADELA SANTA LEONOR MZ 6 SOLAR 17</v>
          </cell>
          <cell r="P4471" t="str">
            <v>GUAYAQUIL</v>
          </cell>
          <cell r="Q4471" t="str">
            <v>GUAYAQUIL</v>
          </cell>
          <cell r="R4471" t="str">
            <v>GUAYAS</v>
          </cell>
          <cell r="T4471" t="str">
            <v>FLEXTRANS GYE</v>
          </cell>
          <cell r="U4471" t="str">
            <v>FLEXNETUIO_GYE</v>
          </cell>
          <cell r="V4471">
            <v>1</v>
          </cell>
          <cell r="X4471" t="str">
            <v>FLEXNET DEL ECUADOR</v>
          </cell>
          <cell r="Y4471" t="str">
            <v>KM 8 1/2 VIA A DAULE</v>
          </cell>
        </row>
        <row r="4472">
          <cell r="A4472" t="str">
            <v>CLDEV_GYESIM0065</v>
          </cell>
          <cell r="B4472">
            <v>482795</v>
          </cell>
          <cell r="C4472" t="str">
            <v>CLDEV_GYESIM0065</v>
          </cell>
          <cell r="D4472" t="str">
            <v>CONECEL_DOCUMENTOS</v>
          </cell>
          <cell r="E4472" t="str">
            <v>DESPACHO</v>
          </cell>
          <cell r="F4472" t="str">
            <v>NORMAL</v>
          </cell>
          <cell r="G4472" t="str">
            <v>TF89761</v>
          </cell>
          <cell r="H4472">
            <v>44915</v>
          </cell>
          <cell r="I4472" t="str">
            <v>ENTREGADO</v>
          </cell>
          <cell r="J4472">
            <v>44915</v>
          </cell>
          <cell r="K4472" t="str">
            <v>ANA AGUIRRE / MARIA SUNTAXI - PATRICIA</v>
          </cell>
          <cell r="L4472" t="str">
            <v>CIUDADELA SANTA LEONOR MZ 6 SOLAR 17</v>
          </cell>
          <cell r="P4472" t="str">
            <v>GUAYAQUIL</v>
          </cell>
          <cell r="Q4472" t="str">
            <v>GUAYAQUIL</v>
          </cell>
          <cell r="R4472" t="str">
            <v>GUAYAS</v>
          </cell>
          <cell r="T4472" t="str">
            <v>FLEXTRANS GYE</v>
          </cell>
          <cell r="U4472" t="str">
            <v>FLEXNETUIO_GYE</v>
          </cell>
          <cell r="V4472">
            <v>1</v>
          </cell>
          <cell r="X4472" t="str">
            <v>FLEXNET DEL ECUADOR</v>
          </cell>
          <cell r="Y4472" t="str">
            <v>KM 8 1/2 VIA A DAULE</v>
          </cell>
        </row>
        <row r="4473">
          <cell r="A4473" t="str">
            <v>53028</v>
          </cell>
          <cell r="B4473">
            <v>482794</v>
          </cell>
          <cell r="C4473" t="str">
            <v>53028</v>
          </cell>
          <cell r="D4473" t="str">
            <v>DEGSO</v>
          </cell>
          <cell r="E4473" t="str">
            <v>DESPACHO</v>
          </cell>
          <cell r="F4473" t="str">
            <v>NORMAL</v>
          </cell>
          <cell r="G4473" t="str">
            <v>FT76242</v>
          </cell>
          <cell r="H4473">
            <v>44915</v>
          </cell>
          <cell r="I4473" t="str">
            <v>ENTREGADO</v>
          </cell>
          <cell r="J4473">
            <v>44916</v>
          </cell>
          <cell r="K4473" t="str">
            <v xml:space="preserve">RODRIGUEZ RIVADENEIRA JONATHAN ALEXANDER                                             </v>
          </cell>
          <cell r="L4473" t="str">
            <v xml:space="preserve">DIRECCION: ALONSO DE TORRES N44 Y AV DEL PARQUE - CENTRO COMERCIAL EL BOSQUE LOCAL 7 CEL 0987705797   </v>
          </cell>
          <cell r="M4473" t="str">
            <v>#N/A</v>
          </cell>
          <cell r="N4473" t="str">
            <v>99-832-0225</v>
          </cell>
          <cell r="O4473" t="str">
            <v>99-832-0225</v>
          </cell>
          <cell r="P4473" t="str">
            <v>170301</v>
          </cell>
          <cell r="Q4473" t="str">
            <v>QUITO</v>
          </cell>
          <cell r="R4473" t="str">
            <v>PICHINCHA</v>
          </cell>
          <cell r="S4473" t="str">
            <v>QUITO</v>
          </cell>
          <cell r="T4473" t="str">
            <v>FLEXTRANS UIO</v>
          </cell>
          <cell r="U4473" t="str">
            <v>FLEXNETUIO_LOCAL</v>
          </cell>
          <cell r="V4473">
            <v>1</v>
          </cell>
          <cell r="W4473">
            <v>1</v>
          </cell>
          <cell r="X4473" t="str">
            <v>FLEXNET</v>
          </cell>
          <cell r="Y4473" t="str">
            <v>FLEX NET CALLE 28 DE JUNIO S/N Y GARCIA MORENO ENTRADA LLANO GRANDE</v>
          </cell>
        </row>
        <row r="4474">
          <cell r="A4474" t="str">
            <v>4744664</v>
          </cell>
          <cell r="B4474">
            <v>482762</v>
          </cell>
          <cell r="C4474" t="str">
            <v>4744664</v>
          </cell>
          <cell r="D4474" t="str">
            <v>MDELIVERY</v>
          </cell>
          <cell r="E4474" t="str">
            <v>DESPACHO</v>
          </cell>
          <cell r="F4474" t="str">
            <v>NORMAL</v>
          </cell>
          <cell r="G4474" t="str">
            <v>FT76175</v>
          </cell>
          <cell r="H4474">
            <v>44915</v>
          </cell>
          <cell r="I4474" t="str">
            <v>ENTREGADO</v>
          </cell>
          <cell r="J4474">
            <v>44916</v>
          </cell>
          <cell r="K4474" t="str">
            <v>BONILLA QUEVEDO PAOLA FERNANDA</v>
          </cell>
          <cell r="L4474" t="str">
            <v>BELISARIO QUEVEDO CALLE AV JOSE GARCIA DE LEON OE3 68 AV AMERICA</v>
          </cell>
          <cell r="M4474" t="str">
            <v>1719592949</v>
          </cell>
          <cell r="N4474" t="str">
            <v>0987516162</v>
          </cell>
          <cell r="O4474" t="str">
            <v>0987516162</v>
          </cell>
          <cell r="P4474" t="str">
            <v>170521</v>
          </cell>
          <cell r="Q4474" t="str">
            <v>QUITO</v>
          </cell>
          <cell r="R4474" t="str">
            <v>PICHINCHA</v>
          </cell>
          <cell r="S4474" t="str">
            <v>QUITO</v>
          </cell>
          <cell r="T4474" t="str">
            <v>FLEXTRANS UIO</v>
          </cell>
          <cell r="U4474" t="str">
            <v>FLEXNETUIO_LOCAL</v>
          </cell>
          <cell r="V4474">
            <v>1</v>
          </cell>
          <cell r="W4474">
            <v>1</v>
          </cell>
          <cell r="X4474" t="str">
            <v>FLEXNET ECUADOR - MDELIVERY</v>
          </cell>
          <cell r="Y4474" t="str">
            <v>CALLE 28 DE JUNIO S/N Y GARCIA MORENO ENTRADA LLANO GRANDE</v>
          </cell>
        </row>
        <row r="4475">
          <cell r="A4475" t="str">
            <v>4744979</v>
          </cell>
          <cell r="B4475">
            <v>482763</v>
          </cell>
          <cell r="C4475" t="str">
            <v>4744979</v>
          </cell>
          <cell r="D4475" t="str">
            <v>MDELIVERY</v>
          </cell>
          <cell r="E4475" t="str">
            <v>DESPACHO</v>
          </cell>
          <cell r="F4475" t="str">
            <v>NORMAL</v>
          </cell>
          <cell r="G4475" t="str">
            <v>FT76187</v>
          </cell>
          <cell r="H4475">
            <v>44915</v>
          </cell>
          <cell r="I4475" t="str">
            <v>ENTREGADO</v>
          </cell>
          <cell r="J4475">
            <v>44916</v>
          </cell>
          <cell r="K4475" t="str">
            <v>HENRY ALONSO VERDEJO TIPAN</v>
          </cell>
          <cell r="L4475" t="str">
            <v>CUMBAYA CALLE ILINISAS  SN  Y ANTISANA</v>
          </cell>
          <cell r="M4475" t="str">
            <v>1718917725</v>
          </cell>
          <cell r="N4475" t="str">
            <v>0960594072</v>
          </cell>
          <cell r="O4475" t="str">
            <v>0960594072</v>
          </cell>
          <cell r="P4475" t="str">
            <v>170903</v>
          </cell>
          <cell r="Q4475" t="str">
            <v>QUITO</v>
          </cell>
          <cell r="R4475" t="str">
            <v>PICHINCHA</v>
          </cell>
          <cell r="S4475" t="str">
            <v>TUMBACO</v>
          </cell>
          <cell r="T4475" t="str">
            <v>FLEXTRANS UIO</v>
          </cell>
          <cell r="U4475" t="str">
            <v>FLEXNETUIO_LOCAL</v>
          </cell>
          <cell r="V4475">
            <v>1</v>
          </cell>
          <cell r="W4475">
            <v>1</v>
          </cell>
          <cell r="X4475" t="str">
            <v>FLEXNET ECUADOR - MDELIVERY</v>
          </cell>
          <cell r="Y4475" t="str">
            <v>CALLE 28 DE JUNIO S/N Y GARCIA MORENO ENTRADA LLANO GRANDE</v>
          </cell>
        </row>
        <row r="4476">
          <cell r="A4476" t="str">
            <v>4745440</v>
          </cell>
          <cell r="B4476">
            <v>482764</v>
          </cell>
          <cell r="C4476" t="str">
            <v>4745440</v>
          </cell>
          <cell r="D4476" t="str">
            <v>MDELIVERY</v>
          </cell>
          <cell r="E4476" t="str">
            <v>DESPACHO</v>
          </cell>
          <cell r="F4476" t="str">
            <v>DERIVADO PICK UP</v>
          </cell>
          <cell r="G4476" t="str">
            <v>031080004745440</v>
          </cell>
          <cell r="H4476">
            <v>44915</v>
          </cell>
          <cell r="I4476" t="str">
            <v>ENTREGADO</v>
          </cell>
          <cell r="J4476">
            <v>44922</v>
          </cell>
          <cell r="K4476" t="str">
            <v>Cesar Luis Lopez Pin</v>
          </cell>
          <cell r="L4476" t="str">
            <v>OFICINA TRAMACO JIPIJAPA</v>
          </cell>
          <cell r="M4476" t="str">
            <v>1309894994</v>
          </cell>
          <cell r="N4476" t="str">
            <v>0959272653</v>
          </cell>
          <cell r="O4476" t="str">
            <v/>
          </cell>
          <cell r="P4476" t="str">
            <v>JIPIJAPA</v>
          </cell>
          <cell r="Q4476" t="str">
            <v>JIPIJAPA</v>
          </cell>
          <cell r="R4476" t="str">
            <v>MANABI</v>
          </cell>
          <cell r="T4476" t="str">
            <v>TRAMACO</v>
          </cell>
          <cell r="U4476" t="str">
            <v>FLEXNETUIO_PROVINCIA</v>
          </cell>
          <cell r="V4476">
            <v>1</v>
          </cell>
          <cell r="W4476">
            <v>1</v>
          </cell>
          <cell r="X4476" t="str">
            <v>FLEXNET ECUADOR - MDELIVERY</v>
          </cell>
          <cell r="Y4476" t="str">
            <v>CALLE 28 DE JUNIO S/N Y GARCIA MORENO ENTRADA LLANO GRANDE</v>
          </cell>
        </row>
        <row r="4477">
          <cell r="A4477" t="str">
            <v>4745777</v>
          </cell>
          <cell r="B4477">
            <v>482765</v>
          </cell>
          <cell r="C4477" t="str">
            <v>4745777</v>
          </cell>
          <cell r="D4477" t="str">
            <v>MDELIVERY</v>
          </cell>
          <cell r="E4477" t="str">
            <v>DESPACHO</v>
          </cell>
          <cell r="F4477" t="str">
            <v>NORMAL</v>
          </cell>
          <cell r="G4477" t="str">
            <v>031080004745777</v>
          </cell>
          <cell r="H4477">
            <v>44915</v>
          </cell>
          <cell r="I4477" t="str">
            <v>ENTREGADO</v>
          </cell>
          <cell r="J4477">
            <v>44916</v>
          </cell>
          <cell r="K4477" t="str">
            <v>Manuel Alexander Bailon Zambrano</v>
          </cell>
          <cell r="L4477" t="str">
            <v>MANTA  AV 114  123  Y 113</v>
          </cell>
          <cell r="M4477" t="str">
            <v>1351416647</v>
          </cell>
          <cell r="N4477" t="str">
            <v>0996432996</v>
          </cell>
          <cell r="O4477" t="str">
            <v>0996432996</v>
          </cell>
          <cell r="P4477" t="str">
            <v>130203</v>
          </cell>
          <cell r="Q4477" t="str">
            <v>MANTA</v>
          </cell>
          <cell r="R4477" t="str">
            <v>MANABI</v>
          </cell>
          <cell r="S4477" t="str">
            <v>MANTA</v>
          </cell>
          <cell r="T4477" t="str">
            <v>TRAMACO</v>
          </cell>
          <cell r="U4477" t="str">
            <v>FLEXNETUIO_PROVINCIA</v>
          </cell>
          <cell r="V4477">
            <v>1</v>
          </cell>
          <cell r="W4477">
            <v>1</v>
          </cell>
          <cell r="X4477" t="str">
            <v>FLEXNET ECUADOR - MDELIVERY</v>
          </cell>
          <cell r="Y4477" t="str">
            <v>CALLE 28 DE JUNIO S/N Y GARCIA MORENO ENTRADA LLANO GRANDE</v>
          </cell>
        </row>
        <row r="4478">
          <cell r="A4478" t="str">
            <v>4745858</v>
          </cell>
          <cell r="B4478">
            <v>482766</v>
          </cell>
          <cell r="C4478" t="str">
            <v>4745858</v>
          </cell>
          <cell r="D4478" t="str">
            <v>MDELIVERY</v>
          </cell>
          <cell r="E4478" t="str">
            <v>DESPACHO</v>
          </cell>
          <cell r="F4478" t="str">
            <v>NORMAL</v>
          </cell>
          <cell r="G4478" t="str">
            <v>031080004745858</v>
          </cell>
          <cell r="H4478">
            <v>44915</v>
          </cell>
          <cell r="I4478" t="str">
            <v>ENTREGADO</v>
          </cell>
          <cell r="J4478">
            <v>44916</v>
          </cell>
          <cell r="K4478" t="str">
            <v>Luis Fabricio Saltos Jana</v>
          </cell>
          <cell r="L4478" t="str">
            <v>CHIMBOCALLE CHIMBORAZO  351  Y VITOR DEL POZO</v>
          </cell>
          <cell r="M4478" t="str">
            <v>0201643707</v>
          </cell>
          <cell r="N4478" t="str">
            <v>0989361246</v>
          </cell>
          <cell r="O4478" t="str">
            <v>0989361246</v>
          </cell>
          <cell r="P4478" t="str">
            <v>092304</v>
          </cell>
          <cell r="Q4478" t="str">
            <v>SAMBORONDON</v>
          </cell>
          <cell r="R4478" t="str">
            <v>GUAYAS</v>
          </cell>
          <cell r="S4478" t="str">
            <v>SAMBORONDON - SANTA MARTHA</v>
          </cell>
          <cell r="T4478" t="str">
            <v>TRAMACO</v>
          </cell>
          <cell r="U4478" t="str">
            <v>FLEXNETUIO_GYE</v>
          </cell>
          <cell r="V4478">
            <v>1</v>
          </cell>
          <cell r="W4478">
            <v>1</v>
          </cell>
          <cell r="X4478" t="str">
            <v>FLEXNET ECUADOR - MDELIVERY</v>
          </cell>
          <cell r="Y4478" t="str">
            <v>CALLE 28 DE JUNIO S/N Y GARCIA MORENO ENTRADA LLANO GRANDE</v>
          </cell>
        </row>
        <row r="4479">
          <cell r="A4479" t="str">
            <v>4746756</v>
          </cell>
          <cell r="B4479">
            <v>482767</v>
          </cell>
          <cell r="C4479" t="str">
            <v>4746756</v>
          </cell>
          <cell r="D4479" t="str">
            <v>MDELIVERY</v>
          </cell>
          <cell r="E4479" t="str">
            <v>DESPACHO</v>
          </cell>
          <cell r="F4479" t="str">
            <v>NORMAL</v>
          </cell>
          <cell r="G4479" t="str">
            <v>031080004746756</v>
          </cell>
          <cell r="H4479">
            <v>44915</v>
          </cell>
          <cell r="I4479" t="str">
            <v>DEVOLUCION_EN_PROCESO</v>
          </cell>
          <cell r="J4479">
            <v>44918</v>
          </cell>
          <cell r="K4479" t="str">
            <v>GERMAN ERNESTO CERDA CAMPANA</v>
          </cell>
          <cell r="L4479" t="str">
            <v>LATANGUA  AV AMAZONAS  SN  Y JAVIER ESPINOZA</v>
          </cell>
          <cell r="M4479" t="str">
            <v>0502140577</v>
          </cell>
          <cell r="N4479" t="str">
            <v>0995910198</v>
          </cell>
          <cell r="O4479" t="str">
            <v/>
          </cell>
          <cell r="P4479" t="str">
            <v>050103</v>
          </cell>
          <cell r="Q4479" t="str">
            <v>LATACUNGA</v>
          </cell>
          <cell r="R4479" t="str">
            <v>COTOPAXI</v>
          </cell>
          <cell r="S4479" t="str">
            <v>LATACUNGA</v>
          </cell>
          <cell r="T4479" t="str">
            <v>TRAMACO</v>
          </cell>
          <cell r="U4479" t="str">
            <v>FLEXNETUIO_PROVINCIA</v>
          </cell>
          <cell r="V4479">
            <v>1</v>
          </cell>
          <cell r="W4479">
            <v>1</v>
          </cell>
          <cell r="X4479" t="str">
            <v>FLEXNET ECUADOR - MDELIVERY</v>
          </cell>
          <cell r="Y4479" t="str">
            <v>CALLE 28 DE JUNIO S/N Y GARCIA MORENO ENTRADA LLANO GRANDE</v>
          </cell>
        </row>
        <row r="4480">
          <cell r="A4480" t="str">
            <v>4746872</v>
          </cell>
          <cell r="B4480">
            <v>482768</v>
          </cell>
          <cell r="C4480" t="str">
            <v>4746872</v>
          </cell>
          <cell r="D4480" t="str">
            <v>MDELIVERY</v>
          </cell>
          <cell r="E4480" t="str">
            <v>DESPACHO</v>
          </cell>
          <cell r="F4480" t="str">
            <v>NORMAL</v>
          </cell>
          <cell r="G4480" t="str">
            <v>TF89819</v>
          </cell>
          <cell r="H4480">
            <v>44915</v>
          </cell>
          <cell r="I4480" t="str">
            <v>ENTREGADO</v>
          </cell>
          <cell r="J4480">
            <v>44916</v>
          </cell>
          <cell r="K4480" t="str">
            <v>JUAN CARLOS LEON MELENDEZ</v>
          </cell>
          <cell r="L4480" t="str">
            <v>TARQUI GUAYACANES  MZ 139 VILLA 6</v>
          </cell>
          <cell r="M4480" t="str">
            <v>0917306862</v>
          </cell>
          <cell r="N4480" t="str">
            <v>0992612061</v>
          </cell>
          <cell r="O4480" t="str">
            <v>0992612061</v>
          </cell>
          <cell r="P4480" t="str">
            <v>090509</v>
          </cell>
          <cell r="Q4480" t="str">
            <v>GUAYAQUIL</v>
          </cell>
          <cell r="R4480" t="str">
            <v>GUAYAS</v>
          </cell>
          <cell r="S4480" t="str">
            <v>GUAYAQUIL</v>
          </cell>
          <cell r="T4480" t="str">
            <v>CARGO UNION</v>
          </cell>
          <cell r="U4480" t="str">
            <v>FLEXNETUIO_GYE</v>
          </cell>
          <cell r="V4480">
            <v>1</v>
          </cell>
          <cell r="W4480">
            <v>1</v>
          </cell>
          <cell r="X4480" t="str">
            <v>FLEXNET ECUADOR - MDELIVERY</v>
          </cell>
          <cell r="Y4480" t="str">
            <v>CALLE 28 DE JUNIO S/N Y GARCIA MORENO ENTRADA LLANO GRANDE</v>
          </cell>
        </row>
        <row r="4481">
          <cell r="A4481" t="str">
            <v>4746874</v>
          </cell>
          <cell r="B4481">
            <v>482769</v>
          </cell>
          <cell r="C4481" t="str">
            <v>4746874</v>
          </cell>
          <cell r="D4481" t="str">
            <v>MDELIVERY</v>
          </cell>
          <cell r="E4481" t="str">
            <v>DESPACHO</v>
          </cell>
          <cell r="F4481" t="str">
            <v>NORMAL</v>
          </cell>
          <cell r="G4481" t="str">
            <v>TF89822</v>
          </cell>
          <cell r="H4481">
            <v>44915</v>
          </cell>
          <cell r="I4481" t="str">
            <v>ENTREGADO</v>
          </cell>
          <cell r="J4481">
            <v>44916</v>
          </cell>
          <cell r="K4481" t="str">
            <v>DAVID SEGUNDO HUAYAMAVE GOYES</v>
          </cell>
          <cell r="L4481" t="str">
            <v>XIMENA  CALLE JOSE VICENTE TRUJILLO  SN  Y GRAL ROBLES</v>
          </cell>
          <cell r="M4481" t="str">
            <v>0955580170</v>
          </cell>
          <cell r="N4481" t="str">
            <v>0987586554</v>
          </cell>
          <cell r="O4481" t="str">
            <v>0987586554</v>
          </cell>
          <cell r="P4481" t="str">
            <v>090108</v>
          </cell>
          <cell r="Q4481" t="str">
            <v>GUAYAQUIL</v>
          </cell>
          <cell r="R4481" t="str">
            <v>GUAYAS</v>
          </cell>
          <cell r="S4481" t="str">
            <v>GUAYAQUIL</v>
          </cell>
          <cell r="T4481" t="str">
            <v>CARGO UNION</v>
          </cell>
          <cell r="U4481" t="str">
            <v>FLEXNETUIO_GYE</v>
          </cell>
          <cell r="V4481">
            <v>1</v>
          </cell>
          <cell r="W4481">
            <v>1</v>
          </cell>
          <cell r="X4481" t="str">
            <v>FLEXNET ECUADOR - MDELIVERY</v>
          </cell>
          <cell r="Y4481" t="str">
            <v>CALLE 28 DE JUNIO S/N Y GARCIA MORENO ENTRADA LLANO GRANDE</v>
          </cell>
        </row>
        <row r="4482">
          <cell r="A4482" t="str">
            <v>4746910</v>
          </cell>
          <cell r="B4482">
            <v>482770</v>
          </cell>
          <cell r="C4482" t="str">
            <v>4746910</v>
          </cell>
          <cell r="D4482" t="str">
            <v>MDELIVERY</v>
          </cell>
          <cell r="E4482" t="str">
            <v>DESPACHO</v>
          </cell>
          <cell r="F4482" t="str">
            <v>NORMAL</v>
          </cell>
          <cell r="G4482" t="str">
            <v>031080004746910</v>
          </cell>
          <cell r="H4482">
            <v>44915</v>
          </cell>
          <cell r="I4482" t="str">
            <v>ENTREGADO</v>
          </cell>
          <cell r="J4482">
            <v>44918</v>
          </cell>
          <cell r="K4482" t="str">
            <v>FLAVIO GEOVANNY CAMACHO SALAZAR</v>
          </cell>
          <cell r="L4482" t="str">
            <v>LA LIBERTAD AV 13  SN Y CALLE 29</v>
          </cell>
          <cell r="M4482" t="str">
            <v>0201766698</v>
          </cell>
          <cell r="N4482" t="str">
            <v>0983106027</v>
          </cell>
          <cell r="O4482" t="str">
            <v>0983106027</v>
          </cell>
          <cell r="P4482" t="str">
            <v>240201</v>
          </cell>
          <cell r="Q4482" t="str">
            <v>LA LIBERTAD</v>
          </cell>
          <cell r="R4482" t="str">
            <v>SANTA ELENA</v>
          </cell>
          <cell r="S4482" t="str">
            <v>LA LIBERTAD</v>
          </cell>
          <cell r="T4482" t="str">
            <v>TRAMACO</v>
          </cell>
          <cell r="U4482" t="str">
            <v>FLEXNETUIO_PROVINCIA</v>
          </cell>
          <cell r="V4482">
            <v>1</v>
          </cell>
          <cell r="W4482">
            <v>1</v>
          </cell>
          <cell r="X4482" t="str">
            <v>FLEXNET ECUADOR - MDELIVERY</v>
          </cell>
          <cell r="Y4482" t="str">
            <v>CALLE 28 DE JUNIO S/N Y GARCIA MORENO ENTRADA LLANO GRANDE</v>
          </cell>
        </row>
        <row r="4483">
          <cell r="A4483" t="str">
            <v>4746920</v>
          </cell>
          <cell r="B4483">
            <v>482771</v>
          </cell>
          <cell r="C4483" t="str">
            <v>4746920</v>
          </cell>
          <cell r="D4483" t="str">
            <v>MDELIVERY</v>
          </cell>
          <cell r="E4483" t="str">
            <v>DESPACHO</v>
          </cell>
          <cell r="F4483" t="str">
            <v>NORMAL</v>
          </cell>
          <cell r="G4483" t="str">
            <v>FT76178</v>
          </cell>
          <cell r="H4483">
            <v>44915</v>
          </cell>
          <cell r="I4483" t="str">
            <v>ENTREGADO</v>
          </cell>
          <cell r="J4483">
            <v>44917</v>
          </cell>
          <cell r="K4483" t="str">
            <v>VANESSA EVELYN ORDONEZ REYNA</v>
          </cell>
          <cell r="L4483" t="str">
            <v>CONDADO CALLE T2  1166 Y CALLE X</v>
          </cell>
          <cell r="M4483" t="str">
            <v>1718346131</v>
          </cell>
          <cell r="N4483" t="str">
            <v>0998359883</v>
          </cell>
          <cell r="O4483" t="str">
            <v/>
          </cell>
          <cell r="P4483" t="str">
            <v>170305</v>
          </cell>
          <cell r="Q4483" t="str">
            <v>QUITO</v>
          </cell>
          <cell r="R4483" t="str">
            <v>PICHINCHA</v>
          </cell>
          <cell r="S4483" t="str">
            <v>QUITO - URBANIZACION DE LOS ARQUITECTOS - CONJUNTO SAN GREGORIO</v>
          </cell>
          <cell r="T4483" t="str">
            <v>FLEXTRANS UIO</v>
          </cell>
          <cell r="U4483" t="str">
            <v>FLEXNETUIO_LOCAL</v>
          </cell>
          <cell r="V4483">
            <v>1</v>
          </cell>
          <cell r="W4483">
            <v>1</v>
          </cell>
          <cell r="X4483" t="str">
            <v>FLEXNET ECUADOR - MDELIVERY</v>
          </cell>
          <cell r="Y4483" t="str">
            <v>CALLE 28 DE JUNIO S/N Y GARCIA MORENO ENTRADA LLANO GRANDE</v>
          </cell>
        </row>
        <row r="4484">
          <cell r="A4484" t="str">
            <v>4747017</v>
          </cell>
          <cell r="B4484">
            <v>482772</v>
          </cell>
          <cell r="C4484" t="str">
            <v>4747017</v>
          </cell>
          <cell r="D4484" t="str">
            <v>MDELIVERY</v>
          </cell>
          <cell r="E4484" t="str">
            <v>DESPACHO</v>
          </cell>
          <cell r="F4484" t="str">
            <v>NORMAL</v>
          </cell>
          <cell r="G4484" t="str">
            <v>FT76190</v>
          </cell>
          <cell r="H4484">
            <v>44915</v>
          </cell>
          <cell r="I4484" t="str">
            <v>ENTREGADO</v>
          </cell>
          <cell r="J4484">
            <v>44917</v>
          </cell>
          <cell r="K4484" t="str">
            <v>FERNANDO JAVIER JIMENEZ FUENTES</v>
          </cell>
          <cell r="L4484" t="str">
            <v>JIPIJAPA CALLE FRANCISCO SALAZAR  E10 59 Y JOSE TAMAYO</v>
          </cell>
          <cell r="M4484" t="str">
            <v>1757181571</v>
          </cell>
          <cell r="N4484" t="str">
            <v>0969060548</v>
          </cell>
          <cell r="O4484" t="str">
            <v/>
          </cell>
          <cell r="P4484" t="str">
            <v>170523</v>
          </cell>
          <cell r="Q4484" t="str">
            <v>QUITO</v>
          </cell>
          <cell r="R4484" t="str">
            <v>PICHINCHA</v>
          </cell>
          <cell r="S4484" t="str">
            <v>QUITO</v>
          </cell>
          <cell r="T4484" t="str">
            <v>FLEXTRANS UIO</v>
          </cell>
          <cell r="U4484" t="str">
            <v>FLEXNETUIO_LOCAL</v>
          </cell>
          <cell r="V4484">
            <v>1</v>
          </cell>
          <cell r="W4484">
            <v>1</v>
          </cell>
          <cell r="X4484" t="str">
            <v>FLEXNET ECUADOR - MDELIVERY</v>
          </cell>
          <cell r="Y4484" t="str">
            <v>CALLE 28 DE JUNIO S/N Y GARCIA MORENO ENTRADA LLANO GRANDE</v>
          </cell>
        </row>
        <row r="4485">
          <cell r="A4485" t="str">
            <v>4747056</v>
          </cell>
          <cell r="B4485">
            <v>482773</v>
          </cell>
          <cell r="C4485" t="str">
            <v>4747056</v>
          </cell>
          <cell r="D4485" t="str">
            <v>MDELIVERY</v>
          </cell>
          <cell r="E4485" t="str">
            <v>DESPACHO</v>
          </cell>
          <cell r="F4485" t="str">
            <v>NORMAL</v>
          </cell>
          <cell r="G4485" t="str">
            <v>FT76179</v>
          </cell>
          <cell r="H4485">
            <v>44915</v>
          </cell>
          <cell r="I4485" t="str">
            <v>ENTREGADO</v>
          </cell>
          <cell r="J4485">
            <v>44916</v>
          </cell>
          <cell r="K4485" t="str">
            <v>EGUEZ PAREDES CARLOS RICARDO</v>
          </cell>
          <cell r="L4485" t="str">
            <v>INAQUITO AV AMAZONAS  SN  Y ORELLANA</v>
          </cell>
          <cell r="M4485" t="str">
            <v>1721118667</v>
          </cell>
          <cell r="N4485" t="str">
            <v>0999730711</v>
          </cell>
          <cell r="O4485" t="str">
            <v>0999730711</v>
          </cell>
          <cell r="P4485" t="str">
            <v>170522</v>
          </cell>
          <cell r="Q4485" t="str">
            <v>QUITO</v>
          </cell>
          <cell r="R4485" t="str">
            <v>PICHINCHA</v>
          </cell>
          <cell r="S4485" t="str">
            <v>QUITO</v>
          </cell>
          <cell r="T4485" t="str">
            <v>FLEXTRANS UIO</v>
          </cell>
          <cell r="U4485" t="str">
            <v>FLEXNETUIO_LOCAL</v>
          </cell>
          <cell r="V4485">
            <v>1</v>
          </cell>
          <cell r="W4485">
            <v>1</v>
          </cell>
          <cell r="X4485" t="str">
            <v>FLEXNET ECUADOR - MDELIVERY</v>
          </cell>
          <cell r="Y4485" t="str">
            <v>CALLE 28 DE JUNIO S/N Y GARCIA MORENO ENTRADA LLANO GRANDE</v>
          </cell>
        </row>
        <row r="4486">
          <cell r="A4486" t="str">
            <v>4747068</v>
          </cell>
          <cell r="B4486">
            <v>482774</v>
          </cell>
          <cell r="C4486" t="str">
            <v>4747068</v>
          </cell>
          <cell r="D4486" t="str">
            <v>MDELIVERY</v>
          </cell>
          <cell r="E4486" t="str">
            <v>DESPACHO</v>
          </cell>
          <cell r="F4486" t="str">
            <v>NORMAL</v>
          </cell>
          <cell r="G4486" t="str">
            <v>TF89818</v>
          </cell>
          <cell r="H4486">
            <v>44915</v>
          </cell>
          <cell r="I4486" t="str">
            <v>ENTREGADO</v>
          </cell>
          <cell r="J4486">
            <v>44916</v>
          </cell>
          <cell r="K4486" t="str">
            <v>FRANKLIN LENNON GOMEZ MARRON</v>
          </cell>
          <cell r="L4486" t="str">
            <v>TARQUI  CDLA PARQUE  DE LOS CEIBOS  MZ D VILLA 11A  MIGUEL DE UNAMO</v>
          </cell>
          <cell r="M4486" t="str">
            <v>1757566789</v>
          </cell>
          <cell r="N4486" t="str">
            <v>0987806655</v>
          </cell>
          <cell r="O4486" t="str">
            <v/>
          </cell>
          <cell r="P4486" t="str">
            <v>090902</v>
          </cell>
          <cell r="Q4486" t="str">
            <v>GUAYAQUIL</v>
          </cell>
          <cell r="R4486" t="str">
            <v>GUAYAS</v>
          </cell>
          <cell r="S4486" t="str">
            <v>GUAYAQUIL</v>
          </cell>
          <cell r="T4486" t="str">
            <v>CARGO UNION</v>
          </cell>
          <cell r="U4486" t="str">
            <v>FLEXNETUIO_GYE</v>
          </cell>
          <cell r="V4486">
            <v>1</v>
          </cell>
          <cell r="W4486">
            <v>1</v>
          </cell>
          <cell r="X4486" t="str">
            <v>FLEXNET ECUADOR - MDELIVERY</v>
          </cell>
          <cell r="Y4486" t="str">
            <v>CALLE 28 DE JUNIO S/N Y GARCIA MORENO ENTRADA LLANO GRANDE</v>
          </cell>
        </row>
        <row r="4487">
          <cell r="A4487" t="str">
            <v>4747172</v>
          </cell>
          <cell r="B4487">
            <v>482775</v>
          </cell>
          <cell r="C4487" t="str">
            <v>4747172</v>
          </cell>
          <cell r="D4487" t="str">
            <v>MDELIVERY</v>
          </cell>
          <cell r="E4487" t="str">
            <v>DESPACHO</v>
          </cell>
          <cell r="F4487" t="str">
            <v>NORMAL</v>
          </cell>
          <cell r="G4487" t="str">
            <v>FT76169</v>
          </cell>
          <cell r="H4487">
            <v>44915</v>
          </cell>
          <cell r="I4487" t="str">
            <v>ENTREGADO</v>
          </cell>
          <cell r="J4487">
            <v>44916</v>
          </cell>
          <cell r="K4487" t="str">
            <v>GALO XAVIER MEZA CEVALLOS</v>
          </cell>
          <cell r="L4487" t="str">
            <v>PONCEANO CALLE 6  N70 2 55  Y MOISES LUNA ANDRADE</v>
          </cell>
          <cell r="M4487" t="str">
            <v>1500583321</v>
          </cell>
          <cell r="N4487" t="str">
            <v>0992930125</v>
          </cell>
          <cell r="O4487" t="str">
            <v/>
          </cell>
          <cell r="P4487" t="str">
            <v>170303</v>
          </cell>
          <cell r="Q4487" t="str">
            <v>QUITO</v>
          </cell>
          <cell r="R4487" t="str">
            <v>PICHINCHA</v>
          </cell>
          <cell r="S4487" t="str">
            <v>QUITO</v>
          </cell>
          <cell r="T4487" t="str">
            <v>FLEXTRANS UIO</v>
          </cell>
          <cell r="U4487" t="str">
            <v>FLEXNETUIO_LOCAL</v>
          </cell>
          <cell r="V4487">
            <v>1</v>
          </cell>
          <cell r="W4487">
            <v>1</v>
          </cell>
          <cell r="X4487" t="str">
            <v>FLEXNET ECUADOR - MDELIVERY</v>
          </cell>
          <cell r="Y4487" t="str">
            <v>CALLE 28 DE JUNIO S/N Y GARCIA MORENO ENTRADA LLANO GRANDE</v>
          </cell>
        </row>
        <row r="4488">
          <cell r="A4488" t="str">
            <v>4747228</v>
          </cell>
          <cell r="B4488">
            <v>482776</v>
          </cell>
          <cell r="C4488" t="str">
            <v>4747228</v>
          </cell>
          <cell r="D4488" t="str">
            <v>MDELIVERY</v>
          </cell>
          <cell r="E4488" t="str">
            <v>DESPACHO</v>
          </cell>
          <cell r="F4488" t="str">
            <v>NORMAL</v>
          </cell>
          <cell r="G4488" t="str">
            <v>TF89816</v>
          </cell>
          <cell r="H4488">
            <v>44915</v>
          </cell>
          <cell r="I4488" t="str">
            <v>ENTREGADO</v>
          </cell>
          <cell r="J4488">
            <v>44916</v>
          </cell>
          <cell r="K4488" t="str">
            <v>DANIEL DE JESUS PENA ALVAREZ</v>
          </cell>
          <cell r="L4488" t="str">
            <v>TARQUI AUT TERMINAL TERRESTRE PASCUALES URB METROPOLIS 1  MZ 807 VILLA 17</v>
          </cell>
          <cell r="M4488" t="str">
            <v>0917973844</v>
          </cell>
          <cell r="N4488" t="str">
            <v>0992736831</v>
          </cell>
          <cell r="O4488" t="str">
            <v/>
          </cell>
          <cell r="P4488" t="str">
            <v>090306</v>
          </cell>
          <cell r="Q4488" t="str">
            <v>GUAYAQUIL</v>
          </cell>
          <cell r="R4488" t="str">
            <v>GUAYAS</v>
          </cell>
          <cell r="S4488" t="str">
            <v>GUAYAQUIL</v>
          </cell>
          <cell r="T4488" t="str">
            <v>CARGO UNION</v>
          </cell>
          <cell r="U4488" t="str">
            <v>FLEXNETUIO_GYE</v>
          </cell>
          <cell r="V4488">
            <v>1</v>
          </cell>
          <cell r="W4488">
            <v>1</v>
          </cell>
          <cell r="X4488" t="str">
            <v>FLEXNET ECUADOR - MDELIVERY</v>
          </cell>
          <cell r="Y4488" t="str">
            <v>CALLE 28 DE JUNIO S/N Y GARCIA MORENO ENTRADA LLANO GRANDE</v>
          </cell>
        </row>
        <row r="4489">
          <cell r="A4489" t="str">
            <v>4747242</v>
          </cell>
          <cell r="B4489">
            <v>482777</v>
          </cell>
          <cell r="C4489" t="str">
            <v>4747242</v>
          </cell>
          <cell r="D4489" t="str">
            <v>MDELIVERY</v>
          </cell>
          <cell r="E4489" t="str">
            <v>DESPACHO</v>
          </cell>
          <cell r="F4489" t="str">
            <v>NORMAL</v>
          </cell>
          <cell r="G4489" t="str">
            <v>TF89820</v>
          </cell>
          <cell r="H4489">
            <v>44915</v>
          </cell>
          <cell r="I4489" t="str">
            <v>ENTREGADO</v>
          </cell>
          <cell r="J4489">
            <v>44916</v>
          </cell>
          <cell r="K4489" t="str">
            <v>FRANKLIN LENNON GOMEZ MARRON</v>
          </cell>
          <cell r="L4489" t="str">
            <v>TARQUI CDLA PARQUE DE LOS CEIBOS  MZ D VILLA 11A  MIGUEL DE UNAMUNO</v>
          </cell>
          <cell r="M4489" t="str">
            <v>1757566789</v>
          </cell>
          <cell r="N4489" t="str">
            <v>0987806655</v>
          </cell>
          <cell r="O4489" t="str">
            <v/>
          </cell>
          <cell r="P4489" t="str">
            <v>090902</v>
          </cell>
          <cell r="Q4489" t="str">
            <v>GUAYAQUIL</v>
          </cell>
          <cell r="R4489" t="str">
            <v>GUAYAS</v>
          </cell>
          <cell r="S4489" t="str">
            <v>GUAYAQUIL</v>
          </cell>
          <cell r="T4489" t="str">
            <v>CARGO UNION</v>
          </cell>
          <cell r="U4489" t="str">
            <v>FLEXNETUIO_GYE</v>
          </cell>
          <cell r="V4489">
            <v>1</v>
          </cell>
          <cell r="W4489">
            <v>1</v>
          </cell>
          <cell r="X4489" t="str">
            <v>FLEXNET ECUADOR - MDELIVERY</v>
          </cell>
          <cell r="Y4489" t="str">
            <v>CALLE 28 DE JUNIO S/N Y GARCIA MORENO ENTRADA LLANO GRANDE</v>
          </cell>
        </row>
        <row r="4490">
          <cell r="A4490" t="str">
            <v>4747274</v>
          </cell>
          <cell r="B4490">
            <v>482778</v>
          </cell>
          <cell r="C4490" t="str">
            <v>4747274</v>
          </cell>
          <cell r="D4490" t="str">
            <v>MDELIVERY</v>
          </cell>
          <cell r="E4490" t="str">
            <v>DESPACHO</v>
          </cell>
          <cell r="F4490" t="str">
            <v>DERIVADO PICK UP</v>
          </cell>
          <cell r="G4490" t="str">
            <v>031080004747274</v>
          </cell>
          <cell r="H4490">
            <v>44915</v>
          </cell>
          <cell r="I4490" t="str">
            <v>ENTREGADO</v>
          </cell>
          <cell r="J4490">
            <v>44917</v>
          </cell>
          <cell r="K4490" t="str">
            <v>Pedro Rogelio Cortez Aviles</v>
          </cell>
          <cell r="L4490" t="str">
            <v>OFICINA TRAMACO PUNTO DE ATENCION VIA DAULE</v>
          </cell>
          <cell r="M4490" t="str">
            <v>0940717697</v>
          </cell>
          <cell r="N4490" t="str">
            <v>0962865057</v>
          </cell>
          <cell r="O4490" t="str">
            <v/>
          </cell>
          <cell r="P4490" t="str">
            <v>GUAYAQUIL</v>
          </cell>
          <cell r="Q4490" t="str">
            <v>GUAYAQUIL</v>
          </cell>
          <cell r="R4490" t="str">
            <v>GUAYAS</v>
          </cell>
          <cell r="T4490" t="str">
            <v>TRAMACO</v>
          </cell>
          <cell r="U4490" t="str">
            <v>FLEXNETUIO_GYE</v>
          </cell>
          <cell r="V4490">
            <v>1</v>
          </cell>
          <cell r="W4490">
            <v>1</v>
          </cell>
          <cell r="X4490" t="str">
            <v>FLEXNET ECUADOR - MDELIVERY</v>
          </cell>
          <cell r="Y4490" t="str">
            <v>CALLE 28 DE JUNIO S/N Y GARCIA MORENO ENTRADA LLANO GRANDE</v>
          </cell>
        </row>
        <row r="4491">
          <cell r="A4491" t="str">
            <v>4747352</v>
          </cell>
          <cell r="B4491">
            <v>482779</v>
          </cell>
          <cell r="C4491" t="str">
            <v>4747352</v>
          </cell>
          <cell r="D4491" t="str">
            <v>MDELIVERY</v>
          </cell>
          <cell r="E4491" t="str">
            <v>DESPACHO</v>
          </cell>
          <cell r="F4491" t="str">
            <v>NORMAL</v>
          </cell>
          <cell r="G4491" t="str">
            <v>031080004747352</v>
          </cell>
          <cell r="H4491">
            <v>44915</v>
          </cell>
          <cell r="I4491" t="str">
            <v>ENTREGADO</v>
          </cell>
          <cell r="J4491">
            <v>44916</v>
          </cell>
          <cell r="K4491" t="str">
            <v>GABRIEL ALEXANDER RODRIGUEZ MOREANO</v>
          </cell>
          <cell r="L4491" t="str">
            <v>ALPACHACA  CALLE PUYO  2621 Y ZUMBA</v>
          </cell>
          <cell r="M4491" t="str">
            <v>1004007645</v>
          </cell>
          <cell r="N4491" t="str">
            <v>0982677128</v>
          </cell>
          <cell r="O4491" t="str">
            <v/>
          </cell>
          <cell r="P4491" t="str">
            <v>100103</v>
          </cell>
          <cell r="Q4491" t="str">
            <v>IBARRA</v>
          </cell>
          <cell r="R4491" t="str">
            <v>IMBABURA</v>
          </cell>
          <cell r="S4491" t="str">
            <v>SAN MIGUEL DE IBARRA</v>
          </cell>
          <cell r="T4491" t="str">
            <v>TRAMACO</v>
          </cell>
          <cell r="U4491" t="str">
            <v>FLEXNETUIO_PROVINCIA</v>
          </cell>
          <cell r="V4491">
            <v>1</v>
          </cell>
          <cell r="W4491">
            <v>1</v>
          </cell>
          <cell r="X4491" t="str">
            <v>FLEXNET ECUADOR - MDELIVERY</v>
          </cell>
          <cell r="Y4491" t="str">
            <v>CALLE 28 DE JUNIO S/N Y GARCIA MORENO ENTRADA LLANO GRANDE</v>
          </cell>
        </row>
        <row r="4492">
          <cell r="A4492" t="str">
            <v>4747423</v>
          </cell>
          <cell r="B4492">
            <v>482780</v>
          </cell>
          <cell r="C4492" t="str">
            <v>4747423</v>
          </cell>
          <cell r="D4492" t="str">
            <v>MDELIVERY</v>
          </cell>
          <cell r="E4492" t="str">
            <v>DESPACHO</v>
          </cell>
          <cell r="F4492" t="str">
            <v>NORMAL</v>
          </cell>
          <cell r="G4492" t="str">
            <v>FT76172</v>
          </cell>
          <cell r="H4492">
            <v>44915</v>
          </cell>
          <cell r="I4492" t="str">
            <v>ENTREGADO</v>
          </cell>
          <cell r="J4492">
            <v>44916</v>
          </cell>
          <cell r="K4492" t="str">
            <v>DAVID ALEJANDRO MONTENEGRO YANZAGUANO</v>
          </cell>
          <cell r="L4492" t="str">
            <v>JIPIJAPA CALLE ANDALUCIA  SN  Y GALICIA</v>
          </cell>
          <cell r="M4492" t="str">
            <v>1722303409</v>
          </cell>
          <cell r="N4492" t="str">
            <v>0983971587</v>
          </cell>
          <cell r="O4492" t="str">
            <v/>
          </cell>
          <cell r="P4492" t="str">
            <v>170525</v>
          </cell>
          <cell r="Q4492" t="str">
            <v>QUITO</v>
          </cell>
          <cell r="R4492" t="str">
            <v>PICHINCHA</v>
          </cell>
          <cell r="S4492" t="str">
            <v>QUITO</v>
          </cell>
          <cell r="T4492" t="str">
            <v>FLEXTRANS UIO</v>
          </cell>
          <cell r="U4492" t="str">
            <v>FLEXNETUIO_LOCAL</v>
          </cell>
          <cell r="V4492">
            <v>1</v>
          </cell>
          <cell r="W4492">
            <v>1</v>
          </cell>
          <cell r="X4492" t="str">
            <v>FLEXNET ECUADOR - MDELIVERY</v>
          </cell>
          <cell r="Y4492" t="str">
            <v>CALLE 28 DE JUNIO S/N Y GARCIA MORENO ENTRADA LLANO GRANDE</v>
          </cell>
        </row>
        <row r="4493">
          <cell r="A4493" t="str">
            <v>4747553</v>
          </cell>
          <cell r="B4493">
            <v>482781</v>
          </cell>
          <cell r="C4493" t="str">
            <v>4747553</v>
          </cell>
          <cell r="D4493" t="str">
            <v>MDELIVERY</v>
          </cell>
          <cell r="E4493" t="str">
            <v>DESPACHO</v>
          </cell>
          <cell r="F4493" t="str">
            <v>NORMAL</v>
          </cell>
          <cell r="G4493" t="str">
            <v>031080004747553</v>
          </cell>
          <cell r="H4493">
            <v>44915</v>
          </cell>
          <cell r="I4493" t="str">
            <v>ENTREGADO</v>
          </cell>
          <cell r="J4493">
            <v>44916</v>
          </cell>
          <cell r="K4493" t="str">
            <v>JOSUE GUILLERMO CALAPUCHA AGUINDA</v>
          </cell>
          <cell r="L4493" t="str">
            <v>BANOS DE AGUA SANTA CALLE 16 DE DICIEMBRE  SN  Y AMBATO</v>
          </cell>
          <cell r="M4493" t="str">
            <v>1550083735</v>
          </cell>
          <cell r="N4493" t="str">
            <v>0963909834</v>
          </cell>
          <cell r="O4493" t="str">
            <v>0939647966</v>
          </cell>
          <cell r="P4493" t="str">
            <v>180301</v>
          </cell>
          <cell r="Q4493" t="str">
            <v>BAÑOS DE AGUA SANTA</v>
          </cell>
          <cell r="R4493" t="str">
            <v>TUNGURAHUA</v>
          </cell>
          <cell r="S4493" t="str">
            <v>BANOS DE AGUA SANTA - LLIGUA - ULBA</v>
          </cell>
          <cell r="T4493" t="str">
            <v>TRAMACO</v>
          </cell>
          <cell r="U4493" t="str">
            <v>FLEXNETUIO_PROVINCIA</v>
          </cell>
          <cell r="V4493">
            <v>1</v>
          </cell>
          <cell r="W4493">
            <v>1</v>
          </cell>
          <cell r="X4493" t="str">
            <v>FLEXNET ECUADOR - MDELIVERY</v>
          </cell>
          <cell r="Y4493" t="str">
            <v>CALLE 28 DE JUNIO S/N Y GARCIA MORENO ENTRADA LLANO GRANDE</v>
          </cell>
        </row>
        <row r="4494">
          <cell r="A4494" t="str">
            <v>4747592</v>
          </cell>
          <cell r="B4494">
            <v>482782</v>
          </cell>
          <cell r="C4494" t="str">
            <v>4747592</v>
          </cell>
          <cell r="D4494" t="str">
            <v>MDELIVERY</v>
          </cell>
          <cell r="E4494" t="str">
            <v>DESPACHO</v>
          </cell>
          <cell r="F4494" t="str">
            <v>NORMAL</v>
          </cell>
          <cell r="G4494" t="str">
            <v>FT76186</v>
          </cell>
          <cell r="H4494">
            <v>44915</v>
          </cell>
          <cell r="I4494" t="str">
            <v>ENTREGADO</v>
          </cell>
          <cell r="J4494">
            <v>44916</v>
          </cell>
          <cell r="K4494" t="str">
            <v>FREDDY SENEN INTRIAGO ZAMBRANO</v>
          </cell>
          <cell r="L4494" t="str">
            <v>EL INCA CALLE MANUEL SALGADO TAMAYO  SN  Y VICTOR MARTILLO</v>
          </cell>
          <cell r="M4494" t="str">
            <v>1308917804</v>
          </cell>
          <cell r="N4494" t="str">
            <v>0995737380</v>
          </cell>
          <cell r="O4494" t="str">
            <v>0995737380</v>
          </cell>
          <cell r="P4494" t="str">
            <v>170514</v>
          </cell>
          <cell r="Q4494" t="str">
            <v>QUITO</v>
          </cell>
          <cell r="R4494" t="str">
            <v>PICHINCHA</v>
          </cell>
          <cell r="S4494" t="str">
            <v>QUITO</v>
          </cell>
          <cell r="T4494" t="str">
            <v>FLEXTRANS UIO</v>
          </cell>
          <cell r="U4494" t="str">
            <v>FLEXNETUIO_LOCAL</v>
          </cell>
          <cell r="V4494">
            <v>1</v>
          </cell>
          <cell r="W4494">
            <v>1</v>
          </cell>
          <cell r="X4494" t="str">
            <v>FLEXNET ECUADOR - MDELIVERY</v>
          </cell>
          <cell r="Y4494" t="str">
            <v>CALLE 28 DE JUNIO S/N Y GARCIA MORENO ENTRADA LLANO GRANDE</v>
          </cell>
        </row>
        <row r="4495">
          <cell r="A4495" t="str">
            <v>4747593</v>
          </cell>
          <cell r="B4495">
            <v>482783</v>
          </cell>
          <cell r="C4495" t="str">
            <v>4747593</v>
          </cell>
          <cell r="D4495" t="str">
            <v>MDELIVERY</v>
          </cell>
          <cell r="E4495" t="str">
            <v>DESPACHO</v>
          </cell>
          <cell r="F4495" t="str">
            <v>NORMAL</v>
          </cell>
          <cell r="G4495" t="str">
            <v>FT76171</v>
          </cell>
          <cell r="H4495">
            <v>44915</v>
          </cell>
          <cell r="I4495" t="str">
            <v>ENTREGADO</v>
          </cell>
          <cell r="J4495">
            <v>44916</v>
          </cell>
          <cell r="K4495" t="str">
            <v>PAMELA NATHALI RUBIO JARAMILLO</v>
          </cell>
          <cell r="L4495" t="str">
            <v>EL CONDADO  CALLE RICARDO DESCALZI DEL CASTILLO  SN  CALLE T</v>
          </cell>
          <cell r="M4495" t="str">
            <v>1724370471</v>
          </cell>
          <cell r="N4495" t="str">
            <v>0984580934</v>
          </cell>
          <cell r="O4495" t="str">
            <v/>
          </cell>
          <cell r="P4495" t="str">
            <v>170305</v>
          </cell>
          <cell r="Q4495" t="str">
            <v>QUITO</v>
          </cell>
          <cell r="R4495" t="str">
            <v>PICHINCHA</v>
          </cell>
          <cell r="S4495" t="str">
            <v>QUITO - URBANIZACION DE LOS ARQUITECTOS - CONJUNTO SAN GREGORIO</v>
          </cell>
          <cell r="T4495" t="str">
            <v>FLEXTRANS UIO</v>
          </cell>
          <cell r="U4495" t="str">
            <v>FLEXNETUIO_LOCAL</v>
          </cell>
          <cell r="V4495">
            <v>1</v>
          </cell>
          <cell r="W4495">
            <v>1</v>
          </cell>
          <cell r="X4495" t="str">
            <v>FLEXNET ECUADOR - MDELIVERY</v>
          </cell>
          <cell r="Y4495" t="str">
            <v>CALLE 28 DE JUNIO S/N Y GARCIA MORENO ENTRADA LLANO GRANDE</v>
          </cell>
        </row>
        <row r="4496">
          <cell r="A4496" t="str">
            <v>4747636</v>
          </cell>
          <cell r="B4496">
            <v>482784</v>
          </cell>
          <cell r="C4496" t="str">
            <v>4747636</v>
          </cell>
          <cell r="D4496" t="str">
            <v>MDELIVERY</v>
          </cell>
          <cell r="E4496" t="str">
            <v>DESPACHO</v>
          </cell>
          <cell r="F4496" t="str">
            <v>EXPRESS</v>
          </cell>
          <cell r="G4496" t="str">
            <v>EC5922</v>
          </cell>
          <cell r="H4496">
            <v>44915</v>
          </cell>
          <cell r="I4496" t="str">
            <v>ENTREGADO</v>
          </cell>
          <cell r="J4496">
            <v>44915</v>
          </cell>
          <cell r="K4496" t="str">
            <v>DANIELA CAROLINA MOREJON GUERRA</v>
          </cell>
          <cell r="L4496" t="str">
            <v>COMITE DEL PUEBLO CALLE 3  SN  FRANCISCO DALMAU</v>
          </cell>
          <cell r="M4496" t="str">
            <v>1717172926</v>
          </cell>
          <cell r="N4496" t="str">
            <v>0999848493</v>
          </cell>
          <cell r="O4496" t="str">
            <v>0999848493</v>
          </cell>
          <cell r="P4496" t="str">
            <v>170303</v>
          </cell>
          <cell r="Q4496" t="str">
            <v>QUITO</v>
          </cell>
          <cell r="R4496" t="str">
            <v>PICHINCHA</v>
          </cell>
          <cell r="S4496" t="str">
            <v>QUITO</v>
          </cell>
          <cell r="T4496" t="str">
            <v>EXPRESSCON</v>
          </cell>
          <cell r="U4496" t="str">
            <v>FLEXNETUIO_LOCAL</v>
          </cell>
          <cell r="V4496">
            <v>1</v>
          </cell>
          <cell r="W4496">
            <v>1</v>
          </cell>
          <cell r="X4496" t="str">
            <v>FLEXNET ECUADOR - MDELIVERY</v>
          </cell>
          <cell r="Y4496" t="str">
            <v>CALLE 28 DE JUNIO S/N Y GARCIA MORENO ENTRADA LLANO GRANDE</v>
          </cell>
        </row>
        <row r="4497">
          <cell r="A4497" t="str">
            <v>4747815</v>
          </cell>
          <cell r="B4497">
            <v>482785</v>
          </cell>
          <cell r="C4497" t="str">
            <v>4747815</v>
          </cell>
          <cell r="D4497" t="str">
            <v>MDELIVERY</v>
          </cell>
          <cell r="E4497" t="str">
            <v>DESPACHO</v>
          </cell>
          <cell r="F4497" t="str">
            <v>NORMAL</v>
          </cell>
          <cell r="G4497" t="str">
            <v>FT76182</v>
          </cell>
          <cell r="H4497">
            <v>44915</v>
          </cell>
          <cell r="I4497" t="str">
            <v>ENTREGADO</v>
          </cell>
          <cell r="J4497">
            <v>44916</v>
          </cell>
          <cell r="K4497" t="str">
            <v>DIEGO OSWALDO VILLACRES PAEZ</v>
          </cell>
          <cell r="L4497" t="str">
            <v>ITCHIMBIA CALLE RAMON MINO  N292  ARAUCANIA</v>
          </cell>
          <cell r="M4497" t="str">
            <v>1716552946</v>
          </cell>
          <cell r="N4497" t="str">
            <v>0984594802</v>
          </cell>
          <cell r="O4497" t="str">
            <v>0984594802</v>
          </cell>
          <cell r="P4497" t="str">
            <v>170403</v>
          </cell>
          <cell r="Q4497" t="str">
            <v>QUITO</v>
          </cell>
          <cell r="R4497" t="str">
            <v>PICHINCHA</v>
          </cell>
          <cell r="S4497" t="str">
            <v>QUITO</v>
          </cell>
          <cell r="T4497" t="str">
            <v>FLEXTRANS UIO</v>
          </cell>
          <cell r="U4497" t="str">
            <v>FLEXNETUIO_LOCAL</v>
          </cell>
          <cell r="V4497">
            <v>1</v>
          </cell>
          <cell r="W4497">
            <v>1</v>
          </cell>
          <cell r="X4497" t="str">
            <v>FLEXNET ECUADOR - MDELIVERY</v>
          </cell>
          <cell r="Y4497" t="str">
            <v>CALLE 28 DE JUNIO S/N Y GARCIA MORENO ENTRADA LLANO GRANDE</v>
          </cell>
        </row>
        <row r="4498">
          <cell r="A4498" t="str">
            <v>4748151</v>
          </cell>
          <cell r="B4498">
            <v>482786</v>
          </cell>
          <cell r="C4498" t="str">
            <v>4748151</v>
          </cell>
          <cell r="D4498" t="str">
            <v>MDELIVERY</v>
          </cell>
          <cell r="E4498" t="str">
            <v>DESPACHO</v>
          </cell>
          <cell r="F4498" t="str">
            <v>NORMAL</v>
          </cell>
          <cell r="G4498" t="str">
            <v>FT76181</v>
          </cell>
          <cell r="H4498">
            <v>44915</v>
          </cell>
          <cell r="I4498" t="str">
            <v>ENTREGADO</v>
          </cell>
          <cell r="J4498">
            <v>44916</v>
          </cell>
          <cell r="K4498" t="str">
            <v>CASTRO GUEVARA JOSE ANDRES</v>
          </cell>
          <cell r="L4498" t="str">
            <v>COCHAPAMBA CALLE LUIS ESPINOZA TAMAYO  SN  MANUEL VALDIVIEZO</v>
          </cell>
          <cell r="M4498" t="str">
            <v>1714440268</v>
          </cell>
          <cell r="N4498" t="str">
            <v>0994189536</v>
          </cell>
          <cell r="O4498" t="str">
            <v>0994189536</v>
          </cell>
          <cell r="P4498" t="str">
            <v>170205</v>
          </cell>
          <cell r="Q4498" t="str">
            <v>QUITO</v>
          </cell>
          <cell r="R4498" t="str">
            <v>PICHINCHA</v>
          </cell>
          <cell r="S4498" t="str">
            <v>CALDERON (CARAPUNGO) - SAN FRANCISCO</v>
          </cell>
          <cell r="T4498" t="str">
            <v>FLEXTRANS UIO</v>
          </cell>
          <cell r="U4498" t="str">
            <v>FLEXNETUIO_LOCAL</v>
          </cell>
          <cell r="V4498">
            <v>1</v>
          </cell>
          <cell r="W4498">
            <v>1</v>
          </cell>
          <cell r="X4498" t="str">
            <v>FLEXNET ECUADOR - MDELIVERY</v>
          </cell>
          <cell r="Y4498" t="str">
            <v>CALLE 28 DE JUNIO S/N Y GARCIA MORENO ENTRADA LLANO GRANDE</v>
          </cell>
        </row>
        <row r="4499">
          <cell r="A4499" t="str">
            <v>4748706</v>
          </cell>
          <cell r="B4499">
            <v>482787</v>
          </cell>
          <cell r="C4499" t="str">
            <v>4748706</v>
          </cell>
          <cell r="D4499" t="str">
            <v>MDELIVERY</v>
          </cell>
          <cell r="E4499" t="str">
            <v>DESPACHO</v>
          </cell>
          <cell r="F4499" t="str">
            <v>NORMAL</v>
          </cell>
          <cell r="G4499" t="str">
            <v>FT76189</v>
          </cell>
          <cell r="H4499">
            <v>44915</v>
          </cell>
          <cell r="I4499" t="str">
            <v>ENTREGADO</v>
          </cell>
          <cell r="J4499">
            <v>44916</v>
          </cell>
          <cell r="K4499" t="str">
            <v>MARIA FERNANDA PLUAS SANCHEZ</v>
          </cell>
          <cell r="L4499" t="str">
            <v>COCHAPAMBA CALLE LA INDUSTRIAL  OE8 81  CALLE LOS EUCALIPTOS</v>
          </cell>
          <cell r="M4499" t="str">
            <v>0921684882</v>
          </cell>
          <cell r="N4499" t="str">
            <v>0998396429</v>
          </cell>
          <cell r="O4499" t="str">
            <v>0998396429</v>
          </cell>
          <cell r="P4499" t="str">
            <v>170528</v>
          </cell>
          <cell r="Q4499" t="str">
            <v>QUITO</v>
          </cell>
          <cell r="R4499" t="str">
            <v>PICHINCHA</v>
          </cell>
          <cell r="S4499" t="str">
            <v>QUITO</v>
          </cell>
          <cell r="T4499" t="str">
            <v>FLEXTRANS UIO</v>
          </cell>
          <cell r="U4499" t="str">
            <v>FLEXNETUIO_LOCAL</v>
          </cell>
          <cell r="V4499">
            <v>1</v>
          </cell>
          <cell r="W4499">
            <v>1</v>
          </cell>
          <cell r="X4499" t="str">
            <v>FLEXNET ECUADOR - MDELIVERY</v>
          </cell>
          <cell r="Y4499" t="str">
            <v>CALLE 28 DE JUNIO S/N Y GARCIA MORENO ENTRADA LLANO GRANDE</v>
          </cell>
        </row>
        <row r="4500">
          <cell r="A4500" t="str">
            <v>4748708</v>
          </cell>
          <cell r="B4500">
            <v>482788</v>
          </cell>
          <cell r="C4500" t="str">
            <v>4748708</v>
          </cell>
          <cell r="D4500" t="str">
            <v>MDELIVERY</v>
          </cell>
          <cell r="E4500" t="str">
            <v>DESPACHO</v>
          </cell>
          <cell r="F4500" t="str">
            <v>NORMAL</v>
          </cell>
          <cell r="G4500" t="str">
            <v>031080004748708</v>
          </cell>
          <cell r="H4500">
            <v>44915</v>
          </cell>
          <cell r="I4500" t="str">
            <v>ENTREGADO</v>
          </cell>
          <cell r="J4500">
            <v>44918</v>
          </cell>
          <cell r="K4500" t="str">
            <v>YANETH DEL ROCIO ZAMBRANO QUIJIJE</v>
          </cell>
          <cell r="L4500" t="str">
            <v>COLON CALLE 24 DE MAYO KM 8 VIA A SANTA ANA</v>
          </cell>
          <cell r="M4500" t="str">
            <v>1309912812</v>
          </cell>
          <cell r="N4500" t="str">
            <v>0999703122</v>
          </cell>
          <cell r="O4500" t="str">
            <v/>
          </cell>
          <cell r="P4500" t="str">
            <v>130118</v>
          </cell>
          <cell r="Q4500" t="str">
            <v>PORTOVIEJO</v>
          </cell>
          <cell r="R4500" t="str">
            <v>MANABI</v>
          </cell>
          <cell r="S4500" t="str">
            <v>PORTOVIEJO</v>
          </cell>
          <cell r="T4500" t="str">
            <v>TRAMACO</v>
          </cell>
          <cell r="U4500" t="str">
            <v>FLEXNETUIO_PROVINCIA</v>
          </cell>
          <cell r="V4500">
            <v>1</v>
          </cell>
          <cell r="W4500">
            <v>1</v>
          </cell>
          <cell r="X4500" t="str">
            <v>FLEXNET ECUADOR - MDELIVERY</v>
          </cell>
          <cell r="Y4500" t="str">
            <v>CALLE 28 DE JUNIO S/N Y GARCIA MORENO ENTRADA LLANO GRANDE</v>
          </cell>
        </row>
        <row r="4501">
          <cell r="A4501" t="str">
            <v>4748749</v>
          </cell>
          <cell r="B4501">
            <v>482789</v>
          </cell>
          <cell r="C4501" t="str">
            <v>4748749</v>
          </cell>
          <cell r="D4501" t="str">
            <v>MDELIVERY</v>
          </cell>
          <cell r="E4501" t="str">
            <v>DESPACHO</v>
          </cell>
          <cell r="F4501" t="str">
            <v>NORMAL</v>
          </cell>
          <cell r="G4501" t="str">
            <v>TF89821</v>
          </cell>
          <cell r="H4501">
            <v>44915</v>
          </cell>
          <cell r="I4501" t="str">
            <v>ENTREGADO</v>
          </cell>
          <cell r="J4501">
            <v>44916</v>
          </cell>
          <cell r="K4501" t="str">
            <v>FIDEL ALBERTO LARA MERCHAN</v>
          </cell>
          <cell r="L4501" t="str">
            <v>9 DE OCTUBRE CALLE ESMERALDAS 1018 CALLE JOSE VELEZ VILLAMAR</v>
          </cell>
          <cell r="M4501" t="str">
            <v>0926215377</v>
          </cell>
          <cell r="N4501" t="str">
            <v>0987206975</v>
          </cell>
          <cell r="O4501" t="str">
            <v/>
          </cell>
          <cell r="P4501" t="str">
            <v>090303</v>
          </cell>
          <cell r="Q4501" t="str">
            <v>GUAYAQUIL</v>
          </cell>
          <cell r="R4501" t="str">
            <v>GUAYAS</v>
          </cell>
          <cell r="S4501" t="str">
            <v>GUAYAQUIL</v>
          </cell>
          <cell r="T4501" t="str">
            <v>CARGO UNION</v>
          </cell>
          <cell r="U4501" t="str">
            <v>FLEXNETUIO_GYE</v>
          </cell>
          <cell r="V4501">
            <v>1</v>
          </cell>
          <cell r="W4501">
            <v>1</v>
          </cell>
          <cell r="X4501" t="str">
            <v>FLEXNET ECUADOR - MDELIVERY</v>
          </cell>
          <cell r="Y4501" t="str">
            <v>CALLE 28 DE JUNIO S/N Y GARCIA MORENO ENTRADA LLANO GRANDE</v>
          </cell>
        </row>
        <row r="4502">
          <cell r="A4502" t="str">
            <v>4748762</v>
          </cell>
          <cell r="B4502">
            <v>482790</v>
          </cell>
          <cell r="C4502" t="str">
            <v>4748762</v>
          </cell>
          <cell r="D4502" t="str">
            <v>MDELIVERY</v>
          </cell>
          <cell r="E4502" t="str">
            <v>DESPACHO</v>
          </cell>
          <cell r="F4502" t="str">
            <v>NORMAL</v>
          </cell>
          <cell r="G4502" t="str">
            <v>FT76185</v>
          </cell>
          <cell r="H4502">
            <v>44915</v>
          </cell>
          <cell r="I4502" t="str">
            <v>ENTREGADO</v>
          </cell>
          <cell r="J4502">
            <v>44923</v>
          </cell>
          <cell r="K4502" t="str">
            <v>JOSE EDUARDO AREVALO ASES</v>
          </cell>
          <cell r="L4502" t="str">
            <v>INIAQUITO AV AMAZONAS  N35 181  CALLE JAPON</v>
          </cell>
          <cell r="M4502" t="str">
            <v>1722045158</v>
          </cell>
          <cell r="N4502" t="str">
            <v>0992581059</v>
          </cell>
          <cell r="O4502" t="str">
            <v/>
          </cell>
          <cell r="P4502" t="str">
            <v>170506</v>
          </cell>
          <cell r="Q4502" t="str">
            <v>QUITO</v>
          </cell>
          <cell r="R4502" t="str">
            <v>PICHINCHA</v>
          </cell>
          <cell r="S4502" t="str">
            <v>QUITO</v>
          </cell>
          <cell r="T4502" t="str">
            <v>FLEXTRANS UIO</v>
          </cell>
          <cell r="U4502" t="str">
            <v>FLEXNETUIO_LOCAL</v>
          </cell>
          <cell r="V4502">
            <v>1</v>
          </cell>
          <cell r="W4502">
            <v>1</v>
          </cell>
          <cell r="X4502" t="str">
            <v>FLEXNET ECUADOR - MDELIVERY</v>
          </cell>
          <cell r="Y4502" t="str">
            <v>CALLE 28 DE JUNIO S/N Y GARCIA MORENO ENTRADA LLANO GRANDE</v>
          </cell>
        </row>
        <row r="4503">
          <cell r="A4503" t="str">
            <v>4748819</v>
          </cell>
          <cell r="B4503">
            <v>482791</v>
          </cell>
          <cell r="C4503" t="str">
            <v>4748819</v>
          </cell>
          <cell r="D4503" t="str">
            <v>MDELIVERY</v>
          </cell>
          <cell r="E4503" t="str">
            <v>DESPACHO</v>
          </cell>
          <cell r="F4503" t="str">
            <v>NORMAL</v>
          </cell>
          <cell r="G4503" t="str">
            <v>TF89815</v>
          </cell>
          <cell r="H4503">
            <v>44915</v>
          </cell>
          <cell r="I4503" t="str">
            <v>ENTREGADO</v>
          </cell>
          <cell r="J4503">
            <v>44917</v>
          </cell>
          <cell r="K4503" t="str">
            <v>RONALD JOEL TUBAY BOZADA</v>
          </cell>
          <cell r="L4503" t="str">
            <v>TARQUI BASTION POPULAR  BLOQUE 1 A MZ 624 SOLAR 8</v>
          </cell>
          <cell r="M4503" t="str">
            <v>0925513301</v>
          </cell>
          <cell r="N4503" t="str">
            <v>0979347657</v>
          </cell>
          <cell r="O4503" t="str">
            <v/>
          </cell>
          <cell r="P4503" t="str">
            <v>090705</v>
          </cell>
          <cell r="Q4503" t="str">
            <v>GUAYAQUIL</v>
          </cell>
          <cell r="R4503" t="str">
            <v>GUAYAS</v>
          </cell>
          <cell r="S4503" t="str">
            <v>GUAYAQUIL</v>
          </cell>
          <cell r="T4503" t="str">
            <v>ITSACOURIER</v>
          </cell>
          <cell r="U4503" t="str">
            <v>FLEXNETUIO_GYE</v>
          </cell>
          <cell r="V4503">
            <v>1</v>
          </cell>
          <cell r="W4503">
            <v>1</v>
          </cell>
          <cell r="X4503" t="str">
            <v>FLEXNET ECUADOR - MDELIVERY</v>
          </cell>
          <cell r="Y4503" t="str">
            <v>CALLE 28 DE JUNIO S/N Y GARCIA MORENO ENTRADA LLANO GRANDE</v>
          </cell>
        </row>
        <row r="4504">
          <cell r="A4504" t="str">
            <v>4714789</v>
          </cell>
          <cell r="B4504">
            <v>482725</v>
          </cell>
          <cell r="C4504" t="str">
            <v>4714789</v>
          </cell>
          <cell r="D4504" t="str">
            <v>MDELIVERY</v>
          </cell>
          <cell r="E4504" t="str">
            <v>DESPACHO</v>
          </cell>
          <cell r="F4504" t="str">
            <v>NORMAL</v>
          </cell>
          <cell r="G4504" t="str">
            <v>FT76184</v>
          </cell>
          <cell r="H4504">
            <v>44915</v>
          </cell>
          <cell r="I4504" t="str">
            <v>DEVOLUCION_EN_PROCESO</v>
          </cell>
          <cell r="J4504">
            <v>44918</v>
          </cell>
          <cell r="K4504" t="str">
            <v>MELENDEZ RONQUILLO EVELIN MAGDALENA</v>
          </cell>
          <cell r="L4504" t="str">
            <v xml:space="preserve">SAN ANTONIO CALLE CALIZA Y C ALDERBERTO ANDRADE </v>
          </cell>
          <cell r="M4504" t="str">
            <v>1721119681</v>
          </cell>
          <cell r="N4504" t="str">
            <v>0969075354</v>
          </cell>
          <cell r="O4504" t="str">
            <v>0969075354</v>
          </cell>
          <cell r="P4504" t="str">
            <v>170312</v>
          </cell>
          <cell r="Q4504" t="str">
            <v>QUITO</v>
          </cell>
          <cell r="R4504" t="str">
            <v>PICHINCHA</v>
          </cell>
          <cell r="S4504" t="str">
            <v>SAN ANTONIO - LA MARCA</v>
          </cell>
          <cell r="T4504" t="str">
            <v>FLEXTRANS UIO</v>
          </cell>
          <cell r="U4504" t="str">
            <v>FLEXNETUIO_LOCAL</v>
          </cell>
          <cell r="V4504">
            <v>1</v>
          </cell>
          <cell r="W4504">
            <v>1</v>
          </cell>
          <cell r="X4504" t="str">
            <v>FLEXNET ECUADOR - MDELIVERY</v>
          </cell>
          <cell r="Y4504" t="str">
            <v>CALLE 28 DE JUNIO S/N Y GARCIA MORENO ENTRADA LLANO GRANDE</v>
          </cell>
        </row>
        <row r="4505">
          <cell r="A4505" t="str">
            <v>4724612</v>
          </cell>
          <cell r="B4505">
            <v>482726</v>
          </cell>
          <cell r="C4505" t="str">
            <v>4724612</v>
          </cell>
          <cell r="D4505" t="str">
            <v>MDELIVERY</v>
          </cell>
          <cell r="E4505" t="str">
            <v>DESPACHO</v>
          </cell>
          <cell r="F4505" t="str">
            <v>NORMAL</v>
          </cell>
          <cell r="G4505" t="str">
            <v>TF89814</v>
          </cell>
          <cell r="H4505">
            <v>44915</v>
          </cell>
          <cell r="I4505" t="str">
            <v>ENTREGADO</v>
          </cell>
          <cell r="J4505">
            <v>44916</v>
          </cell>
          <cell r="K4505" t="str">
            <v>JOSE VICENTE MENDOZA VALLE</v>
          </cell>
          <cell r="L4505" t="str">
            <v>TARQUI   CDLA SAUCES 9 MZ 333  VILLA 12 AV 4</v>
          </cell>
          <cell r="M4505" t="str">
            <v>1206635151</v>
          </cell>
          <cell r="N4505" t="str">
            <v>0979326253</v>
          </cell>
          <cell r="O4505" t="str">
            <v>0979326253</v>
          </cell>
          <cell r="P4505" t="str">
            <v>090503</v>
          </cell>
          <cell r="Q4505" t="str">
            <v>GUAYAQUIL</v>
          </cell>
          <cell r="R4505" t="str">
            <v>GUAYAS</v>
          </cell>
          <cell r="S4505" t="str">
            <v>GUAYAQUIL</v>
          </cell>
          <cell r="T4505" t="str">
            <v>CARGO UNION</v>
          </cell>
          <cell r="U4505" t="str">
            <v>FLEXNETUIO_GYE</v>
          </cell>
          <cell r="V4505">
            <v>1</v>
          </cell>
          <cell r="W4505">
            <v>1</v>
          </cell>
          <cell r="X4505" t="str">
            <v>FLEXNET ECUADOR - MDELIVERY</v>
          </cell>
          <cell r="Y4505" t="str">
            <v>CALLE 28 DE JUNIO S/N Y GARCIA MORENO ENTRADA LLANO GRANDE</v>
          </cell>
        </row>
        <row r="4506">
          <cell r="A4506" t="str">
            <v>4727445</v>
          </cell>
          <cell r="B4506">
            <v>482727</v>
          </cell>
          <cell r="C4506" t="str">
            <v>4727445</v>
          </cell>
          <cell r="D4506" t="str">
            <v>MDELIVERY</v>
          </cell>
          <cell r="E4506" t="str">
            <v>DESPACHO</v>
          </cell>
          <cell r="F4506" t="str">
            <v>NORMAL</v>
          </cell>
          <cell r="G4506" t="str">
            <v>031080004727445</v>
          </cell>
          <cell r="H4506">
            <v>44915</v>
          </cell>
          <cell r="I4506" t="str">
            <v>ENTREGADO</v>
          </cell>
          <cell r="J4506">
            <v>44917</v>
          </cell>
          <cell r="K4506" t="str">
            <v>ADELAIDA JOHANNA BRAVO ROMERO</v>
          </cell>
          <cell r="L4506" t="str">
            <v>MILAGRO CALLE PEDRO CARBO  SN ENTRE 5 DE JUNIO Y JUAN MONTALVO</v>
          </cell>
          <cell r="M4506" t="str">
            <v>0925565640</v>
          </cell>
          <cell r="N4506" t="str">
            <v>0998265682</v>
          </cell>
          <cell r="O4506" t="str">
            <v>0998265682</v>
          </cell>
          <cell r="P4506" t="str">
            <v>091703</v>
          </cell>
          <cell r="Q4506" t="str">
            <v>MILAGRO</v>
          </cell>
          <cell r="R4506" t="str">
            <v>GUAYAS</v>
          </cell>
          <cell r="S4506" t="str">
            <v>MILAGRO</v>
          </cell>
          <cell r="T4506" t="str">
            <v>TRAMACO</v>
          </cell>
          <cell r="U4506" t="str">
            <v>FLEXNETUIO_PROVINCIA</v>
          </cell>
          <cell r="V4506">
            <v>1</v>
          </cell>
          <cell r="W4506">
            <v>1</v>
          </cell>
          <cell r="X4506" t="str">
            <v>FLEXNET ECUADOR - MDELIVERY</v>
          </cell>
          <cell r="Y4506" t="str">
            <v>CALLE 28 DE JUNIO S/N Y GARCIA MORENO ENTRADA LLANO GRANDE</v>
          </cell>
        </row>
        <row r="4507">
          <cell r="A4507" t="str">
            <v>4734916</v>
          </cell>
          <cell r="B4507">
            <v>482728</v>
          </cell>
          <cell r="C4507" t="str">
            <v>4734916</v>
          </cell>
          <cell r="D4507" t="str">
            <v>MDELIVERY</v>
          </cell>
          <cell r="E4507" t="str">
            <v>DESPACHO</v>
          </cell>
          <cell r="F4507" t="str">
            <v>DERIVADO PICK UP</v>
          </cell>
          <cell r="G4507" t="str">
            <v>031080004734916</v>
          </cell>
          <cell r="H4507">
            <v>44915</v>
          </cell>
          <cell r="I4507" t="str">
            <v>ENTREGADO</v>
          </cell>
          <cell r="J4507">
            <v>44918</v>
          </cell>
          <cell r="K4507" t="str">
            <v>CHRISTIAN MARCELO PULLA MALLITASIG</v>
          </cell>
          <cell r="L4507" t="str">
            <v>OFICINA TRAMACO QUITO RIVER MALL</v>
          </cell>
          <cell r="M4507" t="str">
            <v>1717005902</v>
          </cell>
          <cell r="N4507" t="str">
            <v>0999971201</v>
          </cell>
          <cell r="O4507" t="str">
            <v>0987291599</v>
          </cell>
          <cell r="P4507" t="str">
            <v>171101</v>
          </cell>
          <cell r="Q4507" t="str">
            <v>RUMIÑAHUI</v>
          </cell>
          <cell r="R4507" t="str">
            <v>PICHINCHA</v>
          </cell>
          <cell r="S4507" t="str">
            <v>SANGOLQUI</v>
          </cell>
          <cell r="T4507" t="str">
            <v>TRAMACO</v>
          </cell>
          <cell r="V4507">
            <v>1</v>
          </cell>
          <cell r="W4507">
            <v>1</v>
          </cell>
          <cell r="X4507" t="str">
            <v>FLEXNET ECUADOR - MDELIVERY</v>
          </cell>
          <cell r="Y4507" t="str">
            <v>CALLE 28 DE JUNIO S/N Y GARCIA MORENO ENTRADA LLANO GRANDE</v>
          </cell>
        </row>
        <row r="4508">
          <cell r="A4508" t="str">
            <v>4735517</v>
          </cell>
          <cell r="B4508">
            <v>482729</v>
          </cell>
          <cell r="C4508" t="str">
            <v>4735517</v>
          </cell>
          <cell r="D4508" t="str">
            <v>MDELIVERY</v>
          </cell>
          <cell r="E4508" t="str">
            <v>DESPACHO</v>
          </cell>
          <cell r="F4508" t="str">
            <v>NORMAL</v>
          </cell>
          <cell r="G4508" t="str">
            <v>FT76188</v>
          </cell>
          <cell r="H4508">
            <v>44915</v>
          </cell>
          <cell r="I4508" t="str">
            <v>ENTREGADO</v>
          </cell>
          <cell r="J4508">
            <v>44916</v>
          </cell>
          <cell r="K4508" t="str">
            <v>MOLINA PUJOTA DARWIN RICARDO</v>
          </cell>
          <cell r="L4508" t="str">
            <v>CALDERON CALLE JOSE DE ANTEPARA SN CALLE CARLOS MANTILLA</v>
          </cell>
          <cell r="M4508" t="str">
            <v>1717793309</v>
          </cell>
          <cell r="N4508" t="str">
            <v>0994644167</v>
          </cell>
          <cell r="O4508" t="str">
            <v>0994644167</v>
          </cell>
          <cell r="P4508" t="str">
            <v>170204</v>
          </cell>
          <cell r="Q4508" t="str">
            <v>QUITO</v>
          </cell>
          <cell r="R4508" t="str">
            <v>PICHINCHA</v>
          </cell>
          <cell r="S4508" t="str">
            <v>CALDERON (CARAPUNGO)</v>
          </cell>
          <cell r="T4508" t="str">
            <v>FLEXTRANS UIO</v>
          </cell>
          <cell r="U4508" t="str">
            <v>FLEXNETUIO_LOCAL</v>
          </cell>
          <cell r="V4508">
            <v>1</v>
          </cell>
          <cell r="W4508">
            <v>1</v>
          </cell>
          <cell r="X4508" t="str">
            <v>FLEXNET ECUADOR - MDELIVERY</v>
          </cell>
          <cell r="Y4508" t="str">
            <v>CALLE 28 DE JUNIO S/N Y GARCIA MORENO ENTRADA LLANO GRANDE</v>
          </cell>
        </row>
        <row r="4509">
          <cell r="A4509" t="str">
            <v>4736798</v>
          </cell>
          <cell r="B4509">
            <v>482730</v>
          </cell>
          <cell r="C4509" t="str">
            <v>4736798</v>
          </cell>
          <cell r="D4509" t="str">
            <v>MDELIVERY</v>
          </cell>
          <cell r="E4509" t="str">
            <v>DESPACHO</v>
          </cell>
          <cell r="F4509" t="str">
            <v>NORMAL</v>
          </cell>
          <cell r="G4509" t="str">
            <v>031080004736798</v>
          </cell>
          <cell r="H4509">
            <v>44915</v>
          </cell>
          <cell r="I4509" t="str">
            <v>ENTREGADO</v>
          </cell>
          <cell r="J4509">
            <v>44916</v>
          </cell>
          <cell r="K4509" t="str">
            <v>CASTRO ESPINOZA NELSON ELISEO</v>
          </cell>
          <cell r="L4509" t="str">
            <v>BOMBOLI CALLE PATRICIA PILAR  110 Y EL ESFUERZO</v>
          </cell>
          <cell r="M4509" t="str">
            <v>1305757708</v>
          </cell>
          <cell r="N4509" t="str">
            <v>0985599397</v>
          </cell>
          <cell r="O4509" t="str">
            <v>0985599397</v>
          </cell>
          <cell r="P4509" t="str">
            <v>230203</v>
          </cell>
          <cell r="Q4509" t="str">
            <v>SANTO DOMINGO</v>
          </cell>
          <cell r="R4509" t="str">
            <v>SANTO DOMINGO DE LOS TSACHILAS</v>
          </cell>
          <cell r="S4509" t="str">
            <v>SANTO DOMINGO DE LOS COLORADOS</v>
          </cell>
          <cell r="T4509" t="str">
            <v>TRAMACO</v>
          </cell>
          <cell r="U4509" t="str">
            <v>FLEXNETUIO_PROVINCIA</v>
          </cell>
          <cell r="V4509">
            <v>1</v>
          </cell>
          <cell r="W4509">
            <v>1</v>
          </cell>
          <cell r="X4509" t="str">
            <v>FLEXNET ECUADOR - MDELIVERY</v>
          </cell>
          <cell r="Y4509" t="str">
            <v>CALLE 28 DE JUNIO S/N Y GARCIA MORENO ENTRADA LLANO GRANDE</v>
          </cell>
        </row>
        <row r="4510">
          <cell r="A4510" t="str">
            <v>4737201</v>
          </cell>
          <cell r="B4510">
            <v>482731</v>
          </cell>
          <cell r="C4510" t="str">
            <v>4737201</v>
          </cell>
          <cell r="D4510" t="str">
            <v>MDELIVERY</v>
          </cell>
          <cell r="E4510" t="str">
            <v>DESPACHO</v>
          </cell>
          <cell r="F4510" t="str">
            <v>NORMAL</v>
          </cell>
          <cell r="G4510" t="str">
            <v>FT76176</v>
          </cell>
          <cell r="H4510">
            <v>44915</v>
          </cell>
          <cell r="I4510" t="str">
            <v>ENTREGADO</v>
          </cell>
          <cell r="J4510">
            <v>44916</v>
          </cell>
          <cell r="K4510" t="str">
            <v>QUIROGA GUERRA FAUSTO MAURICIO</v>
          </cell>
          <cell r="L4510" t="str">
            <v>CHILLOGALLO CALLE AMBROSIO ACOSTA  S34 379 Y CARLOS FREILE ZALDUMBIDE</v>
          </cell>
          <cell r="M4510" t="str">
            <v>1709683724</v>
          </cell>
          <cell r="N4510" t="str">
            <v>0983121946</v>
          </cell>
          <cell r="O4510" t="str">
            <v>0983121946</v>
          </cell>
          <cell r="P4510" t="str">
            <v>170708</v>
          </cell>
          <cell r="Q4510" t="str">
            <v>QUITO</v>
          </cell>
          <cell r="R4510" t="str">
            <v>PICHINCHA</v>
          </cell>
          <cell r="S4510" t="str">
            <v>QUITO</v>
          </cell>
          <cell r="T4510" t="str">
            <v>FLEXTRANS UIO</v>
          </cell>
          <cell r="U4510" t="str">
            <v>FLEXNETUIO_LOCAL</v>
          </cell>
          <cell r="V4510">
            <v>1</v>
          </cell>
          <cell r="W4510">
            <v>1</v>
          </cell>
          <cell r="X4510" t="str">
            <v>FLEXNET ECUADOR - MDELIVERY</v>
          </cell>
          <cell r="Y4510" t="str">
            <v>CALLE 28 DE JUNIO S/N Y GARCIA MORENO ENTRADA LLANO GRANDE</v>
          </cell>
        </row>
        <row r="4511">
          <cell r="A4511" t="str">
            <v>4737620</v>
          </cell>
          <cell r="B4511">
            <v>482732</v>
          </cell>
          <cell r="C4511" t="str">
            <v>4737620</v>
          </cell>
          <cell r="D4511" t="str">
            <v>MDELIVERY</v>
          </cell>
          <cell r="E4511" t="str">
            <v>DESPACHO</v>
          </cell>
          <cell r="F4511" t="str">
            <v>NORMAL</v>
          </cell>
          <cell r="G4511" t="str">
            <v>TF89813</v>
          </cell>
          <cell r="H4511">
            <v>44915</v>
          </cell>
          <cell r="I4511" t="str">
            <v>ENTREGADO</v>
          </cell>
          <cell r="J4511">
            <v>44916</v>
          </cell>
          <cell r="K4511" t="str">
            <v>FRANCIA ELENA BORBOR CARRANZA</v>
          </cell>
          <cell r="L4511" t="str">
            <v>XIMENA  AV FRANCISCO ROBLES  SN CALLE 43 SE</v>
          </cell>
          <cell r="M4511" t="str">
            <v>0923327241</v>
          </cell>
          <cell r="N4511" t="str">
            <v>0996091049</v>
          </cell>
          <cell r="O4511" t="str">
            <v>0996091049</v>
          </cell>
          <cell r="P4511" t="str">
            <v>090108</v>
          </cell>
          <cell r="Q4511" t="str">
            <v>GUAYAQUIL</v>
          </cell>
          <cell r="R4511" t="str">
            <v>GUAYAS</v>
          </cell>
          <cell r="S4511" t="str">
            <v>GUAYAQUIL</v>
          </cell>
          <cell r="T4511" t="str">
            <v>CARGO UNION</v>
          </cell>
          <cell r="U4511" t="str">
            <v>FLEXNETUIO_GYE</v>
          </cell>
          <cell r="V4511">
            <v>1</v>
          </cell>
          <cell r="W4511">
            <v>1</v>
          </cell>
          <cell r="X4511" t="str">
            <v>FLEXNET ECUADOR - MDELIVERY</v>
          </cell>
          <cell r="Y4511" t="str">
            <v>CALLE 28 DE JUNIO S/N Y GARCIA MORENO ENTRADA LLANO GRANDE</v>
          </cell>
        </row>
        <row r="4512">
          <cell r="A4512" t="str">
            <v>4740091</v>
          </cell>
          <cell r="B4512">
            <v>482733</v>
          </cell>
          <cell r="C4512" t="str">
            <v>4740091</v>
          </cell>
          <cell r="D4512" t="str">
            <v>MDELIVERY</v>
          </cell>
          <cell r="E4512" t="str">
            <v>DESPACHO</v>
          </cell>
          <cell r="F4512" t="str">
            <v>NORMAL</v>
          </cell>
          <cell r="G4512" t="str">
            <v>031080004740091</v>
          </cell>
          <cell r="H4512">
            <v>44915</v>
          </cell>
          <cell r="I4512" t="str">
            <v>ENTREGADO</v>
          </cell>
          <cell r="J4512">
            <v>44916</v>
          </cell>
          <cell r="K4512" t="str">
            <v>ROBERTO ENRIQUE DELGADO VELASCO</v>
          </cell>
          <cell r="L4512" t="str">
            <v>MACHALA CALLE GUABO SN Y BATALLA DE TARQUI</v>
          </cell>
          <cell r="M4512" t="str">
            <v>0801524216</v>
          </cell>
          <cell r="N4512" t="str">
            <v>0967873542</v>
          </cell>
          <cell r="O4512" t="str">
            <v>0967873542</v>
          </cell>
          <cell r="P4512" t="str">
            <v>070205</v>
          </cell>
          <cell r="Q4512" t="str">
            <v>MACHALA</v>
          </cell>
          <cell r="R4512" t="str">
            <v>EL ORO</v>
          </cell>
          <cell r="S4512" t="str">
            <v>MACHALA</v>
          </cell>
          <cell r="T4512" t="str">
            <v>TRAMACO</v>
          </cell>
          <cell r="U4512" t="str">
            <v>FLEXNETUIO_PROVINCIA</v>
          </cell>
          <cell r="V4512">
            <v>1</v>
          </cell>
          <cell r="W4512">
            <v>1</v>
          </cell>
          <cell r="X4512" t="str">
            <v>FLEXNET ECUADOR - MDELIVERY</v>
          </cell>
          <cell r="Y4512" t="str">
            <v>CALLE 28 DE JUNIO S/N Y GARCIA MORENO ENTRADA LLANO GRANDE</v>
          </cell>
        </row>
        <row r="4513">
          <cell r="A4513" t="str">
            <v>4740949</v>
          </cell>
          <cell r="B4513">
            <v>482734</v>
          </cell>
          <cell r="C4513" t="str">
            <v>4740949</v>
          </cell>
          <cell r="D4513" t="str">
            <v>MDELIVERY</v>
          </cell>
          <cell r="E4513" t="str">
            <v>DESPACHO</v>
          </cell>
          <cell r="F4513" t="str">
            <v>NORMAL</v>
          </cell>
          <cell r="G4513" t="str">
            <v>TF89823</v>
          </cell>
          <cell r="H4513">
            <v>44915</v>
          </cell>
          <cell r="I4513" t="str">
            <v>ENTREGADO</v>
          </cell>
          <cell r="J4513">
            <v>44916</v>
          </cell>
          <cell r="K4513" t="str">
            <v>CANDELARIO BARREIRO GENESIS ARACELY</v>
          </cell>
          <cell r="L4513" t="str">
            <v>URDANETA CALLE NICOLAS SEGOBIA  27 61  Y PEDRO ROBLES</v>
          </cell>
          <cell r="M4513" t="str">
            <v>0951884220</v>
          </cell>
          <cell r="N4513" t="str">
            <v>0968979898</v>
          </cell>
          <cell r="O4513" t="str">
            <v>0968979898</v>
          </cell>
          <cell r="P4513" t="str">
            <v>090301</v>
          </cell>
          <cell r="Q4513" t="str">
            <v>GUAYAQUIL</v>
          </cell>
          <cell r="R4513" t="str">
            <v>GUAYAS</v>
          </cell>
          <cell r="S4513" t="str">
            <v>GUAYAQUIL</v>
          </cell>
          <cell r="T4513" t="str">
            <v>CARGO UNION</v>
          </cell>
          <cell r="U4513" t="str">
            <v>FLEXNETUIO_GYE</v>
          </cell>
          <cell r="V4513">
            <v>1</v>
          </cell>
          <cell r="W4513">
            <v>1</v>
          </cell>
          <cell r="X4513" t="str">
            <v>FLEXNET ECUADOR - MDELIVERY</v>
          </cell>
          <cell r="Y4513" t="str">
            <v>CALLE 28 DE JUNIO S/N Y GARCIA MORENO ENTRADA LLANO GRANDE</v>
          </cell>
        </row>
        <row r="4514">
          <cell r="A4514" t="str">
            <v>4741218</v>
          </cell>
          <cell r="B4514">
            <v>482735</v>
          </cell>
          <cell r="C4514" t="str">
            <v>4741218</v>
          </cell>
          <cell r="D4514" t="str">
            <v>MDELIVERY</v>
          </cell>
          <cell r="E4514" t="str">
            <v>DESPACHO</v>
          </cell>
          <cell r="F4514" t="str">
            <v>NORMAL</v>
          </cell>
          <cell r="G4514" t="str">
            <v>FT76177</v>
          </cell>
          <cell r="H4514">
            <v>44915</v>
          </cell>
          <cell r="I4514" t="str">
            <v>ENTREGADO</v>
          </cell>
          <cell r="J4514">
            <v>44916</v>
          </cell>
          <cell r="K4514" t="str">
            <v>Jose Argenis Camacho Carrizo</v>
          </cell>
          <cell r="L4514" t="str">
            <v>INAQUITO  CALLE JORGE DROM N3944 CALLE ALFONSO PEREIRA</v>
          </cell>
          <cell r="M4514" t="str">
            <v>1207059633</v>
          </cell>
          <cell r="N4514" t="str">
            <v>0990203731</v>
          </cell>
          <cell r="O4514" t="str">
            <v>0990203731</v>
          </cell>
          <cell r="P4514" t="str">
            <v>170507</v>
          </cell>
          <cell r="Q4514" t="str">
            <v>QUITO</v>
          </cell>
          <cell r="R4514" t="str">
            <v>PICHINCHA</v>
          </cell>
          <cell r="S4514" t="str">
            <v>QUITO</v>
          </cell>
          <cell r="T4514" t="str">
            <v>FLEXTRANS UIO</v>
          </cell>
          <cell r="U4514" t="str">
            <v>FLEXNETUIO_LOCAL</v>
          </cell>
          <cell r="V4514">
            <v>1</v>
          </cell>
          <cell r="W4514">
            <v>1</v>
          </cell>
          <cell r="X4514" t="str">
            <v>FLEXNET ECUADOR - MDELIVERY</v>
          </cell>
          <cell r="Y4514" t="str">
            <v>CALLE 28 DE JUNIO S/N Y GARCIA MORENO ENTRADA LLANO GRANDE</v>
          </cell>
        </row>
        <row r="4515">
          <cell r="A4515" t="str">
            <v>4741265</v>
          </cell>
          <cell r="B4515">
            <v>482736</v>
          </cell>
          <cell r="C4515" t="str">
            <v>4741265</v>
          </cell>
          <cell r="D4515" t="str">
            <v>MDELIVERY</v>
          </cell>
          <cell r="E4515" t="str">
            <v>DESPACHO</v>
          </cell>
          <cell r="F4515" t="str">
            <v>NORMAL</v>
          </cell>
          <cell r="G4515" t="str">
            <v>FT76173</v>
          </cell>
          <cell r="H4515">
            <v>44915</v>
          </cell>
          <cell r="I4515" t="str">
            <v>ENTREGADO</v>
          </cell>
          <cell r="J4515">
            <v>44916</v>
          </cell>
          <cell r="K4515" t="str">
            <v>ARREAZA TORRES JHORMARY DE LOS ANGELES</v>
          </cell>
          <cell r="L4515" t="str">
            <v>EL INCA AV ELOY ALFARO  SN  CALLE N57A</v>
          </cell>
          <cell r="M4515" t="str">
            <v>1759182122</v>
          </cell>
          <cell r="N4515" t="str">
            <v>0979278008</v>
          </cell>
          <cell r="O4515" t="str">
            <v>0979278008</v>
          </cell>
          <cell r="P4515" t="str">
            <v>170514</v>
          </cell>
          <cell r="Q4515" t="str">
            <v>QUITO</v>
          </cell>
          <cell r="R4515" t="str">
            <v>PICHINCHA</v>
          </cell>
          <cell r="S4515" t="str">
            <v>QUITO</v>
          </cell>
          <cell r="T4515" t="str">
            <v>FLEXTRANS UIO</v>
          </cell>
          <cell r="U4515" t="str">
            <v>FLEXNETUIO_LOCAL</v>
          </cell>
          <cell r="V4515">
            <v>1</v>
          </cell>
          <cell r="W4515">
            <v>1</v>
          </cell>
          <cell r="X4515" t="str">
            <v>FLEXNET ECUADOR - MDELIVERY</v>
          </cell>
          <cell r="Y4515" t="str">
            <v>CALLE 28 DE JUNIO S/N Y GARCIA MORENO ENTRADA LLANO GRANDE</v>
          </cell>
        </row>
        <row r="4516">
          <cell r="A4516" t="str">
            <v>4741337</v>
          </cell>
          <cell r="B4516">
            <v>482737</v>
          </cell>
          <cell r="C4516" t="str">
            <v>4741337</v>
          </cell>
          <cell r="D4516" t="str">
            <v>MDELIVERY</v>
          </cell>
          <cell r="E4516" t="str">
            <v>DESPACHO</v>
          </cell>
          <cell r="F4516" t="str">
            <v>DERIVADO PICK UP</v>
          </cell>
          <cell r="G4516" t="str">
            <v>031080004741337</v>
          </cell>
          <cell r="H4516">
            <v>44915</v>
          </cell>
          <cell r="I4516" t="str">
            <v>INCIDENCIA</v>
          </cell>
          <cell r="J4516">
            <v>44923</v>
          </cell>
          <cell r="K4516" t="str">
            <v>GUADALUPE DE JESUS LEON BRIONES</v>
          </cell>
          <cell r="L4516" t="str">
            <v>OFICINA TRAMACO PORTETE</v>
          </cell>
          <cell r="M4516" t="str">
            <v>0926446709</v>
          </cell>
          <cell r="N4516" t="str">
            <v>0990336646</v>
          </cell>
          <cell r="O4516" t="str">
            <v>0990336646</v>
          </cell>
          <cell r="P4516" t="str">
            <v>GUAYAQUIL</v>
          </cell>
          <cell r="Q4516" t="str">
            <v>GUAYAQUIL</v>
          </cell>
          <cell r="R4516" t="str">
            <v>GUAYAS</v>
          </cell>
          <cell r="T4516" t="str">
            <v>TRAMACO</v>
          </cell>
          <cell r="U4516" t="str">
            <v>FLEXNETUIO_GYE</v>
          </cell>
          <cell r="V4516">
            <v>1</v>
          </cell>
          <cell r="W4516">
            <v>1</v>
          </cell>
          <cell r="X4516" t="str">
            <v>FLEXNET ECUADOR - MDELIVERY</v>
          </cell>
          <cell r="Y4516" t="str">
            <v>CALLE 28 DE JUNIO S/N Y GARCIA MORENO ENTRADA LLANO GRANDE</v>
          </cell>
        </row>
        <row r="4517">
          <cell r="A4517" t="str">
            <v>4741571</v>
          </cell>
          <cell r="B4517">
            <v>482738</v>
          </cell>
          <cell r="C4517" t="str">
            <v>4741571</v>
          </cell>
          <cell r="D4517" t="str">
            <v>MDELIVERY</v>
          </cell>
          <cell r="E4517" t="str">
            <v>DESPACHO</v>
          </cell>
          <cell r="F4517" t="str">
            <v>NORMAL</v>
          </cell>
          <cell r="G4517" t="str">
            <v>TF89812</v>
          </cell>
          <cell r="H4517">
            <v>44915</v>
          </cell>
          <cell r="I4517" t="str">
            <v>ENTREGADO</v>
          </cell>
          <cell r="J4517">
            <v>44916</v>
          </cell>
          <cell r="K4517" t="str">
            <v>Genesis Lilibeth Robinzon Moreira</v>
          </cell>
          <cell r="L4517" t="str">
            <v>TARQUI    VIA A LA COSTA KM 14 Y MEDIO  SN</v>
          </cell>
          <cell r="M4517" t="str">
            <v>0958908741</v>
          </cell>
          <cell r="N4517" t="str">
            <v>0979198780</v>
          </cell>
          <cell r="O4517" t="str">
            <v>0979198780</v>
          </cell>
          <cell r="P4517" t="str">
            <v>090603</v>
          </cell>
          <cell r="Q4517" t="str">
            <v>GUAYAQUIL</v>
          </cell>
          <cell r="R4517" t="str">
            <v>GUAYAS</v>
          </cell>
          <cell r="S4517" t="str">
            <v>GUAYAQUIL</v>
          </cell>
          <cell r="T4517" t="str">
            <v>CARGO UNION</v>
          </cell>
          <cell r="U4517" t="str">
            <v>FLEXNETUIO_GYE</v>
          </cell>
          <cell r="V4517">
            <v>1</v>
          </cell>
          <cell r="W4517">
            <v>1</v>
          </cell>
          <cell r="X4517" t="str">
            <v>FLEXNET ECUADOR - MDELIVERY</v>
          </cell>
          <cell r="Y4517" t="str">
            <v>CALLE 28 DE JUNIO S/N Y GARCIA MORENO ENTRADA LLANO GRANDE</v>
          </cell>
        </row>
        <row r="4518">
          <cell r="A4518" t="str">
            <v>4742028</v>
          </cell>
          <cell r="B4518">
            <v>482739</v>
          </cell>
          <cell r="C4518" t="str">
            <v>4742028</v>
          </cell>
          <cell r="D4518" t="str">
            <v>MDELIVERY</v>
          </cell>
          <cell r="E4518" t="str">
            <v>DESPACHO</v>
          </cell>
          <cell r="F4518" t="str">
            <v>NORMAL</v>
          </cell>
          <cell r="G4518" t="str">
            <v>031080004742028</v>
          </cell>
          <cell r="H4518">
            <v>44915</v>
          </cell>
          <cell r="I4518" t="str">
            <v>INCIDENCIA</v>
          </cell>
          <cell r="J4518">
            <v>44923</v>
          </cell>
          <cell r="K4518" t="str">
            <v>ACOSTA MAYANQUER CRISTIAN ADRIAN</v>
          </cell>
          <cell r="L4518" t="str">
            <v>GONZALEZ SUAREZ   CALLE MONTUFAR  SN CALLE JOSE  B AUZ</v>
          </cell>
          <cell r="M4518" t="str">
            <v>0402011704</v>
          </cell>
          <cell r="N4518" t="str">
            <v>0995204520</v>
          </cell>
          <cell r="O4518" t="str">
            <v>0987825568</v>
          </cell>
          <cell r="P4518" t="str">
            <v>040207</v>
          </cell>
          <cell r="Q4518" t="str">
            <v>MONTUFAR</v>
          </cell>
          <cell r="R4518" t="str">
            <v>CARCHI</v>
          </cell>
          <cell r="S4518" t="str">
            <v>SAN GABRIEL</v>
          </cell>
          <cell r="T4518" t="str">
            <v>TRAMACO</v>
          </cell>
          <cell r="U4518" t="str">
            <v>FLEXNETUIO_PROVINCIA</v>
          </cell>
          <cell r="V4518">
            <v>1</v>
          </cell>
          <cell r="W4518">
            <v>1</v>
          </cell>
          <cell r="X4518" t="str">
            <v>FLEXNET ECUADOR - MDELIVERY</v>
          </cell>
          <cell r="Y4518" t="str">
            <v>CALLE 28 DE JUNIO S/N Y GARCIA MORENO ENTRADA LLANO GRANDE</v>
          </cell>
        </row>
        <row r="4519">
          <cell r="A4519" t="str">
            <v>4742072</v>
          </cell>
          <cell r="B4519">
            <v>482740</v>
          </cell>
          <cell r="C4519" t="str">
            <v>4742072</v>
          </cell>
          <cell r="D4519" t="str">
            <v>MDELIVERY</v>
          </cell>
          <cell r="E4519" t="str">
            <v>DESPACHO</v>
          </cell>
          <cell r="F4519" t="str">
            <v>NORMAL</v>
          </cell>
          <cell r="G4519" t="str">
            <v>031080004742072</v>
          </cell>
          <cell r="H4519">
            <v>44915</v>
          </cell>
          <cell r="I4519" t="str">
            <v>ENTREGADO</v>
          </cell>
          <cell r="J4519">
            <v>44917</v>
          </cell>
          <cell r="K4519" t="str">
            <v>SALAZAR BONILLA SILVIA PATRICIA</v>
          </cell>
          <cell r="L4519" t="str">
            <v>PEDRO CARBO AV ELOY ALFARO  SN  Y LA SEXTA</v>
          </cell>
          <cell r="M4519" t="str">
            <v>0925175259</v>
          </cell>
          <cell r="N4519" t="str">
            <v>0959890361</v>
          </cell>
          <cell r="O4519" t="str">
            <v>0959890361</v>
          </cell>
          <cell r="P4519" t="str">
            <v>091401</v>
          </cell>
          <cell r="Q4519" t="str">
            <v>PEDRO CARBO</v>
          </cell>
          <cell r="R4519" t="str">
            <v>GUAYAS</v>
          </cell>
          <cell r="S4519" t="str">
            <v>PEDRO CARBO - LA ESTACADA</v>
          </cell>
          <cell r="T4519" t="str">
            <v>TRAMACO</v>
          </cell>
          <cell r="U4519" t="str">
            <v>FLEXNETUIO_PROVINCIA</v>
          </cell>
          <cell r="V4519">
            <v>1</v>
          </cell>
          <cell r="W4519">
            <v>1</v>
          </cell>
          <cell r="X4519" t="str">
            <v>FLEXNET ECUADOR - MDELIVERY</v>
          </cell>
          <cell r="Y4519" t="str">
            <v>CALLE 28 DE JUNIO S/N Y GARCIA MORENO ENTRADA LLANO GRANDE</v>
          </cell>
        </row>
        <row r="4520">
          <cell r="A4520" t="str">
            <v>4742955</v>
          </cell>
          <cell r="B4520">
            <v>482741</v>
          </cell>
          <cell r="C4520" t="str">
            <v>4742955</v>
          </cell>
          <cell r="D4520" t="str">
            <v>MDELIVERY</v>
          </cell>
          <cell r="E4520" t="str">
            <v>DESPACHO</v>
          </cell>
          <cell r="F4520" t="str">
            <v>DERIVADO PICK UP</v>
          </cell>
          <cell r="G4520" t="str">
            <v>031080004742955</v>
          </cell>
          <cell r="H4520">
            <v>44915</v>
          </cell>
          <cell r="I4520" t="str">
            <v>ENTREGADO</v>
          </cell>
          <cell r="J4520">
            <v>44917</v>
          </cell>
          <cell r="K4520" t="str">
            <v>JUAN JOSE CAMPOS BORJA</v>
          </cell>
          <cell r="L4520" t="str">
            <v>OFICINA TRAMACO PUNTO DE ATENCION VIA DAULE</v>
          </cell>
          <cell r="M4520" t="str">
            <v>1709175382</v>
          </cell>
          <cell r="N4520" t="str">
            <v>0987324484</v>
          </cell>
          <cell r="O4520" t="str">
            <v>0987324484</v>
          </cell>
          <cell r="P4520" t="str">
            <v>GUAYAQUIL</v>
          </cell>
          <cell r="Q4520" t="str">
            <v>GUAYAQUIL</v>
          </cell>
          <cell r="R4520" t="str">
            <v>GUAYAS</v>
          </cell>
          <cell r="T4520" t="str">
            <v>TRAMACO</v>
          </cell>
          <cell r="U4520" t="str">
            <v>FLEXNETUIO_GYE</v>
          </cell>
          <cell r="V4520">
            <v>1</v>
          </cell>
          <cell r="W4520">
            <v>1</v>
          </cell>
          <cell r="X4520" t="str">
            <v>FLEXNET ECUADOR - MDELIVERY</v>
          </cell>
          <cell r="Y4520" t="str">
            <v>CALLE 28 DE JUNIO S/N Y GARCIA MORENO ENTRADA LLANO GRANDE</v>
          </cell>
        </row>
        <row r="4521">
          <cell r="A4521" t="str">
            <v>4743066</v>
          </cell>
          <cell r="B4521">
            <v>482742</v>
          </cell>
          <cell r="C4521" t="str">
            <v>4743066</v>
          </cell>
          <cell r="D4521" t="str">
            <v>MDELIVERY</v>
          </cell>
          <cell r="E4521" t="str">
            <v>DESPACHO</v>
          </cell>
          <cell r="F4521" t="str">
            <v>NORMAL</v>
          </cell>
          <cell r="G4521" t="str">
            <v>031080004743066</v>
          </cell>
          <cell r="H4521">
            <v>44915</v>
          </cell>
          <cell r="I4521" t="str">
            <v>ENTREGADO</v>
          </cell>
          <cell r="J4521">
            <v>44917</v>
          </cell>
          <cell r="K4521" t="str">
            <v>Fernando Javier Toala Jimenez</v>
          </cell>
          <cell r="L4521" t="str">
            <v>LIZARZABURU  CALLE JERONIMO CARRION  5  Y ANTONIO JOSE DE SUCRE</v>
          </cell>
          <cell r="M4521" t="str">
            <v>0603576000</v>
          </cell>
          <cell r="N4521" t="str">
            <v>0987994781</v>
          </cell>
          <cell r="O4521" t="str">
            <v/>
          </cell>
          <cell r="P4521" t="str">
            <v>060107</v>
          </cell>
          <cell r="Q4521" t="str">
            <v>RIOBAMBA</v>
          </cell>
          <cell r="R4521" t="str">
            <v>CHIMBORAZO</v>
          </cell>
          <cell r="S4521" t="str">
            <v>RIOBAMBA</v>
          </cell>
          <cell r="T4521" t="str">
            <v>TRAMACO</v>
          </cell>
          <cell r="U4521" t="str">
            <v>FLEXNETUIO_PROVINCIA</v>
          </cell>
          <cell r="V4521">
            <v>1</v>
          </cell>
          <cell r="W4521">
            <v>1</v>
          </cell>
          <cell r="X4521" t="str">
            <v>FLEXNET ECUADOR - MDELIVERY</v>
          </cell>
          <cell r="Y4521" t="str">
            <v>CALLE 28 DE JUNIO S/N Y GARCIA MORENO ENTRADA LLANO GRANDE</v>
          </cell>
        </row>
        <row r="4522">
          <cell r="A4522" t="str">
            <v>4743102</v>
          </cell>
          <cell r="B4522">
            <v>482743</v>
          </cell>
          <cell r="C4522" t="str">
            <v>4743102</v>
          </cell>
          <cell r="D4522" t="str">
            <v>MDELIVERY</v>
          </cell>
          <cell r="E4522" t="str">
            <v>DESPACHO</v>
          </cell>
          <cell r="F4522" t="str">
            <v>NORMAL</v>
          </cell>
          <cell r="G4522" t="str">
            <v>FT76170</v>
          </cell>
          <cell r="H4522">
            <v>44915</v>
          </cell>
          <cell r="I4522" t="str">
            <v>ENTREGADO</v>
          </cell>
          <cell r="J4522">
            <v>44916</v>
          </cell>
          <cell r="K4522" t="str">
            <v>YESENIA CUBAS USUAY</v>
          </cell>
          <cell r="L4522" t="str">
            <v>JIPIJAPA AV 12 DE OCUBRE  SN  Y ALFREDO MENA Y CAAMANO</v>
          </cell>
          <cell r="M4522" t="str">
            <v>1725886897</v>
          </cell>
          <cell r="N4522" t="str">
            <v>0979020399</v>
          </cell>
          <cell r="O4522" t="str">
            <v/>
          </cell>
          <cell r="P4522" t="str">
            <v>170525</v>
          </cell>
          <cell r="Q4522" t="str">
            <v>QUITO</v>
          </cell>
          <cell r="R4522" t="str">
            <v>PICHINCHA</v>
          </cell>
          <cell r="S4522" t="str">
            <v>QUITO</v>
          </cell>
          <cell r="T4522" t="str">
            <v>FLEXTRANS UIO</v>
          </cell>
          <cell r="U4522" t="str">
            <v>FLEXNETUIO_LOCAL</v>
          </cell>
          <cell r="V4522">
            <v>1</v>
          </cell>
          <cell r="W4522">
            <v>1</v>
          </cell>
          <cell r="X4522" t="str">
            <v>FLEXNET ECUADOR - MDELIVERY</v>
          </cell>
          <cell r="Y4522" t="str">
            <v>CALLE 28 DE JUNIO S/N Y GARCIA MORENO ENTRADA LLANO GRANDE</v>
          </cell>
        </row>
        <row r="4523">
          <cell r="A4523" t="str">
            <v>4743189</v>
          </cell>
          <cell r="B4523">
            <v>482745</v>
          </cell>
          <cell r="C4523" t="str">
            <v>4743189</v>
          </cell>
          <cell r="D4523" t="str">
            <v>MDELIVERY</v>
          </cell>
          <cell r="E4523" t="str">
            <v>DESPACHO</v>
          </cell>
          <cell r="F4523" t="str">
            <v>DERIVADO PICK UP</v>
          </cell>
          <cell r="G4523" t="str">
            <v>031080004743189</v>
          </cell>
          <cell r="H4523">
            <v>44915</v>
          </cell>
          <cell r="I4523" t="str">
            <v>ENTREGADO</v>
          </cell>
          <cell r="J4523">
            <v>44918</v>
          </cell>
          <cell r="K4523" t="str">
            <v>WENDY MILENA PARRALES CAGUA</v>
          </cell>
          <cell r="L4523" t="str">
            <v>OFICINA TRAMACO EL CARMEN</v>
          </cell>
          <cell r="M4523" t="str">
            <v>1317977393</v>
          </cell>
          <cell r="N4523" t="str">
            <v>0997710365</v>
          </cell>
          <cell r="O4523" t="str">
            <v>0988793424</v>
          </cell>
          <cell r="P4523" t="str">
            <v>EL CARMEN</v>
          </cell>
          <cell r="Q4523" t="str">
            <v>EL CARMEN</v>
          </cell>
          <cell r="R4523" t="str">
            <v>MANABI</v>
          </cell>
          <cell r="T4523" t="str">
            <v>TRAMACO</v>
          </cell>
          <cell r="U4523" t="str">
            <v>FLEXNETUIO_PROVINCIA</v>
          </cell>
          <cell r="V4523">
            <v>1</v>
          </cell>
          <cell r="W4523">
            <v>1</v>
          </cell>
          <cell r="X4523" t="str">
            <v>FLEXNET ECUADOR - MDELIVERY</v>
          </cell>
          <cell r="Y4523" t="str">
            <v>CALLE 28 DE JUNIO S/N Y GARCIA MORENO ENTRADA LLANO GRANDE</v>
          </cell>
        </row>
        <row r="4524">
          <cell r="A4524" t="str">
            <v>4743210</v>
          </cell>
          <cell r="B4524">
            <v>482746</v>
          </cell>
          <cell r="C4524" t="str">
            <v>4743210</v>
          </cell>
          <cell r="D4524" t="str">
            <v>MDELIVERY</v>
          </cell>
          <cell r="E4524" t="str">
            <v>DESPACHO</v>
          </cell>
          <cell r="F4524" t="str">
            <v>NORMAL</v>
          </cell>
          <cell r="G4524" t="str">
            <v>FT76174</v>
          </cell>
          <cell r="H4524">
            <v>44915</v>
          </cell>
          <cell r="I4524" t="str">
            <v>ENTREGADO</v>
          </cell>
          <cell r="J4524">
            <v>44916</v>
          </cell>
          <cell r="K4524" t="str">
            <v>ROQUE DAVID APUNTE ROMERO</v>
          </cell>
          <cell r="L4524" t="str">
            <v>INIAQUITO CALLE GONZALO SERRANO E12 21 Y AV 6 DE DICIEMBRE</v>
          </cell>
          <cell r="M4524" t="str">
            <v>1713984597</v>
          </cell>
          <cell r="N4524" t="str">
            <v>0998544005</v>
          </cell>
          <cell r="O4524" t="str">
            <v>0998544005</v>
          </cell>
          <cell r="P4524" t="str">
            <v>170504</v>
          </cell>
          <cell r="Q4524" t="str">
            <v>QUITO</v>
          </cell>
          <cell r="R4524" t="str">
            <v>PICHINCHA</v>
          </cell>
          <cell r="S4524" t="str">
            <v>QUITO</v>
          </cell>
          <cell r="T4524" t="str">
            <v>FLEXTRANS UIO</v>
          </cell>
          <cell r="U4524" t="str">
            <v>FLEXNETUIO_LOCAL</v>
          </cell>
          <cell r="V4524">
            <v>1</v>
          </cell>
          <cell r="W4524">
            <v>1</v>
          </cell>
          <cell r="X4524" t="str">
            <v>FLEXNET ECUADOR - MDELIVERY</v>
          </cell>
          <cell r="Y4524" t="str">
            <v>CALLE 28 DE JUNIO S/N Y GARCIA MORENO ENTRADA LLANO GRANDE</v>
          </cell>
        </row>
        <row r="4525">
          <cell r="A4525" t="str">
            <v>4743233</v>
          </cell>
          <cell r="B4525">
            <v>482747</v>
          </cell>
          <cell r="C4525" t="str">
            <v>4743233</v>
          </cell>
          <cell r="D4525" t="str">
            <v>MDELIVERY</v>
          </cell>
          <cell r="E4525" t="str">
            <v>DESPACHO</v>
          </cell>
          <cell r="F4525" t="str">
            <v>DERIVADO PICK UP</v>
          </cell>
          <cell r="G4525" t="str">
            <v>031080004743233</v>
          </cell>
          <cell r="H4525">
            <v>44915</v>
          </cell>
          <cell r="I4525" t="str">
            <v>INCIDENCIA</v>
          </cell>
          <cell r="J4525">
            <v>44923</v>
          </cell>
          <cell r="K4525" t="str">
            <v>EMILY BRIGGITTE BAQUE SANCHEZ</v>
          </cell>
          <cell r="L4525" t="str">
            <v>OFICINA TRAMACO PORTETE</v>
          </cell>
          <cell r="M4525" t="str">
            <v>0944024553</v>
          </cell>
          <cell r="N4525" t="str">
            <v>0983352632</v>
          </cell>
          <cell r="O4525" t="str">
            <v>0983352632</v>
          </cell>
          <cell r="P4525" t="str">
            <v>GUAYAQUIL</v>
          </cell>
          <cell r="Q4525" t="str">
            <v>GUAYAQUIL</v>
          </cell>
          <cell r="R4525" t="str">
            <v>GUAYAS</v>
          </cell>
          <cell r="T4525" t="str">
            <v>TRAMACO</v>
          </cell>
          <cell r="U4525" t="str">
            <v>FLEXNETUIO_GYE</v>
          </cell>
          <cell r="V4525">
            <v>1</v>
          </cell>
          <cell r="W4525">
            <v>1</v>
          </cell>
          <cell r="X4525" t="str">
            <v>FLEXNET ECUADOR - MDELIVERY</v>
          </cell>
          <cell r="Y4525" t="str">
            <v>CALLE 28 DE JUNIO S/N Y GARCIA MORENO ENTRADA LLANO GRANDE</v>
          </cell>
        </row>
        <row r="4526">
          <cell r="A4526" t="str">
            <v>4743245</v>
          </cell>
          <cell r="B4526">
            <v>482748</v>
          </cell>
          <cell r="C4526" t="str">
            <v>4743245</v>
          </cell>
          <cell r="D4526" t="str">
            <v>MDELIVERY</v>
          </cell>
          <cell r="E4526" t="str">
            <v>DESPACHO</v>
          </cell>
          <cell r="F4526" t="str">
            <v>NORMAL</v>
          </cell>
          <cell r="G4526" t="str">
            <v>031080004743245</v>
          </cell>
          <cell r="H4526">
            <v>44915</v>
          </cell>
          <cell r="I4526" t="str">
            <v>ENTREGADO</v>
          </cell>
          <cell r="J4526">
            <v>44918</v>
          </cell>
          <cell r="K4526" t="str">
            <v>BONILLA SANCHEZ JONATHAN FABIAN</v>
          </cell>
          <cell r="L4526" t="str">
            <v>SANTA LUCIA CALLE NICOLAS MARTINEZ SN  Y ANTONIO SAA</v>
          </cell>
          <cell r="M4526" t="str">
            <v>0921304283</v>
          </cell>
          <cell r="N4526" t="str">
            <v>0982788784</v>
          </cell>
          <cell r="O4526" t="str">
            <v>0982788784</v>
          </cell>
          <cell r="P4526" t="str">
            <v>091908</v>
          </cell>
          <cell r="Q4526" t="str">
            <v>SANTA LUCIA</v>
          </cell>
          <cell r="R4526" t="str">
            <v>GUAYAS</v>
          </cell>
          <cell r="S4526" t="str">
            <v>SANTA LUCIA - BARBASCO DE ARRIBA</v>
          </cell>
          <cell r="T4526" t="str">
            <v>TRAMACO</v>
          </cell>
          <cell r="U4526" t="str">
            <v>FLEXNETUIO_PROVINCIA</v>
          </cell>
          <cell r="V4526">
            <v>1</v>
          </cell>
          <cell r="W4526">
            <v>1</v>
          </cell>
          <cell r="X4526" t="str">
            <v>FLEXNET ECUADOR - MDELIVERY</v>
          </cell>
          <cell r="Y4526" t="str">
            <v>CALLE 28 DE JUNIO S/N Y GARCIA MORENO ENTRADA LLANO GRANDE</v>
          </cell>
        </row>
        <row r="4527">
          <cell r="A4527" t="str">
            <v>4743276</v>
          </cell>
          <cell r="B4527">
            <v>482749</v>
          </cell>
          <cell r="C4527" t="str">
            <v>4743276</v>
          </cell>
          <cell r="D4527" t="str">
            <v>MDELIVERY</v>
          </cell>
          <cell r="E4527" t="str">
            <v>DESPACHO</v>
          </cell>
          <cell r="F4527" t="str">
            <v>NORMAL</v>
          </cell>
          <cell r="G4527" t="str">
            <v>031080004743276</v>
          </cell>
          <cell r="H4527">
            <v>44915</v>
          </cell>
          <cell r="I4527" t="str">
            <v>ENTREGADO</v>
          </cell>
          <cell r="J4527">
            <v>44917</v>
          </cell>
          <cell r="K4527" t="str">
            <v>MERO CEDENO HUGO MODESTO</v>
          </cell>
          <cell r="L4527" t="str">
            <v>MANTA      CALLE 7   SN  AV 24</v>
          </cell>
          <cell r="M4527" t="str">
            <v>1310186422</v>
          </cell>
          <cell r="N4527" t="str">
            <v>0993994856</v>
          </cell>
          <cell r="O4527" t="str">
            <v>0000000000</v>
          </cell>
          <cell r="P4527" t="str">
            <v>130207</v>
          </cell>
          <cell r="Q4527" t="str">
            <v>MANTA</v>
          </cell>
          <cell r="R4527" t="str">
            <v>MANABI</v>
          </cell>
          <cell r="S4527" t="str">
            <v>MANTA</v>
          </cell>
          <cell r="T4527" t="str">
            <v>TRAMACO</v>
          </cell>
          <cell r="U4527" t="str">
            <v>FLEXNETUIO_PROVINCIA</v>
          </cell>
          <cell r="V4527">
            <v>1</v>
          </cell>
          <cell r="W4527">
            <v>1</v>
          </cell>
          <cell r="X4527" t="str">
            <v>FLEXNET ECUADOR - MDELIVERY</v>
          </cell>
          <cell r="Y4527" t="str">
            <v>CALLE 28 DE JUNIO S/N Y GARCIA MORENO ENTRADA LLANO GRANDE</v>
          </cell>
        </row>
        <row r="4528">
          <cell r="A4528" t="str">
            <v>4743296</v>
          </cell>
          <cell r="B4528">
            <v>482750</v>
          </cell>
          <cell r="C4528" t="str">
            <v>4743296</v>
          </cell>
          <cell r="D4528" t="str">
            <v>MDELIVERY</v>
          </cell>
          <cell r="E4528" t="str">
            <v>DESPACHO</v>
          </cell>
          <cell r="F4528" t="str">
            <v>NORMAL</v>
          </cell>
          <cell r="G4528" t="str">
            <v>031080004743296</v>
          </cell>
          <cell r="H4528">
            <v>44915</v>
          </cell>
          <cell r="I4528" t="str">
            <v>ENTREGADO</v>
          </cell>
          <cell r="J4528">
            <v>44916</v>
          </cell>
          <cell r="K4528" t="str">
            <v>MARTHA ELENA PONCE VILLAMAR</v>
          </cell>
          <cell r="L4528" t="str">
            <v>ANDRES DE VERA CALLE JAIME ROLDOS  SN  Y GUADALUPE LARRIVA</v>
          </cell>
          <cell r="M4528" t="str">
            <v>1310798507</v>
          </cell>
          <cell r="N4528" t="str">
            <v>0981996835</v>
          </cell>
          <cell r="O4528" t="str">
            <v>0981996835</v>
          </cell>
          <cell r="P4528" t="str">
            <v>130109</v>
          </cell>
          <cell r="Q4528" t="str">
            <v>PORTOVIEJO</v>
          </cell>
          <cell r="R4528" t="str">
            <v>MANABI</v>
          </cell>
          <cell r="S4528" t="str">
            <v>PORTOVIEJO</v>
          </cell>
          <cell r="T4528" t="str">
            <v>TRAMACO</v>
          </cell>
          <cell r="U4528" t="str">
            <v>FLEXNETUIO_PROVINCIA</v>
          </cell>
          <cell r="V4528">
            <v>1</v>
          </cell>
          <cell r="W4528">
            <v>1</v>
          </cell>
          <cell r="X4528" t="str">
            <v>FLEXNET ECUADOR - MDELIVERY</v>
          </cell>
          <cell r="Y4528" t="str">
            <v>CALLE 28 DE JUNIO S/N Y GARCIA MORENO ENTRADA LLANO GRANDE</v>
          </cell>
        </row>
        <row r="4529">
          <cell r="A4529" t="str">
            <v>4743421</v>
          </cell>
          <cell r="B4529">
            <v>482751</v>
          </cell>
          <cell r="C4529" t="str">
            <v>4743421</v>
          </cell>
          <cell r="D4529" t="str">
            <v>MDELIVERY</v>
          </cell>
          <cell r="E4529" t="str">
            <v>DESPACHO</v>
          </cell>
          <cell r="F4529" t="str">
            <v>NORMAL</v>
          </cell>
          <cell r="G4529" t="str">
            <v>IC3951</v>
          </cell>
          <cell r="H4529">
            <v>44915</v>
          </cell>
          <cell r="I4529" t="str">
            <v>ENTREGADO</v>
          </cell>
          <cell r="J4529">
            <v>44916</v>
          </cell>
          <cell r="K4529" t="str">
            <v>Jessica Estefania Dominguez Deleg</v>
          </cell>
          <cell r="L4529" t="str">
            <v>TOTORACOCHA CALLE LOS SHIRYS 2 36  Y PRINCESA PACHA</v>
          </cell>
          <cell r="M4529" t="str">
            <v>0105675201</v>
          </cell>
          <cell r="N4529" t="str">
            <v>0968947280</v>
          </cell>
          <cell r="O4529" t="str">
            <v/>
          </cell>
          <cell r="P4529" t="str">
            <v>010209</v>
          </cell>
          <cell r="Q4529" t="str">
            <v>CUENCA</v>
          </cell>
          <cell r="R4529" t="str">
            <v>AZUAY</v>
          </cell>
          <cell r="S4529" t="str">
            <v>CUENCA</v>
          </cell>
          <cell r="T4529" t="str">
            <v>ITSACOURIER</v>
          </cell>
          <cell r="U4529" t="str">
            <v>FLEXNETUIO_PROVINCIA</v>
          </cell>
          <cell r="V4529">
            <v>1</v>
          </cell>
          <cell r="W4529">
            <v>1</v>
          </cell>
          <cell r="X4529" t="str">
            <v>FLEXNET ECUADOR - MDELIVERY</v>
          </cell>
          <cell r="Y4529" t="str">
            <v>CALLE 28 DE JUNIO S/N Y GARCIA MORENO ENTRADA LLANO GRANDE</v>
          </cell>
        </row>
        <row r="4530">
          <cell r="A4530" t="str">
            <v>4743460</v>
          </cell>
          <cell r="B4530">
            <v>482752</v>
          </cell>
          <cell r="C4530" t="str">
            <v>4743460</v>
          </cell>
          <cell r="D4530" t="str">
            <v>MDELIVERY</v>
          </cell>
          <cell r="E4530" t="str">
            <v>DESPACHO</v>
          </cell>
          <cell r="F4530" t="str">
            <v>NORMAL</v>
          </cell>
          <cell r="G4530" t="str">
            <v>FT76151</v>
          </cell>
          <cell r="H4530">
            <v>44915</v>
          </cell>
          <cell r="I4530" t="str">
            <v>ENTREGADO</v>
          </cell>
          <cell r="J4530">
            <v>44916</v>
          </cell>
          <cell r="K4530" t="str">
            <v>Andres Guillermo Cevallos Villalba</v>
          </cell>
          <cell r="L4530" t="str">
            <v>INAQUITO  AV RIO AMAZONAS SN  Y ALFONSO PEREIRA</v>
          </cell>
          <cell r="M4530" t="str">
            <v>1710519974</v>
          </cell>
          <cell r="N4530" t="str">
            <v>0968448254</v>
          </cell>
          <cell r="O4530" t="str">
            <v/>
          </cell>
          <cell r="P4530" t="str">
            <v>170507</v>
          </cell>
          <cell r="Q4530" t="str">
            <v>QUITO</v>
          </cell>
          <cell r="R4530" t="str">
            <v>PICHINCHA</v>
          </cell>
          <cell r="S4530" t="str">
            <v>QUITO</v>
          </cell>
          <cell r="T4530" t="str">
            <v>FLEXTRANS UIO</v>
          </cell>
          <cell r="U4530" t="str">
            <v>FLEXNETUIO_LOCAL</v>
          </cell>
          <cell r="V4530">
            <v>1</v>
          </cell>
          <cell r="W4530">
            <v>1</v>
          </cell>
          <cell r="X4530" t="str">
            <v>FLEXNET ECUADOR - MDELIVERY</v>
          </cell>
          <cell r="Y4530" t="str">
            <v>CALLE 28 DE JUNIO S/N Y GARCIA MORENO ENTRADA LLANO GRANDE</v>
          </cell>
        </row>
        <row r="4531">
          <cell r="A4531" t="str">
            <v>4743524</v>
          </cell>
          <cell r="B4531">
            <v>482753</v>
          </cell>
          <cell r="C4531" t="str">
            <v>4743524</v>
          </cell>
          <cell r="D4531" t="str">
            <v>MDELIVERY</v>
          </cell>
          <cell r="E4531" t="str">
            <v>DESPACHO</v>
          </cell>
          <cell r="F4531" t="str">
            <v>NORMAL</v>
          </cell>
          <cell r="G4531" t="str">
            <v>TF89932 / 031080004743524</v>
          </cell>
          <cell r="H4531">
            <v>44915</v>
          </cell>
          <cell r="I4531" t="str">
            <v>ENTREGADO</v>
          </cell>
          <cell r="J4531">
            <v>44922</v>
          </cell>
          <cell r="K4531" t="str">
            <v>MARIANA DE JESUS QUINTO CASTRO</v>
          </cell>
          <cell r="L4531" t="str">
            <v>SAMBORONDON 31 DE OCTUBRE  SN  Y ROCAFUERTE</v>
          </cell>
          <cell r="M4531" t="str">
            <v>0940202617</v>
          </cell>
          <cell r="N4531" t="str">
            <v>0993218040</v>
          </cell>
          <cell r="O4531" t="str">
            <v>0993218040</v>
          </cell>
          <cell r="P4531" t="str">
            <v>092304</v>
          </cell>
          <cell r="Q4531" t="str">
            <v>SAMBORONDON</v>
          </cell>
          <cell r="R4531" t="str">
            <v>GUAYAS</v>
          </cell>
          <cell r="S4531" t="str">
            <v>SAMBORONDON - SANTA MARTHA</v>
          </cell>
          <cell r="T4531" t="str">
            <v>CARGO UNION</v>
          </cell>
          <cell r="U4531" t="str">
            <v>FLEXNETUIO_GYE</v>
          </cell>
          <cell r="V4531">
            <v>1</v>
          </cell>
          <cell r="W4531">
            <v>1</v>
          </cell>
          <cell r="X4531" t="str">
            <v>FLEXNET ECUADOR - MDELIVERY</v>
          </cell>
          <cell r="Y4531" t="str">
            <v>CALLE 28 DE JUNIO S/N Y GARCIA MORENO ENTRADA LLANO GRANDE</v>
          </cell>
        </row>
        <row r="4532">
          <cell r="A4532" t="str">
            <v>4743541</v>
          </cell>
          <cell r="B4532">
            <v>482754</v>
          </cell>
          <cell r="C4532" t="str">
            <v>4743541</v>
          </cell>
          <cell r="D4532" t="str">
            <v>MDELIVERY</v>
          </cell>
          <cell r="E4532" t="str">
            <v>DESPACHO</v>
          </cell>
          <cell r="F4532" t="str">
            <v>NORMAL</v>
          </cell>
          <cell r="G4532" t="str">
            <v>031080004743541</v>
          </cell>
          <cell r="H4532">
            <v>44915</v>
          </cell>
          <cell r="I4532" t="str">
            <v>ENTREGADO</v>
          </cell>
          <cell r="J4532">
            <v>44916</v>
          </cell>
          <cell r="K4532" t="str">
            <v>SILVIA TATIANA MACIAS GARCIA</v>
          </cell>
          <cell r="L4532" t="str">
            <v>PORTOVIEJO CALLE YUGOSLAVIA  SN  Y ANTONIO CEVALLOS CALERO</v>
          </cell>
          <cell r="M4532" t="str">
            <v>1308579695</v>
          </cell>
          <cell r="N4532" t="str">
            <v>0993771482</v>
          </cell>
          <cell r="O4532" t="str">
            <v>0993771482</v>
          </cell>
          <cell r="P4532" t="str">
            <v>130103</v>
          </cell>
          <cell r="Q4532" t="str">
            <v>PORTOVIEJO</v>
          </cell>
          <cell r="R4532" t="str">
            <v>MANABI</v>
          </cell>
          <cell r="S4532" t="str">
            <v>PORTOVIEJO</v>
          </cell>
          <cell r="T4532" t="str">
            <v>TRAMACO</v>
          </cell>
          <cell r="U4532" t="str">
            <v>FLEXNETUIO_PROVINCIA</v>
          </cell>
          <cell r="V4532">
            <v>1</v>
          </cell>
          <cell r="W4532">
            <v>1</v>
          </cell>
          <cell r="X4532" t="str">
            <v>FLEXNET ECUADOR - MDELIVERY</v>
          </cell>
          <cell r="Y4532" t="str">
            <v>CALLE 28 DE JUNIO S/N Y GARCIA MORENO ENTRADA LLANO GRANDE</v>
          </cell>
        </row>
        <row r="4533">
          <cell r="A4533" t="str">
            <v>4743651</v>
          </cell>
          <cell r="B4533">
            <v>482755</v>
          </cell>
          <cell r="C4533" t="str">
            <v>4743651</v>
          </cell>
          <cell r="D4533" t="str">
            <v>MDELIVERY</v>
          </cell>
          <cell r="E4533" t="str">
            <v>DESPACHO</v>
          </cell>
          <cell r="F4533" t="str">
            <v>DERIVADO PICK UP</v>
          </cell>
          <cell r="G4533" t="str">
            <v>031080004743651</v>
          </cell>
          <cell r="H4533">
            <v>44915</v>
          </cell>
          <cell r="I4533" t="str">
            <v>ENTREGADO</v>
          </cell>
          <cell r="J4533">
            <v>44917</v>
          </cell>
          <cell r="K4533" t="str">
            <v>Bryan Godye Loor Loja</v>
          </cell>
          <cell r="L4533" t="str">
            <v>OFICINA TRAMACO EL TENA</v>
          </cell>
          <cell r="M4533" t="str">
            <v>1500907405</v>
          </cell>
          <cell r="N4533" t="str">
            <v>0998285119</v>
          </cell>
          <cell r="O4533" t="str">
            <v/>
          </cell>
          <cell r="P4533" t="str">
            <v>TENA</v>
          </cell>
          <cell r="Q4533" t="str">
            <v>TENA</v>
          </cell>
          <cell r="R4533" t="str">
            <v>NAPO</v>
          </cell>
          <cell r="T4533" t="str">
            <v>TRAMACO</v>
          </cell>
          <cell r="U4533" t="str">
            <v>FLEXNETUIO_PROVINCIA</v>
          </cell>
          <cell r="V4533">
            <v>1</v>
          </cell>
          <cell r="W4533">
            <v>1</v>
          </cell>
          <cell r="X4533" t="str">
            <v>FLEXNET ECUADOR - MDELIVERY</v>
          </cell>
          <cell r="Y4533" t="str">
            <v>CALLE 28 DE JUNIO S/N Y GARCIA MORENO ENTRADA LLANO GRANDE</v>
          </cell>
        </row>
        <row r="4534">
          <cell r="A4534" t="str">
            <v>4743758</v>
          </cell>
          <cell r="B4534">
            <v>482756</v>
          </cell>
          <cell r="C4534" t="str">
            <v>4743758</v>
          </cell>
          <cell r="D4534" t="str">
            <v>MDELIVERY</v>
          </cell>
          <cell r="E4534" t="str">
            <v>DESPACHO</v>
          </cell>
          <cell r="F4534" t="str">
            <v>NORMAL</v>
          </cell>
          <cell r="G4534" t="str">
            <v>031080004743758</v>
          </cell>
          <cell r="H4534">
            <v>44915</v>
          </cell>
          <cell r="I4534" t="str">
            <v>ENTREGADO</v>
          </cell>
          <cell r="J4534">
            <v>44917</v>
          </cell>
          <cell r="K4534" t="str">
            <v>Betsabeth Gabriela Velez Cedeno</v>
          </cell>
          <cell r="L4534" t="str">
            <v>PORTOVIEJO CALLE 22 DE NOVIEMBRE SN  CALLE 3 DE MAYO</v>
          </cell>
          <cell r="M4534" t="str">
            <v>1310461858</v>
          </cell>
          <cell r="N4534" t="str">
            <v>0987455733</v>
          </cell>
          <cell r="O4534" t="str">
            <v/>
          </cell>
          <cell r="P4534" t="str">
            <v>130107</v>
          </cell>
          <cell r="Q4534" t="str">
            <v>PORTOVIEJO</v>
          </cell>
          <cell r="R4534" t="str">
            <v>MANABI</v>
          </cell>
          <cell r="S4534" t="str">
            <v>PORTOVIEJO</v>
          </cell>
          <cell r="T4534" t="str">
            <v>TRAMACO</v>
          </cell>
          <cell r="U4534" t="str">
            <v>FLEXNETUIO_PROVINCIA</v>
          </cell>
          <cell r="V4534">
            <v>1</v>
          </cell>
          <cell r="W4534">
            <v>1</v>
          </cell>
          <cell r="X4534" t="str">
            <v>FLEXNET ECUADOR - MDELIVERY</v>
          </cell>
          <cell r="Y4534" t="str">
            <v>CALLE 28 DE JUNIO S/N Y GARCIA MORENO ENTRADA LLANO GRANDE</v>
          </cell>
        </row>
        <row r="4535">
          <cell r="A4535" t="str">
            <v>4743781</v>
          </cell>
          <cell r="B4535">
            <v>482757</v>
          </cell>
          <cell r="C4535" t="str">
            <v>4743781</v>
          </cell>
          <cell r="D4535" t="str">
            <v>MDELIVERY</v>
          </cell>
          <cell r="E4535" t="str">
            <v>DESPACHO</v>
          </cell>
          <cell r="F4535" t="str">
            <v>NORMAL</v>
          </cell>
          <cell r="G4535" t="str">
            <v>031080004743781</v>
          </cell>
          <cell r="H4535">
            <v>44915</v>
          </cell>
          <cell r="I4535" t="str">
            <v>ENTREGADO</v>
          </cell>
          <cell r="J4535">
            <v>44916</v>
          </cell>
          <cell r="K4535" t="str">
            <v>ALEXANDER FERMAN LISBOA</v>
          </cell>
          <cell r="L4535" t="str">
            <v>LATACUNGA  CALLE CASITA DE MAY  SN CALLE GALO TORRES</v>
          </cell>
          <cell r="M4535" t="str">
            <v>0151972445</v>
          </cell>
          <cell r="N4535" t="str">
            <v>0999944543</v>
          </cell>
          <cell r="O4535" t="str">
            <v/>
          </cell>
          <cell r="P4535" t="str">
            <v>050107</v>
          </cell>
          <cell r="Q4535" t="str">
            <v>LATACUNGA</v>
          </cell>
          <cell r="R4535" t="str">
            <v>COTOPAXI</v>
          </cell>
          <cell r="S4535" t="str">
            <v>LATACUNGA</v>
          </cell>
          <cell r="T4535" t="str">
            <v>TRAMACO</v>
          </cell>
          <cell r="U4535" t="str">
            <v>FLEXNETUIO_PROVINCIA</v>
          </cell>
          <cell r="V4535">
            <v>1</v>
          </cell>
          <cell r="W4535">
            <v>1</v>
          </cell>
          <cell r="X4535" t="str">
            <v>FLEXNET ECUADOR - MDELIVERY</v>
          </cell>
          <cell r="Y4535" t="str">
            <v>CALLE 28 DE JUNIO S/N Y GARCIA MORENO ENTRADA LLANO GRANDE</v>
          </cell>
        </row>
        <row r="4536">
          <cell r="A4536" t="str">
            <v>4743893</v>
          </cell>
          <cell r="B4536">
            <v>482758</v>
          </cell>
          <cell r="C4536" t="str">
            <v>4743893</v>
          </cell>
          <cell r="D4536" t="str">
            <v>MDELIVERY</v>
          </cell>
          <cell r="E4536" t="str">
            <v>DESPACHO</v>
          </cell>
          <cell r="F4536" t="str">
            <v>NORMAL</v>
          </cell>
          <cell r="G4536" t="str">
            <v>TF89817</v>
          </cell>
          <cell r="H4536">
            <v>44915</v>
          </cell>
          <cell r="I4536" t="str">
            <v>ENTREGADO</v>
          </cell>
          <cell r="J4536">
            <v>44916</v>
          </cell>
          <cell r="K4536" t="str">
            <v>ANA BELEN CUEVA CANAR</v>
          </cell>
          <cell r="L4536" t="str">
            <v>TARQUI URB NEXUS 1  MZ 6420 SOLAR 20 21   AUT NARCISA DE JESUS</v>
          </cell>
          <cell r="M4536" t="str">
            <v>0705173177</v>
          </cell>
          <cell r="N4536" t="str">
            <v>0982702700</v>
          </cell>
          <cell r="O4536" t="str">
            <v>0982702700</v>
          </cell>
          <cell r="P4536" t="str">
            <v>090509</v>
          </cell>
          <cell r="Q4536" t="str">
            <v>GUAYAQUIL</v>
          </cell>
          <cell r="R4536" t="str">
            <v>GUAYAS</v>
          </cell>
          <cell r="S4536" t="str">
            <v>GUAYAQUIL</v>
          </cell>
          <cell r="T4536" t="str">
            <v>CARGO UNION</v>
          </cell>
          <cell r="U4536" t="str">
            <v>FLEXNETUIO_GYE</v>
          </cell>
          <cell r="V4536">
            <v>1</v>
          </cell>
          <cell r="W4536">
            <v>1</v>
          </cell>
          <cell r="X4536" t="str">
            <v>FLEXNET ECUADOR - MDELIVERY</v>
          </cell>
          <cell r="Y4536" t="str">
            <v>CALLE 28 DE JUNIO S/N Y GARCIA MORENO ENTRADA LLANO GRANDE</v>
          </cell>
        </row>
        <row r="4537">
          <cell r="A4537" t="str">
            <v>4744151</v>
          </cell>
          <cell r="B4537">
            <v>482759</v>
          </cell>
          <cell r="C4537" t="str">
            <v>4744151</v>
          </cell>
          <cell r="D4537" t="str">
            <v>MDELIVERY</v>
          </cell>
          <cell r="E4537" t="str">
            <v>DESPACHO</v>
          </cell>
          <cell r="F4537" t="str">
            <v>NORMAL</v>
          </cell>
          <cell r="G4537" t="str">
            <v>FT76180</v>
          </cell>
          <cell r="H4537">
            <v>44915</v>
          </cell>
          <cell r="I4537" t="str">
            <v>ENTREGADO</v>
          </cell>
          <cell r="J4537">
            <v>44916</v>
          </cell>
          <cell r="K4537" t="str">
            <v>CASTRO TULCANAZA KATHERINE XIMENA</v>
          </cell>
          <cell r="L4537" t="str">
            <v>TUMBACO CALLE PSJE JUAN ISAAC LOVATO  SN  Y N6C</v>
          </cell>
          <cell r="M4537" t="str">
            <v>1724149362</v>
          </cell>
          <cell r="N4537" t="str">
            <v>0987166026</v>
          </cell>
          <cell r="O4537" t="str">
            <v>0987166026</v>
          </cell>
          <cell r="P4537" t="str">
            <v>170903</v>
          </cell>
          <cell r="Q4537" t="str">
            <v>QUITO</v>
          </cell>
          <cell r="R4537" t="str">
            <v>PICHINCHA</v>
          </cell>
          <cell r="S4537" t="str">
            <v>TUMBACO</v>
          </cell>
          <cell r="T4537" t="str">
            <v>FLEXTRANS UIO</v>
          </cell>
          <cell r="U4537" t="str">
            <v>FLEXNETUIO_LOCAL</v>
          </cell>
          <cell r="V4537">
            <v>1</v>
          </cell>
          <cell r="W4537">
            <v>1</v>
          </cell>
          <cell r="X4537" t="str">
            <v>FLEXNET ECUADOR - MDELIVERY</v>
          </cell>
          <cell r="Y4537" t="str">
            <v>CALLE 28 DE JUNIO S/N Y GARCIA MORENO ENTRADA LLANO GRANDE</v>
          </cell>
        </row>
        <row r="4538">
          <cell r="A4538" t="str">
            <v>4744283</v>
          </cell>
          <cell r="B4538">
            <v>482760</v>
          </cell>
          <cell r="C4538" t="str">
            <v>4744283</v>
          </cell>
          <cell r="D4538" t="str">
            <v>MDELIVERY</v>
          </cell>
          <cell r="E4538" t="str">
            <v>DESPACHO</v>
          </cell>
          <cell r="F4538" t="str">
            <v>DERIVADO PICK UP</v>
          </cell>
          <cell r="G4538" t="str">
            <v>031080004744283</v>
          </cell>
          <cell r="H4538">
            <v>44915</v>
          </cell>
          <cell r="I4538" t="str">
            <v>ENTREGADO</v>
          </cell>
          <cell r="J4538">
            <v>44922</v>
          </cell>
          <cell r="K4538" t="str">
            <v>ROBERTO GONZALO ARTEAGA LINDAO</v>
          </cell>
          <cell r="L4538" t="str">
            <v>OFICINA TRAMACO PUNTO DE ATENCION SAN MARINO</v>
          </cell>
          <cell r="M4538" t="str">
            <v>0912101292</v>
          </cell>
          <cell r="N4538" t="str">
            <v>0983851710</v>
          </cell>
          <cell r="O4538" t="str">
            <v>0983851710</v>
          </cell>
          <cell r="P4538" t="str">
            <v>GUAYAQUIL</v>
          </cell>
          <cell r="Q4538" t="str">
            <v>GUAYAQUIL</v>
          </cell>
          <cell r="R4538" t="str">
            <v>GUAYAS</v>
          </cell>
          <cell r="T4538" t="str">
            <v>TRAMACO</v>
          </cell>
          <cell r="U4538" t="str">
            <v>FLEXNETUIO_GYE</v>
          </cell>
          <cell r="V4538">
            <v>1</v>
          </cell>
          <cell r="W4538">
            <v>1</v>
          </cell>
          <cell r="X4538" t="str">
            <v>FLEXNET ECUADOR - MDELIVERY</v>
          </cell>
          <cell r="Y4538" t="str">
            <v>CALLE 28 DE JUNIO S/N Y GARCIA MORENO ENTRADA LLANO GRANDE</v>
          </cell>
        </row>
        <row r="4539">
          <cell r="A4539" t="str">
            <v>4744349</v>
          </cell>
          <cell r="B4539">
            <v>482761</v>
          </cell>
          <cell r="C4539" t="str">
            <v>4744349</v>
          </cell>
          <cell r="D4539" t="str">
            <v>MDELIVERY</v>
          </cell>
          <cell r="E4539" t="str">
            <v>DESPACHO</v>
          </cell>
          <cell r="F4539" t="str">
            <v>NORMAL</v>
          </cell>
          <cell r="G4539" t="str">
            <v>FT76183</v>
          </cell>
          <cell r="H4539">
            <v>44915</v>
          </cell>
          <cell r="I4539" t="str">
            <v>ENTREGADO</v>
          </cell>
          <cell r="J4539">
            <v>44916</v>
          </cell>
          <cell r="K4539" t="str">
            <v>JAIME RAUL GUAMAN FLORES</v>
          </cell>
          <cell r="L4539" t="str">
            <v>INAQUITO   CALLE  LUXEMBURGO  N34  260   CALLE HOLANDA</v>
          </cell>
          <cell r="M4539" t="str">
            <v>1726091422</v>
          </cell>
          <cell r="N4539" t="str">
            <v>0995358996</v>
          </cell>
          <cell r="O4539" t="str">
            <v>0980161162</v>
          </cell>
          <cell r="P4539" t="str">
            <v>170505</v>
          </cell>
          <cell r="Q4539" t="str">
            <v>QUITO</v>
          </cell>
          <cell r="R4539" t="str">
            <v>PICHINCHA</v>
          </cell>
          <cell r="S4539" t="str">
            <v>QUITO</v>
          </cell>
          <cell r="T4539" t="str">
            <v>FLEXTRANS UIO</v>
          </cell>
          <cell r="U4539" t="str">
            <v>FLEXNETUIO_LOCAL</v>
          </cell>
          <cell r="V4539">
            <v>1</v>
          </cell>
          <cell r="W4539">
            <v>1</v>
          </cell>
          <cell r="X4539" t="str">
            <v>FLEXNET ECUADOR - MDELIVERY</v>
          </cell>
          <cell r="Y4539" t="str">
            <v>CALLE 28 DE JUNIO S/N Y GARCIA MORENO ENTRADA LLANO GRANDE</v>
          </cell>
        </row>
        <row r="4540">
          <cell r="A4540" t="str">
            <v>4672998</v>
          </cell>
          <cell r="B4540">
            <v>482723</v>
          </cell>
          <cell r="C4540" t="str">
            <v>4672998</v>
          </cell>
          <cell r="D4540" t="str">
            <v>MDELIVERY</v>
          </cell>
          <cell r="E4540" t="str">
            <v>DESPACHO</v>
          </cell>
          <cell r="F4540" t="str">
            <v>DERIVADO PICK UP</v>
          </cell>
          <cell r="G4540" t="str">
            <v>031080004672998</v>
          </cell>
          <cell r="H4540">
            <v>44915</v>
          </cell>
          <cell r="I4540" t="str">
            <v>ENTREGADO</v>
          </cell>
          <cell r="J4540">
            <v>44922</v>
          </cell>
          <cell r="K4540" t="str">
            <v>ESPINOSA PISUNA SEGUNDO JOSE MARIA</v>
          </cell>
          <cell r="L4540" t="str">
            <v>OFICINA TRAMACO PUNTO DE ATENCION TUMBACO</v>
          </cell>
          <cell r="M4540" t="str">
            <v>1704489721</v>
          </cell>
          <cell r="N4540" t="str">
            <v>0998244867</v>
          </cell>
          <cell r="O4540" t="str">
            <v>0998244867</v>
          </cell>
          <cell r="P4540" t="str">
            <v>QUITO</v>
          </cell>
          <cell r="Q4540" t="str">
            <v>QUITO</v>
          </cell>
          <cell r="R4540" t="str">
            <v>PICHINCHA</v>
          </cell>
          <cell r="T4540" t="str">
            <v>TRAMACO</v>
          </cell>
          <cell r="U4540" t="str">
            <v>FLEXNETUIO_LOCAL</v>
          </cell>
          <cell r="V4540">
            <v>1</v>
          </cell>
          <cell r="W4540">
            <v>1</v>
          </cell>
          <cell r="X4540" t="str">
            <v>FLEXNET ECUADOR - MDELIVERY</v>
          </cell>
          <cell r="Y4540" t="str">
            <v>CALLE 28 DE JUNIO S/N Y GARCIA MORENO ENTRADA LLANO GRANDE</v>
          </cell>
        </row>
        <row r="4541">
          <cell r="A4541" t="str">
            <v>4705678</v>
          </cell>
          <cell r="B4541">
            <v>482724</v>
          </cell>
          <cell r="C4541" t="str">
            <v>4705678</v>
          </cell>
          <cell r="D4541" t="str">
            <v>MDELIVERY</v>
          </cell>
          <cell r="E4541" t="str">
            <v>DESPACHO</v>
          </cell>
          <cell r="F4541" t="str">
            <v>NORMAL</v>
          </cell>
          <cell r="G4541" t="str">
            <v>031080004705678</v>
          </cell>
          <cell r="H4541">
            <v>44915</v>
          </cell>
          <cell r="I4541" t="str">
            <v>INCIDENCIA</v>
          </cell>
          <cell r="J4541">
            <v>44923</v>
          </cell>
          <cell r="K4541" t="str">
            <v>GUTIERREZ SUPE NELSON PATRICIO</v>
          </cell>
          <cell r="L4541" t="str">
            <v>HUACHI LORETO CALLE FLORENA  SN  Y QUILINDANA</v>
          </cell>
          <cell r="M4541" t="str">
            <v>1803374360</v>
          </cell>
          <cell r="N4541" t="str">
            <v>0979003640</v>
          </cell>
          <cell r="O4541" t="str">
            <v>0979003640</v>
          </cell>
          <cell r="P4541" t="str">
            <v>180205</v>
          </cell>
          <cell r="Q4541" t="str">
            <v>AMBATO</v>
          </cell>
          <cell r="R4541" t="str">
            <v>TUNGURAHUA</v>
          </cell>
          <cell r="S4541" t="str">
            <v>AMBATO</v>
          </cell>
          <cell r="T4541" t="str">
            <v>TRAMACO</v>
          </cell>
          <cell r="U4541" t="str">
            <v>FLEXNETUIO_PROVINCIA</v>
          </cell>
          <cell r="V4541">
            <v>1</v>
          </cell>
          <cell r="W4541">
            <v>1</v>
          </cell>
          <cell r="X4541" t="str">
            <v>FLEXNET ECUADOR - MDELIVERY</v>
          </cell>
          <cell r="Y4541" t="str">
            <v>CALLE 28 DE JUNIO S/N Y GARCIA MORENO ENTRADA LLANO GRANDE</v>
          </cell>
        </row>
        <row r="4542">
          <cell r="A4542" t="str">
            <v>21778</v>
          </cell>
          <cell r="B4542">
            <v>482712</v>
          </cell>
          <cell r="C4542" t="str">
            <v>21778</v>
          </cell>
          <cell r="D4542" t="str">
            <v>CARESTINO</v>
          </cell>
          <cell r="E4542" t="str">
            <v>DESPACHO</v>
          </cell>
          <cell r="G4542" t="str">
            <v>89759</v>
          </cell>
          <cell r="H4542">
            <v>44915</v>
          </cell>
          <cell r="I4542" t="str">
            <v>ENTREGADO</v>
          </cell>
          <cell r="J4542">
            <v>44916</v>
          </cell>
          <cell r="K4542" t="str">
            <v>GABRIELA CHEING</v>
          </cell>
          <cell r="L4542" t="str">
            <v>KM1 VIA SAMBORONDON - URB. AQUAMARINA 154. ENTRE CASA BLANCA ESQUINERA</v>
          </cell>
          <cell r="N4542" t="str">
            <v>0983873483</v>
          </cell>
          <cell r="O4542" t="str">
            <v>0983873483</v>
          </cell>
          <cell r="P4542" t="str">
            <v>092301</v>
          </cell>
          <cell r="Q4542" t="str">
            <v>SAMBORONDON</v>
          </cell>
          <cell r="R4542" t="str">
            <v>GUAYAS</v>
          </cell>
          <cell r="S4542" t="str">
            <v>SAMBORONDON</v>
          </cell>
          <cell r="T4542" t="str">
            <v>ITSACOURIER</v>
          </cell>
          <cell r="U4542" t="str">
            <v>FLEXNETGYE_LOCAL</v>
          </cell>
          <cell r="V4542">
            <v>1</v>
          </cell>
          <cell r="W4542">
            <v>4.0599999999999996</v>
          </cell>
          <cell r="X4542" t="str">
            <v>FLEXNET ECUADOR - CAREST</v>
          </cell>
          <cell r="Y4542" t="str">
            <v>FERNANDO GUTIERREZ HILL VIA A DAULE KM 8 1/2 ENTRADA A COOPERATIVA JUAN MONTALVO</v>
          </cell>
        </row>
        <row r="4543">
          <cell r="A4543" t="str">
            <v>21868</v>
          </cell>
          <cell r="B4543">
            <v>482713</v>
          </cell>
          <cell r="C4543" t="str">
            <v>21868</v>
          </cell>
          <cell r="D4543" t="str">
            <v>CARESTINO</v>
          </cell>
          <cell r="E4543" t="str">
            <v>DESPACHO</v>
          </cell>
          <cell r="G4543" t="str">
            <v>031002004118039</v>
          </cell>
          <cell r="H4543">
            <v>44915</v>
          </cell>
          <cell r="I4543" t="str">
            <v>ENTREGADO</v>
          </cell>
          <cell r="J4543">
            <v>44916</v>
          </cell>
          <cell r="K4543" t="str">
            <v>CLAUDIA MARINA AGUILLAR PEREZ</v>
          </cell>
          <cell r="L4543" t="str">
            <v>FINAL CALLE RINCON DE BUENOS AIRES, CONJ LOMAS DE SAN ISIDRO. SAN ISIDRO DEL INCA D27. ENTRE CONJUNTO BUENOS AIES</v>
          </cell>
          <cell r="N4543" t="str">
            <v>0983473135</v>
          </cell>
          <cell r="O4543" t="str">
            <v>0960729039</v>
          </cell>
          <cell r="P4543" t="str">
            <v>000001</v>
          </cell>
          <cell r="Q4543" t="str">
            <v>QUITO</v>
          </cell>
          <cell r="R4543" t="str">
            <v>PICHINCHA</v>
          </cell>
          <cell r="S4543" t="str">
            <v>BODEGA FLEXNET UIO - RETIRA CLIENTE</v>
          </cell>
          <cell r="T4543" t="str">
            <v>TRAMACO</v>
          </cell>
          <cell r="U4543" t="str">
            <v>FLEXNETGYE_UIO</v>
          </cell>
          <cell r="V4543">
            <v>1</v>
          </cell>
          <cell r="W4543">
            <v>7.06</v>
          </cell>
          <cell r="X4543" t="str">
            <v>FLEXNET ECUADOR - CAREST</v>
          </cell>
          <cell r="Y4543" t="str">
            <v>FERNANDO GUTIERREZ HILL VIA A DAULE KM 8 1/2 ENTRADA A COOPERATIVA JUAN MONTALVO</v>
          </cell>
        </row>
        <row r="4544">
          <cell r="A4544" t="str">
            <v>21874</v>
          </cell>
          <cell r="B4544">
            <v>482714</v>
          </cell>
          <cell r="C4544" t="str">
            <v>21874</v>
          </cell>
          <cell r="D4544" t="str">
            <v>CARESTINO</v>
          </cell>
          <cell r="E4544" t="str">
            <v>DESPACHO</v>
          </cell>
          <cell r="G4544" t="str">
            <v>031002004118048</v>
          </cell>
          <cell r="H4544">
            <v>44915</v>
          </cell>
          <cell r="I4544" t="str">
            <v>ENTREGADO</v>
          </cell>
          <cell r="J4544">
            <v>44916</v>
          </cell>
          <cell r="K4544" t="str">
            <v>JAIME TERAN</v>
          </cell>
          <cell r="L4544" t="str">
            <v>SHYRIS Y PORTUGAL, EDIFICIO COSMOPOLITAN PARC E9-28 PISO/DPTO: 906. ENTRE FRENTE AL CYRANO DE LA PORTUGAL</v>
          </cell>
          <cell r="N4544" t="str">
            <v>22549365</v>
          </cell>
          <cell r="O4544" t="str">
            <v>0994155338</v>
          </cell>
          <cell r="P4544" t="str">
            <v>000001</v>
          </cell>
          <cell r="Q4544" t="str">
            <v>QUITO</v>
          </cell>
          <cell r="R4544" t="str">
            <v>PICHINCHA</v>
          </cell>
          <cell r="S4544" t="str">
            <v>BODEGA FLEXNET UIO - RETIRA CLIENTE</v>
          </cell>
          <cell r="T4544" t="str">
            <v>TRAMACO</v>
          </cell>
          <cell r="U4544" t="str">
            <v>FLEXNETGYE_UIO</v>
          </cell>
          <cell r="V4544">
            <v>1</v>
          </cell>
          <cell r="W4544">
            <v>4.0599999999999996</v>
          </cell>
          <cell r="X4544" t="str">
            <v>FLEXNET ECUADOR - CAREST</v>
          </cell>
          <cell r="Y4544" t="str">
            <v>FERNANDO GUTIERREZ HILL VIA A DAULE KM 8 1/2 ENTRADA A COOPERATIVA JUAN MONTALVO</v>
          </cell>
        </row>
        <row r="4545">
          <cell r="A4545" t="str">
            <v>21880</v>
          </cell>
          <cell r="B4545">
            <v>482715</v>
          </cell>
          <cell r="C4545" t="str">
            <v>21880</v>
          </cell>
          <cell r="D4545" t="str">
            <v>CARESTINO</v>
          </cell>
          <cell r="E4545" t="str">
            <v>DESPACHO</v>
          </cell>
          <cell r="G4545" t="str">
            <v>031002004118031</v>
          </cell>
          <cell r="H4545">
            <v>44915</v>
          </cell>
          <cell r="I4545" t="str">
            <v>ENTREGADO</v>
          </cell>
          <cell r="J4545">
            <v>44917</v>
          </cell>
          <cell r="K4545" t="str">
            <v>SILVIA CALVOPINA</v>
          </cell>
          <cell r="L4545" t="str">
            <v>GRANDA CENTENO OE40-444 PISO/DPTO: 6. ENTRE DIAGONAL A CANCHAS SINTETICAS DE FUTBOL</v>
          </cell>
          <cell r="N4545" t="str">
            <v>0999188102</v>
          </cell>
          <cell r="O4545" t="str">
            <v>0999188102</v>
          </cell>
          <cell r="P4545" t="str">
            <v>000001</v>
          </cell>
          <cell r="Q4545" t="str">
            <v>QUITO</v>
          </cell>
          <cell r="R4545" t="str">
            <v>PICHINCHA</v>
          </cell>
          <cell r="S4545" t="str">
            <v>BODEGA FLEXNET UIO - RETIRA CLIENTE</v>
          </cell>
          <cell r="T4545" t="str">
            <v>TRAMACO</v>
          </cell>
          <cell r="U4545" t="str">
            <v>FLEXNETGYE_UIO</v>
          </cell>
          <cell r="V4545">
            <v>1</v>
          </cell>
          <cell r="W4545">
            <v>3.41</v>
          </cell>
          <cell r="X4545" t="str">
            <v>FLEXNET ECUADOR - CAREST</v>
          </cell>
          <cell r="Y4545" t="str">
            <v>FERNANDO GUTIERREZ HILL VIA A DAULE KM 8 1/2 ENTRADA A COOPERATIVA JUAN MONTALVO</v>
          </cell>
        </row>
        <row r="4546">
          <cell r="A4546" t="str">
            <v>21891</v>
          </cell>
          <cell r="B4546">
            <v>482716</v>
          </cell>
          <cell r="C4546" t="str">
            <v>21891</v>
          </cell>
          <cell r="D4546" t="str">
            <v>CARESTINO</v>
          </cell>
          <cell r="E4546" t="str">
            <v>DESPACHO</v>
          </cell>
          <cell r="G4546" t="str">
            <v>031002004118113</v>
          </cell>
          <cell r="H4546">
            <v>44915</v>
          </cell>
          <cell r="I4546" t="str">
            <v>ENTREGADO</v>
          </cell>
          <cell r="J4546">
            <v>44916</v>
          </cell>
          <cell r="K4546" t="str">
            <v>GABRIELA ANDRADE ANDRADE CARDOSO</v>
          </cell>
          <cell r="L4546" t="str">
            <v>URBANIZACION EL PORTON DEL CONSEJO PROVINCIAL, AV DE LOS COLONOS Y AVENIDA LA BENGALA. CALLE CALLE JUAN PABLO II, MARGEN DERECHO CALLE JUAN PABLO DE ASIS, MARGEN IZQUIERDO CALLE COSTA DE MARFIL, MZ. 3</v>
          </cell>
          <cell r="N4546" t="str">
            <v>23746210</v>
          </cell>
          <cell r="O4546" t="str">
            <v>0995061103</v>
          </cell>
          <cell r="P4546" t="str">
            <v>230101</v>
          </cell>
          <cell r="Q4546" t="str">
            <v>SANTO DOMINGO</v>
          </cell>
          <cell r="R4546" t="str">
            <v>SANTO DOMINGO DE LOS TSACHILAS</v>
          </cell>
          <cell r="S4546" t="str">
            <v>SANTO DOMINGO DE LOS COLORADOS</v>
          </cell>
          <cell r="T4546" t="str">
            <v>TRAMACO</v>
          </cell>
          <cell r="U4546" t="str">
            <v>FLEXNETGYE_PROVINCIA</v>
          </cell>
          <cell r="V4546">
            <v>2</v>
          </cell>
          <cell r="W4546">
            <v>6.35</v>
          </cell>
          <cell r="X4546" t="str">
            <v>FLEXNET ECUADOR - CAREST</v>
          </cell>
          <cell r="Y4546" t="str">
            <v>FERNANDO GUTIERREZ HILL VIA A DAULE KM 8 1/2 ENTRADA A COOPERATIVA JUAN MONTALVO</v>
          </cell>
        </row>
        <row r="4547">
          <cell r="A4547" t="str">
            <v>21906</v>
          </cell>
          <cell r="B4547">
            <v>482717</v>
          </cell>
          <cell r="C4547" t="str">
            <v>21906</v>
          </cell>
          <cell r="D4547" t="str">
            <v>CARESTINO</v>
          </cell>
          <cell r="E4547" t="str">
            <v>DESPACHO</v>
          </cell>
          <cell r="G4547" t="str">
            <v>89763</v>
          </cell>
          <cell r="H4547">
            <v>44915</v>
          </cell>
          <cell r="I4547" t="str">
            <v>ENTREGADO</v>
          </cell>
          <cell r="J4547">
            <v>44916</v>
          </cell>
          <cell r="K4547" t="str">
            <v>SAMY SANCHEZ</v>
          </cell>
          <cell r="L4547" t="str">
            <v>VIA A LA COSTA KM 12.5 URB. CASA CLUB ETAPA 1 VILLA 4 4. ENTRE PASANDO PORTOVITA</v>
          </cell>
          <cell r="N4547" t="str">
            <v>0991241156</v>
          </cell>
          <cell r="O4547" t="str">
            <v>0991241191</v>
          </cell>
          <cell r="P4547" t="str">
            <v>090101</v>
          </cell>
          <cell r="Q4547" t="str">
            <v>GUAYAQUIL</v>
          </cell>
          <cell r="R4547" t="str">
            <v>GUAYAS</v>
          </cell>
          <cell r="S4547" t="str">
            <v>GUAYAQUIL</v>
          </cell>
          <cell r="T4547" t="str">
            <v>FLEXTRANS GYE</v>
          </cell>
          <cell r="U4547" t="str">
            <v>FLEXNETGYE_LOCAL</v>
          </cell>
          <cell r="V4547">
            <v>1</v>
          </cell>
          <cell r="W4547">
            <v>4.0599999999999996</v>
          </cell>
          <cell r="X4547" t="str">
            <v>FLEXNET ECUADOR - CAREST</v>
          </cell>
          <cell r="Y4547" t="str">
            <v>FERNANDO GUTIERREZ HILL VIA A DAULE KM 8 1/2 ENTRADA A COOPERATIVA JUAN MONTALVO</v>
          </cell>
        </row>
        <row r="4548">
          <cell r="A4548" t="str">
            <v>21909</v>
          </cell>
          <cell r="B4548">
            <v>482718</v>
          </cell>
          <cell r="C4548" t="str">
            <v>21909</v>
          </cell>
          <cell r="D4548" t="str">
            <v>CARESTINO</v>
          </cell>
          <cell r="E4548" t="str">
            <v>DESPACHO</v>
          </cell>
          <cell r="G4548" t="str">
            <v>89762</v>
          </cell>
          <cell r="H4548">
            <v>44915</v>
          </cell>
          <cell r="I4548" t="str">
            <v>ENTREGADO</v>
          </cell>
          <cell r="J4548">
            <v>44916</v>
          </cell>
          <cell r="K4548" t="str">
            <v>HEYDI MADELEINE REDROBAN ZUMARRAGA</v>
          </cell>
          <cell r="L4548" t="str">
            <v>PRIMAVERA 1 COOP 12 DE NOVIEMBRE MZ K S2 PISO/DPTO: PB. ENTRE ALADO DE ESCUELA CHELCIE</v>
          </cell>
          <cell r="N4548" t="str">
            <v>0959774291</v>
          </cell>
          <cell r="O4548" t="str">
            <v>0986536914</v>
          </cell>
          <cell r="P4548" t="str">
            <v>092401</v>
          </cell>
          <cell r="Q4548" t="str">
            <v>DURAN</v>
          </cell>
          <cell r="R4548" t="str">
            <v>GUAYAS</v>
          </cell>
          <cell r="S4548" t="str">
            <v>ELOY ALFARO (DURAN)</v>
          </cell>
          <cell r="T4548" t="str">
            <v>ITSACOURIER</v>
          </cell>
          <cell r="U4548" t="str">
            <v>FLEXNETGYE_LOCAL</v>
          </cell>
          <cell r="V4548">
            <v>1</v>
          </cell>
          <cell r="W4548">
            <v>15.38</v>
          </cell>
          <cell r="X4548" t="str">
            <v>FLEXNET ECUADOR - CAREST</v>
          </cell>
          <cell r="Y4548" t="str">
            <v>FERNANDO GUTIERREZ HILL VIA A DAULE KM 8 1/2 ENTRADA A COOPERATIVA JUAN MONTALVO</v>
          </cell>
        </row>
        <row r="4549">
          <cell r="A4549" t="str">
            <v>21915</v>
          </cell>
          <cell r="B4549">
            <v>482719</v>
          </cell>
          <cell r="C4549" t="str">
            <v>21915</v>
          </cell>
          <cell r="D4549" t="str">
            <v>CARESTINO</v>
          </cell>
          <cell r="E4549" t="str">
            <v>DESPACHO</v>
          </cell>
          <cell r="G4549" t="str">
            <v>031002004118062</v>
          </cell>
          <cell r="H4549">
            <v>44915</v>
          </cell>
          <cell r="I4549" t="str">
            <v>ENTREGADO</v>
          </cell>
          <cell r="J4549">
            <v>44916</v>
          </cell>
          <cell r="K4549" t="str">
            <v>FARID SHAMIR SALAZAR BRACCO</v>
          </cell>
          <cell r="L4549" t="str">
            <v>BOLIVAR Y MERA, JUNTO A COOP PASTAZA DENTRO DEL PASAJE EN VISOLUTIONS SN. ENTRE VISOLUTIONS</v>
          </cell>
          <cell r="N4549" t="str">
            <v>0987285095</v>
          </cell>
          <cell r="O4549" t="str">
            <v>0960020534</v>
          </cell>
          <cell r="P4549" t="str">
            <v>180103</v>
          </cell>
          <cell r="Q4549" t="str">
            <v>AMBATO</v>
          </cell>
          <cell r="R4549" t="str">
            <v>TUNGURAHUA</v>
          </cell>
          <cell r="S4549" t="str">
            <v>AMBATO</v>
          </cell>
          <cell r="T4549" t="str">
            <v>TRAMACO</v>
          </cell>
          <cell r="U4549" t="str">
            <v>FLEXNETGYE_PROVINCIA</v>
          </cell>
          <cell r="V4549">
            <v>1</v>
          </cell>
          <cell r="W4549">
            <v>15.38</v>
          </cell>
          <cell r="X4549" t="str">
            <v>FLEXNET ECUADOR - CAREST</v>
          </cell>
          <cell r="Y4549" t="str">
            <v>FERNANDO GUTIERREZ HILL VIA A DAULE KM 8 1/2 ENTRADA A COOPERATIVA JUAN MONTALVO</v>
          </cell>
        </row>
        <row r="4550">
          <cell r="A4550" t="str">
            <v>21959</v>
          </cell>
          <cell r="B4550">
            <v>482720</v>
          </cell>
          <cell r="C4550" t="str">
            <v>21959</v>
          </cell>
          <cell r="D4550" t="str">
            <v>CARESTINO</v>
          </cell>
          <cell r="E4550" t="str">
            <v>DESPACHO</v>
          </cell>
          <cell r="G4550" t="str">
            <v>031002004118119</v>
          </cell>
          <cell r="H4550">
            <v>44915</v>
          </cell>
          <cell r="I4550" t="str">
            <v>ENTREGADO</v>
          </cell>
          <cell r="J4550">
            <v>44916</v>
          </cell>
          <cell r="K4550" t="str">
            <v>MARIA PENALOZA</v>
          </cell>
          <cell r="L4550" t="str">
            <v>ROCAFUERTE Y AV LAS PALMERAS 1312 PISO/DPTO: 1. ENTRE EDIFICIO PENALOZA ( OFICINA IMPRENTA )</v>
          </cell>
          <cell r="N4550" t="str">
            <v>72936300</v>
          </cell>
          <cell r="O4550" t="str">
            <v>0983313873</v>
          </cell>
          <cell r="P4550" t="str">
            <v>070201</v>
          </cell>
          <cell r="Q4550" t="str">
            <v>MACHALA</v>
          </cell>
          <cell r="R4550" t="str">
            <v>EL ORO</v>
          </cell>
          <cell r="S4550" t="str">
            <v>MACHALA</v>
          </cell>
          <cell r="T4550" t="str">
            <v>TRAMACO</v>
          </cell>
          <cell r="U4550" t="str">
            <v>FLEXNETGYE_PROVINCIA</v>
          </cell>
          <cell r="V4550">
            <v>1</v>
          </cell>
          <cell r="W4550">
            <v>5</v>
          </cell>
          <cell r="X4550" t="str">
            <v>FLEXNET ECUADOR - CAREST</v>
          </cell>
          <cell r="Y4550" t="str">
            <v>FERNANDO GUTIERREZ HILL VIA A DAULE KM 8 1/2 ENTRADA A COOPERATIVA JUAN MONTALVO</v>
          </cell>
        </row>
        <row r="4551">
          <cell r="A4551" t="str">
            <v>21968</v>
          </cell>
          <cell r="B4551">
            <v>482721</v>
          </cell>
          <cell r="C4551" t="str">
            <v>21968</v>
          </cell>
          <cell r="D4551" t="str">
            <v>CARESTINO</v>
          </cell>
          <cell r="E4551" t="str">
            <v>DESPACHO</v>
          </cell>
          <cell r="G4551" t="str">
            <v>031002004118155</v>
          </cell>
          <cell r="H4551">
            <v>44915</v>
          </cell>
          <cell r="I4551" t="str">
            <v>ENTREGADO</v>
          </cell>
          <cell r="J4551">
            <v>44916</v>
          </cell>
          <cell r="K4551" t="str">
            <v>LILIANA ALEJANDRA MERA RAMIREZ</v>
          </cell>
          <cell r="L4551" t="str">
            <v>SAN BARTOLO, CATARAMA Y PALENQUE 333. ENTRE DIAGONAL A LA PISCINA DE PARACAIDISTAS DEL CUARTEL EPICLACHIMA</v>
          </cell>
          <cell r="N4551" t="str">
            <v>23082715</v>
          </cell>
          <cell r="O4551" t="str">
            <v>0958744675</v>
          </cell>
          <cell r="P4551" t="str">
            <v>000001</v>
          </cell>
          <cell r="Q4551" t="str">
            <v>QUITO</v>
          </cell>
          <cell r="R4551" t="str">
            <v>PICHINCHA</v>
          </cell>
          <cell r="S4551" t="str">
            <v>BODEGA FLEXNET UIO - RETIRA CLIENTE</v>
          </cell>
          <cell r="T4551" t="str">
            <v>TRAMACO</v>
          </cell>
          <cell r="U4551" t="str">
            <v>FLEXNETGYE_UIO</v>
          </cell>
          <cell r="V4551">
            <v>1</v>
          </cell>
          <cell r="W4551">
            <v>8.0299999999999994</v>
          </cell>
          <cell r="X4551" t="str">
            <v>FLEXNET ECUADOR - CAREST</v>
          </cell>
          <cell r="Y4551" t="str">
            <v>FERNANDO GUTIERREZ HILL VIA A DAULE KM 8 1/2 ENTRADA A COOPERATIVA JUAN MONTALVO</v>
          </cell>
        </row>
        <row r="4552">
          <cell r="A4552" t="str">
            <v>21972</v>
          </cell>
          <cell r="B4552">
            <v>482722</v>
          </cell>
          <cell r="C4552" t="str">
            <v>21972</v>
          </cell>
          <cell r="D4552" t="str">
            <v>CARESTINO</v>
          </cell>
          <cell r="E4552" t="str">
            <v>DESPACHO</v>
          </cell>
          <cell r="G4552" t="str">
            <v>031002004118127</v>
          </cell>
          <cell r="H4552">
            <v>44915</v>
          </cell>
          <cell r="I4552" t="str">
            <v>ENTREGADO</v>
          </cell>
          <cell r="J4552">
            <v>44917</v>
          </cell>
          <cell r="K4552" t="str">
            <v>MELISSA ORELLANA</v>
          </cell>
          <cell r="L4552" t="str">
            <v>FRANCISCA DAVILA Y LORENZO PIEDRA 3-80. ENTRE CASA CON PORTON CAFE</v>
          </cell>
          <cell r="N4552" t="str">
            <v>0984341692</v>
          </cell>
          <cell r="O4552" t="str">
            <v>0984341692</v>
          </cell>
          <cell r="P4552" t="str">
            <v>010101</v>
          </cell>
          <cell r="Q4552" t="str">
            <v>CUENCA</v>
          </cell>
          <cell r="R4552" t="str">
            <v>AZUAY</v>
          </cell>
          <cell r="S4552" t="str">
            <v>CUENCA</v>
          </cell>
          <cell r="T4552" t="str">
            <v>TRAMACO</v>
          </cell>
          <cell r="U4552" t="str">
            <v>FLEXNETGYE_PROVINCIA</v>
          </cell>
          <cell r="V4552">
            <v>1</v>
          </cell>
          <cell r="W4552">
            <v>13.22</v>
          </cell>
          <cell r="X4552" t="str">
            <v>FLEXNET ECUADOR - CAREST</v>
          </cell>
          <cell r="Y4552" t="str">
            <v>FERNANDO GUTIERREZ HILL VIA A DAULE KM 8 1/2 ENTRADA A COOPERATIVA JUAN MONTALVO</v>
          </cell>
        </row>
        <row r="4553">
          <cell r="A4553" t="str">
            <v>98741312</v>
          </cell>
          <cell r="B4553">
            <v>482680</v>
          </cell>
          <cell r="C4553" t="str">
            <v>98741312</v>
          </cell>
          <cell r="D4553" t="str">
            <v>HYCITE</v>
          </cell>
          <cell r="E4553" t="str">
            <v>DESPACHO</v>
          </cell>
          <cell r="F4553" t="str">
            <v>NORMAL</v>
          </cell>
          <cell r="G4553" t="str">
            <v>TFQ89773 / TFQ91015</v>
          </cell>
          <cell r="H4553">
            <v>44915</v>
          </cell>
          <cell r="I4553" t="str">
            <v>EN_PROCESO</v>
          </cell>
          <cell r="J4553">
            <v>44923</v>
          </cell>
          <cell r="K4553" t="str">
            <v>MELISSA ELIZABETH GUEVARA ROVALINO</v>
          </cell>
          <cell r="L4553" t="str">
            <v>DIRECCION Y REFERENCIAS: BARRIO DIVINO NINO MZ 23A DEP 102</v>
          </cell>
          <cell r="N4553" t="str">
            <v>59396-267-4999</v>
          </cell>
          <cell r="O4553" t="str">
            <v>59396-267-4999</v>
          </cell>
          <cell r="P4553" t="str">
            <v>170708</v>
          </cell>
          <cell r="Q4553" t="str">
            <v>QUITO</v>
          </cell>
          <cell r="R4553" t="str">
            <v>PICHINCHA</v>
          </cell>
          <cell r="S4553" t="str">
            <v>QUITO</v>
          </cell>
          <cell r="T4553" t="str">
            <v>FLEXTRANS UIO</v>
          </cell>
          <cell r="U4553" t="str">
            <v>FLEXNETUIO_LOCAL</v>
          </cell>
          <cell r="V4553">
            <v>1</v>
          </cell>
          <cell r="W4553">
            <v>3.3</v>
          </cell>
          <cell r="X4553" t="str">
            <v>HYCITE QUITO</v>
          </cell>
          <cell r="Y4553" t="str">
            <v>FLEX NET CALLE 28 DE JUNIO S/N Y GARCIA MORENO ENTRADA LLANO GRANDE</v>
          </cell>
        </row>
        <row r="4554">
          <cell r="A4554" t="str">
            <v>98742021</v>
          </cell>
          <cell r="B4554">
            <v>482681</v>
          </cell>
          <cell r="C4554" t="str">
            <v>98742021</v>
          </cell>
          <cell r="D4554" t="str">
            <v>HYCITE</v>
          </cell>
          <cell r="E4554" t="str">
            <v>DESPACHO</v>
          </cell>
          <cell r="F4554" t="str">
            <v>NORMAL</v>
          </cell>
          <cell r="G4554" t="str">
            <v>031002004117916</v>
          </cell>
          <cell r="H4554">
            <v>44915</v>
          </cell>
          <cell r="I4554" t="str">
            <v>ENTREGADO</v>
          </cell>
          <cell r="J4554">
            <v>44917</v>
          </cell>
          <cell r="K4554" t="str">
            <v>ANDREA BAILON</v>
          </cell>
          <cell r="L4554" t="str">
            <v>LAS CUMBRES MANZAN F VILLA 1 CALLE 1 DE ENERO MANTA-LAS CUMBRES TARQUI 130206 MANABI</v>
          </cell>
          <cell r="M4554" t="str">
            <v/>
          </cell>
          <cell r="N4554" t="str">
            <v>0994430329</v>
          </cell>
          <cell r="O4554" t="str">
            <v>0994430329</v>
          </cell>
          <cell r="P4554" t="str">
            <v>130206</v>
          </cell>
          <cell r="Q4554" t="str">
            <v>MANTA</v>
          </cell>
          <cell r="R4554" t="str">
            <v>MANABI</v>
          </cell>
          <cell r="S4554" t="str">
            <v>MANTA</v>
          </cell>
          <cell r="T4554" t="str">
            <v>TRAMACO</v>
          </cell>
          <cell r="U4554" t="str">
            <v>FLEXNETUIO_PROVINCIA</v>
          </cell>
          <cell r="V4554">
            <v>1</v>
          </cell>
          <cell r="W4554">
            <v>5.4</v>
          </cell>
          <cell r="X4554" t="str">
            <v>HYCITE QUITO</v>
          </cell>
          <cell r="Y4554" t="str">
            <v>FLEX NET CALLE 28 DE JUNIO S/N Y GARCIA MORENO ENTRADA LLANO GRANDE</v>
          </cell>
        </row>
        <row r="4555">
          <cell r="A4555" t="str">
            <v>98742402</v>
          </cell>
          <cell r="B4555">
            <v>482682</v>
          </cell>
          <cell r="C4555" t="str">
            <v>98742402</v>
          </cell>
          <cell r="D4555" t="str">
            <v>HYCITE</v>
          </cell>
          <cell r="E4555" t="str">
            <v>DESPACHO</v>
          </cell>
          <cell r="F4555" t="str">
            <v>NORMAL</v>
          </cell>
          <cell r="G4555" t="str">
            <v>TF89774</v>
          </cell>
          <cell r="H4555">
            <v>44915</v>
          </cell>
          <cell r="I4555" t="str">
            <v>ENTREGADO</v>
          </cell>
          <cell r="J4555">
            <v>44916</v>
          </cell>
          <cell r="K4555" t="str">
            <v>BENZA RODRIGUEZ</v>
          </cell>
          <cell r="L4555" t="str">
            <v>VILLA DEL REY ETP REINA ISABEL MZ 7 VL 1 VILLA CLUB DAULE NORTE DAULE 097905 GUAYAS</v>
          </cell>
          <cell r="N4555" t="str">
            <v>0996798392</v>
          </cell>
          <cell r="O4555" t="str">
            <v>0996798392</v>
          </cell>
          <cell r="P4555" t="str">
            <v>091901</v>
          </cell>
          <cell r="Q4555" t="str">
            <v>DAULE</v>
          </cell>
          <cell r="R4555" t="str">
            <v>GUAYAS</v>
          </cell>
          <cell r="S4555" t="str">
            <v>DAULE</v>
          </cell>
          <cell r="T4555" t="str">
            <v>ITSACOURIER</v>
          </cell>
          <cell r="U4555" t="str">
            <v>FLEXNETUIO_GYE</v>
          </cell>
          <cell r="V4555">
            <v>1</v>
          </cell>
          <cell r="W4555">
            <v>9.9</v>
          </cell>
          <cell r="X4555" t="str">
            <v>HYCITE QUITO</v>
          </cell>
          <cell r="Y4555" t="str">
            <v>FLEX NET CALLE 28 DE JUNIO S/N Y GARCIA MORENO ENTRADA LLANO GRANDE</v>
          </cell>
        </row>
        <row r="4556">
          <cell r="A4556" t="str">
            <v>98743993</v>
          </cell>
          <cell r="B4556">
            <v>482683</v>
          </cell>
          <cell r="C4556" t="str">
            <v>98743993</v>
          </cell>
          <cell r="D4556" t="str">
            <v>HYCITE</v>
          </cell>
          <cell r="E4556" t="str">
            <v>DESPACHO</v>
          </cell>
          <cell r="F4556" t="str">
            <v>NORMAL</v>
          </cell>
          <cell r="G4556" t="str">
            <v>031002004117905</v>
          </cell>
          <cell r="H4556">
            <v>44915</v>
          </cell>
          <cell r="I4556" t="str">
            <v>INCIDENCIA</v>
          </cell>
          <cell r="J4556">
            <v>44923</v>
          </cell>
          <cell r="K4556" t="str">
            <v>IVAN MORA</v>
          </cell>
          <cell r="L4556" t="str">
            <v>CUSTODIO SANCHEZ CS #1304 CALLE 13 Y CALLE 11 CS DE 2 PLANTAS BABAHOYO-BABAHOYO CAMILO PONCE 120102 LOS RIOS</v>
          </cell>
          <cell r="M4556" t="str">
            <v/>
          </cell>
          <cell r="N4556" t="str">
            <v>0988220100</v>
          </cell>
          <cell r="O4556" t="str">
            <v>0988220100</v>
          </cell>
          <cell r="P4556" t="str">
            <v>120102</v>
          </cell>
          <cell r="Q4556" t="str">
            <v>BABAHOYO</v>
          </cell>
          <cell r="R4556" t="str">
            <v>LOS RIOS</v>
          </cell>
          <cell r="S4556" t="str">
            <v>BABAHOYO</v>
          </cell>
          <cell r="T4556" t="str">
            <v>TRAMACO</v>
          </cell>
          <cell r="U4556" t="str">
            <v>FLEXNETUIO_PROVINCIA</v>
          </cell>
          <cell r="V4556">
            <v>1</v>
          </cell>
          <cell r="W4556">
            <v>14</v>
          </cell>
          <cell r="X4556" t="str">
            <v>HYCITE QUITO</v>
          </cell>
          <cell r="Y4556" t="str">
            <v>FLEX NET CALLE 28 DE JUNIO S/N Y GARCIA MORENO ENTRADA LLANO GRANDE</v>
          </cell>
        </row>
        <row r="4557">
          <cell r="A4557" t="str">
            <v>98744835</v>
          </cell>
          <cell r="B4557">
            <v>482684</v>
          </cell>
          <cell r="C4557" t="str">
            <v>98744835</v>
          </cell>
          <cell r="D4557" t="str">
            <v>HYCITE</v>
          </cell>
          <cell r="E4557" t="str">
            <v>DESPACHO</v>
          </cell>
          <cell r="F4557" t="str">
            <v>NORMAL</v>
          </cell>
          <cell r="G4557" t="str">
            <v>031002004117917</v>
          </cell>
          <cell r="H4557">
            <v>44915</v>
          </cell>
          <cell r="I4557" t="str">
            <v>ENTREGADO</v>
          </cell>
          <cell r="J4557">
            <v>44917</v>
          </cell>
          <cell r="K4557" t="str">
            <v>MARIA RODRIGUEZ</v>
          </cell>
          <cell r="L4557" t="str">
            <v>MACHALA 412 CALIACHIMA A LADO DE LA IGLESIA LUZ DEL MUNDO MACHALA // RAYITO DE LUZ LA PROVIDENCIA 070102 EL ORO</v>
          </cell>
          <cell r="M4557" t="str">
            <v/>
          </cell>
          <cell r="N4557" t="str">
            <v>0986353493</v>
          </cell>
          <cell r="O4557" t="str">
            <v>0986353493</v>
          </cell>
          <cell r="P4557" t="str">
            <v>070102</v>
          </cell>
          <cell r="Q4557" t="str">
            <v>PASAJE</v>
          </cell>
          <cell r="R4557" t="str">
            <v>EL ORO</v>
          </cell>
          <cell r="S4557" t="str">
            <v>PASAJE</v>
          </cell>
          <cell r="T4557" t="str">
            <v>TRAMACO</v>
          </cell>
          <cell r="U4557" t="str">
            <v>FLEXNETUIO_PROVINCIA</v>
          </cell>
          <cell r="V4557">
            <v>1</v>
          </cell>
          <cell r="W4557">
            <v>1.5</v>
          </cell>
          <cell r="X4557" t="str">
            <v>HYCITE QUITO</v>
          </cell>
          <cell r="Y4557" t="str">
            <v>FLEX NET CALLE 28 DE JUNIO S/N Y GARCIA MORENO ENTRADA LLANO GRANDE</v>
          </cell>
        </row>
        <row r="4558">
          <cell r="A4558" t="str">
            <v>98744839</v>
          </cell>
          <cell r="B4558">
            <v>482685</v>
          </cell>
          <cell r="C4558" t="str">
            <v>98744839</v>
          </cell>
          <cell r="D4558" t="str">
            <v>HYCITE</v>
          </cell>
          <cell r="E4558" t="str">
            <v>DESPACHO</v>
          </cell>
          <cell r="F4558" t="str">
            <v>NORMAL</v>
          </cell>
          <cell r="G4558" t="str">
            <v>TF89775</v>
          </cell>
          <cell r="H4558">
            <v>44915</v>
          </cell>
          <cell r="I4558" t="str">
            <v>ENTREGADO</v>
          </cell>
          <cell r="J4558">
            <v>44916</v>
          </cell>
          <cell r="K4558" t="str">
            <v>WASHINGTON LOJA</v>
          </cell>
          <cell r="L4558" t="str">
            <v>ALAMOS DE LA ATORAZONA MZA K V 140 OFICINA DISTRIBUIDOR GUAYAQUIL // NORTE TARQUI 090505 GUAYAS</v>
          </cell>
          <cell r="M4558" t="str">
            <v/>
          </cell>
          <cell r="N4558" t="str">
            <v>0987536345</v>
          </cell>
          <cell r="O4558" t="str">
            <v>0987536345</v>
          </cell>
          <cell r="P4558" t="str">
            <v>090505</v>
          </cell>
          <cell r="Q4558" t="str">
            <v>GUAYAQUIL</v>
          </cell>
          <cell r="R4558" t="str">
            <v>GUAYAS</v>
          </cell>
          <cell r="S4558" t="str">
            <v>GUAYAQUIL</v>
          </cell>
          <cell r="T4558" t="str">
            <v>FLEXTRANS GYE</v>
          </cell>
          <cell r="U4558" t="str">
            <v>FLEXNETUIO_GYE</v>
          </cell>
          <cell r="V4558">
            <v>1</v>
          </cell>
          <cell r="W4558">
            <v>6.2</v>
          </cell>
          <cell r="X4558" t="str">
            <v>HYCITE QUITO</v>
          </cell>
          <cell r="Y4558" t="str">
            <v>FLEX NET CALLE 28 DE JUNIO S/N Y GARCIA MORENO ENTRADA LLANO GRANDE</v>
          </cell>
        </row>
        <row r="4559">
          <cell r="A4559" t="str">
            <v>98745049</v>
          </cell>
          <cell r="B4559">
            <v>482686</v>
          </cell>
          <cell r="C4559" t="str">
            <v>98745049</v>
          </cell>
          <cell r="D4559" t="str">
            <v>HYCITE</v>
          </cell>
          <cell r="E4559" t="str">
            <v>DESPACHO</v>
          </cell>
          <cell r="F4559" t="str">
            <v>NORMAL</v>
          </cell>
          <cell r="G4559" t="str">
            <v>031002004117918</v>
          </cell>
          <cell r="H4559">
            <v>44915</v>
          </cell>
          <cell r="I4559" t="str">
            <v>ENTREGADO</v>
          </cell>
          <cell r="J4559">
            <v>44918</v>
          </cell>
          <cell r="K4559" t="str">
            <v>MANUEL PIEZO</v>
          </cell>
          <cell r="L4559" t="str">
            <v>MORETE DOS RIOS PASANDO LOS 2 ENSANCHES DE BOLEY EL TENA // SAN VICENTE DE MORETE TENA 150102 NAPO</v>
          </cell>
          <cell r="M4559" t="str">
            <v/>
          </cell>
          <cell r="N4559" t="str">
            <v>0967239593 / 032795045</v>
          </cell>
          <cell r="O4559" t="str">
            <v>0967239593 / 032795045</v>
          </cell>
          <cell r="P4559" t="str">
            <v>150102</v>
          </cell>
          <cell r="Q4559" t="str">
            <v>TENA</v>
          </cell>
          <cell r="R4559" t="str">
            <v>NAPO</v>
          </cell>
          <cell r="S4559" t="str">
            <v>TENA - ASOCIACION 21 DE ENERO - SAN JUAN DE MUYUNA - AMADEN - SAN PEDRO DEL TENA</v>
          </cell>
          <cell r="T4559" t="str">
            <v>TRAMACO</v>
          </cell>
          <cell r="U4559" t="str">
            <v>FLEXNETUIO_PROVINCIA</v>
          </cell>
          <cell r="V4559">
            <v>1</v>
          </cell>
          <cell r="W4559">
            <v>10.5</v>
          </cell>
          <cell r="X4559" t="str">
            <v>HYCITE QUITO</v>
          </cell>
          <cell r="Y4559" t="str">
            <v>FLEX NET CALLE 28 DE JUNIO S/N Y GARCIA MORENO ENTRADA LLANO GRANDE</v>
          </cell>
        </row>
        <row r="4560">
          <cell r="A4560" t="str">
            <v>98745261</v>
          </cell>
          <cell r="B4560">
            <v>482687</v>
          </cell>
          <cell r="C4560" t="str">
            <v>98745261</v>
          </cell>
          <cell r="D4560" t="str">
            <v>HYCITE</v>
          </cell>
          <cell r="E4560" t="str">
            <v>DESPACHO</v>
          </cell>
          <cell r="F4560" t="str">
            <v>NORMAL</v>
          </cell>
          <cell r="G4560" t="str">
            <v>031002004117919</v>
          </cell>
          <cell r="H4560">
            <v>44915</v>
          </cell>
          <cell r="I4560" t="str">
            <v>ENTREGADO</v>
          </cell>
          <cell r="J4560">
            <v>44917</v>
          </cell>
          <cell r="K4560" t="str">
            <v>LILIANA VACA ACURIO</v>
          </cell>
          <cell r="L4560" t="str">
            <v>LLANGANALES Y AV. DEL CHA,FER TENA  TENA 150101 NAPO</v>
          </cell>
          <cell r="M4560" t="str">
            <v/>
          </cell>
          <cell r="N4560" t="str">
            <v>0982578266 / 961149292</v>
          </cell>
          <cell r="O4560" t="str">
            <v>0982578266 / 961149292</v>
          </cell>
          <cell r="P4560" t="str">
            <v>150101</v>
          </cell>
          <cell r="Q4560" t="str">
            <v>TENA</v>
          </cell>
          <cell r="R4560" t="str">
            <v>NAPO</v>
          </cell>
          <cell r="S4560" t="str">
            <v>TENA</v>
          </cell>
          <cell r="T4560" t="str">
            <v>TRAMACO</v>
          </cell>
          <cell r="U4560" t="str">
            <v>FLEXNETUIO_PROVINCIA</v>
          </cell>
          <cell r="V4560">
            <v>1</v>
          </cell>
          <cell r="W4560">
            <v>3</v>
          </cell>
          <cell r="X4560" t="str">
            <v>HYCITE QUITO</v>
          </cell>
          <cell r="Y4560" t="str">
            <v>FLEX NET CALLE 28 DE JUNIO S/N Y GARCIA MORENO ENTRADA LLANO GRANDE</v>
          </cell>
        </row>
        <row r="4561">
          <cell r="A4561" t="str">
            <v>98745376</v>
          </cell>
          <cell r="B4561">
            <v>482688</v>
          </cell>
          <cell r="C4561" t="str">
            <v>98745376</v>
          </cell>
          <cell r="D4561" t="str">
            <v>HYCITE</v>
          </cell>
          <cell r="E4561" t="str">
            <v>DESPACHO</v>
          </cell>
          <cell r="F4561" t="str">
            <v>NORMAL</v>
          </cell>
          <cell r="G4561" t="str">
            <v>031002004117920</v>
          </cell>
          <cell r="H4561">
            <v>44915</v>
          </cell>
          <cell r="I4561" t="str">
            <v>ENTREGADO</v>
          </cell>
          <cell r="J4561">
            <v>44916</v>
          </cell>
          <cell r="K4561" t="str">
            <v>OLIVIO RAMIREZ</v>
          </cell>
          <cell r="L4561" t="str">
            <v>GENERAL SANTANDER S/N Y AV VEINTIMILLA TILCAN-CDLA SIMON BOLIVAR TULCAN 040101 CARCHI</v>
          </cell>
          <cell r="M4561" t="str">
            <v/>
          </cell>
          <cell r="N4561" t="str">
            <v>0996688710 / 969890106</v>
          </cell>
          <cell r="O4561" t="str">
            <v>0996688710 / 969890106</v>
          </cell>
          <cell r="P4561" t="str">
            <v>040101</v>
          </cell>
          <cell r="Q4561" t="str">
            <v>TULCAN</v>
          </cell>
          <cell r="R4561" t="str">
            <v>CARCHI</v>
          </cell>
          <cell r="S4561" t="str">
            <v>TULCAN</v>
          </cell>
          <cell r="T4561" t="str">
            <v>TRAMACO</v>
          </cell>
          <cell r="U4561" t="str">
            <v>FLEXNETUIO_PROVINCIA</v>
          </cell>
          <cell r="V4561">
            <v>1</v>
          </cell>
          <cell r="W4561">
            <v>14.79</v>
          </cell>
          <cell r="X4561" t="str">
            <v>HYCITE QUITO</v>
          </cell>
          <cell r="Y4561" t="str">
            <v>FLEX NET CALLE 28 DE JUNIO S/N Y GARCIA MORENO ENTRADA LLANO GRANDE</v>
          </cell>
        </row>
        <row r="4562">
          <cell r="A4562" t="str">
            <v>98745761</v>
          </cell>
          <cell r="B4562">
            <v>482689</v>
          </cell>
          <cell r="C4562" t="str">
            <v>98745761</v>
          </cell>
          <cell r="D4562" t="str">
            <v>HYCITE</v>
          </cell>
          <cell r="E4562" t="str">
            <v>DESPACHO</v>
          </cell>
          <cell r="F4562" t="str">
            <v>NORMAL</v>
          </cell>
          <cell r="G4562" t="str">
            <v>TF89776</v>
          </cell>
          <cell r="H4562">
            <v>44915</v>
          </cell>
          <cell r="I4562" t="str">
            <v>ENTREGADO</v>
          </cell>
          <cell r="J4562">
            <v>44916</v>
          </cell>
          <cell r="K4562" t="str">
            <v>SUSANA E RUIZ</v>
          </cell>
          <cell r="L4562" t="str">
            <v>DALIAS 16 Y CALLE JOSE RODRIGUEZ   GUAYAQUIL 090501 GUAYAS</v>
          </cell>
          <cell r="M4562" t="str">
            <v/>
          </cell>
          <cell r="N4562" t="str">
            <v>0989935634 / 935033431</v>
          </cell>
          <cell r="O4562" t="str">
            <v>0989935634 / 935033431</v>
          </cell>
          <cell r="P4562" t="str">
            <v>090501</v>
          </cell>
          <cell r="Q4562" t="str">
            <v>GUAYAQUIL</v>
          </cell>
          <cell r="R4562" t="str">
            <v>GUAYAS</v>
          </cell>
          <cell r="S4562" t="str">
            <v>GUAYAQUIL</v>
          </cell>
          <cell r="T4562" t="str">
            <v>ITSACOURIER</v>
          </cell>
          <cell r="U4562" t="str">
            <v>FLEXNETUIO_GYE</v>
          </cell>
          <cell r="V4562">
            <v>1</v>
          </cell>
          <cell r="W4562">
            <v>6.55</v>
          </cell>
          <cell r="X4562" t="str">
            <v>HYCITE QUITO</v>
          </cell>
          <cell r="Y4562" t="str">
            <v>FLEX NET CALLE 28 DE JUNIO S/N Y GARCIA MORENO ENTRADA LLANO GRANDE</v>
          </cell>
        </row>
        <row r="4563">
          <cell r="A4563" t="str">
            <v>98745955</v>
          </cell>
          <cell r="B4563">
            <v>482690</v>
          </cell>
          <cell r="C4563" t="str">
            <v>98745955</v>
          </cell>
          <cell r="D4563" t="str">
            <v>HYCITE</v>
          </cell>
          <cell r="E4563" t="str">
            <v>DESPACHO</v>
          </cell>
          <cell r="F4563" t="str">
            <v>NORMAL</v>
          </cell>
          <cell r="G4563" t="str">
            <v>TFQ89777</v>
          </cell>
          <cell r="H4563">
            <v>44915</v>
          </cell>
          <cell r="I4563" t="str">
            <v>ENTREGADO</v>
          </cell>
          <cell r="J4563">
            <v>44916</v>
          </cell>
          <cell r="K4563" t="str">
            <v>MANUEL LUCAS</v>
          </cell>
          <cell r="L4563" t="str">
            <v>SAN GREGORIO EDF TORRE LOS HUERTOS JUAN MURILLO DGL AL CC QUITO 36 QUITO-LA MARISCAL BELISARIO QUEVEDO 170129 PICHINCHA</v>
          </cell>
          <cell r="N4563" t="str">
            <v>0995825185</v>
          </cell>
          <cell r="O4563" t="str">
            <v>0995825185</v>
          </cell>
          <cell r="P4563" t="str">
            <v>170208</v>
          </cell>
          <cell r="Q4563" t="str">
            <v>QUITO</v>
          </cell>
          <cell r="R4563" t="str">
            <v>PICHINCHA</v>
          </cell>
          <cell r="S4563" t="str">
            <v>CALDERON (CARAPUNGO)</v>
          </cell>
          <cell r="T4563" t="str">
            <v>FLEXTRANS UIO</v>
          </cell>
          <cell r="U4563" t="str">
            <v>FLEXNETUIO_LOCAL</v>
          </cell>
          <cell r="V4563">
            <v>1</v>
          </cell>
          <cell r="W4563">
            <v>2.2999999999999998</v>
          </cell>
          <cell r="X4563" t="str">
            <v>HYCITE QUITO</v>
          </cell>
          <cell r="Y4563" t="str">
            <v>FLEX NET CALLE 28 DE JUNIO S/N Y GARCIA MORENO ENTRADA LLANO GRANDE</v>
          </cell>
        </row>
        <row r="4564">
          <cell r="A4564" t="str">
            <v>98746123</v>
          </cell>
          <cell r="B4564">
            <v>482691</v>
          </cell>
          <cell r="C4564" t="str">
            <v>98746123</v>
          </cell>
          <cell r="D4564" t="str">
            <v>HYCITE</v>
          </cell>
          <cell r="E4564" t="str">
            <v>DESPACHO</v>
          </cell>
          <cell r="F4564" t="str">
            <v>NORMAL</v>
          </cell>
          <cell r="G4564" t="str">
            <v>031002004117921</v>
          </cell>
          <cell r="H4564">
            <v>44915</v>
          </cell>
          <cell r="I4564" t="str">
            <v>ENTREGADO</v>
          </cell>
          <cell r="J4564">
            <v>44917</v>
          </cell>
          <cell r="K4564" t="str">
            <v>NOEMI TUMBACO</v>
          </cell>
          <cell r="L4564" t="str">
            <v>EMILIO GONZALES SIN NOMBRE CASA DE 2 PISOS ROSADAS NARANJAL // NARANJAL NARANJAL 091150 GUAYAS</v>
          </cell>
          <cell r="N4564" t="str">
            <v>0992476359</v>
          </cell>
          <cell r="O4564" t="str">
            <v>0992476359</v>
          </cell>
          <cell r="P4564" t="str">
            <v>091201</v>
          </cell>
          <cell r="Q4564" t="str">
            <v>NARANJAL</v>
          </cell>
          <cell r="R4564" t="str">
            <v>GUAYAS</v>
          </cell>
          <cell r="S4564" t="str">
            <v>NARANJAL</v>
          </cell>
          <cell r="T4564" t="str">
            <v>TRAMACO</v>
          </cell>
          <cell r="U4564" t="str">
            <v>FLEXNETUIO_PROVINCIA</v>
          </cell>
          <cell r="V4564">
            <v>1</v>
          </cell>
          <cell r="W4564">
            <v>9.9</v>
          </cell>
          <cell r="X4564" t="str">
            <v>HYCITE QUITO</v>
          </cell>
          <cell r="Y4564" t="str">
            <v>FLEX NET CALLE 28 DE JUNIO S/N Y GARCIA MORENO ENTRADA LLANO GRANDE</v>
          </cell>
        </row>
        <row r="4565">
          <cell r="A4565" t="str">
            <v>98746163</v>
          </cell>
          <cell r="B4565">
            <v>482692</v>
          </cell>
          <cell r="C4565" t="str">
            <v>98746163</v>
          </cell>
          <cell r="D4565" t="str">
            <v>HYCITE</v>
          </cell>
          <cell r="E4565" t="str">
            <v>DESPACHO</v>
          </cell>
          <cell r="F4565" t="str">
            <v>NORMAL</v>
          </cell>
          <cell r="G4565" t="str">
            <v>TF89778</v>
          </cell>
          <cell r="H4565">
            <v>44915</v>
          </cell>
          <cell r="I4565" t="str">
            <v>ENTREGADO</v>
          </cell>
          <cell r="J4565">
            <v>44917</v>
          </cell>
          <cell r="K4565" t="str">
            <v>ERNESTO MACIAS</v>
          </cell>
          <cell r="L4565" t="str">
            <v>NICOLAS SEOGIVA Y AV ERNESTO ALBAN A 2 CDRAS DE LA Y GUAYAQUIL SUR XIMENA 090203 GUAYAS</v>
          </cell>
          <cell r="M4565" t="str">
            <v/>
          </cell>
          <cell r="N4565" t="str">
            <v>0982096538</v>
          </cell>
          <cell r="O4565" t="str">
            <v>0982096538</v>
          </cell>
          <cell r="P4565" t="str">
            <v>090203</v>
          </cell>
          <cell r="Q4565" t="str">
            <v>GUAYAQUIL</v>
          </cell>
          <cell r="R4565" t="str">
            <v>GUAYAS</v>
          </cell>
          <cell r="S4565" t="str">
            <v>GUAYAQUIL</v>
          </cell>
          <cell r="T4565" t="str">
            <v>FLEXTRANS GYE</v>
          </cell>
          <cell r="U4565" t="str">
            <v>FLEXNETUIO_GYE</v>
          </cell>
          <cell r="V4565">
            <v>1</v>
          </cell>
          <cell r="W4565">
            <v>4.4000000000000004</v>
          </cell>
          <cell r="X4565" t="str">
            <v>HYCITE QUITO</v>
          </cell>
          <cell r="Y4565" t="str">
            <v>FLEX NET CALLE 28 DE JUNIO S/N Y GARCIA MORENO ENTRADA LLANO GRANDE</v>
          </cell>
        </row>
        <row r="4566">
          <cell r="A4566" t="str">
            <v>98746338</v>
          </cell>
          <cell r="B4566">
            <v>482693</v>
          </cell>
          <cell r="C4566" t="str">
            <v>98746338</v>
          </cell>
          <cell r="D4566" t="str">
            <v>HYCITE</v>
          </cell>
          <cell r="E4566" t="str">
            <v>DESPACHO</v>
          </cell>
          <cell r="F4566" t="str">
            <v>NORMAL</v>
          </cell>
          <cell r="G4566" t="str">
            <v>031002004117922</v>
          </cell>
          <cell r="H4566">
            <v>44915</v>
          </cell>
          <cell r="I4566" t="str">
            <v>ENTREGADO</v>
          </cell>
          <cell r="J4566">
            <v>44922</v>
          </cell>
          <cell r="K4566" t="str">
            <v>JAIRO DELGADO</v>
          </cell>
          <cell r="L4566" t="str">
            <v>CALLE JUAN LEON MERA Y GARCIA MORENO CASA BEAGE DE 2 PISOS PORTOVIEJO// CDLA MARGARITA 18 DE OCTUBRE 130107 MANABI</v>
          </cell>
          <cell r="M4566" t="str">
            <v/>
          </cell>
          <cell r="N4566" t="str">
            <v>0992271929</v>
          </cell>
          <cell r="O4566" t="str">
            <v>0992271929</v>
          </cell>
          <cell r="P4566" t="str">
            <v>130107</v>
          </cell>
          <cell r="Q4566" t="str">
            <v>PORTOVIEJO</v>
          </cell>
          <cell r="R4566" t="str">
            <v>MANABI</v>
          </cell>
          <cell r="S4566" t="str">
            <v>PORTOVIEJO</v>
          </cell>
          <cell r="T4566" t="str">
            <v>TRAMACO</v>
          </cell>
          <cell r="U4566" t="str">
            <v>FLEXNETUIO_PROVINCIA</v>
          </cell>
          <cell r="V4566">
            <v>1</v>
          </cell>
          <cell r="W4566">
            <v>7.8</v>
          </cell>
          <cell r="X4566" t="str">
            <v>HYCITE QUITO</v>
          </cell>
          <cell r="Y4566" t="str">
            <v>FLEX NET CALLE 28 DE JUNIO S/N Y GARCIA MORENO ENTRADA LLANO GRANDE</v>
          </cell>
        </row>
        <row r="4567">
          <cell r="A4567" t="str">
            <v>98746353</v>
          </cell>
          <cell r="B4567">
            <v>482694</v>
          </cell>
          <cell r="C4567" t="str">
            <v>98746353</v>
          </cell>
          <cell r="D4567" t="str">
            <v>HYCITE</v>
          </cell>
          <cell r="E4567" t="str">
            <v>DESPACHO</v>
          </cell>
          <cell r="F4567" t="str">
            <v>NORMAL</v>
          </cell>
          <cell r="G4567" t="str">
            <v>031002004117923</v>
          </cell>
          <cell r="H4567">
            <v>44915</v>
          </cell>
          <cell r="I4567" t="str">
            <v>ENTREGADO</v>
          </cell>
          <cell r="J4567">
            <v>44916</v>
          </cell>
          <cell r="K4567" t="str">
            <v>GEORGINA DAVILA</v>
          </cell>
          <cell r="L4567" t="str">
            <v>AMERICO VESPUCIO Y ALGECIRAS AMBATO  AMBATO 180102 TUNGURAHUA</v>
          </cell>
          <cell r="M4567" t="str">
            <v/>
          </cell>
          <cell r="N4567" t="str">
            <v>0999004899</v>
          </cell>
          <cell r="O4567" t="str">
            <v>0999004899</v>
          </cell>
          <cell r="P4567" t="str">
            <v>180102</v>
          </cell>
          <cell r="Q4567" t="str">
            <v>AMBATO</v>
          </cell>
          <cell r="R4567" t="str">
            <v>TUNGURAHUA</v>
          </cell>
          <cell r="S4567" t="str">
            <v>AMBATO</v>
          </cell>
          <cell r="T4567" t="str">
            <v>TRAMACO</v>
          </cell>
          <cell r="U4567" t="str">
            <v>FLEXNETUIO_PROVINCIA</v>
          </cell>
          <cell r="V4567">
            <v>1</v>
          </cell>
          <cell r="W4567">
            <v>6.4</v>
          </cell>
          <cell r="X4567" t="str">
            <v>HYCITE QUITO</v>
          </cell>
          <cell r="Y4567" t="str">
            <v>FLEX NET CALLE 28 DE JUNIO S/N Y GARCIA MORENO ENTRADA LLANO GRANDE</v>
          </cell>
        </row>
        <row r="4568">
          <cell r="A4568" t="str">
            <v>98746542</v>
          </cell>
          <cell r="B4568">
            <v>482695</v>
          </cell>
          <cell r="C4568" t="str">
            <v>98746542</v>
          </cell>
          <cell r="D4568" t="str">
            <v>HYCITE</v>
          </cell>
          <cell r="E4568" t="str">
            <v>DESPACHO</v>
          </cell>
          <cell r="F4568" t="str">
            <v>NORMAL</v>
          </cell>
          <cell r="G4568" t="str">
            <v>TFQ89779</v>
          </cell>
          <cell r="H4568">
            <v>44915</v>
          </cell>
          <cell r="I4568" t="str">
            <v>ENTREGADO</v>
          </cell>
          <cell r="J4568">
            <v>44916</v>
          </cell>
          <cell r="K4568" t="str">
            <v>YESSENIA E RUEDA KADMIEL</v>
          </cell>
          <cell r="L4568" t="str">
            <v>ISLA FERNANDINA N43 125 Y TOMAS DE BERLANGA  QUITO DISTRITO METROPOLIT 170513 PICHINCHA</v>
          </cell>
          <cell r="M4568" t="str">
            <v/>
          </cell>
          <cell r="N4568" t="str">
            <v>0987410776 / 323138426</v>
          </cell>
          <cell r="O4568" t="str">
            <v>0987410776 / 323138426</v>
          </cell>
          <cell r="P4568" t="str">
            <v>170513</v>
          </cell>
          <cell r="Q4568" t="str">
            <v>QUITO</v>
          </cell>
          <cell r="R4568" t="str">
            <v>PICHINCHA</v>
          </cell>
          <cell r="S4568" t="str">
            <v>QUITO</v>
          </cell>
          <cell r="T4568" t="str">
            <v>FLEXTRANS UIO</v>
          </cell>
          <cell r="U4568" t="str">
            <v>FLEXNETUIO_LOCAL</v>
          </cell>
          <cell r="V4568">
            <v>1</v>
          </cell>
          <cell r="W4568">
            <v>0.56000000000000005</v>
          </cell>
          <cell r="X4568" t="str">
            <v>HYCITE QUITO</v>
          </cell>
          <cell r="Y4568" t="str">
            <v>FLEX NET CALLE 28 DE JUNIO S/N Y GARCIA MORENO ENTRADA LLANO GRANDE</v>
          </cell>
        </row>
        <row r="4569">
          <cell r="A4569" t="str">
            <v>98746701</v>
          </cell>
          <cell r="B4569">
            <v>482696</v>
          </cell>
          <cell r="C4569" t="str">
            <v>98746701</v>
          </cell>
          <cell r="D4569" t="str">
            <v>HYCITE</v>
          </cell>
          <cell r="E4569" t="str">
            <v>DESPACHO</v>
          </cell>
          <cell r="F4569" t="str">
            <v>NORMAL</v>
          </cell>
          <cell r="G4569" t="str">
            <v>031002004117924</v>
          </cell>
          <cell r="H4569">
            <v>44915</v>
          </cell>
          <cell r="I4569" t="str">
            <v>ENTREGADO</v>
          </cell>
          <cell r="J4569">
            <v>44918</v>
          </cell>
          <cell r="K4569" t="str">
            <v>SILVIA DEMERA</v>
          </cell>
          <cell r="L4569" t="str">
            <v>URBANIZACION 13 DE ABRIL MANZANA F VILLA #12 PORTOVIEJO 12 DE MARZO 130111 MANABI</v>
          </cell>
          <cell r="M4569" t="str">
            <v/>
          </cell>
          <cell r="N4569" t="str">
            <v>0968546063</v>
          </cell>
          <cell r="O4569" t="str">
            <v>0968546063</v>
          </cell>
          <cell r="P4569" t="str">
            <v>130111</v>
          </cell>
          <cell r="Q4569" t="str">
            <v>PORTOVIEJO</v>
          </cell>
          <cell r="R4569" t="str">
            <v>MANABI</v>
          </cell>
          <cell r="S4569" t="str">
            <v>PORTOVIEJO</v>
          </cell>
          <cell r="T4569" t="str">
            <v>TRAMACO</v>
          </cell>
          <cell r="U4569" t="str">
            <v>FLEXNETUIO_PROVINCIA</v>
          </cell>
          <cell r="V4569">
            <v>1</v>
          </cell>
          <cell r="W4569">
            <v>7.1</v>
          </cell>
          <cell r="X4569" t="str">
            <v>HYCITE QUITO</v>
          </cell>
          <cell r="Y4569" t="str">
            <v>FLEX NET CALLE 28 DE JUNIO S/N Y GARCIA MORENO ENTRADA LLANO GRANDE</v>
          </cell>
        </row>
        <row r="4570">
          <cell r="A4570" t="str">
            <v>98746800</v>
          </cell>
          <cell r="B4570">
            <v>482697</v>
          </cell>
          <cell r="C4570" t="str">
            <v>98746800</v>
          </cell>
          <cell r="D4570" t="str">
            <v>HYCITE</v>
          </cell>
          <cell r="E4570" t="str">
            <v>DESPACHO</v>
          </cell>
          <cell r="F4570" t="str">
            <v>NORMAL</v>
          </cell>
          <cell r="G4570" t="str">
            <v>031002004117925</v>
          </cell>
          <cell r="H4570">
            <v>44915</v>
          </cell>
          <cell r="I4570" t="str">
            <v>ENTREGADO</v>
          </cell>
          <cell r="J4570">
            <v>44916</v>
          </cell>
          <cell r="K4570" t="str">
            <v>FREDDY PEREZ</v>
          </cell>
          <cell r="L4570" t="str">
            <v>CL JOSE GREGORIO CDLA LA PAZ DGL A ALMACEN DE TELAS LA PARI PORTOVIEJO-CDLA LA PAZ 12 DE MARZO 130105 MANABI</v>
          </cell>
          <cell r="M4570" t="str">
            <v/>
          </cell>
          <cell r="N4570" t="str">
            <v>0999914591</v>
          </cell>
          <cell r="O4570" t="str">
            <v>0999914591</v>
          </cell>
          <cell r="P4570" t="str">
            <v>130105</v>
          </cell>
          <cell r="Q4570" t="str">
            <v>PORTOVIEJO</v>
          </cell>
          <cell r="R4570" t="str">
            <v>MANABI</v>
          </cell>
          <cell r="S4570" t="str">
            <v>PORTOVIEJO</v>
          </cell>
          <cell r="T4570" t="str">
            <v>TRAMACO</v>
          </cell>
          <cell r="U4570" t="str">
            <v>FLEXNETUIO_PROVINCIA</v>
          </cell>
          <cell r="V4570">
            <v>1</v>
          </cell>
          <cell r="W4570">
            <v>3.3</v>
          </cell>
          <cell r="X4570" t="str">
            <v>HYCITE QUITO</v>
          </cell>
          <cell r="Y4570" t="str">
            <v>FLEX NET CALLE 28 DE JUNIO S/N Y GARCIA MORENO ENTRADA LLANO GRANDE</v>
          </cell>
        </row>
        <row r="4571">
          <cell r="A4571" t="str">
            <v>98747532</v>
          </cell>
          <cell r="B4571">
            <v>482698</v>
          </cell>
          <cell r="C4571" t="str">
            <v>98747532</v>
          </cell>
          <cell r="D4571" t="str">
            <v>HYCITE</v>
          </cell>
          <cell r="E4571" t="str">
            <v>DESPACHO</v>
          </cell>
          <cell r="F4571" t="str">
            <v>NORMAL</v>
          </cell>
          <cell r="G4571" t="str">
            <v>031002004117926</v>
          </cell>
          <cell r="H4571">
            <v>44915</v>
          </cell>
          <cell r="I4571" t="str">
            <v>ENTREGADO</v>
          </cell>
          <cell r="J4571">
            <v>44916</v>
          </cell>
          <cell r="K4571" t="str">
            <v>MARTHA SANDOVAL / DIEGO XAVIER ROBA</v>
          </cell>
          <cell r="L4571" t="str">
            <v>YUPANQUI 703 Y PACHO A 100 MTSPARQUE DE LOS ENAMORADOS AMBATO SAN ANTONIO LA MATRIZ 180202 TUNGURAHUA</v>
          </cell>
          <cell r="M4571" t="str">
            <v/>
          </cell>
          <cell r="N4571" t="str">
            <v>0992726248 / 993125575</v>
          </cell>
          <cell r="O4571" t="str">
            <v>0992726248 / 993125575</v>
          </cell>
          <cell r="P4571" t="str">
            <v>180202</v>
          </cell>
          <cell r="Q4571" t="str">
            <v>AMBATO</v>
          </cell>
          <cell r="R4571" t="str">
            <v>TUNGURAHUA</v>
          </cell>
          <cell r="S4571" t="str">
            <v>AMBATO</v>
          </cell>
          <cell r="T4571" t="str">
            <v>TRAMACO</v>
          </cell>
          <cell r="U4571" t="str">
            <v>FLEXNETUIO_PROVINCIA</v>
          </cell>
          <cell r="V4571">
            <v>1</v>
          </cell>
          <cell r="W4571">
            <v>11.6</v>
          </cell>
          <cell r="X4571" t="str">
            <v>HYCITE QUITO</v>
          </cell>
          <cell r="Y4571" t="str">
            <v>FLEX NET CALLE 28 DE JUNIO S/N Y GARCIA MORENO ENTRADA LLANO GRANDE</v>
          </cell>
        </row>
        <row r="4572">
          <cell r="A4572" t="str">
            <v>98747761</v>
          </cell>
          <cell r="B4572">
            <v>482699</v>
          </cell>
          <cell r="C4572" t="str">
            <v>98747761</v>
          </cell>
          <cell r="D4572" t="str">
            <v>HYCITE</v>
          </cell>
          <cell r="E4572" t="str">
            <v>DESPACHO</v>
          </cell>
          <cell r="F4572" t="str">
            <v>NORMAL</v>
          </cell>
          <cell r="G4572" t="str">
            <v>031002004117927</v>
          </cell>
          <cell r="H4572">
            <v>44915</v>
          </cell>
          <cell r="I4572" t="str">
            <v>ENTREGADO</v>
          </cell>
          <cell r="J4572">
            <v>44916</v>
          </cell>
          <cell r="K4572" t="str">
            <v>WENDY AYOVI</v>
          </cell>
          <cell r="L4572" t="str">
            <v>BARRIO CODECA CALLE K Y CALLE 5 CASA 2 PISOS ESQUINERA ESMERALDAS 5 DE AGOSTO 080117 ESMERALDAS</v>
          </cell>
          <cell r="M4572" t="str">
            <v/>
          </cell>
          <cell r="N4572" t="str">
            <v>0989366333 / 062013605</v>
          </cell>
          <cell r="O4572" t="str">
            <v>0989366333 / 062013605</v>
          </cell>
          <cell r="P4572" t="str">
            <v>080117</v>
          </cell>
          <cell r="Q4572" t="str">
            <v>ESMERALDAS</v>
          </cell>
          <cell r="R4572" t="str">
            <v>ESMERALDAS</v>
          </cell>
          <cell r="S4572" t="str">
            <v>ESMERALDAS</v>
          </cell>
          <cell r="T4572" t="str">
            <v>TRAMACO</v>
          </cell>
          <cell r="U4572" t="str">
            <v>FLEXNETUIO_PROVINCIA</v>
          </cell>
          <cell r="V4572">
            <v>1</v>
          </cell>
          <cell r="W4572">
            <v>9.1</v>
          </cell>
          <cell r="X4572" t="str">
            <v>HYCITE QUITO</v>
          </cell>
          <cell r="Y4572" t="str">
            <v>FLEX NET CALLE 28 DE JUNIO S/N Y GARCIA MORENO ENTRADA LLANO GRANDE</v>
          </cell>
        </row>
        <row r="4573">
          <cell r="A4573" t="str">
            <v>98747894</v>
          </cell>
          <cell r="B4573">
            <v>482700</v>
          </cell>
          <cell r="C4573" t="str">
            <v>98747894</v>
          </cell>
          <cell r="D4573" t="str">
            <v>HYCITE</v>
          </cell>
          <cell r="E4573" t="str">
            <v>DESPACHO</v>
          </cell>
          <cell r="F4573" t="str">
            <v>NORMAL</v>
          </cell>
          <cell r="G4573" t="str">
            <v>TFQ89780</v>
          </cell>
          <cell r="H4573">
            <v>44915</v>
          </cell>
          <cell r="I4573" t="str">
            <v>ENTREGADO</v>
          </cell>
          <cell r="J4573">
            <v>44916</v>
          </cell>
          <cell r="K4573" t="str">
            <v>GALO VASQUEZ</v>
          </cell>
          <cell r="L4573" t="str">
            <v>CALLE B N48 180 Y CALLE TERCERA QUITO  COCHAPAMBA 170528 PICHINCHA</v>
          </cell>
          <cell r="M4573" t="str">
            <v/>
          </cell>
          <cell r="N4573" t="str">
            <v>0996860268</v>
          </cell>
          <cell r="O4573" t="str">
            <v>0996860268</v>
          </cell>
          <cell r="P4573" t="str">
            <v>170528</v>
          </cell>
          <cell r="Q4573" t="str">
            <v>QUITO</v>
          </cell>
          <cell r="R4573" t="str">
            <v>PICHINCHA</v>
          </cell>
          <cell r="S4573" t="str">
            <v>QUITO</v>
          </cell>
          <cell r="T4573" t="str">
            <v>FLEXTRANS UIO</v>
          </cell>
          <cell r="U4573" t="str">
            <v>FLEXNETUIO_LOCAL</v>
          </cell>
          <cell r="V4573">
            <v>1</v>
          </cell>
          <cell r="W4573">
            <v>3.5</v>
          </cell>
          <cell r="X4573" t="str">
            <v>HYCITE QUITO</v>
          </cell>
          <cell r="Y4573" t="str">
            <v>FLEX NET CALLE 28 DE JUNIO S/N Y GARCIA MORENO ENTRADA LLANO GRANDE</v>
          </cell>
        </row>
        <row r="4574">
          <cell r="A4574" t="str">
            <v>98747990</v>
          </cell>
          <cell r="B4574">
            <v>482701</v>
          </cell>
          <cell r="C4574" t="str">
            <v>98747990</v>
          </cell>
          <cell r="D4574" t="str">
            <v>HYCITE</v>
          </cell>
          <cell r="E4574" t="str">
            <v>DESPACHO</v>
          </cell>
          <cell r="F4574" t="str">
            <v>NORMAL</v>
          </cell>
          <cell r="G4574" t="str">
            <v>031002004118478</v>
          </cell>
          <cell r="H4574">
            <v>44915</v>
          </cell>
          <cell r="I4574" t="str">
            <v>ENTREGADO</v>
          </cell>
          <cell r="J4574">
            <v>44916</v>
          </cell>
          <cell r="K4574" t="str">
            <v>KARINA DIAZ</v>
          </cell>
          <cell r="L4574" t="str">
            <v>CALLE BARCELONA 12-30 Y MENENDEZ PELAYO CASA LADRILLO VISTA 3 PLANTAS AMBATO // BARRIO SANTA MARIANITA HUACHICHICO 180207 TUNGURAHUA</v>
          </cell>
          <cell r="N4574" t="str">
            <v>0959900159</v>
          </cell>
          <cell r="O4574" t="str">
            <v>0959900159</v>
          </cell>
          <cell r="P4574" t="str">
            <v>180207</v>
          </cell>
          <cell r="Q4574" t="str">
            <v>AMBATO</v>
          </cell>
          <cell r="R4574" t="str">
            <v>TUNGURAHUA</v>
          </cell>
          <cell r="S4574" t="str">
            <v>AMBATO</v>
          </cell>
          <cell r="T4574" t="str">
            <v>TRAMACO</v>
          </cell>
          <cell r="U4574" t="str">
            <v>FLEXNETUIO_PROVINCIA</v>
          </cell>
          <cell r="V4574">
            <v>2</v>
          </cell>
          <cell r="W4574">
            <v>18.2</v>
          </cell>
          <cell r="X4574" t="str">
            <v>HYCITE QUITO</v>
          </cell>
          <cell r="Y4574" t="str">
            <v>FLEX NET CALLE 28 DE JUNIO S/N Y GARCIA MORENO ENTRADA LLANO GRANDE</v>
          </cell>
        </row>
        <row r="4575">
          <cell r="A4575" t="str">
            <v>98748070</v>
          </cell>
          <cell r="B4575">
            <v>482702</v>
          </cell>
          <cell r="C4575" t="str">
            <v>98748070</v>
          </cell>
          <cell r="D4575" t="str">
            <v>HYCITE</v>
          </cell>
          <cell r="E4575" t="str">
            <v>DESPACHO</v>
          </cell>
          <cell r="F4575" t="str">
            <v>NORMAL</v>
          </cell>
          <cell r="G4575" t="str">
            <v>TFQ89781</v>
          </cell>
          <cell r="H4575">
            <v>44915</v>
          </cell>
          <cell r="I4575" t="str">
            <v>ENTREGADO</v>
          </cell>
          <cell r="J4575">
            <v>44917</v>
          </cell>
          <cell r="K4575" t="str">
            <v>JUAN CASTRO</v>
          </cell>
          <cell r="L4575" t="str">
            <v>JORGE OROM 335 Y AV GASPAR VILLAREAL DETRAS DEL PORTAL DE LA LIGA QUITO // JIPIJAPA IA,AQUITO 170501 PICHINCHA</v>
          </cell>
          <cell r="M4575" t="str">
            <v/>
          </cell>
          <cell r="N4575" t="str">
            <v>0995288982</v>
          </cell>
          <cell r="O4575" t="str">
            <v>0995288982</v>
          </cell>
          <cell r="P4575" t="str">
            <v>170501</v>
          </cell>
          <cell r="Q4575" t="str">
            <v>QUITO</v>
          </cell>
          <cell r="R4575" t="str">
            <v>PICHINCHA</v>
          </cell>
          <cell r="S4575" t="str">
            <v>QUITO</v>
          </cell>
          <cell r="T4575" t="str">
            <v>FLEXTRANS UIO</v>
          </cell>
          <cell r="U4575" t="str">
            <v>FLEXNETUIO_LOCAL</v>
          </cell>
          <cell r="V4575">
            <v>1</v>
          </cell>
          <cell r="W4575">
            <v>8.1999999999999993</v>
          </cell>
          <cell r="X4575" t="str">
            <v>HYCITE QUITO</v>
          </cell>
          <cell r="Y4575" t="str">
            <v>FLEX NET CALLE 28 DE JUNIO S/N Y GARCIA MORENO ENTRADA LLANO GRANDE</v>
          </cell>
        </row>
        <row r="4576">
          <cell r="A4576" t="str">
            <v>98748699</v>
          </cell>
          <cell r="B4576">
            <v>482703</v>
          </cell>
          <cell r="C4576" t="str">
            <v>98748699</v>
          </cell>
          <cell r="D4576" t="str">
            <v>HYCITE</v>
          </cell>
          <cell r="E4576" t="str">
            <v>DESPACHO</v>
          </cell>
          <cell r="F4576" t="str">
            <v>NORMAL</v>
          </cell>
          <cell r="G4576" t="str">
            <v>031002004117929</v>
          </cell>
          <cell r="H4576">
            <v>44915</v>
          </cell>
          <cell r="I4576" t="str">
            <v>ENTREGADO</v>
          </cell>
          <cell r="J4576">
            <v>44916</v>
          </cell>
          <cell r="K4576" t="str">
            <v>CARMEN AGUILAR</v>
          </cell>
          <cell r="L4576" t="str">
            <v>AMERICO VESPUCIO 01-28 Y ALGECIRAS CS 2 PISOS COLOR BEIGE AMBATO // CDLA ESPAA,A HUACHI CHICO 180207 TUNGURAHUA</v>
          </cell>
          <cell r="M4576" t="str">
            <v/>
          </cell>
          <cell r="N4576" t="str">
            <v>0987259886</v>
          </cell>
          <cell r="O4576" t="str">
            <v>0987259886</v>
          </cell>
          <cell r="P4576" t="str">
            <v>180207</v>
          </cell>
          <cell r="Q4576" t="str">
            <v>AMBATO</v>
          </cell>
          <cell r="R4576" t="str">
            <v>TUNGURAHUA</v>
          </cell>
          <cell r="S4576" t="str">
            <v>AMBATO</v>
          </cell>
          <cell r="T4576" t="str">
            <v>TRAMACO</v>
          </cell>
          <cell r="U4576" t="str">
            <v>FLEXNETUIO_PROVINCIA</v>
          </cell>
          <cell r="V4576">
            <v>1</v>
          </cell>
          <cell r="W4576">
            <v>8.8000000000000007</v>
          </cell>
          <cell r="X4576" t="str">
            <v>HYCITE QUITO</v>
          </cell>
          <cell r="Y4576" t="str">
            <v>FLEX NET CALLE 28 DE JUNIO S/N Y GARCIA MORENO ENTRADA LLANO GRANDE</v>
          </cell>
        </row>
        <row r="4577">
          <cell r="A4577" t="str">
            <v>98748846</v>
          </cell>
          <cell r="B4577">
            <v>482704</v>
          </cell>
          <cell r="C4577" t="str">
            <v>98748846</v>
          </cell>
          <cell r="D4577" t="str">
            <v>HYCITE</v>
          </cell>
          <cell r="E4577" t="str">
            <v>DESPACHO</v>
          </cell>
          <cell r="F4577" t="str">
            <v>NORMAL</v>
          </cell>
          <cell r="G4577" t="str">
            <v>031002004117930</v>
          </cell>
          <cell r="H4577">
            <v>44915</v>
          </cell>
          <cell r="I4577" t="str">
            <v>ENTREGADO</v>
          </cell>
          <cell r="J4577">
            <v>44916</v>
          </cell>
          <cell r="K4577" t="str">
            <v>KARINA PARRA</v>
          </cell>
          <cell r="L4577" t="str">
            <v>LA PALMA 6TA CASA Y PRINCESA PETRA A 1 CDRA YMEDIA DE LA PLAZA DE TOROS A CANDE IBARRA // SANTA ROSA DEL TEJAR CARANQUI 100113 IMBABURA</v>
          </cell>
          <cell r="M4577" t="str">
            <v/>
          </cell>
          <cell r="N4577" t="str">
            <v>0994012423</v>
          </cell>
          <cell r="O4577" t="str">
            <v>0994012423</v>
          </cell>
          <cell r="P4577" t="str">
            <v>100113</v>
          </cell>
          <cell r="Q4577" t="str">
            <v>IBARRA</v>
          </cell>
          <cell r="R4577" t="str">
            <v>IMBABURA</v>
          </cell>
          <cell r="S4577" t="str">
            <v>SAN MIGUEL DE IBARRA</v>
          </cell>
          <cell r="T4577" t="str">
            <v>TRAMACO</v>
          </cell>
          <cell r="U4577" t="str">
            <v>FLEXNETUIO_PROVINCIA</v>
          </cell>
          <cell r="V4577">
            <v>1</v>
          </cell>
          <cell r="W4577">
            <v>9.1</v>
          </cell>
          <cell r="X4577" t="str">
            <v>HYCITE QUITO</v>
          </cell>
          <cell r="Y4577" t="str">
            <v>FLEX NET CALLE 28 DE JUNIO S/N Y GARCIA MORENO ENTRADA LLANO GRANDE</v>
          </cell>
        </row>
        <row r="4578">
          <cell r="A4578" t="str">
            <v>98748859</v>
          </cell>
          <cell r="B4578">
            <v>482705</v>
          </cell>
          <cell r="C4578" t="str">
            <v>98748859</v>
          </cell>
          <cell r="D4578" t="str">
            <v>HYCITE</v>
          </cell>
          <cell r="E4578" t="str">
            <v>DESPACHO</v>
          </cell>
          <cell r="F4578" t="str">
            <v>NORMAL</v>
          </cell>
          <cell r="G4578" t="str">
            <v>031002004117931</v>
          </cell>
          <cell r="H4578">
            <v>44915</v>
          </cell>
          <cell r="I4578" t="str">
            <v>ENTREGADO</v>
          </cell>
          <cell r="J4578">
            <v>44916</v>
          </cell>
          <cell r="K4578" t="str">
            <v>SHEILA CABASCANGO</v>
          </cell>
          <cell r="L4578" t="str">
            <v>CL GALO PLAZA #0958 Y GONZALEZ SUAREZ DG AL COLG ALBERTO ENRIQUEZ ANTONIO ANTE-SAN VICENTE ATUNTAQUI 100216 IMBABURA</v>
          </cell>
          <cell r="M4578" t="str">
            <v/>
          </cell>
          <cell r="N4578" t="str">
            <v>0999596057 / 062306509</v>
          </cell>
          <cell r="O4578" t="str">
            <v>0999596057 / 062306509</v>
          </cell>
          <cell r="P4578" t="str">
            <v>100216</v>
          </cell>
          <cell r="Q4578" t="str">
            <v>ANTONIO ANTE</v>
          </cell>
          <cell r="R4578" t="str">
            <v>IMBABURA</v>
          </cell>
          <cell r="S4578" t="str">
            <v>ATUNTAQUI - CIUDADELA GANGOTENA</v>
          </cell>
          <cell r="T4578" t="str">
            <v>TRAMACO</v>
          </cell>
          <cell r="U4578" t="str">
            <v>FLEXNETUIO_PROVINCIA</v>
          </cell>
          <cell r="V4578">
            <v>1</v>
          </cell>
          <cell r="W4578">
            <v>3.7</v>
          </cell>
          <cell r="X4578" t="str">
            <v>HYCITE QUITO</v>
          </cell>
          <cell r="Y4578" t="str">
            <v>FLEX NET CALLE 28 DE JUNIO S/N Y GARCIA MORENO ENTRADA LLANO GRANDE</v>
          </cell>
        </row>
        <row r="4579">
          <cell r="A4579" t="str">
            <v>98748954</v>
          </cell>
          <cell r="B4579">
            <v>482706</v>
          </cell>
          <cell r="C4579" t="str">
            <v>98748954</v>
          </cell>
          <cell r="D4579" t="str">
            <v>HYCITE</v>
          </cell>
          <cell r="E4579" t="str">
            <v>DESPACHO</v>
          </cell>
          <cell r="F4579" t="str">
            <v>NORMAL</v>
          </cell>
          <cell r="G4579" t="str">
            <v>TF89788</v>
          </cell>
          <cell r="H4579">
            <v>44915</v>
          </cell>
          <cell r="I4579" t="str">
            <v>ENTREGADO</v>
          </cell>
          <cell r="J4579">
            <v>44917</v>
          </cell>
          <cell r="K4579" t="str">
            <v>DIANA RIVERA</v>
          </cell>
          <cell r="L4579" t="str">
            <v>CALLE ATARAZANA MZ E4 V4 DPT 1 AV LUIS PLAZA DAA,IN GUAYAQUIL // NORTE TARQUI 090505 GUAYAS</v>
          </cell>
          <cell r="N4579" t="str">
            <v>0992331852</v>
          </cell>
          <cell r="O4579" t="str">
            <v>0992331852</v>
          </cell>
          <cell r="P4579" t="str">
            <v>090505</v>
          </cell>
          <cell r="Q4579" t="str">
            <v>GUAYAQUIL</v>
          </cell>
          <cell r="R4579" t="str">
            <v>GUAYAS</v>
          </cell>
          <cell r="S4579" t="str">
            <v>GUAYAQUIL</v>
          </cell>
          <cell r="T4579" t="str">
            <v>FLEXTRANS GYE</v>
          </cell>
          <cell r="U4579" t="str">
            <v>FLEXNETUIO_GYE</v>
          </cell>
          <cell r="V4579">
            <v>2</v>
          </cell>
          <cell r="W4579">
            <v>17.2</v>
          </cell>
          <cell r="X4579" t="str">
            <v>HYCITE QUITO</v>
          </cell>
          <cell r="Y4579" t="str">
            <v>FLEX NET CALLE 28 DE JUNIO S/N Y GARCIA MORENO ENTRADA LLANO GRANDE</v>
          </cell>
        </row>
        <row r="4580">
          <cell r="A4580" t="str">
            <v>98750167</v>
          </cell>
          <cell r="B4580">
            <v>482707</v>
          </cell>
          <cell r="C4580" t="str">
            <v>98750167</v>
          </cell>
          <cell r="D4580" t="str">
            <v>HYCITE</v>
          </cell>
          <cell r="E4580" t="str">
            <v>DESPACHO</v>
          </cell>
          <cell r="F4580" t="str">
            <v>NORMAL</v>
          </cell>
          <cell r="G4580" t="str">
            <v>TF89783</v>
          </cell>
          <cell r="H4580">
            <v>44915</v>
          </cell>
          <cell r="I4580" t="str">
            <v>ENTREGADO</v>
          </cell>
          <cell r="J4580">
            <v>44916</v>
          </cell>
          <cell r="K4580" t="str">
            <v>JUAN J PIN ACARO</v>
          </cell>
          <cell r="L4580" t="str">
            <v>AV LAS AGUAS 0211 EF. 1111 PISO O INTERS. URDESA CENTRAL  TARQUI 090507 GUAYAS</v>
          </cell>
          <cell r="M4580" t="str">
            <v/>
          </cell>
          <cell r="N4580" t="str">
            <v>0967971448 / 942266649</v>
          </cell>
          <cell r="O4580" t="str">
            <v>0967971448 / 942266649</v>
          </cell>
          <cell r="P4580" t="str">
            <v>090507</v>
          </cell>
          <cell r="Q4580" t="str">
            <v>GUAYAQUIL</v>
          </cell>
          <cell r="R4580" t="str">
            <v>GUAYAS</v>
          </cell>
          <cell r="S4580" t="str">
            <v>GUAYAQUIL</v>
          </cell>
          <cell r="T4580" t="str">
            <v>FLEXTRANS GYE</v>
          </cell>
          <cell r="U4580" t="str">
            <v>FLEXNETUIO_GYE</v>
          </cell>
          <cell r="V4580">
            <v>1</v>
          </cell>
          <cell r="W4580">
            <v>6</v>
          </cell>
          <cell r="X4580" t="str">
            <v>HYCITE QUITO</v>
          </cell>
          <cell r="Y4580" t="str">
            <v>FLEX NET CALLE 28 DE JUNIO S/N Y GARCIA MORENO ENTRADA LLANO GRANDE</v>
          </cell>
        </row>
        <row r="4581">
          <cell r="A4581" t="str">
            <v>98750989</v>
          </cell>
          <cell r="B4581">
            <v>482708</v>
          </cell>
          <cell r="C4581" t="str">
            <v>98750989</v>
          </cell>
          <cell r="D4581" t="str">
            <v>HYCITE</v>
          </cell>
          <cell r="E4581" t="str">
            <v>DESPACHO</v>
          </cell>
          <cell r="F4581" t="str">
            <v>NORMAL</v>
          </cell>
          <cell r="G4581" t="str">
            <v>TF89784</v>
          </cell>
          <cell r="H4581">
            <v>44915</v>
          </cell>
          <cell r="I4581" t="str">
            <v>ENTREGADO</v>
          </cell>
          <cell r="J4581">
            <v>44917</v>
          </cell>
          <cell r="K4581" t="str">
            <v>MARIA GUTIERREZ</v>
          </cell>
          <cell r="L4581" t="str">
            <v>URDENOR 2 MZ 204 V6 GUAYAQUIL // NORTE  TARQUI 090507 GUAYAS</v>
          </cell>
          <cell r="M4581" t="str">
            <v/>
          </cell>
          <cell r="N4581" t="str">
            <v>0962576099</v>
          </cell>
          <cell r="O4581" t="str">
            <v>0962576099</v>
          </cell>
          <cell r="P4581" t="str">
            <v>090507</v>
          </cell>
          <cell r="Q4581" t="str">
            <v>GUAYAQUIL</v>
          </cell>
          <cell r="R4581" t="str">
            <v>GUAYAS</v>
          </cell>
          <cell r="S4581" t="str">
            <v>GUAYAQUIL</v>
          </cell>
          <cell r="T4581" t="str">
            <v>FLEXTRANS GYE</v>
          </cell>
          <cell r="U4581" t="str">
            <v>FLEXNETUIO_GYE</v>
          </cell>
          <cell r="V4581">
            <v>1</v>
          </cell>
          <cell r="W4581">
            <v>2.1</v>
          </cell>
          <cell r="X4581" t="str">
            <v>HYCITE QUITO</v>
          </cell>
          <cell r="Y4581" t="str">
            <v>FLEX NET CALLE 28 DE JUNIO S/N Y GARCIA MORENO ENTRADA LLANO GRANDE</v>
          </cell>
        </row>
        <row r="4582">
          <cell r="A4582" t="str">
            <v>98751537</v>
          </cell>
          <cell r="B4582">
            <v>482709</v>
          </cell>
          <cell r="C4582" t="str">
            <v>98751537</v>
          </cell>
          <cell r="D4582" t="str">
            <v>HYCITE</v>
          </cell>
          <cell r="E4582" t="str">
            <v>DESPACHO</v>
          </cell>
          <cell r="F4582" t="str">
            <v>NORMAL</v>
          </cell>
          <cell r="G4582" t="str">
            <v>TF89785</v>
          </cell>
          <cell r="H4582">
            <v>44915</v>
          </cell>
          <cell r="I4582" t="str">
            <v>ENTREGADO</v>
          </cell>
          <cell r="J4582">
            <v>44916</v>
          </cell>
          <cell r="K4582" t="str">
            <v>VICENTE CEVALLOS</v>
          </cell>
          <cell r="L4582" t="str">
            <v>ISMAEL PEREZ CASTRO Y CALLE G ENTRANDO POR LA 25 GUAYAQUIL // SUR OESTE FEBRES CORDERO 090404 GUAYAS</v>
          </cell>
          <cell r="M4582" t="str">
            <v/>
          </cell>
          <cell r="N4582" t="str">
            <v>0994205821 / 043804850</v>
          </cell>
          <cell r="O4582" t="str">
            <v>0994205821 / 043804850</v>
          </cell>
          <cell r="P4582" t="str">
            <v>090404</v>
          </cell>
          <cell r="Q4582" t="str">
            <v>GUAYAQUIL</v>
          </cell>
          <cell r="R4582" t="str">
            <v>GUAYAS</v>
          </cell>
          <cell r="S4582" t="str">
            <v>GUAYAQUIL</v>
          </cell>
          <cell r="T4582" t="str">
            <v>FLEXTRANS GYE</v>
          </cell>
          <cell r="U4582" t="str">
            <v>FLEXNETUIO_GYE</v>
          </cell>
          <cell r="V4582">
            <v>1</v>
          </cell>
          <cell r="W4582">
            <v>3.5</v>
          </cell>
          <cell r="X4582" t="str">
            <v>HYCITE QUITO</v>
          </cell>
          <cell r="Y4582" t="str">
            <v>FLEX NET CALLE 28 DE JUNIO S/N Y GARCIA MORENO ENTRADA LLANO GRANDE</v>
          </cell>
        </row>
        <row r="4583">
          <cell r="A4583" t="str">
            <v>98751762</v>
          </cell>
          <cell r="B4583">
            <v>482710</v>
          </cell>
          <cell r="C4583" t="str">
            <v>98751762</v>
          </cell>
          <cell r="D4583" t="str">
            <v>HYCITE</v>
          </cell>
          <cell r="E4583" t="str">
            <v>DESPACHO</v>
          </cell>
          <cell r="F4583" t="str">
            <v>NORMAL</v>
          </cell>
          <cell r="G4583" t="str">
            <v>TF89786</v>
          </cell>
          <cell r="H4583">
            <v>44915</v>
          </cell>
          <cell r="I4583" t="str">
            <v>ENTREGADO</v>
          </cell>
          <cell r="J4583">
            <v>44916</v>
          </cell>
          <cell r="K4583" t="str">
            <v>ROSARIO AJILA</v>
          </cell>
          <cell r="L4583" t="str">
            <v>GUASMO CENTRAL COOP CARLOS CASTRO 2 MZ-30 SL-51 PARADA LA CANCHAS GUAYAQUIL // GUASMO XIMENA 090108 GUAYAS</v>
          </cell>
          <cell r="M4583" t="str">
            <v/>
          </cell>
          <cell r="N4583" t="str">
            <v>0968291439 / 042374157</v>
          </cell>
          <cell r="O4583" t="str">
            <v>0968291439 / 042374157</v>
          </cell>
          <cell r="P4583" t="str">
            <v>090108</v>
          </cell>
          <cell r="Q4583" t="str">
            <v>GUAYAQUIL</v>
          </cell>
          <cell r="R4583" t="str">
            <v>GUAYAS</v>
          </cell>
          <cell r="S4583" t="str">
            <v>GUAYAQUIL</v>
          </cell>
          <cell r="T4583" t="str">
            <v>FLEXTRANS GYE</v>
          </cell>
          <cell r="U4583" t="str">
            <v>FLEXNETUIO_GYE</v>
          </cell>
          <cell r="V4583">
            <v>1</v>
          </cell>
          <cell r="W4583">
            <v>7.7</v>
          </cell>
          <cell r="X4583" t="str">
            <v>HYCITE QUITO</v>
          </cell>
          <cell r="Y4583" t="str">
            <v>FLEX NET CALLE 28 DE JUNIO S/N Y GARCIA MORENO ENTRADA LLANO GRANDE</v>
          </cell>
        </row>
        <row r="4584">
          <cell r="A4584" t="str">
            <v>98755442</v>
          </cell>
          <cell r="B4584">
            <v>482711</v>
          </cell>
          <cell r="C4584" t="str">
            <v>98755442</v>
          </cell>
          <cell r="D4584" t="str">
            <v>HYCITE</v>
          </cell>
          <cell r="E4584" t="str">
            <v>DESPACHO</v>
          </cell>
          <cell r="F4584" t="str">
            <v>NORMAL</v>
          </cell>
          <cell r="G4584" t="str">
            <v>031002004117932</v>
          </cell>
          <cell r="H4584">
            <v>44915</v>
          </cell>
          <cell r="I4584" t="str">
            <v>INCIDENCIA</v>
          </cell>
          <cell r="J4584">
            <v>44923</v>
          </cell>
          <cell r="K4584" t="str">
            <v>BAYRENE ROSSANA BRIONES INTRIAGO</v>
          </cell>
          <cell r="L4584" t="str">
            <v>BUENOS AIRES ALTO AROSEMENA TIENDA SINAI PORTOVIEJO PORTOVIEJO / BELLAVISTA ANDRES DE VERA 130108 MANABI</v>
          </cell>
          <cell r="M4584" t="str">
            <v/>
          </cell>
          <cell r="N4584" t="str">
            <v>0962730724 /</v>
          </cell>
          <cell r="O4584" t="str">
            <v>0962730724 /</v>
          </cell>
          <cell r="P4584" t="str">
            <v>130108</v>
          </cell>
          <cell r="Q4584" t="str">
            <v>PORTOVIEJO</v>
          </cell>
          <cell r="R4584" t="str">
            <v>MANABI</v>
          </cell>
          <cell r="S4584" t="str">
            <v>PORTOVIEJO</v>
          </cell>
          <cell r="T4584" t="str">
            <v>TRAMACO</v>
          </cell>
          <cell r="U4584" t="str">
            <v>FLEXNETUIO_PROVINCIA</v>
          </cell>
          <cell r="V4584">
            <v>1</v>
          </cell>
          <cell r="W4584">
            <v>1.2</v>
          </cell>
          <cell r="X4584" t="str">
            <v>HYCITE QUITO</v>
          </cell>
          <cell r="Y4584" t="str">
            <v>FLEX NET CALLE 28 DE JUNIO S/N Y GARCIA MORENO ENTRADA LLANO GRANDE</v>
          </cell>
        </row>
        <row r="4585">
          <cell r="A4585" t="str">
            <v>98657727</v>
          </cell>
          <cell r="B4585">
            <v>482660</v>
          </cell>
          <cell r="C4585" t="str">
            <v>98657727</v>
          </cell>
          <cell r="D4585" t="str">
            <v>HYCITE</v>
          </cell>
          <cell r="E4585" t="str">
            <v>DESPACHO</v>
          </cell>
          <cell r="F4585" t="str">
            <v>NORMAL</v>
          </cell>
          <cell r="G4585" t="str">
            <v>TFQ89764</v>
          </cell>
          <cell r="H4585">
            <v>44915</v>
          </cell>
          <cell r="I4585" t="str">
            <v>ENTREGADO</v>
          </cell>
          <cell r="J4585">
            <v>44916</v>
          </cell>
          <cell r="K4585" t="str">
            <v>MARTHA ANDRADE</v>
          </cell>
          <cell r="L4585" t="str">
            <v>ARIAS DE UGARTE N29-96 Y DIAZ DE LA MADRID A 2 CUDRAS CAL GRAN COLOR QUITO / LAS CASAS BELISARIO QUEVEDO 170521 PICHINCHA</v>
          </cell>
          <cell r="M4585" t="str">
            <v/>
          </cell>
          <cell r="N4585" t="str">
            <v>0984423487 / 022524754</v>
          </cell>
          <cell r="O4585" t="str">
            <v>0984423487 / 022524754</v>
          </cell>
          <cell r="P4585" t="str">
            <v>170521</v>
          </cell>
          <cell r="Q4585" t="str">
            <v>QUITO</v>
          </cell>
          <cell r="R4585" t="str">
            <v>PICHINCHA</v>
          </cell>
          <cell r="S4585" t="str">
            <v>QUITO</v>
          </cell>
          <cell r="T4585" t="str">
            <v>FLEXTRANS UIO</v>
          </cell>
          <cell r="U4585" t="str">
            <v>FLEXNETUIO_LOCAL</v>
          </cell>
          <cell r="V4585">
            <v>1</v>
          </cell>
          <cell r="W4585">
            <v>10.5</v>
          </cell>
          <cell r="X4585" t="str">
            <v>HYCITE QUITO</v>
          </cell>
          <cell r="Y4585" t="str">
            <v>FLEX NET CALLE 28 DE JUNIO S/N Y GARCIA MORENO ENTRADA LLANO GRANDE</v>
          </cell>
        </row>
        <row r="4586">
          <cell r="A4586" t="str">
            <v>98672586</v>
          </cell>
          <cell r="B4586">
            <v>482661</v>
          </cell>
          <cell r="C4586" t="str">
            <v>98672586</v>
          </cell>
          <cell r="D4586" t="str">
            <v>HYCITE</v>
          </cell>
          <cell r="E4586" t="str">
            <v>DESPACHO</v>
          </cell>
          <cell r="F4586" t="str">
            <v>NORMAL</v>
          </cell>
          <cell r="G4586" t="str">
            <v>TF89765</v>
          </cell>
          <cell r="H4586">
            <v>44915</v>
          </cell>
          <cell r="I4586" t="str">
            <v>ENTREGADO</v>
          </cell>
          <cell r="J4586">
            <v>44916</v>
          </cell>
          <cell r="K4586" t="str">
            <v>MARJORIE AGILA</v>
          </cell>
          <cell r="L4586" t="str">
            <v>CIUDAD CELESTE LA DORADA MZA 1 VILLA 14 SAMBORONDON // SAMBORONDON  SAMBORONDON 092302 GUAYAS</v>
          </cell>
          <cell r="M4586" t="str">
            <v/>
          </cell>
          <cell r="N4586" t="str">
            <v>0998528793 / 042513223</v>
          </cell>
          <cell r="O4586" t="str">
            <v>0998528793 / 042513223</v>
          </cell>
          <cell r="P4586" t="str">
            <v>092302</v>
          </cell>
          <cell r="Q4586" t="str">
            <v>SAMBORONDON</v>
          </cell>
          <cell r="R4586" t="str">
            <v>GUAYAS</v>
          </cell>
          <cell r="S4586" t="str">
            <v>SAMBORONDON</v>
          </cell>
          <cell r="T4586" t="str">
            <v>ITSACOURIER</v>
          </cell>
          <cell r="U4586" t="str">
            <v>FLEXNETUIO_GYE</v>
          </cell>
          <cell r="V4586">
            <v>1</v>
          </cell>
          <cell r="W4586">
            <v>3.2</v>
          </cell>
          <cell r="X4586" t="str">
            <v>HYCITE QUITO</v>
          </cell>
          <cell r="Y4586" t="str">
            <v>FLEX NET CALLE 28 DE JUNIO S/N Y GARCIA MORENO ENTRADA LLANO GRANDE</v>
          </cell>
        </row>
        <row r="4587">
          <cell r="A4587" t="str">
            <v>98714248</v>
          </cell>
          <cell r="B4587">
            <v>482662</v>
          </cell>
          <cell r="C4587" t="str">
            <v>98714248</v>
          </cell>
          <cell r="D4587" t="str">
            <v>HYCITE</v>
          </cell>
          <cell r="E4587" t="str">
            <v>DESPACHO</v>
          </cell>
          <cell r="F4587" t="str">
            <v>NORMAL</v>
          </cell>
          <cell r="G4587" t="str">
            <v>031002004117906</v>
          </cell>
          <cell r="H4587">
            <v>44915</v>
          </cell>
          <cell r="I4587" t="str">
            <v>ENTREGADO</v>
          </cell>
          <cell r="J4587">
            <v>44916</v>
          </cell>
          <cell r="K4587" t="str">
            <v>SONIA VERA</v>
          </cell>
          <cell r="L4587" t="str">
            <v>S/N ARMANDO FLOR CEDENO LOS TAMATINDOS 4TA ETAPA TRAS LICOR. CAMACHO PORTOVIEJO ** LOS TAMARINDOS ANDRES DE VERA 130101 MANABI</v>
          </cell>
          <cell r="M4587" t="str">
            <v/>
          </cell>
          <cell r="N4587" t="str">
            <v>0984378861</v>
          </cell>
          <cell r="O4587" t="str">
            <v>0984378861</v>
          </cell>
          <cell r="P4587" t="str">
            <v>130101</v>
          </cell>
          <cell r="Q4587" t="str">
            <v>PORTOVIEJO</v>
          </cell>
          <cell r="R4587" t="str">
            <v>MANABI</v>
          </cell>
          <cell r="S4587" t="str">
            <v>PORTOVIEJO</v>
          </cell>
          <cell r="T4587" t="str">
            <v>TRAMACO</v>
          </cell>
          <cell r="U4587" t="str">
            <v>FLEXNETUIO_PROVINCIA</v>
          </cell>
          <cell r="V4587">
            <v>1</v>
          </cell>
          <cell r="W4587">
            <v>3.1</v>
          </cell>
          <cell r="X4587" t="str">
            <v>HYCITE QUITO</v>
          </cell>
          <cell r="Y4587" t="str">
            <v>FLEX NET CALLE 28 DE JUNIO S/N Y GARCIA MORENO ENTRADA LLANO GRANDE</v>
          </cell>
        </row>
        <row r="4588">
          <cell r="A4588" t="str">
            <v>98714773</v>
          </cell>
          <cell r="B4588">
            <v>482663</v>
          </cell>
          <cell r="C4588" t="str">
            <v>98714773</v>
          </cell>
          <cell r="D4588" t="str">
            <v>HYCITE</v>
          </cell>
          <cell r="E4588" t="str">
            <v>DESPACHO</v>
          </cell>
          <cell r="F4588" t="str">
            <v>NORMAL</v>
          </cell>
          <cell r="G4588" t="str">
            <v>TFQ89787</v>
          </cell>
          <cell r="H4588">
            <v>44915</v>
          </cell>
          <cell r="I4588" t="str">
            <v>ENTREGADO</v>
          </cell>
          <cell r="J4588">
            <v>44916</v>
          </cell>
          <cell r="K4588" t="str">
            <v>WENDI ACOSTA</v>
          </cell>
          <cell r="L4588" t="str">
            <v>COTOCALLAO BERNARDO DE LEGARDA Y RIO AMBI CASA 4 QUITO // NORTE COTOCALLAO 170301 PICHINCHA</v>
          </cell>
          <cell r="N4588" t="str">
            <v>0985101963</v>
          </cell>
          <cell r="O4588" t="str">
            <v>0985101963</v>
          </cell>
          <cell r="P4588" t="str">
            <v>170301</v>
          </cell>
          <cell r="Q4588" t="str">
            <v>QUITO</v>
          </cell>
          <cell r="R4588" t="str">
            <v>PICHINCHA</v>
          </cell>
          <cell r="S4588" t="str">
            <v>QUITO</v>
          </cell>
          <cell r="T4588" t="str">
            <v>TRANSERVISS</v>
          </cell>
          <cell r="U4588" t="str">
            <v>FLEXNETUIO_LOCAL</v>
          </cell>
          <cell r="V4588">
            <v>2</v>
          </cell>
          <cell r="W4588">
            <v>22.7</v>
          </cell>
          <cell r="X4588" t="str">
            <v>HYCITE QUITO</v>
          </cell>
          <cell r="Y4588" t="str">
            <v>FLEX NET CALLE 28 DE JUNIO S/N Y GARCIA MORENO ENTRADA LLANO GRANDE</v>
          </cell>
        </row>
        <row r="4589">
          <cell r="A4589" t="str">
            <v>98718029</v>
          </cell>
          <cell r="B4589">
            <v>482664</v>
          </cell>
          <cell r="C4589" t="str">
            <v>98718029</v>
          </cell>
          <cell r="D4589" t="str">
            <v>HYCITE</v>
          </cell>
          <cell r="E4589" t="str">
            <v>DESPACHO</v>
          </cell>
          <cell r="F4589" t="str">
            <v>NORMAL</v>
          </cell>
          <cell r="G4589" t="str">
            <v>TFQ89767</v>
          </cell>
          <cell r="H4589">
            <v>44915</v>
          </cell>
          <cell r="I4589" t="str">
            <v>ENTREGADO</v>
          </cell>
          <cell r="J4589">
            <v>44916</v>
          </cell>
          <cell r="K4589" t="str">
            <v>CRISTINA JACOME</v>
          </cell>
          <cell r="L4589" t="str">
            <v>URB LOS ARRAYANES CALLE DE LA HACIENDA LOTE 11D INGRESO GARITA 1 QUITO // LOS ARRAYANES PUEMBO 170179 PICHINCHA</v>
          </cell>
          <cell r="N4589" t="str">
            <v>0985515220</v>
          </cell>
          <cell r="O4589" t="str">
            <v>0985515220</v>
          </cell>
          <cell r="P4589" t="str">
            <v>170179</v>
          </cell>
          <cell r="Q4589" t="str">
            <v>QUITO</v>
          </cell>
          <cell r="R4589" t="str">
            <v>PICHINCHA</v>
          </cell>
          <cell r="S4589" t="str">
            <v>PUEMBO</v>
          </cell>
          <cell r="T4589" t="str">
            <v>FLEXTRANS UIO</v>
          </cell>
          <cell r="U4589" t="str">
            <v>FLEXNETUIO_LOCAL</v>
          </cell>
          <cell r="V4589">
            <v>1</v>
          </cell>
          <cell r="W4589">
            <v>8</v>
          </cell>
          <cell r="X4589" t="str">
            <v>HYCITE QUITO</v>
          </cell>
          <cell r="Y4589" t="str">
            <v>FLEX NET CALLE 28 DE JUNIO S/N Y GARCIA MORENO ENTRADA LLANO GRANDE</v>
          </cell>
        </row>
        <row r="4590">
          <cell r="A4590" t="str">
            <v>98723045</v>
          </cell>
          <cell r="B4590">
            <v>482665</v>
          </cell>
          <cell r="C4590" t="str">
            <v>98723045</v>
          </cell>
          <cell r="D4590" t="str">
            <v>HYCITE</v>
          </cell>
          <cell r="E4590" t="str">
            <v>DESPACHO</v>
          </cell>
          <cell r="F4590" t="str">
            <v>NORMAL</v>
          </cell>
          <cell r="G4590" t="str">
            <v>TFQ89768</v>
          </cell>
          <cell r="H4590">
            <v>44915</v>
          </cell>
          <cell r="I4590" t="str">
            <v>ENTREGADO</v>
          </cell>
          <cell r="J4590">
            <v>44916</v>
          </cell>
          <cell r="K4590" t="str">
            <v>ANTHONY LARA</v>
          </cell>
          <cell r="L4590" t="str">
            <v>DE LAS VIA,AS E13-275 Y CESAR TERAN LOPEZ DE LAS VINAS Y CESAR TERAN QUITO / EL EDEN SAN ISIDRO DEL INCA 170514 PICHINCHA</v>
          </cell>
          <cell r="M4590" t="str">
            <v/>
          </cell>
          <cell r="N4590" t="str">
            <v>0987222054</v>
          </cell>
          <cell r="O4590" t="str">
            <v>0987222054</v>
          </cell>
          <cell r="P4590" t="str">
            <v>170514</v>
          </cell>
          <cell r="Q4590" t="str">
            <v>QUITO</v>
          </cell>
          <cell r="R4590" t="str">
            <v>PICHINCHA</v>
          </cell>
          <cell r="S4590" t="str">
            <v>QUITO</v>
          </cell>
          <cell r="T4590" t="str">
            <v>FLEXTRANS UIO</v>
          </cell>
          <cell r="U4590" t="str">
            <v>FLEXNETUIO_LOCAL</v>
          </cell>
          <cell r="V4590">
            <v>1</v>
          </cell>
          <cell r="W4590">
            <v>0.2</v>
          </cell>
          <cell r="X4590" t="str">
            <v>HYCITE QUITO</v>
          </cell>
          <cell r="Y4590" t="str">
            <v>FLEX NET CALLE 28 DE JUNIO S/N Y GARCIA MORENO ENTRADA LLANO GRANDE</v>
          </cell>
        </row>
        <row r="4591">
          <cell r="A4591" t="str">
            <v>98724854</v>
          </cell>
          <cell r="B4591">
            <v>482666</v>
          </cell>
          <cell r="C4591" t="str">
            <v>98724854</v>
          </cell>
          <cell r="D4591" t="str">
            <v>HYCITE</v>
          </cell>
          <cell r="E4591" t="str">
            <v>DESPACHO</v>
          </cell>
          <cell r="F4591" t="str">
            <v>NORMAL</v>
          </cell>
          <cell r="G4591" t="str">
            <v>031002004118475</v>
          </cell>
          <cell r="H4591">
            <v>44915</v>
          </cell>
          <cell r="I4591" t="str">
            <v>ENTREGADO</v>
          </cell>
          <cell r="J4591">
            <v>44922</v>
          </cell>
          <cell r="K4591" t="str">
            <v>ANDREA TAEZ</v>
          </cell>
          <cell r="L4591" t="str">
            <v>AV PADRE JULIO HERRERA S/N B MIRAMAR CRECA NIGHT CLUB CUATRO Y MEDIO SANTA CRUZ (PTO. AYORA)//BARRIO MIRAMAR PUERTO AYORA 200102 GALAPAGOS</v>
          </cell>
          <cell r="N4591" t="str">
            <v>0993230854 / 352526146</v>
          </cell>
          <cell r="O4591" t="str">
            <v>0993230854 / 352526146</v>
          </cell>
          <cell r="P4591" t="str">
            <v>200102</v>
          </cell>
          <cell r="Q4591" t="str">
            <v>SANTA CRUZ</v>
          </cell>
          <cell r="R4591" t="str">
            <v>GALAPAGOS</v>
          </cell>
          <cell r="S4591" t="str">
            <v>PUERTO AYORA</v>
          </cell>
          <cell r="T4591" t="str">
            <v>TRAMACO</v>
          </cell>
          <cell r="U4591" t="str">
            <v>FLEXNETUIO_PROVINCIA</v>
          </cell>
          <cell r="V4591">
            <v>2</v>
          </cell>
          <cell r="W4591">
            <v>22.7</v>
          </cell>
          <cell r="X4591" t="str">
            <v>HYCITE QUITO</v>
          </cell>
          <cell r="Y4591" t="str">
            <v>FLEX NET CALLE 28 DE JUNIO S/N Y GARCIA MORENO ENTRADA LLANO GRANDE</v>
          </cell>
        </row>
        <row r="4592">
          <cell r="A4592" t="str">
            <v>98725454</v>
          </cell>
          <cell r="B4592">
            <v>482667</v>
          </cell>
          <cell r="C4592" t="str">
            <v>98725454</v>
          </cell>
          <cell r="D4592" t="str">
            <v>HYCITE</v>
          </cell>
          <cell r="E4592" t="str">
            <v>DESPACHO</v>
          </cell>
          <cell r="F4592" t="str">
            <v>NORMAL</v>
          </cell>
          <cell r="G4592" t="str">
            <v>TFQ89769</v>
          </cell>
          <cell r="H4592">
            <v>44915</v>
          </cell>
          <cell r="I4592" t="str">
            <v>ENTREGADO</v>
          </cell>
          <cell r="J4592">
            <v>44916</v>
          </cell>
          <cell r="K4592" t="str">
            <v>ELADIO GALARZA</v>
          </cell>
          <cell r="L4592" t="str">
            <v>TORRE VICENZA FINLANDIA N36-182 Y SUECIA A LA VUELTA HOTAL FINLANDIA QUITO-NORTE IA,AQUITO 170505 PICHINCHA</v>
          </cell>
          <cell r="M4592" t="str">
            <v/>
          </cell>
          <cell r="N4592" t="str">
            <v>0979348604</v>
          </cell>
          <cell r="O4592" t="str">
            <v>0979348604</v>
          </cell>
          <cell r="P4592" t="str">
            <v>170505</v>
          </cell>
          <cell r="Q4592" t="str">
            <v>QUITO</v>
          </cell>
          <cell r="R4592" t="str">
            <v>PICHINCHA</v>
          </cell>
          <cell r="S4592" t="str">
            <v>QUITO</v>
          </cell>
          <cell r="T4592" t="str">
            <v>FLEXTRANS UIO</v>
          </cell>
          <cell r="U4592" t="str">
            <v>FLEXNETUIO_LOCAL</v>
          </cell>
          <cell r="V4592">
            <v>1</v>
          </cell>
          <cell r="W4592">
            <v>10.4</v>
          </cell>
          <cell r="X4592" t="str">
            <v>HYCITE QUITO</v>
          </cell>
          <cell r="Y4592" t="str">
            <v>FLEX NET CALLE 28 DE JUNIO S/N Y GARCIA MORENO ENTRADA LLANO GRANDE</v>
          </cell>
        </row>
        <row r="4593">
          <cell r="A4593" t="str">
            <v>98725482</v>
          </cell>
          <cell r="B4593">
            <v>482668</v>
          </cell>
          <cell r="C4593" t="str">
            <v>98725482</v>
          </cell>
          <cell r="D4593" t="str">
            <v>HYCITE</v>
          </cell>
          <cell r="E4593" t="str">
            <v>DESPACHO</v>
          </cell>
          <cell r="F4593" t="str">
            <v>NORMAL</v>
          </cell>
          <cell r="G4593" t="str">
            <v>IC3948</v>
          </cell>
          <cell r="H4593">
            <v>44915</v>
          </cell>
          <cell r="I4593" t="str">
            <v>ENTREGADO</v>
          </cell>
          <cell r="J4593">
            <v>44917</v>
          </cell>
          <cell r="K4593" t="str">
            <v>MARTHA PLAZA</v>
          </cell>
          <cell r="L4593" t="str">
            <v>RODRIGO DE TRIANA ENTRE LA PINTA Y LA NIA,A CUENCA // SUR DE CUENCA YANUNCAY 010205 AZUAY</v>
          </cell>
          <cell r="N4593" t="str">
            <v>0994051606</v>
          </cell>
          <cell r="O4593" t="str">
            <v>0994051606</v>
          </cell>
          <cell r="P4593" t="str">
            <v>010205</v>
          </cell>
          <cell r="Q4593" t="str">
            <v>CUENCA</v>
          </cell>
          <cell r="R4593" t="str">
            <v>AZUAY</v>
          </cell>
          <cell r="S4593" t="str">
            <v>CUENCA</v>
          </cell>
          <cell r="T4593" t="str">
            <v>ITSACOURIER</v>
          </cell>
          <cell r="U4593" t="str">
            <v>FLEXNETUIO_PROVINCIA</v>
          </cell>
          <cell r="V4593">
            <v>2</v>
          </cell>
          <cell r="W4593">
            <v>16.7</v>
          </cell>
          <cell r="X4593" t="str">
            <v>HYCITE QUITO</v>
          </cell>
          <cell r="Y4593" t="str">
            <v>FLEX NET CALLE 28 DE JUNIO S/N Y GARCIA MORENO ENTRADA LLANO GRANDE</v>
          </cell>
        </row>
        <row r="4594">
          <cell r="A4594" t="str">
            <v>98727234</v>
          </cell>
          <cell r="B4594">
            <v>482669</v>
          </cell>
          <cell r="C4594" t="str">
            <v>98727234</v>
          </cell>
          <cell r="D4594" t="str">
            <v>HYCITE</v>
          </cell>
          <cell r="E4594" t="str">
            <v>DESPACHO</v>
          </cell>
          <cell r="F4594" t="str">
            <v>NORMAL</v>
          </cell>
          <cell r="G4594" t="str">
            <v>031002004117909</v>
          </cell>
          <cell r="H4594">
            <v>44915</v>
          </cell>
          <cell r="I4594" t="str">
            <v>ENTREGADO</v>
          </cell>
          <cell r="J4594">
            <v>44916</v>
          </cell>
          <cell r="K4594" t="str">
            <v>NANCY CABRERA</v>
          </cell>
          <cell r="L4594" t="str">
            <v>ROCAFUERTE 108412 DE OCTUBRE IMPUESTO BIGCOPY FRENTE A LOS NOVIDENTES RIOBAMBA//CONDAMINE LIZARZABURU 060107 CHIMBORAZO</v>
          </cell>
          <cell r="M4594" t="str">
            <v/>
          </cell>
          <cell r="N4594" t="str">
            <v>0987283104</v>
          </cell>
          <cell r="O4594" t="str">
            <v>0987283104</v>
          </cell>
          <cell r="P4594" t="str">
            <v>060107</v>
          </cell>
          <cell r="Q4594" t="str">
            <v>RIOBAMBA</v>
          </cell>
          <cell r="R4594" t="str">
            <v>CHIMBORAZO</v>
          </cell>
          <cell r="S4594" t="str">
            <v>RIOBAMBA</v>
          </cell>
          <cell r="T4594" t="str">
            <v>TRAMACO</v>
          </cell>
          <cell r="U4594" t="str">
            <v>FLEXNETUIO_PROVINCIA</v>
          </cell>
          <cell r="V4594">
            <v>1</v>
          </cell>
          <cell r="W4594">
            <v>9.8000000000000007</v>
          </cell>
          <cell r="X4594" t="str">
            <v>HYCITE QUITO</v>
          </cell>
          <cell r="Y4594" t="str">
            <v>FLEX NET CALLE 28 DE JUNIO S/N Y GARCIA MORENO ENTRADA LLANO GRANDE</v>
          </cell>
        </row>
        <row r="4595">
          <cell r="A4595" t="str">
            <v>98728030</v>
          </cell>
          <cell r="B4595">
            <v>482670</v>
          </cell>
          <cell r="C4595" t="str">
            <v>98728030</v>
          </cell>
          <cell r="D4595" t="str">
            <v>HYCITE</v>
          </cell>
          <cell r="E4595" t="str">
            <v>DESPACHO</v>
          </cell>
          <cell r="F4595" t="str">
            <v>NORMAL</v>
          </cell>
          <cell r="G4595" t="str">
            <v>031002004118476</v>
          </cell>
          <cell r="H4595">
            <v>44915</v>
          </cell>
          <cell r="I4595" t="str">
            <v>ENTREGADO</v>
          </cell>
          <cell r="J4595">
            <v>44916</v>
          </cell>
          <cell r="K4595" t="str">
            <v>MARITZA ZAMBRANO</v>
          </cell>
          <cell r="L4595" t="str">
            <v>CALLE ZUILA MARTINES SOLAR #3 CALLE ZUILA MARTINES SOLAR #3 QUEVEDO VENUS DEL RIO QUEVEDO 120301 LOS RIOS</v>
          </cell>
          <cell r="N4595" t="str">
            <v>0992299266 / 992292662</v>
          </cell>
          <cell r="O4595" t="str">
            <v>0992299266 / 992292662</v>
          </cell>
          <cell r="P4595" t="str">
            <v>120301</v>
          </cell>
          <cell r="Q4595" t="str">
            <v>QUEVEDO</v>
          </cell>
          <cell r="R4595" t="str">
            <v>LOS RIOS</v>
          </cell>
          <cell r="S4595" t="str">
            <v>QUEVEDO</v>
          </cell>
          <cell r="T4595" t="str">
            <v>TRAMACO</v>
          </cell>
          <cell r="U4595" t="str">
            <v>FLEXNETUIO_PROVINCIA</v>
          </cell>
          <cell r="V4595">
            <v>2</v>
          </cell>
          <cell r="W4595">
            <v>19.600000000000001</v>
          </cell>
          <cell r="X4595" t="str">
            <v>HYCITE QUITO</v>
          </cell>
          <cell r="Y4595" t="str">
            <v>FLEX NET CALLE 28 DE JUNIO S/N Y GARCIA MORENO ENTRADA LLANO GRANDE</v>
          </cell>
        </row>
        <row r="4596">
          <cell r="A4596" t="str">
            <v>98730597</v>
          </cell>
          <cell r="B4596">
            <v>482671</v>
          </cell>
          <cell r="C4596" t="str">
            <v>98730597</v>
          </cell>
          <cell r="D4596" t="str">
            <v>HYCITE</v>
          </cell>
          <cell r="E4596" t="str">
            <v>DESPACHO</v>
          </cell>
          <cell r="F4596" t="str">
            <v>NORMAL</v>
          </cell>
          <cell r="G4596" t="str">
            <v>031002004117911</v>
          </cell>
          <cell r="H4596">
            <v>44915</v>
          </cell>
          <cell r="I4596" t="str">
            <v>ENTREGADO</v>
          </cell>
          <cell r="J4596">
            <v>44922</v>
          </cell>
          <cell r="K4596" t="str">
            <v>TERESA SARITAMA</v>
          </cell>
          <cell r="L4596" t="str">
            <v>PIQUERO Y AV GALAPAGOS S/N ATRAS AUTOLUJOS CABRERA SANTA CRUZ//PUERTO AYORA PUERTO AYORA 200102 GALAPAGOS</v>
          </cell>
          <cell r="N4596" t="str">
            <v>0994117870 / 052526232</v>
          </cell>
          <cell r="O4596" t="str">
            <v>0994117870 / 052526232</v>
          </cell>
          <cell r="P4596" t="str">
            <v>200102</v>
          </cell>
          <cell r="Q4596" t="str">
            <v>SANTA CRUZ</v>
          </cell>
          <cell r="R4596" t="str">
            <v>GALAPAGOS</v>
          </cell>
          <cell r="S4596" t="str">
            <v>PUERTO AYORA</v>
          </cell>
          <cell r="T4596" t="str">
            <v>TRAMACO</v>
          </cell>
          <cell r="U4596" t="str">
            <v>FLEXNETUIO_PROVINCIA</v>
          </cell>
          <cell r="V4596">
            <v>1</v>
          </cell>
          <cell r="W4596">
            <v>16.100000000000001</v>
          </cell>
          <cell r="X4596" t="str">
            <v>HYCITE QUITO</v>
          </cell>
          <cell r="Y4596" t="str">
            <v>FLEX NET CALLE 28 DE JUNIO S/N Y GARCIA MORENO ENTRADA LLANO GRANDE</v>
          </cell>
        </row>
        <row r="4597">
          <cell r="A4597" t="str">
            <v>98731703</v>
          </cell>
          <cell r="B4597">
            <v>482673</v>
          </cell>
          <cell r="C4597" t="str">
            <v>98731703</v>
          </cell>
          <cell r="D4597" t="str">
            <v>HYCITE</v>
          </cell>
          <cell r="E4597" t="str">
            <v>DESPACHO</v>
          </cell>
          <cell r="F4597" t="str">
            <v>NORMAL</v>
          </cell>
          <cell r="G4597" t="str">
            <v>TFQ89771</v>
          </cell>
          <cell r="H4597">
            <v>44915</v>
          </cell>
          <cell r="I4597" t="str">
            <v>ENTREGADO</v>
          </cell>
          <cell r="J4597">
            <v>44916</v>
          </cell>
          <cell r="K4597" t="str">
            <v>ROCIO PUGACHI</v>
          </cell>
          <cell r="L4597" t="str">
            <v>LANGOTENA Y CHARLES PABON CONJUNTO PORTAL AMENIA CASA 3 QUITO ** CONOCOTO 170803 PICHINCHA</v>
          </cell>
          <cell r="N4597" t="str">
            <v>0984946576</v>
          </cell>
          <cell r="O4597" t="str">
            <v>0984946576</v>
          </cell>
          <cell r="P4597" t="str">
            <v>170803</v>
          </cell>
          <cell r="Q4597" t="str">
            <v>QUITO</v>
          </cell>
          <cell r="R4597" t="str">
            <v>PICHINCHA</v>
          </cell>
          <cell r="S4597" t="str">
            <v>CONOCOTO - SALVADOR CELI</v>
          </cell>
          <cell r="T4597" t="str">
            <v>FLEXTRANS UIO</v>
          </cell>
          <cell r="U4597" t="str">
            <v>FLEXNETUIO_LOCAL</v>
          </cell>
          <cell r="V4597">
            <v>1</v>
          </cell>
          <cell r="W4597">
            <v>10.5</v>
          </cell>
          <cell r="X4597" t="str">
            <v>HYCITE QUITO</v>
          </cell>
          <cell r="Y4597" t="str">
            <v>FLEX NET CALLE 28 DE JUNIO S/N Y GARCIA MORENO ENTRADA LLANO GRANDE</v>
          </cell>
        </row>
        <row r="4598">
          <cell r="A4598" t="str">
            <v>98731936</v>
          </cell>
          <cell r="B4598">
            <v>482674</v>
          </cell>
          <cell r="C4598" t="str">
            <v>98731936</v>
          </cell>
          <cell r="D4598" t="str">
            <v>HYCITE</v>
          </cell>
          <cell r="E4598" t="str">
            <v>DESPACHO</v>
          </cell>
          <cell r="F4598" t="str">
            <v>NORMAL</v>
          </cell>
          <cell r="G4598" t="str">
            <v>031002004117912</v>
          </cell>
          <cell r="H4598">
            <v>44915</v>
          </cell>
          <cell r="I4598" t="str">
            <v>ENTREGADO</v>
          </cell>
          <cell r="J4598">
            <v>44917</v>
          </cell>
          <cell r="K4598" t="str">
            <v>ZOILA JADAN</v>
          </cell>
          <cell r="L4598" t="str">
            <v>CAMILO PINTO CAMILO PINTO Y MATEO SANTORUN ZAMORA//BARRIO SANTA ELENA ZAMORA 190101 ZAMORA-CHINCHIPE</v>
          </cell>
          <cell r="M4598" t="str">
            <v/>
          </cell>
          <cell r="N4598" t="str">
            <v>0959923697</v>
          </cell>
          <cell r="O4598" t="str">
            <v>0959923697</v>
          </cell>
          <cell r="P4598" t="str">
            <v>190101</v>
          </cell>
          <cell r="Q4598" t="str">
            <v>ZAMORA</v>
          </cell>
          <cell r="R4598" t="str">
            <v>ZAMORA CHINCHIPE</v>
          </cell>
          <cell r="S4598" t="str">
            <v>ZAMORA</v>
          </cell>
          <cell r="T4598" t="str">
            <v>TRAMACO</v>
          </cell>
          <cell r="U4598" t="str">
            <v>FLEXNETUIO_PROVINCIA</v>
          </cell>
          <cell r="V4598">
            <v>1</v>
          </cell>
          <cell r="W4598">
            <v>9.9</v>
          </cell>
          <cell r="X4598" t="str">
            <v>HYCITE QUITO</v>
          </cell>
          <cell r="Y4598" t="str">
            <v>FLEX NET CALLE 28 DE JUNIO S/N Y GARCIA MORENO ENTRADA LLANO GRANDE</v>
          </cell>
        </row>
        <row r="4599">
          <cell r="A4599" t="str">
            <v>98733707</v>
          </cell>
          <cell r="B4599">
            <v>482675</v>
          </cell>
          <cell r="C4599" t="str">
            <v>98733707</v>
          </cell>
          <cell r="D4599" t="str">
            <v>HYCITE</v>
          </cell>
          <cell r="E4599" t="str">
            <v>DESPACHO</v>
          </cell>
          <cell r="F4599" t="str">
            <v>NORMAL</v>
          </cell>
          <cell r="G4599" t="str">
            <v>031002004117913</v>
          </cell>
          <cell r="H4599">
            <v>44915</v>
          </cell>
          <cell r="I4599" t="str">
            <v>ENTREGADO</v>
          </cell>
          <cell r="J4599">
            <v>44918</v>
          </cell>
          <cell r="K4599" t="str">
            <v>LILIA CARTAGENA</v>
          </cell>
          <cell r="L4599" t="str">
            <v>CALLE IBARRA S/N Y AV MARISCAL SUCRE FRENTE A LA ANTIGUA IGLESIA DE SAN PABLO OTAVALO // SAN PABLO DEL LAGO SAN PABLO DEL LAGO 100210 IMBABURA</v>
          </cell>
          <cell r="M4599" t="str">
            <v/>
          </cell>
          <cell r="N4599" t="str">
            <v>0993957224</v>
          </cell>
          <cell r="O4599" t="str">
            <v>0993957224</v>
          </cell>
          <cell r="P4599" t="str">
            <v>100210</v>
          </cell>
          <cell r="Q4599" t="str">
            <v>OTAVALO</v>
          </cell>
          <cell r="R4599" t="str">
            <v>IMBABURA</v>
          </cell>
          <cell r="S4599" t="str">
            <v>SAN PABLO</v>
          </cell>
          <cell r="T4599" t="str">
            <v>TRAMACO</v>
          </cell>
          <cell r="U4599" t="str">
            <v>FLEXNETUIO_PROVINCIA</v>
          </cell>
          <cell r="V4599">
            <v>1</v>
          </cell>
          <cell r="W4599">
            <v>1.2</v>
          </cell>
          <cell r="X4599" t="str">
            <v>HYCITE QUITO</v>
          </cell>
          <cell r="Y4599" t="str">
            <v>FLEX NET CALLE 28 DE JUNIO S/N Y GARCIA MORENO ENTRADA LLANO GRANDE</v>
          </cell>
        </row>
        <row r="4600">
          <cell r="A4600" t="str">
            <v>98736617</v>
          </cell>
          <cell r="B4600">
            <v>482676</v>
          </cell>
          <cell r="C4600" t="str">
            <v>98736617</v>
          </cell>
          <cell r="D4600" t="str">
            <v>HYCITE</v>
          </cell>
          <cell r="E4600" t="str">
            <v>DESPACHO</v>
          </cell>
          <cell r="F4600" t="str">
            <v>NORMAL</v>
          </cell>
          <cell r="G4600" t="str">
            <v>031002004117904</v>
          </cell>
          <cell r="H4600">
            <v>44915</v>
          </cell>
          <cell r="I4600" t="str">
            <v>ENTREGADO</v>
          </cell>
          <cell r="J4600">
            <v>44917</v>
          </cell>
          <cell r="K4600" t="str">
            <v>RUDYARD PINA</v>
          </cell>
          <cell r="L4600" t="str">
            <v>CL 12AVA VIA A GUAYAQUIL ATRAS DE LA GASOLINERA PETRO ECUADOR GNRAL VILLAMIL PLAYAS-VILLAMIL PLAYAS GENERAL VILLAMIL (PLAYAS) 092202 GUAYAS</v>
          </cell>
          <cell r="M4600" t="str">
            <v/>
          </cell>
          <cell r="N4600" t="str">
            <v>0987472977</v>
          </cell>
          <cell r="O4600" t="str">
            <v>0987472977</v>
          </cell>
          <cell r="P4600" t="str">
            <v>092202</v>
          </cell>
          <cell r="Q4600" t="str">
            <v>PLAYAS</v>
          </cell>
          <cell r="R4600" t="str">
            <v>GUAYAS</v>
          </cell>
          <cell r="S4600" t="str">
            <v>GENERAL VILLAMIL (PLAYAS) - DATA DE VILLAMIL</v>
          </cell>
          <cell r="T4600" t="str">
            <v>TRAMACO</v>
          </cell>
          <cell r="U4600" t="str">
            <v>FLEXNETUIO_PROVINCIA</v>
          </cell>
          <cell r="V4600">
            <v>1</v>
          </cell>
          <cell r="W4600">
            <v>5.6</v>
          </cell>
          <cell r="X4600" t="str">
            <v>HYCITE QUITO</v>
          </cell>
          <cell r="Y4600" t="str">
            <v>FLEX NET CALLE 28 DE JUNIO S/N Y GARCIA MORENO ENTRADA LLANO GRANDE</v>
          </cell>
        </row>
        <row r="4601">
          <cell r="A4601" t="str">
            <v>98738595</v>
          </cell>
          <cell r="B4601">
            <v>482677</v>
          </cell>
          <cell r="C4601" t="str">
            <v>98738595</v>
          </cell>
          <cell r="D4601" t="str">
            <v>HYCITE</v>
          </cell>
          <cell r="E4601" t="str">
            <v>DESPACHO</v>
          </cell>
          <cell r="F4601" t="str">
            <v>NORMAL</v>
          </cell>
          <cell r="G4601" t="str">
            <v>031002004117914</v>
          </cell>
          <cell r="H4601">
            <v>44915</v>
          </cell>
          <cell r="I4601" t="str">
            <v>ENTREGADO</v>
          </cell>
          <cell r="J4601">
            <v>44916</v>
          </cell>
          <cell r="K4601" t="str">
            <v>LUZ SORIA</v>
          </cell>
          <cell r="L4601" t="str">
            <v>AV CAONSO ENTRE JUMANDY U JORGE PALOMA CS 2 PISOS CON BLANCO TENA //BARRIO CENTRAL TENA 150101 NAPO</v>
          </cell>
          <cell r="M4601" t="str">
            <v/>
          </cell>
          <cell r="N4601" t="str">
            <v>0998998616</v>
          </cell>
          <cell r="O4601" t="str">
            <v>0998998616</v>
          </cell>
          <cell r="P4601" t="str">
            <v>150101</v>
          </cell>
          <cell r="Q4601" t="str">
            <v>TENA</v>
          </cell>
          <cell r="R4601" t="str">
            <v>NAPO</v>
          </cell>
          <cell r="S4601" t="str">
            <v>TENA</v>
          </cell>
          <cell r="T4601" t="str">
            <v>TRAMACO</v>
          </cell>
          <cell r="U4601" t="str">
            <v>FLEXNETUIO_PROVINCIA</v>
          </cell>
          <cell r="V4601">
            <v>1</v>
          </cell>
          <cell r="W4601">
            <v>9.8000000000000007</v>
          </cell>
          <cell r="X4601" t="str">
            <v>HYCITE QUITO</v>
          </cell>
          <cell r="Y4601" t="str">
            <v>FLEX NET CALLE 28 DE JUNIO S/N Y GARCIA MORENO ENTRADA LLANO GRANDE</v>
          </cell>
        </row>
        <row r="4602">
          <cell r="A4602" t="str">
            <v>98739260</v>
          </cell>
          <cell r="B4602">
            <v>482678</v>
          </cell>
          <cell r="C4602" t="str">
            <v>98739260</v>
          </cell>
          <cell r="D4602" t="str">
            <v>HYCITE</v>
          </cell>
          <cell r="E4602" t="str">
            <v>DESPACHO</v>
          </cell>
          <cell r="F4602" t="str">
            <v>NORMAL</v>
          </cell>
          <cell r="G4602" t="str">
            <v>TFQ89772</v>
          </cell>
          <cell r="H4602">
            <v>44915</v>
          </cell>
          <cell r="I4602" t="str">
            <v>INCIDENCIA</v>
          </cell>
          <cell r="J4602">
            <v>44922</v>
          </cell>
          <cell r="K4602" t="str">
            <v>NANCY BRAVO</v>
          </cell>
          <cell r="L4602" t="str">
            <v>CALLE NARCI 205 MZ6 Y BUGANVILLAS COLEGIO REPLICA MONTUFAR 3 PISO QUITO// BICENTENARIO POMASQUI 170204 PICHINCHA</v>
          </cell>
          <cell r="M4602" t="str">
            <v/>
          </cell>
          <cell r="N4602" t="str">
            <v>0988581857 / 994895191</v>
          </cell>
          <cell r="O4602" t="str">
            <v>0988581857 / 994895191</v>
          </cell>
          <cell r="P4602" t="str">
            <v>170204</v>
          </cell>
          <cell r="Q4602" t="str">
            <v>QUITO</v>
          </cell>
          <cell r="R4602" t="str">
            <v>PICHINCHA</v>
          </cell>
          <cell r="S4602" t="str">
            <v>CALDERON (CARAPUNGO)</v>
          </cell>
          <cell r="T4602" t="str">
            <v>TRANSERVISS</v>
          </cell>
          <cell r="U4602" t="str">
            <v>FLEXNETUIO_LOCAL</v>
          </cell>
          <cell r="V4602">
            <v>1</v>
          </cell>
          <cell r="W4602">
            <v>10.7</v>
          </cell>
          <cell r="X4602" t="str">
            <v>HYCITE QUITO</v>
          </cell>
          <cell r="Y4602" t="str">
            <v>FLEX NET CALLE 28 DE JUNIO S/N Y GARCIA MORENO ENTRADA LLANO GRANDE</v>
          </cell>
        </row>
        <row r="4603">
          <cell r="A4603" t="str">
            <v>98741131</v>
          </cell>
          <cell r="B4603">
            <v>482679</v>
          </cell>
          <cell r="C4603" t="str">
            <v>98741131</v>
          </cell>
          <cell r="D4603" t="str">
            <v>HYCITE</v>
          </cell>
          <cell r="E4603" t="str">
            <v>DESPACHO</v>
          </cell>
          <cell r="F4603" t="str">
            <v>NORMAL</v>
          </cell>
          <cell r="G4603" t="str">
            <v>031002004118477</v>
          </cell>
          <cell r="H4603">
            <v>44915</v>
          </cell>
          <cell r="I4603" t="str">
            <v>ENTREGADO</v>
          </cell>
          <cell r="J4603">
            <v>44916</v>
          </cell>
          <cell r="K4603" t="str">
            <v>OLGA PRIETO</v>
          </cell>
          <cell r="L4603" t="str">
            <v>AV MARCIAL GUILLEN LA SAZON DE LA ABUELA AZOGUES//SAN MARCOS AZOGUES 030102 CAA,AR</v>
          </cell>
          <cell r="N4603" t="str">
            <v>0989812146 / 072219054</v>
          </cell>
          <cell r="O4603" t="str">
            <v>0989812146 / 072219054</v>
          </cell>
          <cell r="P4603" t="str">
            <v>030102</v>
          </cell>
          <cell r="Q4603" t="str">
            <v>AZOGUES</v>
          </cell>
          <cell r="R4603" t="str">
            <v>CAÑAR</v>
          </cell>
          <cell r="S4603" t="str">
            <v>AZOGUES</v>
          </cell>
          <cell r="T4603" t="str">
            <v>TRAMACO</v>
          </cell>
          <cell r="U4603" t="str">
            <v>FLEXNETUIO_PROVINCIA</v>
          </cell>
          <cell r="V4603">
            <v>2</v>
          </cell>
          <cell r="W4603">
            <v>16.899999999999999</v>
          </cell>
          <cell r="X4603" t="str">
            <v>HYCITE QUITO</v>
          </cell>
          <cell r="Y4603" t="str">
            <v>FLEX NET CALLE 28 DE JUNIO S/N Y GARCIA MORENO ENTRADA LLANO GRANDE</v>
          </cell>
        </row>
        <row r="4604">
          <cell r="A4604" t="str">
            <v>414460675</v>
          </cell>
          <cell r="B4604">
            <v>482635</v>
          </cell>
          <cell r="C4604" t="str">
            <v>414460675</v>
          </cell>
          <cell r="D4604" t="str">
            <v>FLEXTUENTI</v>
          </cell>
          <cell r="E4604" t="str">
            <v>DESPACHO</v>
          </cell>
          <cell r="F4604" t="str">
            <v>NORMAL</v>
          </cell>
          <cell r="G4604" t="str">
            <v>FT76159</v>
          </cell>
          <cell r="H4604">
            <v>44915</v>
          </cell>
          <cell r="I4604" t="str">
            <v>DEVOLUCION_EN_PROCESO</v>
          </cell>
          <cell r="J4604">
            <v>44923</v>
          </cell>
          <cell r="K4604" t="str">
            <v>Jean Guachamin</v>
          </cell>
          <cell r="L4604" t="str">
            <v>COCHAPAMBA  CALLE N54 LT 216  CALLE JORGE PIEDRA</v>
          </cell>
          <cell r="M4604" t="str">
            <v>1751151448</v>
          </cell>
          <cell r="N4604" t="str">
            <v>0981205139/0984219630</v>
          </cell>
          <cell r="O4604" t="str">
            <v/>
          </cell>
          <cell r="P4604" t="str">
            <v>QUITO</v>
          </cell>
          <cell r="Q4604" t="str">
            <v>QUITO</v>
          </cell>
          <cell r="R4604" t="str">
            <v>PICHINCHA</v>
          </cell>
          <cell r="U4604" t="str">
            <v>FLEXNETUIO_LOCAL</v>
          </cell>
          <cell r="V4604">
            <v>1</v>
          </cell>
          <cell r="W4604">
            <v>1</v>
          </cell>
          <cell r="X4604" t="str">
            <v>FLEXNET ECUADOR - FLEXTUENTI</v>
          </cell>
          <cell r="Y4604" t="str">
            <v>CALLE 28 DE JUNIO S/N Y GARCIA MORENO ENTRADA LLANO GRANDE</v>
          </cell>
        </row>
        <row r="4605">
          <cell r="A4605" t="str">
            <v>414460676</v>
          </cell>
          <cell r="B4605">
            <v>482636</v>
          </cell>
          <cell r="C4605" t="str">
            <v>414460676</v>
          </cell>
          <cell r="D4605" t="str">
            <v>FLEXTUENTI</v>
          </cell>
          <cell r="E4605" t="str">
            <v>DESPACHO</v>
          </cell>
          <cell r="F4605" t="str">
            <v>NORMAL</v>
          </cell>
          <cell r="G4605" t="str">
            <v>031080414460676</v>
          </cell>
          <cell r="H4605">
            <v>44915</v>
          </cell>
          <cell r="I4605" t="str">
            <v>ENTREGADO</v>
          </cell>
          <cell r="J4605">
            <v>44918</v>
          </cell>
          <cell r="K4605" t="str">
            <v>Franklin Flor</v>
          </cell>
          <cell r="L4605" t="str">
            <v>MILAGRO CALLE PINAN  SN LOS ALAMOS</v>
          </cell>
          <cell r="M4605" t="str">
            <v>0925409054</v>
          </cell>
          <cell r="N4605" t="str">
            <v>0981162753/0959751722</v>
          </cell>
          <cell r="O4605" t="str">
            <v/>
          </cell>
          <cell r="P4605" t="str">
            <v>MILAGRO</v>
          </cell>
          <cell r="Q4605" t="str">
            <v>MILAGRO</v>
          </cell>
          <cell r="R4605" t="str">
            <v>GUAYAS</v>
          </cell>
          <cell r="T4605" t="str">
            <v>TRAMACO</v>
          </cell>
          <cell r="U4605" t="str">
            <v>FLEXNETUIO_PROVINCIA</v>
          </cell>
          <cell r="V4605">
            <v>1</v>
          </cell>
          <cell r="W4605">
            <v>1</v>
          </cell>
          <cell r="X4605" t="str">
            <v>FLEXNET ECUADOR - FLEXTUENTI</v>
          </cell>
          <cell r="Y4605" t="str">
            <v>CALLE 28 DE JUNIO S/N Y GARCIA MORENO ENTRADA LLANO GRANDE</v>
          </cell>
        </row>
        <row r="4606">
          <cell r="A4606" t="str">
            <v>414460680</v>
          </cell>
          <cell r="B4606">
            <v>482637</v>
          </cell>
          <cell r="C4606" t="str">
            <v>414460680</v>
          </cell>
          <cell r="D4606" t="str">
            <v>FLEXTUENTI</v>
          </cell>
          <cell r="E4606" t="str">
            <v>DESPACHO</v>
          </cell>
          <cell r="F4606" t="str">
            <v>NORMAL</v>
          </cell>
          <cell r="G4606" t="str">
            <v>031080414460680</v>
          </cell>
          <cell r="H4606">
            <v>44915</v>
          </cell>
          <cell r="I4606" t="str">
            <v>ENTREGADO</v>
          </cell>
          <cell r="J4606">
            <v>44917</v>
          </cell>
          <cell r="K4606" t="str">
            <v>Shawn Dustin Storch</v>
          </cell>
          <cell r="L4606" t="str">
            <v>PLAYAS  VIA  DATA SN CALLE 1</v>
          </cell>
          <cell r="M4606" t="str">
            <v>1723933592</v>
          </cell>
          <cell r="N4606" t="str">
            <v>0984232144/0984960627</v>
          </cell>
          <cell r="O4606" t="str">
            <v/>
          </cell>
          <cell r="P4606" t="str">
            <v>PLAYAS</v>
          </cell>
          <cell r="Q4606" t="str">
            <v>PLAYAS</v>
          </cell>
          <cell r="R4606" t="str">
            <v>GUAYAS</v>
          </cell>
          <cell r="T4606" t="str">
            <v>TRAMACO</v>
          </cell>
          <cell r="U4606" t="str">
            <v>FLEXNETUIO_PROVINCIA</v>
          </cell>
          <cell r="V4606">
            <v>1</v>
          </cell>
          <cell r="W4606">
            <v>1</v>
          </cell>
          <cell r="X4606" t="str">
            <v>FLEXNET ECUADOR - FLEXTUENTI</v>
          </cell>
          <cell r="Y4606" t="str">
            <v>CALLE 28 DE JUNIO S/N Y GARCIA MORENO ENTRADA LLANO GRANDE</v>
          </cell>
        </row>
        <row r="4607">
          <cell r="A4607" t="str">
            <v>414460690</v>
          </cell>
          <cell r="B4607">
            <v>482638</v>
          </cell>
          <cell r="C4607" t="str">
            <v>414460690</v>
          </cell>
          <cell r="D4607" t="str">
            <v>FLEXTUENTI</v>
          </cell>
          <cell r="E4607" t="str">
            <v>DESPACHO</v>
          </cell>
          <cell r="F4607" t="str">
            <v>NORMAL</v>
          </cell>
          <cell r="G4607" t="str">
            <v>031080414460690</v>
          </cell>
          <cell r="H4607">
            <v>44915</v>
          </cell>
          <cell r="I4607" t="str">
            <v>ENTREGADO</v>
          </cell>
          <cell r="J4607">
            <v>44916</v>
          </cell>
          <cell r="K4607" t="str">
            <v>Cristina Mendoza</v>
          </cell>
          <cell r="L4607" t="str">
            <v>RIOBAMBA  JACINTO DE ELVIA SN JUAN ROMUALDO</v>
          </cell>
          <cell r="M4607" t="str">
            <v>0943058800</v>
          </cell>
          <cell r="N4607" t="str">
            <v>0991213233/0989492249</v>
          </cell>
          <cell r="O4607" t="str">
            <v/>
          </cell>
          <cell r="P4607" t="str">
            <v>RIOBAMBA</v>
          </cell>
          <cell r="Q4607" t="str">
            <v>RIOBAMBA</v>
          </cell>
          <cell r="R4607" t="str">
            <v>CHIMBORAZO</v>
          </cell>
          <cell r="T4607" t="str">
            <v>TRAMACO</v>
          </cell>
          <cell r="U4607" t="str">
            <v>FLEXNETUIO_PROVINCIA</v>
          </cell>
          <cell r="V4607">
            <v>1</v>
          </cell>
          <cell r="W4607">
            <v>1</v>
          </cell>
          <cell r="X4607" t="str">
            <v>FLEXNET ECUADOR - FLEXTUENTI</v>
          </cell>
          <cell r="Y4607" t="str">
            <v>CALLE 28 DE JUNIO S/N Y GARCIA MORENO ENTRADA LLANO GRANDE</v>
          </cell>
        </row>
        <row r="4608">
          <cell r="A4608" t="str">
            <v>414460698</v>
          </cell>
          <cell r="B4608">
            <v>482639</v>
          </cell>
          <cell r="C4608" t="str">
            <v>414460698</v>
          </cell>
          <cell r="D4608" t="str">
            <v>FLEXTUENTI</v>
          </cell>
          <cell r="E4608" t="str">
            <v>DESPACHO</v>
          </cell>
          <cell r="F4608" t="str">
            <v>EXPRESS UIO</v>
          </cell>
          <cell r="G4608" t="str">
            <v>EC5918</v>
          </cell>
          <cell r="H4608">
            <v>44915</v>
          </cell>
          <cell r="I4608" t="str">
            <v>ENTREGADO</v>
          </cell>
          <cell r="J4608">
            <v>44915</v>
          </cell>
          <cell r="K4608" t="str">
            <v>Jose Luis Logana</v>
          </cell>
          <cell r="L4608" t="str">
            <v>COTOCOLLAO CALLE FERNANDO DAQUILEMA N70 93  CALLE JULIAN QUITO</v>
          </cell>
          <cell r="M4608" t="str">
            <v>1716315518</v>
          </cell>
          <cell r="N4608" t="str">
            <v>0983906831/0995774491</v>
          </cell>
          <cell r="O4608" t="str">
            <v/>
          </cell>
          <cell r="P4608" t="str">
            <v>QUITO</v>
          </cell>
          <cell r="Q4608" t="str">
            <v>QUITO</v>
          </cell>
          <cell r="R4608" t="str">
            <v>PICHINCHA</v>
          </cell>
          <cell r="T4608" t="str">
            <v>EXPRESSCON</v>
          </cell>
          <cell r="U4608" t="str">
            <v>FLEXNETUIO_LOCAL</v>
          </cell>
          <cell r="V4608">
            <v>1</v>
          </cell>
          <cell r="W4608">
            <v>1</v>
          </cell>
          <cell r="X4608" t="str">
            <v>FLEXNET ECUADOR - FLEXTUENTI</v>
          </cell>
          <cell r="Y4608" t="str">
            <v>CALLE 28 DE JUNIO S/N Y GARCIA MORENO ENTRADA LLANO GRANDE</v>
          </cell>
        </row>
        <row r="4609">
          <cell r="A4609" t="str">
            <v>414460741</v>
          </cell>
          <cell r="B4609">
            <v>482640</v>
          </cell>
          <cell r="C4609" t="str">
            <v>414460741</v>
          </cell>
          <cell r="D4609" t="str">
            <v>FLEXTUENTI</v>
          </cell>
          <cell r="E4609" t="str">
            <v>DESPACHO</v>
          </cell>
          <cell r="F4609" t="str">
            <v>NORMAL</v>
          </cell>
          <cell r="G4609" t="str">
            <v>031080414460741</v>
          </cell>
          <cell r="H4609">
            <v>44915</v>
          </cell>
          <cell r="I4609" t="str">
            <v>ENTREGADO</v>
          </cell>
          <cell r="J4609">
            <v>44922</v>
          </cell>
          <cell r="K4609" t="str">
            <v>Margarita Del Rocio Bermello Delgado</v>
          </cell>
          <cell r="L4609" t="str">
            <v>LA CONCORDIA AV  LUIS VARGAS TORRES  SN  CALLE EUGENIO ESPEJO</v>
          </cell>
          <cell r="M4609" t="str">
            <v>1717613507</v>
          </cell>
          <cell r="N4609" t="str">
            <v>0985930346/0960243122</v>
          </cell>
          <cell r="O4609" t="str">
            <v/>
          </cell>
          <cell r="P4609" t="str">
            <v>LA CONCORDIA</v>
          </cell>
          <cell r="Q4609" t="str">
            <v>LA CONCORDIA</v>
          </cell>
          <cell r="R4609" t="str">
            <v>ESMERALDAS</v>
          </cell>
          <cell r="T4609" t="str">
            <v>TRAMACO</v>
          </cell>
          <cell r="U4609" t="str">
            <v>FLEXNETUIO_PROVINCIA</v>
          </cell>
          <cell r="V4609">
            <v>1</v>
          </cell>
          <cell r="W4609">
            <v>1</v>
          </cell>
          <cell r="X4609" t="str">
            <v>FLEXNET ECUADOR - FLEXTUENTI</v>
          </cell>
          <cell r="Y4609" t="str">
            <v>CALLE 28 DE JUNIO S/N Y GARCIA MORENO ENTRADA LLANO GRANDE</v>
          </cell>
        </row>
        <row r="4610">
          <cell r="A4610" t="str">
            <v>414460794</v>
          </cell>
          <cell r="B4610">
            <v>482641</v>
          </cell>
          <cell r="C4610" t="str">
            <v>414460794</v>
          </cell>
          <cell r="D4610" t="str">
            <v>FLEXTUENTI</v>
          </cell>
          <cell r="E4610" t="str">
            <v>DESPACHO</v>
          </cell>
          <cell r="F4610" t="str">
            <v>NORMAL</v>
          </cell>
          <cell r="G4610" t="str">
            <v>FT76158</v>
          </cell>
          <cell r="H4610">
            <v>44915</v>
          </cell>
          <cell r="I4610" t="str">
            <v>ENTREGADO</v>
          </cell>
          <cell r="J4610">
            <v>44916</v>
          </cell>
          <cell r="K4610" t="str">
            <v>Saul Suquillo</v>
          </cell>
          <cell r="L4610" t="str">
            <v>CONOCOTO CALLE CAMILO PONCE ENRIQUEZ OE3 170 ABDON CALDERON GARAYCOA</v>
          </cell>
          <cell r="M4610" t="str">
            <v>1727574988</v>
          </cell>
          <cell r="N4610" t="str">
            <v>0998051297/0987069400</v>
          </cell>
          <cell r="O4610" t="str">
            <v/>
          </cell>
          <cell r="P4610" t="str">
            <v>QUITO</v>
          </cell>
          <cell r="Q4610" t="str">
            <v>QUITO</v>
          </cell>
          <cell r="R4610" t="str">
            <v>PICHINCHA</v>
          </cell>
          <cell r="T4610" t="str">
            <v>FLEXTRANS UIO</v>
          </cell>
          <cell r="U4610" t="str">
            <v>FLEXNETUIO_LOCAL</v>
          </cell>
          <cell r="V4610">
            <v>1</v>
          </cell>
          <cell r="W4610">
            <v>1</v>
          </cell>
          <cell r="X4610" t="str">
            <v>FLEXNET ECUADOR - FLEXTUENTI</v>
          </cell>
          <cell r="Y4610" t="str">
            <v>CALLE 28 DE JUNIO S/N Y GARCIA MORENO ENTRADA LLANO GRANDE</v>
          </cell>
        </row>
        <row r="4611">
          <cell r="A4611" t="str">
            <v>414460796</v>
          </cell>
          <cell r="B4611">
            <v>482642</v>
          </cell>
          <cell r="C4611" t="str">
            <v>414460796</v>
          </cell>
          <cell r="D4611" t="str">
            <v>FLEXTUENTI</v>
          </cell>
          <cell r="E4611" t="str">
            <v>DESPACHO</v>
          </cell>
          <cell r="F4611" t="str">
            <v>NORMAL</v>
          </cell>
          <cell r="G4611" t="str">
            <v>031080414460796</v>
          </cell>
          <cell r="H4611">
            <v>44915</v>
          </cell>
          <cell r="I4611" t="str">
            <v>ENTREGADO</v>
          </cell>
          <cell r="J4611">
            <v>44917</v>
          </cell>
          <cell r="K4611" t="str">
            <v>Miguel Tenazaca</v>
          </cell>
          <cell r="L4611" t="str">
            <v>SIMON BOLIVAR  DR ALBERTO LARA MNZ 16 BLQ 4 DEP 1 CALLE A</v>
          </cell>
          <cell r="M4611" t="str">
            <v>1311398968</v>
          </cell>
          <cell r="N4611" t="str">
            <v>0986506588/0991290419</v>
          </cell>
          <cell r="O4611" t="str">
            <v/>
          </cell>
          <cell r="P4611" t="str">
            <v>PORTOVIEJO</v>
          </cell>
          <cell r="Q4611" t="str">
            <v>PORTOVIEJO</v>
          </cell>
          <cell r="R4611" t="str">
            <v>MANABI</v>
          </cell>
          <cell r="T4611" t="str">
            <v>TRAMACO</v>
          </cell>
          <cell r="U4611" t="str">
            <v>FLEXNETUIO_PROVINCIA</v>
          </cell>
          <cell r="V4611">
            <v>1</v>
          </cell>
          <cell r="W4611">
            <v>1</v>
          </cell>
          <cell r="X4611" t="str">
            <v>FLEXNET ECUADOR - FLEXTUENTI</v>
          </cell>
          <cell r="Y4611" t="str">
            <v>CALLE 28 DE JUNIO S/N Y GARCIA MORENO ENTRADA LLANO GRANDE</v>
          </cell>
        </row>
        <row r="4612">
          <cell r="A4612" t="str">
            <v>414460808</v>
          </cell>
          <cell r="B4612">
            <v>482643</v>
          </cell>
          <cell r="C4612" t="str">
            <v>414460808</v>
          </cell>
          <cell r="D4612" t="str">
            <v>FLEXTUENTI</v>
          </cell>
          <cell r="E4612" t="str">
            <v>DESPACHO</v>
          </cell>
          <cell r="F4612" t="str">
            <v>NORMAL</v>
          </cell>
          <cell r="G4612" t="str">
            <v>FT76157</v>
          </cell>
          <cell r="H4612">
            <v>44915</v>
          </cell>
          <cell r="I4612" t="str">
            <v>ENTREGADO</v>
          </cell>
          <cell r="J4612">
            <v>44916</v>
          </cell>
          <cell r="K4612" t="str">
            <v>Daniela Robalino</v>
          </cell>
          <cell r="L4612" t="str">
            <v>CONOCOTO AV GRAL RUMINAHUI OE3 540 OE3G</v>
          </cell>
          <cell r="M4612" t="str">
            <v>1723949457</v>
          </cell>
          <cell r="N4612" t="str">
            <v>0982675286/0991385444</v>
          </cell>
          <cell r="O4612" t="str">
            <v/>
          </cell>
          <cell r="P4612" t="str">
            <v>QUITO</v>
          </cell>
          <cell r="Q4612" t="str">
            <v>QUITO</v>
          </cell>
          <cell r="R4612" t="str">
            <v>PICHINCHA</v>
          </cell>
          <cell r="T4612" t="str">
            <v>FLEXTRANS UIO</v>
          </cell>
          <cell r="U4612" t="str">
            <v>FLEXNETUIO_LOCAL</v>
          </cell>
          <cell r="V4612">
            <v>1</v>
          </cell>
          <cell r="W4612">
            <v>1</v>
          </cell>
          <cell r="X4612" t="str">
            <v>FLEXNET ECUADOR - FLEXTUENTI</v>
          </cell>
          <cell r="Y4612" t="str">
            <v>CALLE 28 DE JUNIO S/N Y GARCIA MORENO ENTRADA LLANO GRANDE</v>
          </cell>
        </row>
        <row r="4613">
          <cell r="A4613" t="str">
            <v>414460812</v>
          </cell>
          <cell r="B4613">
            <v>482644</v>
          </cell>
          <cell r="C4613" t="str">
            <v>414460812</v>
          </cell>
          <cell r="D4613" t="str">
            <v>FLEXTUENTI</v>
          </cell>
          <cell r="E4613" t="str">
            <v>DESPACHO</v>
          </cell>
          <cell r="F4613" t="str">
            <v>EXPRESS UIO</v>
          </cell>
          <cell r="G4613" t="str">
            <v>EC5919</v>
          </cell>
          <cell r="H4613">
            <v>44915</v>
          </cell>
          <cell r="I4613" t="str">
            <v>ENTREGADO</v>
          </cell>
          <cell r="J4613">
            <v>44915</v>
          </cell>
          <cell r="K4613" t="str">
            <v>Melissa Cisneros</v>
          </cell>
          <cell r="L4613" t="str">
            <v>CARAPUNGO CALLE 25 DE NOVIEMBRE   MZ 10 CASA 12  VIRGEN DEL CARMEN</v>
          </cell>
          <cell r="M4613" t="str">
            <v>1751455104</v>
          </cell>
          <cell r="N4613" t="str">
            <v>0991559726/0986334219</v>
          </cell>
          <cell r="O4613" t="str">
            <v/>
          </cell>
          <cell r="P4613" t="str">
            <v>QUITO</v>
          </cell>
          <cell r="Q4613" t="str">
            <v>QUITO</v>
          </cell>
          <cell r="R4613" t="str">
            <v>PICHINCHA</v>
          </cell>
          <cell r="T4613" t="str">
            <v>EXPRESSCON</v>
          </cell>
          <cell r="U4613" t="str">
            <v>FLEXNETUIO_LOCAL</v>
          </cell>
          <cell r="V4613">
            <v>1</v>
          </cell>
          <cell r="W4613">
            <v>1</v>
          </cell>
          <cell r="X4613" t="str">
            <v>FLEXNET ECUADOR - FLEXTUENTI</v>
          </cell>
          <cell r="Y4613" t="str">
            <v>CALLE 28 DE JUNIO S/N Y GARCIA MORENO ENTRADA LLANO GRANDE</v>
          </cell>
        </row>
        <row r="4614">
          <cell r="A4614" t="str">
            <v>414460814</v>
          </cell>
          <cell r="B4614">
            <v>482645</v>
          </cell>
          <cell r="C4614" t="str">
            <v>414460814</v>
          </cell>
          <cell r="D4614" t="str">
            <v>FLEXTUENTI</v>
          </cell>
          <cell r="E4614" t="str">
            <v>DESPACHO</v>
          </cell>
          <cell r="F4614" t="str">
            <v>EXPRESS UIO</v>
          </cell>
          <cell r="G4614" t="str">
            <v>EC5920</v>
          </cell>
          <cell r="H4614">
            <v>44915</v>
          </cell>
          <cell r="I4614" t="str">
            <v>ENTREGADO</v>
          </cell>
          <cell r="J4614">
            <v>44915</v>
          </cell>
          <cell r="K4614" t="str">
            <v>Jose Cisneros</v>
          </cell>
          <cell r="L4614" t="str">
            <v>CALDERON  25 DE NOVIEMBRE MNZ 10 CASA 12 VIRGEN DEL CARMEN</v>
          </cell>
          <cell r="M4614" t="str">
            <v>1751455005</v>
          </cell>
          <cell r="N4614" t="str">
            <v>0986362823/0991559726</v>
          </cell>
          <cell r="O4614" t="str">
            <v/>
          </cell>
          <cell r="P4614" t="str">
            <v>QUITO</v>
          </cell>
          <cell r="Q4614" t="str">
            <v>QUITO</v>
          </cell>
          <cell r="R4614" t="str">
            <v>PICHINCHA</v>
          </cell>
          <cell r="T4614" t="str">
            <v>EXPRESSCON</v>
          </cell>
          <cell r="U4614" t="str">
            <v>FLEXNETUIO_LOCAL</v>
          </cell>
          <cell r="V4614">
            <v>1</v>
          </cell>
          <cell r="W4614">
            <v>1</v>
          </cell>
          <cell r="X4614" t="str">
            <v>FLEXNET ECUADOR - FLEXTUENTI</v>
          </cell>
          <cell r="Y4614" t="str">
            <v>CALLE 28 DE JUNIO S/N Y GARCIA MORENO ENTRADA LLANO GRANDE</v>
          </cell>
        </row>
        <row r="4615">
          <cell r="A4615" t="str">
            <v>414460818</v>
          </cell>
          <cell r="B4615">
            <v>482646</v>
          </cell>
          <cell r="C4615" t="str">
            <v>414460818</v>
          </cell>
          <cell r="D4615" t="str">
            <v>FLEXTUENTI</v>
          </cell>
          <cell r="E4615" t="str">
            <v>DESPACHO</v>
          </cell>
          <cell r="F4615" t="str">
            <v>NORMAL</v>
          </cell>
          <cell r="G4615" t="str">
            <v>FT76156</v>
          </cell>
          <cell r="H4615">
            <v>44915</v>
          </cell>
          <cell r="I4615" t="str">
            <v>ENTREGADO</v>
          </cell>
          <cell r="J4615">
            <v>44916</v>
          </cell>
          <cell r="K4615" t="str">
            <v>Gloria Apolo</v>
          </cell>
          <cell r="L4615" t="str">
            <v>CARAPUNGO CALLE 25 DE NOVIEMBRE   MZ 10 CASA 12 VIRGEN DEL CARMEN</v>
          </cell>
          <cell r="M4615" t="str">
            <v>0703840868</v>
          </cell>
          <cell r="N4615" t="str">
            <v>0986334219/0991559726</v>
          </cell>
          <cell r="O4615" t="str">
            <v/>
          </cell>
          <cell r="P4615" t="str">
            <v>QUITO</v>
          </cell>
          <cell r="Q4615" t="str">
            <v>QUITO</v>
          </cell>
          <cell r="R4615" t="str">
            <v>PICHINCHA</v>
          </cell>
          <cell r="U4615" t="str">
            <v>FLEXNETUIO_LOCAL</v>
          </cell>
          <cell r="V4615">
            <v>1</v>
          </cell>
          <cell r="W4615">
            <v>1</v>
          </cell>
          <cell r="X4615" t="str">
            <v>FLEXNET ECUADOR - FLEXTUENTI</v>
          </cell>
          <cell r="Y4615" t="str">
            <v>CALLE 28 DE JUNIO S/N Y GARCIA MORENO ENTRADA LLANO GRANDE</v>
          </cell>
        </row>
        <row r="4616">
          <cell r="A4616" t="str">
            <v>414460819</v>
          </cell>
          <cell r="B4616">
            <v>482647</v>
          </cell>
          <cell r="C4616" t="str">
            <v>414460819</v>
          </cell>
          <cell r="D4616" t="str">
            <v>FLEXTUENTI</v>
          </cell>
          <cell r="E4616" t="str">
            <v>DESPACHO</v>
          </cell>
          <cell r="F4616" t="str">
            <v>EXPRESS UIO</v>
          </cell>
          <cell r="G4616" t="str">
            <v>EC5915</v>
          </cell>
          <cell r="H4616">
            <v>44915</v>
          </cell>
          <cell r="I4616" t="str">
            <v>ENTREGADO</v>
          </cell>
          <cell r="J4616">
            <v>44915</v>
          </cell>
          <cell r="K4616" t="str">
            <v>Paul Ajunanchi</v>
          </cell>
          <cell r="L4616" t="str">
            <v>CARAPUNGO CALLE 25 DE NOVIEMBRE   MZ 10 CASA 12  VIRGEN DEL CARMEN</v>
          </cell>
          <cell r="M4616" t="str">
            <v>1400205231</v>
          </cell>
          <cell r="N4616" t="str">
            <v>0993391556/0991559726</v>
          </cell>
          <cell r="O4616" t="str">
            <v/>
          </cell>
          <cell r="P4616" t="str">
            <v>QUITO</v>
          </cell>
          <cell r="Q4616" t="str">
            <v>QUITO</v>
          </cell>
          <cell r="R4616" t="str">
            <v>PICHINCHA</v>
          </cell>
          <cell r="T4616" t="str">
            <v>EXPRESSCON</v>
          </cell>
          <cell r="U4616" t="str">
            <v>FLEXNETUIO_LOCAL</v>
          </cell>
          <cell r="V4616">
            <v>1</v>
          </cell>
          <cell r="W4616">
            <v>1</v>
          </cell>
          <cell r="X4616" t="str">
            <v>FLEXNET ECUADOR - FLEXTUENTI</v>
          </cell>
          <cell r="Y4616" t="str">
            <v>CALLE 28 DE JUNIO S/N Y GARCIA MORENO ENTRADA LLANO GRANDE</v>
          </cell>
        </row>
        <row r="4617">
          <cell r="A4617" t="str">
            <v>414460820</v>
          </cell>
          <cell r="B4617">
            <v>482648</v>
          </cell>
          <cell r="C4617" t="str">
            <v>414460820</v>
          </cell>
          <cell r="D4617" t="str">
            <v>FLEXTUENTI</v>
          </cell>
          <cell r="E4617" t="str">
            <v>DESPACHO</v>
          </cell>
          <cell r="F4617" t="str">
            <v>NORMAL</v>
          </cell>
          <cell r="G4617" t="str">
            <v>031080414460820</v>
          </cell>
          <cell r="H4617">
            <v>44915</v>
          </cell>
          <cell r="I4617" t="str">
            <v>ENTREGADO</v>
          </cell>
          <cell r="J4617">
            <v>44916</v>
          </cell>
          <cell r="K4617" t="str">
            <v>ABEL AGUSTIN RUIZ QUEVEDO</v>
          </cell>
          <cell r="L4617" t="str">
            <v>MACHALA AV CIRCUNLACION SUR  MZ A7 VILLA 2   AV DE LAS AMERICAS</v>
          </cell>
          <cell r="M4617" t="str">
            <v>0701381683</v>
          </cell>
          <cell r="N4617" t="str">
            <v>0984405442/0984405442</v>
          </cell>
          <cell r="O4617" t="str">
            <v/>
          </cell>
          <cell r="P4617" t="str">
            <v>MACHALA</v>
          </cell>
          <cell r="Q4617" t="str">
            <v>MACHALA</v>
          </cell>
          <cell r="R4617" t="str">
            <v>EL ORO</v>
          </cell>
          <cell r="T4617" t="str">
            <v>TRAMACO</v>
          </cell>
          <cell r="U4617" t="str">
            <v>FLEXNETUIO_PROVINCIA</v>
          </cell>
          <cell r="V4617">
            <v>1</v>
          </cell>
          <cell r="W4617">
            <v>1</v>
          </cell>
          <cell r="X4617" t="str">
            <v>FLEXNET ECUADOR - FLEXTUENTI</v>
          </cell>
          <cell r="Y4617" t="str">
            <v>CALLE 28 DE JUNIO S/N Y GARCIA MORENO ENTRADA LLANO GRANDE</v>
          </cell>
        </row>
        <row r="4618">
          <cell r="A4618" t="str">
            <v>414460838</v>
          </cell>
          <cell r="B4618">
            <v>482649</v>
          </cell>
          <cell r="C4618" t="str">
            <v>414460838</v>
          </cell>
          <cell r="D4618" t="str">
            <v>FLEXTUENTI</v>
          </cell>
          <cell r="E4618" t="str">
            <v>DESPACHO</v>
          </cell>
          <cell r="F4618" t="str">
            <v>NORMAL</v>
          </cell>
          <cell r="G4618" t="str">
            <v>FT76155</v>
          </cell>
          <cell r="H4618">
            <v>44915</v>
          </cell>
          <cell r="I4618" t="str">
            <v>ENTREGADO</v>
          </cell>
          <cell r="J4618">
            <v>44918</v>
          </cell>
          <cell r="K4618" t="str">
            <v>Yandri Jair Zambrano Padilla</v>
          </cell>
          <cell r="L4618" t="str">
            <v>SOLANDA  CALLE MANUEL MONTEROS  SN  AV JOSE ABARCA</v>
          </cell>
          <cell r="M4618" t="str">
            <v>2351070251</v>
          </cell>
          <cell r="N4618" t="str">
            <v>0998906590/0984099996</v>
          </cell>
          <cell r="O4618" t="str">
            <v/>
          </cell>
          <cell r="P4618" t="str">
            <v>QUITO</v>
          </cell>
          <cell r="Q4618" t="str">
            <v>QUITO</v>
          </cell>
          <cell r="R4618" t="str">
            <v>PICHINCHA</v>
          </cell>
          <cell r="U4618" t="str">
            <v>FLEXNETUIO_LOCAL</v>
          </cell>
          <cell r="V4618">
            <v>1</v>
          </cell>
          <cell r="W4618">
            <v>1</v>
          </cell>
          <cell r="X4618" t="str">
            <v>FLEXNET ECUADOR - FLEXTUENTI</v>
          </cell>
          <cell r="Y4618" t="str">
            <v>CALLE 28 DE JUNIO S/N Y GARCIA MORENO ENTRADA LLANO GRANDE</v>
          </cell>
        </row>
        <row r="4619">
          <cell r="A4619" t="str">
            <v>WS414460730</v>
          </cell>
          <cell r="B4619">
            <v>482650</v>
          </cell>
          <cell r="C4619" t="str">
            <v>WS414460730</v>
          </cell>
          <cell r="D4619" t="str">
            <v>FLEXTUENTI</v>
          </cell>
          <cell r="E4619" t="str">
            <v>DESPACHO</v>
          </cell>
          <cell r="F4619" t="str">
            <v>NORMAL</v>
          </cell>
          <cell r="G4619" t="str">
            <v>TF89806</v>
          </cell>
          <cell r="H4619">
            <v>44915</v>
          </cell>
          <cell r="I4619" t="str">
            <v>ENTREGADO</v>
          </cell>
          <cell r="J4619">
            <v>44916</v>
          </cell>
          <cell r="K4619" t="str">
            <v>Rocio Pino</v>
          </cell>
          <cell r="L4619" t="str">
            <v>TARQUI   VIA A LA COSTA KM 13 Y MEDIO  MZ807 V8 AVENIDA 81 SO</v>
          </cell>
          <cell r="M4619" t="str">
            <v>0911268415</v>
          </cell>
          <cell r="N4619" t="str">
            <v>0998224799/0998224799</v>
          </cell>
          <cell r="O4619" t="str">
            <v/>
          </cell>
          <cell r="P4619" t="str">
            <v>GUAYAQUIL</v>
          </cell>
          <cell r="Q4619" t="str">
            <v>GUAYAQUIL</v>
          </cell>
          <cell r="R4619" t="str">
            <v>GUAYAS</v>
          </cell>
          <cell r="T4619" t="str">
            <v>CARGO UNION</v>
          </cell>
          <cell r="U4619" t="str">
            <v>FLEXNETUIO_GYE</v>
          </cell>
          <cell r="V4619">
            <v>1</v>
          </cell>
          <cell r="W4619">
            <v>1</v>
          </cell>
          <cell r="X4619" t="str">
            <v>FLEXNET ECUADOR - FLEXTUENTI</v>
          </cell>
          <cell r="Y4619" t="str">
            <v>CALLE 28 DE JUNIO S/N Y GARCIA MORENO ENTRADA LLANO GRANDE</v>
          </cell>
        </row>
        <row r="4620">
          <cell r="A4620" t="str">
            <v>WS414460742</v>
          </cell>
          <cell r="B4620">
            <v>482651</v>
          </cell>
          <cell r="C4620" t="str">
            <v>WS414460742</v>
          </cell>
          <cell r="D4620" t="str">
            <v>FLEXTUENTI</v>
          </cell>
          <cell r="E4620" t="str">
            <v>DESPACHO</v>
          </cell>
          <cell r="F4620" t="str">
            <v>NORMAL</v>
          </cell>
          <cell r="G4620" t="str">
            <v>FT76153</v>
          </cell>
          <cell r="H4620">
            <v>44915</v>
          </cell>
          <cell r="I4620" t="str">
            <v>ENTREGADO</v>
          </cell>
          <cell r="J4620">
            <v>44917</v>
          </cell>
          <cell r="K4620" t="str">
            <v>Andres Valencia</v>
          </cell>
          <cell r="L4620" t="str">
            <v>CHILLOGALLO  S42 D OE10 215 LUIS DUQUE</v>
          </cell>
          <cell r="M4620" t="str">
            <v>1003342159</v>
          </cell>
          <cell r="N4620" t="str">
            <v>0964208086/0964208086</v>
          </cell>
          <cell r="O4620" t="str">
            <v/>
          </cell>
          <cell r="P4620" t="str">
            <v>QUITO</v>
          </cell>
          <cell r="Q4620" t="str">
            <v>QUITO</v>
          </cell>
          <cell r="R4620" t="str">
            <v>PICHINCHA</v>
          </cell>
          <cell r="U4620" t="str">
            <v>FLEXNETUIO_LOCAL</v>
          </cell>
          <cell r="V4620">
            <v>1</v>
          </cell>
          <cell r="W4620">
            <v>1</v>
          </cell>
          <cell r="X4620" t="str">
            <v>FLEXNET ECUADOR - FLEXTUENTI</v>
          </cell>
          <cell r="Y4620" t="str">
            <v>CALLE 28 DE JUNIO S/N Y GARCIA MORENO ENTRADA LLANO GRANDE</v>
          </cell>
        </row>
        <row r="4621">
          <cell r="A4621" t="str">
            <v>WS414460803</v>
          </cell>
          <cell r="B4621">
            <v>482652</v>
          </cell>
          <cell r="C4621" t="str">
            <v>WS414460803</v>
          </cell>
          <cell r="D4621" t="str">
            <v>FLEXTUENTI</v>
          </cell>
          <cell r="E4621" t="str">
            <v>DESPACHO</v>
          </cell>
          <cell r="F4621" t="str">
            <v>NORMAL</v>
          </cell>
          <cell r="G4621" t="str">
            <v>031080414460803</v>
          </cell>
          <cell r="H4621">
            <v>44915</v>
          </cell>
          <cell r="I4621" t="str">
            <v>ENTREGADO</v>
          </cell>
          <cell r="J4621">
            <v>44916</v>
          </cell>
          <cell r="K4621" t="str">
            <v>Carlos Villacis</v>
          </cell>
          <cell r="L4621" t="str">
            <v>CELIANO MONGE  CAZADORES 712 MATHEU</v>
          </cell>
          <cell r="M4621" t="str">
            <v>1804884417</v>
          </cell>
          <cell r="N4621" t="str">
            <v>0992886720/0992886720</v>
          </cell>
          <cell r="O4621" t="str">
            <v/>
          </cell>
          <cell r="P4621" t="str">
            <v>AMBATO</v>
          </cell>
          <cell r="Q4621" t="str">
            <v>AMBATO</v>
          </cell>
          <cell r="R4621" t="str">
            <v>TUNGURAHUA</v>
          </cell>
          <cell r="S4621" t="str">
            <v>AMBATO</v>
          </cell>
          <cell r="T4621" t="str">
            <v>TRAMACO</v>
          </cell>
          <cell r="U4621" t="str">
            <v>FLEXNETUIO_PROVINCIA</v>
          </cell>
          <cell r="V4621">
            <v>1</v>
          </cell>
          <cell r="W4621">
            <v>1</v>
          </cell>
          <cell r="X4621" t="str">
            <v>FLEXNET ECUADOR - FLEXTUENTI</v>
          </cell>
          <cell r="Y4621" t="str">
            <v>CALLE 28 DE JUNIO S/N Y GARCIA MORENO ENTRADA LLANO GRANDE</v>
          </cell>
        </row>
        <row r="4622">
          <cell r="A4622" t="str">
            <v>414450021</v>
          </cell>
          <cell r="B4622">
            <v>482653</v>
          </cell>
          <cell r="C4622" t="str">
            <v>414450021</v>
          </cell>
          <cell r="D4622" t="str">
            <v>FLEXTUENTI</v>
          </cell>
          <cell r="E4622" t="str">
            <v>DESPACHO</v>
          </cell>
          <cell r="F4622" t="str">
            <v>EXPRESS GYE</v>
          </cell>
          <cell r="G4622" t="str">
            <v>TF89754</v>
          </cell>
          <cell r="H4622">
            <v>44915</v>
          </cell>
          <cell r="I4622" t="str">
            <v>ENTREGADO</v>
          </cell>
          <cell r="J4622">
            <v>44915</v>
          </cell>
          <cell r="K4622" t="str">
            <v>JORGE K CHECA H</v>
          </cell>
          <cell r="L4622" t="str">
            <v>ROCA (GY)   AV DR JOSE MASCOTE N14 17 CALLE PADRE VICENTE SOLANO VARGAS</v>
          </cell>
          <cell r="M4622" t="str">
            <v>0910603141</v>
          </cell>
          <cell r="N4622" t="str">
            <v>0962232494/0978726960</v>
          </cell>
          <cell r="P4622" t="str">
            <v>GUAYAQUIL</v>
          </cell>
          <cell r="Q4622" t="str">
            <v>GUAYAQUIL</v>
          </cell>
          <cell r="R4622" t="str">
            <v>GUAYAS</v>
          </cell>
          <cell r="U4622" t="str">
            <v>FLEXNETUIO_GYE</v>
          </cell>
          <cell r="V4622">
            <v>1</v>
          </cell>
          <cell r="W4622">
            <v>1</v>
          </cell>
          <cell r="X4622" t="str">
            <v>FLEXNET ECUADOR - FLEXTUENTI</v>
          </cell>
          <cell r="Y4622" t="str">
            <v>FERNANDO GUTIERREZ HILL VIA A DAULE KM 8 1/2 ENTRADA A COOPERATIVA JUAN MONTALVO</v>
          </cell>
        </row>
        <row r="4623">
          <cell r="A4623" t="str">
            <v>414450316</v>
          </cell>
          <cell r="B4623">
            <v>482654</v>
          </cell>
          <cell r="C4623" t="str">
            <v>414450316</v>
          </cell>
          <cell r="D4623" t="str">
            <v>FLEXTUENTI</v>
          </cell>
          <cell r="E4623" t="str">
            <v>DESPACHO</v>
          </cell>
          <cell r="F4623" t="str">
            <v>EXPRESS GYE</v>
          </cell>
          <cell r="G4623" t="str">
            <v>TF89755</v>
          </cell>
          <cell r="H4623">
            <v>44915</v>
          </cell>
          <cell r="I4623" t="str">
            <v>ENTREGADO</v>
          </cell>
          <cell r="J4623">
            <v>44916</v>
          </cell>
          <cell r="K4623" t="str">
            <v>DENISSE IVONNE MARQUEZ</v>
          </cell>
          <cell r="L4623" t="str">
            <v>TARQUI AV RODRIGUEZ BONIN  SN BARCELONA</v>
          </cell>
          <cell r="M4623" t="str">
            <v>0928046218</v>
          </cell>
          <cell r="N4623" t="str">
            <v>0969608766/0963832339</v>
          </cell>
          <cell r="P4623" t="str">
            <v>GUAYAQUIL</v>
          </cell>
          <cell r="Q4623" t="str">
            <v>GUAYAQUIL</v>
          </cell>
          <cell r="R4623" t="str">
            <v>GUAYAS</v>
          </cell>
          <cell r="U4623" t="str">
            <v>FLEXNETUIO_GYE</v>
          </cell>
          <cell r="V4623">
            <v>1</v>
          </cell>
          <cell r="W4623">
            <v>1</v>
          </cell>
          <cell r="X4623" t="str">
            <v>FLEXNET ECUADOR - FLEXTUENTI</v>
          </cell>
          <cell r="Y4623" t="str">
            <v>FERNANDO GUTIERREZ HILL VIA A DAULE KM 8 1/2 ENTRADA A COOPERATIVA JUAN MONTALVO</v>
          </cell>
        </row>
        <row r="4624">
          <cell r="A4624" t="str">
            <v>414450520</v>
          </cell>
          <cell r="B4624">
            <v>482655</v>
          </cell>
          <cell r="C4624" t="str">
            <v>414450520</v>
          </cell>
          <cell r="D4624" t="str">
            <v>FLEXTUENTI</v>
          </cell>
          <cell r="E4624" t="str">
            <v>DESPACHO</v>
          </cell>
          <cell r="F4624" t="str">
            <v>EXPRESS GYE</v>
          </cell>
          <cell r="G4624" t="str">
            <v>TF89756</v>
          </cell>
          <cell r="H4624">
            <v>44915</v>
          </cell>
          <cell r="I4624" t="str">
            <v>ENTREGADO</v>
          </cell>
          <cell r="J4624">
            <v>44915</v>
          </cell>
          <cell r="K4624" t="str">
            <v>LADY SOLANGE VIDAL SAILEMA</v>
          </cell>
          <cell r="L4624" t="str">
            <v>TARQUI CALLE DR ENRIQUE DE  GRAU RUIZ MZ 126 VILLA 22  AVENIDA  4</v>
          </cell>
          <cell r="M4624" t="str">
            <v>0932134471</v>
          </cell>
          <cell r="N4624" t="str">
            <v>0967819394/0995291707</v>
          </cell>
          <cell r="P4624" t="str">
            <v>GUAYAQUIL</v>
          </cell>
          <cell r="Q4624" t="str">
            <v>GUAYAQUIL</v>
          </cell>
          <cell r="R4624" t="str">
            <v>GUAYAS</v>
          </cell>
          <cell r="U4624" t="str">
            <v>FLEXNETUIO_GYE</v>
          </cell>
          <cell r="V4624">
            <v>1</v>
          </cell>
          <cell r="W4624">
            <v>1</v>
          </cell>
          <cell r="X4624" t="str">
            <v>FLEXNET ECUADOR - FLEXTUENTI</v>
          </cell>
          <cell r="Y4624" t="str">
            <v>FERNANDO GUTIERREZ HILL VIA A DAULE KM 8 1/2 ENTRADA A COOPERATIVA JUAN MONTALVO</v>
          </cell>
        </row>
        <row r="4625">
          <cell r="A4625" t="str">
            <v>414460302</v>
          </cell>
          <cell r="B4625">
            <v>482656</v>
          </cell>
          <cell r="C4625" t="str">
            <v>414460302</v>
          </cell>
          <cell r="D4625" t="str">
            <v>FLEXTUENTI</v>
          </cell>
          <cell r="E4625" t="str">
            <v>DESPACHO</v>
          </cell>
          <cell r="F4625" t="str">
            <v>EXPRESS GYE</v>
          </cell>
          <cell r="G4625" t="str">
            <v>TF89757</v>
          </cell>
          <cell r="H4625">
            <v>44915</v>
          </cell>
          <cell r="I4625" t="str">
            <v>ENTREGADO</v>
          </cell>
          <cell r="J4625">
            <v>44915</v>
          </cell>
          <cell r="K4625" t="str">
            <v>JULIA ISABEL CHUQUI NAULA</v>
          </cell>
          <cell r="L4625" t="str">
            <v>FEBRES CORDERO  PORTETE DE TARQUI 1908 AV 17</v>
          </cell>
          <cell r="M4625" t="str">
            <v>0925325938</v>
          </cell>
          <cell r="N4625" t="str">
            <v>0987982951/0989807706</v>
          </cell>
          <cell r="P4625" t="str">
            <v>GUAYAQUIL</v>
          </cell>
          <cell r="Q4625" t="str">
            <v>GUAYAQUIL</v>
          </cell>
          <cell r="R4625" t="str">
            <v>GUAYAS</v>
          </cell>
          <cell r="U4625" t="str">
            <v>FLEXNETUIO_GYE</v>
          </cell>
          <cell r="V4625">
            <v>1</v>
          </cell>
          <cell r="W4625">
            <v>1</v>
          </cell>
          <cell r="X4625" t="str">
            <v>FLEXNET ECUADOR - FLEXTUENTI</v>
          </cell>
          <cell r="Y4625" t="str">
            <v>FERNANDO GUTIERREZ HILL VIA A DAULE KM 8 1/2 ENTRADA A COOPERATIVA JUAN MONTALVO</v>
          </cell>
        </row>
        <row r="4626">
          <cell r="A4626" t="str">
            <v>414460674</v>
          </cell>
          <cell r="B4626">
            <v>482657</v>
          </cell>
          <cell r="C4626" t="str">
            <v>414460674</v>
          </cell>
          <cell r="D4626" t="str">
            <v>FLEXTUENTI</v>
          </cell>
          <cell r="E4626" t="str">
            <v>DESPACHO</v>
          </cell>
          <cell r="F4626" t="str">
            <v>EXPRESS GYE</v>
          </cell>
          <cell r="G4626" t="str">
            <v>TF89758</v>
          </cell>
          <cell r="H4626">
            <v>44915</v>
          </cell>
          <cell r="I4626" t="str">
            <v>ENTREGADO</v>
          </cell>
          <cell r="J4626">
            <v>44915</v>
          </cell>
          <cell r="K4626" t="str">
            <v>GABRIEL AROCA</v>
          </cell>
          <cell r="L4626" t="str">
            <v>XIMENA AV 25 DE JULIO  MZ G   SL 9  CALLE 55</v>
          </cell>
          <cell r="M4626" t="str">
            <v>0929375392</v>
          </cell>
          <cell r="N4626" t="str">
            <v>0994538351/0963236714</v>
          </cell>
          <cell r="P4626" t="str">
            <v>GUAYAQUIL</v>
          </cell>
          <cell r="Q4626" t="str">
            <v>GUAYAQUIL</v>
          </cell>
          <cell r="R4626" t="str">
            <v>GUAYAS</v>
          </cell>
          <cell r="U4626" t="str">
            <v>FLEXNETUIO_GYE</v>
          </cell>
          <cell r="V4626">
            <v>1</v>
          </cell>
          <cell r="W4626">
            <v>1</v>
          </cell>
          <cell r="X4626" t="str">
            <v>FLEXNET ECUADOR - FLEXTUENTI</v>
          </cell>
          <cell r="Y4626" t="str">
            <v>FERNANDO GUTIERREZ HILL VIA A DAULE KM 8 1/2 ENTRADA A COOPERATIVA JUAN MONTALVO</v>
          </cell>
        </row>
        <row r="4627">
          <cell r="A4627" t="str">
            <v>414462936</v>
          </cell>
          <cell r="B4627">
            <v>482658</v>
          </cell>
          <cell r="C4627" t="str">
            <v>414462936</v>
          </cell>
          <cell r="D4627" t="str">
            <v>FLEXTUENTI</v>
          </cell>
          <cell r="E4627" t="str">
            <v>DESPACHO</v>
          </cell>
          <cell r="F4627" t="str">
            <v>DERIVADO PICK UP</v>
          </cell>
          <cell r="G4627" t="str">
            <v>031080414462936</v>
          </cell>
          <cell r="H4627">
            <v>44915</v>
          </cell>
          <cell r="I4627" t="str">
            <v>ENTREGADO</v>
          </cell>
          <cell r="J4627">
            <v>44917</v>
          </cell>
          <cell r="K4627" t="str">
            <v>MODESTO ZAMBRANO</v>
          </cell>
          <cell r="L4627" t="str">
            <v>OFICINA TRAMACO CHONE</v>
          </cell>
          <cell r="M4627" t="str">
            <v>1310118912</v>
          </cell>
          <cell r="N4627" t="str">
            <v>0979094554/0939264514</v>
          </cell>
          <cell r="O4627" t="str">
            <v/>
          </cell>
          <cell r="P4627" t="str">
            <v>CHONE</v>
          </cell>
          <cell r="Q4627" t="str">
            <v>CHONE</v>
          </cell>
          <cell r="R4627" t="str">
            <v>MANABI</v>
          </cell>
          <cell r="T4627" t="str">
            <v>TRAMACO</v>
          </cell>
          <cell r="U4627" t="str">
            <v>FLEXNETUIO_PROVINCIA</v>
          </cell>
          <cell r="V4627">
            <v>1</v>
          </cell>
          <cell r="W4627">
            <v>1</v>
          </cell>
          <cell r="X4627" t="str">
            <v>FLEXNET ECUADOR - FLEXTUENTI</v>
          </cell>
          <cell r="Y4627" t="str">
            <v>CALLE 28 DE JUNIO S/N Y GARCIA MORENO ENTRADA LLANO GRANDE</v>
          </cell>
        </row>
        <row r="4628">
          <cell r="A4628" t="str">
            <v>WS414463045</v>
          </cell>
          <cell r="B4628">
            <v>482659</v>
          </cell>
          <cell r="C4628" t="str">
            <v>WS414463045</v>
          </cell>
          <cell r="D4628" t="str">
            <v>FLEXTUENTI</v>
          </cell>
          <cell r="E4628" t="str">
            <v>DESPACHO</v>
          </cell>
          <cell r="F4628" t="str">
            <v>NORMAL</v>
          </cell>
          <cell r="G4628" t="str">
            <v>031080414463045</v>
          </cell>
          <cell r="H4628">
            <v>44915</v>
          </cell>
          <cell r="I4628" t="str">
            <v>ENTREGADO</v>
          </cell>
          <cell r="J4628">
            <v>44917</v>
          </cell>
          <cell r="K4628" t="str">
            <v>Tupac Fabian Ramil Alvarado</v>
          </cell>
          <cell r="L4628" t="str">
            <v>LA AURORA AV LEON FEBRES CORDERO   MZ 22 VILLA 2 SN</v>
          </cell>
          <cell r="M4628" t="str">
            <v>0925627747</v>
          </cell>
          <cell r="N4628" t="str">
            <v>0964099651/0964099651</v>
          </cell>
          <cell r="O4628" t="str">
            <v/>
          </cell>
          <cell r="P4628" t="str">
            <v>DAULE</v>
          </cell>
          <cell r="Q4628" t="str">
            <v>DAULE</v>
          </cell>
          <cell r="R4628" t="str">
            <v>GUAYAS</v>
          </cell>
          <cell r="T4628" t="str">
            <v>TRAMACO</v>
          </cell>
          <cell r="U4628" t="str">
            <v>FLEXNETUIO_PROVINCIA</v>
          </cell>
          <cell r="V4628">
            <v>1</v>
          </cell>
          <cell r="W4628">
            <v>1</v>
          </cell>
          <cell r="X4628" t="str">
            <v>FLEXNET ECUADOR - FLEXTUENTI</v>
          </cell>
          <cell r="Y4628" t="str">
            <v>CALLE 28 DE JUNIO S/N Y GARCIA MORENO ENTRADA LLANO GRANDE</v>
          </cell>
        </row>
        <row r="4629">
          <cell r="A4629" t="str">
            <v>414449173</v>
          </cell>
          <cell r="B4629">
            <v>482603</v>
          </cell>
          <cell r="C4629" t="str">
            <v>414449173</v>
          </cell>
          <cell r="D4629" t="str">
            <v>FLEXTUENTI</v>
          </cell>
          <cell r="E4629" t="str">
            <v>DESPACHO</v>
          </cell>
          <cell r="F4629" t="str">
            <v>NORMAL</v>
          </cell>
          <cell r="G4629" t="str">
            <v>TF89810</v>
          </cell>
          <cell r="H4629">
            <v>44915</v>
          </cell>
          <cell r="I4629" t="str">
            <v>ENTREGADO</v>
          </cell>
          <cell r="J4629">
            <v>44916</v>
          </cell>
          <cell r="K4629" t="str">
            <v>Domenica Ramos</v>
          </cell>
          <cell r="L4629" t="str">
            <v>TARQUI DEMETRIO AGUILERA MANZANA 723 VILLA 14 AV FRANCISCO DE ORELLA</v>
          </cell>
          <cell r="M4629" t="str">
            <v>0956760052</v>
          </cell>
          <cell r="N4629" t="str">
            <v>0978606260/0995259090</v>
          </cell>
          <cell r="O4629" t="str">
            <v/>
          </cell>
          <cell r="P4629" t="str">
            <v>GUAYAQUIL</v>
          </cell>
          <cell r="Q4629" t="str">
            <v>GUAYAQUIL</v>
          </cell>
          <cell r="R4629" t="str">
            <v>GUAYAS</v>
          </cell>
          <cell r="T4629" t="str">
            <v>CARGO UNION</v>
          </cell>
          <cell r="U4629" t="str">
            <v>FLEXNETUIO_GYE</v>
          </cell>
          <cell r="V4629">
            <v>1</v>
          </cell>
          <cell r="W4629">
            <v>1</v>
          </cell>
          <cell r="X4629" t="str">
            <v>FLEXNET ECUADOR - FLEXTUENTI</v>
          </cell>
          <cell r="Y4629" t="str">
            <v>CALLE 28 DE JUNIO S/N Y GARCIA MORENO ENTRADA LLANO GRANDE</v>
          </cell>
        </row>
        <row r="4630">
          <cell r="A4630" t="str">
            <v>414449351</v>
          </cell>
          <cell r="B4630">
            <v>482605</v>
          </cell>
          <cell r="C4630" t="str">
            <v>414449351</v>
          </cell>
          <cell r="D4630" t="str">
            <v>FLEXTUENTI</v>
          </cell>
          <cell r="E4630" t="str">
            <v>DESPACHO</v>
          </cell>
          <cell r="F4630" t="str">
            <v>NORMAL</v>
          </cell>
          <cell r="G4630" t="str">
            <v>031080414449351</v>
          </cell>
          <cell r="H4630">
            <v>44915</v>
          </cell>
          <cell r="I4630" t="str">
            <v>ENTREGADO</v>
          </cell>
          <cell r="J4630">
            <v>44917</v>
          </cell>
          <cell r="K4630" t="str">
            <v>Oswaldo Munoz</v>
          </cell>
          <cell r="L4630" t="str">
            <v>PLAYAS  AV DEL PACIFICO MZ 23 SL16  SN O CALLEJON N</v>
          </cell>
          <cell r="M4630" t="str">
            <v>0929639623</v>
          </cell>
          <cell r="N4630" t="str">
            <v>0997532804/0997532804</v>
          </cell>
          <cell r="O4630" t="str">
            <v/>
          </cell>
          <cell r="P4630" t="str">
            <v>PLAYAS</v>
          </cell>
          <cell r="Q4630" t="str">
            <v>PLAYAS</v>
          </cell>
          <cell r="R4630" t="str">
            <v>GUAYAS</v>
          </cell>
          <cell r="T4630" t="str">
            <v>TRAMACO</v>
          </cell>
          <cell r="U4630" t="str">
            <v>FLEXNETUIO_PROVINCIA</v>
          </cell>
          <cell r="V4630">
            <v>1</v>
          </cell>
          <cell r="W4630">
            <v>1</v>
          </cell>
          <cell r="X4630" t="str">
            <v>FLEXNET ECUADOR - FLEXTUENTI</v>
          </cell>
          <cell r="Y4630" t="str">
            <v>CALLE 28 DE JUNIO S/N Y GARCIA MORENO ENTRADA LLANO GRANDE</v>
          </cell>
        </row>
        <row r="4631">
          <cell r="A4631" t="str">
            <v>414449885</v>
          </cell>
          <cell r="B4631">
            <v>482606</v>
          </cell>
          <cell r="C4631" t="str">
            <v>414449885</v>
          </cell>
          <cell r="D4631" t="str">
            <v>FLEXTUENTI</v>
          </cell>
          <cell r="E4631" t="str">
            <v>DESPACHO</v>
          </cell>
          <cell r="F4631" t="str">
            <v>EXPRESS UIO</v>
          </cell>
          <cell r="G4631" t="str">
            <v>TS8032/FT76696</v>
          </cell>
          <cell r="H4631">
            <v>44915</v>
          </cell>
          <cell r="I4631" t="str">
            <v>DEVOLUCION_EN_PROCESO</v>
          </cell>
          <cell r="J4631">
            <v>44923</v>
          </cell>
          <cell r="K4631" t="str">
            <v>KAREN YANEZ</v>
          </cell>
          <cell r="L4631" t="str">
            <v>INAQUITO AV GASPAR DE VILLAROEL SN AV PARIS</v>
          </cell>
          <cell r="M4631" t="str">
            <v>1751372630</v>
          </cell>
          <cell r="N4631" t="str">
            <v>0939035453/0999004691</v>
          </cell>
          <cell r="P4631" t="str">
            <v>QUITO</v>
          </cell>
          <cell r="Q4631" t="str">
            <v>QUITO</v>
          </cell>
          <cell r="R4631" t="str">
            <v>PICHINCHA</v>
          </cell>
          <cell r="T4631" t="str">
            <v>TRANSERVISS</v>
          </cell>
          <cell r="U4631" t="str">
            <v>FLEXNETUIO_LOCAL</v>
          </cell>
          <cell r="V4631">
            <v>1</v>
          </cell>
          <cell r="W4631">
            <v>1</v>
          </cell>
          <cell r="X4631" t="str">
            <v>FLEXNET ECUADOR - FLEXTUENTI</v>
          </cell>
          <cell r="Y4631" t="str">
            <v>CALLE 28 DE JUNIO S/N Y GARCIA MORENO ENTRADA LLANO GRANDE</v>
          </cell>
        </row>
        <row r="4632">
          <cell r="A4632" t="str">
            <v>414449939</v>
          </cell>
          <cell r="B4632">
            <v>482607</v>
          </cell>
          <cell r="C4632" t="str">
            <v>414449939</v>
          </cell>
          <cell r="D4632" t="str">
            <v>FLEXTUENTI</v>
          </cell>
          <cell r="E4632" t="str">
            <v>DESPACHO</v>
          </cell>
          <cell r="F4632" t="str">
            <v>NORMAL</v>
          </cell>
          <cell r="G4632" t="str">
            <v>FT76154</v>
          </cell>
          <cell r="H4632">
            <v>44915</v>
          </cell>
          <cell r="I4632" t="str">
            <v>ENTREGADO</v>
          </cell>
          <cell r="J4632">
            <v>44916</v>
          </cell>
          <cell r="K4632" t="str">
            <v>LOURDES ALEXANDRA PILLAJO</v>
          </cell>
          <cell r="L4632" t="str">
            <v>CONOCOTO AV JUAN MONTALVO   E8 69 E8F</v>
          </cell>
          <cell r="M4632" t="str">
            <v>1714950241</v>
          </cell>
          <cell r="N4632" t="str">
            <v>0962827697/0962827697</v>
          </cell>
          <cell r="O4632" t="str">
            <v/>
          </cell>
          <cell r="P4632" t="str">
            <v>QUITO</v>
          </cell>
          <cell r="Q4632" t="str">
            <v>QUITO</v>
          </cell>
          <cell r="R4632" t="str">
            <v>PICHINCHA</v>
          </cell>
          <cell r="T4632" t="str">
            <v>FLEXTRANS UIO</v>
          </cell>
          <cell r="U4632" t="str">
            <v>FLEXNETUIO_LOCAL</v>
          </cell>
          <cell r="V4632">
            <v>1</v>
          </cell>
          <cell r="W4632">
            <v>1</v>
          </cell>
          <cell r="X4632" t="str">
            <v>FLEXNET ECUADOR - FLEXTUENTI</v>
          </cell>
          <cell r="Y4632" t="str">
            <v>CALLE 28 DE JUNIO S/N Y GARCIA MORENO ENTRADA LLANO GRANDE</v>
          </cell>
        </row>
        <row r="4633">
          <cell r="A4633" t="str">
            <v>414450079</v>
          </cell>
          <cell r="B4633">
            <v>482608</v>
          </cell>
          <cell r="C4633" t="str">
            <v>414450079</v>
          </cell>
          <cell r="D4633" t="str">
            <v>FLEXTUENTI</v>
          </cell>
          <cell r="E4633" t="str">
            <v>DESPACHO</v>
          </cell>
          <cell r="F4633" t="str">
            <v>NORMAL</v>
          </cell>
          <cell r="G4633" t="str">
            <v>031080414450079</v>
          </cell>
          <cell r="H4633">
            <v>44915</v>
          </cell>
          <cell r="I4633" t="str">
            <v>ENTREGADO</v>
          </cell>
          <cell r="J4633">
            <v>44916</v>
          </cell>
          <cell r="K4633" t="str">
            <v>Rafael Hernandez</v>
          </cell>
          <cell r="L4633" t="str">
            <v>LA MATRIZ (CO)  CALLE EUCLIDES SALAZAR CASA 45  CALLE JUAN JOSE VILACRESES</v>
          </cell>
          <cell r="M4633" t="str">
            <v>1758137911</v>
          </cell>
          <cell r="N4633" t="str">
            <v>0993533541/0993533541</v>
          </cell>
          <cell r="O4633" t="str">
            <v/>
          </cell>
          <cell r="P4633" t="str">
            <v>LATACUNGA</v>
          </cell>
          <cell r="Q4633" t="str">
            <v>LATACUNGA</v>
          </cell>
          <cell r="R4633" t="str">
            <v>COTOPAXI</v>
          </cell>
          <cell r="T4633" t="str">
            <v>TRAMACO</v>
          </cell>
          <cell r="U4633" t="str">
            <v>FLEXNETUIO_PROVINCIA</v>
          </cell>
          <cell r="V4633">
            <v>1</v>
          </cell>
          <cell r="W4633">
            <v>1</v>
          </cell>
          <cell r="X4633" t="str">
            <v>FLEXNET ECUADOR - FLEXTUENTI</v>
          </cell>
          <cell r="Y4633" t="str">
            <v>CALLE 28 DE JUNIO S/N Y GARCIA MORENO ENTRADA LLANO GRANDE</v>
          </cell>
        </row>
        <row r="4634">
          <cell r="A4634" t="str">
            <v>414450080</v>
          </cell>
          <cell r="B4634">
            <v>482609</v>
          </cell>
          <cell r="C4634" t="str">
            <v>414450080</v>
          </cell>
          <cell r="D4634" t="str">
            <v>FLEXTUENTI</v>
          </cell>
          <cell r="E4634" t="str">
            <v>DESPACHO</v>
          </cell>
          <cell r="F4634" t="str">
            <v>NORMAL</v>
          </cell>
          <cell r="G4634" t="str">
            <v>031080414450080</v>
          </cell>
          <cell r="H4634">
            <v>44915</v>
          </cell>
          <cell r="I4634" t="str">
            <v>ENTREGADO</v>
          </cell>
          <cell r="J4634">
            <v>44917</v>
          </cell>
          <cell r="K4634" t="str">
            <v>Luis Merizalde torres</v>
          </cell>
          <cell r="L4634" t="str">
            <v>VALLE (LO) AV 8 DE DICIEMBRE N02 55 CALLE DIEGO NOBOA</v>
          </cell>
          <cell r="M4634" t="str">
            <v>1105199507</v>
          </cell>
          <cell r="N4634" t="str">
            <v>0939409423/0983001190</v>
          </cell>
          <cell r="O4634" t="str">
            <v/>
          </cell>
          <cell r="P4634" t="str">
            <v>LOJA</v>
          </cell>
          <cell r="Q4634" t="str">
            <v>LOJA</v>
          </cell>
          <cell r="R4634" t="str">
            <v>LOJA</v>
          </cell>
          <cell r="T4634" t="str">
            <v>TRAMACO</v>
          </cell>
          <cell r="U4634" t="str">
            <v>FLEXNETUIO_PROVINCIA</v>
          </cell>
          <cell r="V4634">
            <v>1</v>
          </cell>
          <cell r="W4634">
            <v>1</v>
          </cell>
          <cell r="X4634" t="str">
            <v>FLEXNET ECUADOR - FLEXTUENTI</v>
          </cell>
          <cell r="Y4634" t="str">
            <v>CALLE 28 DE JUNIO S/N Y GARCIA MORENO ENTRADA LLANO GRANDE</v>
          </cell>
        </row>
        <row r="4635">
          <cell r="A4635" t="str">
            <v>414450081</v>
          </cell>
          <cell r="B4635">
            <v>482610</v>
          </cell>
          <cell r="C4635" t="str">
            <v>414450081</v>
          </cell>
          <cell r="D4635" t="str">
            <v>FLEXTUENTI</v>
          </cell>
          <cell r="E4635" t="str">
            <v>DESPACHO</v>
          </cell>
          <cell r="F4635" t="str">
            <v>NORMAL</v>
          </cell>
          <cell r="G4635" t="str">
            <v>031080414450081</v>
          </cell>
          <cell r="H4635">
            <v>44915</v>
          </cell>
          <cell r="I4635" t="str">
            <v>ENTREGADO</v>
          </cell>
          <cell r="J4635">
            <v>44922</v>
          </cell>
          <cell r="K4635" t="str">
            <v>Alex Fabian Palacios Carranza</v>
          </cell>
          <cell r="L4635" t="str">
            <v>QUERO  AV 17 DE ABRIL SN  CALLE GARCIA MORENO</v>
          </cell>
          <cell r="M4635" t="str">
            <v>1803653953</v>
          </cell>
          <cell r="N4635" t="str">
            <v>0984585111/0992389422</v>
          </cell>
          <cell r="O4635" t="str">
            <v/>
          </cell>
          <cell r="P4635" t="str">
            <v>QUERO</v>
          </cell>
          <cell r="Q4635" t="str">
            <v>QUERO</v>
          </cell>
          <cell r="R4635" t="str">
            <v>TUNGURAHUA</v>
          </cell>
          <cell r="T4635" t="str">
            <v>TRAMACO</v>
          </cell>
          <cell r="U4635" t="str">
            <v>FLEXNETUIO_PROVINCIA</v>
          </cell>
          <cell r="V4635">
            <v>1</v>
          </cell>
          <cell r="W4635">
            <v>1</v>
          </cell>
          <cell r="X4635" t="str">
            <v>FLEXNET ECUADOR - FLEXTUENTI</v>
          </cell>
          <cell r="Y4635" t="str">
            <v>CALLE 28 DE JUNIO S/N Y GARCIA MORENO ENTRADA LLANO GRANDE</v>
          </cell>
        </row>
        <row r="4636">
          <cell r="A4636" t="str">
            <v>414450082</v>
          </cell>
          <cell r="B4636">
            <v>482611</v>
          </cell>
          <cell r="C4636" t="str">
            <v>414450082</v>
          </cell>
          <cell r="D4636" t="str">
            <v>FLEXTUENTI</v>
          </cell>
          <cell r="E4636" t="str">
            <v>DESPACHO</v>
          </cell>
          <cell r="F4636" t="str">
            <v>NORMAL</v>
          </cell>
          <cell r="G4636" t="str">
            <v>031080414450082</v>
          </cell>
          <cell r="H4636">
            <v>44915</v>
          </cell>
          <cell r="I4636" t="str">
            <v>ENTREGADO</v>
          </cell>
          <cell r="J4636">
            <v>44916</v>
          </cell>
          <cell r="K4636" t="str">
            <v>Tiffany Marilyn Leiva Indio</v>
          </cell>
          <cell r="L4636" t="str">
            <v>EL GUABO AV SUCRE  MANZANA 634 SOLAR 14  LUIS AGUILAR</v>
          </cell>
          <cell r="M4636" t="str">
            <v>0917458242</v>
          </cell>
          <cell r="N4636" t="str">
            <v>0969169999/0963078073</v>
          </cell>
          <cell r="O4636" t="str">
            <v/>
          </cell>
          <cell r="P4636" t="str">
            <v>EL GUABO</v>
          </cell>
          <cell r="Q4636" t="str">
            <v>EL GUABO</v>
          </cell>
          <cell r="R4636" t="str">
            <v>EL ORO</v>
          </cell>
          <cell r="T4636" t="str">
            <v>TRAMACO</v>
          </cell>
          <cell r="U4636" t="str">
            <v>FLEXNETUIO_PROVINCIA</v>
          </cell>
          <cell r="V4636">
            <v>1</v>
          </cell>
          <cell r="W4636">
            <v>1</v>
          </cell>
          <cell r="X4636" t="str">
            <v>FLEXNET ECUADOR - FLEXTUENTI</v>
          </cell>
          <cell r="Y4636" t="str">
            <v>CALLE 28 DE JUNIO S/N Y GARCIA MORENO ENTRADA LLANO GRANDE</v>
          </cell>
        </row>
        <row r="4637">
          <cell r="A4637" t="str">
            <v>414450121</v>
          </cell>
          <cell r="B4637">
            <v>482612</v>
          </cell>
          <cell r="C4637" t="str">
            <v>414450121</v>
          </cell>
          <cell r="D4637" t="str">
            <v>FLEXTUENTI</v>
          </cell>
          <cell r="E4637" t="str">
            <v>DESPACHO</v>
          </cell>
          <cell r="F4637" t="str">
            <v>NORMAL</v>
          </cell>
          <cell r="G4637" t="str">
            <v>031080414450121</v>
          </cell>
          <cell r="H4637">
            <v>44915</v>
          </cell>
          <cell r="I4637" t="str">
            <v>ENTREGADO</v>
          </cell>
          <cell r="J4637">
            <v>44922</v>
          </cell>
          <cell r="K4637" t="str">
            <v>Deiby Mero</v>
          </cell>
          <cell r="L4637" t="str">
            <v>JARAMIJO CALLE  A SN  CALLEJON FB</v>
          </cell>
          <cell r="M4637" t="str">
            <v>2450865817</v>
          </cell>
          <cell r="N4637" t="str">
            <v>0985512716/0996231210</v>
          </cell>
          <cell r="O4637" t="str">
            <v/>
          </cell>
          <cell r="P4637" t="str">
            <v>JARAMIJO</v>
          </cell>
          <cell r="Q4637" t="str">
            <v>JARAMIJO</v>
          </cell>
          <cell r="R4637" t="str">
            <v>MANABI</v>
          </cell>
          <cell r="T4637" t="str">
            <v>TRAMACO</v>
          </cell>
          <cell r="U4637" t="str">
            <v>FLEXNETUIO_PROVINCIA</v>
          </cell>
          <cell r="V4637">
            <v>1</v>
          </cell>
          <cell r="W4637">
            <v>1</v>
          </cell>
          <cell r="X4637" t="str">
            <v>FLEXNET ECUADOR - FLEXTUENTI</v>
          </cell>
          <cell r="Y4637" t="str">
            <v>CALLE 28 DE JUNIO S/N Y GARCIA MORENO ENTRADA LLANO GRANDE</v>
          </cell>
        </row>
        <row r="4638">
          <cell r="A4638" t="str">
            <v>414450122</v>
          </cell>
          <cell r="B4638">
            <v>482613</v>
          </cell>
          <cell r="C4638" t="str">
            <v>414450122</v>
          </cell>
          <cell r="D4638" t="str">
            <v>FLEXTUENTI</v>
          </cell>
          <cell r="E4638" t="str">
            <v>DESPACHO</v>
          </cell>
          <cell r="F4638" t="str">
            <v>NORMAL</v>
          </cell>
          <cell r="G4638" t="str">
            <v>FT76167</v>
          </cell>
          <cell r="H4638">
            <v>44915</v>
          </cell>
          <cell r="I4638" t="str">
            <v>ENTREGADO</v>
          </cell>
          <cell r="J4638">
            <v>44916</v>
          </cell>
          <cell r="K4638" t="str">
            <v>Carlos Milton Mancheno</v>
          </cell>
          <cell r="L4638" t="str">
            <v>LA MAGDALENA CALLE CARANQUI  OE6 223  PINTAG</v>
          </cell>
          <cell r="M4638" t="str">
            <v>1711405306</v>
          </cell>
          <cell r="N4638" t="str">
            <v>0968587758/0995569605</v>
          </cell>
          <cell r="O4638" t="str">
            <v/>
          </cell>
          <cell r="P4638" t="str">
            <v>QUITO</v>
          </cell>
          <cell r="Q4638" t="str">
            <v>QUITO</v>
          </cell>
          <cell r="R4638" t="str">
            <v>PICHINCHA</v>
          </cell>
          <cell r="U4638" t="str">
            <v>FLEXNETUIO_LOCAL</v>
          </cell>
          <cell r="V4638">
            <v>1</v>
          </cell>
          <cell r="W4638">
            <v>1</v>
          </cell>
          <cell r="X4638" t="str">
            <v>FLEXNET ECUADOR - FLEXTUENTI</v>
          </cell>
          <cell r="Y4638" t="str">
            <v>CALLE 28 DE JUNIO S/N Y GARCIA MORENO ENTRADA LLANO GRANDE</v>
          </cell>
        </row>
        <row r="4639">
          <cell r="A4639" t="str">
            <v>414450123</v>
          </cell>
          <cell r="B4639">
            <v>482614</v>
          </cell>
          <cell r="C4639" t="str">
            <v>414450123</v>
          </cell>
          <cell r="D4639" t="str">
            <v>FLEXTUENTI</v>
          </cell>
          <cell r="E4639" t="str">
            <v>DESPACHO</v>
          </cell>
          <cell r="F4639" t="str">
            <v>NORMAL</v>
          </cell>
          <cell r="G4639" t="str">
            <v>FT76166</v>
          </cell>
          <cell r="H4639">
            <v>44915</v>
          </cell>
          <cell r="I4639" t="str">
            <v>ENTREGADO</v>
          </cell>
          <cell r="J4639">
            <v>44917</v>
          </cell>
          <cell r="K4639" t="str">
            <v>Jordy Santamaria</v>
          </cell>
          <cell r="L4639" t="str">
            <v>SAN ANTONIO HUAMBUCARA CASA 44  EL ARENA</v>
          </cell>
          <cell r="M4639" t="str">
            <v>1754201190</v>
          </cell>
          <cell r="N4639" t="str">
            <v>0983859551/0999834324</v>
          </cell>
          <cell r="O4639" t="str">
            <v/>
          </cell>
          <cell r="P4639" t="str">
            <v>QUITO</v>
          </cell>
          <cell r="Q4639" t="str">
            <v>QUITO</v>
          </cell>
          <cell r="R4639" t="str">
            <v>PICHINCHA</v>
          </cell>
          <cell r="T4639" t="str">
            <v>FLEXTRANS UIO</v>
          </cell>
          <cell r="U4639" t="str">
            <v>FLEXNETUIO_LOCAL</v>
          </cell>
          <cell r="V4639">
            <v>1</v>
          </cell>
          <cell r="W4639">
            <v>1</v>
          </cell>
          <cell r="X4639" t="str">
            <v>FLEXNET ECUADOR - FLEXTUENTI</v>
          </cell>
          <cell r="Y4639" t="str">
            <v>CALLE 28 DE JUNIO S/N Y GARCIA MORENO ENTRADA LLANO GRANDE</v>
          </cell>
        </row>
        <row r="4640">
          <cell r="A4640" t="str">
            <v>414450124</v>
          </cell>
          <cell r="B4640">
            <v>482615</v>
          </cell>
          <cell r="C4640" t="str">
            <v>414450124</v>
          </cell>
          <cell r="D4640" t="str">
            <v>FLEXTUENTI</v>
          </cell>
          <cell r="E4640" t="str">
            <v>DESPACHO</v>
          </cell>
          <cell r="F4640" t="str">
            <v>NORMAL</v>
          </cell>
          <cell r="G4640" t="str">
            <v>FT76165</v>
          </cell>
          <cell r="H4640">
            <v>44915</v>
          </cell>
          <cell r="I4640" t="str">
            <v>ENTREGADO</v>
          </cell>
          <cell r="J4640">
            <v>44916</v>
          </cell>
          <cell r="K4640" t="str">
            <v>Rebeca Daniela Villarreal Morillo</v>
          </cell>
          <cell r="L4640" t="str">
            <v>CHILLOGALLO  CALLE CURACA CASA 93  SN O  CALLE S43E</v>
          </cell>
          <cell r="M4640" t="str">
            <v>1753684644</v>
          </cell>
          <cell r="N4640" t="str">
            <v>0961045983/0987568757</v>
          </cell>
          <cell r="O4640" t="str">
            <v/>
          </cell>
          <cell r="P4640" t="str">
            <v>QUITO</v>
          </cell>
          <cell r="Q4640" t="str">
            <v>QUITO</v>
          </cell>
          <cell r="R4640" t="str">
            <v>PICHINCHA</v>
          </cell>
          <cell r="U4640" t="str">
            <v>FLEXNETUIO_LOCAL</v>
          </cell>
          <cell r="V4640">
            <v>1</v>
          </cell>
          <cell r="W4640">
            <v>1</v>
          </cell>
          <cell r="X4640" t="str">
            <v>FLEXNET ECUADOR - FLEXTUENTI</v>
          </cell>
          <cell r="Y4640" t="str">
            <v>CALLE 28 DE JUNIO S/N Y GARCIA MORENO ENTRADA LLANO GRANDE</v>
          </cell>
        </row>
        <row r="4641">
          <cell r="A4641" t="str">
            <v>414450132</v>
          </cell>
          <cell r="B4641">
            <v>482616</v>
          </cell>
          <cell r="C4641" t="str">
            <v>414450132</v>
          </cell>
          <cell r="D4641" t="str">
            <v>FLEXTUENTI</v>
          </cell>
          <cell r="E4641" t="str">
            <v>DESPACHO</v>
          </cell>
          <cell r="F4641" t="str">
            <v>NORMAL</v>
          </cell>
          <cell r="G4641" t="str">
            <v>TF89807</v>
          </cell>
          <cell r="H4641">
            <v>44915</v>
          </cell>
          <cell r="I4641" t="str">
            <v>ENTREGADO</v>
          </cell>
          <cell r="J4641">
            <v>44916</v>
          </cell>
          <cell r="K4641" t="str">
            <v>Alan Richar Centeno Vargas</v>
          </cell>
          <cell r="L4641" t="str">
            <v>TARQUI AV JOSE MARIA EGAS MNZ 439F VILLA 10 6TO PEATONAL 3 NE</v>
          </cell>
          <cell r="M4641" t="str">
            <v>0953570652</v>
          </cell>
          <cell r="N4641" t="str">
            <v>0963621563/0963621563</v>
          </cell>
          <cell r="O4641" t="str">
            <v/>
          </cell>
          <cell r="P4641" t="str">
            <v>GUAYAQUIL</v>
          </cell>
          <cell r="Q4641" t="str">
            <v>GUAYAQUIL</v>
          </cell>
          <cell r="R4641" t="str">
            <v>GUAYAS</v>
          </cell>
          <cell r="T4641" t="str">
            <v>CARGO UNION</v>
          </cell>
          <cell r="U4641" t="str">
            <v>FLEXNETUIO_GYE</v>
          </cell>
          <cell r="V4641">
            <v>1</v>
          </cell>
          <cell r="W4641">
            <v>1</v>
          </cell>
          <cell r="X4641" t="str">
            <v>FLEXNET ECUADOR - FLEXTUENTI</v>
          </cell>
          <cell r="Y4641" t="str">
            <v>CALLE 28 DE JUNIO S/N Y GARCIA MORENO ENTRADA LLANO GRANDE</v>
          </cell>
        </row>
        <row r="4642">
          <cell r="A4642" t="str">
            <v>414450133</v>
          </cell>
          <cell r="B4642">
            <v>482617</v>
          </cell>
          <cell r="C4642" t="str">
            <v>414450133</v>
          </cell>
          <cell r="D4642" t="str">
            <v>FLEXTUENTI</v>
          </cell>
          <cell r="E4642" t="str">
            <v>DESPACHO</v>
          </cell>
          <cell r="F4642" t="str">
            <v>NORMAL</v>
          </cell>
          <cell r="G4642" t="str">
            <v>031080414450133</v>
          </cell>
          <cell r="H4642">
            <v>44915</v>
          </cell>
          <cell r="I4642" t="str">
            <v>ENTREGADO</v>
          </cell>
          <cell r="J4642">
            <v>44917</v>
          </cell>
          <cell r="K4642" t="str">
            <v>LilIbeth Ernestina Intriago Diaz</v>
          </cell>
          <cell r="L4642" t="str">
            <v>TOSAGUA PADRE GAERAN VARTOLI SN EL MAESTRO</v>
          </cell>
          <cell r="M4642" t="str">
            <v>1310430655</v>
          </cell>
          <cell r="N4642" t="str">
            <v>0989788724/0990028145</v>
          </cell>
          <cell r="O4642" t="str">
            <v/>
          </cell>
          <cell r="P4642" t="str">
            <v>TOSAGUA</v>
          </cell>
          <cell r="Q4642" t="str">
            <v>TOSAGUA</v>
          </cell>
          <cell r="R4642" t="str">
            <v>MANABI</v>
          </cell>
          <cell r="T4642" t="str">
            <v>TRAMACO</v>
          </cell>
          <cell r="U4642" t="str">
            <v>FLEXNETUIO_PROVINCIA</v>
          </cell>
          <cell r="V4642">
            <v>1</v>
          </cell>
          <cell r="W4642">
            <v>1</v>
          </cell>
          <cell r="X4642" t="str">
            <v>FLEXNET ECUADOR - FLEXTUENTI</v>
          </cell>
          <cell r="Y4642" t="str">
            <v>CALLE 28 DE JUNIO S/N Y GARCIA MORENO ENTRADA LLANO GRANDE</v>
          </cell>
        </row>
        <row r="4643">
          <cell r="A4643" t="str">
            <v>414450189</v>
          </cell>
          <cell r="B4643">
            <v>482618</v>
          </cell>
          <cell r="C4643" t="str">
            <v>414450189</v>
          </cell>
          <cell r="D4643" t="str">
            <v>FLEXTUENTI</v>
          </cell>
          <cell r="E4643" t="str">
            <v>DESPACHO</v>
          </cell>
          <cell r="F4643" t="str">
            <v>NORMAL</v>
          </cell>
          <cell r="G4643" t="str">
            <v>FT76164</v>
          </cell>
          <cell r="H4643">
            <v>44915</v>
          </cell>
          <cell r="I4643" t="str">
            <v>ENTREGADO</v>
          </cell>
          <cell r="J4643">
            <v>44916</v>
          </cell>
          <cell r="K4643" t="str">
            <v>Lorena c Cevallos</v>
          </cell>
          <cell r="L4643" t="str">
            <v>CUMBAYA  CALLE ISIDRO AYORA SN  CALLE PRADO VERDE</v>
          </cell>
          <cell r="M4643" t="str">
            <v>1713694477</v>
          </cell>
          <cell r="N4643" t="str">
            <v>0997263612/0997129360</v>
          </cell>
          <cell r="O4643" t="str">
            <v/>
          </cell>
          <cell r="P4643" t="str">
            <v>QUITO</v>
          </cell>
          <cell r="Q4643" t="str">
            <v>QUITO</v>
          </cell>
          <cell r="R4643" t="str">
            <v>PICHINCHA</v>
          </cell>
          <cell r="T4643" t="str">
            <v>FLEXTRANS UIO</v>
          </cell>
          <cell r="U4643" t="str">
            <v>FLEXNETUIO_LOCAL</v>
          </cell>
          <cell r="V4643">
            <v>1</v>
          </cell>
          <cell r="W4643">
            <v>1</v>
          </cell>
          <cell r="X4643" t="str">
            <v>FLEXNET ECUADOR - FLEXTUENTI</v>
          </cell>
          <cell r="Y4643" t="str">
            <v>CALLE 28 DE JUNIO S/N Y GARCIA MORENO ENTRADA LLANO GRANDE</v>
          </cell>
        </row>
        <row r="4644">
          <cell r="A4644" t="str">
            <v>414450324</v>
          </cell>
          <cell r="B4644">
            <v>482619</v>
          </cell>
          <cell r="C4644" t="str">
            <v>414450324</v>
          </cell>
          <cell r="D4644" t="str">
            <v>FLEXTUENTI</v>
          </cell>
          <cell r="E4644" t="str">
            <v>DESPACHO</v>
          </cell>
          <cell r="F4644" t="str">
            <v>DERIVADO PICK UP</v>
          </cell>
          <cell r="G4644" t="str">
            <v>031080414450324</v>
          </cell>
          <cell r="H4644">
            <v>44915</v>
          </cell>
          <cell r="I4644" t="str">
            <v>ENTREGADO</v>
          </cell>
          <cell r="J4644">
            <v>44916</v>
          </cell>
          <cell r="K4644" t="str">
            <v>Joseph Michael Valero Rodriguez</v>
          </cell>
          <cell r="L4644" t="str">
            <v>OFICINA TRAMACO LA LIBERTAD</v>
          </cell>
          <cell r="M4644" t="str">
            <v>2400080202</v>
          </cell>
          <cell r="N4644" t="str">
            <v>0960704191/0960704191</v>
          </cell>
          <cell r="O4644" t="str">
            <v/>
          </cell>
          <cell r="P4644" t="str">
            <v>LA LIBERTAD</v>
          </cell>
          <cell r="Q4644" t="str">
            <v>LA LIBERTAD</v>
          </cell>
          <cell r="R4644" t="str">
            <v>SANTA ELENA</v>
          </cell>
          <cell r="T4644" t="str">
            <v>TRAMACO</v>
          </cell>
          <cell r="U4644" t="str">
            <v>FLEXNETUIO_PROVINCIA</v>
          </cell>
          <cell r="V4644">
            <v>1</v>
          </cell>
          <cell r="W4644">
            <v>1</v>
          </cell>
          <cell r="X4644" t="str">
            <v>FLEXNET ECUADOR - FLEXTUENTI</v>
          </cell>
          <cell r="Y4644" t="str">
            <v>CALLE 28 DE JUNIO S/N Y GARCIA MORENO ENTRADA LLANO GRANDE</v>
          </cell>
        </row>
        <row r="4645">
          <cell r="A4645" t="str">
            <v>414450378</v>
          </cell>
          <cell r="B4645">
            <v>482620</v>
          </cell>
          <cell r="C4645" t="str">
            <v>414450378</v>
          </cell>
          <cell r="D4645" t="str">
            <v>FLEXTUENTI</v>
          </cell>
          <cell r="E4645" t="str">
            <v>DESPACHO</v>
          </cell>
          <cell r="F4645" t="str">
            <v>NORMAL</v>
          </cell>
          <cell r="G4645" t="str">
            <v>TF89811</v>
          </cell>
          <cell r="H4645">
            <v>44915</v>
          </cell>
          <cell r="I4645" t="str">
            <v>ENTREGADO</v>
          </cell>
          <cell r="J4645">
            <v>44916</v>
          </cell>
          <cell r="K4645" t="str">
            <v>Vicente hugo Vera bazurto</v>
          </cell>
          <cell r="L4645" t="str">
            <v>SAMBORONDON  CALLE DEL PUENTE SLR F13 CALLE SEGUNDA</v>
          </cell>
          <cell r="M4645" t="str">
            <v>0902301860</v>
          </cell>
          <cell r="N4645" t="str">
            <v>0959778896/0978896835</v>
          </cell>
          <cell r="O4645" t="str">
            <v/>
          </cell>
          <cell r="P4645" t="str">
            <v>SAMBORONDON</v>
          </cell>
          <cell r="Q4645" t="str">
            <v>SAMBORONDON</v>
          </cell>
          <cell r="R4645" t="str">
            <v>GUAYAS</v>
          </cell>
          <cell r="T4645" t="str">
            <v>CARGO UNION</v>
          </cell>
          <cell r="U4645" t="str">
            <v>FLEXNETUIO_GYE</v>
          </cell>
          <cell r="V4645">
            <v>1</v>
          </cell>
          <cell r="W4645">
            <v>1</v>
          </cell>
          <cell r="X4645" t="str">
            <v>FLEXNET ECUADOR - FLEXTUENTI</v>
          </cell>
          <cell r="Y4645" t="str">
            <v>CALLE 28 DE JUNIO S/N Y GARCIA MORENO ENTRADA LLANO GRANDE</v>
          </cell>
        </row>
        <row r="4646">
          <cell r="A4646" t="str">
            <v>414450385</v>
          </cell>
          <cell r="B4646">
            <v>482621</v>
          </cell>
          <cell r="C4646" t="str">
            <v>414450385</v>
          </cell>
          <cell r="D4646" t="str">
            <v>FLEXTUENTI</v>
          </cell>
          <cell r="E4646" t="str">
            <v>DESPACHO</v>
          </cell>
          <cell r="F4646" t="str">
            <v>NORMAL</v>
          </cell>
          <cell r="G4646" t="str">
            <v>TF89805</v>
          </cell>
          <cell r="H4646">
            <v>44915</v>
          </cell>
          <cell r="I4646" t="str">
            <v>ENTREGADO</v>
          </cell>
          <cell r="J4646">
            <v>44916</v>
          </cell>
          <cell r="K4646" t="str">
            <v>Vicente hugo Vera basurto</v>
          </cell>
          <cell r="L4646" t="str">
            <v>SAMBORONDON  CALLE DEL PUENTE SLR F 13 CALLE SEGUNDA</v>
          </cell>
          <cell r="M4646" t="str">
            <v>0902301860</v>
          </cell>
          <cell r="N4646" t="str">
            <v>0996106465/0978896835</v>
          </cell>
          <cell r="O4646" t="str">
            <v/>
          </cell>
          <cell r="P4646" t="str">
            <v>SAMBORONDON</v>
          </cell>
          <cell r="Q4646" t="str">
            <v>SAMBORONDON</v>
          </cell>
          <cell r="R4646" t="str">
            <v>GUAYAS</v>
          </cell>
          <cell r="T4646" t="str">
            <v>CARGO UNION</v>
          </cell>
          <cell r="U4646" t="str">
            <v>FLEXNETUIO_GYE</v>
          </cell>
          <cell r="V4646">
            <v>1</v>
          </cell>
          <cell r="W4646">
            <v>1</v>
          </cell>
          <cell r="X4646" t="str">
            <v>FLEXNET ECUADOR - FLEXTUENTI</v>
          </cell>
          <cell r="Y4646" t="str">
            <v>CALLE 28 DE JUNIO S/N Y GARCIA MORENO ENTRADA LLANO GRANDE</v>
          </cell>
        </row>
        <row r="4647">
          <cell r="A4647" t="str">
            <v>414450395</v>
          </cell>
          <cell r="B4647">
            <v>482622</v>
          </cell>
          <cell r="C4647" t="str">
            <v>414450395</v>
          </cell>
          <cell r="D4647" t="str">
            <v>FLEXTUENTI</v>
          </cell>
          <cell r="E4647" t="str">
            <v>DESPACHO</v>
          </cell>
          <cell r="F4647" t="str">
            <v>EXPRESS UIO</v>
          </cell>
          <cell r="G4647" t="str">
            <v>EC5916</v>
          </cell>
          <cell r="H4647">
            <v>44915</v>
          </cell>
          <cell r="I4647" t="str">
            <v>ENTREGADO</v>
          </cell>
          <cell r="J4647">
            <v>44915</v>
          </cell>
          <cell r="K4647" t="str">
            <v>Aurimar Perez</v>
          </cell>
          <cell r="L4647" t="str">
            <v>CARCELEN CALLE JUAN CAMPOZANO  N81 121 JAIME ROLDOS AGUILERA</v>
          </cell>
          <cell r="M4647" t="str">
            <v>0966136632</v>
          </cell>
          <cell r="N4647" t="str">
            <v>0961130693/0961499444</v>
          </cell>
          <cell r="O4647" t="str">
            <v/>
          </cell>
          <cell r="P4647" t="str">
            <v>QUITO</v>
          </cell>
          <cell r="Q4647" t="str">
            <v>QUITO</v>
          </cell>
          <cell r="R4647" t="str">
            <v>PICHINCHA</v>
          </cell>
          <cell r="T4647" t="str">
            <v>EXPRESSCON</v>
          </cell>
          <cell r="U4647" t="str">
            <v>FLEXNETUIO_LOCAL</v>
          </cell>
          <cell r="V4647">
            <v>1</v>
          </cell>
          <cell r="W4647">
            <v>1</v>
          </cell>
          <cell r="X4647" t="str">
            <v>FLEXNET ECUADOR - FLEXTUENTI</v>
          </cell>
          <cell r="Y4647" t="str">
            <v>CALLE 28 DE JUNIO S/N Y GARCIA MORENO ENTRADA LLANO GRANDE</v>
          </cell>
        </row>
        <row r="4648">
          <cell r="A4648" t="str">
            <v>414450397</v>
          </cell>
          <cell r="B4648">
            <v>482623</v>
          </cell>
          <cell r="C4648" t="str">
            <v>414450397</v>
          </cell>
          <cell r="D4648" t="str">
            <v>FLEXTUENTI</v>
          </cell>
          <cell r="E4648" t="str">
            <v>DESPACHO</v>
          </cell>
          <cell r="F4648" t="str">
            <v>NORMAL</v>
          </cell>
          <cell r="G4648" t="str">
            <v>FT76163</v>
          </cell>
          <cell r="H4648">
            <v>44915</v>
          </cell>
          <cell r="I4648" t="str">
            <v>ENTREGADO</v>
          </cell>
          <cell r="J4648">
            <v>44917</v>
          </cell>
          <cell r="K4648" t="str">
            <v>Juan Carlos Males</v>
          </cell>
          <cell r="L4648" t="str">
            <v>SAN ANTONIO  CALLE MUSEO SOLAR SN E1D</v>
          </cell>
          <cell r="M4648" t="str">
            <v>1004650170</v>
          </cell>
          <cell r="N4648" t="str">
            <v>0986734348/0990822850</v>
          </cell>
          <cell r="O4648" t="str">
            <v/>
          </cell>
          <cell r="P4648" t="str">
            <v>QUITO</v>
          </cell>
          <cell r="Q4648" t="str">
            <v>QUITO</v>
          </cell>
          <cell r="R4648" t="str">
            <v>PICHINCHA</v>
          </cell>
          <cell r="T4648" t="str">
            <v>FLEXTRANS UIO</v>
          </cell>
          <cell r="U4648" t="str">
            <v>FLEXNETUIO_LOCAL</v>
          </cell>
          <cell r="V4648">
            <v>1</v>
          </cell>
          <cell r="W4648">
            <v>1</v>
          </cell>
          <cell r="X4648" t="str">
            <v>FLEXNET ECUADOR - FLEXTUENTI</v>
          </cell>
          <cell r="Y4648" t="str">
            <v>CALLE 28 DE JUNIO S/N Y GARCIA MORENO ENTRADA LLANO GRANDE</v>
          </cell>
        </row>
        <row r="4649">
          <cell r="A4649" t="str">
            <v>414450453</v>
          </cell>
          <cell r="B4649">
            <v>482624</v>
          </cell>
          <cell r="C4649" t="str">
            <v>414450453</v>
          </cell>
          <cell r="D4649" t="str">
            <v>FLEXTUENTI</v>
          </cell>
          <cell r="E4649" t="str">
            <v>DESPACHO</v>
          </cell>
          <cell r="F4649" t="str">
            <v>EXPRESS UIO</v>
          </cell>
          <cell r="G4649" t="str">
            <v>EC5917</v>
          </cell>
          <cell r="H4649">
            <v>44915</v>
          </cell>
          <cell r="I4649" t="str">
            <v>ENTREGADO</v>
          </cell>
          <cell r="J4649">
            <v>44916</v>
          </cell>
          <cell r="K4649" t="str">
            <v>Roberto Morales</v>
          </cell>
          <cell r="L4649" t="str">
            <v>COTOCOLLAO CALLE DE LOS EUCALIPTOS  OE4 04 DE LOS CIRUELOS</v>
          </cell>
          <cell r="M4649" t="str">
            <v>1712692167</v>
          </cell>
          <cell r="N4649" t="str">
            <v>0983629433/0997937052</v>
          </cell>
          <cell r="O4649" t="str">
            <v/>
          </cell>
          <cell r="P4649" t="str">
            <v>QUITO</v>
          </cell>
          <cell r="Q4649" t="str">
            <v>QUITO</v>
          </cell>
          <cell r="R4649" t="str">
            <v>PICHINCHA</v>
          </cell>
          <cell r="T4649" t="str">
            <v>EXPRESSCON</v>
          </cell>
          <cell r="U4649" t="str">
            <v>FLEXNETUIO_LOCAL</v>
          </cell>
          <cell r="V4649">
            <v>1</v>
          </cell>
          <cell r="W4649">
            <v>1</v>
          </cell>
          <cell r="X4649" t="str">
            <v>FLEXNET ECUADOR - FLEXTUENTI</v>
          </cell>
          <cell r="Y4649" t="str">
            <v>CALLE 28 DE JUNIO S/N Y GARCIA MORENO ENTRADA LLANO GRANDE</v>
          </cell>
        </row>
        <row r="4650">
          <cell r="A4650" t="str">
            <v>414450519</v>
          </cell>
          <cell r="B4650">
            <v>482625</v>
          </cell>
          <cell r="C4650" t="str">
            <v>414450519</v>
          </cell>
          <cell r="D4650" t="str">
            <v>FLEXTUENTI</v>
          </cell>
          <cell r="E4650" t="str">
            <v>DESPACHO</v>
          </cell>
          <cell r="F4650" t="str">
            <v>NORMAL</v>
          </cell>
          <cell r="G4650" t="str">
            <v>FT76162</v>
          </cell>
          <cell r="H4650">
            <v>44915</v>
          </cell>
          <cell r="I4650" t="str">
            <v>ENTREGADO</v>
          </cell>
          <cell r="J4650">
            <v>44917</v>
          </cell>
          <cell r="K4650" t="str">
            <v>Patricia Yugsi</v>
          </cell>
          <cell r="L4650" t="str">
            <v>GUAMANI CALLE E3H S58 196  S58E</v>
          </cell>
          <cell r="M4650" t="str">
            <v>1756138903</v>
          </cell>
          <cell r="N4650" t="str">
            <v>0984185618/0983502971</v>
          </cell>
          <cell r="O4650" t="str">
            <v/>
          </cell>
          <cell r="P4650" t="str">
            <v>QUITO</v>
          </cell>
          <cell r="Q4650" t="str">
            <v>QUITO</v>
          </cell>
          <cell r="R4650" t="str">
            <v>PICHINCHA</v>
          </cell>
          <cell r="U4650" t="str">
            <v>FLEXNETUIO_LOCAL</v>
          </cell>
          <cell r="V4650">
            <v>1</v>
          </cell>
          <cell r="W4650">
            <v>1</v>
          </cell>
          <cell r="X4650" t="str">
            <v>FLEXNET ECUADOR - FLEXTUENTI</v>
          </cell>
          <cell r="Y4650" t="str">
            <v>CALLE 28 DE JUNIO S/N Y GARCIA MORENO ENTRADA LLANO GRANDE</v>
          </cell>
        </row>
        <row r="4651">
          <cell r="A4651" t="str">
            <v>414460277</v>
          </cell>
          <cell r="B4651">
            <v>482626</v>
          </cell>
          <cell r="C4651" t="str">
            <v>414460277</v>
          </cell>
          <cell r="D4651" t="str">
            <v>FLEXTUENTI</v>
          </cell>
          <cell r="E4651" t="str">
            <v>DESPACHO</v>
          </cell>
          <cell r="F4651" t="str">
            <v>NORMAL</v>
          </cell>
          <cell r="G4651" t="str">
            <v>FT76161</v>
          </cell>
          <cell r="H4651">
            <v>44915</v>
          </cell>
          <cell r="I4651" t="str">
            <v>ENTREGADO</v>
          </cell>
          <cell r="J4651">
            <v>44916</v>
          </cell>
          <cell r="K4651" t="str">
            <v>Mariana Avila</v>
          </cell>
          <cell r="L4651" t="str">
            <v>PONCEANO CALLE ISABEL DE SANTIAGO  N71 259 CALLE  MARIA ONTANEDA</v>
          </cell>
          <cell r="M4651" t="str">
            <v>1001217767</v>
          </cell>
          <cell r="N4651" t="str">
            <v>0984742053/0982436788</v>
          </cell>
          <cell r="O4651" t="str">
            <v/>
          </cell>
          <cell r="P4651" t="str">
            <v>QUITO</v>
          </cell>
          <cell r="Q4651" t="str">
            <v>QUITO</v>
          </cell>
          <cell r="R4651" t="str">
            <v>PICHINCHA</v>
          </cell>
          <cell r="U4651" t="str">
            <v>FLEXNETUIO_LOCAL</v>
          </cell>
          <cell r="V4651">
            <v>1</v>
          </cell>
          <cell r="W4651">
            <v>1</v>
          </cell>
          <cell r="X4651" t="str">
            <v>FLEXNET ECUADOR - FLEXTUENTI</v>
          </cell>
          <cell r="Y4651" t="str">
            <v>CALLE 28 DE JUNIO S/N Y GARCIA MORENO ENTRADA LLANO GRANDE</v>
          </cell>
        </row>
        <row r="4652">
          <cell r="A4652" t="str">
            <v>414460288</v>
          </cell>
          <cell r="B4652">
            <v>482627</v>
          </cell>
          <cell r="C4652" t="str">
            <v>414460288</v>
          </cell>
          <cell r="D4652" t="str">
            <v>FLEXTUENTI</v>
          </cell>
          <cell r="E4652" t="str">
            <v>DESPACHO</v>
          </cell>
          <cell r="F4652" t="str">
            <v>DERIVADO PICK UP</v>
          </cell>
          <cell r="G4652" t="str">
            <v>031080414460288</v>
          </cell>
          <cell r="H4652">
            <v>44915</v>
          </cell>
          <cell r="I4652" t="str">
            <v>ENTREGADO</v>
          </cell>
          <cell r="J4652">
            <v>44917</v>
          </cell>
          <cell r="K4652" t="str">
            <v>Wendy Ortega</v>
          </cell>
          <cell r="L4652" t="str">
            <v>OFICINA TRAMACO CHONE</v>
          </cell>
          <cell r="M4652" t="str">
            <v>1314643857</v>
          </cell>
          <cell r="N4652" t="str">
            <v>0939328545/0978671106</v>
          </cell>
          <cell r="O4652" t="str">
            <v/>
          </cell>
          <cell r="P4652" t="str">
            <v>CHONE</v>
          </cell>
          <cell r="Q4652" t="str">
            <v>CHONE</v>
          </cell>
          <cell r="R4652" t="str">
            <v>MANABI</v>
          </cell>
          <cell r="T4652" t="str">
            <v>TRAMACO</v>
          </cell>
          <cell r="U4652" t="str">
            <v>FLEXNETUIO_PROVINCIA</v>
          </cell>
          <cell r="V4652">
            <v>1</v>
          </cell>
          <cell r="W4652">
            <v>1</v>
          </cell>
          <cell r="X4652" t="str">
            <v>FLEXNET ECUADOR - FLEXTUENTI</v>
          </cell>
          <cell r="Y4652" t="str">
            <v>CALLE 28 DE JUNIO S/N Y GARCIA MORENO ENTRADA LLANO GRANDE</v>
          </cell>
        </row>
        <row r="4653">
          <cell r="A4653" t="str">
            <v>414460304</v>
          </cell>
          <cell r="B4653">
            <v>482628</v>
          </cell>
          <cell r="C4653" t="str">
            <v>414460304</v>
          </cell>
          <cell r="D4653" t="str">
            <v>FLEXTUENTI</v>
          </cell>
          <cell r="E4653" t="str">
            <v>DESPACHO</v>
          </cell>
          <cell r="F4653" t="str">
            <v>NORMAL</v>
          </cell>
          <cell r="G4653" t="str">
            <v>IC3952</v>
          </cell>
          <cell r="H4653">
            <v>44915</v>
          </cell>
          <cell r="I4653" t="str">
            <v>ENTREGADO</v>
          </cell>
          <cell r="J4653">
            <v>44917</v>
          </cell>
          <cell r="K4653" t="str">
            <v>Carlos Chauca</v>
          </cell>
          <cell r="L4653" t="str">
            <v>YANUNCAY CALLE  LOS CONQUISTADORES SN  CALLE SANTA MARIA</v>
          </cell>
          <cell r="M4653" t="str">
            <v>0300356615</v>
          </cell>
          <cell r="N4653" t="str">
            <v>0996843351/0984519077</v>
          </cell>
          <cell r="O4653" t="str">
            <v/>
          </cell>
          <cell r="P4653" t="str">
            <v>CUENCA</v>
          </cell>
          <cell r="Q4653" t="str">
            <v>CUENCA</v>
          </cell>
          <cell r="R4653" t="str">
            <v>AZUAY</v>
          </cell>
          <cell r="T4653" t="str">
            <v>ITSACOURIER</v>
          </cell>
          <cell r="U4653" t="str">
            <v>FLEXNETUIO_PROVINCIA</v>
          </cell>
          <cell r="V4653">
            <v>1</v>
          </cell>
          <cell r="W4653">
            <v>1</v>
          </cell>
          <cell r="X4653" t="str">
            <v>FLEXNET ECUADOR - FLEXTUENTI</v>
          </cell>
          <cell r="Y4653" t="str">
            <v>CALLE 28 DE JUNIO S/N Y GARCIA MORENO ENTRADA LLANO GRANDE</v>
          </cell>
        </row>
        <row r="4654">
          <cell r="A4654" t="str">
            <v>414460570</v>
          </cell>
          <cell r="B4654">
            <v>482629</v>
          </cell>
          <cell r="C4654" t="str">
            <v>414460570</v>
          </cell>
          <cell r="D4654" t="str">
            <v>FLEXTUENTI</v>
          </cell>
          <cell r="E4654" t="str">
            <v>DESPACHO</v>
          </cell>
          <cell r="F4654" t="str">
            <v>NORMAL</v>
          </cell>
          <cell r="G4654" t="str">
            <v>FT76160</v>
          </cell>
          <cell r="H4654">
            <v>44915</v>
          </cell>
          <cell r="I4654" t="str">
            <v>ENTREGADO</v>
          </cell>
          <cell r="J4654">
            <v>44916</v>
          </cell>
          <cell r="K4654" t="str">
            <v>Mirian del Rocio Siza Moposita</v>
          </cell>
          <cell r="L4654" t="str">
            <v>GUAMANI CALLE  QUILLA NAN LOTE 223 S46C</v>
          </cell>
          <cell r="M4654" t="str">
            <v>1803488699</v>
          </cell>
          <cell r="N4654" t="str">
            <v>0981087347/0981087227</v>
          </cell>
          <cell r="O4654" t="str">
            <v/>
          </cell>
          <cell r="P4654" t="str">
            <v>QUITO</v>
          </cell>
          <cell r="Q4654" t="str">
            <v>QUITO</v>
          </cell>
          <cell r="R4654" t="str">
            <v>PICHINCHA</v>
          </cell>
          <cell r="U4654" t="str">
            <v>FLEXNETUIO_LOCAL</v>
          </cell>
          <cell r="V4654">
            <v>1</v>
          </cell>
          <cell r="W4654">
            <v>1</v>
          </cell>
          <cell r="X4654" t="str">
            <v>FLEXNET ECUADOR - FLEXTUENTI</v>
          </cell>
          <cell r="Y4654" t="str">
            <v>CALLE 28 DE JUNIO S/N Y GARCIA MORENO ENTRADA LLANO GRANDE</v>
          </cell>
        </row>
        <row r="4655">
          <cell r="A4655" t="str">
            <v>414460592</v>
          </cell>
          <cell r="B4655">
            <v>482630</v>
          </cell>
          <cell r="C4655" t="str">
            <v>414460592</v>
          </cell>
          <cell r="D4655" t="str">
            <v>FLEXTUENTI</v>
          </cell>
          <cell r="E4655" t="str">
            <v>DESPACHO</v>
          </cell>
          <cell r="F4655" t="str">
            <v>DERIVADO PICK UP</v>
          </cell>
          <cell r="G4655" t="str">
            <v>031080414460592</v>
          </cell>
          <cell r="H4655">
            <v>44915</v>
          </cell>
          <cell r="I4655" t="str">
            <v>ENTREGADO</v>
          </cell>
          <cell r="J4655">
            <v>44922</v>
          </cell>
          <cell r="K4655" t="str">
            <v>Edwin moises Colobon games</v>
          </cell>
          <cell r="L4655" t="str">
            <v>OFICINA TRAMACO ESMERALDAS</v>
          </cell>
          <cell r="M4655" t="str">
            <v>0802614883</v>
          </cell>
          <cell r="N4655" t="str">
            <v>0939274075/0997813522</v>
          </cell>
          <cell r="O4655" t="str">
            <v/>
          </cell>
          <cell r="P4655" t="str">
            <v>ESMERALDAS</v>
          </cell>
          <cell r="Q4655" t="str">
            <v>ESMERALDAS</v>
          </cell>
          <cell r="R4655" t="str">
            <v>ESMERALDAS</v>
          </cell>
          <cell r="T4655" t="str">
            <v>TRAMACO</v>
          </cell>
          <cell r="U4655" t="str">
            <v>FLEXNETUIO_PROVINCIA</v>
          </cell>
          <cell r="V4655">
            <v>1</v>
          </cell>
          <cell r="W4655">
            <v>1</v>
          </cell>
          <cell r="X4655" t="str">
            <v>FLEXNET ECUADOR - FLEXTUENTI</v>
          </cell>
          <cell r="Y4655" t="str">
            <v>CALLE 28 DE JUNIO S/N Y GARCIA MORENO ENTRADA LLANO GRANDE</v>
          </cell>
        </row>
        <row r="4656">
          <cell r="A4656" t="str">
            <v>414460656</v>
          </cell>
          <cell r="B4656">
            <v>482631</v>
          </cell>
          <cell r="C4656" t="str">
            <v>414460656</v>
          </cell>
          <cell r="D4656" t="str">
            <v>FLEXTUENTI</v>
          </cell>
          <cell r="E4656" t="str">
            <v>DESPACHO</v>
          </cell>
          <cell r="F4656" t="str">
            <v>NORMAL</v>
          </cell>
          <cell r="G4656" t="str">
            <v>031080414460656</v>
          </cell>
          <cell r="H4656">
            <v>44915</v>
          </cell>
          <cell r="I4656" t="str">
            <v>ENTREGADO</v>
          </cell>
          <cell r="J4656">
            <v>44922</v>
          </cell>
          <cell r="K4656" t="str">
            <v>Yuri Cecilia Limones Arriaga</v>
          </cell>
          <cell r="L4656" t="str">
            <v>SAN JACINTO DE BUENA FE CALLE VICTOR  JUEZ  SN  SN</v>
          </cell>
          <cell r="M4656" t="str">
            <v>1205638024</v>
          </cell>
          <cell r="N4656" t="str">
            <v>0962952174/0983943329</v>
          </cell>
          <cell r="O4656" t="str">
            <v/>
          </cell>
          <cell r="P4656" t="str">
            <v>BUENA FE</v>
          </cell>
          <cell r="Q4656" t="str">
            <v>BUENA FE</v>
          </cell>
          <cell r="R4656" t="str">
            <v>LOS RIOS</v>
          </cell>
          <cell r="T4656" t="str">
            <v>TRAMACO</v>
          </cell>
          <cell r="U4656" t="str">
            <v>FLEXNETUIO_PROVINCIA</v>
          </cell>
          <cell r="V4656">
            <v>1</v>
          </cell>
          <cell r="W4656">
            <v>1</v>
          </cell>
          <cell r="X4656" t="str">
            <v>FLEXNET ECUADOR - FLEXTUENTI</v>
          </cell>
          <cell r="Y4656" t="str">
            <v>CALLE 28 DE JUNIO S/N Y GARCIA MORENO ENTRADA LLANO GRANDE</v>
          </cell>
        </row>
        <row r="4657">
          <cell r="A4657" t="str">
            <v>414460657</v>
          </cell>
          <cell r="B4657">
            <v>482632</v>
          </cell>
          <cell r="C4657" t="str">
            <v>414460657</v>
          </cell>
          <cell r="D4657" t="str">
            <v>FLEXTUENTI</v>
          </cell>
          <cell r="E4657" t="str">
            <v>DESPACHO</v>
          </cell>
          <cell r="F4657" t="str">
            <v>NORMAL</v>
          </cell>
          <cell r="G4657" t="str">
            <v>TF89809</v>
          </cell>
          <cell r="H4657">
            <v>44915</v>
          </cell>
          <cell r="I4657" t="str">
            <v>DEVOLUCION_EN_PROCESO</v>
          </cell>
          <cell r="J4657">
            <v>44923</v>
          </cell>
          <cell r="K4657" t="str">
            <v>Daniel Angel constante loor</v>
          </cell>
          <cell r="L4657" t="str">
            <v>TARQUI MANUELA GARAYCOA DE CALDERON SOLAR 4 MANZANA 68 AV 57A</v>
          </cell>
          <cell r="M4657" t="str">
            <v>0957195837</v>
          </cell>
          <cell r="N4657" t="str">
            <v>0962578570/0960487562</v>
          </cell>
          <cell r="O4657" t="str">
            <v/>
          </cell>
          <cell r="P4657" t="str">
            <v>GUAYAQUIL</v>
          </cell>
          <cell r="Q4657" t="str">
            <v>GUAYAQUIL</v>
          </cell>
          <cell r="R4657" t="str">
            <v>GUAYAS</v>
          </cell>
          <cell r="T4657" t="str">
            <v>CARGO UNION</v>
          </cell>
          <cell r="U4657" t="str">
            <v>FLEXNETUIO_GYE</v>
          </cell>
          <cell r="V4657">
            <v>1</v>
          </cell>
          <cell r="W4657">
            <v>1</v>
          </cell>
          <cell r="X4657" t="str">
            <v>FLEXNET ECUADOR - FLEXTUENTI</v>
          </cell>
          <cell r="Y4657" t="str">
            <v>CALLE 28 DE JUNIO S/N Y GARCIA MORENO ENTRADA LLANO GRANDE</v>
          </cell>
        </row>
        <row r="4658">
          <cell r="A4658" t="str">
            <v>414460661</v>
          </cell>
          <cell r="B4658">
            <v>482633</v>
          </cell>
          <cell r="C4658" t="str">
            <v>414460661</v>
          </cell>
          <cell r="D4658" t="str">
            <v>FLEXTUENTI</v>
          </cell>
          <cell r="E4658" t="str">
            <v>DESPACHO</v>
          </cell>
          <cell r="F4658" t="str">
            <v>NORMAL</v>
          </cell>
          <cell r="G4658" t="str">
            <v>TF89808</v>
          </cell>
          <cell r="H4658">
            <v>44915</v>
          </cell>
          <cell r="I4658" t="str">
            <v>ENTREGADO</v>
          </cell>
          <cell r="J4658">
            <v>44916</v>
          </cell>
          <cell r="K4658" t="str">
            <v>Karolay Ponce</v>
          </cell>
          <cell r="L4658" t="str">
            <v>XIMENA CALLE PORTETE 22 28 AV TULCAN</v>
          </cell>
          <cell r="M4658" t="str">
            <v>0954265096</v>
          </cell>
          <cell r="N4658" t="str">
            <v>0991914772/0994731137</v>
          </cell>
          <cell r="O4658" t="str">
            <v/>
          </cell>
          <cell r="P4658" t="str">
            <v>GUAYAQUIL</v>
          </cell>
          <cell r="Q4658" t="str">
            <v>GUAYAQUIL</v>
          </cell>
          <cell r="R4658" t="str">
            <v>GUAYAS</v>
          </cell>
          <cell r="T4658" t="str">
            <v>CARGO UNION</v>
          </cell>
          <cell r="U4658" t="str">
            <v>FLEXNETUIO_GYE</v>
          </cell>
          <cell r="V4658">
            <v>1</v>
          </cell>
          <cell r="W4658">
            <v>1</v>
          </cell>
          <cell r="X4658" t="str">
            <v>FLEXNET ECUADOR - FLEXTUENTI</v>
          </cell>
          <cell r="Y4658" t="str">
            <v>CALLE 28 DE JUNIO S/N Y GARCIA MORENO ENTRADA LLANO GRANDE</v>
          </cell>
        </row>
        <row r="4659">
          <cell r="A4659" t="str">
            <v>414460664</v>
          </cell>
          <cell r="B4659">
            <v>482634</v>
          </cell>
          <cell r="C4659" t="str">
            <v>414460664</v>
          </cell>
          <cell r="D4659" t="str">
            <v>FLEXTUENTI</v>
          </cell>
          <cell r="E4659" t="str">
            <v>DESPACHO</v>
          </cell>
          <cell r="F4659" t="str">
            <v>DERIVADO PICK UP</v>
          </cell>
          <cell r="G4659" t="str">
            <v>031080414460664</v>
          </cell>
          <cell r="H4659">
            <v>44915</v>
          </cell>
          <cell r="I4659" t="str">
            <v>ENTREGADO</v>
          </cell>
          <cell r="J4659">
            <v>44922</v>
          </cell>
          <cell r="K4659" t="str">
            <v>Roberto Cepeda</v>
          </cell>
          <cell r="L4659" t="str">
            <v>OFICINA TRAMACO PUNTO DE ATENCION VIA DAULE</v>
          </cell>
          <cell r="M4659" t="str">
            <v>1202824023</v>
          </cell>
          <cell r="N4659" t="str">
            <v>0985990951/0981542598</v>
          </cell>
          <cell r="O4659" t="str">
            <v/>
          </cell>
          <cell r="P4659" t="str">
            <v>GUAYAQUIL</v>
          </cell>
          <cell r="Q4659" t="str">
            <v>GUAYAQUIL</v>
          </cell>
          <cell r="R4659" t="str">
            <v>GUAYAS</v>
          </cell>
          <cell r="T4659" t="str">
            <v>TRAMACO</v>
          </cell>
          <cell r="U4659" t="str">
            <v>FLEXNETUIO_GYE</v>
          </cell>
          <cell r="V4659">
            <v>1</v>
          </cell>
          <cell r="W4659">
            <v>1</v>
          </cell>
          <cell r="X4659" t="str">
            <v>FLEXNET ECUADOR - FLEXTUENTI</v>
          </cell>
          <cell r="Y4659" t="str">
            <v>CALLE 28 DE JUNIO S/N Y GARCIA MORENO ENTRADA LLANO GRANDE</v>
          </cell>
        </row>
        <row r="4660">
          <cell r="A4660" t="str">
            <v>DEC3202212200013</v>
          </cell>
          <cell r="B4660">
            <v>482597</v>
          </cell>
          <cell r="C4660" t="str">
            <v>DEC3202212200013</v>
          </cell>
          <cell r="D4660" t="str">
            <v>HUAWEI</v>
          </cell>
          <cell r="E4660" t="str">
            <v>DESPACHO</v>
          </cell>
          <cell r="F4660" t="str">
            <v>NORMAL</v>
          </cell>
          <cell r="G4660" t="str">
            <v>FT76131</v>
          </cell>
          <cell r="H4660">
            <v>44914</v>
          </cell>
          <cell r="I4660" t="str">
            <v>ENTREGADO</v>
          </cell>
          <cell r="J4660">
            <v>44915</v>
          </cell>
          <cell r="K4660" t="str">
            <v>ALEX ROMERO</v>
          </cell>
          <cell r="L4660" t="str">
            <v>PUEMBO - CALLE MUNDO FLOR Y URCENISO LOPEZ BAQUERO  -  SHIPMENT ID: MTM2022122000277 - HORA: 10:00 AM</v>
          </cell>
          <cell r="M4660" t="str">
            <v>CNSIC</v>
          </cell>
          <cell r="N4660" t="str">
            <v>0996499936</v>
          </cell>
          <cell r="O4660" t="str">
            <v>0996499936</v>
          </cell>
          <cell r="P4660" t="str">
            <v>170208</v>
          </cell>
          <cell r="Q4660" t="str">
            <v>QUITO</v>
          </cell>
          <cell r="R4660" t="str">
            <v>PICHINCHA</v>
          </cell>
          <cell r="S4660" t="str">
            <v>CALDERON (CARAPUNGO)</v>
          </cell>
          <cell r="T4660" t="str">
            <v>FLEXTRANS UIO</v>
          </cell>
          <cell r="U4660" t="str">
            <v>FLEXNETUIO_LOCAL</v>
          </cell>
          <cell r="V4660">
            <v>7</v>
          </cell>
          <cell r="W4660">
            <v>13.55</v>
          </cell>
          <cell r="X4660" t="str">
            <v>FLEXNET</v>
          </cell>
          <cell r="Y4660" t="str">
            <v>FLEX NET CALLE 28 DE JUNIO S/N Y GARCIA MORENO ENTRADA LLANO GRANDE</v>
          </cell>
        </row>
        <row r="4661">
          <cell r="A4661" t="str">
            <v>DEC3202212200014</v>
          </cell>
          <cell r="B4661">
            <v>482598</v>
          </cell>
          <cell r="C4661" t="str">
            <v>DEC3202212200014</v>
          </cell>
          <cell r="D4661" t="str">
            <v>HUAWEI</v>
          </cell>
          <cell r="E4661" t="str">
            <v>DESPACHO</v>
          </cell>
          <cell r="F4661" t="str">
            <v>NORMAL</v>
          </cell>
          <cell r="G4661" t="str">
            <v>FT76132</v>
          </cell>
          <cell r="H4661">
            <v>44914</v>
          </cell>
          <cell r="I4661" t="str">
            <v>ENTREGADO</v>
          </cell>
          <cell r="J4661">
            <v>44915</v>
          </cell>
          <cell r="K4661" t="str">
            <v>ALEX ROMERO</v>
          </cell>
          <cell r="L4661" t="str">
            <v>QUITO - CALLE MIGUEL ESPINOZA E4-11 Y AV. GRAN COLOMBIA ESQUINA -  SHIPMENT ID: MTM2022122000345 - HORA: 14:00 PM</v>
          </cell>
          <cell r="M4661" t="str">
            <v>CNSIC</v>
          </cell>
          <cell r="N4661" t="str">
            <v>0996499936</v>
          </cell>
          <cell r="O4661" t="str">
            <v>0996499936</v>
          </cell>
          <cell r="P4661" t="str">
            <v>170208</v>
          </cell>
          <cell r="Q4661" t="str">
            <v>QUITO</v>
          </cell>
          <cell r="R4661" t="str">
            <v>PICHINCHA</v>
          </cell>
          <cell r="S4661" t="str">
            <v>CALDERON (CARAPUNGO)</v>
          </cell>
          <cell r="U4661" t="str">
            <v>FLEXNETUIO_LOCAL</v>
          </cell>
          <cell r="V4661">
            <v>7</v>
          </cell>
          <cell r="W4661">
            <v>13.67</v>
          </cell>
          <cell r="X4661" t="str">
            <v>FLEXNET</v>
          </cell>
          <cell r="Y4661" t="str">
            <v>FLEX NET CALLE 28 DE JUNIO S/N Y GARCIA MORENO ENTRADA LLANO GRANDE</v>
          </cell>
        </row>
        <row r="4662">
          <cell r="A4662" t="str">
            <v>DEC3202212200015</v>
          </cell>
          <cell r="B4662">
            <v>482599</v>
          </cell>
          <cell r="C4662" t="str">
            <v>DEC3202212200015</v>
          </cell>
          <cell r="D4662" t="str">
            <v>HUAWEI</v>
          </cell>
          <cell r="E4662" t="str">
            <v>DESPACHO</v>
          </cell>
          <cell r="F4662" t="str">
            <v>NORMAL</v>
          </cell>
          <cell r="G4662" t="str">
            <v>FT76133</v>
          </cell>
          <cell r="H4662">
            <v>44914</v>
          </cell>
          <cell r="I4662" t="str">
            <v>ENTREGADO</v>
          </cell>
          <cell r="J4662">
            <v>44915</v>
          </cell>
          <cell r="K4662" t="str">
            <v>ALEX ROMERO</v>
          </cell>
          <cell r="L4662" t="str">
            <v>QUITO - PINLLOPATA Y MORASPUNGO, SAN BARTOLO HOSPITAL IESS SUR  -  SHIPMENT ID: MTM2022122000374 - HORA: 11:00 AM</v>
          </cell>
          <cell r="M4662" t="str">
            <v>CNSIC</v>
          </cell>
          <cell r="N4662" t="str">
            <v>0996499936</v>
          </cell>
          <cell r="O4662" t="str">
            <v>0996499936</v>
          </cell>
          <cell r="P4662" t="str">
            <v>170208</v>
          </cell>
          <cell r="Q4662" t="str">
            <v>QUITO</v>
          </cell>
          <cell r="R4662" t="str">
            <v>PICHINCHA</v>
          </cell>
          <cell r="S4662" t="str">
            <v>CALDERON (CARAPUNGO)</v>
          </cell>
          <cell r="T4662" t="str">
            <v>FLEXTRANS UIO</v>
          </cell>
          <cell r="U4662" t="str">
            <v>FLEXNETUIO_LOCAL</v>
          </cell>
          <cell r="V4662">
            <v>7</v>
          </cell>
          <cell r="W4662">
            <v>13.35</v>
          </cell>
          <cell r="X4662" t="str">
            <v>FLEXNET</v>
          </cell>
          <cell r="Y4662" t="str">
            <v>FLEX NET CALLE 28 DE JUNIO S/N Y GARCIA MORENO ENTRADA LLANO GRANDE</v>
          </cell>
        </row>
        <row r="4663">
          <cell r="A4663" t="str">
            <v>DEC3202212200016</v>
          </cell>
          <cell r="B4663">
            <v>482600</v>
          </cell>
          <cell r="C4663" t="str">
            <v>DEC3202212200016</v>
          </cell>
          <cell r="D4663" t="str">
            <v>HUAWEI</v>
          </cell>
          <cell r="E4663" t="str">
            <v>DESPACHO</v>
          </cell>
          <cell r="F4663" t="str">
            <v>NORMAL</v>
          </cell>
          <cell r="G4663" t="str">
            <v>FT76134</v>
          </cell>
          <cell r="H4663">
            <v>44914</v>
          </cell>
          <cell r="I4663" t="str">
            <v>ENTREGADO</v>
          </cell>
          <cell r="J4663">
            <v>44915</v>
          </cell>
          <cell r="K4663" t="str">
            <v>GALO MUGLISA</v>
          </cell>
          <cell r="L4663" t="str">
            <v>QUITO - CALLE JULIO SAN ROMERO Y CATEQUILLA, SAN ANTONIO DE PICHINCHA -  SHIPMENT ID: MTM2022122000304 - HORA: 11:00 AM</v>
          </cell>
          <cell r="M4663" t="str">
            <v>TOTALTEK</v>
          </cell>
          <cell r="N4663" t="str">
            <v>0980551239</v>
          </cell>
          <cell r="O4663" t="str">
            <v>0980551239</v>
          </cell>
          <cell r="P4663" t="str">
            <v>170208</v>
          </cell>
          <cell r="Q4663" t="str">
            <v>QUITO</v>
          </cell>
          <cell r="R4663" t="str">
            <v>PICHINCHA</v>
          </cell>
          <cell r="S4663" t="str">
            <v>CALDERON (CARAPUNGO)</v>
          </cell>
          <cell r="T4663" t="str">
            <v>FLEXTRANS UIO</v>
          </cell>
          <cell r="U4663" t="str">
            <v>FLEXNETUIO_LOCAL</v>
          </cell>
          <cell r="V4663">
            <v>7</v>
          </cell>
          <cell r="W4663">
            <v>13.57</v>
          </cell>
          <cell r="X4663" t="str">
            <v>FLEXNET</v>
          </cell>
          <cell r="Y4663" t="str">
            <v>FLEX NET CALLE 28 DE JUNIO S/N Y GARCIA MORENO ENTRADA LLANO GRANDE</v>
          </cell>
        </row>
        <row r="4664">
          <cell r="A4664" t="str">
            <v>DEC3202212200017</v>
          </cell>
          <cell r="B4664">
            <v>482601</v>
          </cell>
          <cell r="C4664" t="str">
            <v>DEC3202212200017</v>
          </cell>
          <cell r="D4664" t="str">
            <v>HUAWEI</v>
          </cell>
          <cell r="E4664" t="str">
            <v>DESPACHO</v>
          </cell>
          <cell r="F4664" t="str">
            <v>NORMAL</v>
          </cell>
          <cell r="G4664" t="str">
            <v>FT76135</v>
          </cell>
          <cell r="H4664">
            <v>44914</v>
          </cell>
          <cell r="I4664" t="str">
            <v>ENTREGADO</v>
          </cell>
          <cell r="J4664">
            <v>44915</v>
          </cell>
          <cell r="K4664" t="str">
            <v>FERNANDO VINICIO LARA SALAS</v>
          </cell>
          <cell r="L4664" t="str">
            <v>QUITO - VIA AL VALLE DE LOS CHILLOS, PUENTE 3, BARRIO VISTA HERMOSA, CALLE IGNACIO SERAFIN LASSO -  SHIPMENT ID: MTM2022122000417 - HORA: 11:00 AM</v>
          </cell>
          <cell r="M4664" t="str">
            <v>TELEQUIN</v>
          </cell>
          <cell r="N4664" t="str">
            <v>0999147208</v>
          </cell>
          <cell r="O4664" t="str">
            <v>0999147208</v>
          </cell>
          <cell r="P4664" t="str">
            <v>170208</v>
          </cell>
          <cell r="Q4664" t="str">
            <v>QUITO</v>
          </cell>
          <cell r="R4664" t="str">
            <v>PICHINCHA</v>
          </cell>
          <cell r="S4664" t="str">
            <v>CALDERON (CARAPUNGO)</v>
          </cell>
          <cell r="T4664" t="str">
            <v>FLEXTRANS UIO</v>
          </cell>
          <cell r="U4664" t="str">
            <v>FLEXNETUIO_LOCAL</v>
          </cell>
          <cell r="V4664">
            <v>7</v>
          </cell>
          <cell r="W4664">
            <v>13.63</v>
          </cell>
          <cell r="X4664" t="str">
            <v>FLEXNET</v>
          </cell>
          <cell r="Y4664" t="str">
            <v>FLEX NET CALLE 28 DE JUNIO S/N Y GARCIA MORENO ENTRADA LLANO GRANDE</v>
          </cell>
        </row>
        <row r="4665">
          <cell r="A4665" t="str">
            <v>DEC3202212200018</v>
          </cell>
          <cell r="B4665">
            <v>482602</v>
          </cell>
          <cell r="C4665" t="str">
            <v>DEC3202212200018</v>
          </cell>
          <cell r="D4665" t="str">
            <v>HUAWEI</v>
          </cell>
          <cell r="E4665" t="str">
            <v>DESPACHO</v>
          </cell>
          <cell r="F4665" t="str">
            <v>NORMAL</v>
          </cell>
          <cell r="G4665" t="str">
            <v>FT76136</v>
          </cell>
          <cell r="H4665">
            <v>44914</v>
          </cell>
          <cell r="I4665" t="str">
            <v>ENTREGADO</v>
          </cell>
          <cell r="J4665">
            <v>44915</v>
          </cell>
          <cell r="K4665" t="str">
            <v>GALO MUGLISA</v>
          </cell>
          <cell r="L4665" t="str">
            <v>QUITO - CALLE JUANA MIRANDA, INSTALACIONES DEL VULCANO PAK, TELEFERICO -  SHIPMENT ID: MTM2022122000277 - HORA: 10:00 AM</v>
          </cell>
          <cell r="M4665" t="str">
            <v>TOTALTEK</v>
          </cell>
          <cell r="N4665" t="str">
            <v>0980551239</v>
          </cell>
          <cell r="O4665" t="str">
            <v>0980551239</v>
          </cell>
          <cell r="P4665" t="str">
            <v>170208</v>
          </cell>
          <cell r="Q4665" t="str">
            <v>QUITO</v>
          </cell>
          <cell r="R4665" t="str">
            <v>PICHINCHA</v>
          </cell>
          <cell r="S4665" t="str">
            <v>CALDERON (CARAPUNGO)</v>
          </cell>
          <cell r="T4665" t="str">
            <v>FLEXTRANS UIO</v>
          </cell>
          <cell r="U4665" t="str">
            <v>FLEXNETUIO_LOCAL</v>
          </cell>
          <cell r="V4665">
            <v>7</v>
          </cell>
          <cell r="W4665">
            <v>13.63</v>
          </cell>
          <cell r="X4665" t="str">
            <v>FLEXNET</v>
          </cell>
          <cell r="Y4665" t="str">
            <v>FLEX NET CALLE 28 DE JUNIO S/N Y GARCIA MORENO ENTRADA LLANO GRANDE</v>
          </cell>
        </row>
        <row r="4666">
          <cell r="A4666" t="str">
            <v>ZTE_22_537</v>
          </cell>
          <cell r="B4666">
            <v>482596</v>
          </cell>
          <cell r="C4666" t="str">
            <v>ZTE_22_537</v>
          </cell>
          <cell r="D4666" t="str">
            <v>ZTECORP</v>
          </cell>
          <cell r="E4666" t="str">
            <v>DESPACHO</v>
          </cell>
          <cell r="F4666" t="str">
            <v>EXCLUSIVO</v>
          </cell>
          <cell r="G4666" t="str">
            <v>89752</v>
          </cell>
          <cell r="H4666">
            <v>44914</v>
          </cell>
          <cell r="I4666" t="str">
            <v>ENTREGADO</v>
          </cell>
          <cell r="J4666">
            <v>44915</v>
          </cell>
          <cell r="K4666" t="str">
            <v>ESTACION JARAMIJO</v>
          </cell>
          <cell r="L4666" t="str">
            <v xml:space="preserve">LOTE DE TERRENO #19, MZ 1. </v>
          </cell>
          <cell r="M4666" t="str">
            <v>JOSE MILED TUMA</v>
          </cell>
          <cell r="N4666" t="str">
            <v>096-9823231</v>
          </cell>
          <cell r="O4666" t="str">
            <v>096-9823231</v>
          </cell>
          <cell r="P4666" t="str">
            <v>130222</v>
          </cell>
          <cell r="Q4666" t="str">
            <v>JARAMIJO</v>
          </cell>
          <cell r="R4666" t="str">
            <v>MANABI</v>
          </cell>
          <cell r="S4666" t="str">
            <v>JARAMIJO - CDLA. NAVAL JARAMIJO - LA VICTORIA</v>
          </cell>
          <cell r="T4666" t="str">
            <v>FLEXTRANS GYE</v>
          </cell>
          <cell r="U4666" t="str">
            <v>FLEXNETGYE_PROVINCIA</v>
          </cell>
          <cell r="V4666">
            <v>7</v>
          </cell>
          <cell r="W4666">
            <v>650</v>
          </cell>
          <cell r="X4666" t="str">
            <v>FLEX NET GYE</v>
          </cell>
          <cell r="Y4666" t="str">
            <v xml:space="preserve">KM 8 1/2 VIA A DAULE COOP. JUAN MONTALVO </v>
          </cell>
        </row>
        <row r="4667">
          <cell r="A4667" t="str">
            <v>2478027</v>
          </cell>
          <cell r="B4667">
            <v>482595</v>
          </cell>
          <cell r="C4667" t="str">
            <v>2478027</v>
          </cell>
          <cell r="D4667" t="str">
            <v>MDELIVERY</v>
          </cell>
          <cell r="E4667" t="str">
            <v>DESPACHO</v>
          </cell>
          <cell r="F4667" t="str">
            <v>PREMIUM</v>
          </cell>
          <cell r="G4667" t="str">
            <v>EC5901</v>
          </cell>
          <cell r="H4667">
            <v>44914</v>
          </cell>
          <cell r="I4667" t="str">
            <v>ENTREGADO</v>
          </cell>
          <cell r="J4667">
            <v>44915</v>
          </cell>
          <cell r="K4667" t="str">
            <v>CRISTIAN PAREDES_ DINERS CLUB DEL ECUADOR S  A  SOCIEDAD FINANCIERA</v>
          </cell>
          <cell r="L4667" t="str">
            <v>AMAZONAS Y PEREIRA  MATRIZ BANCO PICHINCHA AV  PISO 7</v>
          </cell>
          <cell r="M4667" t="str">
            <v>1790010937001</v>
          </cell>
          <cell r="N4667" t="str">
            <v>0999059226</v>
          </cell>
          <cell r="P4667" t="str">
            <v>QUITO</v>
          </cell>
          <cell r="Q4667" t="str">
            <v>QUITO</v>
          </cell>
          <cell r="R4667" t="str">
            <v>PICHINCHA</v>
          </cell>
          <cell r="T4667" t="str">
            <v>EXPRESSCON</v>
          </cell>
          <cell r="U4667" t="str">
            <v>FLEXNETUIO_LOCAL</v>
          </cell>
          <cell r="V4667">
            <v>1</v>
          </cell>
          <cell r="W4667">
            <v>1</v>
          </cell>
          <cell r="X4667" t="str">
            <v>FLEXNET ECUADOR - MDELIVERY</v>
          </cell>
          <cell r="Y4667" t="str">
            <v>CALLE 28 DE JUNIO S/N Y GARCIA MORENO ENTRADA LLANO GRANDE</v>
          </cell>
        </row>
        <row r="4668">
          <cell r="A4668" t="str">
            <v>TRANS_EQUIPOS_004</v>
          </cell>
          <cell r="B4668">
            <v>482594</v>
          </cell>
          <cell r="C4668" t="str">
            <v>TRANS_EQUIPOS_004</v>
          </cell>
          <cell r="D4668" t="str">
            <v>CONECEL_DOCUMENTOS</v>
          </cell>
          <cell r="E4668" t="str">
            <v>DESPACHO</v>
          </cell>
          <cell r="F4668" t="str">
            <v>NORMAL</v>
          </cell>
          <cell r="G4668" t="str">
            <v>TF89751</v>
          </cell>
          <cell r="H4668">
            <v>44914</v>
          </cell>
          <cell r="I4668" t="str">
            <v>ENTREGADO</v>
          </cell>
          <cell r="J4668">
            <v>44915</v>
          </cell>
          <cell r="K4668" t="str">
            <v>FLEXNET QUITO</v>
          </cell>
          <cell r="L4668" t="str">
            <v>COMPLEJO SAN JORGE ENTRADA LLANO GRANDE</v>
          </cell>
          <cell r="P4668" t="str">
            <v>QUITO</v>
          </cell>
          <cell r="Q4668" t="str">
            <v>QUITO</v>
          </cell>
          <cell r="R4668" t="str">
            <v>PICHINCHA</v>
          </cell>
          <cell r="T4668" t="str">
            <v>CARGO UNION</v>
          </cell>
          <cell r="U4668" t="str">
            <v>FLEXNETGYE_UIO</v>
          </cell>
          <cell r="V4668">
            <v>1</v>
          </cell>
          <cell r="W4668">
            <v>1</v>
          </cell>
          <cell r="X4668" t="str">
            <v>FLEXNET GYE</v>
          </cell>
          <cell r="Y4668" t="str">
            <v>KM 8 Y MEDIO VIA DAULE COOP JUAN MONTALVO</v>
          </cell>
        </row>
        <row r="4669">
          <cell r="A4669" t="str">
            <v>FACT_2022_492</v>
          </cell>
          <cell r="B4669">
            <v>482593</v>
          </cell>
          <cell r="C4669" t="str">
            <v>FACT_2022_492</v>
          </cell>
          <cell r="D4669" t="str">
            <v>FACTOR</v>
          </cell>
          <cell r="E4669" t="str">
            <v>DESPACHO</v>
          </cell>
          <cell r="F4669" t="str">
            <v>NORMAL</v>
          </cell>
          <cell r="G4669" t="str">
            <v>FT76116</v>
          </cell>
          <cell r="H4669">
            <v>44914</v>
          </cell>
          <cell r="I4669" t="str">
            <v>ENTREGADO</v>
          </cell>
          <cell r="J4669">
            <v>44915</v>
          </cell>
          <cell r="K4669" t="str">
            <v>E. MAULME C.A. GYE</v>
          </cell>
          <cell r="L4669" t="str">
            <v xml:space="preserve">AV DE LAS AMERICAS 601 Y CALLE 13 </v>
          </cell>
          <cell r="M4669" t="str">
            <v>1792885620001_1</v>
          </cell>
          <cell r="P4669" t="str">
            <v>090505</v>
          </cell>
          <cell r="Q4669" t="str">
            <v>GUAYAQUIL</v>
          </cell>
          <cell r="R4669" t="str">
            <v>GUAYAS</v>
          </cell>
          <cell r="S4669" t="str">
            <v>GUAYAQUIL</v>
          </cell>
          <cell r="T4669" t="str">
            <v>FLEXTRANS GYE</v>
          </cell>
          <cell r="U4669" t="str">
            <v>FLEXNETUIO_GYE</v>
          </cell>
          <cell r="V4669">
            <v>1</v>
          </cell>
          <cell r="W4669">
            <v>2.5</v>
          </cell>
          <cell r="X4669" t="str">
            <v>FLEXNET DEL ECUAODR</v>
          </cell>
          <cell r="Y4669" t="str">
            <v>CALLE 28 DE JUNIO Y GARCIA MORENO</v>
          </cell>
        </row>
        <row r="4670">
          <cell r="A4670" t="str">
            <v>TK-7409</v>
          </cell>
          <cell r="B4670">
            <v>482580</v>
          </cell>
          <cell r="C4670" t="str">
            <v>TK-7409</v>
          </cell>
          <cell r="D4670" t="str">
            <v>MDELIVERY</v>
          </cell>
          <cell r="E4670" t="str">
            <v>DESPACHO</v>
          </cell>
          <cell r="F4670" t="str">
            <v>EXPRESS</v>
          </cell>
          <cell r="G4670" t="str">
            <v/>
          </cell>
          <cell r="H4670">
            <v>44914</v>
          </cell>
          <cell r="I4670" t="str">
            <v>ENTREGADO</v>
          </cell>
          <cell r="J4670">
            <v>44915</v>
          </cell>
          <cell r="K4670" t="str">
            <v>OTECEL</v>
          </cell>
          <cell r="L4670" t="str">
            <v>AVDA SIMON BOLIVAR Y VIA NAYON CONJUNTO CORPORATIVO EKOPARK TORRE 3 TELEFONICA</v>
          </cell>
          <cell r="M4670" t="str">
            <v/>
          </cell>
          <cell r="N4670" t="str">
            <v>098299225</v>
          </cell>
          <cell r="O4670" t="str">
            <v/>
          </cell>
          <cell r="P4670" t="str">
            <v>QUITO</v>
          </cell>
          <cell r="Q4670" t="str">
            <v>QUITO</v>
          </cell>
          <cell r="R4670" t="str">
            <v>PICHINCHA</v>
          </cell>
          <cell r="T4670" t="str">
            <v>FLEXTRANS UIO</v>
          </cell>
          <cell r="U4670" t="str">
            <v>FLEXNETUIO_LOCAL</v>
          </cell>
          <cell r="V4670">
            <v>1</v>
          </cell>
          <cell r="W4670">
            <v>1</v>
          </cell>
          <cell r="X4670" t="str">
            <v>FLEXNET ECUADOR - MDELIVERY</v>
          </cell>
          <cell r="Y4670" t="str">
            <v>CALLE 28 DE JUNIO S/N Y GARCIA MORENO ENTRADA LLANO GRANDE</v>
          </cell>
        </row>
        <row r="4671">
          <cell r="A4671" t="str">
            <v>TK-7410</v>
          </cell>
          <cell r="B4671">
            <v>482581</v>
          </cell>
          <cell r="C4671" t="str">
            <v>TK-7410</v>
          </cell>
          <cell r="D4671" t="str">
            <v>MDELIVERY</v>
          </cell>
          <cell r="E4671" t="str">
            <v>DESPACHO</v>
          </cell>
          <cell r="F4671" t="str">
            <v>EXPRESS</v>
          </cell>
          <cell r="G4671" t="str">
            <v/>
          </cell>
          <cell r="H4671">
            <v>44914</v>
          </cell>
          <cell r="I4671" t="str">
            <v>ENTREGADO</v>
          </cell>
          <cell r="J4671">
            <v>44915</v>
          </cell>
          <cell r="K4671" t="str">
            <v>OTECEL</v>
          </cell>
          <cell r="L4671" t="str">
            <v>AVDA SIMON BOLIVAR Y VIA NAYON CONJUNTO CORPORATIVO EKOPARK TORRE 3 TELEFONICA</v>
          </cell>
          <cell r="M4671" t="str">
            <v/>
          </cell>
          <cell r="N4671" t="str">
            <v>098299225</v>
          </cell>
          <cell r="O4671" t="str">
            <v/>
          </cell>
          <cell r="P4671" t="str">
            <v>QUITO</v>
          </cell>
          <cell r="Q4671" t="str">
            <v>QUITO</v>
          </cell>
          <cell r="R4671" t="str">
            <v>PICHINCHA</v>
          </cell>
          <cell r="T4671" t="str">
            <v>FLEXTRANS UIO</v>
          </cell>
          <cell r="U4671" t="str">
            <v>FLEXNETUIO_LOCAL</v>
          </cell>
          <cell r="V4671">
            <v>1</v>
          </cell>
          <cell r="W4671">
            <v>1</v>
          </cell>
          <cell r="X4671" t="str">
            <v>FLEXNET ECUADOR - MDELIVERY</v>
          </cell>
          <cell r="Y4671" t="str">
            <v>CALLE 28 DE JUNIO S/N Y GARCIA MORENO ENTRADA LLANO GRANDE</v>
          </cell>
        </row>
        <row r="4672">
          <cell r="A4672" t="str">
            <v>TK-7411</v>
          </cell>
          <cell r="B4672">
            <v>482582</v>
          </cell>
          <cell r="C4672" t="str">
            <v>TK-7411</v>
          </cell>
          <cell r="D4672" t="str">
            <v>MDELIVERY</v>
          </cell>
          <cell r="E4672" t="str">
            <v>DESPACHO</v>
          </cell>
          <cell r="F4672" t="str">
            <v>EXPRESS</v>
          </cell>
          <cell r="G4672" t="str">
            <v/>
          </cell>
          <cell r="H4672">
            <v>44914</v>
          </cell>
          <cell r="I4672" t="str">
            <v>ENTREGADO</v>
          </cell>
          <cell r="J4672">
            <v>44915</v>
          </cell>
          <cell r="K4672" t="str">
            <v>OTECEL</v>
          </cell>
          <cell r="L4672" t="str">
            <v>AVDA SIMON BOLIVAR Y VIA NAYON CONJUNTO CORPORATIVO EKOPARK TORRE 3 TELEFONICA</v>
          </cell>
          <cell r="M4672" t="str">
            <v/>
          </cell>
          <cell r="N4672" t="str">
            <v>098299225</v>
          </cell>
          <cell r="O4672" t="str">
            <v/>
          </cell>
          <cell r="P4672" t="str">
            <v>QUITO</v>
          </cell>
          <cell r="Q4672" t="str">
            <v>QUITO</v>
          </cell>
          <cell r="R4672" t="str">
            <v>PICHINCHA</v>
          </cell>
          <cell r="T4672" t="str">
            <v>FLEXTRANS UIO</v>
          </cell>
          <cell r="U4672" t="str">
            <v>FLEXNETUIO_LOCAL</v>
          </cell>
          <cell r="V4672">
            <v>1</v>
          </cell>
          <cell r="W4672">
            <v>1</v>
          </cell>
          <cell r="X4672" t="str">
            <v>FLEXNET ECUADOR - MDELIVERY</v>
          </cell>
          <cell r="Y4672" t="str">
            <v>CALLE 28 DE JUNIO S/N Y GARCIA MORENO ENTRADA LLANO GRANDE</v>
          </cell>
        </row>
        <row r="4673">
          <cell r="A4673" t="str">
            <v>TK-7412</v>
          </cell>
          <cell r="B4673">
            <v>482583</v>
          </cell>
          <cell r="C4673" t="str">
            <v>TK-7412</v>
          </cell>
          <cell r="D4673" t="str">
            <v>MDELIVERY</v>
          </cell>
          <cell r="E4673" t="str">
            <v>DESPACHO</v>
          </cell>
          <cell r="F4673" t="str">
            <v>EXPRESS</v>
          </cell>
          <cell r="G4673" t="str">
            <v/>
          </cell>
          <cell r="H4673">
            <v>44914</v>
          </cell>
          <cell r="I4673" t="str">
            <v>ENTREGADO</v>
          </cell>
          <cell r="J4673">
            <v>44915</v>
          </cell>
          <cell r="K4673" t="str">
            <v>OTECEL</v>
          </cell>
          <cell r="L4673" t="str">
            <v>AVDA SIMON BOLIVAR Y VIA NAYON CONJUNTO CORPORATIVO EKOPARK TORRE 3 TELEFONICA</v>
          </cell>
          <cell r="M4673" t="str">
            <v/>
          </cell>
          <cell r="N4673" t="str">
            <v>098299225</v>
          </cell>
          <cell r="O4673" t="str">
            <v/>
          </cell>
          <cell r="P4673" t="str">
            <v>QUITO</v>
          </cell>
          <cell r="Q4673" t="str">
            <v>QUITO</v>
          </cell>
          <cell r="R4673" t="str">
            <v>PICHINCHA</v>
          </cell>
          <cell r="T4673" t="str">
            <v>FLEXTRANS UIO</v>
          </cell>
          <cell r="U4673" t="str">
            <v>FLEXNETUIO_LOCAL</v>
          </cell>
          <cell r="V4673">
            <v>1</v>
          </cell>
          <cell r="W4673">
            <v>1</v>
          </cell>
          <cell r="X4673" t="str">
            <v>FLEXNET ECUADOR - MDELIVERY</v>
          </cell>
          <cell r="Y4673" t="str">
            <v>CALLE 28 DE JUNIO S/N Y GARCIA MORENO ENTRADA LLANO GRANDE</v>
          </cell>
        </row>
        <row r="4674">
          <cell r="A4674" t="str">
            <v>TK-7413</v>
          </cell>
          <cell r="B4674">
            <v>482584</v>
          </cell>
          <cell r="C4674" t="str">
            <v>TK-7413</v>
          </cell>
          <cell r="D4674" t="str">
            <v>MDELIVERY</v>
          </cell>
          <cell r="E4674" t="str">
            <v>DESPACHO</v>
          </cell>
          <cell r="F4674" t="str">
            <v>EXPRESS</v>
          </cell>
          <cell r="G4674" t="str">
            <v/>
          </cell>
          <cell r="H4674">
            <v>44914</v>
          </cell>
          <cell r="I4674" t="str">
            <v>ENTREGADO</v>
          </cell>
          <cell r="J4674">
            <v>44915</v>
          </cell>
          <cell r="K4674" t="str">
            <v>OTECEL</v>
          </cell>
          <cell r="L4674" t="str">
            <v>AVDA SIMON BOLIVAR Y VIA NAYON CONJUNTO CORPORATIVO EKOPARK TORRE 3 TELEFONICA</v>
          </cell>
          <cell r="M4674" t="str">
            <v/>
          </cell>
          <cell r="N4674" t="str">
            <v>098299225</v>
          </cell>
          <cell r="O4674" t="str">
            <v/>
          </cell>
          <cell r="P4674" t="str">
            <v>QUITO</v>
          </cell>
          <cell r="Q4674" t="str">
            <v>QUITO</v>
          </cell>
          <cell r="R4674" t="str">
            <v>PICHINCHA</v>
          </cell>
          <cell r="T4674" t="str">
            <v>FLEXTRANS UIO</v>
          </cell>
          <cell r="U4674" t="str">
            <v>FLEXNETUIO_LOCAL</v>
          </cell>
          <cell r="V4674">
            <v>1</v>
          </cell>
          <cell r="W4674">
            <v>1</v>
          </cell>
          <cell r="X4674" t="str">
            <v>FLEXNET ECUADOR - MDELIVERY</v>
          </cell>
          <cell r="Y4674" t="str">
            <v>CALLE 28 DE JUNIO S/N Y GARCIA MORENO ENTRADA LLANO GRANDE</v>
          </cell>
        </row>
        <row r="4675">
          <cell r="A4675" t="str">
            <v>TK-7414</v>
          </cell>
          <cell r="B4675">
            <v>482585</v>
          </cell>
          <cell r="C4675" t="str">
            <v>TK-7414</v>
          </cell>
          <cell r="D4675" t="str">
            <v>MDELIVERY</v>
          </cell>
          <cell r="E4675" t="str">
            <v>DESPACHO</v>
          </cell>
          <cell r="F4675" t="str">
            <v>EXPRESS</v>
          </cell>
          <cell r="G4675" t="str">
            <v/>
          </cell>
          <cell r="H4675">
            <v>44914</v>
          </cell>
          <cell r="I4675" t="str">
            <v>ENTREGADO</v>
          </cell>
          <cell r="J4675">
            <v>44915</v>
          </cell>
          <cell r="K4675" t="str">
            <v>OTECEL</v>
          </cell>
          <cell r="L4675" t="str">
            <v>AVDA SIMON BOLIVAR Y VIA NAYON CONJUNTO CORPORATIVO EKOPARK TORRE 3 TELEFONICA</v>
          </cell>
          <cell r="M4675" t="str">
            <v/>
          </cell>
          <cell r="N4675" t="str">
            <v>098299225</v>
          </cell>
          <cell r="O4675" t="str">
            <v/>
          </cell>
          <cell r="P4675" t="str">
            <v>QUITO</v>
          </cell>
          <cell r="Q4675" t="str">
            <v>QUITO</v>
          </cell>
          <cell r="R4675" t="str">
            <v>PICHINCHA</v>
          </cell>
          <cell r="T4675" t="str">
            <v>FLEXTRANS UIO</v>
          </cell>
          <cell r="U4675" t="str">
            <v>FLEXNETUIO_LOCAL</v>
          </cell>
          <cell r="V4675">
            <v>1</v>
          </cell>
          <cell r="W4675">
            <v>1</v>
          </cell>
          <cell r="X4675" t="str">
            <v>FLEXNET ECUADOR - MDELIVERY</v>
          </cell>
          <cell r="Y4675" t="str">
            <v>CALLE 28 DE JUNIO S/N Y GARCIA MORENO ENTRADA LLANO GRANDE</v>
          </cell>
        </row>
        <row r="4676">
          <cell r="A4676" t="str">
            <v>TK-7415</v>
          </cell>
          <cell r="B4676">
            <v>482586</v>
          </cell>
          <cell r="C4676" t="str">
            <v>TK-7415</v>
          </cell>
          <cell r="D4676" t="str">
            <v>MDELIVERY</v>
          </cell>
          <cell r="E4676" t="str">
            <v>DESPACHO</v>
          </cell>
          <cell r="F4676" t="str">
            <v>EXPRESS</v>
          </cell>
          <cell r="G4676" t="str">
            <v/>
          </cell>
          <cell r="H4676">
            <v>44914</v>
          </cell>
          <cell r="I4676" t="str">
            <v>ENTREGADO</v>
          </cell>
          <cell r="J4676">
            <v>44915</v>
          </cell>
          <cell r="K4676" t="str">
            <v>OTECEL</v>
          </cell>
          <cell r="L4676" t="str">
            <v>AVDA SIMON BOLIVAR Y VIA NAYON CONJUNTO CORPORATIVO EKOPARK TORRE 3 TELEFONICA</v>
          </cell>
          <cell r="M4676" t="str">
            <v/>
          </cell>
          <cell r="N4676" t="str">
            <v>098299225</v>
          </cell>
          <cell r="O4676" t="str">
            <v/>
          </cell>
          <cell r="P4676" t="str">
            <v>QUITO</v>
          </cell>
          <cell r="Q4676" t="str">
            <v>QUITO</v>
          </cell>
          <cell r="R4676" t="str">
            <v>PICHINCHA</v>
          </cell>
          <cell r="T4676" t="str">
            <v>FLEXTRANS UIO</v>
          </cell>
          <cell r="U4676" t="str">
            <v>FLEXNETUIO_LOCAL</v>
          </cell>
          <cell r="V4676">
            <v>1</v>
          </cell>
          <cell r="W4676">
            <v>1</v>
          </cell>
          <cell r="X4676" t="str">
            <v>FLEXNET ECUADOR - MDELIVERY</v>
          </cell>
          <cell r="Y4676" t="str">
            <v>CALLE 28 DE JUNIO S/N Y GARCIA MORENO ENTRADA LLANO GRANDE</v>
          </cell>
        </row>
        <row r="4677">
          <cell r="A4677" t="str">
            <v>TK-7416</v>
          </cell>
          <cell r="B4677">
            <v>482587</v>
          </cell>
          <cell r="C4677" t="str">
            <v>TK-7416</v>
          </cell>
          <cell r="D4677" t="str">
            <v>MDELIVERY</v>
          </cell>
          <cell r="E4677" t="str">
            <v>DESPACHO</v>
          </cell>
          <cell r="F4677" t="str">
            <v>EXPRESS</v>
          </cell>
          <cell r="G4677" t="str">
            <v/>
          </cell>
          <cell r="H4677">
            <v>44914</v>
          </cell>
          <cell r="I4677" t="str">
            <v>ENTREGADO</v>
          </cell>
          <cell r="J4677">
            <v>44915</v>
          </cell>
          <cell r="K4677" t="str">
            <v>OTECEL</v>
          </cell>
          <cell r="L4677" t="str">
            <v>AVDA SIMON BOLIVAR Y VIA NAYON CONJUNTO CORPORATIVO EKOPARK TORRE 3 TELEFONICA</v>
          </cell>
          <cell r="M4677" t="str">
            <v/>
          </cell>
          <cell r="N4677" t="str">
            <v>098299225</v>
          </cell>
          <cell r="O4677" t="str">
            <v/>
          </cell>
          <cell r="P4677" t="str">
            <v>QUITO</v>
          </cell>
          <cell r="Q4677" t="str">
            <v>QUITO</v>
          </cell>
          <cell r="R4677" t="str">
            <v>PICHINCHA</v>
          </cell>
          <cell r="T4677" t="str">
            <v>FLEXTRANS UIO</v>
          </cell>
          <cell r="U4677" t="str">
            <v>FLEXNETUIO_LOCAL</v>
          </cell>
          <cell r="V4677">
            <v>1</v>
          </cell>
          <cell r="W4677">
            <v>1</v>
          </cell>
          <cell r="X4677" t="str">
            <v>FLEXNET ECUADOR - MDELIVERY</v>
          </cell>
          <cell r="Y4677" t="str">
            <v>CALLE 28 DE JUNIO S/N Y GARCIA MORENO ENTRADA LLANO GRANDE</v>
          </cell>
        </row>
        <row r="4678">
          <cell r="A4678" t="str">
            <v>TK-7417</v>
          </cell>
          <cell r="B4678">
            <v>482588</v>
          </cell>
          <cell r="C4678" t="str">
            <v>TK-7417</v>
          </cell>
          <cell r="D4678" t="str">
            <v>MDELIVERY</v>
          </cell>
          <cell r="E4678" t="str">
            <v>DESPACHO</v>
          </cell>
          <cell r="F4678" t="str">
            <v>EXPRESS</v>
          </cell>
          <cell r="G4678" t="str">
            <v/>
          </cell>
          <cell r="H4678">
            <v>44914</v>
          </cell>
          <cell r="I4678" t="str">
            <v>ENTREGADO</v>
          </cell>
          <cell r="J4678">
            <v>44915</v>
          </cell>
          <cell r="K4678" t="str">
            <v>OTECEL</v>
          </cell>
          <cell r="L4678" t="str">
            <v>AVDA SIMON BOLIVAR Y VIA NAYON CONJUNTO CORPORATIVO EKOPARK TORRE 3 TELEFONICA</v>
          </cell>
          <cell r="M4678" t="str">
            <v/>
          </cell>
          <cell r="N4678" t="str">
            <v>098299225</v>
          </cell>
          <cell r="O4678" t="str">
            <v/>
          </cell>
          <cell r="P4678" t="str">
            <v>QUITO</v>
          </cell>
          <cell r="Q4678" t="str">
            <v>QUITO</v>
          </cell>
          <cell r="R4678" t="str">
            <v>PICHINCHA</v>
          </cell>
          <cell r="T4678" t="str">
            <v>FLEXTRANS UIO</v>
          </cell>
          <cell r="U4678" t="str">
            <v>FLEXNETUIO_LOCAL</v>
          </cell>
          <cell r="V4678">
            <v>1</v>
          </cell>
          <cell r="W4678">
            <v>1</v>
          </cell>
          <cell r="X4678" t="str">
            <v>FLEXNET ECUADOR - MDELIVERY</v>
          </cell>
          <cell r="Y4678" t="str">
            <v>CALLE 28 DE JUNIO S/N Y GARCIA MORENO ENTRADA LLANO GRANDE</v>
          </cell>
        </row>
        <row r="4679">
          <cell r="A4679" t="str">
            <v>TK-7418</v>
          </cell>
          <cell r="B4679">
            <v>482589</v>
          </cell>
          <cell r="C4679" t="str">
            <v>TK-7418</v>
          </cell>
          <cell r="D4679" t="str">
            <v>MDELIVERY</v>
          </cell>
          <cell r="E4679" t="str">
            <v>DESPACHO</v>
          </cell>
          <cell r="F4679" t="str">
            <v>EXPRESS</v>
          </cell>
          <cell r="G4679" t="str">
            <v/>
          </cell>
          <cell r="H4679">
            <v>44914</v>
          </cell>
          <cell r="I4679" t="str">
            <v>ENTREGADO</v>
          </cell>
          <cell r="J4679">
            <v>44915</v>
          </cell>
          <cell r="K4679" t="str">
            <v>OTECEL</v>
          </cell>
          <cell r="L4679" t="str">
            <v>AVDA SIMON BOLIVAR Y VIA NAYON CONJUNTO CORPORATIVO EKOPARK TORRE 3 TELEFONICA</v>
          </cell>
          <cell r="M4679" t="str">
            <v/>
          </cell>
          <cell r="N4679" t="str">
            <v>098299225</v>
          </cell>
          <cell r="O4679" t="str">
            <v/>
          </cell>
          <cell r="P4679" t="str">
            <v>QUITO</v>
          </cell>
          <cell r="Q4679" t="str">
            <v>QUITO</v>
          </cell>
          <cell r="R4679" t="str">
            <v>PICHINCHA</v>
          </cell>
          <cell r="T4679" t="str">
            <v>FLEXTRANS UIO</v>
          </cell>
          <cell r="U4679" t="str">
            <v>FLEXNETUIO_LOCAL</v>
          </cell>
          <cell r="V4679">
            <v>1</v>
          </cell>
          <cell r="W4679">
            <v>1</v>
          </cell>
          <cell r="X4679" t="str">
            <v>FLEXNET ECUADOR - MDELIVERY</v>
          </cell>
          <cell r="Y4679" t="str">
            <v>CALLE 28 DE JUNIO S/N Y GARCIA MORENO ENTRADA LLANO GRANDE</v>
          </cell>
        </row>
        <row r="4680">
          <cell r="A4680" t="str">
            <v>TK-7419</v>
          </cell>
          <cell r="B4680">
            <v>482590</v>
          </cell>
          <cell r="C4680" t="str">
            <v>TK-7419</v>
          </cell>
          <cell r="D4680" t="str">
            <v>MDELIVERY</v>
          </cell>
          <cell r="E4680" t="str">
            <v>DESPACHO</v>
          </cell>
          <cell r="F4680" t="str">
            <v>EXPRESS</v>
          </cell>
          <cell r="G4680" t="str">
            <v/>
          </cell>
          <cell r="H4680">
            <v>44914</v>
          </cell>
          <cell r="I4680" t="str">
            <v>ENTREGADO</v>
          </cell>
          <cell r="J4680">
            <v>44915</v>
          </cell>
          <cell r="K4680" t="str">
            <v>OTECEL</v>
          </cell>
          <cell r="L4680" t="str">
            <v>AVDA SIMON BOLIVAR Y VIA NAYON CONJUNTO CORPORATIVO EKOPARK TORRE 3 TELEFONICA</v>
          </cell>
          <cell r="M4680" t="str">
            <v/>
          </cell>
          <cell r="N4680" t="str">
            <v>098299225</v>
          </cell>
          <cell r="O4680" t="str">
            <v/>
          </cell>
          <cell r="P4680" t="str">
            <v>QUITO</v>
          </cell>
          <cell r="Q4680" t="str">
            <v>QUITO</v>
          </cell>
          <cell r="R4680" t="str">
            <v>PICHINCHA</v>
          </cell>
          <cell r="T4680" t="str">
            <v>FLEXTRANS UIO</v>
          </cell>
          <cell r="U4680" t="str">
            <v>FLEXNETUIO_LOCAL</v>
          </cell>
          <cell r="V4680">
            <v>1</v>
          </cell>
          <cell r="W4680">
            <v>1</v>
          </cell>
          <cell r="X4680" t="str">
            <v>FLEXNET ECUADOR - MDELIVERY</v>
          </cell>
          <cell r="Y4680" t="str">
            <v>CALLE 28 DE JUNIO S/N Y GARCIA MORENO ENTRADA LLANO GRANDE</v>
          </cell>
        </row>
        <row r="4681">
          <cell r="A4681" t="str">
            <v>TK-7420</v>
          </cell>
          <cell r="B4681">
            <v>482591</v>
          </cell>
          <cell r="C4681" t="str">
            <v>TK-7420</v>
          </cell>
          <cell r="D4681" t="str">
            <v>MDELIVERY</v>
          </cell>
          <cell r="E4681" t="str">
            <v>DESPACHO</v>
          </cell>
          <cell r="F4681" t="str">
            <v>EXPRESS</v>
          </cell>
          <cell r="G4681" t="str">
            <v/>
          </cell>
          <cell r="H4681">
            <v>44914</v>
          </cell>
          <cell r="I4681" t="str">
            <v>ENTREGADO</v>
          </cell>
          <cell r="J4681">
            <v>44915</v>
          </cell>
          <cell r="K4681" t="str">
            <v>OTECEL</v>
          </cell>
          <cell r="L4681" t="str">
            <v>AVDA SIMON BOLIVAR Y VIA NAYON CONJUNTO CORPORATIVO EKOPARK TORRE 3 TELEFONICA</v>
          </cell>
          <cell r="M4681" t="str">
            <v/>
          </cell>
          <cell r="N4681" t="str">
            <v>098299225</v>
          </cell>
          <cell r="O4681" t="str">
            <v/>
          </cell>
          <cell r="P4681" t="str">
            <v>QUITO</v>
          </cell>
          <cell r="Q4681" t="str">
            <v>QUITO</v>
          </cell>
          <cell r="R4681" t="str">
            <v>PICHINCHA</v>
          </cell>
          <cell r="T4681" t="str">
            <v>FLEXTRANS UIO</v>
          </cell>
          <cell r="U4681" t="str">
            <v>FLEXNETUIO_LOCAL</v>
          </cell>
          <cell r="V4681">
            <v>1</v>
          </cell>
          <cell r="W4681">
            <v>1</v>
          </cell>
          <cell r="X4681" t="str">
            <v>FLEXNET ECUADOR - MDELIVERY</v>
          </cell>
          <cell r="Y4681" t="str">
            <v>CALLE 28 DE JUNIO S/N Y GARCIA MORENO ENTRADA LLANO GRANDE</v>
          </cell>
        </row>
        <row r="4682">
          <cell r="A4682" t="str">
            <v>TK-7421</v>
          </cell>
          <cell r="B4682">
            <v>482592</v>
          </cell>
          <cell r="C4682" t="str">
            <v>TK-7421</v>
          </cell>
          <cell r="D4682" t="str">
            <v>MDELIVERY</v>
          </cell>
          <cell r="E4682" t="str">
            <v>DESPACHO</v>
          </cell>
          <cell r="F4682" t="str">
            <v>EXPRESS</v>
          </cell>
          <cell r="G4682" t="str">
            <v/>
          </cell>
          <cell r="H4682">
            <v>44914</v>
          </cell>
          <cell r="I4682" t="str">
            <v>ENTREGADO</v>
          </cell>
          <cell r="J4682">
            <v>44915</v>
          </cell>
          <cell r="K4682" t="str">
            <v>OTECEL</v>
          </cell>
          <cell r="L4682" t="str">
            <v>AVDA SIMON BOLIVAR Y VIA NAYON CONJUNTO CORPORATIVO EKOPARK TORRE 3 TELEFONICA</v>
          </cell>
          <cell r="M4682" t="str">
            <v/>
          </cell>
          <cell r="N4682" t="str">
            <v>098299225</v>
          </cell>
          <cell r="O4682" t="str">
            <v/>
          </cell>
          <cell r="P4682" t="str">
            <v>QUITO</v>
          </cell>
          <cell r="Q4682" t="str">
            <v>QUITO</v>
          </cell>
          <cell r="R4682" t="str">
            <v>PICHINCHA</v>
          </cell>
          <cell r="T4682" t="str">
            <v>FLEXTRANS UIO</v>
          </cell>
          <cell r="U4682" t="str">
            <v>FLEXNETUIO_LOCAL</v>
          </cell>
          <cell r="V4682">
            <v>1</v>
          </cell>
          <cell r="W4682">
            <v>1</v>
          </cell>
          <cell r="X4682" t="str">
            <v>FLEXNET ECUADOR - MDELIVERY</v>
          </cell>
          <cell r="Y4682" t="str">
            <v>CALLE 28 DE JUNIO S/N Y GARCIA MORENO ENTRADA LLANO GRANDE</v>
          </cell>
        </row>
        <row r="4683">
          <cell r="A4683" t="str">
            <v>SP_22_635_18585370</v>
          </cell>
          <cell r="B4683">
            <v>482579</v>
          </cell>
          <cell r="C4683" t="str">
            <v>SP_22_635_18585370</v>
          </cell>
          <cell r="D4683" t="str">
            <v>SPARE</v>
          </cell>
          <cell r="E4683" t="str">
            <v>DESPACHO</v>
          </cell>
          <cell r="F4683" t="str">
            <v>NORMAL</v>
          </cell>
          <cell r="G4683" t="str">
            <v>FT76072</v>
          </cell>
          <cell r="H4683">
            <v>44914</v>
          </cell>
          <cell r="I4683" t="str">
            <v>ENTREGADO</v>
          </cell>
          <cell r="J4683">
            <v>44915</v>
          </cell>
          <cell r="K4683" t="str">
            <v>HUAWEI_UIO_ALLISON ALAVA</v>
          </cell>
          <cell r="L4683" t="str">
            <v>NACIONES UNIDAS E2-30 Y NUÑEZ DE VELA EDIFICIO METROPOLITAN PISO 18</v>
          </cell>
          <cell r="M4683" t="str">
            <v>ALLISON ALAVA / 1791256115001</v>
          </cell>
          <cell r="N4683" t="str">
            <v>0992003995</v>
          </cell>
          <cell r="P4683" t="str">
            <v>170505</v>
          </cell>
          <cell r="Q4683" t="str">
            <v>QUITO</v>
          </cell>
          <cell r="R4683" t="str">
            <v>PICHINCHA</v>
          </cell>
          <cell r="S4683" t="str">
            <v>QUITO</v>
          </cell>
          <cell r="U4683" t="str">
            <v>FLEXNETUIO_LOCAL</v>
          </cell>
          <cell r="V4683">
            <v>2</v>
          </cell>
          <cell r="W4683">
            <v>3</v>
          </cell>
          <cell r="X4683" t="str">
            <v>FLEXNET DEL ECUADOR</v>
          </cell>
          <cell r="Y4683" t="str">
            <v>28 DE JUNIO Y GARCIA MORENO</v>
          </cell>
        </row>
        <row r="4684">
          <cell r="A4684" t="str">
            <v>DHL_22_227</v>
          </cell>
          <cell r="B4684">
            <v>482577</v>
          </cell>
          <cell r="C4684" t="str">
            <v>DHL_22_227</v>
          </cell>
          <cell r="D4684" t="str">
            <v>DHL</v>
          </cell>
          <cell r="E4684" t="str">
            <v>DESPACHO</v>
          </cell>
          <cell r="F4684" t="str">
            <v>NORMAL</v>
          </cell>
          <cell r="H4684">
            <v>44914</v>
          </cell>
          <cell r="I4684" t="str">
            <v>ENTREGADO</v>
          </cell>
          <cell r="J4684">
            <v>44916</v>
          </cell>
          <cell r="K4684" t="str">
            <v>DHL MATRIZ</v>
          </cell>
          <cell r="L4684" t="str">
            <v>AV. ELOY ALFARO 113 A Y PASAJE LOS JUNCOS EDIFICIO DHL, SECTOR COMITE DEL PUEBLO</v>
          </cell>
          <cell r="P4684" t="str">
            <v>QUITO</v>
          </cell>
          <cell r="Q4684" t="str">
            <v>QUITO</v>
          </cell>
          <cell r="R4684" t="str">
            <v>PICHINCHA</v>
          </cell>
          <cell r="T4684" t="str">
            <v>FLEXTRANS UIO</v>
          </cell>
          <cell r="U4684" t="str">
            <v>FLEXNETUIO_LOCAL</v>
          </cell>
          <cell r="V4684">
            <v>1</v>
          </cell>
          <cell r="W4684">
            <v>1</v>
          </cell>
          <cell r="X4684" t="str">
            <v>ALMACENES TABACARCEN</v>
          </cell>
          <cell r="Y4684" t="str">
            <v>TABABELA</v>
          </cell>
        </row>
        <row r="4685">
          <cell r="A4685" t="str">
            <v>DHL_22_228</v>
          </cell>
          <cell r="B4685">
            <v>482578</v>
          </cell>
          <cell r="C4685" t="str">
            <v>DHL_22_228</v>
          </cell>
          <cell r="D4685" t="str">
            <v>DHL</v>
          </cell>
          <cell r="E4685" t="str">
            <v>DESPACHO</v>
          </cell>
          <cell r="F4685" t="str">
            <v>NORMAL</v>
          </cell>
          <cell r="H4685">
            <v>44914</v>
          </cell>
          <cell r="I4685" t="str">
            <v>ENTREGADO</v>
          </cell>
          <cell r="J4685">
            <v>44916</v>
          </cell>
          <cell r="K4685" t="str">
            <v>DHL MATRIZ</v>
          </cell>
          <cell r="L4685" t="str">
            <v>AV. ELOY ALFARO 113 A Y PASAJE LOS JUNCOS EDIFICIO DHL, SECTOR COMITE DEL PUEBLO</v>
          </cell>
          <cell r="P4685" t="str">
            <v>QUITO</v>
          </cell>
          <cell r="Q4685" t="str">
            <v>QUITO</v>
          </cell>
          <cell r="R4685" t="str">
            <v>PICHINCHA</v>
          </cell>
          <cell r="T4685" t="str">
            <v>FLEXTRANS UIO</v>
          </cell>
          <cell r="U4685" t="str">
            <v>FLEXNETUIO_LOCAL</v>
          </cell>
          <cell r="V4685">
            <v>1</v>
          </cell>
          <cell r="W4685">
            <v>1</v>
          </cell>
          <cell r="X4685" t="str">
            <v>ALMACENES TABACARCEN</v>
          </cell>
          <cell r="Y4685" t="str">
            <v>TABABELA</v>
          </cell>
        </row>
        <row r="4686">
          <cell r="A4686" t="str">
            <v>4703154_1</v>
          </cell>
          <cell r="B4686">
            <v>482575</v>
          </cell>
          <cell r="C4686" t="str">
            <v>4703154_1</v>
          </cell>
          <cell r="D4686" t="str">
            <v>MDELIVERY</v>
          </cell>
          <cell r="E4686" t="str">
            <v>DESPACHO</v>
          </cell>
          <cell r="F4686" t="str">
            <v>NORMAL</v>
          </cell>
          <cell r="G4686" t="str">
            <v>FT76114</v>
          </cell>
          <cell r="H4686">
            <v>44914</v>
          </cell>
          <cell r="I4686" t="str">
            <v>ENTREGADO</v>
          </cell>
          <cell r="J4686">
            <v>44915</v>
          </cell>
          <cell r="K4686" t="str">
            <v>MARIA AUXILIADORA OLIVARES MURILLO</v>
          </cell>
          <cell r="L4686" t="str">
            <v>INAQUITO AV REPUBLICA DE EL SALVADOR   Y SUIZA  EN EDFICIO MILETUS</v>
          </cell>
          <cell r="M4686" t="str">
            <v>0925597031</v>
          </cell>
          <cell r="N4686" t="str">
            <v>999797698</v>
          </cell>
          <cell r="O4686" t="str">
            <v/>
          </cell>
          <cell r="P4686" t="str">
            <v>QUITO</v>
          </cell>
          <cell r="Q4686" t="str">
            <v>QUITO</v>
          </cell>
          <cell r="R4686" t="str">
            <v>PICHINCHA</v>
          </cell>
          <cell r="T4686" t="str">
            <v>FLEXTRANS UIO</v>
          </cell>
          <cell r="U4686" t="str">
            <v>FLEXNETUIO_LOCAL</v>
          </cell>
          <cell r="V4686">
            <v>1</v>
          </cell>
          <cell r="W4686">
            <v>1</v>
          </cell>
          <cell r="X4686" t="str">
            <v>FLEXNET ECUADOR - MDELIVERY</v>
          </cell>
          <cell r="Y4686" t="str">
            <v>CALLE 28 DE JUNIO S/N Y GARCIA MORENO ENTRADA LLANO GRANDE</v>
          </cell>
        </row>
        <row r="4687">
          <cell r="A4687" t="str">
            <v>4736678_1</v>
          </cell>
          <cell r="B4687">
            <v>482576</v>
          </cell>
          <cell r="C4687" t="str">
            <v>4736678_1</v>
          </cell>
          <cell r="D4687" t="str">
            <v>MDELIVERY</v>
          </cell>
          <cell r="E4687" t="str">
            <v>DESPACHO</v>
          </cell>
          <cell r="F4687" t="str">
            <v>NORMAL</v>
          </cell>
          <cell r="G4687" t="str">
            <v>TF89750</v>
          </cell>
          <cell r="H4687">
            <v>44914</v>
          </cell>
          <cell r="I4687" t="str">
            <v>ENTREGADO</v>
          </cell>
          <cell r="J4687">
            <v>44915</v>
          </cell>
          <cell r="K4687" t="str">
            <v>COROZO CASTILLO KLEVER MANRIQUE</v>
          </cell>
          <cell r="L4687" t="str">
            <v>LA PUNTILLA VIA A SAMBORONDOM   ENTRANDO POR COLEGIO ABDON CALDERON EN CDLA PARQUE DEL RIO PREGUNTAR EN GARITA</v>
          </cell>
          <cell r="M4687" t="str">
            <v>0918731845</v>
          </cell>
          <cell r="N4687" t="str">
            <v>0115930969500709</v>
          </cell>
          <cell r="O4687" t="str">
            <v/>
          </cell>
          <cell r="P4687" t="str">
            <v>SAMBORONDON</v>
          </cell>
          <cell r="Q4687" t="str">
            <v>SAMBORONDON</v>
          </cell>
          <cell r="R4687" t="str">
            <v>GUAYAS</v>
          </cell>
          <cell r="T4687" t="str">
            <v>FLEXTRANS</v>
          </cell>
          <cell r="U4687" t="str">
            <v>FLEXNETUIO_GYE</v>
          </cell>
          <cell r="V4687">
            <v>1</v>
          </cell>
          <cell r="W4687">
            <v>1</v>
          </cell>
          <cell r="X4687" t="str">
            <v>FLEXNET ECUADOR - MDELIVERY</v>
          </cell>
          <cell r="Y4687" t="str">
            <v>CALLE 28 DE JUNIO S/N Y GARCIA MORENO ENTRADA LLANO GRANDE</v>
          </cell>
        </row>
        <row r="4688">
          <cell r="A4688" t="str">
            <v>RT22122001</v>
          </cell>
          <cell r="B4688">
            <v>482574</v>
          </cell>
          <cell r="C4688" t="str">
            <v>RT22122001</v>
          </cell>
          <cell r="D4688" t="str">
            <v>SPARE</v>
          </cell>
          <cell r="E4688" t="str">
            <v>RETIRO</v>
          </cell>
          <cell r="F4688" t="str">
            <v>NORMAL</v>
          </cell>
          <cell r="G4688" t="str">
            <v>FT76070</v>
          </cell>
          <cell r="H4688">
            <v>44914</v>
          </cell>
          <cell r="I4688" t="str">
            <v>ENTREGADO</v>
          </cell>
          <cell r="J4688">
            <v>44915</v>
          </cell>
          <cell r="K4688" t="str">
            <v>FLEXNET QUITO</v>
          </cell>
          <cell r="L4688" t="str">
            <v>CALLE 28 DE JUNIO Y GARCIA MORENO</v>
          </cell>
          <cell r="M4688" t="str">
            <v>PATRICIO PONCE  / 1791890663001</v>
          </cell>
          <cell r="P4688" t="str">
            <v>170208</v>
          </cell>
          <cell r="Q4688" t="str">
            <v>QUITO</v>
          </cell>
          <cell r="R4688" t="str">
            <v>PICHINCHA</v>
          </cell>
          <cell r="S4688" t="str">
            <v>CALDERON (CARAPUNGO)</v>
          </cell>
          <cell r="U4688" t="str">
            <v>FLEXNETUIO_LOCAL</v>
          </cell>
          <cell r="V4688">
            <v>2</v>
          </cell>
          <cell r="W4688">
            <v>2</v>
          </cell>
          <cell r="X4688" t="str">
            <v>HUAWEI_UIO_ROMEL TOSCANO</v>
          </cell>
          <cell r="Y4688" t="str">
            <v>REPÚBLICA DEL SALVADOR N34-211 Y MOSCÚ</v>
          </cell>
        </row>
        <row r="4689">
          <cell r="A4689" t="str">
            <v>RET-KITPARRILLER191222</v>
          </cell>
          <cell r="B4689">
            <v>482573</v>
          </cell>
          <cell r="C4689" t="str">
            <v>RET-KITPARRILLER191222</v>
          </cell>
          <cell r="D4689" t="str">
            <v>SG</v>
          </cell>
          <cell r="E4689" t="str">
            <v>RETIRO</v>
          </cell>
          <cell r="F4689" t="str">
            <v>NORMAL</v>
          </cell>
          <cell r="G4689" t="str">
            <v>89749</v>
          </cell>
          <cell r="H4689">
            <v>44914</v>
          </cell>
          <cell r="I4689" t="str">
            <v>ENTREGADO</v>
          </cell>
          <cell r="J4689">
            <v>44916</v>
          </cell>
          <cell r="K4689" t="str">
            <v>FLEXNET GYE</v>
          </cell>
          <cell r="L4689" t="str">
            <v>KM 8.5 VIA A DAULE</v>
          </cell>
          <cell r="P4689" t="str">
            <v>GUAYAQUIL</v>
          </cell>
          <cell r="Q4689" t="str">
            <v>GUAYAQUIL</v>
          </cell>
          <cell r="R4689" t="str">
            <v>GUAYAS</v>
          </cell>
          <cell r="U4689" t="str">
            <v>FLEXNETGYE_LOCAL</v>
          </cell>
          <cell r="V4689">
            <v>1</v>
          </cell>
          <cell r="W4689">
            <v>22</v>
          </cell>
          <cell r="X4689" t="str">
            <v>OFICINAS SAINT GOBAIN</v>
          </cell>
          <cell r="Y4689" t="str">
            <v>EDIFICIO EMPORIOM PISO 16 OFIC 6-7</v>
          </cell>
        </row>
        <row r="4690">
          <cell r="A4690" t="str">
            <v>SG_2022_2190-MANDILES</v>
          </cell>
          <cell r="B4690">
            <v>482572</v>
          </cell>
          <cell r="C4690" t="str">
            <v>SG_2022_2190-MANDILES</v>
          </cell>
          <cell r="D4690" t="str">
            <v>SG</v>
          </cell>
          <cell r="E4690" t="str">
            <v>DESPACHO</v>
          </cell>
          <cell r="F4690" t="str">
            <v>NORMAL</v>
          </cell>
          <cell r="G4690" t="str">
            <v>89719</v>
          </cell>
          <cell r="H4690">
            <v>44914</v>
          </cell>
          <cell r="I4690" t="str">
            <v>ENTREGADO</v>
          </cell>
          <cell r="J4690">
            <v>44915</v>
          </cell>
          <cell r="K4690" t="str">
            <v>OFICINA SAINT GOBAIN</v>
          </cell>
          <cell r="L4690" t="str">
            <v>EDIFICIO EMPORIUM PISO 16 OF 6-7</v>
          </cell>
          <cell r="P4690" t="str">
            <v>GUAYAQUIL</v>
          </cell>
          <cell r="Q4690" t="str">
            <v>GUAYAQUIL</v>
          </cell>
          <cell r="R4690" t="str">
            <v>GUAYAS</v>
          </cell>
          <cell r="U4690" t="str">
            <v>FLEXNETGYE_LOCAL</v>
          </cell>
          <cell r="V4690">
            <v>1</v>
          </cell>
          <cell r="W4690">
            <v>8</v>
          </cell>
          <cell r="X4690" t="str">
            <v>FLEXNET GYE</v>
          </cell>
          <cell r="Y4690" t="str">
            <v>KM 8.5 VIA A DAULE</v>
          </cell>
        </row>
        <row r="4691">
          <cell r="A4691" t="str">
            <v>CELLTRO0011</v>
          </cell>
          <cell r="B4691">
            <v>482569</v>
          </cell>
          <cell r="C4691" t="str">
            <v>CELLTRO0011</v>
          </cell>
          <cell r="D4691" t="str">
            <v>CELLTROPOLIS</v>
          </cell>
          <cell r="E4691" t="str">
            <v>DESPACHO</v>
          </cell>
          <cell r="F4691" t="str">
            <v>NORMAL</v>
          </cell>
          <cell r="G4691" t="str">
            <v>031002004117513</v>
          </cell>
          <cell r="H4691">
            <v>44914</v>
          </cell>
          <cell r="I4691" t="str">
            <v>ENTREGADO</v>
          </cell>
          <cell r="J4691">
            <v>44915</v>
          </cell>
          <cell r="K4691" t="str">
            <v>SERVECELCOMP+MIGUEL PUEBLA</v>
          </cell>
          <cell r="L4691" t="str">
            <v>MUCHO LOTE 2 URBANIZACION PARAISO DEL RIO 1 MZ 2751 V4</v>
          </cell>
          <cell r="N4691" t="str">
            <v>994190998</v>
          </cell>
          <cell r="P4691" t="str">
            <v>GUAYAQUIL</v>
          </cell>
          <cell r="Q4691" t="str">
            <v>GUAYAQUIL</v>
          </cell>
          <cell r="R4691" t="str">
            <v>GUAYAS</v>
          </cell>
          <cell r="T4691" t="str">
            <v>TRAMACO</v>
          </cell>
          <cell r="V4691">
            <v>2</v>
          </cell>
          <cell r="W4691">
            <v>1</v>
          </cell>
          <cell r="X4691" t="str">
            <v>FLEXNET ECUADOR - CELLTROPOLIS</v>
          </cell>
          <cell r="Y4691" t="str">
            <v>CALLE 28 DE JUNIO S/N Y GARCIA MORENO ENTRADA LLANO GRANDE</v>
          </cell>
        </row>
        <row r="4692">
          <cell r="A4692" t="str">
            <v>CELLTRO0012</v>
          </cell>
          <cell r="B4692">
            <v>482570</v>
          </cell>
          <cell r="C4692" t="str">
            <v>CELLTRO0012</v>
          </cell>
          <cell r="D4692" t="str">
            <v>CELLTROPOLIS</v>
          </cell>
          <cell r="E4692" t="str">
            <v>DESPACHO</v>
          </cell>
          <cell r="F4692" t="str">
            <v>NORMAL</v>
          </cell>
          <cell r="G4692" t="str">
            <v>031002004117512</v>
          </cell>
          <cell r="H4692">
            <v>44914</v>
          </cell>
          <cell r="I4692" t="str">
            <v>ENTREGADO</v>
          </cell>
          <cell r="J4692">
            <v>44917</v>
          </cell>
          <cell r="K4692" t="str">
            <v>CREDICELL+ING MICHAEL MOLINA MONTERO</v>
          </cell>
          <cell r="L4692" t="str">
            <v>CALLE KLEBER FRANCO ENTRE GUAYAQUILY 9 DE OCTUBRE   EN TODO EL PARADERO DE BUS</v>
          </cell>
          <cell r="M4692" t="str">
            <v/>
          </cell>
          <cell r="N4692" t="str">
            <v>0984640161 - 0985353670</v>
          </cell>
          <cell r="O4692" t="str">
            <v/>
          </cell>
          <cell r="P4692" t="str">
            <v>MACHALA</v>
          </cell>
          <cell r="Q4692" t="str">
            <v>MACHALA</v>
          </cell>
          <cell r="R4692" t="str">
            <v>EL ORO</v>
          </cell>
          <cell r="T4692" t="str">
            <v>TRAMACO</v>
          </cell>
          <cell r="V4692">
            <v>1</v>
          </cell>
          <cell r="W4692">
            <v>1</v>
          </cell>
          <cell r="X4692" t="str">
            <v>FLEXNET ECUADOR - CELLTROPOLIS</v>
          </cell>
          <cell r="Y4692" t="str">
            <v>CALLE 28 DE JUNIO S/N Y GARCIA MORENO ENTRADA LLANO GRANDE</v>
          </cell>
        </row>
        <row r="4693">
          <cell r="A4693" t="str">
            <v>20003025813672</v>
          </cell>
          <cell r="B4693">
            <v>482541</v>
          </cell>
          <cell r="C4693" t="str">
            <v>20003025813672</v>
          </cell>
          <cell r="D4693" t="str">
            <v>CONECEL</v>
          </cell>
          <cell r="E4693" t="str">
            <v>DESPACHO</v>
          </cell>
          <cell r="F4693" t="str">
            <v>NORMAL</v>
          </cell>
          <cell r="G4693" t="str">
            <v>TF89730</v>
          </cell>
          <cell r="H4693">
            <v>44914</v>
          </cell>
          <cell r="I4693" t="str">
            <v>ENTREGADO</v>
          </cell>
          <cell r="J4693">
            <v>44917</v>
          </cell>
          <cell r="K4693" t="str">
            <v>ALFREDO ALEJANDRO MORENO MORA / VALERO PATINO ELENA TEODORA</v>
          </cell>
          <cell r="L4693" t="str">
            <v>PUNTO DE ENCUENTRO/PASEO SHOPPING DURAN, DURAN</v>
          </cell>
          <cell r="M4693" t="str">
            <v>914439526</v>
          </cell>
          <cell r="N4693" t="str">
            <v>961826891 /  990109454</v>
          </cell>
          <cell r="P4693" t="str">
            <v>DURAN</v>
          </cell>
          <cell r="Q4693" t="str">
            <v>DURAN</v>
          </cell>
          <cell r="R4693" t="str">
            <v>GUAYAS</v>
          </cell>
          <cell r="T4693" t="str">
            <v>ITSACOURIER</v>
          </cell>
          <cell r="U4693" t="str">
            <v>FLEXNETUIO_GYE</v>
          </cell>
          <cell r="V4693">
            <v>1</v>
          </cell>
          <cell r="W4693">
            <v>1</v>
          </cell>
          <cell r="X4693" t="str">
            <v>FLEXNET</v>
          </cell>
          <cell r="Y4693" t="str">
            <v>FLEX NET CALLE 28 DE JUNIO S/N Y GARCIA MORENO ENTRADA LLANO GRANDE</v>
          </cell>
        </row>
        <row r="4694">
          <cell r="A4694" t="str">
            <v>20003021062852</v>
          </cell>
          <cell r="B4694">
            <v>482555</v>
          </cell>
          <cell r="C4694" t="str">
            <v>20003021062852</v>
          </cell>
          <cell r="D4694" t="str">
            <v>CONECEL</v>
          </cell>
          <cell r="E4694" t="str">
            <v>DESPACHO</v>
          </cell>
          <cell r="F4694" t="str">
            <v>NORMAL</v>
          </cell>
          <cell r="H4694">
            <v>44914</v>
          </cell>
          <cell r="I4694" t="str">
            <v>DEVOLUCION_EN_PROCESO</v>
          </cell>
          <cell r="J4694">
            <v>44922</v>
          </cell>
          <cell r="K4694" t="str">
            <v xml:space="preserve">XAVIER EDUADOR JARA GUNCAY / </v>
          </cell>
          <cell r="L4694" t="str">
            <v>CUENCA/YANUNCAY/AV DON BOSCO Y LA NINA EN LA EMPRESA DE LA COOP CB EDIFICIO GRIS DE UN PISO FRENTE AL SUPERMAXI, CUENCA</v>
          </cell>
          <cell r="M4694" t="str">
            <v>107474868</v>
          </cell>
          <cell r="N4694" t="str">
            <v xml:space="preserve">980760602 /  </v>
          </cell>
          <cell r="P4694" t="str">
            <v>CUENCA</v>
          </cell>
          <cell r="Q4694" t="str">
            <v>CUENCA</v>
          </cell>
          <cell r="R4694" t="str">
            <v>AZUAY</v>
          </cell>
          <cell r="T4694" t="str">
            <v>ITSACOURIER</v>
          </cell>
          <cell r="U4694" t="str">
            <v>FLEXNETUIO_PROVINCIA</v>
          </cell>
          <cell r="V4694">
            <v>1</v>
          </cell>
          <cell r="W4694">
            <v>1</v>
          </cell>
          <cell r="X4694" t="str">
            <v>FLEXNET</v>
          </cell>
          <cell r="Y4694" t="str">
            <v>FLEX NET CALLE 28 DE JUNIO S/N Y GARCIA MORENO ENTRADA LLANO GRANDE</v>
          </cell>
        </row>
        <row r="4695">
          <cell r="A4695" t="str">
            <v>20003029317292</v>
          </cell>
          <cell r="B4695">
            <v>482564</v>
          </cell>
          <cell r="C4695" t="str">
            <v>20003029317292</v>
          </cell>
          <cell r="D4695" t="str">
            <v>CONECEL</v>
          </cell>
          <cell r="E4695" t="str">
            <v>DESPACHO</v>
          </cell>
          <cell r="F4695" t="str">
            <v>NORMAL</v>
          </cell>
          <cell r="G4695" t="str">
            <v>031002004117453</v>
          </cell>
          <cell r="H4695">
            <v>44914</v>
          </cell>
          <cell r="I4695" t="str">
            <v>DEVOLUCION_EN_PROCESO</v>
          </cell>
          <cell r="J4695">
            <v>44917</v>
          </cell>
          <cell r="K4695" t="str">
            <v xml:space="preserve">JEFFERSON RAUL JIMENEZ CHAVEZ / </v>
          </cell>
          <cell r="L4695" t="str">
            <v>CALLE 9ENA SUR Y CARRERA 31AVA OESTE/EN CASA 2 PISO COLOR AZUL OSCURO BODGEAS JUNTO A PUERTO BOLIVAR YACHT CLUB, MACHALA</v>
          </cell>
          <cell r="M4695" t="str">
            <v>804353993</v>
          </cell>
          <cell r="N4695" t="str">
            <v xml:space="preserve">984165968 /  </v>
          </cell>
          <cell r="P4695" t="str">
            <v>MACHALA</v>
          </cell>
          <cell r="Q4695" t="str">
            <v>MACHALA</v>
          </cell>
          <cell r="R4695" t="str">
            <v>EL ORO</v>
          </cell>
          <cell r="T4695" t="str">
            <v>TRAMACO</v>
          </cell>
          <cell r="U4695" t="str">
            <v>FLEXNETUIO_PROVINCIA</v>
          </cell>
          <cell r="V4695">
            <v>1</v>
          </cell>
          <cell r="W4695">
            <v>1</v>
          </cell>
          <cell r="X4695" t="str">
            <v>FLEXNET</v>
          </cell>
          <cell r="Y4695" t="str">
            <v>FLEX NET CALLE 28 DE JUNIO S/N Y GARCIA MORENO ENTRADA LLANO GRANDE</v>
          </cell>
        </row>
        <row r="4696">
          <cell r="A4696" t="str">
            <v>20003026637948</v>
          </cell>
          <cell r="B4696">
            <v>482544</v>
          </cell>
          <cell r="C4696" t="str">
            <v>20003026637948</v>
          </cell>
          <cell r="D4696" t="str">
            <v>CONECEL</v>
          </cell>
          <cell r="E4696" t="str">
            <v>DESPACHO</v>
          </cell>
          <cell r="F4696" t="str">
            <v>NORMAL</v>
          </cell>
          <cell r="G4696" t="str">
            <v>031002004117446.</v>
          </cell>
          <cell r="H4696">
            <v>44914</v>
          </cell>
          <cell r="I4696" t="str">
            <v>COORDINADO</v>
          </cell>
          <cell r="J4696">
            <v>44922</v>
          </cell>
          <cell r="K4696" t="str">
            <v>MONICA CRISTINA RIVERA RAMOS / CAROLINA RIVERA ARMAS</v>
          </cell>
          <cell r="L4696" t="str">
            <v>AV ATAHUALPA Y NAZACOTA PUENTO/CS CN PORTON CAFE JUNTO A UNA PELUQUERIA/A 3 CUADRAS DE LA ESCUELA MEDARDO PROANO ANDRADE, IBARRA</v>
          </cell>
          <cell r="M4696" t="str">
            <v>1003095641</v>
          </cell>
          <cell r="N4696" t="str">
            <v>982635768 /  992564905</v>
          </cell>
          <cell r="P4696" t="str">
            <v>IBARRA</v>
          </cell>
          <cell r="Q4696" t="str">
            <v>IBARRA</v>
          </cell>
          <cell r="R4696" t="str">
            <v>IMBABURA</v>
          </cell>
          <cell r="T4696" t="str">
            <v>TRAMACO</v>
          </cell>
          <cell r="U4696" t="str">
            <v>FLEXNETUIO_PROVINCIA</v>
          </cell>
          <cell r="V4696">
            <v>1</v>
          </cell>
          <cell r="W4696">
            <v>1</v>
          </cell>
          <cell r="X4696" t="str">
            <v>FLEXNET</v>
          </cell>
          <cell r="Y4696" t="str">
            <v>FLEX NET CALLE 28 DE JUNIO S/N Y GARCIA MORENO ENTRADA LLANO GRANDE</v>
          </cell>
        </row>
        <row r="4697">
          <cell r="A4697" t="str">
            <v>20003028400120</v>
          </cell>
          <cell r="B4697">
            <v>482558</v>
          </cell>
          <cell r="C4697" t="str">
            <v>20003028400120</v>
          </cell>
          <cell r="D4697" t="str">
            <v>CONECEL</v>
          </cell>
          <cell r="E4697" t="str">
            <v>DESPACHO</v>
          </cell>
          <cell r="F4697" t="str">
            <v>NORMAL</v>
          </cell>
          <cell r="G4697" t="str">
            <v>031002004117450.</v>
          </cell>
          <cell r="H4697">
            <v>44914</v>
          </cell>
          <cell r="I4697" t="str">
            <v>DEVOLUCION_EN_PROCESO</v>
          </cell>
          <cell r="J4697">
            <v>44923</v>
          </cell>
          <cell r="K4697" t="str">
            <v xml:space="preserve">MARY CAROLINA RODRIGUEZ LUGO / </v>
          </cell>
          <cell r="L4697" t="str">
            <v>CONDOMINIOS CHIMBORAZO/CALLE LAS PALMAS Y LOS OLIVOS BLOQUE D2 COLOR DE LADRILLO 5 PISOS APARTAMENTO 504, RIOBAMBA</v>
          </cell>
          <cell r="M4697" t="str">
            <v>108900529</v>
          </cell>
          <cell r="N4697" t="str">
            <v xml:space="preserve">962650216 /  </v>
          </cell>
          <cell r="P4697" t="str">
            <v>RIOBAMBA</v>
          </cell>
          <cell r="Q4697" t="str">
            <v>RIOBAMBA</v>
          </cell>
          <cell r="R4697" t="str">
            <v>CHIMBORAZO</v>
          </cell>
          <cell r="T4697" t="str">
            <v>TRAMACO</v>
          </cell>
          <cell r="U4697" t="str">
            <v>FLEXNETUIO_PROVINCIA</v>
          </cell>
          <cell r="V4697">
            <v>1</v>
          </cell>
          <cell r="W4697">
            <v>1</v>
          </cell>
          <cell r="X4697" t="str">
            <v>FLEXNET</v>
          </cell>
          <cell r="Y4697" t="str">
            <v>FLEX NET CALLE 28 DE JUNIO S/N Y GARCIA MORENO ENTRADA LLANO GRANDE</v>
          </cell>
        </row>
        <row r="4698">
          <cell r="A4698" t="str">
            <v>20003024484038</v>
          </cell>
          <cell r="B4698">
            <v>482526</v>
          </cell>
          <cell r="C4698" t="str">
            <v>20003024484038</v>
          </cell>
          <cell r="D4698" t="str">
            <v>CONECEL</v>
          </cell>
          <cell r="E4698" t="str">
            <v>DESPACHO</v>
          </cell>
          <cell r="F4698" t="str">
            <v>NORMAL</v>
          </cell>
          <cell r="G4698" t="str">
            <v>GR20003024484038</v>
          </cell>
          <cell r="H4698">
            <v>44914</v>
          </cell>
          <cell r="I4698" t="str">
            <v>DEVOLUCION_EN_PROCESO</v>
          </cell>
          <cell r="J4698">
            <v>44922</v>
          </cell>
          <cell r="K4698" t="str">
            <v xml:space="preserve">MERLY JOHANNA MERO MENDOZA / </v>
          </cell>
          <cell r="L4698" t="str">
            <v>BARRIO JOCAY/CALLE J7 Y AV J8 CASA DE UN PISO COLOR TURQUESA CON REJAS BLANCAS DIAGONAL A LA ESQUINA DEL BUZO, MANTA</v>
          </cell>
          <cell r="M4698" t="str">
            <v>1309622858</v>
          </cell>
          <cell r="N4698" t="str">
            <v>997914536 /  967043678</v>
          </cell>
          <cell r="P4698" t="str">
            <v>MANTA</v>
          </cell>
          <cell r="Q4698" t="str">
            <v>MANTA</v>
          </cell>
          <cell r="R4698" t="str">
            <v>MANABI</v>
          </cell>
          <cell r="U4698" t="str">
            <v>FLEXNETUIO_PROVINCIA</v>
          </cell>
          <cell r="V4698">
            <v>1</v>
          </cell>
          <cell r="W4698">
            <v>1</v>
          </cell>
          <cell r="X4698" t="str">
            <v>FLEXNET</v>
          </cell>
          <cell r="Y4698" t="str">
            <v>FLEX NET CALLE 28 DE JUNIO S/N Y GARCIA MORENO ENTRADA LLANO GRANDE</v>
          </cell>
        </row>
        <row r="4699">
          <cell r="A4699" t="str">
            <v>20003011363720</v>
          </cell>
          <cell r="B4699">
            <v>482531</v>
          </cell>
          <cell r="C4699" t="str">
            <v>20003011363720</v>
          </cell>
          <cell r="D4699" t="str">
            <v>CONECEL</v>
          </cell>
          <cell r="E4699" t="str">
            <v>DESPACHO</v>
          </cell>
          <cell r="F4699" t="str">
            <v>NORMAL</v>
          </cell>
          <cell r="G4699" t="str">
            <v>TF89727</v>
          </cell>
          <cell r="H4699">
            <v>44914</v>
          </cell>
          <cell r="I4699" t="str">
            <v>INCIDENCIA</v>
          </cell>
          <cell r="J4699">
            <v>44923</v>
          </cell>
          <cell r="K4699" t="str">
            <v>GERALDINE ARIANA ACOSTA TIPANLUISA / REFAEL TIPANLUISA CAYANCELA</v>
          </cell>
          <cell r="L4699" t="str">
            <v>FEBRES CORDERO/CALLE GOYENA Y BOLIVIA EN LA COOP BOLIVIA MZ 43-10 CASA DE UN PISO CON PORTON NEGRO FRENTE A LA TIENDA PIEDADCITA, GUAYAQUIL</v>
          </cell>
          <cell r="M4699" t="str">
            <v>955816830</v>
          </cell>
          <cell r="N4699" t="str">
            <v>996190243 /  985577935</v>
          </cell>
          <cell r="P4699" t="str">
            <v>GUAYAQUIL</v>
          </cell>
          <cell r="Q4699" t="str">
            <v>GUAYAQUIL</v>
          </cell>
          <cell r="R4699" t="str">
            <v>GUAYAS</v>
          </cell>
          <cell r="T4699" t="str">
            <v>ITSACOURIER</v>
          </cell>
          <cell r="U4699" t="str">
            <v>FLEXNETUIO_GYE</v>
          </cell>
          <cell r="V4699">
            <v>1</v>
          </cell>
          <cell r="W4699">
            <v>1</v>
          </cell>
          <cell r="X4699" t="str">
            <v>FLEXNET</v>
          </cell>
          <cell r="Y4699" t="str">
            <v>FLEX NET CALLE 28 DE JUNIO S/N Y GARCIA MORENO ENTRADA LLANO GRANDE</v>
          </cell>
        </row>
        <row r="4700">
          <cell r="A4700" t="str">
            <v>22-2630</v>
          </cell>
          <cell r="B4700">
            <v>482522</v>
          </cell>
          <cell r="C4700" t="str">
            <v>22-2630</v>
          </cell>
          <cell r="D4700" t="str">
            <v>VENTURA</v>
          </cell>
          <cell r="E4700" t="str">
            <v>DESPACHO</v>
          </cell>
          <cell r="F4700" t="str">
            <v>NORMAL</v>
          </cell>
          <cell r="G4700" t="str">
            <v>031002004116577</v>
          </cell>
          <cell r="H4700">
            <v>44914</v>
          </cell>
          <cell r="I4700" t="str">
            <v>ENTREGADO</v>
          </cell>
          <cell r="J4700">
            <v>44915</v>
          </cell>
          <cell r="K4700" t="str">
            <v>NORWAGEN</v>
          </cell>
          <cell r="L4700" t="str">
            <v>AV MARIANO ACOSTA # 1 Y LUIS JARAMILLO PEREZ</v>
          </cell>
          <cell r="M4700" t="str">
            <v>1791937813001</v>
          </cell>
          <cell r="P4700" t="str">
            <v>100101</v>
          </cell>
          <cell r="Q4700" t="str">
            <v>IBARRA</v>
          </cell>
          <cell r="R4700" t="str">
            <v>IMBABURA</v>
          </cell>
          <cell r="S4700" t="str">
            <v>SAN MIGUEL DE IBARRA</v>
          </cell>
          <cell r="T4700" t="str">
            <v>TRAMACO</v>
          </cell>
          <cell r="U4700" t="str">
            <v>FLEXNETUIO_PROVINCIA</v>
          </cell>
          <cell r="V4700">
            <v>1</v>
          </cell>
          <cell r="W4700">
            <v>1.6</v>
          </cell>
          <cell r="X4700" t="str">
            <v>FLEXNET DEL ECUAODR</v>
          </cell>
          <cell r="Y4700" t="str">
            <v>CALLE 28 DE JUNIO Y GARCIA MORENO</v>
          </cell>
        </row>
        <row r="4701">
          <cell r="A4701" t="str">
            <v>ZIPPEG_2022_36_GYE</v>
          </cell>
          <cell r="B4701">
            <v>482521</v>
          </cell>
          <cell r="C4701" t="str">
            <v>ZIPPEG_2022_36_GYE</v>
          </cell>
          <cell r="D4701" t="str">
            <v>ZIPPAK</v>
          </cell>
          <cell r="E4701" t="str">
            <v>DESPACHO</v>
          </cell>
          <cell r="F4701" t="str">
            <v>NORMAL</v>
          </cell>
          <cell r="G4701" t="str">
            <v>FT76063</v>
          </cell>
          <cell r="H4701">
            <v>44914</v>
          </cell>
          <cell r="I4701" t="str">
            <v>ENTREGADO</v>
          </cell>
          <cell r="J4701">
            <v>44916</v>
          </cell>
          <cell r="K4701" t="str">
            <v>LABIZA S.A.  /  OSCAR PRIETO</v>
          </cell>
          <cell r="L4701" t="str">
            <v>VIA A DAULE  KM 29 -  SOLAR 4 MANZ M PILADORA LABIZA</v>
          </cell>
          <cell r="N4701" t="str">
            <v>0991131027001</v>
          </cell>
          <cell r="O4701" t="str">
            <v>0991131027001</v>
          </cell>
          <cell r="P4701" t="str">
            <v>090708</v>
          </cell>
          <cell r="Q4701" t="str">
            <v>GUAYAQUIL</v>
          </cell>
          <cell r="R4701" t="str">
            <v>GUAYAS</v>
          </cell>
          <cell r="S4701" t="str">
            <v>GUAYAQUIL</v>
          </cell>
          <cell r="T4701" t="str">
            <v>FLEXTRANS</v>
          </cell>
          <cell r="U4701" t="str">
            <v>FLEXNETUIO_GYE</v>
          </cell>
          <cell r="V4701">
            <v>18</v>
          </cell>
          <cell r="W4701">
            <v>405</v>
          </cell>
          <cell r="X4701" t="str">
            <v>BODEGA ZIPPAK</v>
          </cell>
          <cell r="Y4701" t="str">
            <v>CALLE 28 DE JUNIO S/N Y GARCIA MORENO ENTRADA LLANO GRANDE</v>
          </cell>
        </row>
        <row r="4702">
          <cell r="A4702" t="str">
            <v>MYD_2022_00130</v>
          </cell>
          <cell r="B4702">
            <v>482520</v>
          </cell>
          <cell r="C4702" t="str">
            <v>MYD_2022_00130</v>
          </cell>
          <cell r="D4702" t="str">
            <v>MYD</v>
          </cell>
          <cell r="E4702" t="str">
            <v>DESPACHO</v>
          </cell>
          <cell r="F4702" t="str">
            <v>NORMAL</v>
          </cell>
          <cell r="G4702" t="str">
            <v>031002004116473</v>
          </cell>
          <cell r="H4702">
            <v>44914</v>
          </cell>
          <cell r="I4702" t="str">
            <v>ENTREGADO</v>
          </cell>
          <cell r="J4702">
            <v>44915</v>
          </cell>
          <cell r="K4702" t="str">
            <v>LEONELA MOREIRA</v>
          </cell>
          <cell r="L4702" t="str">
            <v>CALLE ALFREDO MORA MONTESDEOCA Y AV 24 DE MAYO. REFERENCIA ATRAS DEL HOSPITAL DEL RIO. CUENCA - MONAY</v>
          </cell>
          <cell r="M4702" t="str">
            <v>#N/D</v>
          </cell>
          <cell r="P4702" t="str">
            <v>010101</v>
          </cell>
          <cell r="Q4702" t="str">
            <v>CUENCA</v>
          </cell>
          <cell r="R4702" t="str">
            <v>AZUAY</v>
          </cell>
          <cell r="S4702" t="str">
            <v>CUENCA</v>
          </cell>
          <cell r="T4702" t="str">
            <v>TRAMACO</v>
          </cell>
          <cell r="V4702">
            <v>1</v>
          </cell>
          <cell r="W4702">
            <v>1</v>
          </cell>
          <cell r="X4702" t="str">
            <v>FLEXNET</v>
          </cell>
          <cell r="Y4702" t="str">
            <v>FLEX NET CALLE 28 DE JUNIO S/N Y GARCIA MORENO ENTRADA LLANO GRANDE</v>
          </cell>
        </row>
        <row r="4703">
          <cell r="A4703" t="str">
            <v>CLDEV_SIM220182</v>
          </cell>
          <cell r="B4703">
            <v>482519</v>
          </cell>
          <cell r="C4703" t="str">
            <v>CLDEV_SIM220182</v>
          </cell>
          <cell r="D4703" t="str">
            <v>CONECEL_DOCUMENTOS</v>
          </cell>
          <cell r="E4703" t="str">
            <v>DESPACHO</v>
          </cell>
          <cell r="F4703" t="str">
            <v>NORMAL</v>
          </cell>
          <cell r="G4703" t="str">
            <v>FT76117</v>
          </cell>
          <cell r="H4703">
            <v>44914</v>
          </cell>
          <cell r="I4703" t="str">
            <v>ENTREGADO</v>
          </cell>
          <cell r="J4703">
            <v>44915</v>
          </cell>
          <cell r="K4703" t="str">
            <v>CRISTIAN ZAMBRANO / CAROLINA PEREZ</v>
          </cell>
          <cell r="L4703" t="str">
            <v>AV. AMAZONAS N44-124 Y LUIS BARBERY, EDIFICIO COLOR BLANCO</v>
          </cell>
          <cell r="P4703" t="str">
            <v>QUITO</v>
          </cell>
          <cell r="Q4703" t="str">
            <v>QUITO</v>
          </cell>
          <cell r="R4703" t="str">
            <v>PICHINCHA</v>
          </cell>
          <cell r="U4703" t="str">
            <v>FLEXNETUIO_LOCAL</v>
          </cell>
          <cell r="V4703">
            <v>1</v>
          </cell>
          <cell r="W4703">
            <v>1</v>
          </cell>
          <cell r="X4703" t="str">
            <v>FLEXNET</v>
          </cell>
          <cell r="Y4703" t="str">
            <v>FLEX NET CALLE 28 DE JUNIO S/N Y GARCIA MORENO ENTRADA LLANO GRANDE</v>
          </cell>
        </row>
        <row r="4704">
          <cell r="A4704" t="str">
            <v>LDDGYEA0030</v>
          </cell>
          <cell r="B4704">
            <v>482514</v>
          </cell>
          <cell r="C4704" t="str">
            <v>LDDGYEA0030</v>
          </cell>
          <cell r="D4704" t="str">
            <v>CONECEL_DOCUMENTOS</v>
          </cell>
          <cell r="E4704" t="str">
            <v>DESPACHO</v>
          </cell>
          <cell r="F4704" t="str">
            <v>NORMAL</v>
          </cell>
          <cell r="G4704" t="str">
            <v>TF89715</v>
          </cell>
          <cell r="H4704">
            <v>44914</v>
          </cell>
          <cell r="I4704" t="str">
            <v>ENTREGADO</v>
          </cell>
          <cell r="J4704">
            <v>44915</v>
          </cell>
          <cell r="K4704" t="str">
            <v>Stephanie Perez ACC/Paola Loja ACC-OPE Equipos</v>
          </cell>
          <cell r="L4704" t="str">
            <v>GYE - Centro Comercial Garzo centro-ACC/REGULARIZACIONES</v>
          </cell>
          <cell r="M4704" t="str">
            <v>0</v>
          </cell>
          <cell r="N4704" t="str">
            <v>993393277</v>
          </cell>
          <cell r="O4704" t="str">
            <v/>
          </cell>
          <cell r="P4704" t="str">
            <v>GUAYAQUIL</v>
          </cell>
          <cell r="Q4704" t="str">
            <v>GUAYAQUIL</v>
          </cell>
          <cell r="R4704" t="str">
            <v>GUAYAS</v>
          </cell>
          <cell r="T4704" t="str">
            <v>FLEXTRANS</v>
          </cell>
          <cell r="U4704" t="str">
            <v>FLEXNETUIO_GYE</v>
          </cell>
          <cell r="V4704">
            <v>1</v>
          </cell>
          <cell r="W4704">
            <v>1</v>
          </cell>
          <cell r="X4704" t="str">
            <v>FLEXNET</v>
          </cell>
          <cell r="Y4704" t="str">
            <v>FLEX NET CALLE 28 DE JUNIO S/N Y GARCIA MORENO ENTRADA LLANO GRANDE</v>
          </cell>
        </row>
        <row r="4705">
          <cell r="A4705" t="str">
            <v>LDDGYEB0031</v>
          </cell>
          <cell r="B4705">
            <v>482515</v>
          </cell>
          <cell r="C4705" t="str">
            <v>LDDGYEB0031</v>
          </cell>
          <cell r="D4705" t="str">
            <v>CONECEL_DOCUMENTOS</v>
          </cell>
          <cell r="E4705" t="str">
            <v>DESPACHO</v>
          </cell>
          <cell r="F4705" t="str">
            <v>NORMAL</v>
          </cell>
          <cell r="G4705" t="str">
            <v>TF89716</v>
          </cell>
          <cell r="H4705">
            <v>44914</v>
          </cell>
          <cell r="I4705" t="str">
            <v>ENTREGADO</v>
          </cell>
          <cell r="J4705">
            <v>44915</v>
          </cell>
          <cell r="K4705" t="str">
            <v>Stephanie Perez ACC</v>
          </cell>
          <cell r="L4705" t="str">
            <v>GYE - Centro Comercial Garzo centro-ACC</v>
          </cell>
          <cell r="M4705" t="str">
            <v>0</v>
          </cell>
          <cell r="N4705" t="str">
            <v>9399196442</v>
          </cell>
          <cell r="O4705" t="str">
            <v/>
          </cell>
          <cell r="P4705" t="str">
            <v>GUAYAQUIL</v>
          </cell>
          <cell r="Q4705" t="str">
            <v>GUAYAQUIL</v>
          </cell>
          <cell r="R4705" t="str">
            <v>GUAYAS</v>
          </cell>
          <cell r="T4705" t="str">
            <v>FLEXTRANS</v>
          </cell>
          <cell r="U4705" t="str">
            <v>FLEXNETUIO_GYE</v>
          </cell>
          <cell r="V4705">
            <v>1</v>
          </cell>
          <cell r="W4705">
            <v>1</v>
          </cell>
          <cell r="X4705" t="str">
            <v>FLEXNET</v>
          </cell>
          <cell r="Y4705" t="str">
            <v>FLEX NET CALLE 28 DE JUNIO S/N Y GARCIA MORENO ENTRADA LLANO GRANDE</v>
          </cell>
        </row>
        <row r="4706">
          <cell r="A4706" t="str">
            <v>LDDUIOE0034</v>
          </cell>
          <cell r="B4706">
            <v>482516</v>
          </cell>
          <cell r="C4706" t="str">
            <v>LDDUIOE0034</v>
          </cell>
          <cell r="D4706" t="str">
            <v>CONECEL_DOCUMENTOS</v>
          </cell>
          <cell r="E4706" t="str">
            <v>DESPACHO</v>
          </cell>
          <cell r="F4706" t="str">
            <v>NORMAL</v>
          </cell>
          <cell r="G4706" t="str">
            <v>FT76066</v>
          </cell>
          <cell r="H4706">
            <v>44914</v>
          </cell>
          <cell r="I4706" t="str">
            <v>ENTREGADO</v>
          </cell>
          <cell r="J4706">
            <v>44915</v>
          </cell>
          <cell r="K4706" t="str">
            <v>MARIA FERNANDA MUNOZ/CANT</v>
          </cell>
          <cell r="L4706" t="str">
            <v xml:space="preserve">QUITO AV. 10 DE AGOSTO N34-601 Y JUAN PABLO SANZ </v>
          </cell>
          <cell r="M4706" t="str">
            <v>0</v>
          </cell>
          <cell r="N4706" t="str">
            <v>998118542/979067498</v>
          </cell>
          <cell r="P4706" t="str">
            <v>QUITO</v>
          </cell>
          <cell r="Q4706" t="str">
            <v>QUITO</v>
          </cell>
          <cell r="R4706" t="str">
            <v>PICHINCHA</v>
          </cell>
          <cell r="U4706" t="str">
            <v>FLEXNETUIO_LOCAL</v>
          </cell>
          <cell r="V4706">
            <v>1</v>
          </cell>
          <cell r="W4706">
            <v>1</v>
          </cell>
          <cell r="X4706" t="str">
            <v>FLEXNET</v>
          </cell>
          <cell r="Y4706" t="str">
            <v>FLEX NET CALLE 28 DE JUNIO S/N Y GARCIA MORENO ENTRADA LLANO GRANDE</v>
          </cell>
        </row>
        <row r="4707">
          <cell r="A4707" t="str">
            <v>LDDGYEG0036</v>
          </cell>
          <cell r="B4707">
            <v>482517</v>
          </cell>
          <cell r="C4707" t="str">
            <v>LDDGYEG0036</v>
          </cell>
          <cell r="D4707" t="str">
            <v>CONECEL_DOCUMENTOS</v>
          </cell>
          <cell r="E4707" t="str">
            <v>DESPACHO</v>
          </cell>
          <cell r="F4707" t="str">
            <v>NORMAL</v>
          </cell>
          <cell r="G4707" t="str">
            <v>TF89717</v>
          </cell>
          <cell r="H4707">
            <v>44914</v>
          </cell>
          <cell r="I4707" t="str">
            <v>ENTREGADO</v>
          </cell>
          <cell r="J4707">
            <v>44915</v>
          </cell>
          <cell r="K4707" t="str">
            <v>GABRIELA SANDOVAL/PSG</v>
          </cell>
          <cell r="L4707" t="str">
            <v xml:space="preserve"> Gye:  Urdenor 2 - parque empresarial colon , edificio Coloncorp B mezanine atras de Netlife</v>
          </cell>
          <cell r="M4707" t="str">
            <v>0</v>
          </cell>
          <cell r="N4707" t="str">
            <v>982033756</v>
          </cell>
          <cell r="O4707" t="str">
            <v/>
          </cell>
          <cell r="P4707" t="str">
            <v>GUAYAQUIL</v>
          </cell>
          <cell r="Q4707" t="str">
            <v>GUAYAQUIL</v>
          </cell>
          <cell r="R4707" t="str">
            <v>GUAYAS</v>
          </cell>
          <cell r="T4707" t="str">
            <v>FLEXTRANS</v>
          </cell>
          <cell r="U4707" t="str">
            <v>FLEXNETUIO_GYE</v>
          </cell>
          <cell r="V4707">
            <v>1</v>
          </cell>
          <cell r="W4707">
            <v>1</v>
          </cell>
          <cell r="X4707" t="str">
            <v>FLEXNET</v>
          </cell>
          <cell r="Y4707" t="str">
            <v>FLEX NET CALLE 28 DE JUNIO S/N Y GARCIA MORENO ENTRADA LLANO GRANDE</v>
          </cell>
        </row>
        <row r="4708">
          <cell r="A4708" t="str">
            <v>LDDGYEI0022</v>
          </cell>
          <cell r="B4708">
            <v>482518</v>
          </cell>
          <cell r="C4708" t="str">
            <v>LDDGYEI0022</v>
          </cell>
          <cell r="D4708" t="str">
            <v>CONECEL_DOCUMENTOS</v>
          </cell>
          <cell r="E4708" t="str">
            <v>DESPACHO</v>
          </cell>
          <cell r="F4708" t="str">
            <v>NORMAL</v>
          </cell>
          <cell r="G4708" t="str">
            <v>TF89718</v>
          </cell>
          <cell r="H4708">
            <v>44914</v>
          </cell>
          <cell r="I4708" t="str">
            <v>ENTREGADO</v>
          </cell>
          <cell r="J4708">
            <v>44915</v>
          </cell>
          <cell r="K4708" t="str">
            <v>Paola Loja /Conecel Reg</v>
          </cell>
          <cell r="L4708" t="str">
            <v>GYE - Centro Comercial Garzo centro-ACC</v>
          </cell>
          <cell r="M4708" t="str">
            <v>0</v>
          </cell>
          <cell r="N4708" t="str">
            <v>993393277</v>
          </cell>
          <cell r="O4708" t="str">
            <v/>
          </cell>
          <cell r="P4708" t="str">
            <v>GUAYAQUIL</v>
          </cell>
          <cell r="Q4708" t="str">
            <v>GUAYAQUIL</v>
          </cell>
          <cell r="R4708" t="str">
            <v>GUAYAS</v>
          </cell>
          <cell r="T4708" t="str">
            <v>FLEXTRANS</v>
          </cell>
          <cell r="U4708" t="str">
            <v>FLEXNETUIO_GYE</v>
          </cell>
          <cell r="V4708">
            <v>1</v>
          </cell>
          <cell r="W4708">
            <v>1</v>
          </cell>
          <cell r="X4708" t="str">
            <v>FLEXNET</v>
          </cell>
          <cell r="Y4708" t="str">
            <v>FLEX NET CALLE 28 DE JUNIO S/N Y GARCIA MORENO ENTRADA LLANO GRANDE</v>
          </cell>
        </row>
        <row r="4709">
          <cell r="A4709" t="str">
            <v>98749507</v>
          </cell>
          <cell r="B4709">
            <v>482511</v>
          </cell>
          <cell r="C4709" t="str">
            <v>98749507</v>
          </cell>
          <cell r="D4709" t="str">
            <v>HYCITE</v>
          </cell>
          <cell r="E4709" t="str">
            <v>DESPACHO</v>
          </cell>
          <cell r="F4709" t="str">
            <v>NORMAL</v>
          </cell>
          <cell r="G4709" t="str">
            <v>TFQ89697</v>
          </cell>
          <cell r="H4709">
            <v>44914</v>
          </cell>
          <cell r="I4709" t="str">
            <v>ENTREGADO</v>
          </cell>
          <cell r="J4709">
            <v>44915</v>
          </cell>
          <cell r="K4709" t="str">
            <v>YARI PILATAXI</v>
          </cell>
          <cell r="L4709" t="str">
            <v>PAQUISHA S2-63 Y GARCIA MORENO CENTRO MEDICO FAMILIAR QUITO LLANO CHICO (LLANO GRAND 170209 PICHINCHA</v>
          </cell>
          <cell r="M4709" t="str">
            <v/>
          </cell>
          <cell r="N4709" t="str">
            <v>0997263386</v>
          </cell>
          <cell r="O4709" t="str">
            <v>0997263386</v>
          </cell>
          <cell r="P4709" t="str">
            <v>170209</v>
          </cell>
          <cell r="Q4709" t="str">
            <v>QUITO</v>
          </cell>
          <cell r="R4709" t="str">
            <v>PICHINCHA</v>
          </cell>
          <cell r="S4709" t="str">
            <v>LLANO CHICO</v>
          </cell>
          <cell r="T4709" t="str">
            <v>FLEXTRANS UIO</v>
          </cell>
          <cell r="U4709" t="str">
            <v>FLEXNETUIO_LOCAL</v>
          </cell>
          <cell r="V4709">
            <v>1</v>
          </cell>
          <cell r="W4709">
            <v>4.4000000000000004</v>
          </cell>
          <cell r="X4709" t="str">
            <v>HYCITE QUITO</v>
          </cell>
          <cell r="Y4709" t="str">
            <v>FLEX NET CALLE 28 DE JUNIO S/N Y GARCIA MORENO ENTRADA LLANO GRANDE</v>
          </cell>
        </row>
        <row r="4710">
          <cell r="A4710" t="str">
            <v>98752490</v>
          </cell>
          <cell r="B4710">
            <v>482512</v>
          </cell>
          <cell r="C4710" t="str">
            <v>98752490</v>
          </cell>
          <cell r="D4710" t="str">
            <v>HYCITE</v>
          </cell>
          <cell r="E4710" t="str">
            <v>DESPACHO</v>
          </cell>
          <cell r="F4710" t="str">
            <v>NORMAL</v>
          </cell>
          <cell r="G4710" t="str">
            <v>TFQ89700</v>
          </cell>
          <cell r="H4710">
            <v>44914</v>
          </cell>
          <cell r="I4710" t="str">
            <v>ENTREGADO</v>
          </cell>
          <cell r="J4710">
            <v>44915</v>
          </cell>
          <cell r="K4710" t="str">
            <v>LYDA ARENAS</v>
          </cell>
          <cell r="L4710" t="str">
            <v>CALLE TAMAYO N24-292 P4 OFI 12 Y LIZARDO GARCAA EDIFICIO MATISSE QUITO LA MARISCAL 170523 PICHINCHA</v>
          </cell>
          <cell r="M4710" t="str">
            <v/>
          </cell>
          <cell r="N4710" t="str">
            <v>0987900011 / 323160223</v>
          </cell>
          <cell r="O4710" t="str">
            <v>0987900011 / 323160223</v>
          </cell>
          <cell r="P4710" t="str">
            <v>170523</v>
          </cell>
          <cell r="Q4710" t="str">
            <v>QUITO</v>
          </cell>
          <cell r="R4710" t="str">
            <v>PICHINCHA</v>
          </cell>
          <cell r="S4710" t="str">
            <v>QUITO</v>
          </cell>
          <cell r="T4710" t="str">
            <v>FLEXTRANS UIO</v>
          </cell>
          <cell r="U4710" t="str">
            <v>FLEXNETUIO_LOCAL</v>
          </cell>
          <cell r="V4710">
            <v>1</v>
          </cell>
          <cell r="W4710">
            <v>0.8</v>
          </cell>
          <cell r="X4710" t="str">
            <v>HYCITE QUITO</v>
          </cell>
          <cell r="Y4710" t="str">
            <v>FLEX NET CALLE 28 DE JUNIO S/N Y GARCIA MORENO ENTRADA LLANO GRANDE</v>
          </cell>
        </row>
        <row r="4711">
          <cell r="A4711" t="str">
            <v>98752741</v>
          </cell>
          <cell r="B4711">
            <v>482513</v>
          </cell>
          <cell r="C4711" t="str">
            <v>98752741</v>
          </cell>
          <cell r="D4711" t="str">
            <v>HYCITE</v>
          </cell>
          <cell r="E4711" t="str">
            <v>DESPACHO</v>
          </cell>
          <cell r="F4711" t="str">
            <v>NORMAL</v>
          </cell>
          <cell r="G4711" t="str">
            <v>031002004116248</v>
          </cell>
          <cell r="H4711">
            <v>44914</v>
          </cell>
          <cell r="I4711" t="str">
            <v>INCIDENCIA</v>
          </cell>
          <cell r="J4711">
            <v>44923</v>
          </cell>
          <cell r="K4711" t="str">
            <v>ROSA MARIA ZAMORA BONILLA</v>
          </cell>
          <cell r="L4711" t="str">
            <v>ESMERALDAS 23-44 ENTRE LARREA Y COLON RIOBAMBA  LIZARZABURU 060104 CHIMBORAZO</v>
          </cell>
          <cell r="M4711" t="str">
            <v/>
          </cell>
          <cell r="N4711" t="str">
            <v>0999749093 / 998497319</v>
          </cell>
          <cell r="O4711" t="str">
            <v>0999749093 / 998497319</v>
          </cell>
          <cell r="P4711" t="str">
            <v>060104</v>
          </cell>
          <cell r="Q4711" t="str">
            <v>RIOBAMBA</v>
          </cell>
          <cell r="R4711" t="str">
            <v>CHIMBORAZO</v>
          </cell>
          <cell r="S4711" t="str">
            <v>RIOBAMBA</v>
          </cell>
          <cell r="T4711" t="str">
            <v>TRAMACO</v>
          </cell>
          <cell r="U4711" t="str">
            <v>FLEXNETUIO_PROVINCIA</v>
          </cell>
          <cell r="V4711">
            <v>1</v>
          </cell>
          <cell r="W4711">
            <v>0.3</v>
          </cell>
          <cell r="X4711" t="str">
            <v>HYCITE QUITO</v>
          </cell>
          <cell r="Y4711" t="str">
            <v>FLEX NET CALLE 28 DE JUNIO S/N Y GARCIA MORENO ENTRADA LLANO GRANDE</v>
          </cell>
        </row>
        <row r="4712">
          <cell r="A4712" t="str">
            <v>98636352</v>
          </cell>
          <cell r="B4712">
            <v>482496</v>
          </cell>
          <cell r="C4712" t="str">
            <v>98636352</v>
          </cell>
          <cell r="D4712" t="str">
            <v>HYCITE</v>
          </cell>
          <cell r="E4712" t="str">
            <v>DESPACHO</v>
          </cell>
          <cell r="F4712" t="str">
            <v>NORMAL</v>
          </cell>
          <cell r="G4712" t="str">
            <v>TF89690</v>
          </cell>
          <cell r="H4712">
            <v>44914</v>
          </cell>
          <cell r="I4712" t="str">
            <v>ENTREGADO</v>
          </cell>
          <cell r="J4712">
            <v>44915</v>
          </cell>
          <cell r="K4712" t="str">
            <v>MARIA JIMENEZ</v>
          </cell>
          <cell r="L4712" t="str">
            <v>LUIS URDANETA 1711 Y LOS RIOS GUAYAQUIL-CENTRO  9 DE OCTUBRE 090510 GUAYAS</v>
          </cell>
          <cell r="M4712" t="str">
            <v/>
          </cell>
          <cell r="N4712" t="str">
            <v>0998171817</v>
          </cell>
          <cell r="O4712" t="str">
            <v>0998171817</v>
          </cell>
          <cell r="P4712" t="str">
            <v>090510</v>
          </cell>
          <cell r="Q4712" t="str">
            <v>GUAYAQUIL</v>
          </cell>
          <cell r="R4712" t="str">
            <v>GUAYAS</v>
          </cell>
          <cell r="S4712" t="str">
            <v>GUAYAQUIL</v>
          </cell>
          <cell r="T4712" t="str">
            <v>FLEXTRANS GYE</v>
          </cell>
          <cell r="U4712" t="str">
            <v>FLEXNETUIO_GYE</v>
          </cell>
          <cell r="V4712">
            <v>1</v>
          </cell>
          <cell r="W4712">
            <v>2.5</v>
          </cell>
          <cell r="X4712" t="str">
            <v>HYCITE QUITO</v>
          </cell>
          <cell r="Y4712" t="str">
            <v>FLEX NET CALLE 28 DE JUNIO S/N Y GARCIA MORENO ENTRADA LLANO GRANDE</v>
          </cell>
        </row>
        <row r="4713">
          <cell r="A4713" t="str">
            <v>98707009</v>
          </cell>
          <cell r="B4713">
            <v>482497</v>
          </cell>
          <cell r="C4713" t="str">
            <v>98707009</v>
          </cell>
          <cell r="D4713" t="str">
            <v>HYCITE</v>
          </cell>
          <cell r="E4713" t="str">
            <v>DESPACHO</v>
          </cell>
          <cell r="F4713" t="str">
            <v>NORMAL</v>
          </cell>
          <cell r="G4713" t="str">
            <v>031002004116242</v>
          </cell>
          <cell r="H4713">
            <v>44914</v>
          </cell>
          <cell r="I4713" t="str">
            <v>ENTREGADO</v>
          </cell>
          <cell r="J4713">
            <v>44915</v>
          </cell>
          <cell r="K4713" t="str">
            <v>JORGE FAJARDO</v>
          </cell>
          <cell r="L4713" t="str">
            <v>AV SANTA MARIANITA DE JESUS A LADO DEL CARBONERO BALCON LOJA//BUENA ESPERANZA EL SAGRARIO 110108 LOJA</v>
          </cell>
          <cell r="M4713" t="str">
            <v/>
          </cell>
          <cell r="N4713" t="str">
            <v>0989286216</v>
          </cell>
          <cell r="O4713" t="str">
            <v>0989286216</v>
          </cell>
          <cell r="P4713" t="str">
            <v>110108</v>
          </cell>
          <cell r="Q4713" t="str">
            <v>LOJA</v>
          </cell>
          <cell r="R4713" t="str">
            <v>LOJA</v>
          </cell>
          <cell r="S4713" t="str">
            <v>LOJA</v>
          </cell>
          <cell r="T4713" t="str">
            <v>TRAMACO</v>
          </cell>
          <cell r="U4713" t="str">
            <v>FLEXNETUIO_PROVINCIA</v>
          </cell>
          <cell r="V4713">
            <v>1</v>
          </cell>
          <cell r="W4713">
            <v>8.8000000000000007</v>
          </cell>
          <cell r="X4713" t="str">
            <v>HYCITE QUITO</v>
          </cell>
          <cell r="Y4713" t="str">
            <v>FLEX NET CALLE 28 DE JUNIO S/N Y GARCIA MORENO ENTRADA LLANO GRANDE</v>
          </cell>
        </row>
        <row r="4714">
          <cell r="A4714" t="str">
            <v>98712203</v>
          </cell>
          <cell r="B4714">
            <v>482498</v>
          </cell>
          <cell r="C4714" t="str">
            <v>98712203</v>
          </cell>
          <cell r="D4714" t="str">
            <v>HYCITE</v>
          </cell>
          <cell r="E4714" t="str">
            <v>DESPACHO</v>
          </cell>
          <cell r="F4714" t="str">
            <v>NORMAL</v>
          </cell>
          <cell r="G4714" t="str">
            <v>TF89691</v>
          </cell>
          <cell r="H4714">
            <v>44914</v>
          </cell>
          <cell r="I4714" t="str">
            <v>ENTREGADO</v>
          </cell>
          <cell r="J4714">
            <v>44915</v>
          </cell>
          <cell r="K4714" t="str">
            <v>ESTHER LEIVA</v>
          </cell>
          <cell r="L4714" t="str">
            <v>DALIAS 16 Y JOSE RODRIGUEZ   TARQUI 090501 GUAYAS</v>
          </cell>
          <cell r="M4714" t="str">
            <v/>
          </cell>
          <cell r="N4714" t="str">
            <v>0988813138 / 042439310</v>
          </cell>
          <cell r="O4714" t="str">
            <v>0988813138 / 042439310</v>
          </cell>
          <cell r="P4714" t="str">
            <v>090501</v>
          </cell>
          <cell r="Q4714" t="str">
            <v>GUAYAQUIL</v>
          </cell>
          <cell r="R4714" t="str">
            <v>GUAYAS</v>
          </cell>
          <cell r="S4714" t="str">
            <v>GUAYAQUIL</v>
          </cell>
          <cell r="T4714" t="str">
            <v>ITSACOURIER</v>
          </cell>
          <cell r="U4714" t="str">
            <v>FLEXNETUIO_GYE</v>
          </cell>
          <cell r="V4714">
            <v>1</v>
          </cell>
          <cell r="W4714">
            <v>2.1800000000000002</v>
          </cell>
          <cell r="X4714" t="str">
            <v>HYCITE QUITO</v>
          </cell>
          <cell r="Y4714" t="str">
            <v>FLEX NET CALLE 28 DE JUNIO S/N Y GARCIA MORENO ENTRADA LLANO GRANDE</v>
          </cell>
        </row>
        <row r="4715">
          <cell r="A4715" t="str">
            <v>98726893</v>
          </cell>
          <cell r="B4715">
            <v>482499</v>
          </cell>
          <cell r="C4715" t="str">
            <v>98726893</v>
          </cell>
          <cell r="D4715" t="str">
            <v>HYCITE</v>
          </cell>
          <cell r="E4715" t="str">
            <v>DESPACHO</v>
          </cell>
          <cell r="F4715" t="str">
            <v>NORMAL</v>
          </cell>
          <cell r="G4715" t="str">
            <v>TFQ89692</v>
          </cell>
          <cell r="H4715">
            <v>44914</v>
          </cell>
          <cell r="I4715" t="str">
            <v>ENTREGADO</v>
          </cell>
          <cell r="J4715">
            <v>44915</v>
          </cell>
          <cell r="K4715" t="str">
            <v>CESAR A VILLACIS CV</v>
          </cell>
          <cell r="L4715" t="str">
            <v>AV GALO PLAZA LASSO N50-186 Y JOSE R BUSTAMANTE  KENNEDY 170302 PICHINCHA</v>
          </cell>
          <cell r="M4715" t="str">
            <v/>
          </cell>
          <cell r="N4715" t="str">
            <v>0987595154 / 323813983</v>
          </cell>
          <cell r="O4715" t="str">
            <v>0987595154 / 323813983</v>
          </cell>
          <cell r="P4715" t="str">
            <v>170302</v>
          </cell>
          <cell r="Q4715" t="str">
            <v>QUITO</v>
          </cell>
          <cell r="R4715" t="str">
            <v>PICHINCHA</v>
          </cell>
          <cell r="S4715" t="str">
            <v>QUITO</v>
          </cell>
          <cell r="T4715" t="str">
            <v>FLEXTRANS UIO</v>
          </cell>
          <cell r="U4715" t="str">
            <v>FLEXNETUIO_LOCAL</v>
          </cell>
          <cell r="V4715">
            <v>1</v>
          </cell>
          <cell r="W4715">
            <v>16.64</v>
          </cell>
          <cell r="X4715" t="str">
            <v>HYCITE QUITO</v>
          </cell>
          <cell r="Y4715" t="str">
            <v>FLEX NET CALLE 28 DE JUNIO S/N Y GARCIA MORENO ENTRADA LLANO GRANDE</v>
          </cell>
        </row>
        <row r="4716">
          <cell r="A4716" t="str">
            <v>98728238</v>
          </cell>
          <cell r="B4716">
            <v>482500</v>
          </cell>
          <cell r="C4716" t="str">
            <v>98728238</v>
          </cell>
          <cell r="D4716" t="str">
            <v>HYCITE</v>
          </cell>
          <cell r="E4716" t="str">
            <v>DESPACHO</v>
          </cell>
          <cell r="F4716" t="str">
            <v>NORMAL</v>
          </cell>
          <cell r="G4716" t="str">
            <v>TFQ89693</v>
          </cell>
          <cell r="H4716">
            <v>44914</v>
          </cell>
          <cell r="I4716" t="str">
            <v>ENTREGADO</v>
          </cell>
          <cell r="J4716">
            <v>44916</v>
          </cell>
          <cell r="K4716" t="str">
            <v>RICHARD MUNOZ</v>
          </cell>
          <cell r="L4716" t="str">
            <v>SAN GREGORIO Y JUAN MURILLO ED TORRE LOS HUERTOS DEP 610 QUITO // QUITO SAN JUAN 170520 PICHINCHA</v>
          </cell>
          <cell r="M4716" t="str">
            <v/>
          </cell>
          <cell r="N4716" t="str">
            <v>0995304245</v>
          </cell>
          <cell r="O4716" t="str">
            <v>0995304245</v>
          </cell>
          <cell r="P4716" t="str">
            <v>170520</v>
          </cell>
          <cell r="Q4716" t="str">
            <v>QUITO</v>
          </cell>
          <cell r="R4716" t="str">
            <v>PICHINCHA</v>
          </cell>
          <cell r="S4716" t="str">
            <v>QUITO</v>
          </cell>
          <cell r="T4716" t="str">
            <v>FLEXTRANS UIO</v>
          </cell>
          <cell r="U4716" t="str">
            <v>FLEXNETUIO_LOCAL</v>
          </cell>
          <cell r="V4716">
            <v>1</v>
          </cell>
          <cell r="W4716">
            <v>8.5</v>
          </cell>
          <cell r="X4716" t="str">
            <v>HYCITE QUITO</v>
          </cell>
          <cell r="Y4716" t="str">
            <v>FLEX NET CALLE 28 DE JUNIO S/N Y GARCIA MORENO ENTRADA LLANO GRANDE</v>
          </cell>
        </row>
        <row r="4717">
          <cell r="A4717" t="str">
            <v>98729053</v>
          </cell>
          <cell r="B4717">
            <v>482501</v>
          </cell>
          <cell r="C4717" t="str">
            <v>98729053</v>
          </cell>
          <cell r="D4717" t="str">
            <v>HYCITE</v>
          </cell>
          <cell r="E4717" t="str">
            <v>DESPACHO</v>
          </cell>
          <cell r="F4717" t="str">
            <v>NORMAL</v>
          </cell>
          <cell r="G4717" t="str">
            <v>031002004116243</v>
          </cell>
          <cell r="H4717">
            <v>44914</v>
          </cell>
          <cell r="I4717" t="str">
            <v>ENTREGADO</v>
          </cell>
          <cell r="J4717">
            <v>44917</v>
          </cell>
          <cell r="K4717" t="str">
            <v>VANIA VARGAS</v>
          </cell>
          <cell r="L4717" t="str">
            <v>ASUNSION Y POTOSI ESQUINA LOJA-CLODOREO JARAMILLO  LOJA 110150 LOJA</v>
          </cell>
          <cell r="N4717" t="str">
            <v>0997545283</v>
          </cell>
          <cell r="O4717" t="str">
            <v>0997545283</v>
          </cell>
          <cell r="P4717" t="str">
            <v>110101</v>
          </cell>
          <cell r="Q4717" t="str">
            <v>LOJA</v>
          </cell>
          <cell r="R4717" t="str">
            <v>LOJA</v>
          </cell>
          <cell r="S4717" t="str">
            <v>LOJA</v>
          </cell>
          <cell r="T4717" t="str">
            <v>TRAMACO</v>
          </cell>
          <cell r="U4717" t="str">
            <v>FLEXNETUIO_PROVINCIA</v>
          </cell>
          <cell r="V4717">
            <v>1</v>
          </cell>
          <cell r="W4717">
            <v>1</v>
          </cell>
          <cell r="X4717" t="str">
            <v>HYCITE QUITO</v>
          </cell>
          <cell r="Y4717" t="str">
            <v>FLEX NET CALLE 28 DE JUNIO S/N Y GARCIA MORENO ENTRADA LLANO GRANDE</v>
          </cell>
        </row>
        <row r="4718">
          <cell r="A4718" t="str">
            <v>98732717</v>
          </cell>
          <cell r="B4718">
            <v>482502</v>
          </cell>
          <cell r="C4718" t="str">
            <v>98732717</v>
          </cell>
          <cell r="D4718" t="str">
            <v>HYCITE</v>
          </cell>
          <cell r="E4718" t="str">
            <v>DESPACHO</v>
          </cell>
          <cell r="F4718" t="str">
            <v>NORMAL</v>
          </cell>
          <cell r="G4718" t="str">
            <v>TF89694</v>
          </cell>
          <cell r="H4718">
            <v>44914</v>
          </cell>
          <cell r="I4718" t="str">
            <v>ENTREGADO</v>
          </cell>
          <cell r="J4718">
            <v>44916</v>
          </cell>
          <cell r="K4718" t="str">
            <v>CARLOS BAQUE</v>
          </cell>
          <cell r="L4718" t="str">
            <v>MANZANA 912 SOLAR 34 CALLE ENER PARRALES GUAYAQUIL // COLINAS FLORIDA TARQUI 090804 GUAYAS</v>
          </cell>
          <cell r="M4718" t="str">
            <v/>
          </cell>
          <cell r="N4718" t="str">
            <v>0994906503</v>
          </cell>
          <cell r="O4718" t="str">
            <v>0994906503</v>
          </cell>
          <cell r="P4718" t="str">
            <v>090804</v>
          </cell>
          <cell r="Q4718" t="str">
            <v>GUAYAQUIL</v>
          </cell>
          <cell r="R4718" t="str">
            <v>GUAYAS</v>
          </cell>
          <cell r="S4718" t="str">
            <v>GUAYAQUIL</v>
          </cell>
          <cell r="T4718" t="str">
            <v>ITSACOURIER</v>
          </cell>
          <cell r="U4718" t="str">
            <v>FLEXNETUIO_GYE</v>
          </cell>
          <cell r="V4718">
            <v>1</v>
          </cell>
          <cell r="W4718">
            <v>7.1</v>
          </cell>
          <cell r="X4718" t="str">
            <v>HYCITE QUITO</v>
          </cell>
          <cell r="Y4718" t="str">
            <v>FLEX NET CALLE 28 DE JUNIO S/N Y GARCIA MORENO ENTRADA LLANO GRANDE</v>
          </cell>
        </row>
        <row r="4719">
          <cell r="A4719" t="str">
            <v>98736894</v>
          </cell>
          <cell r="B4719">
            <v>482504</v>
          </cell>
          <cell r="C4719" t="str">
            <v>98736894</v>
          </cell>
          <cell r="D4719" t="str">
            <v>HYCITE</v>
          </cell>
          <cell r="E4719" t="str">
            <v>DESPACHO</v>
          </cell>
          <cell r="F4719" t="str">
            <v>NORMAL</v>
          </cell>
          <cell r="G4719" t="str">
            <v>031002004116244</v>
          </cell>
          <cell r="H4719">
            <v>44914</v>
          </cell>
          <cell r="I4719" t="str">
            <v>ENTREGADO</v>
          </cell>
          <cell r="J4719">
            <v>44918</v>
          </cell>
          <cell r="K4719" t="str">
            <v>BERNARDITA JARAMILLO</v>
          </cell>
          <cell r="L4719" t="str">
            <v>ATAHUALPA- 8 DE DICIEMBRE Y 12 DEOCTUBRE FRENTE A DISCOTECA LATIN BROTHERS CATAMAYO // LA LOMA CATAMAYO 110202 LOJA</v>
          </cell>
          <cell r="M4719" t="str">
            <v/>
          </cell>
          <cell r="N4719" t="str">
            <v>0985009303 / 072677656</v>
          </cell>
          <cell r="O4719" t="str">
            <v>0985009303 / 072677656</v>
          </cell>
          <cell r="P4719" t="str">
            <v>110202</v>
          </cell>
          <cell r="Q4719" t="str">
            <v>CATAMAYO</v>
          </cell>
          <cell r="R4719" t="str">
            <v>LOJA</v>
          </cell>
          <cell r="S4719" t="str">
            <v>CATAMAYO (LA TOMA)</v>
          </cell>
          <cell r="T4719" t="str">
            <v>TRAMACO</v>
          </cell>
          <cell r="U4719" t="str">
            <v>FLEXNETUIO_PROVINCIA</v>
          </cell>
          <cell r="V4719">
            <v>1</v>
          </cell>
          <cell r="W4719">
            <v>7.7</v>
          </cell>
          <cell r="X4719" t="str">
            <v>HYCITE QUITO</v>
          </cell>
          <cell r="Y4719" t="str">
            <v>FLEX NET CALLE 28 DE JUNIO S/N Y GARCIA MORENO ENTRADA LLANO GRANDE</v>
          </cell>
        </row>
        <row r="4720">
          <cell r="A4720" t="str">
            <v>98740606</v>
          </cell>
          <cell r="B4720">
            <v>482505</v>
          </cell>
          <cell r="C4720" t="str">
            <v>98740606</v>
          </cell>
          <cell r="D4720" t="str">
            <v>HYCITE</v>
          </cell>
          <cell r="E4720" t="str">
            <v>DESPACHO</v>
          </cell>
          <cell r="F4720" t="str">
            <v>NORMAL</v>
          </cell>
          <cell r="G4720" t="str">
            <v>031002004116245</v>
          </cell>
          <cell r="H4720">
            <v>44914</v>
          </cell>
          <cell r="I4720" t="str">
            <v>EN_TRANSITO</v>
          </cell>
          <cell r="J4720">
            <v>44914</v>
          </cell>
          <cell r="K4720" t="str">
            <v>EUSEBIA ANCHUNDIA</v>
          </cell>
          <cell r="L4720" t="str">
            <v>RECINTO CANAVERAL DE AFUERA CERCA DE LA ESC CHIMBORAZO 1KM BABAHOYO-RCTO CANAVERAL DE AFUERA CARACOL 120109 LOS RIOS</v>
          </cell>
          <cell r="M4720" t="str">
            <v/>
          </cell>
          <cell r="N4720" t="str">
            <v>0982529788</v>
          </cell>
          <cell r="O4720" t="str">
            <v>0982529788</v>
          </cell>
          <cell r="P4720" t="str">
            <v>120109</v>
          </cell>
          <cell r="Q4720" t="str">
            <v>BABAHOYO</v>
          </cell>
          <cell r="R4720" t="str">
            <v>LOS RIOS</v>
          </cell>
          <cell r="S4720" t="str">
            <v>CARACOL</v>
          </cell>
          <cell r="T4720" t="str">
            <v>TRAMACO</v>
          </cell>
          <cell r="U4720" t="str">
            <v>FLEXNETUIO_PROVINCIA</v>
          </cell>
          <cell r="V4720">
            <v>1</v>
          </cell>
          <cell r="W4720">
            <v>7.6</v>
          </cell>
          <cell r="X4720" t="str">
            <v>HYCITE QUITO</v>
          </cell>
          <cell r="Y4720" t="str">
            <v>FLEX NET CALLE 28 DE JUNIO S/N Y GARCIA MORENO ENTRADA LLANO GRANDE</v>
          </cell>
        </row>
        <row r="4721">
          <cell r="A4721" t="str">
            <v>98742406</v>
          </cell>
          <cell r="B4721">
            <v>482506</v>
          </cell>
          <cell r="C4721" t="str">
            <v>98742406</v>
          </cell>
          <cell r="D4721" t="str">
            <v>HYCITE</v>
          </cell>
          <cell r="E4721" t="str">
            <v>DESPACHO</v>
          </cell>
          <cell r="F4721" t="str">
            <v>NORMAL</v>
          </cell>
          <cell r="G4721" t="str">
            <v>TFQ89696</v>
          </cell>
          <cell r="H4721">
            <v>44914</v>
          </cell>
          <cell r="I4721" t="str">
            <v>ENTREGADO</v>
          </cell>
          <cell r="J4721">
            <v>44915</v>
          </cell>
          <cell r="K4721" t="str">
            <v>NELI SAMPEDRO</v>
          </cell>
          <cell r="L4721" t="str">
            <v>JORGE FELIX BARRERO EDIFICIO TORRES PIAM LOS ALAMOS DIAGONAL A LAS CANCHAS SAN IS QUITO//NORTE DE QUITO SAN ISIDRO DEL INCA 170514 PICHINCHA</v>
          </cell>
          <cell r="M4721" t="str">
            <v/>
          </cell>
          <cell r="N4721" t="str">
            <v>0995316417</v>
          </cell>
          <cell r="O4721" t="str">
            <v>0995316417</v>
          </cell>
          <cell r="P4721" t="str">
            <v>170514</v>
          </cell>
          <cell r="Q4721" t="str">
            <v>QUITO</v>
          </cell>
          <cell r="R4721" t="str">
            <v>PICHINCHA</v>
          </cell>
          <cell r="S4721" t="str">
            <v>QUITO</v>
          </cell>
          <cell r="T4721" t="str">
            <v>FLEXTRANS UIO</v>
          </cell>
          <cell r="U4721" t="str">
            <v>FLEXNETUIO_LOCAL</v>
          </cell>
          <cell r="V4721">
            <v>1</v>
          </cell>
          <cell r="W4721">
            <v>13.8</v>
          </cell>
          <cell r="X4721" t="str">
            <v>HYCITE QUITO</v>
          </cell>
          <cell r="Y4721" t="str">
            <v>FLEX NET CALLE 28 DE JUNIO S/N Y GARCIA MORENO ENTRADA LLANO GRANDE</v>
          </cell>
        </row>
        <row r="4722">
          <cell r="A4722" t="str">
            <v>98743613</v>
          </cell>
          <cell r="B4722">
            <v>482507</v>
          </cell>
          <cell r="C4722" t="str">
            <v>98743613</v>
          </cell>
          <cell r="D4722" t="str">
            <v>HYCITE</v>
          </cell>
          <cell r="E4722" t="str">
            <v>DESPACHO</v>
          </cell>
          <cell r="F4722" t="str">
            <v>NORMAL</v>
          </cell>
          <cell r="G4722" t="str">
            <v>TF89697</v>
          </cell>
          <cell r="H4722">
            <v>44914</v>
          </cell>
          <cell r="I4722" t="str">
            <v>ENTREGADO</v>
          </cell>
          <cell r="J4722">
            <v>44915</v>
          </cell>
          <cell r="K4722" t="str">
            <v>ISAIAS MOSQUERA</v>
          </cell>
          <cell r="L4722" t="str">
            <v>LOTIZACION GLADYS MALDONADO MZ H SL 2 DURAN-DURAN  ELOY ALFARO 092405 GUAYAS</v>
          </cell>
          <cell r="M4722" t="str">
            <v/>
          </cell>
          <cell r="N4722" t="str">
            <v>0969394886 / 042395098</v>
          </cell>
          <cell r="O4722" t="str">
            <v>0969394886 / 042395098</v>
          </cell>
          <cell r="P4722" t="str">
            <v>092405</v>
          </cell>
          <cell r="Q4722" t="str">
            <v>DURAN</v>
          </cell>
          <cell r="R4722" t="str">
            <v>GUAYAS</v>
          </cell>
          <cell r="S4722" t="str">
            <v>ELOY ALFARO (DURAN)</v>
          </cell>
          <cell r="T4722" t="str">
            <v>ITSACOURIER</v>
          </cell>
          <cell r="U4722" t="str">
            <v>FLEXNETUIO_GYE</v>
          </cell>
          <cell r="V4722">
            <v>1</v>
          </cell>
          <cell r="W4722">
            <v>8.8000000000000007</v>
          </cell>
          <cell r="X4722" t="str">
            <v>HYCITE QUITO</v>
          </cell>
          <cell r="Y4722" t="str">
            <v>FLEX NET CALLE 28 DE JUNIO S/N Y GARCIA MORENO ENTRADA LLANO GRANDE</v>
          </cell>
        </row>
        <row r="4723">
          <cell r="A4723" t="str">
            <v>98743942</v>
          </cell>
          <cell r="B4723">
            <v>482508</v>
          </cell>
          <cell r="C4723" t="str">
            <v>98743942</v>
          </cell>
          <cell r="D4723" t="str">
            <v>HYCITE</v>
          </cell>
          <cell r="E4723" t="str">
            <v>DESPACHO</v>
          </cell>
          <cell r="F4723" t="str">
            <v>NORMAL</v>
          </cell>
          <cell r="G4723" t="str">
            <v>031002004116246</v>
          </cell>
          <cell r="H4723">
            <v>44914</v>
          </cell>
          <cell r="I4723" t="str">
            <v>ENTREGADO</v>
          </cell>
          <cell r="J4723">
            <v>44916</v>
          </cell>
          <cell r="K4723" t="str">
            <v>ELIZABETH GUALOTUNA</v>
          </cell>
          <cell r="L4723" t="str">
            <v>ISIDRO AYORA 52 Y CALLE PICHINCHA A UNA CUADRA DEL ESTADIO UYUMBICHO MEJIA (MACHACHI) PUERTO CRUZANO UYUMBICHO 171109 PICHINCHA</v>
          </cell>
          <cell r="N4723" t="str">
            <v>0987806549</v>
          </cell>
          <cell r="O4723" t="str">
            <v>0987806549</v>
          </cell>
          <cell r="P4723" t="str">
            <v>171109</v>
          </cell>
          <cell r="Q4723" t="str">
            <v>MEJIA</v>
          </cell>
          <cell r="R4723" t="str">
            <v>PICHINCHA</v>
          </cell>
          <cell r="S4723" t="str">
            <v>UYUMBICHO</v>
          </cell>
          <cell r="T4723" t="str">
            <v>TRAMACO</v>
          </cell>
          <cell r="U4723" t="str">
            <v>FLEXNETUIO_PROVINCIA</v>
          </cell>
          <cell r="V4723">
            <v>1</v>
          </cell>
          <cell r="W4723">
            <v>10.7</v>
          </cell>
          <cell r="X4723" t="str">
            <v>HYCITE QUITO</v>
          </cell>
          <cell r="Y4723" t="str">
            <v>FLEX NET CALLE 28 DE JUNIO S/N Y GARCIA MORENO ENTRADA LLANO GRANDE</v>
          </cell>
        </row>
        <row r="4724">
          <cell r="A4724" t="str">
            <v>98748722</v>
          </cell>
          <cell r="B4724">
            <v>482509</v>
          </cell>
          <cell r="C4724" t="str">
            <v>98748722</v>
          </cell>
          <cell r="D4724" t="str">
            <v>HYCITE</v>
          </cell>
          <cell r="E4724" t="str">
            <v>DESPACHO</v>
          </cell>
          <cell r="F4724" t="str">
            <v>NORMAL</v>
          </cell>
          <cell r="G4724" t="str">
            <v>TF89698</v>
          </cell>
          <cell r="H4724">
            <v>44914</v>
          </cell>
          <cell r="I4724" t="str">
            <v>ENTREGADO</v>
          </cell>
          <cell r="J4724">
            <v>44916</v>
          </cell>
          <cell r="K4724" t="str">
            <v>NOEMI VELASCO</v>
          </cell>
          <cell r="L4724" t="str">
            <v>SAUCES 5 MZ 203 VILLA 11 GUAYAQUIL // NORTE  TARQUI 090504 GUAYAS</v>
          </cell>
          <cell r="M4724" t="str">
            <v/>
          </cell>
          <cell r="N4724" t="str">
            <v>0967153628</v>
          </cell>
          <cell r="O4724" t="str">
            <v>0967153628</v>
          </cell>
          <cell r="P4724" t="str">
            <v>090504</v>
          </cell>
          <cell r="Q4724" t="str">
            <v>GUAYAQUIL</v>
          </cell>
          <cell r="R4724" t="str">
            <v>GUAYAS</v>
          </cell>
          <cell r="S4724" t="str">
            <v>GUAYAQUIL</v>
          </cell>
          <cell r="T4724" t="str">
            <v>ITSACOURIER</v>
          </cell>
          <cell r="U4724" t="str">
            <v>FLEXNETUIO_GYE</v>
          </cell>
          <cell r="V4724">
            <v>1</v>
          </cell>
          <cell r="W4724">
            <v>3.3</v>
          </cell>
          <cell r="X4724" t="str">
            <v>HYCITE QUITO</v>
          </cell>
          <cell r="Y4724" t="str">
            <v>FLEX NET CALLE 28 DE JUNIO S/N Y GARCIA MORENO ENTRADA LLANO GRANDE</v>
          </cell>
        </row>
        <row r="4725">
          <cell r="A4725" t="str">
            <v>98748807</v>
          </cell>
          <cell r="B4725">
            <v>482510</v>
          </cell>
          <cell r="C4725" t="str">
            <v>98748807</v>
          </cell>
          <cell r="D4725" t="str">
            <v>HYCITE</v>
          </cell>
          <cell r="E4725" t="str">
            <v>DESPACHO</v>
          </cell>
          <cell r="F4725" t="str">
            <v>NORMAL</v>
          </cell>
          <cell r="G4725" t="str">
            <v>031002004116247</v>
          </cell>
          <cell r="H4725">
            <v>44914</v>
          </cell>
          <cell r="I4725" t="str">
            <v>ENTREGADO</v>
          </cell>
          <cell r="J4725">
            <v>44919</v>
          </cell>
          <cell r="K4725" t="str">
            <v>LEONEL ADRIANO ALCIVAR</v>
          </cell>
          <cell r="L4725" t="str">
            <v>LA PINUELA CANUTO CHONE CARRETERA VIA A LA ESPAM CHONE // LA PINUELA CANUTO 130709 MANABI</v>
          </cell>
          <cell r="M4725" t="str">
            <v/>
          </cell>
          <cell r="N4725" t="str">
            <v>0993860224 / 967100378</v>
          </cell>
          <cell r="O4725" t="str">
            <v>0993860224 / 967100378</v>
          </cell>
          <cell r="P4725" t="str">
            <v>130709</v>
          </cell>
          <cell r="Q4725" t="str">
            <v>CHONE</v>
          </cell>
          <cell r="R4725" t="str">
            <v>MANABI</v>
          </cell>
          <cell r="S4725" t="str">
            <v>CANUTO - SAN PABLO DE TARUGO</v>
          </cell>
          <cell r="T4725" t="str">
            <v>TRAMACO</v>
          </cell>
          <cell r="U4725" t="str">
            <v>FLEXNETUIO_PROVINCIA</v>
          </cell>
          <cell r="V4725">
            <v>1</v>
          </cell>
          <cell r="W4725">
            <v>3.5</v>
          </cell>
          <cell r="X4725" t="str">
            <v>HYCITE QUITO</v>
          </cell>
          <cell r="Y4725" t="str">
            <v>FLEX NET CALLE 28 DE JUNIO S/N Y GARCIA MORENO ENTRADA LLANO GRANDE</v>
          </cell>
        </row>
        <row r="4726">
          <cell r="A4726" t="str">
            <v>MANDILES-MEGAAURORA19-12-22</v>
          </cell>
          <cell r="B4726">
            <v>482495</v>
          </cell>
          <cell r="C4726" t="str">
            <v>MANDILES-MEGAAURORA19-12-22</v>
          </cell>
          <cell r="D4726" t="str">
            <v>SG</v>
          </cell>
          <cell r="E4726" t="str">
            <v>DESPACHO</v>
          </cell>
          <cell r="F4726" t="str">
            <v>NORMAL</v>
          </cell>
          <cell r="G4726" t="str">
            <v>89685</v>
          </cell>
          <cell r="H4726">
            <v>44914</v>
          </cell>
          <cell r="I4726" t="str">
            <v>ENTREGADO</v>
          </cell>
          <cell r="J4726">
            <v>44914</v>
          </cell>
          <cell r="K4726" t="str">
            <v>MEGAMETALES AURORA</v>
          </cell>
          <cell r="L4726" t="str">
            <v xml:space="preserve">AV. LEON FEBRES CORDERO S/N Y COLEMBAS DE SAN ENRIQUE </v>
          </cell>
          <cell r="P4726" t="str">
            <v>GUAYAQUIL</v>
          </cell>
          <cell r="Q4726" t="str">
            <v>GUAYAQUIL</v>
          </cell>
          <cell r="R4726" t="str">
            <v>GUAYAS</v>
          </cell>
          <cell r="U4726" t="str">
            <v>FLEXNETGYE_LOCAL</v>
          </cell>
          <cell r="V4726">
            <v>1</v>
          </cell>
          <cell r="W4726">
            <v>1</v>
          </cell>
          <cell r="X4726" t="str">
            <v>FLEXNET GYE</v>
          </cell>
          <cell r="Y4726" t="str">
            <v>KM 8.5 VIA A DAULE</v>
          </cell>
        </row>
        <row r="4727">
          <cell r="A4727" t="str">
            <v>98663785</v>
          </cell>
          <cell r="B4727">
            <v>482486</v>
          </cell>
          <cell r="C4727" t="str">
            <v>98663785</v>
          </cell>
          <cell r="D4727" t="str">
            <v>HYCITE</v>
          </cell>
          <cell r="E4727" t="str">
            <v>DESPACHO</v>
          </cell>
          <cell r="F4727" t="str">
            <v>NORMAL</v>
          </cell>
          <cell r="G4727" t="str">
            <v>031002004116182</v>
          </cell>
          <cell r="H4727">
            <v>44914</v>
          </cell>
          <cell r="I4727" t="str">
            <v>INCIDENCIA</v>
          </cell>
          <cell r="J4727">
            <v>44923</v>
          </cell>
          <cell r="K4727" t="str">
            <v>ROSSANA ELVIRA MAYOR ARCHUNDIA</v>
          </cell>
          <cell r="L4727" t="str">
            <v xml:space="preserve">MANUEL DEFAR BUEDANO Y LEON PIO CEPEDA MZ 45 SL 58A / PROVICNIA: GUAYAS / CANTON: SANTA LUCIA </v>
          </cell>
          <cell r="N4727" t="str">
            <v>045042540 / 345042540</v>
          </cell>
          <cell r="O4727" t="str">
            <v>045042540 / 345042540</v>
          </cell>
          <cell r="P4727" t="str">
            <v>090201</v>
          </cell>
          <cell r="Q4727" t="str">
            <v>GUAYAQUIL</v>
          </cell>
          <cell r="R4727" t="str">
            <v>GUAYAS</v>
          </cell>
          <cell r="S4727" t="str">
            <v>GUAYAQUIL</v>
          </cell>
          <cell r="T4727" t="str">
            <v>TRAMACO</v>
          </cell>
          <cell r="V4727">
            <v>1</v>
          </cell>
          <cell r="W4727">
            <v>1.3</v>
          </cell>
          <cell r="X4727" t="str">
            <v>HYCITE QUITO</v>
          </cell>
          <cell r="Y4727" t="str">
            <v>FLEX NET CALLE 28 DE JUNIO S/N Y GARCIA MORENO ENTRADA LLANO GRANDE</v>
          </cell>
        </row>
        <row r="4728">
          <cell r="A4728" t="str">
            <v>98727507</v>
          </cell>
          <cell r="B4728">
            <v>482488</v>
          </cell>
          <cell r="C4728" t="str">
            <v>98727507</v>
          </cell>
          <cell r="D4728" t="str">
            <v>HYCITE</v>
          </cell>
          <cell r="E4728" t="str">
            <v>DESPACHO</v>
          </cell>
          <cell r="F4728" t="str">
            <v>NORMAL</v>
          </cell>
          <cell r="G4728" t="str">
            <v>031002004116184</v>
          </cell>
          <cell r="H4728">
            <v>44914</v>
          </cell>
          <cell r="I4728" t="str">
            <v>ENTREGADO</v>
          </cell>
          <cell r="J4728">
            <v>44915</v>
          </cell>
          <cell r="K4728" t="str">
            <v>ANGEL LAURO ORDONEZ CONDO/ DIANA GUERRERO</v>
          </cell>
          <cell r="L4728" t="str">
            <v>BERNARDO VALDIESO 191 38 Y QUITO, ESQUINA 191/38 / PROVINCIA: LOJA / CANTON: LOJA CENTRO / PARROQUIA: SAGRARIO</v>
          </cell>
          <cell r="M4728" t="str">
            <v/>
          </cell>
          <cell r="N4728" t="str">
            <v>098-878-8694</v>
          </cell>
          <cell r="O4728" t="str">
            <v>098-878-8694</v>
          </cell>
          <cell r="P4728" t="str">
            <v>110108</v>
          </cell>
          <cell r="Q4728" t="str">
            <v>LOJA</v>
          </cell>
          <cell r="R4728" t="str">
            <v>LOJA</v>
          </cell>
          <cell r="S4728" t="str">
            <v>LOJA</v>
          </cell>
          <cell r="T4728" t="str">
            <v>TRAMACO</v>
          </cell>
          <cell r="U4728" t="str">
            <v>FLEXNETUIO_PROVINCIA</v>
          </cell>
          <cell r="V4728">
            <v>1</v>
          </cell>
          <cell r="W4728">
            <v>7.7</v>
          </cell>
          <cell r="X4728" t="str">
            <v>HYCITE QUITO</v>
          </cell>
          <cell r="Y4728" t="str">
            <v>FLEX NET CALLE 28 DE JUNIO S/N Y GARCIA MORENO ENTRADA LLANO GRANDE</v>
          </cell>
        </row>
        <row r="4729">
          <cell r="A4729" t="str">
            <v>98727549</v>
          </cell>
          <cell r="B4729">
            <v>482489</v>
          </cell>
          <cell r="C4729" t="str">
            <v>98727549</v>
          </cell>
          <cell r="D4729" t="str">
            <v>HYCITE</v>
          </cell>
          <cell r="E4729" t="str">
            <v>DESPACHO</v>
          </cell>
          <cell r="F4729" t="str">
            <v>NORMAL</v>
          </cell>
          <cell r="G4729" t="str">
            <v>031002004116185</v>
          </cell>
          <cell r="H4729">
            <v>44914</v>
          </cell>
          <cell r="I4729" t="str">
            <v>ENTREGADO</v>
          </cell>
          <cell r="J4729">
            <v>44915</v>
          </cell>
          <cell r="K4729" t="str">
            <v>BLANCA LIBIA FERNANDEZ/ CAROLINA MANCHERO</v>
          </cell>
          <cell r="L4729" t="str">
            <v>CALLES BERNARDO VALDIVIESO Y QUITO ESQ OFICINA ROYAL PRESTIGE CASA 191-3 / PROVINCIA: LOJA / CANTON: LOJA / PARROQUIA: LOJA</v>
          </cell>
          <cell r="N4729" t="str">
            <v>0967615085</v>
          </cell>
          <cell r="O4729" t="str">
            <v>0967615085</v>
          </cell>
          <cell r="P4729" t="str">
            <v>110101</v>
          </cell>
          <cell r="Q4729" t="str">
            <v>LOJA</v>
          </cell>
          <cell r="R4729" t="str">
            <v>LOJA</v>
          </cell>
          <cell r="S4729" t="str">
            <v>LOJA</v>
          </cell>
          <cell r="T4729" t="str">
            <v>TRAMACO</v>
          </cell>
          <cell r="V4729">
            <v>1</v>
          </cell>
          <cell r="W4729">
            <v>3.9</v>
          </cell>
          <cell r="X4729" t="str">
            <v>HYCITE QUITO</v>
          </cell>
          <cell r="Y4729" t="str">
            <v>FLEX NET CALLE 28 DE JUNIO S/N Y GARCIA MORENO ENTRADA LLANO GRANDE</v>
          </cell>
        </row>
        <row r="4730">
          <cell r="A4730" t="str">
            <v>98727538</v>
          </cell>
          <cell r="B4730">
            <v>482490</v>
          </cell>
          <cell r="C4730" t="str">
            <v>98727538</v>
          </cell>
          <cell r="D4730" t="str">
            <v>HYCITE</v>
          </cell>
          <cell r="E4730" t="str">
            <v>DESPACHO</v>
          </cell>
          <cell r="F4730" t="str">
            <v>NORMAL</v>
          </cell>
          <cell r="G4730" t="str">
            <v>TFQ89687</v>
          </cell>
          <cell r="H4730">
            <v>44914</v>
          </cell>
          <cell r="I4730" t="str">
            <v>ENTREGADO</v>
          </cell>
          <cell r="J4730">
            <v>44915</v>
          </cell>
          <cell r="K4730" t="str">
            <v>ALEXANDRA LOAIZA</v>
          </cell>
          <cell r="L4730" t="str">
            <v>RIO COFANES 328 Y DE SEGOVIA, A LADO DE LA GASOLINERA TERPEL / PROVINCIA: PICHINCHA / CANTON: QUITO/ PARROQUIA: INAQUITO</v>
          </cell>
          <cell r="M4730" t="str">
            <v/>
          </cell>
          <cell r="N4730" t="str">
            <v>0958731943/0995678749</v>
          </cell>
          <cell r="O4730" t="str">
            <v>0958731943/0995678749</v>
          </cell>
          <cell r="P4730" t="str">
            <v>170513</v>
          </cell>
          <cell r="Q4730" t="str">
            <v>QUITO</v>
          </cell>
          <cell r="R4730" t="str">
            <v>PICHINCHA</v>
          </cell>
          <cell r="S4730" t="str">
            <v>QUITO</v>
          </cell>
          <cell r="T4730" t="str">
            <v>FLEXTRANS UIO</v>
          </cell>
          <cell r="U4730" t="str">
            <v>FLEXNETUIO_LOCAL</v>
          </cell>
          <cell r="V4730">
            <v>1</v>
          </cell>
          <cell r="W4730">
            <v>11.9</v>
          </cell>
          <cell r="X4730" t="str">
            <v>HYCITE QUITO</v>
          </cell>
          <cell r="Y4730" t="str">
            <v>FLEX NET CALLE 28 DE JUNIO S/N Y GARCIA MORENO ENTRADA LLANO GRANDE</v>
          </cell>
        </row>
        <row r="4731">
          <cell r="A4731" t="str">
            <v>98731699</v>
          </cell>
          <cell r="B4731">
            <v>482491</v>
          </cell>
          <cell r="C4731" t="str">
            <v>98731699</v>
          </cell>
          <cell r="D4731" t="str">
            <v>HYCITE</v>
          </cell>
          <cell r="E4731" t="str">
            <v>DESPACHO</v>
          </cell>
          <cell r="F4731" t="str">
            <v>NORMAL</v>
          </cell>
          <cell r="G4731" t="str">
            <v>031002004116186</v>
          </cell>
          <cell r="H4731">
            <v>44914</v>
          </cell>
          <cell r="I4731" t="str">
            <v>DEVOLUCION_EN_PROCESO</v>
          </cell>
          <cell r="J4731">
            <v>44922</v>
          </cell>
          <cell r="K4731" t="str">
            <v>JOSE JACINTO ALEJANDRO PONCE (S)</v>
          </cell>
          <cell r="L4731" t="str">
            <v>AV ALFARO JURADO Y EDUARDO CRUZ / PROVINCIA: GUAYAS / CANTON: GUAYAQUIL/ PARROQUIA: VILLAMIL</v>
          </cell>
          <cell r="N4731" t="str">
            <v>099-232-0253</v>
          </cell>
          <cell r="O4731" t="str">
            <v>099-232-0253</v>
          </cell>
          <cell r="P4731" t="str">
            <v>091001</v>
          </cell>
          <cell r="Q4731" t="str">
            <v>GUAYAQUIL</v>
          </cell>
          <cell r="R4731" t="str">
            <v>GUAYAS</v>
          </cell>
          <cell r="S4731" t="str">
            <v>POSORJA - DATA DE POSORJA</v>
          </cell>
          <cell r="T4731" t="str">
            <v>TRAMACO</v>
          </cell>
          <cell r="V4731">
            <v>1</v>
          </cell>
          <cell r="W4731">
            <v>7.7</v>
          </cell>
          <cell r="X4731" t="str">
            <v>HYCITE QUITO</v>
          </cell>
          <cell r="Y4731" t="str">
            <v>FLEX NET CALLE 28 DE JUNIO S/N Y GARCIA MORENO ENTRADA LLANO GRANDE</v>
          </cell>
        </row>
        <row r="4732">
          <cell r="A4732" t="str">
            <v>98727630</v>
          </cell>
          <cell r="B4732">
            <v>482492</v>
          </cell>
          <cell r="C4732" t="str">
            <v>98727630</v>
          </cell>
          <cell r="D4732" t="str">
            <v>HYCITE</v>
          </cell>
          <cell r="E4732" t="str">
            <v>DESPACHO</v>
          </cell>
          <cell r="F4732" t="str">
            <v>NORMAL</v>
          </cell>
          <cell r="G4732" t="str">
            <v>TFQ89688</v>
          </cell>
          <cell r="H4732">
            <v>44914</v>
          </cell>
          <cell r="I4732" t="str">
            <v>ENTREGADO</v>
          </cell>
          <cell r="J4732">
            <v>44915</v>
          </cell>
          <cell r="K4732" t="str">
            <v>ESTEBAN MOSQUERA</v>
          </cell>
          <cell r="L4732" t="str">
            <v>E4 ALEMANIA N32172 N33 PISO OE2-4 FRENTE EMPRESA AGUA POTABLE POR ALEMANI/ PROVINCIA: PICHINCHA / CANTON: QUITO/ PARROQUIA: INAQUITO</v>
          </cell>
          <cell r="M4732" t="str">
            <v/>
          </cell>
          <cell r="N4732" t="str">
            <v>0933-316-140 / 0932659434</v>
          </cell>
          <cell r="O4732" t="str">
            <v>0933-316-140 / 0932659434</v>
          </cell>
          <cell r="P4732" t="str">
            <v>170508</v>
          </cell>
          <cell r="Q4732" t="str">
            <v>QUITO</v>
          </cell>
          <cell r="R4732" t="str">
            <v>PICHINCHA</v>
          </cell>
          <cell r="S4732" t="str">
            <v>QUITO</v>
          </cell>
          <cell r="T4732" t="str">
            <v>FLEXTRANS UIO</v>
          </cell>
          <cell r="U4732" t="str">
            <v>FLEXNETUIO_LOCAL</v>
          </cell>
          <cell r="V4732">
            <v>1</v>
          </cell>
          <cell r="W4732">
            <v>0.61</v>
          </cell>
          <cell r="X4732" t="str">
            <v>HYCITE QUITO</v>
          </cell>
          <cell r="Y4732" t="str">
            <v>FLEX NET CALLE 28 DE JUNIO S/N Y GARCIA MORENO ENTRADA LLANO GRANDE</v>
          </cell>
        </row>
        <row r="4733">
          <cell r="A4733" t="str">
            <v>98738526</v>
          </cell>
          <cell r="B4733">
            <v>482493</v>
          </cell>
          <cell r="C4733" t="str">
            <v>98738526</v>
          </cell>
          <cell r="D4733" t="str">
            <v>HYCITE</v>
          </cell>
          <cell r="E4733" t="str">
            <v>DESPACHO</v>
          </cell>
          <cell r="F4733" t="str">
            <v>NORMAL</v>
          </cell>
          <cell r="G4733" t="str">
            <v>TFQ89689</v>
          </cell>
          <cell r="H4733">
            <v>44914</v>
          </cell>
          <cell r="I4733" t="str">
            <v>ENTREGADO</v>
          </cell>
          <cell r="J4733">
            <v>44916</v>
          </cell>
          <cell r="K4733" t="str">
            <v>FELIPE NICOLAS MULKI MARINO</v>
          </cell>
          <cell r="L4733" t="str">
            <v>PORTILLA OE 5 -174 Y SIMON CARDENAS / PROVINCIA: PICHINCHA / CANTON: QUITO / PARROQUIA: LA CONCEPCION</v>
          </cell>
          <cell r="M4733" t="str">
            <v/>
          </cell>
          <cell r="N4733" t="str">
            <v>0995887092/022591019</v>
          </cell>
          <cell r="O4733" t="str">
            <v>0995887092/022591019</v>
          </cell>
          <cell r="P4733" t="str">
            <v>170511</v>
          </cell>
          <cell r="Q4733" t="str">
            <v>QUITO</v>
          </cell>
          <cell r="R4733" t="str">
            <v>PICHINCHA</v>
          </cell>
          <cell r="S4733" t="str">
            <v>QUITO</v>
          </cell>
          <cell r="T4733" t="str">
            <v>TRANSERVISS</v>
          </cell>
          <cell r="U4733" t="str">
            <v>FLEXNETUIO_LOCAL</v>
          </cell>
          <cell r="V4733">
            <v>1</v>
          </cell>
          <cell r="W4733">
            <v>1.4</v>
          </cell>
          <cell r="X4733" t="str">
            <v>HYCITE QUITO</v>
          </cell>
          <cell r="Y4733" t="str">
            <v>FLEX NET CALLE 28 DE JUNIO S/N Y GARCIA MORENO ENTRADA LLANO GRANDE</v>
          </cell>
        </row>
        <row r="4734">
          <cell r="A4734" t="str">
            <v>20003007597542</v>
          </cell>
          <cell r="B4734">
            <v>482485</v>
          </cell>
          <cell r="C4734" t="str">
            <v>20003007597542</v>
          </cell>
          <cell r="D4734" t="str">
            <v>CONECEL_REG</v>
          </cell>
          <cell r="E4734" t="str">
            <v>DESPACHO</v>
          </cell>
          <cell r="F4734" t="str">
            <v>NORMAL</v>
          </cell>
          <cell r="G4734" t="str">
            <v>EC6100</v>
          </cell>
          <cell r="H4734">
            <v>44914</v>
          </cell>
          <cell r="I4734" t="str">
            <v>INCIDENCIA</v>
          </cell>
          <cell r="J4734">
            <v>44916</v>
          </cell>
          <cell r="K4734" t="str">
            <v>VLADIMIR ALEXANDER CAZARES</v>
          </cell>
          <cell r="L4734" t="str">
            <v>QUITO BELISARIO QUEVEDO AV LA GASCA NO: N24100 Y AV FRANCISCO JAVIER LIZARAZU CASA DE 3 PISOS COLOR BLANCO BEIGE DOS CUADRAS ANTES DE LA OCCIDENTAL</v>
          </cell>
          <cell r="M4734" t="str">
            <v>2350041113</v>
          </cell>
          <cell r="N4734" t="str">
            <v>998627168</v>
          </cell>
          <cell r="P4734" t="str">
            <v>QUITO</v>
          </cell>
          <cell r="Q4734" t="str">
            <v>QUITO</v>
          </cell>
          <cell r="R4734" t="str">
            <v>PICHINCHA</v>
          </cell>
          <cell r="T4734" t="str">
            <v>EXPRESSCON</v>
          </cell>
          <cell r="U4734" t="str">
            <v>FLEXNETUIO_LOCAL</v>
          </cell>
          <cell r="V4734">
            <v>1</v>
          </cell>
          <cell r="W4734">
            <v>1</v>
          </cell>
          <cell r="X4734" t="str">
            <v>FLEXNET UIO</v>
          </cell>
          <cell r="Y4734" t="str">
            <v>FLEX NET CALLE 28 DE JUNIO S/N Y GARCIA MORENO ENTRADA LLANO GRANDE</v>
          </cell>
        </row>
        <row r="4735">
          <cell r="A4735" t="str">
            <v>20003017405347</v>
          </cell>
          <cell r="B4735">
            <v>482469</v>
          </cell>
          <cell r="C4735" t="str">
            <v>20003017405347</v>
          </cell>
          <cell r="D4735" t="str">
            <v>CONECEL_REG</v>
          </cell>
          <cell r="E4735" t="str">
            <v>DESPACHO</v>
          </cell>
          <cell r="F4735" t="str">
            <v>NORMAL</v>
          </cell>
          <cell r="G4735" t="str">
            <v>EC6092</v>
          </cell>
          <cell r="H4735">
            <v>44914</v>
          </cell>
          <cell r="I4735" t="str">
            <v>DEVOLUCION_EN_PROCESO</v>
          </cell>
          <cell r="J4735">
            <v>44922</v>
          </cell>
          <cell r="K4735" t="str">
            <v>ANA MARIBEL OBANDO</v>
          </cell>
          <cell r="L4735" t="str">
            <v>QUITO TRABAJO JACINTO COLLAGUAZO 210 Y LIBERTADORES COLEGIO TECNICO SAN JOSE</v>
          </cell>
          <cell r="M4735" t="str">
            <v>1714947122</v>
          </cell>
          <cell r="N4735" t="str">
            <v>025040809 0998626494</v>
          </cell>
          <cell r="P4735" t="str">
            <v>QUITO</v>
          </cell>
          <cell r="Q4735" t="str">
            <v>QUITO</v>
          </cell>
          <cell r="R4735" t="str">
            <v>PICHINCHA</v>
          </cell>
          <cell r="T4735" t="str">
            <v>EXPRESSCON</v>
          </cell>
          <cell r="U4735" t="str">
            <v>FLEXNETUIO_LOCAL</v>
          </cell>
          <cell r="V4735">
            <v>1</v>
          </cell>
          <cell r="W4735">
            <v>1</v>
          </cell>
          <cell r="X4735" t="str">
            <v>FLEXNET UIO</v>
          </cell>
          <cell r="Y4735" t="str">
            <v>FLEX NET CALLE 28 DE JUNIO S/N Y GARCIA MORENO ENTRADA LLANO GRANDE</v>
          </cell>
        </row>
        <row r="4736">
          <cell r="A4736" t="str">
            <v>20002997735011_1</v>
          </cell>
          <cell r="B4736">
            <v>482470</v>
          </cell>
          <cell r="C4736" t="str">
            <v>20002997735011_1</v>
          </cell>
          <cell r="D4736" t="str">
            <v>CONECEL_REG</v>
          </cell>
          <cell r="E4736" t="str">
            <v>DESPACHO</v>
          </cell>
          <cell r="F4736" t="str">
            <v>NORMAL</v>
          </cell>
          <cell r="G4736" t="str">
            <v>EC6091</v>
          </cell>
          <cell r="H4736">
            <v>44914</v>
          </cell>
          <cell r="I4736" t="str">
            <v>DEVOLUCION_EN_PROCESO</v>
          </cell>
          <cell r="J4736">
            <v>44922</v>
          </cell>
          <cell r="K4736" t="str">
            <v>ANDREA ESTEFANIA BRAVO</v>
          </cell>
          <cell r="L4736" t="str">
            <v>QUITO JIPIJAPA TRABAJO AV DE LAS PALMERAS Y AV DE LOS TULIPANES LA GRANJA</v>
          </cell>
          <cell r="M4736" t="str">
            <v>1718563396</v>
          </cell>
          <cell r="N4736" t="str">
            <v>0981133241 0969018017</v>
          </cell>
          <cell r="P4736" t="str">
            <v>QUITO</v>
          </cell>
          <cell r="Q4736" t="str">
            <v>QUITO</v>
          </cell>
          <cell r="R4736" t="str">
            <v>PICHINCHA</v>
          </cell>
          <cell r="T4736" t="str">
            <v>EXPRESSCON</v>
          </cell>
          <cell r="U4736" t="str">
            <v>FLEXNETUIO_LOCAL</v>
          </cell>
          <cell r="V4736">
            <v>1</v>
          </cell>
          <cell r="W4736">
            <v>1</v>
          </cell>
          <cell r="X4736" t="str">
            <v>FLEXNET UIO</v>
          </cell>
          <cell r="Y4736" t="str">
            <v>FLEX NET CALLE 28 DE JUNIO S/N Y GARCIA MORENO ENTRADA LLANO GRANDE</v>
          </cell>
        </row>
        <row r="4737">
          <cell r="A4737" t="str">
            <v>20002956341697_1</v>
          </cell>
          <cell r="B4737">
            <v>482472</v>
          </cell>
          <cell r="C4737" t="str">
            <v>20002956341697_1</v>
          </cell>
          <cell r="D4737" t="str">
            <v>CONECEL_REG</v>
          </cell>
          <cell r="E4737" t="str">
            <v>DESPACHO</v>
          </cell>
          <cell r="F4737" t="str">
            <v>NORMAL</v>
          </cell>
          <cell r="G4737" t="str">
            <v>EC6089</v>
          </cell>
          <cell r="H4737">
            <v>44914</v>
          </cell>
          <cell r="I4737" t="str">
            <v>INCIDENCIA</v>
          </cell>
          <cell r="J4737">
            <v>44917</v>
          </cell>
          <cell r="K4737" t="str">
            <v>DARWIN JOSE TOMALA</v>
          </cell>
          <cell r="L4737" t="str">
            <v>QUITO/GUAMANI /GRACIELA ESCUDERO Y CALLE S59D SECTOR ETERNIT CASA DE BALDOSA CAFE CON PORTON NEGRO A UNA CUADRA AL NORTE DE LA FABRICA ETERNIT EN SERVIPOLEA.</v>
          </cell>
          <cell r="M4737" t="str">
            <v>1720138369</v>
          </cell>
          <cell r="N4737" t="str">
            <v>992468368</v>
          </cell>
          <cell r="P4737" t="str">
            <v>QUITO</v>
          </cell>
          <cell r="Q4737" t="str">
            <v>QUITO</v>
          </cell>
          <cell r="R4737" t="str">
            <v>PICHINCHA</v>
          </cell>
          <cell r="T4737" t="str">
            <v>EXPRESSCON</v>
          </cell>
          <cell r="U4737" t="str">
            <v>FLEXNETUIO_LOCAL</v>
          </cell>
          <cell r="V4737">
            <v>1</v>
          </cell>
          <cell r="W4737">
            <v>1</v>
          </cell>
          <cell r="X4737" t="str">
            <v>FLEXNET UIO</v>
          </cell>
          <cell r="Y4737" t="str">
            <v>FLEX NET CALLE 28 DE JUNIO S/N Y GARCIA MORENO ENTRADA LLANO GRANDE</v>
          </cell>
        </row>
        <row r="4738">
          <cell r="A4738" t="str">
            <v>20002901852273_3</v>
          </cell>
          <cell r="B4738">
            <v>482474</v>
          </cell>
          <cell r="C4738" t="str">
            <v>20002901852273_3</v>
          </cell>
          <cell r="D4738" t="str">
            <v>CONECEL_REG</v>
          </cell>
          <cell r="E4738" t="str">
            <v>DESPACHO</v>
          </cell>
          <cell r="F4738" t="str">
            <v>NORMAL</v>
          </cell>
          <cell r="G4738" t="str">
            <v>EC6087</v>
          </cell>
          <cell r="H4738">
            <v>44914</v>
          </cell>
          <cell r="I4738" t="str">
            <v>DEVOLUCION_EN_PROCESO</v>
          </cell>
          <cell r="J4738">
            <v>44922</v>
          </cell>
          <cell r="K4738" t="str">
            <v>EVELYN YESSENIA ALENCASTRO</v>
          </cell>
          <cell r="L4738" t="str">
            <v>QUITO CDLA IBARRA MARTHA BUCARAM CALLE S41 NO: OE6 19 Y CALLE OE6 CASA DE DOS PISOS SIN PINTAR CON PORTON VERDE CERCA DEL DISTRITO</v>
          </cell>
          <cell r="M4738" t="str">
            <v>1727521112</v>
          </cell>
          <cell r="N4738" t="str">
            <v>0963907593 0987161276</v>
          </cell>
          <cell r="P4738" t="str">
            <v>QUITO</v>
          </cell>
          <cell r="Q4738" t="str">
            <v>QUITO</v>
          </cell>
          <cell r="R4738" t="str">
            <v>PICHINCHA</v>
          </cell>
          <cell r="T4738" t="str">
            <v>EXPRESSCON</v>
          </cell>
          <cell r="U4738" t="str">
            <v>FLEXNETUIO_LOCAL</v>
          </cell>
          <cell r="V4738">
            <v>1</v>
          </cell>
          <cell r="W4738">
            <v>1</v>
          </cell>
          <cell r="X4738" t="str">
            <v>FLEXNET UIO</v>
          </cell>
          <cell r="Y4738" t="str">
            <v>FLEX NET CALLE 28 DE JUNIO S/N Y GARCIA MORENO ENTRADA LLANO GRANDE</v>
          </cell>
        </row>
        <row r="4739">
          <cell r="A4739" t="str">
            <v>20003020676127</v>
          </cell>
          <cell r="B4739">
            <v>482476</v>
          </cell>
          <cell r="C4739" t="str">
            <v>20003020676127</v>
          </cell>
          <cell r="D4739" t="str">
            <v>CONECEL_REG</v>
          </cell>
          <cell r="E4739" t="str">
            <v>DESPACHO</v>
          </cell>
          <cell r="F4739" t="str">
            <v>NORMAL</v>
          </cell>
          <cell r="G4739" t="str">
            <v>EC6085</v>
          </cell>
          <cell r="H4739">
            <v>44914</v>
          </cell>
          <cell r="I4739" t="str">
            <v>DEVOLUCION_EN_PROCESO</v>
          </cell>
          <cell r="J4739">
            <v>44922</v>
          </cell>
          <cell r="K4739" t="str">
            <v>GESSICA ALEXANDRA RODRIGUEZ</v>
          </cell>
          <cell r="L4739" t="str">
            <v>QUITO KENNEDY LA LUZ ALBERTO FREIRE N49 157Y AVELARDO MONTALVO /CASA DE COLOR LADRILLO DE 2 PISOS /FRENTE AL EDIFICIO BECAL</v>
          </cell>
          <cell r="M4739" t="str">
            <v>1725799009</v>
          </cell>
          <cell r="N4739" t="str">
            <v>979713205</v>
          </cell>
          <cell r="P4739" t="str">
            <v>QUITO</v>
          </cell>
          <cell r="Q4739" t="str">
            <v>QUITO</v>
          </cell>
          <cell r="R4739" t="str">
            <v>PICHINCHA</v>
          </cell>
          <cell r="T4739" t="str">
            <v>EXPRESSCON</v>
          </cell>
          <cell r="U4739" t="str">
            <v>FLEXNETUIO_LOCAL</v>
          </cell>
          <cell r="V4739">
            <v>1</v>
          </cell>
          <cell r="W4739">
            <v>1</v>
          </cell>
          <cell r="X4739" t="str">
            <v>FLEXNET UIO</v>
          </cell>
          <cell r="Y4739" t="str">
            <v>FLEX NET CALLE 28 DE JUNIO S/N Y GARCIA MORENO ENTRADA LLANO GRANDE</v>
          </cell>
        </row>
        <row r="4740">
          <cell r="A4740" t="str">
            <v>20003008050298</v>
          </cell>
          <cell r="B4740">
            <v>482478</v>
          </cell>
          <cell r="C4740" t="str">
            <v>20003008050298</v>
          </cell>
          <cell r="D4740" t="str">
            <v>CONECEL_REG</v>
          </cell>
          <cell r="E4740" t="str">
            <v>DESPACHO</v>
          </cell>
          <cell r="F4740" t="str">
            <v>NORMAL</v>
          </cell>
          <cell r="G4740" t="str">
            <v>EC6083</v>
          </cell>
          <cell r="H4740">
            <v>44914</v>
          </cell>
          <cell r="I4740" t="str">
            <v>DEVOLUCION_EN_PROCESO</v>
          </cell>
          <cell r="J4740">
            <v>44922</v>
          </cell>
          <cell r="K4740" t="str">
            <v>MARIA ELENA GUILLIN</v>
          </cell>
          <cell r="L4740" t="str">
            <v>QUITO TRABAJO AGENCIA DE PRODUBANCO INAQUITO CALLES AMAZONAS Y JAPON</v>
          </cell>
          <cell r="M4740" t="str">
            <v>1104428790</v>
          </cell>
          <cell r="N4740" t="str">
            <v>987553611</v>
          </cell>
          <cell r="P4740" t="str">
            <v>QUITO</v>
          </cell>
          <cell r="Q4740" t="str">
            <v>QUITO</v>
          </cell>
          <cell r="R4740" t="str">
            <v>PICHINCHA</v>
          </cell>
          <cell r="T4740" t="str">
            <v>EXPRESSCON</v>
          </cell>
          <cell r="U4740" t="str">
            <v>FLEXNETUIO_LOCAL</v>
          </cell>
          <cell r="V4740">
            <v>1</v>
          </cell>
          <cell r="W4740">
            <v>1</v>
          </cell>
          <cell r="X4740" t="str">
            <v>FLEXNET UIO</v>
          </cell>
          <cell r="Y4740" t="str">
            <v>FLEX NET CALLE 28 DE JUNIO S/N Y GARCIA MORENO ENTRADA LLANO GRANDE</v>
          </cell>
        </row>
        <row r="4741">
          <cell r="A4741" t="str">
            <v>20002920509251_2</v>
          </cell>
          <cell r="B4741">
            <v>482479</v>
          </cell>
          <cell r="C4741" t="str">
            <v>20002920509251_2</v>
          </cell>
          <cell r="D4741" t="str">
            <v>CONECEL_REG</v>
          </cell>
          <cell r="E4741" t="str">
            <v>DESPACHO</v>
          </cell>
          <cell r="F4741" t="str">
            <v>NORMAL</v>
          </cell>
          <cell r="G4741" t="str">
            <v>EC6094</v>
          </cell>
          <cell r="H4741">
            <v>44914</v>
          </cell>
          <cell r="I4741" t="str">
            <v>DEVOLUCION_EN_PROCESO</v>
          </cell>
          <cell r="J4741">
            <v>44922</v>
          </cell>
          <cell r="K4741" t="str">
            <v>MARIA FERNANDA OROZCO</v>
          </cell>
          <cell r="L4741" t="str">
            <v>QUITO SAN BARTOLO CALLE MORASPUNGO NO: SN Y CALLE S12K CASA DE 3 PISOS CON BALDOSAS CAFE</v>
          </cell>
          <cell r="M4741" t="str">
            <v>603081225</v>
          </cell>
          <cell r="N4741" t="str">
            <v>992638703</v>
          </cell>
          <cell r="P4741" t="str">
            <v>QUITO</v>
          </cell>
          <cell r="Q4741" t="str">
            <v>QUITO</v>
          </cell>
          <cell r="R4741" t="str">
            <v>PICHINCHA</v>
          </cell>
          <cell r="T4741" t="str">
            <v>EXPRESSCON</v>
          </cell>
          <cell r="U4741" t="str">
            <v>FLEXNETUIO_LOCAL</v>
          </cell>
          <cell r="V4741">
            <v>1</v>
          </cell>
          <cell r="W4741">
            <v>1</v>
          </cell>
          <cell r="X4741" t="str">
            <v>FLEXNET UIO</v>
          </cell>
          <cell r="Y4741" t="str">
            <v>FLEX NET CALLE 28 DE JUNIO S/N Y GARCIA MORENO ENTRADA LLANO GRANDE</v>
          </cell>
        </row>
        <row r="4742">
          <cell r="A4742" t="str">
            <v>20003004066044_1</v>
          </cell>
          <cell r="B4742">
            <v>482480</v>
          </cell>
          <cell r="C4742" t="str">
            <v>20003004066044_1</v>
          </cell>
          <cell r="D4742" t="str">
            <v>CONECEL_REG</v>
          </cell>
          <cell r="E4742" t="str">
            <v>DESPACHO</v>
          </cell>
          <cell r="F4742" t="str">
            <v>NORMAL</v>
          </cell>
          <cell r="G4742" t="str">
            <v>EC6095</v>
          </cell>
          <cell r="H4742">
            <v>44914</v>
          </cell>
          <cell r="I4742" t="str">
            <v>DEVOLUCION_EN_PROCESO</v>
          </cell>
          <cell r="J4742">
            <v>44922</v>
          </cell>
          <cell r="K4742" t="str">
            <v>MARIA FERNANDA ROMERO</v>
          </cell>
          <cell r="L4742" t="str">
            <v>QUITO TRABAJO ALEMANI E357 Y GULLANAS EMPRESA EDIF ALEMANIA CONSULTORIO DR JAIME CEVALLOS</v>
          </cell>
          <cell r="M4742" t="str">
            <v>1757342793</v>
          </cell>
          <cell r="N4742" t="str">
            <v>983548137</v>
          </cell>
          <cell r="P4742" t="str">
            <v>QUITO</v>
          </cell>
          <cell r="Q4742" t="str">
            <v>QUITO</v>
          </cell>
          <cell r="R4742" t="str">
            <v>PICHINCHA</v>
          </cell>
          <cell r="T4742" t="str">
            <v>EXPRESSCON</v>
          </cell>
          <cell r="U4742" t="str">
            <v>FLEXNETUIO_LOCAL</v>
          </cell>
          <cell r="V4742">
            <v>1</v>
          </cell>
          <cell r="W4742">
            <v>1</v>
          </cell>
          <cell r="X4742" t="str">
            <v>FLEXNET UIO</v>
          </cell>
          <cell r="Y4742" t="str">
            <v>FLEX NET CALLE 28 DE JUNIO S/N Y GARCIA MORENO ENTRADA LLANO GRANDE</v>
          </cell>
        </row>
        <row r="4743">
          <cell r="A4743" t="str">
            <v>ZTE_22_536</v>
          </cell>
          <cell r="B4743">
            <v>482467</v>
          </cell>
          <cell r="C4743" t="str">
            <v>ZTE_22_536</v>
          </cell>
          <cell r="D4743" t="str">
            <v>ZTECORP</v>
          </cell>
          <cell r="E4743" t="str">
            <v>DESPACHO</v>
          </cell>
          <cell r="F4743" t="str">
            <v>EXCLUSIVO</v>
          </cell>
          <cell r="G4743" t="str">
            <v>89684</v>
          </cell>
          <cell r="H4743">
            <v>44914</v>
          </cell>
          <cell r="I4743" t="str">
            <v>ENTREGADO</v>
          </cell>
          <cell r="J4743">
            <v>44914</v>
          </cell>
          <cell r="K4743" t="str">
            <v>DURAN CITY</v>
          </cell>
          <cell r="L4743" t="str">
            <v>ETAPA BROMELIAS.  KM. 9 VÍA DURÁN BOLICHE.PA BROMELIAS.</v>
          </cell>
          <cell r="M4743" t="str">
            <v xml:space="preserve">Christian Yunda </v>
          </cell>
          <cell r="N4743" t="str">
            <v>099 490 2863</v>
          </cell>
          <cell r="O4743" t="str">
            <v>099 490 2863</v>
          </cell>
          <cell r="P4743" t="str">
            <v>092411</v>
          </cell>
          <cell r="Q4743" t="str">
            <v>DURAN</v>
          </cell>
          <cell r="R4743" t="str">
            <v>GUAYAS</v>
          </cell>
          <cell r="S4743" t="str">
            <v>ELOY ALFARO (DURAN)</v>
          </cell>
          <cell r="U4743" t="str">
            <v>FLEXNETGYE_LOCAL</v>
          </cell>
          <cell r="V4743">
            <v>3</v>
          </cell>
          <cell r="W4743">
            <v>235</v>
          </cell>
          <cell r="X4743" t="str">
            <v>FLEX NET GYE</v>
          </cell>
          <cell r="Y4743" t="str">
            <v xml:space="preserve">KM 8 1/2 VIA A DAULE COOP. JUAN MONTALVO </v>
          </cell>
        </row>
        <row r="4744">
          <cell r="A4744" t="str">
            <v>20003024023817</v>
          </cell>
          <cell r="B4744">
            <v>482451</v>
          </cell>
          <cell r="C4744" t="str">
            <v>20003024023817</v>
          </cell>
          <cell r="D4744" t="str">
            <v>CONECEL</v>
          </cell>
          <cell r="E4744" t="str">
            <v>DESPACHO</v>
          </cell>
          <cell r="F4744" t="str">
            <v>NORMAL</v>
          </cell>
          <cell r="G4744" t="str">
            <v/>
          </cell>
          <cell r="H4744">
            <v>44914</v>
          </cell>
          <cell r="I4744" t="str">
            <v>ENTREGADO</v>
          </cell>
          <cell r="J4744">
            <v>44922</v>
          </cell>
          <cell r="K4744" t="str">
            <v>LAVALLE ARREAGA ENRIQUETA</v>
          </cell>
          <cell r="L4744" t="str">
            <v>AV SARAJEVO Y AV YAMBOYA CASA BLANCA ESQUINERA MZ 23 SL23 A LADO DE UNA TIENDA</v>
          </cell>
          <cell r="M4744" t="str">
            <v>901023606</v>
          </cell>
          <cell r="N4744" t="str">
            <v>985871077</v>
          </cell>
          <cell r="O4744" t="str">
            <v>0</v>
          </cell>
          <cell r="P4744" t="str">
            <v>SANTO DOMINGO</v>
          </cell>
          <cell r="Q4744" t="str">
            <v>SANTO DOMINGO</v>
          </cell>
          <cell r="R4744" t="str">
            <v>SANTO DOMINGO DE LOS TSACHILAS</v>
          </cell>
          <cell r="U4744" t="str">
            <v>FLEXNETGYE_LOCAL</v>
          </cell>
          <cell r="V4744">
            <v>1</v>
          </cell>
          <cell r="W4744">
            <v>1</v>
          </cell>
          <cell r="X4744" t="str">
            <v>FLEXNET</v>
          </cell>
          <cell r="Y4744" t="str">
            <v>FLEX NET CALLE 28 DE JUNIO S/N Y GARCIA MORENO ENTRADA LLANO GRANDE</v>
          </cell>
        </row>
        <row r="4745">
          <cell r="A4745" t="str">
            <v>20003024466422</v>
          </cell>
          <cell r="B4745">
            <v>482453</v>
          </cell>
          <cell r="C4745" t="str">
            <v>20003024466422</v>
          </cell>
          <cell r="D4745" t="str">
            <v>CONECEL</v>
          </cell>
          <cell r="E4745" t="str">
            <v>DESPACHO</v>
          </cell>
          <cell r="F4745" t="str">
            <v>NORMAL</v>
          </cell>
          <cell r="G4745" t="str">
            <v/>
          </cell>
          <cell r="H4745">
            <v>44914</v>
          </cell>
          <cell r="I4745" t="str">
            <v>ENTREGADO</v>
          </cell>
          <cell r="J4745">
            <v>44922</v>
          </cell>
          <cell r="K4745" t="str">
            <v>LAVALLE ARREAGA ENRIQUETA</v>
          </cell>
          <cell r="L4745" t="str">
            <v>ZARACAY AV SARAJEVO Y AV YAMBOYA CASA BLANCA ESQ  MZ 23 SL 23 REF: A LADO DE UNA TIENDA</v>
          </cell>
          <cell r="M4745" t="str">
            <v>0901023606</v>
          </cell>
          <cell r="N4745" t="str">
            <v>0985871077</v>
          </cell>
          <cell r="O4745" t="str">
            <v>0985871077</v>
          </cell>
          <cell r="P4745" t="str">
            <v>SANTO DOMINGO</v>
          </cell>
          <cell r="Q4745" t="str">
            <v>SANTO DOMINGO</v>
          </cell>
          <cell r="R4745" t="str">
            <v>SANTO DOMINGO DE LOS TSACHILAS</v>
          </cell>
          <cell r="U4745" t="str">
            <v>FLEXNETGYE_LOCAL</v>
          </cell>
          <cell r="V4745">
            <v>1</v>
          </cell>
          <cell r="W4745">
            <v>1</v>
          </cell>
          <cell r="X4745" t="str">
            <v>FLEXNET</v>
          </cell>
          <cell r="Y4745" t="str">
            <v>FLEX NET CALLE 28 DE JUNIO S/N Y GARCIA MORENO ENTRADA LLANO GRANDE</v>
          </cell>
        </row>
        <row r="4746">
          <cell r="A4746" t="str">
            <v>80084038</v>
          </cell>
          <cell r="B4746">
            <v>482442</v>
          </cell>
          <cell r="C4746" t="str">
            <v>80084038</v>
          </cell>
          <cell r="D4746" t="str">
            <v>AVIBM</v>
          </cell>
          <cell r="E4746" t="str">
            <v>DESPACHO</v>
          </cell>
          <cell r="F4746" t="str">
            <v>EXCLUSIVO</v>
          </cell>
          <cell r="G4746" t="str">
            <v>FT76060</v>
          </cell>
          <cell r="H4746">
            <v>44914</v>
          </cell>
          <cell r="I4746" t="str">
            <v>ENTREGADO</v>
          </cell>
          <cell r="J4746">
            <v>44915</v>
          </cell>
          <cell r="K4746" t="str">
            <v>OFICINA DATAMATIUM</v>
          </cell>
          <cell r="L4746" t="str">
            <v>PEDRO PONCE CARRASCO E8-06 Y AVDA. DIEGO DE ALMAGRO-EDIFICIO ALMAGRO PLAZA, ESQUINA - QUITO.</v>
          </cell>
          <cell r="M4746" t="str">
            <v>1791845986001</v>
          </cell>
          <cell r="N4746" t="str">
            <v>0996126990</v>
          </cell>
          <cell r="O4746" t="str">
            <v>0996126990</v>
          </cell>
          <cell r="P4746" t="str">
            <v>170518</v>
          </cell>
          <cell r="Q4746" t="str">
            <v>QUITO</v>
          </cell>
          <cell r="R4746" t="str">
            <v>PICHINCHA</v>
          </cell>
          <cell r="S4746" t="str">
            <v>QUITO</v>
          </cell>
          <cell r="T4746" t="str">
            <v>FLEXTRANS UIO</v>
          </cell>
          <cell r="U4746" t="str">
            <v>FLEXNETUIO_LOCAL</v>
          </cell>
          <cell r="V4746">
            <v>2</v>
          </cell>
          <cell r="W4746">
            <v>53.6</v>
          </cell>
          <cell r="X4746" t="str">
            <v>BODEGA TECH DATA</v>
          </cell>
          <cell r="Y4746" t="str">
            <v>CALLE 28 DE JUNIO S/N Y GARCIA MORENO ENTRADA LLANO GRANDE</v>
          </cell>
        </row>
        <row r="4747">
          <cell r="A4747" t="str">
            <v>2477803</v>
          </cell>
          <cell r="B4747">
            <v>482437</v>
          </cell>
          <cell r="C4747" t="str">
            <v>2477803</v>
          </cell>
          <cell r="D4747" t="str">
            <v>MDELIVERY</v>
          </cell>
          <cell r="E4747" t="str">
            <v>DESPACHO</v>
          </cell>
          <cell r="F4747" t="str">
            <v>NORMAL</v>
          </cell>
          <cell r="G4747" t="str">
            <v>TF89742</v>
          </cell>
          <cell r="H4747">
            <v>44914</v>
          </cell>
          <cell r="I4747" t="str">
            <v>ENTREGADO</v>
          </cell>
          <cell r="J4747">
            <v>44915</v>
          </cell>
          <cell r="K4747" t="str">
            <v>JANETH EMELINA MENDOZA VERA_JANETH EMELINA MENDOZA VERA</v>
          </cell>
          <cell r="L4747" t="str">
            <v xml:space="preserve"> ALBORADA DECIMA ETAPA MZ205 VILLA 61 REFERENCIA PORTON NEGRO ALADO DE UNA TIENDA </v>
          </cell>
          <cell r="M4747" t="str">
            <v>1308678422001</v>
          </cell>
          <cell r="N4747" t="str">
            <v>0997031310</v>
          </cell>
          <cell r="O4747" t="str">
            <v/>
          </cell>
          <cell r="P4747" t="str">
            <v>GUAYAQUIL</v>
          </cell>
          <cell r="Q4747" t="str">
            <v>GUAYAQUIL</v>
          </cell>
          <cell r="R4747" t="str">
            <v>GUAYAS</v>
          </cell>
          <cell r="T4747" t="str">
            <v>FLEXTRANS</v>
          </cell>
          <cell r="U4747" t="str">
            <v>FLEXNETUIO_GYE</v>
          </cell>
          <cell r="V4747">
            <v>1</v>
          </cell>
          <cell r="W4747">
            <v>1</v>
          </cell>
          <cell r="X4747" t="str">
            <v>FLEXNET ECUADOR - MDELIVERY</v>
          </cell>
          <cell r="Y4747" t="str">
            <v>CALLE 28 DE JUNIO S/N Y GARCIA MORENO ENTRADA LLANO GRANDE</v>
          </cell>
        </row>
        <row r="4748">
          <cell r="A4748" t="str">
            <v>2477804</v>
          </cell>
          <cell r="B4748">
            <v>482438</v>
          </cell>
          <cell r="C4748" t="str">
            <v>2477804</v>
          </cell>
          <cell r="D4748" t="str">
            <v>MDELIVERY</v>
          </cell>
          <cell r="E4748" t="str">
            <v>DESPACHO</v>
          </cell>
          <cell r="F4748" t="str">
            <v>NORMAL</v>
          </cell>
          <cell r="G4748" t="str">
            <v>FT76096</v>
          </cell>
          <cell r="H4748">
            <v>44914</v>
          </cell>
          <cell r="I4748" t="str">
            <v>ENTREGADO</v>
          </cell>
          <cell r="J4748">
            <v>44915</v>
          </cell>
          <cell r="K4748" t="str">
            <v xml:space="preserve">CRISTIAN PAREDES_BANCO PICHINCHA CA </v>
          </cell>
          <cell r="L4748" t="str">
            <v>Amazonas y Pereira Matriz Banco Pichincha Av Piso 7</v>
          </cell>
          <cell r="M4748" t="str">
            <v>1790010937001</v>
          </cell>
          <cell r="N4748" t="str">
            <v>0999059226</v>
          </cell>
          <cell r="O4748" t="str">
            <v/>
          </cell>
          <cell r="P4748" t="str">
            <v>QUITO</v>
          </cell>
          <cell r="Q4748" t="str">
            <v>QUITO</v>
          </cell>
          <cell r="R4748" t="str">
            <v>PICHINCHA</v>
          </cell>
          <cell r="T4748" t="str">
            <v>FLEXTRANS UIO</v>
          </cell>
          <cell r="U4748" t="str">
            <v>FLEXNETUIO_LOCAL</v>
          </cell>
          <cell r="V4748">
            <v>1</v>
          </cell>
          <cell r="W4748">
            <v>1</v>
          </cell>
          <cell r="X4748" t="str">
            <v>FLEXNET ECUADOR - MDELIVERY</v>
          </cell>
          <cell r="Y4748" t="str">
            <v>CALLE 28 DE JUNIO S/N Y GARCIA MORENO ENTRADA LLANO GRANDE</v>
          </cell>
        </row>
        <row r="4749">
          <cell r="A4749" t="str">
            <v>2477806</v>
          </cell>
          <cell r="B4749">
            <v>482439</v>
          </cell>
          <cell r="C4749" t="str">
            <v>2477806</v>
          </cell>
          <cell r="D4749" t="str">
            <v>MDELIVERY</v>
          </cell>
          <cell r="E4749" t="str">
            <v>DESPACHO</v>
          </cell>
          <cell r="F4749" t="str">
            <v>NORMAL</v>
          </cell>
          <cell r="G4749" t="str">
            <v>TF89734</v>
          </cell>
          <cell r="H4749">
            <v>44914</v>
          </cell>
          <cell r="I4749" t="str">
            <v>ENTREGADO</v>
          </cell>
          <cell r="J4749">
            <v>44915</v>
          </cell>
          <cell r="K4749" t="str">
            <v xml:space="preserve">Jorge Andres Lopez Meza_UNICOMER DE ECUADOR S A </v>
          </cell>
          <cell r="L4749" t="str">
            <v>Av Rodrigo Chavez Ciudad Colon Edif Pacifica Center pisos 5 6 y 7</v>
          </cell>
          <cell r="M4749" t="str">
            <v>1790895548001</v>
          </cell>
          <cell r="N4749" t="str">
            <v>0995917329</v>
          </cell>
          <cell r="O4749" t="str">
            <v/>
          </cell>
          <cell r="P4749" t="str">
            <v>GUAYAQUIL</v>
          </cell>
          <cell r="Q4749" t="str">
            <v>GUAYAQUIL</v>
          </cell>
          <cell r="R4749" t="str">
            <v>GUAYAS</v>
          </cell>
          <cell r="T4749" t="str">
            <v>FLEXTRANS</v>
          </cell>
          <cell r="U4749" t="str">
            <v>FLEXNETUIO_GYE</v>
          </cell>
          <cell r="V4749">
            <v>1</v>
          </cell>
          <cell r="W4749">
            <v>1</v>
          </cell>
          <cell r="X4749" t="str">
            <v>FLEXNET ECUADOR - MDELIVERY</v>
          </cell>
          <cell r="Y4749" t="str">
            <v>CALLE 28 DE JUNIO S/N Y GARCIA MORENO ENTRADA LLANO GRANDE</v>
          </cell>
        </row>
        <row r="4750">
          <cell r="A4750" t="str">
            <v>2477813</v>
          </cell>
          <cell r="B4750">
            <v>482440</v>
          </cell>
          <cell r="C4750" t="str">
            <v>2477813</v>
          </cell>
          <cell r="D4750" t="str">
            <v>MDELIVERY</v>
          </cell>
          <cell r="E4750" t="str">
            <v>DESPACHO</v>
          </cell>
          <cell r="F4750" t="str">
            <v>NORMAL</v>
          </cell>
          <cell r="G4750" t="str">
            <v>FT76069</v>
          </cell>
          <cell r="H4750">
            <v>44914</v>
          </cell>
          <cell r="I4750" t="str">
            <v>ENTREGADO</v>
          </cell>
          <cell r="J4750">
            <v>44916</v>
          </cell>
          <cell r="K4750" t="str">
            <v xml:space="preserve">LUIS QUINCHIGUANGO_PEPSICO ALIMENTOS ECUADOR CIA LTDA </v>
          </cell>
          <cell r="L4750" t="str">
            <v>PLANTA SUYANA DE LOS CAPULIES LOTE 2 Y AV GENERAL RUMINAHUI BARRIO EL CORTIJO</v>
          </cell>
          <cell r="M4750" t="str">
            <v>1790205401001</v>
          </cell>
          <cell r="N4750" t="str">
            <v>0989217252</v>
          </cell>
          <cell r="P4750" t="str">
            <v>QUITO</v>
          </cell>
          <cell r="Q4750" t="str">
            <v>QUITO</v>
          </cell>
          <cell r="R4750" t="str">
            <v>PICHINCHA</v>
          </cell>
          <cell r="T4750" t="str">
            <v>FLEXTRANS UIO</v>
          </cell>
          <cell r="U4750" t="str">
            <v>FLEXNETUIO_LOCAL</v>
          </cell>
          <cell r="V4750">
            <v>4</v>
          </cell>
          <cell r="W4750">
            <v>1</v>
          </cell>
          <cell r="X4750" t="str">
            <v>FLEXNET ECUADOR - MDELIVERY</v>
          </cell>
          <cell r="Y4750" t="str">
            <v>CALLE 28 DE JUNIO S/N Y GARCIA MORENO ENTRADA LLANO GRANDE</v>
          </cell>
        </row>
        <row r="4751">
          <cell r="A4751" t="str">
            <v>2477940</v>
          </cell>
          <cell r="B4751">
            <v>482441</v>
          </cell>
          <cell r="C4751" t="str">
            <v>2477940</v>
          </cell>
          <cell r="D4751" t="str">
            <v>MDELIVERY</v>
          </cell>
          <cell r="E4751" t="str">
            <v>DESPACHO</v>
          </cell>
          <cell r="F4751" t="str">
            <v>NORMAL</v>
          </cell>
          <cell r="G4751" t="str">
            <v>031080002477940</v>
          </cell>
          <cell r="H4751">
            <v>44914</v>
          </cell>
          <cell r="I4751" t="str">
            <v>ENTREGADO</v>
          </cell>
          <cell r="J4751">
            <v>44915</v>
          </cell>
          <cell r="K4751" t="str">
            <v>JULEISY ARIAS_NATIONALTIRE EXPERTS S A</v>
          </cell>
          <cell r="L4751" t="str">
            <v>VIA QUEVEDO KM 2 1 2 Y PUERTO ILA</v>
          </cell>
          <cell r="M4751" t="str">
            <v>1790202321001</v>
          </cell>
          <cell r="N4751" t="str">
            <v>0969492827 / 0986900929</v>
          </cell>
          <cell r="O4751" t="str">
            <v/>
          </cell>
          <cell r="P4751" t="str">
            <v>SANTO DOMINGO</v>
          </cell>
          <cell r="Q4751" t="str">
            <v>SANTO DOMINGO</v>
          </cell>
          <cell r="R4751" t="str">
            <v>SANTO DOMINGO DE LOS TSACHILAS</v>
          </cell>
          <cell r="T4751" t="str">
            <v>TRAMACO</v>
          </cell>
          <cell r="U4751" t="str">
            <v>FLEXNETUIO_PROVINCIA</v>
          </cell>
          <cell r="V4751">
            <v>1</v>
          </cell>
          <cell r="W4751">
            <v>1</v>
          </cell>
          <cell r="X4751" t="str">
            <v>FLEXNET ECUADOR - MDELIVERY</v>
          </cell>
          <cell r="Y4751" t="str">
            <v>CALLE 28 DE JUNIO S/N Y GARCIA MORENO ENTRADA LLANO GRANDE</v>
          </cell>
        </row>
        <row r="4752">
          <cell r="A4752" t="str">
            <v>2477733</v>
          </cell>
          <cell r="B4752">
            <v>482398</v>
          </cell>
          <cell r="C4752" t="str">
            <v>2477733</v>
          </cell>
          <cell r="D4752" t="str">
            <v>MDELIVERY</v>
          </cell>
          <cell r="E4752" t="str">
            <v>DESPACHO</v>
          </cell>
          <cell r="F4752" t="str">
            <v>NORMAL</v>
          </cell>
          <cell r="G4752" t="str">
            <v>IC3945</v>
          </cell>
          <cell r="H4752">
            <v>44914</v>
          </cell>
          <cell r="I4752" t="str">
            <v>ENTREGADO</v>
          </cell>
          <cell r="J4752">
            <v>44915</v>
          </cell>
          <cell r="K4752" t="str">
            <v xml:space="preserve">Karina Andrade_STARFLOWERS CIA LTDA </v>
          </cell>
          <cell r="L4752" t="str">
            <v>EDIFICIO CARDECA BUSINESS CENTER AUTOPISTA CUENCA SUBIDA A TURIOFICINA STARFLOWERS</v>
          </cell>
          <cell r="M4752" t="str">
            <v>1792997410001</v>
          </cell>
          <cell r="N4752" t="str">
            <v>998568650</v>
          </cell>
          <cell r="O4752" t="str">
            <v/>
          </cell>
          <cell r="P4752" t="str">
            <v>CUENCA</v>
          </cell>
          <cell r="Q4752" t="str">
            <v>CUENCA</v>
          </cell>
          <cell r="R4752" t="str">
            <v>AZUAY</v>
          </cell>
          <cell r="T4752" t="str">
            <v>ITSACOURIER</v>
          </cell>
          <cell r="U4752" t="str">
            <v>FLEXNETUIO_PROVINCIA</v>
          </cell>
          <cell r="V4752">
            <v>1</v>
          </cell>
          <cell r="W4752">
            <v>1</v>
          </cell>
          <cell r="X4752" t="str">
            <v>FLEXNET ECUADOR - MDELIVERY</v>
          </cell>
          <cell r="Y4752" t="str">
            <v>CALLE 28 DE JUNIO S/N Y GARCIA MORENO ENTRADA LLANO GRANDE</v>
          </cell>
        </row>
        <row r="4753">
          <cell r="A4753" t="str">
            <v>2477734</v>
          </cell>
          <cell r="B4753">
            <v>482399</v>
          </cell>
          <cell r="C4753" t="str">
            <v>2477734</v>
          </cell>
          <cell r="D4753" t="str">
            <v>MDELIVERY</v>
          </cell>
          <cell r="E4753" t="str">
            <v>DESPACHO</v>
          </cell>
          <cell r="F4753" t="str">
            <v>NORMAL</v>
          </cell>
          <cell r="G4753" t="str">
            <v>IC3944</v>
          </cell>
          <cell r="H4753">
            <v>44914</v>
          </cell>
          <cell r="I4753" t="str">
            <v>ENTREGADO</v>
          </cell>
          <cell r="J4753">
            <v>44915</v>
          </cell>
          <cell r="K4753" t="str">
            <v xml:space="preserve">Karina Andrade_COLORFULL CIA LTDA </v>
          </cell>
          <cell r="L4753" t="str">
            <v>EDIFICIO CARDECA BUSINESS CENTER AUTOPISTA CUENCA SUBIDA A TURIOFICINA STARFLOWERS</v>
          </cell>
          <cell r="M4753" t="str">
            <v>1792997399001</v>
          </cell>
          <cell r="N4753" t="str">
            <v>998568650</v>
          </cell>
          <cell r="O4753" t="str">
            <v/>
          </cell>
          <cell r="P4753" t="str">
            <v>CUENCA</v>
          </cell>
          <cell r="Q4753" t="str">
            <v>CUENCA</v>
          </cell>
          <cell r="R4753" t="str">
            <v>AZUAY</v>
          </cell>
          <cell r="T4753" t="str">
            <v>ITSACOURIER</v>
          </cell>
          <cell r="U4753" t="str">
            <v>FLEXNETUIO_PROVINCIA</v>
          </cell>
          <cell r="V4753">
            <v>1</v>
          </cell>
          <cell r="W4753">
            <v>1</v>
          </cell>
          <cell r="X4753" t="str">
            <v>FLEXNET ECUADOR - MDELIVERY</v>
          </cell>
          <cell r="Y4753" t="str">
            <v>CALLE 28 DE JUNIO S/N Y GARCIA MORENO ENTRADA LLANO GRANDE</v>
          </cell>
        </row>
        <row r="4754">
          <cell r="A4754" t="str">
            <v>2477735</v>
          </cell>
          <cell r="B4754">
            <v>482400</v>
          </cell>
          <cell r="C4754" t="str">
            <v>2477735</v>
          </cell>
          <cell r="D4754" t="str">
            <v>MDELIVERY</v>
          </cell>
          <cell r="E4754" t="str">
            <v>DESPACHO</v>
          </cell>
          <cell r="F4754" t="str">
            <v>NORMAL</v>
          </cell>
          <cell r="G4754" t="str">
            <v>FT76068</v>
          </cell>
          <cell r="H4754">
            <v>44914</v>
          </cell>
          <cell r="I4754" t="str">
            <v>ENTREGADO</v>
          </cell>
          <cell r="J4754">
            <v>44915</v>
          </cell>
          <cell r="K4754" t="str">
            <v xml:space="preserve">Paulina Acosta_CYEDE CIA LTDA </v>
          </cell>
          <cell r="L4754" t="str">
            <v xml:space="preserve">Av Shyris N32 40 y Eloy Alfaro Edificio Aveiro Junto a Local Masseratti venta autos Sector Plaza Argentina Piso 8 Quito </v>
          </cell>
          <cell r="M4754" t="str">
            <v>1790236218001</v>
          </cell>
          <cell r="N4754" t="str">
            <v>0992742630</v>
          </cell>
          <cell r="O4754" t="str">
            <v/>
          </cell>
          <cell r="P4754" t="str">
            <v>QUITO</v>
          </cell>
          <cell r="Q4754" t="str">
            <v>QUITO</v>
          </cell>
          <cell r="R4754" t="str">
            <v>PICHINCHA</v>
          </cell>
          <cell r="T4754" t="str">
            <v>FLEXTRANS UIO</v>
          </cell>
          <cell r="U4754" t="str">
            <v>FLEXNETUIO_LOCAL</v>
          </cell>
          <cell r="V4754">
            <v>1</v>
          </cell>
          <cell r="W4754">
            <v>1</v>
          </cell>
          <cell r="X4754" t="str">
            <v>FLEXNET ECUADOR - MDELIVERY</v>
          </cell>
          <cell r="Y4754" t="str">
            <v>CALLE 28 DE JUNIO S/N Y GARCIA MORENO ENTRADA LLANO GRANDE</v>
          </cell>
        </row>
        <row r="4755">
          <cell r="A4755" t="str">
            <v>2477751</v>
          </cell>
          <cell r="B4755">
            <v>482401</v>
          </cell>
          <cell r="C4755" t="str">
            <v>2477751</v>
          </cell>
          <cell r="D4755" t="str">
            <v>MDELIVERY</v>
          </cell>
          <cell r="E4755" t="str">
            <v>DESPACHO</v>
          </cell>
          <cell r="F4755" t="str">
            <v>NORMAL</v>
          </cell>
          <cell r="G4755" t="str">
            <v>FT76105</v>
          </cell>
          <cell r="H4755">
            <v>44914</v>
          </cell>
          <cell r="I4755" t="str">
            <v>ENTREGADO</v>
          </cell>
          <cell r="J4755">
            <v>44915</v>
          </cell>
          <cell r="K4755" t="str">
            <v>CRISTIAN PAREDES_ BANCO PICHINCHA CA</v>
          </cell>
          <cell r="L4755" t="str">
            <v>Amazonas y Pereira Matriz Banco Pichincha Av Piso 7</v>
          </cell>
          <cell r="M4755" t="str">
            <v>1790010937001</v>
          </cell>
          <cell r="N4755" t="str">
            <v>0999059226</v>
          </cell>
          <cell r="O4755" t="str">
            <v/>
          </cell>
          <cell r="P4755" t="str">
            <v>QUITO</v>
          </cell>
          <cell r="Q4755" t="str">
            <v>QUITO</v>
          </cell>
          <cell r="R4755" t="str">
            <v>PICHINCHA</v>
          </cell>
          <cell r="T4755" t="str">
            <v>FLEXTRANS UIO</v>
          </cell>
          <cell r="U4755" t="str">
            <v>FLEXNETUIO_LOCAL</v>
          </cell>
          <cell r="V4755">
            <v>1</v>
          </cell>
          <cell r="W4755">
            <v>1</v>
          </cell>
          <cell r="X4755" t="str">
            <v>FLEXNET ECUADOR - MDELIVERY</v>
          </cell>
          <cell r="Y4755" t="str">
            <v>CALLE 28 DE JUNIO S/N Y GARCIA MORENO ENTRADA LLANO GRANDE</v>
          </cell>
        </row>
        <row r="4756">
          <cell r="A4756" t="str">
            <v>2477752</v>
          </cell>
          <cell r="B4756">
            <v>482402</v>
          </cell>
          <cell r="C4756" t="str">
            <v>2477752</v>
          </cell>
          <cell r="D4756" t="str">
            <v>MDELIVERY</v>
          </cell>
          <cell r="E4756" t="str">
            <v>DESPACHO</v>
          </cell>
          <cell r="F4756" t="str">
            <v>NORMAL</v>
          </cell>
          <cell r="G4756" t="str">
            <v>031080002477752</v>
          </cell>
          <cell r="H4756">
            <v>44914</v>
          </cell>
          <cell r="I4756" t="str">
            <v>ENTREGADO</v>
          </cell>
          <cell r="J4756">
            <v>44915</v>
          </cell>
          <cell r="K4756" t="str">
            <v>RODRIGUEZ LOOR CARLOS ENRIQUE_RODRIGUEZ LOOR CARLOS ENRIQUE</v>
          </cell>
          <cell r="L4756" t="str">
            <v>SAN CAMILO ASERRADERO EL CAMPEON LOTIZACION ELENA MARIA POR FAVOR CONTACTARSE CON CLIENTE ANTES DE ENTREGA</v>
          </cell>
          <cell r="M4756" t="str">
            <v>0930895040001</v>
          </cell>
          <cell r="N4756" t="str">
            <v>042530012/0992469805</v>
          </cell>
          <cell r="O4756" t="str">
            <v/>
          </cell>
          <cell r="P4756" t="str">
            <v>QUEVEDO</v>
          </cell>
          <cell r="Q4756" t="str">
            <v>QUEVEDO</v>
          </cell>
          <cell r="R4756" t="str">
            <v>LOS RIOS</v>
          </cell>
          <cell r="T4756" t="str">
            <v>TRAMACO</v>
          </cell>
          <cell r="U4756" t="str">
            <v>FLEXNETUIO_PROVINCIA</v>
          </cell>
          <cell r="V4756">
            <v>1</v>
          </cell>
          <cell r="W4756">
            <v>1</v>
          </cell>
          <cell r="X4756" t="str">
            <v>FLEXNET ECUADOR - MDELIVERY</v>
          </cell>
          <cell r="Y4756" t="str">
            <v>CALLE 28 DE JUNIO S/N Y GARCIA MORENO ENTRADA LLANO GRANDE</v>
          </cell>
        </row>
        <row r="4757">
          <cell r="A4757" t="str">
            <v>2477753</v>
          </cell>
          <cell r="B4757">
            <v>482403</v>
          </cell>
          <cell r="C4757" t="str">
            <v>2477753</v>
          </cell>
          <cell r="D4757" t="str">
            <v>MDELIVERY</v>
          </cell>
          <cell r="E4757" t="str">
            <v>DESPACHO</v>
          </cell>
          <cell r="F4757" t="str">
            <v>NORMAL</v>
          </cell>
          <cell r="G4757" t="str">
            <v>TF89745</v>
          </cell>
          <cell r="H4757">
            <v>44914</v>
          </cell>
          <cell r="I4757" t="str">
            <v>ENTREGADO</v>
          </cell>
          <cell r="J4757">
            <v>44916</v>
          </cell>
          <cell r="K4757" t="str">
            <v>ISRAEL MAXIMILIANO LOPEZ BAQUERIZO_ISRAEL MAXIMILIANO LOPEZ BAQUERIZO</v>
          </cell>
          <cell r="L4757" t="str">
            <v xml:space="preserve"> GUAYAQUIL ASADERO RESTAURANT LOS PORTONES VIA A LA COSTA PASANDO LA CDLA PUERTO AZUAL EL ASADERO QUEDA EN LA CARRETERA DEJAR EN LA MANANA HASTA LAS 14 00 POR FAVOR </v>
          </cell>
          <cell r="M4757" t="str">
            <v>0944398270001</v>
          </cell>
          <cell r="N4757" t="str">
            <v>0988165997</v>
          </cell>
          <cell r="O4757" t="str">
            <v/>
          </cell>
          <cell r="P4757" t="str">
            <v>GUAYAQUIL</v>
          </cell>
          <cell r="Q4757" t="str">
            <v>GUAYAQUIL</v>
          </cell>
          <cell r="R4757" t="str">
            <v>GUAYAS</v>
          </cell>
          <cell r="T4757" t="str">
            <v>FLEXTRANS</v>
          </cell>
          <cell r="U4757" t="str">
            <v>FLEXNETUIO_GYE</v>
          </cell>
          <cell r="V4757">
            <v>1</v>
          </cell>
          <cell r="W4757">
            <v>1</v>
          </cell>
          <cell r="X4757" t="str">
            <v>FLEXNET ECUADOR - MDELIVERY</v>
          </cell>
          <cell r="Y4757" t="str">
            <v>CALLE 28 DE JUNIO S/N Y GARCIA MORENO ENTRADA LLANO GRANDE</v>
          </cell>
        </row>
        <row r="4758">
          <cell r="A4758" t="str">
            <v>2477754</v>
          </cell>
          <cell r="B4758">
            <v>482404</v>
          </cell>
          <cell r="C4758" t="str">
            <v>2477754</v>
          </cell>
          <cell r="D4758" t="str">
            <v>MDELIVERY</v>
          </cell>
          <cell r="E4758" t="str">
            <v>DESPACHO</v>
          </cell>
          <cell r="F4758" t="str">
            <v>NORMAL</v>
          </cell>
          <cell r="G4758" t="str">
            <v>FT76086</v>
          </cell>
          <cell r="H4758">
            <v>44914</v>
          </cell>
          <cell r="I4758" t="str">
            <v>ENTREGADO</v>
          </cell>
          <cell r="J4758">
            <v>44915</v>
          </cell>
          <cell r="K4758" t="str">
            <v xml:space="preserve">JORGE HINOJOSA_DKOCINA CIA LTDA </v>
          </cell>
          <cell r="L4758" t="str">
            <v>PORTUGAL 750 E9 89 Y REPUBLICA DE EL SALVADOR</v>
          </cell>
          <cell r="M4758" t="str">
            <v>1791268709001</v>
          </cell>
          <cell r="N4758" t="str">
            <v>0999828429</v>
          </cell>
          <cell r="O4758" t="str">
            <v/>
          </cell>
          <cell r="P4758" t="str">
            <v>QUITO</v>
          </cell>
          <cell r="Q4758" t="str">
            <v>QUITO</v>
          </cell>
          <cell r="R4758" t="str">
            <v>PICHINCHA</v>
          </cell>
          <cell r="T4758" t="str">
            <v>FLEXTRANS UIO</v>
          </cell>
          <cell r="U4758" t="str">
            <v>FLEXNETUIO_LOCAL</v>
          </cell>
          <cell r="V4758">
            <v>1</v>
          </cell>
          <cell r="W4758">
            <v>1</v>
          </cell>
          <cell r="X4758" t="str">
            <v>FLEXNET ECUADOR - MDELIVERY</v>
          </cell>
          <cell r="Y4758" t="str">
            <v>CALLE 28 DE JUNIO S/N Y GARCIA MORENO ENTRADA LLANO GRANDE</v>
          </cell>
        </row>
        <row r="4759">
          <cell r="A4759" t="str">
            <v>2477755</v>
          </cell>
          <cell r="B4759">
            <v>482405</v>
          </cell>
          <cell r="C4759" t="str">
            <v>2477755</v>
          </cell>
          <cell r="D4759" t="str">
            <v>MDELIVERY</v>
          </cell>
          <cell r="E4759" t="str">
            <v>DESPACHO</v>
          </cell>
          <cell r="F4759" t="str">
            <v>NORMAL</v>
          </cell>
          <cell r="G4759" t="str">
            <v>FT76091</v>
          </cell>
          <cell r="H4759">
            <v>44914</v>
          </cell>
          <cell r="I4759" t="str">
            <v>ENTREGADO</v>
          </cell>
          <cell r="J4759">
            <v>44915</v>
          </cell>
          <cell r="K4759" t="str">
            <v xml:space="preserve">Adriana Saltos_FABRICA DE CONFECCIONES FABICON CIA LTDA </v>
          </cell>
          <cell r="L4759" t="str">
            <v>AV ISIDRO AYORA N81 54 Y JUAN TIRADO</v>
          </cell>
          <cell r="M4759" t="str">
            <v>1790630501001</v>
          </cell>
          <cell r="N4759" t="str">
            <v>0984968858</v>
          </cell>
          <cell r="O4759" t="str">
            <v/>
          </cell>
          <cell r="P4759" t="str">
            <v>QUITO</v>
          </cell>
          <cell r="Q4759" t="str">
            <v>QUITO</v>
          </cell>
          <cell r="R4759" t="str">
            <v>PICHINCHA</v>
          </cell>
          <cell r="T4759" t="str">
            <v>FLEXTRANS UIO</v>
          </cell>
          <cell r="U4759" t="str">
            <v>FLEXNETUIO_LOCAL</v>
          </cell>
          <cell r="V4759">
            <v>1</v>
          </cell>
          <cell r="W4759">
            <v>1</v>
          </cell>
          <cell r="X4759" t="str">
            <v>FLEXNET ECUADOR - MDELIVERY</v>
          </cell>
          <cell r="Y4759" t="str">
            <v>CALLE 28 DE JUNIO S/N Y GARCIA MORENO ENTRADA LLANO GRANDE</v>
          </cell>
        </row>
        <row r="4760">
          <cell r="A4760" t="str">
            <v>2477760</v>
          </cell>
          <cell r="B4760">
            <v>482406</v>
          </cell>
          <cell r="C4760" t="str">
            <v>2477760</v>
          </cell>
          <cell r="D4760" t="str">
            <v>MDELIVERY</v>
          </cell>
          <cell r="E4760" t="str">
            <v>DESPACHO</v>
          </cell>
          <cell r="F4760" t="str">
            <v>NORMAL</v>
          </cell>
          <cell r="G4760" t="str">
            <v>FT76080</v>
          </cell>
          <cell r="H4760">
            <v>44914</v>
          </cell>
          <cell r="I4760" t="str">
            <v>ENTREGADO</v>
          </cell>
          <cell r="J4760">
            <v>44915</v>
          </cell>
          <cell r="K4760" t="str">
            <v>MONICA ELIZABETH VILLARREAL CANTOS_MONICA ELIZABETH VILLARREAL CANTOS</v>
          </cell>
          <cell r="L4760" t="str">
            <v>NN UU E 795 Y SHYRIS EDIFICIO BANCO DEL PACIFICO PISO 1 SECCION RECLAMOS</v>
          </cell>
          <cell r="M4760" t="str">
            <v>1718438797001</v>
          </cell>
          <cell r="N4760" t="str">
            <v>0983311468/0999874303</v>
          </cell>
          <cell r="O4760" t="str">
            <v/>
          </cell>
          <cell r="P4760" t="str">
            <v>QUITO</v>
          </cell>
          <cell r="Q4760" t="str">
            <v>QUITO</v>
          </cell>
          <cell r="R4760" t="str">
            <v>PICHINCHA</v>
          </cell>
          <cell r="T4760" t="str">
            <v>FLEXTRANS UIO</v>
          </cell>
          <cell r="U4760" t="str">
            <v>FLEXNETUIO_LOCAL</v>
          </cell>
          <cell r="V4760">
            <v>1</v>
          </cell>
          <cell r="W4760">
            <v>1</v>
          </cell>
          <cell r="X4760" t="str">
            <v>FLEXNET ECUADOR - MDELIVERY</v>
          </cell>
          <cell r="Y4760" t="str">
            <v>CALLE 28 DE JUNIO S/N Y GARCIA MORENO ENTRADA LLANO GRANDE</v>
          </cell>
        </row>
        <row r="4761">
          <cell r="A4761" t="str">
            <v>2477761</v>
          </cell>
          <cell r="B4761">
            <v>482407</v>
          </cell>
          <cell r="C4761" t="str">
            <v>2477761</v>
          </cell>
          <cell r="D4761" t="str">
            <v>MDELIVERY</v>
          </cell>
          <cell r="E4761" t="str">
            <v>DESPACHO</v>
          </cell>
          <cell r="F4761" t="str">
            <v>NORMAL</v>
          </cell>
          <cell r="G4761" t="str">
            <v>031080002477761</v>
          </cell>
          <cell r="H4761">
            <v>44914</v>
          </cell>
          <cell r="I4761" t="str">
            <v>ENTREGADO</v>
          </cell>
          <cell r="J4761">
            <v>44915</v>
          </cell>
          <cell r="K4761" t="str">
            <v>FREDDY CASTILLO_ ERMENCIA ARACELY ALVAREZ CHICAIZA</v>
          </cell>
          <cell r="L4761" t="str">
            <v>LALAMA ENTRE ROCAFUERTE Y CUENCA FRENTE AL DISPENSARIO NUESTRA SENORA DE LA ELEVACION</v>
          </cell>
          <cell r="M4761" t="str">
            <v>1891702104001</v>
          </cell>
          <cell r="N4761" t="str">
            <v>0999737047</v>
          </cell>
          <cell r="O4761" t="str">
            <v/>
          </cell>
          <cell r="P4761" t="str">
            <v>AMBATO</v>
          </cell>
          <cell r="Q4761" t="str">
            <v>AMBATO</v>
          </cell>
          <cell r="R4761" t="str">
            <v>TUNGURAHUA</v>
          </cell>
          <cell r="S4761" t="str">
            <v>AMBATO</v>
          </cell>
          <cell r="T4761" t="str">
            <v>TRAMACO</v>
          </cell>
          <cell r="U4761" t="str">
            <v>FLEXNETUIO_PROVINCIA</v>
          </cell>
          <cell r="V4761">
            <v>1</v>
          </cell>
          <cell r="W4761">
            <v>1</v>
          </cell>
          <cell r="X4761" t="str">
            <v>FLEXNET ECUADOR - MDELIVERY</v>
          </cell>
          <cell r="Y4761" t="str">
            <v>CALLE 28 DE JUNIO S/N Y GARCIA MORENO ENTRADA LLANO GRANDE</v>
          </cell>
        </row>
        <row r="4762">
          <cell r="A4762" t="str">
            <v>2477763</v>
          </cell>
          <cell r="B4762">
            <v>482408</v>
          </cell>
          <cell r="C4762" t="str">
            <v>2477763</v>
          </cell>
          <cell r="D4762" t="str">
            <v>MDELIVERY</v>
          </cell>
          <cell r="E4762" t="str">
            <v>DESPACHO</v>
          </cell>
          <cell r="F4762" t="str">
            <v>NORMAL</v>
          </cell>
          <cell r="G4762" t="str">
            <v>FT76110</v>
          </cell>
          <cell r="H4762">
            <v>44914</v>
          </cell>
          <cell r="I4762" t="str">
            <v>ENTREGADO</v>
          </cell>
          <cell r="J4762">
            <v>44915</v>
          </cell>
          <cell r="K4762" t="str">
            <v xml:space="preserve">Juan Carlos Torres_PROVEEDORA AUTOMOTRIZ S A C I </v>
          </cell>
          <cell r="L4762" t="str">
            <v>De los Arupos E1 26 y Av Galo Plaza Lasso</v>
          </cell>
          <cell r="M4762" t="str">
            <v>1790009335001</v>
          </cell>
          <cell r="N4762" t="str">
            <v>0995005947</v>
          </cell>
          <cell r="O4762" t="str">
            <v/>
          </cell>
          <cell r="P4762" t="str">
            <v>QUITO</v>
          </cell>
          <cell r="Q4762" t="str">
            <v>QUITO</v>
          </cell>
          <cell r="R4762" t="str">
            <v>PICHINCHA</v>
          </cell>
          <cell r="T4762" t="str">
            <v>FLEXTRANS UIO</v>
          </cell>
          <cell r="U4762" t="str">
            <v>FLEXNETUIO_LOCAL</v>
          </cell>
          <cell r="V4762">
            <v>1</v>
          </cell>
          <cell r="W4762">
            <v>1</v>
          </cell>
          <cell r="X4762" t="str">
            <v>FLEXNET ECUADOR - MDELIVERY</v>
          </cell>
          <cell r="Y4762" t="str">
            <v>CALLE 28 DE JUNIO S/N Y GARCIA MORENO ENTRADA LLANO GRANDE</v>
          </cell>
        </row>
        <row r="4763">
          <cell r="A4763" t="str">
            <v>2477764</v>
          </cell>
          <cell r="B4763">
            <v>482409</v>
          </cell>
          <cell r="C4763" t="str">
            <v>2477764</v>
          </cell>
          <cell r="D4763" t="str">
            <v>MDELIVERY</v>
          </cell>
          <cell r="E4763" t="str">
            <v>DESPACHO</v>
          </cell>
          <cell r="F4763" t="str">
            <v>NORMAL</v>
          </cell>
          <cell r="G4763" t="str">
            <v>031080002477764</v>
          </cell>
          <cell r="H4763">
            <v>44914</v>
          </cell>
          <cell r="I4763" t="str">
            <v>ENTREGADO</v>
          </cell>
          <cell r="J4763">
            <v>44915</v>
          </cell>
          <cell r="K4763" t="str">
            <v>HECTOR ROSAURO CHAMBA RAMIREZ_HECTOR ROSAURO CHAMBA RAMIREZ</v>
          </cell>
          <cell r="L4763" t="str">
            <v xml:space="preserve"> KM 5 VIA A QUEVEDO COOP NUEVA PROVINCIA LA SEGUNDA ETAPA REFERENCIA CASA AMARILLA ESQUINERA ES UNA LUBRICADORA DE NOMBRE AL COSTO TELEFONOS DE CONTACTO 0989954458 </v>
          </cell>
          <cell r="M4763" t="str">
            <v>0922121736001</v>
          </cell>
          <cell r="N4763" t="str">
            <v>0989954458</v>
          </cell>
          <cell r="O4763" t="str">
            <v/>
          </cell>
          <cell r="P4763" t="str">
            <v>SANTO DOMINGO</v>
          </cell>
          <cell r="Q4763" t="str">
            <v>SANTO DOMINGO</v>
          </cell>
          <cell r="R4763" t="str">
            <v>SANTO DOMINGO DE LOS TSACHILAS</v>
          </cell>
          <cell r="T4763" t="str">
            <v>TRAMACO</v>
          </cell>
          <cell r="U4763" t="str">
            <v>FLEXNETUIO_PROVINCIA</v>
          </cell>
          <cell r="V4763">
            <v>1</v>
          </cell>
          <cell r="W4763">
            <v>1</v>
          </cell>
          <cell r="X4763" t="str">
            <v>FLEXNET ECUADOR - MDELIVERY</v>
          </cell>
          <cell r="Y4763" t="str">
            <v>CALLE 28 DE JUNIO S/N Y GARCIA MORENO ENTRADA LLANO GRANDE</v>
          </cell>
        </row>
        <row r="4764">
          <cell r="A4764" t="str">
            <v>2477765</v>
          </cell>
          <cell r="B4764">
            <v>482410</v>
          </cell>
          <cell r="C4764" t="str">
            <v>2477765</v>
          </cell>
          <cell r="D4764" t="str">
            <v>MDELIVERY</v>
          </cell>
          <cell r="E4764" t="str">
            <v>DESPACHO</v>
          </cell>
          <cell r="F4764" t="str">
            <v>NORMAL</v>
          </cell>
          <cell r="G4764" t="str">
            <v>FT76078</v>
          </cell>
          <cell r="H4764">
            <v>44914</v>
          </cell>
          <cell r="I4764" t="str">
            <v>ENTREGADO</v>
          </cell>
          <cell r="J4764">
            <v>44915</v>
          </cell>
          <cell r="K4764" t="str">
            <v>Jaqueline Carvajal_GUADALUPE CASTILLO ERNESTO VICENTE</v>
          </cell>
          <cell r="L4764" t="str">
            <v>RAFAEL CARVAJAL N80 15 Y JOSE MARIA VELASCO IBARRA Sector Carcelen Distribuidora de Nabisco</v>
          </cell>
          <cell r="M4764" t="str">
            <v>1707773311001</v>
          </cell>
          <cell r="N4764" t="str">
            <v>0984235699</v>
          </cell>
          <cell r="O4764" t="str">
            <v/>
          </cell>
          <cell r="P4764" t="str">
            <v>QUITO</v>
          </cell>
          <cell r="Q4764" t="str">
            <v>QUITO</v>
          </cell>
          <cell r="R4764" t="str">
            <v>PICHINCHA</v>
          </cell>
          <cell r="T4764" t="str">
            <v>FLEXTRANS UIO</v>
          </cell>
          <cell r="U4764" t="str">
            <v>FLEXNETUIO_LOCAL</v>
          </cell>
          <cell r="V4764">
            <v>1</v>
          </cell>
          <cell r="W4764">
            <v>1</v>
          </cell>
          <cell r="X4764" t="str">
            <v>FLEXNET ECUADOR - MDELIVERY</v>
          </cell>
          <cell r="Y4764" t="str">
            <v>CALLE 28 DE JUNIO S/N Y GARCIA MORENO ENTRADA LLANO GRANDE</v>
          </cell>
        </row>
        <row r="4765">
          <cell r="A4765" t="str">
            <v>2477775</v>
          </cell>
          <cell r="B4765">
            <v>482411</v>
          </cell>
          <cell r="C4765" t="str">
            <v>2477775</v>
          </cell>
          <cell r="D4765" t="str">
            <v>MDELIVERY</v>
          </cell>
          <cell r="E4765" t="str">
            <v>DESPACHO</v>
          </cell>
          <cell r="F4765" t="str">
            <v>NORMAL</v>
          </cell>
          <cell r="G4765" t="str">
            <v>FT76104</v>
          </cell>
          <cell r="H4765">
            <v>44914</v>
          </cell>
          <cell r="I4765" t="str">
            <v>ENTREGADO</v>
          </cell>
          <cell r="J4765">
            <v>44915</v>
          </cell>
          <cell r="K4765" t="str">
            <v xml:space="preserve">Edison Guachamin_VISE ECUADOR CIA LTDA </v>
          </cell>
          <cell r="L4765" t="str">
            <v>Inglaterra N E3 266 y Av Amazonas Edificio strata piso 7</v>
          </cell>
          <cell r="M4765" t="str">
            <v>0992251069001</v>
          </cell>
          <cell r="N4765" t="str">
            <v>0987406904</v>
          </cell>
          <cell r="O4765" t="str">
            <v/>
          </cell>
          <cell r="P4765" t="str">
            <v>QUITO</v>
          </cell>
          <cell r="Q4765" t="str">
            <v>QUITO</v>
          </cell>
          <cell r="R4765" t="str">
            <v>PICHINCHA</v>
          </cell>
          <cell r="T4765" t="str">
            <v>FLEXTRANS UIO</v>
          </cell>
          <cell r="U4765" t="str">
            <v>FLEXNETUIO_LOCAL</v>
          </cell>
          <cell r="V4765">
            <v>1</v>
          </cell>
          <cell r="W4765">
            <v>1</v>
          </cell>
          <cell r="X4765" t="str">
            <v>FLEXNET ECUADOR - MDELIVERY</v>
          </cell>
          <cell r="Y4765" t="str">
            <v>CALLE 28 DE JUNIO S/N Y GARCIA MORENO ENTRADA LLANO GRANDE</v>
          </cell>
        </row>
        <row r="4766">
          <cell r="A4766" t="str">
            <v>2477776</v>
          </cell>
          <cell r="B4766">
            <v>482412</v>
          </cell>
          <cell r="C4766" t="str">
            <v>2477776</v>
          </cell>
          <cell r="D4766" t="str">
            <v>MDELIVERY</v>
          </cell>
          <cell r="E4766" t="str">
            <v>DESPACHO</v>
          </cell>
          <cell r="F4766" t="str">
            <v>NORMAL</v>
          </cell>
          <cell r="G4766" t="str">
            <v>FT76084</v>
          </cell>
          <cell r="H4766">
            <v>44914</v>
          </cell>
          <cell r="I4766" t="str">
            <v>ENTREGADO</v>
          </cell>
          <cell r="J4766">
            <v>44915</v>
          </cell>
          <cell r="K4766" t="str">
            <v xml:space="preserve">Alex Abdon ProaNo Ceron_COBRA FACIL FABRACILISA S A </v>
          </cell>
          <cell r="L4766" t="str">
            <v>Av 6 de Diciembre N59 161 y Santa Lucia Quito Ecuador</v>
          </cell>
          <cell r="M4766" t="str">
            <v>1792489776001</v>
          </cell>
          <cell r="N4766" t="str">
            <v>0991937317</v>
          </cell>
          <cell r="O4766" t="str">
            <v/>
          </cell>
          <cell r="P4766" t="str">
            <v>QUITO</v>
          </cell>
          <cell r="Q4766" t="str">
            <v>QUITO</v>
          </cell>
          <cell r="R4766" t="str">
            <v>PICHINCHA</v>
          </cell>
          <cell r="T4766" t="str">
            <v>FLEXTRANS UIO</v>
          </cell>
          <cell r="U4766" t="str">
            <v>FLEXNETUIO_LOCAL</v>
          </cell>
          <cell r="V4766">
            <v>1</v>
          </cell>
          <cell r="W4766">
            <v>1</v>
          </cell>
          <cell r="X4766" t="str">
            <v>FLEXNET ECUADOR - MDELIVERY</v>
          </cell>
          <cell r="Y4766" t="str">
            <v>CALLE 28 DE JUNIO S/N Y GARCIA MORENO ENTRADA LLANO GRANDE</v>
          </cell>
        </row>
        <row r="4767">
          <cell r="A4767" t="str">
            <v>2477777</v>
          </cell>
          <cell r="B4767">
            <v>482413</v>
          </cell>
          <cell r="C4767" t="str">
            <v>2477777</v>
          </cell>
          <cell r="D4767" t="str">
            <v>MDELIVERY</v>
          </cell>
          <cell r="E4767" t="str">
            <v>DESPACHO</v>
          </cell>
          <cell r="F4767" t="str">
            <v>NORMAL</v>
          </cell>
          <cell r="G4767" t="str">
            <v>FT76090</v>
          </cell>
          <cell r="H4767">
            <v>44914</v>
          </cell>
          <cell r="I4767" t="str">
            <v>ENTREGADO</v>
          </cell>
          <cell r="J4767">
            <v>44915</v>
          </cell>
          <cell r="K4767" t="str">
            <v>Gabriela Mejia_ACTIVITY DISTRIBUCIONES CIA LTDA</v>
          </cell>
          <cell r="L4767" t="str">
            <v>Fray gerundio 13 y el tiempo</v>
          </cell>
          <cell r="M4767" t="str">
            <v>1791842111001</v>
          </cell>
          <cell r="N4767" t="str">
            <v>0987225362</v>
          </cell>
          <cell r="O4767" t="str">
            <v/>
          </cell>
          <cell r="P4767" t="str">
            <v>QUITO</v>
          </cell>
          <cell r="Q4767" t="str">
            <v>QUITO</v>
          </cell>
          <cell r="R4767" t="str">
            <v>PICHINCHA</v>
          </cell>
          <cell r="T4767" t="str">
            <v>FLEXTRANS UIO</v>
          </cell>
          <cell r="U4767" t="str">
            <v>FLEXNETUIO_LOCAL</v>
          </cell>
          <cell r="V4767">
            <v>1</v>
          </cell>
          <cell r="W4767">
            <v>1</v>
          </cell>
          <cell r="X4767" t="str">
            <v>FLEXNET ECUADOR - MDELIVERY</v>
          </cell>
          <cell r="Y4767" t="str">
            <v>CALLE 28 DE JUNIO S/N Y GARCIA MORENO ENTRADA LLANO GRANDE</v>
          </cell>
        </row>
        <row r="4768">
          <cell r="A4768" t="str">
            <v>2477778</v>
          </cell>
          <cell r="B4768">
            <v>482414</v>
          </cell>
          <cell r="C4768" t="str">
            <v>2477778</v>
          </cell>
          <cell r="D4768" t="str">
            <v>MDELIVERY</v>
          </cell>
          <cell r="E4768" t="str">
            <v>DESPACHO</v>
          </cell>
          <cell r="F4768" t="str">
            <v>NORMAL</v>
          </cell>
          <cell r="G4768" t="str">
            <v>031080002477778</v>
          </cell>
          <cell r="H4768">
            <v>44914</v>
          </cell>
          <cell r="I4768" t="str">
            <v>ENTREGADO</v>
          </cell>
          <cell r="J4768">
            <v>44917</v>
          </cell>
          <cell r="K4768" t="str">
            <v>MARIA BERONICA RAMOS CORDOVA_MARIA BERONICA RAMOS CORDOVA</v>
          </cell>
          <cell r="L4768" t="str">
            <v>COOPERATIVA MUNICIPAL 1 CALLE JOSE MARTI Y ZOSORANGA ESTA CALLE NO TIENE SALIDA PENuLTIMA CASA LADO IZQUIERDO 1 PISO CASA DE COLOR BALANCA Y GRIS PUERTA NEGRA</v>
          </cell>
          <cell r="M4768" t="str">
            <v>1711032019001</v>
          </cell>
          <cell r="N4768" t="str">
            <v>0969024133/</v>
          </cell>
          <cell r="O4768" t="str">
            <v/>
          </cell>
          <cell r="P4768" t="str">
            <v>SANTO DOMINGO</v>
          </cell>
          <cell r="Q4768" t="str">
            <v>SANTO DOMINGO</v>
          </cell>
          <cell r="R4768" t="str">
            <v>SANTO DOMINGO DE LOS TSACHILAS</v>
          </cell>
          <cell r="T4768" t="str">
            <v>TRAMACO</v>
          </cell>
          <cell r="U4768" t="str">
            <v>FLEXNETUIO_PROVINCIA</v>
          </cell>
          <cell r="V4768">
            <v>1</v>
          </cell>
          <cell r="W4768">
            <v>1</v>
          </cell>
          <cell r="X4768" t="str">
            <v>FLEXNET ECUADOR - MDELIVERY</v>
          </cell>
          <cell r="Y4768" t="str">
            <v>CALLE 28 DE JUNIO S/N Y GARCIA MORENO ENTRADA LLANO GRANDE</v>
          </cell>
        </row>
        <row r="4769">
          <cell r="A4769" t="str">
            <v>2477779</v>
          </cell>
          <cell r="B4769">
            <v>482415</v>
          </cell>
          <cell r="C4769" t="str">
            <v>2477779</v>
          </cell>
          <cell r="D4769" t="str">
            <v>MDELIVERY</v>
          </cell>
          <cell r="E4769" t="str">
            <v>DESPACHO</v>
          </cell>
          <cell r="F4769" t="str">
            <v>NORMAL</v>
          </cell>
          <cell r="G4769" t="str">
            <v>TF89743</v>
          </cell>
          <cell r="H4769">
            <v>44914</v>
          </cell>
          <cell r="I4769" t="str">
            <v>ENTREGADO</v>
          </cell>
          <cell r="J4769">
            <v>44915</v>
          </cell>
          <cell r="K4769" t="str">
            <v xml:space="preserve">Silvia TriviNo_TELCONET S A </v>
          </cell>
          <cell r="L4769" t="str">
            <v xml:space="preserve"> GUAYAS GUAYAQUIL Kennedy Norte Mz 109 solar 21 Kennedy Norte Mz 109 solar 21 En la garita de los agentes de seguridad </v>
          </cell>
          <cell r="M4769" t="str">
            <v>0991327371001</v>
          </cell>
          <cell r="N4769" t="str">
            <v>995551760</v>
          </cell>
          <cell r="O4769" t="str">
            <v/>
          </cell>
          <cell r="P4769" t="str">
            <v>GUAYAQUIL</v>
          </cell>
          <cell r="Q4769" t="str">
            <v>GUAYAQUIL</v>
          </cell>
          <cell r="R4769" t="str">
            <v>GUAYAS</v>
          </cell>
          <cell r="T4769" t="str">
            <v>FLEXTRANS</v>
          </cell>
          <cell r="U4769" t="str">
            <v>FLEXNETUIO_GYE</v>
          </cell>
          <cell r="V4769">
            <v>1</v>
          </cell>
          <cell r="W4769">
            <v>1</v>
          </cell>
          <cell r="X4769" t="str">
            <v>FLEXNET ECUADOR - MDELIVERY</v>
          </cell>
          <cell r="Y4769" t="str">
            <v>CALLE 28 DE JUNIO S/N Y GARCIA MORENO ENTRADA LLANO GRANDE</v>
          </cell>
        </row>
        <row r="4770">
          <cell r="A4770" t="str">
            <v>2477780</v>
          </cell>
          <cell r="B4770">
            <v>482416</v>
          </cell>
          <cell r="C4770" t="str">
            <v>2477780</v>
          </cell>
          <cell r="D4770" t="str">
            <v>MDELIVERY</v>
          </cell>
          <cell r="E4770" t="str">
            <v>DESPACHO</v>
          </cell>
          <cell r="F4770" t="str">
            <v>NORMAL</v>
          </cell>
          <cell r="G4770" t="str">
            <v>031080002477780</v>
          </cell>
          <cell r="H4770">
            <v>44914</v>
          </cell>
          <cell r="I4770" t="str">
            <v>ENTREGADO</v>
          </cell>
          <cell r="J4770">
            <v>44915</v>
          </cell>
          <cell r="K4770" t="str">
            <v>0925717977001_JOHANNA CONCEPCION ALDAS SANCHEZ</v>
          </cell>
          <cell r="L4770" t="str">
            <v>MILAGRO AV MILGUEL VALVERDE E ITALIA A DOS CUADRAS DE LA ESCUELA MIGUEL VALVERDE</v>
          </cell>
          <cell r="M4770" t="str">
            <v>0925717977001</v>
          </cell>
          <cell r="N4770" t="str">
            <v>0998316899</v>
          </cell>
          <cell r="O4770" t="str">
            <v/>
          </cell>
          <cell r="P4770" t="str">
            <v>MILAGRO</v>
          </cell>
          <cell r="Q4770" t="str">
            <v>MILAGRO</v>
          </cell>
          <cell r="R4770" t="str">
            <v>GUAYAS</v>
          </cell>
          <cell r="T4770" t="str">
            <v>TRAMACO</v>
          </cell>
          <cell r="U4770" t="str">
            <v>FLEXNETUIO_PROVINCIA</v>
          </cell>
          <cell r="V4770">
            <v>1</v>
          </cell>
          <cell r="W4770">
            <v>1</v>
          </cell>
          <cell r="X4770" t="str">
            <v>FLEXNET ECUADOR - MDELIVERY</v>
          </cell>
          <cell r="Y4770" t="str">
            <v>CALLE 28 DE JUNIO S/N Y GARCIA MORENO ENTRADA LLANO GRANDE</v>
          </cell>
        </row>
        <row r="4771">
          <cell r="A4771" t="str">
            <v>2477781</v>
          </cell>
          <cell r="B4771">
            <v>482417</v>
          </cell>
          <cell r="C4771" t="str">
            <v>2477781</v>
          </cell>
          <cell r="D4771" t="str">
            <v>MDELIVERY</v>
          </cell>
          <cell r="E4771" t="str">
            <v>DESPACHO</v>
          </cell>
          <cell r="F4771" t="str">
            <v>NORMAL</v>
          </cell>
          <cell r="G4771" t="str">
            <v>FT76113</v>
          </cell>
          <cell r="H4771">
            <v>44914</v>
          </cell>
          <cell r="I4771" t="str">
            <v>ENTREGADO</v>
          </cell>
          <cell r="J4771">
            <v>44916</v>
          </cell>
          <cell r="K4771" t="str">
            <v xml:space="preserve">MATHIS BALLESTEROS_SUPERDEPORTE S A </v>
          </cell>
          <cell r="L4771" t="str">
            <v>MANUEL CORDOVA GALARZA POMASQUI Y CRISTOBAL GANGOTENA CASA 10 CONJUNTO PACARINA FRENTE AL CONVENTO HERMANAS CONTEMPLATIVAS DE POMASQUI</v>
          </cell>
          <cell r="M4771" t="str">
            <v>1791413237001</v>
          </cell>
          <cell r="N4771" t="str">
            <v>0987997402</v>
          </cell>
          <cell r="O4771" t="str">
            <v/>
          </cell>
          <cell r="P4771" t="str">
            <v>QUITO</v>
          </cell>
          <cell r="Q4771" t="str">
            <v>QUITO</v>
          </cell>
          <cell r="R4771" t="str">
            <v>PICHINCHA</v>
          </cell>
          <cell r="T4771" t="str">
            <v>FLEXTRANS UIO</v>
          </cell>
          <cell r="U4771" t="str">
            <v>FLEXNETUIO_LOCAL</v>
          </cell>
          <cell r="V4771">
            <v>1</v>
          </cell>
          <cell r="W4771">
            <v>1</v>
          </cell>
          <cell r="X4771" t="str">
            <v>FLEXNET ECUADOR - MDELIVERY</v>
          </cell>
          <cell r="Y4771" t="str">
            <v>CALLE 28 DE JUNIO S/N Y GARCIA MORENO ENTRADA LLANO GRANDE</v>
          </cell>
        </row>
        <row r="4772">
          <cell r="A4772" t="str">
            <v>2477783</v>
          </cell>
          <cell r="B4772">
            <v>482418</v>
          </cell>
          <cell r="C4772" t="str">
            <v>2477783</v>
          </cell>
          <cell r="D4772" t="str">
            <v>MDELIVERY</v>
          </cell>
          <cell r="E4772" t="str">
            <v>DESPACHO</v>
          </cell>
          <cell r="F4772" t="str">
            <v>NORMAL</v>
          </cell>
          <cell r="G4772" t="str">
            <v>FT76082</v>
          </cell>
          <cell r="H4772">
            <v>44914</v>
          </cell>
          <cell r="I4772" t="str">
            <v>ENTREGADO</v>
          </cell>
          <cell r="J4772">
            <v>44915</v>
          </cell>
          <cell r="K4772" t="str">
            <v xml:space="preserve">EDUARDO TIERRA_ACERO COMERCIAL ECUATORIANO S A </v>
          </cell>
          <cell r="L4772" t="str">
            <v>AV LA PRENSA N45 14 Y TELEGRAFO PRIMERO EDIF ACERO COMERCIAL QUITO ECUADOR</v>
          </cell>
          <cell r="M4772" t="str">
            <v>1790008959001</v>
          </cell>
          <cell r="N4772" t="str">
            <v>0992543146</v>
          </cell>
          <cell r="O4772" t="str">
            <v/>
          </cell>
          <cell r="P4772" t="str">
            <v>QUITO</v>
          </cell>
          <cell r="Q4772" t="str">
            <v>QUITO</v>
          </cell>
          <cell r="R4772" t="str">
            <v>PICHINCHA</v>
          </cell>
          <cell r="T4772" t="str">
            <v>FLEXTRANS UIO</v>
          </cell>
          <cell r="U4772" t="str">
            <v>FLEXNETUIO_LOCAL</v>
          </cell>
          <cell r="V4772">
            <v>1</v>
          </cell>
          <cell r="W4772">
            <v>1</v>
          </cell>
          <cell r="X4772" t="str">
            <v>FLEXNET ECUADOR - MDELIVERY</v>
          </cell>
          <cell r="Y4772" t="str">
            <v>CALLE 28 DE JUNIO S/N Y GARCIA MORENO ENTRADA LLANO GRANDE</v>
          </cell>
        </row>
        <row r="4773">
          <cell r="A4773" t="str">
            <v>2477784</v>
          </cell>
          <cell r="B4773">
            <v>482419</v>
          </cell>
          <cell r="C4773" t="str">
            <v>2477784</v>
          </cell>
          <cell r="D4773" t="str">
            <v>MDELIVERY</v>
          </cell>
          <cell r="E4773" t="str">
            <v>DESPACHO</v>
          </cell>
          <cell r="F4773" t="str">
            <v>NORMAL</v>
          </cell>
          <cell r="G4773" t="str">
            <v>FT76102</v>
          </cell>
          <cell r="H4773">
            <v>44914</v>
          </cell>
          <cell r="I4773" t="str">
            <v>ENTREGADO</v>
          </cell>
          <cell r="J4773">
            <v>44915</v>
          </cell>
          <cell r="K4773" t="str">
            <v xml:space="preserve">GABRIELA VEGA Alexandra Cepeda_ PEREZ BUSTAMANTE Y PONCE ABOGADOS CIA LTDA </v>
          </cell>
          <cell r="L4773" t="str">
            <v xml:space="preserve"> Av Republica de El Salvador N36 140 y NN UU Edif Mansion Blanca Quito Ecuador </v>
          </cell>
          <cell r="M4773" t="str">
            <v>1791766008001</v>
          </cell>
          <cell r="N4773" t="str">
            <v>0987252070/ 0998135328</v>
          </cell>
          <cell r="O4773" t="str">
            <v/>
          </cell>
          <cell r="P4773" t="str">
            <v>QUITO</v>
          </cell>
          <cell r="Q4773" t="str">
            <v>QUITO</v>
          </cell>
          <cell r="R4773" t="str">
            <v>PICHINCHA</v>
          </cell>
          <cell r="T4773" t="str">
            <v>FLEXTRANS UIO</v>
          </cell>
          <cell r="U4773" t="str">
            <v>FLEXNETUIO_LOCAL</v>
          </cell>
          <cell r="V4773">
            <v>1</v>
          </cell>
          <cell r="W4773">
            <v>1</v>
          </cell>
          <cell r="X4773" t="str">
            <v>FLEXNET ECUADOR - MDELIVERY</v>
          </cell>
          <cell r="Y4773" t="str">
            <v>CALLE 28 DE JUNIO S/N Y GARCIA MORENO ENTRADA LLANO GRANDE</v>
          </cell>
        </row>
        <row r="4774">
          <cell r="A4774" t="str">
            <v>2477785</v>
          </cell>
          <cell r="B4774">
            <v>482420</v>
          </cell>
          <cell r="C4774" t="str">
            <v>2477785</v>
          </cell>
          <cell r="D4774" t="str">
            <v>MDELIVERY</v>
          </cell>
          <cell r="E4774" t="str">
            <v>DESPACHO</v>
          </cell>
          <cell r="F4774" t="str">
            <v>NORMAL</v>
          </cell>
          <cell r="G4774" t="str">
            <v>FT76083</v>
          </cell>
          <cell r="H4774">
            <v>44914</v>
          </cell>
          <cell r="I4774" t="str">
            <v>ENTREGADO</v>
          </cell>
          <cell r="J4774">
            <v>44915</v>
          </cell>
          <cell r="K4774" t="str">
            <v>ANDRES PATRICIO VEGA PICOITA_ANDRES PATRICIO VEGA PICOITA</v>
          </cell>
          <cell r="L4774" t="str">
            <v>CALLE FRANSCISCO URIBE N53 207 Y DE LOS PENOS SECTOR LAKENEDY DIAGONAL AL MERCADO DE LA KENEDY CASA COLOR VERDE2 PISOS PRADY</v>
          </cell>
          <cell r="M4774" t="str">
            <v>1104424740001</v>
          </cell>
          <cell r="N4774" t="str">
            <v>0996645052/0252401908</v>
          </cell>
          <cell r="O4774" t="str">
            <v/>
          </cell>
          <cell r="P4774" t="str">
            <v>QUITO</v>
          </cell>
          <cell r="Q4774" t="str">
            <v>QUITO</v>
          </cell>
          <cell r="R4774" t="str">
            <v>PICHINCHA</v>
          </cell>
          <cell r="T4774" t="str">
            <v>FLEXTRANS UIO</v>
          </cell>
          <cell r="U4774" t="str">
            <v>FLEXNETUIO_LOCAL</v>
          </cell>
          <cell r="V4774">
            <v>1</v>
          </cell>
          <cell r="W4774">
            <v>1</v>
          </cell>
          <cell r="X4774" t="str">
            <v>FLEXNET ECUADOR - MDELIVERY</v>
          </cell>
          <cell r="Y4774" t="str">
            <v>CALLE 28 DE JUNIO S/N Y GARCIA MORENO ENTRADA LLANO GRANDE</v>
          </cell>
        </row>
        <row r="4775">
          <cell r="A4775" t="str">
            <v>2477786</v>
          </cell>
          <cell r="B4775">
            <v>482421</v>
          </cell>
          <cell r="C4775" t="str">
            <v>2477786</v>
          </cell>
          <cell r="D4775" t="str">
            <v>MDELIVERY</v>
          </cell>
          <cell r="E4775" t="str">
            <v>DESPACHO</v>
          </cell>
          <cell r="F4775" t="str">
            <v>NORMAL</v>
          </cell>
          <cell r="G4775" t="str">
            <v>FT76085</v>
          </cell>
          <cell r="H4775">
            <v>44914</v>
          </cell>
          <cell r="I4775" t="str">
            <v>ENTREGADO</v>
          </cell>
          <cell r="J4775">
            <v>44915</v>
          </cell>
          <cell r="K4775" t="str">
            <v xml:space="preserve">1715302707 GUALLPA TAMAYO CARLOS VINICIO_COOPERATIVA DE AHORRO Y CREDITO POLITECNICA LTDA </v>
          </cell>
          <cell r="L4775" t="str">
            <v xml:space="preserve"> PICHINCHA QUITO CALE TOLEDO ESCUELA POLITECNICA NACIONAL s n Y MADRID EDIFICIO 14 OFICINA 308 </v>
          </cell>
          <cell r="M4775" t="str">
            <v>1790641392001</v>
          </cell>
          <cell r="N4775" t="str">
            <v>0998821237</v>
          </cell>
          <cell r="O4775" t="str">
            <v/>
          </cell>
          <cell r="P4775" t="str">
            <v>QUITO</v>
          </cell>
          <cell r="Q4775" t="str">
            <v>QUITO</v>
          </cell>
          <cell r="R4775" t="str">
            <v>PICHINCHA</v>
          </cell>
          <cell r="T4775" t="str">
            <v>FLEXTRANS UIO</v>
          </cell>
          <cell r="U4775" t="str">
            <v>FLEXNETUIO_LOCAL</v>
          </cell>
          <cell r="V4775">
            <v>1</v>
          </cell>
          <cell r="W4775">
            <v>1</v>
          </cell>
          <cell r="X4775" t="str">
            <v>FLEXNET ECUADOR - MDELIVERY</v>
          </cell>
          <cell r="Y4775" t="str">
            <v>CALLE 28 DE JUNIO S/N Y GARCIA MORENO ENTRADA LLANO GRANDE</v>
          </cell>
        </row>
        <row r="4776">
          <cell r="A4776" t="str">
            <v>2477787</v>
          </cell>
          <cell r="B4776">
            <v>482422</v>
          </cell>
          <cell r="C4776" t="str">
            <v>2477787</v>
          </cell>
          <cell r="D4776" t="str">
            <v>MDELIVERY</v>
          </cell>
          <cell r="E4776" t="str">
            <v>DESPACHO</v>
          </cell>
          <cell r="F4776" t="str">
            <v>NORMAL</v>
          </cell>
          <cell r="G4776" t="str">
            <v>FT76108</v>
          </cell>
          <cell r="H4776">
            <v>44914</v>
          </cell>
          <cell r="I4776" t="str">
            <v>ENTREGADO</v>
          </cell>
          <cell r="J4776">
            <v>44915</v>
          </cell>
          <cell r="K4776" t="str">
            <v xml:space="preserve">PRISILA FUELTALA_BANCO GUAYAQUIL S A </v>
          </cell>
          <cell r="L4776" t="str">
            <v xml:space="preserve"> PICHINCHA QUITO AV AMERICA Y NACIONES UNIDAS CENTRO COMERCIAL PLAZA DE LAS AMERICAS OFICINA BANCO GUAYAQUIL </v>
          </cell>
          <cell r="M4776" t="str">
            <v>0990049459001</v>
          </cell>
          <cell r="N4776" t="str">
            <v>0958855842</v>
          </cell>
          <cell r="O4776" t="str">
            <v/>
          </cell>
          <cell r="P4776" t="str">
            <v>QUITO</v>
          </cell>
          <cell r="Q4776" t="str">
            <v>QUITO</v>
          </cell>
          <cell r="R4776" t="str">
            <v>PICHINCHA</v>
          </cell>
          <cell r="T4776" t="str">
            <v>FLEXTRANS UIO</v>
          </cell>
          <cell r="U4776" t="str">
            <v>FLEXNETUIO_LOCAL</v>
          </cell>
          <cell r="V4776">
            <v>1</v>
          </cell>
          <cell r="W4776">
            <v>1</v>
          </cell>
          <cell r="X4776" t="str">
            <v>FLEXNET ECUADOR - MDELIVERY</v>
          </cell>
          <cell r="Y4776" t="str">
            <v>CALLE 28 DE JUNIO S/N Y GARCIA MORENO ENTRADA LLANO GRANDE</v>
          </cell>
        </row>
        <row r="4777">
          <cell r="A4777" t="str">
            <v>2477788</v>
          </cell>
          <cell r="B4777">
            <v>482423</v>
          </cell>
          <cell r="C4777" t="str">
            <v>2477788</v>
          </cell>
          <cell r="D4777" t="str">
            <v>MDELIVERY</v>
          </cell>
          <cell r="E4777" t="str">
            <v>DESPACHO</v>
          </cell>
          <cell r="F4777" t="str">
            <v>NORMAL</v>
          </cell>
          <cell r="G4777" t="str">
            <v>031080002477788</v>
          </cell>
          <cell r="H4777">
            <v>44914</v>
          </cell>
          <cell r="I4777" t="str">
            <v>ENTREGADO</v>
          </cell>
          <cell r="J4777">
            <v>44915</v>
          </cell>
          <cell r="K4777" t="str">
            <v xml:space="preserve">ADRIAN ALCIVAR_RINOLPAVIMENTA ECUADOR S A </v>
          </cell>
          <cell r="L4777" t="str">
            <v>GYE km 2 5 via duran boliche bodegas Julian bodega 11</v>
          </cell>
          <cell r="M4777" t="str">
            <v>1792293944001</v>
          </cell>
          <cell r="N4777" t="str">
            <v>0999851446</v>
          </cell>
          <cell r="O4777" t="str">
            <v/>
          </cell>
          <cell r="P4777" t="str">
            <v>GUAYAQUIL</v>
          </cell>
          <cell r="Q4777" t="str">
            <v>GUAYAQUIL</v>
          </cell>
          <cell r="R4777" t="str">
            <v>GUAYAS</v>
          </cell>
          <cell r="T4777" t="str">
            <v>TRAMACO</v>
          </cell>
          <cell r="U4777" t="str">
            <v>FLEXNETUIO_GYE</v>
          </cell>
          <cell r="V4777">
            <v>1</v>
          </cell>
          <cell r="W4777">
            <v>1</v>
          </cell>
          <cell r="X4777" t="str">
            <v>FLEXNET ECUADOR - MDELIVERY</v>
          </cell>
          <cell r="Y4777" t="str">
            <v>CALLE 28 DE JUNIO S/N Y GARCIA MORENO ENTRADA LLANO GRANDE</v>
          </cell>
        </row>
        <row r="4778">
          <cell r="A4778" t="str">
            <v>2477789</v>
          </cell>
          <cell r="B4778">
            <v>482424</v>
          </cell>
          <cell r="C4778" t="str">
            <v>2477789</v>
          </cell>
          <cell r="D4778" t="str">
            <v>MDELIVERY</v>
          </cell>
          <cell r="E4778" t="str">
            <v>DESPACHO</v>
          </cell>
          <cell r="F4778" t="str">
            <v>NORMAL</v>
          </cell>
          <cell r="G4778" t="str">
            <v>FT76092</v>
          </cell>
          <cell r="H4778">
            <v>44914</v>
          </cell>
          <cell r="I4778" t="str">
            <v>ENTREGADO</v>
          </cell>
          <cell r="J4778">
            <v>44915</v>
          </cell>
          <cell r="K4778" t="str">
            <v xml:space="preserve">BRYAN CAJAS_RECIPLAST C A </v>
          </cell>
          <cell r="L4778" t="str">
            <v>VILLA PULULAHUA Y VILLACALI</v>
          </cell>
          <cell r="M4778" t="str">
            <v>1792013380001</v>
          </cell>
          <cell r="N4778" t="str">
            <v>0984482515</v>
          </cell>
          <cell r="O4778" t="str">
            <v/>
          </cell>
          <cell r="P4778" t="str">
            <v>QUITO</v>
          </cell>
          <cell r="Q4778" t="str">
            <v>QUITO</v>
          </cell>
          <cell r="R4778" t="str">
            <v>PICHINCHA</v>
          </cell>
          <cell r="T4778" t="str">
            <v>FLEXTRANS UIO</v>
          </cell>
          <cell r="U4778" t="str">
            <v>FLEXNETUIO_LOCAL</v>
          </cell>
          <cell r="V4778">
            <v>1</v>
          </cell>
          <cell r="W4778">
            <v>1</v>
          </cell>
          <cell r="X4778" t="str">
            <v>FLEXNET ECUADOR - MDELIVERY</v>
          </cell>
          <cell r="Y4778" t="str">
            <v>CALLE 28 DE JUNIO S/N Y GARCIA MORENO ENTRADA LLANO GRANDE</v>
          </cell>
        </row>
        <row r="4779">
          <cell r="A4779" t="str">
            <v>2477790</v>
          </cell>
          <cell r="B4779">
            <v>482425</v>
          </cell>
          <cell r="C4779" t="str">
            <v>2477790</v>
          </cell>
          <cell r="D4779" t="str">
            <v>MDELIVERY</v>
          </cell>
          <cell r="E4779" t="str">
            <v>DESPACHO</v>
          </cell>
          <cell r="F4779" t="str">
            <v>NORMAL</v>
          </cell>
          <cell r="G4779" t="str">
            <v>031080002477790</v>
          </cell>
          <cell r="H4779">
            <v>44914</v>
          </cell>
          <cell r="I4779" t="str">
            <v>ENTREGADO</v>
          </cell>
          <cell r="J4779">
            <v>44915</v>
          </cell>
          <cell r="K4779" t="str">
            <v xml:space="preserve">FABIAN MARQUEZ_APRONAM S A </v>
          </cell>
          <cell r="L4779" t="str">
            <v>CALLE PROFESORES Y AVENIDA ALAMOS 123 URBANIZACIoN JARDINES DEL INCA ESQUINA</v>
          </cell>
          <cell r="M4779" t="str">
            <v>1391748892001</v>
          </cell>
          <cell r="N4779" t="str">
            <v>0985417516</v>
          </cell>
          <cell r="O4779" t="str">
            <v/>
          </cell>
          <cell r="P4779" t="str">
            <v>CHONE</v>
          </cell>
          <cell r="Q4779" t="str">
            <v>CHONE</v>
          </cell>
          <cell r="R4779" t="str">
            <v>MANABI</v>
          </cell>
          <cell r="T4779" t="str">
            <v>TRAMACO</v>
          </cell>
          <cell r="U4779" t="str">
            <v>FLEXNETUIO_PROVINCIA</v>
          </cell>
          <cell r="V4779">
            <v>1</v>
          </cell>
          <cell r="W4779">
            <v>1</v>
          </cell>
          <cell r="X4779" t="str">
            <v>FLEXNET ECUADOR - MDELIVERY</v>
          </cell>
          <cell r="Y4779" t="str">
            <v>CALLE 28 DE JUNIO S/N Y GARCIA MORENO ENTRADA LLANO GRANDE</v>
          </cell>
        </row>
        <row r="4780">
          <cell r="A4780" t="str">
            <v>2477791</v>
          </cell>
          <cell r="B4780">
            <v>482426</v>
          </cell>
          <cell r="C4780" t="str">
            <v>2477791</v>
          </cell>
          <cell r="D4780" t="str">
            <v>MDELIVERY</v>
          </cell>
          <cell r="E4780" t="str">
            <v>DESPACHO</v>
          </cell>
          <cell r="F4780" t="str">
            <v>NORMAL</v>
          </cell>
          <cell r="G4780" t="str">
            <v>031080002477791</v>
          </cell>
          <cell r="H4780">
            <v>44914</v>
          </cell>
          <cell r="I4780" t="str">
            <v>DEVOLUCION_EN_PROCESO</v>
          </cell>
          <cell r="J4780">
            <v>44922</v>
          </cell>
          <cell r="K4780" t="str">
            <v>CRUZ TRAVEZ EDISON GEOVANNY_CRUZ TRAVEZ EDISON GEOVANNY</v>
          </cell>
          <cell r="L4780" t="str">
            <v>Canton Vinces calle Cordova Plaza Paris patio de comidas Referencia seria diagonal a la sociedad de artesanos en Vinces</v>
          </cell>
          <cell r="M4780" t="str">
            <v>0503588303001</v>
          </cell>
          <cell r="N4780" t="str">
            <v>0991776506</v>
          </cell>
          <cell r="O4780" t="str">
            <v/>
          </cell>
          <cell r="P4780" t="str">
            <v>VINCES</v>
          </cell>
          <cell r="Q4780" t="str">
            <v>VINCES</v>
          </cell>
          <cell r="R4780" t="str">
            <v>LOS RIOS</v>
          </cell>
          <cell r="T4780" t="str">
            <v>TRAMACO</v>
          </cell>
          <cell r="U4780" t="str">
            <v>FLEXNETUIO_PROVINCIA</v>
          </cell>
          <cell r="V4780">
            <v>1</v>
          </cell>
          <cell r="W4780">
            <v>1</v>
          </cell>
          <cell r="X4780" t="str">
            <v>FLEXNET ECUADOR - MDELIVERY</v>
          </cell>
          <cell r="Y4780" t="str">
            <v>CALLE 28 DE JUNIO S/N Y GARCIA MORENO ENTRADA LLANO GRANDE</v>
          </cell>
        </row>
        <row r="4781">
          <cell r="A4781" t="str">
            <v>2477792</v>
          </cell>
          <cell r="B4781">
            <v>482427</v>
          </cell>
          <cell r="C4781" t="str">
            <v>2477792</v>
          </cell>
          <cell r="D4781" t="str">
            <v>MDELIVERY</v>
          </cell>
          <cell r="E4781" t="str">
            <v>DESPACHO</v>
          </cell>
          <cell r="F4781" t="str">
            <v>NORMAL</v>
          </cell>
          <cell r="G4781" t="str">
            <v>FT76095</v>
          </cell>
          <cell r="H4781">
            <v>44914</v>
          </cell>
          <cell r="I4781" t="str">
            <v>ENTREGADO</v>
          </cell>
          <cell r="J4781">
            <v>44915</v>
          </cell>
          <cell r="K4781" t="str">
            <v>CECILIA BASTIDAS KEVIN CARRION_BANCO INTERNACIONAL</v>
          </cell>
          <cell r="L4781" t="str">
            <v>PATRIA Y 9 DE OCTUBRE MATRIZ BANCO INTERNACIONAL AREA DE CORRESPONDENCIA</v>
          </cell>
          <cell r="M4781" t="str">
            <v>1790098354001</v>
          </cell>
          <cell r="N4781" t="str">
            <v>0987069659</v>
          </cell>
          <cell r="O4781" t="str">
            <v/>
          </cell>
          <cell r="P4781" t="str">
            <v>QUITO</v>
          </cell>
          <cell r="Q4781" t="str">
            <v>QUITO</v>
          </cell>
          <cell r="R4781" t="str">
            <v>PICHINCHA</v>
          </cell>
          <cell r="T4781" t="str">
            <v>FLEXTRANS UIO</v>
          </cell>
          <cell r="U4781" t="str">
            <v>FLEXNETUIO_LOCAL</v>
          </cell>
          <cell r="V4781">
            <v>1</v>
          </cell>
          <cell r="W4781">
            <v>1</v>
          </cell>
          <cell r="X4781" t="str">
            <v>FLEXNET ECUADOR - MDELIVERY</v>
          </cell>
          <cell r="Y4781" t="str">
            <v>CALLE 28 DE JUNIO S/N Y GARCIA MORENO ENTRADA LLANO GRANDE</v>
          </cell>
        </row>
        <row r="4782">
          <cell r="A4782" t="str">
            <v>2477793</v>
          </cell>
          <cell r="B4782">
            <v>482428</v>
          </cell>
          <cell r="C4782" t="str">
            <v>2477793</v>
          </cell>
          <cell r="D4782" t="str">
            <v>MDELIVERY</v>
          </cell>
          <cell r="E4782" t="str">
            <v>DESPACHO</v>
          </cell>
          <cell r="F4782" t="str">
            <v>NORMAL</v>
          </cell>
          <cell r="G4782" t="str">
            <v>FT76103</v>
          </cell>
          <cell r="H4782">
            <v>44914</v>
          </cell>
          <cell r="I4782" t="str">
            <v>ENTREGADO</v>
          </cell>
          <cell r="J4782">
            <v>44915</v>
          </cell>
          <cell r="K4782" t="str">
            <v>PATRICIA LUNA_URBANO EXPRESS S A RAPIEXX</v>
          </cell>
          <cell r="L4782" t="str">
            <v>De Las Azucenas N44 131 y de Los Granados</v>
          </cell>
          <cell r="M4782" t="str">
            <v>1791312813001</v>
          </cell>
          <cell r="N4782" t="str">
            <v>0992526528</v>
          </cell>
          <cell r="O4782" t="str">
            <v/>
          </cell>
          <cell r="P4782" t="str">
            <v>QUITO</v>
          </cell>
          <cell r="Q4782" t="str">
            <v>QUITO</v>
          </cell>
          <cell r="R4782" t="str">
            <v>PICHINCHA</v>
          </cell>
          <cell r="T4782" t="str">
            <v>FLEXTRANS UIO</v>
          </cell>
          <cell r="U4782" t="str">
            <v>FLEXNETUIO_LOCAL</v>
          </cell>
          <cell r="V4782">
            <v>1</v>
          </cell>
          <cell r="W4782">
            <v>1</v>
          </cell>
          <cell r="X4782" t="str">
            <v>FLEXNET ECUADOR - MDELIVERY</v>
          </cell>
          <cell r="Y4782" t="str">
            <v>CALLE 28 DE JUNIO S/N Y GARCIA MORENO ENTRADA LLANO GRANDE</v>
          </cell>
        </row>
        <row r="4783">
          <cell r="A4783" t="str">
            <v>2477794</v>
          </cell>
          <cell r="B4783">
            <v>482429</v>
          </cell>
          <cell r="C4783" t="str">
            <v>2477794</v>
          </cell>
          <cell r="D4783" t="str">
            <v>MDELIVERY</v>
          </cell>
          <cell r="E4783" t="str">
            <v>DESPACHO</v>
          </cell>
          <cell r="F4783" t="str">
            <v>NORMAL</v>
          </cell>
          <cell r="G4783" t="str">
            <v>FT76107</v>
          </cell>
          <cell r="H4783">
            <v>44914</v>
          </cell>
          <cell r="I4783" t="str">
            <v>ENTREGADO</v>
          </cell>
          <cell r="J4783">
            <v>44915</v>
          </cell>
          <cell r="K4783" t="str">
            <v>Marco Perez_RHENANIA SA</v>
          </cell>
          <cell r="L4783" t="str">
            <v>Juan de Selis y Tadeo Benitez esq Oficinas Rhenania</v>
          </cell>
          <cell r="M4783" t="str">
            <v>1790044424001</v>
          </cell>
          <cell r="N4783" t="str">
            <v>0984028721</v>
          </cell>
          <cell r="O4783" t="str">
            <v/>
          </cell>
          <cell r="P4783" t="str">
            <v>QUITO</v>
          </cell>
          <cell r="Q4783" t="str">
            <v>QUITO</v>
          </cell>
          <cell r="R4783" t="str">
            <v>PICHINCHA</v>
          </cell>
          <cell r="T4783" t="str">
            <v>FLEXTRANS UIO</v>
          </cell>
          <cell r="U4783" t="str">
            <v>FLEXNETUIO_LOCAL</v>
          </cell>
          <cell r="V4783">
            <v>1</v>
          </cell>
          <cell r="W4783">
            <v>1</v>
          </cell>
          <cell r="X4783" t="str">
            <v>FLEXNET ECUADOR - MDELIVERY</v>
          </cell>
          <cell r="Y4783" t="str">
            <v>CALLE 28 DE JUNIO S/N Y GARCIA MORENO ENTRADA LLANO GRANDE</v>
          </cell>
        </row>
        <row r="4784">
          <cell r="A4784" t="str">
            <v>2477796</v>
          </cell>
          <cell r="B4784">
            <v>482430</v>
          </cell>
          <cell r="C4784" t="str">
            <v>2477796</v>
          </cell>
          <cell r="D4784" t="str">
            <v>MDELIVERY</v>
          </cell>
          <cell r="E4784" t="str">
            <v>DESPACHO</v>
          </cell>
          <cell r="F4784" t="str">
            <v>NORMAL</v>
          </cell>
          <cell r="G4784" t="str">
            <v>TF89741</v>
          </cell>
          <cell r="H4784">
            <v>44914</v>
          </cell>
          <cell r="I4784" t="str">
            <v>ENTREGADO</v>
          </cell>
          <cell r="J4784">
            <v>44917</v>
          </cell>
          <cell r="K4784" t="str">
            <v>ROSA JOHANNA TIGRERO BELTRAN_ROSA JOHANNA TIGRERO BELTRAN</v>
          </cell>
          <cell r="L4784" t="str">
            <v>GUERREROS DEL FORTIN MZ 2059 SOLAR 37 CERCA DE LA ESCUELA LA INDEPENDENCIA ECUATORIANA</v>
          </cell>
          <cell r="M4784" t="str">
            <v>0926193517001</v>
          </cell>
          <cell r="N4784" t="str">
            <v>0983254132 / 0987406616</v>
          </cell>
          <cell r="O4784" t="str">
            <v/>
          </cell>
          <cell r="P4784" t="str">
            <v>GUAYAQUIL</v>
          </cell>
          <cell r="Q4784" t="str">
            <v>GUAYAQUIL</v>
          </cell>
          <cell r="R4784" t="str">
            <v>GUAYAS</v>
          </cell>
          <cell r="T4784" t="str">
            <v>ITSACOURIER</v>
          </cell>
          <cell r="U4784" t="str">
            <v>FLEXNETUIO_GYE</v>
          </cell>
          <cell r="V4784">
            <v>1</v>
          </cell>
          <cell r="W4784">
            <v>1</v>
          </cell>
          <cell r="X4784" t="str">
            <v>FLEXNET ECUADOR - MDELIVERY</v>
          </cell>
          <cell r="Y4784" t="str">
            <v>CALLE 28 DE JUNIO S/N Y GARCIA MORENO ENTRADA LLANO GRANDE</v>
          </cell>
        </row>
        <row r="4785">
          <cell r="A4785" t="str">
            <v>2477797</v>
          </cell>
          <cell r="B4785">
            <v>482431</v>
          </cell>
          <cell r="C4785" t="str">
            <v>2477797</v>
          </cell>
          <cell r="D4785" t="str">
            <v>MDELIVERY</v>
          </cell>
          <cell r="E4785" t="str">
            <v>DESPACHO</v>
          </cell>
          <cell r="F4785" t="str">
            <v>NORMAL</v>
          </cell>
          <cell r="G4785" t="str">
            <v>FT76079</v>
          </cell>
          <cell r="H4785">
            <v>44914</v>
          </cell>
          <cell r="I4785" t="str">
            <v>ENTREGADO</v>
          </cell>
          <cell r="J4785">
            <v>44915</v>
          </cell>
          <cell r="K4785" t="str">
            <v>LUIS JUAN TACO QUINAHUANO_LUIS JUAN TACO QUINAHUANO</v>
          </cell>
          <cell r="L4785" t="str">
            <v xml:space="preserve"> AV 10 DE AGOSTO N14 43 Y N14 CHECA ENTREGAR EN EL EDIFICIO UCICA Oficina 107 EMPRESA MAITRE NEOLA REFERENCIA FRENTE AL COLEGIO FEMENINO EUGENIO ESPEJO TELEFONOS DE CONTACTO 0995109714 </v>
          </cell>
          <cell r="M4785" t="str">
            <v>1711508745001</v>
          </cell>
          <cell r="N4785" t="str">
            <v>0998877544</v>
          </cell>
          <cell r="O4785" t="str">
            <v/>
          </cell>
          <cell r="P4785" t="str">
            <v>QUITO</v>
          </cell>
          <cell r="Q4785" t="str">
            <v>QUITO</v>
          </cell>
          <cell r="R4785" t="str">
            <v>PICHINCHA</v>
          </cell>
          <cell r="T4785" t="str">
            <v>FLEXTRANS UIO</v>
          </cell>
          <cell r="U4785" t="str">
            <v>FLEXNETUIO_LOCAL</v>
          </cell>
          <cell r="V4785">
            <v>1</v>
          </cell>
          <cell r="W4785">
            <v>1</v>
          </cell>
          <cell r="X4785" t="str">
            <v>FLEXNET ECUADOR - MDELIVERY</v>
          </cell>
          <cell r="Y4785" t="str">
            <v>CALLE 28 DE JUNIO S/N Y GARCIA MORENO ENTRADA LLANO GRANDE</v>
          </cell>
        </row>
        <row r="4786">
          <cell r="A4786" t="str">
            <v>2477799</v>
          </cell>
          <cell r="B4786">
            <v>482433</v>
          </cell>
          <cell r="C4786" t="str">
            <v>2477799</v>
          </cell>
          <cell r="D4786" t="str">
            <v>MDELIVERY</v>
          </cell>
          <cell r="E4786" t="str">
            <v>DESPACHO</v>
          </cell>
          <cell r="F4786" t="str">
            <v>NORMAL</v>
          </cell>
          <cell r="G4786" t="str">
            <v>031080002477799</v>
          </cell>
          <cell r="H4786">
            <v>44914</v>
          </cell>
          <cell r="I4786" t="str">
            <v>ENTREGADO</v>
          </cell>
          <cell r="J4786">
            <v>44915</v>
          </cell>
          <cell r="K4786" t="str">
            <v>JEFFERSON MIGUEL LOOR CRUZ_JEFFERSON MIGUEL LOOR CRUZ</v>
          </cell>
          <cell r="L4786" t="str">
            <v xml:space="preserve"> EMPRESA ELECTRICA DE AZOGUES DEPARTAMENTO TECNICO PREGUNTAR POR EL ING JEFFERSON MIGUEL LOOR CRUZ CALLE SIMoN BOLIVAR Y AURELIO JARAMILLO REFERENCIA EMPRESA ELECTRICA DE AZOGUES </v>
          </cell>
          <cell r="M4786" t="str">
            <v>0302089453001</v>
          </cell>
          <cell r="N4786" t="str">
            <v>0995392153</v>
          </cell>
          <cell r="O4786" t="str">
            <v/>
          </cell>
          <cell r="P4786" t="str">
            <v>AZOGUES</v>
          </cell>
          <cell r="Q4786" t="str">
            <v>AZOGUES</v>
          </cell>
          <cell r="R4786" t="str">
            <v>CAÑAR</v>
          </cell>
          <cell r="S4786" t="str">
            <v>AZOGUES</v>
          </cell>
          <cell r="T4786" t="str">
            <v>TRAMACO</v>
          </cell>
          <cell r="U4786" t="str">
            <v>FLEXNETUIO_PROVINCIA</v>
          </cell>
          <cell r="V4786">
            <v>1</v>
          </cell>
          <cell r="W4786">
            <v>1</v>
          </cell>
          <cell r="X4786" t="str">
            <v>FLEXNET ECUADOR - MDELIVERY</v>
          </cell>
          <cell r="Y4786" t="str">
            <v>CALLE 28 DE JUNIO S/N Y GARCIA MORENO ENTRADA LLANO GRANDE</v>
          </cell>
        </row>
        <row r="4787">
          <cell r="A4787" t="str">
            <v>2477800</v>
          </cell>
          <cell r="B4787">
            <v>482434</v>
          </cell>
          <cell r="C4787" t="str">
            <v>2477800</v>
          </cell>
          <cell r="D4787" t="str">
            <v>MDELIVERY</v>
          </cell>
          <cell r="E4787" t="str">
            <v>DESPACHO</v>
          </cell>
          <cell r="F4787" t="str">
            <v>NORMAL</v>
          </cell>
          <cell r="G4787" t="str">
            <v>FT76081</v>
          </cell>
          <cell r="H4787">
            <v>44914</v>
          </cell>
          <cell r="I4787" t="str">
            <v>ENTREGADO</v>
          </cell>
          <cell r="J4787">
            <v>44915</v>
          </cell>
          <cell r="K4787" t="str">
            <v>XAVIER ALEXANDER GUZMAN CERDA_XAVIER ALEXANDER GUZMAN CERDA</v>
          </cell>
          <cell r="L4787" t="str">
            <v>VALLE DE LOS CHILLOS VICENTE SOLANO LOTE 90 Y CHARLES DARWIN FRENTE AL COLEGIO SAINT DOMINIC CASA DE 2 PISOS COLOR NARANJA CON TECHO NEGRO AZULADO 90 PUENTE 8</v>
          </cell>
          <cell r="M4787" t="str">
            <v>1720430790001</v>
          </cell>
          <cell r="N4787" t="str">
            <v>0984086358/0984027273</v>
          </cell>
          <cell r="O4787" t="str">
            <v/>
          </cell>
          <cell r="P4787" t="str">
            <v>QUITO</v>
          </cell>
          <cell r="Q4787" t="str">
            <v>QUITO</v>
          </cell>
          <cell r="R4787" t="str">
            <v>PICHINCHA</v>
          </cell>
          <cell r="T4787" t="str">
            <v>FLEXTRANS UIO</v>
          </cell>
          <cell r="U4787" t="str">
            <v>FLEXNETUIO_LOCAL</v>
          </cell>
          <cell r="V4787">
            <v>1</v>
          </cell>
          <cell r="W4787">
            <v>1</v>
          </cell>
          <cell r="X4787" t="str">
            <v>FLEXNET ECUADOR - MDELIVERY</v>
          </cell>
          <cell r="Y4787" t="str">
            <v>CALLE 28 DE JUNIO S/N Y GARCIA MORENO ENTRADA LLANO GRANDE</v>
          </cell>
        </row>
        <row r="4788">
          <cell r="A4788" t="str">
            <v>2477801</v>
          </cell>
          <cell r="B4788">
            <v>482435</v>
          </cell>
          <cell r="C4788" t="str">
            <v>2477801</v>
          </cell>
          <cell r="D4788" t="str">
            <v>MDELIVERY</v>
          </cell>
          <cell r="E4788" t="str">
            <v>DESPACHO</v>
          </cell>
          <cell r="F4788" t="str">
            <v>NORMAL</v>
          </cell>
          <cell r="G4788" t="str">
            <v>TF89744</v>
          </cell>
          <cell r="H4788">
            <v>44914</v>
          </cell>
          <cell r="I4788" t="str">
            <v>ENTREGADO</v>
          </cell>
          <cell r="J4788">
            <v>44915</v>
          </cell>
          <cell r="K4788" t="str">
            <v xml:space="preserve">WILLIAM OCHOA_SHARED SERVICES COMPANY BDIEC S A S </v>
          </cell>
          <cell r="L4788" t="str">
            <v xml:space="preserve"> GUAYAS GUAYAQUIL Av Joaquin Orrantia Segundo piso Torres del mall Torre A oficina 203 </v>
          </cell>
          <cell r="M4788" t="str">
            <v>0993367767001</v>
          </cell>
          <cell r="N4788" t="str">
            <v>978786288</v>
          </cell>
          <cell r="O4788" t="str">
            <v/>
          </cell>
          <cell r="P4788" t="str">
            <v>GUAYAQUIL</v>
          </cell>
          <cell r="Q4788" t="str">
            <v>GUAYAQUIL</v>
          </cell>
          <cell r="R4788" t="str">
            <v>GUAYAS</v>
          </cell>
          <cell r="T4788" t="str">
            <v>FLEXTRANS</v>
          </cell>
          <cell r="U4788" t="str">
            <v>FLEXNETUIO_GYE</v>
          </cell>
          <cell r="V4788">
            <v>1</v>
          </cell>
          <cell r="W4788">
            <v>1</v>
          </cell>
          <cell r="X4788" t="str">
            <v>FLEXNET ECUADOR - MDELIVERY</v>
          </cell>
          <cell r="Y4788" t="str">
            <v>CALLE 28 DE JUNIO S/N Y GARCIA MORENO ENTRADA LLANO GRANDE</v>
          </cell>
        </row>
        <row r="4789">
          <cell r="A4789" t="str">
            <v>2477802</v>
          </cell>
          <cell r="B4789">
            <v>482436</v>
          </cell>
          <cell r="C4789" t="str">
            <v>2477802</v>
          </cell>
          <cell r="D4789" t="str">
            <v>MDELIVERY</v>
          </cell>
          <cell r="E4789" t="str">
            <v>DESPACHO</v>
          </cell>
          <cell r="F4789" t="str">
            <v>NORMAL</v>
          </cell>
          <cell r="G4789" t="str">
            <v>031080002477802</v>
          </cell>
          <cell r="H4789">
            <v>44914</v>
          </cell>
          <cell r="I4789" t="str">
            <v>ENTREGADO</v>
          </cell>
          <cell r="J4789">
            <v>44916</v>
          </cell>
          <cell r="K4789" t="str">
            <v>PABLO FABIAN MARTINEZ ESTRELLA_PABLO FABIAN MARTINEZ ESTRELLA</v>
          </cell>
          <cell r="L4789" t="str">
            <v>QUILOMETRO 12 VIA A CRUCITA LOCAL NOVEDADES DE TODITO PUERTA DE VIDRIO</v>
          </cell>
          <cell r="M4789" t="str">
            <v>1309754834001</v>
          </cell>
          <cell r="N4789" t="str">
            <v>0984562239/0960775545</v>
          </cell>
          <cell r="O4789" t="str">
            <v/>
          </cell>
          <cell r="P4789" t="str">
            <v>PORTOVIEJO</v>
          </cell>
          <cell r="Q4789" t="str">
            <v>PORTOVIEJO</v>
          </cell>
          <cell r="R4789" t="str">
            <v>MANABI</v>
          </cell>
          <cell r="T4789" t="str">
            <v>TRAMACO</v>
          </cell>
          <cell r="U4789" t="str">
            <v>FLEXNETUIO_PROVINCIA</v>
          </cell>
          <cell r="V4789">
            <v>1</v>
          </cell>
          <cell r="W4789">
            <v>1</v>
          </cell>
          <cell r="X4789" t="str">
            <v>FLEXNET ECUADOR - MDELIVERY</v>
          </cell>
          <cell r="Y4789" t="str">
            <v>CALLE 28 DE JUNIO S/N Y GARCIA MORENO ENTRADA LLANO GRANDE</v>
          </cell>
        </row>
        <row r="4790">
          <cell r="A4790" t="str">
            <v>2477621</v>
          </cell>
          <cell r="B4790">
            <v>482389</v>
          </cell>
          <cell r="C4790" t="str">
            <v>2477621</v>
          </cell>
          <cell r="D4790" t="str">
            <v>MDELIVERY</v>
          </cell>
          <cell r="E4790" t="str">
            <v>DESPACHO</v>
          </cell>
          <cell r="F4790" t="str">
            <v>NORMAL</v>
          </cell>
          <cell r="G4790" t="str">
            <v>FT76087</v>
          </cell>
          <cell r="H4790">
            <v>44914</v>
          </cell>
          <cell r="I4790" t="str">
            <v>ENTREGADO</v>
          </cell>
          <cell r="J4790">
            <v>44915</v>
          </cell>
          <cell r="K4790" t="str">
            <v>RONNY XAVIER SUAREZ BERMUDEZ_RONNY XAVIER SUAREZ BERMUDEZ</v>
          </cell>
          <cell r="L4790" t="str">
            <v>AV AMERICA Y JUAN DIGUJA EDIFICIO OPAL EO2 66 PISO B4 OFICINA 408</v>
          </cell>
          <cell r="M4790" t="str">
            <v>1716511819001</v>
          </cell>
          <cell r="N4790" t="str">
            <v>0984107519</v>
          </cell>
          <cell r="O4790" t="str">
            <v/>
          </cell>
          <cell r="P4790" t="str">
            <v>QUITO</v>
          </cell>
          <cell r="Q4790" t="str">
            <v>QUITO</v>
          </cell>
          <cell r="R4790" t="str">
            <v>PICHINCHA</v>
          </cell>
          <cell r="T4790" t="str">
            <v>FLEXTRANS UIO</v>
          </cell>
          <cell r="U4790" t="str">
            <v>FLEXNETUIO_LOCAL</v>
          </cell>
          <cell r="V4790">
            <v>1</v>
          </cell>
          <cell r="W4790">
            <v>1</v>
          </cell>
          <cell r="X4790" t="str">
            <v>FLEXNET ECUADOR - MDELIVERY</v>
          </cell>
          <cell r="Y4790" t="str">
            <v>CALLE 28 DE JUNIO S/N Y GARCIA MORENO ENTRADA LLANO GRANDE</v>
          </cell>
        </row>
        <row r="4791">
          <cell r="A4791" t="str">
            <v>2477622</v>
          </cell>
          <cell r="B4791">
            <v>482390</v>
          </cell>
          <cell r="C4791" t="str">
            <v>2477622</v>
          </cell>
          <cell r="D4791" t="str">
            <v>MDELIVERY</v>
          </cell>
          <cell r="E4791" t="str">
            <v>DESPACHO</v>
          </cell>
          <cell r="F4791" t="str">
            <v>NORMAL</v>
          </cell>
          <cell r="G4791" t="str">
            <v>FT76076</v>
          </cell>
          <cell r="H4791">
            <v>44914</v>
          </cell>
          <cell r="I4791" t="str">
            <v>ENTREGADO</v>
          </cell>
          <cell r="J4791">
            <v>44915</v>
          </cell>
          <cell r="K4791" t="str">
            <v>Mayra Vanessa Guerrero Tapia Ruben Saucedo Mendoza_ASOCIACION DE TRABAJADORES PONTIFICIA UNIVERSIDAD</v>
          </cell>
          <cell r="L4791" t="str">
            <v>12 de Octubre y Veintimilla Asociacion de Trabajadores PUCE</v>
          </cell>
          <cell r="M4791" t="str">
            <v>1791297024001</v>
          </cell>
          <cell r="N4791" t="str">
            <v>0983287793 / 0983372560</v>
          </cell>
          <cell r="O4791" t="str">
            <v/>
          </cell>
          <cell r="P4791" t="str">
            <v>QUITO</v>
          </cell>
          <cell r="Q4791" t="str">
            <v>QUITO</v>
          </cell>
          <cell r="R4791" t="str">
            <v>PICHINCHA</v>
          </cell>
          <cell r="T4791" t="str">
            <v>FLEXTRANS UIO</v>
          </cell>
          <cell r="U4791" t="str">
            <v>FLEXNETUIO_LOCAL</v>
          </cell>
          <cell r="V4791">
            <v>1</v>
          </cell>
          <cell r="W4791">
            <v>1</v>
          </cell>
          <cell r="X4791" t="str">
            <v>FLEXNET ECUADOR - MDELIVERY</v>
          </cell>
          <cell r="Y4791" t="str">
            <v>CALLE 28 DE JUNIO S/N Y GARCIA MORENO ENTRADA LLANO GRANDE</v>
          </cell>
        </row>
        <row r="4792">
          <cell r="A4792" t="str">
            <v>2477637</v>
          </cell>
          <cell r="B4792">
            <v>482391</v>
          </cell>
          <cell r="C4792" t="str">
            <v>2477637</v>
          </cell>
          <cell r="D4792" t="str">
            <v>MDELIVERY</v>
          </cell>
          <cell r="E4792" t="str">
            <v>DESPACHO</v>
          </cell>
          <cell r="F4792" t="str">
            <v>NORMAL</v>
          </cell>
          <cell r="G4792" t="str">
            <v>FT76109</v>
          </cell>
          <cell r="H4792">
            <v>44914</v>
          </cell>
          <cell r="I4792" t="str">
            <v>ENTREGADO</v>
          </cell>
          <cell r="J4792">
            <v>44915</v>
          </cell>
          <cell r="K4792" t="str">
            <v xml:space="preserve">MAYRA JACOME_CONFITECA C A </v>
          </cell>
          <cell r="L4792" t="str">
            <v>PANAMERICANA SUR KM 9 Y CONDOR NAN SECTOR GUAJALO ALADO DE PETROECUADOR</v>
          </cell>
          <cell r="M4792" t="str">
            <v>1790084604001</v>
          </cell>
          <cell r="N4792" t="str">
            <v>0987282469</v>
          </cell>
          <cell r="O4792" t="str">
            <v/>
          </cell>
          <cell r="P4792" t="str">
            <v>QUITO</v>
          </cell>
          <cell r="Q4792" t="str">
            <v>QUITO</v>
          </cell>
          <cell r="R4792" t="str">
            <v>PICHINCHA</v>
          </cell>
          <cell r="T4792" t="str">
            <v>FLEXTRANS UIO</v>
          </cell>
          <cell r="U4792" t="str">
            <v>FLEXNETUIO_LOCAL</v>
          </cell>
          <cell r="V4792">
            <v>1</v>
          </cell>
          <cell r="W4792">
            <v>1</v>
          </cell>
          <cell r="X4792" t="str">
            <v>FLEXNET ECUADOR - MDELIVERY</v>
          </cell>
          <cell r="Y4792" t="str">
            <v>CALLE 28 DE JUNIO S/N Y GARCIA MORENO ENTRADA LLANO GRANDE</v>
          </cell>
        </row>
        <row r="4793">
          <cell r="A4793" t="str">
            <v>2477667</v>
          </cell>
          <cell r="B4793">
            <v>482392</v>
          </cell>
          <cell r="C4793" t="str">
            <v>2477667</v>
          </cell>
          <cell r="D4793" t="str">
            <v>MDELIVERY</v>
          </cell>
          <cell r="E4793" t="str">
            <v>DESPACHO</v>
          </cell>
          <cell r="F4793" t="str">
            <v>NORMAL</v>
          </cell>
          <cell r="G4793" t="str">
            <v>FT76088</v>
          </cell>
          <cell r="H4793">
            <v>44914</v>
          </cell>
          <cell r="I4793" t="str">
            <v>ENTREGADO</v>
          </cell>
          <cell r="J4793">
            <v>44915</v>
          </cell>
          <cell r="K4793" t="str">
            <v>Edgar Jaramillo_BAKER HUGHES SERVICES INTERNATIONAL S A S</v>
          </cell>
          <cell r="L4793" t="str">
            <v>Autopista Cordova Galarza km 1 Junto a Gasolinera Primax Baker Hughes</v>
          </cell>
          <cell r="M4793" t="str">
            <v>1791362217001</v>
          </cell>
          <cell r="N4793" t="str">
            <v>0992520213</v>
          </cell>
          <cell r="O4793" t="str">
            <v/>
          </cell>
          <cell r="P4793" t="str">
            <v>QUITO</v>
          </cell>
          <cell r="Q4793" t="str">
            <v>QUITO</v>
          </cell>
          <cell r="R4793" t="str">
            <v>PICHINCHA</v>
          </cell>
          <cell r="T4793" t="str">
            <v>FLEXTRANS UIO</v>
          </cell>
          <cell r="U4793" t="str">
            <v>FLEXNETUIO_LOCAL</v>
          </cell>
          <cell r="V4793">
            <v>1</v>
          </cell>
          <cell r="W4793">
            <v>1</v>
          </cell>
          <cell r="X4793" t="str">
            <v>FLEXNET ECUADOR - MDELIVERY</v>
          </cell>
          <cell r="Y4793" t="str">
            <v>CALLE 28 DE JUNIO S/N Y GARCIA MORENO ENTRADA LLANO GRANDE</v>
          </cell>
        </row>
        <row r="4794">
          <cell r="A4794" t="str">
            <v>2477677</v>
          </cell>
          <cell r="B4794">
            <v>482393</v>
          </cell>
          <cell r="C4794" t="str">
            <v>2477677</v>
          </cell>
          <cell r="D4794" t="str">
            <v>MDELIVERY</v>
          </cell>
          <cell r="E4794" t="str">
            <v>DESPACHO</v>
          </cell>
          <cell r="F4794" t="str">
            <v>NORMAL</v>
          </cell>
          <cell r="G4794" t="str">
            <v>FT76075</v>
          </cell>
          <cell r="H4794">
            <v>44914</v>
          </cell>
          <cell r="I4794" t="str">
            <v>ENTREGADO</v>
          </cell>
          <cell r="J4794">
            <v>44915</v>
          </cell>
          <cell r="K4794" t="str">
            <v>Gabriela Tuarez_PICHINCHA SISTEMAS ACOVI CA</v>
          </cell>
          <cell r="L4794" t="str">
            <v>Bogota OE 1 33 y Av 10 de Agosto Primer Piso</v>
          </cell>
          <cell r="M4794" t="str">
            <v>1790753913001</v>
          </cell>
          <cell r="N4794" t="str">
            <v>0962799300</v>
          </cell>
          <cell r="O4794" t="str">
            <v/>
          </cell>
          <cell r="P4794" t="str">
            <v>QUITO</v>
          </cell>
          <cell r="Q4794" t="str">
            <v>QUITO</v>
          </cell>
          <cell r="R4794" t="str">
            <v>PICHINCHA</v>
          </cell>
          <cell r="T4794" t="str">
            <v>FLEXTRANS UIO</v>
          </cell>
          <cell r="U4794" t="str">
            <v>FLEXNETUIO_LOCAL</v>
          </cell>
          <cell r="V4794">
            <v>1</v>
          </cell>
          <cell r="W4794">
            <v>1</v>
          </cell>
          <cell r="X4794" t="str">
            <v>FLEXNET ECUADOR - MDELIVERY</v>
          </cell>
          <cell r="Y4794" t="str">
            <v>CALLE 28 DE JUNIO S/N Y GARCIA MORENO ENTRADA LLANO GRANDE</v>
          </cell>
        </row>
        <row r="4795">
          <cell r="A4795" t="str">
            <v>2477691</v>
          </cell>
          <cell r="B4795">
            <v>482394</v>
          </cell>
          <cell r="C4795" t="str">
            <v>2477691</v>
          </cell>
          <cell r="D4795" t="str">
            <v>MDELIVERY</v>
          </cell>
          <cell r="E4795" t="str">
            <v>DESPACHO</v>
          </cell>
          <cell r="F4795" t="str">
            <v>NORMAL</v>
          </cell>
          <cell r="G4795" t="str">
            <v>FT76067</v>
          </cell>
          <cell r="H4795">
            <v>44914</v>
          </cell>
          <cell r="I4795" t="str">
            <v>ENTREGADO</v>
          </cell>
          <cell r="J4795">
            <v>44915</v>
          </cell>
          <cell r="K4795" t="str">
            <v xml:space="preserve">FANNY REVELO LEYDI MONTE_MEGADATOS S A </v>
          </cell>
          <cell r="L4795" t="str">
            <v>NuNez de Vela E3 13 y Atahualpa Ed Torre del puente 3er piso Quito solo estan en oficina hasta 3 30pm</v>
          </cell>
          <cell r="M4795" t="str">
            <v>1791287541001</v>
          </cell>
          <cell r="N4795" t="str">
            <v>0984498818 / 0995456281</v>
          </cell>
          <cell r="O4795" t="str">
            <v/>
          </cell>
          <cell r="P4795" t="str">
            <v>QUITO</v>
          </cell>
          <cell r="Q4795" t="str">
            <v>QUITO</v>
          </cell>
          <cell r="R4795" t="str">
            <v>PICHINCHA</v>
          </cell>
          <cell r="T4795" t="str">
            <v>FLEXTRANS UIO</v>
          </cell>
          <cell r="U4795" t="str">
            <v>FLEXNETUIO_LOCAL</v>
          </cell>
          <cell r="V4795">
            <v>1</v>
          </cell>
          <cell r="W4795">
            <v>1</v>
          </cell>
          <cell r="X4795" t="str">
            <v>FLEXNET ECUADOR - MDELIVERY</v>
          </cell>
          <cell r="Y4795" t="str">
            <v>CALLE 28 DE JUNIO S/N Y GARCIA MORENO ENTRADA LLANO GRANDE</v>
          </cell>
        </row>
        <row r="4796">
          <cell r="A4796" t="str">
            <v>2477730</v>
          </cell>
          <cell r="B4796">
            <v>482395</v>
          </cell>
          <cell r="C4796" t="str">
            <v>2477730</v>
          </cell>
          <cell r="D4796" t="str">
            <v>MDELIVERY</v>
          </cell>
          <cell r="E4796" t="str">
            <v>DESPACHO</v>
          </cell>
          <cell r="F4796" t="str">
            <v>NORMAL</v>
          </cell>
          <cell r="G4796" t="str">
            <v>FT76094</v>
          </cell>
          <cell r="H4796">
            <v>44914</v>
          </cell>
          <cell r="I4796" t="str">
            <v>ENTREGADO</v>
          </cell>
          <cell r="J4796">
            <v>44915</v>
          </cell>
          <cell r="K4796" t="str">
            <v>CRISTIAN PAREDES_ BANCO PICHINCHA CA</v>
          </cell>
          <cell r="L4796" t="str">
            <v>Amazonas y Pereira Matriz Banco Pichincha Av Piso 7</v>
          </cell>
          <cell r="M4796" t="str">
            <v>1790010937001</v>
          </cell>
          <cell r="N4796" t="str">
            <v>0999059226</v>
          </cell>
          <cell r="O4796" t="str">
            <v/>
          </cell>
          <cell r="P4796" t="str">
            <v>QUITO</v>
          </cell>
          <cell r="Q4796" t="str">
            <v>QUITO</v>
          </cell>
          <cell r="R4796" t="str">
            <v>PICHINCHA</v>
          </cell>
          <cell r="T4796" t="str">
            <v>FLEXTRANS UIO</v>
          </cell>
          <cell r="U4796" t="str">
            <v>FLEXNETUIO_LOCAL</v>
          </cell>
          <cell r="V4796">
            <v>1</v>
          </cell>
          <cell r="W4796">
            <v>1</v>
          </cell>
          <cell r="X4796" t="str">
            <v>FLEXNET ECUADOR - MDELIVERY</v>
          </cell>
          <cell r="Y4796" t="str">
            <v>CALLE 28 DE JUNIO S/N Y GARCIA MORENO ENTRADA LLANO GRANDE</v>
          </cell>
        </row>
        <row r="4797">
          <cell r="A4797" t="str">
            <v>2477731</v>
          </cell>
          <cell r="B4797">
            <v>482396</v>
          </cell>
          <cell r="C4797" t="str">
            <v>2477731</v>
          </cell>
          <cell r="D4797" t="str">
            <v>MDELIVERY</v>
          </cell>
          <cell r="E4797" t="str">
            <v>DESPACHO</v>
          </cell>
          <cell r="F4797" t="str">
            <v>NORMAL</v>
          </cell>
          <cell r="G4797" t="str">
            <v>TF89740</v>
          </cell>
          <cell r="H4797">
            <v>44914</v>
          </cell>
          <cell r="I4797" t="str">
            <v>ENTREGADO</v>
          </cell>
          <cell r="J4797">
            <v>44915</v>
          </cell>
          <cell r="K4797" t="str">
            <v>REYES AYALA MARIO ENRIQUE ARACELY GONZALEZ_REYES AYALA MARIO ENRIQUE</v>
          </cell>
          <cell r="L4797" t="str">
            <v>en la 21 y Cristobal Colon a la orilla del estero salado entrando por la 25 hay una tienda color verde entrar por el callejon hay dos villa la una villa color blanca con rayas amarillas con tres arcos</v>
          </cell>
          <cell r="M4797" t="str">
            <v>0911846947001</v>
          </cell>
          <cell r="N4797" t="str">
            <v>0992006405/0990705448</v>
          </cell>
          <cell r="O4797" t="str">
            <v/>
          </cell>
          <cell r="P4797" t="str">
            <v>GUAYAQUIL</v>
          </cell>
          <cell r="Q4797" t="str">
            <v>GUAYAQUIL</v>
          </cell>
          <cell r="R4797" t="str">
            <v>GUAYAS</v>
          </cell>
          <cell r="T4797" t="str">
            <v>FLEXTRANS</v>
          </cell>
          <cell r="U4797" t="str">
            <v>FLEXNETUIO_GYE</v>
          </cell>
          <cell r="V4797">
            <v>1</v>
          </cell>
          <cell r="W4797">
            <v>1</v>
          </cell>
          <cell r="X4797" t="str">
            <v>FLEXNET ECUADOR - MDELIVERY</v>
          </cell>
          <cell r="Y4797" t="str">
            <v>CALLE 28 DE JUNIO S/N Y GARCIA MORENO ENTRADA LLANO GRANDE</v>
          </cell>
        </row>
        <row r="4798">
          <cell r="A4798" t="str">
            <v>2477732</v>
          </cell>
          <cell r="B4798">
            <v>482397</v>
          </cell>
          <cell r="C4798" t="str">
            <v>2477732</v>
          </cell>
          <cell r="D4798" t="str">
            <v>MDELIVERY</v>
          </cell>
          <cell r="E4798" t="str">
            <v>DESPACHO</v>
          </cell>
          <cell r="F4798" t="str">
            <v>NORMAL</v>
          </cell>
          <cell r="G4798" t="str">
            <v>031080002477732</v>
          </cell>
          <cell r="H4798">
            <v>44914</v>
          </cell>
          <cell r="I4798" t="str">
            <v>ENTREGADO</v>
          </cell>
          <cell r="J4798">
            <v>44916</v>
          </cell>
          <cell r="K4798" t="str">
            <v>SHIRLEY EMILY RAMOS JOZA_SHIRLEY EMILY RAMOS JOZA</v>
          </cell>
          <cell r="L4798" t="str">
            <v>AV 108 CALLE 121 REDONDEL EL PARAISO ALMACEN EL BODEGON EN MANTA</v>
          </cell>
          <cell r="M4798" t="str">
            <v>1313363762001</v>
          </cell>
          <cell r="N4798" t="str">
            <v>0991607909</v>
          </cell>
          <cell r="O4798" t="str">
            <v/>
          </cell>
          <cell r="P4798" t="str">
            <v>MANTA</v>
          </cell>
          <cell r="Q4798" t="str">
            <v>MANTA</v>
          </cell>
          <cell r="R4798" t="str">
            <v>MANABI</v>
          </cell>
          <cell r="T4798" t="str">
            <v>TRAMACO</v>
          </cell>
          <cell r="U4798" t="str">
            <v>FLEXNETUIO_PROVINCIA</v>
          </cell>
          <cell r="V4798">
            <v>1</v>
          </cell>
          <cell r="W4798">
            <v>1</v>
          </cell>
          <cell r="X4798" t="str">
            <v>FLEXNET ECUADOR - MDELIVERY</v>
          </cell>
          <cell r="Y4798" t="str">
            <v>CALLE 28 DE JUNIO S/N Y GARCIA MORENO ENTRADA LLANO GRANDE</v>
          </cell>
        </row>
        <row r="4799">
          <cell r="A4799" t="str">
            <v>53011</v>
          </cell>
          <cell r="B4799">
            <v>482386</v>
          </cell>
          <cell r="C4799" t="str">
            <v>53011</v>
          </cell>
          <cell r="D4799" t="str">
            <v>DEGSO</v>
          </cell>
          <cell r="E4799" t="str">
            <v>DESPACHO</v>
          </cell>
          <cell r="F4799" t="str">
            <v>NORMAL</v>
          </cell>
          <cell r="G4799" t="str">
            <v>FT76035</v>
          </cell>
          <cell r="H4799">
            <v>44914</v>
          </cell>
          <cell r="I4799" t="str">
            <v>ENTREGADO</v>
          </cell>
          <cell r="J4799">
            <v>44915</v>
          </cell>
          <cell r="K4799" t="str">
            <v>PIZZELI TEXTILES PIZZELITEX S.A.</v>
          </cell>
          <cell r="L4799" t="str">
            <v>EMPRESA PIZZELI TERXTILES PONTEVEDRA E13-33 Y VALLADOLID. EDIFICIO KIMANTU-CONTACTO 0984574958</v>
          </cell>
          <cell r="M4799" t="str">
            <v>#N/A</v>
          </cell>
          <cell r="N4799" t="str">
            <v>99-832-0225</v>
          </cell>
          <cell r="O4799" t="str">
            <v>99-832-0225</v>
          </cell>
          <cell r="P4799" t="str">
            <v>170301</v>
          </cell>
          <cell r="Q4799" t="str">
            <v>QUITO</v>
          </cell>
          <cell r="R4799" t="str">
            <v>PICHINCHA</v>
          </cell>
          <cell r="S4799" t="str">
            <v>QUITO</v>
          </cell>
          <cell r="T4799" t="str">
            <v>FLEXTRANS UIO</v>
          </cell>
          <cell r="U4799" t="str">
            <v>FLEXNETUIO_LOCAL</v>
          </cell>
          <cell r="V4799">
            <v>1</v>
          </cell>
          <cell r="W4799">
            <v>5.7</v>
          </cell>
          <cell r="X4799" t="str">
            <v>FLEXNET</v>
          </cell>
          <cell r="Y4799" t="str">
            <v>FLEX NET CALLE 28 DE JUNIO S/N Y GARCIA MORENO ENTRADA LLANO GRANDE</v>
          </cell>
        </row>
        <row r="4800">
          <cell r="A4800" t="str">
            <v>FTSTO00140</v>
          </cell>
          <cell r="B4800">
            <v>482382</v>
          </cell>
          <cell r="C4800" t="str">
            <v>FTSTO00140</v>
          </cell>
          <cell r="D4800" t="str">
            <v>CONECEL_DOCUMENTOS</v>
          </cell>
          <cell r="E4800" t="str">
            <v>DESPACHO</v>
          </cell>
          <cell r="G4800" t="str">
            <v>031002004116696</v>
          </cell>
          <cell r="H4800">
            <v>44914</v>
          </cell>
          <cell r="I4800" t="str">
            <v>ENTREGADO</v>
          </cell>
          <cell r="J4800">
            <v>44915</v>
          </cell>
          <cell r="K4800" t="str">
            <v>FERNANDA SABANO</v>
          </cell>
          <cell r="L4800" t="str">
            <v>RETIRA AGENCIA TRAMACO STO DOMINGO VIA QUEVEDO</v>
          </cell>
          <cell r="P4800" t="str">
            <v>230101</v>
          </cell>
          <cell r="Q4800" t="str">
            <v>SANTO DOMINGO</v>
          </cell>
          <cell r="R4800" t="str">
            <v>SANTO DOMINGO DE LOS TSACHILAS</v>
          </cell>
          <cell r="S4800" t="str">
            <v>SANTO DOMINGO DE LOS COLORADOS</v>
          </cell>
          <cell r="T4800" t="str">
            <v>TRAMACO</v>
          </cell>
          <cell r="U4800" t="str">
            <v>FLEXNETUIO_PROVINCIA</v>
          </cell>
          <cell r="V4800">
            <v>1</v>
          </cell>
          <cell r="X4800" t="str">
            <v>FLEXNET</v>
          </cell>
        </row>
        <row r="4801">
          <cell r="A4801" t="str">
            <v>4743060</v>
          </cell>
          <cell r="B4801">
            <v>482369</v>
          </cell>
          <cell r="C4801" t="str">
            <v>4743060</v>
          </cell>
          <cell r="D4801" t="str">
            <v>MDELIVERY</v>
          </cell>
          <cell r="E4801" t="str">
            <v>DESPACHO</v>
          </cell>
          <cell r="F4801" t="str">
            <v>NORMAL</v>
          </cell>
          <cell r="G4801" t="str">
            <v>FT76093</v>
          </cell>
          <cell r="H4801">
            <v>44914</v>
          </cell>
          <cell r="I4801" t="str">
            <v>ENTREGADO</v>
          </cell>
          <cell r="J4801">
            <v>44915</v>
          </cell>
          <cell r="K4801" t="str">
            <v>Andres Guillermo Cevallos Villalba</v>
          </cell>
          <cell r="L4801" t="str">
            <v>INIAQUITO AV AMAZONAS SN CALLE ALFONSO PEREIRA</v>
          </cell>
          <cell r="M4801" t="str">
            <v>1710519974</v>
          </cell>
          <cell r="N4801" t="str">
            <v>0998023203</v>
          </cell>
          <cell r="O4801" t="str">
            <v/>
          </cell>
          <cell r="P4801" t="str">
            <v>170506</v>
          </cell>
          <cell r="Q4801" t="str">
            <v>QUITO</v>
          </cell>
          <cell r="R4801" t="str">
            <v>PICHINCHA</v>
          </cell>
          <cell r="S4801" t="str">
            <v>QUITO</v>
          </cell>
          <cell r="T4801" t="str">
            <v>FLEXTRANS UIO</v>
          </cell>
          <cell r="U4801" t="str">
            <v>FLEXNETUIO_LOCAL</v>
          </cell>
          <cell r="V4801">
            <v>1</v>
          </cell>
          <cell r="W4801">
            <v>1</v>
          </cell>
          <cell r="X4801" t="str">
            <v>FLEXNET ECUADOR - MDELIVERY</v>
          </cell>
          <cell r="Y4801" t="str">
            <v>CALLE 28 DE JUNIO S/N Y GARCIA MORENO ENTRADA LLANO GRANDE</v>
          </cell>
        </row>
        <row r="4802">
          <cell r="A4802" t="str">
            <v>4743135</v>
          </cell>
          <cell r="B4802">
            <v>482370</v>
          </cell>
          <cell r="C4802" t="str">
            <v>4743135</v>
          </cell>
          <cell r="D4802" t="str">
            <v>MDELIVERY</v>
          </cell>
          <cell r="E4802" t="str">
            <v>DESPACHO</v>
          </cell>
          <cell r="F4802" t="str">
            <v>NORMAL</v>
          </cell>
          <cell r="G4802" t="str">
            <v>IC3946</v>
          </cell>
          <cell r="H4802">
            <v>44914</v>
          </cell>
          <cell r="I4802" t="str">
            <v>ENTREGADO</v>
          </cell>
          <cell r="J4802">
            <v>44915</v>
          </cell>
          <cell r="K4802" t="str">
            <v>Fernanda Gabriela Aviles Cedeno</v>
          </cell>
          <cell r="L4802" t="str">
            <v>SAN BLAS CALLE TOMAS ORDONIEZ 7 45 CALLE PRESIDENTE CORDOVA</v>
          </cell>
          <cell r="M4802" t="str">
            <v>1715603054</v>
          </cell>
          <cell r="N4802" t="str">
            <v>0979031412</v>
          </cell>
          <cell r="O4802" t="str">
            <v/>
          </cell>
          <cell r="P4802" t="str">
            <v>010101</v>
          </cell>
          <cell r="Q4802" t="str">
            <v>CUENCA</v>
          </cell>
          <cell r="R4802" t="str">
            <v>AZUAY</v>
          </cell>
          <cell r="S4802" t="str">
            <v>CUENCA</v>
          </cell>
          <cell r="T4802" t="str">
            <v>ITSACOURIER</v>
          </cell>
          <cell r="U4802" t="str">
            <v>FLEXNETUIO_PROVINCIA</v>
          </cell>
          <cell r="V4802">
            <v>1</v>
          </cell>
          <cell r="W4802">
            <v>1</v>
          </cell>
          <cell r="X4802" t="str">
            <v>FLEXNET ECUADOR - MDELIVERY</v>
          </cell>
          <cell r="Y4802" t="str">
            <v>CALLE 28 DE JUNIO S/N Y GARCIA MORENO ENTRADA LLANO GRANDE</v>
          </cell>
        </row>
        <row r="4803">
          <cell r="A4803" t="str">
            <v>4743154</v>
          </cell>
          <cell r="B4803">
            <v>482371</v>
          </cell>
          <cell r="C4803" t="str">
            <v>4743154</v>
          </cell>
          <cell r="D4803" t="str">
            <v>MDELIVERY</v>
          </cell>
          <cell r="E4803" t="str">
            <v>DESPACHO</v>
          </cell>
          <cell r="F4803" t="str">
            <v>NORMAL</v>
          </cell>
          <cell r="G4803" t="str">
            <v>FT76098</v>
          </cell>
          <cell r="H4803">
            <v>44914</v>
          </cell>
          <cell r="I4803" t="str">
            <v>ENTREGADO</v>
          </cell>
          <cell r="J4803">
            <v>44918</v>
          </cell>
          <cell r="K4803" t="str">
            <v>MARCELO RAFAEL RUBIO RUIZ</v>
          </cell>
          <cell r="L4803" t="str">
            <v>SANGOLQUI  AV MARIANA DE JESUS  CASA 41 CALLE PANZALEOS</v>
          </cell>
          <cell r="M4803" t="str">
            <v>1709886327</v>
          </cell>
          <cell r="N4803" t="str">
            <v>0999445222</v>
          </cell>
          <cell r="O4803" t="str">
            <v>0999445222</v>
          </cell>
          <cell r="P4803" t="str">
            <v>171101</v>
          </cell>
          <cell r="Q4803" t="str">
            <v>RUMIÑAHUI</v>
          </cell>
          <cell r="R4803" t="str">
            <v>PICHINCHA</v>
          </cell>
          <cell r="S4803" t="str">
            <v>SANGOLQUI</v>
          </cell>
          <cell r="T4803" t="str">
            <v>FLEXTRANS UIO</v>
          </cell>
          <cell r="U4803" t="str">
            <v>FLEXNETUIO_LOCAL</v>
          </cell>
          <cell r="V4803">
            <v>1</v>
          </cell>
          <cell r="W4803">
            <v>1</v>
          </cell>
          <cell r="X4803" t="str">
            <v>FLEXNET ECUADOR - MDELIVERY</v>
          </cell>
          <cell r="Y4803" t="str">
            <v>CALLE 28 DE JUNIO S/N Y GARCIA MORENO ENTRADA LLANO GRANDE</v>
          </cell>
        </row>
        <row r="4804">
          <cell r="A4804" t="str">
            <v>4743156</v>
          </cell>
          <cell r="B4804">
            <v>482372</v>
          </cell>
          <cell r="C4804" t="str">
            <v>4743156</v>
          </cell>
          <cell r="D4804" t="str">
            <v>MDELIVERY</v>
          </cell>
          <cell r="E4804" t="str">
            <v>DESPACHO</v>
          </cell>
          <cell r="F4804" t="str">
            <v>DERIVADO PICK UP</v>
          </cell>
          <cell r="G4804" t="str">
            <v>031080004743156</v>
          </cell>
          <cell r="H4804">
            <v>44914</v>
          </cell>
          <cell r="I4804" t="str">
            <v>ENTREGADO</v>
          </cell>
          <cell r="J4804">
            <v>44917</v>
          </cell>
          <cell r="K4804" t="str">
            <v>NESTOR EMANUEL AMPAM SANDO</v>
          </cell>
          <cell r="L4804" t="str">
            <v>OFICINA TRAMACO QUITO CUMBAYA</v>
          </cell>
          <cell r="M4804" t="str">
            <v>1400743892</v>
          </cell>
          <cell r="N4804" t="str">
            <v>0992267653</v>
          </cell>
          <cell r="O4804" t="str">
            <v>0992267653</v>
          </cell>
          <cell r="P4804" t="str">
            <v>QUITO</v>
          </cell>
          <cell r="Q4804" t="str">
            <v>QUITO</v>
          </cell>
          <cell r="R4804" t="str">
            <v>PICHINCHA</v>
          </cell>
          <cell r="T4804" t="str">
            <v>TRAMACO</v>
          </cell>
          <cell r="U4804" t="str">
            <v>FLEXNETUIO_LOCAL</v>
          </cell>
          <cell r="V4804">
            <v>1</v>
          </cell>
          <cell r="W4804">
            <v>1</v>
          </cell>
          <cell r="X4804" t="str">
            <v>FLEXNET ECUADOR - MDELIVERY</v>
          </cell>
          <cell r="Y4804" t="str">
            <v>CALLE 28 DE JUNIO S/N Y GARCIA MORENO ENTRADA LLANO GRANDE</v>
          </cell>
        </row>
        <row r="4805">
          <cell r="A4805" t="str">
            <v>4743184</v>
          </cell>
          <cell r="B4805">
            <v>482373</v>
          </cell>
          <cell r="C4805" t="str">
            <v>4743184</v>
          </cell>
          <cell r="D4805" t="str">
            <v>MDELIVERY</v>
          </cell>
          <cell r="E4805" t="str">
            <v>DESPACHO</v>
          </cell>
          <cell r="F4805" t="str">
            <v>NORMAL</v>
          </cell>
          <cell r="G4805" t="str">
            <v>TF89735</v>
          </cell>
          <cell r="H4805">
            <v>44914</v>
          </cell>
          <cell r="I4805" t="str">
            <v>ENTREGADO</v>
          </cell>
          <cell r="J4805">
            <v>44915</v>
          </cell>
          <cell r="K4805" t="str">
            <v>JHONATAN JAIR NOGALES RODRIGUEZ</v>
          </cell>
          <cell r="L4805" t="str">
            <v>TARQUI FLORIDA NORTE AV EDUARDO SOLA FRANCO SN Y PSJE 41A NO</v>
          </cell>
          <cell r="M4805" t="str">
            <v>1206506436</v>
          </cell>
          <cell r="N4805" t="str">
            <v>0939803230</v>
          </cell>
          <cell r="O4805" t="str">
            <v>0939803230</v>
          </cell>
          <cell r="P4805" t="str">
            <v>090605</v>
          </cell>
          <cell r="Q4805" t="str">
            <v>GUAYAQUIL</v>
          </cell>
          <cell r="R4805" t="str">
            <v>GUAYAS</v>
          </cell>
          <cell r="S4805" t="str">
            <v>GUAYAQUIL</v>
          </cell>
          <cell r="T4805" t="str">
            <v>FLEXTRANS</v>
          </cell>
          <cell r="U4805" t="str">
            <v>FLEXNETUIO_GYE</v>
          </cell>
          <cell r="V4805">
            <v>1</v>
          </cell>
          <cell r="W4805">
            <v>1</v>
          </cell>
          <cell r="X4805" t="str">
            <v>FLEXNET ECUADOR - MDELIVERY</v>
          </cell>
          <cell r="Y4805" t="str">
            <v>CALLE 28 DE JUNIO S/N Y GARCIA MORENO ENTRADA LLANO GRANDE</v>
          </cell>
        </row>
        <row r="4806">
          <cell r="A4806" t="str">
            <v>4743201</v>
          </cell>
          <cell r="B4806">
            <v>482374</v>
          </cell>
          <cell r="C4806" t="str">
            <v>4743201</v>
          </cell>
          <cell r="D4806" t="str">
            <v>MDELIVERY</v>
          </cell>
          <cell r="E4806" t="str">
            <v>DESPACHO</v>
          </cell>
          <cell r="F4806" t="str">
            <v>NORMAL</v>
          </cell>
          <cell r="G4806" t="str">
            <v>031080004743201</v>
          </cell>
          <cell r="H4806">
            <v>44914</v>
          </cell>
          <cell r="I4806" t="str">
            <v>ENTREGADO</v>
          </cell>
          <cell r="J4806">
            <v>44915</v>
          </cell>
          <cell r="K4806" t="str">
            <v>Julia Carina Quishpe Padilla</v>
          </cell>
          <cell r="L4806" t="str">
            <v>LIZARZABURU CALLE DIEGO RODRIGUEZ SN Y CALLE B</v>
          </cell>
          <cell r="M4806" t="str">
            <v>0604408377</v>
          </cell>
          <cell r="N4806" t="str">
            <v>0984421067</v>
          </cell>
          <cell r="O4806" t="str">
            <v>0984421067</v>
          </cell>
          <cell r="P4806" t="str">
            <v>060105</v>
          </cell>
          <cell r="Q4806" t="str">
            <v>RIOBAMBA</v>
          </cell>
          <cell r="R4806" t="str">
            <v>CHIMBORAZO</v>
          </cell>
          <cell r="S4806" t="str">
            <v>RIOBAMBA - SAN VICENTE</v>
          </cell>
          <cell r="T4806" t="str">
            <v>TRAMACO</v>
          </cell>
          <cell r="U4806" t="str">
            <v>FLEXNETUIO_PROVINCIA</v>
          </cell>
          <cell r="V4806">
            <v>1</v>
          </cell>
          <cell r="W4806">
            <v>1</v>
          </cell>
          <cell r="X4806" t="str">
            <v>FLEXNET ECUADOR - MDELIVERY</v>
          </cell>
          <cell r="Y4806" t="str">
            <v>CALLE 28 DE JUNIO S/N Y GARCIA MORENO ENTRADA LLANO GRANDE</v>
          </cell>
        </row>
        <row r="4807">
          <cell r="A4807" t="str">
            <v>4743244</v>
          </cell>
          <cell r="B4807">
            <v>482375</v>
          </cell>
          <cell r="C4807" t="str">
            <v>4743244</v>
          </cell>
          <cell r="D4807" t="str">
            <v>MDELIVERY</v>
          </cell>
          <cell r="E4807" t="str">
            <v>DESPACHO</v>
          </cell>
          <cell r="F4807" t="str">
            <v>NORMAL</v>
          </cell>
          <cell r="G4807" t="str">
            <v>031080004743244</v>
          </cell>
          <cell r="H4807">
            <v>44914</v>
          </cell>
          <cell r="I4807" t="str">
            <v>ENTREGADO</v>
          </cell>
          <cell r="J4807">
            <v>44916</v>
          </cell>
          <cell r="K4807" t="str">
            <v>GEOMAYRA MARITZA VIVAR CASSOLA</v>
          </cell>
          <cell r="L4807" t="str">
            <v>LA AURORA AV LEON FEBRES CORDERO RIBADENEYRA MZ 1 VILLA 13</v>
          </cell>
          <cell r="M4807" t="str">
            <v>0924369911</v>
          </cell>
          <cell r="N4807" t="str">
            <v>0993325828</v>
          </cell>
          <cell r="P4807" t="str">
            <v>091901</v>
          </cell>
          <cell r="Q4807" t="str">
            <v>DAULE</v>
          </cell>
          <cell r="R4807" t="str">
            <v>GUAYAS</v>
          </cell>
          <cell r="S4807" t="str">
            <v>DAULE</v>
          </cell>
          <cell r="T4807" t="str">
            <v>TRAMACO</v>
          </cell>
          <cell r="V4807">
            <v>1</v>
          </cell>
          <cell r="W4807">
            <v>1</v>
          </cell>
          <cell r="X4807" t="str">
            <v>FLEXNET ECUADOR - MDELIVERY</v>
          </cell>
          <cell r="Y4807" t="str">
            <v>CALLE 28 DE JUNIO S/N Y GARCIA MORENO ENTRADA LLANO GRANDE</v>
          </cell>
        </row>
        <row r="4808">
          <cell r="A4808" t="str">
            <v>4743249</v>
          </cell>
          <cell r="B4808">
            <v>482376</v>
          </cell>
          <cell r="C4808" t="str">
            <v>4743249</v>
          </cell>
          <cell r="D4808" t="str">
            <v>MDELIVERY</v>
          </cell>
          <cell r="E4808" t="str">
            <v>DESPACHO</v>
          </cell>
          <cell r="F4808" t="str">
            <v>NORMAL</v>
          </cell>
          <cell r="G4808" t="str">
            <v>FT76106</v>
          </cell>
          <cell r="H4808">
            <v>44914</v>
          </cell>
          <cell r="I4808" t="str">
            <v>ENTREGADO</v>
          </cell>
          <cell r="J4808">
            <v>44917</v>
          </cell>
          <cell r="K4808" t="str">
            <v>JORGE ARMANDO PULUPA GUANOTUNA</v>
          </cell>
          <cell r="L4808" t="str">
            <v>CHILLOGALLO CALLE MOTE DE LOS OLIVOS  S10 CALLE SHAGLI</v>
          </cell>
          <cell r="M4808" t="str">
            <v>1717989121</v>
          </cell>
          <cell r="N4808" t="str">
            <v>0983468734</v>
          </cell>
          <cell r="O4808" t="str">
            <v>0983468734</v>
          </cell>
          <cell r="P4808" t="str">
            <v>170607</v>
          </cell>
          <cell r="Q4808" t="str">
            <v>QUITO</v>
          </cell>
          <cell r="R4808" t="str">
            <v>PICHINCHA</v>
          </cell>
          <cell r="S4808" t="str">
            <v>QUITO</v>
          </cell>
          <cell r="T4808" t="str">
            <v>FLEXTRANS UIO</v>
          </cell>
          <cell r="U4808" t="str">
            <v>FLEXNETUIO_LOCAL</v>
          </cell>
          <cell r="V4808">
            <v>1</v>
          </cell>
          <cell r="W4808">
            <v>1</v>
          </cell>
          <cell r="X4808" t="str">
            <v>FLEXNET ECUADOR - MDELIVERY</v>
          </cell>
          <cell r="Y4808" t="str">
            <v>CALLE 28 DE JUNIO S/N Y GARCIA MORENO ENTRADA LLANO GRANDE</v>
          </cell>
        </row>
        <row r="4809">
          <cell r="A4809" t="str">
            <v>4743256</v>
          </cell>
          <cell r="B4809">
            <v>482377</v>
          </cell>
          <cell r="C4809" t="str">
            <v>4743256</v>
          </cell>
          <cell r="D4809" t="str">
            <v>MDELIVERY</v>
          </cell>
          <cell r="E4809" t="str">
            <v>DESPACHO</v>
          </cell>
          <cell r="F4809" t="str">
            <v>NORMAL</v>
          </cell>
          <cell r="G4809" t="str">
            <v>FT76101</v>
          </cell>
          <cell r="H4809">
            <v>44914</v>
          </cell>
          <cell r="I4809" t="str">
            <v>ENTREGADO</v>
          </cell>
          <cell r="J4809">
            <v>44915</v>
          </cell>
          <cell r="K4809" t="str">
            <v>Kevin Daniel Torres Narvaez</v>
          </cell>
          <cell r="L4809" t="str">
            <v>SANGOLQUI CALLE ESPANIA  10 60 CALLE ALTAR</v>
          </cell>
          <cell r="M4809" t="str">
            <v>1726287103</v>
          </cell>
          <cell r="N4809" t="str">
            <v>0969088607</v>
          </cell>
          <cell r="O4809" t="str">
            <v>0969088607</v>
          </cell>
          <cell r="P4809" t="str">
            <v>171103</v>
          </cell>
          <cell r="Q4809" t="str">
            <v>RUMIÑAHUI</v>
          </cell>
          <cell r="R4809" t="str">
            <v>PICHINCHA</v>
          </cell>
          <cell r="S4809" t="str">
            <v>SANGOLQUI</v>
          </cell>
          <cell r="T4809" t="str">
            <v>FLEXTRANS UIO</v>
          </cell>
          <cell r="U4809" t="str">
            <v>FLEXNETUIO_LOCAL</v>
          </cell>
          <cell r="V4809">
            <v>1</v>
          </cell>
          <cell r="W4809">
            <v>1</v>
          </cell>
          <cell r="X4809" t="str">
            <v>FLEXNET ECUADOR - MDELIVERY</v>
          </cell>
          <cell r="Y4809" t="str">
            <v>CALLE 28 DE JUNIO S/N Y GARCIA MORENO ENTRADA LLANO GRANDE</v>
          </cell>
        </row>
        <row r="4810">
          <cell r="A4810" t="str">
            <v>4743271</v>
          </cell>
          <cell r="B4810">
            <v>482378</v>
          </cell>
          <cell r="C4810" t="str">
            <v>4743271</v>
          </cell>
          <cell r="D4810" t="str">
            <v>MDELIVERY</v>
          </cell>
          <cell r="E4810" t="str">
            <v>DESPACHO</v>
          </cell>
          <cell r="F4810" t="str">
            <v>NORMAL</v>
          </cell>
          <cell r="G4810" t="str">
            <v>031080004743271</v>
          </cell>
          <cell r="H4810">
            <v>44914</v>
          </cell>
          <cell r="I4810" t="str">
            <v>ENTREGADO</v>
          </cell>
          <cell r="J4810">
            <v>44916</v>
          </cell>
          <cell r="K4810" t="str">
            <v>GEOMAYRA MARITZA VIVAR CASSOLA</v>
          </cell>
          <cell r="L4810" t="str">
            <v>LA AURORA AV LEON FEBRES CORDERO RIBADENEYRA MZ 1 VILLA 13</v>
          </cell>
          <cell r="M4810" t="str">
            <v>0924369911</v>
          </cell>
          <cell r="N4810" t="str">
            <v>0993325828</v>
          </cell>
          <cell r="O4810" t="str">
            <v>0993325828</v>
          </cell>
          <cell r="P4810" t="str">
            <v>091901</v>
          </cell>
          <cell r="Q4810" t="str">
            <v>DAULE</v>
          </cell>
          <cell r="R4810" t="str">
            <v>GUAYAS</v>
          </cell>
          <cell r="S4810" t="str">
            <v>DAULE</v>
          </cell>
          <cell r="T4810" t="str">
            <v>TRAMACO</v>
          </cell>
          <cell r="V4810">
            <v>1</v>
          </cell>
          <cell r="W4810">
            <v>1</v>
          </cell>
          <cell r="X4810" t="str">
            <v>FLEXNET ECUADOR - MDELIVERY</v>
          </cell>
          <cell r="Y4810" t="str">
            <v>CALLE 28 DE JUNIO S/N Y GARCIA MORENO ENTRADA LLANO GRANDE</v>
          </cell>
        </row>
        <row r="4811">
          <cell r="A4811" t="str">
            <v>4743512</v>
          </cell>
          <cell r="B4811">
            <v>482379</v>
          </cell>
          <cell r="C4811" t="str">
            <v>4743512</v>
          </cell>
          <cell r="D4811" t="str">
            <v>MDELIVERY</v>
          </cell>
          <cell r="E4811" t="str">
            <v>DESPACHO</v>
          </cell>
          <cell r="F4811" t="str">
            <v>NORMAL</v>
          </cell>
          <cell r="G4811" t="str">
            <v>FT76077</v>
          </cell>
          <cell r="H4811">
            <v>44914</v>
          </cell>
          <cell r="I4811" t="str">
            <v>ENTREGADO</v>
          </cell>
          <cell r="J4811">
            <v>44915</v>
          </cell>
          <cell r="K4811" t="str">
            <v>KATYA CELENE VERA ARROYO</v>
          </cell>
          <cell r="L4811" t="str">
            <v>LLANO CHICO CALLE PSJE E1G SN Y AV CARAPUNGO</v>
          </cell>
          <cell r="M4811" t="str">
            <v>1712388675</v>
          </cell>
          <cell r="N4811" t="str">
            <v>0963220553</v>
          </cell>
          <cell r="O4811" t="str">
            <v>0963220553</v>
          </cell>
          <cell r="P4811" t="str">
            <v>170209</v>
          </cell>
          <cell r="Q4811" t="str">
            <v>QUITO</v>
          </cell>
          <cell r="R4811" t="str">
            <v>PICHINCHA</v>
          </cell>
          <cell r="S4811" t="str">
            <v>LLANO CHICO</v>
          </cell>
          <cell r="T4811" t="str">
            <v>FLEXTRANS UIO</v>
          </cell>
          <cell r="U4811" t="str">
            <v>FLEXNETUIO_LOCAL</v>
          </cell>
          <cell r="V4811">
            <v>1</v>
          </cell>
          <cell r="W4811">
            <v>1</v>
          </cell>
          <cell r="X4811" t="str">
            <v>FLEXNET ECUADOR - MDELIVERY</v>
          </cell>
          <cell r="Y4811" t="str">
            <v>CALLE 28 DE JUNIO S/N Y GARCIA MORENO ENTRADA LLANO GRANDE</v>
          </cell>
        </row>
        <row r="4812">
          <cell r="A4812" t="str">
            <v>4743581</v>
          </cell>
          <cell r="B4812">
            <v>482380</v>
          </cell>
          <cell r="C4812" t="str">
            <v>4743581</v>
          </cell>
          <cell r="D4812" t="str">
            <v>MDELIVERY</v>
          </cell>
          <cell r="E4812" t="str">
            <v>DESPACHO</v>
          </cell>
          <cell r="F4812" t="str">
            <v>NORMAL</v>
          </cell>
          <cell r="G4812" t="str">
            <v>031080004743581</v>
          </cell>
          <cell r="H4812">
            <v>44914</v>
          </cell>
          <cell r="I4812" t="str">
            <v>ENTREGADO</v>
          </cell>
          <cell r="J4812">
            <v>44915</v>
          </cell>
          <cell r="K4812" t="str">
            <v>Ayrton Lavayen</v>
          </cell>
          <cell r="L4812" t="str">
            <v>ELOY ALFARO   CDLA  BRISAS DE PROCARSA  MZ 111 SOLAR 17 CALLE 162 DELIA</v>
          </cell>
          <cell r="M4812" t="str">
            <v>0952500833</v>
          </cell>
          <cell r="N4812" t="str">
            <v>0958878800</v>
          </cell>
          <cell r="O4812" t="str">
            <v/>
          </cell>
          <cell r="P4812" t="str">
            <v>092407</v>
          </cell>
          <cell r="Q4812" t="str">
            <v>DURAN</v>
          </cell>
          <cell r="R4812" t="str">
            <v>GUAYAS</v>
          </cell>
          <cell r="S4812" t="str">
            <v>ELOY ALFARO (DURAN)</v>
          </cell>
          <cell r="T4812" t="str">
            <v>TRAMACO</v>
          </cell>
          <cell r="U4812" t="str">
            <v>FLEXNETUIO_GYE</v>
          </cell>
          <cell r="V4812">
            <v>1</v>
          </cell>
          <cell r="W4812">
            <v>1</v>
          </cell>
          <cell r="X4812" t="str">
            <v>FLEXNET ECUADOR - MDELIVERY</v>
          </cell>
          <cell r="Y4812" t="str">
            <v>CALLE 28 DE JUNIO S/N Y GARCIA MORENO ENTRADA LLANO GRANDE</v>
          </cell>
        </row>
        <row r="4813">
          <cell r="A4813" t="str">
            <v>4744738</v>
          </cell>
          <cell r="B4813">
            <v>482381</v>
          </cell>
          <cell r="C4813" t="str">
            <v>4744738</v>
          </cell>
          <cell r="D4813" t="str">
            <v>MDELIVERY</v>
          </cell>
          <cell r="E4813" t="str">
            <v>DESPACHO</v>
          </cell>
          <cell r="F4813" t="str">
            <v>NORMAL</v>
          </cell>
          <cell r="G4813" t="str">
            <v>031080004744738</v>
          </cell>
          <cell r="H4813">
            <v>44914</v>
          </cell>
          <cell r="I4813" t="str">
            <v>ENTREGADO</v>
          </cell>
          <cell r="J4813">
            <v>44916</v>
          </cell>
          <cell r="K4813" t="str">
            <v>Karla Yovannis Loor Arroyo</v>
          </cell>
          <cell r="L4813" t="str">
            <v>PASCUALES URB METROPOLIS 2 ETAPA E CALLE 28 NO MZ 1383 VILLA 11</v>
          </cell>
          <cell r="M4813" t="str">
            <v>0919569541</v>
          </cell>
          <cell r="N4813" t="str">
            <v>0939057137</v>
          </cell>
          <cell r="O4813" t="str">
            <v>0939057137</v>
          </cell>
          <cell r="P4813" t="str">
            <v>090703</v>
          </cell>
          <cell r="Q4813" t="str">
            <v>GUAYAQUIL</v>
          </cell>
          <cell r="R4813" t="str">
            <v>GUAYAS</v>
          </cell>
          <cell r="S4813" t="str">
            <v>GUAYAQUIL</v>
          </cell>
          <cell r="T4813" t="str">
            <v>TRAMACO</v>
          </cell>
          <cell r="U4813" t="str">
            <v>FLEXNETUIO_GYE</v>
          </cell>
          <cell r="V4813">
            <v>1</v>
          </cell>
          <cell r="W4813">
            <v>1</v>
          </cell>
          <cell r="X4813" t="str">
            <v>FLEXNET ECUADOR - MDELIVERY</v>
          </cell>
          <cell r="Y4813" t="str">
            <v>CALLE 28 DE JUNIO S/N Y GARCIA MORENO ENTRADA LLANO GRANDE</v>
          </cell>
        </row>
        <row r="4814">
          <cell r="A4814" t="str">
            <v>4706918</v>
          </cell>
          <cell r="B4814">
            <v>482331</v>
          </cell>
          <cell r="C4814" t="str">
            <v>4706918</v>
          </cell>
          <cell r="D4814" t="str">
            <v>MDELIVERY</v>
          </cell>
          <cell r="E4814" t="str">
            <v>DESPACHO</v>
          </cell>
          <cell r="F4814" t="str">
            <v>NORMAL</v>
          </cell>
          <cell r="G4814" t="str">
            <v>031080004706918</v>
          </cell>
          <cell r="H4814">
            <v>44914</v>
          </cell>
          <cell r="I4814" t="str">
            <v>INCIDENCIA</v>
          </cell>
          <cell r="J4814">
            <v>44923</v>
          </cell>
          <cell r="K4814" t="str">
            <v>SOTO CARAGUAY SINDY VALERIA</v>
          </cell>
          <cell r="L4814" t="str">
            <v>SAN SEBASTIAN CALLE FILIPINAS  SN CALLE GUATEMALA</v>
          </cell>
          <cell r="M4814" t="str">
            <v>1104963432</v>
          </cell>
          <cell r="N4814" t="str">
            <v>0999760398</v>
          </cell>
          <cell r="O4814" t="str">
            <v>0999760398</v>
          </cell>
          <cell r="P4814" t="str">
            <v>110101</v>
          </cell>
          <cell r="Q4814" t="str">
            <v>LOJA</v>
          </cell>
          <cell r="R4814" t="str">
            <v>LOJA</v>
          </cell>
          <cell r="S4814" t="str">
            <v>LOJA</v>
          </cell>
          <cell r="T4814" t="str">
            <v>TRAMACO</v>
          </cell>
          <cell r="U4814" t="str">
            <v>FLEXNETUIO_PROVINCIA</v>
          </cell>
          <cell r="V4814">
            <v>1</v>
          </cell>
          <cell r="W4814">
            <v>1</v>
          </cell>
          <cell r="X4814" t="str">
            <v>FLEXNET ECUADOR - MDELIVERY</v>
          </cell>
          <cell r="Y4814" t="str">
            <v>CALLE 28 DE JUNIO S/N Y GARCIA MORENO ENTRADA LLANO GRANDE</v>
          </cell>
        </row>
        <row r="4815">
          <cell r="A4815" t="str">
            <v>4714296</v>
          </cell>
          <cell r="B4815">
            <v>482332</v>
          </cell>
          <cell r="C4815" t="str">
            <v>4714296</v>
          </cell>
          <cell r="D4815" t="str">
            <v>MDELIVERY</v>
          </cell>
          <cell r="E4815" t="str">
            <v>DESPACHO</v>
          </cell>
          <cell r="F4815" t="str">
            <v>NORMAL</v>
          </cell>
          <cell r="G4815" t="str">
            <v>TF89736</v>
          </cell>
          <cell r="H4815">
            <v>44914</v>
          </cell>
          <cell r="I4815" t="str">
            <v>ENTREGADO</v>
          </cell>
          <cell r="J4815">
            <v>44916</v>
          </cell>
          <cell r="K4815" t="str">
            <v>JEFFERSON BALLESTEROS HURTADO</v>
          </cell>
          <cell r="L4815" t="str">
            <v>TARQUI  AV  JOSE MARIA EGAS  SN CALLE  GUILLERMO PAREJA</v>
          </cell>
          <cell r="M4815" t="str">
            <v>0924140031</v>
          </cell>
          <cell r="N4815" t="str">
            <v>0987555437</v>
          </cell>
          <cell r="O4815" t="str">
            <v>0972788971</v>
          </cell>
          <cell r="P4815" t="str">
            <v>090502</v>
          </cell>
          <cell r="Q4815" t="str">
            <v>GUAYAQUIL</v>
          </cell>
          <cell r="R4815" t="str">
            <v>GUAYAS</v>
          </cell>
          <cell r="S4815" t="str">
            <v>GUAYAQUIL</v>
          </cell>
          <cell r="T4815" t="str">
            <v>FLEXTRANS</v>
          </cell>
          <cell r="U4815" t="str">
            <v>FLEXNETUIO_GYE</v>
          </cell>
          <cell r="V4815">
            <v>1</v>
          </cell>
          <cell r="W4815">
            <v>1</v>
          </cell>
          <cell r="X4815" t="str">
            <v>FLEXNET ECUADOR - MDELIVERY</v>
          </cell>
          <cell r="Y4815" t="str">
            <v>CALLE 28 DE JUNIO S/N Y GARCIA MORENO ENTRADA LLANO GRANDE</v>
          </cell>
        </row>
        <row r="4816">
          <cell r="A4816" t="str">
            <v>4723986</v>
          </cell>
          <cell r="B4816">
            <v>482333</v>
          </cell>
          <cell r="C4816" t="str">
            <v>4723986</v>
          </cell>
          <cell r="D4816" t="str">
            <v>MDELIVERY</v>
          </cell>
          <cell r="E4816" t="str">
            <v>DESPACHO</v>
          </cell>
          <cell r="F4816" t="str">
            <v>DERIVADO PICK UP</v>
          </cell>
          <cell r="G4816" t="str">
            <v>031080004723986</v>
          </cell>
          <cell r="H4816">
            <v>44914</v>
          </cell>
          <cell r="I4816" t="str">
            <v>ENTREGADO</v>
          </cell>
          <cell r="J4816">
            <v>44917</v>
          </cell>
          <cell r="K4816" t="str">
            <v>ANZULES FARIAS ROLANDO SACARIAS</v>
          </cell>
          <cell r="L4816" t="str">
            <v>OFICINA TRAMACO MILAGRO</v>
          </cell>
          <cell r="M4816" t="str">
            <v>0909906950</v>
          </cell>
          <cell r="N4816" t="str">
            <v>0987301413</v>
          </cell>
          <cell r="O4816" t="str">
            <v>0987301413</v>
          </cell>
          <cell r="P4816" t="str">
            <v>MILAGRO</v>
          </cell>
          <cell r="Q4816" t="str">
            <v>MILAGRO</v>
          </cell>
          <cell r="R4816" t="str">
            <v>GUAYAS</v>
          </cell>
          <cell r="T4816" t="str">
            <v>TRAMACO</v>
          </cell>
          <cell r="U4816" t="str">
            <v>FLEXNETUIO_PROVINCIA</v>
          </cell>
          <cell r="V4816">
            <v>1</v>
          </cell>
          <cell r="W4816">
            <v>1</v>
          </cell>
          <cell r="X4816" t="str">
            <v>FLEXNET ECUADOR - MDELIVERY</v>
          </cell>
          <cell r="Y4816" t="str">
            <v>CALLE 28 DE JUNIO S/N Y GARCIA MORENO ENTRADA LLANO GRANDE</v>
          </cell>
        </row>
        <row r="4817">
          <cell r="A4817" t="str">
            <v>4730587</v>
          </cell>
          <cell r="B4817">
            <v>482334</v>
          </cell>
          <cell r="C4817" t="str">
            <v>4730587</v>
          </cell>
          <cell r="D4817" t="str">
            <v>MDELIVERY</v>
          </cell>
          <cell r="E4817" t="str">
            <v>DESPACHO</v>
          </cell>
          <cell r="F4817" t="str">
            <v>DERIVADO PICK UP</v>
          </cell>
          <cell r="G4817" t="str">
            <v>031080004730587</v>
          </cell>
          <cell r="H4817">
            <v>44914</v>
          </cell>
          <cell r="I4817" t="str">
            <v>ENTREGADO</v>
          </cell>
          <cell r="J4817">
            <v>44915</v>
          </cell>
          <cell r="K4817" t="str">
            <v>VELEZ MIRANDA JAVIER ALBERTO</v>
          </cell>
          <cell r="L4817" t="str">
            <v>OFICINA TRAMACO PORTOVIEJO</v>
          </cell>
          <cell r="M4817" t="str">
            <v>1307309391</v>
          </cell>
          <cell r="N4817" t="str">
            <v>0998265239</v>
          </cell>
          <cell r="O4817" t="str">
            <v>0998265239</v>
          </cell>
          <cell r="P4817" t="str">
            <v>PORTOVIEJO</v>
          </cell>
          <cell r="Q4817" t="str">
            <v>PORTOVIEJO</v>
          </cell>
          <cell r="R4817" t="str">
            <v>MANABI</v>
          </cell>
          <cell r="T4817" t="str">
            <v>TRAMACO</v>
          </cell>
          <cell r="U4817" t="str">
            <v>FLEXNETUIO_PROVINCIA</v>
          </cell>
          <cell r="V4817">
            <v>1</v>
          </cell>
          <cell r="W4817">
            <v>1</v>
          </cell>
          <cell r="X4817" t="str">
            <v>FLEXNET ECUADOR - MDELIVERY</v>
          </cell>
          <cell r="Y4817" t="str">
            <v>CALLE 28 DE JUNIO S/N Y GARCIA MORENO ENTRADA LLANO GRANDE</v>
          </cell>
        </row>
        <row r="4818">
          <cell r="A4818" t="str">
            <v>4733459</v>
          </cell>
          <cell r="B4818">
            <v>482335</v>
          </cell>
          <cell r="C4818" t="str">
            <v>4733459</v>
          </cell>
          <cell r="D4818" t="str">
            <v>MDELIVERY</v>
          </cell>
          <cell r="E4818" t="str">
            <v>DESPACHO</v>
          </cell>
          <cell r="F4818" t="str">
            <v>DERIVADO PICK UP</v>
          </cell>
          <cell r="G4818" t="str">
            <v>031080004733459</v>
          </cell>
          <cell r="H4818">
            <v>44914</v>
          </cell>
          <cell r="I4818" t="str">
            <v>DEVOLUCION_EN_PROCESO</v>
          </cell>
          <cell r="J4818">
            <v>44923</v>
          </cell>
          <cell r="K4818" t="str">
            <v>ZAMBRANO VELOZ WILSON ADONIS</v>
          </cell>
          <cell r="L4818" t="str">
            <v>OFICINA TRAMACO PUNTO DE ATENCION SAN MARINO</v>
          </cell>
          <cell r="M4818" t="str">
            <v>0942229014</v>
          </cell>
          <cell r="N4818" t="str">
            <v>0985911954</v>
          </cell>
          <cell r="O4818" t="str">
            <v>0985911954</v>
          </cell>
          <cell r="P4818" t="str">
            <v>GUAYAQUIL</v>
          </cell>
          <cell r="Q4818" t="str">
            <v>GUAYAQUIL</v>
          </cell>
          <cell r="R4818" t="str">
            <v>GUAYAS</v>
          </cell>
          <cell r="T4818" t="str">
            <v>TRAMACO</v>
          </cell>
          <cell r="U4818" t="str">
            <v>FLEXNETUIO_GYE</v>
          </cell>
          <cell r="V4818">
            <v>1</v>
          </cell>
          <cell r="W4818">
            <v>1</v>
          </cell>
          <cell r="X4818" t="str">
            <v>FLEXNET ECUADOR - MDELIVERY</v>
          </cell>
          <cell r="Y4818" t="str">
            <v>CALLE 28 DE JUNIO S/N Y GARCIA MORENO ENTRADA LLANO GRANDE</v>
          </cell>
        </row>
        <row r="4819">
          <cell r="A4819" t="str">
            <v>4736584</v>
          </cell>
          <cell r="B4819">
            <v>482336</v>
          </cell>
          <cell r="C4819" t="str">
            <v>4736584</v>
          </cell>
          <cell r="D4819" t="str">
            <v>MDELIVERY</v>
          </cell>
          <cell r="E4819" t="str">
            <v>DESPACHO</v>
          </cell>
          <cell r="F4819" t="str">
            <v>DERIVADO PICK UP</v>
          </cell>
          <cell r="G4819" t="str">
            <v>031080004736584</v>
          </cell>
          <cell r="H4819">
            <v>44914</v>
          </cell>
          <cell r="I4819" t="str">
            <v>ENTREGADO</v>
          </cell>
          <cell r="J4819">
            <v>44918</v>
          </cell>
          <cell r="K4819" t="str">
            <v>ANGEL ALEXANDER FIGUEROA REYES</v>
          </cell>
          <cell r="L4819" t="str">
            <v>OFICINA TRAMACO PEDERNALES</v>
          </cell>
          <cell r="M4819" t="str">
            <v>1208523413</v>
          </cell>
          <cell r="N4819" t="str">
            <v>0981475434</v>
          </cell>
          <cell r="O4819" t="str">
            <v>0900000000</v>
          </cell>
          <cell r="P4819" t="str">
            <v>PEDERNALES</v>
          </cell>
          <cell r="Q4819" t="str">
            <v>PEDERNALES</v>
          </cell>
          <cell r="R4819" t="str">
            <v>MANABI</v>
          </cell>
          <cell r="T4819" t="str">
            <v>TRAMACO</v>
          </cell>
          <cell r="U4819" t="str">
            <v>FLEXNETUIO_PROVINCIA</v>
          </cell>
          <cell r="V4819">
            <v>1</v>
          </cell>
          <cell r="W4819">
            <v>1</v>
          </cell>
          <cell r="X4819" t="str">
            <v>FLEXNET ECUADOR - MDELIVERY</v>
          </cell>
          <cell r="Y4819" t="str">
            <v>CALLE 28 DE JUNIO S/N Y GARCIA MORENO ENTRADA LLANO GRANDE</v>
          </cell>
        </row>
        <row r="4820">
          <cell r="A4820" t="str">
            <v>4737080</v>
          </cell>
          <cell r="B4820">
            <v>482337</v>
          </cell>
          <cell r="C4820" t="str">
            <v>4737080</v>
          </cell>
          <cell r="D4820" t="str">
            <v>MDELIVERY</v>
          </cell>
          <cell r="E4820" t="str">
            <v>DESPACHO</v>
          </cell>
          <cell r="F4820" t="str">
            <v>NORMAL</v>
          </cell>
          <cell r="G4820" t="str">
            <v>031080004737080</v>
          </cell>
          <cell r="H4820">
            <v>44914</v>
          </cell>
          <cell r="I4820" t="str">
            <v>ENTREGADO</v>
          </cell>
          <cell r="J4820">
            <v>44916</v>
          </cell>
          <cell r="K4820" t="str">
            <v>RODRIGUEZ MEDINA ANTONIO ARMANDO</v>
          </cell>
          <cell r="L4820" t="str">
            <v>SALINAS CALLE AV CARLOS ESPINOZA LARREA SN Y AV 59</v>
          </cell>
          <cell r="M4820" t="str">
            <v>0918983735</v>
          </cell>
          <cell r="N4820" t="str">
            <v>0983523889</v>
          </cell>
          <cell r="O4820" t="str">
            <v>0969753633</v>
          </cell>
          <cell r="P4820" t="str">
            <v>240206</v>
          </cell>
          <cell r="Q4820" t="str">
            <v>SALINAS</v>
          </cell>
          <cell r="R4820" t="str">
            <v>SANTA ELENA</v>
          </cell>
          <cell r="S4820" t="str">
            <v>SALINAS</v>
          </cell>
          <cell r="T4820" t="str">
            <v>TRAMACO</v>
          </cell>
          <cell r="U4820" t="str">
            <v>FLEXNETUIO_PROVINCIA</v>
          </cell>
          <cell r="V4820">
            <v>1</v>
          </cell>
          <cell r="W4820">
            <v>1</v>
          </cell>
          <cell r="X4820" t="str">
            <v>FLEXNET ECUADOR - MDELIVERY</v>
          </cell>
          <cell r="Y4820" t="str">
            <v>CALLE 28 DE JUNIO S/N Y GARCIA MORENO ENTRADA LLANO GRANDE</v>
          </cell>
        </row>
        <row r="4821">
          <cell r="A4821" t="str">
            <v>4738627</v>
          </cell>
          <cell r="B4821">
            <v>482338</v>
          </cell>
          <cell r="C4821" t="str">
            <v>4738627</v>
          </cell>
          <cell r="D4821" t="str">
            <v>MDELIVERY</v>
          </cell>
          <cell r="E4821" t="str">
            <v>DESPACHO</v>
          </cell>
          <cell r="F4821" t="str">
            <v>DERIVADO PICK UP</v>
          </cell>
          <cell r="G4821" t="str">
            <v>031080004738627</v>
          </cell>
          <cell r="H4821">
            <v>44914</v>
          </cell>
          <cell r="I4821" t="str">
            <v>ENTREGADO</v>
          </cell>
          <cell r="J4821">
            <v>44917</v>
          </cell>
          <cell r="K4821" t="str">
            <v>CARLOS ANTONIO CHICAIZA NOBOA</v>
          </cell>
          <cell r="L4821" t="str">
            <v>OFICINA TRAMACO PORTETE</v>
          </cell>
          <cell r="M4821" t="str">
            <v>0909078248</v>
          </cell>
          <cell r="N4821" t="str">
            <v>0999242361</v>
          </cell>
          <cell r="O4821" t="str">
            <v>0999242361</v>
          </cell>
          <cell r="P4821" t="str">
            <v>GUAYAQUIL</v>
          </cell>
          <cell r="Q4821" t="str">
            <v>GUAYAQUIL</v>
          </cell>
          <cell r="R4821" t="str">
            <v>GUAYAS</v>
          </cell>
          <cell r="T4821" t="str">
            <v>TRAMACO</v>
          </cell>
          <cell r="U4821" t="str">
            <v>FLEXNETUIO_GYE</v>
          </cell>
          <cell r="V4821">
            <v>1</v>
          </cell>
          <cell r="W4821">
            <v>1</v>
          </cell>
          <cell r="X4821" t="str">
            <v>FLEXNET ECUADOR - MDELIVERY</v>
          </cell>
          <cell r="Y4821" t="str">
            <v>CALLE 28 DE JUNIO S/N Y GARCIA MORENO ENTRADA LLANO GRANDE</v>
          </cell>
        </row>
        <row r="4822">
          <cell r="A4822" t="str">
            <v>4738857</v>
          </cell>
          <cell r="B4822">
            <v>482339</v>
          </cell>
          <cell r="C4822" t="str">
            <v>4738857</v>
          </cell>
          <cell r="D4822" t="str">
            <v>MDELIVERY</v>
          </cell>
          <cell r="E4822" t="str">
            <v>DESPACHO</v>
          </cell>
          <cell r="F4822" t="str">
            <v>NORMAL</v>
          </cell>
          <cell r="G4822" t="str">
            <v>031080004738857</v>
          </cell>
          <cell r="H4822">
            <v>44914</v>
          </cell>
          <cell r="I4822" t="str">
            <v>ENTREGADO</v>
          </cell>
          <cell r="J4822">
            <v>44915</v>
          </cell>
          <cell r="K4822" t="str">
            <v>CARMEN MARIA DELGADO MUNOZ</v>
          </cell>
          <cell r="L4822" t="str">
            <v>PORTOVIEJO CALLE ALAJUELA SN CALLE 1 DE ENERO</v>
          </cell>
          <cell r="M4822" t="str">
            <v>1311945396</v>
          </cell>
          <cell r="N4822" t="str">
            <v>0993326160</v>
          </cell>
          <cell r="O4822" t="str">
            <v>0989344993</v>
          </cell>
          <cell r="P4822" t="str">
            <v>130105</v>
          </cell>
          <cell r="Q4822" t="str">
            <v>PORTOVIEJO</v>
          </cell>
          <cell r="R4822" t="str">
            <v>MANABI</v>
          </cell>
          <cell r="S4822" t="str">
            <v>PORTOVIEJO</v>
          </cell>
          <cell r="T4822" t="str">
            <v>TRAMACO</v>
          </cell>
          <cell r="U4822" t="str">
            <v>FLEXNETUIO_PROVINCIA</v>
          </cell>
          <cell r="V4822">
            <v>1</v>
          </cell>
          <cell r="W4822">
            <v>1</v>
          </cell>
          <cell r="X4822" t="str">
            <v>FLEXNET ECUADOR - MDELIVERY</v>
          </cell>
          <cell r="Y4822" t="str">
            <v>CALLE 28 DE JUNIO S/N Y GARCIA MORENO ENTRADA LLANO GRANDE</v>
          </cell>
        </row>
        <row r="4823">
          <cell r="A4823" t="str">
            <v>4739695</v>
          </cell>
          <cell r="B4823">
            <v>482340</v>
          </cell>
          <cell r="C4823" t="str">
            <v>4739695</v>
          </cell>
          <cell r="D4823" t="str">
            <v>MDELIVERY</v>
          </cell>
          <cell r="E4823" t="str">
            <v>DESPACHO</v>
          </cell>
          <cell r="F4823" t="str">
            <v>NORMAL</v>
          </cell>
          <cell r="G4823" t="str">
            <v>TF89748</v>
          </cell>
          <cell r="H4823">
            <v>44914</v>
          </cell>
          <cell r="I4823" t="str">
            <v>ENTREGADO</v>
          </cell>
          <cell r="J4823">
            <v>44915</v>
          </cell>
          <cell r="K4823" t="str">
            <v>CASTRO LUNA ANGELICA DEL PILAR</v>
          </cell>
          <cell r="L4823" t="str">
            <v>BOLIVAR AV VICTOR MANUEL RENDON  SN  Y CORDOVA</v>
          </cell>
          <cell r="M4823" t="str">
            <v>0912625779</v>
          </cell>
          <cell r="N4823" t="str">
            <v>0983355215</v>
          </cell>
          <cell r="O4823" t="str">
            <v>0984462256</v>
          </cell>
          <cell r="P4823" t="str">
            <v>090306</v>
          </cell>
          <cell r="Q4823" t="str">
            <v>GUAYAQUIL</v>
          </cell>
          <cell r="R4823" t="str">
            <v>GUAYAS</v>
          </cell>
          <cell r="S4823" t="str">
            <v>GUAYAQUIL</v>
          </cell>
          <cell r="T4823" t="str">
            <v>FLEXTRANS</v>
          </cell>
          <cell r="U4823" t="str">
            <v>FLEXNETUIO_GYE</v>
          </cell>
          <cell r="V4823">
            <v>1</v>
          </cell>
          <cell r="W4823">
            <v>1</v>
          </cell>
          <cell r="X4823" t="str">
            <v>FLEXNET ECUADOR - MDELIVERY</v>
          </cell>
          <cell r="Y4823" t="str">
            <v>CALLE 28 DE JUNIO S/N Y GARCIA MORENO ENTRADA LLANO GRANDE</v>
          </cell>
        </row>
        <row r="4824">
          <cell r="A4824" t="str">
            <v>4740771</v>
          </cell>
          <cell r="B4824">
            <v>482341</v>
          </cell>
          <cell r="C4824" t="str">
            <v>4740771</v>
          </cell>
          <cell r="D4824" t="str">
            <v>MDELIVERY</v>
          </cell>
          <cell r="E4824" t="str">
            <v>DESPACHO</v>
          </cell>
          <cell r="F4824" t="str">
            <v>NORMAL</v>
          </cell>
          <cell r="G4824" t="str">
            <v>FT76100</v>
          </cell>
          <cell r="H4824">
            <v>44914</v>
          </cell>
          <cell r="I4824" t="str">
            <v>ENTREGADO</v>
          </cell>
          <cell r="J4824">
            <v>44915</v>
          </cell>
          <cell r="K4824" t="str">
            <v>JOANNE BAYER MATTHEWS</v>
          </cell>
          <cell r="L4824" t="str">
            <v>COCHAPAMBA CALLE BECK ROLLO OE7 64 Y ALONSO DE TORRES</v>
          </cell>
          <cell r="M4824" t="str">
            <v>1706483516</v>
          </cell>
          <cell r="N4824" t="str">
            <v>0998371923</v>
          </cell>
          <cell r="O4824" t="str">
            <v>0998371923</v>
          </cell>
          <cell r="P4824" t="str">
            <v>170528</v>
          </cell>
          <cell r="Q4824" t="str">
            <v>QUITO</v>
          </cell>
          <cell r="R4824" t="str">
            <v>PICHINCHA</v>
          </cell>
          <cell r="S4824" t="str">
            <v>QUITO</v>
          </cell>
          <cell r="T4824" t="str">
            <v>FLEXTRANS UIO</v>
          </cell>
          <cell r="U4824" t="str">
            <v>FLEXNETUIO_LOCAL</v>
          </cell>
          <cell r="V4824">
            <v>1</v>
          </cell>
          <cell r="W4824">
            <v>1</v>
          </cell>
          <cell r="X4824" t="str">
            <v>FLEXNET ECUADOR - MDELIVERY</v>
          </cell>
          <cell r="Y4824" t="str">
            <v>CALLE 28 DE JUNIO S/N Y GARCIA MORENO ENTRADA LLANO GRANDE</v>
          </cell>
        </row>
        <row r="4825">
          <cell r="A4825" t="str">
            <v>4740787</v>
          </cell>
          <cell r="B4825">
            <v>482342</v>
          </cell>
          <cell r="C4825" t="str">
            <v>4740787</v>
          </cell>
          <cell r="D4825" t="str">
            <v>MDELIVERY</v>
          </cell>
          <cell r="E4825" t="str">
            <v>DESPACHO</v>
          </cell>
          <cell r="F4825" t="str">
            <v>DERIVADO PICK UP</v>
          </cell>
          <cell r="G4825" t="str">
            <v>031080004740787</v>
          </cell>
          <cell r="H4825">
            <v>44914</v>
          </cell>
          <cell r="I4825" t="str">
            <v>ENTREGADO</v>
          </cell>
          <cell r="J4825">
            <v>44917</v>
          </cell>
          <cell r="K4825" t="str">
            <v>LIVEYA LIZBETH TAPUY TAPUY</v>
          </cell>
          <cell r="L4825" t="str">
            <v>OFICINA TRAMACO EL TENA</v>
          </cell>
          <cell r="M4825" t="str">
            <v>1501160913</v>
          </cell>
          <cell r="N4825" t="str">
            <v>0995583422</v>
          </cell>
          <cell r="O4825" t="str">
            <v>0995583422</v>
          </cell>
          <cell r="P4825" t="str">
            <v>TENA</v>
          </cell>
          <cell r="Q4825" t="str">
            <v>TENA</v>
          </cell>
          <cell r="R4825" t="str">
            <v>NAPO</v>
          </cell>
          <cell r="T4825" t="str">
            <v>TRAMACO</v>
          </cell>
          <cell r="U4825" t="str">
            <v>FLEXNETUIO_PROVINCIA</v>
          </cell>
          <cell r="V4825">
            <v>1</v>
          </cell>
          <cell r="W4825">
            <v>1</v>
          </cell>
          <cell r="X4825" t="str">
            <v>FLEXNET ECUADOR - MDELIVERY</v>
          </cell>
          <cell r="Y4825" t="str">
            <v>CALLE 28 DE JUNIO S/N Y GARCIA MORENO ENTRADA LLANO GRANDE</v>
          </cell>
        </row>
        <row r="4826">
          <cell r="A4826" t="str">
            <v>4740849</v>
          </cell>
          <cell r="B4826">
            <v>482343</v>
          </cell>
          <cell r="C4826" t="str">
            <v>4740849</v>
          </cell>
          <cell r="D4826" t="str">
            <v>MDELIVERY</v>
          </cell>
          <cell r="E4826" t="str">
            <v>DESPACHO</v>
          </cell>
          <cell r="F4826" t="str">
            <v>DERIVADO PICK UP</v>
          </cell>
          <cell r="G4826" t="str">
            <v>031080004740849</v>
          </cell>
          <cell r="H4826">
            <v>44914</v>
          </cell>
          <cell r="I4826" t="str">
            <v>DEVOLUCION_EN_PROCESO</v>
          </cell>
          <cell r="J4826">
            <v>44923</v>
          </cell>
          <cell r="K4826" t="str">
            <v>ERICK EDICSON COROZO AYOVI</v>
          </cell>
          <cell r="L4826" t="str">
            <v>OFICINA TRAMACO SAN LORENZO</v>
          </cell>
          <cell r="M4826" t="str">
            <v>0805172244</v>
          </cell>
          <cell r="N4826" t="str">
            <v>0981744516</v>
          </cell>
          <cell r="O4826" t="str">
            <v>0981744516</v>
          </cell>
          <cell r="P4826" t="str">
            <v>SAN LORENZO</v>
          </cell>
          <cell r="Q4826" t="str">
            <v>SAN LORENZO</v>
          </cell>
          <cell r="R4826" t="str">
            <v>ESMERALDAS</v>
          </cell>
          <cell r="T4826" t="str">
            <v>TRAMACO</v>
          </cell>
          <cell r="U4826" t="str">
            <v>FLEXNETUIO_PROVINCIA</v>
          </cell>
          <cell r="V4826">
            <v>1</v>
          </cell>
          <cell r="W4826">
            <v>1</v>
          </cell>
          <cell r="X4826" t="str">
            <v>FLEXNET ECUADOR - MDELIVERY</v>
          </cell>
          <cell r="Y4826" t="str">
            <v>CALLE 28 DE JUNIO S/N Y GARCIA MORENO ENTRADA LLANO GRANDE</v>
          </cell>
        </row>
        <row r="4827">
          <cell r="A4827" t="str">
            <v>4741053</v>
          </cell>
          <cell r="B4827">
            <v>482344</v>
          </cell>
          <cell r="C4827" t="str">
            <v>4741053</v>
          </cell>
          <cell r="D4827" t="str">
            <v>MDELIVERY</v>
          </cell>
          <cell r="E4827" t="str">
            <v>DESPACHO</v>
          </cell>
          <cell r="F4827" t="str">
            <v>NORMAL</v>
          </cell>
          <cell r="G4827" t="str">
            <v>TF89739</v>
          </cell>
          <cell r="H4827">
            <v>44914</v>
          </cell>
          <cell r="I4827" t="str">
            <v>ENTREGADO</v>
          </cell>
          <cell r="J4827">
            <v>44915</v>
          </cell>
          <cell r="K4827" t="str">
            <v>SANCHEZ PALLASCO JAIDEN MARCELO</v>
          </cell>
          <cell r="L4827" t="str">
            <v>XIMENA COOP SANTA MONICA MZ 1579 SL 12</v>
          </cell>
          <cell r="M4827" t="str">
            <v>1711434389</v>
          </cell>
          <cell r="N4827" t="str">
            <v>0978922118</v>
          </cell>
          <cell r="O4827" t="str">
            <v>0978922118</v>
          </cell>
          <cell r="P4827" t="str">
            <v>090204</v>
          </cell>
          <cell r="Q4827" t="str">
            <v>GUAYAQUIL</v>
          </cell>
          <cell r="R4827" t="str">
            <v>GUAYAS</v>
          </cell>
          <cell r="S4827" t="str">
            <v>GUAYAQUIL</v>
          </cell>
          <cell r="T4827" t="str">
            <v>FLEXTRANS</v>
          </cell>
          <cell r="U4827" t="str">
            <v>FLEXNETUIO_GYE</v>
          </cell>
          <cell r="V4827">
            <v>1</v>
          </cell>
          <cell r="W4827">
            <v>1</v>
          </cell>
          <cell r="X4827" t="str">
            <v>FLEXNET ECUADOR - MDELIVERY</v>
          </cell>
          <cell r="Y4827" t="str">
            <v>CALLE 28 DE JUNIO S/N Y GARCIA MORENO ENTRADA LLANO GRANDE</v>
          </cell>
        </row>
        <row r="4828">
          <cell r="A4828" t="str">
            <v>4741548</v>
          </cell>
          <cell r="B4828">
            <v>482345</v>
          </cell>
          <cell r="C4828" t="str">
            <v>4741548</v>
          </cell>
          <cell r="D4828" t="str">
            <v>MDELIVERY</v>
          </cell>
          <cell r="E4828" t="str">
            <v>DESPACHO</v>
          </cell>
          <cell r="F4828" t="str">
            <v>NORMAL</v>
          </cell>
          <cell r="G4828" t="str">
            <v>FT76111</v>
          </cell>
          <cell r="H4828">
            <v>44914</v>
          </cell>
          <cell r="I4828" t="str">
            <v>ENTREGADO</v>
          </cell>
          <cell r="J4828">
            <v>44915</v>
          </cell>
          <cell r="K4828" t="str">
            <v>Jorge Andres Aguirre Paz</v>
          </cell>
          <cell r="L4828" t="str">
            <v>INIAQUITO AV DE LA REPUBLICA SN Y MARTIN CARRION</v>
          </cell>
          <cell r="M4828" t="str">
            <v>1723359236</v>
          </cell>
          <cell r="N4828" t="str">
            <v>0995945149</v>
          </cell>
          <cell r="O4828" t="str">
            <v>0995945149</v>
          </cell>
          <cell r="P4828" t="str">
            <v>170518</v>
          </cell>
          <cell r="Q4828" t="str">
            <v>QUITO</v>
          </cell>
          <cell r="R4828" t="str">
            <v>PICHINCHA</v>
          </cell>
          <cell r="S4828" t="str">
            <v>QUITO</v>
          </cell>
          <cell r="T4828" t="str">
            <v>FLEXTRANS UIO</v>
          </cell>
          <cell r="U4828" t="str">
            <v>FLEXNETUIO_LOCAL</v>
          </cell>
          <cell r="V4828">
            <v>1</v>
          </cell>
          <cell r="W4828">
            <v>1</v>
          </cell>
          <cell r="X4828" t="str">
            <v>FLEXNET ECUADOR - MDELIVERY</v>
          </cell>
          <cell r="Y4828" t="str">
            <v>CALLE 28 DE JUNIO S/N Y GARCIA MORENO ENTRADA LLANO GRANDE</v>
          </cell>
        </row>
        <row r="4829">
          <cell r="A4829" t="str">
            <v>4741678</v>
          </cell>
          <cell r="B4829">
            <v>482346</v>
          </cell>
          <cell r="C4829" t="str">
            <v>4741678</v>
          </cell>
          <cell r="D4829" t="str">
            <v>MDELIVERY</v>
          </cell>
          <cell r="E4829" t="str">
            <v>DESPACHO</v>
          </cell>
          <cell r="F4829" t="str">
            <v>NORMAL</v>
          </cell>
          <cell r="G4829" t="str">
            <v>TF89737</v>
          </cell>
          <cell r="H4829">
            <v>44914</v>
          </cell>
          <cell r="I4829" t="str">
            <v>ENTREGADO</v>
          </cell>
          <cell r="J4829">
            <v>44915</v>
          </cell>
          <cell r="K4829" t="str">
            <v>ERBER ADRIAN RAMIREZ BRACHO</v>
          </cell>
          <cell r="L4829" t="str">
            <v>TARQUI CALLE 2DO PASAJE 32 NO SN CALLE EMILIO ROMERO MENENDEZ</v>
          </cell>
          <cell r="M4829" t="str">
            <v>0961268513</v>
          </cell>
          <cell r="N4829" t="str">
            <v>0960154565</v>
          </cell>
          <cell r="O4829" t="str">
            <v>0960154565</v>
          </cell>
          <cell r="P4829" t="str">
            <v>090602</v>
          </cell>
          <cell r="Q4829" t="str">
            <v>GUAYAQUIL</v>
          </cell>
          <cell r="R4829" t="str">
            <v>GUAYAS</v>
          </cell>
          <cell r="S4829" t="str">
            <v>GUAYAQUIL</v>
          </cell>
          <cell r="T4829" t="str">
            <v>FLEXTRANS</v>
          </cell>
          <cell r="U4829" t="str">
            <v>FLEXNETUIO_GYE</v>
          </cell>
          <cell r="V4829">
            <v>1</v>
          </cell>
          <cell r="W4829">
            <v>1</v>
          </cell>
          <cell r="X4829" t="str">
            <v>FLEXNET ECUADOR - MDELIVERY</v>
          </cell>
          <cell r="Y4829" t="str">
            <v>CALLE 28 DE JUNIO S/N Y GARCIA MORENO ENTRADA LLANO GRANDE</v>
          </cell>
        </row>
        <row r="4830">
          <cell r="A4830" t="str">
            <v>4742010</v>
          </cell>
          <cell r="B4830">
            <v>482347</v>
          </cell>
          <cell r="C4830" t="str">
            <v>4742010</v>
          </cell>
          <cell r="D4830" t="str">
            <v>MDELIVERY</v>
          </cell>
          <cell r="E4830" t="str">
            <v>DESPACHO</v>
          </cell>
          <cell r="F4830" t="str">
            <v>NORMAL</v>
          </cell>
          <cell r="G4830" t="str">
            <v>031080004742010</v>
          </cell>
          <cell r="H4830">
            <v>44914</v>
          </cell>
          <cell r="I4830" t="str">
            <v>ENTREGADO</v>
          </cell>
          <cell r="J4830">
            <v>44915</v>
          </cell>
          <cell r="K4830" t="str">
            <v>MICHAEL JEISON VELOZ TRUJILLO</v>
          </cell>
          <cell r="L4830" t="str">
            <v>ABRAHAM CALAZACON CALLE GIRON SN AV PATRICIO ROMERO</v>
          </cell>
          <cell r="M4830" t="str">
            <v>2351008061</v>
          </cell>
          <cell r="N4830" t="str">
            <v>0997180985</v>
          </cell>
          <cell r="O4830" t="str">
            <v>0997501325</v>
          </cell>
          <cell r="P4830" t="str">
            <v>230205</v>
          </cell>
          <cell r="Q4830" t="str">
            <v>SANTO DOMINGO</v>
          </cell>
          <cell r="R4830" t="str">
            <v>SANTO DOMINGO DE LOS TSACHILAS</v>
          </cell>
          <cell r="S4830" t="str">
            <v>SANTO DOMINGO DE LOS COLORADOS</v>
          </cell>
          <cell r="T4830" t="str">
            <v>TRAMACO</v>
          </cell>
          <cell r="U4830" t="str">
            <v>FLEXNETUIO_PROVINCIA</v>
          </cell>
          <cell r="V4830">
            <v>1</v>
          </cell>
          <cell r="W4830">
            <v>1</v>
          </cell>
          <cell r="X4830" t="str">
            <v>FLEXNET ECUADOR - MDELIVERY</v>
          </cell>
          <cell r="Y4830" t="str">
            <v>CALLE 28 DE JUNIO S/N Y GARCIA MORENO ENTRADA LLANO GRANDE</v>
          </cell>
        </row>
        <row r="4831">
          <cell r="A4831" t="str">
            <v>4742280</v>
          </cell>
          <cell r="B4831">
            <v>482348</v>
          </cell>
          <cell r="C4831" t="str">
            <v>4742280</v>
          </cell>
          <cell r="D4831" t="str">
            <v>MDELIVERY</v>
          </cell>
          <cell r="E4831" t="str">
            <v>DESPACHO</v>
          </cell>
          <cell r="F4831" t="str">
            <v>NORMAL</v>
          </cell>
          <cell r="G4831" t="str">
            <v>031080004742280</v>
          </cell>
          <cell r="H4831">
            <v>44914</v>
          </cell>
          <cell r="I4831" t="str">
            <v>ENTREGADO</v>
          </cell>
          <cell r="J4831">
            <v>44922</v>
          </cell>
          <cell r="K4831" t="str">
            <v>Wendy Madeline Quimis Ocampo</v>
          </cell>
          <cell r="L4831" t="str">
            <v>ELOY ALFARO  VIA INTERBARRIAL  SN CALLE 1</v>
          </cell>
          <cell r="M4831" t="str">
            <v>1725504268</v>
          </cell>
          <cell r="N4831" t="str">
            <v>0939330565</v>
          </cell>
          <cell r="O4831" t="str">
            <v>0939330565</v>
          </cell>
          <cell r="P4831" t="str">
            <v>130211</v>
          </cell>
          <cell r="Q4831" t="str">
            <v>MANTA</v>
          </cell>
          <cell r="R4831" t="str">
            <v>MANABI</v>
          </cell>
          <cell r="S4831" t="str">
            <v>MANTA</v>
          </cell>
          <cell r="T4831" t="str">
            <v>TRAMACO</v>
          </cell>
          <cell r="U4831" t="str">
            <v>FLEXNETUIO_PROVINCIA</v>
          </cell>
          <cell r="V4831">
            <v>1</v>
          </cell>
          <cell r="W4831">
            <v>1</v>
          </cell>
          <cell r="X4831" t="str">
            <v>FLEXNET ECUADOR - MDELIVERY</v>
          </cell>
          <cell r="Y4831" t="str">
            <v>CALLE 28 DE JUNIO S/N Y GARCIA MORENO ENTRADA LLANO GRANDE</v>
          </cell>
        </row>
        <row r="4832">
          <cell r="A4832" t="str">
            <v>4742306</v>
          </cell>
          <cell r="B4832">
            <v>482349</v>
          </cell>
          <cell r="C4832" t="str">
            <v>4742306</v>
          </cell>
          <cell r="D4832" t="str">
            <v>MDELIVERY</v>
          </cell>
          <cell r="E4832" t="str">
            <v>DESPACHO</v>
          </cell>
          <cell r="F4832" t="str">
            <v>NORMAL</v>
          </cell>
          <cell r="G4832" t="str">
            <v>FT76099</v>
          </cell>
          <cell r="H4832">
            <v>44914</v>
          </cell>
          <cell r="I4832" t="str">
            <v>ENTREGADO</v>
          </cell>
          <cell r="J4832">
            <v>44917</v>
          </cell>
          <cell r="K4832" t="str">
            <v>BELEN ALEXANDRA TACO MORALES</v>
          </cell>
          <cell r="L4832" t="str">
            <v>CUMBAYA CALLE DE LOS ESTABLOS SN Y CALLE C</v>
          </cell>
          <cell r="M4832" t="str">
            <v>1723515472</v>
          </cell>
          <cell r="N4832" t="str">
            <v>0987013072</v>
          </cell>
          <cell r="O4832" t="str">
            <v/>
          </cell>
          <cell r="P4832" t="str">
            <v>170904</v>
          </cell>
          <cell r="Q4832" t="str">
            <v>QUITO</v>
          </cell>
          <cell r="R4832" t="str">
            <v>PICHINCHA</v>
          </cell>
          <cell r="S4832" t="str">
            <v>CUMBAYA</v>
          </cell>
          <cell r="T4832" t="str">
            <v>FLEXTRANS UIO</v>
          </cell>
          <cell r="U4832" t="str">
            <v>FLEXNETUIO_LOCAL</v>
          </cell>
          <cell r="V4832">
            <v>1</v>
          </cell>
          <cell r="W4832">
            <v>1</v>
          </cell>
          <cell r="X4832" t="str">
            <v>FLEXNET ECUADOR - MDELIVERY</v>
          </cell>
          <cell r="Y4832" t="str">
            <v>CALLE 28 DE JUNIO S/N Y GARCIA MORENO ENTRADA LLANO GRANDE</v>
          </cell>
        </row>
        <row r="4833">
          <cell r="A4833" t="str">
            <v>4742349</v>
          </cell>
          <cell r="B4833">
            <v>482350</v>
          </cell>
          <cell r="C4833" t="str">
            <v>4742349</v>
          </cell>
          <cell r="D4833" t="str">
            <v>MDELIVERY</v>
          </cell>
          <cell r="E4833" t="str">
            <v>DESPACHO</v>
          </cell>
          <cell r="F4833" t="str">
            <v>DERIVADO PICK UP</v>
          </cell>
          <cell r="G4833" t="str">
            <v>031080004742349</v>
          </cell>
          <cell r="H4833">
            <v>44914</v>
          </cell>
          <cell r="I4833" t="str">
            <v>ENTREGADO</v>
          </cell>
          <cell r="J4833">
            <v>44916</v>
          </cell>
          <cell r="K4833" t="str">
            <v>CESAR ROBERTO LOPEZ BENAVIDES</v>
          </cell>
          <cell r="L4833" t="str">
            <v>OFICINA TRAMACO PORTETE</v>
          </cell>
          <cell r="M4833" t="str">
            <v>0916245129</v>
          </cell>
          <cell r="N4833" t="str">
            <v>0959226368</v>
          </cell>
          <cell r="O4833" t="str">
            <v>00000000000</v>
          </cell>
          <cell r="P4833" t="str">
            <v>GUAYAQUIL</v>
          </cell>
          <cell r="Q4833" t="str">
            <v>GUAYAQUIL</v>
          </cell>
          <cell r="R4833" t="str">
            <v>GUAYAS</v>
          </cell>
          <cell r="T4833" t="str">
            <v>TRAMACO</v>
          </cell>
          <cell r="U4833" t="str">
            <v>FLEXNETUIO_GYE</v>
          </cell>
          <cell r="V4833">
            <v>1</v>
          </cell>
          <cell r="W4833">
            <v>1</v>
          </cell>
          <cell r="X4833" t="str">
            <v>FLEXNET ECUADOR - MDELIVERY</v>
          </cell>
          <cell r="Y4833" t="str">
            <v>CALLE 28 DE JUNIO S/N Y GARCIA MORENO ENTRADA LLANO GRANDE</v>
          </cell>
        </row>
        <row r="4834">
          <cell r="A4834" t="str">
            <v>4742364</v>
          </cell>
          <cell r="B4834">
            <v>482351</v>
          </cell>
          <cell r="C4834" t="str">
            <v>4742364</v>
          </cell>
          <cell r="D4834" t="str">
            <v>MDELIVERY</v>
          </cell>
          <cell r="E4834" t="str">
            <v>DESPACHO</v>
          </cell>
          <cell r="F4834" t="str">
            <v>NORMAL</v>
          </cell>
          <cell r="G4834" t="str">
            <v>031080004742364</v>
          </cell>
          <cell r="H4834">
            <v>44914</v>
          </cell>
          <cell r="I4834" t="str">
            <v>ENTREGADO</v>
          </cell>
          <cell r="J4834">
            <v>44916</v>
          </cell>
          <cell r="K4834" t="str">
            <v>Leonel Ricardo Ureta Romero</v>
          </cell>
          <cell r="L4834" t="str">
            <v>PASCUALES  CDLA METROPOLIS 2 MZ 1363  VILLA 11 CALL 28 N O</v>
          </cell>
          <cell r="M4834" t="str">
            <v>0923834501</v>
          </cell>
          <cell r="N4834" t="str">
            <v>0960848894</v>
          </cell>
          <cell r="O4834" t="str">
            <v/>
          </cell>
          <cell r="P4834" t="str">
            <v>090703</v>
          </cell>
          <cell r="Q4834" t="str">
            <v>GUAYAQUIL</v>
          </cell>
          <cell r="R4834" t="str">
            <v>GUAYAS</v>
          </cell>
          <cell r="S4834" t="str">
            <v>GUAYAQUIL</v>
          </cell>
          <cell r="T4834" t="str">
            <v>TRAMACO</v>
          </cell>
          <cell r="U4834" t="str">
            <v>FLEXNETUIO_GYE</v>
          </cell>
          <cell r="V4834">
            <v>1</v>
          </cell>
          <cell r="W4834">
            <v>1</v>
          </cell>
          <cell r="X4834" t="str">
            <v>FLEXNET ECUADOR - MDELIVERY</v>
          </cell>
          <cell r="Y4834" t="str">
            <v>CALLE 28 DE JUNIO S/N Y GARCIA MORENO ENTRADA LLANO GRANDE</v>
          </cell>
        </row>
        <row r="4835">
          <cell r="A4835" t="str">
            <v>4742370</v>
          </cell>
          <cell r="B4835">
            <v>482352</v>
          </cell>
          <cell r="C4835" t="str">
            <v>4742370</v>
          </cell>
          <cell r="D4835" t="str">
            <v>MDELIVERY</v>
          </cell>
          <cell r="E4835" t="str">
            <v>DESPACHO</v>
          </cell>
          <cell r="F4835" t="str">
            <v>NORMAL</v>
          </cell>
          <cell r="G4835" t="str">
            <v>031080004742370</v>
          </cell>
          <cell r="H4835">
            <v>44914</v>
          </cell>
          <cell r="I4835" t="str">
            <v>ENTREGADO</v>
          </cell>
          <cell r="J4835">
            <v>44916</v>
          </cell>
          <cell r="K4835" t="str">
            <v>Leonel Ricardo Ureta Romero</v>
          </cell>
          <cell r="L4835" t="str">
            <v>PASCUALES   CDLA METROPOLIS 2   MZ 1363  VILLA 11 CALLE 28 NO</v>
          </cell>
          <cell r="M4835" t="str">
            <v>0923834501</v>
          </cell>
          <cell r="N4835" t="str">
            <v>0960020553</v>
          </cell>
          <cell r="O4835" t="str">
            <v/>
          </cell>
          <cell r="P4835" t="str">
            <v>090703</v>
          </cell>
          <cell r="Q4835" t="str">
            <v>GUAYAQUIL</v>
          </cell>
          <cell r="R4835" t="str">
            <v>GUAYAS</v>
          </cell>
          <cell r="S4835" t="str">
            <v>GUAYAQUIL</v>
          </cell>
          <cell r="T4835" t="str">
            <v>TRAMACO</v>
          </cell>
          <cell r="U4835" t="str">
            <v>FLEXNETUIO_GYE</v>
          </cell>
          <cell r="V4835">
            <v>1</v>
          </cell>
          <cell r="W4835">
            <v>1</v>
          </cell>
          <cell r="X4835" t="str">
            <v>FLEXNET ECUADOR - MDELIVERY</v>
          </cell>
          <cell r="Y4835" t="str">
            <v>CALLE 28 DE JUNIO S/N Y GARCIA MORENO ENTRADA LLANO GRANDE</v>
          </cell>
        </row>
        <row r="4836">
          <cell r="A4836" t="str">
            <v>4742381</v>
          </cell>
          <cell r="B4836">
            <v>482353</v>
          </cell>
          <cell r="C4836" t="str">
            <v>4742381</v>
          </cell>
          <cell r="D4836" t="str">
            <v>MDELIVERY</v>
          </cell>
          <cell r="E4836" t="str">
            <v>DESPACHO</v>
          </cell>
          <cell r="F4836" t="str">
            <v>NORMAL</v>
          </cell>
          <cell r="G4836" t="str">
            <v>031080004742381</v>
          </cell>
          <cell r="H4836">
            <v>44914</v>
          </cell>
          <cell r="I4836" t="str">
            <v>ENTREGADO</v>
          </cell>
          <cell r="J4836">
            <v>44916</v>
          </cell>
          <cell r="K4836" t="str">
            <v>Leonel Ricardo Ureta Romero</v>
          </cell>
          <cell r="L4836" t="str">
            <v>PASCUALES CDLA METROPOLIS 2 MZ 1363  VILLA 11 CALLE 28 NO</v>
          </cell>
          <cell r="M4836" t="str">
            <v>0923834501</v>
          </cell>
          <cell r="N4836" t="str">
            <v>0962022820</v>
          </cell>
          <cell r="O4836" t="str">
            <v/>
          </cell>
          <cell r="P4836" t="str">
            <v>090703</v>
          </cell>
          <cell r="Q4836" t="str">
            <v>GUAYAQUIL</v>
          </cell>
          <cell r="R4836" t="str">
            <v>GUAYAS</v>
          </cell>
          <cell r="S4836" t="str">
            <v>GUAYAQUIL</v>
          </cell>
          <cell r="T4836" t="str">
            <v>TRAMACO</v>
          </cell>
          <cell r="U4836" t="str">
            <v>FLEXNETUIO_GYE</v>
          </cell>
          <cell r="V4836">
            <v>1</v>
          </cell>
          <cell r="W4836">
            <v>1</v>
          </cell>
          <cell r="X4836" t="str">
            <v>FLEXNET ECUADOR - MDELIVERY</v>
          </cell>
          <cell r="Y4836" t="str">
            <v>CALLE 28 DE JUNIO S/N Y GARCIA MORENO ENTRADA LLANO GRANDE</v>
          </cell>
        </row>
        <row r="4837">
          <cell r="A4837" t="str">
            <v>4742387</v>
          </cell>
          <cell r="B4837">
            <v>482354</v>
          </cell>
          <cell r="C4837" t="str">
            <v>4742387</v>
          </cell>
          <cell r="D4837" t="str">
            <v>MDELIVERY</v>
          </cell>
          <cell r="E4837" t="str">
            <v>DESPACHO</v>
          </cell>
          <cell r="F4837" t="str">
            <v>NORMAL</v>
          </cell>
          <cell r="G4837" t="str">
            <v>031080004742387</v>
          </cell>
          <cell r="H4837">
            <v>44914</v>
          </cell>
          <cell r="I4837" t="str">
            <v>INCIDENCIA</v>
          </cell>
          <cell r="J4837">
            <v>44917</v>
          </cell>
          <cell r="K4837" t="str">
            <v>JORGE ENRIQUE GONZALEZ BRIONES</v>
          </cell>
          <cell r="L4837" t="str">
            <v>LA LIBERTAD  AV 35 CASA 4  ENTRE LAS CALLE 17 Y CALLE 18</v>
          </cell>
          <cell r="M4837" t="str">
            <v>0922542535</v>
          </cell>
          <cell r="N4837" t="str">
            <v>0969150755</v>
          </cell>
          <cell r="O4837" t="str">
            <v/>
          </cell>
          <cell r="P4837" t="str">
            <v>240202</v>
          </cell>
          <cell r="Q4837" t="str">
            <v>LA LIBERTAD</v>
          </cell>
          <cell r="R4837" t="str">
            <v>SANTA ELENA</v>
          </cell>
          <cell r="S4837" t="str">
            <v>LA LIBERTAD</v>
          </cell>
          <cell r="T4837" t="str">
            <v>TRAMACO</v>
          </cell>
          <cell r="U4837" t="str">
            <v>FLEXNETUIO_PROVINCIA</v>
          </cell>
          <cell r="V4837">
            <v>1</v>
          </cell>
          <cell r="W4837">
            <v>1</v>
          </cell>
          <cell r="X4837" t="str">
            <v>FLEXNET ECUADOR - MDELIVERY</v>
          </cell>
          <cell r="Y4837" t="str">
            <v>CALLE 28 DE JUNIO S/N Y GARCIA MORENO ENTRADA LLANO GRANDE</v>
          </cell>
        </row>
        <row r="4838">
          <cell r="A4838" t="str">
            <v>4742391</v>
          </cell>
          <cell r="B4838">
            <v>482355</v>
          </cell>
          <cell r="C4838" t="str">
            <v>4742391</v>
          </cell>
          <cell r="D4838" t="str">
            <v>MDELIVERY</v>
          </cell>
          <cell r="E4838" t="str">
            <v>DESPACHO</v>
          </cell>
          <cell r="F4838" t="str">
            <v>NORMAL</v>
          </cell>
          <cell r="G4838" t="str">
            <v>TF89747</v>
          </cell>
          <cell r="H4838">
            <v>44914</v>
          </cell>
          <cell r="I4838" t="str">
            <v>ENTREGADO</v>
          </cell>
          <cell r="J4838">
            <v>44915</v>
          </cell>
          <cell r="K4838" t="str">
            <v>CARLOS ANTONIO SARMIENTO FERNANDEZ</v>
          </cell>
          <cell r="L4838" t="str">
            <v>LETAMENDI CALLE GUERRERO MARTINEZ  2843 Y 4 DE NOVIEMBRE</v>
          </cell>
          <cell r="M4838" t="str">
            <v>0901889519</v>
          </cell>
          <cell r="N4838" t="str">
            <v>0984539844</v>
          </cell>
          <cell r="O4838" t="str">
            <v/>
          </cell>
          <cell r="P4838" t="str">
            <v>090305</v>
          </cell>
          <cell r="Q4838" t="str">
            <v>GUAYAQUIL</v>
          </cell>
          <cell r="R4838" t="str">
            <v>GUAYAS</v>
          </cell>
          <cell r="S4838" t="str">
            <v>GUAYAQUIL</v>
          </cell>
          <cell r="T4838" t="str">
            <v>FLEXTRANS</v>
          </cell>
          <cell r="U4838" t="str">
            <v>FLEXNETUIO_GYE</v>
          </cell>
          <cell r="V4838">
            <v>1</v>
          </cell>
          <cell r="W4838">
            <v>1</v>
          </cell>
          <cell r="X4838" t="str">
            <v>FLEXNET ECUADOR - MDELIVERY</v>
          </cell>
          <cell r="Y4838" t="str">
            <v>CALLE 28 DE JUNIO S/N Y GARCIA MORENO ENTRADA LLANO GRANDE</v>
          </cell>
        </row>
        <row r="4839">
          <cell r="A4839" t="str">
            <v>4742421</v>
          </cell>
          <cell r="B4839">
            <v>482356</v>
          </cell>
          <cell r="C4839" t="str">
            <v>4742421</v>
          </cell>
          <cell r="D4839" t="str">
            <v>MDELIVERY</v>
          </cell>
          <cell r="E4839" t="str">
            <v>DESPACHO</v>
          </cell>
          <cell r="F4839" t="str">
            <v>NORMAL</v>
          </cell>
          <cell r="G4839" t="str">
            <v>031080004742421</v>
          </cell>
          <cell r="H4839">
            <v>44914</v>
          </cell>
          <cell r="I4839" t="str">
            <v>ENTREGADO</v>
          </cell>
          <cell r="J4839">
            <v>44916</v>
          </cell>
          <cell r="K4839" t="str">
            <v>JULIO CESAR MIRANDA GARCIA</v>
          </cell>
          <cell r="L4839" t="str">
            <v>ALAUSI CALLE CICERON MERCHAN O CALLE O SN CALLE PABLO J DAVILA</v>
          </cell>
          <cell r="M4839" t="str">
            <v>0604557389</v>
          </cell>
          <cell r="N4839" t="str">
            <v>0987973996</v>
          </cell>
          <cell r="O4839" t="str">
            <v>0987973996</v>
          </cell>
          <cell r="P4839" t="str">
            <v>060202</v>
          </cell>
          <cell r="Q4839" t="str">
            <v>ALAUSI</v>
          </cell>
          <cell r="R4839" t="str">
            <v>CHIMBORAZO</v>
          </cell>
          <cell r="S4839" t="str">
            <v>ALAUSI</v>
          </cell>
          <cell r="T4839" t="str">
            <v>TRAMACO</v>
          </cell>
          <cell r="U4839" t="str">
            <v>FLEXNETUIO_PROVINCIA</v>
          </cell>
          <cell r="V4839">
            <v>1</v>
          </cell>
          <cell r="W4839">
            <v>1</v>
          </cell>
          <cell r="X4839" t="str">
            <v>FLEXNET ECUADOR - MDELIVERY</v>
          </cell>
          <cell r="Y4839" t="str">
            <v>CALLE 28 DE JUNIO S/N Y GARCIA MORENO ENTRADA LLANO GRANDE</v>
          </cell>
        </row>
        <row r="4840">
          <cell r="A4840" t="str">
            <v>4742445</v>
          </cell>
          <cell r="B4840">
            <v>482357</v>
          </cell>
          <cell r="C4840" t="str">
            <v>4742445</v>
          </cell>
          <cell r="D4840" t="str">
            <v>MDELIVERY</v>
          </cell>
          <cell r="E4840" t="str">
            <v>DESPACHO</v>
          </cell>
          <cell r="F4840" t="str">
            <v>DERIVADO PICK UP</v>
          </cell>
          <cell r="G4840" t="str">
            <v>031080004742445</v>
          </cell>
          <cell r="H4840">
            <v>44914</v>
          </cell>
          <cell r="I4840" t="str">
            <v>ENTREGADO</v>
          </cell>
          <cell r="J4840">
            <v>44916</v>
          </cell>
          <cell r="K4840" t="str">
            <v>NEXAR LIZARDO MERO SANCHEZ</v>
          </cell>
          <cell r="L4840" t="str">
            <v>OFICINA TRAMACO PORTETE</v>
          </cell>
          <cell r="M4840" t="str">
            <v>1303608325</v>
          </cell>
          <cell r="N4840" t="str">
            <v>0996112788</v>
          </cell>
          <cell r="O4840" t="str">
            <v>0996112788</v>
          </cell>
          <cell r="P4840" t="str">
            <v>GUAYAQUIL</v>
          </cell>
          <cell r="Q4840" t="str">
            <v>GUAYAQUIL</v>
          </cell>
          <cell r="R4840" t="str">
            <v>GUAYAS</v>
          </cell>
          <cell r="T4840" t="str">
            <v>TRAMACO</v>
          </cell>
          <cell r="U4840" t="str">
            <v>FLEXNETUIO_GYE</v>
          </cell>
          <cell r="V4840">
            <v>1</v>
          </cell>
          <cell r="W4840">
            <v>1</v>
          </cell>
          <cell r="X4840" t="str">
            <v>FLEXNET ECUADOR - MDELIVERY</v>
          </cell>
          <cell r="Y4840" t="str">
            <v>CALLE 28 DE JUNIO S/N Y GARCIA MORENO ENTRADA LLANO GRANDE</v>
          </cell>
        </row>
        <row r="4841">
          <cell r="A4841" t="str">
            <v>4742467</v>
          </cell>
          <cell r="B4841">
            <v>482358</v>
          </cell>
          <cell r="C4841" t="str">
            <v>4742467</v>
          </cell>
          <cell r="D4841" t="str">
            <v>MDELIVERY</v>
          </cell>
          <cell r="E4841" t="str">
            <v>DESPACHO</v>
          </cell>
          <cell r="F4841" t="str">
            <v>NORMAL</v>
          </cell>
          <cell r="G4841" t="str">
            <v>031080004742467</v>
          </cell>
          <cell r="H4841">
            <v>44914</v>
          </cell>
          <cell r="I4841" t="str">
            <v>ENTREGADO</v>
          </cell>
          <cell r="J4841">
            <v>44916</v>
          </cell>
          <cell r="K4841" t="str">
            <v>HUGO FRANCISCO VALERO TAPIA</v>
          </cell>
          <cell r="L4841" t="str">
            <v>ELOY ALFARO VIA DURAN TAMBO  KM 4 Y MEDIO</v>
          </cell>
          <cell r="M4841" t="str">
            <v>1207146240</v>
          </cell>
          <cell r="N4841" t="str">
            <v>0980505298</v>
          </cell>
          <cell r="O4841" t="str">
            <v>0980505298</v>
          </cell>
          <cell r="P4841" t="str">
            <v>092407</v>
          </cell>
          <cell r="Q4841" t="str">
            <v>DURAN</v>
          </cell>
          <cell r="R4841" t="str">
            <v>GUAYAS</v>
          </cell>
          <cell r="S4841" t="str">
            <v>ELOY ALFARO (DURAN)</v>
          </cell>
          <cell r="T4841" t="str">
            <v>TRAMACO</v>
          </cell>
          <cell r="U4841" t="str">
            <v>FLEXNETUIO_GYE</v>
          </cell>
          <cell r="V4841">
            <v>1</v>
          </cell>
          <cell r="W4841">
            <v>1</v>
          </cell>
          <cell r="X4841" t="str">
            <v>FLEXNET ECUADOR - MDELIVERY</v>
          </cell>
          <cell r="Y4841" t="str">
            <v>CALLE 28 DE JUNIO S/N Y GARCIA MORENO ENTRADA LLANO GRANDE</v>
          </cell>
        </row>
        <row r="4842">
          <cell r="A4842" t="str">
            <v>4742497</v>
          </cell>
          <cell r="B4842">
            <v>482359</v>
          </cell>
          <cell r="C4842" t="str">
            <v>4742497</v>
          </cell>
          <cell r="D4842" t="str">
            <v>MDELIVERY</v>
          </cell>
          <cell r="E4842" t="str">
            <v>DESPACHO</v>
          </cell>
          <cell r="F4842" t="str">
            <v>DERIVADO PICK UP</v>
          </cell>
          <cell r="G4842" t="str">
            <v>031080004742497</v>
          </cell>
          <cell r="H4842">
            <v>44914</v>
          </cell>
          <cell r="I4842" t="str">
            <v>ENTREGADO</v>
          </cell>
          <cell r="J4842">
            <v>44917</v>
          </cell>
          <cell r="K4842" t="str">
            <v>ROSA DELIA RODRIGUEZ LOOR</v>
          </cell>
          <cell r="L4842" t="str">
            <v>OFICINA TRAMACO PUNTO DE ATENCION SAN MARINO</v>
          </cell>
          <cell r="M4842" t="str">
            <v>0905428991</v>
          </cell>
          <cell r="N4842" t="str">
            <v>0992700091</v>
          </cell>
          <cell r="O4842" t="str">
            <v/>
          </cell>
          <cell r="P4842" t="str">
            <v>GUAYAQUIL</v>
          </cell>
          <cell r="Q4842" t="str">
            <v>GUAYAQUIL</v>
          </cell>
          <cell r="R4842" t="str">
            <v>GUAYAS</v>
          </cell>
          <cell r="T4842" t="str">
            <v>TRAMACO</v>
          </cell>
          <cell r="U4842" t="str">
            <v>FLEXNETUIO_GYE</v>
          </cell>
          <cell r="V4842">
            <v>1</v>
          </cell>
          <cell r="W4842">
            <v>1</v>
          </cell>
          <cell r="X4842" t="str">
            <v>FLEXNET ECUADOR - MDELIVERY</v>
          </cell>
          <cell r="Y4842" t="str">
            <v>CALLE 28 DE JUNIO S/N Y GARCIA MORENO ENTRADA LLANO GRANDE</v>
          </cell>
        </row>
        <row r="4843">
          <cell r="A4843" t="str">
            <v>4742522</v>
          </cell>
          <cell r="B4843">
            <v>482360</v>
          </cell>
          <cell r="C4843" t="str">
            <v>4742522</v>
          </cell>
          <cell r="D4843" t="str">
            <v>MDELIVERY</v>
          </cell>
          <cell r="E4843" t="str">
            <v>DESPACHO</v>
          </cell>
          <cell r="F4843" t="str">
            <v>NORMAL</v>
          </cell>
          <cell r="G4843" t="str">
            <v>TF89746</v>
          </cell>
          <cell r="H4843">
            <v>44914</v>
          </cell>
          <cell r="I4843" t="str">
            <v>ENTREGADO</v>
          </cell>
          <cell r="J4843">
            <v>44916</v>
          </cell>
          <cell r="K4843" t="str">
            <v>CAJAPE LAJE MELVIN JUAN</v>
          </cell>
          <cell r="L4843" t="str">
            <v>LA PUNTILLA AV SAMBORONDON SN</v>
          </cell>
          <cell r="M4843" t="str">
            <v>0917693756</v>
          </cell>
          <cell r="N4843" t="str">
            <v>0991970870</v>
          </cell>
          <cell r="O4843" t="str">
            <v>0991970870</v>
          </cell>
          <cell r="P4843" t="str">
            <v>092302</v>
          </cell>
          <cell r="Q4843" t="str">
            <v>SAMBORONDON</v>
          </cell>
          <cell r="R4843" t="str">
            <v>GUAYAS</v>
          </cell>
          <cell r="S4843" t="str">
            <v>SAMBORONDON</v>
          </cell>
          <cell r="T4843" t="str">
            <v>FLEXTRANS</v>
          </cell>
          <cell r="U4843" t="str">
            <v>FLEXNETUIO_GYE</v>
          </cell>
          <cell r="V4843">
            <v>1</v>
          </cell>
          <cell r="W4843">
            <v>1</v>
          </cell>
          <cell r="X4843" t="str">
            <v>FLEXNET ECUADOR - MDELIVERY</v>
          </cell>
          <cell r="Y4843" t="str">
            <v>CALLE 28 DE JUNIO S/N Y GARCIA MORENO ENTRADA LLANO GRANDE</v>
          </cell>
        </row>
        <row r="4844">
          <cell r="A4844" t="str">
            <v>4742552</v>
          </cell>
          <cell r="B4844">
            <v>482361</v>
          </cell>
          <cell r="C4844" t="str">
            <v>4742552</v>
          </cell>
          <cell r="D4844" t="str">
            <v>MDELIVERY</v>
          </cell>
          <cell r="E4844" t="str">
            <v>DESPACHO</v>
          </cell>
          <cell r="F4844" t="str">
            <v>NORMAL</v>
          </cell>
          <cell r="G4844" t="str">
            <v>031080004742552</v>
          </cell>
          <cell r="H4844">
            <v>44914</v>
          </cell>
          <cell r="I4844" t="str">
            <v>DEVOLUCION_EN_PROCESO</v>
          </cell>
          <cell r="J4844">
            <v>44918</v>
          </cell>
          <cell r="K4844" t="str">
            <v>NAVARRETE JARRIN RAMON ISAAC</v>
          </cell>
          <cell r="L4844" t="str">
            <v>SAN JACINTO DEL BUA CALLE ELOY ALFARO SN Y VELASCO IBARRA</v>
          </cell>
          <cell r="M4844" t="str">
            <v>1716830409</v>
          </cell>
          <cell r="N4844" t="str">
            <v>0993196305</v>
          </cell>
          <cell r="O4844" t="str">
            <v>0993196305</v>
          </cell>
          <cell r="P4844" t="str">
            <v>230211</v>
          </cell>
          <cell r="Q4844" t="str">
            <v>SANTO DOMINGO</v>
          </cell>
          <cell r="R4844" t="str">
            <v>SANTO DOMINGO DE LOS TSACHILAS</v>
          </cell>
          <cell r="S4844" t="str">
            <v>SAN JACINTO DEL BUA - LA FLECHA - UMPE CHICO - SAN PEDRO DEL LAUREL - RIOBAMBENOS DEL CHILIMPE</v>
          </cell>
          <cell r="T4844" t="str">
            <v>TRAMACO</v>
          </cell>
          <cell r="U4844" t="str">
            <v>FLEXNETUIO_PROVINCIA</v>
          </cell>
          <cell r="V4844">
            <v>1</v>
          </cell>
          <cell r="W4844">
            <v>1</v>
          </cell>
          <cell r="X4844" t="str">
            <v>FLEXNET ECUADOR - MDELIVERY</v>
          </cell>
          <cell r="Y4844" t="str">
            <v>CALLE 28 DE JUNIO S/N Y GARCIA MORENO ENTRADA LLANO GRANDE</v>
          </cell>
        </row>
        <row r="4845">
          <cell r="A4845" t="str">
            <v>4742556</v>
          </cell>
          <cell r="B4845">
            <v>482362</v>
          </cell>
          <cell r="C4845" t="str">
            <v>4742556</v>
          </cell>
          <cell r="D4845" t="str">
            <v>MDELIVERY</v>
          </cell>
          <cell r="E4845" t="str">
            <v>DESPACHO</v>
          </cell>
          <cell r="F4845" t="str">
            <v>NORMAL</v>
          </cell>
          <cell r="G4845" t="str">
            <v>031080004742556</v>
          </cell>
          <cell r="H4845">
            <v>44914</v>
          </cell>
          <cell r="I4845" t="str">
            <v>ENTREGADO</v>
          </cell>
          <cell r="J4845">
            <v>44915</v>
          </cell>
          <cell r="K4845" t="str">
            <v>JOSE IGNACIO BARRENO ALBUJA</v>
          </cell>
          <cell r="L4845" t="str">
            <v>ALOAG VIA PANAMERICANA  SUR KM 12</v>
          </cell>
          <cell r="M4845" t="str">
            <v>1719353250</v>
          </cell>
          <cell r="N4845" t="str">
            <v>0983046186</v>
          </cell>
          <cell r="O4845" t="str">
            <v>0983046186</v>
          </cell>
          <cell r="P4845" t="str">
            <v>171113</v>
          </cell>
          <cell r="Q4845" t="str">
            <v>MEJIA</v>
          </cell>
          <cell r="R4845" t="str">
            <v>PICHINCHA</v>
          </cell>
          <cell r="S4845" t="str">
            <v>ALOAG</v>
          </cell>
          <cell r="T4845" t="str">
            <v>TRAMACO</v>
          </cell>
          <cell r="U4845" t="str">
            <v>FLEXNETUIO_LOCAL</v>
          </cell>
          <cell r="V4845">
            <v>1</v>
          </cell>
          <cell r="W4845">
            <v>1</v>
          </cell>
          <cell r="X4845" t="str">
            <v>FLEXNET ECUADOR - MDELIVERY</v>
          </cell>
          <cell r="Y4845" t="str">
            <v>CALLE 28 DE JUNIO S/N Y GARCIA MORENO ENTRADA LLANO GRANDE</v>
          </cell>
        </row>
        <row r="4846">
          <cell r="A4846" t="str">
            <v>4742558</v>
          </cell>
          <cell r="B4846">
            <v>482363</v>
          </cell>
          <cell r="C4846" t="str">
            <v>4742558</v>
          </cell>
          <cell r="D4846" t="str">
            <v>MDELIVERY</v>
          </cell>
          <cell r="E4846" t="str">
            <v>DESPACHO</v>
          </cell>
          <cell r="F4846" t="str">
            <v>DERIVADO PICK UP</v>
          </cell>
          <cell r="G4846" t="str">
            <v>031080004742558</v>
          </cell>
          <cell r="H4846">
            <v>44914</v>
          </cell>
          <cell r="I4846" t="str">
            <v>ENTREGADO</v>
          </cell>
          <cell r="J4846">
            <v>44916</v>
          </cell>
          <cell r="K4846" t="str">
            <v>LIGIA ALEJANDRA BULGARIN MADRID</v>
          </cell>
          <cell r="L4846" t="str">
            <v>OFICINA TRAMACO PORTETE</v>
          </cell>
          <cell r="M4846" t="str">
            <v>0924793847</v>
          </cell>
          <cell r="N4846" t="str">
            <v>0983582100</v>
          </cell>
          <cell r="O4846" t="str">
            <v/>
          </cell>
          <cell r="P4846" t="str">
            <v>GUAYAQUIL</v>
          </cell>
          <cell r="Q4846" t="str">
            <v>GUAYAQUIL</v>
          </cell>
          <cell r="R4846" t="str">
            <v>GUAYAS</v>
          </cell>
          <cell r="T4846" t="str">
            <v>TRAMACO</v>
          </cell>
          <cell r="U4846" t="str">
            <v>FLEXNETUIO_GYE</v>
          </cell>
          <cell r="V4846">
            <v>1</v>
          </cell>
          <cell r="W4846">
            <v>1</v>
          </cell>
          <cell r="X4846" t="str">
            <v>FLEXNET ECUADOR - MDELIVERY</v>
          </cell>
          <cell r="Y4846" t="str">
            <v>CALLE 28 DE JUNIO S/N Y GARCIA MORENO ENTRADA LLANO GRANDE</v>
          </cell>
        </row>
        <row r="4847">
          <cell r="A4847" t="str">
            <v>4742742</v>
          </cell>
          <cell r="B4847">
            <v>482364</v>
          </cell>
          <cell r="C4847" t="str">
            <v>4742742</v>
          </cell>
          <cell r="D4847" t="str">
            <v>MDELIVERY</v>
          </cell>
          <cell r="E4847" t="str">
            <v>DESPACHO</v>
          </cell>
          <cell r="F4847" t="str">
            <v>NORMAL</v>
          </cell>
          <cell r="G4847" t="str">
            <v>031080004742742</v>
          </cell>
          <cell r="H4847">
            <v>44914</v>
          </cell>
          <cell r="I4847" t="str">
            <v>ENTREGADO</v>
          </cell>
          <cell r="J4847">
            <v>44917</v>
          </cell>
          <cell r="K4847" t="str">
            <v>Victor Bryan Criollo Quizhpi</v>
          </cell>
          <cell r="L4847" t="str">
            <v>LIZARZABURU CALLE JUAN MONTALVO 12 38 Y 14 DE AGOSTO</v>
          </cell>
          <cell r="M4847" t="str">
            <v>0603935487</v>
          </cell>
          <cell r="N4847" t="str">
            <v>0992897029</v>
          </cell>
          <cell r="O4847" t="str">
            <v/>
          </cell>
          <cell r="P4847" t="str">
            <v>060104</v>
          </cell>
          <cell r="Q4847" t="str">
            <v>RIOBAMBA</v>
          </cell>
          <cell r="R4847" t="str">
            <v>CHIMBORAZO</v>
          </cell>
          <cell r="S4847" t="str">
            <v>RIOBAMBA</v>
          </cell>
          <cell r="T4847" t="str">
            <v>TRAMACO</v>
          </cell>
          <cell r="U4847" t="str">
            <v>FLEXNETUIO_PROVINCIA</v>
          </cell>
          <cell r="V4847">
            <v>1</v>
          </cell>
          <cell r="W4847">
            <v>1</v>
          </cell>
          <cell r="X4847" t="str">
            <v>FLEXNET ECUADOR - MDELIVERY</v>
          </cell>
          <cell r="Y4847" t="str">
            <v>CALLE 28 DE JUNIO S/N Y GARCIA MORENO ENTRADA LLANO GRANDE</v>
          </cell>
        </row>
        <row r="4848">
          <cell r="A4848" t="str">
            <v>4742773</v>
          </cell>
          <cell r="B4848">
            <v>482365</v>
          </cell>
          <cell r="C4848" t="str">
            <v>4742773</v>
          </cell>
          <cell r="D4848" t="str">
            <v>MDELIVERY</v>
          </cell>
          <cell r="E4848" t="str">
            <v>DESPACHO</v>
          </cell>
          <cell r="F4848" t="str">
            <v>NORMAL</v>
          </cell>
          <cell r="G4848" t="str">
            <v>FT76112</v>
          </cell>
          <cell r="H4848">
            <v>44914</v>
          </cell>
          <cell r="I4848" t="str">
            <v>ENTREGADO</v>
          </cell>
          <cell r="J4848">
            <v>44916</v>
          </cell>
          <cell r="K4848" t="str">
            <v>Abel Eduardo Quishpi Torres</v>
          </cell>
          <cell r="L4848" t="str">
            <v>EL CONDADO CALLE YANACONA OE13 55 CALLE  OE13</v>
          </cell>
          <cell r="M4848" t="str">
            <v>1727045435</v>
          </cell>
          <cell r="N4848" t="str">
            <v>0961029465</v>
          </cell>
          <cell r="O4848" t="str">
            <v/>
          </cell>
          <cell r="P4848" t="str">
            <v>170305</v>
          </cell>
          <cell r="Q4848" t="str">
            <v>QUITO</v>
          </cell>
          <cell r="R4848" t="str">
            <v>PICHINCHA</v>
          </cell>
          <cell r="S4848" t="str">
            <v>QUITO - URBANIZACION DE LOS ARQUITECTOS - CONJUNTO SAN GREGORIO</v>
          </cell>
          <cell r="T4848" t="str">
            <v>FLEXTRANS UIO</v>
          </cell>
          <cell r="U4848" t="str">
            <v>FLEXNETUIO_LOCAL</v>
          </cell>
          <cell r="V4848">
            <v>1</v>
          </cell>
          <cell r="W4848">
            <v>1</v>
          </cell>
          <cell r="X4848" t="str">
            <v>FLEXNET ECUADOR - MDELIVERY</v>
          </cell>
          <cell r="Y4848" t="str">
            <v>CALLE 28 DE JUNIO S/N Y GARCIA MORENO ENTRADA LLANO GRANDE</v>
          </cell>
        </row>
        <row r="4849">
          <cell r="A4849" t="str">
            <v>4742811</v>
          </cell>
          <cell r="B4849">
            <v>482366</v>
          </cell>
          <cell r="C4849" t="str">
            <v>4742811</v>
          </cell>
          <cell r="D4849" t="str">
            <v>MDELIVERY</v>
          </cell>
          <cell r="E4849" t="str">
            <v>DESPACHO</v>
          </cell>
          <cell r="F4849" t="str">
            <v>NORMAL</v>
          </cell>
          <cell r="G4849" t="str">
            <v>FT76097</v>
          </cell>
          <cell r="H4849">
            <v>44914</v>
          </cell>
          <cell r="I4849" t="str">
            <v>ENTREGADO</v>
          </cell>
          <cell r="J4849">
            <v>44915</v>
          </cell>
          <cell r="K4849" t="str">
            <v>MARIANA ELIZABETH ACOSTA PEREZ</v>
          </cell>
          <cell r="L4849" t="str">
            <v>CARCELEN CALLE FRANCISCO DEL CAMPO OE3 352  AV JAIME ROLDOS AGUILERA</v>
          </cell>
          <cell r="M4849" t="str">
            <v>1706640966</v>
          </cell>
          <cell r="N4849" t="str">
            <v>0995681707</v>
          </cell>
          <cell r="O4849" t="str">
            <v>0995681707</v>
          </cell>
          <cell r="P4849" t="str">
            <v>170302</v>
          </cell>
          <cell r="Q4849" t="str">
            <v>QUITO</v>
          </cell>
          <cell r="R4849" t="str">
            <v>PICHINCHA</v>
          </cell>
          <cell r="S4849" t="str">
            <v>QUITO</v>
          </cell>
          <cell r="T4849" t="str">
            <v>FLEXTRANS UIO</v>
          </cell>
          <cell r="U4849" t="str">
            <v>FLEXNETUIO_LOCAL</v>
          </cell>
          <cell r="V4849">
            <v>1</v>
          </cell>
          <cell r="W4849">
            <v>1</v>
          </cell>
          <cell r="X4849" t="str">
            <v>FLEXNET ECUADOR - MDELIVERY</v>
          </cell>
          <cell r="Y4849" t="str">
            <v>CALLE 28 DE JUNIO S/N Y GARCIA MORENO ENTRADA LLANO GRANDE</v>
          </cell>
        </row>
        <row r="4850">
          <cell r="A4850" t="str">
            <v>4743045</v>
          </cell>
          <cell r="B4850">
            <v>482367</v>
          </cell>
          <cell r="C4850" t="str">
            <v>4743045</v>
          </cell>
          <cell r="D4850" t="str">
            <v>MDELIVERY</v>
          </cell>
          <cell r="E4850" t="str">
            <v>DESPACHO</v>
          </cell>
          <cell r="F4850" t="str">
            <v>NORMAL</v>
          </cell>
          <cell r="G4850" t="str">
            <v>031080004743045</v>
          </cell>
          <cell r="H4850">
            <v>44914</v>
          </cell>
          <cell r="I4850" t="str">
            <v>ENTREGADO</v>
          </cell>
          <cell r="J4850">
            <v>44916</v>
          </cell>
          <cell r="K4850" t="str">
            <v>GUILLERMO ELICEO RODRIGUEZ BARROS</v>
          </cell>
          <cell r="L4850" t="str">
            <v>LUIS TELLO  CALLE AV LUIS TELLO SN Y NELSON ORTIZ</v>
          </cell>
          <cell r="M4850" t="str">
            <v>0801173758</v>
          </cell>
          <cell r="N4850" t="str">
            <v>0997696845</v>
          </cell>
          <cell r="O4850" t="str">
            <v/>
          </cell>
          <cell r="P4850" t="str">
            <v>080107</v>
          </cell>
          <cell r="Q4850" t="str">
            <v>ESMERALDAS</v>
          </cell>
          <cell r="R4850" t="str">
            <v>ESMERALDAS</v>
          </cell>
          <cell r="S4850" t="str">
            <v>ESMERALDAS</v>
          </cell>
          <cell r="T4850" t="str">
            <v>TRAMACO</v>
          </cell>
          <cell r="U4850" t="str">
            <v>FLEXNETUIO_PROVINCIA</v>
          </cell>
          <cell r="V4850">
            <v>1</v>
          </cell>
          <cell r="W4850">
            <v>1</v>
          </cell>
          <cell r="X4850" t="str">
            <v>FLEXNET ECUADOR - MDELIVERY</v>
          </cell>
          <cell r="Y4850" t="str">
            <v>CALLE 28 DE JUNIO S/N Y GARCIA MORENO ENTRADA LLANO GRANDE</v>
          </cell>
        </row>
        <row r="4851">
          <cell r="A4851" t="str">
            <v>4743059</v>
          </cell>
          <cell r="B4851">
            <v>482368</v>
          </cell>
          <cell r="C4851" t="str">
            <v>4743059</v>
          </cell>
          <cell r="D4851" t="str">
            <v>MDELIVERY</v>
          </cell>
          <cell r="E4851" t="str">
            <v>DESPACHO</v>
          </cell>
          <cell r="F4851" t="str">
            <v>NORMAL</v>
          </cell>
          <cell r="G4851" t="str">
            <v>TF89738</v>
          </cell>
          <cell r="H4851">
            <v>44914</v>
          </cell>
          <cell r="I4851" t="str">
            <v>ENTREGADO</v>
          </cell>
          <cell r="J4851">
            <v>44915</v>
          </cell>
          <cell r="K4851" t="str">
            <v>Freddy Jose Correa Huertas</v>
          </cell>
          <cell r="L4851" t="str">
            <v>TARQUI   CALLE  JOSE ALAVEDRA TAMA SN AV  FRANCISCO DE ORELLANA</v>
          </cell>
          <cell r="M4851" t="str">
            <v>0924096209</v>
          </cell>
          <cell r="N4851" t="str">
            <v>0986284437</v>
          </cell>
          <cell r="O4851" t="str">
            <v>0986284437</v>
          </cell>
          <cell r="P4851" t="str">
            <v>090506</v>
          </cell>
          <cell r="Q4851" t="str">
            <v>GUAYAQUIL</v>
          </cell>
          <cell r="R4851" t="str">
            <v>GUAYAS</v>
          </cell>
          <cell r="S4851" t="str">
            <v>GUAYAQUIL</v>
          </cell>
          <cell r="T4851" t="str">
            <v>FLEXTRANS</v>
          </cell>
          <cell r="U4851" t="str">
            <v>FLEXNETUIO_GYE</v>
          </cell>
          <cell r="V4851">
            <v>1</v>
          </cell>
          <cell r="W4851">
            <v>1</v>
          </cell>
          <cell r="X4851" t="str">
            <v>FLEXNET ECUADOR - MDELIVERY</v>
          </cell>
          <cell r="Y4851" t="str">
            <v>CALLE 28 DE JUNIO S/N Y GARCIA MORENO ENTRADA LLANO GRANDE</v>
          </cell>
        </row>
        <row r="4852">
          <cell r="A4852" t="str">
            <v>GAR5228_1</v>
          </cell>
          <cell r="B4852">
            <v>482330</v>
          </cell>
          <cell r="C4852" t="str">
            <v>GAR5228_1</v>
          </cell>
          <cell r="D4852" t="str">
            <v>HYCITE</v>
          </cell>
          <cell r="E4852" t="str">
            <v>DESPACHO</v>
          </cell>
          <cell r="F4852" t="str">
            <v>NORMAL</v>
          </cell>
          <cell r="H4852">
            <v>44914</v>
          </cell>
          <cell r="I4852" t="str">
            <v>ENTREGADO</v>
          </cell>
          <cell r="J4852">
            <v>44916</v>
          </cell>
          <cell r="K4852" t="str">
            <v>RICARDO JAVIER CALERO ANDRADE</v>
          </cell>
          <cell r="L4852" t="str">
            <v>GUALBERTO ARCOS Y MANUEL J CALLE CONJUNTO ARMENIA PARK 1 CASA 11 / PARROQUIA CONOCOTO /</v>
          </cell>
          <cell r="N4852" t="str">
            <v>988025947</v>
          </cell>
          <cell r="O4852" t="str">
            <v>988025947</v>
          </cell>
          <cell r="P4852" t="str">
            <v>170208</v>
          </cell>
          <cell r="Q4852" t="str">
            <v>QUITO</v>
          </cell>
          <cell r="R4852" t="str">
            <v>PICHINCHA</v>
          </cell>
          <cell r="S4852" t="str">
            <v>CALDERON (CARAPUNGO)</v>
          </cell>
          <cell r="T4852" t="str">
            <v>FLEXTRANS UIO</v>
          </cell>
          <cell r="U4852" t="str">
            <v>FLEXNETUIO_LOCAL</v>
          </cell>
          <cell r="V4852">
            <v>1</v>
          </cell>
          <cell r="W4852">
            <v>3.4</v>
          </cell>
          <cell r="X4852" t="str">
            <v>HYCITE QUITO</v>
          </cell>
          <cell r="Y4852" t="str">
            <v>FLEX NET CALLE 28 DE JUNIO S/N Y GARCIA MORENO ENTRADA LLANO GRANDE</v>
          </cell>
        </row>
        <row r="4853">
          <cell r="A4853" t="str">
            <v>2022-12539</v>
          </cell>
          <cell r="B4853">
            <v>482317</v>
          </cell>
          <cell r="C4853" t="str">
            <v>2022-12539</v>
          </cell>
          <cell r="D4853" t="str">
            <v>MOVISTAR</v>
          </cell>
          <cell r="E4853" t="str">
            <v>DESPACHO</v>
          </cell>
          <cell r="F4853" t="str">
            <v>NORMAL</v>
          </cell>
          <cell r="G4853" t="str">
            <v>031080202212539</v>
          </cell>
          <cell r="H4853">
            <v>44914</v>
          </cell>
          <cell r="I4853" t="str">
            <v>ENTREGADO</v>
          </cell>
          <cell r="J4853">
            <v>44915</v>
          </cell>
          <cell r="K4853" t="str">
            <v>CORPORATIVO ROMERO RYRTECH S.A.S (SHOPPING QUEVEDO)_MAURENY ROMERO</v>
          </cell>
          <cell r="L4853" t="str">
            <v xml:space="preserve">km 1.5 vIa a Sto Domingo y Patria Nueva, Av. Walter Andrade </v>
          </cell>
          <cell r="M4853" t="str">
            <v>0993323705001</v>
          </cell>
          <cell r="N4853" t="str">
            <v>982387574</v>
          </cell>
          <cell r="O4853" t="str">
            <v/>
          </cell>
          <cell r="P4853" t="str">
            <v>QUEVEDO</v>
          </cell>
          <cell r="Q4853" t="str">
            <v>QUEVEDO</v>
          </cell>
          <cell r="R4853" t="str">
            <v>LOS RIOS</v>
          </cell>
          <cell r="T4853" t="str">
            <v>TRAMACO</v>
          </cell>
          <cell r="U4853" t="str">
            <v>FLEXNETUIO_PROVINCIA</v>
          </cell>
          <cell r="V4853">
            <v>1</v>
          </cell>
          <cell r="W4853">
            <v>1</v>
          </cell>
          <cell r="X4853" t="str">
            <v>FLEXNET ECUADOR - MOVISTAR</v>
          </cell>
          <cell r="Y4853" t="str">
            <v>CALLE 28 DE JUNIO S/N Y GARCIA MORENO ENTRADA LLANO GRANDE</v>
          </cell>
        </row>
        <row r="4854">
          <cell r="A4854" t="str">
            <v>2022-12540</v>
          </cell>
          <cell r="B4854">
            <v>482318</v>
          </cell>
          <cell r="C4854" t="str">
            <v>2022-12540</v>
          </cell>
          <cell r="D4854" t="str">
            <v>MOVISTAR</v>
          </cell>
          <cell r="E4854" t="str">
            <v>DESPACHO</v>
          </cell>
          <cell r="F4854" t="str">
            <v>NORMAL</v>
          </cell>
          <cell r="G4854" t="str">
            <v>TF89707</v>
          </cell>
          <cell r="H4854">
            <v>44914</v>
          </cell>
          <cell r="I4854" t="str">
            <v>ENTREGADO</v>
          </cell>
          <cell r="J4854">
            <v>44915</v>
          </cell>
          <cell r="K4854" t="str">
            <v>ASFRASA COMUNICACIONES DURAN_SHEILA ELIANA GOMEZ POVEDA</v>
          </cell>
          <cell r="L4854" t="str">
            <v>AV SAN JORGE Y PLAZA DANIN , ED.  CASANOVA 1ER PISO A 2 LOCALES DEL NUEVO SERVIENTREGA</v>
          </cell>
          <cell r="M4854" t="str">
            <v>0</v>
          </cell>
          <cell r="N4854" t="str">
            <v>998721550</v>
          </cell>
          <cell r="P4854" t="str">
            <v>GUAYAQUIL</v>
          </cell>
          <cell r="Q4854" t="str">
            <v>GUAYAQUIL</v>
          </cell>
          <cell r="R4854" t="str">
            <v>GUAYAS</v>
          </cell>
          <cell r="T4854" t="str">
            <v>FLEXTRANS</v>
          </cell>
          <cell r="U4854" t="str">
            <v>FLEXNETUIO_GYE</v>
          </cell>
          <cell r="V4854">
            <v>1</v>
          </cell>
          <cell r="W4854">
            <v>1</v>
          </cell>
          <cell r="X4854" t="str">
            <v>FLEXNET ECUADOR - MOVISTAR</v>
          </cell>
          <cell r="Y4854" t="str">
            <v>CALLE 28 DE JUNIO S/N Y GARCIA MORENO ENTRADA LLANO GRANDE</v>
          </cell>
        </row>
        <row r="4855">
          <cell r="A4855" t="str">
            <v>2022-12541</v>
          </cell>
          <cell r="B4855">
            <v>482319</v>
          </cell>
          <cell r="C4855" t="str">
            <v>2022-12541</v>
          </cell>
          <cell r="D4855" t="str">
            <v>MOVISTAR</v>
          </cell>
          <cell r="E4855" t="str">
            <v>DESPACHO</v>
          </cell>
          <cell r="F4855" t="str">
            <v>NORMAL</v>
          </cell>
          <cell r="G4855" t="str">
            <v>031080202212541</v>
          </cell>
          <cell r="H4855">
            <v>44914</v>
          </cell>
          <cell r="I4855" t="str">
            <v>ENTREGADO</v>
          </cell>
          <cell r="J4855">
            <v>44915</v>
          </cell>
          <cell r="K4855" t="str">
            <v>CC BARTOLOME SERRANO (MOVIPHONE)_GALO PALLAROSO</v>
          </cell>
          <cell r="L4855" t="str">
            <v>Calle Tenemaza 5-13 y Av. 24 de Mayo frente al parqueadero del coliseo de deportes</v>
          </cell>
          <cell r="M4855" t="str">
            <v>0391007160001</v>
          </cell>
          <cell r="N4855" t="str">
            <v>995936079</v>
          </cell>
          <cell r="O4855" t="str">
            <v/>
          </cell>
          <cell r="P4855" t="str">
            <v>AZOGUES</v>
          </cell>
          <cell r="Q4855" t="str">
            <v>AZOGUES</v>
          </cell>
          <cell r="R4855" t="str">
            <v>CAÑAR</v>
          </cell>
          <cell r="S4855" t="str">
            <v>AZOGUES</v>
          </cell>
          <cell r="T4855" t="str">
            <v>TRAMACO</v>
          </cell>
          <cell r="U4855" t="str">
            <v>FLEXNETUIO_PROVINCIA</v>
          </cell>
          <cell r="V4855">
            <v>1</v>
          </cell>
          <cell r="W4855">
            <v>1</v>
          </cell>
          <cell r="X4855" t="str">
            <v>FLEXNET ECUADOR - MOVISTAR</v>
          </cell>
          <cell r="Y4855" t="str">
            <v>CALLE 28 DE JUNIO S/N Y GARCIA MORENO ENTRADA LLANO GRANDE</v>
          </cell>
        </row>
        <row r="4856">
          <cell r="A4856" t="str">
            <v>2022-12542</v>
          </cell>
          <cell r="B4856">
            <v>482320</v>
          </cell>
          <cell r="C4856" t="str">
            <v>2022-12542</v>
          </cell>
          <cell r="D4856" t="str">
            <v>MOVISTAR</v>
          </cell>
          <cell r="E4856" t="str">
            <v>DESPACHO</v>
          </cell>
          <cell r="F4856" t="str">
            <v>NORMAL</v>
          </cell>
          <cell r="G4856" t="str">
            <v>TF89733</v>
          </cell>
          <cell r="H4856">
            <v>44914</v>
          </cell>
          <cell r="I4856" t="str">
            <v>ENTREGADO</v>
          </cell>
          <cell r="J4856">
            <v>44915</v>
          </cell>
          <cell r="K4856" t="str">
            <v>AE CORPORATIVO ROMERO RYRTECH (MALL DEL SUR)_MAURENY ROMERO</v>
          </cell>
          <cell r="L4856" t="str">
            <v>Av. 25 de Julio y Ernesto Alban locales 111 y 112</v>
          </cell>
          <cell r="M4856" t="str">
            <v>0915962609</v>
          </cell>
          <cell r="N4856" t="str">
            <v>982387574</v>
          </cell>
          <cell r="O4856" t="str">
            <v/>
          </cell>
          <cell r="P4856" t="str">
            <v>GUAYAQUIL</v>
          </cell>
          <cell r="Q4856" t="str">
            <v>GUAYAQUIL</v>
          </cell>
          <cell r="R4856" t="str">
            <v>GUAYAS</v>
          </cell>
          <cell r="T4856" t="str">
            <v>FLEXTRANS GYE</v>
          </cell>
          <cell r="U4856" t="str">
            <v>FLEXNETUIO_GYE</v>
          </cell>
          <cell r="V4856">
            <v>1</v>
          </cell>
          <cell r="W4856">
            <v>1</v>
          </cell>
          <cell r="X4856" t="str">
            <v>FLEXNET ECUADOR - MOVISTAR</v>
          </cell>
          <cell r="Y4856" t="str">
            <v>CALLE 28 DE JUNIO S/N Y GARCIA MORENO ENTRADA LLANO GRANDE</v>
          </cell>
        </row>
        <row r="4857">
          <cell r="A4857" t="str">
            <v>2022-12543</v>
          </cell>
          <cell r="B4857">
            <v>482321</v>
          </cell>
          <cell r="C4857" t="str">
            <v>2022-12543</v>
          </cell>
          <cell r="D4857" t="str">
            <v>MOVISTAR</v>
          </cell>
          <cell r="E4857" t="str">
            <v>DESPACHO</v>
          </cell>
          <cell r="F4857" t="str">
            <v>NORMAL</v>
          </cell>
          <cell r="G4857" t="str">
            <v>031080202212543</v>
          </cell>
          <cell r="H4857">
            <v>44914</v>
          </cell>
          <cell r="I4857" t="str">
            <v>ENTREGADO</v>
          </cell>
          <cell r="J4857">
            <v>44917</v>
          </cell>
          <cell r="K4857" t="str">
            <v>GRUPO ROMERO (C.C. MALL EL FORTIN)_ROMERO RODRIGUEZ MAURENY GEANELLA</v>
          </cell>
          <cell r="L4857" t="str">
            <v>Av perimetral calle casuarina Centro Comercial  Mall del fortin</v>
          </cell>
          <cell r="M4857" t="str">
            <v>0993323705001</v>
          </cell>
          <cell r="N4857" t="str">
            <v>982387574</v>
          </cell>
          <cell r="O4857" t="str">
            <v/>
          </cell>
          <cell r="P4857" t="str">
            <v>GUAYAQUIL</v>
          </cell>
          <cell r="Q4857" t="str">
            <v>GUAYAQUIL</v>
          </cell>
          <cell r="R4857" t="str">
            <v>GUAYAS</v>
          </cell>
          <cell r="T4857" t="str">
            <v>TRAMACO</v>
          </cell>
          <cell r="U4857" t="str">
            <v>FLEXNETUIO_GYE</v>
          </cell>
          <cell r="V4857">
            <v>1</v>
          </cell>
          <cell r="W4857">
            <v>1</v>
          </cell>
          <cell r="X4857" t="str">
            <v>FLEXNET ECUADOR - MOVISTAR</v>
          </cell>
          <cell r="Y4857" t="str">
            <v>CALLE 28 DE JUNIO S/N Y GARCIA MORENO ENTRADA LLANO GRANDE</v>
          </cell>
        </row>
        <row r="4858">
          <cell r="A4858" t="str">
            <v>2022-12544</v>
          </cell>
          <cell r="B4858">
            <v>482322</v>
          </cell>
          <cell r="C4858" t="str">
            <v>2022-12544</v>
          </cell>
          <cell r="D4858" t="str">
            <v>MOVISTAR</v>
          </cell>
          <cell r="E4858" t="str">
            <v>DESPACHO</v>
          </cell>
          <cell r="F4858" t="str">
            <v>NORMAL</v>
          </cell>
          <cell r="G4858" t="str">
            <v>031080202212544</v>
          </cell>
          <cell r="H4858">
            <v>44914</v>
          </cell>
          <cell r="I4858" t="str">
            <v>ENTREGADO</v>
          </cell>
          <cell r="J4858">
            <v>44915</v>
          </cell>
          <cell r="K4858" t="str">
            <v>PDV IBS LAGUNA MALL IBARRA_JOSE LUIS CORAL MOLINA</v>
          </cell>
          <cell r="L4858" t="str">
            <v>AV. MARIANO COSTA SN Y AV. FRAY VACAS GALINDO CC. LAGUNA MALL PB LOCAL 133</v>
          </cell>
          <cell r="M4858" t="str">
            <v>1792209242001</v>
          </cell>
          <cell r="N4858" t="str">
            <v>980508973</v>
          </cell>
          <cell r="O4858" t="str">
            <v/>
          </cell>
          <cell r="P4858" t="str">
            <v>IBARRA</v>
          </cell>
          <cell r="Q4858" t="str">
            <v>IBARRA</v>
          </cell>
          <cell r="R4858" t="str">
            <v>IMBABURA</v>
          </cell>
          <cell r="T4858" t="str">
            <v>TRAMACO</v>
          </cell>
          <cell r="U4858" t="str">
            <v>FLEXNETUIO_PROVINCIA</v>
          </cell>
          <cell r="V4858">
            <v>1</v>
          </cell>
          <cell r="W4858">
            <v>1</v>
          </cell>
          <cell r="X4858" t="str">
            <v>FLEXNET ECUADOR - MOVISTAR</v>
          </cell>
          <cell r="Y4858" t="str">
            <v>CALLE 28 DE JUNIO S/N Y GARCIA MORENO ENTRADA LLANO GRANDE</v>
          </cell>
        </row>
        <row r="4859">
          <cell r="A4859" t="str">
            <v>2022-12545</v>
          </cell>
          <cell r="B4859">
            <v>482323</v>
          </cell>
          <cell r="C4859" t="str">
            <v>2022-12545</v>
          </cell>
          <cell r="D4859" t="str">
            <v>MOVISTAR</v>
          </cell>
          <cell r="E4859" t="str">
            <v>DESPACHO</v>
          </cell>
          <cell r="F4859" t="str">
            <v>NORMAL</v>
          </cell>
          <cell r="G4859" t="str">
            <v>031080202212545</v>
          </cell>
          <cell r="H4859">
            <v>44914</v>
          </cell>
          <cell r="I4859" t="str">
            <v>ENTREGADO</v>
          </cell>
          <cell r="J4859">
            <v>44918</v>
          </cell>
          <cell r="K4859" t="str">
            <v>CAV MALL DEL PACIFICO_Maria Fernanda Carvajal Reinoso</v>
          </cell>
          <cell r="L4859" t="str">
            <v>Avenida Malecon y Calle 23 , Centro Comercial Mall del Pacifico, Local PB -057-058</v>
          </cell>
          <cell r="M4859" t="str">
            <v>1715480081001</v>
          </cell>
          <cell r="N4859" t="str">
            <v>995025256</v>
          </cell>
          <cell r="O4859" t="str">
            <v/>
          </cell>
          <cell r="P4859" t="str">
            <v>MANTA</v>
          </cell>
          <cell r="Q4859" t="str">
            <v>MANTA</v>
          </cell>
          <cell r="R4859" t="str">
            <v>MANABI</v>
          </cell>
          <cell r="T4859" t="str">
            <v>TRAMACO</v>
          </cell>
          <cell r="U4859" t="str">
            <v>FLEXNETUIO_PROVINCIA</v>
          </cell>
          <cell r="V4859">
            <v>1</v>
          </cell>
          <cell r="W4859">
            <v>1</v>
          </cell>
          <cell r="X4859" t="str">
            <v>FLEXNET ECUADOR - MOVISTAR</v>
          </cell>
          <cell r="Y4859" t="str">
            <v>CALLE 28 DE JUNIO S/N Y GARCIA MORENO ENTRADA LLANO GRANDE</v>
          </cell>
        </row>
        <row r="4860">
          <cell r="A4860" t="str">
            <v>2022-12546</v>
          </cell>
          <cell r="B4860">
            <v>482324</v>
          </cell>
          <cell r="C4860" t="str">
            <v>2022-12546</v>
          </cell>
          <cell r="D4860" t="str">
            <v>MOVISTAR</v>
          </cell>
          <cell r="E4860" t="str">
            <v>DESPACHO</v>
          </cell>
          <cell r="F4860" t="str">
            <v>NORMAL</v>
          </cell>
          <cell r="G4860" t="str">
            <v>IC3947</v>
          </cell>
          <cell r="H4860">
            <v>44914</v>
          </cell>
          <cell r="I4860" t="str">
            <v>ENTREGADO</v>
          </cell>
          <cell r="J4860">
            <v>44915</v>
          </cell>
          <cell r="K4860" t="str">
            <v>CAVS MALL DEL RIO_SANTIAGO IVAN PINEDA BERMEO_ALIRIO JOSE BRICENO RIVAS</v>
          </cell>
          <cell r="L4860" t="str">
            <v>AV FELIPE II LB86 Y CIRCUNVALACION SUR CC MALL DEL RIO</v>
          </cell>
          <cell r="M4860" t="str">
            <v>0</v>
          </cell>
          <cell r="N4860" t="str">
            <v>0979146599 - 0999923627</v>
          </cell>
          <cell r="O4860" t="str">
            <v/>
          </cell>
          <cell r="P4860" t="str">
            <v>CUENCA</v>
          </cell>
          <cell r="Q4860" t="str">
            <v>CUENCA</v>
          </cell>
          <cell r="R4860" t="str">
            <v>AZUAY</v>
          </cell>
          <cell r="T4860" t="str">
            <v>ITSACOURIER</v>
          </cell>
          <cell r="U4860" t="str">
            <v>FLEXNETUIO_PROVINCIA</v>
          </cell>
          <cell r="V4860">
            <v>1</v>
          </cell>
          <cell r="W4860">
            <v>1</v>
          </cell>
          <cell r="X4860" t="str">
            <v>FLEXNET ECUADOR - MOVISTAR</v>
          </cell>
          <cell r="Y4860" t="str">
            <v>CALLE 28 DE JUNIO S/N Y GARCIA MORENO ENTRADA LLANO GRANDE</v>
          </cell>
        </row>
        <row r="4861">
          <cell r="A4861" t="str">
            <v>2022-12547</v>
          </cell>
          <cell r="B4861">
            <v>482325</v>
          </cell>
          <cell r="C4861" t="str">
            <v>2022-12547</v>
          </cell>
          <cell r="D4861" t="str">
            <v>MOVISTAR</v>
          </cell>
          <cell r="E4861" t="str">
            <v>DESPACHO</v>
          </cell>
          <cell r="F4861" t="str">
            <v>NORMAL</v>
          </cell>
          <cell r="G4861" t="str">
            <v>031080202212547</v>
          </cell>
          <cell r="H4861">
            <v>44914</v>
          </cell>
          <cell r="I4861" t="str">
            <v>ENTREGADO</v>
          </cell>
          <cell r="J4861">
            <v>44915</v>
          </cell>
          <cell r="K4861" t="str">
            <v>CAVS QUICENTRO_KLEVER ANDRES REA BARRERA_ESTEBAN ALEJANDRO JIMENEZ ORTIZ</v>
          </cell>
          <cell r="L4861" t="str">
            <v>AV 6 DE DICIEMBRE NOP104 Y NACIONES UNIDAS CQUICENTRO SHOPPING PLANTA ALTA LOCAL 9</v>
          </cell>
          <cell r="M4861" t="str">
            <v>0</v>
          </cell>
          <cell r="N4861" t="str">
            <v>0979219715 - 0983013833</v>
          </cell>
          <cell r="P4861" t="str">
            <v>QUITO</v>
          </cell>
          <cell r="Q4861" t="str">
            <v>QUITO</v>
          </cell>
          <cell r="R4861" t="str">
            <v>PICHINCHA</v>
          </cell>
          <cell r="T4861" t="str">
            <v>TRAMACO</v>
          </cell>
          <cell r="U4861" t="str">
            <v>FLEXNETUIO_LOCAL</v>
          </cell>
          <cell r="V4861">
            <v>2</v>
          </cell>
          <cell r="W4861">
            <v>1</v>
          </cell>
          <cell r="X4861" t="str">
            <v>FLEXNET ECUADOR - MOVISTAR</v>
          </cell>
          <cell r="Y4861" t="str">
            <v>CALLE 28 DE JUNIO S/N Y GARCIA MORENO ENTRADA LLANO GRANDE</v>
          </cell>
        </row>
        <row r="4862">
          <cell r="A4862" t="str">
            <v>2022-12548</v>
          </cell>
          <cell r="B4862">
            <v>482326</v>
          </cell>
          <cell r="C4862" t="str">
            <v>2022-12548</v>
          </cell>
          <cell r="D4862" t="str">
            <v>TUENTI</v>
          </cell>
          <cell r="E4862" t="str">
            <v>DESPACHO</v>
          </cell>
          <cell r="F4862" t="str">
            <v>NORMAL</v>
          </cell>
          <cell r="G4862" t="str">
            <v>TF89705</v>
          </cell>
          <cell r="H4862">
            <v>44914</v>
          </cell>
          <cell r="I4862" t="str">
            <v>ENTREGADO</v>
          </cell>
          <cell r="J4862">
            <v>44915</v>
          </cell>
          <cell r="K4862" t="str">
            <v>ALEJANDRA GIL ALBORADA_ALEJANDRA GIL CEVALLOS</v>
          </cell>
          <cell r="L4862" t="str">
            <v>CDLA SIMON BOLIVAR MANZANA 1 Y VILLA 17, CASA 3 PISOS, LETRERO LUMINOSO MOVISTAR.</v>
          </cell>
          <cell r="M4862" t="str">
            <v>0920108636001</v>
          </cell>
          <cell r="N4862" t="str">
            <v>995573951</v>
          </cell>
          <cell r="O4862" t="str">
            <v/>
          </cell>
          <cell r="P4862" t="str">
            <v>GUAYAQUIL</v>
          </cell>
          <cell r="Q4862" t="str">
            <v>GUAYAQUIL</v>
          </cell>
          <cell r="R4862" t="str">
            <v>GUAYAS</v>
          </cell>
          <cell r="T4862" t="str">
            <v>FLEXTRANS</v>
          </cell>
          <cell r="U4862" t="str">
            <v>FLEXNETUIO_GYE</v>
          </cell>
          <cell r="V4862">
            <v>1</v>
          </cell>
          <cell r="W4862">
            <v>1</v>
          </cell>
          <cell r="X4862" t="str">
            <v>FLEXNET ECUADOR - MOVISTAR</v>
          </cell>
          <cell r="Y4862" t="str">
            <v>CALLE 28 DE JUNIO S/N Y GARCIA MORENO ENTRADA LLANO GRANDE</v>
          </cell>
        </row>
        <row r="4863">
          <cell r="A4863" t="str">
            <v>2022-12549</v>
          </cell>
          <cell r="B4863">
            <v>482327</v>
          </cell>
          <cell r="C4863" t="str">
            <v>2022-12549</v>
          </cell>
          <cell r="D4863" t="str">
            <v>TUENTI</v>
          </cell>
          <cell r="E4863" t="str">
            <v>DESPACHO</v>
          </cell>
          <cell r="F4863" t="str">
            <v>NORMAL</v>
          </cell>
          <cell r="G4863" t="str">
            <v>TF89706</v>
          </cell>
          <cell r="H4863">
            <v>44914</v>
          </cell>
          <cell r="I4863" t="str">
            <v>ENTREGADO</v>
          </cell>
          <cell r="J4863">
            <v>44915</v>
          </cell>
          <cell r="K4863" t="str">
            <v>MARIO JAVIER GIL CEVALLOS GUAYAQUIL_MARIO JAVIER GIL CEVALLOS</v>
          </cell>
          <cell r="L4863" t="str">
            <v>KENNEDY NUEVA AV. LUIS PLAZA DANIN #114 MZ. 46 V. 7</v>
          </cell>
          <cell r="M4863" t="str">
            <v>0925805525001</v>
          </cell>
          <cell r="N4863" t="str">
            <v>958929084</v>
          </cell>
          <cell r="O4863" t="str">
            <v/>
          </cell>
          <cell r="P4863" t="str">
            <v>GUAYAQUIL</v>
          </cell>
          <cell r="Q4863" t="str">
            <v>GUAYAQUIL</v>
          </cell>
          <cell r="R4863" t="str">
            <v>GUAYAS</v>
          </cell>
          <cell r="T4863" t="str">
            <v>FLEXTRANS</v>
          </cell>
          <cell r="U4863" t="str">
            <v>FLEXNETUIO_GYE</v>
          </cell>
          <cell r="V4863">
            <v>1</v>
          </cell>
          <cell r="W4863">
            <v>1</v>
          </cell>
          <cell r="X4863" t="str">
            <v>FLEXNET ECUADOR - MOVISTAR</v>
          </cell>
          <cell r="Y4863" t="str">
            <v>CALLE 28 DE JUNIO S/N Y GARCIA MORENO ENTRADA LLANO GRANDE</v>
          </cell>
        </row>
        <row r="4864">
          <cell r="A4864" t="str">
            <v>2022-12550</v>
          </cell>
          <cell r="B4864">
            <v>482328</v>
          </cell>
          <cell r="C4864" t="str">
            <v>2022-12550</v>
          </cell>
          <cell r="D4864" t="str">
            <v>TUENTI</v>
          </cell>
          <cell r="E4864" t="str">
            <v>DESPACHO</v>
          </cell>
          <cell r="F4864" t="str">
            <v>NORMAL</v>
          </cell>
          <cell r="G4864" t="str">
            <v>FT76057</v>
          </cell>
          <cell r="H4864">
            <v>44914</v>
          </cell>
          <cell r="I4864" t="str">
            <v>ENTREGADO</v>
          </cell>
          <cell r="J4864">
            <v>44915</v>
          </cell>
          <cell r="K4864" t="str">
            <v>KATYNA IVONNE VALLADARES SALAZAR_Katyna Valladares</v>
          </cell>
          <cell r="L4864" t="str">
            <v xml:space="preserve"> Urb. Mastodontes. Calle N88 # N86-399 y Calle N86c .(4ta transversal ) Carcelen. </v>
          </cell>
          <cell r="M4864" t="str">
            <v>1707929228001</v>
          </cell>
          <cell r="N4864" t="str">
            <v>998741083</v>
          </cell>
          <cell r="O4864" t="str">
            <v/>
          </cell>
          <cell r="P4864" t="str">
            <v>QUITO</v>
          </cell>
          <cell r="Q4864" t="str">
            <v>QUITO</v>
          </cell>
          <cell r="R4864" t="str">
            <v>PICHINCHA</v>
          </cell>
          <cell r="T4864" t="str">
            <v>FLEXTRANS</v>
          </cell>
          <cell r="U4864" t="str">
            <v>FLEXNETUIO_LOCAL</v>
          </cell>
          <cell r="V4864">
            <v>1</v>
          </cell>
          <cell r="W4864">
            <v>1</v>
          </cell>
          <cell r="X4864" t="str">
            <v>FLEXNET ECUADOR - MOVISTAR</v>
          </cell>
          <cell r="Y4864" t="str">
            <v>CALLE 28 DE JUNIO S/N Y GARCIA MORENO ENTRADA LLANO GRANDE</v>
          </cell>
        </row>
        <row r="4865">
          <cell r="A4865" t="str">
            <v>2022-12551</v>
          </cell>
          <cell r="B4865">
            <v>482329</v>
          </cell>
          <cell r="C4865" t="str">
            <v>2022-12551</v>
          </cell>
          <cell r="D4865" t="str">
            <v>TUENTI</v>
          </cell>
          <cell r="E4865" t="str">
            <v>DESPACHO</v>
          </cell>
          <cell r="F4865" t="str">
            <v>NORMAL</v>
          </cell>
          <cell r="G4865" t="str">
            <v>031080202212551</v>
          </cell>
          <cell r="H4865">
            <v>44914</v>
          </cell>
          <cell r="I4865" t="str">
            <v>ENTREGADO</v>
          </cell>
          <cell r="J4865">
            <v>44915</v>
          </cell>
          <cell r="K4865" t="str">
            <v>ANDREA CECILIA ARIAS SALAZAR_ANDREA CECILIA ARIAS SALAZAR</v>
          </cell>
          <cell r="L4865" t="str">
            <v>Calle 7 de Oct entre 10ma primera y June GuzmAn Mz 9 solar 21 diagonal a Servientrega.</v>
          </cell>
          <cell r="M4865" t="str">
            <v>1205871443001</v>
          </cell>
          <cell r="N4865" t="str">
            <v>978612804</v>
          </cell>
          <cell r="O4865" t="str">
            <v/>
          </cell>
          <cell r="P4865" t="str">
            <v>QUEVEDO</v>
          </cell>
          <cell r="Q4865" t="str">
            <v>QUEVEDO</v>
          </cell>
          <cell r="R4865" t="str">
            <v>LOS RIOS</v>
          </cell>
          <cell r="T4865" t="str">
            <v>TRAMACO</v>
          </cell>
          <cell r="U4865" t="str">
            <v>FLEXNETUIO_PROVINCIA</v>
          </cell>
          <cell r="V4865">
            <v>1</v>
          </cell>
          <cell r="W4865">
            <v>1</v>
          </cell>
          <cell r="X4865" t="str">
            <v>FLEXNET ECUADOR - MOVISTAR</v>
          </cell>
          <cell r="Y4865" t="str">
            <v>CALLE 28 DE JUNIO S/N Y GARCIA MORENO ENTRADA LLANO GRANDE</v>
          </cell>
        </row>
        <row r="4866">
          <cell r="A4866" t="str">
            <v>2022-12538</v>
          </cell>
          <cell r="B4866">
            <v>482316</v>
          </cell>
          <cell r="C4866" t="str">
            <v>2022-12538</v>
          </cell>
          <cell r="D4866" t="str">
            <v>MOVISTAR</v>
          </cell>
          <cell r="E4866" t="str">
            <v>DESPACHO</v>
          </cell>
          <cell r="F4866" t="str">
            <v>NORMAL</v>
          </cell>
          <cell r="G4866" t="str">
            <v>031080202212538</v>
          </cell>
          <cell r="H4866">
            <v>44914</v>
          </cell>
          <cell r="I4866" t="str">
            <v>ENTREGADO</v>
          </cell>
          <cell r="J4866">
            <v>44915</v>
          </cell>
          <cell r="K4866" t="str">
            <v>KS COMUNICATIONS_KAREN SALES</v>
          </cell>
          <cell r="L4866" t="str">
            <v>AV LIBERTAD 703 Y MANABI ESMERALDAS ESMERALDAS ESMERALDAS</v>
          </cell>
          <cell r="M4866" t="str">
            <v>0802591214001</v>
          </cell>
          <cell r="N4866" t="str">
            <v>984246089</v>
          </cell>
          <cell r="O4866" t="str">
            <v/>
          </cell>
          <cell r="P4866" t="str">
            <v>ESMERALDAS</v>
          </cell>
          <cell r="Q4866" t="str">
            <v>ESMERALDAS</v>
          </cell>
          <cell r="R4866" t="str">
            <v>ESMERALDAS</v>
          </cell>
          <cell r="T4866" t="str">
            <v>TRAMACO</v>
          </cell>
          <cell r="U4866" t="str">
            <v>FLEXNETUIO_PROVINCIA</v>
          </cell>
          <cell r="V4866">
            <v>1</v>
          </cell>
          <cell r="W4866">
            <v>1</v>
          </cell>
          <cell r="X4866" t="str">
            <v>FLEXNET ECUADOR - MOVISTAR</v>
          </cell>
          <cell r="Y4866" t="str">
            <v>CALLE 28 DE JUNIO S/N Y GARCIA MORENO ENTRADA LLANO GRANDE</v>
          </cell>
        </row>
        <row r="4867">
          <cell r="A4867" t="str">
            <v>QUIM_22_051</v>
          </cell>
          <cell r="B4867">
            <v>482315</v>
          </cell>
          <cell r="C4867" t="str">
            <v>QUIM_22_051</v>
          </cell>
          <cell r="D4867" t="str">
            <v>QUIMERCO</v>
          </cell>
          <cell r="E4867" t="str">
            <v>DESPACHO</v>
          </cell>
          <cell r="F4867" t="str">
            <v>EXCLUSIVO</v>
          </cell>
          <cell r="G4867" t="str">
            <v>89686</v>
          </cell>
          <cell r="H4867">
            <v>44914</v>
          </cell>
          <cell r="I4867" t="str">
            <v>ENTREGADO</v>
          </cell>
          <cell r="J4867">
            <v>44915</v>
          </cell>
          <cell r="K4867" t="str">
            <v>ALIMENTOS ECUATORIANOS LOS ANDES</v>
          </cell>
          <cell r="L4867" t="str">
            <v>PANAMERICANA SUR KM 1 Y NARANCAY.</v>
          </cell>
          <cell r="M4867" t="str">
            <v xml:space="preserve">0190336603001 - DIANA CASTILLO </v>
          </cell>
          <cell r="N4867" t="str">
            <v>07) 238-5666	099-8753954</v>
          </cell>
          <cell r="O4867" t="str">
            <v>07) 238-5666	099-8753954</v>
          </cell>
          <cell r="P4867" t="str">
            <v>010101</v>
          </cell>
          <cell r="Q4867" t="str">
            <v>CUENCA</v>
          </cell>
          <cell r="R4867" t="str">
            <v>AZUAY</v>
          </cell>
          <cell r="S4867" t="str">
            <v>CUENCA</v>
          </cell>
          <cell r="T4867" t="str">
            <v>ITSACOURIER</v>
          </cell>
          <cell r="U4867" t="str">
            <v>FLEXNETGYE_PROVINCIA</v>
          </cell>
          <cell r="V4867">
            <v>1</v>
          </cell>
          <cell r="W4867">
            <v>400</v>
          </cell>
          <cell r="X4867" t="str">
            <v>FLEX NET GYE</v>
          </cell>
          <cell r="Y4867" t="str">
            <v xml:space="preserve">KM 8 1/2 VIA A DAULE COOP. JUAN MONTALVO </v>
          </cell>
        </row>
        <row r="4868">
          <cell r="A4868" t="str">
            <v>22-2636</v>
          </cell>
          <cell r="B4868">
            <v>482305</v>
          </cell>
          <cell r="C4868" t="str">
            <v>22-2636</v>
          </cell>
          <cell r="D4868" t="str">
            <v>VENTURA</v>
          </cell>
          <cell r="E4868" t="str">
            <v>DESPACHO</v>
          </cell>
          <cell r="F4868" t="str">
            <v>NORMAL</v>
          </cell>
          <cell r="G4868" t="str">
            <v>FT76064</v>
          </cell>
          <cell r="H4868">
            <v>44914</v>
          </cell>
          <cell r="I4868" t="str">
            <v>ENTREGADO</v>
          </cell>
          <cell r="J4868">
            <v>44915</v>
          </cell>
          <cell r="K4868" t="str">
            <v>E. MAULME C.A. GYE</v>
          </cell>
          <cell r="L4868" t="str">
            <v xml:space="preserve">AV DE LAS AMERICAS 601 Y CALLE 13 </v>
          </cell>
          <cell r="M4868" t="str">
            <v>1792885620001_1</v>
          </cell>
          <cell r="P4868" t="str">
            <v>090505</v>
          </cell>
          <cell r="Q4868" t="str">
            <v>GUAYAQUIL</v>
          </cell>
          <cell r="R4868" t="str">
            <v>GUAYAS</v>
          </cell>
          <cell r="S4868" t="str">
            <v>GUAYAQUIL</v>
          </cell>
          <cell r="T4868" t="str">
            <v>FLEXTRANS GYE</v>
          </cell>
          <cell r="U4868" t="str">
            <v>FLEXNETUIO_GYE</v>
          </cell>
          <cell r="V4868">
            <v>6</v>
          </cell>
          <cell r="W4868">
            <v>70.8</v>
          </cell>
          <cell r="X4868" t="str">
            <v>FLEXNET DEL ECUADOR</v>
          </cell>
          <cell r="Y4868" t="str">
            <v xml:space="preserve">CALLE 28 DE JUNIO S/N Y GARCIA MORENO </v>
          </cell>
        </row>
        <row r="4869">
          <cell r="A4869" t="str">
            <v>22-2639</v>
          </cell>
          <cell r="B4869">
            <v>482306</v>
          </cell>
          <cell r="C4869" t="str">
            <v>22-2639</v>
          </cell>
          <cell r="D4869" t="str">
            <v>VENTURA</v>
          </cell>
          <cell r="E4869" t="str">
            <v>DESPACHO</v>
          </cell>
          <cell r="F4869" t="str">
            <v>NORMAL</v>
          </cell>
          <cell r="G4869" t="str">
            <v>FT76065</v>
          </cell>
          <cell r="H4869">
            <v>44914</v>
          </cell>
          <cell r="I4869" t="str">
            <v>ENTREGADO</v>
          </cell>
          <cell r="J4869">
            <v>44915</v>
          </cell>
          <cell r="K4869" t="str">
            <v>PROAUTO QUITO</v>
          </cell>
          <cell r="L4869" t="str">
            <v>AV. ELOY ALFARO Y RUSIA</v>
          </cell>
          <cell r="M4869" t="str">
            <v>1792885620001_5</v>
          </cell>
          <cell r="P4869" t="str">
            <v>170518</v>
          </cell>
          <cell r="Q4869" t="str">
            <v>QUITO</v>
          </cell>
          <cell r="R4869" t="str">
            <v>PICHINCHA</v>
          </cell>
          <cell r="S4869" t="str">
            <v>QUITO</v>
          </cell>
          <cell r="T4869" t="str">
            <v>FLEXTRANS UIO</v>
          </cell>
          <cell r="U4869" t="str">
            <v>FLEXNETUIO_LOCAL</v>
          </cell>
          <cell r="V4869">
            <v>1</v>
          </cell>
          <cell r="W4869">
            <v>9.4</v>
          </cell>
          <cell r="X4869" t="str">
            <v>FLEXNET DEL ECUADOR</v>
          </cell>
          <cell r="Y4869" t="str">
            <v xml:space="preserve">CALLE 28 DE JUNIO S/N Y GARCIA MORENO </v>
          </cell>
        </row>
        <row r="4870">
          <cell r="A4870" t="str">
            <v>22-2633</v>
          </cell>
          <cell r="B4870">
            <v>482307</v>
          </cell>
          <cell r="C4870" t="str">
            <v>22-2633</v>
          </cell>
          <cell r="D4870" t="str">
            <v>VENTURA</v>
          </cell>
          <cell r="E4870" t="str">
            <v>DESPACHO</v>
          </cell>
          <cell r="F4870" t="str">
            <v>NORMAL</v>
          </cell>
          <cell r="G4870" t="str">
            <v>031002004116574</v>
          </cell>
          <cell r="H4870">
            <v>44914</v>
          </cell>
          <cell r="I4870" t="str">
            <v>ENTREGADO</v>
          </cell>
          <cell r="J4870">
            <v>44915</v>
          </cell>
          <cell r="K4870" t="str">
            <v>ASSA RIOBAMBA</v>
          </cell>
          <cell r="L4870" t="str">
            <v>AV. DE LA PRENSA 45-86 Y AV. MANUEL ELICIO FLOR</v>
          </cell>
          <cell r="M4870" t="str">
            <v>1890141818002</v>
          </cell>
          <cell r="P4870" t="str">
            <v>060102</v>
          </cell>
          <cell r="Q4870" t="str">
            <v>RIOBAMBA</v>
          </cell>
          <cell r="R4870" t="str">
            <v>CHIMBORAZO</v>
          </cell>
          <cell r="S4870" t="str">
            <v>RIOBAMBA</v>
          </cell>
          <cell r="T4870" t="str">
            <v>TRAMACO</v>
          </cell>
          <cell r="U4870" t="str">
            <v>FLEXNETUIO_PROVINCIA</v>
          </cell>
          <cell r="V4870">
            <v>1</v>
          </cell>
          <cell r="W4870">
            <v>1.2</v>
          </cell>
          <cell r="X4870" t="str">
            <v>FLEXNET DEL ECUADOR</v>
          </cell>
          <cell r="Y4870" t="str">
            <v xml:space="preserve">CALLE 28 DE JUNIO S/N Y GARCIA MORENO </v>
          </cell>
        </row>
        <row r="4871">
          <cell r="A4871" t="str">
            <v>22-2631</v>
          </cell>
          <cell r="B4871">
            <v>482308</v>
          </cell>
          <cell r="C4871" t="str">
            <v>22-2631</v>
          </cell>
          <cell r="D4871" t="str">
            <v>VENTURA</v>
          </cell>
          <cell r="E4871" t="str">
            <v>DESPACHO</v>
          </cell>
          <cell r="F4871" t="str">
            <v>NORMAL</v>
          </cell>
          <cell r="G4871" t="str">
            <v>031002004116575</v>
          </cell>
          <cell r="H4871">
            <v>44914</v>
          </cell>
          <cell r="I4871" t="str">
            <v>ENTREGADO</v>
          </cell>
          <cell r="J4871">
            <v>44915</v>
          </cell>
          <cell r="K4871" t="str">
            <v>ASSA MIRAFLORES</v>
          </cell>
          <cell r="L4871" t="str">
            <v>AV FRANCISCO FLOR Y BOLIVAR</v>
          </cell>
          <cell r="M4871" t="str">
            <v>1890141818001_4</v>
          </cell>
          <cell r="P4871" t="str">
            <v>180103</v>
          </cell>
          <cell r="Q4871" t="str">
            <v>AMBATO</v>
          </cell>
          <cell r="R4871" t="str">
            <v>TUNGURAHUA</v>
          </cell>
          <cell r="S4871" t="str">
            <v>AMBATO</v>
          </cell>
          <cell r="T4871" t="str">
            <v>TRAMACO</v>
          </cell>
          <cell r="U4871" t="str">
            <v>FLEXNETUIO_PROVINCIA</v>
          </cell>
          <cell r="V4871">
            <v>1</v>
          </cell>
          <cell r="W4871">
            <v>20.8</v>
          </cell>
          <cell r="X4871" t="str">
            <v>FLEXNET DEL ECUADOR</v>
          </cell>
          <cell r="Y4871" t="str">
            <v xml:space="preserve">CALLE 28 DE JUNIO S/N Y GARCIA MORENO </v>
          </cell>
        </row>
        <row r="4872">
          <cell r="A4872" t="str">
            <v>22-2634</v>
          </cell>
          <cell r="B4872">
            <v>482309</v>
          </cell>
          <cell r="C4872" t="str">
            <v>22-2634</v>
          </cell>
          <cell r="D4872" t="str">
            <v>VENTURA</v>
          </cell>
          <cell r="E4872" t="str">
            <v>DESPACHO</v>
          </cell>
          <cell r="F4872" t="str">
            <v>NORMAL</v>
          </cell>
          <cell r="G4872" t="str">
            <v>FT76058</v>
          </cell>
          <cell r="H4872">
            <v>44914</v>
          </cell>
          <cell r="I4872" t="str">
            <v>ENTREGADO</v>
          </cell>
          <cell r="J4872">
            <v>44915</v>
          </cell>
          <cell r="K4872" t="str">
            <v>ASSA VALLE</v>
          </cell>
          <cell r="L4872" t="str">
            <v>CALLE ISABELA ENTRE AV. SAN LUIS Y AV.GENERAL</v>
          </cell>
          <cell r="M4872" t="str">
            <v>1790003388002</v>
          </cell>
          <cell r="P4872" t="str">
            <v>171103</v>
          </cell>
          <cell r="Q4872" t="str">
            <v>RUMIÑAHUI</v>
          </cell>
          <cell r="R4872" t="str">
            <v>PICHINCHA</v>
          </cell>
          <cell r="S4872" t="str">
            <v>SANGOLQUI</v>
          </cell>
          <cell r="T4872" t="str">
            <v>FLEXTRANS UIO</v>
          </cell>
          <cell r="U4872" t="str">
            <v>FLEXNETUIO_LOCAL</v>
          </cell>
          <cell r="V4872">
            <v>1</v>
          </cell>
          <cell r="W4872">
            <v>5</v>
          </cell>
          <cell r="X4872" t="str">
            <v>FLEXNET DEL ECUADOR</v>
          </cell>
          <cell r="Y4872" t="str">
            <v xml:space="preserve">CALLE 28 DE JUNIO S/N Y GARCIA MORENO </v>
          </cell>
        </row>
        <row r="4873">
          <cell r="A4873" t="str">
            <v>22-2637</v>
          </cell>
          <cell r="B4873">
            <v>482310</v>
          </cell>
          <cell r="C4873" t="str">
            <v>22-2637</v>
          </cell>
          <cell r="D4873" t="str">
            <v>VENTURA</v>
          </cell>
          <cell r="E4873" t="str">
            <v>DESPACHO</v>
          </cell>
          <cell r="F4873" t="str">
            <v>NORMAL</v>
          </cell>
          <cell r="G4873" t="str">
            <v>FT76130</v>
          </cell>
          <cell r="H4873">
            <v>44914</v>
          </cell>
          <cell r="I4873" t="str">
            <v>ENTREGADO</v>
          </cell>
          <cell r="J4873">
            <v>44915</v>
          </cell>
          <cell r="K4873" t="str">
            <v>ECUAWAGEN</v>
          </cell>
          <cell r="L4873" t="str">
            <v> AV. DE LOS GRANADOS E14-70 E ISLA MARCHENA.</v>
          </cell>
          <cell r="M4873" t="str">
            <v>1791765842001</v>
          </cell>
          <cell r="P4873" t="str">
            <v>170503</v>
          </cell>
          <cell r="Q4873" t="str">
            <v>QUITO</v>
          </cell>
          <cell r="R4873" t="str">
            <v>PICHINCHA</v>
          </cell>
          <cell r="S4873" t="str">
            <v>QUITO</v>
          </cell>
          <cell r="U4873" t="str">
            <v>FLEXNETUIO_LOCAL</v>
          </cell>
          <cell r="V4873">
            <v>30</v>
          </cell>
          <cell r="W4873">
            <v>413</v>
          </cell>
          <cell r="X4873" t="str">
            <v>FLEXNET DEL ECUADOR</v>
          </cell>
          <cell r="Y4873" t="str">
            <v xml:space="preserve">CALLE 28 DE JUNIO S/N Y GARCIA MORENO </v>
          </cell>
        </row>
        <row r="4874">
          <cell r="A4874" t="str">
            <v>22-2632</v>
          </cell>
          <cell r="B4874">
            <v>482311</v>
          </cell>
          <cell r="C4874" t="str">
            <v>22-2632</v>
          </cell>
          <cell r="D4874" t="str">
            <v>VENTURA</v>
          </cell>
          <cell r="E4874" t="str">
            <v>DESPACHO</v>
          </cell>
          <cell r="F4874" t="str">
            <v>NORMAL</v>
          </cell>
          <cell r="G4874" t="str">
            <v>FT76115</v>
          </cell>
          <cell r="H4874">
            <v>44914</v>
          </cell>
          <cell r="I4874" t="str">
            <v>ENTREGADO</v>
          </cell>
          <cell r="J4874">
            <v>44915</v>
          </cell>
          <cell r="K4874" t="str">
            <v>ASSA QUITO SUR</v>
          </cell>
          <cell r="L4874" t="str">
            <v>AV. MALDONADO S12-72 Y PUJILI</v>
          </cell>
          <cell r="M4874" t="str">
            <v>1890141818001_3</v>
          </cell>
          <cell r="P4874" t="str">
            <v>170601</v>
          </cell>
          <cell r="Q4874" t="str">
            <v>QUITO</v>
          </cell>
          <cell r="R4874" t="str">
            <v>PICHINCHA</v>
          </cell>
          <cell r="S4874" t="str">
            <v>QUITO</v>
          </cell>
          <cell r="T4874" t="str">
            <v>FLEXTRANS UIO</v>
          </cell>
          <cell r="U4874" t="str">
            <v>FLEXNETUIO_LOCAL</v>
          </cell>
          <cell r="V4874">
            <v>2</v>
          </cell>
          <cell r="W4874">
            <v>7.4</v>
          </cell>
          <cell r="X4874" t="str">
            <v>FLEXNET DEL ECUADOR</v>
          </cell>
          <cell r="Y4874" t="str">
            <v xml:space="preserve">CALLE 28 DE JUNIO S/N Y GARCIA MORENO </v>
          </cell>
        </row>
        <row r="4875">
          <cell r="A4875" t="str">
            <v>22-2635</v>
          </cell>
          <cell r="B4875">
            <v>482312</v>
          </cell>
          <cell r="C4875" t="str">
            <v>22-2635</v>
          </cell>
          <cell r="D4875" t="str">
            <v>VENTURA</v>
          </cell>
          <cell r="E4875" t="str">
            <v>DESPACHO</v>
          </cell>
          <cell r="F4875" t="str">
            <v>NORMAL</v>
          </cell>
          <cell r="G4875" t="str">
            <v>FT76071</v>
          </cell>
          <cell r="H4875">
            <v>44914</v>
          </cell>
          <cell r="I4875" t="str">
            <v>ENTREGADO</v>
          </cell>
          <cell r="J4875">
            <v>44915</v>
          </cell>
          <cell r="K4875" t="str">
            <v>DISMARKLUB GYE</v>
          </cell>
          <cell r="L4875" t="str">
            <v>AV. CARLOS JULIO AROSEMENA KM 11 ½</v>
          </cell>
          <cell r="M4875" t="str">
            <v>1791937813001_1</v>
          </cell>
          <cell r="P4875" t="str">
            <v>090603</v>
          </cell>
          <cell r="Q4875" t="str">
            <v>GUAYAQUIL</v>
          </cell>
          <cell r="R4875" t="str">
            <v>GUAYAS</v>
          </cell>
          <cell r="S4875" t="str">
            <v>GUAYAQUIL</v>
          </cell>
          <cell r="T4875" t="str">
            <v>FLEXTRANS GYE</v>
          </cell>
          <cell r="U4875" t="str">
            <v>FLEXNETUIO_GYE</v>
          </cell>
          <cell r="V4875">
            <v>4</v>
          </cell>
          <cell r="W4875">
            <v>24.4</v>
          </cell>
          <cell r="X4875" t="str">
            <v>FLEXNET DEL ECUADOR</v>
          </cell>
          <cell r="Y4875" t="str">
            <v xml:space="preserve">CALLE 28 DE JUNIO S/N Y GARCIA MORENO </v>
          </cell>
        </row>
        <row r="4876">
          <cell r="A4876" t="str">
            <v>22-2638</v>
          </cell>
          <cell r="B4876">
            <v>482313</v>
          </cell>
          <cell r="C4876" t="str">
            <v>22-2638</v>
          </cell>
          <cell r="D4876" t="str">
            <v>VENTURA</v>
          </cell>
          <cell r="E4876" t="str">
            <v>DESPACHO</v>
          </cell>
          <cell r="F4876" t="str">
            <v>NORMAL</v>
          </cell>
          <cell r="G4876" t="str">
            <v>FT76059</v>
          </cell>
          <cell r="H4876">
            <v>44914</v>
          </cell>
          <cell r="I4876" t="str">
            <v>ENTREGADO</v>
          </cell>
          <cell r="J4876">
            <v>44915</v>
          </cell>
          <cell r="K4876" t="str">
            <v>MUNDO MOTRIZ</v>
          </cell>
          <cell r="L4876" t="str">
            <v>AV. ELOY ALFARO Y DE LAS ANONAS</v>
          </cell>
          <cell r="M4876" t="str">
            <v> 1792151473001</v>
          </cell>
          <cell r="P4876" t="str">
            <v>170513</v>
          </cell>
          <cell r="Q4876" t="str">
            <v>QUITO</v>
          </cell>
          <cell r="R4876" t="str">
            <v>PICHINCHA</v>
          </cell>
          <cell r="S4876" t="str">
            <v>QUITO</v>
          </cell>
          <cell r="T4876" t="str">
            <v>FLEXTRANS UIO</v>
          </cell>
          <cell r="U4876" t="str">
            <v>FLEXNETUIO_LOCAL</v>
          </cell>
          <cell r="V4876">
            <v>1</v>
          </cell>
          <cell r="W4876">
            <v>15.7</v>
          </cell>
          <cell r="X4876" t="str">
            <v>FLEXNET DEL ECUADOR</v>
          </cell>
          <cell r="Y4876" t="str">
            <v xml:space="preserve">CALLE 28 DE JUNIO S/N Y GARCIA MORENO </v>
          </cell>
        </row>
        <row r="4877">
          <cell r="A4877" t="str">
            <v>22-2629</v>
          </cell>
          <cell r="B4877">
            <v>482314</v>
          </cell>
          <cell r="C4877" t="str">
            <v>22-2629</v>
          </cell>
          <cell r="D4877" t="str">
            <v>VENTURA</v>
          </cell>
          <cell r="E4877" t="str">
            <v>DESPACHO</v>
          </cell>
          <cell r="F4877" t="str">
            <v>NORMAL</v>
          </cell>
          <cell r="G4877" t="str">
            <v>031002004116576</v>
          </cell>
          <cell r="H4877">
            <v>44914</v>
          </cell>
          <cell r="I4877" t="str">
            <v>ENTREGADO</v>
          </cell>
          <cell r="J4877">
            <v>44915</v>
          </cell>
          <cell r="K4877" t="str">
            <v>ASSA AMBATO MATRIZ</v>
          </cell>
          <cell r="L4877" t="str">
            <v>AV. ATAHUALPA Y RIO GUAYLLABAMBA</v>
          </cell>
          <cell r="M4877" t="str">
            <v>1890141818001_8</v>
          </cell>
          <cell r="P4877" t="str">
            <v>180103</v>
          </cell>
          <cell r="Q4877" t="str">
            <v>AMBATO</v>
          </cell>
          <cell r="R4877" t="str">
            <v>TUNGURAHUA</v>
          </cell>
          <cell r="S4877" t="str">
            <v>AMBATO</v>
          </cell>
          <cell r="T4877" t="str">
            <v>TRAMACO</v>
          </cell>
          <cell r="U4877" t="str">
            <v>FLEXNETUIO_PROVINCIA</v>
          </cell>
          <cell r="V4877">
            <v>1</v>
          </cell>
          <cell r="W4877">
            <v>3.2</v>
          </cell>
          <cell r="X4877" t="str">
            <v>FLEXNET DEL ECUADOR</v>
          </cell>
          <cell r="Y4877" t="str">
            <v xml:space="preserve">CALLE 28 DE JUNIO S/N Y GARCIA MORENO </v>
          </cell>
        </row>
        <row r="4878">
          <cell r="A4878" t="str">
            <v>414460554</v>
          </cell>
          <cell r="B4878">
            <v>482293</v>
          </cell>
          <cell r="C4878" t="str">
            <v>414460554</v>
          </cell>
          <cell r="D4878" t="str">
            <v>FLEXTUENTI</v>
          </cell>
          <cell r="E4878" t="str">
            <v>DESPACHO</v>
          </cell>
          <cell r="F4878" t="str">
            <v>NORMAL</v>
          </cell>
          <cell r="G4878" t="str">
            <v>031080414460554</v>
          </cell>
          <cell r="H4878">
            <v>44914</v>
          </cell>
          <cell r="I4878" t="str">
            <v>ENTREGADO</v>
          </cell>
          <cell r="J4878">
            <v>44915</v>
          </cell>
          <cell r="K4878" t="str">
            <v>Maria Fernanda Ormaza Zambrano</v>
          </cell>
          <cell r="L4878" t="str">
            <v>PEDERNALES CALLE PEDERNALES  SN  AV 3 DE NOVIEMBRE</v>
          </cell>
          <cell r="M4878" t="str">
            <v>1315920486</v>
          </cell>
          <cell r="N4878" t="str">
            <v>0961985686/0961985686</v>
          </cell>
          <cell r="O4878" t="str">
            <v/>
          </cell>
          <cell r="P4878" t="str">
            <v>PEDERNALES</v>
          </cell>
          <cell r="Q4878" t="str">
            <v>PEDERNALES</v>
          </cell>
          <cell r="R4878" t="str">
            <v>MANABI</v>
          </cell>
          <cell r="T4878" t="str">
            <v>TRAMACO</v>
          </cell>
          <cell r="U4878" t="str">
            <v>FLEXNETUIO_PROVINCIA</v>
          </cell>
          <cell r="V4878">
            <v>1</v>
          </cell>
          <cell r="W4878">
            <v>1</v>
          </cell>
          <cell r="X4878" t="str">
            <v>FLEXNET ECUADOR - FLEXTUENTI</v>
          </cell>
          <cell r="Y4878" t="str">
            <v>CALLE 28 DE JUNIO S/N Y GARCIA MORENO ENTRADA LLANO GRANDE</v>
          </cell>
        </row>
        <row r="4879">
          <cell r="A4879" t="str">
            <v>414460558</v>
          </cell>
          <cell r="B4879">
            <v>482294</v>
          </cell>
          <cell r="C4879" t="str">
            <v>414460558</v>
          </cell>
          <cell r="D4879" t="str">
            <v>FLEXTUENTI</v>
          </cell>
          <cell r="E4879" t="str">
            <v>DESPACHO</v>
          </cell>
          <cell r="F4879" t="str">
            <v>NORMAL</v>
          </cell>
          <cell r="G4879" t="str">
            <v>031080414460558</v>
          </cell>
          <cell r="H4879">
            <v>44914</v>
          </cell>
          <cell r="I4879" t="str">
            <v>ENTREGADO</v>
          </cell>
          <cell r="J4879">
            <v>44915</v>
          </cell>
          <cell r="K4879" t="str">
            <v>David Leon</v>
          </cell>
          <cell r="L4879" t="str">
            <v>CAYAMBE CALLE ASCAZUBI SN SUCRE</v>
          </cell>
          <cell r="M4879" t="str">
            <v>0401606702</v>
          </cell>
          <cell r="N4879" t="str">
            <v>0967738682/0989444390</v>
          </cell>
          <cell r="O4879" t="str">
            <v/>
          </cell>
          <cell r="P4879" t="str">
            <v>CAYAMBE</v>
          </cell>
          <cell r="Q4879" t="str">
            <v>CAYAMBE</v>
          </cell>
          <cell r="R4879" t="str">
            <v>PICHINCHA</v>
          </cell>
          <cell r="T4879" t="str">
            <v>TRAMACO</v>
          </cell>
          <cell r="U4879" t="str">
            <v>FLEXNETUIO_PROVINCIA</v>
          </cell>
          <cell r="V4879">
            <v>1</v>
          </cell>
          <cell r="W4879">
            <v>1</v>
          </cell>
          <cell r="X4879" t="str">
            <v>FLEXNET ECUADOR - FLEXTUENTI</v>
          </cell>
          <cell r="Y4879" t="str">
            <v>CALLE 28 DE JUNIO S/N Y GARCIA MORENO ENTRADA LLANO GRANDE</v>
          </cell>
        </row>
        <row r="4880">
          <cell r="A4880" t="str">
            <v>414460580</v>
          </cell>
          <cell r="B4880">
            <v>482295</v>
          </cell>
          <cell r="C4880" t="str">
            <v>414460580</v>
          </cell>
          <cell r="D4880" t="str">
            <v>FLEXTUENTI</v>
          </cell>
          <cell r="E4880" t="str">
            <v>DESPACHO</v>
          </cell>
          <cell r="F4880" t="str">
            <v>NORMAL</v>
          </cell>
          <cell r="G4880" t="str">
            <v>FT76046</v>
          </cell>
          <cell r="H4880">
            <v>44914</v>
          </cell>
          <cell r="I4880" t="str">
            <v>ENTREGADO</v>
          </cell>
          <cell r="J4880">
            <v>44915</v>
          </cell>
          <cell r="K4880" t="str">
            <v>Thalia Chiguano</v>
          </cell>
          <cell r="L4880" t="str">
            <v>MARISCAL SUCRE  CALLE SANTA MARIA SN CALLE REINA VICTORIA</v>
          </cell>
          <cell r="M4880" t="str">
            <v>1721904132</v>
          </cell>
          <cell r="N4880" t="str">
            <v>0996491792/0996491792</v>
          </cell>
          <cell r="O4880" t="str">
            <v/>
          </cell>
          <cell r="P4880" t="str">
            <v>QUITO</v>
          </cell>
          <cell r="Q4880" t="str">
            <v>QUITO</v>
          </cell>
          <cell r="R4880" t="str">
            <v>PICHINCHA</v>
          </cell>
          <cell r="U4880" t="str">
            <v>FLEXNETUIO_LOCAL</v>
          </cell>
          <cell r="V4880">
            <v>1</v>
          </cell>
          <cell r="W4880">
            <v>1</v>
          </cell>
          <cell r="X4880" t="str">
            <v>FLEXNET ECUADOR - FLEXTUENTI</v>
          </cell>
          <cell r="Y4880" t="str">
            <v>CALLE 28 DE JUNIO S/N Y GARCIA MORENO ENTRADA LLANO GRANDE</v>
          </cell>
        </row>
        <row r="4881">
          <cell r="A4881" t="str">
            <v>414460603</v>
          </cell>
          <cell r="B4881">
            <v>482296</v>
          </cell>
          <cell r="C4881" t="str">
            <v>414460603</v>
          </cell>
          <cell r="D4881" t="str">
            <v>FLEXTUENTI</v>
          </cell>
          <cell r="E4881" t="str">
            <v>DESPACHO</v>
          </cell>
          <cell r="F4881" t="str">
            <v>NORMAL</v>
          </cell>
          <cell r="G4881" t="str">
            <v>031080414460603</v>
          </cell>
          <cell r="H4881">
            <v>44914</v>
          </cell>
          <cell r="I4881" t="str">
            <v>ENTREGADO</v>
          </cell>
          <cell r="J4881">
            <v>44915</v>
          </cell>
          <cell r="K4881" t="str">
            <v>Blanca Isabel Ibarra Parra</v>
          </cell>
          <cell r="L4881" t="str">
            <v>HUACHI LORETO IMBABURA  1 07 SAN CRISTOBAL</v>
          </cell>
          <cell r="M4881" t="str">
            <v>1805111174</v>
          </cell>
          <cell r="N4881" t="str">
            <v>0962953977/0991421522</v>
          </cell>
          <cell r="O4881" t="str">
            <v/>
          </cell>
          <cell r="P4881" t="str">
            <v>AMBATO</v>
          </cell>
          <cell r="Q4881" t="str">
            <v>AMBATO</v>
          </cell>
          <cell r="R4881" t="str">
            <v>TUNGURAHUA</v>
          </cell>
          <cell r="S4881" t="str">
            <v>AMBATO</v>
          </cell>
          <cell r="T4881" t="str">
            <v>TRAMACO</v>
          </cell>
          <cell r="U4881" t="str">
            <v>FLEXNETUIO_PROVINCIA</v>
          </cell>
          <cell r="V4881">
            <v>1</v>
          </cell>
          <cell r="W4881">
            <v>1</v>
          </cell>
          <cell r="X4881" t="str">
            <v>FLEXNET ECUADOR - FLEXTUENTI</v>
          </cell>
          <cell r="Y4881" t="str">
            <v>CALLE 28 DE JUNIO S/N Y GARCIA MORENO ENTRADA LLANO GRANDE</v>
          </cell>
        </row>
        <row r="4882">
          <cell r="A4882" t="str">
            <v>414460604</v>
          </cell>
          <cell r="B4882">
            <v>482297</v>
          </cell>
          <cell r="C4882" t="str">
            <v>414460604</v>
          </cell>
          <cell r="D4882" t="str">
            <v>FLEXTUENTI</v>
          </cell>
          <cell r="E4882" t="str">
            <v>DESPACHO</v>
          </cell>
          <cell r="F4882" t="str">
            <v>NORMAL</v>
          </cell>
          <cell r="G4882" t="str">
            <v>TF89709</v>
          </cell>
          <cell r="H4882">
            <v>44914</v>
          </cell>
          <cell r="I4882" t="str">
            <v>ENTREGADO</v>
          </cell>
          <cell r="J4882">
            <v>44915</v>
          </cell>
          <cell r="K4882" t="str">
            <v>LUIS ALONSO ILAQUICHE CHUSIN</v>
          </cell>
          <cell r="L4882" t="str">
            <v>TARQUI  CALLE FICUS 706 ENTRE  ACASIAS  Y GUAYACANES</v>
          </cell>
          <cell r="M4882" t="str">
            <v>1721262523</v>
          </cell>
          <cell r="N4882" t="str">
            <v>0995753457/0996310402</v>
          </cell>
          <cell r="O4882" t="str">
            <v/>
          </cell>
          <cell r="P4882" t="str">
            <v>GUAYAQUIL</v>
          </cell>
          <cell r="Q4882" t="str">
            <v>GUAYAQUIL</v>
          </cell>
          <cell r="R4882" t="str">
            <v>GUAYAS</v>
          </cell>
          <cell r="T4882" t="str">
            <v>FLEXTRANS</v>
          </cell>
          <cell r="U4882" t="str">
            <v>FLEXNETUIO_GYE</v>
          </cell>
          <cell r="V4882">
            <v>1</v>
          </cell>
          <cell r="W4882">
            <v>1</v>
          </cell>
          <cell r="X4882" t="str">
            <v>FLEXNET ECUADOR - FLEXTUENTI</v>
          </cell>
          <cell r="Y4882" t="str">
            <v>CALLE 28 DE JUNIO S/N Y GARCIA MORENO ENTRADA LLANO GRANDE</v>
          </cell>
        </row>
        <row r="4883">
          <cell r="A4883" t="str">
            <v>414460655</v>
          </cell>
          <cell r="B4883">
            <v>482299</v>
          </cell>
          <cell r="C4883" t="str">
            <v>414460655</v>
          </cell>
          <cell r="D4883" t="str">
            <v>FLEXTUENTI</v>
          </cell>
          <cell r="E4883" t="str">
            <v>DESPACHO</v>
          </cell>
          <cell r="F4883" t="str">
            <v>NORMAL</v>
          </cell>
          <cell r="G4883" t="str">
            <v>031080414460655</v>
          </cell>
          <cell r="H4883">
            <v>44914</v>
          </cell>
          <cell r="I4883" t="str">
            <v>ENTREGADO</v>
          </cell>
          <cell r="J4883">
            <v>44915</v>
          </cell>
          <cell r="K4883" t="str">
            <v>Miguel Tixi</v>
          </cell>
          <cell r="L4883" t="str">
            <v>MALDONADO  BERNARDO DARQUE  SN  JUNIN</v>
          </cell>
          <cell r="M4883" t="str">
            <v>0650043870</v>
          </cell>
          <cell r="N4883" t="str">
            <v>0981962766/0983713119</v>
          </cell>
          <cell r="O4883" t="str">
            <v/>
          </cell>
          <cell r="P4883" t="str">
            <v>RIOBAMBA</v>
          </cell>
          <cell r="Q4883" t="str">
            <v>RIOBAMBA</v>
          </cell>
          <cell r="R4883" t="str">
            <v>CHIMBORAZO</v>
          </cell>
          <cell r="T4883" t="str">
            <v>TRAMACO</v>
          </cell>
          <cell r="U4883" t="str">
            <v>FLEXNETUIO_PROVINCIA</v>
          </cell>
          <cell r="V4883">
            <v>1</v>
          </cell>
          <cell r="W4883">
            <v>1</v>
          </cell>
          <cell r="X4883" t="str">
            <v>FLEXNET ECUADOR - FLEXTUENTI</v>
          </cell>
          <cell r="Y4883" t="str">
            <v>CALLE 28 DE JUNIO S/N Y GARCIA MORENO ENTRADA LLANO GRANDE</v>
          </cell>
        </row>
        <row r="4884">
          <cell r="A4884" t="str">
            <v>WS414449798</v>
          </cell>
          <cell r="B4884">
            <v>482300</v>
          </cell>
          <cell r="C4884" t="str">
            <v>WS414449798</v>
          </cell>
          <cell r="D4884" t="str">
            <v>FLEXTUENTI</v>
          </cell>
          <cell r="E4884" t="str">
            <v>DESPACHO</v>
          </cell>
          <cell r="F4884" t="str">
            <v>NORMAL</v>
          </cell>
          <cell r="G4884" t="str">
            <v>FT76044</v>
          </cell>
          <cell r="H4884">
            <v>44914</v>
          </cell>
          <cell r="I4884" t="str">
            <v>ENTREGADO</v>
          </cell>
          <cell r="J4884">
            <v>44915</v>
          </cell>
          <cell r="K4884" t="str">
            <v>Robersy Gaspar</v>
          </cell>
          <cell r="L4884" t="str">
            <v>INAQUITO AV DE LOS SHYRIS SN  CALLE TELEGRAFO</v>
          </cell>
          <cell r="M4884" t="str">
            <v>1759830035</v>
          </cell>
          <cell r="N4884" t="str">
            <v>0999904885/0999904885</v>
          </cell>
          <cell r="O4884" t="str">
            <v/>
          </cell>
          <cell r="P4884" t="str">
            <v>QUITO</v>
          </cell>
          <cell r="Q4884" t="str">
            <v>QUITO</v>
          </cell>
          <cell r="R4884" t="str">
            <v>PICHINCHA</v>
          </cell>
          <cell r="U4884" t="str">
            <v>FLEXNETUIO_LOCAL</v>
          </cell>
          <cell r="V4884">
            <v>1</v>
          </cell>
          <cell r="W4884">
            <v>1</v>
          </cell>
          <cell r="X4884" t="str">
            <v>FLEXNET ECUADOR - FLEXTUENTI</v>
          </cell>
          <cell r="Y4884" t="str">
            <v>CALLE 28 DE JUNIO S/N Y GARCIA MORENO ENTRADA LLANO GRANDE</v>
          </cell>
        </row>
        <row r="4885">
          <cell r="A4885" t="str">
            <v>WS414460341</v>
          </cell>
          <cell r="B4885">
            <v>482302</v>
          </cell>
          <cell r="C4885" t="str">
            <v>WS414460341</v>
          </cell>
          <cell r="D4885" t="str">
            <v>FLEXTUENTI</v>
          </cell>
          <cell r="E4885" t="str">
            <v>DESPACHO</v>
          </cell>
          <cell r="F4885" t="str">
            <v>NORMAL</v>
          </cell>
          <cell r="G4885" t="str">
            <v>FT76045</v>
          </cell>
          <cell r="H4885">
            <v>44914</v>
          </cell>
          <cell r="I4885" t="str">
            <v>ENTREGADO</v>
          </cell>
          <cell r="J4885">
            <v>44916</v>
          </cell>
          <cell r="K4885" t="str">
            <v>Matias Sebastian Aguinaga Lopez</v>
          </cell>
          <cell r="L4885" t="str">
            <v>COTOCOLLAO CALLE PEDRO BOTTO  SN  CALLE NAZACOTO PUENTO</v>
          </cell>
          <cell r="M4885" t="str">
            <v>1752201051</v>
          </cell>
          <cell r="N4885" t="str">
            <v>0987671097/0987671097</v>
          </cell>
          <cell r="O4885" t="str">
            <v/>
          </cell>
          <cell r="P4885" t="str">
            <v>QUITO</v>
          </cell>
          <cell r="Q4885" t="str">
            <v>QUITO</v>
          </cell>
          <cell r="R4885" t="str">
            <v>PICHINCHA</v>
          </cell>
          <cell r="U4885" t="str">
            <v>FLEXNETUIO_LOCAL</v>
          </cell>
          <cell r="V4885">
            <v>1</v>
          </cell>
          <cell r="W4885">
            <v>1</v>
          </cell>
          <cell r="X4885" t="str">
            <v>FLEXNET ECUADOR - FLEXTUENTI</v>
          </cell>
          <cell r="Y4885" t="str">
            <v>CALLE 28 DE JUNIO S/N Y GARCIA MORENO ENTRADA LLANO GRANDE</v>
          </cell>
        </row>
        <row r="4886">
          <cell r="A4886" t="str">
            <v>WS414460380</v>
          </cell>
          <cell r="B4886">
            <v>482303</v>
          </cell>
          <cell r="C4886" t="str">
            <v>WS414460380</v>
          </cell>
          <cell r="D4886" t="str">
            <v>FLEXTUENTI</v>
          </cell>
          <cell r="E4886" t="str">
            <v>DESPACHO</v>
          </cell>
          <cell r="F4886" t="str">
            <v>NORMAL</v>
          </cell>
          <cell r="G4886" t="str">
            <v>FT76042</v>
          </cell>
          <cell r="H4886">
            <v>44914</v>
          </cell>
          <cell r="I4886" t="str">
            <v>ENTREGADO</v>
          </cell>
          <cell r="J4886">
            <v>44916</v>
          </cell>
          <cell r="K4886" t="str">
            <v>bryan david tubon paredes</v>
          </cell>
          <cell r="L4886" t="str">
            <v>CONOCOTO CALLE ABDON CALDERON  SN MARQUESA DE SOLANDA</v>
          </cell>
          <cell r="M4886" t="str">
            <v>1600834889</v>
          </cell>
          <cell r="N4886" t="str">
            <v>0962850734/0962850734</v>
          </cell>
          <cell r="O4886" t="str">
            <v/>
          </cell>
          <cell r="P4886" t="str">
            <v>QUITO</v>
          </cell>
          <cell r="Q4886" t="str">
            <v>QUITO</v>
          </cell>
          <cell r="R4886" t="str">
            <v>PICHINCHA</v>
          </cell>
          <cell r="T4886" t="str">
            <v>FLEXTRANS UIO</v>
          </cell>
          <cell r="U4886" t="str">
            <v>FLEXNETUIO_LOCAL</v>
          </cell>
          <cell r="V4886">
            <v>1</v>
          </cell>
          <cell r="W4886">
            <v>1</v>
          </cell>
          <cell r="X4886" t="str">
            <v>FLEXNET ECUADOR - FLEXTUENTI</v>
          </cell>
          <cell r="Y4886" t="str">
            <v>CALLE 28 DE JUNIO S/N Y GARCIA MORENO ENTRADA LLANO GRANDE</v>
          </cell>
        </row>
        <row r="4887">
          <cell r="A4887" t="str">
            <v>WS414460506</v>
          </cell>
          <cell r="B4887">
            <v>482304</v>
          </cell>
          <cell r="C4887" t="str">
            <v>WS414460506</v>
          </cell>
          <cell r="D4887" t="str">
            <v>FLEXTUENTI</v>
          </cell>
          <cell r="E4887" t="str">
            <v>DESPACHO</v>
          </cell>
          <cell r="F4887" t="str">
            <v>NORMAL</v>
          </cell>
          <cell r="G4887" t="str">
            <v>031080414460506</v>
          </cell>
          <cell r="H4887">
            <v>44914</v>
          </cell>
          <cell r="I4887" t="str">
            <v>ENTREGADO</v>
          </cell>
          <cell r="J4887">
            <v>44915</v>
          </cell>
          <cell r="K4887" t="str">
            <v>Fernando Jose Pabon Pinchao</v>
          </cell>
          <cell r="L4887" t="str">
            <v>LA DOLOROSA PANAMERICANA NORTE  SN KM 1</v>
          </cell>
          <cell r="M4887" t="str">
            <v>0401831987</v>
          </cell>
          <cell r="N4887" t="str">
            <v>0958748502/0958748502</v>
          </cell>
          <cell r="O4887" t="str">
            <v/>
          </cell>
          <cell r="P4887" t="str">
            <v>IBARRA</v>
          </cell>
          <cell r="Q4887" t="str">
            <v>IBARRA</v>
          </cell>
          <cell r="R4887" t="str">
            <v>IMBABURA</v>
          </cell>
          <cell r="T4887" t="str">
            <v>TRAMACO</v>
          </cell>
          <cell r="U4887" t="str">
            <v>FLEXNETUIO_PROVINCIA</v>
          </cell>
          <cell r="V4887">
            <v>1</v>
          </cell>
          <cell r="W4887">
            <v>1</v>
          </cell>
          <cell r="X4887" t="str">
            <v>FLEXNET ECUADOR - FLEXTUENTI</v>
          </cell>
          <cell r="Y4887" t="str">
            <v>CALLE 28 DE JUNIO S/N Y GARCIA MORENO ENTRADA LLANO GRANDE</v>
          </cell>
        </row>
        <row r="4888">
          <cell r="A4888" t="str">
            <v>414390958</v>
          </cell>
          <cell r="B4888">
            <v>482263</v>
          </cell>
          <cell r="C4888" t="str">
            <v>414390958</v>
          </cell>
          <cell r="D4888" t="str">
            <v>FLEXTUENTI</v>
          </cell>
          <cell r="E4888" t="str">
            <v>DESPACHO</v>
          </cell>
          <cell r="F4888" t="str">
            <v>NORMAL</v>
          </cell>
          <cell r="G4888" t="str">
            <v>031080414390958</v>
          </cell>
          <cell r="H4888">
            <v>44914</v>
          </cell>
          <cell r="I4888" t="str">
            <v>ENTREGADO</v>
          </cell>
          <cell r="J4888">
            <v>44917</v>
          </cell>
          <cell r="K4888" t="str">
            <v>Vicente Rafael Mancheno Marino</v>
          </cell>
          <cell r="L4888" t="str">
            <v>PRESIDENTE URBINA  VIA SAN ANDRES   SN  SN</v>
          </cell>
          <cell r="M4888" t="str">
            <v>1802386308</v>
          </cell>
          <cell r="N4888" t="str">
            <v>0993918456/0980400372</v>
          </cell>
          <cell r="O4888" t="str">
            <v/>
          </cell>
          <cell r="P4888" t="str">
            <v>SANTIAGO DE PILLARO</v>
          </cell>
          <cell r="Q4888" t="str">
            <v>SANTIAGO DE PILLARO</v>
          </cell>
          <cell r="R4888" t="str">
            <v>TUNGURAHUA</v>
          </cell>
          <cell r="T4888" t="str">
            <v>TRAMACO</v>
          </cell>
          <cell r="U4888" t="str">
            <v>FLEXNETUIO_PROVINCIA</v>
          </cell>
          <cell r="V4888">
            <v>1</v>
          </cell>
          <cell r="W4888">
            <v>1</v>
          </cell>
          <cell r="X4888" t="str">
            <v>FLEXNET ECUADOR - FLEXTUENTI</v>
          </cell>
          <cell r="Y4888" t="str">
            <v>CALLE 28 DE JUNIO S/N Y GARCIA MORENO ENTRADA LLANO GRANDE</v>
          </cell>
        </row>
        <row r="4889">
          <cell r="A4889" t="str">
            <v>414391425</v>
          </cell>
          <cell r="B4889">
            <v>482264</v>
          </cell>
          <cell r="C4889" t="str">
            <v>414391425</v>
          </cell>
          <cell r="D4889" t="str">
            <v>FLEXTUENTI</v>
          </cell>
          <cell r="E4889" t="str">
            <v>DESPACHO</v>
          </cell>
          <cell r="F4889" t="str">
            <v>NORMAL</v>
          </cell>
          <cell r="G4889" t="str">
            <v>031080414391425</v>
          </cell>
          <cell r="H4889">
            <v>44914</v>
          </cell>
          <cell r="I4889" t="str">
            <v>ENTREGADO</v>
          </cell>
          <cell r="J4889">
            <v>44916</v>
          </cell>
          <cell r="K4889" t="str">
            <v>Melina Ximena Jalca Reyes</v>
          </cell>
          <cell r="L4889" t="str">
            <v>PLAYAS AV  SIXTO CHANG VILLA 25  CALLE FELIX GARCIA</v>
          </cell>
          <cell r="M4889" t="str">
            <v>0942132705</v>
          </cell>
          <cell r="N4889" t="str">
            <v>0968328180/0988279174</v>
          </cell>
          <cell r="O4889" t="str">
            <v/>
          </cell>
          <cell r="P4889" t="str">
            <v>PLAYAS</v>
          </cell>
          <cell r="Q4889" t="str">
            <v>PLAYAS</v>
          </cell>
          <cell r="R4889" t="str">
            <v>GUAYAS</v>
          </cell>
          <cell r="T4889" t="str">
            <v>TRAMACO</v>
          </cell>
          <cell r="U4889" t="str">
            <v>FLEXNETUIO_PROVINCIA</v>
          </cell>
          <cell r="V4889">
            <v>1</v>
          </cell>
          <cell r="W4889">
            <v>1</v>
          </cell>
          <cell r="X4889" t="str">
            <v>FLEXNET ECUADOR - FLEXTUENTI</v>
          </cell>
          <cell r="Y4889" t="str">
            <v>CALLE 28 DE JUNIO S/N Y GARCIA MORENO ENTRADA LLANO GRANDE</v>
          </cell>
        </row>
        <row r="4890">
          <cell r="A4890" t="str">
            <v>414391600</v>
          </cell>
          <cell r="B4890">
            <v>482265</v>
          </cell>
          <cell r="C4890" t="str">
            <v>414391600</v>
          </cell>
          <cell r="D4890" t="str">
            <v>FLEXTUENTI</v>
          </cell>
          <cell r="E4890" t="str">
            <v>DESPACHO</v>
          </cell>
          <cell r="F4890" t="str">
            <v>NORMAL</v>
          </cell>
          <cell r="G4890" t="str">
            <v>FT76040</v>
          </cell>
          <cell r="H4890">
            <v>44914</v>
          </cell>
          <cell r="I4890" t="str">
            <v>ENTREGADO</v>
          </cell>
          <cell r="J4890">
            <v>44915</v>
          </cell>
          <cell r="K4890" t="str">
            <v>Jonathan Ushina</v>
          </cell>
          <cell r="L4890" t="str">
            <v>SANGOLQUI CHILLANES  SN  INES GANGOTENA</v>
          </cell>
          <cell r="M4890" t="str">
            <v>1715624027</v>
          </cell>
          <cell r="N4890" t="str">
            <v>0995653055/0969003039</v>
          </cell>
          <cell r="O4890" t="str">
            <v/>
          </cell>
          <cell r="P4890" t="str">
            <v>RUMIÑAHUI</v>
          </cell>
          <cell r="Q4890" t="str">
            <v>RUMIÑAHUI</v>
          </cell>
          <cell r="R4890" t="str">
            <v>PICHINCHA</v>
          </cell>
          <cell r="T4890" t="str">
            <v>FLEXTRANS UIO</v>
          </cell>
          <cell r="U4890" t="str">
            <v>FLEXNETUIO_LOCAL</v>
          </cell>
          <cell r="V4890">
            <v>1</v>
          </cell>
          <cell r="W4890">
            <v>1</v>
          </cell>
          <cell r="X4890" t="str">
            <v>FLEXNET ECUADOR - FLEXTUENTI</v>
          </cell>
          <cell r="Y4890" t="str">
            <v>CALLE 28 DE JUNIO S/N Y GARCIA MORENO ENTRADA LLANO GRANDE</v>
          </cell>
        </row>
        <row r="4891">
          <cell r="A4891" t="str">
            <v>414391655</v>
          </cell>
          <cell r="B4891">
            <v>482266</v>
          </cell>
          <cell r="C4891" t="str">
            <v>414391655</v>
          </cell>
          <cell r="D4891" t="str">
            <v>FLEXTUENTI</v>
          </cell>
          <cell r="E4891" t="str">
            <v>DESPACHO</v>
          </cell>
          <cell r="F4891" t="str">
            <v>NORMAL</v>
          </cell>
          <cell r="G4891" t="str">
            <v>FT76054</v>
          </cell>
          <cell r="H4891">
            <v>44914</v>
          </cell>
          <cell r="I4891" t="str">
            <v>ENTREGADO</v>
          </cell>
          <cell r="J4891">
            <v>44915</v>
          </cell>
          <cell r="K4891" t="str">
            <v>Madeleine Nohelia Solorzano Andino</v>
          </cell>
          <cell r="L4891" t="str">
            <v>MARISCAL SUCRE 10 DE AGOSTO   SN  RAMIRES DAVALOS</v>
          </cell>
          <cell r="M4891" t="str">
            <v>1727543801</v>
          </cell>
          <cell r="N4891" t="str">
            <v>0939185525/0964131354</v>
          </cell>
          <cell r="O4891" t="str">
            <v/>
          </cell>
          <cell r="P4891" t="str">
            <v>QUITO</v>
          </cell>
          <cell r="Q4891" t="str">
            <v>QUITO</v>
          </cell>
          <cell r="R4891" t="str">
            <v>PICHINCHA</v>
          </cell>
          <cell r="U4891" t="str">
            <v>FLEXNETUIO_LOCAL</v>
          </cell>
          <cell r="V4891">
            <v>1</v>
          </cell>
          <cell r="W4891">
            <v>1</v>
          </cell>
          <cell r="X4891" t="str">
            <v>FLEXNET ECUADOR - FLEXTUENTI</v>
          </cell>
          <cell r="Y4891" t="str">
            <v>CALLE 28 DE JUNIO S/N Y GARCIA MORENO ENTRADA LLANO GRANDE</v>
          </cell>
        </row>
        <row r="4892">
          <cell r="A4892" t="str">
            <v>414410661</v>
          </cell>
          <cell r="B4892">
            <v>482267</v>
          </cell>
          <cell r="C4892" t="str">
            <v>414410661</v>
          </cell>
          <cell r="D4892" t="str">
            <v>FLEXTUENTI</v>
          </cell>
          <cell r="E4892" t="str">
            <v>DESPACHO</v>
          </cell>
          <cell r="F4892" t="str">
            <v>NORMAL</v>
          </cell>
          <cell r="G4892" t="str">
            <v>FT76053</v>
          </cell>
          <cell r="H4892">
            <v>44914</v>
          </cell>
          <cell r="I4892" t="str">
            <v>ENTREGADO</v>
          </cell>
          <cell r="J4892">
            <v>44915</v>
          </cell>
          <cell r="K4892" t="str">
            <v>Alexandra Alvarez</v>
          </cell>
          <cell r="L4892" t="str">
            <v>COTOCOLLAO  DE LAS  DALIAS  N62 167  CHUQUISACA</v>
          </cell>
          <cell r="M4892" t="str">
            <v>1712750817</v>
          </cell>
          <cell r="N4892" t="str">
            <v>0998804280/0995858559</v>
          </cell>
          <cell r="O4892" t="str">
            <v/>
          </cell>
          <cell r="P4892" t="str">
            <v>QUITO</v>
          </cell>
          <cell r="Q4892" t="str">
            <v>QUITO</v>
          </cell>
          <cell r="R4892" t="str">
            <v>PICHINCHA</v>
          </cell>
          <cell r="U4892" t="str">
            <v>FLEXNETUIO_LOCAL</v>
          </cell>
          <cell r="V4892">
            <v>1</v>
          </cell>
          <cell r="W4892">
            <v>1</v>
          </cell>
          <cell r="X4892" t="str">
            <v>FLEXNET ECUADOR - FLEXTUENTI</v>
          </cell>
          <cell r="Y4892" t="str">
            <v>CALLE 28 DE JUNIO S/N Y GARCIA MORENO ENTRADA LLANO GRANDE</v>
          </cell>
        </row>
        <row r="4893">
          <cell r="A4893" t="str">
            <v>414449172</v>
          </cell>
          <cell r="B4893">
            <v>482268</v>
          </cell>
          <cell r="C4893" t="str">
            <v>414449172</v>
          </cell>
          <cell r="D4893" t="str">
            <v>FLEXTUENTI</v>
          </cell>
          <cell r="E4893" t="str">
            <v>DESPACHO</v>
          </cell>
          <cell r="F4893" t="str">
            <v>NORMAL</v>
          </cell>
          <cell r="G4893" t="str">
            <v>TF89712</v>
          </cell>
          <cell r="H4893">
            <v>44914</v>
          </cell>
          <cell r="I4893" t="str">
            <v>ENTREGADO</v>
          </cell>
          <cell r="J4893">
            <v>44915</v>
          </cell>
          <cell r="K4893" t="str">
            <v>juan Carlos munoz Bravo</v>
          </cell>
          <cell r="L4893" t="str">
            <v>TARQUI CUARTO PASAEJ 11 NE  MZ D VILLA 2  AV PEDRO MENENDEZ GILBERT</v>
          </cell>
          <cell r="M4893" t="str">
            <v>0913186896</v>
          </cell>
          <cell r="N4893" t="str">
            <v>0988006121/0958929967</v>
          </cell>
          <cell r="O4893" t="str">
            <v/>
          </cell>
          <cell r="P4893" t="str">
            <v>GUAYAQUIL</v>
          </cell>
          <cell r="Q4893" t="str">
            <v>GUAYAQUIL</v>
          </cell>
          <cell r="R4893" t="str">
            <v>GUAYAS</v>
          </cell>
          <cell r="T4893" t="str">
            <v>FLEXTRANS</v>
          </cell>
          <cell r="U4893" t="str">
            <v>FLEXNETUIO_GYE</v>
          </cell>
          <cell r="V4893">
            <v>1</v>
          </cell>
          <cell r="W4893">
            <v>1</v>
          </cell>
          <cell r="X4893" t="str">
            <v>FLEXNET ECUADOR - FLEXTUENTI</v>
          </cell>
          <cell r="Y4893" t="str">
            <v>CALLE 28 DE JUNIO S/N Y GARCIA MORENO ENTRADA LLANO GRANDE</v>
          </cell>
        </row>
        <row r="4894">
          <cell r="A4894" t="str">
            <v>414449219</v>
          </cell>
          <cell r="B4894">
            <v>482269</v>
          </cell>
          <cell r="C4894" t="str">
            <v>414449219</v>
          </cell>
          <cell r="D4894" t="str">
            <v>FLEXTUENTI</v>
          </cell>
          <cell r="E4894" t="str">
            <v>DESPACHO</v>
          </cell>
          <cell r="F4894" t="str">
            <v>NORMAL</v>
          </cell>
          <cell r="G4894" t="str">
            <v>031080414449219</v>
          </cell>
          <cell r="H4894">
            <v>44914</v>
          </cell>
          <cell r="I4894" t="str">
            <v>ENTREGADO</v>
          </cell>
          <cell r="J4894">
            <v>44916</v>
          </cell>
          <cell r="K4894" t="str">
            <v>Ruben Estupinan</v>
          </cell>
          <cell r="L4894" t="str">
            <v>VENTANAS CALLE HUMBERTO SOTOMAYOR   CS 609 ENTRE 10 DE NOVIEMBRE Y PACIFICO GORDILLO</v>
          </cell>
          <cell r="M4894" t="str">
            <v>0801747890</v>
          </cell>
          <cell r="N4894" t="str">
            <v>0990938811/0995767044</v>
          </cell>
          <cell r="O4894" t="str">
            <v/>
          </cell>
          <cell r="P4894" t="str">
            <v>VENTANAS</v>
          </cell>
          <cell r="Q4894" t="str">
            <v>VENTANAS</v>
          </cell>
          <cell r="R4894" t="str">
            <v>LOS RIOS</v>
          </cell>
          <cell r="T4894" t="str">
            <v>TRAMACO</v>
          </cell>
          <cell r="U4894" t="str">
            <v>FLEXNETUIO_PROVINCIA</v>
          </cell>
          <cell r="V4894">
            <v>1</v>
          </cell>
          <cell r="W4894">
            <v>1</v>
          </cell>
          <cell r="X4894" t="str">
            <v>FLEXNET ECUADOR - FLEXTUENTI</v>
          </cell>
          <cell r="Y4894" t="str">
            <v>CALLE 28 DE JUNIO S/N Y GARCIA MORENO ENTRADA LLANO GRANDE</v>
          </cell>
        </row>
        <row r="4895">
          <cell r="A4895" t="str">
            <v>414449276</v>
          </cell>
          <cell r="B4895">
            <v>482270</v>
          </cell>
          <cell r="C4895" t="str">
            <v>414449276</v>
          </cell>
          <cell r="D4895" t="str">
            <v>FLEXTUENTI</v>
          </cell>
          <cell r="E4895" t="str">
            <v>DESPACHO</v>
          </cell>
          <cell r="F4895" t="str">
            <v>NORMAL</v>
          </cell>
          <cell r="G4895" t="str">
            <v>FT76052</v>
          </cell>
          <cell r="H4895">
            <v>44914</v>
          </cell>
          <cell r="I4895" t="str">
            <v>ENTREGADO</v>
          </cell>
          <cell r="J4895">
            <v>44915</v>
          </cell>
          <cell r="K4895" t="str">
            <v>Nestor Analuisa</v>
          </cell>
          <cell r="L4895" t="str">
            <v>SAN BARTOLO  CALLE SARAGURO E7 264 CALLE TAYA</v>
          </cell>
          <cell r="M4895" t="str">
            <v>1720287430</v>
          </cell>
          <cell r="N4895" t="str">
            <v>0995096413/0939679578</v>
          </cell>
          <cell r="O4895" t="str">
            <v/>
          </cell>
          <cell r="P4895" t="str">
            <v>QUITO</v>
          </cell>
          <cell r="Q4895" t="str">
            <v>QUITO</v>
          </cell>
          <cell r="R4895" t="str">
            <v>PICHINCHA</v>
          </cell>
          <cell r="U4895" t="str">
            <v>FLEXNETUIO_LOCAL</v>
          </cell>
          <cell r="V4895">
            <v>1</v>
          </cell>
          <cell r="W4895">
            <v>1</v>
          </cell>
          <cell r="X4895" t="str">
            <v>FLEXNET ECUADOR - FLEXTUENTI</v>
          </cell>
          <cell r="Y4895" t="str">
            <v>CALLE 28 DE JUNIO S/N Y GARCIA MORENO ENTRADA LLANO GRANDE</v>
          </cell>
        </row>
        <row r="4896">
          <cell r="A4896" t="str">
            <v>414449285</v>
          </cell>
          <cell r="B4896">
            <v>482271</v>
          </cell>
          <cell r="C4896" t="str">
            <v>414449285</v>
          </cell>
          <cell r="D4896" t="str">
            <v>FLEXTUENTI</v>
          </cell>
          <cell r="E4896" t="str">
            <v>DESPACHO</v>
          </cell>
          <cell r="F4896" t="str">
            <v>NORMAL</v>
          </cell>
          <cell r="G4896" t="str">
            <v>FT76051</v>
          </cell>
          <cell r="H4896">
            <v>44914</v>
          </cell>
          <cell r="I4896" t="str">
            <v>ENTREGADO</v>
          </cell>
          <cell r="J4896">
            <v>44917</v>
          </cell>
          <cell r="K4896" t="str">
            <v>MABELLA KATHERINE ACOSTA NAVIA</v>
          </cell>
          <cell r="L4896" t="str">
            <v>PUENGASI CALLE ARTETA  CS E21 188 CALLE E21B</v>
          </cell>
          <cell r="M4896" t="str">
            <v>0801683590</v>
          </cell>
          <cell r="N4896" t="str">
            <v>0996214692/0992673957</v>
          </cell>
          <cell r="O4896" t="str">
            <v/>
          </cell>
          <cell r="P4896" t="str">
            <v>QUITO</v>
          </cell>
          <cell r="Q4896" t="str">
            <v>QUITO</v>
          </cell>
          <cell r="R4896" t="str">
            <v>PICHINCHA</v>
          </cell>
          <cell r="T4896" t="str">
            <v>FLEXTRANS UIO</v>
          </cell>
          <cell r="U4896" t="str">
            <v>FLEXNETUIO_LOCAL</v>
          </cell>
          <cell r="V4896">
            <v>1</v>
          </cell>
          <cell r="W4896">
            <v>1</v>
          </cell>
          <cell r="X4896" t="str">
            <v>FLEXNET ECUADOR - FLEXTUENTI</v>
          </cell>
          <cell r="Y4896" t="str">
            <v>CALLE 28 DE JUNIO S/N Y GARCIA MORENO ENTRADA LLANO GRANDE</v>
          </cell>
        </row>
        <row r="4897">
          <cell r="A4897" t="str">
            <v>414449298</v>
          </cell>
          <cell r="B4897">
            <v>482272</v>
          </cell>
          <cell r="C4897" t="str">
            <v>414449298</v>
          </cell>
          <cell r="D4897" t="str">
            <v>FLEXTUENTI</v>
          </cell>
          <cell r="E4897" t="str">
            <v>DESPACHO</v>
          </cell>
          <cell r="F4897" t="str">
            <v>NORMAL</v>
          </cell>
          <cell r="G4897" t="str">
            <v>FT76050</v>
          </cell>
          <cell r="H4897">
            <v>44914</v>
          </cell>
          <cell r="I4897" t="str">
            <v>ENTREGADO</v>
          </cell>
          <cell r="J4897">
            <v>44915</v>
          </cell>
          <cell r="K4897" t="str">
            <v>GENARO MEDINA</v>
          </cell>
          <cell r="L4897" t="str">
            <v>CENTRO HISTORICO  CALLE SUCRE E1 80  CALLE JUNA PIO MONTUFAR</v>
          </cell>
          <cell r="M4897" t="str">
            <v>1708335201</v>
          </cell>
          <cell r="N4897" t="str">
            <v>0995793477/0998273322</v>
          </cell>
          <cell r="O4897" t="str">
            <v/>
          </cell>
          <cell r="P4897" t="str">
            <v>QUITO</v>
          </cell>
          <cell r="Q4897" t="str">
            <v>QUITO</v>
          </cell>
          <cell r="R4897" t="str">
            <v>PICHINCHA</v>
          </cell>
          <cell r="U4897" t="str">
            <v>FLEXNETUIO_LOCAL</v>
          </cell>
          <cell r="V4897">
            <v>1</v>
          </cell>
          <cell r="W4897">
            <v>1</v>
          </cell>
          <cell r="X4897" t="str">
            <v>FLEXNET ECUADOR - FLEXTUENTI</v>
          </cell>
          <cell r="Y4897" t="str">
            <v>CALLE 28 DE JUNIO S/N Y GARCIA MORENO ENTRADA LLANO GRANDE</v>
          </cell>
        </row>
        <row r="4898">
          <cell r="A4898" t="str">
            <v>414449334</v>
          </cell>
          <cell r="B4898">
            <v>482273</v>
          </cell>
          <cell r="C4898" t="str">
            <v>414449334</v>
          </cell>
          <cell r="D4898" t="str">
            <v>FLEXTUENTI</v>
          </cell>
          <cell r="E4898" t="str">
            <v>DESPACHO</v>
          </cell>
          <cell r="F4898" t="str">
            <v>NORMAL</v>
          </cell>
          <cell r="G4898" t="str">
            <v>031080414449334</v>
          </cell>
          <cell r="H4898">
            <v>44914</v>
          </cell>
          <cell r="I4898" t="str">
            <v>ENTREGADO</v>
          </cell>
          <cell r="J4898">
            <v>44916</v>
          </cell>
          <cell r="K4898" t="str">
            <v>Carlos Ivan Matute perez</v>
          </cell>
          <cell r="L4898" t="str">
            <v>MACAS CALLE 10 DE AGOSTO  SN  AV AMAZONAS</v>
          </cell>
          <cell r="M4898" t="str">
            <v>0103483616</v>
          </cell>
          <cell r="N4898" t="str">
            <v>0999152607/0999007809</v>
          </cell>
          <cell r="O4898" t="str">
            <v/>
          </cell>
          <cell r="P4898" t="str">
            <v>MACAS</v>
          </cell>
          <cell r="Q4898" t="str">
            <v>MORONA</v>
          </cell>
          <cell r="R4898" t="str">
            <v>MORONA SANTIAGO</v>
          </cell>
          <cell r="S4898" t="str">
            <v/>
          </cell>
          <cell r="T4898" t="str">
            <v>TRAMACO</v>
          </cell>
          <cell r="U4898" t="str">
            <v>FLEXNETUIO_PROVINCIA</v>
          </cell>
          <cell r="V4898">
            <v>1</v>
          </cell>
          <cell r="W4898">
            <v>1</v>
          </cell>
          <cell r="X4898" t="str">
            <v>FLEXNET ECUADOR - FLEXTUENTI</v>
          </cell>
          <cell r="Y4898" t="str">
            <v>CALLE 28 DE JUNIO S/N Y GARCIA MORENO ENTRADA LLANO GRANDE</v>
          </cell>
        </row>
        <row r="4899">
          <cell r="A4899" t="str">
            <v>414449347</v>
          </cell>
          <cell r="B4899">
            <v>482274</v>
          </cell>
          <cell r="C4899" t="str">
            <v>414449347</v>
          </cell>
          <cell r="D4899" t="str">
            <v>FLEXTUENTI</v>
          </cell>
          <cell r="E4899" t="str">
            <v>DESPACHO</v>
          </cell>
          <cell r="F4899" t="str">
            <v>NORMAL</v>
          </cell>
          <cell r="G4899" t="str">
            <v>031080414449347</v>
          </cell>
          <cell r="H4899">
            <v>44914</v>
          </cell>
          <cell r="I4899" t="str">
            <v>ENTREGADO</v>
          </cell>
          <cell r="J4899">
            <v>44915</v>
          </cell>
          <cell r="K4899" t="str">
            <v>Jose Luis Yungan Zambrano</v>
          </cell>
          <cell r="L4899" t="str">
            <v>LIZARZABURO  AV NUEVE DE OCTUBRE SN CALLE  DUCHICELA</v>
          </cell>
          <cell r="M4899" t="str">
            <v>0603258682</v>
          </cell>
          <cell r="N4899" t="str">
            <v>0981310105/0999069669</v>
          </cell>
          <cell r="O4899" t="str">
            <v/>
          </cell>
          <cell r="P4899" t="str">
            <v>RIOBAMBA</v>
          </cell>
          <cell r="Q4899" t="str">
            <v>RIOBAMBA</v>
          </cell>
          <cell r="R4899" t="str">
            <v>CHIMBORAZO</v>
          </cell>
          <cell r="T4899" t="str">
            <v>TRAMACO</v>
          </cell>
          <cell r="U4899" t="str">
            <v>FLEXNETUIO_PROVINCIA</v>
          </cell>
          <cell r="V4899">
            <v>1</v>
          </cell>
          <cell r="W4899">
            <v>1</v>
          </cell>
          <cell r="X4899" t="str">
            <v>FLEXNET ECUADOR - FLEXTUENTI</v>
          </cell>
          <cell r="Y4899" t="str">
            <v>CALLE 28 DE JUNIO S/N Y GARCIA MORENO ENTRADA LLANO GRANDE</v>
          </cell>
        </row>
        <row r="4900">
          <cell r="A4900" t="str">
            <v>414449857</v>
          </cell>
          <cell r="B4900">
            <v>482275</v>
          </cell>
          <cell r="C4900" t="str">
            <v>414449857</v>
          </cell>
          <cell r="D4900" t="str">
            <v>FLEXTUENTI</v>
          </cell>
          <cell r="E4900" t="str">
            <v>DESPACHO</v>
          </cell>
          <cell r="F4900" t="str">
            <v>NORMAL</v>
          </cell>
          <cell r="G4900" t="str">
            <v>FT76049</v>
          </cell>
          <cell r="H4900">
            <v>44914</v>
          </cell>
          <cell r="I4900" t="str">
            <v>ENTREGADO</v>
          </cell>
          <cell r="J4900">
            <v>44915</v>
          </cell>
          <cell r="K4900" t="str">
            <v>Margorie Vicente</v>
          </cell>
          <cell r="L4900" t="str">
            <v>SAN ISIDRO DEL INCA  AV 6 DE DICIEMBRE N44D CALLE ABDON CALDERON</v>
          </cell>
          <cell r="M4900" t="str">
            <v>1728994441</v>
          </cell>
          <cell r="N4900" t="str">
            <v>0983592123/0984029144</v>
          </cell>
          <cell r="O4900" t="str">
            <v/>
          </cell>
          <cell r="P4900" t="str">
            <v>QUITO</v>
          </cell>
          <cell r="Q4900" t="str">
            <v>QUITO</v>
          </cell>
          <cell r="R4900" t="str">
            <v>PICHINCHA</v>
          </cell>
          <cell r="U4900" t="str">
            <v>FLEXNETUIO_LOCAL</v>
          </cell>
          <cell r="V4900">
            <v>1</v>
          </cell>
          <cell r="W4900">
            <v>1</v>
          </cell>
          <cell r="X4900" t="str">
            <v>FLEXNET ECUADOR - FLEXTUENTI</v>
          </cell>
          <cell r="Y4900" t="str">
            <v>CALLE 28 DE JUNIO S/N Y GARCIA MORENO ENTRADA LLANO GRANDE</v>
          </cell>
        </row>
        <row r="4901">
          <cell r="A4901" t="str">
            <v>414449865</v>
          </cell>
          <cell r="B4901">
            <v>482276</v>
          </cell>
          <cell r="C4901" t="str">
            <v>414449865</v>
          </cell>
          <cell r="D4901" t="str">
            <v>FLEXTUENTI</v>
          </cell>
          <cell r="E4901" t="str">
            <v>DESPACHO</v>
          </cell>
          <cell r="F4901" t="str">
            <v>NORMAL</v>
          </cell>
          <cell r="G4901" t="str">
            <v>031080414449865</v>
          </cell>
          <cell r="H4901">
            <v>44914</v>
          </cell>
          <cell r="I4901" t="str">
            <v>ENTREGADO</v>
          </cell>
          <cell r="J4901">
            <v>44916</v>
          </cell>
          <cell r="K4901" t="str">
            <v>Jose luis Rodriguez chilan</v>
          </cell>
          <cell r="L4901" t="str">
            <v>ROCAFUERTE  AV  6 DE DICIEMBRE TORRE 13  RUTA DEL SPONDYLUS</v>
          </cell>
          <cell r="M4901" t="str">
            <v>1309426391</v>
          </cell>
          <cell r="N4901" t="str">
            <v>0985278605/0979820018</v>
          </cell>
          <cell r="O4901" t="str">
            <v/>
          </cell>
          <cell r="P4901" t="str">
            <v>ROCAFUERTE</v>
          </cell>
          <cell r="Q4901" t="str">
            <v>ROCAFUERTE</v>
          </cell>
          <cell r="R4901" t="str">
            <v>MANABI</v>
          </cell>
          <cell r="T4901" t="str">
            <v>TRAMACO</v>
          </cell>
          <cell r="U4901" t="str">
            <v>FLEXNETUIO_PROVINCIA</v>
          </cell>
          <cell r="V4901">
            <v>1</v>
          </cell>
          <cell r="W4901">
            <v>1</v>
          </cell>
          <cell r="X4901" t="str">
            <v>FLEXNET ECUADOR - FLEXTUENTI</v>
          </cell>
          <cell r="Y4901" t="str">
            <v>CALLE 28 DE JUNIO S/N Y GARCIA MORENO ENTRADA LLANO GRANDE</v>
          </cell>
        </row>
        <row r="4902">
          <cell r="A4902" t="str">
            <v>414449869</v>
          </cell>
          <cell r="B4902">
            <v>482277</v>
          </cell>
          <cell r="C4902" t="str">
            <v>414449869</v>
          </cell>
          <cell r="D4902" t="str">
            <v>FLEXTUENTI</v>
          </cell>
          <cell r="E4902" t="str">
            <v>DESPACHO</v>
          </cell>
          <cell r="F4902" t="str">
            <v>NORMAL</v>
          </cell>
          <cell r="G4902" t="str">
            <v>031080414449869</v>
          </cell>
          <cell r="H4902">
            <v>44914</v>
          </cell>
          <cell r="I4902" t="str">
            <v>ENTREGADO</v>
          </cell>
          <cell r="J4902">
            <v>44922</v>
          </cell>
          <cell r="K4902" t="str">
            <v>Jason Lozada</v>
          </cell>
          <cell r="L4902" t="str">
            <v>LA MANA AV 19 DE MAYO  SN CALLE GALO PLAZA</v>
          </cell>
          <cell r="M4902" t="str">
            <v>0503929853</v>
          </cell>
          <cell r="N4902" t="str">
            <v>0979070409/0999536709</v>
          </cell>
          <cell r="O4902" t="str">
            <v/>
          </cell>
          <cell r="P4902" t="str">
            <v>LA MANA</v>
          </cell>
          <cell r="Q4902" t="str">
            <v>LA MANA</v>
          </cell>
          <cell r="R4902" t="str">
            <v>COTOPAXI</v>
          </cell>
          <cell r="T4902" t="str">
            <v>TRAMACO</v>
          </cell>
          <cell r="U4902" t="str">
            <v>FLEXNETUIO_PROVINCIA</v>
          </cell>
          <cell r="V4902">
            <v>1</v>
          </cell>
          <cell r="W4902">
            <v>1</v>
          </cell>
          <cell r="X4902" t="str">
            <v>FLEXNET ECUADOR - FLEXTUENTI</v>
          </cell>
          <cell r="Y4902" t="str">
            <v>CALLE 28 DE JUNIO S/N Y GARCIA MORENO ENTRADA LLANO GRANDE</v>
          </cell>
        </row>
        <row r="4903">
          <cell r="A4903" t="str">
            <v>414449875</v>
          </cell>
          <cell r="B4903">
            <v>482278</v>
          </cell>
          <cell r="C4903" t="str">
            <v>414449875</v>
          </cell>
          <cell r="D4903" t="str">
            <v>FLEXTUENTI</v>
          </cell>
          <cell r="E4903" t="str">
            <v>DESPACHO</v>
          </cell>
          <cell r="F4903" t="str">
            <v>DERIVADO PICK UP</v>
          </cell>
          <cell r="G4903" t="str">
            <v>031080414449875</v>
          </cell>
          <cell r="H4903">
            <v>44914</v>
          </cell>
          <cell r="I4903" t="str">
            <v>DEVOLUCION_EN_PROCESO</v>
          </cell>
          <cell r="J4903">
            <v>44923</v>
          </cell>
          <cell r="K4903" t="str">
            <v>Miguel Constante</v>
          </cell>
          <cell r="L4903" t="str">
            <v>OFICINA TRAMACO MACHACHI</v>
          </cell>
          <cell r="M4903" t="str">
            <v>1750727156</v>
          </cell>
          <cell r="N4903" t="str">
            <v>0989847722/0983195962</v>
          </cell>
          <cell r="O4903" t="str">
            <v/>
          </cell>
          <cell r="P4903" t="str">
            <v>MEJIA</v>
          </cell>
          <cell r="Q4903" t="str">
            <v>MEJIA</v>
          </cell>
          <cell r="R4903" t="str">
            <v>PICHINCHA</v>
          </cell>
          <cell r="T4903" t="str">
            <v>TRAMACO</v>
          </cell>
          <cell r="U4903" t="str">
            <v>FLEXNETUIO_LOCAL</v>
          </cell>
          <cell r="V4903">
            <v>1</v>
          </cell>
          <cell r="W4903">
            <v>1</v>
          </cell>
          <cell r="X4903" t="str">
            <v>FLEXNET ECUADOR - FLEXTUENTI</v>
          </cell>
          <cell r="Y4903" t="str">
            <v>CALLE 28 DE JUNIO S/N Y GARCIA MORENO ENTRADA LLANO GRANDE</v>
          </cell>
        </row>
        <row r="4904">
          <cell r="A4904" t="str">
            <v>414449933</v>
          </cell>
          <cell r="B4904">
            <v>482279</v>
          </cell>
          <cell r="C4904" t="str">
            <v>414449933</v>
          </cell>
          <cell r="D4904" t="str">
            <v>FLEXTUENTI</v>
          </cell>
          <cell r="E4904" t="str">
            <v>DESPACHO</v>
          </cell>
          <cell r="F4904" t="str">
            <v>NORMAL</v>
          </cell>
          <cell r="G4904" t="str">
            <v>031080414449933</v>
          </cell>
          <cell r="H4904">
            <v>44914</v>
          </cell>
          <cell r="I4904" t="str">
            <v>ENTREGADO</v>
          </cell>
          <cell r="J4904">
            <v>44915</v>
          </cell>
          <cell r="K4904" t="str">
            <v>Luis Fernando Orozco Ponce</v>
          </cell>
          <cell r="L4904" t="str">
            <v>ELOY ALFARO CALLE 309  SN  AV 214</v>
          </cell>
          <cell r="M4904" t="str">
            <v>0924025513</v>
          </cell>
          <cell r="N4904" t="str">
            <v>0963905073/0963905073</v>
          </cell>
          <cell r="O4904" t="str">
            <v/>
          </cell>
          <cell r="P4904" t="str">
            <v>MANTA</v>
          </cell>
          <cell r="Q4904" t="str">
            <v>MANTA</v>
          </cell>
          <cell r="R4904" t="str">
            <v>MANABI</v>
          </cell>
          <cell r="T4904" t="str">
            <v>TRAMACO</v>
          </cell>
          <cell r="U4904" t="str">
            <v>FLEXNETUIO_PROVINCIA</v>
          </cell>
          <cell r="V4904">
            <v>1</v>
          </cell>
          <cell r="W4904">
            <v>1</v>
          </cell>
          <cell r="X4904" t="str">
            <v>FLEXNET ECUADOR - FLEXTUENTI</v>
          </cell>
          <cell r="Y4904" t="str">
            <v>CALLE 28 DE JUNIO S/N Y GARCIA MORENO ENTRADA LLANO GRANDE</v>
          </cell>
        </row>
        <row r="4905">
          <cell r="A4905" t="str">
            <v>414449944</v>
          </cell>
          <cell r="B4905">
            <v>482280</v>
          </cell>
          <cell r="C4905" t="str">
            <v>414449944</v>
          </cell>
          <cell r="D4905" t="str">
            <v>FLEXTUENTI</v>
          </cell>
          <cell r="E4905" t="str">
            <v>DESPACHO</v>
          </cell>
          <cell r="F4905" t="str">
            <v>NORMAL</v>
          </cell>
          <cell r="G4905" t="str">
            <v>031080414449944</v>
          </cell>
          <cell r="H4905">
            <v>44914</v>
          </cell>
          <cell r="I4905" t="str">
            <v>ENTREGADO</v>
          </cell>
          <cell r="J4905">
            <v>44923</v>
          </cell>
          <cell r="K4905" t="str">
            <v>Edison Alexander Bustamante Jumbo</v>
          </cell>
          <cell r="L4905" t="str">
            <v>SAN SEBASTIAN CALLE COLOMBIA 18 36  CALLE FILIPINAS</v>
          </cell>
          <cell r="M4905" t="str">
            <v>1104107147</v>
          </cell>
          <cell r="N4905" t="str">
            <v>0983905182/0983905182</v>
          </cell>
          <cell r="O4905" t="str">
            <v/>
          </cell>
          <cell r="P4905" t="str">
            <v>LOJA</v>
          </cell>
          <cell r="Q4905" t="str">
            <v>LOJA</v>
          </cell>
          <cell r="R4905" t="str">
            <v>LOJA</v>
          </cell>
          <cell r="T4905" t="str">
            <v>TRAMACO</v>
          </cell>
          <cell r="U4905" t="str">
            <v>FLEXNETUIO_PROVINCIA</v>
          </cell>
          <cell r="V4905">
            <v>1</v>
          </cell>
          <cell r="W4905">
            <v>1</v>
          </cell>
          <cell r="X4905" t="str">
            <v>FLEXNET ECUADOR - FLEXTUENTI</v>
          </cell>
          <cell r="Y4905" t="str">
            <v>CALLE 28 DE JUNIO S/N Y GARCIA MORENO ENTRADA LLANO GRANDE</v>
          </cell>
        </row>
        <row r="4906">
          <cell r="A4906" t="str">
            <v>414449949</v>
          </cell>
          <cell r="B4906">
            <v>482281</v>
          </cell>
          <cell r="C4906" t="str">
            <v>414449949</v>
          </cell>
          <cell r="D4906" t="str">
            <v>FLEXTUENTI</v>
          </cell>
          <cell r="E4906" t="str">
            <v>DESPACHO</v>
          </cell>
          <cell r="F4906" t="str">
            <v>NORMAL</v>
          </cell>
          <cell r="G4906" t="str">
            <v>031080414449949</v>
          </cell>
          <cell r="H4906">
            <v>44914</v>
          </cell>
          <cell r="I4906" t="str">
            <v>ENTREGADO</v>
          </cell>
          <cell r="J4906">
            <v>44915</v>
          </cell>
          <cell r="K4906" t="str">
            <v>FAUSTO EDUARDO TAPIA GUDINO</v>
          </cell>
          <cell r="L4906" t="str">
            <v>SAN FRANCISCO  BASIL 3 27  COLOMBIA</v>
          </cell>
          <cell r="M4906" t="str">
            <v>1002251351</v>
          </cell>
          <cell r="N4906" t="str">
            <v>0990886173/0990886173</v>
          </cell>
          <cell r="O4906" t="str">
            <v/>
          </cell>
          <cell r="P4906" t="str">
            <v>IBARRA</v>
          </cell>
          <cell r="Q4906" t="str">
            <v>IBARRA</v>
          </cell>
          <cell r="R4906" t="str">
            <v>IMBABURA</v>
          </cell>
          <cell r="T4906" t="str">
            <v>TRAMACO</v>
          </cell>
          <cell r="U4906" t="str">
            <v>FLEXNETUIO_PROVINCIA</v>
          </cell>
          <cell r="V4906">
            <v>1</v>
          </cell>
          <cell r="W4906">
            <v>1</v>
          </cell>
          <cell r="X4906" t="str">
            <v>FLEXNET ECUADOR - FLEXTUENTI</v>
          </cell>
          <cell r="Y4906" t="str">
            <v>CALLE 28 DE JUNIO S/N Y GARCIA MORENO ENTRADA LLANO GRANDE</v>
          </cell>
        </row>
        <row r="4907">
          <cell r="A4907" t="str">
            <v>414449950</v>
          </cell>
          <cell r="B4907">
            <v>482282</v>
          </cell>
          <cell r="C4907" t="str">
            <v>414449950</v>
          </cell>
          <cell r="D4907" t="str">
            <v>FLEXTUENTI</v>
          </cell>
          <cell r="E4907" t="str">
            <v>DESPACHO</v>
          </cell>
          <cell r="F4907" t="str">
            <v>NORMAL</v>
          </cell>
          <cell r="G4907" t="str">
            <v>031080414449950</v>
          </cell>
          <cell r="H4907">
            <v>44914</v>
          </cell>
          <cell r="I4907" t="str">
            <v>ENTREGADO</v>
          </cell>
          <cell r="J4907">
            <v>44915</v>
          </cell>
          <cell r="K4907" t="str">
            <v>FAUSTO EDUARDO TAPIA GUDINO</v>
          </cell>
          <cell r="L4907" t="str">
            <v>EL SAGRARIO CALLE COLOMBIA  3 27 CALLE BRASIL</v>
          </cell>
          <cell r="M4907" t="str">
            <v>1002251351</v>
          </cell>
          <cell r="N4907" t="str">
            <v>0994412867/0994412867</v>
          </cell>
          <cell r="O4907" t="str">
            <v/>
          </cell>
          <cell r="P4907" t="str">
            <v>IBARRA</v>
          </cell>
          <cell r="Q4907" t="str">
            <v>IBARRA</v>
          </cell>
          <cell r="R4907" t="str">
            <v>IMBABURA</v>
          </cell>
          <cell r="T4907" t="str">
            <v>TRAMACO</v>
          </cell>
          <cell r="U4907" t="str">
            <v>FLEXNETUIO_PROVINCIA</v>
          </cell>
          <cell r="V4907">
            <v>1</v>
          </cell>
          <cell r="W4907">
            <v>1</v>
          </cell>
          <cell r="X4907" t="str">
            <v>FLEXNET ECUADOR - FLEXTUENTI</v>
          </cell>
          <cell r="Y4907" t="str">
            <v>CALLE 28 DE JUNIO S/N Y GARCIA MORENO ENTRADA LLANO GRANDE</v>
          </cell>
        </row>
        <row r="4908">
          <cell r="A4908" t="str">
            <v>414449951</v>
          </cell>
          <cell r="B4908">
            <v>482283</v>
          </cell>
          <cell r="C4908" t="str">
            <v>414449951</v>
          </cell>
          <cell r="D4908" t="str">
            <v>FLEXTUENTI</v>
          </cell>
          <cell r="E4908" t="str">
            <v>DESPACHO</v>
          </cell>
          <cell r="F4908" t="str">
            <v>NORMAL</v>
          </cell>
          <cell r="G4908" t="str">
            <v>FT76041</v>
          </cell>
          <cell r="H4908">
            <v>44914</v>
          </cell>
          <cell r="I4908" t="str">
            <v>ENTREGADO</v>
          </cell>
          <cell r="J4908">
            <v>44915</v>
          </cell>
          <cell r="K4908" t="str">
            <v>Magali Cevalls</v>
          </cell>
          <cell r="L4908" t="str">
            <v>SAN ISIDRO DEL INCA CALLE DE LOS NODALES  N50 63  DE LOS OLIVIOS</v>
          </cell>
          <cell r="M4908" t="str">
            <v>1755467469</v>
          </cell>
          <cell r="N4908" t="str">
            <v>0992582957/0992582957</v>
          </cell>
          <cell r="O4908" t="str">
            <v/>
          </cell>
          <cell r="P4908" t="str">
            <v>QUITO</v>
          </cell>
          <cell r="Q4908" t="str">
            <v>QUITO</v>
          </cell>
          <cell r="R4908" t="str">
            <v>PICHINCHA</v>
          </cell>
          <cell r="U4908" t="str">
            <v>FLEXNETUIO_LOCAL</v>
          </cell>
          <cell r="V4908">
            <v>1</v>
          </cell>
          <cell r="W4908">
            <v>1</v>
          </cell>
          <cell r="X4908" t="str">
            <v>FLEXNET ECUADOR - FLEXTUENTI</v>
          </cell>
          <cell r="Y4908" t="str">
            <v>CALLE 28 DE JUNIO S/N Y GARCIA MORENO ENTRADA LLANO GRANDE</v>
          </cell>
        </row>
        <row r="4909">
          <cell r="A4909" t="str">
            <v>414449994</v>
          </cell>
          <cell r="B4909">
            <v>482284</v>
          </cell>
          <cell r="C4909" t="str">
            <v>414449994</v>
          </cell>
          <cell r="D4909" t="str">
            <v>FLEXTUENTI</v>
          </cell>
          <cell r="E4909" t="str">
            <v>DESPACHO</v>
          </cell>
          <cell r="F4909" t="str">
            <v>NORMAL</v>
          </cell>
          <cell r="G4909" t="str">
            <v>031080414449994</v>
          </cell>
          <cell r="H4909">
            <v>44914</v>
          </cell>
          <cell r="I4909" t="str">
            <v>INCIDENCIA</v>
          </cell>
          <cell r="J4909">
            <v>44923</v>
          </cell>
          <cell r="K4909" t="str">
            <v>EDISON MANUEL CEDENO MEJIA</v>
          </cell>
          <cell r="L4909" t="str">
            <v>SANTO DOMINGO AV CHONE SN  AV QUEVEDO</v>
          </cell>
          <cell r="M4909" t="str">
            <v>0802717660</v>
          </cell>
          <cell r="N4909" t="str">
            <v>0969983057/0983772202</v>
          </cell>
          <cell r="O4909" t="str">
            <v/>
          </cell>
          <cell r="P4909" t="str">
            <v>SANTO DOMINGO</v>
          </cell>
          <cell r="Q4909" t="str">
            <v>SANTO DOMINGO</v>
          </cell>
          <cell r="R4909" t="str">
            <v>SANTO DOMINGO DE LOS TSACHILAS</v>
          </cell>
          <cell r="T4909" t="str">
            <v>TRAMACO</v>
          </cell>
          <cell r="U4909" t="str">
            <v>FLEXNETUIO_PROVINCIA</v>
          </cell>
          <cell r="V4909">
            <v>1</v>
          </cell>
          <cell r="W4909">
            <v>1</v>
          </cell>
          <cell r="X4909" t="str">
            <v>FLEXNET ECUADOR - FLEXTUENTI</v>
          </cell>
          <cell r="Y4909" t="str">
            <v>CALLE 28 DE JUNIO S/N Y GARCIA MORENO ENTRADA LLANO GRANDE</v>
          </cell>
        </row>
        <row r="4910">
          <cell r="A4910" t="str">
            <v>414460303</v>
          </cell>
          <cell r="B4910">
            <v>482285</v>
          </cell>
          <cell r="C4910" t="str">
            <v>414460303</v>
          </cell>
          <cell r="D4910" t="str">
            <v>FLEXTUENTI</v>
          </cell>
          <cell r="E4910" t="str">
            <v>DESPACHO</v>
          </cell>
          <cell r="F4910" t="str">
            <v>NORMAL</v>
          </cell>
          <cell r="G4910" t="str">
            <v>IC3935</v>
          </cell>
          <cell r="H4910">
            <v>44914</v>
          </cell>
          <cell r="I4910" t="str">
            <v>ENTREGADO</v>
          </cell>
          <cell r="J4910">
            <v>44915</v>
          </cell>
          <cell r="K4910" t="str">
            <v>Soledad Coronel</v>
          </cell>
          <cell r="L4910" t="str">
            <v>HUAYNA CAPAC CALLE GONZALO ZALDUMBIDE  267 CALLE GONZALEZ SUAREZ</v>
          </cell>
          <cell r="M4910" t="str">
            <v>0101127348</v>
          </cell>
          <cell r="N4910" t="str">
            <v>0996822754/0984519077</v>
          </cell>
          <cell r="O4910" t="str">
            <v/>
          </cell>
          <cell r="P4910" t="str">
            <v>CUENCA</v>
          </cell>
          <cell r="Q4910" t="str">
            <v>CUENCA</v>
          </cell>
          <cell r="R4910" t="str">
            <v>AZUAY</v>
          </cell>
          <cell r="T4910" t="str">
            <v>ITSACOURIER</v>
          </cell>
          <cell r="U4910" t="str">
            <v>FLEXNETUIO_PROVINCIA</v>
          </cell>
          <cell r="V4910">
            <v>1</v>
          </cell>
          <cell r="W4910">
            <v>1</v>
          </cell>
          <cell r="X4910" t="str">
            <v>FLEXNET ECUADOR - FLEXTUENTI</v>
          </cell>
          <cell r="Y4910" t="str">
            <v>CALLE 28 DE JUNIO S/N Y GARCIA MORENO ENTRADA LLANO GRANDE</v>
          </cell>
        </row>
        <row r="4911">
          <cell r="A4911" t="str">
            <v>414460305</v>
          </cell>
          <cell r="B4911">
            <v>482286</v>
          </cell>
          <cell r="C4911" t="str">
            <v>414460305</v>
          </cell>
          <cell r="D4911" t="str">
            <v>FLEXTUENTI</v>
          </cell>
          <cell r="E4911" t="str">
            <v>DESPACHO</v>
          </cell>
          <cell r="F4911" t="str">
            <v>NORMAL</v>
          </cell>
          <cell r="G4911" t="str">
            <v>TF89711</v>
          </cell>
          <cell r="H4911">
            <v>44914</v>
          </cell>
          <cell r="I4911" t="str">
            <v>ENTREGADO</v>
          </cell>
          <cell r="J4911">
            <v>44915</v>
          </cell>
          <cell r="K4911" t="str">
            <v>Gabriel melquiades Agrazal Alban</v>
          </cell>
          <cell r="L4911" t="str">
            <v>FEBRES CORDERO LA DECIMA ENTRE 4 DE NOVIEMBRE SN  DOMINGO SAVIO</v>
          </cell>
          <cell r="M4911" t="str">
            <v>0911593739</v>
          </cell>
          <cell r="N4911" t="str">
            <v>0985761702/0988996110</v>
          </cell>
          <cell r="O4911" t="str">
            <v/>
          </cell>
          <cell r="P4911" t="str">
            <v>GUAYAQUIL</v>
          </cell>
          <cell r="Q4911" t="str">
            <v>GUAYAQUIL</v>
          </cell>
          <cell r="R4911" t="str">
            <v>GUAYAS</v>
          </cell>
          <cell r="T4911" t="str">
            <v>FLEXTRANS</v>
          </cell>
          <cell r="U4911" t="str">
            <v>FLEXNETUIO_GYE</v>
          </cell>
          <cell r="V4911">
            <v>1</v>
          </cell>
          <cell r="W4911">
            <v>1</v>
          </cell>
          <cell r="X4911" t="str">
            <v>FLEXNET ECUADOR - FLEXTUENTI</v>
          </cell>
          <cell r="Y4911" t="str">
            <v>CALLE 28 DE JUNIO S/N Y GARCIA MORENO ENTRADA LLANO GRANDE</v>
          </cell>
        </row>
        <row r="4912">
          <cell r="A4912" t="str">
            <v>414460306</v>
          </cell>
          <cell r="B4912">
            <v>482287</v>
          </cell>
          <cell r="C4912" t="str">
            <v>414460306</v>
          </cell>
          <cell r="D4912" t="str">
            <v>FLEXTUENTI</v>
          </cell>
          <cell r="E4912" t="str">
            <v>DESPACHO</v>
          </cell>
          <cell r="F4912" t="str">
            <v>NORMAL</v>
          </cell>
          <cell r="G4912" t="str">
            <v>TF89710</v>
          </cell>
          <cell r="H4912">
            <v>44914</v>
          </cell>
          <cell r="I4912" t="str">
            <v>ENTREGADO</v>
          </cell>
          <cell r="J4912">
            <v>44915</v>
          </cell>
          <cell r="K4912" t="str">
            <v>RAUL VERA</v>
          </cell>
          <cell r="L4912" t="str">
            <v>FEBRES CORDERO  CALLEJON 12  DPTO 102 ENTRE VENEZUELA Y COLOMBIA</v>
          </cell>
          <cell r="M4912" t="str">
            <v>0908992068</v>
          </cell>
          <cell r="N4912" t="str">
            <v>0969385638/0998037442</v>
          </cell>
          <cell r="O4912" t="str">
            <v/>
          </cell>
          <cell r="P4912" t="str">
            <v>GUAYAQUIL</v>
          </cell>
          <cell r="Q4912" t="str">
            <v>GUAYAQUIL</v>
          </cell>
          <cell r="R4912" t="str">
            <v>GUAYAS</v>
          </cell>
          <cell r="T4912" t="str">
            <v>FLEXTRANS</v>
          </cell>
          <cell r="U4912" t="str">
            <v>FLEXNETUIO_GYE</v>
          </cell>
          <cell r="V4912">
            <v>1</v>
          </cell>
          <cell r="W4912">
            <v>1</v>
          </cell>
          <cell r="X4912" t="str">
            <v>FLEXNET ECUADOR - FLEXTUENTI</v>
          </cell>
          <cell r="Y4912" t="str">
            <v>CALLE 28 DE JUNIO S/N Y GARCIA MORENO ENTRADA LLANO GRANDE</v>
          </cell>
        </row>
        <row r="4913">
          <cell r="A4913" t="str">
            <v>414460307</v>
          </cell>
          <cell r="B4913">
            <v>482288</v>
          </cell>
          <cell r="C4913" t="str">
            <v>414460307</v>
          </cell>
          <cell r="D4913" t="str">
            <v>FLEXTUENTI</v>
          </cell>
          <cell r="E4913" t="str">
            <v>DESPACHO</v>
          </cell>
          <cell r="F4913" t="str">
            <v>NORMAL</v>
          </cell>
          <cell r="G4913" t="str">
            <v>031080414460307</v>
          </cell>
          <cell r="H4913">
            <v>44914</v>
          </cell>
          <cell r="I4913" t="str">
            <v>ENTREGADO</v>
          </cell>
          <cell r="J4913">
            <v>44923</v>
          </cell>
          <cell r="K4913" t="str">
            <v>Rosemary Valle</v>
          </cell>
          <cell r="L4913" t="str">
            <v>SAN SEBASTIAN  CALLE NOGALES  274 62 CALLE ALISOS</v>
          </cell>
          <cell r="M4913" t="str">
            <v>1105039281</v>
          </cell>
          <cell r="N4913" t="str">
            <v>0998226264/0984129147</v>
          </cell>
          <cell r="O4913" t="str">
            <v/>
          </cell>
          <cell r="P4913" t="str">
            <v>LOJA</v>
          </cell>
          <cell r="Q4913" t="str">
            <v>LOJA</v>
          </cell>
          <cell r="R4913" t="str">
            <v>LOJA</v>
          </cell>
          <cell r="T4913" t="str">
            <v>TRAMACO</v>
          </cell>
          <cell r="U4913" t="str">
            <v>FLEXNETUIO_PROVINCIA</v>
          </cell>
          <cell r="V4913">
            <v>1</v>
          </cell>
          <cell r="W4913">
            <v>1</v>
          </cell>
          <cell r="X4913" t="str">
            <v>FLEXNET ECUADOR - FLEXTUENTI</v>
          </cell>
          <cell r="Y4913" t="str">
            <v>CALLE 28 DE JUNIO S/N Y GARCIA MORENO ENTRADA LLANO GRANDE</v>
          </cell>
        </row>
        <row r="4914">
          <cell r="A4914" t="str">
            <v>414460331</v>
          </cell>
          <cell r="B4914">
            <v>482289</v>
          </cell>
          <cell r="C4914" t="str">
            <v>414460331</v>
          </cell>
          <cell r="D4914" t="str">
            <v>FLEXTUENTI</v>
          </cell>
          <cell r="E4914" t="str">
            <v>DESPACHO</v>
          </cell>
          <cell r="F4914" t="str">
            <v>NORMAL</v>
          </cell>
          <cell r="G4914" t="str">
            <v>FT76048</v>
          </cell>
          <cell r="H4914">
            <v>44914</v>
          </cell>
          <cell r="I4914" t="str">
            <v>ENTREGADO</v>
          </cell>
          <cell r="J4914">
            <v>44915</v>
          </cell>
          <cell r="K4914" t="str">
            <v>Maria Hidalgo</v>
          </cell>
          <cell r="L4914" t="str">
            <v>PUENGASI PASAJE A  CS 44 CALLE MARIA BARRETO</v>
          </cell>
          <cell r="M4914" t="str">
            <v>1726776261</v>
          </cell>
          <cell r="N4914" t="str">
            <v>0987545361/0984850850</v>
          </cell>
          <cell r="O4914" t="str">
            <v/>
          </cell>
          <cell r="P4914" t="str">
            <v>QUITO</v>
          </cell>
          <cell r="Q4914" t="str">
            <v>QUITO</v>
          </cell>
          <cell r="R4914" t="str">
            <v>PICHINCHA</v>
          </cell>
          <cell r="U4914" t="str">
            <v>FLEXNETUIO_LOCAL</v>
          </cell>
          <cell r="V4914">
            <v>1</v>
          </cell>
          <cell r="W4914">
            <v>1</v>
          </cell>
          <cell r="X4914" t="str">
            <v>FLEXNET ECUADOR - FLEXTUENTI</v>
          </cell>
          <cell r="Y4914" t="str">
            <v>CALLE 28 DE JUNIO S/N Y GARCIA MORENO ENTRADA LLANO GRANDE</v>
          </cell>
        </row>
        <row r="4915">
          <cell r="A4915" t="str">
            <v>414460336</v>
          </cell>
          <cell r="B4915">
            <v>482290</v>
          </cell>
          <cell r="C4915" t="str">
            <v>414460336</v>
          </cell>
          <cell r="D4915" t="str">
            <v>FLEXTUENTI</v>
          </cell>
          <cell r="E4915" t="str">
            <v>DESPACHO</v>
          </cell>
          <cell r="F4915" t="str">
            <v>NORMAL</v>
          </cell>
          <cell r="G4915" t="str">
            <v>FT76047</v>
          </cell>
          <cell r="H4915">
            <v>44914</v>
          </cell>
          <cell r="I4915" t="str">
            <v>DEVOLUCION_EN_PROCESO</v>
          </cell>
          <cell r="J4915">
            <v>44923</v>
          </cell>
          <cell r="K4915" t="str">
            <v>Steeven Cantuna</v>
          </cell>
          <cell r="L4915" t="str">
            <v>QUITUMBE CALLE S46D OE1 323 CALLE  OE3E</v>
          </cell>
          <cell r="M4915" t="str">
            <v>1722512116</v>
          </cell>
          <cell r="N4915" t="str">
            <v>0995591793/0983582854</v>
          </cell>
          <cell r="O4915" t="str">
            <v/>
          </cell>
          <cell r="P4915" t="str">
            <v>QUITO</v>
          </cell>
          <cell r="Q4915" t="str">
            <v>QUITO</v>
          </cell>
          <cell r="R4915" t="str">
            <v>PICHINCHA</v>
          </cell>
          <cell r="U4915" t="str">
            <v>FLEXNETUIO_LOCAL</v>
          </cell>
          <cell r="V4915">
            <v>1</v>
          </cell>
          <cell r="W4915">
            <v>1</v>
          </cell>
          <cell r="X4915" t="str">
            <v>FLEXNET ECUADOR - FLEXTUENTI</v>
          </cell>
          <cell r="Y4915" t="str">
            <v>CALLE 28 DE JUNIO S/N Y GARCIA MORENO ENTRADA LLANO GRANDE</v>
          </cell>
        </row>
        <row r="4916">
          <cell r="A4916" t="str">
            <v>414460398</v>
          </cell>
          <cell r="B4916">
            <v>482291</v>
          </cell>
          <cell r="C4916" t="str">
            <v>414460398</v>
          </cell>
          <cell r="D4916" t="str">
            <v>FLEXTUENTI</v>
          </cell>
          <cell r="E4916" t="str">
            <v>DESPACHO</v>
          </cell>
          <cell r="F4916" t="str">
            <v>NORMAL</v>
          </cell>
          <cell r="G4916" t="str">
            <v>031080414460398</v>
          </cell>
          <cell r="H4916">
            <v>44914</v>
          </cell>
          <cell r="I4916" t="str">
            <v>ENTREGADO</v>
          </cell>
          <cell r="J4916">
            <v>44915</v>
          </cell>
          <cell r="K4916" t="str">
            <v>Natali Barrionuevo</v>
          </cell>
          <cell r="L4916" t="str">
            <v>VELOZ CALLE ALBANIA MZ D CS 16 CALLE ITALIA</v>
          </cell>
          <cell r="M4916" t="str">
            <v>0606093466</v>
          </cell>
          <cell r="N4916" t="str">
            <v>0983983486/0983400225</v>
          </cell>
          <cell r="O4916" t="str">
            <v/>
          </cell>
          <cell r="P4916" t="str">
            <v>RIOBAMBA</v>
          </cell>
          <cell r="Q4916" t="str">
            <v>RIOBAMBA</v>
          </cell>
          <cell r="R4916" t="str">
            <v>CHIMBORAZO</v>
          </cell>
          <cell r="T4916" t="str">
            <v>TRAMACO</v>
          </cell>
          <cell r="U4916" t="str">
            <v>FLEXNETUIO_PROVINCIA</v>
          </cell>
          <cell r="V4916">
            <v>1</v>
          </cell>
          <cell r="W4916">
            <v>1</v>
          </cell>
          <cell r="X4916" t="str">
            <v>FLEXNET ECUADOR - FLEXTUENTI</v>
          </cell>
          <cell r="Y4916" t="str">
            <v>CALLE 28 DE JUNIO S/N Y GARCIA MORENO ENTRADA LLANO GRANDE</v>
          </cell>
        </row>
        <row r="4917">
          <cell r="A4917" t="str">
            <v>414460539</v>
          </cell>
          <cell r="B4917">
            <v>482292</v>
          </cell>
          <cell r="C4917" t="str">
            <v>414460539</v>
          </cell>
          <cell r="D4917" t="str">
            <v>FLEXTUENTI</v>
          </cell>
          <cell r="E4917" t="str">
            <v>DESPACHO</v>
          </cell>
          <cell r="F4917" t="str">
            <v>NORMAL</v>
          </cell>
          <cell r="G4917" t="str">
            <v>IC3934</v>
          </cell>
          <cell r="H4917">
            <v>44914</v>
          </cell>
          <cell r="I4917" t="str">
            <v>ENTREGADO</v>
          </cell>
          <cell r="J4917">
            <v>44915</v>
          </cell>
          <cell r="K4917" t="str">
            <v>Gladys Guzman</v>
          </cell>
          <cell r="L4917" t="str">
            <v>BAA,OS  RIO MAPOCHO  SN  OLLAS ENCANTADAS</v>
          </cell>
          <cell r="M4917" t="str">
            <v>0103296802</v>
          </cell>
          <cell r="N4917" t="str">
            <v>0939309249/0939508509</v>
          </cell>
          <cell r="O4917" t="str">
            <v/>
          </cell>
          <cell r="P4917" t="str">
            <v>CUENCA</v>
          </cell>
          <cell r="Q4917" t="str">
            <v>CUENCA</v>
          </cell>
          <cell r="R4917" t="str">
            <v>AZUAY</v>
          </cell>
          <cell r="T4917" t="str">
            <v>ITSACOURIER</v>
          </cell>
          <cell r="U4917" t="str">
            <v>FLEXNETUIO_PROVINCIA</v>
          </cell>
          <cell r="V4917">
            <v>1</v>
          </cell>
          <cell r="W4917">
            <v>1</v>
          </cell>
          <cell r="X4917" t="str">
            <v>FLEXNET ECUADOR - FLEXTUENTI</v>
          </cell>
          <cell r="Y4917" t="str">
            <v>CALLE 28 DE JUNIO S/N Y GARCIA MORENO ENTRADA LLANO GRANDE</v>
          </cell>
        </row>
        <row r="4918">
          <cell r="A4918" t="str">
            <v>SG_2022_2187</v>
          </cell>
          <cell r="B4918">
            <v>482262</v>
          </cell>
          <cell r="C4918" t="str">
            <v>SG_2022_2187</v>
          </cell>
          <cell r="D4918" t="str">
            <v>SG</v>
          </cell>
          <cell r="E4918" t="str">
            <v>DESPACHO</v>
          </cell>
          <cell r="F4918" t="str">
            <v>NORMAL</v>
          </cell>
          <cell r="G4918" t="str">
            <v>89732</v>
          </cell>
          <cell r="H4918">
            <v>44914</v>
          </cell>
          <cell r="I4918" t="str">
            <v>ENTREGADO</v>
          </cell>
          <cell r="J4918">
            <v>44915</v>
          </cell>
          <cell r="K4918" t="str">
            <v>DEMACO STA LEONOR</v>
          </cell>
          <cell r="L4918" t="str">
            <v>DEMACO STA LEONOR</v>
          </cell>
          <cell r="P4918" t="str">
            <v>091003</v>
          </cell>
          <cell r="Q4918" t="str">
            <v>GUAYAQUIL</v>
          </cell>
          <cell r="R4918" t="str">
            <v>GUAYAS</v>
          </cell>
          <cell r="S4918" t="str">
            <v>GUAYAQUIL - COMUNA DAULAR - RECINTO SAFANDO - SABANA GRANDE - RECINTO CONSUELO - JUAN GOMEZ RENDON (</v>
          </cell>
          <cell r="T4918" t="str">
            <v>FLEXTRANS GYE</v>
          </cell>
          <cell r="U4918" t="str">
            <v>FLEXNETGYE_LOCAL</v>
          </cell>
          <cell r="V4918">
            <v>1</v>
          </cell>
          <cell r="W4918">
            <v>260.11</v>
          </cell>
          <cell r="X4918" t="str">
            <v>FLEXNET - GYE</v>
          </cell>
          <cell r="Y4918" t="str">
            <v>FERNANDO GUTIERREZ HILL KM 8 1/2 VIA DAULE</v>
          </cell>
        </row>
        <row r="4919">
          <cell r="A4919" t="str">
            <v>2022-12532</v>
          </cell>
          <cell r="B4919">
            <v>482256</v>
          </cell>
          <cell r="C4919" t="str">
            <v>2022-12532</v>
          </cell>
          <cell r="D4919" t="str">
            <v>MOVISTAR</v>
          </cell>
          <cell r="E4919" t="str">
            <v>DESPACHO</v>
          </cell>
          <cell r="F4919" t="str">
            <v>NORMAL</v>
          </cell>
          <cell r="G4919" t="str">
            <v>TF89708</v>
          </cell>
          <cell r="H4919">
            <v>44914</v>
          </cell>
          <cell r="I4919" t="str">
            <v>ENTREGADO</v>
          </cell>
          <cell r="J4919">
            <v>44915</v>
          </cell>
          <cell r="K4919" t="str">
            <v>COMUNIKCELL S.A.S. GYE_CARLOS LUIS RIVERA ANCHUNDIA</v>
          </cell>
          <cell r="L4919" t="str">
            <v>Guayaquil, Av. Eduardo Sola Franco, Florida Norte -Sector Fco Jacome Mz. 292 Sl. 7 Ingresando por Distex, Frente a Barber Shop Damian</v>
          </cell>
          <cell r="M4919" t="str">
            <v>0993354473001</v>
          </cell>
          <cell r="N4919" t="str">
            <v>0982200871</v>
          </cell>
          <cell r="O4919" t="str">
            <v/>
          </cell>
          <cell r="P4919" t="str">
            <v>GUAYAQUIL</v>
          </cell>
          <cell r="Q4919" t="str">
            <v>GUAYAQUIL</v>
          </cell>
          <cell r="R4919" t="str">
            <v>GUAYAS</v>
          </cell>
          <cell r="T4919" t="str">
            <v>FLEXTRANS</v>
          </cell>
          <cell r="U4919" t="str">
            <v>FLEXNETUIO_GYE</v>
          </cell>
          <cell r="V4919">
            <v>1</v>
          </cell>
          <cell r="W4919">
            <v>1</v>
          </cell>
          <cell r="X4919" t="str">
            <v>FLEXNET ECUADOR - MOVISTAR</v>
          </cell>
          <cell r="Y4919" t="str">
            <v>CALLE 28 DE JUNIO S/N Y GARCIA MORENO ENTRADA LLANO GRANDE</v>
          </cell>
        </row>
        <row r="4920">
          <cell r="A4920" t="str">
            <v>2022-12533</v>
          </cell>
          <cell r="B4920">
            <v>482257</v>
          </cell>
          <cell r="C4920" t="str">
            <v>2022-12533</v>
          </cell>
          <cell r="D4920" t="str">
            <v>MOVISTAR</v>
          </cell>
          <cell r="E4920" t="str">
            <v>DESPACHO</v>
          </cell>
          <cell r="F4920" t="str">
            <v>NORMAL</v>
          </cell>
          <cell r="G4920" t="str">
            <v>031080202212533</v>
          </cell>
          <cell r="H4920">
            <v>44914</v>
          </cell>
          <cell r="I4920" t="str">
            <v>ENTREGADO</v>
          </cell>
          <cell r="J4920">
            <v>44917</v>
          </cell>
          <cell r="K4920" t="str">
            <v>CC BARTOLOME SERRANO (MOVIPHONE)_GALO PALLAROSO</v>
          </cell>
          <cell r="L4920" t="str">
            <v>Calle Tenemaza 5-13 y Av. 24 de Mayo frente al parqueadero del coliseo de deportes</v>
          </cell>
          <cell r="M4920" t="str">
            <v>0391007160001</v>
          </cell>
          <cell r="N4920" t="str">
            <v>995936079</v>
          </cell>
          <cell r="O4920" t="str">
            <v/>
          </cell>
          <cell r="P4920" t="str">
            <v>AZOGUES</v>
          </cell>
          <cell r="Q4920" t="str">
            <v>AZOGUES</v>
          </cell>
          <cell r="R4920" t="str">
            <v>CAÑAR</v>
          </cell>
          <cell r="S4920" t="str">
            <v>AZOGUES</v>
          </cell>
          <cell r="T4920" t="str">
            <v>TRAMACO</v>
          </cell>
          <cell r="U4920" t="str">
            <v>FLEXNETUIO_PROVINCIA</v>
          </cell>
          <cell r="V4920">
            <v>1</v>
          </cell>
          <cell r="W4920">
            <v>1</v>
          </cell>
          <cell r="X4920" t="str">
            <v>FLEXNET ECUADOR - MOVISTAR</v>
          </cell>
          <cell r="Y4920" t="str">
            <v>CALLE 28 DE JUNIO S/N Y GARCIA MORENO ENTRADA LLANO GRANDE</v>
          </cell>
        </row>
        <row r="4921">
          <cell r="A4921" t="str">
            <v>2022-12534</v>
          </cell>
          <cell r="B4921">
            <v>482258</v>
          </cell>
          <cell r="C4921" t="str">
            <v>2022-12534</v>
          </cell>
          <cell r="D4921" t="str">
            <v>MOVISTAR</v>
          </cell>
          <cell r="E4921" t="str">
            <v>DESPACHO</v>
          </cell>
          <cell r="F4921" t="str">
            <v>NORMAL</v>
          </cell>
          <cell r="G4921" t="str">
            <v>031080202212534</v>
          </cell>
          <cell r="H4921">
            <v>44914</v>
          </cell>
          <cell r="I4921" t="str">
            <v>ENTREGADO</v>
          </cell>
          <cell r="J4921">
            <v>44916</v>
          </cell>
          <cell r="K4921" t="str">
            <v>CORPORATIVO ROMERO RYRTECH S.A.S (C.C. MALL DEL RIO)_ROMERO RODRIGUEZ MAURENY GEANELLA</v>
          </cell>
          <cell r="L4921" t="str">
            <v>CC MALL DEL RIO LOCAL #123 AV FCO DE ORELLANA KM 4.5 (JUNTO AL BANCO DE GUAYAQUIL) PB</v>
          </cell>
          <cell r="M4921" t="str">
            <v>0993323705001</v>
          </cell>
          <cell r="N4921" t="str">
            <v>0982387574</v>
          </cell>
          <cell r="P4921" t="str">
            <v>GUAYAQUIL</v>
          </cell>
          <cell r="Q4921" t="str">
            <v>GUAYAQUIL</v>
          </cell>
          <cell r="R4921" t="str">
            <v>GUAYAS</v>
          </cell>
          <cell r="T4921" t="str">
            <v>TRAMACO</v>
          </cell>
          <cell r="U4921" t="str">
            <v>FLEXNETUIO_GYE</v>
          </cell>
          <cell r="V4921">
            <v>2</v>
          </cell>
          <cell r="W4921">
            <v>1</v>
          </cell>
          <cell r="X4921" t="str">
            <v>FLEXNET ECUADOR - MOVISTAR</v>
          </cell>
          <cell r="Y4921" t="str">
            <v>CALLE 28 DE JUNIO S/N Y GARCIA MORENO ENTRADA LLANO GRANDE</v>
          </cell>
        </row>
        <row r="4922">
          <cell r="A4922" t="str">
            <v>2022-12535</v>
          </cell>
          <cell r="B4922">
            <v>482259</v>
          </cell>
          <cell r="C4922" t="str">
            <v>2022-12535</v>
          </cell>
          <cell r="D4922" t="str">
            <v>MOVISTAR</v>
          </cell>
          <cell r="E4922" t="str">
            <v>DESPACHO</v>
          </cell>
          <cell r="F4922" t="str">
            <v>NORMAL</v>
          </cell>
          <cell r="G4922" t="str">
            <v>031080202212535</v>
          </cell>
          <cell r="H4922">
            <v>44914</v>
          </cell>
          <cell r="I4922" t="str">
            <v>ENTREGADO</v>
          </cell>
          <cell r="J4922">
            <v>44915</v>
          </cell>
          <cell r="K4922" t="str">
            <v>CAV SCALA SHOPPING_KARLA DANIELA FLORES FALCONI_VALERIA ALEXANDRA MUNOZ MOYA</v>
          </cell>
          <cell r="L4922" t="str">
            <v>V INTEROCEANICA KM 12 CENTRO COMERCIAL SCALA SHOPPING ESPACIO L 104 QUITO  PICHINCHA</v>
          </cell>
          <cell r="M4922" t="str">
            <v>0</v>
          </cell>
          <cell r="N4922" t="str">
            <v>0996723723_0984275807</v>
          </cell>
          <cell r="O4922" t="str">
            <v/>
          </cell>
          <cell r="P4922" t="str">
            <v>QUITO</v>
          </cell>
          <cell r="Q4922" t="str">
            <v>QUITO</v>
          </cell>
          <cell r="R4922" t="str">
            <v>PICHINCHA</v>
          </cell>
          <cell r="T4922" t="str">
            <v>TRAMACO</v>
          </cell>
          <cell r="U4922" t="str">
            <v>FLEXNETUIO_LOCAL</v>
          </cell>
          <cell r="V4922">
            <v>1</v>
          </cell>
          <cell r="W4922">
            <v>1</v>
          </cell>
          <cell r="X4922" t="str">
            <v>FLEXNET ECUADOR - MOVISTAR</v>
          </cell>
          <cell r="Y4922" t="str">
            <v>CALLE 28 DE JUNIO S/N Y GARCIA MORENO ENTRADA LLANO GRANDE</v>
          </cell>
        </row>
        <row r="4923">
          <cell r="A4923" t="str">
            <v>2022-12536</v>
          </cell>
          <cell r="B4923">
            <v>482260</v>
          </cell>
          <cell r="C4923" t="str">
            <v>2022-12536</v>
          </cell>
          <cell r="D4923" t="str">
            <v>MOVISTAR</v>
          </cell>
          <cell r="E4923" t="str">
            <v>DESPACHO</v>
          </cell>
          <cell r="F4923" t="str">
            <v>NORMAL</v>
          </cell>
          <cell r="G4923" t="str">
            <v>031080202212536</v>
          </cell>
          <cell r="H4923">
            <v>44914</v>
          </cell>
          <cell r="I4923" t="str">
            <v>ENTREGADO</v>
          </cell>
          <cell r="J4923">
            <v>44917</v>
          </cell>
          <cell r="K4923" t="str">
            <v>CAVS SAN MARINO_CARLOS FRANCO_ERIKA GOMEZ_IAN RIVERA</v>
          </cell>
          <cell r="L4923" t="str">
            <v>AV FRANCISCO DE ORELLANA SN Y AV PLAZA DANIN</v>
          </cell>
          <cell r="M4923" t="str">
            <v>0</v>
          </cell>
          <cell r="N4923" t="str">
            <v>0925614026_0918395781_0920349156</v>
          </cell>
          <cell r="O4923" t="str">
            <v/>
          </cell>
          <cell r="P4923" t="str">
            <v>GUAYAQUIL</v>
          </cell>
          <cell r="Q4923" t="str">
            <v>GUAYAQUIL</v>
          </cell>
          <cell r="R4923" t="str">
            <v>GUAYAS</v>
          </cell>
          <cell r="T4923" t="str">
            <v>TRAMACO</v>
          </cell>
          <cell r="U4923" t="str">
            <v>FLEXNETUIO_GYE</v>
          </cell>
          <cell r="V4923">
            <v>1</v>
          </cell>
          <cell r="W4923">
            <v>1</v>
          </cell>
          <cell r="X4923" t="str">
            <v>FLEXNET ECUADOR - MOVISTAR</v>
          </cell>
          <cell r="Y4923" t="str">
            <v>CALLE 28 DE JUNIO S/N Y GARCIA MORENO ENTRADA LLANO GRANDE</v>
          </cell>
        </row>
        <row r="4924">
          <cell r="A4924" t="str">
            <v>2022-12537</v>
          </cell>
          <cell r="B4924">
            <v>482261</v>
          </cell>
          <cell r="C4924" t="str">
            <v>2022-12537</v>
          </cell>
          <cell r="D4924" t="str">
            <v>TUENTI</v>
          </cell>
          <cell r="E4924" t="str">
            <v>DESPACHO</v>
          </cell>
          <cell r="F4924" t="str">
            <v>NORMAL</v>
          </cell>
          <cell r="G4924" t="str">
            <v>FT76056</v>
          </cell>
          <cell r="H4924">
            <v>44914</v>
          </cell>
          <cell r="I4924" t="str">
            <v>ENTREGADO</v>
          </cell>
          <cell r="J4924">
            <v>44915</v>
          </cell>
          <cell r="K4924" t="str">
            <v>EMPRESA DE DESARROLLO TECNOLOGICO PRILANTEC CTA. LTDA_Oscar Coello</v>
          </cell>
          <cell r="L4924" t="str">
            <v>AV GENERAL ENRIQUEZ Y VENEZUELA ESQUINA # 3148.</v>
          </cell>
          <cell r="M4924" t="str">
            <v>1792412501001</v>
          </cell>
          <cell r="N4924" t="str">
            <v>992591515</v>
          </cell>
          <cell r="O4924" t="str">
            <v/>
          </cell>
          <cell r="P4924" t="str">
            <v>QUITO</v>
          </cell>
          <cell r="Q4924" t="str">
            <v>QUITO</v>
          </cell>
          <cell r="R4924" t="str">
            <v>PICHINCHA</v>
          </cell>
          <cell r="T4924" t="str">
            <v>FLEXTRANS</v>
          </cell>
          <cell r="U4924" t="str">
            <v>FLEXNETUIO_LOCAL</v>
          </cell>
          <cell r="V4924">
            <v>1</v>
          </cell>
          <cell r="W4924">
            <v>1</v>
          </cell>
          <cell r="X4924" t="str">
            <v>FLEXNET ECUADOR - MOVISTAR</v>
          </cell>
          <cell r="Y4924" t="str">
            <v>CALLE 28 DE JUNIO S/N Y GARCIA MORENO ENTRADA LLANO GRANDE</v>
          </cell>
        </row>
        <row r="4925">
          <cell r="A4925" t="str">
            <v>SG_22_1791</v>
          </cell>
          <cell r="B4925">
            <v>482255</v>
          </cell>
          <cell r="C4925" t="str">
            <v>SG_22_1791</v>
          </cell>
          <cell r="D4925" t="str">
            <v>SG</v>
          </cell>
          <cell r="E4925" t="str">
            <v>DESPACHO</v>
          </cell>
          <cell r="F4925" t="str">
            <v>NORMAL</v>
          </cell>
          <cell r="G4925" t="str">
            <v>FT76061</v>
          </cell>
          <cell r="H4925">
            <v>44914</v>
          </cell>
          <cell r="I4925" t="str">
            <v>ENTREGADO</v>
          </cell>
          <cell r="J4925">
            <v>44915</v>
          </cell>
          <cell r="K4925" t="str">
            <v>DEMACO SANTA LEONOR</v>
          </cell>
          <cell r="L4925" t="str">
            <v>AV BENJAMIN ROSALES URBANIZACION SANTA LEONOR MZ 6 SOLAR 13</v>
          </cell>
          <cell r="P4925" t="str">
            <v>090505</v>
          </cell>
          <cell r="Q4925" t="str">
            <v>GUAYAQUIL</v>
          </cell>
          <cell r="R4925" t="str">
            <v>GUAYAS</v>
          </cell>
          <cell r="S4925" t="str">
            <v>GUAYAQUIL</v>
          </cell>
          <cell r="T4925" t="str">
            <v>FLEXTRANS GYE</v>
          </cell>
          <cell r="U4925" t="str">
            <v>FLEXNETUIO_GYE</v>
          </cell>
          <cell r="V4925">
            <v>1</v>
          </cell>
          <cell r="W4925">
            <v>472.4</v>
          </cell>
          <cell r="X4925" t="str">
            <v>FLEXNET UIO</v>
          </cell>
          <cell r="Y4925" t="str">
            <v>PANAMERICANA NORTE KM 12 1/2  LLANO GRANDE</v>
          </cell>
        </row>
        <row r="4926">
          <cell r="A4926" t="str">
            <v>SG_22_1790</v>
          </cell>
          <cell r="B4926">
            <v>482254</v>
          </cell>
          <cell r="C4926" t="str">
            <v>SG_22_1790</v>
          </cell>
          <cell r="D4926" t="str">
            <v>SG</v>
          </cell>
          <cell r="E4926" t="str">
            <v>DESPACHO</v>
          </cell>
          <cell r="F4926" t="str">
            <v>NORMAL</v>
          </cell>
          <cell r="G4926" t="str">
            <v>FT76062</v>
          </cell>
          <cell r="H4926">
            <v>44914</v>
          </cell>
          <cell r="I4926" t="str">
            <v>ENTREGADO</v>
          </cell>
          <cell r="J4926">
            <v>44916</v>
          </cell>
          <cell r="K4926" t="str">
            <v>FERREMUNDO S A</v>
          </cell>
          <cell r="L4926" t="str">
            <v>KM. 16 ½  VÍA A DAULE, AV. RÍO DAULE, MZ. C3 SL. 28 Y P.I. PASCUALES.</v>
          </cell>
          <cell r="P4926" t="str">
            <v>090707</v>
          </cell>
          <cell r="Q4926" t="str">
            <v>GUAYAQUIL</v>
          </cell>
          <cell r="R4926" t="str">
            <v>GUAYAS</v>
          </cell>
          <cell r="S4926" t="str">
            <v>GUAYAQUIL</v>
          </cell>
          <cell r="T4926" t="str">
            <v>FLEXTRANS</v>
          </cell>
          <cell r="U4926" t="str">
            <v>FLEXNETUIO_GYE</v>
          </cell>
          <cell r="V4926">
            <v>3</v>
          </cell>
          <cell r="W4926">
            <v>2223.75</v>
          </cell>
          <cell r="X4926" t="str">
            <v>FLEXNET UIO</v>
          </cell>
          <cell r="Y4926" t="str">
            <v>PANAMERICANA NORTE KM 12 1/2  LLANO GRANDE</v>
          </cell>
        </row>
        <row r="4927">
          <cell r="A4927" t="str">
            <v>53017</v>
          </cell>
          <cell r="B4927">
            <v>482253</v>
          </cell>
          <cell r="C4927" t="str">
            <v>53017</v>
          </cell>
          <cell r="D4927" t="str">
            <v>DEGSO</v>
          </cell>
          <cell r="E4927" t="str">
            <v>DESPACHO</v>
          </cell>
          <cell r="F4927" t="str">
            <v>NORMAL</v>
          </cell>
          <cell r="G4927" t="str">
            <v>FT76034</v>
          </cell>
          <cell r="H4927">
            <v>44914</v>
          </cell>
          <cell r="I4927" t="str">
            <v>ENTREGADO</v>
          </cell>
          <cell r="J4927">
            <v>44915</v>
          </cell>
          <cell r="K4927" t="str">
            <v>SAJARDIST CIA.LTDA.</v>
          </cell>
          <cell r="L4927" t="str">
            <v xml:space="preserve">DIRECCION: CRISTIBAL AYALA N52-51 Y LOS ALAMOS - 0995448140                                          </v>
          </cell>
          <cell r="M4927" t="str">
            <v>#N/A</v>
          </cell>
          <cell r="N4927" t="str">
            <v>99-832-0225</v>
          </cell>
          <cell r="O4927" t="str">
            <v>99-832-0225</v>
          </cell>
          <cell r="P4927" t="str">
            <v>170301</v>
          </cell>
          <cell r="Q4927" t="str">
            <v>QUITO</v>
          </cell>
          <cell r="R4927" t="str">
            <v>PICHINCHA</v>
          </cell>
          <cell r="S4927" t="str">
            <v>QUITO</v>
          </cell>
          <cell r="T4927" t="str">
            <v>FLEXTRANS UIO</v>
          </cell>
          <cell r="U4927" t="str">
            <v>FLEXNETUIO_LOCAL</v>
          </cell>
          <cell r="V4927">
            <v>1</v>
          </cell>
          <cell r="W4927">
            <v>2.2000000000000002</v>
          </cell>
          <cell r="X4927" t="str">
            <v>FLEXNET</v>
          </cell>
          <cell r="Y4927" t="str">
            <v>FLEX NET CALLE 28 DE JUNIO S/N Y GARCIA MORENO ENTRADA LLANO GRANDE</v>
          </cell>
        </row>
        <row r="4928">
          <cell r="A4928" t="str">
            <v>2477352</v>
          </cell>
          <cell r="B4928">
            <v>482249</v>
          </cell>
          <cell r="C4928" t="str">
            <v>2477352</v>
          </cell>
          <cell r="D4928" t="str">
            <v>MDELIVERY</v>
          </cell>
          <cell r="E4928" t="str">
            <v>DESPACHO</v>
          </cell>
          <cell r="F4928" t="str">
            <v>EXPRESS</v>
          </cell>
          <cell r="G4928" t="str">
            <v>031080002477352</v>
          </cell>
          <cell r="H4928">
            <v>44914</v>
          </cell>
          <cell r="I4928" t="str">
            <v>ENTREGADO</v>
          </cell>
          <cell r="J4928">
            <v>44914</v>
          </cell>
          <cell r="K4928" t="str">
            <v>IVONNE PAREDES_SOLUCIONES PARA HOTELERIA Y GASTRONOMIA EQUINDECA</v>
          </cell>
          <cell r="L4928" t="str">
            <v xml:space="preserve"> AZUAY CUENCA MARISCAL LAMAR 24 205 AV DE LAS AMERICAS EQUINDECA </v>
          </cell>
          <cell r="M4928" t="str">
            <v>0190167488001</v>
          </cell>
          <cell r="N4928" t="str">
            <v>0998919499</v>
          </cell>
          <cell r="P4928" t="str">
            <v>CUENCA</v>
          </cell>
          <cell r="Q4928" t="str">
            <v>CUENCA</v>
          </cell>
          <cell r="R4928" t="str">
            <v>AZUAY</v>
          </cell>
          <cell r="T4928" t="str">
            <v>TRAMACO</v>
          </cell>
          <cell r="U4928" t="str">
            <v>FLEXNETUIO_PROVINCIA</v>
          </cell>
          <cell r="V4928">
            <v>1</v>
          </cell>
          <cell r="W4928">
            <v>1</v>
          </cell>
          <cell r="X4928" t="str">
            <v>FLEXNET ECUADOR - MDELIVERY</v>
          </cell>
          <cell r="Y4928" t="str">
            <v>CALLE 28 DE JUNIO S/N Y GARCIA MORENO ENTRADA LLANO GRANDE</v>
          </cell>
        </row>
        <row r="4929">
          <cell r="A4929" t="str">
            <v>2477455</v>
          </cell>
          <cell r="B4929">
            <v>482250</v>
          </cell>
          <cell r="C4929" t="str">
            <v>2477455</v>
          </cell>
          <cell r="D4929" t="str">
            <v>MDELIVERY</v>
          </cell>
          <cell r="E4929" t="str">
            <v>DESPACHO</v>
          </cell>
          <cell r="F4929" t="str">
            <v>EXPRESS</v>
          </cell>
          <cell r="G4929" t="str">
            <v>TF89591</v>
          </cell>
          <cell r="H4929">
            <v>44914</v>
          </cell>
          <cell r="I4929" t="str">
            <v>ENTREGADO</v>
          </cell>
          <cell r="J4929">
            <v>44915</v>
          </cell>
          <cell r="K4929" t="str">
            <v xml:space="preserve">ANDRES LLERENA_FUROIANI OBRAS Y PROYECTOS S A </v>
          </cell>
          <cell r="L4929" t="str">
            <v xml:space="preserve"> GUAYAS GUAYAQUIL V BENJAMIN ROSALES MZ 5 SOLAR 9 CIUDADELA SANTA LEONOR GUAYAQUIL </v>
          </cell>
          <cell r="M4929" t="str">
            <v>0990183899001</v>
          </cell>
          <cell r="N4929" t="str">
            <v>0991745530</v>
          </cell>
          <cell r="P4929" t="str">
            <v>GUAYAQUIL</v>
          </cell>
          <cell r="Q4929" t="str">
            <v>GUAYAQUIL</v>
          </cell>
          <cell r="R4929" t="str">
            <v>GUAYAS</v>
          </cell>
          <cell r="T4929" t="str">
            <v>ITSACOURIER</v>
          </cell>
          <cell r="U4929" t="str">
            <v>FLEXNETUIO_GYE</v>
          </cell>
          <cell r="V4929">
            <v>1</v>
          </cell>
          <cell r="W4929">
            <v>1</v>
          </cell>
          <cell r="X4929" t="str">
            <v>FLEXNET ECUADOR - MDELIVERY</v>
          </cell>
          <cell r="Y4929" t="str">
            <v>CALLE 28 DE JUNIO S/N Y GARCIA MORENO ENTRADA LLANO GRANDE</v>
          </cell>
        </row>
        <row r="4930">
          <cell r="A4930" t="str">
            <v>2477490</v>
          </cell>
          <cell r="B4930">
            <v>482251</v>
          </cell>
          <cell r="C4930" t="str">
            <v>2477490</v>
          </cell>
          <cell r="D4930" t="str">
            <v>MDELIVERY</v>
          </cell>
          <cell r="E4930" t="str">
            <v>DESPACHO</v>
          </cell>
          <cell r="F4930" t="str">
            <v>EXPRESS</v>
          </cell>
          <cell r="G4930" t="str">
            <v>TF89592</v>
          </cell>
          <cell r="H4930">
            <v>44914</v>
          </cell>
          <cell r="I4930" t="str">
            <v>ENTREGADO</v>
          </cell>
          <cell r="J4930">
            <v>44914</v>
          </cell>
          <cell r="K4930" t="str">
            <v xml:space="preserve">JONATHAN RIVADENEIRA_GAMAPARTES CIA LTDA </v>
          </cell>
          <cell r="L4930" t="str">
            <v>GUAYAS GUAYAQUIL AVE PLAZA DANIN MZ 20 VLA 11 CDLA LA FAE FRENTE BLOQUES ATARAZANA GUAYAQUIL 090505</v>
          </cell>
          <cell r="M4930" t="str">
            <v>1791951980001</v>
          </cell>
          <cell r="N4930" t="str">
            <v>0994132703</v>
          </cell>
          <cell r="P4930" t="str">
            <v>GUAYAQUIL</v>
          </cell>
          <cell r="Q4930" t="str">
            <v>GUAYAQUIL</v>
          </cell>
          <cell r="R4930" t="str">
            <v>GUAYAS</v>
          </cell>
          <cell r="T4930" t="str">
            <v>ITSACOURIER</v>
          </cell>
          <cell r="U4930" t="str">
            <v>FLEXNETUIO_GYE</v>
          </cell>
          <cell r="V4930">
            <v>1</v>
          </cell>
          <cell r="W4930">
            <v>1</v>
          </cell>
          <cell r="X4930" t="str">
            <v>FLEXNET ECUADOR - MDELIVERY</v>
          </cell>
          <cell r="Y4930" t="str">
            <v>CALLE 28 DE JUNIO S/N Y GARCIA MORENO ENTRADA LLANO GRANDE</v>
          </cell>
        </row>
        <row r="4931">
          <cell r="A4931" t="str">
            <v>PARK20221219</v>
          </cell>
          <cell r="B4931">
            <v>482248</v>
          </cell>
          <cell r="C4931" t="str">
            <v>PARK20221219</v>
          </cell>
          <cell r="D4931" t="str">
            <v>TELEFONICAPOP</v>
          </cell>
          <cell r="E4931" t="str">
            <v>DESPACHO</v>
          </cell>
          <cell r="F4931" t="str">
            <v>NORMAL</v>
          </cell>
          <cell r="G4931" t="str">
            <v>TF89656</v>
          </cell>
          <cell r="H4931">
            <v>44914</v>
          </cell>
          <cell r="I4931" t="str">
            <v>ENTREGADO</v>
          </cell>
          <cell r="J4931">
            <v>44916</v>
          </cell>
          <cell r="K4931" t="str">
            <v>EMILY SANTANA</v>
          </cell>
          <cell r="L4931" t="str">
            <v>JOSE MASCOTE Y 9 DE OCTUBRE CASA MOVISTAR</v>
          </cell>
          <cell r="M4931" t="str">
            <v>1791256115001</v>
          </cell>
          <cell r="N4931" t="str">
            <v>0958620373</v>
          </cell>
          <cell r="P4931" t="str">
            <v>GUAYAQUIL</v>
          </cell>
          <cell r="Q4931" t="str">
            <v>GUAYAQUIL</v>
          </cell>
          <cell r="R4931" t="str">
            <v>GUAYAS</v>
          </cell>
          <cell r="T4931" t="str">
            <v>FLEXTRANS GYE</v>
          </cell>
          <cell r="U4931" t="str">
            <v>FLEXNETUIO_GYE</v>
          </cell>
          <cell r="V4931">
            <v>1</v>
          </cell>
          <cell r="W4931">
            <v>8</v>
          </cell>
          <cell r="X4931" t="str">
            <v>FLEXNET ECUADOR/BODEGA PARKENOR</v>
          </cell>
          <cell r="Y4931" t="str">
            <v>GARCIA MORENO Y 28 DE JUNIO FLEXNET</v>
          </cell>
        </row>
        <row r="4932">
          <cell r="A4932" t="str">
            <v>2477563</v>
          </cell>
          <cell r="B4932">
            <v>482210</v>
          </cell>
          <cell r="C4932" t="str">
            <v>2477563</v>
          </cell>
          <cell r="D4932" t="str">
            <v>MDELIVERY</v>
          </cell>
          <cell r="E4932" t="str">
            <v>DESPACHO</v>
          </cell>
          <cell r="F4932" t="str">
            <v>NORMAL</v>
          </cell>
          <cell r="G4932" t="str">
            <v>FT76021</v>
          </cell>
          <cell r="H4932">
            <v>44914</v>
          </cell>
          <cell r="I4932" t="str">
            <v>ENTREGADO</v>
          </cell>
          <cell r="J4932">
            <v>44916</v>
          </cell>
          <cell r="K4932" t="str">
            <v>ROSARIO GOMEZ_ECUAPRIMAS</v>
          </cell>
          <cell r="L4932" t="str">
            <v xml:space="preserve">GENERAL ENRIQUEZ S8 24 y FRANCISCO BARBA Sector Los Dos Puentes Frente a Condominios Patria </v>
          </cell>
          <cell r="M4932" t="str">
            <v>0927929273</v>
          </cell>
          <cell r="N4932" t="str">
            <v>0984507908</v>
          </cell>
          <cell r="O4932" t="str">
            <v/>
          </cell>
          <cell r="P4932" t="str">
            <v>QUITO</v>
          </cell>
          <cell r="Q4932" t="str">
            <v>QUITO</v>
          </cell>
          <cell r="R4932" t="str">
            <v>PICHINCHA</v>
          </cell>
          <cell r="T4932" t="str">
            <v>FLEXTRANS UIO</v>
          </cell>
          <cell r="U4932" t="str">
            <v>FLEXNETUIO_LOCAL</v>
          </cell>
          <cell r="V4932">
            <v>1</v>
          </cell>
          <cell r="W4932">
            <v>1</v>
          </cell>
          <cell r="X4932" t="str">
            <v>FLEXNET ECUADOR - MDELIVERY</v>
          </cell>
          <cell r="Y4932" t="str">
            <v>CALLE 28 DE JUNIO S/N Y GARCIA MORENO ENTRADA LLANO GRANDE</v>
          </cell>
        </row>
        <row r="4933">
          <cell r="A4933" t="str">
            <v>2477564</v>
          </cell>
          <cell r="B4933">
            <v>482211</v>
          </cell>
          <cell r="C4933" t="str">
            <v>2477564</v>
          </cell>
          <cell r="D4933" t="str">
            <v>MDELIVERY</v>
          </cell>
          <cell r="E4933" t="str">
            <v>DESPACHO</v>
          </cell>
          <cell r="F4933" t="str">
            <v>NORMAL</v>
          </cell>
          <cell r="G4933" t="str">
            <v>031080002477564</v>
          </cell>
          <cell r="H4933">
            <v>44914</v>
          </cell>
          <cell r="I4933" t="str">
            <v>ENTREGADO</v>
          </cell>
          <cell r="J4933">
            <v>44916</v>
          </cell>
          <cell r="K4933" t="str">
            <v>TANIA MARTINEZ_ECUAPRIMAS</v>
          </cell>
          <cell r="L4933" t="str">
            <v xml:space="preserve">KM 12 5 VIA A DAULE LOTIZACION LOS RANCHOS ATRaS DE ECUASAL Galapesca </v>
          </cell>
          <cell r="M4933" t="str">
            <v>0927929273</v>
          </cell>
          <cell r="N4933" t="str">
            <v>0995970887</v>
          </cell>
          <cell r="O4933" t="str">
            <v/>
          </cell>
          <cell r="P4933" t="str">
            <v>GUAYAQUIL</v>
          </cell>
          <cell r="Q4933" t="str">
            <v>GUAYAQUIL</v>
          </cell>
          <cell r="R4933" t="str">
            <v>GUAYAS</v>
          </cell>
          <cell r="T4933" t="str">
            <v>TRAMACO</v>
          </cell>
          <cell r="U4933" t="str">
            <v>FLEXNETUIO_GYE</v>
          </cell>
          <cell r="V4933">
            <v>1</v>
          </cell>
          <cell r="W4933">
            <v>1</v>
          </cell>
          <cell r="X4933" t="str">
            <v>FLEXNET ECUADOR - MDELIVERY</v>
          </cell>
          <cell r="Y4933" t="str">
            <v>CALLE 28 DE JUNIO S/N Y GARCIA MORENO ENTRADA LLANO GRANDE</v>
          </cell>
        </row>
        <row r="4934">
          <cell r="A4934" t="str">
            <v>2477565</v>
          </cell>
          <cell r="B4934">
            <v>482212</v>
          </cell>
          <cell r="C4934" t="str">
            <v>2477565</v>
          </cell>
          <cell r="D4934" t="str">
            <v>MDELIVERY</v>
          </cell>
          <cell r="E4934" t="str">
            <v>DESPACHO</v>
          </cell>
          <cell r="F4934" t="str">
            <v>NORMAL</v>
          </cell>
          <cell r="G4934" t="str">
            <v>TF89663</v>
          </cell>
          <cell r="H4934">
            <v>44914</v>
          </cell>
          <cell r="I4934" t="str">
            <v>ENTREGADO</v>
          </cell>
          <cell r="J4934">
            <v>44915</v>
          </cell>
          <cell r="K4934" t="str">
            <v>ERIC MERCADO O PEDRO ILLESCAS_KENIA MARIA SANCHEZ IZQUIERDO</v>
          </cell>
          <cell r="L4934" t="str">
            <v>ciudadela 9 de octubre calle tercera villa 306 y avenida tercera sur de la ciudad casa de 2 pisos con rejas blancas</v>
          </cell>
          <cell r="M4934" t="str">
            <v>0952299667001</v>
          </cell>
          <cell r="N4934" t="str">
            <v>0995801473</v>
          </cell>
          <cell r="O4934" t="str">
            <v/>
          </cell>
          <cell r="P4934" t="str">
            <v>GUAYAQUIL</v>
          </cell>
          <cell r="Q4934" t="str">
            <v>GUAYAQUIL</v>
          </cell>
          <cell r="R4934" t="str">
            <v>GUAYAS</v>
          </cell>
          <cell r="T4934" t="str">
            <v>FLEXTRANS</v>
          </cell>
          <cell r="U4934" t="str">
            <v>FLEXNETUIO_GYE</v>
          </cell>
          <cell r="V4934">
            <v>1</v>
          </cell>
          <cell r="W4934">
            <v>1</v>
          </cell>
          <cell r="X4934" t="str">
            <v>FLEXNET ECUADOR - MDELIVERY</v>
          </cell>
          <cell r="Y4934" t="str">
            <v>CALLE 28 DE JUNIO S/N Y GARCIA MORENO ENTRADA LLANO GRANDE</v>
          </cell>
        </row>
        <row r="4935">
          <cell r="A4935" t="str">
            <v>2477567</v>
          </cell>
          <cell r="B4935">
            <v>482213</v>
          </cell>
          <cell r="C4935" t="str">
            <v>2477567</v>
          </cell>
          <cell r="D4935" t="str">
            <v>MDELIVERY</v>
          </cell>
          <cell r="E4935" t="str">
            <v>DESPACHO</v>
          </cell>
          <cell r="F4935" t="str">
            <v>NORMAL</v>
          </cell>
          <cell r="G4935" t="str">
            <v>IC3933</v>
          </cell>
          <cell r="H4935">
            <v>44914</v>
          </cell>
          <cell r="I4935" t="str">
            <v>ENTREGADO</v>
          </cell>
          <cell r="J4935">
            <v>44915</v>
          </cell>
          <cell r="K4935" t="str">
            <v>Richar Santiago Sanchez_COOPERATIVA DE AHORRO Y CREDITO JARDIN AZUAYO LTDA</v>
          </cell>
          <cell r="L4935" t="str">
            <v>Benigno Malo 9 75 y Gran Colombia en Cooeprativa Jardin Azuayo Cuenca Azuay</v>
          </cell>
          <cell r="M4935" t="str">
            <v>0190155722001</v>
          </cell>
          <cell r="N4935" t="str">
            <v>995877628</v>
          </cell>
          <cell r="O4935" t="str">
            <v/>
          </cell>
          <cell r="P4935" t="str">
            <v>CUENCA</v>
          </cell>
          <cell r="Q4935" t="str">
            <v>CUENCA</v>
          </cell>
          <cell r="R4935" t="str">
            <v>AZUAY</v>
          </cell>
          <cell r="T4935" t="str">
            <v>ITSACOURIER</v>
          </cell>
          <cell r="U4935" t="str">
            <v>FLEXNETUIO_PROVINCIA</v>
          </cell>
          <cell r="V4935">
            <v>1</v>
          </cell>
          <cell r="W4935">
            <v>1</v>
          </cell>
          <cell r="X4935" t="str">
            <v>FLEXNET ECUADOR - MDELIVERY</v>
          </cell>
          <cell r="Y4935" t="str">
            <v>CALLE 28 DE JUNIO S/N Y GARCIA MORENO ENTRADA LLANO GRANDE</v>
          </cell>
        </row>
        <row r="4936">
          <cell r="A4936" t="str">
            <v>2477568</v>
          </cell>
          <cell r="B4936">
            <v>482214</v>
          </cell>
          <cell r="C4936" t="str">
            <v>2477568</v>
          </cell>
          <cell r="D4936" t="str">
            <v>MDELIVERY</v>
          </cell>
          <cell r="E4936" t="str">
            <v>DESPACHO</v>
          </cell>
          <cell r="F4936" t="str">
            <v>NORMAL</v>
          </cell>
          <cell r="G4936" t="str">
            <v>TF89666</v>
          </cell>
          <cell r="H4936">
            <v>44914</v>
          </cell>
          <cell r="I4936" t="str">
            <v>ENTREGADO</v>
          </cell>
          <cell r="J4936">
            <v>44915</v>
          </cell>
          <cell r="K4936" t="str">
            <v>ERIC MERCADO O PEDRO ILLESCAS_ANDRES ALBERTO ALAVA CUSME</v>
          </cell>
          <cell r="L4936" t="str">
            <v>ciudadela 9 de octubre calle tercera villa 306 y avenida tercera sur de la ciudad casa de 2 pisos con rejas blancas</v>
          </cell>
          <cell r="M4936" t="str">
            <v>2300869522001</v>
          </cell>
          <cell r="N4936" t="str">
            <v>0995801473</v>
          </cell>
          <cell r="O4936" t="str">
            <v/>
          </cell>
          <cell r="P4936" t="str">
            <v>GUAYAQUIL</v>
          </cell>
          <cell r="Q4936" t="str">
            <v>GUAYAQUIL</v>
          </cell>
          <cell r="R4936" t="str">
            <v>GUAYAS</v>
          </cell>
          <cell r="T4936" t="str">
            <v>FLEXTRANS</v>
          </cell>
          <cell r="U4936" t="str">
            <v>FLEXNETUIO_GYE</v>
          </cell>
          <cell r="V4936">
            <v>1</v>
          </cell>
          <cell r="W4936">
            <v>1</v>
          </cell>
          <cell r="X4936" t="str">
            <v>FLEXNET ECUADOR - MDELIVERY</v>
          </cell>
          <cell r="Y4936" t="str">
            <v>CALLE 28 DE JUNIO S/N Y GARCIA MORENO ENTRADA LLANO GRANDE</v>
          </cell>
        </row>
        <row r="4937">
          <cell r="A4937" t="str">
            <v>2477570</v>
          </cell>
          <cell r="B4937">
            <v>482215</v>
          </cell>
          <cell r="C4937" t="str">
            <v>2477570</v>
          </cell>
          <cell r="D4937" t="str">
            <v>MDELIVERY</v>
          </cell>
          <cell r="E4937" t="str">
            <v>DESPACHO</v>
          </cell>
          <cell r="F4937" t="str">
            <v>NORMAL</v>
          </cell>
          <cell r="G4937" t="str">
            <v>IC3931</v>
          </cell>
          <cell r="H4937">
            <v>44914</v>
          </cell>
          <cell r="I4937" t="str">
            <v>ENTREGADO</v>
          </cell>
          <cell r="J4937">
            <v>44915</v>
          </cell>
          <cell r="K4937" t="str">
            <v xml:space="preserve">MA ELENA SANCHEZ_EL HIERRO S A </v>
          </cell>
          <cell r="L4937" t="str">
            <v>HUAYNA CAPAC 1 76 Y PIO BRAVO</v>
          </cell>
          <cell r="M4937" t="str">
            <v>0190088669001</v>
          </cell>
          <cell r="N4937" t="str">
            <v>0996086305</v>
          </cell>
          <cell r="O4937" t="str">
            <v/>
          </cell>
          <cell r="P4937" t="str">
            <v>CUENCA</v>
          </cell>
          <cell r="Q4937" t="str">
            <v>CUENCA</v>
          </cell>
          <cell r="R4937" t="str">
            <v>AZUAY</v>
          </cell>
          <cell r="T4937" t="str">
            <v>ITSACOURIER</v>
          </cell>
          <cell r="U4937" t="str">
            <v>FLEXNETUIO_PROVINCIA</v>
          </cell>
          <cell r="V4937">
            <v>1</v>
          </cell>
          <cell r="W4937">
            <v>1</v>
          </cell>
          <cell r="X4937" t="str">
            <v>FLEXNET ECUADOR - MDELIVERY</v>
          </cell>
          <cell r="Y4937" t="str">
            <v>CALLE 28 DE JUNIO S/N Y GARCIA MORENO ENTRADA LLANO GRANDE</v>
          </cell>
        </row>
        <row r="4938">
          <cell r="A4938" t="str">
            <v>2477572</v>
          </cell>
          <cell r="B4938">
            <v>482216</v>
          </cell>
          <cell r="C4938" t="str">
            <v>2477572</v>
          </cell>
          <cell r="D4938" t="str">
            <v>MDELIVERY</v>
          </cell>
          <cell r="E4938" t="str">
            <v>DESPACHO</v>
          </cell>
          <cell r="F4938" t="str">
            <v>NORMAL</v>
          </cell>
          <cell r="G4938" t="str">
            <v>TF89664 / 031080002477572</v>
          </cell>
          <cell r="H4938">
            <v>44914</v>
          </cell>
          <cell r="I4938" t="str">
            <v>ENTREGADO</v>
          </cell>
          <cell r="J4938">
            <v>44922</v>
          </cell>
          <cell r="K4938" t="str">
            <v>RONQUILLO CEPEDA DARWIN ROLANDO_RONQUILLO CEPEDA DARWIN ROLANDO</v>
          </cell>
          <cell r="L4938" t="str">
            <v>URB CIUDAD SANTIAGO ETAPA LA ROTONDA MANZANA 1854 VILLA 14 COMO REFERENCIA UN TIA DEL CAMINO AL FRENTE HAY UNA GASOLINERA ESTA EN CONSTRUCCION</v>
          </cell>
          <cell r="M4938" t="str">
            <v>1203670656001</v>
          </cell>
          <cell r="N4938" t="str">
            <v>0981532574</v>
          </cell>
          <cell r="P4938" t="str">
            <v>GUAYAQUIL</v>
          </cell>
          <cell r="Q4938" t="str">
            <v>GUAYAQUIL</v>
          </cell>
          <cell r="R4938" t="str">
            <v>GUAYAS</v>
          </cell>
          <cell r="T4938" t="str">
            <v>TRAMACO</v>
          </cell>
          <cell r="U4938" t="str">
            <v>FLEXNETUIO_GYE</v>
          </cell>
          <cell r="V4938">
            <v>1</v>
          </cell>
          <cell r="W4938">
            <v>1</v>
          </cell>
          <cell r="X4938" t="str">
            <v>FLEXNET ECUADOR - MDELIVERY</v>
          </cell>
          <cell r="Y4938" t="str">
            <v>CALLE 28 DE JUNIO S/N Y GARCIA MORENO ENTRADA LLANO GRANDE</v>
          </cell>
        </row>
        <row r="4939">
          <cell r="A4939" t="str">
            <v>2477573</v>
          </cell>
          <cell r="B4939">
            <v>482217</v>
          </cell>
          <cell r="C4939" t="str">
            <v>2477573</v>
          </cell>
          <cell r="D4939" t="str">
            <v>MDELIVERY</v>
          </cell>
          <cell r="E4939" t="str">
            <v>DESPACHO</v>
          </cell>
          <cell r="F4939" t="str">
            <v>NORMAL</v>
          </cell>
          <cell r="G4939" t="str">
            <v>TF89665</v>
          </cell>
          <cell r="H4939">
            <v>44914</v>
          </cell>
          <cell r="I4939" t="str">
            <v>ENTREGADO</v>
          </cell>
          <cell r="J4939">
            <v>44915</v>
          </cell>
          <cell r="K4939" t="str">
            <v>ERIC MERCADO O PEDRO ILLESCAS_ARTEMIA LEONOR QUIMI RODRIGUEZ</v>
          </cell>
          <cell r="L4939" t="str">
            <v>ciudadela 9 de octubre calle tercera villa 306 y avenida tercera sur de la ciudad casa de 2 pisos con rejas blancas</v>
          </cell>
          <cell r="M4939" t="str">
            <v>0918917030001</v>
          </cell>
          <cell r="N4939" t="str">
            <v>0995801473</v>
          </cell>
          <cell r="O4939" t="str">
            <v/>
          </cell>
          <cell r="P4939" t="str">
            <v>GUAYAQUIL</v>
          </cell>
          <cell r="Q4939" t="str">
            <v>GUAYAQUIL</v>
          </cell>
          <cell r="R4939" t="str">
            <v>GUAYAS</v>
          </cell>
          <cell r="T4939" t="str">
            <v>FLEXTRANS</v>
          </cell>
          <cell r="U4939" t="str">
            <v>FLEXNETUIO_GYE</v>
          </cell>
          <cell r="V4939">
            <v>1</v>
          </cell>
          <cell r="W4939">
            <v>1</v>
          </cell>
          <cell r="X4939" t="str">
            <v>FLEXNET ECUADOR - MDELIVERY</v>
          </cell>
          <cell r="Y4939" t="str">
            <v>CALLE 28 DE JUNIO S/N Y GARCIA MORENO ENTRADA LLANO GRANDE</v>
          </cell>
        </row>
        <row r="4940">
          <cell r="A4940" t="str">
            <v>2477574</v>
          </cell>
          <cell r="B4940">
            <v>482218</v>
          </cell>
          <cell r="C4940" t="str">
            <v>2477574</v>
          </cell>
          <cell r="D4940" t="str">
            <v>MDELIVERY</v>
          </cell>
          <cell r="E4940" t="str">
            <v>DESPACHO</v>
          </cell>
          <cell r="F4940" t="str">
            <v>NORMAL</v>
          </cell>
          <cell r="G4940" t="str">
            <v>TF89702</v>
          </cell>
          <cell r="H4940">
            <v>44914</v>
          </cell>
          <cell r="I4940" t="str">
            <v>ENTREGADO</v>
          </cell>
          <cell r="J4940">
            <v>44916</v>
          </cell>
          <cell r="K4940" t="str">
            <v>JONATHAN ISRAEL MONTEROS MONTERO_JONATHAN ISRAEL MONTEROS MONTERO</v>
          </cell>
          <cell r="L4940" t="str">
            <v xml:space="preserve"> LA JOYA ETAPA GEMA MZ 8 VILLA 22 REFERENCIA CERCA DE LA ETAPA GEMA ESTA EL TIA DE LA JOYA </v>
          </cell>
          <cell r="M4940" t="str">
            <v>1103021448001</v>
          </cell>
          <cell r="N4940" t="str">
            <v>0987154263 / 0995361777</v>
          </cell>
          <cell r="O4940" t="str">
            <v/>
          </cell>
          <cell r="P4940" t="str">
            <v>SAMBORONDON</v>
          </cell>
          <cell r="Q4940" t="str">
            <v>SAMBORONDON</v>
          </cell>
          <cell r="R4940" t="str">
            <v>GUAYAS</v>
          </cell>
          <cell r="T4940" t="str">
            <v>FLEXTRANS</v>
          </cell>
          <cell r="U4940" t="str">
            <v>FLEXNETUIO_GYE</v>
          </cell>
          <cell r="V4940">
            <v>1</v>
          </cell>
          <cell r="W4940">
            <v>1</v>
          </cell>
          <cell r="X4940" t="str">
            <v>FLEXNET ECUADOR - MDELIVERY</v>
          </cell>
          <cell r="Y4940" t="str">
            <v>CALLE 28 DE JUNIO S/N Y GARCIA MORENO ENTRADA LLANO GRANDE</v>
          </cell>
        </row>
        <row r="4941">
          <cell r="A4941" t="str">
            <v>2477575</v>
          </cell>
          <cell r="B4941">
            <v>482219</v>
          </cell>
          <cell r="C4941" t="str">
            <v>2477575</v>
          </cell>
          <cell r="D4941" t="str">
            <v>MDELIVERY</v>
          </cell>
          <cell r="E4941" t="str">
            <v>DESPACHO</v>
          </cell>
          <cell r="F4941" t="str">
            <v>NORMAL</v>
          </cell>
          <cell r="G4941" t="str">
            <v>031080002477575</v>
          </cell>
          <cell r="H4941">
            <v>44914</v>
          </cell>
          <cell r="I4941" t="str">
            <v>ENTREGADO</v>
          </cell>
          <cell r="J4941">
            <v>44917</v>
          </cell>
          <cell r="K4941" t="str">
            <v>CLARA GARAY_LUIS EDUARDO MARISCAL RAMIREZ</v>
          </cell>
          <cell r="L4941" t="str">
            <v xml:space="preserve"> PAUTE AZUAY CALLE ADBON CALDERON 2 20 REFERENCIA E INDIA PAU LOCAL AMERICAN CLOTHES </v>
          </cell>
          <cell r="M4941" t="str">
            <v>0301665857001</v>
          </cell>
          <cell r="N4941" t="str">
            <v>0961323643 / 0962657911</v>
          </cell>
          <cell r="O4941" t="str">
            <v/>
          </cell>
          <cell r="P4941" t="str">
            <v>PAUTE</v>
          </cell>
          <cell r="Q4941" t="str">
            <v>PAUTE</v>
          </cell>
          <cell r="R4941" t="str">
            <v>AZUAY</v>
          </cell>
          <cell r="T4941" t="str">
            <v>TRAMACO</v>
          </cell>
          <cell r="U4941" t="str">
            <v>FLEXNETUIO_PROVINCIA</v>
          </cell>
          <cell r="V4941">
            <v>1</v>
          </cell>
          <cell r="W4941">
            <v>1</v>
          </cell>
          <cell r="X4941" t="str">
            <v>FLEXNET ECUADOR - MDELIVERY</v>
          </cell>
          <cell r="Y4941" t="str">
            <v>CALLE 28 DE JUNIO S/N Y GARCIA MORENO ENTRADA LLANO GRANDE</v>
          </cell>
        </row>
        <row r="4942">
          <cell r="A4942" t="str">
            <v>2477576</v>
          </cell>
          <cell r="B4942">
            <v>482220</v>
          </cell>
          <cell r="C4942" t="str">
            <v>2477576</v>
          </cell>
          <cell r="D4942" t="str">
            <v>MDELIVERY</v>
          </cell>
          <cell r="E4942" t="str">
            <v>DESPACHO</v>
          </cell>
          <cell r="F4942" t="str">
            <v>NORMAL</v>
          </cell>
          <cell r="G4942" t="str">
            <v>031080002477576</v>
          </cell>
          <cell r="H4942">
            <v>44914</v>
          </cell>
          <cell r="I4942" t="str">
            <v>ENTREGADO</v>
          </cell>
          <cell r="J4942">
            <v>44915</v>
          </cell>
          <cell r="K4942" t="str">
            <v>LUIS ALBERTO OVIEDO MARANON_LUIS ALBERTO OVIEDO MARANON</v>
          </cell>
          <cell r="L4942" t="str">
            <v xml:space="preserve"> TOMAS SEVILLA 830 ENTRE PRIMERA IMPRENTA Y DAQUEA REFERENCIA ALMACEN DE TELAS EDIFICIO DE 4 PISOS </v>
          </cell>
          <cell r="M4942" t="str">
            <v>1801721588001</v>
          </cell>
          <cell r="N4942" t="str">
            <v>0997351734</v>
          </cell>
          <cell r="O4942" t="str">
            <v/>
          </cell>
          <cell r="P4942" t="str">
            <v>AMBATO</v>
          </cell>
          <cell r="Q4942" t="str">
            <v>AMBATO</v>
          </cell>
          <cell r="R4942" t="str">
            <v>TUNGURAHUA</v>
          </cell>
          <cell r="S4942" t="str">
            <v>AMBATO</v>
          </cell>
          <cell r="T4942" t="str">
            <v>TRAMACO</v>
          </cell>
          <cell r="U4942" t="str">
            <v>FLEXNETUIO_PROVINCIA</v>
          </cell>
          <cell r="V4942">
            <v>1</v>
          </cell>
          <cell r="W4942">
            <v>1</v>
          </cell>
          <cell r="X4942" t="str">
            <v>FLEXNET ECUADOR - MDELIVERY</v>
          </cell>
          <cell r="Y4942" t="str">
            <v>CALLE 28 DE JUNIO S/N Y GARCIA MORENO ENTRADA LLANO GRANDE</v>
          </cell>
        </row>
        <row r="4943">
          <cell r="A4943" t="str">
            <v>2477578</v>
          </cell>
          <cell r="B4943">
            <v>482222</v>
          </cell>
          <cell r="C4943" t="str">
            <v>2477578</v>
          </cell>
          <cell r="D4943" t="str">
            <v>MDELIVERY</v>
          </cell>
          <cell r="E4943" t="str">
            <v>DESPACHO</v>
          </cell>
          <cell r="F4943" t="str">
            <v>NORMAL</v>
          </cell>
          <cell r="G4943" t="str">
            <v>TF89667</v>
          </cell>
          <cell r="H4943">
            <v>44914</v>
          </cell>
          <cell r="I4943" t="str">
            <v>ENTREGADO</v>
          </cell>
          <cell r="J4943">
            <v>44915</v>
          </cell>
          <cell r="K4943" t="str">
            <v>SENOR RIVADENEIRA JARA FELIX_YANIRA MAITTE CAMPOVERDE TORRES</v>
          </cell>
          <cell r="L4943" t="str">
            <v xml:space="preserve"> GUASMO CENTRAL 2DO PASAJE 11S SE Y 3ER CALLEJON 52B SE COOPERATIVA CENTINELA DEL GUASMO REFERENCIA EN LA UNIDAD EDUCATIVA NELA MARTINEZ ESPINOZA TELEFONOS DE CONTACTO 0993877983 HORARIO DE ENTREGA EN</v>
          </cell>
          <cell r="M4943" t="str">
            <v>0910554187001</v>
          </cell>
          <cell r="N4943" t="str">
            <v>0993877983 / 0968207973</v>
          </cell>
          <cell r="O4943" t="str">
            <v/>
          </cell>
          <cell r="P4943" t="str">
            <v>GUAYAQUIL</v>
          </cell>
          <cell r="Q4943" t="str">
            <v>GUAYAQUIL</v>
          </cell>
          <cell r="R4943" t="str">
            <v>GUAYAS</v>
          </cell>
          <cell r="T4943" t="str">
            <v>FLEXTRANS GYE</v>
          </cell>
          <cell r="U4943" t="str">
            <v>FLEXNETUIO_GYE</v>
          </cell>
          <cell r="V4943">
            <v>1</v>
          </cell>
          <cell r="W4943">
            <v>1</v>
          </cell>
          <cell r="X4943" t="str">
            <v>FLEXNET ECUADOR - MDELIVERY</v>
          </cell>
          <cell r="Y4943" t="str">
            <v>CALLE 28 DE JUNIO S/N Y GARCIA MORENO ENTRADA LLANO GRANDE</v>
          </cell>
        </row>
        <row r="4944">
          <cell r="A4944" t="str">
            <v>2477579</v>
          </cell>
          <cell r="B4944">
            <v>482223</v>
          </cell>
          <cell r="C4944" t="str">
            <v>2477579</v>
          </cell>
          <cell r="D4944" t="str">
            <v>MDELIVERY</v>
          </cell>
          <cell r="E4944" t="str">
            <v>DESPACHO</v>
          </cell>
          <cell r="F4944" t="str">
            <v>NORMAL</v>
          </cell>
          <cell r="G4944" t="str">
            <v>031080002477579</v>
          </cell>
          <cell r="H4944">
            <v>44914</v>
          </cell>
          <cell r="I4944" t="str">
            <v>ENTREGADO</v>
          </cell>
          <cell r="J4944">
            <v>44916</v>
          </cell>
          <cell r="K4944" t="str">
            <v>LEONARDO GABRIEL SUAREZ DAVILA_LEONARDO GABRIEL SUAREZ DAVILA</v>
          </cell>
          <cell r="L4944" t="str">
            <v>CALLE COMERCIO Y 24 DE MAYO A 30 METROS DEL MUNICIPIO DE BALAO</v>
          </cell>
          <cell r="M4944" t="str">
            <v>0705720498001</v>
          </cell>
          <cell r="N4944" t="str">
            <v>0939460585</v>
          </cell>
          <cell r="O4944" t="str">
            <v/>
          </cell>
          <cell r="P4944" t="str">
            <v>BALAO</v>
          </cell>
          <cell r="Q4944" t="str">
            <v>BALAO</v>
          </cell>
          <cell r="R4944" t="str">
            <v>GUAYAS</v>
          </cell>
          <cell r="S4944" t="str">
            <v>BALAO - RECINTO CIEN FAMILIAS - ABDON CALDERON - RECINTO LIBERTAD (COOPERATIVA DEMOCRACIA) - COOPERA</v>
          </cell>
          <cell r="T4944" t="str">
            <v>TRAMACO</v>
          </cell>
          <cell r="U4944" t="str">
            <v>FLEXNETUIO_PROVINCIA</v>
          </cell>
          <cell r="V4944">
            <v>1</v>
          </cell>
          <cell r="W4944">
            <v>1</v>
          </cell>
          <cell r="X4944" t="str">
            <v>FLEXNET ECUADOR - MDELIVERY</v>
          </cell>
          <cell r="Y4944" t="str">
            <v>CALLE 28 DE JUNIO S/N Y GARCIA MORENO ENTRADA LLANO GRANDE</v>
          </cell>
        </row>
        <row r="4945">
          <cell r="A4945" t="str">
            <v>2477585</v>
          </cell>
          <cell r="B4945">
            <v>482224</v>
          </cell>
          <cell r="C4945" t="str">
            <v>2477585</v>
          </cell>
          <cell r="D4945" t="str">
            <v>MDELIVERY</v>
          </cell>
          <cell r="E4945" t="str">
            <v>DESPACHO</v>
          </cell>
          <cell r="F4945" t="str">
            <v>NORMAL</v>
          </cell>
          <cell r="G4945" t="str">
            <v>FT76014</v>
          </cell>
          <cell r="H4945">
            <v>44914</v>
          </cell>
          <cell r="I4945" t="str">
            <v>ENTREGADO</v>
          </cell>
          <cell r="J4945">
            <v>44916</v>
          </cell>
          <cell r="K4945" t="str">
            <v>FAUSTO EDWIN CANDO VELASQUE_FAUSTO EDWIN CANDO VELASQUE</v>
          </cell>
          <cell r="L4945" t="str">
            <v xml:space="preserve"> AVE MORAN VALVERDE Y RUMOCHAA EN EL PASAJE S29 A REFERENCIA CASA DE LADRILLO DE 3 PISOS </v>
          </cell>
          <cell r="M4945" t="str">
            <v>1717444556001</v>
          </cell>
          <cell r="N4945" t="str">
            <v>0995674941</v>
          </cell>
          <cell r="O4945" t="str">
            <v/>
          </cell>
          <cell r="P4945" t="str">
            <v>QUITO</v>
          </cell>
          <cell r="Q4945" t="str">
            <v>QUITO</v>
          </cell>
          <cell r="R4945" t="str">
            <v>PICHINCHA</v>
          </cell>
          <cell r="T4945" t="str">
            <v>FLEXTRANS UIO</v>
          </cell>
          <cell r="U4945" t="str">
            <v>FLEXNETUIO_LOCAL</v>
          </cell>
          <cell r="V4945">
            <v>1</v>
          </cell>
          <cell r="W4945">
            <v>1</v>
          </cell>
          <cell r="X4945" t="str">
            <v>FLEXNET ECUADOR - MDELIVERY</v>
          </cell>
          <cell r="Y4945" t="str">
            <v>CALLE 28 DE JUNIO S/N Y GARCIA MORENO ENTRADA LLANO GRANDE</v>
          </cell>
        </row>
        <row r="4946">
          <cell r="A4946" t="str">
            <v>2477587</v>
          </cell>
          <cell r="B4946">
            <v>482225</v>
          </cell>
          <cell r="C4946" t="str">
            <v>2477587</v>
          </cell>
          <cell r="D4946" t="str">
            <v>MDELIVERY</v>
          </cell>
          <cell r="E4946" t="str">
            <v>DESPACHO</v>
          </cell>
          <cell r="F4946" t="str">
            <v>NORMAL</v>
          </cell>
          <cell r="G4946" t="str">
            <v>031080002477587</v>
          </cell>
          <cell r="H4946">
            <v>44914</v>
          </cell>
          <cell r="I4946" t="str">
            <v>ENTREGADO</v>
          </cell>
          <cell r="J4946">
            <v>44916</v>
          </cell>
          <cell r="K4946" t="str">
            <v>Johanna Torres_COOPERATIVA DE AHORRO Y CREDITO DE LOS EMPLEADOS D</v>
          </cell>
          <cell r="L4946" t="str">
            <v>Km 7 5 Via Daule con int Av Juan Tanca Marengo</v>
          </cell>
          <cell r="M4946" t="str">
            <v>0992284048001</v>
          </cell>
          <cell r="N4946" t="str">
            <v>0984680686</v>
          </cell>
          <cell r="O4946" t="str">
            <v/>
          </cell>
          <cell r="P4946" t="str">
            <v>GUAYAQUIL</v>
          </cell>
          <cell r="Q4946" t="str">
            <v>GUAYAQUIL</v>
          </cell>
          <cell r="R4946" t="str">
            <v>GUAYAS</v>
          </cell>
          <cell r="T4946" t="str">
            <v>TRAMACO</v>
          </cell>
          <cell r="U4946" t="str">
            <v>FLEXNETUIO_GYE</v>
          </cell>
          <cell r="V4946">
            <v>1</v>
          </cell>
          <cell r="W4946">
            <v>1</v>
          </cell>
          <cell r="X4946" t="str">
            <v>FLEXNET ECUADOR - MDELIVERY</v>
          </cell>
          <cell r="Y4946" t="str">
            <v>CALLE 28 DE JUNIO S/N Y GARCIA MORENO ENTRADA LLANO GRANDE</v>
          </cell>
        </row>
        <row r="4947">
          <cell r="A4947" t="str">
            <v>2477588</v>
          </cell>
          <cell r="B4947">
            <v>482226</v>
          </cell>
          <cell r="C4947" t="str">
            <v>2477588</v>
          </cell>
          <cell r="D4947" t="str">
            <v>MDELIVERY</v>
          </cell>
          <cell r="E4947" t="str">
            <v>DESPACHO</v>
          </cell>
          <cell r="F4947" t="str">
            <v>NORMAL</v>
          </cell>
          <cell r="G4947" t="str">
            <v>IC3932</v>
          </cell>
          <cell r="H4947">
            <v>44914</v>
          </cell>
          <cell r="I4947" t="str">
            <v>ENTREGADO</v>
          </cell>
          <cell r="J4947">
            <v>44915</v>
          </cell>
          <cell r="K4947" t="str">
            <v xml:space="preserve"> ATECMA CIA LTDA_ ATECMA CIA LTDA</v>
          </cell>
          <cell r="L4947" t="str">
            <v>AV ORDONEZ LASSO 6 33 Y JACARANDA EDIF OREBRI</v>
          </cell>
          <cell r="M4947" t="str">
            <v>0190473023001</v>
          </cell>
          <cell r="N4947" t="str">
            <v>0992802056</v>
          </cell>
          <cell r="O4947" t="str">
            <v/>
          </cell>
          <cell r="P4947" t="str">
            <v>CUENCA</v>
          </cell>
          <cell r="Q4947" t="str">
            <v>CUENCA</v>
          </cell>
          <cell r="R4947" t="str">
            <v>AZUAY</v>
          </cell>
          <cell r="T4947" t="str">
            <v>ITSACOURIER</v>
          </cell>
          <cell r="U4947" t="str">
            <v>FLEXNETUIO_PROVINCIA</v>
          </cell>
          <cell r="V4947">
            <v>1</v>
          </cell>
          <cell r="W4947">
            <v>1</v>
          </cell>
          <cell r="X4947" t="str">
            <v>FLEXNET ECUADOR - MDELIVERY</v>
          </cell>
          <cell r="Y4947" t="str">
            <v>CALLE 28 DE JUNIO S/N Y GARCIA MORENO ENTRADA LLANO GRANDE</v>
          </cell>
        </row>
        <row r="4948">
          <cell r="A4948" t="str">
            <v>2477590</v>
          </cell>
          <cell r="B4948">
            <v>482227</v>
          </cell>
          <cell r="C4948" t="str">
            <v>2477590</v>
          </cell>
          <cell r="D4948" t="str">
            <v>MDELIVERY</v>
          </cell>
          <cell r="E4948" t="str">
            <v>DESPACHO</v>
          </cell>
          <cell r="F4948" t="str">
            <v>NORMAL</v>
          </cell>
          <cell r="G4948" t="str">
            <v>FT76015</v>
          </cell>
          <cell r="H4948">
            <v>44914</v>
          </cell>
          <cell r="I4948" t="str">
            <v>ENTREGADO</v>
          </cell>
          <cell r="J4948">
            <v>44915</v>
          </cell>
          <cell r="K4948" t="str">
            <v>FLORES VILLEGAS INES BEATRIZ_FLORES VILLEGAS INES BEATRIZ</v>
          </cell>
          <cell r="L4948" t="str">
            <v>AV AMAZONAS NN35 43 Y JUAN PABLO SANZ EDF ANTISANA 1 PISO 8</v>
          </cell>
          <cell r="M4948" t="str">
            <v>1703073997001</v>
          </cell>
          <cell r="N4948" t="str">
            <v>0998497617</v>
          </cell>
          <cell r="O4948" t="str">
            <v/>
          </cell>
          <cell r="P4948" t="str">
            <v>QUITO</v>
          </cell>
          <cell r="Q4948" t="str">
            <v>QUITO</v>
          </cell>
          <cell r="R4948" t="str">
            <v>PICHINCHA</v>
          </cell>
          <cell r="T4948" t="str">
            <v>FLEXTRANS UIO</v>
          </cell>
          <cell r="U4948" t="str">
            <v>FLEXNETUIO_LOCAL</v>
          </cell>
          <cell r="V4948">
            <v>1</v>
          </cell>
          <cell r="W4948">
            <v>1</v>
          </cell>
          <cell r="X4948" t="str">
            <v>FLEXNET ECUADOR - MDELIVERY</v>
          </cell>
          <cell r="Y4948" t="str">
            <v>CALLE 28 DE JUNIO S/N Y GARCIA MORENO ENTRADA LLANO GRANDE</v>
          </cell>
        </row>
        <row r="4949">
          <cell r="A4949" t="str">
            <v>2477591_1</v>
          </cell>
          <cell r="B4949">
            <v>482228</v>
          </cell>
          <cell r="C4949" t="str">
            <v>2477591_1</v>
          </cell>
          <cell r="D4949" t="str">
            <v>MDELIVERY</v>
          </cell>
          <cell r="E4949" t="str">
            <v>DESPACHO</v>
          </cell>
          <cell r="F4949" t="str">
            <v>NORMAL</v>
          </cell>
          <cell r="G4949" t="str">
            <v>031080024775911</v>
          </cell>
          <cell r="H4949">
            <v>44914</v>
          </cell>
          <cell r="I4949" t="str">
            <v>ENTREGADO</v>
          </cell>
          <cell r="J4949">
            <v>44915</v>
          </cell>
          <cell r="K4949" t="str">
            <v>DANIEL SALUSTINO SARMIENTO AVILA_DANIEL SALUSTINO SARMIENTO AVILA</v>
          </cell>
          <cell r="L4949" t="str">
            <v>pasaje el oro Avenida Jubones con calle Machala Por el infa Es de color melon y filos rojos de tres pisos No tiene esquinero y tiene una llantera</v>
          </cell>
          <cell r="M4949" t="str">
            <v>0701811671001</v>
          </cell>
          <cell r="N4949" t="str">
            <v>0995498676</v>
          </cell>
          <cell r="O4949" t="str">
            <v/>
          </cell>
          <cell r="P4949" t="str">
            <v>MACHALA</v>
          </cell>
          <cell r="Q4949" t="str">
            <v>MACHALA</v>
          </cell>
          <cell r="R4949" t="str">
            <v>EL ORO</v>
          </cell>
          <cell r="T4949" t="str">
            <v>TRAMACO</v>
          </cell>
          <cell r="U4949" t="str">
            <v>FLEXNETUIO_PROVINCIA</v>
          </cell>
          <cell r="V4949">
            <v>1</v>
          </cell>
          <cell r="W4949">
            <v>1</v>
          </cell>
          <cell r="X4949" t="str">
            <v>FLEXNET ECUADOR - MDELIVERY</v>
          </cell>
          <cell r="Y4949" t="str">
            <v>CALLE 28 DE JUNIO S/N Y GARCIA MORENO ENTRADA LLANO GRANDE</v>
          </cell>
        </row>
        <row r="4950">
          <cell r="A4950" t="str">
            <v>2477593</v>
          </cell>
          <cell r="B4950">
            <v>482229</v>
          </cell>
          <cell r="C4950" t="str">
            <v>2477593</v>
          </cell>
          <cell r="D4950" t="str">
            <v>MDELIVERY</v>
          </cell>
          <cell r="E4950" t="str">
            <v>DESPACHO</v>
          </cell>
          <cell r="F4950" t="str">
            <v>NORMAL</v>
          </cell>
          <cell r="G4950" t="str">
            <v>FT76012</v>
          </cell>
          <cell r="H4950">
            <v>44914</v>
          </cell>
          <cell r="I4950" t="str">
            <v>ENTREGADO</v>
          </cell>
          <cell r="J4950">
            <v>44915</v>
          </cell>
          <cell r="K4950" t="str">
            <v>ANGEL DAVID FIALLOS ECHEVERRIA_ANGEL DAVID FIALLOS ECHEVERRIA</v>
          </cell>
          <cell r="L4950" t="str">
            <v>AMAZONAS 4545Y PEREIRA CENTRO FINANCIARIO EDIFICIO BLANCO</v>
          </cell>
          <cell r="M4950" t="str">
            <v>0603475310001</v>
          </cell>
          <cell r="N4950" t="str">
            <v>0958847003</v>
          </cell>
          <cell r="O4950" t="str">
            <v/>
          </cell>
          <cell r="P4950" t="str">
            <v>QUITO</v>
          </cell>
          <cell r="Q4950" t="str">
            <v>QUITO</v>
          </cell>
          <cell r="R4950" t="str">
            <v>PICHINCHA</v>
          </cell>
          <cell r="T4950" t="str">
            <v>FLEXTRANS UIO</v>
          </cell>
          <cell r="U4950" t="str">
            <v>FLEXNETUIO_LOCAL</v>
          </cell>
          <cell r="V4950">
            <v>1</v>
          </cell>
          <cell r="W4950">
            <v>1</v>
          </cell>
          <cell r="X4950" t="str">
            <v>FLEXNET ECUADOR - MDELIVERY</v>
          </cell>
          <cell r="Y4950" t="str">
            <v>CALLE 28 DE JUNIO S/N Y GARCIA MORENO ENTRADA LLANO GRANDE</v>
          </cell>
        </row>
        <row r="4951">
          <cell r="A4951" t="str">
            <v>2477594</v>
          </cell>
          <cell r="B4951">
            <v>482230</v>
          </cell>
          <cell r="C4951" t="str">
            <v>2477594</v>
          </cell>
          <cell r="D4951" t="str">
            <v>MDELIVERY</v>
          </cell>
          <cell r="E4951" t="str">
            <v>DESPACHO</v>
          </cell>
          <cell r="F4951" t="str">
            <v>NORMAL</v>
          </cell>
          <cell r="G4951" t="str">
            <v>031080002477594</v>
          </cell>
          <cell r="H4951">
            <v>44914</v>
          </cell>
          <cell r="I4951" t="str">
            <v>ENTREGADO</v>
          </cell>
          <cell r="J4951">
            <v>44917</v>
          </cell>
          <cell r="K4951" t="str">
            <v>GARCIA CHAVEZ LUIS ANIBAL_GARCIA CHAVEZ LUIS ANIBAL</v>
          </cell>
          <cell r="L4951" t="str">
            <v>AV JUAN RAMON ARELLANO S N Y CALLE CERRO AZUL S N EDIFICIO DE 4 PISOS SIN PINTAR REFERENCIA A UNA CUADRA DE LA CLINICA DEL RINON</v>
          </cell>
          <cell r="M4951" t="str">
            <v>0400516365001</v>
          </cell>
          <cell r="N4951" t="str">
            <v>0981303977/0997321994/0962796950</v>
          </cell>
          <cell r="O4951" t="str">
            <v/>
          </cell>
          <cell r="P4951" t="str">
            <v>TULCAN</v>
          </cell>
          <cell r="Q4951" t="str">
            <v>TULCAN</v>
          </cell>
          <cell r="R4951" t="str">
            <v>CARCHI</v>
          </cell>
          <cell r="S4951" t="str">
            <v/>
          </cell>
          <cell r="T4951" t="str">
            <v>TRAMACO</v>
          </cell>
          <cell r="U4951" t="str">
            <v>FLEXNETUIO_PROVINCIA</v>
          </cell>
          <cell r="V4951">
            <v>1</v>
          </cell>
          <cell r="W4951">
            <v>1</v>
          </cell>
          <cell r="X4951" t="str">
            <v>FLEXNET ECUADOR - MDELIVERY</v>
          </cell>
          <cell r="Y4951" t="str">
            <v>CALLE 28 DE JUNIO S/N Y GARCIA MORENO ENTRADA LLANO GRANDE</v>
          </cell>
        </row>
        <row r="4952">
          <cell r="A4952" t="str">
            <v>2477596</v>
          </cell>
          <cell r="B4952">
            <v>482231</v>
          </cell>
          <cell r="C4952" t="str">
            <v>2477596</v>
          </cell>
          <cell r="D4952" t="str">
            <v>MDELIVERY</v>
          </cell>
          <cell r="E4952" t="str">
            <v>DESPACHO</v>
          </cell>
          <cell r="F4952" t="str">
            <v>NORMAL</v>
          </cell>
          <cell r="G4952" t="str">
            <v>031080002477596</v>
          </cell>
          <cell r="H4952">
            <v>44914</v>
          </cell>
          <cell r="I4952" t="str">
            <v>ENTREGADO</v>
          </cell>
          <cell r="J4952">
            <v>44916</v>
          </cell>
          <cell r="K4952" t="str">
            <v xml:space="preserve">CARLOS SANTACRUZ_AGENCIA ASESORA PRODUCTORA DE SEGUROS SEGUROSSANTACRUZ S A </v>
          </cell>
          <cell r="L4952" t="str">
            <v>BARRIO GAVILANES URB COSTA BLANCA DPTO 2A EN LA AVENIDA PRINCIPAL DEL BARRIO GAVILANES</v>
          </cell>
          <cell r="M4952" t="str">
            <v>1391878206001</v>
          </cell>
          <cell r="N4952" t="str">
            <v>0984476986</v>
          </cell>
          <cell r="O4952" t="str">
            <v/>
          </cell>
          <cell r="P4952" t="str">
            <v>MANTA</v>
          </cell>
          <cell r="Q4952" t="str">
            <v>MANTA</v>
          </cell>
          <cell r="R4952" t="str">
            <v>MANABI</v>
          </cell>
          <cell r="T4952" t="str">
            <v>TRAMACO</v>
          </cell>
          <cell r="U4952" t="str">
            <v>FLEXNETUIO_PROVINCIA</v>
          </cell>
          <cell r="V4952">
            <v>1</v>
          </cell>
          <cell r="W4952">
            <v>1</v>
          </cell>
          <cell r="X4952" t="str">
            <v>FLEXNET ECUADOR - MDELIVERY</v>
          </cell>
          <cell r="Y4952" t="str">
            <v>CALLE 28 DE JUNIO S/N Y GARCIA MORENO ENTRADA LLANO GRANDE</v>
          </cell>
        </row>
        <row r="4953">
          <cell r="A4953" t="str">
            <v>2477597</v>
          </cell>
          <cell r="B4953">
            <v>482232</v>
          </cell>
          <cell r="C4953" t="str">
            <v>2477597</v>
          </cell>
          <cell r="D4953" t="str">
            <v>MDELIVERY</v>
          </cell>
          <cell r="E4953" t="str">
            <v>DESPACHO</v>
          </cell>
          <cell r="F4953" t="str">
            <v>NORMAL</v>
          </cell>
          <cell r="G4953" t="str">
            <v>031080002477597</v>
          </cell>
          <cell r="H4953">
            <v>44914</v>
          </cell>
          <cell r="I4953" t="str">
            <v>ENTREGADO</v>
          </cell>
          <cell r="J4953">
            <v>44916</v>
          </cell>
          <cell r="K4953" t="str">
            <v>MICHELLE ELIZABETH ZUNA BOHORQUEZ_MICHELLE ELIZABETH ZUNA BOHORQUEZ</v>
          </cell>
          <cell r="L4953" t="str">
            <v>CDLA FERROVIARIA 3 MZ A1 SOLAR 8 CASA DE 3 PISOS COLOR DURAZNO CON PROPAGANDA DE UN PARTIDO POLITICO Referencias FRENTE AL PARQUE DEL NINO</v>
          </cell>
          <cell r="M4953" t="str">
            <v>0926548207001</v>
          </cell>
          <cell r="N4953" t="str">
            <v>0939593654</v>
          </cell>
          <cell r="O4953" t="str">
            <v/>
          </cell>
          <cell r="P4953" t="str">
            <v>DURAN</v>
          </cell>
          <cell r="Q4953" t="str">
            <v>DURAN</v>
          </cell>
          <cell r="R4953" t="str">
            <v>GUAYAS</v>
          </cell>
          <cell r="T4953" t="str">
            <v>TRAMACO</v>
          </cell>
          <cell r="U4953" t="str">
            <v>FLEXNETUIO_GYE</v>
          </cell>
          <cell r="V4953">
            <v>1</v>
          </cell>
          <cell r="W4953">
            <v>1</v>
          </cell>
          <cell r="X4953" t="str">
            <v>FLEXNET ECUADOR - MDELIVERY</v>
          </cell>
          <cell r="Y4953" t="str">
            <v>CALLE 28 DE JUNIO S/N Y GARCIA MORENO ENTRADA LLANO GRANDE</v>
          </cell>
        </row>
        <row r="4954">
          <cell r="A4954" t="str">
            <v>2477601</v>
          </cell>
          <cell r="B4954">
            <v>482233</v>
          </cell>
          <cell r="C4954" t="str">
            <v>2477601</v>
          </cell>
          <cell r="D4954" t="str">
            <v>MDELIVERY</v>
          </cell>
          <cell r="E4954" t="str">
            <v>DESPACHO</v>
          </cell>
          <cell r="F4954" t="str">
            <v>NORMAL</v>
          </cell>
          <cell r="G4954" t="str">
            <v>031080002477601</v>
          </cell>
          <cell r="H4954">
            <v>44914</v>
          </cell>
          <cell r="I4954" t="str">
            <v>ENTREGADO</v>
          </cell>
          <cell r="J4954">
            <v>44916</v>
          </cell>
          <cell r="K4954" t="str">
            <v>NANCY FATIMA GONZALEZ FERNANDEZ_NANCY FATIMA GONZALEZ FERNANDEZ</v>
          </cell>
          <cell r="L4954" t="str">
            <v xml:space="preserve">Coop El bosque mz H solar 11 diagonal a la tienda centavito frente a MAVISA S A </v>
          </cell>
          <cell r="M4954" t="str">
            <v>0907813323001</v>
          </cell>
          <cell r="N4954" t="str">
            <v>0981421258/0967937594</v>
          </cell>
          <cell r="O4954" t="str">
            <v/>
          </cell>
          <cell r="P4954" t="str">
            <v>DURAN</v>
          </cell>
          <cell r="Q4954" t="str">
            <v>DURAN</v>
          </cell>
          <cell r="R4954" t="str">
            <v>GUAYAS</v>
          </cell>
          <cell r="T4954" t="str">
            <v>TRAMACO</v>
          </cell>
          <cell r="U4954" t="str">
            <v>FLEXNETUIO_GYE</v>
          </cell>
          <cell r="V4954">
            <v>1</v>
          </cell>
          <cell r="W4954">
            <v>1</v>
          </cell>
          <cell r="X4954" t="str">
            <v>FLEXNET ECUADOR - MDELIVERY</v>
          </cell>
          <cell r="Y4954" t="str">
            <v>CALLE 28 DE JUNIO S/N Y GARCIA MORENO ENTRADA LLANO GRANDE</v>
          </cell>
        </row>
        <row r="4955">
          <cell r="A4955" t="str">
            <v>2477602</v>
          </cell>
          <cell r="B4955">
            <v>482234</v>
          </cell>
          <cell r="C4955" t="str">
            <v>2477602</v>
          </cell>
          <cell r="D4955" t="str">
            <v>MDELIVERY</v>
          </cell>
          <cell r="E4955" t="str">
            <v>DESPACHO</v>
          </cell>
          <cell r="F4955" t="str">
            <v>NORMAL</v>
          </cell>
          <cell r="G4955" t="str">
            <v>TF89658</v>
          </cell>
          <cell r="H4955">
            <v>44914</v>
          </cell>
          <cell r="I4955" t="str">
            <v>ENTREGADO</v>
          </cell>
          <cell r="J4955">
            <v>44915</v>
          </cell>
          <cell r="K4955" t="str">
            <v>REYNA GAVILANEZ JOHAN RONALDO O WENDY CORONEL CANOLA_REYNA GAVILANEZ JOHAN RONALDO</v>
          </cell>
          <cell r="L4955" t="str">
            <v xml:space="preserve"> Av 42 y la G vivo por el cuartel de policia del batallon 2 pisos crema </v>
          </cell>
          <cell r="M4955" t="str">
            <v>0952295848001</v>
          </cell>
          <cell r="N4955" t="str">
            <v>0963988039</v>
          </cell>
          <cell r="O4955" t="str">
            <v/>
          </cell>
          <cell r="P4955" t="str">
            <v>GUAYAQUIL</v>
          </cell>
          <cell r="Q4955" t="str">
            <v>GUAYAQUIL</v>
          </cell>
          <cell r="R4955" t="str">
            <v>GUAYAS</v>
          </cell>
          <cell r="T4955" t="str">
            <v>FLEXTRANS GYE</v>
          </cell>
          <cell r="U4955" t="str">
            <v>FLEXNETUIO_GYE</v>
          </cell>
          <cell r="V4955">
            <v>1</v>
          </cell>
          <cell r="W4955">
            <v>1</v>
          </cell>
          <cell r="X4955" t="str">
            <v>FLEXNET ECUADOR - MDELIVERY</v>
          </cell>
          <cell r="Y4955" t="str">
            <v>CALLE 28 DE JUNIO S/N Y GARCIA MORENO ENTRADA LLANO GRANDE</v>
          </cell>
        </row>
        <row r="4956">
          <cell r="A4956" t="str">
            <v>2477604_1</v>
          </cell>
          <cell r="B4956">
            <v>482235</v>
          </cell>
          <cell r="C4956" t="str">
            <v>2477604_1</v>
          </cell>
          <cell r="D4956" t="str">
            <v>MDELIVERY</v>
          </cell>
          <cell r="E4956" t="str">
            <v>DESPACHO</v>
          </cell>
          <cell r="F4956" t="str">
            <v>NORMAL</v>
          </cell>
          <cell r="G4956" t="str">
            <v>TF89660</v>
          </cell>
          <cell r="H4956">
            <v>44914</v>
          </cell>
          <cell r="I4956" t="str">
            <v>ENTREGADO</v>
          </cell>
          <cell r="J4956">
            <v>44915</v>
          </cell>
          <cell r="K4956" t="str">
            <v>EVELING JULIANA FAJARDO MARTILLO_EVELING JULIANA FAJARDO MARTILLO</v>
          </cell>
          <cell r="L4956" t="str">
            <v>AVDA QUITO Y PADRE SOLANO FRENTE A FARMACIA LA REBAJA TALLER DE ALINEACION Y BALANCEO TARROS</v>
          </cell>
          <cell r="M4956" t="str">
            <v>0950657726001</v>
          </cell>
          <cell r="N4956" t="str">
            <v>0958653909</v>
          </cell>
          <cell r="O4956" t="str">
            <v/>
          </cell>
          <cell r="P4956" t="str">
            <v>GUAYAQUIL</v>
          </cell>
          <cell r="Q4956" t="str">
            <v>GUAYAQUIL</v>
          </cell>
          <cell r="R4956" t="str">
            <v>GUAYAS</v>
          </cell>
          <cell r="T4956" t="str">
            <v>FLEXTRANS</v>
          </cell>
          <cell r="U4956" t="str">
            <v>FLEXNETUIO_GYE</v>
          </cell>
          <cell r="V4956">
            <v>1</v>
          </cell>
          <cell r="W4956">
            <v>1</v>
          </cell>
          <cell r="X4956" t="str">
            <v>FLEXNET ECUADOR - MDELIVERY</v>
          </cell>
          <cell r="Y4956" t="str">
            <v>CALLE 28 DE JUNIO S/N Y GARCIA MORENO ENTRADA LLANO GRANDE</v>
          </cell>
        </row>
        <row r="4957">
          <cell r="A4957" t="str">
            <v>2477605</v>
          </cell>
          <cell r="B4957">
            <v>482236</v>
          </cell>
          <cell r="C4957" t="str">
            <v>2477605</v>
          </cell>
          <cell r="D4957" t="str">
            <v>MDELIVERY</v>
          </cell>
          <cell r="E4957" t="str">
            <v>DESPACHO</v>
          </cell>
          <cell r="F4957" t="str">
            <v>NORMAL</v>
          </cell>
          <cell r="G4957" t="str">
            <v>TF89661</v>
          </cell>
          <cell r="H4957">
            <v>44914</v>
          </cell>
          <cell r="I4957" t="str">
            <v>ENTREGADO</v>
          </cell>
          <cell r="J4957">
            <v>44915</v>
          </cell>
          <cell r="K4957" t="str">
            <v>LOZANO CHAVEZ CARLOS HUGO O MELANY BURGOS SALAZAR_LOZANO CHAVEZ CARLOS HUGO</v>
          </cell>
          <cell r="L4957" t="str">
            <v>Suburbioo 26 y la d entrando por la 29 CASA DE UN PISO ESQUINERA COLOR CELESTE</v>
          </cell>
          <cell r="M4957" t="str">
            <v>0924527245001</v>
          </cell>
          <cell r="N4957" t="str">
            <v>0982833418</v>
          </cell>
          <cell r="O4957" t="str">
            <v/>
          </cell>
          <cell r="P4957" t="str">
            <v>GUAYAQUIL</v>
          </cell>
          <cell r="Q4957" t="str">
            <v>GUAYAQUIL</v>
          </cell>
          <cell r="R4957" t="str">
            <v>GUAYAS</v>
          </cell>
          <cell r="T4957" t="str">
            <v>FLEXTRANS GYE</v>
          </cell>
          <cell r="U4957" t="str">
            <v>FLEXNETUIO_GYE</v>
          </cell>
          <cell r="V4957">
            <v>1</v>
          </cell>
          <cell r="W4957">
            <v>1</v>
          </cell>
          <cell r="X4957" t="str">
            <v>FLEXNET ECUADOR - MDELIVERY</v>
          </cell>
          <cell r="Y4957" t="str">
            <v>CALLE 28 DE JUNIO S/N Y GARCIA MORENO ENTRADA LLANO GRANDE</v>
          </cell>
        </row>
        <row r="4958">
          <cell r="A4958" t="str">
            <v>2477608</v>
          </cell>
          <cell r="B4958">
            <v>482237</v>
          </cell>
          <cell r="C4958" t="str">
            <v>2477608</v>
          </cell>
          <cell r="D4958" t="str">
            <v>MDELIVERY</v>
          </cell>
          <cell r="E4958" t="str">
            <v>DESPACHO</v>
          </cell>
          <cell r="F4958" t="str">
            <v>DERIVADO PICK UP</v>
          </cell>
          <cell r="G4958" t="str">
            <v>031080002477608</v>
          </cell>
          <cell r="H4958">
            <v>44914</v>
          </cell>
          <cell r="I4958" t="str">
            <v>ENTREGADO</v>
          </cell>
          <cell r="J4958">
            <v>44915</v>
          </cell>
          <cell r="K4958" t="str">
            <v>JUAN GABRIEL ERAZO JEREZ_JUAN GABRIEL ERAZO JEREZ</v>
          </cell>
          <cell r="L4958" t="str">
            <v>PICHINCHA RETIRO AGENCIA TRAMACO EXPRESS UIO ATAHUALPA AV JIPIJAPA S11 24 Y JUAN TORRES AGENCIA TRAMACO EXPRESS</v>
          </cell>
          <cell r="M4958" t="str">
            <v>1720233343001</v>
          </cell>
          <cell r="N4958" t="str">
            <v>0967772984</v>
          </cell>
          <cell r="O4958" t="str">
            <v/>
          </cell>
          <cell r="P4958" t="str">
            <v>QUITO</v>
          </cell>
          <cell r="Q4958" t="str">
            <v>QUITO</v>
          </cell>
          <cell r="R4958" t="str">
            <v>PICHINCHA</v>
          </cell>
          <cell r="T4958" t="str">
            <v>TRAMACO</v>
          </cell>
          <cell r="U4958" t="str">
            <v>FLEXNETUIO_LOCAL</v>
          </cell>
          <cell r="V4958">
            <v>1</v>
          </cell>
          <cell r="W4958">
            <v>1</v>
          </cell>
          <cell r="X4958" t="str">
            <v>FLEXNET ECUADOR - MDELIVERY</v>
          </cell>
          <cell r="Y4958" t="str">
            <v>CALLE 28 DE JUNIO S/N Y GARCIA MORENO ENTRADA LLANO GRANDE</v>
          </cell>
        </row>
        <row r="4959">
          <cell r="A4959" t="str">
            <v>2477609</v>
          </cell>
          <cell r="B4959">
            <v>482238</v>
          </cell>
          <cell r="C4959" t="str">
            <v>2477609</v>
          </cell>
          <cell r="D4959" t="str">
            <v>MDELIVERY</v>
          </cell>
          <cell r="E4959" t="str">
            <v>DESPACHO</v>
          </cell>
          <cell r="F4959" t="str">
            <v>NORMAL</v>
          </cell>
          <cell r="G4959" t="str">
            <v>031080002477609</v>
          </cell>
          <cell r="H4959">
            <v>44914</v>
          </cell>
          <cell r="I4959" t="str">
            <v>ENTREGADO</v>
          </cell>
          <cell r="J4959">
            <v>44915</v>
          </cell>
          <cell r="K4959" t="str">
            <v>JOSE MIGUEL SOLORZANO VELEZ_JOSE MIGUEL SOLORZANO VELEZ</v>
          </cell>
          <cell r="L4959" t="str">
            <v>MANABi CDLA LOS TAMARINDOS FRENTE A LA ESCUELA MIGUEL ITURRALDE CASA DE 1 PISO COLOR VERDE AGUA Y CERRAMIENTO DE REJAS NEGRAS JUNTO A LAS FRITADAS CROCANTES COMUNICARSE CON EL SR ANTES DE ACERCARSE AL</v>
          </cell>
          <cell r="M4959" t="str">
            <v>1307556025001</v>
          </cell>
          <cell r="N4959" t="str">
            <v>0980943968</v>
          </cell>
          <cell r="O4959" t="str">
            <v/>
          </cell>
          <cell r="P4959" t="str">
            <v>PORTOVIEJO</v>
          </cell>
          <cell r="Q4959" t="str">
            <v>PORTOVIEJO</v>
          </cell>
          <cell r="R4959" t="str">
            <v>MANABI</v>
          </cell>
          <cell r="T4959" t="str">
            <v>TRAMACO</v>
          </cell>
          <cell r="U4959" t="str">
            <v>FLEXNETUIO_PROVINCIA</v>
          </cell>
          <cell r="V4959">
            <v>1</v>
          </cell>
          <cell r="W4959">
            <v>1</v>
          </cell>
          <cell r="X4959" t="str">
            <v>FLEXNET ECUADOR - MDELIVERY</v>
          </cell>
          <cell r="Y4959" t="str">
            <v>CALLE 28 DE JUNIO S/N Y GARCIA MORENO ENTRADA LLANO GRANDE</v>
          </cell>
        </row>
        <row r="4960">
          <cell r="A4960" t="str">
            <v>2477610</v>
          </cell>
          <cell r="B4960">
            <v>482239</v>
          </cell>
          <cell r="C4960" t="str">
            <v>2477610</v>
          </cell>
          <cell r="D4960" t="str">
            <v>MDELIVERY</v>
          </cell>
          <cell r="E4960" t="str">
            <v>DESPACHO</v>
          </cell>
          <cell r="F4960" t="str">
            <v>NORMAL</v>
          </cell>
          <cell r="G4960" t="str">
            <v>FT76020</v>
          </cell>
          <cell r="H4960">
            <v>44914</v>
          </cell>
          <cell r="I4960" t="str">
            <v>ENTREGADO</v>
          </cell>
          <cell r="J4960">
            <v>44915</v>
          </cell>
          <cell r="K4960" t="str">
            <v>RONNY ALEXANDER ALVAREZ MERA_RONNY ALEXANDER ALVAREZ MERA</v>
          </cell>
          <cell r="L4960" t="str">
            <v>PICHINCHA BATAN BAJO AV REPUBLICA DEL SALVADOR SN SUECIA EDIFICIO TWIN TOWERS TORRE 2 OFICIA PRO WORK PLANTA BAJA</v>
          </cell>
          <cell r="M4960" t="str">
            <v>1754193876001</v>
          </cell>
          <cell r="N4960" t="str">
            <v>0969062188</v>
          </cell>
          <cell r="O4960" t="str">
            <v/>
          </cell>
          <cell r="P4960" t="str">
            <v>QUITO</v>
          </cell>
          <cell r="Q4960" t="str">
            <v>QUITO</v>
          </cell>
          <cell r="R4960" t="str">
            <v>PICHINCHA</v>
          </cell>
          <cell r="T4960" t="str">
            <v>FLEXTRANS UIO</v>
          </cell>
          <cell r="U4960" t="str">
            <v>FLEXNETUIO_LOCAL</v>
          </cell>
          <cell r="V4960">
            <v>1</v>
          </cell>
          <cell r="W4960">
            <v>1</v>
          </cell>
          <cell r="X4960" t="str">
            <v>FLEXNET ECUADOR - MDELIVERY</v>
          </cell>
          <cell r="Y4960" t="str">
            <v>CALLE 28 DE JUNIO S/N Y GARCIA MORENO ENTRADA LLANO GRANDE</v>
          </cell>
        </row>
        <row r="4961">
          <cell r="A4961" t="str">
            <v>2477611</v>
          </cell>
          <cell r="B4961">
            <v>482240</v>
          </cell>
          <cell r="C4961" t="str">
            <v>2477611</v>
          </cell>
          <cell r="D4961" t="str">
            <v>MDELIVERY</v>
          </cell>
          <cell r="E4961" t="str">
            <v>DESPACHO</v>
          </cell>
          <cell r="F4961" t="str">
            <v>NORMAL</v>
          </cell>
          <cell r="G4961" t="str">
            <v>FT76017</v>
          </cell>
          <cell r="H4961">
            <v>44914</v>
          </cell>
          <cell r="I4961" t="str">
            <v>ENTREGADO</v>
          </cell>
          <cell r="J4961">
            <v>44915</v>
          </cell>
          <cell r="K4961" t="str">
            <v xml:space="preserve">ENRIQUE JORGE NUNEZ TERAN JORGE FERNANDO NUNEZ ZAMBRANO CI 1711560886_KEELGAS CIA LTDA </v>
          </cell>
          <cell r="L4961" t="str">
            <v>PICHINCHA MONJAS E21B S3 157 NICOLAS ARTERA CASA ESQUINERA AMARILLA DE DOS PISOS A DOS CUADRAS DEL PARQUES DE MONJAS</v>
          </cell>
          <cell r="M4961" t="str">
            <v>1792256127001</v>
          </cell>
          <cell r="N4961" t="str">
            <v>0992758350</v>
          </cell>
          <cell r="O4961" t="str">
            <v/>
          </cell>
          <cell r="P4961" t="str">
            <v>QUITO</v>
          </cell>
          <cell r="Q4961" t="str">
            <v>QUITO</v>
          </cell>
          <cell r="R4961" t="str">
            <v>PICHINCHA</v>
          </cell>
          <cell r="T4961" t="str">
            <v>FLEXTRANS UIO</v>
          </cell>
          <cell r="U4961" t="str">
            <v>FLEXNETUIO_LOCAL</v>
          </cell>
          <cell r="V4961">
            <v>1</v>
          </cell>
          <cell r="W4961">
            <v>1</v>
          </cell>
          <cell r="X4961" t="str">
            <v>FLEXNET ECUADOR - MDELIVERY</v>
          </cell>
          <cell r="Y4961" t="str">
            <v>CALLE 28 DE JUNIO S/N Y GARCIA MORENO ENTRADA LLANO GRANDE</v>
          </cell>
        </row>
        <row r="4962">
          <cell r="A4962" t="str">
            <v>2477612</v>
          </cell>
          <cell r="B4962">
            <v>482241</v>
          </cell>
          <cell r="C4962" t="str">
            <v>2477612</v>
          </cell>
          <cell r="D4962" t="str">
            <v>MDELIVERY</v>
          </cell>
          <cell r="E4962" t="str">
            <v>DESPACHO</v>
          </cell>
          <cell r="F4962" t="str">
            <v>DERIVADO PICK UP</v>
          </cell>
          <cell r="G4962" t="str">
            <v>031080002477612</v>
          </cell>
          <cell r="H4962">
            <v>44914</v>
          </cell>
          <cell r="I4962" t="str">
            <v>ENTREGADO</v>
          </cell>
          <cell r="J4962">
            <v>44916</v>
          </cell>
          <cell r="K4962" t="str">
            <v>MANUELA JACINTA ITURRALDE MORA_MANUELA JACINTA ITURRALDE MORA</v>
          </cell>
          <cell r="L4962" t="str">
            <v>PICHINCHA RETIRO AGENCIA TRAMACO EL JARDIN ELOY ALFARO Y MARIANA DE JESUS JUNTO A FORMAS iNTIMAS RETIRO AGENCIA TRAMACO EL JARDIN</v>
          </cell>
          <cell r="M4962" t="str">
            <v>1205833773001</v>
          </cell>
          <cell r="N4962" t="str">
            <v>0985273605</v>
          </cell>
          <cell r="O4962" t="str">
            <v/>
          </cell>
          <cell r="P4962" t="str">
            <v>QUITO</v>
          </cell>
          <cell r="Q4962" t="str">
            <v>QUITO</v>
          </cell>
          <cell r="R4962" t="str">
            <v>PICHINCHA</v>
          </cell>
          <cell r="T4962" t="str">
            <v>TRAMACO</v>
          </cell>
          <cell r="U4962" t="str">
            <v>FLEXNETUIO_LOCAL</v>
          </cell>
          <cell r="V4962">
            <v>1</v>
          </cell>
          <cell r="W4962">
            <v>1</v>
          </cell>
          <cell r="X4962" t="str">
            <v>FLEXNET ECUADOR - MDELIVERY</v>
          </cell>
          <cell r="Y4962" t="str">
            <v>CALLE 28 DE JUNIO S/N Y GARCIA MORENO ENTRADA LLANO GRANDE</v>
          </cell>
        </row>
        <row r="4963">
          <cell r="A4963" t="str">
            <v>2477613</v>
          </cell>
          <cell r="B4963">
            <v>482242</v>
          </cell>
          <cell r="C4963" t="str">
            <v>2477613</v>
          </cell>
          <cell r="D4963" t="str">
            <v>MDELIVERY</v>
          </cell>
          <cell r="E4963" t="str">
            <v>DESPACHO</v>
          </cell>
          <cell r="F4963" t="str">
            <v>NORMAL</v>
          </cell>
          <cell r="G4963" t="str">
            <v>FT76018</v>
          </cell>
          <cell r="H4963">
            <v>44914</v>
          </cell>
          <cell r="I4963" t="str">
            <v>ENTREGADO</v>
          </cell>
          <cell r="J4963">
            <v>44915</v>
          </cell>
          <cell r="K4963" t="str">
            <v>JUDIMER MARIA FIGUERA CARABALLO_JUDIMER MARIA FIGUERA CARABALLO</v>
          </cell>
          <cell r="L4963" t="str">
            <v>PICHINCHA PARROQUIA LA MAGDALENA SECTOR VILLAFLORA CALLE FRANCISCO LONDONO 0E1 240 Y PEDRO DE ALFARO REF DIAGONAL A LA ESCUELA CERRA HERMOSO CASA DE COLOR VERDE DE 3 PISOS</v>
          </cell>
          <cell r="M4963" t="str">
            <v>1758766115001</v>
          </cell>
          <cell r="N4963" t="str">
            <v>0960403815</v>
          </cell>
          <cell r="O4963" t="str">
            <v/>
          </cell>
          <cell r="P4963" t="str">
            <v>QUITO</v>
          </cell>
          <cell r="Q4963" t="str">
            <v>QUITO</v>
          </cell>
          <cell r="R4963" t="str">
            <v>PICHINCHA</v>
          </cell>
          <cell r="T4963" t="str">
            <v>FLEXTRANS UIO</v>
          </cell>
          <cell r="U4963" t="str">
            <v>FLEXNETUIO_LOCAL</v>
          </cell>
          <cell r="V4963">
            <v>1</v>
          </cell>
          <cell r="W4963">
            <v>1</v>
          </cell>
          <cell r="X4963" t="str">
            <v>FLEXNET ECUADOR - MDELIVERY</v>
          </cell>
          <cell r="Y4963" t="str">
            <v>CALLE 28 DE JUNIO S/N Y GARCIA MORENO ENTRADA LLANO GRANDE</v>
          </cell>
        </row>
        <row r="4964">
          <cell r="A4964" t="str">
            <v>2477614</v>
          </cell>
          <cell r="B4964">
            <v>482243</v>
          </cell>
          <cell r="C4964" t="str">
            <v>2477614</v>
          </cell>
          <cell r="D4964" t="str">
            <v>MDELIVERY</v>
          </cell>
          <cell r="E4964" t="str">
            <v>DESPACHO</v>
          </cell>
          <cell r="F4964" t="str">
            <v>NORMAL</v>
          </cell>
          <cell r="G4964" t="str">
            <v>031080002477614</v>
          </cell>
          <cell r="H4964">
            <v>44914</v>
          </cell>
          <cell r="I4964" t="str">
            <v>ENTREGADO</v>
          </cell>
          <cell r="J4964">
            <v>44923</v>
          </cell>
          <cell r="K4964" t="str">
            <v>JORGE TEODORO ACOSTA MENDEZ JUANA FERNANDA MONTIEL VILLAMAR C I NUMERO DE CONTACTO 0994089165 CI 0921440483_JORGE TEODORO ACOSTA MENDEZ</v>
          </cell>
          <cell r="L4964" t="str">
            <v>GUAYAS SECTOR DEL MONDATO CALLE SUCRE Y H CASA DE 2 PISOS COLOR CELESTE CERCANO A UNA PARED QUE DICE “LUIS LEoN CON LETRAS ROJAS A MANO DERECHA 2DA CASA A LA DERECHA COMUNICARSE CON EL SR ANTES DE ACE</v>
          </cell>
          <cell r="M4964" t="str">
            <v>0923420467001</v>
          </cell>
          <cell r="N4964" t="str">
            <v>0984027546</v>
          </cell>
          <cell r="O4964" t="str">
            <v/>
          </cell>
          <cell r="P4964" t="str">
            <v>COLIMES</v>
          </cell>
          <cell r="Q4964" t="str">
            <v>COLIMES</v>
          </cell>
          <cell r="R4964" t="str">
            <v>GUAYAS</v>
          </cell>
          <cell r="T4964" t="str">
            <v>TRAMACO</v>
          </cell>
          <cell r="U4964" t="str">
            <v>FLEXNETUIO_PROVINCIA</v>
          </cell>
          <cell r="V4964">
            <v>1</v>
          </cell>
          <cell r="W4964">
            <v>1</v>
          </cell>
          <cell r="X4964" t="str">
            <v>FLEXNET ECUADOR - MDELIVERY</v>
          </cell>
          <cell r="Y4964" t="str">
            <v>CALLE 28 DE JUNIO S/N Y GARCIA MORENO ENTRADA LLANO GRANDE</v>
          </cell>
        </row>
        <row r="4965">
          <cell r="A4965" t="str">
            <v>2477615</v>
          </cell>
          <cell r="B4965">
            <v>482244</v>
          </cell>
          <cell r="C4965" t="str">
            <v>2477615</v>
          </cell>
          <cell r="D4965" t="str">
            <v>MDELIVERY</v>
          </cell>
          <cell r="E4965" t="str">
            <v>DESPACHO</v>
          </cell>
          <cell r="F4965" t="str">
            <v>NORMAL</v>
          </cell>
          <cell r="G4965" t="str">
            <v>031080002477615</v>
          </cell>
          <cell r="H4965">
            <v>44914</v>
          </cell>
          <cell r="I4965" t="str">
            <v>ENTREGADO</v>
          </cell>
          <cell r="J4965">
            <v>44917</v>
          </cell>
          <cell r="K4965" t="str">
            <v>PABLO MAURICIO ARCENTALES TOGRA_PABLO MAURICIO ARCENTALES TOGRA</v>
          </cell>
          <cell r="L4965" t="str">
            <v xml:space="preserve"> AZUAY EL CALVARIO SIMON BOLIVAR Y 101 AV INTEROCEANICA CASA DE DOS PISOS CELESTE CON CREMA AL FRENTE DE LA UNIDAD EDUCATIVA 26 DE FEBRERO </v>
          </cell>
          <cell r="M4965" t="str">
            <v>0104945878001</v>
          </cell>
          <cell r="N4965" t="str">
            <v>0984865388</v>
          </cell>
          <cell r="O4965" t="str">
            <v/>
          </cell>
          <cell r="P4965" t="str">
            <v>PAUTE</v>
          </cell>
          <cell r="Q4965" t="str">
            <v>PAUTE</v>
          </cell>
          <cell r="R4965" t="str">
            <v>AZUAY</v>
          </cell>
          <cell r="T4965" t="str">
            <v>TRAMACO</v>
          </cell>
          <cell r="U4965" t="str">
            <v>FLEXNETUIO_PROVINCIA</v>
          </cell>
          <cell r="V4965">
            <v>1</v>
          </cell>
          <cell r="W4965">
            <v>1</v>
          </cell>
          <cell r="X4965" t="str">
            <v>FLEXNET ECUADOR - MDELIVERY</v>
          </cell>
          <cell r="Y4965" t="str">
            <v>CALLE 28 DE JUNIO S/N Y GARCIA MORENO ENTRADA LLANO GRANDE</v>
          </cell>
        </row>
        <row r="4966">
          <cell r="A4966" t="str">
            <v>2477616</v>
          </cell>
          <cell r="B4966">
            <v>482245</v>
          </cell>
          <cell r="C4966" t="str">
            <v>2477616</v>
          </cell>
          <cell r="D4966" t="str">
            <v>MDELIVERY</v>
          </cell>
          <cell r="E4966" t="str">
            <v>DESPACHO</v>
          </cell>
          <cell r="F4966" t="str">
            <v>NORMAL</v>
          </cell>
          <cell r="G4966" t="str">
            <v>031080002477616</v>
          </cell>
          <cell r="H4966">
            <v>44914</v>
          </cell>
          <cell r="I4966" t="str">
            <v>ENTREGADO</v>
          </cell>
          <cell r="J4966">
            <v>44915</v>
          </cell>
          <cell r="K4966" t="str">
            <v>JOSE ALEXANDER ZAMBRANO CALDERON KAREN CECIBEL CALDERoN ACOSTA C I 1309047502 NUMERO DE CONTACTO 0963840600_JOSE ALEXANDER ZAMBRANO CALDERON</v>
          </cell>
          <cell r="L4966" t="str">
            <v>SANTO DOMINGO DE LOS TSaCHILAS CALLE JAIME ANDRADE MARiN Y PASAJE RAFAEL TROYA ROSALES 3RA ETAPA CASA DE 2 PISOS CON CERaMICA COLOR CELESTE Y CON TERRAZA ANTES DE LLEGAR A JUAN 23 Y A UNA CUADRA ANTES</v>
          </cell>
          <cell r="M4966" t="str">
            <v>1316202264001</v>
          </cell>
          <cell r="N4966" t="str">
            <v>0963840600</v>
          </cell>
          <cell r="O4966" t="str">
            <v/>
          </cell>
          <cell r="P4966" t="str">
            <v>SANTO DOMINGO</v>
          </cell>
          <cell r="Q4966" t="str">
            <v>SANTO DOMINGO</v>
          </cell>
          <cell r="R4966" t="str">
            <v>SANTO DOMINGO DE LOS TSACHILAS</v>
          </cell>
          <cell r="T4966" t="str">
            <v>TRAMACO</v>
          </cell>
          <cell r="U4966" t="str">
            <v>FLEXNETUIO_PROVINCIA</v>
          </cell>
          <cell r="V4966">
            <v>1</v>
          </cell>
          <cell r="W4966">
            <v>1</v>
          </cell>
          <cell r="X4966" t="str">
            <v>FLEXNET ECUADOR - MDELIVERY</v>
          </cell>
          <cell r="Y4966" t="str">
            <v>CALLE 28 DE JUNIO S/N Y GARCIA MORENO ENTRADA LLANO GRANDE</v>
          </cell>
        </row>
        <row r="4967">
          <cell r="A4967" t="str">
            <v>2477617</v>
          </cell>
          <cell r="B4967">
            <v>482246</v>
          </cell>
          <cell r="C4967" t="str">
            <v>2477617</v>
          </cell>
          <cell r="D4967" t="str">
            <v>MDELIVERY</v>
          </cell>
          <cell r="E4967" t="str">
            <v>DESPACHO</v>
          </cell>
          <cell r="F4967" t="str">
            <v>NORMAL</v>
          </cell>
          <cell r="G4967" t="str">
            <v>031080002477617</v>
          </cell>
          <cell r="H4967">
            <v>44914</v>
          </cell>
          <cell r="I4967" t="str">
            <v>ENTREGADO</v>
          </cell>
          <cell r="J4967">
            <v>44915</v>
          </cell>
          <cell r="K4967" t="str">
            <v>JESSICA MARIA VILLAMAR ESPIN_JESSICA MARIA VILLAMAR ESPIN</v>
          </cell>
          <cell r="L4967" t="str">
            <v>SANTO DOMINGO PARROQUIA BOMBOLI COOP JUAN EULOGIO AV PRINCIPAL CASA DE 1 PISO COLOR VERDE FRENTE PARADA DE TAXIS EL EJECUTIVO ESQUINA</v>
          </cell>
          <cell r="M4967" t="str">
            <v>1715874713001</v>
          </cell>
          <cell r="N4967" t="str">
            <v>0961164450</v>
          </cell>
          <cell r="O4967" t="str">
            <v/>
          </cell>
          <cell r="P4967" t="str">
            <v>SANTO DOMINGO</v>
          </cell>
          <cell r="Q4967" t="str">
            <v>SANTO DOMINGO</v>
          </cell>
          <cell r="R4967" t="str">
            <v>SANTO DOMINGO DE LOS TSACHILAS</v>
          </cell>
          <cell r="T4967" t="str">
            <v>TRAMACO</v>
          </cell>
          <cell r="U4967" t="str">
            <v>FLEXNETUIO_PROVINCIA</v>
          </cell>
          <cell r="V4967">
            <v>1</v>
          </cell>
          <cell r="W4967">
            <v>1</v>
          </cell>
          <cell r="X4967" t="str">
            <v>FLEXNET ECUADOR - MDELIVERY</v>
          </cell>
          <cell r="Y4967" t="str">
            <v>CALLE 28 DE JUNIO S/N Y GARCIA MORENO ENTRADA LLANO GRANDE</v>
          </cell>
        </row>
        <row r="4968">
          <cell r="A4968" t="str">
            <v>2477618</v>
          </cell>
          <cell r="B4968">
            <v>482247</v>
          </cell>
          <cell r="C4968" t="str">
            <v>2477618</v>
          </cell>
          <cell r="D4968" t="str">
            <v>MDELIVERY</v>
          </cell>
          <cell r="E4968" t="str">
            <v>DESPACHO</v>
          </cell>
          <cell r="F4968" t="str">
            <v>NORMAL</v>
          </cell>
          <cell r="G4968" t="str">
            <v>031080002477618</v>
          </cell>
          <cell r="H4968">
            <v>44914</v>
          </cell>
          <cell r="I4968" t="str">
            <v>ENTREGADO</v>
          </cell>
          <cell r="J4968">
            <v>44916</v>
          </cell>
          <cell r="K4968" t="str">
            <v>JONATHAN FRANCISCO CONTRERAS MURILLO_JONATHAN FRANCISCO CONTRERAS MURILLO</v>
          </cell>
          <cell r="L4968" t="str">
            <v xml:space="preserve"> Pdte Aurelio mosquera narvez 308 Milagro al frente del comedor lamparilla alado del taller de audio de carro ANDROID CAR VC65 CM9 Milagro </v>
          </cell>
          <cell r="M4968" t="str">
            <v>0926612037001</v>
          </cell>
          <cell r="N4968" t="str">
            <v>0960873113</v>
          </cell>
          <cell r="O4968" t="str">
            <v/>
          </cell>
          <cell r="P4968" t="str">
            <v>MILAGRO</v>
          </cell>
          <cell r="Q4968" t="str">
            <v>MILAGRO</v>
          </cell>
          <cell r="R4968" t="str">
            <v>GUAYAS</v>
          </cell>
          <cell r="T4968" t="str">
            <v>TRAMACO</v>
          </cell>
          <cell r="U4968" t="str">
            <v>FLEXNETUIO_PROVINCIA</v>
          </cell>
          <cell r="V4968">
            <v>1</v>
          </cell>
          <cell r="W4968">
            <v>1</v>
          </cell>
          <cell r="X4968" t="str">
            <v>FLEXNET ECUADOR - MDELIVERY</v>
          </cell>
          <cell r="Y4968" t="str">
            <v>CALLE 28 DE JUNIO S/N Y GARCIA MORENO ENTRADA LLANO GRANDE</v>
          </cell>
        </row>
        <row r="4969">
          <cell r="A4969" t="str">
            <v>2477566</v>
          </cell>
          <cell r="B4969">
            <v>482189</v>
          </cell>
          <cell r="C4969" t="str">
            <v>2477566</v>
          </cell>
          <cell r="D4969" t="str">
            <v>MDELIVERY</v>
          </cell>
          <cell r="E4969" t="str">
            <v>DESPACHO</v>
          </cell>
          <cell r="F4969" t="str">
            <v>EXPRESS</v>
          </cell>
          <cell r="G4969" t="str">
            <v>TS8021</v>
          </cell>
          <cell r="H4969">
            <v>44914</v>
          </cell>
          <cell r="I4969" t="str">
            <v>ENTREGADO</v>
          </cell>
          <cell r="J4969">
            <v>44914</v>
          </cell>
          <cell r="K4969" t="str">
            <v xml:space="preserve">TELLEZ PENA RICARDO ALFONSO O LAURA DANIELA ALONSO CARDENAS_GMEALLIANCE CIA LTDA </v>
          </cell>
          <cell r="L4969" t="str">
            <v>Quito San Salvador E7 80 La Pradera San Francisco 1</v>
          </cell>
          <cell r="M4969" t="str">
            <v>1793139299001</v>
          </cell>
          <cell r="N4969" t="str">
            <v>0960628075</v>
          </cell>
          <cell r="O4969" t="str">
            <v/>
          </cell>
          <cell r="P4969" t="str">
            <v>QUITO</v>
          </cell>
          <cell r="Q4969" t="str">
            <v>QUITO</v>
          </cell>
          <cell r="R4969" t="str">
            <v>PICHINCHA</v>
          </cell>
          <cell r="T4969" t="str">
            <v>TRANSERVISS</v>
          </cell>
          <cell r="U4969" t="str">
            <v>FLEXNETUIO_LOCAL</v>
          </cell>
          <cell r="V4969">
            <v>1</v>
          </cell>
          <cell r="W4969">
            <v>1</v>
          </cell>
          <cell r="X4969" t="str">
            <v>FLEXNET ECUADOR - MDELIVERY</v>
          </cell>
          <cell r="Y4969" t="str">
            <v>CALLE 28 DE JUNIO S/N Y GARCIA MORENO ENTRADA LLANO GRANDE</v>
          </cell>
        </row>
        <row r="4970">
          <cell r="A4970" t="str">
            <v>2477569</v>
          </cell>
          <cell r="B4970">
            <v>482190</v>
          </cell>
          <cell r="C4970" t="str">
            <v>2477569</v>
          </cell>
          <cell r="D4970" t="str">
            <v>MDELIVERY</v>
          </cell>
          <cell r="E4970" t="str">
            <v>DESPACHO</v>
          </cell>
          <cell r="F4970" t="str">
            <v>EXPRESS</v>
          </cell>
          <cell r="G4970" t="str">
            <v>TS8017</v>
          </cell>
          <cell r="H4970">
            <v>44914</v>
          </cell>
          <cell r="I4970" t="str">
            <v>ENTREGADO</v>
          </cell>
          <cell r="J4970">
            <v>44917</v>
          </cell>
          <cell r="K4970" t="str">
            <v>CAMILA RUIZ_DAYANA ALEXANDRA BERRONES AGUIRRE</v>
          </cell>
          <cell r="L4970" t="str">
            <v>Av Mariscal Sucre y Moran Valverde entre Rio Suno S28 142 y Dionisio Mejia</v>
          </cell>
          <cell r="M4970" t="str">
            <v>1719385096001</v>
          </cell>
          <cell r="N4970" t="str">
            <v>0981285823</v>
          </cell>
          <cell r="O4970" t="str">
            <v/>
          </cell>
          <cell r="P4970" t="str">
            <v>QUITO</v>
          </cell>
          <cell r="Q4970" t="str">
            <v>QUITO</v>
          </cell>
          <cell r="R4970" t="str">
            <v>PICHINCHA</v>
          </cell>
          <cell r="T4970" t="str">
            <v>TRANSERVISS</v>
          </cell>
          <cell r="U4970" t="str">
            <v>FLEXNETUIO_LOCAL</v>
          </cell>
          <cell r="V4970">
            <v>1</v>
          </cell>
          <cell r="W4970">
            <v>1</v>
          </cell>
          <cell r="X4970" t="str">
            <v>FLEXNET ECUADOR - MDELIVERY</v>
          </cell>
          <cell r="Y4970" t="str">
            <v>CALLE 28 DE JUNIO S/N Y GARCIA MORENO ENTRADA LLANO GRANDE</v>
          </cell>
        </row>
        <row r="4971">
          <cell r="A4971" t="str">
            <v>2477580</v>
          </cell>
          <cell r="B4971">
            <v>482191</v>
          </cell>
          <cell r="C4971" t="str">
            <v>2477580</v>
          </cell>
          <cell r="D4971" t="str">
            <v>MDELIVERY</v>
          </cell>
          <cell r="E4971" t="str">
            <v>DESPACHO</v>
          </cell>
          <cell r="F4971" t="str">
            <v>EXPRESS</v>
          </cell>
          <cell r="G4971" t="str">
            <v>TS8018</v>
          </cell>
          <cell r="H4971">
            <v>44914</v>
          </cell>
          <cell r="I4971" t="str">
            <v>ENTREGADO</v>
          </cell>
          <cell r="J4971">
            <v>44914</v>
          </cell>
          <cell r="K4971" t="str">
            <v>CRISTINA PAVON_RAVELO MARQUEZ RAUL EDUARDO</v>
          </cell>
          <cell r="L4971" t="str">
            <v>TORIBIO MONTES Y DANIEL HIDALGO CASA N27 07</v>
          </cell>
          <cell r="M4971" t="str">
            <v>0151935939001</v>
          </cell>
          <cell r="N4971" t="str">
            <v>0984746868</v>
          </cell>
          <cell r="O4971" t="str">
            <v/>
          </cell>
          <cell r="P4971" t="str">
            <v>QUITO</v>
          </cell>
          <cell r="Q4971" t="str">
            <v>QUITO</v>
          </cell>
          <cell r="R4971" t="str">
            <v>PICHINCHA</v>
          </cell>
          <cell r="T4971" t="str">
            <v>TRANSERVISS</v>
          </cell>
          <cell r="U4971" t="str">
            <v>FLEXNETUIO_LOCAL</v>
          </cell>
          <cell r="V4971">
            <v>1</v>
          </cell>
          <cell r="W4971">
            <v>1</v>
          </cell>
          <cell r="X4971" t="str">
            <v>FLEXNET ECUADOR - MDELIVERY</v>
          </cell>
          <cell r="Y4971" t="str">
            <v>CALLE 28 DE JUNIO S/N Y GARCIA MORENO ENTRADA LLANO GRANDE</v>
          </cell>
        </row>
        <row r="4972">
          <cell r="A4972" t="str">
            <v>2477581</v>
          </cell>
          <cell r="B4972">
            <v>482192</v>
          </cell>
          <cell r="C4972" t="str">
            <v>2477581</v>
          </cell>
          <cell r="D4972" t="str">
            <v>MDELIVERY</v>
          </cell>
          <cell r="E4972" t="str">
            <v>DESPACHO</v>
          </cell>
          <cell r="F4972" t="str">
            <v>EXPRESS</v>
          </cell>
          <cell r="G4972" t="str">
            <v>TS8019</v>
          </cell>
          <cell r="H4972">
            <v>44914</v>
          </cell>
          <cell r="I4972" t="str">
            <v>ENTREGADO</v>
          </cell>
          <cell r="J4972">
            <v>44914</v>
          </cell>
          <cell r="K4972" t="str">
            <v>CRISTINA PAVON_CIFUENTES BARROS KEVIN HERMAN</v>
          </cell>
          <cell r="L4972" t="str">
            <v>TORIBIO MONTES Y DANIEL HIDALGO CASA N27 07</v>
          </cell>
          <cell r="M4972" t="str">
            <v>1723622575001</v>
          </cell>
          <cell r="N4972" t="str">
            <v>0984746868</v>
          </cell>
          <cell r="O4972" t="str">
            <v/>
          </cell>
          <cell r="P4972" t="str">
            <v>QUITO</v>
          </cell>
          <cell r="Q4972" t="str">
            <v>QUITO</v>
          </cell>
          <cell r="R4972" t="str">
            <v>PICHINCHA</v>
          </cell>
          <cell r="T4972" t="str">
            <v>TRANSERVISS</v>
          </cell>
          <cell r="U4972" t="str">
            <v>FLEXNETUIO_LOCAL</v>
          </cell>
          <cell r="V4972">
            <v>1</v>
          </cell>
          <cell r="W4972">
            <v>1</v>
          </cell>
          <cell r="X4972" t="str">
            <v>FLEXNET ECUADOR - MDELIVERY</v>
          </cell>
          <cell r="Y4972" t="str">
            <v>CALLE 28 DE JUNIO S/N Y GARCIA MORENO ENTRADA LLANO GRANDE</v>
          </cell>
        </row>
        <row r="4973">
          <cell r="A4973" t="str">
            <v>2477582</v>
          </cell>
          <cell r="B4973">
            <v>482193</v>
          </cell>
          <cell r="C4973" t="str">
            <v>2477582</v>
          </cell>
          <cell r="D4973" t="str">
            <v>MDELIVERY</v>
          </cell>
          <cell r="E4973" t="str">
            <v>DESPACHO</v>
          </cell>
          <cell r="F4973" t="str">
            <v>EXPRESS</v>
          </cell>
          <cell r="G4973" t="str">
            <v>TS8016</v>
          </cell>
          <cell r="H4973">
            <v>44914</v>
          </cell>
          <cell r="I4973" t="str">
            <v>ENTREGADO</v>
          </cell>
          <cell r="J4973">
            <v>44914</v>
          </cell>
          <cell r="K4973" t="str">
            <v>CRISTINA PAVON_MINA SANDOVAL JEAN CARLOS</v>
          </cell>
          <cell r="L4973" t="str">
            <v>TORIBIO MONTES Y DANIEL HIDALGO CASA N27 07</v>
          </cell>
          <cell r="M4973" t="str">
            <v>0922726567001</v>
          </cell>
          <cell r="N4973" t="str">
            <v>0984746868</v>
          </cell>
          <cell r="O4973" t="str">
            <v/>
          </cell>
          <cell r="P4973" t="str">
            <v>QUITO</v>
          </cell>
          <cell r="Q4973" t="str">
            <v>QUITO</v>
          </cell>
          <cell r="R4973" t="str">
            <v>PICHINCHA</v>
          </cell>
          <cell r="T4973" t="str">
            <v>TRANSERVISS</v>
          </cell>
          <cell r="U4973" t="str">
            <v>FLEXNETUIO_LOCAL</v>
          </cell>
          <cell r="V4973">
            <v>1</v>
          </cell>
          <cell r="W4973">
            <v>1</v>
          </cell>
          <cell r="X4973" t="str">
            <v>FLEXNET ECUADOR - MDELIVERY</v>
          </cell>
          <cell r="Y4973" t="str">
            <v>CALLE 28 DE JUNIO S/N Y GARCIA MORENO ENTRADA LLANO GRANDE</v>
          </cell>
        </row>
        <row r="4974">
          <cell r="A4974" t="str">
            <v>2477583</v>
          </cell>
          <cell r="B4974">
            <v>482194</v>
          </cell>
          <cell r="C4974" t="str">
            <v>2477583</v>
          </cell>
          <cell r="D4974" t="str">
            <v>MDELIVERY</v>
          </cell>
          <cell r="E4974" t="str">
            <v>DESPACHO</v>
          </cell>
          <cell r="F4974" t="str">
            <v>EXPRESS</v>
          </cell>
          <cell r="G4974" t="str">
            <v>EC6076</v>
          </cell>
          <cell r="H4974">
            <v>44914</v>
          </cell>
          <cell r="I4974" t="str">
            <v>ENTREGADO</v>
          </cell>
          <cell r="J4974">
            <v>44914</v>
          </cell>
          <cell r="K4974" t="str">
            <v xml:space="preserve">JUAN CARLOS GUAMAN_CASAMOTRIZ DEL ECUADOR ORLEJHA CIA LTDA </v>
          </cell>
          <cell r="L4974" t="str">
            <v>De las hortencias y 6 de diciembre Fente a servientrega en el local con el rotulo de Hyundai</v>
          </cell>
          <cell r="M4974" t="str">
            <v>1792516315001</v>
          </cell>
          <cell r="N4974" t="str">
            <v>0983001588</v>
          </cell>
          <cell r="O4974" t="str">
            <v/>
          </cell>
          <cell r="P4974" t="str">
            <v>QUITO</v>
          </cell>
          <cell r="Q4974" t="str">
            <v>QUITO</v>
          </cell>
          <cell r="R4974" t="str">
            <v>PICHINCHA</v>
          </cell>
          <cell r="T4974" t="str">
            <v>EXPRESSCON</v>
          </cell>
          <cell r="U4974" t="str">
            <v>FLEXNETUIO_LOCAL</v>
          </cell>
          <cell r="V4974">
            <v>1</v>
          </cell>
          <cell r="W4974">
            <v>1</v>
          </cell>
          <cell r="X4974" t="str">
            <v>FLEXNET ECUADOR - MDELIVERY</v>
          </cell>
          <cell r="Y4974" t="str">
            <v>CALLE 28 DE JUNIO S/N Y GARCIA MORENO ENTRADA LLANO GRANDE</v>
          </cell>
        </row>
        <row r="4975">
          <cell r="A4975" t="str">
            <v>2477586</v>
          </cell>
          <cell r="B4975">
            <v>482195</v>
          </cell>
          <cell r="C4975" t="str">
            <v>2477586</v>
          </cell>
          <cell r="D4975" t="str">
            <v>MDELIVERY</v>
          </cell>
          <cell r="E4975" t="str">
            <v>DESPACHO</v>
          </cell>
          <cell r="F4975" t="str">
            <v>EXPRESS</v>
          </cell>
          <cell r="G4975" t="str">
            <v>EC6074</v>
          </cell>
          <cell r="H4975">
            <v>44914</v>
          </cell>
          <cell r="I4975" t="str">
            <v>ENTREGADO</v>
          </cell>
          <cell r="J4975">
            <v>44915</v>
          </cell>
          <cell r="K4975" t="str">
            <v xml:space="preserve"> JORGE ANIBAL LUNA LUNA_ JORGE ANIBAL LUNA LUNA</v>
          </cell>
          <cell r="L4975" t="str">
            <v>VOZ ANDES N42 74 Y MARIANO ECHEVERRIA</v>
          </cell>
          <cell r="M4975" t="str">
            <v>1710363332001</v>
          </cell>
          <cell r="N4975" t="str">
            <v>0995508662</v>
          </cell>
          <cell r="O4975" t="str">
            <v/>
          </cell>
          <cell r="P4975" t="str">
            <v>QUITO</v>
          </cell>
          <cell r="Q4975" t="str">
            <v>QUITO</v>
          </cell>
          <cell r="R4975" t="str">
            <v>PICHINCHA</v>
          </cell>
          <cell r="T4975" t="str">
            <v>EXPRESSCON</v>
          </cell>
          <cell r="U4975" t="str">
            <v>FLEXNETUIO_LOCAL</v>
          </cell>
          <cell r="V4975">
            <v>1</v>
          </cell>
          <cell r="W4975">
            <v>1</v>
          </cell>
          <cell r="X4975" t="str">
            <v>FLEXNET ECUADOR - MDELIVERY</v>
          </cell>
          <cell r="Y4975" t="str">
            <v>CALLE 28 DE JUNIO S/N Y GARCIA MORENO ENTRADA LLANO GRANDE</v>
          </cell>
        </row>
        <row r="4976">
          <cell r="A4976" t="str">
            <v>2477589</v>
          </cell>
          <cell r="B4976">
            <v>482196</v>
          </cell>
          <cell r="C4976" t="str">
            <v>2477589</v>
          </cell>
          <cell r="D4976" t="str">
            <v>MDELIVERY</v>
          </cell>
          <cell r="E4976" t="str">
            <v>DESPACHO</v>
          </cell>
          <cell r="F4976" t="str">
            <v>EXPRESS</v>
          </cell>
          <cell r="G4976" t="str">
            <v>EC6075</v>
          </cell>
          <cell r="H4976">
            <v>44914</v>
          </cell>
          <cell r="I4976" t="str">
            <v>ENTREGADO</v>
          </cell>
          <cell r="J4976">
            <v>44914</v>
          </cell>
          <cell r="K4976" t="str">
            <v xml:space="preserve">Adriana Saltos_FABRICA DE CONFECCIONES FABICON CIA LTDA </v>
          </cell>
          <cell r="L4976" t="str">
            <v>AV ISIDRO AYORA N81 54 Y JUAN TIRADO</v>
          </cell>
          <cell r="M4976" t="str">
            <v>1790630501001</v>
          </cell>
          <cell r="N4976" t="str">
            <v>0984968858</v>
          </cell>
          <cell r="O4976" t="str">
            <v/>
          </cell>
          <cell r="P4976" t="str">
            <v>QUITO</v>
          </cell>
          <cell r="Q4976" t="str">
            <v>QUITO</v>
          </cell>
          <cell r="R4976" t="str">
            <v>PICHINCHA</v>
          </cell>
          <cell r="T4976" t="str">
            <v>EXPRESSCON</v>
          </cell>
          <cell r="U4976" t="str">
            <v>FLEXNETUIO_LOCAL</v>
          </cell>
          <cell r="V4976">
            <v>1</v>
          </cell>
          <cell r="W4976">
            <v>1</v>
          </cell>
          <cell r="X4976" t="str">
            <v>FLEXNET ECUADOR - MDELIVERY</v>
          </cell>
          <cell r="Y4976" t="str">
            <v>CALLE 28 DE JUNIO S/N Y GARCIA MORENO ENTRADA LLANO GRANDE</v>
          </cell>
        </row>
        <row r="4977">
          <cell r="A4977" t="str">
            <v>2477592</v>
          </cell>
          <cell r="B4977">
            <v>482197</v>
          </cell>
          <cell r="C4977" t="str">
            <v>2477592</v>
          </cell>
          <cell r="D4977" t="str">
            <v>MDELIVERY</v>
          </cell>
          <cell r="E4977" t="str">
            <v>DESPACHO</v>
          </cell>
          <cell r="F4977" t="str">
            <v>EXPRESS</v>
          </cell>
          <cell r="G4977" t="str">
            <v>EC6078</v>
          </cell>
          <cell r="H4977">
            <v>44914</v>
          </cell>
          <cell r="I4977" t="str">
            <v>ENTREGADO</v>
          </cell>
          <cell r="J4977">
            <v>44914</v>
          </cell>
          <cell r="K4977" t="str">
            <v>Patricia Luna_URBANO EXPRESS S A RAPIEXX</v>
          </cell>
          <cell r="L4977" t="str">
            <v>De Las Azucenas N44 131 y de Los Granados</v>
          </cell>
          <cell r="M4977" t="str">
            <v>1791312813001</v>
          </cell>
          <cell r="N4977" t="str">
            <v>0992526528</v>
          </cell>
          <cell r="O4977" t="str">
            <v/>
          </cell>
          <cell r="P4977" t="str">
            <v>QUITO</v>
          </cell>
          <cell r="Q4977" t="str">
            <v>QUITO</v>
          </cell>
          <cell r="R4977" t="str">
            <v>PICHINCHA</v>
          </cell>
          <cell r="T4977" t="str">
            <v>EXPRESSCON</v>
          </cell>
          <cell r="U4977" t="str">
            <v>FLEXNETUIO_LOCAL</v>
          </cell>
          <cell r="V4977">
            <v>1</v>
          </cell>
          <cell r="W4977">
            <v>1</v>
          </cell>
          <cell r="X4977" t="str">
            <v>FLEXNET ECUADOR - MDELIVERY</v>
          </cell>
          <cell r="Y4977" t="str">
            <v>CALLE 28 DE JUNIO S/N Y GARCIA MORENO ENTRADA LLANO GRANDE</v>
          </cell>
        </row>
        <row r="4978">
          <cell r="A4978" t="str">
            <v>2477595</v>
          </cell>
          <cell r="B4978">
            <v>482198</v>
          </cell>
          <cell r="C4978" t="str">
            <v>2477595</v>
          </cell>
          <cell r="D4978" t="str">
            <v>MDELIVERY</v>
          </cell>
          <cell r="E4978" t="str">
            <v>DESPACHO</v>
          </cell>
          <cell r="F4978" t="str">
            <v>EXPRESS</v>
          </cell>
          <cell r="G4978" t="str">
            <v>TS8022</v>
          </cell>
          <cell r="H4978">
            <v>44914</v>
          </cell>
          <cell r="I4978" t="str">
            <v>ENTREGADO</v>
          </cell>
          <cell r="J4978">
            <v>44914</v>
          </cell>
          <cell r="K4978" t="str">
            <v>DIEGO VITERI ARACELY TUZ_VITERI SALVADOR DIEGO FERNANDO</v>
          </cell>
          <cell r="L4978" t="str">
            <v>La NiNa E8 52 y Yanez Pinzon oficina 403 Edificio Roya Bussines</v>
          </cell>
          <cell r="M4978" t="str">
            <v>1792580455001</v>
          </cell>
          <cell r="N4978" t="str">
            <v>0988366851/0959235021</v>
          </cell>
          <cell r="O4978" t="str">
            <v/>
          </cell>
          <cell r="P4978" t="str">
            <v>QUITO</v>
          </cell>
          <cell r="Q4978" t="str">
            <v>QUITO</v>
          </cell>
          <cell r="R4978" t="str">
            <v>PICHINCHA</v>
          </cell>
          <cell r="T4978" t="str">
            <v>TRANSERVISS</v>
          </cell>
          <cell r="U4978" t="str">
            <v>FLEXNETUIO_LOCAL</v>
          </cell>
          <cell r="V4978">
            <v>1</v>
          </cell>
          <cell r="W4978">
            <v>1</v>
          </cell>
          <cell r="X4978" t="str">
            <v>FLEXNET ECUADOR - MDELIVERY</v>
          </cell>
          <cell r="Y4978" t="str">
            <v>CALLE 28 DE JUNIO S/N Y GARCIA MORENO ENTRADA LLANO GRANDE</v>
          </cell>
        </row>
        <row r="4979">
          <cell r="A4979" t="str">
            <v>2477598</v>
          </cell>
          <cell r="B4979">
            <v>482199</v>
          </cell>
          <cell r="C4979" t="str">
            <v>2477598</v>
          </cell>
          <cell r="D4979" t="str">
            <v>MDELIVERY</v>
          </cell>
          <cell r="E4979" t="str">
            <v>DESPACHO</v>
          </cell>
          <cell r="F4979" t="str">
            <v>EXPRESS</v>
          </cell>
          <cell r="G4979" t="str">
            <v>TS8024</v>
          </cell>
          <cell r="H4979">
            <v>44914</v>
          </cell>
          <cell r="I4979" t="str">
            <v>ENTREGADO</v>
          </cell>
          <cell r="J4979">
            <v>44914</v>
          </cell>
          <cell r="K4979" t="str">
            <v>SOTO MOLINA ROCIO DEL JESUS O ALEJANDRA MAILA_SOTO MOLINA ROCIO DEL JESUS</v>
          </cell>
          <cell r="L4979" t="str">
            <v>PICHINCHA QUITO INAQUITO PEDRO PONCE CARRASCO E8 06 Y AV DIEGO DE ALMAGRO EDIFICIO DIEGO DE ALMAGRO PLAZA QUINTO PISO OFICINA 501 C I C</v>
          </cell>
          <cell r="M4979" t="str">
            <v>1712332491001</v>
          </cell>
          <cell r="N4979" t="str">
            <v>0992809208</v>
          </cell>
          <cell r="O4979" t="str">
            <v/>
          </cell>
          <cell r="P4979" t="str">
            <v>QUITO</v>
          </cell>
          <cell r="Q4979" t="str">
            <v>QUITO</v>
          </cell>
          <cell r="R4979" t="str">
            <v>PICHINCHA</v>
          </cell>
          <cell r="T4979" t="str">
            <v>TRANSERVISS</v>
          </cell>
          <cell r="U4979" t="str">
            <v>FLEXNETUIO_LOCAL</v>
          </cell>
          <cell r="V4979">
            <v>1</v>
          </cell>
          <cell r="W4979">
            <v>1</v>
          </cell>
          <cell r="X4979" t="str">
            <v>FLEXNET ECUADOR - MDELIVERY</v>
          </cell>
          <cell r="Y4979" t="str">
            <v>CALLE 28 DE JUNIO S/N Y GARCIA MORENO ENTRADA LLANO GRANDE</v>
          </cell>
        </row>
        <row r="4980">
          <cell r="A4980" t="str">
            <v>2477599</v>
          </cell>
          <cell r="B4980">
            <v>482200</v>
          </cell>
          <cell r="C4980" t="str">
            <v>2477599</v>
          </cell>
          <cell r="D4980" t="str">
            <v>MDELIVERY</v>
          </cell>
          <cell r="E4980" t="str">
            <v>DESPACHO</v>
          </cell>
          <cell r="F4980" t="str">
            <v>EXPRESS</v>
          </cell>
          <cell r="G4980" t="str">
            <v>EC6077</v>
          </cell>
          <cell r="H4980">
            <v>44914</v>
          </cell>
          <cell r="I4980" t="str">
            <v>ENTREGADO</v>
          </cell>
          <cell r="J4980">
            <v>44914</v>
          </cell>
          <cell r="K4980" t="str">
            <v>CLEMENTE GUILLERMO YAGUARAN CONTRERAS_CLEMENTE GUILLERMO YAGUARAN CONTRERAS</v>
          </cell>
          <cell r="L4980" t="str">
            <v>SHYRIS Y GASPAR DE VILLAROEL E9 124 PUERTA NEGRA JUSTO AL LADO DE TIENDA DE CORTINAS</v>
          </cell>
          <cell r="M4980" t="str">
            <v>1761115334001</v>
          </cell>
          <cell r="N4980" t="str">
            <v>0964115949</v>
          </cell>
          <cell r="O4980" t="str">
            <v/>
          </cell>
          <cell r="P4980" t="str">
            <v>QUITO</v>
          </cell>
          <cell r="Q4980" t="str">
            <v>QUITO</v>
          </cell>
          <cell r="R4980" t="str">
            <v>PICHINCHA</v>
          </cell>
          <cell r="T4980" t="str">
            <v>EXPRESSCON</v>
          </cell>
          <cell r="U4980" t="str">
            <v>FLEXNETUIO_LOCAL</v>
          </cell>
          <cell r="V4980">
            <v>1</v>
          </cell>
          <cell r="W4980">
            <v>1</v>
          </cell>
          <cell r="X4980" t="str">
            <v>FLEXNET ECUADOR - MDELIVERY</v>
          </cell>
          <cell r="Y4980" t="str">
            <v>CALLE 28 DE JUNIO S/N Y GARCIA MORENO ENTRADA LLANO GRANDE</v>
          </cell>
        </row>
        <row r="4981">
          <cell r="A4981" t="str">
            <v>2477600</v>
          </cell>
          <cell r="B4981">
            <v>482201</v>
          </cell>
          <cell r="C4981" t="str">
            <v>2477600</v>
          </cell>
          <cell r="D4981" t="str">
            <v>MDELIVERY</v>
          </cell>
          <cell r="E4981" t="str">
            <v>DESPACHO</v>
          </cell>
          <cell r="F4981" t="str">
            <v>EXPRESS</v>
          </cell>
          <cell r="G4981" t="str">
            <v>TS8023</v>
          </cell>
          <cell r="H4981">
            <v>44914</v>
          </cell>
          <cell r="I4981" t="str">
            <v>ENTREGADO</v>
          </cell>
          <cell r="J4981">
            <v>44914</v>
          </cell>
          <cell r="K4981" t="str">
            <v xml:space="preserve">JUAN MOROCHO_ACRSELER SERVICIOS CIA LTDA </v>
          </cell>
          <cell r="L4981" t="str">
            <v>AV 6 DE DICIEMBRE Y MANUEL M SANCHEZ EDIFICIO CHAVEZ ESPINOZA 5TO PISO OFICINA 5B</v>
          </cell>
          <cell r="M4981" t="str">
            <v>1792777046001</v>
          </cell>
          <cell r="N4981" t="str">
            <v>0999698059</v>
          </cell>
          <cell r="O4981" t="str">
            <v/>
          </cell>
          <cell r="P4981" t="str">
            <v>QUITO</v>
          </cell>
          <cell r="Q4981" t="str">
            <v>QUITO</v>
          </cell>
          <cell r="R4981" t="str">
            <v>PICHINCHA</v>
          </cell>
          <cell r="T4981" t="str">
            <v>TRANSERVISS</v>
          </cell>
          <cell r="U4981" t="str">
            <v>FLEXNETUIO_LOCAL</v>
          </cell>
          <cell r="V4981">
            <v>1</v>
          </cell>
          <cell r="W4981">
            <v>1</v>
          </cell>
          <cell r="X4981" t="str">
            <v>FLEXNET ECUADOR - MDELIVERY</v>
          </cell>
          <cell r="Y4981" t="str">
            <v>CALLE 28 DE JUNIO S/N Y GARCIA MORENO ENTRADA LLANO GRANDE</v>
          </cell>
        </row>
        <row r="4982">
          <cell r="A4982" t="str">
            <v>2477606</v>
          </cell>
          <cell r="B4982">
            <v>482202</v>
          </cell>
          <cell r="C4982" t="str">
            <v>2477606</v>
          </cell>
          <cell r="D4982" t="str">
            <v>MDELIVERY</v>
          </cell>
          <cell r="E4982" t="str">
            <v>DESPACHO</v>
          </cell>
          <cell r="F4982" t="str">
            <v>EXPRESS</v>
          </cell>
          <cell r="G4982" t="str">
            <v>TS8026</v>
          </cell>
          <cell r="H4982">
            <v>44914</v>
          </cell>
          <cell r="I4982" t="str">
            <v>ENTREGADO</v>
          </cell>
          <cell r="J4982">
            <v>44914</v>
          </cell>
          <cell r="K4982" t="str">
            <v>MARIA PADILLA_CLUB DE LEONES QUITO CENTRAL</v>
          </cell>
          <cell r="L4982" t="str">
            <v>PICHINCHA QUITO INAQUITO AV NACIONES UNIDAS E2 49 Y INAQUITO</v>
          </cell>
          <cell r="M4982" t="str">
            <v>1791306473001</v>
          </cell>
          <cell r="N4982" t="str">
            <v>0969054768</v>
          </cell>
          <cell r="O4982" t="str">
            <v/>
          </cell>
          <cell r="P4982" t="str">
            <v>QUITO</v>
          </cell>
          <cell r="Q4982" t="str">
            <v>QUITO</v>
          </cell>
          <cell r="R4982" t="str">
            <v>PICHINCHA</v>
          </cell>
          <cell r="T4982" t="str">
            <v>TRANSERVISS</v>
          </cell>
          <cell r="U4982" t="str">
            <v>FLEXNETUIO_LOCAL</v>
          </cell>
          <cell r="V4982">
            <v>1</v>
          </cell>
          <cell r="W4982">
            <v>1</v>
          </cell>
          <cell r="X4982" t="str">
            <v>FLEXNET ECUADOR - MDELIVERY</v>
          </cell>
          <cell r="Y4982" t="str">
            <v>CALLE 28 DE JUNIO S/N Y GARCIA MORENO ENTRADA LLANO GRANDE</v>
          </cell>
        </row>
        <row r="4983">
          <cell r="A4983" t="str">
            <v>2477607</v>
          </cell>
          <cell r="B4983">
            <v>482203</v>
          </cell>
          <cell r="C4983" t="str">
            <v>2477607</v>
          </cell>
          <cell r="D4983" t="str">
            <v>MDELIVERY</v>
          </cell>
          <cell r="E4983" t="str">
            <v>DESPACHO</v>
          </cell>
          <cell r="F4983" t="str">
            <v>EXPRESS</v>
          </cell>
          <cell r="G4983" t="str">
            <v>TS8025</v>
          </cell>
          <cell r="H4983">
            <v>44914</v>
          </cell>
          <cell r="I4983" t="str">
            <v>ENTREGADO</v>
          </cell>
          <cell r="J4983">
            <v>44914</v>
          </cell>
          <cell r="K4983" t="str">
            <v xml:space="preserve">ALBUJA ANDRADE VERONICA ELIZABETH O SANDY PENUELA_ECUADOR CARGO SYSTEM SISTEMA INTERNACIONAL DE CARGA ECUACARGO S A </v>
          </cell>
          <cell r="L4983" t="str">
            <v>AVENIDA REPUBLICA DEL SALVADOR N136 Y NACIONES UNIDAS EDIFICIO MARQUIS PLAZA MEZANINE 201</v>
          </cell>
          <cell r="M4983" t="str">
            <v>1790985342001</v>
          </cell>
          <cell r="N4983" t="str">
            <v>0984642205/0992384631</v>
          </cell>
          <cell r="O4983" t="str">
            <v/>
          </cell>
          <cell r="P4983" t="str">
            <v>QUITO</v>
          </cell>
          <cell r="Q4983" t="str">
            <v>QUITO</v>
          </cell>
          <cell r="R4983" t="str">
            <v>PICHINCHA</v>
          </cell>
          <cell r="T4983" t="str">
            <v>TRANSERVISS</v>
          </cell>
          <cell r="U4983" t="str">
            <v>FLEXNETUIO_LOCAL</v>
          </cell>
          <cell r="V4983">
            <v>1</v>
          </cell>
          <cell r="W4983">
            <v>1</v>
          </cell>
          <cell r="X4983" t="str">
            <v>FLEXNET ECUADOR - MDELIVERY</v>
          </cell>
          <cell r="Y4983" t="str">
            <v>CALLE 28 DE JUNIO S/N Y GARCIA MORENO ENTRADA LLANO GRANDE</v>
          </cell>
        </row>
        <row r="4984">
          <cell r="A4984" t="str">
            <v>2477619</v>
          </cell>
          <cell r="B4984">
            <v>482204</v>
          </cell>
          <cell r="C4984" t="str">
            <v>2477619</v>
          </cell>
          <cell r="D4984" t="str">
            <v>MDELIVERY</v>
          </cell>
          <cell r="E4984" t="str">
            <v>DESPACHO</v>
          </cell>
          <cell r="F4984" t="str">
            <v>EXPRESS</v>
          </cell>
          <cell r="G4984" t="str">
            <v>TS8015</v>
          </cell>
          <cell r="H4984">
            <v>44914</v>
          </cell>
          <cell r="I4984" t="str">
            <v>ENTREGADO</v>
          </cell>
          <cell r="J4984">
            <v>44914</v>
          </cell>
          <cell r="K4984" t="str">
            <v>CRISTINA PAVON_BALSECA BETANCOURT DIEGO ANDRES</v>
          </cell>
          <cell r="L4984" t="str">
            <v>TORIBIO MONTES Y DANIEL HIDALGO CASA N27 07</v>
          </cell>
          <cell r="M4984" t="str">
            <v>1714744495001</v>
          </cell>
          <cell r="N4984" t="str">
            <v>0984746868</v>
          </cell>
          <cell r="O4984" t="str">
            <v/>
          </cell>
          <cell r="P4984" t="str">
            <v>QUITO</v>
          </cell>
          <cell r="Q4984" t="str">
            <v>QUITO</v>
          </cell>
          <cell r="R4984" t="str">
            <v>PICHINCHA</v>
          </cell>
          <cell r="T4984" t="str">
            <v>TRANSERVISS</v>
          </cell>
          <cell r="U4984" t="str">
            <v>FLEXNETUIO_LOCAL</v>
          </cell>
          <cell r="V4984">
            <v>1</v>
          </cell>
          <cell r="W4984">
            <v>1</v>
          </cell>
          <cell r="X4984" t="str">
            <v>FLEXNET ECUADOR - MDELIVERY</v>
          </cell>
          <cell r="Y4984" t="str">
            <v>CALLE 28 DE JUNIO S/N Y GARCIA MORENO ENTRADA LLANO GRANDE</v>
          </cell>
        </row>
        <row r="4985">
          <cell r="A4985" t="str">
            <v>2477620</v>
          </cell>
          <cell r="B4985">
            <v>482205</v>
          </cell>
          <cell r="C4985" t="str">
            <v>2477620</v>
          </cell>
          <cell r="D4985" t="str">
            <v>MDELIVERY</v>
          </cell>
          <cell r="E4985" t="str">
            <v>DESPACHO</v>
          </cell>
          <cell r="F4985" t="str">
            <v>EXPRESS</v>
          </cell>
          <cell r="G4985" t="str">
            <v>TS8020</v>
          </cell>
          <cell r="H4985">
            <v>44914</v>
          </cell>
          <cell r="I4985" t="str">
            <v>ENTREGADO</v>
          </cell>
          <cell r="J4985">
            <v>44914</v>
          </cell>
          <cell r="K4985" t="str">
            <v>CRISTINA PAVON_NELSON GUSTAVO EMILIO TAPIA LOMBEIDA</v>
          </cell>
          <cell r="L4985" t="str">
            <v>TORIBIO MONTES Y DANIEL HIDALGO CASA N27 07</v>
          </cell>
          <cell r="M4985" t="str">
            <v>0200026409001</v>
          </cell>
          <cell r="N4985" t="str">
            <v>0984746868</v>
          </cell>
          <cell r="O4985" t="str">
            <v/>
          </cell>
          <cell r="P4985" t="str">
            <v>QUITO</v>
          </cell>
          <cell r="Q4985" t="str">
            <v>QUITO</v>
          </cell>
          <cell r="R4985" t="str">
            <v>PICHINCHA</v>
          </cell>
          <cell r="T4985" t="str">
            <v>TRANSERVISS</v>
          </cell>
          <cell r="U4985" t="str">
            <v>FLEXNETUIO_LOCAL</v>
          </cell>
          <cell r="V4985">
            <v>1</v>
          </cell>
          <cell r="W4985">
            <v>1</v>
          </cell>
          <cell r="X4985" t="str">
            <v>FLEXNET ECUADOR - MDELIVERY</v>
          </cell>
          <cell r="Y4985" t="str">
            <v>CALLE 28 DE JUNIO S/N Y GARCIA MORENO ENTRADA LLANO GRANDE</v>
          </cell>
        </row>
        <row r="4986">
          <cell r="A4986" t="str">
            <v>2477559</v>
          </cell>
          <cell r="B4986">
            <v>482206</v>
          </cell>
          <cell r="C4986" t="str">
            <v>2477559</v>
          </cell>
          <cell r="D4986" t="str">
            <v>MDELIVERY</v>
          </cell>
          <cell r="E4986" t="str">
            <v>DESPACHO</v>
          </cell>
          <cell r="F4986" t="str">
            <v>NORMAL</v>
          </cell>
          <cell r="G4986" t="str">
            <v>TF89659</v>
          </cell>
          <cell r="H4986">
            <v>44914</v>
          </cell>
          <cell r="I4986" t="str">
            <v>ENTREGADO</v>
          </cell>
          <cell r="J4986">
            <v>44915</v>
          </cell>
          <cell r="K4986" t="str">
            <v>Alonso Montalvo_SUDAMERICANA DE SERVICIOS DE SEGURIDAD SUDASER CI</v>
          </cell>
          <cell r="L4986" t="str">
            <v xml:space="preserve">Gomez Rendon 1212 y Pedro Moncayo porton negro a lado de farmacia Sana Sana </v>
          </cell>
          <cell r="M4986" t="str">
            <v>0990774838001</v>
          </cell>
          <cell r="N4986" t="str">
            <v>0993721003</v>
          </cell>
          <cell r="O4986" t="str">
            <v/>
          </cell>
          <cell r="P4986" t="str">
            <v>GUAYAQUIL</v>
          </cell>
          <cell r="Q4986" t="str">
            <v>GUAYAQUIL</v>
          </cell>
          <cell r="R4986" t="str">
            <v>GUAYAS</v>
          </cell>
          <cell r="T4986" t="str">
            <v>FLEXTRANS</v>
          </cell>
          <cell r="U4986" t="str">
            <v>FLEXNETUIO_GYE</v>
          </cell>
          <cell r="V4986">
            <v>1</v>
          </cell>
          <cell r="W4986">
            <v>1</v>
          </cell>
          <cell r="X4986" t="str">
            <v>FLEXNET ECUADOR - MDELIVERY</v>
          </cell>
          <cell r="Y4986" t="str">
            <v>CALLE 28 DE JUNIO S/N Y GARCIA MORENO ENTRADA LLANO GRANDE</v>
          </cell>
        </row>
        <row r="4987">
          <cell r="A4987" t="str">
            <v>2477560</v>
          </cell>
          <cell r="B4987">
            <v>482207</v>
          </cell>
          <cell r="C4987" t="str">
            <v>2477560</v>
          </cell>
          <cell r="D4987" t="str">
            <v>MDELIVERY</v>
          </cell>
          <cell r="E4987" t="str">
            <v>DESPACHO</v>
          </cell>
          <cell r="F4987" t="str">
            <v>NORMAL</v>
          </cell>
          <cell r="G4987" t="str">
            <v>FT76016</v>
          </cell>
          <cell r="H4987">
            <v>44914</v>
          </cell>
          <cell r="I4987" t="str">
            <v>ENTREGADO</v>
          </cell>
          <cell r="J4987">
            <v>44916</v>
          </cell>
          <cell r="K4987" t="str">
            <v>MARIO ANDRES AGUILAR NUNEZ_MARIO ANDRES AGUILAR NUNEZ</v>
          </cell>
          <cell r="L4987" t="str">
            <v>CONOCOTO GALO ALMEIDA S17 04 Y MARQUESA DE SOLANDA URB LA MARQUESA CASA 9 FAMILIA AGUILAR CASA COLO BLANCO 3 PISOS</v>
          </cell>
          <cell r="M4987" t="str">
            <v>1715918627001</v>
          </cell>
          <cell r="N4987" t="str">
            <v>0997910732</v>
          </cell>
          <cell r="O4987" t="str">
            <v/>
          </cell>
          <cell r="P4987" t="str">
            <v>QUITO</v>
          </cell>
          <cell r="Q4987" t="str">
            <v>QUITO</v>
          </cell>
          <cell r="R4987" t="str">
            <v>PICHINCHA</v>
          </cell>
          <cell r="T4987" t="str">
            <v>FLEXTRANS UIO</v>
          </cell>
          <cell r="U4987" t="str">
            <v>FLEXNETUIO_LOCAL</v>
          </cell>
          <cell r="V4987">
            <v>1</v>
          </cell>
          <cell r="W4987">
            <v>1</v>
          </cell>
          <cell r="X4987" t="str">
            <v>FLEXNET ECUADOR - MDELIVERY</v>
          </cell>
          <cell r="Y4987" t="str">
            <v>CALLE 28 DE JUNIO S/N Y GARCIA MORENO ENTRADA LLANO GRANDE</v>
          </cell>
        </row>
        <row r="4988">
          <cell r="A4988" t="str">
            <v>2477561</v>
          </cell>
          <cell r="B4988">
            <v>482208</v>
          </cell>
          <cell r="C4988" t="str">
            <v>2477561</v>
          </cell>
          <cell r="D4988" t="str">
            <v>MDELIVERY</v>
          </cell>
          <cell r="E4988" t="str">
            <v>DESPACHO</v>
          </cell>
          <cell r="F4988" t="str">
            <v>NORMAL</v>
          </cell>
          <cell r="G4988" t="str">
            <v>031080002477561</v>
          </cell>
          <cell r="H4988">
            <v>44914</v>
          </cell>
          <cell r="I4988" t="str">
            <v>ENTREGADO</v>
          </cell>
          <cell r="J4988">
            <v>44915</v>
          </cell>
          <cell r="K4988" t="str">
            <v>RONNY STALIN ZAMBRANO GONZALEZ_RONNY STALIN ZAMBRANO GONZALEZ</v>
          </cell>
          <cell r="L4988" t="str">
            <v>Calles 10 de Agosto y 14 ava Norte en el UPC de policia</v>
          </cell>
          <cell r="M4988" t="str">
            <v>1207618834001</v>
          </cell>
          <cell r="N4988" t="str">
            <v>0961140377</v>
          </cell>
          <cell r="O4988" t="str">
            <v/>
          </cell>
          <cell r="P4988" t="str">
            <v>MACHALA</v>
          </cell>
          <cell r="Q4988" t="str">
            <v>MACHALA</v>
          </cell>
          <cell r="R4988" t="str">
            <v>EL ORO</v>
          </cell>
          <cell r="T4988" t="str">
            <v>TRAMACO</v>
          </cell>
          <cell r="U4988" t="str">
            <v>FLEXNETUIO_PROVINCIA</v>
          </cell>
          <cell r="V4988">
            <v>1</v>
          </cell>
          <cell r="W4988">
            <v>1</v>
          </cell>
          <cell r="X4988" t="str">
            <v>FLEXNET ECUADOR - MDELIVERY</v>
          </cell>
          <cell r="Y4988" t="str">
            <v>CALLE 28 DE JUNIO S/N Y GARCIA MORENO ENTRADA LLANO GRANDE</v>
          </cell>
        </row>
        <row r="4989">
          <cell r="A4989" t="str">
            <v>2477562</v>
          </cell>
          <cell r="B4989">
            <v>482209</v>
          </cell>
          <cell r="C4989" t="str">
            <v>2477562</v>
          </cell>
          <cell r="D4989" t="str">
            <v>MDELIVERY</v>
          </cell>
          <cell r="E4989" t="str">
            <v>DESPACHO</v>
          </cell>
          <cell r="F4989" t="str">
            <v>NORMAL</v>
          </cell>
          <cell r="G4989" t="str">
            <v>FT76019</v>
          </cell>
          <cell r="H4989">
            <v>44914</v>
          </cell>
          <cell r="I4989" t="str">
            <v>ENTREGADO</v>
          </cell>
          <cell r="J4989">
            <v>44916</v>
          </cell>
          <cell r="K4989" t="str">
            <v xml:space="preserve">JOSSELYN RAMOS_CONFECCIONES RECREATIVAS FIBRAN CIA LTDA </v>
          </cell>
          <cell r="L4989" t="str">
            <v>calle E3 N68 177 y calle N69 barrio las Carretas confecciones fibran</v>
          </cell>
          <cell r="M4989" t="str">
            <v>1791302931001</v>
          </cell>
          <cell r="N4989" t="str">
            <v>0985408381</v>
          </cell>
          <cell r="O4989" t="str">
            <v/>
          </cell>
          <cell r="P4989" t="str">
            <v>QUITO</v>
          </cell>
          <cell r="Q4989" t="str">
            <v>QUITO</v>
          </cell>
          <cell r="R4989" t="str">
            <v>PICHINCHA</v>
          </cell>
          <cell r="T4989" t="str">
            <v>FLEXTRANS UIO</v>
          </cell>
          <cell r="U4989" t="str">
            <v>FLEXNETUIO_LOCAL</v>
          </cell>
          <cell r="V4989">
            <v>1</v>
          </cell>
          <cell r="W4989">
            <v>1</v>
          </cell>
          <cell r="X4989" t="str">
            <v>FLEXNET ECUADOR - MDELIVERY</v>
          </cell>
          <cell r="Y4989" t="str">
            <v>CALLE 28 DE JUNIO S/N Y GARCIA MORENO ENTRADA LLANO GRANDE</v>
          </cell>
        </row>
        <row r="4990">
          <cell r="A4990" t="str">
            <v>20003025799407</v>
          </cell>
          <cell r="B4990">
            <v>482153</v>
          </cell>
          <cell r="C4990" t="str">
            <v>20003025799407</v>
          </cell>
          <cell r="D4990" t="str">
            <v>CONECEL</v>
          </cell>
          <cell r="E4990" t="str">
            <v>DESPACHO</v>
          </cell>
          <cell r="F4990" t="str">
            <v>NORMAL</v>
          </cell>
          <cell r="G4990" t="str">
            <v>FT76000/TS8583</v>
          </cell>
          <cell r="H4990">
            <v>44914</v>
          </cell>
          <cell r="I4990" t="str">
            <v>DEVOLUCION_EN_PROCESO</v>
          </cell>
          <cell r="J4990">
            <v>44923</v>
          </cell>
          <cell r="K4990" t="str">
            <v xml:space="preserve">ANGEL JESUS SOSA CARRERA / </v>
          </cell>
          <cell r="L4990" t="str">
            <v>SELVA ALEGRE/AV JUAN SALINAS 957 Y NICOLAS PENA/CASA 3 DURAZNO ESQ/FTE EDF 3P BLANCO, QUITO</v>
          </cell>
          <cell r="M4990" t="str">
            <v>1702837467</v>
          </cell>
          <cell r="N4990" t="str">
            <v>964075094 /  964072677</v>
          </cell>
          <cell r="P4990" t="str">
            <v>QUITO</v>
          </cell>
          <cell r="Q4990" t="str">
            <v>QUITO</v>
          </cell>
          <cell r="R4990" t="str">
            <v>PICHINCHA</v>
          </cell>
          <cell r="T4990" t="str">
            <v>TRANSERVISS</v>
          </cell>
          <cell r="U4990" t="str">
            <v>FLEXNETUIO_LOCAL</v>
          </cell>
          <cell r="V4990">
            <v>1</v>
          </cell>
          <cell r="W4990">
            <v>1</v>
          </cell>
          <cell r="X4990" t="str">
            <v>FLEXNET</v>
          </cell>
          <cell r="Y4990" t="str">
            <v>FLEX NET CALLE 28 DE JUNIO S/N Y GARCIA MORENO ENTRADA LLANO GRANDE</v>
          </cell>
        </row>
        <row r="4991">
          <cell r="A4991" t="str">
            <v>20003025854148</v>
          </cell>
          <cell r="B4991">
            <v>482156</v>
          </cell>
          <cell r="C4991" t="str">
            <v>20003025854148</v>
          </cell>
          <cell r="D4991" t="str">
            <v>CONECEL</v>
          </cell>
          <cell r="E4991" t="str">
            <v>DESPACHO</v>
          </cell>
          <cell r="F4991" t="str">
            <v>NORMAL</v>
          </cell>
          <cell r="G4991" t="str">
            <v>FT75998</v>
          </cell>
          <cell r="H4991">
            <v>44914</v>
          </cell>
          <cell r="I4991" t="str">
            <v>INCIDENCIA</v>
          </cell>
          <cell r="J4991">
            <v>44923</v>
          </cell>
          <cell r="K4991" t="str">
            <v xml:space="preserve">OMAR EDUARDO NUNEZ LARA / </v>
          </cell>
          <cell r="L4991" t="str">
            <v>BARRIO MIRAVALLE 4 CALLE OSWALDO GUAYASAMIN EN LA EMPRESA RAMONA MOTORS LOCAL AZUL CON MALLAS NEGRAS, QUITO</v>
          </cell>
          <cell r="M4991" t="str">
            <v>1726290057</v>
          </cell>
          <cell r="N4991" t="str">
            <v xml:space="preserve">984212930 /  </v>
          </cell>
          <cell r="P4991" t="str">
            <v>QUITO</v>
          </cell>
          <cell r="Q4991" t="str">
            <v>QUITO</v>
          </cell>
          <cell r="R4991" t="str">
            <v>PICHINCHA</v>
          </cell>
          <cell r="T4991" t="str">
            <v>FLEXTRANS UIO</v>
          </cell>
          <cell r="U4991" t="str">
            <v>FLEXNETUIO_LOCAL</v>
          </cell>
          <cell r="V4991">
            <v>1</v>
          </cell>
          <cell r="W4991">
            <v>1</v>
          </cell>
          <cell r="X4991" t="str">
            <v>FLEXNET</v>
          </cell>
          <cell r="Y4991" t="str">
            <v>FLEX NET CALLE 28 DE JUNIO S/N Y GARCIA MORENO ENTRADA LLANO GRANDE</v>
          </cell>
        </row>
        <row r="4992">
          <cell r="A4992" t="str">
            <v>20003024057763</v>
          </cell>
          <cell r="B4992">
            <v>482157</v>
          </cell>
          <cell r="C4992" t="str">
            <v>20003024057763</v>
          </cell>
          <cell r="D4992" t="str">
            <v>CONECEL</v>
          </cell>
          <cell r="E4992" t="str">
            <v>DESPACHO</v>
          </cell>
          <cell r="F4992" t="str">
            <v>NORMAL</v>
          </cell>
          <cell r="G4992" t="str">
            <v>031002004116690.</v>
          </cell>
          <cell r="H4992">
            <v>44914</v>
          </cell>
          <cell r="I4992" t="str">
            <v>DEVOLUCION_EN_PROCESO</v>
          </cell>
          <cell r="J4992">
            <v>44922</v>
          </cell>
          <cell r="K4992" t="str">
            <v xml:space="preserve">KEVIN JAVIER QUINGA NACATA / </v>
          </cell>
          <cell r="L4992" t="str">
            <v>CALLE EDMUNDO CHIRIBOGA Y ROSAS/ENTREGAR EN EL CUARTEL DE BRIGADA DE CABALLERIA BLINDADA ANUNCIARSE EN GARITA, RIOBAMBA</v>
          </cell>
          <cell r="M4992" t="str">
            <v>1726910712</v>
          </cell>
          <cell r="N4992" t="str">
            <v xml:space="preserve">983944485 /  </v>
          </cell>
          <cell r="P4992" t="str">
            <v>RIOBAMBA</v>
          </cell>
          <cell r="Q4992" t="str">
            <v>RIOBAMBA</v>
          </cell>
          <cell r="R4992" t="str">
            <v>CHIMBORAZO</v>
          </cell>
          <cell r="T4992" t="str">
            <v>TRAMACO</v>
          </cell>
          <cell r="U4992" t="str">
            <v>FLEXNETUIO_PROVINCIA</v>
          </cell>
          <cell r="V4992">
            <v>1</v>
          </cell>
          <cell r="W4992">
            <v>1</v>
          </cell>
          <cell r="X4992" t="str">
            <v>FLEXNET</v>
          </cell>
          <cell r="Y4992" t="str">
            <v>FLEX NET CALLE 28 DE JUNIO S/N Y GARCIA MORENO ENTRADA LLANO GRANDE</v>
          </cell>
        </row>
        <row r="4993">
          <cell r="A4993" t="str">
            <v>20002977266736_1</v>
          </cell>
          <cell r="B4993">
            <v>482158</v>
          </cell>
          <cell r="C4993" t="str">
            <v>20002977266736_1</v>
          </cell>
          <cell r="D4993" t="str">
            <v>CONECEL</v>
          </cell>
          <cell r="E4993" t="str">
            <v>DESPACHO</v>
          </cell>
          <cell r="F4993" t="str">
            <v>NORMAL</v>
          </cell>
          <cell r="G4993" t="str">
            <v>031002004116691</v>
          </cell>
          <cell r="H4993">
            <v>44914</v>
          </cell>
          <cell r="I4993" t="str">
            <v>DEVOLUCION_EN_PROCESO</v>
          </cell>
          <cell r="J4993">
            <v>44922</v>
          </cell>
          <cell r="K4993" t="str">
            <v xml:space="preserve">JOHANNA MADELAINE ZAMBRANO BRAVO / </v>
          </cell>
          <cell r="L4993" t="str">
            <v>CDLA. LOS OLIVOS/AV DEL EJERCITO Y SANTA ANA EN CASA 1 PISO BLANCA Y PORTON NEGRO A UN METRO TIENDA PRECIO Y CALIDAD, PORTOVIEJO</v>
          </cell>
          <cell r="M4993" t="str">
            <v>1316761970</v>
          </cell>
          <cell r="N4993" t="str">
            <v xml:space="preserve">961859818 /  </v>
          </cell>
          <cell r="P4993" t="str">
            <v>PORTOVIEJO</v>
          </cell>
          <cell r="Q4993" t="str">
            <v>PORTOVIEJO</v>
          </cell>
          <cell r="R4993" t="str">
            <v>MANABI</v>
          </cell>
          <cell r="T4993" t="str">
            <v>TRAMACO</v>
          </cell>
          <cell r="U4993" t="str">
            <v>FLEXNETUIO_PROVINCIA</v>
          </cell>
          <cell r="V4993">
            <v>1</v>
          </cell>
          <cell r="W4993">
            <v>1</v>
          </cell>
          <cell r="X4993" t="str">
            <v>FLEXNET</v>
          </cell>
          <cell r="Y4993" t="str">
            <v>FLEX NET CALLE 28 DE JUNIO S/N Y GARCIA MORENO ENTRADA LLANO GRANDE</v>
          </cell>
        </row>
        <row r="4994">
          <cell r="A4994" t="str">
            <v>20003024056670</v>
          </cell>
          <cell r="B4994">
            <v>482164</v>
          </cell>
          <cell r="C4994" t="str">
            <v>20003024056670</v>
          </cell>
          <cell r="D4994" t="str">
            <v>CONECEL</v>
          </cell>
          <cell r="E4994" t="str">
            <v>DESPACHO</v>
          </cell>
          <cell r="F4994" t="str">
            <v>NORMAL</v>
          </cell>
          <cell r="H4994">
            <v>44914</v>
          </cell>
          <cell r="I4994" t="str">
            <v>DEVOLUCION_EN_PROCESO</v>
          </cell>
          <cell r="J4994">
            <v>44917</v>
          </cell>
          <cell r="K4994" t="str">
            <v xml:space="preserve">SILVIA PATRICIA BAQUE TIGRERO / </v>
          </cell>
          <cell r="L4994" t="str">
            <v>JUAN MONTALVO 11-32 Y MARISCAL LANAR RECIBEN EN ESTACION DE BUS GRAN COLOMBIA CRCA A LA TIENDA DE ROPA “TIENDA GARAJE, CUENCA</v>
          </cell>
          <cell r="M4994" t="str">
            <v>921810842</v>
          </cell>
          <cell r="N4994" t="str">
            <v xml:space="preserve">987518285 /  </v>
          </cell>
          <cell r="P4994" t="str">
            <v>CUENCA</v>
          </cell>
          <cell r="Q4994" t="str">
            <v>CUENCA</v>
          </cell>
          <cell r="R4994" t="str">
            <v>AZUAY</v>
          </cell>
          <cell r="T4994" t="str">
            <v>ITSACOURIER</v>
          </cell>
          <cell r="U4994" t="str">
            <v>FLEXNETUIO_PROVINCIA</v>
          </cell>
          <cell r="V4994">
            <v>1</v>
          </cell>
          <cell r="W4994">
            <v>1</v>
          </cell>
          <cell r="X4994" t="str">
            <v>FLEXNET</v>
          </cell>
          <cell r="Y4994" t="str">
            <v>FLEX NET CALLE 28 DE JUNIO S/N Y GARCIA MORENO ENTRADA LLANO GRANDE</v>
          </cell>
        </row>
        <row r="4995">
          <cell r="A4995" t="str">
            <v>20003024464158</v>
          </cell>
          <cell r="B4995">
            <v>482165</v>
          </cell>
          <cell r="C4995" t="str">
            <v>20003024464158</v>
          </cell>
          <cell r="D4995" t="str">
            <v>CONECEL</v>
          </cell>
          <cell r="E4995" t="str">
            <v>DESPACHO</v>
          </cell>
          <cell r="F4995" t="str">
            <v>NORMAL</v>
          </cell>
          <cell r="G4995" t="str">
            <v>031002004116692</v>
          </cell>
          <cell r="H4995">
            <v>44914</v>
          </cell>
          <cell r="I4995" t="str">
            <v>COORDINADO</v>
          </cell>
          <cell r="J4995">
            <v>44918</v>
          </cell>
          <cell r="K4995" t="str">
            <v xml:space="preserve">JUAN OSWALDO POMAGUALLI QUINCHUELA / </v>
          </cell>
          <cell r="L4995" t="str">
            <v>CLLE VELOZ Y COLON EDIFICIO MILENINUM SEGUNDO PISO OF 207 A UNA CUADRA DEL COLEGIO PEDRO VICENTE MALDONADO O DOS CUADRAS DEL MUNICIPIO, RIOBAMBA</v>
          </cell>
          <cell r="M4995" t="str">
            <v>603055807</v>
          </cell>
          <cell r="N4995" t="str">
            <v>984224268 /  994625484</v>
          </cell>
          <cell r="P4995" t="str">
            <v>RIOBAMBA</v>
          </cell>
          <cell r="Q4995" t="str">
            <v>RIOBAMBA</v>
          </cell>
          <cell r="R4995" t="str">
            <v>CHIMBORAZO</v>
          </cell>
          <cell r="T4995" t="str">
            <v>TRAMACO</v>
          </cell>
          <cell r="U4995" t="str">
            <v>FLEXNETUIO_PROVINCIA</v>
          </cell>
          <cell r="V4995">
            <v>1</v>
          </cell>
          <cell r="W4995">
            <v>1</v>
          </cell>
          <cell r="X4995" t="str">
            <v>FLEXNET</v>
          </cell>
          <cell r="Y4995" t="str">
            <v>FLEX NET CALLE 28 DE JUNIO S/N Y GARCIA MORENO ENTRADA LLANO GRANDE</v>
          </cell>
        </row>
        <row r="4996">
          <cell r="A4996" t="str">
            <v>20003024503109</v>
          </cell>
          <cell r="B4996">
            <v>482167</v>
          </cell>
          <cell r="C4996" t="str">
            <v>20003024503109</v>
          </cell>
          <cell r="D4996" t="str">
            <v>CONECEL</v>
          </cell>
          <cell r="E4996" t="str">
            <v>DESPACHO</v>
          </cell>
          <cell r="F4996" t="str">
            <v>NORMAL</v>
          </cell>
          <cell r="G4996" t="str">
            <v>031002004121081</v>
          </cell>
          <cell r="H4996">
            <v>44914</v>
          </cell>
          <cell r="I4996" t="str">
            <v>ENTREGADO</v>
          </cell>
          <cell r="J4996">
            <v>44917</v>
          </cell>
          <cell r="K4996" t="str">
            <v xml:space="preserve">LARA LEON JESSENNIA VANESA / </v>
          </cell>
          <cell r="L4996" t="str">
            <v>CDLA BELLAVISTA/CALLE MEDARDO SILVA Y RIO GUEPI/ CASA 500 DE 1P ESQUINERO CLR MORADO ATRAS QUEDA IGLESIA ESPIRITU SANTO Y ESCULA 24 DE MAYO, MILAGRO</v>
          </cell>
          <cell r="M4996" t="str">
            <v>918302878</v>
          </cell>
          <cell r="N4996" t="str">
            <v>979324276 /  989013253</v>
          </cell>
          <cell r="P4996" t="str">
            <v>MILAGRO</v>
          </cell>
          <cell r="Q4996" t="str">
            <v>MILAGRO</v>
          </cell>
          <cell r="R4996" t="str">
            <v>GUAYAS</v>
          </cell>
          <cell r="T4996" t="str">
            <v>TRAMACO</v>
          </cell>
          <cell r="U4996" t="str">
            <v>FLEXNETUIO_PROVINCIA</v>
          </cell>
          <cell r="V4996">
            <v>1</v>
          </cell>
          <cell r="W4996">
            <v>1</v>
          </cell>
          <cell r="X4996" t="str">
            <v>FLEXNET</v>
          </cell>
          <cell r="Y4996" t="str">
            <v>FLEX NET CALLE 28 DE JUNIO S/N Y GARCIA MORENO ENTRADA LLANO GRANDE</v>
          </cell>
        </row>
        <row r="4997">
          <cell r="A4997" t="str">
            <v>20003025843556</v>
          </cell>
          <cell r="B4997">
            <v>482162</v>
          </cell>
          <cell r="C4997" t="str">
            <v>20003025843556</v>
          </cell>
          <cell r="D4997" t="str">
            <v>CONECEL</v>
          </cell>
          <cell r="E4997" t="str">
            <v>DESPACHO</v>
          </cell>
          <cell r="F4997" t="str">
            <v>NORMAL</v>
          </cell>
          <cell r="G4997" t="str">
            <v>TF89589</v>
          </cell>
          <cell r="H4997">
            <v>44914</v>
          </cell>
          <cell r="I4997" t="str">
            <v>ENTREGADO</v>
          </cell>
          <cell r="J4997">
            <v>44917</v>
          </cell>
          <cell r="K4997" t="str">
            <v xml:space="preserve">RAUL ADRIAN BAQUE ALAVA / </v>
          </cell>
          <cell r="L4997" t="str">
            <v>AV 29AVA 51-40 Y ARGENTINA CASA DE DOS PISOS COLOR CELESTE JUNTO A LA PANADERIA LA MERCED, GUAYAQUIL</v>
          </cell>
          <cell r="M4997" t="str">
            <v>953286473</v>
          </cell>
          <cell r="N4997" t="str">
            <v xml:space="preserve">981343934 /  </v>
          </cell>
          <cell r="P4997" t="str">
            <v>GUAYAQUIL</v>
          </cell>
          <cell r="Q4997" t="str">
            <v>GUAYAQUIL</v>
          </cell>
          <cell r="R4997" t="str">
            <v>GUAYAS</v>
          </cell>
          <cell r="T4997" t="str">
            <v>ITSACOURIER</v>
          </cell>
          <cell r="U4997" t="str">
            <v>FLEXNETUIO_GYE</v>
          </cell>
          <cell r="V4997">
            <v>1</v>
          </cell>
          <cell r="W4997">
            <v>1</v>
          </cell>
          <cell r="X4997" t="str">
            <v>FLEXNET</v>
          </cell>
          <cell r="Y4997" t="str">
            <v>FLEX NET CALLE 28 DE JUNIO S/N Y GARCIA MORENO ENTRADA LLANO GRANDE</v>
          </cell>
        </row>
        <row r="4998">
          <cell r="A4998" t="str">
            <v>20003024018827</v>
          </cell>
          <cell r="B4998">
            <v>482171</v>
          </cell>
          <cell r="C4998" t="str">
            <v>20003024018827</v>
          </cell>
          <cell r="D4998" t="str">
            <v>CONECEL</v>
          </cell>
          <cell r="E4998" t="str">
            <v>DESPACHO</v>
          </cell>
          <cell r="F4998" t="str">
            <v>NORMAL</v>
          </cell>
          <cell r="H4998">
            <v>44914</v>
          </cell>
          <cell r="I4998" t="str">
            <v>ENTREGADO</v>
          </cell>
          <cell r="J4998">
            <v>44918</v>
          </cell>
          <cell r="K4998" t="str">
            <v xml:space="preserve">DANIEL EMILIO MENDOZA CIGUENZA / </v>
          </cell>
          <cell r="L4998" t="str">
            <v>CALLE REMIGIO TAMARIZ CRESPO Y AV REMIGIO ROMERO/EN CASA RESTAURANT PROA SABORES DEL MAR CON LETRERO/FRENTE A HOTEL TERRA SUR CUENCA, CUENCA</v>
          </cell>
          <cell r="M4998" t="str">
            <v>103901070</v>
          </cell>
          <cell r="N4998" t="str">
            <v xml:space="preserve">962641314 /  </v>
          </cell>
          <cell r="P4998" t="str">
            <v>CUENCA</v>
          </cell>
          <cell r="Q4998" t="str">
            <v>CUENCA</v>
          </cell>
          <cell r="R4998" t="str">
            <v>AZUAY</v>
          </cell>
          <cell r="T4998" t="str">
            <v>ITSACOURIER</v>
          </cell>
          <cell r="U4998" t="str">
            <v>FLEXNETUIO_PROVINCIA</v>
          </cell>
          <cell r="V4998">
            <v>1</v>
          </cell>
          <cell r="W4998">
            <v>1</v>
          </cell>
          <cell r="X4998" t="str">
            <v>FLEXNET</v>
          </cell>
          <cell r="Y4998" t="str">
            <v>FLEX NET CALLE 28 DE JUNIO S/N Y GARCIA MORENO ENTRADA LLANO GRANDE</v>
          </cell>
        </row>
        <row r="4999">
          <cell r="A4999" t="str">
            <v>20003024060804</v>
          </cell>
          <cell r="B4999">
            <v>482172</v>
          </cell>
          <cell r="C4999" t="str">
            <v>20003024060804</v>
          </cell>
          <cell r="D4999" t="str">
            <v>CONECEL</v>
          </cell>
          <cell r="E4999" t="str">
            <v>DESPACHO</v>
          </cell>
          <cell r="F4999" t="str">
            <v>NORMAL</v>
          </cell>
          <cell r="H4999">
            <v>44914</v>
          </cell>
          <cell r="I4999" t="str">
            <v>ENTREGADO</v>
          </cell>
          <cell r="J4999">
            <v>44918</v>
          </cell>
          <cell r="K4999" t="str">
            <v xml:space="preserve">DANIEL EMILIO MENDOZA CIGUENZA / </v>
          </cell>
          <cell r="L4999" t="str">
            <v>CALLE REMIGIO TAMARIZ CRESPO Y AV REMIGIO ROMERO/EN CASA RESTAURANT PROA SABORES DEL MAR CON LETRERO/FRENTE A HOTEL TERRA SUR CUENCA, CUENCA</v>
          </cell>
          <cell r="M4999" t="str">
            <v>103901070</v>
          </cell>
          <cell r="N4999" t="str">
            <v xml:space="preserve">962641314 /  </v>
          </cell>
          <cell r="P4999" t="str">
            <v>CUENCA</v>
          </cell>
          <cell r="Q4999" t="str">
            <v>CUENCA</v>
          </cell>
          <cell r="R4999" t="str">
            <v>AZUAY</v>
          </cell>
          <cell r="T4999" t="str">
            <v>ITSACOURIER</v>
          </cell>
          <cell r="U4999" t="str">
            <v>FLEXNETUIO_PROVINCIA</v>
          </cell>
          <cell r="V4999">
            <v>1</v>
          </cell>
          <cell r="W4999">
            <v>1</v>
          </cell>
          <cell r="X4999" t="str">
            <v>FLEXNET</v>
          </cell>
          <cell r="Y4999" t="str">
            <v>FLEX NET CALLE 28 DE JUNIO S/N Y GARCIA MORENO ENTRADA LLANO GRANDE</v>
          </cell>
        </row>
        <row r="5000">
          <cell r="A5000" t="str">
            <v>20003022951259</v>
          </cell>
          <cell r="B5000">
            <v>482181</v>
          </cell>
          <cell r="C5000" t="str">
            <v>20003022951259</v>
          </cell>
          <cell r="D5000" t="str">
            <v>CONECEL</v>
          </cell>
          <cell r="E5000" t="str">
            <v>DESPACHO</v>
          </cell>
          <cell r="F5000" t="str">
            <v>NORMAL</v>
          </cell>
          <cell r="G5000" t="str">
            <v>TF89724</v>
          </cell>
          <cell r="H5000">
            <v>44914</v>
          </cell>
          <cell r="I5000" t="str">
            <v>DEVOLUCION_EN_PROCESO</v>
          </cell>
          <cell r="J5000">
            <v>44922</v>
          </cell>
          <cell r="K5000" t="str">
            <v xml:space="preserve">SANDRA GABRIELA SANCHEZ EBANKS / </v>
          </cell>
          <cell r="L5000" t="str">
            <v>URBANIZACION LA JOYA ETAPA AMBAR MZ 8 V 26 ANUNCIARSE EN GARITA A DOS CUADRAS DE GIMNASIO TAURO/AV LEON FEBRES CORDERO RIBADENEYRA KM 14, DAULE</v>
          </cell>
          <cell r="M5000" t="str">
            <v>952510220</v>
          </cell>
          <cell r="N5000" t="str">
            <v xml:space="preserve">983201262 /  </v>
          </cell>
          <cell r="P5000" t="str">
            <v>DAULE</v>
          </cell>
          <cell r="Q5000" t="str">
            <v>DAULE</v>
          </cell>
          <cell r="R5000" t="str">
            <v>GUAYAS</v>
          </cell>
          <cell r="U5000" t="str">
            <v>FLEXNETUIO_PROVINCIA</v>
          </cell>
          <cell r="V5000">
            <v>1</v>
          </cell>
          <cell r="W5000">
            <v>1</v>
          </cell>
          <cell r="X5000" t="str">
            <v>FLEXNET</v>
          </cell>
          <cell r="Y5000" t="str">
            <v>FLEX NET CALLE 28 DE JUNIO S/N Y GARCIA MORENO ENTRADA LLANO GRANDE</v>
          </cell>
        </row>
        <row r="5001">
          <cell r="A5001" t="str">
            <v>20003024472940</v>
          </cell>
          <cell r="B5001">
            <v>482182</v>
          </cell>
          <cell r="C5001" t="str">
            <v>20003024472940</v>
          </cell>
          <cell r="D5001" t="str">
            <v>CONECEL</v>
          </cell>
          <cell r="E5001" t="str">
            <v>DESPACHO</v>
          </cell>
          <cell r="F5001" t="str">
            <v>NORMAL</v>
          </cell>
          <cell r="G5001" t="str">
            <v>031002004121082</v>
          </cell>
          <cell r="H5001">
            <v>44914</v>
          </cell>
          <cell r="I5001" t="str">
            <v>ENTREGADO</v>
          </cell>
          <cell r="J5001">
            <v>44917</v>
          </cell>
          <cell r="K5001" t="str">
            <v xml:space="preserve">BYRON IRVIN TRIVINO VITERI / </v>
          </cell>
          <cell r="L5001" t="str">
            <v>CIUDADELA LOS TRONCOS, LUZ DE AMERICA 215 Y JULIAN CORONEL A MEDIA CDRA DE RENATTA LOOR, MILAGRO</v>
          </cell>
          <cell r="M5001" t="str">
            <v>926475245</v>
          </cell>
          <cell r="N5001" t="str">
            <v>960135331 /  995798229</v>
          </cell>
          <cell r="P5001" t="str">
            <v>MILAGRO</v>
          </cell>
          <cell r="Q5001" t="str">
            <v>MILAGRO</v>
          </cell>
          <cell r="R5001" t="str">
            <v>GUAYAS</v>
          </cell>
          <cell r="T5001" t="str">
            <v>TRAMACO</v>
          </cell>
          <cell r="U5001" t="str">
            <v>FLEXNETUIO_PROVINCIA</v>
          </cell>
          <cell r="V5001">
            <v>1</v>
          </cell>
          <cell r="W5001">
            <v>1</v>
          </cell>
          <cell r="X5001" t="str">
            <v>FLEXNET</v>
          </cell>
          <cell r="Y5001" t="str">
            <v>FLEX NET CALLE 28 DE JUNIO S/N Y GARCIA MORENO ENTRADA LLANO GRANDE</v>
          </cell>
        </row>
        <row r="5002">
          <cell r="A5002" t="str">
            <v>20003025851034</v>
          </cell>
          <cell r="B5002">
            <v>482184</v>
          </cell>
          <cell r="C5002" t="str">
            <v>20003025851034</v>
          </cell>
          <cell r="D5002" t="str">
            <v>CONECEL</v>
          </cell>
          <cell r="E5002" t="str">
            <v>DESPACHO</v>
          </cell>
          <cell r="F5002" t="str">
            <v>NORMAL</v>
          </cell>
          <cell r="H5002">
            <v>44914</v>
          </cell>
          <cell r="I5002" t="str">
            <v>EN_TRANSITO</v>
          </cell>
          <cell r="J5002">
            <v>44923</v>
          </cell>
          <cell r="K5002" t="str">
            <v xml:space="preserve">ILDA SARBELIA BORJA CUJI / </v>
          </cell>
          <cell r="L5002" t="str">
            <v>DR BENIGNO VASQUEZ Y DAVILA CHICA/ RF/ CS 3PSO CLOR BLNCO ABJO TIENDA ALDO ESC PARTCLAR HUERTOS DEL EDEN Y ALFNTE PARQ SIMON BOLIVAR, GUALACEO</v>
          </cell>
          <cell r="M5002" t="str">
            <v>104563150</v>
          </cell>
          <cell r="N5002" t="str">
            <v>987461532 /  995447625</v>
          </cell>
          <cell r="P5002" t="str">
            <v>GUALACEO</v>
          </cell>
          <cell r="Q5002" t="str">
            <v>GUALACEO</v>
          </cell>
          <cell r="R5002" t="str">
            <v>AZUAY</v>
          </cell>
          <cell r="T5002" t="str">
            <v>ITSACOURIER</v>
          </cell>
          <cell r="U5002" t="str">
            <v>FLEXNETUIO_PROVINCIA</v>
          </cell>
          <cell r="V5002">
            <v>1</v>
          </cell>
          <cell r="W5002">
            <v>1</v>
          </cell>
          <cell r="X5002" t="str">
            <v>FLEXNET</v>
          </cell>
          <cell r="Y5002" t="str">
            <v>FLEX NET CALLE 28 DE JUNIO S/N Y GARCIA MORENO ENTRADA LLANO GRANDE</v>
          </cell>
        </row>
        <row r="5003">
          <cell r="A5003" t="str">
            <v>20003024060407</v>
          </cell>
          <cell r="B5003">
            <v>482185</v>
          </cell>
          <cell r="C5003" t="str">
            <v>20003024060407</v>
          </cell>
          <cell r="D5003" t="str">
            <v>CONECEL</v>
          </cell>
          <cell r="E5003" t="str">
            <v>DESPACHO</v>
          </cell>
          <cell r="F5003" t="str">
            <v>NORMAL</v>
          </cell>
          <cell r="H5003">
            <v>44914</v>
          </cell>
          <cell r="I5003" t="str">
            <v>EN_TRANSITO</v>
          </cell>
          <cell r="J5003">
            <v>44923</v>
          </cell>
          <cell r="K5003" t="str">
            <v xml:space="preserve">ILDA SARBELIA BORJA CUJI / </v>
          </cell>
          <cell r="L5003" t="str">
            <v>DR BENIGNO VASQUEZ Y DAVILA CHICA/ RF/ CS 3PSO CLOR BLNCO ABJO TIENDA ALDO ESC PARTCLAR HUERTOS DEL EDEN Y ALFNTE PARQ SIMON BOLIVAR, GUALACEO</v>
          </cell>
          <cell r="M5003" t="str">
            <v>104563150</v>
          </cell>
          <cell r="N5003" t="str">
            <v>983992623 /  995447625</v>
          </cell>
          <cell r="P5003" t="str">
            <v>GUALACEO</v>
          </cell>
          <cell r="Q5003" t="str">
            <v>GUALACEO</v>
          </cell>
          <cell r="R5003" t="str">
            <v>AZUAY</v>
          </cell>
          <cell r="T5003" t="str">
            <v>ITSACOURIER</v>
          </cell>
          <cell r="U5003" t="str">
            <v>FLEXNETUIO_PROVINCIA</v>
          </cell>
          <cell r="V5003">
            <v>1</v>
          </cell>
          <cell r="W5003">
            <v>1</v>
          </cell>
          <cell r="X5003" t="str">
            <v>FLEXNET</v>
          </cell>
          <cell r="Y5003" t="str">
            <v>FLEX NET CALLE 28 DE JUNIO S/N Y GARCIA MORENO ENTRADA LLANO GRANDE</v>
          </cell>
        </row>
        <row r="5004">
          <cell r="A5004" t="str">
            <v>20003022987410</v>
          </cell>
          <cell r="B5004">
            <v>482145</v>
          </cell>
          <cell r="C5004" t="str">
            <v>20003022987410</v>
          </cell>
          <cell r="D5004" t="str">
            <v>CONECEL</v>
          </cell>
          <cell r="E5004" t="str">
            <v>DESPACHO</v>
          </cell>
          <cell r="F5004" t="str">
            <v>NORMAL</v>
          </cell>
          <cell r="H5004">
            <v>44914</v>
          </cell>
          <cell r="I5004" t="str">
            <v>ENTREGADO</v>
          </cell>
          <cell r="J5004">
            <v>44918</v>
          </cell>
          <cell r="K5004" t="str">
            <v xml:space="preserve">JOEL DAVID GONZALEZ NOBLECILLA / </v>
          </cell>
          <cell r="L5004" t="str">
            <v>AV RAFAEL ANDRADE Y LOS OBREROS EN EL TRABJO ES DIRECCION UNIDAD JUDICIAL MULTICOMPETENTE DEL CANTON LORETO JUNTO A SUPERMERCADO EL GRAN AHORRO, LORETO</v>
          </cell>
          <cell r="M5004" t="str">
            <v>704426824</v>
          </cell>
          <cell r="N5004" t="str">
            <v xml:space="preserve">988371499 /  </v>
          </cell>
          <cell r="P5004" t="str">
            <v>LORETO</v>
          </cell>
          <cell r="Q5004" t="str">
            <v>LORETO</v>
          </cell>
          <cell r="R5004" t="str">
            <v>ORELLANA</v>
          </cell>
          <cell r="U5004" t="str">
            <v>FLEXNETUIO_PROVINCIA</v>
          </cell>
          <cell r="V5004">
            <v>1</v>
          </cell>
          <cell r="W5004">
            <v>1</v>
          </cell>
          <cell r="X5004" t="str">
            <v>FLEXNET</v>
          </cell>
          <cell r="Y5004" t="str">
            <v>FLEX NET CALLE 28 DE JUNIO S/N Y GARCIA MORENO ENTRADA LLANO GRANDE</v>
          </cell>
        </row>
        <row r="5005">
          <cell r="A5005" t="str">
            <v>2022-12531</v>
          </cell>
          <cell r="B5005">
            <v>482143</v>
          </cell>
          <cell r="C5005" t="str">
            <v>2022-12531</v>
          </cell>
          <cell r="D5005" t="str">
            <v>MOVISTAR</v>
          </cell>
          <cell r="E5005" t="str">
            <v>DESPACHO</v>
          </cell>
          <cell r="F5005" t="str">
            <v>NORMAL</v>
          </cell>
          <cell r="G5005" t="str">
            <v>FT76055</v>
          </cell>
          <cell r="H5005">
            <v>44914</v>
          </cell>
          <cell r="I5005" t="str">
            <v>ENTREGADO</v>
          </cell>
          <cell r="J5005">
            <v>44915</v>
          </cell>
          <cell r="K5005" t="str">
            <v>LAB-ONE CIA.LTDA._GABRIELA CASTELLANOS</v>
          </cell>
          <cell r="L5005" t="str">
            <v>Francisco Salazar E10-59 y Tamayo, Edificio Virtu, Piso 3</v>
          </cell>
          <cell r="M5005" t="str">
            <v>1720213410</v>
          </cell>
          <cell r="N5005" t="str">
            <v>98489956</v>
          </cell>
          <cell r="O5005" t="str">
            <v/>
          </cell>
          <cell r="P5005" t="str">
            <v>QUITO</v>
          </cell>
          <cell r="Q5005" t="str">
            <v>QUITO</v>
          </cell>
          <cell r="R5005" t="str">
            <v>PICHINCHA</v>
          </cell>
          <cell r="U5005" t="str">
            <v>FLEXNETUIO_LOCAL</v>
          </cell>
          <cell r="V5005">
            <v>1</v>
          </cell>
          <cell r="W5005">
            <v>1</v>
          </cell>
          <cell r="X5005" t="str">
            <v>FLEXNET ECUADOR - MOVISTAR</v>
          </cell>
          <cell r="Y5005" t="str">
            <v>CALLE 28 DE JUNIO S/N Y GARCIA MORENO ENTRADA LLANO GRANDE</v>
          </cell>
        </row>
        <row r="5006">
          <cell r="A5006" t="str">
            <v>20003023004361</v>
          </cell>
          <cell r="B5006">
            <v>482064</v>
          </cell>
          <cell r="C5006" t="str">
            <v>20003023004361</v>
          </cell>
          <cell r="D5006" t="str">
            <v>BRELDYNG</v>
          </cell>
          <cell r="E5006" t="str">
            <v>DESPACHO</v>
          </cell>
          <cell r="F5006" t="str">
            <v>NORMAL</v>
          </cell>
          <cell r="G5006" t="str">
            <v>031002004116228</v>
          </cell>
          <cell r="H5006">
            <v>44914</v>
          </cell>
          <cell r="I5006" t="str">
            <v>ENTREGADO</v>
          </cell>
          <cell r="J5006">
            <v>44923</v>
          </cell>
          <cell r="K5006" t="str">
            <v>KLEBER JAVIER AYALA LARA</v>
          </cell>
          <cell r="L5006" t="str">
            <v>GUAYAS / GUAYAQUIL / TARQUI / VIA DAULE KM 10 Y MEDIO / SN / AV HONORATO VASQUEZ Y QUINQUELLAS / LOTIZACION INMACONSA OFICINA DE TRAMACO MZ 5 SL 1 QUINQUELAS</v>
          </cell>
          <cell r="M5006" t="str">
            <v>916951155</v>
          </cell>
          <cell r="N5006" t="str">
            <v>992197709</v>
          </cell>
          <cell r="P5006" t="str">
            <v>GUAYAQUIL</v>
          </cell>
          <cell r="Q5006" t="str">
            <v>GUAYAQUIL</v>
          </cell>
          <cell r="R5006" t="str">
            <v>GUAYAS</v>
          </cell>
          <cell r="T5006" t="str">
            <v>TRAMACO</v>
          </cell>
          <cell r="U5006" t="str">
            <v>FLEXNETGYE_LOCAL</v>
          </cell>
          <cell r="V5006">
            <v>2</v>
          </cell>
          <cell r="W5006">
            <v>12</v>
          </cell>
          <cell r="X5006" t="str">
            <v>FLEXNET</v>
          </cell>
          <cell r="Y5006" t="str">
            <v>FLEX NET GYE KM 8.5 VIA DAULE</v>
          </cell>
        </row>
        <row r="5007">
          <cell r="A5007" t="str">
            <v>20003024071369</v>
          </cell>
          <cell r="B5007">
            <v>482066</v>
          </cell>
          <cell r="C5007" t="str">
            <v>20003024071369</v>
          </cell>
          <cell r="D5007" t="str">
            <v>BRELDYNG</v>
          </cell>
          <cell r="E5007" t="str">
            <v>DESPACHO</v>
          </cell>
          <cell r="F5007" t="str">
            <v>NORMAL</v>
          </cell>
          <cell r="G5007" t="str">
            <v>031002004116231</v>
          </cell>
          <cell r="H5007">
            <v>44914</v>
          </cell>
          <cell r="I5007" t="str">
            <v>ENTREGADO</v>
          </cell>
          <cell r="J5007">
            <v>44919</v>
          </cell>
          <cell r="K5007" t="str">
            <v>GUADAMUD ALTAFUYA WASHINGTON DAVID</v>
          </cell>
          <cell r="L5007" t="str">
            <v>MANABI / PORTOVIEJO / ANDRES DE VERA / AV DEL EJERCITO / SN / ENTRE 5 DE OCTUBRE Y KENNEDY / DIAGONAL A FARMACIA SANTA MARTHA Y FRENTE A BOUTIQUE EL MILLON</v>
          </cell>
          <cell r="M5007" t="str">
            <v>1316408549</v>
          </cell>
          <cell r="N5007" t="str">
            <v>939463523</v>
          </cell>
          <cell r="P5007" t="str">
            <v>PORTOVIEJO</v>
          </cell>
          <cell r="Q5007" t="str">
            <v>PORTOVIEJO</v>
          </cell>
          <cell r="R5007" t="str">
            <v>MANABI</v>
          </cell>
          <cell r="T5007" t="str">
            <v>TRAMACO</v>
          </cell>
          <cell r="U5007" t="str">
            <v>FLEXNETGYE_PROVINCIA</v>
          </cell>
          <cell r="V5007">
            <v>2</v>
          </cell>
          <cell r="W5007">
            <v>12</v>
          </cell>
          <cell r="X5007" t="str">
            <v>FLEXNET</v>
          </cell>
          <cell r="Y5007" t="str">
            <v>FLEX NET GYE KM 8.5 VIA DAULE</v>
          </cell>
        </row>
        <row r="5008">
          <cell r="A5008" t="str">
            <v>20003024061342</v>
          </cell>
          <cell r="B5008">
            <v>482068</v>
          </cell>
          <cell r="C5008" t="str">
            <v>20003024061342</v>
          </cell>
          <cell r="D5008" t="str">
            <v>BRELDYNG</v>
          </cell>
          <cell r="E5008" t="str">
            <v>DESPACHO</v>
          </cell>
          <cell r="F5008" t="str">
            <v>NORMAL</v>
          </cell>
          <cell r="G5008" t="str">
            <v>031002004116232</v>
          </cell>
          <cell r="H5008">
            <v>44914</v>
          </cell>
          <cell r="I5008" t="str">
            <v>ENTREGADO</v>
          </cell>
          <cell r="J5008">
            <v>44918</v>
          </cell>
          <cell r="K5008" t="str">
            <v>RAMON BENITO VALENCIA COBENA</v>
          </cell>
          <cell r="L5008" t="str">
            <v>SANTO DOMINGO / SANTO DOMINGO / SANTO DOMINGO / VIA A QUEVEDO / KM 1 / MANUELITA SAENZ / ENTREGA OFICINA TRAMACO SANTO DOMINGO JUNTO AL ALMACEN MIL PERNOS</v>
          </cell>
          <cell r="M5008" t="str">
            <v>1705302121</v>
          </cell>
          <cell r="N5008" t="str">
            <v>991583238</v>
          </cell>
          <cell r="P5008" t="str">
            <v>SANTO DOMINGO</v>
          </cell>
          <cell r="Q5008" t="str">
            <v>SANTO DOMINGO</v>
          </cell>
          <cell r="R5008" t="str">
            <v>SANTO DOMINGO DE LOS TSACHILAS</v>
          </cell>
          <cell r="T5008" t="str">
            <v>TRAMACO</v>
          </cell>
          <cell r="U5008" t="str">
            <v>FLEXNETGYE_PROVINCIA</v>
          </cell>
          <cell r="V5008">
            <v>2</v>
          </cell>
          <cell r="W5008">
            <v>12</v>
          </cell>
          <cell r="X5008" t="str">
            <v>FLEXNET</v>
          </cell>
          <cell r="Y5008" t="str">
            <v>FLEX NET GYE KM 8.5 VIA DAULE</v>
          </cell>
        </row>
        <row r="5009">
          <cell r="A5009" t="str">
            <v>20003024469977</v>
          </cell>
          <cell r="B5009">
            <v>482069</v>
          </cell>
          <cell r="C5009" t="str">
            <v>20003024469977</v>
          </cell>
          <cell r="D5009" t="str">
            <v>BRELDYNG</v>
          </cell>
          <cell r="E5009" t="str">
            <v>DESPACHO</v>
          </cell>
          <cell r="F5009" t="str">
            <v>NORMAL</v>
          </cell>
          <cell r="G5009" t="str">
            <v>031002004116233</v>
          </cell>
          <cell r="H5009">
            <v>44914</v>
          </cell>
          <cell r="I5009" t="str">
            <v>ENTREGADO</v>
          </cell>
          <cell r="J5009">
            <v>44917</v>
          </cell>
          <cell r="K5009" t="str">
            <v>SINDY ISAMARA ARIAS MORA</v>
          </cell>
          <cell r="L5009" t="str">
            <v>GUAYAS / MILAGRO / MILAGRO / AV. DR CARLOS INTRIAGO ALVARADO / SN / MANUEL ASCAZUBI / FUNERARIA CAMINO AL CIELO PASANDO EL HOSPITAL DE DIALISIS DE MILAGRO</v>
          </cell>
          <cell r="M5009" t="str">
            <v>1207491125</v>
          </cell>
          <cell r="N5009" t="str">
            <v>969503741-0988156889</v>
          </cell>
          <cell r="P5009" t="str">
            <v>MILAGRO</v>
          </cell>
          <cell r="Q5009" t="str">
            <v>MILAGRO</v>
          </cell>
          <cell r="R5009" t="str">
            <v>GUAYAS</v>
          </cell>
          <cell r="T5009" t="str">
            <v>TRAMACO</v>
          </cell>
          <cell r="U5009" t="str">
            <v>FLEXNETGYE_PROVINCIA</v>
          </cell>
          <cell r="V5009">
            <v>1</v>
          </cell>
          <cell r="W5009">
            <v>3</v>
          </cell>
          <cell r="X5009" t="str">
            <v>FLEXNET</v>
          </cell>
          <cell r="Y5009" t="str">
            <v>FLEX NET GYE KM 8.5 VIA DAULE</v>
          </cell>
        </row>
        <row r="5010">
          <cell r="A5010" t="str">
            <v>GAR5359</v>
          </cell>
          <cell r="B5010">
            <v>482046</v>
          </cell>
          <cell r="C5010" t="str">
            <v>GAR5359</v>
          </cell>
          <cell r="D5010" t="str">
            <v>HYCITE</v>
          </cell>
          <cell r="E5010" t="str">
            <v>RETIRO</v>
          </cell>
          <cell r="F5010" t="str">
            <v>NORMAL</v>
          </cell>
          <cell r="G5010" t="str">
            <v>031001000227634</v>
          </cell>
          <cell r="H5010">
            <v>44914</v>
          </cell>
          <cell r="I5010" t="str">
            <v>ENTREGADO</v>
          </cell>
          <cell r="J5010">
            <v>44923</v>
          </cell>
          <cell r="K5010" t="str">
            <v>HERNAN ALFONSO TAMAYO</v>
          </cell>
          <cell r="L5010" t="str">
            <v xml:space="preserve">NOMBRE Y NUMERO DE CALLE: CALLE GALO PLAZA Nº 09-58 Y CALLE GONZALEZ SUAREZ. REFERENCIA: DIAGONAL AL COLEGIO ALBERTO ENRIQUEZ PROVINCIA: IMBABURA  CANTON: ANTONIO ANTE PARROQUIA: ATUNTAQUI LOCALIDAD: </v>
          </cell>
          <cell r="N5010" t="str">
            <v>999596057</v>
          </cell>
          <cell r="O5010" t="str">
            <v>999596057</v>
          </cell>
          <cell r="P5010" t="str">
            <v>100101</v>
          </cell>
          <cell r="Q5010" t="str">
            <v>IBARRA</v>
          </cell>
          <cell r="R5010" t="str">
            <v>IMBABURA</v>
          </cell>
          <cell r="S5010" t="str">
            <v>SAN MIGUEL DE IBARRA</v>
          </cell>
          <cell r="T5010" t="str">
            <v>TRAMACO</v>
          </cell>
          <cell r="U5010" t="str">
            <v>FLEXNETUIO_PROVINCIA</v>
          </cell>
          <cell r="V5010">
            <v>0</v>
          </cell>
          <cell r="W5010">
            <v>0</v>
          </cell>
          <cell r="X5010" t="str">
            <v>HYCITE QUITO</v>
          </cell>
          <cell r="Y5010" t="str">
            <v>FLEX NET CALLE 28 DE JUNIO S/N Y GARCIA MORENO ENTRADA LLANO GRANDE</v>
          </cell>
        </row>
        <row r="5011">
          <cell r="A5011" t="str">
            <v>GAR5360</v>
          </cell>
          <cell r="B5011">
            <v>482047</v>
          </cell>
          <cell r="C5011" t="str">
            <v>GAR5360</v>
          </cell>
          <cell r="D5011" t="str">
            <v>HYCITE</v>
          </cell>
          <cell r="E5011" t="str">
            <v>RETIRO</v>
          </cell>
          <cell r="F5011" t="str">
            <v>NORMAL</v>
          </cell>
          <cell r="G5011" t="str">
            <v>TFQ89581 / TFQ89680</v>
          </cell>
          <cell r="H5011">
            <v>44914</v>
          </cell>
          <cell r="I5011" t="str">
            <v>ENTREGADO</v>
          </cell>
          <cell r="J5011">
            <v>44915</v>
          </cell>
          <cell r="K5011" t="str">
            <v>MARIA JOSE GARRIDO MANTILLA</v>
          </cell>
          <cell r="L5011" t="str">
            <v>PASAJE B Y QUITUMBE NAN-A 2 CDRAS DE LA ESCUELA DE GUARDIAS 4GS-QUITO-LA PERLA</v>
          </cell>
          <cell r="N5011" t="str">
            <v>98-486-5131</v>
          </cell>
          <cell r="O5011" t="str">
            <v>98-486-5131</v>
          </cell>
          <cell r="P5011" t="str">
            <v>170301</v>
          </cell>
          <cell r="Q5011" t="str">
            <v>QUITO</v>
          </cell>
          <cell r="R5011" t="str">
            <v>PICHINCHA</v>
          </cell>
          <cell r="S5011" t="str">
            <v>QUITO</v>
          </cell>
          <cell r="T5011" t="str">
            <v>FLEXTRANS UIO</v>
          </cell>
          <cell r="U5011" t="str">
            <v>FLEXNETUIO_LOCAL</v>
          </cell>
          <cell r="V5011">
            <v>0</v>
          </cell>
          <cell r="W5011">
            <v>0</v>
          </cell>
          <cell r="X5011" t="str">
            <v>HYCITE QUITO</v>
          </cell>
          <cell r="Y5011" t="str">
            <v>FLEX NET CALLE 28 DE JUNIO S/N Y GARCIA MORENO ENTRADA LLANO GRANDE</v>
          </cell>
        </row>
        <row r="5012">
          <cell r="A5012" t="str">
            <v>GAR5361</v>
          </cell>
          <cell r="B5012">
            <v>482048</v>
          </cell>
          <cell r="C5012" t="str">
            <v>GAR5361</v>
          </cell>
          <cell r="D5012" t="str">
            <v>HYCITE</v>
          </cell>
          <cell r="E5012" t="str">
            <v>RETIRO</v>
          </cell>
          <cell r="F5012" t="str">
            <v>NORMAL</v>
          </cell>
          <cell r="G5012" t="str">
            <v>TFQ89582</v>
          </cell>
          <cell r="H5012">
            <v>44914</v>
          </cell>
          <cell r="I5012" t="str">
            <v>ENTREGADO</v>
          </cell>
          <cell r="J5012">
            <v>44915</v>
          </cell>
          <cell r="K5012" t="str">
            <v>FRANCISCO RODRIGO TITO VELASTEGUI</v>
          </cell>
          <cell r="L5012" t="str">
            <v>E7B y Pablo Palacios referencia casa fachada blanca porton cafe Lote 64. PARROQUIA CONOCOTO, LOCALIDAD LA ARMENIA CODIGO PORTAL 170802</v>
          </cell>
          <cell r="M5012" t="str">
            <v/>
          </cell>
          <cell r="N5012" t="str">
            <v>984104166</v>
          </cell>
          <cell r="O5012" t="str">
            <v>984104166</v>
          </cell>
          <cell r="P5012" t="str">
            <v>170301</v>
          </cell>
          <cell r="Q5012" t="str">
            <v>QUITO</v>
          </cell>
          <cell r="R5012" t="str">
            <v>PICHINCHA</v>
          </cell>
          <cell r="S5012" t="str">
            <v>QUITO</v>
          </cell>
          <cell r="T5012" t="str">
            <v>FLEXTRANS UIO</v>
          </cell>
          <cell r="U5012" t="str">
            <v>FLEXNETUIO_LOCAL</v>
          </cell>
          <cell r="V5012">
            <v>0</v>
          </cell>
          <cell r="W5012">
            <v>0</v>
          </cell>
          <cell r="X5012" t="str">
            <v>HYCITE QUITO</v>
          </cell>
          <cell r="Y5012" t="str">
            <v>FLEX NET CALLE 28 DE JUNIO S/N Y GARCIA MORENO ENTRADA LLANO GRANDE</v>
          </cell>
        </row>
        <row r="5013">
          <cell r="A5013" t="str">
            <v>GAR5362</v>
          </cell>
          <cell r="B5013">
            <v>482049</v>
          </cell>
          <cell r="C5013" t="str">
            <v>GAR5362</v>
          </cell>
          <cell r="D5013" t="str">
            <v>HYCITE</v>
          </cell>
          <cell r="E5013" t="str">
            <v>RETIRO</v>
          </cell>
          <cell r="F5013" t="str">
            <v>NORMAL</v>
          </cell>
          <cell r="G5013" t="str">
            <v>TF89580</v>
          </cell>
          <cell r="H5013">
            <v>44914</v>
          </cell>
          <cell r="I5013" t="str">
            <v>ENTREGADO</v>
          </cell>
          <cell r="J5013">
            <v>44915</v>
          </cell>
          <cell r="K5013" t="str">
            <v>ROSA ARGENTINA PINTADO NUNEZ</v>
          </cell>
          <cell r="L5013" t="str">
            <v>MUCHO LOTE 2 ETAPA VALLE VICTORIA MZ 2886 VILLA 40 GUAYAS GUAYAQUIL TURQUIA 090703 ENTRANDO POR EL COMISARIATO. CIUDADELA PRIVADA</v>
          </cell>
          <cell r="N5013" t="str">
            <v>997576168</v>
          </cell>
          <cell r="O5013" t="str">
            <v>997576168</v>
          </cell>
          <cell r="P5013" t="str">
            <v>090109</v>
          </cell>
          <cell r="Q5013" t="str">
            <v>GUAYAQUIL</v>
          </cell>
          <cell r="R5013" t="str">
            <v>GUAYAS</v>
          </cell>
          <cell r="S5013" t="str">
            <v>GUAYAQUIL</v>
          </cell>
          <cell r="T5013" t="str">
            <v>ITSACOURIER</v>
          </cell>
          <cell r="U5013" t="str">
            <v>FLEXNETUIO_GYE</v>
          </cell>
          <cell r="V5013">
            <v>0</v>
          </cell>
          <cell r="W5013">
            <v>0</v>
          </cell>
          <cell r="X5013" t="str">
            <v>HYCITE QUITO</v>
          </cell>
          <cell r="Y5013" t="str">
            <v>FLEX NET CALLE 28 DE JUNIO S/N Y GARCIA MORENO ENTRADA LLANO GRANDE</v>
          </cell>
        </row>
        <row r="5014">
          <cell r="A5014" t="str">
            <v>GAR5363</v>
          </cell>
          <cell r="B5014">
            <v>482050</v>
          </cell>
          <cell r="C5014" t="str">
            <v>GAR5363</v>
          </cell>
          <cell r="D5014" t="str">
            <v>HYCITE</v>
          </cell>
          <cell r="E5014" t="str">
            <v>RETIRO</v>
          </cell>
          <cell r="F5014" t="str">
            <v>NORMAL</v>
          </cell>
          <cell r="G5014" t="str">
            <v>031001000227635</v>
          </cell>
          <cell r="H5014">
            <v>44914</v>
          </cell>
          <cell r="I5014" t="str">
            <v>ENTREGADO</v>
          </cell>
          <cell r="J5014">
            <v>44918</v>
          </cell>
          <cell r="K5014" t="str">
            <v>FANI AMELIDA SINCHE CARAGUAY</v>
          </cell>
          <cell r="L5014" t="str">
            <v>HEROES DE PAQUISHA Y 4TA SUR SIN NUMERO CANAR LA TRONCAL LA TRONCAL 030301 ATRAS DE GASOLINERA MECHITA</v>
          </cell>
          <cell r="N5014" t="str">
            <v>987683264</v>
          </cell>
          <cell r="O5014" t="str">
            <v>987683264</v>
          </cell>
          <cell r="P5014" t="str">
            <v>030101</v>
          </cell>
          <cell r="Q5014" t="str">
            <v>AZOGUES</v>
          </cell>
          <cell r="R5014" t="str">
            <v>CAÑAR</v>
          </cell>
          <cell r="S5014" t="str">
            <v>AZOGUES</v>
          </cell>
          <cell r="T5014" t="str">
            <v>TRAMACO</v>
          </cell>
          <cell r="U5014" t="str">
            <v>FLEXNETUIO_PROVINCIA</v>
          </cell>
          <cell r="V5014">
            <v>0</v>
          </cell>
          <cell r="W5014">
            <v>0</v>
          </cell>
          <cell r="X5014" t="str">
            <v>HYCITE QUITO</v>
          </cell>
          <cell r="Y5014" t="str">
            <v>FLEX NET CALLE 28 DE JUNIO S/N Y GARCIA MORENO ENTRADA LLANO GRANDE</v>
          </cell>
        </row>
        <row r="5015">
          <cell r="A5015" t="str">
            <v>GAR5364</v>
          </cell>
          <cell r="B5015">
            <v>482051</v>
          </cell>
          <cell r="C5015" t="str">
            <v>GAR5364</v>
          </cell>
          <cell r="D5015" t="str">
            <v>HYCITE</v>
          </cell>
          <cell r="E5015" t="str">
            <v>RETIRO</v>
          </cell>
          <cell r="F5015" t="str">
            <v>NORMAL</v>
          </cell>
          <cell r="G5015" t="str">
            <v>031001000227636</v>
          </cell>
          <cell r="H5015">
            <v>44914</v>
          </cell>
          <cell r="I5015" t="str">
            <v>ENTREGADO</v>
          </cell>
          <cell r="J5015">
            <v>44922</v>
          </cell>
          <cell r="K5015" t="str">
            <v>JOSE RENE CARDENAS EGAS</v>
          </cell>
          <cell r="L5015" t="str">
            <v>BARRIO CRISTO VIVE 2 LLEGANDO A PRIOJA GUAYAQUIL // GUAYAQUIL POSORJA, GU 091001</v>
          </cell>
          <cell r="N5015" t="str">
            <v xml:space="preserve">96-714-2951 </v>
          </cell>
          <cell r="O5015" t="str">
            <v xml:space="preserve">96-714-2951 </v>
          </cell>
          <cell r="P5015" t="str">
            <v>090109</v>
          </cell>
          <cell r="Q5015" t="str">
            <v>GUAYAQUIL</v>
          </cell>
          <cell r="R5015" t="str">
            <v>GUAYAS</v>
          </cell>
          <cell r="S5015" t="str">
            <v>GUAYAQUIL</v>
          </cell>
          <cell r="T5015" t="str">
            <v>TRAMACO</v>
          </cell>
          <cell r="U5015" t="str">
            <v>FLEXNETUIO_PROVINCIA</v>
          </cell>
          <cell r="V5015">
            <v>0</v>
          </cell>
          <cell r="W5015">
            <v>0</v>
          </cell>
          <cell r="X5015" t="str">
            <v>HYCITE QUITO</v>
          </cell>
          <cell r="Y5015" t="str">
            <v>FLEX NET CALLE 28 DE JUNIO S/N Y GARCIA MORENO ENTRADA LLANO GRANDE</v>
          </cell>
        </row>
        <row r="5016">
          <cell r="A5016" t="str">
            <v>GAR5365</v>
          </cell>
          <cell r="B5016">
            <v>482052</v>
          </cell>
          <cell r="C5016" t="str">
            <v>GAR5365</v>
          </cell>
          <cell r="D5016" t="str">
            <v>HYCITE</v>
          </cell>
          <cell r="E5016" t="str">
            <v>RETIRO</v>
          </cell>
          <cell r="F5016" t="str">
            <v>NORMAL</v>
          </cell>
          <cell r="G5016" t="str">
            <v>031001000227637</v>
          </cell>
          <cell r="H5016">
            <v>44914</v>
          </cell>
          <cell r="I5016" t="str">
            <v>EN_TRANSITO</v>
          </cell>
          <cell r="J5016">
            <v>44914</v>
          </cell>
          <cell r="K5016" t="str">
            <v>JESSICA GIANNA CASSULA SALTOS</v>
          </cell>
          <cell r="L5016" t="str">
            <v>JACINTO CORTEZ N 198 VIA QUEVEDO FRENTE A DIUPA SANTO DOMINGO // SANTA MARTHA 230203, RIO VERDE  SANTO DOMINGO</v>
          </cell>
          <cell r="N5016" t="str">
            <v xml:space="preserve">98-291-8010  </v>
          </cell>
          <cell r="O5016" t="str">
            <v xml:space="preserve">98-291-8010  </v>
          </cell>
          <cell r="P5016" t="str">
            <v>230101</v>
          </cell>
          <cell r="Q5016" t="str">
            <v>SANTO DOMINGO</v>
          </cell>
          <cell r="R5016" t="str">
            <v>SANTO DOMINGO DE LOS TSACHILAS</v>
          </cell>
          <cell r="S5016" t="str">
            <v>SANTO DOMINGO DE LOS COLORADOS</v>
          </cell>
          <cell r="T5016" t="str">
            <v>TRAMACO</v>
          </cell>
          <cell r="U5016" t="str">
            <v>FLEXNETUIO_PROVINCIA</v>
          </cell>
          <cell r="V5016">
            <v>0</v>
          </cell>
          <cell r="W5016">
            <v>0</v>
          </cell>
          <cell r="X5016" t="str">
            <v>HYCITE QUITO</v>
          </cell>
          <cell r="Y5016" t="str">
            <v>FLEX NET CALLE 28 DE JUNIO S/N Y GARCIA MORENO ENTRADA LLANO GRANDE</v>
          </cell>
        </row>
        <row r="5017">
          <cell r="A5017" t="str">
            <v>GAR5366</v>
          </cell>
          <cell r="B5017">
            <v>482053</v>
          </cell>
          <cell r="C5017" t="str">
            <v>GAR5366</v>
          </cell>
          <cell r="D5017" t="str">
            <v>HYCITE</v>
          </cell>
          <cell r="E5017" t="str">
            <v>RETIRO</v>
          </cell>
          <cell r="F5017" t="str">
            <v>NORMAL</v>
          </cell>
          <cell r="G5017" t="str">
            <v>031001000227638</v>
          </cell>
          <cell r="H5017">
            <v>44914</v>
          </cell>
          <cell r="I5017" t="str">
            <v>ENTREGADO</v>
          </cell>
          <cell r="J5017">
            <v>44923</v>
          </cell>
          <cell r="K5017" t="str">
            <v>GABRIELA JAZMIN ALVARADO RAMIREZ</v>
          </cell>
          <cell r="L5017" t="str">
            <v>SAN PABLO DE LAGO CALLE COLON Y CALDERON 2 CUADRAS TRAS DE LA IGLESIA.</v>
          </cell>
          <cell r="N5017" t="str">
            <v>939539816</v>
          </cell>
          <cell r="O5017" t="str">
            <v>939539816</v>
          </cell>
          <cell r="P5017" t="str">
            <v>100101</v>
          </cell>
          <cell r="Q5017" t="str">
            <v>IBARRA</v>
          </cell>
          <cell r="R5017" t="str">
            <v>IMBABURA</v>
          </cell>
          <cell r="S5017" t="str">
            <v>SAN MIGUEL DE IBARRA</v>
          </cell>
          <cell r="T5017" t="str">
            <v>TRAMACO</v>
          </cell>
          <cell r="U5017" t="str">
            <v>FLEXNETUIO_PROVINCIA</v>
          </cell>
          <cell r="V5017">
            <v>0</v>
          </cell>
          <cell r="W5017">
            <v>0</v>
          </cell>
          <cell r="X5017" t="str">
            <v>HYCITE QUITO</v>
          </cell>
          <cell r="Y5017" t="str">
            <v>FLEX NET CALLE 28 DE JUNIO S/N Y GARCIA MORENO ENTRADA LLANO GRANDE</v>
          </cell>
        </row>
        <row r="5018">
          <cell r="A5018" t="str">
            <v>GAR5367</v>
          </cell>
          <cell r="B5018">
            <v>482054</v>
          </cell>
          <cell r="C5018" t="str">
            <v>GAR5367</v>
          </cell>
          <cell r="D5018" t="str">
            <v>HYCITE</v>
          </cell>
          <cell r="E5018" t="str">
            <v>RETIRO</v>
          </cell>
          <cell r="F5018" t="str">
            <v>NORMAL</v>
          </cell>
          <cell r="G5018" t="str">
            <v>TFQ89593</v>
          </cell>
          <cell r="H5018">
            <v>44914</v>
          </cell>
          <cell r="I5018" t="str">
            <v>INCIDENCIA</v>
          </cell>
          <cell r="J5018">
            <v>44916</v>
          </cell>
          <cell r="K5018" t="str">
            <v>JOHANA DEL ROCIO ROMERO MOREIRA</v>
          </cell>
          <cell r="L5018" t="str">
            <v>PROVINCIA: Pichincha CANTON: Quito PARROQUIA: Cotocollao LOCALIDAD: El Rosario CODIGO POSTAL: 170303 CALLE PRONCIPAL Y NUMERO DE CASA: Quitumbe 640 CALLE SECUNDARIA: Nazaret REFERENCIAS: Condominios M</v>
          </cell>
          <cell r="M5018" t="str">
            <v/>
          </cell>
          <cell r="N5018" t="str">
            <v>997788888</v>
          </cell>
          <cell r="O5018" t="str">
            <v>997788888</v>
          </cell>
          <cell r="P5018" t="str">
            <v>170301</v>
          </cell>
          <cell r="Q5018" t="str">
            <v>QUITO</v>
          </cell>
          <cell r="R5018" t="str">
            <v>PICHINCHA</v>
          </cell>
          <cell r="S5018" t="str">
            <v>QUITO</v>
          </cell>
          <cell r="T5018" t="str">
            <v>FLEXTRANS UIO</v>
          </cell>
          <cell r="U5018" t="str">
            <v>FLEXNETUIO_LOCAL</v>
          </cell>
          <cell r="V5018">
            <v>0</v>
          </cell>
          <cell r="W5018">
            <v>0</v>
          </cell>
          <cell r="X5018" t="str">
            <v>HYCITE QUITO</v>
          </cell>
          <cell r="Y5018" t="str">
            <v>FLEX NET CALLE 28 DE JUNIO S/N Y GARCIA MORENO ENTRADA LLANO GRANDE</v>
          </cell>
        </row>
        <row r="5019">
          <cell r="A5019" t="str">
            <v>GAR5368</v>
          </cell>
          <cell r="B5019">
            <v>482055</v>
          </cell>
          <cell r="C5019" t="str">
            <v>GAR5368</v>
          </cell>
          <cell r="D5019" t="str">
            <v>HYCITE</v>
          </cell>
          <cell r="E5019" t="str">
            <v>RETIRO</v>
          </cell>
          <cell r="F5019" t="str">
            <v>NORMAL</v>
          </cell>
          <cell r="G5019" t="str">
            <v>031001000227639</v>
          </cell>
          <cell r="H5019">
            <v>44914</v>
          </cell>
          <cell r="I5019" t="str">
            <v>INCIDENCIA</v>
          </cell>
          <cell r="J5019">
            <v>44918</v>
          </cell>
          <cell r="K5019" t="str">
            <v>ALEXANDRA JADIRA LEON OLMEDO</v>
          </cell>
          <cell r="L5019" t="str">
            <v>MANUELA CANIZARES CASA LADRILLO 2 PISOS  2DA CASA ESQUINERA Y JUAN PIO MONTUFAR CUENCA // SANTA MARIANITA EL  ARENAL PROVINCIA AZUAY  PARROQUIA: YANUNCAHI</v>
          </cell>
          <cell r="N5019" t="str">
            <v>99-895-3536</v>
          </cell>
          <cell r="O5019" t="str">
            <v>99-895-3536</v>
          </cell>
          <cell r="P5019" t="str">
            <v>010101</v>
          </cell>
          <cell r="Q5019" t="str">
            <v>CUENCA</v>
          </cell>
          <cell r="R5019" t="str">
            <v>AZUAY</v>
          </cell>
          <cell r="S5019" t="str">
            <v>CUENCA</v>
          </cell>
          <cell r="T5019" t="str">
            <v>TRAMACO</v>
          </cell>
          <cell r="U5019" t="str">
            <v>FLEXNETUIO_PROVINCIA</v>
          </cell>
          <cell r="V5019">
            <v>0</v>
          </cell>
          <cell r="W5019">
            <v>0</v>
          </cell>
          <cell r="X5019" t="str">
            <v>HYCITE QUITO</v>
          </cell>
          <cell r="Y5019" t="str">
            <v>FLEX NET CALLE 28 DE JUNIO S/N Y GARCIA MORENO ENTRADA LLANO GRANDE</v>
          </cell>
        </row>
        <row r="5020">
          <cell r="A5020" t="str">
            <v>GAR5369</v>
          </cell>
          <cell r="B5020">
            <v>482056</v>
          </cell>
          <cell r="C5020" t="str">
            <v>GAR5369</v>
          </cell>
          <cell r="D5020" t="str">
            <v>HYCITE</v>
          </cell>
          <cell r="E5020" t="str">
            <v>RETIRO</v>
          </cell>
          <cell r="F5020" t="str">
            <v>NORMAL</v>
          </cell>
          <cell r="G5020" t="str">
            <v>031001000227640</v>
          </cell>
          <cell r="H5020">
            <v>44914</v>
          </cell>
          <cell r="I5020" t="str">
            <v>ENTREGADO</v>
          </cell>
          <cell r="J5020">
            <v>44918</v>
          </cell>
          <cell r="K5020" t="str">
            <v>XIMENA ALEXANDRA EGAS MURILLO</v>
          </cell>
          <cell r="L5020" t="str">
            <v>NOMBRE Y NUMERO DE LA CALLE: 15 DE NOVIEMBRE Y 12 DE FEBRERO  CASA: JUNTOS A COOPERATIVA CHIBULEO  PROVINCIA: NAPO CANTON TENA PARROQUIA: TENA CODIGO POSTAL:150101</v>
          </cell>
          <cell r="N5020" t="str">
            <v>984243202</v>
          </cell>
          <cell r="O5020" t="str">
            <v>984243202</v>
          </cell>
          <cell r="P5020" t="str">
            <v>150101</v>
          </cell>
          <cell r="Q5020" t="str">
            <v>TENA</v>
          </cell>
          <cell r="R5020" t="str">
            <v>NAPO</v>
          </cell>
          <cell r="S5020" t="str">
            <v>TENA</v>
          </cell>
          <cell r="T5020" t="str">
            <v>TRAMACO</v>
          </cell>
          <cell r="U5020" t="str">
            <v>FLEXNETUIO_PROVINCIA</v>
          </cell>
          <cell r="V5020">
            <v>0</v>
          </cell>
          <cell r="W5020">
            <v>0</v>
          </cell>
          <cell r="X5020" t="str">
            <v>HYCITE QUITO</v>
          </cell>
          <cell r="Y5020" t="str">
            <v>FLEX NET CALLE 28 DE JUNIO S/N Y GARCIA MORENO ENTRADA LLANO GRANDE</v>
          </cell>
        </row>
        <row r="5021">
          <cell r="A5021" t="str">
            <v>GAR5370</v>
          </cell>
          <cell r="B5021">
            <v>482057</v>
          </cell>
          <cell r="C5021" t="str">
            <v>GAR5370</v>
          </cell>
          <cell r="D5021" t="str">
            <v>HYCITE</v>
          </cell>
          <cell r="E5021" t="str">
            <v>RETIRO</v>
          </cell>
          <cell r="F5021" t="str">
            <v>NORMAL</v>
          </cell>
          <cell r="G5021" t="str">
            <v>TFQ89584</v>
          </cell>
          <cell r="H5021">
            <v>44914</v>
          </cell>
          <cell r="I5021" t="str">
            <v>ENTREGADO</v>
          </cell>
          <cell r="J5021">
            <v>44915</v>
          </cell>
          <cell r="K5021" t="str">
            <v>WLADIMIR AUGUSTO AMORES ALULEMA</v>
          </cell>
          <cell r="L5021" t="str">
            <v>S47C y Oe3e Casa 730 Pichincha Quito Guamani 170701 Una cuadra antes de la maternidad del sur Nueva Aurora Casa de dos pisos con ceramica color crema</v>
          </cell>
          <cell r="M5021" t="str">
            <v/>
          </cell>
          <cell r="N5021" t="str">
            <v>999611232</v>
          </cell>
          <cell r="O5021" t="str">
            <v>999611232</v>
          </cell>
          <cell r="P5021" t="str">
            <v>170301</v>
          </cell>
          <cell r="Q5021" t="str">
            <v>QUITO</v>
          </cell>
          <cell r="R5021" t="str">
            <v>PICHINCHA</v>
          </cell>
          <cell r="S5021" t="str">
            <v>QUITO</v>
          </cell>
          <cell r="T5021" t="str">
            <v>FLEXTRANS UIO</v>
          </cell>
          <cell r="U5021" t="str">
            <v>FLEXNETUIO_LOCAL</v>
          </cell>
          <cell r="V5021">
            <v>0</v>
          </cell>
          <cell r="W5021">
            <v>0</v>
          </cell>
          <cell r="X5021" t="str">
            <v>HYCITE QUITO</v>
          </cell>
          <cell r="Y5021" t="str">
            <v>FLEX NET CALLE 28 DE JUNIO S/N Y GARCIA MORENO ENTRADA LLANO GRANDE</v>
          </cell>
        </row>
        <row r="5022">
          <cell r="A5022" t="str">
            <v>GAR5371</v>
          </cell>
          <cell r="B5022">
            <v>482058</v>
          </cell>
          <cell r="C5022" t="str">
            <v>GAR5371</v>
          </cell>
          <cell r="D5022" t="str">
            <v>HYCITE</v>
          </cell>
          <cell r="E5022" t="str">
            <v>RETIRO</v>
          </cell>
          <cell r="F5022" t="str">
            <v>NORMAL</v>
          </cell>
          <cell r="G5022" t="str">
            <v>TFQ89585</v>
          </cell>
          <cell r="H5022">
            <v>44914</v>
          </cell>
          <cell r="I5022" t="str">
            <v>INCIDENCIA</v>
          </cell>
          <cell r="J5022">
            <v>44916</v>
          </cell>
          <cell r="K5022" t="str">
            <v>PASTOR FRANCISCO CAIZAPANTA CALAHOR</v>
          </cell>
          <cell r="L5022" t="str">
            <v xml:space="preserve">Veracruz N34-90 entre Pedro Bedon y America Rumipamba  Norte de Quito </v>
          </cell>
          <cell r="M5022" t="str">
            <v/>
          </cell>
          <cell r="N5022" t="str">
            <v>982090503 / 0987402329</v>
          </cell>
          <cell r="O5022" t="str">
            <v>982090503 / 0987402329</v>
          </cell>
          <cell r="P5022" t="str">
            <v>170301</v>
          </cell>
          <cell r="Q5022" t="str">
            <v>QUITO</v>
          </cell>
          <cell r="R5022" t="str">
            <v>PICHINCHA</v>
          </cell>
          <cell r="S5022" t="str">
            <v>QUITO</v>
          </cell>
          <cell r="T5022" t="str">
            <v>FLEXTRANS UIO</v>
          </cell>
          <cell r="U5022" t="str">
            <v>FLEXNETUIO_LOCAL</v>
          </cell>
          <cell r="V5022">
            <v>0</v>
          </cell>
          <cell r="W5022">
            <v>0</v>
          </cell>
          <cell r="X5022" t="str">
            <v>HYCITE QUITO</v>
          </cell>
          <cell r="Y5022" t="str">
            <v>FLEX NET CALLE 28 DE JUNIO S/N Y GARCIA MORENO ENTRADA LLANO GRANDE</v>
          </cell>
        </row>
        <row r="5023">
          <cell r="A5023" t="str">
            <v>GAR5372</v>
          </cell>
          <cell r="B5023">
            <v>482059</v>
          </cell>
          <cell r="C5023" t="str">
            <v>GAR5372</v>
          </cell>
          <cell r="D5023" t="str">
            <v>HYCITE</v>
          </cell>
          <cell r="E5023" t="str">
            <v>RETIRO</v>
          </cell>
          <cell r="F5023" t="str">
            <v>NORMAL</v>
          </cell>
          <cell r="G5023" t="str">
            <v>031001000227641</v>
          </cell>
          <cell r="H5023">
            <v>44914</v>
          </cell>
          <cell r="I5023" t="str">
            <v>ENTREGADO</v>
          </cell>
          <cell r="J5023">
            <v>44918</v>
          </cell>
          <cell r="K5023" t="str">
            <v>DANILO LUPERCIO BERNABE MAKENCIA</v>
          </cell>
          <cell r="L5023" t="str">
            <v xml:space="preserve"> AV 11 DE NOVIEMBRE Y JUAN SALINAS ESQ. CHIMBORAZO- RIOBAMBA- PARROQUIA URBANA LIZARZABURU COD. 593 JUNTO A LA ESPOCH</v>
          </cell>
          <cell r="N5023" t="str">
            <v>996930853</v>
          </cell>
          <cell r="O5023" t="str">
            <v>996930853</v>
          </cell>
          <cell r="P5023" t="str">
            <v>060101</v>
          </cell>
          <cell r="Q5023" t="str">
            <v>RIOBAMBA</v>
          </cell>
          <cell r="R5023" t="str">
            <v>CHIMBORAZO</v>
          </cell>
          <cell r="S5023" t="str">
            <v>RIOBAMBA</v>
          </cell>
          <cell r="T5023" t="str">
            <v>TRAMACO</v>
          </cell>
          <cell r="U5023" t="str">
            <v>FLEXNETUIO_PROVINCIA</v>
          </cell>
          <cell r="V5023">
            <v>0</v>
          </cell>
          <cell r="W5023">
            <v>0</v>
          </cell>
          <cell r="X5023" t="str">
            <v>HYCITE QUITO</v>
          </cell>
          <cell r="Y5023" t="str">
            <v>FLEX NET CALLE 28 DE JUNIO S/N Y GARCIA MORENO ENTRADA LLANO GRANDE</v>
          </cell>
        </row>
        <row r="5024">
          <cell r="A5024" t="str">
            <v>GAR5373</v>
          </cell>
          <cell r="B5024">
            <v>482060</v>
          </cell>
          <cell r="C5024" t="str">
            <v>GAR5373</v>
          </cell>
          <cell r="D5024" t="str">
            <v>HYCITE</v>
          </cell>
          <cell r="E5024" t="str">
            <v>RETIRO</v>
          </cell>
          <cell r="F5024" t="str">
            <v>NORMAL</v>
          </cell>
          <cell r="G5024" t="str">
            <v>TFQ89586</v>
          </cell>
          <cell r="H5024">
            <v>44914</v>
          </cell>
          <cell r="I5024" t="str">
            <v>INCIDENCIA</v>
          </cell>
          <cell r="J5024">
            <v>44916</v>
          </cell>
          <cell r="K5024" t="str">
            <v>Luis Humberto Alarcon Chavez</v>
          </cell>
          <cell r="L5024" t="str">
            <v>calle Marqueza de Solanda y Abdon Calderon, Conjunto 6 de junio casa 7 Mz. 20,  Parroquia: Conocoto.</v>
          </cell>
          <cell r="M5024" t="str">
            <v/>
          </cell>
          <cell r="N5024" t="str">
            <v>0984 729-251</v>
          </cell>
          <cell r="O5024" t="str">
            <v>0984 729-251</v>
          </cell>
          <cell r="P5024" t="str">
            <v>170301</v>
          </cell>
          <cell r="Q5024" t="str">
            <v>QUITO</v>
          </cell>
          <cell r="R5024" t="str">
            <v>PICHINCHA</v>
          </cell>
          <cell r="S5024" t="str">
            <v>QUITO</v>
          </cell>
          <cell r="T5024" t="str">
            <v>FLEXTRANS UIO</v>
          </cell>
          <cell r="U5024" t="str">
            <v>FLEXNETUIO_LOCAL</v>
          </cell>
          <cell r="V5024">
            <v>0</v>
          </cell>
          <cell r="W5024">
            <v>0</v>
          </cell>
          <cell r="X5024" t="str">
            <v>HYCITE QUITO</v>
          </cell>
          <cell r="Y5024" t="str">
            <v>FLEX NET CALLE 28 DE JUNIO S/N Y GARCIA MORENO ENTRADA LLANO GRANDE</v>
          </cell>
        </row>
        <row r="5025">
          <cell r="A5025" t="str">
            <v>GAR5374</v>
          </cell>
          <cell r="B5025">
            <v>482061</v>
          </cell>
          <cell r="C5025" t="str">
            <v>GAR5374</v>
          </cell>
          <cell r="D5025" t="str">
            <v>HYCITE</v>
          </cell>
          <cell r="E5025" t="str">
            <v>RETIRO</v>
          </cell>
          <cell r="F5025" t="str">
            <v>NORMAL</v>
          </cell>
          <cell r="G5025" t="str">
            <v>031001000227642</v>
          </cell>
          <cell r="H5025">
            <v>44914</v>
          </cell>
          <cell r="I5025" t="str">
            <v>ENTREGADO</v>
          </cell>
          <cell r="J5025">
            <v>44918</v>
          </cell>
          <cell r="K5025" t="str">
            <v>ALEX HERNAN PAREDES SALINAS</v>
          </cell>
          <cell r="L5025" t="str">
            <v>PADRE OSWALDO RODRIGUEZ Y CESAR AMADOR CASA 03 GUAYAS NARANJAL NARANJAL 091201 BODEGA SUPER MARKET DON ANGEL</v>
          </cell>
          <cell r="N5025" t="str">
            <v>995347394</v>
          </cell>
          <cell r="O5025" t="str">
            <v>995347394</v>
          </cell>
          <cell r="P5025" t="str">
            <v>090109</v>
          </cell>
          <cell r="Q5025" t="str">
            <v>GUAYAQUIL</v>
          </cell>
          <cell r="R5025" t="str">
            <v>GUAYAS</v>
          </cell>
          <cell r="S5025" t="str">
            <v>GUAYAQUIL</v>
          </cell>
          <cell r="T5025" t="str">
            <v>TRAMACO</v>
          </cell>
          <cell r="U5025" t="str">
            <v>FLEXNETUIO_PROVINCIA</v>
          </cell>
          <cell r="V5025">
            <v>0</v>
          </cell>
          <cell r="W5025">
            <v>0</v>
          </cell>
          <cell r="X5025" t="str">
            <v>HYCITE QUITO</v>
          </cell>
          <cell r="Y5025" t="str">
            <v>FLEX NET CALLE 28 DE JUNIO S/N Y GARCIA MORENO ENTRADA LLANO GRANDE</v>
          </cell>
        </row>
        <row r="5026">
          <cell r="A5026" t="str">
            <v>53007</v>
          </cell>
          <cell r="B5026">
            <v>482039</v>
          </cell>
          <cell r="C5026" t="str">
            <v>53007</v>
          </cell>
          <cell r="D5026" t="str">
            <v>DEGSO</v>
          </cell>
          <cell r="E5026" t="str">
            <v>DESPACHO</v>
          </cell>
          <cell r="F5026" t="str">
            <v>NORMAL</v>
          </cell>
          <cell r="G5026" t="str">
            <v>FT76027</v>
          </cell>
          <cell r="H5026">
            <v>44914</v>
          </cell>
          <cell r="I5026" t="str">
            <v>ENTREGADO</v>
          </cell>
          <cell r="J5026">
            <v>44915</v>
          </cell>
          <cell r="K5026" t="str">
            <v>CENTRO DE RAYOS X Y ULTRASONIDO CENTRO CEUS S.A</v>
          </cell>
          <cell r="L5026" t="str">
            <v>DIRECCION: POLONIA N 30-15 Y AV ELOY ALFARO - ATENCION FRANCISCO REINOSO - CEL 0984624675 /MARIA AGUSTA 0958846122</v>
          </cell>
          <cell r="M5026" t="str">
            <v>#N/A</v>
          </cell>
          <cell r="N5026" t="str">
            <v>99-832-0225</v>
          </cell>
          <cell r="O5026" t="str">
            <v>99-832-0225</v>
          </cell>
          <cell r="P5026" t="str">
            <v>170301</v>
          </cell>
          <cell r="Q5026" t="str">
            <v>QUITO</v>
          </cell>
          <cell r="R5026" t="str">
            <v>PICHINCHA</v>
          </cell>
          <cell r="S5026" t="str">
            <v>QUITO</v>
          </cell>
          <cell r="T5026" t="str">
            <v>FLEXTRANS UIO</v>
          </cell>
          <cell r="U5026" t="str">
            <v>FLEXNETUIO_LOCAL</v>
          </cell>
          <cell r="V5026">
            <v>2</v>
          </cell>
          <cell r="W5026">
            <v>1.7</v>
          </cell>
          <cell r="X5026" t="str">
            <v>FLEXNET</v>
          </cell>
          <cell r="Y5026" t="str">
            <v>FLEX NET CALLE 28 DE JUNIO S/N Y GARCIA MORENO ENTRADA LLANO GRANDE</v>
          </cell>
        </row>
        <row r="5027">
          <cell r="A5027" t="str">
            <v>9548</v>
          </cell>
          <cell r="B5027">
            <v>482040</v>
          </cell>
          <cell r="C5027" t="str">
            <v>9548</v>
          </cell>
          <cell r="D5027" t="str">
            <v>DEGSO</v>
          </cell>
          <cell r="E5027" t="str">
            <v>DESPACHO</v>
          </cell>
          <cell r="F5027" t="str">
            <v>NORMAL</v>
          </cell>
          <cell r="G5027" t="str">
            <v>FT76028</v>
          </cell>
          <cell r="H5027">
            <v>44914</v>
          </cell>
          <cell r="I5027" t="str">
            <v>ENTREGADO</v>
          </cell>
          <cell r="J5027">
            <v>44916</v>
          </cell>
          <cell r="K5027" t="str">
            <v>CLINICA NUESTRA SENORA DE GUADALUPE</v>
          </cell>
          <cell r="L5027" t="str">
            <v xml:space="preserve">CLINICA DE NUESTRA SENORA DE GUADALUPE - 10 DE AGOSTO N27-101 Y SELVA ALEGRE - ATENCION ING KARINA RODRIGUEZ </v>
          </cell>
          <cell r="M5027" t="str">
            <v>#N/A</v>
          </cell>
          <cell r="N5027" t="str">
            <v>99-832-0225</v>
          </cell>
          <cell r="O5027" t="str">
            <v>99-832-0225</v>
          </cell>
          <cell r="P5027" t="str">
            <v>170301</v>
          </cell>
          <cell r="Q5027" t="str">
            <v>QUITO</v>
          </cell>
          <cell r="R5027" t="str">
            <v>PICHINCHA</v>
          </cell>
          <cell r="S5027" t="str">
            <v>QUITO</v>
          </cell>
          <cell r="T5027" t="str">
            <v>FLEXTRANS UIO</v>
          </cell>
          <cell r="U5027" t="str">
            <v>FLEXNETUIO_LOCAL</v>
          </cell>
          <cell r="V5027">
            <v>4</v>
          </cell>
          <cell r="W5027">
            <v>18.899999999999999</v>
          </cell>
          <cell r="X5027" t="str">
            <v>FLEXNET</v>
          </cell>
          <cell r="Y5027" t="str">
            <v>FLEX NET CALLE 28 DE JUNIO S/N Y GARCIA MORENO ENTRADA LLANO GRANDE</v>
          </cell>
        </row>
        <row r="5028">
          <cell r="A5028" t="str">
            <v>53008</v>
          </cell>
          <cell r="B5028">
            <v>482041</v>
          </cell>
          <cell r="C5028" t="str">
            <v>53008</v>
          </cell>
          <cell r="D5028" t="str">
            <v>DEGSO</v>
          </cell>
          <cell r="E5028" t="str">
            <v>DESPACHO</v>
          </cell>
          <cell r="F5028" t="str">
            <v>NORMAL</v>
          </cell>
          <cell r="G5028" t="str">
            <v>FT76029</v>
          </cell>
          <cell r="H5028">
            <v>44914</v>
          </cell>
          <cell r="I5028" t="str">
            <v>ENTREGADO</v>
          </cell>
          <cell r="J5028">
            <v>44916</v>
          </cell>
          <cell r="K5028" t="str">
            <v>PLASTIVALLE CIA LTDA</v>
          </cell>
          <cell r="L5028" t="str">
            <v xml:space="preserve">DIRECCION: TABACUNDO - ATENCION PEDRO ALDANA - </v>
          </cell>
          <cell r="M5028" t="str">
            <v>1792088836001</v>
          </cell>
          <cell r="N5028" t="str">
            <v>99-832-0225</v>
          </cell>
          <cell r="O5028" t="str">
            <v>99-832-0225</v>
          </cell>
          <cell r="P5028" t="str">
            <v>171004</v>
          </cell>
          <cell r="Q5028" t="str">
            <v>PEDRO MONCAYO</v>
          </cell>
          <cell r="R5028" t="str">
            <v>PICHINCHA</v>
          </cell>
          <cell r="S5028" t="str">
            <v>TABACUNDO - TUPIGACHI</v>
          </cell>
          <cell r="T5028" t="str">
            <v>FLEXTRANS UIO</v>
          </cell>
          <cell r="U5028" t="str">
            <v>FLEXNETUIO_PROVINCIA</v>
          </cell>
          <cell r="V5028">
            <v>7</v>
          </cell>
          <cell r="W5028">
            <v>25.6</v>
          </cell>
          <cell r="X5028" t="str">
            <v>FLEXNET</v>
          </cell>
          <cell r="Y5028" t="str">
            <v>FLEX NET CALLE 28 DE JUNIO S/N Y GARCIA MORENO ENTRADA LLANO GRANDE</v>
          </cell>
        </row>
        <row r="5029">
          <cell r="A5029" t="str">
            <v>53009</v>
          </cell>
          <cell r="B5029">
            <v>482042</v>
          </cell>
          <cell r="C5029" t="str">
            <v>53009</v>
          </cell>
          <cell r="D5029" t="str">
            <v>DEGSO</v>
          </cell>
          <cell r="E5029" t="str">
            <v>DESPACHO</v>
          </cell>
          <cell r="F5029" t="str">
            <v>NORMAL</v>
          </cell>
          <cell r="G5029" t="str">
            <v>FT76030</v>
          </cell>
          <cell r="H5029">
            <v>44914</v>
          </cell>
          <cell r="I5029" t="str">
            <v>ENTREGADO</v>
          </cell>
          <cell r="J5029">
            <v>44915</v>
          </cell>
          <cell r="K5029" t="str">
            <v>PLASTIVALLE CIA LTDA</v>
          </cell>
          <cell r="L5029" t="str">
            <v xml:space="preserve">DIRECCION: YARUQUI - NELSON JARA S/N Y BENJAMIN NEGRETE - ATENCION PEDRO ALDANA </v>
          </cell>
          <cell r="M5029" t="str">
            <v>1792088836001</v>
          </cell>
          <cell r="N5029" t="str">
            <v>99-832-0225</v>
          </cell>
          <cell r="O5029" t="str">
            <v>99-832-0225</v>
          </cell>
          <cell r="P5029" t="str">
            <v>170908</v>
          </cell>
          <cell r="Q5029" t="str">
            <v>QUITO</v>
          </cell>
          <cell r="R5029" t="str">
            <v>PICHINCHA</v>
          </cell>
          <cell r="S5029" t="str">
            <v>YARUQUI</v>
          </cell>
          <cell r="T5029" t="str">
            <v>FLEXTRANS UIO</v>
          </cell>
          <cell r="U5029" t="str">
            <v>FLEXNETUIO_LOCAL</v>
          </cell>
          <cell r="V5029">
            <v>4</v>
          </cell>
          <cell r="W5029">
            <v>25.6</v>
          </cell>
          <cell r="X5029" t="str">
            <v>FLEXNET</v>
          </cell>
          <cell r="Y5029" t="str">
            <v>FLEX NET CALLE 28 DE JUNIO S/N Y GARCIA MORENO ENTRADA LLANO GRANDE</v>
          </cell>
        </row>
        <row r="5030">
          <cell r="A5030" t="str">
            <v>53010</v>
          </cell>
          <cell r="B5030">
            <v>482043</v>
          </cell>
          <cell r="C5030" t="str">
            <v>53010</v>
          </cell>
          <cell r="D5030" t="str">
            <v>DEGSO</v>
          </cell>
          <cell r="E5030" t="str">
            <v>DESPACHO</v>
          </cell>
          <cell r="F5030" t="str">
            <v>NORMAL</v>
          </cell>
          <cell r="G5030" t="str">
            <v>FT76031</v>
          </cell>
          <cell r="H5030">
            <v>44914</v>
          </cell>
          <cell r="I5030" t="str">
            <v>ENTREGADO</v>
          </cell>
          <cell r="J5030">
            <v>44915</v>
          </cell>
          <cell r="K5030" t="str">
            <v>GALVANORTE CIA. LTDA.</v>
          </cell>
          <cell r="L5030" t="str">
            <v>DIRECCION: DE LOS ARUPOS N 126 Y ELOY ALFARO</v>
          </cell>
          <cell r="M5030" t="str">
            <v>1792251214001</v>
          </cell>
          <cell r="N5030" t="str">
            <v>99-832-0225</v>
          </cell>
          <cell r="O5030" t="str">
            <v>99-832-0225</v>
          </cell>
          <cell r="P5030" t="str">
            <v>170301</v>
          </cell>
          <cell r="Q5030" t="str">
            <v>QUITO</v>
          </cell>
          <cell r="R5030" t="str">
            <v>PICHINCHA</v>
          </cell>
          <cell r="S5030" t="str">
            <v>QUITO</v>
          </cell>
          <cell r="T5030" t="str">
            <v>FLEXTRANS UIO</v>
          </cell>
          <cell r="U5030" t="str">
            <v>FLEXNETUIO_LOCAL</v>
          </cell>
          <cell r="V5030">
            <v>1</v>
          </cell>
          <cell r="W5030">
            <v>1.5</v>
          </cell>
          <cell r="X5030" t="str">
            <v>FLEXNET</v>
          </cell>
          <cell r="Y5030" t="str">
            <v>FLEX NET CALLE 28 DE JUNIO S/N Y GARCIA MORENO ENTRADA LLANO GRANDE</v>
          </cell>
        </row>
        <row r="5031">
          <cell r="A5031" t="str">
            <v>53012</v>
          </cell>
          <cell r="B5031">
            <v>482044</v>
          </cell>
          <cell r="C5031" t="str">
            <v>53012</v>
          </cell>
          <cell r="D5031" t="str">
            <v>DEGSO</v>
          </cell>
          <cell r="E5031" t="str">
            <v>DESPACHO</v>
          </cell>
          <cell r="F5031" t="str">
            <v>NORMAL</v>
          </cell>
          <cell r="G5031" t="str">
            <v>FT76032</v>
          </cell>
          <cell r="H5031">
            <v>44914</v>
          </cell>
          <cell r="I5031" t="str">
            <v>ENTREGADO</v>
          </cell>
          <cell r="J5031">
            <v>44915</v>
          </cell>
          <cell r="K5031" t="str">
            <v>ENI ECUADOR S.A.</v>
          </cell>
          <cell r="L5031" t="str">
            <v>DIRECCION:  VIA SANGOLQUI - PIFO KM 4 ½ FRENTE A PINTAG ? ATENCION TATIANA LATACUMBA - TELF 2232603</v>
          </cell>
          <cell r="M5031" t="str">
            <v>1790540626001</v>
          </cell>
          <cell r="N5031" t="str">
            <v>99-832-0225</v>
          </cell>
          <cell r="O5031" t="str">
            <v>99-832-0225</v>
          </cell>
          <cell r="P5031" t="str">
            <v>170909</v>
          </cell>
          <cell r="Q5031" t="str">
            <v>QUITO</v>
          </cell>
          <cell r="R5031" t="str">
            <v>PICHINCHA</v>
          </cell>
          <cell r="S5031" t="str">
            <v>PIFO</v>
          </cell>
          <cell r="T5031" t="str">
            <v>FLEXTRANS UIO</v>
          </cell>
          <cell r="U5031" t="str">
            <v>FLEXNETUIO_LOCAL</v>
          </cell>
          <cell r="V5031">
            <v>3</v>
          </cell>
          <cell r="W5031">
            <v>5.4</v>
          </cell>
          <cell r="X5031" t="str">
            <v>FLEXNET</v>
          </cell>
          <cell r="Y5031" t="str">
            <v>FLEX NET CALLE 28 DE JUNIO S/N Y GARCIA MORENO ENTRADA LLANO GRANDE</v>
          </cell>
        </row>
        <row r="5032">
          <cell r="A5032" t="str">
            <v>53013</v>
          </cell>
          <cell r="B5032">
            <v>482045</v>
          </cell>
          <cell r="C5032" t="str">
            <v>53013</v>
          </cell>
          <cell r="D5032" t="str">
            <v>DEGSO</v>
          </cell>
          <cell r="E5032" t="str">
            <v>DESPACHO</v>
          </cell>
          <cell r="F5032" t="str">
            <v>NORMAL</v>
          </cell>
          <cell r="G5032" t="str">
            <v>FT76033</v>
          </cell>
          <cell r="H5032">
            <v>44914</v>
          </cell>
          <cell r="I5032" t="str">
            <v>ENTREGADO</v>
          </cell>
          <cell r="J5032">
            <v>44915</v>
          </cell>
          <cell r="K5032" t="str">
            <v>TECNOESA</v>
          </cell>
          <cell r="L5032" t="str">
            <v>DIRECCION:  PANAMERICANA SUR KM 10 - ENTRADA DURALLANTA, SECTOR GUAJALO - TELF 2691115</v>
          </cell>
          <cell r="M5032" t="str">
            <v>1790556670001</v>
          </cell>
          <cell r="N5032" t="str">
            <v>99-832-0225</v>
          </cell>
          <cell r="O5032" t="str">
            <v>99-832-0225</v>
          </cell>
          <cell r="P5032" t="str">
            <v>170301</v>
          </cell>
          <cell r="Q5032" t="str">
            <v>QUITO</v>
          </cell>
          <cell r="R5032" t="str">
            <v>PICHINCHA</v>
          </cell>
          <cell r="S5032" t="str">
            <v>QUITO</v>
          </cell>
          <cell r="T5032" t="str">
            <v>FLEXTRANS UIO</v>
          </cell>
          <cell r="U5032" t="str">
            <v>FLEXNETUIO_LOCAL</v>
          </cell>
          <cell r="V5032">
            <v>1</v>
          </cell>
          <cell r="W5032">
            <v>2.1</v>
          </cell>
          <cell r="X5032" t="str">
            <v>FLEXNET</v>
          </cell>
          <cell r="Y5032" t="str">
            <v>FLEX NET CALLE 28 DE JUNIO S/N Y GARCIA MORENO ENTRADA LLANO GRANDE</v>
          </cell>
        </row>
        <row r="5033">
          <cell r="A5033" t="str">
            <v>2477500</v>
          </cell>
          <cell r="B5033">
            <v>482020</v>
          </cell>
          <cell r="C5033" t="str">
            <v>2477500</v>
          </cell>
          <cell r="D5033" t="str">
            <v>MDELIVERY</v>
          </cell>
          <cell r="E5033" t="str">
            <v>DESPACHO</v>
          </cell>
          <cell r="F5033" t="str">
            <v>NORMAL</v>
          </cell>
          <cell r="G5033" t="str">
            <v>TF89642</v>
          </cell>
          <cell r="H5033">
            <v>44914</v>
          </cell>
          <cell r="I5033" t="str">
            <v>ENTREGADO</v>
          </cell>
          <cell r="J5033">
            <v>44916</v>
          </cell>
          <cell r="K5033" t="str">
            <v>WILLIAM NARCISO GUZMAN SUAREZ_WILLIAM NARCISO GUZMAN SUAREZ</v>
          </cell>
          <cell r="L5033" t="str">
            <v xml:space="preserve">GUAYAS SECTOR FLORIDA NORTE COOP UNIoN NACIONAL MANZANA 367 SOLAR 18 CASA DE 2 PISOS MANTIENE UN LOCAL COMERCIAL CON PUERTA ENROLLABLE Y PARED COLOR VERDE CLARO DIAGONAL A UN TALLER MECaNICO DE MOTOS </v>
          </cell>
          <cell r="M5033" t="str">
            <v>0927282541001</v>
          </cell>
          <cell r="N5033" t="str">
            <v>0980124672</v>
          </cell>
          <cell r="O5033" t="str">
            <v/>
          </cell>
          <cell r="P5033" t="str">
            <v>GUAYAQUIL</v>
          </cell>
          <cell r="Q5033" t="str">
            <v>GUAYAQUIL</v>
          </cell>
          <cell r="R5033" t="str">
            <v>GUAYAS</v>
          </cell>
          <cell r="T5033" t="str">
            <v>FLEXTRANS</v>
          </cell>
          <cell r="U5033" t="str">
            <v>FLEXNETUIO_GYE</v>
          </cell>
          <cell r="V5033">
            <v>1</v>
          </cell>
          <cell r="W5033">
            <v>1</v>
          </cell>
          <cell r="X5033" t="str">
            <v>FLEXNET ECUADOR - MDELIVERY</v>
          </cell>
          <cell r="Y5033" t="str">
            <v>CALLE 28 DE JUNIO S/N Y GARCIA MORENO ENTRADA LLANO GRANDE</v>
          </cell>
        </row>
        <row r="5034">
          <cell r="A5034" t="str">
            <v>2477501</v>
          </cell>
          <cell r="B5034">
            <v>482021</v>
          </cell>
          <cell r="C5034" t="str">
            <v>2477501</v>
          </cell>
          <cell r="D5034" t="str">
            <v>MDELIVERY</v>
          </cell>
          <cell r="E5034" t="str">
            <v>DESPACHO</v>
          </cell>
          <cell r="F5034" t="str">
            <v>NORMAL</v>
          </cell>
          <cell r="G5034" t="str">
            <v>031080002477501</v>
          </cell>
          <cell r="H5034">
            <v>44914</v>
          </cell>
          <cell r="I5034" t="str">
            <v>ENTREGADO</v>
          </cell>
          <cell r="J5034">
            <v>44915</v>
          </cell>
          <cell r="K5034" t="str">
            <v>JUAN CARLOS TENESACA CAJILIMA_JUAN CARLOS TENESACA CAJILIMA</v>
          </cell>
          <cell r="L5034" t="str">
            <v>AZUAY RETTIRO AGENCIA TRAMACO CUE QUINTA CHICA PATOCOCHA Y PUCACOCHA ESQUINA RETTIRO AGENCIA TRAMACO CUE QUINTA CHICA</v>
          </cell>
          <cell r="M5034" t="str">
            <v>0104908686001</v>
          </cell>
          <cell r="N5034" t="str">
            <v>0992923892</v>
          </cell>
          <cell r="O5034" t="str">
            <v/>
          </cell>
          <cell r="P5034" t="str">
            <v>CUENCA</v>
          </cell>
          <cell r="Q5034" t="str">
            <v>CUENCA</v>
          </cell>
          <cell r="R5034" t="str">
            <v>AZUAY</v>
          </cell>
          <cell r="T5034" t="str">
            <v>TRAMACO</v>
          </cell>
          <cell r="U5034" t="str">
            <v>FLEXNETUIO_PROVINCIA</v>
          </cell>
          <cell r="V5034">
            <v>1</v>
          </cell>
          <cell r="W5034">
            <v>1</v>
          </cell>
          <cell r="X5034" t="str">
            <v>FLEXNET ECUADOR - MDELIVERY</v>
          </cell>
          <cell r="Y5034" t="str">
            <v>CALLE 28 DE JUNIO S/N Y GARCIA MORENO ENTRADA LLANO GRANDE</v>
          </cell>
        </row>
        <row r="5035">
          <cell r="A5035" t="str">
            <v>2477502</v>
          </cell>
          <cell r="B5035">
            <v>482022</v>
          </cell>
          <cell r="C5035" t="str">
            <v>2477502</v>
          </cell>
          <cell r="D5035" t="str">
            <v>MDELIVERY</v>
          </cell>
          <cell r="E5035" t="str">
            <v>DESPACHO</v>
          </cell>
          <cell r="F5035" t="str">
            <v>NORMAL</v>
          </cell>
          <cell r="G5035" t="str">
            <v>TF89670</v>
          </cell>
          <cell r="H5035">
            <v>44914</v>
          </cell>
          <cell r="I5035" t="str">
            <v>ENTREGADO</v>
          </cell>
          <cell r="J5035">
            <v>44915</v>
          </cell>
          <cell r="K5035" t="str">
            <v xml:space="preserve">Geraldyne Mita_ DULCES PASTELES Y TORTAS RADU S A </v>
          </cell>
          <cell r="L5035" t="str">
            <v xml:space="preserve"> GUAYAS GUAYAQUIL Alborada 12 GRAN ALBOCENTRO LOCAL I8 SNSNS SNSNS FRENTE AL PARQUE DE LA ALBORADA </v>
          </cell>
          <cell r="M5035" t="str">
            <v>0992217936001</v>
          </cell>
          <cell r="N5035" t="str">
            <v>0989957771</v>
          </cell>
          <cell r="O5035" t="str">
            <v/>
          </cell>
          <cell r="P5035" t="str">
            <v>GUAYAQUIL</v>
          </cell>
          <cell r="Q5035" t="str">
            <v>GUAYAQUIL</v>
          </cell>
          <cell r="R5035" t="str">
            <v>GUAYAS</v>
          </cell>
          <cell r="T5035" t="str">
            <v>FLEXTRANS</v>
          </cell>
          <cell r="U5035" t="str">
            <v>FLEXNETUIO_GYE</v>
          </cell>
          <cell r="V5035">
            <v>1</v>
          </cell>
          <cell r="W5035">
            <v>1</v>
          </cell>
          <cell r="X5035" t="str">
            <v>FLEXNET ECUADOR - MDELIVERY</v>
          </cell>
          <cell r="Y5035" t="str">
            <v>CALLE 28 DE JUNIO S/N Y GARCIA MORENO ENTRADA LLANO GRANDE</v>
          </cell>
        </row>
        <row r="5036">
          <cell r="A5036" t="str">
            <v>2477507</v>
          </cell>
          <cell r="B5036">
            <v>482023</v>
          </cell>
          <cell r="C5036" t="str">
            <v>2477507</v>
          </cell>
          <cell r="D5036" t="str">
            <v>MDELIVERY</v>
          </cell>
          <cell r="E5036" t="str">
            <v>DESPACHO</v>
          </cell>
          <cell r="F5036" t="str">
            <v>NORMAL</v>
          </cell>
          <cell r="G5036" t="str">
            <v>FT76010</v>
          </cell>
          <cell r="H5036">
            <v>44914</v>
          </cell>
          <cell r="I5036" t="str">
            <v>ENTREGADO</v>
          </cell>
          <cell r="J5036">
            <v>44915</v>
          </cell>
          <cell r="K5036" t="str">
            <v>cyntia porras_jean carlos garcia</v>
          </cell>
          <cell r="L5036" t="str">
            <v>av 12 de octubre y veintimilla</v>
          </cell>
          <cell r="M5036" t="str">
            <v>0066591816</v>
          </cell>
          <cell r="N5036" t="str">
            <v>0998042380</v>
          </cell>
          <cell r="O5036" t="str">
            <v/>
          </cell>
          <cell r="P5036" t="str">
            <v>QUITO</v>
          </cell>
          <cell r="Q5036" t="str">
            <v>QUITO</v>
          </cell>
          <cell r="R5036" t="str">
            <v>PICHINCHA</v>
          </cell>
          <cell r="T5036" t="str">
            <v>FLEXTRANS UIO</v>
          </cell>
          <cell r="U5036" t="str">
            <v>FLEXNETUIO_LOCAL</v>
          </cell>
          <cell r="V5036">
            <v>1</v>
          </cell>
          <cell r="W5036">
            <v>1</v>
          </cell>
          <cell r="X5036" t="str">
            <v>FLEXNET ECUADOR - MDELIVERY</v>
          </cell>
          <cell r="Y5036" t="str">
            <v>CALLE 28 DE JUNIO S/N Y GARCIA MORENO ENTRADA LLANO GRANDE</v>
          </cell>
        </row>
        <row r="5037">
          <cell r="A5037" t="str">
            <v>2477527</v>
          </cell>
          <cell r="B5037">
            <v>482024</v>
          </cell>
          <cell r="C5037" t="str">
            <v>2477527</v>
          </cell>
          <cell r="D5037" t="str">
            <v>MDELIVERY</v>
          </cell>
          <cell r="E5037" t="str">
            <v>DESPACHO</v>
          </cell>
          <cell r="F5037" t="str">
            <v>NORMAL</v>
          </cell>
          <cell r="G5037" t="str">
            <v>TF89672</v>
          </cell>
          <cell r="H5037">
            <v>44914</v>
          </cell>
          <cell r="I5037" t="str">
            <v>ENTREGADO</v>
          </cell>
          <cell r="J5037">
            <v>44915</v>
          </cell>
          <cell r="K5037" t="str">
            <v xml:space="preserve">NORMA GARCIA_SAVERCORP S A </v>
          </cell>
          <cell r="L5037" t="str">
            <v xml:space="preserve"> GUAYAS GUAYAQUIL Urdesa Central Circunvalacion sur 905 entre Higueras e Ilanes SEMEDIC ENTREGAR A NORMA GARCIA </v>
          </cell>
          <cell r="M5037" t="str">
            <v>0992714131001</v>
          </cell>
          <cell r="N5037" t="str">
            <v>0967896676</v>
          </cell>
          <cell r="O5037" t="str">
            <v/>
          </cell>
          <cell r="P5037" t="str">
            <v>GUAYAQUIL</v>
          </cell>
          <cell r="Q5037" t="str">
            <v>GUAYAQUIL</v>
          </cell>
          <cell r="R5037" t="str">
            <v>GUAYAS</v>
          </cell>
          <cell r="T5037" t="str">
            <v>FLEXTRANS</v>
          </cell>
          <cell r="U5037" t="str">
            <v>FLEXNETUIO_GYE</v>
          </cell>
          <cell r="V5037">
            <v>1</v>
          </cell>
          <cell r="W5037">
            <v>1</v>
          </cell>
          <cell r="X5037" t="str">
            <v>FLEXNET ECUADOR - MDELIVERY</v>
          </cell>
          <cell r="Y5037" t="str">
            <v>CALLE 28 DE JUNIO S/N Y GARCIA MORENO ENTRADA LLANO GRANDE</v>
          </cell>
        </row>
        <row r="5038">
          <cell r="A5038" t="str">
            <v>2477530</v>
          </cell>
          <cell r="B5038">
            <v>482025</v>
          </cell>
          <cell r="C5038" t="str">
            <v>2477530</v>
          </cell>
          <cell r="D5038" t="str">
            <v>MDELIVERY</v>
          </cell>
          <cell r="E5038" t="str">
            <v>DESPACHO</v>
          </cell>
          <cell r="F5038" t="str">
            <v>NORMAL</v>
          </cell>
          <cell r="G5038" t="str">
            <v>FT75969</v>
          </cell>
          <cell r="H5038">
            <v>44914</v>
          </cell>
          <cell r="I5038" t="str">
            <v>ENTREGADO</v>
          </cell>
          <cell r="J5038">
            <v>44915</v>
          </cell>
          <cell r="K5038" t="str">
            <v>PATRICIO HIDALGO_ADITMAQ</v>
          </cell>
          <cell r="L5038" t="str">
            <v xml:space="preserve">Bypass De Cumbaya S N Ingreso Santa Lucia Referencia “Centro Comercial Plaza Modena Ofic 12 y 13 </v>
          </cell>
          <cell r="M5038" t="str">
            <v>1791269489001</v>
          </cell>
          <cell r="N5038" t="str">
            <v>0986136800</v>
          </cell>
          <cell r="O5038" t="str">
            <v/>
          </cell>
          <cell r="P5038" t="str">
            <v>QUITO</v>
          </cell>
          <cell r="Q5038" t="str">
            <v>QUITO</v>
          </cell>
          <cell r="R5038" t="str">
            <v>PICHINCHA</v>
          </cell>
          <cell r="T5038" t="str">
            <v>FLEXTRANS UIO</v>
          </cell>
          <cell r="U5038" t="str">
            <v>FLEXNETUIO_LOCAL</v>
          </cell>
          <cell r="V5038">
            <v>1</v>
          </cell>
          <cell r="W5038">
            <v>1</v>
          </cell>
          <cell r="X5038" t="str">
            <v>FLEXNET ECUADOR - MDELIVERY</v>
          </cell>
          <cell r="Y5038" t="str">
            <v>CALLE 28 DE JUNIO S/N Y GARCIA MORENO ENTRADA LLANO GRANDE</v>
          </cell>
        </row>
        <row r="5039">
          <cell r="A5039" t="str">
            <v>2477531</v>
          </cell>
          <cell r="B5039">
            <v>482026</v>
          </cell>
          <cell r="C5039" t="str">
            <v>2477531</v>
          </cell>
          <cell r="D5039" t="str">
            <v>MDELIVERY</v>
          </cell>
          <cell r="E5039" t="str">
            <v>DESPACHO</v>
          </cell>
          <cell r="F5039" t="str">
            <v>NORMAL</v>
          </cell>
          <cell r="G5039" t="str">
            <v>IC3930</v>
          </cell>
          <cell r="H5039">
            <v>44914</v>
          </cell>
          <cell r="I5039" t="str">
            <v>ENTREGADO</v>
          </cell>
          <cell r="J5039">
            <v>44915</v>
          </cell>
          <cell r="K5039" t="str">
            <v>MA Isabel Peralta_ASOCIACION DE EMPLEADOS DE LA EMPRESA MUNICIPAL DE</v>
          </cell>
          <cell r="L5039" t="str">
            <v xml:space="preserve"> AZUAY CUENCA 3 DE NOVIEMBRE s n Y JUAN PABLO I EN LOS ALTOS DE MONTE BIANCO JUNTO A LA CLINICA LATINO </v>
          </cell>
          <cell r="M5039" t="str">
            <v>0190337693001</v>
          </cell>
          <cell r="N5039" t="str">
            <v>997568536</v>
          </cell>
          <cell r="O5039" t="str">
            <v/>
          </cell>
          <cell r="P5039" t="str">
            <v>CUENCA</v>
          </cell>
          <cell r="Q5039" t="str">
            <v>CUENCA</v>
          </cell>
          <cell r="R5039" t="str">
            <v>AZUAY</v>
          </cell>
          <cell r="T5039" t="str">
            <v>ITSACOURIER</v>
          </cell>
          <cell r="U5039" t="str">
            <v>FLEXNETUIO_PROVINCIA</v>
          </cell>
          <cell r="V5039">
            <v>1</v>
          </cell>
          <cell r="W5039">
            <v>1</v>
          </cell>
          <cell r="X5039" t="str">
            <v>FLEXNET ECUADOR - MDELIVERY</v>
          </cell>
          <cell r="Y5039" t="str">
            <v>CALLE 28 DE JUNIO S/N Y GARCIA MORENO ENTRADA LLANO GRANDE</v>
          </cell>
        </row>
        <row r="5040">
          <cell r="A5040" t="str">
            <v>2477532</v>
          </cell>
          <cell r="B5040">
            <v>482027</v>
          </cell>
          <cell r="C5040" t="str">
            <v>2477532</v>
          </cell>
          <cell r="D5040" t="str">
            <v>MDELIVERY</v>
          </cell>
          <cell r="E5040" t="str">
            <v>DESPACHO</v>
          </cell>
          <cell r="F5040" t="str">
            <v>NORMAL</v>
          </cell>
          <cell r="G5040" t="str">
            <v>TF89648</v>
          </cell>
          <cell r="H5040">
            <v>44914</v>
          </cell>
          <cell r="I5040" t="str">
            <v>ENTREGADO</v>
          </cell>
          <cell r="J5040">
            <v>44915</v>
          </cell>
          <cell r="K5040" t="str">
            <v xml:space="preserve">Emilio Jose Vaca Hidalgo_BANCO GUAYAQUIL S A </v>
          </cell>
          <cell r="L5040" t="str">
            <v>Banco Guayaquil edificio Matriz calle pichincha y P Icaza</v>
          </cell>
          <cell r="M5040" t="str">
            <v>0990049459001</v>
          </cell>
          <cell r="N5040" t="str">
            <v>0980718839</v>
          </cell>
          <cell r="O5040" t="str">
            <v/>
          </cell>
          <cell r="P5040" t="str">
            <v>GUAYAQUIL</v>
          </cell>
          <cell r="Q5040" t="str">
            <v>GUAYAQUIL</v>
          </cell>
          <cell r="R5040" t="str">
            <v>GUAYAS</v>
          </cell>
          <cell r="T5040" t="str">
            <v>FLEXTRANS</v>
          </cell>
          <cell r="U5040" t="str">
            <v>FLEXNETUIO_GYE</v>
          </cell>
          <cell r="V5040">
            <v>1</v>
          </cell>
          <cell r="W5040">
            <v>1</v>
          </cell>
          <cell r="X5040" t="str">
            <v>FLEXNET ECUADOR - MDELIVERY</v>
          </cell>
          <cell r="Y5040" t="str">
            <v>CALLE 28 DE JUNIO S/N Y GARCIA MORENO ENTRADA LLANO GRANDE</v>
          </cell>
        </row>
        <row r="5041">
          <cell r="A5041" t="str">
            <v>2477533</v>
          </cell>
          <cell r="B5041">
            <v>482028</v>
          </cell>
          <cell r="C5041" t="str">
            <v>2477533</v>
          </cell>
          <cell r="D5041" t="str">
            <v>MDELIVERY</v>
          </cell>
          <cell r="E5041" t="str">
            <v>DESPACHO</v>
          </cell>
          <cell r="F5041" t="str">
            <v>NORMAL</v>
          </cell>
          <cell r="G5041" t="str">
            <v>TF89647</v>
          </cell>
          <cell r="H5041">
            <v>44914</v>
          </cell>
          <cell r="I5041" t="str">
            <v>ENTREGADO</v>
          </cell>
          <cell r="J5041">
            <v>44915</v>
          </cell>
          <cell r="K5041" t="str">
            <v xml:space="preserve">ELIZABETH TORRES LUCYMOLINA_NESTLE ECUADOR S A </v>
          </cell>
          <cell r="L5041" t="str">
            <v>Av EL Bombero Km 6 5 via a la costa Nestle Ceibos al frente de Mc Donalds Ceibos Guayaquil</v>
          </cell>
          <cell r="M5041" t="str">
            <v>0990032246001</v>
          </cell>
          <cell r="N5041" t="str">
            <v>0987391168</v>
          </cell>
          <cell r="O5041" t="str">
            <v/>
          </cell>
          <cell r="P5041" t="str">
            <v>GUAYAQUIL</v>
          </cell>
          <cell r="Q5041" t="str">
            <v>GUAYAQUIL</v>
          </cell>
          <cell r="R5041" t="str">
            <v>GUAYAS</v>
          </cell>
          <cell r="T5041" t="str">
            <v>FLEXTRANS</v>
          </cell>
          <cell r="U5041" t="str">
            <v>FLEXNETUIO_GYE</v>
          </cell>
          <cell r="V5041">
            <v>1</v>
          </cell>
          <cell r="W5041">
            <v>1</v>
          </cell>
          <cell r="X5041" t="str">
            <v>FLEXNET ECUADOR - MDELIVERY</v>
          </cell>
          <cell r="Y5041" t="str">
            <v>CALLE 28 DE JUNIO S/N Y GARCIA MORENO ENTRADA LLANO GRANDE</v>
          </cell>
        </row>
        <row r="5042">
          <cell r="A5042" t="str">
            <v>2477534</v>
          </cell>
          <cell r="B5042">
            <v>482029</v>
          </cell>
          <cell r="C5042" t="str">
            <v>2477534</v>
          </cell>
          <cell r="D5042" t="str">
            <v>MDELIVERY</v>
          </cell>
          <cell r="E5042" t="str">
            <v>DESPACHO</v>
          </cell>
          <cell r="F5042" t="str">
            <v>NORMAL</v>
          </cell>
          <cell r="G5042" t="str">
            <v>TF89628</v>
          </cell>
          <cell r="H5042">
            <v>44914</v>
          </cell>
          <cell r="I5042" t="str">
            <v>ENTREGADO</v>
          </cell>
          <cell r="J5042">
            <v>44915</v>
          </cell>
          <cell r="K5042" t="str">
            <v xml:space="preserve">ELIZABETH TORRES LUCYMOLINA_NESTLE ECUADOR S A </v>
          </cell>
          <cell r="L5042" t="str">
            <v>Av EL Bombero Km 6 5 via a la costa Nestle Ceibos al frente de Mc Donalds Ceibos Guayaquil</v>
          </cell>
          <cell r="M5042" t="str">
            <v>0990032246001</v>
          </cell>
          <cell r="N5042" t="str">
            <v>0987391168</v>
          </cell>
          <cell r="O5042" t="str">
            <v/>
          </cell>
          <cell r="P5042" t="str">
            <v>GUAYAQUIL</v>
          </cell>
          <cell r="Q5042" t="str">
            <v>GUAYAQUIL</v>
          </cell>
          <cell r="R5042" t="str">
            <v>GUAYAS</v>
          </cell>
          <cell r="T5042" t="str">
            <v>FLEXTRANS</v>
          </cell>
          <cell r="U5042" t="str">
            <v>FLEXNETUIO_GYE</v>
          </cell>
          <cell r="V5042">
            <v>1</v>
          </cell>
          <cell r="W5042">
            <v>1</v>
          </cell>
          <cell r="X5042" t="str">
            <v>FLEXNET ECUADOR - MDELIVERY</v>
          </cell>
          <cell r="Y5042" t="str">
            <v>CALLE 28 DE JUNIO S/N Y GARCIA MORENO ENTRADA LLANO GRANDE</v>
          </cell>
        </row>
        <row r="5043">
          <cell r="A5043" t="str">
            <v>2477538</v>
          </cell>
          <cell r="B5043">
            <v>482030</v>
          </cell>
          <cell r="C5043" t="str">
            <v>2477538</v>
          </cell>
          <cell r="D5043" t="str">
            <v>MDELIVERY</v>
          </cell>
          <cell r="E5043" t="str">
            <v>DESPACHO</v>
          </cell>
          <cell r="F5043" t="str">
            <v>NORMAL</v>
          </cell>
          <cell r="G5043" t="str">
            <v>031080002477538</v>
          </cell>
          <cell r="H5043">
            <v>44914</v>
          </cell>
          <cell r="I5043" t="str">
            <v>DEVOLUCION_EN_PROCESO</v>
          </cell>
          <cell r="J5043">
            <v>44922</v>
          </cell>
          <cell r="K5043" t="str">
            <v>ORTEGA REYES ANDREA DEL CARMEN_ORTEGA REYES ANDREA DEL CARMEN</v>
          </cell>
          <cell r="L5043" t="str">
            <v xml:space="preserve"> PARROQUIA GUALUNDUN AV LAS GAVIOTAS Y PUERTO AYORA CASA DE DOS PISOS CON FRANJAS CELESTES REFERENCIA FRENTE A LA FaBRICA DE TUBOS LARBY </v>
          </cell>
          <cell r="M5043" t="str">
            <v>1716972623001</v>
          </cell>
          <cell r="N5043" t="str">
            <v>0987634911</v>
          </cell>
          <cell r="O5043" t="str">
            <v/>
          </cell>
          <cell r="P5043" t="str">
            <v>LATACUNGA</v>
          </cell>
          <cell r="Q5043" t="str">
            <v>LATACUNGA</v>
          </cell>
          <cell r="R5043" t="str">
            <v>COTOPAXI</v>
          </cell>
          <cell r="T5043" t="str">
            <v>TRAMACO</v>
          </cell>
          <cell r="U5043" t="str">
            <v>FLEXNETUIO_PROVINCIA</v>
          </cell>
          <cell r="V5043">
            <v>1</v>
          </cell>
          <cell r="W5043">
            <v>1</v>
          </cell>
          <cell r="X5043" t="str">
            <v>FLEXNET ECUADOR - MDELIVERY</v>
          </cell>
          <cell r="Y5043" t="str">
            <v>CALLE 28 DE JUNIO S/N Y GARCIA MORENO ENTRADA LLANO GRANDE</v>
          </cell>
        </row>
        <row r="5044">
          <cell r="A5044" t="str">
            <v>2477540</v>
          </cell>
          <cell r="B5044">
            <v>482031</v>
          </cell>
          <cell r="C5044" t="str">
            <v>2477540</v>
          </cell>
          <cell r="D5044" t="str">
            <v>MDELIVERY</v>
          </cell>
          <cell r="E5044" t="str">
            <v>DESPACHO</v>
          </cell>
          <cell r="F5044" t="str">
            <v>NORMAL</v>
          </cell>
          <cell r="G5044" t="str">
            <v>031080002477540</v>
          </cell>
          <cell r="H5044">
            <v>44914</v>
          </cell>
          <cell r="I5044" t="str">
            <v>ENTREGADO</v>
          </cell>
          <cell r="J5044">
            <v>44915</v>
          </cell>
          <cell r="K5044" t="str">
            <v>HERRERA HERRERA LUIS ALFREDO_HERRERA HERRERA LUIS ALFREDO</v>
          </cell>
          <cell r="L5044" t="str">
            <v xml:space="preserve"> PARROQUIA GUALUNDUN AV LAS GAVIOTAS Y PUERTO AYORA CASA DE DOS PISOS CON FRANJAS CELESTES REFERENCIA FRENTE A LA FaBRICA DE TUBOS LARBY </v>
          </cell>
          <cell r="M5044" t="str">
            <v>0502016561001</v>
          </cell>
          <cell r="N5044" t="str">
            <v>0987634911</v>
          </cell>
          <cell r="O5044" t="str">
            <v/>
          </cell>
          <cell r="P5044" t="str">
            <v>LATACUNGA</v>
          </cell>
          <cell r="Q5044" t="str">
            <v>LATACUNGA</v>
          </cell>
          <cell r="R5044" t="str">
            <v>COTOPAXI</v>
          </cell>
          <cell r="T5044" t="str">
            <v>TRAMACO</v>
          </cell>
          <cell r="U5044" t="str">
            <v>FLEXNETUIO_PROVINCIA</v>
          </cell>
          <cell r="V5044">
            <v>1</v>
          </cell>
          <cell r="W5044">
            <v>1</v>
          </cell>
          <cell r="X5044" t="str">
            <v>FLEXNET ECUADOR - MDELIVERY</v>
          </cell>
          <cell r="Y5044" t="str">
            <v>CALLE 28 DE JUNIO S/N Y GARCIA MORENO ENTRADA LLANO GRANDE</v>
          </cell>
        </row>
        <row r="5045">
          <cell r="A5045" t="str">
            <v>2477541</v>
          </cell>
          <cell r="B5045">
            <v>482032</v>
          </cell>
          <cell r="C5045" t="str">
            <v>2477541</v>
          </cell>
          <cell r="D5045" t="str">
            <v>MDELIVERY</v>
          </cell>
          <cell r="E5045" t="str">
            <v>DESPACHO</v>
          </cell>
          <cell r="F5045" t="str">
            <v>NORMAL</v>
          </cell>
          <cell r="G5045" t="str">
            <v>031080002477541</v>
          </cell>
          <cell r="H5045">
            <v>44914</v>
          </cell>
          <cell r="I5045" t="str">
            <v>INCIDENCIA</v>
          </cell>
          <cell r="J5045">
            <v>44923</v>
          </cell>
          <cell r="K5045" t="str">
            <v>BARCO MERO GINGER BRIGGITTE_BARCO MERO GINGER BRIGGITTE</v>
          </cell>
          <cell r="L5045" t="str">
            <v>km 12 via a Daule en la Urbanizacion el caracol El chip recibira el esposo Sr Ramirez Bravo Jose Antonio</v>
          </cell>
          <cell r="M5045" t="str">
            <v>0958635377001</v>
          </cell>
          <cell r="N5045" t="str">
            <v>0991369269</v>
          </cell>
          <cell r="O5045" t="str">
            <v/>
          </cell>
          <cell r="P5045" t="str">
            <v>GUAYAQUIL</v>
          </cell>
          <cell r="Q5045" t="str">
            <v>GUAYAQUIL</v>
          </cell>
          <cell r="R5045" t="str">
            <v>GUAYAS</v>
          </cell>
          <cell r="T5045" t="str">
            <v>TRAMACO</v>
          </cell>
          <cell r="U5045" t="str">
            <v>FLEXNETUIO_GYE</v>
          </cell>
          <cell r="V5045">
            <v>1</v>
          </cell>
          <cell r="W5045">
            <v>1</v>
          </cell>
          <cell r="X5045" t="str">
            <v>FLEXNET ECUADOR - MDELIVERY</v>
          </cell>
          <cell r="Y5045" t="str">
            <v>CALLE 28 DE JUNIO S/N Y GARCIA MORENO ENTRADA LLANO GRANDE</v>
          </cell>
        </row>
        <row r="5046">
          <cell r="A5046" t="str">
            <v>2477553</v>
          </cell>
          <cell r="B5046">
            <v>482033</v>
          </cell>
          <cell r="C5046" t="str">
            <v>2477553</v>
          </cell>
          <cell r="D5046" t="str">
            <v>MDELIVERY</v>
          </cell>
          <cell r="E5046" t="str">
            <v>DESPACHO</v>
          </cell>
          <cell r="F5046" t="str">
            <v>NORMAL</v>
          </cell>
          <cell r="G5046" t="str">
            <v>FT75995</v>
          </cell>
          <cell r="H5046">
            <v>44914</v>
          </cell>
          <cell r="I5046" t="str">
            <v>ENTREGADO</v>
          </cell>
          <cell r="J5046">
            <v>44915</v>
          </cell>
          <cell r="K5046" t="str">
            <v>FRANCISCO XAVIER GARCIA LOPEZ_FRANCISCO XAVIER GARCIA LOPEZ</v>
          </cell>
          <cell r="L5046" t="str">
            <v>Camilo gallegos m40 67 y miguel albornos Sector el batan sobre la calle camilo Gallegos</v>
          </cell>
          <cell r="M5046" t="str">
            <v>1715498141001</v>
          </cell>
          <cell r="N5046" t="str">
            <v>0998000840</v>
          </cell>
          <cell r="O5046" t="str">
            <v/>
          </cell>
          <cell r="P5046" t="str">
            <v>QUITO</v>
          </cell>
          <cell r="Q5046" t="str">
            <v>QUITO</v>
          </cell>
          <cell r="R5046" t="str">
            <v>PICHINCHA</v>
          </cell>
          <cell r="T5046" t="str">
            <v>FLEXTRANS UIO</v>
          </cell>
          <cell r="U5046" t="str">
            <v>FLEXNETUIO_LOCAL</v>
          </cell>
          <cell r="V5046">
            <v>1</v>
          </cell>
          <cell r="W5046">
            <v>1</v>
          </cell>
          <cell r="X5046" t="str">
            <v>FLEXNET ECUADOR - MDELIVERY</v>
          </cell>
          <cell r="Y5046" t="str">
            <v>CALLE 28 DE JUNIO S/N Y GARCIA MORENO ENTRADA LLANO GRANDE</v>
          </cell>
        </row>
        <row r="5047">
          <cell r="A5047" t="str">
            <v>2477554</v>
          </cell>
          <cell r="B5047">
            <v>482034</v>
          </cell>
          <cell r="C5047" t="str">
            <v>2477554</v>
          </cell>
          <cell r="D5047" t="str">
            <v>MDELIVERY</v>
          </cell>
          <cell r="E5047" t="str">
            <v>DESPACHO</v>
          </cell>
          <cell r="F5047" t="str">
            <v>NORMAL</v>
          </cell>
          <cell r="G5047" t="str">
            <v>FT76037</v>
          </cell>
          <cell r="H5047">
            <v>44914</v>
          </cell>
          <cell r="I5047" t="str">
            <v>ENTREGADO</v>
          </cell>
          <cell r="J5047">
            <v>44915</v>
          </cell>
          <cell r="K5047" t="str">
            <v>HILDA EULALIA NAULA AYAGATA_HILDA EULALIA NAULA AYAGATA</v>
          </cell>
          <cell r="L5047" t="str">
            <v>Avenida General Enriquez 30 63 Sangolqui Quito 171103</v>
          </cell>
          <cell r="M5047" t="str">
            <v>1715625321001</v>
          </cell>
          <cell r="N5047" t="str">
            <v>0959110935</v>
          </cell>
          <cell r="O5047" t="str">
            <v/>
          </cell>
          <cell r="P5047" t="str">
            <v>RUMIÑAHUI</v>
          </cell>
          <cell r="Q5047" t="str">
            <v>RUMIÑAHUI</v>
          </cell>
          <cell r="R5047" t="str">
            <v>PICHINCHA</v>
          </cell>
          <cell r="T5047" t="str">
            <v>FLEXTRANS UIO</v>
          </cell>
          <cell r="U5047" t="str">
            <v>FLEXNETUIO_LOCAL</v>
          </cell>
          <cell r="V5047">
            <v>1</v>
          </cell>
          <cell r="W5047">
            <v>1</v>
          </cell>
          <cell r="X5047" t="str">
            <v>FLEXNET ECUADOR - MDELIVERY</v>
          </cell>
          <cell r="Y5047" t="str">
            <v>CALLE 28 DE JUNIO S/N Y GARCIA MORENO ENTRADA LLANO GRANDE</v>
          </cell>
        </row>
        <row r="5048">
          <cell r="A5048" t="str">
            <v>2477555</v>
          </cell>
          <cell r="B5048">
            <v>482035</v>
          </cell>
          <cell r="C5048" t="str">
            <v>2477555</v>
          </cell>
          <cell r="D5048" t="str">
            <v>MDELIVERY</v>
          </cell>
          <cell r="E5048" t="str">
            <v>DESPACHO</v>
          </cell>
          <cell r="F5048" t="str">
            <v>NORMAL</v>
          </cell>
          <cell r="G5048" t="str">
            <v>TF89678</v>
          </cell>
          <cell r="H5048">
            <v>44914</v>
          </cell>
          <cell r="I5048" t="str">
            <v>ENTREGADO</v>
          </cell>
          <cell r="J5048">
            <v>44915</v>
          </cell>
          <cell r="K5048" t="str">
            <v>Astudillo Juan Jose_GATEGOURMET DEL ECUADOR</v>
          </cell>
          <cell r="L5048" t="str">
            <v xml:space="preserve"> Av de las Americas 300 Junto al Radar Aeropuerto Jose Joaquin Olmedo</v>
          </cell>
          <cell r="M5048" t="str">
            <v>1791411986001</v>
          </cell>
          <cell r="N5048" t="str">
            <v>0982829899</v>
          </cell>
          <cell r="O5048" t="str">
            <v/>
          </cell>
          <cell r="P5048" t="str">
            <v>GUAYAQUIL</v>
          </cell>
          <cell r="Q5048" t="str">
            <v>GUAYAQUIL</v>
          </cell>
          <cell r="R5048" t="str">
            <v>GUAYAS</v>
          </cell>
          <cell r="T5048" t="str">
            <v>FLEXTRANS</v>
          </cell>
          <cell r="U5048" t="str">
            <v>FLEXNETUIO_GYE</v>
          </cell>
          <cell r="V5048">
            <v>1</v>
          </cell>
          <cell r="W5048">
            <v>1</v>
          </cell>
          <cell r="X5048" t="str">
            <v>FLEXNET ECUADOR - MDELIVERY</v>
          </cell>
          <cell r="Y5048" t="str">
            <v>CALLE 28 DE JUNIO S/N Y GARCIA MORENO ENTRADA LLANO GRANDE</v>
          </cell>
        </row>
        <row r="5049">
          <cell r="A5049" t="str">
            <v>2477451_1</v>
          </cell>
          <cell r="B5049">
            <v>481988</v>
          </cell>
          <cell r="C5049" t="str">
            <v>2477451_1</v>
          </cell>
          <cell r="D5049" t="str">
            <v>MDELIVERY</v>
          </cell>
          <cell r="E5049" t="str">
            <v>DESPACHO</v>
          </cell>
          <cell r="F5049" t="str">
            <v>NORMAL</v>
          </cell>
          <cell r="G5049" t="str">
            <v>FT75967</v>
          </cell>
          <cell r="H5049">
            <v>44914</v>
          </cell>
          <cell r="I5049" t="str">
            <v>ENTREGADO</v>
          </cell>
          <cell r="J5049">
            <v>44915</v>
          </cell>
          <cell r="K5049" t="str">
            <v>CRISTIAN PAREDES_DINERS CLUB DEL ECUADOR S A SOCIEDAD FINANCIERA</v>
          </cell>
          <cell r="L5049" t="str">
            <v>Amazonas y Pereira Matriz Banco Pichincha Av Piso 7</v>
          </cell>
          <cell r="M5049" t="str">
            <v>1790010937001</v>
          </cell>
          <cell r="N5049" t="str">
            <v>0999059226</v>
          </cell>
          <cell r="O5049" t="str">
            <v/>
          </cell>
          <cell r="P5049" t="str">
            <v>QUITO</v>
          </cell>
          <cell r="Q5049" t="str">
            <v>QUITO</v>
          </cell>
          <cell r="R5049" t="str">
            <v>PICHINCHA</v>
          </cell>
          <cell r="T5049" t="str">
            <v>FLEXTRANS UIO</v>
          </cell>
          <cell r="U5049" t="str">
            <v>FLEXNETUIO_LOCAL</v>
          </cell>
          <cell r="V5049">
            <v>1</v>
          </cell>
          <cell r="W5049">
            <v>1</v>
          </cell>
          <cell r="X5049" t="str">
            <v>FLEXNET ECUADOR - MDELIVERY</v>
          </cell>
          <cell r="Y5049" t="str">
            <v>CALLE 28 DE JUNIO S/N Y GARCIA MORENO ENTRADA LLANO GRANDE</v>
          </cell>
        </row>
        <row r="5050">
          <cell r="A5050" t="str">
            <v>2477452</v>
          </cell>
          <cell r="B5050">
            <v>481989</v>
          </cell>
          <cell r="C5050" t="str">
            <v>2477452</v>
          </cell>
          <cell r="D5050" t="str">
            <v>MDELIVERY</v>
          </cell>
          <cell r="E5050" t="str">
            <v>DESPACHO</v>
          </cell>
          <cell r="F5050" t="str">
            <v>NORMAL</v>
          </cell>
          <cell r="G5050" t="str">
            <v>TF89671</v>
          </cell>
          <cell r="H5050">
            <v>44914</v>
          </cell>
          <cell r="I5050" t="str">
            <v>ENTREGADO</v>
          </cell>
          <cell r="J5050">
            <v>44915</v>
          </cell>
          <cell r="K5050" t="str">
            <v>GRACE GABRIELA PERALTA CASTILLO_GRACE GABRIELA PERALTA CASTILLO</v>
          </cell>
          <cell r="L5050" t="str">
            <v>Cdla la Herradura mz 7 local 2 solar 1 diagonal banco bolivariano de la Francisco de Orellana</v>
          </cell>
          <cell r="M5050" t="str">
            <v>0919289124001</v>
          </cell>
          <cell r="N5050" t="str">
            <v>0963024444</v>
          </cell>
          <cell r="O5050" t="str">
            <v/>
          </cell>
          <cell r="P5050" t="str">
            <v>GUAYAQUIL</v>
          </cell>
          <cell r="Q5050" t="str">
            <v>GUAYAQUIL</v>
          </cell>
          <cell r="R5050" t="str">
            <v>GUAYAS</v>
          </cell>
          <cell r="T5050" t="str">
            <v>FLEXTRANS</v>
          </cell>
          <cell r="U5050" t="str">
            <v>FLEXNETUIO_GYE</v>
          </cell>
          <cell r="V5050">
            <v>1</v>
          </cell>
          <cell r="W5050">
            <v>1</v>
          </cell>
          <cell r="X5050" t="str">
            <v>FLEXNET ECUADOR - MDELIVERY</v>
          </cell>
          <cell r="Y5050" t="str">
            <v>CALLE 28 DE JUNIO S/N Y GARCIA MORENO ENTRADA LLANO GRANDE</v>
          </cell>
        </row>
        <row r="5051">
          <cell r="A5051" t="str">
            <v>2477453</v>
          </cell>
          <cell r="B5051">
            <v>481990</v>
          </cell>
          <cell r="C5051" t="str">
            <v>2477453</v>
          </cell>
          <cell r="D5051" t="str">
            <v>MDELIVERY</v>
          </cell>
          <cell r="E5051" t="str">
            <v>DESPACHO</v>
          </cell>
          <cell r="F5051" t="str">
            <v>NORMAL</v>
          </cell>
          <cell r="G5051" t="str">
            <v>031080002477453</v>
          </cell>
          <cell r="H5051">
            <v>44914</v>
          </cell>
          <cell r="I5051" t="str">
            <v>ENTREGADO</v>
          </cell>
          <cell r="J5051">
            <v>44915</v>
          </cell>
          <cell r="K5051" t="str">
            <v xml:space="preserve">Mario Rojas_NARANJO ROSES ECUADOR S A </v>
          </cell>
          <cell r="L5051" t="str">
            <v xml:space="preserve"> COTOPAXI LATACUNGA ELOY ALFARO SAN FELIPE NARANJO ROSES ECUADOR S A no aplica </v>
          </cell>
          <cell r="M5051" t="str">
            <v>1791766148001</v>
          </cell>
          <cell r="N5051" t="str">
            <v>0994587768</v>
          </cell>
          <cell r="O5051" t="str">
            <v/>
          </cell>
          <cell r="P5051" t="str">
            <v>LATACUNGA</v>
          </cell>
          <cell r="Q5051" t="str">
            <v>LATACUNGA</v>
          </cell>
          <cell r="R5051" t="str">
            <v>COTOPAXI</v>
          </cell>
          <cell r="T5051" t="str">
            <v>TRAMACO</v>
          </cell>
          <cell r="U5051" t="str">
            <v>FLEXNETUIO_PROVINCIA</v>
          </cell>
          <cell r="V5051">
            <v>1</v>
          </cell>
          <cell r="W5051">
            <v>1</v>
          </cell>
          <cell r="X5051" t="str">
            <v>FLEXNET ECUADOR - MDELIVERY</v>
          </cell>
          <cell r="Y5051" t="str">
            <v>CALLE 28 DE JUNIO S/N Y GARCIA MORENO ENTRADA LLANO GRANDE</v>
          </cell>
        </row>
        <row r="5052">
          <cell r="A5052" t="str">
            <v>2477454</v>
          </cell>
          <cell r="B5052">
            <v>481991</v>
          </cell>
          <cell r="C5052" t="str">
            <v>2477454</v>
          </cell>
          <cell r="D5052" t="str">
            <v>MDELIVERY</v>
          </cell>
          <cell r="E5052" t="str">
            <v>DESPACHO</v>
          </cell>
          <cell r="F5052" t="str">
            <v>NORMAL</v>
          </cell>
          <cell r="G5052" t="str">
            <v>FT75961</v>
          </cell>
          <cell r="H5052">
            <v>44914</v>
          </cell>
          <cell r="I5052" t="str">
            <v>ENTREGADO</v>
          </cell>
          <cell r="J5052">
            <v>44915</v>
          </cell>
          <cell r="K5052" t="str">
            <v>MERIZALDE DOMINGUEZ ROCIO ESTEFANIA O MARTINEZ ZAPATA MARTINA_BANCO GENERAL RUMINAHUI S A 1</v>
          </cell>
          <cell r="L5052" t="str">
            <v>SECTOR LA PADRERA AVDA REPUBLICA E37 55 Y MARTIN CARRION BANCO GENERAL RUMINAHUI</v>
          </cell>
          <cell r="M5052" t="str">
            <v>1790864316001</v>
          </cell>
          <cell r="N5052" t="str">
            <v>0996424060</v>
          </cell>
          <cell r="O5052" t="str">
            <v/>
          </cell>
          <cell r="P5052" t="str">
            <v>QUITO</v>
          </cell>
          <cell r="Q5052" t="str">
            <v>QUITO</v>
          </cell>
          <cell r="R5052" t="str">
            <v>PICHINCHA</v>
          </cell>
          <cell r="T5052" t="str">
            <v>FLEXTRANS UIO</v>
          </cell>
          <cell r="U5052" t="str">
            <v>FLEXNETUIO_LOCAL</v>
          </cell>
          <cell r="V5052">
            <v>1</v>
          </cell>
          <cell r="W5052">
            <v>1</v>
          </cell>
          <cell r="X5052" t="str">
            <v>FLEXNET ECUADOR - MDELIVERY</v>
          </cell>
          <cell r="Y5052" t="str">
            <v>CALLE 28 DE JUNIO S/N Y GARCIA MORENO ENTRADA LLANO GRANDE</v>
          </cell>
        </row>
        <row r="5053">
          <cell r="A5053" t="str">
            <v>2477456</v>
          </cell>
          <cell r="B5053">
            <v>481992</v>
          </cell>
          <cell r="C5053" t="str">
            <v>2477456</v>
          </cell>
          <cell r="D5053" t="str">
            <v>MDELIVERY</v>
          </cell>
          <cell r="E5053" t="str">
            <v>DESPACHO</v>
          </cell>
          <cell r="F5053" t="str">
            <v>NORMAL</v>
          </cell>
          <cell r="G5053" t="str">
            <v>031080002477456</v>
          </cell>
          <cell r="H5053">
            <v>44914</v>
          </cell>
          <cell r="I5053" t="str">
            <v>ENTREGADO</v>
          </cell>
          <cell r="J5053">
            <v>44918</v>
          </cell>
          <cell r="K5053" t="str">
            <v xml:space="preserve">Palma Pincay Victor Julio_THE TESALIA SPRINGS COMPANY S A </v>
          </cell>
          <cell r="L5053" t="str">
            <v xml:space="preserve"> GUAYAS GUAYAQUIL Km 9 5 Via Daule embotelladora TESALIA Guayaqui </v>
          </cell>
          <cell r="M5053" t="str">
            <v>1790005739001</v>
          </cell>
          <cell r="N5053" t="str">
            <v>42013533</v>
          </cell>
          <cell r="O5053" t="str">
            <v/>
          </cell>
          <cell r="P5053" t="str">
            <v>GUAYAQUIL</v>
          </cell>
          <cell r="Q5053" t="str">
            <v>GUAYAQUIL</v>
          </cell>
          <cell r="R5053" t="str">
            <v>GUAYAS</v>
          </cell>
          <cell r="T5053" t="str">
            <v>TRAMACO</v>
          </cell>
          <cell r="U5053" t="str">
            <v>FLEXNETUIO_GYE</v>
          </cell>
          <cell r="V5053">
            <v>1</v>
          </cell>
          <cell r="W5053">
            <v>1</v>
          </cell>
          <cell r="X5053" t="str">
            <v>FLEXNET ECUADOR - MDELIVERY</v>
          </cell>
          <cell r="Y5053" t="str">
            <v>CALLE 28 DE JUNIO S/N Y GARCIA MORENO ENTRADA LLANO GRANDE</v>
          </cell>
        </row>
        <row r="5054">
          <cell r="A5054" t="str">
            <v>2477457</v>
          </cell>
          <cell r="B5054">
            <v>481993</v>
          </cell>
          <cell r="C5054" t="str">
            <v>2477457</v>
          </cell>
          <cell r="D5054" t="str">
            <v>MDELIVERY</v>
          </cell>
          <cell r="E5054" t="str">
            <v>DESPACHO</v>
          </cell>
          <cell r="F5054" t="str">
            <v>NORMAL</v>
          </cell>
          <cell r="G5054" t="str">
            <v>FT76011</v>
          </cell>
          <cell r="H5054">
            <v>44914</v>
          </cell>
          <cell r="I5054" t="str">
            <v>ENTREGADO</v>
          </cell>
          <cell r="J5054">
            <v>44915</v>
          </cell>
          <cell r="K5054" t="str">
            <v>Cristian Torres_FLORES EQUINOCCIALES S A FLOREQUISA</v>
          </cell>
          <cell r="L5054" t="str">
            <v xml:space="preserve"> Pasaje Alonso Jerves N26 56 y Orellana tras la Universidad Israel diagonal al colegio militar casa ploma timbrar en florequisa </v>
          </cell>
          <cell r="M5054" t="str">
            <v>1790685314001</v>
          </cell>
          <cell r="N5054" t="str">
            <v>0999722187</v>
          </cell>
          <cell r="O5054" t="str">
            <v/>
          </cell>
          <cell r="P5054" t="str">
            <v>QUITO</v>
          </cell>
          <cell r="Q5054" t="str">
            <v>QUITO</v>
          </cell>
          <cell r="R5054" t="str">
            <v>PICHINCHA</v>
          </cell>
          <cell r="T5054" t="str">
            <v>FLEXTRANS UIO</v>
          </cell>
          <cell r="U5054" t="str">
            <v>FLEXNETUIO_LOCAL</v>
          </cell>
          <cell r="V5054">
            <v>1</v>
          </cell>
          <cell r="W5054">
            <v>1</v>
          </cell>
          <cell r="X5054" t="str">
            <v>FLEXNET ECUADOR - MDELIVERY</v>
          </cell>
          <cell r="Y5054" t="str">
            <v>CALLE 28 DE JUNIO S/N Y GARCIA MORENO ENTRADA LLANO GRANDE</v>
          </cell>
        </row>
        <row r="5055">
          <cell r="A5055" t="str">
            <v>2477461</v>
          </cell>
          <cell r="B5055">
            <v>481994</v>
          </cell>
          <cell r="C5055" t="str">
            <v>2477461</v>
          </cell>
          <cell r="D5055" t="str">
            <v>MDELIVERY</v>
          </cell>
          <cell r="E5055" t="str">
            <v>DESPACHO</v>
          </cell>
          <cell r="F5055" t="str">
            <v>NORMAL</v>
          </cell>
          <cell r="G5055" t="str">
            <v>FT75960</v>
          </cell>
          <cell r="H5055">
            <v>44914</v>
          </cell>
          <cell r="I5055" t="str">
            <v>ENTREGADO</v>
          </cell>
          <cell r="J5055">
            <v>44915</v>
          </cell>
          <cell r="K5055" t="str">
            <v>CRISTIAN PAREDES_ BANCO PICHINCHA CA</v>
          </cell>
          <cell r="L5055" t="str">
            <v>Amazonas y Pereira Matriz Banco Pichincha Av Piso 7</v>
          </cell>
          <cell r="M5055" t="str">
            <v>1790010937001</v>
          </cell>
          <cell r="N5055" t="str">
            <v>0999059226</v>
          </cell>
          <cell r="O5055" t="str">
            <v/>
          </cell>
          <cell r="P5055" t="str">
            <v>QUITO</v>
          </cell>
          <cell r="Q5055" t="str">
            <v>QUITO</v>
          </cell>
          <cell r="R5055" t="str">
            <v>PICHINCHA</v>
          </cell>
          <cell r="T5055" t="str">
            <v>FLEXTRANS UIO</v>
          </cell>
          <cell r="U5055" t="str">
            <v>FLEXNETUIO_LOCAL</v>
          </cell>
          <cell r="V5055">
            <v>1</v>
          </cell>
          <cell r="W5055">
            <v>1</v>
          </cell>
          <cell r="X5055" t="str">
            <v>FLEXNET ECUADOR - MDELIVERY</v>
          </cell>
          <cell r="Y5055" t="str">
            <v>CALLE 28 DE JUNIO S/N Y GARCIA MORENO ENTRADA LLANO GRANDE</v>
          </cell>
        </row>
        <row r="5056">
          <cell r="A5056" t="str">
            <v>2477462</v>
          </cell>
          <cell r="B5056">
            <v>481995</v>
          </cell>
          <cell r="C5056" t="str">
            <v>2477462</v>
          </cell>
          <cell r="D5056" t="str">
            <v>MDELIVERY</v>
          </cell>
          <cell r="E5056" t="str">
            <v>DESPACHO</v>
          </cell>
          <cell r="F5056" t="str">
            <v>NORMAL</v>
          </cell>
          <cell r="G5056" t="str">
            <v>TF89652</v>
          </cell>
          <cell r="H5056">
            <v>44914</v>
          </cell>
          <cell r="I5056" t="str">
            <v>ENTREGADO</v>
          </cell>
          <cell r="J5056">
            <v>44915</v>
          </cell>
          <cell r="K5056" t="str">
            <v xml:space="preserve">Ing Priscila Rugel_HOTEL COLON GUAYAQUIL S A </v>
          </cell>
          <cell r="L5056" t="str">
            <v>Av Francisco de Orellana y V Hugo Sicouret Hotel Hilton Colon Guayaquil Dpto de Sistemas</v>
          </cell>
          <cell r="M5056" t="str">
            <v>0991189432001</v>
          </cell>
          <cell r="N5056" t="str">
            <v>0999881115</v>
          </cell>
          <cell r="O5056" t="str">
            <v/>
          </cell>
          <cell r="P5056" t="str">
            <v>GUAYAQUIL</v>
          </cell>
          <cell r="Q5056" t="str">
            <v>GUAYAQUIL</v>
          </cell>
          <cell r="R5056" t="str">
            <v>GUAYAS</v>
          </cell>
          <cell r="T5056" t="str">
            <v>FLEXTRANS</v>
          </cell>
          <cell r="U5056" t="str">
            <v>FLEXNETUIO_GYE</v>
          </cell>
          <cell r="V5056">
            <v>1</v>
          </cell>
          <cell r="W5056">
            <v>1</v>
          </cell>
          <cell r="X5056" t="str">
            <v>FLEXNET ECUADOR - MDELIVERY</v>
          </cell>
          <cell r="Y5056" t="str">
            <v>CALLE 28 DE JUNIO S/N Y GARCIA MORENO ENTRADA LLANO GRANDE</v>
          </cell>
        </row>
        <row r="5057">
          <cell r="A5057" t="str">
            <v>2477465</v>
          </cell>
          <cell r="B5057">
            <v>481996</v>
          </cell>
          <cell r="C5057" t="str">
            <v>2477465</v>
          </cell>
          <cell r="D5057" t="str">
            <v>MDELIVERY</v>
          </cell>
          <cell r="E5057" t="str">
            <v>DESPACHO</v>
          </cell>
          <cell r="F5057" t="str">
            <v>NORMAL</v>
          </cell>
          <cell r="G5057" t="str">
            <v>TF89675</v>
          </cell>
          <cell r="H5057">
            <v>44914</v>
          </cell>
          <cell r="I5057" t="str">
            <v>ENTREGADO</v>
          </cell>
          <cell r="J5057">
            <v>44915</v>
          </cell>
          <cell r="K5057" t="str">
            <v xml:space="preserve">Mauricio Jose Monserrate Morales_BANCO GUAYAQUIL S A </v>
          </cell>
          <cell r="L5057" t="str">
            <v xml:space="preserve"> GUAYAS GUAYAQUIL Pichincha Y Victor Manuel Rendon Edificio Anexo Banco Guayaquil </v>
          </cell>
          <cell r="M5057" t="str">
            <v>0990049459001</v>
          </cell>
          <cell r="N5057" t="str">
            <v>0981068147</v>
          </cell>
          <cell r="O5057" t="str">
            <v/>
          </cell>
          <cell r="P5057" t="str">
            <v>GUAYAQUIL</v>
          </cell>
          <cell r="Q5057" t="str">
            <v>GUAYAQUIL</v>
          </cell>
          <cell r="R5057" t="str">
            <v>GUAYAS</v>
          </cell>
          <cell r="T5057" t="str">
            <v>FLEXTRANS</v>
          </cell>
          <cell r="U5057" t="str">
            <v>FLEXNETUIO_GYE</v>
          </cell>
          <cell r="V5057">
            <v>1</v>
          </cell>
          <cell r="W5057">
            <v>1</v>
          </cell>
          <cell r="X5057" t="str">
            <v>FLEXNET ECUADOR - MDELIVERY</v>
          </cell>
          <cell r="Y5057" t="str">
            <v>CALLE 28 DE JUNIO S/N Y GARCIA MORENO ENTRADA LLANO GRANDE</v>
          </cell>
        </row>
        <row r="5058">
          <cell r="A5058" t="str">
            <v>2477466</v>
          </cell>
          <cell r="B5058">
            <v>481997</v>
          </cell>
          <cell r="C5058" t="str">
            <v>2477466</v>
          </cell>
          <cell r="D5058" t="str">
            <v>MDELIVERY</v>
          </cell>
          <cell r="E5058" t="str">
            <v>DESPACHO</v>
          </cell>
          <cell r="F5058" t="str">
            <v>NORMAL</v>
          </cell>
          <cell r="G5058" t="str">
            <v>FT76007</v>
          </cell>
          <cell r="H5058">
            <v>44914</v>
          </cell>
          <cell r="I5058" t="str">
            <v>ENTREGADO</v>
          </cell>
          <cell r="J5058">
            <v>44916</v>
          </cell>
          <cell r="K5058" t="str">
            <v xml:space="preserve">Boris Baire_INDUSTRIAL DANEC S A </v>
          </cell>
          <cell r="L5058" t="str">
            <v xml:space="preserve"> PICHINCHA QUITO Av General Enriquez SN y Av Shyris Fabrica Danec Quito </v>
          </cell>
          <cell r="M5058" t="str">
            <v>1790040968001</v>
          </cell>
          <cell r="N5058" t="str">
            <v>0999464811</v>
          </cell>
          <cell r="O5058" t="str">
            <v/>
          </cell>
          <cell r="P5058" t="str">
            <v>QUITO</v>
          </cell>
          <cell r="Q5058" t="str">
            <v>QUITO</v>
          </cell>
          <cell r="R5058" t="str">
            <v>PICHINCHA</v>
          </cell>
          <cell r="T5058" t="str">
            <v>FLEXTRANS UIO</v>
          </cell>
          <cell r="U5058" t="str">
            <v>FLEXNETUIO_LOCAL</v>
          </cell>
          <cell r="V5058">
            <v>1</v>
          </cell>
          <cell r="W5058">
            <v>1</v>
          </cell>
          <cell r="X5058" t="str">
            <v>FLEXNET ECUADOR - MDELIVERY</v>
          </cell>
          <cell r="Y5058" t="str">
            <v>CALLE 28 DE JUNIO S/N Y GARCIA MORENO ENTRADA LLANO GRANDE</v>
          </cell>
        </row>
        <row r="5059">
          <cell r="A5059" t="str">
            <v>2477469</v>
          </cell>
          <cell r="B5059">
            <v>481998</v>
          </cell>
          <cell r="C5059" t="str">
            <v>2477469</v>
          </cell>
          <cell r="D5059" t="str">
            <v>MDELIVERY</v>
          </cell>
          <cell r="E5059" t="str">
            <v>DESPACHO</v>
          </cell>
          <cell r="F5059" t="str">
            <v>NORMAL</v>
          </cell>
          <cell r="G5059" t="str">
            <v>031080002477469</v>
          </cell>
          <cell r="H5059">
            <v>44914</v>
          </cell>
          <cell r="I5059" t="str">
            <v>INCIDENCIA</v>
          </cell>
          <cell r="J5059">
            <v>44923</v>
          </cell>
          <cell r="K5059" t="str">
            <v>CARLA ARACELY GARCIA CAJAS_CARLA ARACELY GARCIA CAJAS</v>
          </cell>
          <cell r="L5059" t="str">
            <v xml:space="preserve">Saquisili Mariscal Sucre y RumiNahui casa blanca de 4 pisos frente a una cancha del barrio </v>
          </cell>
          <cell r="M5059" t="str">
            <v>0503620874001</v>
          </cell>
          <cell r="N5059" t="str">
            <v>0981339862</v>
          </cell>
          <cell r="O5059" t="str">
            <v/>
          </cell>
          <cell r="P5059" t="str">
            <v>SAQUISILI</v>
          </cell>
          <cell r="Q5059" t="str">
            <v>SAQUISILI</v>
          </cell>
          <cell r="R5059" t="str">
            <v>COTOPAXI</v>
          </cell>
          <cell r="T5059" t="str">
            <v>TRAMACO</v>
          </cell>
          <cell r="U5059" t="str">
            <v>FLEXNETUIO_PROVINCIA</v>
          </cell>
          <cell r="V5059">
            <v>1</v>
          </cell>
          <cell r="W5059">
            <v>1</v>
          </cell>
          <cell r="X5059" t="str">
            <v>FLEXNET ECUADOR - MDELIVERY</v>
          </cell>
          <cell r="Y5059" t="str">
            <v>CALLE 28 DE JUNIO S/N Y GARCIA MORENO ENTRADA LLANO GRANDE</v>
          </cell>
        </row>
        <row r="5060">
          <cell r="A5060" t="str">
            <v>2477471</v>
          </cell>
          <cell r="B5060">
            <v>481999</v>
          </cell>
          <cell r="C5060" t="str">
            <v>2477471</v>
          </cell>
          <cell r="D5060" t="str">
            <v>MDELIVERY</v>
          </cell>
          <cell r="E5060" t="str">
            <v>DESPACHO</v>
          </cell>
          <cell r="F5060" t="str">
            <v>NORMAL</v>
          </cell>
          <cell r="G5060" t="str">
            <v>031080002477471</v>
          </cell>
          <cell r="H5060">
            <v>44914</v>
          </cell>
          <cell r="I5060" t="str">
            <v>ENTREGADO</v>
          </cell>
          <cell r="J5060">
            <v>44916</v>
          </cell>
          <cell r="K5060" t="str">
            <v xml:space="preserve">ANA JUDITH AGUIRRE SUAREZ_BANCO GUAYAQUIL S A </v>
          </cell>
          <cell r="L5060" t="str">
            <v xml:space="preserve"> LOJA LOJA JOSE ANTONIONIO EGUIGUREN BERNARDO VALDIVIESO BANCO GUAYAQUIL 3ER PISO BANCO GUAYAQUIL 3ER PISO </v>
          </cell>
          <cell r="M5060" t="str">
            <v>0990049459001</v>
          </cell>
          <cell r="N5060" t="str">
            <v>987718113</v>
          </cell>
          <cell r="O5060" t="str">
            <v/>
          </cell>
          <cell r="P5060" t="str">
            <v>LOJA</v>
          </cell>
          <cell r="Q5060" t="str">
            <v>LOJA</v>
          </cell>
          <cell r="R5060" t="str">
            <v>LOJA</v>
          </cell>
          <cell r="T5060" t="str">
            <v>TRAMACO</v>
          </cell>
          <cell r="U5060" t="str">
            <v>FLEXNETUIO_PROVINCIA</v>
          </cell>
          <cell r="V5060">
            <v>1</v>
          </cell>
          <cell r="W5060">
            <v>1</v>
          </cell>
          <cell r="X5060" t="str">
            <v>FLEXNET ECUADOR - MDELIVERY</v>
          </cell>
          <cell r="Y5060" t="str">
            <v>CALLE 28 DE JUNIO S/N Y GARCIA MORENO ENTRADA LLANO GRANDE</v>
          </cell>
        </row>
        <row r="5061">
          <cell r="A5061" t="str">
            <v>2477472</v>
          </cell>
          <cell r="B5061">
            <v>482000</v>
          </cell>
          <cell r="C5061" t="str">
            <v>2477472</v>
          </cell>
          <cell r="D5061" t="str">
            <v>MDELIVERY</v>
          </cell>
          <cell r="E5061" t="str">
            <v>DESPACHO</v>
          </cell>
          <cell r="F5061" t="str">
            <v>NORMAL</v>
          </cell>
          <cell r="G5061" t="str">
            <v>FT75990</v>
          </cell>
          <cell r="H5061">
            <v>44914</v>
          </cell>
          <cell r="I5061" t="str">
            <v>ENTREGADO</v>
          </cell>
          <cell r="J5061">
            <v>44916</v>
          </cell>
          <cell r="K5061" t="str">
            <v>BEATRIZ LILIANA OBANDO OLIVEROS_BEATRIZ LILIANA OBANDO OLIVEROS</v>
          </cell>
          <cell r="L5061" t="str">
            <v>EL BEATERIO S48D Referencias AL FRENTE DEL CENTRO DE SALUD EL BEATERIO CASA DE COLOR BLANCA DE 4 PISOS LLAMAR PARA Q BAJE ABRIR</v>
          </cell>
          <cell r="M5061" t="str">
            <v>0803601145001</v>
          </cell>
          <cell r="N5061" t="str">
            <v>0981595251</v>
          </cell>
          <cell r="O5061" t="str">
            <v/>
          </cell>
          <cell r="P5061" t="str">
            <v>QUITO</v>
          </cell>
          <cell r="Q5061" t="str">
            <v>QUITO</v>
          </cell>
          <cell r="R5061" t="str">
            <v>PICHINCHA</v>
          </cell>
          <cell r="T5061" t="str">
            <v>FLEXTRANS UIO</v>
          </cell>
          <cell r="U5061" t="str">
            <v>FLEXNETUIO_LOCAL</v>
          </cell>
          <cell r="V5061">
            <v>1</v>
          </cell>
          <cell r="W5061">
            <v>1</v>
          </cell>
          <cell r="X5061" t="str">
            <v>FLEXNET ECUADOR - MDELIVERY</v>
          </cell>
          <cell r="Y5061" t="str">
            <v>CALLE 28 DE JUNIO S/N Y GARCIA MORENO ENTRADA LLANO GRANDE</v>
          </cell>
        </row>
        <row r="5062">
          <cell r="A5062" t="str">
            <v>2477473</v>
          </cell>
          <cell r="B5062">
            <v>482001</v>
          </cell>
          <cell r="C5062" t="str">
            <v>2477473</v>
          </cell>
          <cell r="D5062" t="str">
            <v>MDELIVERY</v>
          </cell>
          <cell r="E5062" t="str">
            <v>DESPACHO</v>
          </cell>
          <cell r="F5062" t="str">
            <v>NORMAL</v>
          </cell>
          <cell r="G5062" t="str">
            <v>FT75991</v>
          </cell>
          <cell r="H5062">
            <v>44914</v>
          </cell>
          <cell r="I5062" t="str">
            <v>ENTREGADO</v>
          </cell>
          <cell r="J5062">
            <v>44915</v>
          </cell>
          <cell r="K5062" t="str">
            <v>ORTIZ HERNANDEZ LUIS ALBERTO_ORTIZ HERNANDEZ LUIS ALBERTO</v>
          </cell>
          <cell r="L5062" t="str">
            <v>AV COLON ENTRE VERSAGES Y ULLOA REFERENCIA EDIFICIO VILLAREAL LOCAL 1 APM ALL POWER PLANTA BAJA SOLO EN LA TARDE</v>
          </cell>
          <cell r="M5062" t="str">
            <v>1712648193001</v>
          </cell>
          <cell r="N5062" t="str">
            <v>0999813418</v>
          </cell>
          <cell r="O5062" t="str">
            <v/>
          </cell>
          <cell r="P5062" t="str">
            <v>QUITO</v>
          </cell>
          <cell r="Q5062" t="str">
            <v>QUITO</v>
          </cell>
          <cell r="R5062" t="str">
            <v>PICHINCHA</v>
          </cell>
          <cell r="T5062" t="str">
            <v>FLEXTRANS UIO</v>
          </cell>
          <cell r="U5062" t="str">
            <v>FLEXNETUIO_LOCAL</v>
          </cell>
          <cell r="V5062">
            <v>1</v>
          </cell>
          <cell r="W5062">
            <v>1</v>
          </cell>
          <cell r="X5062" t="str">
            <v>FLEXNET ECUADOR - MDELIVERY</v>
          </cell>
          <cell r="Y5062" t="str">
            <v>CALLE 28 DE JUNIO S/N Y GARCIA MORENO ENTRADA LLANO GRANDE</v>
          </cell>
        </row>
        <row r="5063">
          <cell r="A5063" t="str">
            <v>2477474</v>
          </cell>
          <cell r="B5063">
            <v>482002</v>
          </cell>
          <cell r="C5063" t="str">
            <v>2477474</v>
          </cell>
          <cell r="D5063" t="str">
            <v>MDELIVERY</v>
          </cell>
          <cell r="E5063" t="str">
            <v>DESPACHO</v>
          </cell>
          <cell r="F5063" t="str">
            <v>NORMAL</v>
          </cell>
          <cell r="G5063" t="str">
            <v>IC3943</v>
          </cell>
          <cell r="H5063">
            <v>44914</v>
          </cell>
          <cell r="I5063" t="str">
            <v>ENTREGADO</v>
          </cell>
          <cell r="J5063">
            <v>44916</v>
          </cell>
          <cell r="K5063" t="str">
            <v>Rodrigo Caroca_ECUAPRIMAS</v>
          </cell>
          <cell r="L5063" t="str">
            <v xml:space="preserve">Av 24 de Mayo y Hernan Malo 7 77 Universidad del Azuay </v>
          </cell>
          <cell r="M5063" t="str">
            <v>0927929273</v>
          </cell>
          <cell r="N5063" t="str">
            <v>0987369228</v>
          </cell>
          <cell r="O5063" t="str">
            <v/>
          </cell>
          <cell r="P5063" t="str">
            <v>CUENCA</v>
          </cell>
          <cell r="Q5063" t="str">
            <v>CUENCA</v>
          </cell>
          <cell r="R5063" t="str">
            <v>AZUAY</v>
          </cell>
          <cell r="T5063" t="str">
            <v>ITSACOURIER</v>
          </cell>
          <cell r="U5063" t="str">
            <v>FLEXNETUIO_PROVINCIA</v>
          </cell>
          <cell r="V5063">
            <v>1</v>
          </cell>
          <cell r="W5063">
            <v>1</v>
          </cell>
          <cell r="X5063" t="str">
            <v>FLEXNET ECUADOR - MDELIVERY</v>
          </cell>
          <cell r="Y5063" t="str">
            <v>CALLE 28 DE JUNIO S/N Y GARCIA MORENO ENTRADA LLANO GRANDE</v>
          </cell>
        </row>
        <row r="5064">
          <cell r="A5064" t="str">
            <v>2477475</v>
          </cell>
          <cell r="B5064">
            <v>482003</v>
          </cell>
          <cell r="C5064" t="str">
            <v>2477475</v>
          </cell>
          <cell r="D5064" t="str">
            <v>MDELIVERY</v>
          </cell>
          <cell r="E5064" t="str">
            <v>DESPACHO</v>
          </cell>
          <cell r="F5064" t="str">
            <v>NORMAL</v>
          </cell>
          <cell r="G5064" t="str">
            <v>FT75993</v>
          </cell>
          <cell r="H5064">
            <v>44914</v>
          </cell>
          <cell r="I5064" t="str">
            <v>ENTREGADO</v>
          </cell>
          <cell r="J5064">
            <v>44916</v>
          </cell>
          <cell r="K5064" t="str">
            <v>HENRY ORTIZ_CYNTHIA IRENE REYES NUNEZ</v>
          </cell>
          <cell r="L5064" t="str">
            <v xml:space="preserve"> Calle Iquique y sodiro REFERENCIA ENTREGAR EN FACULTA DE CIENCIAS DE LA DISCAPACIDAD </v>
          </cell>
          <cell r="M5064" t="str">
            <v>1720032869001</v>
          </cell>
          <cell r="N5064" t="str">
            <v>0995007842 / 0995875335</v>
          </cell>
          <cell r="O5064" t="str">
            <v/>
          </cell>
          <cell r="P5064" t="str">
            <v>QUITO</v>
          </cell>
          <cell r="Q5064" t="str">
            <v>QUITO</v>
          </cell>
          <cell r="R5064" t="str">
            <v>PICHINCHA</v>
          </cell>
          <cell r="T5064" t="str">
            <v>FLEXTRANS UIO</v>
          </cell>
          <cell r="U5064" t="str">
            <v>FLEXNETUIO_LOCAL</v>
          </cell>
          <cell r="V5064">
            <v>1</v>
          </cell>
          <cell r="W5064">
            <v>1</v>
          </cell>
          <cell r="X5064" t="str">
            <v>FLEXNET ECUADOR - MDELIVERY</v>
          </cell>
          <cell r="Y5064" t="str">
            <v>CALLE 28 DE JUNIO S/N Y GARCIA MORENO ENTRADA LLANO GRANDE</v>
          </cell>
        </row>
        <row r="5065">
          <cell r="A5065" t="str">
            <v>2477476</v>
          </cell>
          <cell r="B5065">
            <v>482004</v>
          </cell>
          <cell r="C5065" t="str">
            <v>2477476</v>
          </cell>
          <cell r="D5065" t="str">
            <v>MDELIVERY</v>
          </cell>
          <cell r="E5065" t="str">
            <v>DESPACHO</v>
          </cell>
          <cell r="F5065" t="str">
            <v>NORMAL</v>
          </cell>
          <cell r="G5065" t="str">
            <v>TF89673</v>
          </cell>
          <cell r="H5065">
            <v>44914</v>
          </cell>
          <cell r="I5065" t="str">
            <v>ENTREGADO</v>
          </cell>
          <cell r="J5065">
            <v>44915</v>
          </cell>
          <cell r="K5065" t="str">
            <v>MARLON OMAR YANEZ MANOBAND_MARLON OMAR YANEZ MANOBAND</v>
          </cell>
          <cell r="L5065" t="str">
            <v>DR EMILIO ROMERO Y AV BENJAMIN CARRION EDIFICIO ESQ LABRA QUE LABRA EMPANADAS ALBORADA 6TA ETAPA MZ 601 VILLA 1 PISO 1 OFICINA</v>
          </cell>
          <cell r="M5065" t="str">
            <v>0202287363001</v>
          </cell>
          <cell r="N5065" t="str">
            <v>0983454026</v>
          </cell>
          <cell r="O5065" t="str">
            <v/>
          </cell>
          <cell r="P5065" t="str">
            <v>GUAYAQUIL</v>
          </cell>
          <cell r="Q5065" t="str">
            <v>GUAYAQUIL</v>
          </cell>
          <cell r="R5065" t="str">
            <v>GUAYAS</v>
          </cell>
          <cell r="T5065" t="str">
            <v>FLEXTRANS</v>
          </cell>
          <cell r="U5065" t="str">
            <v>FLEXNETUIO_GYE</v>
          </cell>
          <cell r="V5065">
            <v>1</v>
          </cell>
          <cell r="W5065">
            <v>1</v>
          </cell>
          <cell r="X5065" t="str">
            <v>FLEXNET ECUADOR - MDELIVERY</v>
          </cell>
          <cell r="Y5065" t="str">
            <v>CALLE 28 DE JUNIO S/N Y GARCIA MORENO ENTRADA LLANO GRANDE</v>
          </cell>
        </row>
        <row r="5066">
          <cell r="A5066" t="str">
            <v>2477477</v>
          </cell>
          <cell r="B5066">
            <v>482005</v>
          </cell>
          <cell r="C5066" t="str">
            <v>2477477</v>
          </cell>
          <cell r="D5066" t="str">
            <v>MDELIVERY</v>
          </cell>
          <cell r="E5066" t="str">
            <v>DESPACHO</v>
          </cell>
          <cell r="F5066" t="str">
            <v>NORMAL</v>
          </cell>
          <cell r="G5066" t="str">
            <v>TF89674</v>
          </cell>
          <cell r="H5066">
            <v>44914</v>
          </cell>
          <cell r="I5066" t="str">
            <v>ENTREGADO</v>
          </cell>
          <cell r="J5066">
            <v>44915</v>
          </cell>
          <cell r="K5066" t="str">
            <v>VENUS NARANJO_TECHNOLOGY EQUINOCCIAL TECCIAL S A</v>
          </cell>
          <cell r="L5066" t="str">
            <v>AV ELOY VELASQUEZ Y 3ER CALLEJON 15B N E GARZOTA TERCERA ETAPA MZ 77 SL 4</v>
          </cell>
          <cell r="M5066" t="str">
            <v>0992154284001</v>
          </cell>
          <cell r="N5066" t="str">
            <v>0991545343</v>
          </cell>
          <cell r="O5066" t="str">
            <v/>
          </cell>
          <cell r="P5066" t="str">
            <v>GUAYAQUIL</v>
          </cell>
          <cell r="Q5066" t="str">
            <v>GUAYAQUIL</v>
          </cell>
          <cell r="R5066" t="str">
            <v>GUAYAS</v>
          </cell>
          <cell r="T5066" t="str">
            <v>FLEXTRANS</v>
          </cell>
          <cell r="U5066" t="str">
            <v>FLEXNETUIO_GYE</v>
          </cell>
          <cell r="V5066">
            <v>1</v>
          </cell>
          <cell r="W5066">
            <v>1</v>
          </cell>
          <cell r="X5066" t="str">
            <v>FLEXNET ECUADOR - MDELIVERY</v>
          </cell>
          <cell r="Y5066" t="str">
            <v>CALLE 28 DE JUNIO S/N Y GARCIA MORENO ENTRADA LLANO GRANDE</v>
          </cell>
        </row>
        <row r="5067">
          <cell r="A5067" t="str">
            <v>2477480</v>
          </cell>
          <cell r="B5067">
            <v>482006</v>
          </cell>
          <cell r="C5067" t="str">
            <v>2477480</v>
          </cell>
          <cell r="D5067" t="str">
            <v>MDELIVERY</v>
          </cell>
          <cell r="E5067" t="str">
            <v>DESPACHO</v>
          </cell>
          <cell r="F5067" t="str">
            <v>NORMAL</v>
          </cell>
          <cell r="G5067" t="str">
            <v>031080002477480</v>
          </cell>
          <cell r="H5067">
            <v>44914</v>
          </cell>
          <cell r="I5067" t="str">
            <v>ENTREGADO</v>
          </cell>
          <cell r="J5067">
            <v>44916</v>
          </cell>
          <cell r="K5067" t="str">
            <v xml:space="preserve">ARIANA CAROLINA RIVAS VELEZ_BANCO GUAYAQUIL S A </v>
          </cell>
          <cell r="L5067" t="str">
            <v xml:space="preserve"> LOJA LOJA JOSE ANTONIO EGUIGUREN BANCO GUAYAQUIL 3ER PISO OLMEDO Y BERNARDO VALDIVIESO BANCO GUAYAQUIL 3ER PISO </v>
          </cell>
          <cell r="M5067" t="str">
            <v>0990049459001</v>
          </cell>
          <cell r="N5067" t="str">
            <v>968620465</v>
          </cell>
          <cell r="O5067" t="str">
            <v/>
          </cell>
          <cell r="P5067" t="str">
            <v>LOJA</v>
          </cell>
          <cell r="Q5067" t="str">
            <v>LOJA</v>
          </cell>
          <cell r="R5067" t="str">
            <v>LOJA</v>
          </cell>
          <cell r="T5067" t="str">
            <v>TRAMACO</v>
          </cell>
          <cell r="U5067" t="str">
            <v>FLEXNETUIO_PROVINCIA</v>
          </cell>
          <cell r="V5067">
            <v>1</v>
          </cell>
          <cell r="W5067">
            <v>1</v>
          </cell>
          <cell r="X5067" t="str">
            <v>FLEXNET ECUADOR - MDELIVERY</v>
          </cell>
          <cell r="Y5067" t="str">
            <v>CALLE 28 DE JUNIO S/N Y GARCIA MORENO ENTRADA LLANO GRANDE</v>
          </cell>
        </row>
        <row r="5068">
          <cell r="A5068" t="str">
            <v>2477481</v>
          </cell>
          <cell r="B5068">
            <v>482007</v>
          </cell>
          <cell r="C5068" t="str">
            <v>2477481</v>
          </cell>
          <cell r="D5068" t="str">
            <v>MDELIVERY</v>
          </cell>
          <cell r="E5068" t="str">
            <v>DESPACHO</v>
          </cell>
          <cell r="F5068" t="str">
            <v>NORMAL</v>
          </cell>
          <cell r="G5068" t="str">
            <v>031080002477481</v>
          </cell>
          <cell r="H5068">
            <v>44914</v>
          </cell>
          <cell r="I5068" t="str">
            <v>ENTREGADO</v>
          </cell>
          <cell r="J5068">
            <v>44915</v>
          </cell>
          <cell r="K5068" t="str">
            <v>OROZCO VALENCIA EDISON GEOVANNY_ROCIO DE LOS ANGELES ZURITA BAYAS</v>
          </cell>
          <cell r="L5068" t="str">
            <v>RIOBAMBA AV 11 DE NOVIEMBRE Y AV CANONIGO RAMOS JUNTO A LOS ALMACENES GRAIMAN CASA DE 3 PISOS</v>
          </cell>
          <cell r="M5068" t="str">
            <v>0603363300001</v>
          </cell>
          <cell r="N5068" t="str">
            <v>0998189917</v>
          </cell>
          <cell r="O5068" t="str">
            <v/>
          </cell>
          <cell r="P5068" t="str">
            <v>RIOBAMBA</v>
          </cell>
          <cell r="Q5068" t="str">
            <v>RIOBAMBA</v>
          </cell>
          <cell r="R5068" t="str">
            <v>CHIMBORAZO</v>
          </cell>
          <cell r="T5068" t="str">
            <v>TRAMACO</v>
          </cell>
          <cell r="U5068" t="str">
            <v>FLEXNETUIO_PROVINCIA</v>
          </cell>
          <cell r="V5068">
            <v>1</v>
          </cell>
          <cell r="W5068">
            <v>1</v>
          </cell>
          <cell r="X5068" t="str">
            <v>FLEXNET ECUADOR - MDELIVERY</v>
          </cell>
          <cell r="Y5068" t="str">
            <v>CALLE 28 DE JUNIO S/N Y GARCIA MORENO ENTRADA LLANO GRANDE</v>
          </cell>
        </row>
        <row r="5069">
          <cell r="A5069" t="str">
            <v>2477483</v>
          </cell>
          <cell r="B5069">
            <v>482008</v>
          </cell>
          <cell r="C5069" t="str">
            <v>2477483</v>
          </cell>
          <cell r="D5069" t="str">
            <v>MDELIVERY</v>
          </cell>
          <cell r="E5069" t="str">
            <v>DESPACHO</v>
          </cell>
          <cell r="F5069" t="str">
            <v>NORMAL</v>
          </cell>
          <cell r="G5069" t="str">
            <v>031080002477483</v>
          </cell>
          <cell r="H5069">
            <v>44914</v>
          </cell>
          <cell r="I5069" t="str">
            <v>ENTREGADO</v>
          </cell>
          <cell r="J5069">
            <v>44915</v>
          </cell>
          <cell r="K5069" t="str">
            <v>MACIAS VERA ELIO FERNANDO_MACIAS VERA ELIO FERNANDO</v>
          </cell>
          <cell r="L5069" t="str">
            <v>CENTRO CALL PERUAL Y CORVA CALLEJON UMBERTO GUILLEN REF FRENTE A ORO CASH Y FERNTE A UNA PARED DE CANA CASA DE 2 PISOS COLOR CREMA</v>
          </cell>
          <cell r="M5069" t="str">
            <v>1310712003001</v>
          </cell>
          <cell r="N5069" t="str">
            <v>0959420299</v>
          </cell>
          <cell r="O5069" t="str">
            <v/>
          </cell>
          <cell r="P5069" t="str">
            <v>PORTOVIEJO</v>
          </cell>
          <cell r="Q5069" t="str">
            <v>PORTOVIEJO</v>
          </cell>
          <cell r="R5069" t="str">
            <v>MANABI</v>
          </cell>
          <cell r="T5069" t="str">
            <v>TRAMACO</v>
          </cell>
          <cell r="U5069" t="str">
            <v>FLEXNETUIO_PROVINCIA</v>
          </cell>
          <cell r="V5069">
            <v>1</v>
          </cell>
          <cell r="W5069">
            <v>1</v>
          </cell>
          <cell r="X5069" t="str">
            <v>FLEXNET ECUADOR - MDELIVERY</v>
          </cell>
          <cell r="Y5069" t="str">
            <v>CALLE 28 DE JUNIO S/N Y GARCIA MORENO ENTRADA LLANO GRANDE</v>
          </cell>
        </row>
        <row r="5070">
          <cell r="A5070" t="str">
            <v>2477484</v>
          </cell>
          <cell r="B5070">
            <v>482009</v>
          </cell>
          <cell r="C5070" t="str">
            <v>2477484</v>
          </cell>
          <cell r="D5070" t="str">
            <v>MDELIVERY</v>
          </cell>
          <cell r="E5070" t="str">
            <v>DESPACHO</v>
          </cell>
          <cell r="F5070" t="str">
            <v>NORMAL</v>
          </cell>
          <cell r="G5070" t="str">
            <v>FT75989</v>
          </cell>
          <cell r="H5070">
            <v>44914</v>
          </cell>
          <cell r="I5070" t="str">
            <v>ENTREGADO</v>
          </cell>
          <cell r="J5070">
            <v>44915</v>
          </cell>
          <cell r="K5070" t="str">
            <v>FREDDY VELASCO CAMACHO_KATYA REBECA REINOSO VALDEZ</v>
          </cell>
          <cell r="L5070" t="str">
            <v xml:space="preserve"> LOS CHILLOS LUGAR DE ENTREGA AVE RIO CENEPA Y CASA 9 Y AVE RIO ZAMORA SECTOR SAN RAFAEL BARRIO PLAYA CHICA REFERENCIA SUPERMAXI DE SAN GRABRIEL </v>
          </cell>
          <cell r="M5070" t="str">
            <v>1713422093001</v>
          </cell>
          <cell r="N5070" t="str">
            <v>0996570207 / 0987068149</v>
          </cell>
          <cell r="O5070" t="str">
            <v/>
          </cell>
          <cell r="P5070" t="str">
            <v>QUITO</v>
          </cell>
          <cell r="Q5070" t="str">
            <v>QUITO</v>
          </cell>
          <cell r="R5070" t="str">
            <v>PICHINCHA</v>
          </cell>
          <cell r="T5070" t="str">
            <v>FLEXTRANS UIO</v>
          </cell>
          <cell r="U5070" t="str">
            <v>FLEXNETUIO_LOCAL</v>
          </cell>
          <cell r="V5070">
            <v>1</v>
          </cell>
          <cell r="W5070">
            <v>1</v>
          </cell>
          <cell r="X5070" t="str">
            <v>FLEXNET ECUADOR - MDELIVERY</v>
          </cell>
          <cell r="Y5070" t="str">
            <v>CALLE 28 DE JUNIO S/N Y GARCIA MORENO ENTRADA LLANO GRANDE</v>
          </cell>
        </row>
        <row r="5071">
          <cell r="A5071" t="str">
            <v>2477485</v>
          </cell>
          <cell r="B5071">
            <v>482010</v>
          </cell>
          <cell r="C5071" t="str">
            <v>2477485</v>
          </cell>
          <cell r="D5071" t="str">
            <v>MDELIVERY</v>
          </cell>
          <cell r="E5071" t="str">
            <v>DESPACHO</v>
          </cell>
          <cell r="F5071" t="str">
            <v>NORMAL</v>
          </cell>
          <cell r="G5071" t="str">
            <v>FT75968</v>
          </cell>
          <cell r="H5071">
            <v>44914</v>
          </cell>
          <cell r="I5071" t="str">
            <v>ENTREGADO</v>
          </cell>
          <cell r="J5071">
            <v>44915</v>
          </cell>
          <cell r="K5071" t="str">
            <v>RODRIGO SAMUEZA SYLVIA_COOPERATIVA DE AHORRO Y CREDITO UNIVERSIDAD CATOLICA DEL ECUADOR</v>
          </cell>
          <cell r="L5071" t="str">
            <v>av 12 de octubre y veintimilla UNIVERSIDAD CATOLICA DEL ECUADOR DIRIGIRSE A COOPERATIVA PUCE PREGUNTAR POR RODRIGO SAMUEZA</v>
          </cell>
          <cell r="M5071" t="str">
            <v>1791708288001</v>
          </cell>
          <cell r="N5071" t="str">
            <v>0999046572</v>
          </cell>
          <cell r="O5071" t="str">
            <v/>
          </cell>
          <cell r="P5071" t="str">
            <v>QUITO</v>
          </cell>
          <cell r="Q5071" t="str">
            <v>QUITO</v>
          </cell>
          <cell r="R5071" t="str">
            <v>PICHINCHA</v>
          </cell>
          <cell r="T5071" t="str">
            <v>FLEXTRANS UIO</v>
          </cell>
          <cell r="U5071" t="str">
            <v>FLEXNETUIO_LOCAL</v>
          </cell>
          <cell r="V5071">
            <v>1</v>
          </cell>
          <cell r="W5071">
            <v>1</v>
          </cell>
          <cell r="X5071" t="str">
            <v>FLEXNET ECUADOR - MDELIVERY</v>
          </cell>
          <cell r="Y5071" t="str">
            <v>CALLE 28 DE JUNIO S/N Y GARCIA MORENO ENTRADA LLANO GRANDE</v>
          </cell>
        </row>
        <row r="5072">
          <cell r="A5072" t="str">
            <v>2477486</v>
          </cell>
          <cell r="B5072">
            <v>482011</v>
          </cell>
          <cell r="C5072" t="str">
            <v>2477486</v>
          </cell>
          <cell r="D5072" t="str">
            <v>MDELIVERY</v>
          </cell>
          <cell r="E5072" t="str">
            <v>DESPACHO</v>
          </cell>
          <cell r="F5072" t="str">
            <v>NORMAL</v>
          </cell>
          <cell r="G5072" t="str">
            <v>031080002477486</v>
          </cell>
          <cell r="H5072">
            <v>44914</v>
          </cell>
          <cell r="I5072" t="str">
            <v>ENTREGADO</v>
          </cell>
          <cell r="J5072">
            <v>44915</v>
          </cell>
          <cell r="K5072" t="str">
            <v>DANNY DEL SALTO FABIAN GUERRERO_FRANCISCO JOSe ALBAN LUCERO</v>
          </cell>
          <cell r="L5072" t="str">
            <v>AMBATO CHILE 03 34 Y URUGUAY AL LADO DE RESTAURANT LA SAZON DEL NEGTO</v>
          </cell>
          <cell r="M5072" t="str">
            <v>0502235666001</v>
          </cell>
          <cell r="N5072" t="str">
            <v>0992742837</v>
          </cell>
          <cell r="O5072" t="str">
            <v/>
          </cell>
          <cell r="P5072" t="str">
            <v>AMBATO</v>
          </cell>
          <cell r="Q5072" t="str">
            <v>AMBATO</v>
          </cell>
          <cell r="R5072" t="str">
            <v>TUNGURAHUA</v>
          </cell>
          <cell r="S5072" t="str">
            <v>AMBATO</v>
          </cell>
          <cell r="T5072" t="str">
            <v>TRAMACO</v>
          </cell>
          <cell r="U5072" t="str">
            <v>FLEXNETUIO_PROVINCIA</v>
          </cell>
          <cell r="V5072">
            <v>1</v>
          </cell>
          <cell r="W5072">
            <v>1</v>
          </cell>
          <cell r="X5072" t="str">
            <v>FLEXNET ECUADOR - MDELIVERY</v>
          </cell>
          <cell r="Y5072" t="str">
            <v>CALLE 28 DE JUNIO S/N Y GARCIA MORENO ENTRADA LLANO GRANDE</v>
          </cell>
        </row>
        <row r="5073">
          <cell r="A5073" t="str">
            <v>2477491</v>
          </cell>
          <cell r="B5073">
            <v>482012</v>
          </cell>
          <cell r="C5073" t="str">
            <v>2477491</v>
          </cell>
          <cell r="D5073" t="str">
            <v>MDELIVERY</v>
          </cell>
          <cell r="E5073" t="str">
            <v>DESPACHO</v>
          </cell>
          <cell r="F5073" t="str">
            <v>NORMAL</v>
          </cell>
          <cell r="G5073" t="str">
            <v>FT75992</v>
          </cell>
          <cell r="H5073">
            <v>44914</v>
          </cell>
          <cell r="I5073" t="str">
            <v>ENTREGADO</v>
          </cell>
          <cell r="J5073">
            <v>44916</v>
          </cell>
          <cell r="K5073" t="str">
            <v>KINTIA NURINKIAS SALAZAR_KINTIA NURINKIAS SALAZAR</v>
          </cell>
          <cell r="L5073" t="str">
            <v xml:space="preserve"> ANTONIO DE ELIZALDE Y AVENIDA GRAN COLOMBIA EDIFCIO ENDARA 1ER PISO REFERENCIA A LADO DE LA CRUZ ROJA </v>
          </cell>
          <cell r="M5073" t="str">
            <v>1718446527001</v>
          </cell>
          <cell r="N5073" t="str">
            <v>0983880973 / 0998140614</v>
          </cell>
          <cell r="O5073" t="str">
            <v/>
          </cell>
          <cell r="P5073" t="str">
            <v>QUITO</v>
          </cell>
          <cell r="Q5073" t="str">
            <v>QUITO</v>
          </cell>
          <cell r="R5073" t="str">
            <v>PICHINCHA</v>
          </cell>
          <cell r="T5073" t="str">
            <v>FLEXTRANS UIO</v>
          </cell>
          <cell r="U5073" t="str">
            <v>FLEXNETUIO_LOCAL</v>
          </cell>
          <cell r="V5073">
            <v>1</v>
          </cell>
          <cell r="W5073">
            <v>1</v>
          </cell>
          <cell r="X5073" t="str">
            <v>FLEXNET ECUADOR - MDELIVERY</v>
          </cell>
          <cell r="Y5073" t="str">
            <v>CALLE 28 DE JUNIO S/N Y GARCIA MORENO ENTRADA LLANO GRANDE</v>
          </cell>
        </row>
        <row r="5074">
          <cell r="A5074" t="str">
            <v>2477492</v>
          </cell>
          <cell r="B5074">
            <v>482013</v>
          </cell>
          <cell r="C5074" t="str">
            <v>2477492</v>
          </cell>
          <cell r="D5074" t="str">
            <v>MDELIVERY</v>
          </cell>
          <cell r="E5074" t="str">
            <v>DESPACHO</v>
          </cell>
          <cell r="F5074" t="str">
            <v>NORMAL</v>
          </cell>
          <cell r="G5074" t="str">
            <v>FT75996</v>
          </cell>
          <cell r="H5074">
            <v>44914</v>
          </cell>
          <cell r="I5074" t="str">
            <v>ENTREGADO</v>
          </cell>
          <cell r="J5074">
            <v>44915</v>
          </cell>
          <cell r="K5074" t="str">
            <v>ANGEL MANUEL CHEVEZ MOREIRA_ANGEL MANUEL CHEVEZ MOREIRA</v>
          </cell>
          <cell r="L5074" t="str">
            <v>EL BARRIO ES SANTO TOMAS 2 CALLE PRINCIPAL E3D Y CALLE SECUNDARIO S57G CADA NO S57 291 ATRAS DE LA IGLESIA SANTO TOMAS 2</v>
          </cell>
          <cell r="M5074" t="str">
            <v>1728502533001</v>
          </cell>
          <cell r="N5074" t="str">
            <v>0983351624</v>
          </cell>
          <cell r="O5074" t="str">
            <v/>
          </cell>
          <cell r="P5074" t="str">
            <v>QUITO</v>
          </cell>
          <cell r="Q5074" t="str">
            <v>QUITO</v>
          </cell>
          <cell r="R5074" t="str">
            <v>PICHINCHA</v>
          </cell>
          <cell r="T5074" t="str">
            <v>FLEXTRANS UIO</v>
          </cell>
          <cell r="U5074" t="str">
            <v>FLEXNETUIO_LOCAL</v>
          </cell>
          <cell r="V5074">
            <v>1</v>
          </cell>
          <cell r="W5074">
            <v>1</v>
          </cell>
          <cell r="X5074" t="str">
            <v>FLEXNET ECUADOR - MDELIVERY</v>
          </cell>
          <cell r="Y5074" t="str">
            <v>CALLE 28 DE JUNIO S/N Y GARCIA MORENO ENTRADA LLANO GRANDE</v>
          </cell>
        </row>
        <row r="5075">
          <cell r="A5075" t="str">
            <v>2477493</v>
          </cell>
          <cell r="B5075">
            <v>482014</v>
          </cell>
          <cell r="C5075" t="str">
            <v>2477493</v>
          </cell>
          <cell r="D5075" t="str">
            <v>MDELIVERY</v>
          </cell>
          <cell r="E5075" t="str">
            <v>DESPACHO</v>
          </cell>
          <cell r="F5075" t="str">
            <v>NORMAL</v>
          </cell>
          <cell r="G5075" t="str">
            <v>TF89676</v>
          </cell>
          <cell r="H5075">
            <v>44914</v>
          </cell>
          <cell r="I5075" t="str">
            <v>ENTREGADO</v>
          </cell>
          <cell r="J5075">
            <v>44915</v>
          </cell>
          <cell r="K5075" t="str">
            <v>Jenniffer Villacis_ASOCIACION SOLIDARISTA PROFUTURO</v>
          </cell>
          <cell r="L5075" t="str">
            <v xml:space="preserve"> GUAYAS GUAYAQUIL Av Jose Rodriguez Bonin y Av Barcelona Planta San Eduardo Holcim Ecuador Planta Baja </v>
          </cell>
          <cell r="M5075" t="str">
            <v>0992424222001</v>
          </cell>
          <cell r="N5075" t="str">
            <v>0989547209</v>
          </cell>
          <cell r="O5075" t="str">
            <v/>
          </cell>
          <cell r="P5075" t="str">
            <v>GUAYAQUIL</v>
          </cell>
          <cell r="Q5075" t="str">
            <v>GUAYAQUIL</v>
          </cell>
          <cell r="R5075" t="str">
            <v>GUAYAS</v>
          </cell>
          <cell r="T5075" t="str">
            <v>FLEXTRANS</v>
          </cell>
          <cell r="U5075" t="str">
            <v>FLEXNETUIO_GYE</v>
          </cell>
          <cell r="V5075">
            <v>1</v>
          </cell>
          <cell r="W5075">
            <v>1</v>
          </cell>
          <cell r="X5075" t="str">
            <v>FLEXNET ECUADOR - MDELIVERY</v>
          </cell>
          <cell r="Y5075" t="str">
            <v>CALLE 28 DE JUNIO S/N Y GARCIA MORENO ENTRADA LLANO GRANDE</v>
          </cell>
        </row>
        <row r="5076">
          <cell r="A5076" t="str">
            <v>2477494</v>
          </cell>
          <cell r="B5076">
            <v>482015</v>
          </cell>
          <cell r="C5076" t="str">
            <v>2477494</v>
          </cell>
          <cell r="D5076" t="str">
            <v>MDELIVERY</v>
          </cell>
          <cell r="E5076" t="str">
            <v>DESPACHO</v>
          </cell>
          <cell r="F5076" t="str">
            <v>NORMAL</v>
          </cell>
          <cell r="G5076" t="str">
            <v>FT76009</v>
          </cell>
          <cell r="H5076">
            <v>44914</v>
          </cell>
          <cell r="I5076" t="str">
            <v>ENTREGADO</v>
          </cell>
          <cell r="J5076">
            <v>44915</v>
          </cell>
          <cell r="K5076" t="str">
            <v>Sofia Alexandra Benitez Recalde_ASOCIACION SOLIDARISTA PROFUTURO</v>
          </cell>
          <cell r="L5076" t="str">
            <v xml:space="preserve"> PICHINCHA QUITO Holcim Planta Quito Norte Av Manuel Zambrano 200 y 6 de </v>
          </cell>
          <cell r="M5076" t="str">
            <v>0992424222001</v>
          </cell>
          <cell r="N5076" t="str">
            <v>987383995</v>
          </cell>
          <cell r="O5076" t="str">
            <v/>
          </cell>
          <cell r="P5076" t="str">
            <v>QUITO</v>
          </cell>
          <cell r="Q5076" t="str">
            <v>QUITO</v>
          </cell>
          <cell r="R5076" t="str">
            <v>PICHINCHA</v>
          </cell>
          <cell r="T5076" t="str">
            <v>FLEXTRANS UIO</v>
          </cell>
          <cell r="U5076" t="str">
            <v>FLEXNETUIO_LOCAL</v>
          </cell>
          <cell r="V5076">
            <v>1</v>
          </cell>
          <cell r="W5076">
            <v>1</v>
          </cell>
          <cell r="X5076" t="str">
            <v>FLEXNET ECUADOR - MDELIVERY</v>
          </cell>
          <cell r="Y5076" t="str">
            <v>CALLE 28 DE JUNIO S/N Y GARCIA MORENO ENTRADA LLANO GRANDE</v>
          </cell>
        </row>
        <row r="5077">
          <cell r="A5077" t="str">
            <v>2477495</v>
          </cell>
          <cell r="B5077">
            <v>482016</v>
          </cell>
          <cell r="C5077" t="str">
            <v>2477495</v>
          </cell>
          <cell r="D5077" t="str">
            <v>MDELIVERY</v>
          </cell>
          <cell r="E5077" t="str">
            <v>DESPACHO</v>
          </cell>
          <cell r="F5077" t="str">
            <v>NORMAL</v>
          </cell>
          <cell r="G5077" t="str">
            <v>FT76008</v>
          </cell>
          <cell r="H5077">
            <v>44914</v>
          </cell>
          <cell r="I5077" t="str">
            <v>ENTREGADO</v>
          </cell>
          <cell r="J5077">
            <v>44915</v>
          </cell>
          <cell r="K5077" t="str">
            <v>GABRIELA QUEZADA_ASOCIACION DE EMPLEADOS DE PETROAMAZONAS EP</v>
          </cell>
          <cell r="L5077" t="str">
            <v xml:space="preserve"> PICHINCHA QUITO PICHINCHA QUITO LA NINA E9 64 Y AV 6 DE DICIEMBRE EDIFICIO SAN FRANCISCO PLAZA PISO 2 ALADO BANCO INTERNACIONAL </v>
          </cell>
          <cell r="M5077" t="str">
            <v>1792376041001</v>
          </cell>
          <cell r="N5077" t="str">
            <v>0969055964</v>
          </cell>
          <cell r="O5077" t="str">
            <v/>
          </cell>
          <cell r="P5077" t="str">
            <v>QUITO</v>
          </cell>
          <cell r="Q5077" t="str">
            <v>QUITO</v>
          </cell>
          <cell r="R5077" t="str">
            <v>PICHINCHA</v>
          </cell>
          <cell r="T5077" t="str">
            <v>FLEXTRANS UIO</v>
          </cell>
          <cell r="U5077" t="str">
            <v>FLEXNETUIO_LOCAL</v>
          </cell>
          <cell r="V5077">
            <v>1</v>
          </cell>
          <cell r="W5077">
            <v>1</v>
          </cell>
          <cell r="X5077" t="str">
            <v>FLEXNET ECUADOR - MDELIVERY</v>
          </cell>
          <cell r="Y5077" t="str">
            <v>CALLE 28 DE JUNIO S/N Y GARCIA MORENO ENTRADA LLANO GRANDE</v>
          </cell>
        </row>
        <row r="5078">
          <cell r="A5078" t="str">
            <v>2477496</v>
          </cell>
          <cell r="B5078">
            <v>482017</v>
          </cell>
          <cell r="C5078" t="str">
            <v>2477496</v>
          </cell>
          <cell r="D5078" t="str">
            <v>MDELIVERY</v>
          </cell>
          <cell r="E5078" t="str">
            <v>DESPACHO</v>
          </cell>
          <cell r="F5078" t="str">
            <v>NORMAL</v>
          </cell>
          <cell r="G5078" t="str">
            <v>TF89669</v>
          </cell>
          <cell r="H5078">
            <v>44914</v>
          </cell>
          <cell r="I5078" t="str">
            <v>ENTREGADO</v>
          </cell>
          <cell r="J5078">
            <v>44915</v>
          </cell>
          <cell r="K5078" t="str">
            <v>Yulen Mautong_COOPERATIVA DE AHORRO Y CREDITO DE TRABAJADORES AG</v>
          </cell>
          <cell r="L5078" t="str">
            <v>CENTRO COMERCIAL ALBAN BORJA QUEDA UBICADO EN CARLOS JULIO ARZENEGA DENTRO DEL CENTRO COMERCIAL EN LA PUERTA 3 EN EL LOCAL GLOBAL CONSULT EN EL SEGUNDO PISO</v>
          </cell>
          <cell r="M5078" t="str">
            <v>1291718317001</v>
          </cell>
          <cell r="N5078" t="str">
            <v>0999600827</v>
          </cell>
          <cell r="O5078" t="str">
            <v/>
          </cell>
          <cell r="P5078" t="str">
            <v>GUAYAQUIL</v>
          </cell>
          <cell r="Q5078" t="str">
            <v>GUAYAQUIL</v>
          </cell>
          <cell r="R5078" t="str">
            <v>GUAYAS</v>
          </cell>
          <cell r="T5078" t="str">
            <v>FLEXTRANS</v>
          </cell>
          <cell r="U5078" t="str">
            <v>FLEXNETUIO_GYE</v>
          </cell>
          <cell r="V5078">
            <v>1</v>
          </cell>
          <cell r="W5078">
            <v>1</v>
          </cell>
          <cell r="X5078" t="str">
            <v>FLEXNET ECUADOR - MDELIVERY</v>
          </cell>
          <cell r="Y5078" t="str">
            <v>CALLE 28 DE JUNIO S/N Y GARCIA MORENO ENTRADA LLANO GRANDE</v>
          </cell>
        </row>
        <row r="5079">
          <cell r="A5079" t="str">
            <v>2477497</v>
          </cell>
          <cell r="B5079">
            <v>482018</v>
          </cell>
          <cell r="C5079" t="str">
            <v>2477497</v>
          </cell>
          <cell r="D5079" t="str">
            <v>MDELIVERY</v>
          </cell>
          <cell r="E5079" t="str">
            <v>DESPACHO</v>
          </cell>
          <cell r="F5079" t="str">
            <v>NORMAL</v>
          </cell>
          <cell r="G5079" t="str">
            <v>031080002477497</v>
          </cell>
          <cell r="H5079">
            <v>44914</v>
          </cell>
          <cell r="I5079" t="str">
            <v>ENTREGADO</v>
          </cell>
          <cell r="J5079">
            <v>44915</v>
          </cell>
          <cell r="K5079" t="str">
            <v xml:space="preserve">LUCIA CHIRIBOGA_ANDINAMOTORS S A </v>
          </cell>
          <cell r="L5079" t="str">
            <v>AV ATAHUALPA Y VICTOR HUGO ESQ FRTE AL C C MALL DE LOS ANDES</v>
          </cell>
          <cell r="M5079" t="str">
            <v>1891706061001</v>
          </cell>
          <cell r="N5079" t="str">
            <v>0987272279</v>
          </cell>
          <cell r="O5079" t="str">
            <v/>
          </cell>
          <cell r="P5079" t="str">
            <v>AMBATO</v>
          </cell>
          <cell r="Q5079" t="str">
            <v>AMBATO</v>
          </cell>
          <cell r="R5079" t="str">
            <v>TUNGURAHUA</v>
          </cell>
          <cell r="S5079" t="str">
            <v>AMBATO</v>
          </cell>
          <cell r="T5079" t="str">
            <v>TRAMACO</v>
          </cell>
          <cell r="U5079" t="str">
            <v>FLEXNETUIO_PROVINCIA</v>
          </cell>
          <cell r="V5079">
            <v>1</v>
          </cell>
          <cell r="W5079">
            <v>1</v>
          </cell>
          <cell r="X5079" t="str">
            <v>FLEXNET ECUADOR - MDELIVERY</v>
          </cell>
          <cell r="Y5079" t="str">
            <v>CALLE 28 DE JUNIO S/N Y GARCIA MORENO ENTRADA LLANO GRANDE</v>
          </cell>
        </row>
        <row r="5080">
          <cell r="A5080" t="str">
            <v>2477499</v>
          </cell>
          <cell r="B5080">
            <v>482019</v>
          </cell>
          <cell r="C5080" t="str">
            <v>2477499</v>
          </cell>
          <cell r="D5080" t="str">
            <v>MDELIVERY</v>
          </cell>
          <cell r="E5080" t="str">
            <v>DESPACHO</v>
          </cell>
          <cell r="F5080" t="str">
            <v>NORMAL</v>
          </cell>
          <cell r="G5080" t="str">
            <v>TF89649</v>
          </cell>
          <cell r="H5080">
            <v>44914</v>
          </cell>
          <cell r="I5080" t="str">
            <v>ENTREGADO</v>
          </cell>
          <cell r="J5080">
            <v>44918</v>
          </cell>
          <cell r="K5080" t="str">
            <v>CLAUS ANDRES FUSS ESTUPINAN JULIO MORAN CRUZ C I 0923954358 NUMERO DE CONTACTO 0985962154 GENESIS LEON C I 1206750455 NUMERO DE CONTACTO 0983167297_CLAUS ANDRES FUSS ESTUPINAN</v>
          </cell>
          <cell r="L5080" t="str">
            <v>GUAYAS SAUCES 9 MANZANA L15 SOLAR 13 CASA DE 2 PISOS SIN PINTAR CON PUERTAS NEGRAS COMUNICARSE CON EL SR ANTES DE ACERCARSE AL LUGAR</v>
          </cell>
          <cell r="M5080" t="str">
            <v>0916250467001</v>
          </cell>
          <cell r="N5080" t="str">
            <v>0999850861</v>
          </cell>
          <cell r="O5080" t="str">
            <v/>
          </cell>
          <cell r="P5080" t="str">
            <v>GUAYAQUIL</v>
          </cell>
          <cell r="Q5080" t="str">
            <v>GUAYAQUIL</v>
          </cell>
          <cell r="R5080" t="str">
            <v>GUAYAS</v>
          </cell>
          <cell r="T5080" t="str">
            <v>ITSACOURIER</v>
          </cell>
          <cell r="U5080" t="str">
            <v>FLEXNETUIO_GYE</v>
          </cell>
          <cell r="V5080">
            <v>1</v>
          </cell>
          <cell r="W5080">
            <v>1</v>
          </cell>
          <cell r="X5080" t="str">
            <v>FLEXNET ECUADOR - MDELIVERY</v>
          </cell>
          <cell r="Y5080" t="str">
            <v>CALLE 28 DE JUNIO S/N Y GARCIA MORENO ENTRADA LLANO GRANDE</v>
          </cell>
        </row>
        <row r="5081">
          <cell r="A5081" t="str">
            <v>2477440</v>
          </cell>
          <cell r="B5081">
            <v>481964</v>
          </cell>
          <cell r="C5081" t="str">
            <v>2477440</v>
          </cell>
          <cell r="D5081" t="str">
            <v>MDELIVERY</v>
          </cell>
          <cell r="E5081" t="str">
            <v>DESPACHO</v>
          </cell>
          <cell r="F5081" t="str">
            <v>EXPRESS</v>
          </cell>
          <cell r="G5081" t="str">
            <v>EC6079</v>
          </cell>
          <cell r="H5081">
            <v>44914</v>
          </cell>
          <cell r="I5081" t="str">
            <v>ENTREGADO</v>
          </cell>
          <cell r="J5081">
            <v>44914</v>
          </cell>
          <cell r="K5081" t="str">
            <v>Andrea Cabezas_PRODUCTOS FAMILIA SANCELA DEL ECUADOR S A</v>
          </cell>
          <cell r="L5081" t="str">
            <v>Tadeo Benitez OE1 807 y Joaquin Mancheno</v>
          </cell>
          <cell r="M5081" t="str">
            <v>1791314379001</v>
          </cell>
          <cell r="N5081" t="str">
            <v>0987284162</v>
          </cell>
          <cell r="O5081" t="str">
            <v/>
          </cell>
          <cell r="P5081" t="str">
            <v>QUITO</v>
          </cell>
          <cell r="Q5081" t="str">
            <v>QUITO</v>
          </cell>
          <cell r="R5081" t="str">
            <v>PICHINCHA</v>
          </cell>
          <cell r="T5081" t="str">
            <v>EXPRESSCON</v>
          </cell>
          <cell r="U5081" t="str">
            <v>FLEXNETUIO_LOCAL</v>
          </cell>
          <cell r="V5081">
            <v>1</v>
          </cell>
          <cell r="W5081">
            <v>1</v>
          </cell>
          <cell r="X5081" t="str">
            <v>FLEXNET ECUADOR - MDELIVERY</v>
          </cell>
          <cell r="Y5081" t="str">
            <v>CALLE 28 DE JUNIO S/N Y GARCIA MORENO ENTRADA LLANO GRANDE</v>
          </cell>
        </row>
        <row r="5082">
          <cell r="A5082" t="str">
            <v>2477444</v>
          </cell>
          <cell r="B5082">
            <v>481965</v>
          </cell>
          <cell r="C5082" t="str">
            <v>2477444</v>
          </cell>
          <cell r="D5082" t="str">
            <v>MDELIVERY</v>
          </cell>
          <cell r="E5082" t="str">
            <v>DESPACHO</v>
          </cell>
          <cell r="F5082" t="str">
            <v>EXPRESS</v>
          </cell>
          <cell r="G5082" t="str">
            <v>TS8005</v>
          </cell>
          <cell r="H5082">
            <v>44914</v>
          </cell>
          <cell r="I5082" t="str">
            <v>ENTREGADO</v>
          </cell>
          <cell r="J5082">
            <v>44914</v>
          </cell>
          <cell r="K5082" t="str">
            <v xml:space="preserve">Viviana Gabriela_SOLUCIONES INFORMATICAS DEL FUTURO SIFUTURO S A </v>
          </cell>
          <cell r="L5082" t="str">
            <v xml:space="preserve">PASAJE SAN GABRIEL EO 150 Y JORGE JUAN QUITO QUITO PICHINCHA </v>
          </cell>
          <cell r="M5082" t="str">
            <v>1791402588001</v>
          </cell>
          <cell r="N5082" t="str">
            <v>0984405979</v>
          </cell>
          <cell r="O5082" t="str">
            <v/>
          </cell>
          <cell r="P5082" t="str">
            <v>QUITO</v>
          </cell>
          <cell r="Q5082" t="str">
            <v>QUITO</v>
          </cell>
          <cell r="R5082" t="str">
            <v>PICHINCHA</v>
          </cell>
          <cell r="T5082" t="str">
            <v>TRANSERVISS</v>
          </cell>
          <cell r="U5082" t="str">
            <v>FLEXNETUIO_LOCAL</v>
          </cell>
          <cell r="V5082">
            <v>1</v>
          </cell>
          <cell r="W5082">
            <v>1</v>
          </cell>
          <cell r="X5082" t="str">
            <v>FLEXNET ECUADOR - MDELIVERY</v>
          </cell>
          <cell r="Y5082" t="str">
            <v>CALLE 28 DE JUNIO S/N Y GARCIA MORENO ENTRADA LLANO GRANDE</v>
          </cell>
        </row>
        <row r="5083">
          <cell r="A5083" t="str">
            <v>2477470</v>
          </cell>
          <cell r="B5083">
            <v>481966</v>
          </cell>
          <cell r="C5083" t="str">
            <v>2477470</v>
          </cell>
          <cell r="D5083" t="str">
            <v>MDELIVERY</v>
          </cell>
          <cell r="E5083" t="str">
            <v>DESPACHO</v>
          </cell>
          <cell r="F5083" t="str">
            <v>EXPRESS</v>
          </cell>
          <cell r="G5083" t="str">
            <v>EC6081</v>
          </cell>
          <cell r="H5083">
            <v>44914</v>
          </cell>
          <cell r="I5083" t="str">
            <v>ENTREGADO</v>
          </cell>
          <cell r="J5083">
            <v>44914</v>
          </cell>
          <cell r="K5083" t="str">
            <v>Maria Agusta Andrade_IMPORFILTRO CIA LTDA</v>
          </cell>
          <cell r="L5083" t="str">
            <v>AV ELOY ALFARO N52 250 Y CAPITAN RAMON BORJA</v>
          </cell>
          <cell r="M5083" t="str">
            <v>1791244427001</v>
          </cell>
          <cell r="N5083" t="str">
            <v>0999029754</v>
          </cell>
          <cell r="O5083" t="str">
            <v/>
          </cell>
          <cell r="P5083" t="str">
            <v>QUITO</v>
          </cell>
          <cell r="Q5083" t="str">
            <v>QUITO</v>
          </cell>
          <cell r="R5083" t="str">
            <v>PICHINCHA</v>
          </cell>
          <cell r="T5083" t="str">
            <v>EXPRESSCON</v>
          </cell>
          <cell r="U5083" t="str">
            <v>FLEXNETUIO_LOCAL</v>
          </cell>
          <cell r="V5083">
            <v>1</v>
          </cell>
          <cell r="W5083">
            <v>1</v>
          </cell>
          <cell r="X5083" t="str">
            <v>FLEXNET ECUADOR - MDELIVERY</v>
          </cell>
          <cell r="Y5083" t="str">
            <v>CALLE 28 DE JUNIO S/N Y GARCIA MORENO ENTRADA LLANO GRANDE</v>
          </cell>
        </row>
        <row r="5084">
          <cell r="A5084" t="str">
            <v>2477479</v>
          </cell>
          <cell r="B5084">
            <v>481968</v>
          </cell>
          <cell r="C5084" t="str">
            <v>2477479</v>
          </cell>
          <cell r="D5084" t="str">
            <v>MDELIVERY</v>
          </cell>
          <cell r="E5084" t="str">
            <v>DESPACHO</v>
          </cell>
          <cell r="F5084" t="str">
            <v>EXPRESS</v>
          </cell>
          <cell r="G5084" t="str">
            <v>EC6080</v>
          </cell>
          <cell r="H5084">
            <v>44914</v>
          </cell>
          <cell r="I5084" t="str">
            <v>ENTREGADO</v>
          </cell>
          <cell r="J5084">
            <v>44914</v>
          </cell>
          <cell r="K5084" t="str">
            <v>PATRICIA LUNA_URBANO EXPRESS S A RAPIEXX</v>
          </cell>
          <cell r="L5084" t="str">
            <v>De Las Azucenas N44 131 y de Los Granados</v>
          </cell>
          <cell r="M5084" t="str">
            <v>1791312813001</v>
          </cell>
          <cell r="N5084" t="str">
            <v>0992526528</v>
          </cell>
          <cell r="O5084" t="str">
            <v/>
          </cell>
          <cell r="P5084" t="str">
            <v>QUITO</v>
          </cell>
          <cell r="Q5084" t="str">
            <v>QUITO</v>
          </cell>
          <cell r="R5084" t="str">
            <v>PICHINCHA</v>
          </cell>
          <cell r="T5084" t="str">
            <v>EXPRESSCON</v>
          </cell>
          <cell r="U5084" t="str">
            <v>FLEXNETUIO_LOCAL</v>
          </cell>
          <cell r="V5084">
            <v>1</v>
          </cell>
          <cell r="W5084">
            <v>1</v>
          </cell>
          <cell r="X5084" t="str">
            <v>FLEXNET ECUADOR - MDELIVERY</v>
          </cell>
          <cell r="Y5084" t="str">
            <v>CALLE 28 DE JUNIO S/N Y GARCIA MORENO ENTRADA LLANO GRANDE</v>
          </cell>
        </row>
        <row r="5085">
          <cell r="A5085" t="str">
            <v>2477489</v>
          </cell>
          <cell r="B5085">
            <v>481969</v>
          </cell>
          <cell r="C5085" t="str">
            <v>2477489</v>
          </cell>
          <cell r="D5085" t="str">
            <v>MDELIVERY</v>
          </cell>
          <cell r="E5085" t="str">
            <v>DESPACHO</v>
          </cell>
          <cell r="F5085" t="str">
            <v>EXPRESS</v>
          </cell>
          <cell r="G5085" t="str">
            <v>TS8004</v>
          </cell>
          <cell r="H5085">
            <v>44914</v>
          </cell>
          <cell r="I5085" t="str">
            <v>ENTREGADO</v>
          </cell>
          <cell r="J5085">
            <v>44914</v>
          </cell>
          <cell r="K5085" t="str">
            <v>CRISTINA PAVON_MUNOZ CANO RAFAEL ELIAS</v>
          </cell>
          <cell r="L5085" t="str">
            <v>TORIBIO MONTES Y DANIEL HIDALGO CASA N27 07</v>
          </cell>
          <cell r="M5085" t="str">
            <v>1204315467001</v>
          </cell>
          <cell r="N5085" t="str">
            <v>0984746868</v>
          </cell>
          <cell r="O5085" t="str">
            <v/>
          </cell>
          <cell r="P5085" t="str">
            <v>QUITO</v>
          </cell>
          <cell r="Q5085" t="str">
            <v>QUITO</v>
          </cell>
          <cell r="R5085" t="str">
            <v>PICHINCHA</v>
          </cell>
          <cell r="T5085" t="str">
            <v>TRANSERVISS</v>
          </cell>
          <cell r="U5085" t="str">
            <v>FLEXNETUIO_LOCAL</v>
          </cell>
          <cell r="V5085">
            <v>1</v>
          </cell>
          <cell r="W5085">
            <v>1</v>
          </cell>
          <cell r="X5085" t="str">
            <v>FLEXNET ECUADOR - MDELIVERY</v>
          </cell>
          <cell r="Y5085" t="str">
            <v>CALLE 28 DE JUNIO S/N Y GARCIA MORENO ENTRADA LLANO GRANDE</v>
          </cell>
        </row>
        <row r="5086">
          <cell r="A5086" t="str">
            <v>2477498</v>
          </cell>
          <cell r="B5086">
            <v>481970</v>
          </cell>
          <cell r="C5086" t="str">
            <v>2477498</v>
          </cell>
          <cell r="D5086" t="str">
            <v>MDELIVERY</v>
          </cell>
          <cell r="E5086" t="str">
            <v>DESPACHO</v>
          </cell>
          <cell r="F5086" t="str">
            <v>EXPRESS</v>
          </cell>
          <cell r="G5086" t="str">
            <v>TS8009</v>
          </cell>
          <cell r="H5086">
            <v>44914</v>
          </cell>
          <cell r="I5086" t="str">
            <v>ENTREGADO</v>
          </cell>
          <cell r="J5086">
            <v>44914</v>
          </cell>
          <cell r="K5086" t="str">
            <v>DORIS ANDREA ERAZO ERAZO C I 1720252178_BENJAMIN ORTIZ Y ASOCIADOS CIA LTDA</v>
          </cell>
          <cell r="L5086" t="str">
            <v>PICHINCHA PARROQUIA INAQUITO CALLE GUAYA SN Y AMAZONAS ESQUINA DIAGONAL A CENTRO DE EXPOCICIONES QUITO LA EMPRESA EDIF TORRO CENTRE PISO 10 OFICINA 1001</v>
          </cell>
          <cell r="M5086" t="str">
            <v>1791919661001</v>
          </cell>
          <cell r="N5086" t="str">
            <v>0987296536</v>
          </cell>
          <cell r="O5086" t="str">
            <v/>
          </cell>
          <cell r="P5086" t="str">
            <v>QUITO</v>
          </cell>
          <cell r="Q5086" t="str">
            <v>QUITO</v>
          </cell>
          <cell r="R5086" t="str">
            <v>PICHINCHA</v>
          </cell>
          <cell r="T5086" t="str">
            <v>TRANSERVISS</v>
          </cell>
          <cell r="U5086" t="str">
            <v>FLEXNETUIO_LOCAL</v>
          </cell>
          <cell r="V5086">
            <v>1</v>
          </cell>
          <cell r="W5086">
            <v>1</v>
          </cell>
          <cell r="X5086" t="str">
            <v>FLEXNET ECUADOR - MDELIVERY</v>
          </cell>
          <cell r="Y5086" t="str">
            <v>CALLE 28 DE JUNIO S/N Y GARCIA MORENO ENTRADA LLANO GRANDE</v>
          </cell>
        </row>
        <row r="5087">
          <cell r="A5087" t="str">
            <v>2477536</v>
          </cell>
          <cell r="B5087">
            <v>481972</v>
          </cell>
          <cell r="C5087" t="str">
            <v>2477536</v>
          </cell>
          <cell r="D5087" t="str">
            <v>MDELIVERY</v>
          </cell>
          <cell r="E5087" t="str">
            <v>DESPACHO</v>
          </cell>
          <cell r="F5087" t="str">
            <v>EXPRESS</v>
          </cell>
          <cell r="G5087" t="str">
            <v>TS8006</v>
          </cell>
          <cell r="H5087">
            <v>44914</v>
          </cell>
          <cell r="I5087" t="str">
            <v>ENTREGADO</v>
          </cell>
          <cell r="J5087">
            <v>44914</v>
          </cell>
          <cell r="K5087" t="str">
            <v>CRISTINA PAVON_CHALA ESPINOZA HUGO XAVIER</v>
          </cell>
          <cell r="L5087" t="str">
            <v>TORIBIO MONTES Y DANIEL HIDALGO CASA N27 07</v>
          </cell>
          <cell r="M5087" t="str">
            <v>1003241179001</v>
          </cell>
          <cell r="N5087" t="str">
            <v>0984746868</v>
          </cell>
          <cell r="O5087" t="str">
            <v/>
          </cell>
          <cell r="P5087" t="str">
            <v>QUITO</v>
          </cell>
          <cell r="Q5087" t="str">
            <v>QUITO</v>
          </cell>
          <cell r="R5087" t="str">
            <v>PICHINCHA</v>
          </cell>
          <cell r="T5087" t="str">
            <v>TRANSERVISS</v>
          </cell>
          <cell r="U5087" t="str">
            <v>FLEXNETUIO_LOCAL</v>
          </cell>
          <cell r="V5087">
            <v>1</v>
          </cell>
          <cell r="W5087">
            <v>1</v>
          </cell>
          <cell r="X5087" t="str">
            <v>FLEXNET ECUADOR - MDELIVERY</v>
          </cell>
          <cell r="Y5087" t="str">
            <v>CALLE 28 DE JUNIO S/N Y GARCIA MORENO ENTRADA LLANO GRANDE</v>
          </cell>
        </row>
        <row r="5088">
          <cell r="A5088" t="str">
            <v>2477537</v>
          </cell>
          <cell r="B5088">
            <v>481973</v>
          </cell>
          <cell r="C5088" t="str">
            <v>2477537</v>
          </cell>
          <cell r="D5088" t="str">
            <v>MDELIVERY</v>
          </cell>
          <cell r="E5088" t="str">
            <v>DESPACHO</v>
          </cell>
          <cell r="F5088" t="str">
            <v>EXPRESS</v>
          </cell>
          <cell r="G5088" t="str">
            <v>TS8007</v>
          </cell>
          <cell r="H5088">
            <v>44914</v>
          </cell>
          <cell r="I5088" t="str">
            <v>ENTREGADO</v>
          </cell>
          <cell r="J5088">
            <v>44914</v>
          </cell>
          <cell r="K5088" t="str">
            <v>CRISTINA PAVON_CAMACHO AREVALO CARLOS DANIEL</v>
          </cell>
          <cell r="L5088" t="str">
            <v>TORIBIO MONTES Y DANIEL HIDALGO CASA N27 07</v>
          </cell>
          <cell r="M5088" t="str">
            <v>1207600311001</v>
          </cell>
          <cell r="N5088" t="str">
            <v>0984746868</v>
          </cell>
          <cell r="O5088" t="str">
            <v/>
          </cell>
          <cell r="P5088" t="str">
            <v>QUITO</v>
          </cell>
          <cell r="Q5088" t="str">
            <v>QUITO</v>
          </cell>
          <cell r="R5088" t="str">
            <v>PICHINCHA</v>
          </cell>
          <cell r="T5088" t="str">
            <v>TRANSERVISS</v>
          </cell>
          <cell r="U5088" t="str">
            <v>FLEXNETUIO_LOCAL</v>
          </cell>
          <cell r="V5088">
            <v>1</v>
          </cell>
          <cell r="W5088">
            <v>1</v>
          </cell>
          <cell r="X5088" t="str">
            <v>FLEXNET ECUADOR - MDELIVERY</v>
          </cell>
          <cell r="Y5088" t="str">
            <v>CALLE 28 DE JUNIO S/N Y GARCIA MORENO ENTRADA LLANO GRANDE</v>
          </cell>
        </row>
        <row r="5089">
          <cell r="A5089" t="str">
            <v>2477539</v>
          </cell>
          <cell r="B5089">
            <v>481974</v>
          </cell>
          <cell r="C5089" t="str">
            <v>2477539</v>
          </cell>
          <cell r="D5089" t="str">
            <v>MDELIVERY</v>
          </cell>
          <cell r="E5089" t="str">
            <v>DESPACHO</v>
          </cell>
          <cell r="F5089" t="str">
            <v>EXPRESS</v>
          </cell>
          <cell r="G5089" t="str">
            <v>TS8008</v>
          </cell>
          <cell r="H5089">
            <v>44914</v>
          </cell>
          <cell r="I5089" t="str">
            <v>ENTREGADO</v>
          </cell>
          <cell r="J5089">
            <v>44914</v>
          </cell>
          <cell r="K5089" t="str">
            <v>CRISTINA PAVON_ORTEGA REYES ANDREA DEL CARMEN</v>
          </cell>
          <cell r="L5089" t="str">
            <v>TORIBIO MONTES Y DANIEL HIDALGO CASA N27 07</v>
          </cell>
          <cell r="M5089" t="str">
            <v>1716972623001</v>
          </cell>
          <cell r="N5089" t="str">
            <v>0984746868</v>
          </cell>
          <cell r="O5089" t="str">
            <v/>
          </cell>
          <cell r="P5089" t="str">
            <v>QUITO</v>
          </cell>
          <cell r="Q5089" t="str">
            <v>QUITO</v>
          </cell>
          <cell r="R5089" t="str">
            <v>PICHINCHA</v>
          </cell>
          <cell r="T5089" t="str">
            <v>TRANSERVISS</v>
          </cell>
          <cell r="U5089" t="str">
            <v>FLEXNETUIO_LOCAL</v>
          </cell>
          <cell r="V5089">
            <v>1</v>
          </cell>
          <cell r="W5089">
            <v>1</v>
          </cell>
          <cell r="X5089" t="str">
            <v>FLEXNET ECUADOR - MDELIVERY</v>
          </cell>
          <cell r="Y5089" t="str">
            <v>CALLE 28 DE JUNIO S/N Y GARCIA MORENO ENTRADA LLANO GRANDE</v>
          </cell>
        </row>
        <row r="5090">
          <cell r="A5090" t="str">
            <v>2477542</v>
          </cell>
          <cell r="B5090">
            <v>481975</v>
          </cell>
          <cell r="C5090" t="str">
            <v>2477542</v>
          </cell>
          <cell r="D5090" t="str">
            <v>MDELIVERY</v>
          </cell>
          <cell r="E5090" t="str">
            <v>DESPACHO</v>
          </cell>
          <cell r="F5090" t="str">
            <v>PREMIUM</v>
          </cell>
          <cell r="G5090" t="str">
            <v>TS8010</v>
          </cell>
          <cell r="H5090">
            <v>44914</v>
          </cell>
          <cell r="I5090" t="str">
            <v>ENTREGADO</v>
          </cell>
          <cell r="J5090">
            <v>44914</v>
          </cell>
          <cell r="K5090" t="str">
            <v xml:space="preserve">Oswaldo Farinango_KUEHNE NEGELS A </v>
          </cell>
          <cell r="L5090" t="str">
            <v xml:space="preserve"> Av Eloy Alfaro 194 y Catalina Aldaz empresa Kuehne Nagel </v>
          </cell>
          <cell r="M5090" t="str">
            <v>0991321764001</v>
          </cell>
          <cell r="N5090" t="str">
            <v>0986821012</v>
          </cell>
          <cell r="O5090" t="str">
            <v/>
          </cell>
          <cell r="P5090" t="str">
            <v>QUITO</v>
          </cell>
          <cell r="Q5090" t="str">
            <v>QUITO</v>
          </cell>
          <cell r="R5090" t="str">
            <v>PICHINCHA</v>
          </cell>
          <cell r="T5090" t="str">
            <v>TRANSERVISS</v>
          </cell>
          <cell r="U5090" t="str">
            <v>FLEXNETUIO_LOCAL</v>
          </cell>
          <cell r="V5090">
            <v>1</v>
          </cell>
          <cell r="W5090">
            <v>1</v>
          </cell>
          <cell r="X5090" t="str">
            <v>FLEXNET ECUADOR - MDELIVERY</v>
          </cell>
          <cell r="Y5090" t="str">
            <v>CALLE 28 DE JUNIO S/N Y GARCIA MORENO ENTRADA LLANO GRANDE</v>
          </cell>
        </row>
        <row r="5091">
          <cell r="A5091" t="str">
            <v>2477339</v>
          </cell>
          <cell r="B5091">
            <v>481976</v>
          </cell>
          <cell r="C5091" t="str">
            <v>2477339</v>
          </cell>
          <cell r="D5091" t="str">
            <v>MDELIVERY</v>
          </cell>
          <cell r="E5091" t="str">
            <v>DESPACHO</v>
          </cell>
          <cell r="F5091" t="str">
            <v>NORMAL</v>
          </cell>
          <cell r="G5091" t="str">
            <v>FT75994</v>
          </cell>
          <cell r="H5091">
            <v>44914</v>
          </cell>
          <cell r="I5091" t="str">
            <v>ENTREGADO</v>
          </cell>
          <cell r="J5091">
            <v>44915</v>
          </cell>
          <cell r="K5091" t="str">
            <v xml:space="preserve">Sebastian Morales_ SMARTSTORES S A </v>
          </cell>
          <cell r="L5091" t="str">
            <v>Edificio la Previsora Av Naciones Unidas y Amazonas Torre A Piso 5 Ofc 502</v>
          </cell>
          <cell r="M5091" t="str">
            <v>0190495825001</v>
          </cell>
          <cell r="N5091" t="str">
            <v>998548964</v>
          </cell>
          <cell r="O5091" t="str">
            <v/>
          </cell>
          <cell r="P5091" t="str">
            <v>QUITO</v>
          </cell>
          <cell r="Q5091" t="str">
            <v>QUITO</v>
          </cell>
          <cell r="R5091" t="str">
            <v>PICHINCHA</v>
          </cell>
          <cell r="T5091" t="str">
            <v>FLEXTRANS UIO</v>
          </cell>
          <cell r="U5091" t="str">
            <v>FLEXNETUIO_LOCAL</v>
          </cell>
          <cell r="V5091">
            <v>1</v>
          </cell>
          <cell r="W5091">
            <v>1</v>
          </cell>
          <cell r="X5091" t="str">
            <v>FLEXNET ECUADOR - MDELIVERY</v>
          </cell>
          <cell r="Y5091" t="str">
            <v>CALLE 28 DE JUNIO S/N Y GARCIA MORENO ENTRADA LLANO GRANDE</v>
          </cell>
        </row>
        <row r="5092">
          <cell r="A5092" t="str">
            <v>2477340</v>
          </cell>
          <cell r="B5092">
            <v>481977</v>
          </cell>
          <cell r="C5092" t="str">
            <v>2477340</v>
          </cell>
          <cell r="D5092" t="str">
            <v>MDELIVERY</v>
          </cell>
          <cell r="E5092" t="str">
            <v>DESPACHO</v>
          </cell>
          <cell r="F5092" t="str">
            <v>NORMAL</v>
          </cell>
          <cell r="G5092" t="str">
            <v>TF89641</v>
          </cell>
          <cell r="H5092">
            <v>44914</v>
          </cell>
          <cell r="I5092" t="str">
            <v>ENTREGADO</v>
          </cell>
          <cell r="J5092">
            <v>44915</v>
          </cell>
          <cell r="K5092" t="str">
            <v xml:space="preserve">602675845 Cabay Huebla Marco Antonio_INDUSTRIAL SURINDU S A </v>
          </cell>
          <cell r="L5092" t="str">
            <v>AV DOMINGO COMIN Y ERNESTO ALBAN NESTLE SUR FAVOR TENER PRESENTE QUE EL USUARIO LABORA DE 08 00 A 15 00</v>
          </cell>
          <cell r="M5092" t="str">
            <v>0991366849001</v>
          </cell>
          <cell r="N5092" t="str">
            <v>0998519048</v>
          </cell>
          <cell r="O5092" t="str">
            <v/>
          </cell>
          <cell r="P5092" t="str">
            <v>GUAYAQUIL</v>
          </cell>
          <cell r="Q5092" t="str">
            <v>GUAYAQUIL</v>
          </cell>
          <cell r="R5092" t="str">
            <v>GUAYAS</v>
          </cell>
          <cell r="T5092" t="str">
            <v>FLEXTRANS</v>
          </cell>
          <cell r="U5092" t="str">
            <v>FLEXNETUIO_GYE</v>
          </cell>
          <cell r="V5092">
            <v>1</v>
          </cell>
          <cell r="W5092">
            <v>1</v>
          </cell>
          <cell r="X5092" t="str">
            <v>FLEXNET ECUADOR - MDELIVERY</v>
          </cell>
          <cell r="Y5092" t="str">
            <v>CALLE 28 DE JUNIO S/N Y GARCIA MORENO ENTRADA LLANO GRANDE</v>
          </cell>
        </row>
        <row r="5093">
          <cell r="A5093" t="str">
            <v>2477342</v>
          </cell>
          <cell r="B5093">
            <v>481978</v>
          </cell>
          <cell r="C5093" t="str">
            <v>2477342</v>
          </cell>
          <cell r="D5093" t="str">
            <v>MDELIVERY</v>
          </cell>
          <cell r="E5093" t="str">
            <v>DESPACHO</v>
          </cell>
          <cell r="F5093" t="str">
            <v>NORMAL</v>
          </cell>
          <cell r="G5093" t="str">
            <v>TF89651</v>
          </cell>
          <cell r="H5093">
            <v>44914</v>
          </cell>
          <cell r="I5093" t="str">
            <v>ENTREGADO</v>
          </cell>
          <cell r="J5093">
            <v>44915</v>
          </cell>
          <cell r="K5093" t="str">
            <v xml:space="preserve">JAVIER CALDERON VICTOR GARZON O VICENTE ARBAIZA_SERVIENTREGA ECUADOR S A </v>
          </cell>
          <cell r="L5093" t="str">
            <v>Km 7 Av Juan Tanca Marengo antiguo edificio PYCCA edificio esquinero oficina SERVIENTREGA</v>
          </cell>
          <cell r="M5093" t="str">
            <v>0991285679001</v>
          </cell>
          <cell r="N5093" t="str">
            <v>0991459388/ 0984169390 /0999900062</v>
          </cell>
          <cell r="O5093" t="str">
            <v/>
          </cell>
          <cell r="P5093" t="str">
            <v>GUAYAQUIL</v>
          </cell>
          <cell r="Q5093" t="str">
            <v>GUAYAQUIL</v>
          </cell>
          <cell r="R5093" t="str">
            <v>GUAYAS</v>
          </cell>
          <cell r="T5093" t="str">
            <v>FLEXTRANS</v>
          </cell>
          <cell r="U5093" t="str">
            <v>FLEXNETUIO_GYE</v>
          </cell>
          <cell r="V5093">
            <v>1</v>
          </cell>
          <cell r="W5093">
            <v>1</v>
          </cell>
          <cell r="X5093" t="str">
            <v>FLEXNET ECUADOR - MDELIVERY</v>
          </cell>
          <cell r="Y5093" t="str">
            <v>CALLE 28 DE JUNIO S/N Y GARCIA MORENO ENTRADA LLANO GRANDE</v>
          </cell>
        </row>
        <row r="5094">
          <cell r="A5094" t="str">
            <v>2477434</v>
          </cell>
          <cell r="B5094">
            <v>481979</v>
          </cell>
          <cell r="C5094" t="str">
            <v>2477434</v>
          </cell>
          <cell r="D5094" t="str">
            <v>MDELIVERY</v>
          </cell>
          <cell r="E5094" t="str">
            <v>DESPACHO</v>
          </cell>
          <cell r="F5094" t="str">
            <v>NORMAL</v>
          </cell>
          <cell r="G5094" t="str">
            <v>031080002477434</v>
          </cell>
          <cell r="H5094">
            <v>44914</v>
          </cell>
          <cell r="I5094" t="str">
            <v>DEVOLUCION_EN_PROCESO</v>
          </cell>
          <cell r="J5094">
            <v>44922</v>
          </cell>
          <cell r="K5094" t="str">
            <v>IVAN SANTIAGO LANDETA VALLEJO_IVAN SANTIAGO LANDETA VALLEJO</v>
          </cell>
          <cell r="L5094" t="str">
            <v xml:space="preserve">TERMINAL DE TULCAN A 4 CASAS AV ARELLANO 4TA CASA DETRaS DE PARADA DE TAXIS PORToN AMARILLO PLANTA BAJA DONA CARMITA 1 186 </v>
          </cell>
          <cell r="M5094" t="str">
            <v>1003399407001</v>
          </cell>
          <cell r="N5094" t="str">
            <v>0995111355</v>
          </cell>
          <cell r="O5094" t="str">
            <v/>
          </cell>
          <cell r="P5094" t="str">
            <v>TULCAN</v>
          </cell>
          <cell r="Q5094" t="str">
            <v>TULCAN</v>
          </cell>
          <cell r="R5094" t="str">
            <v>CARCHI</v>
          </cell>
          <cell r="S5094" t="str">
            <v/>
          </cell>
          <cell r="T5094" t="str">
            <v>TRAMACO</v>
          </cell>
          <cell r="U5094" t="str">
            <v>FLEXNETUIO_PROVINCIA</v>
          </cell>
          <cell r="V5094">
            <v>1</v>
          </cell>
          <cell r="W5094">
            <v>1</v>
          </cell>
          <cell r="X5094" t="str">
            <v>FLEXNET ECUADOR - MDELIVERY</v>
          </cell>
          <cell r="Y5094" t="str">
            <v>CALLE 28 DE JUNIO S/N Y GARCIA MORENO ENTRADA LLANO GRANDE</v>
          </cell>
        </row>
        <row r="5095">
          <cell r="A5095" t="str">
            <v>2477435</v>
          </cell>
          <cell r="B5095">
            <v>481980</v>
          </cell>
          <cell r="C5095" t="str">
            <v>2477435</v>
          </cell>
          <cell r="D5095" t="str">
            <v>MDELIVERY</v>
          </cell>
          <cell r="E5095" t="str">
            <v>DESPACHO</v>
          </cell>
          <cell r="F5095" t="str">
            <v>NORMAL</v>
          </cell>
          <cell r="G5095" t="str">
            <v>TF89677</v>
          </cell>
          <cell r="H5095">
            <v>44914</v>
          </cell>
          <cell r="I5095" t="str">
            <v>ENTREGADO</v>
          </cell>
          <cell r="J5095">
            <v>44915</v>
          </cell>
          <cell r="K5095" t="str">
            <v>MARTHA TAMAYO_ASOCIACION DE EMPLEADOS DEL BANCO DEL PICHINCHA SU</v>
          </cell>
          <cell r="L5095" t="str">
            <v xml:space="preserve"> GUAYAS GUAYAQUIL AV FCO DE ORELLANA Y JUSTIN CORNEJO PISO 5 GUAYAQUIL </v>
          </cell>
          <cell r="M5095" t="str">
            <v>0992117699001</v>
          </cell>
          <cell r="N5095" t="str">
            <v>0994166161</v>
          </cell>
          <cell r="O5095" t="str">
            <v/>
          </cell>
          <cell r="P5095" t="str">
            <v>GUAYAQUIL</v>
          </cell>
          <cell r="Q5095" t="str">
            <v>GUAYAQUIL</v>
          </cell>
          <cell r="R5095" t="str">
            <v>GUAYAS</v>
          </cell>
          <cell r="T5095" t="str">
            <v>FLEXTRANS</v>
          </cell>
          <cell r="U5095" t="str">
            <v>FLEXNETUIO_GYE</v>
          </cell>
          <cell r="V5095">
            <v>1</v>
          </cell>
          <cell r="W5095">
            <v>1</v>
          </cell>
          <cell r="X5095" t="str">
            <v>FLEXNET ECUADOR - MDELIVERY</v>
          </cell>
          <cell r="Y5095" t="str">
            <v>CALLE 28 DE JUNIO S/N Y GARCIA MORENO ENTRADA LLANO GRANDE</v>
          </cell>
        </row>
        <row r="5096">
          <cell r="A5096" t="str">
            <v>2477437</v>
          </cell>
          <cell r="B5096">
            <v>481982</v>
          </cell>
          <cell r="C5096" t="str">
            <v>2477437</v>
          </cell>
          <cell r="D5096" t="str">
            <v>MDELIVERY</v>
          </cell>
          <cell r="E5096" t="str">
            <v>DESPACHO</v>
          </cell>
          <cell r="F5096" t="str">
            <v>NORMAL</v>
          </cell>
          <cell r="G5096" t="str">
            <v>FT75986</v>
          </cell>
          <cell r="H5096">
            <v>44914</v>
          </cell>
          <cell r="I5096" t="str">
            <v>ENTREGADO</v>
          </cell>
          <cell r="J5096">
            <v>44916</v>
          </cell>
          <cell r="K5096" t="str">
            <v>VICKY MUELA_COMITE DE EMPRESA DE LOS TRABAJADORES DE LA EMPRESA</v>
          </cell>
          <cell r="L5096" t="str">
            <v>Via AmaguaNa km 25 empresa FV</v>
          </cell>
          <cell r="M5096" t="str">
            <v>1791706943001</v>
          </cell>
          <cell r="N5096" t="str">
            <v>0995917877</v>
          </cell>
          <cell r="O5096" t="str">
            <v/>
          </cell>
          <cell r="P5096" t="str">
            <v>QUITO</v>
          </cell>
          <cell r="Q5096" t="str">
            <v>QUITO</v>
          </cell>
          <cell r="R5096" t="str">
            <v>PICHINCHA</v>
          </cell>
          <cell r="T5096" t="str">
            <v>FLEXTRANS UIO</v>
          </cell>
          <cell r="U5096" t="str">
            <v>FLEXNETUIO_LOCAL</v>
          </cell>
          <cell r="V5096">
            <v>1</v>
          </cell>
          <cell r="W5096">
            <v>1</v>
          </cell>
          <cell r="X5096" t="str">
            <v>FLEXNET ECUADOR - MDELIVERY</v>
          </cell>
          <cell r="Y5096" t="str">
            <v>CALLE 28 DE JUNIO S/N Y GARCIA MORENO ENTRADA LLANO GRANDE</v>
          </cell>
        </row>
        <row r="5097">
          <cell r="A5097" t="str">
            <v>2477441</v>
          </cell>
          <cell r="B5097">
            <v>481983</v>
          </cell>
          <cell r="C5097" t="str">
            <v>2477441</v>
          </cell>
          <cell r="D5097" t="str">
            <v>MDELIVERY</v>
          </cell>
          <cell r="E5097" t="str">
            <v>DESPACHO</v>
          </cell>
          <cell r="F5097" t="str">
            <v>NORMAL</v>
          </cell>
          <cell r="G5097" t="str">
            <v>031080002477441</v>
          </cell>
          <cell r="H5097">
            <v>44914</v>
          </cell>
          <cell r="I5097" t="str">
            <v>ENTREGADO</v>
          </cell>
          <cell r="J5097">
            <v>44915</v>
          </cell>
          <cell r="K5097" t="str">
            <v>PEREZ VACA KEVIN ANTONI0_PEREZ VACA KEVIN ANTONI0</v>
          </cell>
          <cell r="L5097" t="str">
            <v xml:space="preserve"> NORTE Urbanizacion Ricpamba Jose Antonio Lequerica Y Eleodoro Diaz de la Madrid Casa de 4 pisos color blanco con cafe REF Diagonal a la hacienda las Manolas </v>
          </cell>
          <cell r="M5097" t="str">
            <v>0604418921001</v>
          </cell>
          <cell r="N5097" t="str">
            <v>0992989619/0984632189</v>
          </cell>
          <cell r="O5097" t="str">
            <v/>
          </cell>
          <cell r="P5097" t="str">
            <v>RIOBAMBA</v>
          </cell>
          <cell r="Q5097" t="str">
            <v>RIOBAMBA</v>
          </cell>
          <cell r="R5097" t="str">
            <v>CHIMBORAZO</v>
          </cell>
          <cell r="T5097" t="str">
            <v>TRAMACO</v>
          </cell>
          <cell r="U5097" t="str">
            <v>FLEXNETUIO_PROVINCIA</v>
          </cell>
          <cell r="V5097">
            <v>1</v>
          </cell>
          <cell r="W5097">
            <v>1</v>
          </cell>
          <cell r="X5097" t="str">
            <v>FLEXNET ECUADOR - MDELIVERY</v>
          </cell>
          <cell r="Y5097" t="str">
            <v>CALLE 28 DE JUNIO S/N Y GARCIA MORENO ENTRADA LLANO GRANDE</v>
          </cell>
        </row>
        <row r="5098">
          <cell r="A5098" t="str">
            <v>2477442</v>
          </cell>
          <cell r="B5098">
            <v>481984</v>
          </cell>
          <cell r="C5098" t="str">
            <v>2477442</v>
          </cell>
          <cell r="D5098" t="str">
            <v>MDELIVERY</v>
          </cell>
          <cell r="E5098" t="str">
            <v>DESPACHO</v>
          </cell>
          <cell r="F5098" t="str">
            <v>NORMAL</v>
          </cell>
          <cell r="G5098" t="str">
            <v>TF89633</v>
          </cell>
          <cell r="H5098">
            <v>44914</v>
          </cell>
          <cell r="I5098" t="str">
            <v>ENTREGADO</v>
          </cell>
          <cell r="J5098">
            <v>44915</v>
          </cell>
          <cell r="K5098" t="str">
            <v xml:space="preserve">Priscila Rugel_HOTEL COLON GUAYAQUIL S A </v>
          </cell>
          <cell r="L5098" t="str">
            <v>Hotel Hilton Colon Guayaquil Av francisco de orellana y v h sicouret</v>
          </cell>
          <cell r="M5098" t="str">
            <v>0991189432001</v>
          </cell>
          <cell r="N5098" t="str">
            <v>0999881115</v>
          </cell>
          <cell r="O5098" t="str">
            <v/>
          </cell>
          <cell r="P5098" t="str">
            <v>GUAYAQUIL</v>
          </cell>
          <cell r="Q5098" t="str">
            <v>GUAYAQUIL</v>
          </cell>
          <cell r="R5098" t="str">
            <v>GUAYAS</v>
          </cell>
          <cell r="T5098" t="str">
            <v>FLEXTRANS</v>
          </cell>
          <cell r="U5098" t="str">
            <v>FLEXNETUIO_GYE</v>
          </cell>
          <cell r="V5098">
            <v>1</v>
          </cell>
          <cell r="W5098">
            <v>1</v>
          </cell>
          <cell r="X5098" t="str">
            <v>FLEXNET ECUADOR - MDELIVERY</v>
          </cell>
          <cell r="Y5098" t="str">
            <v>CALLE 28 DE JUNIO S/N Y GARCIA MORENO ENTRADA LLANO GRANDE</v>
          </cell>
        </row>
        <row r="5099">
          <cell r="A5099" t="str">
            <v>2477446</v>
          </cell>
          <cell r="B5099">
            <v>481986</v>
          </cell>
          <cell r="C5099" t="str">
            <v>2477446</v>
          </cell>
          <cell r="D5099" t="str">
            <v>MDELIVERY</v>
          </cell>
          <cell r="E5099" t="str">
            <v>DESPACHO</v>
          </cell>
          <cell r="F5099" t="str">
            <v>NORMAL</v>
          </cell>
          <cell r="G5099" t="str">
            <v>031080002477446</v>
          </cell>
          <cell r="H5099">
            <v>44914</v>
          </cell>
          <cell r="I5099" t="str">
            <v>ENTREGADO</v>
          </cell>
          <cell r="J5099">
            <v>44917</v>
          </cell>
          <cell r="K5099" t="str">
            <v>JUAN CARLOS NOBOA_ BANCO PICHINCHA CA</v>
          </cell>
          <cell r="L5099" t="str">
            <v>Av Rodrigo Pachano y Mirabeles 2 Piso Ambato Ecuador edificio ficoa Banco Pichincha</v>
          </cell>
          <cell r="M5099" t="str">
            <v>1790010937001</v>
          </cell>
          <cell r="N5099" t="str">
            <v>0983228068</v>
          </cell>
          <cell r="O5099" t="str">
            <v/>
          </cell>
          <cell r="P5099" t="str">
            <v>AMBATO</v>
          </cell>
          <cell r="Q5099" t="str">
            <v>AMBATO</v>
          </cell>
          <cell r="R5099" t="str">
            <v>TUNGURAHUA</v>
          </cell>
          <cell r="S5099" t="str">
            <v>AMBATO</v>
          </cell>
          <cell r="T5099" t="str">
            <v>TRAMACO</v>
          </cell>
          <cell r="U5099" t="str">
            <v>FLEXNETUIO_PROVINCIA</v>
          </cell>
          <cell r="V5099">
            <v>1</v>
          </cell>
          <cell r="W5099">
            <v>1</v>
          </cell>
          <cell r="X5099" t="str">
            <v>FLEXNET ECUADOR - MDELIVERY</v>
          </cell>
          <cell r="Y5099" t="str">
            <v>CALLE 28 DE JUNIO S/N Y GARCIA MORENO ENTRADA LLANO GRANDE</v>
          </cell>
        </row>
        <row r="5100">
          <cell r="A5100" t="str">
            <v>2477449</v>
          </cell>
          <cell r="B5100">
            <v>481987</v>
          </cell>
          <cell r="C5100" t="str">
            <v>2477449</v>
          </cell>
          <cell r="D5100" t="str">
            <v>MDELIVERY</v>
          </cell>
          <cell r="E5100" t="str">
            <v>DESPACHO</v>
          </cell>
          <cell r="F5100" t="str">
            <v>NORMAL</v>
          </cell>
          <cell r="G5100" t="str">
            <v>TF89668</v>
          </cell>
          <cell r="H5100">
            <v>44914</v>
          </cell>
          <cell r="I5100" t="str">
            <v>ENTREGADO</v>
          </cell>
          <cell r="J5100">
            <v>44915</v>
          </cell>
          <cell r="K5100" t="str">
            <v xml:space="preserve">Silvia TriviNo_TELCONET S A </v>
          </cell>
          <cell r="L5100" t="str">
            <v>KENNEDY NORTE MZ 109 SOLAR 21 A TRAS DE MI JUGUETERIA ATT MARION TOMISLAV</v>
          </cell>
          <cell r="M5100" t="str">
            <v>0991327371001</v>
          </cell>
          <cell r="N5100" t="str">
            <v>0995551760</v>
          </cell>
          <cell r="O5100" t="str">
            <v/>
          </cell>
          <cell r="P5100" t="str">
            <v>GUAYAQUIL</v>
          </cell>
          <cell r="Q5100" t="str">
            <v>GUAYAQUIL</v>
          </cell>
          <cell r="R5100" t="str">
            <v>GUAYAS</v>
          </cell>
          <cell r="T5100" t="str">
            <v>FLEXTRANS</v>
          </cell>
          <cell r="U5100" t="str">
            <v>FLEXNETUIO_GYE</v>
          </cell>
          <cell r="V5100">
            <v>1</v>
          </cell>
          <cell r="W5100">
            <v>1</v>
          </cell>
          <cell r="X5100" t="str">
            <v>FLEXNET ECUADOR - MDELIVERY</v>
          </cell>
          <cell r="Y5100" t="str">
            <v>CALLE 28 DE JUNIO S/N Y GARCIA MORENO ENTRADA LLANO GRANDE</v>
          </cell>
        </row>
        <row r="5101">
          <cell r="A5101" t="str">
            <v>4741327</v>
          </cell>
          <cell r="B5101">
            <v>481946</v>
          </cell>
          <cell r="C5101" t="str">
            <v>4741327</v>
          </cell>
          <cell r="D5101" t="str">
            <v>MDELIVERY</v>
          </cell>
          <cell r="E5101" t="str">
            <v>DESPACHO</v>
          </cell>
          <cell r="F5101" t="str">
            <v>NORMAL</v>
          </cell>
          <cell r="G5101" t="str">
            <v>FT75966</v>
          </cell>
          <cell r="H5101">
            <v>44914</v>
          </cell>
          <cell r="I5101" t="str">
            <v>ENTREGADO</v>
          </cell>
          <cell r="J5101">
            <v>44915</v>
          </cell>
          <cell r="K5101" t="str">
            <v>Fausto Marcelo Hinojosa Luna</v>
          </cell>
          <cell r="L5101" t="str">
            <v>COTOCOLLAO AV MACHALA SN CALLE SABANILLA</v>
          </cell>
          <cell r="M5101" t="str">
            <v>1803292422</v>
          </cell>
          <cell r="N5101" t="str">
            <v>0992931965</v>
          </cell>
          <cell r="O5101" t="str">
            <v>0992931965</v>
          </cell>
          <cell r="P5101" t="str">
            <v>170301</v>
          </cell>
          <cell r="Q5101" t="str">
            <v>QUITO</v>
          </cell>
          <cell r="R5101" t="str">
            <v>PICHINCHA</v>
          </cell>
          <cell r="S5101" t="str">
            <v>QUITO</v>
          </cell>
          <cell r="T5101" t="str">
            <v>FLEXTRANS UIO</v>
          </cell>
          <cell r="U5101" t="str">
            <v>FLEXNETUIO_LOCAL</v>
          </cell>
          <cell r="V5101">
            <v>1</v>
          </cell>
          <cell r="W5101">
            <v>1</v>
          </cell>
          <cell r="X5101" t="str">
            <v>FLEXNET ECUADOR - MDELIVERY</v>
          </cell>
          <cell r="Y5101" t="str">
            <v>CALLE 28 DE JUNIO S/N Y GARCIA MORENO ENTRADA LLANO GRANDE</v>
          </cell>
        </row>
        <row r="5102">
          <cell r="A5102" t="str">
            <v>4741357</v>
          </cell>
          <cell r="B5102">
            <v>481947</v>
          </cell>
          <cell r="C5102" t="str">
            <v>4741357</v>
          </cell>
          <cell r="D5102" t="str">
            <v>MDELIVERY</v>
          </cell>
          <cell r="E5102" t="str">
            <v>DESPACHO</v>
          </cell>
          <cell r="F5102" t="str">
            <v>NORMAL</v>
          </cell>
          <cell r="G5102" t="str">
            <v>TF89654</v>
          </cell>
          <cell r="H5102">
            <v>44914</v>
          </cell>
          <cell r="I5102" t="str">
            <v>ENTREGADO</v>
          </cell>
          <cell r="J5102">
            <v>44915</v>
          </cell>
          <cell r="K5102" t="str">
            <v>GUILLERMO LEONARDO CUBILLO SANTANA</v>
          </cell>
          <cell r="L5102" t="str">
            <v>CALLE PEDRO CARBO    305 CALLE FRANCISCO DE ICAZA</v>
          </cell>
          <cell r="M5102" t="str">
            <v>0914437009</v>
          </cell>
          <cell r="N5102" t="str">
            <v>0996690737</v>
          </cell>
          <cell r="O5102" t="str">
            <v/>
          </cell>
          <cell r="P5102" t="str">
            <v>090306</v>
          </cell>
          <cell r="Q5102" t="str">
            <v>GUAYAQUIL</v>
          </cell>
          <cell r="R5102" t="str">
            <v>GUAYAS</v>
          </cell>
          <cell r="S5102" t="str">
            <v>GUAYAQUIL</v>
          </cell>
          <cell r="T5102" t="str">
            <v>FLEXTRANS</v>
          </cell>
          <cell r="U5102" t="str">
            <v>FLEXNETUIO_GYE</v>
          </cell>
          <cell r="V5102">
            <v>1</v>
          </cell>
          <cell r="W5102">
            <v>1</v>
          </cell>
          <cell r="X5102" t="str">
            <v>FLEXNET ECUADOR - MDELIVERY</v>
          </cell>
          <cell r="Y5102" t="str">
            <v>CALLE 28 DE JUNIO S/N Y GARCIA MORENO ENTRADA LLANO GRANDE</v>
          </cell>
        </row>
        <row r="5103">
          <cell r="A5103" t="str">
            <v>4741403</v>
          </cell>
          <cell r="B5103">
            <v>481948</v>
          </cell>
          <cell r="C5103" t="str">
            <v>4741403</v>
          </cell>
          <cell r="D5103" t="str">
            <v>MDELIVERY</v>
          </cell>
          <cell r="E5103" t="str">
            <v>DESPACHO</v>
          </cell>
          <cell r="F5103" t="str">
            <v>DERIVADO PICK UP</v>
          </cell>
          <cell r="G5103" t="str">
            <v>031080004741403</v>
          </cell>
          <cell r="H5103">
            <v>44914</v>
          </cell>
          <cell r="I5103" t="str">
            <v>ENTREGADO</v>
          </cell>
          <cell r="J5103">
            <v>44915</v>
          </cell>
          <cell r="K5103" t="str">
            <v>Cesar Eugenio Penarrieta Rivadeneira</v>
          </cell>
          <cell r="L5103" t="str">
            <v>OFICINA TRAMACO PUNTO DE ATENCION SANTO DOMINGO</v>
          </cell>
          <cell r="M5103" t="str">
            <v>1718283508</v>
          </cell>
          <cell r="N5103" t="str">
            <v>0969018119</v>
          </cell>
          <cell r="O5103" t="str">
            <v>0969018119</v>
          </cell>
          <cell r="P5103" t="str">
            <v>SANTO DOMINGO</v>
          </cell>
          <cell r="Q5103" t="str">
            <v>SANTO DOMINGO</v>
          </cell>
          <cell r="R5103" t="str">
            <v>SANTO DOMINGO DE LOS TSACHILAS</v>
          </cell>
          <cell r="T5103" t="str">
            <v>TRAMACO</v>
          </cell>
          <cell r="U5103" t="str">
            <v>FLEXNETUIO_PROVINCIA</v>
          </cell>
          <cell r="V5103">
            <v>1</v>
          </cell>
          <cell r="W5103">
            <v>1</v>
          </cell>
          <cell r="X5103" t="str">
            <v>FLEXNET ECUADOR - MDELIVERY</v>
          </cell>
          <cell r="Y5103" t="str">
            <v>CALLE 28 DE JUNIO S/N Y GARCIA MORENO ENTRADA LLANO GRANDE</v>
          </cell>
        </row>
        <row r="5104">
          <cell r="A5104" t="str">
            <v>4741414</v>
          </cell>
          <cell r="B5104">
            <v>481949</v>
          </cell>
          <cell r="C5104" t="str">
            <v>4741414</v>
          </cell>
          <cell r="D5104" t="str">
            <v>MDELIVERY</v>
          </cell>
          <cell r="E5104" t="str">
            <v>DESPACHO</v>
          </cell>
          <cell r="F5104" t="str">
            <v>NORMAL</v>
          </cell>
          <cell r="G5104" t="str">
            <v>IC3938</v>
          </cell>
          <cell r="H5104">
            <v>44914</v>
          </cell>
          <cell r="I5104" t="str">
            <v>ENTREGADO</v>
          </cell>
          <cell r="J5104">
            <v>44916</v>
          </cell>
          <cell r="K5104" t="str">
            <v>Patricia Marcia Parco Sanchez</v>
          </cell>
          <cell r="L5104" t="str">
            <v>SAN SEBASTIAN  CALLE CORONEL GUILLERMO TALBOT 514 CALLE  VEGA MUNOZ</v>
          </cell>
          <cell r="M5104" t="str">
            <v>1720476835</v>
          </cell>
          <cell r="N5104" t="str">
            <v>0987319053</v>
          </cell>
          <cell r="O5104" t="str">
            <v>0987319053</v>
          </cell>
          <cell r="P5104" t="str">
            <v>010101</v>
          </cell>
          <cell r="Q5104" t="str">
            <v>CUENCA</v>
          </cell>
          <cell r="R5104" t="str">
            <v>AZUAY</v>
          </cell>
          <cell r="S5104" t="str">
            <v>CUENCA</v>
          </cell>
          <cell r="T5104" t="str">
            <v>ITSACOURIER</v>
          </cell>
          <cell r="U5104" t="str">
            <v>FLEXNETUIO_PROVINCIA</v>
          </cell>
          <cell r="V5104">
            <v>1</v>
          </cell>
          <cell r="W5104">
            <v>1</v>
          </cell>
          <cell r="X5104" t="str">
            <v>FLEXNET ECUADOR - MDELIVERY</v>
          </cell>
          <cell r="Y5104" t="str">
            <v>CALLE 28 DE JUNIO S/N Y GARCIA MORENO ENTRADA LLANO GRANDE</v>
          </cell>
        </row>
        <row r="5105">
          <cell r="A5105" t="str">
            <v>4741421</v>
          </cell>
          <cell r="B5105">
            <v>481950</v>
          </cell>
          <cell r="C5105" t="str">
            <v>4741421</v>
          </cell>
          <cell r="D5105" t="str">
            <v>MDELIVERY</v>
          </cell>
          <cell r="E5105" t="str">
            <v>DESPACHO</v>
          </cell>
          <cell r="F5105" t="str">
            <v>DERIVADO PICK UP</v>
          </cell>
          <cell r="G5105" t="str">
            <v>031080004741421</v>
          </cell>
          <cell r="H5105">
            <v>44914</v>
          </cell>
          <cell r="I5105" t="str">
            <v>ENTREGADO</v>
          </cell>
          <cell r="J5105">
            <v>44917</v>
          </cell>
          <cell r="K5105" t="str">
            <v>EDGAR FERNANDO SANTANA QUIMIS</v>
          </cell>
          <cell r="L5105" t="str">
            <v>OFICINA TRAMACO PUNTO DE ATENCION SAN MARINO</v>
          </cell>
          <cell r="M5105" t="str">
            <v>0925200941</v>
          </cell>
          <cell r="N5105" t="str">
            <v>0967492967</v>
          </cell>
          <cell r="O5105" t="str">
            <v>00967492967</v>
          </cell>
          <cell r="P5105" t="str">
            <v>GUAYAQUIL</v>
          </cell>
          <cell r="Q5105" t="str">
            <v>GUAYAQUIL</v>
          </cell>
          <cell r="R5105" t="str">
            <v>GUAYAS</v>
          </cell>
          <cell r="T5105" t="str">
            <v>TRAMACO</v>
          </cell>
          <cell r="U5105" t="str">
            <v>FLEXNETUIO_GYE</v>
          </cell>
          <cell r="V5105">
            <v>1</v>
          </cell>
          <cell r="W5105">
            <v>1</v>
          </cell>
          <cell r="X5105" t="str">
            <v>FLEXNET ECUADOR - MDELIVERY</v>
          </cell>
          <cell r="Y5105" t="str">
            <v>CALLE 28 DE JUNIO S/N Y GARCIA MORENO ENTRADA LLANO GRANDE</v>
          </cell>
        </row>
        <row r="5106">
          <cell r="A5106" t="str">
            <v>4741455</v>
          </cell>
          <cell r="B5106">
            <v>481951</v>
          </cell>
          <cell r="C5106" t="str">
            <v>4741455</v>
          </cell>
          <cell r="D5106" t="str">
            <v>MDELIVERY</v>
          </cell>
          <cell r="E5106" t="str">
            <v>DESPACHO</v>
          </cell>
          <cell r="F5106" t="str">
            <v>NORMAL</v>
          </cell>
          <cell r="G5106" t="str">
            <v>FT75965</v>
          </cell>
          <cell r="H5106">
            <v>44914</v>
          </cell>
          <cell r="I5106" t="str">
            <v>ENTREGADO</v>
          </cell>
          <cell r="J5106">
            <v>44915</v>
          </cell>
          <cell r="K5106" t="str">
            <v>Mateo Paul Moreno Llerena</v>
          </cell>
          <cell r="L5106" t="str">
            <v>INAQUITO  CALLE BAYAS N4101 AV 10 DE AGOSTO</v>
          </cell>
          <cell r="M5106" t="str">
            <v>1753133584</v>
          </cell>
          <cell r="N5106" t="str">
            <v>0987706490</v>
          </cell>
          <cell r="O5106" t="str">
            <v>0987706490</v>
          </cell>
          <cell r="P5106" t="str">
            <v>170508</v>
          </cell>
          <cell r="Q5106" t="str">
            <v>QUITO</v>
          </cell>
          <cell r="R5106" t="str">
            <v>PICHINCHA</v>
          </cell>
          <cell r="S5106" t="str">
            <v>QUITO</v>
          </cell>
          <cell r="T5106" t="str">
            <v>FLEXTRANS UIO</v>
          </cell>
          <cell r="U5106" t="str">
            <v>FLEXNETUIO_LOCAL</v>
          </cell>
          <cell r="V5106">
            <v>1</v>
          </cell>
          <cell r="W5106">
            <v>1</v>
          </cell>
          <cell r="X5106" t="str">
            <v>FLEXNET ECUADOR - MDELIVERY</v>
          </cell>
          <cell r="Y5106" t="str">
            <v>CALLE 28 DE JUNIO S/N Y GARCIA MORENO ENTRADA LLANO GRANDE</v>
          </cell>
        </row>
        <row r="5107">
          <cell r="A5107" t="str">
            <v>4741559</v>
          </cell>
          <cell r="B5107">
            <v>481952</v>
          </cell>
          <cell r="C5107" t="str">
            <v>4741559</v>
          </cell>
          <cell r="D5107" t="str">
            <v>MDELIVERY</v>
          </cell>
          <cell r="E5107" t="str">
            <v>DESPACHO</v>
          </cell>
          <cell r="F5107" t="str">
            <v>NORMAL</v>
          </cell>
          <cell r="G5107" t="str">
            <v>031080004741559/031002004127139</v>
          </cell>
          <cell r="H5107">
            <v>44914</v>
          </cell>
          <cell r="I5107" t="str">
            <v>ENTREGADO</v>
          </cell>
          <cell r="J5107">
            <v>44922</v>
          </cell>
          <cell r="K5107" t="str">
            <v>LUIS ALEJANDRO VALDIVIESO BAHAMONDE</v>
          </cell>
          <cell r="L5107" t="str">
            <v>DURAN   CDLA ABELT GILBERT  MZ B34  VILLA 15</v>
          </cell>
          <cell r="M5107" t="str">
            <v>0956124481</v>
          </cell>
          <cell r="N5107" t="str">
            <v>0983029679</v>
          </cell>
          <cell r="P5107" t="str">
            <v>092408</v>
          </cell>
          <cell r="Q5107" t="str">
            <v>DURAN</v>
          </cell>
          <cell r="R5107" t="str">
            <v>GUAYAS</v>
          </cell>
          <cell r="S5107" t="str">
            <v>ELOY ALFARO (DURAN)</v>
          </cell>
          <cell r="T5107" t="str">
            <v>TRAMACO</v>
          </cell>
          <cell r="U5107" t="str">
            <v>FLEXNETUIO_GYE</v>
          </cell>
          <cell r="V5107">
            <v>1</v>
          </cell>
          <cell r="W5107">
            <v>1</v>
          </cell>
          <cell r="X5107" t="str">
            <v>FLEXNET ECUADOR - MDELIVERY</v>
          </cell>
          <cell r="Y5107" t="str">
            <v>CALLE 28 DE JUNIO S/N Y GARCIA MORENO ENTRADA LLANO GRANDE</v>
          </cell>
        </row>
        <row r="5108">
          <cell r="A5108" t="str">
            <v>4741604</v>
          </cell>
          <cell r="B5108">
            <v>481953</v>
          </cell>
          <cell r="C5108" t="str">
            <v>4741604</v>
          </cell>
          <cell r="D5108" t="str">
            <v>MDELIVERY</v>
          </cell>
          <cell r="E5108" t="str">
            <v>DESPACHO</v>
          </cell>
          <cell r="F5108" t="str">
            <v>NORMAL</v>
          </cell>
          <cell r="G5108" t="str">
            <v>FT75971</v>
          </cell>
          <cell r="H5108">
            <v>44914</v>
          </cell>
          <cell r="I5108" t="str">
            <v>ENTREGADO</v>
          </cell>
          <cell r="J5108">
            <v>44915</v>
          </cell>
          <cell r="K5108" t="str">
            <v>JENNY PATRICIA LOACHAMIN ROMERO LOACHAMIN ROMERO</v>
          </cell>
          <cell r="L5108" t="str">
            <v>PONCEANO AV GALO PLAZA LASSO N 6529 CALLE BELLAVISTA</v>
          </cell>
          <cell r="M5108" t="str">
            <v>1713724480</v>
          </cell>
          <cell r="N5108" t="str">
            <v>0963015681</v>
          </cell>
          <cell r="O5108" t="str">
            <v>0983934604</v>
          </cell>
          <cell r="P5108" t="str">
            <v>170303</v>
          </cell>
          <cell r="Q5108" t="str">
            <v>QUITO</v>
          </cell>
          <cell r="R5108" t="str">
            <v>PICHINCHA</v>
          </cell>
          <cell r="S5108" t="str">
            <v>QUITO</v>
          </cell>
          <cell r="T5108" t="str">
            <v>FLEXTRANS UIO</v>
          </cell>
          <cell r="U5108" t="str">
            <v>FLEXNETUIO_LOCAL</v>
          </cell>
          <cell r="V5108">
            <v>1</v>
          </cell>
          <cell r="W5108">
            <v>1</v>
          </cell>
          <cell r="X5108" t="str">
            <v>FLEXNET ECUADOR - MDELIVERY</v>
          </cell>
          <cell r="Y5108" t="str">
            <v>CALLE 28 DE JUNIO S/N Y GARCIA MORENO ENTRADA LLANO GRANDE</v>
          </cell>
        </row>
        <row r="5109">
          <cell r="A5109" t="str">
            <v>4742261</v>
          </cell>
          <cell r="B5109">
            <v>481954</v>
          </cell>
          <cell r="C5109" t="str">
            <v>4742261</v>
          </cell>
          <cell r="D5109" t="str">
            <v>MDELIVERY</v>
          </cell>
          <cell r="E5109" t="str">
            <v>DESPACHO</v>
          </cell>
          <cell r="F5109" t="str">
            <v>NORMAL</v>
          </cell>
          <cell r="G5109" t="str">
            <v>TF89632</v>
          </cell>
          <cell r="H5109">
            <v>44914</v>
          </cell>
          <cell r="I5109" t="str">
            <v>ENTREGADO</v>
          </cell>
          <cell r="J5109">
            <v>44915</v>
          </cell>
          <cell r="K5109" t="str">
            <v>DYER VALDIVIESO MONICA ALEXANDRA</v>
          </cell>
          <cell r="L5109" t="str">
            <v>TARQUI CALLE COSTANERA   1380 ENTRE VICTOR EMILIO ESTRADA Y CALLE PRIMERA</v>
          </cell>
          <cell r="M5109" t="str">
            <v>0912001211</v>
          </cell>
          <cell r="N5109" t="str">
            <v>0996252776</v>
          </cell>
          <cell r="O5109" t="str">
            <v>0996252776</v>
          </cell>
          <cell r="P5109" t="str">
            <v>090507</v>
          </cell>
          <cell r="Q5109" t="str">
            <v>GUAYAQUIL</v>
          </cell>
          <cell r="R5109" t="str">
            <v>GUAYAS</v>
          </cell>
          <cell r="S5109" t="str">
            <v>GUAYAQUIL</v>
          </cell>
          <cell r="T5109" t="str">
            <v>FLEXTRANS</v>
          </cell>
          <cell r="U5109" t="str">
            <v>FLEXNETUIO_GYE</v>
          </cell>
          <cell r="V5109">
            <v>1</v>
          </cell>
          <cell r="W5109">
            <v>1</v>
          </cell>
          <cell r="X5109" t="str">
            <v>FLEXNET ECUADOR - MDELIVERY</v>
          </cell>
          <cell r="Y5109" t="str">
            <v>CALLE 28 DE JUNIO S/N Y GARCIA MORENO ENTRADA LLANO GRANDE</v>
          </cell>
        </row>
        <row r="5110">
          <cell r="A5110" t="str">
            <v>4742342</v>
          </cell>
          <cell r="B5110">
            <v>481955</v>
          </cell>
          <cell r="C5110" t="str">
            <v>4742342</v>
          </cell>
          <cell r="D5110" t="str">
            <v>MDELIVERY</v>
          </cell>
          <cell r="E5110" t="str">
            <v>DESPACHO</v>
          </cell>
          <cell r="F5110" t="str">
            <v>DERIVADO PICK UP</v>
          </cell>
          <cell r="G5110" t="str">
            <v>031080004742342</v>
          </cell>
          <cell r="H5110">
            <v>44914</v>
          </cell>
          <cell r="I5110" t="str">
            <v>ENTREGADO</v>
          </cell>
          <cell r="J5110">
            <v>44916</v>
          </cell>
          <cell r="K5110" t="str">
            <v>ROGER ANTONIO MENDOZA ALCIVAR</v>
          </cell>
          <cell r="L5110" t="str">
            <v>OFICINA TRAMACO PUNTO DE ATENCION SAN MARINO</v>
          </cell>
          <cell r="M5110" t="str">
            <v>0952907418</v>
          </cell>
          <cell r="N5110" t="str">
            <v>0994280904</v>
          </cell>
          <cell r="O5110" t="str">
            <v/>
          </cell>
          <cell r="P5110" t="str">
            <v>GUAYAQUIL</v>
          </cell>
          <cell r="Q5110" t="str">
            <v>GUAYAQUIL</v>
          </cell>
          <cell r="R5110" t="str">
            <v>GUAYAS</v>
          </cell>
          <cell r="T5110" t="str">
            <v>TRAMACO</v>
          </cell>
          <cell r="U5110" t="str">
            <v>FLEXNETUIO_GYE</v>
          </cell>
          <cell r="V5110">
            <v>1</v>
          </cell>
          <cell r="W5110">
            <v>1</v>
          </cell>
          <cell r="X5110" t="str">
            <v>FLEXNET ECUADOR - MDELIVERY</v>
          </cell>
          <cell r="Y5110" t="str">
            <v>CALLE 28 DE JUNIO S/N Y GARCIA MORENO ENTRADA LLANO GRANDE</v>
          </cell>
        </row>
        <row r="5111">
          <cell r="A5111" t="str">
            <v>4742343</v>
          </cell>
          <cell r="B5111">
            <v>481956</v>
          </cell>
          <cell r="C5111" t="str">
            <v>4742343</v>
          </cell>
          <cell r="D5111" t="str">
            <v>MDELIVERY</v>
          </cell>
          <cell r="E5111" t="str">
            <v>DESPACHO</v>
          </cell>
          <cell r="F5111" t="str">
            <v>NORMAL</v>
          </cell>
          <cell r="G5111" t="str">
            <v>TF89662</v>
          </cell>
          <cell r="H5111">
            <v>44914</v>
          </cell>
          <cell r="I5111" t="str">
            <v>ENTREGADO</v>
          </cell>
          <cell r="J5111">
            <v>44915</v>
          </cell>
          <cell r="K5111" t="str">
            <v>VICTOR DANIEL RAMIREZ CLAVO</v>
          </cell>
          <cell r="L5111" t="str">
            <v>TARQUI   AV CARLOS LUIS PLAZA DANIN MZ 2  VILLA 54   CALLE JUAN MEDINA</v>
          </cell>
          <cell r="M5111" t="str">
            <v>0966183626</v>
          </cell>
          <cell r="N5111" t="str">
            <v>0979874879</v>
          </cell>
          <cell r="O5111" t="str">
            <v>0979874879</v>
          </cell>
          <cell r="P5111" t="str">
            <v>090510</v>
          </cell>
          <cell r="Q5111" t="str">
            <v>GUAYAQUIL</v>
          </cell>
          <cell r="R5111" t="str">
            <v>GUAYAS</v>
          </cell>
          <cell r="S5111" t="str">
            <v>GUAYAQUIL</v>
          </cell>
          <cell r="T5111" t="str">
            <v>FLEXTRANS</v>
          </cell>
          <cell r="U5111" t="str">
            <v>FLEXNETUIO_GYE</v>
          </cell>
          <cell r="V5111">
            <v>1</v>
          </cell>
          <cell r="W5111">
            <v>1</v>
          </cell>
          <cell r="X5111" t="str">
            <v>FLEXNET ECUADOR - MDELIVERY</v>
          </cell>
          <cell r="Y5111" t="str">
            <v>CALLE 28 DE JUNIO S/N Y GARCIA MORENO ENTRADA LLANO GRANDE</v>
          </cell>
        </row>
        <row r="5112">
          <cell r="A5112" t="str">
            <v>4742383</v>
          </cell>
          <cell r="B5112">
            <v>481957</v>
          </cell>
          <cell r="C5112" t="str">
            <v>4742383</v>
          </cell>
          <cell r="D5112" t="str">
            <v>MDELIVERY</v>
          </cell>
          <cell r="E5112" t="str">
            <v>DESPACHO</v>
          </cell>
          <cell r="F5112" t="str">
            <v>NORMAL</v>
          </cell>
          <cell r="G5112" t="str">
            <v>FT75987</v>
          </cell>
          <cell r="H5112">
            <v>44914</v>
          </cell>
          <cell r="I5112" t="str">
            <v>ENTREGADO</v>
          </cell>
          <cell r="J5112">
            <v>44915</v>
          </cell>
          <cell r="K5112" t="str">
            <v>DIEGO MAURICIO CAILLAMARA CAJAMARCA</v>
          </cell>
          <cell r="L5112" t="str">
            <v>LA MARISCAL   AV 12 DE OCTUBRE  S7  38  CALLE ORELLANA</v>
          </cell>
          <cell r="M5112" t="str">
            <v>1719528570</v>
          </cell>
          <cell r="N5112" t="str">
            <v>0987994831</v>
          </cell>
          <cell r="O5112" t="str">
            <v>0987994831</v>
          </cell>
          <cell r="P5112" t="str">
            <v>QUITO</v>
          </cell>
          <cell r="Q5112" t="str">
            <v>QUITO</v>
          </cell>
          <cell r="R5112" t="str">
            <v>PICHINCHA</v>
          </cell>
          <cell r="U5112" t="str">
            <v>FLEXNETUIO_LOCAL</v>
          </cell>
          <cell r="V5112">
            <v>1</v>
          </cell>
          <cell r="W5112">
            <v>1</v>
          </cell>
          <cell r="X5112" t="str">
            <v>FLEXNET ECUADOR - MDELIVERY</v>
          </cell>
          <cell r="Y5112" t="str">
            <v>CALLE 28 DE JUNIO S/N Y GARCIA MORENO ENTRADA LLANO GRANDE</v>
          </cell>
        </row>
        <row r="5113">
          <cell r="A5113" t="str">
            <v>4742415</v>
          </cell>
          <cell r="B5113">
            <v>481958</v>
          </cell>
          <cell r="C5113" t="str">
            <v>4742415</v>
          </cell>
          <cell r="D5113" t="str">
            <v>MDELIVERY</v>
          </cell>
          <cell r="E5113" t="str">
            <v>DESPACHO</v>
          </cell>
          <cell r="F5113" t="str">
            <v>NORMAL</v>
          </cell>
          <cell r="G5113" t="str">
            <v>FT76038</v>
          </cell>
          <cell r="H5113">
            <v>44914</v>
          </cell>
          <cell r="I5113" t="str">
            <v>ENTREGADO</v>
          </cell>
          <cell r="J5113">
            <v>44915</v>
          </cell>
          <cell r="K5113" t="str">
            <v>JAMIL ALEJANDRO LINCANGO JAYA</v>
          </cell>
          <cell r="L5113" t="str">
            <v>SAN RAFAEL CALLE CARAS SN CALLE 17</v>
          </cell>
          <cell r="M5113" t="str">
            <v>1750612879</v>
          </cell>
          <cell r="N5113" t="str">
            <v>0995781687</v>
          </cell>
          <cell r="O5113" t="str">
            <v>0995781687</v>
          </cell>
          <cell r="P5113" t="str">
            <v>171101</v>
          </cell>
          <cell r="Q5113" t="str">
            <v>RUMIÑAHUI</v>
          </cell>
          <cell r="R5113" t="str">
            <v>PICHINCHA</v>
          </cell>
          <cell r="S5113" t="str">
            <v>SANGOLQUI</v>
          </cell>
          <cell r="T5113" t="str">
            <v>FLEXTRANS UIO</v>
          </cell>
          <cell r="U5113" t="str">
            <v>FLEXNETUIO_LOCAL</v>
          </cell>
          <cell r="V5113">
            <v>1</v>
          </cell>
          <cell r="W5113">
            <v>1</v>
          </cell>
          <cell r="X5113" t="str">
            <v>FLEXNET ECUADOR - MDELIVERY</v>
          </cell>
          <cell r="Y5113" t="str">
            <v>CALLE 28 DE JUNIO S/N Y GARCIA MORENO ENTRADA LLANO GRANDE</v>
          </cell>
        </row>
        <row r="5114">
          <cell r="A5114" t="str">
            <v>4742418</v>
          </cell>
          <cell r="B5114">
            <v>481959</v>
          </cell>
          <cell r="C5114" t="str">
            <v>4742418</v>
          </cell>
          <cell r="D5114" t="str">
            <v>MDELIVERY</v>
          </cell>
          <cell r="E5114" t="str">
            <v>DESPACHO</v>
          </cell>
          <cell r="F5114" t="str">
            <v>NORMAL</v>
          </cell>
          <cell r="G5114" t="str">
            <v>031080004742418</v>
          </cell>
          <cell r="H5114">
            <v>44914</v>
          </cell>
          <cell r="I5114" t="str">
            <v>ENTREGADO</v>
          </cell>
          <cell r="J5114">
            <v>44915</v>
          </cell>
          <cell r="K5114" t="str">
            <v>CARLOS ALBERTO ORTEGA GIRALDO</v>
          </cell>
          <cell r="L5114" t="str">
            <v>VELOZ  CALLEVALENZUELA SN CALLE BOYACA</v>
          </cell>
          <cell r="M5114" t="str">
            <v>0602885758</v>
          </cell>
          <cell r="N5114" t="str">
            <v>0979295353</v>
          </cell>
          <cell r="O5114" t="str">
            <v>0979295353</v>
          </cell>
          <cell r="P5114" t="str">
            <v>060111</v>
          </cell>
          <cell r="Q5114" t="str">
            <v>RIOBAMBA</v>
          </cell>
          <cell r="R5114" t="str">
            <v>CHIMBORAZO</v>
          </cell>
          <cell r="S5114" t="str">
            <v>RIOBAMBA</v>
          </cell>
          <cell r="T5114" t="str">
            <v>TRAMACO</v>
          </cell>
          <cell r="U5114" t="str">
            <v>FLEXNETUIO_PROVINCIA</v>
          </cell>
          <cell r="V5114">
            <v>1</v>
          </cell>
          <cell r="W5114">
            <v>1</v>
          </cell>
          <cell r="X5114" t="str">
            <v>FLEXNET ECUADOR - MDELIVERY</v>
          </cell>
          <cell r="Y5114" t="str">
            <v>CALLE 28 DE JUNIO S/N Y GARCIA MORENO ENTRADA LLANO GRANDE</v>
          </cell>
        </row>
        <row r="5115">
          <cell r="A5115" t="str">
            <v>4742439</v>
          </cell>
          <cell r="B5115">
            <v>481960</v>
          </cell>
          <cell r="C5115" t="str">
            <v>4742439</v>
          </cell>
          <cell r="D5115" t="str">
            <v>MDELIVERY</v>
          </cell>
          <cell r="E5115" t="str">
            <v>DESPACHO</v>
          </cell>
          <cell r="F5115" t="str">
            <v>NORMAL</v>
          </cell>
          <cell r="G5115" t="str">
            <v>031080004742439</v>
          </cell>
          <cell r="H5115">
            <v>44914</v>
          </cell>
          <cell r="I5115" t="str">
            <v>ENTREGADO</v>
          </cell>
          <cell r="J5115">
            <v>44915</v>
          </cell>
          <cell r="K5115" t="str">
            <v>JOHANNA ESPERANZA SANMARTIN JIMENEZ</v>
          </cell>
          <cell r="L5115" t="str">
            <v>ARENILLAS AV RAUL FRIAS O JAIME ROLDOS  SN AV SIMON BOLIVAR</v>
          </cell>
          <cell r="M5115" t="str">
            <v>0704117274</v>
          </cell>
          <cell r="N5115" t="str">
            <v>0993838204</v>
          </cell>
          <cell r="O5115" t="str">
            <v/>
          </cell>
          <cell r="P5115" t="str">
            <v>070507</v>
          </cell>
          <cell r="Q5115" t="str">
            <v>ARENILLAS</v>
          </cell>
          <cell r="R5115" t="str">
            <v>EL ORO</v>
          </cell>
          <cell r="S5115" t="str">
            <v>ARENILLAS</v>
          </cell>
          <cell r="T5115" t="str">
            <v>TRAMACO</v>
          </cell>
          <cell r="U5115" t="str">
            <v>FLEXNETUIO_PROVINCIA</v>
          </cell>
          <cell r="V5115">
            <v>1</v>
          </cell>
          <cell r="W5115">
            <v>1</v>
          </cell>
          <cell r="X5115" t="str">
            <v>FLEXNET ECUADOR - MDELIVERY</v>
          </cell>
          <cell r="Y5115" t="str">
            <v>CALLE 28 DE JUNIO S/N Y GARCIA MORENO ENTRADA LLANO GRANDE</v>
          </cell>
        </row>
        <row r="5116">
          <cell r="A5116" t="str">
            <v>4742537</v>
          </cell>
          <cell r="B5116">
            <v>481961</v>
          </cell>
          <cell r="C5116" t="str">
            <v>4742537</v>
          </cell>
          <cell r="D5116" t="str">
            <v>MDELIVERY</v>
          </cell>
          <cell r="E5116" t="str">
            <v>DESPACHO</v>
          </cell>
          <cell r="F5116" t="str">
            <v>NORMAL</v>
          </cell>
          <cell r="G5116" t="str">
            <v>FT75973</v>
          </cell>
          <cell r="H5116">
            <v>44914</v>
          </cell>
          <cell r="I5116" t="str">
            <v>ENTREGADO</v>
          </cell>
          <cell r="J5116">
            <v>44915</v>
          </cell>
          <cell r="K5116" t="str">
            <v>DANIELA VERONICA AGUIAR ANGULO</v>
          </cell>
          <cell r="L5116" t="str">
            <v>MARISCAL SUCRE CALLE VALLADOLID E14 136 AV LADRON DE GUEVARA</v>
          </cell>
          <cell r="M5116" t="str">
            <v>1721649745</v>
          </cell>
          <cell r="N5116" t="str">
            <v>0987895082</v>
          </cell>
          <cell r="O5116" t="str">
            <v/>
          </cell>
          <cell r="P5116" t="str">
            <v>170525</v>
          </cell>
          <cell r="Q5116" t="str">
            <v>QUITO</v>
          </cell>
          <cell r="R5116" t="str">
            <v>PICHINCHA</v>
          </cell>
          <cell r="S5116" t="str">
            <v>QUITO</v>
          </cell>
          <cell r="T5116" t="str">
            <v>FLEXTRANS UIO</v>
          </cell>
          <cell r="U5116" t="str">
            <v>FLEXNETUIO_LOCAL</v>
          </cell>
          <cell r="V5116">
            <v>1</v>
          </cell>
          <cell r="W5116">
            <v>1</v>
          </cell>
          <cell r="X5116" t="str">
            <v>FLEXNET ECUADOR - MDELIVERY</v>
          </cell>
          <cell r="Y5116" t="str">
            <v>CALLE 28 DE JUNIO S/N Y GARCIA MORENO ENTRADA LLANO GRANDE</v>
          </cell>
        </row>
        <row r="5117">
          <cell r="A5117" t="str">
            <v>4742564</v>
          </cell>
          <cell r="B5117">
            <v>481962</v>
          </cell>
          <cell r="C5117" t="str">
            <v>4742564</v>
          </cell>
          <cell r="D5117" t="str">
            <v>MDELIVERY</v>
          </cell>
          <cell r="E5117" t="str">
            <v>DESPACHO</v>
          </cell>
          <cell r="F5117" t="str">
            <v>NORMAL</v>
          </cell>
          <cell r="G5117" t="str">
            <v>FT75988</v>
          </cell>
          <cell r="H5117">
            <v>44914</v>
          </cell>
          <cell r="I5117" t="str">
            <v>ENTREGADO</v>
          </cell>
          <cell r="J5117">
            <v>44916</v>
          </cell>
          <cell r="K5117" t="str">
            <v>IVAN PATRICIO MORA CABEZAS</v>
          </cell>
          <cell r="L5117" t="str">
            <v>SAN ISIDRO DEL INCA CALLE DE LOS GUARUMOS   449  AV 6 DE DICIEMBRE</v>
          </cell>
          <cell r="M5117" t="str">
            <v>1722571914</v>
          </cell>
          <cell r="N5117" t="str">
            <v>0983331480</v>
          </cell>
          <cell r="O5117" t="str">
            <v/>
          </cell>
          <cell r="P5117" t="str">
            <v>170503</v>
          </cell>
          <cell r="Q5117" t="str">
            <v>QUITO</v>
          </cell>
          <cell r="R5117" t="str">
            <v>PICHINCHA</v>
          </cell>
          <cell r="S5117" t="str">
            <v>QUITO</v>
          </cell>
          <cell r="T5117" t="str">
            <v>FLEXTRANS UIO</v>
          </cell>
          <cell r="U5117" t="str">
            <v>FLEXNETUIO_LOCAL</v>
          </cell>
          <cell r="V5117">
            <v>1</v>
          </cell>
          <cell r="W5117">
            <v>1</v>
          </cell>
          <cell r="X5117" t="str">
            <v>FLEXNET ECUADOR - MDELIVERY</v>
          </cell>
          <cell r="Y5117" t="str">
            <v>CALLE 28 DE JUNIO S/N Y GARCIA MORENO ENTRADA LLANO GRANDE</v>
          </cell>
        </row>
        <row r="5118">
          <cell r="A5118" t="str">
            <v>4742639</v>
          </cell>
          <cell r="B5118">
            <v>481963</v>
          </cell>
          <cell r="C5118" t="str">
            <v>4742639</v>
          </cell>
          <cell r="D5118" t="str">
            <v>MDELIVERY</v>
          </cell>
          <cell r="E5118" t="str">
            <v>DESPACHO</v>
          </cell>
          <cell r="F5118" t="str">
            <v>NORMAL</v>
          </cell>
          <cell r="G5118" t="str">
            <v>FT75972</v>
          </cell>
          <cell r="H5118">
            <v>44914</v>
          </cell>
          <cell r="I5118" t="str">
            <v>ENTREGADO</v>
          </cell>
          <cell r="J5118">
            <v>44917</v>
          </cell>
          <cell r="K5118" t="str">
            <v>LAURA ESTEFANIA BETANCOURT ZAPATA</v>
          </cell>
          <cell r="L5118" t="str">
            <v>BELISARIO QUEVEDO AV MARISCAL SUCRE SN AV MARIANA DE JESUS</v>
          </cell>
          <cell r="M5118" t="str">
            <v>1723370175</v>
          </cell>
          <cell r="N5118" t="str">
            <v>0958686557</v>
          </cell>
          <cell r="O5118" t="str">
            <v/>
          </cell>
          <cell r="P5118" t="str">
            <v>170527</v>
          </cell>
          <cell r="Q5118" t="str">
            <v>QUITO</v>
          </cell>
          <cell r="R5118" t="str">
            <v>PICHINCHA</v>
          </cell>
          <cell r="S5118" t="str">
            <v>QUITO</v>
          </cell>
          <cell r="T5118" t="str">
            <v>FLEXTRANS UIO</v>
          </cell>
          <cell r="U5118" t="str">
            <v>FLEXNETUIO_LOCAL</v>
          </cell>
          <cell r="V5118">
            <v>1</v>
          </cell>
          <cell r="W5118">
            <v>1</v>
          </cell>
          <cell r="X5118" t="str">
            <v>FLEXNET ECUADOR - MDELIVERY</v>
          </cell>
          <cell r="Y5118" t="str">
            <v>CALLE 28 DE JUNIO S/N Y GARCIA MORENO ENTRADA LLANO GRANDE</v>
          </cell>
        </row>
        <row r="5119">
          <cell r="A5119" t="str">
            <v>4739005</v>
          </cell>
          <cell r="B5119">
            <v>481911</v>
          </cell>
          <cell r="C5119" t="str">
            <v>4739005</v>
          </cell>
          <cell r="D5119" t="str">
            <v>MDELIVERY</v>
          </cell>
          <cell r="E5119" t="str">
            <v>DESPACHO</v>
          </cell>
          <cell r="F5119" t="str">
            <v>NORMAL</v>
          </cell>
          <cell r="G5119" t="str">
            <v>FT75975</v>
          </cell>
          <cell r="H5119">
            <v>44914</v>
          </cell>
          <cell r="I5119" t="str">
            <v>ENTREGADO</v>
          </cell>
          <cell r="J5119">
            <v>44916</v>
          </cell>
          <cell r="K5119" t="str">
            <v>VANEGAS SINCHE DANIEL FRANCISCO</v>
          </cell>
          <cell r="L5119" t="str">
            <v>CHILLOGALLO CALLE JORGE SALVADOR LARA OE9 217 Y PEDRO CASTILLON</v>
          </cell>
          <cell r="M5119" t="str">
            <v>0102802592</v>
          </cell>
          <cell r="N5119" t="str">
            <v>0987969283</v>
          </cell>
          <cell r="O5119" t="str">
            <v>0987969283</v>
          </cell>
          <cell r="P5119" t="str">
            <v>170707</v>
          </cell>
          <cell r="Q5119" t="str">
            <v>QUITO</v>
          </cell>
          <cell r="R5119" t="str">
            <v>PICHINCHA</v>
          </cell>
          <cell r="S5119" t="str">
            <v>QUITO</v>
          </cell>
          <cell r="T5119" t="str">
            <v>FLEXTRANS UIO</v>
          </cell>
          <cell r="U5119" t="str">
            <v>FLEXNETUIO_LOCAL</v>
          </cell>
          <cell r="V5119">
            <v>1</v>
          </cell>
          <cell r="W5119">
            <v>1</v>
          </cell>
          <cell r="X5119" t="str">
            <v>FLEXNET ECUADOR - MDELIVERY</v>
          </cell>
          <cell r="Y5119" t="str">
            <v>CALLE 28 DE JUNIO S/N Y GARCIA MORENO ENTRADA LLANO GRANDE</v>
          </cell>
        </row>
        <row r="5120">
          <cell r="A5120" t="str">
            <v>4739079</v>
          </cell>
          <cell r="B5120">
            <v>481912</v>
          </cell>
          <cell r="C5120" t="str">
            <v>4739079</v>
          </cell>
          <cell r="D5120" t="str">
            <v>MDELIVERY</v>
          </cell>
          <cell r="E5120" t="str">
            <v>DESPACHO</v>
          </cell>
          <cell r="F5120" t="str">
            <v>NORMAL</v>
          </cell>
          <cell r="G5120" t="str">
            <v>TF89644</v>
          </cell>
          <cell r="H5120">
            <v>44914</v>
          </cell>
          <cell r="I5120" t="str">
            <v>ENTREGADO</v>
          </cell>
          <cell r="J5120">
            <v>44915</v>
          </cell>
          <cell r="K5120" t="str">
            <v>LEONARDO ENRIQUE SELLAN GINES</v>
          </cell>
          <cell r="L5120" t="str">
            <v>XIMENA CDLA LAS ACACIAS MZ C11 VILLA 11</v>
          </cell>
          <cell r="M5120" t="str">
            <v>0921273330</v>
          </cell>
          <cell r="N5120" t="str">
            <v>0987806557</v>
          </cell>
          <cell r="O5120" t="str">
            <v>0987806557</v>
          </cell>
          <cell r="P5120" t="str">
            <v>090202</v>
          </cell>
          <cell r="Q5120" t="str">
            <v>GUAYAQUIL</v>
          </cell>
          <cell r="R5120" t="str">
            <v>GUAYAS</v>
          </cell>
          <cell r="S5120" t="str">
            <v>GUAYAQUIL</v>
          </cell>
          <cell r="T5120" t="str">
            <v>FLEXTRANS</v>
          </cell>
          <cell r="U5120" t="str">
            <v>FLEXNETUIO_GYE</v>
          </cell>
          <cell r="V5120">
            <v>1</v>
          </cell>
          <cell r="W5120">
            <v>1</v>
          </cell>
          <cell r="X5120" t="str">
            <v>FLEXNET ECUADOR - MDELIVERY</v>
          </cell>
          <cell r="Y5120" t="str">
            <v>CALLE 28 DE JUNIO S/N Y GARCIA MORENO ENTRADA LLANO GRANDE</v>
          </cell>
        </row>
        <row r="5121">
          <cell r="A5121" t="str">
            <v>4739283</v>
          </cell>
          <cell r="B5121">
            <v>481913</v>
          </cell>
          <cell r="C5121" t="str">
            <v>4739283</v>
          </cell>
          <cell r="D5121" t="str">
            <v>MDELIVERY</v>
          </cell>
          <cell r="E5121" t="str">
            <v>DESPACHO</v>
          </cell>
          <cell r="G5121" t="str">
            <v>TF89626</v>
          </cell>
          <cell r="H5121">
            <v>44914</v>
          </cell>
          <cell r="I5121" t="str">
            <v>ENTREGADO</v>
          </cell>
          <cell r="J5121">
            <v>44915</v>
          </cell>
          <cell r="K5121" t="str">
            <v>MICHELLE NATHALIE BORJA VASCONEZ</v>
          </cell>
          <cell r="L5121" t="str">
            <v>TARQUI AV DEL ROTARISMO 302  Y CALLE 2DA</v>
          </cell>
          <cell r="M5121" t="str">
            <v>0930266093</v>
          </cell>
          <cell r="N5121" t="str">
            <v>0984109764</v>
          </cell>
          <cell r="P5121" t="str">
            <v>GUAYAQUIL</v>
          </cell>
          <cell r="Q5121" t="str">
            <v>GUAYAQUIL</v>
          </cell>
          <cell r="R5121" t="str">
            <v>GUAYAS</v>
          </cell>
          <cell r="T5121" t="str">
            <v>FLEXTRANS</v>
          </cell>
          <cell r="U5121" t="str">
            <v>FLEXNETUIO_GYE</v>
          </cell>
          <cell r="V5121">
            <v>1</v>
          </cell>
          <cell r="W5121">
            <v>1</v>
          </cell>
          <cell r="X5121" t="str">
            <v>FLEXNET ECUADOR - MDELIVERY</v>
          </cell>
          <cell r="Y5121" t="str">
            <v>CALLE 28 DE JUNIO S/N Y GARCIA MORENO ENTRADA LLANO GRANDE</v>
          </cell>
        </row>
        <row r="5122">
          <cell r="A5122" t="str">
            <v>4739431</v>
          </cell>
          <cell r="B5122">
            <v>481914</v>
          </cell>
          <cell r="C5122" t="str">
            <v>4739431</v>
          </cell>
          <cell r="D5122" t="str">
            <v>MDELIVERY</v>
          </cell>
          <cell r="E5122" t="str">
            <v>DESPACHO</v>
          </cell>
          <cell r="F5122" t="str">
            <v>NORMAL</v>
          </cell>
          <cell r="G5122" t="str">
            <v>TF89653</v>
          </cell>
          <cell r="H5122">
            <v>44914</v>
          </cell>
          <cell r="I5122" t="str">
            <v>ENTREGADO</v>
          </cell>
          <cell r="J5122">
            <v>44915</v>
          </cell>
          <cell r="K5122" t="str">
            <v>WILLIAM JOSUE HERDOIZA REQUENA</v>
          </cell>
          <cell r="L5122" t="str">
            <v>TARQUI ALBORADA 14 ETAPA MZ 1 VILLA 26</v>
          </cell>
          <cell r="M5122" t="str">
            <v>0926774043</v>
          </cell>
          <cell r="N5122" t="str">
            <v>0969175203</v>
          </cell>
          <cell r="O5122" t="str">
            <v>0969175203</v>
          </cell>
          <cell r="P5122" t="str">
            <v>090502</v>
          </cell>
          <cell r="Q5122" t="str">
            <v>GUAYAQUIL</v>
          </cell>
          <cell r="R5122" t="str">
            <v>GUAYAS</v>
          </cell>
          <cell r="S5122" t="str">
            <v>GUAYAQUIL</v>
          </cell>
          <cell r="T5122" t="str">
            <v>FLEXTRANS</v>
          </cell>
          <cell r="U5122" t="str">
            <v>FLEXNETUIO_GYE</v>
          </cell>
          <cell r="V5122">
            <v>1</v>
          </cell>
          <cell r="W5122">
            <v>1</v>
          </cell>
          <cell r="X5122" t="str">
            <v>FLEXNET ECUADOR - MDELIVERY</v>
          </cell>
          <cell r="Y5122" t="str">
            <v>CALLE 28 DE JUNIO S/N Y GARCIA MORENO ENTRADA LLANO GRANDE</v>
          </cell>
        </row>
        <row r="5123">
          <cell r="A5123" t="str">
            <v>4739499</v>
          </cell>
          <cell r="B5123">
            <v>481915</v>
          </cell>
          <cell r="C5123" t="str">
            <v>4739499</v>
          </cell>
          <cell r="D5123" t="str">
            <v>MDELIVERY</v>
          </cell>
          <cell r="E5123" t="str">
            <v>DESPACHO</v>
          </cell>
          <cell r="F5123" t="str">
            <v>NORMAL</v>
          </cell>
          <cell r="G5123" t="str">
            <v>031080004739499</v>
          </cell>
          <cell r="H5123">
            <v>44914</v>
          </cell>
          <cell r="I5123" t="str">
            <v>ENTREGADO</v>
          </cell>
          <cell r="J5123">
            <v>44916</v>
          </cell>
          <cell r="K5123" t="str">
            <v>DORIS PATRICIA ROSALES CABEZAS</v>
          </cell>
          <cell r="L5123" t="str">
            <v>TENA CALLE CAMILO PONCE ENRIQUEZ SN ENTRE BANOS Y HUACHIYACU</v>
          </cell>
          <cell r="M5123" t="str">
            <v>1711005809</v>
          </cell>
          <cell r="N5123" t="str">
            <v>0995801084</v>
          </cell>
          <cell r="O5123" t="str">
            <v>0995801084</v>
          </cell>
          <cell r="P5123" t="str">
            <v>150101</v>
          </cell>
          <cell r="Q5123" t="str">
            <v>TENA</v>
          </cell>
          <cell r="R5123" t="str">
            <v>NAPO</v>
          </cell>
          <cell r="S5123" t="str">
            <v>TENA</v>
          </cell>
          <cell r="T5123" t="str">
            <v>TRAMACO</v>
          </cell>
          <cell r="U5123" t="str">
            <v>FLEXNETUIO_PROVINCIA</v>
          </cell>
          <cell r="V5123">
            <v>1</v>
          </cell>
          <cell r="W5123">
            <v>1</v>
          </cell>
          <cell r="X5123" t="str">
            <v>FLEXNET ECUADOR - MDELIVERY</v>
          </cell>
          <cell r="Y5123" t="str">
            <v>CALLE 28 DE JUNIO S/N Y GARCIA MORENO ENTRADA LLANO GRANDE</v>
          </cell>
        </row>
        <row r="5124">
          <cell r="A5124" t="str">
            <v>4740599</v>
          </cell>
          <cell r="B5124">
            <v>481916</v>
          </cell>
          <cell r="C5124" t="str">
            <v>4740599</v>
          </cell>
          <cell r="D5124" t="str">
            <v>MDELIVERY</v>
          </cell>
          <cell r="E5124" t="str">
            <v>DESPACHO</v>
          </cell>
          <cell r="F5124" t="str">
            <v>DERIVADO PICK UP</v>
          </cell>
          <cell r="G5124" t="str">
            <v>031080004740599</v>
          </cell>
          <cell r="H5124">
            <v>44914</v>
          </cell>
          <cell r="I5124" t="str">
            <v>DEVOLUCION_EN_PROCESO</v>
          </cell>
          <cell r="J5124">
            <v>44923</v>
          </cell>
          <cell r="K5124" t="str">
            <v>GONZAGA AJILA ELIAN MELKISIDEC</v>
          </cell>
          <cell r="L5124" t="str">
            <v>OFICINA TRAMACO LOJA</v>
          </cell>
          <cell r="M5124" t="str">
            <v>1150344347</v>
          </cell>
          <cell r="N5124" t="str">
            <v>0969009755</v>
          </cell>
          <cell r="O5124" t="str">
            <v>0969009755</v>
          </cell>
          <cell r="P5124" t="str">
            <v>LOJA</v>
          </cell>
          <cell r="Q5124" t="str">
            <v>LOJA</v>
          </cell>
          <cell r="R5124" t="str">
            <v>LOJA</v>
          </cell>
          <cell r="T5124" t="str">
            <v>TRAMACO</v>
          </cell>
          <cell r="U5124" t="str">
            <v>FLEXNETUIO_PROVINCIA</v>
          </cell>
          <cell r="V5124">
            <v>1</v>
          </cell>
          <cell r="W5124">
            <v>1</v>
          </cell>
          <cell r="X5124" t="str">
            <v>FLEXNET ECUADOR - MDELIVERY</v>
          </cell>
          <cell r="Y5124" t="str">
            <v>CALLE 28 DE JUNIO S/N Y GARCIA MORENO ENTRADA LLANO GRANDE</v>
          </cell>
        </row>
        <row r="5125">
          <cell r="A5125" t="str">
            <v>4740872</v>
          </cell>
          <cell r="B5125">
            <v>481917</v>
          </cell>
          <cell r="C5125" t="str">
            <v>4740872</v>
          </cell>
          <cell r="D5125" t="str">
            <v>MDELIVERY</v>
          </cell>
          <cell r="E5125" t="str">
            <v>DESPACHO</v>
          </cell>
          <cell r="F5125" t="str">
            <v>NORMAL</v>
          </cell>
          <cell r="G5125" t="str">
            <v>TF89636</v>
          </cell>
          <cell r="H5125">
            <v>44914</v>
          </cell>
          <cell r="I5125" t="str">
            <v>ENTREGADO</v>
          </cell>
          <cell r="J5125">
            <v>44915</v>
          </cell>
          <cell r="K5125" t="str">
            <v>ASANZA MENDOZA ROOSEVELT PATRICIO</v>
          </cell>
          <cell r="L5125" t="str">
            <v>ROCA CALLE 9 DE OCTUBRE  SN  Y MACHALA</v>
          </cell>
          <cell r="M5125" t="str">
            <v>0917751620</v>
          </cell>
          <cell r="N5125" t="str">
            <v>0999116676</v>
          </cell>
          <cell r="O5125" t="str">
            <v>0999116676</v>
          </cell>
          <cell r="P5125" t="str">
            <v>090510</v>
          </cell>
          <cell r="Q5125" t="str">
            <v>GUAYAQUIL</v>
          </cell>
          <cell r="R5125" t="str">
            <v>GUAYAS</v>
          </cell>
          <cell r="S5125" t="str">
            <v>GUAYAQUIL</v>
          </cell>
          <cell r="T5125" t="str">
            <v>FLEXTRANS</v>
          </cell>
          <cell r="U5125" t="str">
            <v>FLEXNETUIO_GYE</v>
          </cell>
          <cell r="V5125">
            <v>1</v>
          </cell>
          <cell r="W5125">
            <v>1</v>
          </cell>
          <cell r="X5125" t="str">
            <v>FLEXNET ECUADOR - MDELIVERY</v>
          </cell>
          <cell r="Y5125" t="str">
            <v>CALLE 28 DE JUNIO S/N Y GARCIA MORENO ENTRADA LLANO GRANDE</v>
          </cell>
        </row>
        <row r="5126">
          <cell r="A5126" t="str">
            <v>4740874</v>
          </cell>
          <cell r="B5126">
            <v>481918</v>
          </cell>
          <cell r="C5126" t="str">
            <v>4740874</v>
          </cell>
          <cell r="D5126" t="str">
            <v>MDELIVERY</v>
          </cell>
          <cell r="E5126" t="str">
            <v>DESPACHO</v>
          </cell>
          <cell r="F5126" t="str">
            <v>DERIVADO PICK UP</v>
          </cell>
          <cell r="G5126" t="str">
            <v>031080004740874</v>
          </cell>
          <cell r="H5126">
            <v>44914</v>
          </cell>
          <cell r="I5126" t="str">
            <v>ENTREGADO</v>
          </cell>
          <cell r="J5126">
            <v>44916</v>
          </cell>
          <cell r="K5126" t="str">
            <v>AULAR FIGUEREDO SIMON ALEJANDRO</v>
          </cell>
          <cell r="L5126" t="str">
            <v>OFICINA TRAMACO PUNTO DE ATENCION SAN MARINO</v>
          </cell>
          <cell r="M5126" t="str">
            <v>0962368981</v>
          </cell>
          <cell r="N5126" t="str">
            <v>0983888487</v>
          </cell>
          <cell r="O5126" t="str">
            <v>0983888487</v>
          </cell>
          <cell r="P5126" t="str">
            <v>GUAYAQUIL</v>
          </cell>
          <cell r="Q5126" t="str">
            <v>GUAYAQUIL</v>
          </cell>
          <cell r="R5126" t="str">
            <v>GUAYAS</v>
          </cell>
          <cell r="T5126" t="str">
            <v>TRAMACO</v>
          </cell>
          <cell r="U5126" t="str">
            <v>FLEXNETUIO_GYE</v>
          </cell>
          <cell r="V5126">
            <v>1</v>
          </cell>
          <cell r="W5126">
            <v>1</v>
          </cell>
          <cell r="X5126" t="str">
            <v>FLEXNET ECUADOR - MDELIVERY</v>
          </cell>
          <cell r="Y5126" t="str">
            <v>CALLE 28 DE JUNIO S/N Y GARCIA MORENO ENTRADA LLANO GRANDE</v>
          </cell>
        </row>
        <row r="5127">
          <cell r="A5127" t="str">
            <v>4740997</v>
          </cell>
          <cell r="B5127">
            <v>481919</v>
          </cell>
          <cell r="C5127" t="str">
            <v>4740997</v>
          </cell>
          <cell r="D5127" t="str">
            <v>MDELIVERY</v>
          </cell>
          <cell r="E5127" t="str">
            <v>DESPACHO</v>
          </cell>
          <cell r="F5127" t="str">
            <v>NORMAL</v>
          </cell>
          <cell r="G5127" t="str">
            <v>FT75985</v>
          </cell>
          <cell r="H5127">
            <v>44914</v>
          </cell>
          <cell r="I5127" t="str">
            <v>ENTREGADO</v>
          </cell>
          <cell r="J5127">
            <v>44915</v>
          </cell>
          <cell r="K5127" t="str">
            <v>MARIA AUGUSTA ESPINOSA ALMEIDA</v>
          </cell>
          <cell r="L5127" t="str">
            <v>JIPIJAPA CALLE GIACOMO ROCA  N33 16  E IGNACIO BOSSANO</v>
          </cell>
          <cell r="M5127" t="str">
            <v>1705840880</v>
          </cell>
          <cell r="N5127" t="str">
            <v>0984454892</v>
          </cell>
          <cell r="O5127" t="str">
            <v/>
          </cell>
          <cell r="P5127" t="str">
            <v>170516</v>
          </cell>
          <cell r="Q5127" t="str">
            <v>QUITO</v>
          </cell>
          <cell r="R5127" t="str">
            <v>PICHINCHA</v>
          </cell>
          <cell r="S5127" t="str">
            <v>QUITO - COMUNA MIRAFLORES</v>
          </cell>
          <cell r="T5127" t="str">
            <v>FLEXTRANS UIO</v>
          </cell>
          <cell r="U5127" t="str">
            <v>FLEXNETUIO_LOCAL</v>
          </cell>
          <cell r="V5127">
            <v>1</v>
          </cell>
          <cell r="W5127">
            <v>1</v>
          </cell>
          <cell r="X5127" t="str">
            <v>FLEXNET ECUADOR - MDELIVERY</v>
          </cell>
          <cell r="Y5127" t="str">
            <v>CALLE 28 DE JUNIO S/N Y GARCIA MORENO ENTRADA LLANO GRANDE</v>
          </cell>
        </row>
        <row r="5128">
          <cell r="A5128" t="str">
            <v>4741126</v>
          </cell>
          <cell r="B5128">
            <v>481920</v>
          </cell>
          <cell r="C5128" t="str">
            <v>4741126</v>
          </cell>
          <cell r="D5128" t="str">
            <v>MDELIVERY</v>
          </cell>
          <cell r="E5128" t="str">
            <v>DESPACHO</v>
          </cell>
          <cell r="F5128" t="str">
            <v>NORMAL</v>
          </cell>
          <cell r="G5128" t="str">
            <v>TF89637</v>
          </cell>
          <cell r="H5128">
            <v>44914</v>
          </cell>
          <cell r="I5128" t="str">
            <v>ENTREGADO</v>
          </cell>
          <cell r="J5128">
            <v>44915</v>
          </cell>
          <cell r="K5128" t="str">
            <v>JUAN CARLOS ZAMBRANO NARANJO</v>
          </cell>
          <cell r="L5128" t="str">
            <v>XIMENA CALLE PEDRO ROBLES CHAMBERS  21 07  GENERAL LEONIDAS PLAZA</v>
          </cell>
          <cell r="M5128" t="str">
            <v>0921971271</v>
          </cell>
          <cell r="N5128" t="str">
            <v>0988123415</v>
          </cell>
          <cell r="O5128" t="str">
            <v/>
          </cell>
          <cell r="P5128" t="str">
            <v>090301</v>
          </cell>
          <cell r="Q5128" t="str">
            <v>GUAYAQUIL</v>
          </cell>
          <cell r="R5128" t="str">
            <v>GUAYAS</v>
          </cell>
          <cell r="S5128" t="str">
            <v>GUAYAQUIL</v>
          </cell>
          <cell r="T5128" t="str">
            <v>FLEXTRANS</v>
          </cell>
          <cell r="U5128" t="str">
            <v>FLEXNETUIO_GYE</v>
          </cell>
          <cell r="V5128">
            <v>1</v>
          </cell>
          <cell r="W5128">
            <v>1</v>
          </cell>
          <cell r="X5128" t="str">
            <v>FLEXNET ECUADOR - MDELIVERY</v>
          </cell>
          <cell r="Y5128" t="str">
            <v>CALLE 28 DE JUNIO S/N Y GARCIA MORENO ENTRADA LLANO GRANDE</v>
          </cell>
        </row>
        <row r="5129">
          <cell r="A5129" t="str">
            <v>4725696</v>
          </cell>
          <cell r="B5129">
            <v>481921</v>
          </cell>
          <cell r="C5129" t="str">
            <v>4725696</v>
          </cell>
          <cell r="D5129" t="str">
            <v>MDELIVERY</v>
          </cell>
          <cell r="E5129" t="str">
            <v>DESPACHO</v>
          </cell>
          <cell r="F5129" t="str">
            <v>NORMAL</v>
          </cell>
          <cell r="G5129" t="str">
            <v>TF89657</v>
          </cell>
          <cell r="H5129">
            <v>44914</v>
          </cell>
          <cell r="I5129" t="str">
            <v>ENTREGADO</v>
          </cell>
          <cell r="J5129">
            <v>44915</v>
          </cell>
          <cell r="K5129" t="str">
            <v>BAGUI MONTANO OSCAR YOMAR</v>
          </cell>
          <cell r="L5129" t="str">
            <v>TARQUI AV RODOLFO BAQUERIZO NAZUR  OCTAVA ETAPA  MZ 378 SOLAR 1 AV DEMETRIO AGUILERA MALTA</v>
          </cell>
          <cell r="M5129" t="str">
            <v>0917638553</v>
          </cell>
          <cell r="N5129" t="str">
            <v>0997921284</v>
          </cell>
          <cell r="O5129" t="str">
            <v>0997921284</v>
          </cell>
          <cell r="P5129" t="str">
            <v>090501</v>
          </cell>
          <cell r="Q5129" t="str">
            <v>GUAYAQUIL</v>
          </cell>
          <cell r="R5129" t="str">
            <v>GUAYAS</v>
          </cell>
          <cell r="S5129" t="str">
            <v>GUAYAQUIL</v>
          </cell>
          <cell r="T5129" t="str">
            <v>FLEXTRANS</v>
          </cell>
          <cell r="U5129" t="str">
            <v>FLEXNETUIO_GYE</v>
          </cell>
          <cell r="V5129">
            <v>1</v>
          </cell>
          <cell r="W5129">
            <v>1</v>
          </cell>
          <cell r="X5129" t="str">
            <v>FLEXNET ECUADOR - MDELIVERY</v>
          </cell>
          <cell r="Y5129" t="str">
            <v>CALLE 28 DE JUNIO S/N Y GARCIA MORENO ENTRADA LLANO GRANDE</v>
          </cell>
        </row>
        <row r="5130">
          <cell r="A5130" t="str">
            <v>4726310</v>
          </cell>
          <cell r="B5130">
            <v>481922</v>
          </cell>
          <cell r="C5130" t="str">
            <v>4726310</v>
          </cell>
          <cell r="D5130" t="str">
            <v>MDELIVERY</v>
          </cell>
          <cell r="E5130" t="str">
            <v>DESPACHO</v>
          </cell>
          <cell r="F5130" t="str">
            <v>DERIVADO PICK UP</v>
          </cell>
          <cell r="G5130" t="str">
            <v>031080004726310</v>
          </cell>
          <cell r="H5130">
            <v>44914</v>
          </cell>
          <cell r="I5130" t="str">
            <v>ENTREGADO</v>
          </cell>
          <cell r="J5130">
            <v>44915</v>
          </cell>
          <cell r="K5130" t="str">
            <v>LUIS ALEXIS ALQUINGA SIMBANA</v>
          </cell>
          <cell r="L5130" t="str">
            <v>OFICINA TRAMACO PUNTO DE ATENCION TUMBACO</v>
          </cell>
          <cell r="M5130" t="str">
            <v>1725858797</v>
          </cell>
          <cell r="N5130" t="str">
            <v>0997713820</v>
          </cell>
          <cell r="O5130" t="str">
            <v>0997713820</v>
          </cell>
          <cell r="P5130" t="str">
            <v>QUITO</v>
          </cell>
          <cell r="Q5130" t="str">
            <v>QUITO</v>
          </cell>
          <cell r="R5130" t="str">
            <v>PICHINCHA</v>
          </cell>
          <cell r="T5130" t="str">
            <v>TRAMACO</v>
          </cell>
          <cell r="U5130" t="str">
            <v>FLEXNETUIO_LOCAL</v>
          </cell>
          <cell r="V5130">
            <v>1</v>
          </cell>
          <cell r="W5130">
            <v>1</v>
          </cell>
          <cell r="X5130" t="str">
            <v>FLEXNET ECUADOR - MDELIVERY</v>
          </cell>
          <cell r="Y5130" t="str">
            <v>CALLE 28 DE JUNIO S/N Y GARCIA MORENO ENTRADA LLANO GRANDE</v>
          </cell>
        </row>
        <row r="5131">
          <cell r="A5131" t="str">
            <v>4733955</v>
          </cell>
          <cell r="B5131">
            <v>481923</v>
          </cell>
          <cell r="C5131" t="str">
            <v>4733955</v>
          </cell>
          <cell r="D5131" t="str">
            <v>MDELIVERY</v>
          </cell>
          <cell r="E5131" t="str">
            <v>DESPACHO</v>
          </cell>
          <cell r="F5131" t="str">
            <v>NORMAL</v>
          </cell>
          <cell r="G5131" t="str">
            <v>031080004733955</v>
          </cell>
          <cell r="H5131">
            <v>44914</v>
          </cell>
          <cell r="I5131" t="str">
            <v>ENTREGADO</v>
          </cell>
          <cell r="J5131">
            <v>44915</v>
          </cell>
          <cell r="K5131" t="str">
            <v>LUIS ANTONIO BRIONES GILER</v>
          </cell>
          <cell r="L5131" t="str">
            <v>LEONIDAS PLAZA GUTIERREZ  CALLE TRONCAL DEL PACIFICO  N 06 CALLE VIA CHONE</v>
          </cell>
          <cell r="M5131" t="str">
            <v>1315576122</v>
          </cell>
          <cell r="N5131" t="str">
            <v>0981230152</v>
          </cell>
          <cell r="O5131" t="str">
            <v>0981230152</v>
          </cell>
          <cell r="P5131" t="str">
            <v>131103</v>
          </cell>
          <cell r="Q5131" t="str">
            <v>SUCRE</v>
          </cell>
          <cell r="R5131" t="str">
            <v>MANABI</v>
          </cell>
          <cell r="S5131" t="str">
            <v>COOPERATIVA LOS CARAS - SAN AGUSTIN - PUERTO EL EBANO - SAN AGUSTIN</v>
          </cell>
          <cell r="T5131" t="str">
            <v>TRAMACO</v>
          </cell>
          <cell r="U5131" t="str">
            <v>FLEXNETUIO_PROVINCIA</v>
          </cell>
          <cell r="V5131">
            <v>1</v>
          </cell>
          <cell r="W5131">
            <v>1</v>
          </cell>
          <cell r="X5131" t="str">
            <v>FLEXNET ECUADOR - MDELIVERY</v>
          </cell>
          <cell r="Y5131" t="str">
            <v>CALLE 28 DE JUNIO S/N Y GARCIA MORENO ENTRADA LLANO GRANDE</v>
          </cell>
        </row>
        <row r="5132">
          <cell r="A5132" t="str">
            <v>4736546</v>
          </cell>
          <cell r="B5132">
            <v>481924</v>
          </cell>
          <cell r="C5132" t="str">
            <v>4736546</v>
          </cell>
          <cell r="D5132" t="str">
            <v>MDELIVERY</v>
          </cell>
          <cell r="E5132" t="str">
            <v>DESPACHO</v>
          </cell>
          <cell r="F5132" t="str">
            <v>NORMAL</v>
          </cell>
          <cell r="G5132" t="str">
            <v>031080004736546</v>
          </cell>
          <cell r="H5132">
            <v>44914</v>
          </cell>
          <cell r="I5132" t="str">
            <v>ENTREGADO</v>
          </cell>
          <cell r="J5132">
            <v>44917</v>
          </cell>
          <cell r="K5132" t="str">
            <v>FRANCIS ANTHONY CHAVEZ ARIAS</v>
          </cell>
          <cell r="L5132" t="str">
            <v>SAN CAMILO CALLE OCTAVA SN ENTRE CALLE H Y CALLE G</v>
          </cell>
          <cell r="M5132" t="str">
            <v>1250229612</v>
          </cell>
          <cell r="N5132" t="str">
            <v>0968023687</v>
          </cell>
          <cell r="O5132" t="str">
            <v>0968023687</v>
          </cell>
          <cell r="P5132" t="str">
            <v>120302</v>
          </cell>
          <cell r="Q5132" t="str">
            <v>QUEVEDO</v>
          </cell>
          <cell r="R5132" t="str">
            <v>LOS RIOS</v>
          </cell>
          <cell r="S5132" t="str">
            <v>QUEVEDO</v>
          </cell>
          <cell r="T5132" t="str">
            <v>TRAMACO</v>
          </cell>
          <cell r="U5132" t="str">
            <v>FLEXNETUIO_PROVINCIA</v>
          </cell>
          <cell r="V5132">
            <v>1</v>
          </cell>
          <cell r="W5132">
            <v>1</v>
          </cell>
          <cell r="X5132" t="str">
            <v>FLEXNET ECUADOR - MDELIVERY</v>
          </cell>
          <cell r="Y5132" t="str">
            <v>CALLE 28 DE JUNIO S/N Y GARCIA MORENO ENTRADA LLANO GRANDE</v>
          </cell>
        </row>
        <row r="5133">
          <cell r="A5133" t="str">
            <v>4738463</v>
          </cell>
          <cell r="B5133">
            <v>481925</v>
          </cell>
          <cell r="C5133" t="str">
            <v>4738463</v>
          </cell>
          <cell r="D5133" t="str">
            <v>MDELIVERY</v>
          </cell>
          <cell r="E5133" t="str">
            <v>DESPACHO</v>
          </cell>
          <cell r="F5133" t="str">
            <v>NORMAL</v>
          </cell>
          <cell r="G5133" t="str">
            <v>031080004738463</v>
          </cell>
          <cell r="H5133">
            <v>44914</v>
          </cell>
          <cell r="I5133" t="str">
            <v>ENTREGADO</v>
          </cell>
          <cell r="J5133">
            <v>44916</v>
          </cell>
          <cell r="K5133" t="str">
            <v>KAREN LISSETTE BONES LOOR</v>
          </cell>
          <cell r="L5133" t="str">
            <v>ELOY ALFARO  VIA DURAN TAMBO KM 2 Y MEDIO</v>
          </cell>
          <cell r="M5133" t="str">
            <v>0930640636</v>
          </cell>
          <cell r="N5133" t="str">
            <v>0987502336</v>
          </cell>
          <cell r="O5133" t="str">
            <v/>
          </cell>
          <cell r="P5133" t="str">
            <v>092405</v>
          </cell>
          <cell r="Q5133" t="str">
            <v>DURAN</v>
          </cell>
          <cell r="R5133" t="str">
            <v>GUAYAS</v>
          </cell>
          <cell r="S5133" t="str">
            <v>ELOY ALFARO (DURAN)</v>
          </cell>
          <cell r="T5133" t="str">
            <v>TRAMACO</v>
          </cell>
          <cell r="U5133" t="str">
            <v>FLEXNETUIO_GYE</v>
          </cell>
          <cell r="V5133">
            <v>1</v>
          </cell>
          <cell r="W5133">
            <v>1</v>
          </cell>
          <cell r="X5133" t="str">
            <v>FLEXNET ECUADOR - MDELIVERY</v>
          </cell>
          <cell r="Y5133" t="str">
            <v>CALLE 28 DE JUNIO S/N Y GARCIA MORENO ENTRADA LLANO GRANDE</v>
          </cell>
        </row>
        <row r="5134">
          <cell r="A5134" t="str">
            <v>4738472</v>
          </cell>
          <cell r="B5134">
            <v>481926</v>
          </cell>
          <cell r="C5134" t="str">
            <v>4738472</v>
          </cell>
          <cell r="D5134" t="str">
            <v>MDELIVERY</v>
          </cell>
          <cell r="E5134" t="str">
            <v>DESPACHO</v>
          </cell>
          <cell r="F5134" t="str">
            <v>NORMAL</v>
          </cell>
          <cell r="G5134" t="str">
            <v>IC3940</v>
          </cell>
          <cell r="H5134">
            <v>44914</v>
          </cell>
          <cell r="I5134" t="str">
            <v>ENTREGADO</v>
          </cell>
          <cell r="J5134">
            <v>44916</v>
          </cell>
          <cell r="K5134" t="str">
            <v>JOSE ALFREDO MEDRANDA MADRID</v>
          </cell>
          <cell r="L5134" t="str">
            <v>EL VECINO CALLE EL TABLON SN CALLE HORNILLOS</v>
          </cell>
          <cell r="M5134" t="str">
            <v>0850706433</v>
          </cell>
          <cell r="N5134" t="str">
            <v>0969265558</v>
          </cell>
          <cell r="O5134" t="str">
            <v>0969265558</v>
          </cell>
          <cell r="P5134" t="str">
            <v>010102</v>
          </cell>
          <cell r="Q5134" t="str">
            <v>CUENCA</v>
          </cell>
          <cell r="R5134" t="str">
            <v>AZUAY</v>
          </cell>
          <cell r="S5134" t="str">
            <v>CUENCA</v>
          </cell>
          <cell r="T5134" t="str">
            <v>ITSACOURIER</v>
          </cell>
          <cell r="U5134" t="str">
            <v>FLEXNETUIO_PROVINCIA</v>
          </cell>
          <cell r="V5134">
            <v>1</v>
          </cell>
          <cell r="W5134">
            <v>1</v>
          </cell>
          <cell r="X5134" t="str">
            <v>FLEXNET ECUADOR - MDELIVERY</v>
          </cell>
          <cell r="Y5134" t="str">
            <v>CALLE 28 DE JUNIO S/N Y GARCIA MORENO ENTRADA LLANO GRANDE</v>
          </cell>
        </row>
        <row r="5135">
          <cell r="A5135" t="str">
            <v>4738964</v>
          </cell>
          <cell r="B5135">
            <v>481927</v>
          </cell>
          <cell r="C5135" t="str">
            <v>4738964</v>
          </cell>
          <cell r="D5135" t="str">
            <v>MDELIVERY</v>
          </cell>
          <cell r="E5135" t="str">
            <v>DESPACHO</v>
          </cell>
          <cell r="F5135" t="str">
            <v>NORMAL</v>
          </cell>
          <cell r="G5135" t="str">
            <v>031080004738964</v>
          </cell>
          <cell r="H5135">
            <v>44914</v>
          </cell>
          <cell r="I5135" t="str">
            <v>ENTREGADO</v>
          </cell>
          <cell r="J5135">
            <v>44916</v>
          </cell>
          <cell r="K5135" t="str">
            <v>GEOMAYRA MARITZA VIVAR CASSOLA</v>
          </cell>
          <cell r="L5135" t="str">
            <v>LA AURORA    CALLE GIJON MZ 1  VILLA 13 CALLE FLOR ALARCON</v>
          </cell>
          <cell r="M5135" t="str">
            <v>0924369911</v>
          </cell>
          <cell r="N5135" t="str">
            <v>0993325828</v>
          </cell>
          <cell r="O5135" t="str">
            <v>0993325828</v>
          </cell>
          <cell r="P5135" t="str">
            <v>091901</v>
          </cell>
          <cell r="Q5135" t="str">
            <v>DAULE</v>
          </cell>
          <cell r="R5135" t="str">
            <v>GUAYAS</v>
          </cell>
          <cell r="S5135" t="str">
            <v>DAULE</v>
          </cell>
          <cell r="T5135" t="str">
            <v>TRAMACO</v>
          </cell>
          <cell r="U5135" t="str">
            <v>FLEXNETUIO_GYE</v>
          </cell>
          <cell r="V5135">
            <v>1</v>
          </cell>
          <cell r="W5135">
            <v>1</v>
          </cell>
          <cell r="X5135" t="str">
            <v>FLEXNET ECUADOR - MDELIVERY</v>
          </cell>
          <cell r="Y5135" t="str">
            <v>CALLE 28 DE JUNIO S/N Y GARCIA MORENO ENTRADA LLANO GRANDE</v>
          </cell>
        </row>
        <row r="5136">
          <cell r="A5136" t="str">
            <v>4739240</v>
          </cell>
          <cell r="B5136">
            <v>481928</v>
          </cell>
          <cell r="C5136" t="str">
            <v>4739240</v>
          </cell>
          <cell r="D5136" t="str">
            <v>MDELIVERY</v>
          </cell>
          <cell r="E5136" t="str">
            <v>DESPACHO</v>
          </cell>
          <cell r="F5136" t="str">
            <v>NORMAL</v>
          </cell>
          <cell r="G5136" t="str">
            <v>TF89629</v>
          </cell>
          <cell r="H5136">
            <v>44914</v>
          </cell>
          <cell r="I5136" t="str">
            <v>ENTREGADO</v>
          </cell>
          <cell r="J5136">
            <v>44915</v>
          </cell>
          <cell r="K5136" t="str">
            <v>PINCAY SELLAN ERWIN PLUTARCO</v>
          </cell>
          <cell r="L5136" t="str">
            <v>TARQUI VIA PERIMETRAL  KM 25 CALLE 24 NO</v>
          </cell>
          <cell r="M5136" t="str">
            <v>0919989905</v>
          </cell>
          <cell r="N5136" t="str">
            <v>0968992234</v>
          </cell>
          <cell r="O5136" t="str">
            <v>0968992234</v>
          </cell>
          <cell r="P5136" t="str">
            <v>090706</v>
          </cell>
          <cell r="Q5136" t="str">
            <v>GUAYAQUIL</v>
          </cell>
          <cell r="R5136" t="str">
            <v>GUAYAS</v>
          </cell>
          <cell r="S5136" t="str">
            <v>GUAYAQUIL</v>
          </cell>
          <cell r="T5136" t="str">
            <v>FLEXTRANS</v>
          </cell>
          <cell r="U5136" t="str">
            <v>FLEXNETUIO_GYE</v>
          </cell>
          <cell r="V5136">
            <v>1</v>
          </cell>
          <cell r="W5136">
            <v>1</v>
          </cell>
          <cell r="X5136" t="str">
            <v>FLEXNET ECUADOR - MDELIVERY</v>
          </cell>
          <cell r="Y5136" t="str">
            <v>CALLE 28 DE JUNIO S/N Y GARCIA MORENO ENTRADA LLANO GRANDE</v>
          </cell>
        </row>
        <row r="5137">
          <cell r="A5137" t="str">
            <v>4739242</v>
          </cell>
          <cell r="B5137">
            <v>481929</v>
          </cell>
          <cell r="C5137" t="str">
            <v>4739242</v>
          </cell>
          <cell r="D5137" t="str">
            <v>MDELIVERY</v>
          </cell>
          <cell r="E5137" t="str">
            <v>DESPACHO</v>
          </cell>
          <cell r="F5137" t="str">
            <v>NORMAL</v>
          </cell>
          <cell r="G5137" t="str">
            <v>031080004739242</v>
          </cell>
          <cell r="H5137">
            <v>44914</v>
          </cell>
          <cell r="I5137" t="str">
            <v>ENTREGADO</v>
          </cell>
          <cell r="J5137">
            <v>44916</v>
          </cell>
          <cell r="K5137" t="str">
            <v>TAFUR ZAMBRANO GEMA GREGORIA</v>
          </cell>
          <cell r="L5137" t="str">
            <v>CALCETA CALLE 7 SN CALLE N</v>
          </cell>
          <cell r="M5137" t="str">
            <v>1313504761</v>
          </cell>
          <cell r="N5137" t="str">
            <v>0983967577</v>
          </cell>
          <cell r="O5137" t="str">
            <v>0983967577</v>
          </cell>
          <cell r="P5137" t="str">
            <v>130601</v>
          </cell>
          <cell r="Q5137" t="str">
            <v>BOLIVAR (MANABI)</v>
          </cell>
          <cell r="R5137" t="str">
            <v>MANABI</v>
          </cell>
          <cell r="S5137" t="str">
            <v>CALCETA</v>
          </cell>
          <cell r="T5137" t="str">
            <v>TRAMACO</v>
          </cell>
          <cell r="U5137" t="str">
            <v>FLEXNETUIO_PROVINCIA</v>
          </cell>
          <cell r="V5137">
            <v>1</v>
          </cell>
          <cell r="W5137">
            <v>1</v>
          </cell>
          <cell r="X5137" t="str">
            <v>FLEXNET ECUADOR - MDELIVERY</v>
          </cell>
          <cell r="Y5137" t="str">
            <v>CALLE 28 DE JUNIO S/N Y GARCIA MORENO ENTRADA LLANO GRANDE</v>
          </cell>
        </row>
        <row r="5138">
          <cell r="A5138" t="str">
            <v>4739301</v>
          </cell>
          <cell r="B5138">
            <v>481930</v>
          </cell>
          <cell r="C5138" t="str">
            <v>4739301</v>
          </cell>
          <cell r="D5138" t="str">
            <v>MDELIVERY</v>
          </cell>
          <cell r="E5138" t="str">
            <v>DESPACHO</v>
          </cell>
          <cell r="F5138" t="str">
            <v>NORMAL</v>
          </cell>
          <cell r="G5138" t="str">
            <v>TF89625</v>
          </cell>
          <cell r="H5138">
            <v>44914</v>
          </cell>
          <cell r="I5138" t="str">
            <v>ENTREGADO</v>
          </cell>
          <cell r="J5138">
            <v>44915</v>
          </cell>
          <cell r="K5138" t="str">
            <v>GARCES MARTA ESPERANZA</v>
          </cell>
          <cell r="L5138" t="str">
            <v>TARQUI CDLA ALBONOR  MZ 3 VILLA 7</v>
          </cell>
          <cell r="M5138" t="str">
            <v>0914966833</v>
          </cell>
          <cell r="N5138" t="str">
            <v>0959831064</v>
          </cell>
          <cell r="O5138" t="str">
            <v>0959831064</v>
          </cell>
          <cell r="P5138" t="str">
            <v>090509</v>
          </cell>
          <cell r="Q5138" t="str">
            <v>GUAYAQUIL</v>
          </cell>
          <cell r="R5138" t="str">
            <v>GUAYAS</v>
          </cell>
          <cell r="S5138" t="str">
            <v>GUAYAQUIL</v>
          </cell>
          <cell r="T5138" t="str">
            <v>FLEXTRANS</v>
          </cell>
          <cell r="U5138" t="str">
            <v>FLEXNETUIO_GYE</v>
          </cell>
          <cell r="V5138">
            <v>1</v>
          </cell>
          <cell r="W5138">
            <v>1</v>
          </cell>
          <cell r="X5138" t="str">
            <v>FLEXNET ECUADOR - MDELIVERY</v>
          </cell>
          <cell r="Y5138" t="str">
            <v>CALLE 28 DE JUNIO S/N Y GARCIA MORENO ENTRADA LLANO GRANDE</v>
          </cell>
        </row>
        <row r="5139">
          <cell r="A5139" t="str">
            <v>4739423</v>
          </cell>
          <cell r="B5139">
            <v>481931</v>
          </cell>
          <cell r="C5139" t="str">
            <v>4739423</v>
          </cell>
          <cell r="D5139" t="str">
            <v>MDELIVERY</v>
          </cell>
          <cell r="E5139" t="str">
            <v>DESPACHO</v>
          </cell>
          <cell r="F5139" t="str">
            <v>NORMAL</v>
          </cell>
          <cell r="G5139" t="str">
            <v>FT75964</v>
          </cell>
          <cell r="H5139">
            <v>44914</v>
          </cell>
          <cell r="I5139" t="str">
            <v>ENTREGADO</v>
          </cell>
          <cell r="J5139">
            <v>44916</v>
          </cell>
          <cell r="K5139" t="str">
            <v>MARIA CRISTINA CRESPO LARREA</v>
          </cell>
          <cell r="L5139" t="str">
            <v>JIPIJAPA PASAJE N47 E16 85 CALLE DE LOS MEMBRILLO</v>
          </cell>
          <cell r="M5139" t="str">
            <v>1707743223</v>
          </cell>
          <cell r="N5139" t="str">
            <v>0999233843</v>
          </cell>
          <cell r="O5139" t="str">
            <v/>
          </cell>
          <cell r="P5139" t="str">
            <v>170503</v>
          </cell>
          <cell r="Q5139" t="str">
            <v>QUITO</v>
          </cell>
          <cell r="R5139" t="str">
            <v>PICHINCHA</v>
          </cell>
          <cell r="S5139" t="str">
            <v>QUITO</v>
          </cell>
          <cell r="T5139" t="str">
            <v>FLEXTRANS UIO</v>
          </cell>
          <cell r="U5139" t="str">
            <v>FLEXNETUIO_LOCAL</v>
          </cell>
          <cell r="V5139">
            <v>1</v>
          </cell>
          <cell r="W5139">
            <v>1</v>
          </cell>
          <cell r="X5139" t="str">
            <v>FLEXNET ECUADOR - MDELIVERY</v>
          </cell>
          <cell r="Y5139" t="str">
            <v>CALLE 28 DE JUNIO S/N Y GARCIA MORENO ENTRADA LLANO GRANDE</v>
          </cell>
        </row>
        <row r="5140">
          <cell r="A5140" t="str">
            <v>4739595</v>
          </cell>
          <cell r="B5140">
            <v>481932</v>
          </cell>
          <cell r="C5140" t="str">
            <v>4739595</v>
          </cell>
          <cell r="D5140" t="str">
            <v>MDELIVERY</v>
          </cell>
          <cell r="E5140" t="str">
            <v>DESPACHO</v>
          </cell>
          <cell r="F5140" t="str">
            <v>NORMAL</v>
          </cell>
          <cell r="G5140" t="str">
            <v>TF89639</v>
          </cell>
          <cell r="H5140">
            <v>44914</v>
          </cell>
          <cell r="I5140" t="str">
            <v>ENTREGADO</v>
          </cell>
          <cell r="J5140">
            <v>44915</v>
          </cell>
          <cell r="K5140" t="str">
            <v>MICHELLE NATHALIE BORJA VASCONEZ</v>
          </cell>
          <cell r="L5140" t="str">
            <v>TARQUI AV DEL ROTARISMO  302 Y CALLE SEGUNDA</v>
          </cell>
          <cell r="M5140" t="str">
            <v>0930266093</v>
          </cell>
          <cell r="N5140" t="str">
            <v>0984109764</v>
          </cell>
          <cell r="O5140" t="str">
            <v>0984109764</v>
          </cell>
          <cell r="P5140" t="str">
            <v>090507</v>
          </cell>
          <cell r="Q5140" t="str">
            <v>GUAYAQUIL</v>
          </cell>
          <cell r="R5140" t="str">
            <v>GUAYAS</v>
          </cell>
          <cell r="S5140" t="str">
            <v>GUAYAQUIL</v>
          </cell>
          <cell r="T5140" t="str">
            <v>FLEXTRANS</v>
          </cell>
          <cell r="U5140" t="str">
            <v>FLEXNETUIO_GYE</v>
          </cell>
          <cell r="V5140">
            <v>1</v>
          </cell>
          <cell r="W5140">
            <v>1</v>
          </cell>
          <cell r="X5140" t="str">
            <v>FLEXNET ECUADOR - MDELIVERY</v>
          </cell>
          <cell r="Y5140" t="str">
            <v>CALLE 28 DE JUNIO S/N Y GARCIA MORENO ENTRADA LLANO GRANDE</v>
          </cell>
        </row>
        <row r="5141">
          <cell r="A5141" t="str">
            <v>4739600</v>
          </cell>
          <cell r="B5141">
            <v>481933</v>
          </cell>
          <cell r="C5141" t="str">
            <v>4739600</v>
          </cell>
          <cell r="D5141" t="str">
            <v>MDELIVERY</v>
          </cell>
          <cell r="E5141" t="str">
            <v>DESPACHO</v>
          </cell>
          <cell r="F5141" t="str">
            <v>NORMAL</v>
          </cell>
          <cell r="G5141" t="str">
            <v>031080004739600</v>
          </cell>
          <cell r="H5141">
            <v>44914</v>
          </cell>
          <cell r="I5141" t="str">
            <v>ENTREGADO</v>
          </cell>
          <cell r="J5141">
            <v>44915</v>
          </cell>
          <cell r="K5141" t="str">
            <v>ANNABELLY DOLORES EMPERATRIZ ZAMBRANO GARCIA</v>
          </cell>
          <cell r="L5141" t="str">
            <v>CHONE CALLE TERCERA TRANSVERSAL O CALLE 34 SN CALLE D1</v>
          </cell>
          <cell r="M5141" t="str">
            <v>1303968042</v>
          </cell>
          <cell r="N5141" t="str">
            <v>0998903543</v>
          </cell>
          <cell r="O5141" t="str">
            <v>0998903543</v>
          </cell>
          <cell r="P5141" t="str">
            <v>130704</v>
          </cell>
          <cell r="Q5141" t="str">
            <v>CHONE</v>
          </cell>
          <cell r="R5141" t="str">
            <v>MANABI</v>
          </cell>
          <cell r="S5141" t="str">
            <v>CHONE - CIUDADELA COLAMARCO - CDLA. JORGE GALLARDO</v>
          </cell>
          <cell r="T5141" t="str">
            <v>TRAMACO</v>
          </cell>
          <cell r="U5141" t="str">
            <v>FLEXNETUIO_PROVINCIA</v>
          </cell>
          <cell r="V5141">
            <v>1</v>
          </cell>
          <cell r="W5141">
            <v>1</v>
          </cell>
          <cell r="X5141" t="str">
            <v>FLEXNET ECUADOR - MDELIVERY</v>
          </cell>
          <cell r="Y5141" t="str">
            <v>CALLE 28 DE JUNIO S/N Y GARCIA MORENO ENTRADA LLANO GRANDE</v>
          </cell>
        </row>
        <row r="5142">
          <cell r="A5142" t="str">
            <v>4740517</v>
          </cell>
          <cell r="B5142">
            <v>481934</v>
          </cell>
          <cell r="C5142" t="str">
            <v>4740517</v>
          </cell>
          <cell r="D5142" t="str">
            <v>MDELIVERY</v>
          </cell>
          <cell r="E5142" t="str">
            <v>DESPACHO</v>
          </cell>
          <cell r="F5142" t="str">
            <v>NORMAL</v>
          </cell>
          <cell r="G5142" t="str">
            <v>TF89623</v>
          </cell>
          <cell r="H5142">
            <v>44914</v>
          </cell>
          <cell r="I5142" t="str">
            <v>ENTREGADO</v>
          </cell>
          <cell r="J5142">
            <v>44915</v>
          </cell>
          <cell r="K5142" t="str">
            <v>MARJORIE DESIREE GUALE JIMENEZ</v>
          </cell>
          <cell r="L5142" t="str">
            <v>CARBO CONCEPCION CALLE GRAL CORDOVA 1015 CALLE 9 DE OCTUBRE</v>
          </cell>
          <cell r="M5142" t="str">
            <v>0924455694</v>
          </cell>
          <cell r="N5142" t="str">
            <v>0978763433</v>
          </cell>
          <cell r="O5142" t="str">
            <v>0978763433</v>
          </cell>
          <cell r="P5142" t="str">
            <v>090306</v>
          </cell>
          <cell r="Q5142" t="str">
            <v>GUAYAQUIL</v>
          </cell>
          <cell r="R5142" t="str">
            <v>GUAYAS</v>
          </cell>
          <cell r="S5142" t="str">
            <v>GUAYAQUIL</v>
          </cell>
          <cell r="T5142" t="str">
            <v>FLEXTRANS</v>
          </cell>
          <cell r="U5142" t="str">
            <v>FLEXNETUIO_GYE</v>
          </cell>
          <cell r="V5142">
            <v>1</v>
          </cell>
          <cell r="W5142">
            <v>1</v>
          </cell>
          <cell r="X5142" t="str">
            <v>FLEXNET ECUADOR - MDELIVERY</v>
          </cell>
          <cell r="Y5142" t="str">
            <v>CALLE 28 DE JUNIO S/N Y GARCIA MORENO ENTRADA LLANO GRANDE</v>
          </cell>
        </row>
        <row r="5143">
          <cell r="A5143" t="str">
            <v>4740677</v>
          </cell>
          <cell r="B5143">
            <v>481935</v>
          </cell>
          <cell r="C5143" t="str">
            <v>4740677</v>
          </cell>
          <cell r="D5143" t="str">
            <v>MDELIVERY</v>
          </cell>
          <cell r="E5143" t="str">
            <v>DESPACHO</v>
          </cell>
          <cell r="F5143" t="str">
            <v>NORMAL</v>
          </cell>
          <cell r="G5143" t="str">
            <v>FT75978</v>
          </cell>
          <cell r="H5143">
            <v>44914</v>
          </cell>
          <cell r="I5143" t="str">
            <v>ENTREGADO</v>
          </cell>
          <cell r="J5143">
            <v>44915</v>
          </cell>
          <cell r="K5143" t="str">
            <v>JUDITH DEL CARMEN ARAQUE DE ANDUEZA</v>
          </cell>
          <cell r="L5143" t="str">
            <v>MARISCAL SUCRE  AV FRANCISCO DE ORELLANA  E4 27  AV  9 DE OCTUBRE</v>
          </cell>
          <cell r="M5143" t="str">
            <v>1758342842</v>
          </cell>
          <cell r="N5143" t="str">
            <v>0958956429</v>
          </cell>
          <cell r="O5143" t="str">
            <v/>
          </cell>
          <cell r="P5143" t="str">
            <v>170522</v>
          </cell>
          <cell r="Q5143" t="str">
            <v>QUITO</v>
          </cell>
          <cell r="R5143" t="str">
            <v>PICHINCHA</v>
          </cell>
          <cell r="S5143" t="str">
            <v>QUITO</v>
          </cell>
          <cell r="T5143" t="str">
            <v>FLEXTRANS UIO</v>
          </cell>
          <cell r="U5143" t="str">
            <v>FLEXNETUIO_LOCAL</v>
          </cell>
          <cell r="V5143">
            <v>1</v>
          </cell>
          <cell r="W5143">
            <v>1</v>
          </cell>
          <cell r="X5143" t="str">
            <v>FLEXNET ECUADOR - MDELIVERY</v>
          </cell>
          <cell r="Y5143" t="str">
            <v>CALLE 28 DE JUNIO S/N Y GARCIA MORENO ENTRADA LLANO GRANDE</v>
          </cell>
        </row>
        <row r="5144">
          <cell r="A5144" t="str">
            <v>4740884</v>
          </cell>
          <cell r="B5144">
            <v>481936</v>
          </cell>
          <cell r="C5144" t="str">
            <v>4740884</v>
          </cell>
          <cell r="D5144" t="str">
            <v>MDELIVERY</v>
          </cell>
          <cell r="E5144" t="str">
            <v>DESPACHO</v>
          </cell>
          <cell r="F5144" t="str">
            <v>NORMAL</v>
          </cell>
          <cell r="G5144" t="str">
            <v>FT75976</v>
          </cell>
          <cell r="H5144">
            <v>44914</v>
          </cell>
          <cell r="I5144" t="str">
            <v>ENTREGADO</v>
          </cell>
          <cell r="J5144">
            <v>44915</v>
          </cell>
          <cell r="K5144" t="str">
            <v>LORENA ALEXANDRA CARRERA SHUGULI</v>
          </cell>
          <cell r="L5144" t="str">
            <v>POMASQUI AV MANUEL CORDOVA GALARZA SN CALLE SANTA MARIA</v>
          </cell>
          <cell r="M5144" t="str">
            <v>1721061347</v>
          </cell>
          <cell r="N5144" t="str">
            <v>0999761914</v>
          </cell>
          <cell r="O5144" t="str">
            <v/>
          </cell>
          <cell r="P5144" t="str">
            <v>170308</v>
          </cell>
          <cell r="Q5144" t="str">
            <v>QUITO</v>
          </cell>
          <cell r="R5144" t="str">
            <v>PICHINCHA</v>
          </cell>
          <cell r="S5144" t="str">
            <v>POMASQUI - BELLA MARIA SANTA ROSA - URBANIZACION LOS SAUCES</v>
          </cell>
          <cell r="T5144" t="str">
            <v>FLEXTRANS UIO</v>
          </cell>
          <cell r="U5144" t="str">
            <v>FLEXNETUIO_LOCAL</v>
          </cell>
          <cell r="V5144">
            <v>1</v>
          </cell>
          <cell r="W5144">
            <v>1</v>
          </cell>
          <cell r="X5144" t="str">
            <v>FLEXNET ECUADOR - MDELIVERY</v>
          </cell>
          <cell r="Y5144" t="str">
            <v>CALLE 28 DE JUNIO S/N Y GARCIA MORENO ENTRADA LLANO GRANDE</v>
          </cell>
        </row>
        <row r="5145">
          <cell r="A5145" t="str">
            <v>4740905</v>
          </cell>
          <cell r="B5145">
            <v>481937</v>
          </cell>
          <cell r="C5145" t="str">
            <v>4740905</v>
          </cell>
          <cell r="D5145" t="str">
            <v>MDELIVERY</v>
          </cell>
          <cell r="E5145" t="str">
            <v>DESPACHO</v>
          </cell>
          <cell r="F5145" t="str">
            <v>DERIVADO PICK UP</v>
          </cell>
          <cell r="G5145" t="str">
            <v>031080004740905</v>
          </cell>
          <cell r="H5145">
            <v>44914</v>
          </cell>
          <cell r="I5145" t="str">
            <v>ENTREGADO</v>
          </cell>
          <cell r="J5145">
            <v>44917</v>
          </cell>
          <cell r="K5145" t="str">
            <v>QUIROZ CABRERA EDUARDO ANTONIO</v>
          </cell>
          <cell r="L5145" t="str">
            <v>OFICINA TRAMACO CALCETA</v>
          </cell>
          <cell r="M5145" t="str">
            <v>1314818640</v>
          </cell>
          <cell r="N5145" t="str">
            <v>0969254989</v>
          </cell>
          <cell r="P5145" t="str">
            <v>130601</v>
          </cell>
          <cell r="Q5145" t="str">
            <v>BOLIVAR (MANABI)</v>
          </cell>
          <cell r="R5145" t="str">
            <v>MANABI</v>
          </cell>
          <cell r="S5145" t="str">
            <v>CALCETA</v>
          </cell>
          <cell r="T5145" t="str">
            <v>TRAMACO</v>
          </cell>
          <cell r="V5145">
            <v>1</v>
          </cell>
          <cell r="W5145">
            <v>1</v>
          </cell>
          <cell r="X5145" t="str">
            <v>FLEXNET ECUADOR - MDELIVERY</v>
          </cell>
          <cell r="Y5145" t="str">
            <v>CALLE 28 DE JUNIO S/N Y GARCIA MORENO ENTRADA LLANO GRANDE</v>
          </cell>
        </row>
        <row r="5146">
          <cell r="A5146" t="str">
            <v>4740965</v>
          </cell>
          <cell r="B5146">
            <v>481938</v>
          </cell>
          <cell r="C5146" t="str">
            <v>4740965</v>
          </cell>
          <cell r="D5146" t="str">
            <v>MDELIVERY</v>
          </cell>
          <cell r="E5146" t="str">
            <v>DESPACHO</v>
          </cell>
          <cell r="F5146" t="str">
            <v>NORMAL</v>
          </cell>
          <cell r="G5146" t="str">
            <v>FT75982</v>
          </cell>
          <cell r="H5146">
            <v>44914</v>
          </cell>
          <cell r="I5146" t="str">
            <v>ENTREGADO</v>
          </cell>
          <cell r="J5146">
            <v>44915</v>
          </cell>
          <cell r="K5146" t="str">
            <v>ROMEO FERNANDO CARPIO RIVERA</v>
          </cell>
          <cell r="L5146" t="str">
            <v>NAYON  VIA TANDA   CAS 155 CALLE  EUGENIO ESPEJO</v>
          </cell>
          <cell r="M5146" t="str">
            <v>1712091485</v>
          </cell>
          <cell r="N5146" t="str">
            <v>0992739345</v>
          </cell>
          <cell r="O5146" t="str">
            <v/>
          </cell>
          <cell r="P5146" t="str">
            <v>170503</v>
          </cell>
          <cell r="Q5146" t="str">
            <v>QUITO</v>
          </cell>
          <cell r="R5146" t="str">
            <v>PICHINCHA</v>
          </cell>
          <cell r="S5146" t="str">
            <v>QUITO</v>
          </cell>
          <cell r="T5146" t="str">
            <v>FLEXTRANS UIO</v>
          </cell>
          <cell r="U5146" t="str">
            <v>FLEXNETUIO_LOCAL</v>
          </cell>
          <cell r="V5146">
            <v>1</v>
          </cell>
          <cell r="W5146">
            <v>1</v>
          </cell>
          <cell r="X5146" t="str">
            <v>FLEXNET ECUADOR - MDELIVERY</v>
          </cell>
          <cell r="Y5146" t="str">
            <v>CALLE 28 DE JUNIO S/N Y GARCIA MORENO ENTRADA LLANO GRANDE</v>
          </cell>
        </row>
        <row r="5147">
          <cell r="A5147" t="str">
            <v>4740967</v>
          </cell>
          <cell r="B5147">
            <v>481939</v>
          </cell>
          <cell r="C5147" t="str">
            <v>4740967</v>
          </cell>
          <cell r="D5147" t="str">
            <v>MDELIVERY</v>
          </cell>
          <cell r="E5147" t="str">
            <v>DESPACHO</v>
          </cell>
          <cell r="F5147" t="str">
            <v>NORMAL</v>
          </cell>
          <cell r="G5147" t="str">
            <v>FT75983</v>
          </cell>
          <cell r="H5147">
            <v>44914</v>
          </cell>
          <cell r="I5147" t="str">
            <v>ENTREGADO</v>
          </cell>
          <cell r="J5147">
            <v>44915</v>
          </cell>
          <cell r="K5147" t="str">
            <v>FRANKLIN HUMBERTO ZAMBRANO ORTEGA</v>
          </cell>
          <cell r="L5147" t="str">
            <v>COTOCOLLAO  AV DE LA PRENSA  TORRE 18  DEP 14 CALLE RAMON CHIRIBOGA</v>
          </cell>
          <cell r="M5147" t="str">
            <v>1203985336</v>
          </cell>
          <cell r="N5147" t="str">
            <v>0987756619</v>
          </cell>
          <cell r="O5147" t="str">
            <v/>
          </cell>
          <cell r="P5147" t="str">
            <v>170301</v>
          </cell>
          <cell r="Q5147" t="str">
            <v>QUITO</v>
          </cell>
          <cell r="R5147" t="str">
            <v>PICHINCHA</v>
          </cell>
          <cell r="S5147" t="str">
            <v>QUITO</v>
          </cell>
          <cell r="T5147" t="str">
            <v>FLEXTRANS UIO</v>
          </cell>
          <cell r="U5147" t="str">
            <v>FLEXNETUIO_LOCAL</v>
          </cell>
          <cell r="V5147">
            <v>1</v>
          </cell>
          <cell r="W5147">
            <v>1</v>
          </cell>
          <cell r="X5147" t="str">
            <v>FLEXNET ECUADOR - MDELIVERY</v>
          </cell>
          <cell r="Y5147" t="str">
            <v>CALLE 28 DE JUNIO S/N Y GARCIA MORENO ENTRADA LLANO GRANDE</v>
          </cell>
        </row>
        <row r="5148">
          <cell r="A5148" t="str">
            <v>4740968</v>
          </cell>
          <cell r="B5148">
            <v>481940</v>
          </cell>
          <cell r="C5148" t="str">
            <v>4740968</v>
          </cell>
          <cell r="D5148" t="str">
            <v>MDELIVERY</v>
          </cell>
          <cell r="E5148" t="str">
            <v>DESPACHO</v>
          </cell>
          <cell r="F5148" t="str">
            <v>DERIVADO PICK UP</v>
          </cell>
          <cell r="G5148" t="str">
            <v>031080004740968</v>
          </cell>
          <cell r="H5148">
            <v>44914</v>
          </cell>
          <cell r="I5148" t="str">
            <v>ENTREGADO</v>
          </cell>
          <cell r="J5148">
            <v>44918</v>
          </cell>
          <cell r="K5148" t="str">
            <v>JEFFREY DENZEL MORAN MACIAS</v>
          </cell>
          <cell r="L5148" t="str">
            <v>OFICINA TRAMACO PUNTO DE ATENCION SAN MARINO</v>
          </cell>
          <cell r="M5148" t="str">
            <v>0942572090</v>
          </cell>
          <cell r="N5148" t="str">
            <v>0997010416</v>
          </cell>
          <cell r="O5148" t="str">
            <v/>
          </cell>
          <cell r="P5148" t="str">
            <v>GUAYAQUIL</v>
          </cell>
          <cell r="Q5148" t="str">
            <v>GUAYAQUIL</v>
          </cell>
          <cell r="R5148" t="str">
            <v>GUAYAS</v>
          </cell>
          <cell r="T5148" t="str">
            <v>TRAMACO</v>
          </cell>
          <cell r="U5148" t="str">
            <v>FLEXNETUIO_GYE</v>
          </cell>
          <cell r="V5148">
            <v>1</v>
          </cell>
          <cell r="W5148">
            <v>1</v>
          </cell>
          <cell r="X5148" t="str">
            <v>FLEXNET ECUADOR - MDELIVERY</v>
          </cell>
          <cell r="Y5148" t="str">
            <v>CALLE 28 DE JUNIO S/N Y GARCIA MORENO ENTRADA LLANO GRANDE</v>
          </cell>
        </row>
        <row r="5149">
          <cell r="A5149" t="str">
            <v>4741024</v>
          </cell>
          <cell r="B5149">
            <v>481941</v>
          </cell>
          <cell r="C5149" t="str">
            <v>4741024</v>
          </cell>
          <cell r="D5149" t="str">
            <v>MDELIVERY</v>
          </cell>
          <cell r="E5149" t="str">
            <v>DESPACHO</v>
          </cell>
          <cell r="F5149" t="str">
            <v>NORMAL</v>
          </cell>
          <cell r="G5149" t="str">
            <v>TF89638</v>
          </cell>
          <cell r="H5149">
            <v>44914</v>
          </cell>
          <cell r="I5149" t="str">
            <v>ENTREGADO</v>
          </cell>
          <cell r="J5149">
            <v>44915</v>
          </cell>
          <cell r="K5149" t="str">
            <v>ALBERTO XAVIER BORJA ROCHE</v>
          </cell>
          <cell r="L5149" t="str">
            <v>TARQUI    URBANIZACION SAN FELIPE MZ 132  SOLAR 11 2DO CALLEJON 18 NO</v>
          </cell>
          <cell r="M5149" t="str">
            <v>0932560907</v>
          </cell>
          <cell r="N5149" t="str">
            <v>0988830118</v>
          </cell>
          <cell r="O5149" t="str">
            <v/>
          </cell>
          <cell r="P5149" t="str">
            <v>090602</v>
          </cell>
          <cell r="Q5149" t="str">
            <v>GUAYAQUIL</v>
          </cell>
          <cell r="R5149" t="str">
            <v>GUAYAS</v>
          </cell>
          <cell r="S5149" t="str">
            <v>GUAYAQUIL</v>
          </cell>
          <cell r="T5149" t="str">
            <v>FLEXTRANS</v>
          </cell>
          <cell r="U5149" t="str">
            <v>FLEXNETUIO_GYE</v>
          </cell>
          <cell r="V5149">
            <v>1</v>
          </cell>
          <cell r="W5149">
            <v>1</v>
          </cell>
          <cell r="X5149" t="str">
            <v>FLEXNET ECUADOR - MDELIVERY</v>
          </cell>
          <cell r="Y5149" t="str">
            <v>CALLE 28 DE JUNIO S/N Y GARCIA MORENO ENTRADA LLANO GRANDE</v>
          </cell>
        </row>
        <row r="5150">
          <cell r="A5150" t="str">
            <v>4741168</v>
          </cell>
          <cell r="B5150">
            <v>481942</v>
          </cell>
          <cell r="C5150" t="str">
            <v>4741168</v>
          </cell>
          <cell r="D5150" t="str">
            <v>MDELIVERY</v>
          </cell>
          <cell r="E5150" t="str">
            <v>DESPACHO</v>
          </cell>
          <cell r="F5150" t="str">
            <v>NORMAL</v>
          </cell>
          <cell r="G5150" t="str">
            <v>031080004741168</v>
          </cell>
          <cell r="H5150">
            <v>44914</v>
          </cell>
          <cell r="I5150" t="str">
            <v>ENTREGADO</v>
          </cell>
          <cell r="J5150">
            <v>44915</v>
          </cell>
          <cell r="K5150" t="str">
            <v>MARJORIE MONSERRATE BURGOS VELIZ</v>
          </cell>
          <cell r="L5150" t="str">
            <v>ANDRES DE VERA  AV FRANCISCO PACHECO  SN CALLE SUCRE</v>
          </cell>
          <cell r="M5150" t="str">
            <v>1308890183</v>
          </cell>
          <cell r="N5150" t="str">
            <v>0999771825</v>
          </cell>
          <cell r="O5150" t="str">
            <v/>
          </cell>
          <cell r="P5150" t="str">
            <v>130105</v>
          </cell>
          <cell r="Q5150" t="str">
            <v>PORTOVIEJO</v>
          </cell>
          <cell r="R5150" t="str">
            <v>MANABI</v>
          </cell>
          <cell r="S5150" t="str">
            <v>PORTOVIEJO</v>
          </cell>
          <cell r="T5150" t="str">
            <v>TRAMACO</v>
          </cell>
          <cell r="U5150" t="str">
            <v>FLEXNETUIO_PROVINCIA</v>
          </cell>
          <cell r="V5150">
            <v>1</v>
          </cell>
          <cell r="W5150">
            <v>1</v>
          </cell>
          <cell r="X5150" t="str">
            <v>FLEXNET ECUADOR - MDELIVERY</v>
          </cell>
          <cell r="Y5150" t="str">
            <v>CALLE 28 DE JUNIO S/N Y GARCIA MORENO ENTRADA LLANO GRANDE</v>
          </cell>
        </row>
        <row r="5151">
          <cell r="A5151" t="str">
            <v>4741194</v>
          </cell>
          <cell r="B5151">
            <v>481943</v>
          </cell>
          <cell r="C5151" t="str">
            <v>4741194</v>
          </cell>
          <cell r="D5151" t="str">
            <v>MDELIVERY</v>
          </cell>
          <cell r="E5151" t="str">
            <v>DESPACHO</v>
          </cell>
          <cell r="F5151" t="str">
            <v>NORMAL</v>
          </cell>
          <cell r="G5151" t="str">
            <v>TF89634</v>
          </cell>
          <cell r="H5151">
            <v>44914</v>
          </cell>
          <cell r="I5151" t="str">
            <v>ENTREGADO</v>
          </cell>
          <cell r="J5151">
            <v>44915</v>
          </cell>
          <cell r="K5151" t="str">
            <v>SOLORZANO FLORENCIA MELANIE JOHANNA</v>
          </cell>
          <cell r="L5151" t="str">
            <v>FEBRES CORDERO  CALLE DOMINGO NORERO  SOLAR  619  ENTRE LA CALLE BRASIL Y GOMEZA RENDON</v>
          </cell>
          <cell r="M5151" t="str">
            <v>0944020585</v>
          </cell>
          <cell r="N5151" t="str">
            <v>0993496548</v>
          </cell>
          <cell r="O5151" t="str">
            <v>0993496548</v>
          </cell>
          <cell r="P5151" t="str">
            <v>090402</v>
          </cell>
          <cell r="Q5151" t="str">
            <v>GUAYAQUIL</v>
          </cell>
          <cell r="R5151" t="str">
            <v>GUAYAS</v>
          </cell>
          <cell r="S5151" t="str">
            <v>GUAYAQUIL</v>
          </cell>
          <cell r="T5151" t="str">
            <v>FLEXTRANS</v>
          </cell>
          <cell r="U5151" t="str">
            <v>FLEXNETUIO_GYE</v>
          </cell>
          <cell r="V5151">
            <v>1</v>
          </cell>
          <cell r="W5151">
            <v>1</v>
          </cell>
          <cell r="X5151" t="str">
            <v>FLEXNET ECUADOR - MDELIVERY</v>
          </cell>
          <cell r="Y5151" t="str">
            <v>CALLE 28 DE JUNIO S/N Y GARCIA MORENO ENTRADA LLANO GRANDE</v>
          </cell>
        </row>
        <row r="5152">
          <cell r="A5152" t="str">
            <v>4741231</v>
          </cell>
          <cell r="B5152">
            <v>481944</v>
          </cell>
          <cell r="C5152" t="str">
            <v>4741231</v>
          </cell>
          <cell r="D5152" t="str">
            <v>MDELIVERY</v>
          </cell>
          <cell r="E5152" t="str">
            <v>DESPACHO</v>
          </cell>
          <cell r="F5152" t="str">
            <v>NORMAL</v>
          </cell>
          <cell r="G5152" t="str">
            <v>031080004741231</v>
          </cell>
          <cell r="H5152">
            <v>44914</v>
          </cell>
          <cell r="I5152" t="str">
            <v>INCIDENCIA</v>
          </cell>
          <cell r="J5152">
            <v>44917</v>
          </cell>
          <cell r="K5152" t="str">
            <v>GENESIS JACQUELINE MARTINEZ FARIAS</v>
          </cell>
          <cell r="L5152" t="str">
            <v>KM 29 VIA SANTO DOMINGO CALLE GONZALO PIZZARRO  SN CALLE JUAN FAINI</v>
          </cell>
          <cell r="M5152" t="str">
            <v>2300570518</v>
          </cell>
          <cell r="N5152" t="str">
            <v>0982991588</v>
          </cell>
          <cell r="O5152" t="str">
            <v>0982991588</v>
          </cell>
          <cell r="P5152" t="str">
            <v>130502</v>
          </cell>
          <cell r="Q5152" t="str">
            <v>EL CARMEN</v>
          </cell>
          <cell r="R5152" t="str">
            <v>MANABI</v>
          </cell>
          <cell r="S5152" t="str">
            <v>EL CARMEN - RANCHO RONALD</v>
          </cell>
          <cell r="T5152" t="str">
            <v>TRAMACO</v>
          </cell>
          <cell r="U5152" t="str">
            <v>FLEXNETUIO_PROVINCIA</v>
          </cell>
          <cell r="V5152">
            <v>1</v>
          </cell>
          <cell r="W5152">
            <v>1</v>
          </cell>
          <cell r="X5152" t="str">
            <v>FLEXNET ECUADOR - MDELIVERY</v>
          </cell>
          <cell r="Y5152" t="str">
            <v>CALLE 28 DE JUNIO S/N Y GARCIA MORENO ENTRADA LLANO GRANDE</v>
          </cell>
        </row>
        <row r="5153">
          <cell r="A5153" t="str">
            <v>4741277</v>
          </cell>
          <cell r="B5153">
            <v>481945</v>
          </cell>
          <cell r="C5153" t="str">
            <v>4741277</v>
          </cell>
          <cell r="D5153" t="str">
            <v>MDELIVERY</v>
          </cell>
          <cell r="E5153" t="str">
            <v>DESPACHO</v>
          </cell>
          <cell r="F5153" t="str">
            <v>NORMAL</v>
          </cell>
          <cell r="G5153" t="str">
            <v>031080004741277</v>
          </cell>
          <cell r="H5153">
            <v>44914</v>
          </cell>
          <cell r="I5153" t="str">
            <v>ENTREGADO</v>
          </cell>
          <cell r="J5153">
            <v>44917</v>
          </cell>
          <cell r="K5153" t="str">
            <v>LIDIA DEL CARMEN VILLACRES ROMERO</v>
          </cell>
          <cell r="L5153" t="str">
            <v>LA TRONCAL CALLE ALFONSO ANDRADE  SN CALLE ELOY ALFARO</v>
          </cell>
          <cell r="M5153" t="str">
            <v>0919830596</v>
          </cell>
          <cell r="N5153" t="str">
            <v>0999781627</v>
          </cell>
          <cell r="O5153" t="str">
            <v>0000000000</v>
          </cell>
          <cell r="P5153" t="str">
            <v>030301</v>
          </cell>
          <cell r="Q5153" t="str">
            <v>LA TRONCAL</v>
          </cell>
          <cell r="R5153" t="str">
            <v>CAÑAR</v>
          </cell>
          <cell r="S5153" t="str">
            <v>LA TRONCAL</v>
          </cell>
          <cell r="T5153" t="str">
            <v>TRAMACO</v>
          </cell>
          <cell r="U5153" t="str">
            <v>FLEXNETUIO_PROVINCIA</v>
          </cell>
          <cell r="V5153">
            <v>1</v>
          </cell>
          <cell r="W5153">
            <v>1</v>
          </cell>
          <cell r="X5153" t="str">
            <v>FLEXNET ECUADOR - MDELIVERY</v>
          </cell>
          <cell r="Y5153" t="str">
            <v>CALLE 28 DE JUNIO S/N Y GARCIA MORENO ENTRADA LLANO GRANDE</v>
          </cell>
        </row>
        <row r="5154">
          <cell r="A5154" t="str">
            <v>4736260</v>
          </cell>
          <cell r="B5154">
            <v>481873</v>
          </cell>
          <cell r="C5154" t="str">
            <v>4736260</v>
          </cell>
          <cell r="D5154" t="str">
            <v>MDELIVERY</v>
          </cell>
          <cell r="E5154" t="str">
            <v>DESPACHO</v>
          </cell>
          <cell r="F5154" t="str">
            <v>DERIVADO PICK UP</v>
          </cell>
          <cell r="G5154" t="str">
            <v>031080004736260</v>
          </cell>
          <cell r="H5154">
            <v>44914</v>
          </cell>
          <cell r="I5154" t="str">
            <v>ENTREGADO</v>
          </cell>
          <cell r="J5154">
            <v>44915</v>
          </cell>
          <cell r="K5154" t="str">
            <v>RIVERA SAAVEDRA RENATO EDUARDO</v>
          </cell>
          <cell r="L5154" t="str">
            <v>OFICINA TRAMACO QUITO ELOY ALFARO</v>
          </cell>
          <cell r="M5154" t="str">
            <v>1723423016</v>
          </cell>
          <cell r="N5154" t="str">
            <v>0982469229</v>
          </cell>
          <cell r="O5154" t="str">
            <v>0982469229</v>
          </cell>
          <cell r="P5154" t="str">
            <v>QUITO</v>
          </cell>
          <cell r="Q5154" t="str">
            <v>QUITO</v>
          </cell>
          <cell r="R5154" t="str">
            <v>PICHINCHA</v>
          </cell>
          <cell r="T5154" t="str">
            <v>TRAMACO</v>
          </cell>
          <cell r="U5154" t="str">
            <v>FLEXNETUIO_LOCAL</v>
          </cell>
          <cell r="V5154">
            <v>1</v>
          </cell>
          <cell r="W5154">
            <v>1</v>
          </cell>
          <cell r="X5154" t="str">
            <v>FLEXNET ECUADOR - MDELIVERY</v>
          </cell>
          <cell r="Y5154" t="str">
            <v>CALLE 28 DE JUNIO S/N Y GARCIA MORENO ENTRADA LLANO GRANDE</v>
          </cell>
        </row>
        <row r="5155">
          <cell r="A5155" t="str">
            <v>4736313</v>
          </cell>
          <cell r="B5155">
            <v>481874</v>
          </cell>
          <cell r="C5155" t="str">
            <v>4736313</v>
          </cell>
          <cell r="D5155" t="str">
            <v>MDELIVERY</v>
          </cell>
          <cell r="E5155" t="str">
            <v>DESPACHO</v>
          </cell>
          <cell r="F5155" t="str">
            <v>DERIVADO PICK UP</v>
          </cell>
          <cell r="G5155" t="str">
            <v>031080004736313</v>
          </cell>
          <cell r="H5155">
            <v>44914</v>
          </cell>
          <cell r="I5155" t="str">
            <v>ENTREGADO</v>
          </cell>
          <cell r="J5155">
            <v>44916</v>
          </cell>
          <cell r="K5155" t="str">
            <v>MONTENEGRO RAMIREZ ERIK ALEXIS</v>
          </cell>
          <cell r="L5155" t="str">
            <v>OFICINA TRAMACO PUNTO DE ATENCION VIA DAULE</v>
          </cell>
          <cell r="M5155" t="str">
            <v>0925737785</v>
          </cell>
          <cell r="N5155" t="str">
            <v>0997207093</v>
          </cell>
          <cell r="O5155" t="str">
            <v>0997207093</v>
          </cell>
          <cell r="P5155" t="str">
            <v>GUAYAQUIL</v>
          </cell>
          <cell r="Q5155" t="str">
            <v>GUAYAQUIL</v>
          </cell>
          <cell r="R5155" t="str">
            <v>GUAYAS</v>
          </cell>
          <cell r="T5155" t="str">
            <v>TRAMACO</v>
          </cell>
          <cell r="U5155" t="str">
            <v>FLEXNETUIO_GYE</v>
          </cell>
          <cell r="V5155">
            <v>1</v>
          </cell>
          <cell r="W5155">
            <v>1</v>
          </cell>
          <cell r="X5155" t="str">
            <v>FLEXNET ECUADOR - MDELIVERY</v>
          </cell>
          <cell r="Y5155" t="str">
            <v>CALLE 28 DE JUNIO S/N Y GARCIA MORENO ENTRADA LLANO GRANDE</v>
          </cell>
        </row>
        <row r="5156">
          <cell r="A5156" t="str">
            <v>4736329</v>
          </cell>
          <cell r="B5156">
            <v>481875</v>
          </cell>
          <cell r="C5156" t="str">
            <v>4736329</v>
          </cell>
          <cell r="D5156" t="str">
            <v>MDELIVERY</v>
          </cell>
          <cell r="E5156" t="str">
            <v>DESPACHO</v>
          </cell>
          <cell r="F5156" t="str">
            <v>NORMAL</v>
          </cell>
          <cell r="G5156" t="str">
            <v>FT75977</v>
          </cell>
          <cell r="H5156">
            <v>44914</v>
          </cell>
          <cell r="I5156" t="str">
            <v>ENTREGADO</v>
          </cell>
          <cell r="J5156">
            <v>44915</v>
          </cell>
          <cell r="K5156" t="str">
            <v>NANCY FERNANDA COBA HERMIDA</v>
          </cell>
          <cell r="L5156" t="str">
            <v>SOLANDA    CALLE JUAN NUNEZ  OE3  194   CALLE JOSE ARGUDO</v>
          </cell>
          <cell r="M5156" t="str">
            <v>1717510547</v>
          </cell>
          <cell r="N5156" t="str">
            <v>0999968887</v>
          </cell>
          <cell r="O5156" t="str">
            <v>0999968887</v>
          </cell>
          <cell r="P5156" t="str">
            <v>170606</v>
          </cell>
          <cell r="Q5156" t="str">
            <v>QUITO</v>
          </cell>
          <cell r="R5156" t="str">
            <v>PICHINCHA</v>
          </cell>
          <cell r="S5156" t="str">
            <v>QUITO</v>
          </cell>
          <cell r="T5156" t="str">
            <v>FLEXTRANS UIO</v>
          </cell>
          <cell r="U5156" t="str">
            <v>FLEXNETUIO_LOCAL</v>
          </cell>
          <cell r="V5156">
            <v>1</v>
          </cell>
          <cell r="W5156">
            <v>1</v>
          </cell>
          <cell r="X5156" t="str">
            <v>FLEXNET ECUADOR - MDELIVERY</v>
          </cell>
          <cell r="Y5156" t="str">
            <v>CALLE 28 DE JUNIO S/N Y GARCIA MORENO ENTRADA LLANO GRANDE</v>
          </cell>
        </row>
        <row r="5157">
          <cell r="A5157" t="str">
            <v>4736490</v>
          </cell>
          <cell r="B5157">
            <v>481876</v>
          </cell>
          <cell r="C5157" t="str">
            <v>4736490</v>
          </cell>
          <cell r="D5157" t="str">
            <v>MDELIVERY</v>
          </cell>
          <cell r="E5157" t="str">
            <v>DESPACHO</v>
          </cell>
          <cell r="F5157" t="str">
            <v>NORMAL</v>
          </cell>
          <cell r="G5157" t="str">
            <v>031080004736490</v>
          </cell>
          <cell r="H5157">
            <v>44914</v>
          </cell>
          <cell r="I5157" t="str">
            <v>ENTREGADO</v>
          </cell>
          <cell r="J5157">
            <v>44915</v>
          </cell>
          <cell r="K5157" t="str">
            <v>EEDY MAURICIO GUEVARA CORDOVA</v>
          </cell>
          <cell r="L5157" t="str">
            <v>SAGRARIO CALLE JUAN DE LA ROCA 7 29 Y CARLOS EMILIO GRIJALVA</v>
          </cell>
          <cell r="M5157" t="str">
            <v>1001799541</v>
          </cell>
          <cell r="N5157" t="str">
            <v>0984716638</v>
          </cell>
          <cell r="O5157" t="str">
            <v/>
          </cell>
          <cell r="P5157" t="str">
            <v>100101</v>
          </cell>
          <cell r="Q5157" t="str">
            <v>IBARRA</v>
          </cell>
          <cell r="R5157" t="str">
            <v>IMBABURA</v>
          </cell>
          <cell r="S5157" t="str">
            <v>SAN MIGUEL DE IBARRA</v>
          </cell>
          <cell r="T5157" t="str">
            <v>TRAMACO</v>
          </cell>
          <cell r="U5157" t="str">
            <v>FLEXNETUIO_PROVINCIA</v>
          </cell>
          <cell r="V5157">
            <v>1</v>
          </cell>
          <cell r="W5157">
            <v>1</v>
          </cell>
          <cell r="X5157" t="str">
            <v>FLEXNET ECUADOR - MDELIVERY</v>
          </cell>
          <cell r="Y5157" t="str">
            <v>CALLE 28 DE JUNIO S/N Y GARCIA MORENO ENTRADA LLANO GRANDE</v>
          </cell>
        </row>
        <row r="5158">
          <cell r="A5158" t="str">
            <v>4736502</v>
          </cell>
          <cell r="B5158">
            <v>481877</v>
          </cell>
          <cell r="C5158" t="str">
            <v>4736502</v>
          </cell>
          <cell r="D5158" t="str">
            <v>MDELIVERY</v>
          </cell>
          <cell r="E5158" t="str">
            <v>DESPACHO</v>
          </cell>
          <cell r="F5158" t="str">
            <v>NORMAL</v>
          </cell>
          <cell r="G5158" t="str">
            <v>TF89679</v>
          </cell>
          <cell r="H5158">
            <v>44914</v>
          </cell>
          <cell r="I5158" t="str">
            <v>ENTREGADO</v>
          </cell>
          <cell r="J5158">
            <v>44916</v>
          </cell>
          <cell r="K5158" t="str">
            <v>JIMENEZ CARABALI VERONICA ALEXANDRA</v>
          </cell>
          <cell r="L5158" t="str">
            <v>XIMENA COOP LAS FRAGATAS MZ 2200 SOLAR 9</v>
          </cell>
          <cell r="M5158" t="str">
            <v>0930351788</v>
          </cell>
          <cell r="N5158" t="str">
            <v>0988969400</v>
          </cell>
          <cell r="O5158" t="str">
            <v>0988969400</v>
          </cell>
          <cell r="P5158" t="str">
            <v>090204</v>
          </cell>
          <cell r="Q5158" t="str">
            <v>GUAYAQUIL</v>
          </cell>
          <cell r="R5158" t="str">
            <v>GUAYAS</v>
          </cell>
          <cell r="S5158" t="str">
            <v>GUAYAQUIL</v>
          </cell>
          <cell r="T5158" t="str">
            <v>FLEXTRANS</v>
          </cell>
          <cell r="U5158" t="str">
            <v>FLEXNETUIO_GYE</v>
          </cell>
          <cell r="V5158">
            <v>1</v>
          </cell>
          <cell r="W5158">
            <v>1</v>
          </cell>
          <cell r="X5158" t="str">
            <v>FLEXNET ECUADOR - MDELIVERY</v>
          </cell>
          <cell r="Y5158" t="str">
            <v>CALLE 28 DE JUNIO S/N Y GARCIA MORENO ENTRADA LLANO GRANDE</v>
          </cell>
        </row>
        <row r="5159">
          <cell r="A5159" t="str">
            <v>4736509</v>
          </cell>
          <cell r="B5159">
            <v>481878</v>
          </cell>
          <cell r="C5159" t="str">
            <v>4736509</v>
          </cell>
          <cell r="D5159" t="str">
            <v>MDELIVERY</v>
          </cell>
          <cell r="E5159" t="str">
            <v>DESPACHO</v>
          </cell>
          <cell r="F5159" t="str">
            <v>NORMAL</v>
          </cell>
          <cell r="G5159" t="str">
            <v>IC3939</v>
          </cell>
          <cell r="H5159">
            <v>44914</v>
          </cell>
          <cell r="I5159" t="str">
            <v>ENTREGADO</v>
          </cell>
          <cell r="J5159">
            <v>44915</v>
          </cell>
          <cell r="K5159" t="str">
            <v>FABIAN EFRAIN GUILLERMO PULLA</v>
          </cell>
          <cell r="L5159" t="str">
            <v>SAN SEBASTIAN  CALLE LOS CEREZOS SN  CALLE DEL BOG</v>
          </cell>
          <cell r="M5159" t="str">
            <v>0104732557</v>
          </cell>
          <cell r="N5159" t="str">
            <v>0999402049</v>
          </cell>
          <cell r="O5159" t="str">
            <v>0999402049</v>
          </cell>
          <cell r="P5159" t="str">
            <v>010215</v>
          </cell>
          <cell r="Q5159" t="str">
            <v>CUENCA</v>
          </cell>
          <cell r="R5159" t="str">
            <v>AZUAY</v>
          </cell>
          <cell r="S5159" t="str">
            <v>CUENCA</v>
          </cell>
          <cell r="T5159" t="str">
            <v>ITSACOURIER</v>
          </cell>
          <cell r="U5159" t="str">
            <v>FLEXNETUIO_PROVINCIA</v>
          </cell>
          <cell r="V5159">
            <v>1</v>
          </cell>
          <cell r="W5159">
            <v>1</v>
          </cell>
          <cell r="X5159" t="str">
            <v>FLEXNET ECUADOR - MDELIVERY</v>
          </cell>
          <cell r="Y5159" t="str">
            <v>CALLE 28 DE JUNIO S/N Y GARCIA MORENO ENTRADA LLANO GRANDE</v>
          </cell>
        </row>
        <row r="5160">
          <cell r="A5160" t="str">
            <v>4736678</v>
          </cell>
          <cell r="B5160">
            <v>481879</v>
          </cell>
          <cell r="C5160" t="str">
            <v>4736678</v>
          </cell>
          <cell r="D5160" t="str">
            <v>MDELIVERY</v>
          </cell>
          <cell r="E5160" t="str">
            <v>DESPACHO</v>
          </cell>
          <cell r="F5160" t="str">
            <v>NORMAL</v>
          </cell>
          <cell r="G5160" t="str">
            <v>TF89704</v>
          </cell>
          <cell r="H5160">
            <v>44914</v>
          </cell>
          <cell r="I5160" t="str">
            <v>ENTREGADO</v>
          </cell>
          <cell r="J5160">
            <v>44915</v>
          </cell>
          <cell r="K5160" t="str">
            <v>COROZO CASTILLO KLEVER MANRIQUE</v>
          </cell>
          <cell r="L5160" t="str">
            <v>LA PUNTILLA VIA A SAMBORONDOM KM 1 Y MEDIO</v>
          </cell>
          <cell r="M5160" t="str">
            <v>0918731845</v>
          </cell>
          <cell r="N5160" t="str">
            <v>0969500709</v>
          </cell>
          <cell r="O5160" t="str">
            <v>0969500709</v>
          </cell>
          <cell r="P5160" t="str">
            <v>092301</v>
          </cell>
          <cell r="Q5160" t="str">
            <v>SAMBORONDON</v>
          </cell>
          <cell r="R5160" t="str">
            <v>GUAYAS</v>
          </cell>
          <cell r="S5160" t="str">
            <v>SAMBORONDON</v>
          </cell>
          <cell r="T5160" t="str">
            <v>FLEXTRANS</v>
          </cell>
          <cell r="U5160" t="str">
            <v>FLEXNETUIO_GYE</v>
          </cell>
          <cell r="V5160">
            <v>1</v>
          </cell>
          <cell r="W5160">
            <v>1</v>
          </cell>
          <cell r="X5160" t="str">
            <v>FLEXNET ECUADOR - MDELIVERY</v>
          </cell>
          <cell r="Y5160" t="str">
            <v>CALLE 28 DE JUNIO S/N Y GARCIA MORENO ENTRADA LLANO GRANDE</v>
          </cell>
        </row>
        <row r="5161">
          <cell r="A5161" t="str">
            <v>4736928</v>
          </cell>
          <cell r="B5161">
            <v>481880</v>
          </cell>
          <cell r="C5161" t="str">
            <v>4736928</v>
          </cell>
          <cell r="D5161" t="str">
            <v>MDELIVERY</v>
          </cell>
          <cell r="E5161" t="str">
            <v>DESPACHO</v>
          </cell>
          <cell r="F5161" t="str">
            <v>NORMAL</v>
          </cell>
          <cell r="G5161" t="str">
            <v>031080004736928</v>
          </cell>
          <cell r="H5161">
            <v>44914</v>
          </cell>
          <cell r="I5161" t="str">
            <v>ENTREGADO</v>
          </cell>
          <cell r="J5161">
            <v>44915</v>
          </cell>
          <cell r="K5161" t="str">
            <v>DIEGO FERNANDO SERPA ANDRADE</v>
          </cell>
          <cell r="L5161" t="str">
            <v>PASAJE CALLE AV RIO JUBONES SN ENTRE MACHALA Y OCHOA LEON</v>
          </cell>
          <cell r="M5161" t="str">
            <v>0301525986</v>
          </cell>
          <cell r="N5161" t="str">
            <v>0989433029</v>
          </cell>
          <cell r="O5161" t="str">
            <v>0989433029</v>
          </cell>
          <cell r="P5161" t="str">
            <v>070105</v>
          </cell>
          <cell r="Q5161" t="str">
            <v>PASAJE</v>
          </cell>
          <cell r="R5161" t="str">
            <v>EL ORO</v>
          </cell>
          <cell r="S5161" t="str">
            <v>PASAJE</v>
          </cell>
          <cell r="T5161" t="str">
            <v>TRAMACO</v>
          </cell>
          <cell r="U5161" t="str">
            <v>FLEXNETUIO_PROVINCIA</v>
          </cell>
          <cell r="V5161">
            <v>1</v>
          </cell>
          <cell r="W5161">
            <v>1</v>
          </cell>
          <cell r="X5161" t="str">
            <v>FLEXNET ECUADOR - MDELIVERY</v>
          </cell>
          <cell r="Y5161" t="str">
            <v>CALLE 28 DE JUNIO S/N Y GARCIA MORENO ENTRADA LLANO GRANDE</v>
          </cell>
        </row>
        <row r="5162">
          <cell r="A5162" t="str">
            <v>4737279</v>
          </cell>
          <cell r="B5162">
            <v>481881</v>
          </cell>
          <cell r="C5162" t="str">
            <v>4737279</v>
          </cell>
          <cell r="D5162" t="str">
            <v>MDELIVERY</v>
          </cell>
          <cell r="E5162" t="str">
            <v>DESPACHO</v>
          </cell>
          <cell r="F5162" t="str">
            <v>NORMAL</v>
          </cell>
          <cell r="G5162" t="str">
            <v>TF89703</v>
          </cell>
          <cell r="H5162">
            <v>44914</v>
          </cell>
          <cell r="I5162" t="str">
            <v>ENTREGADO</v>
          </cell>
          <cell r="J5162">
            <v>44915</v>
          </cell>
          <cell r="K5162" t="str">
            <v>CLAUDIO ANTONIO LUCENA CARMONA</v>
          </cell>
          <cell r="L5162" t="str">
            <v>TARQUI VIA A DAULE  KM 8 Y MEDIO</v>
          </cell>
          <cell r="M5162" t="str">
            <v>0961959905</v>
          </cell>
          <cell r="N5162" t="str">
            <v>0983378283</v>
          </cell>
          <cell r="O5162" t="str">
            <v>0900000000</v>
          </cell>
          <cell r="P5162" t="str">
            <v>090606</v>
          </cell>
          <cell r="Q5162" t="str">
            <v>GUAYAQUIL</v>
          </cell>
          <cell r="R5162" t="str">
            <v>GUAYAS</v>
          </cell>
          <cell r="S5162" t="str">
            <v>GUAYAQUIL</v>
          </cell>
          <cell r="T5162" t="str">
            <v>FLEXTRANS</v>
          </cell>
          <cell r="U5162" t="str">
            <v>FLEXNETUIO_GYE</v>
          </cell>
          <cell r="V5162">
            <v>1</v>
          </cell>
          <cell r="W5162">
            <v>1</v>
          </cell>
          <cell r="X5162" t="str">
            <v>FLEXNET ECUADOR - MDELIVERY</v>
          </cell>
          <cell r="Y5162" t="str">
            <v>CALLE 28 DE JUNIO S/N Y GARCIA MORENO ENTRADA LLANO GRANDE</v>
          </cell>
        </row>
        <row r="5163">
          <cell r="A5163" t="str">
            <v>4737825</v>
          </cell>
          <cell r="B5163">
            <v>481882</v>
          </cell>
          <cell r="C5163" t="str">
            <v>4737825</v>
          </cell>
          <cell r="D5163" t="str">
            <v>MDELIVERY</v>
          </cell>
          <cell r="E5163" t="str">
            <v>DESPACHO</v>
          </cell>
          <cell r="F5163" t="str">
            <v>NORMAL</v>
          </cell>
          <cell r="G5163" t="str">
            <v>031080004737825</v>
          </cell>
          <cell r="H5163">
            <v>44914</v>
          </cell>
          <cell r="I5163" t="str">
            <v>ENTREGADO</v>
          </cell>
          <cell r="J5163">
            <v>44916</v>
          </cell>
          <cell r="K5163" t="str">
            <v>NILTON XAVIER NAN BOADA</v>
          </cell>
          <cell r="L5163" t="str">
            <v>LA AURORA URB LA JOYA  ETAPA CORONA MZ 12 VILLA 8</v>
          </cell>
          <cell r="M5163" t="str">
            <v>0926628355</v>
          </cell>
          <cell r="N5163" t="str">
            <v>0996542897</v>
          </cell>
          <cell r="O5163" t="str">
            <v>0996542897</v>
          </cell>
          <cell r="P5163" t="str">
            <v>091901</v>
          </cell>
          <cell r="Q5163" t="str">
            <v>DAULE</v>
          </cell>
          <cell r="R5163" t="str">
            <v>GUAYAS</v>
          </cell>
          <cell r="S5163" t="str">
            <v>DAULE</v>
          </cell>
          <cell r="T5163" t="str">
            <v>TRAMACO</v>
          </cell>
          <cell r="V5163">
            <v>1</v>
          </cell>
          <cell r="W5163">
            <v>1</v>
          </cell>
          <cell r="X5163" t="str">
            <v>FLEXNET ECUADOR - MDELIVERY</v>
          </cell>
          <cell r="Y5163" t="str">
            <v>CALLE 28 DE JUNIO S/N Y GARCIA MORENO ENTRADA LLANO GRANDE</v>
          </cell>
        </row>
        <row r="5164">
          <cell r="A5164" t="str">
            <v>4722400</v>
          </cell>
          <cell r="B5164">
            <v>481883</v>
          </cell>
          <cell r="C5164" t="str">
            <v>4722400</v>
          </cell>
          <cell r="D5164" t="str">
            <v>MDELIVERY</v>
          </cell>
          <cell r="E5164" t="str">
            <v>DESPACHO</v>
          </cell>
          <cell r="F5164" t="str">
            <v>DERIVADO PICK UP</v>
          </cell>
          <cell r="G5164" t="str">
            <v>031080004722400</v>
          </cell>
          <cell r="H5164">
            <v>44914</v>
          </cell>
          <cell r="I5164" t="str">
            <v>ENTREGADO</v>
          </cell>
          <cell r="J5164">
            <v>44923</v>
          </cell>
          <cell r="K5164" t="str">
            <v>ANGEL DANIEL LLAMUCA NARVAEZ</v>
          </cell>
          <cell r="L5164" t="str">
            <v>OFICINA TRAMACO MANTA CENTRO DE DISTRIBUCION</v>
          </cell>
          <cell r="M5164" t="str">
            <v>1724991292</v>
          </cell>
          <cell r="N5164" t="str">
            <v>0985617718</v>
          </cell>
          <cell r="O5164" t="str">
            <v>0985617718</v>
          </cell>
          <cell r="P5164" t="str">
            <v>MANTA</v>
          </cell>
          <cell r="Q5164" t="str">
            <v>MANTA</v>
          </cell>
          <cell r="R5164" t="str">
            <v>MANABI</v>
          </cell>
          <cell r="T5164" t="str">
            <v>TRAMACO</v>
          </cell>
          <cell r="U5164" t="str">
            <v>FLEXNETUIO_PROVINCIA</v>
          </cell>
          <cell r="V5164">
            <v>1</v>
          </cell>
          <cell r="W5164">
            <v>1</v>
          </cell>
          <cell r="X5164" t="str">
            <v>FLEXNET ECUADOR - MDELIVERY</v>
          </cell>
          <cell r="Y5164" t="str">
            <v>CALLE 28 DE JUNIO S/N Y GARCIA MORENO ENTRADA LLANO GRANDE</v>
          </cell>
        </row>
        <row r="5165">
          <cell r="A5165" t="str">
            <v>4723394</v>
          </cell>
          <cell r="B5165">
            <v>481884</v>
          </cell>
          <cell r="C5165" t="str">
            <v>4723394</v>
          </cell>
          <cell r="D5165" t="str">
            <v>MDELIVERY</v>
          </cell>
          <cell r="E5165" t="str">
            <v>DESPACHO</v>
          </cell>
          <cell r="F5165" t="str">
            <v>NORMAL</v>
          </cell>
          <cell r="G5165" t="str">
            <v>031080004723394</v>
          </cell>
          <cell r="H5165">
            <v>44914</v>
          </cell>
          <cell r="I5165" t="str">
            <v>ENTREGADO</v>
          </cell>
          <cell r="J5165">
            <v>44916</v>
          </cell>
          <cell r="K5165" t="str">
            <v>AUMALA VILLARES JULISSA TAILY</v>
          </cell>
          <cell r="L5165" t="str">
            <v>VENTANAS  CALLE MARIA ISABEL PUGA   MANZANA N VILLA 8</v>
          </cell>
          <cell r="M5165" t="str">
            <v>1205433285</v>
          </cell>
          <cell r="N5165" t="str">
            <v>0958876066</v>
          </cell>
          <cell r="O5165" t="str">
            <v>09819900714</v>
          </cell>
          <cell r="P5165" t="str">
            <v>120401</v>
          </cell>
          <cell r="Q5165" t="str">
            <v>VENTANAS</v>
          </cell>
          <cell r="R5165" t="str">
            <v>LOS RIOS</v>
          </cell>
          <cell r="S5165" t="str">
            <v>VENTANAS</v>
          </cell>
          <cell r="T5165" t="str">
            <v>TRAMACO</v>
          </cell>
          <cell r="U5165" t="str">
            <v>FLEXNETUIO_PROVINCIA</v>
          </cell>
          <cell r="V5165">
            <v>1</v>
          </cell>
          <cell r="W5165">
            <v>1</v>
          </cell>
          <cell r="X5165" t="str">
            <v>FLEXNET ECUADOR - MDELIVERY</v>
          </cell>
          <cell r="Y5165" t="str">
            <v>CALLE 28 DE JUNIO S/N Y GARCIA MORENO ENTRADA LLANO GRANDE</v>
          </cell>
        </row>
        <row r="5166">
          <cell r="A5166" t="str">
            <v>4724010</v>
          </cell>
          <cell r="B5166">
            <v>481885</v>
          </cell>
          <cell r="C5166" t="str">
            <v>4724010</v>
          </cell>
          <cell r="D5166" t="str">
            <v>MDELIVERY</v>
          </cell>
          <cell r="E5166" t="str">
            <v>DESPACHO</v>
          </cell>
          <cell r="F5166" t="str">
            <v>DERIVADO PICK UP</v>
          </cell>
          <cell r="G5166" t="str">
            <v>031080004724010</v>
          </cell>
          <cell r="H5166">
            <v>44914</v>
          </cell>
          <cell r="I5166" t="str">
            <v>ENTREGADO</v>
          </cell>
          <cell r="J5166">
            <v>44918</v>
          </cell>
          <cell r="K5166" t="str">
            <v>MOLINA ENCARNACION OSCAR FABIAN</v>
          </cell>
          <cell r="L5166" t="str">
            <v>OFICINA TRAMACO LOJA</v>
          </cell>
          <cell r="M5166" t="str">
            <v>2100836119</v>
          </cell>
          <cell r="N5166" t="str">
            <v>0984802670</v>
          </cell>
          <cell r="O5166" t="str">
            <v>0984802670</v>
          </cell>
          <cell r="P5166" t="str">
            <v>LOJA</v>
          </cell>
          <cell r="Q5166" t="str">
            <v>LOJA</v>
          </cell>
          <cell r="R5166" t="str">
            <v>LOJA</v>
          </cell>
          <cell r="T5166" t="str">
            <v>TRAMACO</v>
          </cell>
          <cell r="U5166" t="str">
            <v>FLEXNETUIO_PROVINCIA</v>
          </cell>
          <cell r="V5166">
            <v>1</v>
          </cell>
          <cell r="W5166">
            <v>1</v>
          </cell>
          <cell r="X5166" t="str">
            <v>FLEXNET ECUADOR - MDELIVERY</v>
          </cell>
          <cell r="Y5166" t="str">
            <v>CALLE 28 DE JUNIO S/N Y GARCIA MORENO ENTRADA LLANO GRANDE</v>
          </cell>
        </row>
        <row r="5167">
          <cell r="A5167" t="str">
            <v>4734034</v>
          </cell>
          <cell r="B5167">
            <v>481886</v>
          </cell>
          <cell r="C5167" t="str">
            <v>4734034</v>
          </cell>
          <cell r="D5167" t="str">
            <v>MDELIVERY</v>
          </cell>
          <cell r="E5167" t="str">
            <v>DESPACHO</v>
          </cell>
          <cell r="F5167" t="str">
            <v>NORMAL</v>
          </cell>
          <cell r="G5167" t="str">
            <v>TF89621</v>
          </cell>
          <cell r="H5167">
            <v>44914</v>
          </cell>
          <cell r="I5167" t="str">
            <v>ENTREGADO</v>
          </cell>
          <cell r="J5167">
            <v>44915</v>
          </cell>
          <cell r="K5167" t="str">
            <v>TORRES TOMALA ANDREINA MELANIE</v>
          </cell>
          <cell r="L5167" t="str">
            <v>GARCIA MORENO CALLE 20  SN  ENTRE 21 Y CRISTOBAL COLON</v>
          </cell>
          <cell r="M5167" t="str">
            <v>0955377205</v>
          </cell>
          <cell r="N5167" t="str">
            <v>0982795545</v>
          </cell>
          <cell r="O5167" t="str">
            <v>0982795545</v>
          </cell>
          <cell r="P5167" t="str">
            <v>090303</v>
          </cell>
          <cell r="Q5167" t="str">
            <v>GUAYAQUIL</v>
          </cell>
          <cell r="R5167" t="str">
            <v>GUAYAS</v>
          </cell>
          <cell r="S5167" t="str">
            <v>GUAYAQUIL</v>
          </cell>
          <cell r="T5167" t="str">
            <v>FLEXTRANS</v>
          </cell>
          <cell r="U5167" t="str">
            <v>FLEXNETUIO_GYE</v>
          </cell>
          <cell r="V5167">
            <v>1</v>
          </cell>
          <cell r="W5167">
            <v>1</v>
          </cell>
          <cell r="X5167" t="str">
            <v>FLEXNET ECUADOR - MDELIVERY</v>
          </cell>
          <cell r="Y5167" t="str">
            <v>CALLE 28 DE JUNIO S/N Y GARCIA MORENO ENTRADA LLANO GRANDE</v>
          </cell>
        </row>
        <row r="5168">
          <cell r="A5168" t="str">
            <v>4734748</v>
          </cell>
          <cell r="B5168">
            <v>481887</v>
          </cell>
          <cell r="C5168" t="str">
            <v>4734748</v>
          </cell>
          <cell r="D5168" t="str">
            <v>MDELIVERY</v>
          </cell>
          <cell r="E5168" t="str">
            <v>DESPACHO</v>
          </cell>
          <cell r="F5168" t="str">
            <v>NORMAL</v>
          </cell>
          <cell r="G5168" t="str">
            <v>031080004734748</v>
          </cell>
          <cell r="H5168">
            <v>44914</v>
          </cell>
          <cell r="I5168" t="str">
            <v>ENTREGADO</v>
          </cell>
          <cell r="J5168">
            <v>44916</v>
          </cell>
          <cell r="K5168" t="str">
            <v>SANCHEZ RODRIGUEZ JORGE DAYAN</v>
          </cell>
          <cell r="L5168" t="str">
            <v>VIRGEN DE FATIMA AV DURAN BOLICHE KM 26</v>
          </cell>
          <cell r="M5168" t="str">
            <v>0914001813</v>
          </cell>
          <cell r="N5168" t="str">
            <v>0979128290</v>
          </cell>
          <cell r="O5168" t="str">
            <v>0979128290</v>
          </cell>
          <cell r="P5168" t="str">
            <v>092105</v>
          </cell>
          <cell r="Q5168" t="str">
            <v>SAN JACINTO DE YAGUACHI</v>
          </cell>
          <cell r="R5168" t="str">
            <v>GUAYAS</v>
          </cell>
          <cell r="S5168" t="str">
            <v>VIRGEN DE FATIMA</v>
          </cell>
          <cell r="T5168" t="str">
            <v>TRAMACO</v>
          </cell>
          <cell r="U5168" t="str">
            <v>FLEXNETUIO_PROVINCIA</v>
          </cell>
          <cell r="V5168">
            <v>1</v>
          </cell>
          <cell r="W5168">
            <v>1</v>
          </cell>
          <cell r="X5168" t="str">
            <v>FLEXNET ECUADOR - MDELIVERY</v>
          </cell>
          <cell r="Y5168" t="str">
            <v>CALLE 28 DE JUNIO S/N Y GARCIA MORENO ENTRADA LLANO GRANDE</v>
          </cell>
        </row>
        <row r="5169">
          <cell r="A5169" t="str">
            <v>4734758</v>
          </cell>
          <cell r="B5169">
            <v>481888</v>
          </cell>
          <cell r="C5169" t="str">
            <v>4734758</v>
          </cell>
          <cell r="D5169" t="str">
            <v>MDELIVERY</v>
          </cell>
          <cell r="E5169" t="str">
            <v>DESPACHO</v>
          </cell>
          <cell r="F5169" t="str">
            <v>DERIVADO PICK UP</v>
          </cell>
          <cell r="G5169" t="str">
            <v>031080004734758</v>
          </cell>
          <cell r="H5169">
            <v>44914</v>
          </cell>
          <cell r="I5169" t="str">
            <v>ENTREGADO</v>
          </cell>
          <cell r="J5169">
            <v>44916</v>
          </cell>
          <cell r="K5169" t="str">
            <v>CAJAMARCA JACOME GUSTAVO</v>
          </cell>
          <cell r="L5169" t="str">
            <v>OFICINA TRAMACO PUNTO DE ATENCION MATRIZ</v>
          </cell>
          <cell r="M5169" t="str">
            <v>1708444284</v>
          </cell>
          <cell r="N5169" t="str">
            <v>0989378967</v>
          </cell>
          <cell r="O5169" t="str">
            <v>0989378967</v>
          </cell>
          <cell r="P5169" t="str">
            <v>QUITO</v>
          </cell>
          <cell r="Q5169" t="str">
            <v>QUITO</v>
          </cell>
          <cell r="R5169" t="str">
            <v>PICHINCHA</v>
          </cell>
          <cell r="T5169" t="str">
            <v>TRAMACO</v>
          </cell>
          <cell r="U5169" t="str">
            <v>FLEXNETUIO_LOCAL</v>
          </cell>
          <cell r="V5169">
            <v>1</v>
          </cell>
          <cell r="W5169">
            <v>1</v>
          </cell>
          <cell r="X5169" t="str">
            <v>FLEXNET ECUADOR - MDELIVERY</v>
          </cell>
          <cell r="Y5169" t="str">
            <v>CALLE 28 DE JUNIO S/N Y GARCIA MORENO ENTRADA LLANO GRANDE</v>
          </cell>
        </row>
        <row r="5170">
          <cell r="A5170" t="str">
            <v>4735100</v>
          </cell>
          <cell r="B5170">
            <v>481889</v>
          </cell>
          <cell r="C5170" t="str">
            <v>4735100</v>
          </cell>
          <cell r="D5170" t="str">
            <v>MDELIVERY</v>
          </cell>
          <cell r="E5170" t="str">
            <v>DESPACHO</v>
          </cell>
          <cell r="F5170" t="str">
            <v>NORMAL</v>
          </cell>
          <cell r="G5170" t="str">
            <v>FT75974</v>
          </cell>
          <cell r="H5170">
            <v>44914</v>
          </cell>
          <cell r="I5170" t="str">
            <v>ENTREGADO</v>
          </cell>
          <cell r="J5170">
            <v>44915</v>
          </cell>
          <cell r="K5170" t="str">
            <v>GORDON LEIVA LUCIA BELEN</v>
          </cell>
          <cell r="L5170" t="str">
            <v>ITCHIMBIA CALLE AV LA CORUNIA E35 58 Y SAN IGNASIO</v>
          </cell>
          <cell r="M5170" t="str">
            <v>1718450537</v>
          </cell>
          <cell r="N5170" t="str">
            <v>0997907802</v>
          </cell>
          <cell r="O5170" t="str">
            <v>0997907802</v>
          </cell>
          <cell r="P5170" t="str">
            <v>170523</v>
          </cell>
          <cell r="Q5170" t="str">
            <v>QUITO</v>
          </cell>
          <cell r="R5170" t="str">
            <v>PICHINCHA</v>
          </cell>
          <cell r="S5170" t="str">
            <v>QUITO</v>
          </cell>
          <cell r="T5170" t="str">
            <v>FLEXTRANS UIO</v>
          </cell>
          <cell r="U5170" t="str">
            <v>FLEXNETUIO_LOCAL</v>
          </cell>
          <cell r="V5170">
            <v>1</v>
          </cell>
          <cell r="W5170">
            <v>1</v>
          </cell>
          <cell r="X5170" t="str">
            <v>FLEXNET ECUADOR - MDELIVERY</v>
          </cell>
          <cell r="Y5170" t="str">
            <v>CALLE 28 DE JUNIO S/N Y GARCIA MORENO ENTRADA LLANO GRANDE</v>
          </cell>
        </row>
        <row r="5171">
          <cell r="A5171" t="str">
            <v>4735163</v>
          </cell>
          <cell r="B5171">
            <v>481890</v>
          </cell>
          <cell r="C5171" t="str">
            <v>4735163</v>
          </cell>
          <cell r="D5171" t="str">
            <v>MDELIVERY</v>
          </cell>
          <cell r="E5171" t="str">
            <v>DESPACHO</v>
          </cell>
          <cell r="F5171" t="str">
            <v>DERIVADO PICK UP</v>
          </cell>
          <cell r="G5171" t="str">
            <v>031080004735163</v>
          </cell>
          <cell r="H5171">
            <v>44914</v>
          </cell>
          <cell r="I5171" t="str">
            <v>ENTREGADO</v>
          </cell>
          <cell r="J5171">
            <v>44918</v>
          </cell>
          <cell r="K5171" t="str">
            <v>GONZALO ORLANDO BENAVIDES NARANJO</v>
          </cell>
          <cell r="L5171" t="str">
            <v>OFICINA TRAMACO QUITO SANTA CLARA</v>
          </cell>
          <cell r="M5171" t="str">
            <v>2100642061</v>
          </cell>
          <cell r="N5171" t="str">
            <v>0994871467</v>
          </cell>
          <cell r="O5171" t="str">
            <v>0994871467</v>
          </cell>
          <cell r="P5171" t="str">
            <v>QUITO</v>
          </cell>
          <cell r="Q5171" t="str">
            <v>QUITO</v>
          </cell>
          <cell r="R5171" t="str">
            <v>PICHINCHA</v>
          </cell>
          <cell r="T5171" t="str">
            <v>TRAMACO</v>
          </cell>
          <cell r="U5171" t="str">
            <v>FLEXNETUIO_LOCAL</v>
          </cell>
          <cell r="V5171">
            <v>1</v>
          </cell>
          <cell r="W5171">
            <v>1</v>
          </cell>
          <cell r="X5171" t="str">
            <v>FLEXNET ECUADOR - MDELIVERY</v>
          </cell>
          <cell r="Y5171" t="str">
            <v>CALLE 28 DE JUNIO S/N Y GARCIA MORENO ENTRADA LLANO GRANDE</v>
          </cell>
        </row>
        <row r="5172">
          <cell r="A5172" t="str">
            <v>4735244</v>
          </cell>
          <cell r="B5172">
            <v>481891</v>
          </cell>
          <cell r="C5172" t="str">
            <v>4735244</v>
          </cell>
          <cell r="D5172" t="str">
            <v>MDELIVERY</v>
          </cell>
          <cell r="E5172" t="str">
            <v>DESPACHO</v>
          </cell>
          <cell r="F5172" t="str">
            <v>NORMAL</v>
          </cell>
          <cell r="G5172" t="str">
            <v>FT75963</v>
          </cell>
          <cell r="H5172">
            <v>44914</v>
          </cell>
          <cell r="I5172" t="str">
            <v>ENTREGADO</v>
          </cell>
          <cell r="J5172">
            <v>44915</v>
          </cell>
          <cell r="K5172" t="str">
            <v>MONICA ELIZABETH AGUIRRE HERRERA</v>
          </cell>
          <cell r="L5172" t="str">
            <v>CARCELEN CALLE ALONSO DE JEREZ  E2 54  E ISIDRO AYORA</v>
          </cell>
          <cell r="M5172" t="str">
            <v>1706068051</v>
          </cell>
          <cell r="N5172" t="str">
            <v>0999999999</v>
          </cell>
          <cell r="O5172" t="str">
            <v>022470410</v>
          </cell>
          <cell r="P5172" t="str">
            <v>170302</v>
          </cell>
          <cell r="Q5172" t="str">
            <v>QUITO</v>
          </cell>
          <cell r="R5172" t="str">
            <v>PICHINCHA</v>
          </cell>
          <cell r="S5172" t="str">
            <v>QUITO</v>
          </cell>
          <cell r="T5172" t="str">
            <v>FLEXTRANS UIO</v>
          </cell>
          <cell r="U5172" t="str">
            <v>FLEXNETUIO_LOCAL</v>
          </cell>
          <cell r="V5172">
            <v>1</v>
          </cell>
          <cell r="W5172">
            <v>1</v>
          </cell>
          <cell r="X5172" t="str">
            <v>FLEXNET ECUADOR - MDELIVERY</v>
          </cell>
          <cell r="Y5172" t="str">
            <v>CALLE 28 DE JUNIO S/N Y GARCIA MORENO ENTRADA LLANO GRANDE</v>
          </cell>
        </row>
        <row r="5173">
          <cell r="A5173" t="str">
            <v>4735934</v>
          </cell>
          <cell r="B5173">
            <v>481892</v>
          </cell>
          <cell r="C5173" t="str">
            <v>4735934</v>
          </cell>
          <cell r="D5173" t="str">
            <v>MDELIVERY</v>
          </cell>
          <cell r="E5173" t="str">
            <v>DESPACHO</v>
          </cell>
          <cell r="F5173" t="str">
            <v>NORMAL</v>
          </cell>
          <cell r="G5173" t="str">
            <v>FT75962</v>
          </cell>
          <cell r="H5173">
            <v>44914</v>
          </cell>
          <cell r="I5173" t="str">
            <v>ENTREGADO</v>
          </cell>
          <cell r="J5173">
            <v>44915</v>
          </cell>
          <cell r="K5173" t="str">
            <v>MORENO LOPEZ SILVIA PATRICIA</v>
          </cell>
          <cell r="L5173" t="str">
            <v>INIAQUITO CALLE MARIANA DE JESUS  E7 277 Y LA PRADERA</v>
          </cell>
          <cell r="M5173" t="str">
            <v>1709231623</v>
          </cell>
          <cell r="N5173" t="str">
            <v>0999728511</v>
          </cell>
          <cell r="O5173" t="str">
            <v>0999728511</v>
          </cell>
          <cell r="P5173" t="str">
            <v>170518</v>
          </cell>
          <cell r="Q5173" t="str">
            <v>QUITO</v>
          </cell>
          <cell r="R5173" t="str">
            <v>PICHINCHA</v>
          </cell>
          <cell r="S5173" t="str">
            <v>QUITO</v>
          </cell>
          <cell r="T5173" t="str">
            <v>FLEXTRANS UIO</v>
          </cell>
          <cell r="U5173" t="str">
            <v>FLEXNETUIO_LOCAL</v>
          </cell>
          <cell r="V5173">
            <v>1</v>
          </cell>
          <cell r="W5173">
            <v>1</v>
          </cell>
          <cell r="X5173" t="str">
            <v>FLEXNET ECUADOR - MDELIVERY</v>
          </cell>
          <cell r="Y5173" t="str">
            <v>CALLE 28 DE JUNIO S/N Y GARCIA MORENO ENTRADA LLANO GRANDE</v>
          </cell>
        </row>
        <row r="5174">
          <cell r="A5174" t="str">
            <v>4736047</v>
          </cell>
          <cell r="B5174">
            <v>481893</v>
          </cell>
          <cell r="C5174" t="str">
            <v>4736047</v>
          </cell>
          <cell r="D5174" t="str">
            <v>MDELIVERY</v>
          </cell>
          <cell r="E5174" t="str">
            <v>DESPACHO</v>
          </cell>
          <cell r="F5174" t="str">
            <v>DERIVADO PICK UP</v>
          </cell>
          <cell r="G5174" t="str">
            <v>031080004736047</v>
          </cell>
          <cell r="H5174">
            <v>44914</v>
          </cell>
          <cell r="I5174" t="str">
            <v>ENTREGADO</v>
          </cell>
          <cell r="J5174">
            <v>44916</v>
          </cell>
          <cell r="K5174" t="str">
            <v>PAUL VICENTE ROSADO MENDOZA</v>
          </cell>
          <cell r="L5174" t="str">
            <v>OFICINA TRAMACO PUNTO DE ATENCION SAN MARINO</v>
          </cell>
          <cell r="M5174" t="str">
            <v>0950708735</v>
          </cell>
          <cell r="N5174" t="str">
            <v>0984253981</v>
          </cell>
          <cell r="O5174" t="str">
            <v>0984253981</v>
          </cell>
          <cell r="P5174" t="str">
            <v>GUAYAQUIL</v>
          </cell>
          <cell r="Q5174" t="str">
            <v>GUAYAQUIL</v>
          </cell>
          <cell r="R5174" t="str">
            <v>GUAYAS</v>
          </cell>
          <cell r="T5174" t="str">
            <v>TRAMACO</v>
          </cell>
          <cell r="U5174" t="str">
            <v>FLEXNETUIO_GYE</v>
          </cell>
          <cell r="V5174">
            <v>1</v>
          </cell>
          <cell r="W5174">
            <v>1</v>
          </cell>
          <cell r="X5174" t="str">
            <v>FLEXNET ECUADOR - MDELIVERY</v>
          </cell>
          <cell r="Y5174" t="str">
            <v>CALLE 28 DE JUNIO S/N Y GARCIA MORENO ENTRADA LLANO GRANDE</v>
          </cell>
        </row>
        <row r="5175">
          <cell r="A5175" t="str">
            <v>4736288</v>
          </cell>
          <cell r="B5175">
            <v>481894</v>
          </cell>
          <cell r="C5175" t="str">
            <v>4736288</v>
          </cell>
          <cell r="D5175" t="str">
            <v>MDELIVERY</v>
          </cell>
          <cell r="E5175" t="str">
            <v>DESPACHO</v>
          </cell>
          <cell r="F5175" t="str">
            <v>NORMAL</v>
          </cell>
          <cell r="G5175" t="str">
            <v>031080004736288</v>
          </cell>
          <cell r="H5175">
            <v>44914</v>
          </cell>
          <cell r="I5175" t="str">
            <v>ENTREGADO</v>
          </cell>
          <cell r="J5175">
            <v>44922</v>
          </cell>
          <cell r="K5175" t="str">
            <v>MINDA DUARTE NATALIA DEL CARMEN</v>
          </cell>
          <cell r="L5175" t="str">
            <v>CLEMENTE BAQUERIZO CALLE H SN Y BYPASS</v>
          </cell>
          <cell r="M5175" t="str">
            <v>1204313934</v>
          </cell>
          <cell r="N5175" t="str">
            <v>0991654271</v>
          </cell>
          <cell r="O5175" t="str">
            <v>0991654271</v>
          </cell>
          <cell r="P5175" t="str">
            <v>120104</v>
          </cell>
          <cell r="Q5175" t="str">
            <v>BABAHOYO</v>
          </cell>
          <cell r="R5175" t="str">
            <v>LOS RIOS</v>
          </cell>
          <cell r="S5175" t="str">
            <v>BABAHOYO</v>
          </cell>
          <cell r="T5175" t="str">
            <v>TRAMACO</v>
          </cell>
          <cell r="U5175" t="str">
            <v>FLEXNETUIO_PROVINCIA</v>
          </cell>
          <cell r="V5175">
            <v>1</v>
          </cell>
          <cell r="W5175">
            <v>1</v>
          </cell>
          <cell r="X5175" t="str">
            <v>FLEXNET ECUADOR - MDELIVERY</v>
          </cell>
          <cell r="Y5175" t="str">
            <v>CALLE 28 DE JUNIO S/N Y GARCIA MORENO ENTRADA LLANO GRANDE</v>
          </cell>
        </row>
        <row r="5176">
          <cell r="A5176" t="str">
            <v>4736539</v>
          </cell>
          <cell r="B5176">
            <v>481895</v>
          </cell>
          <cell r="C5176" t="str">
            <v>4736539</v>
          </cell>
          <cell r="D5176" t="str">
            <v>MDELIVERY</v>
          </cell>
          <cell r="E5176" t="str">
            <v>DESPACHO</v>
          </cell>
          <cell r="F5176" t="str">
            <v>DERIVADO PICK UP</v>
          </cell>
          <cell r="G5176" t="str">
            <v>031080004736539</v>
          </cell>
          <cell r="H5176">
            <v>44914</v>
          </cell>
          <cell r="I5176" t="str">
            <v>ENTREGADO</v>
          </cell>
          <cell r="J5176">
            <v>44923</v>
          </cell>
          <cell r="K5176" t="str">
            <v>JOHANA GABRIELA BRIONES MARQUEZ</v>
          </cell>
          <cell r="L5176" t="str">
            <v>OFICINA TRAMACO LA CONCORDIA</v>
          </cell>
          <cell r="M5176" t="str">
            <v>1723773956</v>
          </cell>
          <cell r="N5176" t="str">
            <v>0994444070</v>
          </cell>
          <cell r="O5176" t="str">
            <v>0983111848</v>
          </cell>
          <cell r="P5176" t="str">
            <v>LA CONCORDIA</v>
          </cell>
          <cell r="Q5176" t="str">
            <v>LA CONCORDIA</v>
          </cell>
          <cell r="R5176" t="str">
            <v>ESMERALDAS</v>
          </cell>
          <cell r="T5176" t="str">
            <v>TRAMACO</v>
          </cell>
          <cell r="U5176" t="str">
            <v>FLEXNETUIO_PROVINCIA</v>
          </cell>
          <cell r="V5176">
            <v>1</v>
          </cell>
          <cell r="W5176">
            <v>1</v>
          </cell>
          <cell r="X5176" t="str">
            <v>FLEXNET ECUADOR - MDELIVERY</v>
          </cell>
          <cell r="Y5176" t="str">
            <v>CALLE 28 DE JUNIO S/N Y GARCIA MORENO ENTRADA LLANO GRANDE</v>
          </cell>
        </row>
        <row r="5177">
          <cell r="A5177" t="str">
            <v>4736644</v>
          </cell>
          <cell r="B5177">
            <v>481896</v>
          </cell>
          <cell r="C5177" t="str">
            <v>4736644</v>
          </cell>
          <cell r="D5177" t="str">
            <v>MDELIVERY</v>
          </cell>
          <cell r="E5177" t="str">
            <v>DESPACHO</v>
          </cell>
          <cell r="F5177" t="str">
            <v>DERIVADO PICK UP</v>
          </cell>
          <cell r="G5177" t="str">
            <v>031080004736644</v>
          </cell>
          <cell r="H5177">
            <v>44914</v>
          </cell>
          <cell r="I5177" t="str">
            <v>ENTREGADO</v>
          </cell>
          <cell r="J5177">
            <v>44916</v>
          </cell>
          <cell r="K5177" t="str">
            <v>YOLFRAN ANIBAL PULGAR ROBLES</v>
          </cell>
          <cell r="L5177" t="str">
            <v>OFICINA TRAMACO PORTETE</v>
          </cell>
          <cell r="M5177" t="str">
            <v>0966174070</v>
          </cell>
          <cell r="N5177" t="str">
            <v>0991659425</v>
          </cell>
          <cell r="O5177" t="str">
            <v>0991659425</v>
          </cell>
          <cell r="P5177" t="str">
            <v>GUAYAQUIL</v>
          </cell>
          <cell r="Q5177" t="str">
            <v>GUAYAQUIL</v>
          </cell>
          <cell r="R5177" t="str">
            <v>GUAYAS</v>
          </cell>
          <cell r="T5177" t="str">
            <v>TRAMACO</v>
          </cell>
          <cell r="U5177" t="str">
            <v>FLEXNETUIO_GYE</v>
          </cell>
          <cell r="V5177">
            <v>1</v>
          </cell>
          <cell r="W5177">
            <v>1</v>
          </cell>
          <cell r="X5177" t="str">
            <v>FLEXNET ECUADOR - MDELIVERY</v>
          </cell>
          <cell r="Y5177" t="str">
            <v>CALLE 28 DE JUNIO S/N Y GARCIA MORENO ENTRADA LLANO GRANDE</v>
          </cell>
        </row>
        <row r="5178">
          <cell r="A5178" t="str">
            <v>4736920</v>
          </cell>
          <cell r="B5178">
            <v>481897</v>
          </cell>
          <cell r="C5178" t="str">
            <v>4736920</v>
          </cell>
          <cell r="D5178" t="str">
            <v>MDELIVERY</v>
          </cell>
          <cell r="E5178" t="str">
            <v>DESPACHO</v>
          </cell>
          <cell r="F5178" t="str">
            <v>DERIVADO PICK UP</v>
          </cell>
          <cell r="G5178" t="str">
            <v>031080004736920</v>
          </cell>
          <cell r="H5178">
            <v>44914</v>
          </cell>
          <cell r="I5178" t="str">
            <v>ENTREGADO</v>
          </cell>
          <cell r="J5178">
            <v>44915</v>
          </cell>
          <cell r="K5178" t="str">
            <v>YOLFRAN ANIBAL PULGAR ROBLES</v>
          </cell>
          <cell r="L5178" t="str">
            <v>OFICINA TRAMACO PORTETE</v>
          </cell>
          <cell r="M5178" t="str">
            <v>0966174070</v>
          </cell>
          <cell r="N5178" t="str">
            <v>0991659425</v>
          </cell>
          <cell r="O5178" t="str">
            <v>0991659425</v>
          </cell>
          <cell r="P5178" t="str">
            <v>GUAYAQUIL</v>
          </cell>
          <cell r="Q5178" t="str">
            <v>GUAYAQUIL</v>
          </cell>
          <cell r="R5178" t="str">
            <v>GUAYAS</v>
          </cell>
          <cell r="T5178" t="str">
            <v>TRAMACO</v>
          </cell>
          <cell r="U5178" t="str">
            <v>FLEXNETUIO_GYE</v>
          </cell>
          <cell r="V5178">
            <v>1</v>
          </cell>
          <cell r="W5178">
            <v>1</v>
          </cell>
          <cell r="X5178" t="str">
            <v>FLEXNET ECUADOR - MDELIVERY</v>
          </cell>
          <cell r="Y5178" t="str">
            <v>CALLE 28 DE JUNIO S/N Y GARCIA MORENO ENTRADA LLANO GRANDE</v>
          </cell>
        </row>
        <row r="5179">
          <cell r="A5179" t="str">
            <v>4737018</v>
          </cell>
          <cell r="B5179">
            <v>481898</v>
          </cell>
          <cell r="C5179" t="str">
            <v>4737018</v>
          </cell>
          <cell r="D5179" t="str">
            <v>MDELIVERY</v>
          </cell>
          <cell r="E5179" t="str">
            <v>DESPACHO</v>
          </cell>
          <cell r="F5179" t="str">
            <v>NORMAL</v>
          </cell>
          <cell r="G5179" t="str">
            <v>TF89643</v>
          </cell>
          <cell r="H5179">
            <v>44914</v>
          </cell>
          <cell r="I5179" t="str">
            <v>ENTREGADO</v>
          </cell>
          <cell r="J5179">
            <v>44915</v>
          </cell>
          <cell r="K5179" t="str">
            <v>MURILLO COELLO MARTIN IGNACIO</v>
          </cell>
          <cell r="L5179" t="str">
            <v>TARQUI AV CASUARINAS  SN  ENTRE EUCALIPTOS Y CEDROS</v>
          </cell>
          <cell r="M5179" t="str">
            <v>0921350914</v>
          </cell>
          <cell r="N5179" t="str">
            <v>0999968588</v>
          </cell>
          <cell r="O5179" t="str">
            <v>0999968588</v>
          </cell>
          <cell r="P5179" t="str">
            <v>090706</v>
          </cell>
          <cell r="Q5179" t="str">
            <v>GUAYAQUIL</v>
          </cell>
          <cell r="R5179" t="str">
            <v>GUAYAS</v>
          </cell>
          <cell r="S5179" t="str">
            <v>GUAYAQUIL</v>
          </cell>
          <cell r="T5179" t="str">
            <v>FLEXTRANS</v>
          </cell>
          <cell r="U5179" t="str">
            <v>FLEXNETUIO_GYE</v>
          </cell>
          <cell r="V5179">
            <v>1</v>
          </cell>
          <cell r="W5179">
            <v>1</v>
          </cell>
          <cell r="X5179" t="str">
            <v>FLEXNET ECUADOR - MDELIVERY</v>
          </cell>
          <cell r="Y5179" t="str">
            <v>CALLE 28 DE JUNIO S/N Y GARCIA MORENO ENTRADA LLANO GRANDE</v>
          </cell>
        </row>
        <row r="5180">
          <cell r="A5180" t="str">
            <v>4737295</v>
          </cell>
          <cell r="B5180">
            <v>481899</v>
          </cell>
          <cell r="C5180" t="str">
            <v>4737295</v>
          </cell>
          <cell r="D5180" t="str">
            <v>MDELIVERY</v>
          </cell>
          <cell r="E5180" t="str">
            <v>DESPACHO</v>
          </cell>
          <cell r="F5180" t="str">
            <v>NORMAL</v>
          </cell>
          <cell r="G5180" t="str">
            <v>031080004737295</v>
          </cell>
          <cell r="H5180">
            <v>44914</v>
          </cell>
          <cell r="I5180" t="str">
            <v>ENTREGADO</v>
          </cell>
          <cell r="J5180">
            <v>44917</v>
          </cell>
          <cell r="K5180" t="str">
            <v>VIVIANA PAOLA AMPAM KUNKUMAS</v>
          </cell>
          <cell r="L5180" t="str">
            <v>MACAS CALLE SOASTI SN Y CUENCA</v>
          </cell>
          <cell r="M5180" t="str">
            <v>1400985519</v>
          </cell>
          <cell r="N5180" t="str">
            <v>0984580533</v>
          </cell>
          <cell r="O5180" t="str">
            <v>0984580533</v>
          </cell>
          <cell r="P5180" t="str">
            <v>140101</v>
          </cell>
          <cell r="Q5180" t="str">
            <v>MORONA</v>
          </cell>
          <cell r="R5180" t="str">
            <v>MORONA SANTIAGO</v>
          </cell>
          <cell r="S5180" t="str">
            <v>MACAS</v>
          </cell>
          <cell r="T5180" t="str">
            <v>TRAMACO</v>
          </cell>
          <cell r="U5180" t="str">
            <v>FLEXNETUIO_PROVINCIA</v>
          </cell>
          <cell r="V5180">
            <v>1</v>
          </cell>
          <cell r="W5180">
            <v>1</v>
          </cell>
          <cell r="X5180" t="str">
            <v>FLEXNET ECUADOR - MDELIVERY</v>
          </cell>
          <cell r="Y5180" t="str">
            <v>CALLE 28 DE JUNIO S/N Y GARCIA MORENO ENTRADA LLANO GRANDE</v>
          </cell>
        </row>
        <row r="5181">
          <cell r="A5181" t="str">
            <v>4737385</v>
          </cell>
          <cell r="B5181">
            <v>481900</v>
          </cell>
          <cell r="C5181" t="str">
            <v>4737385</v>
          </cell>
          <cell r="D5181" t="str">
            <v>MDELIVERY</v>
          </cell>
          <cell r="E5181" t="str">
            <v>DESPACHO</v>
          </cell>
          <cell r="F5181" t="str">
            <v>NORMAL</v>
          </cell>
          <cell r="G5181" t="str">
            <v>FT76039</v>
          </cell>
          <cell r="H5181">
            <v>44914</v>
          </cell>
          <cell r="I5181" t="str">
            <v>ENTREGADO</v>
          </cell>
          <cell r="J5181">
            <v>44915</v>
          </cell>
          <cell r="K5181" t="str">
            <v>ANA BELEN DOMINGUEZ GORTAIRE</v>
          </cell>
          <cell r="L5181" t="str">
            <v>SANGOLQUI CALLE PSJE TAURA SN Y AV DE LOS SHYRIS</v>
          </cell>
          <cell r="M5181" t="str">
            <v>1720531910</v>
          </cell>
          <cell r="N5181" t="str">
            <v>0958607315</v>
          </cell>
          <cell r="O5181" t="str">
            <v>0998115470</v>
          </cell>
          <cell r="P5181" t="str">
            <v>171102</v>
          </cell>
          <cell r="Q5181" t="str">
            <v>RUMIÑAHUI</v>
          </cell>
          <cell r="R5181" t="str">
            <v>PICHINCHA</v>
          </cell>
          <cell r="S5181" t="str">
            <v>SANGOLQUI - LOS BOHIOS</v>
          </cell>
          <cell r="T5181" t="str">
            <v>FLEXTRANS UIO</v>
          </cell>
          <cell r="U5181" t="str">
            <v>FLEXNETUIO_LOCAL</v>
          </cell>
          <cell r="V5181">
            <v>1</v>
          </cell>
          <cell r="W5181">
            <v>1</v>
          </cell>
          <cell r="X5181" t="str">
            <v>FLEXNET ECUADOR - MDELIVERY</v>
          </cell>
          <cell r="Y5181" t="str">
            <v>CALLE 28 DE JUNIO S/N Y GARCIA MORENO ENTRADA LLANO GRANDE</v>
          </cell>
        </row>
        <row r="5182">
          <cell r="A5182" t="str">
            <v>4738091</v>
          </cell>
          <cell r="B5182">
            <v>481901</v>
          </cell>
          <cell r="C5182" t="str">
            <v>4738091</v>
          </cell>
          <cell r="D5182" t="str">
            <v>MDELIVERY</v>
          </cell>
          <cell r="E5182" t="str">
            <v>DESPACHO</v>
          </cell>
          <cell r="F5182" t="str">
            <v>DERIVADO PICK UP</v>
          </cell>
          <cell r="G5182" t="str">
            <v>031080004738091</v>
          </cell>
          <cell r="H5182">
            <v>44914</v>
          </cell>
          <cell r="I5182" t="str">
            <v>ENTREGADO</v>
          </cell>
          <cell r="J5182">
            <v>44916</v>
          </cell>
          <cell r="K5182" t="str">
            <v>HUGO TEOFILO OTERO BENITEZ</v>
          </cell>
          <cell r="L5182" t="str">
            <v>OFICINA TRAMACO PORTETE</v>
          </cell>
          <cell r="M5182" t="str">
            <v>0704005578</v>
          </cell>
          <cell r="N5182" t="str">
            <v>0987113580</v>
          </cell>
          <cell r="O5182" t="str">
            <v>0987113580</v>
          </cell>
          <cell r="P5182" t="str">
            <v>GUAYAQUIL</v>
          </cell>
          <cell r="Q5182" t="str">
            <v>GUAYAQUIL</v>
          </cell>
          <cell r="R5182" t="str">
            <v>GUAYAS</v>
          </cell>
          <cell r="T5182" t="str">
            <v>TRAMACO</v>
          </cell>
          <cell r="U5182" t="str">
            <v>FLEXNETUIO_GYE</v>
          </cell>
          <cell r="V5182">
            <v>1</v>
          </cell>
          <cell r="W5182">
            <v>1</v>
          </cell>
          <cell r="X5182" t="str">
            <v>FLEXNET ECUADOR - MDELIVERY</v>
          </cell>
          <cell r="Y5182" t="str">
            <v>CALLE 28 DE JUNIO S/N Y GARCIA MORENO ENTRADA LLANO GRANDE</v>
          </cell>
        </row>
        <row r="5183">
          <cell r="A5183" t="str">
            <v>4738293</v>
          </cell>
          <cell r="B5183">
            <v>481902</v>
          </cell>
          <cell r="C5183" t="str">
            <v>4738293</v>
          </cell>
          <cell r="D5183" t="str">
            <v>MDELIVERY</v>
          </cell>
          <cell r="E5183" t="str">
            <v>DESPACHO</v>
          </cell>
          <cell r="F5183" t="str">
            <v>DERIVADO PICK UP</v>
          </cell>
          <cell r="G5183" t="str">
            <v>031080004738293</v>
          </cell>
          <cell r="H5183">
            <v>44914</v>
          </cell>
          <cell r="I5183" t="str">
            <v>ENTREGADO</v>
          </cell>
          <cell r="J5183">
            <v>44916</v>
          </cell>
          <cell r="K5183" t="str">
            <v>CRUZ MARIANA ZAMBRANO MENDOZA</v>
          </cell>
          <cell r="L5183" t="str">
            <v>OFICINA TRAMACO EL CARMEN</v>
          </cell>
          <cell r="M5183" t="str">
            <v>1305782516</v>
          </cell>
          <cell r="N5183" t="str">
            <v>0978684018</v>
          </cell>
          <cell r="O5183" t="str">
            <v>0978684018</v>
          </cell>
          <cell r="P5183" t="str">
            <v>EL CARMEN</v>
          </cell>
          <cell r="Q5183" t="str">
            <v>EL CARMEN</v>
          </cell>
          <cell r="R5183" t="str">
            <v>MANABI</v>
          </cell>
          <cell r="T5183" t="str">
            <v>TRAMACO</v>
          </cell>
          <cell r="U5183" t="str">
            <v>FLEXNETUIO_PROVINCIA</v>
          </cell>
          <cell r="V5183">
            <v>1</v>
          </cell>
          <cell r="W5183">
            <v>1</v>
          </cell>
          <cell r="X5183" t="str">
            <v>FLEXNET ECUADOR - MDELIVERY</v>
          </cell>
          <cell r="Y5183" t="str">
            <v>CALLE 28 DE JUNIO S/N Y GARCIA MORENO ENTRADA LLANO GRANDE</v>
          </cell>
        </row>
        <row r="5184">
          <cell r="A5184" t="str">
            <v>4738324</v>
          </cell>
          <cell r="B5184">
            <v>481903</v>
          </cell>
          <cell r="C5184" t="str">
            <v>4738324</v>
          </cell>
          <cell r="D5184" t="str">
            <v>MDELIVERY</v>
          </cell>
          <cell r="E5184" t="str">
            <v>DESPACHO</v>
          </cell>
          <cell r="F5184" t="str">
            <v>NORMAL</v>
          </cell>
          <cell r="G5184" t="str">
            <v>031080004738324</v>
          </cell>
          <cell r="H5184">
            <v>44914</v>
          </cell>
          <cell r="I5184" t="str">
            <v>ENTREGADO</v>
          </cell>
          <cell r="J5184">
            <v>44915</v>
          </cell>
          <cell r="K5184" t="str">
            <v>LUIS JAVIER PENA MORENO</v>
          </cell>
          <cell r="L5184" t="str">
            <v>LA MATRIZ CALLE MARQUEZ DE MAENZA 307 Y QUITO</v>
          </cell>
          <cell r="M5184" t="str">
            <v>0603608415</v>
          </cell>
          <cell r="N5184" t="str">
            <v>0989335906</v>
          </cell>
          <cell r="O5184" t="str">
            <v/>
          </cell>
          <cell r="P5184" t="str">
            <v>050102</v>
          </cell>
          <cell r="Q5184" t="str">
            <v>LATACUNGA</v>
          </cell>
          <cell r="R5184" t="str">
            <v>COTOPAXI</v>
          </cell>
          <cell r="S5184" t="str">
            <v>LATACUNGA</v>
          </cell>
          <cell r="T5184" t="str">
            <v>TRAMACO</v>
          </cell>
          <cell r="U5184" t="str">
            <v>FLEXNETUIO_PROVINCIA</v>
          </cell>
          <cell r="V5184">
            <v>1</v>
          </cell>
          <cell r="W5184">
            <v>1</v>
          </cell>
          <cell r="X5184" t="str">
            <v>FLEXNET ECUADOR - MDELIVERY</v>
          </cell>
          <cell r="Y5184" t="str">
            <v>CALLE 28 DE JUNIO S/N Y GARCIA MORENO ENTRADA LLANO GRANDE</v>
          </cell>
        </row>
        <row r="5185">
          <cell r="A5185" t="str">
            <v>4738394</v>
          </cell>
          <cell r="B5185">
            <v>481904</v>
          </cell>
          <cell r="C5185" t="str">
            <v>4738394</v>
          </cell>
          <cell r="D5185" t="str">
            <v>MDELIVERY</v>
          </cell>
          <cell r="E5185" t="str">
            <v>DESPACHO</v>
          </cell>
          <cell r="F5185" t="str">
            <v>NORMAL</v>
          </cell>
          <cell r="G5185" t="str">
            <v>031080004738394</v>
          </cell>
          <cell r="H5185">
            <v>44914</v>
          </cell>
          <cell r="I5185" t="str">
            <v>ENTREGADO</v>
          </cell>
          <cell r="J5185">
            <v>44916</v>
          </cell>
          <cell r="K5185" t="str">
            <v>CRIOLLO PADILLA ROCIO MARIBEL</v>
          </cell>
          <cell r="L5185" t="str">
            <v>EL ROSARIO VIA GUANO  KM 3Y MEDIO</v>
          </cell>
          <cell r="M5185" t="str">
            <v>0604132928</v>
          </cell>
          <cell r="N5185" t="str">
            <v>0987033605</v>
          </cell>
          <cell r="O5185" t="str">
            <v>0987033605</v>
          </cell>
          <cell r="P5185" t="str">
            <v>060501</v>
          </cell>
          <cell r="Q5185" t="str">
            <v>GUANO</v>
          </cell>
          <cell r="R5185" t="str">
            <v>CHIMBORAZO</v>
          </cell>
          <cell r="S5185" t="str">
            <v>GUANO - GUANANDO - LA PROVIDENCIA - SAN GERARDO DE PACAICAGUAN</v>
          </cell>
          <cell r="T5185" t="str">
            <v>TRAMACO</v>
          </cell>
          <cell r="U5185" t="str">
            <v>FLEXNETUIO_PROVINCIA</v>
          </cell>
          <cell r="V5185">
            <v>1</v>
          </cell>
          <cell r="W5185">
            <v>1</v>
          </cell>
          <cell r="X5185" t="str">
            <v>FLEXNET ECUADOR - MDELIVERY</v>
          </cell>
          <cell r="Y5185" t="str">
            <v>CALLE 28 DE JUNIO S/N Y GARCIA MORENO ENTRADA LLANO GRANDE</v>
          </cell>
        </row>
        <row r="5186">
          <cell r="A5186" t="str">
            <v>4738456</v>
          </cell>
          <cell r="B5186">
            <v>481905</v>
          </cell>
          <cell r="C5186" t="str">
            <v>4738456</v>
          </cell>
          <cell r="D5186" t="str">
            <v>MDELIVERY</v>
          </cell>
          <cell r="E5186" t="str">
            <v>DESPACHO</v>
          </cell>
          <cell r="F5186" t="str">
            <v>NORMAL</v>
          </cell>
          <cell r="G5186" t="str">
            <v>TF89645</v>
          </cell>
          <cell r="H5186">
            <v>44914</v>
          </cell>
          <cell r="I5186" t="str">
            <v>ENTREGADO</v>
          </cell>
          <cell r="J5186">
            <v>44916</v>
          </cell>
          <cell r="K5186" t="str">
            <v>ROMERO ZAMORA KLEBER LEONEL</v>
          </cell>
          <cell r="L5186" t="str">
            <v>XIMENA LOS ESTEROS CALLE AV PADRE CAYETANO TARRUEL SL 6 Y 50B SO</v>
          </cell>
          <cell r="M5186" t="str">
            <v>1206762823</v>
          </cell>
          <cell r="N5186" t="str">
            <v>0996127210</v>
          </cell>
          <cell r="O5186" t="str">
            <v>0996127210</v>
          </cell>
          <cell r="P5186" t="str">
            <v>090204</v>
          </cell>
          <cell r="Q5186" t="str">
            <v>GUAYAQUIL</v>
          </cell>
          <cell r="R5186" t="str">
            <v>GUAYAS</v>
          </cell>
          <cell r="S5186" t="str">
            <v>GUAYAQUIL</v>
          </cell>
          <cell r="T5186" t="str">
            <v>FLEXTRANS</v>
          </cell>
          <cell r="U5186" t="str">
            <v>FLEXNETUIO_GYE</v>
          </cell>
          <cell r="V5186">
            <v>1</v>
          </cell>
          <cell r="W5186">
            <v>1</v>
          </cell>
          <cell r="X5186" t="str">
            <v>FLEXNET ECUADOR - MDELIVERY</v>
          </cell>
          <cell r="Y5186" t="str">
            <v>CALLE 28 DE JUNIO S/N Y GARCIA MORENO ENTRADA LLANO GRANDE</v>
          </cell>
        </row>
        <row r="5187">
          <cell r="A5187" t="str">
            <v>4738487</v>
          </cell>
          <cell r="B5187">
            <v>481906</v>
          </cell>
          <cell r="C5187" t="str">
            <v>4738487</v>
          </cell>
          <cell r="D5187" t="str">
            <v>MDELIVERY</v>
          </cell>
          <cell r="E5187" t="str">
            <v>DESPACHO</v>
          </cell>
          <cell r="F5187" t="str">
            <v>DERIVADO PICK UP</v>
          </cell>
          <cell r="G5187" t="str">
            <v>031080004738487</v>
          </cell>
          <cell r="H5187">
            <v>44914</v>
          </cell>
          <cell r="I5187" t="str">
            <v>ENTREGADO</v>
          </cell>
          <cell r="J5187">
            <v>44922</v>
          </cell>
          <cell r="K5187" t="str">
            <v>PILATASIG IZA  SONIA MARIBEL</v>
          </cell>
          <cell r="L5187" t="str">
            <v>OFICINA TRAMACO LATACUNGA</v>
          </cell>
          <cell r="M5187" t="str">
            <v>0503256182</v>
          </cell>
          <cell r="N5187" t="str">
            <v>0987531071</v>
          </cell>
          <cell r="O5187" t="str">
            <v>0987531071</v>
          </cell>
          <cell r="P5187" t="str">
            <v>LATACUNGA</v>
          </cell>
          <cell r="Q5187" t="str">
            <v>LATACUNGA</v>
          </cell>
          <cell r="R5187" t="str">
            <v>COTOPAXI</v>
          </cell>
          <cell r="T5187" t="str">
            <v>TRAMACO</v>
          </cell>
          <cell r="U5187" t="str">
            <v>FLEXNETUIO_PROVINCIA</v>
          </cell>
          <cell r="V5187">
            <v>1</v>
          </cell>
          <cell r="W5187">
            <v>1</v>
          </cell>
          <cell r="X5187" t="str">
            <v>FLEXNET ECUADOR - MDELIVERY</v>
          </cell>
          <cell r="Y5187" t="str">
            <v>CALLE 28 DE JUNIO S/N Y GARCIA MORENO ENTRADA LLANO GRANDE</v>
          </cell>
        </row>
        <row r="5188">
          <cell r="A5188" t="str">
            <v>4738700</v>
          </cell>
          <cell r="B5188">
            <v>481907</v>
          </cell>
          <cell r="C5188" t="str">
            <v>4738700</v>
          </cell>
          <cell r="D5188" t="str">
            <v>MDELIVERY</v>
          </cell>
          <cell r="E5188" t="str">
            <v>DESPACHO</v>
          </cell>
          <cell r="F5188" t="str">
            <v>NORMAL</v>
          </cell>
          <cell r="G5188" t="str">
            <v>TF89622</v>
          </cell>
          <cell r="H5188">
            <v>44914</v>
          </cell>
          <cell r="I5188" t="str">
            <v>ENTREGADO</v>
          </cell>
          <cell r="J5188">
            <v>44915</v>
          </cell>
          <cell r="K5188" t="str">
            <v>WILSON STALIN CORONADO MORA</v>
          </cell>
          <cell r="L5188" t="str">
            <v>TARQUI CIUDADELA MIRADOR DEL NORTE  MZ 40 VILLA 34</v>
          </cell>
          <cell r="M5188" t="str">
            <v>0919455725</v>
          </cell>
          <cell r="N5188" t="str">
            <v>0984414832</v>
          </cell>
          <cell r="O5188" t="str">
            <v>0984414832</v>
          </cell>
          <cell r="P5188" t="str">
            <v>090306</v>
          </cell>
          <cell r="Q5188" t="str">
            <v>GUAYAQUIL</v>
          </cell>
          <cell r="R5188" t="str">
            <v>GUAYAS</v>
          </cell>
          <cell r="S5188" t="str">
            <v>GUAYAQUIL</v>
          </cell>
          <cell r="T5188" t="str">
            <v>FLEXTRANS</v>
          </cell>
          <cell r="U5188" t="str">
            <v>FLEXNETUIO_GYE</v>
          </cell>
          <cell r="V5188">
            <v>1</v>
          </cell>
          <cell r="W5188">
            <v>1</v>
          </cell>
          <cell r="X5188" t="str">
            <v>FLEXNET ECUADOR - MDELIVERY</v>
          </cell>
          <cell r="Y5188" t="str">
            <v>CALLE 28 DE JUNIO S/N Y GARCIA MORENO ENTRADA LLANO GRANDE</v>
          </cell>
        </row>
        <row r="5189">
          <cell r="A5189" t="str">
            <v>4738813</v>
          </cell>
          <cell r="B5189">
            <v>481908</v>
          </cell>
          <cell r="C5189" t="str">
            <v>4738813</v>
          </cell>
          <cell r="D5189" t="str">
            <v>MDELIVERY</v>
          </cell>
          <cell r="E5189" t="str">
            <v>DESPACHO</v>
          </cell>
          <cell r="F5189" t="str">
            <v>NORMAL</v>
          </cell>
          <cell r="G5189" t="str">
            <v>FT75984</v>
          </cell>
          <cell r="H5189">
            <v>44914</v>
          </cell>
          <cell r="I5189" t="str">
            <v>ENTREGADO</v>
          </cell>
          <cell r="J5189">
            <v>44915</v>
          </cell>
          <cell r="K5189" t="str">
            <v>CHICAIZA VILLACIS CHRISTIAN OMAR</v>
          </cell>
          <cell r="L5189" t="str">
            <v>INIAQUITO CALLE 10 DE AGOSTO SN Y MARIANA DE JESUS</v>
          </cell>
          <cell r="M5189" t="str">
            <v>1714059647</v>
          </cell>
          <cell r="N5189" t="str">
            <v>0984936616</v>
          </cell>
          <cell r="O5189" t="str">
            <v>0984936616</v>
          </cell>
          <cell r="P5189" t="str">
            <v>170519</v>
          </cell>
          <cell r="Q5189" t="str">
            <v>QUITO</v>
          </cell>
          <cell r="R5189" t="str">
            <v>PICHINCHA</v>
          </cell>
          <cell r="S5189" t="str">
            <v>QUITO</v>
          </cell>
          <cell r="T5189" t="str">
            <v>FLEXTRANS UIO</v>
          </cell>
          <cell r="U5189" t="str">
            <v>FLEXNETUIO_LOCAL</v>
          </cell>
          <cell r="V5189">
            <v>1</v>
          </cell>
          <cell r="W5189">
            <v>1</v>
          </cell>
          <cell r="X5189" t="str">
            <v>FLEXNET ECUADOR - MDELIVERY</v>
          </cell>
          <cell r="Y5189" t="str">
            <v>CALLE 28 DE JUNIO S/N Y GARCIA MORENO ENTRADA LLANO GRANDE</v>
          </cell>
        </row>
        <row r="5190">
          <cell r="A5190" t="str">
            <v>4738831</v>
          </cell>
          <cell r="B5190">
            <v>481909</v>
          </cell>
          <cell r="C5190" t="str">
            <v>4738831</v>
          </cell>
          <cell r="D5190" t="str">
            <v>MDELIVERY</v>
          </cell>
          <cell r="E5190" t="str">
            <v>DESPACHO</v>
          </cell>
          <cell r="F5190" t="str">
            <v>NORMAL</v>
          </cell>
          <cell r="G5190" t="str">
            <v>FT76022</v>
          </cell>
          <cell r="H5190">
            <v>44914</v>
          </cell>
          <cell r="I5190" t="str">
            <v>ENTREGADO</v>
          </cell>
          <cell r="J5190">
            <v>44916</v>
          </cell>
          <cell r="K5190" t="str">
            <v>DALILA ADJHALI GARCIA SOSA</v>
          </cell>
          <cell r="L5190" t="str">
            <v>SANGOLQUI CALLE ALFARO  215 Y ESPANA</v>
          </cell>
          <cell r="M5190" t="str">
            <v>1754798377</v>
          </cell>
          <cell r="N5190" t="str">
            <v>0995180716</v>
          </cell>
          <cell r="O5190" t="str">
            <v/>
          </cell>
          <cell r="P5190" t="str">
            <v>171103</v>
          </cell>
          <cell r="Q5190" t="str">
            <v>RUMIÑAHUI</v>
          </cell>
          <cell r="R5190" t="str">
            <v>PICHINCHA</v>
          </cell>
          <cell r="S5190" t="str">
            <v>SANGOLQUI</v>
          </cell>
          <cell r="T5190" t="str">
            <v>FLEXTRANS UIO</v>
          </cell>
          <cell r="U5190" t="str">
            <v>FLEXNETUIO_LOCAL</v>
          </cell>
          <cell r="V5190">
            <v>1</v>
          </cell>
          <cell r="W5190">
            <v>1</v>
          </cell>
          <cell r="X5190" t="str">
            <v>FLEXNET ECUADOR - MDELIVERY</v>
          </cell>
          <cell r="Y5190" t="str">
            <v>CALLE 28 DE JUNIO S/N Y GARCIA MORENO ENTRADA LLANO GRANDE</v>
          </cell>
        </row>
        <row r="5191">
          <cell r="A5191" t="str">
            <v>4738934</v>
          </cell>
          <cell r="B5191">
            <v>481910</v>
          </cell>
          <cell r="C5191" t="str">
            <v>4738934</v>
          </cell>
          <cell r="D5191" t="str">
            <v>MDELIVERY</v>
          </cell>
          <cell r="E5191" t="str">
            <v>DESPACHO</v>
          </cell>
          <cell r="F5191" t="str">
            <v>NORMAL</v>
          </cell>
          <cell r="G5191" t="str">
            <v>TF89646</v>
          </cell>
          <cell r="H5191">
            <v>44914</v>
          </cell>
          <cell r="I5191" t="str">
            <v>ENTREGADO</v>
          </cell>
          <cell r="J5191">
            <v>44915</v>
          </cell>
          <cell r="K5191" t="str">
            <v>CHRISTIAN VICENTE SANCHEZ AVILA</v>
          </cell>
          <cell r="L5191" t="str">
            <v>TARQUI ALBORADA IX ETAPA AV BENJAMIN CARRION MORA MZ 918 SL 8</v>
          </cell>
          <cell r="M5191" t="str">
            <v>0916589237</v>
          </cell>
          <cell r="N5191" t="str">
            <v>0996360940</v>
          </cell>
          <cell r="O5191" t="str">
            <v/>
          </cell>
          <cell r="P5191" t="str">
            <v>090502</v>
          </cell>
          <cell r="Q5191" t="str">
            <v>GUAYAQUIL</v>
          </cell>
          <cell r="R5191" t="str">
            <v>GUAYAS</v>
          </cell>
          <cell r="S5191" t="str">
            <v>GUAYAQUIL</v>
          </cell>
          <cell r="T5191" t="str">
            <v>FLEXTRANS</v>
          </cell>
          <cell r="U5191" t="str">
            <v>FLEXNETUIO_GYE</v>
          </cell>
          <cell r="V5191">
            <v>1</v>
          </cell>
          <cell r="W5191">
            <v>1</v>
          </cell>
          <cell r="X5191" t="str">
            <v>FLEXNET ECUADOR - MDELIVERY</v>
          </cell>
          <cell r="Y5191" t="str">
            <v>CALLE 28 DE JUNIO S/N Y GARCIA MORENO ENTRADA LLANO GRANDE</v>
          </cell>
        </row>
        <row r="5192">
          <cell r="A5192" t="str">
            <v>4680011</v>
          </cell>
          <cell r="B5192">
            <v>481840</v>
          </cell>
          <cell r="C5192" t="str">
            <v>4680011</v>
          </cell>
          <cell r="D5192" t="str">
            <v>MDELIVERY</v>
          </cell>
          <cell r="E5192" t="str">
            <v>DESPACHO</v>
          </cell>
          <cell r="F5192" t="str">
            <v>NORMAL</v>
          </cell>
          <cell r="G5192" t="str">
            <v>IC3942</v>
          </cell>
          <cell r="H5192">
            <v>44914</v>
          </cell>
          <cell r="I5192" t="str">
            <v>ENTREGADO</v>
          </cell>
          <cell r="J5192">
            <v>44915</v>
          </cell>
          <cell r="K5192" t="str">
            <v>DENNIS LEONARDO OROZCO DIAZ</v>
          </cell>
          <cell r="L5192" t="str">
            <v>YANUNCAY AV CRISTOBAL COLON SN CALLE FEDERICO GARCIA LORCA</v>
          </cell>
          <cell r="M5192" t="str">
            <v>1600495848</v>
          </cell>
          <cell r="N5192" t="str">
            <v>0998070161</v>
          </cell>
          <cell r="O5192" t="str">
            <v>0998070161</v>
          </cell>
          <cell r="P5192" t="str">
            <v>010201</v>
          </cell>
          <cell r="Q5192" t="str">
            <v>CUENCA</v>
          </cell>
          <cell r="R5192" t="str">
            <v>AZUAY</v>
          </cell>
          <cell r="S5192" t="str">
            <v>CUENCA</v>
          </cell>
          <cell r="T5192" t="str">
            <v>ITSACOURIER</v>
          </cell>
          <cell r="U5192" t="str">
            <v>FLEXNETUIO_PROVINCIA</v>
          </cell>
          <cell r="V5192">
            <v>1</v>
          </cell>
          <cell r="W5192">
            <v>1</v>
          </cell>
          <cell r="X5192" t="str">
            <v>FLEXNET ECUADOR - MDELIVERY</v>
          </cell>
          <cell r="Y5192" t="str">
            <v>CALLE 28 DE JUNIO S/N Y GARCIA MORENO ENTRADA LLANO GRANDE</v>
          </cell>
        </row>
        <row r="5193">
          <cell r="A5193" t="str">
            <v>4722662</v>
          </cell>
          <cell r="B5193">
            <v>481841</v>
          </cell>
          <cell r="C5193" t="str">
            <v>4722662</v>
          </cell>
          <cell r="D5193" t="str">
            <v>MDELIVERY</v>
          </cell>
          <cell r="E5193" t="str">
            <v>DESPACHO</v>
          </cell>
          <cell r="F5193" t="str">
            <v>NORMAL</v>
          </cell>
          <cell r="G5193" t="str">
            <v>031080004722662</v>
          </cell>
          <cell r="H5193">
            <v>44914</v>
          </cell>
          <cell r="I5193" t="str">
            <v>ENTREGADO</v>
          </cell>
          <cell r="J5193">
            <v>44916</v>
          </cell>
          <cell r="K5193" t="str">
            <v>ISAAC HERNAN NARANJO TIZON</v>
          </cell>
          <cell r="L5193" t="str">
            <v>EL RECREO 3ERA ETAPA MZ 311 VILLA 27</v>
          </cell>
          <cell r="M5193" t="str">
            <v>0850750522</v>
          </cell>
          <cell r="N5193" t="str">
            <v>0993326718</v>
          </cell>
          <cell r="O5193" t="str">
            <v>0993326718</v>
          </cell>
          <cell r="P5193" t="str">
            <v>092405</v>
          </cell>
          <cell r="Q5193" t="str">
            <v>DURAN</v>
          </cell>
          <cell r="R5193" t="str">
            <v>GUAYAS</v>
          </cell>
          <cell r="S5193" t="str">
            <v>ELOY ALFARO (DURAN)</v>
          </cell>
          <cell r="T5193" t="str">
            <v>TRAMACO</v>
          </cell>
          <cell r="U5193" t="str">
            <v>FLEXNETUIO_GYE</v>
          </cell>
          <cell r="V5193">
            <v>1</v>
          </cell>
          <cell r="W5193">
            <v>1</v>
          </cell>
          <cell r="X5193" t="str">
            <v>FLEXNET ECUADOR - MDELIVERY</v>
          </cell>
          <cell r="Y5193" t="str">
            <v>CALLE 28 DE JUNIO S/N Y GARCIA MORENO ENTRADA LLANO GRANDE</v>
          </cell>
        </row>
        <row r="5194">
          <cell r="A5194" t="str">
            <v>4723513</v>
          </cell>
          <cell r="B5194">
            <v>481842</v>
          </cell>
          <cell r="C5194" t="str">
            <v>4723513</v>
          </cell>
          <cell r="D5194" t="str">
            <v>MDELIVERY</v>
          </cell>
          <cell r="E5194" t="str">
            <v>DESPACHO</v>
          </cell>
          <cell r="F5194" t="str">
            <v>NORMAL</v>
          </cell>
          <cell r="G5194" t="str">
            <v>031080004723513</v>
          </cell>
          <cell r="H5194">
            <v>44914</v>
          </cell>
          <cell r="I5194" t="str">
            <v>ENTREGADO</v>
          </cell>
          <cell r="J5194">
            <v>44915</v>
          </cell>
          <cell r="K5194" t="str">
            <v>CARLOS FABIAN ALTAMIRANO DAVILA</v>
          </cell>
          <cell r="L5194" t="str">
            <v>PISHILATA CALLE TARQUI SN AV BOLIVARIANA</v>
          </cell>
          <cell r="M5194" t="str">
            <v>0501827117</v>
          </cell>
          <cell r="N5194" t="str">
            <v>0958620379</v>
          </cell>
          <cell r="O5194" t="str">
            <v>0999231762</v>
          </cell>
          <cell r="P5194" t="str">
            <v>180205</v>
          </cell>
          <cell r="Q5194" t="str">
            <v>AMBATO</v>
          </cell>
          <cell r="R5194" t="str">
            <v>TUNGURAHUA</v>
          </cell>
          <cell r="S5194" t="str">
            <v>AMBATO</v>
          </cell>
          <cell r="T5194" t="str">
            <v>TRAMACO</v>
          </cell>
          <cell r="U5194" t="str">
            <v>FLEXNETUIO_PROVINCIA</v>
          </cell>
          <cell r="V5194">
            <v>1</v>
          </cell>
          <cell r="W5194">
            <v>1</v>
          </cell>
          <cell r="X5194" t="str">
            <v>FLEXNET ECUADOR - MDELIVERY</v>
          </cell>
          <cell r="Y5194" t="str">
            <v>CALLE 28 DE JUNIO S/N Y GARCIA MORENO ENTRADA LLANO GRANDE</v>
          </cell>
        </row>
        <row r="5195">
          <cell r="A5195" t="str">
            <v>4725878</v>
          </cell>
          <cell r="B5195">
            <v>481843</v>
          </cell>
          <cell r="C5195" t="str">
            <v>4725878</v>
          </cell>
          <cell r="D5195" t="str">
            <v>MDELIVERY</v>
          </cell>
          <cell r="E5195" t="str">
            <v>DESPACHO</v>
          </cell>
          <cell r="F5195" t="str">
            <v>DERIVADO PICK UP</v>
          </cell>
          <cell r="G5195" t="str">
            <v>031080004725878</v>
          </cell>
          <cell r="H5195">
            <v>44914</v>
          </cell>
          <cell r="I5195" t="str">
            <v>ENTREGADO</v>
          </cell>
          <cell r="J5195">
            <v>44916</v>
          </cell>
          <cell r="K5195" t="str">
            <v>MARIO FERNANDO LOZA CEDENO</v>
          </cell>
          <cell r="L5195" t="str">
            <v>OFICINA TRAMACO CHONE</v>
          </cell>
          <cell r="M5195" t="str">
            <v>1307894137</v>
          </cell>
          <cell r="N5195" t="str">
            <v>0983817547</v>
          </cell>
          <cell r="O5195" t="str">
            <v>0983817547</v>
          </cell>
          <cell r="P5195" t="str">
            <v>CHONE</v>
          </cell>
          <cell r="Q5195" t="str">
            <v>CHONE</v>
          </cell>
          <cell r="R5195" t="str">
            <v>MANABI</v>
          </cell>
          <cell r="T5195" t="str">
            <v>TRAMACO</v>
          </cell>
          <cell r="U5195" t="str">
            <v>FLEXNETUIO_PROVINCIA</v>
          </cell>
          <cell r="V5195">
            <v>1</v>
          </cell>
          <cell r="W5195">
            <v>1</v>
          </cell>
          <cell r="X5195" t="str">
            <v>FLEXNET ECUADOR - MDELIVERY</v>
          </cell>
          <cell r="Y5195" t="str">
            <v>CALLE 28 DE JUNIO S/N Y GARCIA MORENO ENTRADA LLANO GRANDE</v>
          </cell>
        </row>
        <row r="5196">
          <cell r="A5196" t="str">
            <v>4726645</v>
          </cell>
          <cell r="B5196">
            <v>481844</v>
          </cell>
          <cell r="C5196" t="str">
            <v>4726645</v>
          </cell>
          <cell r="D5196" t="str">
            <v>MDELIVERY</v>
          </cell>
          <cell r="E5196" t="str">
            <v>DESPACHO</v>
          </cell>
          <cell r="F5196" t="str">
            <v>NORMAL</v>
          </cell>
          <cell r="G5196" t="str">
            <v>FT75970</v>
          </cell>
          <cell r="H5196">
            <v>44914</v>
          </cell>
          <cell r="I5196" t="str">
            <v>ENTREGADO</v>
          </cell>
          <cell r="J5196">
            <v>44918</v>
          </cell>
          <cell r="K5196" t="str">
            <v>CARLOS ALFREDO MORALES GUEVARA</v>
          </cell>
          <cell r="L5196" t="str">
            <v>COCHAPAMBA CALLE MANUEL VALDIVIESO SN Y LUIS ESPINOSA TAMAYO</v>
          </cell>
          <cell r="M5196" t="str">
            <v>1002875589</v>
          </cell>
          <cell r="N5196" t="str">
            <v>0992767605</v>
          </cell>
          <cell r="O5196" t="str">
            <v>0992767605</v>
          </cell>
          <cell r="P5196" t="str">
            <v>170528</v>
          </cell>
          <cell r="Q5196" t="str">
            <v>QUITO</v>
          </cell>
          <cell r="R5196" t="str">
            <v>PICHINCHA</v>
          </cell>
          <cell r="S5196" t="str">
            <v>QUITO</v>
          </cell>
          <cell r="T5196" t="str">
            <v>FLEXTRANS UIO</v>
          </cell>
          <cell r="U5196" t="str">
            <v>FLEXNETUIO_LOCAL</v>
          </cell>
          <cell r="V5196">
            <v>1</v>
          </cell>
          <cell r="W5196">
            <v>1</v>
          </cell>
          <cell r="X5196" t="str">
            <v>FLEXNET ECUADOR - MDELIVERY</v>
          </cell>
          <cell r="Y5196" t="str">
            <v>CALLE 28 DE JUNIO S/N Y GARCIA MORENO ENTRADA LLANO GRANDE</v>
          </cell>
        </row>
        <row r="5197">
          <cell r="A5197" t="str">
            <v>4728664</v>
          </cell>
          <cell r="B5197">
            <v>481845</v>
          </cell>
          <cell r="C5197" t="str">
            <v>4728664</v>
          </cell>
          <cell r="D5197" t="str">
            <v>MDELIVERY</v>
          </cell>
          <cell r="E5197" t="str">
            <v>DESPACHO</v>
          </cell>
          <cell r="F5197" t="str">
            <v>NORMAL</v>
          </cell>
          <cell r="G5197" t="str">
            <v>TF89624</v>
          </cell>
          <cell r="H5197">
            <v>44914</v>
          </cell>
          <cell r="I5197" t="str">
            <v>ENTREGADO</v>
          </cell>
          <cell r="J5197">
            <v>44915</v>
          </cell>
          <cell r="K5197" t="str">
            <v>BURGOS LEWIA NURYS ALEXANDRA</v>
          </cell>
          <cell r="L5197" t="str">
            <v>TARQUI BASTION POPULAR  BLOQUE 1A MZ 485 SOLAR 21</v>
          </cell>
          <cell r="M5197" t="str">
            <v>0929281103</v>
          </cell>
          <cell r="N5197" t="str">
            <v>0980186732</v>
          </cell>
          <cell r="O5197" t="str">
            <v>0980186732</v>
          </cell>
          <cell r="P5197" t="str">
            <v>090705</v>
          </cell>
          <cell r="Q5197" t="str">
            <v>GUAYAQUIL</v>
          </cell>
          <cell r="R5197" t="str">
            <v>GUAYAS</v>
          </cell>
          <cell r="S5197" t="str">
            <v>GUAYAQUIL</v>
          </cell>
          <cell r="T5197" t="str">
            <v>FLEXTRANS</v>
          </cell>
          <cell r="U5197" t="str">
            <v>FLEXNETUIO_GYE</v>
          </cell>
          <cell r="V5197">
            <v>1</v>
          </cell>
          <cell r="W5197">
            <v>1</v>
          </cell>
          <cell r="X5197" t="str">
            <v>FLEXNET ECUADOR - MDELIVERY</v>
          </cell>
          <cell r="Y5197" t="str">
            <v>CALLE 28 DE JUNIO S/N Y GARCIA MORENO ENTRADA LLANO GRANDE</v>
          </cell>
        </row>
        <row r="5198">
          <cell r="A5198" t="str">
            <v>4730600</v>
          </cell>
          <cell r="B5198">
            <v>481846</v>
          </cell>
          <cell r="C5198" t="str">
            <v>4730600</v>
          </cell>
          <cell r="D5198" t="str">
            <v>MDELIVERY</v>
          </cell>
          <cell r="E5198" t="str">
            <v>DESPACHO</v>
          </cell>
          <cell r="F5198" t="str">
            <v>NORMAL</v>
          </cell>
          <cell r="G5198" t="str">
            <v>031080004730600</v>
          </cell>
          <cell r="H5198">
            <v>44914</v>
          </cell>
          <cell r="I5198" t="str">
            <v>ENTREGADO</v>
          </cell>
          <cell r="J5198">
            <v>44918</v>
          </cell>
          <cell r="K5198" t="str">
            <v>ANDY BRYAN MONTANO HORMAZA</v>
          </cell>
          <cell r="L5198" t="str">
            <v>TONCHIGUE CALLE 5TA  SOLAR 5  ESCALINATA V  CALLE C</v>
          </cell>
          <cell r="M5198" t="str">
            <v>0850960246</v>
          </cell>
          <cell r="N5198" t="str">
            <v>0990197592</v>
          </cell>
          <cell r="O5198" t="str">
            <v>0990197592</v>
          </cell>
          <cell r="P5198" t="str">
            <v>080303</v>
          </cell>
          <cell r="Q5198" t="str">
            <v>ATACAMES</v>
          </cell>
          <cell r="R5198" t="str">
            <v>ESMERALDAS</v>
          </cell>
          <cell r="S5198" t="str">
            <v>SUA (CAB. EN LA BOCANA) - TONCHIGUE - SAME</v>
          </cell>
          <cell r="T5198" t="str">
            <v>TRAMACO</v>
          </cell>
          <cell r="U5198" t="str">
            <v>FLEXNETUIO_PROVINCIA</v>
          </cell>
          <cell r="V5198">
            <v>1</v>
          </cell>
          <cell r="W5198">
            <v>1</v>
          </cell>
          <cell r="X5198" t="str">
            <v>FLEXNET ECUADOR - MDELIVERY</v>
          </cell>
          <cell r="Y5198" t="str">
            <v>CALLE 28 DE JUNIO S/N Y GARCIA MORENO ENTRADA LLANO GRANDE</v>
          </cell>
        </row>
        <row r="5199">
          <cell r="A5199" t="str">
            <v>4733073</v>
          </cell>
          <cell r="B5199">
            <v>481847</v>
          </cell>
          <cell r="C5199" t="str">
            <v>4733073</v>
          </cell>
          <cell r="D5199" t="str">
            <v>MDELIVERY</v>
          </cell>
          <cell r="E5199" t="str">
            <v>DESPACHO</v>
          </cell>
          <cell r="F5199" t="str">
            <v>NORMAL</v>
          </cell>
          <cell r="G5199" t="str">
            <v>TF89635</v>
          </cell>
          <cell r="H5199">
            <v>44914</v>
          </cell>
          <cell r="I5199" t="str">
            <v>ENTREGADO</v>
          </cell>
          <cell r="J5199">
            <v>44915</v>
          </cell>
          <cell r="K5199" t="str">
            <v>SANTANA ZAMORA PABLO DANIEL</v>
          </cell>
          <cell r="L5199" t="str">
            <v>TARQUI COOP FRANCISCO JACOME  MZ 341 VILLA 8</v>
          </cell>
          <cell r="M5199" t="str">
            <v>0921225900</v>
          </cell>
          <cell r="N5199" t="str">
            <v>0995550083</v>
          </cell>
          <cell r="O5199" t="str">
            <v>0995550083</v>
          </cell>
          <cell r="P5199" t="str">
            <v>090306</v>
          </cell>
          <cell r="Q5199" t="str">
            <v>GUAYAQUIL</v>
          </cell>
          <cell r="R5199" t="str">
            <v>GUAYAS</v>
          </cell>
          <cell r="S5199" t="str">
            <v>GUAYAQUIL</v>
          </cell>
          <cell r="T5199" t="str">
            <v>FLEXTRANS</v>
          </cell>
          <cell r="U5199" t="str">
            <v>FLEXNETUIO_GYE</v>
          </cell>
          <cell r="V5199">
            <v>1</v>
          </cell>
          <cell r="W5199">
            <v>1</v>
          </cell>
          <cell r="X5199" t="str">
            <v>FLEXNET ECUADOR - MDELIVERY</v>
          </cell>
          <cell r="Y5199" t="str">
            <v>CALLE 28 DE JUNIO S/N Y GARCIA MORENO ENTRADA LLANO GRANDE</v>
          </cell>
        </row>
        <row r="5200">
          <cell r="A5200" t="str">
            <v>4733594</v>
          </cell>
          <cell r="B5200">
            <v>481848</v>
          </cell>
          <cell r="C5200" t="str">
            <v>4733594</v>
          </cell>
          <cell r="D5200" t="str">
            <v>MDELIVERY</v>
          </cell>
          <cell r="E5200" t="str">
            <v>DESPACHO</v>
          </cell>
          <cell r="F5200" t="str">
            <v>NORMAL</v>
          </cell>
          <cell r="G5200" t="str">
            <v>FT75959</v>
          </cell>
          <cell r="H5200">
            <v>44914</v>
          </cell>
          <cell r="I5200" t="str">
            <v>ENTREGADO</v>
          </cell>
          <cell r="J5200">
            <v>44915</v>
          </cell>
          <cell r="K5200" t="str">
            <v>MENDOZA MONTOYA MARJORIE JESSENIA</v>
          </cell>
          <cell r="L5200" t="str">
            <v>INIAQUITO CALLE MARIANO ECHEVERRIA  SN CALLE FRANCISCO NATES</v>
          </cell>
          <cell r="M5200" t="str">
            <v>1205309048</v>
          </cell>
          <cell r="N5200" t="str">
            <v>0980689057</v>
          </cell>
          <cell r="O5200" t="str">
            <v>0980689057</v>
          </cell>
          <cell r="P5200" t="str">
            <v>170510</v>
          </cell>
          <cell r="Q5200" t="str">
            <v>QUITO</v>
          </cell>
          <cell r="R5200" t="str">
            <v>PICHINCHA</v>
          </cell>
          <cell r="S5200" t="str">
            <v>QUITO</v>
          </cell>
          <cell r="T5200" t="str">
            <v>FLEXTRANS UIO</v>
          </cell>
          <cell r="U5200" t="str">
            <v>FLEXNETUIO_LOCAL</v>
          </cell>
          <cell r="V5200">
            <v>1</v>
          </cell>
          <cell r="W5200">
            <v>1</v>
          </cell>
          <cell r="X5200" t="str">
            <v>FLEXNET ECUADOR - MDELIVERY</v>
          </cell>
          <cell r="Y5200" t="str">
            <v>CALLE 28 DE JUNIO S/N Y GARCIA MORENO ENTRADA LLANO GRANDE</v>
          </cell>
        </row>
        <row r="5201">
          <cell r="A5201" t="str">
            <v>4734473</v>
          </cell>
          <cell r="B5201">
            <v>481849</v>
          </cell>
          <cell r="C5201" t="str">
            <v>4734473</v>
          </cell>
          <cell r="D5201" t="str">
            <v>MDELIVERY</v>
          </cell>
          <cell r="E5201" t="str">
            <v>DESPACHO</v>
          </cell>
          <cell r="F5201" t="str">
            <v>NORMAL</v>
          </cell>
          <cell r="G5201" t="str">
            <v>TF89655</v>
          </cell>
          <cell r="H5201">
            <v>44914</v>
          </cell>
          <cell r="I5201" t="str">
            <v>ENTREGADO</v>
          </cell>
          <cell r="J5201">
            <v>44915</v>
          </cell>
          <cell r="K5201" t="str">
            <v>PAUL LEONARDO MURILLO VILLON</v>
          </cell>
          <cell r="L5201" t="str">
            <v>AYACUCHO  CALLE BOLIVIA   1030 Y AMBATO</v>
          </cell>
          <cell r="M5201" t="str">
            <v>0930597711</v>
          </cell>
          <cell r="N5201" t="str">
            <v>0983540528</v>
          </cell>
          <cell r="O5201" t="str">
            <v/>
          </cell>
          <cell r="P5201" t="str">
            <v>090109</v>
          </cell>
          <cell r="Q5201" t="str">
            <v>GUAYAQUIL</v>
          </cell>
          <cell r="R5201" t="str">
            <v>GUAYAS</v>
          </cell>
          <cell r="S5201" t="str">
            <v>GUAYAQUIL</v>
          </cell>
          <cell r="T5201" t="str">
            <v>FLEXTRANS</v>
          </cell>
          <cell r="U5201" t="str">
            <v>FLEXNETUIO_GYE</v>
          </cell>
          <cell r="V5201">
            <v>1</v>
          </cell>
          <cell r="W5201">
            <v>1</v>
          </cell>
          <cell r="X5201" t="str">
            <v>FLEXNET ECUADOR - MDELIVERY</v>
          </cell>
          <cell r="Y5201" t="str">
            <v>CALLE 28 DE JUNIO S/N Y GARCIA MORENO ENTRADA LLANO GRANDE</v>
          </cell>
        </row>
        <row r="5202">
          <cell r="A5202" t="str">
            <v>4734538</v>
          </cell>
          <cell r="B5202">
            <v>481850</v>
          </cell>
          <cell r="C5202" t="str">
            <v>4734538</v>
          </cell>
          <cell r="D5202" t="str">
            <v>MDELIVERY</v>
          </cell>
          <cell r="E5202" t="str">
            <v>DESPACHO</v>
          </cell>
          <cell r="F5202" t="str">
            <v>DERIVADO PICK UP</v>
          </cell>
          <cell r="G5202" t="str">
            <v>031080004734538</v>
          </cell>
          <cell r="H5202">
            <v>44914</v>
          </cell>
          <cell r="I5202" t="str">
            <v>ENTREGADO</v>
          </cell>
          <cell r="J5202">
            <v>44917</v>
          </cell>
          <cell r="K5202" t="str">
            <v>MANUELA GREGORIA VILLON PUGA</v>
          </cell>
          <cell r="L5202" t="str">
            <v>OFICINA TRAMACO PUNTO DE ATENCION SAN MARINO</v>
          </cell>
          <cell r="M5202" t="str">
            <v>0906980420</v>
          </cell>
          <cell r="N5202" t="str">
            <v>0996427560</v>
          </cell>
          <cell r="O5202" t="str">
            <v>0900000000</v>
          </cell>
          <cell r="P5202" t="str">
            <v>GUAYAQUIL</v>
          </cell>
          <cell r="Q5202" t="str">
            <v>GUAYAQUIL</v>
          </cell>
          <cell r="R5202" t="str">
            <v>GUAYAS</v>
          </cell>
          <cell r="T5202" t="str">
            <v>TRAMACO</v>
          </cell>
          <cell r="U5202" t="str">
            <v>FLEXNETUIO_GYE</v>
          </cell>
          <cell r="V5202">
            <v>1</v>
          </cell>
          <cell r="W5202">
            <v>1</v>
          </cell>
          <cell r="X5202" t="str">
            <v>FLEXNET ECUADOR - MDELIVERY</v>
          </cell>
          <cell r="Y5202" t="str">
            <v>CALLE 28 DE JUNIO S/N Y GARCIA MORENO ENTRADA LLANO GRANDE</v>
          </cell>
        </row>
        <row r="5203">
          <cell r="A5203" t="str">
            <v>4734542</v>
          </cell>
          <cell r="B5203">
            <v>481851</v>
          </cell>
          <cell r="C5203" t="str">
            <v>4734542</v>
          </cell>
          <cell r="D5203" t="str">
            <v>MDELIVERY</v>
          </cell>
          <cell r="E5203" t="str">
            <v>DESPACHO</v>
          </cell>
          <cell r="F5203" t="str">
            <v>DERIVADO PICK UP</v>
          </cell>
          <cell r="G5203" t="str">
            <v>031080004734542</v>
          </cell>
          <cell r="H5203">
            <v>44914</v>
          </cell>
          <cell r="I5203" t="str">
            <v>ENTREGADO</v>
          </cell>
          <cell r="J5203">
            <v>44916</v>
          </cell>
          <cell r="K5203" t="str">
            <v>VANESSA LISSETTE LOZANO RIVERA</v>
          </cell>
          <cell r="L5203" t="str">
            <v>OFICINA TRAMACO PUNTO DE ATENCION SAN MARINO</v>
          </cell>
          <cell r="M5203" t="str">
            <v>0958074932</v>
          </cell>
          <cell r="N5203" t="str">
            <v>0990155311</v>
          </cell>
          <cell r="O5203" t="str">
            <v>0958617479</v>
          </cell>
          <cell r="P5203" t="str">
            <v>GUAYAQUIL</v>
          </cell>
          <cell r="Q5203" t="str">
            <v>GUAYAQUIL</v>
          </cell>
          <cell r="R5203" t="str">
            <v>GUAYAS</v>
          </cell>
          <cell r="T5203" t="str">
            <v>TRAMACO</v>
          </cell>
          <cell r="U5203" t="str">
            <v>FLEXNETUIO_GYE</v>
          </cell>
          <cell r="V5203">
            <v>1</v>
          </cell>
          <cell r="W5203">
            <v>1</v>
          </cell>
          <cell r="X5203" t="str">
            <v>FLEXNET ECUADOR - MDELIVERY</v>
          </cell>
          <cell r="Y5203" t="str">
            <v>CALLE 28 DE JUNIO S/N Y GARCIA MORENO ENTRADA LLANO GRANDE</v>
          </cell>
        </row>
        <row r="5204">
          <cell r="A5204" t="str">
            <v>4734672</v>
          </cell>
          <cell r="B5204">
            <v>481852</v>
          </cell>
          <cell r="C5204" t="str">
            <v>4734672</v>
          </cell>
          <cell r="D5204" t="str">
            <v>MDELIVERY</v>
          </cell>
          <cell r="E5204" t="str">
            <v>DESPACHO</v>
          </cell>
          <cell r="F5204" t="str">
            <v>NORMAL</v>
          </cell>
          <cell r="G5204" t="str">
            <v>031080004734672</v>
          </cell>
          <cell r="H5204">
            <v>44914</v>
          </cell>
          <cell r="I5204" t="str">
            <v>ENTREGADO</v>
          </cell>
          <cell r="J5204">
            <v>44916</v>
          </cell>
          <cell r="K5204" t="str">
            <v>WELLINGTON JOSE SAN MARTIN MORAN</v>
          </cell>
          <cell r="L5204" t="str">
            <v>LA TRONCAL  AV ALFONSO ANDRADE  825  VELASCO IBARRA</v>
          </cell>
          <cell r="M5204" t="str">
            <v>0912441201</v>
          </cell>
          <cell r="N5204" t="str">
            <v>0987141323</v>
          </cell>
          <cell r="O5204" t="str">
            <v>0987141323</v>
          </cell>
          <cell r="P5204" t="str">
            <v>030301</v>
          </cell>
          <cell r="Q5204" t="str">
            <v>LA TRONCAL</v>
          </cell>
          <cell r="R5204" t="str">
            <v>CAÑAR</v>
          </cell>
          <cell r="S5204" t="str">
            <v>LA TRONCAL</v>
          </cell>
          <cell r="T5204" t="str">
            <v>TRAMACO</v>
          </cell>
          <cell r="U5204" t="str">
            <v>FLEXNETUIO_PROVINCIA</v>
          </cell>
          <cell r="V5204">
            <v>1</v>
          </cell>
          <cell r="W5204">
            <v>1</v>
          </cell>
          <cell r="X5204" t="str">
            <v>FLEXNET ECUADOR - MDELIVERY</v>
          </cell>
          <cell r="Y5204" t="str">
            <v>CALLE 28 DE JUNIO S/N Y GARCIA MORENO ENTRADA LLANO GRANDE</v>
          </cell>
        </row>
        <row r="5205">
          <cell r="A5205" t="str">
            <v>4734868</v>
          </cell>
          <cell r="B5205">
            <v>481853</v>
          </cell>
          <cell r="C5205" t="str">
            <v>4734868</v>
          </cell>
          <cell r="D5205" t="str">
            <v>MDELIVERY</v>
          </cell>
          <cell r="E5205" t="str">
            <v>DESPACHO</v>
          </cell>
          <cell r="F5205" t="str">
            <v>DERIVADO PICK UP</v>
          </cell>
          <cell r="G5205" t="str">
            <v>031080004734868</v>
          </cell>
          <cell r="H5205">
            <v>44914</v>
          </cell>
          <cell r="I5205" t="str">
            <v>ENTREGADO</v>
          </cell>
          <cell r="J5205">
            <v>44917</v>
          </cell>
          <cell r="K5205" t="str">
            <v>Rosa Aura Moreira Mera</v>
          </cell>
          <cell r="L5205" t="str">
            <v>OFICINA TRAMACO PORTOVIEJO</v>
          </cell>
          <cell r="M5205" t="str">
            <v>1310143712</v>
          </cell>
          <cell r="N5205" t="str">
            <v>0985099844</v>
          </cell>
          <cell r="O5205" t="str">
            <v/>
          </cell>
          <cell r="P5205" t="str">
            <v>PORTOVIEJO</v>
          </cell>
          <cell r="Q5205" t="str">
            <v>PORTOVIEJO</v>
          </cell>
          <cell r="R5205" t="str">
            <v>MANABI</v>
          </cell>
          <cell r="T5205" t="str">
            <v>TRAMACO</v>
          </cell>
          <cell r="U5205" t="str">
            <v>FLEXNETUIO_PROVINCIA</v>
          </cell>
          <cell r="V5205">
            <v>1</v>
          </cell>
          <cell r="W5205">
            <v>1</v>
          </cell>
          <cell r="X5205" t="str">
            <v>FLEXNET ECUADOR - MDELIVERY</v>
          </cell>
          <cell r="Y5205" t="str">
            <v>CALLE 28 DE JUNIO S/N Y GARCIA MORENO ENTRADA LLANO GRANDE</v>
          </cell>
        </row>
        <row r="5206">
          <cell r="A5206" t="str">
            <v>4734953</v>
          </cell>
          <cell r="B5206">
            <v>481854</v>
          </cell>
          <cell r="C5206" t="str">
            <v>4734953</v>
          </cell>
          <cell r="D5206" t="str">
            <v>MDELIVERY</v>
          </cell>
          <cell r="E5206" t="str">
            <v>DESPACHO</v>
          </cell>
          <cell r="F5206" t="str">
            <v>NORMAL</v>
          </cell>
          <cell r="G5206" t="str">
            <v>FT75981</v>
          </cell>
          <cell r="H5206">
            <v>44914</v>
          </cell>
          <cell r="I5206" t="str">
            <v>ENTREGADO</v>
          </cell>
          <cell r="J5206">
            <v>44917</v>
          </cell>
          <cell r="K5206" t="str">
            <v>Rodrigo Wladimir Vega Moreno</v>
          </cell>
          <cell r="L5206" t="str">
            <v>CONDADO CALLE Oe6F OE6 286 LOTE 464 Y N73E</v>
          </cell>
          <cell r="M5206" t="str">
            <v>1712676269</v>
          </cell>
          <cell r="N5206" t="str">
            <v>0962850408</v>
          </cell>
          <cell r="O5206" t="str">
            <v>0962850408</v>
          </cell>
          <cell r="P5206" t="str">
            <v>170305</v>
          </cell>
          <cell r="Q5206" t="str">
            <v>QUITO</v>
          </cell>
          <cell r="R5206" t="str">
            <v>PICHINCHA</v>
          </cell>
          <cell r="S5206" t="str">
            <v>QUITO - URBANIZACION DE LOS ARQUITECTOS - CONJUNTO SAN GREGORIO</v>
          </cell>
          <cell r="T5206" t="str">
            <v>FLEXTRANS UIO</v>
          </cell>
          <cell r="U5206" t="str">
            <v>FLEXNETUIO_LOCAL</v>
          </cell>
          <cell r="V5206">
            <v>1</v>
          </cell>
          <cell r="W5206">
            <v>1</v>
          </cell>
          <cell r="X5206" t="str">
            <v>FLEXNET ECUADOR - MDELIVERY</v>
          </cell>
          <cell r="Y5206" t="str">
            <v>CALLE 28 DE JUNIO S/N Y GARCIA MORENO ENTRADA LLANO GRANDE</v>
          </cell>
        </row>
        <row r="5207">
          <cell r="A5207" t="str">
            <v>4734960</v>
          </cell>
          <cell r="B5207">
            <v>481855</v>
          </cell>
          <cell r="C5207" t="str">
            <v>4734960</v>
          </cell>
          <cell r="D5207" t="str">
            <v>MDELIVERY</v>
          </cell>
          <cell r="E5207" t="str">
            <v>DESPACHO</v>
          </cell>
          <cell r="F5207" t="str">
            <v>DERIVADO PICK UP</v>
          </cell>
          <cell r="G5207" t="str">
            <v>031080004734960</v>
          </cell>
          <cell r="H5207">
            <v>44914</v>
          </cell>
          <cell r="I5207" t="str">
            <v>DEVOLUCION_EN_PROCESO</v>
          </cell>
          <cell r="J5207">
            <v>44923</v>
          </cell>
          <cell r="K5207" t="str">
            <v>JOHNNY ANTONINO CABEZAS FUENTES</v>
          </cell>
          <cell r="L5207" t="str">
            <v>OFICINA TRAMACO PUNTO DE ATENCION SAN MARINO</v>
          </cell>
          <cell r="M5207" t="str">
            <v>1713267183</v>
          </cell>
          <cell r="N5207" t="str">
            <v>0968769090</v>
          </cell>
          <cell r="O5207" t="str">
            <v>0968769090</v>
          </cell>
          <cell r="P5207" t="str">
            <v>GUAYAQUIL</v>
          </cell>
          <cell r="Q5207" t="str">
            <v>GUAYAQUIL</v>
          </cell>
          <cell r="R5207" t="str">
            <v>GUAYAS</v>
          </cell>
          <cell r="T5207" t="str">
            <v>TRAMACO</v>
          </cell>
          <cell r="U5207" t="str">
            <v>FLEXNETUIO_GYE</v>
          </cell>
          <cell r="V5207">
            <v>1</v>
          </cell>
          <cell r="W5207">
            <v>1</v>
          </cell>
          <cell r="X5207" t="str">
            <v>FLEXNET ECUADOR - MDELIVERY</v>
          </cell>
          <cell r="Y5207" t="str">
            <v>CALLE 28 DE JUNIO S/N Y GARCIA MORENO ENTRADA LLANO GRANDE</v>
          </cell>
        </row>
        <row r="5208">
          <cell r="A5208" t="str">
            <v>4734980</v>
          </cell>
          <cell r="B5208">
            <v>481856</v>
          </cell>
          <cell r="C5208" t="str">
            <v>4734980</v>
          </cell>
          <cell r="D5208" t="str">
            <v>MDELIVERY</v>
          </cell>
          <cell r="E5208" t="str">
            <v>DESPACHO</v>
          </cell>
          <cell r="F5208" t="str">
            <v>NORMAL</v>
          </cell>
          <cell r="G5208" t="str">
            <v>TF89627</v>
          </cell>
          <cell r="H5208">
            <v>44914</v>
          </cell>
          <cell r="I5208" t="str">
            <v>ENTREGADO</v>
          </cell>
          <cell r="J5208">
            <v>44915</v>
          </cell>
          <cell r="K5208" t="str">
            <v>ANA DEL ROCIO VEGA VILLARREAL</v>
          </cell>
          <cell r="L5208" t="str">
            <v>BOLIVAR  CALLE CHIMBORAZO  412 ENTRE CLEMENTE BALLEN Y AGUIRRE</v>
          </cell>
          <cell r="M5208" t="str">
            <v>0914849690</v>
          </cell>
          <cell r="N5208" t="str">
            <v>0984196239</v>
          </cell>
          <cell r="O5208" t="str">
            <v>0984196239</v>
          </cell>
          <cell r="P5208" t="str">
            <v>090307</v>
          </cell>
          <cell r="Q5208" t="str">
            <v>GUAYAQUIL</v>
          </cell>
          <cell r="R5208" t="str">
            <v>GUAYAS</v>
          </cell>
          <cell r="S5208" t="str">
            <v>GUAYAQUIL</v>
          </cell>
          <cell r="T5208" t="str">
            <v>FLEXTRANS</v>
          </cell>
          <cell r="U5208" t="str">
            <v>FLEXNETUIO_GYE</v>
          </cell>
          <cell r="V5208">
            <v>1</v>
          </cell>
          <cell r="W5208">
            <v>1</v>
          </cell>
          <cell r="X5208" t="str">
            <v>FLEXNET ECUADOR - MDELIVERY</v>
          </cell>
          <cell r="Y5208" t="str">
            <v>CALLE 28 DE JUNIO S/N Y GARCIA MORENO ENTRADA LLANO GRANDE</v>
          </cell>
        </row>
        <row r="5209">
          <cell r="A5209" t="str">
            <v>4735040</v>
          </cell>
          <cell r="B5209">
            <v>481857</v>
          </cell>
          <cell r="C5209" t="str">
            <v>4735040</v>
          </cell>
          <cell r="D5209" t="str">
            <v>MDELIVERY</v>
          </cell>
          <cell r="E5209" t="str">
            <v>DESPACHO</v>
          </cell>
          <cell r="F5209" t="str">
            <v>NORMAL</v>
          </cell>
          <cell r="G5209" t="str">
            <v>FT75958</v>
          </cell>
          <cell r="H5209">
            <v>44914</v>
          </cell>
          <cell r="I5209" t="str">
            <v>ENTREGADO</v>
          </cell>
          <cell r="J5209">
            <v>44915</v>
          </cell>
          <cell r="K5209" t="str">
            <v>DANNY ALEXANDER TORRES MALDONADO</v>
          </cell>
          <cell r="L5209" t="str">
            <v>COMITE EL PUEBLO CALLE DE LOS CIPRESES N63 30 Y JOSE AMESABA</v>
          </cell>
          <cell r="M5209" t="str">
            <v>1714557368</v>
          </cell>
          <cell r="N5209" t="str">
            <v>0998136936</v>
          </cell>
          <cell r="O5209" t="str">
            <v>0998136936</v>
          </cell>
          <cell r="P5209" t="str">
            <v>170307</v>
          </cell>
          <cell r="Q5209" t="str">
            <v>QUITO</v>
          </cell>
          <cell r="R5209" t="str">
            <v>PICHINCHA</v>
          </cell>
          <cell r="S5209" t="str">
            <v>QUITO</v>
          </cell>
          <cell r="T5209" t="str">
            <v>FLEXTRANS UIO</v>
          </cell>
          <cell r="U5209" t="str">
            <v>FLEXNETUIO_LOCAL</v>
          </cell>
          <cell r="V5209">
            <v>1</v>
          </cell>
          <cell r="W5209">
            <v>1</v>
          </cell>
          <cell r="X5209" t="str">
            <v>FLEXNET ECUADOR - MDELIVERY</v>
          </cell>
          <cell r="Y5209" t="str">
            <v>CALLE 28 DE JUNIO S/N Y GARCIA MORENO ENTRADA LLANO GRANDE</v>
          </cell>
        </row>
        <row r="5210">
          <cell r="A5210" t="str">
            <v>4735071</v>
          </cell>
          <cell r="B5210">
            <v>481858</v>
          </cell>
          <cell r="C5210" t="str">
            <v>4735071</v>
          </cell>
          <cell r="D5210" t="str">
            <v>MDELIVERY</v>
          </cell>
          <cell r="E5210" t="str">
            <v>DESPACHO</v>
          </cell>
          <cell r="F5210" t="str">
            <v>NORMAL</v>
          </cell>
          <cell r="G5210" t="str">
            <v>031080004735071</v>
          </cell>
          <cell r="H5210">
            <v>44914</v>
          </cell>
          <cell r="I5210" t="str">
            <v>ENTREGADO</v>
          </cell>
          <cell r="J5210">
            <v>44916</v>
          </cell>
          <cell r="K5210" t="str">
            <v>CHILAN TOALA CARMEN ESILDA</v>
          </cell>
          <cell r="L5210" t="str">
            <v>CHONE   CALLE ATAHUALPA  SN CALLE 7 DE AGOSTO</v>
          </cell>
          <cell r="M5210" t="str">
            <v>1309039194</v>
          </cell>
          <cell r="N5210" t="str">
            <v>0998981060</v>
          </cell>
          <cell r="O5210" t="str">
            <v>0998981060</v>
          </cell>
          <cell r="P5210" t="str">
            <v>130703</v>
          </cell>
          <cell r="Q5210" t="str">
            <v>CHONE</v>
          </cell>
          <cell r="R5210" t="str">
            <v>MANABI</v>
          </cell>
          <cell r="S5210" t="str">
            <v>CHONE</v>
          </cell>
          <cell r="T5210" t="str">
            <v>TRAMACO</v>
          </cell>
          <cell r="U5210" t="str">
            <v>FLEXNETUIO_PROVINCIA</v>
          </cell>
          <cell r="V5210">
            <v>1</v>
          </cell>
          <cell r="W5210">
            <v>1</v>
          </cell>
          <cell r="X5210" t="str">
            <v>FLEXNET ECUADOR - MDELIVERY</v>
          </cell>
          <cell r="Y5210" t="str">
            <v>CALLE 28 DE JUNIO S/N Y GARCIA MORENO ENTRADA LLANO GRANDE</v>
          </cell>
        </row>
        <row r="5211">
          <cell r="A5211" t="str">
            <v>4735098</v>
          </cell>
          <cell r="B5211">
            <v>481859</v>
          </cell>
          <cell r="C5211" t="str">
            <v>4735098</v>
          </cell>
          <cell r="D5211" t="str">
            <v>MDELIVERY</v>
          </cell>
          <cell r="E5211" t="str">
            <v>DESPACHO</v>
          </cell>
          <cell r="F5211" t="str">
            <v>NORMAL</v>
          </cell>
          <cell r="G5211" t="str">
            <v>031080004735098</v>
          </cell>
          <cell r="H5211">
            <v>44914</v>
          </cell>
          <cell r="I5211" t="str">
            <v>ENTREGADO</v>
          </cell>
          <cell r="J5211">
            <v>44915</v>
          </cell>
          <cell r="K5211" t="str">
            <v>Jairo Danilo Cargua Vimos</v>
          </cell>
          <cell r="L5211" t="str">
            <v>VELOZ CALLE AV JUAN FELIX PROANO SN Y MALTA</v>
          </cell>
          <cell r="M5211" t="str">
            <v>0603981622</v>
          </cell>
          <cell r="N5211" t="str">
            <v>0983278876</v>
          </cell>
          <cell r="O5211" t="str">
            <v/>
          </cell>
          <cell r="P5211" t="str">
            <v>060117</v>
          </cell>
          <cell r="Q5211" t="str">
            <v>RIOBAMBA</v>
          </cell>
          <cell r="R5211" t="str">
            <v>CHIMBORAZO</v>
          </cell>
          <cell r="S5211" t="str">
            <v>RIOBAMBA - CACHA (CAB. EN MACHANGARA) - SAN LUIS - LA LIBERTAD</v>
          </cell>
          <cell r="T5211" t="str">
            <v>TRAMACO</v>
          </cell>
          <cell r="U5211" t="str">
            <v>FLEXNETUIO_PROVINCIA</v>
          </cell>
          <cell r="V5211">
            <v>1</v>
          </cell>
          <cell r="W5211">
            <v>1</v>
          </cell>
          <cell r="X5211" t="str">
            <v>FLEXNET ECUADOR - MDELIVERY</v>
          </cell>
          <cell r="Y5211" t="str">
            <v>CALLE 28 DE JUNIO S/N Y GARCIA MORENO ENTRADA LLANO GRANDE</v>
          </cell>
        </row>
        <row r="5212">
          <cell r="A5212" t="str">
            <v>4735106</v>
          </cell>
          <cell r="B5212">
            <v>481860</v>
          </cell>
          <cell r="C5212" t="str">
            <v>4735106</v>
          </cell>
          <cell r="D5212" t="str">
            <v>MDELIVERY</v>
          </cell>
          <cell r="E5212" t="str">
            <v>DESPACHO</v>
          </cell>
          <cell r="F5212" t="str">
            <v>NORMAL</v>
          </cell>
          <cell r="G5212" t="str">
            <v>TF89630</v>
          </cell>
          <cell r="H5212">
            <v>44914</v>
          </cell>
          <cell r="I5212" t="str">
            <v>ENTREGADO</v>
          </cell>
          <cell r="J5212">
            <v>44915</v>
          </cell>
          <cell r="K5212" t="str">
            <v>Cecilia Elizabeth Medina Zuniga</v>
          </cell>
          <cell r="L5212" t="str">
            <v>TARQUI  VERGELES 3ERA ETAPA  MZ 1375 SOLAR 03</v>
          </cell>
          <cell r="M5212" t="str">
            <v>0925691743</v>
          </cell>
          <cell r="N5212" t="str">
            <v>0994283133</v>
          </cell>
          <cell r="O5212" t="str">
            <v/>
          </cell>
          <cell r="P5212" t="str">
            <v>090703</v>
          </cell>
          <cell r="Q5212" t="str">
            <v>GUAYAQUIL</v>
          </cell>
          <cell r="R5212" t="str">
            <v>GUAYAS</v>
          </cell>
          <cell r="S5212" t="str">
            <v>GUAYAQUIL</v>
          </cell>
          <cell r="T5212" t="str">
            <v>FLEXTRANS</v>
          </cell>
          <cell r="U5212" t="str">
            <v>FLEXNETUIO_GYE</v>
          </cell>
          <cell r="V5212">
            <v>1</v>
          </cell>
          <cell r="W5212">
            <v>1</v>
          </cell>
          <cell r="X5212" t="str">
            <v>FLEXNET ECUADOR - MDELIVERY</v>
          </cell>
          <cell r="Y5212" t="str">
            <v>CALLE 28 DE JUNIO S/N Y GARCIA MORENO ENTRADA LLANO GRANDE</v>
          </cell>
        </row>
        <row r="5213">
          <cell r="A5213" t="str">
            <v>4735128</v>
          </cell>
          <cell r="B5213">
            <v>481861</v>
          </cell>
          <cell r="C5213" t="str">
            <v>4735128</v>
          </cell>
          <cell r="D5213" t="str">
            <v>MDELIVERY</v>
          </cell>
          <cell r="E5213" t="str">
            <v>DESPACHO</v>
          </cell>
          <cell r="F5213" t="str">
            <v>NORMAL</v>
          </cell>
          <cell r="G5213" t="str">
            <v>IC3941</v>
          </cell>
          <cell r="H5213">
            <v>44914</v>
          </cell>
          <cell r="I5213" t="str">
            <v>ENTREGADO</v>
          </cell>
          <cell r="J5213">
            <v>44915</v>
          </cell>
          <cell r="K5213" t="str">
            <v>EMMA YADIRA TORRES VELEZ</v>
          </cell>
          <cell r="L5213" t="str">
            <v>MONAY    CALLE GONZALO SUAREZ LOCAL  B  CALLE EMILIANO ZAPATA</v>
          </cell>
          <cell r="M5213" t="str">
            <v>0105639769</v>
          </cell>
          <cell r="N5213" t="str">
            <v>0995447117</v>
          </cell>
          <cell r="O5213" t="str">
            <v/>
          </cell>
          <cell r="P5213" t="str">
            <v>010209</v>
          </cell>
          <cell r="Q5213" t="str">
            <v>CUENCA</v>
          </cell>
          <cell r="R5213" t="str">
            <v>AZUAY</v>
          </cell>
          <cell r="S5213" t="str">
            <v>CUENCA</v>
          </cell>
          <cell r="T5213" t="str">
            <v>ITSACOURIER</v>
          </cell>
          <cell r="U5213" t="str">
            <v>FLEXNETUIO_PROVINCIA</v>
          </cell>
          <cell r="V5213">
            <v>1</v>
          </cell>
          <cell r="W5213">
            <v>1</v>
          </cell>
          <cell r="X5213" t="str">
            <v>FLEXNET ECUADOR - MDELIVERY</v>
          </cell>
          <cell r="Y5213" t="str">
            <v>CALLE 28 DE JUNIO S/N Y GARCIA MORENO ENTRADA LLANO GRANDE</v>
          </cell>
        </row>
        <row r="5214">
          <cell r="A5214" t="str">
            <v>4735133</v>
          </cell>
          <cell r="B5214">
            <v>481862</v>
          </cell>
          <cell r="C5214" t="str">
            <v>4735133</v>
          </cell>
          <cell r="D5214" t="str">
            <v>MDELIVERY</v>
          </cell>
          <cell r="E5214" t="str">
            <v>DESPACHO</v>
          </cell>
          <cell r="F5214" t="str">
            <v>NORMAL</v>
          </cell>
          <cell r="G5214" t="str">
            <v>031080004735133</v>
          </cell>
          <cell r="H5214">
            <v>44914</v>
          </cell>
          <cell r="I5214" t="str">
            <v>ENTREGADO</v>
          </cell>
          <cell r="J5214">
            <v>44915</v>
          </cell>
          <cell r="K5214" t="str">
            <v>ARMANDO RODRIGO PAGUAY CEPA</v>
          </cell>
          <cell r="L5214" t="str">
            <v>MALDONADO  CALLE PURUHA  26  70  CALLE JUNIN</v>
          </cell>
          <cell r="M5214" t="str">
            <v>0603737511</v>
          </cell>
          <cell r="N5214" t="str">
            <v>0961887799</v>
          </cell>
          <cell r="O5214" t="str">
            <v>00000000000</v>
          </cell>
          <cell r="P5214" t="str">
            <v>060103</v>
          </cell>
          <cell r="Q5214" t="str">
            <v>RIOBAMBA</v>
          </cell>
          <cell r="R5214" t="str">
            <v>CHIMBORAZO</v>
          </cell>
          <cell r="S5214" t="str">
            <v>RIOBAMBA</v>
          </cell>
          <cell r="T5214" t="str">
            <v>TRAMACO</v>
          </cell>
          <cell r="U5214" t="str">
            <v>FLEXNETUIO_PROVINCIA</v>
          </cell>
          <cell r="V5214">
            <v>1</v>
          </cell>
          <cell r="W5214">
            <v>1</v>
          </cell>
          <cell r="X5214" t="str">
            <v>FLEXNET ECUADOR - MDELIVERY</v>
          </cell>
          <cell r="Y5214" t="str">
            <v>CALLE 28 DE JUNIO S/N Y GARCIA MORENO ENTRADA LLANO GRANDE</v>
          </cell>
        </row>
        <row r="5215">
          <cell r="A5215" t="str">
            <v>4735138</v>
          </cell>
          <cell r="B5215">
            <v>481863</v>
          </cell>
          <cell r="C5215" t="str">
            <v>4735138</v>
          </cell>
          <cell r="D5215" t="str">
            <v>MDELIVERY</v>
          </cell>
          <cell r="E5215" t="str">
            <v>DESPACHO</v>
          </cell>
          <cell r="F5215" t="str">
            <v>NORMAL</v>
          </cell>
          <cell r="G5215" t="str">
            <v>FT75979</v>
          </cell>
          <cell r="H5215">
            <v>44914</v>
          </cell>
          <cell r="I5215" t="str">
            <v>ENTREGADO</v>
          </cell>
          <cell r="J5215">
            <v>44915</v>
          </cell>
          <cell r="K5215" t="str">
            <v>Nelly Catherine Manguia Tapia</v>
          </cell>
          <cell r="L5215" t="str">
            <v>CALDERON CALLE RIO VINCES N14 44 Y RIO GUAYAS</v>
          </cell>
          <cell r="M5215" t="str">
            <v>1719295394</v>
          </cell>
          <cell r="N5215" t="str">
            <v>0987692158</v>
          </cell>
          <cell r="O5215" t="str">
            <v/>
          </cell>
          <cell r="P5215" t="str">
            <v>170204</v>
          </cell>
          <cell r="Q5215" t="str">
            <v>QUITO</v>
          </cell>
          <cell r="R5215" t="str">
            <v>PICHINCHA</v>
          </cell>
          <cell r="S5215" t="str">
            <v>CALDERON (CARAPUNGO)</v>
          </cell>
          <cell r="T5215" t="str">
            <v>FLEXTRANS UIO</v>
          </cell>
          <cell r="U5215" t="str">
            <v>FLEXNETUIO_LOCAL</v>
          </cell>
          <cell r="V5215">
            <v>1</v>
          </cell>
          <cell r="W5215">
            <v>1</v>
          </cell>
          <cell r="X5215" t="str">
            <v>FLEXNET ECUADOR - MDELIVERY</v>
          </cell>
          <cell r="Y5215" t="str">
            <v>CALLE 28 DE JUNIO S/N Y GARCIA MORENO ENTRADA LLANO GRANDE</v>
          </cell>
        </row>
        <row r="5216">
          <cell r="A5216" t="str">
            <v>4735146</v>
          </cell>
          <cell r="B5216">
            <v>481864</v>
          </cell>
          <cell r="C5216" t="str">
            <v>4735146</v>
          </cell>
          <cell r="D5216" t="str">
            <v>MDELIVERY</v>
          </cell>
          <cell r="E5216" t="str">
            <v>DESPACHO</v>
          </cell>
          <cell r="F5216" t="str">
            <v>DERIVADO PICK UP</v>
          </cell>
          <cell r="G5216" t="str">
            <v>031080004735146</v>
          </cell>
          <cell r="H5216">
            <v>44914</v>
          </cell>
          <cell r="I5216" t="str">
            <v>ENTREGADO</v>
          </cell>
          <cell r="J5216">
            <v>44917</v>
          </cell>
          <cell r="K5216" t="str">
            <v>Washington paul Quishpe morales</v>
          </cell>
          <cell r="L5216" t="str">
            <v>OFICINA TRAMACO PUNTO DE ATENCION TUMBACO</v>
          </cell>
          <cell r="M5216" t="str">
            <v>1723374466</v>
          </cell>
          <cell r="N5216" t="str">
            <v>0999855297</v>
          </cell>
          <cell r="O5216" t="str">
            <v/>
          </cell>
          <cell r="P5216" t="str">
            <v>QUITO</v>
          </cell>
          <cell r="Q5216" t="str">
            <v>QUITO</v>
          </cell>
          <cell r="R5216" t="str">
            <v>PICHINCHA</v>
          </cell>
          <cell r="T5216" t="str">
            <v>TRAMACO</v>
          </cell>
          <cell r="U5216" t="str">
            <v>FLEXNETUIO_LOCAL</v>
          </cell>
          <cell r="V5216">
            <v>1</v>
          </cell>
          <cell r="W5216">
            <v>1</v>
          </cell>
          <cell r="X5216" t="str">
            <v>FLEXNET ECUADOR - MDELIVERY</v>
          </cell>
          <cell r="Y5216" t="str">
            <v>CALLE 28 DE JUNIO S/N Y GARCIA MORENO ENTRADA LLANO GRANDE</v>
          </cell>
        </row>
        <row r="5217">
          <cell r="A5217" t="str">
            <v>4735189</v>
          </cell>
          <cell r="B5217">
            <v>481865</v>
          </cell>
          <cell r="C5217" t="str">
            <v>4735189</v>
          </cell>
          <cell r="D5217" t="str">
            <v>MDELIVERY</v>
          </cell>
          <cell r="E5217" t="str">
            <v>DESPACHO</v>
          </cell>
          <cell r="F5217" t="str">
            <v>DERIVADO PICK UP</v>
          </cell>
          <cell r="G5217" t="str">
            <v>031080004735189</v>
          </cell>
          <cell r="H5217">
            <v>44914</v>
          </cell>
          <cell r="I5217" t="str">
            <v>ENTREGADO</v>
          </cell>
          <cell r="J5217">
            <v>44923</v>
          </cell>
          <cell r="K5217" t="str">
            <v>ABEL DAVID LARA ARREAGA</v>
          </cell>
          <cell r="L5217" t="str">
            <v>OFICINA TRAMACO PUNTO DE ATENCION VIA DAULE</v>
          </cell>
          <cell r="M5217" t="str">
            <v>0956164115</v>
          </cell>
          <cell r="N5217" t="str">
            <v>0988238330</v>
          </cell>
          <cell r="O5217" t="str">
            <v>0988238330</v>
          </cell>
          <cell r="P5217" t="str">
            <v>GUAYAQUIL</v>
          </cell>
          <cell r="Q5217" t="str">
            <v>GUAYAQUIL</v>
          </cell>
          <cell r="R5217" t="str">
            <v>GUAYAS</v>
          </cell>
          <cell r="T5217" t="str">
            <v>TRAMACO</v>
          </cell>
          <cell r="U5217" t="str">
            <v>FLEXNETUIO_GYE</v>
          </cell>
          <cell r="V5217">
            <v>1</v>
          </cell>
          <cell r="W5217">
            <v>1</v>
          </cell>
          <cell r="X5217" t="str">
            <v>FLEXNET ECUADOR - MDELIVERY</v>
          </cell>
          <cell r="Y5217" t="str">
            <v>CALLE 28 DE JUNIO S/N Y GARCIA MORENO ENTRADA LLANO GRANDE</v>
          </cell>
        </row>
        <row r="5218">
          <cell r="A5218" t="str">
            <v>4735203</v>
          </cell>
          <cell r="B5218">
            <v>481866</v>
          </cell>
          <cell r="C5218" t="str">
            <v>4735203</v>
          </cell>
          <cell r="D5218" t="str">
            <v>MDELIVERY</v>
          </cell>
          <cell r="E5218" t="str">
            <v>DESPACHO</v>
          </cell>
          <cell r="F5218" t="str">
            <v>DERIVADO PICK UP</v>
          </cell>
          <cell r="G5218" t="str">
            <v>031080004735203</v>
          </cell>
          <cell r="H5218">
            <v>44914</v>
          </cell>
          <cell r="I5218" t="str">
            <v>ENTREGADO</v>
          </cell>
          <cell r="J5218">
            <v>44917</v>
          </cell>
          <cell r="K5218" t="str">
            <v>JAIRO EDILBERTO AREVALO CEDENO</v>
          </cell>
          <cell r="L5218" t="str">
            <v>OFICINA TRAMACO PORTETE</v>
          </cell>
          <cell r="M5218" t="str">
            <v>0920971264</v>
          </cell>
          <cell r="N5218" t="str">
            <v>0999345954</v>
          </cell>
          <cell r="O5218" t="str">
            <v>0968378644</v>
          </cell>
          <cell r="P5218" t="str">
            <v>GUAYAQUIL</v>
          </cell>
          <cell r="Q5218" t="str">
            <v>GUAYAQUIL</v>
          </cell>
          <cell r="R5218" t="str">
            <v>GUAYAS</v>
          </cell>
          <cell r="T5218" t="str">
            <v>TRAMACO</v>
          </cell>
          <cell r="U5218" t="str">
            <v>FLEXNETUIO_GYE</v>
          </cell>
          <cell r="V5218">
            <v>1</v>
          </cell>
          <cell r="W5218">
            <v>1</v>
          </cell>
          <cell r="X5218" t="str">
            <v>FLEXNET ECUADOR - MDELIVERY</v>
          </cell>
          <cell r="Y5218" t="str">
            <v>CALLE 28 DE JUNIO S/N Y GARCIA MORENO ENTRADA LLANO GRANDE</v>
          </cell>
        </row>
        <row r="5219">
          <cell r="A5219" t="str">
            <v>4735206</v>
          </cell>
          <cell r="B5219">
            <v>481867</v>
          </cell>
          <cell r="C5219" t="str">
            <v>4735206</v>
          </cell>
          <cell r="D5219" t="str">
            <v>MDELIVERY</v>
          </cell>
          <cell r="E5219" t="str">
            <v>DESPACHO</v>
          </cell>
          <cell r="F5219" t="str">
            <v>DERIVADO PICK UP</v>
          </cell>
          <cell r="G5219" t="str">
            <v>031080004735206</v>
          </cell>
          <cell r="H5219">
            <v>44914</v>
          </cell>
          <cell r="I5219" t="str">
            <v>ENTREGADO</v>
          </cell>
          <cell r="J5219">
            <v>44917</v>
          </cell>
          <cell r="K5219" t="str">
            <v>JAMA BAUTISTA MARIUXI VIVIANA</v>
          </cell>
          <cell r="L5219" t="str">
            <v>OFICINA TRAMACO ESMERALDAS</v>
          </cell>
          <cell r="M5219" t="str">
            <v>0804078269</v>
          </cell>
          <cell r="N5219" t="str">
            <v>0979288501</v>
          </cell>
          <cell r="O5219" t="str">
            <v>0979288501</v>
          </cell>
          <cell r="P5219" t="str">
            <v>ESMERALDAS</v>
          </cell>
          <cell r="Q5219" t="str">
            <v>ESMERALDAS</v>
          </cell>
          <cell r="R5219" t="str">
            <v>ESMERALDAS</v>
          </cell>
          <cell r="T5219" t="str">
            <v>TRAMACO</v>
          </cell>
          <cell r="U5219" t="str">
            <v>FLEXNETUIO_PROVINCIA</v>
          </cell>
          <cell r="V5219">
            <v>1</v>
          </cell>
          <cell r="W5219">
            <v>1</v>
          </cell>
          <cell r="X5219" t="str">
            <v>FLEXNET ECUADOR - MDELIVERY</v>
          </cell>
          <cell r="Y5219" t="str">
            <v>CALLE 28 DE JUNIO S/N Y GARCIA MORENO ENTRADA LLANO GRANDE</v>
          </cell>
        </row>
        <row r="5220">
          <cell r="A5220" t="str">
            <v>4735218</v>
          </cell>
          <cell r="B5220">
            <v>481868</v>
          </cell>
          <cell r="C5220" t="str">
            <v>4735218</v>
          </cell>
          <cell r="D5220" t="str">
            <v>MDELIVERY</v>
          </cell>
          <cell r="E5220" t="str">
            <v>DESPACHO</v>
          </cell>
          <cell r="F5220" t="str">
            <v>NORMAL</v>
          </cell>
          <cell r="G5220" t="str">
            <v>TF89650</v>
          </cell>
          <cell r="H5220">
            <v>44914</v>
          </cell>
          <cell r="I5220" t="str">
            <v>ENTREGADO</v>
          </cell>
          <cell r="J5220">
            <v>44915</v>
          </cell>
          <cell r="K5220" t="str">
            <v>JUAN EDUARDO MOREIRA BENITEZ</v>
          </cell>
          <cell r="L5220" t="str">
            <v>XIMENA  CALLE PEDRO MONCAYO  SN CALLE PORTETE</v>
          </cell>
          <cell r="M5220" t="str">
            <v>0923458129</v>
          </cell>
          <cell r="N5220" t="str">
            <v>0995563597</v>
          </cell>
          <cell r="O5220" t="str">
            <v>0995563597</v>
          </cell>
          <cell r="P5220" t="str">
            <v>090308</v>
          </cell>
          <cell r="Q5220" t="str">
            <v>GUAYAQUIL</v>
          </cell>
          <cell r="R5220" t="str">
            <v>GUAYAS</v>
          </cell>
          <cell r="S5220" t="str">
            <v>GUAYAQUIL</v>
          </cell>
          <cell r="T5220" t="str">
            <v>FLEXTRANS</v>
          </cell>
          <cell r="U5220" t="str">
            <v>FLEXNETUIO_GYE</v>
          </cell>
          <cell r="V5220">
            <v>1</v>
          </cell>
          <cell r="W5220">
            <v>1</v>
          </cell>
          <cell r="X5220" t="str">
            <v>FLEXNET ECUADOR - MDELIVERY</v>
          </cell>
          <cell r="Y5220" t="str">
            <v>CALLE 28 DE JUNIO S/N Y GARCIA MORENO ENTRADA LLANO GRANDE</v>
          </cell>
        </row>
        <row r="5221">
          <cell r="A5221" t="str">
            <v>4735235</v>
          </cell>
          <cell r="B5221">
            <v>481869</v>
          </cell>
          <cell r="C5221" t="str">
            <v>4735235</v>
          </cell>
          <cell r="D5221" t="str">
            <v>MDELIVERY</v>
          </cell>
          <cell r="E5221" t="str">
            <v>DESPACHO</v>
          </cell>
          <cell r="F5221" t="str">
            <v>NORMAL</v>
          </cell>
          <cell r="G5221" t="str">
            <v>TF89640</v>
          </cell>
          <cell r="H5221">
            <v>44914</v>
          </cell>
          <cell r="I5221" t="str">
            <v>ENTREGADO</v>
          </cell>
          <cell r="J5221">
            <v>44915</v>
          </cell>
          <cell r="K5221" t="str">
            <v>ALVAREZ CHONILLO WASHINGTON GENARO</v>
          </cell>
          <cell r="L5221" t="str">
            <v>CARBO CONCEPCION CALLE PADRE VICENTE SOLANO VARGAS 903 Y AV PEDRO MONCAYO</v>
          </cell>
          <cell r="M5221" t="str">
            <v>0904064250</v>
          </cell>
          <cell r="N5221" t="str">
            <v>0958883545</v>
          </cell>
          <cell r="O5221" t="str">
            <v>0958883545</v>
          </cell>
          <cell r="P5221" t="str">
            <v>090306</v>
          </cell>
          <cell r="Q5221" t="str">
            <v>GUAYAQUIL</v>
          </cell>
          <cell r="R5221" t="str">
            <v>GUAYAS</v>
          </cell>
          <cell r="S5221" t="str">
            <v>GUAYAQUIL</v>
          </cell>
          <cell r="T5221" t="str">
            <v>FLEXTRANS</v>
          </cell>
          <cell r="U5221" t="str">
            <v>FLEXNETUIO_GYE</v>
          </cell>
          <cell r="V5221">
            <v>1</v>
          </cell>
          <cell r="W5221">
            <v>1</v>
          </cell>
          <cell r="X5221" t="str">
            <v>FLEXNET ECUADOR - MDELIVERY</v>
          </cell>
          <cell r="Y5221" t="str">
            <v>CALLE 28 DE JUNIO S/N Y GARCIA MORENO ENTRADA LLANO GRANDE</v>
          </cell>
        </row>
        <row r="5222">
          <cell r="A5222" t="str">
            <v>4736234</v>
          </cell>
          <cell r="B5222">
            <v>481870</v>
          </cell>
          <cell r="C5222" t="str">
            <v>4736234</v>
          </cell>
          <cell r="D5222" t="str">
            <v>MDELIVERY</v>
          </cell>
          <cell r="E5222" t="str">
            <v>DESPACHO</v>
          </cell>
          <cell r="F5222" t="str">
            <v>NORMAL</v>
          </cell>
          <cell r="G5222" t="str">
            <v>FT75980</v>
          </cell>
          <cell r="H5222">
            <v>44914</v>
          </cell>
          <cell r="I5222" t="str">
            <v>ENTREGADO</v>
          </cell>
          <cell r="J5222">
            <v>44916</v>
          </cell>
          <cell r="K5222" t="str">
            <v>BETANCOURT REVELO DIEGO GIOVANNI</v>
          </cell>
          <cell r="L5222" t="str">
            <v>CONOCOTO  CALLE JULIO MORENO  E8  219   PASAJE C</v>
          </cell>
          <cell r="M5222" t="str">
            <v>1709893703</v>
          </cell>
          <cell r="N5222" t="str">
            <v>0992335359</v>
          </cell>
          <cell r="O5222" t="str">
            <v>0992335359</v>
          </cell>
          <cell r="P5222" t="str">
            <v>170801</v>
          </cell>
          <cell r="Q5222" t="str">
            <v>QUITO</v>
          </cell>
          <cell r="R5222" t="str">
            <v>PICHINCHA</v>
          </cell>
          <cell r="S5222" t="str">
            <v>CONOCOTO</v>
          </cell>
          <cell r="T5222" t="str">
            <v>FLEXTRANS UIO</v>
          </cell>
          <cell r="U5222" t="str">
            <v>FLEXNETUIO_LOCAL</v>
          </cell>
          <cell r="V5222">
            <v>1</v>
          </cell>
          <cell r="W5222">
            <v>1</v>
          </cell>
          <cell r="X5222" t="str">
            <v>FLEXNET ECUADOR - MDELIVERY</v>
          </cell>
          <cell r="Y5222" t="str">
            <v>CALLE 28 DE JUNIO S/N Y GARCIA MORENO ENTRADA LLANO GRANDE</v>
          </cell>
        </row>
        <row r="5223">
          <cell r="A5223" t="str">
            <v>4736244</v>
          </cell>
          <cell r="B5223">
            <v>481871</v>
          </cell>
          <cell r="C5223" t="str">
            <v>4736244</v>
          </cell>
          <cell r="D5223" t="str">
            <v>MDELIVERY</v>
          </cell>
          <cell r="E5223" t="str">
            <v>DESPACHO</v>
          </cell>
          <cell r="F5223" t="str">
            <v>NORMAL</v>
          </cell>
          <cell r="G5223" t="str">
            <v>031080004736244</v>
          </cell>
          <cell r="H5223">
            <v>44914</v>
          </cell>
          <cell r="I5223" t="str">
            <v>ENTREGADO</v>
          </cell>
          <cell r="J5223">
            <v>44918</v>
          </cell>
          <cell r="K5223" t="str">
            <v>COELLO CERVANTES BRENDA BETZABETH</v>
          </cell>
          <cell r="L5223" t="str">
            <v>LA ESPERANZA  VIA VALENCIA KM 5 SN</v>
          </cell>
          <cell r="M5223" t="str">
            <v>1205564782</v>
          </cell>
          <cell r="N5223" t="str">
            <v>0995821635</v>
          </cell>
          <cell r="O5223" t="str">
            <v>0995821635</v>
          </cell>
          <cell r="P5223" t="str">
            <v>120308</v>
          </cell>
          <cell r="Q5223" t="str">
            <v>QUEVEDO</v>
          </cell>
          <cell r="R5223" t="str">
            <v>LOS RIOS</v>
          </cell>
          <cell r="S5223" t="str">
            <v>QUEVEDO</v>
          </cell>
          <cell r="T5223" t="str">
            <v>TRAMACO</v>
          </cell>
          <cell r="U5223" t="str">
            <v>FLEXNETUIO_PROVINCIA</v>
          </cell>
          <cell r="V5223">
            <v>1</v>
          </cell>
          <cell r="W5223">
            <v>1</v>
          </cell>
          <cell r="X5223" t="str">
            <v>FLEXNET ECUADOR - MDELIVERY</v>
          </cell>
          <cell r="Y5223" t="str">
            <v>CALLE 28 DE JUNIO S/N Y GARCIA MORENO ENTRADA LLANO GRANDE</v>
          </cell>
        </row>
        <row r="5224">
          <cell r="A5224" t="str">
            <v>4736246</v>
          </cell>
          <cell r="B5224">
            <v>481872</v>
          </cell>
          <cell r="C5224" t="str">
            <v>4736246</v>
          </cell>
          <cell r="D5224" t="str">
            <v>MDELIVERY</v>
          </cell>
          <cell r="E5224" t="str">
            <v>DESPACHO</v>
          </cell>
          <cell r="F5224" t="str">
            <v>DERIVADO PICK UP</v>
          </cell>
          <cell r="G5224" t="str">
            <v>031080004736246</v>
          </cell>
          <cell r="H5224">
            <v>44914</v>
          </cell>
          <cell r="I5224" t="str">
            <v>ENTREGADO</v>
          </cell>
          <cell r="J5224">
            <v>44915</v>
          </cell>
          <cell r="K5224" t="str">
            <v>MOREIRA MONCAYO JHONNY ENRIQUE</v>
          </cell>
          <cell r="L5224" t="str">
            <v>OFICINA TRAMACO QUITO SHYRIS</v>
          </cell>
          <cell r="M5224" t="str">
            <v>0201537404</v>
          </cell>
          <cell r="N5224" t="str">
            <v>0995807332</v>
          </cell>
          <cell r="O5224" t="str">
            <v>0995807332</v>
          </cell>
          <cell r="P5224" t="str">
            <v>QUITO</v>
          </cell>
          <cell r="Q5224" t="str">
            <v>QUITO</v>
          </cell>
          <cell r="R5224" t="str">
            <v>PICHINCHA</v>
          </cell>
          <cell r="T5224" t="str">
            <v>TRAMACO</v>
          </cell>
          <cell r="U5224" t="str">
            <v>FLEXNETUIO_LOCAL</v>
          </cell>
          <cell r="V5224">
            <v>1</v>
          </cell>
          <cell r="W5224">
            <v>1</v>
          </cell>
          <cell r="X5224" t="str">
            <v>FLEXNET ECUADOR - MDELIVERY</v>
          </cell>
          <cell r="Y5224" t="str">
            <v>CALLE 28 DE JUNIO S/N Y GARCIA MORENO ENTRADA LLANO GRANDE</v>
          </cell>
        </row>
        <row r="5225">
          <cell r="A5225" t="str">
            <v>414435801</v>
          </cell>
          <cell r="B5225">
            <v>481837</v>
          </cell>
          <cell r="C5225" t="str">
            <v>414435801</v>
          </cell>
          <cell r="D5225" t="str">
            <v>FLEXTUENTI</v>
          </cell>
          <cell r="E5225" t="str">
            <v>DESPACHO</v>
          </cell>
          <cell r="F5225" t="str">
            <v>EXPRESS GYE</v>
          </cell>
          <cell r="G5225" t="str">
            <v>TF89513</v>
          </cell>
          <cell r="H5225">
            <v>44914</v>
          </cell>
          <cell r="I5225" t="str">
            <v>ENTREGADO</v>
          </cell>
          <cell r="J5225">
            <v>44914</v>
          </cell>
          <cell r="K5225" t="str">
            <v>OSCAR FELIPE CABRERA ROBALINO</v>
          </cell>
          <cell r="L5225" t="str">
            <v>TARQUI (GY)  AV FRANCISCO DE ORELLANA  MODULO 1   CALLE JUSTINO CORNEJO</v>
          </cell>
          <cell r="M5225" t="str">
            <v>0916048176</v>
          </cell>
          <cell r="N5225" t="str">
            <v>0939181389/0996820205</v>
          </cell>
          <cell r="P5225" t="str">
            <v>GUAYAQUIL</v>
          </cell>
          <cell r="Q5225" t="str">
            <v>GUAYAQUIL</v>
          </cell>
          <cell r="R5225" t="str">
            <v>GUAYAS</v>
          </cell>
          <cell r="T5225" t="str">
            <v>ITSACOURIER</v>
          </cell>
          <cell r="U5225" t="str">
            <v>FLEXNETUIO_GYE</v>
          </cell>
          <cell r="V5225">
            <v>1</v>
          </cell>
          <cell r="W5225">
            <v>1</v>
          </cell>
          <cell r="X5225" t="str">
            <v>FLEXNET ECUADOR - FLEXTUENTI</v>
          </cell>
          <cell r="Y5225" t="str">
            <v>FERNANDO GUTIERREZ HILL VIA A DAULE KM 8 1/2 ENTRADA A COOPERATIVA JUAN MONTALVO</v>
          </cell>
        </row>
        <row r="5226">
          <cell r="A5226" t="str">
            <v>414435829</v>
          </cell>
          <cell r="B5226">
            <v>481838</v>
          </cell>
          <cell r="C5226" t="str">
            <v>414435829</v>
          </cell>
          <cell r="D5226" t="str">
            <v>FLEXTUENTI</v>
          </cell>
          <cell r="E5226" t="str">
            <v>DESPACHO</v>
          </cell>
          <cell r="F5226" t="str">
            <v>EXPRESS GYE</v>
          </cell>
          <cell r="G5226" t="str">
            <v>TF89514</v>
          </cell>
          <cell r="H5226">
            <v>44914</v>
          </cell>
          <cell r="I5226" t="str">
            <v>ENTREGADO</v>
          </cell>
          <cell r="J5226">
            <v>44915</v>
          </cell>
          <cell r="K5226" t="str">
            <v>ALEXANDRA BECERRA</v>
          </cell>
          <cell r="L5226" t="str">
            <v>TARQUI  3ER CALLEJON 20 NO MNZ 1574 VILLA 6 AV 38B NO</v>
          </cell>
          <cell r="M5226" t="str">
            <v>0956495949</v>
          </cell>
          <cell r="N5226" t="str">
            <v>0939826373/0967850570</v>
          </cell>
          <cell r="P5226" t="str">
            <v>GUAYAQUIL</v>
          </cell>
          <cell r="Q5226" t="str">
            <v>GUAYAQUIL</v>
          </cell>
          <cell r="R5226" t="str">
            <v>GUAYAS</v>
          </cell>
          <cell r="U5226" t="str">
            <v>FLEXNETUIO_GYE</v>
          </cell>
          <cell r="V5226">
            <v>1</v>
          </cell>
          <cell r="W5226">
            <v>1</v>
          </cell>
          <cell r="X5226" t="str">
            <v>FLEXNET ECUADOR - FLEXTUENTI</v>
          </cell>
          <cell r="Y5226" t="str">
            <v>FERNANDO GUTIERREZ HILL VIA A DAULE KM 8 1/2 ENTRADA A COOPERATIVA JUAN MONTALVO</v>
          </cell>
        </row>
        <row r="5227">
          <cell r="A5227" t="str">
            <v>414436032</v>
          </cell>
          <cell r="B5227">
            <v>481839</v>
          </cell>
          <cell r="C5227" t="str">
            <v>414436032</v>
          </cell>
          <cell r="D5227" t="str">
            <v>FLEXTUENTI</v>
          </cell>
          <cell r="E5227" t="str">
            <v>DESPACHO</v>
          </cell>
          <cell r="F5227" t="str">
            <v>EXPRESS GYE</v>
          </cell>
          <cell r="G5227" t="str">
            <v>TF89515</v>
          </cell>
          <cell r="H5227">
            <v>44914</v>
          </cell>
          <cell r="I5227" t="str">
            <v>ENTREGADO</v>
          </cell>
          <cell r="J5227">
            <v>44915</v>
          </cell>
          <cell r="K5227" t="str">
            <v>DIEGO DAVID SAN MARTIN COPPIANO</v>
          </cell>
          <cell r="L5227" t="str">
            <v>TARQUI AV FRANCISCO DE ORELLANA  SN ING RODOLFO BAQUERIZO NAZUR</v>
          </cell>
          <cell r="M5227" t="str">
            <v>0925976326</v>
          </cell>
          <cell r="N5227" t="str">
            <v>0963208330/0980958069</v>
          </cell>
          <cell r="P5227" t="str">
            <v>GUAYAQUIL</v>
          </cell>
          <cell r="Q5227" t="str">
            <v>GUAYAQUIL</v>
          </cell>
          <cell r="R5227" t="str">
            <v>GUAYAS</v>
          </cell>
          <cell r="T5227" t="str">
            <v>ITSACOURIER</v>
          </cell>
          <cell r="U5227" t="str">
            <v>FLEXNETUIO_GYE</v>
          </cell>
          <cell r="V5227">
            <v>1</v>
          </cell>
          <cell r="W5227">
            <v>1</v>
          </cell>
          <cell r="X5227" t="str">
            <v>FLEXNET ECUADOR - FLEXTUENTI</v>
          </cell>
          <cell r="Y5227" t="str">
            <v>FERNANDO GUTIERREZ HILL VIA A DAULE KM 8 1/2 ENTRADA A COOPERATIVA JUAN MONTALVO</v>
          </cell>
        </row>
        <row r="5228">
          <cell r="A5228" t="str">
            <v>414448299</v>
          </cell>
          <cell r="B5228">
            <v>481813</v>
          </cell>
          <cell r="C5228" t="str">
            <v>414448299</v>
          </cell>
          <cell r="D5228" t="str">
            <v>FLEXTUENTI</v>
          </cell>
          <cell r="E5228" t="str">
            <v>DESPACHO</v>
          </cell>
          <cell r="F5228" t="str">
            <v>NORMAL</v>
          </cell>
          <cell r="G5228" t="str">
            <v>FT75923</v>
          </cell>
          <cell r="H5228">
            <v>44914</v>
          </cell>
          <cell r="I5228" t="str">
            <v>ENTREGADO</v>
          </cell>
          <cell r="J5228">
            <v>44915</v>
          </cell>
          <cell r="K5228" t="str">
            <v>Julliana Valverde</v>
          </cell>
          <cell r="L5228" t="str">
            <v>CONOCOTO CALLE DIEGO IBARRA N27 10  CALLE MANUELA CANIZARES</v>
          </cell>
          <cell r="M5228" t="str">
            <v>1727169565</v>
          </cell>
          <cell r="N5228" t="str">
            <v>0969113304/0962762237</v>
          </cell>
          <cell r="O5228" t="str">
            <v/>
          </cell>
          <cell r="P5228" t="str">
            <v>QUITO</v>
          </cell>
          <cell r="Q5228" t="str">
            <v>QUITO</v>
          </cell>
          <cell r="R5228" t="str">
            <v>PICHINCHA</v>
          </cell>
          <cell r="T5228" t="str">
            <v>FLEXTRANS UIO</v>
          </cell>
          <cell r="U5228" t="str">
            <v>FLEXNETUIO_LOCAL</v>
          </cell>
          <cell r="V5228">
            <v>1</v>
          </cell>
          <cell r="W5228">
            <v>1</v>
          </cell>
          <cell r="X5228" t="str">
            <v>FLEXNET ECUADOR - FLEXTUENTI</v>
          </cell>
          <cell r="Y5228" t="str">
            <v>CALLE 28 DE JUNIO S/N Y GARCIA MORENO ENTRADA LLANO GRANDE</v>
          </cell>
        </row>
        <row r="5229">
          <cell r="A5229" t="str">
            <v>414448387</v>
          </cell>
          <cell r="B5229">
            <v>481814</v>
          </cell>
          <cell r="C5229" t="str">
            <v>414448387</v>
          </cell>
          <cell r="D5229" t="str">
            <v>FLEXTUENTI</v>
          </cell>
          <cell r="E5229" t="str">
            <v>DESPACHO</v>
          </cell>
          <cell r="F5229" t="str">
            <v>DERIVADO PICK UP</v>
          </cell>
          <cell r="G5229" t="str">
            <v>031080414448387</v>
          </cell>
          <cell r="H5229">
            <v>44914</v>
          </cell>
          <cell r="I5229" t="str">
            <v>DEVOLUCION_EN_PROCESO</v>
          </cell>
          <cell r="J5229">
            <v>44923</v>
          </cell>
          <cell r="K5229" t="str">
            <v>Ramon vicente Avila Garcia</v>
          </cell>
          <cell r="L5229" t="str">
            <v>OFICINA TRAMACO ESMERALDAS</v>
          </cell>
          <cell r="M5229" t="str">
            <v>0803468024</v>
          </cell>
          <cell r="N5229" t="str">
            <v>0994850932/0996373111</v>
          </cell>
          <cell r="O5229" t="str">
            <v/>
          </cell>
          <cell r="P5229" t="str">
            <v>ESMERALDAS</v>
          </cell>
          <cell r="Q5229" t="str">
            <v>ESMERALDAS</v>
          </cell>
          <cell r="R5229" t="str">
            <v>ESMERALDAS</v>
          </cell>
          <cell r="T5229" t="str">
            <v>TRAMACO</v>
          </cell>
          <cell r="U5229" t="str">
            <v>FLEXNETUIO_PROVINCIA</v>
          </cell>
          <cell r="V5229">
            <v>1</v>
          </cell>
          <cell r="W5229">
            <v>1</v>
          </cell>
          <cell r="X5229" t="str">
            <v>FLEXNET ECUADOR - FLEXTUENTI</v>
          </cell>
          <cell r="Y5229" t="str">
            <v>CALLE 28 DE JUNIO S/N Y GARCIA MORENO ENTRADA LLANO GRANDE</v>
          </cell>
        </row>
        <row r="5230">
          <cell r="A5230" t="str">
            <v>414448576</v>
          </cell>
          <cell r="B5230">
            <v>481815</v>
          </cell>
          <cell r="C5230" t="str">
            <v>414448576</v>
          </cell>
          <cell r="D5230" t="str">
            <v>FLEXTUENTI</v>
          </cell>
          <cell r="E5230" t="str">
            <v>DESPACHO</v>
          </cell>
          <cell r="F5230" t="str">
            <v>NORMAL</v>
          </cell>
          <cell r="G5230" t="str">
            <v>FT75953</v>
          </cell>
          <cell r="H5230">
            <v>44914</v>
          </cell>
          <cell r="I5230" t="str">
            <v>ENTREGADO</v>
          </cell>
          <cell r="J5230">
            <v>44915</v>
          </cell>
          <cell r="K5230" t="str">
            <v>Elvia Carpio</v>
          </cell>
          <cell r="L5230" t="str">
            <v>TUMBACO AV UNIVERSITARIA    N5 248 CALLE MANUEL AGUIRRE Y PASAJE B</v>
          </cell>
          <cell r="M5230" t="str">
            <v>1716744600</v>
          </cell>
          <cell r="N5230" t="str">
            <v>0985503526/0939553849</v>
          </cell>
          <cell r="O5230" t="str">
            <v/>
          </cell>
          <cell r="P5230" t="str">
            <v>QUITO</v>
          </cell>
          <cell r="Q5230" t="str">
            <v>QUITO</v>
          </cell>
          <cell r="R5230" t="str">
            <v>PICHINCHA</v>
          </cell>
          <cell r="T5230" t="str">
            <v>FLEXTRANS UIO</v>
          </cell>
          <cell r="U5230" t="str">
            <v>FLEXNETUIO_LOCAL</v>
          </cell>
          <cell r="V5230">
            <v>1</v>
          </cell>
          <cell r="W5230">
            <v>1</v>
          </cell>
          <cell r="X5230" t="str">
            <v>FLEXNET ECUADOR - FLEXTUENTI</v>
          </cell>
          <cell r="Y5230" t="str">
            <v>CALLE 28 DE JUNIO S/N Y GARCIA MORENO ENTRADA LLANO GRANDE</v>
          </cell>
        </row>
        <row r="5231">
          <cell r="A5231" t="str">
            <v>414448611</v>
          </cell>
          <cell r="B5231">
            <v>481816</v>
          </cell>
          <cell r="C5231" t="str">
            <v>414448611</v>
          </cell>
          <cell r="D5231" t="str">
            <v>FLEXTUENTI</v>
          </cell>
          <cell r="E5231" t="str">
            <v>DESPACHO</v>
          </cell>
          <cell r="F5231" t="str">
            <v>NORMAL</v>
          </cell>
          <cell r="G5231" t="str">
            <v>TF89598</v>
          </cell>
          <cell r="H5231">
            <v>44914</v>
          </cell>
          <cell r="I5231" t="str">
            <v>ENTREGADO</v>
          </cell>
          <cell r="J5231">
            <v>44915</v>
          </cell>
          <cell r="K5231" t="str">
            <v>Hitler Alsivar Ochoa Ribera</v>
          </cell>
          <cell r="L5231" t="str">
            <v>TARQUI CIUDADELA ATARAZANA  MZ P4  VILLA 6 NICASIO SAFADI</v>
          </cell>
          <cell r="M5231" t="str">
            <v>0905291274</v>
          </cell>
          <cell r="N5231" t="str">
            <v>0982668934/0963764212</v>
          </cell>
          <cell r="O5231" t="str">
            <v/>
          </cell>
          <cell r="P5231" t="str">
            <v>GUAYAQUIL</v>
          </cell>
          <cell r="Q5231" t="str">
            <v>GUAYAQUIL</v>
          </cell>
          <cell r="R5231" t="str">
            <v>GUAYAS</v>
          </cell>
          <cell r="T5231" t="str">
            <v>FLEXTRANS</v>
          </cell>
          <cell r="U5231" t="str">
            <v>FLEXNETUIO_GYE</v>
          </cell>
          <cell r="V5231">
            <v>1</v>
          </cell>
          <cell r="W5231">
            <v>1</v>
          </cell>
          <cell r="X5231" t="str">
            <v>FLEXNET ECUADOR - FLEXTUENTI</v>
          </cell>
          <cell r="Y5231" t="str">
            <v>CALLE 28 DE JUNIO S/N Y GARCIA MORENO ENTRADA LLANO GRANDE</v>
          </cell>
        </row>
        <row r="5232">
          <cell r="A5232" t="str">
            <v>414448701</v>
          </cell>
          <cell r="B5232">
            <v>481817</v>
          </cell>
          <cell r="C5232" t="str">
            <v>414448701</v>
          </cell>
          <cell r="D5232" t="str">
            <v>FLEXTUENTI</v>
          </cell>
          <cell r="E5232" t="str">
            <v>DESPACHO</v>
          </cell>
          <cell r="F5232" t="str">
            <v>NORMAL</v>
          </cell>
          <cell r="G5232" t="str">
            <v>FT75922</v>
          </cell>
          <cell r="H5232">
            <v>44914</v>
          </cell>
          <cell r="I5232" t="str">
            <v>ENTREGADO</v>
          </cell>
          <cell r="J5232">
            <v>44915</v>
          </cell>
          <cell r="K5232" t="str">
            <v>Luis Vasconez</v>
          </cell>
          <cell r="L5232" t="str">
            <v>PUENGASI ACCESO MIRAVALLE  SN  GUIDO URBINA</v>
          </cell>
          <cell r="M5232" t="str">
            <v>1717475832</v>
          </cell>
          <cell r="N5232" t="str">
            <v>0963454435/0963454435</v>
          </cell>
          <cell r="O5232" t="str">
            <v/>
          </cell>
          <cell r="P5232" t="str">
            <v>QUITO</v>
          </cell>
          <cell r="Q5232" t="str">
            <v>QUITO</v>
          </cell>
          <cell r="R5232" t="str">
            <v>PICHINCHA</v>
          </cell>
          <cell r="T5232" t="str">
            <v>FLEXTRANS UIO</v>
          </cell>
          <cell r="U5232" t="str">
            <v>FLEXNETUIO_LOCAL</v>
          </cell>
          <cell r="V5232">
            <v>1</v>
          </cell>
          <cell r="W5232">
            <v>1</v>
          </cell>
          <cell r="X5232" t="str">
            <v>FLEXNET ECUADOR - FLEXTUENTI</v>
          </cell>
          <cell r="Y5232" t="str">
            <v>CALLE 28 DE JUNIO S/N Y GARCIA MORENO ENTRADA LLANO GRANDE</v>
          </cell>
        </row>
        <row r="5233">
          <cell r="A5233" t="str">
            <v>414448748</v>
          </cell>
          <cell r="B5233">
            <v>481818</v>
          </cell>
          <cell r="C5233" t="str">
            <v>414448748</v>
          </cell>
          <cell r="D5233" t="str">
            <v>FLEXTUENTI</v>
          </cell>
          <cell r="E5233" t="str">
            <v>DESPACHO</v>
          </cell>
          <cell r="F5233" t="str">
            <v>DERIVADO PICK UP</v>
          </cell>
          <cell r="G5233" t="str">
            <v>031080414448748</v>
          </cell>
          <cell r="H5233">
            <v>44914</v>
          </cell>
          <cell r="I5233" t="str">
            <v>ENTREGADO</v>
          </cell>
          <cell r="J5233">
            <v>44915</v>
          </cell>
          <cell r="K5233" t="str">
            <v>RODRIGO HONORATO TORO GARCES</v>
          </cell>
          <cell r="L5233" t="str">
            <v>OFICINAS TRAMACO PORTOVIEJO</v>
          </cell>
          <cell r="M5233" t="str">
            <v>1202999379</v>
          </cell>
          <cell r="N5233" t="str">
            <v>0939171802/0963878320</v>
          </cell>
          <cell r="P5233" t="str">
            <v>PORTOVIEJO</v>
          </cell>
          <cell r="Q5233" t="str">
            <v>PORTOVIEJO</v>
          </cell>
          <cell r="R5233" t="str">
            <v>MANABI</v>
          </cell>
          <cell r="T5233" t="str">
            <v>TRAMACO</v>
          </cell>
          <cell r="U5233" t="str">
            <v>FLEXNETUIO_PROVINCIA</v>
          </cell>
          <cell r="V5233">
            <v>1</v>
          </cell>
          <cell r="W5233">
            <v>1</v>
          </cell>
          <cell r="X5233" t="str">
            <v>FLEXNET ECUADOR - FLEXTUENTI</v>
          </cell>
          <cell r="Y5233" t="str">
            <v>CALLE 28 DE JUNIO S/N Y GARCIA MORENO ENTRADA LLANO GRANDE</v>
          </cell>
        </row>
        <row r="5234">
          <cell r="A5234" t="str">
            <v>414448808</v>
          </cell>
          <cell r="B5234">
            <v>481819</v>
          </cell>
          <cell r="C5234" t="str">
            <v>414448808</v>
          </cell>
          <cell r="D5234" t="str">
            <v>FLEXTUENTI</v>
          </cell>
          <cell r="E5234" t="str">
            <v>DESPACHO</v>
          </cell>
          <cell r="F5234" t="str">
            <v>NORMAL</v>
          </cell>
          <cell r="G5234" t="str">
            <v>FT75921</v>
          </cell>
          <cell r="H5234">
            <v>44914</v>
          </cell>
          <cell r="I5234" t="str">
            <v>ENTREGADO</v>
          </cell>
          <cell r="J5234">
            <v>44915</v>
          </cell>
          <cell r="K5234" t="str">
            <v>Patricia Veronica Arias Vergara</v>
          </cell>
          <cell r="L5234" t="str">
            <v>CALDERON AV GALO PLAZA LAZO SN ALAHAMBRA</v>
          </cell>
          <cell r="M5234" t="str">
            <v>1712501061</v>
          </cell>
          <cell r="N5234" t="str">
            <v>0996671683/0996055771</v>
          </cell>
          <cell r="O5234" t="str">
            <v/>
          </cell>
          <cell r="P5234" t="str">
            <v>QUITO</v>
          </cell>
          <cell r="Q5234" t="str">
            <v>QUITO</v>
          </cell>
          <cell r="R5234" t="str">
            <v>PICHINCHA</v>
          </cell>
          <cell r="U5234" t="str">
            <v>FLEXNETUIO_LOCAL</v>
          </cell>
          <cell r="V5234">
            <v>1</v>
          </cell>
          <cell r="W5234">
            <v>1</v>
          </cell>
          <cell r="X5234" t="str">
            <v>FLEXNET ECUADOR - FLEXTUENTI</v>
          </cell>
          <cell r="Y5234" t="str">
            <v>CALLE 28 DE JUNIO S/N Y GARCIA MORENO ENTRADA LLANO GRANDE</v>
          </cell>
        </row>
        <row r="5235">
          <cell r="A5235" t="str">
            <v>414448946</v>
          </cell>
          <cell r="B5235">
            <v>481820</v>
          </cell>
          <cell r="C5235" t="str">
            <v>414448946</v>
          </cell>
          <cell r="D5235" t="str">
            <v>FLEXTUENTI</v>
          </cell>
          <cell r="E5235" t="str">
            <v>DESPACHO</v>
          </cell>
          <cell r="F5235" t="str">
            <v>NORMAL</v>
          </cell>
          <cell r="G5235" t="str">
            <v>FT75920</v>
          </cell>
          <cell r="H5235">
            <v>44914</v>
          </cell>
          <cell r="I5235" t="str">
            <v>ENTREGADO</v>
          </cell>
          <cell r="J5235">
            <v>44915</v>
          </cell>
          <cell r="K5235" t="str">
            <v>Liliana Figueroa</v>
          </cell>
          <cell r="L5235" t="str">
            <v>SAN BARTOLO  CALLE BAZAR SN  CALLE JUJAN</v>
          </cell>
          <cell r="M5235" t="str">
            <v>1205481060</v>
          </cell>
          <cell r="N5235" t="str">
            <v>0992998482/0987238941</v>
          </cell>
          <cell r="O5235" t="str">
            <v/>
          </cell>
          <cell r="P5235" t="str">
            <v>QUITO</v>
          </cell>
          <cell r="Q5235" t="str">
            <v>QUITO</v>
          </cell>
          <cell r="R5235" t="str">
            <v>PICHINCHA</v>
          </cell>
          <cell r="U5235" t="str">
            <v>FLEXNETUIO_LOCAL</v>
          </cell>
          <cell r="V5235">
            <v>1</v>
          </cell>
          <cell r="W5235">
            <v>1</v>
          </cell>
          <cell r="X5235" t="str">
            <v>FLEXNET ECUADOR - FLEXTUENTI</v>
          </cell>
          <cell r="Y5235" t="str">
            <v>CALLE 28 DE JUNIO S/N Y GARCIA MORENO ENTRADA LLANO GRANDE</v>
          </cell>
        </row>
        <row r="5236">
          <cell r="A5236" t="str">
            <v>414449012</v>
          </cell>
          <cell r="B5236">
            <v>481821</v>
          </cell>
          <cell r="C5236" t="str">
            <v>414449012</v>
          </cell>
          <cell r="D5236" t="str">
            <v>FLEXTUENTI</v>
          </cell>
          <cell r="E5236" t="str">
            <v>DESPACHO</v>
          </cell>
          <cell r="F5236" t="str">
            <v>NORMAL</v>
          </cell>
          <cell r="G5236" t="str">
            <v>TF89597</v>
          </cell>
          <cell r="H5236">
            <v>44914</v>
          </cell>
          <cell r="I5236" t="str">
            <v>ENTREGADO</v>
          </cell>
          <cell r="J5236">
            <v>44915</v>
          </cell>
          <cell r="K5236" t="str">
            <v>Luisa Carrera</v>
          </cell>
          <cell r="L5236" t="str">
            <v>CARBO  CLEMENTE  BALLEN  SN  PEDRO CARBO</v>
          </cell>
          <cell r="M5236" t="str">
            <v>0919896977</v>
          </cell>
          <cell r="N5236" t="str">
            <v>0962195379/0978669606</v>
          </cell>
          <cell r="O5236" t="str">
            <v/>
          </cell>
          <cell r="P5236" t="str">
            <v>GUAYAQUIL</v>
          </cell>
          <cell r="Q5236" t="str">
            <v>GUAYAQUIL</v>
          </cell>
          <cell r="R5236" t="str">
            <v>GUAYAS</v>
          </cell>
          <cell r="T5236" t="str">
            <v>FLEXTRANS</v>
          </cell>
          <cell r="U5236" t="str">
            <v>FLEXNETUIO_GYE</v>
          </cell>
          <cell r="V5236">
            <v>1</v>
          </cell>
          <cell r="W5236">
            <v>1</v>
          </cell>
          <cell r="X5236" t="str">
            <v>FLEXNET ECUADOR - FLEXTUENTI</v>
          </cell>
          <cell r="Y5236" t="str">
            <v>CALLE 28 DE JUNIO S/N Y GARCIA MORENO ENTRADA LLANO GRANDE</v>
          </cell>
        </row>
        <row r="5237">
          <cell r="A5237" t="str">
            <v>414449013</v>
          </cell>
          <cell r="B5237">
            <v>481822</v>
          </cell>
          <cell r="C5237" t="str">
            <v>414449013</v>
          </cell>
          <cell r="D5237" t="str">
            <v>FLEXTUENTI</v>
          </cell>
          <cell r="E5237" t="str">
            <v>DESPACHO</v>
          </cell>
          <cell r="F5237" t="str">
            <v>NORMAL</v>
          </cell>
          <cell r="G5237" t="str">
            <v>031080414449013</v>
          </cell>
          <cell r="H5237">
            <v>44914</v>
          </cell>
          <cell r="I5237" t="str">
            <v>ENTREGADO</v>
          </cell>
          <cell r="J5237">
            <v>44915</v>
          </cell>
          <cell r="K5237" t="str">
            <v>Javier Chancay</v>
          </cell>
          <cell r="L5237" t="str">
            <v>PASCUALES VIA DUALE 7 Y MEDIO SN  INGENIERO JOSE ANTONIO GOMEZ</v>
          </cell>
          <cell r="M5237" t="str">
            <v>0927682609</v>
          </cell>
          <cell r="N5237" t="str">
            <v>0939180291/0980884133</v>
          </cell>
          <cell r="O5237" t="str">
            <v/>
          </cell>
          <cell r="P5237" t="str">
            <v>GUAYAQUIL</v>
          </cell>
          <cell r="Q5237" t="str">
            <v>GUAYAQUIL</v>
          </cell>
          <cell r="R5237" t="str">
            <v>GUAYAS</v>
          </cell>
          <cell r="T5237" t="str">
            <v>TRAMACO</v>
          </cell>
          <cell r="U5237" t="str">
            <v>FLEXNETUIO_GYE</v>
          </cell>
          <cell r="V5237">
            <v>1</v>
          </cell>
          <cell r="W5237">
            <v>1</v>
          </cell>
          <cell r="X5237" t="str">
            <v>FLEXNET ECUADOR - FLEXTUENTI</v>
          </cell>
          <cell r="Y5237" t="str">
            <v>CALLE 28 DE JUNIO S/N Y GARCIA MORENO ENTRADA LLANO GRANDE</v>
          </cell>
        </row>
        <row r="5238">
          <cell r="A5238" t="str">
            <v>414449050</v>
          </cell>
          <cell r="B5238">
            <v>481823</v>
          </cell>
          <cell r="C5238" t="str">
            <v>414449050</v>
          </cell>
          <cell r="D5238" t="str">
            <v>FLEXTUENTI</v>
          </cell>
          <cell r="E5238" t="str">
            <v>DESPACHO</v>
          </cell>
          <cell r="F5238" t="str">
            <v>NORMAL</v>
          </cell>
          <cell r="G5238" t="str">
            <v>031080414449050</v>
          </cell>
          <cell r="H5238">
            <v>44914</v>
          </cell>
          <cell r="I5238" t="str">
            <v>ENTREGADO</v>
          </cell>
          <cell r="J5238">
            <v>44916</v>
          </cell>
          <cell r="K5238" t="str">
            <v>Stefania Cantillo</v>
          </cell>
          <cell r="L5238" t="str">
            <v>MILAGRO  5  DE OCTUBRE   203  GULLERMO FLORES</v>
          </cell>
          <cell r="M5238" t="str">
            <v>0924887524</v>
          </cell>
          <cell r="N5238" t="str">
            <v>0982438193/0987064917</v>
          </cell>
          <cell r="O5238" t="str">
            <v/>
          </cell>
          <cell r="P5238" t="str">
            <v>MILAGRO</v>
          </cell>
          <cell r="Q5238" t="str">
            <v>MILAGRO</v>
          </cell>
          <cell r="R5238" t="str">
            <v>GUAYAS</v>
          </cell>
          <cell r="T5238" t="str">
            <v>TRAMACO</v>
          </cell>
          <cell r="U5238" t="str">
            <v>FLEXNETUIO_PROVINCIA</v>
          </cell>
          <cell r="V5238">
            <v>1</v>
          </cell>
          <cell r="W5238">
            <v>1</v>
          </cell>
          <cell r="X5238" t="str">
            <v>FLEXNET ECUADOR - FLEXTUENTI</v>
          </cell>
          <cell r="Y5238" t="str">
            <v>CALLE 28 DE JUNIO S/N Y GARCIA MORENO ENTRADA LLANO GRANDE</v>
          </cell>
        </row>
        <row r="5239">
          <cell r="A5239" t="str">
            <v>414449072</v>
          </cell>
          <cell r="B5239">
            <v>481824</v>
          </cell>
          <cell r="C5239" t="str">
            <v>414449072</v>
          </cell>
          <cell r="D5239" t="str">
            <v>FLEXTUENTI</v>
          </cell>
          <cell r="E5239" t="str">
            <v>DESPACHO</v>
          </cell>
          <cell r="F5239" t="str">
            <v>NORMAL</v>
          </cell>
          <cell r="G5239" t="str">
            <v>FT75919</v>
          </cell>
          <cell r="H5239">
            <v>44914</v>
          </cell>
          <cell r="I5239" t="str">
            <v>ENTREGADO</v>
          </cell>
          <cell r="J5239">
            <v>44915</v>
          </cell>
          <cell r="K5239" t="str">
            <v>Steven Quilumba</v>
          </cell>
          <cell r="L5239" t="str">
            <v>COTOCOLLAO CALLE OE10B  OE10  135  CALLE ANTONIO DE REYES</v>
          </cell>
          <cell r="M5239" t="str">
            <v>1724407067</v>
          </cell>
          <cell r="N5239" t="str">
            <v>0990684101/0987933958</v>
          </cell>
          <cell r="O5239" t="str">
            <v/>
          </cell>
          <cell r="P5239" t="str">
            <v>QUITO</v>
          </cell>
          <cell r="Q5239" t="str">
            <v>QUITO</v>
          </cell>
          <cell r="R5239" t="str">
            <v>PICHINCHA</v>
          </cell>
          <cell r="U5239" t="str">
            <v>FLEXNETUIO_LOCAL</v>
          </cell>
          <cell r="V5239">
            <v>1</v>
          </cell>
          <cell r="W5239">
            <v>1</v>
          </cell>
          <cell r="X5239" t="str">
            <v>FLEXNET ECUADOR - FLEXTUENTI</v>
          </cell>
          <cell r="Y5239" t="str">
            <v>CALLE 28 DE JUNIO S/N Y GARCIA MORENO ENTRADA LLANO GRANDE</v>
          </cell>
        </row>
        <row r="5240">
          <cell r="A5240" t="str">
            <v>414449075</v>
          </cell>
          <cell r="B5240">
            <v>481825</v>
          </cell>
          <cell r="C5240" t="str">
            <v>414449075</v>
          </cell>
          <cell r="D5240" t="str">
            <v>FLEXTUENTI</v>
          </cell>
          <cell r="E5240" t="str">
            <v>DESPACHO</v>
          </cell>
          <cell r="F5240" t="str">
            <v>NORMAL</v>
          </cell>
          <cell r="G5240" t="str">
            <v>FT75918</v>
          </cell>
          <cell r="H5240">
            <v>44914</v>
          </cell>
          <cell r="I5240" t="str">
            <v>ENTREGADO</v>
          </cell>
          <cell r="J5240">
            <v>44915</v>
          </cell>
          <cell r="K5240" t="str">
            <v>Joseelyn Rodriguez</v>
          </cell>
          <cell r="L5240" t="str">
            <v>LA MAGDALENA CALLE OE5X  S11 92  PEDRO CAPIRO</v>
          </cell>
          <cell r="M5240" t="str">
            <v>1754389540</v>
          </cell>
          <cell r="N5240" t="str">
            <v>0979217849/0992727066</v>
          </cell>
          <cell r="O5240" t="str">
            <v/>
          </cell>
          <cell r="P5240" t="str">
            <v>QUITO</v>
          </cell>
          <cell r="Q5240" t="str">
            <v>QUITO</v>
          </cell>
          <cell r="R5240" t="str">
            <v>PICHINCHA</v>
          </cell>
          <cell r="U5240" t="str">
            <v>FLEXNETUIO_LOCAL</v>
          </cell>
          <cell r="V5240">
            <v>1</v>
          </cell>
          <cell r="W5240">
            <v>1</v>
          </cell>
          <cell r="X5240" t="str">
            <v>FLEXNET ECUADOR - FLEXTUENTI</v>
          </cell>
          <cell r="Y5240" t="str">
            <v>CALLE 28 DE JUNIO S/N Y GARCIA MORENO ENTRADA LLANO GRANDE</v>
          </cell>
        </row>
        <row r="5241">
          <cell r="A5241" t="str">
            <v>414460251</v>
          </cell>
          <cell r="B5241">
            <v>481826</v>
          </cell>
          <cell r="C5241" t="str">
            <v>414460251</v>
          </cell>
          <cell r="D5241" t="str">
            <v>FLEXTUENTI</v>
          </cell>
          <cell r="E5241" t="str">
            <v>DESPACHO</v>
          </cell>
          <cell r="F5241" t="str">
            <v>DERIVADO PICK UP</v>
          </cell>
          <cell r="G5241" t="str">
            <v>031080414460251</v>
          </cell>
          <cell r="H5241">
            <v>44914</v>
          </cell>
          <cell r="I5241" t="str">
            <v>ENTREGADO</v>
          </cell>
          <cell r="J5241">
            <v>44916</v>
          </cell>
          <cell r="K5241" t="str">
            <v>Veronica Escorza</v>
          </cell>
          <cell r="L5241" t="str">
            <v>OFICINA TRAMACO QUITO 6 DE DICIEMBRE</v>
          </cell>
          <cell r="M5241" t="str">
            <v>1725995011</v>
          </cell>
          <cell r="N5241" t="str">
            <v>0961449904/0992628979</v>
          </cell>
          <cell r="O5241" t="str">
            <v/>
          </cell>
          <cell r="P5241" t="str">
            <v>QUITO</v>
          </cell>
          <cell r="Q5241" t="str">
            <v>QUITO</v>
          </cell>
          <cell r="R5241" t="str">
            <v>PICHINCHA</v>
          </cell>
          <cell r="T5241" t="str">
            <v>TRAMACO</v>
          </cell>
          <cell r="U5241" t="str">
            <v>FLEXNETUIO_LOCAL</v>
          </cell>
          <cell r="V5241">
            <v>1</v>
          </cell>
          <cell r="W5241">
            <v>1</v>
          </cell>
          <cell r="X5241" t="str">
            <v>FLEXNET ECUADOR - FLEXTUENTI</v>
          </cell>
          <cell r="Y5241" t="str">
            <v>CALLE 28 DE JUNIO S/N Y GARCIA MORENO ENTRADA LLANO GRANDE</v>
          </cell>
        </row>
        <row r="5242">
          <cell r="A5242" t="str">
            <v>414460264</v>
          </cell>
          <cell r="B5242">
            <v>481827</v>
          </cell>
          <cell r="C5242" t="str">
            <v>414460264</v>
          </cell>
          <cell r="D5242" t="str">
            <v>FLEXTUENTI</v>
          </cell>
          <cell r="E5242" t="str">
            <v>DESPACHO</v>
          </cell>
          <cell r="F5242" t="str">
            <v>NORMAL</v>
          </cell>
          <cell r="G5242" t="str">
            <v>FT75917</v>
          </cell>
          <cell r="H5242">
            <v>44914</v>
          </cell>
          <cell r="I5242" t="str">
            <v>ENTREGADO</v>
          </cell>
          <cell r="J5242">
            <v>44915</v>
          </cell>
          <cell r="K5242" t="str">
            <v>Maria Caiza</v>
          </cell>
          <cell r="L5242" t="str">
            <v>CALLE  CARAPUNGO   SN  LANDAZURI</v>
          </cell>
          <cell r="M5242" t="str">
            <v>1710935956</v>
          </cell>
          <cell r="N5242" t="str">
            <v>0992180403/0968525645</v>
          </cell>
          <cell r="O5242" t="str">
            <v/>
          </cell>
          <cell r="P5242" t="str">
            <v>QUITO</v>
          </cell>
          <cell r="Q5242" t="str">
            <v>QUITO</v>
          </cell>
          <cell r="R5242" t="str">
            <v>PICHINCHA</v>
          </cell>
          <cell r="U5242" t="str">
            <v>FLEXNETUIO_LOCAL</v>
          </cell>
          <cell r="V5242">
            <v>1</v>
          </cell>
          <cell r="W5242">
            <v>1</v>
          </cell>
          <cell r="X5242" t="str">
            <v>FLEXNET ECUADOR - FLEXTUENTI</v>
          </cell>
          <cell r="Y5242" t="str">
            <v>CALLE 28 DE JUNIO S/N Y GARCIA MORENO ENTRADA LLANO GRANDE</v>
          </cell>
        </row>
        <row r="5243">
          <cell r="A5243" t="str">
            <v>WS414391984</v>
          </cell>
          <cell r="B5243">
            <v>481828</v>
          </cell>
          <cell r="C5243" t="str">
            <v>WS414391984</v>
          </cell>
          <cell r="D5243" t="str">
            <v>FLEXTUENTI</v>
          </cell>
          <cell r="E5243" t="str">
            <v>DESPACHO</v>
          </cell>
          <cell r="F5243" t="str">
            <v>NORMAL</v>
          </cell>
          <cell r="G5243" t="str">
            <v>TF89593</v>
          </cell>
          <cell r="H5243">
            <v>44914</v>
          </cell>
          <cell r="I5243" t="str">
            <v>ENTREGADO</v>
          </cell>
          <cell r="J5243">
            <v>44915</v>
          </cell>
          <cell r="K5243" t="str">
            <v>Alex Reyes</v>
          </cell>
          <cell r="L5243" t="str">
            <v>TARQUI CIUDADELA GUAYACANES  MZ 29  VILA 16  PEDRO JORGE VERA VERA Y GALO GALES</v>
          </cell>
          <cell r="M5243" t="str">
            <v>0929305662</v>
          </cell>
          <cell r="N5243" t="str">
            <v>0990846618/0990846618</v>
          </cell>
          <cell r="O5243" t="str">
            <v/>
          </cell>
          <cell r="P5243" t="str">
            <v>GUAYAQUIL</v>
          </cell>
          <cell r="Q5243" t="str">
            <v>GUAYAQUIL</v>
          </cell>
          <cell r="R5243" t="str">
            <v>GUAYAS</v>
          </cell>
          <cell r="T5243" t="str">
            <v>FLEXTRANS</v>
          </cell>
          <cell r="U5243" t="str">
            <v>FLEXNETUIO_GYE</v>
          </cell>
          <cell r="V5243">
            <v>1</v>
          </cell>
          <cell r="W5243">
            <v>1</v>
          </cell>
          <cell r="X5243" t="str">
            <v>FLEXNET ECUADOR - FLEXTUENTI</v>
          </cell>
          <cell r="Y5243" t="str">
            <v>CALLE 28 DE JUNIO S/N Y GARCIA MORENO ENTRADA LLANO GRANDE</v>
          </cell>
        </row>
        <row r="5244">
          <cell r="A5244" t="str">
            <v>WS414392262</v>
          </cell>
          <cell r="B5244">
            <v>481829</v>
          </cell>
          <cell r="C5244" t="str">
            <v>WS414392262</v>
          </cell>
          <cell r="D5244" t="str">
            <v>FLEXTUENTI</v>
          </cell>
          <cell r="E5244" t="str">
            <v>DESPACHO</v>
          </cell>
          <cell r="F5244" t="str">
            <v>NORMAL</v>
          </cell>
          <cell r="G5244" t="str">
            <v>031080414392262</v>
          </cell>
          <cell r="H5244">
            <v>44914</v>
          </cell>
          <cell r="I5244" t="str">
            <v>ENTREGADO</v>
          </cell>
          <cell r="J5244">
            <v>44916</v>
          </cell>
          <cell r="K5244" t="str">
            <v>Natasha Micaela Almachi Velasquez</v>
          </cell>
          <cell r="L5244" t="str">
            <v>LIZARZABURO CALLE 18 SEPTIEMBRE  SN CALLE CAMILO EGAS</v>
          </cell>
          <cell r="M5244" t="str">
            <v>1724938343</v>
          </cell>
          <cell r="N5244" t="str">
            <v>0987892022/0987892022</v>
          </cell>
          <cell r="O5244" t="str">
            <v/>
          </cell>
          <cell r="P5244" t="str">
            <v>RIOBAMBA</v>
          </cell>
          <cell r="Q5244" t="str">
            <v>RIOBAMBA</v>
          </cell>
          <cell r="R5244" t="str">
            <v>CHIMBORAZO</v>
          </cell>
          <cell r="T5244" t="str">
            <v>TRAMACO</v>
          </cell>
          <cell r="U5244" t="str">
            <v>FLEXNETUIO_PROVINCIA</v>
          </cell>
          <cell r="V5244">
            <v>1</v>
          </cell>
          <cell r="W5244">
            <v>1</v>
          </cell>
          <cell r="X5244" t="str">
            <v>FLEXNET ECUADOR - FLEXTUENTI</v>
          </cell>
          <cell r="Y5244" t="str">
            <v>CALLE 28 DE JUNIO S/N Y GARCIA MORENO ENTRADA LLANO GRANDE</v>
          </cell>
        </row>
        <row r="5245">
          <cell r="A5245" t="str">
            <v>WS414392436</v>
          </cell>
          <cell r="B5245">
            <v>481830</v>
          </cell>
          <cell r="C5245" t="str">
            <v>WS414392436</v>
          </cell>
          <cell r="D5245" t="str">
            <v>FLEXTUENTI</v>
          </cell>
          <cell r="E5245" t="str">
            <v>DESPACHO</v>
          </cell>
          <cell r="F5245" t="str">
            <v>NORMAL</v>
          </cell>
          <cell r="G5245" t="str">
            <v>FT75915</v>
          </cell>
          <cell r="H5245">
            <v>44914</v>
          </cell>
          <cell r="I5245" t="str">
            <v>ENTREGADO</v>
          </cell>
          <cell r="J5245">
            <v>44915</v>
          </cell>
          <cell r="K5245" t="str">
            <v>Rita Duque</v>
          </cell>
          <cell r="L5245" t="str">
            <v>PUEMBO  CALLE TEOFILO ELIAS CARRERA  N9  256 HERMANOS BRAGUER</v>
          </cell>
          <cell r="M5245" t="str">
            <v>1722594775</v>
          </cell>
          <cell r="N5245" t="str">
            <v>0958878820/0958878820</v>
          </cell>
          <cell r="O5245" t="str">
            <v/>
          </cell>
          <cell r="P5245" t="str">
            <v>QUITO</v>
          </cell>
          <cell r="Q5245" t="str">
            <v>QUITO</v>
          </cell>
          <cell r="R5245" t="str">
            <v>PICHINCHA</v>
          </cell>
          <cell r="T5245" t="str">
            <v>FLEXTRANS UIO</v>
          </cell>
          <cell r="U5245" t="str">
            <v>FLEXNETUIO_LOCAL</v>
          </cell>
          <cell r="V5245">
            <v>1</v>
          </cell>
          <cell r="W5245">
            <v>1</v>
          </cell>
          <cell r="X5245" t="str">
            <v>FLEXNET ECUADOR - FLEXTUENTI</v>
          </cell>
          <cell r="Y5245" t="str">
            <v>CALLE 28 DE JUNIO S/N Y GARCIA MORENO ENTRADA LLANO GRANDE</v>
          </cell>
        </row>
        <row r="5246">
          <cell r="A5246" t="str">
            <v>414449074</v>
          </cell>
          <cell r="B5246">
            <v>481831</v>
          </cell>
          <cell r="C5246" t="str">
            <v>414449074</v>
          </cell>
          <cell r="D5246" t="str">
            <v>FLEXTUENTI</v>
          </cell>
          <cell r="E5246" t="str">
            <v>DESPACHO</v>
          </cell>
          <cell r="F5246" t="str">
            <v>NORMAL</v>
          </cell>
          <cell r="G5246" t="str">
            <v>031080414449074</v>
          </cell>
          <cell r="H5246">
            <v>44914</v>
          </cell>
          <cell r="I5246" t="str">
            <v>ENTREGADO</v>
          </cell>
          <cell r="J5246">
            <v>44916</v>
          </cell>
          <cell r="K5246" t="str">
            <v>Stalin Javier Lopez Roldan</v>
          </cell>
          <cell r="L5246" t="str">
            <v>RIOCHICO CALLE SUCRE SN CALLE JUAN MONTALVO</v>
          </cell>
          <cell r="M5246" t="str">
            <v>1313077594</v>
          </cell>
          <cell r="N5246" t="str">
            <v>0991492368/0962597163</v>
          </cell>
          <cell r="O5246" t="str">
            <v/>
          </cell>
          <cell r="P5246" t="str">
            <v>PORTOVIEJO</v>
          </cell>
          <cell r="Q5246" t="str">
            <v>PORTOVIEJO</v>
          </cell>
          <cell r="R5246" t="str">
            <v>MANABI</v>
          </cell>
          <cell r="T5246" t="str">
            <v>TRAMACO</v>
          </cell>
          <cell r="U5246" t="str">
            <v>FLEXNETUIO_PROVINCIA</v>
          </cell>
          <cell r="V5246">
            <v>1</v>
          </cell>
          <cell r="W5246">
            <v>1</v>
          </cell>
          <cell r="X5246" t="str">
            <v>FLEXNET ECUADOR - FLEXTUENTI</v>
          </cell>
          <cell r="Y5246" t="str">
            <v>CALLE 28 DE JUNIO S/N Y GARCIA MORENO ENTRADA LLANO GRANDE</v>
          </cell>
        </row>
        <row r="5247">
          <cell r="A5247" t="str">
            <v>414460407</v>
          </cell>
          <cell r="B5247">
            <v>481832</v>
          </cell>
          <cell r="C5247" t="str">
            <v>414460407</v>
          </cell>
          <cell r="D5247" t="str">
            <v>FLEXTUENTI</v>
          </cell>
          <cell r="E5247" t="str">
            <v>DESPACHO</v>
          </cell>
          <cell r="F5247" t="str">
            <v>NORMAL</v>
          </cell>
          <cell r="G5247" t="str">
            <v>031080414460407</v>
          </cell>
          <cell r="H5247">
            <v>44914</v>
          </cell>
          <cell r="I5247" t="str">
            <v>ENTREGADO</v>
          </cell>
          <cell r="J5247">
            <v>44915</v>
          </cell>
          <cell r="K5247" t="str">
            <v>Alex Molina</v>
          </cell>
          <cell r="L5247" t="str">
            <v>JUAN MONTALVO CALLE JUAN ABEL ECHEVERRIA SN AV SAN ISIDRO LABRADOR</v>
          </cell>
          <cell r="M5247" t="str">
            <v>0503646853</v>
          </cell>
          <cell r="N5247" t="str">
            <v>0996383438/0963698769</v>
          </cell>
          <cell r="O5247" t="str">
            <v/>
          </cell>
          <cell r="P5247" t="str">
            <v>LATACUNGA</v>
          </cell>
          <cell r="Q5247" t="str">
            <v>LATACUNGA</v>
          </cell>
          <cell r="R5247" t="str">
            <v>COTOPAXI</v>
          </cell>
          <cell r="T5247" t="str">
            <v>TRAMACO</v>
          </cell>
          <cell r="U5247" t="str">
            <v>FLEXNETUIO_PROVINCIA</v>
          </cell>
          <cell r="V5247">
            <v>1</v>
          </cell>
          <cell r="W5247">
            <v>1</v>
          </cell>
          <cell r="X5247" t="str">
            <v>FLEXNET ECUADOR - FLEXTUENTI</v>
          </cell>
          <cell r="Y5247" t="str">
            <v>CALLE 28 DE JUNIO S/N Y GARCIA MORENO ENTRADA LLANO GRANDE</v>
          </cell>
        </row>
        <row r="5248">
          <cell r="A5248" t="str">
            <v>414460408</v>
          </cell>
          <cell r="B5248">
            <v>481833</v>
          </cell>
          <cell r="C5248" t="str">
            <v>414460408</v>
          </cell>
          <cell r="D5248" t="str">
            <v>FLEXTUENTI</v>
          </cell>
          <cell r="E5248" t="str">
            <v>DESPACHO</v>
          </cell>
          <cell r="F5248" t="str">
            <v>NORMAL</v>
          </cell>
          <cell r="G5248" t="str">
            <v>031080414460408</v>
          </cell>
          <cell r="H5248">
            <v>44914</v>
          </cell>
          <cell r="I5248" t="str">
            <v>ENTREGADO</v>
          </cell>
          <cell r="J5248">
            <v>44915</v>
          </cell>
          <cell r="K5248" t="str">
            <v>Kelly Abigail Jimenez Camacho</v>
          </cell>
          <cell r="L5248" t="str">
            <v>UNION LOJANA  CALLE OSCAR UGARTE SN PRIMERA NORTE ESQUINA</v>
          </cell>
          <cell r="M5248" t="str">
            <v>0706245859</v>
          </cell>
          <cell r="N5248" t="str">
            <v>0986101841/0987627845</v>
          </cell>
          <cell r="O5248" t="str">
            <v/>
          </cell>
          <cell r="P5248" t="str">
            <v>HUAQUILLAS</v>
          </cell>
          <cell r="Q5248" t="str">
            <v>HUAQUILLAS</v>
          </cell>
          <cell r="R5248" t="str">
            <v>EL ORO</v>
          </cell>
          <cell r="T5248" t="str">
            <v>TRAMACO</v>
          </cell>
          <cell r="U5248" t="str">
            <v>FLEXNETUIO_PROVINCIA</v>
          </cell>
          <cell r="V5248">
            <v>1</v>
          </cell>
          <cell r="W5248">
            <v>1</v>
          </cell>
          <cell r="X5248" t="str">
            <v>FLEXNET ECUADOR - FLEXTUENTI</v>
          </cell>
          <cell r="Y5248" t="str">
            <v>CALLE 28 DE JUNIO S/N Y GARCIA MORENO ENTRADA LLANO GRANDE</v>
          </cell>
        </row>
        <row r="5249">
          <cell r="A5249" t="str">
            <v>414460409</v>
          </cell>
          <cell r="B5249">
            <v>481834</v>
          </cell>
          <cell r="C5249" t="str">
            <v>414460409</v>
          </cell>
          <cell r="D5249" t="str">
            <v>FLEXTUENTI</v>
          </cell>
          <cell r="E5249" t="str">
            <v>DESPACHO</v>
          </cell>
          <cell r="F5249" t="str">
            <v>NORMAL</v>
          </cell>
          <cell r="G5249" t="str">
            <v>031080414460409</v>
          </cell>
          <cell r="H5249">
            <v>44914</v>
          </cell>
          <cell r="I5249" t="str">
            <v>ENTREGADO</v>
          </cell>
          <cell r="J5249">
            <v>44915</v>
          </cell>
          <cell r="K5249" t="str">
            <v>Alex Cesar Carchipulla Villalta</v>
          </cell>
          <cell r="L5249" t="str">
            <v>UNION LOJANA  CALLE OSCAR UGARTE SN CALLE PRIMERA NORTE ESQUINA</v>
          </cell>
          <cell r="M5249" t="str">
            <v>0705226603</v>
          </cell>
          <cell r="N5249" t="str">
            <v>0987627845/0986101841</v>
          </cell>
          <cell r="O5249" t="str">
            <v/>
          </cell>
          <cell r="P5249" t="str">
            <v>HUAQUILLAS</v>
          </cell>
          <cell r="Q5249" t="str">
            <v>HUAQUILLAS</v>
          </cell>
          <cell r="R5249" t="str">
            <v>EL ORO</v>
          </cell>
          <cell r="T5249" t="str">
            <v>TRAMACO</v>
          </cell>
          <cell r="U5249" t="str">
            <v>FLEXNETUIO_PROVINCIA</v>
          </cell>
          <cell r="V5249">
            <v>1</v>
          </cell>
          <cell r="W5249">
            <v>1</v>
          </cell>
          <cell r="X5249" t="str">
            <v>FLEXNET ECUADOR - FLEXTUENTI</v>
          </cell>
          <cell r="Y5249" t="str">
            <v>CALLE 28 DE JUNIO S/N Y GARCIA MORENO ENTRADA LLANO GRANDE</v>
          </cell>
        </row>
        <row r="5250">
          <cell r="A5250" t="str">
            <v>WS414460369</v>
          </cell>
          <cell r="B5250">
            <v>481835</v>
          </cell>
          <cell r="C5250" t="str">
            <v>WS414460369</v>
          </cell>
          <cell r="D5250" t="str">
            <v>FLEXTUENTI</v>
          </cell>
          <cell r="E5250" t="str">
            <v>DESPACHO</v>
          </cell>
          <cell r="F5250" t="str">
            <v>NORMAL</v>
          </cell>
          <cell r="G5250" t="str">
            <v>FT75955</v>
          </cell>
          <cell r="H5250">
            <v>44914</v>
          </cell>
          <cell r="I5250" t="str">
            <v>ENTREGADO</v>
          </cell>
          <cell r="J5250">
            <v>44915</v>
          </cell>
          <cell r="K5250" t="str">
            <v>Jaime Lapo</v>
          </cell>
          <cell r="L5250" t="str">
            <v>QUITUMBE  AV SUSANA LETOR  CASA 26 CALLE E3E</v>
          </cell>
          <cell r="M5250" t="str">
            <v>1714170154</v>
          </cell>
          <cell r="N5250" t="str">
            <v>0996363896/0996363896</v>
          </cell>
          <cell r="O5250" t="str">
            <v/>
          </cell>
          <cell r="P5250" t="str">
            <v>QUITO</v>
          </cell>
          <cell r="Q5250" t="str">
            <v>QUITO</v>
          </cell>
          <cell r="R5250" t="str">
            <v>PICHINCHA</v>
          </cell>
          <cell r="U5250" t="str">
            <v>FLEXNETUIO_LOCAL</v>
          </cell>
          <cell r="V5250">
            <v>1</v>
          </cell>
          <cell r="W5250">
            <v>1</v>
          </cell>
          <cell r="X5250" t="str">
            <v>FLEXNET ECUADOR - FLEXTUENTI</v>
          </cell>
          <cell r="Y5250" t="str">
            <v>CALLE 28 DE JUNIO S/N Y GARCIA MORENO ENTRADA LLANO GRANDE</v>
          </cell>
        </row>
        <row r="5251">
          <cell r="A5251" t="str">
            <v>WS414460424</v>
          </cell>
          <cell r="B5251">
            <v>481836</v>
          </cell>
          <cell r="C5251" t="str">
            <v>WS414460424</v>
          </cell>
          <cell r="D5251" t="str">
            <v>FLEXTUENTI</v>
          </cell>
          <cell r="E5251" t="str">
            <v>DESPACHO</v>
          </cell>
          <cell r="F5251" t="str">
            <v>NORMAL</v>
          </cell>
          <cell r="G5251" t="str">
            <v>FT75916</v>
          </cell>
          <cell r="H5251">
            <v>44914</v>
          </cell>
          <cell r="I5251" t="str">
            <v>ENTREGADO</v>
          </cell>
          <cell r="J5251">
            <v>44915</v>
          </cell>
          <cell r="K5251" t="str">
            <v>Mariana Elizabeth Lasso Arteaga</v>
          </cell>
          <cell r="L5251" t="str">
            <v>LA MAGALENA  AV MARISCAL SUCRE SN  CALLE MICHELENA</v>
          </cell>
          <cell r="M5251" t="str">
            <v>1715220719</v>
          </cell>
          <cell r="N5251" t="str">
            <v>0969820363/0969820363</v>
          </cell>
          <cell r="O5251" t="str">
            <v/>
          </cell>
          <cell r="P5251" t="str">
            <v>QUITO</v>
          </cell>
          <cell r="Q5251" t="str">
            <v>QUITO</v>
          </cell>
          <cell r="R5251" t="str">
            <v>PICHINCHA</v>
          </cell>
          <cell r="U5251" t="str">
            <v>FLEXNETUIO_LOCAL</v>
          </cell>
          <cell r="V5251">
            <v>1</v>
          </cell>
          <cell r="W5251">
            <v>1</v>
          </cell>
          <cell r="X5251" t="str">
            <v>FLEXNET ECUADOR - FLEXTUENTI</v>
          </cell>
          <cell r="Y5251" t="str">
            <v>CALLE 28 DE JUNIO S/N Y GARCIA MORENO ENTRADA LLANO GRANDE</v>
          </cell>
        </row>
        <row r="5252">
          <cell r="A5252" t="str">
            <v>414447320</v>
          </cell>
          <cell r="B5252">
            <v>481772</v>
          </cell>
          <cell r="C5252" t="str">
            <v>414447320</v>
          </cell>
          <cell r="D5252" t="str">
            <v>FLEXTUENTI</v>
          </cell>
          <cell r="E5252" t="str">
            <v>DESPACHO</v>
          </cell>
          <cell r="F5252" t="str">
            <v>NORMAL</v>
          </cell>
          <cell r="G5252" t="str">
            <v>031080414447320</v>
          </cell>
          <cell r="H5252">
            <v>44914</v>
          </cell>
          <cell r="I5252" t="str">
            <v>ENTREGADO</v>
          </cell>
          <cell r="J5252">
            <v>44915</v>
          </cell>
          <cell r="K5252" t="str">
            <v>Rosa Valeria Zambrano vinces</v>
          </cell>
          <cell r="L5252" t="str">
            <v>ANDRES DE VERA  VICENTE MACIAS SN AMAMDOR FLOR</v>
          </cell>
          <cell r="M5252" t="str">
            <v>1314930619</v>
          </cell>
          <cell r="N5252" t="str">
            <v>0963889735/0963889735</v>
          </cell>
          <cell r="O5252" t="str">
            <v/>
          </cell>
          <cell r="P5252" t="str">
            <v>PORTOVIEJO</v>
          </cell>
          <cell r="Q5252" t="str">
            <v>PORTOVIEJO</v>
          </cell>
          <cell r="R5252" t="str">
            <v>MANABI</v>
          </cell>
          <cell r="T5252" t="str">
            <v>TRAMACO</v>
          </cell>
          <cell r="U5252" t="str">
            <v>FLEXNETUIO_PROVINCIA</v>
          </cell>
          <cell r="V5252">
            <v>1</v>
          </cell>
          <cell r="W5252">
            <v>1</v>
          </cell>
          <cell r="X5252" t="str">
            <v>FLEXNET ECUADOR - FLEXTUENTI</v>
          </cell>
          <cell r="Y5252" t="str">
            <v>CALLE 28 DE JUNIO S/N Y GARCIA MORENO ENTRADA LLANO GRANDE</v>
          </cell>
        </row>
        <row r="5253">
          <cell r="A5253" t="str">
            <v>414447458</v>
          </cell>
          <cell r="B5253">
            <v>481773</v>
          </cell>
          <cell r="C5253" t="str">
            <v>414447458</v>
          </cell>
          <cell r="D5253" t="str">
            <v>FLEXTUENTI</v>
          </cell>
          <cell r="E5253" t="str">
            <v>DESPACHO</v>
          </cell>
          <cell r="F5253" t="str">
            <v>NORMAL</v>
          </cell>
          <cell r="G5253" t="str">
            <v>FT75928</v>
          </cell>
          <cell r="H5253">
            <v>44914</v>
          </cell>
          <cell r="I5253" t="str">
            <v>ENTREGADO</v>
          </cell>
          <cell r="J5253">
            <v>44915</v>
          </cell>
          <cell r="K5253" t="str">
            <v>Holger Enriquez</v>
          </cell>
          <cell r="L5253" t="str">
            <v>CHILLOGALLO CALLE S38E  OE 10 23  CALLE PEDRO CASTILLON</v>
          </cell>
          <cell r="M5253" t="str">
            <v>0501550131</v>
          </cell>
          <cell r="N5253" t="str">
            <v>0999706888/0961422337</v>
          </cell>
          <cell r="O5253" t="str">
            <v/>
          </cell>
          <cell r="P5253" t="str">
            <v>QUITO</v>
          </cell>
          <cell r="Q5253" t="str">
            <v>QUITO</v>
          </cell>
          <cell r="R5253" t="str">
            <v>PICHINCHA</v>
          </cell>
          <cell r="U5253" t="str">
            <v>FLEXNETUIO_LOCAL</v>
          </cell>
          <cell r="V5253">
            <v>1</v>
          </cell>
          <cell r="W5253">
            <v>1</v>
          </cell>
          <cell r="X5253" t="str">
            <v>FLEXNET ECUADOR - FLEXTUENTI</v>
          </cell>
          <cell r="Y5253" t="str">
            <v>CALLE 28 DE JUNIO S/N Y GARCIA MORENO ENTRADA LLANO GRANDE</v>
          </cell>
        </row>
        <row r="5254">
          <cell r="A5254" t="str">
            <v>414447493</v>
          </cell>
          <cell r="B5254">
            <v>481774</v>
          </cell>
          <cell r="C5254" t="str">
            <v>414447493</v>
          </cell>
          <cell r="D5254" t="str">
            <v>FLEXTUENTI</v>
          </cell>
          <cell r="E5254" t="str">
            <v>DESPACHO</v>
          </cell>
          <cell r="F5254" t="str">
            <v>DERIVADO PICK UP</v>
          </cell>
          <cell r="G5254" t="str">
            <v>031080414447493</v>
          </cell>
          <cell r="H5254">
            <v>44914</v>
          </cell>
          <cell r="I5254" t="str">
            <v>ENTREGADO</v>
          </cell>
          <cell r="J5254">
            <v>44922</v>
          </cell>
          <cell r="K5254" t="str">
            <v>Ronny john Carpio loor</v>
          </cell>
          <cell r="L5254" t="str">
            <v>OFICINA TRAMACO PUNTO DE ATENCION SAN MARINO</v>
          </cell>
          <cell r="M5254" t="str">
            <v>0929530244</v>
          </cell>
          <cell r="N5254" t="str">
            <v>0982075342/01234567890</v>
          </cell>
          <cell r="O5254" t="str">
            <v/>
          </cell>
          <cell r="P5254" t="str">
            <v>GUAYAQUIL</v>
          </cell>
          <cell r="Q5254" t="str">
            <v>GUAYAQUIL</v>
          </cell>
          <cell r="R5254" t="str">
            <v>GUAYAS</v>
          </cell>
          <cell r="T5254" t="str">
            <v>TRAMACO</v>
          </cell>
          <cell r="U5254" t="str">
            <v>FLEXNETUIO_GYE</v>
          </cell>
          <cell r="V5254">
            <v>1</v>
          </cell>
          <cell r="W5254">
            <v>1</v>
          </cell>
          <cell r="X5254" t="str">
            <v>FLEXNET ECUADOR - FLEXTUENTI</v>
          </cell>
          <cell r="Y5254" t="str">
            <v>CALLE 28 DE JUNIO S/N Y GARCIA MORENO ENTRADA LLANO GRANDE</v>
          </cell>
        </row>
        <row r="5255">
          <cell r="A5255" t="str">
            <v>414447494</v>
          </cell>
          <cell r="B5255">
            <v>481775</v>
          </cell>
          <cell r="C5255" t="str">
            <v>414447494</v>
          </cell>
          <cell r="D5255" t="str">
            <v>FLEXTUENTI</v>
          </cell>
          <cell r="E5255" t="str">
            <v>DESPACHO</v>
          </cell>
          <cell r="F5255" t="str">
            <v>NORMAL</v>
          </cell>
          <cell r="G5255" t="str">
            <v>FT75927</v>
          </cell>
          <cell r="H5255">
            <v>44914</v>
          </cell>
          <cell r="I5255" t="str">
            <v>ENTREGADO</v>
          </cell>
          <cell r="J5255">
            <v>44915</v>
          </cell>
          <cell r="K5255" t="str">
            <v>Pamela Villegaa</v>
          </cell>
          <cell r="L5255" t="str">
            <v>SAN BARTOLO  LINO CURIMA OE5 148 CIPRIANO FARINA</v>
          </cell>
          <cell r="M5255" t="str">
            <v>1727064535</v>
          </cell>
          <cell r="N5255" t="str">
            <v>0984231316/0999201326</v>
          </cell>
          <cell r="O5255" t="str">
            <v/>
          </cell>
          <cell r="P5255" t="str">
            <v>QUITO</v>
          </cell>
          <cell r="Q5255" t="str">
            <v>QUITO</v>
          </cell>
          <cell r="R5255" t="str">
            <v>PICHINCHA</v>
          </cell>
          <cell r="U5255" t="str">
            <v>FLEXNETUIO_LOCAL</v>
          </cell>
          <cell r="V5255">
            <v>1</v>
          </cell>
          <cell r="W5255">
            <v>1</v>
          </cell>
          <cell r="X5255" t="str">
            <v>FLEXNET ECUADOR - FLEXTUENTI</v>
          </cell>
          <cell r="Y5255" t="str">
            <v>CALLE 28 DE JUNIO S/N Y GARCIA MORENO ENTRADA LLANO GRANDE</v>
          </cell>
        </row>
        <row r="5256">
          <cell r="A5256" t="str">
            <v>414447521</v>
          </cell>
          <cell r="B5256">
            <v>481776</v>
          </cell>
          <cell r="C5256" t="str">
            <v>414447521</v>
          </cell>
          <cell r="D5256" t="str">
            <v>FLEXTUENTI</v>
          </cell>
          <cell r="E5256" t="str">
            <v>DESPACHO</v>
          </cell>
          <cell r="F5256" t="str">
            <v>NORMAL</v>
          </cell>
          <cell r="G5256" t="str">
            <v>FT75926</v>
          </cell>
          <cell r="H5256">
            <v>44914</v>
          </cell>
          <cell r="I5256" t="str">
            <v>ENTREGADO</v>
          </cell>
          <cell r="J5256">
            <v>44915</v>
          </cell>
          <cell r="K5256" t="str">
            <v>Eduardo Manuel Recalde Andrade</v>
          </cell>
          <cell r="L5256" t="str">
            <v>FERROVIARIA  DELFIN TRIVINO S1288 UGALDE</v>
          </cell>
          <cell r="M5256" t="str">
            <v>1718386772</v>
          </cell>
          <cell r="N5256" t="str">
            <v>0963523116/0984866927</v>
          </cell>
          <cell r="O5256" t="str">
            <v/>
          </cell>
          <cell r="P5256" t="str">
            <v>QUITO</v>
          </cell>
          <cell r="Q5256" t="str">
            <v>QUITO</v>
          </cell>
          <cell r="R5256" t="str">
            <v>PICHINCHA</v>
          </cell>
          <cell r="U5256" t="str">
            <v>FLEXNETUIO_LOCAL</v>
          </cell>
          <cell r="V5256">
            <v>1</v>
          </cell>
          <cell r="W5256">
            <v>1</v>
          </cell>
          <cell r="X5256" t="str">
            <v>FLEXNET ECUADOR - FLEXTUENTI</v>
          </cell>
          <cell r="Y5256" t="str">
            <v>CALLE 28 DE JUNIO S/N Y GARCIA MORENO ENTRADA LLANO GRANDE</v>
          </cell>
        </row>
        <row r="5257">
          <cell r="A5257" t="str">
            <v>414447522</v>
          </cell>
          <cell r="B5257">
            <v>481777</v>
          </cell>
          <cell r="C5257" t="str">
            <v>414447522</v>
          </cell>
          <cell r="D5257" t="str">
            <v>FLEXTUENTI</v>
          </cell>
          <cell r="E5257" t="str">
            <v>DESPACHO</v>
          </cell>
          <cell r="F5257" t="str">
            <v>NORMAL</v>
          </cell>
          <cell r="G5257" t="str">
            <v>031080414447522</v>
          </cell>
          <cell r="H5257">
            <v>44914</v>
          </cell>
          <cell r="I5257" t="str">
            <v>DEVOLUCION_EN_PROCESO</v>
          </cell>
          <cell r="J5257">
            <v>44923</v>
          </cell>
          <cell r="K5257" t="str">
            <v>William Gonzalez</v>
          </cell>
          <cell r="L5257" t="str">
            <v>LA LIBERTAD AV 33 MNZ 01 CASA 01 CALLE 24</v>
          </cell>
          <cell r="M5257" t="str">
            <v>2400031015</v>
          </cell>
          <cell r="N5257" t="str">
            <v>0989085976/0984010327</v>
          </cell>
          <cell r="O5257" t="str">
            <v/>
          </cell>
          <cell r="P5257" t="str">
            <v>LA LIBERTAD</v>
          </cell>
          <cell r="Q5257" t="str">
            <v>LA LIBERTAD</v>
          </cell>
          <cell r="R5257" t="str">
            <v>SANTA ELENA</v>
          </cell>
          <cell r="T5257" t="str">
            <v>TRAMACO</v>
          </cell>
          <cell r="U5257" t="str">
            <v>FLEXNETUIO_PROVINCIA</v>
          </cell>
          <cell r="V5257">
            <v>1</v>
          </cell>
          <cell r="W5257">
            <v>1</v>
          </cell>
          <cell r="X5257" t="str">
            <v>FLEXNET ECUADOR - FLEXTUENTI</v>
          </cell>
          <cell r="Y5257" t="str">
            <v>CALLE 28 DE JUNIO S/N Y GARCIA MORENO ENTRADA LLANO GRANDE</v>
          </cell>
        </row>
        <row r="5258">
          <cell r="A5258" t="str">
            <v>414447561</v>
          </cell>
          <cell r="B5258">
            <v>481778</v>
          </cell>
          <cell r="C5258" t="str">
            <v>414447561</v>
          </cell>
          <cell r="D5258" t="str">
            <v>FLEXTUENTI</v>
          </cell>
          <cell r="E5258" t="str">
            <v>DESPACHO</v>
          </cell>
          <cell r="F5258" t="str">
            <v>DERIVADO PICK UP</v>
          </cell>
          <cell r="G5258" t="str">
            <v>031080414447561</v>
          </cell>
          <cell r="H5258">
            <v>44914</v>
          </cell>
          <cell r="I5258" t="str">
            <v>ENTREGADO</v>
          </cell>
          <cell r="J5258">
            <v>44918</v>
          </cell>
          <cell r="K5258" t="str">
            <v>Jerry Ruiz</v>
          </cell>
          <cell r="L5258" t="str">
            <v>OFICINA TRAMACO PUNTO DE ATENCION SAN MARINO</v>
          </cell>
          <cell r="M5258" t="str">
            <v>0941272635</v>
          </cell>
          <cell r="N5258" t="str">
            <v>0960486936/0990053284</v>
          </cell>
          <cell r="O5258" t="str">
            <v/>
          </cell>
          <cell r="P5258" t="str">
            <v>GUAYAQUIL</v>
          </cell>
          <cell r="Q5258" t="str">
            <v>GUAYAQUIL</v>
          </cell>
          <cell r="R5258" t="str">
            <v>GUAYAS</v>
          </cell>
          <cell r="T5258" t="str">
            <v>TRAMACO</v>
          </cell>
          <cell r="U5258" t="str">
            <v>FLEXNETUIO_GYE</v>
          </cell>
          <cell r="V5258">
            <v>1</v>
          </cell>
          <cell r="W5258">
            <v>1</v>
          </cell>
          <cell r="X5258" t="str">
            <v>FLEXNET ECUADOR - FLEXTUENTI</v>
          </cell>
          <cell r="Y5258" t="str">
            <v>CALLE 28 DE JUNIO S/N Y GARCIA MORENO ENTRADA LLANO GRANDE</v>
          </cell>
        </row>
        <row r="5259">
          <cell r="A5259" t="str">
            <v>414447620</v>
          </cell>
          <cell r="B5259">
            <v>481779</v>
          </cell>
          <cell r="C5259" t="str">
            <v>414447620</v>
          </cell>
          <cell r="D5259" t="str">
            <v>FLEXTUENTI</v>
          </cell>
          <cell r="E5259" t="str">
            <v>DESPACHO</v>
          </cell>
          <cell r="F5259" t="str">
            <v>NORMAL</v>
          </cell>
          <cell r="G5259" t="str">
            <v>TF89603</v>
          </cell>
          <cell r="H5259">
            <v>44914</v>
          </cell>
          <cell r="I5259" t="str">
            <v>ENTREGADO</v>
          </cell>
          <cell r="J5259">
            <v>44915</v>
          </cell>
          <cell r="K5259" t="str">
            <v>Michael Steven Chancay Pesantes</v>
          </cell>
          <cell r="L5259" t="str">
            <v>TARQUI  CALLE  1ER  PT 38A NO MZ  A 799 SOLAR 7  C  24A N O</v>
          </cell>
          <cell r="M5259" t="str">
            <v>0941081259</v>
          </cell>
          <cell r="N5259" t="str">
            <v>0960779408/0997458618</v>
          </cell>
          <cell r="O5259" t="str">
            <v/>
          </cell>
          <cell r="P5259" t="str">
            <v>GUAYAQUIL</v>
          </cell>
          <cell r="Q5259" t="str">
            <v>GUAYAQUIL</v>
          </cell>
          <cell r="R5259" t="str">
            <v>GUAYAS</v>
          </cell>
          <cell r="T5259" t="str">
            <v>FLEXTRANS</v>
          </cell>
          <cell r="U5259" t="str">
            <v>FLEXNETUIO_GYE</v>
          </cell>
          <cell r="V5259">
            <v>1</v>
          </cell>
          <cell r="W5259">
            <v>1</v>
          </cell>
          <cell r="X5259" t="str">
            <v>FLEXNET ECUADOR - FLEXTUENTI</v>
          </cell>
          <cell r="Y5259" t="str">
            <v>CALLE 28 DE JUNIO S/N Y GARCIA MORENO ENTRADA LLANO GRANDE</v>
          </cell>
        </row>
        <row r="5260">
          <cell r="A5260" t="str">
            <v>414447693</v>
          </cell>
          <cell r="B5260">
            <v>481780</v>
          </cell>
          <cell r="C5260" t="str">
            <v>414447693</v>
          </cell>
          <cell r="D5260" t="str">
            <v>FLEXTUENTI</v>
          </cell>
          <cell r="E5260" t="str">
            <v>DESPACHO</v>
          </cell>
          <cell r="F5260" t="str">
            <v>NORMAL</v>
          </cell>
          <cell r="G5260" t="str">
            <v>FT75913</v>
          </cell>
          <cell r="H5260">
            <v>44914</v>
          </cell>
          <cell r="I5260" t="str">
            <v>ENTREGADO</v>
          </cell>
          <cell r="J5260">
            <v>44915</v>
          </cell>
          <cell r="K5260" t="str">
            <v>Lenin Bolivar Vilatuna Salguero</v>
          </cell>
          <cell r="L5260" t="str">
            <v>SANGOLQUI CALLE LOS PELICANOS LT 107 SN O PSJE LOS HALCONES</v>
          </cell>
          <cell r="M5260" t="str">
            <v>1718439696</v>
          </cell>
          <cell r="N5260" t="str">
            <v>0979114975/0984284347</v>
          </cell>
          <cell r="O5260" t="str">
            <v/>
          </cell>
          <cell r="P5260" t="str">
            <v>RUMIÑAHUI</v>
          </cell>
          <cell r="Q5260" t="str">
            <v>RUMIÑAHUI</v>
          </cell>
          <cell r="R5260" t="str">
            <v>PICHINCHA</v>
          </cell>
          <cell r="T5260" t="str">
            <v>FLEXTRANS UIO</v>
          </cell>
          <cell r="U5260" t="str">
            <v>FLEXNETUIO_LOCAL</v>
          </cell>
          <cell r="V5260">
            <v>1</v>
          </cell>
          <cell r="W5260">
            <v>1</v>
          </cell>
          <cell r="X5260" t="str">
            <v>FLEXNET ECUADOR - FLEXTUENTI</v>
          </cell>
          <cell r="Y5260" t="str">
            <v>CALLE 28 DE JUNIO S/N Y GARCIA MORENO ENTRADA LLANO GRANDE</v>
          </cell>
        </row>
        <row r="5261">
          <cell r="A5261" t="str">
            <v>414447734</v>
          </cell>
          <cell r="B5261">
            <v>481781</v>
          </cell>
          <cell r="C5261" t="str">
            <v>414447734</v>
          </cell>
          <cell r="D5261" t="str">
            <v>FLEXTUENTI</v>
          </cell>
          <cell r="E5261" t="str">
            <v>DESPACHO</v>
          </cell>
          <cell r="F5261" t="str">
            <v>NORMAL</v>
          </cell>
          <cell r="G5261" t="str">
            <v>TF89602</v>
          </cell>
          <cell r="H5261">
            <v>44914</v>
          </cell>
          <cell r="I5261" t="str">
            <v>ENTREGADO</v>
          </cell>
          <cell r="J5261">
            <v>44915</v>
          </cell>
          <cell r="K5261" t="str">
            <v>Azucena Bravo</v>
          </cell>
          <cell r="L5261" t="str">
            <v>TARQUI  CALLE 14TO PASEO 17 NO MZ 162 V15 AV 4</v>
          </cell>
          <cell r="M5261" t="str">
            <v>0920472073</v>
          </cell>
          <cell r="N5261" t="str">
            <v>0962639741/0987632716</v>
          </cell>
          <cell r="O5261" t="str">
            <v/>
          </cell>
          <cell r="P5261" t="str">
            <v>GUAYAQUIL</v>
          </cell>
          <cell r="Q5261" t="str">
            <v>GUAYAQUIL</v>
          </cell>
          <cell r="R5261" t="str">
            <v>GUAYAS</v>
          </cell>
          <cell r="T5261" t="str">
            <v>FLEXTRANS</v>
          </cell>
          <cell r="U5261" t="str">
            <v>FLEXNETUIO_GYE</v>
          </cell>
          <cell r="V5261">
            <v>1</v>
          </cell>
          <cell r="W5261">
            <v>1</v>
          </cell>
          <cell r="X5261" t="str">
            <v>FLEXNET ECUADOR - FLEXTUENTI</v>
          </cell>
          <cell r="Y5261" t="str">
            <v>CALLE 28 DE JUNIO S/N Y GARCIA MORENO ENTRADA LLANO GRANDE</v>
          </cell>
        </row>
        <row r="5262">
          <cell r="A5262" t="str">
            <v>414447740</v>
          </cell>
          <cell r="B5262">
            <v>481782</v>
          </cell>
          <cell r="C5262" t="str">
            <v>414447740</v>
          </cell>
          <cell r="D5262" t="str">
            <v>FLEXTUENTI</v>
          </cell>
          <cell r="E5262" t="str">
            <v>DESPACHO</v>
          </cell>
          <cell r="F5262" t="str">
            <v>NORMAL</v>
          </cell>
          <cell r="G5262" t="str">
            <v>031080414447740</v>
          </cell>
          <cell r="H5262">
            <v>44914</v>
          </cell>
          <cell r="I5262" t="str">
            <v>ENTREGADO</v>
          </cell>
          <cell r="J5262">
            <v>44915</v>
          </cell>
          <cell r="K5262" t="str">
            <v>Azucena Soto</v>
          </cell>
          <cell r="L5262" t="str">
            <v>ABRAHAM CALAZACON  CALLE SEVERINO FIORINI 317  AV BOMBOLI</v>
          </cell>
          <cell r="M5262" t="str">
            <v>1710760982</v>
          </cell>
          <cell r="N5262" t="str">
            <v>0989225360/0961351019</v>
          </cell>
          <cell r="O5262" t="str">
            <v/>
          </cell>
          <cell r="P5262" t="str">
            <v>SANTO DOMINGO</v>
          </cell>
          <cell r="Q5262" t="str">
            <v>SANTO DOMINGO</v>
          </cell>
          <cell r="R5262" t="str">
            <v>SANTO DOMINGO DE LOS TSACHILAS</v>
          </cell>
          <cell r="T5262" t="str">
            <v>TRAMACO</v>
          </cell>
          <cell r="U5262" t="str">
            <v>FLEXNETUIO_PROVINCIA</v>
          </cell>
          <cell r="V5262">
            <v>1</v>
          </cell>
          <cell r="W5262">
            <v>1</v>
          </cell>
          <cell r="X5262" t="str">
            <v>FLEXNET ECUADOR - FLEXTUENTI</v>
          </cell>
          <cell r="Y5262" t="str">
            <v>CALLE 28 DE JUNIO S/N Y GARCIA MORENO ENTRADA LLANO GRANDE</v>
          </cell>
        </row>
        <row r="5263">
          <cell r="A5263" t="str">
            <v>414447744</v>
          </cell>
          <cell r="B5263">
            <v>481783</v>
          </cell>
          <cell r="C5263" t="str">
            <v>414447744</v>
          </cell>
          <cell r="D5263" t="str">
            <v>FLEXTUENTI</v>
          </cell>
          <cell r="E5263" t="str">
            <v>DESPACHO</v>
          </cell>
          <cell r="F5263" t="str">
            <v>NORMAL</v>
          </cell>
          <cell r="G5263" t="str">
            <v>TF89601</v>
          </cell>
          <cell r="H5263">
            <v>44914</v>
          </cell>
          <cell r="I5263" t="str">
            <v>ENTREGADO</v>
          </cell>
          <cell r="J5263">
            <v>44915</v>
          </cell>
          <cell r="K5263" t="str">
            <v>Paulette Fajardo</v>
          </cell>
          <cell r="L5263" t="str">
            <v>TARQUI  CALLE 14TO PASEO 17 NO MNZ 162 VILLA 15 AV 4</v>
          </cell>
          <cell r="M5263" t="str">
            <v>0941472318</v>
          </cell>
          <cell r="N5263" t="str">
            <v>0987701724/0987632716</v>
          </cell>
          <cell r="O5263" t="str">
            <v/>
          </cell>
          <cell r="P5263" t="str">
            <v>GUAYAQUIL</v>
          </cell>
          <cell r="Q5263" t="str">
            <v>GUAYAQUIL</v>
          </cell>
          <cell r="R5263" t="str">
            <v>GUAYAS</v>
          </cell>
          <cell r="T5263" t="str">
            <v>FLEXTRANS</v>
          </cell>
          <cell r="U5263" t="str">
            <v>FLEXNETUIO_GYE</v>
          </cell>
          <cell r="V5263">
            <v>1</v>
          </cell>
          <cell r="W5263">
            <v>1</v>
          </cell>
          <cell r="X5263" t="str">
            <v>FLEXNET ECUADOR - FLEXTUENTI</v>
          </cell>
          <cell r="Y5263" t="str">
            <v>CALLE 28 DE JUNIO S/N Y GARCIA MORENO ENTRADA LLANO GRANDE</v>
          </cell>
        </row>
        <row r="5264">
          <cell r="A5264" t="str">
            <v>414447746</v>
          </cell>
          <cell r="B5264">
            <v>481784</v>
          </cell>
          <cell r="C5264" t="str">
            <v>414447746</v>
          </cell>
          <cell r="D5264" t="str">
            <v>FLEXTUENTI</v>
          </cell>
          <cell r="E5264" t="str">
            <v>DESPACHO</v>
          </cell>
          <cell r="F5264" t="str">
            <v>NORMAL</v>
          </cell>
          <cell r="G5264" t="str">
            <v>FT75925</v>
          </cell>
          <cell r="H5264">
            <v>44914</v>
          </cell>
          <cell r="I5264" t="str">
            <v>ENTREGADO</v>
          </cell>
          <cell r="J5264">
            <v>44915</v>
          </cell>
          <cell r="K5264" t="str">
            <v>Luis Sani</v>
          </cell>
          <cell r="L5264" t="str">
            <v>CHILLOGALLO   CALLE OE11B OE11B  CALLE ANTONIO CONFORTE</v>
          </cell>
          <cell r="M5264" t="str">
            <v>1710882729</v>
          </cell>
          <cell r="N5264" t="str">
            <v>0984141857/0995864018</v>
          </cell>
          <cell r="O5264" t="str">
            <v/>
          </cell>
          <cell r="P5264" t="str">
            <v>QUITO</v>
          </cell>
          <cell r="Q5264" t="str">
            <v>QUITO</v>
          </cell>
          <cell r="R5264" t="str">
            <v>PICHINCHA</v>
          </cell>
          <cell r="U5264" t="str">
            <v>FLEXNETUIO_LOCAL</v>
          </cell>
          <cell r="V5264">
            <v>1</v>
          </cell>
          <cell r="W5264">
            <v>1</v>
          </cell>
          <cell r="X5264" t="str">
            <v>FLEXNET ECUADOR - FLEXTUENTI</v>
          </cell>
          <cell r="Y5264" t="str">
            <v>CALLE 28 DE JUNIO S/N Y GARCIA MORENO ENTRADA LLANO GRANDE</v>
          </cell>
        </row>
        <row r="5265">
          <cell r="A5265" t="str">
            <v>414447850</v>
          </cell>
          <cell r="B5265">
            <v>481785</v>
          </cell>
          <cell r="C5265" t="str">
            <v>414447850</v>
          </cell>
          <cell r="D5265" t="str">
            <v>FLEXTUENTI</v>
          </cell>
          <cell r="E5265" t="str">
            <v>DESPACHO</v>
          </cell>
          <cell r="F5265" t="str">
            <v>NORMAL</v>
          </cell>
          <cell r="G5265" t="str">
            <v>FT75954</v>
          </cell>
          <cell r="H5265">
            <v>44914</v>
          </cell>
          <cell r="I5265" t="str">
            <v>ENTREGADO</v>
          </cell>
          <cell r="J5265">
            <v>44916</v>
          </cell>
          <cell r="K5265" t="str">
            <v>Oswaldo Caicedo</v>
          </cell>
          <cell r="L5265" t="str">
            <v>LA CONCEPCION AV DE LA PRENSA N49 221 MANUEL VALDIVIESO</v>
          </cell>
          <cell r="M5265" t="str">
            <v>1707818231</v>
          </cell>
          <cell r="N5265" t="str">
            <v>0984946484/0978902204</v>
          </cell>
          <cell r="O5265" t="str">
            <v/>
          </cell>
          <cell r="P5265" t="str">
            <v>QUITO</v>
          </cell>
          <cell r="Q5265" t="str">
            <v>QUITO</v>
          </cell>
          <cell r="R5265" t="str">
            <v>PICHINCHA</v>
          </cell>
          <cell r="U5265" t="str">
            <v>FLEXNETUIO_LOCAL</v>
          </cell>
          <cell r="V5265">
            <v>1</v>
          </cell>
          <cell r="W5265">
            <v>1</v>
          </cell>
          <cell r="X5265" t="str">
            <v>FLEXNET ECUADOR - FLEXTUENTI</v>
          </cell>
          <cell r="Y5265" t="str">
            <v>CALLE 28 DE JUNIO S/N Y GARCIA MORENO ENTRADA LLANO GRANDE</v>
          </cell>
        </row>
        <row r="5266">
          <cell r="A5266" t="str">
            <v>414447856</v>
          </cell>
          <cell r="B5266">
            <v>481786</v>
          </cell>
          <cell r="C5266" t="str">
            <v>414447856</v>
          </cell>
          <cell r="D5266" t="str">
            <v>FLEXTUENTI</v>
          </cell>
          <cell r="E5266" t="str">
            <v>DESPACHO</v>
          </cell>
          <cell r="F5266" t="str">
            <v>NORMAL</v>
          </cell>
          <cell r="G5266" t="str">
            <v>TF89599</v>
          </cell>
          <cell r="H5266">
            <v>44914</v>
          </cell>
          <cell r="I5266" t="str">
            <v>ENTREGADO</v>
          </cell>
          <cell r="J5266">
            <v>44915</v>
          </cell>
          <cell r="K5266" t="str">
            <v>Melanie Lenis</v>
          </cell>
          <cell r="L5266" t="str">
            <v>LA AURORA URB VILLA DEL REY  MZ 6 VILLA 32  SN</v>
          </cell>
          <cell r="M5266" t="str">
            <v>0943242446</v>
          </cell>
          <cell r="N5266" t="str">
            <v>0999509241/0985315914</v>
          </cell>
          <cell r="O5266" t="str">
            <v/>
          </cell>
          <cell r="P5266" t="str">
            <v>GUAYAQUIL</v>
          </cell>
          <cell r="Q5266" t="str">
            <v>GUAYAQUIL</v>
          </cell>
          <cell r="R5266" t="str">
            <v>GUAYAS</v>
          </cell>
          <cell r="T5266" t="str">
            <v>FLEXTRANS</v>
          </cell>
          <cell r="U5266" t="str">
            <v>FLEXNETUIO_GYE</v>
          </cell>
          <cell r="V5266">
            <v>1</v>
          </cell>
          <cell r="W5266">
            <v>1</v>
          </cell>
          <cell r="X5266" t="str">
            <v>FLEXNET ECUADOR - FLEXTUENTI</v>
          </cell>
          <cell r="Y5266" t="str">
            <v>CALLE 28 DE JUNIO S/N Y GARCIA MORENO ENTRADA LLANO GRANDE</v>
          </cell>
        </row>
        <row r="5267">
          <cell r="A5267" t="str">
            <v>WS414392019</v>
          </cell>
          <cell r="B5267">
            <v>481787</v>
          </cell>
          <cell r="C5267" t="str">
            <v>WS414392019</v>
          </cell>
          <cell r="D5267" t="str">
            <v>FLEXTUENTI</v>
          </cell>
          <cell r="E5267" t="str">
            <v>DESPACHO</v>
          </cell>
          <cell r="F5267" t="str">
            <v>NORMAL</v>
          </cell>
          <cell r="G5267" t="str">
            <v>031080414392019</v>
          </cell>
          <cell r="H5267">
            <v>44914</v>
          </cell>
          <cell r="I5267" t="str">
            <v>ENTREGADO</v>
          </cell>
          <cell r="J5267">
            <v>44915</v>
          </cell>
          <cell r="K5267" t="str">
            <v>Daniel Enrique Estupinan Godoy</v>
          </cell>
          <cell r="L5267" t="str">
            <v>ESMERALDAS  CALLE RIO TABIAZO  CASA 8  CALLE RIO SANTIAGO</v>
          </cell>
          <cell r="M5267" t="str">
            <v>0850462896</v>
          </cell>
          <cell r="N5267" t="str">
            <v>0981016152/0981016152</v>
          </cell>
          <cell r="O5267" t="str">
            <v/>
          </cell>
          <cell r="P5267" t="str">
            <v>ESMERALDAS</v>
          </cell>
          <cell r="Q5267" t="str">
            <v>ESMERALDAS</v>
          </cell>
          <cell r="R5267" t="str">
            <v>ESMERALDAS</v>
          </cell>
          <cell r="T5267" t="str">
            <v>TRAMACO</v>
          </cell>
          <cell r="U5267" t="str">
            <v>FLEXNETUIO_PROVINCIA</v>
          </cell>
          <cell r="V5267">
            <v>1</v>
          </cell>
          <cell r="W5267">
            <v>1</v>
          </cell>
          <cell r="X5267" t="str">
            <v>FLEXNET ECUADOR - FLEXTUENTI</v>
          </cell>
          <cell r="Y5267" t="str">
            <v>CALLE 28 DE JUNIO S/N Y GARCIA MORENO ENTRADA LLANO GRANDE</v>
          </cell>
        </row>
        <row r="5268">
          <cell r="A5268" t="str">
            <v>WS414447075</v>
          </cell>
          <cell r="B5268">
            <v>481788</v>
          </cell>
          <cell r="C5268" t="str">
            <v>WS414447075</v>
          </cell>
          <cell r="D5268" t="str">
            <v>FLEXTUENTI</v>
          </cell>
          <cell r="E5268" t="str">
            <v>DESPACHO</v>
          </cell>
          <cell r="F5268" t="str">
            <v>NORMAL</v>
          </cell>
          <cell r="G5268" t="str">
            <v>031080414447075</v>
          </cell>
          <cell r="H5268">
            <v>44914</v>
          </cell>
          <cell r="I5268" t="str">
            <v>ENTREGADO</v>
          </cell>
          <cell r="J5268">
            <v>44918</v>
          </cell>
          <cell r="K5268" t="str">
            <v>Vanessa Noris Villalta Cadena</v>
          </cell>
          <cell r="L5268" t="str">
            <v>ROBERTO ASTUDILLO  PEDRO ANTONIO BELLOLIO SN ALFONSO QUDANO</v>
          </cell>
          <cell r="M5268" t="str">
            <v>0925851966</v>
          </cell>
          <cell r="N5268" t="str">
            <v>0989107292/0989107292</v>
          </cell>
          <cell r="O5268" t="str">
            <v/>
          </cell>
          <cell r="P5268" t="str">
            <v>MILAGRO</v>
          </cell>
          <cell r="Q5268" t="str">
            <v>MILAGRO</v>
          </cell>
          <cell r="R5268" t="str">
            <v>GUAYAS</v>
          </cell>
          <cell r="T5268" t="str">
            <v>TRAMACO</v>
          </cell>
          <cell r="U5268" t="str">
            <v>FLEXNETUIO_PROVINCIA</v>
          </cell>
          <cell r="V5268">
            <v>1</v>
          </cell>
          <cell r="W5268">
            <v>1</v>
          </cell>
          <cell r="X5268" t="str">
            <v>FLEXNET ECUADOR - FLEXTUENTI</v>
          </cell>
          <cell r="Y5268" t="str">
            <v>CALLE 28 DE JUNIO S/N Y GARCIA MORENO ENTRADA LLANO GRANDE</v>
          </cell>
        </row>
        <row r="5269">
          <cell r="A5269" t="str">
            <v>414392219</v>
          </cell>
          <cell r="B5269">
            <v>481789</v>
          </cell>
          <cell r="C5269" t="str">
            <v>414392219</v>
          </cell>
          <cell r="D5269" t="str">
            <v>FLEXTUENTI</v>
          </cell>
          <cell r="E5269" t="str">
            <v>DESPACHO</v>
          </cell>
          <cell r="F5269" t="str">
            <v>NORMAL</v>
          </cell>
          <cell r="G5269" t="str">
            <v>031080414392219</v>
          </cell>
          <cell r="H5269">
            <v>44914</v>
          </cell>
          <cell r="I5269" t="str">
            <v>ENTREGADO</v>
          </cell>
          <cell r="J5269">
            <v>44915</v>
          </cell>
          <cell r="K5269" t="str">
            <v>Jeanpear Alexander Nunez Chamorro</v>
          </cell>
          <cell r="L5269" t="str">
            <v>LA JOYA DE LOS SACHAS  CALLE 10 DE AGOSTO SN RUBEN CEVALLOS</v>
          </cell>
          <cell r="M5269" t="str">
            <v>2250069875</v>
          </cell>
          <cell r="N5269" t="str">
            <v>0994748824/0963047732</v>
          </cell>
          <cell r="O5269" t="str">
            <v/>
          </cell>
          <cell r="P5269" t="str">
            <v>LA JOYA DE LOS SACHAS</v>
          </cell>
          <cell r="Q5269" t="str">
            <v>LA JOYA DE LOS SACHAS</v>
          </cell>
          <cell r="R5269" t="str">
            <v>ORELLANA</v>
          </cell>
          <cell r="T5269" t="str">
            <v>TRAMACO</v>
          </cell>
          <cell r="U5269" t="str">
            <v>FLEXNETUIO_PROVINCIA</v>
          </cell>
          <cell r="V5269">
            <v>1</v>
          </cell>
          <cell r="W5269">
            <v>1</v>
          </cell>
          <cell r="X5269" t="str">
            <v>FLEXNET ECUADOR - FLEXTUENTI</v>
          </cell>
          <cell r="Y5269" t="str">
            <v>CALLE 28 DE JUNIO S/N Y GARCIA MORENO ENTRADA LLANO GRANDE</v>
          </cell>
        </row>
        <row r="5270">
          <cell r="A5270" t="str">
            <v>414392238</v>
          </cell>
          <cell r="B5270">
            <v>481790</v>
          </cell>
          <cell r="C5270" t="str">
            <v>414392238</v>
          </cell>
          <cell r="D5270" t="str">
            <v>FLEXTUENTI</v>
          </cell>
          <cell r="E5270" t="str">
            <v>DESPACHO</v>
          </cell>
          <cell r="F5270" t="str">
            <v>NORMAL</v>
          </cell>
          <cell r="G5270" t="str">
            <v>TF89614</v>
          </cell>
          <cell r="H5270">
            <v>44914</v>
          </cell>
          <cell r="I5270" t="str">
            <v>ENTREGADO</v>
          </cell>
          <cell r="J5270">
            <v>44915</v>
          </cell>
          <cell r="K5270" t="str">
            <v>John Arias</v>
          </cell>
          <cell r="L5270" t="str">
            <v>TARQUI  KILOMETRO 12 Y MEDIO VIA DAULE  SN CALLE 24 NO</v>
          </cell>
          <cell r="M5270" t="str">
            <v>0921507620</v>
          </cell>
          <cell r="N5270" t="str">
            <v>0968403397/0968403397</v>
          </cell>
          <cell r="O5270" t="str">
            <v/>
          </cell>
          <cell r="P5270" t="str">
            <v>GUAYAQUIL</v>
          </cell>
          <cell r="Q5270" t="str">
            <v>GUAYAQUIL</v>
          </cell>
          <cell r="R5270" t="str">
            <v>GUAYAS</v>
          </cell>
          <cell r="T5270" t="str">
            <v>FLEXTRANS</v>
          </cell>
          <cell r="U5270" t="str">
            <v>FLEXNETUIO_GYE</v>
          </cell>
          <cell r="V5270">
            <v>1</v>
          </cell>
          <cell r="W5270">
            <v>1</v>
          </cell>
          <cell r="X5270" t="str">
            <v>FLEXNET ECUADOR - FLEXTUENTI</v>
          </cell>
          <cell r="Y5270" t="str">
            <v>CALLE 28 DE JUNIO S/N Y GARCIA MORENO ENTRADA LLANO GRANDE</v>
          </cell>
        </row>
        <row r="5271">
          <cell r="A5271" t="str">
            <v>414392244</v>
          </cell>
          <cell r="B5271">
            <v>481791</v>
          </cell>
          <cell r="C5271" t="str">
            <v>414392244</v>
          </cell>
          <cell r="D5271" t="str">
            <v>FLEXTUENTI</v>
          </cell>
          <cell r="E5271" t="str">
            <v>DESPACHO</v>
          </cell>
          <cell r="F5271" t="str">
            <v>NORMAL</v>
          </cell>
          <cell r="G5271" t="str">
            <v>TF89613</v>
          </cell>
          <cell r="H5271">
            <v>44914</v>
          </cell>
          <cell r="I5271" t="str">
            <v>ENTREGADO</v>
          </cell>
          <cell r="J5271">
            <v>44915</v>
          </cell>
          <cell r="K5271" t="str">
            <v>Jostin Quinonez</v>
          </cell>
          <cell r="L5271" t="str">
            <v>XIMENA CUARTO PASAJE 11K SE  SL 9 MZ 14  CALLE 54C SE</v>
          </cell>
          <cell r="M5271" t="str">
            <v>0957611189</v>
          </cell>
          <cell r="N5271" t="str">
            <v>0989972668/0988946419</v>
          </cell>
          <cell r="O5271" t="str">
            <v/>
          </cell>
          <cell r="P5271" t="str">
            <v>GUAYAQUIL</v>
          </cell>
          <cell r="Q5271" t="str">
            <v>GUAYAQUIL</v>
          </cell>
          <cell r="R5271" t="str">
            <v>GUAYAS</v>
          </cell>
          <cell r="T5271" t="str">
            <v>FLEXTRANS GYE</v>
          </cell>
          <cell r="U5271" t="str">
            <v>FLEXNETUIO_GYE</v>
          </cell>
          <cell r="V5271">
            <v>1</v>
          </cell>
          <cell r="W5271">
            <v>1</v>
          </cell>
          <cell r="X5271" t="str">
            <v>FLEXNET ECUADOR - FLEXTUENTI</v>
          </cell>
          <cell r="Y5271" t="str">
            <v>CALLE 28 DE JUNIO S/N Y GARCIA MORENO ENTRADA LLANO GRANDE</v>
          </cell>
        </row>
        <row r="5272">
          <cell r="A5272" t="str">
            <v>414392257</v>
          </cell>
          <cell r="B5272">
            <v>481793</v>
          </cell>
          <cell r="C5272" t="str">
            <v>414392257</v>
          </cell>
          <cell r="D5272" t="str">
            <v>FLEXTUENTI</v>
          </cell>
          <cell r="E5272" t="str">
            <v>DESPACHO</v>
          </cell>
          <cell r="F5272" t="str">
            <v>NORMAL</v>
          </cell>
          <cell r="G5272" t="str">
            <v>TF89612</v>
          </cell>
          <cell r="H5272">
            <v>44914</v>
          </cell>
          <cell r="I5272" t="str">
            <v>ENTREGADO</v>
          </cell>
          <cell r="J5272">
            <v>44915</v>
          </cell>
          <cell r="K5272" t="str">
            <v>Ana Gabriela Castro Leon</v>
          </cell>
          <cell r="L5272" t="str">
            <v>TARQUI CALLE DR LUIS ORRANTIA CORNEJO  1105 NAHIM ISAIAS BARQUET</v>
          </cell>
          <cell r="M5272" t="str">
            <v>0952677219</v>
          </cell>
          <cell r="N5272" t="str">
            <v>0984250873/0979371030</v>
          </cell>
          <cell r="O5272" t="str">
            <v/>
          </cell>
          <cell r="P5272" t="str">
            <v>GUAYAQUIL</v>
          </cell>
          <cell r="Q5272" t="str">
            <v>GUAYAQUIL</v>
          </cell>
          <cell r="R5272" t="str">
            <v>GUAYAS</v>
          </cell>
          <cell r="T5272" t="str">
            <v>FLEXTRANS</v>
          </cell>
          <cell r="U5272" t="str">
            <v>FLEXNETUIO_GYE</v>
          </cell>
          <cell r="V5272">
            <v>1</v>
          </cell>
          <cell r="W5272">
            <v>1</v>
          </cell>
          <cell r="X5272" t="str">
            <v>FLEXNET ECUADOR - FLEXTUENTI</v>
          </cell>
          <cell r="Y5272" t="str">
            <v>CALLE 28 DE JUNIO S/N Y GARCIA MORENO ENTRADA LLANO GRANDE</v>
          </cell>
        </row>
        <row r="5273">
          <cell r="A5273" t="str">
            <v>414392358</v>
          </cell>
          <cell r="B5273">
            <v>481794</v>
          </cell>
          <cell r="C5273" t="str">
            <v>414392358</v>
          </cell>
          <cell r="D5273" t="str">
            <v>FLEXTUENTI</v>
          </cell>
          <cell r="E5273" t="str">
            <v>DESPACHO</v>
          </cell>
          <cell r="F5273" t="str">
            <v>NORMAL</v>
          </cell>
          <cell r="G5273" t="str">
            <v>FT75938</v>
          </cell>
          <cell r="H5273">
            <v>44914</v>
          </cell>
          <cell r="I5273" t="str">
            <v>ENTREGADO</v>
          </cell>
          <cell r="J5273">
            <v>44915</v>
          </cell>
          <cell r="K5273" t="str">
            <v>JENIFFER TATIANA CAIZA LOYA</v>
          </cell>
          <cell r="L5273" t="str">
            <v>TURUBAMBA  CALLE LA COCHA  E4 138 CALLE E4C</v>
          </cell>
          <cell r="M5273" t="str">
            <v>1756245765</v>
          </cell>
          <cell r="N5273" t="str">
            <v>0962121359/0983899288</v>
          </cell>
          <cell r="O5273" t="str">
            <v/>
          </cell>
          <cell r="P5273" t="str">
            <v>QUITO</v>
          </cell>
          <cell r="Q5273" t="str">
            <v>QUITO</v>
          </cell>
          <cell r="R5273" t="str">
            <v>PICHINCHA</v>
          </cell>
          <cell r="U5273" t="str">
            <v>FLEXNETUIO_LOCAL</v>
          </cell>
          <cell r="V5273">
            <v>1</v>
          </cell>
          <cell r="W5273">
            <v>1</v>
          </cell>
          <cell r="X5273" t="str">
            <v>FLEXNET ECUADOR - FLEXTUENTI</v>
          </cell>
          <cell r="Y5273" t="str">
            <v>CALLE 28 DE JUNIO S/N Y GARCIA MORENO ENTRADA LLANO GRANDE</v>
          </cell>
        </row>
        <row r="5274">
          <cell r="A5274" t="str">
            <v>414392368</v>
          </cell>
          <cell r="B5274">
            <v>481795</v>
          </cell>
          <cell r="C5274" t="str">
            <v>414392368</v>
          </cell>
          <cell r="D5274" t="str">
            <v>FLEXTUENTI</v>
          </cell>
          <cell r="E5274" t="str">
            <v>DESPACHO</v>
          </cell>
          <cell r="F5274" t="str">
            <v>NORMAL</v>
          </cell>
          <cell r="G5274" t="str">
            <v>031080414392368</v>
          </cell>
          <cell r="H5274">
            <v>44914</v>
          </cell>
          <cell r="I5274" t="str">
            <v>ENTREGADO</v>
          </cell>
          <cell r="J5274">
            <v>44915</v>
          </cell>
          <cell r="K5274" t="str">
            <v>Rosa Guerrero</v>
          </cell>
          <cell r="L5274" t="str">
            <v>ANDRES DE VERA   AV 15 DE ABRIL SN CALLE MEDARDO CEVALLOS</v>
          </cell>
          <cell r="M5274" t="str">
            <v>1302426786</v>
          </cell>
          <cell r="N5274" t="str">
            <v>0997896026/0963149993</v>
          </cell>
          <cell r="O5274" t="str">
            <v/>
          </cell>
          <cell r="P5274" t="str">
            <v>PORTOVIEJO</v>
          </cell>
          <cell r="Q5274" t="str">
            <v>PORTOVIEJO</v>
          </cell>
          <cell r="R5274" t="str">
            <v>MANABI</v>
          </cell>
          <cell r="T5274" t="str">
            <v>TRAMACO</v>
          </cell>
          <cell r="U5274" t="str">
            <v>FLEXNETUIO_PROVINCIA</v>
          </cell>
          <cell r="V5274">
            <v>1</v>
          </cell>
          <cell r="W5274">
            <v>1</v>
          </cell>
          <cell r="X5274" t="str">
            <v>FLEXNET ECUADOR - FLEXTUENTI</v>
          </cell>
          <cell r="Y5274" t="str">
            <v>CALLE 28 DE JUNIO S/N Y GARCIA MORENO ENTRADA LLANO GRANDE</v>
          </cell>
        </row>
        <row r="5275">
          <cell r="A5275" t="str">
            <v>414392406</v>
          </cell>
          <cell r="B5275">
            <v>481796</v>
          </cell>
          <cell r="C5275" t="str">
            <v>414392406</v>
          </cell>
          <cell r="D5275" t="str">
            <v>FLEXTUENTI</v>
          </cell>
          <cell r="E5275" t="str">
            <v>DESPACHO</v>
          </cell>
          <cell r="F5275" t="str">
            <v>NORMAL</v>
          </cell>
          <cell r="G5275" t="str">
            <v>FT75937</v>
          </cell>
          <cell r="H5275">
            <v>44914</v>
          </cell>
          <cell r="I5275" t="str">
            <v>ENTREGADO</v>
          </cell>
          <cell r="J5275">
            <v>44915</v>
          </cell>
          <cell r="K5275" t="str">
            <v>John Bano</v>
          </cell>
          <cell r="L5275" t="str">
            <v>INAQUITO  CALLE JORGE DROM  N41  117  ISLA BALTRA</v>
          </cell>
          <cell r="M5275" t="str">
            <v>2250110471</v>
          </cell>
          <cell r="N5275" t="str">
            <v>0939994300/0989865299</v>
          </cell>
          <cell r="O5275" t="str">
            <v/>
          </cell>
          <cell r="P5275" t="str">
            <v>QUITO</v>
          </cell>
          <cell r="Q5275" t="str">
            <v>QUITO</v>
          </cell>
          <cell r="R5275" t="str">
            <v>PICHINCHA</v>
          </cell>
          <cell r="U5275" t="str">
            <v>FLEXNETUIO_LOCAL</v>
          </cell>
          <cell r="V5275">
            <v>1</v>
          </cell>
          <cell r="W5275">
            <v>1</v>
          </cell>
          <cell r="X5275" t="str">
            <v>FLEXNET ECUADOR - FLEXTUENTI</v>
          </cell>
          <cell r="Y5275" t="str">
            <v>CALLE 28 DE JUNIO S/N Y GARCIA MORENO ENTRADA LLANO GRANDE</v>
          </cell>
        </row>
        <row r="5276">
          <cell r="A5276" t="str">
            <v>414392419</v>
          </cell>
          <cell r="B5276">
            <v>481797</v>
          </cell>
          <cell r="C5276" t="str">
            <v>414392419</v>
          </cell>
          <cell r="D5276" t="str">
            <v>FLEXTUENTI</v>
          </cell>
          <cell r="E5276" t="str">
            <v>DESPACHO</v>
          </cell>
          <cell r="F5276" t="str">
            <v>DERIVADO PICK UP</v>
          </cell>
          <cell r="G5276" t="str">
            <v>031080414392419</v>
          </cell>
          <cell r="H5276">
            <v>44914</v>
          </cell>
          <cell r="I5276" t="str">
            <v>ENTREGADO</v>
          </cell>
          <cell r="J5276">
            <v>44918</v>
          </cell>
          <cell r="K5276" t="str">
            <v>Cinthya Peralvo</v>
          </cell>
          <cell r="L5276" t="str">
            <v>OFICINA TRAMACO QUITO QUITUMBE</v>
          </cell>
          <cell r="M5276" t="str">
            <v>1721892444</v>
          </cell>
          <cell r="N5276" t="str">
            <v>0985254902/0986146813</v>
          </cell>
          <cell r="O5276" t="str">
            <v/>
          </cell>
          <cell r="P5276" t="str">
            <v>QUITO</v>
          </cell>
          <cell r="Q5276" t="str">
            <v>QUITO</v>
          </cell>
          <cell r="R5276" t="str">
            <v>PICHINCHA</v>
          </cell>
          <cell r="T5276" t="str">
            <v>TRAMACO</v>
          </cell>
          <cell r="U5276" t="str">
            <v>FLEXNETUIO_LOCAL</v>
          </cell>
          <cell r="V5276">
            <v>1</v>
          </cell>
          <cell r="W5276">
            <v>1</v>
          </cell>
          <cell r="X5276" t="str">
            <v>FLEXNET ECUADOR - FLEXTUENTI</v>
          </cell>
          <cell r="Y5276" t="str">
            <v>CALLE 28 DE JUNIO S/N Y GARCIA MORENO ENTRADA LLANO GRANDE</v>
          </cell>
        </row>
        <row r="5277">
          <cell r="A5277" t="str">
            <v>414392452</v>
          </cell>
          <cell r="B5277">
            <v>481799</v>
          </cell>
          <cell r="C5277" t="str">
            <v>414392452</v>
          </cell>
          <cell r="D5277" t="str">
            <v>FLEXTUENTI</v>
          </cell>
          <cell r="E5277" t="str">
            <v>DESPACHO</v>
          </cell>
          <cell r="F5277" t="str">
            <v>NORMAL</v>
          </cell>
          <cell r="G5277" t="str">
            <v>TF89611</v>
          </cell>
          <cell r="H5277">
            <v>44914</v>
          </cell>
          <cell r="I5277" t="str">
            <v>ENTREGADO</v>
          </cell>
          <cell r="J5277">
            <v>44915</v>
          </cell>
          <cell r="K5277" t="str">
            <v>Consuelo Villavicencio</v>
          </cell>
          <cell r="L5277" t="str">
            <v>TARQUI AV FRANCISCO BOLONA LOCAL 6  CALLE 11B</v>
          </cell>
          <cell r="M5277" t="str">
            <v>0924534985</v>
          </cell>
          <cell r="N5277" t="str">
            <v>0990377559/0960219940</v>
          </cell>
          <cell r="O5277" t="str">
            <v/>
          </cell>
          <cell r="P5277" t="str">
            <v>GUAYAQUIL</v>
          </cell>
          <cell r="Q5277" t="str">
            <v>GUAYAQUIL</v>
          </cell>
          <cell r="R5277" t="str">
            <v>GUAYAS</v>
          </cell>
          <cell r="T5277" t="str">
            <v>FLEXTRANS</v>
          </cell>
          <cell r="U5277" t="str">
            <v>FLEXNETUIO_GYE</v>
          </cell>
          <cell r="V5277">
            <v>1</v>
          </cell>
          <cell r="W5277">
            <v>1</v>
          </cell>
          <cell r="X5277" t="str">
            <v>FLEXNET ECUADOR - FLEXTUENTI</v>
          </cell>
          <cell r="Y5277" t="str">
            <v>CALLE 28 DE JUNIO S/N Y GARCIA MORENO ENTRADA LLANO GRANDE</v>
          </cell>
        </row>
        <row r="5278">
          <cell r="A5278" t="str">
            <v>414392457</v>
          </cell>
          <cell r="B5278">
            <v>481800</v>
          </cell>
          <cell r="C5278" t="str">
            <v>414392457</v>
          </cell>
          <cell r="D5278" t="str">
            <v>FLEXTUENTI</v>
          </cell>
          <cell r="E5278" t="str">
            <v>DESPACHO</v>
          </cell>
          <cell r="F5278" t="str">
            <v>NORMAL</v>
          </cell>
          <cell r="G5278" t="str">
            <v>TF89610</v>
          </cell>
          <cell r="H5278">
            <v>44914</v>
          </cell>
          <cell r="I5278" t="str">
            <v>ENTREGADO</v>
          </cell>
          <cell r="J5278">
            <v>44915</v>
          </cell>
          <cell r="K5278" t="str">
            <v>Manuel Bladimir Baren Intriago</v>
          </cell>
          <cell r="L5278" t="str">
            <v>TARQUI AV FRANCISCO  DE ORELLANA MANZANA 3 VILLA 13  SN</v>
          </cell>
          <cell r="M5278" t="str">
            <v>0921233391</v>
          </cell>
          <cell r="N5278" t="str">
            <v>0959060607/0963878320</v>
          </cell>
          <cell r="O5278" t="str">
            <v/>
          </cell>
          <cell r="P5278" t="str">
            <v>GUAYAQUIL</v>
          </cell>
          <cell r="Q5278" t="str">
            <v>GUAYAQUIL</v>
          </cell>
          <cell r="R5278" t="str">
            <v>GUAYAS</v>
          </cell>
          <cell r="T5278" t="str">
            <v>FLEXTRANS</v>
          </cell>
          <cell r="U5278" t="str">
            <v>FLEXNETUIO_GYE</v>
          </cell>
          <cell r="V5278">
            <v>1</v>
          </cell>
          <cell r="W5278">
            <v>1</v>
          </cell>
          <cell r="X5278" t="str">
            <v>FLEXNET ECUADOR - FLEXTUENTI</v>
          </cell>
          <cell r="Y5278" t="str">
            <v>CALLE 28 DE JUNIO S/N Y GARCIA MORENO ENTRADA LLANO GRANDE</v>
          </cell>
        </row>
        <row r="5279">
          <cell r="A5279" t="str">
            <v>414392458</v>
          </cell>
          <cell r="B5279">
            <v>481801</v>
          </cell>
          <cell r="C5279" t="str">
            <v>414392458</v>
          </cell>
          <cell r="D5279" t="str">
            <v>FLEXTUENTI</v>
          </cell>
          <cell r="E5279" t="str">
            <v>DESPACHO</v>
          </cell>
          <cell r="F5279" t="str">
            <v>NORMAL</v>
          </cell>
          <cell r="G5279" t="str">
            <v>FT75935</v>
          </cell>
          <cell r="H5279">
            <v>44914</v>
          </cell>
          <cell r="I5279" t="str">
            <v>ENTREGADO</v>
          </cell>
          <cell r="J5279">
            <v>44915</v>
          </cell>
          <cell r="K5279" t="str">
            <v>Karla Gabriela Garzon Galarraga</v>
          </cell>
          <cell r="L5279" t="str">
            <v>CONOCOTO CALLE CHARLES DARWIN  CASA NUMERO 3   CALLE ESTADIO</v>
          </cell>
          <cell r="M5279" t="str">
            <v>1751337021</v>
          </cell>
          <cell r="N5279" t="str">
            <v>0984700536/0999178007</v>
          </cell>
          <cell r="O5279" t="str">
            <v/>
          </cell>
          <cell r="P5279" t="str">
            <v>QUITO</v>
          </cell>
          <cell r="Q5279" t="str">
            <v>QUITO</v>
          </cell>
          <cell r="R5279" t="str">
            <v>PICHINCHA</v>
          </cell>
          <cell r="T5279" t="str">
            <v>FLEXTRANS UIO</v>
          </cell>
          <cell r="U5279" t="str">
            <v>FLEXNETUIO_LOCAL</v>
          </cell>
          <cell r="V5279">
            <v>1</v>
          </cell>
          <cell r="W5279">
            <v>1</v>
          </cell>
          <cell r="X5279" t="str">
            <v>FLEXNET ECUADOR - FLEXTUENTI</v>
          </cell>
          <cell r="Y5279" t="str">
            <v>CALLE 28 DE JUNIO S/N Y GARCIA MORENO ENTRADA LLANO GRANDE</v>
          </cell>
        </row>
        <row r="5280">
          <cell r="A5280" t="str">
            <v>414392494</v>
          </cell>
          <cell r="B5280">
            <v>481802</v>
          </cell>
          <cell r="C5280" t="str">
            <v>414392494</v>
          </cell>
          <cell r="D5280" t="str">
            <v>FLEXTUENTI</v>
          </cell>
          <cell r="E5280" t="str">
            <v>DESPACHO</v>
          </cell>
          <cell r="F5280" t="str">
            <v>NORMAL</v>
          </cell>
          <cell r="G5280" t="str">
            <v>FT75934</v>
          </cell>
          <cell r="H5280">
            <v>44914</v>
          </cell>
          <cell r="I5280" t="str">
            <v>ENTREGADO</v>
          </cell>
          <cell r="J5280">
            <v>44915</v>
          </cell>
          <cell r="K5280" t="str">
            <v>Edwin Cruz</v>
          </cell>
          <cell r="L5280" t="str">
            <v>GUAMANI  CALLE OE4D  S56 85  CALLE S56</v>
          </cell>
          <cell r="M5280" t="str">
            <v>1718388463</v>
          </cell>
          <cell r="N5280" t="str">
            <v>0992501171/0961118687</v>
          </cell>
          <cell r="O5280" t="str">
            <v/>
          </cell>
          <cell r="P5280" t="str">
            <v>QUITO</v>
          </cell>
          <cell r="Q5280" t="str">
            <v>QUITO</v>
          </cell>
          <cell r="R5280" t="str">
            <v>PICHINCHA</v>
          </cell>
          <cell r="U5280" t="str">
            <v>FLEXNETUIO_LOCAL</v>
          </cell>
          <cell r="V5280">
            <v>1</v>
          </cell>
          <cell r="W5280">
            <v>1</v>
          </cell>
          <cell r="X5280" t="str">
            <v>FLEXNET ECUADOR - FLEXTUENTI</v>
          </cell>
          <cell r="Y5280" t="str">
            <v>CALLE 28 DE JUNIO S/N Y GARCIA MORENO ENTRADA LLANO GRANDE</v>
          </cell>
        </row>
        <row r="5281">
          <cell r="A5281" t="str">
            <v>414392496</v>
          </cell>
          <cell r="B5281">
            <v>481803</v>
          </cell>
          <cell r="C5281" t="str">
            <v>414392496</v>
          </cell>
          <cell r="D5281" t="str">
            <v>FLEXTUENTI</v>
          </cell>
          <cell r="E5281" t="str">
            <v>DESPACHO</v>
          </cell>
          <cell r="F5281" t="str">
            <v>NORMAL</v>
          </cell>
          <cell r="G5281" t="str">
            <v>TF89609</v>
          </cell>
          <cell r="H5281">
            <v>44914</v>
          </cell>
          <cell r="I5281" t="str">
            <v>ENTREGADO</v>
          </cell>
          <cell r="J5281">
            <v>44915</v>
          </cell>
          <cell r="K5281" t="str">
            <v>Sonia Villao</v>
          </cell>
          <cell r="L5281" t="str">
            <v>TARQUI AV 4 MZ 202 VILLA 3  SN</v>
          </cell>
          <cell r="M5281" t="str">
            <v>0918592320</v>
          </cell>
          <cell r="N5281" t="str">
            <v>0959978712/0991884085</v>
          </cell>
          <cell r="O5281" t="str">
            <v/>
          </cell>
          <cell r="P5281" t="str">
            <v>GUAYAQUIL</v>
          </cell>
          <cell r="Q5281" t="str">
            <v>GUAYAQUIL</v>
          </cell>
          <cell r="R5281" t="str">
            <v>GUAYAS</v>
          </cell>
          <cell r="T5281" t="str">
            <v>FLEXTRANS</v>
          </cell>
          <cell r="U5281" t="str">
            <v>FLEXNETUIO_GYE</v>
          </cell>
          <cell r="V5281">
            <v>1</v>
          </cell>
          <cell r="W5281">
            <v>1</v>
          </cell>
          <cell r="X5281" t="str">
            <v>FLEXNET ECUADOR - FLEXTUENTI</v>
          </cell>
          <cell r="Y5281" t="str">
            <v>CALLE 28 DE JUNIO S/N Y GARCIA MORENO ENTRADA LLANO GRANDE</v>
          </cell>
        </row>
        <row r="5282">
          <cell r="A5282" t="str">
            <v>414392522</v>
          </cell>
          <cell r="B5282">
            <v>481804</v>
          </cell>
          <cell r="C5282" t="str">
            <v>414392522</v>
          </cell>
          <cell r="D5282" t="str">
            <v>FLEXTUENTI</v>
          </cell>
          <cell r="E5282" t="str">
            <v>DESPACHO</v>
          </cell>
          <cell r="F5282" t="str">
            <v>NORMAL</v>
          </cell>
          <cell r="G5282" t="str">
            <v>FT75933</v>
          </cell>
          <cell r="H5282">
            <v>44914</v>
          </cell>
          <cell r="I5282" t="str">
            <v>ENTREGADO</v>
          </cell>
          <cell r="J5282">
            <v>44918</v>
          </cell>
          <cell r="K5282" t="str">
            <v>Henry Jaramillo</v>
          </cell>
          <cell r="L5282" t="str">
            <v>CALLE AMAUTA OE1L CALLE CARI</v>
          </cell>
          <cell r="M5282" t="str">
            <v>1104800279</v>
          </cell>
          <cell r="N5282" t="str">
            <v>0988677426/0988677426</v>
          </cell>
          <cell r="O5282" t="str">
            <v/>
          </cell>
          <cell r="P5282" t="str">
            <v>QUITO</v>
          </cell>
          <cell r="Q5282" t="str">
            <v>QUITO</v>
          </cell>
          <cell r="R5282" t="str">
            <v>PICHINCHA</v>
          </cell>
          <cell r="U5282" t="str">
            <v>FLEXNETUIO_LOCAL</v>
          </cell>
          <cell r="V5282">
            <v>1</v>
          </cell>
          <cell r="W5282">
            <v>1</v>
          </cell>
          <cell r="X5282" t="str">
            <v>FLEXNET ECUADOR - FLEXTUENTI</v>
          </cell>
          <cell r="Y5282" t="str">
            <v>CALLE 28 DE JUNIO S/N Y GARCIA MORENO ENTRADA LLANO GRANDE</v>
          </cell>
        </row>
        <row r="5283">
          <cell r="A5283" t="str">
            <v>414392526</v>
          </cell>
          <cell r="B5283">
            <v>481805</v>
          </cell>
          <cell r="C5283" t="str">
            <v>414392526</v>
          </cell>
          <cell r="D5283" t="str">
            <v>FLEXTUENTI</v>
          </cell>
          <cell r="E5283" t="str">
            <v>DESPACHO</v>
          </cell>
          <cell r="F5283" t="str">
            <v>NORMAL</v>
          </cell>
          <cell r="G5283" t="str">
            <v>FT75932</v>
          </cell>
          <cell r="H5283">
            <v>44914</v>
          </cell>
          <cell r="I5283" t="str">
            <v>ENTREGADO</v>
          </cell>
          <cell r="J5283">
            <v>44915</v>
          </cell>
          <cell r="K5283" t="str">
            <v>Kihara Dalgo</v>
          </cell>
          <cell r="L5283" t="str">
            <v>CARCELEN PANAMERICANA NORTE  CASA A120  SN</v>
          </cell>
          <cell r="M5283" t="str">
            <v>1727682971</v>
          </cell>
          <cell r="N5283" t="str">
            <v>0998801704/0983542121</v>
          </cell>
          <cell r="O5283" t="str">
            <v/>
          </cell>
          <cell r="P5283" t="str">
            <v>QUITO</v>
          </cell>
          <cell r="Q5283" t="str">
            <v>QUITO</v>
          </cell>
          <cell r="R5283" t="str">
            <v>PICHINCHA</v>
          </cell>
          <cell r="U5283" t="str">
            <v>FLEXNETUIO_LOCAL</v>
          </cell>
          <cell r="V5283">
            <v>1</v>
          </cell>
          <cell r="W5283">
            <v>1</v>
          </cell>
          <cell r="X5283" t="str">
            <v>FLEXNET ECUADOR - FLEXTUENTI</v>
          </cell>
          <cell r="Y5283" t="str">
            <v>CALLE 28 DE JUNIO S/N Y GARCIA MORENO ENTRADA LLANO GRANDE</v>
          </cell>
        </row>
        <row r="5284">
          <cell r="A5284" t="str">
            <v>414447801</v>
          </cell>
          <cell r="B5284">
            <v>481806</v>
          </cell>
          <cell r="C5284" t="str">
            <v>414447801</v>
          </cell>
          <cell r="D5284" t="str">
            <v>FLEXTUENTI</v>
          </cell>
          <cell r="E5284" t="str">
            <v>DESPACHO</v>
          </cell>
          <cell r="F5284" t="str">
            <v>NORMAL</v>
          </cell>
          <cell r="G5284" t="str">
            <v>031080414447801</v>
          </cell>
          <cell r="H5284">
            <v>44914</v>
          </cell>
          <cell r="I5284" t="str">
            <v>ENTREGADO</v>
          </cell>
          <cell r="J5284">
            <v>44916</v>
          </cell>
          <cell r="K5284" t="str">
            <v>Suri Criollo</v>
          </cell>
          <cell r="L5284" t="str">
            <v>ELOY ALFARO  AUT DURAN BOLICHE  MZ J VILLA 8 SN</v>
          </cell>
          <cell r="M5284" t="str">
            <v>0956294789</v>
          </cell>
          <cell r="N5284" t="str">
            <v>0960195398/0979536306</v>
          </cell>
          <cell r="O5284" t="str">
            <v/>
          </cell>
          <cell r="P5284" t="str">
            <v>DURAN</v>
          </cell>
          <cell r="Q5284" t="str">
            <v>DURAN</v>
          </cell>
          <cell r="R5284" t="str">
            <v>GUAYAS</v>
          </cell>
          <cell r="T5284" t="str">
            <v>TRAMACO</v>
          </cell>
          <cell r="U5284" t="str">
            <v>FLEXNETUIO_GYE</v>
          </cell>
          <cell r="V5284">
            <v>1</v>
          </cell>
          <cell r="W5284">
            <v>1</v>
          </cell>
          <cell r="X5284" t="str">
            <v>FLEXNET ECUADOR - FLEXTUENTI</v>
          </cell>
          <cell r="Y5284" t="str">
            <v>CALLE 28 DE JUNIO S/N Y GARCIA MORENO ENTRADA LLANO GRANDE</v>
          </cell>
        </row>
        <row r="5285">
          <cell r="A5285" t="str">
            <v>414447840</v>
          </cell>
          <cell r="B5285">
            <v>481807</v>
          </cell>
          <cell r="C5285" t="str">
            <v>414447840</v>
          </cell>
          <cell r="D5285" t="str">
            <v>FLEXTUENTI</v>
          </cell>
          <cell r="E5285" t="str">
            <v>DESPACHO</v>
          </cell>
          <cell r="F5285" t="str">
            <v>NORMAL</v>
          </cell>
          <cell r="G5285" t="str">
            <v>TF89600</v>
          </cell>
          <cell r="H5285">
            <v>44914</v>
          </cell>
          <cell r="I5285" t="str">
            <v>ENTREGADO</v>
          </cell>
          <cell r="J5285">
            <v>44915</v>
          </cell>
          <cell r="K5285" t="str">
            <v>Irving Parraga</v>
          </cell>
          <cell r="L5285" t="str">
            <v>TARQUI COOPERARIVA VERGELES  MZ 1421  SOLAR 19 7MO PASAJE 3 NE Y 3ER CALLEJON 23B NE</v>
          </cell>
          <cell r="M5285" t="str">
            <v>0941400707</v>
          </cell>
          <cell r="N5285" t="str">
            <v>0981835369/0982887468</v>
          </cell>
          <cell r="O5285" t="str">
            <v/>
          </cell>
          <cell r="P5285" t="str">
            <v>GUAYAQUIL</v>
          </cell>
          <cell r="Q5285" t="str">
            <v>GUAYAQUIL</v>
          </cell>
          <cell r="R5285" t="str">
            <v>GUAYAS</v>
          </cell>
          <cell r="T5285" t="str">
            <v>FLEXTRANS</v>
          </cell>
          <cell r="U5285" t="str">
            <v>FLEXNETUIO_GYE</v>
          </cell>
          <cell r="V5285">
            <v>1</v>
          </cell>
          <cell r="W5285">
            <v>1</v>
          </cell>
          <cell r="X5285" t="str">
            <v>FLEXNET ECUADOR - FLEXTUENTI</v>
          </cell>
          <cell r="Y5285" t="str">
            <v>CALLE 28 DE JUNIO S/N Y GARCIA MORENO ENTRADA LLANO GRANDE</v>
          </cell>
        </row>
        <row r="5286">
          <cell r="A5286" t="str">
            <v>414447844</v>
          </cell>
          <cell r="B5286">
            <v>481808</v>
          </cell>
          <cell r="C5286" t="str">
            <v>414447844</v>
          </cell>
          <cell r="D5286" t="str">
            <v>FLEXTUENTI</v>
          </cell>
          <cell r="E5286" t="str">
            <v>DESPACHO</v>
          </cell>
          <cell r="F5286" t="str">
            <v>DERIVADO PICK UP</v>
          </cell>
          <cell r="G5286" t="str">
            <v>031080414447844</v>
          </cell>
          <cell r="H5286">
            <v>44914</v>
          </cell>
          <cell r="I5286" t="str">
            <v>ENTREGADO</v>
          </cell>
          <cell r="J5286">
            <v>44923</v>
          </cell>
          <cell r="K5286" t="str">
            <v>MARIA PENAFIEL</v>
          </cell>
          <cell r="L5286" t="str">
            <v>OFICINA TRAMACO PUNTO DE ATENCION SAN MARINO</v>
          </cell>
          <cell r="M5286" t="str">
            <v>0300428828</v>
          </cell>
          <cell r="N5286" t="str">
            <v>0993082622/0962646759</v>
          </cell>
          <cell r="O5286" t="str">
            <v/>
          </cell>
          <cell r="P5286" t="str">
            <v>GUAYAQUIL</v>
          </cell>
          <cell r="Q5286" t="str">
            <v>GUAYAQUIL</v>
          </cell>
          <cell r="R5286" t="str">
            <v>GUAYAS</v>
          </cell>
          <cell r="T5286" t="str">
            <v>TRAMACO</v>
          </cell>
          <cell r="U5286" t="str">
            <v>FLEXNETUIO_GYE</v>
          </cell>
          <cell r="V5286">
            <v>1</v>
          </cell>
          <cell r="W5286">
            <v>1</v>
          </cell>
          <cell r="X5286" t="str">
            <v>FLEXNET ECUADOR - FLEXTUENTI</v>
          </cell>
          <cell r="Y5286" t="str">
            <v>CALLE 28 DE JUNIO S/N Y GARCIA MORENO ENTRADA LLANO GRANDE</v>
          </cell>
        </row>
        <row r="5287">
          <cell r="A5287" t="str">
            <v>414447914</v>
          </cell>
          <cell r="B5287">
            <v>481809</v>
          </cell>
          <cell r="C5287" t="str">
            <v>414447914</v>
          </cell>
          <cell r="D5287" t="str">
            <v>FLEXTUENTI</v>
          </cell>
          <cell r="E5287" t="str">
            <v>DESPACHO</v>
          </cell>
          <cell r="F5287" t="str">
            <v>NORMAL</v>
          </cell>
          <cell r="G5287" t="str">
            <v>031080414447914</v>
          </cell>
          <cell r="H5287">
            <v>44914</v>
          </cell>
          <cell r="I5287" t="str">
            <v>ENTREGADO</v>
          </cell>
          <cell r="J5287">
            <v>44915</v>
          </cell>
          <cell r="K5287" t="str">
            <v>Lady Chuquizan</v>
          </cell>
          <cell r="L5287" t="str">
            <v>TULCAN CALLE LA DELICIA  SN SN</v>
          </cell>
          <cell r="M5287" t="str">
            <v>0401928916</v>
          </cell>
          <cell r="N5287" t="str">
            <v>0986155394/0988001613</v>
          </cell>
          <cell r="O5287" t="str">
            <v/>
          </cell>
          <cell r="P5287" t="str">
            <v>TULCAN</v>
          </cell>
          <cell r="Q5287" t="str">
            <v>TULCAN</v>
          </cell>
          <cell r="R5287" t="str">
            <v>CARCHI</v>
          </cell>
          <cell r="S5287" t="str">
            <v/>
          </cell>
          <cell r="T5287" t="str">
            <v>TRAMACO</v>
          </cell>
          <cell r="U5287" t="str">
            <v>FLEXNETUIO_PROVINCIA</v>
          </cell>
          <cell r="V5287">
            <v>1</v>
          </cell>
          <cell r="W5287">
            <v>1</v>
          </cell>
          <cell r="X5287" t="str">
            <v>FLEXNET ECUADOR - FLEXTUENTI</v>
          </cell>
          <cell r="Y5287" t="str">
            <v>CALLE 28 DE JUNIO S/N Y GARCIA MORENO ENTRADA LLANO GRANDE</v>
          </cell>
        </row>
        <row r="5288">
          <cell r="A5288" t="str">
            <v>414448061</v>
          </cell>
          <cell r="B5288">
            <v>481810</v>
          </cell>
          <cell r="C5288" t="str">
            <v>414448061</v>
          </cell>
          <cell r="D5288" t="str">
            <v>FLEXTUENTI</v>
          </cell>
          <cell r="E5288" t="str">
            <v>DESPACHO</v>
          </cell>
          <cell r="F5288" t="str">
            <v>NORMAL</v>
          </cell>
          <cell r="G5288" t="str">
            <v>FT75924</v>
          </cell>
          <cell r="H5288">
            <v>44914</v>
          </cell>
          <cell r="I5288" t="str">
            <v>ENTREGADO</v>
          </cell>
          <cell r="J5288">
            <v>44915</v>
          </cell>
          <cell r="K5288" t="str">
            <v>Diana Riofrio</v>
          </cell>
          <cell r="L5288" t="str">
            <v>INAQUITO  CALLE JAMES COLNET  SN ALONSO DE TORRES</v>
          </cell>
          <cell r="M5288" t="str">
            <v>1720749462</v>
          </cell>
          <cell r="N5288" t="str">
            <v>0998621364/0994976471</v>
          </cell>
          <cell r="O5288" t="str">
            <v/>
          </cell>
          <cell r="P5288" t="str">
            <v>QUITO</v>
          </cell>
          <cell r="Q5288" t="str">
            <v>QUITO</v>
          </cell>
          <cell r="R5288" t="str">
            <v>PICHINCHA</v>
          </cell>
          <cell r="U5288" t="str">
            <v>FLEXNETUIO_LOCAL</v>
          </cell>
          <cell r="V5288">
            <v>1</v>
          </cell>
          <cell r="W5288">
            <v>1</v>
          </cell>
          <cell r="X5288" t="str">
            <v>FLEXNET ECUADOR - FLEXTUENTI</v>
          </cell>
          <cell r="Y5288" t="str">
            <v>CALLE 28 DE JUNIO S/N Y GARCIA MORENO ENTRADA LLANO GRANDE</v>
          </cell>
        </row>
        <row r="5289">
          <cell r="A5289" t="str">
            <v>414448080</v>
          </cell>
          <cell r="B5289">
            <v>481811</v>
          </cell>
          <cell r="C5289" t="str">
            <v>414448080</v>
          </cell>
          <cell r="D5289" t="str">
            <v>FLEXTUENTI</v>
          </cell>
          <cell r="E5289" t="str">
            <v>DESPACHO</v>
          </cell>
          <cell r="F5289" t="str">
            <v>NORMAL</v>
          </cell>
          <cell r="G5289" t="str">
            <v>031080414448080</v>
          </cell>
          <cell r="H5289">
            <v>44914</v>
          </cell>
          <cell r="I5289" t="str">
            <v>ENTREGADO</v>
          </cell>
          <cell r="J5289">
            <v>44917</v>
          </cell>
          <cell r="K5289" t="str">
            <v>Mercedes Quito</v>
          </cell>
          <cell r="L5289" t="str">
            <v>NUEVE DE MAYO JAIME ROLDOS AGUILERA  SN   AV 22 AVA B SUR</v>
          </cell>
          <cell r="M5289" t="str">
            <v>0702552530</v>
          </cell>
          <cell r="N5289" t="str">
            <v>0985707274/0993009715</v>
          </cell>
          <cell r="O5289" t="str">
            <v/>
          </cell>
          <cell r="P5289" t="str">
            <v>MACHALA</v>
          </cell>
          <cell r="Q5289" t="str">
            <v>MACHALA</v>
          </cell>
          <cell r="R5289" t="str">
            <v>EL ORO</v>
          </cell>
          <cell r="T5289" t="str">
            <v>TRAMACO</v>
          </cell>
          <cell r="U5289" t="str">
            <v>FLEXNETUIO_PROVINCIA</v>
          </cell>
          <cell r="V5289">
            <v>1</v>
          </cell>
          <cell r="W5289">
            <v>1</v>
          </cell>
          <cell r="X5289" t="str">
            <v>FLEXNET ECUADOR - FLEXTUENTI</v>
          </cell>
          <cell r="Y5289" t="str">
            <v>CALLE 28 DE JUNIO S/N Y GARCIA MORENO ENTRADA LLANO GRANDE</v>
          </cell>
        </row>
        <row r="5290">
          <cell r="A5290" t="str">
            <v>414448118</v>
          </cell>
          <cell r="B5290">
            <v>481812</v>
          </cell>
          <cell r="C5290" t="str">
            <v>414448118</v>
          </cell>
          <cell r="D5290" t="str">
            <v>FLEXTUENTI</v>
          </cell>
          <cell r="E5290" t="str">
            <v>DESPACHO</v>
          </cell>
          <cell r="F5290" t="str">
            <v>NORMAL</v>
          </cell>
          <cell r="G5290" t="str">
            <v>IC3937</v>
          </cell>
          <cell r="H5290">
            <v>44914</v>
          </cell>
          <cell r="I5290" t="str">
            <v>ENTREGADO</v>
          </cell>
          <cell r="J5290">
            <v>44915</v>
          </cell>
          <cell r="K5290" t="str">
            <v>Erika Andrea Munoz Espinoza</v>
          </cell>
          <cell r="L5290" t="str">
            <v>BELLAVISTA CALLE TIOPULLO  SN  COTACACHI</v>
          </cell>
          <cell r="M5290" t="str">
            <v>0105399216</v>
          </cell>
          <cell r="N5290" t="str">
            <v>0983145114/0963950947</v>
          </cell>
          <cell r="O5290" t="str">
            <v/>
          </cell>
          <cell r="P5290" t="str">
            <v>CUENCA</v>
          </cell>
          <cell r="Q5290" t="str">
            <v>CUENCA</v>
          </cell>
          <cell r="R5290" t="str">
            <v>AZUAY</v>
          </cell>
          <cell r="T5290" t="str">
            <v>ITSACOURIER</v>
          </cell>
          <cell r="U5290" t="str">
            <v>FLEXNETUIO_PROVINCIA</v>
          </cell>
          <cell r="V5290">
            <v>1</v>
          </cell>
          <cell r="W5290">
            <v>1</v>
          </cell>
          <cell r="X5290" t="str">
            <v>FLEXNET ECUADOR - FLEXTUENTI</v>
          </cell>
          <cell r="Y5290" t="str">
            <v>CALLE 28 DE JUNIO S/N Y GARCIA MORENO ENTRADA LLANO GRANDE</v>
          </cell>
        </row>
        <row r="5291">
          <cell r="A5291" t="str">
            <v>414391962</v>
          </cell>
          <cell r="B5291">
            <v>481731</v>
          </cell>
          <cell r="C5291" t="str">
            <v>414391962</v>
          </cell>
          <cell r="D5291" t="str">
            <v>FLEXTUENTI</v>
          </cell>
          <cell r="E5291" t="str">
            <v>DESPACHO</v>
          </cell>
          <cell r="F5291" t="str">
            <v>NORMAL</v>
          </cell>
          <cell r="G5291" t="str">
            <v>FT75945</v>
          </cell>
          <cell r="H5291">
            <v>44914</v>
          </cell>
          <cell r="I5291" t="str">
            <v>ENTREGADO</v>
          </cell>
          <cell r="J5291">
            <v>44915</v>
          </cell>
          <cell r="K5291" t="str">
            <v>Guido Lopez</v>
          </cell>
          <cell r="L5291" t="str">
            <v>POMASQUI AV MANUEL CORDOVA GALARZA S6 726 PEDRO PORRAS</v>
          </cell>
          <cell r="M5291" t="str">
            <v>1712493608</v>
          </cell>
          <cell r="N5291" t="str">
            <v>0999826652/0979329079</v>
          </cell>
          <cell r="O5291" t="str">
            <v/>
          </cell>
          <cell r="P5291" t="str">
            <v>QUITO</v>
          </cell>
          <cell r="Q5291" t="str">
            <v>QUITO</v>
          </cell>
          <cell r="R5291" t="str">
            <v>PICHINCHA</v>
          </cell>
          <cell r="U5291" t="str">
            <v>FLEXNETUIO_LOCAL</v>
          </cell>
          <cell r="V5291">
            <v>1</v>
          </cell>
          <cell r="W5291">
            <v>1</v>
          </cell>
          <cell r="X5291" t="str">
            <v>FLEXNET ECUADOR - FLEXTUENTI</v>
          </cell>
          <cell r="Y5291" t="str">
            <v>CALLE 28 DE JUNIO S/N Y GARCIA MORENO ENTRADA LLANO GRANDE</v>
          </cell>
        </row>
        <row r="5292">
          <cell r="A5292" t="str">
            <v>414435749</v>
          </cell>
          <cell r="B5292">
            <v>481732</v>
          </cell>
          <cell r="C5292" t="str">
            <v>414435749</v>
          </cell>
          <cell r="D5292" t="str">
            <v>FLEXTUENTI</v>
          </cell>
          <cell r="E5292" t="str">
            <v>DESPACHO</v>
          </cell>
          <cell r="F5292" t="str">
            <v>NORMAL</v>
          </cell>
          <cell r="G5292" t="str">
            <v>031080414435749</v>
          </cell>
          <cell r="H5292">
            <v>44914</v>
          </cell>
          <cell r="I5292" t="str">
            <v>ENTREGADO</v>
          </cell>
          <cell r="J5292">
            <v>44917</v>
          </cell>
          <cell r="K5292" t="str">
            <v>Oswaldo Jaramillo</v>
          </cell>
          <cell r="L5292" t="str">
            <v>MILAGRO CALLE OLIMPO CARDENAS  SN  ENTRE CALLES RAFAEL GARCIA GOLLENA Y JOSE MEJIA LEQUERICA</v>
          </cell>
          <cell r="M5292" t="str">
            <v>1102131305</v>
          </cell>
          <cell r="N5292" t="str">
            <v>0988726970/0959598637</v>
          </cell>
          <cell r="O5292" t="str">
            <v/>
          </cell>
          <cell r="P5292" t="str">
            <v>MILAGRO</v>
          </cell>
          <cell r="Q5292" t="str">
            <v>MILAGRO</v>
          </cell>
          <cell r="R5292" t="str">
            <v>GUAYAS</v>
          </cell>
          <cell r="T5292" t="str">
            <v>TRAMACO</v>
          </cell>
          <cell r="U5292" t="str">
            <v>FLEXNETUIO_PROVINCIA</v>
          </cell>
          <cell r="V5292">
            <v>1</v>
          </cell>
          <cell r="W5292">
            <v>1</v>
          </cell>
          <cell r="X5292" t="str">
            <v>FLEXNET ECUADOR - FLEXTUENTI</v>
          </cell>
          <cell r="Y5292" t="str">
            <v>CALLE 28 DE JUNIO S/N Y GARCIA MORENO ENTRADA LLANO GRANDE</v>
          </cell>
        </row>
        <row r="5293">
          <cell r="A5293" t="str">
            <v>414435811</v>
          </cell>
          <cell r="B5293">
            <v>481733</v>
          </cell>
          <cell r="C5293" t="str">
            <v>414435811</v>
          </cell>
          <cell r="D5293" t="str">
            <v>FLEXTUENTI</v>
          </cell>
          <cell r="E5293" t="str">
            <v>DESPACHO</v>
          </cell>
          <cell r="F5293" t="str">
            <v>NORMAL</v>
          </cell>
          <cell r="G5293" t="str">
            <v>031080414435811</v>
          </cell>
          <cell r="H5293">
            <v>44914</v>
          </cell>
          <cell r="I5293" t="str">
            <v>ENTREGADO</v>
          </cell>
          <cell r="J5293">
            <v>44915</v>
          </cell>
          <cell r="K5293" t="str">
            <v>Ismael Casierra</v>
          </cell>
          <cell r="L5293" t="str">
            <v>DURAN CALLE D  SN CALLE 6</v>
          </cell>
          <cell r="M5293" t="str">
            <v>0932027584</v>
          </cell>
          <cell r="N5293" t="str">
            <v>0967252042/0963633144</v>
          </cell>
          <cell r="O5293" t="str">
            <v/>
          </cell>
          <cell r="P5293" t="str">
            <v>DURAN</v>
          </cell>
          <cell r="Q5293" t="str">
            <v>DURAN</v>
          </cell>
          <cell r="R5293" t="str">
            <v>GUAYAS</v>
          </cell>
          <cell r="T5293" t="str">
            <v>TRAMACO</v>
          </cell>
          <cell r="U5293" t="str">
            <v>FLEXNETUIO_GYE</v>
          </cell>
          <cell r="V5293">
            <v>1</v>
          </cell>
          <cell r="W5293">
            <v>1</v>
          </cell>
          <cell r="X5293" t="str">
            <v>FLEXNET ECUADOR - FLEXTUENTI</v>
          </cell>
          <cell r="Y5293" t="str">
            <v>CALLE 28 DE JUNIO S/N Y GARCIA MORENO ENTRADA LLANO GRANDE</v>
          </cell>
        </row>
        <row r="5294">
          <cell r="A5294" t="str">
            <v>414435828</v>
          </cell>
          <cell r="B5294">
            <v>481734</v>
          </cell>
          <cell r="C5294" t="str">
            <v>414435828</v>
          </cell>
          <cell r="D5294" t="str">
            <v>FLEXTUENTI</v>
          </cell>
          <cell r="E5294" t="str">
            <v>DESPACHO</v>
          </cell>
          <cell r="F5294" t="str">
            <v>NORMAL</v>
          </cell>
          <cell r="G5294" t="str">
            <v>FT75931</v>
          </cell>
          <cell r="H5294">
            <v>44914</v>
          </cell>
          <cell r="I5294" t="str">
            <v>ENTREGADO</v>
          </cell>
          <cell r="J5294">
            <v>44916</v>
          </cell>
          <cell r="K5294" t="str">
            <v>EULALIA MERCEDES NEGRETE CHUQUIMARCA</v>
          </cell>
          <cell r="L5294" t="str">
            <v>PINTAG CALLE VIA PINTAG   SN LOS ANDES</v>
          </cell>
          <cell r="M5294" t="str">
            <v>1708118680</v>
          </cell>
          <cell r="N5294" t="str">
            <v>0959817004/0959817004</v>
          </cell>
          <cell r="O5294" t="str">
            <v/>
          </cell>
          <cell r="P5294" t="str">
            <v>QUITO</v>
          </cell>
          <cell r="Q5294" t="str">
            <v>QUITO</v>
          </cell>
          <cell r="R5294" t="str">
            <v>PICHINCHA</v>
          </cell>
          <cell r="T5294" t="str">
            <v>FLEXTRANS UIO</v>
          </cell>
          <cell r="U5294" t="str">
            <v>FLEXNETUIO_LOCAL</v>
          </cell>
          <cell r="V5294">
            <v>1</v>
          </cell>
          <cell r="W5294">
            <v>1</v>
          </cell>
          <cell r="X5294" t="str">
            <v>FLEXNET ECUADOR - FLEXTUENTI</v>
          </cell>
          <cell r="Y5294" t="str">
            <v>CALLE 28 DE JUNIO S/N Y GARCIA MORENO ENTRADA LLANO GRANDE</v>
          </cell>
        </row>
        <row r="5295">
          <cell r="A5295" t="str">
            <v>414435835</v>
          </cell>
          <cell r="B5295">
            <v>481735</v>
          </cell>
          <cell r="C5295" t="str">
            <v>414435835</v>
          </cell>
          <cell r="D5295" t="str">
            <v>FLEXTUENTI</v>
          </cell>
          <cell r="E5295" t="str">
            <v>DESPACHO</v>
          </cell>
          <cell r="F5295" t="str">
            <v>DERIVADO PICK UP</v>
          </cell>
          <cell r="G5295" t="str">
            <v>031080414435835</v>
          </cell>
          <cell r="H5295">
            <v>44914</v>
          </cell>
          <cell r="I5295" t="str">
            <v>DEVOLUCION_EN_PROCESO</v>
          </cell>
          <cell r="J5295">
            <v>44923</v>
          </cell>
          <cell r="K5295" t="str">
            <v>JOSE ALEJANDRO ERAS</v>
          </cell>
          <cell r="L5295" t="str">
            <v>OFICINA TRAMACO QUITO QUITUMBE</v>
          </cell>
          <cell r="M5295" t="str">
            <v>1707024699</v>
          </cell>
          <cell r="N5295" t="str">
            <v>0992019283/0992019283</v>
          </cell>
          <cell r="O5295" t="str">
            <v/>
          </cell>
          <cell r="P5295" t="str">
            <v>QUITO</v>
          </cell>
          <cell r="Q5295" t="str">
            <v>QUITO</v>
          </cell>
          <cell r="R5295" t="str">
            <v>PICHINCHA</v>
          </cell>
          <cell r="T5295" t="str">
            <v>TRAMACO</v>
          </cell>
          <cell r="U5295" t="str">
            <v>FLEXNETUIO_LOCAL</v>
          </cell>
          <cell r="V5295">
            <v>1</v>
          </cell>
          <cell r="W5295">
            <v>1</v>
          </cell>
          <cell r="X5295" t="str">
            <v>FLEXNET ECUADOR - FLEXTUENTI</v>
          </cell>
          <cell r="Y5295" t="str">
            <v>CALLE 28 DE JUNIO S/N Y GARCIA MORENO ENTRADA LLANO GRANDE</v>
          </cell>
        </row>
        <row r="5296">
          <cell r="A5296" t="str">
            <v>414435836</v>
          </cell>
          <cell r="B5296">
            <v>481736</v>
          </cell>
          <cell r="C5296" t="str">
            <v>414435836</v>
          </cell>
          <cell r="D5296" t="str">
            <v>FLEXTUENTI</v>
          </cell>
          <cell r="E5296" t="str">
            <v>DESPACHO</v>
          </cell>
          <cell r="F5296" t="str">
            <v>NORMAL</v>
          </cell>
          <cell r="G5296" t="str">
            <v>FT75930</v>
          </cell>
          <cell r="H5296">
            <v>44914</v>
          </cell>
          <cell r="I5296" t="str">
            <v>ENTREGADO</v>
          </cell>
          <cell r="J5296">
            <v>44916</v>
          </cell>
          <cell r="K5296" t="str">
            <v>EULALIA MERCEDES NEGRETE MERCEDES</v>
          </cell>
          <cell r="L5296" t="str">
            <v>PINTAG CALLE VIA PINTAG  SN LOS ANDES</v>
          </cell>
          <cell r="M5296" t="str">
            <v>1708118680</v>
          </cell>
          <cell r="N5296" t="str">
            <v>0986924704/0959817004</v>
          </cell>
          <cell r="O5296" t="str">
            <v/>
          </cell>
          <cell r="P5296" t="str">
            <v>QUITO</v>
          </cell>
          <cell r="Q5296" t="str">
            <v>QUITO</v>
          </cell>
          <cell r="R5296" t="str">
            <v>PICHINCHA</v>
          </cell>
          <cell r="T5296" t="str">
            <v>FLEXTRANS UIO</v>
          </cell>
          <cell r="U5296" t="str">
            <v>FLEXNETUIO_LOCAL</v>
          </cell>
          <cell r="V5296">
            <v>1</v>
          </cell>
          <cell r="W5296">
            <v>1</v>
          </cell>
          <cell r="X5296" t="str">
            <v>FLEXNET ECUADOR - FLEXTUENTI</v>
          </cell>
          <cell r="Y5296" t="str">
            <v>CALLE 28 DE JUNIO S/N Y GARCIA MORENO ENTRADA LLANO GRANDE</v>
          </cell>
        </row>
        <row r="5297">
          <cell r="A5297" t="str">
            <v>414435839</v>
          </cell>
          <cell r="B5297">
            <v>481737</v>
          </cell>
          <cell r="C5297" t="str">
            <v>414435839</v>
          </cell>
          <cell r="D5297" t="str">
            <v>FLEXTUENTI</v>
          </cell>
          <cell r="E5297" t="str">
            <v>DESPACHO</v>
          </cell>
          <cell r="F5297" t="str">
            <v>NORMAL</v>
          </cell>
          <cell r="G5297" t="str">
            <v>031080414435839</v>
          </cell>
          <cell r="H5297">
            <v>44914</v>
          </cell>
          <cell r="I5297" t="str">
            <v>ENTREGADO</v>
          </cell>
          <cell r="J5297">
            <v>44916</v>
          </cell>
          <cell r="K5297" t="str">
            <v>Mariuxi Elizabeth Mendez Bone</v>
          </cell>
          <cell r="L5297" t="str">
            <v>LA PROVIDENCIA  VIA LIMON   SN  SN</v>
          </cell>
          <cell r="M5297" t="str">
            <v>0750852113</v>
          </cell>
          <cell r="N5297" t="str">
            <v>0981143253/0984946780</v>
          </cell>
          <cell r="O5297" t="str">
            <v/>
          </cell>
          <cell r="P5297" t="str">
            <v>MACHALA</v>
          </cell>
          <cell r="Q5297" t="str">
            <v>MACHALA</v>
          </cell>
          <cell r="R5297" t="str">
            <v>EL ORO</v>
          </cell>
          <cell r="T5297" t="str">
            <v>TRAMACO</v>
          </cell>
          <cell r="U5297" t="str">
            <v>FLEXNETUIO_PROVINCIA</v>
          </cell>
          <cell r="V5297">
            <v>1</v>
          </cell>
          <cell r="W5297">
            <v>1</v>
          </cell>
          <cell r="X5297" t="str">
            <v>FLEXNET ECUADOR - FLEXTUENTI</v>
          </cell>
          <cell r="Y5297" t="str">
            <v>CALLE 28 DE JUNIO S/N Y GARCIA MORENO ENTRADA LLANO GRANDE</v>
          </cell>
        </row>
        <row r="5298">
          <cell r="A5298" t="str">
            <v>414435874</v>
          </cell>
          <cell r="B5298">
            <v>481738</v>
          </cell>
          <cell r="C5298" t="str">
            <v>414435874</v>
          </cell>
          <cell r="D5298" t="str">
            <v>FLEXTUENTI</v>
          </cell>
          <cell r="E5298" t="str">
            <v>DESPACHO</v>
          </cell>
          <cell r="F5298" t="str">
            <v>NORMAL</v>
          </cell>
          <cell r="G5298" t="str">
            <v>TF89608</v>
          </cell>
          <cell r="H5298">
            <v>44914</v>
          </cell>
          <cell r="I5298" t="str">
            <v>ENTREGADO</v>
          </cell>
          <cell r="J5298">
            <v>44915</v>
          </cell>
          <cell r="K5298" t="str">
            <v>Elizabeth Zambrano</v>
          </cell>
          <cell r="L5298" t="str">
            <v>KENNEDY AV KENNEDY SN  AV 10</v>
          </cell>
          <cell r="M5298" t="str">
            <v>0922049226</v>
          </cell>
          <cell r="N5298" t="str">
            <v>0994207157/0992027526</v>
          </cell>
          <cell r="O5298" t="str">
            <v/>
          </cell>
          <cell r="P5298" t="str">
            <v>GUAYAQUIL</v>
          </cell>
          <cell r="Q5298" t="str">
            <v>GUAYAQUIL</v>
          </cell>
          <cell r="R5298" t="str">
            <v>GUAYAS</v>
          </cell>
          <cell r="T5298" t="str">
            <v>FLEXTRANS</v>
          </cell>
          <cell r="U5298" t="str">
            <v>FLEXNETUIO_GYE</v>
          </cell>
          <cell r="V5298">
            <v>1</v>
          </cell>
          <cell r="W5298">
            <v>1</v>
          </cell>
          <cell r="X5298" t="str">
            <v>FLEXNET ECUADOR - FLEXTUENTI</v>
          </cell>
          <cell r="Y5298" t="str">
            <v>CALLE 28 DE JUNIO S/N Y GARCIA MORENO ENTRADA LLANO GRANDE</v>
          </cell>
        </row>
        <row r="5299">
          <cell r="A5299" t="str">
            <v>414435875</v>
          </cell>
          <cell r="B5299">
            <v>481739</v>
          </cell>
          <cell r="C5299" t="str">
            <v>414435875</v>
          </cell>
          <cell r="D5299" t="str">
            <v>FLEXTUENTI</v>
          </cell>
          <cell r="E5299" t="str">
            <v>DESPACHO</v>
          </cell>
          <cell r="F5299" t="str">
            <v>NORMAL</v>
          </cell>
          <cell r="G5299" t="str">
            <v>031080414435875</v>
          </cell>
          <cell r="H5299">
            <v>44914</v>
          </cell>
          <cell r="I5299" t="str">
            <v>ENTREGADO</v>
          </cell>
          <cell r="J5299">
            <v>44917</v>
          </cell>
          <cell r="K5299" t="str">
            <v>Aspacia Magdalena Elizalde Darquea</v>
          </cell>
          <cell r="L5299" t="str">
            <v>NUEVE DE MAYO  JOSE BORJA BARREZUETA MNZ A6 VILLA 12 CIRCUNVALACION SUR</v>
          </cell>
          <cell r="M5299" t="str">
            <v>0700680382</v>
          </cell>
          <cell r="N5299" t="str">
            <v>0996717599/0978956931</v>
          </cell>
          <cell r="O5299" t="str">
            <v/>
          </cell>
          <cell r="P5299" t="str">
            <v>MACHALA</v>
          </cell>
          <cell r="Q5299" t="str">
            <v>MACHALA</v>
          </cell>
          <cell r="R5299" t="str">
            <v>EL ORO</v>
          </cell>
          <cell r="T5299" t="str">
            <v>TRAMACO</v>
          </cell>
          <cell r="U5299" t="str">
            <v>FLEXNETUIO_PROVINCIA</v>
          </cell>
          <cell r="V5299">
            <v>1</v>
          </cell>
          <cell r="W5299">
            <v>1</v>
          </cell>
          <cell r="X5299" t="str">
            <v>FLEXNET ECUADOR - FLEXTUENTI</v>
          </cell>
          <cell r="Y5299" t="str">
            <v>CALLE 28 DE JUNIO S/N Y GARCIA MORENO ENTRADA LLANO GRANDE</v>
          </cell>
        </row>
        <row r="5300">
          <cell r="A5300" t="str">
            <v>414435905</v>
          </cell>
          <cell r="B5300">
            <v>481740</v>
          </cell>
          <cell r="C5300" t="str">
            <v>414435905</v>
          </cell>
          <cell r="D5300" t="str">
            <v>FLEXTUENTI</v>
          </cell>
          <cell r="E5300" t="str">
            <v>DESPACHO</v>
          </cell>
          <cell r="F5300" t="str">
            <v>NORMAL</v>
          </cell>
          <cell r="G5300" t="str">
            <v>031080414435905</v>
          </cell>
          <cell r="H5300">
            <v>44914</v>
          </cell>
          <cell r="I5300" t="str">
            <v>DEVOLUCION_EN_PROCESO</v>
          </cell>
          <cell r="J5300">
            <v>44918</v>
          </cell>
          <cell r="K5300" t="str">
            <v>Ivan Nicolas Smolij Rivera</v>
          </cell>
          <cell r="L5300" t="str">
            <v>SALINAS  CALLE  BRASIL  MNZ B SOLAR 3 AVE 45</v>
          </cell>
          <cell r="M5300" t="str">
            <v>0919704304</v>
          </cell>
          <cell r="N5300" t="str">
            <v>0997501841/0999424214</v>
          </cell>
          <cell r="O5300" t="str">
            <v/>
          </cell>
          <cell r="P5300" t="str">
            <v>SALINAS</v>
          </cell>
          <cell r="Q5300" t="str">
            <v>SALINAS</v>
          </cell>
          <cell r="R5300" t="str">
            <v>SANTA ELENA</v>
          </cell>
          <cell r="T5300" t="str">
            <v>TRAMACO</v>
          </cell>
          <cell r="U5300" t="str">
            <v>FLEXNETUIO_PROVINCIA</v>
          </cell>
          <cell r="V5300">
            <v>1</v>
          </cell>
          <cell r="W5300">
            <v>1</v>
          </cell>
          <cell r="X5300" t="str">
            <v>FLEXNET ECUADOR - FLEXTUENTI</v>
          </cell>
          <cell r="Y5300" t="str">
            <v>CALLE 28 DE JUNIO S/N Y GARCIA MORENO ENTRADA LLANO GRANDE</v>
          </cell>
        </row>
        <row r="5301">
          <cell r="A5301" t="str">
            <v>414435970</v>
          </cell>
          <cell r="B5301">
            <v>481741</v>
          </cell>
          <cell r="C5301" t="str">
            <v>414435970</v>
          </cell>
          <cell r="D5301" t="str">
            <v>FLEXTUENTI</v>
          </cell>
          <cell r="E5301" t="str">
            <v>DESPACHO</v>
          </cell>
          <cell r="F5301" t="str">
            <v>NORMAL</v>
          </cell>
          <cell r="G5301" t="str">
            <v>031080414435970</v>
          </cell>
          <cell r="H5301">
            <v>44914</v>
          </cell>
          <cell r="I5301" t="str">
            <v>ENTREGADO</v>
          </cell>
          <cell r="J5301">
            <v>44915</v>
          </cell>
          <cell r="K5301" t="str">
            <v>Asucena Montenegro</v>
          </cell>
          <cell r="L5301" t="str">
            <v>SAN FRANCISCO CALLE TOBIAS MENA SN  MIGUEL SANCHEZ</v>
          </cell>
          <cell r="M5301" t="str">
            <v>0401259825</v>
          </cell>
          <cell r="N5301" t="str">
            <v>0967291234/0967291234</v>
          </cell>
          <cell r="O5301" t="str">
            <v/>
          </cell>
          <cell r="P5301" t="str">
            <v>IBARRA</v>
          </cell>
          <cell r="Q5301" t="str">
            <v>IBARRA</v>
          </cell>
          <cell r="R5301" t="str">
            <v>IMBABURA</v>
          </cell>
          <cell r="T5301" t="str">
            <v>TRAMACO</v>
          </cell>
          <cell r="U5301" t="str">
            <v>FLEXNETUIO_PROVINCIA</v>
          </cell>
          <cell r="V5301">
            <v>1</v>
          </cell>
          <cell r="W5301">
            <v>1</v>
          </cell>
          <cell r="X5301" t="str">
            <v>FLEXNET ECUADOR - FLEXTUENTI</v>
          </cell>
          <cell r="Y5301" t="str">
            <v>CALLE 28 DE JUNIO S/N Y GARCIA MORENO ENTRADA LLANO GRANDE</v>
          </cell>
        </row>
        <row r="5302">
          <cell r="A5302" t="str">
            <v>414435973</v>
          </cell>
          <cell r="B5302">
            <v>481742</v>
          </cell>
          <cell r="C5302" t="str">
            <v>414435973</v>
          </cell>
          <cell r="D5302" t="str">
            <v>FLEXTUENTI</v>
          </cell>
          <cell r="E5302" t="str">
            <v>DESPACHO</v>
          </cell>
          <cell r="F5302" t="str">
            <v>NORMAL</v>
          </cell>
          <cell r="G5302" t="str">
            <v>FT75929</v>
          </cell>
          <cell r="H5302">
            <v>44914</v>
          </cell>
          <cell r="I5302" t="str">
            <v>ENTREGADO</v>
          </cell>
          <cell r="J5302">
            <v>44915</v>
          </cell>
          <cell r="K5302" t="str">
            <v>Luis Murillo</v>
          </cell>
          <cell r="L5302" t="str">
            <v>CHILIBULO   CALLE VINIA DEL MAR  S12  18  EL CANELO</v>
          </cell>
          <cell r="M5302" t="str">
            <v>1712359361</v>
          </cell>
          <cell r="N5302" t="str">
            <v>0987298841/000000000</v>
          </cell>
          <cell r="O5302" t="str">
            <v/>
          </cell>
          <cell r="P5302" t="str">
            <v>QUITO</v>
          </cell>
          <cell r="Q5302" t="str">
            <v>QUITO</v>
          </cell>
          <cell r="R5302" t="str">
            <v>PICHINCHA</v>
          </cell>
          <cell r="U5302" t="str">
            <v>FLEXNETUIO_LOCAL</v>
          </cell>
          <cell r="V5302">
            <v>1</v>
          </cell>
          <cell r="W5302">
            <v>1</v>
          </cell>
          <cell r="X5302" t="str">
            <v>FLEXNET ECUADOR - FLEXTUENTI</v>
          </cell>
          <cell r="Y5302" t="str">
            <v>CALLE 28 DE JUNIO S/N Y GARCIA MORENO ENTRADA LLANO GRANDE</v>
          </cell>
        </row>
        <row r="5303">
          <cell r="A5303" t="str">
            <v>414435974</v>
          </cell>
          <cell r="B5303">
            <v>481743</v>
          </cell>
          <cell r="C5303" t="str">
            <v>414435974</v>
          </cell>
          <cell r="D5303" t="str">
            <v>FLEXTUENTI</v>
          </cell>
          <cell r="E5303" t="str">
            <v>DESPACHO</v>
          </cell>
          <cell r="F5303" t="str">
            <v>NORMAL</v>
          </cell>
          <cell r="G5303" t="str">
            <v>031080414435974</v>
          </cell>
          <cell r="H5303">
            <v>44914</v>
          </cell>
          <cell r="I5303" t="str">
            <v>ENTREGADO</v>
          </cell>
          <cell r="J5303">
            <v>44918</v>
          </cell>
          <cell r="K5303" t="str">
            <v>Lorenzo Morales</v>
          </cell>
          <cell r="L5303" t="str">
            <v>VINCES CALLE BALZAR  001  AV CORDOVA</v>
          </cell>
          <cell r="M5303" t="str">
            <v>1200497327</v>
          </cell>
          <cell r="N5303" t="str">
            <v>0989673173/0964084796</v>
          </cell>
          <cell r="O5303" t="str">
            <v/>
          </cell>
          <cell r="P5303" t="str">
            <v>VINCES</v>
          </cell>
          <cell r="Q5303" t="str">
            <v>VINCES</v>
          </cell>
          <cell r="R5303" t="str">
            <v>LOS RIOS</v>
          </cell>
          <cell r="T5303" t="str">
            <v>TRAMACO</v>
          </cell>
          <cell r="U5303" t="str">
            <v>FLEXNETUIO_PROVINCIA</v>
          </cell>
          <cell r="V5303">
            <v>1</v>
          </cell>
          <cell r="W5303">
            <v>1</v>
          </cell>
          <cell r="X5303" t="str">
            <v>FLEXNET ECUADOR - FLEXTUENTI</v>
          </cell>
          <cell r="Y5303" t="str">
            <v>CALLE 28 DE JUNIO S/N Y GARCIA MORENO ENTRADA LLANO GRANDE</v>
          </cell>
        </row>
        <row r="5304">
          <cell r="A5304" t="str">
            <v>414436026</v>
          </cell>
          <cell r="B5304">
            <v>481744</v>
          </cell>
          <cell r="C5304" t="str">
            <v>414436026</v>
          </cell>
          <cell r="D5304" t="str">
            <v>FLEXTUENTI</v>
          </cell>
          <cell r="E5304" t="str">
            <v>DESPACHO</v>
          </cell>
          <cell r="F5304" t="str">
            <v>NORMAL</v>
          </cell>
          <cell r="G5304" t="str">
            <v>FT75914</v>
          </cell>
          <cell r="H5304">
            <v>44914</v>
          </cell>
          <cell r="I5304" t="str">
            <v>ENTREGADO</v>
          </cell>
          <cell r="J5304">
            <v>44915</v>
          </cell>
          <cell r="K5304" t="str">
            <v>Carlos Alcocer</v>
          </cell>
          <cell r="L5304" t="str">
            <v>SAN PEDRO DE TABOADA  AV MARIANA DE JESUS  CS 44 TERCERA ETAPA  CALLE PANZALEO</v>
          </cell>
          <cell r="M5304" t="str">
            <v>1722924477</v>
          </cell>
          <cell r="N5304" t="str">
            <v>0995950284/0963828344</v>
          </cell>
          <cell r="O5304" t="str">
            <v/>
          </cell>
          <cell r="P5304" t="str">
            <v>RUMIÑAHUI</v>
          </cell>
          <cell r="Q5304" t="str">
            <v>RUMIÑAHUI</v>
          </cell>
          <cell r="R5304" t="str">
            <v>PICHINCHA</v>
          </cell>
          <cell r="T5304" t="str">
            <v>FLEXTRANS UIO</v>
          </cell>
          <cell r="U5304" t="str">
            <v>FLEXNETUIO_LOCAL</v>
          </cell>
          <cell r="V5304">
            <v>1</v>
          </cell>
          <cell r="W5304">
            <v>1</v>
          </cell>
          <cell r="X5304" t="str">
            <v>FLEXNET ECUADOR - FLEXTUENTI</v>
          </cell>
          <cell r="Y5304" t="str">
            <v>CALLE 28 DE JUNIO S/N Y GARCIA MORENO ENTRADA LLANO GRANDE</v>
          </cell>
        </row>
        <row r="5305">
          <cell r="A5305" t="str">
            <v>414436071</v>
          </cell>
          <cell r="B5305">
            <v>481745</v>
          </cell>
          <cell r="C5305" t="str">
            <v>414436071</v>
          </cell>
          <cell r="D5305" t="str">
            <v>FLEXTUENTI</v>
          </cell>
          <cell r="E5305" t="str">
            <v>DESPACHO</v>
          </cell>
          <cell r="F5305" t="str">
            <v>NORMAL</v>
          </cell>
          <cell r="G5305" t="str">
            <v>TF89607</v>
          </cell>
          <cell r="H5305">
            <v>44914</v>
          </cell>
          <cell r="I5305" t="str">
            <v>ENTREGADO</v>
          </cell>
          <cell r="J5305">
            <v>44916</v>
          </cell>
          <cell r="K5305" t="str">
            <v>Daysi Condor</v>
          </cell>
          <cell r="L5305" t="str">
            <v>XIMENA CALLE 47 MZ D 86 VILLA 2 AV DOMINGO COMIN</v>
          </cell>
          <cell r="M5305" t="str">
            <v>0921956033</v>
          </cell>
          <cell r="N5305" t="str">
            <v>0981070845/0964123185</v>
          </cell>
          <cell r="O5305" t="str">
            <v/>
          </cell>
          <cell r="P5305" t="str">
            <v>GUAYAQUIL</v>
          </cell>
          <cell r="Q5305" t="str">
            <v>GUAYAQUIL</v>
          </cell>
          <cell r="R5305" t="str">
            <v>GUAYAS</v>
          </cell>
          <cell r="T5305" t="str">
            <v>FLEXTRANS GYE</v>
          </cell>
          <cell r="U5305" t="str">
            <v>FLEXNETUIO_GYE</v>
          </cell>
          <cell r="V5305">
            <v>1</v>
          </cell>
          <cell r="W5305">
            <v>1</v>
          </cell>
          <cell r="X5305" t="str">
            <v>FLEXNET ECUADOR - FLEXTUENTI</v>
          </cell>
          <cell r="Y5305" t="str">
            <v>CALLE 28 DE JUNIO S/N Y GARCIA MORENO ENTRADA LLANO GRANDE</v>
          </cell>
        </row>
        <row r="5306">
          <cell r="A5306" t="str">
            <v>WS414391483</v>
          </cell>
          <cell r="B5306">
            <v>481746</v>
          </cell>
          <cell r="C5306" t="str">
            <v>WS414391483</v>
          </cell>
          <cell r="D5306" t="str">
            <v>FLEXTUENTI</v>
          </cell>
          <cell r="E5306" t="str">
            <v>DESPACHO</v>
          </cell>
          <cell r="F5306" t="str">
            <v>NORMAL</v>
          </cell>
          <cell r="G5306" t="str">
            <v>IC3936</v>
          </cell>
          <cell r="H5306">
            <v>44914</v>
          </cell>
          <cell r="I5306" t="str">
            <v>ENTREGADO</v>
          </cell>
          <cell r="J5306">
            <v>44915</v>
          </cell>
          <cell r="K5306" t="str">
            <v>Karina Guevara</v>
          </cell>
          <cell r="L5306" t="str">
            <v>MONAY CALLE HERMANOS RESTREPO  1 60 EL UNIVERSO</v>
          </cell>
          <cell r="M5306" t="str">
            <v>0104040498</v>
          </cell>
          <cell r="N5306" t="str">
            <v>0987896276/0987896276</v>
          </cell>
          <cell r="O5306" t="str">
            <v/>
          </cell>
          <cell r="P5306" t="str">
            <v>CUENCA</v>
          </cell>
          <cell r="Q5306" t="str">
            <v>CUENCA</v>
          </cell>
          <cell r="R5306" t="str">
            <v>AZUAY</v>
          </cell>
          <cell r="T5306" t="str">
            <v>ITSACOURIER</v>
          </cell>
          <cell r="U5306" t="str">
            <v>FLEXNETUIO_PROVINCIA</v>
          </cell>
          <cell r="V5306">
            <v>1</v>
          </cell>
          <cell r="W5306">
            <v>1</v>
          </cell>
          <cell r="X5306" t="str">
            <v>FLEXNET ECUADOR - FLEXTUENTI</v>
          </cell>
          <cell r="Y5306" t="str">
            <v>CALLE 28 DE JUNIO S/N Y GARCIA MORENO ENTRADA LLANO GRANDE</v>
          </cell>
        </row>
        <row r="5307">
          <cell r="A5307" t="str">
            <v>WS414391721</v>
          </cell>
          <cell r="B5307">
            <v>481747</v>
          </cell>
          <cell r="C5307" t="str">
            <v>WS414391721</v>
          </cell>
          <cell r="D5307" t="str">
            <v>FLEXTUENTI</v>
          </cell>
          <cell r="E5307" t="str">
            <v>DESPACHO</v>
          </cell>
          <cell r="F5307" t="str">
            <v>NORMAL</v>
          </cell>
          <cell r="G5307" t="str">
            <v>TF89596</v>
          </cell>
          <cell r="H5307">
            <v>44914</v>
          </cell>
          <cell r="I5307" t="str">
            <v>ENTREGADO</v>
          </cell>
          <cell r="J5307">
            <v>44915</v>
          </cell>
          <cell r="K5307" t="str">
            <v>Oscar Andres Arce Torres</v>
          </cell>
          <cell r="L5307" t="str">
            <v>TARQUI  BASTION POPULAR BOQUE 7  MZ 1000 SOLAR 5 AVE 38E NO  Y  4 PASAJE 25A NO</v>
          </cell>
          <cell r="M5307" t="str">
            <v>0953593886</v>
          </cell>
          <cell r="N5307" t="str">
            <v>0984676601/0984676601</v>
          </cell>
          <cell r="O5307" t="str">
            <v/>
          </cell>
          <cell r="P5307" t="str">
            <v>GUAYAQUIL</v>
          </cell>
          <cell r="Q5307" t="str">
            <v>GUAYAQUIL</v>
          </cell>
          <cell r="R5307" t="str">
            <v>GUAYAS</v>
          </cell>
          <cell r="T5307" t="str">
            <v>FLEXTRANS</v>
          </cell>
          <cell r="U5307" t="str">
            <v>FLEXNETUIO_GYE</v>
          </cell>
          <cell r="V5307">
            <v>1</v>
          </cell>
          <cell r="W5307">
            <v>1</v>
          </cell>
          <cell r="X5307" t="str">
            <v>FLEXNET ECUADOR - FLEXTUENTI</v>
          </cell>
          <cell r="Y5307" t="str">
            <v>CALLE 28 DE JUNIO S/N Y GARCIA MORENO ENTRADA LLANO GRANDE</v>
          </cell>
        </row>
        <row r="5308">
          <cell r="A5308" t="str">
            <v>WS414391731</v>
          </cell>
          <cell r="B5308">
            <v>481748</v>
          </cell>
          <cell r="C5308" t="str">
            <v>WS414391731</v>
          </cell>
          <cell r="D5308" t="str">
            <v>FLEXTUENTI</v>
          </cell>
          <cell r="E5308" t="str">
            <v>DESPACHO</v>
          </cell>
          <cell r="F5308" t="str">
            <v>NORMAL</v>
          </cell>
          <cell r="G5308" t="str">
            <v>TF89595</v>
          </cell>
          <cell r="H5308">
            <v>44914</v>
          </cell>
          <cell r="I5308" t="str">
            <v>ENTREGADO</v>
          </cell>
          <cell r="J5308">
            <v>44915</v>
          </cell>
          <cell r="K5308" t="str">
            <v>Ronaldo Jordan Lopez Cajas</v>
          </cell>
          <cell r="L5308" t="str">
            <v>LETAMENDI CALLEJON LA OCTAVA   235 ENTRE EL ORO  Y AZUAY</v>
          </cell>
          <cell r="M5308" t="str">
            <v>0954286118</v>
          </cell>
          <cell r="N5308" t="str">
            <v>0984807796/0984807796</v>
          </cell>
          <cell r="O5308" t="str">
            <v/>
          </cell>
          <cell r="P5308" t="str">
            <v>GUAYAQUIL</v>
          </cell>
          <cell r="Q5308" t="str">
            <v>GUAYAQUIL</v>
          </cell>
          <cell r="R5308" t="str">
            <v>GUAYAS</v>
          </cell>
          <cell r="T5308" t="str">
            <v>FLEXTRANS</v>
          </cell>
          <cell r="U5308" t="str">
            <v>FLEXNETUIO_GYE</v>
          </cell>
          <cell r="V5308">
            <v>1</v>
          </cell>
          <cell r="W5308">
            <v>1</v>
          </cell>
          <cell r="X5308" t="str">
            <v>FLEXNET ECUADOR - FLEXTUENTI</v>
          </cell>
          <cell r="Y5308" t="str">
            <v>CALLE 28 DE JUNIO S/N Y GARCIA MORENO ENTRADA LLANO GRANDE</v>
          </cell>
        </row>
        <row r="5309">
          <cell r="A5309" t="str">
            <v>WS414391778</v>
          </cell>
          <cell r="B5309">
            <v>481749</v>
          </cell>
          <cell r="C5309" t="str">
            <v>WS414391778</v>
          </cell>
          <cell r="D5309" t="str">
            <v>FLEXTUENTI</v>
          </cell>
          <cell r="E5309" t="str">
            <v>DESPACHO</v>
          </cell>
          <cell r="F5309" t="str">
            <v>NORMAL</v>
          </cell>
          <cell r="G5309" t="str">
            <v>031080414391778</v>
          </cell>
          <cell r="H5309">
            <v>44914</v>
          </cell>
          <cell r="I5309" t="str">
            <v>ENTREGADO</v>
          </cell>
          <cell r="J5309">
            <v>44916</v>
          </cell>
          <cell r="K5309" t="str">
            <v>Daniela Yar</v>
          </cell>
          <cell r="L5309" t="str">
            <v>SAGRARIO JUAN DE LA ROCA  SN PASAJE B</v>
          </cell>
          <cell r="M5309" t="str">
            <v>1752194793</v>
          </cell>
          <cell r="N5309" t="str">
            <v>0960752863/0960752863</v>
          </cell>
          <cell r="O5309" t="str">
            <v/>
          </cell>
          <cell r="P5309" t="str">
            <v>IBARRA</v>
          </cell>
          <cell r="Q5309" t="str">
            <v>IBARRA</v>
          </cell>
          <cell r="R5309" t="str">
            <v>IMBABURA</v>
          </cell>
          <cell r="T5309" t="str">
            <v>TRAMACO</v>
          </cell>
          <cell r="U5309" t="str">
            <v>FLEXNETUIO_PROVINCIA</v>
          </cell>
          <cell r="V5309">
            <v>1</v>
          </cell>
          <cell r="W5309">
            <v>1</v>
          </cell>
          <cell r="X5309" t="str">
            <v>FLEXNET ECUADOR - FLEXTUENTI</v>
          </cell>
          <cell r="Y5309" t="str">
            <v>CALLE 28 DE JUNIO S/N Y GARCIA MORENO ENTRADA LLANO GRANDE</v>
          </cell>
        </row>
        <row r="5310">
          <cell r="A5310" t="str">
            <v>WS414391870</v>
          </cell>
          <cell r="B5310">
            <v>481750</v>
          </cell>
          <cell r="C5310" t="str">
            <v>WS414391870</v>
          </cell>
          <cell r="D5310" t="str">
            <v>FLEXTUENTI</v>
          </cell>
          <cell r="E5310" t="str">
            <v>DESPACHO</v>
          </cell>
          <cell r="F5310" t="str">
            <v>NORMAL</v>
          </cell>
          <cell r="G5310" t="str">
            <v>TF89594</v>
          </cell>
          <cell r="H5310">
            <v>44914</v>
          </cell>
          <cell r="I5310" t="str">
            <v>ENTREGADO</v>
          </cell>
          <cell r="J5310">
            <v>44915</v>
          </cell>
          <cell r="K5310" t="str">
            <v>MAGDALENA PALLAZHCO</v>
          </cell>
          <cell r="L5310" t="str">
            <v>GARCIA MORENO  CALLE LORENZO DE GARAICOA 13 41 CALLE 10 DE AGOSTO</v>
          </cell>
          <cell r="M5310" t="str">
            <v>0923287171</v>
          </cell>
          <cell r="N5310" t="str">
            <v>0959916684/0959916684</v>
          </cell>
          <cell r="O5310" t="str">
            <v/>
          </cell>
          <cell r="P5310" t="str">
            <v>GUAYAQUIL</v>
          </cell>
          <cell r="Q5310" t="str">
            <v>GUAYAQUIL</v>
          </cell>
          <cell r="R5310" t="str">
            <v>GUAYAS</v>
          </cell>
          <cell r="T5310" t="str">
            <v>FLEXTRANS</v>
          </cell>
          <cell r="U5310" t="str">
            <v>FLEXNETUIO_GYE</v>
          </cell>
          <cell r="V5310">
            <v>1</v>
          </cell>
          <cell r="W5310">
            <v>1</v>
          </cell>
          <cell r="X5310" t="str">
            <v>FLEXNET ECUADOR - FLEXTUENTI</v>
          </cell>
          <cell r="Y5310" t="str">
            <v>CALLE 28 DE JUNIO S/N Y GARCIA MORENO ENTRADA LLANO GRANDE</v>
          </cell>
        </row>
        <row r="5311">
          <cell r="A5311" t="str">
            <v>414391985</v>
          </cell>
          <cell r="B5311">
            <v>481751</v>
          </cell>
          <cell r="C5311" t="str">
            <v>414391985</v>
          </cell>
          <cell r="D5311" t="str">
            <v>FLEXTUENTI</v>
          </cell>
          <cell r="E5311" t="str">
            <v>DESPACHO</v>
          </cell>
          <cell r="F5311" t="str">
            <v>NORMAL</v>
          </cell>
          <cell r="G5311" t="str">
            <v>031080414391985</v>
          </cell>
          <cell r="H5311">
            <v>44914</v>
          </cell>
          <cell r="I5311" t="str">
            <v>ENTREGADO</v>
          </cell>
          <cell r="J5311">
            <v>44915</v>
          </cell>
          <cell r="K5311" t="str">
            <v>William Ramiro Del Castillo Acurio</v>
          </cell>
          <cell r="L5311" t="str">
            <v>MANTA  CALLE 8 SN AVDA 6</v>
          </cell>
          <cell r="M5311" t="str">
            <v>1715983845</v>
          </cell>
          <cell r="N5311" t="str">
            <v>0984700346/0998821771</v>
          </cell>
          <cell r="O5311" t="str">
            <v/>
          </cell>
          <cell r="P5311" t="str">
            <v>MANTA</v>
          </cell>
          <cell r="Q5311" t="str">
            <v>MANTA</v>
          </cell>
          <cell r="R5311" t="str">
            <v>MANABI</v>
          </cell>
          <cell r="T5311" t="str">
            <v>TRAMACO</v>
          </cell>
          <cell r="U5311" t="str">
            <v>FLEXNETUIO_PROVINCIA</v>
          </cell>
          <cell r="V5311">
            <v>1</v>
          </cell>
          <cell r="W5311">
            <v>1</v>
          </cell>
          <cell r="X5311" t="str">
            <v>FLEXNET ECUADOR - FLEXTUENTI</v>
          </cell>
          <cell r="Y5311" t="str">
            <v>CALLE 28 DE JUNIO S/N Y GARCIA MORENO ENTRADA LLANO GRANDE</v>
          </cell>
        </row>
        <row r="5312">
          <cell r="A5312" t="str">
            <v>414391986</v>
          </cell>
          <cell r="B5312">
            <v>481752</v>
          </cell>
          <cell r="C5312" t="str">
            <v>414391986</v>
          </cell>
          <cell r="D5312" t="str">
            <v>FLEXTUENTI</v>
          </cell>
          <cell r="E5312" t="str">
            <v>DESPACHO</v>
          </cell>
          <cell r="F5312" t="str">
            <v>NORMAL</v>
          </cell>
          <cell r="G5312" t="str">
            <v>FT75944</v>
          </cell>
          <cell r="H5312">
            <v>44914</v>
          </cell>
          <cell r="I5312" t="str">
            <v>ENTREGADO</v>
          </cell>
          <cell r="J5312">
            <v>44915</v>
          </cell>
          <cell r="K5312" t="str">
            <v>Luis Nacevilla</v>
          </cell>
          <cell r="L5312" t="str">
            <v>CHIMBACALLE CALLE MARTIN DE LA CALLE  E5 53  JUAN DEL RIO</v>
          </cell>
          <cell r="M5312" t="str">
            <v>1720095932</v>
          </cell>
          <cell r="N5312" t="str">
            <v>0969986459/0998444292</v>
          </cell>
          <cell r="O5312" t="str">
            <v/>
          </cell>
          <cell r="P5312" t="str">
            <v>QUITO</v>
          </cell>
          <cell r="Q5312" t="str">
            <v>QUITO</v>
          </cell>
          <cell r="R5312" t="str">
            <v>PICHINCHA</v>
          </cell>
          <cell r="U5312" t="str">
            <v>FLEXNETUIO_LOCAL</v>
          </cell>
          <cell r="V5312">
            <v>1</v>
          </cell>
          <cell r="W5312">
            <v>1</v>
          </cell>
          <cell r="X5312" t="str">
            <v>FLEXNET ECUADOR - FLEXTUENTI</v>
          </cell>
          <cell r="Y5312" t="str">
            <v>CALLE 28 DE JUNIO S/N Y GARCIA MORENO ENTRADA LLANO GRANDE</v>
          </cell>
        </row>
        <row r="5313">
          <cell r="A5313" t="str">
            <v>414392018</v>
          </cell>
          <cell r="B5313">
            <v>481753</v>
          </cell>
          <cell r="C5313" t="str">
            <v>414392018</v>
          </cell>
          <cell r="D5313" t="str">
            <v>FLEXTUENTI</v>
          </cell>
          <cell r="E5313" t="str">
            <v>DESPACHO</v>
          </cell>
          <cell r="F5313" t="str">
            <v>NORMAL</v>
          </cell>
          <cell r="G5313" t="str">
            <v>TF89617</v>
          </cell>
          <cell r="H5313">
            <v>44914</v>
          </cell>
          <cell r="I5313" t="str">
            <v>ENTREGADO</v>
          </cell>
          <cell r="J5313">
            <v>44916</v>
          </cell>
          <cell r="K5313" t="str">
            <v>Joel Paredes</v>
          </cell>
          <cell r="L5313" t="str">
            <v>CARBO (CONCEPCION)A A (GY) CALLE PADRE VICENTE SOLANO VARGAS CASA 202 CALLE TNTE GREGORIO ESCOBEDO</v>
          </cell>
          <cell r="M5313" t="str">
            <v>0925620106</v>
          </cell>
          <cell r="N5313" t="str">
            <v>0963243349/0990872626</v>
          </cell>
          <cell r="O5313" t="str">
            <v/>
          </cell>
          <cell r="P5313" t="str">
            <v>GUAYAQUIL</v>
          </cell>
          <cell r="Q5313" t="str">
            <v>GUAYAQUIL</v>
          </cell>
          <cell r="R5313" t="str">
            <v>GUAYAS</v>
          </cell>
          <cell r="T5313" t="str">
            <v>FLEXTRANS</v>
          </cell>
          <cell r="U5313" t="str">
            <v>FLEXNETUIO_GYE</v>
          </cell>
          <cell r="V5313">
            <v>1</v>
          </cell>
          <cell r="W5313">
            <v>1</v>
          </cell>
          <cell r="X5313" t="str">
            <v>FLEXNET ECUADOR - FLEXTUENTI</v>
          </cell>
          <cell r="Y5313" t="str">
            <v>CALLE 28 DE JUNIO S/N Y GARCIA MORENO ENTRADA LLANO GRANDE</v>
          </cell>
        </row>
        <row r="5314">
          <cell r="A5314" t="str">
            <v>414392049</v>
          </cell>
          <cell r="B5314">
            <v>481754</v>
          </cell>
          <cell r="C5314" t="str">
            <v>414392049</v>
          </cell>
          <cell r="D5314" t="str">
            <v>FLEXTUENTI</v>
          </cell>
          <cell r="E5314" t="str">
            <v>DESPACHO</v>
          </cell>
          <cell r="F5314" t="str">
            <v>NORMAL</v>
          </cell>
          <cell r="G5314" t="str">
            <v>FT75943</v>
          </cell>
          <cell r="H5314">
            <v>44914</v>
          </cell>
          <cell r="I5314" t="str">
            <v>ENTREGADO</v>
          </cell>
          <cell r="J5314">
            <v>44916</v>
          </cell>
          <cell r="K5314" t="str">
            <v>DANIELA ESTEFANIA FLORES PINENLA</v>
          </cell>
          <cell r="L5314" t="str">
            <v>INAQUITO  AV 6 DE DICIEMBRE DPTO 61A  CALLE TOMAS DE BERLANGA</v>
          </cell>
          <cell r="M5314" t="str">
            <v>1726442807</v>
          </cell>
          <cell r="N5314" t="str">
            <v>0983650584/0984242853</v>
          </cell>
          <cell r="O5314" t="str">
            <v/>
          </cell>
          <cell r="P5314" t="str">
            <v>QUITO</v>
          </cell>
          <cell r="Q5314" t="str">
            <v>QUITO</v>
          </cell>
          <cell r="R5314" t="str">
            <v>PICHINCHA</v>
          </cell>
          <cell r="U5314" t="str">
            <v>FLEXNETUIO_LOCAL</v>
          </cell>
          <cell r="V5314">
            <v>1</v>
          </cell>
          <cell r="W5314">
            <v>1</v>
          </cell>
          <cell r="X5314" t="str">
            <v>FLEXNET ECUADOR - FLEXTUENTI</v>
          </cell>
          <cell r="Y5314" t="str">
            <v>CALLE 28 DE JUNIO S/N Y GARCIA MORENO ENTRADA LLANO GRANDE</v>
          </cell>
        </row>
        <row r="5315">
          <cell r="A5315" t="str">
            <v>414392058</v>
          </cell>
          <cell r="B5315">
            <v>481755</v>
          </cell>
          <cell r="C5315" t="str">
            <v>414392058</v>
          </cell>
          <cell r="D5315" t="str">
            <v>FLEXTUENTI</v>
          </cell>
          <cell r="E5315" t="str">
            <v>DESPACHO</v>
          </cell>
          <cell r="F5315" t="str">
            <v>DERIVADO PICK UP</v>
          </cell>
          <cell r="G5315" t="str">
            <v>031080414392058</v>
          </cell>
          <cell r="H5315">
            <v>44914</v>
          </cell>
          <cell r="I5315" t="str">
            <v>DEVOLUCION_EN_PROCESO</v>
          </cell>
          <cell r="J5315">
            <v>44923</v>
          </cell>
          <cell r="K5315" t="str">
            <v>Wendy Ramirez</v>
          </cell>
          <cell r="L5315" t="str">
            <v>OFICINA TRAMACO PUNTO DE ATENCION SANTO DOMINGO</v>
          </cell>
          <cell r="M5315" t="str">
            <v>2350245599</v>
          </cell>
          <cell r="N5315" t="str">
            <v>0980868384/0991377807</v>
          </cell>
          <cell r="O5315" t="str">
            <v/>
          </cell>
          <cell r="P5315" t="str">
            <v>SANTO DOMINGO</v>
          </cell>
          <cell r="Q5315" t="str">
            <v>SANTO DOMINGO</v>
          </cell>
          <cell r="R5315" t="str">
            <v>SANTO DOMINGO DE LOS TSACHILAS</v>
          </cell>
          <cell r="T5315" t="str">
            <v>TRAMACO</v>
          </cell>
          <cell r="U5315" t="str">
            <v>FLEXNETUIO_PROVINCIA</v>
          </cell>
          <cell r="V5315">
            <v>1</v>
          </cell>
          <cell r="W5315">
            <v>1</v>
          </cell>
          <cell r="X5315" t="str">
            <v>FLEXNET ECUADOR - FLEXTUENTI</v>
          </cell>
          <cell r="Y5315" t="str">
            <v>CALLE 28 DE JUNIO S/N Y GARCIA MORENO ENTRADA LLANO GRANDE</v>
          </cell>
        </row>
        <row r="5316">
          <cell r="A5316" t="str">
            <v>414392081</v>
          </cell>
          <cell r="B5316">
            <v>481756</v>
          </cell>
          <cell r="C5316" t="str">
            <v>414392081</v>
          </cell>
          <cell r="D5316" t="str">
            <v>FLEXTUENTI</v>
          </cell>
          <cell r="E5316" t="str">
            <v>DESPACHO</v>
          </cell>
          <cell r="F5316" t="str">
            <v>NORMAL</v>
          </cell>
          <cell r="G5316" t="str">
            <v>031080414392081</v>
          </cell>
          <cell r="H5316">
            <v>44914</v>
          </cell>
          <cell r="I5316" t="str">
            <v>ENTREGADO</v>
          </cell>
          <cell r="J5316">
            <v>44915</v>
          </cell>
          <cell r="K5316" t="str">
            <v>Bryan Mauricio Lizano Sanchez</v>
          </cell>
          <cell r="L5316" t="str">
            <v>AMBATO  JOSE MIRES SN CAZADORES</v>
          </cell>
          <cell r="M5316" t="str">
            <v>1723588800</v>
          </cell>
          <cell r="N5316" t="str">
            <v>0987065583/0987065583</v>
          </cell>
          <cell r="O5316" t="str">
            <v/>
          </cell>
          <cell r="P5316" t="str">
            <v>AMBATO</v>
          </cell>
          <cell r="Q5316" t="str">
            <v>AMBATO</v>
          </cell>
          <cell r="R5316" t="str">
            <v>TUNGURAHUA</v>
          </cell>
          <cell r="S5316" t="str">
            <v>AMBATO</v>
          </cell>
          <cell r="T5316" t="str">
            <v>TRAMACO</v>
          </cell>
          <cell r="U5316" t="str">
            <v>FLEXNETUIO_PROVINCIA</v>
          </cell>
          <cell r="V5316">
            <v>1</v>
          </cell>
          <cell r="W5316">
            <v>1</v>
          </cell>
          <cell r="X5316" t="str">
            <v>FLEXNET ECUADOR - FLEXTUENTI</v>
          </cell>
          <cell r="Y5316" t="str">
            <v>CALLE 28 DE JUNIO S/N Y GARCIA MORENO ENTRADA LLANO GRANDE</v>
          </cell>
        </row>
        <row r="5317">
          <cell r="A5317" t="str">
            <v>414392120</v>
          </cell>
          <cell r="B5317">
            <v>481757</v>
          </cell>
          <cell r="C5317" t="str">
            <v>414392120</v>
          </cell>
          <cell r="D5317" t="str">
            <v>FLEXTUENTI</v>
          </cell>
          <cell r="E5317" t="str">
            <v>DESPACHO</v>
          </cell>
          <cell r="F5317" t="str">
            <v>NORMAL</v>
          </cell>
          <cell r="G5317" t="str">
            <v>031080414392120</v>
          </cell>
          <cell r="H5317">
            <v>44914</v>
          </cell>
          <cell r="I5317" t="str">
            <v>ENTREGADO</v>
          </cell>
          <cell r="J5317">
            <v>44915</v>
          </cell>
          <cell r="K5317" t="str">
            <v>WILLIAM IVAN SATAMA PEREIRA</v>
          </cell>
          <cell r="L5317" t="str">
            <v>LA PROVIDENCIA CALLE 10 DE AGOSTO CASA V 232   LOS ALMENDROS</v>
          </cell>
          <cell r="M5317" t="str">
            <v>0703677450</v>
          </cell>
          <cell r="N5317" t="str">
            <v>0995048601/0995048601</v>
          </cell>
          <cell r="O5317" t="str">
            <v/>
          </cell>
          <cell r="P5317" t="str">
            <v>MACHALA</v>
          </cell>
          <cell r="Q5317" t="str">
            <v>MACHALA</v>
          </cell>
          <cell r="R5317" t="str">
            <v>EL ORO</v>
          </cell>
          <cell r="T5317" t="str">
            <v>TRAMACO</v>
          </cell>
          <cell r="U5317" t="str">
            <v>FLEXNETUIO_PROVINCIA</v>
          </cell>
          <cell r="V5317">
            <v>1</v>
          </cell>
          <cell r="W5317">
            <v>1</v>
          </cell>
          <cell r="X5317" t="str">
            <v>FLEXNET ECUADOR - FLEXTUENTI</v>
          </cell>
          <cell r="Y5317" t="str">
            <v>CALLE 28 DE JUNIO S/N Y GARCIA MORENO ENTRADA LLANO GRANDE</v>
          </cell>
        </row>
        <row r="5318">
          <cell r="A5318" t="str">
            <v>414392125</v>
          </cell>
          <cell r="B5318">
            <v>481758</v>
          </cell>
          <cell r="C5318" t="str">
            <v>414392125</v>
          </cell>
          <cell r="D5318" t="str">
            <v>FLEXTUENTI</v>
          </cell>
          <cell r="E5318" t="str">
            <v>DESPACHO</v>
          </cell>
          <cell r="F5318" t="str">
            <v>NORMAL</v>
          </cell>
          <cell r="G5318" t="str">
            <v>031080414392125</v>
          </cell>
          <cell r="H5318">
            <v>44914</v>
          </cell>
          <cell r="I5318" t="str">
            <v>ENTREGADO</v>
          </cell>
          <cell r="J5318">
            <v>44917</v>
          </cell>
          <cell r="K5318" t="str">
            <v>Jonathan Andres Mera rosales</v>
          </cell>
          <cell r="L5318" t="str">
            <v>MACHALA   AV 25 DE JUNIO,  SN CALLE PAEZ</v>
          </cell>
          <cell r="M5318" t="str">
            <v>0705567444</v>
          </cell>
          <cell r="N5318" t="str">
            <v>0993322436/0991121002</v>
          </cell>
          <cell r="O5318" t="str">
            <v/>
          </cell>
          <cell r="P5318" t="str">
            <v>MACHALA</v>
          </cell>
          <cell r="Q5318" t="str">
            <v>MACHALA</v>
          </cell>
          <cell r="R5318" t="str">
            <v>EL ORO</v>
          </cell>
          <cell r="T5318" t="str">
            <v>TRAMACO</v>
          </cell>
          <cell r="U5318" t="str">
            <v>FLEXNETUIO_PROVINCIA</v>
          </cell>
          <cell r="V5318">
            <v>1</v>
          </cell>
          <cell r="W5318">
            <v>1</v>
          </cell>
          <cell r="X5318" t="str">
            <v>FLEXNET ECUADOR - FLEXTUENTI</v>
          </cell>
          <cell r="Y5318" t="str">
            <v>CALLE 28 DE JUNIO S/N Y GARCIA MORENO ENTRADA LLANO GRANDE</v>
          </cell>
        </row>
        <row r="5319">
          <cell r="A5319" t="str">
            <v>414392130</v>
          </cell>
          <cell r="B5319">
            <v>481759</v>
          </cell>
          <cell r="C5319" t="str">
            <v>414392130</v>
          </cell>
          <cell r="D5319" t="str">
            <v>FLEXTUENTI</v>
          </cell>
          <cell r="E5319" t="str">
            <v>DESPACHO</v>
          </cell>
          <cell r="F5319" t="str">
            <v>NORMAL</v>
          </cell>
          <cell r="G5319" t="str">
            <v>FT75942</v>
          </cell>
          <cell r="H5319">
            <v>44914</v>
          </cell>
          <cell r="I5319" t="str">
            <v>ENTREGADO</v>
          </cell>
          <cell r="J5319">
            <v>44915</v>
          </cell>
          <cell r="K5319" t="str">
            <v>Angel Steven Argoti Arciniega</v>
          </cell>
          <cell r="L5319" t="str">
            <v>SOLANDA CALLE SALVADOR BRAVO  S19 176 PASAJE  JOSE ARAGON</v>
          </cell>
          <cell r="M5319" t="str">
            <v>1718293317</v>
          </cell>
          <cell r="N5319" t="str">
            <v>0961746910/0967161741</v>
          </cell>
          <cell r="O5319" t="str">
            <v/>
          </cell>
          <cell r="P5319" t="str">
            <v>QUITO</v>
          </cell>
          <cell r="Q5319" t="str">
            <v>QUITO</v>
          </cell>
          <cell r="R5319" t="str">
            <v>PICHINCHA</v>
          </cell>
          <cell r="U5319" t="str">
            <v>FLEXNETUIO_LOCAL</v>
          </cell>
          <cell r="V5319">
            <v>1</v>
          </cell>
          <cell r="W5319">
            <v>1</v>
          </cell>
          <cell r="X5319" t="str">
            <v>FLEXNET ECUADOR - FLEXTUENTI</v>
          </cell>
          <cell r="Y5319" t="str">
            <v>CALLE 28 DE JUNIO S/N Y GARCIA MORENO ENTRADA LLANO GRANDE</v>
          </cell>
        </row>
        <row r="5320">
          <cell r="A5320" t="str">
            <v>414392131</v>
          </cell>
          <cell r="B5320">
            <v>481760</v>
          </cell>
          <cell r="C5320" t="str">
            <v>414392131</v>
          </cell>
          <cell r="D5320" t="str">
            <v>FLEXTUENTI</v>
          </cell>
          <cell r="E5320" t="str">
            <v>DESPACHO</v>
          </cell>
          <cell r="F5320" t="str">
            <v>NORMAL</v>
          </cell>
          <cell r="G5320" t="str">
            <v>FT76694/FT77101</v>
          </cell>
          <cell r="H5320">
            <v>44914</v>
          </cell>
          <cell r="I5320" t="str">
            <v>HABILITADO_RUTEO</v>
          </cell>
          <cell r="J5320">
            <v>44923</v>
          </cell>
          <cell r="K5320" t="str">
            <v>CRISTIAN MORALES</v>
          </cell>
          <cell r="L5320" t="str">
            <v>JOSE SALOZANO Y OSWALDO GUAYASAMIN EMPRESA FERRERA DEL ECUADOR PREGUNTAR EN GUARDIANIA</v>
          </cell>
          <cell r="M5320" t="str">
            <v>1721602884</v>
          </cell>
          <cell r="N5320" t="str">
            <v>0962907886/0995180887</v>
          </cell>
          <cell r="P5320" t="str">
            <v>QUITO</v>
          </cell>
          <cell r="Q5320" t="str">
            <v>QUITO</v>
          </cell>
          <cell r="R5320" t="str">
            <v>PICHINCHA</v>
          </cell>
          <cell r="U5320" t="str">
            <v>FLEXNETUIO_LOCAL</v>
          </cell>
          <cell r="V5320">
            <v>1</v>
          </cell>
          <cell r="W5320">
            <v>1</v>
          </cell>
          <cell r="X5320" t="str">
            <v>FLEXNET ECUADOR - FLEXTUENTI</v>
          </cell>
          <cell r="Y5320" t="str">
            <v>CALLE 28 DE JUNIO S/N Y GARCIA MORENO ENTRADA LLANO GRANDE</v>
          </cell>
        </row>
        <row r="5321">
          <cell r="A5321" t="str">
            <v>414392155</v>
          </cell>
          <cell r="B5321">
            <v>481761</v>
          </cell>
          <cell r="C5321" t="str">
            <v>414392155</v>
          </cell>
          <cell r="D5321" t="str">
            <v>FLEXTUENTI</v>
          </cell>
          <cell r="E5321" t="str">
            <v>DESPACHO</v>
          </cell>
          <cell r="F5321" t="str">
            <v>NORMAL</v>
          </cell>
          <cell r="G5321" t="str">
            <v>031080414392155</v>
          </cell>
          <cell r="H5321">
            <v>44914</v>
          </cell>
          <cell r="I5321" t="str">
            <v>ENTREGADO</v>
          </cell>
          <cell r="J5321">
            <v>44919</v>
          </cell>
          <cell r="K5321" t="str">
            <v>CINTHIA MADELEINE CEDENO CASTILLO</v>
          </cell>
          <cell r="L5321" t="str">
            <v>EL CARMEN   CALLE  4 DE DICIEMBRE PISO 3  CALLE ELOY ALFARO</v>
          </cell>
          <cell r="M5321" t="str">
            <v>2300390305</v>
          </cell>
          <cell r="N5321" t="str">
            <v>0988847809/0968525809</v>
          </cell>
          <cell r="O5321" t="str">
            <v/>
          </cell>
          <cell r="P5321" t="str">
            <v>EL CARMEN</v>
          </cell>
          <cell r="Q5321" t="str">
            <v>EL CARMEN</v>
          </cell>
          <cell r="R5321" t="str">
            <v>MANABI</v>
          </cell>
          <cell r="T5321" t="str">
            <v>TRAMACO</v>
          </cell>
          <cell r="U5321" t="str">
            <v>FLEXNETUIO_PROVINCIA</v>
          </cell>
          <cell r="V5321">
            <v>1</v>
          </cell>
          <cell r="W5321">
            <v>1</v>
          </cell>
          <cell r="X5321" t="str">
            <v>FLEXNET ECUADOR - FLEXTUENTI</v>
          </cell>
          <cell r="Y5321" t="str">
            <v>CALLE 28 DE JUNIO S/N Y GARCIA MORENO ENTRADA LLANO GRANDE</v>
          </cell>
        </row>
        <row r="5322">
          <cell r="A5322" t="str">
            <v>414392156</v>
          </cell>
          <cell r="B5322">
            <v>481762</v>
          </cell>
          <cell r="C5322" t="str">
            <v>414392156</v>
          </cell>
          <cell r="D5322" t="str">
            <v>FLEXTUENTI</v>
          </cell>
          <cell r="E5322" t="str">
            <v>DESPACHO</v>
          </cell>
          <cell r="F5322" t="str">
            <v>NORMAL</v>
          </cell>
          <cell r="G5322" t="str">
            <v>FT75940</v>
          </cell>
          <cell r="H5322">
            <v>44914</v>
          </cell>
          <cell r="I5322" t="str">
            <v>ENTREGADO</v>
          </cell>
          <cell r="J5322">
            <v>44915</v>
          </cell>
          <cell r="K5322" t="str">
            <v>Angel Roberto Roldan Vasconez Roldan Vasconez</v>
          </cell>
          <cell r="L5322" t="str">
            <v>SAN ANTONIO  CALLE SAN AGUSTIN  S3  345 AV MANUEL CORDOVA GALARZA  O KILOMETRO 12</v>
          </cell>
          <cell r="M5322" t="str">
            <v>0201231461</v>
          </cell>
          <cell r="N5322" t="str">
            <v>0988216075/0978798902</v>
          </cell>
          <cell r="O5322" t="str">
            <v/>
          </cell>
          <cell r="P5322" t="str">
            <v>QUITO</v>
          </cell>
          <cell r="Q5322" t="str">
            <v>QUITO</v>
          </cell>
          <cell r="R5322" t="str">
            <v>PICHINCHA</v>
          </cell>
          <cell r="U5322" t="str">
            <v>FLEXNETUIO_LOCAL</v>
          </cell>
          <cell r="V5322">
            <v>1</v>
          </cell>
          <cell r="W5322">
            <v>1</v>
          </cell>
          <cell r="X5322" t="str">
            <v>FLEXNET ECUADOR - FLEXTUENTI</v>
          </cell>
          <cell r="Y5322" t="str">
            <v>CALLE 28 DE JUNIO S/N Y GARCIA MORENO ENTRADA LLANO GRANDE</v>
          </cell>
        </row>
        <row r="5323">
          <cell r="A5323" t="str">
            <v>414392207</v>
          </cell>
          <cell r="B5323">
            <v>481763</v>
          </cell>
          <cell r="C5323" t="str">
            <v>414392207</v>
          </cell>
          <cell r="D5323" t="str">
            <v>FLEXTUENTI</v>
          </cell>
          <cell r="E5323" t="str">
            <v>DESPACHO</v>
          </cell>
          <cell r="F5323" t="str">
            <v>NORMAL</v>
          </cell>
          <cell r="G5323" t="str">
            <v>031080414392207</v>
          </cell>
          <cell r="H5323">
            <v>44914</v>
          </cell>
          <cell r="I5323" t="str">
            <v>ENTREGADO</v>
          </cell>
          <cell r="J5323">
            <v>44915</v>
          </cell>
          <cell r="K5323" t="str">
            <v>Jonathan Bravo</v>
          </cell>
          <cell r="L5323" t="str">
            <v>LOS ESTEROS  CALLE P17A  SN  CALLE P8</v>
          </cell>
          <cell r="M5323" t="str">
            <v>1351016033</v>
          </cell>
          <cell r="N5323" t="str">
            <v>0998917715/0981873102</v>
          </cell>
          <cell r="O5323" t="str">
            <v/>
          </cell>
          <cell r="P5323" t="str">
            <v>MANTA</v>
          </cell>
          <cell r="Q5323" t="str">
            <v>MANTA</v>
          </cell>
          <cell r="R5323" t="str">
            <v>MANABI</v>
          </cell>
          <cell r="T5323" t="str">
            <v>TRAMACO</v>
          </cell>
          <cell r="U5323" t="str">
            <v>FLEXNETUIO_PROVINCIA</v>
          </cell>
          <cell r="V5323">
            <v>1</v>
          </cell>
          <cell r="W5323">
            <v>1</v>
          </cell>
          <cell r="X5323" t="str">
            <v>FLEXNET ECUADOR - FLEXTUENTI</v>
          </cell>
          <cell r="Y5323" t="str">
            <v>CALLE 28 DE JUNIO S/N Y GARCIA MORENO ENTRADA LLANO GRANDE</v>
          </cell>
        </row>
        <row r="5324">
          <cell r="A5324" t="str">
            <v>414392218</v>
          </cell>
          <cell r="B5324">
            <v>481764</v>
          </cell>
          <cell r="C5324" t="str">
            <v>414392218</v>
          </cell>
          <cell r="D5324" t="str">
            <v>FLEXTUENTI</v>
          </cell>
          <cell r="E5324" t="str">
            <v>DESPACHO</v>
          </cell>
          <cell r="F5324" t="str">
            <v>NORMAL</v>
          </cell>
          <cell r="G5324" t="str">
            <v>TF89616</v>
          </cell>
          <cell r="H5324">
            <v>44914</v>
          </cell>
          <cell r="I5324" t="str">
            <v>ENTREGADO</v>
          </cell>
          <cell r="J5324">
            <v>44915</v>
          </cell>
          <cell r="K5324" t="str">
            <v>Sisi Cuenca</v>
          </cell>
          <cell r="L5324" t="str">
            <v>TARQUI  AV 9 DE OCTUBRE 729 BOYACA</v>
          </cell>
          <cell r="M5324" t="str">
            <v>0915475289</v>
          </cell>
          <cell r="N5324" t="str">
            <v>0992716339/0979112690</v>
          </cell>
          <cell r="O5324" t="str">
            <v/>
          </cell>
          <cell r="P5324" t="str">
            <v>GUAYAQUIL</v>
          </cell>
          <cell r="Q5324" t="str">
            <v>GUAYAQUIL</v>
          </cell>
          <cell r="R5324" t="str">
            <v>GUAYAS</v>
          </cell>
          <cell r="T5324" t="str">
            <v>FLEXTRANS</v>
          </cell>
          <cell r="U5324" t="str">
            <v>FLEXNETUIO_GYE</v>
          </cell>
          <cell r="V5324">
            <v>1</v>
          </cell>
          <cell r="W5324">
            <v>1</v>
          </cell>
          <cell r="X5324" t="str">
            <v>FLEXNET ECUADOR - FLEXTUENTI</v>
          </cell>
          <cell r="Y5324" t="str">
            <v>CALLE 28 DE JUNIO S/N Y GARCIA MORENO ENTRADA LLANO GRANDE</v>
          </cell>
        </row>
        <row r="5325">
          <cell r="A5325" t="str">
            <v>414392232</v>
          </cell>
          <cell r="B5325">
            <v>481765</v>
          </cell>
          <cell r="C5325" t="str">
            <v>414392232</v>
          </cell>
          <cell r="D5325" t="str">
            <v>FLEXTUENTI</v>
          </cell>
          <cell r="E5325" t="str">
            <v>DESPACHO</v>
          </cell>
          <cell r="F5325" t="str">
            <v>NORMAL</v>
          </cell>
          <cell r="G5325" t="str">
            <v>TF89615</v>
          </cell>
          <cell r="H5325">
            <v>44914</v>
          </cell>
          <cell r="I5325" t="str">
            <v>ENTREGADO</v>
          </cell>
          <cell r="J5325">
            <v>44915</v>
          </cell>
          <cell r="K5325" t="str">
            <v>Cristian Guerrero</v>
          </cell>
          <cell r="L5325" t="str">
            <v>TARQUI  CALLE AUT SANTA NARCISA DE JESUS MARTILLO MZ2342 V18 CALLE 2DO PASAJE 6 NO</v>
          </cell>
          <cell r="M5325" t="str">
            <v>0911635464</v>
          </cell>
          <cell r="N5325" t="str">
            <v>0990775649/0978691270</v>
          </cell>
          <cell r="O5325" t="str">
            <v/>
          </cell>
          <cell r="P5325" t="str">
            <v>GUAYAQUIL</v>
          </cell>
          <cell r="Q5325" t="str">
            <v>GUAYAQUIL</v>
          </cell>
          <cell r="R5325" t="str">
            <v>GUAYAS</v>
          </cell>
          <cell r="T5325" t="str">
            <v>FLEXTRANS</v>
          </cell>
          <cell r="U5325" t="str">
            <v>FLEXNETUIO_GYE</v>
          </cell>
          <cell r="V5325">
            <v>1</v>
          </cell>
          <cell r="W5325">
            <v>1</v>
          </cell>
          <cell r="X5325" t="str">
            <v>FLEXNET ECUADOR - FLEXTUENTI</v>
          </cell>
          <cell r="Y5325" t="str">
            <v>CALLE 28 DE JUNIO S/N Y GARCIA MORENO ENTRADA LLANO GRANDE</v>
          </cell>
        </row>
        <row r="5326">
          <cell r="A5326" t="str">
            <v>414392233</v>
          </cell>
          <cell r="B5326">
            <v>481766</v>
          </cell>
          <cell r="C5326" t="str">
            <v>414392233</v>
          </cell>
          <cell r="D5326" t="str">
            <v>FLEXTUENTI</v>
          </cell>
          <cell r="E5326" t="str">
            <v>DESPACHO</v>
          </cell>
          <cell r="F5326" t="str">
            <v>NORMAL</v>
          </cell>
          <cell r="G5326" t="str">
            <v>031080414392233</v>
          </cell>
          <cell r="H5326">
            <v>44914</v>
          </cell>
          <cell r="I5326" t="str">
            <v>ENTREGADO</v>
          </cell>
          <cell r="J5326">
            <v>44915</v>
          </cell>
          <cell r="K5326" t="str">
            <v>Brian Mendez</v>
          </cell>
          <cell r="L5326" t="str">
            <v>LOS ESTEROS CALLE 3 SN  AV 4</v>
          </cell>
          <cell r="M5326" t="str">
            <v>0965266778</v>
          </cell>
          <cell r="N5326" t="str">
            <v>0962713803/0998584263</v>
          </cell>
          <cell r="O5326" t="str">
            <v/>
          </cell>
          <cell r="P5326" t="str">
            <v>MANTA</v>
          </cell>
          <cell r="Q5326" t="str">
            <v>MANTA</v>
          </cell>
          <cell r="R5326" t="str">
            <v>MANABI</v>
          </cell>
          <cell r="T5326" t="str">
            <v>TRAMACO</v>
          </cell>
          <cell r="U5326" t="str">
            <v>FLEXNETUIO_PROVINCIA</v>
          </cell>
          <cell r="V5326">
            <v>1</v>
          </cell>
          <cell r="W5326">
            <v>1</v>
          </cell>
          <cell r="X5326" t="str">
            <v>FLEXNET ECUADOR - FLEXTUENTI</v>
          </cell>
          <cell r="Y5326" t="str">
            <v>CALLE 28 DE JUNIO S/N Y GARCIA MORENO ENTRADA LLANO GRANDE</v>
          </cell>
        </row>
        <row r="5327">
          <cell r="A5327" t="str">
            <v>414446717</v>
          </cell>
          <cell r="B5327">
            <v>481767</v>
          </cell>
          <cell r="C5327" t="str">
            <v>414446717</v>
          </cell>
          <cell r="D5327" t="str">
            <v>FLEXTUENTI</v>
          </cell>
          <cell r="E5327" t="str">
            <v>DESPACHO</v>
          </cell>
          <cell r="F5327" t="str">
            <v>NORMAL</v>
          </cell>
          <cell r="G5327" t="str">
            <v>TF89606</v>
          </cell>
          <cell r="H5327">
            <v>44914</v>
          </cell>
          <cell r="I5327" t="str">
            <v>DEVOLUCION_EN_PROCESO</v>
          </cell>
          <cell r="J5327">
            <v>44918</v>
          </cell>
          <cell r="K5327" t="str">
            <v>Franklin Alberto Abad Maquilon</v>
          </cell>
          <cell r="L5327" t="str">
            <v>TARQUI  AV GUANO  MZ15 07  SL9  2DO PASAJE 19I NO</v>
          </cell>
          <cell r="M5327" t="str">
            <v>0918279175</v>
          </cell>
          <cell r="N5327" t="str">
            <v>0959253818/0962760239</v>
          </cell>
          <cell r="O5327" t="str">
            <v/>
          </cell>
          <cell r="P5327" t="str">
            <v>GUAYAQUIL</v>
          </cell>
          <cell r="Q5327" t="str">
            <v>GUAYAQUIL</v>
          </cell>
          <cell r="R5327" t="str">
            <v>GUAYAS</v>
          </cell>
          <cell r="T5327" t="str">
            <v>ITSACOURIER</v>
          </cell>
          <cell r="U5327" t="str">
            <v>FLEXNETUIO_GYE</v>
          </cell>
          <cell r="V5327">
            <v>1</v>
          </cell>
          <cell r="W5327">
            <v>1</v>
          </cell>
          <cell r="X5327" t="str">
            <v>FLEXNET ECUADOR - FLEXTUENTI</v>
          </cell>
          <cell r="Y5327" t="str">
            <v>CALLE 28 DE JUNIO S/N Y GARCIA MORENO ENTRADA LLANO GRANDE</v>
          </cell>
        </row>
        <row r="5328">
          <cell r="A5328" t="str">
            <v>414446957</v>
          </cell>
          <cell r="B5328">
            <v>481768</v>
          </cell>
          <cell r="C5328" t="str">
            <v>414446957</v>
          </cell>
          <cell r="D5328" t="str">
            <v>FLEXTUENTI</v>
          </cell>
          <cell r="E5328" t="str">
            <v>DESPACHO</v>
          </cell>
          <cell r="F5328" t="str">
            <v>NORMAL</v>
          </cell>
          <cell r="G5328" t="str">
            <v>031080414446957</v>
          </cell>
          <cell r="H5328">
            <v>44914</v>
          </cell>
          <cell r="I5328" t="str">
            <v>ENTREGADO</v>
          </cell>
          <cell r="J5328">
            <v>44915</v>
          </cell>
          <cell r="K5328" t="str">
            <v>Christian Herrera</v>
          </cell>
          <cell r="L5328" t="str">
            <v>HUACHI CHICO  TEODORO SOLIS MORAN SN  VICTOR MANUEL VALENCIA</v>
          </cell>
          <cell r="M5328" t="str">
            <v>1805228531</v>
          </cell>
          <cell r="N5328" t="str">
            <v>0997371588/0998145863</v>
          </cell>
          <cell r="O5328" t="str">
            <v/>
          </cell>
          <cell r="P5328" t="str">
            <v>AMBATO</v>
          </cell>
          <cell r="Q5328" t="str">
            <v>AMBATO</v>
          </cell>
          <cell r="R5328" t="str">
            <v>TUNGURAHUA</v>
          </cell>
          <cell r="S5328" t="str">
            <v>AMBATO</v>
          </cell>
          <cell r="T5328" t="str">
            <v>TRAMACO</v>
          </cell>
          <cell r="U5328" t="str">
            <v>FLEXNETUIO_PROVINCIA</v>
          </cell>
          <cell r="V5328">
            <v>1</v>
          </cell>
          <cell r="W5328">
            <v>1</v>
          </cell>
          <cell r="X5328" t="str">
            <v>FLEXNET ECUADOR - FLEXTUENTI</v>
          </cell>
          <cell r="Y5328" t="str">
            <v>CALLE 28 DE JUNIO S/N Y GARCIA MORENO ENTRADA LLANO GRANDE</v>
          </cell>
        </row>
        <row r="5329">
          <cell r="A5329" t="str">
            <v>414446960</v>
          </cell>
          <cell r="B5329">
            <v>481769</v>
          </cell>
          <cell r="C5329" t="str">
            <v>414446960</v>
          </cell>
          <cell r="D5329" t="str">
            <v>FLEXTUENTI</v>
          </cell>
          <cell r="E5329" t="str">
            <v>DESPACHO</v>
          </cell>
          <cell r="F5329" t="str">
            <v>NORMAL</v>
          </cell>
          <cell r="G5329" t="str">
            <v>TF89605</v>
          </cell>
          <cell r="H5329">
            <v>44914</v>
          </cell>
          <cell r="I5329" t="str">
            <v>ENTREGADO</v>
          </cell>
          <cell r="J5329">
            <v>44915</v>
          </cell>
          <cell r="K5329" t="str">
            <v>Scarlett Arias</v>
          </cell>
          <cell r="L5329" t="str">
            <v>ROCA    MANUEL GALECIO 531 LORENZO DE GARAYCOA</v>
          </cell>
          <cell r="M5329" t="str">
            <v>0956083422</v>
          </cell>
          <cell r="N5329" t="str">
            <v>0960286959/0979052894</v>
          </cell>
          <cell r="O5329" t="str">
            <v/>
          </cell>
          <cell r="P5329" t="str">
            <v>GUAYAQUIL</v>
          </cell>
          <cell r="Q5329" t="str">
            <v>GUAYAQUIL</v>
          </cell>
          <cell r="R5329" t="str">
            <v>GUAYAS</v>
          </cell>
          <cell r="T5329" t="str">
            <v>FLEXTRANS</v>
          </cell>
          <cell r="U5329" t="str">
            <v>FLEXNETUIO_GYE</v>
          </cell>
          <cell r="V5329">
            <v>1</v>
          </cell>
          <cell r="W5329">
            <v>1</v>
          </cell>
          <cell r="X5329" t="str">
            <v>FLEXNET ECUADOR - FLEXTUENTI</v>
          </cell>
          <cell r="Y5329" t="str">
            <v>CALLE 28 DE JUNIO S/N Y GARCIA MORENO ENTRADA LLANO GRANDE</v>
          </cell>
        </row>
        <row r="5330">
          <cell r="A5330" t="str">
            <v>414447024</v>
          </cell>
          <cell r="B5330">
            <v>481770</v>
          </cell>
          <cell r="C5330" t="str">
            <v>414447024</v>
          </cell>
          <cell r="D5330" t="str">
            <v>FLEXTUENTI</v>
          </cell>
          <cell r="E5330" t="str">
            <v>DESPACHO</v>
          </cell>
          <cell r="F5330" t="str">
            <v>NORMAL</v>
          </cell>
          <cell r="G5330" t="str">
            <v>031080414447024</v>
          </cell>
          <cell r="H5330">
            <v>44914</v>
          </cell>
          <cell r="I5330" t="str">
            <v>ENTREGADO</v>
          </cell>
          <cell r="J5330">
            <v>44916</v>
          </cell>
          <cell r="K5330" t="str">
            <v>Alex Palma</v>
          </cell>
          <cell r="L5330" t="str">
            <v>PASCUALES  NARCISA DE JESUS MNZ 966 VILLA 10 VIA PERIMETRAL</v>
          </cell>
          <cell r="M5330" t="str">
            <v>0952946044</v>
          </cell>
          <cell r="N5330" t="str">
            <v>0980166883/0979387838</v>
          </cell>
          <cell r="O5330" t="str">
            <v/>
          </cell>
          <cell r="P5330" t="str">
            <v>GUAYAQUIL</v>
          </cell>
          <cell r="Q5330" t="str">
            <v>GUAYAQUIL</v>
          </cell>
          <cell r="R5330" t="str">
            <v>GUAYAS</v>
          </cell>
          <cell r="T5330" t="str">
            <v>TRAMACO</v>
          </cell>
          <cell r="U5330" t="str">
            <v>FLEXNETUIO_GYE</v>
          </cell>
          <cell r="V5330">
            <v>1</v>
          </cell>
          <cell r="W5330">
            <v>1</v>
          </cell>
          <cell r="X5330" t="str">
            <v>FLEXNET ECUADOR - FLEXTUENTI</v>
          </cell>
          <cell r="Y5330" t="str">
            <v>CALLE 28 DE JUNIO S/N Y GARCIA MORENO ENTRADA LLANO GRANDE</v>
          </cell>
        </row>
        <row r="5331">
          <cell r="A5331" t="str">
            <v>414447280</v>
          </cell>
          <cell r="B5331">
            <v>481771</v>
          </cell>
          <cell r="C5331" t="str">
            <v>414447280</v>
          </cell>
          <cell r="D5331" t="str">
            <v>FLEXTUENTI</v>
          </cell>
          <cell r="E5331" t="str">
            <v>DESPACHO</v>
          </cell>
          <cell r="F5331" t="str">
            <v>NORMAL</v>
          </cell>
          <cell r="G5331" t="str">
            <v>TF89604</v>
          </cell>
          <cell r="H5331">
            <v>44914</v>
          </cell>
          <cell r="I5331" t="str">
            <v>ENTREGADO</v>
          </cell>
          <cell r="J5331">
            <v>44916</v>
          </cell>
          <cell r="K5331" t="str">
            <v>Alex Santos</v>
          </cell>
          <cell r="L5331" t="str">
            <v>TARQUI CIUDADELA COLINAS DE LA ALBORADA  MZ 2345 SOLAR 30  AVENUE 36  Y  AV 36</v>
          </cell>
          <cell r="M5331" t="str">
            <v>0955377627</v>
          </cell>
          <cell r="N5331" t="str">
            <v>0994130295/0983420797</v>
          </cell>
          <cell r="O5331" t="str">
            <v/>
          </cell>
          <cell r="P5331" t="str">
            <v>GUAYAQUIL</v>
          </cell>
          <cell r="Q5331" t="str">
            <v>GUAYAQUIL</v>
          </cell>
          <cell r="R5331" t="str">
            <v>GUAYAS</v>
          </cell>
          <cell r="T5331" t="str">
            <v>FLEXTRANS</v>
          </cell>
          <cell r="U5331" t="str">
            <v>FLEXNETUIO_GYE</v>
          </cell>
          <cell r="V5331">
            <v>1</v>
          </cell>
          <cell r="W5331">
            <v>1</v>
          </cell>
          <cell r="X5331" t="str">
            <v>FLEXNET ECUADOR - FLEXTUENTI</v>
          </cell>
          <cell r="Y5331" t="str">
            <v>CALLE 28 DE JUNIO S/N Y GARCIA MORENO ENTRADA LLANO GRANDE</v>
          </cell>
        </row>
        <row r="5332">
          <cell r="A5332" t="str">
            <v>414391550</v>
          </cell>
          <cell r="B5332">
            <v>481716</v>
          </cell>
          <cell r="C5332" t="str">
            <v>414391550</v>
          </cell>
          <cell r="D5332" t="str">
            <v>FLEXTUENTI</v>
          </cell>
          <cell r="E5332" t="str">
            <v>DESPACHO</v>
          </cell>
          <cell r="F5332" t="str">
            <v>NORMAL</v>
          </cell>
          <cell r="G5332" t="str">
            <v>TF89620</v>
          </cell>
          <cell r="H5332">
            <v>44914</v>
          </cell>
          <cell r="I5332" t="str">
            <v>ENTREGADO</v>
          </cell>
          <cell r="J5332">
            <v>44915</v>
          </cell>
          <cell r="K5332" t="str">
            <v>Keyla Miranda</v>
          </cell>
          <cell r="L5332" t="str">
            <v>XIMENA  COOPERATIVO 7 LAGOS  MZ 52 VILLA 9  AV DOMINGO COMIN Y ROBERTO SERRANO</v>
          </cell>
          <cell r="M5332" t="str">
            <v>0954448544</v>
          </cell>
          <cell r="N5332" t="str">
            <v>0960420355/0963656613</v>
          </cell>
          <cell r="O5332" t="str">
            <v/>
          </cell>
          <cell r="P5332" t="str">
            <v>GUAYAQUIL</v>
          </cell>
          <cell r="Q5332" t="str">
            <v>GUAYAQUIL</v>
          </cell>
          <cell r="R5332" t="str">
            <v>GUAYAS</v>
          </cell>
          <cell r="T5332" t="str">
            <v>FLEXTRANS</v>
          </cell>
          <cell r="U5332" t="str">
            <v>FLEXNETUIO_GYE</v>
          </cell>
          <cell r="V5332">
            <v>1</v>
          </cell>
          <cell r="W5332">
            <v>1</v>
          </cell>
          <cell r="X5332" t="str">
            <v>FLEXNET ECUADOR - FLEXTUENTI</v>
          </cell>
          <cell r="Y5332" t="str">
            <v>CALLE 28 DE JUNIO S/N Y GARCIA MORENO ENTRADA LLANO GRANDE</v>
          </cell>
        </row>
        <row r="5333">
          <cell r="A5333" t="str">
            <v>414391745</v>
          </cell>
          <cell r="B5333">
            <v>481717</v>
          </cell>
          <cell r="C5333" t="str">
            <v>414391745</v>
          </cell>
          <cell r="D5333" t="str">
            <v>FLEXTUENTI</v>
          </cell>
          <cell r="E5333" t="str">
            <v>DESPACHO</v>
          </cell>
          <cell r="F5333" t="str">
            <v>NORMAL</v>
          </cell>
          <cell r="G5333" t="str">
            <v>FT75952</v>
          </cell>
          <cell r="H5333">
            <v>44914</v>
          </cell>
          <cell r="I5333" t="str">
            <v>ENTREGADO</v>
          </cell>
          <cell r="J5333">
            <v>44915</v>
          </cell>
          <cell r="K5333" t="str">
            <v>Silvia Vargas</v>
          </cell>
          <cell r="L5333" t="str">
            <v>COTOCOLLAO  AV DE LA PRENSA   N64 115 CALLE SAN CARLOS</v>
          </cell>
          <cell r="M5333" t="str">
            <v>1723857635</v>
          </cell>
          <cell r="N5333" t="str">
            <v>0998850878/0992857181</v>
          </cell>
          <cell r="O5333" t="str">
            <v/>
          </cell>
          <cell r="P5333" t="str">
            <v>QUITO</v>
          </cell>
          <cell r="Q5333" t="str">
            <v>QUITO</v>
          </cell>
          <cell r="R5333" t="str">
            <v>PICHINCHA</v>
          </cell>
          <cell r="U5333" t="str">
            <v>FLEXNETUIO_LOCAL</v>
          </cell>
          <cell r="V5333">
            <v>1</v>
          </cell>
          <cell r="W5333">
            <v>1</v>
          </cell>
          <cell r="X5333" t="str">
            <v>FLEXNET ECUADOR - FLEXTUENTI</v>
          </cell>
          <cell r="Y5333" t="str">
            <v>CALLE 28 DE JUNIO S/N Y GARCIA MORENO ENTRADA LLANO GRANDE</v>
          </cell>
        </row>
        <row r="5334">
          <cell r="A5334" t="str">
            <v>414391828</v>
          </cell>
          <cell r="B5334">
            <v>481718</v>
          </cell>
          <cell r="C5334" t="str">
            <v>414391828</v>
          </cell>
          <cell r="D5334" t="str">
            <v>FLEXTUENTI</v>
          </cell>
          <cell r="E5334" t="str">
            <v>DESPACHO</v>
          </cell>
          <cell r="F5334" t="str">
            <v>NORMAL</v>
          </cell>
          <cell r="G5334" t="str">
            <v>TF89619</v>
          </cell>
          <cell r="H5334">
            <v>44914</v>
          </cell>
          <cell r="I5334" t="str">
            <v>ENTREGADO</v>
          </cell>
          <cell r="J5334">
            <v>44916</v>
          </cell>
          <cell r="K5334" t="str">
            <v>Daniel Vasquez</v>
          </cell>
          <cell r="L5334" t="str">
            <v>TARQUI  CARLOS MENENDEZ  MANZANA 840 SOLAR 19  CALLEJON A</v>
          </cell>
          <cell r="M5334" t="str">
            <v>0101326684</v>
          </cell>
          <cell r="N5334" t="str">
            <v>0996433623/0996402494</v>
          </cell>
          <cell r="O5334" t="str">
            <v/>
          </cell>
          <cell r="P5334" t="str">
            <v>GUAYAQUIL</v>
          </cell>
          <cell r="Q5334" t="str">
            <v>GUAYAQUIL</v>
          </cell>
          <cell r="R5334" t="str">
            <v>GUAYAS</v>
          </cell>
          <cell r="T5334" t="str">
            <v>FLEXTRANS</v>
          </cell>
          <cell r="U5334" t="str">
            <v>FLEXNETUIO_GYE</v>
          </cell>
          <cell r="V5334">
            <v>1</v>
          </cell>
          <cell r="W5334">
            <v>1</v>
          </cell>
          <cell r="X5334" t="str">
            <v>FLEXNET ECUADOR - FLEXTUENTI</v>
          </cell>
          <cell r="Y5334" t="str">
            <v>CALLE 28 DE JUNIO S/N Y GARCIA MORENO ENTRADA LLANO GRANDE</v>
          </cell>
        </row>
        <row r="5335">
          <cell r="A5335" t="str">
            <v>414391879</v>
          </cell>
          <cell r="B5335">
            <v>481719</v>
          </cell>
          <cell r="C5335" t="str">
            <v>414391879</v>
          </cell>
          <cell r="D5335" t="str">
            <v>FLEXTUENTI</v>
          </cell>
          <cell r="E5335" t="str">
            <v>DESPACHO</v>
          </cell>
          <cell r="F5335" t="str">
            <v>NORMAL</v>
          </cell>
          <cell r="G5335" t="str">
            <v>FT75951</v>
          </cell>
          <cell r="H5335">
            <v>44914</v>
          </cell>
          <cell r="I5335" t="str">
            <v>ENTREGADO</v>
          </cell>
          <cell r="J5335">
            <v>44915</v>
          </cell>
          <cell r="K5335" t="str">
            <v>Dayanna Ruiz</v>
          </cell>
          <cell r="L5335" t="str">
            <v>CUMBAYA CALLE MADRID   S13 232  BILBOA</v>
          </cell>
          <cell r="M5335" t="str">
            <v>1723000798</v>
          </cell>
          <cell r="N5335" t="str">
            <v>0992718557/0983322296</v>
          </cell>
          <cell r="O5335" t="str">
            <v/>
          </cell>
          <cell r="P5335" t="str">
            <v>QUITO</v>
          </cell>
          <cell r="Q5335" t="str">
            <v>QUITO</v>
          </cell>
          <cell r="R5335" t="str">
            <v>PICHINCHA</v>
          </cell>
          <cell r="T5335" t="str">
            <v>FLEXTRANS UIO</v>
          </cell>
          <cell r="U5335" t="str">
            <v>FLEXNETUIO_LOCAL</v>
          </cell>
          <cell r="V5335">
            <v>1</v>
          </cell>
          <cell r="W5335">
            <v>1</v>
          </cell>
          <cell r="X5335" t="str">
            <v>FLEXNET ECUADOR - FLEXTUENTI</v>
          </cell>
          <cell r="Y5335" t="str">
            <v>CALLE 28 DE JUNIO S/N Y GARCIA MORENO ENTRADA LLANO GRANDE</v>
          </cell>
        </row>
        <row r="5336">
          <cell r="A5336" t="str">
            <v>414391881</v>
          </cell>
          <cell r="B5336">
            <v>481720</v>
          </cell>
          <cell r="C5336" t="str">
            <v>414391881</v>
          </cell>
          <cell r="D5336" t="str">
            <v>FLEXTUENTI</v>
          </cell>
          <cell r="E5336" t="str">
            <v>DESPACHO</v>
          </cell>
          <cell r="F5336" t="str">
            <v>NORMAL</v>
          </cell>
          <cell r="G5336" t="str">
            <v>031080414391881</v>
          </cell>
          <cell r="H5336">
            <v>44914</v>
          </cell>
          <cell r="I5336" t="str">
            <v>ENTREGADO</v>
          </cell>
          <cell r="J5336">
            <v>44915</v>
          </cell>
          <cell r="K5336" t="str">
            <v>David Realpe</v>
          </cell>
          <cell r="L5336" t="str">
            <v>5 DE AGOSTO  CALLE RIO MACHI VILLA 4  SN</v>
          </cell>
          <cell r="M5336" t="str">
            <v>0803565167</v>
          </cell>
          <cell r="N5336" t="str">
            <v>0989068138/0980233787</v>
          </cell>
          <cell r="O5336" t="str">
            <v/>
          </cell>
          <cell r="P5336" t="str">
            <v>ESMERALDAS</v>
          </cell>
          <cell r="Q5336" t="str">
            <v>ESMERALDAS</v>
          </cell>
          <cell r="R5336" t="str">
            <v>ESMERALDAS</v>
          </cell>
          <cell r="T5336" t="str">
            <v>TRAMACO</v>
          </cell>
          <cell r="U5336" t="str">
            <v>FLEXNETUIO_PROVINCIA</v>
          </cell>
          <cell r="V5336">
            <v>1</v>
          </cell>
          <cell r="W5336">
            <v>1</v>
          </cell>
          <cell r="X5336" t="str">
            <v>FLEXNET ECUADOR - FLEXTUENTI</v>
          </cell>
          <cell r="Y5336" t="str">
            <v>CALLE 28 DE JUNIO S/N Y GARCIA MORENO ENTRADA LLANO GRANDE</v>
          </cell>
        </row>
        <row r="5337">
          <cell r="A5337" t="str">
            <v>414391882</v>
          </cell>
          <cell r="B5337">
            <v>481721</v>
          </cell>
          <cell r="C5337" t="str">
            <v>414391882</v>
          </cell>
          <cell r="D5337" t="str">
            <v>FLEXTUENTI</v>
          </cell>
          <cell r="E5337" t="str">
            <v>DESPACHO</v>
          </cell>
          <cell r="F5337" t="str">
            <v>NORMAL</v>
          </cell>
          <cell r="G5337" t="str">
            <v>FT75950</v>
          </cell>
          <cell r="H5337">
            <v>44914</v>
          </cell>
          <cell r="I5337" t="str">
            <v>ENTREGADO</v>
          </cell>
          <cell r="J5337">
            <v>44915</v>
          </cell>
          <cell r="K5337" t="str">
            <v>Magaly Romero</v>
          </cell>
          <cell r="L5337" t="str">
            <v>CUMBAYA CALLE MADRID S13 232 CALLE BILBAO</v>
          </cell>
          <cell r="M5337" t="str">
            <v>1709156960</v>
          </cell>
          <cell r="N5337" t="str">
            <v>0998393827/0983322296</v>
          </cell>
          <cell r="O5337" t="str">
            <v/>
          </cell>
          <cell r="P5337" t="str">
            <v>QUITO</v>
          </cell>
          <cell r="Q5337" t="str">
            <v>QUITO</v>
          </cell>
          <cell r="R5337" t="str">
            <v>PICHINCHA</v>
          </cell>
          <cell r="T5337" t="str">
            <v>FLEXTRANS UIO</v>
          </cell>
          <cell r="U5337" t="str">
            <v>FLEXNETUIO_LOCAL</v>
          </cell>
          <cell r="V5337">
            <v>1</v>
          </cell>
          <cell r="W5337">
            <v>1</v>
          </cell>
          <cell r="X5337" t="str">
            <v>FLEXNET ECUADOR - FLEXTUENTI</v>
          </cell>
          <cell r="Y5337" t="str">
            <v>CALLE 28 DE JUNIO S/N Y GARCIA MORENO ENTRADA LLANO GRANDE</v>
          </cell>
        </row>
        <row r="5338">
          <cell r="A5338" t="str">
            <v>414391901</v>
          </cell>
          <cell r="B5338">
            <v>481722</v>
          </cell>
          <cell r="C5338" t="str">
            <v>414391901</v>
          </cell>
          <cell r="D5338" t="str">
            <v>FLEXTUENTI</v>
          </cell>
          <cell r="E5338" t="str">
            <v>DESPACHO</v>
          </cell>
          <cell r="F5338" t="str">
            <v>NORMAL</v>
          </cell>
          <cell r="G5338" t="str">
            <v>031080414391901</v>
          </cell>
          <cell r="H5338">
            <v>44914</v>
          </cell>
          <cell r="I5338" t="str">
            <v>ENTREGADO</v>
          </cell>
          <cell r="J5338">
            <v>44915</v>
          </cell>
          <cell r="K5338" t="str">
            <v>Elvis Rafael Pacheco Macias</v>
          </cell>
          <cell r="L5338" t="str">
            <v>BOMBOLI  AV ABRAHAM CALAZACON   SN  SN</v>
          </cell>
          <cell r="M5338" t="str">
            <v>1206046474</v>
          </cell>
          <cell r="N5338" t="str">
            <v>0979273813/0983303802</v>
          </cell>
          <cell r="O5338" t="str">
            <v/>
          </cell>
          <cell r="P5338" t="str">
            <v>SANTO DOMINGO</v>
          </cell>
          <cell r="Q5338" t="str">
            <v>SANTO DOMINGO</v>
          </cell>
          <cell r="R5338" t="str">
            <v>SANTO DOMINGO DE LOS TSACHILAS</v>
          </cell>
          <cell r="T5338" t="str">
            <v>TRAMACO</v>
          </cell>
          <cell r="U5338" t="str">
            <v>FLEXNETUIO_PROVINCIA</v>
          </cell>
          <cell r="V5338">
            <v>1</v>
          </cell>
          <cell r="W5338">
            <v>1</v>
          </cell>
          <cell r="X5338" t="str">
            <v>FLEXNET ECUADOR - FLEXTUENTI</v>
          </cell>
          <cell r="Y5338" t="str">
            <v>CALLE 28 DE JUNIO S/N Y GARCIA MORENO ENTRADA LLANO GRANDE</v>
          </cell>
        </row>
        <row r="5339">
          <cell r="A5339" t="str">
            <v>414391902</v>
          </cell>
          <cell r="B5339">
            <v>481723</v>
          </cell>
          <cell r="C5339" t="str">
            <v>414391902</v>
          </cell>
          <cell r="D5339" t="str">
            <v>FLEXTUENTI</v>
          </cell>
          <cell r="E5339" t="str">
            <v>DESPACHO</v>
          </cell>
          <cell r="F5339" t="str">
            <v>NORMAL</v>
          </cell>
          <cell r="G5339" t="str">
            <v>031080414391902</v>
          </cell>
          <cell r="H5339">
            <v>44914</v>
          </cell>
          <cell r="I5339" t="str">
            <v>DEVOLUCION_EN_PROCESO</v>
          </cell>
          <cell r="J5339">
            <v>44918</v>
          </cell>
          <cell r="K5339" t="str">
            <v>Juan Jarrin</v>
          </cell>
          <cell r="L5339" t="str">
            <v>CARANQUI CALLE JUANA ATABALIPA SN HERNAN GONZALES DE SAA</v>
          </cell>
          <cell r="M5339" t="str">
            <v>1003975503</v>
          </cell>
          <cell r="N5339" t="str">
            <v>0996828000/0963047273</v>
          </cell>
          <cell r="O5339" t="str">
            <v/>
          </cell>
          <cell r="P5339" t="str">
            <v>IBARRA</v>
          </cell>
          <cell r="Q5339" t="str">
            <v>IBARRA</v>
          </cell>
          <cell r="R5339" t="str">
            <v>IMBABURA</v>
          </cell>
          <cell r="T5339" t="str">
            <v>TRAMACO</v>
          </cell>
          <cell r="U5339" t="str">
            <v>FLEXNETUIO_PROVINCIA</v>
          </cell>
          <cell r="V5339">
            <v>1</v>
          </cell>
          <cell r="W5339">
            <v>1</v>
          </cell>
          <cell r="X5339" t="str">
            <v>FLEXNET ECUADOR - FLEXTUENTI</v>
          </cell>
          <cell r="Y5339" t="str">
            <v>CALLE 28 DE JUNIO S/N Y GARCIA MORENO ENTRADA LLANO GRANDE</v>
          </cell>
        </row>
        <row r="5340">
          <cell r="A5340" t="str">
            <v>414391903</v>
          </cell>
          <cell r="B5340">
            <v>481724</v>
          </cell>
          <cell r="C5340" t="str">
            <v>414391903</v>
          </cell>
          <cell r="D5340" t="str">
            <v>FLEXTUENTI</v>
          </cell>
          <cell r="E5340" t="str">
            <v>DESPACHO</v>
          </cell>
          <cell r="F5340" t="str">
            <v>NORMAL</v>
          </cell>
          <cell r="G5340" t="str">
            <v>TF89618</v>
          </cell>
          <cell r="H5340">
            <v>44914</v>
          </cell>
          <cell r="I5340" t="str">
            <v>ENTREGADO</v>
          </cell>
          <cell r="J5340">
            <v>44915</v>
          </cell>
          <cell r="K5340" t="str">
            <v>Betsy Lisbeth Guerrero Lisbeth</v>
          </cell>
          <cell r="L5340" t="str">
            <v>TARQUI  16TO CALLEJON 18NO  MANZANA 727 VILLA 2  SN</v>
          </cell>
          <cell r="M5340" t="str">
            <v>0953505997</v>
          </cell>
          <cell r="N5340" t="str">
            <v>0968919373/0984600868</v>
          </cell>
          <cell r="O5340" t="str">
            <v/>
          </cell>
          <cell r="P5340" t="str">
            <v>GUAYAQUIL</v>
          </cell>
          <cell r="Q5340" t="str">
            <v>GUAYAQUIL</v>
          </cell>
          <cell r="R5340" t="str">
            <v>GUAYAS</v>
          </cell>
          <cell r="T5340" t="str">
            <v>FLEXTRANS</v>
          </cell>
          <cell r="U5340" t="str">
            <v>FLEXNETUIO_GYE</v>
          </cell>
          <cell r="V5340">
            <v>1</v>
          </cell>
          <cell r="W5340">
            <v>1</v>
          </cell>
          <cell r="X5340" t="str">
            <v>FLEXNET ECUADOR - FLEXTUENTI</v>
          </cell>
          <cell r="Y5340" t="str">
            <v>CALLE 28 DE JUNIO S/N Y GARCIA MORENO ENTRADA LLANO GRANDE</v>
          </cell>
        </row>
        <row r="5341">
          <cell r="A5341" t="str">
            <v>414391908</v>
          </cell>
          <cell r="B5341">
            <v>481725</v>
          </cell>
          <cell r="C5341" t="str">
            <v>414391908</v>
          </cell>
          <cell r="D5341" t="str">
            <v>FLEXTUENTI</v>
          </cell>
          <cell r="E5341" t="str">
            <v>DESPACHO</v>
          </cell>
          <cell r="F5341" t="str">
            <v>NORMAL</v>
          </cell>
          <cell r="G5341" t="str">
            <v>FT75949</v>
          </cell>
          <cell r="H5341">
            <v>44914</v>
          </cell>
          <cell r="I5341" t="str">
            <v>ENTREGADO</v>
          </cell>
          <cell r="J5341">
            <v>44915</v>
          </cell>
          <cell r="K5341" t="str">
            <v>Jonathan Chavez</v>
          </cell>
          <cell r="L5341" t="str">
            <v>KENNEDY CALLE CESAR BORJA LAVAYEN  SN  AV GALO PLAZA LASSO</v>
          </cell>
          <cell r="M5341" t="str">
            <v>1720477692</v>
          </cell>
          <cell r="N5341" t="str">
            <v>0995695929/0958946542</v>
          </cell>
          <cell r="O5341" t="str">
            <v/>
          </cell>
          <cell r="P5341" t="str">
            <v>QUITO</v>
          </cell>
          <cell r="Q5341" t="str">
            <v>QUITO</v>
          </cell>
          <cell r="R5341" t="str">
            <v>PICHINCHA</v>
          </cell>
          <cell r="U5341" t="str">
            <v>FLEXNETUIO_LOCAL</v>
          </cell>
          <cell r="V5341">
            <v>1</v>
          </cell>
          <cell r="W5341">
            <v>1</v>
          </cell>
          <cell r="X5341" t="str">
            <v>FLEXNET ECUADOR - FLEXTUENTI</v>
          </cell>
          <cell r="Y5341" t="str">
            <v>CALLE 28 DE JUNIO S/N Y GARCIA MORENO ENTRADA LLANO GRANDE</v>
          </cell>
        </row>
        <row r="5342">
          <cell r="A5342" t="str">
            <v>414391927</v>
          </cell>
          <cell r="B5342">
            <v>481726</v>
          </cell>
          <cell r="C5342" t="str">
            <v>414391927</v>
          </cell>
          <cell r="D5342" t="str">
            <v>FLEXTUENTI</v>
          </cell>
          <cell r="E5342" t="str">
            <v>DESPACHO</v>
          </cell>
          <cell r="F5342" t="str">
            <v>NORMAL</v>
          </cell>
          <cell r="G5342" t="str">
            <v>FT75948</v>
          </cell>
          <cell r="H5342">
            <v>44914</v>
          </cell>
          <cell r="I5342" t="str">
            <v>ENTREGADO</v>
          </cell>
          <cell r="J5342">
            <v>44915</v>
          </cell>
          <cell r="K5342" t="str">
            <v>Jorge Andres Morales Valle</v>
          </cell>
          <cell r="L5342" t="str">
            <v>QUITUMBE E1B  S38 136 S38E</v>
          </cell>
          <cell r="M5342" t="str">
            <v>1721125860</v>
          </cell>
          <cell r="N5342" t="str">
            <v>0997517806/0999035458</v>
          </cell>
          <cell r="O5342" t="str">
            <v/>
          </cell>
          <cell r="P5342" t="str">
            <v>QUITO</v>
          </cell>
          <cell r="Q5342" t="str">
            <v>QUITO</v>
          </cell>
          <cell r="R5342" t="str">
            <v>PICHINCHA</v>
          </cell>
          <cell r="U5342" t="str">
            <v>FLEXNETUIO_LOCAL</v>
          </cell>
          <cell r="V5342">
            <v>1</v>
          </cell>
          <cell r="W5342">
            <v>1</v>
          </cell>
          <cell r="X5342" t="str">
            <v>FLEXNET ECUADOR - FLEXTUENTI</v>
          </cell>
          <cell r="Y5342" t="str">
            <v>CALLE 28 DE JUNIO S/N Y GARCIA MORENO ENTRADA LLANO GRANDE</v>
          </cell>
        </row>
        <row r="5343">
          <cell r="A5343" t="str">
            <v>414391941</v>
          </cell>
          <cell r="B5343">
            <v>481727</v>
          </cell>
          <cell r="C5343" t="str">
            <v>414391941</v>
          </cell>
          <cell r="D5343" t="str">
            <v>FLEXTUENTI</v>
          </cell>
          <cell r="E5343" t="str">
            <v>DESPACHO</v>
          </cell>
          <cell r="F5343" t="str">
            <v>NORMAL</v>
          </cell>
          <cell r="G5343" t="str">
            <v>FT75947</v>
          </cell>
          <cell r="H5343">
            <v>44914</v>
          </cell>
          <cell r="I5343" t="str">
            <v>ENTREGADO</v>
          </cell>
          <cell r="J5343">
            <v>44915</v>
          </cell>
          <cell r="K5343" t="str">
            <v>Joni Iza</v>
          </cell>
          <cell r="L5343" t="str">
            <v>CHIMBACALLE  CALLE PEDRO PINTO GUZMAN  SN NAPO</v>
          </cell>
          <cell r="M5343" t="str">
            <v>1709987786</v>
          </cell>
          <cell r="N5343" t="str">
            <v>0982750929/0963610388</v>
          </cell>
          <cell r="O5343" t="str">
            <v/>
          </cell>
          <cell r="P5343" t="str">
            <v>QUITO</v>
          </cell>
          <cell r="Q5343" t="str">
            <v>QUITO</v>
          </cell>
          <cell r="R5343" t="str">
            <v>PICHINCHA</v>
          </cell>
          <cell r="U5343" t="str">
            <v>FLEXNETUIO_LOCAL</v>
          </cell>
          <cell r="V5343">
            <v>1</v>
          </cell>
          <cell r="W5343">
            <v>1</v>
          </cell>
          <cell r="X5343" t="str">
            <v>FLEXNET ECUADOR - FLEXTUENTI</v>
          </cell>
          <cell r="Y5343" t="str">
            <v>CALLE 28 DE JUNIO S/N Y GARCIA MORENO ENTRADA LLANO GRANDE</v>
          </cell>
        </row>
        <row r="5344">
          <cell r="A5344" t="str">
            <v>414391958</v>
          </cell>
          <cell r="B5344">
            <v>481728</v>
          </cell>
          <cell r="C5344" t="str">
            <v>414391958</v>
          </cell>
          <cell r="D5344" t="str">
            <v>FLEXTUENTI</v>
          </cell>
          <cell r="E5344" t="str">
            <v>DESPACHO</v>
          </cell>
          <cell r="F5344" t="str">
            <v>NORMAL</v>
          </cell>
          <cell r="G5344" t="str">
            <v>031080414391958</v>
          </cell>
          <cell r="H5344">
            <v>44914</v>
          </cell>
          <cell r="I5344" t="str">
            <v>ENTREGADO</v>
          </cell>
          <cell r="J5344">
            <v>44915</v>
          </cell>
          <cell r="K5344" t="str">
            <v>Santiago Llumiquinga</v>
          </cell>
          <cell r="L5344" t="str">
            <v>LATACUNGA AV UNIDAD NACIONAL  SN ATAHUALPA</v>
          </cell>
          <cell r="M5344" t="str">
            <v>0550010383</v>
          </cell>
          <cell r="N5344" t="str">
            <v>0983154041/0987894869</v>
          </cell>
          <cell r="O5344" t="str">
            <v/>
          </cell>
          <cell r="P5344" t="str">
            <v>LATACUNGA</v>
          </cell>
          <cell r="Q5344" t="str">
            <v>LATACUNGA</v>
          </cell>
          <cell r="R5344" t="str">
            <v>COTOPAXI</v>
          </cell>
          <cell r="T5344" t="str">
            <v>TRAMACO</v>
          </cell>
          <cell r="U5344" t="str">
            <v>FLEXNETUIO_PROVINCIA</v>
          </cell>
          <cell r="V5344">
            <v>1</v>
          </cell>
          <cell r="W5344">
            <v>1</v>
          </cell>
          <cell r="X5344" t="str">
            <v>FLEXNET ECUADOR - FLEXTUENTI</v>
          </cell>
          <cell r="Y5344" t="str">
            <v>CALLE 28 DE JUNIO S/N Y GARCIA MORENO ENTRADA LLANO GRANDE</v>
          </cell>
        </row>
        <row r="5345">
          <cell r="A5345" t="str">
            <v>414391960</v>
          </cell>
          <cell r="B5345">
            <v>481729</v>
          </cell>
          <cell r="C5345" t="str">
            <v>414391960</v>
          </cell>
          <cell r="D5345" t="str">
            <v>FLEXTUENTI</v>
          </cell>
          <cell r="E5345" t="str">
            <v>DESPACHO</v>
          </cell>
          <cell r="F5345" t="str">
            <v>NORMAL</v>
          </cell>
          <cell r="G5345" t="str">
            <v>031080414391960</v>
          </cell>
          <cell r="H5345">
            <v>44914</v>
          </cell>
          <cell r="I5345" t="str">
            <v>ENTREGADO</v>
          </cell>
          <cell r="J5345">
            <v>44916</v>
          </cell>
          <cell r="K5345" t="str">
            <v>Geovanny Acaro</v>
          </cell>
          <cell r="L5345" t="str">
            <v>ZAMORA AV DEL EJERCITO  SN CALLE 14</v>
          </cell>
          <cell r="M5345" t="str">
            <v>1900059328</v>
          </cell>
          <cell r="N5345" t="str">
            <v>0982706600/0993283419</v>
          </cell>
          <cell r="O5345" t="str">
            <v/>
          </cell>
          <cell r="P5345" t="str">
            <v>LOJA</v>
          </cell>
          <cell r="Q5345" t="str">
            <v>LOJA</v>
          </cell>
          <cell r="R5345" t="str">
            <v>LOJA</v>
          </cell>
          <cell r="T5345" t="str">
            <v>TRAMACO</v>
          </cell>
          <cell r="U5345" t="str">
            <v>FLEXNETUIO_PROVINCIA</v>
          </cell>
          <cell r="V5345">
            <v>1</v>
          </cell>
          <cell r="W5345">
            <v>1</v>
          </cell>
          <cell r="X5345" t="str">
            <v>FLEXNET ECUADOR - FLEXTUENTI</v>
          </cell>
          <cell r="Y5345" t="str">
            <v>CALLE 28 DE JUNIO S/N Y GARCIA MORENO ENTRADA LLANO GRANDE</v>
          </cell>
        </row>
        <row r="5346">
          <cell r="A5346" t="str">
            <v>414391961</v>
          </cell>
          <cell r="B5346">
            <v>481730</v>
          </cell>
          <cell r="C5346" t="str">
            <v>414391961</v>
          </cell>
          <cell r="D5346" t="str">
            <v>FLEXTUENTI</v>
          </cell>
          <cell r="E5346" t="str">
            <v>DESPACHO</v>
          </cell>
          <cell r="F5346" t="str">
            <v>NORMAL</v>
          </cell>
          <cell r="G5346" t="str">
            <v>FT75946</v>
          </cell>
          <cell r="H5346">
            <v>44914</v>
          </cell>
          <cell r="I5346" t="str">
            <v>ENTREGADO</v>
          </cell>
          <cell r="J5346">
            <v>44915</v>
          </cell>
          <cell r="K5346" t="str">
            <v>Xavier Naunay</v>
          </cell>
          <cell r="L5346" t="str">
            <v>SAN JUAN PI  CALLE BUENOS AIRES OE5  157 CANADA</v>
          </cell>
          <cell r="M5346" t="str">
            <v>1720942406</v>
          </cell>
          <cell r="N5346" t="str">
            <v>0984118393/0995272810</v>
          </cell>
          <cell r="O5346" t="str">
            <v/>
          </cell>
          <cell r="P5346" t="str">
            <v>QUITO</v>
          </cell>
          <cell r="Q5346" t="str">
            <v>QUITO</v>
          </cell>
          <cell r="R5346" t="str">
            <v>PICHINCHA</v>
          </cell>
          <cell r="U5346" t="str">
            <v>FLEXNETUIO_LOCAL</v>
          </cell>
          <cell r="V5346">
            <v>1</v>
          </cell>
          <cell r="W5346">
            <v>1</v>
          </cell>
          <cell r="X5346" t="str">
            <v>FLEXNET ECUADOR - FLEXTUENTI</v>
          </cell>
          <cell r="Y5346" t="str">
            <v>CALLE 28 DE JUNIO S/N Y GARCIA MORENO ENTRADA LLANO GRANDE</v>
          </cell>
        </row>
        <row r="5347">
          <cell r="A5347" t="str">
            <v>BELLAFEM_22_063</v>
          </cell>
          <cell r="B5347">
            <v>481715</v>
          </cell>
          <cell r="C5347" t="str">
            <v>BELLAFEM_22_063</v>
          </cell>
          <cell r="D5347" t="str">
            <v>SG</v>
          </cell>
          <cell r="E5347" t="str">
            <v>DESPACHO</v>
          </cell>
          <cell r="F5347" t="str">
            <v>NORMAL</v>
          </cell>
          <cell r="G5347" t="str">
            <v>89508</v>
          </cell>
          <cell r="H5347">
            <v>44914</v>
          </cell>
          <cell r="I5347" t="str">
            <v>ENTREGADO</v>
          </cell>
          <cell r="J5347">
            <v>44922</v>
          </cell>
          <cell r="K5347" t="str">
            <v>CESAR MORA</v>
          </cell>
          <cell r="L5347" t="str">
            <v>(HUAYNA CAPAC 205 - 209 Y AYACUCHO</v>
          </cell>
          <cell r="N5347" t="str">
            <v>LUPE MITE  - CELL: 098 857 0216</v>
          </cell>
          <cell r="P5347" t="str">
            <v>GUAYAQUIL</v>
          </cell>
          <cell r="Q5347" t="str">
            <v>GUAYAQUIL</v>
          </cell>
          <cell r="R5347" t="str">
            <v>GUAYAS</v>
          </cell>
          <cell r="U5347" t="str">
            <v>FLEXNETGYE_LOCAL</v>
          </cell>
          <cell r="V5347">
            <v>1</v>
          </cell>
          <cell r="W5347">
            <v>270</v>
          </cell>
          <cell r="X5347" t="str">
            <v>FLEXNET GYE</v>
          </cell>
          <cell r="Y5347" t="str">
            <v>KM 8.5 VIA A DAULE</v>
          </cell>
        </row>
        <row r="5348">
          <cell r="A5348" t="str">
            <v>20002970073522_1</v>
          </cell>
          <cell r="B5348">
            <v>481707</v>
          </cell>
          <cell r="C5348" t="str">
            <v>20002970073522_1</v>
          </cell>
          <cell r="D5348" t="str">
            <v>CONECEL_REG</v>
          </cell>
          <cell r="E5348" t="str">
            <v>DESPACHO</v>
          </cell>
          <cell r="F5348" t="str">
            <v>NORMAL</v>
          </cell>
          <cell r="G5348" t="str">
            <v>EC6062</v>
          </cell>
          <cell r="H5348">
            <v>44914</v>
          </cell>
          <cell r="I5348" t="str">
            <v>INCIDENCIA</v>
          </cell>
          <cell r="J5348">
            <v>44915</v>
          </cell>
          <cell r="K5348" t="str">
            <v>FAUSTO MARCELO MALDONADO</v>
          </cell>
          <cell r="L5348" t="str">
            <v xml:space="preserve">QUITO PONCEANO CALLE GUALAQUIZA S/N Y AV DEL MAESTRO CONJUNTO VILLAS DEL ESTE. COLOR ROSADO. CASA C2./ A 50 MTRS DE PATIO DE RETENCIO DEL ATM </v>
          </cell>
          <cell r="M5348" t="str">
            <v>900085671</v>
          </cell>
          <cell r="N5348" t="str">
            <v>999348271</v>
          </cell>
          <cell r="P5348" t="str">
            <v>QUITO</v>
          </cell>
          <cell r="Q5348" t="str">
            <v>QUITO</v>
          </cell>
          <cell r="R5348" t="str">
            <v>PICHINCHA</v>
          </cell>
          <cell r="T5348" t="str">
            <v>EXPRESSCON</v>
          </cell>
          <cell r="U5348" t="str">
            <v>FLEXNETUIO_LOCAL</v>
          </cell>
          <cell r="V5348">
            <v>1</v>
          </cell>
          <cell r="W5348">
            <v>1</v>
          </cell>
          <cell r="X5348" t="str">
            <v>FLEXNET UIO</v>
          </cell>
          <cell r="Y5348" t="str">
            <v>FLEX NET CALLE 28 DE JUNIO S/N Y GARCIA MORENO ENTRADA LLANO GRANDE</v>
          </cell>
        </row>
        <row r="5349">
          <cell r="A5349" t="str">
            <v>20002984578638_2</v>
          </cell>
          <cell r="B5349">
            <v>481708</v>
          </cell>
          <cell r="C5349" t="str">
            <v>20002984578638_2</v>
          </cell>
          <cell r="D5349" t="str">
            <v>CONECEL_REG</v>
          </cell>
          <cell r="E5349" t="str">
            <v>DESPACHO</v>
          </cell>
          <cell r="F5349" t="str">
            <v>NORMAL</v>
          </cell>
          <cell r="G5349" t="str">
            <v>EC6068</v>
          </cell>
          <cell r="H5349">
            <v>44914</v>
          </cell>
          <cell r="I5349" t="str">
            <v>INCIDENCIA</v>
          </cell>
          <cell r="J5349">
            <v>44917</v>
          </cell>
          <cell r="K5349" t="str">
            <v>JOSE MARIA AREVALO</v>
          </cell>
          <cell r="L5349" t="str">
            <v>QUITO BELISARIO QUEVEDO AVENIDA NACIONES UNIDAS OE3-260 ENTRE VERACRUZ Y AMERICA CASA COLOR CELESTE 2 PISOS REF JUNTO A AUTOMOTORES ANDINA Y FRENTE A PLAZA DE LAS AMERICAS</v>
          </cell>
          <cell r="M5349" t="str">
            <v>802365346</v>
          </cell>
          <cell r="N5349" t="str">
            <v>984893480</v>
          </cell>
          <cell r="P5349" t="str">
            <v>QUITO</v>
          </cell>
          <cell r="Q5349" t="str">
            <v>QUITO</v>
          </cell>
          <cell r="R5349" t="str">
            <v>PICHINCHA</v>
          </cell>
          <cell r="T5349" t="str">
            <v>EXPRESSCON</v>
          </cell>
          <cell r="U5349" t="str">
            <v>FLEXNETUIO_LOCAL</v>
          </cell>
          <cell r="V5349">
            <v>1</v>
          </cell>
          <cell r="W5349">
            <v>1</v>
          </cell>
          <cell r="X5349" t="str">
            <v>FLEXNET UIO</v>
          </cell>
          <cell r="Y5349" t="str">
            <v>FLEX NET CALLE 28 DE JUNIO S/N Y GARCIA MORENO ENTRADA LLANO GRANDE</v>
          </cell>
        </row>
        <row r="5350">
          <cell r="A5350" t="str">
            <v>20003009431423</v>
          </cell>
          <cell r="B5350">
            <v>481709</v>
          </cell>
          <cell r="C5350" t="str">
            <v>20003009431423</v>
          </cell>
          <cell r="D5350" t="str">
            <v>CONECEL_REG</v>
          </cell>
          <cell r="E5350" t="str">
            <v>DESPACHO</v>
          </cell>
          <cell r="F5350" t="str">
            <v>NORMAL</v>
          </cell>
          <cell r="G5350" t="str">
            <v>EC6069</v>
          </cell>
          <cell r="H5350">
            <v>44914</v>
          </cell>
          <cell r="I5350" t="str">
            <v>DEVOLUCION_EN_PROCESO</v>
          </cell>
          <cell r="J5350">
            <v>44922</v>
          </cell>
          <cell r="K5350" t="str">
            <v>JULIO CESAR AGUILAR</v>
          </cell>
          <cell r="L5350" t="str">
            <v xml:space="preserve">QUITO CHIMBACALLE CALLE BARTOLOME ALVEZ NO: S8-436 Y CALLE PEDRO CALLAZOS CASA DE DOS PLANTAS COLOR CAFE Y VERDE TURQUESA REF ESQUINA HAY FARMACIA CRUZ AZUL </v>
          </cell>
          <cell r="M5350" t="str">
            <v>1728610385</v>
          </cell>
          <cell r="N5350" t="str">
            <v>0984643452  098490528</v>
          </cell>
          <cell r="P5350" t="str">
            <v>QUITO</v>
          </cell>
          <cell r="Q5350" t="str">
            <v>QUITO</v>
          </cell>
          <cell r="R5350" t="str">
            <v>PICHINCHA</v>
          </cell>
          <cell r="T5350" t="str">
            <v>EXPRESSCON</v>
          </cell>
          <cell r="U5350" t="str">
            <v>FLEXNETUIO_LOCAL</v>
          </cell>
          <cell r="V5350">
            <v>1</v>
          </cell>
          <cell r="W5350">
            <v>1</v>
          </cell>
          <cell r="X5350" t="str">
            <v>FLEXNET UIO</v>
          </cell>
          <cell r="Y5350" t="str">
            <v>FLEX NET CALLE 28 DE JUNIO S/N Y GARCIA MORENO ENTRADA LLANO GRANDE</v>
          </cell>
        </row>
        <row r="5351">
          <cell r="A5351" t="str">
            <v>20002968952202_1</v>
          </cell>
          <cell r="B5351">
            <v>481713</v>
          </cell>
          <cell r="C5351" t="str">
            <v>20002968952202_1</v>
          </cell>
          <cell r="D5351" t="str">
            <v>CONECEL_REG</v>
          </cell>
          <cell r="E5351" t="str">
            <v>DESPACHO</v>
          </cell>
          <cell r="F5351" t="str">
            <v>NORMAL</v>
          </cell>
          <cell r="G5351" t="str">
            <v>EC6064</v>
          </cell>
          <cell r="H5351">
            <v>44914</v>
          </cell>
          <cell r="I5351" t="str">
            <v>DEVOLUCION_EN_PROCESO</v>
          </cell>
          <cell r="J5351">
            <v>44922</v>
          </cell>
          <cell r="K5351" t="str">
            <v>SCARLET DE LOS ANGELES GARCIA</v>
          </cell>
          <cell r="L5351" t="str">
            <v>QUITO  SAN ISIDRO DEL INCA AV N53 NO: LT 5 Y CALLE E17B  /EDIFICIO DE COLOR BLANCO  DE 4 PISOS /EN EL PISO 3 //CERCA DEL COLEGIO BRITANICO // AL  FRRENTE HAY UN BOSQUE</v>
          </cell>
          <cell r="M5351" t="str">
            <v>1760793545</v>
          </cell>
          <cell r="N5351" t="str">
            <v>987356890</v>
          </cell>
          <cell r="P5351" t="str">
            <v>QUITO</v>
          </cell>
          <cell r="Q5351" t="str">
            <v>QUITO</v>
          </cell>
          <cell r="R5351" t="str">
            <v>PICHINCHA</v>
          </cell>
          <cell r="T5351" t="str">
            <v>EXPRESSCON</v>
          </cell>
          <cell r="U5351" t="str">
            <v>FLEXNETUIO_LOCAL</v>
          </cell>
          <cell r="V5351">
            <v>1</v>
          </cell>
          <cell r="W5351">
            <v>1</v>
          </cell>
          <cell r="X5351" t="str">
            <v>FLEXNET UIO</v>
          </cell>
          <cell r="Y5351" t="str">
            <v>FLEX NET CALLE 28 DE JUNIO S/N Y GARCIA MORENO ENTRADA LLANO GRANDE</v>
          </cell>
        </row>
        <row r="5352">
          <cell r="A5352" t="str">
            <v>98739796</v>
          </cell>
          <cell r="B5352">
            <v>481670</v>
          </cell>
          <cell r="C5352" t="str">
            <v>98739796</v>
          </cell>
          <cell r="D5352" t="str">
            <v>HYCITE</v>
          </cell>
          <cell r="E5352" t="str">
            <v>DESPACHO</v>
          </cell>
          <cell r="F5352" t="str">
            <v>NORMAL</v>
          </cell>
          <cell r="G5352" t="str">
            <v>031002004115250</v>
          </cell>
          <cell r="H5352">
            <v>44914</v>
          </cell>
          <cell r="I5352" t="str">
            <v>ENTREGADO</v>
          </cell>
          <cell r="J5352">
            <v>44916</v>
          </cell>
          <cell r="K5352" t="str">
            <v>JOSE MONTESUMA</v>
          </cell>
          <cell r="L5352" t="str">
            <v>BOLIVAR Y 10 DE AGOSTO ALMACEN CAMPUTEC VENTANAS VENTANAS 120406 LOS RIOS</v>
          </cell>
          <cell r="N5352" t="str">
            <v>00982601990</v>
          </cell>
          <cell r="O5352" t="str">
            <v>00982601990</v>
          </cell>
          <cell r="P5352" t="str">
            <v>120406</v>
          </cell>
          <cell r="Q5352" t="str">
            <v>VENTANAS</v>
          </cell>
          <cell r="R5352" t="str">
            <v>LOS RIOS</v>
          </cell>
          <cell r="S5352" t="str">
            <v>VENTANAS</v>
          </cell>
          <cell r="T5352" t="str">
            <v>TRAMACO</v>
          </cell>
          <cell r="U5352" t="str">
            <v>FLEXNETUIO_PROVINCIA</v>
          </cell>
          <cell r="V5352">
            <v>2</v>
          </cell>
          <cell r="W5352">
            <v>16.3</v>
          </cell>
          <cell r="X5352" t="str">
            <v>HYCITE QUITO</v>
          </cell>
          <cell r="Y5352" t="str">
            <v>FLEX NET CALLE 28 DE JUNIO S/N Y GARCIA MORENO ENTRADA LLANO GRANDE</v>
          </cell>
        </row>
        <row r="5353">
          <cell r="A5353" t="str">
            <v>98740167</v>
          </cell>
          <cell r="B5353">
            <v>481671</v>
          </cell>
          <cell r="C5353" t="str">
            <v>98740167</v>
          </cell>
          <cell r="D5353" t="str">
            <v>HYCITE</v>
          </cell>
          <cell r="E5353" t="str">
            <v>DESPACHO</v>
          </cell>
          <cell r="F5353" t="str">
            <v>NORMAL</v>
          </cell>
          <cell r="G5353" t="str">
            <v>TFQ89560</v>
          </cell>
          <cell r="H5353">
            <v>44914</v>
          </cell>
          <cell r="I5353" t="str">
            <v>ENTREGADO</v>
          </cell>
          <cell r="J5353">
            <v>44916</v>
          </cell>
          <cell r="K5353" t="str">
            <v>CESAR ESTEVEZ</v>
          </cell>
          <cell r="L5353" t="str">
            <v>AV PEDRO DE GALTE 436 EMILIO ESTRADA STA TERESITA/DIAGONAL TORRE ALTA TENSI OQUITO // VALLE DE LOS CHILLOS CONCOOTO 170806 PICHINCHA</v>
          </cell>
          <cell r="N5353" t="str">
            <v>958747802 / 984103687</v>
          </cell>
          <cell r="O5353" t="str">
            <v>958747802 / 984103687</v>
          </cell>
          <cell r="P5353" t="str">
            <v>170806</v>
          </cell>
          <cell r="Q5353" t="str">
            <v>QUITO</v>
          </cell>
          <cell r="R5353" t="str">
            <v>PICHINCHA</v>
          </cell>
          <cell r="S5353" t="str">
            <v>CONOCOTO - EL ROSARIO - MONSERRAT</v>
          </cell>
          <cell r="T5353" t="str">
            <v>FLEXTRANS UIO</v>
          </cell>
          <cell r="U5353" t="str">
            <v>FLEXNETUIO_LOCAL</v>
          </cell>
          <cell r="V5353">
            <v>1</v>
          </cell>
          <cell r="W5353">
            <v>0.2</v>
          </cell>
          <cell r="X5353" t="str">
            <v>HYCITE QUITO</v>
          </cell>
          <cell r="Y5353" t="str">
            <v>FLEX NET CALLE 28 DE JUNIO S/N Y GARCIA MORENO ENTRADA LLANO GRANDE</v>
          </cell>
        </row>
        <row r="5354">
          <cell r="A5354" t="str">
            <v>98740532</v>
          </cell>
          <cell r="B5354">
            <v>481672</v>
          </cell>
          <cell r="C5354" t="str">
            <v>98740532</v>
          </cell>
          <cell r="D5354" t="str">
            <v>HYCITE</v>
          </cell>
          <cell r="E5354" t="str">
            <v>DESPACHO</v>
          </cell>
          <cell r="F5354" t="str">
            <v>NORMAL</v>
          </cell>
          <cell r="G5354" t="str">
            <v>IC3927</v>
          </cell>
          <cell r="H5354">
            <v>44914</v>
          </cell>
          <cell r="I5354" t="str">
            <v>ENTREGADO</v>
          </cell>
          <cell r="J5354">
            <v>44916</v>
          </cell>
          <cell r="K5354" t="str">
            <v>ANA RUILOVA</v>
          </cell>
          <cell r="L5354" t="str">
            <v>VEGA MUNOZ Y SUCRE FRENTE AL BANCO DEL AUSTRA MACHALA SIGSIG SIGSIG 010803 AZUAY</v>
          </cell>
          <cell r="N5354" t="str">
            <v>00981662108</v>
          </cell>
          <cell r="O5354" t="str">
            <v>00981662108</v>
          </cell>
          <cell r="P5354" t="str">
            <v>010803</v>
          </cell>
          <cell r="Q5354" t="str">
            <v>SIGSIG</v>
          </cell>
          <cell r="R5354" t="str">
            <v>AZUAY</v>
          </cell>
          <cell r="S5354" t="str">
            <v>SIGSIG - CUCHIL (CUTCHIL) - GUEL - SAN BARTOLOME - LA LIBERTAD (21 DE AGOSTO)</v>
          </cell>
          <cell r="T5354" t="str">
            <v>ITSACOURIER</v>
          </cell>
          <cell r="U5354" t="str">
            <v>FLEXNETUIO_PROVINCIA</v>
          </cell>
          <cell r="V5354">
            <v>2</v>
          </cell>
          <cell r="W5354">
            <v>22.9</v>
          </cell>
          <cell r="X5354" t="str">
            <v>HYCITE QUITO</v>
          </cell>
          <cell r="Y5354" t="str">
            <v>FLEX NET CALLE 28 DE JUNIO S/N Y GARCIA MORENO ENTRADA LLANO GRANDE</v>
          </cell>
        </row>
        <row r="5355">
          <cell r="A5355" t="str">
            <v>98740660</v>
          </cell>
          <cell r="B5355">
            <v>481673</v>
          </cell>
          <cell r="C5355" t="str">
            <v>98740660</v>
          </cell>
          <cell r="D5355" t="str">
            <v>HYCITE</v>
          </cell>
          <cell r="E5355" t="str">
            <v>DESPACHO</v>
          </cell>
          <cell r="F5355" t="str">
            <v>NORMAL</v>
          </cell>
          <cell r="G5355" t="str">
            <v>031002004113308</v>
          </cell>
          <cell r="H5355">
            <v>44914</v>
          </cell>
          <cell r="I5355" t="str">
            <v>ENTREGADO</v>
          </cell>
          <cell r="J5355">
            <v>44915</v>
          </cell>
          <cell r="K5355" t="str">
            <v>EXIRA HIDALGO</v>
          </cell>
          <cell r="L5355" t="str">
            <v>ROCAFUERTE Y QUITO CS 11 FRENTE AL MOVIMIENTO VICENTE ROCAFUERTE PASAJE OCHOA LEON (MATRIZ) 070105 EL ORO</v>
          </cell>
          <cell r="M5355" t="str">
            <v/>
          </cell>
          <cell r="N5355" t="str">
            <v>00981278530</v>
          </cell>
          <cell r="O5355" t="str">
            <v>00981278530</v>
          </cell>
          <cell r="P5355" t="str">
            <v>070105</v>
          </cell>
          <cell r="Q5355" t="str">
            <v>PASAJE</v>
          </cell>
          <cell r="R5355" t="str">
            <v>EL ORO</v>
          </cell>
          <cell r="S5355" t="str">
            <v>PASAJE</v>
          </cell>
          <cell r="T5355" t="str">
            <v>TRAMACO</v>
          </cell>
          <cell r="U5355" t="str">
            <v>FLEXNETUIO_PROVINCIA</v>
          </cell>
          <cell r="V5355">
            <v>1</v>
          </cell>
          <cell r="W5355">
            <v>7.1</v>
          </cell>
          <cell r="X5355" t="str">
            <v>HYCITE QUITO</v>
          </cell>
          <cell r="Y5355" t="str">
            <v>FLEX NET CALLE 28 DE JUNIO S/N Y GARCIA MORENO ENTRADA LLANO GRANDE</v>
          </cell>
        </row>
        <row r="5356">
          <cell r="A5356" t="str">
            <v>98740949</v>
          </cell>
          <cell r="B5356">
            <v>481674</v>
          </cell>
          <cell r="C5356" t="str">
            <v>98740949</v>
          </cell>
          <cell r="D5356" t="str">
            <v>HYCITE</v>
          </cell>
          <cell r="E5356" t="str">
            <v>DESPACHO</v>
          </cell>
          <cell r="F5356" t="str">
            <v>NORMAL</v>
          </cell>
          <cell r="G5356" t="str">
            <v>TF89561</v>
          </cell>
          <cell r="H5356">
            <v>44914</v>
          </cell>
          <cell r="I5356" t="str">
            <v>ENTREGADO</v>
          </cell>
          <cell r="J5356">
            <v>44915</v>
          </cell>
          <cell r="K5356" t="str">
            <v>BOANERGE VILLACIS</v>
          </cell>
          <cell r="L5356" t="str">
            <v>MAPASINGUE OESTE MZ 1379 SL 2 GUAYAQUIL-TARQUI  TARQUI 090010 GUAYAS</v>
          </cell>
          <cell r="N5356" t="str">
            <v>00986529050</v>
          </cell>
          <cell r="O5356" t="str">
            <v>00986529050</v>
          </cell>
          <cell r="P5356" t="str">
            <v>GUAYAQUIL</v>
          </cell>
          <cell r="Q5356" t="str">
            <v>GUAYAQUIL</v>
          </cell>
          <cell r="R5356" t="str">
            <v>GUAYAS</v>
          </cell>
          <cell r="T5356" t="str">
            <v>FLEXTRANS GYE</v>
          </cell>
          <cell r="U5356" t="str">
            <v>FLEXNETUIO_GYE</v>
          </cell>
          <cell r="V5356">
            <v>1</v>
          </cell>
          <cell r="W5356">
            <v>8.8000000000000007</v>
          </cell>
          <cell r="X5356" t="str">
            <v>HYCITE QUITO</v>
          </cell>
          <cell r="Y5356" t="str">
            <v>FLEX NET CALLE 28 DE JUNIO S/N Y GARCIA MORENO ENTRADA LLANO GRANDE</v>
          </cell>
        </row>
        <row r="5357">
          <cell r="A5357" t="str">
            <v>98741003</v>
          </cell>
          <cell r="B5357">
            <v>481675</v>
          </cell>
          <cell r="C5357" t="str">
            <v>98741003</v>
          </cell>
          <cell r="D5357" t="str">
            <v>HYCITE</v>
          </cell>
          <cell r="E5357" t="str">
            <v>DESPACHO</v>
          </cell>
          <cell r="F5357" t="str">
            <v>NORMAL</v>
          </cell>
          <cell r="G5357" t="str">
            <v>031002004113309</v>
          </cell>
          <cell r="H5357">
            <v>44914</v>
          </cell>
          <cell r="I5357" t="str">
            <v>ENTREGADO</v>
          </cell>
          <cell r="J5357">
            <v>44916</v>
          </cell>
          <cell r="K5357" t="str">
            <v>LUIS RIGOBERTO CORREA BRAVO</v>
          </cell>
          <cell r="L5357" t="str">
            <v>CALLE JAIME ROLDOS Y ANGEL MARIA IGLESIA CASA 901 CONSTRUCCIONES CORREA Y ASOCI LA TRONCAL LA TRONCAL 030302 CAA,AR</v>
          </cell>
          <cell r="M5357" t="str">
            <v/>
          </cell>
          <cell r="N5357" t="str">
            <v>00000000000</v>
          </cell>
          <cell r="O5357" t="str">
            <v>00000000000</v>
          </cell>
          <cell r="P5357" t="str">
            <v>030302</v>
          </cell>
          <cell r="Q5357" t="str">
            <v>LA TRONCAL</v>
          </cell>
          <cell r="R5357" t="str">
            <v>CAÑAR</v>
          </cell>
          <cell r="S5357" t="str">
            <v>LA TRONCAL - VOLUNTAD DE DIOS</v>
          </cell>
          <cell r="T5357" t="str">
            <v>TRAMACO</v>
          </cell>
          <cell r="U5357" t="str">
            <v>FLEXNETUIO_PROVINCIA</v>
          </cell>
          <cell r="V5357">
            <v>1</v>
          </cell>
          <cell r="W5357">
            <v>0.02</v>
          </cell>
          <cell r="X5357" t="str">
            <v>HYCITE QUITO</v>
          </cell>
          <cell r="Y5357" t="str">
            <v>FLEX NET CALLE 28 DE JUNIO S/N Y GARCIA MORENO ENTRADA LLANO GRANDE</v>
          </cell>
        </row>
        <row r="5358">
          <cell r="A5358" t="str">
            <v>98741213</v>
          </cell>
          <cell r="B5358">
            <v>481676</v>
          </cell>
          <cell r="C5358" t="str">
            <v>98741213</v>
          </cell>
          <cell r="D5358" t="str">
            <v>HYCITE</v>
          </cell>
          <cell r="E5358" t="str">
            <v>DESPACHO</v>
          </cell>
          <cell r="F5358" t="str">
            <v>NORMAL</v>
          </cell>
          <cell r="G5358" t="str">
            <v>TFQ89562</v>
          </cell>
          <cell r="H5358">
            <v>44914</v>
          </cell>
          <cell r="I5358" t="str">
            <v>ENTREGADO</v>
          </cell>
          <cell r="J5358">
            <v>44915</v>
          </cell>
          <cell r="K5358" t="str">
            <v>MARIA ANANGONO</v>
          </cell>
          <cell r="L5358" t="str">
            <v>GUAYAS 341 Y NAPO CONJ LA COLINA FTE A LA ESPE RUMINAHUI-VALLE CHILLOS SANGOLQUI 171103 PICHINCHA</v>
          </cell>
          <cell r="N5358" t="str">
            <v>00986113571</v>
          </cell>
          <cell r="O5358" t="str">
            <v>00986113571</v>
          </cell>
          <cell r="P5358" t="str">
            <v>171103</v>
          </cell>
          <cell r="Q5358" t="str">
            <v>RUMIÑAHUI</v>
          </cell>
          <cell r="R5358" t="str">
            <v>PICHINCHA</v>
          </cell>
          <cell r="S5358" t="str">
            <v>SANGOLQUI</v>
          </cell>
          <cell r="T5358" t="str">
            <v>FLEXTRANS UIO</v>
          </cell>
          <cell r="U5358" t="str">
            <v>FLEXNETUIO_LOCAL</v>
          </cell>
          <cell r="V5358">
            <v>1</v>
          </cell>
          <cell r="W5358">
            <v>8</v>
          </cell>
          <cell r="X5358" t="str">
            <v>HYCITE QUITO</v>
          </cell>
          <cell r="Y5358" t="str">
            <v>FLEX NET CALLE 28 DE JUNIO S/N Y GARCIA MORENO ENTRADA LLANO GRANDE</v>
          </cell>
        </row>
        <row r="5359">
          <cell r="A5359" t="str">
            <v>98741239</v>
          </cell>
          <cell r="B5359">
            <v>481677</v>
          </cell>
          <cell r="C5359" t="str">
            <v>98741239</v>
          </cell>
          <cell r="D5359" t="str">
            <v>HYCITE</v>
          </cell>
          <cell r="E5359" t="str">
            <v>DESPACHO</v>
          </cell>
          <cell r="F5359" t="str">
            <v>NORMAL</v>
          </cell>
          <cell r="G5359" t="str">
            <v>TFQ89563</v>
          </cell>
          <cell r="H5359">
            <v>44914</v>
          </cell>
          <cell r="I5359" t="str">
            <v>ENTREGADO</v>
          </cell>
          <cell r="J5359">
            <v>44915</v>
          </cell>
          <cell r="K5359" t="str">
            <v>NORMA RODAS</v>
          </cell>
          <cell r="L5359" t="str">
            <v>AV 10 DE AGOSTO 4275 EDIFICIO JASOL DPTO 11 QUITO/LAY RUMIPAMBA 170521 PICHINCHA</v>
          </cell>
          <cell r="M5359" t="str">
            <v/>
          </cell>
          <cell r="N5359" t="str">
            <v>00995038009</v>
          </cell>
          <cell r="O5359" t="str">
            <v>00995038009</v>
          </cell>
          <cell r="P5359" t="str">
            <v>170521</v>
          </cell>
          <cell r="Q5359" t="str">
            <v>QUITO</v>
          </cell>
          <cell r="R5359" t="str">
            <v>PICHINCHA</v>
          </cell>
          <cell r="S5359" t="str">
            <v>QUITO</v>
          </cell>
          <cell r="T5359" t="str">
            <v>FLEXTRANS UIO</v>
          </cell>
          <cell r="U5359" t="str">
            <v>FLEXNETUIO_LOCAL</v>
          </cell>
          <cell r="V5359">
            <v>1</v>
          </cell>
          <cell r="W5359">
            <v>8.5</v>
          </cell>
          <cell r="X5359" t="str">
            <v>HYCITE QUITO</v>
          </cell>
          <cell r="Y5359" t="str">
            <v>FLEX NET CALLE 28 DE JUNIO S/N Y GARCIA MORENO ENTRADA LLANO GRANDE</v>
          </cell>
        </row>
        <row r="5360">
          <cell r="A5360" t="str">
            <v>98741327</v>
          </cell>
          <cell r="B5360">
            <v>481678</v>
          </cell>
          <cell r="C5360" t="str">
            <v>98741327</v>
          </cell>
          <cell r="D5360" t="str">
            <v>HYCITE</v>
          </cell>
          <cell r="E5360" t="str">
            <v>DESPACHO</v>
          </cell>
          <cell r="F5360" t="str">
            <v>NORMAL</v>
          </cell>
          <cell r="G5360" t="str">
            <v>031002004113310</v>
          </cell>
          <cell r="H5360">
            <v>44914</v>
          </cell>
          <cell r="I5360" t="str">
            <v>ENTREGADO</v>
          </cell>
          <cell r="J5360">
            <v>44916</v>
          </cell>
          <cell r="K5360" t="str">
            <v>YOLANDA ESPINOZA</v>
          </cell>
          <cell r="L5360" t="str">
            <v>CDLA CIUDAD VERDE MZ 17 URB 34 ENTRADA SEGUNDO PARQUE IZQ MACHALA//NORTE LA PROVIDENCIA 070216 EL ORO</v>
          </cell>
          <cell r="M5360" t="str">
            <v/>
          </cell>
          <cell r="N5360" t="str">
            <v>00996087666</v>
          </cell>
          <cell r="O5360" t="str">
            <v>00996087666</v>
          </cell>
          <cell r="P5360" t="str">
            <v>070216</v>
          </cell>
          <cell r="Q5360" t="str">
            <v>MACHALA</v>
          </cell>
          <cell r="R5360" t="str">
            <v>EL ORO</v>
          </cell>
          <cell r="S5360" t="str">
            <v>MACHALA</v>
          </cell>
          <cell r="T5360" t="str">
            <v>TRAMACO</v>
          </cell>
          <cell r="U5360" t="str">
            <v>FLEXNETUIO_PROVINCIA</v>
          </cell>
          <cell r="V5360">
            <v>1</v>
          </cell>
          <cell r="W5360">
            <v>7.9</v>
          </cell>
          <cell r="X5360" t="str">
            <v>HYCITE QUITO</v>
          </cell>
          <cell r="Y5360" t="str">
            <v>FLEX NET CALLE 28 DE JUNIO S/N Y GARCIA MORENO ENTRADA LLANO GRANDE</v>
          </cell>
        </row>
        <row r="5361">
          <cell r="A5361" t="str">
            <v>98741392</v>
          </cell>
          <cell r="B5361">
            <v>481679</v>
          </cell>
          <cell r="C5361" t="str">
            <v>98741392</v>
          </cell>
          <cell r="D5361" t="str">
            <v>HYCITE</v>
          </cell>
          <cell r="E5361" t="str">
            <v>DESPACHO</v>
          </cell>
          <cell r="F5361" t="str">
            <v>NORMAL</v>
          </cell>
          <cell r="G5361" t="str">
            <v>TFQ89564</v>
          </cell>
          <cell r="H5361">
            <v>44914</v>
          </cell>
          <cell r="I5361" t="str">
            <v>ENTREGADO</v>
          </cell>
          <cell r="J5361">
            <v>44915</v>
          </cell>
          <cell r="K5361" t="str">
            <v>MARTHA JIMENA TIPAN JAMI</v>
          </cell>
          <cell r="L5361" t="str">
            <v>DE LAS MALVAS E15-369 YGRAL DUMAL QUITO-MONTESERRIN  JIPIJAPA 147145 PICHINCHA</v>
          </cell>
          <cell r="N5361" t="str">
            <v>984664752 / 987744207</v>
          </cell>
          <cell r="O5361" t="str">
            <v>984664752 / 987744207</v>
          </cell>
          <cell r="P5361" t="str">
            <v>170208</v>
          </cell>
          <cell r="Q5361" t="str">
            <v>QUITO</v>
          </cell>
          <cell r="R5361" t="str">
            <v>PICHINCHA</v>
          </cell>
          <cell r="S5361" t="str">
            <v>CALDERON (CARAPUNGO)</v>
          </cell>
          <cell r="T5361" t="str">
            <v>FLEXTRANS UIO</v>
          </cell>
          <cell r="U5361" t="str">
            <v>FLEXNETUIO_LOCAL</v>
          </cell>
          <cell r="V5361">
            <v>1</v>
          </cell>
          <cell r="W5361">
            <v>13.7</v>
          </cell>
          <cell r="X5361" t="str">
            <v>HYCITE QUITO</v>
          </cell>
          <cell r="Y5361" t="str">
            <v>FLEX NET CALLE 28 DE JUNIO S/N Y GARCIA MORENO ENTRADA LLANO GRANDE</v>
          </cell>
        </row>
        <row r="5362">
          <cell r="A5362" t="str">
            <v>98741518</v>
          </cell>
          <cell r="B5362">
            <v>481680</v>
          </cell>
          <cell r="C5362" t="str">
            <v>98741518</v>
          </cell>
          <cell r="D5362" t="str">
            <v>HYCITE</v>
          </cell>
          <cell r="E5362" t="str">
            <v>DESPACHO</v>
          </cell>
          <cell r="F5362" t="str">
            <v>NORMAL</v>
          </cell>
          <cell r="G5362" t="str">
            <v>TFQ89565</v>
          </cell>
          <cell r="H5362">
            <v>44914</v>
          </cell>
          <cell r="I5362" t="str">
            <v>ENTREGADO</v>
          </cell>
          <cell r="J5362">
            <v>44915</v>
          </cell>
          <cell r="K5362" t="str">
            <v>SANDRA ZULUAGA</v>
          </cell>
          <cell r="L5362" t="str">
            <v>ELISA MARIA,O CONJUNTOMONTE AKIRA DEMETRIO AGUILERA CONJ MONTE AKIRACASA17 QUITO-SAN JUAN CUMBAYA 170904 PICHINCHA</v>
          </cell>
          <cell r="N5362" t="str">
            <v>00983508074</v>
          </cell>
          <cell r="O5362" t="str">
            <v>00983508074</v>
          </cell>
          <cell r="P5362" t="str">
            <v>170904</v>
          </cell>
          <cell r="Q5362" t="str">
            <v>QUITO</v>
          </cell>
          <cell r="R5362" t="str">
            <v>PICHINCHA</v>
          </cell>
          <cell r="S5362" t="str">
            <v>CUMBAYA</v>
          </cell>
          <cell r="T5362" t="str">
            <v>FLEXTRANS UIO</v>
          </cell>
          <cell r="U5362" t="str">
            <v>FLEXNETUIO_LOCAL</v>
          </cell>
          <cell r="V5362">
            <v>1</v>
          </cell>
          <cell r="W5362">
            <v>2.7</v>
          </cell>
          <cell r="X5362" t="str">
            <v>HYCITE QUITO</v>
          </cell>
          <cell r="Y5362" t="str">
            <v>FLEX NET CALLE 28 DE JUNIO S/N Y GARCIA MORENO ENTRADA LLANO GRANDE</v>
          </cell>
        </row>
        <row r="5363">
          <cell r="A5363" t="str">
            <v>98741622</v>
          </cell>
          <cell r="B5363">
            <v>481681</v>
          </cell>
          <cell r="C5363" t="str">
            <v>98741622</v>
          </cell>
          <cell r="D5363" t="str">
            <v>HYCITE</v>
          </cell>
          <cell r="E5363" t="str">
            <v>DESPACHO</v>
          </cell>
          <cell r="F5363" t="str">
            <v>NORMAL</v>
          </cell>
          <cell r="G5363" t="str">
            <v>031002004113311</v>
          </cell>
          <cell r="H5363">
            <v>44914</v>
          </cell>
          <cell r="I5363" t="str">
            <v>INCIDENCIA</v>
          </cell>
          <cell r="J5363">
            <v>44923</v>
          </cell>
          <cell r="K5363" t="str">
            <v>ANDREA GARCIA</v>
          </cell>
          <cell r="L5363" t="str">
            <v>MANUEL ZAMBRANO ENTRE CHILE CASA 1 PISOS LOJA//CENTRO PUNZARA 110110 LOJA</v>
          </cell>
          <cell r="M5363" t="str">
            <v/>
          </cell>
          <cell r="N5363" t="str">
            <v>00986442349</v>
          </cell>
          <cell r="O5363" t="str">
            <v>00986442349</v>
          </cell>
          <cell r="P5363" t="str">
            <v>110110</v>
          </cell>
          <cell r="Q5363" t="str">
            <v>LOJA</v>
          </cell>
          <cell r="R5363" t="str">
            <v>LOJA</v>
          </cell>
          <cell r="S5363" t="str">
            <v>LOJA</v>
          </cell>
          <cell r="T5363" t="str">
            <v>TRAMACO</v>
          </cell>
          <cell r="U5363" t="str">
            <v>FLEXNETUIO_PROVINCIA</v>
          </cell>
          <cell r="V5363">
            <v>1</v>
          </cell>
          <cell r="W5363">
            <v>9.9</v>
          </cell>
          <cell r="X5363" t="str">
            <v>HYCITE QUITO</v>
          </cell>
          <cell r="Y5363" t="str">
            <v>FLEX NET CALLE 28 DE JUNIO S/N Y GARCIA MORENO ENTRADA LLANO GRANDE</v>
          </cell>
        </row>
        <row r="5364">
          <cell r="A5364" t="str">
            <v>98741893</v>
          </cell>
          <cell r="B5364">
            <v>481682</v>
          </cell>
          <cell r="C5364" t="str">
            <v>98741893</v>
          </cell>
          <cell r="D5364" t="str">
            <v>HYCITE</v>
          </cell>
          <cell r="E5364" t="str">
            <v>DESPACHO</v>
          </cell>
          <cell r="F5364" t="str">
            <v>NORMAL</v>
          </cell>
          <cell r="G5364" t="str">
            <v>031002004113312</v>
          </cell>
          <cell r="H5364">
            <v>44914</v>
          </cell>
          <cell r="I5364" t="str">
            <v>ENTREGADO</v>
          </cell>
          <cell r="J5364">
            <v>44915</v>
          </cell>
          <cell r="K5364" t="str">
            <v>SELENE CRUZ</v>
          </cell>
          <cell r="L5364" t="str">
            <v>PEDRO VASCUNEZ Y ENRIQUE SANCHEZ PEDRO VASCUNEZ Y ENRIQUE SANCHEZ AMBATO-YACUPAMBA IZAMBA 180110 TUNGURAHUA</v>
          </cell>
          <cell r="M5364" t="str">
            <v/>
          </cell>
          <cell r="N5364" t="str">
            <v>00995039723</v>
          </cell>
          <cell r="O5364" t="str">
            <v>00995039723</v>
          </cell>
          <cell r="P5364" t="str">
            <v>180110</v>
          </cell>
          <cell r="Q5364" t="str">
            <v>AMBATO</v>
          </cell>
          <cell r="R5364" t="str">
            <v>TUNGURAHUA</v>
          </cell>
          <cell r="S5364" t="str">
            <v>ATAHUALPA (CHISALATA) - IZAMBA - PARQUE INDUSTRIAL</v>
          </cell>
          <cell r="T5364" t="str">
            <v>TRAMACO</v>
          </cell>
          <cell r="U5364" t="str">
            <v>FLEXNETUIO_PROVINCIA</v>
          </cell>
          <cell r="V5364">
            <v>1</v>
          </cell>
          <cell r="W5364">
            <v>13</v>
          </cell>
          <cell r="X5364" t="str">
            <v>HYCITE QUITO</v>
          </cell>
          <cell r="Y5364" t="str">
            <v>FLEX NET CALLE 28 DE JUNIO S/N Y GARCIA MORENO ENTRADA LLANO GRANDE</v>
          </cell>
        </row>
        <row r="5365">
          <cell r="A5365" t="str">
            <v>98742015</v>
          </cell>
          <cell r="B5365">
            <v>481683</v>
          </cell>
          <cell r="C5365" t="str">
            <v>98742015</v>
          </cell>
          <cell r="D5365" t="str">
            <v>HYCITE</v>
          </cell>
          <cell r="E5365" t="str">
            <v>DESPACHO</v>
          </cell>
          <cell r="F5365" t="str">
            <v>NORMAL</v>
          </cell>
          <cell r="G5365" t="str">
            <v>TFQ89566 / TFQ90380</v>
          </cell>
          <cell r="H5365">
            <v>44914</v>
          </cell>
          <cell r="I5365" t="str">
            <v>ENTREGADO</v>
          </cell>
          <cell r="J5365">
            <v>44918</v>
          </cell>
          <cell r="K5365" t="str">
            <v>PAOLA FERNANDA CORRALES BARRAGAN</v>
          </cell>
          <cell r="L5365" t="str">
            <v>VICTORIA ALTA #OE4-1631, CALLE ENTRE D Y C, CASA COLOR AMARILLO ESQUINERA, PROVINCIA: PICHINCHA, CANTÓN: QUITO, PARROQUIA: GUAMANÍ, LOCALIDAD: VICTORIA ALTA</v>
          </cell>
          <cell r="N5365" t="str">
            <v>0983597753</v>
          </cell>
          <cell r="O5365" t="str">
            <v>0983597753</v>
          </cell>
          <cell r="P5365" t="str">
            <v>170711</v>
          </cell>
          <cell r="Q5365" t="str">
            <v>QUITO</v>
          </cell>
          <cell r="R5365" t="str">
            <v>PICHINCHA</v>
          </cell>
          <cell r="S5365" t="str">
            <v>QUITO</v>
          </cell>
          <cell r="T5365" t="str">
            <v>FLEXTRANS UIO</v>
          </cell>
          <cell r="U5365" t="str">
            <v>FLEXNETUIO_LOCAL</v>
          </cell>
          <cell r="V5365">
            <v>1</v>
          </cell>
          <cell r="W5365">
            <v>7.1</v>
          </cell>
          <cell r="X5365" t="str">
            <v>HYCITE QUITO</v>
          </cell>
          <cell r="Y5365" t="str">
            <v>FLEX NET CALLE 28 DE JUNIO S/N Y GARCIA MORENO ENTRADA LLANO GRANDE</v>
          </cell>
        </row>
        <row r="5366">
          <cell r="A5366" t="str">
            <v>98742541</v>
          </cell>
          <cell r="B5366">
            <v>481684</v>
          </cell>
          <cell r="C5366" t="str">
            <v>98742541</v>
          </cell>
          <cell r="D5366" t="str">
            <v>HYCITE</v>
          </cell>
          <cell r="E5366" t="str">
            <v>DESPACHO</v>
          </cell>
          <cell r="F5366" t="str">
            <v>NORMAL</v>
          </cell>
          <cell r="G5366" t="str">
            <v>TF89567</v>
          </cell>
          <cell r="H5366">
            <v>44914</v>
          </cell>
          <cell r="I5366" t="str">
            <v>ENTREGADO</v>
          </cell>
          <cell r="J5366">
            <v>44915</v>
          </cell>
          <cell r="K5366" t="str">
            <v>ALVARO BAQUE</v>
          </cell>
          <cell r="L5366" t="str">
            <v>ISLA TRINITARIA MZ 173 VL 14 COOP VENCER O MORIR GUAYAQUIL -SUR XIMENA 040212 GUAYAS</v>
          </cell>
          <cell r="N5366" t="str">
            <v>00968537807</v>
          </cell>
          <cell r="O5366" t="str">
            <v>00968537807</v>
          </cell>
          <cell r="P5366" t="str">
            <v>GUAYAQUIL</v>
          </cell>
          <cell r="Q5366" t="str">
            <v>GUAYAQUIL</v>
          </cell>
          <cell r="R5366" t="str">
            <v>GUAYAS</v>
          </cell>
          <cell r="T5366" t="str">
            <v>FLEXTRANS GYE</v>
          </cell>
          <cell r="U5366" t="str">
            <v>FLEXNETUIO_GYE</v>
          </cell>
          <cell r="V5366">
            <v>1</v>
          </cell>
          <cell r="W5366">
            <v>14.8</v>
          </cell>
          <cell r="X5366" t="str">
            <v>HYCITE QUITO</v>
          </cell>
          <cell r="Y5366" t="str">
            <v>FLEX NET CALLE 28 DE JUNIO S/N Y GARCIA MORENO ENTRADA LLANO GRANDE</v>
          </cell>
        </row>
        <row r="5367">
          <cell r="A5367" t="str">
            <v>98742624</v>
          </cell>
          <cell r="B5367">
            <v>481685</v>
          </cell>
          <cell r="C5367" t="str">
            <v>98742624</v>
          </cell>
          <cell r="D5367" t="str">
            <v>HYCITE</v>
          </cell>
          <cell r="E5367" t="str">
            <v>DESPACHO</v>
          </cell>
          <cell r="F5367" t="str">
            <v>NORMAL</v>
          </cell>
          <cell r="G5367" t="str">
            <v>TFQ89568</v>
          </cell>
          <cell r="H5367">
            <v>44914</v>
          </cell>
          <cell r="I5367" t="str">
            <v>ENTREGADO</v>
          </cell>
          <cell r="J5367">
            <v>44915</v>
          </cell>
          <cell r="K5367" t="str">
            <v>MARIA MOSCOSO</v>
          </cell>
          <cell r="L5367" t="str">
            <v>CL YANAYACU Y RIO SANTIAGO (HDA MALAGA) LT PORTON CS ALCAZAR DE CUMBAYA QUITO - HACIENDA MALAGA SAN PATRICIO 170904 PICHINCHA</v>
          </cell>
          <cell r="N5367" t="str">
            <v>00999900212</v>
          </cell>
          <cell r="O5367" t="str">
            <v>00999900212</v>
          </cell>
          <cell r="P5367" t="str">
            <v>170904</v>
          </cell>
          <cell r="Q5367" t="str">
            <v>QUITO</v>
          </cell>
          <cell r="R5367" t="str">
            <v>PICHINCHA</v>
          </cell>
          <cell r="S5367" t="str">
            <v>CUMBAYA</v>
          </cell>
          <cell r="T5367" t="str">
            <v>FLEXTRANS UIO</v>
          </cell>
          <cell r="U5367" t="str">
            <v>FLEXNETUIO_LOCAL</v>
          </cell>
          <cell r="V5367">
            <v>1</v>
          </cell>
          <cell r="W5367">
            <v>6</v>
          </cell>
          <cell r="X5367" t="str">
            <v>HYCITE QUITO</v>
          </cell>
          <cell r="Y5367" t="str">
            <v>FLEX NET CALLE 28 DE JUNIO S/N Y GARCIA MORENO ENTRADA LLANO GRANDE</v>
          </cell>
        </row>
        <row r="5368">
          <cell r="A5368" t="str">
            <v>98742720</v>
          </cell>
          <cell r="B5368">
            <v>481686</v>
          </cell>
          <cell r="C5368" t="str">
            <v>98742720</v>
          </cell>
          <cell r="D5368" t="str">
            <v>HYCITE</v>
          </cell>
          <cell r="E5368" t="str">
            <v>DESPACHO</v>
          </cell>
          <cell r="F5368" t="str">
            <v>NORMAL</v>
          </cell>
          <cell r="G5368" t="str">
            <v>TFQ89569</v>
          </cell>
          <cell r="H5368">
            <v>44914</v>
          </cell>
          <cell r="I5368" t="str">
            <v>ENTREGADO</v>
          </cell>
          <cell r="J5368">
            <v>44915</v>
          </cell>
          <cell r="K5368" t="str">
            <v>CARLOS ANDRADE</v>
          </cell>
          <cell r="L5368" t="str">
            <v>AV REPUBLICA OE 2-47 Y TERESA DE CEPEDA QUITO//CHAUPICRUZ RUMIPAMBA 170508 PICHINCHA</v>
          </cell>
          <cell r="N5368" t="str">
            <v>986574262 / 987902641</v>
          </cell>
          <cell r="O5368" t="str">
            <v>986574262 / 987902641</v>
          </cell>
          <cell r="P5368" t="str">
            <v>170508</v>
          </cell>
          <cell r="Q5368" t="str">
            <v>QUITO</v>
          </cell>
          <cell r="R5368" t="str">
            <v>PICHINCHA</v>
          </cell>
          <cell r="S5368" t="str">
            <v>QUITO</v>
          </cell>
          <cell r="T5368" t="str">
            <v>FLEXTRANS UIO</v>
          </cell>
          <cell r="U5368" t="str">
            <v>FLEXNETUIO_LOCAL</v>
          </cell>
          <cell r="V5368">
            <v>1</v>
          </cell>
          <cell r="W5368">
            <v>1.9</v>
          </cell>
          <cell r="X5368" t="str">
            <v>HYCITE QUITO</v>
          </cell>
          <cell r="Y5368" t="str">
            <v>FLEX NET CALLE 28 DE JUNIO S/N Y GARCIA MORENO ENTRADA LLANO GRANDE</v>
          </cell>
        </row>
        <row r="5369">
          <cell r="A5369" t="str">
            <v>98742896</v>
          </cell>
          <cell r="B5369">
            <v>481687</v>
          </cell>
          <cell r="C5369" t="str">
            <v>98742896</v>
          </cell>
          <cell r="D5369" t="str">
            <v>HYCITE</v>
          </cell>
          <cell r="E5369" t="str">
            <v>DESPACHO</v>
          </cell>
          <cell r="F5369" t="str">
            <v>NORMAL</v>
          </cell>
          <cell r="G5369" t="str">
            <v>031002004115251</v>
          </cell>
          <cell r="H5369">
            <v>44914</v>
          </cell>
          <cell r="I5369" t="str">
            <v>EN_TRANSITO</v>
          </cell>
          <cell r="J5369">
            <v>44914</v>
          </cell>
          <cell r="K5369" t="str">
            <v>GLORIA SANCHEZ</v>
          </cell>
          <cell r="L5369" t="str">
            <v>MICONIA S/N ISLA DURAN TIENDA GLORIA SANTA CRUZ-PUERTO AYORA PUERTO AYORA 200202 GALAPAGOS</v>
          </cell>
          <cell r="N5369" t="str">
            <v>00982998020</v>
          </cell>
          <cell r="O5369" t="str">
            <v>00982998020</v>
          </cell>
          <cell r="P5369" t="str">
            <v>200102</v>
          </cell>
          <cell r="Q5369" t="str">
            <v>SANTA CRUZ</v>
          </cell>
          <cell r="R5369" t="str">
            <v>GALAPAGOS</v>
          </cell>
          <cell r="S5369" t="str">
            <v>PUERTO AYORA</v>
          </cell>
          <cell r="T5369" t="str">
            <v>TRAMACO</v>
          </cell>
          <cell r="U5369" t="str">
            <v>FLEXNETUIO_PROVINCIA</v>
          </cell>
          <cell r="V5369">
            <v>2</v>
          </cell>
          <cell r="W5369">
            <v>14.4</v>
          </cell>
          <cell r="X5369" t="str">
            <v>HYCITE QUITO</v>
          </cell>
          <cell r="Y5369" t="str">
            <v>FLEX NET CALLE 28 DE JUNIO S/N Y GARCIA MORENO ENTRADA LLANO GRANDE</v>
          </cell>
        </row>
        <row r="5370">
          <cell r="A5370" t="str">
            <v>98743067</v>
          </cell>
          <cell r="B5370">
            <v>481688</v>
          </cell>
          <cell r="C5370" t="str">
            <v>98743067</v>
          </cell>
          <cell r="D5370" t="str">
            <v>HYCITE</v>
          </cell>
          <cell r="E5370" t="str">
            <v>DESPACHO</v>
          </cell>
          <cell r="F5370" t="str">
            <v>NORMAL</v>
          </cell>
          <cell r="G5370" t="str">
            <v>031002004113314</v>
          </cell>
          <cell r="H5370">
            <v>44914</v>
          </cell>
          <cell r="I5370" t="str">
            <v>ENTREGADO</v>
          </cell>
          <cell r="J5370">
            <v>44918</v>
          </cell>
          <cell r="K5370" t="str">
            <v>ZONIA OCHOA</v>
          </cell>
          <cell r="L5370" t="str">
            <v>AV CATAMAYO OLMEDO Y JUAN MONTALVO FRENTE A ESCUELA CATAMAYO // LATOMO CATAMAYO 110202 LOJA</v>
          </cell>
          <cell r="M5370" t="str">
            <v/>
          </cell>
          <cell r="N5370" t="str">
            <v>00986459440</v>
          </cell>
          <cell r="O5370" t="str">
            <v>00986459440</v>
          </cell>
          <cell r="P5370" t="str">
            <v>110202</v>
          </cell>
          <cell r="Q5370" t="str">
            <v>CATAMAYO</v>
          </cell>
          <cell r="R5370" t="str">
            <v>LOJA</v>
          </cell>
          <cell r="S5370" t="str">
            <v>CATAMAYO (LA TOMA)</v>
          </cell>
          <cell r="T5370" t="str">
            <v>TRAMACO</v>
          </cell>
          <cell r="U5370" t="str">
            <v>FLEXNETUIO_PROVINCIA</v>
          </cell>
          <cell r="V5370">
            <v>1</v>
          </cell>
          <cell r="W5370">
            <v>8.8000000000000007</v>
          </cell>
          <cell r="X5370" t="str">
            <v>HYCITE QUITO</v>
          </cell>
          <cell r="Y5370" t="str">
            <v>FLEX NET CALLE 28 DE JUNIO S/N Y GARCIA MORENO ENTRADA LLANO GRANDE</v>
          </cell>
        </row>
        <row r="5371">
          <cell r="A5371" t="str">
            <v>98743087</v>
          </cell>
          <cell r="B5371">
            <v>481689</v>
          </cell>
          <cell r="C5371" t="str">
            <v>98743087</v>
          </cell>
          <cell r="D5371" t="str">
            <v>HYCITE</v>
          </cell>
          <cell r="E5371" t="str">
            <v>DESPACHO</v>
          </cell>
          <cell r="F5371" t="str">
            <v>NORMAL</v>
          </cell>
          <cell r="G5371" t="str">
            <v>TFQ89570</v>
          </cell>
          <cell r="H5371">
            <v>44914</v>
          </cell>
          <cell r="I5371" t="str">
            <v>ENTREGADO</v>
          </cell>
          <cell r="J5371">
            <v>44917</v>
          </cell>
          <cell r="K5371" t="str">
            <v>FANNY CUSME</v>
          </cell>
          <cell r="L5371" t="str">
            <v>GUANAGUA E4-231 Y CARLOS MONTILLA CASA 3 PISO PB QUITO//SAN JOSE DE MORAN CALDERON (CARAPUNGO) 170201 PICHINCHA</v>
          </cell>
          <cell r="N5371" t="str">
            <v>992786844 / 022033901</v>
          </cell>
          <cell r="O5371" t="str">
            <v>992786844 / 022033901</v>
          </cell>
          <cell r="P5371" t="str">
            <v>170201</v>
          </cell>
          <cell r="Q5371" t="str">
            <v>QUITO</v>
          </cell>
          <cell r="R5371" t="str">
            <v>PICHINCHA</v>
          </cell>
          <cell r="S5371" t="str">
            <v>CALDERON (CARAPUNGO)</v>
          </cell>
          <cell r="T5371" t="str">
            <v>FLEXTRANS UIO</v>
          </cell>
          <cell r="U5371" t="str">
            <v>FLEXNETUIO_LOCAL</v>
          </cell>
          <cell r="V5371">
            <v>1</v>
          </cell>
          <cell r="W5371">
            <v>2.1</v>
          </cell>
          <cell r="X5371" t="str">
            <v>HYCITE QUITO</v>
          </cell>
          <cell r="Y5371" t="str">
            <v>FLEX NET CALLE 28 DE JUNIO S/N Y GARCIA MORENO ENTRADA LLANO GRANDE</v>
          </cell>
        </row>
        <row r="5372">
          <cell r="A5372" t="str">
            <v>98743114</v>
          </cell>
          <cell r="B5372">
            <v>481690</v>
          </cell>
          <cell r="C5372" t="str">
            <v>98743114</v>
          </cell>
          <cell r="D5372" t="str">
            <v>HYCITE</v>
          </cell>
          <cell r="E5372" t="str">
            <v>DESPACHO</v>
          </cell>
          <cell r="F5372" t="str">
            <v>NORMAL</v>
          </cell>
          <cell r="G5372" t="str">
            <v>031002004113315</v>
          </cell>
          <cell r="H5372">
            <v>44914</v>
          </cell>
          <cell r="I5372" t="str">
            <v>ENTREGADO</v>
          </cell>
          <cell r="J5372">
            <v>44916</v>
          </cell>
          <cell r="K5372" t="str">
            <v>SILVIA TAPIA</v>
          </cell>
          <cell r="L5372" t="str">
            <v>RIO TERONE M 22 SL12 RIO QUIMINDE B SAUCES VALMAS ESMERALDAS ESMERALDAS 080106 ESMERALDAS</v>
          </cell>
          <cell r="M5372" t="str">
            <v/>
          </cell>
          <cell r="N5372" t="str">
            <v>00989965721</v>
          </cell>
          <cell r="O5372" t="str">
            <v>00989965721</v>
          </cell>
          <cell r="P5372" t="str">
            <v>080106</v>
          </cell>
          <cell r="Q5372" t="str">
            <v>ESMERALDAS</v>
          </cell>
          <cell r="R5372" t="str">
            <v>ESMERALDAS</v>
          </cell>
          <cell r="S5372" t="str">
            <v>ESMERALDAS</v>
          </cell>
          <cell r="T5372" t="str">
            <v>TRAMACO</v>
          </cell>
          <cell r="U5372" t="str">
            <v>FLEXNETUIO_PROVINCIA</v>
          </cell>
          <cell r="V5372">
            <v>1</v>
          </cell>
          <cell r="W5372">
            <v>3.3</v>
          </cell>
          <cell r="X5372" t="str">
            <v>HYCITE QUITO</v>
          </cell>
          <cell r="Y5372" t="str">
            <v>FLEX NET CALLE 28 DE JUNIO S/N Y GARCIA MORENO ENTRADA LLANO GRANDE</v>
          </cell>
        </row>
        <row r="5373">
          <cell r="A5373" t="str">
            <v>98743386</v>
          </cell>
          <cell r="B5373">
            <v>481691</v>
          </cell>
          <cell r="C5373" t="str">
            <v>98743386</v>
          </cell>
          <cell r="D5373" t="str">
            <v>HYCITE</v>
          </cell>
          <cell r="E5373" t="str">
            <v>DESPACHO</v>
          </cell>
          <cell r="F5373" t="str">
            <v>NORMAL</v>
          </cell>
          <cell r="G5373" t="str">
            <v>031002004113316</v>
          </cell>
          <cell r="H5373">
            <v>44914</v>
          </cell>
          <cell r="I5373" t="str">
            <v>INCIDENCIA</v>
          </cell>
          <cell r="J5373">
            <v>44923</v>
          </cell>
          <cell r="K5373" t="str">
            <v>ROSA SANCHEZ</v>
          </cell>
          <cell r="L5373" t="str">
            <v>ANTONIO REYES LUZMILA LUZURIAGA CERCA DEL CONSERVATORI ZAMORA//CENTRO ZAMORA 190101 ZAMORA-CHINCHIPE</v>
          </cell>
          <cell r="M5373" t="str">
            <v/>
          </cell>
          <cell r="N5373" t="str">
            <v>00990551798</v>
          </cell>
          <cell r="O5373" t="str">
            <v>00990551798</v>
          </cell>
          <cell r="P5373" t="str">
            <v>190101</v>
          </cell>
          <cell r="Q5373" t="str">
            <v>ZAMORA</v>
          </cell>
          <cell r="R5373" t="str">
            <v>ZAMORA CHINCHIPE</v>
          </cell>
          <cell r="S5373" t="str">
            <v>ZAMORA</v>
          </cell>
          <cell r="T5373" t="str">
            <v>TRAMACO</v>
          </cell>
          <cell r="U5373" t="str">
            <v>FLEXNETUIO_PROVINCIA</v>
          </cell>
          <cell r="V5373">
            <v>1</v>
          </cell>
          <cell r="W5373">
            <v>12.5</v>
          </cell>
          <cell r="X5373" t="str">
            <v>HYCITE QUITO</v>
          </cell>
          <cell r="Y5373" t="str">
            <v>FLEX NET CALLE 28 DE JUNIO S/N Y GARCIA MORENO ENTRADA LLANO GRANDE</v>
          </cell>
        </row>
        <row r="5374">
          <cell r="A5374" t="str">
            <v>98743394</v>
          </cell>
          <cell r="B5374">
            <v>481692</v>
          </cell>
          <cell r="C5374" t="str">
            <v>98743394</v>
          </cell>
          <cell r="D5374" t="str">
            <v>HYCITE</v>
          </cell>
          <cell r="E5374" t="str">
            <v>DESPACHO</v>
          </cell>
          <cell r="F5374" t="str">
            <v>NORMAL</v>
          </cell>
          <cell r="G5374" t="str">
            <v>TFQ89571</v>
          </cell>
          <cell r="H5374">
            <v>44914</v>
          </cell>
          <cell r="I5374" t="str">
            <v>ENTREGADO</v>
          </cell>
          <cell r="J5374">
            <v>44916</v>
          </cell>
          <cell r="K5374" t="str">
            <v>ALIZON VINUEZA</v>
          </cell>
          <cell r="L5374" t="str">
            <v>JULIAN ESTRELLA Y MARCOS ESCURZA FRENTE AL COLEGIO VERS QUITO CHILLOGALLO 170503 PICHINCHA</v>
          </cell>
          <cell r="M5374" t="str">
            <v/>
          </cell>
          <cell r="N5374" t="str">
            <v>00986879177</v>
          </cell>
          <cell r="O5374" t="str">
            <v>00986879177</v>
          </cell>
          <cell r="P5374" t="str">
            <v>170503</v>
          </cell>
          <cell r="Q5374" t="str">
            <v>QUITO</v>
          </cell>
          <cell r="R5374" t="str">
            <v>PICHINCHA</v>
          </cell>
          <cell r="S5374" t="str">
            <v>QUITO</v>
          </cell>
          <cell r="T5374" t="str">
            <v>FLEXTRANS UIO</v>
          </cell>
          <cell r="U5374" t="str">
            <v>FLEXNETUIO_LOCAL</v>
          </cell>
          <cell r="V5374">
            <v>1</v>
          </cell>
          <cell r="W5374">
            <v>7.7</v>
          </cell>
          <cell r="X5374" t="str">
            <v>HYCITE QUITO</v>
          </cell>
          <cell r="Y5374" t="str">
            <v>FLEX NET CALLE 28 DE JUNIO S/N Y GARCIA MORENO ENTRADA LLANO GRANDE</v>
          </cell>
        </row>
        <row r="5375">
          <cell r="A5375" t="str">
            <v>98743695</v>
          </cell>
          <cell r="B5375">
            <v>481693</v>
          </cell>
          <cell r="C5375" t="str">
            <v>98743695</v>
          </cell>
          <cell r="D5375" t="str">
            <v>HYCITE</v>
          </cell>
          <cell r="E5375" t="str">
            <v>DESPACHO</v>
          </cell>
          <cell r="F5375" t="str">
            <v>NORMAL</v>
          </cell>
          <cell r="G5375" t="str">
            <v>TF89572</v>
          </cell>
          <cell r="H5375">
            <v>44914</v>
          </cell>
          <cell r="I5375" t="str">
            <v>ENTREGADO</v>
          </cell>
          <cell r="J5375">
            <v>44915</v>
          </cell>
          <cell r="K5375" t="str">
            <v>CLARA SANCHEZ</v>
          </cell>
          <cell r="L5375" t="str">
            <v>URB CATALUA,A MZ 17 -VILLA 33 DAULE // AURORA  AURORA 090602 GUAYAS</v>
          </cell>
          <cell r="M5375" t="str">
            <v/>
          </cell>
          <cell r="N5375" t="str">
            <v>00997322089</v>
          </cell>
          <cell r="O5375" t="str">
            <v>00997322089</v>
          </cell>
          <cell r="P5375" t="str">
            <v>090602</v>
          </cell>
          <cell r="Q5375" t="str">
            <v>GUAYAQUIL</v>
          </cell>
          <cell r="R5375" t="str">
            <v>GUAYAS</v>
          </cell>
          <cell r="S5375" t="str">
            <v>GUAYAQUIL</v>
          </cell>
          <cell r="T5375" t="str">
            <v>ITSACOURIER</v>
          </cell>
          <cell r="U5375" t="str">
            <v>FLEXNETUIO_GYE</v>
          </cell>
          <cell r="V5375">
            <v>1</v>
          </cell>
          <cell r="W5375">
            <v>2.7</v>
          </cell>
          <cell r="X5375" t="str">
            <v>HYCITE QUITO</v>
          </cell>
          <cell r="Y5375" t="str">
            <v>FLEX NET CALLE 28 DE JUNIO S/N Y GARCIA MORENO ENTRADA LLANO GRANDE</v>
          </cell>
        </row>
        <row r="5376">
          <cell r="A5376" t="str">
            <v>98743803</v>
          </cell>
          <cell r="B5376">
            <v>481694</v>
          </cell>
          <cell r="C5376" t="str">
            <v>98743803</v>
          </cell>
          <cell r="D5376" t="str">
            <v>HYCITE</v>
          </cell>
          <cell r="E5376" t="str">
            <v>DESPACHO</v>
          </cell>
          <cell r="F5376" t="str">
            <v>NORMAL</v>
          </cell>
          <cell r="G5376" t="str">
            <v>TF89573</v>
          </cell>
          <cell r="H5376">
            <v>44914</v>
          </cell>
          <cell r="I5376" t="str">
            <v>ENTREGADO</v>
          </cell>
          <cell r="J5376">
            <v>44915</v>
          </cell>
          <cell r="K5376" t="str">
            <v>ROSA LLAGUNO</v>
          </cell>
          <cell r="L5376" t="str">
            <v>CEDALANA #2504 - AV30 Y 31 AVA ENTRE LA CALLE 30 Y CALLE 31 GUAYAQUIL / SUR OESTE FEBRES CORDERO 090404 GUAYAS</v>
          </cell>
          <cell r="M5376" t="str">
            <v/>
          </cell>
          <cell r="N5376" t="str">
            <v>00961464612</v>
          </cell>
          <cell r="O5376" t="str">
            <v>00961464612</v>
          </cell>
          <cell r="P5376" t="str">
            <v>090404</v>
          </cell>
          <cell r="Q5376" t="str">
            <v>GUAYAQUIL</v>
          </cell>
          <cell r="R5376" t="str">
            <v>GUAYAS</v>
          </cell>
          <cell r="S5376" t="str">
            <v>GUAYAQUIL</v>
          </cell>
          <cell r="T5376" t="str">
            <v>FLEXTRANS GYE</v>
          </cell>
          <cell r="U5376" t="str">
            <v>FLEXNETUIO_GYE</v>
          </cell>
          <cell r="V5376">
            <v>1</v>
          </cell>
          <cell r="W5376">
            <v>10.199999999999999</v>
          </cell>
          <cell r="X5376" t="str">
            <v>HYCITE QUITO</v>
          </cell>
          <cell r="Y5376" t="str">
            <v>FLEX NET CALLE 28 DE JUNIO S/N Y GARCIA MORENO ENTRADA LLANO GRANDE</v>
          </cell>
        </row>
        <row r="5377">
          <cell r="A5377" t="str">
            <v>98744674</v>
          </cell>
          <cell r="B5377">
            <v>481695</v>
          </cell>
          <cell r="C5377" t="str">
            <v>98744674</v>
          </cell>
          <cell r="D5377" t="str">
            <v>HYCITE</v>
          </cell>
          <cell r="E5377" t="str">
            <v>DESPACHO</v>
          </cell>
          <cell r="F5377" t="str">
            <v>NORMAL</v>
          </cell>
          <cell r="G5377" t="str">
            <v>031002004113317</v>
          </cell>
          <cell r="H5377">
            <v>44914</v>
          </cell>
          <cell r="I5377" t="str">
            <v>ENTREGADO</v>
          </cell>
          <cell r="J5377">
            <v>44917</v>
          </cell>
          <cell r="K5377" t="str">
            <v>ENMA MACAS</v>
          </cell>
          <cell r="L5377" t="str">
            <v>LOTIZACION RIVEROS DEL CAON INGRESOS PUERTAS DEL SOL A LA IZQUIERDA ESQUINA PEDRO VICENTE MALDONADO // RIVERAS DEL C PEDRO VICENTE MALDONADO 171201 PICHINCHA</v>
          </cell>
          <cell r="N5377" t="str">
            <v>00994642805</v>
          </cell>
          <cell r="O5377" t="str">
            <v>00994642805</v>
          </cell>
          <cell r="P5377" t="str">
            <v>171201</v>
          </cell>
          <cell r="Q5377" t="str">
            <v>PEDRO VICENTE MALDONADO</v>
          </cell>
          <cell r="R5377" t="str">
            <v>PICHINCHA</v>
          </cell>
          <cell r="S5377" t="str">
            <v>PEDRO VICENTE MALDONADO - SAN VICENTE DE ANDOAS - CELICA</v>
          </cell>
          <cell r="T5377" t="str">
            <v>TRAMACO</v>
          </cell>
          <cell r="U5377" t="str">
            <v>FLEXNETUIO_PROVINCIA</v>
          </cell>
          <cell r="V5377">
            <v>1</v>
          </cell>
          <cell r="W5377">
            <v>4.7</v>
          </cell>
          <cell r="X5377" t="str">
            <v>HYCITE QUITO</v>
          </cell>
          <cell r="Y5377" t="str">
            <v>FLEX NET CALLE 28 DE JUNIO S/N Y GARCIA MORENO ENTRADA LLANO GRANDE</v>
          </cell>
        </row>
        <row r="5378">
          <cell r="A5378" t="str">
            <v>98744836</v>
          </cell>
          <cell r="B5378">
            <v>481696</v>
          </cell>
          <cell r="C5378" t="str">
            <v>98744836</v>
          </cell>
          <cell r="D5378" t="str">
            <v>HYCITE</v>
          </cell>
          <cell r="E5378" t="str">
            <v>DESPACHO</v>
          </cell>
          <cell r="F5378" t="str">
            <v>NORMAL</v>
          </cell>
          <cell r="G5378" t="str">
            <v>TF89683</v>
          </cell>
          <cell r="H5378">
            <v>44914</v>
          </cell>
          <cell r="I5378" t="str">
            <v>ENTREGADO</v>
          </cell>
          <cell r="J5378">
            <v>44915</v>
          </cell>
          <cell r="K5378" t="str">
            <v>KLEBER MORENO</v>
          </cell>
          <cell r="L5378" t="str">
            <v>MUCHO LOTE 2 ETAPA VALLE VICTORIA MZA # 2886 V# 4D GUAYAQUIL // MUCHO LOTE 2 TARQUI 090703 GUAYAS</v>
          </cell>
          <cell r="N5378" t="str">
            <v>00999493334</v>
          </cell>
          <cell r="O5378" t="str">
            <v>00999493334</v>
          </cell>
          <cell r="P5378" t="str">
            <v>090703</v>
          </cell>
          <cell r="Q5378" t="str">
            <v>GUAYAQUIL</v>
          </cell>
          <cell r="R5378" t="str">
            <v>GUAYAS</v>
          </cell>
          <cell r="S5378" t="str">
            <v>GUAYAQUIL</v>
          </cell>
          <cell r="T5378" t="str">
            <v>ITSACOURIER</v>
          </cell>
          <cell r="U5378" t="str">
            <v>FLEXNETUIO_GYE</v>
          </cell>
          <cell r="V5378">
            <v>2</v>
          </cell>
          <cell r="W5378">
            <v>10.1</v>
          </cell>
          <cell r="X5378" t="str">
            <v>HYCITE QUITO</v>
          </cell>
          <cell r="Y5378" t="str">
            <v>FLEX NET CALLE 28 DE JUNIO S/N Y GARCIA MORENO ENTRADA LLANO GRANDE</v>
          </cell>
        </row>
        <row r="5379">
          <cell r="A5379" t="str">
            <v>98744997</v>
          </cell>
          <cell r="B5379">
            <v>481697</v>
          </cell>
          <cell r="C5379" t="str">
            <v>98744997</v>
          </cell>
          <cell r="D5379" t="str">
            <v>HYCITE</v>
          </cell>
          <cell r="E5379" t="str">
            <v>DESPACHO</v>
          </cell>
          <cell r="F5379" t="str">
            <v>NORMAL</v>
          </cell>
          <cell r="G5379" t="str">
            <v>TF89575</v>
          </cell>
          <cell r="H5379">
            <v>44914</v>
          </cell>
          <cell r="I5379" t="str">
            <v>ENTREGADO</v>
          </cell>
          <cell r="J5379">
            <v>44916</v>
          </cell>
          <cell r="K5379" t="str">
            <v>AIXEL ROMERO</v>
          </cell>
          <cell r="L5379" t="str">
            <v>CDLA ABEL GILBERT PORTON 1 MZ 33 SL 11 DURAN-DURAN  DIVINO IA,O 092401 GUAYAS</v>
          </cell>
          <cell r="M5379" t="str">
            <v/>
          </cell>
          <cell r="N5379" t="str">
            <v>00992323518</v>
          </cell>
          <cell r="O5379" t="str">
            <v>00992323518</v>
          </cell>
          <cell r="P5379" t="str">
            <v>092401</v>
          </cell>
          <cell r="Q5379" t="str">
            <v>DURAN</v>
          </cell>
          <cell r="R5379" t="str">
            <v>GUAYAS</v>
          </cell>
          <cell r="S5379" t="str">
            <v>ELOY ALFARO (DURAN)</v>
          </cell>
          <cell r="T5379" t="str">
            <v>ITSACOURIER</v>
          </cell>
          <cell r="U5379" t="str">
            <v>FLEXNETUIO_GYE</v>
          </cell>
          <cell r="V5379">
            <v>1</v>
          </cell>
          <cell r="W5379">
            <v>3.9</v>
          </cell>
          <cell r="X5379" t="str">
            <v>HYCITE QUITO</v>
          </cell>
          <cell r="Y5379" t="str">
            <v>FLEX NET CALLE 28 DE JUNIO S/N Y GARCIA MORENO ENTRADA LLANO GRANDE</v>
          </cell>
        </row>
        <row r="5380">
          <cell r="A5380" t="str">
            <v>98745071</v>
          </cell>
          <cell r="B5380">
            <v>481698</v>
          </cell>
          <cell r="C5380" t="str">
            <v>98745071</v>
          </cell>
          <cell r="D5380" t="str">
            <v>HYCITE</v>
          </cell>
          <cell r="E5380" t="str">
            <v>DESPACHO</v>
          </cell>
          <cell r="F5380" t="str">
            <v>NORMAL</v>
          </cell>
          <cell r="G5380" t="str">
            <v>TF89576</v>
          </cell>
          <cell r="H5380">
            <v>44914</v>
          </cell>
          <cell r="I5380" t="str">
            <v>ENTREGADO</v>
          </cell>
          <cell r="J5380">
            <v>44915</v>
          </cell>
          <cell r="K5380" t="str">
            <v>SONIA LOPEZ</v>
          </cell>
          <cell r="L5380" t="str">
            <v>CLL CARCHI 4944 ENTRE ORIENTE Y CLL A PB 2 CUADRAS DE LA IGLESIA CONSUELO GUAYAQUIL // SUR GARCIA MORENO 090304 GUAYAS</v>
          </cell>
          <cell r="N5380" t="str">
            <v>991205192 / 345049866</v>
          </cell>
          <cell r="O5380" t="str">
            <v>991205192 / 345049866</v>
          </cell>
          <cell r="P5380" t="str">
            <v>090304</v>
          </cell>
          <cell r="Q5380" t="str">
            <v>GUAYAQUIL</v>
          </cell>
          <cell r="R5380" t="str">
            <v>GUAYAS</v>
          </cell>
          <cell r="S5380" t="str">
            <v>GUAYAQUIL</v>
          </cell>
          <cell r="T5380" t="str">
            <v>FLEXTRANS GYE</v>
          </cell>
          <cell r="U5380" t="str">
            <v>FLEXNETUIO_GYE</v>
          </cell>
          <cell r="V5380">
            <v>1</v>
          </cell>
          <cell r="W5380">
            <v>4.5999999999999996</v>
          </cell>
          <cell r="X5380" t="str">
            <v>HYCITE QUITO</v>
          </cell>
          <cell r="Y5380" t="str">
            <v>FLEX NET CALLE 28 DE JUNIO S/N Y GARCIA MORENO ENTRADA LLANO GRANDE</v>
          </cell>
        </row>
        <row r="5381">
          <cell r="A5381" t="str">
            <v>98745235</v>
          </cell>
          <cell r="B5381">
            <v>481699</v>
          </cell>
          <cell r="C5381" t="str">
            <v>98745235</v>
          </cell>
          <cell r="D5381" t="str">
            <v>HYCITE</v>
          </cell>
          <cell r="E5381" t="str">
            <v>DESPACHO</v>
          </cell>
          <cell r="F5381" t="str">
            <v>NORMAL</v>
          </cell>
          <cell r="G5381" t="str">
            <v>031002004113318</v>
          </cell>
          <cell r="H5381">
            <v>44914</v>
          </cell>
          <cell r="I5381" t="str">
            <v>DEVOLUCION_EN_PROCESO</v>
          </cell>
          <cell r="J5381">
            <v>44922</v>
          </cell>
          <cell r="K5381" t="str">
            <v>JESSICA LILIBETH MENDOZA GILER</v>
          </cell>
          <cell r="L5381" t="str">
            <v>URBANIZACIA,N HORIZONTE AZUL, VAA A LA A REFINERAA DEL PACIFICO MONTECRISTO COLORADO 000000 MANABI</v>
          </cell>
          <cell r="N5381" t="str">
            <v>00968000115</v>
          </cell>
          <cell r="O5381" t="str">
            <v>00968000115</v>
          </cell>
          <cell r="P5381" t="str">
            <v>130216</v>
          </cell>
          <cell r="Q5381" t="str">
            <v>MONTECRISTI</v>
          </cell>
          <cell r="R5381" t="str">
            <v>MANABI</v>
          </cell>
          <cell r="S5381" t="str">
            <v>MONTECRISTI</v>
          </cell>
          <cell r="T5381" t="str">
            <v>TRAMACO</v>
          </cell>
          <cell r="U5381" t="str">
            <v>FLEXNETUIO_PROVINCIA</v>
          </cell>
          <cell r="V5381">
            <v>1</v>
          </cell>
          <cell r="W5381">
            <v>2.2000000000000002</v>
          </cell>
          <cell r="X5381" t="str">
            <v>HYCITE QUITO</v>
          </cell>
          <cell r="Y5381" t="str">
            <v>FLEX NET CALLE 28 DE JUNIO S/N Y GARCIA MORENO ENTRADA LLANO GRANDE</v>
          </cell>
        </row>
        <row r="5382">
          <cell r="A5382" t="str">
            <v>98745549</v>
          </cell>
          <cell r="B5382">
            <v>481700</v>
          </cell>
          <cell r="C5382" t="str">
            <v>98745549</v>
          </cell>
          <cell r="D5382" t="str">
            <v>HYCITE</v>
          </cell>
          <cell r="E5382" t="str">
            <v>DESPACHO</v>
          </cell>
          <cell r="F5382" t="str">
            <v>NORMAL</v>
          </cell>
          <cell r="G5382" t="str">
            <v>TFQ89577</v>
          </cell>
          <cell r="H5382">
            <v>44914</v>
          </cell>
          <cell r="I5382" t="str">
            <v>ENTREGADO</v>
          </cell>
          <cell r="J5382">
            <v>44915</v>
          </cell>
          <cell r="K5382" t="str">
            <v>YOHANA ELIZABETH NELO PEREZ</v>
          </cell>
          <cell r="L5382" t="str">
            <v>PASAJE B Y QUITUMBE NAN A 2 CDRAS DE LA ESCUELA DE GUARDIAS 4GS QUITO-LA PERLA GUAMANI 170701 PICHINCHA</v>
          </cell>
          <cell r="N5382" t="str">
            <v>984865131 /</v>
          </cell>
          <cell r="O5382" t="str">
            <v>984865131 /</v>
          </cell>
          <cell r="P5382" t="str">
            <v>170701</v>
          </cell>
          <cell r="Q5382" t="str">
            <v>QUITO</v>
          </cell>
          <cell r="R5382" t="str">
            <v>PICHINCHA</v>
          </cell>
          <cell r="S5382" t="str">
            <v>QUITO</v>
          </cell>
          <cell r="T5382" t="str">
            <v>FLEXTRANS UIO</v>
          </cell>
          <cell r="U5382" t="str">
            <v>FLEXNETUIO_LOCAL</v>
          </cell>
          <cell r="V5382">
            <v>1</v>
          </cell>
          <cell r="W5382">
            <v>7</v>
          </cell>
          <cell r="X5382" t="str">
            <v>HYCITE QUITO</v>
          </cell>
          <cell r="Y5382" t="str">
            <v>FLEX NET CALLE 28 DE JUNIO S/N Y GARCIA MORENO ENTRADA LLANO GRANDE</v>
          </cell>
        </row>
        <row r="5383">
          <cell r="A5383" t="str">
            <v>98746441</v>
          </cell>
          <cell r="B5383">
            <v>481701</v>
          </cell>
          <cell r="C5383" t="str">
            <v>98746441</v>
          </cell>
          <cell r="D5383" t="str">
            <v>HYCITE</v>
          </cell>
          <cell r="E5383" t="str">
            <v>DESPACHO</v>
          </cell>
          <cell r="F5383" t="str">
            <v>NORMAL</v>
          </cell>
          <cell r="G5383" t="str">
            <v>TF89578 - 031002004124026</v>
          </cell>
          <cell r="H5383">
            <v>44914</v>
          </cell>
          <cell r="I5383" t="str">
            <v>ENTREGADO</v>
          </cell>
          <cell r="J5383">
            <v>44922</v>
          </cell>
          <cell r="K5383" t="str">
            <v>MARIA ELIZABETH CEDENO PALMA</v>
          </cell>
          <cell r="L5383" t="str">
            <v>BARRIO CRISTO VIVE 2 LLEGANDO A PRIOJA GUAYAQUIL // GUAYAQUIL GUAYAQUIL GUAYAQUIL 091001 GUAYAS</v>
          </cell>
          <cell r="N5383" t="str">
            <v>982400702 / 342018450</v>
          </cell>
          <cell r="O5383" t="str">
            <v>982400702 / 342018450</v>
          </cell>
          <cell r="P5383" t="str">
            <v>091001</v>
          </cell>
          <cell r="Q5383" t="str">
            <v>GUAYAQUIL</v>
          </cell>
          <cell r="R5383" t="str">
            <v>GUAYAS</v>
          </cell>
          <cell r="S5383" t="str">
            <v>POSORJA - DATA DE POSORJA</v>
          </cell>
          <cell r="T5383" t="str">
            <v>FLEXTRANS</v>
          </cell>
          <cell r="U5383" t="str">
            <v>FLEXNETUIO_GYE</v>
          </cell>
          <cell r="V5383">
            <v>1</v>
          </cell>
          <cell r="W5383">
            <v>7.1</v>
          </cell>
          <cell r="X5383" t="str">
            <v>HYCITE QUITO</v>
          </cell>
          <cell r="Y5383" t="str">
            <v>FLEX NET CALLE 28 DE JUNIO S/N Y GARCIA MORENO ENTRADA LLANO GRANDE</v>
          </cell>
        </row>
        <row r="5384">
          <cell r="A5384" t="str">
            <v>98747193</v>
          </cell>
          <cell r="B5384">
            <v>481702</v>
          </cell>
          <cell r="C5384" t="str">
            <v>98747193</v>
          </cell>
          <cell r="D5384" t="str">
            <v>HYCITE</v>
          </cell>
          <cell r="E5384" t="str">
            <v>DESPACHO</v>
          </cell>
          <cell r="F5384" t="str">
            <v>NORMAL</v>
          </cell>
          <cell r="G5384" t="str">
            <v>TFQ89579</v>
          </cell>
          <cell r="H5384">
            <v>44914</v>
          </cell>
          <cell r="I5384" t="str">
            <v>ENTREGADO</v>
          </cell>
          <cell r="J5384">
            <v>44916</v>
          </cell>
          <cell r="K5384" t="str">
            <v>MARIA AUGUSTA ARMIJOS VILLACIS</v>
          </cell>
          <cell r="L5384" t="str">
            <v>CLL PRONCIPAL Y N DE CASA: QUITUMBE 640 CALLE SECUNDARIA: NAZARET CASA 8 QUITO EL ROSARIO COTOCALLAO 170303 PICHINCHA</v>
          </cell>
          <cell r="N5384" t="str">
            <v>997788888 /</v>
          </cell>
          <cell r="O5384" t="str">
            <v>997788888 /</v>
          </cell>
          <cell r="P5384" t="str">
            <v>170303</v>
          </cell>
          <cell r="Q5384" t="str">
            <v>QUITO</v>
          </cell>
          <cell r="R5384" t="str">
            <v>PICHINCHA</v>
          </cell>
          <cell r="S5384" t="str">
            <v>QUITO</v>
          </cell>
          <cell r="T5384" t="str">
            <v>TRANSERVISS</v>
          </cell>
          <cell r="U5384" t="str">
            <v>FLEXNETUIO_LOCAL</v>
          </cell>
          <cell r="V5384">
            <v>1</v>
          </cell>
          <cell r="W5384">
            <v>0.52</v>
          </cell>
          <cell r="X5384" t="str">
            <v>HYCITE QUITO</v>
          </cell>
          <cell r="Y5384" t="str">
            <v>FLEX NET CALLE 28 DE JUNIO S/N Y GARCIA MORENO ENTRADA LLANO GRANDE</v>
          </cell>
        </row>
        <row r="5385">
          <cell r="A5385" t="str">
            <v>98747209</v>
          </cell>
          <cell r="B5385">
            <v>481703</v>
          </cell>
          <cell r="C5385" t="str">
            <v>98747209</v>
          </cell>
          <cell r="D5385" t="str">
            <v>HYCITE</v>
          </cell>
          <cell r="E5385" t="str">
            <v>DESPACHO</v>
          </cell>
          <cell r="F5385" t="str">
            <v>NORMAL</v>
          </cell>
          <cell r="G5385" t="str">
            <v>IC3928</v>
          </cell>
          <cell r="H5385">
            <v>44914</v>
          </cell>
          <cell r="I5385" t="str">
            <v>ENTREGADO</v>
          </cell>
          <cell r="J5385">
            <v>44915</v>
          </cell>
          <cell r="K5385" t="str">
            <v>LUIS ALBERTO GUAYACONDO PASTUZO</v>
          </cell>
          <cell r="L5385" t="str">
            <v>MANUELA CAA,IZARES CASA LADRILLO 2 PISOS 2DA CASA ESQUINERA Y JUAN PIO MONTUFAR CUENCA // SANTA MARIANITA EL ARENAL YANUNCAHI 170513 AZUAY</v>
          </cell>
          <cell r="N5385" t="str">
            <v>00960554910</v>
          </cell>
          <cell r="O5385" t="str">
            <v>00960554910</v>
          </cell>
          <cell r="P5385" t="str">
            <v>010101</v>
          </cell>
          <cell r="Q5385" t="str">
            <v>CUENCA</v>
          </cell>
          <cell r="R5385" t="str">
            <v>AZUAY</v>
          </cell>
          <cell r="S5385" t="str">
            <v>CUENCA</v>
          </cell>
          <cell r="T5385" t="str">
            <v>ITSACOURIER</v>
          </cell>
          <cell r="U5385" t="str">
            <v>FLEXNETUIO_PROVINCIA</v>
          </cell>
          <cell r="V5385">
            <v>1</v>
          </cell>
          <cell r="W5385">
            <v>1.4</v>
          </cell>
          <cell r="X5385" t="str">
            <v>HYCITE QUITO</v>
          </cell>
          <cell r="Y5385" t="str">
            <v>FLEX NET CALLE 28 DE JUNIO S/N Y GARCIA MORENO ENTRADA LLANO GRANDE</v>
          </cell>
        </row>
        <row r="5386">
          <cell r="A5386" t="str">
            <v>98747538</v>
          </cell>
          <cell r="B5386">
            <v>481704</v>
          </cell>
          <cell r="C5386" t="str">
            <v>98747538</v>
          </cell>
          <cell r="D5386" t="str">
            <v>HYCITE</v>
          </cell>
          <cell r="E5386" t="str">
            <v>DESPACHO</v>
          </cell>
          <cell r="F5386" t="str">
            <v>NORMAL</v>
          </cell>
          <cell r="G5386" t="str">
            <v>IC3929</v>
          </cell>
          <cell r="H5386">
            <v>44914</v>
          </cell>
          <cell r="I5386" t="str">
            <v>ENTREGADO</v>
          </cell>
          <cell r="J5386">
            <v>44915</v>
          </cell>
          <cell r="K5386" t="str">
            <v>ELSA GUTIERREZ</v>
          </cell>
          <cell r="L5386" t="str">
            <v>AV RICARDO DURAN CUENTA / LA CUADRA  BANOS (NARANCAY) 010206 AZUAY</v>
          </cell>
          <cell r="M5386" t="str">
            <v/>
          </cell>
          <cell r="N5386" t="str">
            <v>00958890053</v>
          </cell>
          <cell r="O5386" t="str">
            <v>00958890053</v>
          </cell>
          <cell r="P5386" t="str">
            <v>010206</v>
          </cell>
          <cell r="Q5386" t="str">
            <v>CUENCA</v>
          </cell>
          <cell r="R5386" t="str">
            <v>AZUAY</v>
          </cell>
          <cell r="S5386" t="str">
            <v>CUENCA</v>
          </cell>
          <cell r="T5386" t="str">
            <v>ITSACOURIER</v>
          </cell>
          <cell r="U5386" t="str">
            <v>FLEXNETUIO_PROVINCIA</v>
          </cell>
          <cell r="V5386">
            <v>1</v>
          </cell>
          <cell r="W5386">
            <v>8.8000000000000007</v>
          </cell>
          <cell r="X5386" t="str">
            <v>HYCITE QUITO</v>
          </cell>
          <cell r="Y5386" t="str">
            <v>FLEX NET CALLE 28 DE JUNIO S/N Y GARCIA MORENO ENTRADA LLANO GRANDE</v>
          </cell>
        </row>
        <row r="5387">
          <cell r="A5387" t="str">
            <v>98730330</v>
          </cell>
          <cell r="B5387">
            <v>481637</v>
          </cell>
          <cell r="C5387" t="str">
            <v>98730330</v>
          </cell>
          <cell r="D5387" t="str">
            <v>HYCITE</v>
          </cell>
          <cell r="E5387" t="str">
            <v>DESPACHO</v>
          </cell>
          <cell r="F5387" t="str">
            <v>NORMAL</v>
          </cell>
          <cell r="G5387" t="str">
            <v>TF89543</v>
          </cell>
          <cell r="H5387">
            <v>44914</v>
          </cell>
          <cell r="I5387" t="str">
            <v>ENTREGADO</v>
          </cell>
          <cell r="J5387">
            <v>44915</v>
          </cell>
          <cell r="K5387" t="str">
            <v>PORFIRIO JIMENEZ</v>
          </cell>
          <cell r="L5387" t="str">
            <v>CDLA ALBONAR MZ 08 VILLA 6 GUAYAQUIL / NORTE  TARQUI 090507 GUAYAS</v>
          </cell>
          <cell r="M5387" t="str">
            <v/>
          </cell>
          <cell r="N5387" t="str">
            <v>00988650328</v>
          </cell>
          <cell r="O5387" t="str">
            <v>00988650328</v>
          </cell>
          <cell r="P5387" t="str">
            <v>090507</v>
          </cell>
          <cell r="Q5387" t="str">
            <v>GUAYAQUIL</v>
          </cell>
          <cell r="R5387" t="str">
            <v>GUAYAS</v>
          </cell>
          <cell r="S5387" t="str">
            <v>GUAYAQUIL</v>
          </cell>
          <cell r="T5387" t="str">
            <v>ITSACOURIER</v>
          </cell>
          <cell r="U5387" t="str">
            <v>FLEXNETUIO_GYE</v>
          </cell>
          <cell r="V5387">
            <v>1</v>
          </cell>
          <cell r="W5387">
            <v>13.6</v>
          </cell>
          <cell r="X5387" t="str">
            <v>HYCITE QUITO</v>
          </cell>
          <cell r="Y5387" t="str">
            <v>FLEX NET CALLE 28 DE JUNIO S/N Y GARCIA MORENO ENTRADA LLANO GRANDE</v>
          </cell>
        </row>
        <row r="5388">
          <cell r="A5388" t="str">
            <v>98730486</v>
          </cell>
          <cell r="B5388">
            <v>481638</v>
          </cell>
          <cell r="C5388" t="str">
            <v>98730486</v>
          </cell>
          <cell r="D5388" t="str">
            <v>HYCITE</v>
          </cell>
          <cell r="E5388" t="str">
            <v>DESPACHO</v>
          </cell>
          <cell r="F5388" t="str">
            <v>NORMAL</v>
          </cell>
          <cell r="G5388" t="str">
            <v>031002004113292</v>
          </cell>
          <cell r="H5388">
            <v>44914</v>
          </cell>
          <cell r="I5388" t="str">
            <v>ENTREGADO</v>
          </cell>
          <cell r="J5388">
            <v>44915</v>
          </cell>
          <cell r="K5388" t="str">
            <v>EDISON CASTILLO</v>
          </cell>
          <cell r="L5388" t="str">
            <v>AV DANIEL LEON BORJA BRASIL LICORES DON PACOL RIOBAMBA // EL GUALDA LIZARZABURU 060101 CHIMBORAZO</v>
          </cell>
          <cell r="M5388" t="str">
            <v/>
          </cell>
          <cell r="N5388" t="str">
            <v>00958775950</v>
          </cell>
          <cell r="O5388" t="str">
            <v>00958775950</v>
          </cell>
          <cell r="P5388" t="str">
            <v>060101</v>
          </cell>
          <cell r="Q5388" t="str">
            <v>RIOBAMBA</v>
          </cell>
          <cell r="R5388" t="str">
            <v>CHIMBORAZO</v>
          </cell>
          <cell r="S5388" t="str">
            <v>RIOBAMBA</v>
          </cell>
          <cell r="T5388" t="str">
            <v>TRAMACO</v>
          </cell>
          <cell r="U5388" t="str">
            <v>FLEXNETUIO_PROVINCIA</v>
          </cell>
          <cell r="V5388">
            <v>1</v>
          </cell>
          <cell r="W5388">
            <v>13.9</v>
          </cell>
          <cell r="X5388" t="str">
            <v>HYCITE QUITO</v>
          </cell>
          <cell r="Y5388" t="str">
            <v>FLEX NET CALLE 28 DE JUNIO S/N Y GARCIA MORENO ENTRADA LLANO GRANDE</v>
          </cell>
        </row>
        <row r="5389">
          <cell r="A5389" t="str">
            <v>98730582</v>
          </cell>
          <cell r="B5389">
            <v>481639</v>
          </cell>
          <cell r="C5389" t="str">
            <v>98730582</v>
          </cell>
          <cell r="D5389" t="str">
            <v>HYCITE</v>
          </cell>
          <cell r="E5389" t="str">
            <v>DESPACHO</v>
          </cell>
          <cell r="F5389" t="str">
            <v>NORMAL</v>
          </cell>
          <cell r="G5389" t="str">
            <v>031002004113293</v>
          </cell>
          <cell r="H5389">
            <v>44914</v>
          </cell>
          <cell r="I5389" t="str">
            <v>ENTREGADO</v>
          </cell>
          <cell r="J5389">
            <v>44915</v>
          </cell>
          <cell r="K5389" t="str">
            <v>XAVIER TORRES</v>
          </cell>
          <cell r="L5389" t="str">
            <v>E ALFARO Y PIEDRAHIFO Y SIN CALLE SECUNDARIA CALLEJON FRENTE AL MERCADO PASAJE//BARRIO BARCELONA OCHOA LEON 070105 EL ORO</v>
          </cell>
          <cell r="M5389" t="str">
            <v/>
          </cell>
          <cell r="N5389" t="str">
            <v>00991405077</v>
          </cell>
          <cell r="O5389" t="str">
            <v>00991405077</v>
          </cell>
          <cell r="P5389" t="str">
            <v>070105</v>
          </cell>
          <cell r="Q5389" t="str">
            <v>PASAJE</v>
          </cell>
          <cell r="R5389" t="str">
            <v>EL ORO</v>
          </cell>
          <cell r="S5389" t="str">
            <v>PASAJE</v>
          </cell>
          <cell r="T5389" t="str">
            <v>TRAMACO</v>
          </cell>
          <cell r="U5389" t="str">
            <v>FLEXNETUIO_PROVINCIA</v>
          </cell>
          <cell r="V5389">
            <v>1</v>
          </cell>
          <cell r="W5389">
            <v>9.9</v>
          </cell>
          <cell r="X5389" t="str">
            <v>HYCITE QUITO</v>
          </cell>
          <cell r="Y5389" t="str">
            <v>FLEX NET CALLE 28 DE JUNIO S/N Y GARCIA MORENO ENTRADA LLANO GRANDE</v>
          </cell>
        </row>
        <row r="5390">
          <cell r="A5390" t="str">
            <v>98730647</v>
          </cell>
          <cell r="B5390">
            <v>481640</v>
          </cell>
          <cell r="C5390" t="str">
            <v>98730647</v>
          </cell>
          <cell r="D5390" t="str">
            <v>HYCITE</v>
          </cell>
          <cell r="E5390" t="str">
            <v>DESPACHO</v>
          </cell>
          <cell r="F5390" t="str">
            <v>NORMAL</v>
          </cell>
          <cell r="G5390" t="str">
            <v>031002004113294</v>
          </cell>
          <cell r="H5390">
            <v>44914</v>
          </cell>
          <cell r="I5390" t="str">
            <v>ENTREGADO</v>
          </cell>
          <cell r="J5390">
            <v>44915</v>
          </cell>
          <cell r="K5390" t="str">
            <v>MONSERRATE MERO</v>
          </cell>
          <cell r="L5390" t="str">
            <v>LOS ESTEROS AV 102 CALLE 117 Y 118 AV 102 ENTRE CALLE 117 Y 118 MANTA//LOS ESTEROS LOS ESTEROS 130203 MANABI</v>
          </cell>
          <cell r="M5390" t="str">
            <v/>
          </cell>
          <cell r="N5390" t="str">
            <v>00959911339</v>
          </cell>
          <cell r="O5390" t="str">
            <v>00959911339</v>
          </cell>
          <cell r="P5390" t="str">
            <v>130203</v>
          </cell>
          <cell r="Q5390" t="str">
            <v>MANTA</v>
          </cell>
          <cell r="R5390" t="str">
            <v>MANABI</v>
          </cell>
          <cell r="S5390" t="str">
            <v>MANTA</v>
          </cell>
          <cell r="T5390" t="str">
            <v>TRAMACO</v>
          </cell>
          <cell r="U5390" t="str">
            <v>FLEXNETUIO_PROVINCIA</v>
          </cell>
          <cell r="V5390">
            <v>1</v>
          </cell>
          <cell r="W5390">
            <v>5.2</v>
          </cell>
          <cell r="X5390" t="str">
            <v>HYCITE QUITO</v>
          </cell>
          <cell r="Y5390" t="str">
            <v>FLEX NET CALLE 28 DE JUNIO S/N Y GARCIA MORENO ENTRADA LLANO GRANDE</v>
          </cell>
        </row>
        <row r="5391">
          <cell r="A5391" t="str">
            <v>98730759</v>
          </cell>
          <cell r="B5391">
            <v>481641</v>
          </cell>
          <cell r="C5391" t="str">
            <v>98730759</v>
          </cell>
          <cell r="D5391" t="str">
            <v>HYCITE</v>
          </cell>
          <cell r="E5391" t="str">
            <v>DESPACHO</v>
          </cell>
          <cell r="F5391" t="str">
            <v>NORMAL</v>
          </cell>
          <cell r="G5391" t="str">
            <v>TF89544</v>
          </cell>
          <cell r="H5391">
            <v>44914</v>
          </cell>
          <cell r="I5391" t="str">
            <v>ENTREGADO</v>
          </cell>
          <cell r="J5391">
            <v>44915</v>
          </cell>
          <cell r="K5391" t="str">
            <v>MARIA TORRES</v>
          </cell>
          <cell r="L5391" t="str">
            <v>URB LA JOYA ETP TURQUESA MZ 10 VILLA 33 DAULE  LAS LOJAS 090656 GUAYAS</v>
          </cell>
          <cell r="N5391" t="str">
            <v>00958941846</v>
          </cell>
          <cell r="O5391" t="str">
            <v>00958941846</v>
          </cell>
          <cell r="P5391" t="str">
            <v>091901</v>
          </cell>
          <cell r="Q5391" t="str">
            <v>DAULE</v>
          </cell>
          <cell r="R5391" t="str">
            <v>GUAYAS</v>
          </cell>
          <cell r="S5391" t="str">
            <v>DAULE</v>
          </cell>
          <cell r="T5391" t="str">
            <v>ITSACOURIER</v>
          </cell>
          <cell r="U5391" t="str">
            <v>FLEXNETUIO_GYE</v>
          </cell>
          <cell r="V5391">
            <v>1</v>
          </cell>
          <cell r="W5391">
            <v>15.4</v>
          </cell>
          <cell r="X5391" t="str">
            <v>HYCITE QUITO</v>
          </cell>
          <cell r="Y5391" t="str">
            <v>FLEX NET CALLE 28 DE JUNIO S/N Y GARCIA MORENO ENTRADA LLANO GRANDE</v>
          </cell>
        </row>
        <row r="5392">
          <cell r="A5392" t="str">
            <v>98730936</v>
          </cell>
          <cell r="B5392">
            <v>481642</v>
          </cell>
          <cell r="C5392" t="str">
            <v>98730936</v>
          </cell>
          <cell r="D5392" t="str">
            <v>HYCITE</v>
          </cell>
          <cell r="E5392" t="str">
            <v>DESPACHO</v>
          </cell>
          <cell r="F5392" t="str">
            <v>NORMAL</v>
          </cell>
          <cell r="G5392" t="str">
            <v>031002004113295</v>
          </cell>
          <cell r="H5392">
            <v>44914</v>
          </cell>
          <cell r="I5392" t="str">
            <v>ENTREGADO</v>
          </cell>
          <cell r="J5392">
            <v>44915</v>
          </cell>
          <cell r="K5392" t="str">
            <v>MARIANA OLMOS</v>
          </cell>
          <cell r="L5392" t="str">
            <v>ADOLFO GIMENEZ N 21 Y BARRIO SANTO DOMINGO PUJILI // BARRIO SANTO DOMINGO LA VICTORIA 050402 COTOPAXI</v>
          </cell>
          <cell r="M5392" t="str">
            <v/>
          </cell>
          <cell r="N5392" t="str">
            <v>00995843494</v>
          </cell>
          <cell r="O5392" t="str">
            <v>00995843494</v>
          </cell>
          <cell r="P5392" t="str">
            <v>050402</v>
          </cell>
          <cell r="Q5392" t="str">
            <v>PUJILI</v>
          </cell>
          <cell r="R5392" t="str">
            <v>COTOPAXI</v>
          </cell>
          <cell r="S5392" t="str">
            <v>LA VICTORIA</v>
          </cell>
          <cell r="T5392" t="str">
            <v>TRAMACO</v>
          </cell>
          <cell r="U5392" t="str">
            <v>FLEXNETUIO_PROVINCIA</v>
          </cell>
          <cell r="V5392">
            <v>1</v>
          </cell>
          <cell r="W5392">
            <v>10.5</v>
          </cell>
          <cell r="X5392" t="str">
            <v>HYCITE QUITO</v>
          </cell>
          <cell r="Y5392" t="str">
            <v>FLEX NET CALLE 28 DE JUNIO S/N Y GARCIA MORENO ENTRADA LLANO GRANDE</v>
          </cell>
        </row>
        <row r="5393">
          <cell r="A5393" t="str">
            <v>98731136</v>
          </cell>
          <cell r="B5393">
            <v>481643</v>
          </cell>
          <cell r="C5393" t="str">
            <v>98731136</v>
          </cell>
          <cell r="D5393" t="str">
            <v>HYCITE</v>
          </cell>
          <cell r="E5393" t="str">
            <v>DESPACHO</v>
          </cell>
          <cell r="F5393" t="str">
            <v>NORMAL</v>
          </cell>
          <cell r="G5393" t="str">
            <v>TF89545</v>
          </cell>
          <cell r="H5393">
            <v>44914</v>
          </cell>
          <cell r="I5393" t="str">
            <v>ENTREGADO</v>
          </cell>
          <cell r="J5393">
            <v>44915</v>
          </cell>
          <cell r="K5393" t="str">
            <v>LORENA GARCIA</v>
          </cell>
          <cell r="L5393" t="str">
            <v>AV DE LAS AGUAS 0211 Y JIGUAS LAURELES   TARQUI 090507 GUAYAS</v>
          </cell>
          <cell r="N5393" t="str">
            <v>990674793 / 045025615</v>
          </cell>
          <cell r="O5393" t="str">
            <v>990674793 / 045025615</v>
          </cell>
          <cell r="P5393" t="str">
            <v>090507</v>
          </cell>
          <cell r="Q5393" t="str">
            <v>GUAYAQUIL</v>
          </cell>
          <cell r="R5393" t="str">
            <v>GUAYAS</v>
          </cell>
          <cell r="S5393" t="str">
            <v>GUAYAQUIL</v>
          </cell>
          <cell r="T5393" t="str">
            <v>FLEXTRANS GYE</v>
          </cell>
          <cell r="U5393" t="str">
            <v>FLEXNETUIO_GYE</v>
          </cell>
          <cell r="V5393">
            <v>1</v>
          </cell>
          <cell r="W5393">
            <v>2.58</v>
          </cell>
          <cell r="X5393" t="str">
            <v>HYCITE QUITO</v>
          </cell>
          <cell r="Y5393" t="str">
            <v>FLEX NET CALLE 28 DE JUNIO S/N Y GARCIA MORENO ENTRADA LLANO GRANDE</v>
          </cell>
        </row>
        <row r="5394">
          <cell r="A5394" t="str">
            <v>98731732</v>
          </cell>
          <cell r="B5394">
            <v>481644</v>
          </cell>
          <cell r="C5394" t="str">
            <v>98731732</v>
          </cell>
          <cell r="D5394" t="str">
            <v>HYCITE</v>
          </cell>
          <cell r="E5394" t="str">
            <v>DESPACHO</v>
          </cell>
          <cell r="F5394" t="str">
            <v>NORMAL</v>
          </cell>
          <cell r="G5394" t="str">
            <v>TFQ89546</v>
          </cell>
          <cell r="H5394">
            <v>44914</v>
          </cell>
          <cell r="I5394" t="str">
            <v>ENTREGADO</v>
          </cell>
          <cell r="J5394">
            <v>44915</v>
          </cell>
          <cell r="K5394" t="str">
            <v>PAULINA QUINTANA</v>
          </cell>
          <cell r="L5394" t="str">
            <v>AVIGIRAS E13 -140 Y GUAYACANES URB JARDINES DE AMAGASI QUITO // EMBAJADA E UNIDOS SAN ISIDRO DE INCA 170514 PICHINCHA</v>
          </cell>
          <cell r="N5394" t="str">
            <v>00999725116</v>
          </cell>
          <cell r="O5394" t="str">
            <v>00999725116</v>
          </cell>
          <cell r="P5394" t="str">
            <v>170514</v>
          </cell>
          <cell r="Q5394" t="str">
            <v>QUITO</v>
          </cell>
          <cell r="R5394" t="str">
            <v>PICHINCHA</v>
          </cell>
          <cell r="S5394" t="str">
            <v>QUITO</v>
          </cell>
          <cell r="T5394" t="str">
            <v>FLEXTRANS UIO</v>
          </cell>
          <cell r="U5394" t="str">
            <v>FLEXNETUIO_LOCAL</v>
          </cell>
          <cell r="V5394">
            <v>1</v>
          </cell>
          <cell r="W5394">
            <v>5</v>
          </cell>
          <cell r="X5394" t="str">
            <v>HYCITE QUITO</v>
          </cell>
          <cell r="Y5394" t="str">
            <v>FLEX NET CALLE 28 DE JUNIO S/N Y GARCIA MORENO ENTRADA LLANO GRANDE</v>
          </cell>
        </row>
        <row r="5395">
          <cell r="A5395" t="str">
            <v>98732069</v>
          </cell>
          <cell r="B5395">
            <v>481645</v>
          </cell>
          <cell r="C5395" t="str">
            <v>98732069</v>
          </cell>
          <cell r="D5395" t="str">
            <v>HYCITE</v>
          </cell>
          <cell r="E5395" t="str">
            <v>DESPACHO</v>
          </cell>
          <cell r="F5395" t="str">
            <v>NORMAL</v>
          </cell>
          <cell r="G5395" t="str">
            <v>TF89547</v>
          </cell>
          <cell r="H5395">
            <v>44914</v>
          </cell>
          <cell r="I5395" t="str">
            <v>ENTREGADO</v>
          </cell>
          <cell r="J5395">
            <v>44915</v>
          </cell>
          <cell r="K5395" t="str">
            <v>ALEJANDRO GARCIA</v>
          </cell>
          <cell r="L5395" t="str">
            <v>KENNEDY VIEJA AV 2DA # 113 A DOS CASAS DE SERVIDENT GUAYAQUIL / NORTE TARQUI 090570 GUAYAS</v>
          </cell>
          <cell r="N5395" t="str">
            <v>00999427442</v>
          </cell>
          <cell r="O5395" t="str">
            <v>00999427442</v>
          </cell>
          <cell r="P5395" t="str">
            <v>GUAYAQUIL</v>
          </cell>
          <cell r="Q5395" t="str">
            <v>GUAYAQUIL</v>
          </cell>
          <cell r="R5395" t="str">
            <v>GUAYAS</v>
          </cell>
          <cell r="T5395" t="str">
            <v>ITSACOURIER</v>
          </cell>
          <cell r="U5395" t="str">
            <v>FLEXNETUIO_GYE</v>
          </cell>
          <cell r="V5395">
            <v>1</v>
          </cell>
          <cell r="W5395">
            <v>5.9</v>
          </cell>
          <cell r="X5395" t="str">
            <v>HYCITE QUITO</v>
          </cell>
          <cell r="Y5395" t="str">
            <v>FLEX NET CALLE 28 DE JUNIO S/N Y GARCIA MORENO ENTRADA LLANO GRANDE</v>
          </cell>
        </row>
        <row r="5396">
          <cell r="A5396" t="str">
            <v>98732644</v>
          </cell>
          <cell r="B5396">
            <v>481647</v>
          </cell>
          <cell r="C5396" t="str">
            <v>98732644</v>
          </cell>
          <cell r="D5396" t="str">
            <v>HYCITE</v>
          </cell>
          <cell r="E5396" t="str">
            <v>DESPACHO</v>
          </cell>
          <cell r="F5396" t="str">
            <v>NORMAL</v>
          </cell>
          <cell r="G5396" t="str">
            <v>TFQ89588</v>
          </cell>
          <cell r="H5396">
            <v>44914</v>
          </cell>
          <cell r="I5396" t="str">
            <v>ENTREGADO</v>
          </cell>
          <cell r="J5396">
            <v>44916</v>
          </cell>
          <cell r="K5396" t="str">
            <v>JAIME LOPEZ</v>
          </cell>
          <cell r="L5396" t="str">
            <v>LAS CALISAS Y 13 DE JUNIO, PASAJE E2B AL LADO DISTRIBUIDORA GAS QUITO // SANTO DOMINGO ALTO SAN ANTONIO (LA PAMPA) 170312 PICHINCHA</v>
          </cell>
          <cell r="N5396" t="str">
            <v>995007827 / 022245478</v>
          </cell>
          <cell r="O5396" t="str">
            <v>995007827 / 022245478</v>
          </cell>
          <cell r="P5396" t="str">
            <v>170312</v>
          </cell>
          <cell r="Q5396" t="str">
            <v>QUITO</v>
          </cell>
          <cell r="R5396" t="str">
            <v>PICHINCHA</v>
          </cell>
          <cell r="S5396" t="str">
            <v>SAN ANTONIO - LA MARCA</v>
          </cell>
          <cell r="T5396" t="str">
            <v>TRANSERVISS</v>
          </cell>
          <cell r="U5396" t="str">
            <v>FLEXNETUIO_LOCAL</v>
          </cell>
          <cell r="V5396">
            <v>2</v>
          </cell>
          <cell r="W5396">
            <v>17.2</v>
          </cell>
          <cell r="X5396" t="str">
            <v>HYCITE QUITO</v>
          </cell>
          <cell r="Y5396" t="str">
            <v>FLEX NET CALLE 28 DE JUNIO S/N Y GARCIA MORENO ENTRADA LLANO GRANDE</v>
          </cell>
        </row>
        <row r="5397">
          <cell r="A5397" t="str">
            <v>98732715</v>
          </cell>
          <cell r="B5397">
            <v>481648</v>
          </cell>
          <cell r="C5397" t="str">
            <v>98732715</v>
          </cell>
          <cell r="D5397" t="str">
            <v>HYCITE</v>
          </cell>
          <cell r="E5397" t="str">
            <v>DESPACHO</v>
          </cell>
          <cell r="F5397" t="str">
            <v>NORMAL</v>
          </cell>
          <cell r="G5397" t="str">
            <v>031002004115246</v>
          </cell>
          <cell r="H5397">
            <v>44914</v>
          </cell>
          <cell r="I5397" t="str">
            <v>ENTREGADO</v>
          </cell>
          <cell r="J5397">
            <v>44922</v>
          </cell>
          <cell r="K5397" t="str">
            <v>ESTEFANY PEREZ</v>
          </cell>
          <cell r="L5397" t="str">
            <v>URB VILLA MARIA MZA C LOTE 23 DIAGONAL DECARAMOS Y PORCELANATO MANTA // 15 DE SEPTIEMBRE 15 DE SEPTIEMBRE 130203 MANABI</v>
          </cell>
          <cell r="N5397" t="str">
            <v>00981811843</v>
          </cell>
          <cell r="O5397" t="str">
            <v>00981811843</v>
          </cell>
          <cell r="P5397" t="str">
            <v>130203</v>
          </cell>
          <cell r="Q5397" t="str">
            <v>MANTA</v>
          </cell>
          <cell r="R5397" t="str">
            <v>MANABI</v>
          </cell>
          <cell r="S5397" t="str">
            <v>MANTA</v>
          </cell>
          <cell r="T5397" t="str">
            <v>TRAMACO</v>
          </cell>
          <cell r="U5397" t="str">
            <v>FLEXNETUIO_PROVINCIA</v>
          </cell>
          <cell r="V5397">
            <v>2</v>
          </cell>
          <cell r="W5397">
            <v>15.9</v>
          </cell>
          <cell r="X5397" t="str">
            <v>HYCITE QUITO</v>
          </cell>
          <cell r="Y5397" t="str">
            <v>FLEX NET CALLE 28 DE JUNIO S/N Y GARCIA MORENO ENTRADA LLANO GRANDE</v>
          </cell>
        </row>
        <row r="5398">
          <cell r="A5398" t="str">
            <v>98732782</v>
          </cell>
          <cell r="B5398">
            <v>481649</v>
          </cell>
          <cell r="C5398" t="str">
            <v>98732782</v>
          </cell>
          <cell r="D5398" t="str">
            <v>HYCITE</v>
          </cell>
          <cell r="E5398" t="str">
            <v>DESPACHO</v>
          </cell>
          <cell r="F5398" t="str">
            <v>NORMAL</v>
          </cell>
          <cell r="G5398" t="str">
            <v>TFQ89550</v>
          </cell>
          <cell r="H5398">
            <v>44914</v>
          </cell>
          <cell r="I5398" t="str">
            <v>ENTREGADO</v>
          </cell>
          <cell r="J5398">
            <v>44915</v>
          </cell>
          <cell r="K5398" t="str">
            <v>CRISTIAN YUQUILEMA</v>
          </cell>
          <cell r="L5398" t="str">
            <v>ESMERALDAS N1-129 Y AMBATO CASA COLOR LADRILLO CON GRIS 3 PISOS QUITO / LOS ROSALES ZAMBIZA 170529 PICHINCHA</v>
          </cell>
          <cell r="M5398" t="str">
            <v/>
          </cell>
          <cell r="N5398" t="str">
            <v>00987058431</v>
          </cell>
          <cell r="O5398" t="str">
            <v>00987058431</v>
          </cell>
          <cell r="P5398" t="str">
            <v>170529</v>
          </cell>
          <cell r="Q5398" t="str">
            <v>QUITO</v>
          </cell>
          <cell r="R5398" t="str">
            <v>PICHINCHA</v>
          </cell>
          <cell r="S5398" t="str">
            <v>ZAMBIZA - YURAC AL PALOMA</v>
          </cell>
          <cell r="T5398" t="str">
            <v>FLEXTRANS UIO</v>
          </cell>
          <cell r="U5398" t="str">
            <v>FLEXNETUIO_LOCAL</v>
          </cell>
          <cell r="V5398">
            <v>1</v>
          </cell>
          <cell r="W5398">
            <v>7.7</v>
          </cell>
          <cell r="X5398" t="str">
            <v>HYCITE QUITO</v>
          </cell>
          <cell r="Y5398" t="str">
            <v>FLEX NET CALLE 28 DE JUNIO S/N Y GARCIA MORENO ENTRADA LLANO GRANDE</v>
          </cell>
        </row>
        <row r="5399">
          <cell r="A5399" t="str">
            <v>98733734</v>
          </cell>
          <cell r="B5399">
            <v>481650</v>
          </cell>
          <cell r="C5399" t="str">
            <v>98733734</v>
          </cell>
          <cell r="D5399" t="str">
            <v>HYCITE</v>
          </cell>
          <cell r="E5399" t="str">
            <v>DESPACHO</v>
          </cell>
          <cell r="F5399" t="str">
            <v>NORMAL</v>
          </cell>
          <cell r="G5399" t="str">
            <v>031002004113297</v>
          </cell>
          <cell r="H5399">
            <v>44914</v>
          </cell>
          <cell r="I5399" t="str">
            <v>ENTREGADO</v>
          </cell>
          <cell r="J5399">
            <v>44915</v>
          </cell>
          <cell r="K5399" t="str">
            <v>DARIO LOPEZ</v>
          </cell>
          <cell r="L5399" t="str">
            <v>27 DE MAYO ENTRE G MORENO Y JUAN K MARCOS FRENTE A LA TIENDA LUCY BABAHOYO // BABAHOYO CLEMENTE BAQUERIZO 120102 LOS RIOS</v>
          </cell>
          <cell r="M5399" t="str">
            <v/>
          </cell>
          <cell r="N5399" t="str">
            <v>00939070229</v>
          </cell>
          <cell r="O5399" t="str">
            <v>00939070229</v>
          </cell>
          <cell r="P5399" t="str">
            <v>120102</v>
          </cell>
          <cell r="Q5399" t="str">
            <v>BABAHOYO</v>
          </cell>
          <cell r="R5399" t="str">
            <v>LOS RIOS</v>
          </cell>
          <cell r="S5399" t="str">
            <v>BABAHOYO</v>
          </cell>
          <cell r="T5399" t="str">
            <v>TRAMACO</v>
          </cell>
          <cell r="U5399" t="str">
            <v>FLEXNETUIO_PROVINCIA</v>
          </cell>
          <cell r="V5399">
            <v>1</v>
          </cell>
          <cell r="W5399">
            <v>10</v>
          </cell>
          <cell r="X5399" t="str">
            <v>HYCITE QUITO</v>
          </cell>
          <cell r="Y5399" t="str">
            <v>FLEX NET CALLE 28 DE JUNIO S/N Y GARCIA MORENO ENTRADA LLANO GRANDE</v>
          </cell>
        </row>
        <row r="5400">
          <cell r="A5400" t="str">
            <v>98734121</v>
          </cell>
          <cell r="B5400">
            <v>481652</v>
          </cell>
          <cell r="C5400" t="str">
            <v>98734121</v>
          </cell>
          <cell r="D5400" t="str">
            <v>HYCITE</v>
          </cell>
          <cell r="E5400" t="str">
            <v>DESPACHO</v>
          </cell>
          <cell r="F5400" t="str">
            <v>NORMAL</v>
          </cell>
          <cell r="G5400" t="str">
            <v>TFQ89552</v>
          </cell>
          <cell r="H5400">
            <v>44914</v>
          </cell>
          <cell r="I5400" t="str">
            <v>ENTREGADO</v>
          </cell>
          <cell r="J5400">
            <v>44915</v>
          </cell>
          <cell r="K5400" t="str">
            <v>ISABEL MURILLO</v>
          </cell>
          <cell r="L5400" t="str">
            <v>PASAJE JORGE ENRIQUEZ Y CARLOS ANDRADE MARIN AL LADO DE CANCHA, CASA BLANCA QUITO / PUEMBA CENTRO PUEMBA 170179 PICHINCHA</v>
          </cell>
          <cell r="N5400" t="str">
            <v>00993030543</v>
          </cell>
          <cell r="O5400" t="str">
            <v>00993030543</v>
          </cell>
          <cell r="P5400" t="str">
            <v>170179</v>
          </cell>
          <cell r="Q5400" t="str">
            <v>QUITO</v>
          </cell>
          <cell r="R5400" t="str">
            <v>PICHINCHA</v>
          </cell>
          <cell r="S5400" t="str">
            <v>PUEMBO</v>
          </cell>
          <cell r="T5400" t="str">
            <v>FLEXTRANS UIO</v>
          </cell>
          <cell r="U5400" t="str">
            <v>FLEXNETUIO_LOCAL</v>
          </cell>
          <cell r="V5400">
            <v>1</v>
          </cell>
          <cell r="W5400">
            <v>11.6</v>
          </cell>
          <cell r="X5400" t="str">
            <v>HYCITE QUITO</v>
          </cell>
          <cell r="Y5400" t="str">
            <v>FLEX NET CALLE 28 DE JUNIO S/N Y GARCIA MORENO ENTRADA LLANO GRANDE</v>
          </cell>
        </row>
        <row r="5401">
          <cell r="A5401" t="str">
            <v>98735040</v>
          </cell>
          <cell r="B5401">
            <v>481653</v>
          </cell>
          <cell r="C5401" t="str">
            <v>98735040</v>
          </cell>
          <cell r="D5401" t="str">
            <v>HYCITE</v>
          </cell>
          <cell r="E5401" t="str">
            <v>DESPACHO</v>
          </cell>
          <cell r="F5401" t="str">
            <v>NORMAL</v>
          </cell>
          <cell r="G5401" t="str">
            <v>031002004115248</v>
          </cell>
          <cell r="H5401">
            <v>44914</v>
          </cell>
          <cell r="I5401" t="str">
            <v>ENTREGADO</v>
          </cell>
          <cell r="J5401">
            <v>44922</v>
          </cell>
          <cell r="K5401" t="str">
            <v>GUILLERMO RODRIGUEZ</v>
          </cell>
          <cell r="L5401" t="str">
            <v>AV PANI 120 CL LAS ABARRADAS BANCO EL PARAISO MUEY SALINAS-SUR ESTE JOSE LUIS TAMAYO 240202 SANTA ELENA</v>
          </cell>
          <cell r="N5401" t="str">
            <v>00968309630</v>
          </cell>
          <cell r="O5401" t="str">
            <v>00968309630</v>
          </cell>
          <cell r="P5401" t="str">
            <v>240202</v>
          </cell>
          <cell r="Q5401" t="str">
            <v>LA LIBERTAD</v>
          </cell>
          <cell r="R5401" t="str">
            <v>SANTA ELENA</v>
          </cell>
          <cell r="S5401" t="str">
            <v>LA LIBERTAD</v>
          </cell>
          <cell r="T5401" t="str">
            <v>TRAMACO</v>
          </cell>
          <cell r="U5401" t="str">
            <v>FLEXNETUIO_PROVINCIA</v>
          </cell>
          <cell r="V5401">
            <v>2</v>
          </cell>
          <cell r="W5401">
            <v>18.2</v>
          </cell>
          <cell r="X5401" t="str">
            <v>HYCITE QUITO</v>
          </cell>
          <cell r="Y5401" t="str">
            <v>FLEX NET CALLE 28 DE JUNIO S/N Y GARCIA MORENO ENTRADA LLANO GRANDE</v>
          </cell>
        </row>
        <row r="5402">
          <cell r="A5402" t="str">
            <v>98735084</v>
          </cell>
          <cell r="B5402">
            <v>481654</v>
          </cell>
          <cell r="C5402" t="str">
            <v>98735084</v>
          </cell>
          <cell r="D5402" t="str">
            <v>HYCITE</v>
          </cell>
          <cell r="E5402" t="str">
            <v>DESPACHO</v>
          </cell>
          <cell r="F5402" t="str">
            <v>NORMAL</v>
          </cell>
          <cell r="G5402" t="str">
            <v>031002004113299</v>
          </cell>
          <cell r="H5402">
            <v>44914</v>
          </cell>
          <cell r="I5402" t="str">
            <v>INCIDENCIA</v>
          </cell>
          <cell r="J5402">
            <v>44923</v>
          </cell>
          <cell r="K5402" t="str">
            <v>JESENIA PERERO</v>
          </cell>
          <cell r="L5402" t="str">
            <v>AV #6 MUEY CENTRO BR CENTENARIO AFUERA QUEDA UNA PANADERIA SALINAS-SUR ESTE JOSE LUIS TAMAYO 240205 SANTA ELENA</v>
          </cell>
          <cell r="M5402" t="str">
            <v/>
          </cell>
          <cell r="N5402" t="str">
            <v>00994265432</v>
          </cell>
          <cell r="O5402" t="str">
            <v>00994265432</v>
          </cell>
          <cell r="P5402" t="str">
            <v>240205</v>
          </cell>
          <cell r="Q5402" t="str">
            <v>SALINAS</v>
          </cell>
          <cell r="R5402" t="str">
            <v>SANTA ELENA</v>
          </cell>
          <cell r="S5402" t="str">
            <v>JOSE LUIS TAMAYO (MUEY) - PUNTA CARNERO - VILLAS DEL MAR</v>
          </cell>
          <cell r="T5402" t="str">
            <v>TRAMACO</v>
          </cell>
          <cell r="U5402" t="str">
            <v>FLEXNETUIO_PROVINCIA</v>
          </cell>
          <cell r="V5402">
            <v>1</v>
          </cell>
          <cell r="W5402">
            <v>9.6</v>
          </cell>
          <cell r="X5402" t="str">
            <v>HYCITE QUITO</v>
          </cell>
          <cell r="Y5402" t="str">
            <v>FLEX NET CALLE 28 DE JUNIO S/N Y GARCIA MORENO ENTRADA LLANO GRANDE</v>
          </cell>
        </row>
        <row r="5403">
          <cell r="A5403" t="str">
            <v>98735586</v>
          </cell>
          <cell r="B5403">
            <v>481655</v>
          </cell>
          <cell r="C5403" t="str">
            <v>98735586</v>
          </cell>
          <cell r="D5403" t="str">
            <v>HYCITE</v>
          </cell>
          <cell r="E5403" t="str">
            <v>DESPACHO</v>
          </cell>
          <cell r="F5403" t="str">
            <v>NORMAL</v>
          </cell>
          <cell r="G5403" t="str">
            <v>IC3926</v>
          </cell>
          <cell r="H5403">
            <v>44914</v>
          </cell>
          <cell r="I5403" t="str">
            <v>ENTREGADO</v>
          </cell>
          <cell r="J5403">
            <v>44916</v>
          </cell>
          <cell r="K5403" t="str">
            <v>PABLO GUARACA</v>
          </cell>
          <cell r="L5403" t="str">
            <v>AV BENIGNO VASQUEZ AV JAIME ROLDOS (VULCAANIZADORA) GUALACEO / EL CALVARIO LUIS CORDERO VEGA 010350 AZUAY</v>
          </cell>
          <cell r="N5403" t="str">
            <v>00958825034</v>
          </cell>
          <cell r="O5403" t="str">
            <v>00958825034</v>
          </cell>
          <cell r="P5403" t="str">
            <v>010401</v>
          </cell>
          <cell r="Q5403" t="str">
            <v>GUALACEO</v>
          </cell>
          <cell r="R5403" t="str">
            <v>AZUAY</v>
          </cell>
          <cell r="S5403" t="str">
            <v>GUALACEO</v>
          </cell>
          <cell r="T5403" t="str">
            <v>ITSACOURIER</v>
          </cell>
          <cell r="U5403" t="str">
            <v>FLEXNETUIO_PROVINCIA</v>
          </cell>
          <cell r="V5403">
            <v>1</v>
          </cell>
          <cell r="W5403">
            <v>8.8000000000000007</v>
          </cell>
          <cell r="X5403" t="str">
            <v>HYCITE QUITO</v>
          </cell>
          <cell r="Y5403" t="str">
            <v>FLEX NET CALLE 28 DE JUNIO S/N Y GARCIA MORENO ENTRADA LLANO GRANDE</v>
          </cell>
        </row>
        <row r="5404">
          <cell r="A5404" t="str">
            <v>98736399</v>
          </cell>
          <cell r="B5404">
            <v>481656</v>
          </cell>
          <cell r="C5404" t="str">
            <v>98736399</v>
          </cell>
          <cell r="D5404" t="str">
            <v>HYCITE</v>
          </cell>
          <cell r="E5404" t="str">
            <v>DESPACHO</v>
          </cell>
          <cell r="F5404" t="str">
            <v>NORMAL</v>
          </cell>
          <cell r="G5404" t="str">
            <v>031002004113300</v>
          </cell>
          <cell r="H5404">
            <v>44914</v>
          </cell>
          <cell r="I5404" t="str">
            <v>ENTREGADO</v>
          </cell>
          <cell r="J5404">
            <v>44916</v>
          </cell>
          <cell r="K5404" t="str">
            <v>SONIA PAPA</v>
          </cell>
          <cell r="L5404" t="str">
            <v>CALLE 12 DE FEBRERO Y CUENCA LICORERA H20 TENA / BELLAVISTA ALTA TENA 150101 NAPO</v>
          </cell>
          <cell r="M5404" t="str">
            <v/>
          </cell>
          <cell r="N5404" t="str">
            <v>00995366973</v>
          </cell>
          <cell r="O5404" t="str">
            <v>00995366973</v>
          </cell>
          <cell r="P5404" t="str">
            <v>150101</v>
          </cell>
          <cell r="Q5404" t="str">
            <v>TENA</v>
          </cell>
          <cell r="R5404" t="str">
            <v>NAPO</v>
          </cell>
          <cell r="S5404" t="str">
            <v>TENA</v>
          </cell>
          <cell r="T5404" t="str">
            <v>TRAMACO</v>
          </cell>
          <cell r="U5404" t="str">
            <v>FLEXNETUIO_PROVINCIA</v>
          </cell>
          <cell r="V5404">
            <v>1</v>
          </cell>
          <cell r="W5404">
            <v>7.4</v>
          </cell>
          <cell r="X5404" t="str">
            <v>HYCITE QUITO</v>
          </cell>
          <cell r="Y5404" t="str">
            <v>FLEX NET CALLE 28 DE JUNIO S/N Y GARCIA MORENO ENTRADA LLANO GRANDE</v>
          </cell>
        </row>
        <row r="5405">
          <cell r="A5405" t="str">
            <v>98736625</v>
          </cell>
          <cell r="B5405">
            <v>481657</v>
          </cell>
          <cell r="C5405" t="str">
            <v>98736625</v>
          </cell>
          <cell r="D5405" t="str">
            <v>HYCITE</v>
          </cell>
          <cell r="E5405" t="str">
            <v>DESPACHO</v>
          </cell>
          <cell r="F5405" t="str">
            <v>NORMAL</v>
          </cell>
          <cell r="G5405" t="str">
            <v>031002004115249</v>
          </cell>
          <cell r="H5405">
            <v>44914</v>
          </cell>
          <cell r="I5405" t="str">
            <v>ENTREGADO</v>
          </cell>
          <cell r="J5405">
            <v>44916</v>
          </cell>
          <cell r="K5405" t="str">
            <v>FLORA ROJAS</v>
          </cell>
          <cell r="L5405" t="str">
            <v>AV MARCIAL GUILLEN LA SAZON DE LA ABUELA AZOGUES // SAN MARCOS LUIS CORDERO 030102 CAA,AR</v>
          </cell>
          <cell r="N5405" t="str">
            <v>00983189340</v>
          </cell>
          <cell r="O5405" t="str">
            <v>00983189340</v>
          </cell>
          <cell r="P5405" t="str">
            <v>030102</v>
          </cell>
          <cell r="Q5405" t="str">
            <v>AZOGUES</v>
          </cell>
          <cell r="R5405" t="str">
            <v>CAÑAR</v>
          </cell>
          <cell r="S5405" t="str">
            <v>AZOGUES</v>
          </cell>
          <cell r="T5405" t="str">
            <v>TRAMACO</v>
          </cell>
          <cell r="U5405" t="str">
            <v>FLEXNETUIO_PROVINCIA</v>
          </cell>
          <cell r="V5405">
            <v>2</v>
          </cell>
          <cell r="W5405">
            <v>16.899999999999999</v>
          </cell>
          <cell r="X5405" t="str">
            <v>HYCITE QUITO</v>
          </cell>
          <cell r="Y5405" t="str">
            <v>FLEX NET CALLE 28 DE JUNIO S/N Y GARCIA MORENO ENTRADA LLANO GRANDE</v>
          </cell>
        </row>
        <row r="5406">
          <cell r="A5406" t="str">
            <v>98736897</v>
          </cell>
          <cell r="B5406">
            <v>481658</v>
          </cell>
          <cell r="C5406" t="str">
            <v>98736897</v>
          </cell>
          <cell r="D5406" t="str">
            <v>HYCITE</v>
          </cell>
          <cell r="E5406" t="str">
            <v>DESPACHO</v>
          </cell>
          <cell r="F5406" t="str">
            <v>NORMAL</v>
          </cell>
          <cell r="G5406" t="str">
            <v>031002004113302</v>
          </cell>
          <cell r="H5406">
            <v>44914</v>
          </cell>
          <cell r="I5406" t="str">
            <v>ENTREGADO</v>
          </cell>
          <cell r="J5406">
            <v>44915</v>
          </cell>
          <cell r="K5406" t="str">
            <v>FRECIA JACOME</v>
          </cell>
          <cell r="L5406" t="str">
            <v>CALLE VICENTE ROCA FUERTE CALLE PRINCIPAL A LA VICTORIA PUJILI// BARRIO QUISAQUMBE LA VICTORIA 050402 COTOPAXI</v>
          </cell>
          <cell r="M5406" t="str">
            <v/>
          </cell>
          <cell r="N5406" t="str">
            <v>00987442672</v>
          </cell>
          <cell r="O5406" t="str">
            <v>00987442672</v>
          </cell>
          <cell r="P5406" t="str">
            <v>050402</v>
          </cell>
          <cell r="Q5406" t="str">
            <v>PUJILI</v>
          </cell>
          <cell r="R5406" t="str">
            <v>COTOPAXI</v>
          </cell>
          <cell r="S5406" t="str">
            <v>LA VICTORIA</v>
          </cell>
          <cell r="T5406" t="str">
            <v>TRAMACO</v>
          </cell>
          <cell r="U5406" t="str">
            <v>FLEXNETUIO_PROVINCIA</v>
          </cell>
          <cell r="V5406">
            <v>1</v>
          </cell>
          <cell r="W5406">
            <v>13.7</v>
          </cell>
          <cell r="X5406" t="str">
            <v>HYCITE QUITO</v>
          </cell>
          <cell r="Y5406" t="str">
            <v>FLEX NET CALLE 28 DE JUNIO S/N Y GARCIA MORENO ENTRADA LLANO GRANDE</v>
          </cell>
        </row>
        <row r="5407">
          <cell r="A5407" t="str">
            <v>98736969</v>
          </cell>
          <cell r="B5407">
            <v>481659</v>
          </cell>
          <cell r="C5407" t="str">
            <v>98736969</v>
          </cell>
          <cell r="D5407" t="str">
            <v>HYCITE</v>
          </cell>
          <cell r="E5407" t="str">
            <v>DESPACHO</v>
          </cell>
          <cell r="F5407" t="str">
            <v>NORMAL</v>
          </cell>
          <cell r="G5407" t="str">
            <v>TF89553</v>
          </cell>
          <cell r="H5407">
            <v>44914</v>
          </cell>
          <cell r="I5407" t="str">
            <v>ENTREGADO</v>
          </cell>
          <cell r="J5407">
            <v>44915</v>
          </cell>
          <cell r="K5407" t="str">
            <v>JOSE BUSTOS</v>
          </cell>
          <cell r="L5407" t="str">
            <v>ALBORADA 12 AVA ETAPA MZ 10 VILLA 16 GUAYAQUIL //ALBORADA  TARQUI 090501 GUAYAS</v>
          </cell>
          <cell r="N5407" t="str">
            <v>939065845 / 980017889</v>
          </cell>
          <cell r="O5407" t="str">
            <v>939065845 / 980017889</v>
          </cell>
          <cell r="P5407" t="str">
            <v>090501</v>
          </cell>
          <cell r="Q5407" t="str">
            <v>GUAYAQUIL</v>
          </cell>
          <cell r="R5407" t="str">
            <v>GUAYAS</v>
          </cell>
          <cell r="S5407" t="str">
            <v>GUAYAQUIL</v>
          </cell>
          <cell r="T5407" t="str">
            <v>ITSACOURIER</v>
          </cell>
          <cell r="U5407" t="str">
            <v>FLEXNETUIO_GYE</v>
          </cell>
          <cell r="V5407">
            <v>1</v>
          </cell>
          <cell r="W5407">
            <v>8.8000000000000007</v>
          </cell>
          <cell r="X5407" t="str">
            <v>HYCITE QUITO</v>
          </cell>
          <cell r="Y5407" t="str">
            <v>FLEX NET CALLE 28 DE JUNIO S/N Y GARCIA MORENO ENTRADA LLANO GRANDE</v>
          </cell>
        </row>
        <row r="5408">
          <cell r="A5408" t="str">
            <v>98737241</v>
          </cell>
          <cell r="B5408">
            <v>481660</v>
          </cell>
          <cell r="C5408" t="str">
            <v>98737241</v>
          </cell>
          <cell r="D5408" t="str">
            <v>HYCITE</v>
          </cell>
          <cell r="E5408" t="str">
            <v>DESPACHO</v>
          </cell>
          <cell r="F5408" t="str">
            <v>NORMAL</v>
          </cell>
          <cell r="G5408" t="str">
            <v>031002004113303</v>
          </cell>
          <cell r="H5408">
            <v>44914</v>
          </cell>
          <cell r="I5408" t="str">
            <v>ENTREGADO</v>
          </cell>
          <cell r="J5408">
            <v>44916</v>
          </cell>
          <cell r="K5408" t="str">
            <v>GALO VALDIVIESO</v>
          </cell>
          <cell r="L5408" t="str">
            <v>CALLE S/N Y VIA ARCHIDONA COJUNTO LOS CANELOS TENA//AMADEN TENA 150101 PICHINCHA</v>
          </cell>
          <cell r="M5408" t="str">
            <v/>
          </cell>
          <cell r="N5408" t="str">
            <v>00985364592</v>
          </cell>
          <cell r="O5408" t="str">
            <v>00985364592</v>
          </cell>
          <cell r="P5408" t="str">
            <v>150101</v>
          </cell>
          <cell r="Q5408" t="str">
            <v>TENA</v>
          </cell>
          <cell r="R5408" t="str">
            <v>NAPO</v>
          </cell>
          <cell r="S5408" t="str">
            <v>TENA</v>
          </cell>
          <cell r="T5408" t="str">
            <v>TRAMACO</v>
          </cell>
          <cell r="U5408" t="str">
            <v>FLEXNETUIO_PROVINCIA</v>
          </cell>
          <cell r="V5408">
            <v>1</v>
          </cell>
          <cell r="W5408">
            <v>8.5</v>
          </cell>
          <cell r="X5408" t="str">
            <v>HYCITE QUITO</v>
          </cell>
          <cell r="Y5408" t="str">
            <v>FLEX NET CALLE 28 DE JUNIO S/N Y GARCIA MORENO ENTRADA LLANO GRANDE</v>
          </cell>
        </row>
        <row r="5409">
          <cell r="A5409" t="str">
            <v>98737315</v>
          </cell>
          <cell r="B5409">
            <v>481661</v>
          </cell>
          <cell r="C5409" t="str">
            <v>98737315</v>
          </cell>
          <cell r="D5409" t="str">
            <v>HYCITE</v>
          </cell>
          <cell r="E5409" t="str">
            <v>DESPACHO</v>
          </cell>
          <cell r="F5409" t="str">
            <v>NORMAL</v>
          </cell>
          <cell r="G5409" t="str">
            <v>TFQ89554</v>
          </cell>
          <cell r="H5409">
            <v>44914</v>
          </cell>
          <cell r="I5409" t="str">
            <v>DEVOLUCION_EN_PROCESO</v>
          </cell>
          <cell r="J5409">
            <v>44923</v>
          </cell>
          <cell r="K5409" t="str">
            <v>NICOLE BARROS</v>
          </cell>
          <cell r="L5409" t="str">
            <v>CONJ CIUDAD OCCIDENTE TORRE D 1 ETAPA IGNACIO ASIN Y VICENTE HEREDIA QUITO COCHAPAMBA 170528 PICHINCHA</v>
          </cell>
          <cell r="M5409" t="str">
            <v/>
          </cell>
          <cell r="N5409" t="str">
            <v>00984317998</v>
          </cell>
          <cell r="O5409" t="str">
            <v>00984317998</v>
          </cell>
          <cell r="P5409" t="str">
            <v>170528</v>
          </cell>
          <cell r="Q5409" t="str">
            <v>QUITO</v>
          </cell>
          <cell r="R5409" t="str">
            <v>PICHINCHA</v>
          </cell>
          <cell r="S5409" t="str">
            <v>QUITO</v>
          </cell>
          <cell r="T5409" t="str">
            <v>FLEXTRANS UIO</v>
          </cell>
          <cell r="U5409" t="str">
            <v>FLEXNETUIO_LOCAL</v>
          </cell>
          <cell r="V5409">
            <v>1</v>
          </cell>
          <cell r="W5409">
            <v>11</v>
          </cell>
          <cell r="X5409" t="str">
            <v>HYCITE QUITO</v>
          </cell>
          <cell r="Y5409" t="str">
            <v>FLEX NET CALLE 28 DE JUNIO S/N Y GARCIA MORENO ENTRADA LLANO GRANDE</v>
          </cell>
        </row>
        <row r="5410">
          <cell r="A5410" t="str">
            <v>98737414</v>
          </cell>
          <cell r="B5410">
            <v>481662</v>
          </cell>
          <cell r="C5410" t="str">
            <v>98737414</v>
          </cell>
          <cell r="D5410" t="str">
            <v>HYCITE</v>
          </cell>
          <cell r="E5410" t="str">
            <v>DESPACHO</v>
          </cell>
          <cell r="F5410" t="str">
            <v>NORMAL</v>
          </cell>
          <cell r="G5410" t="str">
            <v>031002004113304</v>
          </cell>
          <cell r="H5410">
            <v>44914</v>
          </cell>
          <cell r="I5410" t="str">
            <v>ENTREGADO</v>
          </cell>
          <cell r="J5410">
            <v>44916</v>
          </cell>
          <cell r="K5410" t="str">
            <v>ROSA PINEDA</v>
          </cell>
          <cell r="L5410" t="str">
            <v>AV AMAZONAS ANTONIO JOSE DE SUCRE CASA YOLSAS LATACUNGA / EL SALTO EL SALTO 050102 COTOPAXI</v>
          </cell>
          <cell r="M5410" t="str">
            <v/>
          </cell>
          <cell r="N5410" t="str">
            <v>00995925896</v>
          </cell>
          <cell r="O5410" t="str">
            <v>00995925896</v>
          </cell>
          <cell r="P5410" t="str">
            <v>050102</v>
          </cell>
          <cell r="Q5410" t="str">
            <v>LATACUNGA</v>
          </cell>
          <cell r="R5410" t="str">
            <v>COTOPAXI</v>
          </cell>
          <cell r="S5410" t="str">
            <v>LATACUNGA</v>
          </cell>
          <cell r="T5410" t="str">
            <v>TRAMACO</v>
          </cell>
          <cell r="U5410" t="str">
            <v>FLEXNETUIO_PROVINCIA</v>
          </cell>
          <cell r="V5410">
            <v>1</v>
          </cell>
          <cell r="W5410">
            <v>10.9</v>
          </cell>
          <cell r="X5410" t="str">
            <v>HYCITE QUITO</v>
          </cell>
          <cell r="Y5410" t="str">
            <v>FLEX NET CALLE 28 DE JUNIO S/N Y GARCIA MORENO ENTRADA LLANO GRANDE</v>
          </cell>
        </row>
        <row r="5411">
          <cell r="A5411" t="str">
            <v>98737511</v>
          </cell>
          <cell r="B5411">
            <v>481663</v>
          </cell>
          <cell r="C5411" t="str">
            <v>98737511</v>
          </cell>
          <cell r="D5411" t="str">
            <v>HYCITE</v>
          </cell>
          <cell r="E5411" t="str">
            <v>DESPACHO</v>
          </cell>
          <cell r="F5411" t="str">
            <v>NORMAL</v>
          </cell>
          <cell r="G5411" t="str">
            <v>031002004113305</v>
          </cell>
          <cell r="H5411">
            <v>44914</v>
          </cell>
          <cell r="I5411" t="str">
            <v>ENTREGADO</v>
          </cell>
          <cell r="J5411">
            <v>44915</v>
          </cell>
          <cell r="K5411" t="str">
            <v>SERGIO CUASAPAZ</v>
          </cell>
          <cell r="L5411" t="str">
            <v>CORAZON CARBOBO 50MTS DE MECANICA AUTOES TULCAN ** SAN CRISTOBAL TULCAN 040101 CARCHI</v>
          </cell>
          <cell r="M5411" t="str">
            <v/>
          </cell>
          <cell r="N5411" t="str">
            <v>00995621308</v>
          </cell>
          <cell r="O5411" t="str">
            <v>00995621308</v>
          </cell>
          <cell r="P5411" t="str">
            <v>040101</v>
          </cell>
          <cell r="Q5411" t="str">
            <v>TULCAN</v>
          </cell>
          <cell r="R5411" t="str">
            <v>CARCHI</v>
          </cell>
          <cell r="S5411" t="str">
            <v>TULCAN</v>
          </cell>
          <cell r="T5411" t="str">
            <v>TRAMACO</v>
          </cell>
          <cell r="U5411" t="str">
            <v>FLEXNETUIO_PROVINCIA</v>
          </cell>
          <cell r="V5411">
            <v>1</v>
          </cell>
          <cell r="W5411">
            <v>2.1</v>
          </cell>
          <cell r="X5411" t="str">
            <v>HYCITE QUITO</v>
          </cell>
          <cell r="Y5411" t="str">
            <v>FLEX NET CALLE 28 DE JUNIO S/N Y GARCIA MORENO ENTRADA LLANO GRANDE</v>
          </cell>
        </row>
        <row r="5412">
          <cell r="A5412" t="str">
            <v>98738126</v>
          </cell>
          <cell r="B5412">
            <v>481664</v>
          </cell>
          <cell r="C5412" t="str">
            <v>98738126</v>
          </cell>
          <cell r="D5412" t="str">
            <v>HYCITE</v>
          </cell>
          <cell r="E5412" t="str">
            <v>DESPACHO</v>
          </cell>
          <cell r="F5412" t="str">
            <v>NORMAL</v>
          </cell>
          <cell r="G5412" t="str">
            <v>031002004113306</v>
          </cell>
          <cell r="H5412">
            <v>44914</v>
          </cell>
          <cell r="I5412" t="str">
            <v>ENTREGADO</v>
          </cell>
          <cell r="J5412">
            <v>44915</v>
          </cell>
          <cell r="K5412" t="str">
            <v>CESAR LOPEZ</v>
          </cell>
          <cell r="L5412" t="str">
            <v>DEMETRIO AGUILERA LUCIANO ANDRADE 1 CUADRA POLIDEPORTIVO IBARRA//19 DE ENERO SAN FRANCISCO 100108 IMBABURA</v>
          </cell>
          <cell r="M5412" t="str">
            <v/>
          </cell>
          <cell r="N5412" t="str">
            <v>00960664847</v>
          </cell>
          <cell r="O5412" t="str">
            <v>00960664847</v>
          </cell>
          <cell r="P5412" t="str">
            <v>100108</v>
          </cell>
          <cell r="Q5412" t="str">
            <v>IBARRA</v>
          </cell>
          <cell r="R5412" t="str">
            <v>IMBABURA</v>
          </cell>
          <cell r="S5412" t="str">
            <v>SAN MIGUEL DE IBARRA</v>
          </cell>
          <cell r="T5412" t="str">
            <v>TRAMACO</v>
          </cell>
          <cell r="U5412" t="str">
            <v>FLEXNETUIO_PROVINCIA</v>
          </cell>
          <cell r="V5412">
            <v>1</v>
          </cell>
          <cell r="W5412">
            <v>2.1</v>
          </cell>
          <cell r="X5412" t="str">
            <v>HYCITE QUITO</v>
          </cell>
          <cell r="Y5412" t="str">
            <v>FLEX NET CALLE 28 DE JUNIO S/N Y GARCIA MORENO ENTRADA LLANO GRANDE</v>
          </cell>
        </row>
        <row r="5413">
          <cell r="A5413" t="str">
            <v>98738215</v>
          </cell>
          <cell r="B5413">
            <v>481665</v>
          </cell>
          <cell r="C5413" t="str">
            <v>98738215</v>
          </cell>
          <cell r="D5413" t="str">
            <v>HYCITE</v>
          </cell>
          <cell r="E5413" t="str">
            <v>DESPACHO</v>
          </cell>
          <cell r="F5413" t="str">
            <v>NORMAL</v>
          </cell>
          <cell r="G5413" t="str">
            <v>TFQ89555</v>
          </cell>
          <cell r="H5413">
            <v>44914</v>
          </cell>
          <cell r="I5413" t="str">
            <v>ENTREGADO</v>
          </cell>
          <cell r="J5413">
            <v>44915</v>
          </cell>
          <cell r="K5413" t="str">
            <v>CATALINA VIVAS</v>
          </cell>
          <cell r="L5413" t="str">
            <v>HUALCOPO OR32 PASAJE 59E QUITO // MAGDALENA  CHILIBULO 170608 PICHINCHA</v>
          </cell>
          <cell r="N5413" t="str">
            <v>983719164 / 022611706</v>
          </cell>
          <cell r="O5413" t="str">
            <v>983719164 / 022611706</v>
          </cell>
          <cell r="P5413" t="str">
            <v>170608</v>
          </cell>
          <cell r="Q5413" t="str">
            <v>QUITO</v>
          </cell>
          <cell r="R5413" t="str">
            <v>PICHINCHA</v>
          </cell>
          <cell r="S5413" t="str">
            <v>QUITO</v>
          </cell>
          <cell r="T5413" t="str">
            <v>FLEXTRANS UIO</v>
          </cell>
          <cell r="U5413" t="str">
            <v>FLEXNETUIO_LOCAL</v>
          </cell>
          <cell r="V5413">
            <v>1</v>
          </cell>
          <cell r="W5413">
            <v>16.100000000000001</v>
          </cell>
          <cell r="X5413" t="str">
            <v>HYCITE QUITO</v>
          </cell>
          <cell r="Y5413" t="str">
            <v>FLEX NET CALLE 28 DE JUNIO S/N Y GARCIA MORENO ENTRADA LLANO GRANDE</v>
          </cell>
        </row>
        <row r="5414">
          <cell r="A5414" t="str">
            <v>98738464</v>
          </cell>
          <cell r="B5414">
            <v>481666</v>
          </cell>
          <cell r="C5414" t="str">
            <v>98738464</v>
          </cell>
          <cell r="D5414" t="str">
            <v>HYCITE</v>
          </cell>
          <cell r="E5414" t="str">
            <v>DESPACHO</v>
          </cell>
          <cell r="F5414" t="str">
            <v>NORMAL</v>
          </cell>
          <cell r="G5414" t="str">
            <v>TF89556</v>
          </cell>
          <cell r="H5414">
            <v>44914</v>
          </cell>
          <cell r="I5414" t="str">
            <v>ENTREGADO</v>
          </cell>
          <cell r="J5414">
            <v>44915</v>
          </cell>
          <cell r="K5414" t="str">
            <v>EUGENIA LEON</v>
          </cell>
          <cell r="L5414" t="str">
            <v>URB VILLAS DEL REY ETAPA HARRY MZ 1008 DEPARTAMENTO 4 DAULE / NORTE LA AURORA 091905 GUAYAS</v>
          </cell>
          <cell r="N5414" t="str">
            <v>00988474828</v>
          </cell>
          <cell r="O5414" t="str">
            <v>00988474828</v>
          </cell>
          <cell r="P5414" t="str">
            <v>091905</v>
          </cell>
          <cell r="Q5414" t="str">
            <v>DAULE</v>
          </cell>
          <cell r="R5414" t="str">
            <v>GUAYAS</v>
          </cell>
          <cell r="S5414" t="str">
            <v>LOS LOJAS (ENRIQUE BAQUERIZO MORENO)</v>
          </cell>
          <cell r="T5414" t="str">
            <v>ITSACOURIER</v>
          </cell>
          <cell r="U5414" t="str">
            <v>FLEXNETUIO_GYE</v>
          </cell>
          <cell r="V5414">
            <v>1</v>
          </cell>
          <cell r="W5414">
            <v>4</v>
          </cell>
          <cell r="X5414" t="str">
            <v>HYCITE QUITO</v>
          </cell>
          <cell r="Y5414" t="str">
            <v>FLEX NET CALLE 28 DE JUNIO S/N Y GARCIA MORENO ENTRADA LLANO GRANDE</v>
          </cell>
        </row>
        <row r="5415">
          <cell r="A5415" t="str">
            <v>98738970</v>
          </cell>
          <cell r="B5415">
            <v>481667</v>
          </cell>
          <cell r="C5415" t="str">
            <v>98738970</v>
          </cell>
          <cell r="D5415" t="str">
            <v>HYCITE</v>
          </cell>
          <cell r="E5415" t="str">
            <v>DESPACHO</v>
          </cell>
          <cell r="F5415" t="str">
            <v>NORMAL</v>
          </cell>
          <cell r="G5415" t="str">
            <v>TFQ89557</v>
          </cell>
          <cell r="H5415">
            <v>44914</v>
          </cell>
          <cell r="I5415" t="str">
            <v>ENTREGADO</v>
          </cell>
          <cell r="J5415">
            <v>44915</v>
          </cell>
          <cell r="K5415" t="str">
            <v>ROSAMARIA TIPAN</v>
          </cell>
          <cell r="L5415" t="str">
            <v>JUAN GENARO JARAMILLO 256 AURORA NORTE RUMINAHUI // SANGOLQUI SANGOLQUI 171103 PICHINCHA</v>
          </cell>
          <cell r="N5415" t="str">
            <v>00995289531</v>
          </cell>
          <cell r="O5415" t="str">
            <v>00995289531</v>
          </cell>
          <cell r="P5415" t="str">
            <v>171103</v>
          </cell>
          <cell r="Q5415" t="str">
            <v>RUMIÑAHUI</v>
          </cell>
          <cell r="R5415" t="str">
            <v>PICHINCHA</v>
          </cell>
          <cell r="S5415" t="str">
            <v>SANGOLQUI</v>
          </cell>
          <cell r="T5415" t="str">
            <v>FLEXTRANS UIO</v>
          </cell>
          <cell r="U5415" t="str">
            <v>FLEXNETUIO_LOCAL</v>
          </cell>
          <cell r="V5415">
            <v>1</v>
          </cell>
          <cell r="W5415">
            <v>4.4000000000000004</v>
          </cell>
          <cell r="X5415" t="str">
            <v>HYCITE QUITO</v>
          </cell>
          <cell r="Y5415" t="str">
            <v>FLEX NET CALLE 28 DE JUNIO S/N Y GARCIA MORENO ENTRADA LLANO GRANDE</v>
          </cell>
        </row>
        <row r="5416">
          <cell r="A5416" t="str">
            <v>98739480</v>
          </cell>
          <cell r="B5416">
            <v>481669</v>
          </cell>
          <cell r="C5416" t="str">
            <v>98739480</v>
          </cell>
          <cell r="D5416" t="str">
            <v>HYCITE</v>
          </cell>
          <cell r="E5416" t="str">
            <v>DESPACHO</v>
          </cell>
          <cell r="F5416" t="str">
            <v>NORMAL</v>
          </cell>
          <cell r="G5416" t="str">
            <v>TF89559</v>
          </cell>
          <cell r="H5416">
            <v>44914</v>
          </cell>
          <cell r="I5416" t="str">
            <v>ENTREGADO</v>
          </cell>
          <cell r="J5416">
            <v>44915</v>
          </cell>
          <cell r="K5416" t="str">
            <v>LUIS ALARCON</v>
          </cell>
          <cell r="L5416" t="str">
            <v>JUAN MONTALVO LA ALEGRIA MZA 232 V3 EN LA ESQUINA HAY UN PARQUE GUAYAQUIL // NORTE TARQUI 090501 GUAYAS</v>
          </cell>
          <cell r="M5416" t="str">
            <v/>
          </cell>
          <cell r="N5416" t="str">
            <v>00979023309</v>
          </cell>
          <cell r="O5416" t="str">
            <v>00979023309</v>
          </cell>
          <cell r="P5416" t="str">
            <v>090501</v>
          </cell>
          <cell r="Q5416" t="str">
            <v>GUAYAQUIL</v>
          </cell>
          <cell r="R5416" t="str">
            <v>GUAYAS</v>
          </cell>
          <cell r="S5416" t="str">
            <v>GUAYAQUIL</v>
          </cell>
          <cell r="T5416" t="str">
            <v>FLEXTRANS GYE</v>
          </cell>
          <cell r="U5416" t="str">
            <v>FLEXNETUIO_GYE</v>
          </cell>
          <cell r="V5416">
            <v>1</v>
          </cell>
          <cell r="W5416">
            <v>9</v>
          </cell>
          <cell r="X5416" t="str">
            <v>HYCITE QUITO</v>
          </cell>
          <cell r="Y5416" t="str">
            <v>FLEX NET CALLE 28 DE JUNIO S/N Y GARCIA MORENO ENTRADA LLANO GRANDE</v>
          </cell>
        </row>
        <row r="5417">
          <cell r="A5417" t="str">
            <v>98715362</v>
          </cell>
          <cell r="B5417">
            <v>481601</v>
          </cell>
          <cell r="C5417" t="str">
            <v>98715362</v>
          </cell>
          <cell r="D5417" t="str">
            <v>HYCITE</v>
          </cell>
          <cell r="E5417" t="str">
            <v>DESPACHO</v>
          </cell>
          <cell r="F5417" t="str">
            <v>NORMAL</v>
          </cell>
          <cell r="G5417" t="str">
            <v>TFQ89523</v>
          </cell>
          <cell r="H5417">
            <v>44914</v>
          </cell>
          <cell r="I5417" t="str">
            <v>ENTREGADO</v>
          </cell>
          <cell r="J5417">
            <v>44915</v>
          </cell>
          <cell r="K5417" t="str">
            <v>BLANCA CONLAGO</v>
          </cell>
          <cell r="L5417" t="str">
            <v>FRANCISCO DE LA TOLA GRANDE N9 SAN FRANCISCO ESQUINA QUITO//EL ARENAL TUMBACO 170902 PICHINCHA</v>
          </cell>
          <cell r="N5417" t="str">
            <v>996928916 / 022052020</v>
          </cell>
          <cell r="O5417" t="str">
            <v>996928916 / 022052020</v>
          </cell>
          <cell r="P5417" t="str">
            <v>170902</v>
          </cell>
          <cell r="Q5417" t="str">
            <v>QUITO</v>
          </cell>
          <cell r="R5417" t="str">
            <v>PICHINCHA</v>
          </cell>
          <cell r="S5417" t="str">
            <v>TUMBACO</v>
          </cell>
          <cell r="T5417" t="str">
            <v>FLEXTRANS UIO</v>
          </cell>
          <cell r="U5417" t="str">
            <v>FLEXNETUIO_LOCAL</v>
          </cell>
          <cell r="V5417">
            <v>2</v>
          </cell>
          <cell r="W5417">
            <v>19.399999999999999</v>
          </cell>
          <cell r="X5417" t="str">
            <v>HYCITE QUITO</v>
          </cell>
          <cell r="Y5417" t="str">
            <v>FLEX NET CALLE 28 DE JUNIO S/N Y GARCIA MORENO ENTRADA LLANO GRANDE</v>
          </cell>
        </row>
        <row r="5418">
          <cell r="A5418" t="str">
            <v>98716050</v>
          </cell>
          <cell r="B5418">
            <v>481602</v>
          </cell>
          <cell r="C5418" t="str">
            <v>98716050</v>
          </cell>
          <cell r="D5418" t="str">
            <v>HYCITE</v>
          </cell>
          <cell r="E5418" t="str">
            <v>DESPACHO</v>
          </cell>
          <cell r="F5418" t="str">
            <v>NORMAL</v>
          </cell>
          <cell r="G5418" t="str">
            <v>TFQ89524 / TFQ90827</v>
          </cell>
          <cell r="H5418">
            <v>44914</v>
          </cell>
          <cell r="I5418" t="str">
            <v>ENTREGADO</v>
          </cell>
          <cell r="J5418">
            <v>44923</v>
          </cell>
          <cell r="K5418" t="str">
            <v>NANCY ROCIO BAEZ TEJADA</v>
          </cell>
          <cell r="L5418" t="str">
            <v>CALLE R 178 S 57A / NUEVO JERUSALEN PB/7 PASANDO LOS RIELES, CLIENTE SOLICITA QUE LE LLAMEN PICHINCHA QUITO // NUEVO JERUSALEN GUAMANI</v>
          </cell>
          <cell r="N5418" t="str">
            <v>098-451-4310</v>
          </cell>
          <cell r="O5418" t="str">
            <v>098-451-4310</v>
          </cell>
          <cell r="P5418" t="str">
            <v>170709</v>
          </cell>
          <cell r="Q5418" t="str">
            <v>QUITO</v>
          </cell>
          <cell r="R5418" t="str">
            <v>PICHINCHA</v>
          </cell>
          <cell r="S5418" t="str">
            <v>QUITO</v>
          </cell>
          <cell r="T5418" t="str">
            <v>FLEXTRANS UIO</v>
          </cell>
          <cell r="U5418" t="str">
            <v>FLEXNETUIO_LOCAL</v>
          </cell>
          <cell r="V5418">
            <v>1</v>
          </cell>
          <cell r="W5418">
            <v>1.6</v>
          </cell>
          <cell r="X5418" t="str">
            <v>HYCITE QUITO</v>
          </cell>
          <cell r="Y5418" t="str">
            <v>FLEX NET CALLE 28 DE JUNIO S/N Y GARCIA MORENO ENTRADA LLANO GRANDE</v>
          </cell>
        </row>
        <row r="5419">
          <cell r="A5419" t="str">
            <v>98716606</v>
          </cell>
          <cell r="B5419">
            <v>481603</v>
          </cell>
          <cell r="C5419" t="str">
            <v>98716606</v>
          </cell>
          <cell r="D5419" t="str">
            <v>HYCITE</v>
          </cell>
          <cell r="E5419" t="str">
            <v>DESPACHO</v>
          </cell>
          <cell r="F5419" t="str">
            <v>NORMAL</v>
          </cell>
          <cell r="G5419" t="str">
            <v>031002004113279</v>
          </cell>
          <cell r="H5419">
            <v>44914</v>
          </cell>
          <cell r="I5419" t="str">
            <v>ENTREGADO</v>
          </cell>
          <cell r="J5419">
            <v>44916</v>
          </cell>
          <cell r="K5419" t="str">
            <v>ERIKA REVELO</v>
          </cell>
          <cell r="L5419" t="str">
            <v>BOLIVAR TARQUI ESQUINA 3 PISOS TULCAN // CENTRO TULCAN 040102 CARCHI</v>
          </cell>
          <cell r="M5419" t="str">
            <v/>
          </cell>
          <cell r="N5419" t="str">
            <v>00989289988</v>
          </cell>
          <cell r="O5419" t="str">
            <v>00989289988</v>
          </cell>
          <cell r="P5419" t="str">
            <v>040102</v>
          </cell>
          <cell r="Q5419" t="str">
            <v>TULCAN</v>
          </cell>
          <cell r="R5419" t="str">
            <v>CARCHI</v>
          </cell>
          <cell r="S5419" t="str">
            <v>TULCAN - TAJAMAR</v>
          </cell>
          <cell r="T5419" t="str">
            <v>TRAMACO</v>
          </cell>
          <cell r="U5419" t="str">
            <v>FLEXNETUIO_PROVINCIA</v>
          </cell>
          <cell r="V5419">
            <v>1</v>
          </cell>
          <cell r="W5419">
            <v>13.7</v>
          </cell>
          <cell r="X5419" t="str">
            <v>HYCITE QUITO</v>
          </cell>
          <cell r="Y5419" t="str">
            <v>FLEX NET CALLE 28 DE JUNIO S/N Y GARCIA MORENO ENTRADA LLANO GRANDE</v>
          </cell>
        </row>
        <row r="5420">
          <cell r="A5420" t="str">
            <v>98716806</v>
          </cell>
          <cell r="B5420">
            <v>481604</v>
          </cell>
          <cell r="C5420" t="str">
            <v>98716806</v>
          </cell>
          <cell r="D5420" t="str">
            <v>HYCITE</v>
          </cell>
          <cell r="E5420" t="str">
            <v>DESPACHO</v>
          </cell>
          <cell r="F5420" t="str">
            <v>NORMAL</v>
          </cell>
          <cell r="G5420" t="str">
            <v>TFQ89525</v>
          </cell>
          <cell r="H5420">
            <v>44914</v>
          </cell>
          <cell r="I5420" t="str">
            <v>ENTREGADO</v>
          </cell>
          <cell r="J5420">
            <v>44915</v>
          </cell>
          <cell r="K5420" t="str">
            <v>JULEY YUGSI</v>
          </cell>
          <cell r="L5420" t="str">
            <v>S52C - 245 Y CAMILO OREJUELA S52C - 245 Y CAMILO OREJUELA QUITO // 18 DE OCTUBRE 1Aª ETAPA GUAMANI 170705 PICHINCHA</v>
          </cell>
          <cell r="M5420" t="str">
            <v/>
          </cell>
          <cell r="N5420" t="str">
            <v>00998785406</v>
          </cell>
          <cell r="O5420" t="str">
            <v>00998785406</v>
          </cell>
          <cell r="P5420" t="str">
            <v>170705</v>
          </cell>
          <cell r="Q5420" t="str">
            <v>QUITO</v>
          </cell>
          <cell r="R5420" t="str">
            <v>PICHINCHA</v>
          </cell>
          <cell r="S5420" t="str">
            <v>QUITO</v>
          </cell>
          <cell r="T5420" t="str">
            <v>FLEXTRANS UIO</v>
          </cell>
          <cell r="U5420" t="str">
            <v>FLEXNETUIO_LOCAL</v>
          </cell>
          <cell r="V5420">
            <v>1</v>
          </cell>
          <cell r="W5420">
            <v>8.6</v>
          </cell>
          <cell r="X5420" t="str">
            <v>HYCITE QUITO</v>
          </cell>
          <cell r="Y5420" t="str">
            <v>FLEX NET CALLE 28 DE JUNIO S/N Y GARCIA MORENO ENTRADA LLANO GRANDE</v>
          </cell>
        </row>
        <row r="5421">
          <cell r="A5421" t="str">
            <v>98717644</v>
          </cell>
          <cell r="B5421">
            <v>481605</v>
          </cell>
          <cell r="C5421" t="str">
            <v>98717644</v>
          </cell>
          <cell r="D5421" t="str">
            <v>HYCITE</v>
          </cell>
          <cell r="E5421" t="str">
            <v>DESPACHO</v>
          </cell>
          <cell r="F5421" t="str">
            <v>NORMAL</v>
          </cell>
          <cell r="G5421" t="str">
            <v>TFQ89526</v>
          </cell>
          <cell r="H5421">
            <v>44914</v>
          </cell>
          <cell r="I5421" t="str">
            <v>ENTREGADO</v>
          </cell>
          <cell r="J5421">
            <v>44916</v>
          </cell>
          <cell r="K5421" t="str">
            <v>FANY LEONOR TRUJILLO BRITO(S)</v>
          </cell>
          <cell r="L5421" t="str">
            <v>NUMA POMPILLO LLONA N 15 106 QUITO  ITCHIMBIA 000000 PICHINCHA</v>
          </cell>
          <cell r="N5421" t="str">
            <v>983151158 /</v>
          </cell>
          <cell r="O5421" t="str">
            <v>983151158 /</v>
          </cell>
          <cell r="P5421" t="str">
            <v>170208</v>
          </cell>
          <cell r="Q5421" t="str">
            <v>QUITO</v>
          </cell>
          <cell r="R5421" t="str">
            <v>PICHINCHA</v>
          </cell>
          <cell r="S5421" t="str">
            <v>CALDERON (CARAPUNGO)</v>
          </cell>
          <cell r="T5421" t="str">
            <v>FLEXTRANS UIO</v>
          </cell>
          <cell r="U5421" t="str">
            <v>FLEXNETUIO_LOCAL</v>
          </cell>
          <cell r="V5421">
            <v>1</v>
          </cell>
          <cell r="W5421">
            <v>2.1</v>
          </cell>
          <cell r="X5421" t="str">
            <v>HYCITE QUITO</v>
          </cell>
          <cell r="Y5421" t="str">
            <v>FLEX NET CALLE 28 DE JUNIO S/N Y GARCIA MORENO ENTRADA LLANO GRANDE</v>
          </cell>
        </row>
        <row r="5422">
          <cell r="A5422" t="str">
            <v>98718073</v>
          </cell>
          <cell r="B5422">
            <v>481606</v>
          </cell>
          <cell r="C5422" t="str">
            <v>98718073</v>
          </cell>
          <cell r="D5422" t="str">
            <v>HYCITE</v>
          </cell>
          <cell r="E5422" t="str">
            <v>DESPACHO</v>
          </cell>
          <cell r="F5422" t="str">
            <v>NORMAL</v>
          </cell>
          <cell r="G5422" t="str">
            <v>TFQ89527</v>
          </cell>
          <cell r="H5422">
            <v>44914</v>
          </cell>
          <cell r="I5422" t="str">
            <v>ENTREGADO</v>
          </cell>
          <cell r="J5422">
            <v>44915</v>
          </cell>
          <cell r="K5422" t="str">
            <v>MILTON MONCAYO (S)</v>
          </cell>
          <cell r="L5422" t="str">
            <v>MARIANO PAREDES N74-104 (EDIF ESPARTA DPT 2,) Y N74B QUITO/PONCANO ALTO CERCELEN 000000 PICHINCHA</v>
          </cell>
          <cell r="N5422" t="str">
            <v>996350416 /</v>
          </cell>
          <cell r="O5422" t="str">
            <v>996350416 /</v>
          </cell>
          <cell r="P5422" t="str">
            <v>170208</v>
          </cell>
          <cell r="Q5422" t="str">
            <v>QUITO</v>
          </cell>
          <cell r="R5422" t="str">
            <v>PICHINCHA</v>
          </cell>
          <cell r="S5422" t="str">
            <v>CALDERON (CARAPUNGO)</v>
          </cell>
          <cell r="T5422" t="str">
            <v>FLEXTRANS UIO</v>
          </cell>
          <cell r="U5422" t="str">
            <v>FLEXNETUIO_LOCAL</v>
          </cell>
          <cell r="V5422">
            <v>1</v>
          </cell>
          <cell r="W5422">
            <v>5.8</v>
          </cell>
          <cell r="X5422" t="str">
            <v>HYCITE QUITO</v>
          </cell>
          <cell r="Y5422" t="str">
            <v>FLEX NET CALLE 28 DE JUNIO S/N Y GARCIA MORENO ENTRADA LLANO GRANDE</v>
          </cell>
        </row>
        <row r="5423">
          <cell r="A5423" t="str">
            <v>98718183</v>
          </cell>
          <cell r="B5423">
            <v>481607</v>
          </cell>
          <cell r="C5423" t="str">
            <v>98718183</v>
          </cell>
          <cell r="D5423" t="str">
            <v>HYCITE</v>
          </cell>
          <cell r="E5423" t="str">
            <v>DESPACHO</v>
          </cell>
          <cell r="F5423" t="str">
            <v>NORMAL</v>
          </cell>
          <cell r="G5423" t="str">
            <v>TFQ89528</v>
          </cell>
          <cell r="H5423">
            <v>44914</v>
          </cell>
          <cell r="I5423" t="str">
            <v>ENTREGADO</v>
          </cell>
          <cell r="J5423">
            <v>44915</v>
          </cell>
          <cell r="K5423" t="str">
            <v>NANCY ORELLANA CASTILLO(S)</v>
          </cell>
          <cell r="L5423" t="str">
            <v>AV CORDOVA GALARZA URBANIZACIA,N COLEGIO FRANCA,S CASA #10 QUITO POMASQUI 000000 PICHINCHA</v>
          </cell>
          <cell r="N5423" t="str">
            <v>991057572 /</v>
          </cell>
          <cell r="O5423" t="str">
            <v>991057572 /</v>
          </cell>
          <cell r="P5423" t="str">
            <v>170208</v>
          </cell>
          <cell r="Q5423" t="str">
            <v>QUITO</v>
          </cell>
          <cell r="R5423" t="str">
            <v>PICHINCHA</v>
          </cell>
          <cell r="S5423" t="str">
            <v>CALDERON (CARAPUNGO)</v>
          </cell>
          <cell r="T5423" t="str">
            <v>FLEXTRANS UIO</v>
          </cell>
          <cell r="U5423" t="str">
            <v>FLEXNETUIO_LOCAL</v>
          </cell>
          <cell r="V5423">
            <v>1</v>
          </cell>
          <cell r="W5423">
            <v>1.8</v>
          </cell>
          <cell r="X5423" t="str">
            <v>HYCITE QUITO</v>
          </cell>
          <cell r="Y5423" t="str">
            <v>FLEX NET CALLE 28 DE JUNIO S/N Y GARCIA MORENO ENTRADA LLANO GRANDE</v>
          </cell>
        </row>
        <row r="5424">
          <cell r="A5424" t="str">
            <v>98718218</v>
          </cell>
          <cell r="B5424">
            <v>481608</v>
          </cell>
          <cell r="C5424" t="str">
            <v>98718218</v>
          </cell>
          <cell r="D5424" t="str">
            <v>HYCITE</v>
          </cell>
          <cell r="E5424" t="str">
            <v>DESPACHO</v>
          </cell>
          <cell r="F5424" t="str">
            <v>NORMAL</v>
          </cell>
          <cell r="G5424" t="str">
            <v>031002004113280</v>
          </cell>
          <cell r="H5424">
            <v>44914</v>
          </cell>
          <cell r="I5424" t="str">
            <v>ENTREGADO</v>
          </cell>
          <cell r="J5424">
            <v>44916</v>
          </cell>
          <cell r="K5424" t="str">
            <v>DOMENICA CRIOLLO</v>
          </cell>
          <cell r="L5424" t="str">
            <v>AV ATAHUALPA Y ELOY ALFARO GRUPO YE ARTILLERIA NO 5 ATAHUALPA SALINAS//CHIPIPE SALINAS 240209 SANTA ELENA</v>
          </cell>
          <cell r="M5424" t="str">
            <v/>
          </cell>
          <cell r="N5424" t="str">
            <v>00991907641</v>
          </cell>
          <cell r="O5424" t="str">
            <v>00991907641</v>
          </cell>
          <cell r="P5424" t="str">
            <v>240209</v>
          </cell>
          <cell r="Q5424" t="str">
            <v>SALINAS</v>
          </cell>
          <cell r="R5424" t="str">
            <v>SANTA ELENA</v>
          </cell>
          <cell r="S5424" t="str">
            <v>SALINAS</v>
          </cell>
          <cell r="T5424" t="str">
            <v>TRAMACO</v>
          </cell>
          <cell r="U5424" t="str">
            <v>FLEXNETUIO_PROVINCIA</v>
          </cell>
          <cell r="V5424">
            <v>1</v>
          </cell>
          <cell r="W5424">
            <v>1.8</v>
          </cell>
          <cell r="X5424" t="str">
            <v>HYCITE QUITO</v>
          </cell>
          <cell r="Y5424" t="str">
            <v>FLEX NET CALLE 28 DE JUNIO S/N Y GARCIA MORENO ENTRADA LLANO GRANDE</v>
          </cell>
        </row>
        <row r="5425">
          <cell r="A5425" t="str">
            <v>98719304</v>
          </cell>
          <cell r="B5425">
            <v>481609</v>
          </cell>
          <cell r="C5425" t="str">
            <v>98719304</v>
          </cell>
          <cell r="D5425" t="str">
            <v>HYCITE</v>
          </cell>
          <cell r="E5425" t="str">
            <v>DESPACHO</v>
          </cell>
          <cell r="F5425" t="str">
            <v>NORMAL</v>
          </cell>
          <cell r="G5425" t="str">
            <v>TF89529</v>
          </cell>
          <cell r="H5425">
            <v>44914</v>
          </cell>
          <cell r="I5425" t="str">
            <v>ENTREGADO</v>
          </cell>
          <cell r="J5425">
            <v>44915</v>
          </cell>
          <cell r="K5425" t="str">
            <v>ANA TAIANO</v>
          </cell>
          <cell r="L5425" t="str">
            <v>ALABORADA 12 ET MZ 10 VILLA 16 GUAYAQUIL // NORTE  TARQUI 090501 GUAYAS</v>
          </cell>
          <cell r="M5425" t="str">
            <v/>
          </cell>
          <cell r="N5425" t="str">
            <v>00992229662</v>
          </cell>
          <cell r="O5425" t="str">
            <v>00992229662</v>
          </cell>
          <cell r="P5425" t="str">
            <v>090501</v>
          </cell>
          <cell r="Q5425" t="str">
            <v>GUAYAQUIL</v>
          </cell>
          <cell r="R5425" t="str">
            <v>GUAYAS</v>
          </cell>
          <cell r="S5425" t="str">
            <v>GUAYAQUIL</v>
          </cell>
          <cell r="T5425" t="str">
            <v>ITSACOURIER</v>
          </cell>
          <cell r="U5425" t="str">
            <v>FLEXNETUIO_GYE</v>
          </cell>
          <cell r="V5425">
            <v>1</v>
          </cell>
          <cell r="W5425">
            <v>2.6</v>
          </cell>
          <cell r="X5425" t="str">
            <v>HYCITE QUITO</v>
          </cell>
          <cell r="Y5425" t="str">
            <v>FLEX NET CALLE 28 DE JUNIO S/N Y GARCIA MORENO ENTRADA LLANO GRANDE</v>
          </cell>
        </row>
        <row r="5426">
          <cell r="A5426" t="str">
            <v>98719310</v>
          </cell>
          <cell r="B5426">
            <v>481610</v>
          </cell>
          <cell r="C5426" t="str">
            <v>98719310</v>
          </cell>
          <cell r="D5426" t="str">
            <v>HYCITE</v>
          </cell>
          <cell r="E5426" t="str">
            <v>DESPACHO</v>
          </cell>
          <cell r="F5426" t="str">
            <v>NORMAL</v>
          </cell>
          <cell r="G5426" t="str">
            <v>031002004115241</v>
          </cell>
          <cell r="H5426">
            <v>44914</v>
          </cell>
          <cell r="I5426" t="str">
            <v>ENTREGADO</v>
          </cell>
          <cell r="J5426">
            <v>44918</v>
          </cell>
          <cell r="K5426" t="str">
            <v>MACARIO SOTOMAYOR</v>
          </cell>
          <cell r="L5426" t="str">
            <v>AV 13 DE ABRIL MIGUEL NOGUERA MORANA// LA FLORIDA MACAS 140150 MORONA-SANTIAGO</v>
          </cell>
          <cell r="N5426" t="str">
            <v>00985235435</v>
          </cell>
          <cell r="O5426" t="str">
            <v>00985235435</v>
          </cell>
          <cell r="P5426" t="str">
            <v>140101</v>
          </cell>
          <cell r="Q5426" t="str">
            <v>MORONA</v>
          </cell>
          <cell r="R5426" t="str">
            <v>MORONA SANTIAGO</v>
          </cell>
          <cell r="S5426" t="str">
            <v>MACAS</v>
          </cell>
          <cell r="T5426" t="str">
            <v>TRAMACO</v>
          </cell>
          <cell r="U5426" t="str">
            <v>FLEXNETUIO_PROVINCIA</v>
          </cell>
          <cell r="V5426">
            <v>2</v>
          </cell>
          <cell r="W5426">
            <v>13.9</v>
          </cell>
          <cell r="X5426" t="str">
            <v>HYCITE QUITO</v>
          </cell>
          <cell r="Y5426" t="str">
            <v>FLEX NET CALLE 28 DE JUNIO S/N Y GARCIA MORENO ENTRADA LLANO GRANDE</v>
          </cell>
        </row>
        <row r="5427">
          <cell r="A5427" t="str">
            <v>98719557</v>
          </cell>
          <cell r="B5427">
            <v>481611</v>
          </cell>
          <cell r="C5427" t="str">
            <v>98719557</v>
          </cell>
          <cell r="D5427" t="str">
            <v>HYCITE</v>
          </cell>
          <cell r="E5427" t="str">
            <v>DESPACHO</v>
          </cell>
          <cell r="F5427" t="str">
            <v>NORMAL</v>
          </cell>
          <cell r="G5427" t="str">
            <v>TF89530</v>
          </cell>
          <cell r="H5427">
            <v>44914</v>
          </cell>
          <cell r="I5427" t="str">
            <v>ENTREGADO</v>
          </cell>
          <cell r="J5427">
            <v>44915</v>
          </cell>
          <cell r="K5427" t="str">
            <v>MARIA ASHQUI</v>
          </cell>
          <cell r="L5427" t="str">
            <v>FRANCISCO DE MARCO 16-23 Y MACHALA Y ANTE PARA GUAYAQUIL GARCIA MORENO 090105 GUAYAS</v>
          </cell>
          <cell r="M5427" t="str">
            <v/>
          </cell>
          <cell r="N5427" t="str">
            <v>00969617321</v>
          </cell>
          <cell r="O5427" t="str">
            <v>00969617321</v>
          </cell>
          <cell r="P5427" t="str">
            <v>090105</v>
          </cell>
          <cell r="Q5427" t="str">
            <v>GUAYAQUIL</v>
          </cell>
          <cell r="R5427" t="str">
            <v>GUAYAS</v>
          </cell>
          <cell r="S5427" t="str">
            <v>GUAYAQUIL</v>
          </cell>
          <cell r="T5427" t="str">
            <v>FLEXTRANS GYE</v>
          </cell>
          <cell r="U5427" t="str">
            <v>FLEXNETUIO_GYE</v>
          </cell>
          <cell r="V5427">
            <v>1</v>
          </cell>
          <cell r="W5427">
            <v>7.1</v>
          </cell>
          <cell r="X5427" t="str">
            <v>HYCITE QUITO</v>
          </cell>
          <cell r="Y5427" t="str">
            <v>FLEX NET CALLE 28 DE JUNIO S/N Y GARCIA MORENO ENTRADA LLANO GRANDE</v>
          </cell>
        </row>
        <row r="5428">
          <cell r="A5428" t="str">
            <v>98719670</v>
          </cell>
          <cell r="B5428">
            <v>481612</v>
          </cell>
          <cell r="C5428" t="str">
            <v>98719670</v>
          </cell>
          <cell r="D5428" t="str">
            <v>HYCITE</v>
          </cell>
          <cell r="E5428" t="str">
            <v>DESPACHO</v>
          </cell>
          <cell r="F5428" t="str">
            <v>NORMAL</v>
          </cell>
          <cell r="G5428" t="str">
            <v>TFQ89531</v>
          </cell>
          <cell r="H5428">
            <v>44914</v>
          </cell>
          <cell r="I5428" t="str">
            <v>ENTREGADO</v>
          </cell>
          <cell r="J5428">
            <v>44915</v>
          </cell>
          <cell r="K5428" t="str">
            <v>GERMAN CARILLO</v>
          </cell>
          <cell r="L5428" t="str">
            <v>LA RABIDA ENTRE LA PUNTA Y LA NINA QUITO//QUITO LA MARISCAL 170522 PICHINCHA</v>
          </cell>
          <cell r="M5428" t="str">
            <v/>
          </cell>
          <cell r="N5428" t="str">
            <v>00992521552</v>
          </cell>
          <cell r="O5428" t="str">
            <v>00992521552</v>
          </cell>
          <cell r="P5428" t="str">
            <v>170522</v>
          </cell>
          <cell r="Q5428" t="str">
            <v>QUITO</v>
          </cell>
          <cell r="R5428" t="str">
            <v>PICHINCHA</v>
          </cell>
          <cell r="S5428" t="str">
            <v>QUITO</v>
          </cell>
          <cell r="T5428" t="str">
            <v>FLEXTRANS UIO</v>
          </cell>
          <cell r="U5428" t="str">
            <v>FLEXNETUIO_LOCAL</v>
          </cell>
          <cell r="V5428">
            <v>1</v>
          </cell>
          <cell r="W5428">
            <v>10.7</v>
          </cell>
          <cell r="X5428" t="str">
            <v>HYCITE QUITO</v>
          </cell>
          <cell r="Y5428" t="str">
            <v>FLEX NET CALLE 28 DE JUNIO S/N Y GARCIA MORENO ENTRADA LLANO GRANDE</v>
          </cell>
        </row>
        <row r="5429">
          <cell r="A5429" t="str">
            <v>98721631</v>
          </cell>
          <cell r="B5429">
            <v>481613</v>
          </cell>
          <cell r="C5429" t="str">
            <v>98721631</v>
          </cell>
          <cell r="D5429" t="str">
            <v>HYCITE</v>
          </cell>
          <cell r="E5429" t="str">
            <v>DESPACHO</v>
          </cell>
          <cell r="F5429" t="str">
            <v>NORMAL</v>
          </cell>
          <cell r="G5429" t="str">
            <v>031002004115242</v>
          </cell>
          <cell r="H5429">
            <v>44914</v>
          </cell>
          <cell r="I5429" t="str">
            <v>ENTREGADO</v>
          </cell>
          <cell r="J5429">
            <v>44916</v>
          </cell>
          <cell r="K5429" t="str">
            <v>ESPERANZA AVILA</v>
          </cell>
          <cell r="L5429" t="str">
            <v>CDLA UNIDRO MZ 7 V 3 SL 2 CERCA DEL PARQUE UNIORO MACHALA CDLA UNIORO LA PROVIDENCIA 070218 EL ORO</v>
          </cell>
          <cell r="N5429" t="str">
            <v>00993994634</v>
          </cell>
          <cell r="O5429" t="str">
            <v>00993994634</v>
          </cell>
          <cell r="P5429" t="str">
            <v>070218</v>
          </cell>
          <cell r="Q5429" t="str">
            <v>MACHALA</v>
          </cell>
          <cell r="R5429" t="str">
            <v>EL ORO</v>
          </cell>
          <cell r="S5429" t="str">
            <v>MACHALA</v>
          </cell>
          <cell r="T5429" t="str">
            <v>TRAMACO</v>
          </cell>
          <cell r="U5429" t="str">
            <v>FLEXNETUIO_PROVINCIA</v>
          </cell>
          <cell r="V5429">
            <v>2</v>
          </cell>
          <cell r="W5429">
            <v>14.5</v>
          </cell>
          <cell r="X5429" t="str">
            <v>HYCITE QUITO</v>
          </cell>
          <cell r="Y5429" t="str">
            <v>FLEX NET CALLE 28 DE JUNIO S/N Y GARCIA MORENO ENTRADA LLANO GRANDE</v>
          </cell>
        </row>
        <row r="5430">
          <cell r="A5430" t="str">
            <v>98721743</v>
          </cell>
          <cell r="B5430">
            <v>481614</v>
          </cell>
          <cell r="C5430" t="str">
            <v>98721743</v>
          </cell>
          <cell r="D5430" t="str">
            <v>HYCITE</v>
          </cell>
          <cell r="E5430" t="str">
            <v>DESPACHO</v>
          </cell>
          <cell r="F5430" t="str">
            <v>NORMAL</v>
          </cell>
          <cell r="G5430" t="str">
            <v>031002004113273</v>
          </cell>
          <cell r="H5430">
            <v>44914</v>
          </cell>
          <cell r="I5430" t="str">
            <v>ENTREGADO</v>
          </cell>
          <cell r="J5430">
            <v>44916</v>
          </cell>
          <cell r="K5430" t="str">
            <v>ELSA TAYUPANDA</v>
          </cell>
          <cell r="L5430" t="str">
            <v>VIA LORETO Y 51651 PAMBA FRENTE COLEGIO ARTURO SUAREZ FCO ORELLANA // UNION IMBABURA ORELLANA 220202 ORELLANA</v>
          </cell>
          <cell r="M5430" t="str">
            <v/>
          </cell>
          <cell r="N5430" t="str">
            <v>00993181670</v>
          </cell>
          <cell r="O5430" t="str">
            <v>00993181670</v>
          </cell>
          <cell r="P5430" t="str">
            <v>220202</v>
          </cell>
          <cell r="Q5430" t="str">
            <v>EL COCA</v>
          </cell>
          <cell r="R5430" t="str">
            <v>ORELLANA</v>
          </cell>
          <cell r="S5430" t="str">
            <v>PUERTO FRANCISCO DE ORELLANA (EL COCA) - FLOR DE ORIENTE</v>
          </cell>
          <cell r="T5430" t="str">
            <v>TRAMACO</v>
          </cell>
          <cell r="U5430" t="str">
            <v>FLEXNETUIO_PROVINCIA</v>
          </cell>
          <cell r="V5430">
            <v>1</v>
          </cell>
          <cell r="W5430">
            <v>13.7</v>
          </cell>
          <cell r="X5430" t="str">
            <v>HYCITE QUITO</v>
          </cell>
          <cell r="Y5430" t="str">
            <v>FLEX NET CALLE 28 DE JUNIO S/N Y GARCIA MORENO ENTRADA LLANO GRANDE</v>
          </cell>
        </row>
        <row r="5431">
          <cell r="A5431" t="str">
            <v>98722929</v>
          </cell>
          <cell r="B5431">
            <v>481615</v>
          </cell>
          <cell r="C5431" t="str">
            <v>98722929</v>
          </cell>
          <cell r="D5431" t="str">
            <v>HYCITE</v>
          </cell>
          <cell r="E5431" t="str">
            <v>DESPACHO</v>
          </cell>
          <cell r="F5431" t="str">
            <v>NORMAL</v>
          </cell>
          <cell r="G5431" t="str">
            <v>031002004115243</v>
          </cell>
          <cell r="H5431">
            <v>44914</v>
          </cell>
          <cell r="I5431" t="str">
            <v>ENTREGADO</v>
          </cell>
          <cell r="J5431">
            <v>44915</v>
          </cell>
          <cell r="K5431" t="str">
            <v>JORGE GOMEZ</v>
          </cell>
          <cell r="L5431" t="str">
            <v>LINEA FERREA Y PSJ SAN JUAN FTE AL PARQUE QUITO-OYAMBARILLO YARUQUI 170908 PICHINCHA</v>
          </cell>
          <cell r="N5431" t="str">
            <v>00996479647</v>
          </cell>
          <cell r="O5431" t="str">
            <v>00996479647</v>
          </cell>
          <cell r="P5431" t="str">
            <v>170908</v>
          </cell>
          <cell r="Q5431" t="str">
            <v>QUITO</v>
          </cell>
          <cell r="R5431" t="str">
            <v>PICHINCHA</v>
          </cell>
          <cell r="S5431" t="str">
            <v>YARUQUI</v>
          </cell>
          <cell r="T5431" t="str">
            <v>TRAMACO</v>
          </cell>
          <cell r="U5431" t="str">
            <v>FLEXNETUIO_PROVINCIA</v>
          </cell>
          <cell r="V5431">
            <v>2</v>
          </cell>
          <cell r="W5431">
            <v>16.899999999999999</v>
          </cell>
          <cell r="X5431" t="str">
            <v>HYCITE QUITO</v>
          </cell>
          <cell r="Y5431" t="str">
            <v>FLEX NET CALLE 28 DE JUNIO S/N Y GARCIA MORENO ENTRADA LLANO GRANDE</v>
          </cell>
        </row>
        <row r="5432">
          <cell r="A5432" t="str">
            <v>98724054</v>
          </cell>
          <cell r="B5432">
            <v>481616</v>
          </cell>
          <cell r="C5432" t="str">
            <v>98724054</v>
          </cell>
          <cell r="D5432" t="str">
            <v>HYCITE</v>
          </cell>
          <cell r="E5432" t="str">
            <v>DESPACHO</v>
          </cell>
          <cell r="F5432" t="str">
            <v>NORMAL</v>
          </cell>
          <cell r="G5432" t="str">
            <v>TF89532</v>
          </cell>
          <cell r="H5432">
            <v>44914</v>
          </cell>
          <cell r="I5432" t="str">
            <v>ENTREGADO</v>
          </cell>
          <cell r="J5432">
            <v>44915</v>
          </cell>
          <cell r="K5432" t="str">
            <v>CARMEN PILPE</v>
          </cell>
          <cell r="L5432" t="str">
            <v>CIUDAD DE DURAN URB PANORAMA CLUB MZ A VILLA 5 DURAN ELOY ALFARO 092401 GUAYAS</v>
          </cell>
          <cell r="N5432" t="str">
            <v>961573760 / 983887674</v>
          </cell>
          <cell r="O5432" t="str">
            <v>961573760 / 983887674</v>
          </cell>
          <cell r="P5432" t="str">
            <v>092401</v>
          </cell>
          <cell r="Q5432" t="str">
            <v>DURAN</v>
          </cell>
          <cell r="R5432" t="str">
            <v>GUAYAS</v>
          </cell>
          <cell r="S5432" t="str">
            <v>ELOY ALFARO (DURAN)</v>
          </cell>
          <cell r="T5432" t="str">
            <v>ITSACOURIER</v>
          </cell>
          <cell r="U5432" t="str">
            <v>FLEXNETUIO_GYE</v>
          </cell>
          <cell r="V5432">
            <v>1</v>
          </cell>
          <cell r="W5432">
            <v>11.2</v>
          </cell>
          <cell r="X5432" t="str">
            <v>HYCITE QUITO</v>
          </cell>
          <cell r="Y5432" t="str">
            <v>FLEX NET CALLE 28 DE JUNIO S/N Y GARCIA MORENO ENTRADA LLANO GRANDE</v>
          </cell>
        </row>
        <row r="5433">
          <cell r="A5433" t="str">
            <v>98724191</v>
          </cell>
          <cell r="B5433">
            <v>481617</v>
          </cell>
          <cell r="C5433" t="str">
            <v>98724191</v>
          </cell>
          <cell r="D5433" t="str">
            <v>HYCITE</v>
          </cell>
          <cell r="E5433" t="str">
            <v>DESPACHO</v>
          </cell>
          <cell r="F5433" t="str">
            <v>NORMAL</v>
          </cell>
          <cell r="G5433" t="str">
            <v>031002004115240</v>
          </cell>
          <cell r="H5433">
            <v>44914</v>
          </cell>
          <cell r="I5433" t="str">
            <v>ENTREGADO</v>
          </cell>
          <cell r="J5433">
            <v>44916</v>
          </cell>
          <cell r="K5433" t="str">
            <v>MYRIAM MARTINEZ</v>
          </cell>
          <cell r="L5433" t="str">
            <v>AGUSTIN HERRERA // CIUDADELA 31 DE OCT ATRAS DE LA FERRETERIA BOSNA OTAVALO // CENTRO EL JORDAN 100201 IMBABURA</v>
          </cell>
          <cell r="N5433" t="str">
            <v>00984129533</v>
          </cell>
          <cell r="O5433" t="str">
            <v>00984129533</v>
          </cell>
          <cell r="P5433" t="str">
            <v>100201</v>
          </cell>
          <cell r="Q5433" t="str">
            <v>OTAVALO</v>
          </cell>
          <cell r="R5433" t="str">
            <v>IMBABURA</v>
          </cell>
          <cell r="S5433" t="str">
            <v>OTAVALO</v>
          </cell>
          <cell r="T5433" t="str">
            <v>TRAMACO</v>
          </cell>
          <cell r="U5433" t="str">
            <v>FLEXNETUIO_PROVINCIA</v>
          </cell>
          <cell r="V5433">
            <v>2</v>
          </cell>
          <cell r="W5433">
            <v>15.9</v>
          </cell>
          <cell r="X5433" t="str">
            <v>HYCITE QUITO</v>
          </cell>
          <cell r="Y5433" t="str">
            <v>FLEX NET CALLE 28 DE JUNIO S/N Y GARCIA MORENO ENTRADA LLANO GRANDE</v>
          </cell>
        </row>
        <row r="5434">
          <cell r="A5434" t="str">
            <v>98724201</v>
          </cell>
          <cell r="B5434">
            <v>481618</v>
          </cell>
          <cell r="C5434" t="str">
            <v>98724201</v>
          </cell>
          <cell r="D5434" t="str">
            <v>HYCITE</v>
          </cell>
          <cell r="E5434" t="str">
            <v>DESPACHO</v>
          </cell>
          <cell r="F5434" t="str">
            <v>NORMAL</v>
          </cell>
          <cell r="G5434" t="str">
            <v>031002004113284</v>
          </cell>
          <cell r="H5434">
            <v>44914</v>
          </cell>
          <cell r="I5434" t="str">
            <v>ENTREGADO</v>
          </cell>
          <cell r="J5434">
            <v>44915</v>
          </cell>
          <cell r="K5434" t="str">
            <v>JOSE ORTEGA</v>
          </cell>
          <cell r="L5434" t="str">
            <v>18 DE NOVIEMBRE 257-28 CLAVELES JUNTO A LA CANCHA LOJA SAN SEBASTIAN 110110 LOJA</v>
          </cell>
          <cell r="M5434" t="str">
            <v/>
          </cell>
          <cell r="N5434" t="str">
            <v>00981415343</v>
          </cell>
          <cell r="O5434" t="str">
            <v>00981415343</v>
          </cell>
          <cell r="P5434" t="str">
            <v>110110</v>
          </cell>
          <cell r="Q5434" t="str">
            <v>LOJA</v>
          </cell>
          <cell r="R5434" t="str">
            <v>LOJA</v>
          </cell>
          <cell r="S5434" t="str">
            <v>LOJA</v>
          </cell>
          <cell r="T5434" t="str">
            <v>TRAMACO</v>
          </cell>
          <cell r="U5434" t="str">
            <v>FLEXNETUIO_PROVINCIA</v>
          </cell>
          <cell r="V5434">
            <v>1</v>
          </cell>
          <cell r="W5434">
            <v>9.6</v>
          </cell>
          <cell r="X5434" t="str">
            <v>HYCITE QUITO</v>
          </cell>
          <cell r="Y5434" t="str">
            <v>FLEX NET CALLE 28 DE JUNIO S/N Y GARCIA MORENO ENTRADA LLANO GRANDE</v>
          </cell>
        </row>
        <row r="5435">
          <cell r="A5435" t="str">
            <v>98724521</v>
          </cell>
          <cell r="B5435">
            <v>481620</v>
          </cell>
          <cell r="C5435" t="str">
            <v>98724521</v>
          </cell>
          <cell r="D5435" t="str">
            <v>HYCITE</v>
          </cell>
          <cell r="E5435" t="str">
            <v>DESPACHO</v>
          </cell>
          <cell r="F5435" t="str">
            <v>NORMAL</v>
          </cell>
          <cell r="G5435" t="str">
            <v>031002004113275</v>
          </cell>
          <cell r="H5435">
            <v>44914</v>
          </cell>
          <cell r="I5435" t="str">
            <v>ENTREGADO</v>
          </cell>
          <cell r="J5435">
            <v>44915</v>
          </cell>
          <cell r="K5435" t="str">
            <v>MAYRA COLLANTES</v>
          </cell>
          <cell r="L5435" t="str">
            <v>CIUDADELA 3 DE MAYO CALLE TURINGUAHUA S/N JIPIJAPA DR. MIGUEL MORAN LUCIO 130650 MANABI</v>
          </cell>
          <cell r="N5435" t="str">
            <v>00978730367</v>
          </cell>
          <cell r="O5435" t="str">
            <v>00978730367</v>
          </cell>
          <cell r="P5435" t="str">
            <v>130301</v>
          </cell>
          <cell r="Q5435" t="str">
            <v>JIPIJAPA</v>
          </cell>
          <cell r="R5435" t="str">
            <v>MANABI</v>
          </cell>
          <cell r="S5435" t="str">
            <v>JIPIJAPA</v>
          </cell>
          <cell r="T5435" t="str">
            <v>TRAMACO</v>
          </cell>
          <cell r="U5435" t="str">
            <v>FLEXNETUIO_PROVINCIA</v>
          </cell>
          <cell r="V5435">
            <v>1</v>
          </cell>
          <cell r="W5435">
            <v>7.7</v>
          </cell>
          <cell r="X5435" t="str">
            <v>HYCITE QUITO</v>
          </cell>
          <cell r="Y5435" t="str">
            <v>FLEX NET CALLE 28 DE JUNIO S/N Y GARCIA MORENO ENTRADA LLANO GRANDE</v>
          </cell>
        </row>
        <row r="5436">
          <cell r="A5436" t="str">
            <v>98724730</v>
          </cell>
          <cell r="B5436">
            <v>481621</v>
          </cell>
          <cell r="C5436" t="str">
            <v>98724730</v>
          </cell>
          <cell r="D5436" t="str">
            <v>HYCITE</v>
          </cell>
          <cell r="E5436" t="str">
            <v>DESPACHO</v>
          </cell>
          <cell r="F5436" t="str">
            <v>NORMAL</v>
          </cell>
          <cell r="G5436" t="str">
            <v>TF89534</v>
          </cell>
          <cell r="H5436">
            <v>44914</v>
          </cell>
          <cell r="I5436" t="str">
            <v>ENTREGADO</v>
          </cell>
          <cell r="J5436">
            <v>44916</v>
          </cell>
          <cell r="K5436" t="str">
            <v>FABRICIO CIGOLLO</v>
          </cell>
          <cell r="L5436" t="str">
            <v>VILLA BONITA ETAPA 18 MZ 5425 V 130 DIAGONAL AL PARQUE ETAPA 28 GUAYAQUIL//NORTE PASCUALES 090810 GUAYAS</v>
          </cell>
          <cell r="M5436" t="str">
            <v/>
          </cell>
          <cell r="N5436" t="str">
            <v>00968252814</v>
          </cell>
          <cell r="O5436" t="str">
            <v>00968252814</v>
          </cell>
          <cell r="P5436" t="str">
            <v>090810</v>
          </cell>
          <cell r="Q5436" t="str">
            <v>GUAYAQUIL</v>
          </cell>
          <cell r="R5436" t="str">
            <v>GUAYAS</v>
          </cell>
          <cell r="S5436" t="str">
            <v>GUAYAQUIL</v>
          </cell>
          <cell r="T5436" t="str">
            <v>ITSACOURIER</v>
          </cell>
          <cell r="U5436" t="str">
            <v>FLEXNETUIO_GYE</v>
          </cell>
          <cell r="V5436">
            <v>1</v>
          </cell>
          <cell r="W5436">
            <v>2.8</v>
          </cell>
          <cell r="X5436" t="str">
            <v>HYCITE QUITO</v>
          </cell>
          <cell r="Y5436" t="str">
            <v>FLEX NET CALLE 28 DE JUNIO S/N Y GARCIA MORENO ENTRADA LLANO GRANDE</v>
          </cell>
        </row>
        <row r="5437">
          <cell r="A5437" t="str">
            <v>98724827</v>
          </cell>
          <cell r="B5437">
            <v>481622</v>
          </cell>
          <cell r="C5437" t="str">
            <v>98724827</v>
          </cell>
          <cell r="D5437" t="str">
            <v>HYCITE</v>
          </cell>
          <cell r="E5437" t="str">
            <v>DESPACHO</v>
          </cell>
          <cell r="F5437" t="str">
            <v>NORMAL</v>
          </cell>
          <cell r="G5437" t="str">
            <v>TFQ89535</v>
          </cell>
          <cell r="H5437">
            <v>44914</v>
          </cell>
          <cell r="I5437" t="str">
            <v>ENTREGADO</v>
          </cell>
          <cell r="J5437">
            <v>44915</v>
          </cell>
          <cell r="K5437" t="str">
            <v>MARIANA PONCE</v>
          </cell>
          <cell r="L5437" t="str">
            <v>SEBASTIAN CEDENO N 37 22 EDIF AETHOS P 33 QUITO//GRANDE CENTENO RUMIPAMBA 170510 PICHINCHA</v>
          </cell>
          <cell r="M5437" t="str">
            <v/>
          </cell>
          <cell r="N5437" t="str">
            <v>00999440496</v>
          </cell>
          <cell r="O5437" t="str">
            <v>00999440496</v>
          </cell>
          <cell r="P5437" t="str">
            <v>170510</v>
          </cell>
          <cell r="Q5437" t="str">
            <v>QUITO</v>
          </cell>
          <cell r="R5437" t="str">
            <v>PICHINCHA</v>
          </cell>
          <cell r="S5437" t="str">
            <v>QUITO</v>
          </cell>
          <cell r="T5437" t="str">
            <v>FLEXTRANS UIO</v>
          </cell>
          <cell r="U5437" t="str">
            <v>FLEXNETUIO_LOCAL</v>
          </cell>
          <cell r="V5437">
            <v>1</v>
          </cell>
          <cell r="W5437">
            <v>5.0999999999999996</v>
          </cell>
          <cell r="X5437" t="str">
            <v>HYCITE QUITO</v>
          </cell>
          <cell r="Y5437" t="str">
            <v>FLEX NET CALLE 28 DE JUNIO S/N Y GARCIA MORENO ENTRADA LLANO GRANDE</v>
          </cell>
        </row>
        <row r="5438">
          <cell r="A5438" t="str">
            <v>98726468</v>
          </cell>
          <cell r="B5438">
            <v>481623</v>
          </cell>
          <cell r="C5438" t="str">
            <v>98726468</v>
          </cell>
          <cell r="D5438" t="str">
            <v>HYCITE</v>
          </cell>
          <cell r="E5438" t="str">
            <v>DESPACHO</v>
          </cell>
          <cell r="F5438" t="str">
            <v>NORMAL</v>
          </cell>
          <cell r="G5438" t="str">
            <v>031002004115244</v>
          </cell>
          <cell r="H5438">
            <v>44914</v>
          </cell>
          <cell r="I5438" t="str">
            <v>ENTREGADO</v>
          </cell>
          <cell r="J5438">
            <v>44916</v>
          </cell>
          <cell r="K5438" t="str">
            <v>SARA GONZALEZ</v>
          </cell>
          <cell r="L5438" t="str">
            <v>BARRIO LA ESPERANZA AV 12 ENTRE CALLE 22 Y 23 LA LIBERTAD // CENTRO LA LIBERTAD 240350 SANTA ELENA</v>
          </cell>
          <cell r="N5438" t="str">
            <v>00980803951</v>
          </cell>
          <cell r="O5438" t="str">
            <v>00980803951</v>
          </cell>
          <cell r="P5438" t="str">
            <v>240201</v>
          </cell>
          <cell r="Q5438" t="str">
            <v>LA LIBERTAD</v>
          </cell>
          <cell r="R5438" t="str">
            <v>SANTA ELENA</v>
          </cell>
          <cell r="S5438" t="str">
            <v>LA LIBERTAD</v>
          </cell>
          <cell r="T5438" t="str">
            <v>TRAMACO</v>
          </cell>
          <cell r="U5438" t="str">
            <v>FLEXNETUIO_PROVINCIA</v>
          </cell>
          <cell r="V5438">
            <v>2</v>
          </cell>
          <cell r="W5438">
            <v>14.1</v>
          </cell>
          <cell r="X5438" t="str">
            <v>HYCITE QUITO</v>
          </cell>
          <cell r="Y5438" t="str">
            <v>FLEX NET CALLE 28 DE JUNIO S/N Y GARCIA MORENO ENTRADA LLANO GRANDE</v>
          </cell>
        </row>
        <row r="5439">
          <cell r="A5439" t="str">
            <v>98726739</v>
          </cell>
          <cell r="B5439">
            <v>481625</v>
          </cell>
          <cell r="C5439" t="str">
            <v>98726739</v>
          </cell>
          <cell r="D5439" t="str">
            <v>HYCITE</v>
          </cell>
          <cell r="E5439" t="str">
            <v>DESPACHO</v>
          </cell>
          <cell r="F5439" t="str">
            <v>NORMAL</v>
          </cell>
          <cell r="G5439" t="str">
            <v>TFQ89537</v>
          </cell>
          <cell r="H5439">
            <v>44914</v>
          </cell>
          <cell r="I5439" t="str">
            <v>ENTREGADO</v>
          </cell>
          <cell r="J5439">
            <v>44918</v>
          </cell>
          <cell r="K5439" t="str">
            <v>HELIANA ALFONSO</v>
          </cell>
          <cell r="L5439" t="str">
            <v>IGNACIO ASIN Y SAJE RAFAEL GUACATE CONJ CIUDAD OCCIDENTE ETAPA 2 TORRE D404 QUITO// QUITO COCHAPAMBA 170528 PICHINCHA</v>
          </cell>
          <cell r="M5439" t="str">
            <v/>
          </cell>
          <cell r="N5439" t="str">
            <v>00987205167</v>
          </cell>
          <cell r="O5439" t="str">
            <v>00987205167</v>
          </cell>
          <cell r="P5439" t="str">
            <v>170528</v>
          </cell>
          <cell r="Q5439" t="str">
            <v>QUITO</v>
          </cell>
          <cell r="R5439" t="str">
            <v>PICHINCHA</v>
          </cell>
          <cell r="S5439" t="str">
            <v>QUITO</v>
          </cell>
          <cell r="T5439" t="str">
            <v>FLEXTRANS UIO</v>
          </cell>
          <cell r="U5439" t="str">
            <v>FLEXNETUIO_LOCAL</v>
          </cell>
          <cell r="V5439">
            <v>1</v>
          </cell>
          <cell r="W5439">
            <v>11</v>
          </cell>
          <cell r="X5439" t="str">
            <v>HYCITE QUITO</v>
          </cell>
          <cell r="Y5439" t="str">
            <v>FLEX NET CALLE 28 DE JUNIO S/N Y GARCIA MORENO ENTRADA LLANO GRANDE</v>
          </cell>
        </row>
        <row r="5440">
          <cell r="A5440" t="str">
            <v>98726831</v>
          </cell>
          <cell r="B5440">
            <v>481626</v>
          </cell>
          <cell r="C5440" t="str">
            <v>98726831</v>
          </cell>
          <cell r="D5440" t="str">
            <v>HYCITE</v>
          </cell>
          <cell r="E5440" t="str">
            <v>DESPACHO</v>
          </cell>
          <cell r="F5440" t="str">
            <v>NORMAL</v>
          </cell>
          <cell r="G5440" t="str">
            <v>TF89538</v>
          </cell>
          <cell r="H5440">
            <v>44914</v>
          </cell>
          <cell r="I5440" t="str">
            <v>ENTREGADO</v>
          </cell>
          <cell r="J5440">
            <v>44915</v>
          </cell>
          <cell r="K5440" t="str">
            <v>GUILLERMINA CARRASCO</v>
          </cell>
          <cell r="L5440" t="str">
            <v>CDLA ALBORADA 7MA ETAPA MZ 745 VILLA 4 ATRAS DEL SALONCITO GUAYAQUIL // ALBORADA TARQUI 090501 GUAYAS</v>
          </cell>
          <cell r="M5440" t="str">
            <v/>
          </cell>
          <cell r="N5440" t="str">
            <v>00994484182</v>
          </cell>
          <cell r="O5440" t="str">
            <v>00994484182</v>
          </cell>
          <cell r="P5440" t="str">
            <v>090501</v>
          </cell>
          <cell r="Q5440" t="str">
            <v>GUAYAQUIL</v>
          </cell>
          <cell r="R5440" t="str">
            <v>GUAYAS</v>
          </cell>
          <cell r="S5440" t="str">
            <v>GUAYAQUIL</v>
          </cell>
          <cell r="T5440" t="str">
            <v>ITSACOURIER</v>
          </cell>
          <cell r="U5440" t="str">
            <v>FLEXNETUIO_GYE</v>
          </cell>
          <cell r="V5440">
            <v>1</v>
          </cell>
          <cell r="W5440">
            <v>3.3</v>
          </cell>
          <cell r="X5440" t="str">
            <v>HYCITE QUITO</v>
          </cell>
          <cell r="Y5440" t="str">
            <v>FLEX NET CALLE 28 DE JUNIO S/N Y GARCIA MORENO ENTRADA LLANO GRANDE</v>
          </cell>
        </row>
        <row r="5441">
          <cell r="A5441" t="str">
            <v>98726886</v>
          </cell>
          <cell r="B5441">
            <v>481627</v>
          </cell>
          <cell r="C5441" t="str">
            <v>98726886</v>
          </cell>
          <cell r="D5441" t="str">
            <v>HYCITE</v>
          </cell>
          <cell r="E5441" t="str">
            <v>DESPACHO</v>
          </cell>
          <cell r="F5441" t="str">
            <v>NORMAL</v>
          </cell>
          <cell r="G5441" t="str">
            <v>031002004113286</v>
          </cell>
          <cell r="H5441">
            <v>44914</v>
          </cell>
          <cell r="I5441" t="str">
            <v>INCIDENCIA</v>
          </cell>
          <cell r="J5441">
            <v>44923</v>
          </cell>
          <cell r="K5441" t="str">
            <v>ALONSO GUARNIZO</v>
          </cell>
          <cell r="L5441" t="str">
            <v>MACHALA LIBRE/ AL LADO DEL TALLER A TI MANZANA J 25-26 PASANDO EL UPC MACHALA// MACHALA LA PROVIDENCIA 070211 EL ORO</v>
          </cell>
          <cell r="M5441" t="str">
            <v/>
          </cell>
          <cell r="N5441" t="str">
            <v>00999415363</v>
          </cell>
          <cell r="O5441" t="str">
            <v>00999415363</v>
          </cell>
          <cell r="P5441" t="str">
            <v>070211</v>
          </cell>
          <cell r="Q5441" t="str">
            <v>MACHALA</v>
          </cell>
          <cell r="R5441" t="str">
            <v>EL ORO</v>
          </cell>
          <cell r="S5441" t="str">
            <v>MACHALA</v>
          </cell>
          <cell r="T5441" t="str">
            <v>TRAMACO</v>
          </cell>
          <cell r="U5441" t="str">
            <v>FLEXNETUIO_PROVINCIA</v>
          </cell>
          <cell r="V5441">
            <v>1</v>
          </cell>
          <cell r="W5441">
            <v>11.1</v>
          </cell>
          <cell r="X5441" t="str">
            <v>HYCITE QUITO</v>
          </cell>
          <cell r="Y5441" t="str">
            <v>FLEX NET CALLE 28 DE JUNIO S/N Y GARCIA MORENO ENTRADA LLANO GRANDE</v>
          </cell>
        </row>
        <row r="5442">
          <cell r="A5442" t="str">
            <v>98727334</v>
          </cell>
          <cell r="B5442">
            <v>481628</v>
          </cell>
          <cell r="C5442" t="str">
            <v>98727334</v>
          </cell>
          <cell r="D5442" t="str">
            <v>HYCITE</v>
          </cell>
          <cell r="E5442" t="str">
            <v>DESPACHO</v>
          </cell>
          <cell r="F5442" t="str">
            <v>NORMAL</v>
          </cell>
          <cell r="G5442" t="str">
            <v>031002004115245</v>
          </cell>
          <cell r="H5442">
            <v>44914</v>
          </cell>
          <cell r="I5442" t="str">
            <v>ENTREGADO</v>
          </cell>
          <cell r="J5442">
            <v>44915</v>
          </cell>
          <cell r="K5442" t="str">
            <v>LILIAN CHAMORRO</v>
          </cell>
          <cell r="L5442" t="str">
            <v>MANUEL GERMAN CASA 156-116 23 DE JULIO MEJIA (MACACHI)//URB LOS DINISAS MACHACHI(ALOASI) 171111 PICHINCHA</v>
          </cell>
          <cell r="N5442" t="str">
            <v>00987259034</v>
          </cell>
          <cell r="O5442" t="str">
            <v>00987259034</v>
          </cell>
          <cell r="P5442" t="str">
            <v>171111</v>
          </cell>
          <cell r="Q5442" t="str">
            <v>MEJIA</v>
          </cell>
          <cell r="R5442" t="str">
            <v>PICHINCHA</v>
          </cell>
          <cell r="S5442" t="str">
            <v>MACHACHI - SAN JOSE DE TUCUSO</v>
          </cell>
          <cell r="T5442" t="str">
            <v>TRAMACO</v>
          </cell>
          <cell r="U5442" t="str">
            <v>FLEXNETUIO_PROVINCIA</v>
          </cell>
          <cell r="V5442">
            <v>2</v>
          </cell>
          <cell r="W5442">
            <v>17.899999999999999</v>
          </cell>
          <cell r="X5442" t="str">
            <v>HYCITE QUITO</v>
          </cell>
          <cell r="Y5442" t="str">
            <v>FLEX NET CALLE 28 DE JUNIO S/N Y GARCIA MORENO ENTRADA LLANO GRANDE</v>
          </cell>
        </row>
        <row r="5443">
          <cell r="A5443" t="str">
            <v>98727405</v>
          </cell>
          <cell r="B5443">
            <v>481629</v>
          </cell>
          <cell r="C5443" t="str">
            <v>98727405</v>
          </cell>
          <cell r="D5443" t="str">
            <v>HYCITE</v>
          </cell>
          <cell r="E5443" t="str">
            <v>DESPACHO</v>
          </cell>
          <cell r="F5443" t="str">
            <v>NORMAL</v>
          </cell>
          <cell r="G5443" t="str">
            <v>031002004113288</v>
          </cell>
          <cell r="H5443">
            <v>44914</v>
          </cell>
          <cell r="I5443" t="str">
            <v>ENTREGADO</v>
          </cell>
          <cell r="J5443">
            <v>44923</v>
          </cell>
          <cell r="K5443" t="str">
            <v>KAREN CARRANZA</v>
          </cell>
          <cell r="L5443" t="str">
            <v>SAN LUIS CALLE A CASA 46 CRUZANDO EL OLZO DUETO SANTO DOMINGO-SANTO DOMINGO RIO TOACHI 170501 SANTO DOMINGO</v>
          </cell>
          <cell r="N5443" t="str">
            <v>00986507558</v>
          </cell>
          <cell r="O5443" t="str">
            <v>00986507558</v>
          </cell>
          <cell r="P5443" t="str">
            <v>230101</v>
          </cell>
          <cell r="Q5443" t="str">
            <v>SANTO DOMINGO</v>
          </cell>
          <cell r="R5443" t="str">
            <v>SANTO DOMINGO DE LOS TSACHILAS</v>
          </cell>
          <cell r="S5443" t="str">
            <v>SANTO DOMINGO DE LOS COLORADOS</v>
          </cell>
          <cell r="T5443" t="str">
            <v>TRAMACO</v>
          </cell>
          <cell r="U5443" t="str">
            <v>FLEXNETUIO_PROVINCIA</v>
          </cell>
          <cell r="V5443">
            <v>1</v>
          </cell>
          <cell r="W5443">
            <v>5.6</v>
          </cell>
          <cell r="X5443" t="str">
            <v>HYCITE QUITO</v>
          </cell>
          <cell r="Y5443" t="str">
            <v>FLEX NET CALLE 28 DE JUNIO S/N Y GARCIA MORENO ENTRADA LLANO GRANDE</v>
          </cell>
        </row>
        <row r="5444">
          <cell r="A5444" t="str">
            <v>98727780</v>
          </cell>
          <cell r="B5444">
            <v>481630</v>
          </cell>
          <cell r="C5444" t="str">
            <v>98727780</v>
          </cell>
          <cell r="D5444" t="str">
            <v>HYCITE</v>
          </cell>
          <cell r="E5444" t="str">
            <v>DESPACHO</v>
          </cell>
          <cell r="F5444" t="str">
            <v>NORMAL</v>
          </cell>
          <cell r="G5444" t="str">
            <v>TFQ89539</v>
          </cell>
          <cell r="H5444">
            <v>44914</v>
          </cell>
          <cell r="I5444" t="str">
            <v>ENTREGADO</v>
          </cell>
          <cell r="J5444">
            <v>44915</v>
          </cell>
          <cell r="K5444" t="str">
            <v>FANNY PENAFIEL</v>
          </cell>
          <cell r="L5444" t="str">
            <v>ERNESTO ALBAN S41 ESQUINA JUNTO DISTRIBUIDORES GAS QUITO / LAS ORQUIDEAS LA ECUATORIANA 170707 PICHINCHA</v>
          </cell>
          <cell r="M5444" t="str">
            <v/>
          </cell>
          <cell r="N5444" t="str">
            <v>00989593797</v>
          </cell>
          <cell r="O5444" t="str">
            <v>00989593797</v>
          </cell>
          <cell r="P5444" t="str">
            <v>170707</v>
          </cell>
          <cell r="Q5444" t="str">
            <v>QUITO</v>
          </cell>
          <cell r="R5444" t="str">
            <v>PICHINCHA</v>
          </cell>
          <cell r="S5444" t="str">
            <v>QUITO</v>
          </cell>
          <cell r="T5444" t="str">
            <v>FLEXTRANS UIO</v>
          </cell>
          <cell r="U5444" t="str">
            <v>FLEXNETUIO_LOCAL</v>
          </cell>
          <cell r="V5444">
            <v>1</v>
          </cell>
          <cell r="W5444">
            <v>11.6</v>
          </cell>
          <cell r="X5444" t="str">
            <v>HYCITE QUITO</v>
          </cell>
          <cell r="Y5444" t="str">
            <v>FLEX NET CALLE 28 DE JUNIO S/N Y GARCIA MORENO ENTRADA LLANO GRANDE</v>
          </cell>
        </row>
        <row r="5445">
          <cell r="A5445" t="str">
            <v>98727794</v>
          </cell>
          <cell r="B5445">
            <v>481631</v>
          </cell>
          <cell r="C5445" t="str">
            <v>98727794</v>
          </cell>
          <cell r="D5445" t="str">
            <v>HYCITE</v>
          </cell>
          <cell r="E5445" t="str">
            <v>DESPACHO</v>
          </cell>
          <cell r="F5445" t="str">
            <v>NORMAL</v>
          </cell>
          <cell r="G5445" t="str">
            <v>031002004113289</v>
          </cell>
          <cell r="H5445">
            <v>44914</v>
          </cell>
          <cell r="I5445" t="str">
            <v>ENTREGADO</v>
          </cell>
          <cell r="J5445">
            <v>44916</v>
          </cell>
          <cell r="K5445" t="str">
            <v>MAXIMO ILLINGWORTH</v>
          </cell>
          <cell r="L5445" t="str">
            <v>JACINTO SAUCEDO 129 CDRA Y MEDIA DEL COLEGIO ANDA AGUIRRE MILAGRO-MILAGRO MILAGRO 091701 GUAYAS</v>
          </cell>
          <cell r="M5445" t="str">
            <v/>
          </cell>
          <cell r="N5445" t="str">
            <v>00963270709</v>
          </cell>
          <cell r="O5445" t="str">
            <v>00963270709</v>
          </cell>
          <cell r="P5445" t="str">
            <v>091701</v>
          </cell>
          <cell r="Q5445" t="str">
            <v>MILAGRO</v>
          </cell>
          <cell r="R5445" t="str">
            <v>GUAYAS</v>
          </cell>
          <cell r="S5445" t="str">
            <v>MILAGRO</v>
          </cell>
          <cell r="T5445" t="str">
            <v>TRAMACO</v>
          </cell>
          <cell r="U5445" t="str">
            <v>FLEXNETUIO_PROVINCIA</v>
          </cell>
          <cell r="V5445">
            <v>1</v>
          </cell>
          <cell r="W5445">
            <v>7.1</v>
          </cell>
          <cell r="X5445" t="str">
            <v>HYCITE QUITO</v>
          </cell>
          <cell r="Y5445" t="str">
            <v>FLEX NET CALLE 28 DE JUNIO S/N Y GARCIA MORENO ENTRADA LLANO GRANDE</v>
          </cell>
        </row>
        <row r="5446">
          <cell r="A5446" t="str">
            <v>98727796</v>
          </cell>
          <cell r="B5446">
            <v>481632</v>
          </cell>
          <cell r="C5446" t="str">
            <v>98727796</v>
          </cell>
          <cell r="D5446" t="str">
            <v>HYCITE</v>
          </cell>
          <cell r="E5446" t="str">
            <v>DESPACHO</v>
          </cell>
          <cell r="F5446" t="str">
            <v>NORMAL</v>
          </cell>
          <cell r="G5446" t="str">
            <v>031002004113290</v>
          </cell>
          <cell r="H5446">
            <v>44914</v>
          </cell>
          <cell r="I5446" t="str">
            <v>ENTREGADO</v>
          </cell>
          <cell r="J5446">
            <v>44915</v>
          </cell>
          <cell r="K5446" t="str">
            <v>MAYRA HARO</v>
          </cell>
          <cell r="L5446" t="str">
            <v>AV CONFRATERNIDAD Y CALLE 10 CASA ESQUINERA EN LA LICORERIA ZONA CERV AMBATO//EL CRISTAL TOTORAS 180402 TUNGURAHUA</v>
          </cell>
          <cell r="M5446" t="str">
            <v/>
          </cell>
          <cell r="N5446" t="str">
            <v>00983710017</v>
          </cell>
          <cell r="O5446" t="str">
            <v>00983710017</v>
          </cell>
          <cell r="P5446" t="str">
            <v>180402</v>
          </cell>
          <cell r="Q5446" t="str">
            <v>SAN PEDRO DE PELILEO</v>
          </cell>
          <cell r="R5446" t="str">
            <v>TUNGURAHUA</v>
          </cell>
          <cell r="S5446" t="str">
            <v>PELILEO - LA PAZ</v>
          </cell>
          <cell r="T5446" t="str">
            <v>TRAMACO</v>
          </cell>
          <cell r="U5446" t="str">
            <v>FLEXNETUIO_PROVINCIA</v>
          </cell>
          <cell r="V5446">
            <v>1</v>
          </cell>
          <cell r="W5446">
            <v>4</v>
          </cell>
          <cell r="X5446" t="str">
            <v>HYCITE QUITO</v>
          </cell>
          <cell r="Y5446" t="str">
            <v>FLEX NET CALLE 28 DE JUNIO S/N Y GARCIA MORENO ENTRADA LLANO GRANDE</v>
          </cell>
        </row>
        <row r="5447">
          <cell r="A5447" t="str">
            <v>98728023</v>
          </cell>
          <cell r="B5447">
            <v>481633</v>
          </cell>
          <cell r="C5447" t="str">
            <v>98728023</v>
          </cell>
          <cell r="D5447" t="str">
            <v>HYCITE</v>
          </cell>
          <cell r="E5447" t="str">
            <v>DESPACHO</v>
          </cell>
          <cell r="F5447" t="str">
            <v>NORMAL</v>
          </cell>
          <cell r="G5447" t="str">
            <v>031002004113291</v>
          </cell>
          <cell r="H5447">
            <v>44914</v>
          </cell>
          <cell r="I5447" t="str">
            <v>ENTREGADO</v>
          </cell>
          <cell r="J5447">
            <v>44916</v>
          </cell>
          <cell r="K5447" t="str">
            <v>KELVIN ZAMBRANO</v>
          </cell>
          <cell r="L5447" t="str">
            <v>NESTOR COELLO Y SEIS DE MARZO COOP 19 DE OCTUBRE BARRIO 5 DE JUNIO BUENA FE / NORTE SAN JACINTO 120601 LOS RIOS</v>
          </cell>
          <cell r="M5447" t="str">
            <v/>
          </cell>
          <cell r="N5447" t="str">
            <v>00989922624</v>
          </cell>
          <cell r="O5447" t="str">
            <v>00989922624</v>
          </cell>
          <cell r="P5447" t="str">
            <v>120601</v>
          </cell>
          <cell r="Q5447" t="str">
            <v>BUENA FE</v>
          </cell>
          <cell r="R5447" t="str">
            <v>LOS RIOS</v>
          </cell>
          <cell r="S5447" t="str">
            <v>SAN JACINTO DE BUENA FE</v>
          </cell>
          <cell r="T5447" t="str">
            <v>TRAMACO</v>
          </cell>
          <cell r="U5447" t="str">
            <v>FLEXNETUIO_PROVINCIA</v>
          </cell>
          <cell r="V5447">
            <v>1</v>
          </cell>
          <cell r="W5447">
            <v>8.8000000000000007</v>
          </cell>
          <cell r="X5447" t="str">
            <v>HYCITE QUITO</v>
          </cell>
          <cell r="Y5447" t="str">
            <v>FLEX NET CALLE 28 DE JUNIO S/N Y GARCIA MORENO ENTRADA LLANO GRANDE</v>
          </cell>
        </row>
        <row r="5448">
          <cell r="A5448" t="str">
            <v>98728820</v>
          </cell>
          <cell r="B5448">
            <v>481634</v>
          </cell>
          <cell r="C5448" t="str">
            <v>98728820</v>
          </cell>
          <cell r="D5448" t="str">
            <v>HYCITE</v>
          </cell>
          <cell r="E5448" t="str">
            <v>DESPACHO</v>
          </cell>
          <cell r="F5448" t="str">
            <v>NORMAL</v>
          </cell>
          <cell r="G5448" t="str">
            <v>TF89540</v>
          </cell>
          <cell r="H5448">
            <v>44914</v>
          </cell>
          <cell r="I5448" t="str">
            <v>ENTREGADO</v>
          </cell>
          <cell r="J5448">
            <v>44915</v>
          </cell>
          <cell r="K5448" t="str">
            <v>MARIA DUFFLART</v>
          </cell>
          <cell r="L5448" t="str">
            <v>MZA 69 VILLA 23 SAUCES 2 MZ 69 VILLA 23 DIAGONAL MINMARKKET GUAYAQUIL//SAUCES 2 TARQUI 090505 GUAYAS</v>
          </cell>
          <cell r="M5448" t="str">
            <v/>
          </cell>
          <cell r="N5448" t="str">
            <v>00999435539</v>
          </cell>
          <cell r="O5448" t="str">
            <v>00999435539</v>
          </cell>
          <cell r="P5448" t="str">
            <v>090505</v>
          </cell>
          <cell r="Q5448" t="str">
            <v>GUAYAQUIL</v>
          </cell>
          <cell r="R5448" t="str">
            <v>GUAYAS</v>
          </cell>
          <cell r="S5448" t="str">
            <v>GUAYAQUIL</v>
          </cell>
          <cell r="T5448" t="str">
            <v>ITSACOURIER</v>
          </cell>
          <cell r="U5448" t="str">
            <v>FLEXNETUIO_GYE</v>
          </cell>
          <cell r="V5448">
            <v>1</v>
          </cell>
          <cell r="W5448">
            <v>3</v>
          </cell>
          <cell r="X5448" t="str">
            <v>HYCITE QUITO</v>
          </cell>
          <cell r="Y5448" t="str">
            <v>FLEX NET CALLE 28 DE JUNIO S/N Y GARCIA MORENO ENTRADA LLANO GRANDE</v>
          </cell>
        </row>
        <row r="5449">
          <cell r="A5449" t="str">
            <v>98730228</v>
          </cell>
          <cell r="B5449">
            <v>481636</v>
          </cell>
          <cell r="C5449" t="str">
            <v>98730228</v>
          </cell>
          <cell r="D5449" t="str">
            <v>HYCITE</v>
          </cell>
          <cell r="E5449" t="str">
            <v>DESPACHO</v>
          </cell>
          <cell r="F5449" t="str">
            <v>NORMAL</v>
          </cell>
          <cell r="G5449" t="str">
            <v>TF89542</v>
          </cell>
          <cell r="H5449">
            <v>44914</v>
          </cell>
          <cell r="I5449" t="str">
            <v>ENTREGADO</v>
          </cell>
          <cell r="J5449">
            <v>44915</v>
          </cell>
          <cell r="K5449" t="str">
            <v>MARIALITA RODRIGUEZ</v>
          </cell>
          <cell r="L5449" t="str">
            <v>COOP SERGIO TORAL 2DA ETAPA MZ4910 S 5 SOLAR 5 GUAYAQUIL // GUAYAQUIL PASCUALES 090807 GUAYAS</v>
          </cell>
          <cell r="M5449" t="str">
            <v/>
          </cell>
          <cell r="N5449" t="str">
            <v>00996118419</v>
          </cell>
          <cell r="O5449" t="str">
            <v>00996118419</v>
          </cell>
          <cell r="P5449" t="str">
            <v>090807</v>
          </cell>
          <cell r="Q5449" t="str">
            <v>GUAYAQUIL</v>
          </cell>
          <cell r="R5449" t="str">
            <v>GUAYAS</v>
          </cell>
          <cell r="S5449" t="str">
            <v>GUAYAQUIL</v>
          </cell>
          <cell r="T5449" t="str">
            <v>FLEXTRANS GYE</v>
          </cell>
          <cell r="U5449" t="str">
            <v>FLEXNETUIO_GYE</v>
          </cell>
          <cell r="V5449">
            <v>1</v>
          </cell>
          <cell r="W5449">
            <v>8.3000000000000007</v>
          </cell>
          <cell r="X5449" t="str">
            <v>HYCITE QUITO</v>
          </cell>
          <cell r="Y5449" t="str">
            <v>FLEX NET CALLE 28 DE JUNIO S/N Y GARCIA MORENO ENTRADA LLANO GRANDE</v>
          </cell>
        </row>
        <row r="5450">
          <cell r="A5450" t="str">
            <v>98664550</v>
          </cell>
          <cell r="B5450">
            <v>481591</v>
          </cell>
          <cell r="C5450" t="str">
            <v>98664550</v>
          </cell>
          <cell r="D5450" t="str">
            <v>HYCITE</v>
          </cell>
          <cell r="E5450" t="str">
            <v>DESPACHO</v>
          </cell>
          <cell r="F5450" t="str">
            <v>NORMAL</v>
          </cell>
          <cell r="G5450" t="str">
            <v>TFQ89516</v>
          </cell>
          <cell r="H5450">
            <v>44914</v>
          </cell>
          <cell r="I5450" t="str">
            <v>ENTREGADO</v>
          </cell>
          <cell r="J5450">
            <v>44915</v>
          </cell>
          <cell r="K5450" t="str">
            <v>CHRISTIAN R CEVALLOS</v>
          </cell>
          <cell r="L5450" t="str">
            <v>JUAN DE DIOS MARTINEZ MERA N34-449 Y PORTUGAL  QUITO DISTRITO METROPOLIT 170516 PICHINCHA</v>
          </cell>
          <cell r="N5450" t="str">
            <v>998877928 / 984010671</v>
          </cell>
          <cell r="O5450" t="str">
            <v>998877928 / 984010671</v>
          </cell>
          <cell r="P5450" t="str">
            <v>170516</v>
          </cell>
          <cell r="Q5450" t="str">
            <v>QUITO</v>
          </cell>
          <cell r="R5450" t="str">
            <v>PICHINCHA</v>
          </cell>
          <cell r="S5450" t="str">
            <v>QUITO - COMUNA MIRAFLORES</v>
          </cell>
          <cell r="T5450" t="str">
            <v>FLEXTRANS UIO</v>
          </cell>
          <cell r="U5450" t="str">
            <v>FLEXNETUIO_LOCAL</v>
          </cell>
          <cell r="V5450">
            <v>1</v>
          </cell>
          <cell r="W5450">
            <v>2.82</v>
          </cell>
          <cell r="X5450" t="str">
            <v>HYCITE QUITO</v>
          </cell>
          <cell r="Y5450" t="str">
            <v>FLEX NET CALLE 28 DE JUNIO S/N Y GARCIA MORENO ENTRADA LLANO GRANDE</v>
          </cell>
        </row>
        <row r="5451">
          <cell r="A5451" t="str">
            <v>98669683</v>
          </cell>
          <cell r="B5451">
            <v>481592</v>
          </cell>
          <cell r="C5451" t="str">
            <v>98669683</v>
          </cell>
          <cell r="D5451" t="str">
            <v>HYCITE</v>
          </cell>
          <cell r="E5451" t="str">
            <v>DESPACHO</v>
          </cell>
          <cell r="F5451" t="str">
            <v>NORMAL</v>
          </cell>
          <cell r="G5451" t="str">
            <v>TF89517</v>
          </cell>
          <cell r="H5451">
            <v>44914</v>
          </cell>
          <cell r="I5451" t="str">
            <v>ENTREGADO</v>
          </cell>
          <cell r="J5451">
            <v>44915</v>
          </cell>
          <cell r="K5451" t="str">
            <v>DANNY JIMENEZ</v>
          </cell>
          <cell r="L5451" t="str">
            <v>COOP ADES DAC MZ R VILLA 10 A 3 CUADRAS DEL COLEGIO VICENTE PAUL GUAYAQUIL//NORTE TARQUI 090607 GUAYAS</v>
          </cell>
          <cell r="N5451" t="str">
            <v>980919051 / 042564583</v>
          </cell>
          <cell r="O5451" t="str">
            <v>980919051 / 042564583</v>
          </cell>
          <cell r="P5451" t="str">
            <v>090607</v>
          </cell>
          <cell r="Q5451" t="str">
            <v>GUAYAQUIL</v>
          </cell>
          <cell r="R5451" t="str">
            <v>GUAYAS</v>
          </cell>
          <cell r="S5451" t="str">
            <v>GUAYAQUIL</v>
          </cell>
          <cell r="T5451" t="str">
            <v>ITSACOURIER</v>
          </cell>
          <cell r="U5451" t="str">
            <v>FLEXNETUIO_GYE</v>
          </cell>
          <cell r="V5451">
            <v>1</v>
          </cell>
          <cell r="W5451">
            <v>11.1</v>
          </cell>
          <cell r="X5451" t="str">
            <v>HYCITE QUITO</v>
          </cell>
          <cell r="Y5451" t="str">
            <v>FLEX NET CALLE 28 DE JUNIO S/N Y GARCIA MORENO ENTRADA LLANO GRANDE</v>
          </cell>
        </row>
        <row r="5452">
          <cell r="A5452" t="str">
            <v>98674170</v>
          </cell>
          <cell r="B5452">
            <v>481593</v>
          </cell>
          <cell r="C5452" t="str">
            <v>98674170</v>
          </cell>
          <cell r="D5452" t="str">
            <v>HYCITE</v>
          </cell>
          <cell r="E5452" t="str">
            <v>DESPACHO</v>
          </cell>
          <cell r="F5452" t="str">
            <v>NORMAL</v>
          </cell>
          <cell r="G5452" t="str">
            <v>TFQ89587</v>
          </cell>
          <cell r="H5452">
            <v>44914</v>
          </cell>
          <cell r="I5452" t="str">
            <v>ENTREGADO</v>
          </cell>
          <cell r="J5452">
            <v>44915</v>
          </cell>
          <cell r="K5452" t="str">
            <v>MARCIA FABIOLA MIRANDA</v>
          </cell>
          <cell r="L5452" t="str">
            <v>JOAQUIN CHIRIBOGA N.64 - 158 ANGEL SALAZAR QUITO//COMITE DEL PUEBLO COMITE DEL PUEBLO 170306 PICHINCHA</v>
          </cell>
          <cell r="N5452" t="str">
            <v>998457187 / 022478736</v>
          </cell>
          <cell r="O5452" t="str">
            <v>998457187 / 022478736</v>
          </cell>
          <cell r="P5452" t="str">
            <v>170306</v>
          </cell>
          <cell r="Q5452" t="str">
            <v>QUITO</v>
          </cell>
          <cell r="R5452" t="str">
            <v>PICHINCHA</v>
          </cell>
          <cell r="S5452" t="str">
            <v>QUITO</v>
          </cell>
          <cell r="T5452" t="str">
            <v>FLEXTRANS UIO</v>
          </cell>
          <cell r="U5452" t="str">
            <v>FLEXNETUIO_LOCAL</v>
          </cell>
          <cell r="V5452">
            <v>2</v>
          </cell>
          <cell r="W5452">
            <v>18.8</v>
          </cell>
          <cell r="X5452" t="str">
            <v>HYCITE QUITO</v>
          </cell>
          <cell r="Y5452" t="str">
            <v>FLEX NET CALLE 28 DE JUNIO S/N Y GARCIA MORENO ENTRADA LLANO GRANDE</v>
          </cell>
        </row>
        <row r="5453">
          <cell r="A5453" t="str">
            <v>98684321</v>
          </cell>
          <cell r="B5453">
            <v>481594</v>
          </cell>
          <cell r="C5453" t="str">
            <v>98684321</v>
          </cell>
          <cell r="D5453" t="str">
            <v>HYCITE</v>
          </cell>
          <cell r="E5453" t="str">
            <v>DESPACHO</v>
          </cell>
          <cell r="F5453" t="str">
            <v>NORMAL</v>
          </cell>
          <cell r="G5453" t="str">
            <v>031002004113276</v>
          </cell>
          <cell r="H5453">
            <v>44914</v>
          </cell>
          <cell r="I5453" t="str">
            <v>ENTREGADO</v>
          </cell>
          <cell r="J5453">
            <v>44915</v>
          </cell>
          <cell r="K5453" t="str">
            <v>WAGNER VILLACRESES</v>
          </cell>
          <cell r="L5453" t="str">
            <v>FRANCISCO PACHECO 26 DE SEPTIEMBRE FRENTE PARQUE PORTOVIEJO // MAMEY ANDRES DE VERA 130106 MANABI</v>
          </cell>
          <cell r="M5453" t="str">
            <v/>
          </cell>
          <cell r="N5453" t="str">
            <v>00985316847</v>
          </cell>
          <cell r="O5453" t="str">
            <v>00985316847</v>
          </cell>
          <cell r="P5453" t="str">
            <v>130106</v>
          </cell>
          <cell r="Q5453" t="str">
            <v>PORTOVIEJO</v>
          </cell>
          <cell r="R5453" t="str">
            <v>MANABI</v>
          </cell>
          <cell r="S5453" t="str">
            <v>PORTOVIEJO</v>
          </cell>
          <cell r="T5453" t="str">
            <v>TRAMACO</v>
          </cell>
          <cell r="U5453" t="str">
            <v>FLEXNETUIO_PROVINCIA</v>
          </cell>
          <cell r="V5453">
            <v>1</v>
          </cell>
          <cell r="W5453">
            <v>5.6</v>
          </cell>
          <cell r="X5453" t="str">
            <v>HYCITE QUITO</v>
          </cell>
          <cell r="Y5453" t="str">
            <v>FLEX NET CALLE 28 DE JUNIO S/N Y GARCIA MORENO ENTRADA LLANO GRANDE</v>
          </cell>
        </row>
        <row r="5454">
          <cell r="A5454" t="str">
            <v>98694019</v>
          </cell>
          <cell r="B5454">
            <v>481595</v>
          </cell>
          <cell r="C5454" t="str">
            <v>98694019</v>
          </cell>
          <cell r="D5454" t="str">
            <v>HYCITE</v>
          </cell>
          <cell r="E5454" t="str">
            <v>DESPACHO</v>
          </cell>
          <cell r="F5454" t="str">
            <v>NORMAL</v>
          </cell>
          <cell r="G5454" t="str">
            <v>TF89519</v>
          </cell>
          <cell r="H5454">
            <v>44914</v>
          </cell>
          <cell r="I5454" t="str">
            <v>ENTREGADO</v>
          </cell>
          <cell r="J5454">
            <v>44916</v>
          </cell>
          <cell r="K5454" t="str">
            <v>MARGARITA URIBE</v>
          </cell>
          <cell r="L5454" t="str">
            <v>CDLA PANORAMA CONJUNTO D06 V5 AV TERCERA DURAN // NORTE ELOY ALFARO 092401 GUAYAS</v>
          </cell>
          <cell r="M5454" t="str">
            <v/>
          </cell>
          <cell r="N5454" t="str">
            <v>00044544898</v>
          </cell>
          <cell r="O5454" t="str">
            <v>00044544898</v>
          </cell>
          <cell r="P5454" t="str">
            <v>092401</v>
          </cell>
          <cell r="Q5454" t="str">
            <v>DURAN</v>
          </cell>
          <cell r="R5454" t="str">
            <v>GUAYAS</v>
          </cell>
          <cell r="S5454" t="str">
            <v>ELOY ALFARO (DURAN)</v>
          </cell>
          <cell r="T5454" t="str">
            <v>ITSACOURIER</v>
          </cell>
          <cell r="U5454" t="str">
            <v>FLEXNETUIO_GYE</v>
          </cell>
          <cell r="V5454">
            <v>1</v>
          </cell>
          <cell r="W5454">
            <v>5.4</v>
          </cell>
          <cell r="X5454" t="str">
            <v>HYCITE QUITO</v>
          </cell>
          <cell r="Y5454" t="str">
            <v>FLEX NET CALLE 28 DE JUNIO S/N Y GARCIA MORENO ENTRADA LLANO GRANDE</v>
          </cell>
        </row>
        <row r="5455">
          <cell r="A5455" t="str">
            <v>98697426</v>
          </cell>
          <cell r="B5455">
            <v>481596</v>
          </cell>
          <cell r="C5455" t="str">
            <v>98697426</v>
          </cell>
          <cell r="D5455" t="str">
            <v>HYCITE</v>
          </cell>
          <cell r="E5455" t="str">
            <v>DESPACHO</v>
          </cell>
          <cell r="F5455" t="str">
            <v>NORMAL</v>
          </cell>
          <cell r="G5455" t="str">
            <v>TF89682</v>
          </cell>
          <cell r="H5455">
            <v>44914</v>
          </cell>
          <cell r="I5455" t="str">
            <v>ENTREGADO</v>
          </cell>
          <cell r="J5455">
            <v>44915</v>
          </cell>
          <cell r="K5455" t="str">
            <v>CLEOPATRA ABUDEYE</v>
          </cell>
          <cell r="L5455" t="str">
            <v>MARTHA DE ROLDOS SOLAR 2 MZ 801 38A N-0 Y PSE 18F CN0 GUAYAQUIL-NORTE TARQUI 090601 GUAYAS</v>
          </cell>
          <cell r="N5455" t="str">
            <v>00997357404</v>
          </cell>
          <cell r="O5455" t="str">
            <v>00997357404</v>
          </cell>
          <cell r="P5455" t="str">
            <v>090601</v>
          </cell>
          <cell r="Q5455" t="str">
            <v>GUAYAQUIL</v>
          </cell>
          <cell r="R5455" t="str">
            <v>GUAYAS</v>
          </cell>
          <cell r="S5455" t="str">
            <v>GUAYAQUIL</v>
          </cell>
          <cell r="T5455" t="str">
            <v>FLEXTRANS GYE</v>
          </cell>
          <cell r="U5455" t="str">
            <v>FLEXNETUIO_GYE</v>
          </cell>
          <cell r="V5455">
            <v>2</v>
          </cell>
          <cell r="W5455">
            <v>14</v>
          </cell>
          <cell r="X5455" t="str">
            <v>HYCITE QUITO</v>
          </cell>
          <cell r="Y5455" t="str">
            <v>FLEX NET CALLE 28 DE JUNIO S/N Y GARCIA MORENO ENTRADA LLANO GRANDE</v>
          </cell>
        </row>
        <row r="5456">
          <cell r="A5456" t="str">
            <v>98705190</v>
          </cell>
          <cell r="B5456">
            <v>481597</v>
          </cell>
          <cell r="C5456" t="str">
            <v>98705190</v>
          </cell>
          <cell r="D5456" t="str">
            <v>HYCITE</v>
          </cell>
          <cell r="E5456" t="str">
            <v>DESPACHO</v>
          </cell>
          <cell r="F5456" t="str">
            <v>NORMAL</v>
          </cell>
          <cell r="G5456" t="str">
            <v>TF89521</v>
          </cell>
          <cell r="H5456">
            <v>44914</v>
          </cell>
          <cell r="I5456" t="str">
            <v>ENTREGADO</v>
          </cell>
          <cell r="J5456">
            <v>44915</v>
          </cell>
          <cell r="K5456" t="str">
            <v>KAROL MENDOZA</v>
          </cell>
          <cell r="L5456" t="str">
            <v>COOP 21 DE NOVIEMBRE PASCUALES MZ 117 V 7 DETRAS DE LA ESC EDUARDO KIMANN RIOF GUAYAQUIL//COOP 21 DE NOVIEMBRE TARQUI 090702 GUAYAS</v>
          </cell>
          <cell r="M5456" t="str">
            <v/>
          </cell>
          <cell r="N5456" t="str">
            <v>00968467102</v>
          </cell>
          <cell r="O5456" t="str">
            <v>00968467102</v>
          </cell>
          <cell r="P5456" t="str">
            <v>090702</v>
          </cell>
          <cell r="Q5456" t="str">
            <v>GUAYAQUIL</v>
          </cell>
          <cell r="R5456" t="str">
            <v>GUAYAS</v>
          </cell>
          <cell r="S5456" t="str">
            <v>GUAYAQUIL</v>
          </cell>
          <cell r="T5456" t="str">
            <v>FLEXTRANS GYE</v>
          </cell>
          <cell r="U5456" t="str">
            <v>FLEXNETUIO_GYE</v>
          </cell>
          <cell r="V5456">
            <v>1</v>
          </cell>
          <cell r="W5456">
            <v>4</v>
          </cell>
          <cell r="X5456" t="str">
            <v>HYCITE QUITO</v>
          </cell>
          <cell r="Y5456" t="str">
            <v>FLEX NET CALLE 28 DE JUNIO S/N Y GARCIA MORENO ENTRADA LLANO GRANDE</v>
          </cell>
        </row>
        <row r="5457">
          <cell r="A5457" t="str">
            <v>98711316</v>
          </cell>
          <cell r="B5457">
            <v>481598</v>
          </cell>
          <cell r="C5457" t="str">
            <v>98711316</v>
          </cell>
          <cell r="D5457" t="str">
            <v>HYCITE</v>
          </cell>
          <cell r="E5457" t="str">
            <v>DESPACHO</v>
          </cell>
          <cell r="F5457" t="str">
            <v>NORMAL</v>
          </cell>
          <cell r="G5457" t="str">
            <v>TFQ89522</v>
          </cell>
          <cell r="H5457">
            <v>44914</v>
          </cell>
          <cell r="I5457" t="str">
            <v>ENTREGADO</v>
          </cell>
          <cell r="J5457">
            <v>44915</v>
          </cell>
          <cell r="K5457" t="str">
            <v>CARLOS MONTESDEOCA</v>
          </cell>
          <cell r="L5457" t="str">
            <v>PSJE 524 OES-24 CARDENAL DE LA TORRE EN LA ESQUINA PANADERIA EL MARQUEZ QUITO / LA ISLA SOLANDA 170606 PICHINCHA</v>
          </cell>
          <cell r="N5457" t="str">
            <v>00983102735</v>
          </cell>
          <cell r="O5457" t="str">
            <v>00983102735</v>
          </cell>
          <cell r="P5457" t="str">
            <v>170606</v>
          </cell>
          <cell r="Q5457" t="str">
            <v>QUITO</v>
          </cell>
          <cell r="R5457" t="str">
            <v>PICHINCHA</v>
          </cell>
          <cell r="S5457" t="str">
            <v>QUITO</v>
          </cell>
          <cell r="T5457" t="str">
            <v>FLEXTRANS UIO</v>
          </cell>
          <cell r="U5457" t="str">
            <v>FLEXNETUIO_LOCAL</v>
          </cell>
          <cell r="V5457">
            <v>2</v>
          </cell>
          <cell r="W5457">
            <v>16.2</v>
          </cell>
          <cell r="X5457" t="str">
            <v>HYCITE QUITO</v>
          </cell>
          <cell r="Y5457" t="str">
            <v>FLEX NET CALLE 28 DE JUNIO S/N Y GARCIA MORENO ENTRADA LLANO GRANDE</v>
          </cell>
        </row>
        <row r="5458">
          <cell r="A5458" t="str">
            <v>98713824</v>
          </cell>
          <cell r="B5458">
            <v>481599</v>
          </cell>
          <cell r="C5458" t="str">
            <v>98713824</v>
          </cell>
          <cell r="D5458" t="str">
            <v>HYCITE</v>
          </cell>
          <cell r="E5458" t="str">
            <v>DESPACHO</v>
          </cell>
          <cell r="F5458" t="str">
            <v>NORMAL</v>
          </cell>
          <cell r="G5458" t="str">
            <v>031002004113277</v>
          </cell>
          <cell r="H5458">
            <v>44914</v>
          </cell>
          <cell r="I5458" t="str">
            <v>ENTREGADO</v>
          </cell>
          <cell r="J5458">
            <v>44916</v>
          </cell>
          <cell r="K5458" t="str">
            <v>TERESA MORETA</v>
          </cell>
          <cell r="L5458" t="str">
            <v>AVENIDA REPUBLICA Y JAMBELI ESQUINA HUAQUILLAS / HUAQUILLAS  EL PARAISO 070501 EL ORO</v>
          </cell>
          <cell r="M5458" t="str">
            <v/>
          </cell>
          <cell r="N5458" t="str">
            <v>00984868907</v>
          </cell>
          <cell r="O5458" t="str">
            <v>00984868907</v>
          </cell>
          <cell r="P5458" t="str">
            <v>070501</v>
          </cell>
          <cell r="Q5458" t="str">
            <v>HUAQUILLAS</v>
          </cell>
          <cell r="R5458" t="str">
            <v>EL ORO</v>
          </cell>
          <cell r="S5458" t="str">
            <v>HUAQUILLAS</v>
          </cell>
          <cell r="T5458" t="str">
            <v>TRAMACO</v>
          </cell>
          <cell r="U5458" t="str">
            <v>FLEXNETUIO_PROVINCIA</v>
          </cell>
          <cell r="V5458">
            <v>1</v>
          </cell>
          <cell r="W5458">
            <v>12.9</v>
          </cell>
          <cell r="X5458" t="str">
            <v>HYCITE QUITO</v>
          </cell>
          <cell r="Y5458" t="str">
            <v>FLEX NET CALLE 28 DE JUNIO S/N Y GARCIA MORENO ENTRADA LLANO GRANDE</v>
          </cell>
        </row>
        <row r="5459">
          <cell r="A5459" t="str">
            <v>98714220</v>
          </cell>
          <cell r="B5459">
            <v>481600</v>
          </cell>
          <cell r="C5459" t="str">
            <v>98714220</v>
          </cell>
          <cell r="D5459" t="str">
            <v>HYCITE</v>
          </cell>
          <cell r="E5459" t="str">
            <v>DESPACHO</v>
          </cell>
          <cell r="F5459" t="str">
            <v>NORMAL</v>
          </cell>
          <cell r="G5459" t="str">
            <v>031002004113278</v>
          </cell>
          <cell r="H5459">
            <v>44914</v>
          </cell>
          <cell r="I5459" t="str">
            <v>ENTREGADO</v>
          </cell>
          <cell r="J5459">
            <v>44916</v>
          </cell>
          <cell r="K5459" t="str">
            <v>MARGARITA TACURI</v>
          </cell>
          <cell r="L5459" t="str">
            <v>LUIS SANGURINA Y PASTOR BERNAL CARLOS OLSON CS GRANDE 2 PS SUCUA BR UDANO SUCUA 140301 MORONA-SANTIAGO</v>
          </cell>
          <cell r="M5459" t="str">
            <v/>
          </cell>
          <cell r="N5459" t="str">
            <v>00372740735</v>
          </cell>
          <cell r="O5459" t="str">
            <v>00372740735</v>
          </cell>
          <cell r="P5459" t="str">
            <v>140301</v>
          </cell>
          <cell r="Q5459" t="str">
            <v>SUCUA</v>
          </cell>
          <cell r="R5459" t="str">
            <v>MORONA SANTIAGO</v>
          </cell>
          <cell r="S5459" t="str">
            <v>SUCUA - NUEVO ISRAEL - ASUNCION - SANTA MARIANITA DE JESUS</v>
          </cell>
          <cell r="T5459" t="str">
            <v>TRAMACO</v>
          </cell>
          <cell r="U5459" t="str">
            <v>FLEXNETUIO_PROVINCIA</v>
          </cell>
          <cell r="V5459">
            <v>1</v>
          </cell>
          <cell r="W5459">
            <v>11.5</v>
          </cell>
          <cell r="X5459" t="str">
            <v>HYCITE QUITO</v>
          </cell>
          <cell r="Y5459" t="str">
            <v>FLEX NET CALLE 28 DE JUNIO S/N Y GARCIA MORENO ENTRADA LLANO GRANDE</v>
          </cell>
        </row>
        <row r="5460">
          <cell r="A5460" t="str">
            <v>21487</v>
          </cell>
          <cell r="B5460">
            <v>481576</v>
          </cell>
          <cell r="C5460" t="str">
            <v>21487</v>
          </cell>
          <cell r="D5460" t="str">
            <v>CARESTINO</v>
          </cell>
          <cell r="E5460" t="str">
            <v>DESPACHO</v>
          </cell>
          <cell r="G5460" t="str">
            <v>031002004113733</v>
          </cell>
          <cell r="H5460">
            <v>44914</v>
          </cell>
          <cell r="I5460" t="str">
            <v>ENTREGADO</v>
          </cell>
          <cell r="J5460">
            <v>44915</v>
          </cell>
          <cell r="K5460" t="str">
            <v>JUSETT ALVAREZ ORUE</v>
          </cell>
          <cell r="L5460" t="str">
            <v>AVE. RICARDO DURAN ENTRE PEDRO BOUGER Y JUEGO DE LOS PIROPOS. SN. ENTRE A UNOS 400M AL SUR DEL CENTRO DE SALUD YANUNCAY.</v>
          </cell>
          <cell r="N5460" t="str">
            <v>0983885116</v>
          </cell>
          <cell r="O5460" t="str">
            <v>0983885116</v>
          </cell>
          <cell r="P5460" t="str">
            <v>010101</v>
          </cell>
          <cell r="Q5460" t="str">
            <v>CUENCA</v>
          </cell>
          <cell r="R5460" t="str">
            <v>AZUAY</v>
          </cell>
          <cell r="S5460" t="str">
            <v>CUENCA</v>
          </cell>
          <cell r="T5460" t="str">
            <v>TRAMACO</v>
          </cell>
          <cell r="U5460" t="str">
            <v>FLEXNETGYE_PROVINCIA</v>
          </cell>
          <cell r="V5460">
            <v>1</v>
          </cell>
          <cell r="W5460">
            <v>5</v>
          </cell>
          <cell r="X5460" t="str">
            <v>FLEXNET ECUADOR - CAREST</v>
          </cell>
          <cell r="Y5460" t="str">
            <v>FERNANDO GUTIERREZ HILL VIA A DAULE KM 8 1/2 ENTRADA A COOPERATIVA JUAN MONTALVO</v>
          </cell>
        </row>
        <row r="5461">
          <cell r="A5461" t="str">
            <v>21521</v>
          </cell>
          <cell r="B5461">
            <v>481577</v>
          </cell>
          <cell r="C5461" t="str">
            <v>21521</v>
          </cell>
          <cell r="D5461" t="str">
            <v>CARESTINO</v>
          </cell>
          <cell r="E5461" t="str">
            <v>DESPACHO</v>
          </cell>
          <cell r="G5461" t="str">
            <v>031002004113799</v>
          </cell>
          <cell r="H5461">
            <v>44914</v>
          </cell>
          <cell r="I5461" t="str">
            <v>ENTREGADO</v>
          </cell>
          <cell r="J5461">
            <v>44915</v>
          </cell>
          <cell r="K5461" t="str">
            <v>SARA CRISTINA TORRES NAVARRETE</v>
          </cell>
          <cell r="L5461" t="str">
            <v>CALLE LOS CACTUS Y LOS CEDROS URB. LAS RETAMAS CAPELO LOTE 3B. ENTRE URBANIZACION LAS RETAMAS VALLE DE LOS CHILLOS</v>
          </cell>
          <cell r="N5461" t="str">
            <v>0987970496</v>
          </cell>
          <cell r="O5461" t="str">
            <v>0987970496</v>
          </cell>
          <cell r="P5461" t="str">
            <v>000001</v>
          </cell>
          <cell r="Q5461" t="str">
            <v>QUITO</v>
          </cell>
          <cell r="R5461" t="str">
            <v>PICHINCHA</v>
          </cell>
          <cell r="S5461" t="str">
            <v>BODEGA FLEXNET UIO - RETIRA CLIENTE</v>
          </cell>
          <cell r="T5461" t="str">
            <v>TRAMACO</v>
          </cell>
          <cell r="U5461" t="str">
            <v>FLEXNETGYE_UIO</v>
          </cell>
          <cell r="V5461">
            <v>1</v>
          </cell>
          <cell r="W5461">
            <v>13.4</v>
          </cell>
          <cell r="X5461" t="str">
            <v>FLEXNET ECUADOR - CAREST</v>
          </cell>
          <cell r="Y5461" t="str">
            <v>FERNANDO GUTIERREZ HILL VIA A DAULE KM 8 1/2 ENTRADA A COOPERATIVA JUAN MONTALVO</v>
          </cell>
        </row>
        <row r="5462">
          <cell r="A5462" t="str">
            <v>21555</v>
          </cell>
          <cell r="B5462">
            <v>481578</v>
          </cell>
          <cell r="C5462" t="str">
            <v>21555</v>
          </cell>
          <cell r="D5462" t="str">
            <v>CARESTINO</v>
          </cell>
          <cell r="E5462" t="str">
            <v>DESPACHO</v>
          </cell>
          <cell r="G5462" t="str">
            <v>89509</v>
          </cell>
          <cell r="H5462">
            <v>44914</v>
          </cell>
          <cell r="I5462" t="str">
            <v>ENTREGADO</v>
          </cell>
          <cell r="J5462">
            <v>44915</v>
          </cell>
          <cell r="K5462" t="str">
            <v>SOFIA CENTENO ASTUDILLO</v>
          </cell>
          <cell r="L5462" t="str">
            <v>CDLA EL PARAISO  CALLE LIMONES F18. ENTRE CASA BEIGE CON GRIS REJAS NEGRAS</v>
          </cell>
          <cell r="N5462" t="str">
            <v>0978707498</v>
          </cell>
          <cell r="O5462" t="str">
            <v>0978707498</v>
          </cell>
          <cell r="P5462" t="str">
            <v>090101</v>
          </cell>
          <cell r="Q5462" t="str">
            <v>GUAYAQUIL</v>
          </cell>
          <cell r="R5462" t="str">
            <v>GUAYAS</v>
          </cell>
          <cell r="S5462" t="str">
            <v>GUAYAQUIL</v>
          </cell>
          <cell r="T5462" t="str">
            <v>FLEXTRANS GYE</v>
          </cell>
          <cell r="U5462" t="str">
            <v>FLEXNETGYE_LOCAL</v>
          </cell>
          <cell r="V5462">
            <v>1</v>
          </cell>
          <cell r="W5462">
            <v>8.3800000000000008</v>
          </cell>
          <cell r="X5462" t="str">
            <v>FLEXNET ECUADOR - CAREST</v>
          </cell>
          <cell r="Y5462" t="str">
            <v>FERNANDO GUTIERREZ HILL VIA A DAULE KM 8 1/2 ENTRADA A COOPERATIVA JUAN MONTALVO</v>
          </cell>
        </row>
        <row r="5463">
          <cell r="A5463" t="str">
            <v>21585</v>
          </cell>
          <cell r="B5463">
            <v>481579</v>
          </cell>
          <cell r="C5463" t="str">
            <v>21585</v>
          </cell>
          <cell r="D5463" t="str">
            <v>CARESTINO</v>
          </cell>
          <cell r="E5463" t="str">
            <v>DESPACHO</v>
          </cell>
          <cell r="G5463" t="str">
            <v>031002004113836</v>
          </cell>
          <cell r="H5463">
            <v>44914</v>
          </cell>
          <cell r="I5463" t="str">
            <v>ENTREGADO</v>
          </cell>
          <cell r="J5463">
            <v>44917</v>
          </cell>
          <cell r="K5463" t="str">
            <v>CLAUDIA CUSTODE</v>
          </cell>
          <cell r="L5463" t="str">
            <v>CALLE LAS DALIAS AV MIRAFLORES. ENTRE OFICINA ESENCIAL</v>
          </cell>
          <cell r="N5463" t="str">
            <v>32461417</v>
          </cell>
          <cell r="O5463" t="str">
            <v>0992753797</v>
          </cell>
          <cell r="P5463" t="str">
            <v>180101</v>
          </cell>
          <cell r="Q5463" t="str">
            <v>AMBATO</v>
          </cell>
          <cell r="R5463" t="str">
            <v>TUNGURAHUA</v>
          </cell>
          <cell r="S5463" t="str">
            <v>AMBATO</v>
          </cell>
          <cell r="T5463" t="str">
            <v>TRAMACO</v>
          </cell>
          <cell r="U5463" t="str">
            <v>FLEXNETGYE_PROVINCIA</v>
          </cell>
          <cell r="V5463">
            <v>1</v>
          </cell>
          <cell r="W5463">
            <v>3.07</v>
          </cell>
          <cell r="X5463" t="str">
            <v>FLEXNET ECUADOR - CAREST</v>
          </cell>
          <cell r="Y5463" t="str">
            <v>FERNANDO GUTIERREZ HILL VIA A DAULE KM 8 1/2 ENTRADA A COOPERATIVA JUAN MONTALVO</v>
          </cell>
        </row>
        <row r="5464">
          <cell r="A5464" t="str">
            <v>21623</v>
          </cell>
          <cell r="B5464">
            <v>481580</v>
          </cell>
          <cell r="C5464" t="str">
            <v>21623</v>
          </cell>
          <cell r="D5464" t="str">
            <v>CARESTINO</v>
          </cell>
          <cell r="E5464" t="str">
            <v>DESPACHO</v>
          </cell>
          <cell r="G5464" t="str">
            <v>031002004113859</v>
          </cell>
          <cell r="H5464">
            <v>44914</v>
          </cell>
          <cell r="I5464" t="str">
            <v>ENTREGADO</v>
          </cell>
          <cell r="J5464">
            <v>44915</v>
          </cell>
          <cell r="K5464" t="str">
            <v>JEXY ELIZABETH PARRAGA NAVIA</v>
          </cell>
          <cell r="L5464" t="str">
            <v>AV RAUL TRIVINO PERALTA, COMERCIAL PARRAGA 13. ENTRE COMERCIAL PARRAGA, FRENTE ALMACENES MOCACHE</v>
          </cell>
          <cell r="N5464" t="str">
            <v>0939704601</v>
          </cell>
          <cell r="O5464" t="str">
            <v>0982941940</v>
          </cell>
          <cell r="P5464" t="str">
            <v>120313</v>
          </cell>
          <cell r="Q5464" t="str">
            <v>MOCACHE</v>
          </cell>
          <cell r="R5464" t="str">
            <v>LOS RIOS</v>
          </cell>
          <cell r="S5464" t="str">
            <v>MOCACHE - RECINTO SAN LUIS - SAN FELIPE</v>
          </cell>
          <cell r="T5464" t="str">
            <v>TRAMACO</v>
          </cell>
          <cell r="U5464" t="str">
            <v>FLEXNETGYE_PROVINCIA</v>
          </cell>
          <cell r="V5464">
            <v>2</v>
          </cell>
          <cell r="W5464">
            <v>13.04</v>
          </cell>
          <cell r="X5464" t="str">
            <v>FLEXNET ECUADOR - CAREST</v>
          </cell>
          <cell r="Y5464" t="str">
            <v>FERNANDO GUTIERREZ HILL VIA A DAULE KM 8 1/2 ENTRADA A COOPERATIVA JUAN MONTALVO</v>
          </cell>
        </row>
        <row r="5465">
          <cell r="A5465" t="str">
            <v>21634</v>
          </cell>
          <cell r="B5465">
            <v>481581</v>
          </cell>
          <cell r="C5465" t="str">
            <v>21634</v>
          </cell>
          <cell r="D5465" t="str">
            <v>CARESTINO</v>
          </cell>
          <cell r="E5465" t="str">
            <v>DESPACHO</v>
          </cell>
          <cell r="G5465" t="str">
            <v>031002004113881</v>
          </cell>
          <cell r="H5465">
            <v>44914</v>
          </cell>
          <cell r="I5465" t="str">
            <v>ENTREGADO</v>
          </cell>
          <cell r="J5465">
            <v>44915</v>
          </cell>
          <cell r="K5465" t="str">
            <v>DENIS YORSELY MERA MALDONADO</v>
          </cell>
          <cell r="L5465" t="str">
            <v>ANILLO VIAL, ABRAHAM CALAZACON Y JUAN PABLO SANZ A 1 CUADRA DEL REDONDEL DE LA VIRGEN DE LOS ROSALES 3RA ETAPA LOCAL ESQUINERO DE VIDRIO, LOCAL COLOR AMARILLO (JUSTO EN LA COMPANIA MALDONADO RENTA CAR</v>
          </cell>
          <cell r="N5465" t="str">
            <v>0996842062</v>
          </cell>
          <cell r="O5465" t="str">
            <v>0996842062</v>
          </cell>
          <cell r="P5465" t="str">
            <v>230101</v>
          </cell>
          <cell r="Q5465" t="str">
            <v>SANTO DOMINGO</v>
          </cell>
          <cell r="R5465" t="str">
            <v>SANTO DOMINGO DE LOS TSACHILAS</v>
          </cell>
          <cell r="S5465" t="str">
            <v>SANTO DOMINGO DE LOS COLORADOS</v>
          </cell>
          <cell r="T5465" t="str">
            <v>TRAMACO</v>
          </cell>
          <cell r="U5465" t="str">
            <v>FLEXNETGYE_PROVINCIA</v>
          </cell>
          <cell r="V5465">
            <v>1</v>
          </cell>
          <cell r="W5465">
            <v>13.4</v>
          </cell>
          <cell r="X5465" t="str">
            <v>FLEXNET ECUADOR - CAREST</v>
          </cell>
          <cell r="Y5465" t="str">
            <v>FERNANDO GUTIERREZ HILL VIA A DAULE KM 8 1/2 ENTRADA A COOPERATIVA JUAN MONTALVO</v>
          </cell>
        </row>
        <row r="5466">
          <cell r="A5466" t="str">
            <v>21635</v>
          </cell>
          <cell r="B5466">
            <v>481582</v>
          </cell>
          <cell r="C5466" t="str">
            <v>21635</v>
          </cell>
          <cell r="D5466" t="str">
            <v>CARESTINO</v>
          </cell>
          <cell r="E5466" t="str">
            <v>DESPACHO</v>
          </cell>
          <cell r="G5466" t="str">
            <v>031002004113917</v>
          </cell>
          <cell r="H5466">
            <v>44914</v>
          </cell>
          <cell r="I5466" t="str">
            <v>ENTREGADO</v>
          </cell>
          <cell r="J5466">
            <v>44915</v>
          </cell>
          <cell r="K5466" t="str">
            <v>GILMAR ORTIZ</v>
          </cell>
          <cell r="L5466" t="str">
            <v>VENCEDORES DE PICHINCHA CALLE 6 Y OE9G SECTOR LA MENA LOTE 478 PISO/DPTO: 2. ENTRE CASA DE 4 PISOS DIAGONAL ALA CASA COMUNAL BILOXI</v>
          </cell>
          <cell r="N5466" t="str">
            <v>0961908863</v>
          </cell>
          <cell r="O5466" t="str">
            <v>098166110</v>
          </cell>
          <cell r="P5466" t="str">
            <v>000001</v>
          </cell>
          <cell r="Q5466" t="str">
            <v>QUITO</v>
          </cell>
          <cell r="R5466" t="str">
            <v>PICHINCHA</v>
          </cell>
          <cell r="S5466" t="str">
            <v>BODEGA FLEXNET UIO - RETIRA CLIENTE</v>
          </cell>
          <cell r="T5466" t="str">
            <v>TRAMACO</v>
          </cell>
          <cell r="U5466" t="str">
            <v>FLEXNETGYE_UIO</v>
          </cell>
          <cell r="V5466">
            <v>1</v>
          </cell>
          <cell r="W5466">
            <v>6.59</v>
          </cell>
          <cell r="X5466" t="str">
            <v>FLEXNET ECUADOR - CAREST</v>
          </cell>
          <cell r="Y5466" t="str">
            <v>FERNANDO GUTIERREZ HILL VIA A DAULE KM 8 1/2 ENTRADA A COOPERATIVA JUAN MONTALVO</v>
          </cell>
        </row>
        <row r="5467">
          <cell r="A5467" t="str">
            <v>21688</v>
          </cell>
          <cell r="B5467">
            <v>481583</v>
          </cell>
          <cell r="C5467" t="str">
            <v>21688</v>
          </cell>
          <cell r="D5467" t="str">
            <v>CARESTINO</v>
          </cell>
          <cell r="E5467" t="str">
            <v>DESPACHO</v>
          </cell>
          <cell r="G5467" t="str">
            <v>031002004114116</v>
          </cell>
          <cell r="H5467">
            <v>44914</v>
          </cell>
          <cell r="I5467" t="str">
            <v>ENTREGADO</v>
          </cell>
          <cell r="J5467">
            <v>44920</v>
          </cell>
          <cell r="K5467" t="str">
            <v>ANA MARITZA SAGUAY ACEBEDO</v>
          </cell>
          <cell r="L5467" t="str">
            <v>SIMON BOLIVAR Y LUNTUR 2-04 PISO/DPTO: RESTAURANTE CORVEL 10:00AM A 4:00PM. ENTRE RESTAURANTE CORVEL</v>
          </cell>
          <cell r="N5467" t="str">
            <v>0990522397</v>
          </cell>
          <cell r="O5467" t="str">
            <v>72251556</v>
          </cell>
          <cell r="P5467" t="str">
            <v>010602</v>
          </cell>
          <cell r="Q5467" t="str">
            <v>PAUTE</v>
          </cell>
          <cell r="R5467" t="str">
            <v>AZUAY</v>
          </cell>
          <cell r="S5467" t="str">
            <v>BULAN (JOSE VICTOR IZQUIERDO) - GUARAINAG - TOMEBAMBA - DUG DUG</v>
          </cell>
          <cell r="T5467" t="str">
            <v>TRAMACO</v>
          </cell>
          <cell r="U5467" t="str">
            <v>FLEXNETGYE_PROVINCIA</v>
          </cell>
          <cell r="V5467">
            <v>2</v>
          </cell>
          <cell r="W5467">
            <v>6.5</v>
          </cell>
          <cell r="X5467" t="str">
            <v>FLEXNET ECUADOR - CAREST</v>
          </cell>
          <cell r="Y5467" t="str">
            <v>FERNANDO GUTIERREZ HILL VIA A DAULE KM 8 1/2 ENTRADA A COOPERATIVA JUAN MONTALVO</v>
          </cell>
        </row>
        <row r="5468">
          <cell r="A5468" t="str">
            <v>21720</v>
          </cell>
          <cell r="B5468">
            <v>481584</v>
          </cell>
          <cell r="C5468" t="str">
            <v>21720</v>
          </cell>
          <cell r="D5468" t="str">
            <v>CARESTINO</v>
          </cell>
          <cell r="E5468" t="str">
            <v>DESPACHO</v>
          </cell>
          <cell r="G5468" t="str">
            <v>031002004114046</v>
          </cell>
          <cell r="H5468">
            <v>44914</v>
          </cell>
          <cell r="I5468" t="str">
            <v>ENTREGADO</v>
          </cell>
          <cell r="J5468">
            <v>44915</v>
          </cell>
          <cell r="K5468" t="str">
            <v>ROMULO PEREZ</v>
          </cell>
          <cell r="L5468" t="str">
            <v>BUERAN ENTRE CORDILLERA Y SARAURCO 4-32 PISO/DPTO: 2. ENTRE FRENTE A LA PANADERIA TU BUEN PASTEL</v>
          </cell>
          <cell r="N5468" t="str">
            <v>0996030371</v>
          </cell>
          <cell r="O5468" t="str">
            <v>0988723884</v>
          </cell>
          <cell r="P5468" t="str">
            <v>010101</v>
          </cell>
          <cell r="Q5468" t="str">
            <v>CUENCA</v>
          </cell>
          <cell r="R5468" t="str">
            <v>AZUAY</v>
          </cell>
          <cell r="S5468" t="str">
            <v>CUENCA</v>
          </cell>
          <cell r="T5468" t="str">
            <v>TRAMACO</v>
          </cell>
          <cell r="U5468" t="str">
            <v>FLEXNETGYE_PROVINCIA</v>
          </cell>
          <cell r="V5468">
            <v>1</v>
          </cell>
          <cell r="W5468">
            <v>6.59</v>
          </cell>
          <cell r="X5468" t="str">
            <v>FLEXNET ECUADOR - CAREST</v>
          </cell>
          <cell r="Y5468" t="str">
            <v>FERNANDO GUTIERREZ HILL VIA A DAULE KM 8 1/2 ENTRADA A COOPERATIVA JUAN MONTALVO</v>
          </cell>
        </row>
        <row r="5469">
          <cell r="A5469" t="str">
            <v>21725</v>
          </cell>
          <cell r="B5469">
            <v>481585</v>
          </cell>
          <cell r="C5469" t="str">
            <v>21725</v>
          </cell>
          <cell r="D5469" t="str">
            <v>CARESTINO</v>
          </cell>
          <cell r="E5469" t="str">
            <v>DESPACHO</v>
          </cell>
          <cell r="G5469" t="str">
            <v>89511</v>
          </cell>
          <cell r="H5469">
            <v>44914</v>
          </cell>
          <cell r="I5469" t="str">
            <v>ENTREGADO</v>
          </cell>
          <cell r="J5469">
            <v>44915</v>
          </cell>
          <cell r="K5469" t="str">
            <v>ANDREA ZAMORA</v>
          </cell>
          <cell r="L5469" t="str">
            <v>LA JOYA ETAPA GEMA MZ 9 VILLA 54 54. ENTRE LA AURORA</v>
          </cell>
          <cell r="N5469" t="str">
            <v>0981606641</v>
          </cell>
          <cell r="O5469" t="str">
            <v>0989532170</v>
          </cell>
          <cell r="P5469" t="str">
            <v>091902</v>
          </cell>
          <cell r="Q5469" t="str">
            <v>DAULE</v>
          </cell>
          <cell r="R5469" t="str">
            <v>GUAYAS</v>
          </cell>
          <cell r="S5469" t="str">
            <v>DAULE - FLOR MARIA - NAUPE</v>
          </cell>
          <cell r="T5469" t="str">
            <v>ITSACOURIER</v>
          </cell>
          <cell r="U5469" t="str">
            <v>FLEXNETGYE_LOCAL</v>
          </cell>
          <cell r="V5469">
            <v>1</v>
          </cell>
          <cell r="W5469">
            <v>2.2799999999999998</v>
          </cell>
          <cell r="X5469" t="str">
            <v>FLEXNET ECUADOR - CAREST</v>
          </cell>
          <cell r="Y5469" t="str">
            <v>FERNANDO GUTIERREZ HILL VIA A DAULE KM 8 1/2 ENTRADA A COOPERATIVA JUAN MONTALVO</v>
          </cell>
        </row>
        <row r="5470">
          <cell r="A5470" t="str">
            <v>21727</v>
          </cell>
          <cell r="B5470">
            <v>481586</v>
          </cell>
          <cell r="C5470" t="str">
            <v>21727</v>
          </cell>
          <cell r="D5470" t="str">
            <v>CARESTINO</v>
          </cell>
          <cell r="E5470" t="str">
            <v>DESPACHO</v>
          </cell>
          <cell r="G5470" t="str">
            <v>031002004114068</v>
          </cell>
          <cell r="H5470">
            <v>44914</v>
          </cell>
          <cell r="I5470" t="str">
            <v>ENTREGADO</v>
          </cell>
          <cell r="J5470">
            <v>44915</v>
          </cell>
          <cell r="K5470" t="str">
            <v>PAOLO CARPIO</v>
          </cell>
          <cell r="L5470" t="str">
            <v>LOS ROBLES Y PASAJE E14-E, EDIFICIO HOMETTES 304A SN PISO/DPTO: 304A. ENTRE EDIFICIO ESQUINERO</v>
          </cell>
          <cell r="N5470" t="str">
            <v>593984753529</v>
          </cell>
          <cell r="O5470" t="str">
            <v>0984753529</v>
          </cell>
          <cell r="P5470" t="str">
            <v>000001</v>
          </cell>
          <cell r="Q5470" t="str">
            <v>QUITO</v>
          </cell>
          <cell r="R5470" t="str">
            <v>PICHINCHA</v>
          </cell>
          <cell r="S5470" t="str">
            <v>BODEGA FLEXNET UIO - RETIRA CLIENTE</v>
          </cell>
          <cell r="T5470" t="str">
            <v>TRAMACO</v>
          </cell>
          <cell r="U5470" t="str">
            <v>FLEXNETGYE_UIO</v>
          </cell>
          <cell r="V5470">
            <v>1</v>
          </cell>
          <cell r="W5470">
            <v>14.3</v>
          </cell>
          <cell r="X5470" t="str">
            <v>FLEXNET ECUADOR - CAREST</v>
          </cell>
          <cell r="Y5470" t="str">
            <v>FERNANDO GUTIERREZ HILL VIA A DAULE KM 8 1/2 ENTRADA A COOPERATIVA JUAN MONTALVO</v>
          </cell>
        </row>
        <row r="5471">
          <cell r="A5471" t="str">
            <v>21732</v>
          </cell>
          <cell r="B5471">
            <v>481587</v>
          </cell>
          <cell r="C5471" t="str">
            <v>21732</v>
          </cell>
          <cell r="D5471" t="str">
            <v>CARESTINO</v>
          </cell>
          <cell r="E5471" t="str">
            <v>DESPACHO</v>
          </cell>
          <cell r="G5471" t="str">
            <v>89510</v>
          </cell>
          <cell r="H5471">
            <v>44914</v>
          </cell>
          <cell r="I5471" t="str">
            <v>ENTREGADO</v>
          </cell>
          <cell r="J5471">
            <v>44915</v>
          </cell>
          <cell r="K5471" t="str">
            <v>PAMELA CASTRO</v>
          </cell>
          <cell r="L5471" t="str">
            <v>KM 1 VIA SAMBORONDON CDLA ENTRE RIOS CALLE CUARTA MZ T 5 PISO/DPTO: PLANTA BAJA. ENTRE FRENTE A LA ESQUINA DEL PARQUE</v>
          </cell>
          <cell r="N5471" t="str">
            <v>0999422068</v>
          </cell>
          <cell r="O5471" t="str">
            <v>0982111797</v>
          </cell>
          <cell r="P5471" t="str">
            <v>092301</v>
          </cell>
          <cell r="Q5471" t="str">
            <v>SAMBORONDON</v>
          </cell>
          <cell r="R5471" t="str">
            <v>GUAYAS</v>
          </cell>
          <cell r="S5471" t="str">
            <v>SAMBORONDON</v>
          </cell>
          <cell r="T5471" t="str">
            <v>ITSACOURIER</v>
          </cell>
          <cell r="U5471" t="str">
            <v>FLEXNETGYE_LOCAL</v>
          </cell>
          <cell r="V5471">
            <v>1</v>
          </cell>
          <cell r="W5471">
            <v>3.07</v>
          </cell>
          <cell r="X5471" t="str">
            <v>FLEXNET ECUADOR - CAREST</v>
          </cell>
          <cell r="Y5471" t="str">
            <v>FERNANDO GUTIERREZ HILL VIA A DAULE KM 8 1/2 ENTRADA A COOPERATIVA JUAN MONTALVO</v>
          </cell>
        </row>
        <row r="5472">
          <cell r="A5472" t="str">
            <v>21763</v>
          </cell>
          <cell r="B5472">
            <v>481588</v>
          </cell>
          <cell r="C5472" t="str">
            <v>21763</v>
          </cell>
          <cell r="D5472" t="str">
            <v>CARESTINO</v>
          </cell>
          <cell r="E5472" t="str">
            <v>DESPACHO</v>
          </cell>
          <cell r="G5472" t="str">
            <v>031002004114100</v>
          </cell>
          <cell r="H5472">
            <v>44914</v>
          </cell>
          <cell r="I5472" t="str">
            <v>ENTREGADO</v>
          </cell>
          <cell r="J5472">
            <v>44916</v>
          </cell>
          <cell r="K5472" t="str">
            <v>DIANA MINAYO ALDAZ</v>
          </cell>
          <cell r="L5472" t="str">
            <v>SANGOLQUI AV JUAN SALINAS 974. ENTRE CASA DOS PISOS COLOR AZUL BLANCO CON FLORES Y COLIBRIES EN FACHADA</v>
          </cell>
          <cell r="N5472" t="str">
            <v>22870014</v>
          </cell>
          <cell r="O5472" t="str">
            <v>0997592109</v>
          </cell>
          <cell r="P5472" t="str">
            <v>171101</v>
          </cell>
          <cell r="Q5472" t="str">
            <v>RUMIÑAHUI</v>
          </cell>
          <cell r="R5472" t="str">
            <v>PICHINCHA</v>
          </cell>
          <cell r="S5472" t="str">
            <v>SANGOLQUI</v>
          </cell>
          <cell r="T5472" t="str">
            <v>TRAMACO</v>
          </cell>
          <cell r="U5472" t="str">
            <v>FLEXNETGYE_PROVINCIA</v>
          </cell>
          <cell r="V5472">
            <v>2</v>
          </cell>
          <cell r="W5472">
            <v>7.2</v>
          </cell>
          <cell r="X5472" t="str">
            <v>FLEXNET ECUADOR - CAREST</v>
          </cell>
          <cell r="Y5472" t="str">
            <v>FERNANDO GUTIERREZ HILL VIA A DAULE KM 8 1/2 ENTRADA A COOPERATIVA JUAN MONTALVO</v>
          </cell>
        </row>
        <row r="5473">
          <cell r="A5473" t="str">
            <v>21808</v>
          </cell>
          <cell r="B5473">
            <v>481589</v>
          </cell>
          <cell r="C5473" t="str">
            <v>21808</v>
          </cell>
          <cell r="D5473" t="str">
            <v>CARESTINO</v>
          </cell>
          <cell r="E5473" t="str">
            <v>DESPACHO</v>
          </cell>
          <cell r="G5473" t="str">
            <v>89512</v>
          </cell>
          <cell r="H5473">
            <v>44914</v>
          </cell>
          <cell r="I5473" t="str">
            <v>ENTREGADO</v>
          </cell>
          <cell r="J5473">
            <v>44915</v>
          </cell>
          <cell r="K5473" t="str">
            <v>CARLOS JIMENEZ</v>
          </cell>
          <cell r="L5473" t="str">
            <v>ALBORADA ETAPA 14 MZ 8 V 5 1 PISO/DPTO: CONTACTAR POR WHATSAPP PRIMERO. ENTRE CASA DE DOS PISOS CON TERRAZA</v>
          </cell>
          <cell r="N5473" t="str">
            <v>0988845366</v>
          </cell>
          <cell r="O5473" t="str">
            <v>0988845366</v>
          </cell>
          <cell r="P5473" t="str">
            <v>090101</v>
          </cell>
          <cell r="Q5473" t="str">
            <v>GUAYAQUIL</v>
          </cell>
          <cell r="R5473" t="str">
            <v>GUAYAS</v>
          </cell>
          <cell r="S5473" t="str">
            <v>GUAYAQUIL</v>
          </cell>
          <cell r="T5473" t="str">
            <v>ITSACOURIER</v>
          </cell>
          <cell r="U5473" t="str">
            <v>FLEXNETGYE_LOCAL</v>
          </cell>
          <cell r="V5473">
            <v>1</v>
          </cell>
          <cell r="W5473">
            <v>13.39</v>
          </cell>
          <cell r="X5473" t="str">
            <v>FLEXNET ECUADOR - CAREST</v>
          </cell>
          <cell r="Y5473" t="str">
            <v>FERNANDO GUTIERREZ HILL VIA A DAULE KM 8 1/2 ENTRADA A COOPERATIVA JUAN MONTALVO</v>
          </cell>
        </row>
        <row r="5474">
          <cell r="A5474" t="str">
            <v>21834</v>
          </cell>
          <cell r="B5474">
            <v>481590</v>
          </cell>
          <cell r="C5474" t="str">
            <v>21834</v>
          </cell>
          <cell r="D5474" t="str">
            <v>CARESTINO</v>
          </cell>
          <cell r="E5474" t="str">
            <v>DESPACHO</v>
          </cell>
          <cell r="G5474" t="str">
            <v>031002004114141</v>
          </cell>
          <cell r="H5474">
            <v>44914</v>
          </cell>
          <cell r="I5474" t="str">
            <v>ENTREGADO</v>
          </cell>
          <cell r="J5474">
            <v>44915</v>
          </cell>
          <cell r="K5474" t="str">
            <v>ISABEL TORRES</v>
          </cell>
          <cell r="L5474" t="str">
            <v>LOS MORTINOS Y LAS UVAS , URBANIZACION SANTA ELENA 02-12. ENTRE EN LA PUERTA HAY UN GUARDIA</v>
          </cell>
          <cell r="N5474" t="str">
            <v>593991316273</v>
          </cell>
          <cell r="O5474" t="str">
            <v>0991316273</v>
          </cell>
          <cell r="P5474" t="str">
            <v>180101</v>
          </cell>
          <cell r="Q5474" t="str">
            <v>AMBATO</v>
          </cell>
          <cell r="R5474" t="str">
            <v>TUNGURAHUA</v>
          </cell>
          <cell r="S5474" t="str">
            <v>AMBATO</v>
          </cell>
          <cell r="T5474" t="str">
            <v>TRAMACO</v>
          </cell>
          <cell r="U5474" t="str">
            <v>FLEXNETGYE_PROVINCIA</v>
          </cell>
          <cell r="V5474">
            <v>1</v>
          </cell>
          <cell r="W5474">
            <v>3.5</v>
          </cell>
          <cell r="X5474" t="str">
            <v>FLEXNET ECUADOR - CAREST</v>
          </cell>
          <cell r="Y5474" t="str">
            <v>FERNANDO GUTIERREZ HILL VIA A DAULE KM 8 1/2 ENTRADA A COOPERATIVA JUAN MONTALVO</v>
          </cell>
        </row>
        <row r="5475">
          <cell r="A5475" t="str">
            <v>SP-1001</v>
          </cell>
          <cell r="B5475">
            <v>481573</v>
          </cell>
          <cell r="C5475" t="str">
            <v>SP-1001</v>
          </cell>
          <cell r="D5475" t="str">
            <v>TEST</v>
          </cell>
          <cell r="E5475" t="str">
            <v>DESPACHO</v>
          </cell>
          <cell r="F5475" t="str">
            <v>NORMAL</v>
          </cell>
          <cell r="G5475" t="str">
            <v/>
          </cell>
          <cell r="H5475">
            <v>44914</v>
          </cell>
          <cell r="I5475" t="str">
            <v>ENTREGADO</v>
          </cell>
          <cell r="J5475">
            <v>44914</v>
          </cell>
          <cell r="K5475" t="str">
            <v>test test</v>
          </cell>
          <cell r="L5475" t="str">
            <v>calle 20 202</v>
          </cell>
          <cell r="M5475" t="str">
            <v/>
          </cell>
          <cell r="N5475" t="str">
            <v>3146551789</v>
          </cell>
          <cell r="O5475" t="str">
            <v>3146551789</v>
          </cell>
          <cell r="P5475" t="str">
            <v>050405</v>
          </cell>
          <cell r="Q5475" t="str">
            <v>PUJILI</v>
          </cell>
          <cell r="R5475" t="str">
            <v>COTOPAXI</v>
          </cell>
          <cell r="S5475" t="str">
            <v>ZUMBAHUA</v>
          </cell>
          <cell r="U5475" t="str">
            <v>FLEXNETUIO_PROVINCIA</v>
          </cell>
          <cell r="V5475">
            <v>0</v>
          </cell>
          <cell r="W5475">
            <v>0</v>
          </cell>
          <cell r="X5475" t="str">
            <v>FLEXNET ECUADOR - PR</v>
          </cell>
          <cell r="Y5475" t="str">
            <v>FERNANDO GUTIERREZ HILL VIA A DAULE KM 8 1/2 ENTRADA A COOPERATIVA JUAN MONTALVO</v>
          </cell>
        </row>
        <row r="5476">
          <cell r="A5476" t="str">
            <v>SP-1003</v>
          </cell>
          <cell r="B5476">
            <v>481574</v>
          </cell>
          <cell r="C5476" t="str">
            <v>SP-1003</v>
          </cell>
          <cell r="D5476" t="str">
            <v>TEST</v>
          </cell>
          <cell r="E5476" t="str">
            <v>DESPACHO</v>
          </cell>
          <cell r="F5476" t="str">
            <v>NORMAL</v>
          </cell>
          <cell r="G5476" t="str">
            <v/>
          </cell>
          <cell r="H5476">
            <v>44914</v>
          </cell>
          <cell r="I5476" t="str">
            <v>ENTREGADO</v>
          </cell>
          <cell r="J5476">
            <v>44914</v>
          </cell>
          <cell r="K5476" t="str">
            <v>test test</v>
          </cell>
          <cell r="L5476" t="str">
            <v>calle 20 232</v>
          </cell>
          <cell r="M5476" t="str">
            <v/>
          </cell>
          <cell r="N5476" t="str">
            <v>3146551789</v>
          </cell>
          <cell r="O5476" t="str">
            <v>3146551789</v>
          </cell>
          <cell r="P5476" t="str">
            <v>050112</v>
          </cell>
          <cell r="Q5476" t="str">
            <v>LATACUNGA</v>
          </cell>
          <cell r="R5476" t="str">
            <v>COTOPAXI</v>
          </cell>
          <cell r="S5476" t="str">
            <v>TANICUCHI - LASSO</v>
          </cell>
          <cell r="U5476" t="str">
            <v>FLEXNETUIO_PROVINCIA</v>
          </cell>
          <cell r="V5476">
            <v>0</v>
          </cell>
          <cell r="W5476">
            <v>0</v>
          </cell>
          <cell r="X5476" t="str">
            <v>FLEXNET ECUADOR - PR</v>
          </cell>
          <cell r="Y5476" t="str">
            <v>FERNANDO GUTIERREZ HILL VIA A DAULE KM 8 1/2 ENTRADA A COOPERATIVA JUAN MONTALVO</v>
          </cell>
        </row>
        <row r="5477">
          <cell r="A5477" t="str">
            <v>SP-1005</v>
          </cell>
          <cell r="B5477">
            <v>481575</v>
          </cell>
          <cell r="C5477" t="str">
            <v>SP-1005</v>
          </cell>
          <cell r="D5477" t="str">
            <v>TEST</v>
          </cell>
          <cell r="E5477" t="str">
            <v>DESPACHO</v>
          </cell>
          <cell r="F5477" t="str">
            <v>NORMAL</v>
          </cell>
          <cell r="G5477" t="str">
            <v/>
          </cell>
          <cell r="H5477">
            <v>44914</v>
          </cell>
          <cell r="I5477" t="str">
            <v>INCIDENCIA</v>
          </cell>
          <cell r="J5477">
            <v>44914</v>
          </cell>
          <cell r="K5477" t="str">
            <v>Jonathan Franco</v>
          </cell>
          <cell r="L5477" t="str">
            <v>calle 29 202</v>
          </cell>
          <cell r="M5477" t="str">
            <v/>
          </cell>
          <cell r="N5477" t="str">
            <v>3146551789</v>
          </cell>
          <cell r="O5477" t="str">
            <v>3146551789</v>
          </cell>
          <cell r="P5477" t="str">
            <v>050412</v>
          </cell>
          <cell r="Q5477" t="str">
            <v>PUJILI</v>
          </cell>
          <cell r="R5477" t="str">
            <v>COTOPAXI</v>
          </cell>
          <cell r="S5477" t="str">
            <v>TINGO</v>
          </cell>
          <cell r="U5477" t="str">
            <v>FLEXNETUIO_PROVINCIA</v>
          </cell>
          <cell r="V5477">
            <v>0</v>
          </cell>
          <cell r="W5477">
            <v>0</v>
          </cell>
          <cell r="X5477" t="str">
            <v>FLEXNET ECUADOR - PR</v>
          </cell>
          <cell r="Y5477" t="str">
            <v>FERNANDO GUTIERREZ HILL VIA A DAULE KM 8 1/2 ENTRADA A COOPERATIVA JUAN MONTALVO</v>
          </cell>
        </row>
        <row r="5478">
          <cell r="A5478" t="str">
            <v>SP_22_631_18582174</v>
          </cell>
          <cell r="B5478">
            <v>481572</v>
          </cell>
          <cell r="C5478" t="str">
            <v>SP_22_631_18582174</v>
          </cell>
          <cell r="D5478" t="str">
            <v>SPARE</v>
          </cell>
          <cell r="E5478" t="str">
            <v>DESPACHO</v>
          </cell>
          <cell r="F5478" t="str">
            <v>NORMAL</v>
          </cell>
          <cell r="G5478" t="str">
            <v>FT75912</v>
          </cell>
          <cell r="H5478">
            <v>44914</v>
          </cell>
          <cell r="I5478" t="str">
            <v>ENTREGADO</v>
          </cell>
          <cell r="J5478">
            <v>44914</v>
          </cell>
          <cell r="K5478" t="str">
            <v>HUAWEI_UIO_VINICIO SALTOS</v>
          </cell>
          <cell r="L5478" t="str">
            <v>NACIONES UNIDAS E2-30 Y NUÑEZ DE VELA EDIFICIO METROPOLITAN PISO 18</v>
          </cell>
          <cell r="M5478" t="str">
            <v>VINICIO SALTOS / 1791256115001</v>
          </cell>
          <cell r="N5478" t="str">
            <v>0983768252</v>
          </cell>
          <cell r="P5478" t="str">
            <v>170505</v>
          </cell>
          <cell r="Q5478" t="str">
            <v>QUITO</v>
          </cell>
          <cell r="R5478" t="str">
            <v>PICHINCHA</v>
          </cell>
          <cell r="S5478" t="str">
            <v>QUITO</v>
          </cell>
          <cell r="U5478" t="str">
            <v>FLEXNETUIO_LOCAL</v>
          </cell>
          <cell r="V5478">
            <v>1</v>
          </cell>
          <cell r="W5478">
            <v>2</v>
          </cell>
          <cell r="X5478" t="str">
            <v>FLEXNET DEL ECUADOR</v>
          </cell>
          <cell r="Y5478" t="str">
            <v>28 DE JUNIO Y GARCIA MORENO</v>
          </cell>
        </row>
        <row r="5479">
          <cell r="A5479" t="str">
            <v>DHL_22_225</v>
          </cell>
          <cell r="B5479">
            <v>481570</v>
          </cell>
          <cell r="C5479" t="str">
            <v>DHL_22_225</v>
          </cell>
          <cell r="D5479" t="str">
            <v>DHL</v>
          </cell>
          <cell r="E5479" t="str">
            <v>DESPACHO</v>
          </cell>
          <cell r="F5479" t="str">
            <v>NORMAL</v>
          </cell>
          <cell r="H5479">
            <v>44914</v>
          </cell>
          <cell r="I5479" t="str">
            <v>ENTREGADO</v>
          </cell>
          <cell r="J5479">
            <v>44914</v>
          </cell>
          <cell r="K5479" t="str">
            <v>DHL MATRIZ</v>
          </cell>
          <cell r="L5479" t="str">
            <v>AV. ELOY ALFARO 113 A Y PASAJE LOS JUNCOS EDIFICIO DHL, SECTOR COMITE DEL PUEBLO</v>
          </cell>
          <cell r="P5479" t="str">
            <v>QUITO</v>
          </cell>
          <cell r="Q5479" t="str">
            <v>QUITO</v>
          </cell>
          <cell r="R5479" t="str">
            <v>PICHINCHA</v>
          </cell>
          <cell r="T5479" t="str">
            <v>FLEXTRANS UIO</v>
          </cell>
          <cell r="U5479" t="str">
            <v>FLEXNETUIO_LOCAL</v>
          </cell>
          <cell r="V5479">
            <v>1</v>
          </cell>
          <cell r="W5479">
            <v>1</v>
          </cell>
          <cell r="X5479" t="str">
            <v>ALMACENES TABACARCEN</v>
          </cell>
          <cell r="Y5479" t="str">
            <v>TABABELA</v>
          </cell>
        </row>
        <row r="5480">
          <cell r="A5480" t="str">
            <v>DHL_22_226</v>
          </cell>
          <cell r="B5480">
            <v>481571</v>
          </cell>
          <cell r="C5480" t="str">
            <v>DHL_22_226</v>
          </cell>
          <cell r="D5480" t="str">
            <v>DHL</v>
          </cell>
          <cell r="E5480" t="str">
            <v>DESPACHO</v>
          </cell>
          <cell r="F5480" t="str">
            <v>NORMAL</v>
          </cell>
          <cell r="H5480">
            <v>44914</v>
          </cell>
          <cell r="I5480" t="str">
            <v>ENTREGADO</v>
          </cell>
          <cell r="J5480">
            <v>44914</v>
          </cell>
          <cell r="K5480" t="str">
            <v>DHL MATRIZ</v>
          </cell>
          <cell r="L5480" t="str">
            <v>AV. ELOY ALFARO 113 A Y PASAJE LOS JUNCOS EDIFICIO DHL, SECTOR COMITE DEL PUEBLO</v>
          </cell>
          <cell r="P5480" t="str">
            <v>QUITO</v>
          </cell>
          <cell r="Q5480" t="str">
            <v>QUITO</v>
          </cell>
          <cell r="R5480" t="str">
            <v>PICHINCHA</v>
          </cell>
          <cell r="T5480" t="str">
            <v>FLEXTRANS UIO</v>
          </cell>
          <cell r="U5480" t="str">
            <v>FLEXNETUIO_LOCAL</v>
          </cell>
          <cell r="V5480">
            <v>1</v>
          </cell>
          <cell r="W5480">
            <v>1</v>
          </cell>
          <cell r="X5480" t="str">
            <v>ALMACENES TABACARCEN</v>
          </cell>
          <cell r="Y5480" t="str">
            <v>TABABELA</v>
          </cell>
        </row>
        <row r="5481">
          <cell r="A5481" t="str">
            <v>WTEC32212170001_WTEC32212170002_GYE</v>
          </cell>
          <cell r="B5481">
            <v>481569</v>
          </cell>
          <cell r="C5481" t="str">
            <v>WTEC32212170001_WTEC32212170002_GYE</v>
          </cell>
          <cell r="D5481" t="str">
            <v>HUAWEI</v>
          </cell>
          <cell r="E5481" t="str">
            <v>DESPACHO</v>
          </cell>
          <cell r="F5481" t="str">
            <v>NORMAL</v>
          </cell>
          <cell r="G5481" t="str">
            <v>FT75906</v>
          </cell>
          <cell r="H5481">
            <v>44912</v>
          </cell>
          <cell r="I5481" t="str">
            <v>ENTREGADO</v>
          </cell>
          <cell r="J5481">
            <v>44914</v>
          </cell>
          <cell r="K5481" t="str">
            <v>STALIN PALMA</v>
          </cell>
          <cell r="L5481" t="str">
            <v>FERNANDO GUTIERREZ HILL KM 8 ½ VIA A DAULE Y PASAJE 32D</v>
          </cell>
          <cell r="M5481" t="str">
            <v>FLEXNET</v>
          </cell>
          <cell r="N5481" t="str">
            <v>422648396</v>
          </cell>
          <cell r="O5481" t="str">
            <v>422648396</v>
          </cell>
          <cell r="P5481" t="str">
            <v>090606</v>
          </cell>
          <cell r="Q5481" t="str">
            <v>GUAYAQUIL</v>
          </cell>
          <cell r="R5481" t="str">
            <v>GUAYAS</v>
          </cell>
          <cell r="S5481" t="str">
            <v>GUAYAQUIL</v>
          </cell>
          <cell r="T5481" t="str">
            <v>FLEXTRANS UIO</v>
          </cell>
          <cell r="U5481" t="str">
            <v>FLEXNETUIO_GYE</v>
          </cell>
          <cell r="V5481">
            <v>5</v>
          </cell>
          <cell r="W5481">
            <v>531.55999999999995</v>
          </cell>
          <cell r="X5481" t="str">
            <v>FLEXNET</v>
          </cell>
          <cell r="Y5481" t="str">
            <v>FLEX NET CALLE 28 DE JUNIO S/N Y GARCIA MORENO ENTRADA LLANO GRANDE</v>
          </cell>
        </row>
        <row r="5482">
          <cell r="A5482" t="str">
            <v>22-2626</v>
          </cell>
          <cell r="B5482">
            <v>481568</v>
          </cell>
          <cell r="C5482" t="str">
            <v>22-2626</v>
          </cell>
          <cell r="D5482" t="str">
            <v>VENTURA</v>
          </cell>
          <cell r="E5482" t="str">
            <v>DESPACHO</v>
          </cell>
          <cell r="F5482" t="str">
            <v>NORMAL</v>
          </cell>
          <cell r="G5482" t="str">
            <v>FT75905</v>
          </cell>
          <cell r="H5482">
            <v>44912</v>
          </cell>
          <cell r="I5482" t="str">
            <v>ENTREGADO</v>
          </cell>
          <cell r="J5482">
            <v>44915</v>
          </cell>
          <cell r="K5482" t="str">
            <v>ASSA CUMBAYA</v>
          </cell>
          <cell r="L5482" t="str">
            <v>AV INTEROCEANICA Y PASAJE LEÓNIDAS PLAZA</v>
          </cell>
          <cell r="M5482" t="str">
            <v>1890141818001_2</v>
          </cell>
          <cell r="P5482" t="str">
            <v>170902</v>
          </cell>
          <cell r="Q5482" t="str">
            <v>QUITO</v>
          </cell>
          <cell r="R5482" t="str">
            <v>PICHINCHA</v>
          </cell>
          <cell r="S5482" t="str">
            <v>TUMBACO</v>
          </cell>
          <cell r="T5482" t="str">
            <v>FLEXTRANS UIO</v>
          </cell>
          <cell r="U5482" t="str">
            <v>FLEXNETUIO_LOCAL</v>
          </cell>
          <cell r="V5482">
            <v>1</v>
          </cell>
          <cell r="W5482">
            <v>4.2</v>
          </cell>
          <cell r="X5482" t="str">
            <v>FLEXNET DEL ECUAODR</v>
          </cell>
          <cell r="Y5482" t="str">
            <v>CALLE 28 DE JUNIO Y GARCIA MORENO</v>
          </cell>
        </row>
        <row r="5483">
          <cell r="A5483" t="str">
            <v>BELLAFEM_22_063</v>
          </cell>
          <cell r="B5483">
            <v>481567</v>
          </cell>
          <cell r="C5483" t="str">
            <v>BELLAFEM_22_063</v>
          </cell>
          <cell r="D5483" t="str">
            <v>COSMO</v>
          </cell>
          <cell r="E5483" t="str">
            <v>DESPACHO</v>
          </cell>
          <cell r="F5483" t="str">
            <v>EXCLUSIVO</v>
          </cell>
          <cell r="H5483">
            <v>44911</v>
          </cell>
          <cell r="I5483" t="str">
            <v>EN_PROCESO</v>
          </cell>
          <cell r="J5483">
            <v>44911</v>
          </cell>
          <cell r="K5483" t="str">
            <v>CESAR MORA</v>
          </cell>
          <cell r="L5483" t="str">
            <v>HUAYNA CAPAC 205 - 209 Y AYACUCHO</v>
          </cell>
          <cell r="N5483" t="str">
            <v>LUPE MITE  - CELL: 098 857 0216</v>
          </cell>
          <cell r="P5483" t="str">
            <v>GUAYAQUIL</v>
          </cell>
          <cell r="Q5483" t="str">
            <v>GUAYAQUIL</v>
          </cell>
          <cell r="R5483" t="str">
            <v>GUAYAS</v>
          </cell>
          <cell r="U5483" t="str">
            <v>FLEXNETGYE_LOCAL</v>
          </cell>
          <cell r="V5483">
            <v>1</v>
          </cell>
          <cell r="W5483">
            <v>270</v>
          </cell>
          <cell r="X5483" t="str">
            <v>FLEXNET GYE</v>
          </cell>
          <cell r="Y5483" t="str">
            <v>KM 8.5 VIA A DAULE</v>
          </cell>
        </row>
        <row r="5484">
          <cell r="A5484" t="str">
            <v>TK-7399</v>
          </cell>
          <cell r="B5484">
            <v>481559</v>
          </cell>
          <cell r="C5484" t="str">
            <v>TK-7399</v>
          </cell>
          <cell r="D5484" t="str">
            <v>MDELIVERY</v>
          </cell>
          <cell r="E5484" t="str">
            <v>DESPACHO</v>
          </cell>
          <cell r="F5484" t="str">
            <v>EXPRESS</v>
          </cell>
          <cell r="G5484" t="str">
            <v/>
          </cell>
          <cell r="H5484">
            <v>44911</v>
          </cell>
          <cell r="I5484" t="str">
            <v>ENTREGADO</v>
          </cell>
          <cell r="J5484">
            <v>44914</v>
          </cell>
          <cell r="K5484" t="str">
            <v>OTECEL</v>
          </cell>
          <cell r="L5484" t="str">
            <v>AVDA SIMON BOLIVAR Y VIA NAYON CONJUNTO CORPORATIVO EKOPARK TORRE 3 TELEFONICA</v>
          </cell>
          <cell r="M5484" t="str">
            <v/>
          </cell>
          <cell r="N5484" t="str">
            <v>098299225</v>
          </cell>
          <cell r="O5484" t="str">
            <v/>
          </cell>
          <cell r="P5484" t="str">
            <v>QUITO</v>
          </cell>
          <cell r="Q5484" t="str">
            <v>QUITO</v>
          </cell>
          <cell r="R5484" t="str">
            <v>PICHINCHA</v>
          </cell>
          <cell r="T5484" t="str">
            <v>FLEXTRANS UIO</v>
          </cell>
          <cell r="U5484" t="str">
            <v>FLEXNETUIO_LOCAL</v>
          </cell>
          <cell r="V5484">
            <v>1</v>
          </cell>
          <cell r="W5484">
            <v>1</v>
          </cell>
          <cell r="X5484" t="str">
            <v>FLEXNET ECUADOR - MDELIVERY</v>
          </cell>
          <cell r="Y5484" t="str">
            <v>CALLE 28 DE JUNIO S/N Y GARCIA MORENO ENTRADA LLANO GRANDE</v>
          </cell>
        </row>
        <row r="5485">
          <cell r="A5485" t="str">
            <v>TK-7400</v>
          </cell>
          <cell r="B5485">
            <v>481560</v>
          </cell>
          <cell r="C5485" t="str">
            <v>TK-7400</v>
          </cell>
          <cell r="D5485" t="str">
            <v>MDELIVERY</v>
          </cell>
          <cell r="E5485" t="str">
            <v>DESPACHO</v>
          </cell>
          <cell r="F5485" t="str">
            <v>EXPRESS</v>
          </cell>
          <cell r="G5485" t="str">
            <v/>
          </cell>
          <cell r="H5485">
            <v>44911</v>
          </cell>
          <cell r="I5485" t="str">
            <v>ENTREGADO</v>
          </cell>
          <cell r="J5485">
            <v>44914</v>
          </cell>
          <cell r="K5485" t="str">
            <v>OTECEL</v>
          </cell>
          <cell r="L5485" t="str">
            <v>AVDA SIMON BOLIVAR Y VIA NAYON CONJUNTO CORPORATIVO EKOPARK TORRE 3 TELEFONICA</v>
          </cell>
          <cell r="M5485" t="str">
            <v/>
          </cell>
          <cell r="N5485" t="str">
            <v>098299225</v>
          </cell>
          <cell r="O5485" t="str">
            <v/>
          </cell>
          <cell r="P5485" t="str">
            <v>QUITO</v>
          </cell>
          <cell r="Q5485" t="str">
            <v>QUITO</v>
          </cell>
          <cell r="R5485" t="str">
            <v>PICHINCHA</v>
          </cell>
          <cell r="T5485" t="str">
            <v>FLEXTRANS UIO</v>
          </cell>
          <cell r="U5485" t="str">
            <v>FLEXNETUIO_LOCAL</v>
          </cell>
          <cell r="V5485">
            <v>1</v>
          </cell>
          <cell r="W5485">
            <v>1</v>
          </cell>
          <cell r="X5485" t="str">
            <v>FLEXNET ECUADOR - MDELIVERY</v>
          </cell>
          <cell r="Y5485" t="str">
            <v>CALLE 28 DE JUNIO S/N Y GARCIA MORENO ENTRADA LLANO GRANDE</v>
          </cell>
        </row>
        <row r="5486">
          <cell r="A5486" t="str">
            <v>TK-7401</v>
          </cell>
          <cell r="B5486">
            <v>481561</v>
          </cell>
          <cell r="C5486" t="str">
            <v>TK-7401</v>
          </cell>
          <cell r="D5486" t="str">
            <v>MDELIVERY</v>
          </cell>
          <cell r="E5486" t="str">
            <v>DESPACHO</v>
          </cell>
          <cell r="F5486" t="str">
            <v>EXPRESS</v>
          </cell>
          <cell r="G5486" t="str">
            <v/>
          </cell>
          <cell r="H5486">
            <v>44911</v>
          </cell>
          <cell r="I5486" t="str">
            <v>ENTREGADO</v>
          </cell>
          <cell r="J5486">
            <v>44914</v>
          </cell>
          <cell r="K5486" t="str">
            <v>OTECEL</v>
          </cell>
          <cell r="L5486" t="str">
            <v>AVDA SIMON BOLIVAR Y VIA NAYON CONJUNTO CORPORATIVO EKOPARK TORRE 3 TELEFONICA</v>
          </cell>
          <cell r="M5486" t="str">
            <v/>
          </cell>
          <cell r="N5486" t="str">
            <v>098299225</v>
          </cell>
          <cell r="O5486" t="str">
            <v/>
          </cell>
          <cell r="P5486" t="str">
            <v>QUITO</v>
          </cell>
          <cell r="Q5486" t="str">
            <v>QUITO</v>
          </cell>
          <cell r="R5486" t="str">
            <v>PICHINCHA</v>
          </cell>
          <cell r="T5486" t="str">
            <v>FLEXTRANS UIO</v>
          </cell>
          <cell r="U5486" t="str">
            <v>FLEXNETUIO_LOCAL</v>
          </cell>
          <cell r="V5486">
            <v>1</v>
          </cell>
          <cell r="W5486">
            <v>1</v>
          </cell>
          <cell r="X5486" t="str">
            <v>FLEXNET ECUADOR - MDELIVERY</v>
          </cell>
          <cell r="Y5486" t="str">
            <v>CALLE 28 DE JUNIO S/N Y GARCIA MORENO ENTRADA LLANO GRANDE</v>
          </cell>
        </row>
        <row r="5487">
          <cell r="A5487" t="str">
            <v>TK-7402</v>
          </cell>
          <cell r="B5487">
            <v>481562</v>
          </cell>
          <cell r="C5487" t="str">
            <v>TK-7402</v>
          </cell>
          <cell r="D5487" t="str">
            <v>MDELIVERY</v>
          </cell>
          <cell r="E5487" t="str">
            <v>DESPACHO</v>
          </cell>
          <cell r="F5487" t="str">
            <v>EXPRESS</v>
          </cell>
          <cell r="G5487" t="str">
            <v/>
          </cell>
          <cell r="H5487">
            <v>44911</v>
          </cell>
          <cell r="I5487" t="str">
            <v>ENTREGADO</v>
          </cell>
          <cell r="J5487">
            <v>44914</v>
          </cell>
          <cell r="K5487" t="str">
            <v>OTECEL</v>
          </cell>
          <cell r="L5487" t="str">
            <v>AVDA SIMON BOLIVAR Y VIA NAYON CONJUNTO CORPORATIVO EKOPARK TORRE 3 TELEFONICA</v>
          </cell>
          <cell r="M5487" t="str">
            <v/>
          </cell>
          <cell r="N5487" t="str">
            <v>098299225</v>
          </cell>
          <cell r="O5487" t="str">
            <v/>
          </cell>
          <cell r="P5487" t="str">
            <v>QUITO</v>
          </cell>
          <cell r="Q5487" t="str">
            <v>QUITO</v>
          </cell>
          <cell r="R5487" t="str">
            <v>PICHINCHA</v>
          </cell>
          <cell r="T5487" t="str">
            <v>FLEXTRANS UIO</v>
          </cell>
          <cell r="U5487" t="str">
            <v>FLEXNETUIO_LOCAL</v>
          </cell>
          <cell r="V5487">
            <v>1</v>
          </cell>
          <cell r="W5487">
            <v>1</v>
          </cell>
          <cell r="X5487" t="str">
            <v>FLEXNET ECUADOR - MDELIVERY</v>
          </cell>
          <cell r="Y5487" t="str">
            <v>CALLE 28 DE JUNIO S/N Y GARCIA MORENO ENTRADA LLANO GRANDE</v>
          </cell>
        </row>
        <row r="5488">
          <cell r="A5488" t="str">
            <v>TK-7403</v>
          </cell>
          <cell r="B5488">
            <v>481563</v>
          </cell>
          <cell r="C5488" t="str">
            <v>TK-7403</v>
          </cell>
          <cell r="D5488" t="str">
            <v>MDELIVERY</v>
          </cell>
          <cell r="E5488" t="str">
            <v>DESPACHO</v>
          </cell>
          <cell r="F5488" t="str">
            <v>EXPRESS</v>
          </cell>
          <cell r="G5488" t="str">
            <v/>
          </cell>
          <cell r="H5488">
            <v>44911</v>
          </cell>
          <cell r="I5488" t="str">
            <v>ENTREGADO</v>
          </cell>
          <cell r="J5488">
            <v>44914</v>
          </cell>
          <cell r="K5488" t="str">
            <v>OTECEL</v>
          </cell>
          <cell r="L5488" t="str">
            <v>AVDA SIMON BOLIVAR Y VIA NAYON CONJUNTO CORPORATIVO EKOPARK TORRE 3 TELEFONICA</v>
          </cell>
          <cell r="M5488" t="str">
            <v/>
          </cell>
          <cell r="N5488" t="str">
            <v>098299225</v>
          </cell>
          <cell r="O5488" t="str">
            <v/>
          </cell>
          <cell r="P5488" t="str">
            <v>QUITO</v>
          </cell>
          <cell r="Q5488" t="str">
            <v>QUITO</v>
          </cell>
          <cell r="R5488" t="str">
            <v>PICHINCHA</v>
          </cell>
          <cell r="T5488" t="str">
            <v>FLEXTRANS UIO</v>
          </cell>
          <cell r="U5488" t="str">
            <v>FLEXNETUIO_LOCAL</v>
          </cell>
          <cell r="V5488">
            <v>1</v>
          </cell>
          <cell r="W5488">
            <v>1</v>
          </cell>
          <cell r="X5488" t="str">
            <v>FLEXNET ECUADOR - MDELIVERY</v>
          </cell>
          <cell r="Y5488" t="str">
            <v>CALLE 28 DE JUNIO S/N Y GARCIA MORENO ENTRADA LLANO GRANDE</v>
          </cell>
        </row>
        <row r="5489">
          <cell r="A5489" t="str">
            <v>TK-7404</v>
          </cell>
          <cell r="B5489">
            <v>481564</v>
          </cell>
          <cell r="C5489" t="str">
            <v>TK-7404</v>
          </cell>
          <cell r="D5489" t="str">
            <v>MDELIVERY</v>
          </cell>
          <cell r="E5489" t="str">
            <v>DESPACHO</v>
          </cell>
          <cell r="F5489" t="str">
            <v>EXPRESS</v>
          </cell>
          <cell r="G5489" t="str">
            <v/>
          </cell>
          <cell r="H5489">
            <v>44911</v>
          </cell>
          <cell r="I5489" t="str">
            <v>ENTREGADO</v>
          </cell>
          <cell r="J5489">
            <v>44914</v>
          </cell>
          <cell r="K5489" t="str">
            <v>OTECEL</v>
          </cell>
          <cell r="L5489" t="str">
            <v>AVDA SIMON BOLIVAR Y VIA NAYON CONJUNTO CORPORATIVO EKOPARK TORRE 3 TELEFONICA</v>
          </cell>
          <cell r="M5489" t="str">
            <v/>
          </cell>
          <cell r="N5489" t="str">
            <v>098299225</v>
          </cell>
          <cell r="O5489" t="str">
            <v/>
          </cell>
          <cell r="P5489" t="str">
            <v>QUITO</v>
          </cell>
          <cell r="Q5489" t="str">
            <v>QUITO</v>
          </cell>
          <cell r="R5489" t="str">
            <v>PICHINCHA</v>
          </cell>
          <cell r="T5489" t="str">
            <v>FLEXTRANS UIO</v>
          </cell>
          <cell r="U5489" t="str">
            <v>FLEXNETUIO_LOCAL</v>
          </cell>
          <cell r="V5489">
            <v>1</v>
          </cell>
          <cell r="W5489">
            <v>1</v>
          </cell>
          <cell r="X5489" t="str">
            <v>FLEXNET ECUADOR - MDELIVERY</v>
          </cell>
          <cell r="Y5489" t="str">
            <v>CALLE 28 DE JUNIO S/N Y GARCIA MORENO ENTRADA LLANO GRANDE</v>
          </cell>
        </row>
        <row r="5490">
          <cell r="A5490" t="str">
            <v>TK-7405</v>
          </cell>
          <cell r="B5490">
            <v>481565</v>
          </cell>
          <cell r="C5490" t="str">
            <v>TK-7405</v>
          </cell>
          <cell r="D5490" t="str">
            <v>MDELIVERY</v>
          </cell>
          <cell r="E5490" t="str">
            <v>DESPACHO</v>
          </cell>
          <cell r="F5490" t="str">
            <v>EXPRESS</v>
          </cell>
          <cell r="G5490" t="str">
            <v/>
          </cell>
          <cell r="H5490">
            <v>44911</v>
          </cell>
          <cell r="I5490" t="str">
            <v>ENTREGADO</v>
          </cell>
          <cell r="J5490">
            <v>44914</v>
          </cell>
          <cell r="K5490" t="str">
            <v>OTECEL</v>
          </cell>
          <cell r="L5490" t="str">
            <v>AVDA SIMON BOLIVAR Y VIA NAYON CONJUNTO CORPORATIVO EKOPARK TORRE 3 TELEFONICA</v>
          </cell>
          <cell r="M5490" t="str">
            <v/>
          </cell>
          <cell r="N5490" t="str">
            <v>098299225</v>
          </cell>
          <cell r="O5490" t="str">
            <v/>
          </cell>
          <cell r="P5490" t="str">
            <v>QUITO</v>
          </cell>
          <cell r="Q5490" t="str">
            <v>QUITO</v>
          </cell>
          <cell r="R5490" t="str">
            <v>PICHINCHA</v>
          </cell>
          <cell r="T5490" t="str">
            <v>FLEXTRANS UIO</v>
          </cell>
          <cell r="U5490" t="str">
            <v>FLEXNETUIO_LOCAL</v>
          </cell>
          <cell r="V5490">
            <v>1</v>
          </cell>
          <cell r="W5490">
            <v>1</v>
          </cell>
          <cell r="X5490" t="str">
            <v>FLEXNET ECUADOR - MDELIVERY</v>
          </cell>
          <cell r="Y5490" t="str">
            <v>CALLE 28 DE JUNIO S/N Y GARCIA MORENO ENTRADA LLANO GRANDE</v>
          </cell>
        </row>
        <row r="5491">
          <cell r="A5491" t="str">
            <v>TK-7406</v>
          </cell>
          <cell r="B5491">
            <v>481566</v>
          </cell>
          <cell r="C5491" t="str">
            <v>TK-7406</v>
          </cell>
          <cell r="D5491" t="str">
            <v>MDELIVERY</v>
          </cell>
          <cell r="E5491" t="str">
            <v>DESPACHO</v>
          </cell>
          <cell r="F5491" t="str">
            <v>EXPRESS</v>
          </cell>
          <cell r="G5491" t="str">
            <v/>
          </cell>
          <cell r="H5491">
            <v>44911</v>
          </cell>
          <cell r="I5491" t="str">
            <v>ENTREGADO</v>
          </cell>
          <cell r="J5491">
            <v>44914</v>
          </cell>
          <cell r="K5491" t="str">
            <v>OTECEL</v>
          </cell>
          <cell r="L5491" t="str">
            <v>AVDA SIMON BOLIVAR Y VIA NAYON CONJUNTO CORPORATIVO EKOPARK TORRE 3 TELEFONICA</v>
          </cell>
          <cell r="M5491" t="str">
            <v/>
          </cell>
          <cell r="N5491" t="str">
            <v>098299225</v>
          </cell>
          <cell r="O5491" t="str">
            <v/>
          </cell>
          <cell r="P5491" t="str">
            <v>QUITO</v>
          </cell>
          <cell r="Q5491" t="str">
            <v>QUITO</v>
          </cell>
          <cell r="R5491" t="str">
            <v>PICHINCHA</v>
          </cell>
          <cell r="T5491" t="str">
            <v>FLEXTRANS UIO</v>
          </cell>
          <cell r="U5491" t="str">
            <v>FLEXNETUIO_LOCAL</v>
          </cell>
          <cell r="V5491">
            <v>1</v>
          </cell>
          <cell r="W5491">
            <v>1</v>
          </cell>
          <cell r="X5491" t="str">
            <v>FLEXNET ECUADOR - MDELIVERY</v>
          </cell>
          <cell r="Y5491" t="str">
            <v>CALLE 28 DE JUNIO S/N Y GARCIA MORENO ENTRADA LLANO GRANDE</v>
          </cell>
        </row>
        <row r="5492">
          <cell r="A5492" t="str">
            <v>TK-7388</v>
          </cell>
          <cell r="B5492">
            <v>481548</v>
          </cell>
          <cell r="C5492" t="str">
            <v>TK-7388</v>
          </cell>
          <cell r="D5492" t="str">
            <v>MDELIVERY</v>
          </cell>
          <cell r="E5492" t="str">
            <v>DESPACHO</v>
          </cell>
          <cell r="F5492" t="str">
            <v>EXPRESS</v>
          </cell>
          <cell r="G5492" t="str">
            <v/>
          </cell>
          <cell r="H5492">
            <v>44911</v>
          </cell>
          <cell r="I5492" t="str">
            <v>ENTREGADO</v>
          </cell>
          <cell r="J5492">
            <v>44914</v>
          </cell>
          <cell r="K5492" t="str">
            <v>OTECEL</v>
          </cell>
          <cell r="L5492" t="str">
            <v>AVDA SIMON BOLIVAR Y VIA NAYON CONJUNTO CORPORATIVO EKOPARK TORRE 3 TELEFONICA</v>
          </cell>
          <cell r="M5492" t="str">
            <v/>
          </cell>
          <cell r="N5492" t="str">
            <v>098299225</v>
          </cell>
          <cell r="O5492" t="str">
            <v/>
          </cell>
          <cell r="P5492" t="str">
            <v>QUITO</v>
          </cell>
          <cell r="Q5492" t="str">
            <v>QUITO</v>
          </cell>
          <cell r="R5492" t="str">
            <v>PICHINCHA</v>
          </cell>
          <cell r="T5492" t="str">
            <v>FLEXTRANS UIO</v>
          </cell>
          <cell r="U5492" t="str">
            <v>FLEXNETUIO_LOCAL</v>
          </cell>
          <cell r="V5492">
            <v>1</v>
          </cell>
          <cell r="W5492">
            <v>1</v>
          </cell>
          <cell r="X5492" t="str">
            <v>FLEXNET ECUADOR - MDELIVERY</v>
          </cell>
          <cell r="Y5492" t="str">
            <v>CALLE 28 DE JUNIO S/N Y GARCIA MORENO ENTRADA LLANO GRANDE</v>
          </cell>
        </row>
        <row r="5493">
          <cell r="A5493" t="str">
            <v>TK-7389</v>
          </cell>
          <cell r="B5493">
            <v>481549</v>
          </cell>
          <cell r="C5493" t="str">
            <v>TK-7389</v>
          </cell>
          <cell r="D5493" t="str">
            <v>MDELIVERY</v>
          </cell>
          <cell r="E5493" t="str">
            <v>DESPACHO</v>
          </cell>
          <cell r="F5493" t="str">
            <v>EXPRESS</v>
          </cell>
          <cell r="G5493" t="str">
            <v/>
          </cell>
          <cell r="H5493">
            <v>44911</v>
          </cell>
          <cell r="I5493" t="str">
            <v>ENTREGADO</v>
          </cell>
          <cell r="J5493">
            <v>44923</v>
          </cell>
          <cell r="K5493" t="str">
            <v>OTECEL</v>
          </cell>
          <cell r="L5493" t="str">
            <v>AVDA SIMON BOLIVAR Y VIA NAYON CONJUNTO CORPORATIVO EKOPARK TORRE 3 TELEFONICA</v>
          </cell>
          <cell r="M5493" t="str">
            <v/>
          </cell>
          <cell r="N5493" t="str">
            <v>098299225</v>
          </cell>
          <cell r="O5493" t="str">
            <v/>
          </cell>
          <cell r="P5493" t="str">
            <v>QUITO</v>
          </cell>
          <cell r="Q5493" t="str">
            <v>QUITO</v>
          </cell>
          <cell r="R5493" t="str">
            <v>PICHINCHA</v>
          </cell>
          <cell r="T5493" t="str">
            <v>FLEXTRANS UIO</v>
          </cell>
          <cell r="U5493" t="str">
            <v>FLEXNETUIO_LOCAL</v>
          </cell>
          <cell r="V5493">
            <v>1</v>
          </cell>
          <cell r="W5493">
            <v>1</v>
          </cell>
          <cell r="X5493" t="str">
            <v>FLEXNET ECUADOR - MDELIVERY</v>
          </cell>
          <cell r="Y5493" t="str">
            <v>CALLE 28 DE JUNIO S/N Y GARCIA MORENO ENTRADA LLANO GRANDE</v>
          </cell>
        </row>
        <row r="5494">
          <cell r="A5494" t="str">
            <v>TK-7390</v>
          </cell>
          <cell r="B5494">
            <v>481550</v>
          </cell>
          <cell r="C5494" t="str">
            <v>TK-7390</v>
          </cell>
          <cell r="D5494" t="str">
            <v>MDELIVERY</v>
          </cell>
          <cell r="E5494" t="str">
            <v>DESPACHO</v>
          </cell>
          <cell r="F5494" t="str">
            <v>EXPRESS</v>
          </cell>
          <cell r="G5494" t="str">
            <v/>
          </cell>
          <cell r="H5494">
            <v>44911</v>
          </cell>
          <cell r="I5494" t="str">
            <v>ENTREGADO</v>
          </cell>
          <cell r="J5494">
            <v>44914</v>
          </cell>
          <cell r="K5494" t="str">
            <v>OTECEL</v>
          </cell>
          <cell r="L5494" t="str">
            <v>AVDA SIMON BOLIVAR Y VIA NAYON CONJUNTO CORPORATIVO EKOPARK TORRE 3 TELEFONICA</v>
          </cell>
          <cell r="M5494" t="str">
            <v/>
          </cell>
          <cell r="N5494" t="str">
            <v>098299225</v>
          </cell>
          <cell r="O5494" t="str">
            <v/>
          </cell>
          <cell r="P5494" t="str">
            <v>QUITO</v>
          </cell>
          <cell r="Q5494" t="str">
            <v>QUITO</v>
          </cell>
          <cell r="R5494" t="str">
            <v>PICHINCHA</v>
          </cell>
          <cell r="T5494" t="str">
            <v>FLEXTRANS UIO</v>
          </cell>
          <cell r="U5494" t="str">
            <v>FLEXNETUIO_LOCAL</v>
          </cell>
          <cell r="V5494">
            <v>1</v>
          </cell>
          <cell r="W5494">
            <v>1</v>
          </cell>
          <cell r="X5494" t="str">
            <v>FLEXNET ECUADOR - MDELIVERY</v>
          </cell>
          <cell r="Y5494" t="str">
            <v>CALLE 28 DE JUNIO S/N Y GARCIA MORENO ENTRADA LLANO GRANDE</v>
          </cell>
        </row>
        <row r="5495">
          <cell r="A5495" t="str">
            <v>TK-7391</v>
          </cell>
          <cell r="B5495">
            <v>481551</v>
          </cell>
          <cell r="C5495" t="str">
            <v>TK-7391</v>
          </cell>
          <cell r="D5495" t="str">
            <v>MDELIVERY</v>
          </cell>
          <cell r="E5495" t="str">
            <v>DESPACHO</v>
          </cell>
          <cell r="F5495" t="str">
            <v>EXPRESS</v>
          </cell>
          <cell r="G5495" t="str">
            <v/>
          </cell>
          <cell r="H5495">
            <v>44911</v>
          </cell>
          <cell r="I5495" t="str">
            <v>ENTREGADO</v>
          </cell>
          <cell r="J5495">
            <v>44914</v>
          </cell>
          <cell r="K5495" t="str">
            <v>OTECEL</v>
          </cell>
          <cell r="L5495" t="str">
            <v>AVDA SIMON BOLIVAR Y VIA NAYON CONJUNTO CORPORATIVO EKOPARK TORRE 3 TELEFONICA</v>
          </cell>
          <cell r="M5495" t="str">
            <v/>
          </cell>
          <cell r="N5495" t="str">
            <v>098299225</v>
          </cell>
          <cell r="O5495" t="str">
            <v/>
          </cell>
          <cell r="P5495" t="str">
            <v>QUITO</v>
          </cell>
          <cell r="Q5495" t="str">
            <v>QUITO</v>
          </cell>
          <cell r="R5495" t="str">
            <v>PICHINCHA</v>
          </cell>
          <cell r="T5495" t="str">
            <v>FLEXTRANS UIO</v>
          </cell>
          <cell r="U5495" t="str">
            <v>FLEXNETUIO_LOCAL</v>
          </cell>
          <cell r="V5495">
            <v>1</v>
          </cell>
          <cell r="W5495">
            <v>1</v>
          </cell>
          <cell r="X5495" t="str">
            <v>FLEXNET ECUADOR - MDELIVERY</v>
          </cell>
          <cell r="Y5495" t="str">
            <v>CALLE 28 DE JUNIO S/N Y GARCIA MORENO ENTRADA LLANO GRANDE</v>
          </cell>
        </row>
        <row r="5496">
          <cell r="A5496" t="str">
            <v>TK-7392</v>
          </cell>
          <cell r="B5496">
            <v>481552</v>
          </cell>
          <cell r="C5496" t="str">
            <v>TK-7392</v>
          </cell>
          <cell r="D5496" t="str">
            <v>MDELIVERY</v>
          </cell>
          <cell r="E5496" t="str">
            <v>DESPACHO</v>
          </cell>
          <cell r="F5496" t="str">
            <v>EXPRESS</v>
          </cell>
          <cell r="G5496" t="str">
            <v/>
          </cell>
          <cell r="H5496">
            <v>44911</v>
          </cell>
          <cell r="I5496" t="str">
            <v>ENTREGADO</v>
          </cell>
          <cell r="J5496">
            <v>44914</v>
          </cell>
          <cell r="K5496" t="str">
            <v>OTECEL</v>
          </cell>
          <cell r="L5496" t="str">
            <v>AVDA SIMON BOLIVAR Y VIA NAYON CONJUNTO CORPORATIVO EKOPARK TORRE 3 TELEFONICA</v>
          </cell>
          <cell r="M5496" t="str">
            <v/>
          </cell>
          <cell r="N5496" t="str">
            <v>098299225</v>
          </cell>
          <cell r="O5496" t="str">
            <v/>
          </cell>
          <cell r="P5496" t="str">
            <v>QUITO</v>
          </cell>
          <cell r="Q5496" t="str">
            <v>QUITO</v>
          </cell>
          <cell r="R5496" t="str">
            <v>PICHINCHA</v>
          </cell>
          <cell r="T5496" t="str">
            <v>FLEXTRANS UIO</v>
          </cell>
          <cell r="U5496" t="str">
            <v>FLEXNETUIO_LOCAL</v>
          </cell>
          <cell r="V5496">
            <v>1</v>
          </cell>
          <cell r="W5496">
            <v>1</v>
          </cell>
          <cell r="X5496" t="str">
            <v>FLEXNET ECUADOR - MDELIVERY</v>
          </cell>
          <cell r="Y5496" t="str">
            <v>CALLE 28 DE JUNIO S/N Y GARCIA MORENO ENTRADA LLANO GRANDE</v>
          </cell>
        </row>
        <row r="5497">
          <cell r="A5497" t="str">
            <v>TK-7393</v>
          </cell>
          <cell r="B5497">
            <v>481553</v>
          </cell>
          <cell r="C5497" t="str">
            <v>TK-7393</v>
          </cell>
          <cell r="D5497" t="str">
            <v>MDELIVERY</v>
          </cell>
          <cell r="E5497" t="str">
            <v>DESPACHO</v>
          </cell>
          <cell r="F5497" t="str">
            <v>EXPRESS</v>
          </cell>
          <cell r="G5497" t="str">
            <v/>
          </cell>
          <cell r="H5497">
            <v>44911</v>
          </cell>
          <cell r="I5497" t="str">
            <v>ENTREGADO</v>
          </cell>
          <cell r="J5497">
            <v>44914</v>
          </cell>
          <cell r="K5497" t="str">
            <v>OTECEL</v>
          </cell>
          <cell r="L5497" t="str">
            <v>AVDA SIMON BOLIVAR Y VIA NAYON CONJUNTO CORPORATIVO EKOPARK TORRE 3 TELEFONICA</v>
          </cell>
          <cell r="M5497" t="str">
            <v/>
          </cell>
          <cell r="N5497" t="str">
            <v>098299225</v>
          </cell>
          <cell r="O5497" t="str">
            <v/>
          </cell>
          <cell r="P5497" t="str">
            <v>QUITO</v>
          </cell>
          <cell r="Q5497" t="str">
            <v>QUITO</v>
          </cell>
          <cell r="R5497" t="str">
            <v>PICHINCHA</v>
          </cell>
          <cell r="T5497" t="str">
            <v>FLEXTRANS UIO</v>
          </cell>
          <cell r="U5497" t="str">
            <v>FLEXNETUIO_LOCAL</v>
          </cell>
          <cell r="V5497">
            <v>1</v>
          </cell>
          <cell r="W5497">
            <v>1</v>
          </cell>
          <cell r="X5497" t="str">
            <v>FLEXNET ECUADOR - MDELIVERY</v>
          </cell>
          <cell r="Y5497" t="str">
            <v>CALLE 28 DE JUNIO S/N Y GARCIA MORENO ENTRADA LLANO GRANDE</v>
          </cell>
        </row>
        <row r="5498">
          <cell r="A5498" t="str">
            <v>TK-7394</v>
          </cell>
          <cell r="B5498">
            <v>481554</v>
          </cell>
          <cell r="C5498" t="str">
            <v>TK-7394</v>
          </cell>
          <cell r="D5498" t="str">
            <v>MDELIVERY</v>
          </cell>
          <cell r="E5498" t="str">
            <v>DESPACHO</v>
          </cell>
          <cell r="F5498" t="str">
            <v>EXPRESS</v>
          </cell>
          <cell r="G5498" t="str">
            <v/>
          </cell>
          <cell r="H5498">
            <v>44911</v>
          </cell>
          <cell r="I5498" t="str">
            <v>ENTREGADO</v>
          </cell>
          <cell r="J5498">
            <v>44914</v>
          </cell>
          <cell r="K5498" t="str">
            <v>OTECEL</v>
          </cell>
          <cell r="L5498" t="str">
            <v>AVDA SIMON BOLIVAR Y VIA NAYON CONJUNTO CORPORATIVO EKOPARK TORRE 3 TELEFONICA</v>
          </cell>
          <cell r="M5498" t="str">
            <v/>
          </cell>
          <cell r="N5498" t="str">
            <v>098299225</v>
          </cell>
          <cell r="O5498" t="str">
            <v/>
          </cell>
          <cell r="P5498" t="str">
            <v>QUITO</v>
          </cell>
          <cell r="Q5498" t="str">
            <v>QUITO</v>
          </cell>
          <cell r="R5498" t="str">
            <v>PICHINCHA</v>
          </cell>
          <cell r="T5498" t="str">
            <v>FLEXTRANS UIO</v>
          </cell>
          <cell r="U5498" t="str">
            <v>FLEXNETUIO_LOCAL</v>
          </cell>
          <cell r="V5498">
            <v>1</v>
          </cell>
          <cell r="W5498">
            <v>1</v>
          </cell>
          <cell r="X5498" t="str">
            <v>FLEXNET ECUADOR - MDELIVERY</v>
          </cell>
          <cell r="Y5498" t="str">
            <v>CALLE 28 DE JUNIO S/N Y GARCIA MORENO ENTRADA LLANO GRANDE</v>
          </cell>
        </row>
        <row r="5499">
          <cell r="A5499" t="str">
            <v>TK-7395</v>
          </cell>
          <cell r="B5499">
            <v>481555</v>
          </cell>
          <cell r="C5499" t="str">
            <v>TK-7395</v>
          </cell>
          <cell r="D5499" t="str">
            <v>MDELIVERY</v>
          </cell>
          <cell r="E5499" t="str">
            <v>DESPACHO</v>
          </cell>
          <cell r="F5499" t="str">
            <v>EXPRESS</v>
          </cell>
          <cell r="G5499" t="str">
            <v/>
          </cell>
          <cell r="H5499">
            <v>44911</v>
          </cell>
          <cell r="I5499" t="str">
            <v>ENTREGADO</v>
          </cell>
          <cell r="J5499">
            <v>44914</v>
          </cell>
          <cell r="K5499" t="str">
            <v>OTECEL</v>
          </cell>
          <cell r="L5499" t="str">
            <v>AVDA SIMON BOLIVAR Y VIA NAYON CONJUNTO CORPORATIVO EKOPARK TORRE 3 TELEFONICA</v>
          </cell>
          <cell r="M5499" t="str">
            <v/>
          </cell>
          <cell r="N5499" t="str">
            <v>098299225</v>
          </cell>
          <cell r="O5499" t="str">
            <v/>
          </cell>
          <cell r="P5499" t="str">
            <v>QUITO</v>
          </cell>
          <cell r="Q5499" t="str">
            <v>QUITO</v>
          </cell>
          <cell r="R5499" t="str">
            <v>PICHINCHA</v>
          </cell>
          <cell r="T5499" t="str">
            <v>FLEXTRANS UIO</v>
          </cell>
          <cell r="U5499" t="str">
            <v>FLEXNETUIO_LOCAL</v>
          </cell>
          <cell r="V5499">
            <v>1</v>
          </cell>
          <cell r="W5499">
            <v>1</v>
          </cell>
          <cell r="X5499" t="str">
            <v>FLEXNET ECUADOR - MDELIVERY</v>
          </cell>
          <cell r="Y5499" t="str">
            <v>CALLE 28 DE JUNIO S/N Y GARCIA MORENO ENTRADA LLANO GRANDE</v>
          </cell>
        </row>
        <row r="5500">
          <cell r="A5500" t="str">
            <v>TK-7396</v>
          </cell>
          <cell r="B5500">
            <v>481556</v>
          </cell>
          <cell r="C5500" t="str">
            <v>TK-7396</v>
          </cell>
          <cell r="D5500" t="str">
            <v>MDELIVERY</v>
          </cell>
          <cell r="E5500" t="str">
            <v>DESPACHO</v>
          </cell>
          <cell r="F5500" t="str">
            <v>EXPRESS</v>
          </cell>
          <cell r="G5500" t="str">
            <v/>
          </cell>
          <cell r="H5500">
            <v>44911</v>
          </cell>
          <cell r="I5500" t="str">
            <v>ENTREGADO</v>
          </cell>
          <cell r="J5500">
            <v>44914</v>
          </cell>
          <cell r="K5500" t="str">
            <v>OTECEL</v>
          </cell>
          <cell r="L5500" t="str">
            <v>AVDA SIMON BOLIVAR Y VIA NAYON CONJUNTO CORPORATIVO EKOPARK TORRE 3 TELEFONICA</v>
          </cell>
          <cell r="M5500" t="str">
            <v/>
          </cell>
          <cell r="N5500" t="str">
            <v>098299225</v>
          </cell>
          <cell r="O5500" t="str">
            <v/>
          </cell>
          <cell r="P5500" t="str">
            <v>QUITO</v>
          </cell>
          <cell r="Q5500" t="str">
            <v>QUITO</v>
          </cell>
          <cell r="R5500" t="str">
            <v>PICHINCHA</v>
          </cell>
          <cell r="T5500" t="str">
            <v>FLEXTRANS UIO</v>
          </cell>
          <cell r="U5500" t="str">
            <v>FLEXNETUIO_LOCAL</v>
          </cell>
          <cell r="V5500">
            <v>1</v>
          </cell>
          <cell r="W5500">
            <v>1</v>
          </cell>
          <cell r="X5500" t="str">
            <v>FLEXNET ECUADOR - MDELIVERY</v>
          </cell>
          <cell r="Y5500" t="str">
            <v>CALLE 28 DE JUNIO S/N Y GARCIA MORENO ENTRADA LLANO GRANDE</v>
          </cell>
        </row>
        <row r="5501">
          <cell r="A5501" t="str">
            <v>TK-7397</v>
          </cell>
          <cell r="B5501">
            <v>481557</v>
          </cell>
          <cell r="C5501" t="str">
            <v>TK-7397</v>
          </cell>
          <cell r="D5501" t="str">
            <v>MDELIVERY</v>
          </cell>
          <cell r="E5501" t="str">
            <v>DESPACHO</v>
          </cell>
          <cell r="F5501" t="str">
            <v>EXPRESS</v>
          </cell>
          <cell r="G5501" t="str">
            <v/>
          </cell>
          <cell r="H5501">
            <v>44911</v>
          </cell>
          <cell r="I5501" t="str">
            <v>ENTREGADO</v>
          </cell>
          <cell r="J5501">
            <v>44914</v>
          </cell>
          <cell r="K5501" t="str">
            <v>OTECEL</v>
          </cell>
          <cell r="L5501" t="str">
            <v>AVDA SIMON BOLIVAR Y VIA NAYON CONJUNTO CORPORATIVO EKOPARK TORRE 3 TELEFONICA</v>
          </cell>
          <cell r="M5501" t="str">
            <v/>
          </cell>
          <cell r="N5501" t="str">
            <v>098299225</v>
          </cell>
          <cell r="O5501" t="str">
            <v/>
          </cell>
          <cell r="P5501" t="str">
            <v>QUITO</v>
          </cell>
          <cell r="Q5501" t="str">
            <v>QUITO</v>
          </cell>
          <cell r="R5501" t="str">
            <v>PICHINCHA</v>
          </cell>
          <cell r="T5501" t="str">
            <v>FLEXTRANS UIO</v>
          </cell>
          <cell r="U5501" t="str">
            <v>FLEXNETUIO_LOCAL</v>
          </cell>
          <cell r="V5501">
            <v>1</v>
          </cell>
          <cell r="W5501">
            <v>1</v>
          </cell>
          <cell r="X5501" t="str">
            <v>FLEXNET ECUADOR - MDELIVERY</v>
          </cell>
          <cell r="Y5501" t="str">
            <v>CALLE 28 DE JUNIO S/N Y GARCIA MORENO ENTRADA LLANO GRANDE</v>
          </cell>
        </row>
        <row r="5502">
          <cell r="A5502" t="str">
            <v>TK-7398</v>
          </cell>
          <cell r="B5502">
            <v>481558</v>
          </cell>
          <cell r="C5502" t="str">
            <v>TK-7398</v>
          </cell>
          <cell r="D5502" t="str">
            <v>MDELIVERY</v>
          </cell>
          <cell r="E5502" t="str">
            <v>DESPACHO</v>
          </cell>
          <cell r="F5502" t="str">
            <v>EXPRESS</v>
          </cell>
          <cell r="G5502" t="str">
            <v/>
          </cell>
          <cell r="H5502">
            <v>44911</v>
          </cell>
          <cell r="I5502" t="str">
            <v>ENTREGADO</v>
          </cell>
          <cell r="J5502">
            <v>44914</v>
          </cell>
          <cell r="K5502" t="str">
            <v>OTECEL</v>
          </cell>
          <cell r="L5502" t="str">
            <v>AVDA SIMON BOLIVAR Y VIA NAYON CONJUNTO CORPORATIVO EKOPARK TORRE 3 TELEFONICA</v>
          </cell>
          <cell r="M5502" t="str">
            <v/>
          </cell>
          <cell r="N5502" t="str">
            <v>098299225</v>
          </cell>
          <cell r="O5502" t="str">
            <v/>
          </cell>
          <cell r="P5502" t="str">
            <v>QUITO</v>
          </cell>
          <cell r="Q5502" t="str">
            <v>QUITO</v>
          </cell>
          <cell r="R5502" t="str">
            <v>PICHINCHA</v>
          </cell>
          <cell r="T5502" t="str">
            <v>FLEXTRANS UIO</v>
          </cell>
          <cell r="U5502" t="str">
            <v>FLEXNETUIO_LOCAL</v>
          </cell>
          <cell r="V5502">
            <v>1</v>
          </cell>
          <cell r="W5502">
            <v>1</v>
          </cell>
          <cell r="X5502" t="str">
            <v>FLEXNET ECUADOR - MDELIVERY</v>
          </cell>
          <cell r="Y5502" t="str">
            <v>CALLE 28 DE JUNIO S/N Y GARCIA MORENO ENTRADA LLANO GRANDE</v>
          </cell>
        </row>
        <row r="5503">
          <cell r="A5503" t="str">
            <v>R_22_086_RT221901</v>
          </cell>
          <cell r="B5503">
            <v>481547</v>
          </cell>
          <cell r="C5503" t="str">
            <v>R_22_086_RT221901</v>
          </cell>
          <cell r="D5503" t="str">
            <v>ROER</v>
          </cell>
          <cell r="E5503" t="str">
            <v>DESPACHO</v>
          </cell>
          <cell r="F5503" t="str">
            <v>NORMAL</v>
          </cell>
          <cell r="G5503" t="str">
            <v>FT75898</v>
          </cell>
          <cell r="H5503">
            <v>44911</v>
          </cell>
          <cell r="I5503" t="str">
            <v>ENTREGADO</v>
          </cell>
          <cell r="J5503">
            <v>44914</v>
          </cell>
          <cell r="K5503" t="str">
            <v>FLEXNET GUAYAQUIL</v>
          </cell>
          <cell r="L5503" t="str">
            <v>FERNANDO GUTIÉRREZ HILL. VÍA A DAULE KM 8 1/2. ENTRADA A COOPERATIVA JUAN MONTALVO.</v>
          </cell>
          <cell r="M5503" t="str">
            <v>PABLO HERNANDEZ  / 1791890663001</v>
          </cell>
          <cell r="P5503" t="str">
            <v>090606</v>
          </cell>
          <cell r="Q5503" t="str">
            <v>GUAYAQUIL</v>
          </cell>
          <cell r="R5503" t="str">
            <v>GUAYAS</v>
          </cell>
          <cell r="S5503" t="str">
            <v>GUAYAQUIL</v>
          </cell>
          <cell r="T5503" t="str">
            <v>FLEXTRANS GYE</v>
          </cell>
          <cell r="U5503" t="str">
            <v>FLEXNETGYE_LOCAL</v>
          </cell>
          <cell r="V5503">
            <v>3</v>
          </cell>
          <cell r="W5503">
            <v>9</v>
          </cell>
          <cell r="X5503" t="str">
            <v>ROER_BORIS MONTOYA</v>
          </cell>
          <cell r="Y5503" t="str">
            <v>KM8.5. VÍA DAULE COOP. JULIO CARTAGENA MZ13 S.I 17</v>
          </cell>
        </row>
        <row r="5504">
          <cell r="A5504" t="str">
            <v>R_22_085_01093780</v>
          </cell>
          <cell r="B5504">
            <v>481546</v>
          </cell>
          <cell r="C5504" t="str">
            <v>R_22_085_01093780</v>
          </cell>
          <cell r="D5504" t="str">
            <v>ROER</v>
          </cell>
          <cell r="E5504" t="str">
            <v>DESPACHO</v>
          </cell>
          <cell r="F5504" t="str">
            <v>NORMAL</v>
          </cell>
          <cell r="G5504" t="str">
            <v>FT75897</v>
          </cell>
          <cell r="H5504">
            <v>44911</v>
          </cell>
          <cell r="I5504" t="str">
            <v>ENTREGADO</v>
          </cell>
          <cell r="J5504">
            <v>44914</v>
          </cell>
          <cell r="K5504" t="str">
            <v>ROER_PABLO CAICEDO</v>
          </cell>
          <cell r="L5504" t="str">
            <v>COREA Y AMAZONAS, EDIFICIO BELMONTE PISO 10</v>
          </cell>
          <cell r="M5504" t="str">
            <v>PABLO CAICEDO / 1791890663001</v>
          </cell>
          <cell r="N5504" t="str">
            <v>0993020714</v>
          </cell>
          <cell r="P5504" t="str">
            <v>170505</v>
          </cell>
          <cell r="Q5504" t="str">
            <v>QUITO</v>
          </cell>
          <cell r="R5504" t="str">
            <v>PICHINCHA</v>
          </cell>
          <cell r="S5504" t="str">
            <v>QUITO</v>
          </cell>
          <cell r="T5504" t="str">
            <v>FLEXTRANS UIO</v>
          </cell>
          <cell r="U5504" t="str">
            <v>FLEXNETUIO_LOCAL</v>
          </cell>
          <cell r="V5504">
            <v>1</v>
          </cell>
          <cell r="W5504">
            <v>1</v>
          </cell>
        </row>
        <row r="5505">
          <cell r="A5505" t="str">
            <v>RT_BESTSELLER_187</v>
          </cell>
          <cell r="B5505">
            <v>481545</v>
          </cell>
          <cell r="C5505" t="str">
            <v>RT_BESTSELLER_187</v>
          </cell>
          <cell r="D5505" t="str">
            <v>PE</v>
          </cell>
          <cell r="E5505" t="str">
            <v>RETIRO</v>
          </cell>
          <cell r="F5505" t="str">
            <v>NORMAL</v>
          </cell>
          <cell r="G5505" t="str">
            <v>FT75881</v>
          </cell>
          <cell r="H5505">
            <v>44911</v>
          </cell>
          <cell r="I5505" t="str">
            <v>ENTREGADO</v>
          </cell>
          <cell r="J5505">
            <v>44914</v>
          </cell>
          <cell r="K5505" t="str">
            <v>FLEXNET UIO</v>
          </cell>
          <cell r="L5505" t="str">
            <v>PANAMERICANA NORTE KM 12 1/2  LLANO GRANDE</v>
          </cell>
          <cell r="P5505" t="str">
            <v>170208</v>
          </cell>
          <cell r="Q5505" t="str">
            <v>QUITO</v>
          </cell>
          <cell r="R5505" t="str">
            <v>PICHINCHA</v>
          </cell>
          <cell r="S5505" t="str">
            <v>CALDERON (CARAPUNGO)</v>
          </cell>
          <cell r="T5505" t="str">
            <v>TRANSERVISS</v>
          </cell>
          <cell r="U5505" t="str">
            <v>FLEXNETUIO_LOCAL</v>
          </cell>
          <cell r="V5505">
            <v>1</v>
          </cell>
          <cell r="W5505">
            <v>0.01</v>
          </cell>
          <cell r="X5505" t="str">
            <v>BESTSELLER ECUADOR S.A.</v>
          </cell>
          <cell r="Y5505" t="str">
            <v>JORGE JUAN N32-131 ENTRE AV. ATAHUALPA Y AV. MARIANA DE JESUS</v>
          </cell>
        </row>
        <row r="5506">
          <cell r="A5506" t="str">
            <v>CELLTRO008</v>
          </cell>
          <cell r="B5506">
            <v>481544</v>
          </cell>
          <cell r="C5506" t="str">
            <v>CELLTRO008</v>
          </cell>
          <cell r="D5506" t="str">
            <v>CELLTROPOLIS</v>
          </cell>
          <cell r="E5506" t="str">
            <v>DESPACHO</v>
          </cell>
          <cell r="F5506" t="str">
            <v>NORMAL</v>
          </cell>
          <cell r="G5506" t="str">
            <v>031002004112646</v>
          </cell>
          <cell r="H5506">
            <v>44911</v>
          </cell>
          <cell r="I5506" t="str">
            <v>ENTREGADO</v>
          </cell>
          <cell r="J5506">
            <v>44914</v>
          </cell>
          <cell r="K5506" t="str">
            <v>CORCELL  S.A+MILTON JAIME ECHEVERRIA</v>
          </cell>
          <cell r="L5506" t="str">
            <v>AV GUAYAQUIL Y EUGENIO ESPEJO  FRENTE DE CREDITOS ECONOMICOS</v>
          </cell>
          <cell r="N5506" t="str">
            <v>0959189054  -0982441682</v>
          </cell>
          <cell r="P5506" t="str">
            <v>NARANJAL</v>
          </cell>
          <cell r="Q5506" t="str">
            <v>NARANJAL</v>
          </cell>
          <cell r="R5506" t="str">
            <v>GUAYAS</v>
          </cell>
          <cell r="T5506" t="str">
            <v>TRAMACO</v>
          </cell>
          <cell r="V5506">
            <v>7</v>
          </cell>
          <cell r="W5506">
            <v>1</v>
          </cell>
          <cell r="X5506" t="str">
            <v>FLEXNET ECUADOR - CELLTROPOLIS</v>
          </cell>
          <cell r="Y5506" t="str">
            <v>CALLE 28 DE JUNIO S/N Y GARCIA MORENO ENTRADA LLANO GRANDE</v>
          </cell>
        </row>
        <row r="5507">
          <cell r="A5507" t="str">
            <v>20003022995761</v>
          </cell>
          <cell r="B5507">
            <v>481514</v>
          </cell>
          <cell r="C5507" t="str">
            <v>20003022995761</v>
          </cell>
          <cell r="D5507" t="str">
            <v>CONECEL</v>
          </cell>
          <cell r="E5507" t="str">
            <v>DESPACHO</v>
          </cell>
          <cell r="F5507" t="str">
            <v>NORMAL</v>
          </cell>
          <cell r="H5507">
            <v>44911</v>
          </cell>
          <cell r="I5507" t="str">
            <v>DEVOLUCION_EN_PROCESO</v>
          </cell>
          <cell r="J5507">
            <v>44916</v>
          </cell>
          <cell r="K5507" t="str">
            <v xml:space="preserve">DIANA PATRICIA PAUTA ORELLANA / </v>
          </cell>
          <cell r="L5507" t="str">
            <v>CUENCA/EL BATAN/BARRIO RECINTO FERIAL SECTOR LIBRE ARENAL AV DE LAS AMERICAS Y CARLOS ARIZAGA VEGA DETRAS DEL TERMINAL DE BUSES, CUENCA</v>
          </cell>
          <cell r="M5507" t="str">
            <v>104786660</v>
          </cell>
          <cell r="N5507" t="str">
            <v xml:space="preserve">979069546 /  </v>
          </cell>
          <cell r="P5507" t="str">
            <v>CUENCA</v>
          </cell>
          <cell r="Q5507" t="str">
            <v>CUENCA</v>
          </cell>
          <cell r="R5507" t="str">
            <v>AZUAY</v>
          </cell>
          <cell r="T5507" t="str">
            <v>ITSACOURIER</v>
          </cell>
          <cell r="U5507" t="str">
            <v>FLEXNETUIO_PROVINCIA</v>
          </cell>
          <cell r="V5507">
            <v>1</v>
          </cell>
          <cell r="W5507">
            <v>1</v>
          </cell>
          <cell r="X5507" t="str">
            <v>FLEXNET</v>
          </cell>
          <cell r="Y5507" t="str">
            <v>FLEX NET CALLE 28 DE JUNIO S/N Y GARCIA MORENO ENTRADA LLANO GRANDE</v>
          </cell>
        </row>
        <row r="5508">
          <cell r="A5508" t="str">
            <v>20003024034380</v>
          </cell>
          <cell r="B5508">
            <v>481528</v>
          </cell>
          <cell r="C5508" t="str">
            <v>20003024034380</v>
          </cell>
          <cell r="D5508" t="str">
            <v>CONECEL</v>
          </cell>
          <cell r="E5508" t="str">
            <v>DESPACHO</v>
          </cell>
          <cell r="F5508" t="str">
            <v>NORMAL</v>
          </cell>
          <cell r="G5508" t="str">
            <v>GR20003024034380</v>
          </cell>
          <cell r="H5508">
            <v>44911</v>
          </cell>
          <cell r="I5508" t="str">
            <v>ENTREGADO</v>
          </cell>
          <cell r="J5508">
            <v>44914</v>
          </cell>
          <cell r="K5508" t="str">
            <v xml:space="preserve">ANTONIA JACQUELINE HOLGUIN VERA / </v>
          </cell>
          <cell r="L5508" t="str">
            <v>SECTOR SANTANA /VIA CIRCUNVALACION TRAMO 2 CASASIN PINTAR DE UN PISO FRENTE AL MOTEL IMPERIAL, MANTA</v>
          </cell>
          <cell r="M5508" t="str">
            <v>1313362228</v>
          </cell>
          <cell r="N5508" t="str">
            <v>979147183 /  939055581</v>
          </cell>
          <cell r="O5508" t="str">
            <v/>
          </cell>
          <cell r="P5508" t="str">
            <v>MANTA</v>
          </cell>
          <cell r="Q5508" t="str">
            <v>MANTA</v>
          </cell>
          <cell r="R5508" t="str">
            <v>MANABI</v>
          </cell>
          <cell r="U5508" t="str">
            <v>FLEXNETUIO_PROVINCIA</v>
          </cell>
          <cell r="V5508">
            <v>1</v>
          </cell>
          <cell r="W5508">
            <v>1</v>
          </cell>
          <cell r="X5508" t="str">
            <v>FLEXNET</v>
          </cell>
          <cell r="Y5508" t="str">
            <v>FLEX NET CALLE 28 DE JUNIO S/N Y GARCIA MORENO ENTRADA LLANO GRANDE</v>
          </cell>
        </row>
        <row r="5509">
          <cell r="A5509" t="str">
            <v>20003024056122</v>
          </cell>
          <cell r="B5509">
            <v>481530</v>
          </cell>
          <cell r="C5509" t="str">
            <v>20003024056122</v>
          </cell>
          <cell r="D5509" t="str">
            <v>CONECEL</v>
          </cell>
          <cell r="E5509" t="str">
            <v>DESPACHO</v>
          </cell>
          <cell r="F5509" t="str">
            <v>NORMAL</v>
          </cell>
          <cell r="H5509">
            <v>44911</v>
          </cell>
          <cell r="I5509" t="str">
            <v>DEVOLUCION_EN_PROCESO</v>
          </cell>
          <cell r="J5509">
            <v>44922</v>
          </cell>
          <cell r="K5509" t="str">
            <v xml:space="preserve">JORGE EDUARDO MAITA ZHIGUE / </v>
          </cell>
          <cell r="L5509" t="str">
            <v>AV DE LAS AMERICAS JUNTO A REMOLQUES REINA DEL CISNE EN LA PARADA DEL TRANSVIA DEL SALADO, CUENCA</v>
          </cell>
          <cell r="M5509" t="str">
            <v>704917822</v>
          </cell>
          <cell r="N5509" t="str">
            <v xml:space="preserve">989561610 /  </v>
          </cell>
          <cell r="P5509" t="str">
            <v>CUENCA</v>
          </cell>
          <cell r="Q5509" t="str">
            <v>CUENCA</v>
          </cell>
          <cell r="R5509" t="str">
            <v>AZUAY</v>
          </cell>
          <cell r="T5509" t="str">
            <v>ITSACOURIER</v>
          </cell>
          <cell r="U5509" t="str">
            <v>FLEXNETUIO_PROVINCIA</v>
          </cell>
          <cell r="V5509">
            <v>1</v>
          </cell>
          <cell r="W5509">
            <v>1</v>
          </cell>
          <cell r="X5509" t="str">
            <v>FLEXNET</v>
          </cell>
          <cell r="Y5509" t="str">
            <v>FLEX NET CALLE 28 DE JUNIO S/N Y GARCIA MORENO ENTRADA LLANO GRANDE</v>
          </cell>
        </row>
        <row r="5510">
          <cell r="A5510" t="str">
            <v>20003022995685</v>
          </cell>
          <cell r="B5510">
            <v>481539</v>
          </cell>
          <cell r="C5510" t="str">
            <v>20003022995685</v>
          </cell>
          <cell r="D5510" t="str">
            <v>CONECEL</v>
          </cell>
          <cell r="E5510" t="str">
            <v>DESPACHO</v>
          </cell>
          <cell r="F5510" t="str">
            <v>NORMAL</v>
          </cell>
          <cell r="G5510" t="str">
            <v>GR20003022995685</v>
          </cell>
          <cell r="H5510">
            <v>44911</v>
          </cell>
          <cell r="I5510" t="str">
            <v>DEVOLUCION_EN_PROCESO</v>
          </cell>
          <cell r="J5510">
            <v>44922</v>
          </cell>
          <cell r="K5510" t="str">
            <v xml:space="preserve">ROBERT DAVEL MERELO MIGUEZ / </v>
          </cell>
          <cell r="L5510" t="str">
            <v>CALLE TSACHILAS Y RIO PINDO CASA DE 4P COLOR VERDE ALADO DE FARMACIA REF A UNA CUADRA EMPRESA ELECTRICA, SANTO DOMINGO</v>
          </cell>
          <cell r="M5510" t="str">
            <v>1250246913</v>
          </cell>
          <cell r="N5510" t="str">
            <v xml:space="preserve">967950175 /  </v>
          </cell>
          <cell r="P5510" t="str">
            <v>SANTO DOMINGO</v>
          </cell>
          <cell r="Q5510" t="str">
            <v>SANTO DOMINGO</v>
          </cell>
          <cell r="R5510" t="str">
            <v>SANTO DOMINGO DE LOS TSACHILAS</v>
          </cell>
          <cell r="U5510" t="str">
            <v>FLEXNETUIO_PROVINCIA</v>
          </cell>
          <cell r="V5510">
            <v>1</v>
          </cell>
          <cell r="W5510">
            <v>1</v>
          </cell>
          <cell r="X5510" t="str">
            <v>FLEXNET</v>
          </cell>
          <cell r="Y5510" t="str">
            <v>FLEX NET CALLE 28 DE JUNIO S/N Y GARCIA MORENO ENTRADA LLANO GRANDE</v>
          </cell>
        </row>
        <row r="5511">
          <cell r="A5511" t="str">
            <v>20003024027344</v>
          </cell>
          <cell r="B5511">
            <v>481541</v>
          </cell>
          <cell r="C5511" t="str">
            <v>20003024027344</v>
          </cell>
          <cell r="D5511" t="str">
            <v>CONECEL</v>
          </cell>
          <cell r="E5511" t="str">
            <v>DESPACHO</v>
          </cell>
          <cell r="F5511" t="str">
            <v>NORMAL</v>
          </cell>
          <cell r="H5511">
            <v>44911</v>
          </cell>
          <cell r="I5511" t="str">
            <v>ENTREGADO</v>
          </cell>
          <cell r="J5511">
            <v>44922</v>
          </cell>
          <cell r="K5511" t="str">
            <v>EDISON XAVIER LLIVISUPA MATUTE / GABRIELA GEOVANNA LLIVISUPA MATUTE</v>
          </cell>
          <cell r="L5511" t="str">
            <v>AV DANIEL ALVARADO Y GASPAR SANGURIMA BARRIO LA CONVENCION DEL 45 CASA BLANCA DE UN PISO N254 A MEDIA CUADRA DE LA ESCUELA VICTOR PERALBO AGUILAR, CUENCA</v>
          </cell>
          <cell r="M5511" t="str">
            <v>105843015</v>
          </cell>
          <cell r="N5511" t="str">
            <v>984309722 /  958859717</v>
          </cell>
          <cell r="P5511" t="str">
            <v>CUENCA</v>
          </cell>
          <cell r="Q5511" t="str">
            <v>CUENCA</v>
          </cell>
          <cell r="R5511" t="str">
            <v>AZUAY</v>
          </cell>
          <cell r="T5511" t="str">
            <v>ITSACOURIER</v>
          </cell>
          <cell r="U5511" t="str">
            <v>FLEXNETUIO_PROVINCIA</v>
          </cell>
          <cell r="V5511">
            <v>1</v>
          </cell>
          <cell r="W5511">
            <v>1</v>
          </cell>
          <cell r="X5511" t="str">
            <v>FLEXNET</v>
          </cell>
          <cell r="Y5511" t="str">
            <v>FLEX NET CALLE 28 DE JUNIO S/N Y GARCIA MORENO ENTRADA LLANO GRANDE</v>
          </cell>
        </row>
        <row r="5512">
          <cell r="A5512" t="str">
            <v>20003022099375</v>
          </cell>
          <cell r="B5512">
            <v>481507</v>
          </cell>
          <cell r="C5512" t="str">
            <v>20003022099375</v>
          </cell>
          <cell r="D5512" t="str">
            <v>CONECEL</v>
          </cell>
          <cell r="E5512" t="str">
            <v>DESPACHO</v>
          </cell>
          <cell r="F5512" t="str">
            <v>NORMAL</v>
          </cell>
          <cell r="G5512" t="str">
            <v>031002004112632</v>
          </cell>
          <cell r="H5512">
            <v>44911</v>
          </cell>
          <cell r="I5512" t="str">
            <v>DEVOLUCION_EN_PROCESO</v>
          </cell>
          <cell r="J5512">
            <v>44917</v>
          </cell>
          <cell r="K5512" t="str">
            <v xml:space="preserve">JOSE EDGAR GUARANGA GUSQUI / </v>
          </cell>
          <cell r="L5512" t="str">
            <v>CALLE PEDRO VICENTE MALDONADO Y LA PRENSA CASA DE COLOR BEIGE DE DOS PISOS A 3 CUADRAS DE LA GASOLINERA DE LOS CHOFERES, RIOBAMBA</v>
          </cell>
          <cell r="M5512" t="str">
            <v>602674756</v>
          </cell>
          <cell r="N5512" t="str">
            <v xml:space="preserve">982739422 /  </v>
          </cell>
          <cell r="P5512" t="str">
            <v>RIOBAMBA</v>
          </cell>
          <cell r="Q5512" t="str">
            <v>RIOBAMBA</v>
          </cell>
          <cell r="R5512" t="str">
            <v>CHIMBORAZO</v>
          </cell>
          <cell r="T5512" t="str">
            <v>TRAMACO</v>
          </cell>
          <cell r="U5512" t="str">
            <v>FLEXNETUIO_PROVINCIA</v>
          </cell>
          <cell r="V5512">
            <v>1</v>
          </cell>
          <cell r="W5512">
            <v>1</v>
          </cell>
          <cell r="X5512" t="str">
            <v>FLEXNET</v>
          </cell>
          <cell r="Y5512" t="str">
            <v>FLEX NET CALLE 28 DE JUNIO S/N Y GARCIA MORENO ENTRADA LLANO GRANDE</v>
          </cell>
        </row>
        <row r="5513">
          <cell r="A5513" t="str">
            <v>20003009405522_1</v>
          </cell>
          <cell r="B5513">
            <v>481511</v>
          </cell>
          <cell r="C5513" t="str">
            <v>20003009405522_1</v>
          </cell>
          <cell r="D5513" t="str">
            <v>CONECEL</v>
          </cell>
          <cell r="E5513" t="str">
            <v>DESPACHO</v>
          </cell>
          <cell r="F5513" t="str">
            <v>NORMAL</v>
          </cell>
          <cell r="G5513" t="str">
            <v/>
          </cell>
          <cell r="H5513">
            <v>44911</v>
          </cell>
          <cell r="I5513" t="str">
            <v>DEVOLUCION_EN_PROCESO</v>
          </cell>
          <cell r="J5513">
            <v>44917</v>
          </cell>
          <cell r="K5513" t="str">
            <v xml:space="preserve">JOHANNA MARISOL PAREDES NIEVES / </v>
          </cell>
          <cell r="L5513" t="str">
            <v>AV DE LAS AMERICAS Y TARQUI EN LA UNIVERSIDAD CATOLICA DE CUENCA EN LA CASA ADMINISTRATIVA, CUENCA</v>
          </cell>
          <cell r="M5513" t="str">
            <v>105040893</v>
          </cell>
          <cell r="N5513" t="str">
            <v>979393737 /  969425390</v>
          </cell>
          <cell r="O5513" t="str">
            <v/>
          </cell>
          <cell r="P5513" t="str">
            <v>CUENCA</v>
          </cell>
          <cell r="Q5513" t="str">
            <v>CUENCA</v>
          </cell>
          <cell r="R5513" t="str">
            <v>AZUAY</v>
          </cell>
          <cell r="T5513" t="str">
            <v>ITSACOURIER</v>
          </cell>
          <cell r="U5513" t="str">
            <v>FLEXNETUIO_PROVINCIA</v>
          </cell>
          <cell r="V5513">
            <v>1</v>
          </cell>
          <cell r="W5513">
            <v>1</v>
          </cell>
          <cell r="X5513" t="str">
            <v>FLEXNET</v>
          </cell>
          <cell r="Y5513" t="str">
            <v>FLEX NET CALLE 28 DE JUNIO S/N Y GARCIA MORENO ENTRADA LLANO GRANDE</v>
          </cell>
        </row>
        <row r="5514">
          <cell r="A5514" t="str">
            <v>98688789</v>
          </cell>
          <cell r="B5514">
            <v>481498</v>
          </cell>
          <cell r="C5514" t="str">
            <v>98688789</v>
          </cell>
          <cell r="D5514" t="str">
            <v>HYCITE</v>
          </cell>
          <cell r="E5514" t="str">
            <v>DESPACHO</v>
          </cell>
          <cell r="F5514" t="str">
            <v>NORMAL</v>
          </cell>
          <cell r="G5514" t="str">
            <v>031002004111804</v>
          </cell>
          <cell r="H5514">
            <v>44911</v>
          </cell>
          <cell r="I5514" t="str">
            <v>DEVOLUCION_EN_PROCESO</v>
          </cell>
          <cell r="J5514">
            <v>44922</v>
          </cell>
          <cell r="K5514" t="str">
            <v>WALTER GUILLERMO TERAN MONTE</v>
          </cell>
          <cell r="L5514" t="str">
            <v>LAS PALMAS CALLE EL SALVADOR Y COSTA RICA, LETRERO DE AUTOMATIZACION DE PUERTAS / PROVINCIA: GUAYAS / CANTON: GUAYAQUIL</v>
          </cell>
          <cell r="M5514" t="str">
            <v/>
          </cell>
          <cell r="N5514" t="str">
            <v>0961313111</v>
          </cell>
          <cell r="O5514" t="str">
            <v>0961313111</v>
          </cell>
          <cell r="P5514" t="str">
            <v>090109</v>
          </cell>
          <cell r="Q5514" t="str">
            <v>GUAYAQUIL</v>
          </cell>
          <cell r="R5514" t="str">
            <v>GUAYAS</v>
          </cell>
          <cell r="S5514" t="str">
            <v>GUAYAQUIL</v>
          </cell>
          <cell r="T5514" t="str">
            <v>TRAMACO</v>
          </cell>
          <cell r="U5514" t="str">
            <v>FLEXNETUIO_GYE</v>
          </cell>
          <cell r="V5514">
            <v>1</v>
          </cell>
          <cell r="W5514">
            <v>6.2</v>
          </cell>
          <cell r="X5514" t="str">
            <v>HYCITE QUITO</v>
          </cell>
          <cell r="Y5514" t="str">
            <v>FLEX NET CALLE 28 DE JUNIO S/N Y GARCIA MORENO ENTRADA LLANO GRANDE</v>
          </cell>
        </row>
        <row r="5515">
          <cell r="A5515" t="str">
            <v>98712171</v>
          </cell>
          <cell r="B5515">
            <v>481500</v>
          </cell>
          <cell r="C5515" t="str">
            <v>98712171</v>
          </cell>
          <cell r="D5515" t="str">
            <v>HYCITE</v>
          </cell>
          <cell r="E5515" t="str">
            <v>DESPACHO</v>
          </cell>
          <cell r="F5515" t="str">
            <v>NORMAL</v>
          </cell>
          <cell r="G5515" t="str">
            <v>TFQ89467</v>
          </cell>
          <cell r="H5515">
            <v>44911</v>
          </cell>
          <cell r="I5515" t="str">
            <v>ENTREGADO</v>
          </cell>
          <cell r="J5515">
            <v>44915</v>
          </cell>
          <cell r="K5515" t="str">
            <v>JEFERSON JAVIER NATO NATO</v>
          </cell>
          <cell r="L5515" t="str">
            <v>CALLE TAMAYO N24-292 Y LIZARDO GARCIA, EDIFICIO MATISSE P4 OFI 12 / PROVINCIA: PICHINCHA / CANTON: QUITO / PARROQUIA: LA MARISCAL</v>
          </cell>
          <cell r="M5515" t="str">
            <v/>
          </cell>
          <cell r="N5515" t="str">
            <v>022555317 / 322555317</v>
          </cell>
          <cell r="O5515" t="str">
            <v>022555317 / 322555317</v>
          </cell>
          <cell r="P5515" t="str">
            <v>170523</v>
          </cell>
          <cell r="Q5515" t="str">
            <v>QUITO</v>
          </cell>
          <cell r="R5515" t="str">
            <v>PICHINCHA</v>
          </cell>
          <cell r="S5515" t="str">
            <v>QUITO</v>
          </cell>
          <cell r="T5515" t="str">
            <v>FLEXTRANS UIO</v>
          </cell>
          <cell r="U5515" t="str">
            <v>FLEXNETUIO_LOCAL</v>
          </cell>
          <cell r="V5515">
            <v>1</v>
          </cell>
          <cell r="W5515">
            <v>3.2</v>
          </cell>
          <cell r="X5515" t="str">
            <v>HYCITE QUITO</v>
          </cell>
          <cell r="Y5515" t="str">
            <v>FLEX NET CALLE 28 DE JUNIO S/N Y GARCIA MORENO ENTRADA LLANO GRANDE</v>
          </cell>
        </row>
        <row r="5516">
          <cell r="A5516" t="str">
            <v>98731624</v>
          </cell>
          <cell r="B5516">
            <v>481502</v>
          </cell>
          <cell r="C5516" t="str">
            <v>98731624</v>
          </cell>
          <cell r="D5516" t="str">
            <v>HYCITE</v>
          </cell>
          <cell r="E5516" t="str">
            <v>DESPACHO</v>
          </cell>
          <cell r="F5516" t="str">
            <v>NORMAL</v>
          </cell>
          <cell r="G5516" t="str">
            <v>031002004111806</v>
          </cell>
          <cell r="H5516">
            <v>44911</v>
          </cell>
          <cell r="I5516" t="str">
            <v>INCIDENCIA</v>
          </cell>
          <cell r="J5516">
            <v>44923</v>
          </cell>
          <cell r="K5516" t="str">
            <v>RAUL AGUSTIN MACAS NOLE</v>
          </cell>
          <cell r="L5516" t="str">
            <v>VIA A MACARA KM 17 CASA COLOR BEIGE 1 PISO, PALO BLANCO A KM 1,5 / SECTOR PLAYAS / PROVINCIA: LOJA / CANTON: PALTAS / PARROQUIA: CASANGA</v>
          </cell>
          <cell r="M5516" t="str">
            <v/>
          </cell>
          <cell r="N5516" t="str">
            <v>0998274212</v>
          </cell>
          <cell r="O5516" t="str">
            <v>0998274212</v>
          </cell>
          <cell r="P5516" t="str">
            <v>110303</v>
          </cell>
          <cell r="Q5516" t="str">
            <v>PALTAS</v>
          </cell>
          <cell r="R5516" t="str">
            <v>LOJA</v>
          </cell>
          <cell r="S5516" t="str">
            <v>LAURO GUERRERO - CASANGA</v>
          </cell>
          <cell r="T5516" t="str">
            <v>TRAMACO</v>
          </cell>
          <cell r="U5516" t="str">
            <v>FLEXNETUIO_PROVINCIA</v>
          </cell>
          <cell r="V5516">
            <v>1</v>
          </cell>
          <cell r="W5516">
            <v>11.9</v>
          </cell>
          <cell r="X5516" t="str">
            <v>HYCITE QUITO</v>
          </cell>
          <cell r="Y5516" t="str">
            <v>FLEX NET CALLE 28 DE JUNIO S/N Y GARCIA MORENO ENTRADA LLANO GRANDE</v>
          </cell>
        </row>
        <row r="5517">
          <cell r="A5517" t="str">
            <v>98738549</v>
          </cell>
          <cell r="B5517">
            <v>481504</v>
          </cell>
          <cell r="C5517" t="str">
            <v>98738549</v>
          </cell>
          <cell r="D5517" t="str">
            <v>HYCITE</v>
          </cell>
          <cell r="E5517" t="str">
            <v>DESPACHO</v>
          </cell>
          <cell r="F5517" t="str">
            <v>NORMAL</v>
          </cell>
          <cell r="G5517" t="str">
            <v>TFQ89469</v>
          </cell>
          <cell r="H5517">
            <v>44911</v>
          </cell>
          <cell r="I5517" t="str">
            <v>ENTREGADO</v>
          </cell>
          <cell r="J5517">
            <v>44914</v>
          </cell>
          <cell r="K5517" t="str">
            <v>GABRIELA JUDITH VELASCO LOAIZA</v>
          </cell>
          <cell r="L5517" t="str">
            <v>CALLE F Y RIO FRIO, URBANIZACION SANTA MONICA, CONJUNTO ALTO VALLE CASA 5 / PROVINCIA: PICHINCHA / CANTON: QUITO / PARROQUIA: CONOCOTO</v>
          </cell>
          <cell r="M5517" t="str">
            <v/>
          </cell>
          <cell r="N5517" t="str">
            <v>0968097446</v>
          </cell>
          <cell r="O5517" t="str">
            <v>0968097446</v>
          </cell>
          <cell r="P5517" t="str">
            <v>170301</v>
          </cell>
          <cell r="Q5517" t="str">
            <v>QUITO</v>
          </cell>
          <cell r="R5517" t="str">
            <v>PICHINCHA</v>
          </cell>
          <cell r="S5517" t="str">
            <v>QUITO</v>
          </cell>
          <cell r="T5517" t="str">
            <v>FLEXTRANS UIO</v>
          </cell>
          <cell r="U5517" t="str">
            <v>FLEXNETUIO_LOCAL</v>
          </cell>
          <cell r="V5517">
            <v>1</v>
          </cell>
          <cell r="W5517">
            <v>7.7</v>
          </cell>
          <cell r="X5517" t="str">
            <v>HYCITE QUITO</v>
          </cell>
          <cell r="Y5517" t="str">
            <v>FLEX NET CALLE 28 DE JUNIO S/N Y GARCIA MORENO ENTRADA LLANO GRANDE</v>
          </cell>
        </row>
        <row r="5518">
          <cell r="A5518" t="str">
            <v>CLDEV_SIM220180</v>
          </cell>
          <cell r="B5518">
            <v>481495</v>
          </cell>
          <cell r="C5518" t="str">
            <v>CLDEV_SIM220180</v>
          </cell>
          <cell r="D5518" t="str">
            <v>CONECEL_DOCUMENTOS</v>
          </cell>
          <cell r="E5518" t="str">
            <v>DESPACHO</v>
          </cell>
          <cell r="F5518" t="str">
            <v>NORMAL</v>
          </cell>
          <cell r="G5518" t="str">
            <v>FT75878</v>
          </cell>
          <cell r="H5518">
            <v>44911</v>
          </cell>
          <cell r="I5518" t="str">
            <v>ENTREGADO</v>
          </cell>
          <cell r="J5518">
            <v>44914</v>
          </cell>
          <cell r="K5518" t="str">
            <v>Cristian Zambrano / Carolina Perez</v>
          </cell>
          <cell r="L5518" t="str">
            <v>AV. Amazonas N44-124 y Luis Barbery, edificio color Blanco</v>
          </cell>
          <cell r="M5518" t="str">
            <v/>
          </cell>
          <cell r="N5518" t="str">
            <v/>
          </cell>
          <cell r="O5518" t="str">
            <v/>
          </cell>
          <cell r="P5518" t="str">
            <v>QUITO</v>
          </cell>
          <cell r="Q5518" t="str">
            <v>QUITO</v>
          </cell>
          <cell r="R5518" t="str">
            <v>PICHINCHA</v>
          </cell>
          <cell r="T5518" t="str">
            <v>FLEXTRANS UIO</v>
          </cell>
          <cell r="V5518">
            <v>1</v>
          </cell>
          <cell r="W5518">
            <v>1</v>
          </cell>
          <cell r="X5518" t="str">
            <v>FLEXNET</v>
          </cell>
          <cell r="Y5518" t="str">
            <v>FLEX NET CALLE 28 DE JUNIO S/N Y GARCIA MORENO ENTRADA LLANO GRANDE</v>
          </cell>
        </row>
        <row r="5519">
          <cell r="A5519" t="str">
            <v>CLDEV_SIM220175</v>
          </cell>
          <cell r="B5519">
            <v>481496</v>
          </cell>
          <cell r="C5519" t="str">
            <v>CLDEV_SIM220175</v>
          </cell>
          <cell r="D5519" t="str">
            <v>CONECEL_DOCUMENTOS</v>
          </cell>
          <cell r="E5519" t="str">
            <v>DESPACHO</v>
          </cell>
          <cell r="F5519" t="str">
            <v>NORMAL</v>
          </cell>
          <cell r="G5519" t="str">
            <v>TF89492</v>
          </cell>
          <cell r="H5519">
            <v>44911</v>
          </cell>
          <cell r="I5519" t="str">
            <v>ENTREGADO</v>
          </cell>
          <cell r="J5519">
            <v>44914</v>
          </cell>
          <cell r="K5519" t="str">
            <v>ROLANDO MORALES / MARIA SUNTAXI</v>
          </cell>
          <cell r="L5519" t="str">
            <v>CIUDADELA SANTA LEONOR MZ 6 SOLAR 17</v>
          </cell>
          <cell r="P5519" t="str">
            <v>GUAYAQUIL</v>
          </cell>
          <cell r="Q5519" t="str">
            <v>GUAYAQUIL</v>
          </cell>
          <cell r="R5519" t="str">
            <v>GUAYAS</v>
          </cell>
          <cell r="T5519" t="str">
            <v>ITSACOURIER</v>
          </cell>
          <cell r="U5519" t="str">
            <v>FLEXNETUIO_GYE</v>
          </cell>
          <cell r="V5519">
            <v>1</v>
          </cell>
          <cell r="W5519">
            <v>1</v>
          </cell>
          <cell r="X5519" t="str">
            <v>FLEXNET</v>
          </cell>
          <cell r="Y5519" t="str">
            <v>FLEX NET CALLE 28 DE JUNIO S/N Y GARCIA MORENO ENTRADA LLANO GRANDE</v>
          </cell>
        </row>
        <row r="5520">
          <cell r="A5520" t="str">
            <v>SCH_22_041</v>
          </cell>
          <cell r="B5520">
            <v>481494</v>
          </cell>
          <cell r="C5520" t="str">
            <v>SCH_22_041</v>
          </cell>
          <cell r="D5520" t="str">
            <v>SCHNEIDER</v>
          </cell>
          <cell r="E5520" t="str">
            <v>DESPACHO</v>
          </cell>
          <cell r="F5520" t="str">
            <v>EXCLUSIVO</v>
          </cell>
          <cell r="G5520" t="str">
            <v>89590</v>
          </cell>
          <cell r="H5520">
            <v>44911</v>
          </cell>
          <cell r="I5520" t="str">
            <v>ENTREGADO</v>
          </cell>
          <cell r="J5520">
            <v>44914</v>
          </cell>
          <cell r="K5520" t="str">
            <v>INSELEC -GYE</v>
          </cell>
          <cell r="L5520" t="str">
            <v>AV. MARTHA BUCARAM KM 6 ½ VÍA A DAULE</v>
          </cell>
          <cell r="M5520" t="str">
            <v>1790319520001 - Johana Peñafiel</v>
          </cell>
          <cell r="N5520" t="str">
            <v xml:space="preserve">0982572457 - 04225-6606 </v>
          </cell>
          <cell r="O5520" t="str">
            <v xml:space="preserve">0982572457 - 04225-6606 </v>
          </cell>
          <cell r="P5520" t="str">
            <v>090104</v>
          </cell>
          <cell r="Q5520" t="str">
            <v>GUAYAQUIL</v>
          </cell>
          <cell r="R5520" t="str">
            <v>GUAYAS</v>
          </cell>
          <cell r="S5520" t="str">
            <v>GUAYAQUIL - PUNA - CAMPO ALEGRE</v>
          </cell>
          <cell r="U5520" t="str">
            <v>FLEXNETGYE_LOCAL</v>
          </cell>
          <cell r="V5520">
            <v>9</v>
          </cell>
          <cell r="W5520">
            <v>4743</v>
          </cell>
          <cell r="X5520" t="str">
            <v>FLEX NET GYE</v>
          </cell>
          <cell r="Y5520" t="str">
            <v xml:space="preserve">KM 8 1/2 VIA A DAULE COOP. JUAN MONTALVO </v>
          </cell>
        </row>
        <row r="5521">
          <cell r="A5521" t="str">
            <v>SG_22_1783</v>
          </cell>
          <cell r="B5521">
            <v>481493</v>
          </cell>
          <cell r="C5521" t="str">
            <v>SG_22_1783</v>
          </cell>
          <cell r="D5521" t="str">
            <v>SG</v>
          </cell>
          <cell r="E5521" t="str">
            <v>DESPACHO</v>
          </cell>
          <cell r="F5521" t="str">
            <v>NORMAL</v>
          </cell>
          <cell r="G5521" t="str">
            <v>FT75883</v>
          </cell>
          <cell r="H5521">
            <v>44911</v>
          </cell>
          <cell r="I5521" t="str">
            <v>ENTREGADO</v>
          </cell>
          <cell r="J5521">
            <v>44914</v>
          </cell>
          <cell r="K5521" t="str">
            <v>PROMESA</v>
          </cell>
          <cell r="L5521" t="str">
            <v>KM 1 AUTOPISTA NARCISA DE JESUS (AUTOPISTA TERMINAL PASCUALES) A 100 MTS DE CIUDADES METROPOLIS 2</v>
          </cell>
          <cell r="P5521" t="str">
            <v>090601</v>
          </cell>
          <cell r="Q5521" t="str">
            <v>GUAYAQUIL</v>
          </cell>
          <cell r="R5521" t="str">
            <v>GUAYAS</v>
          </cell>
          <cell r="S5521" t="str">
            <v>GUAYAQUIL</v>
          </cell>
          <cell r="T5521" t="str">
            <v>FLEXTRANS UIO</v>
          </cell>
          <cell r="U5521" t="str">
            <v>FLEXNETUIO_GYE</v>
          </cell>
          <cell r="V5521">
            <v>3</v>
          </cell>
          <cell r="W5521">
            <v>1955</v>
          </cell>
          <cell r="X5521" t="str">
            <v>FLEXNET UIO</v>
          </cell>
          <cell r="Y5521" t="str">
            <v>PANAMERICANA NORTE KM 12 1/2  LLANO GRANDE</v>
          </cell>
        </row>
        <row r="5522">
          <cell r="A5522" t="str">
            <v>20003020654462</v>
          </cell>
          <cell r="B5522">
            <v>481488</v>
          </cell>
          <cell r="C5522" t="str">
            <v>20003020654462</v>
          </cell>
          <cell r="D5522" t="str">
            <v>BRELDYNG</v>
          </cell>
          <cell r="E5522" t="str">
            <v>DESPACHO</v>
          </cell>
          <cell r="F5522" t="str">
            <v>NORMAL</v>
          </cell>
          <cell r="G5522" t="str">
            <v xml:space="preserve">031002004110633 </v>
          </cell>
          <cell r="H5522">
            <v>44911</v>
          </cell>
          <cell r="I5522" t="str">
            <v>ENTREGADO</v>
          </cell>
          <cell r="J5522">
            <v>44923</v>
          </cell>
          <cell r="K5522" t="str">
            <v>JAIRO JAVIER MANZABA MERA</v>
          </cell>
          <cell r="L5522" t="str">
            <v>GUAYAS / GUAYAQUIL / TARQUI / VIA DAULE KM 10 Y MEDIO / SN / AV HONORATO VASQUEZ Y QUINQUELLAS / LOTIZACION INMACONSA OFICINA DE TRAMACO MZ 5 SL 1 QUINQUELAS</v>
          </cell>
          <cell r="M5522" t="str">
            <v>919671750</v>
          </cell>
          <cell r="N5522" t="str">
            <v>959230977</v>
          </cell>
          <cell r="P5522" t="str">
            <v>GUAYAQUIL</v>
          </cell>
          <cell r="Q5522" t="str">
            <v>GUAYAQUIL</v>
          </cell>
          <cell r="R5522" t="str">
            <v>GUAYAS</v>
          </cell>
          <cell r="U5522" t="str">
            <v>FLEXNETGYE_LOCAL</v>
          </cell>
          <cell r="V5522">
            <v>2</v>
          </cell>
          <cell r="W5522">
            <v>12</v>
          </cell>
          <cell r="X5522" t="str">
            <v>FLEXNET</v>
          </cell>
          <cell r="Y5522" t="str">
            <v>FLEX NET GYE KM 8.5 VIA DAULE</v>
          </cell>
        </row>
        <row r="5523">
          <cell r="A5523" t="str">
            <v>2022-12529</v>
          </cell>
          <cell r="B5523">
            <v>481486</v>
          </cell>
          <cell r="C5523" t="str">
            <v>2022-12529</v>
          </cell>
          <cell r="D5523" t="str">
            <v>MOVISTAR</v>
          </cell>
          <cell r="E5523" t="str">
            <v>DESPACHO</v>
          </cell>
          <cell r="F5523" t="str">
            <v>NORMAL</v>
          </cell>
          <cell r="G5523" t="str">
            <v>031080202212529</v>
          </cell>
          <cell r="H5523">
            <v>44911</v>
          </cell>
          <cell r="I5523" t="str">
            <v>ENTREGADO</v>
          </cell>
          <cell r="J5523">
            <v>44916</v>
          </cell>
          <cell r="K5523" t="str">
            <v>VANESSA PENA_VANESSA PENA</v>
          </cell>
          <cell r="L5523" t="str">
            <v>CALLE JOEL POLANCO, ENTRE LAS HIEDRAS Y COLIMNES, CONDOMINIOS EL INCA GARITA #5 DETRAS DEL CENTRO COMERCIAL GRANADOS</v>
          </cell>
          <cell r="M5523" t="str">
            <v>1757259559</v>
          </cell>
          <cell r="N5523" t="str">
            <v>0983033370</v>
          </cell>
          <cell r="O5523" t="str">
            <v/>
          </cell>
          <cell r="P5523" t="str">
            <v>QUITO</v>
          </cell>
          <cell r="Q5523" t="str">
            <v>QUITO</v>
          </cell>
          <cell r="R5523" t="str">
            <v>PICHINCHA</v>
          </cell>
          <cell r="T5523" t="str">
            <v>TRAMACO</v>
          </cell>
          <cell r="U5523" t="str">
            <v>FLEXNETUIO_LOCAL</v>
          </cell>
          <cell r="V5523">
            <v>1</v>
          </cell>
          <cell r="W5523">
            <v>1</v>
          </cell>
          <cell r="X5523" t="str">
            <v>FLEXNET ECUADOR - MOVISTAR</v>
          </cell>
          <cell r="Y5523" t="str">
            <v>CALLE 28 DE JUNIO S/N Y GARCIA MORENO ENTRADA LLANO GRANDE</v>
          </cell>
        </row>
        <row r="5524">
          <cell r="A5524" t="str">
            <v>SG_2022_2181</v>
          </cell>
          <cell r="B5524">
            <v>481485</v>
          </cell>
          <cell r="C5524" t="str">
            <v>SG_2022_2181</v>
          </cell>
          <cell r="D5524" t="str">
            <v>SG</v>
          </cell>
          <cell r="E5524" t="str">
            <v>DESPACHO</v>
          </cell>
          <cell r="F5524" t="str">
            <v>NORMAL</v>
          </cell>
          <cell r="G5524" t="str">
            <v>031002004110924</v>
          </cell>
          <cell r="H5524">
            <v>44911</v>
          </cell>
          <cell r="I5524" t="str">
            <v>ENTREGADO</v>
          </cell>
          <cell r="J5524">
            <v>44917</v>
          </cell>
          <cell r="K5524" t="str">
            <v>FERRETERIA WILSON -MACHALA</v>
          </cell>
          <cell r="L5524" t="str">
            <v>MARCEL LANIADO Y GUAYAS</v>
          </cell>
          <cell r="P5524" t="str">
            <v>MACHALA</v>
          </cell>
          <cell r="Q5524" t="str">
            <v>MACHALA</v>
          </cell>
          <cell r="R5524" t="str">
            <v>EL ORO</v>
          </cell>
          <cell r="U5524" t="str">
            <v>FLEXNETGYE_PROVINCIA</v>
          </cell>
          <cell r="V5524">
            <v>1</v>
          </cell>
          <cell r="W5524">
            <v>4.26</v>
          </cell>
          <cell r="X5524" t="str">
            <v>FLEXNET - GYE</v>
          </cell>
          <cell r="Y5524" t="str">
            <v>FERNANDO GUTIERREZ HILL KM 8 1/2 VIA DAULE</v>
          </cell>
        </row>
        <row r="5525">
          <cell r="A5525" t="str">
            <v>53006</v>
          </cell>
          <cell r="B5525">
            <v>481482</v>
          </cell>
          <cell r="C5525" t="str">
            <v>53006</v>
          </cell>
          <cell r="D5525" t="str">
            <v>DEGSO</v>
          </cell>
          <cell r="E5525" t="str">
            <v>DESPACHO</v>
          </cell>
          <cell r="F5525" t="str">
            <v>NORMAL</v>
          </cell>
          <cell r="G5525" t="str">
            <v>FT75875</v>
          </cell>
          <cell r="H5525">
            <v>44911</v>
          </cell>
          <cell r="I5525" t="str">
            <v>ENTREGADO</v>
          </cell>
          <cell r="J5525">
            <v>44914</v>
          </cell>
          <cell r="K5525" t="str">
            <v>BURI CARAGUAY VICTOR EMILIO</v>
          </cell>
          <cell r="L5525" t="str">
            <v>DIRECCION: CONOCOTO -CAMILO PONCE ENRIQUEZ, PASAJE 1, S1-150 Y GARCIA MORENO - COBRAR: RETIRAR CHEQUE</v>
          </cell>
          <cell r="M5525" t="str">
            <v>#N/A</v>
          </cell>
          <cell r="N5525" t="str">
            <v>99-832-0225</v>
          </cell>
          <cell r="O5525" t="str">
            <v>99-832-0225</v>
          </cell>
          <cell r="P5525" t="str">
            <v>170301</v>
          </cell>
          <cell r="Q5525" t="str">
            <v>QUITO</v>
          </cell>
          <cell r="R5525" t="str">
            <v>PICHINCHA</v>
          </cell>
          <cell r="S5525" t="str">
            <v>QUITO</v>
          </cell>
          <cell r="T5525" t="str">
            <v>FLEXTRANS UIO</v>
          </cell>
          <cell r="U5525" t="str">
            <v>FLEXNETUIO_LOCAL</v>
          </cell>
          <cell r="V5525">
            <v>1</v>
          </cell>
          <cell r="W5525">
            <v>3.8</v>
          </cell>
          <cell r="X5525" t="str">
            <v>FLEXNET</v>
          </cell>
          <cell r="Y5525" t="str">
            <v>FLEX NET CALLE 28 DE JUNIO S/N Y GARCIA MORENO ENTRADA LLANO GRANDE</v>
          </cell>
        </row>
        <row r="5526">
          <cell r="A5526" t="str">
            <v>9547</v>
          </cell>
          <cell r="B5526">
            <v>481483</v>
          </cell>
          <cell r="C5526" t="str">
            <v>9547</v>
          </cell>
          <cell r="D5526" t="str">
            <v>DEGSO</v>
          </cell>
          <cell r="E5526" t="str">
            <v>DESPACHO</v>
          </cell>
          <cell r="F5526" t="str">
            <v>NORMAL</v>
          </cell>
          <cell r="G5526" t="str">
            <v>FT75876</v>
          </cell>
          <cell r="H5526">
            <v>44911</v>
          </cell>
          <cell r="I5526" t="str">
            <v>ENTREGADO</v>
          </cell>
          <cell r="J5526">
            <v>44914</v>
          </cell>
          <cell r="K5526" t="str">
            <v>GOBIERNO AUTONOMO DESCENTRALIZADO PARROQUIAL RURAL DE ASCAZUBI</v>
          </cell>
          <cell r="L5526" t="str">
            <v xml:space="preserve">DIRECCION: CIUDAD: CAYAMBE -  PARROQUIA: ASAZUBI - DIR: LIBERTAD 03 Y GUAYAQUIL/ CODIGO POSTAL: 171009/LA ENTREGA DEBE REALIZARSE EL LUNES A LAS 9:00 DE LA MANANA, LLAMAR A MARGARITA EL MOMENTO DE LA </v>
          </cell>
          <cell r="M5526" t="str">
            <v>#N/A</v>
          </cell>
          <cell r="N5526" t="str">
            <v>99-832-0225</v>
          </cell>
          <cell r="O5526" t="str">
            <v>99-832-0225</v>
          </cell>
          <cell r="P5526" t="str">
            <v>171001</v>
          </cell>
          <cell r="Q5526" t="str">
            <v>CAYAMBE</v>
          </cell>
          <cell r="R5526" t="str">
            <v>PICHINCHA</v>
          </cell>
          <cell r="S5526" t="str">
            <v>CAYAMBE</v>
          </cell>
          <cell r="T5526" t="str">
            <v>FLEXTRANS UIO</v>
          </cell>
          <cell r="U5526" t="str">
            <v>FLEXNETUIO_PROVINCIA</v>
          </cell>
          <cell r="V5526">
            <v>2</v>
          </cell>
          <cell r="W5526">
            <v>25.3</v>
          </cell>
          <cell r="X5526" t="str">
            <v>FLEXNET</v>
          </cell>
          <cell r="Y5526" t="str">
            <v>FLEX NET CALLE 28 DE JUNIO S/N Y GARCIA MORENO ENTRADA LLANO GRANDE</v>
          </cell>
        </row>
        <row r="5527">
          <cell r="A5527" t="str">
            <v>5121</v>
          </cell>
          <cell r="B5527">
            <v>481484</v>
          </cell>
          <cell r="C5527" t="str">
            <v>5121</v>
          </cell>
          <cell r="D5527" t="str">
            <v>DEGSO</v>
          </cell>
          <cell r="E5527" t="str">
            <v>DESPACHO</v>
          </cell>
          <cell r="F5527" t="str">
            <v>NORMAL</v>
          </cell>
          <cell r="G5527" t="str">
            <v>FT75877</v>
          </cell>
          <cell r="H5527">
            <v>44911</v>
          </cell>
          <cell r="I5527" t="str">
            <v>ENTREGADO</v>
          </cell>
          <cell r="J5527">
            <v>44914</v>
          </cell>
          <cell r="K5527" t="str">
            <v>GOBIERNO AUTONOMO DESCENTRALIZADO PARROQUIAL RURAL DE ASCAZUBI</v>
          </cell>
          <cell r="L5527" t="str">
            <v xml:space="preserve">DIRECCION: CIUDAD: CAYAMBE -  PARROQUIA: ASAZUBI - DIR: LIBERTAD 03 Y GUAYAQUIL/ CODIGO POSTAL: 171009/LA ENTREGA DEBE REALIZARSE EL LUNES A LAS 9:00 DE LA MANANA, LLAMAR A MARGARITA EL MOMENTO DE LA </v>
          </cell>
          <cell r="M5527" t="str">
            <v>#N/A</v>
          </cell>
          <cell r="N5527" t="str">
            <v>99-832-0225</v>
          </cell>
          <cell r="O5527" t="str">
            <v>99-832-0225</v>
          </cell>
          <cell r="P5527" t="str">
            <v>171001</v>
          </cell>
          <cell r="Q5527" t="str">
            <v>CAYAMBE</v>
          </cell>
          <cell r="R5527" t="str">
            <v>PICHINCHA</v>
          </cell>
          <cell r="S5527" t="str">
            <v>CAYAMBE</v>
          </cell>
          <cell r="T5527" t="str">
            <v>FLEXTRANS UIO</v>
          </cell>
          <cell r="U5527" t="str">
            <v>FLEXNETUIO_PROVINCIA</v>
          </cell>
          <cell r="V5527">
            <v>2</v>
          </cell>
          <cell r="W5527">
            <v>23.7</v>
          </cell>
          <cell r="X5527" t="str">
            <v>FLEXNET</v>
          </cell>
          <cell r="Y5527" t="str">
            <v>FLEX NET CALLE 28 DE JUNIO S/N Y GARCIA MORENO ENTRADA LLANO GRANDE</v>
          </cell>
        </row>
        <row r="5528">
          <cell r="A5528" t="str">
            <v>CELLTRO007</v>
          </cell>
          <cell r="B5528">
            <v>481479</v>
          </cell>
          <cell r="C5528" t="str">
            <v>CELLTRO007</v>
          </cell>
          <cell r="D5528" t="str">
            <v>CELLTROPOLIS</v>
          </cell>
          <cell r="E5528" t="str">
            <v>DESPACHO</v>
          </cell>
          <cell r="F5528" t="str">
            <v>NORMAL</v>
          </cell>
          <cell r="G5528" t="str">
            <v>031002004112649</v>
          </cell>
          <cell r="H5528">
            <v>44911</v>
          </cell>
          <cell r="I5528" t="str">
            <v>ENTREGADO</v>
          </cell>
          <cell r="J5528">
            <v>44912</v>
          </cell>
          <cell r="K5528" t="str">
            <v>CELULARES PAEZ+GABRIEL PAEZ</v>
          </cell>
          <cell r="L5528" t="str">
            <v>AV DEL EJERCITO Y CALLE VENEZUELA  TERMINAL TERRESTRE DE PORTOVIEJO, VER ROTULO</v>
          </cell>
          <cell r="N5528" t="str">
            <v>993213379</v>
          </cell>
          <cell r="P5528" t="str">
            <v>PORTOVIEJO</v>
          </cell>
          <cell r="Q5528" t="str">
            <v>PORTOVIEJO</v>
          </cell>
          <cell r="R5528" t="str">
            <v>MANABI</v>
          </cell>
          <cell r="T5528" t="str">
            <v>TRAMACO</v>
          </cell>
          <cell r="V5528">
            <v>4</v>
          </cell>
          <cell r="W5528">
            <v>1</v>
          </cell>
          <cell r="X5528" t="str">
            <v>FLEXNET ECUADOR - CELLTROPOLIS</v>
          </cell>
          <cell r="Y5528" t="str">
            <v>CALLE 28 DE JUNIO S/N Y GARCIA MORENO ENTRADA LLANO GRANDE</v>
          </cell>
        </row>
        <row r="5529">
          <cell r="A5529" t="str">
            <v>2022-12528</v>
          </cell>
          <cell r="B5529">
            <v>481480</v>
          </cell>
          <cell r="C5529" t="str">
            <v>2022-12528</v>
          </cell>
          <cell r="D5529" t="str">
            <v>MOVISTAR</v>
          </cell>
          <cell r="E5529" t="str">
            <v>DESPACHO</v>
          </cell>
          <cell r="F5529" t="str">
            <v>NORMAL</v>
          </cell>
          <cell r="G5529" t="str">
            <v>FT75856</v>
          </cell>
          <cell r="H5529">
            <v>44911</v>
          </cell>
          <cell r="I5529" t="str">
            <v>ENTREGADO</v>
          </cell>
          <cell r="J5529">
            <v>44923</v>
          </cell>
          <cell r="K5529" t="str">
            <v>CTEC CONECTIVIDAD &amp; TECNOLOGIA S.A_IVAN GALARZA</v>
          </cell>
          <cell r="L5529" t="str">
            <v> AV. GENERAL ENRIQUEZ VIA COTOGCHOA S/N PANAMERICANA NORTE KM 5 1/2</v>
          </cell>
          <cell r="M5529" t="str">
            <v>1792976278001</v>
          </cell>
          <cell r="N5529" t="str">
            <v>0999740659</v>
          </cell>
          <cell r="P5529" t="str">
            <v>QUITO</v>
          </cell>
          <cell r="Q5529" t="str">
            <v>QUITO</v>
          </cell>
          <cell r="R5529" t="str">
            <v>PICHINCHA</v>
          </cell>
          <cell r="U5529" t="str">
            <v>FLEXNETUIO_LOCAL</v>
          </cell>
          <cell r="V5529">
            <v>2</v>
          </cell>
          <cell r="W5529">
            <v>1</v>
          </cell>
          <cell r="X5529" t="str">
            <v>FLEXNET ECUADOR - MOVISTAR</v>
          </cell>
          <cell r="Y5529" t="str">
            <v>CALLE 28 DE JUNIO S/N Y GARCIA MORENO ENTRADA LLANO GRANDE</v>
          </cell>
        </row>
        <row r="5530">
          <cell r="A5530" t="str">
            <v>20002917921001_4</v>
          </cell>
          <cell r="B5530">
            <v>481472</v>
          </cell>
          <cell r="C5530" t="str">
            <v>20002917921001_4</v>
          </cell>
          <cell r="D5530" t="str">
            <v>CONECEL_REG</v>
          </cell>
          <cell r="E5530" t="str">
            <v>DESPACHO</v>
          </cell>
          <cell r="F5530" t="str">
            <v>NORMAL</v>
          </cell>
          <cell r="G5530" t="str">
            <v>EC5894</v>
          </cell>
          <cell r="H5530">
            <v>44911</v>
          </cell>
          <cell r="I5530" t="str">
            <v>DEVOLUCION_EN_PROCESO</v>
          </cell>
          <cell r="J5530">
            <v>44922</v>
          </cell>
          <cell r="K5530" t="str">
            <v>SARLEY ISABEL ROMERO</v>
          </cell>
          <cell r="L5530" t="str">
            <v>QUITO /CHILLOGALLO/CALLE ERNESTO ALBAN NO: SN Y CALLE S38C CDLA IBARRA COLEGIO PRIMICIAS CASA DE 3 PISOS COLOR NARANJA/AL FRENTE ESTA TALLES DE AREGLO DE TELEVISORES SONY</v>
          </cell>
          <cell r="M5530" t="str">
            <v>1752868974</v>
          </cell>
          <cell r="N5530" t="str">
            <v>997524697</v>
          </cell>
          <cell r="P5530" t="str">
            <v>QUITO</v>
          </cell>
          <cell r="Q5530" t="str">
            <v>QUITO</v>
          </cell>
          <cell r="R5530" t="str">
            <v>PICHINCHA</v>
          </cell>
          <cell r="T5530" t="str">
            <v>EXPRESSCON</v>
          </cell>
          <cell r="U5530" t="str">
            <v>FLEXNETUIO_LOCAL</v>
          </cell>
          <cell r="V5530">
            <v>1</v>
          </cell>
          <cell r="W5530">
            <v>1</v>
          </cell>
          <cell r="X5530" t="str">
            <v>FLEXNET UIO</v>
          </cell>
          <cell r="Y5530" t="str">
            <v>FLEX NET CALLE 28 DE JUNIO S/N Y GARCIA MORENO ENTRADA LLANO GRANDE</v>
          </cell>
        </row>
        <row r="5531">
          <cell r="A5531" t="str">
            <v>20003007594850</v>
          </cell>
          <cell r="B5531">
            <v>481458</v>
          </cell>
          <cell r="C5531" t="str">
            <v>20003007594850</v>
          </cell>
          <cell r="D5531" t="str">
            <v>CONECEL_REG</v>
          </cell>
          <cell r="E5531" t="str">
            <v>DESPACHO</v>
          </cell>
          <cell r="F5531" t="str">
            <v>NORMAL</v>
          </cell>
          <cell r="G5531" t="str">
            <v>EC6055</v>
          </cell>
          <cell r="H5531">
            <v>44911</v>
          </cell>
          <cell r="I5531" t="str">
            <v>DEVOLUCION_EN_PROCESO</v>
          </cell>
          <cell r="J5531">
            <v>44922</v>
          </cell>
          <cell r="K5531" t="str">
            <v>EDITH TAMARA VASQUEZ</v>
          </cell>
          <cell r="L5531" t="str">
            <v>QUITO KENNEDY CALLE INES DE MEDINA NO: N5321 Y CALLE RAMON BORJA CASA COLOR BLANCA 4 PISOS REF DIAGONAL A LOS POLLOS DE LA KENNEDY</v>
          </cell>
          <cell r="M5531" t="str">
            <v>401757224</v>
          </cell>
          <cell r="N5531" t="str">
            <v>0984572701 0999784174</v>
          </cell>
          <cell r="P5531" t="str">
            <v>QUITO</v>
          </cell>
          <cell r="Q5531" t="str">
            <v>QUITO</v>
          </cell>
          <cell r="R5531" t="str">
            <v>PICHINCHA</v>
          </cell>
          <cell r="T5531" t="str">
            <v>EXPRESSCON</v>
          </cell>
          <cell r="U5531" t="str">
            <v>FLEXNETUIO_LOCAL</v>
          </cell>
          <cell r="V5531">
            <v>1</v>
          </cell>
          <cell r="W5531">
            <v>1</v>
          </cell>
          <cell r="X5531" t="str">
            <v>FLEXNET UIO</v>
          </cell>
          <cell r="Y5531" t="str">
            <v>FLEX NET CALLE 28 DE JUNIO S/N Y GARCIA MORENO ENTRADA LLANO GRANDE</v>
          </cell>
        </row>
        <row r="5532">
          <cell r="A5532" t="str">
            <v>20002986711644_1</v>
          </cell>
          <cell r="B5532">
            <v>481459</v>
          </cell>
          <cell r="C5532" t="str">
            <v>20002986711644_1</v>
          </cell>
          <cell r="D5532" t="str">
            <v>CONECEL_REG</v>
          </cell>
          <cell r="E5532" t="str">
            <v>DESPACHO</v>
          </cell>
          <cell r="F5532" t="str">
            <v>NORMAL</v>
          </cell>
          <cell r="G5532" t="str">
            <v>EC6054</v>
          </cell>
          <cell r="H5532">
            <v>44911</v>
          </cell>
          <cell r="I5532" t="str">
            <v>INCIDENCIA</v>
          </cell>
          <cell r="J5532">
            <v>44923</v>
          </cell>
          <cell r="K5532" t="str">
            <v>HENRRY GUSTAVO PINTADO</v>
          </cell>
          <cell r="L5532" t="str">
            <v>QUITO CARCELEN AV AVENIDA FRANCISCO SANCHEZ NO: S/N Y CALLE CALLE ALEJANDRITA CASA 3 PISOS COLOR TACSO REF PARQUE Y PARADA D EBUSES CONDADO SHOPPING</v>
          </cell>
          <cell r="M5532" t="str">
            <v>1717523029</v>
          </cell>
          <cell r="N5532" t="str">
            <v>023441542 0995129515</v>
          </cell>
          <cell r="P5532" t="str">
            <v>QUITO</v>
          </cell>
          <cell r="Q5532" t="str">
            <v>QUITO</v>
          </cell>
          <cell r="R5532" t="str">
            <v>PICHINCHA</v>
          </cell>
          <cell r="T5532" t="str">
            <v>EXPRESSCON</v>
          </cell>
          <cell r="U5532" t="str">
            <v>FLEXNETUIO_LOCAL</v>
          </cell>
          <cell r="V5532">
            <v>1</v>
          </cell>
          <cell r="W5532">
            <v>1</v>
          </cell>
          <cell r="X5532" t="str">
            <v>FLEXNET UIO</v>
          </cell>
          <cell r="Y5532" t="str">
            <v>FLEX NET CALLE 28 DE JUNIO S/N Y GARCIA MORENO ENTRADA LLANO GRANDE</v>
          </cell>
        </row>
        <row r="5533">
          <cell r="A5533" t="str">
            <v>20003007597465</v>
          </cell>
          <cell r="B5533">
            <v>481464</v>
          </cell>
          <cell r="C5533" t="str">
            <v>20003007597465</v>
          </cell>
          <cell r="D5533" t="str">
            <v>CONECEL_REG</v>
          </cell>
          <cell r="E5533" t="str">
            <v>DESPACHO</v>
          </cell>
          <cell r="F5533" t="str">
            <v>NORMAL</v>
          </cell>
          <cell r="G5533" t="str">
            <v>EC6051</v>
          </cell>
          <cell r="H5533">
            <v>44911</v>
          </cell>
          <cell r="I5533" t="str">
            <v>INCIDENCIA</v>
          </cell>
          <cell r="J5533">
            <v>44923</v>
          </cell>
          <cell r="K5533" t="str">
            <v>MARIA ROSA SUSANA YAGLOA</v>
          </cell>
          <cell r="L5533" t="str">
            <v>QUITO DIEGO GARCIAS8-251 Y JUAN DE ALCAZAR SECTOR LAS 5 ESQUINAS</v>
          </cell>
          <cell r="M5533" t="str">
            <v>1801956929</v>
          </cell>
          <cell r="N5533" t="str">
            <v>0999926439 22646499 0987114222</v>
          </cell>
          <cell r="P5533" t="str">
            <v>QUITO</v>
          </cell>
          <cell r="Q5533" t="str">
            <v>QUITO</v>
          </cell>
          <cell r="R5533" t="str">
            <v>PICHINCHA</v>
          </cell>
          <cell r="T5533" t="str">
            <v>EXPRESSCON</v>
          </cell>
          <cell r="U5533" t="str">
            <v>FLEXNETUIO_LOCAL</v>
          </cell>
          <cell r="V5533">
            <v>1</v>
          </cell>
          <cell r="W5533">
            <v>1</v>
          </cell>
          <cell r="X5533" t="str">
            <v>FLEXNET UIO</v>
          </cell>
          <cell r="Y5533" t="str">
            <v>FLEX NET CALLE 28 DE JUNIO S/N Y GARCIA MORENO ENTRADA LLANO GRANDE</v>
          </cell>
        </row>
        <row r="5534">
          <cell r="A5534" t="str">
            <v>20002930891829_1</v>
          </cell>
          <cell r="B5534">
            <v>481468</v>
          </cell>
          <cell r="C5534" t="str">
            <v>20002930891829_1</v>
          </cell>
          <cell r="D5534" t="str">
            <v>CONECEL_REG</v>
          </cell>
          <cell r="E5534" t="str">
            <v>DESPACHO</v>
          </cell>
          <cell r="F5534" t="str">
            <v>NORMAL</v>
          </cell>
          <cell r="G5534" t="str">
            <v>EC5898</v>
          </cell>
          <cell r="H5534">
            <v>44911</v>
          </cell>
          <cell r="I5534" t="str">
            <v>DEVOLUCION_EN_PROCESO</v>
          </cell>
          <cell r="J5534">
            <v>44916</v>
          </cell>
          <cell r="K5534" t="str">
            <v>PAUL ALEXANDER TORRES</v>
          </cell>
          <cell r="L5534" t="str">
            <v>QUITO SOLANDA PASAJE S22A NO: OE4 300 Y CALLE OE4I CS 2 PISOS CLR BLANCO/DENTRO DEL PARQUE /CERCA AL MERCADO DE SOLANDA</v>
          </cell>
          <cell r="M5534" t="str">
            <v>1715684310</v>
          </cell>
          <cell r="N5534" t="str">
            <v>982627669</v>
          </cell>
          <cell r="P5534" t="str">
            <v>QUITO</v>
          </cell>
          <cell r="Q5534" t="str">
            <v>QUITO</v>
          </cell>
          <cell r="R5534" t="str">
            <v>PICHINCHA</v>
          </cell>
          <cell r="T5534" t="str">
            <v>EXPRESSCON</v>
          </cell>
          <cell r="U5534" t="str">
            <v>FLEXNETUIO_LOCAL</v>
          </cell>
          <cell r="V5534">
            <v>1</v>
          </cell>
          <cell r="W5534">
            <v>1</v>
          </cell>
          <cell r="X5534" t="str">
            <v>FLEXNET UIO</v>
          </cell>
          <cell r="Y5534" t="str">
            <v>FLEX NET CALLE 28 DE JUNIO S/N Y GARCIA MORENO ENTRADA LLANO GRANDE</v>
          </cell>
        </row>
        <row r="5535">
          <cell r="A5535" t="str">
            <v>FACT_2022_487</v>
          </cell>
          <cell r="B5535">
            <v>481435</v>
          </cell>
          <cell r="C5535" t="str">
            <v>FACT_2022_487</v>
          </cell>
          <cell r="D5535" t="str">
            <v>FACTOR</v>
          </cell>
          <cell r="E5535" t="str">
            <v>DESPACHO</v>
          </cell>
          <cell r="F5535" t="str">
            <v>NORMAL</v>
          </cell>
          <cell r="G5535" t="str">
            <v>FT75847</v>
          </cell>
          <cell r="H5535">
            <v>44911</v>
          </cell>
          <cell r="I5535" t="str">
            <v>ENTREGADO</v>
          </cell>
          <cell r="J5535">
            <v>44914</v>
          </cell>
          <cell r="K5535" t="str">
            <v>E MAULME</v>
          </cell>
          <cell r="L5535" t="str">
            <v>AV DE LAS AMERICAS 795 Y CALLE 13 A FRENTE A LA</v>
          </cell>
          <cell r="M5535" t="str">
            <v>1792923204001</v>
          </cell>
          <cell r="P5535" t="str">
            <v>090505</v>
          </cell>
          <cell r="Q5535" t="str">
            <v>GUAYAQUIL</v>
          </cell>
          <cell r="R5535" t="str">
            <v>GUAYAS</v>
          </cell>
          <cell r="S5535" t="str">
            <v>GUAYAQUIL</v>
          </cell>
          <cell r="T5535" t="str">
            <v>ITSACOURIER</v>
          </cell>
          <cell r="U5535" t="str">
            <v>FLEXNETUIO_GYE</v>
          </cell>
          <cell r="V5535">
            <v>6</v>
          </cell>
          <cell r="W5535">
            <v>40.1</v>
          </cell>
          <cell r="X5535" t="str">
            <v>FLEXNET DEL ECUADOR</v>
          </cell>
          <cell r="Y5535" t="str">
            <v xml:space="preserve">CALLE 28 DE JUNIO S/N Y GARCIA MORENO </v>
          </cell>
        </row>
        <row r="5536">
          <cell r="A5536" t="str">
            <v>FACT_2022_490</v>
          </cell>
          <cell r="B5536">
            <v>481436</v>
          </cell>
          <cell r="C5536" t="str">
            <v>FACT_2022_490</v>
          </cell>
          <cell r="D5536" t="str">
            <v>FACTOR</v>
          </cell>
          <cell r="E5536" t="str">
            <v>DESPACHO</v>
          </cell>
          <cell r="F5536" t="str">
            <v>NORMAL</v>
          </cell>
          <cell r="G5536" t="str">
            <v>031002004112945</v>
          </cell>
          <cell r="H5536">
            <v>44911</v>
          </cell>
          <cell r="I5536" t="str">
            <v>ENTREGADO</v>
          </cell>
          <cell r="J5536">
            <v>44915</v>
          </cell>
          <cell r="K5536" t="str">
            <v>PROAUTO LOJA</v>
          </cell>
          <cell r="L5536" t="str">
            <v>AV. ISIDRO AYORA Y JUAN JOSE FLORES</v>
          </cell>
          <cell r="M5536" t="str">
            <v>1792885620001_3</v>
          </cell>
          <cell r="P5536" t="str">
            <v>110105</v>
          </cell>
          <cell r="Q5536" t="str">
            <v>LOJA</v>
          </cell>
          <cell r="R5536" t="str">
            <v>LOJA</v>
          </cell>
          <cell r="S5536" t="str">
            <v>LOJA</v>
          </cell>
          <cell r="T5536" t="str">
            <v>TRAMACO</v>
          </cell>
          <cell r="U5536" t="str">
            <v>FLEXNETUIO_PROVINCIA</v>
          </cell>
          <cell r="V5536">
            <v>1</v>
          </cell>
          <cell r="W5536">
            <v>9.8000000000000007</v>
          </cell>
          <cell r="X5536" t="str">
            <v>FLEXNET DEL ECUADOR</v>
          </cell>
          <cell r="Y5536" t="str">
            <v xml:space="preserve">CALLE 28 DE JUNIO S/N Y GARCIA MORENO </v>
          </cell>
        </row>
        <row r="5537">
          <cell r="A5537" t="str">
            <v>FACT_2022_489</v>
          </cell>
          <cell r="B5537">
            <v>481437</v>
          </cell>
          <cell r="C5537" t="str">
            <v>FACT_2022_489</v>
          </cell>
          <cell r="D5537" t="str">
            <v>FACTOR</v>
          </cell>
          <cell r="E5537" t="str">
            <v>DESPACHO</v>
          </cell>
          <cell r="F5537" t="str">
            <v>NORMAL</v>
          </cell>
          <cell r="G5537" t="str">
            <v>IC3925</v>
          </cell>
          <cell r="H5537">
            <v>44911</v>
          </cell>
          <cell r="I5537" t="str">
            <v>ENTREGADO</v>
          </cell>
          <cell r="J5537">
            <v>44915</v>
          </cell>
          <cell r="K5537" t="str">
            <v>PROAUTO CUENCA</v>
          </cell>
          <cell r="L5537" t="str">
            <v>AV. GIL RAMIREZ DAVALOS Y TURUHUAYCO ESQ</v>
          </cell>
          <cell r="M5537" t="str">
            <v>1792885620001_2</v>
          </cell>
          <cell r="P5537" t="str">
            <v>010103</v>
          </cell>
          <cell r="Q5537" t="str">
            <v>CUENCA</v>
          </cell>
          <cell r="R5537" t="str">
            <v>AZUAY</v>
          </cell>
          <cell r="S5537" t="str">
            <v>CUENCA</v>
          </cell>
          <cell r="T5537" t="str">
            <v>ITSACOURIER</v>
          </cell>
          <cell r="U5537" t="str">
            <v>FLEXNETUIO_PROVINCIA</v>
          </cell>
          <cell r="V5537">
            <v>3</v>
          </cell>
          <cell r="W5537">
            <v>9.8000000000000007</v>
          </cell>
          <cell r="X5537" t="str">
            <v>FLEXNET DEL ECUADOR</v>
          </cell>
          <cell r="Y5537" t="str">
            <v xml:space="preserve">CALLE 28 DE JUNIO S/N Y GARCIA MORENO </v>
          </cell>
        </row>
        <row r="5538">
          <cell r="A5538" t="str">
            <v>FACT_2022_485</v>
          </cell>
          <cell r="B5538">
            <v>481438</v>
          </cell>
          <cell r="C5538" t="str">
            <v>FACT_2022_485</v>
          </cell>
          <cell r="D5538" t="str">
            <v>FACTOR</v>
          </cell>
          <cell r="E5538" t="str">
            <v>DESPACHO</v>
          </cell>
          <cell r="F5538" t="str">
            <v>NORMAL</v>
          </cell>
          <cell r="G5538" t="str">
            <v>031002004111862</v>
          </cell>
          <cell r="H5538">
            <v>44911</v>
          </cell>
          <cell r="I5538" t="str">
            <v>ENTREGADO</v>
          </cell>
          <cell r="J5538">
            <v>44912</v>
          </cell>
          <cell r="K5538" t="str">
            <v>AUTOELITE</v>
          </cell>
          <cell r="L5538" t="str">
            <v>AV. CEVALLOS Y FILOMENTOR CUESTA ? VEHYSA</v>
          </cell>
          <cell r="M5538" t="str">
            <v>1891781837001-7</v>
          </cell>
          <cell r="P5538" t="str">
            <v>180104</v>
          </cell>
          <cell r="Q5538" t="str">
            <v>AMBATO</v>
          </cell>
          <cell r="R5538" t="str">
            <v>TUNGURAHUA</v>
          </cell>
          <cell r="S5538" t="str">
            <v>AMBATO</v>
          </cell>
          <cell r="T5538" t="str">
            <v>TRAMACO</v>
          </cell>
          <cell r="U5538" t="str">
            <v>FLEXNETUIO_PROVINCIA</v>
          </cell>
          <cell r="V5538">
            <v>3</v>
          </cell>
          <cell r="W5538">
            <v>28</v>
          </cell>
          <cell r="X5538" t="str">
            <v>FLEXNET DEL ECUADOR</v>
          </cell>
          <cell r="Y5538" t="str">
            <v xml:space="preserve">CALLE 28 DE JUNIO S/N Y GARCIA MORENO </v>
          </cell>
        </row>
        <row r="5539">
          <cell r="A5539" t="str">
            <v>FACT_2022_486</v>
          </cell>
          <cell r="B5539">
            <v>481439</v>
          </cell>
          <cell r="C5539" t="str">
            <v>FACT_2022_486</v>
          </cell>
          <cell r="D5539" t="str">
            <v>FACTOR</v>
          </cell>
          <cell r="E5539" t="str">
            <v>DESPACHO</v>
          </cell>
          <cell r="F5539" t="str">
            <v>NORMAL</v>
          </cell>
          <cell r="G5539" t="str">
            <v>031002004112946</v>
          </cell>
          <cell r="H5539">
            <v>44911</v>
          </cell>
          <cell r="I5539" t="str">
            <v>ENTREGADO</v>
          </cell>
          <cell r="J5539">
            <v>44915</v>
          </cell>
          <cell r="K5539" t="str">
            <v>AUTOFACTOR LOJA MIRASOL</v>
          </cell>
          <cell r="L5539" t="str">
            <v>AV. SALVADOR BUSTAMANTE CELI Y NEW YORK</v>
          </cell>
          <cell r="M5539" t="str">
            <v>1792885620001_3</v>
          </cell>
          <cell r="P5539" t="str">
            <v>110105</v>
          </cell>
          <cell r="Q5539" t="str">
            <v>LOJA</v>
          </cell>
          <cell r="R5539" t="str">
            <v>LOJA</v>
          </cell>
          <cell r="S5539" t="str">
            <v>LOJA</v>
          </cell>
          <cell r="T5539" t="str">
            <v>TRAMACO</v>
          </cell>
          <cell r="U5539" t="str">
            <v>FLEXNETUIO_PROVINCIA</v>
          </cell>
          <cell r="V5539">
            <v>3</v>
          </cell>
          <cell r="W5539">
            <v>6.5</v>
          </cell>
          <cell r="X5539" t="str">
            <v>FLEXNET DEL ECUADOR</v>
          </cell>
          <cell r="Y5539" t="str">
            <v xml:space="preserve">CALLE 28 DE JUNIO S/N Y GARCIA MORENO </v>
          </cell>
        </row>
        <row r="5540">
          <cell r="A5540" t="str">
            <v>FACT_2022_483</v>
          </cell>
          <cell r="B5540">
            <v>481440</v>
          </cell>
          <cell r="C5540" t="str">
            <v>FACT_2022_483</v>
          </cell>
          <cell r="D5540" t="str">
            <v>FACTOR</v>
          </cell>
          <cell r="E5540" t="str">
            <v>DESPACHO</v>
          </cell>
          <cell r="F5540" t="str">
            <v>NORMAL</v>
          </cell>
          <cell r="G5540" t="str">
            <v>031002004111863</v>
          </cell>
          <cell r="H5540">
            <v>44911</v>
          </cell>
          <cell r="I5540" t="str">
            <v>ENTREGADO</v>
          </cell>
          <cell r="J5540">
            <v>44912</v>
          </cell>
          <cell r="K5540" t="str">
            <v>ASSA - MATRIZ AMBATO</v>
          </cell>
          <cell r="L5540" t="str">
            <v>AV. ATAHUALPA Y RIO GUAYLLABAMBA</v>
          </cell>
          <cell r="M5540" t="str">
            <v>1890141818001_8</v>
          </cell>
          <cell r="P5540" t="str">
            <v>180103</v>
          </cell>
          <cell r="Q5540" t="str">
            <v>AMBATO</v>
          </cell>
          <cell r="R5540" t="str">
            <v>TUNGURAHUA</v>
          </cell>
          <cell r="S5540" t="str">
            <v>AMBATO</v>
          </cell>
          <cell r="T5540" t="str">
            <v>TRAMACO</v>
          </cell>
          <cell r="U5540" t="str">
            <v>FLEXNETUIO_PROVINCIA</v>
          </cell>
          <cell r="V5540">
            <v>5</v>
          </cell>
          <cell r="W5540">
            <v>20.9</v>
          </cell>
          <cell r="X5540" t="str">
            <v>FLEXNET DEL ECUADOR</v>
          </cell>
          <cell r="Y5540" t="str">
            <v xml:space="preserve">CALLE 28 DE JUNIO S/N Y GARCIA MORENO </v>
          </cell>
        </row>
        <row r="5541">
          <cell r="A5541" t="str">
            <v>FACT_2022_488</v>
          </cell>
          <cell r="B5541">
            <v>481441</v>
          </cell>
          <cell r="C5541" t="str">
            <v>FACT_2022_488</v>
          </cell>
          <cell r="D5541" t="str">
            <v>FACTOR</v>
          </cell>
          <cell r="E5541" t="str">
            <v>DESPACHO</v>
          </cell>
          <cell r="F5541" t="str">
            <v>NORMAL</v>
          </cell>
          <cell r="G5541" t="str">
            <v>FT75902</v>
          </cell>
          <cell r="H5541">
            <v>44911</v>
          </cell>
          <cell r="I5541" t="str">
            <v>ENTREGADO</v>
          </cell>
          <cell r="J5541">
            <v>44914</v>
          </cell>
          <cell r="K5541" t="str">
            <v>PROAUTO CARAPUNGO</v>
          </cell>
          <cell r="L5541" t="str">
            <v>CARAPUNGO, AV. SIMON BOLIVAR Y PANAMERICANA NORTE.</v>
          </cell>
          <cell r="M5541" t="str">
            <v>1790978303001</v>
          </cell>
          <cell r="P5541" t="str">
            <v>170404</v>
          </cell>
          <cell r="Q5541" t="str">
            <v>QUITO</v>
          </cell>
          <cell r="R5541" t="str">
            <v>PICHINCHA</v>
          </cell>
          <cell r="S5541" t="str">
            <v>QUITO</v>
          </cell>
          <cell r="T5541" t="str">
            <v>FLEXTRANS UIO</v>
          </cell>
          <cell r="U5541" t="str">
            <v>FLEXNETUIO_LOCAL</v>
          </cell>
          <cell r="V5541">
            <v>2</v>
          </cell>
          <cell r="W5541">
            <v>5.0999999999999996</v>
          </cell>
          <cell r="X5541" t="str">
            <v>FLEXNET DEL ECUADOR</v>
          </cell>
          <cell r="Y5541" t="str">
            <v xml:space="preserve">CALLE 28 DE JUNIO S/N Y GARCIA MORENO </v>
          </cell>
        </row>
        <row r="5542">
          <cell r="A5542" t="str">
            <v>FACT_2022_484</v>
          </cell>
          <cell r="B5542">
            <v>481442</v>
          </cell>
          <cell r="C5542" t="str">
            <v>FACT_2022_484</v>
          </cell>
          <cell r="D5542" t="str">
            <v>FACTOR</v>
          </cell>
          <cell r="E5542" t="str">
            <v>DESPACHO</v>
          </cell>
          <cell r="F5542" t="str">
            <v>NORMAL</v>
          </cell>
          <cell r="G5542" t="str">
            <v>FT75828</v>
          </cell>
          <cell r="H5542">
            <v>44911</v>
          </cell>
          <cell r="I5542" t="str">
            <v>ENTREGADO</v>
          </cell>
          <cell r="J5542">
            <v>44915</v>
          </cell>
          <cell r="K5542" t="str">
            <v>ASSA CUMBAYA</v>
          </cell>
          <cell r="L5542" t="str">
            <v>AV. INTEROCEANICA Y PASAJE EONIDAS PLAZ</v>
          </cell>
          <cell r="M5542" t="str">
            <v>1790978303001</v>
          </cell>
          <cell r="P5542" t="str">
            <v>170902</v>
          </cell>
          <cell r="Q5542" t="str">
            <v>QUITO</v>
          </cell>
          <cell r="R5542" t="str">
            <v>PICHINCHA</v>
          </cell>
          <cell r="S5542" t="str">
            <v>TUMBACO</v>
          </cell>
          <cell r="T5542" t="str">
            <v>FLEXTRANS UIO</v>
          </cell>
          <cell r="U5542" t="str">
            <v>FLEXNETUIO_LOCAL</v>
          </cell>
          <cell r="V5542">
            <v>1</v>
          </cell>
          <cell r="W5542">
            <v>2.4</v>
          </cell>
          <cell r="X5542" t="str">
            <v>FLEXNET DEL ECUADOR</v>
          </cell>
          <cell r="Y5542" t="str">
            <v xml:space="preserve">CALLE 28 DE JUNIO S/N Y GARCIA MORENO </v>
          </cell>
        </row>
        <row r="5543">
          <cell r="A5543" t="str">
            <v>2477315</v>
          </cell>
          <cell r="B5543">
            <v>481415</v>
          </cell>
          <cell r="C5543" t="str">
            <v>2477315</v>
          </cell>
          <cell r="D5543" t="str">
            <v>MDELIVERY</v>
          </cell>
          <cell r="E5543" t="str">
            <v>DESPACHO</v>
          </cell>
          <cell r="F5543" t="str">
            <v>NORMAL</v>
          </cell>
          <cell r="G5543" t="str">
            <v>TF89480</v>
          </cell>
          <cell r="H5543">
            <v>44911</v>
          </cell>
          <cell r="I5543" t="str">
            <v>ENTREGADO</v>
          </cell>
          <cell r="J5543">
            <v>44914</v>
          </cell>
          <cell r="K5543" t="str">
            <v xml:space="preserve">William Bazan Castro_BANCO GUAYAQUIL S A </v>
          </cell>
          <cell r="L5543" t="str">
            <v xml:space="preserve"> GUAYAS GUAYAQUIL PICHINCHA P ICAZA MATRIZ BANCO GUAYAQUIL MATRIZ BANCO GUAYAQUIL </v>
          </cell>
          <cell r="M5543" t="str">
            <v>0990049459001</v>
          </cell>
          <cell r="N5543" t="str">
            <v>992052267</v>
          </cell>
          <cell r="O5543" t="str">
            <v/>
          </cell>
          <cell r="P5543" t="str">
            <v>GUAYAQUIL</v>
          </cell>
          <cell r="Q5543" t="str">
            <v>GUAYAQUIL</v>
          </cell>
          <cell r="R5543" t="str">
            <v>GUAYAS</v>
          </cell>
          <cell r="T5543" t="str">
            <v>ITSACOURIER</v>
          </cell>
          <cell r="U5543" t="str">
            <v>FLEXNETUIO_GYE</v>
          </cell>
          <cell r="V5543">
            <v>1</v>
          </cell>
          <cell r="W5543">
            <v>1</v>
          </cell>
          <cell r="X5543" t="str">
            <v>FLEXNET ECUADOR - MDELIVERY</v>
          </cell>
          <cell r="Y5543" t="str">
            <v>CALLE 28 DE JUNIO S/N Y GARCIA MORENO ENTRADA LLANO GRANDE</v>
          </cell>
        </row>
        <row r="5544">
          <cell r="A5544" t="str">
            <v>2477317</v>
          </cell>
          <cell r="B5544">
            <v>481416</v>
          </cell>
          <cell r="C5544" t="str">
            <v>2477317</v>
          </cell>
          <cell r="D5544" t="str">
            <v>MDELIVERY</v>
          </cell>
          <cell r="E5544" t="str">
            <v>DESPACHO</v>
          </cell>
          <cell r="F5544" t="str">
            <v>NORMAL</v>
          </cell>
          <cell r="G5544" t="str">
            <v>FT75861</v>
          </cell>
          <cell r="H5544">
            <v>44911</v>
          </cell>
          <cell r="I5544" t="str">
            <v>ENTREGADO</v>
          </cell>
          <cell r="J5544">
            <v>44914</v>
          </cell>
          <cell r="K5544" t="str">
            <v>JOHANNA GALARZA MAYRA PUSDA_PROVEFARMA</v>
          </cell>
          <cell r="L5544" t="str">
            <v>CooporaciOn GPF Av de los Shyris KM 5 1 2 Via AmaguaNa BODEGAS DE PROVEFARMA</v>
          </cell>
          <cell r="M5544" t="str">
            <v>1791050665001</v>
          </cell>
          <cell r="N5544" t="str">
            <v>959591039 /981479694</v>
          </cell>
          <cell r="O5544" t="str">
            <v/>
          </cell>
          <cell r="P5544" t="str">
            <v>QUITO</v>
          </cell>
          <cell r="Q5544" t="str">
            <v>QUITO</v>
          </cell>
          <cell r="R5544" t="str">
            <v>PICHINCHA</v>
          </cell>
          <cell r="T5544" t="str">
            <v>FLEXTRANS UIO</v>
          </cell>
          <cell r="U5544" t="str">
            <v>FLEXNETUIO_LOCAL</v>
          </cell>
          <cell r="V5544">
            <v>1</v>
          </cell>
          <cell r="W5544">
            <v>1</v>
          </cell>
          <cell r="X5544" t="str">
            <v>FLEXNET ECUADOR - MDELIVERY</v>
          </cell>
          <cell r="Y5544" t="str">
            <v>CALLE 28 DE JUNIO S/N Y GARCIA MORENO ENTRADA LLANO GRANDE</v>
          </cell>
        </row>
        <row r="5545">
          <cell r="A5545" t="str">
            <v>2477319</v>
          </cell>
          <cell r="B5545">
            <v>481418</v>
          </cell>
          <cell r="C5545" t="str">
            <v>2477319</v>
          </cell>
          <cell r="D5545" t="str">
            <v>MDELIVERY</v>
          </cell>
          <cell r="E5545" t="str">
            <v>DESPACHO</v>
          </cell>
          <cell r="F5545" t="str">
            <v>NORMAL</v>
          </cell>
          <cell r="G5545" t="str">
            <v>031080002477319</v>
          </cell>
          <cell r="H5545">
            <v>44911</v>
          </cell>
          <cell r="I5545" t="str">
            <v>ENTREGADO</v>
          </cell>
          <cell r="J5545">
            <v>44914</v>
          </cell>
          <cell r="K5545" t="str">
            <v>RICHARD VLADIMIR ARIAS SARMIENTO_RICHARD VLADIMIR ARIAS SARMIENTO</v>
          </cell>
          <cell r="L5545" t="str">
            <v xml:space="preserve"> MACHACHI LUGAR DE ENTREGA PANAMERICANA SUR KM 37 2 MARQUESA DE SOLANDA REFERENCIA JUNTO A LA ESCUELA GARCiA MORENO </v>
          </cell>
          <cell r="M5545" t="str">
            <v>1709550279001</v>
          </cell>
          <cell r="N5545" t="str">
            <v>0984281616</v>
          </cell>
          <cell r="O5545" t="str">
            <v/>
          </cell>
          <cell r="P5545" t="str">
            <v>MEJIA</v>
          </cell>
          <cell r="Q5545" t="str">
            <v>MEJIA</v>
          </cell>
          <cell r="R5545" t="str">
            <v>PICHINCHA</v>
          </cell>
          <cell r="T5545" t="str">
            <v>TRAMACO</v>
          </cell>
          <cell r="U5545" t="str">
            <v>FLEXNETUIO_LOCAL</v>
          </cell>
          <cell r="V5545">
            <v>1</v>
          </cell>
          <cell r="W5545">
            <v>1</v>
          </cell>
          <cell r="X5545" t="str">
            <v>FLEXNET ECUADOR - MDELIVERY</v>
          </cell>
          <cell r="Y5545" t="str">
            <v>CALLE 28 DE JUNIO S/N Y GARCIA MORENO ENTRADA LLANO GRANDE</v>
          </cell>
        </row>
        <row r="5546">
          <cell r="A5546" t="str">
            <v>2477320</v>
          </cell>
          <cell r="B5546">
            <v>481419</v>
          </cell>
          <cell r="C5546" t="str">
            <v>2477320</v>
          </cell>
          <cell r="D5546" t="str">
            <v>MDELIVERY</v>
          </cell>
          <cell r="E5546" t="str">
            <v>DESPACHO</v>
          </cell>
          <cell r="F5546" t="str">
            <v>NORMAL</v>
          </cell>
          <cell r="G5546" t="str">
            <v>TF89487</v>
          </cell>
          <cell r="H5546">
            <v>44911</v>
          </cell>
          <cell r="I5546" t="str">
            <v>ENTREGADO</v>
          </cell>
          <cell r="J5546">
            <v>44914</v>
          </cell>
          <cell r="K5546" t="str">
            <v xml:space="preserve">Carlos Hidrovo_EMPACALLE S A </v>
          </cell>
          <cell r="L5546" t="str">
            <v xml:space="preserve"> Guayaquil Av de las Americas C C Aeroplaza Local 4 Oficinas de Transsky </v>
          </cell>
          <cell r="M5546" t="str">
            <v>0993053910001</v>
          </cell>
          <cell r="N5546" t="str">
            <v>994553433</v>
          </cell>
          <cell r="O5546" t="str">
            <v/>
          </cell>
          <cell r="P5546" t="str">
            <v>GUAYAQUIL</v>
          </cell>
          <cell r="Q5546" t="str">
            <v>GUAYAQUIL</v>
          </cell>
          <cell r="R5546" t="str">
            <v>GUAYAS</v>
          </cell>
          <cell r="T5546" t="str">
            <v>ITSACOURIER</v>
          </cell>
          <cell r="U5546" t="str">
            <v>FLEXNETUIO_GYE</v>
          </cell>
          <cell r="V5546">
            <v>1</v>
          </cell>
          <cell r="W5546">
            <v>1</v>
          </cell>
          <cell r="X5546" t="str">
            <v>FLEXNET ECUADOR - MDELIVERY</v>
          </cell>
          <cell r="Y5546" t="str">
            <v>CALLE 28 DE JUNIO S/N Y GARCIA MORENO ENTRADA LLANO GRANDE</v>
          </cell>
        </row>
        <row r="5547">
          <cell r="A5547" t="str">
            <v>2477323</v>
          </cell>
          <cell r="B5547">
            <v>481420</v>
          </cell>
          <cell r="C5547" t="str">
            <v>2477323</v>
          </cell>
          <cell r="D5547" t="str">
            <v>MDELIVERY</v>
          </cell>
          <cell r="E5547" t="str">
            <v>DESPACHO</v>
          </cell>
          <cell r="F5547" t="str">
            <v>NORMAL</v>
          </cell>
          <cell r="G5547" t="str">
            <v>TF89481</v>
          </cell>
          <cell r="H5547">
            <v>44911</v>
          </cell>
          <cell r="I5547" t="str">
            <v>ENTREGADO</v>
          </cell>
          <cell r="J5547">
            <v>44914</v>
          </cell>
          <cell r="K5547" t="str">
            <v xml:space="preserve">Sandra del Rocio Hernandez Rivero_BANCO GUAYAQUIL S A </v>
          </cell>
          <cell r="L5547" t="str">
            <v xml:space="preserve"> GUAYAS GUAYAQUIL Arguelles instalaciones de Banco Guayaqui Oriente Oficina Centenario </v>
          </cell>
          <cell r="M5547" t="str">
            <v>0990049459001</v>
          </cell>
          <cell r="N5547" t="str">
            <v>985929595</v>
          </cell>
          <cell r="O5547" t="str">
            <v/>
          </cell>
          <cell r="P5547" t="str">
            <v>GUAYAQUIL</v>
          </cell>
          <cell r="Q5547" t="str">
            <v>GUAYAQUIL</v>
          </cell>
          <cell r="R5547" t="str">
            <v>GUAYAS</v>
          </cell>
          <cell r="T5547" t="str">
            <v>ITSACOURIER</v>
          </cell>
          <cell r="U5547" t="str">
            <v>FLEXNETUIO_GYE</v>
          </cell>
          <cell r="V5547">
            <v>1</v>
          </cell>
          <cell r="W5547">
            <v>1</v>
          </cell>
          <cell r="X5547" t="str">
            <v>FLEXNET ECUADOR - MDELIVERY</v>
          </cell>
          <cell r="Y5547" t="str">
            <v>CALLE 28 DE JUNIO S/N Y GARCIA MORENO ENTRADA LLANO GRANDE</v>
          </cell>
        </row>
        <row r="5548">
          <cell r="A5548" t="str">
            <v>2477325</v>
          </cell>
          <cell r="B5548">
            <v>481422</v>
          </cell>
          <cell r="C5548" t="str">
            <v>2477325</v>
          </cell>
          <cell r="D5548" t="str">
            <v>MDELIVERY</v>
          </cell>
          <cell r="E5548" t="str">
            <v>DESPACHO</v>
          </cell>
          <cell r="F5548" t="str">
            <v>NORMAL</v>
          </cell>
          <cell r="G5548" t="str">
            <v>FT75867</v>
          </cell>
          <cell r="H5548">
            <v>44911</v>
          </cell>
          <cell r="I5548" t="str">
            <v>ENTREGADO</v>
          </cell>
          <cell r="J5548">
            <v>44914</v>
          </cell>
          <cell r="K5548" t="str">
            <v xml:space="preserve">VASQUEZ ANDRES PAOLA VILLALVA_COOPERATIVA DE AHORRO Y CREDITO POLITECNICA LTDA </v>
          </cell>
          <cell r="L5548" t="str">
            <v xml:space="preserve">SECTOR INAQUITO ALTO JORGE GONZALES Y HERNAN VASQUEZ EDIFICIO LUBIANA DEPARTAMENTO 2 SOBRE LA OCCIDENTAL </v>
          </cell>
          <cell r="M5548" t="str">
            <v>1790641392001</v>
          </cell>
          <cell r="N5548" t="str">
            <v>0984619587 / 999203673</v>
          </cell>
          <cell r="O5548" t="str">
            <v/>
          </cell>
          <cell r="P5548" t="str">
            <v>QUITO</v>
          </cell>
          <cell r="Q5548" t="str">
            <v>QUITO</v>
          </cell>
          <cell r="R5548" t="str">
            <v>PICHINCHA</v>
          </cell>
          <cell r="T5548" t="str">
            <v>TRANSERVISS</v>
          </cell>
          <cell r="U5548" t="str">
            <v>FLEXNETUIO_LOCAL</v>
          </cell>
          <cell r="V5548">
            <v>1</v>
          </cell>
          <cell r="W5548">
            <v>1</v>
          </cell>
          <cell r="X5548" t="str">
            <v>FLEXNET ECUADOR - MDELIVERY</v>
          </cell>
          <cell r="Y5548" t="str">
            <v>CALLE 28 DE JUNIO S/N Y GARCIA MORENO ENTRADA LLANO GRANDE</v>
          </cell>
        </row>
        <row r="5549">
          <cell r="A5549" t="str">
            <v>2477326</v>
          </cell>
          <cell r="B5549">
            <v>481423</v>
          </cell>
          <cell r="C5549" t="str">
            <v>2477326</v>
          </cell>
          <cell r="D5549" t="str">
            <v>MDELIVERY</v>
          </cell>
          <cell r="E5549" t="str">
            <v>DESPACHO</v>
          </cell>
          <cell r="F5549" t="str">
            <v>NORMAL</v>
          </cell>
          <cell r="G5549" t="str">
            <v>FT75868</v>
          </cell>
          <cell r="H5549">
            <v>44911</v>
          </cell>
          <cell r="I5549" t="str">
            <v>ENTREGADO</v>
          </cell>
          <cell r="J5549">
            <v>44914</v>
          </cell>
          <cell r="K5549" t="str">
            <v>Diana Camuendo_ASOCIACIoN DE EMPLEADOS DE LA FUNCIoN LEGISLATIVA</v>
          </cell>
          <cell r="L5549" t="str">
            <v xml:space="preserve"> Calle Luis Saa N14 122 y Piedrahita diagonal a la entrada de la asamblea Nacional frente a la guarderia Carolina Teran </v>
          </cell>
          <cell r="M5549" t="str">
            <v>1791342100001</v>
          </cell>
          <cell r="N5549" t="str">
            <v>0998783840</v>
          </cell>
          <cell r="O5549" t="str">
            <v/>
          </cell>
          <cell r="P5549" t="str">
            <v>QUITO</v>
          </cell>
          <cell r="Q5549" t="str">
            <v>QUITO</v>
          </cell>
          <cell r="R5549" t="str">
            <v>PICHINCHA</v>
          </cell>
          <cell r="T5549" t="str">
            <v>FLEXTRANS UIO</v>
          </cell>
          <cell r="U5549" t="str">
            <v>FLEXNETUIO_LOCAL</v>
          </cell>
          <cell r="V5549">
            <v>1</v>
          </cell>
          <cell r="W5549">
            <v>1</v>
          </cell>
          <cell r="X5549" t="str">
            <v>FLEXNET ECUADOR - MDELIVERY</v>
          </cell>
          <cell r="Y5549" t="str">
            <v>CALLE 28 DE JUNIO S/N Y GARCIA MORENO ENTRADA LLANO GRANDE</v>
          </cell>
        </row>
        <row r="5550">
          <cell r="A5550" t="str">
            <v>2477328</v>
          </cell>
          <cell r="B5550">
            <v>481424</v>
          </cell>
          <cell r="C5550" t="str">
            <v>2477328</v>
          </cell>
          <cell r="D5550" t="str">
            <v>MDELIVERY</v>
          </cell>
          <cell r="E5550" t="str">
            <v>DESPACHO</v>
          </cell>
          <cell r="F5550" t="str">
            <v>NORMAL</v>
          </cell>
          <cell r="G5550" t="str">
            <v>FT75862</v>
          </cell>
          <cell r="H5550">
            <v>44911</v>
          </cell>
          <cell r="I5550" t="str">
            <v>ENTREGADO</v>
          </cell>
          <cell r="J5550">
            <v>44914</v>
          </cell>
          <cell r="K5550" t="str">
            <v>PAULINA LARA_VITA ALIMENTOS C A</v>
          </cell>
          <cell r="L5550" t="str">
            <v>CALLE PEDRO PINTO Y VIA NAPO SECTOR LULUNCOTO</v>
          </cell>
          <cell r="M5550" t="str">
            <v>1790050564001</v>
          </cell>
          <cell r="N5550" t="str">
            <v>0998756080</v>
          </cell>
          <cell r="O5550" t="str">
            <v/>
          </cell>
          <cell r="P5550" t="str">
            <v>QUITO</v>
          </cell>
          <cell r="Q5550" t="str">
            <v>QUITO</v>
          </cell>
          <cell r="R5550" t="str">
            <v>PICHINCHA</v>
          </cell>
          <cell r="T5550" t="str">
            <v>FLEXTRANS UIO</v>
          </cell>
          <cell r="U5550" t="str">
            <v>FLEXNETUIO_LOCAL</v>
          </cell>
          <cell r="V5550">
            <v>1</v>
          </cell>
          <cell r="W5550">
            <v>1</v>
          </cell>
          <cell r="X5550" t="str">
            <v>FLEXNET ECUADOR - MDELIVERY</v>
          </cell>
          <cell r="Y5550" t="str">
            <v>CALLE 28 DE JUNIO S/N Y GARCIA MORENO ENTRADA LLANO GRANDE</v>
          </cell>
        </row>
        <row r="5551">
          <cell r="A5551" t="str">
            <v>2477329</v>
          </cell>
          <cell r="B5551">
            <v>481425</v>
          </cell>
          <cell r="C5551" t="str">
            <v>2477329</v>
          </cell>
          <cell r="D5551" t="str">
            <v>MDELIVERY</v>
          </cell>
          <cell r="E5551" t="str">
            <v>DESPACHO</v>
          </cell>
          <cell r="F5551" t="str">
            <v>NORMAL</v>
          </cell>
          <cell r="G5551" t="str">
            <v>FT75851</v>
          </cell>
          <cell r="H5551">
            <v>44911</v>
          </cell>
          <cell r="I5551" t="str">
            <v>ENTREGADO</v>
          </cell>
          <cell r="J5551">
            <v>44916</v>
          </cell>
          <cell r="K5551" t="str">
            <v>Richard Hoffmann_CAJA DE AHORRO EMPLEADOS DEL COLEGIO ALEMAN DE QUITO</v>
          </cell>
          <cell r="L5551" t="str">
            <v xml:space="preserve"> Alfonso Lamina S6 120 Colegio Aleman Quito Cumbaya </v>
          </cell>
          <cell r="M5551" t="str">
            <v>1791008308001</v>
          </cell>
          <cell r="N5551" t="str">
            <v>0993169903</v>
          </cell>
          <cell r="O5551" t="str">
            <v/>
          </cell>
          <cell r="P5551" t="str">
            <v>QUITO</v>
          </cell>
          <cell r="Q5551" t="str">
            <v>QUITO</v>
          </cell>
          <cell r="R5551" t="str">
            <v>PICHINCHA</v>
          </cell>
          <cell r="T5551" t="str">
            <v>FLEXTRANS UIO</v>
          </cell>
          <cell r="U5551" t="str">
            <v>FLEXNETUIO_LOCAL</v>
          </cell>
          <cell r="V5551">
            <v>1</v>
          </cell>
          <cell r="W5551">
            <v>1</v>
          </cell>
          <cell r="X5551" t="str">
            <v>FLEXNET ECUADOR - MDELIVERY</v>
          </cell>
          <cell r="Y5551" t="str">
            <v>CALLE 28 DE JUNIO S/N Y GARCIA MORENO ENTRADA LLANO GRANDE</v>
          </cell>
        </row>
        <row r="5552">
          <cell r="A5552" t="str">
            <v>2477331</v>
          </cell>
          <cell r="B5552">
            <v>481427</v>
          </cell>
          <cell r="C5552" t="str">
            <v>2477331</v>
          </cell>
          <cell r="D5552" t="str">
            <v>MDELIVERY</v>
          </cell>
          <cell r="E5552" t="str">
            <v>DESPACHO</v>
          </cell>
          <cell r="F5552" t="str">
            <v>NORMAL</v>
          </cell>
          <cell r="G5552" t="str">
            <v>TF89488</v>
          </cell>
          <cell r="H5552">
            <v>44911</v>
          </cell>
          <cell r="I5552" t="str">
            <v>ENTREGADO</v>
          </cell>
          <cell r="J5552">
            <v>44914</v>
          </cell>
          <cell r="K5552" t="str">
            <v xml:space="preserve">Henri de Reiset_HUESCA S A </v>
          </cell>
          <cell r="L5552" t="str">
            <v>GUAYAS SAMBORONDON EDIF BUSINESS CENTER TORRE A OF 218</v>
          </cell>
          <cell r="M5552" t="str">
            <v>0990938261001</v>
          </cell>
          <cell r="N5552" t="str">
            <v>0994000373</v>
          </cell>
          <cell r="O5552" t="str">
            <v/>
          </cell>
          <cell r="P5552" t="str">
            <v>GUAYAQUIL</v>
          </cell>
          <cell r="Q5552" t="str">
            <v>GUAYAQUIL</v>
          </cell>
          <cell r="R5552" t="str">
            <v>GUAYAS</v>
          </cell>
          <cell r="T5552" t="str">
            <v>ITSACOURIER</v>
          </cell>
          <cell r="U5552" t="str">
            <v>FLEXNETUIO_GYE</v>
          </cell>
          <cell r="V5552">
            <v>1</v>
          </cell>
          <cell r="W5552">
            <v>1</v>
          </cell>
          <cell r="X5552" t="str">
            <v>FLEXNET ECUADOR - MDELIVERY</v>
          </cell>
          <cell r="Y5552" t="str">
            <v>CALLE 28 DE JUNIO S/N Y GARCIA MORENO ENTRADA LLANO GRANDE</v>
          </cell>
        </row>
        <row r="5553">
          <cell r="A5553" t="str">
            <v>2477332</v>
          </cell>
          <cell r="B5553">
            <v>481428</v>
          </cell>
          <cell r="C5553" t="str">
            <v>2477332</v>
          </cell>
          <cell r="D5553" t="str">
            <v>MDELIVERY</v>
          </cell>
          <cell r="E5553" t="str">
            <v>DESPACHO</v>
          </cell>
          <cell r="F5553" t="str">
            <v>NORMAL</v>
          </cell>
          <cell r="G5553" t="str">
            <v>FT75859</v>
          </cell>
          <cell r="H5553">
            <v>44911</v>
          </cell>
          <cell r="I5553" t="str">
            <v>ENTREGADO</v>
          </cell>
          <cell r="J5553">
            <v>44915</v>
          </cell>
          <cell r="K5553" t="str">
            <v>Darwin Morales_AGROSANALFONSO S A</v>
          </cell>
          <cell r="L5553" t="str">
            <v xml:space="preserve"> Panamericana Sur KM 16 San Alonso Pablos Quito 170140 </v>
          </cell>
          <cell r="M5553" t="str">
            <v>1791289714001</v>
          </cell>
          <cell r="N5553" t="str">
            <v>0995434149</v>
          </cell>
          <cell r="O5553" t="str">
            <v/>
          </cell>
          <cell r="P5553" t="str">
            <v>QUITO</v>
          </cell>
          <cell r="Q5553" t="str">
            <v>QUITO</v>
          </cell>
          <cell r="R5553" t="str">
            <v>PICHINCHA</v>
          </cell>
          <cell r="T5553" t="str">
            <v>FLEXTRANS UIO</v>
          </cell>
          <cell r="U5553" t="str">
            <v>FLEXNETUIO_LOCAL</v>
          </cell>
          <cell r="V5553">
            <v>1</v>
          </cell>
          <cell r="W5553">
            <v>1</v>
          </cell>
          <cell r="X5553" t="str">
            <v>FLEXNET ECUADOR - MDELIVERY</v>
          </cell>
          <cell r="Y5553" t="str">
            <v>CALLE 28 DE JUNIO S/N Y GARCIA MORENO ENTRADA LLANO GRANDE</v>
          </cell>
        </row>
        <row r="5554">
          <cell r="A5554" t="str">
            <v>2477333</v>
          </cell>
          <cell r="B5554">
            <v>481429</v>
          </cell>
          <cell r="C5554" t="str">
            <v>2477333</v>
          </cell>
          <cell r="D5554" t="str">
            <v>MDELIVERY</v>
          </cell>
          <cell r="E5554" t="str">
            <v>DESPACHO</v>
          </cell>
          <cell r="F5554" t="str">
            <v>NORMAL</v>
          </cell>
          <cell r="G5554" t="str">
            <v>031080002477333</v>
          </cell>
          <cell r="H5554">
            <v>44911</v>
          </cell>
          <cell r="I5554" t="str">
            <v>ENTREGADO</v>
          </cell>
          <cell r="J5554">
            <v>44922</v>
          </cell>
          <cell r="K5554" t="str">
            <v>SALINAS RIVERA MIGUEL EFRAIN_SALINAS RIVERA MIGUEL EFRAIN</v>
          </cell>
          <cell r="L5554" t="str">
            <v>ORELLANA ORELLANA PUERTO FRANCISCO DE ORELLANA EL COCA ViA LORETO S N Y LOS VOLCANES ASERRADERO SALINAS</v>
          </cell>
          <cell r="M5554" t="str">
            <v>0102009792001</v>
          </cell>
          <cell r="N5554" t="str">
            <v>0985362861/0991624635</v>
          </cell>
          <cell r="O5554" t="str">
            <v/>
          </cell>
          <cell r="P5554" t="str">
            <v>LORETO</v>
          </cell>
          <cell r="Q5554" t="str">
            <v>LORETO</v>
          </cell>
          <cell r="R5554" t="str">
            <v>ORELLANA</v>
          </cell>
          <cell r="T5554" t="str">
            <v>TRAMACO</v>
          </cell>
          <cell r="U5554" t="str">
            <v>FLEXNETUIO_PROVINCIA</v>
          </cell>
          <cell r="V5554">
            <v>1</v>
          </cell>
          <cell r="W5554">
            <v>1</v>
          </cell>
          <cell r="X5554" t="str">
            <v>FLEXNET ECUADOR - MDELIVERY</v>
          </cell>
          <cell r="Y5554" t="str">
            <v>CALLE 28 DE JUNIO S/N Y GARCIA MORENO ENTRADA LLANO GRANDE</v>
          </cell>
        </row>
        <row r="5555">
          <cell r="A5555" t="str">
            <v>2477334</v>
          </cell>
          <cell r="B5555">
            <v>481430</v>
          </cell>
          <cell r="C5555" t="str">
            <v>2477334</v>
          </cell>
          <cell r="D5555" t="str">
            <v>MDELIVERY</v>
          </cell>
          <cell r="E5555" t="str">
            <v>DESPACHO</v>
          </cell>
          <cell r="F5555" t="str">
            <v>NORMAL</v>
          </cell>
          <cell r="G5555" t="str">
            <v>031080002477334</v>
          </cell>
          <cell r="H5555">
            <v>44911</v>
          </cell>
          <cell r="I5555" t="str">
            <v>ENTREGADO</v>
          </cell>
          <cell r="J5555">
            <v>44912</v>
          </cell>
          <cell r="K5555" t="str">
            <v>WILMER ANDRES MORA GUSTINEZ_WILMER ANDRES MORA GUSTINEZ</v>
          </cell>
          <cell r="L5555" t="str">
            <v>CALLE PICHINCHA Y AV RAFAEL ARELLANO EDIFICIO CONJUNTO HABITACIONAL LA GATA DEP 15</v>
          </cell>
          <cell r="M5555" t="str">
            <v>0401504154001</v>
          </cell>
          <cell r="N5555" t="str">
            <v>0983470786/0963449967</v>
          </cell>
          <cell r="O5555" t="str">
            <v/>
          </cell>
          <cell r="P5555" t="str">
            <v>TULCAN</v>
          </cell>
          <cell r="Q5555" t="str">
            <v>TULCAN</v>
          </cell>
          <cell r="R5555" t="str">
            <v>CARCHI</v>
          </cell>
          <cell r="S5555" t="str">
            <v/>
          </cell>
          <cell r="T5555" t="str">
            <v>TRAMACO</v>
          </cell>
          <cell r="U5555" t="str">
            <v>FLEXNETUIO_PROVINCIA</v>
          </cell>
          <cell r="V5555">
            <v>1</v>
          </cell>
          <cell r="W5555">
            <v>1</v>
          </cell>
          <cell r="X5555" t="str">
            <v>FLEXNET ECUADOR - MDELIVERY</v>
          </cell>
          <cell r="Y5555" t="str">
            <v>CALLE 28 DE JUNIO S/N Y GARCIA MORENO ENTRADA LLANO GRANDE</v>
          </cell>
        </row>
        <row r="5556">
          <cell r="A5556" t="str">
            <v>2477335</v>
          </cell>
          <cell r="B5556">
            <v>481431</v>
          </cell>
          <cell r="C5556" t="str">
            <v>2477335</v>
          </cell>
          <cell r="D5556" t="str">
            <v>MDELIVERY</v>
          </cell>
          <cell r="E5556" t="str">
            <v>DESPACHO</v>
          </cell>
          <cell r="F5556" t="str">
            <v>NORMAL</v>
          </cell>
          <cell r="G5556" t="str">
            <v>TF89483</v>
          </cell>
          <cell r="H5556">
            <v>44911</v>
          </cell>
          <cell r="I5556" t="str">
            <v>ENTREGADO</v>
          </cell>
          <cell r="J5556">
            <v>44914</v>
          </cell>
          <cell r="K5556" t="str">
            <v xml:space="preserve">ELIZABETH TORRES LUCYMOLINA_NESTLE ECUADOR S A </v>
          </cell>
          <cell r="L5556" t="str">
            <v>Av EL Bombero Km 6 5 via a la costa Nestle Ceibos al frente de Mc Donalds Ceibos Guayaquil</v>
          </cell>
          <cell r="M5556" t="str">
            <v>0990032246001</v>
          </cell>
          <cell r="N5556" t="str">
            <v>0987391168</v>
          </cell>
          <cell r="O5556" t="str">
            <v/>
          </cell>
          <cell r="P5556" t="str">
            <v>GUAYAQUIL</v>
          </cell>
          <cell r="Q5556" t="str">
            <v>GUAYAQUIL</v>
          </cell>
          <cell r="R5556" t="str">
            <v>GUAYAS</v>
          </cell>
          <cell r="T5556" t="str">
            <v>ITSACOURIER</v>
          </cell>
          <cell r="U5556" t="str">
            <v>FLEXNETUIO_GYE</v>
          </cell>
          <cell r="V5556">
            <v>1</v>
          </cell>
          <cell r="W5556">
            <v>1</v>
          </cell>
          <cell r="X5556" t="str">
            <v>FLEXNET ECUADOR - MDELIVERY</v>
          </cell>
          <cell r="Y5556" t="str">
            <v>CALLE 28 DE JUNIO S/N Y GARCIA MORENO ENTRADA LLANO GRANDE</v>
          </cell>
        </row>
        <row r="5557">
          <cell r="A5557" t="str">
            <v>2477336</v>
          </cell>
          <cell r="B5557">
            <v>481432</v>
          </cell>
          <cell r="C5557" t="str">
            <v>2477336</v>
          </cell>
          <cell r="D5557" t="str">
            <v>MDELIVERY</v>
          </cell>
          <cell r="E5557" t="str">
            <v>DESPACHO</v>
          </cell>
          <cell r="F5557" t="str">
            <v>NORMAL</v>
          </cell>
          <cell r="G5557" t="str">
            <v>FT75860</v>
          </cell>
          <cell r="H5557">
            <v>44911</v>
          </cell>
          <cell r="I5557" t="str">
            <v>ENTREGADO</v>
          </cell>
          <cell r="J5557">
            <v>44914</v>
          </cell>
          <cell r="K5557" t="str">
            <v xml:space="preserve">Ximena Medrano_NOVOPAN DEL ECUADOR S A </v>
          </cell>
          <cell r="L5557" t="str">
            <v>Via la Troncal Distrital E35 entre Pifo y Sangolqui</v>
          </cell>
          <cell r="M5557" t="str">
            <v>1790374343001</v>
          </cell>
          <cell r="N5557" t="str">
            <v>0998880128</v>
          </cell>
          <cell r="O5557" t="str">
            <v/>
          </cell>
          <cell r="P5557" t="str">
            <v>QUITO</v>
          </cell>
          <cell r="Q5557" t="str">
            <v>QUITO</v>
          </cell>
          <cell r="R5557" t="str">
            <v>PICHINCHA</v>
          </cell>
          <cell r="T5557" t="str">
            <v>FLEXTRANS UIO</v>
          </cell>
          <cell r="U5557" t="str">
            <v>FLEXNETUIO_LOCAL</v>
          </cell>
          <cell r="V5557">
            <v>1</v>
          </cell>
          <cell r="W5557">
            <v>1</v>
          </cell>
          <cell r="X5557" t="str">
            <v>FLEXNET ECUADOR - MDELIVERY</v>
          </cell>
          <cell r="Y5557" t="str">
            <v>CALLE 28 DE JUNIO S/N Y GARCIA MORENO ENTRADA LLANO GRANDE</v>
          </cell>
        </row>
        <row r="5558">
          <cell r="A5558" t="str">
            <v>2477337</v>
          </cell>
          <cell r="B5558">
            <v>481433</v>
          </cell>
          <cell r="C5558" t="str">
            <v>2477337</v>
          </cell>
          <cell r="D5558" t="str">
            <v>MDELIVERY</v>
          </cell>
          <cell r="E5558" t="str">
            <v>DESPACHO</v>
          </cell>
          <cell r="F5558" t="str">
            <v>NORMAL</v>
          </cell>
          <cell r="G5558" t="str">
            <v>IC3912</v>
          </cell>
          <cell r="H5558">
            <v>44911</v>
          </cell>
          <cell r="I5558" t="str">
            <v>ENTREGADO</v>
          </cell>
          <cell r="J5558">
            <v>44915</v>
          </cell>
          <cell r="K5558" t="str">
            <v xml:space="preserve">MARJORIE BARZALLO_SIERRA MOTORS SIERRAMOTORS CIA LTDA </v>
          </cell>
          <cell r="L5558" t="str">
            <v>JAIME ROLDOS EDIFICIO EL CONSORCIO OFICINA 410</v>
          </cell>
          <cell r="M5558" t="str">
            <v>0190448983001</v>
          </cell>
          <cell r="N5558" t="str">
            <v>0963042508</v>
          </cell>
          <cell r="O5558" t="str">
            <v/>
          </cell>
          <cell r="P5558" t="str">
            <v>CUENCA</v>
          </cell>
          <cell r="Q5558" t="str">
            <v>CUENCA</v>
          </cell>
          <cell r="R5558" t="str">
            <v>AZUAY</v>
          </cell>
          <cell r="T5558" t="str">
            <v>ITSACOURIER</v>
          </cell>
          <cell r="U5558" t="str">
            <v>FLEXNETUIO_PROVINCIA</v>
          </cell>
          <cell r="V5558">
            <v>1</v>
          </cell>
          <cell r="W5558">
            <v>1</v>
          </cell>
          <cell r="X5558" t="str">
            <v>FLEXNET ECUADOR - MDELIVERY</v>
          </cell>
          <cell r="Y5558" t="str">
            <v>CALLE 28 DE JUNIO S/N Y GARCIA MORENO ENTRADA LLANO GRANDE</v>
          </cell>
        </row>
        <row r="5559">
          <cell r="A5559" t="str">
            <v>2477338</v>
          </cell>
          <cell r="B5559">
            <v>481434</v>
          </cell>
          <cell r="C5559" t="str">
            <v>2477338</v>
          </cell>
          <cell r="D5559" t="str">
            <v>MDELIVERY</v>
          </cell>
          <cell r="E5559" t="str">
            <v>DESPACHO</v>
          </cell>
          <cell r="F5559" t="str">
            <v>NORMAL</v>
          </cell>
          <cell r="G5559" t="str">
            <v>TF89484</v>
          </cell>
          <cell r="H5559">
            <v>44911</v>
          </cell>
          <cell r="I5559" t="str">
            <v>ENTREGADO</v>
          </cell>
          <cell r="J5559">
            <v>44914</v>
          </cell>
          <cell r="K5559" t="str">
            <v>MARJORIE CHAMBA_COMITE DE EMPRESA DE LOS TRABAJADORES DE CONTECON</v>
          </cell>
          <cell r="L5559" t="str">
            <v xml:space="preserve"> GUAYAS GUAYAQUIL AV 25 DE JULIO COMPLEJO DE INGENIEROS DIAGONAL A LA GASOLINERA PRIMAX PORTON NARANJA </v>
          </cell>
          <cell r="M5559" t="str">
            <v>0992602600001</v>
          </cell>
          <cell r="N5559" t="str">
            <v>0967699350</v>
          </cell>
          <cell r="O5559" t="str">
            <v/>
          </cell>
          <cell r="P5559" t="str">
            <v>GUAYAQUIL</v>
          </cell>
          <cell r="Q5559" t="str">
            <v>GUAYAQUIL</v>
          </cell>
          <cell r="R5559" t="str">
            <v>GUAYAS</v>
          </cell>
          <cell r="T5559" t="str">
            <v>ITSACOURIER</v>
          </cell>
          <cell r="U5559" t="str">
            <v>FLEXNETUIO_GYE</v>
          </cell>
          <cell r="V5559">
            <v>1</v>
          </cell>
          <cell r="W5559">
            <v>1</v>
          </cell>
          <cell r="X5559" t="str">
            <v>FLEXNET ECUADOR - MDELIVERY</v>
          </cell>
          <cell r="Y5559" t="str">
            <v>CALLE 28 DE JUNIO S/N Y GARCIA MORENO ENTRADA LLANO GRANDE</v>
          </cell>
        </row>
        <row r="5560">
          <cell r="A5560" t="str">
            <v>2477290</v>
          </cell>
          <cell r="B5560">
            <v>481409</v>
          </cell>
          <cell r="C5560" t="str">
            <v>2477290</v>
          </cell>
          <cell r="D5560" t="str">
            <v>MDELIVERY</v>
          </cell>
          <cell r="E5560" t="str">
            <v>DESPACHO</v>
          </cell>
          <cell r="F5560" t="str">
            <v>NORMAL</v>
          </cell>
          <cell r="G5560" t="str">
            <v>TF89485</v>
          </cell>
          <cell r="H5560">
            <v>44911</v>
          </cell>
          <cell r="I5560" t="str">
            <v>ENTREGADO</v>
          </cell>
          <cell r="J5560">
            <v>44914</v>
          </cell>
          <cell r="K5560" t="str">
            <v>Castro Robalino_COOPERATIVA DE AHORRO Y CREDITO UNIVERSIDAD DE GUAYAQUIL</v>
          </cell>
          <cell r="L5560" t="str">
            <v>cdla Bolivariana y calle bombona Mz M villa 6</v>
          </cell>
          <cell r="M5560" t="str">
            <v>0990484783001</v>
          </cell>
          <cell r="N5560" t="str">
            <v>0992091079</v>
          </cell>
          <cell r="O5560" t="str">
            <v/>
          </cell>
          <cell r="P5560" t="str">
            <v>GUAYAQUIL</v>
          </cell>
          <cell r="Q5560" t="str">
            <v>GUAYAQUIL</v>
          </cell>
          <cell r="R5560" t="str">
            <v>GUAYAS</v>
          </cell>
          <cell r="T5560" t="str">
            <v>ITSACOURIER</v>
          </cell>
          <cell r="U5560" t="str">
            <v>FLEXNETUIO_GYE</v>
          </cell>
          <cell r="V5560">
            <v>1</v>
          </cell>
          <cell r="W5560">
            <v>1</v>
          </cell>
          <cell r="X5560" t="str">
            <v>FLEXNET ECUADOR - MDELIVERY</v>
          </cell>
          <cell r="Y5560" t="str">
            <v>CALLE 28 DE JUNIO S/N Y GARCIA MORENO ENTRADA LLANO GRANDE</v>
          </cell>
        </row>
        <row r="5561">
          <cell r="A5561" t="str">
            <v>2477291</v>
          </cell>
          <cell r="B5561">
            <v>481410</v>
          </cell>
          <cell r="C5561" t="str">
            <v>2477291</v>
          </cell>
          <cell r="D5561" t="str">
            <v>MDELIVERY</v>
          </cell>
          <cell r="E5561" t="str">
            <v>DESPACHO</v>
          </cell>
          <cell r="F5561" t="str">
            <v>NORMAL</v>
          </cell>
          <cell r="G5561" t="str">
            <v>FT75850</v>
          </cell>
          <cell r="H5561">
            <v>44911</v>
          </cell>
          <cell r="I5561" t="str">
            <v>ENTREGADO</v>
          </cell>
          <cell r="J5561">
            <v>44914</v>
          </cell>
          <cell r="K5561" t="str">
            <v>FRANCO BRAVO MIGUEL ALEXANDER_FRANCO BRAVO MIGUEL ALEXANDER</v>
          </cell>
          <cell r="L5561" t="str">
            <v>CALLE JAPON Y PEREIRA EDF ZAIGEN PISO 14 REF FRENTE AL COLEGIO LA CONDAMINE</v>
          </cell>
          <cell r="M5561" t="str">
            <v>1710529908001</v>
          </cell>
          <cell r="N5561" t="str">
            <v>0963800241 / 0987955055</v>
          </cell>
          <cell r="O5561" t="str">
            <v/>
          </cell>
          <cell r="P5561" t="str">
            <v>QUITO</v>
          </cell>
          <cell r="Q5561" t="str">
            <v>QUITO</v>
          </cell>
          <cell r="R5561" t="str">
            <v>PICHINCHA</v>
          </cell>
          <cell r="T5561" t="str">
            <v>FLEXTRANS UIO</v>
          </cell>
          <cell r="U5561" t="str">
            <v>FLEXNETUIO_LOCAL</v>
          </cell>
          <cell r="V5561">
            <v>1</v>
          </cell>
          <cell r="W5561">
            <v>1</v>
          </cell>
          <cell r="X5561" t="str">
            <v>FLEXNET ECUADOR - MDELIVERY</v>
          </cell>
          <cell r="Y5561" t="str">
            <v>CALLE 28 DE JUNIO S/N Y GARCIA MORENO ENTRADA LLANO GRANDE</v>
          </cell>
        </row>
        <row r="5562">
          <cell r="A5562" t="str">
            <v>2477292</v>
          </cell>
          <cell r="B5562">
            <v>481411</v>
          </cell>
          <cell r="C5562" t="str">
            <v>2477292</v>
          </cell>
          <cell r="D5562" t="str">
            <v>MDELIVERY</v>
          </cell>
          <cell r="E5562" t="str">
            <v>DESPACHO</v>
          </cell>
          <cell r="F5562" t="str">
            <v>NORMAL</v>
          </cell>
          <cell r="G5562" t="str">
            <v>FT75857</v>
          </cell>
          <cell r="H5562">
            <v>44911</v>
          </cell>
          <cell r="I5562" t="str">
            <v>ENTREGADO</v>
          </cell>
          <cell r="J5562">
            <v>44914</v>
          </cell>
          <cell r="K5562" t="str">
            <v xml:space="preserve">MAYRA ORTIZ_CONFITECA C A </v>
          </cell>
          <cell r="L5562" t="str">
            <v>PANAMERICANA SUR KM 9 Y CONDOR NAN SECTOR GUAJALO ALADO DE PETROECUADOR</v>
          </cell>
          <cell r="M5562" t="str">
            <v>1790084604001</v>
          </cell>
          <cell r="N5562" t="str">
            <v>0987282469</v>
          </cell>
          <cell r="O5562" t="str">
            <v/>
          </cell>
          <cell r="P5562" t="str">
            <v>QUITO</v>
          </cell>
          <cell r="Q5562" t="str">
            <v>QUITO</v>
          </cell>
          <cell r="R5562" t="str">
            <v>PICHINCHA</v>
          </cell>
          <cell r="T5562" t="str">
            <v>FLEXTRANS UIO</v>
          </cell>
          <cell r="U5562" t="str">
            <v>FLEXNETUIO_LOCAL</v>
          </cell>
          <cell r="V5562">
            <v>1</v>
          </cell>
          <cell r="W5562">
            <v>1</v>
          </cell>
          <cell r="X5562" t="str">
            <v>FLEXNET ECUADOR - MDELIVERY</v>
          </cell>
          <cell r="Y5562" t="str">
            <v>CALLE 28 DE JUNIO S/N Y GARCIA MORENO ENTRADA LLANO GRANDE</v>
          </cell>
        </row>
        <row r="5563">
          <cell r="A5563" t="str">
            <v>2477312</v>
          </cell>
          <cell r="B5563">
            <v>481412</v>
          </cell>
          <cell r="C5563" t="str">
            <v>2477312</v>
          </cell>
          <cell r="D5563" t="str">
            <v>MDELIVERY</v>
          </cell>
          <cell r="E5563" t="str">
            <v>DESPACHO</v>
          </cell>
          <cell r="F5563" t="str">
            <v>NORMAL</v>
          </cell>
          <cell r="G5563" t="str">
            <v>FT75849</v>
          </cell>
          <cell r="H5563">
            <v>44911</v>
          </cell>
          <cell r="I5563" t="str">
            <v>ENTREGADO</v>
          </cell>
          <cell r="J5563">
            <v>44914</v>
          </cell>
          <cell r="K5563" t="str">
            <v xml:space="preserve">Monica TituaNa_MEDITERRANEO COMUNICACION CIA LTDA </v>
          </cell>
          <cell r="L5563" t="str">
            <v xml:space="preserve">Pichincha Quito Francisco Salazar y Camilo Destruge Edificio Inluxor segundo piso ofi 202 </v>
          </cell>
          <cell r="M5563" t="str">
            <v>1791841565001</v>
          </cell>
          <cell r="N5563" t="str">
            <v>0992891387</v>
          </cell>
          <cell r="O5563" t="str">
            <v/>
          </cell>
          <cell r="P5563" t="str">
            <v>QUITO</v>
          </cell>
          <cell r="Q5563" t="str">
            <v>QUITO</v>
          </cell>
          <cell r="R5563" t="str">
            <v>PICHINCHA</v>
          </cell>
          <cell r="T5563" t="str">
            <v>FLEXTRANS UIO</v>
          </cell>
          <cell r="U5563" t="str">
            <v>FLEXNETUIO_LOCAL</v>
          </cell>
          <cell r="V5563">
            <v>1</v>
          </cell>
          <cell r="W5563">
            <v>1</v>
          </cell>
          <cell r="X5563" t="str">
            <v>FLEXNET ECUADOR - MDELIVERY</v>
          </cell>
          <cell r="Y5563" t="str">
            <v>CALLE 28 DE JUNIO S/N Y GARCIA MORENO ENTRADA LLANO GRANDE</v>
          </cell>
        </row>
        <row r="5564">
          <cell r="A5564" t="str">
            <v>2477313</v>
          </cell>
          <cell r="B5564">
            <v>481413</v>
          </cell>
          <cell r="C5564" t="str">
            <v>2477313</v>
          </cell>
          <cell r="D5564" t="str">
            <v>MDELIVERY</v>
          </cell>
          <cell r="E5564" t="str">
            <v>DESPACHO</v>
          </cell>
          <cell r="F5564" t="str">
            <v>NORMAL</v>
          </cell>
          <cell r="G5564" t="str">
            <v>031080002477313</v>
          </cell>
          <cell r="H5564">
            <v>44911</v>
          </cell>
          <cell r="I5564" t="str">
            <v>ENTREGADO</v>
          </cell>
          <cell r="J5564">
            <v>44914</v>
          </cell>
          <cell r="K5564" t="str">
            <v>ROMEL SANTIAGO ROSERO CABRERA_ROMEL SANTIAGO ROSERO CABRERA</v>
          </cell>
          <cell r="L5564" t="str">
            <v xml:space="preserve"> CALLE PRINCIPAL CARCHI Y CALLE SECUNDARIA LEONIDAS PROANO BARRIO SIMON BOLIVAR CASA DE 1 2 COLOR BLANCA CON CERRAMIENTO REFERENCIA BARRIO SIMON BOLIVAR </v>
          </cell>
          <cell r="M5564" t="str">
            <v>0401219167001</v>
          </cell>
          <cell r="N5564" t="str">
            <v>0989341312</v>
          </cell>
          <cell r="O5564" t="str">
            <v/>
          </cell>
          <cell r="P5564" t="str">
            <v>LAGO AGRIO</v>
          </cell>
          <cell r="Q5564" t="str">
            <v>LAGO AGRIO</v>
          </cell>
          <cell r="R5564" t="str">
            <v>SUCUMBIOS</v>
          </cell>
          <cell r="T5564" t="str">
            <v>TRAMACO</v>
          </cell>
          <cell r="U5564" t="str">
            <v>FLEXNETUIO_PROVINCIA</v>
          </cell>
          <cell r="V5564">
            <v>1</v>
          </cell>
          <cell r="W5564">
            <v>1</v>
          </cell>
          <cell r="X5564" t="str">
            <v>FLEXNET ECUADOR - MDELIVERY</v>
          </cell>
          <cell r="Y5564" t="str">
            <v>CALLE 28 DE JUNIO S/N Y GARCIA MORENO ENTRADA LLANO GRANDE</v>
          </cell>
        </row>
        <row r="5565">
          <cell r="A5565" t="str">
            <v>R_25134_01</v>
          </cell>
          <cell r="B5565">
            <v>481408</v>
          </cell>
          <cell r="C5565" t="str">
            <v>R_25134_01</v>
          </cell>
          <cell r="D5565" t="str">
            <v>WORLINASLI</v>
          </cell>
          <cell r="E5565" t="str">
            <v>RETIRO</v>
          </cell>
          <cell r="F5565" t="str">
            <v>NORMAL</v>
          </cell>
          <cell r="G5565" t="str">
            <v>89410</v>
          </cell>
          <cell r="H5565">
            <v>44911</v>
          </cell>
          <cell r="I5565" t="str">
            <v>RECIBIDO_OPERACIONES</v>
          </cell>
          <cell r="J5565">
            <v>44916</v>
          </cell>
          <cell r="K5565" t="str">
            <v>FLEX NET GYE</v>
          </cell>
          <cell r="L5565" t="str">
            <v xml:space="preserve">KM 8 1/2 VIA A DAULE COOP. JUAN MONTALVO </v>
          </cell>
          <cell r="M5565" t="str">
            <v>1791890663001 - JEANINA ZAMBRANO</v>
          </cell>
          <cell r="N5565" t="str">
            <v>098-7607452</v>
          </cell>
          <cell r="O5565" t="str">
            <v>098-7607452</v>
          </cell>
          <cell r="P5565" t="str">
            <v>090606</v>
          </cell>
          <cell r="Q5565" t="str">
            <v>GUAYAQUIL</v>
          </cell>
          <cell r="R5565" t="str">
            <v>GUAYAS</v>
          </cell>
          <cell r="S5565" t="str">
            <v>GUAYAQUIL</v>
          </cell>
          <cell r="T5565" t="str">
            <v>ITSACOURIER</v>
          </cell>
          <cell r="U5565" t="str">
            <v>FLEXNETGYE_LOCAL</v>
          </cell>
          <cell r="V5565">
            <v>1</v>
          </cell>
          <cell r="W5565">
            <v>3.5</v>
          </cell>
          <cell r="X5565" t="str">
            <v>FRANCISCO ANDRES ARTURO ASISTIMBAY</v>
          </cell>
          <cell r="Y5565" t="str">
            <v>GUAYAS, GUAYAQUIL ALBORADA 4TA ETAPA MZ DB V 9</v>
          </cell>
        </row>
        <row r="5566">
          <cell r="A5566" t="str">
            <v>25130</v>
          </cell>
          <cell r="B5566">
            <v>481405</v>
          </cell>
          <cell r="C5566" t="str">
            <v>25130</v>
          </cell>
          <cell r="D5566" t="str">
            <v>WORLINASLI</v>
          </cell>
          <cell r="E5566" t="str">
            <v>DESPACHO</v>
          </cell>
          <cell r="F5566" t="str">
            <v>NORMAL</v>
          </cell>
          <cell r="G5566" t="str">
            <v>89448</v>
          </cell>
          <cell r="H5566">
            <v>44911</v>
          </cell>
          <cell r="I5566" t="str">
            <v>ENTREGADO</v>
          </cell>
          <cell r="J5566">
            <v>44914</v>
          </cell>
          <cell r="K5566" t="str">
            <v>MANUEL ZAMBRANO CANTOS</v>
          </cell>
          <cell r="L5566" t="str">
            <v>SAN MARTIN 905 Y 6 DE MARZO CASA DE 2 PISOS (PREGUNTAR POR SRA CLARITA)</v>
          </cell>
          <cell r="N5566" t="str">
            <v>0986516812</v>
          </cell>
          <cell r="O5566" t="str">
            <v>0986516812</v>
          </cell>
          <cell r="P5566" t="str">
            <v>090105</v>
          </cell>
          <cell r="Q5566" t="str">
            <v>GUAYAQUIL</v>
          </cell>
          <cell r="R5566" t="str">
            <v>GUAYAS</v>
          </cell>
          <cell r="S5566" t="str">
            <v>GUAYAQUIL</v>
          </cell>
          <cell r="U5566" t="str">
            <v>FLEXNETGYE_LOCAL</v>
          </cell>
          <cell r="V5566">
            <v>1</v>
          </cell>
          <cell r="W5566">
            <v>3.5</v>
          </cell>
          <cell r="X5566" t="str">
            <v>FLEXNET ECUADOR - WORLIN</v>
          </cell>
          <cell r="Y5566" t="str">
            <v>FERNANDO GUTIERREZ HILL VIA A DAULE KM 8 1/2 ENTRADA A COOPERATIVA JUAN MONTALVO</v>
          </cell>
        </row>
        <row r="5567">
          <cell r="A5567" t="str">
            <v>25133</v>
          </cell>
          <cell r="B5567">
            <v>481406</v>
          </cell>
          <cell r="C5567" t="str">
            <v>25133</v>
          </cell>
          <cell r="D5567" t="str">
            <v>WORLINASLI</v>
          </cell>
          <cell r="E5567" t="str">
            <v>DESPACHO</v>
          </cell>
          <cell r="F5567" t="str">
            <v>NORMAL</v>
          </cell>
          <cell r="G5567" t="str">
            <v>89411</v>
          </cell>
          <cell r="H5567">
            <v>44911</v>
          </cell>
          <cell r="I5567" t="str">
            <v>ENTREGADO</v>
          </cell>
          <cell r="J5567">
            <v>44914</v>
          </cell>
          <cell r="K5567" t="str">
            <v>CARLOS ESPINOSA AVALOS</v>
          </cell>
          <cell r="L5567" t="str">
            <v>CONDAMINE N21-162 Y PALLARES</v>
          </cell>
          <cell r="N5567" t="str">
            <v>0962673734</v>
          </cell>
          <cell r="O5567" t="str">
            <v>023226495</v>
          </cell>
          <cell r="P5567" t="str">
            <v>170408</v>
          </cell>
          <cell r="Q5567" t="str">
            <v>QUITO</v>
          </cell>
          <cell r="R5567" t="str">
            <v>PICHINCHA</v>
          </cell>
          <cell r="S5567" t="str">
            <v>QUITO</v>
          </cell>
          <cell r="T5567" t="str">
            <v>FLEXTRANS UIO</v>
          </cell>
          <cell r="U5567" t="str">
            <v>FLEXNETUIO_LOCAL</v>
          </cell>
          <cell r="V5567">
            <v>1</v>
          </cell>
          <cell r="W5567">
            <v>3.5</v>
          </cell>
          <cell r="X5567" t="str">
            <v>FLEXNET ECUADOR - WORLIN</v>
          </cell>
          <cell r="Y5567" t="str">
            <v>FERNANDO GUTIERREZ HILL VIA A DAULE KM 8 1/2 ENTRADA A COOPERATIVA JUAN MONTALVO</v>
          </cell>
        </row>
        <row r="5568">
          <cell r="A5568" t="str">
            <v>25134</v>
          </cell>
          <cell r="B5568">
            <v>481407</v>
          </cell>
          <cell r="C5568" t="str">
            <v>25134</v>
          </cell>
          <cell r="D5568" t="str">
            <v>WORLINASLI</v>
          </cell>
          <cell r="E5568" t="str">
            <v>DESPACHO</v>
          </cell>
          <cell r="F5568" t="str">
            <v>NORMAL</v>
          </cell>
          <cell r="G5568" t="str">
            <v>89449</v>
          </cell>
          <cell r="H5568">
            <v>44911</v>
          </cell>
          <cell r="I5568" t="str">
            <v>ENTREGADO</v>
          </cell>
          <cell r="J5568">
            <v>44915</v>
          </cell>
          <cell r="K5568" t="str">
            <v>FRANCISCO ANDRES ARTURO ASISTIMBAY</v>
          </cell>
          <cell r="L5568" t="str">
            <v>GUAYAS, GUAYAQUIL ALBORADA 4TA ETAPA MZ DB V 9</v>
          </cell>
          <cell r="N5568" t="str">
            <v>0999827674</v>
          </cell>
          <cell r="O5568" t="str">
            <v>0988968981</v>
          </cell>
          <cell r="P5568" t="str">
            <v>090502</v>
          </cell>
          <cell r="Q5568" t="str">
            <v>GUAYAQUIL</v>
          </cell>
          <cell r="R5568" t="str">
            <v>GUAYAS</v>
          </cell>
          <cell r="S5568" t="str">
            <v>GUAYAQUIL</v>
          </cell>
          <cell r="T5568" t="str">
            <v>ITSACOURIER</v>
          </cell>
          <cell r="U5568" t="str">
            <v>FLEXNETGYE_LOCAL</v>
          </cell>
          <cell r="V5568">
            <v>1</v>
          </cell>
          <cell r="W5568">
            <v>3.5</v>
          </cell>
          <cell r="X5568" t="str">
            <v>FLEXNET ECUADOR - WORLIN</v>
          </cell>
          <cell r="Y5568" t="str">
            <v>FERNANDO GUTIERREZ HILL VIA A DAULE KM 8 1/2 ENTRADA A COOPERATIVA JUAN MONTALVO</v>
          </cell>
        </row>
        <row r="5569">
          <cell r="A5569" t="str">
            <v>4721268</v>
          </cell>
          <cell r="B5569">
            <v>481368</v>
          </cell>
          <cell r="C5569" t="str">
            <v>4721268</v>
          </cell>
          <cell r="D5569" t="str">
            <v>MDELIVERY</v>
          </cell>
          <cell r="E5569" t="str">
            <v>DESPACHO</v>
          </cell>
          <cell r="F5569" t="str">
            <v>NORMAL</v>
          </cell>
          <cell r="G5569" t="str">
            <v>031080004721268</v>
          </cell>
          <cell r="H5569">
            <v>44911</v>
          </cell>
          <cell r="I5569" t="str">
            <v>ENTREGADO</v>
          </cell>
          <cell r="J5569">
            <v>44915</v>
          </cell>
          <cell r="K5569" t="str">
            <v>BALDEON ALCOCER EDISON PATRICIO</v>
          </cell>
          <cell r="L5569" t="str">
            <v>LA AURORA URB VILLA CLUB ETAPA DORAL  MZ 12 VILLA 12</v>
          </cell>
          <cell r="M5569" t="str">
            <v>1708021298</v>
          </cell>
          <cell r="N5569" t="str">
            <v>0939314373</v>
          </cell>
          <cell r="O5569" t="str">
            <v>0939314373</v>
          </cell>
          <cell r="P5569" t="str">
            <v>091901</v>
          </cell>
          <cell r="Q5569" t="str">
            <v>DAULE</v>
          </cell>
          <cell r="R5569" t="str">
            <v>GUAYAS</v>
          </cell>
          <cell r="S5569" t="str">
            <v>DAULE</v>
          </cell>
          <cell r="T5569" t="str">
            <v>TRAMACO</v>
          </cell>
          <cell r="V5569">
            <v>1</v>
          </cell>
          <cell r="W5569">
            <v>1</v>
          </cell>
          <cell r="X5569" t="str">
            <v>FLEXNET ECUADOR - MDELIVERY</v>
          </cell>
          <cell r="Y5569" t="str">
            <v>CALLE 28 DE JUNIO S/N Y GARCIA MORENO ENTRADA LLANO GRANDE</v>
          </cell>
        </row>
        <row r="5570">
          <cell r="A5570" t="str">
            <v>4723503</v>
          </cell>
          <cell r="B5570">
            <v>481369</v>
          </cell>
          <cell r="C5570" t="str">
            <v>4723503</v>
          </cell>
          <cell r="D5570" t="str">
            <v>MDELIVERY</v>
          </cell>
          <cell r="E5570" t="str">
            <v>DESPACHO</v>
          </cell>
          <cell r="F5570" t="str">
            <v>DERIVADO PICK UP</v>
          </cell>
          <cell r="G5570" t="str">
            <v>031080004723503</v>
          </cell>
          <cell r="H5570">
            <v>44911</v>
          </cell>
          <cell r="I5570" t="str">
            <v>ENTREGADO</v>
          </cell>
          <cell r="J5570">
            <v>44916</v>
          </cell>
          <cell r="K5570" t="str">
            <v>CRUZ FLORES ROMEL CARMELO</v>
          </cell>
          <cell r="L5570" t="str">
            <v>OFICINA TRAMACO PUNTO DE ATENCION AMERICA</v>
          </cell>
          <cell r="M5570" t="str">
            <v>1715781009</v>
          </cell>
          <cell r="N5570" t="str">
            <v>0958732960</v>
          </cell>
          <cell r="O5570" t="str">
            <v>0958732960</v>
          </cell>
          <cell r="P5570" t="str">
            <v>QUITO</v>
          </cell>
          <cell r="Q5570" t="str">
            <v>QUITO</v>
          </cell>
          <cell r="R5570" t="str">
            <v>PICHINCHA</v>
          </cell>
          <cell r="T5570" t="str">
            <v>TRAMACO</v>
          </cell>
          <cell r="U5570" t="str">
            <v>FLEXNETUIO_LOCAL</v>
          </cell>
          <cell r="V5570">
            <v>1</v>
          </cell>
          <cell r="W5570">
            <v>1</v>
          </cell>
          <cell r="X5570" t="str">
            <v>FLEXNET ECUADOR - MDELIVERY</v>
          </cell>
          <cell r="Y5570" t="str">
            <v>CALLE 28 DE JUNIO S/N Y GARCIA MORENO ENTRADA LLANO GRANDE</v>
          </cell>
        </row>
        <row r="5571">
          <cell r="A5571" t="str">
            <v>4724875</v>
          </cell>
          <cell r="B5571">
            <v>481370</v>
          </cell>
          <cell r="C5571" t="str">
            <v>4724875</v>
          </cell>
          <cell r="D5571" t="str">
            <v>MDELIVERY</v>
          </cell>
          <cell r="E5571" t="str">
            <v>DESPACHO</v>
          </cell>
          <cell r="F5571" t="str">
            <v>DERIVADO PICK UP</v>
          </cell>
          <cell r="G5571" t="str">
            <v>031080004724875</v>
          </cell>
          <cell r="H5571">
            <v>44911</v>
          </cell>
          <cell r="I5571" t="str">
            <v>DEVOLUCION_EN_PROCESO</v>
          </cell>
          <cell r="J5571">
            <v>44922</v>
          </cell>
          <cell r="K5571" t="str">
            <v>MEDRANDA ANDRADE SANTIAGO VINICIO</v>
          </cell>
          <cell r="L5571" t="str">
            <v>OFICINA TRAMACO PUNTO DE ATENCION MACHALA</v>
          </cell>
          <cell r="M5571" t="str">
            <v>1004736433</v>
          </cell>
          <cell r="N5571" t="str">
            <v>0962987963</v>
          </cell>
          <cell r="O5571" t="str">
            <v>0962987963</v>
          </cell>
          <cell r="P5571" t="str">
            <v>MACHALA</v>
          </cell>
          <cell r="Q5571" t="str">
            <v>MACHALA</v>
          </cell>
          <cell r="R5571" t="str">
            <v>EL ORO</v>
          </cell>
          <cell r="T5571" t="str">
            <v>TRAMACO</v>
          </cell>
          <cell r="U5571" t="str">
            <v>FLEXNETUIO_PROVINCIA</v>
          </cell>
          <cell r="V5571">
            <v>1</v>
          </cell>
          <cell r="W5571">
            <v>1</v>
          </cell>
          <cell r="X5571" t="str">
            <v>FLEXNET ECUADOR - MDELIVERY</v>
          </cell>
          <cell r="Y5571" t="str">
            <v>CALLE 28 DE JUNIO S/N Y GARCIA MORENO ENTRADA LLANO GRANDE</v>
          </cell>
        </row>
        <row r="5572">
          <cell r="A5572" t="str">
            <v>4725449</v>
          </cell>
          <cell r="B5572">
            <v>481371</v>
          </cell>
          <cell r="C5572" t="str">
            <v>4725449</v>
          </cell>
          <cell r="D5572" t="str">
            <v>MDELIVERY</v>
          </cell>
          <cell r="E5572" t="str">
            <v>DESPACHO</v>
          </cell>
          <cell r="F5572" t="str">
            <v>NORMAL</v>
          </cell>
          <cell r="G5572" t="str">
            <v>TF89479</v>
          </cell>
          <cell r="H5572">
            <v>44911</v>
          </cell>
          <cell r="I5572" t="str">
            <v>ENTREGADO</v>
          </cell>
          <cell r="J5572">
            <v>44914</v>
          </cell>
          <cell r="K5572" t="str">
            <v>VILLANUEVA RODRIGUEZ ELISA REBECA</v>
          </cell>
          <cell r="L5572" t="str">
            <v>TARQUI   CDLA SAUCES 4 MZ 371  VILLA 29 AV RODRIGO ICAZA</v>
          </cell>
          <cell r="M5572" t="str">
            <v>0922555693</v>
          </cell>
          <cell r="N5572" t="str">
            <v>0998275942</v>
          </cell>
          <cell r="O5572" t="str">
            <v>0998275942</v>
          </cell>
          <cell r="P5572" t="str">
            <v>090504</v>
          </cell>
          <cell r="Q5572" t="str">
            <v>GUAYAQUIL</v>
          </cell>
          <cell r="R5572" t="str">
            <v>GUAYAS</v>
          </cell>
          <cell r="S5572" t="str">
            <v>GUAYAQUIL</v>
          </cell>
          <cell r="T5572" t="str">
            <v>ITSACOURIER</v>
          </cell>
          <cell r="U5572" t="str">
            <v>FLEXNETUIO_GYE</v>
          </cell>
          <cell r="V5572">
            <v>1</v>
          </cell>
          <cell r="W5572">
            <v>1</v>
          </cell>
          <cell r="X5572" t="str">
            <v>FLEXNET ECUADOR - MDELIVERY</v>
          </cell>
          <cell r="Y5572" t="str">
            <v>CALLE 28 DE JUNIO S/N Y GARCIA MORENO ENTRADA LLANO GRANDE</v>
          </cell>
        </row>
        <row r="5573">
          <cell r="A5573" t="str">
            <v>4726283</v>
          </cell>
          <cell r="B5573">
            <v>481372</v>
          </cell>
          <cell r="C5573" t="str">
            <v>4726283</v>
          </cell>
          <cell r="D5573" t="str">
            <v>MDELIVERY</v>
          </cell>
          <cell r="E5573" t="str">
            <v>DESPACHO</v>
          </cell>
          <cell r="F5573" t="str">
            <v>NORMAL</v>
          </cell>
          <cell r="G5573" t="str">
            <v>FT75865</v>
          </cell>
          <cell r="H5573">
            <v>44911</v>
          </cell>
          <cell r="I5573" t="str">
            <v>ENTREGADO</v>
          </cell>
          <cell r="J5573">
            <v>44914</v>
          </cell>
          <cell r="K5573" t="str">
            <v>JONATHAN GARCES CARDENAS</v>
          </cell>
          <cell r="L5573" t="str">
            <v>CENTRO HISTORICO  CALLE GUAYAQUIL  N6 49  Y MEJIA</v>
          </cell>
          <cell r="M5573" t="str">
            <v>1759728791</v>
          </cell>
          <cell r="N5573" t="str">
            <v>0980693596</v>
          </cell>
          <cell r="O5573" t="str">
            <v>0980693596</v>
          </cell>
          <cell r="P5573" t="str">
            <v>170401</v>
          </cell>
          <cell r="Q5573" t="str">
            <v>QUITO</v>
          </cell>
          <cell r="R5573" t="str">
            <v>PICHINCHA</v>
          </cell>
          <cell r="S5573" t="str">
            <v>QUITO</v>
          </cell>
          <cell r="T5573" t="str">
            <v>FLEXTRANS UIO</v>
          </cell>
          <cell r="U5573" t="str">
            <v>FLEXNETUIO_LOCAL</v>
          </cell>
          <cell r="V5573">
            <v>1</v>
          </cell>
          <cell r="W5573">
            <v>1</v>
          </cell>
          <cell r="X5573" t="str">
            <v>FLEXNET ECUADOR - MDELIVERY</v>
          </cell>
          <cell r="Y5573" t="str">
            <v>CALLE 28 DE JUNIO S/N Y GARCIA MORENO ENTRADA LLANO GRANDE</v>
          </cell>
        </row>
        <row r="5574">
          <cell r="A5574" t="str">
            <v>4730308</v>
          </cell>
          <cell r="B5574">
            <v>481373</v>
          </cell>
          <cell r="C5574" t="str">
            <v>4730308</v>
          </cell>
          <cell r="D5574" t="str">
            <v>MDELIVERY</v>
          </cell>
          <cell r="E5574" t="str">
            <v>DESPACHO</v>
          </cell>
          <cell r="F5574" t="str">
            <v>NORMAL</v>
          </cell>
          <cell r="G5574" t="str">
            <v>FT75863</v>
          </cell>
          <cell r="H5574">
            <v>44911</v>
          </cell>
          <cell r="I5574" t="str">
            <v>ENTREGADO</v>
          </cell>
          <cell r="J5574">
            <v>44914</v>
          </cell>
          <cell r="K5574" t="str">
            <v>ARROYO QUINONEZ CARMEN ALICIA</v>
          </cell>
          <cell r="L5574" t="str">
            <v>FERROVIARIA CALLE YANACONAS S9 75  Y OMAGUAS</v>
          </cell>
          <cell r="M5574" t="str">
            <v>1717789042</v>
          </cell>
          <cell r="N5574" t="str">
            <v>0979388254</v>
          </cell>
          <cell r="O5574" t="str">
            <v>0979388254</v>
          </cell>
          <cell r="P5574" t="str">
            <v>170604</v>
          </cell>
          <cell r="Q5574" t="str">
            <v>QUITO</v>
          </cell>
          <cell r="R5574" t="str">
            <v>PICHINCHA</v>
          </cell>
          <cell r="S5574" t="str">
            <v>QUITO</v>
          </cell>
          <cell r="T5574" t="str">
            <v>FLEXTRANS UIO</v>
          </cell>
          <cell r="U5574" t="str">
            <v>FLEXNETUIO_LOCAL</v>
          </cell>
          <cell r="V5574">
            <v>1</v>
          </cell>
          <cell r="W5574">
            <v>1</v>
          </cell>
          <cell r="X5574" t="str">
            <v>FLEXNET ECUADOR - MDELIVERY</v>
          </cell>
          <cell r="Y5574" t="str">
            <v>CALLE 28 DE JUNIO S/N Y GARCIA MORENO ENTRADA LLANO GRANDE</v>
          </cell>
        </row>
        <row r="5575">
          <cell r="A5575" t="str">
            <v>4731167</v>
          </cell>
          <cell r="B5575">
            <v>481374</v>
          </cell>
          <cell r="C5575" t="str">
            <v>4731167</v>
          </cell>
          <cell r="D5575" t="str">
            <v>MDELIVERY</v>
          </cell>
          <cell r="E5575" t="str">
            <v>DESPACHO</v>
          </cell>
          <cell r="F5575" t="str">
            <v>NORMAL</v>
          </cell>
          <cell r="G5575" t="str">
            <v>TF89493</v>
          </cell>
          <cell r="H5575">
            <v>44911</v>
          </cell>
          <cell r="I5575" t="str">
            <v>ENTREGADO</v>
          </cell>
          <cell r="J5575">
            <v>44915</v>
          </cell>
          <cell r="K5575" t="str">
            <v>TROYA MOREIRA TATIANA GISELLA</v>
          </cell>
          <cell r="L5575" t="str">
            <v>SAMBORONDON URB JARDINES PARQUES MAGNOS  DPTO 38</v>
          </cell>
          <cell r="M5575" t="str">
            <v>0929455798</v>
          </cell>
          <cell r="N5575" t="str">
            <v>0980765331</v>
          </cell>
          <cell r="O5575" t="str">
            <v>0980765331</v>
          </cell>
          <cell r="P5575" t="str">
            <v>092301</v>
          </cell>
          <cell r="Q5575" t="str">
            <v>SAMBORONDON</v>
          </cell>
          <cell r="R5575" t="str">
            <v>GUAYAS</v>
          </cell>
          <cell r="S5575" t="str">
            <v>SAMBORONDON</v>
          </cell>
          <cell r="T5575" t="str">
            <v>ITSACOURIER</v>
          </cell>
          <cell r="U5575" t="str">
            <v>FLEXNETUIO_GYE</v>
          </cell>
          <cell r="V5575">
            <v>1</v>
          </cell>
          <cell r="W5575">
            <v>1</v>
          </cell>
          <cell r="X5575" t="str">
            <v>FLEXNET ECUADOR - MDELIVERY</v>
          </cell>
          <cell r="Y5575" t="str">
            <v>CALLE 28 DE JUNIO S/N Y GARCIA MORENO ENTRADA LLANO GRANDE</v>
          </cell>
        </row>
        <row r="5576">
          <cell r="A5576" t="str">
            <v>4731716</v>
          </cell>
          <cell r="B5576">
            <v>481375</v>
          </cell>
          <cell r="C5576" t="str">
            <v>4731716</v>
          </cell>
          <cell r="D5576" t="str">
            <v>MDELIVERY</v>
          </cell>
          <cell r="E5576" t="str">
            <v>DESPACHO</v>
          </cell>
          <cell r="F5576" t="str">
            <v>NORMAL</v>
          </cell>
          <cell r="G5576" t="str">
            <v>FT75854</v>
          </cell>
          <cell r="H5576">
            <v>44911</v>
          </cell>
          <cell r="I5576" t="str">
            <v>ENTREGADO</v>
          </cell>
          <cell r="J5576">
            <v>44914</v>
          </cell>
          <cell r="K5576" t="str">
            <v>DAVID PATRICIO PONCE SALGADO</v>
          </cell>
          <cell r="L5576" t="str">
            <v>COTOCOLLAO CALLE GREGORIO ZUAZO N66 106 Y RAMON CHIRINOGA</v>
          </cell>
          <cell r="M5576" t="str">
            <v>0923000400</v>
          </cell>
          <cell r="N5576" t="str">
            <v>0995471856</v>
          </cell>
          <cell r="O5576" t="str">
            <v>0995471856</v>
          </cell>
          <cell r="P5576" t="str">
            <v>170301</v>
          </cell>
          <cell r="Q5576" t="str">
            <v>QUITO</v>
          </cell>
          <cell r="R5576" t="str">
            <v>PICHINCHA</v>
          </cell>
          <cell r="S5576" t="str">
            <v>QUITO</v>
          </cell>
          <cell r="T5576" t="str">
            <v>FLEXTRANS UIO</v>
          </cell>
          <cell r="U5576" t="str">
            <v>FLEXNETUIO_LOCAL</v>
          </cell>
          <cell r="V5576">
            <v>1</v>
          </cell>
          <cell r="W5576">
            <v>1</v>
          </cell>
          <cell r="X5576" t="str">
            <v>FLEXNET ECUADOR - MDELIVERY</v>
          </cell>
          <cell r="Y5576" t="str">
            <v>CALLE 28 DE JUNIO S/N Y GARCIA MORENO ENTRADA LLANO GRANDE</v>
          </cell>
        </row>
        <row r="5577">
          <cell r="A5577" t="str">
            <v>4731718</v>
          </cell>
          <cell r="B5577">
            <v>481376</v>
          </cell>
          <cell r="C5577" t="str">
            <v>4731718</v>
          </cell>
          <cell r="D5577" t="str">
            <v>MDELIVERY</v>
          </cell>
          <cell r="E5577" t="str">
            <v>DESPACHO</v>
          </cell>
          <cell r="F5577" t="str">
            <v>NORMAL</v>
          </cell>
          <cell r="G5577" t="str">
            <v>FT75855</v>
          </cell>
          <cell r="H5577">
            <v>44911</v>
          </cell>
          <cell r="I5577" t="str">
            <v>ENTREGADO</v>
          </cell>
          <cell r="J5577">
            <v>44914</v>
          </cell>
          <cell r="K5577" t="str">
            <v>DAVID PATRICIO PONCE SALGADO</v>
          </cell>
          <cell r="L5577" t="str">
            <v>COTOCOLLAO CALLE GREGORIO ZUAZO N66 106 Y RAMON CHIRINOGA</v>
          </cell>
          <cell r="M5577" t="str">
            <v>0923000400</v>
          </cell>
          <cell r="N5577" t="str">
            <v>0995471856</v>
          </cell>
          <cell r="O5577" t="str">
            <v>0999001711</v>
          </cell>
          <cell r="P5577" t="str">
            <v>170301</v>
          </cell>
          <cell r="Q5577" t="str">
            <v>QUITO</v>
          </cell>
          <cell r="R5577" t="str">
            <v>PICHINCHA</v>
          </cell>
          <cell r="S5577" t="str">
            <v>QUITO</v>
          </cell>
          <cell r="T5577" t="str">
            <v>FLEXTRANS UIO</v>
          </cell>
          <cell r="U5577" t="str">
            <v>FLEXNETUIO_LOCAL</v>
          </cell>
          <cell r="V5577">
            <v>1</v>
          </cell>
          <cell r="W5577">
            <v>1</v>
          </cell>
          <cell r="X5577" t="str">
            <v>FLEXNET ECUADOR - MDELIVERY</v>
          </cell>
          <cell r="Y5577" t="str">
            <v>CALLE 28 DE JUNIO S/N Y GARCIA MORENO ENTRADA LLANO GRANDE</v>
          </cell>
        </row>
        <row r="5578">
          <cell r="A5578" t="str">
            <v>4731755</v>
          </cell>
          <cell r="B5578">
            <v>481377</v>
          </cell>
          <cell r="C5578" t="str">
            <v>4731755</v>
          </cell>
          <cell r="D5578" t="str">
            <v>MDELIVERY</v>
          </cell>
          <cell r="E5578" t="str">
            <v>DESPACHO</v>
          </cell>
          <cell r="F5578" t="str">
            <v>DERIVADO PICK UP</v>
          </cell>
          <cell r="G5578" t="str">
            <v>031080004731755</v>
          </cell>
          <cell r="H5578">
            <v>44911</v>
          </cell>
          <cell r="I5578" t="str">
            <v>ENTREGADO</v>
          </cell>
          <cell r="J5578">
            <v>44917</v>
          </cell>
          <cell r="K5578" t="str">
            <v>RODRIGUEZ ANZULES WASHINGTON VERMI</v>
          </cell>
          <cell r="L5578" t="str">
            <v>OFICINA TRAMACO PUNTO DE ATENCION VIA DAULE</v>
          </cell>
          <cell r="M5578" t="str">
            <v>0916942584</v>
          </cell>
          <cell r="N5578" t="str">
            <v>0987551527</v>
          </cell>
          <cell r="O5578" t="str">
            <v>0987551527</v>
          </cell>
          <cell r="P5578" t="str">
            <v>GUAYAQUIL</v>
          </cell>
          <cell r="Q5578" t="str">
            <v>GUAYAQUIL</v>
          </cell>
          <cell r="R5578" t="str">
            <v>GUAYAS</v>
          </cell>
          <cell r="T5578" t="str">
            <v>TRAMACO</v>
          </cell>
          <cell r="U5578" t="str">
            <v>FLEXNETUIO_GYE</v>
          </cell>
          <cell r="V5578">
            <v>1</v>
          </cell>
          <cell r="W5578">
            <v>1</v>
          </cell>
          <cell r="X5578" t="str">
            <v>FLEXNET ECUADOR - MDELIVERY</v>
          </cell>
          <cell r="Y5578" t="str">
            <v>CALLE 28 DE JUNIO S/N Y GARCIA MORENO ENTRADA LLANO GRANDE</v>
          </cell>
        </row>
        <row r="5579">
          <cell r="A5579" t="str">
            <v>4731848</v>
          </cell>
          <cell r="B5579">
            <v>481378</v>
          </cell>
          <cell r="C5579" t="str">
            <v>4731848</v>
          </cell>
          <cell r="D5579" t="str">
            <v>MDELIVERY</v>
          </cell>
          <cell r="E5579" t="str">
            <v>DESPACHO</v>
          </cell>
          <cell r="F5579" t="str">
            <v>NORMAL</v>
          </cell>
          <cell r="G5579" t="str">
            <v>031080004731848</v>
          </cell>
          <cell r="H5579">
            <v>44911</v>
          </cell>
          <cell r="I5579" t="str">
            <v>DEVOLUCION_EN_PROCESO</v>
          </cell>
          <cell r="J5579">
            <v>44918</v>
          </cell>
          <cell r="K5579" t="str">
            <v>OSCAR ANDRES ZAMBRANO MENDOZA</v>
          </cell>
          <cell r="L5579" t="str">
            <v>CANUTO    CALLE FLORIDA  N1  CALLE  JAIME ROLDOS</v>
          </cell>
          <cell r="M5579" t="str">
            <v>1314064278</v>
          </cell>
          <cell r="N5579" t="str">
            <v>0939926867</v>
          </cell>
          <cell r="O5579" t="str">
            <v>0963275752</v>
          </cell>
          <cell r="P5579" t="str">
            <v>130709</v>
          </cell>
          <cell r="Q5579" t="str">
            <v>CHONE</v>
          </cell>
          <cell r="R5579" t="str">
            <v>MANABI</v>
          </cell>
          <cell r="S5579" t="str">
            <v>CANUTO - SAN PABLO DE TARUGO</v>
          </cell>
          <cell r="T5579" t="str">
            <v>TRAMACO</v>
          </cell>
          <cell r="U5579" t="str">
            <v>FLEXNETUIO_PROVINCIA</v>
          </cell>
          <cell r="V5579">
            <v>1</v>
          </cell>
          <cell r="W5579">
            <v>1</v>
          </cell>
          <cell r="X5579" t="str">
            <v>FLEXNET ECUADOR - MDELIVERY</v>
          </cell>
          <cell r="Y5579" t="str">
            <v>CALLE 28 DE JUNIO S/N Y GARCIA MORENO ENTRADA LLANO GRANDE</v>
          </cell>
        </row>
        <row r="5580">
          <cell r="A5580" t="str">
            <v>4731913</v>
          </cell>
          <cell r="B5580">
            <v>481379</v>
          </cell>
          <cell r="C5580" t="str">
            <v>4731913</v>
          </cell>
          <cell r="D5580" t="str">
            <v>MDELIVERY</v>
          </cell>
          <cell r="E5580" t="str">
            <v>DESPACHO</v>
          </cell>
          <cell r="F5580" t="str">
            <v>DERIVADO PICK UP</v>
          </cell>
          <cell r="G5580" t="str">
            <v>031080004731913</v>
          </cell>
          <cell r="H5580">
            <v>44911</v>
          </cell>
          <cell r="I5580" t="str">
            <v>DEVOLUCION_EN_PROCESO</v>
          </cell>
          <cell r="J5580">
            <v>44922</v>
          </cell>
          <cell r="K5580" t="str">
            <v>JONATHAN JOSE MAYORGA ASHQUI</v>
          </cell>
          <cell r="L5580" t="str">
            <v>OFICINA TRAMACO PUNTO DE ATENCION SAN MARINO</v>
          </cell>
          <cell r="M5580" t="str">
            <v>0957144645</v>
          </cell>
          <cell r="N5580" t="str">
            <v>0992791236</v>
          </cell>
          <cell r="O5580" t="str">
            <v>0992791236</v>
          </cell>
          <cell r="P5580" t="str">
            <v>GUAYAQUIL</v>
          </cell>
          <cell r="Q5580" t="str">
            <v>GUAYAQUIL</v>
          </cell>
          <cell r="R5580" t="str">
            <v>GUAYAS</v>
          </cell>
          <cell r="T5580" t="str">
            <v>TRAMACO</v>
          </cell>
          <cell r="U5580" t="str">
            <v>FLEXNETUIO_GYE</v>
          </cell>
          <cell r="V5580">
            <v>1</v>
          </cell>
          <cell r="W5580">
            <v>1</v>
          </cell>
          <cell r="X5580" t="str">
            <v>FLEXNET ECUADOR - MDELIVERY</v>
          </cell>
          <cell r="Y5580" t="str">
            <v>CALLE 28 DE JUNIO S/N Y GARCIA MORENO ENTRADA LLANO GRANDE</v>
          </cell>
        </row>
        <row r="5581">
          <cell r="A5581" t="str">
            <v>4731928</v>
          </cell>
          <cell r="B5581">
            <v>481380</v>
          </cell>
          <cell r="C5581" t="str">
            <v>4731928</v>
          </cell>
          <cell r="D5581" t="str">
            <v>MDELIVERY</v>
          </cell>
          <cell r="E5581" t="str">
            <v>DESPACHO</v>
          </cell>
          <cell r="F5581" t="str">
            <v>NORMAL</v>
          </cell>
          <cell r="G5581" t="str">
            <v>031080004731928</v>
          </cell>
          <cell r="H5581">
            <v>44911</v>
          </cell>
          <cell r="I5581" t="str">
            <v>ENTREGADO</v>
          </cell>
          <cell r="J5581">
            <v>44916</v>
          </cell>
          <cell r="K5581" t="str">
            <v>CEDENO CORTEZ CHRISTIAN JAVIER</v>
          </cell>
          <cell r="L5581" t="str">
            <v>OFICINA TRAMACO PORTETE</v>
          </cell>
          <cell r="M5581" t="str">
            <v>0926211392</v>
          </cell>
          <cell r="N5581" t="str">
            <v>0960090041</v>
          </cell>
          <cell r="O5581" t="str">
            <v>0960090041</v>
          </cell>
          <cell r="P5581" t="str">
            <v>GUAYAQUIL</v>
          </cell>
          <cell r="Q5581" t="str">
            <v>GUAYAQUIL</v>
          </cell>
          <cell r="R5581" t="str">
            <v>GUAYAS</v>
          </cell>
          <cell r="T5581" t="str">
            <v>TRAMACO</v>
          </cell>
          <cell r="U5581" t="str">
            <v>FLEXNETUIO_GYE</v>
          </cell>
          <cell r="V5581">
            <v>1</v>
          </cell>
          <cell r="W5581">
            <v>1</v>
          </cell>
          <cell r="X5581" t="str">
            <v>FLEXNET ECUADOR - MDELIVERY</v>
          </cell>
          <cell r="Y5581" t="str">
            <v>CALLE 28 DE JUNIO S/N Y GARCIA MORENO ENTRADA LLANO GRANDE</v>
          </cell>
        </row>
        <row r="5582">
          <cell r="A5582" t="str">
            <v>4732353</v>
          </cell>
          <cell r="B5582">
            <v>481381</v>
          </cell>
          <cell r="C5582" t="str">
            <v>4732353</v>
          </cell>
          <cell r="D5582" t="str">
            <v>MDELIVERY</v>
          </cell>
          <cell r="E5582" t="str">
            <v>DESPACHO</v>
          </cell>
          <cell r="F5582" t="str">
            <v>NORMAL</v>
          </cell>
          <cell r="G5582" t="str">
            <v>031080004732353</v>
          </cell>
          <cell r="H5582">
            <v>44911</v>
          </cell>
          <cell r="I5582" t="str">
            <v>ENTREGADO</v>
          </cell>
          <cell r="J5582">
            <v>44914</v>
          </cell>
          <cell r="K5582" t="str">
            <v>ABAD PEREZ DIANA MARILEN</v>
          </cell>
          <cell r="L5582" t="str">
            <v>LUIS TELLO AV LUIS TELLO  SN  ENTRE ALDO MENGHI Y ANTONIO GUERRA</v>
          </cell>
          <cell r="M5582" t="str">
            <v>0802465922</v>
          </cell>
          <cell r="N5582" t="str">
            <v>0983371350</v>
          </cell>
          <cell r="O5582" t="str">
            <v>0983371350</v>
          </cell>
          <cell r="P5582" t="str">
            <v>080107</v>
          </cell>
          <cell r="Q5582" t="str">
            <v>ESMERALDAS</v>
          </cell>
          <cell r="R5582" t="str">
            <v>ESMERALDAS</v>
          </cell>
          <cell r="S5582" t="str">
            <v>ESMERALDAS</v>
          </cell>
          <cell r="T5582" t="str">
            <v>TRAMACO</v>
          </cell>
          <cell r="U5582" t="str">
            <v>FLEXNETUIO_PROVINCIA</v>
          </cell>
          <cell r="V5582">
            <v>1</v>
          </cell>
          <cell r="W5582">
            <v>1</v>
          </cell>
          <cell r="X5582" t="str">
            <v>FLEXNET ECUADOR - MDELIVERY</v>
          </cell>
          <cell r="Y5582" t="str">
            <v>CALLE 28 DE JUNIO S/N Y GARCIA MORENO ENTRADA LLANO GRANDE</v>
          </cell>
        </row>
        <row r="5583">
          <cell r="A5583" t="str">
            <v>4732555</v>
          </cell>
          <cell r="B5583">
            <v>481382</v>
          </cell>
          <cell r="C5583" t="str">
            <v>4732555</v>
          </cell>
          <cell r="D5583" t="str">
            <v>MDELIVERY</v>
          </cell>
          <cell r="E5583" t="str">
            <v>DESPACHO</v>
          </cell>
          <cell r="F5583" t="str">
            <v>NORMAL</v>
          </cell>
          <cell r="G5583" t="str">
            <v>IC3913</v>
          </cell>
          <cell r="H5583">
            <v>44911</v>
          </cell>
          <cell r="I5583" t="str">
            <v>ENTREGADO</v>
          </cell>
          <cell r="J5583">
            <v>44914</v>
          </cell>
          <cell r="K5583" t="str">
            <v>MARIA GABRIELA ALVARADO CALLE</v>
          </cell>
          <cell r="L5583" t="str">
            <v>CANARIBAMBA CALLE JUAN JOSE FLORES SN Y LIZARDO GARCIA</v>
          </cell>
          <cell r="M5583" t="str">
            <v>0104207923</v>
          </cell>
          <cell r="N5583" t="str">
            <v>0958940472</v>
          </cell>
          <cell r="O5583" t="str">
            <v>0958940472</v>
          </cell>
          <cell r="P5583" t="str">
            <v>010104</v>
          </cell>
          <cell r="Q5583" t="str">
            <v>CUENCA</v>
          </cell>
          <cell r="R5583" t="str">
            <v>AZUAY</v>
          </cell>
          <cell r="S5583" t="str">
            <v>CUENCA</v>
          </cell>
          <cell r="T5583" t="str">
            <v>ITSACOURIER</v>
          </cell>
          <cell r="U5583" t="str">
            <v>FLEXNETUIO_PROVINCIA</v>
          </cell>
          <cell r="V5583">
            <v>1</v>
          </cell>
          <cell r="W5583">
            <v>1</v>
          </cell>
          <cell r="X5583" t="str">
            <v>FLEXNET ECUADOR - MDELIVERY</v>
          </cell>
          <cell r="Y5583" t="str">
            <v>CALLE 28 DE JUNIO S/N Y GARCIA MORENO ENTRADA LLANO GRANDE</v>
          </cell>
        </row>
        <row r="5584">
          <cell r="A5584" t="str">
            <v>4733091</v>
          </cell>
          <cell r="B5584">
            <v>481383</v>
          </cell>
          <cell r="C5584" t="str">
            <v>4733091</v>
          </cell>
          <cell r="D5584" t="str">
            <v>MDELIVERY</v>
          </cell>
          <cell r="E5584" t="str">
            <v>DESPACHO</v>
          </cell>
          <cell r="F5584" t="str">
            <v>NORMAL</v>
          </cell>
          <cell r="G5584" t="str">
            <v>031080004733091</v>
          </cell>
          <cell r="H5584">
            <v>44911</v>
          </cell>
          <cell r="I5584" t="str">
            <v>INCIDENCIA</v>
          </cell>
          <cell r="J5584">
            <v>44923</v>
          </cell>
          <cell r="K5584" t="str">
            <v>MAYORGA COLLINS DENIS ELIZABETH</v>
          </cell>
          <cell r="L5584" t="str">
            <v>BABAHOYO CALLE OLMEDO  SN  Y CUSTODIO SANCHEZ</v>
          </cell>
          <cell r="M5584" t="str">
            <v>1251120703</v>
          </cell>
          <cell r="N5584" t="str">
            <v>0990684105</v>
          </cell>
          <cell r="O5584" t="str">
            <v>0990684105</v>
          </cell>
          <cell r="P5584" t="str">
            <v>120105</v>
          </cell>
          <cell r="Q5584" t="str">
            <v>BABAHOYO</v>
          </cell>
          <cell r="R5584" t="str">
            <v>LOS RIOS</v>
          </cell>
          <cell r="S5584" t="str">
            <v>BABAHOYO</v>
          </cell>
          <cell r="T5584" t="str">
            <v>TRAMACO</v>
          </cell>
          <cell r="U5584" t="str">
            <v>FLEXNETUIO_PROVINCIA</v>
          </cell>
          <cell r="V5584">
            <v>1</v>
          </cell>
          <cell r="W5584">
            <v>1</v>
          </cell>
          <cell r="X5584" t="str">
            <v>FLEXNET ECUADOR - MDELIVERY</v>
          </cell>
          <cell r="Y5584" t="str">
            <v>CALLE 28 DE JUNIO S/N Y GARCIA MORENO ENTRADA LLANO GRANDE</v>
          </cell>
        </row>
        <row r="5585">
          <cell r="A5585" t="str">
            <v>4733800</v>
          </cell>
          <cell r="B5585">
            <v>481384</v>
          </cell>
          <cell r="C5585" t="str">
            <v>4733800</v>
          </cell>
          <cell r="D5585" t="str">
            <v>MDELIVERY</v>
          </cell>
          <cell r="E5585" t="str">
            <v>DESPACHO</v>
          </cell>
          <cell r="F5585" t="str">
            <v>NORMAL</v>
          </cell>
          <cell r="G5585" t="str">
            <v>FT75848</v>
          </cell>
          <cell r="H5585">
            <v>44911</v>
          </cell>
          <cell r="I5585" t="str">
            <v>ENTREGADO</v>
          </cell>
          <cell r="J5585">
            <v>44914</v>
          </cell>
          <cell r="K5585" t="str">
            <v>ALEJADRO FABIAN BECERRA RAMIREZ</v>
          </cell>
          <cell r="L5585" t="str">
            <v>INIAQUITO CALLE SUIZA  SN CALLE CHECOSLOVAQUI</v>
          </cell>
          <cell r="M5585" t="str">
            <v>1719946467</v>
          </cell>
          <cell r="N5585" t="str">
            <v>0983435963</v>
          </cell>
          <cell r="O5585" t="str">
            <v>0900000000</v>
          </cell>
          <cell r="P5585" t="str">
            <v>170505</v>
          </cell>
          <cell r="Q5585" t="str">
            <v>QUITO</v>
          </cell>
          <cell r="R5585" t="str">
            <v>PICHINCHA</v>
          </cell>
          <cell r="S5585" t="str">
            <v>QUITO</v>
          </cell>
          <cell r="T5585" t="str">
            <v>FLEXTRANS UIO</v>
          </cell>
          <cell r="U5585" t="str">
            <v>FLEXNETUIO_LOCAL</v>
          </cell>
          <cell r="V5585">
            <v>1</v>
          </cell>
          <cell r="W5585">
            <v>1</v>
          </cell>
          <cell r="X5585" t="str">
            <v>FLEXNET ECUADOR - MDELIVERY</v>
          </cell>
          <cell r="Y5585" t="str">
            <v>CALLE 28 DE JUNIO S/N Y GARCIA MORENO ENTRADA LLANO GRANDE</v>
          </cell>
        </row>
        <row r="5586">
          <cell r="A5586" t="str">
            <v>4733978</v>
          </cell>
          <cell r="B5586">
            <v>481385</v>
          </cell>
          <cell r="C5586" t="str">
            <v>4733978</v>
          </cell>
          <cell r="D5586" t="str">
            <v>MDELIVERY</v>
          </cell>
          <cell r="E5586" t="str">
            <v>DESPACHO</v>
          </cell>
          <cell r="F5586" t="str">
            <v>NORMAL</v>
          </cell>
          <cell r="G5586" t="str">
            <v>031080004733978/031002004131457</v>
          </cell>
          <cell r="H5586">
            <v>44911</v>
          </cell>
          <cell r="I5586" t="str">
            <v>ENTREGADO</v>
          </cell>
          <cell r="J5586">
            <v>44922</v>
          </cell>
          <cell r="K5586" t="str">
            <v>MORENO CEDENO MARIA CARMEN</v>
          </cell>
          <cell r="L5586" t="str">
            <v>LA AURORA AV LEON FEBRES CORDERO KM 12 Y MEDIO</v>
          </cell>
          <cell r="M5586" t="str">
            <v>0916041502</v>
          </cell>
          <cell r="N5586" t="str">
            <v>0999043267</v>
          </cell>
          <cell r="O5586" t="str">
            <v>0999043267</v>
          </cell>
          <cell r="P5586" t="str">
            <v>091901</v>
          </cell>
          <cell r="Q5586" t="str">
            <v>DAULE</v>
          </cell>
          <cell r="R5586" t="str">
            <v>GUAYAS</v>
          </cell>
          <cell r="S5586" t="str">
            <v>DAULE</v>
          </cell>
          <cell r="T5586" t="str">
            <v>TRAMACO</v>
          </cell>
          <cell r="V5586">
            <v>1</v>
          </cell>
          <cell r="W5586">
            <v>1</v>
          </cell>
          <cell r="X5586" t="str">
            <v>FLEXNET ECUADOR - MDELIVERY</v>
          </cell>
          <cell r="Y5586" t="str">
            <v>CALLE 28 DE JUNIO S/N Y GARCIA MORENO ENTRADA LLANO GRANDE</v>
          </cell>
        </row>
        <row r="5587">
          <cell r="A5587" t="str">
            <v>4734030</v>
          </cell>
          <cell r="B5587">
            <v>481386</v>
          </cell>
          <cell r="C5587" t="str">
            <v>4734030</v>
          </cell>
          <cell r="D5587" t="str">
            <v>MDELIVERY</v>
          </cell>
          <cell r="E5587" t="str">
            <v>DESPACHO</v>
          </cell>
          <cell r="F5587" t="str">
            <v>NORMAL</v>
          </cell>
          <cell r="G5587" t="str">
            <v>TF89490</v>
          </cell>
          <cell r="H5587">
            <v>44911</v>
          </cell>
          <cell r="I5587" t="str">
            <v>ENTREGADO</v>
          </cell>
          <cell r="J5587">
            <v>44917</v>
          </cell>
          <cell r="K5587" t="str">
            <v>VANESSA DE LOS ANGELES COLOMA PONGUILLO</v>
          </cell>
          <cell r="L5587" t="str">
            <v>XIMENA COOP ELOY ALFARO MZ 2 SOLAR 3</v>
          </cell>
          <cell r="M5587" t="str">
            <v>0953500121</v>
          </cell>
          <cell r="N5587" t="str">
            <v>0953500121</v>
          </cell>
          <cell r="O5587" t="str">
            <v>0993486145</v>
          </cell>
          <cell r="P5587" t="str">
            <v>090206</v>
          </cell>
          <cell r="Q5587" t="str">
            <v>GUAYAQUIL</v>
          </cell>
          <cell r="R5587" t="str">
            <v>GUAYAS</v>
          </cell>
          <cell r="S5587" t="str">
            <v>GUAYAQUIL</v>
          </cell>
          <cell r="T5587" t="str">
            <v>ITSACOURIER</v>
          </cell>
          <cell r="U5587" t="str">
            <v>FLEXNETUIO_GYE</v>
          </cell>
          <cell r="V5587">
            <v>1</v>
          </cell>
          <cell r="W5587">
            <v>1</v>
          </cell>
          <cell r="X5587" t="str">
            <v>FLEXNET ECUADOR - MDELIVERY</v>
          </cell>
          <cell r="Y5587" t="str">
            <v>CALLE 28 DE JUNIO S/N Y GARCIA MORENO ENTRADA LLANO GRANDE</v>
          </cell>
        </row>
        <row r="5588">
          <cell r="A5588" t="str">
            <v>4734213</v>
          </cell>
          <cell r="B5588">
            <v>481387</v>
          </cell>
          <cell r="C5588" t="str">
            <v>4734213</v>
          </cell>
          <cell r="D5588" t="str">
            <v>MDELIVERY</v>
          </cell>
          <cell r="E5588" t="str">
            <v>DESPACHO</v>
          </cell>
          <cell r="F5588" t="str">
            <v>NORMAL</v>
          </cell>
          <cell r="G5588" t="str">
            <v>TF89482</v>
          </cell>
          <cell r="H5588">
            <v>44911</v>
          </cell>
          <cell r="I5588" t="str">
            <v>ENTREGADO</v>
          </cell>
          <cell r="J5588">
            <v>44915</v>
          </cell>
          <cell r="K5588" t="str">
            <v>VELIZ TOMALA ANTHONY BYRON</v>
          </cell>
          <cell r="L5588" t="str">
            <v>XIMENA AV 25 DE JULIO  SN</v>
          </cell>
          <cell r="M5588" t="str">
            <v>0925632671</v>
          </cell>
          <cell r="N5588" t="str">
            <v>0995142707</v>
          </cell>
          <cell r="O5588" t="str">
            <v>0995142707</v>
          </cell>
          <cell r="P5588" t="str">
            <v>090107</v>
          </cell>
          <cell r="Q5588" t="str">
            <v>GUAYAQUIL</v>
          </cell>
          <cell r="R5588" t="str">
            <v>GUAYAS</v>
          </cell>
          <cell r="S5588" t="str">
            <v>GUAYAQUIL</v>
          </cell>
          <cell r="T5588" t="str">
            <v>ITSACOURIER</v>
          </cell>
          <cell r="U5588" t="str">
            <v>FLEXNETUIO_GYE</v>
          </cell>
          <cell r="V5588">
            <v>1</v>
          </cell>
          <cell r="W5588">
            <v>1</v>
          </cell>
          <cell r="X5588" t="str">
            <v>FLEXNET ECUADOR - MDELIVERY</v>
          </cell>
          <cell r="Y5588" t="str">
            <v>CALLE 28 DE JUNIO S/N Y GARCIA MORENO ENTRADA LLANO GRANDE</v>
          </cell>
        </row>
        <row r="5589">
          <cell r="A5589" t="str">
            <v>4734359</v>
          </cell>
          <cell r="B5589">
            <v>481388</v>
          </cell>
          <cell r="C5589" t="str">
            <v>4734359</v>
          </cell>
          <cell r="D5589" t="str">
            <v>MDELIVERY</v>
          </cell>
          <cell r="E5589" t="str">
            <v>DESPACHO</v>
          </cell>
          <cell r="F5589" t="str">
            <v>NORMAL</v>
          </cell>
          <cell r="G5589" t="str">
            <v>TF89489 / 031080004734359</v>
          </cell>
          <cell r="H5589">
            <v>44911</v>
          </cell>
          <cell r="I5589" t="str">
            <v>ENTREGADO</v>
          </cell>
          <cell r="J5589">
            <v>44922</v>
          </cell>
          <cell r="K5589" t="str">
            <v>CHRISTIAN EDUARDO MACIAS ALCIVAR</v>
          </cell>
          <cell r="L5589" t="str">
            <v>XIMENA COOP JAIME NEBOT MZ 9464 VILLA 6</v>
          </cell>
          <cell r="M5589" t="str">
            <v>0927335935</v>
          </cell>
          <cell r="N5589" t="str">
            <v>0967450737</v>
          </cell>
          <cell r="O5589" t="str">
            <v>0939964316</v>
          </cell>
          <cell r="P5589" t="str">
            <v>090205</v>
          </cell>
          <cell r="Q5589" t="str">
            <v>GUAYAQUIL</v>
          </cell>
          <cell r="R5589" t="str">
            <v>GUAYAS</v>
          </cell>
          <cell r="S5589" t="str">
            <v>GUAYAQUIL</v>
          </cell>
          <cell r="T5589" t="str">
            <v>FLEXTRANS GYE</v>
          </cell>
          <cell r="U5589" t="str">
            <v>FLEXNETUIO_GYE</v>
          </cell>
          <cell r="V5589">
            <v>1</v>
          </cell>
          <cell r="W5589">
            <v>1</v>
          </cell>
          <cell r="X5589" t="str">
            <v>FLEXNET ECUADOR - MDELIVERY</v>
          </cell>
          <cell r="Y5589" t="str">
            <v>CALLE 28 DE JUNIO S/N Y GARCIA MORENO ENTRADA LLANO GRANDE</v>
          </cell>
        </row>
        <row r="5590">
          <cell r="A5590" t="str">
            <v>4734373</v>
          </cell>
          <cell r="B5590">
            <v>481389</v>
          </cell>
          <cell r="C5590" t="str">
            <v>4734373</v>
          </cell>
          <cell r="D5590" t="str">
            <v>MDELIVERY</v>
          </cell>
          <cell r="E5590" t="str">
            <v>DESPACHO</v>
          </cell>
          <cell r="F5590" t="str">
            <v>NORMAL</v>
          </cell>
          <cell r="G5590" t="str">
            <v>031080004734373</v>
          </cell>
          <cell r="H5590">
            <v>44911</v>
          </cell>
          <cell r="I5590" t="str">
            <v>ENTREGADO</v>
          </cell>
          <cell r="J5590">
            <v>44918</v>
          </cell>
          <cell r="K5590" t="str">
            <v>MALDONADO GONZALEZ JULIO CESAR</v>
          </cell>
          <cell r="L5590" t="str">
            <v>CATAMAYO  CALLE SUCRE  SN  Y PRIMERO DE MAYO</v>
          </cell>
          <cell r="M5590" t="str">
            <v>1105117863</v>
          </cell>
          <cell r="N5590" t="str">
            <v>0984606129</v>
          </cell>
          <cell r="O5590" t="str">
            <v>0984606129</v>
          </cell>
          <cell r="P5590" t="str">
            <v>110202</v>
          </cell>
          <cell r="Q5590" t="str">
            <v>CATAMAYO</v>
          </cell>
          <cell r="R5590" t="str">
            <v>LOJA</v>
          </cell>
          <cell r="S5590" t="str">
            <v>CATAMAYO (LA TOMA)</v>
          </cell>
          <cell r="T5590" t="str">
            <v>TRAMACO</v>
          </cell>
          <cell r="U5590" t="str">
            <v>FLEXNETUIO_PROVINCIA</v>
          </cell>
          <cell r="V5590">
            <v>1</v>
          </cell>
          <cell r="W5590">
            <v>1</v>
          </cell>
          <cell r="X5590" t="str">
            <v>FLEXNET ECUADOR - MDELIVERY</v>
          </cell>
          <cell r="Y5590" t="str">
            <v>CALLE 28 DE JUNIO S/N Y GARCIA MORENO ENTRADA LLANO GRANDE</v>
          </cell>
        </row>
        <row r="5591">
          <cell r="A5591" t="str">
            <v>4734416</v>
          </cell>
          <cell r="B5591">
            <v>481390</v>
          </cell>
          <cell r="C5591" t="str">
            <v>4734416</v>
          </cell>
          <cell r="D5591" t="str">
            <v>MDELIVERY</v>
          </cell>
          <cell r="E5591" t="str">
            <v>DESPACHO</v>
          </cell>
          <cell r="F5591" t="str">
            <v>NORMAL</v>
          </cell>
          <cell r="G5591" t="str">
            <v>FT75858</v>
          </cell>
          <cell r="H5591">
            <v>44911</v>
          </cell>
          <cell r="I5591" t="str">
            <v>ENTREGADO</v>
          </cell>
          <cell r="J5591">
            <v>44914</v>
          </cell>
          <cell r="K5591" t="str">
            <v>DAYANA SALOME CHAVEZ SALAS</v>
          </cell>
          <cell r="L5591" t="str">
            <v>JIPIJAPA  AV ELOY ALFARO  SN  DE LAS HIGUERAS</v>
          </cell>
          <cell r="M5591" t="str">
            <v>1724198013</v>
          </cell>
          <cell r="N5591" t="str">
            <v>0969098543</v>
          </cell>
          <cell r="O5591" t="str">
            <v/>
          </cell>
          <cell r="P5591" t="str">
            <v>170503</v>
          </cell>
          <cell r="Q5591" t="str">
            <v>QUITO</v>
          </cell>
          <cell r="R5591" t="str">
            <v>PICHINCHA</v>
          </cell>
          <cell r="S5591" t="str">
            <v>QUITO</v>
          </cell>
          <cell r="T5591" t="str">
            <v>FLEXTRANS UIO</v>
          </cell>
          <cell r="U5591" t="str">
            <v>FLEXNETUIO_LOCAL</v>
          </cell>
          <cell r="V5591">
            <v>1</v>
          </cell>
          <cell r="W5591">
            <v>1</v>
          </cell>
          <cell r="X5591" t="str">
            <v>FLEXNET ECUADOR - MDELIVERY</v>
          </cell>
          <cell r="Y5591" t="str">
            <v>CALLE 28 DE JUNIO S/N Y GARCIA MORENO ENTRADA LLANO GRANDE</v>
          </cell>
        </row>
        <row r="5592">
          <cell r="A5592" t="str">
            <v>4734441</v>
          </cell>
          <cell r="B5592">
            <v>481391</v>
          </cell>
          <cell r="C5592" t="str">
            <v>4734441</v>
          </cell>
          <cell r="D5592" t="str">
            <v>MDELIVERY</v>
          </cell>
          <cell r="E5592" t="str">
            <v>DESPACHO</v>
          </cell>
          <cell r="F5592" t="str">
            <v>NORMAL</v>
          </cell>
          <cell r="G5592" t="str">
            <v>TF89477</v>
          </cell>
          <cell r="H5592">
            <v>44911</v>
          </cell>
          <cell r="I5592" t="str">
            <v>ENTREGADO</v>
          </cell>
          <cell r="J5592">
            <v>44914</v>
          </cell>
          <cell r="K5592" t="str">
            <v>MOREIRA ROBINSON JOSE RICHARD</v>
          </cell>
          <cell r="L5592" t="str">
            <v>TARQUI CALLE ALFREDO BAQUERIZO MORENO  SN  Y LOJA</v>
          </cell>
          <cell r="M5592" t="str">
            <v>1304395245</v>
          </cell>
          <cell r="N5592" t="str">
            <v>0990549981</v>
          </cell>
          <cell r="O5592" t="str">
            <v>0990549981</v>
          </cell>
          <cell r="P5592" t="str">
            <v>090306</v>
          </cell>
          <cell r="Q5592" t="str">
            <v>GUAYAQUIL</v>
          </cell>
          <cell r="R5592" t="str">
            <v>GUAYAS</v>
          </cell>
          <cell r="S5592" t="str">
            <v>GUAYAQUIL</v>
          </cell>
          <cell r="T5592" t="str">
            <v>ITSACOURIER</v>
          </cell>
          <cell r="U5592" t="str">
            <v>FLEXNETUIO_GYE</v>
          </cell>
          <cell r="V5592">
            <v>1</v>
          </cell>
          <cell r="W5592">
            <v>1</v>
          </cell>
          <cell r="X5592" t="str">
            <v>FLEXNET ECUADOR - MDELIVERY</v>
          </cell>
          <cell r="Y5592" t="str">
            <v>CALLE 28 DE JUNIO S/N Y GARCIA MORENO ENTRADA LLANO GRANDE</v>
          </cell>
        </row>
        <row r="5593">
          <cell r="A5593" t="str">
            <v>4734463</v>
          </cell>
          <cell r="B5593">
            <v>481392</v>
          </cell>
          <cell r="C5593" t="str">
            <v>4734463</v>
          </cell>
          <cell r="D5593" t="str">
            <v>MDELIVERY</v>
          </cell>
          <cell r="E5593" t="str">
            <v>DESPACHO</v>
          </cell>
          <cell r="F5593" t="str">
            <v>NORMAL</v>
          </cell>
          <cell r="G5593" t="str">
            <v>IC3916</v>
          </cell>
          <cell r="H5593">
            <v>44911</v>
          </cell>
          <cell r="I5593" t="str">
            <v>ENTREGADO</v>
          </cell>
          <cell r="J5593">
            <v>44914</v>
          </cell>
          <cell r="K5593" t="str">
            <v>MAURICIO LIROY PAZMINO ARPI</v>
          </cell>
          <cell r="L5593" t="str">
            <v>TOTORACOCHA CALLE DUCHICELA  1 53  Y PACHACUTEC</v>
          </cell>
          <cell r="M5593" t="str">
            <v>0106543929</v>
          </cell>
          <cell r="N5593" t="str">
            <v>0984066647</v>
          </cell>
          <cell r="O5593" t="str">
            <v/>
          </cell>
          <cell r="P5593" t="str">
            <v>010103</v>
          </cell>
          <cell r="Q5593" t="str">
            <v>CUENCA</v>
          </cell>
          <cell r="R5593" t="str">
            <v>AZUAY</v>
          </cell>
          <cell r="S5593" t="str">
            <v>CUENCA</v>
          </cell>
          <cell r="T5593" t="str">
            <v>ITSACOURIER</v>
          </cell>
          <cell r="U5593" t="str">
            <v>FLEXNETUIO_PROVINCIA</v>
          </cell>
          <cell r="V5593">
            <v>1</v>
          </cell>
          <cell r="W5593">
            <v>1</v>
          </cell>
          <cell r="X5593" t="str">
            <v>FLEXNET ECUADOR - MDELIVERY</v>
          </cell>
          <cell r="Y5593" t="str">
            <v>CALLE 28 DE JUNIO S/N Y GARCIA MORENO ENTRADA LLANO GRANDE</v>
          </cell>
        </row>
        <row r="5594">
          <cell r="A5594" t="str">
            <v>4734513</v>
          </cell>
          <cell r="B5594">
            <v>481393</v>
          </cell>
          <cell r="C5594" t="str">
            <v>4734513</v>
          </cell>
          <cell r="D5594" t="str">
            <v>MDELIVERY</v>
          </cell>
          <cell r="E5594" t="str">
            <v>DESPACHO</v>
          </cell>
          <cell r="F5594" t="str">
            <v>NORMAL</v>
          </cell>
          <cell r="G5594" t="str">
            <v>TF89486</v>
          </cell>
          <cell r="H5594">
            <v>44911</v>
          </cell>
          <cell r="I5594" t="str">
            <v>ENTREGADO</v>
          </cell>
          <cell r="J5594">
            <v>44914</v>
          </cell>
          <cell r="K5594" t="str">
            <v>AIDA ESPERANZA PAREDES VILLAMARIN</v>
          </cell>
          <cell r="L5594" t="str">
            <v>ROCA AV VICTOR MANUEL RENDON  845  Y RUMICHCA</v>
          </cell>
          <cell r="M5594" t="str">
            <v>0913868410</v>
          </cell>
          <cell r="N5594" t="str">
            <v>0960948969</v>
          </cell>
          <cell r="O5594" t="str">
            <v>0960948969</v>
          </cell>
          <cell r="P5594" t="str">
            <v>090306</v>
          </cell>
          <cell r="Q5594" t="str">
            <v>GUAYAQUIL</v>
          </cell>
          <cell r="R5594" t="str">
            <v>GUAYAS</v>
          </cell>
          <cell r="S5594" t="str">
            <v>GUAYAQUIL</v>
          </cell>
          <cell r="T5594" t="str">
            <v>ITSACOURIER</v>
          </cell>
          <cell r="U5594" t="str">
            <v>FLEXNETUIO_GYE</v>
          </cell>
          <cell r="V5594">
            <v>1</v>
          </cell>
          <cell r="W5594">
            <v>1</v>
          </cell>
          <cell r="X5594" t="str">
            <v>FLEXNET ECUADOR - MDELIVERY</v>
          </cell>
          <cell r="Y5594" t="str">
            <v>CALLE 28 DE JUNIO S/N Y GARCIA MORENO ENTRADA LLANO GRANDE</v>
          </cell>
        </row>
        <row r="5595">
          <cell r="A5595" t="str">
            <v>4734584</v>
          </cell>
          <cell r="B5595">
            <v>481394</v>
          </cell>
          <cell r="C5595" t="str">
            <v>4734584</v>
          </cell>
          <cell r="D5595" t="str">
            <v>MDELIVERY</v>
          </cell>
          <cell r="E5595" t="str">
            <v>DESPACHO</v>
          </cell>
          <cell r="F5595" t="str">
            <v>NORMAL</v>
          </cell>
          <cell r="G5595" t="str">
            <v>TF89478</v>
          </cell>
          <cell r="H5595">
            <v>44911</v>
          </cell>
          <cell r="I5595" t="str">
            <v>ENTREGADO</v>
          </cell>
          <cell r="J5595">
            <v>44914</v>
          </cell>
          <cell r="K5595" t="str">
            <v>AYRON JOSE HIDALGO ROMERO</v>
          </cell>
          <cell r="L5595" t="str">
            <v>XIMENA  COOP NUEVA GRANADA  MZ 3 SL 4</v>
          </cell>
          <cell r="M5595" t="str">
            <v>0944346865</v>
          </cell>
          <cell r="N5595" t="str">
            <v>0994384213</v>
          </cell>
          <cell r="O5595" t="str">
            <v>0978627892</v>
          </cell>
          <cell r="P5595" t="str">
            <v>090205</v>
          </cell>
          <cell r="Q5595" t="str">
            <v>GUAYAQUIL</v>
          </cell>
          <cell r="R5595" t="str">
            <v>GUAYAS</v>
          </cell>
          <cell r="S5595" t="str">
            <v>GUAYAQUIL</v>
          </cell>
          <cell r="T5595" t="str">
            <v>ITSACOURIER</v>
          </cell>
          <cell r="U5595" t="str">
            <v>FLEXNETUIO_GYE</v>
          </cell>
          <cell r="V5595">
            <v>1</v>
          </cell>
          <cell r="W5595">
            <v>1</v>
          </cell>
          <cell r="X5595" t="str">
            <v>FLEXNET ECUADOR - MDELIVERY</v>
          </cell>
          <cell r="Y5595" t="str">
            <v>CALLE 28 DE JUNIO S/N Y GARCIA MORENO ENTRADA LLANO GRANDE</v>
          </cell>
        </row>
        <row r="5596">
          <cell r="A5596" t="str">
            <v>4734598</v>
          </cell>
          <cell r="B5596">
            <v>481395</v>
          </cell>
          <cell r="C5596" t="str">
            <v>4734598</v>
          </cell>
          <cell r="D5596" t="str">
            <v>MDELIVERY</v>
          </cell>
          <cell r="E5596" t="str">
            <v>DESPACHO</v>
          </cell>
          <cell r="F5596" t="str">
            <v>DERIVADO PICK UP</v>
          </cell>
          <cell r="G5596" t="str">
            <v>031080004734598</v>
          </cell>
          <cell r="H5596">
            <v>44911</v>
          </cell>
          <cell r="I5596" t="str">
            <v>ENTREGADO</v>
          </cell>
          <cell r="J5596">
            <v>44915</v>
          </cell>
          <cell r="K5596" t="str">
            <v>GRACE ELIZABETH AYALA VILLON</v>
          </cell>
          <cell r="L5596" t="str">
            <v>OFICINA TRAMACO PUNTO DE ATENCION SAN MARINO</v>
          </cell>
          <cell r="M5596" t="str">
            <v>0911372969</v>
          </cell>
          <cell r="N5596" t="str">
            <v>0984628490</v>
          </cell>
          <cell r="O5596" t="str">
            <v>0900000000</v>
          </cell>
          <cell r="P5596" t="str">
            <v>GUAYAQUIL</v>
          </cell>
          <cell r="Q5596" t="str">
            <v>GUAYAQUIL</v>
          </cell>
          <cell r="R5596" t="str">
            <v>GUAYAS</v>
          </cell>
          <cell r="T5596" t="str">
            <v>TRAMACO</v>
          </cell>
          <cell r="U5596" t="str">
            <v>FLEXNETUIO_GYE</v>
          </cell>
          <cell r="V5596">
            <v>1</v>
          </cell>
          <cell r="W5596">
            <v>1</v>
          </cell>
          <cell r="X5596" t="str">
            <v>FLEXNET ECUADOR - MDELIVERY</v>
          </cell>
          <cell r="Y5596" t="str">
            <v>CALLE 28 DE JUNIO S/N Y GARCIA MORENO ENTRADA LLANO GRANDE</v>
          </cell>
        </row>
        <row r="5597">
          <cell r="A5597" t="str">
            <v>4734678</v>
          </cell>
          <cell r="B5597">
            <v>481396</v>
          </cell>
          <cell r="C5597" t="str">
            <v>4734678</v>
          </cell>
          <cell r="D5597" t="str">
            <v>MDELIVERY</v>
          </cell>
          <cell r="E5597" t="str">
            <v>DESPACHO</v>
          </cell>
          <cell r="F5597" t="str">
            <v>NORMAL</v>
          </cell>
          <cell r="G5597" t="str">
            <v>TF89491 / 031080004734678</v>
          </cell>
          <cell r="H5597">
            <v>44911</v>
          </cell>
          <cell r="I5597" t="str">
            <v>ENTREGADO</v>
          </cell>
          <cell r="J5597">
            <v>44922</v>
          </cell>
          <cell r="K5597" t="str">
            <v>HELLEN ANABELL FAJARDO AGUIRRE</v>
          </cell>
          <cell r="L5597" t="str">
            <v>LETAMENDI  CALLE GUERRERO MARTINEZ  4206 ENTRE CALLE D Y E</v>
          </cell>
          <cell r="M5597" t="str">
            <v>0930177605</v>
          </cell>
          <cell r="N5597" t="str">
            <v>0962927548</v>
          </cell>
          <cell r="P5597" t="str">
            <v>090305</v>
          </cell>
          <cell r="Q5597" t="str">
            <v>GUAYAQUIL</v>
          </cell>
          <cell r="R5597" t="str">
            <v>GUAYAS</v>
          </cell>
          <cell r="S5597" t="str">
            <v>GUAYAQUIL</v>
          </cell>
          <cell r="T5597" t="str">
            <v>ITSACOURIER</v>
          </cell>
          <cell r="U5597" t="str">
            <v>FLEXNETUIO_GYE</v>
          </cell>
          <cell r="V5597">
            <v>1</v>
          </cell>
          <cell r="W5597">
            <v>1</v>
          </cell>
          <cell r="X5597" t="str">
            <v>FLEXNET ECUADOR - MDELIVERY</v>
          </cell>
          <cell r="Y5597" t="str">
            <v>CALLE 28 DE JUNIO S/N Y GARCIA MORENO ENTRADA LLANO GRANDE</v>
          </cell>
        </row>
        <row r="5598">
          <cell r="A5598" t="str">
            <v>4734830</v>
          </cell>
          <cell r="B5598">
            <v>481397</v>
          </cell>
          <cell r="C5598" t="str">
            <v>4734830</v>
          </cell>
          <cell r="D5598" t="str">
            <v>MDELIVERY</v>
          </cell>
          <cell r="E5598" t="str">
            <v>DESPACHO</v>
          </cell>
          <cell r="F5598" t="str">
            <v>NORMAL</v>
          </cell>
          <cell r="G5598" t="str">
            <v>031080004734830</v>
          </cell>
          <cell r="H5598">
            <v>44911</v>
          </cell>
          <cell r="I5598" t="str">
            <v>ENTREGADO</v>
          </cell>
          <cell r="J5598">
            <v>44916</v>
          </cell>
          <cell r="K5598" t="str">
            <v>FIGUEROA FLORES JHONNY WILMER</v>
          </cell>
          <cell r="L5598" t="str">
            <v>VILLAMIL PLAYAS AV JAIME ROLDOS  SN  ENTRE CALLE 3 Y LUCAS</v>
          </cell>
          <cell r="M5598" t="str">
            <v>0942866492</v>
          </cell>
          <cell r="N5598" t="str">
            <v>0990343169</v>
          </cell>
          <cell r="O5598" t="str">
            <v>0990343169</v>
          </cell>
          <cell r="P5598" t="str">
            <v>092201</v>
          </cell>
          <cell r="Q5598" t="str">
            <v>PLAYAS</v>
          </cell>
          <cell r="R5598" t="str">
            <v>GUAYAS</v>
          </cell>
          <cell r="S5598" t="str">
            <v>GENERAL VILLAMIL (PLAYAS) - SAN ANTONIO</v>
          </cell>
          <cell r="T5598" t="str">
            <v>TRAMACO</v>
          </cell>
          <cell r="U5598" t="str">
            <v>FLEXNETUIO_PROVINCIA</v>
          </cell>
          <cell r="V5598">
            <v>1</v>
          </cell>
          <cell r="W5598">
            <v>1</v>
          </cell>
          <cell r="X5598" t="str">
            <v>FLEXNET ECUADOR - MDELIVERY</v>
          </cell>
          <cell r="Y5598" t="str">
            <v>CALLE 28 DE JUNIO S/N Y GARCIA MORENO ENTRADA LLANO GRANDE</v>
          </cell>
        </row>
        <row r="5599">
          <cell r="A5599" t="str">
            <v>4734865</v>
          </cell>
          <cell r="B5599">
            <v>481398</v>
          </cell>
          <cell r="C5599" t="str">
            <v>4734865</v>
          </cell>
          <cell r="D5599" t="str">
            <v>MDELIVERY</v>
          </cell>
          <cell r="E5599" t="str">
            <v>DESPACHO</v>
          </cell>
          <cell r="F5599" t="str">
            <v>NORMAL</v>
          </cell>
          <cell r="G5599" t="str">
            <v>FT75864</v>
          </cell>
          <cell r="H5599">
            <v>44911</v>
          </cell>
          <cell r="I5599" t="str">
            <v>ENTREGADO</v>
          </cell>
          <cell r="J5599">
            <v>44914</v>
          </cell>
          <cell r="K5599" t="str">
            <v>COLLAGUAZO MEZA KEVIN FABIAN</v>
          </cell>
          <cell r="L5599" t="str">
            <v>INAQUITO  AV NACIONES UNIDAS  E250  Y NUNEZ DE VELA</v>
          </cell>
          <cell r="M5599" t="str">
            <v>1751141142</v>
          </cell>
          <cell r="N5599" t="str">
            <v>0962301387</v>
          </cell>
          <cell r="O5599" t="str">
            <v>0962301387</v>
          </cell>
          <cell r="P5599" t="str">
            <v>170507</v>
          </cell>
          <cell r="Q5599" t="str">
            <v>QUITO</v>
          </cell>
          <cell r="R5599" t="str">
            <v>PICHINCHA</v>
          </cell>
          <cell r="S5599" t="str">
            <v>QUITO</v>
          </cell>
          <cell r="T5599" t="str">
            <v>FLEXTRANS UIO</v>
          </cell>
          <cell r="U5599" t="str">
            <v>FLEXNETUIO_LOCAL</v>
          </cell>
          <cell r="V5599">
            <v>1</v>
          </cell>
          <cell r="W5599">
            <v>1</v>
          </cell>
          <cell r="X5599" t="str">
            <v>FLEXNET ECUADOR - MDELIVERY</v>
          </cell>
          <cell r="Y5599" t="str">
            <v>CALLE 28 DE JUNIO S/N Y GARCIA MORENO ENTRADA LLANO GRANDE</v>
          </cell>
        </row>
        <row r="5600">
          <cell r="A5600" t="str">
            <v>4734870</v>
          </cell>
          <cell r="B5600">
            <v>481399</v>
          </cell>
          <cell r="C5600" t="str">
            <v>4734870</v>
          </cell>
          <cell r="D5600" t="str">
            <v>MDELIVERY</v>
          </cell>
          <cell r="E5600" t="str">
            <v>DESPACHO</v>
          </cell>
          <cell r="F5600" t="str">
            <v>DERIVADO PICK UP</v>
          </cell>
          <cell r="G5600" t="str">
            <v>031080004734870</v>
          </cell>
          <cell r="H5600">
            <v>44911</v>
          </cell>
          <cell r="I5600" t="str">
            <v>ENTREGADO</v>
          </cell>
          <cell r="J5600">
            <v>44916</v>
          </cell>
          <cell r="K5600" t="str">
            <v>RAMON BARTOLO CONFORME CHOEZ</v>
          </cell>
          <cell r="L5600" t="str">
            <v>OFICINA TRAMACO PORTETE</v>
          </cell>
          <cell r="M5600" t="str">
            <v>0906934849</v>
          </cell>
          <cell r="N5600" t="str">
            <v>0984196403</v>
          </cell>
          <cell r="O5600" t="str">
            <v>0984196403</v>
          </cell>
          <cell r="P5600" t="str">
            <v>GUAYAQUIL</v>
          </cell>
          <cell r="Q5600" t="str">
            <v>GUAYAQUIL</v>
          </cell>
          <cell r="R5600" t="str">
            <v>GUAYAS</v>
          </cell>
          <cell r="T5600" t="str">
            <v>TRAMACO</v>
          </cell>
          <cell r="U5600" t="str">
            <v>FLEXNETUIO_GYE</v>
          </cell>
          <cell r="V5600">
            <v>1</v>
          </cell>
          <cell r="W5600">
            <v>1</v>
          </cell>
          <cell r="X5600" t="str">
            <v>FLEXNET ECUADOR - MDELIVERY</v>
          </cell>
          <cell r="Y5600" t="str">
            <v>CALLE 28 DE JUNIO S/N Y GARCIA MORENO ENTRADA LLANO GRANDE</v>
          </cell>
        </row>
        <row r="5601">
          <cell r="A5601" t="str">
            <v>4734940</v>
          </cell>
          <cell r="B5601">
            <v>481401</v>
          </cell>
          <cell r="C5601" t="str">
            <v>4734940</v>
          </cell>
          <cell r="D5601" t="str">
            <v>MDELIVERY</v>
          </cell>
          <cell r="E5601" t="str">
            <v>DESPACHO</v>
          </cell>
          <cell r="F5601" t="str">
            <v>NORMAL</v>
          </cell>
          <cell r="G5601" t="str">
            <v>FT75866</v>
          </cell>
          <cell r="H5601">
            <v>44911</v>
          </cell>
          <cell r="I5601" t="str">
            <v>ENTREGADO</v>
          </cell>
          <cell r="J5601">
            <v>44914</v>
          </cell>
          <cell r="K5601" t="str">
            <v>KEVIN STALIN AGUILAR MIQUINGA</v>
          </cell>
          <cell r="L5601" t="str">
            <v>SAN ANTONIO CALLE ESCULTURAS  LOTE 72  Y JOAQUIN GALLEGOS LARA</v>
          </cell>
          <cell r="M5601" t="str">
            <v>1728014315</v>
          </cell>
          <cell r="N5601" t="str">
            <v>0983553428</v>
          </cell>
          <cell r="O5601" t="str">
            <v>0983553428</v>
          </cell>
          <cell r="P5601" t="str">
            <v>170308</v>
          </cell>
          <cell r="Q5601" t="str">
            <v>QUITO</v>
          </cell>
          <cell r="R5601" t="str">
            <v>PICHINCHA</v>
          </cell>
          <cell r="S5601" t="str">
            <v>POMASQUI - BELLA MARIA SANTA ROSA - URBANIZACION LOS SAUCES</v>
          </cell>
          <cell r="T5601" t="str">
            <v>FLEXTRANS UIO</v>
          </cell>
          <cell r="U5601" t="str">
            <v>FLEXNETUIO_LOCAL</v>
          </cell>
          <cell r="V5601">
            <v>1</v>
          </cell>
          <cell r="W5601">
            <v>1</v>
          </cell>
          <cell r="X5601" t="str">
            <v>FLEXNET ECUADOR - MDELIVERY</v>
          </cell>
          <cell r="Y5601" t="str">
            <v>CALLE 28 DE JUNIO S/N Y GARCIA MORENO ENTRADA LLANO GRANDE</v>
          </cell>
        </row>
        <row r="5602">
          <cell r="A5602" t="str">
            <v>4734976</v>
          </cell>
          <cell r="B5602">
            <v>481402</v>
          </cell>
          <cell r="C5602" t="str">
            <v>4734976</v>
          </cell>
          <cell r="D5602" t="str">
            <v>MDELIVERY</v>
          </cell>
          <cell r="E5602" t="str">
            <v>DESPACHO</v>
          </cell>
          <cell r="F5602" t="str">
            <v>NORMAL</v>
          </cell>
          <cell r="G5602" t="str">
            <v>031080004734976</v>
          </cell>
          <cell r="H5602">
            <v>44911</v>
          </cell>
          <cell r="I5602" t="str">
            <v>ENTREGADO</v>
          </cell>
          <cell r="J5602">
            <v>44914</v>
          </cell>
          <cell r="K5602" t="str">
            <v>Paul Ricardo Rodriguez Alcivar</v>
          </cell>
          <cell r="L5602" t="str">
            <v>ESMERALDAS GRAN COLOMBIA  001  Y JR CORONEL</v>
          </cell>
          <cell r="M5602" t="str">
            <v>0802776070</v>
          </cell>
          <cell r="N5602" t="str">
            <v>0984281916</v>
          </cell>
          <cell r="O5602" t="str">
            <v/>
          </cell>
          <cell r="P5602" t="str">
            <v>080108</v>
          </cell>
          <cell r="Q5602" t="str">
            <v>ESMERALDAS</v>
          </cell>
          <cell r="R5602" t="str">
            <v>ESMERALDAS</v>
          </cell>
          <cell r="S5602" t="str">
            <v>ESMERALDAS</v>
          </cell>
          <cell r="T5602" t="str">
            <v>TRAMACO</v>
          </cell>
          <cell r="U5602" t="str">
            <v>FLEXNETUIO_PROVINCIA</v>
          </cell>
          <cell r="V5602">
            <v>1</v>
          </cell>
          <cell r="W5602">
            <v>1</v>
          </cell>
          <cell r="X5602" t="str">
            <v>FLEXNET ECUADOR - MDELIVERY</v>
          </cell>
          <cell r="Y5602" t="str">
            <v>CALLE 28 DE JUNIO S/N Y GARCIA MORENO ENTRADA LLANO GRANDE</v>
          </cell>
        </row>
        <row r="5603">
          <cell r="A5603" t="str">
            <v>4735001</v>
          </cell>
          <cell r="B5603">
            <v>481403</v>
          </cell>
          <cell r="C5603" t="str">
            <v>4735001</v>
          </cell>
          <cell r="D5603" t="str">
            <v>MDELIVERY</v>
          </cell>
          <cell r="E5603" t="str">
            <v>DESPACHO</v>
          </cell>
          <cell r="F5603" t="str">
            <v>NORMAL</v>
          </cell>
          <cell r="G5603" t="str">
            <v>031080004735001</v>
          </cell>
          <cell r="H5603">
            <v>44911</v>
          </cell>
          <cell r="I5603" t="str">
            <v>ENTREGADO</v>
          </cell>
          <cell r="J5603">
            <v>44914</v>
          </cell>
          <cell r="K5603" t="str">
            <v>Andrea Guadalupe Saldarreaga Arteaga</v>
          </cell>
          <cell r="L5603" t="str">
            <v>LOS ESTEROS  AV ARTURO VERA CASA 15 AV 113</v>
          </cell>
          <cell r="M5603" t="str">
            <v>1312177957</v>
          </cell>
          <cell r="N5603" t="str">
            <v>0958802651</v>
          </cell>
          <cell r="O5603" t="str">
            <v>0958802651</v>
          </cell>
          <cell r="P5603" t="str">
            <v>130204</v>
          </cell>
          <cell r="Q5603" t="str">
            <v>MANTA</v>
          </cell>
          <cell r="R5603" t="str">
            <v>MANABI</v>
          </cell>
          <cell r="S5603" t="str">
            <v>MANTA</v>
          </cell>
          <cell r="T5603" t="str">
            <v>TRAMACO</v>
          </cell>
          <cell r="U5603" t="str">
            <v>FLEXNETUIO_PROVINCIA</v>
          </cell>
          <cell r="V5603">
            <v>1</v>
          </cell>
          <cell r="W5603">
            <v>1</v>
          </cell>
          <cell r="X5603" t="str">
            <v>FLEXNET ECUADOR - MDELIVERY</v>
          </cell>
          <cell r="Y5603" t="str">
            <v>CALLE 28 DE JUNIO S/N Y GARCIA MORENO ENTRADA LLANO GRANDE</v>
          </cell>
        </row>
        <row r="5604">
          <cell r="A5604" t="str">
            <v>4735041</v>
          </cell>
          <cell r="B5604">
            <v>481404</v>
          </cell>
          <cell r="C5604" t="str">
            <v>4735041</v>
          </cell>
          <cell r="D5604" t="str">
            <v>MDELIVERY</v>
          </cell>
          <cell r="E5604" t="str">
            <v>DESPACHO</v>
          </cell>
          <cell r="F5604" t="str">
            <v>NORMAL</v>
          </cell>
          <cell r="G5604" t="str">
            <v>031080004735041</v>
          </cell>
          <cell r="H5604">
            <v>44911</v>
          </cell>
          <cell r="I5604" t="str">
            <v>ENTREGADO</v>
          </cell>
          <cell r="J5604">
            <v>44914</v>
          </cell>
          <cell r="K5604" t="str">
            <v>MAYRA JAQUELINE GUARACA GRANIZO</v>
          </cell>
          <cell r="L5604" t="str">
            <v>MANTA PSJE 24 DE MAYO  SN  Y CALLE 12</v>
          </cell>
          <cell r="M5604" t="str">
            <v>0603035171</v>
          </cell>
          <cell r="N5604" t="str">
            <v>0984556093</v>
          </cell>
          <cell r="O5604" t="str">
            <v/>
          </cell>
          <cell r="P5604" t="str">
            <v>130214</v>
          </cell>
          <cell r="Q5604" t="str">
            <v>MANTA</v>
          </cell>
          <cell r="R5604" t="str">
            <v>MANABI</v>
          </cell>
          <cell r="S5604" t="str">
            <v>MANTA</v>
          </cell>
          <cell r="T5604" t="str">
            <v>TRAMACO</v>
          </cell>
          <cell r="U5604" t="str">
            <v>FLEXNETUIO_PROVINCIA</v>
          </cell>
          <cell r="V5604">
            <v>1</v>
          </cell>
          <cell r="W5604">
            <v>1</v>
          </cell>
          <cell r="X5604" t="str">
            <v>FLEXNET ECUADOR - MDELIVERY</v>
          </cell>
          <cell r="Y5604" t="str">
            <v>CALLE 28 DE JUNIO S/N Y GARCIA MORENO ENTRADA LLANO GRANDE</v>
          </cell>
        </row>
        <row r="5605">
          <cell r="A5605" t="str">
            <v>414435701</v>
          </cell>
          <cell r="B5605">
            <v>481366</v>
          </cell>
          <cell r="C5605" t="str">
            <v>414435701</v>
          </cell>
          <cell r="D5605" t="str">
            <v>FLEXTUENTI</v>
          </cell>
          <cell r="E5605" t="str">
            <v>DESPACHO</v>
          </cell>
          <cell r="F5605" t="str">
            <v>DERIVADO PICK UP</v>
          </cell>
          <cell r="G5605" t="str">
            <v>031080414435701</v>
          </cell>
          <cell r="H5605">
            <v>44911</v>
          </cell>
          <cell r="I5605" t="str">
            <v>ENTREGADO</v>
          </cell>
          <cell r="J5605">
            <v>44915</v>
          </cell>
          <cell r="K5605" t="str">
            <v>isaac david yaguachi machuca</v>
          </cell>
          <cell r="L5605" t="str">
            <v>OFICINA TRAMACO PUNTO DE ATENCION SAN MARINO</v>
          </cell>
          <cell r="M5605" t="str">
            <v>0952628741</v>
          </cell>
          <cell r="N5605" t="str">
            <v>0990111836/0959641497</v>
          </cell>
          <cell r="O5605" t="str">
            <v/>
          </cell>
          <cell r="P5605" t="str">
            <v>GUAYAQUIL</v>
          </cell>
          <cell r="Q5605" t="str">
            <v>GUAYAQUIL</v>
          </cell>
          <cell r="R5605" t="str">
            <v>GUAYAS</v>
          </cell>
          <cell r="T5605" t="str">
            <v>TRAMACO</v>
          </cell>
          <cell r="U5605" t="str">
            <v>FLEXNETUIO_GYE</v>
          </cell>
          <cell r="V5605">
            <v>1</v>
          </cell>
          <cell r="W5605">
            <v>1</v>
          </cell>
          <cell r="X5605" t="str">
            <v>FLEXNET ECUADOR - FLEXTUENTI</v>
          </cell>
          <cell r="Y5605" t="str">
            <v>CALLE 28 DE JUNIO S/N Y GARCIA MORENO ENTRADA LLANO GRANDE</v>
          </cell>
        </row>
        <row r="5606">
          <cell r="A5606" t="str">
            <v>414435750</v>
          </cell>
          <cell r="B5606">
            <v>481367</v>
          </cell>
          <cell r="C5606" t="str">
            <v>414435750</v>
          </cell>
          <cell r="D5606" t="str">
            <v>FLEXTUENTI</v>
          </cell>
          <cell r="E5606" t="str">
            <v>DESPACHO</v>
          </cell>
          <cell r="F5606" t="str">
            <v>NORMAL</v>
          </cell>
          <cell r="G5606" t="str">
            <v>031080414435750</v>
          </cell>
          <cell r="H5606">
            <v>44911</v>
          </cell>
          <cell r="I5606" t="str">
            <v>ENTREGADO</v>
          </cell>
          <cell r="J5606">
            <v>44914</v>
          </cell>
          <cell r="K5606" t="str">
            <v>Daniel Marcelo Soria Pacheco</v>
          </cell>
          <cell r="L5606" t="str">
            <v>HUACHI CHICO AV  ATAHUALPA 17 12 AV  JACOME CLAVIJO</v>
          </cell>
          <cell r="M5606" t="str">
            <v>1804327631</v>
          </cell>
          <cell r="N5606" t="str">
            <v>0995914792/0969055944</v>
          </cell>
          <cell r="O5606" t="str">
            <v/>
          </cell>
          <cell r="P5606" t="str">
            <v>AMBATO</v>
          </cell>
          <cell r="Q5606" t="str">
            <v>AMBATO</v>
          </cell>
          <cell r="R5606" t="str">
            <v>TUNGURAHUA</v>
          </cell>
          <cell r="S5606" t="str">
            <v>AMBATO</v>
          </cell>
          <cell r="T5606" t="str">
            <v>TRAMACO</v>
          </cell>
          <cell r="U5606" t="str">
            <v>FLEXNETUIO_PROVINCIA</v>
          </cell>
          <cell r="V5606">
            <v>1</v>
          </cell>
          <cell r="W5606">
            <v>1</v>
          </cell>
          <cell r="X5606" t="str">
            <v>FLEXNET ECUADOR - FLEXTUENTI</v>
          </cell>
          <cell r="Y5606" t="str">
            <v>CALLE 28 DE JUNIO S/N Y GARCIA MORENO ENTRADA LLANO GRANDE</v>
          </cell>
        </row>
        <row r="5607">
          <cell r="A5607" t="str">
            <v>414391549</v>
          </cell>
          <cell r="B5607">
            <v>481333</v>
          </cell>
          <cell r="C5607" t="str">
            <v>414391549</v>
          </cell>
          <cell r="D5607" t="str">
            <v>FLEXTUENTI</v>
          </cell>
          <cell r="E5607" t="str">
            <v>DESPACHO</v>
          </cell>
          <cell r="F5607" t="str">
            <v>NORMAL</v>
          </cell>
          <cell r="G5607" t="str">
            <v>031080414391549</v>
          </cell>
          <cell r="H5607">
            <v>44911</v>
          </cell>
          <cell r="I5607" t="str">
            <v>ENTREGADO</v>
          </cell>
          <cell r="J5607">
            <v>44914</v>
          </cell>
          <cell r="K5607" t="str">
            <v>lidia veloz</v>
          </cell>
          <cell r="L5607" t="str">
            <v>SAN CAMILO   CALLE MEXICO   SN  ENTRE CALLES B Y C</v>
          </cell>
          <cell r="M5607" t="str">
            <v>0915301626</v>
          </cell>
          <cell r="N5607" t="str">
            <v>0990364154/0979544233</v>
          </cell>
          <cell r="O5607" t="str">
            <v/>
          </cell>
          <cell r="P5607" t="str">
            <v>QUEVEDO</v>
          </cell>
          <cell r="Q5607" t="str">
            <v>QUEVEDO</v>
          </cell>
          <cell r="R5607" t="str">
            <v>LOS RIOS</v>
          </cell>
          <cell r="T5607" t="str">
            <v>TRAMACO</v>
          </cell>
          <cell r="U5607" t="str">
            <v>FLEXNETUIO_PROVINCIA</v>
          </cell>
          <cell r="V5607">
            <v>1</v>
          </cell>
          <cell r="W5607">
            <v>1</v>
          </cell>
          <cell r="X5607" t="str">
            <v>FLEXNET ECUADOR - FLEXTUENTI</v>
          </cell>
          <cell r="Y5607" t="str">
            <v>CALLE 28 DE JUNIO S/N Y GARCIA MORENO ENTRADA LLANO GRANDE</v>
          </cell>
        </row>
        <row r="5608">
          <cell r="A5608" t="str">
            <v>414391599</v>
          </cell>
          <cell r="B5608">
            <v>481334</v>
          </cell>
          <cell r="C5608" t="str">
            <v>414391599</v>
          </cell>
          <cell r="D5608" t="str">
            <v>FLEXTUENTI</v>
          </cell>
          <cell r="E5608" t="str">
            <v>DESPACHO</v>
          </cell>
          <cell r="F5608" t="str">
            <v>NORMAL</v>
          </cell>
          <cell r="G5608" t="str">
            <v>031080414391599</v>
          </cell>
          <cell r="H5608">
            <v>44911</v>
          </cell>
          <cell r="I5608" t="str">
            <v>ENTREGADO</v>
          </cell>
          <cell r="J5608">
            <v>44914</v>
          </cell>
          <cell r="K5608" t="str">
            <v>Julio Cesar</v>
          </cell>
          <cell r="L5608" t="str">
            <v>SAGRARIO (IM)  AV EUGENIO ESPEJO  SN  AV ALFREDO PEREZ GUERRERO</v>
          </cell>
          <cell r="M5608" t="str">
            <v>1002854600</v>
          </cell>
          <cell r="N5608" t="str">
            <v>0984228676/0963391224</v>
          </cell>
          <cell r="O5608" t="str">
            <v/>
          </cell>
          <cell r="P5608" t="str">
            <v>IBARRA</v>
          </cell>
          <cell r="Q5608" t="str">
            <v>IBARRA</v>
          </cell>
          <cell r="R5608" t="str">
            <v>IMBABURA</v>
          </cell>
          <cell r="T5608" t="str">
            <v>TRAMACO</v>
          </cell>
          <cell r="U5608" t="str">
            <v>FLEXNETUIO_PROVINCIA</v>
          </cell>
          <cell r="V5608">
            <v>1</v>
          </cell>
          <cell r="W5608">
            <v>1</v>
          </cell>
          <cell r="X5608" t="str">
            <v>FLEXNET ECUADOR - FLEXTUENTI</v>
          </cell>
          <cell r="Y5608" t="str">
            <v>CALLE 28 DE JUNIO S/N Y GARCIA MORENO ENTRADA LLANO GRANDE</v>
          </cell>
        </row>
        <row r="5609">
          <cell r="A5609" t="str">
            <v>414391601</v>
          </cell>
          <cell r="B5609">
            <v>481335</v>
          </cell>
          <cell r="C5609" t="str">
            <v>414391601</v>
          </cell>
          <cell r="D5609" t="str">
            <v>FLEXTUENTI</v>
          </cell>
          <cell r="E5609" t="str">
            <v>DESPACHO</v>
          </cell>
          <cell r="F5609" t="str">
            <v>NORMAL</v>
          </cell>
          <cell r="G5609" t="str">
            <v>FT75839</v>
          </cell>
          <cell r="H5609">
            <v>44911</v>
          </cell>
          <cell r="I5609" t="str">
            <v>ENTREGADO</v>
          </cell>
          <cell r="J5609">
            <v>44914</v>
          </cell>
          <cell r="K5609" t="str">
            <v>Victor Sanchez</v>
          </cell>
          <cell r="L5609" t="str">
            <v>CALDERON  ROMA SN BELEN</v>
          </cell>
          <cell r="M5609" t="str">
            <v>1702180892</v>
          </cell>
          <cell r="N5609" t="str">
            <v>0999579635/0984644317</v>
          </cell>
          <cell r="O5609" t="str">
            <v/>
          </cell>
          <cell r="P5609" t="str">
            <v>QUITO</v>
          </cell>
          <cell r="Q5609" t="str">
            <v>QUITO</v>
          </cell>
          <cell r="R5609" t="str">
            <v>PICHINCHA</v>
          </cell>
          <cell r="U5609" t="str">
            <v>FLEXNETUIO_LOCAL</v>
          </cell>
          <cell r="V5609">
            <v>1</v>
          </cell>
          <cell r="W5609">
            <v>1</v>
          </cell>
          <cell r="X5609" t="str">
            <v>FLEXNET ECUADOR - FLEXTUENTI</v>
          </cell>
          <cell r="Y5609" t="str">
            <v>CALLE 28 DE JUNIO S/N Y GARCIA MORENO ENTRADA LLANO GRANDE</v>
          </cell>
        </row>
        <row r="5610">
          <cell r="A5610" t="str">
            <v>414391628</v>
          </cell>
          <cell r="B5610">
            <v>481336</v>
          </cell>
          <cell r="C5610" t="str">
            <v>414391628</v>
          </cell>
          <cell r="D5610" t="str">
            <v>FLEXTUENTI</v>
          </cell>
          <cell r="E5610" t="str">
            <v>DESPACHO</v>
          </cell>
          <cell r="F5610" t="str">
            <v>NORMAL</v>
          </cell>
          <cell r="G5610" t="str">
            <v>FT75838</v>
          </cell>
          <cell r="H5610">
            <v>44911</v>
          </cell>
          <cell r="I5610" t="str">
            <v>ENTREGADO</v>
          </cell>
          <cell r="J5610">
            <v>44914</v>
          </cell>
          <cell r="K5610" t="str">
            <v>Carlos Andrade</v>
          </cell>
          <cell r="L5610" t="str">
            <v>LA ECUATORIANA CALLE OE10H LT485  CALLE S45</v>
          </cell>
          <cell r="M5610" t="str">
            <v>1705975074</v>
          </cell>
          <cell r="N5610" t="str">
            <v>0959214306/0995282607</v>
          </cell>
          <cell r="O5610" t="str">
            <v/>
          </cell>
          <cell r="P5610" t="str">
            <v>QUITO</v>
          </cell>
          <cell r="Q5610" t="str">
            <v>QUITO</v>
          </cell>
          <cell r="R5610" t="str">
            <v>PICHINCHA</v>
          </cell>
          <cell r="U5610" t="str">
            <v>FLEXNETUIO_LOCAL</v>
          </cell>
          <cell r="V5610">
            <v>1</v>
          </cell>
          <cell r="W5610">
            <v>1</v>
          </cell>
          <cell r="X5610" t="str">
            <v>FLEXNET ECUADOR - FLEXTUENTI</v>
          </cell>
          <cell r="Y5610" t="str">
            <v>CALLE 28 DE JUNIO S/N Y GARCIA MORENO ENTRADA LLANO GRANDE</v>
          </cell>
        </row>
        <row r="5611">
          <cell r="A5611" t="str">
            <v>414391648</v>
          </cell>
          <cell r="B5611">
            <v>481337</v>
          </cell>
          <cell r="C5611" t="str">
            <v>414391648</v>
          </cell>
          <cell r="D5611" t="str">
            <v>FLEXTUENTI</v>
          </cell>
          <cell r="E5611" t="str">
            <v>DESPACHO</v>
          </cell>
          <cell r="F5611" t="str">
            <v>NORMAL</v>
          </cell>
          <cell r="G5611" t="str">
            <v>FT75837</v>
          </cell>
          <cell r="H5611">
            <v>44911</v>
          </cell>
          <cell r="I5611" t="str">
            <v>ENTREGADO</v>
          </cell>
          <cell r="J5611">
            <v>44914</v>
          </cell>
          <cell r="K5611" t="str">
            <v>Jose Augusto Guamushig Aimacana</v>
          </cell>
          <cell r="L5611" t="str">
            <v>PUENGASI  CALLE JUAN DE ARAGON   E14 58  PASAJE E14B</v>
          </cell>
          <cell r="M5611" t="str">
            <v>0501080386</v>
          </cell>
          <cell r="N5611" t="str">
            <v>0984589787/0962682045</v>
          </cell>
          <cell r="O5611" t="str">
            <v/>
          </cell>
          <cell r="P5611" t="str">
            <v>QUITO</v>
          </cell>
          <cell r="Q5611" t="str">
            <v>QUITO</v>
          </cell>
          <cell r="R5611" t="str">
            <v>PICHINCHA</v>
          </cell>
          <cell r="T5611" t="str">
            <v>FLEXTRANS UIO</v>
          </cell>
          <cell r="U5611" t="str">
            <v>FLEXNETUIO_LOCAL</v>
          </cell>
          <cell r="V5611">
            <v>1</v>
          </cell>
          <cell r="W5611">
            <v>1</v>
          </cell>
          <cell r="X5611" t="str">
            <v>FLEXNET ECUADOR - FLEXTUENTI</v>
          </cell>
          <cell r="Y5611" t="str">
            <v>CALLE 28 DE JUNIO S/N Y GARCIA MORENO ENTRADA LLANO GRANDE</v>
          </cell>
        </row>
        <row r="5612">
          <cell r="A5612" t="str">
            <v>414391672</v>
          </cell>
          <cell r="B5612">
            <v>481338</v>
          </cell>
          <cell r="C5612" t="str">
            <v>414391672</v>
          </cell>
          <cell r="D5612" t="str">
            <v>FLEXTUENTI</v>
          </cell>
          <cell r="E5612" t="str">
            <v>DESPACHO</v>
          </cell>
          <cell r="F5612" t="str">
            <v>NORMAL</v>
          </cell>
          <cell r="G5612" t="str">
            <v>031080414391672</v>
          </cell>
          <cell r="H5612">
            <v>44911</v>
          </cell>
          <cell r="I5612" t="str">
            <v>ENTREGADO</v>
          </cell>
          <cell r="J5612">
            <v>44914</v>
          </cell>
          <cell r="K5612" t="str">
            <v>KARINA HERRERA</v>
          </cell>
          <cell r="L5612" t="str">
            <v>AZOGUES CALLE  LUIS CORDERO   8 16  GRAL  ALBERTO ENRIQUE</v>
          </cell>
          <cell r="M5612" t="str">
            <v>0301930046</v>
          </cell>
          <cell r="N5612" t="str">
            <v>0998915451/0995730078</v>
          </cell>
          <cell r="O5612" t="str">
            <v/>
          </cell>
          <cell r="P5612" t="str">
            <v>AZOGUES</v>
          </cell>
          <cell r="Q5612" t="str">
            <v>AZOGUES</v>
          </cell>
          <cell r="R5612" t="str">
            <v>CAÑAR</v>
          </cell>
          <cell r="S5612" t="str">
            <v>AZOGUES</v>
          </cell>
          <cell r="T5612" t="str">
            <v>TRAMACO</v>
          </cell>
          <cell r="U5612" t="str">
            <v>FLEXNETUIO_PROVINCIA</v>
          </cell>
          <cell r="V5612">
            <v>1</v>
          </cell>
          <cell r="W5612">
            <v>1</v>
          </cell>
          <cell r="X5612" t="str">
            <v>FLEXNET ECUADOR - FLEXTUENTI</v>
          </cell>
          <cell r="Y5612" t="str">
            <v>CALLE 28 DE JUNIO S/N Y GARCIA MORENO ENTRADA LLANO GRANDE</v>
          </cell>
        </row>
        <row r="5613">
          <cell r="A5613" t="str">
            <v>414391681</v>
          </cell>
          <cell r="B5613">
            <v>481339</v>
          </cell>
          <cell r="C5613" t="str">
            <v>414391681</v>
          </cell>
          <cell r="D5613" t="str">
            <v>FLEXTUENTI</v>
          </cell>
          <cell r="E5613" t="str">
            <v>DESPACHO</v>
          </cell>
          <cell r="F5613" t="str">
            <v>NORMAL</v>
          </cell>
          <cell r="G5613" t="str">
            <v>TF89476</v>
          </cell>
          <cell r="H5613">
            <v>44911</v>
          </cell>
          <cell r="I5613" t="str">
            <v>ENTREGADO</v>
          </cell>
          <cell r="J5613">
            <v>44914</v>
          </cell>
          <cell r="K5613" t="str">
            <v>stefanie flores</v>
          </cell>
          <cell r="L5613" t="str">
            <v>XIMENA  2DO PASEO 55A SE MNZ 2059 SLR 10 AV DOMINGO COMIN</v>
          </cell>
          <cell r="M5613" t="str">
            <v>0931507578</v>
          </cell>
          <cell r="N5613" t="str">
            <v>0982503889/0963495175</v>
          </cell>
          <cell r="O5613" t="str">
            <v/>
          </cell>
          <cell r="P5613" t="str">
            <v>GUAYAQUIL</v>
          </cell>
          <cell r="Q5613" t="str">
            <v>GUAYAQUIL</v>
          </cell>
          <cell r="R5613" t="str">
            <v>GUAYAS</v>
          </cell>
          <cell r="T5613" t="str">
            <v>ITSACOURIER</v>
          </cell>
          <cell r="U5613" t="str">
            <v>FLEXNETUIO_GYE</v>
          </cell>
          <cell r="V5613">
            <v>1</v>
          </cell>
          <cell r="W5613">
            <v>1</v>
          </cell>
          <cell r="X5613" t="str">
            <v>FLEXNET ECUADOR - FLEXTUENTI</v>
          </cell>
          <cell r="Y5613" t="str">
            <v>CALLE 28 DE JUNIO S/N Y GARCIA MORENO ENTRADA LLANO GRANDE</v>
          </cell>
        </row>
        <row r="5614">
          <cell r="A5614" t="str">
            <v>414391702</v>
          </cell>
          <cell r="B5614">
            <v>481340</v>
          </cell>
          <cell r="C5614" t="str">
            <v>414391702</v>
          </cell>
          <cell r="D5614" t="str">
            <v>FLEXTUENTI</v>
          </cell>
          <cell r="E5614" t="str">
            <v>DESPACHO</v>
          </cell>
          <cell r="F5614" t="str">
            <v>NORMAL</v>
          </cell>
          <cell r="G5614" t="str">
            <v>031080414391702</v>
          </cell>
          <cell r="H5614">
            <v>44911</v>
          </cell>
          <cell r="I5614" t="str">
            <v>ENTREGADO</v>
          </cell>
          <cell r="J5614">
            <v>44914</v>
          </cell>
          <cell r="K5614" t="str">
            <v>Daniel Hermogenes Barrera Benavides</v>
          </cell>
          <cell r="L5614" t="str">
            <v>HUACHI LORETO AV  12 DE NOVIEMBRE 17 29  JUAN MONTALVO</v>
          </cell>
          <cell r="M5614" t="str">
            <v>1804498879</v>
          </cell>
          <cell r="N5614" t="str">
            <v>0959902121/0991379946</v>
          </cell>
          <cell r="O5614" t="str">
            <v/>
          </cell>
          <cell r="P5614" t="str">
            <v>AMBATO</v>
          </cell>
          <cell r="Q5614" t="str">
            <v>AMBATO</v>
          </cell>
          <cell r="R5614" t="str">
            <v>TUNGURAHUA</v>
          </cell>
          <cell r="S5614" t="str">
            <v>AMBATO</v>
          </cell>
          <cell r="T5614" t="str">
            <v>TRAMACO</v>
          </cell>
          <cell r="U5614" t="str">
            <v>FLEXNETUIO_PROVINCIA</v>
          </cell>
          <cell r="V5614">
            <v>1</v>
          </cell>
          <cell r="W5614">
            <v>1</v>
          </cell>
          <cell r="X5614" t="str">
            <v>FLEXNET ECUADOR - FLEXTUENTI</v>
          </cell>
          <cell r="Y5614" t="str">
            <v>CALLE 28 DE JUNIO S/N Y GARCIA MORENO ENTRADA LLANO GRANDE</v>
          </cell>
        </row>
        <row r="5615">
          <cell r="A5615" t="str">
            <v>414391732</v>
          </cell>
          <cell r="B5615">
            <v>481341</v>
          </cell>
          <cell r="C5615" t="str">
            <v>414391732</v>
          </cell>
          <cell r="D5615" t="str">
            <v>FLEXTUENTI</v>
          </cell>
          <cell r="E5615" t="str">
            <v>DESPACHO</v>
          </cell>
          <cell r="F5615" t="str">
            <v>NORMAL</v>
          </cell>
          <cell r="G5615" t="str">
            <v>031080414391732</v>
          </cell>
          <cell r="H5615">
            <v>44911</v>
          </cell>
          <cell r="I5615" t="str">
            <v>ENTREGADO</v>
          </cell>
          <cell r="J5615">
            <v>44914</v>
          </cell>
          <cell r="K5615" t="str">
            <v>Diego Castillo</v>
          </cell>
          <cell r="L5615" t="str">
            <v>MALDONADO  EL ESPECTADOR MNZ C CASA 2 MARIANA DE JESUS</v>
          </cell>
          <cell r="M5615" t="str">
            <v>0604050054</v>
          </cell>
          <cell r="N5615" t="str">
            <v>0979395503/0984802687</v>
          </cell>
          <cell r="O5615" t="str">
            <v/>
          </cell>
          <cell r="P5615" t="str">
            <v>RIOBAMBA</v>
          </cell>
          <cell r="Q5615" t="str">
            <v>RIOBAMBA</v>
          </cell>
          <cell r="R5615" t="str">
            <v>CHIMBORAZO</v>
          </cell>
          <cell r="T5615" t="str">
            <v>TRAMACO</v>
          </cell>
          <cell r="U5615" t="str">
            <v>FLEXNETUIO_PROVINCIA</v>
          </cell>
          <cell r="V5615">
            <v>1</v>
          </cell>
          <cell r="W5615">
            <v>1</v>
          </cell>
          <cell r="X5615" t="str">
            <v>FLEXNET ECUADOR - FLEXTUENTI</v>
          </cell>
          <cell r="Y5615" t="str">
            <v>CALLE 28 DE JUNIO S/N Y GARCIA MORENO ENTRADA LLANO GRANDE</v>
          </cell>
        </row>
        <row r="5616">
          <cell r="A5616" t="str">
            <v>414391753</v>
          </cell>
          <cell r="B5616">
            <v>481342</v>
          </cell>
          <cell r="C5616" t="str">
            <v>414391753</v>
          </cell>
          <cell r="D5616" t="str">
            <v>FLEXTUENTI</v>
          </cell>
          <cell r="E5616" t="str">
            <v>DESPACHO</v>
          </cell>
          <cell r="F5616" t="str">
            <v>NORMAL</v>
          </cell>
          <cell r="G5616" t="str">
            <v>TF89475</v>
          </cell>
          <cell r="H5616">
            <v>44911</v>
          </cell>
          <cell r="I5616" t="str">
            <v>ENTREGADO</v>
          </cell>
          <cell r="J5616">
            <v>44914</v>
          </cell>
          <cell r="K5616" t="str">
            <v>Lisbeth Marisol Reyes PIlligua</v>
          </cell>
          <cell r="L5616" t="str">
            <v>ROCA CALLE DR  VICTOR MANUEL RENDON  N920 AV  RUMICHACA</v>
          </cell>
          <cell r="M5616" t="str">
            <v>0954470670</v>
          </cell>
          <cell r="N5616" t="str">
            <v>0984914499/0992768169</v>
          </cell>
          <cell r="O5616" t="str">
            <v/>
          </cell>
          <cell r="P5616" t="str">
            <v>GUAYAQUIL</v>
          </cell>
          <cell r="Q5616" t="str">
            <v>GUAYAQUIL</v>
          </cell>
          <cell r="R5616" t="str">
            <v>GUAYAS</v>
          </cell>
          <cell r="T5616" t="str">
            <v>ITSACOURIER</v>
          </cell>
          <cell r="U5616" t="str">
            <v>FLEXNETUIO_GYE</v>
          </cell>
          <cell r="V5616">
            <v>1</v>
          </cell>
          <cell r="W5616">
            <v>1</v>
          </cell>
          <cell r="X5616" t="str">
            <v>FLEXNET ECUADOR - FLEXTUENTI</v>
          </cell>
          <cell r="Y5616" t="str">
            <v>CALLE 28 DE JUNIO S/N Y GARCIA MORENO ENTRADA LLANO GRANDE</v>
          </cell>
        </row>
        <row r="5617">
          <cell r="A5617" t="str">
            <v>414391754</v>
          </cell>
          <cell r="B5617">
            <v>481343</v>
          </cell>
          <cell r="C5617" t="str">
            <v>414391754</v>
          </cell>
          <cell r="D5617" t="str">
            <v>FLEXTUENTI</v>
          </cell>
          <cell r="E5617" t="str">
            <v>DESPACHO</v>
          </cell>
          <cell r="F5617" t="str">
            <v>NORMAL</v>
          </cell>
          <cell r="G5617" t="str">
            <v>FT75836</v>
          </cell>
          <cell r="H5617">
            <v>44911</v>
          </cell>
          <cell r="I5617" t="str">
            <v>ENTREGADO</v>
          </cell>
          <cell r="J5617">
            <v>44914</v>
          </cell>
          <cell r="K5617" t="str">
            <v>LUIS GUZMAN</v>
          </cell>
          <cell r="L5617" t="str">
            <v>QUITUMBE  AV MALDONADO S 46 32 LA COCHA</v>
          </cell>
          <cell r="M5617" t="str">
            <v>1724576309</v>
          </cell>
          <cell r="N5617" t="str">
            <v>0999754456/0998125827</v>
          </cell>
          <cell r="O5617" t="str">
            <v/>
          </cell>
          <cell r="P5617" t="str">
            <v>QUITO</v>
          </cell>
          <cell r="Q5617" t="str">
            <v>QUITO</v>
          </cell>
          <cell r="R5617" t="str">
            <v>PICHINCHA</v>
          </cell>
          <cell r="U5617" t="str">
            <v>FLEXNETUIO_LOCAL</v>
          </cell>
          <cell r="V5617">
            <v>1</v>
          </cell>
          <cell r="W5617">
            <v>1</v>
          </cell>
          <cell r="X5617" t="str">
            <v>FLEXNET ECUADOR - FLEXTUENTI</v>
          </cell>
          <cell r="Y5617" t="str">
            <v>CALLE 28 DE JUNIO S/N Y GARCIA MORENO ENTRADA LLANO GRANDE</v>
          </cell>
        </row>
        <row r="5618">
          <cell r="A5618" t="str">
            <v>414391755</v>
          </cell>
          <cell r="B5618">
            <v>481344</v>
          </cell>
          <cell r="C5618" t="str">
            <v>414391755</v>
          </cell>
          <cell r="D5618" t="str">
            <v>FLEXTUENTI</v>
          </cell>
          <cell r="E5618" t="str">
            <v>DESPACHO</v>
          </cell>
          <cell r="F5618" t="str">
            <v>NORMAL</v>
          </cell>
          <cell r="G5618" t="str">
            <v>031080414391755</v>
          </cell>
          <cell r="H5618">
            <v>44911</v>
          </cell>
          <cell r="I5618" t="str">
            <v>ENTREGADO</v>
          </cell>
          <cell r="J5618">
            <v>44914</v>
          </cell>
          <cell r="K5618" t="str">
            <v>David Israel</v>
          </cell>
          <cell r="L5618" t="str">
            <v>HUACHI LORETO (TU)   AV PICHINCHA SN  CALLE IMBABURA</v>
          </cell>
          <cell r="M5618" t="str">
            <v>1804538054</v>
          </cell>
          <cell r="N5618" t="str">
            <v>0988567485/0980962359</v>
          </cell>
          <cell r="O5618" t="str">
            <v/>
          </cell>
          <cell r="P5618" t="str">
            <v>AMBATO</v>
          </cell>
          <cell r="Q5618" t="str">
            <v>AMBATO</v>
          </cell>
          <cell r="R5618" t="str">
            <v>TUNGURAHUA</v>
          </cell>
          <cell r="S5618" t="str">
            <v>AMBATO</v>
          </cell>
          <cell r="T5618" t="str">
            <v>TRAMACO</v>
          </cell>
          <cell r="U5618" t="str">
            <v>FLEXNETUIO_PROVINCIA</v>
          </cell>
          <cell r="V5618">
            <v>1</v>
          </cell>
          <cell r="W5618">
            <v>1</v>
          </cell>
          <cell r="X5618" t="str">
            <v>FLEXNET ECUADOR - FLEXTUENTI</v>
          </cell>
          <cell r="Y5618" t="str">
            <v>CALLE 28 DE JUNIO S/N Y GARCIA MORENO ENTRADA LLANO GRANDE</v>
          </cell>
        </row>
        <row r="5619">
          <cell r="A5619" t="str">
            <v>414391764</v>
          </cell>
          <cell r="B5619">
            <v>481345</v>
          </cell>
          <cell r="C5619" t="str">
            <v>414391764</v>
          </cell>
          <cell r="D5619" t="str">
            <v>FLEXTUENTI</v>
          </cell>
          <cell r="E5619" t="str">
            <v>DESPACHO</v>
          </cell>
          <cell r="F5619" t="str">
            <v>NORMAL</v>
          </cell>
          <cell r="G5619" t="str">
            <v>FT75835</v>
          </cell>
          <cell r="H5619">
            <v>44911</v>
          </cell>
          <cell r="I5619" t="str">
            <v>ENTREGADO</v>
          </cell>
          <cell r="J5619">
            <v>44914</v>
          </cell>
          <cell r="K5619" t="str">
            <v>Jacob Salazar</v>
          </cell>
          <cell r="L5619" t="str">
            <v>LA CONCEPCION CALLE LA PRENSA  1181 LA FLORIDA</v>
          </cell>
          <cell r="M5619" t="str">
            <v>1725624140</v>
          </cell>
          <cell r="N5619" t="str">
            <v>0999927727/0999927727</v>
          </cell>
          <cell r="O5619" t="str">
            <v/>
          </cell>
          <cell r="P5619" t="str">
            <v>QUITO</v>
          </cell>
          <cell r="Q5619" t="str">
            <v>QUITO</v>
          </cell>
          <cell r="R5619" t="str">
            <v>PICHINCHA</v>
          </cell>
          <cell r="T5619" t="str">
            <v>FLEXTRANS UIO</v>
          </cell>
          <cell r="U5619" t="str">
            <v>FLEXNETUIO_LOCAL</v>
          </cell>
          <cell r="V5619">
            <v>1</v>
          </cell>
          <cell r="W5619">
            <v>1</v>
          </cell>
          <cell r="X5619" t="str">
            <v>FLEXNET ECUADOR - FLEXTUENTI</v>
          </cell>
          <cell r="Y5619" t="str">
            <v>CALLE 28 DE JUNIO S/N Y GARCIA MORENO ENTRADA LLANO GRANDE</v>
          </cell>
        </row>
        <row r="5620">
          <cell r="A5620" t="str">
            <v>414391765</v>
          </cell>
          <cell r="B5620">
            <v>481346</v>
          </cell>
          <cell r="C5620" t="str">
            <v>414391765</v>
          </cell>
          <cell r="D5620" t="str">
            <v>FLEXTUENTI</v>
          </cell>
          <cell r="E5620" t="str">
            <v>DESPACHO</v>
          </cell>
          <cell r="F5620" t="str">
            <v>NORMAL</v>
          </cell>
          <cell r="G5620" t="str">
            <v>FT75834</v>
          </cell>
          <cell r="H5620">
            <v>44911</v>
          </cell>
          <cell r="I5620" t="str">
            <v>ENTREGADO</v>
          </cell>
          <cell r="J5620">
            <v>44914</v>
          </cell>
          <cell r="K5620" t="str">
            <v>Michelle Flores</v>
          </cell>
          <cell r="L5620" t="str">
            <v>EL CONDADO  B21 N80 342 N80F</v>
          </cell>
          <cell r="M5620" t="str">
            <v>1725499964</v>
          </cell>
          <cell r="N5620" t="str">
            <v>0987595214/0984738157</v>
          </cell>
          <cell r="O5620" t="str">
            <v/>
          </cell>
          <cell r="P5620" t="str">
            <v>QUITO</v>
          </cell>
          <cell r="Q5620" t="str">
            <v>QUITO</v>
          </cell>
          <cell r="R5620" t="str">
            <v>PICHINCHA</v>
          </cell>
          <cell r="U5620" t="str">
            <v>FLEXNETUIO_LOCAL</v>
          </cell>
          <cell r="V5620">
            <v>1</v>
          </cell>
          <cell r="W5620">
            <v>1</v>
          </cell>
          <cell r="X5620" t="str">
            <v>FLEXNET ECUADOR - FLEXTUENTI</v>
          </cell>
          <cell r="Y5620" t="str">
            <v>CALLE 28 DE JUNIO S/N Y GARCIA MORENO ENTRADA LLANO GRANDE</v>
          </cell>
        </row>
        <row r="5621">
          <cell r="A5621" t="str">
            <v>414391773</v>
          </cell>
          <cell r="B5621">
            <v>481347</v>
          </cell>
          <cell r="C5621" t="str">
            <v>414391773</v>
          </cell>
          <cell r="D5621" t="str">
            <v>FLEXTUENTI</v>
          </cell>
          <cell r="E5621" t="str">
            <v>DESPACHO</v>
          </cell>
          <cell r="F5621" t="str">
            <v>NORMAL</v>
          </cell>
          <cell r="G5621" t="str">
            <v>TF89474</v>
          </cell>
          <cell r="H5621">
            <v>44911</v>
          </cell>
          <cell r="I5621" t="str">
            <v>ENTREGADO</v>
          </cell>
          <cell r="J5621">
            <v>44914</v>
          </cell>
          <cell r="K5621" t="str">
            <v>Jonnathan Contreras</v>
          </cell>
          <cell r="L5621" t="str">
            <v>URDANETA (GY)  AV  BABAHOYO  N 25 19  CALLE HUANCAVILCA</v>
          </cell>
          <cell r="M5621" t="str">
            <v>0915447528</v>
          </cell>
          <cell r="N5621" t="str">
            <v>0999171315/0963306843</v>
          </cell>
          <cell r="O5621" t="str">
            <v/>
          </cell>
          <cell r="P5621" t="str">
            <v>GUAYAQUIL</v>
          </cell>
          <cell r="Q5621" t="str">
            <v>GUAYAQUIL</v>
          </cell>
          <cell r="R5621" t="str">
            <v>GUAYAS</v>
          </cell>
          <cell r="T5621" t="str">
            <v>ITSACOURIER</v>
          </cell>
          <cell r="U5621" t="str">
            <v>FLEXNETUIO_GYE</v>
          </cell>
          <cell r="V5621">
            <v>1</v>
          </cell>
          <cell r="W5621">
            <v>1</v>
          </cell>
          <cell r="X5621" t="str">
            <v>FLEXNET ECUADOR - FLEXTUENTI</v>
          </cell>
          <cell r="Y5621" t="str">
            <v>CALLE 28 DE JUNIO S/N Y GARCIA MORENO ENTRADA LLANO GRANDE</v>
          </cell>
        </row>
        <row r="5622">
          <cell r="A5622" t="str">
            <v>414391776</v>
          </cell>
          <cell r="B5622">
            <v>481348</v>
          </cell>
          <cell r="C5622" t="str">
            <v>414391776</v>
          </cell>
          <cell r="D5622" t="str">
            <v>FLEXTUENTI</v>
          </cell>
          <cell r="E5622" t="str">
            <v>DESPACHO</v>
          </cell>
          <cell r="F5622" t="str">
            <v>NORMAL</v>
          </cell>
          <cell r="G5622" t="str">
            <v>FT75833</v>
          </cell>
          <cell r="H5622">
            <v>44911</v>
          </cell>
          <cell r="I5622" t="str">
            <v>ENTREGADO</v>
          </cell>
          <cell r="J5622">
            <v>44914</v>
          </cell>
          <cell r="K5622" t="str">
            <v>Cristhian Albuja</v>
          </cell>
          <cell r="L5622" t="str">
            <v>CONOCOTO CALLE CHARLES DARWIN  CASA 3  ESTADIO</v>
          </cell>
          <cell r="M5622" t="str">
            <v>1724227184</v>
          </cell>
          <cell r="N5622" t="str">
            <v>0999178007/0984700536</v>
          </cell>
          <cell r="O5622" t="str">
            <v/>
          </cell>
          <cell r="P5622" t="str">
            <v>QUITO</v>
          </cell>
          <cell r="Q5622" t="str">
            <v>QUITO</v>
          </cell>
          <cell r="R5622" t="str">
            <v>PICHINCHA</v>
          </cell>
          <cell r="T5622" t="str">
            <v>FLEXTRANS UIO</v>
          </cell>
          <cell r="U5622" t="str">
            <v>FLEXNETUIO_LOCAL</v>
          </cell>
          <cell r="V5622">
            <v>1</v>
          </cell>
          <cell r="W5622">
            <v>1</v>
          </cell>
          <cell r="X5622" t="str">
            <v>FLEXNET ECUADOR - FLEXTUENTI</v>
          </cell>
          <cell r="Y5622" t="str">
            <v>CALLE 28 DE JUNIO S/N Y GARCIA MORENO ENTRADA LLANO GRANDE</v>
          </cell>
        </row>
        <row r="5623">
          <cell r="A5623" t="str">
            <v>414391804</v>
          </cell>
          <cell r="B5623">
            <v>481349</v>
          </cell>
          <cell r="C5623" t="str">
            <v>414391804</v>
          </cell>
          <cell r="D5623" t="str">
            <v>FLEXTUENTI</v>
          </cell>
          <cell r="E5623" t="str">
            <v>DESPACHO</v>
          </cell>
          <cell r="F5623" t="str">
            <v>NORMAL</v>
          </cell>
          <cell r="G5623" t="str">
            <v>031080414391804</v>
          </cell>
          <cell r="H5623">
            <v>44911</v>
          </cell>
          <cell r="I5623" t="str">
            <v>ENTREGADO</v>
          </cell>
          <cell r="J5623">
            <v>44914</v>
          </cell>
          <cell r="K5623" t="str">
            <v>Maria Jose Albuja Bravo</v>
          </cell>
          <cell r="L5623" t="str">
            <v>BOMBOLI VIA A CHONE  CASA 9  CALLE DINAMARCA</v>
          </cell>
          <cell r="M5623" t="str">
            <v>1726569765</v>
          </cell>
          <cell r="N5623" t="str">
            <v>0987645598/0987874806</v>
          </cell>
          <cell r="O5623" t="str">
            <v/>
          </cell>
          <cell r="P5623" t="str">
            <v>SANTO DOMINGO</v>
          </cell>
          <cell r="Q5623" t="str">
            <v>SANTO DOMINGO</v>
          </cell>
          <cell r="R5623" t="str">
            <v>SANTO DOMINGO DE LOS TSACHILAS</v>
          </cell>
          <cell r="T5623" t="str">
            <v>TRAMACO</v>
          </cell>
          <cell r="U5623" t="str">
            <v>FLEXNETUIO_PROVINCIA</v>
          </cell>
          <cell r="V5623">
            <v>1</v>
          </cell>
          <cell r="W5623">
            <v>1</v>
          </cell>
          <cell r="X5623" t="str">
            <v>FLEXNET ECUADOR - FLEXTUENTI</v>
          </cell>
          <cell r="Y5623" t="str">
            <v>CALLE 28 DE JUNIO S/N Y GARCIA MORENO ENTRADA LLANO GRANDE</v>
          </cell>
        </row>
        <row r="5624">
          <cell r="A5624" t="str">
            <v>414391806</v>
          </cell>
          <cell r="B5624">
            <v>481350</v>
          </cell>
          <cell r="C5624" t="str">
            <v>414391806</v>
          </cell>
          <cell r="D5624" t="str">
            <v>FLEXTUENTI</v>
          </cell>
          <cell r="E5624" t="str">
            <v>DESPACHO</v>
          </cell>
          <cell r="F5624" t="str">
            <v>NORMAL</v>
          </cell>
          <cell r="G5624" t="str">
            <v>031080414391806</v>
          </cell>
          <cell r="H5624">
            <v>44911</v>
          </cell>
          <cell r="I5624" t="str">
            <v>ENTREGADO</v>
          </cell>
          <cell r="J5624">
            <v>44914</v>
          </cell>
          <cell r="K5624" t="str">
            <v>Luis anibal Palma quimiz</v>
          </cell>
          <cell r="L5624" t="str">
            <v>ANDRES DE VERA  AV BOLIVARIANA VILLA 16 AV OLIMPICA</v>
          </cell>
          <cell r="M5624" t="str">
            <v>1311427411</v>
          </cell>
          <cell r="N5624" t="str">
            <v>0979353496/0987930538</v>
          </cell>
          <cell r="O5624" t="str">
            <v/>
          </cell>
          <cell r="P5624" t="str">
            <v>PORTOVIEJO</v>
          </cell>
          <cell r="Q5624" t="str">
            <v>PORTOVIEJO</v>
          </cell>
          <cell r="R5624" t="str">
            <v>MANABI</v>
          </cell>
          <cell r="T5624" t="str">
            <v>TRAMACO</v>
          </cell>
          <cell r="U5624" t="str">
            <v>FLEXNETUIO_PROVINCIA</v>
          </cell>
          <cell r="V5624">
            <v>1</v>
          </cell>
          <cell r="W5624">
            <v>1</v>
          </cell>
          <cell r="X5624" t="str">
            <v>FLEXNET ECUADOR - FLEXTUENTI</v>
          </cell>
          <cell r="Y5624" t="str">
            <v>CALLE 28 DE JUNIO S/N Y GARCIA MORENO ENTRADA LLANO GRANDE</v>
          </cell>
        </row>
        <row r="5625">
          <cell r="A5625" t="str">
            <v>414391821</v>
          </cell>
          <cell r="B5625">
            <v>481351</v>
          </cell>
          <cell r="C5625" t="str">
            <v>414391821</v>
          </cell>
          <cell r="D5625" t="str">
            <v>FLEXTUENTI</v>
          </cell>
          <cell r="E5625" t="str">
            <v>DESPACHO</v>
          </cell>
          <cell r="F5625" t="str">
            <v>NORMAL</v>
          </cell>
          <cell r="G5625" t="str">
            <v>FT75832</v>
          </cell>
          <cell r="H5625">
            <v>44911</v>
          </cell>
          <cell r="I5625" t="str">
            <v>ENTREGADO</v>
          </cell>
          <cell r="J5625">
            <v>44914</v>
          </cell>
          <cell r="K5625" t="str">
            <v>Maria del Carmen Criollo</v>
          </cell>
          <cell r="L5625" t="str">
            <v>SOLANDA  FRANCISCO RUEDA S19 108 PEDRO LEON</v>
          </cell>
          <cell r="M5625" t="str">
            <v>1705779286</v>
          </cell>
          <cell r="N5625" t="str">
            <v>0962979716/0983591774</v>
          </cell>
          <cell r="O5625" t="str">
            <v/>
          </cell>
          <cell r="P5625" t="str">
            <v>QUITO</v>
          </cell>
          <cell r="Q5625" t="str">
            <v>QUITO</v>
          </cell>
          <cell r="R5625" t="str">
            <v>PICHINCHA</v>
          </cell>
          <cell r="U5625" t="str">
            <v>FLEXNETUIO_LOCAL</v>
          </cell>
          <cell r="V5625">
            <v>1</v>
          </cell>
          <cell r="W5625">
            <v>1</v>
          </cell>
          <cell r="X5625" t="str">
            <v>FLEXNET ECUADOR - FLEXTUENTI</v>
          </cell>
          <cell r="Y5625" t="str">
            <v>CALLE 28 DE JUNIO S/N Y GARCIA MORENO ENTRADA LLANO GRANDE</v>
          </cell>
        </row>
        <row r="5626">
          <cell r="A5626" t="str">
            <v>414424865</v>
          </cell>
          <cell r="B5626">
            <v>481352</v>
          </cell>
          <cell r="C5626" t="str">
            <v>414424865</v>
          </cell>
          <cell r="D5626" t="str">
            <v>FLEXTUENTI</v>
          </cell>
          <cell r="E5626" t="str">
            <v>DESPACHO</v>
          </cell>
          <cell r="F5626" t="str">
            <v>NORMAL</v>
          </cell>
          <cell r="G5626" t="str">
            <v>031080414424865</v>
          </cell>
          <cell r="H5626">
            <v>44911</v>
          </cell>
          <cell r="I5626" t="str">
            <v>ENTREGADO</v>
          </cell>
          <cell r="J5626">
            <v>44917</v>
          </cell>
          <cell r="K5626" t="str">
            <v>Dyango Mauricio Zumba Cevallos</v>
          </cell>
          <cell r="L5626" t="str">
            <v>CUMANDA    AV DE LOS PUENTES SN  CALLE 9 DE OCTUBRE</v>
          </cell>
          <cell r="M5626" t="str">
            <v>2300230170</v>
          </cell>
          <cell r="N5626" t="str">
            <v>0989289969/0939862845</v>
          </cell>
          <cell r="O5626" t="str">
            <v/>
          </cell>
          <cell r="P5626" t="str">
            <v>CUMANDA</v>
          </cell>
          <cell r="Q5626" t="str">
            <v>CUMANDA</v>
          </cell>
          <cell r="R5626" t="str">
            <v>CHIMBORAZO</v>
          </cell>
          <cell r="T5626" t="str">
            <v>TRAMACO</v>
          </cell>
          <cell r="U5626" t="str">
            <v>FLEXNETUIO_PROVINCIA</v>
          </cell>
          <cell r="V5626">
            <v>1</v>
          </cell>
          <cell r="W5626">
            <v>1</v>
          </cell>
          <cell r="X5626" t="str">
            <v>FLEXNET ECUADOR - FLEXTUENTI</v>
          </cell>
          <cell r="Y5626" t="str">
            <v>CALLE 28 DE JUNIO S/N Y GARCIA MORENO ENTRADA LLANO GRANDE</v>
          </cell>
        </row>
        <row r="5627">
          <cell r="A5627" t="str">
            <v>414425112</v>
          </cell>
          <cell r="B5627">
            <v>481353</v>
          </cell>
          <cell r="C5627" t="str">
            <v>414425112</v>
          </cell>
          <cell r="D5627" t="str">
            <v>FLEXTUENTI</v>
          </cell>
          <cell r="E5627" t="str">
            <v>DESPACHO</v>
          </cell>
          <cell r="F5627" t="str">
            <v>NORMAL</v>
          </cell>
          <cell r="G5627" t="str">
            <v>TF89473</v>
          </cell>
          <cell r="H5627">
            <v>44911</v>
          </cell>
          <cell r="I5627" t="str">
            <v>ENTREGADO</v>
          </cell>
          <cell r="J5627">
            <v>44916</v>
          </cell>
          <cell r="K5627" t="str">
            <v>Cristina Plaza</v>
          </cell>
          <cell r="L5627" t="str">
            <v>TARQUI   COOPERATIVA 4 DE MARZO  MZ 2206 SOLAR 13 AV CAMILO PONCE ENRIQUEZ</v>
          </cell>
          <cell r="M5627" t="str">
            <v>0954847430</v>
          </cell>
          <cell r="N5627" t="str">
            <v>0961144836/0962211799</v>
          </cell>
          <cell r="O5627" t="str">
            <v/>
          </cell>
          <cell r="P5627" t="str">
            <v>GUAYAQUIL</v>
          </cell>
          <cell r="Q5627" t="str">
            <v>GUAYAQUIL</v>
          </cell>
          <cell r="R5627" t="str">
            <v>GUAYAS</v>
          </cell>
          <cell r="T5627" t="str">
            <v>ITSACOURIER</v>
          </cell>
          <cell r="U5627" t="str">
            <v>FLEXNETUIO_GYE</v>
          </cell>
          <cell r="V5627">
            <v>1</v>
          </cell>
          <cell r="W5627">
            <v>1</v>
          </cell>
          <cell r="X5627" t="str">
            <v>FLEXNET ECUADOR - FLEXTUENTI</v>
          </cell>
          <cell r="Y5627" t="str">
            <v>CALLE 28 DE JUNIO S/N Y GARCIA MORENO ENTRADA LLANO GRANDE</v>
          </cell>
        </row>
        <row r="5628">
          <cell r="A5628" t="str">
            <v>414435388</v>
          </cell>
          <cell r="B5628">
            <v>481354</v>
          </cell>
          <cell r="C5628" t="str">
            <v>414435388</v>
          </cell>
          <cell r="D5628" t="str">
            <v>FLEXTUENTI</v>
          </cell>
          <cell r="E5628" t="str">
            <v>DESPACHO</v>
          </cell>
          <cell r="F5628" t="str">
            <v>DERIVADO PICK UP</v>
          </cell>
          <cell r="G5628" t="str">
            <v>031080414435388</v>
          </cell>
          <cell r="H5628">
            <v>44911</v>
          </cell>
          <cell r="I5628" t="str">
            <v>DEVOLUCION_EN_PROCESO</v>
          </cell>
          <cell r="J5628">
            <v>44922</v>
          </cell>
          <cell r="K5628" t="str">
            <v>Sthefany Mideros</v>
          </cell>
          <cell r="L5628" t="str">
            <v>OFICINA TRAMACO PUNTO DE ATENCION SAN MARINO</v>
          </cell>
          <cell r="M5628" t="str">
            <v>0804218816</v>
          </cell>
          <cell r="N5628" t="str">
            <v>0967944321/0990756341</v>
          </cell>
          <cell r="O5628" t="str">
            <v/>
          </cell>
          <cell r="P5628" t="str">
            <v>GUAYAQUIL</v>
          </cell>
          <cell r="Q5628" t="str">
            <v>GUAYAQUIL</v>
          </cell>
          <cell r="R5628" t="str">
            <v>GUAYAS</v>
          </cell>
          <cell r="T5628" t="str">
            <v>TRAMACO</v>
          </cell>
          <cell r="U5628" t="str">
            <v>FLEXNETUIO_GYE</v>
          </cell>
          <cell r="V5628">
            <v>1</v>
          </cell>
          <cell r="W5628">
            <v>1</v>
          </cell>
          <cell r="X5628" t="str">
            <v>FLEXNET ECUADOR - FLEXTUENTI</v>
          </cell>
          <cell r="Y5628" t="str">
            <v>CALLE 28 DE JUNIO S/N Y GARCIA MORENO ENTRADA LLANO GRANDE</v>
          </cell>
        </row>
        <row r="5629">
          <cell r="A5629" t="str">
            <v>414435406</v>
          </cell>
          <cell r="B5629">
            <v>481355</v>
          </cell>
          <cell r="C5629" t="str">
            <v>414435406</v>
          </cell>
          <cell r="D5629" t="str">
            <v>FLEXTUENTI</v>
          </cell>
          <cell r="E5629" t="str">
            <v>DESPACHO</v>
          </cell>
          <cell r="F5629" t="str">
            <v>NORMAL</v>
          </cell>
          <cell r="G5629" t="str">
            <v>FT75831</v>
          </cell>
          <cell r="H5629">
            <v>44911</v>
          </cell>
          <cell r="I5629" t="str">
            <v>ENTREGADO</v>
          </cell>
          <cell r="J5629">
            <v>44923</v>
          </cell>
          <cell r="K5629" t="str">
            <v>Josue Macas</v>
          </cell>
          <cell r="L5629" t="str">
            <v>LA ARGELIA CALLE COPAL 4 S19 161 CALLE CALCETA</v>
          </cell>
          <cell r="M5629" t="str">
            <v>1726016577</v>
          </cell>
          <cell r="N5629" t="str">
            <v>0997234051/0989722138</v>
          </cell>
          <cell r="O5629" t="str">
            <v/>
          </cell>
          <cell r="P5629" t="str">
            <v>QUITO</v>
          </cell>
          <cell r="Q5629" t="str">
            <v>QUITO</v>
          </cell>
          <cell r="R5629" t="str">
            <v>PICHINCHA</v>
          </cell>
          <cell r="U5629" t="str">
            <v>FLEXNETUIO_LOCAL</v>
          </cell>
          <cell r="V5629">
            <v>1</v>
          </cell>
          <cell r="W5629">
            <v>1</v>
          </cell>
          <cell r="X5629" t="str">
            <v>FLEXNET ECUADOR - FLEXTUENTI</v>
          </cell>
          <cell r="Y5629" t="str">
            <v>CALLE 28 DE JUNIO S/N Y GARCIA MORENO ENTRADA LLANO GRANDE</v>
          </cell>
        </row>
        <row r="5630">
          <cell r="A5630" t="str">
            <v>414435450</v>
          </cell>
          <cell r="B5630">
            <v>481356</v>
          </cell>
          <cell r="C5630" t="str">
            <v>414435450</v>
          </cell>
          <cell r="D5630" t="str">
            <v>FLEXTUENTI</v>
          </cell>
          <cell r="E5630" t="str">
            <v>DESPACHO</v>
          </cell>
          <cell r="F5630" t="str">
            <v>NORMAL</v>
          </cell>
          <cell r="G5630" t="str">
            <v>031080414435450</v>
          </cell>
          <cell r="H5630">
            <v>44911</v>
          </cell>
          <cell r="I5630" t="str">
            <v>ENTREGADO</v>
          </cell>
          <cell r="J5630">
            <v>44915</v>
          </cell>
          <cell r="K5630" t="str">
            <v>Kevin miguel Velez Menendez</v>
          </cell>
          <cell r="L5630" t="str">
            <v>SANTA ELENA CALLE MANABI  SN  CALLEJON Z1B</v>
          </cell>
          <cell r="M5630" t="str">
            <v>0928382175</v>
          </cell>
          <cell r="N5630" t="str">
            <v>0990494019/0990494019</v>
          </cell>
          <cell r="O5630" t="str">
            <v/>
          </cell>
          <cell r="P5630" t="str">
            <v>SANTA ELENA</v>
          </cell>
          <cell r="Q5630" t="str">
            <v>SANTA ELENA</v>
          </cell>
          <cell r="R5630" t="str">
            <v>SANTA ELENA</v>
          </cell>
          <cell r="T5630" t="str">
            <v>TRAMACO</v>
          </cell>
          <cell r="U5630" t="str">
            <v>FLEXNETUIO_PROVINCIA</v>
          </cell>
          <cell r="V5630">
            <v>1</v>
          </cell>
          <cell r="W5630">
            <v>1</v>
          </cell>
          <cell r="X5630" t="str">
            <v>FLEXNET ECUADOR - FLEXTUENTI</v>
          </cell>
          <cell r="Y5630" t="str">
            <v>CALLE 28 DE JUNIO S/N Y GARCIA MORENO ENTRADA LLANO GRANDE</v>
          </cell>
        </row>
        <row r="5631">
          <cell r="A5631" t="str">
            <v>414435470</v>
          </cell>
          <cell r="B5631">
            <v>481357</v>
          </cell>
          <cell r="C5631" t="str">
            <v>414435470</v>
          </cell>
          <cell r="D5631" t="str">
            <v>FLEXTUENTI</v>
          </cell>
          <cell r="E5631" t="str">
            <v>DESPACHO</v>
          </cell>
          <cell r="F5631" t="str">
            <v>NORMAL</v>
          </cell>
          <cell r="G5631" t="str">
            <v>031080414435470</v>
          </cell>
          <cell r="H5631">
            <v>44911</v>
          </cell>
          <cell r="I5631" t="str">
            <v>ENTREGADO</v>
          </cell>
          <cell r="J5631">
            <v>44915</v>
          </cell>
          <cell r="K5631" t="str">
            <v>Luis Eloy Mero Palma</v>
          </cell>
          <cell r="L5631" t="str">
            <v>TARQUI (MA)   AV 113 CS 021  CALLE 119</v>
          </cell>
          <cell r="M5631" t="str">
            <v>1306261197</v>
          </cell>
          <cell r="N5631" t="str">
            <v>0994565327/0988768714</v>
          </cell>
          <cell r="O5631" t="str">
            <v/>
          </cell>
          <cell r="P5631" t="str">
            <v>MANTA</v>
          </cell>
          <cell r="Q5631" t="str">
            <v>MANTA</v>
          </cell>
          <cell r="R5631" t="str">
            <v>MANABI</v>
          </cell>
          <cell r="T5631" t="str">
            <v>TRAMACO</v>
          </cell>
          <cell r="U5631" t="str">
            <v>FLEXNETUIO_PROVINCIA</v>
          </cell>
          <cell r="V5631">
            <v>1</v>
          </cell>
          <cell r="W5631">
            <v>1</v>
          </cell>
          <cell r="X5631" t="str">
            <v>FLEXNET ECUADOR - FLEXTUENTI</v>
          </cell>
          <cell r="Y5631" t="str">
            <v>CALLE 28 DE JUNIO S/N Y GARCIA MORENO ENTRADA LLANO GRANDE</v>
          </cell>
        </row>
        <row r="5632">
          <cell r="A5632" t="str">
            <v>414435542</v>
          </cell>
          <cell r="B5632">
            <v>481358</v>
          </cell>
          <cell r="C5632" t="str">
            <v>414435542</v>
          </cell>
          <cell r="D5632" t="str">
            <v>FLEXTUENTI</v>
          </cell>
          <cell r="E5632" t="str">
            <v>DESPACHO</v>
          </cell>
          <cell r="F5632" t="str">
            <v>NORMAL</v>
          </cell>
          <cell r="G5632" t="str">
            <v>031080414435542</v>
          </cell>
          <cell r="H5632">
            <v>44911</v>
          </cell>
          <cell r="I5632" t="str">
            <v>ENTREGADO</v>
          </cell>
          <cell r="J5632">
            <v>44914</v>
          </cell>
          <cell r="K5632" t="str">
            <v>Sandy Ordonez</v>
          </cell>
          <cell r="L5632" t="str">
            <v>CAYAMBE CALLE 28 DE JULIO  SN  ROBERTO KENEDY</v>
          </cell>
          <cell r="M5632" t="str">
            <v>1727461798</v>
          </cell>
          <cell r="N5632" t="str">
            <v>0963413689/0993450952</v>
          </cell>
          <cell r="O5632" t="str">
            <v/>
          </cell>
          <cell r="P5632" t="str">
            <v>CAYAMBE</v>
          </cell>
          <cell r="Q5632" t="str">
            <v>CAYAMBE</v>
          </cell>
          <cell r="R5632" t="str">
            <v>PICHINCHA</v>
          </cell>
          <cell r="T5632" t="str">
            <v>TRAMACO</v>
          </cell>
          <cell r="U5632" t="str">
            <v>FLEXNETUIO_PROVINCIA</v>
          </cell>
          <cell r="V5632">
            <v>1</v>
          </cell>
          <cell r="W5632">
            <v>1</v>
          </cell>
          <cell r="X5632" t="str">
            <v>FLEXNET ECUADOR - FLEXTUENTI</v>
          </cell>
          <cell r="Y5632" t="str">
            <v>CALLE 28 DE JUNIO S/N Y GARCIA MORENO ENTRADA LLANO GRANDE</v>
          </cell>
        </row>
        <row r="5633">
          <cell r="A5633" t="str">
            <v>414435619</v>
          </cell>
          <cell r="B5633">
            <v>481359</v>
          </cell>
          <cell r="C5633" t="str">
            <v>414435619</v>
          </cell>
          <cell r="D5633" t="str">
            <v>FLEXTUENTI</v>
          </cell>
          <cell r="E5633" t="str">
            <v>DESPACHO</v>
          </cell>
          <cell r="F5633" t="str">
            <v>NORMAL</v>
          </cell>
          <cell r="G5633" t="str">
            <v>031080414435619</v>
          </cell>
          <cell r="H5633">
            <v>44911</v>
          </cell>
          <cell r="I5633" t="str">
            <v>DEVOLUCION_EN_PROCESO</v>
          </cell>
          <cell r="J5633">
            <v>44923</v>
          </cell>
          <cell r="K5633" t="str">
            <v>ALDO MARCIAL GAIBOR GUILLIN</v>
          </cell>
          <cell r="L5633" t="str">
            <v>SAN JOSE DE CHIMBO CALLE  10 AGOSTO SN LOS RIOS</v>
          </cell>
          <cell r="M5633" t="str">
            <v>0202052940</v>
          </cell>
          <cell r="N5633" t="str">
            <v>0998475159/0998475159</v>
          </cell>
          <cell r="O5633" t="str">
            <v/>
          </cell>
          <cell r="P5633" t="str">
            <v>CHIMBO</v>
          </cell>
          <cell r="Q5633" t="str">
            <v>CHIMBO</v>
          </cell>
          <cell r="R5633" t="str">
            <v>BOLIVAR</v>
          </cell>
          <cell r="T5633" t="str">
            <v>TRAMACO</v>
          </cell>
          <cell r="U5633" t="str">
            <v>FLEXNETUIO_PROVINCIA</v>
          </cell>
          <cell r="V5633">
            <v>1</v>
          </cell>
          <cell r="W5633">
            <v>1</v>
          </cell>
          <cell r="X5633" t="str">
            <v>FLEXNET ECUADOR - FLEXTUENTI</v>
          </cell>
          <cell r="Y5633" t="str">
            <v>CALLE 28 DE JUNIO S/N Y GARCIA MORENO ENTRADA LLANO GRANDE</v>
          </cell>
        </row>
        <row r="5634">
          <cell r="A5634" t="str">
            <v>414435622</v>
          </cell>
          <cell r="B5634">
            <v>481360</v>
          </cell>
          <cell r="C5634" t="str">
            <v>414435622</v>
          </cell>
          <cell r="D5634" t="str">
            <v>FLEXTUENTI</v>
          </cell>
          <cell r="E5634" t="str">
            <v>DESPACHO</v>
          </cell>
          <cell r="F5634" t="str">
            <v>DERIVADO PICK UP</v>
          </cell>
          <cell r="G5634" t="str">
            <v>031080414435622</v>
          </cell>
          <cell r="H5634">
            <v>44911</v>
          </cell>
          <cell r="I5634" t="str">
            <v>ENTREGADO</v>
          </cell>
          <cell r="J5634">
            <v>44918</v>
          </cell>
          <cell r="K5634" t="str">
            <v>Jhon Munoz</v>
          </cell>
          <cell r="L5634" t="str">
            <v>OFICINA TRAMACO NARANJAL</v>
          </cell>
          <cell r="M5634" t="str">
            <v>0921212668</v>
          </cell>
          <cell r="N5634" t="str">
            <v>0990106951/0998337027</v>
          </cell>
          <cell r="O5634" t="str">
            <v/>
          </cell>
          <cell r="P5634" t="str">
            <v>NARANJAL</v>
          </cell>
          <cell r="Q5634" t="str">
            <v>NARANJAL</v>
          </cell>
          <cell r="R5634" t="str">
            <v>GUAYAS</v>
          </cell>
          <cell r="T5634" t="str">
            <v>TRAMACO</v>
          </cell>
          <cell r="U5634" t="str">
            <v>FLEXNETUIO_PROVINCIA</v>
          </cell>
          <cell r="V5634">
            <v>1</v>
          </cell>
          <cell r="W5634">
            <v>1</v>
          </cell>
          <cell r="X5634" t="str">
            <v>FLEXNET ECUADOR - FLEXTUENTI</v>
          </cell>
          <cell r="Y5634" t="str">
            <v>CALLE 28 DE JUNIO S/N Y GARCIA MORENO ENTRADA LLANO GRANDE</v>
          </cell>
        </row>
        <row r="5635">
          <cell r="A5635" t="str">
            <v>414435633</v>
          </cell>
          <cell r="B5635">
            <v>481361</v>
          </cell>
          <cell r="C5635" t="str">
            <v>414435633</v>
          </cell>
          <cell r="D5635" t="str">
            <v>FLEXTUENTI</v>
          </cell>
          <cell r="E5635" t="str">
            <v>DESPACHO</v>
          </cell>
          <cell r="F5635" t="str">
            <v>NORMAL</v>
          </cell>
          <cell r="G5635" t="str">
            <v>IC3914</v>
          </cell>
          <cell r="H5635">
            <v>44911</v>
          </cell>
          <cell r="I5635" t="str">
            <v>ENTREGADO</v>
          </cell>
          <cell r="J5635">
            <v>44914</v>
          </cell>
          <cell r="K5635" t="str">
            <v>Alejandro Siavichay</v>
          </cell>
          <cell r="L5635" t="str">
            <v>EL VECINO CALLE ALBERTO MUNOZ VERNAZA N11 76 CALLE TARQUI</v>
          </cell>
          <cell r="M5635" t="str">
            <v>0104735535</v>
          </cell>
          <cell r="N5635" t="str">
            <v>0983247225/0996847419</v>
          </cell>
          <cell r="O5635" t="str">
            <v/>
          </cell>
          <cell r="P5635" t="str">
            <v>CUENCA</v>
          </cell>
          <cell r="Q5635" t="str">
            <v>CUENCA</v>
          </cell>
          <cell r="R5635" t="str">
            <v>AZUAY</v>
          </cell>
          <cell r="T5635" t="str">
            <v>ITSACOURIER</v>
          </cell>
          <cell r="U5635" t="str">
            <v>FLEXNETUIO_PROVINCIA</v>
          </cell>
          <cell r="V5635">
            <v>1</v>
          </cell>
          <cell r="W5635">
            <v>1</v>
          </cell>
          <cell r="X5635" t="str">
            <v>FLEXNET ECUADOR - FLEXTUENTI</v>
          </cell>
          <cell r="Y5635" t="str">
            <v>CALLE 28 DE JUNIO S/N Y GARCIA MORENO ENTRADA LLANO GRANDE</v>
          </cell>
        </row>
        <row r="5636">
          <cell r="A5636" t="str">
            <v>414435635</v>
          </cell>
          <cell r="B5636">
            <v>481362</v>
          </cell>
          <cell r="C5636" t="str">
            <v>414435635</v>
          </cell>
          <cell r="D5636" t="str">
            <v>FLEXTUENTI</v>
          </cell>
          <cell r="E5636" t="str">
            <v>DESPACHO</v>
          </cell>
          <cell r="F5636" t="str">
            <v>NORMAL</v>
          </cell>
          <cell r="G5636" t="str">
            <v>031080414435635</v>
          </cell>
          <cell r="H5636">
            <v>44911</v>
          </cell>
          <cell r="I5636" t="str">
            <v>ENTREGADO</v>
          </cell>
          <cell r="J5636">
            <v>44918</v>
          </cell>
          <cell r="K5636" t="str">
            <v>Cristhian Edmundo Jara Briones</v>
          </cell>
          <cell r="L5636" t="str">
            <v>SANTA LUCIA   VIA SANTA LUCIA   E48 CASA 1  SN</v>
          </cell>
          <cell r="M5636" t="str">
            <v>0940173669</v>
          </cell>
          <cell r="N5636" t="str">
            <v>0992094315/0998209249</v>
          </cell>
          <cell r="O5636" t="str">
            <v/>
          </cell>
          <cell r="P5636" t="str">
            <v>SANTA LUCIA</v>
          </cell>
          <cell r="Q5636" t="str">
            <v>SANTA LUCIA</v>
          </cell>
          <cell r="R5636" t="str">
            <v>GUAYAS</v>
          </cell>
          <cell r="T5636" t="str">
            <v>TRAMACO</v>
          </cell>
          <cell r="U5636" t="str">
            <v>FLEXNETUIO_PROVINCIA</v>
          </cell>
          <cell r="V5636">
            <v>1</v>
          </cell>
          <cell r="W5636">
            <v>1</v>
          </cell>
          <cell r="X5636" t="str">
            <v>FLEXNET ECUADOR - FLEXTUENTI</v>
          </cell>
          <cell r="Y5636" t="str">
            <v>CALLE 28 DE JUNIO S/N Y GARCIA MORENO ENTRADA LLANO GRANDE</v>
          </cell>
        </row>
        <row r="5637">
          <cell r="A5637" t="str">
            <v>414435699</v>
          </cell>
          <cell r="B5637">
            <v>481364</v>
          </cell>
          <cell r="C5637" t="str">
            <v>414435699</v>
          </cell>
          <cell r="D5637" t="str">
            <v>FLEXTUENTI</v>
          </cell>
          <cell r="E5637" t="str">
            <v>DESPACHO</v>
          </cell>
          <cell r="F5637" t="str">
            <v>NORMAL</v>
          </cell>
          <cell r="G5637" t="str">
            <v>FT75829</v>
          </cell>
          <cell r="H5637">
            <v>44911</v>
          </cell>
          <cell r="I5637" t="str">
            <v>ENTREGADO</v>
          </cell>
          <cell r="J5637">
            <v>44914</v>
          </cell>
          <cell r="K5637" t="str">
            <v>Rebeca Puente</v>
          </cell>
          <cell r="L5637" t="str">
            <v>SAN ISIDRO DEL INCA CALLE DE LOS LAURELES  N46 84  DE LOS MADRONOS</v>
          </cell>
          <cell r="M5637" t="str">
            <v>1700335555</v>
          </cell>
          <cell r="N5637" t="str">
            <v>0959110463/0995025859</v>
          </cell>
          <cell r="O5637" t="str">
            <v/>
          </cell>
          <cell r="P5637" t="str">
            <v>QUITO</v>
          </cell>
          <cell r="Q5637" t="str">
            <v>QUITO</v>
          </cell>
          <cell r="R5637" t="str">
            <v>PICHINCHA</v>
          </cell>
          <cell r="T5637" t="str">
            <v>FLEXTRANS UIO</v>
          </cell>
          <cell r="U5637" t="str">
            <v>FLEXNETUIO_LOCAL</v>
          </cell>
          <cell r="V5637">
            <v>1</v>
          </cell>
          <cell r="W5637">
            <v>1</v>
          </cell>
          <cell r="X5637" t="str">
            <v>FLEXNET ECUADOR - FLEXTUENTI</v>
          </cell>
          <cell r="Y5637" t="str">
            <v>CALLE 28 DE JUNIO S/N Y GARCIA MORENO ENTRADA LLANO GRANDE</v>
          </cell>
        </row>
        <row r="5638">
          <cell r="A5638" t="str">
            <v>414435700</v>
          </cell>
          <cell r="B5638">
            <v>481365</v>
          </cell>
          <cell r="C5638" t="str">
            <v>414435700</v>
          </cell>
          <cell r="D5638" t="str">
            <v>FLEXTUENTI</v>
          </cell>
          <cell r="E5638" t="str">
            <v>DESPACHO</v>
          </cell>
          <cell r="F5638" t="str">
            <v>NORMAL</v>
          </cell>
          <cell r="G5638" t="str">
            <v>031080414435700</v>
          </cell>
          <cell r="H5638">
            <v>44911</v>
          </cell>
          <cell r="I5638" t="str">
            <v>ENTREGADO</v>
          </cell>
          <cell r="J5638">
            <v>44914</v>
          </cell>
          <cell r="K5638" t="str">
            <v>AUGUSTO BLADIMIR CHANGOLUISA GUALOTUNA</v>
          </cell>
          <cell r="L5638" t="str">
            <v>MACHACHI CALLE COLOMBIA E1 170 VENEZUELA</v>
          </cell>
          <cell r="M5638" t="str">
            <v>1717193674</v>
          </cell>
          <cell r="N5638" t="str">
            <v>0987598828/0961907425</v>
          </cell>
          <cell r="O5638" t="str">
            <v/>
          </cell>
          <cell r="P5638" t="str">
            <v>MACHACHI</v>
          </cell>
          <cell r="Q5638" t="str">
            <v>MEJIA</v>
          </cell>
          <cell r="R5638" t="str">
            <v>PICHINCHA</v>
          </cell>
          <cell r="S5638" t="str">
            <v>MEJIA</v>
          </cell>
          <cell r="T5638" t="str">
            <v>TRAMACO</v>
          </cell>
          <cell r="V5638">
            <v>1</v>
          </cell>
          <cell r="W5638">
            <v>1</v>
          </cell>
          <cell r="X5638" t="str">
            <v>FLEXNET ECUADOR - FLEXTUENTI</v>
          </cell>
          <cell r="Y5638" t="str">
            <v>CALLE 28 DE JUNIO S/N Y GARCIA MORENO ENTRADA LLANO GRANDE</v>
          </cell>
        </row>
        <row r="5639">
          <cell r="A5639" t="str">
            <v>00000630-EX1-AAD</v>
          </cell>
          <cell r="B5639">
            <v>481331</v>
          </cell>
          <cell r="C5639" t="str">
            <v>00000630-EX1-AAD</v>
          </cell>
          <cell r="D5639" t="str">
            <v>IBM</v>
          </cell>
          <cell r="E5639" t="str">
            <v>DESPACHO</v>
          </cell>
          <cell r="F5639" t="str">
            <v>NORMAL</v>
          </cell>
          <cell r="G5639" t="str">
            <v>A059020</v>
          </cell>
          <cell r="H5639">
            <v>44911</v>
          </cell>
          <cell r="I5639" t="str">
            <v>EN_PROCESO</v>
          </cell>
          <cell r="J5639">
            <v>44911</v>
          </cell>
          <cell r="K5639" t="str">
            <v>IBM BRASIL IND., MAQS. E SERVS. LTDA</v>
          </cell>
          <cell r="L5639" t="str">
            <v>28 de Junio y Gabriel Garcia Moreno</v>
          </cell>
          <cell r="M5639" t="str">
            <v>1790011674001</v>
          </cell>
          <cell r="N5639" t="str">
            <v>0983793190</v>
          </cell>
          <cell r="O5639" t="str">
            <v>0983793190</v>
          </cell>
          <cell r="P5639" t="str">
            <v>170208</v>
          </cell>
          <cell r="Q5639" t="str">
            <v>QUITO</v>
          </cell>
          <cell r="R5639" t="str">
            <v>PICHINCHA</v>
          </cell>
          <cell r="S5639" t="str">
            <v>CALDERON (CARAPUNGO)</v>
          </cell>
          <cell r="U5639" t="str">
            <v>FLEXNETUIO_LOCAL</v>
          </cell>
          <cell r="V5639">
            <v>1</v>
          </cell>
          <cell r="W5639">
            <v>1</v>
          </cell>
          <cell r="X5639" t="str">
            <v>IBM BODEGA</v>
          </cell>
          <cell r="Y5639" t="str">
            <v>CALLE 28 DE JUNIO S/N Y GARCIA MORENO ENTRADA LLANO GRANDE</v>
          </cell>
        </row>
        <row r="5640">
          <cell r="A5640" t="str">
            <v>98731890</v>
          </cell>
          <cell r="B5640">
            <v>481290</v>
          </cell>
          <cell r="C5640" t="str">
            <v>98731890</v>
          </cell>
          <cell r="D5640" t="str">
            <v>HYCITE</v>
          </cell>
          <cell r="E5640" t="str">
            <v>DESPACHO</v>
          </cell>
          <cell r="F5640" t="str">
            <v>NORMAL</v>
          </cell>
          <cell r="G5640" t="str">
            <v>TFQ89425</v>
          </cell>
          <cell r="H5640">
            <v>44911</v>
          </cell>
          <cell r="I5640" t="str">
            <v>ENTREGADO</v>
          </cell>
          <cell r="J5640">
            <v>44914</v>
          </cell>
          <cell r="K5640" t="str">
            <v>JESSICA BENALCAZAR</v>
          </cell>
          <cell r="L5640" t="str">
            <v>FLAVIO ALFARO OE 9-16 Y PASAJE ALMEDI FRENTE ASADERO DE POLLOS LA ISLADE SABOR QUITO//SAN CARLOS COTOCALLAO 170528 PICHINCHA</v>
          </cell>
          <cell r="M5640" t="str">
            <v/>
          </cell>
          <cell r="N5640" t="str">
            <v>0998440934</v>
          </cell>
          <cell r="O5640" t="str">
            <v>0998440934</v>
          </cell>
          <cell r="P5640" t="str">
            <v>170528</v>
          </cell>
          <cell r="Q5640" t="str">
            <v>QUITO</v>
          </cell>
          <cell r="R5640" t="str">
            <v>PICHINCHA</v>
          </cell>
          <cell r="S5640" t="str">
            <v>QUITO</v>
          </cell>
          <cell r="T5640" t="str">
            <v>TRANSERVISS</v>
          </cell>
          <cell r="U5640" t="str">
            <v>FLEXNETUIO_LOCAL</v>
          </cell>
          <cell r="V5640">
            <v>1</v>
          </cell>
          <cell r="W5640">
            <v>9.6999999999999993</v>
          </cell>
          <cell r="X5640" t="str">
            <v>HYCITE QUITO</v>
          </cell>
          <cell r="Y5640" t="str">
            <v>FLEX NET CALLE 28 DE JUNIO S/N Y GARCIA MORENO ENTRADA LLANO GRANDE</v>
          </cell>
        </row>
        <row r="5641">
          <cell r="A5641" t="str">
            <v>98732935</v>
          </cell>
          <cell r="B5641">
            <v>481291</v>
          </cell>
          <cell r="C5641" t="str">
            <v>98732935</v>
          </cell>
          <cell r="D5641" t="str">
            <v>HYCITE</v>
          </cell>
          <cell r="E5641" t="str">
            <v>DESPACHO</v>
          </cell>
          <cell r="F5641" t="str">
            <v>NORMAL</v>
          </cell>
          <cell r="G5641" t="str">
            <v>TF89426</v>
          </cell>
          <cell r="H5641">
            <v>44911</v>
          </cell>
          <cell r="I5641" t="str">
            <v>ENTREGADO</v>
          </cell>
          <cell r="J5641">
            <v>44914</v>
          </cell>
          <cell r="K5641" t="str">
            <v>YADIRA MENDIETA</v>
          </cell>
          <cell r="L5641" t="str">
            <v>ARGENTINA 5420 Y LA 31AVA ENTRE LA 32 AVA GUAYAQUIL / SUR OESTE FREBRES CORDERO 090402 GUAYAS</v>
          </cell>
          <cell r="M5641" t="str">
            <v/>
          </cell>
          <cell r="N5641" t="str">
            <v>0967503207</v>
          </cell>
          <cell r="O5641" t="str">
            <v>0967503207</v>
          </cell>
          <cell r="P5641" t="str">
            <v>090402</v>
          </cell>
          <cell r="Q5641" t="str">
            <v>GUAYAQUIL</v>
          </cell>
          <cell r="R5641" t="str">
            <v>GUAYAS</v>
          </cell>
          <cell r="S5641" t="str">
            <v>GUAYAQUIL</v>
          </cell>
          <cell r="T5641" t="str">
            <v>FLEXTRANS GYE</v>
          </cell>
          <cell r="U5641" t="str">
            <v>FLEXNETUIO_GYE</v>
          </cell>
          <cell r="V5641">
            <v>1</v>
          </cell>
          <cell r="W5641">
            <v>11.6</v>
          </cell>
          <cell r="X5641" t="str">
            <v>HYCITE QUITO</v>
          </cell>
          <cell r="Y5641" t="str">
            <v>FLEX NET CALLE 28 DE JUNIO S/N Y GARCIA MORENO ENTRADA LLANO GRANDE</v>
          </cell>
        </row>
        <row r="5642">
          <cell r="A5642" t="str">
            <v>98733124</v>
          </cell>
          <cell r="B5642">
            <v>481292</v>
          </cell>
          <cell r="C5642" t="str">
            <v>98733124</v>
          </cell>
          <cell r="D5642" t="str">
            <v>HYCITE</v>
          </cell>
          <cell r="E5642" t="str">
            <v>DESPACHO</v>
          </cell>
          <cell r="F5642" t="str">
            <v>NORMAL</v>
          </cell>
          <cell r="G5642" t="str">
            <v>031002004110499</v>
          </cell>
          <cell r="H5642">
            <v>44911</v>
          </cell>
          <cell r="I5642" t="str">
            <v>ENTREGADO</v>
          </cell>
          <cell r="J5642">
            <v>44914</v>
          </cell>
          <cell r="K5642" t="str">
            <v>TANNYA DUTAN</v>
          </cell>
          <cell r="L5642" t="str">
            <v>UNIDAD NACIONAL Y PANAMERICANA SUR FRENTE A LA VENTA DE CANASTOS EL NIAGARA LATACUNGA // LATACUNGA IGNACIO FLORES (PARQUE FL 050101 COTOPAXI</v>
          </cell>
          <cell r="M5642" t="str">
            <v/>
          </cell>
          <cell r="N5642" t="str">
            <v>0987096759</v>
          </cell>
          <cell r="O5642" t="str">
            <v>0987096759</v>
          </cell>
          <cell r="P5642" t="str">
            <v>050101</v>
          </cell>
          <cell r="Q5642" t="str">
            <v>LATACUNGA</v>
          </cell>
          <cell r="R5642" t="str">
            <v>COTOPAXI</v>
          </cell>
          <cell r="S5642" t="str">
            <v>LATACUNGA</v>
          </cell>
          <cell r="T5642" t="str">
            <v>TRAMACO</v>
          </cell>
          <cell r="U5642" t="str">
            <v>FLEXNETUIO_PROVINCIA</v>
          </cell>
          <cell r="V5642">
            <v>1</v>
          </cell>
          <cell r="W5642">
            <v>7.5</v>
          </cell>
          <cell r="X5642" t="str">
            <v>HYCITE QUITO</v>
          </cell>
          <cell r="Y5642" t="str">
            <v>FLEX NET CALLE 28 DE JUNIO S/N Y GARCIA MORENO ENTRADA LLANO GRANDE</v>
          </cell>
        </row>
        <row r="5643">
          <cell r="A5643" t="str">
            <v>98733314</v>
          </cell>
          <cell r="B5643">
            <v>481293</v>
          </cell>
          <cell r="C5643" t="str">
            <v>98733314</v>
          </cell>
          <cell r="D5643" t="str">
            <v>HYCITE</v>
          </cell>
          <cell r="E5643" t="str">
            <v>DESPACHO</v>
          </cell>
          <cell r="F5643" t="str">
            <v>NORMAL</v>
          </cell>
          <cell r="G5643" t="str">
            <v>TFQ89427</v>
          </cell>
          <cell r="H5643">
            <v>44911</v>
          </cell>
          <cell r="I5643" t="str">
            <v>ENTREGADO</v>
          </cell>
          <cell r="J5643">
            <v>44914</v>
          </cell>
          <cell r="K5643" t="str">
            <v>JORGE VELASQUEZ</v>
          </cell>
          <cell r="L5643" t="str">
            <v>RIO COFANES E1-53 BARTOLOME SEGOVIA QUITO-JIPIJAPA JIPIJAPA 170513 PICHINCHA</v>
          </cell>
          <cell r="M5643" t="str">
            <v/>
          </cell>
          <cell r="N5643" t="str">
            <v>0999674367</v>
          </cell>
          <cell r="O5643" t="str">
            <v>0999674367</v>
          </cell>
          <cell r="P5643" t="str">
            <v>170513</v>
          </cell>
          <cell r="Q5643" t="str">
            <v>QUITO</v>
          </cell>
          <cell r="R5643" t="str">
            <v>PICHINCHA</v>
          </cell>
          <cell r="S5643" t="str">
            <v>QUITO</v>
          </cell>
          <cell r="T5643" t="str">
            <v>FLEXTRANS UIO</v>
          </cell>
          <cell r="U5643" t="str">
            <v>FLEXNETUIO_LOCAL</v>
          </cell>
          <cell r="V5643">
            <v>1</v>
          </cell>
          <cell r="W5643">
            <v>1.8</v>
          </cell>
          <cell r="X5643" t="str">
            <v>HYCITE QUITO</v>
          </cell>
          <cell r="Y5643" t="str">
            <v>FLEX NET CALLE 28 DE JUNIO S/N Y GARCIA MORENO ENTRADA LLANO GRANDE</v>
          </cell>
        </row>
        <row r="5644">
          <cell r="A5644" t="str">
            <v>98733325</v>
          </cell>
          <cell r="B5644">
            <v>481294</v>
          </cell>
          <cell r="C5644" t="str">
            <v>98733325</v>
          </cell>
          <cell r="D5644" t="str">
            <v>HYCITE</v>
          </cell>
          <cell r="E5644" t="str">
            <v>DESPACHO</v>
          </cell>
          <cell r="F5644" t="str">
            <v>NORMAL</v>
          </cell>
          <cell r="G5644" t="str">
            <v>TFQ89461</v>
          </cell>
          <cell r="H5644">
            <v>44911</v>
          </cell>
          <cell r="I5644" t="str">
            <v>ENTREGADO</v>
          </cell>
          <cell r="J5644">
            <v>44918</v>
          </cell>
          <cell r="K5644" t="str">
            <v>MYRIAM TACO</v>
          </cell>
          <cell r="L5644" t="str">
            <v>FRAY PEDRO DE GANTE SOLAR 17-71 CRISTOBAL ENRIQUE DGNAL CANCHAS DE VOL QUITO-SUR CHILLOGALLO 110105 PICHINCHA</v>
          </cell>
          <cell r="N5644" t="str">
            <v>0984078943 / 022629826</v>
          </cell>
          <cell r="O5644" t="str">
            <v>0984078943 / 022629826</v>
          </cell>
          <cell r="P5644" t="str">
            <v>170304</v>
          </cell>
          <cell r="Q5644" t="str">
            <v>QUITO</v>
          </cell>
          <cell r="R5644" t="str">
            <v>PICHINCHA</v>
          </cell>
          <cell r="S5644" t="str">
            <v>QUITO</v>
          </cell>
          <cell r="T5644" t="str">
            <v>FLEXTRANS UIO</v>
          </cell>
          <cell r="U5644" t="str">
            <v>FLEXNETUIO_LOCAL</v>
          </cell>
          <cell r="V5644">
            <v>1</v>
          </cell>
          <cell r="W5644">
            <v>7.1</v>
          </cell>
          <cell r="X5644" t="str">
            <v>HYCITE QUITO</v>
          </cell>
          <cell r="Y5644" t="str">
            <v>FLEX NET CALLE 28 DE JUNIO S/N Y GARCIA MORENO ENTRADA LLANO GRANDE</v>
          </cell>
        </row>
        <row r="5645">
          <cell r="A5645" t="str">
            <v>98733716</v>
          </cell>
          <cell r="B5645">
            <v>481295</v>
          </cell>
          <cell r="C5645" t="str">
            <v>98733716</v>
          </cell>
          <cell r="D5645" t="str">
            <v>HYCITE</v>
          </cell>
          <cell r="E5645" t="str">
            <v>DESPACHO</v>
          </cell>
          <cell r="F5645" t="str">
            <v>NORMAL</v>
          </cell>
          <cell r="G5645" t="str">
            <v>031002004110500</v>
          </cell>
          <cell r="H5645">
            <v>44911</v>
          </cell>
          <cell r="I5645" t="str">
            <v>ENTREGADO</v>
          </cell>
          <cell r="J5645">
            <v>44914</v>
          </cell>
          <cell r="K5645" t="str">
            <v>FAUSTO GUERRERO</v>
          </cell>
          <cell r="L5645" t="str">
            <v>PICHINCHA Y AV SAN LUIS LEORO FRANCO S/N A 100M DEL MECADO/ AL LADO DE LA PANADER ANTONIO ANTE //BRR CENTRAL ATUNTAQUI 100216 IMBABURA</v>
          </cell>
          <cell r="M5645" t="str">
            <v/>
          </cell>
          <cell r="N5645" t="str">
            <v>0362906027 / 994235265</v>
          </cell>
          <cell r="O5645" t="str">
            <v>0362906027 / 994235265</v>
          </cell>
          <cell r="P5645" t="str">
            <v>100216</v>
          </cell>
          <cell r="Q5645" t="str">
            <v>ANTONIO ANTE</v>
          </cell>
          <cell r="R5645" t="str">
            <v>IMBABURA</v>
          </cell>
          <cell r="S5645" t="str">
            <v>ATUNTAQUI - CIUDADELA GANGOTENA</v>
          </cell>
          <cell r="T5645" t="str">
            <v>TRAMACO</v>
          </cell>
          <cell r="U5645" t="str">
            <v>FLEXNETUIO_PROVINCIA</v>
          </cell>
          <cell r="V5645">
            <v>1</v>
          </cell>
          <cell r="W5645">
            <v>1.4</v>
          </cell>
          <cell r="X5645" t="str">
            <v>HYCITE QUITO</v>
          </cell>
          <cell r="Y5645" t="str">
            <v>FLEX NET CALLE 28 DE JUNIO S/N Y GARCIA MORENO ENTRADA LLANO GRANDE</v>
          </cell>
        </row>
        <row r="5646">
          <cell r="A5646" t="str">
            <v>98735800</v>
          </cell>
          <cell r="B5646">
            <v>481296</v>
          </cell>
          <cell r="C5646" t="str">
            <v>98735800</v>
          </cell>
          <cell r="D5646" t="str">
            <v>HYCITE</v>
          </cell>
          <cell r="E5646" t="str">
            <v>DESPACHO</v>
          </cell>
          <cell r="F5646" t="str">
            <v>NORMAL</v>
          </cell>
          <cell r="G5646" t="str">
            <v>031002004110501</v>
          </cell>
          <cell r="H5646">
            <v>44911</v>
          </cell>
          <cell r="I5646" t="str">
            <v>ENTREGADO</v>
          </cell>
          <cell r="J5646">
            <v>44914</v>
          </cell>
          <cell r="K5646" t="str">
            <v>ZOILA CHAGUAY</v>
          </cell>
          <cell r="L5646" t="str">
            <v>CIUDADELA PRIMERO DE DICIEMBRE CALLE PRINCIAPAL 0 Y CALLE SECUNDARIA BABAHOYO//NORTE CLEMENTE BAQUERIZO 730964 LOS RIOS</v>
          </cell>
          <cell r="N5646" t="str">
            <v>0991848647</v>
          </cell>
          <cell r="O5646" t="str">
            <v>0991848647</v>
          </cell>
          <cell r="P5646" t="str">
            <v>120101</v>
          </cell>
          <cell r="Q5646" t="str">
            <v>BABAHOYO</v>
          </cell>
          <cell r="R5646" t="str">
            <v>LOS RIOS</v>
          </cell>
          <cell r="S5646" t="str">
            <v>BABAHOYO - LA VIRGINIA</v>
          </cell>
          <cell r="T5646" t="str">
            <v>TRAMACO</v>
          </cell>
          <cell r="U5646" t="str">
            <v>FLEXNETUIO_PROVINCIA</v>
          </cell>
          <cell r="V5646">
            <v>1</v>
          </cell>
          <cell r="W5646">
            <v>13</v>
          </cell>
          <cell r="X5646" t="str">
            <v>HYCITE QUITO</v>
          </cell>
          <cell r="Y5646" t="str">
            <v>FLEX NET CALLE 28 DE JUNIO S/N Y GARCIA MORENO ENTRADA LLANO GRANDE</v>
          </cell>
        </row>
        <row r="5647">
          <cell r="A5647" t="str">
            <v>98735865</v>
          </cell>
          <cell r="B5647">
            <v>481297</v>
          </cell>
          <cell r="C5647" t="str">
            <v>98735865</v>
          </cell>
          <cell r="D5647" t="str">
            <v>HYCITE</v>
          </cell>
          <cell r="E5647" t="str">
            <v>DESPACHO</v>
          </cell>
          <cell r="F5647" t="str">
            <v>NORMAL</v>
          </cell>
          <cell r="G5647" t="str">
            <v>TFQ89460 / TFQ80122</v>
          </cell>
          <cell r="H5647">
            <v>44911</v>
          </cell>
          <cell r="I5647" t="str">
            <v>ENTREGADO</v>
          </cell>
          <cell r="J5647">
            <v>44917</v>
          </cell>
          <cell r="K5647" t="str">
            <v xml:space="preserve"> AMPARO DEL CARMEN ESCOBAR VILLAMARI</v>
          </cell>
          <cell r="L5647" t="str">
            <v>CALLE PRINCIPAL OE7D CASA NUM #S13247 Y TRANSVERSAL S13I, CUIDADELA BATALLÓN CHIMBORAZO A UNA CUADRA DEL PARQUE CUIDADELA SANTIAGO, CASA 3 PISOS PROVINCIA: PICHINCHA, CANTON: QUITO, PARROQUIA: CHILIBU</v>
          </cell>
          <cell r="N5647" t="str">
            <v>0998948343/0979171760</v>
          </cell>
          <cell r="O5647" t="str">
            <v>0998948343/0979171760</v>
          </cell>
          <cell r="P5647" t="str">
            <v>170608</v>
          </cell>
          <cell r="Q5647" t="str">
            <v>QUITO</v>
          </cell>
          <cell r="R5647" t="str">
            <v>PICHINCHA</v>
          </cell>
          <cell r="S5647" t="str">
            <v>QUITO</v>
          </cell>
          <cell r="T5647" t="str">
            <v>FLEXTRANS UIO</v>
          </cell>
          <cell r="U5647" t="str">
            <v>FLEXNETUIO_LOCAL</v>
          </cell>
          <cell r="V5647">
            <v>2</v>
          </cell>
          <cell r="W5647">
            <v>22.7</v>
          </cell>
          <cell r="X5647" t="str">
            <v>HYCITE QUITO</v>
          </cell>
          <cell r="Y5647" t="str">
            <v>FLEX NET CALLE 28 DE JUNIO S/N Y GARCIA MORENO ENTRADA LLANO GRANDE</v>
          </cell>
        </row>
        <row r="5648">
          <cell r="A5648" t="str">
            <v>98736229</v>
          </cell>
          <cell r="B5648">
            <v>481298</v>
          </cell>
          <cell r="C5648" t="str">
            <v>98736229</v>
          </cell>
          <cell r="D5648" t="str">
            <v>HYCITE</v>
          </cell>
          <cell r="E5648" t="str">
            <v>DESPACHO</v>
          </cell>
          <cell r="F5648" t="str">
            <v>NORMAL</v>
          </cell>
          <cell r="G5648" t="str">
            <v>031002004110502</v>
          </cell>
          <cell r="H5648">
            <v>44911</v>
          </cell>
          <cell r="I5648" t="str">
            <v>ENTREGADO</v>
          </cell>
          <cell r="J5648">
            <v>44914</v>
          </cell>
          <cell r="K5648" t="str">
            <v>LUIS ESMERALDAS</v>
          </cell>
          <cell r="L5648" t="str">
            <v>URBANIZACION VALLE BOMBOLI CASA 154 CALLE JAIME ANDRADE MARIN Y RIO CHILA SANTO DOMINGO BOMBOLI 230204 SANTO DOMINGO</v>
          </cell>
          <cell r="M5648" t="str">
            <v/>
          </cell>
          <cell r="N5648" t="str">
            <v>0991301652</v>
          </cell>
          <cell r="O5648" t="str">
            <v>0991301652</v>
          </cell>
          <cell r="P5648" t="str">
            <v>230204</v>
          </cell>
          <cell r="Q5648" t="str">
            <v>SANTO DOMINGO</v>
          </cell>
          <cell r="R5648" t="str">
            <v>SANTO DOMINGO DE LOS TSACHILAS</v>
          </cell>
          <cell r="S5648" t="str">
            <v>SANTO DOMINGO DE LOS COLORADOS</v>
          </cell>
          <cell r="T5648" t="str">
            <v>TRAMACO</v>
          </cell>
          <cell r="U5648" t="str">
            <v>FLEXNETUIO_PROVINCIA</v>
          </cell>
          <cell r="V5648">
            <v>1</v>
          </cell>
          <cell r="W5648">
            <v>7.2</v>
          </cell>
          <cell r="X5648" t="str">
            <v>HYCITE QUITO</v>
          </cell>
          <cell r="Y5648" t="str">
            <v>FLEX NET CALLE 28 DE JUNIO S/N Y GARCIA MORENO ENTRADA LLANO GRANDE</v>
          </cell>
        </row>
        <row r="5649">
          <cell r="A5649" t="str">
            <v>98736278</v>
          </cell>
          <cell r="B5649">
            <v>481299</v>
          </cell>
          <cell r="C5649" t="str">
            <v>98736278</v>
          </cell>
          <cell r="D5649" t="str">
            <v>HYCITE</v>
          </cell>
          <cell r="E5649" t="str">
            <v>DESPACHO</v>
          </cell>
          <cell r="F5649" t="str">
            <v>NORMAL</v>
          </cell>
          <cell r="G5649" t="str">
            <v>031002004110503</v>
          </cell>
          <cell r="H5649">
            <v>44911</v>
          </cell>
          <cell r="I5649" t="str">
            <v>ENTREGADO</v>
          </cell>
          <cell r="J5649">
            <v>44914</v>
          </cell>
          <cell r="K5649" t="str">
            <v>GERMAN TATES</v>
          </cell>
          <cell r="L5649" t="str">
            <v>FRAY VARGAS GALINDO 9-84 LUIS VARGAS TORRES Y CRISTOBAL COMOYA IBARRA / URB JOSE MIGUEL VASQUEZ EL SAGRARIO 100103 IMBABURA</v>
          </cell>
          <cell r="M5649" t="str">
            <v/>
          </cell>
          <cell r="N5649" t="str">
            <v>0980630917</v>
          </cell>
          <cell r="O5649" t="str">
            <v>0980630917</v>
          </cell>
          <cell r="P5649" t="str">
            <v>100103</v>
          </cell>
          <cell r="Q5649" t="str">
            <v>IBARRA</v>
          </cell>
          <cell r="R5649" t="str">
            <v>IMBABURA</v>
          </cell>
          <cell r="S5649" t="str">
            <v>SAN MIGUEL DE IBARRA</v>
          </cell>
          <cell r="T5649" t="str">
            <v>TRAMACO</v>
          </cell>
          <cell r="U5649" t="str">
            <v>FLEXNETUIO_PROVINCIA</v>
          </cell>
          <cell r="V5649">
            <v>1</v>
          </cell>
          <cell r="W5649">
            <v>13.7</v>
          </cell>
          <cell r="X5649" t="str">
            <v>HYCITE QUITO</v>
          </cell>
          <cell r="Y5649" t="str">
            <v>FLEX NET CALLE 28 DE JUNIO S/N Y GARCIA MORENO ENTRADA LLANO GRANDE</v>
          </cell>
        </row>
        <row r="5650">
          <cell r="A5650" t="str">
            <v>98736353</v>
          </cell>
          <cell r="B5650">
            <v>481300</v>
          </cell>
          <cell r="C5650" t="str">
            <v>98736353</v>
          </cell>
          <cell r="D5650" t="str">
            <v>HYCITE</v>
          </cell>
          <cell r="E5650" t="str">
            <v>DESPACHO</v>
          </cell>
          <cell r="F5650" t="str">
            <v>NORMAL</v>
          </cell>
          <cell r="G5650" t="str">
            <v>TF89429</v>
          </cell>
          <cell r="H5650">
            <v>44911</v>
          </cell>
          <cell r="I5650" t="str">
            <v>ENTREGADO</v>
          </cell>
          <cell r="J5650">
            <v>44915</v>
          </cell>
          <cell r="K5650" t="str">
            <v>MONICA J MUNOZ SRA</v>
          </cell>
          <cell r="L5650" t="str">
            <v>CALLE 12 PASAJE 1 NE SOLAR Y 3 CALLEJON 14 A NE  GUAYAQUIL 090505 GUAYAS</v>
          </cell>
          <cell r="M5650" t="str">
            <v/>
          </cell>
          <cell r="N5650" t="str">
            <v>0986551050 / 309412241</v>
          </cell>
          <cell r="O5650" t="str">
            <v>0986551050 / 309412241</v>
          </cell>
          <cell r="P5650" t="str">
            <v>090505</v>
          </cell>
          <cell r="Q5650" t="str">
            <v>GUAYAQUIL</v>
          </cell>
          <cell r="R5650" t="str">
            <v>GUAYAS</v>
          </cell>
          <cell r="S5650" t="str">
            <v>GUAYAQUIL</v>
          </cell>
          <cell r="T5650" t="str">
            <v>ITSACOURIER</v>
          </cell>
          <cell r="U5650" t="str">
            <v>FLEXNETUIO_GYE</v>
          </cell>
          <cell r="V5650">
            <v>1</v>
          </cell>
          <cell r="W5650">
            <v>0.8</v>
          </cell>
          <cell r="X5650" t="str">
            <v>HYCITE QUITO</v>
          </cell>
          <cell r="Y5650" t="str">
            <v>FLEX NET CALLE 28 DE JUNIO S/N Y GARCIA MORENO ENTRADA LLANO GRANDE</v>
          </cell>
        </row>
        <row r="5651">
          <cell r="A5651" t="str">
            <v>98736549</v>
          </cell>
          <cell r="B5651">
            <v>481301</v>
          </cell>
          <cell r="C5651" t="str">
            <v>98736549</v>
          </cell>
          <cell r="D5651" t="str">
            <v>HYCITE</v>
          </cell>
          <cell r="E5651" t="str">
            <v>DESPACHO</v>
          </cell>
          <cell r="F5651" t="str">
            <v>NORMAL</v>
          </cell>
          <cell r="G5651" t="str">
            <v>031002004110504</v>
          </cell>
          <cell r="H5651">
            <v>44911</v>
          </cell>
          <cell r="I5651" t="str">
            <v>ENTREGADO</v>
          </cell>
          <cell r="J5651">
            <v>44914</v>
          </cell>
          <cell r="K5651" t="str">
            <v>BYRON F ARMIJOS</v>
          </cell>
          <cell r="L5651" t="str">
            <v>AVENIDA ROCAFUERTE Y QUITO ESQUINA   OCHOA LEON 070104 EL ORO</v>
          </cell>
          <cell r="M5651" t="str">
            <v/>
          </cell>
          <cell r="N5651" t="str">
            <v>0980956626 / 376060805</v>
          </cell>
          <cell r="O5651" t="str">
            <v>0980956626 / 376060805</v>
          </cell>
          <cell r="P5651" t="str">
            <v>070104</v>
          </cell>
          <cell r="Q5651" t="str">
            <v>PASAJE</v>
          </cell>
          <cell r="R5651" t="str">
            <v>EL ORO</v>
          </cell>
          <cell r="S5651" t="str">
            <v>PASAJE</v>
          </cell>
          <cell r="T5651" t="str">
            <v>TRAMACO</v>
          </cell>
          <cell r="U5651" t="str">
            <v>FLEXNETUIO_PROVINCIA</v>
          </cell>
          <cell r="V5651">
            <v>1</v>
          </cell>
          <cell r="W5651">
            <v>0.32</v>
          </cell>
          <cell r="X5651" t="str">
            <v>HYCITE QUITO</v>
          </cell>
          <cell r="Y5651" t="str">
            <v>FLEX NET CALLE 28 DE JUNIO S/N Y GARCIA MORENO ENTRADA LLANO GRANDE</v>
          </cell>
        </row>
        <row r="5652">
          <cell r="A5652" t="str">
            <v>98736707</v>
          </cell>
          <cell r="B5652">
            <v>481302</v>
          </cell>
          <cell r="C5652" t="str">
            <v>98736707</v>
          </cell>
          <cell r="D5652" t="str">
            <v>HYCITE</v>
          </cell>
          <cell r="E5652" t="str">
            <v>DESPACHO</v>
          </cell>
          <cell r="F5652" t="str">
            <v>NORMAL</v>
          </cell>
          <cell r="G5652" t="str">
            <v>031002004110505</v>
          </cell>
          <cell r="H5652">
            <v>44911</v>
          </cell>
          <cell r="I5652" t="str">
            <v>ENTREGADO</v>
          </cell>
          <cell r="J5652">
            <v>44914</v>
          </cell>
          <cell r="K5652" t="str">
            <v>GLADYS J GUERRERO O</v>
          </cell>
          <cell r="L5652" t="str">
            <v>ROCAFUERTE Y QUITO   OCHOA LEON MATRIZ 070104 EL ORO</v>
          </cell>
          <cell r="M5652" t="str">
            <v/>
          </cell>
          <cell r="N5652" t="str">
            <v>0985242872 / 072918974</v>
          </cell>
          <cell r="O5652" t="str">
            <v>0985242872 / 072918974</v>
          </cell>
          <cell r="P5652" t="str">
            <v>070104</v>
          </cell>
          <cell r="Q5652" t="str">
            <v>PASAJE</v>
          </cell>
          <cell r="R5652" t="str">
            <v>EL ORO</v>
          </cell>
          <cell r="S5652" t="str">
            <v>PASAJE</v>
          </cell>
          <cell r="T5652" t="str">
            <v>TRAMACO</v>
          </cell>
          <cell r="U5652" t="str">
            <v>FLEXNETUIO_PROVINCIA</v>
          </cell>
          <cell r="V5652">
            <v>1</v>
          </cell>
          <cell r="W5652">
            <v>0.16</v>
          </cell>
          <cell r="X5652" t="str">
            <v>HYCITE QUITO</v>
          </cell>
          <cell r="Y5652" t="str">
            <v>FLEX NET CALLE 28 DE JUNIO S/N Y GARCIA MORENO ENTRADA LLANO GRANDE</v>
          </cell>
        </row>
        <row r="5653">
          <cell r="A5653" t="str">
            <v>98736782</v>
          </cell>
          <cell r="B5653">
            <v>481303</v>
          </cell>
          <cell r="C5653" t="str">
            <v>98736782</v>
          </cell>
          <cell r="D5653" t="str">
            <v>HYCITE</v>
          </cell>
          <cell r="E5653" t="str">
            <v>DESPACHO</v>
          </cell>
          <cell r="F5653" t="str">
            <v>NORMAL</v>
          </cell>
          <cell r="G5653" t="str">
            <v>TF89430</v>
          </cell>
          <cell r="H5653">
            <v>44911</v>
          </cell>
          <cell r="I5653" t="str">
            <v>ENTREGADO</v>
          </cell>
          <cell r="J5653">
            <v>44914</v>
          </cell>
          <cell r="K5653" t="str">
            <v>ADRIANA GOMEZ</v>
          </cell>
          <cell r="L5653" t="str">
            <v>ALAMOS DE LA ATARAZANA MZ K VILLA 14 C FRENTE A LA IGLESIA  TARQUI 090509 GUAYAS</v>
          </cell>
          <cell r="M5653" t="str">
            <v/>
          </cell>
          <cell r="N5653" t="str">
            <v>0962671495 / 986652956</v>
          </cell>
          <cell r="O5653" t="str">
            <v>0962671495 / 986652956</v>
          </cell>
          <cell r="P5653" t="str">
            <v>090509</v>
          </cell>
          <cell r="Q5653" t="str">
            <v>GUAYAQUIL</v>
          </cell>
          <cell r="R5653" t="str">
            <v>GUAYAS</v>
          </cell>
          <cell r="S5653" t="str">
            <v>GUAYAQUIL</v>
          </cell>
          <cell r="T5653" t="str">
            <v>ITSACOURIER</v>
          </cell>
          <cell r="U5653" t="str">
            <v>FLEXNETUIO_GYE</v>
          </cell>
          <cell r="V5653">
            <v>1</v>
          </cell>
          <cell r="W5653">
            <v>8.34</v>
          </cell>
          <cell r="X5653" t="str">
            <v>HYCITE QUITO</v>
          </cell>
          <cell r="Y5653" t="str">
            <v>FLEX NET CALLE 28 DE JUNIO S/N Y GARCIA MORENO ENTRADA LLANO GRANDE</v>
          </cell>
        </row>
        <row r="5654">
          <cell r="A5654" t="str">
            <v>98737371</v>
          </cell>
          <cell r="B5654">
            <v>481304</v>
          </cell>
          <cell r="C5654" t="str">
            <v>98737371</v>
          </cell>
          <cell r="D5654" t="str">
            <v>HYCITE</v>
          </cell>
          <cell r="E5654" t="str">
            <v>DESPACHO</v>
          </cell>
          <cell r="F5654" t="str">
            <v>NORMAL</v>
          </cell>
          <cell r="G5654" t="str">
            <v>TF89431</v>
          </cell>
          <cell r="H5654">
            <v>44911</v>
          </cell>
          <cell r="I5654" t="str">
            <v>ENTREGADO</v>
          </cell>
          <cell r="J5654">
            <v>44914</v>
          </cell>
          <cell r="K5654" t="str">
            <v>ANA CHAMAIDAN</v>
          </cell>
          <cell r="L5654" t="str">
            <v>URB. LA JOYA ET. OPALO MZ 11 V 2 DAULE / NORTE LA AURORA 091910 GUAYAS</v>
          </cell>
          <cell r="N5654" t="str">
            <v>0991860016</v>
          </cell>
          <cell r="O5654" t="str">
            <v>0991860016</v>
          </cell>
          <cell r="P5654" t="str">
            <v>091901</v>
          </cell>
          <cell r="Q5654" t="str">
            <v>DAULE</v>
          </cell>
          <cell r="R5654" t="str">
            <v>GUAYAS</v>
          </cell>
          <cell r="S5654" t="str">
            <v>DAULE</v>
          </cell>
          <cell r="T5654" t="str">
            <v>ITSACOURIER</v>
          </cell>
          <cell r="U5654" t="str">
            <v>FLEXNETUIO_GYE</v>
          </cell>
          <cell r="V5654">
            <v>1</v>
          </cell>
          <cell r="W5654">
            <v>13.4</v>
          </cell>
          <cell r="X5654" t="str">
            <v>HYCITE QUITO</v>
          </cell>
          <cell r="Y5654" t="str">
            <v>FLEX NET CALLE 28 DE JUNIO S/N Y GARCIA MORENO ENTRADA LLANO GRANDE</v>
          </cell>
        </row>
        <row r="5655">
          <cell r="A5655" t="str">
            <v>98738003</v>
          </cell>
          <cell r="B5655">
            <v>481305</v>
          </cell>
          <cell r="C5655" t="str">
            <v>98738003</v>
          </cell>
          <cell r="D5655" t="str">
            <v>HYCITE</v>
          </cell>
          <cell r="E5655" t="str">
            <v>DESPACHO</v>
          </cell>
          <cell r="F5655" t="str">
            <v>NORMAL</v>
          </cell>
          <cell r="G5655" t="str">
            <v>031002004111413</v>
          </cell>
          <cell r="H5655">
            <v>44911</v>
          </cell>
          <cell r="I5655" t="str">
            <v>ENTREGADO</v>
          </cell>
          <cell r="J5655">
            <v>44918</v>
          </cell>
          <cell r="K5655" t="str">
            <v>MARCIA ORTIZ</v>
          </cell>
          <cell r="L5655" t="str">
            <v>ANTONIO JARA Y BENITO JIMENEZ CASA 2 PIC BLANCA A LOVADRA DE LA MANCOMUNIDAD CENTINELA DEL CONDOR / BR JUAN DOLIS ZUMBI 190204 ZAMORA-CHINCHIPE</v>
          </cell>
          <cell r="N5655" t="str">
            <v>0986046636</v>
          </cell>
          <cell r="O5655" t="str">
            <v>0986046636</v>
          </cell>
          <cell r="P5655" t="str">
            <v>190204</v>
          </cell>
          <cell r="Q5655" t="str">
            <v>CENTINELA DEL CONDOR</v>
          </cell>
          <cell r="R5655" t="str">
            <v>ZAMORA CHINCHIPE</v>
          </cell>
          <cell r="S5655" t="str">
            <v>ZUMBI - ZUMBI (PAGUINTZA)</v>
          </cell>
          <cell r="T5655" t="str">
            <v>TRAMACO</v>
          </cell>
          <cell r="U5655" t="str">
            <v>FLEXNETUIO_PROVINCIA</v>
          </cell>
          <cell r="V5655">
            <v>2</v>
          </cell>
          <cell r="W5655">
            <v>16.899999999999999</v>
          </cell>
          <cell r="X5655" t="str">
            <v>HYCITE QUITO</v>
          </cell>
          <cell r="Y5655" t="str">
            <v>FLEX NET CALLE 28 DE JUNIO S/N Y GARCIA MORENO ENTRADA LLANO GRANDE</v>
          </cell>
        </row>
        <row r="5656">
          <cell r="A5656" t="str">
            <v>98738449</v>
          </cell>
          <cell r="B5656">
            <v>481306</v>
          </cell>
          <cell r="C5656" t="str">
            <v>98738449</v>
          </cell>
          <cell r="D5656" t="str">
            <v>HYCITE</v>
          </cell>
          <cell r="E5656" t="str">
            <v>DESPACHO</v>
          </cell>
          <cell r="F5656" t="str">
            <v>NORMAL</v>
          </cell>
          <cell r="G5656" t="str">
            <v>031002004110507</v>
          </cell>
          <cell r="H5656">
            <v>44911</v>
          </cell>
          <cell r="I5656" t="str">
            <v>ENTREGADO</v>
          </cell>
          <cell r="J5656">
            <v>44915</v>
          </cell>
          <cell r="K5656" t="str">
            <v>FANNY BALSECA</v>
          </cell>
          <cell r="L5656" t="str">
            <v>AV WOLF HERRERA Y CARLOS ALVARADO DG ANTENA CLARO YAGUACHI-YAGUACHI VIRGEN DE FATIMA 092102 GUAYAS</v>
          </cell>
          <cell r="M5656" t="str">
            <v/>
          </cell>
          <cell r="N5656" t="str">
            <v>0982229366</v>
          </cell>
          <cell r="O5656" t="str">
            <v>0982229366</v>
          </cell>
          <cell r="P5656" t="str">
            <v>092102</v>
          </cell>
          <cell r="Q5656" t="str">
            <v>SAN JACINTO DE YAGUACHI</v>
          </cell>
          <cell r="R5656" t="str">
            <v>GUAYAS</v>
          </cell>
          <cell r="S5656" t="str">
            <v>SAN JACINTO DE YAGUACHI - LOS TRES POSTES</v>
          </cell>
          <cell r="T5656" t="str">
            <v>TRAMACO</v>
          </cell>
          <cell r="U5656" t="str">
            <v>FLEXNETUIO_PROVINCIA</v>
          </cell>
          <cell r="V5656">
            <v>1</v>
          </cell>
          <cell r="W5656">
            <v>7.9</v>
          </cell>
          <cell r="X5656" t="str">
            <v>HYCITE QUITO</v>
          </cell>
          <cell r="Y5656" t="str">
            <v>FLEX NET CALLE 28 DE JUNIO S/N Y GARCIA MORENO ENTRADA LLANO GRANDE</v>
          </cell>
        </row>
        <row r="5657">
          <cell r="A5657" t="str">
            <v>98738579</v>
          </cell>
          <cell r="B5657">
            <v>481307</v>
          </cell>
          <cell r="C5657" t="str">
            <v>98738579</v>
          </cell>
          <cell r="D5657" t="str">
            <v>HYCITE</v>
          </cell>
          <cell r="E5657" t="str">
            <v>DESPACHO</v>
          </cell>
          <cell r="F5657" t="str">
            <v>NORMAL</v>
          </cell>
          <cell r="G5657" t="str">
            <v>TF89432</v>
          </cell>
          <cell r="H5657">
            <v>44911</v>
          </cell>
          <cell r="I5657" t="str">
            <v>ENTREGADO</v>
          </cell>
          <cell r="J5657">
            <v>44914</v>
          </cell>
          <cell r="K5657" t="str">
            <v>GENESIS TOMALA</v>
          </cell>
          <cell r="L5657" t="str">
            <v>URB VILLAS DE REY ETAPA HARRY MZ 1008 DERTAMENTO 4 DAULE// NORTE LA AURORA 091905 GUAYAS</v>
          </cell>
          <cell r="N5657" t="str">
            <v>0984825189</v>
          </cell>
          <cell r="O5657" t="str">
            <v>0984825189</v>
          </cell>
          <cell r="P5657" t="str">
            <v>091905</v>
          </cell>
          <cell r="Q5657" t="str">
            <v>DAULE</v>
          </cell>
          <cell r="R5657" t="str">
            <v>GUAYAS</v>
          </cell>
          <cell r="S5657" t="str">
            <v>LOS LOJAS (ENRIQUE BAQUERIZO MORENO)</v>
          </cell>
          <cell r="T5657" t="str">
            <v>ITSACOURIER</v>
          </cell>
          <cell r="U5657" t="str">
            <v>FLEXNETUIO_PROVINCIA</v>
          </cell>
          <cell r="V5657">
            <v>2</v>
          </cell>
          <cell r="W5657">
            <v>16.100000000000001</v>
          </cell>
          <cell r="X5657" t="str">
            <v>HYCITE QUITO</v>
          </cell>
          <cell r="Y5657" t="str">
            <v>FLEX NET CALLE 28 DE JUNIO S/N Y GARCIA MORENO ENTRADA LLANO GRANDE</v>
          </cell>
        </row>
        <row r="5658">
          <cell r="A5658" t="str">
            <v>98738814</v>
          </cell>
          <cell r="B5658">
            <v>481308</v>
          </cell>
          <cell r="C5658" t="str">
            <v>98738814</v>
          </cell>
          <cell r="D5658" t="str">
            <v>HYCITE</v>
          </cell>
          <cell r="E5658" t="str">
            <v>DESPACHO</v>
          </cell>
          <cell r="F5658" t="str">
            <v>NORMAL</v>
          </cell>
          <cell r="G5658" t="str">
            <v>031002004111414</v>
          </cell>
          <cell r="H5658">
            <v>44911</v>
          </cell>
          <cell r="I5658" t="str">
            <v>ENTREGADO</v>
          </cell>
          <cell r="J5658">
            <v>44918</v>
          </cell>
          <cell r="K5658" t="str">
            <v>JIXON LOOR</v>
          </cell>
          <cell r="L5658" t="str">
            <v>RECINTO MACUCHAL FRENTE A PUENTE CEMERDO CASA 12 P CONSTITUCION MIXTA BOLIVAR/ NORTE CALCETA 130601 MANABI</v>
          </cell>
          <cell r="N5658" t="str">
            <v>0959596126</v>
          </cell>
          <cell r="O5658" t="str">
            <v>0959596126</v>
          </cell>
          <cell r="P5658" t="str">
            <v>130601</v>
          </cell>
          <cell r="Q5658" t="str">
            <v>BOLIVAR (MANABI)</v>
          </cell>
          <cell r="R5658" t="str">
            <v>MANABI</v>
          </cell>
          <cell r="S5658" t="str">
            <v>CALCETA</v>
          </cell>
          <cell r="T5658" t="str">
            <v>TRAMACO</v>
          </cell>
          <cell r="U5658" t="str">
            <v>FLEXNETUIO_PROVINCIA</v>
          </cell>
          <cell r="V5658">
            <v>2</v>
          </cell>
          <cell r="W5658">
            <v>18.399999999999999</v>
          </cell>
          <cell r="X5658" t="str">
            <v>HYCITE QUITO</v>
          </cell>
          <cell r="Y5658" t="str">
            <v>FLEX NET CALLE 28 DE JUNIO S/N Y GARCIA MORENO ENTRADA LLANO GRANDE</v>
          </cell>
        </row>
        <row r="5659">
          <cell r="A5659" t="str">
            <v>98738928</v>
          </cell>
          <cell r="B5659">
            <v>481309</v>
          </cell>
          <cell r="C5659" t="str">
            <v>98738928</v>
          </cell>
          <cell r="D5659" t="str">
            <v>HYCITE</v>
          </cell>
          <cell r="E5659" t="str">
            <v>DESPACHO</v>
          </cell>
          <cell r="F5659" t="str">
            <v>NORMAL</v>
          </cell>
          <cell r="G5659" t="str">
            <v>031002004110509</v>
          </cell>
          <cell r="H5659">
            <v>44911</v>
          </cell>
          <cell r="I5659" t="str">
            <v>ENTREGADO</v>
          </cell>
          <cell r="J5659">
            <v>44914</v>
          </cell>
          <cell r="K5659" t="str">
            <v>DIANA ALVARADO</v>
          </cell>
          <cell r="L5659" t="str">
            <v>CALLE SIN NOMBRE IGLESIA LUZ DEL MUNDO NARANJAL // NARANJAL NARANJAL 091201 GUAYAS</v>
          </cell>
          <cell r="M5659" t="str">
            <v/>
          </cell>
          <cell r="N5659" t="str">
            <v>0997499070 / 990918102</v>
          </cell>
          <cell r="O5659" t="str">
            <v>0997499070 / 990918102</v>
          </cell>
          <cell r="P5659" t="str">
            <v>091201</v>
          </cell>
          <cell r="Q5659" t="str">
            <v>NARANJAL</v>
          </cell>
          <cell r="R5659" t="str">
            <v>GUAYAS</v>
          </cell>
          <cell r="S5659" t="str">
            <v>NARANJAL</v>
          </cell>
          <cell r="T5659" t="str">
            <v>TRAMACO</v>
          </cell>
          <cell r="U5659" t="str">
            <v>FLEXNETUIO_PROVINCIA</v>
          </cell>
          <cell r="V5659">
            <v>1</v>
          </cell>
          <cell r="W5659">
            <v>2.6</v>
          </cell>
          <cell r="X5659" t="str">
            <v>HYCITE QUITO</v>
          </cell>
          <cell r="Y5659" t="str">
            <v>FLEX NET CALLE 28 DE JUNIO S/N Y GARCIA MORENO ENTRADA LLANO GRANDE</v>
          </cell>
        </row>
        <row r="5660">
          <cell r="A5660" t="str">
            <v>98738931</v>
          </cell>
          <cell r="B5660">
            <v>481310</v>
          </cell>
          <cell r="C5660" t="str">
            <v>98738931</v>
          </cell>
          <cell r="D5660" t="str">
            <v>HYCITE</v>
          </cell>
          <cell r="E5660" t="str">
            <v>DESPACHO</v>
          </cell>
          <cell r="F5660" t="str">
            <v>NORMAL</v>
          </cell>
          <cell r="G5660" t="str">
            <v>TF89433</v>
          </cell>
          <cell r="H5660">
            <v>44911</v>
          </cell>
          <cell r="I5660" t="str">
            <v>ENTREGADO</v>
          </cell>
          <cell r="J5660">
            <v>44914</v>
          </cell>
          <cell r="K5660" t="str">
            <v>CHARLES R FUENTES</v>
          </cell>
          <cell r="L5660" t="str">
            <v>ALBORADA 8VA ETAPA MZ 378 SL 1 ENTRE CLL RODOLFO BAQUERIZO Y DEMETRIO OFICI 101  TARQUI 090501 GUAYAS</v>
          </cell>
          <cell r="M5660" t="str">
            <v/>
          </cell>
          <cell r="N5660" t="str">
            <v>0999951830 / 998222452</v>
          </cell>
          <cell r="O5660" t="str">
            <v>0999951830 / 998222452</v>
          </cell>
          <cell r="P5660" t="str">
            <v>090501</v>
          </cell>
          <cell r="Q5660" t="str">
            <v>GUAYAQUIL</v>
          </cell>
          <cell r="R5660" t="str">
            <v>GUAYAS</v>
          </cell>
          <cell r="S5660" t="str">
            <v>GUAYAQUIL</v>
          </cell>
          <cell r="T5660" t="str">
            <v>ITSACOURIER</v>
          </cell>
          <cell r="U5660" t="str">
            <v>FLEXNETUIO_GYE</v>
          </cell>
          <cell r="V5660">
            <v>1</v>
          </cell>
          <cell r="W5660">
            <v>3.31</v>
          </cell>
          <cell r="X5660" t="str">
            <v>HYCITE QUITO</v>
          </cell>
          <cell r="Y5660" t="str">
            <v>FLEX NET CALLE 28 DE JUNIO S/N Y GARCIA MORENO ENTRADA LLANO GRANDE</v>
          </cell>
        </row>
        <row r="5661">
          <cell r="A5661" t="str">
            <v>98739281</v>
          </cell>
          <cell r="B5661">
            <v>481311</v>
          </cell>
          <cell r="C5661" t="str">
            <v>98739281</v>
          </cell>
          <cell r="D5661" t="str">
            <v>HYCITE</v>
          </cell>
          <cell r="E5661" t="str">
            <v>DESPACHO</v>
          </cell>
          <cell r="F5661" t="str">
            <v>NORMAL</v>
          </cell>
          <cell r="G5661" t="str">
            <v>TF89434</v>
          </cell>
          <cell r="H5661">
            <v>44911</v>
          </cell>
          <cell r="I5661" t="str">
            <v>ENTREGADO</v>
          </cell>
          <cell r="J5661">
            <v>44914</v>
          </cell>
          <cell r="K5661" t="str">
            <v>GIANNI A CUCALON</v>
          </cell>
          <cell r="L5661" t="str">
            <v>MIGUEL CAMPODONICO SOLAR 21 22 Y AV JOAQUIN ORRANTIA CDLA KENNEDY NORTE  TARQUI 090506 GUAYAS</v>
          </cell>
          <cell r="M5661" t="str">
            <v/>
          </cell>
          <cell r="N5661" t="str">
            <v>0901277477 / 342213981</v>
          </cell>
          <cell r="O5661" t="str">
            <v>0901277477 / 342213981</v>
          </cell>
          <cell r="P5661" t="str">
            <v>090506</v>
          </cell>
          <cell r="Q5661" t="str">
            <v>GUAYAQUIL</v>
          </cell>
          <cell r="R5661" t="str">
            <v>GUAYAS</v>
          </cell>
          <cell r="S5661" t="str">
            <v>GUAYAQUIL</v>
          </cell>
          <cell r="T5661" t="str">
            <v>ITSACOURIER</v>
          </cell>
          <cell r="U5661" t="str">
            <v>FLEXNETUIO_GYE</v>
          </cell>
          <cell r="V5661">
            <v>1</v>
          </cell>
          <cell r="W5661">
            <v>2.15</v>
          </cell>
          <cell r="X5661" t="str">
            <v>HYCITE QUITO</v>
          </cell>
          <cell r="Y5661" t="str">
            <v>FLEX NET CALLE 28 DE JUNIO S/N Y GARCIA MORENO ENTRADA LLANO GRANDE</v>
          </cell>
        </row>
        <row r="5662">
          <cell r="A5662" t="str">
            <v>98739466</v>
          </cell>
          <cell r="B5662">
            <v>481312</v>
          </cell>
          <cell r="C5662" t="str">
            <v>98739466</v>
          </cell>
          <cell r="D5662" t="str">
            <v>HYCITE</v>
          </cell>
          <cell r="E5662" t="str">
            <v>DESPACHO</v>
          </cell>
          <cell r="F5662" t="str">
            <v>NORMAL</v>
          </cell>
          <cell r="G5662" t="str">
            <v>TFQ89435</v>
          </cell>
          <cell r="H5662">
            <v>44911</v>
          </cell>
          <cell r="I5662" t="str">
            <v>ENTREGADO</v>
          </cell>
          <cell r="J5662">
            <v>44914</v>
          </cell>
          <cell r="K5662" t="str">
            <v>GREGORIO CURICHO</v>
          </cell>
          <cell r="L5662" t="str">
            <v>VIRGILIO CORRAL N54-64 Y JORGE PIEDRA JORGE PIEDRA CONJUNTO PATMOS QUITO/ LA PULIDA COHAPAMBA 170528 PICHINCHA</v>
          </cell>
          <cell r="M5662" t="str">
            <v/>
          </cell>
          <cell r="N5662" t="str">
            <v>0992926472</v>
          </cell>
          <cell r="O5662" t="str">
            <v>0992926472</v>
          </cell>
          <cell r="P5662" t="str">
            <v>170528</v>
          </cell>
          <cell r="Q5662" t="str">
            <v>QUITO</v>
          </cell>
          <cell r="R5662" t="str">
            <v>PICHINCHA</v>
          </cell>
          <cell r="S5662" t="str">
            <v>QUITO</v>
          </cell>
          <cell r="T5662" t="str">
            <v>TRANSERVISS</v>
          </cell>
          <cell r="U5662" t="str">
            <v>FLEXNETUIO_LOCAL</v>
          </cell>
          <cell r="V5662">
            <v>1</v>
          </cell>
          <cell r="W5662">
            <v>4.9000000000000004</v>
          </cell>
          <cell r="X5662" t="str">
            <v>HYCITE QUITO</v>
          </cell>
          <cell r="Y5662" t="str">
            <v>FLEX NET CALLE 28 DE JUNIO S/N Y GARCIA MORENO ENTRADA LLANO GRANDE</v>
          </cell>
        </row>
        <row r="5663">
          <cell r="A5663" t="str">
            <v>98739478</v>
          </cell>
          <cell r="B5663">
            <v>481313</v>
          </cell>
          <cell r="C5663" t="str">
            <v>98739478</v>
          </cell>
          <cell r="D5663" t="str">
            <v>HYCITE</v>
          </cell>
          <cell r="E5663" t="str">
            <v>DESPACHO</v>
          </cell>
          <cell r="F5663" t="str">
            <v>NORMAL</v>
          </cell>
          <cell r="G5663" t="str">
            <v>TFQ89436</v>
          </cell>
          <cell r="H5663">
            <v>44911</v>
          </cell>
          <cell r="I5663" t="str">
            <v>ENTREGADO</v>
          </cell>
          <cell r="J5663">
            <v>44914</v>
          </cell>
          <cell r="K5663" t="str">
            <v>MARIA DALMAU</v>
          </cell>
          <cell r="L5663" t="str">
            <v>AV LA PRENSA 34-52 Y RIO ALAO FARMACIA MEDICITY QUITO / ANDALUCIA ANDALUCIA 170512 PICHINCHA</v>
          </cell>
          <cell r="M5663" t="str">
            <v/>
          </cell>
          <cell r="N5663" t="str">
            <v>0994930956</v>
          </cell>
          <cell r="O5663" t="str">
            <v>0994930956</v>
          </cell>
          <cell r="P5663" t="str">
            <v>170512</v>
          </cell>
          <cell r="Q5663" t="str">
            <v>QUITO</v>
          </cell>
          <cell r="R5663" t="str">
            <v>PICHINCHA</v>
          </cell>
          <cell r="S5663" t="str">
            <v>QUITO</v>
          </cell>
          <cell r="T5663" t="str">
            <v>TRANSERVISS</v>
          </cell>
          <cell r="U5663" t="str">
            <v>FLEXNETUIO_LOCAL</v>
          </cell>
          <cell r="V5663">
            <v>1</v>
          </cell>
          <cell r="W5663">
            <v>3.9</v>
          </cell>
          <cell r="X5663" t="str">
            <v>HYCITE QUITO</v>
          </cell>
          <cell r="Y5663" t="str">
            <v>FLEX NET CALLE 28 DE JUNIO S/N Y GARCIA MORENO ENTRADA LLANO GRANDE</v>
          </cell>
        </row>
        <row r="5664">
          <cell r="A5664" t="str">
            <v>98739485</v>
          </cell>
          <cell r="B5664">
            <v>481314</v>
          </cell>
          <cell r="C5664" t="str">
            <v>98739485</v>
          </cell>
          <cell r="D5664" t="str">
            <v>HYCITE</v>
          </cell>
          <cell r="E5664" t="str">
            <v>DESPACHO</v>
          </cell>
          <cell r="F5664" t="str">
            <v>NORMAL</v>
          </cell>
          <cell r="G5664" t="str">
            <v>TFQ89437</v>
          </cell>
          <cell r="H5664">
            <v>44911</v>
          </cell>
          <cell r="I5664" t="str">
            <v>ENTREGADO</v>
          </cell>
          <cell r="J5664">
            <v>44914</v>
          </cell>
          <cell r="K5664" t="str">
            <v>ALAN LOPEZ</v>
          </cell>
          <cell r="L5664" t="str">
            <v>SALVADOR BRAVO OE3 234 Y JOSE ARAGOS REF FRENTE PARQ ECOLOGICO QUITO //SOLANDA SOLANDA 170131 PICHINCHA</v>
          </cell>
          <cell r="N5664" t="str">
            <v>023060401</v>
          </cell>
          <cell r="O5664" t="str">
            <v>023060401</v>
          </cell>
          <cell r="P5664" t="str">
            <v>170208</v>
          </cell>
          <cell r="Q5664" t="str">
            <v>QUITO</v>
          </cell>
          <cell r="R5664" t="str">
            <v>PICHINCHA</v>
          </cell>
          <cell r="S5664" t="str">
            <v>CALDERON (CARAPUNGO)</v>
          </cell>
          <cell r="T5664" t="str">
            <v>FLEXTRANS UIO</v>
          </cell>
          <cell r="U5664" t="str">
            <v>FLEXNETUIO_LOCAL</v>
          </cell>
          <cell r="V5664">
            <v>1</v>
          </cell>
          <cell r="W5664">
            <v>8.4</v>
          </cell>
          <cell r="X5664" t="str">
            <v>HYCITE QUITO</v>
          </cell>
          <cell r="Y5664" t="str">
            <v>FLEX NET CALLE 28 DE JUNIO S/N Y GARCIA MORENO ENTRADA LLANO GRANDE</v>
          </cell>
        </row>
        <row r="5665">
          <cell r="A5665" t="str">
            <v>98740792</v>
          </cell>
          <cell r="B5665">
            <v>481315</v>
          </cell>
          <cell r="C5665" t="str">
            <v>98740792</v>
          </cell>
          <cell r="D5665" t="str">
            <v>HYCITE</v>
          </cell>
          <cell r="E5665" t="str">
            <v>DESPACHO</v>
          </cell>
          <cell r="F5665" t="str">
            <v>NORMAL</v>
          </cell>
          <cell r="G5665" t="str">
            <v>TFQ89438</v>
          </cell>
          <cell r="H5665">
            <v>44911</v>
          </cell>
          <cell r="I5665" t="str">
            <v>ENTREGADO</v>
          </cell>
          <cell r="J5665">
            <v>44914</v>
          </cell>
          <cell r="K5665" t="str">
            <v>SILVIA DUCHI</v>
          </cell>
          <cell r="L5665" t="str">
            <v>CALLE S52C E3-360 CAUFICHU A 4CDRAS ANTES DE LOS RIELES QUITO-CAUPICHO TURUBAMBA 170132 PICHINCHA</v>
          </cell>
          <cell r="N5665" t="str">
            <v>0992781725 / 023932520</v>
          </cell>
          <cell r="O5665" t="str">
            <v>0992781725 / 023932520</v>
          </cell>
          <cell r="P5665" t="str">
            <v>170208</v>
          </cell>
          <cell r="Q5665" t="str">
            <v>QUITO</v>
          </cell>
          <cell r="R5665" t="str">
            <v>PICHINCHA</v>
          </cell>
          <cell r="S5665" t="str">
            <v>CALDERON (CARAPUNGO)</v>
          </cell>
          <cell r="T5665" t="str">
            <v>FLEXTRANS UIO</v>
          </cell>
          <cell r="U5665" t="str">
            <v>FLEXNETUIO_LOCAL</v>
          </cell>
          <cell r="V5665">
            <v>1</v>
          </cell>
          <cell r="W5665">
            <v>9.6</v>
          </cell>
          <cell r="X5665" t="str">
            <v>HYCITE QUITO</v>
          </cell>
          <cell r="Y5665" t="str">
            <v>FLEX NET CALLE 28 DE JUNIO S/N Y GARCIA MORENO ENTRADA LLANO GRANDE</v>
          </cell>
        </row>
        <row r="5666">
          <cell r="A5666" t="str">
            <v>98741409</v>
          </cell>
          <cell r="B5666">
            <v>481316</v>
          </cell>
          <cell r="C5666" t="str">
            <v>98741409</v>
          </cell>
          <cell r="D5666" t="str">
            <v>HYCITE</v>
          </cell>
          <cell r="E5666" t="str">
            <v>DESPACHO</v>
          </cell>
          <cell r="F5666" t="str">
            <v>NORMAL</v>
          </cell>
          <cell r="G5666" t="str">
            <v>TF89439</v>
          </cell>
          <cell r="H5666">
            <v>44911</v>
          </cell>
          <cell r="I5666" t="str">
            <v>ENTREGADO</v>
          </cell>
          <cell r="J5666">
            <v>44914</v>
          </cell>
          <cell r="K5666" t="str">
            <v>SILVIA BRAVO</v>
          </cell>
          <cell r="L5666" t="str">
            <v>URDESA CENTRAL AV LAS AGUAS Y JIGUAS ED JUNTO EL JARDIN DE INFANTE APRENDER Y JU GUAYAQUIL TARQUI 090507 GUAYAS</v>
          </cell>
          <cell r="M5666" t="str">
            <v/>
          </cell>
          <cell r="N5666" t="str">
            <v>0992220896</v>
          </cell>
          <cell r="O5666" t="str">
            <v>0992220896</v>
          </cell>
          <cell r="P5666" t="str">
            <v>090507</v>
          </cell>
          <cell r="Q5666" t="str">
            <v>GUAYAQUIL</v>
          </cell>
          <cell r="R5666" t="str">
            <v>GUAYAS</v>
          </cell>
          <cell r="S5666" t="str">
            <v>GUAYAQUIL</v>
          </cell>
          <cell r="T5666" t="str">
            <v>FLEXTRANS GYE</v>
          </cell>
          <cell r="U5666" t="str">
            <v>FLEXNETUIO_GYE</v>
          </cell>
          <cell r="V5666">
            <v>1</v>
          </cell>
          <cell r="W5666">
            <v>2.5</v>
          </cell>
          <cell r="X5666" t="str">
            <v>HYCITE QUITO</v>
          </cell>
          <cell r="Y5666" t="str">
            <v>FLEX NET CALLE 28 DE JUNIO S/N Y GARCIA MORENO ENTRADA LLANO GRANDE</v>
          </cell>
        </row>
        <row r="5667">
          <cell r="A5667" t="str">
            <v>98741500</v>
          </cell>
          <cell r="B5667">
            <v>481317</v>
          </cell>
          <cell r="C5667" t="str">
            <v>98741500</v>
          </cell>
          <cell r="D5667" t="str">
            <v>HYCITE</v>
          </cell>
          <cell r="E5667" t="str">
            <v>DESPACHO</v>
          </cell>
          <cell r="F5667" t="str">
            <v>NORMAL</v>
          </cell>
          <cell r="G5667" t="str">
            <v>TFQ89440</v>
          </cell>
          <cell r="H5667">
            <v>44911</v>
          </cell>
          <cell r="I5667" t="str">
            <v>ENTREGADO</v>
          </cell>
          <cell r="J5667">
            <v>44914</v>
          </cell>
          <cell r="K5667" t="str">
            <v>MARIA OSORIO</v>
          </cell>
          <cell r="L5667" t="str">
            <v>VERONA OE6-08 Y PALERMO PALERMO PUERTA BLANCA, VIDRIOS NEGROS QUITO//URB SIERRA HERMOSA CALDERON (CARAPUNGO) 170201 PICHINCHA</v>
          </cell>
          <cell r="M5667" t="str">
            <v/>
          </cell>
          <cell r="N5667" t="str">
            <v>0984474380</v>
          </cell>
          <cell r="O5667" t="str">
            <v>0984474380</v>
          </cell>
          <cell r="P5667" t="str">
            <v>170201</v>
          </cell>
          <cell r="Q5667" t="str">
            <v>QUITO</v>
          </cell>
          <cell r="R5667" t="str">
            <v>PICHINCHA</v>
          </cell>
          <cell r="S5667" t="str">
            <v>CALDERON (CARAPUNGO)</v>
          </cell>
          <cell r="T5667" t="str">
            <v>TRANSERVISS</v>
          </cell>
          <cell r="U5667" t="str">
            <v>FLEXNETUIO_LOCAL</v>
          </cell>
          <cell r="V5667">
            <v>1</v>
          </cell>
          <cell r="W5667">
            <v>8.3000000000000007</v>
          </cell>
          <cell r="X5667" t="str">
            <v>HYCITE QUITO</v>
          </cell>
          <cell r="Y5667" t="str">
            <v>FLEX NET CALLE 28 DE JUNIO S/N Y GARCIA MORENO ENTRADA LLANO GRANDE</v>
          </cell>
        </row>
        <row r="5668">
          <cell r="A5668" t="str">
            <v>98741662</v>
          </cell>
          <cell r="B5668">
            <v>481318</v>
          </cell>
          <cell r="C5668" t="str">
            <v>98741662</v>
          </cell>
          <cell r="D5668" t="str">
            <v>HYCITE</v>
          </cell>
          <cell r="E5668" t="str">
            <v>DESPACHO</v>
          </cell>
          <cell r="F5668" t="str">
            <v>NORMAL</v>
          </cell>
          <cell r="G5668" t="str">
            <v>031002004110510</v>
          </cell>
          <cell r="H5668">
            <v>44911</v>
          </cell>
          <cell r="I5668" t="str">
            <v>ENTREGADO</v>
          </cell>
          <cell r="J5668">
            <v>44914</v>
          </cell>
          <cell r="K5668" t="str">
            <v>SAMAEL I RAMIREZ</v>
          </cell>
          <cell r="L5668" t="str">
            <v>BERNARDO VALDIVIEZO 191 38 Y QUITO   LOJA 110108 LOJA</v>
          </cell>
          <cell r="M5668" t="str">
            <v/>
          </cell>
          <cell r="N5668" t="str">
            <v>0988614112 / 076060805</v>
          </cell>
          <cell r="O5668" t="str">
            <v>0988614112 / 076060805</v>
          </cell>
          <cell r="P5668" t="str">
            <v>110108</v>
          </cell>
          <cell r="Q5668" t="str">
            <v>LOJA</v>
          </cell>
          <cell r="R5668" t="str">
            <v>LOJA</v>
          </cell>
          <cell r="S5668" t="str">
            <v>LOJA</v>
          </cell>
          <cell r="T5668" t="str">
            <v>TRAMACO</v>
          </cell>
          <cell r="U5668" t="str">
            <v>FLEXNETUIO_PROVINCIA</v>
          </cell>
          <cell r="V5668">
            <v>1</v>
          </cell>
          <cell r="W5668">
            <v>6.77</v>
          </cell>
          <cell r="X5668" t="str">
            <v>HYCITE QUITO</v>
          </cell>
          <cell r="Y5668" t="str">
            <v>FLEX NET CALLE 28 DE JUNIO S/N Y GARCIA MORENO ENTRADA LLANO GRANDE</v>
          </cell>
        </row>
        <row r="5669">
          <cell r="A5669" t="str">
            <v>98742256</v>
          </cell>
          <cell r="B5669">
            <v>481319</v>
          </cell>
          <cell r="C5669" t="str">
            <v>98742256</v>
          </cell>
          <cell r="D5669" t="str">
            <v>HYCITE</v>
          </cell>
          <cell r="E5669" t="str">
            <v>DESPACHO</v>
          </cell>
          <cell r="F5669" t="str">
            <v>NORMAL</v>
          </cell>
          <cell r="G5669" t="str">
            <v>TFQ89441</v>
          </cell>
          <cell r="H5669">
            <v>44911</v>
          </cell>
          <cell r="I5669" t="str">
            <v>ENTREGADO</v>
          </cell>
          <cell r="J5669">
            <v>44914</v>
          </cell>
          <cell r="K5669" t="str">
            <v>LIDIA ARGENTINA CASTANEDA SANCHEZ</v>
          </cell>
          <cell r="L5669" t="str">
            <v>AV EL INCA CS4 7B Y AV MARIANA DE JESUS CONJ PANORAMA GARDEN RUMIA,AHUI // FAJARDO FAJARDO 171101 PICHINCHA</v>
          </cell>
          <cell r="N5669" t="str">
            <v>0959782331 / 987330518</v>
          </cell>
          <cell r="O5669" t="str">
            <v>0959782331 / 987330518</v>
          </cell>
          <cell r="P5669" t="str">
            <v>171101</v>
          </cell>
          <cell r="Q5669" t="str">
            <v>RUMIÑAHUI</v>
          </cell>
          <cell r="R5669" t="str">
            <v>PICHINCHA</v>
          </cell>
          <cell r="S5669" t="str">
            <v>SANGOLQUI</v>
          </cell>
          <cell r="T5669" t="str">
            <v>FLEXTRANS UIO</v>
          </cell>
          <cell r="U5669" t="str">
            <v>FLEXNETUIO_LOCAL</v>
          </cell>
          <cell r="V5669">
            <v>1</v>
          </cell>
          <cell r="W5669">
            <v>0.75</v>
          </cell>
          <cell r="X5669" t="str">
            <v>HYCITE QUITO</v>
          </cell>
          <cell r="Y5669" t="str">
            <v>FLEX NET CALLE 28 DE JUNIO S/N Y GARCIA MORENO ENTRADA LLANO GRANDE</v>
          </cell>
        </row>
        <row r="5670">
          <cell r="A5670" t="str">
            <v>98743202</v>
          </cell>
          <cell r="B5670">
            <v>481320</v>
          </cell>
          <cell r="C5670" t="str">
            <v>98743202</v>
          </cell>
          <cell r="D5670" t="str">
            <v>HYCITE</v>
          </cell>
          <cell r="E5670" t="str">
            <v>DESPACHO</v>
          </cell>
          <cell r="F5670" t="str">
            <v>NORMAL</v>
          </cell>
          <cell r="G5670" t="str">
            <v>TF89442</v>
          </cell>
          <cell r="H5670">
            <v>44911</v>
          </cell>
          <cell r="I5670" t="str">
            <v>ENTREGADO</v>
          </cell>
          <cell r="J5670">
            <v>44914</v>
          </cell>
          <cell r="K5670" t="str">
            <v>MAGALY TAPIA</v>
          </cell>
          <cell r="L5670" t="str">
            <v>DALIAS SL 16 Y JOSE RODRIGUEZ GUAYAQUIL  TARQUI 090501 GUAYAS</v>
          </cell>
          <cell r="M5670" t="str">
            <v/>
          </cell>
          <cell r="N5670" t="str">
            <v>0962820725</v>
          </cell>
          <cell r="O5670" t="str">
            <v>0962820725</v>
          </cell>
          <cell r="P5670" t="str">
            <v>090501</v>
          </cell>
          <cell r="Q5670" t="str">
            <v>GUAYAQUIL</v>
          </cell>
          <cell r="R5670" t="str">
            <v>GUAYAS</v>
          </cell>
          <cell r="S5670" t="str">
            <v>GUAYAQUIL</v>
          </cell>
          <cell r="T5670" t="str">
            <v>ITSACOURIER</v>
          </cell>
          <cell r="U5670" t="str">
            <v>FLEXNETUIO_GYE</v>
          </cell>
          <cell r="V5670">
            <v>1</v>
          </cell>
          <cell r="W5670">
            <v>2.7</v>
          </cell>
          <cell r="X5670" t="str">
            <v>HYCITE QUITO</v>
          </cell>
          <cell r="Y5670" t="str">
            <v>FLEX NET CALLE 28 DE JUNIO S/N Y GARCIA MORENO ENTRADA LLANO GRANDE</v>
          </cell>
        </row>
        <row r="5671">
          <cell r="A5671" t="str">
            <v>98743955</v>
          </cell>
          <cell r="B5671">
            <v>481321</v>
          </cell>
          <cell r="C5671" t="str">
            <v>98743955</v>
          </cell>
          <cell r="D5671" t="str">
            <v>HYCITE</v>
          </cell>
          <cell r="E5671" t="str">
            <v>DESPACHO</v>
          </cell>
          <cell r="F5671" t="str">
            <v>NORMAL</v>
          </cell>
          <cell r="G5671" t="str">
            <v>031002004110511</v>
          </cell>
          <cell r="H5671">
            <v>44911</v>
          </cell>
          <cell r="I5671" t="str">
            <v>ENTREGADO</v>
          </cell>
          <cell r="J5671">
            <v>44912</v>
          </cell>
          <cell r="K5671" t="str">
            <v>PATRICIA ZAMBRANO</v>
          </cell>
          <cell r="L5671" t="str">
            <v>CDLA LOS CHOFERES (CASA DE LUCHO VICH) HORACIO HIDROBO Y SILVIO GIMENEZ TOSAGUA / CENTRO CENTRO TOSAGUA 131203 MANABI</v>
          </cell>
          <cell r="M5671" t="str">
            <v/>
          </cell>
          <cell r="N5671" t="str">
            <v>0987692380 / 985805436</v>
          </cell>
          <cell r="O5671" t="str">
            <v>0987692380 / 985805436</v>
          </cell>
          <cell r="P5671" t="str">
            <v>131203</v>
          </cell>
          <cell r="Q5671" t="str">
            <v>TOSAGUA</v>
          </cell>
          <cell r="R5671" t="str">
            <v>MANABI</v>
          </cell>
          <cell r="S5671" t="str">
            <v>TOSAGUA - EL JUNCO</v>
          </cell>
          <cell r="T5671" t="str">
            <v>TRAMACO</v>
          </cell>
          <cell r="U5671" t="str">
            <v>FLEXNETUIO_PROVINCIA</v>
          </cell>
          <cell r="V5671">
            <v>1</v>
          </cell>
          <cell r="W5671">
            <v>3.5</v>
          </cell>
          <cell r="X5671" t="str">
            <v>HYCITE QUITO</v>
          </cell>
          <cell r="Y5671" t="str">
            <v>FLEX NET CALLE 28 DE JUNIO S/N Y GARCIA MORENO ENTRADA LLANO GRANDE</v>
          </cell>
        </row>
        <row r="5672">
          <cell r="A5672" t="str">
            <v>98744037</v>
          </cell>
          <cell r="B5672">
            <v>481322</v>
          </cell>
          <cell r="C5672" t="str">
            <v>98744037</v>
          </cell>
          <cell r="D5672" t="str">
            <v>HYCITE</v>
          </cell>
          <cell r="E5672" t="str">
            <v>DESPACHO</v>
          </cell>
          <cell r="F5672" t="str">
            <v>NORMAL</v>
          </cell>
          <cell r="G5672" t="str">
            <v>TFQ89443</v>
          </cell>
          <cell r="H5672">
            <v>44911</v>
          </cell>
          <cell r="I5672" t="str">
            <v>ENTREGADO</v>
          </cell>
          <cell r="J5672">
            <v>44914</v>
          </cell>
          <cell r="K5672" t="str">
            <v>ANDRES A VALLEJO</v>
          </cell>
          <cell r="L5672" t="str">
            <v>RIO COFANES Y BARTOLOME DE SEGOVIA E1-53   INAQUITO 170501 PICHINCHA</v>
          </cell>
          <cell r="M5672" t="str">
            <v/>
          </cell>
          <cell r="N5672" t="str">
            <v>0987056918 / 323460691</v>
          </cell>
          <cell r="O5672" t="str">
            <v>0987056918 / 323460691</v>
          </cell>
          <cell r="P5672" t="str">
            <v>170501</v>
          </cell>
          <cell r="Q5672" t="str">
            <v>QUITO</v>
          </cell>
          <cell r="R5672" t="str">
            <v>PICHINCHA</v>
          </cell>
          <cell r="S5672" t="str">
            <v>QUITO</v>
          </cell>
          <cell r="T5672" t="str">
            <v>FLEXTRANS UIO</v>
          </cell>
          <cell r="U5672" t="str">
            <v>FLEXNETUIO_LOCAL</v>
          </cell>
          <cell r="V5672">
            <v>1</v>
          </cell>
          <cell r="W5672">
            <v>2.56</v>
          </cell>
          <cell r="X5672" t="str">
            <v>HYCITE QUITO</v>
          </cell>
          <cell r="Y5672" t="str">
            <v>FLEX NET CALLE 28 DE JUNIO S/N Y GARCIA MORENO ENTRADA LLANO GRANDE</v>
          </cell>
        </row>
        <row r="5673">
          <cell r="A5673" t="str">
            <v>98744270</v>
          </cell>
          <cell r="B5673">
            <v>481323</v>
          </cell>
          <cell r="C5673" t="str">
            <v>98744270</v>
          </cell>
          <cell r="D5673" t="str">
            <v>HYCITE</v>
          </cell>
          <cell r="E5673" t="str">
            <v>DESPACHO</v>
          </cell>
          <cell r="F5673" t="str">
            <v>NORMAL</v>
          </cell>
          <cell r="G5673" t="str">
            <v>TF89444</v>
          </cell>
          <cell r="H5673">
            <v>44911</v>
          </cell>
          <cell r="I5673" t="str">
            <v>ENTREGADO</v>
          </cell>
          <cell r="J5673">
            <v>44914</v>
          </cell>
          <cell r="K5673" t="str">
            <v>GIANNI A CUCALON</v>
          </cell>
          <cell r="L5673" t="str">
            <v>MIGUEL CAMPODONICO SOLAR 21 22 Y AV JOAQUIN ORRANTIA CDLA KENNEDY NORTE  TARQUI 090506 GUAYAS</v>
          </cell>
          <cell r="M5673" t="str">
            <v/>
          </cell>
          <cell r="N5673" t="str">
            <v>0901277477 / 342213981</v>
          </cell>
          <cell r="O5673" t="str">
            <v>0901277477 / 342213981</v>
          </cell>
          <cell r="P5673" t="str">
            <v>090506</v>
          </cell>
          <cell r="Q5673" t="str">
            <v>GUAYAQUIL</v>
          </cell>
          <cell r="R5673" t="str">
            <v>GUAYAS</v>
          </cell>
          <cell r="S5673" t="str">
            <v>GUAYAQUIL</v>
          </cell>
          <cell r="T5673" t="str">
            <v>ITSACOURIER</v>
          </cell>
          <cell r="U5673" t="str">
            <v>FLEXNETUIO_GYE</v>
          </cell>
          <cell r="V5673">
            <v>1</v>
          </cell>
          <cell r="W5673">
            <v>11.4</v>
          </cell>
          <cell r="X5673" t="str">
            <v>HYCITE QUITO</v>
          </cell>
          <cell r="Y5673" t="str">
            <v>FLEX NET CALLE 28 DE JUNIO S/N Y GARCIA MORENO ENTRADA LLANO GRANDE</v>
          </cell>
        </row>
        <row r="5674">
          <cell r="A5674" t="str">
            <v>98745248</v>
          </cell>
          <cell r="B5674">
            <v>481324</v>
          </cell>
          <cell r="C5674" t="str">
            <v>98745248</v>
          </cell>
          <cell r="D5674" t="str">
            <v>HYCITE</v>
          </cell>
          <cell r="E5674" t="str">
            <v>DESPACHO</v>
          </cell>
          <cell r="F5674" t="str">
            <v>NORMAL</v>
          </cell>
          <cell r="G5674" t="str">
            <v>TFQ89445</v>
          </cell>
          <cell r="H5674">
            <v>44911</v>
          </cell>
          <cell r="I5674" t="str">
            <v>ENTREGADO</v>
          </cell>
          <cell r="J5674">
            <v>44914</v>
          </cell>
          <cell r="K5674" t="str">
            <v>WILMA DE LAS MERCEDES GALLEGOS MEDI</v>
          </cell>
          <cell r="L5674" t="str">
            <v>FRANCIS LONDOA,O OE1-135 Y FRANCISCO GOME LA VILLA FLORA QUITO // EL RECREO LA VILLA FLORA 170602 PICHINCHA</v>
          </cell>
          <cell r="M5674" t="str">
            <v/>
          </cell>
          <cell r="N5674" t="str">
            <v>0998327164 / 923530160</v>
          </cell>
          <cell r="O5674" t="str">
            <v>0998327164 / 923530160</v>
          </cell>
          <cell r="P5674" t="str">
            <v>170602</v>
          </cell>
          <cell r="Q5674" t="str">
            <v>QUITO</v>
          </cell>
          <cell r="R5674" t="str">
            <v>PICHINCHA</v>
          </cell>
          <cell r="S5674" t="str">
            <v>QUITO</v>
          </cell>
          <cell r="T5674" t="str">
            <v>FLEXTRANS UIO</v>
          </cell>
          <cell r="U5674" t="str">
            <v>FLEXNETUIO_LOCAL</v>
          </cell>
          <cell r="V5674">
            <v>1</v>
          </cell>
          <cell r="W5674">
            <v>0.4</v>
          </cell>
          <cell r="X5674" t="str">
            <v>HYCITE QUITO</v>
          </cell>
          <cell r="Y5674" t="str">
            <v>FLEX NET CALLE 28 DE JUNIO S/N Y GARCIA MORENO ENTRADA LLANO GRANDE</v>
          </cell>
        </row>
        <row r="5675">
          <cell r="A5675" t="str">
            <v>98745265</v>
          </cell>
          <cell r="B5675">
            <v>481325</v>
          </cell>
          <cell r="C5675" t="str">
            <v>98745265</v>
          </cell>
          <cell r="D5675" t="str">
            <v>HYCITE</v>
          </cell>
          <cell r="E5675" t="str">
            <v>DESPACHO</v>
          </cell>
          <cell r="F5675" t="str">
            <v>NORMAL</v>
          </cell>
          <cell r="G5675" t="str">
            <v>TF89446</v>
          </cell>
          <cell r="H5675">
            <v>44911</v>
          </cell>
          <cell r="I5675" t="str">
            <v>ENTREGADO</v>
          </cell>
          <cell r="J5675">
            <v>44914</v>
          </cell>
          <cell r="K5675" t="str">
            <v>JUANA MOREIRA</v>
          </cell>
          <cell r="L5675" t="str">
            <v>HUANCAVILCA 2407 Y TUNGURAHUA DIGONAL AL TALLER IMPARAC GUAYAQUIL/ CENTRO ROCA FUERTE 090307 GUAYAS</v>
          </cell>
          <cell r="M5675" t="str">
            <v/>
          </cell>
          <cell r="N5675" t="str">
            <v>0995139962 / 042240809</v>
          </cell>
          <cell r="O5675" t="str">
            <v>0995139962 / 042240809</v>
          </cell>
          <cell r="P5675" t="str">
            <v>090307</v>
          </cell>
          <cell r="Q5675" t="str">
            <v>GUAYAQUIL</v>
          </cell>
          <cell r="R5675" t="str">
            <v>GUAYAS</v>
          </cell>
          <cell r="S5675" t="str">
            <v>GUAYAQUIL</v>
          </cell>
          <cell r="T5675" t="str">
            <v>FLEXTRANS GYE</v>
          </cell>
          <cell r="U5675" t="str">
            <v>FLEXNETUIO_GYE</v>
          </cell>
          <cell r="V5675">
            <v>1</v>
          </cell>
          <cell r="W5675">
            <v>0.6</v>
          </cell>
          <cell r="X5675" t="str">
            <v>HYCITE QUITO</v>
          </cell>
          <cell r="Y5675" t="str">
            <v>FLEX NET CALLE 28 DE JUNIO S/N Y GARCIA MORENO ENTRADA LLANO GRANDE</v>
          </cell>
        </row>
        <row r="5676">
          <cell r="A5676" t="str">
            <v>98745321</v>
          </cell>
          <cell r="B5676">
            <v>481326</v>
          </cell>
          <cell r="C5676" t="str">
            <v>98745321</v>
          </cell>
          <cell r="D5676" t="str">
            <v>HYCITE</v>
          </cell>
          <cell r="E5676" t="str">
            <v>DESPACHO</v>
          </cell>
          <cell r="F5676" t="str">
            <v>NORMAL</v>
          </cell>
          <cell r="G5676" t="str">
            <v>031002004110512</v>
          </cell>
          <cell r="H5676">
            <v>44911</v>
          </cell>
          <cell r="I5676" t="str">
            <v>ENTREGADO</v>
          </cell>
          <cell r="J5676">
            <v>44918</v>
          </cell>
          <cell r="K5676" t="str">
            <v>LUIS ARMANDO TRUJILLO TORRES</v>
          </cell>
          <cell r="L5676" t="str">
            <v>AV CHONE JPSJ C EL CARMEN AV CHONE Y PJ FRENTE ESCUELA PORTO VIEJO// EL CARMEN EL CARMEN 130503 MANABI</v>
          </cell>
          <cell r="M5676" t="str">
            <v/>
          </cell>
          <cell r="N5676" t="str">
            <v>0959863742 /</v>
          </cell>
          <cell r="O5676" t="str">
            <v>0959863742 /</v>
          </cell>
          <cell r="P5676" t="str">
            <v>130503</v>
          </cell>
          <cell r="Q5676" t="str">
            <v>EL CARMEN</v>
          </cell>
          <cell r="R5676" t="str">
            <v>MANABI</v>
          </cell>
          <cell r="S5676" t="str">
            <v>EL CARMEN - LA UNION - RANCHO RONALD</v>
          </cell>
          <cell r="T5676" t="str">
            <v>TRAMACO</v>
          </cell>
          <cell r="U5676" t="str">
            <v>FLEXNETUIO_PROVINCIA</v>
          </cell>
          <cell r="V5676">
            <v>1</v>
          </cell>
          <cell r="W5676">
            <v>0.4</v>
          </cell>
          <cell r="X5676" t="str">
            <v>HYCITE QUITO</v>
          </cell>
          <cell r="Y5676" t="str">
            <v>FLEX NET CALLE 28 DE JUNIO S/N Y GARCIA MORENO ENTRADA LLANO GRANDE</v>
          </cell>
        </row>
        <row r="5677">
          <cell r="A5677" t="str">
            <v>98745817</v>
          </cell>
          <cell r="B5677">
            <v>481327</v>
          </cell>
          <cell r="C5677" t="str">
            <v>98745817</v>
          </cell>
          <cell r="D5677" t="str">
            <v>HYCITE</v>
          </cell>
          <cell r="E5677" t="str">
            <v>DESPACHO</v>
          </cell>
          <cell r="F5677" t="str">
            <v>NORMAL</v>
          </cell>
          <cell r="G5677" t="str">
            <v>031002004110513/515001000003299</v>
          </cell>
          <cell r="H5677">
            <v>44911</v>
          </cell>
          <cell r="I5677" t="str">
            <v>EN_TRANSITO</v>
          </cell>
          <cell r="J5677">
            <v>44923</v>
          </cell>
          <cell r="K5677" t="str">
            <v>GALO RAUL VELEZ RIVERA</v>
          </cell>
          <cell r="L5677" t="str">
            <v>HA,ROES DE PAQUISHA Y 4TA SUR ATRAS DE GASOLINERA MECHITA CAA,AR CAA,AR 090505 CAA,AR</v>
          </cell>
          <cell r="N5677" t="str">
            <v>0987683293 / 372420883</v>
          </cell>
          <cell r="O5677" t="str">
            <v>0987683293 / 372420883</v>
          </cell>
          <cell r="P5677" t="str">
            <v>030101</v>
          </cell>
          <cell r="Q5677" t="str">
            <v>AZOGUES</v>
          </cell>
          <cell r="R5677" t="str">
            <v>CAÑAR</v>
          </cell>
          <cell r="S5677" t="str">
            <v>AZOGUES</v>
          </cell>
          <cell r="T5677" t="str">
            <v>TRAMACO</v>
          </cell>
          <cell r="U5677" t="str">
            <v>FLEXNETUIO_PROVINCIA</v>
          </cell>
          <cell r="V5677">
            <v>1</v>
          </cell>
          <cell r="W5677">
            <v>2.4</v>
          </cell>
          <cell r="X5677" t="str">
            <v>HYCITE QUITO</v>
          </cell>
          <cell r="Y5677" t="str">
            <v>FLEX NET CALLE 28 DE JUNIO S/N Y GARCIA MORENO ENTRADA LLANO GRANDE</v>
          </cell>
        </row>
        <row r="5678">
          <cell r="A5678" t="str">
            <v>98694007</v>
          </cell>
          <cell r="B5678">
            <v>481271</v>
          </cell>
          <cell r="C5678" t="str">
            <v>98694007</v>
          </cell>
          <cell r="D5678" t="str">
            <v>HYCITE</v>
          </cell>
          <cell r="E5678" t="str">
            <v>DESPACHO</v>
          </cell>
          <cell r="F5678" t="str">
            <v>NORMAL</v>
          </cell>
          <cell r="G5678" t="str">
            <v>TF89413</v>
          </cell>
          <cell r="H5678">
            <v>44911</v>
          </cell>
          <cell r="I5678" t="str">
            <v>ENTREGADO</v>
          </cell>
          <cell r="J5678">
            <v>44914</v>
          </cell>
          <cell r="K5678" t="str">
            <v>FRANKLIN RODRIGUEZ</v>
          </cell>
          <cell r="L5678" t="str">
            <v>CDL ATARAZANA MZ O2 VL 46 FTE A LA SUBESTACION ELECTRICA GUAYAQUIL-GUAYAQUIL TARQUI 090505 GUAYAS</v>
          </cell>
          <cell r="M5678" t="str">
            <v/>
          </cell>
          <cell r="N5678" t="str">
            <v>0989063435</v>
          </cell>
          <cell r="O5678" t="str">
            <v>0989063435</v>
          </cell>
          <cell r="P5678" t="str">
            <v>090505</v>
          </cell>
          <cell r="Q5678" t="str">
            <v>GUAYAQUIL</v>
          </cell>
          <cell r="R5678" t="str">
            <v>GUAYAS</v>
          </cell>
          <cell r="S5678" t="str">
            <v>GUAYAQUIL</v>
          </cell>
          <cell r="T5678" t="str">
            <v>ITSACOURIER</v>
          </cell>
          <cell r="U5678" t="str">
            <v>FLEXNETUIO_GYE</v>
          </cell>
          <cell r="V5678">
            <v>1</v>
          </cell>
          <cell r="W5678">
            <v>10.199999999999999</v>
          </cell>
          <cell r="X5678" t="str">
            <v>HYCITE QUITO</v>
          </cell>
          <cell r="Y5678" t="str">
            <v>FLEX NET CALLE 28 DE JUNIO S/N Y GARCIA MORENO ENTRADA LLANO GRANDE</v>
          </cell>
        </row>
        <row r="5679">
          <cell r="A5679" t="str">
            <v>98704837</v>
          </cell>
          <cell r="B5679">
            <v>481272</v>
          </cell>
          <cell r="C5679" t="str">
            <v>98704837</v>
          </cell>
          <cell r="D5679" t="str">
            <v>HYCITE</v>
          </cell>
          <cell r="E5679" t="str">
            <v>DESPACHO</v>
          </cell>
          <cell r="F5679" t="str">
            <v>NORMAL</v>
          </cell>
          <cell r="G5679" t="str">
            <v>TF89414</v>
          </cell>
          <cell r="H5679">
            <v>44911</v>
          </cell>
          <cell r="I5679" t="str">
            <v>ENTREGADO</v>
          </cell>
          <cell r="J5679">
            <v>44914</v>
          </cell>
          <cell r="K5679" t="str">
            <v>CLARA SANTILLAN</v>
          </cell>
          <cell r="L5679" t="str">
            <v>COOP FRANCISCO JACOME MZ 237 S 10 SECTOR B FRENTE DE LA ENTRADA DE LA 21 VIA GUAYAQUIL//NIORTE TARQUI 090609 GUAYAS</v>
          </cell>
          <cell r="N5679" t="str">
            <v>0959713465 /</v>
          </cell>
          <cell r="O5679" t="str">
            <v>0959713465 /</v>
          </cell>
          <cell r="P5679" t="str">
            <v>GUAYAQUIL</v>
          </cell>
          <cell r="Q5679" t="str">
            <v>GUAYAQUIL</v>
          </cell>
          <cell r="R5679" t="str">
            <v>GUAYAS</v>
          </cell>
          <cell r="T5679" t="str">
            <v>CARGO UNION</v>
          </cell>
          <cell r="U5679" t="str">
            <v>FLEXNETUIO_GYE</v>
          </cell>
          <cell r="V5679">
            <v>1</v>
          </cell>
          <cell r="W5679">
            <v>11.5</v>
          </cell>
          <cell r="X5679" t="str">
            <v>HYCITE QUITO</v>
          </cell>
          <cell r="Y5679" t="str">
            <v>FLEX NET CALLE 28 DE JUNIO S/N Y GARCIA MORENO ENTRADA LLANO GRANDE</v>
          </cell>
        </row>
        <row r="5680">
          <cell r="A5680" t="str">
            <v>98712223</v>
          </cell>
          <cell r="B5680">
            <v>481273</v>
          </cell>
          <cell r="C5680" t="str">
            <v>98712223</v>
          </cell>
          <cell r="D5680" t="str">
            <v>HYCITE</v>
          </cell>
          <cell r="E5680" t="str">
            <v>DESPACHO</v>
          </cell>
          <cell r="F5680" t="str">
            <v>NORMAL</v>
          </cell>
          <cell r="G5680" t="str">
            <v>TF89415</v>
          </cell>
          <cell r="H5680">
            <v>44911</v>
          </cell>
          <cell r="I5680" t="str">
            <v>ENTREGADO</v>
          </cell>
          <cell r="J5680">
            <v>44914</v>
          </cell>
          <cell r="K5680" t="str">
            <v>KLEBER TORRES</v>
          </cell>
          <cell r="L5680" t="str">
            <v>VILLA DEL REY PRINCESA DIANA VILLA DEL REY PRINCESA DIANA MZ 7 V.13 DAULE / VILLA DEL REY LA AURORA 091805 GUAYAS</v>
          </cell>
          <cell r="N5680" t="str">
            <v>0986329524</v>
          </cell>
          <cell r="O5680" t="str">
            <v>0986329524</v>
          </cell>
          <cell r="P5680" t="str">
            <v>091901</v>
          </cell>
          <cell r="Q5680" t="str">
            <v>DAULE</v>
          </cell>
          <cell r="R5680" t="str">
            <v>GUAYAS</v>
          </cell>
          <cell r="S5680" t="str">
            <v>DAULE</v>
          </cell>
          <cell r="T5680" t="str">
            <v>ITSACOURIER</v>
          </cell>
          <cell r="U5680" t="str">
            <v>FLEXNETUIO_GYE</v>
          </cell>
          <cell r="V5680">
            <v>1</v>
          </cell>
          <cell r="W5680">
            <v>14</v>
          </cell>
          <cell r="X5680" t="str">
            <v>HYCITE QUITO</v>
          </cell>
          <cell r="Y5680" t="str">
            <v>FLEX NET CALLE 28 DE JUNIO S/N Y GARCIA MORENO ENTRADA LLANO GRANDE</v>
          </cell>
        </row>
        <row r="5681">
          <cell r="A5681" t="str">
            <v>98712314</v>
          </cell>
          <cell r="B5681">
            <v>481274</v>
          </cell>
          <cell r="C5681" t="str">
            <v>98712314</v>
          </cell>
          <cell r="D5681" t="str">
            <v>HYCITE</v>
          </cell>
          <cell r="E5681" t="str">
            <v>DESPACHO</v>
          </cell>
          <cell r="F5681" t="str">
            <v>NORMAL</v>
          </cell>
          <cell r="G5681" t="str">
            <v>TFQ89416</v>
          </cell>
          <cell r="H5681">
            <v>44911</v>
          </cell>
          <cell r="I5681" t="str">
            <v>ENTREGADO</v>
          </cell>
          <cell r="J5681">
            <v>44914</v>
          </cell>
          <cell r="K5681" t="str">
            <v>CARLOS ALFREDO MATA LUCERO (S)</v>
          </cell>
          <cell r="L5681" t="str">
            <v>TOLEDO N14-44 Y CARLOS MANTILLA, URBANIZACIA,N SAN JOSA,, QUITO/ SAN JOSE CALDERON 000000 PICHINCHA</v>
          </cell>
          <cell r="N5681" t="str">
            <v>0999363915 /2032018 /</v>
          </cell>
          <cell r="O5681" t="str">
            <v>0999363915 /2032018 /</v>
          </cell>
          <cell r="P5681" t="str">
            <v>170208</v>
          </cell>
          <cell r="Q5681" t="str">
            <v>QUITO</v>
          </cell>
          <cell r="R5681" t="str">
            <v>PICHINCHA</v>
          </cell>
          <cell r="S5681" t="str">
            <v>CALDERON (CARAPUNGO)</v>
          </cell>
          <cell r="T5681" t="str">
            <v>TRANSERVISS</v>
          </cell>
          <cell r="U5681" t="str">
            <v>FLEXNETUIO_LOCAL</v>
          </cell>
          <cell r="V5681">
            <v>1</v>
          </cell>
          <cell r="W5681">
            <v>2.5</v>
          </cell>
          <cell r="X5681" t="str">
            <v>HYCITE QUITO</v>
          </cell>
          <cell r="Y5681" t="str">
            <v>FLEX NET CALLE 28 DE JUNIO S/N Y GARCIA MORENO ENTRADA LLANO GRANDE</v>
          </cell>
        </row>
        <row r="5682">
          <cell r="A5682" t="str">
            <v>98713930</v>
          </cell>
          <cell r="B5682">
            <v>481275</v>
          </cell>
          <cell r="C5682" t="str">
            <v>98713930</v>
          </cell>
          <cell r="D5682" t="str">
            <v>HYCITE</v>
          </cell>
          <cell r="E5682" t="str">
            <v>DESPACHO</v>
          </cell>
          <cell r="F5682" t="str">
            <v>NORMAL</v>
          </cell>
          <cell r="G5682" t="str">
            <v>TFQ89417</v>
          </cell>
          <cell r="H5682">
            <v>44911</v>
          </cell>
          <cell r="I5682" t="str">
            <v>ENTREGADO</v>
          </cell>
          <cell r="J5682">
            <v>44914</v>
          </cell>
          <cell r="K5682" t="str">
            <v>CARLOS VILATUNA</v>
          </cell>
          <cell r="L5682" t="str">
            <v>JOSE MARIA ABASCAI LOTE #3 PASAJE N10E DISTRIBUIDOR DE GAS QUITO ** VALLE CONOCOTO 170803 PICHINCHA</v>
          </cell>
          <cell r="N5682" t="str">
            <v>0992144170</v>
          </cell>
          <cell r="O5682" t="str">
            <v>0992144170</v>
          </cell>
          <cell r="P5682" t="str">
            <v>170803</v>
          </cell>
          <cell r="Q5682" t="str">
            <v>QUITO</v>
          </cell>
          <cell r="R5682" t="str">
            <v>PICHINCHA</v>
          </cell>
          <cell r="S5682" t="str">
            <v>CONOCOTO - SALVADOR CELI</v>
          </cell>
          <cell r="T5682" t="str">
            <v>FLEXTRANS UIO</v>
          </cell>
          <cell r="U5682" t="str">
            <v>FLEXNETUIO_LOCAL</v>
          </cell>
          <cell r="V5682">
            <v>1</v>
          </cell>
          <cell r="W5682">
            <v>8.4</v>
          </cell>
          <cell r="X5682" t="str">
            <v>HYCITE QUITO</v>
          </cell>
          <cell r="Y5682" t="str">
            <v>FLEX NET CALLE 28 DE JUNIO S/N Y GARCIA MORENO ENTRADA LLANO GRANDE</v>
          </cell>
        </row>
        <row r="5683">
          <cell r="A5683" t="str">
            <v>98720367</v>
          </cell>
          <cell r="B5683">
            <v>481276</v>
          </cell>
          <cell r="C5683" t="str">
            <v>98720367</v>
          </cell>
          <cell r="D5683" t="str">
            <v>HYCITE</v>
          </cell>
          <cell r="E5683" t="str">
            <v>DESPACHO</v>
          </cell>
          <cell r="F5683" t="str">
            <v>NORMAL</v>
          </cell>
          <cell r="G5683" t="str">
            <v>TF89450</v>
          </cell>
          <cell r="H5683">
            <v>44911</v>
          </cell>
          <cell r="I5683" t="str">
            <v>ENTREGADO</v>
          </cell>
          <cell r="J5683">
            <v>44914</v>
          </cell>
          <cell r="K5683" t="str">
            <v>ABIGAIL FREIRE</v>
          </cell>
          <cell r="L5683" t="str">
            <v>VL ESPAA,A 1 MZ 22-77 VL 30 ENTRANDO POR LA PARTE DE LADO DEL CORAN GUAYAQUIL-GUAYAQUIL TARQUI 010218 GUAYAS</v>
          </cell>
          <cell r="N5683" t="str">
            <v>0978816759 / 962858787</v>
          </cell>
          <cell r="O5683" t="str">
            <v>0978816759 / 962858787</v>
          </cell>
          <cell r="P5683" t="str">
            <v>GUAYAQUIL</v>
          </cell>
          <cell r="Q5683" t="str">
            <v>GUAYAQUIL</v>
          </cell>
          <cell r="R5683" t="str">
            <v>GUAYAS</v>
          </cell>
          <cell r="T5683" t="str">
            <v>ITSACOURIER</v>
          </cell>
          <cell r="U5683" t="str">
            <v>FLEXNETUIO_GYE</v>
          </cell>
          <cell r="V5683">
            <v>1</v>
          </cell>
          <cell r="W5683">
            <v>7.9</v>
          </cell>
          <cell r="X5683" t="str">
            <v>HYCITE QUITO</v>
          </cell>
          <cell r="Y5683" t="str">
            <v>FLEX NET CALLE 28 DE JUNIO S/N Y GARCIA MORENO ENTRADA LLANO GRANDE</v>
          </cell>
        </row>
        <row r="5684">
          <cell r="A5684" t="str">
            <v>98721479</v>
          </cell>
          <cell r="B5684">
            <v>481277</v>
          </cell>
          <cell r="C5684" t="str">
            <v>98721479</v>
          </cell>
          <cell r="D5684" t="str">
            <v>HYCITE</v>
          </cell>
          <cell r="E5684" t="str">
            <v>DESPACHO</v>
          </cell>
          <cell r="F5684" t="str">
            <v>NORMAL</v>
          </cell>
          <cell r="G5684" t="str">
            <v>031002004110493</v>
          </cell>
          <cell r="H5684">
            <v>44911</v>
          </cell>
          <cell r="I5684" t="str">
            <v>ENTREGADO</v>
          </cell>
          <cell r="J5684">
            <v>44916</v>
          </cell>
          <cell r="K5684" t="str">
            <v>NANCY AMAGUA</v>
          </cell>
          <cell r="L5684" t="str">
            <v>PASAJE C NAº CASA COLOR AMARILLO MEJIA // VILAFLOLA UYUMBICHO 171109 PICHINCHA</v>
          </cell>
          <cell r="M5684" t="str">
            <v/>
          </cell>
          <cell r="N5684" t="str">
            <v>0992416638 / 022855052</v>
          </cell>
          <cell r="O5684" t="str">
            <v>0992416638 / 022855052</v>
          </cell>
          <cell r="P5684" t="str">
            <v>171109</v>
          </cell>
          <cell r="Q5684" t="str">
            <v>MEJIA</v>
          </cell>
          <cell r="R5684" t="str">
            <v>PICHINCHA</v>
          </cell>
          <cell r="S5684" t="str">
            <v>UYUMBICHO</v>
          </cell>
          <cell r="T5684" t="str">
            <v>TRAMACO</v>
          </cell>
          <cell r="U5684" t="str">
            <v>FLEXNETUIO_PROVINCIA</v>
          </cell>
          <cell r="V5684">
            <v>1</v>
          </cell>
          <cell r="W5684">
            <v>7.5</v>
          </cell>
          <cell r="X5684" t="str">
            <v>HYCITE QUITO</v>
          </cell>
          <cell r="Y5684" t="str">
            <v>FLEX NET CALLE 28 DE JUNIO S/N Y GARCIA MORENO ENTRADA LLANO GRANDE</v>
          </cell>
        </row>
        <row r="5685">
          <cell r="A5685" t="str">
            <v>98722707</v>
          </cell>
          <cell r="B5685">
            <v>481278</v>
          </cell>
          <cell r="C5685" t="str">
            <v>98722707</v>
          </cell>
          <cell r="D5685" t="str">
            <v>HYCITE</v>
          </cell>
          <cell r="E5685" t="str">
            <v>DESPACHO</v>
          </cell>
          <cell r="F5685" t="str">
            <v>NORMAL</v>
          </cell>
          <cell r="G5685" t="str">
            <v>TF89418</v>
          </cell>
          <cell r="H5685">
            <v>44911</v>
          </cell>
          <cell r="I5685" t="str">
            <v>ENTREGADO</v>
          </cell>
          <cell r="J5685">
            <v>44914</v>
          </cell>
          <cell r="K5685" t="str">
            <v>BRYAN ESPINOSA</v>
          </cell>
          <cell r="L5685" t="str">
            <v>BALSAMOS S15 CALLE 6TA AL LADO DE TWENTI GUAYAQUIL // GUAYAQUIL TARQUI 090507 GUAYAS</v>
          </cell>
          <cell r="M5685" t="str">
            <v/>
          </cell>
          <cell r="N5685" t="str">
            <v>0999573214</v>
          </cell>
          <cell r="O5685" t="str">
            <v>0999573214</v>
          </cell>
          <cell r="P5685" t="str">
            <v>090507</v>
          </cell>
          <cell r="Q5685" t="str">
            <v>GUAYAQUIL</v>
          </cell>
          <cell r="R5685" t="str">
            <v>GUAYAS</v>
          </cell>
          <cell r="S5685" t="str">
            <v>GUAYAQUIL</v>
          </cell>
          <cell r="T5685" t="str">
            <v>FLEXTRANS GYE</v>
          </cell>
          <cell r="U5685" t="str">
            <v>FLEXNETUIO_GYE</v>
          </cell>
          <cell r="V5685">
            <v>1</v>
          </cell>
          <cell r="W5685">
            <v>6.9</v>
          </cell>
          <cell r="X5685" t="str">
            <v>HYCITE QUITO</v>
          </cell>
          <cell r="Y5685" t="str">
            <v>FLEX NET CALLE 28 DE JUNIO S/N Y GARCIA MORENO ENTRADA LLANO GRANDE</v>
          </cell>
        </row>
        <row r="5686">
          <cell r="A5686" t="str">
            <v>98722988</v>
          </cell>
          <cell r="B5686">
            <v>481279</v>
          </cell>
          <cell r="C5686" t="str">
            <v>98722988</v>
          </cell>
          <cell r="D5686" t="str">
            <v>HYCITE</v>
          </cell>
          <cell r="E5686" t="str">
            <v>DESPACHO</v>
          </cell>
          <cell r="F5686" t="str">
            <v>NORMAL</v>
          </cell>
          <cell r="G5686" t="str">
            <v>031002004110494</v>
          </cell>
          <cell r="H5686">
            <v>44911</v>
          </cell>
          <cell r="I5686" t="str">
            <v>ENTREGADO</v>
          </cell>
          <cell r="J5686">
            <v>44915</v>
          </cell>
          <cell r="K5686" t="str">
            <v>JOSE SANTILLAN</v>
          </cell>
          <cell r="L5686" t="str">
            <v>KM 19 VIA A QUEVEDO LAVADORA DE VEHICULOS LA VICTORIA STO DOMINGO-STO DOMINGO EL ESFUERZO 230117 SANTO DOMINGO</v>
          </cell>
          <cell r="M5686" t="str">
            <v/>
          </cell>
          <cell r="N5686" t="str">
            <v>0994844590</v>
          </cell>
          <cell r="O5686" t="str">
            <v>0994844590</v>
          </cell>
          <cell r="P5686" t="str">
            <v>230117</v>
          </cell>
          <cell r="Q5686" t="str">
            <v>SANTO DOMINGO</v>
          </cell>
          <cell r="R5686" t="str">
            <v>SANTO DOMINGO DE LOS TSACHILAS</v>
          </cell>
          <cell r="S5686" t="str">
            <v>EL ESFUERZO</v>
          </cell>
          <cell r="T5686" t="str">
            <v>TRAMACO</v>
          </cell>
          <cell r="U5686" t="str">
            <v>FLEXNETUIO_PROVINCIA</v>
          </cell>
          <cell r="V5686">
            <v>1</v>
          </cell>
          <cell r="W5686">
            <v>14.2</v>
          </cell>
          <cell r="X5686" t="str">
            <v>HYCITE QUITO</v>
          </cell>
          <cell r="Y5686" t="str">
            <v>FLEX NET CALLE 28 DE JUNIO S/N Y GARCIA MORENO ENTRADA LLANO GRANDE</v>
          </cell>
        </row>
        <row r="5687">
          <cell r="A5687" t="str">
            <v>98724282</v>
          </cell>
          <cell r="B5687">
            <v>481280</v>
          </cell>
          <cell r="C5687" t="str">
            <v>98724282</v>
          </cell>
          <cell r="D5687" t="str">
            <v>HYCITE</v>
          </cell>
          <cell r="E5687" t="str">
            <v>DESPACHO</v>
          </cell>
          <cell r="F5687" t="str">
            <v>NORMAL</v>
          </cell>
          <cell r="G5687" t="str">
            <v>031002004110495</v>
          </cell>
          <cell r="H5687">
            <v>44911</v>
          </cell>
          <cell r="I5687" t="str">
            <v>ENTREGADO</v>
          </cell>
          <cell r="J5687">
            <v>44917</v>
          </cell>
          <cell r="K5687" t="str">
            <v>JOSE RENDON</v>
          </cell>
          <cell r="L5687" t="str">
            <v>CALLE 17 DE AGOSTO Y AV 4 DE JULIO A JULIO SOLMHER SHUSHUFINDI / AMAZONAS SHUSHUFINDI 210401 SUCUMBIOS</v>
          </cell>
          <cell r="M5687" t="str">
            <v/>
          </cell>
          <cell r="N5687" t="str">
            <v>0961805671</v>
          </cell>
          <cell r="O5687" t="str">
            <v>0961805671</v>
          </cell>
          <cell r="P5687" t="str">
            <v>210401</v>
          </cell>
          <cell r="Q5687" t="str">
            <v>SHUSHUFINDI</v>
          </cell>
          <cell r="R5687" t="str">
            <v>SUCUMBIOS</v>
          </cell>
          <cell r="S5687" t="str">
            <v>SHUSHUFINDI - LA VICTORIA</v>
          </cell>
          <cell r="T5687" t="str">
            <v>TRAMACO</v>
          </cell>
          <cell r="U5687" t="str">
            <v>FLEXNETUIO_PROVINCIA</v>
          </cell>
          <cell r="V5687">
            <v>1</v>
          </cell>
          <cell r="W5687">
            <v>6.6</v>
          </cell>
          <cell r="X5687" t="str">
            <v>HYCITE QUITO</v>
          </cell>
          <cell r="Y5687" t="str">
            <v>FLEX NET CALLE 28 DE JUNIO S/N Y GARCIA MORENO ENTRADA LLANO GRANDE</v>
          </cell>
        </row>
        <row r="5688">
          <cell r="A5688" t="str">
            <v>98725036</v>
          </cell>
          <cell r="B5688">
            <v>481281</v>
          </cell>
          <cell r="C5688" t="str">
            <v>98725036</v>
          </cell>
          <cell r="D5688" t="str">
            <v>HYCITE</v>
          </cell>
          <cell r="E5688" t="str">
            <v>DESPACHO</v>
          </cell>
          <cell r="F5688" t="str">
            <v>NORMAL</v>
          </cell>
          <cell r="G5688" t="str">
            <v>TFQ89419 / TFQ90379</v>
          </cell>
          <cell r="H5688">
            <v>44911</v>
          </cell>
          <cell r="I5688" t="str">
            <v>ENTREGADO</v>
          </cell>
          <cell r="J5688">
            <v>44918</v>
          </cell>
          <cell r="K5688" t="str">
            <v>MICAELA PANTOJA</v>
          </cell>
          <cell r="L5688" t="str">
            <v>ALEMANIA N32-172 Y GUAYANAS, FRENTE A CASA ROSADA CON REJAS BLANCAS, PROVINCIA: PICHINCHA, CANTON: QUITO, PARROQUIA: BENALCAZAR, LOCALIDAD: IÑAQUITO</v>
          </cell>
          <cell r="N5688" t="str">
            <v>0968036978</v>
          </cell>
          <cell r="O5688" t="str">
            <v>0968036978</v>
          </cell>
          <cell r="P5688" t="str">
            <v>170205</v>
          </cell>
          <cell r="Q5688" t="str">
            <v>QUITO</v>
          </cell>
          <cell r="R5688" t="str">
            <v>PICHINCHA</v>
          </cell>
          <cell r="S5688" t="str">
            <v>CALDERON (CARAPUNGO) - SAN FRANCISCO</v>
          </cell>
          <cell r="T5688" t="str">
            <v>FLEXTRANS UIO</v>
          </cell>
          <cell r="U5688" t="str">
            <v>FLEXNETUIO_LOCAL</v>
          </cell>
          <cell r="V5688">
            <v>1</v>
          </cell>
          <cell r="W5688">
            <v>9.9</v>
          </cell>
          <cell r="X5688" t="str">
            <v>HYCITE QUITO</v>
          </cell>
          <cell r="Y5688" t="str">
            <v>FLEX NET CALLE 28 DE JUNIO S/N Y GARCIA MORENO ENTRADA LLANO GRANDE</v>
          </cell>
        </row>
        <row r="5689">
          <cell r="A5689" t="str">
            <v>98726839</v>
          </cell>
          <cell r="B5689">
            <v>481282</v>
          </cell>
          <cell r="C5689" t="str">
            <v>98726839</v>
          </cell>
          <cell r="D5689" t="str">
            <v>HYCITE</v>
          </cell>
          <cell r="E5689" t="str">
            <v>DESPACHO</v>
          </cell>
          <cell r="F5689" t="str">
            <v>NORMAL</v>
          </cell>
          <cell r="G5689" t="str">
            <v>031002004111412</v>
          </cell>
          <cell r="H5689">
            <v>44911</v>
          </cell>
          <cell r="I5689" t="str">
            <v>INCIDENCIA</v>
          </cell>
          <cell r="J5689">
            <v>44923</v>
          </cell>
          <cell r="K5689" t="str">
            <v>JOXY RIVERA</v>
          </cell>
          <cell r="L5689" t="str">
            <v>VIA LA REPRESA DAULE PERIPA RCTO PEDRO VELEZ CALLE PRINCIPAL AGROPECUARIA EL EMPALME // PEDRO VELEZ VELASCO IBARRA (CAB. EL E 091501 GUAYAS</v>
          </cell>
          <cell r="N5689" t="str">
            <v>0961949615</v>
          </cell>
          <cell r="O5689" t="str">
            <v>0961949615</v>
          </cell>
          <cell r="P5689" t="str">
            <v>091501</v>
          </cell>
          <cell r="Q5689" t="str">
            <v>EL EMPALME</v>
          </cell>
          <cell r="R5689" t="str">
            <v>GUAYAS</v>
          </cell>
          <cell r="S5689" t="str">
            <v>VELASCO IBARRA (CAB. EL EMPALME) - EL PORVENIR</v>
          </cell>
          <cell r="T5689" t="str">
            <v>TRAMACO</v>
          </cell>
          <cell r="U5689" t="str">
            <v>FLEXNETUIO_PROVINCIA</v>
          </cell>
          <cell r="V5689">
            <v>2</v>
          </cell>
          <cell r="W5689">
            <v>26.2</v>
          </cell>
          <cell r="X5689" t="str">
            <v>HYCITE QUITO</v>
          </cell>
          <cell r="Y5689" t="str">
            <v>FLEX NET CALLE 28 DE JUNIO S/N Y GARCIA MORENO ENTRADA LLANO GRANDE</v>
          </cell>
        </row>
        <row r="5690">
          <cell r="A5690" t="str">
            <v>98726895</v>
          </cell>
          <cell r="B5690">
            <v>481283</v>
          </cell>
          <cell r="C5690" t="str">
            <v>98726895</v>
          </cell>
          <cell r="D5690" t="str">
            <v>HYCITE</v>
          </cell>
          <cell r="E5690" t="str">
            <v>DESPACHO</v>
          </cell>
          <cell r="F5690" t="str">
            <v>NORMAL</v>
          </cell>
          <cell r="G5690" t="str">
            <v>031002004110497</v>
          </cell>
          <cell r="H5690">
            <v>44911</v>
          </cell>
          <cell r="I5690" t="str">
            <v>ENTREGADO</v>
          </cell>
          <cell r="J5690">
            <v>44914</v>
          </cell>
          <cell r="K5690" t="str">
            <v>ESTHER Y CAZCO</v>
          </cell>
          <cell r="L5690" t="str">
            <v>AV QUITO Y AV BRUSELAS   ZARACAY 230108 SANTO DOMINGO</v>
          </cell>
          <cell r="M5690" t="str">
            <v/>
          </cell>
          <cell r="N5690" t="str">
            <v>0995865880 / 932762024</v>
          </cell>
          <cell r="O5690" t="str">
            <v>0995865880 / 932762024</v>
          </cell>
          <cell r="P5690" t="str">
            <v>230108</v>
          </cell>
          <cell r="Q5690" t="str">
            <v>SANTO DOMINGO</v>
          </cell>
          <cell r="R5690" t="str">
            <v>SANTO DOMINGO DE LOS TSACHILAS</v>
          </cell>
          <cell r="S5690" t="str">
            <v>SANTO DOMINGO DE LOS COLORADOS</v>
          </cell>
          <cell r="T5690" t="str">
            <v>TRAMACO</v>
          </cell>
          <cell r="U5690" t="str">
            <v>FLEXNETUIO_PROVINCIA</v>
          </cell>
          <cell r="V5690">
            <v>1</v>
          </cell>
          <cell r="W5690">
            <v>4.5599999999999996</v>
          </cell>
          <cell r="X5690" t="str">
            <v>HYCITE QUITO</v>
          </cell>
          <cell r="Y5690" t="str">
            <v>FLEX NET CALLE 28 DE JUNIO S/N Y GARCIA MORENO ENTRADA LLANO GRANDE</v>
          </cell>
        </row>
        <row r="5691">
          <cell r="A5691" t="str">
            <v>98727147</v>
          </cell>
          <cell r="B5691">
            <v>481284</v>
          </cell>
          <cell r="C5691" t="str">
            <v>98727147</v>
          </cell>
          <cell r="D5691" t="str">
            <v>HYCITE</v>
          </cell>
          <cell r="E5691" t="str">
            <v>DESPACHO</v>
          </cell>
          <cell r="F5691" t="str">
            <v>NORMAL</v>
          </cell>
          <cell r="G5691" t="str">
            <v>TF89420</v>
          </cell>
          <cell r="H5691">
            <v>44911</v>
          </cell>
          <cell r="I5691" t="str">
            <v>ENTREGADO</v>
          </cell>
          <cell r="J5691">
            <v>44914</v>
          </cell>
          <cell r="K5691" t="str">
            <v>YASMANI O BRAVO</v>
          </cell>
          <cell r="L5691" t="str">
            <v>DALIAS 16 Y JOSE RODRIGUEZ   GUAYAQUIL 090501 GUAYAS</v>
          </cell>
          <cell r="M5691" t="str">
            <v/>
          </cell>
          <cell r="N5691" t="str">
            <v>0979636893 / 967492283</v>
          </cell>
          <cell r="O5691" t="str">
            <v>0979636893 / 967492283</v>
          </cell>
          <cell r="P5691" t="str">
            <v>090501</v>
          </cell>
          <cell r="Q5691" t="str">
            <v>GUAYAQUIL</v>
          </cell>
          <cell r="R5691" t="str">
            <v>GUAYAS</v>
          </cell>
          <cell r="S5691" t="str">
            <v>GUAYAQUIL</v>
          </cell>
          <cell r="T5691" t="str">
            <v>ITSACOURIER</v>
          </cell>
          <cell r="U5691" t="str">
            <v>FLEXNETUIO_GYE</v>
          </cell>
          <cell r="V5691">
            <v>1</v>
          </cell>
          <cell r="W5691">
            <v>6.15</v>
          </cell>
          <cell r="X5691" t="str">
            <v>HYCITE QUITO</v>
          </cell>
          <cell r="Y5691" t="str">
            <v>FLEX NET CALLE 28 DE JUNIO S/N Y GARCIA MORENO ENTRADA LLANO GRANDE</v>
          </cell>
        </row>
        <row r="5692">
          <cell r="A5692" t="str">
            <v>98727710</v>
          </cell>
          <cell r="B5692">
            <v>481285</v>
          </cell>
          <cell r="C5692" t="str">
            <v>98727710</v>
          </cell>
          <cell r="D5692" t="str">
            <v>HYCITE</v>
          </cell>
          <cell r="E5692" t="str">
            <v>DESPACHO</v>
          </cell>
          <cell r="F5692" t="str">
            <v>NORMAL</v>
          </cell>
          <cell r="G5692" t="str">
            <v>TF89421</v>
          </cell>
          <cell r="H5692">
            <v>44911</v>
          </cell>
          <cell r="I5692" t="str">
            <v>ENTREGADO</v>
          </cell>
          <cell r="J5692">
            <v>44914</v>
          </cell>
          <cell r="K5692" t="str">
            <v>YASMANI O BRAVO</v>
          </cell>
          <cell r="L5692" t="str">
            <v>DALIAS 16 Y JOSE RODRIGUEZ   GUAYAQUIL 090501 GUAYAS</v>
          </cell>
          <cell r="M5692" t="str">
            <v/>
          </cell>
          <cell r="N5692" t="str">
            <v>0979636893 / 967492283</v>
          </cell>
          <cell r="O5692" t="str">
            <v>0979636893 / 967492283</v>
          </cell>
          <cell r="P5692" t="str">
            <v>090501</v>
          </cell>
          <cell r="Q5692" t="str">
            <v>GUAYAQUIL</v>
          </cell>
          <cell r="R5692" t="str">
            <v>GUAYAS</v>
          </cell>
          <cell r="S5692" t="str">
            <v>GUAYAQUIL</v>
          </cell>
          <cell r="T5692" t="str">
            <v>ITSACOURIER</v>
          </cell>
          <cell r="U5692" t="str">
            <v>FLEXNETUIO_GYE</v>
          </cell>
          <cell r="V5692">
            <v>1</v>
          </cell>
          <cell r="W5692">
            <v>1.4</v>
          </cell>
          <cell r="X5692" t="str">
            <v>HYCITE QUITO</v>
          </cell>
          <cell r="Y5692" t="str">
            <v>FLEX NET CALLE 28 DE JUNIO S/N Y GARCIA MORENO ENTRADA LLANO GRANDE</v>
          </cell>
        </row>
        <row r="5693">
          <cell r="A5693" t="str">
            <v>98728641</v>
          </cell>
          <cell r="B5693">
            <v>481286</v>
          </cell>
          <cell r="C5693" t="str">
            <v>98728641</v>
          </cell>
          <cell r="D5693" t="str">
            <v>HYCITE</v>
          </cell>
          <cell r="E5693" t="str">
            <v>DESPACHO</v>
          </cell>
          <cell r="F5693" t="str">
            <v>NORMAL</v>
          </cell>
          <cell r="G5693" t="str">
            <v>TF89422</v>
          </cell>
          <cell r="H5693">
            <v>44911</v>
          </cell>
          <cell r="I5693" t="str">
            <v>ENTREGADO</v>
          </cell>
          <cell r="J5693">
            <v>44914</v>
          </cell>
          <cell r="K5693" t="str">
            <v>XAVIER ZAVALA</v>
          </cell>
          <cell r="L5693" t="str">
            <v>SAUCES 2 MANZANA 74 VILLA 15 GUAYAQUIL // SAUCES 2 TARQUI 090112 GUAYAS</v>
          </cell>
          <cell r="N5693" t="str">
            <v>0994485419</v>
          </cell>
          <cell r="O5693" t="str">
            <v>0994485419</v>
          </cell>
          <cell r="P5693" t="str">
            <v>GUAYAQUIL</v>
          </cell>
          <cell r="Q5693" t="str">
            <v>GUAYAQUIL</v>
          </cell>
          <cell r="R5693" t="str">
            <v>GUAYAS</v>
          </cell>
          <cell r="T5693" t="str">
            <v>ITSACOURIER</v>
          </cell>
          <cell r="U5693" t="str">
            <v>FLEXNETUIO_GYE</v>
          </cell>
          <cell r="V5693">
            <v>1</v>
          </cell>
          <cell r="W5693">
            <v>2.1</v>
          </cell>
          <cell r="X5693" t="str">
            <v>HYCITE QUITO</v>
          </cell>
          <cell r="Y5693" t="str">
            <v>FLEX NET CALLE 28 DE JUNIO S/N Y GARCIA MORENO ENTRADA LLANO GRANDE</v>
          </cell>
        </row>
        <row r="5694">
          <cell r="A5694" t="str">
            <v>98730460</v>
          </cell>
          <cell r="B5694">
            <v>481287</v>
          </cell>
          <cell r="C5694" t="str">
            <v>98730460</v>
          </cell>
          <cell r="D5694" t="str">
            <v>HYCITE</v>
          </cell>
          <cell r="E5694" t="str">
            <v>DESPACHO</v>
          </cell>
          <cell r="F5694" t="str">
            <v>NORMAL</v>
          </cell>
          <cell r="G5694" t="str">
            <v>TF89423</v>
          </cell>
          <cell r="H5694">
            <v>44911</v>
          </cell>
          <cell r="I5694" t="str">
            <v>ENTREGADO</v>
          </cell>
          <cell r="J5694">
            <v>44914</v>
          </cell>
          <cell r="K5694" t="str">
            <v>CARLOS ESTRELLA</v>
          </cell>
          <cell r="L5694" t="str">
            <v>ALAMOS DE LA ALARAZANA MZ K V 14C GUAYAQUIL // NORTE TARQUI 090505 GUAYAS</v>
          </cell>
          <cell r="N5694" t="str">
            <v>0997367717</v>
          </cell>
          <cell r="O5694" t="str">
            <v>0997367717</v>
          </cell>
          <cell r="P5694" t="str">
            <v>090505</v>
          </cell>
          <cell r="Q5694" t="str">
            <v>GUAYAQUIL</v>
          </cell>
          <cell r="R5694" t="str">
            <v>GUAYAS</v>
          </cell>
          <cell r="S5694" t="str">
            <v>GUAYAQUIL</v>
          </cell>
          <cell r="T5694" t="str">
            <v>ITSACOURIER</v>
          </cell>
          <cell r="U5694" t="str">
            <v>FLEXNETUIO_GYE</v>
          </cell>
          <cell r="V5694">
            <v>2</v>
          </cell>
          <cell r="W5694">
            <v>17.3</v>
          </cell>
          <cell r="X5694" t="str">
            <v>HYCITE QUITO</v>
          </cell>
          <cell r="Y5694" t="str">
            <v>FLEX NET CALLE 28 DE JUNIO S/N Y GARCIA MORENO ENTRADA LLANO GRANDE</v>
          </cell>
        </row>
        <row r="5695">
          <cell r="A5695" t="str">
            <v>98730753</v>
          </cell>
          <cell r="B5695">
            <v>481289</v>
          </cell>
          <cell r="C5695" t="str">
            <v>98730753</v>
          </cell>
          <cell r="D5695" t="str">
            <v>HYCITE</v>
          </cell>
          <cell r="E5695" t="str">
            <v>DESPACHO</v>
          </cell>
          <cell r="F5695" t="str">
            <v>NORMAL</v>
          </cell>
          <cell r="G5695" t="str">
            <v>031002004110498</v>
          </cell>
          <cell r="H5695">
            <v>44911</v>
          </cell>
          <cell r="I5695" t="str">
            <v>ENTREGADO</v>
          </cell>
          <cell r="J5695">
            <v>44914</v>
          </cell>
          <cell r="K5695" t="str">
            <v>MARIA MORAN</v>
          </cell>
          <cell r="L5695" t="str">
            <v>VIA SANTA ANA KM 3 EL LIMON PASANDO EL PUENTE DE LADO IZQUIERDO PORTOVIEJO // EL LIMON SIMON BOLIVAR (MA) 130118 MANABI</v>
          </cell>
          <cell r="M5695" t="str">
            <v/>
          </cell>
          <cell r="N5695" t="str">
            <v>0989876598</v>
          </cell>
          <cell r="O5695" t="str">
            <v>0989876598</v>
          </cell>
          <cell r="P5695" t="str">
            <v>130118</v>
          </cell>
          <cell r="Q5695" t="str">
            <v>PORTOVIEJO</v>
          </cell>
          <cell r="R5695" t="str">
            <v>MANABI</v>
          </cell>
          <cell r="S5695" t="str">
            <v>PORTOVIEJO</v>
          </cell>
          <cell r="T5695" t="str">
            <v>TRAMACO</v>
          </cell>
          <cell r="U5695" t="str">
            <v>FLEXNETUIO_PROVINCIA</v>
          </cell>
          <cell r="V5695">
            <v>1</v>
          </cell>
          <cell r="W5695">
            <v>14.2</v>
          </cell>
          <cell r="X5695" t="str">
            <v>HYCITE QUITO</v>
          </cell>
          <cell r="Y5695" t="str">
            <v>FLEX NET CALLE 28 DE JUNIO S/N Y GARCIA MORENO ENTRADA LLANO GRANDE</v>
          </cell>
        </row>
        <row r="5696">
          <cell r="A5696" t="str">
            <v>11591</v>
          </cell>
          <cell r="B5696">
            <v>481261</v>
          </cell>
          <cell r="C5696" t="str">
            <v>11591</v>
          </cell>
          <cell r="D5696" t="str">
            <v>MOVISTAR</v>
          </cell>
          <cell r="E5696" t="str">
            <v>RETIRO</v>
          </cell>
          <cell r="F5696" t="str">
            <v>NORMAL</v>
          </cell>
          <cell r="G5696" t="str">
            <v>031002004110838</v>
          </cell>
          <cell r="H5696">
            <v>44911</v>
          </cell>
          <cell r="I5696" t="str">
            <v>ENTREGADO</v>
          </cell>
          <cell r="J5696">
            <v>44916</v>
          </cell>
          <cell r="K5696" t="str">
            <v>FLEXNET - LI</v>
          </cell>
          <cell r="L5696" t="str">
            <v>CALLE 28 DE JUNIO S/N Y GARCIA MORENO ENTRADA LLANO GRANDE</v>
          </cell>
          <cell r="M5696" t="str">
            <v/>
          </cell>
          <cell r="N5696" t="str">
            <v>0981211402/0990030841</v>
          </cell>
          <cell r="O5696" t="str">
            <v>0981211402/0990030841</v>
          </cell>
          <cell r="P5696" t="str">
            <v>QUITO</v>
          </cell>
          <cell r="Q5696" t="str">
            <v>QUITO</v>
          </cell>
          <cell r="R5696" t="str">
            <v>PICHINCHA</v>
          </cell>
          <cell r="T5696" t="str">
            <v>TRAMACO</v>
          </cell>
          <cell r="U5696" t="str">
            <v>FLEXNETUIO_PROVINCIA</v>
          </cell>
          <cell r="V5696">
            <v>0</v>
          </cell>
          <cell r="W5696">
            <v>1</v>
          </cell>
          <cell r="X5696" t="str">
            <v>ANAHY MOREIRA/KARLA ESCOBAR</v>
          </cell>
          <cell r="Y5696" t="str">
            <v>AVENIDA 23 CALLE20 MALL DEL PACIFICO LOCAL 57 Y 58</v>
          </cell>
        </row>
        <row r="5697">
          <cell r="A5697" t="str">
            <v>11592</v>
          </cell>
          <cell r="B5697">
            <v>481262</v>
          </cell>
          <cell r="C5697" t="str">
            <v>11592</v>
          </cell>
          <cell r="D5697" t="str">
            <v>MOVISTAR</v>
          </cell>
          <cell r="E5697" t="str">
            <v>RETIRO</v>
          </cell>
          <cell r="F5697" t="str">
            <v>NORMAL</v>
          </cell>
          <cell r="G5697" t="str">
            <v>IC3923</v>
          </cell>
          <cell r="H5697">
            <v>44911</v>
          </cell>
          <cell r="I5697" t="str">
            <v>ENTREGADO</v>
          </cell>
          <cell r="J5697">
            <v>44914</v>
          </cell>
          <cell r="K5697" t="str">
            <v>FLEXNET - LI</v>
          </cell>
          <cell r="L5697" t="str">
            <v>CALLE 28 DE JUNIO S/N Y GARCIA MORENO ENTRADA LLANO GRANDE</v>
          </cell>
          <cell r="M5697" t="str">
            <v/>
          </cell>
          <cell r="N5697" t="str">
            <v>0987717518-0999923627</v>
          </cell>
          <cell r="O5697" t="str">
            <v>0987717518-0999923627</v>
          </cell>
          <cell r="P5697" t="str">
            <v>QUITO</v>
          </cell>
          <cell r="Q5697" t="str">
            <v>QUITO</v>
          </cell>
          <cell r="R5697" t="str">
            <v>PICHINCHA</v>
          </cell>
          <cell r="T5697" t="str">
            <v>ITSACOURIER</v>
          </cell>
          <cell r="U5697" t="str">
            <v>FLEXNETUIO_PROVINCIA</v>
          </cell>
          <cell r="V5697">
            <v>0</v>
          </cell>
          <cell r="W5697">
            <v>1</v>
          </cell>
          <cell r="X5697" t="str">
            <v xml:space="preserve">Santiago Pineda - Alirio Briceno </v>
          </cell>
          <cell r="Y5697" t="str">
            <v>AV. FELIPE II Y CIRCUNVALACION SUR, CENTRO COMERCIAL MALL DEL RIO  LOCAL B-87</v>
          </cell>
        </row>
        <row r="5698">
          <cell r="A5698" t="str">
            <v>11594</v>
          </cell>
          <cell r="B5698">
            <v>481263</v>
          </cell>
          <cell r="C5698" t="str">
            <v>11594</v>
          </cell>
          <cell r="D5698" t="str">
            <v>MOVISTAR</v>
          </cell>
          <cell r="E5698" t="str">
            <v>RETIRO</v>
          </cell>
          <cell r="F5698" t="str">
            <v>NORMAL</v>
          </cell>
          <cell r="G5698" t="str">
            <v>031002004110821</v>
          </cell>
          <cell r="H5698">
            <v>44911</v>
          </cell>
          <cell r="I5698" t="str">
            <v>ENTREGADO</v>
          </cell>
          <cell r="J5698">
            <v>44915</v>
          </cell>
          <cell r="K5698" t="str">
            <v>FLEXNET - LI</v>
          </cell>
          <cell r="L5698" t="str">
            <v>CALLE 28 DE JUNIO S/N Y GARCIA MORENO ENTRADA LLANO GRANDE</v>
          </cell>
          <cell r="M5698" t="str">
            <v/>
          </cell>
          <cell r="N5698" t="str">
            <v>0984790892</v>
          </cell>
          <cell r="O5698" t="str">
            <v>0984790892</v>
          </cell>
          <cell r="P5698" t="str">
            <v>QUITO</v>
          </cell>
          <cell r="Q5698" t="str">
            <v>QUITO</v>
          </cell>
          <cell r="R5698" t="str">
            <v>PICHINCHA</v>
          </cell>
          <cell r="T5698" t="str">
            <v>TRAMACO</v>
          </cell>
          <cell r="U5698" t="str">
            <v>FLEXNETUIO_LOCAL</v>
          </cell>
          <cell r="V5698">
            <v>0</v>
          </cell>
          <cell r="W5698">
            <v>1</v>
          </cell>
          <cell r="X5698" t="str">
            <v>GISSEL YASELGA</v>
          </cell>
          <cell r="Y5698" t="str">
            <v>Av. Interoceanica Km 12 ½ y Pasaje El Valle (Cumbaya) L133 – NIVEL P.B.</v>
          </cell>
        </row>
        <row r="5699">
          <cell r="A5699" t="str">
            <v>11595</v>
          </cell>
          <cell r="B5699">
            <v>481264</v>
          </cell>
          <cell r="C5699" t="str">
            <v>11595</v>
          </cell>
          <cell r="D5699" t="str">
            <v>MOVISTAR</v>
          </cell>
          <cell r="E5699" t="str">
            <v>RETIRO</v>
          </cell>
          <cell r="F5699" t="str">
            <v>NORMAL</v>
          </cell>
          <cell r="G5699" t="str">
            <v>031002004110716</v>
          </cell>
          <cell r="H5699">
            <v>44911</v>
          </cell>
          <cell r="I5699" t="str">
            <v>ENTREGADO</v>
          </cell>
          <cell r="J5699">
            <v>44914</v>
          </cell>
          <cell r="K5699" t="str">
            <v>FLEXNET - LI</v>
          </cell>
          <cell r="L5699" t="str">
            <v>CALLE 28 DE JUNIO S/N Y GARCIA MORENO ENTRADA LLANO GRANDE</v>
          </cell>
          <cell r="M5699" t="str">
            <v/>
          </cell>
          <cell r="N5699" t="str">
            <v>0992918181</v>
          </cell>
          <cell r="O5699" t="str">
            <v>0992918181</v>
          </cell>
          <cell r="P5699" t="str">
            <v>QUITO</v>
          </cell>
          <cell r="Q5699" t="str">
            <v>QUITO</v>
          </cell>
          <cell r="R5699" t="str">
            <v>PICHINCHA</v>
          </cell>
          <cell r="T5699" t="str">
            <v>TRAMACO</v>
          </cell>
          <cell r="U5699" t="str">
            <v>FLEXNETUIO_PROVINCIA</v>
          </cell>
          <cell r="V5699">
            <v>0</v>
          </cell>
          <cell r="W5699">
            <v>1</v>
          </cell>
          <cell r="X5699" t="str">
            <v>JORGE CHIRIBOGA</v>
          </cell>
          <cell r="Y5699" t="str">
            <v xml:space="preserve"> AV ELOY ALFARO S/N GATAZO, JUNTO AL PRODUBANCO, CC LA MALTERIA LATACUNGA</v>
          </cell>
        </row>
        <row r="5700">
          <cell r="A5700" t="str">
            <v>11596</v>
          </cell>
          <cell r="B5700">
            <v>481265</v>
          </cell>
          <cell r="C5700" t="str">
            <v>11596</v>
          </cell>
          <cell r="D5700" t="str">
            <v>MOVISTAR</v>
          </cell>
          <cell r="E5700" t="str">
            <v>RETIRO</v>
          </cell>
          <cell r="F5700" t="str">
            <v>NORMAL</v>
          </cell>
          <cell r="G5700" t="str">
            <v>031002004110683</v>
          </cell>
          <cell r="H5700">
            <v>44911</v>
          </cell>
          <cell r="I5700" t="str">
            <v>ENTREGADO</v>
          </cell>
          <cell r="J5700">
            <v>44915</v>
          </cell>
          <cell r="K5700" t="str">
            <v>FLEXNET - LI</v>
          </cell>
          <cell r="L5700" t="str">
            <v>CALLE 28 DE JUNIO S/N Y GARCIA MORENO ENTRADA LLANO GRANDE</v>
          </cell>
          <cell r="M5700" t="str">
            <v/>
          </cell>
          <cell r="N5700" t="str">
            <v>0995936079</v>
          </cell>
          <cell r="O5700" t="str">
            <v>0995936079</v>
          </cell>
          <cell r="P5700" t="str">
            <v>QUITO</v>
          </cell>
          <cell r="Q5700" t="str">
            <v>QUITO</v>
          </cell>
          <cell r="R5700" t="str">
            <v>PICHINCHA</v>
          </cell>
          <cell r="T5700" t="str">
            <v>TRAMACO</v>
          </cell>
          <cell r="U5700" t="str">
            <v>FLEXNETUIO_PROVINCIA</v>
          </cell>
          <cell r="V5700">
            <v>0</v>
          </cell>
          <cell r="W5700">
            <v>1</v>
          </cell>
          <cell r="X5700" t="str">
            <v>GALO PALLAROSO</v>
          </cell>
          <cell r="Y5700" t="str">
            <v>CALLE TENEMAZA 5-13 Y AV. 24 DE MAYO</v>
          </cell>
        </row>
        <row r="5701">
          <cell r="A5701" t="str">
            <v>11597</v>
          </cell>
          <cell r="B5701">
            <v>481266</v>
          </cell>
          <cell r="C5701" t="str">
            <v>11597</v>
          </cell>
          <cell r="D5701" t="str">
            <v>MOVISTAR</v>
          </cell>
          <cell r="E5701" t="str">
            <v>RETIRO</v>
          </cell>
          <cell r="F5701" t="str">
            <v>NORMAL</v>
          </cell>
          <cell r="G5701" t="str">
            <v>031002004110786</v>
          </cell>
          <cell r="H5701">
            <v>44911</v>
          </cell>
          <cell r="I5701" t="str">
            <v>ENTREGADO</v>
          </cell>
          <cell r="J5701">
            <v>44915</v>
          </cell>
          <cell r="K5701" t="str">
            <v>FLEXNET - LI</v>
          </cell>
          <cell r="L5701" t="str">
            <v>CALLE 28 DE JUNIO S/N Y GARCIA MORENO ENTRADA LLANO GRANDE</v>
          </cell>
          <cell r="M5701" t="str">
            <v/>
          </cell>
          <cell r="N5701" t="str">
            <v>0983013833</v>
          </cell>
          <cell r="O5701" t="str">
            <v>0983013833</v>
          </cell>
          <cell r="P5701" t="str">
            <v>QUITO</v>
          </cell>
          <cell r="Q5701" t="str">
            <v>QUITO</v>
          </cell>
          <cell r="R5701" t="str">
            <v>PICHINCHA</v>
          </cell>
          <cell r="T5701" t="str">
            <v>TRAMACO</v>
          </cell>
          <cell r="U5701" t="str">
            <v>FLEXNETUIO_LOCAL</v>
          </cell>
          <cell r="V5701">
            <v>0</v>
          </cell>
          <cell r="W5701">
            <v>1</v>
          </cell>
          <cell r="X5701" t="str">
            <v>ESTEBAN JIMENEZ</v>
          </cell>
          <cell r="Y5701" t="str">
            <v>CENTRO COMERCIAL QUICENTRO SHOPPING AVENIDA NACIONES UNIDAS.</v>
          </cell>
        </row>
        <row r="5702">
          <cell r="A5702" t="str">
            <v>11598</v>
          </cell>
          <cell r="B5702">
            <v>481267</v>
          </cell>
          <cell r="C5702" t="str">
            <v>11598</v>
          </cell>
          <cell r="D5702" t="str">
            <v>MOVISTAR</v>
          </cell>
          <cell r="E5702" t="str">
            <v>RETIRO</v>
          </cell>
          <cell r="F5702" t="str">
            <v>NORMAL</v>
          </cell>
          <cell r="G5702" t="str">
            <v>031002004110776</v>
          </cell>
          <cell r="H5702">
            <v>44911</v>
          </cell>
          <cell r="I5702" t="str">
            <v>ENTREGADO</v>
          </cell>
          <cell r="J5702">
            <v>44915</v>
          </cell>
          <cell r="K5702" t="str">
            <v>FLEXNET - LI</v>
          </cell>
          <cell r="L5702" t="str">
            <v>CALLE 28 DE JUNIO S/N Y GARCIA MORENO ENTRADA LLANO GRANDE</v>
          </cell>
          <cell r="M5702" t="str">
            <v/>
          </cell>
          <cell r="N5702" t="str">
            <v>0983013833</v>
          </cell>
          <cell r="O5702" t="str">
            <v>0983013833</v>
          </cell>
          <cell r="P5702" t="str">
            <v>QUITO</v>
          </cell>
          <cell r="Q5702" t="str">
            <v>QUITO</v>
          </cell>
          <cell r="R5702" t="str">
            <v>PICHINCHA</v>
          </cell>
          <cell r="T5702" t="str">
            <v>TRAMACO</v>
          </cell>
          <cell r="U5702" t="str">
            <v>FLEXNETUIO_LOCAL</v>
          </cell>
          <cell r="V5702">
            <v>0</v>
          </cell>
          <cell r="W5702">
            <v>1</v>
          </cell>
          <cell r="X5702" t="str">
            <v>ESTEBAN JIMENEZ</v>
          </cell>
          <cell r="Y5702" t="str">
            <v>CENTRO COMERCIAL QUICENTRO SHOPPING AVENIDA NACIONES UNIDAS.</v>
          </cell>
        </row>
        <row r="5703">
          <cell r="A5703" t="str">
            <v>11599</v>
          </cell>
          <cell r="B5703">
            <v>481268</v>
          </cell>
          <cell r="C5703" t="str">
            <v>11599</v>
          </cell>
          <cell r="D5703" t="str">
            <v>MOVISTAR</v>
          </cell>
          <cell r="E5703" t="str">
            <v>RETIRO</v>
          </cell>
          <cell r="F5703" t="str">
            <v>NORMAL</v>
          </cell>
          <cell r="G5703" t="str">
            <v>031002004110654</v>
          </cell>
          <cell r="H5703">
            <v>44911</v>
          </cell>
          <cell r="I5703" t="str">
            <v>ENTREGADO</v>
          </cell>
          <cell r="J5703">
            <v>44914</v>
          </cell>
          <cell r="K5703" t="str">
            <v>FLEXNET - LI</v>
          </cell>
          <cell r="L5703" t="str">
            <v>CALLE 28 DE JUNIO S/N Y GARCIA MORENO ENTRADA LLANO GRANDE</v>
          </cell>
          <cell r="M5703" t="str">
            <v/>
          </cell>
          <cell r="N5703" t="str">
            <v>0969092347</v>
          </cell>
          <cell r="O5703" t="str">
            <v>0969092347</v>
          </cell>
          <cell r="P5703" t="str">
            <v>QUITO</v>
          </cell>
          <cell r="Q5703" t="str">
            <v>QUITO</v>
          </cell>
          <cell r="R5703" t="str">
            <v>PICHINCHA</v>
          </cell>
          <cell r="T5703" t="str">
            <v>TRAMACO</v>
          </cell>
          <cell r="U5703" t="str">
            <v>FLEXNETUIO_PROVINCIA</v>
          </cell>
          <cell r="V5703">
            <v>0</v>
          </cell>
          <cell r="W5703">
            <v>1</v>
          </cell>
          <cell r="X5703" t="str">
            <v>GABRIELA GANCINO</v>
          </cell>
          <cell r="Y5703" t="str">
            <v>Av. Cevallos 15-57 entre Mera y Martinez (Edificio Asociacion de Empleados de Tungurahua) Planta baja</v>
          </cell>
        </row>
        <row r="5704">
          <cell r="A5704" t="str">
            <v>11600</v>
          </cell>
          <cell r="B5704">
            <v>481269</v>
          </cell>
          <cell r="C5704" t="str">
            <v>11600</v>
          </cell>
          <cell r="D5704" t="str">
            <v>MOVISTAR</v>
          </cell>
          <cell r="E5704" t="str">
            <v>RETIRO</v>
          </cell>
          <cell r="F5704" t="str">
            <v>NORMAL</v>
          </cell>
          <cell r="G5704" t="str">
            <v>031002004110743</v>
          </cell>
          <cell r="H5704">
            <v>44911</v>
          </cell>
          <cell r="I5704" t="str">
            <v>ENTREGADO</v>
          </cell>
          <cell r="J5704">
            <v>44915</v>
          </cell>
          <cell r="K5704" t="str">
            <v>FLEXNET - LI</v>
          </cell>
          <cell r="L5704" t="str">
            <v>CALLE 28 DE JUNIO S/N Y GARCIA MORENO ENTRADA LLANO GRANDE</v>
          </cell>
          <cell r="M5704" t="str">
            <v/>
          </cell>
          <cell r="N5704" t="str">
            <v>987855226</v>
          </cell>
          <cell r="O5704" t="str">
            <v>987855226</v>
          </cell>
          <cell r="P5704" t="str">
            <v>QUITO</v>
          </cell>
          <cell r="Q5704" t="str">
            <v>QUITO</v>
          </cell>
          <cell r="R5704" t="str">
            <v>PICHINCHA</v>
          </cell>
          <cell r="T5704" t="str">
            <v>TRAMACO</v>
          </cell>
          <cell r="U5704" t="str">
            <v>FLEXNETUIO_LOCAL</v>
          </cell>
          <cell r="V5704">
            <v>0</v>
          </cell>
          <cell r="W5704">
            <v>1</v>
          </cell>
          <cell r="X5704" t="str">
            <v>Edwin Espinoza</v>
          </cell>
          <cell r="Y5704" t="str">
            <v>CENTRO COMERCIAL INAQUITO (CCI) AVENIDA NACIONES UNIDAS Y AMAZONAS LOCAL 224-225</v>
          </cell>
        </row>
        <row r="5705">
          <cell r="A5705" t="str">
            <v>11601</v>
          </cell>
          <cell r="B5705">
            <v>481270</v>
          </cell>
          <cell r="C5705" t="str">
            <v>11601</v>
          </cell>
          <cell r="D5705" t="str">
            <v>MOVISTAR</v>
          </cell>
          <cell r="E5705" t="str">
            <v>RETIRO</v>
          </cell>
          <cell r="F5705" t="str">
            <v>NORMAL</v>
          </cell>
          <cell r="G5705" t="str">
            <v>031002004110618</v>
          </cell>
          <cell r="H5705">
            <v>44911</v>
          </cell>
          <cell r="I5705" t="str">
            <v>ENTREGADO</v>
          </cell>
          <cell r="J5705">
            <v>44915</v>
          </cell>
          <cell r="K5705" t="str">
            <v>FLEXNET - LI</v>
          </cell>
          <cell r="L5705" t="str">
            <v>CALLE 28 DE JUNIO S/N Y GARCIA MORENO ENTRADA LLANO GRANDE</v>
          </cell>
          <cell r="M5705" t="str">
            <v/>
          </cell>
          <cell r="N5705" t="str">
            <v>0998181413</v>
          </cell>
          <cell r="O5705" t="str">
            <v>0998181413</v>
          </cell>
          <cell r="P5705" t="str">
            <v>QUITO</v>
          </cell>
          <cell r="Q5705" t="str">
            <v>QUITO</v>
          </cell>
          <cell r="R5705" t="str">
            <v>PICHINCHA</v>
          </cell>
          <cell r="T5705" t="str">
            <v>TRAMACO</v>
          </cell>
          <cell r="U5705" t="str">
            <v>FLEXNETUIO_GYE</v>
          </cell>
          <cell r="V5705">
            <v>0</v>
          </cell>
          <cell r="W5705">
            <v>1</v>
          </cell>
          <cell r="X5705" t="str">
            <v>DANIELA MORAN</v>
          </cell>
          <cell r="Y5705" t="str">
            <v>Avenida Joaquin Orrantia y Avenida Constitucion. Parroquia Tarqui 4to Pasaje 1 NE.Postal 090513 CC Mall del Sol Local A55 PB Zona 1 (local Movistar)</v>
          </cell>
        </row>
        <row r="5706">
          <cell r="A5706" t="str">
            <v>22-2627</v>
          </cell>
          <cell r="B5706">
            <v>481257</v>
          </cell>
          <cell r="C5706" t="str">
            <v>22-2627</v>
          </cell>
          <cell r="D5706" t="str">
            <v>VENTURA</v>
          </cell>
          <cell r="E5706" t="str">
            <v>DESPACHO</v>
          </cell>
          <cell r="F5706" t="str">
            <v>NORMAL</v>
          </cell>
          <cell r="G5706" t="str">
            <v>FT75903</v>
          </cell>
          <cell r="H5706">
            <v>44911</v>
          </cell>
          <cell r="I5706" t="str">
            <v>ENTREGADO</v>
          </cell>
          <cell r="J5706">
            <v>44914</v>
          </cell>
          <cell r="K5706" t="str">
            <v>ASSA VALLE</v>
          </cell>
          <cell r="L5706" t="str">
            <v>CALLE ISABELA ENTRE AV. SAN LUIS Y AV.GENERAL</v>
          </cell>
          <cell r="M5706" t="str">
            <v>1790003388002</v>
          </cell>
          <cell r="N5706" t="str">
            <v>crodriguez@assa.com.ec</v>
          </cell>
          <cell r="P5706" t="str">
            <v>171103</v>
          </cell>
          <cell r="Q5706" t="str">
            <v>RUMIÑAHUI</v>
          </cell>
          <cell r="R5706" t="str">
            <v>PICHINCHA</v>
          </cell>
          <cell r="S5706" t="str">
            <v>SANGOLQUI</v>
          </cell>
          <cell r="T5706" t="str">
            <v>FLEXTRANS UIO</v>
          </cell>
          <cell r="U5706" t="str">
            <v>FLEXNETUIO_LOCAL</v>
          </cell>
          <cell r="V5706">
            <v>1</v>
          </cell>
          <cell r="W5706">
            <v>2.6</v>
          </cell>
          <cell r="X5706" t="str">
            <v>FLEXNET DEL ECUADOR</v>
          </cell>
          <cell r="Y5706" t="str">
            <v xml:space="preserve">CALLE 28 DE JUNIO S/N Y GARCIA MORENO </v>
          </cell>
        </row>
        <row r="5707">
          <cell r="A5707" t="str">
            <v>22-2624</v>
          </cell>
          <cell r="B5707">
            <v>481258</v>
          </cell>
          <cell r="C5707" t="str">
            <v>22-2624</v>
          </cell>
          <cell r="D5707" t="str">
            <v>VENTURA</v>
          </cell>
          <cell r="E5707" t="str">
            <v>DESPACHO</v>
          </cell>
          <cell r="F5707" t="str">
            <v>NORMAL</v>
          </cell>
          <cell r="G5707" t="str">
            <v>031002004111858</v>
          </cell>
          <cell r="H5707">
            <v>44911</v>
          </cell>
          <cell r="I5707" t="str">
            <v>ENTREGADO</v>
          </cell>
          <cell r="J5707">
            <v>44914</v>
          </cell>
          <cell r="K5707" t="str">
            <v>ASSA MIRAFLORES</v>
          </cell>
          <cell r="L5707" t="str">
            <v>AV FRANCISCO FLOR Y BOLIVAR</v>
          </cell>
          <cell r="M5707" t="str">
            <v>1890141818001_4</v>
          </cell>
          <cell r="P5707" t="str">
            <v>180103</v>
          </cell>
          <cell r="Q5707" t="str">
            <v>AMBATO</v>
          </cell>
          <cell r="R5707" t="str">
            <v>TUNGURAHUA</v>
          </cell>
          <cell r="S5707" t="str">
            <v>AMBATO</v>
          </cell>
          <cell r="T5707" t="str">
            <v>TRAMACO</v>
          </cell>
          <cell r="U5707" t="str">
            <v>FLEXNETUIO_PROVINCIA</v>
          </cell>
          <cell r="V5707">
            <v>1</v>
          </cell>
          <cell r="W5707">
            <v>15.8</v>
          </cell>
          <cell r="X5707" t="str">
            <v>FLEXNET DEL ECUADOR</v>
          </cell>
          <cell r="Y5707" t="str">
            <v xml:space="preserve">CALLE 28 DE JUNIO S/N Y GARCIA MORENO </v>
          </cell>
        </row>
        <row r="5708">
          <cell r="A5708" t="str">
            <v>22-2625</v>
          </cell>
          <cell r="B5708">
            <v>481259</v>
          </cell>
          <cell r="C5708" t="str">
            <v>22-2625</v>
          </cell>
          <cell r="D5708" t="str">
            <v>VENTURA</v>
          </cell>
          <cell r="E5708" t="str">
            <v>DESPACHO</v>
          </cell>
          <cell r="F5708" t="str">
            <v>NORMAL</v>
          </cell>
          <cell r="G5708" t="str">
            <v>FT75904</v>
          </cell>
          <cell r="H5708">
            <v>44911</v>
          </cell>
          <cell r="I5708" t="str">
            <v>ENTREGADO</v>
          </cell>
          <cell r="J5708">
            <v>44914</v>
          </cell>
          <cell r="K5708" t="str">
            <v>ASSA QUITO SUR</v>
          </cell>
          <cell r="L5708" t="str">
            <v>AV. MALDONADO S12-72 Y PUJILI</v>
          </cell>
          <cell r="M5708" t="str">
            <v>1890141818001_3</v>
          </cell>
          <cell r="P5708" t="str">
            <v>170601</v>
          </cell>
          <cell r="Q5708" t="str">
            <v>QUITO</v>
          </cell>
          <cell r="R5708" t="str">
            <v>PICHINCHA</v>
          </cell>
          <cell r="S5708" t="str">
            <v>QUITO</v>
          </cell>
          <cell r="T5708" t="str">
            <v>FLEXTRANS UIO</v>
          </cell>
          <cell r="U5708" t="str">
            <v>FLEXNETUIO_LOCAL</v>
          </cell>
          <cell r="V5708">
            <v>2</v>
          </cell>
          <cell r="W5708">
            <v>15.4</v>
          </cell>
          <cell r="X5708" t="str">
            <v>FLEXNET DEL ECUADOR</v>
          </cell>
          <cell r="Y5708" t="str">
            <v xml:space="preserve">CALLE 28 DE JUNIO S/N Y GARCIA MORENO </v>
          </cell>
        </row>
        <row r="5709">
          <cell r="A5709" t="str">
            <v>22-2628</v>
          </cell>
          <cell r="B5709">
            <v>481260</v>
          </cell>
          <cell r="C5709" t="str">
            <v>22-2628</v>
          </cell>
          <cell r="D5709" t="str">
            <v>VENTURA</v>
          </cell>
          <cell r="E5709" t="str">
            <v>DESPACHO</v>
          </cell>
          <cell r="F5709" t="str">
            <v>NORMAL</v>
          </cell>
          <cell r="G5709" t="str">
            <v>FT75901</v>
          </cell>
          <cell r="H5709">
            <v>44911</v>
          </cell>
          <cell r="I5709" t="str">
            <v>ENTREGADO</v>
          </cell>
          <cell r="J5709">
            <v>44914</v>
          </cell>
          <cell r="K5709" t="str">
            <v>PROAUTO QUITO</v>
          </cell>
          <cell r="L5709" t="str">
            <v>AV. ELOY ALFARO Y RUSIA</v>
          </cell>
          <cell r="M5709" t="str">
            <v>1792885620001_5</v>
          </cell>
          <cell r="P5709" t="str">
            <v>170518</v>
          </cell>
          <cell r="Q5709" t="str">
            <v>QUITO</v>
          </cell>
          <cell r="R5709" t="str">
            <v>PICHINCHA</v>
          </cell>
          <cell r="S5709" t="str">
            <v>QUITO</v>
          </cell>
          <cell r="T5709" t="str">
            <v>FLEXTRANS UIO</v>
          </cell>
          <cell r="U5709" t="str">
            <v>FLEXNETUIO_LOCAL</v>
          </cell>
          <cell r="V5709">
            <v>1</v>
          </cell>
          <cell r="W5709">
            <v>8</v>
          </cell>
          <cell r="X5709" t="str">
            <v>FLEXNET DEL ECUADOR</v>
          </cell>
          <cell r="Y5709" t="str">
            <v xml:space="preserve">CALLE 28 DE JUNIO S/N Y GARCIA MORENO </v>
          </cell>
        </row>
        <row r="5710">
          <cell r="A5710" t="str">
            <v>2022-12525</v>
          </cell>
          <cell r="B5710">
            <v>481254</v>
          </cell>
          <cell r="C5710" t="str">
            <v>2022-12525</v>
          </cell>
          <cell r="D5710" t="str">
            <v>MOVISTAR</v>
          </cell>
          <cell r="E5710" t="str">
            <v>DESPACHO</v>
          </cell>
          <cell r="F5710" t="str">
            <v>NORMAL</v>
          </cell>
          <cell r="G5710" t="str">
            <v>031080202212525</v>
          </cell>
          <cell r="H5710">
            <v>44911</v>
          </cell>
          <cell r="I5710" t="str">
            <v>ENTREGADO</v>
          </cell>
          <cell r="J5710">
            <v>44912</v>
          </cell>
          <cell r="K5710" t="str">
            <v>CAV MALL DEL PACIFICO_Maria Fernanda Carvajal Reinoso</v>
          </cell>
          <cell r="L5710" t="str">
            <v>Avenida Malecon y Calle 23 , Centro Comercial Mall del Pacifico, Local PB -057-058</v>
          </cell>
          <cell r="M5710" t="str">
            <v>1715480081001</v>
          </cell>
          <cell r="N5710" t="str">
            <v>995025256</v>
          </cell>
          <cell r="O5710" t="str">
            <v/>
          </cell>
          <cell r="P5710" t="str">
            <v>MANTA</v>
          </cell>
          <cell r="Q5710" t="str">
            <v>MANTA</v>
          </cell>
          <cell r="R5710" t="str">
            <v>MANABI</v>
          </cell>
          <cell r="T5710" t="str">
            <v>TRAMACO</v>
          </cell>
          <cell r="U5710" t="str">
            <v>FLEXNETUIO_PROVINCIA</v>
          </cell>
          <cell r="V5710">
            <v>1</v>
          </cell>
          <cell r="W5710">
            <v>1</v>
          </cell>
          <cell r="X5710" t="str">
            <v>FLEXNET ECUADOR - MOVISTAR</v>
          </cell>
          <cell r="Y5710" t="str">
            <v>CALLE 28 DE JUNIO S/N Y GARCIA MORENO ENTRADA LLANO GRANDE</v>
          </cell>
        </row>
        <row r="5711">
          <cell r="A5711" t="str">
            <v>2022-12526</v>
          </cell>
          <cell r="B5711">
            <v>481255</v>
          </cell>
          <cell r="C5711" t="str">
            <v>2022-12526</v>
          </cell>
          <cell r="D5711" t="str">
            <v>MOVISTAR</v>
          </cell>
          <cell r="E5711" t="str">
            <v>DESPACHO</v>
          </cell>
          <cell r="F5711" t="str">
            <v>NORMAL</v>
          </cell>
          <cell r="G5711" t="str">
            <v>031080202212526</v>
          </cell>
          <cell r="H5711">
            <v>44911</v>
          </cell>
          <cell r="I5711" t="str">
            <v>ENTREGADO</v>
          </cell>
          <cell r="J5711">
            <v>44914</v>
          </cell>
          <cell r="K5711" t="str">
            <v>CAVS SAN MARINO_CARLOS FRANCO_ERIKA GOMEZ_IAN RIVERA</v>
          </cell>
          <cell r="L5711" t="str">
            <v>AV FRANCISCO DE ORELLANA SN Y AV PLAZA DANIN</v>
          </cell>
          <cell r="M5711" t="str">
            <v>0</v>
          </cell>
          <cell r="N5711" t="str">
            <v>0925614026_0918395781_0920349156</v>
          </cell>
          <cell r="O5711" t="str">
            <v/>
          </cell>
          <cell r="P5711" t="str">
            <v>GUAYAQUIL</v>
          </cell>
          <cell r="Q5711" t="str">
            <v>GUAYAQUIL</v>
          </cell>
          <cell r="R5711" t="str">
            <v>GUAYAS</v>
          </cell>
          <cell r="T5711" t="str">
            <v>TRAMACO</v>
          </cell>
          <cell r="U5711" t="str">
            <v>FLEXNETUIO_GYE</v>
          </cell>
          <cell r="V5711">
            <v>1</v>
          </cell>
          <cell r="W5711">
            <v>1</v>
          </cell>
          <cell r="X5711" t="str">
            <v>FLEXNET ECUADOR - MOVISTAR</v>
          </cell>
          <cell r="Y5711" t="str">
            <v>CALLE 28 DE JUNIO S/N Y GARCIA MORENO ENTRADA LLANO GRANDE</v>
          </cell>
        </row>
        <row r="5712">
          <cell r="A5712" t="str">
            <v>2022-12527</v>
          </cell>
          <cell r="B5712">
            <v>481256</v>
          </cell>
          <cell r="C5712" t="str">
            <v>2022-12527</v>
          </cell>
          <cell r="D5712" t="str">
            <v>MOVISTAR</v>
          </cell>
          <cell r="E5712" t="str">
            <v>DESPACHO</v>
          </cell>
          <cell r="F5712" t="str">
            <v>NORMAL</v>
          </cell>
          <cell r="G5712" t="str">
            <v>IC3919</v>
          </cell>
          <cell r="H5712">
            <v>44911</v>
          </cell>
          <cell r="I5712" t="str">
            <v>ENTREGADO</v>
          </cell>
          <cell r="J5712">
            <v>44914</v>
          </cell>
          <cell r="K5712" t="str">
            <v>DELIVERY EXPRESS CUENCA_SANTIAGO IVAN PINEDA BERMEO_ALIRIO JOSE BRICENO</v>
          </cell>
          <cell r="L5712" t="str">
            <v>AV FELIPE II LB86 Y CIRCUNVALACION SUR CC MALL DEL RIO</v>
          </cell>
          <cell r="M5712" t="str">
            <v>0</v>
          </cell>
          <cell r="N5712" t="str">
            <v>987717518</v>
          </cell>
          <cell r="O5712" t="str">
            <v/>
          </cell>
          <cell r="P5712" t="str">
            <v>CUENCA</v>
          </cell>
          <cell r="Q5712" t="str">
            <v>CUENCA</v>
          </cell>
          <cell r="R5712" t="str">
            <v>AZUAY</v>
          </cell>
          <cell r="T5712" t="str">
            <v>ITSACOURIER</v>
          </cell>
          <cell r="U5712" t="str">
            <v>FLEXNETUIO_PROVINCIA</v>
          </cell>
          <cell r="V5712">
            <v>1</v>
          </cell>
          <cell r="W5712">
            <v>1</v>
          </cell>
          <cell r="X5712" t="str">
            <v>FLEXNET ECUADOR - MOVISTAR</v>
          </cell>
          <cell r="Y5712" t="str">
            <v>CALLE 28 DE JUNIO S/N Y GARCIA MORENO ENTRADA LLANO GRANDE</v>
          </cell>
        </row>
        <row r="5713">
          <cell r="A5713" t="str">
            <v>2022-12520</v>
          </cell>
          <cell r="B5713">
            <v>481249</v>
          </cell>
          <cell r="C5713" t="str">
            <v>2022-12520</v>
          </cell>
          <cell r="D5713" t="str">
            <v>MOVISTAR</v>
          </cell>
          <cell r="E5713" t="str">
            <v>DESPACHO</v>
          </cell>
          <cell r="F5713" t="str">
            <v>NORMAL</v>
          </cell>
          <cell r="G5713" t="str">
            <v>031080202212520</v>
          </cell>
          <cell r="H5713">
            <v>44911</v>
          </cell>
          <cell r="I5713" t="str">
            <v>ENTREGADO</v>
          </cell>
          <cell r="J5713">
            <v>44912</v>
          </cell>
          <cell r="K5713" t="str">
            <v>CELL EXPRESS LATACUNGA_XAVIER BENITEZ</v>
          </cell>
          <cell r="L5713" t="str">
            <v>AV GUAYAQUIL Y 2 DE MAYO LATACUNGA</v>
          </cell>
          <cell r="M5713" t="str">
            <v>0502401268001</v>
          </cell>
          <cell r="N5713" t="str">
            <v>999717965</v>
          </cell>
          <cell r="O5713" t="str">
            <v/>
          </cell>
          <cell r="P5713" t="str">
            <v>LATACUNGA</v>
          </cell>
          <cell r="Q5713" t="str">
            <v>LATACUNGA</v>
          </cell>
          <cell r="R5713" t="str">
            <v>COTOPAXI</v>
          </cell>
          <cell r="T5713" t="str">
            <v>TRAMACO</v>
          </cell>
          <cell r="U5713" t="str">
            <v>FLEXNETUIO_PROVINCIA</v>
          </cell>
          <cell r="V5713">
            <v>1</v>
          </cell>
          <cell r="W5713">
            <v>1</v>
          </cell>
          <cell r="X5713" t="str">
            <v>FLEXNET ECUADOR - MOVISTAR</v>
          </cell>
          <cell r="Y5713" t="str">
            <v>CALLE 28 DE JUNIO S/N Y GARCIA MORENO ENTRADA LLANO GRANDE</v>
          </cell>
        </row>
        <row r="5714">
          <cell r="A5714" t="str">
            <v>2022-12521</v>
          </cell>
          <cell r="B5714">
            <v>481250</v>
          </cell>
          <cell r="C5714" t="str">
            <v>2022-12521</v>
          </cell>
          <cell r="D5714" t="str">
            <v>MOVISTAR</v>
          </cell>
          <cell r="E5714" t="str">
            <v>DESPACHO</v>
          </cell>
          <cell r="F5714" t="str">
            <v>NORMAL</v>
          </cell>
          <cell r="G5714" t="str">
            <v>031080202212521</v>
          </cell>
          <cell r="H5714">
            <v>44911</v>
          </cell>
          <cell r="I5714" t="str">
            <v>ENTREGADO</v>
          </cell>
          <cell r="J5714">
            <v>44912</v>
          </cell>
          <cell r="K5714" t="str">
            <v>CAV SCALA SHOPPING_KARLA DANIELA FLORES FALCONI_VALERIA ALEXANDRA MUNOZ MOYA</v>
          </cell>
          <cell r="L5714" t="str">
            <v>V INTEROCEANICA KM 12 CENTRO COMERCIAL SCALA SHOPPING ESPACIO L 104 QUITO  PICHINCHA</v>
          </cell>
          <cell r="M5714" t="str">
            <v>0</v>
          </cell>
          <cell r="N5714" t="str">
            <v>0996723723_0984275807</v>
          </cell>
          <cell r="O5714" t="str">
            <v/>
          </cell>
          <cell r="P5714" t="str">
            <v>QUITO</v>
          </cell>
          <cell r="Q5714" t="str">
            <v>QUITO</v>
          </cell>
          <cell r="R5714" t="str">
            <v>PICHINCHA</v>
          </cell>
          <cell r="T5714" t="str">
            <v>TRAMACO</v>
          </cell>
          <cell r="U5714" t="str">
            <v>FLEXNETUIO_LOCAL</v>
          </cell>
          <cell r="V5714">
            <v>1</v>
          </cell>
          <cell r="W5714">
            <v>1</v>
          </cell>
          <cell r="X5714" t="str">
            <v>FLEXNET ECUADOR - MOVISTAR</v>
          </cell>
          <cell r="Y5714" t="str">
            <v>CALLE 28 DE JUNIO S/N Y GARCIA MORENO ENTRADA LLANO GRANDE</v>
          </cell>
        </row>
        <row r="5715">
          <cell r="A5715" t="str">
            <v>2022-12522</v>
          </cell>
          <cell r="B5715">
            <v>481251</v>
          </cell>
          <cell r="C5715" t="str">
            <v>2022-12522</v>
          </cell>
          <cell r="D5715" t="str">
            <v>MOVISTAR</v>
          </cell>
          <cell r="E5715" t="str">
            <v>DESPACHO</v>
          </cell>
          <cell r="F5715" t="str">
            <v>NORMAL</v>
          </cell>
          <cell r="G5715" t="str">
            <v>031080202212522</v>
          </cell>
          <cell r="H5715">
            <v>44911</v>
          </cell>
          <cell r="I5715" t="str">
            <v>ENTREGADO</v>
          </cell>
          <cell r="J5715">
            <v>44912</v>
          </cell>
          <cell r="K5715" t="str">
            <v>CAVS QUICENTRO_KLEVER ANDRES REA BARRERA_ESTEBAN ALEJANDRO JIMENEZ ORTIZ</v>
          </cell>
          <cell r="L5715" t="str">
            <v>AV 6 DE DICIEMBRE NOP104 Y NACIONES UNIDAS CQUICENTRO SHOPPING PLANTA ALTA LOCAL 9</v>
          </cell>
          <cell r="M5715" t="str">
            <v>0</v>
          </cell>
          <cell r="N5715" t="str">
            <v>0979219715 - 0983013833</v>
          </cell>
          <cell r="O5715" t="str">
            <v/>
          </cell>
          <cell r="P5715" t="str">
            <v>QUITO</v>
          </cell>
          <cell r="Q5715" t="str">
            <v>QUITO</v>
          </cell>
          <cell r="R5715" t="str">
            <v>PICHINCHA</v>
          </cell>
          <cell r="T5715" t="str">
            <v>TRAMACO</v>
          </cell>
          <cell r="U5715" t="str">
            <v>FLEXNETUIO_LOCAL</v>
          </cell>
          <cell r="V5715">
            <v>1</v>
          </cell>
          <cell r="W5715">
            <v>1</v>
          </cell>
          <cell r="X5715" t="str">
            <v>FLEXNET ECUADOR - MOVISTAR</v>
          </cell>
          <cell r="Y5715" t="str">
            <v>CALLE 28 DE JUNIO S/N Y GARCIA MORENO ENTRADA LLANO GRANDE</v>
          </cell>
        </row>
        <row r="5716">
          <cell r="A5716" t="str">
            <v>2022-12523</v>
          </cell>
          <cell r="B5716">
            <v>481252</v>
          </cell>
          <cell r="C5716" t="str">
            <v>2022-12523</v>
          </cell>
          <cell r="D5716" t="str">
            <v>MOVISTAR</v>
          </cell>
          <cell r="E5716" t="str">
            <v>DESPACHO</v>
          </cell>
          <cell r="F5716" t="str">
            <v>NORMAL</v>
          </cell>
          <cell r="G5716" t="str">
            <v>031080202212523</v>
          </cell>
          <cell r="H5716">
            <v>44911</v>
          </cell>
          <cell r="I5716" t="str">
            <v>ENTREGADO</v>
          </cell>
          <cell r="J5716">
            <v>44912</v>
          </cell>
          <cell r="K5716" t="str">
            <v>AGENTE AE CELISTICS SAN LUIS_KLEBER GRANDA_DANY IMBAQUINGO</v>
          </cell>
          <cell r="L5716" t="str">
            <v xml:space="preserve">CAVS PREMIUM AUTOPISTA GRAL RUMINAHUI Y AV SAN LUIS  </v>
          </cell>
          <cell r="M5716" t="str">
            <v>1792161037001</v>
          </cell>
          <cell r="N5716" t="str">
            <v>0992567346_094084829</v>
          </cell>
          <cell r="O5716" t="str">
            <v/>
          </cell>
          <cell r="P5716" t="str">
            <v>QUITO</v>
          </cell>
          <cell r="Q5716" t="str">
            <v>QUITO</v>
          </cell>
          <cell r="R5716" t="str">
            <v>PICHINCHA</v>
          </cell>
          <cell r="T5716" t="str">
            <v>TRAMACO</v>
          </cell>
          <cell r="U5716" t="str">
            <v>FLEXNETUIO_LOCAL</v>
          </cell>
          <cell r="V5716">
            <v>1</v>
          </cell>
          <cell r="W5716">
            <v>1</v>
          </cell>
          <cell r="X5716" t="str">
            <v>FLEXNET ECUADOR - MOVISTAR</v>
          </cell>
          <cell r="Y5716" t="str">
            <v>CALLE 28 DE JUNIO S/N Y GARCIA MORENO ENTRADA LLANO GRANDE</v>
          </cell>
        </row>
        <row r="5717">
          <cell r="A5717" t="str">
            <v>2022-12524</v>
          </cell>
          <cell r="B5717">
            <v>481253</v>
          </cell>
          <cell r="C5717" t="str">
            <v>2022-12524</v>
          </cell>
          <cell r="D5717" t="str">
            <v>MOVISTAR</v>
          </cell>
          <cell r="E5717" t="str">
            <v>DESPACHO</v>
          </cell>
          <cell r="F5717" t="str">
            <v>NORMAL</v>
          </cell>
          <cell r="G5717" t="str">
            <v>IC3920</v>
          </cell>
          <cell r="H5717">
            <v>44911</v>
          </cell>
          <cell r="I5717" t="str">
            <v>ENTREGADO</v>
          </cell>
          <cell r="J5717">
            <v>44914</v>
          </cell>
          <cell r="K5717" t="str">
            <v>CAVS MALL DEL RIO_SANTIAGO IVAN PINEDA BERMEO_ALIRIO JOSE BRICENO RIVAS</v>
          </cell>
          <cell r="L5717" t="str">
            <v>AV FELIPE II LB86 Y CIRCUNVALACION SUR CC MALL DEL RIO</v>
          </cell>
          <cell r="M5717" t="str">
            <v>0</v>
          </cell>
          <cell r="N5717" t="str">
            <v>0979146599 - 0999923627</v>
          </cell>
          <cell r="O5717" t="str">
            <v/>
          </cell>
          <cell r="P5717" t="str">
            <v>CUENCA</v>
          </cell>
          <cell r="Q5717" t="str">
            <v>CUENCA</v>
          </cell>
          <cell r="R5717" t="str">
            <v>AZUAY</v>
          </cell>
          <cell r="T5717" t="str">
            <v>ITSACOURIER</v>
          </cell>
          <cell r="U5717" t="str">
            <v>FLEXNETUIO_PROVINCIA</v>
          </cell>
          <cell r="V5717">
            <v>1</v>
          </cell>
          <cell r="W5717">
            <v>1</v>
          </cell>
          <cell r="X5717" t="str">
            <v>FLEXNET ECUADOR - MOVISTAR</v>
          </cell>
          <cell r="Y5717" t="str">
            <v>CALLE 28 DE JUNIO S/N Y GARCIA MORENO ENTRADA LLANO GRANDE</v>
          </cell>
        </row>
        <row r="5718">
          <cell r="A5718" t="str">
            <v>2022-12517</v>
          </cell>
          <cell r="B5718">
            <v>481246</v>
          </cell>
          <cell r="C5718" t="str">
            <v>2022-12517</v>
          </cell>
          <cell r="D5718" t="str">
            <v>TUENTI</v>
          </cell>
          <cell r="E5718" t="str">
            <v>DESPACHO</v>
          </cell>
          <cell r="F5718" t="str">
            <v>NORMAL</v>
          </cell>
          <cell r="G5718" t="str">
            <v>031080202212517</v>
          </cell>
          <cell r="H5718">
            <v>44911</v>
          </cell>
          <cell r="I5718" t="str">
            <v>ENTREGADO</v>
          </cell>
          <cell r="J5718">
            <v>44914</v>
          </cell>
          <cell r="K5718" t="str">
            <v>NORPHONE TUENTI - GUAYAS_ISAAC GAVILANEZ</v>
          </cell>
          <cell r="L5718" t="str">
            <v>AV. 9 de Octubre y Pedro Carbo (CAV MOVISTAR)</v>
          </cell>
          <cell r="M5718" t="str">
            <v>1713272647</v>
          </cell>
          <cell r="N5718" t="str">
            <v>999939597</v>
          </cell>
          <cell r="O5718" t="str">
            <v/>
          </cell>
          <cell r="P5718" t="str">
            <v>GUAYAQUIL</v>
          </cell>
          <cell r="Q5718" t="str">
            <v>GUAYAQUIL</v>
          </cell>
          <cell r="R5718" t="str">
            <v>GUAYAS</v>
          </cell>
          <cell r="T5718" t="str">
            <v>TRAMACO</v>
          </cell>
          <cell r="U5718" t="str">
            <v>FLEXNETUIO_GYE</v>
          </cell>
          <cell r="V5718">
            <v>1</v>
          </cell>
          <cell r="W5718">
            <v>1</v>
          </cell>
          <cell r="X5718" t="str">
            <v>FLEXNET ECUADOR - MOVISTAR</v>
          </cell>
          <cell r="Y5718" t="str">
            <v>CALLE 28 DE JUNIO S/N Y GARCIA MORENO ENTRADA LLANO GRANDE</v>
          </cell>
        </row>
        <row r="5719">
          <cell r="A5719" t="str">
            <v>2022-12518</v>
          </cell>
          <cell r="B5719">
            <v>481247</v>
          </cell>
          <cell r="C5719" t="str">
            <v>2022-12518</v>
          </cell>
          <cell r="D5719" t="str">
            <v>TUENTI</v>
          </cell>
          <cell r="E5719" t="str">
            <v>DESPACHO</v>
          </cell>
          <cell r="F5719" t="str">
            <v>NORMAL</v>
          </cell>
          <cell r="G5719" t="str">
            <v>IC3917</v>
          </cell>
          <cell r="H5719">
            <v>44911</v>
          </cell>
          <cell r="I5719" t="str">
            <v>ENTREGADO</v>
          </cell>
          <cell r="J5719">
            <v>44915</v>
          </cell>
          <cell r="K5719" t="str">
            <v>MOVIPHONE CUENCA TUENTI_Galo Pallaroso</v>
          </cell>
          <cell r="L5719" t="str">
            <v>Sucre y Manuel Vega esquina</v>
          </cell>
          <cell r="M5719" t="str">
            <v>0391007160001</v>
          </cell>
          <cell r="N5719" t="str">
            <v>995936079</v>
          </cell>
          <cell r="O5719" t="str">
            <v/>
          </cell>
          <cell r="P5719" t="str">
            <v>CUENCA</v>
          </cell>
          <cell r="Q5719" t="str">
            <v>CUENCA</v>
          </cell>
          <cell r="R5719" t="str">
            <v>AZUAY</v>
          </cell>
          <cell r="T5719" t="str">
            <v>ITSACOURIER</v>
          </cell>
          <cell r="U5719" t="str">
            <v>FLEXNETUIO_PROVINCIA</v>
          </cell>
          <cell r="V5719">
            <v>1</v>
          </cell>
          <cell r="W5719">
            <v>1</v>
          </cell>
          <cell r="X5719" t="str">
            <v>FLEXNET ECUADOR - MOVISTAR</v>
          </cell>
          <cell r="Y5719" t="str">
            <v>CALLE 28 DE JUNIO S/N Y GARCIA MORENO ENTRADA LLANO GRANDE</v>
          </cell>
        </row>
        <row r="5720">
          <cell r="A5720" t="str">
            <v>2022-12519</v>
          </cell>
          <cell r="B5720">
            <v>481248</v>
          </cell>
          <cell r="C5720" t="str">
            <v>2022-12519</v>
          </cell>
          <cell r="D5720" t="str">
            <v>TUENTI</v>
          </cell>
          <cell r="E5720" t="str">
            <v>DESPACHO</v>
          </cell>
          <cell r="F5720" t="str">
            <v>NORMAL</v>
          </cell>
          <cell r="G5720" t="str">
            <v>031080202212519</v>
          </cell>
          <cell r="H5720">
            <v>44911</v>
          </cell>
          <cell r="I5720" t="str">
            <v>ENTREGADO</v>
          </cell>
          <cell r="J5720">
            <v>44912</v>
          </cell>
          <cell r="K5720" t="str">
            <v>NORPHONE TUENTI - LOS RIOS_ISAAC GAVILANEZ</v>
          </cell>
          <cell r="L5720" t="str">
            <v>QUEVEDO  SIETE DE OCTUBRE CALLE 6TA ENTRE J Y LA K</v>
          </cell>
          <cell r="M5720" t="str">
            <v>1713272647</v>
          </cell>
          <cell r="N5720" t="str">
            <v>999939597</v>
          </cell>
          <cell r="O5720" t="str">
            <v/>
          </cell>
          <cell r="P5720" t="str">
            <v>QUEVEDO</v>
          </cell>
          <cell r="Q5720" t="str">
            <v>QUEVEDO</v>
          </cell>
          <cell r="R5720" t="str">
            <v>LOS RIOS</v>
          </cell>
          <cell r="T5720" t="str">
            <v>TRAMACO</v>
          </cell>
          <cell r="U5720" t="str">
            <v>FLEXNETUIO_PROVINCIA</v>
          </cell>
          <cell r="V5720">
            <v>1</v>
          </cell>
          <cell r="W5720">
            <v>1</v>
          </cell>
          <cell r="X5720" t="str">
            <v>FLEXNET ECUADOR - MOVISTAR</v>
          </cell>
          <cell r="Y5720" t="str">
            <v>CALLE 28 DE JUNIO S/N Y GARCIA MORENO ENTRADA LLANO GRANDE</v>
          </cell>
        </row>
        <row r="5721">
          <cell r="A5721" t="str">
            <v>2022-12504</v>
          </cell>
          <cell r="B5721">
            <v>481233</v>
          </cell>
          <cell r="C5721" t="str">
            <v>2022-12504</v>
          </cell>
          <cell r="D5721" t="str">
            <v>MOVISTAR</v>
          </cell>
          <cell r="E5721" t="str">
            <v>DESPACHO</v>
          </cell>
          <cell r="F5721" t="str">
            <v>NORMAL</v>
          </cell>
          <cell r="G5721" t="str">
            <v>IC3918</v>
          </cell>
          <cell r="H5721">
            <v>44911</v>
          </cell>
          <cell r="I5721" t="str">
            <v>ENTREGADO</v>
          </cell>
          <cell r="J5721">
            <v>44915</v>
          </cell>
          <cell r="K5721" t="str">
            <v>MOVIPHONE AZUAY_EMILI ZUNIGA</v>
          </cell>
          <cell r="L5721" t="str">
            <v xml:space="preserve">MANUEL VEGA Y SUCRE SN </v>
          </cell>
          <cell r="M5721" t="str">
            <v>0391007160001</v>
          </cell>
          <cell r="N5721" t="str">
            <v>984338882</v>
          </cell>
          <cell r="P5721" t="str">
            <v>CUENCA</v>
          </cell>
          <cell r="Q5721" t="str">
            <v>CUENCA</v>
          </cell>
          <cell r="R5721" t="str">
            <v>AZUAY</v>
          </cell>
          <cell r="T5721" t="str">
            <v>ITSACOURIER</v>
          </cell>
          <cell r="U5721" t="str">
            <v>FLEXNETUIO_PROVINCIA</v>
          </cell>
          <cell r="V5721">
            <v>3</v>
          </cell>
          <cell r="W5721">
            <v>1</v>
          </cell>
          <cell r="X5721" t="str">
            <v>FLEXNET ECUADOR - MOVISTAR</v>
          </cell>
          <cell r="Y5721" t="str">
            <v>CALLE 28 DE JUNIO S/N Y GARCIA MORENO ENTRADA LLANO GRANDE</v>
          </cell>
        </row>
        <row r="5722">
          <cell r="A5722" t="str">
            <v>2022-12505</v>
          </cell>
          <cell r="B5722">
            <v>481234</v>
          </cell>
          <cell r="C5722" t="str">
            <v>2022-12505</v>
          </cell>
          <cell r="D5722" t="str">
            <v>MOVISTAR</v>
          </cell>
          <cell r="E5722" t="str">
            <v>DESPACHO</v>
          </cell>
          <cell r="F5722" t="str">
            <v>NORMAL</v>
          </cell>
          <cell r="G5722" t="str">
            <v>IC3922</v>
          </cell>
          <cell r="H5722">
            <v>44911</v>
          </cell>
          <cell r="I5722" t="str">
            <v>ENTREGADO</v>
          </cell>
          <cell r="J5722">
            <v>44915</v>
          </cell>
          <cell r="K5722" t="str">
            <v>MOVIPHONE CIA. TDA Venta Directa_Lenin Crespo</v>
          </cell>
          <cell r="L5722" t="str">
            <v>Manuel Vega y Sucre</v>
          </cell>
          <cell r="M5722" t="str">
            <v>0391007160001</v>
          </cell>
          <cell r="N5722" t="str">
            <v>984114040</v>
          </cell>
          <cell r="O5722" t="str">
            <v/>
          </cell>
          <cell r="P5722" t="str">
            <v>CUENCA</v>
          </cell>
          <cell r="Q5722" t="str">
            <v>CUENCA</v>
          </cell>
          <cell r="R5722" t="str">
            <v>AZUAY</v>
          </cell>
          <cell r="T5722" t="str">
            <v>ITSACOURIER</v>
          </cell>
          <cell r="U5722" t="str">
            <v>FLEXNETUIO_PROVINCIA</v>
          </cell>
          <cell r="V5722">
            <v>1</v>
          </cell>
          <cell r="W5722">
            <v>1</v>
          </cell>
          <cell r="X5722" t="str">
            <v>FLEXNET ECUADOR - MOVISTAR</v>
          </cell>
          <cell r="Y5722" t="str">
            <v>CALLE 28 DE JUNIO S/N Y GARCIA MORENO ENTRADA LLANO GRANDE</v>
          </cell>
        </row>
        <row r="5723">
          <cell r="A5723" t="str">
            <v>2022-12506</v>
          </cell>
          <cell r="B5723">
            <v>481235</v>
          </cell>
          <cell r="C5723" t="str">
            <v>2022-12506</v>
          </cell>
          <cell r="D5723" t="str">
            <v>MOVISTAR</v>
          </cell>
          <cell r="E5723" t="str">
            <v>DESPACHO</v>
          </cell>
          <cell r="F5723" t="str">
            <v>NORMAL</v>
          </cell>
          <cell r="G5723" t="str">
            <v>031080202212506</v>
          </cell>
          <cell r="H5723">
            <v>44911</v>
          </cell>
          <cell r="I5723" t="str">
            <v>ENTREGADO</v>
          </cell>
          <cell r="J5723">
            <v>44914</v>
          </cell>
          <cell r="K5723" t="str">
            <v>MOVIPHONE ZONIFICADO LOJA CALLE_Lenin Crespo</v>
          </cell>
          <cell r="L5723" t="str">
            <v>AV 24 DE MAYO  Y EMILIANO ORTEGA - EDF EL RIO - TERCER PISO OFC 9  (JUNTO A OFICINAS DE TAME )</v>
          </cell>
          <cell r="M5723" t="str">
            <v>0391007160</v>
          </cell>
          <cell r="N5723" t="str">
            <v>984114040</v>
          </cell>
          <cell r="O5723" t="str">
            <v/>
          </cell>
          <cell r="P5723" t="str">
            <v>LOJA</v>
          </cell>
          <cell r="Q5723" t="str">
            <v>LOJA</v>
          </cell>
          <cell r="R5723" t="str">
            <v>LOJA</v>
          </cell>
          <cell r="T5723" t="str">
            <v>TRAMACO</v>
          </cell>
          <cell r="U5723" t="str">
            <v>FLEXNETUIO_PROVINCIA</v>
          </cell>
          <cell r="V5723">
            <v>1</v>
          </cell>
          <cell r="W5723">
            <v>1</v>
          </cell>
          <cell r="X5723" t="str">
            <v>FLEXNET ECUADOR - MOVISTAR</v>
          </cell>
          <cell r="Y5723" t="str">
            <v>CALLE 28 DE JUNIO S/N Y GARCIA MORENO ENTRADA LLANO GRANDE</v>
          </cell>
        </row>
        <row r="5724">
          <cell r="A5724" t="str">
            <v>2022-12507</v>
          </cell>
          <cell r="B5724">
            <v>481236</v>
          </cell>
          <cell r="C5724" t="str">
            <v>2022-12507</v>
          </cell>
          <cell r="D5724" t="str">
            <v>MOVISTAR</v>
          </cell>
          <cell r="E5724" t="str">
            <v>DESPACHO</v>
          </cell>
          <cell r="F5724" t="str">
            <v>NORMAL</v>
          </cell>
          <cell r="G5724" t="str">
            <v>031080202212507</v>
          </cell>
          <cell r="H5724">
            <v>44911</v>
          </cell>
          <cell r="I5724" t="str">
            <v>ENTREGADO</v>
          </cell>
          <cell r="J5724">
            <v>44912</v>
          </cell>
          <cell r="K5724" t="str">
            <v>PDV SMART STEPS COCA_LORENA JACKELINE RIVADENEIRA SALAS</v>
          </cell>
          <cell r="L5724" t="str">
            <v>AV. 9 DE OCTUBRE Y SIMON BOLIVAR JUNTO A FARMACIA SANA SANA</v>
          </cell>
          <cell r="M5724" t="str">
            <v>1600570871</v>
          </cell>
          <cell r="N5724" t="str">
            <v>987846513</v>
          </cell>
          <cell r="P5724" t="str">
            <v>220201</v>
          </cell>
          <cell r="Q5724" t="str">
            <v>EL COCA</v>
          </cell>
          <cell r="R5724" t="str">
            <v>ORELLANA</v>
          </cell>
          <cell r="S5724" t="str">
            <v>PUERTO FRANCISCO DE ORELLANA (EL COCA)</v>
          </cell>
          <cell r="T5724" t="str">
            <v>TRAMACO</v>
          </cell>
          <cell r="V5724">
            <v>1</v>
          </cell>
          <cell r="W5724">
            <v>1</v>
          </cell>
          <cell r="X5724" t="str">
            <v>FLEXNET ECUADOR - MOVISTAR</v>
          </cell>
          <cell r="Y5724" t="str">
            <v>CALLE 28 DE JUNIO S/N Y GARCIA MORENO ENTRADA LLANO GRANDE</v>
          </cell>
        </row>
        <row r="5725">
          <cell r="A5725" t="str">
            <v>2022-12508</v>
          </cell>
          <cell r="B5725">
            <v>481237</v>
          </cell>
          <cell r="C5725" t="str">
            <v>2022-12508</v>
          </cell>
          <cell r="D5725" t="str">
            <v>MOVISTAR</v>
          </cell>
          <cell r="E5725" t="str">
            <v>DESPACHO</v>
          </cell>
          <cell r="F5725" t="str">
            <v>NORMAL</v>
          </cell>
          <cell r="G5725" t="str">
            <v>FT75844</v>
          </cell>
          <cell r="H5725">
            <v>44911</v>
          </cell>
          <cell r="I5725" t="str">
            <v>ENTREGADO</v>
          </cell>
          <cell r="J5725">
            <v>44914</v>
          </cell>
          <cell r="K5725" t="str">
            <v>VIPSOLUCIONES_JULIO CESAR GOMEZ ARGOTI</v>
          </cell>
          <cell r="L5725" t="str">
            <v>MANUE CAJIAS E13146 Y TORIBIO HIDALGO PB SEC. LA VICENTINA ALTA PB</v>
          </cell>
          <cell r="M5725" t="str">
            <v>1716840986001</v>
          </cell>
          <cell r="N5725" t="str">
            <v> </v>
          </cell>
          <cell r="O5725" t="str">
            <v/>
          </cell>
          <cell r="P5725" t="str">
            <v>QUITO</v>
          </cell>
          <cell r="Q5725" t="str">
            <v>QUITO</v>
          </cell>
          <cell r="R5725" t="str">
            <v>PICHINCHA</v>
          </cell>
          <cell r="T5725" t="str">
            <v>FLEXTRANS UIO</v>
          </cell>
          <cell r="U5725" t="str">
            <v>FLEXNETUIO_LOCAL</v>
          </cell>
          <cell r="V5725">
            <v>1</v>
          </cell>
          <cell r="W5725">
            <v>1</v>
          </cell>
          <cell r="X5725" t="str">
            <v>FLEXNET ECUADOR - MOVISTAR</v>
          </cell>
          <cell r="Y5725" t="str">
            <v>CALLE 28 DE JUNIO S/N Y GARCIA MORENO ENTRADA LLANO GRANDE</v>
          </cell>
        </row>
        <row r="5726">
          <cell r="A5726" t="str">
            <v>2022-12509</v>
          </cell>
          <cell r="B5726">
            <v>481238</v>
          </cell>
          <cell r="C5726" t="str">
            <v>2022-12509</v>
          </cell>
          <cell r="D5726" t="str">
            <v>MOVISTAR</v>
          </cell>
          <cell r="E5726" t="str">
            <v>DESPACHO</v>
          </cell>
          <cell r="F5726" t="str">
            <v>NORMAL</v>
          </cell>
          <cell r="G5726" t="str">
            <v>TF89459</v>
          </cell>
          <cell r="H5726">
            <v>44911</v>
          </cell>
          <cell r="I5726" t="str">
            <v>ENTREGADO</v>
          </cell>
          <cell r="J5726">
            <v>44914</v>
          </cell>
          <cell r="K5726" t="str">
            <v>MORENO HIDALGO JHON FREDY GUAYAQUIL_MORENO HIDALGO JHON FREDY</v>
          </cell>
          <cell r="L5726" t="str">
            <v>9 de octubre y Carchi, edificio Platinium referencia arriba de pizza Dominos</v>
          </cell>
          <cell r="M5726" t="str">
            <v>0907345748</v>
          </cell>
          <cell r="N5726" t="str">
            <v>962138827</v>
          </cell>
          <cell r="O5726" t="str">
            <v/>
          </cell>
          <cell r="P5726" t="str">
            <v>GUAYAQUIL</v>
          </cell>
          <cell r="Q5726" t="str">
            <v>GUAYAQUIL</v>
          </cell>
          <cell r="R5726" t="str">
            <v>GUAYAS</v>
          </cell>
          <cell r="T5726" t="str">
            <v>ITSACOURIER</v>
          </cell>
          <cell r="U5726" t="str">
            <v>FLEXNETUIO_GYE</v>
          </cell>
          <cell r="V5726">
            <v>1</v>
          </cell>
          <cell r="W5726">
            <v>1</v>
          </cell>
          <cell r="X5726" t="str">
            <v>FLEXNET ECUADOR - MOVISTAR</v>
          </cell>
          <cell r="Y5726" t="str">
            <v>CALLE 28 DE JUNIO S/N Y GARCIA MORENO ENTRADA LLANO GRANDE</v>
          </cell>
        </row>
        <row r="5727">
          <cell r="A5727" t="str">
            <v>2022-12510</v>
          </cell>
          <cell r="B5727">
            <v>481239</v>
          </cell>
          <cell r="C5727" t="str">
            <v>2022-12510</v>
          </cell>
          <cell r="D5727" t="str">
            <v>MOVISTAR</v>
          </cell>
          <cell r="E5727" t="str">
            <v>DESPACHO</v>
          </cell>
          <cell r="F5727" t="str">
            <v>NORMAL</v>
          </cell>
          <cell r="G5727" t="str">
            <v>031080202212510</v>
          </cell>
          <cell r="H5727">
            <v>44911</v>
          </cell>
          <cell r="I5727" t="str">
            <v>ENTREGADO</v>
          </cell>
          <cell r="J5727">
            <v>44914</v>
          </cell>
          <cell r="K5727" t="str">
            <v>CAV SCALA SHOPPING_KARLA DANIELA FLORES FALCONI_VALERIA ALEXANDRA MUNOZ MOYA</v>
          </cell>
          <cell r="L5727" t="str">
            <v>V INTEROCEANICA KM 12 CENTRO COMERCIAL SCALA SHOPPING ESPACIO L 104 QUITO  PICHINCHA</v>
          </cell>
          <cell r="M5727" t="str">
            <v>0</v>
          </cell>
          <cell r="N5727" t="str">
            <v>0996723723_0984275807</v>
          </cell>
          <cell r="O5727" t="str">
            <v/>
          </cell>
          <cell r="P5727" t="str">
            <v>QUITO</v>
          </cell>
          <cell r="Q5727" t="str">
            <v>QUITO</v>
          </cell>
          <cell r="R5727" t="str">
            <v>PICHINCHA</v>
          </cell>
          <cell r="T5727" t="str">
            <v>TRAMACO</v>
          </cell>
          <cell r="U5727" t="str">
            <v>FLEXNETUIO_LOCAL</v>
          </cell>
          <cell r="V5727">
            <v>1</v>
          </cell>
          <cell r="W5727">
            <v>1</v>
          </cell>
          <cell r="X5727" t="str">
            <v>FLEXNET ECUADOR - MOVISTAR</v>
          </cell>
          <cell r="Y5727" t="str">
            <v>CALLE 28 DE JUNIO S/N Y GARCIA MORENO ENTRADA LLANO GRANDE</v>
          </cell>
        </row>
        <row r="5728">
          <cell r="A5728" t="str">
            <v>2022-12511</v>
          </cell>
          <cell r="B5728">
            <v>481240</v>
          </cell>
          <cell r="C5728" t="str">
            <v>2022-12511</v>
          </cell>
          <cell r="D5728" t="str">
            <v>MOVISTAR</v>
          </cell>
          <cell r="E5728" t="str">
            <v>DESPACHO</v>
          </cell>
          <cell r="F5728" t="str">
            <v>NORMAL</v>
          </cell>
          <cell r="G5728" t="str">
            <v>031080202212511</v>
          </cell>
          <cell r="H5728">
            <v>44911</v>
          </cell>
          <cell r="I5728" t="str">
            <v>ENTREGADO</v>
          </cell>
          <cell r="J5728">
            <v>44914</v>
          </cell>
          <cell r="K5728" t="str">
            <v>CAVS QUICENTRO_KLEVER ANDRES REA BARRERA_ESTEBAN ALEJANDRO JIMENEZ ORTIZ</v>
          </cell>
          <cell r="L5728" t="str">
            <v>AV 6 DE DICIEMBRE NOP104 Y NACIONES UNIDAS CQUICENTRO SHOPPING PLANTA ALTA LOCAL 9</v>
          </cell>
          <cell r="M5728" t="str">
            <v>0</v>
          </cell>
          <cell r="N5728" t="str">
            <v>0979219715 - 0983013833</v>
          </cell>
          <cell r="O5728" t="str">
            <v/>
          </cell>
          <cell r="P5728" t="str">
            <v>QUITO</v>
          </cell>
          <cell r="Q5728" t="str">
            <v>QUITO</v>
          </cell>
          <cell r="R5728" t="str">
            <v>PICHINCHA</v>
          </cell>
          <cell r="T5728" t="str">
            <v>TRAMACO</v>
          </cell>
          <cell r="U5728" t="str">
            <v>FLEXNETUIO_LOCAL</v>
          </cell>
          <cell r="V5728">
            <v>1</v>
          </cell>
          <cell r="W5728">
            <v>1</v>
          </cell>
          <cell r="X5728" t="str">
            <v>FLEXNET ECUADOR - MOVISTAR</v>
          </cell>
          <cell r="Y5728" t="str">
            <v>CALLE 28 DE JUNIO S/N Y GARCIA MORENO ENTRADA LLANO GRANDE</v>
          </cell>
        </row>
        <row r="5729">
          <cell r="A5729" t="str">
            <v>2022-12512</v>
          </cell>
          <cell r="B5729">
            <v>481241</v>
          </cell>
          <cell r="C5729" t="str">
            <v>2022-12512</v>
          </cell>
          <cell r="D5729" t="str">
            <v>MOVISTAR</v>
          </cell>
          <cell r="E5729" t="str">
            <v>DESPACHO</v>
          </cell>
          <cell r="F5729" t="str">
            <v>NORMAL</v>
          </cell>
          <cell r="G5729" t="str">
            <v>031080202212512</v>
          </cell>
          <cell r="H5729">
            <v>44911</v>
          </cell>
          <cell r="I5729" t="str">
            <v>ENTREGADO</v>
          </cell>
          <cell r="J5729">
            <v>44914</v>
          </cell>
          <cell r="K5729" t="str">
            <v>CAVS SAN MARINO_CARLOS FRANCO_ERIKA GOMEZ_IAN RIVERA</v>
          </cell>
          <cell r="L5729" t="str">
            <v>AV FRANCISCO DE ORELLANA SN Y AV PLAZA DANIN</v>
          </cell>
          <cell r="M5729" t="str">
            <v>0</v>
          </cell>
          <cell r="N5729" t="str">
            <v>0925614026_0918395781_0920349156</v>
          </cell>
          <cell r="O5729" t="str">
            <v/>
          </cell>
          <cell r="P5729" t="str">
            <v>GUAYAQUIL</v>
          </cell>
          <cell r="Q5729" t="str">
            <v>GUAYAQUIL</v>
          </cell>
          <cell r="R5729" t="str">
            <v>GUAYAS</v>
          </cell>
          <cell r="T5729" t="str">
            <v>TRAMACO</v>
          </cell>
          <cell r="U5729" t="str">
            <v>FLEXNETUIO_GYE</v>
          </cell>
          <cell r="V5729">
            <v>1</v>
          </cell>
          <cell r="W5729">
            <v>1</v>
          </cell>
          <cell r="X5729" t="str">
            <v>FLEXNET ECUADOR - MOVISTAR</v>
          </cell>
          <cell r="Y5729" t="str">
            <v>CALLE 28 DE JUNIO S/N Y GARCIA MORENO ENTRADA LLANO GRANDE</v>
          </cell>
        </row>
        <row r="5730">
          <cell r="A5730" t="str">
            <v>2022-12513</v>
          </cell>
          <cell r="B5730">
            <v>481242</v>
          </cell>
          <cell r="C5730" t="str">
            <v>2022-12513</v>
          </cell>
          <cell r="D5730" t="str">
            <v>MOVISTAR</v>
          </cell>
          <cell r="E5730" t="str">
            <v>DESPACHO</v>
          </cell>
          <cell r="F5730" t="str">
            <v>NORMAL</v>
          </cell>
          <cell r="G5730" t="str">
            <v>IC3915</v>
          </cell>
          <cell r="H5730">
            <v>44911</v>
          </cell>
          <cell r="I5730" t="str">
            <v>ENTREGADO</v>
          </cell>
          <cell r="J5730">
            <v>44914</v>
          </cell>
          <cell r="K5730" t="str">
            <v>CAVS MALL DEL RIO_SANTIAGO IVAN PINEDA BERMEO_ALIRIO JOSE BRICENO RIVAS</v>
          </cell>
          <cell r="L5730" t="str">
            <v>AV FELIPE II LB86 Y CIRCUNVALACION SUR CC MALL DEL RIO</v>
          </cell>
          <cell r="M5730" t="str">
            <v>0</v>
          </cell>
          <cell r="N5730" t="str">
            <v>0979146599 - 0999923627</v>
          </cell>
          <cell r="O5730" t="str">
            <v/>
          </cell>
          <cell r="P5730" t="str">
            <v>CUENCA</v>
          </cell>
          <cell r="Q5730" t="str">
            <v>CUENCA</v>
          </cell>
          <cell r="R5730" t="str">
            <v>AZUAY</v>
          </cell>
          <cell r="T5730" t="str">
            <v>ITSACOURIER</v>
          </cell>
          <cell r="U5730" t="str">
            <v>FLEXNETUIO_PROVINCIA</v>
          </cell>
          <cell r="V5730">
            <v>1</v>
          </cell>
          <cell r="W5730">
            <v>1</v>
          </cell>
          <cell r="X5730" t="str">
            <v>FLEXNET ECUADOR - MOVISTAR</v>
          </cell>
          <cell r="Y5730" t="str">
            <v>CALLE 28 DE JUNIO S/N Y GARCIA MORENO ENTRADA LLANO GRANDE</v>
          </cell>
        </row>
        <row r="5731">
          <cell r="A5731" t="str">
            <v>2022-12514</v>
          </cell>
          <cell r="B5731">
            <v>481243</v>
          </cell>
          <cell r="C5731" t="str">
            <v>2022-12514</v>
          </cell>
          <cell r="D5731" t="str">
            <v>MOVISTAR</v>
          </cell>
          <cell r="E5731" t="str">
            <v>DESPACHO</v>
          </cell>
          <cell r="F5731" t="str">
            <v>NORMAL</v>
          </cell>
          <cell r="G5731" t="str">
            <v>031080202212514</v>
          </cell>
          <cell r="H5731">
            <v>44911</v>
          </cell>
          <cell r="I5731" t="str">
            <v>ENTREGADO</v>
          </cell>
          <cell r="J5731">
            <v>44912</v>
          </cell>
          <cell r="K5731" t="str">
            <v>CAV MALL DEL PACIFICO_Maria Fernanda Carvajal Reinoso</v>
          </cell>
          <cell r="L5731" t="str">
            <v>Avenida Malecon y Calle 23 , Centro Comercial Mall del Pacifico, Local PB -057-058</v>
          </cell>
          <cell r="M5731" t="str">
            <v>1715480081001</v>
          </cell>
          <cell r="N5731" t="str">
            <v>995025256</v>
          </cell>
          <cell r="O5731" t="str">
            <v/>
          </cell>
          <cell r="P5731" t="str">
            <v>MANTA</v>
          </cell>
          <cell r="Q5731" t="str">
            <v>MANTA</v>
          </cell>
          <cell r="R5731" t="str">
            <v>MANABI</v>
          </cell>
          <cell r="T5731" t="str">
            <v>TRAMACO</v>
          </cell>
          <cell r="U5731" t="str">
            <v>FLEXNETUIO_PROVINCIA</v>
          </cell>
          <cell r="V5731">
            <v>1</v>
          </cell>
          <cell r="W5731">
            <v>1</v>
          </cell>
          <cell r="X5731" t="str">
            <v>FLEXNET ECUADOR - MOVISTAR</v>
          </cell>
          <cell r="Y5731" t="str">
            <v>CALLE 28 DE JUNIO S/N Y GARCIA MORENO ENTRADA LLANO GRANDE</v>
          </cell>
        </row>
        <row r="5732">
          <cell r="A5732" t="str">
            <v>2022-12515</v>
          </cell>
          <cell r="B5732">
            <v>481244</v>
          </cell>
          <cell r="C5732" t="str">
            <v>2022-12515</v>
          </cell>
          <cell r="D5732" t="str">
            <v>TUENTI</v>
          </cell>
          <cell r="E5732" t="str">
            <v>DESPACHO</v>
          </cell>
          <cell r="F5732" t="str">
            <v>NORMAL</v>
          </cell>
          <cell r="G5732" t="str">
            <v>031080202212515</v>
          </cell>
          <cell r="H5732">
            <v>44911</v>
          </cell>
          <cell r="I5732" t="str">
            <v>ENTREGADO</v>
          </cell>
          <cell r="J5732">
            <v>44915</v>
          </cell>
          <cell r="K5732" t="str">
            <v>MOVIPHONE EL ORO TUENTI_Galo Pallaroso</v>
          </cell>
          <cell r="L5732" t="str">
            <v>Bolivar y 9 de Mayo</v>
          </cell>
          <cell r="M5732" t="str">
            <v>0301787776</v>
          </cell>
          <cell r="N5732" t="str">
            <v>995936079</v>
          </cell>
          <cell r="O5732" t="str">
            <v/>
          </cell>
          <cell r="P5732" t="str">
            <v>MACHALA</v>
          </cell>
          <cell r="Q5732" t="str">
            <v>MACHALA</v>
          </cell>
          <cell r="R5732" t="str">
            <v>EL ORO</v>
          </cell>
          <cell r="T5732" t="str">
            <v>TRAMACO</v>
          </cell>
          <cell r="U5732" t="str">
            <v>FLEXNETUIO_PROVINCIA</v>
          </cell>
          <cell r="V5732">
            <v>1</v>
          </cell>
          <cell r="W5732">
            <v>1</v>
          </cell>
          <cell r="X5732" t="str">
            <v>FLEXNET ECUADOR - MOVISTAR</v>
          </cell>
          <cell r="Y5732" t="str">
            <v>CALLE 28 DE JUNIO S/N Y GARCIA MORENO ENTRADA LLANO GRANDE</v>
          </cell>
        </row>
        <row r="5733">
          <cell r="A5733" t="str">
            <v>2022-12516</v>
          </cell>
          <cell r="B5733">
            <v>481245</v>
          </cell>
          <cell r="C5733" t="str">
            <v>2022-12516</v>
          </cell>
          <cell r="D5733" t="str">
            <v>TUENTI</v>
          </cell>
          <cell r="E5733" t="str">
            <v>DESPACHO</v>
          </cell>
          <cell r="F5733" t="str">
            <v>NORMAL</v>
          </cell>
          <cell r="G5733" t="str">
            <v>031080202212516</v>
          </cell>
          <cell r="H5733">
            <v>44911</v>
          </cell>
          <cell r="I5733" t="str">
            <v>ENTREGADO</v>
          </cell>
          <cell r="J5733">
            <v>44912</v>
          </cell>
          <cell r="K5733" t="str">
            <v>MOVIPHONE CA,AR TUENTI_Galo Pallaroso</v>
          </cell>
          <cell r="L5733" t="str">
            <v>Tenemaza 5/13 entre Avda 24 de Mayo y Luis Cordero</v>
          </cell>
          <cell r="M5733" t="str">
            <v>0391007160001</v>
          </cell>
          <cell r="N5733" t="str">
            <v>995936079</v>
          </cell>
          <cell r="O5733" t="str">
            <v/>
          </cell>
          <cell r="P5733" t="str">
            <v>AZOGUES</v>
          </cell>
          <cell r="Q5733" t="str">
            <v>AZOGUES</v>
          </cell>
          <cell r="R5733" t="str">
            <v>CAÑAR</v>
          </cell>
          <cell r="S5733" t="str">
            <v>AZOGUES</v>
          </cell>
          <cell r="T5733" t="str">
            <v>TRAMACO</v>
          </cell>
          <cell r="U5733" t="str">
            <v>FLEXNETUIO_PROVINCIA</v>
          </cell>
          <cell r="V5733">
            <v>1</v>
          </cell>
          <cell r="W5733">
            <v>1</v>
          </cell>
          <cell r="X5733" t="str">
            <v>FLEXNET ECUADOR - MOVISTAR</v>
          </cell>
          <cell r="Y5733" t="str">
            <v>CALLE 28 DE JUNIO S/N Y GARCIA MORENO ENTRADA LLANO GRANDE</v>
          </cell>
        </row>
        <row r="5734">
          <cell r="A5734" t="str">
            <v>1048671</v>
          </cell>
          <cell r="B5734">
            <v>481232</v>
          </cell>
          <cell r="C5734" t="str">
            <v>1048671</v>
          </cell>
          <cell r="D5734" t="str">
            <v>SPARE</v>
          </cell>
          <cell r="E5734" t="str">
            <v>DESPACHO</v>
          </cell>
          <cell r="F5734" t="str">
            <v>EXCLUSIVO</v>
          </cell>
          <cell r="G5734" t="str">
            <v>TF89397</v>
          </cell>
          <cell r="H5734">
            <v>44911</v>
          </cell>
          <cell r="I5734" t="str">
            <v>ENTREGADO</v>
          </cell>
          <cell r="J5734">
            <v>44911</v>
          </cell>
          <cell r="K5734" t="str">
            <v>BODEGAS CLARO</v>
          </cell>
          <cell r="L5734" t="str">
            <v>CENTRO DE DISTRIBUCIÓN UBICADO EN KM. 22 VÍA A DAULE ( JUNTO AL COUNTRY CLUB).</v>
          </cell>
          <cell r="M5734" t="str">
            <v>VICTOR PEÑAFIEL - RUC:0992125934001</v>
          </cell>
          <cell r="N5734" t="str">
            <v>0997686757</v>
          </cell>
          <cell r="P5734" t="str">
            <v>090707</v>
          </cell>
          <cell r="Q5734" t="str">
            <v>GUAYAQUIL</v>
          </cell>
          <cell r="R5734" t="str">
            <v>GUAYAS</v>
          </cell>
          <cell r="S5734" t="str">
            <v>GUAYAQUIL</v>
          </cell>
          <cell r="T5734" t="str">
            <v>FLEXTRANS GYE</v>
          </cell>
          <cell r="U5734" t="str">
            <v>FLEXNETGYE_LOCAL</v>
          </cell>
          <cell r="V5734">
            <v>2</v>
          </cell>
          <cell r="W5734">
            <v>414</v>
          </cell>
          <cell r="X5734" t="str">
            <v>FLEXNET GUAYAQUIL</v>
          </cell>
          <cell r="Y5734" t="str">
            <v>FERNANDO GUTIERREZ HILL KM 8 1/2 VIA DAULE COOP. JUAN MONTALVO / FRENTE A PEPSI COLA</v>
          </cell>
        </row>
        <row r="5735">
          <cell r="A5735" t="str">
            <v>2476921_1</v>
          </cell>
          <cell r="B5735">
            <v>481231</v>
          </cell>
          <cell r="C5735" t="str">
            <v>2476921_1</v>
          </cell>
          <cell r="D5735" t="str">
            <v>MDELIVERY</v>
          </cell>
          <cell r="E5735" t="str">
            <v>DESPACHO</v>
          </cell>
          <cell r="F5735" t="str">
            <v>EXPRESS</v>
          </cell>
          <cell r="G5735" t="str">
            <v>TF89396</v>
          </cell>
          <cell r="H5735">
            <v>44911</v>
          </cell>
          <cell r="I5735" t="str">
            <v>ENTREGADO</v>
          </cell>
          <cell r="J5735">
            <v>44914</v>
          </cell>
          <cell r="K5735" t="str">
            <v xml:space="preserve">JAVIER CALDERON VICTOR GARZON_SERVIENTREGA ECUADOR S A </v>
          </cell>
          <cell r="L5735" t="str">
            <v>GUAYAS GUAYAQUIL KM 7 AV JUAN TANCA MARENGO ANTIGUO EDIFICIO PYCCA EDIFICIO ESQUINERO OFICINA SERVIENTREGA</v>
          </cell>
          <cell r="M5735" t="str">
            <v>9.91286E+11</v>
          </cell>
          <cell r="N5735" t="str">
            <v>991459388</v>
          </cell>
          <cell r="P5735" t="str">
            <v>GUAYAQUIL</v>
          </cell>
          <cell r="Q5735" t="str">
            <v>GUAYAQUIL</v>
          </cell>
          <cell r="R5735" t="str">
            <v>GUAYAS</v>
          </cell>
          <cell r="T5735" t="str">
            <v>ITSACOURIER</v>
          </cell>
          <cell r="U5735" t="str">
            <v>FLEXNETUIO_GYE</v>
          </cell>
          <cell r="V5735">
            <v>1</v>
          </cell>
          <cell r="W5735">
            <v>1</v>
          </cell>
          <cell r="X5735" t="str">
            <v>FLEXNET ECUADOR - MDELIVERY</v>
          </cell>
          <cell r="Y5735" t="str">
            <v>CALLE 28 DE JUNIO S/N Y GARCIA MORENO ENTRADA LLANO GRANDE</v>
          </cell>
        </row>
        <row r="5736">
          <cell r="A5736" t="str">
            <v>18732</v>
          </cell>
          <cell r="B5736">
            <v>481225</v>
          </cell>
          <cell r="C5736" t="str">
            <v>18732</v>
          </cell>
          <cell r="D5736" t="str">
            <v>CARESTINO</v>
          </cell>
          <cell r="E5736" t="str">
            <v>DESPACHO</v>
          </cell>
          <cell r="F5736" t="str">
            <v>NORMAL</v>
          </cell>
          <cell r="G5736" t="str">
            <v>031002004111777</v>
          </cell>
          <cell r="H5736">
            <v>44911</v>
          </cell>
          <cell r="I5736" t="str">
            <v>ENTREGADO</v>
          </cell>
          <cell r="J5736">
            <v>44917</v>
          </cell>
          <cell r="K5736" t="str">
            <v>MARIA JOSE SOLIS MACIAS</v>
          </cell>
          <cell r="L5736" t="str">
            <v xml:space="preserve">AV. REALES TAMARINDO Y ATANACIO SANTOS S/N CASA DE 2 PISOS BLANCA </v>
          </cell>
          <cell r="N5736" t="str">
            <v>959662527</v>
          </cell>
          <cell r="O5736" t="str">
            <v>959662527</v>
          </cell>
          <cell r="P5736" t="str">
            <v>130105</v>
          </cell>
          <cell r="Q5736" t="str">
            <v>PORTOVIEJO</v>
          </cell>
          <cell r="R5736" t="str">
            <v>MANABI</v>
          </cell>
          <cell r="S5736" t="str">
            <v>PORTOVIEJO</v>
          </cell>
          <cell r="U5736" t="str">
            <v>FLEXNETGYE_PROVINCIA</v>
          </cell>
          <cell r="V5736">
            <v>1</v>
          </cell>
          <cell r="W5736">
            <v>3.5</v>
          </cell>
          <cell r="X5736" t="str">
            <v>FLEX NET GYE</v>
          </cell>
          <cell r="Y5736" t="str">
            <v xml:space="preserve">KM 8 1/2 VIA A DAULE COOP. JUAN MONTALVO </v>
          </cell>
        </row>
        <row r="5737">
          <cell r="A5737" t="str">
            <v>2477157</v>
          </cell>
          <cell r="B5737">
            <v>481205</v>
          </cell>
          <cell r="C5737" t="str">
            <v>2477157</v>
          </cell>
          <cell r="D5737" t="str">
            <v>MDELIVERY</v>
          </cell>
          <cell r="E5737" t="str">
            <v>DESPACHO</v>
          </cell>
          <cell r="F5737" t="str">
            <v>EXPRESS</v>
          </cell>
          <cell r="G5737" t="str">
            <v>031080002477157</v>
          </cell>
          <cell r="H5737">
            <v>44911</v>
          </cell>
          <cell r="I5737" t="str">
            <v>ENTREGADO</v>
          </cell>
          <cell r="J5737">
            <v>44911</v>
          </cell>
          <cell r="K5737" t="str">
            <v xml:space="preserve">JOHANA TAPIA_CLINICA DE ESPECIALIDADES MEDICAS SANTA INES S A </v>
          </cell>
          <cell r="L5737" t="str">
            <v>DANIEL CORDOVA 2 67 Y AGUSTIN CUEVA EN CLINICA SANTA INES EN OFICINAS DE GERENCIA CUENCA AZUAY</v>
          </cell>
          <cell r="M5737" t="str">
            <v>0190006808001</v>
          </cell>
          <cell r="N5737" t="str">
            <v>992781418</v>
          </cell>
          <cell r="O5737" t="str">
            <v/>
          </cell>
          <cell r="P5737" t="str">
            <v>CUENCA</v>
          </cell>
          <cell r="Q5737" t="str">
            <v>CUENCA</v>
          </cell>
          <cell r="R5737" t="str">
            <v>AZUAY</v>
          </cell>
          <cell r="T5737" t="str">
            <v>TRAMACO</v>
          </cell>
          <cell r="U5737" t="str">
            <v>FLEXNETUIO_PROVINCIA</v>
          </cell>
          <cell r="V5737">
            <v>1</v>
          </cell>
          <cell r="W5737">
            <v>1</v>
          </cell>
          <cell r="X5737" t="str">
            <v>FLEXNET ECUADOR - MDELIVERY</v>
          </cell>
          <cell r="Y5737" t="str">
            <v>CALLE 28 DE JUNIO S/N Y GARCIA MORENO ENTRADA LLANO GRANDE</v>
          </cell>
        </row>
        <row r="5738">
          <cell r="A5738" t="str">
            <v>2476348</v>
          </cell>
          <cell r="B5738">
            <v>481206</v>
          </cell>
          <cell r="C5738" t="str">
            <v>2476348</v>
          </cell>
          <cell r="D5738" t="str">
            <v>MDELIVERY</v>
          </cell>
          <cell r="E5738" t="str">
            <v>DESPACHO</v>
          </cell>
          <cell r="F5738" t="str">
            <v>EXPRESS</v>
          </cell>
          <cell r="G5738" t="str">
            <v>031080002476348</v>
          </cell>
          <cell r="H5738">
            <v>44911</v>
          </cell>
          <cell r="I5738" t="str">
            <v>ENTREGADO</v>
          </cell>
          <cell r="J5738">
            <v>44914</v>
          </cell>
          <cell r="K5738" t="str">
            <v xml:space="preserve">EDISON SIGUENZA Y O DIEGO AVILA_GRAIMAN CIA LTDA </v>
          </cell>
          <cell r="L5738" t="str">
            <v>PANAMERICANA NORTE KILOMETRO 4 5 SCTR PARQUE INDUSTRIAL en Fabrica Graiman</v>
          </cell>
          <cell r="M5738" t="str">
            <v>0190122271001</v>
          </cell>
          <cell r="N5738" t="str">
            <v>987215822</v>
          </cell>
          <cell r="O5738" t="str">
            <v/>
          </cell>
          <cell r="P5738" t="str">
            <v>CUENCA</v>
          </cell>
          <cell r="Q5738" t="str">
            <v>CUENCA</v>
          </cell>
          <cell r="R5738" t="str">
            <v>AZUAY</v>
          </cell>
          <cell r="T5738" t="str">
            <v>TRAMACO</v>
          </cell>
          <cell r="U5738" t="str">
            <v>FLEXNETUIO_PROVINCIA</v>
          </cell>
          <cell r="V5738">
            <v>1</v>
          </cell>
          <cell r="W5738">
            <v>1</v>
          </cell>
          <cell r="X5738" t="str">
            <v>FLEXNET ECUADOR - MDELIVERY</v>
          </cell>
          <cell r="Y5738" t="str">
            <v>CALLE 28 DE JUNIO S/N Y GARCIA MORENO ENTRADA LLANO GRANDE</v>
          </cell>
        </row>
        <row r="5739">
          <cell r="A5739" t="str">
            <v>2477243</v>
          </cell>
          <cell r="B5739">
            <v>481207</v>
          </cell>
          <cell r="C5739" t="str">
            <v>2477243</v>
          </cell>
          <cell r="D5739" t="str">
            <v>MDELIVERY</v>
          </cell>
          <cell r="E5739" t="str">
            <v>DESPACHO</v>
          </cell>
          <cell r="F5739" t="str">
            <v>EXPRESS</v>
          </cell>
          <cell r="G5739" t="str">
            <v>031080002477243</v>
          </cell>
          <cell r="H5739">
            <v>44911</v>
          </cell>
          <cell r="I5739" t="str">
            <v>ENTREGADO</v>
          </cell>
          <cell r="J5739">
            <v>44911</v>
          </cell>
          <cell r="K5739" t="str">
            <v xml:space="preserve">IVONNE PAREDES_ECUARESORTS S A </v>
          </cell>
          <cell r="L5739" t="str">
            <v xml:space="preserve"> AZUAY CUENCA MARISCAL LAMAR 24 205 AV DE LAS AMERICAS ECUARESORTS </v>
          </cell>
          <cell r="M5739" t="str">
            <v>0190394670001</v>
          </cell>
          <cell r="N5739" t="str">
            <v>0998919499</v>
          </cell>
          <cell r="O5739" t="str">
            <v/>
          </cell>
          <cell r="P5739" t="str">
            <v>CUENCA</v>
          </cell>
          <cell r="Q5739" t="str">
            <v>CUENCA</v>
          </cell>
          <cell r="R5739" t="str">
            <v>AZUAY</v>
          </cell>
          <cell r="T5739" t="str">
            <v>TRAMACO</v>
          </cell>
          <cell r="U5739" t="str">
            <v>FLEXNETUIO_PROVINCIA</v>
          </cell>
          <cell r="V5739">
            <v>1</v>
          </cell>
          <cell r="W5739">
            <v>1</v>
          </cell>
          <cell r="X5739" t="str">
            <v>FLEXNET ECUADOR - MDELIVERY</v>
          </cell>
          <cell r="Y5739" t="str">
            <v>CALLE 28 DE JUNIO S/N Y GARCIA MORENO ENTRADA LLANO GRANDE</v>
          </cell>
        </row>
        <row r="5740">
          <cell r="A5740" t="str">
            <v>2476954</v>
          </cell>
          <cell r="B5740">
            <v>481209</v>
          </cell>
          <cell r="C5740" t="str">
            <v>2476954</v>
          </cell>
          <cell r="D5740" t="str">
            <v>MDELIVERY</v>
          </cell>
          <cell r="E5740" t="str">
            <v>DESPACHO</v>
          </cell>
          <cell r="F5740" t="str">
            <v>EXPRESS</v>
          </cell>
          <cell r="G5740" t="str">
            <v>TF89395</v>
          </cell>
          <cell r="H5740">
            <v>44911</v>
          </cell>
          <cell r="I5740" t="str">
            <v>ENTREGADO</v>
          </cell>
          <cell r="J5740">
            <v>44914</v>
          </cell>
          <cell r="K5740" t="str">
            <v>GISELLA PLUAS_SETRAIN S A</v>
          </cell>
          <cell r="L5740" t="str">
            <v>GUAYAS GUAYAQUIL CDLA COLINAS DE LA ALBORADA MZ 712 VILLA 10 SNSNS SNSNS COLINAS DE LA ALBORADA</v>
          </cell>
          <cell r="M5740" t="str">
            <v>0992554746001</v>
          </cell>
          <cell r="N5740" t="str">
            <v>0939167975</v>
          </cell>
          <cell r="P5740" t="str">
            <v>GUAYAQUIL</v>
          </cell>
          <cell r="Q5740" t="str">
            <v>GUAYAQUIL</v>
          </cell>
          <cell r="R5740" t="str">
            <v>GUAYAS</v>
          </cell>
          <cell r="T5740" t="str">
            <v>ITSACOURIER</v>
          </cell>
          <cell r="U5740" t="str">
            <v>FLEXNETUIO_GYE</v>
          </cell>
          <cell r="V5740">
            <v>1</v>
          </cell>
          <cell r="W5740">
            <v>1</v>
          </cell>
          <cell r="X5740" t="str">
            <v>FLEXNET ECUADOR - MDELIVERY</v>
          </cell>
          <cell r="Y5740" t="str">
            <v>CALLE 28 DE JUNIO S/N Y GARCIA MORENO ENTRADA LLANO GRANDE</v>
          </cell>
        </row>
        <row r="5741">
          <cell r="A5741" t="str">
            <v>53003</v>
          </cell>
          <cell r="B5741">
            <v>481202</v>
          </cell>
          <cell r="C5741" t="str">
            <v>53003</v>
          </cell>
          <cell r="D5741" t="str">
            <v>DEGSO</v>
          </cell>
          <cell r="E5741" t="str">
            <v>DESPACHO</v>
          </cell>
          <cell r="F5741" t="str">
            <v>NORMAL</v>
          </cell>
          <cell r="G5741" t="str">
            <v>FT75874</v>
          </cell>
          <cell r="H5741">
            <v>44911</v>
          </cell>
          <cell r="I5741" t="str">
            <v>ENTREGADO</v>
          </cell>
          <cell r="J5741">
            <v>44914</v>
          </cell>
          <cell r="K5741" t="str">
            <v>F.V.-AREA ANDINA S.A.</v>
          </cell>
          <cell r="L5741" t="str">
            <v>DIRECCION: AUTOPISTA VALLE DE LOS CHILLOS ? KM 25  TEL 2332233 BODEGA DE SANITARIOS</v>
          </cell>
          <cell r="M5741" t="str">
            <v>1790208087001</v>
          </cell>
          <cell r="N5741" t="str">
            <v>99-832-0225</v>
          </cell>
          <cell r="O5741" t="str">
            <v>99-832-0225</v>
          </cell>
          <cell r="P5741" t="str">
            <v>170301</v>
          </cell>
          <cell r="Q5741" t="str">
            <v>QUITO</v>
          </cell>
          <cell r="R5741" t="str">
            <v>PICHINCHA</v>
          </cell>
          <cell r="S5741" t="str">
            <v>QUITO</v>
          </cell>
          <cell r="T5741" t="str">
            <v>FLEXTRANS UIO</v>
          </cell>
          <cell r="U5741" t="str">
            <v>FLEXNETUIO_LOCAL</v>
          </cell>
          <cell r="V5741">
            <v>1</v>
          </cell>
          <cell r="W5741">
            <v>1.1000000000000001</v>
          </cell>
          <cell r="X5741" t="str">
            <v>FLEXNET</v>
          </cell>
          <cell r="Y5741" t="str">
            <v>FLEX NET CALLE 28 DE JUNIO S/N Y GARCIA MORENO ENTRADA LLANO GRANDE</v>
          </cell>
        </row>
        <row r="5742">
          <cell r="A5742" t="str">
            <v>53005</v>
          </cell>
          <cell r="B5742">
            <v>481204</v>
          </cell>
          <cell r="C5742" t="str">
            <v>53005</v>
          </cell>
          <cell r="D5742" t="str">
            <v>DEGSO</v>
          </cell>
          <cell r="E5742" t="str">
            <v>DESPACHO</v>
          </cell>
          <cell r="F5742" t="str">
            <v>NORMAL</v>
          </cell>
          <cell r="G5742" t="str">
            <v>#N/A</v>
          </cell>
          <cell r="H5742">
            <v>44911</v>
          </cell>
          <cell r="I5742" t="str">
            <v>EN_PROCESO</v>
          </cell>
          <cell r="J5742">
            <v>44911</v>
          </cell>
          <cell r="K5742" t="str">
            <v>TECNOLOGIA DE SERVICIOS QUIMICOS TESQUIMSA C.A</v>
          </cell>
          <cell r="L5742" t="str">
            <v>reccion: NORTE -  BARTOLOME SANCHEZ N72-165 Y ANTONIO BASANTE. ATENCION MYRIAN ORDONEZ. – TELF 2485226</v>
          </cell>
          <cell r="M5742" t="str">
            <v>#N/A</v>
          </cell>
          <cell r="N5742" t="str">
            <v>99-832-0225</v>
          </cell>
          <cell r="O5742" t="str">
            <v>99-832-0225</v>
          </cell>
          <cell r="P5742" t="str">
            <v>170301</v>
          </cell>
          <cell r="Q5742" t="str">
            <v>QUITO</v>
          </cell>
          <cell r="R5742" t="str">
            <v>PICHINCHA</v>
          </cell>
          <cell r="S5742" t="str">
            <v>QUITO</v>
          </cell>
          <cell r="U5742" t="str">
            <v>FLEXNETUIO_LOCAL</v>
          </cell>
          <cell r="V5742">
            <v>1</v>
          </cell>
          <cell r="W5742">
            <v>1</v>
          </cell>
          <cell r="X5742" t="str">
            <v>FLEXNET</v>
          </cell>
          <cell r="Y5742" t="str">
            <v>FLEX NET CALLE 28 DE JUNIO S/N Y GARCIA MORENO ENTRADA LLANO GRANDE</v>
          </cell>
        </row>
        <row r="5743">
          <cell r="A5743" t="str">
            <v>9546</v>
          </cell>
          <cell r="B5743">
            <v>481201</v>
          </cell>
          <cell r="C5743" t="str">
            <v>9546</v>
          </cell>
          <cell r="D5743" t="str">
            <v>DEGSO</v>
          </cell>
          <cell r="E5743" t="str">
            <v>DESPACHO</v>
          </cell>
          <cell r="F5743" t="str">
            <v>NORMAL</v>
          </cell>
          <cell r="G5743" t="str">
            <v>FT75873</v>
          </cell>
          <cell r="H5743">
            <v>44911</v>
          </cell>
          <cell r="I5743" t="str">
            <v>ENTREGADO</v>
          </cell>
          <cell r="J5743">
            <v>44914</v>
          </cell>
          <cell r="K5743" t="str">
            <v>VARCO LP</v>
          </cell>
          <cell r="L5743" t="str">
            <v xml:space="preserve">DIRECCION: POR FAVOR ENTREGAR LA CARGA EN TRANSCICOPET A SANDRA PUGA-SOLCA KENNEDY/ DE LAS ANONAS E10-43 Y ELOY ALFARO-TELF: 604-2239 / 2415844 / 0986320126 </v>
          </cell>
          <cell r="M5743" t="str">
            <v>1791334744001</v>
          </cell>
          <cell r="N5743" t="str">
            <v>99-832-0225</v>
          </cell>
          <cell r="O5743" t="str">
            <v>99-832-0225</v>
          </cell>
          <cell r="P5743" t="str">
            <v>170301</v>
          </cell>
          <cell r="Q5743" t="str">
            <v>QUITO</v>
          </cell>
          <cell r="R5743" t="str">
            <v>PICHINCHA</v>
          </cell>
          <cell r="S5743" t="str">
            <v>QUITO</v>
          </cell>
          <cell r="T5743" t="str">
            <v>FLEXTRANS UIO</v>
          </cell>
          <cell r="U5743" t="str">
            <v>FLEXNETUIO_LOCAL</v>
          </cell>
          <cell r="V5743">
            <v>3</v>
          </cell>
          <cell r="W5743">
            <v>5.5</v>
          </cell>
          <cell r="X5743" t="str">
            <v>FLEXNET</v>
          </cell>
          <cell r="Y5743" t="str">
            <v>FLEX NET CALLE 28 DE JUNIO S/N Y GARCIA MORENO ENTRADA LLANO GRANDE</v>
          </cell>
        </row>
        <row r="5744">
          <cell r="A5744" t="str">
            <v>21427</v>
          </cell>
          <cell r="B5744">
            <v>481197</v>
          </cell>
          <cell r="C5744" t="str">
            <v>21427</v>
          </cell>
          <cell r="D5744" t="str">
            <v>CARESTINO</v>
          </cell>
          <cell r="E5744" t="str">
            <v>DESPACHO</v>
          </cell>
          <cell r="F5744" t="str">
            <v>NORMAL</v>
          </cell>
          <cell r="G5744" t="str">
            <v>89463</v>
          </cell>
          <cell r="H5744">
            <v>44911</v>
          </cell>
          <cell r="I5744" t="str">
            <v>INCIDENCIA</v>
          </cell>
          <cell r="J5744">
            <v>44914</v>
          </cell>
          <cell r="K5744" t="str">
            <v>MARIA JOSE VERA SHIGLA</v>
          </cell>
          <cell r="L5744" t="str">
            <v>SAUCES 3 MANZANA 180 VILLA 10 10. ENTRE CASA COLOR TURQUESA - DOS PISOS - ENTRANDO DESPENSA ZOQUE Y GLORIA</v>
          </cell>
          <cell r="N5744" t="str">
            <v>593962716387</v>
          </cell>
          <cell r="O5744" t="str">
            <v>593962716387</v>
          </cell>
          <cell r="P5744" t="str">
            <v>090106</v>
          </cell>
          <cell r="Q5744" t="str">
            <v>GUAYAQUIL</v>
          </cell>
          <cell r="R5744" t="str">
            <v>GUAYAS</v>
          </cell>
          <cell r="S5744" t="str">
            <v>GUAYAQUIL</v>
          </cell>
          <cell r="U5744" t="str">
            <v>FLEXNETGYE_LOCAL</v>
          </cell>
          <cell r="V5744">
            <v>1</v>
          </cell>
          <cell r="W5744">
            <v>10.96</v>
          </cell>
          <cell r="X5744" t="str">
            <v>FLEXNET ECUADOR - CAREST</v>
          </cell>
          <cell r="Y5744" t="str">
            <v>FERNANDO GUTIERREZ HILL VIA A DAULE KM 8 1/2 ENTRADA A COOPERATIVA JUAN MONTALVO</v>
          </cell>
        </row>
        <row r="5745">
          <cell r="A5745" t="str">
            <v>21452</v>
          </cell>
          <cell r="B5745">
            <v>481198</v>
          </cell>
          <cell r="C5745" t="str">
            <v>21452</v>
          </cell>
          <cell r="D5745" t="str">
            <v>CARESTINO</v>
          </cell>
          <cell r="E5745" t="str">
            <v>DESPACHO</v>
          </cell>
          <cell r="F5745" t="str">
            <v>NORMAL</v>
          </cell>
          <cell r="G5745" t="str">
            <v>031002004111518</v>
          </cell>
          <cell r="H5745">
            <v>44911</v>
          </cell>
          <cell r="I5745" t="str">
            <v>ENTREGADO</v>
          </cell>
          <cell r="J5745">
            <v>44917</v>
          </cell>
          <cell r="K5745" t="str">
            <v>JOHANNA REYES</v>
          </cell>
          <cell r="L5745" t="str">
            <v>LA LIBERTAD CIUDADELA LAS ACACIAS 102. ENTRE FRENTE A PETROINDUSTRIAL</v>
          </cell>
          <cell r="N5745" t="str">
            <v>992269416</v>
          </cell>
          <cell r="O5745" t="str">
            <v>9992269416</v>
          </cell>
          <cell r="P5745" t="str">
            <v>240201</v>
          </cell>
          <cell r="Q5745" t="str">
            <v>LA LIBERTAD</v>
          </cell>
          <cell r="R5745" t="str">
            <v>SANTA ELENA</v>
          </cell>
          <cell r="S5745" t="str">
            <v>LA LIBERTAD</v>
          </cell>
          <cell r="U5745" t="str">
            <v>FLEXNETGYE_PROVINCIA</v>
          </cell>
          <cell r="V5745">
            <v>1</v>
          </cell>
          <cell r="W5745">
            <v>8.8000000000000007</v>
          </cell>
          <cell r="X5745" t="str">
            <v>FLEXNET ECUADOR - CAREST</v>
          </cell>
          <cell r="Y5745" t="str">
            <v>FERNANDO GUTIERREZ HILL VIA A DAULE KM 8 1/2 ENTRADA A COOPERATIVA JUAN MONTALVO</v>
          </cell>
        </row>
        <row r="5746">
          <cell r="A5746" t="str">
            <v>21471</v>
          </cell>
          <cell r="B5746">
            <v>481199</v>
          </cell>
          <cell r="C5746" t="str">
            <v>21471</v>
          </cell>
          <cell r="D5746" t="str">
            <v>CARESTINO</v>
          </cell>
          <cell r="E5746" t="str">
            <v>DESPACHO</v>
          </cell>
          <cell r="F5746" t="str">
            <v>NORMAL</v>
          </cell>
          <cell r="G5746" t="str">
            <v>89465</v>
          </cell>
          <cell r="H5746">
            <v>44911</v>
          </cell>
          <cell r="I5746" t="str">
            <v>ENTREGADO</v>
          </cell>
          <cell r="J5746">
            <v>44914</v>
          </cell>
          <cell r="K5746" t="str">
            <v>GALO ISRAEL URQUIZO GUAMAN</v>
          </cell>
          <cell r="L5746" t="str">
            <v>COOP JUAN MONTALVO, LAS GAVIOTAS MZ 2251 SL 23 SL 23. ENTRE CASA ESQUINERA COLOR MELON ALADO DE LA FARMACIA LAS GAVIOTAS</v>
          </cell>
          <cell r="N5746" t="str">
            <v>593963901197</v>
          </cell>
          <cell r="O5746" t="str">
            <v>593990861050</v>
          </cell>
          <cell r="P5746" t="str">
            <v xml:space="preserve"> VILLAMIL PLAYAS</v>
          </cell>
          <cell r="Q5746" t="str">
            <v>GUAYAQUIL</v>
          </cell>
          <cell r="R5746" t="str">
            <v>GUAYAS</v>
          </cell>
          <cell r="S5746" t="str">
            <v/>
          </cell>
          <cell r="T5746" t="str">
            <v>FLEXTRANS GYE</v>
          </cell>
          <cell r="U5746" t="str">
            <v>FLEXNETGYE_LOCAL</v>
          </cell>
          <cell r="V5746">
            <v>1</v>
          </cell>
          <cell r="W5746">
            <v>12.5</v>
          </cell>
          <cell r="X5746" t="str">
            <v>FLEXNET ECUADOR - CAREST</v>
          </cell>
          <cell r="Y5746" t="str">
            <v>FERNANDO GUTIERREZ HILL VIA A DAULE KM 8 1/2 ENTRADA A COOPERATIVA JUAN MONTALVO</v>
          </cell>
        </row>
        <row r="5747">
          <cell r="A5747" t="str">
            <v>21480</v>
          </cell>
          <cell r="B5747">
            <v>481200</v>
          </cell>
          <cell r="C5747" t="str">
            <v>21480</v>
          </cell>
          <cell r="D5747" t="str">
            <v>CARESTINO</v>
          </cell>
          <cell r="E5747" t="str">
            <v>DESPACHO</v>
          </cell>
          <cell r="F5747" t="str">
            <v>NORMAL</v>
          </cell>
          <cell r="G5747" t="str">
            <v>031002004111699</v>
          </cell>
          <cell r="H5747">
            <v>44911</v>
          </cell>
          <cell r="I5747" t="str">
            <v>ENTREGADO</v>
          </cell>
          <cell r="J5747">
            <v>44917</v>
          </cell>
          <cell r="K5747" t="str">
            <v>HEIDY JAMILET LOPEZ VELEZ</v>
          </cell>
          <cell r="L5747" t="str">
            <v>CALLE EL ORO Y CANCHA 5 DE JUNIO 7. ENTRE ATRAS DEL COLISEO EN CONSTRUCCION</v>
          </cell>
          <cell r="N5747" t="str">
            <v>593994560012</v>
          </cell>
          <cell r="O5747" t="str">
            <v>593995704010</v>
          </cell>
          <cell r="P5747" t="str">
            <v>130604</v>
          </cell>
          <cell r="Q5747" t="str">
            <v>JUNIN</v>
          </cell>
          <cell r="R5747" t="str">
            <v>MANABI</v>
          </cell>
          <cell r="S5747" t="str">
            <v>JUNIN</v>
          </cell>
          <cell r="U5747" t="str">
            <v>FLEXNETGYE_PROVINCIA</v>
          </cell>
          <cell r="V5747">
            <v>1</v>
          </cell>
          <cell r="W5747">
            <v>10.96</v>
          </cell>
          <cell r="X5747" t="str">
            <v>FLEXNET ECUADOR - CAREST</v>
          </cell>
          <cell r="Y5747" t="str">
            <v>FERNANDO GUTIERREZ HILL VIA A DAULE KM 8 1/2 ENTRADA A COOPERATIVA JUAN MONTALVO</v>
          </cell>
        </row>
        <row r="5748">
          <cell r="A5748" t="str">
            <v>21239</v>
          </cell>
          <cell r="B5748">
            <v>481196</v>
          </cell>
          <cell r="C5748" t="str">
            <v>21239</v>
          </cell>
          <cell r="D5748" t="str">
            <v>CARESTINO</v>
          </cell>
          <cell r="E5748" t="str">
            <v>RETIRO</v>
          </cell>
          <cell r="F5748" t="str">
            <v>NORMAL</v>
          </cell>
          <cell r="G5748" t="str">
            <v>031002004106271</v>
          </cell>
          <cell r="H5748">
            <v>44911</v>
          </cell>
          <cell r="I5748" t="str">
            <v>EN_CARTA_PORTE_RETIRO</v>
          </cell>
          <cell r="J5748">
            <v>44911</v>
          </cell>
          <cell r="K5748" t="str">
            <v>FLEX NET GYE</v>
          </cell>
          <cell r="L5748" t="str">
            <v xml:space="preserve">KM 8 1/2 VIA A DAULE COOP. JUAN MONTALVO </v>
          </cell>
          <cell r="M5748" t="str">
            <v>1791890663001 - JEANINA ZAMBRANO</v>
          </cell>
          <cell r="N5748" t="str">
            <v>098-7607452</v>
          </cell>
          <cell r="O5748" t="str">
            <v>098-7607452</v>
          </cell>
          <cell r="P5748" t="str">
            <v>090606</v>
          </cell>
          <cell r="Q5748" t="str">
            <v>GUAYAQUIL</v>
          </cell>
          <cell r="R5748" t="str">
            <v>GUAYAS</v>
          </cell>
          <cell r="S5748" t="str">
            <v>GUAYAQUIL</v>
          </cell>
          <cell r="T5748" t="str">
            <v>TRAMACO</v>
          </cell>
          <cell r="U5748" t="str">
            <v>FLEXNETUIO_GYE</v>
          </cell>
          <cell r="V5748">
            <v>1</v>
          </cell>
          <cell r="W5748">
            <v>6</v>
          </cell>
          <cell r="X5748" t="str">
            <v>SILVIA CALVOPINA</v>
          </cell>
          <cell r="Y5748" t="str">
            <v>GRANDA CENTENO OE40-444 - CELULAR: 50999188102</v>
          </cell>
        </row>
        <row r="5749">
          <cell r="A5749" t="str">
            <v>LDDGYEA0029</v>
          </cell>
          <cell r="B5749">
            <v>481188</v>
          </cell>
          <cell r="C5749" t="str">
            <v>LDDGYEA0029</v>
          </cell>
          <cell r="D5749" t="str">
            <v>CONECEL_DOCUMENTOS</v>
          </cell>
          <cell r="E5749" t="str">
            <v>DESPACHO</v>
          </cell>
          <cell r="F5749" t="str">
            <v>NORMAL</v>
          </cell>
          <cell r="G5749" t="str">
            <v>TF89451</v>
          </cell>
          <cell r="H5749">
            <v>44911</v>
          </cell>
          <cell r="I5749" t="str">
            <v>ENTREGADO</v>
          </cell>
          <cell r="J5749">
            <v>44914</v>
          </cell>
          <cell r="K5749" t="str">
            <v>Stephanie Perez ACC/Paola Loja ACC-OPE Equipos</v>
          </cell>
          <cell r="L5749" t="str">
            <v>GYE - Centro Comercial Garzo centro-ACC/REGULARIZACIONES</v>
          </cell>
          <cell r="M5749" t="str">
            <v>0</v>
          </cell>
          <cell r="N5749" t="str">
            <v>993393277</v>
          </cell>
          <cell r="O5749" t="str">
            <v/>
          </cell>
          <cell r="P5749" t="str">
            <v>GUAYAQUIL</v>
          </cell>
          <cell r="Q5749" t="str">
            <v>GUAYAQUIL</v>
          </cell>
          <cell r="R5749" t="str">
            <v>GUAYAS</v>
          </cell>
          <cell r="T5749" t="str">
            <v>ITSACOURIER</v>
          </cell>
          <cell r="U5749" t="str">
            <v>FLEXNETUIO_GYE</v>
          </cell>
          <cell r="V5749">
            <v>1</v>
          </cell>
          <cell r="W5749">
            <v>1</v>
          </cell>
          <cell r="X5749" t="str">
            <v>FLEXNET</v>
          </cell>
          <cell r="Y5749" t="str">
            <v>FLEX NET CALLE 28 DE JUNIO S/N Y GARCIA MORENO ENTRADA LLANO GRANDE</v>
          </cell>
        </row>
        <row r="5750">
          <cell r="A5750" t="str">
            <v>LDDGYEB0030</v>
          </cell>
          <cell r="B5750">
            <v>481189</v>
          </cell>
          <cell r="C5750" t="str">
            <v>LDDGYEB0030</v>
          </cell>
          <cell r="D5750" t="str">
            <v>CONECEL_DOCUMENTOS</v>
          </cell>
          <cell r="E5750" t="str">
            <v>DESPACHO</v>
          </cell>
          <cell r="F5750" t="str">
            <v>NORMAL</v>
          </cell>
          <cell r="G5750" t="str">
            <v>TF89452</v>
          </cell>
          <cell r="H5750">
            <v>44911</v>
          </cell>
          <cell r="I5750" t="str">
            <v>ENTREGADO</v>
          </cell>
          <cell r="J5750">
            <v>44914</v>
          </cell>
          <cell r="K5750" t="str">
            <v>Stephanie Perez ACC</v>
          </cell>
          <cell r="L5750" t="str">
            <v>GYE - Centro Comercial Garzo centro-ACC</v>
          </cell>
          <cell r="M5750" t="str">
            <v>0</v>
          </cell>
          <cell r="N5750" t="str">
            <v>9399196442</v>
          </cell>
          <cell r="O5750" t="str">
            <v/>
          </cell>
          <cell r="P5750" t="str">
            <v>GUAYAQUIL</v>
          </cell>
          <cell r="Q5750" t="str">
            <v>GUAYAQUIL</v>
          </cell>
          <cell r="R5750" t="str">
            <v>GUAYAS</v>
          </cell>
          <cell r="T5750" t="str">
            <v>ITSACOURIER</v>
          </cell>
          <cell r="U5750" t="str">
            <v>FLEXNETUIO_GYE</v>
          </cell>
          <cell r="V5750">
            <v>1</v>
          </cell>
          <cell r="W5750">
            <v>1</v>
          </cell>
          <cell r="X5750" t="str">
            <v>FLEXNET</v>
          </cell>
          <cell r="Y5750" t="str">
            <v>FLEX NET CALLE 28 DE JUNIO S/N Y GARCIA MORENO ENTRADA LLANO GRANDE</v>
          </cell>
        </row>
        <row r="5751">
          <cell r="A5751" t="str">
            <v>LDDUIOC0021</v>
          </cell>
          <cell r="B5751">
            <v>481190</v>
          </cell>
          <cell r="C5751" t="str">
            <v>LDDUIOC0021</v>
          </cell>
          <cell r="D5751" t="str">
            <v>CONECEL_DOCUMENTOS</v>
          </cell>
          <cell r="E5751" t="str">
            <v>DESPACHO</v>
          </cell>
          <cell r="F5751" t="str">
            <v>NORMAL</v>
          </cell>
          <cell r="G5751" t="str">
            <v>FT75843</v>
          </cell>
          <cell r="H5751">
            <v>44911</v>
          </cell>
          <cell r="I5751" t="str">
            <v>ENTREGADO</v>
          </cell>
          <cell r="J5751">
            <v>44914</v>
          </cell>
          <cell r="K5751" t="str">
            <v>Yoel Ramirez/ADT</v>
          </cell>
          <cell r="L5751" t="str">
            <v>Quito: Yanez Pinzon y Colon Edificio Rigel piso 3</v>
          </cell>
          <cell r="M5751" t="str">
            <v>0</v>
          </cell>
          <cell r="N5751" t="str">
            <v>961420773</v>
          </cell>
          <cell r="O5751" t="str">
            <v/>
          </cell>
          <cell r="P5751" t="str">
            <v>QUITO</v>
          </cell>
          <cell r="Q5751" t="str">
            <v>QUITO</v>
          </cell>
          <cell r="R5751" t="str">
            <v>PICHINCHA</v>
          </cell>
          <cell r="U5751" t="str">
            <v>FLEXNETUIO_LOCAL</v>
          </cell>
          <cell r="V5751">
            <v>1</v>
          </cell>
          <cell r="W5751">
            <v>1</v>
          </cell>
          <cell r="X5751" t="str">
            <v>FLEXNET</v>
          </cell>
          <cell r="Y5751" t="str">
            <v>FLEX NET CALLE 28 DE JUNIO S/N Y GARCIA MORENO ENTRADA LLANO GRANDE</v>
          </cell>
        </row>
        <row r="5752">
          <cell r="A5752" t="str">
            <v>LDDUIOE0033</v>
          </cell>
          <cell r="B5752">
            <v>481191</v>
          </cell>
          <cell r="C5752" t="str">
            <v>LDDUIOE0033</v>
          </cell>
          <cell r="D5752" t="str">
            <v>CONECEL_DOCUMENTOS</v>
          </cell>
          <cell r="E5752" t="str">
            <v>DESPACHO</v>
          </cell>
          <cell r="F5752" t="str">
            <v>NORMAL</v>
          </cell>
          <cell r="G5752" t="str">
            <v>FT75842</v>
          </cell>
          <cell r="H5752">
            <v>44911</v>
          </cell>
          <cell r="I5752" t="str">
            <v>ENTREGADO</v>
          </cell>
          <cell r="J5752">
            <v>44914</v>
          </cell>
          <cell r="K5752" t="str">
            <v>Maria Fernanda Munoz/CANT</v>
          </cell>
          <cell r="L5752" t="str">
            <v xml:space="preserve">QUITO Av. 10 de Agosto N34-601 y Juan Pablo Sanz </v>
          </cell>
          <cell r="M5752" t="str">
            <v>0</v>
          </cell>
          <cell r="N5752" t="str">
            <v>998118542/979067498</v>
          </cell>
          <cell r="O5752" t="str">
            <v/>
          </cell>
          <cell r="P5752" t="str">
            <v>QUITO</v>
          </cell>
          <cell r="Q5752" t="str">
            <v>QUITO</v>
          </cell>
          <cell r="R5752" t="str">
            <v>PICHINCHA</v>
          </cell>
          <cell r="T5752" t="str">
            <v>FLEXTRANS UIO</v>
          </cell>
          <cell r="V5752">
            <v>1</v>
          </cell>
          <cell r="W5752">
            <v>1</v>
          </cell>
          <cell r="X5752" t="str">
            <v>FLEXNET</v>
          </cell>
          <cell r="Y5752" t="str">
            <v>FLEX NET CALLE 28 DE JUNIO S/N Y GARCIA MORENO ENTRADA LLANO GRANDE</v>
          </cell>
        </row>
        <row r="5753">
          <cell r="A5753" t="str">
            <v>LDDGYEF0030</v>
          </cell>
          <cell r="B5753">
            <v>481192</v>
          </cell>
          <cell r="C5753" t="str">
            <v>LDDGYEF0030</v>
          </cell>
          <cell r="D5753" t="str">
            <v>CONECEL_DOCUMENTOS</v>
          </cell>
          <cell r="E5753" t="str">
            <v>DESPACHO</v>
          </cell>
          <cell r="F5753" t="str">
            <v>NORMAL</v>
          </cell>
          <cell r="G5753" t="str">
            <v>TF89453</v>
          </cell>
          <cell r="H5753">
            <v>44911</v>
          </cell>
          <cell r="I5753" t="str">
            <v>ENTREGADO</v>
          </cell>
          <cell r="J5753">
            <v>44914</v>
          </cell>
          <cell r="K5753" t="str">
            <v>TOMAS ANDRADE/GSO/ALG</v>
          </cell>
          <cell r="L5753" t="str">
            <v xml:space="preserve"> Gye:  Urdenor 2 - parque empresarial colon , edificio Coloncorp B mezanine atras de Netlife</v>
          </cell>
          <cell r="M5753" t="str">
            <v>0</v>
          </cell>
          <cell r="N5753" t="str">
            <v>982033756</v>
          </cell>
          <cell r="O5753" t="str">
            <v/>
          </cell>
          <cell r="P5753" t="str">
            <v>GUAYAQUIL</v>
          </cell>
          <cell r="Q5753" t="str">
            <v>GUAYAQUIL</v>
          </cell>
          <cell r="R5753" t="str">
            <v>GUAYAS</v>
          </cell>
          <cell r="T5753" t="str">
            <v>ITSACOURIER</v>
          </cell>
          <cell r="U5753" t="str">
            <v>FLEXNETUIO_GYE</v>
          </cell>
          <cell r="V5753">
            <v>1</v>
          </cell>
          <cell r="W5753">
            <v>1</v>
          </cell>
          <cell r="X5753" t="str">
            <v>FLEXNET</v>
          </cell>
          <cell r="Y5753" t="str">
            <v>FLEX NET CALLE 28 DE JUNIO S/N Y GARCIA MORENO ENTRADA LLANO GRANDE</v>
          </cell>
        </row>
        <row r="5754">
          <cell r="A5754" t="str">
            <v>LDDGYEG0035</v>
          </cell>
          <cell r="B5754">
            <v>481193</v>
          </cell>
          <cell r="C5754" t="str">
            <v>LDDGYEG0035</v>
          </cell>
          <cell r="D5754" t="str">
            <v>CONECEL_DOCUMENTOS</v>
          </cell>
          <cell r="E5754" t="str">
            <v>DESPACHO</v>
          </cell>
          <cell r="F5754" t="str">
            <v>NORMAL</v>
          </cell>
          <cell r="G5754" t="str">
            <v>TF89454</v>
          </cell>
          <cell r="H5754">
            <v>44911</v>
          </cell>
          <cell r="I5754" t="str">
            <v>ENTREGADO</v>
          </cell>
          <cell r="J5754">
            <v>44914</v>
          </cell>
          <cell r="K5754" t="str">
            <v>GABRIELA SANDOVAL/PSG</v>
          </cell>
          <cell r="L5754" t="str">
            <v xml:space="preserve"> Gye:  Urdenor 2 - parque empresarial colon , edificio Coloncorp B mezanine atras de Netlife</v>
          </cell>
          <cell r="M5754" t="str">
            <v>0</v>
          </cell>
          <cell r="N5754" t="str">
            <v>982033756</v>
          </cell>
          <cell r="O5754" t="str">
            <v/>
          </cell>
          <cell r="P5754" t="str">
            <v>GUAYAQUIL</v>
          </cell>
          <cell r="Q5754" t="str">
            <v>GUAYAQUIL</v>
          </cell>
          <cell r="R5754" t="str">
            <v>GUAYAS</v>
          </cell>
          <cell r="T5754" t="str">
            <v>ITSACOURIER</v>
          </cell>
          <cell r="U5754" t="str">
            <v>FLEXNETUIO_GYE</v>
          </cell>
          <cell r="V5754">
            <v>1</v>
          </cell>
          <cell r="W5754">
            <v>1</v>
          </cell>
          <cell r="X5754" t="str">
            <v>FLEXNET</v>
          </cell>
          <cell r="Y5754" t="str">
            <v>FLEX NET CALLE 28 DE JUNIO S/N Y GARCIA MORENO ENTRADA LLANO GRANDE</v>
          </cell>
        </row>
        <row r="5755">
          <cell r="A5755" t="str">
            <v>LDDGYEH0021</v>
          </cell>
          <cell r="B5755">
            <v>481194</v>
          </cell>
          <cell r="C5755" t="str">
            <v>LDDGYEH0021</v>
          </cell>
          <cell r="D5755" t="str">
            <v>CONECEL_DOCUMENTOS</v>
          </cell>
          <cell r="E5755" t="str">
            <v>DESPACHO</v>
          </cell>
          <cell r="F5755" t="str">
            <v>NORMAL</v>
          </cell>
          <cell r="G5755" t="str">
            <v>TF89455</v>
          </cell>
          <cell r="H5755">
            <v>44911</v>
          </cell>
          <cell r="I5755" t="str">
            <v>ENTREGADO</v>
          </cell>
          <cell r="J5755">
            <v>44914</v>
          </cell>
          <cell r="K5755" t="str">
            <v>Lourdes Quinteros/OFC BRELDYNG</v>
          </cell>
          <cell r="L5755" t="str">
            <v>OFC BRELDYNG CALLE 7MO PASAJE 37ª Y V. EMILIO ROMERO, BODEGAS DE FERRETERIA ESPINOZA, bodega #8 (exactamente queda en la Juan Tanca Marengo km. 4.5 pasando la coca cola</v>
          </cell>
          <cell r="M5755" t="str">
            <v>0</v>
          </cell>
          <cell r="N5755" t="str">
            <v>0</v>
          </cell>
          <cell r="O5755" t="str">
            <v/>
          </cell>
          <cell r="P5755" t="str">
            <v>GUAYAQUIL</v>
          </cell>
          <cell r="Q5755" t="str">
            <v>GUAYAQUIL</v>
          </cell>
          <cell r="R5755" t="str">
            <v>GUAYAS</v>
          </cell>
          <cell r="T5755" t="str">
            <v>ITSACOURIER</v>
          </cell>
          <cell r="U5755" t="str">
            <v>FLEXNETUIO_GYE</v>
          </cell>
          <cell r="V5755">
            <v>1</v>
          </cell>
          <cell r="W5755">
            <v>1</v>
          </cell>
          <cell r="X5755" t="str">
            <v>FLEXNET</v>
          </cell>
          <cell r="Y5755" t="str">
            <v>FLEX NET CALLE 28 DE JUNIO S/N Y GARCIA MORENO ENTRADA LLANO GRANDE</v>
          </cell>
        </row>
        <row r="5756">
          <cell r="A5756" t="str">
            <v>LDDGYEI0021</v>
          </cell>
          <cell r="B5756">
            <v>481195</v>
          </cell>
          <cell r="C5756" t="str">
            <v>LDDGYEI0021</v>
          </cell>
          <cell r="D5756" t="str">
            <v>CONECEL_DOCUMENTOS</v>
          </cell>
          <cell r="E5756" t="str">
            <v>DESPACHO</v>
          </cell>
          <cell r="F5756" t="str">
            <v>NORMAL</v>
          </cell>
          <cell r="G5756" t="str">
            <v>TF89456</v>
          </cell>
          <cell r="H5756">
            <v>44911</v>
          </cell>
          <cell r="I5756" t="str">
            <v>ENTREGADO</v>
          </cell>
          <cell r="J5756">
            <v>44914</v>
          </cell>
          <cell r="K5756" t="str">
            <v>Paola Loja /Conecel Reg</v>
          </cell>
          <cell r="L5756" t="str">
            <v>GYE - Centro Comercial Garzo centro-ACC</v>
          </cell>
          <cell r="M5756" t="str">
            <v>0</v>
          </cell>
          <cell r="N5756" t="str">
            <v>993393277</v>
          </cell>
          <cell r="O5756" t="str">
            <v/>
          </cell>
          <cell r="P5756" t="str">
            <v>GUAYAQUIL</v>
          </cell>
          <cell r="Q5756" t="str">
            <v>GUAYAQUIL</v>
          </cell>
          <cell r="R5756" t="str">
            <v>GUAYAS</v>
          </cell>
          <cell r="T5756" t="str">
            <v>ITSACOURIER</v>
          </cell>
          <cell r="U5756" t="str">
            <v>FLEXNETUIO_GYE</v>
          </cell>
          <cell r="V5756">
            <v>1</v>
          </cell>
          <cell r="W5756">
            <v>1</v>
          </cell>
          <cell r="X5756" t="str">
            <v>FLEXNET</v>
          </cell>
          <cell r="Y5756" t="str">
            <v>FLEX NET CALLE 28 DE JUNIO S/N Y GARCIA MORENO ENTRADA LLANO GRANDE</v>
          </cell>
        </row>
        <row r="5757">
          <cell r="A5757" t="str">
            <v>21292</v>
          </cell>
          <cell r="B5757">
            <v>481187</v>
          </cell>
          <cell r="C5757" t="str">
            <v>21292</v>
          </cell>
          <cell r="D5757" t="str">
            <v>CARESTINO</v>
          </cell>
          <cell r="E5757" t="str">
            <v>RETIRO</v>
          </cell>
          <cell r="F5757" t="str">
            <v>NORMAL</v>
          </cell>
          <cell r="G5757" t="str">
            <v>031002004110460</v>
          </cell>
          <cell r="H5757">
            <v>44911</v>
          </cell>
          <cell r="I5757" t="str">
            <v>RECIBIDO_OPERACIONES</v>
          </cell>
          <cell r="J5757">
            <v>44915</v>
          </cell>
          <cell r="K5757" t="str">
            <v>FLEX NET GYE</v>
          </cell>
          <cell r="L5757" t="str">
            <v xml:space="preserve">KM 8 1/2 VIA A DAULE COOP. JUAN MONTALVO </v>
          </cell>
          <cell r="M5757" t="str">
            <v>1791890663001 - JEANINA ZAMBRANO</v>
          </cell>
          <cell r="N5757" t="str">
            <v>098-7607452</v>
          </cell>
          <cell r="O5757" t="str">
            <v>0987607452</v>
          </cell>
          <cell r="P5757" t="str">
            <v>090606</v>
          </cell>
          <cell r="Q5757" t="str">
            <v>GUAYAQUIL</v>
          </cell>
          <cell r="R5757" t="str">
            <v>GUAYAS</v>
          </cell>
          <cell r="S5757" t="str">
            <v>GUAYAQUIL</v>
          </cell>
          <cell r="T5757" t="str">
            <v>TRAMACO</v>
          </cell>
          <cell r="U5757" t="str">
            <v>FLEXNETUIO_GYE</v>
          </cell>
          <cell r="V5757">
            <v>1</v>
          </cell>
          <cell r="W5757">
            <v>5</v>
          </cell>
          <cell r="X5757" t="str">
            <v>VALERIA RACINES</v>
          </cell>
          <cell r="Y5757" t="str">
            <v>CALLE MANOSCA ENTRE PASAJE OE8 SN Y AVENIDA OCCIDENTAL SN - CELULAR: 0987235844	0995763345</v>
          </cell>
        </row>
        <row r="5758">
          <cell r="A5758" t="str">
            <v>2477209</v>
          </cell>
          <cell r="B5758">
            <v>481148</v>
          </cell>
          <cell r="C5758" t="str">
            <v>2477209</v>
          </cell>
          <cell r="D5758" t="str">
            <v>MDELIVERY</v>
          </cell>
          <cell r="E5758" t="str">
            <v>DESPACHO</v>
          </cell>
          <cell r="F5758" t="str">
            <v>NORMAL</v>
          </cell>
          <cell r="G5758" t="str">
            <v>031080002477209</v>
          </cell>
          <cell r="H5758">
            <v>44911</v>
          </cell>
          <cell r="I5758" t="str">
            <v>ENTREGADO</v>
          </cell>
          <cell r="J5758">
            <v>44914</v>
          </cell>
          <cell r="K5758" t="str">
            <v>DELGADO VERA JONATHAN TROTSKY_DELGADO VERA JONATHAN TROTSKY</v>
          </cell>
          <cell r="L5758" t="str">
            <v>COMPLEJO JUDICIAL FLORIDA KM 8 1 VIA DAULE TORRE 9 PLANTA BAJA VENTANILLA 9 como referencia MERCADO DE LA FLORIDA</v>
          </cell>
          <cell r="M5758" t="str">
            <v>0929265973001</v>
          </cell>
          <cell r="N5758" t="str">
            <v>0960795468</v>
          </cell>
          <cell r="O5758" t="str">
            <v/>
          </cell>
          <cell r="P5758" t="str">
            <v>GUAYAQUIL</v>
          </cell>
          <cell r="Q5758" t="str">
            <v>GUAYAQUIL</v>
          </cell>
          <cell r="R5758" t="str">
            <v>GUAYAS</v>
          </cell>
          <cell r="T5758" t="str">
            <v>TRAMACO</v>
          </cell>
          <cell r="U5758" t="str">
            <v>FLEXNETUIO_GYE</v>
          </cell>
          <cell r="V5758">
            <v>1</v>
          </cell>
          <cell r="W5758">
            <v>1</v>
          </cell>
          <cell r="X5758" t="str">
            <v>FLEXNET ECUADOR - MDELIVERY</v>
          </cell>
          <cell r="Y5758" t="str">
            <v>CALLE 28 DE JUNIO S/N Y GARCIA MORENO ENTRADA LLANO GRANDE</v>
          </cell>
        </row>
        <row r="5759">
          <cell r="A5759" t="str">
            <v>2477211</v>
          </cell>
          <cell r="B5759">
            <v>481149</v>
          </cell>
          <cell r="C5759" t="str">
            <v>2477211</v>
          </cell>
          <cell r="D5759" t="str">
            <v>MDELIVERY</v>
          </cell>
          <cell r="E5759" t="str">
            <v>DESPACHO</v>
          </cell>
          <cell r="F5759" t="str">
            <v>NORMAL</v>
          </cell>
          <cell r="G5759" t="str">
            <v>TF89407</v>
          </cell>
          <cell r="H5759">
            <v>44911</v>
          </cell>
          <cell r="I5759" t="str">
            <v>ENTREGADO</v>
          </cell>
          <cell r="J5759">
            <v>44914</v>
          </cell>
          <cell r="K5759" t="str">
            <v>JUAN CARLOS SOLIS_CONSULTORES PROGRAM DEL ECUADOR</v>
          </cell>
          <cell r="L5759" t="str">
            <v xml:space="preserve"> Av Francisco de Orellana y Puerto Ayora Conjunto Vicky XXII Villa 20 Guayas Guayaquil </v>
          </cell>
          <cell r="M5759" t="str">
            <v>0993366994001</v>
          </cell>
          <cell r="N5759" t="str">
            <v>0979273555</v>
          </cell>
          <cell r="O5759" t="str">
            <v/>
          </cell>
          <cell r="P5759" t="str">
            <v>GUAYAQUIL</v>
          </cell>
          <cell r="Q5759" t="str">
            <v>GUAYAQUIL</v>
          </cell>
          <cell r="R5759" t="str">
            <v>GUAYAS</v>
          </cell>
          <cell r="T5759" t="str">
            <v>ITSACOURIER</v>
          </cell>
          <cell r="U5759" t="str">
            <v>FLEXNETUIO_GYE</v>
          </cell>
          <cell r="V5759">
            <v>1</v>
          </cell>
          <cell r="W5759">
            <v>1</v>
          </cell>
          <cell r="X5759" t="str">
            <v>FLEXNET ECUADOR - MDELIVERY</v>
          </cell>
          <cell r="Y5759" t="str">
            <v>CALLE 28 DE JUNIO S/N Y GARCIA MORENO ENTRADA LLANO GRANDE</v>
          </cell>
        </row>
        <row r="5760">
          <cell r="A5760" t="str">
            <v>2477213</v>
          </cell>
          <cell r="B5760">
            <v>481150</v>
          </cell>
          <cell r="C5760" t="str">
            <v>2477213</v>
          </cell>
          <cell r="D5760" t="str">
            <v>MDELIVERY</v>
          </cell>
          <cell r="E5760" t="str">
            <v>DESPACHO</v>
          </cell>
          <cell r="F5760" t="str">
            <v>NORMAL</v>
          </cell>
          <cell r="G5760" t="str">
            <v>031080002477213</v>
          </cell>
          <cell r="H5760">
            <v>44911</v>
          </cell>
          <cell r="I5760" t="str">
            <v>DEVOLUCION_EN_PROCESO</v>
          </cell>
          <cell r="J5760">
            <v>44922</v>
          </cell>
          <cell r="K5760" t="str">
            <v>AMPARO ELIZABETH GUAIGUA MAIGUA_AMPARO ELIZABETH GUAIGUA MAIGUA</v>
          </cell>
          <cell r="L5760" t="str">
            <v xml:space="preserve">CARANQUI CLLE RUMINAHUI 485 Y GRAL PINTA DE LA IGLESIA UNA CUADRA Y MEDIA MAS ARRIBA CSA 2P CLOR DURAZNO CON CAFE IBARRA IBARRA IMBABURA </v>
          </cell>
          <cell r="M5760" t="str">
            <v>1002712311001</v>
          </cell>
          <cell r="N5760" t="str">
            <v>0983505181</v>
          </cell>
          <cell r="O5760" t="str">
            <v/>
          </cell>
          <cell r="P5760" t="str">
            <v>IBARRA</v>
          </cell>
          <cell r="Q5760" t="str">
            <v>IBARRA</v>
          </cell>
          <cell r="R5760" t="str">
            <v>IMBABURA</v>
          </cell>
          <cell r="T5760" t="str">
            <v>TRAMACO</v>
          </cell>
          <cell r="U5760" t="str">
            <v>FLEXNETUIO_PROVINCIA</v>
          </cell>
          <cell r="V5760">
            <v>1</v>
          </cell>
          <cell r="W5760">
            <v>1</v>
          </cell>
          <cell r="X5760" t="str">
            <v>FLEXNET ECUADOR - MDELIVERY</v>
          </cell>
          <cell r="Y5760" t="str">
            <v>CALLE 28 DE JUNIO S/N Y GARCIA MORENO ENTRADA LLANO GRANDE</v>
          </cell>
        </row>
        <row r="5761">
          <cell r="A5761" t="str">
            <v>2477214</v>
          </cell>
          <cell r="B5761">
            <v>481151</v>
          </cell>
          <cell r="C5761" t="str">
            <v>2477214</v>
          </cell>
          <cell r="D5761" t="str">
            <v>MDELIVERY</v>
          </cell>
          <cell r="E5761" t="str">
            <v>DESPACHO</v>
          </cell>
          <cell r="F5761" t="str">
            <v>PREMIUM</v>
          </cell>
          <cell r="G5761" t="str">
            <v>TS7995</v>
          </cell>
          <cell r="H5761">
            <v>44911</v>
          </cell>
          <cell r="I5761" t="str">
            <v>ENTREGADO</v>
          </cell>
          <cell r="J5761">
            <v>44911</v>
          </cell>
          <cell r="K5761" t="str">
            <v>JUAN CACERES_JUAN CACERES</v>
          </cell>
          <cell r="L5761" t="str">
            <v>Centro Corporativo Ekopark Torre 3 Av Simon Bolivar y Via a Nayon AL LLEGAR LLAMAR A Juan Caceres al 0998086441</v>
          </cell>
          <cell r="M5761" t="str">
            <v>0921122396</v>
          </cell>
          <cell r="N5761" t="str">
            <v>0998086441</v>
          </cell>
          <cell r="O5761" t="str">
            <v/>
          </cell>
          <cell r="P5761" t="str">
            <v>QUITO</v>
          </cell>
          <cell r="Q5761" t="str">
            <v>QUITO</v>
          </cell>
          <cell r="R5761" t="str">
            <v>PICHINCHA</v>
          </cell>
          <cell r="T5761" t="str">
            <v>TRANSERVISS</v>
          </cell>
          <cell r="U5761" t="str">
            <v>FLEXNETUIO_LOCAL</v>
          </cell>
          <cell r="V5761">
            <v>1</v>
          </cell>
          <cell r="W5761">
            <v>1</v>
          </cell>
          <cell r="X5761" t="str">
            <v>FLEXNET ECUADOR - MDELIVERY</v>
          </cell>
          <cell r="Y5761" t="str">
            <v>CALLE 28 DE JUNIO S/N Y GARCIA MORENO ENTRADA LLANO GRANDE</v>
          </cell>
        </row>
        <row r="5762">
          <cell r="A5762" t="str">
            <v>2477220</v>
          </cell>
          <cell r="B5762">
            <v>481152</v>
          </cell>
          <cell r="C5762" t="str">
            <v>2477220</v>
          </cell>
          <cell r="D5762" t="str">
            <v>MDELIVERY</v>
          </cell>
          <cell r="E5762" t="str">
            <v>DESPACHO</v>
          </cell>
          <cell r="F5762" t="str">
            <v>NORMAL</v>
          </cell>
          <cell r="G5762" t="str">
            <v>031080002477220</v>
          </cell>
          <cell r="H5762">
            <v>44911</v>
          </cell>
          <cell r="I5762" t="str">
            <v>ENTREGADO</v>
          </cell>
          <cell r="J5762">
            <v>44914</v>
          </cell>
          <cell r="K5762" t="str">
            <v>VERONICA MARICELA BERECHE SANCHEZ_ CRISTIAN CAMILO BOTERO TORRES</v>
          </cell>
          <cell r="L5762" t="str">
            <v xml:space="preserve"> Pichincha y Callejon Los Sauces por la escuela Galo Plaza Lazo a la vuelta de la panaderia Pan de Higo Callejon queda al tope de la pared del cementerio central </v>
          </cell>
          <cell r="M5762" t="str">
            <v>0956023535001</v>
          </cell>
          <cell r="N5762" t="str">
            <v>0963258849</v>
          </cell>
          <cell r="O5762" t="str">
            <v/>
          </cell>
          <cell r="P5762" t="str">
            <v>MACHALA</v>
          </cell>
          <cell r="Q5762" t="str">
            <v>MACHALA</v>
          </cell>
          <cell r="R5762" t="str">
            <v>EL ORO</v>
          </cell>
          <cell r="T5762" t="str">
            <v>TRAMACO</v>
          </cell>
          <cell r="U5762" t="str">
            <v>FLEXNETUIO_PROVINCIA</v>
          </cell>
          <cell r="V5762">
            <v>1</v>
          </cell>
          <cell r="W5762">
            <v>1</v>
          </cell>
          <cell r="X5762" t="str">
            <v>FLEXNET ECUADOR - MDELIVERY</v>
          </cell>
          <cell r="Y5762" t="str">
            <v>CALLE 28 DE JUNIO S/N Y GARCIA MORENO ENTRADA LLANO GRANDE</v>
          </cell>
        </row>
        <row r="5763">
          <cell r="A5763" t="str">
            <v>2477221</v>
          </cell>
          <cell r="B5763">
            <v>481153</v>
          </cell>
          <cell r="C5763" t="str">
            <v>2477221</v>
          </cell>
          <cell r="D5763" t="str">
            <v>MDELIVERY</v>
          </cell>
          <cell r="E5763" t="str">
            <v>DESPACHO</v>
          </cell>
          <cell r="F5763" t="str">
            <v>NORMAL</v>
          </cell>
          <cell r="G5763" t="str">
            <v>TF89400</v>
          </cell>
          <cell r="H5763">
            <v>44911</v>
          </cell>
          <cell r="I5763" t="str">
            <v>INCIDENCIA</v>
          </cell>
          <cell r="J5763">
            <v>44916</v>
          </cell>
          <cell r="K5763" t="str">
            <v>WASHINGTON SECUNDINO ARIAS LOPEZ O ZULAY NOEMI BUCHOL CASTRO_WASHINGTON SECUNDINO ARIAS LOPEZ</v>
          </cell>
          <cell r="L5763" t="str">
            <v>CALLE 45 Y MARACAIBO CASA ESQUINERA TIENE UN LOGO AMARILLO DE LA COMPAÑÍA LARCO</v>
          </cell>
          <cell r="M5763" t="str">
            <v>0920091519001</v>
          </cell>
          <cell r="N5763" t="str">
            <v>0992640156</v>
          </cell>
          <cell r="P5763" t="str">
            <v>GUAYAQUIL</v>
          </cell>
          <cell r="Q5763" t="str">
            <v>GUAYAQUIL</v>
          </cell>
          <cell r="R5763" t="str">
            <v>GUAYAS</v>
          </cell>
          <cell r="T5763" t="str">
            <v>ITSACOURIER</v>
          </cell>
          <cell r="U5763" t="str">
            <v>FLEXNETUIO_GYE</v>
          </cell>
          <cell r="V5763">
            <v>1</v>
          </cell>
          <cell r="W5763">
            <v>1</v>
          </cell>
          <cell r="X5763" t="str">
            <v>FLEXNET ECUADOR - MDELIVERY</v>
          </cell>
          <cell r="Y5763" t="str">
            <v>CALLE 28 DE JUNIO S/N Y GARCIA MORENO ENTRADA LLANO GRANDE</v>
          </cell>
        </row>
        <row r="5764">
          <cell r="A5764" t="str">
            <v>2477224</v>
          </cell>
          <cell r="B5764">
            <v>481154</v>
          </cell>
          <cell r="C5764" t="str">
            <v>2477224</v>
          </cell>
          <cell r="D5764" t="str">
            <v>MDELIVERY</v>
          </cell>
          <cell r="E5764" t="str">
            <v>DESPACHO</v>
          </cell>
          <cell r="F5764" t="str">
            <v>NORMAL</v>
          </cell>
          <cell r="G5764" t="str">
            <v>TF89402</v>
          </cell>
          <cell r="H5764">
            <v>44911</v>
          </cell>
          <cell r="I5764" t="str">
            <v>ENTREGADO</v>
          </cell>
          <cell r="J5764">
            <v>44914</v>
          </cell>
          <cell r="K5764" t="str">
            <v xml:space="preserve"> NADIA IVON MARTINEZ ALVAREZ O ANDERSON DELGADO CI 0961665858 _NADIA IVON MARTINEZ ALVAREZ</v>
          </cell>
          <cell r="L5764" t="str">
            <v>Cdla Guayaquil mz 8 solar 11Condominio HQ Y HV Piso 3 Ofc 11 frente a *Mall del Sol del lado de la Av Juan Tanca Marengo entrando por el Edif Cograletsa*</v>
          </cell>
          <cell r="M5764" t="str">
            <v>2000129342001</v>
          </cell>
          <cell r="N5764" t="str">
            <v>0992641293/0980236584</v>
          </cell>
          <cell r="O5764" t="str">
            <v/>
          </cell>
          <cell r="P5764" t="str">
            <v>GUAYAQUIL</v>
          </cell>
          <cell r="Q5764" t="str">
            <v>GUAYAQUIL</v>
          </cell>
          <cell r="R5764" t="str">
            <v>GUAYAS</v>
          </cell>
          <cell r="T5764" t="str">
            <v>ITSACOURIER</v>
          </cell>
          <cell r="U5764" t="str">
            <v>FLEXNETUIO_GYE</v>
          </cell>
          <cell r="V5764">
            <v>1</v>
          </cell>
          <cell r="W5764">
            <v>1</v>
          </cell>
          <cell r="X5764" t="str">
            <v>FLEXNET ECUADOR - MDELIVERY</v>
          </cell>
          <cell r="Y5764" t="str">
            <v>CALLE 28 DE JUNIO S/N Y GARCIA MORENO ENTRADA LLANO GRANDE</v>
          </cell>
        </row>
        <row r="5765">
          <cell r="A5765" t="str">
            <v>2477225</v>
          </cell>
          <cell r="B5765">
            <v>481155</v>
          </cell>
          <cell r="C5765" t="str">
            <v>2477225</v>
          </cell>
          <cell r="D5765" t="str">
            <v>MDELIVERY</v>
          </cell>
          <cell r="E5765" t="str">
            <v>DESPACHO</v>
          </cell>
          <cell r="F5765" t="str">
            <v>NORMAL</v>
          </cell>
          <cell r="G5765" t="str">
            <v>IC3907</v>
          </cell>
          <cell r="H5765">
            <v>44911</v>
          </cell>
          <cell r="I5765" t="str">
            <v>ENTREGADO</v>
          </cell>
          <cell r="J5765">
            <v>44914</v>
          </cell>
          <cell r="K5765" t="str">
            <v xml:space="preserve">LOJA CRIOLLO JORGE MIGUEL O PATRICIA CORDOVA_BESTPOINT CIA LTDA </v>
          </cell>
          <cell r="L5765" t="str">
            <v>AV ORDONEZ LASSO S N Y CALLE DE LOS CLAVELES edificio Palermo oficina 2 Frente al pro verde en la plaza baja</v>
          </cell>
          <cell r="M5765" t="str">
            <v>0190362086001</v>
          </cell>
          <cell r="N5765" t="str">
            <v>0984129448</v>
          </cell>
          <cell r="O5765" t="str">
            <v/>
          </cell>
          <cell r="P5765" t="str">
            <v>CUENCA</v>
          </cell>
          <cell r="Q5765" t="str">
            <v>CUENCA</v>
          </cell>
          <cell r="R5765" t="str">
            <v>AZUAY</v>
          </cell>
          <cell r="T5765" t="str">
            <v>ITSACOURIER</v>
          </cell>
          <cell r="U5765" t="str">
            <v>FLEXNETUIO_PROVINCIA</v>
          </cell>
          <cell r="V5765">
            <v>1</v>
          </cell>
          <cell r="W5765">
            <v>1</v>
          </cell>
          <cell r="X5765" t="str">
            <v>FLEXNET ECUADOR - MDELIVERY</v>
          </cell>
          <cell r="Y5765" t="str">
            <v>CALLE 28 DE JUNIO S/N Y GARCIA MORENO ENTRADA LLANO GRANDE</v>
          </cell>
        </row>
        <row r="5766">
          <cell r="A5766" t="str">
            <v>2477226</v>
          </cell>
          <cell r="B5766">
            <v>481156</v>
          </cell>
          <cell r="C5766" t="str">
            <v>2477226</v>
          </cell>
          <cell r="D5766" t="str">
            <v>MDELIVERY</v>
          </cell>
          <cell r="E5766" t="str">
            <v>DESPACHO</v>
          </cell>
          <cell r="F5766" t="str">
            <v>NORMAL</v>
          </cell>
          <cell r="G5766" t="str">
            <v>031080002477226</v>
          </cell>
          <cell r="H5766">
            <v>44911</v>
          </cell>
          <cell r="I5766" t="str">
            <v>ENTREGADO</v>
          </cell>
          <cell r="J5766">
            <v>44914</v>
          </cell>
          <cell r="K5766" t="str">
            <v>JOSE ARMANDO RAMIREZ MUNOZ_JOSE ARMANDO RAMIREZ MUNOZ</v>
          </cell>
          <cell r="L5766" t="str">
            <v>SANTO DOMINGO LOS ROSALES 4TA ETAPA CALLE ABAHAM CALAZACON S N Y CALLE 16 EMPRESA VILLACAR</v>
          </cell>
          <cell r="M5766" t="str">
            <v>2350555229001</v>
          </cell>
          <cell r="N5766" t="str">
            <v>0981684053</v>
          </cell>
          <cell r="O5766" t="str">
            <v/>
          </cell>
          <cell r="P5766" t="str">
            <v>SANTO DOMINGO</v>
          </cell>
          <cell r="Q5766" t="str">
            <v>SANTO DOMINGO</v>
          </cell>
          <cell r="R5766" t="str">
            <v>SANTO DOMINGO DE LOS TSACHILAS</v>
          </cell>
          <cell r="T5766" t="str">
            <v>TRAMACO</v>
          </cell>
          <cell r="U5766" t="str">
            <v>FLEXNETUIO_PROVINCIA</v>
          </cell>
          <cell r="V5766">
            <v>1</v>
          </cell>
          <cell r="W5766">
            <v>1</v>
          </cell>
          <cell r="X5766" t="str">
            <v>FLEXNET ECUADOR - MDELIVERY</v>
          </cell>
          <cell r="Y5766" t="str">
            <v>CALLE 28 DE JUNIO S/N Y GARCIA MORENO ENTRADA LLANO GRANDE</v>
          </cell>
        </row>
        <row r="5767">
          <cell r="A5767" t="str">
            <v>2477227</v>
          </cell>
          <cell r="B5767">
            <v>481157</v>
          </cell>
          <cell r="C5767" t="str">
            <v>2477227</v>
          </cell>
          <cell r="D5767" t="str">
            <v>MDELIVERY</v>
          </cell>
          <cell r="E5767" t="str">
            <v>DESPACHO</v>
          </cell>
          <cell r="F5767" t="str">
            <v>NORMAL</v>
          </cell>
          <cell r="G5767" t="str">
            <v>FT75822</v>
          </cell>
          <cell r="H5767">
            <v>44911</v>
          </cell>
          <cell r="I5767" t="str">
            <v>ENTREGADO</v>
          </cell>
          <cell r="J5767">
            <v>44914</v>
          </cell>
          <cell r="K5767" t="str">
            <v xml:space="preserve">SANDRA VILLGOMEZ O FRANKLIN RECALDE_SERVICIOS GENERALES DEL ECUADOR SERIVARSA S A </v>
          </cell>
          <cell r="L5767" t="str">
            <v>CUMBAYA Magnolias S7 91 y Miguel Angel CASA DE TRES PISOS COLOR MELON</v>
          </cell>
          <cell r="M5767" t="str">
            <v>1791774469001</v>
          </cell>
          <cell r="N5767" t="str">
            <v>0995328579</v>
          </cell>
          <cell r="O5767" t="str">
            <v/>
          </cell>
          <cell r="P5767" t="str">
            <v>QUITO</v>
          </cell>
          <cell r="Q5767" t="str">
            <v>QUITO</v>
          </cell>
          <cell r="R5767" t="str">
            <v>PICHINCHA</v>
          </cell>
          <cell r="T5767" t="str">
            <v>FLEXTRANS UIO</v>
          </cell>
          <cell r="U5767" t="str">
            <v>FLEXNETUIO_LOCAL</v>
          </cell>
          <cell r="V5767">
            <v>1</v>
          </cell>
          <cell r="W5767">
            <v>1</v>
          </cell>
          <cell r="X5767" t="str">
            <v>FLEXNET ECUADOR - MDELIVERY</v>
          </cell>
          <cell r="Y5767" t="str">
            <v>CALLE 28 DE JUNIO S/N Y GARCIA MORENO ENTRADA LLANO GRANDE</v>
          </cell>
        </row>
        <row r="5768">
          <cell r="A5768" t="str">
            <v>2477228</v>
          </cell>
          <cell r="B5768">
            <v>481158</v>
          </cell>
          <cell r="C5768" t="str">
            <v>2477228</v>
          </cell>
          <cell r="D5768" t="str">
            <v>MDELIVERY</v>
          </cell>
          <cell r="E5768" t="str">
            <v>DESPACHO</v>
          </cell>
          <cell r="F5768" t="str">
            <v>NORMAL</v>
          </cell>
          <cell r="G5768" t="str">
            <v>TF89404</v>
          </cell>
          <cell r="H5768">
            <v>44911</v>
          </cell>
          <cell r="I5768" t="str">
            <v>ENTREGADO</v>
          </cell>
          <cell r="J5768">
            <v>44914</v>
          </cell>
          <cell r="K5768" t="str">
            <v>CARLOS ALFREDO SOLORZANO ORTIZ_CARLOS ALFREDO SOLORZANO ORTIZ</v>
          </cell>
          <cell r="L5768" t="str">
            <v>COVIEM MZ 49 SL 8 ATRAS DE LA LUBRICADORA ISABEL</v>
          </cell>
          <cell r="M5768" t="str">
            <v>0965420953001</v>
          </cell>
          <cell r="N5768" t="str">
            <v>0979031596</v>
          </cell>
          <cell r="O5768" t="str">
            <v/>
          </cell>
          <cell r="P5768" t="str">
            <v>GUAYAQUIL</v>
          </cell>
          <cell r="Q5768" t="str">
            <v>GUAYAQUIL</v>
          </cell>
          <cell r="R5768" t="str">
            <v>GUAYAS</v>
          </cell>
          <cell r="T5768" t="str">
            <v>ITSACOURIER</v>
          </cell>
          <cell r="U5768" t="str">
            <v>FLEXNETUIO_GYE</v>
          </cell>
          <cell r="V5768">
            <v>1</v>
          </cell>
          <cell r="W5768">
            <v>1</v>
          </cell>
          <cell r="X5768" t="str">
            <v>FLEXNET ECUADOR - MDELIVERY</v>
          </cell>
          <cell r="Y5768" t="str">
            <v>CALLE 28 DE JUNIO S/N Y GARCIA MORENO ENTRADA LLANO GRANDE</v>
          </cell>
        </row>
        <row r="5769">
          <cell r="A5769" t="str">
            <v>2477230</v>
          </cell>
          <cell r="B5769">
            <v>481160</v>
          </cell>
          <cell r="C5769" t="str">
            <v>2477230</v>
          </cell>
          <cell r="D5769" t="str">
            <v>MDELIVERY</v>
          </cell>
          <cell r="E5769" t="str">
            <v>DESPACHO</v>
          </cell>
          <cell r="F5769" t="str">
            <v>NORMAL</v>
          </cell>
          <cell r="G5769" t="str">
            <v>031080002477230</v>
          </cell>
          <cell r="H5769">
            <v>44911</v>
          </cell>
          <cell r="I5769" t="str">
            <v>ENTREGADO</v>
          </cell>
          <cell r="J5769">
            <v>44914</v>
          </cell>
          <cell r="K5769" t="str">
            <v>VERA HERRERA FREDDY ANTONIO_VERA HERRERA FREDDY ANTONIO</v>
          </cell>
          <cell r="L5769" t="str">
            <v xml:space="preserve">NORTE SECTOR EL ARBOLITO MANZANA 2 SOLAR 12 CASA COLOR AZUL 1 PISO ESQUINA DE LA CASA QUEDA UNA TIENDA Y ALFRENTE DOS SOLARES VACIOS ES MONTE </v>
          </cell>
          <cell r="M5769" t="str">
            <v>0920384567001</v>
          </cell>
          <cell r="N5769" t="str">
            <v>0991726207</v>
          </cell>
          <cell r="O5769" t="str">
            <v/>
          </cell>
          <cell r="P5769" t="str">
            <v>DURAN</v>
          </cell>
          <cell r="Q5769" t="str">
            <v>DURAN</v>
          </cell>
          <cell r="R5769" t="str">
            <v>GUAYAS</v>
          </cell>
          <cell r="T5769" t="str">
            <v>TRAMACO</v>
          </cell>
          <cell r="U5769" t="str">
            <v>FLEXNETUIO_GYE</v>
          </cell>
          <cell r="V5769">
            <v>1</v>
          </cell>
          <cell r="W5769">
            <v>1</v>
          </cell>
          <cell r="X5769" t="str">
            <v>FLEXNET ECUADOR - MDELIVERY</v>
          </cell>
          <cell r="Y5769" t="str">
            <v>CALLE 28 DE JUNIO S/N Y GARCIA MORENO ENTRADA LLANO GRANDE</v>
          </cell>
        </row>
        <row r="5770">
          <cell r="A5770" t="str">
            <v>2477231</v>
          </cell>
          <cell r="B5770">
            <v>481161</v>
          </cell>
          <cell r="C5770" t="str">
            <v>2477231</v>
          </cell>
          <cell r="D5770" t="str">
            <v>MDELIVERY</v>
          </cell>
          <cell r="E5770" t="str">
            <v>DESPACHO</v>
          </cell>
          <cell r="F5770" t="str">
            <v>DERIVADO PICK UP</v>
          </cell>
          <cell r="G5770" t="str">
            <v>031080002477231</v>
          </cell>
          <cell r="H5770">
            <v>44911</v>
          </cell>
          <cell r="I5770" t="str">
            <v>ENTREGADO</v>
          </cell>
          <cell r="J5770">
            <v>44915</v>
          </cell>
          <cell r="K5770" t="str">
            <v>JOHANN FELIX FIGUEROA CARABAJO_JOHANN FELIX FIGUEROA CARABAJO</v>
          </cell>
          <cell r="L5770" t="str">
            <v xml:space="preserve">RETIRA AGENCIA TRAMACO AV FRANCISCO DE ORELLANA Y PLAZA DANIN CDLA KENNEDY FRENTE AL CENTRO COMERCIAL SAN MARINO </v>
          </cell>
          <cell r="M5770" t="str">
            <v>0919746206001</v>
          </cell>
          <cell r="N5770" t="str">
            <v>0980187907</v>
          </cell>
          <cell r="O5770" t="str">
            <v/>
          </cell>
          <cell r="P5770" t="str">
            <v>GUAYAQUIL</v>
          </cell>
          <cell r="Q5770" t="str">
            <v>GUAYAQUIL</v>
          </cell>
          <cell r="R5770" t="str">
            <v>GUAYAS</v>
          </cell>
          <cell r="T5770" t="str">
            <v>TRAMACO</v>
          </cell>
          <cell r="U5770" t="str">
            <v>FLEXNETUIO_GYE</v>
          </cell>
          <cell r="V5770">
            <v>1</v>
          </cell>
          <cell r="W5770">
            <v>1</v>
          </cell>
          <cell r="X5770" t="str">
            <v>FLEXNET ECUADOR - MDELIVERY</v>
          </cell>
          <cell r="Y5770" t="str">
            <v>CALLE 28 DE JUNIO S/N Y GARCIA MORENO ENTRADA LLANO GRANDE</v>
          </cell>
        </row>
        <row r="5771">
          <cell r="A5771" t="str">
            <v>2477232</v>
          </cell>
          <cell r="B5771">
            <v>481162</v>
          </cell>
          <cell r="C5771" t="str">
            <v>2477232</v>
          </cell>
          <cell r="D5771" t="str">
            <v>MDELIVERY</v>
          </cell>
          <cell r="E5771" t="str">
            <v>DESPACHO</v>
          </cell>
          <cell r="F5771" t="str">
            <v>NORMAL</v>
          </cell>
          <cell r="G5771" t="str">
            <v>TF89403</v>
          </cell>
          <cell r="H5771">
            <v>44911</v>
          </cell>
          <cell r="I5771" t="str">
            <v>ENTREGADO</v>
          </cell>
          <cell r="J5771">
            <v>44914</v>
          </cell>
          <cell r="K5771" t="str">
            <v>FUENTES VALVERDE RAUL ALEXANDER_FUENTES VALVERDE RAUL ALEXANDER</v>
          </cell>
          <cell r="L5771" t="str">
            <v>GUAYAQUIL CIDUADELA LA ATARAZANA FRENTE AL COLEGIO DEL CONTADOR MZ C1 VILLA 9</v>
          </cell>
          <cell r="M5771" t="str">
            <v>0925205205001</v>
          </cell>
          <cell r="N5771" t="str">
            <v>0993188044</v>
          </cell>
          <cell r="O5771" t="str">
            <v/>
          </cell>
          <cell r="P5771" t="str">
            <v>GUAYAQUIL</v>
          </cell>
          <cell r="Q5771" t="str">
            <v>GUAYAQUIL</v>
          </cell>
          <cell r="R5771" t="str">
            <v>GUAYAS</v>
          </cell>
          <cell r="T5771" t="str">
            <v>ITSACOURIER</v>
          </cell>
          <cell r="U5771" t="str">
            <v>FLEXNETUIO_GYE</v>
          </cell>
          <cell r="V5771">
            <v>1</v>
          </cell>
          <cell r="W5771">
            <v>1</v>
          </cell>
          <cell r="X5771" t="str">
            <v>FLEXNET ECUADOR - MDELIVERY</v>
          </cell>
          <cell r="Y5771" t="str">
            <v>CALLE 28 DE JUNIO S/N Y GARCIA MORENO ENTRADA LLANO GRANDE</v>
          </cell>
        </row>
        <row r="5772">
          <cell r="A5772" t="str">
            <v>2477239</v>
          </cell>
          <cell r="B5772">
            <v>481163</v>
          </cell>
          <cell r="C5772" t="str">
            <v>2477239</v>
          </cell>
          <cell r="D5772" t="str">
            <v>MDELIVERY</v>
          </cell>
          <cell r="E5772" t="str">
            <v>DESPACHO</v>
          </cell>
          <cell r="F5772" t="str">
            <v>NORMAL</v>
          </cell>
          <cell r="G5772" t="str">
            <v>IC3910</v>
          </cell>
          <cell r="H5772">
            <v>44911</v>
          </cell>
          <cell r="I5772" t="str">
            <v>ENTREGADO</v>
          </cell>
          <cell r="J5772">
            <v>44914</v>
          </cell>
          <cell r="K5772" t="str">
            <v xml:space="preserve">VAZQUEZ OCHOA CARLOS ALFREDO_BULLS Y VITAMINS SUPPLEMENTS S A </v>
          </cell>
          <cell r="L5772" t="str">
            <v>AZUAY PARROQUIA EL BATAN SECTOR FERIA LIBRE CALLE UNIDAD NACIONAL sn Y AV ESMERALDAS TRABAJA EN EL EDIFICIO ESMERALDAS PISO 1 PISO OFICINA 1 REF A DOS CUADRAS DEL REDONDEL DE LOS TOTENS</v>
          </cell>
          <cell r="M5772" t="str">
            <v>1792923298001</v>
          </cell>
          <cell r="N5772" t="str">
            <v>0962613100</v>
          </cell>
          <cell r="O5772" t="str">
            <v/>
          </cell>
          <cell r="P5772" t="str">
            <v>CUENCA</v>
          </cell>
          <cell r="Q5772" t="str">
            <v>CUENCA</v>
          </cell>
          <cell r="R5772" t="str">
            <v>AZUAY</v>
          </cell>
          <cell r="T5772" t="str">
            <v>ITSACOURIER</v>
          </cell>
          <cell r="U5772" t="str">
            <v>FLEXNETUIO_PROVINCIA</v>
          </cell>
          <cell r="V5772">
            <v>1</v>
          </cell>
          <cell r="W5772">
            <v>1</v>
          </cell>
          <cell r="X5772" t="str">
            <v>FLEXNET ECUADOR - MDELIVERY</v>
          </cell>
          <cell r="Y5772" t="str">
            <v>CALLE 28 DE JUNIO S/N Y GARCIA MORENO ENTRADA LLANO GRANDE</v>
          </cell>
        </row>
        <row r="5773">
          <cell r="A5773" t="str">
            <v>2477240</v>
          </cell>
          <cell r="B5773">
            <v>481164</v>
          </cell>
          <cell r="C5773" t="str">
            <v>2477240</v>
          </cell>
          <cell r="D5773" t="str">
            <v>MDELIVERY</v>
          </cell>
          <cell r="E5773" t="str">
            <v>DESPACHO</v>
          </cell>
          <cell r="F5773" t="str">
            <v>NORMAL</v>
          </cell>
          <cell r="G5773" t="str">
            <v>TF89405</v>
          </cell>
          <cell r="H5773">
            <v>44911</v>
          </cell>
          <cell r="I5773" t="str">
            <v>ENTREGADO</v>
          </cell>
          <cell r="J5773">
            <v>44915</v>
          </cell>
          <cell r="K5773" t="str">
            <v xml:space="preserve">CEDULA 0962985331 0917051450 MORALES MOYANO CARMEN ISABEL CEDULA 0915120893 MORALES PENA NANCY DEL PILAR_MORINELY S A </v>
          </cell>
          <cell r="L5773" t="str">
            <v>GUAYAS ECTOR NORTE LAS ORQUIDEAS V FRANCISCO DE ORELLANA MANZANA 10 18 LOCAL VICENSA MORINELY AMARILLO CON ROJO EN LA PRINCIPAL</v>
          </cell>
          <cell r="M5773" t="str">
            <v>0992390611001</v>
          </cell>
          <cell r="N5773" t="str">
            <v>0991062547</v>
          </cell>
          <cell r="O5773" t="str">
            <v/>
          </cell>
          <cell r="P5773" t="str">
            <v>GUAYAQUIL</v>
          </cell>
          <cell r="Q5773" t="str">
            <v>GUAYAQUIL</v>
          </cell>
          <cell r="R5773" t="str">
            <v>GUAYAS</v>
          </cell>
          <cell r="T5773" t="str">
            <v>ITSACOURIER</v>
          </cell>
          <cell r="U5773" t="str">
            <v>FLEXNETUIO_GYE</v>
          </cell>
          <cell r="V5773">
            <v>1</v>
          </cell>
          <cell r="W5773">
            <v>1</v>
          </cell>
          <cell r="X5773" t="str">
            <v>FLEXNET ECUADOR - MDELIVERY</v>
          </cell>
          <cell r="Y5773" t="str">
            <v>CALLE 28 DE JUNIO S/N Y GARCIA MORENO ENTRADA LLANO GRANDE</v>
          </cell>
        </row>
        <row r="5774">
          <cell r="A5774" t="str">
            <v>2477242</v>
          </cell>
          <cell r="B5774">
            <v>481165</v>
          </cell>
          <cell r="C5774" t="str">
            <v>2477242</v>
          </cell>
          <cell r="D5774" t="str">
            <v>MDELIVERY</v>
          </cell>
          <cell r="E5774" t="str">
            <v>DESPACHO</v>
          </cell>
          <cell r="F5774" t="str">
            <v>NORMAL</v>
          </cell>
          <cell r="G5774" t="str">
            <v>031080002477242</v>
          </cell>
          <cell r="H5774">
            <v>44911</v>
          </cell>
          <cell r="I5774" t="str">
            <v>ENTREGADO</v>
          </cell>
          <cell r="J5774">
            <v>44914</v>
          </cell>
          <cell r="K5774" t="str">
            <v>ALEX DANIEL MOLINA ALCIVAR_HENRY EDUARDO CORTEZ MINA</v>
          </cell>
          <cell r="L5774" t="str">
            <v xml:space="preserve">CIUDADELA PRESIDENCIAL CALLE ALFREDO BAQUERIZO MORENO Y LOS CHASQUIS CASA DE 3 PISOS VESH JUNTO A LAVANDERIA MARY TERE </v>
          </cell>
          <cell r="M5774" t="str">
            <v>0850296419</v>
          </cell>
          <cell r="N5774" t="str">
            <v>0992928133</v>
          </cell>
          <cell r="O5774" t="str">
            <v/>
          </cell>
          <cell r="P5774" t="str">
            <v>AMBATO</v>
          </cell>
          <cell r="Q5774" t="str">
            <v>AMBATO</v>
          </cell>
          <cell r="R5774" t="str">
            <v>TUNGURAHUA</v>
          </cell>
          <cell r="S5774" t="str">
            <v>AMBATO</v>
          </cell>
          <cell r="T5774" t="str">
            <v>TRAMACO</v>
          </cell>
          <cell r="U5774" t="str">
            <v>FLEXNETUIO_PROVINCIA</v>
          </cell>
          <cell r="V5774">
            <v>1</v>
          </cell>
          <cell r="W5774">
            <v>1</v>
          </cell>
          <cell r="X5774" t="str">
            <v>FLEXNET ECUADOR - MDELIVERY</v>
          </cell>
          <cell r="Y5774" t="str">
            <v>CALLE 28 DE JUNIO S/N Y GARCIA MORENO ENTRADA LLANO GRANDE</v>
          </cell>
        </row>
        <row r="5775">
          <cell r="A5775" t="str">
            <v>2477252</v>
          </cell>
          <cell r="B5775">
            <v>481166</v>
          </cell>
          <cell r="C5775" t="str">
            <v>2477252</v>
          </cell>
          <cell r="D5775" t="str">
            <v>MDELIVERY</v>
          </cell>
          <cell r="E5775" t="str">
            <v>DESPACHO</v>
          </cell>
          <cell r="F5775" t="str">
            <v>NORMAL</v>
          </cell>
          <cell r="G5775" t="str">
            <v>031080002477252</v>
          </cell>
          <cell r="H5775">
            <v>44911</v>
          </cell>
          <cell r="I5775" t="str">
            <v>ENTREGADO</v>
          </cell>
          <cell r="J5775">
            <v>44914</v>
          </cell>
          <cell r="K5775" t="str">
            <v>DENNIS XIMENA BORBOR PANCHANA_DENNIS XIMENA BORBOR PANCHANA</v>
          </cell>
          <cell r="L5775" t="str">
            <v>SANTA ELENA LA LIBERTAD BARRIO 28 DE MAYO CASA VINO CON BAIGE PORTON GRANDE NEGRO FRENTE A CASA DE REPUESTOS</v>
          </cell>
          <cell r="M5775" t="str">
            <v>0928508662001</v>
          </cell>
          <cell r="N5775" t="str">
            <v>0982813605</v>
          </cell>
          <cell r="P5775" t="str">
            <v>240205</v>
          </cell>
          <cell r="Q5775" t="str">
            <v>SALINAS</v>
          </cell>
          <cell r="R5775" t="str">
            <v>SANTA ELENA</v>
          </cell>
          <cell r="S5775" t="str">
            <v>JOSE LUIS TAMAYO (MUEY) - PUNTA CARNERO - VILLAS DEL MAR</v>
          </cell>
          <cell r="T5775" t="str">
            <v>TRAMACO</v>
          </cell>
          <cell r="V5775">
            <v>1</v>
          </cell>
          <cell r="W5775">
            <v>1</v>
          </cell>
          <cell r="X5775" t="str">
            <v>FLEXNET ECUADOR - MDELIVERY</v>
          </cell>
          <cell r="Y5775" t="str">
            <v>CALLE 28 DE JUNIO S/N Y GARCIA MORENO ENTRADA LLANO GRANDE</v>
          </cell>
        </row>
        <row r="5776">
          <cell r="A5776" t="str">
            <v>2477253</v>
          </cell>
          <cell r="B5776">
            <v>481167</v>
          </cell>
          <cell r="C5776" t="str">
            <v>2477253</v>
          </cell>
          <cell r="D5776" t="str">
            <v>MDELIVERY</v>
          </cell>
          <cell r="E5776" t="str">
            <v>DESPACHO</v>
          </cell>
          <cell r="F5776" t="str">
            <v>NORMAL</v>
          </cell>
          <cell r="G5776" t="str">
            <v>FT75820</v>
          </cell>
          <cell r="H5776">
            <v>44911</v>
          </cell>
          <cell r="I5776" t="str">
            <v>ENTREGADO</v>
          </cell>
          <cell r="J5776">
            <v>44914</v>
          </cell>
          <cell r="K5776" t="str">
            <v>HENRY ORTIZ_DIANA MARITZA SANCHEZ ROSERO</v>
          </cell>
          <cell r="L5776" t="str">
            <v xml:space="preserve"> Calle Iquique y sodiro REFERENCIA ENTREGAR EN FACULTA DE CIENCIAS DE LA DISCAPACIDAD </v>
          </cell>
          <cell r="M5776" t="str">
            <v>1750333971001</v>
          </cell>
          <cell r="N5776" t="str">
            <v>0995007842 / 0984692478</v>
          </cell>
          <cell r="O5776" t="str">
            <v/>
          </cell>
          <cell r="P5776" t="str">
            <v>QUITO</v>
          </cell>
          <cell r="Q5776" t="str">
            <v>QUITO</v>
          </cell>
          <cell r="R5776" t="str">
            <v>PICHINCHA</v>
          </cell>
          <cell r="T5776" t="str">
            <v>FLEXTRANS UIO</v>
          </cell>
          <cell r="U5776" t="str">
            <v>FLEXNETUIO_LOCAL</v>
          </cell>
          <cell r="V5776">
            <v>1</v>
          </cell>
          <cell r="W5776">
            <v>1</v>
          </cell>
          <cell r="X5776" t="str">
            <v>FLEXNET ECUADOR - MDELIVERY</v>
          </cell>
          <cell r="Y5776" t="str">
            <v>CALLE 28 DE JUNIO S/N Y GARCIA MORENO ENTRADA LLANO GRANDE</v>
          </cell>
        </row>
        <row r="5777">
          <cell r="A5777" t="str">
            <v>2477254</v>
          </cell>
          <cell r="B5777">
            <v>481168</v>
          </cell>
          <cell r="C5777" t="str">
            <v>2477254</v>
          </cell>
          <cell r="D5777" t="str">
            <v>MDELIVERY</v>
          </cell>
          <cell r="E5777" t="str">
            <v>DESPACHO</v>
          </cell>
          <cell r="F5777" t="str">
            <v>NORMAL</v>
          </cell>
          <cell r="G5777" t="str">
            <v>FT75819</v>
          </cell>
          <cell r="H5777">
            <v>44911</v>
          </cell>
          <cell r="I5777" t="str">
            <v>ENTREGADO</v>
          </cell>
          <cell r="J5777">
            <v>44915</v>
          </cell>
          <cell r="K5777" t="str">
            <v>SARA SILVANA ANCHAPANTA ARROBA_SARA SILVANA ANCHAPANTA ARROBA</v>
          </cell>
          <cell r="L5777" t="str">
            <v xml:space="preserve"> YARUQUI BALCoN YARUQUENO DIAGONAL AL CENTRO INFANTIL SEMILLITA DE AMOR DESDE LAS 7 PM TRABAJO DESDE LAS 12 HASTA LAS 6 PM EN LA ESCUELA LUIS GODiN PARQUE CENTRAL DE YARUQUI REFERENCIA CENTRO INFANTIL</v>
          </cell>
          <cell r="M5777" t="str">
            <v>1707664932001</v>
          </cell>
          <cell r="N5777" t="str">
            <v>0969063589 / 0998381257</v>
          </cell>
          <cell r="O5777" t="str">
            <v/>
          </cell>
          <cell r="P5777" t="str">
            <v>QUITO</v>
          </cell>
          <cell r="Q5777" t="str">
            <v>QUITO</v>
          </cell>
          <cell r="R5777" t="str">
            <v>PICHINCHA</v>
          </cell>
          <cell r="T5777" t="str">
            <v>FLEXTRANS UIO</v>
          </cell>
          <cell r="U5777" t="str">
            <v>FLEXNETUIO_LOCAL</v>
          </cell>
          <cell r="V5777">
            <v>1</v>
          </cell>
          <cell r="W5777">
            <v>1</v>
          </cell>
          <cell r="X5777" t="str">
            <v>FLEXNET ECUADOR - MDELIVERY</v>
          </cell>
          <cell r="Y5777" t="str">
            <v>CALLE 28 DE JUNIO S/N Y GARCIA MORENO ENTRADA LLANO GRANDE</v>
          </cell>
        </row>
        <row r="5778">
          <cell r="A5778" t="str">
            <v>2477255</v>
          </cell>
          <cell r="B5778">
            <v>481169</v>
          </cell>
          <cell r="C5778" t="str">
            <v>2477255</v>
          </cell>
          <cell r="D5778" t="str">
            <v>MDELIVERY</v>
          </cell>
          <cell r="E5778" t="str">
            <v>DESPACHO</v>
          </cell>
          <cell r="F5778" t="str">
            <v>NORMAL</v>
          </cell>
          <cell r="G5778" t="str">
            <v>FT75818</v>
          </cell>
          <cell r="H5778">
            <v>44911</v>
          </cell>
          <cell r="I5778" t="str">
            <v>ENTREGADO</v>
          </cell>
          <cell r="J5778">
            <v>44914</v>
          </cell>
          <cell r="K5778" t="str">
            <v>LORENA ELIZABETH CASTILLO NAVARRETE_LORENA ELIZABETH CASTILLO NAVARRETE</v>
          </cell>
          <cell r="L5778" t="str">
            <v xml:space="preserve"> Calle Iquique y sodiro REFERENCIA ENTREGAR EN FACULTA DE CIENCIAS DE LA DISCAPACIDAD </v>
          </cell>
          <cell r="M5778" t="str">
            <v>1720210549001</v>
          </cell>
          <cell r="N5778" t="str">
            <v>0987397928</v>
          </cell>
          <cell r="O5778" t="str">
            <v/>
          </cell>
          <cell r="P5778" t="str">
            <v>QUITO</v>
          </cell>
          <cell r="Q5778" t="str">
            <v>QUITO</v>
          </cell>
          <cell r="R5778" t="str">
            <v>PICHINCHA</v>
          </cell>
          <cell r="T5778" t="str">
            <v>FLEXTRANS UIO</v>
          </cell>
          <cell r="U5778" t="str">
            <v>FLEXNETUIO_LOCAL</v>
          </cell>
          <cell r="V5778">
            <v>1</v>
          </cell>
          <cell r="W5778">
            <v>1</v>
          </cell>
          <cell r="X5778" t="str">
            <v>FLEXNET ECUADOR - MDELIVERY</v>
          </cell>
          <cell r="Y5778" t="str">
            <v>CALLE 28 DE JUNIO S/N Y GARCIA MORENO ENTRADA LLANO GRANDE</v>
          </cell>
        </row>
        <row r="5779">
          <cell r="A5779" t="str">
            <v>2477256</v>
          </cell>
          <cell r="B5779">
            <v>481170</v>
          </cell>
          <cell r="C5779" t="str">
            <v>2477256</v>
          </cell>
          <cell r="D5779" t="str">
            <v>MDELIVERY</v>
          </cell>
          <cell r="E5779" t="str">
            <v>DESPACHO</v>
          </cell>
          <cell r="F5779" t="str">
            <v>NORMAL</v>
          </cell>
          <cell r="G5779" t="str">
            <v>FT75817</v>
          </cell>
          <cell r="H5779">
            <v>44911</v>
          </cell>
          <cell r="I5779" t="str">
            <v>ENTREGADO</v>
          </cell>
          <cell r="J5779">
            <v>44914</v>
          </cell>
          <cell r="K5779" t="str">
            <v>HENRY ORTIZ_ELIECER RICARDO CARVAJAL PUGA</v>
          </cell>
          <cell r="L5779" t="str">
            <v xml:space="preserve"> Calle Iquique y sodiro REFERENCIA ENTREGAR EN FACULTA DE CIENCIAS DE LA DISCAPACIDAD </v>
          </cell>
          <cell r="M5779" t="str">
            <v>1710216266001</v>
          </cell>
          <cell r="N5779" t="str">
            <v>0995007842 / 0998793863</v>
          </cell>
          <cell r="O5779" t="str">
            <v/>
          </cell>
          <cell r="P5779" t="str">
            <v>QUITO</v>
          </cell>
          <cell r="Q5779" t="str">
            <v>QUITO</v>
          </cell>
          <cell r="R5779" t="str">
            <v>PICHINCHA</v>
          </cell>
          <cell r="T5779" t="str">
            <v>FLEXTRANS UIO</v>
          </cell>
          <cell r="U5779" t="str">
            <v>FLEXNETUIO_LOCAL</v>
          </cell>
          <cell r="V5779">
            <v>1</v>
          </cell>
          <cell r="W5779">
            <v>1</v>
          </cell>
          <cell r="X5779" t="str">
            <v>FLEXNET ECUADOR - MDELIVERY</v>
          </cell>
          <cell r="Y5779" t="str">
            <v>CALLE 28 DE JUNIO S/N Y GARCIA MORENO ENTRADA LLANO GRANDE</v>
          </cell>
        </row>
        <row r="5780">
          <cell r="A5780" t="str">
            <v>2477257</v>
          </cell>
          <cell r="B5780">
            <v>481171</v>
          </cell>
          <cell r="C5780" t="str">
            <v>2477257</v>
          </cell>
          <cell r="D5780" t="str">
            <v>MDELIVERY</v>
          </cell>
          <cell r="E5780" t="str">
            <v>DESPACHO</v>
          </cell>
          <cell r="F5780" t="str">
            <v>NORMAL</v>
          </cell>
          <cell r="G5780" t="str">
            <v>TF89408</v>
          </cell>
          <cell r="H5780">
            <v>44911</v>
          </cell>
          <cell r="I5780" t="str">
            <v>ENTREGADO</v>
          </cell>
          <cell r="J5780">
            <v>44914</v>
          </cell>
          <cell r="K5780" t="str">
            <v>MARCOS LEONARDO DE LA ESE SANCHEZ_MARCOS LEONARDO DE LA ESE SANCHEZ</v>
          </cell>
          <cell r="L5780" t="str">
            <v xml:space="preserve"> KM 10 2 VIA SAMBORONDON REFERENCIA AL LADO DEL HIPoDROMO BUHIJO PREGUNTAR POR EL CLIENTE EN EL HIPODROMO </v>
          </cell>
          <cell r="M5780" t="str">
            <v>1710216266001</v>
          </cell>
          <cell r="N5780" t="str">
            <v>0993496253</v>
          </cell>
          <cell r="O5780" t="str">
            <v/>
          </cell>
          <cell r="P5780" t="str">
            <v>SAMBORONDON</v>
          </cell>
          <cell r="Q5780" t="str">
            <v>SAMBORONDON</v>
          </cell>
          <cell r="R5780" t="str">
            <v>GUAYAS</v>
          </cell>
          <cell r="T5780" t="str">
            <v>ITSACOURIER</v>
          </cell>
          <cell r="U5780" t="str">
            <v>FLEXNETUIO_GYE</v>
          </cell>
          <cell r="V5780">
            <v>1</v>
          </cell>
          <cell r="W5780">
            <v>1</v>
          </cell>
          <cell r="X5780" t="str">
            <v>FLEXNET ECUADOR - MDELIVERY</v>
          </cell>
          <cell r="Y5780" t="str">
            <v>CALLE 28 DE JUNIO S/N Y GARCIA MORENO ENTRADA LLANO GRANDE</v>
          </cell>
        </row>
        <row r="5781">
          <cell r="A5781" t="str">
            <v>2477258</v>
          </cell>
          <cell r="B5781">
            <v>481172</v>
          </cell>
          <cell r="C5781" t="str">
            <v>2477258</v>
          </cell>
          <cell r="D5781" t="str">
            <v>MDELIVERY</v>
          </cell>
          <cell r="E5781" t="str">
            <v>DESPACHO</v>
          </cell>
          <cell r="F5781" t="str">
            <v>NORMAL</v>
          </cell>
          <cell r="G5781" t="str">
            <v>FT75815</v>
          </cell>
          <cell r="H5781">
            <v>44911</v>
          </cell>
          <cell r="I5781" t="str">
            <v>ENTREGADO</v>
          </cell>
          <cell r="J5781">
            <v>44914</v>
          </cell>
          <cell r="K5781" t="str">
            <v>Rosa Bailon_AIRTEC ELECTRIC CIA LTDA</v>
          </cell>
          <cell r="L5781" t="str">
            <v>calle E5F S37 93 Y AV SIMON BOLIVAR SUBIENDO DESDE GUAJALO POR LA SIMON BOLIVAR ATRAS EL 3ER PUENTE PEATONAL UNA CASA DE LADRILLO VISTO 2DO PISO</v>
          </cell>
          <cell r="M5781" t="str">
            <v>1792623669001</v>
          </cell>
          <cell r="N5781" t="str">
            <v>0996487756</v>
          </cell>
          <cell r="O5781" t="str">
            <v/>
          </cell>
          <cell r="P5781" t="str">
            <v>QUITO</v>
          </cell>
          <cell r="Q5781" t="str">
            <v>QUITO</v>
          </cell>
          <cell r="R5781" t="str">
            <v>PICHINCHA</v>
          </cell>
          <cell r="T5781" t="str">
            <v>FLEXTRANS UIO</v>
          </cell>
          <cell r="U5781" t="str">
            <v>FLEXNETUIO_LOCAL</v>
          </cell>
          <cell r="V5781">
            <v>1</v>
          </cell>
          <cell r="W5781">
            <v>1</v>
          </cell>
          <cell r="X5781" t="str">
            <v>FLEXNET ECUADOR - MDELIVERY</v>
          </cell>
          <cell r="Y5781" t="str">
            <v>CALLE 28 DE JUNIO S/N Y GARCIA MORENO ENTRADA LLANO GRANDE</v>
          </cell>
        </row>
        <row r="5782">
          <cell r="A5782" t="str">
            <v>2477259</v>
          </cell>
          <cell r="B5782">
            <v>481173</v>
          </cell>
          <cell r="C5782" t="str">
            <v>2477259</v>
          </cell>
          <cell r="D5782" t="str">
            <v>MDELIVERY</v>
          </cell>
          <cell r="E5782" t="str">
            <v>DESPACHO</v>
          </cell>
          <cell r="F5782" t="str">
            <v>NORMAL</v>
          </cell>
          <cell r="G5782" t="str">
            <v>FT75821</v>
          </cell>
          <cell r="H5782">
            <v>44911</v>
          </cell>
          <cell r="I5782" t="str">
            <v>ENTREGADO</v>
          </cell>
          <cell r="J5782">
            <v>44915</v>
          </cell>
          <cell r="K5782" t="str">
            <v>Damaris Ayala_ASOCIACION DE DOCENTES ADMINISTRATIVOS Y DE SERVIC</v>
          </cell>
          <cell r="L5782" t="str">
            <v xml:space="preserve">oficina de la adaups Av Isabel la catolica y Wilson Adaups Q parada de los Vingala </v>
          </cell>
          <cell r="M5782" t="str">
            <v>1791725468001</v>
          </cell>
          <cell r="N5782" t="str">
            <v>0995800566</v>
          </cell>
          <cell r="O5782" t="str">
            <v/>
          </cell>
          <cell r="P5782" t="str">
            <v>QUITO</v>
          </cell>
          <cell r="Q5782" t="str">
            <v>QUITO</v>
          </cell>
          <cell r="R5782" t="str">
            <v>PICHINCHA</v>
          </cell>
          <cell r="T5782" t="str">
            <v>FLEXTRANS UIO</v>
          </cell>
          <cell r="U5782" t="str">
            <v>FLEXNETUIO_LOCAL</v>
          </cell>
          <cell r="V5782">
            <v>1</v>
          </cell>
          <cell r="W5782">
            <v>1</v>
          </cell>
          <cell r="X5782" t="str">
            <v>FLEXNET ECUADOR - MDELIVERY</v>
          </cell>
          <cell r="Y5782" t="str">
            <v>CALLE 28 DE JUNIO S/N Y GARCIA MORENO ENTRADA LLANO GRANDE</v>
          </cell>
        </row>
        <row r="5783">
          <cell r="A5783" t="str">
            <v>2477260</v>
          </cell>
          <cell r="B5783">
            <v>481174</v>
          </cell>
          <cell r="C5783" t="str">
            <v>2477260</v>
          </cell>
          <cell r="D5783" t="str">
            <v>MDELIVERY</v>
          </cell>
          <cell r="E5783" t="str">
            <v>DESPACHO</v>
          </cell>
          <cell r="F5783" t="str">
            <v>NORMAL</v>
          </cell>
          <cell r="G5783" t="str">
            <v>TF89457</v>
          </cell>
          <cell r="H5783">
            <v>44911</v>
          </cell>
          <cell r="I5783" t="str">
            <v>DEVOLUCION_EN_PROCESO</v>
          </cell>
          <cell r="J5783">
            <v>44922</v>
          </cell>
          <cell r="K5783" t="str">
            <v>LORENA ELIZABETH QUISNANCELA CHAUCA_LORENA ELIZABETH QUISNANCELA CHAUCA</v>
          </cell>
          <cell r="L5783" t="str">
            <v>EMPRESA PEPSICOLA via daule km 10</v>
          </cell>
          <cell r="M5783" t="str">
            <v>0603621582001</v>
          </cell>
          <cell r="N5783" t="str">
            <v>0998411378 / 0998519746</v>
          </cell>
          <cell r="O5783" t="str">
            <v/>
          </cell>
          <cell r="P5783" t="str">
            <v>GUAYAQUIL</v>
          </cell>
          <cell r="Q5783" t="str">
            <v>GUAYAQUIL</v>
          </cell>
          <cell r="R5783" t="str">
            <v>GUAYAS</v>
          </cell>
          <cell r="T5783" t="str">
            <v>ITSACOURIER</v>
          </cell>
          <cell r="U5783" t="str">
            <v>FLEXNETUIO_GYE</v>
          </cell>
          <cell r="V5783">
            <v>1</v>
          </cell>
          <cell r="W5783">
            <v>1</v>
          </cell>
          <cell r="X5783" t="str">
            <v>FLEXNET ECUADOR - MDELIVERY</v>
          </cell>
          <cell r="Y5783" t="str">
            <v>CALLE 28 DE JUNIO S/N Y GARCIA MORENO ENTRADA LLANO GRANDE</v>
          </cell>
        </row>
        <row r="5784">
          <cell r="A5784" t="str">
            <v>2477262</v>
          </cell>
          <cell r="B5784">
            <v>481175</v>
          </cell>
          <cell r="C5784" t="str">
            <v>2477262</v>
          </cell>
          <cell r="D5784" t="str">
            <v>MDELIVERY</v>
          </cell>
          <cell r="E5784" t="str">
            <v>DESPACHO</v>
          </cell>
          <cell r="F5784" t="str">
            <v>NORMAL</v>
          </cell>
          <cell r="G5784" t="str">
            <v>031080002477262</v>
          </cell>
          <cell r="H5784">
            <v>44911</v>
          </cell>
          <cell r="I5784" t="str">
            <v>ENTREGADO</v>
          </cell>
          <cell r="J5784">
            <v>44914</v>
          </cell>
          <cell r="K5784" t="str">
            <v>EDGAR RICARDO SOLEDISPA REYES_EDGAR RICARDO SOLEDISPA REYES</v>
          </cell>
          <cell r="L5784" t="str">
            <v>SANTA ELENA LA LIBERTAD BARRIO 28 DE MAYO CASA VINO CON BAIGE PORTON GRANDE NEGRO FRENTE A CASA DE REPUESTOS</v>
          </cell>
          <cell r="M5784" t="str">
            <v>0927265694001</v>
          </cell>
          <cell r="N5784" t="str">
            <v>0939790435</v>
          </cell>
          <cell r="P5784" t="str">
            <v>240101</v>
          </cell>
          <cell r="Q5784" t="str">
            <v>SANTA ELENA</v>
          </cell>
          <cell r="R5784" t="str">
            <v>SANTA ELENA</v>
          </cell>
          <cell r="S5784" t="str">
            <v>ATAHUALPA - SAN JOSE DE ANCON - PROSPERIDAD - EL TAMBO</v>
          </cell>
          <cell r="T5784" t="str">
            <v>TRAMACO</v>
          </cell>
          <cell r="V5784">
            <v>1</v>
          </cell>
          <cell r="W5784">
            <v>1</v>
          </cell>
          <cell r="X5784" t="str">
            <v>FLEXNET ECUADOR - MDELIVERY</v>
          </cell>
          <cell r="Y5784" t="str">
            <v>CALLE 28 DE JUNIO S/N Y GARCIA MORENO ENTRADA LLANO GRANDE</v>
          </cell>
        </row>
        <row r="5785">
          <cell r="A5785" t="str">
            <v>2477263</v>
          </cell>
          <cell r="B5785">
            <v>481176</v>
          </cell>
          <cell r="C5785" t="str">
            <v>2477263</v>
          </cell>
          <cell r="D5785" t="str">
            <v>MDELIVERY</v>
          </cell>
          <cell r="E5785" t="str">
            <v>DESPACHO</v>
          </cell>
          <cell r="F5785" t="str">
            <v>NORMAL</v>
          </cell>
          <cell r="G5785" t="str">
            <v>FT75825</v>
          </cell>
          <cell r="H5785">
            <v>44911</v>
          </cell>
          <cell r="I5785" t="str">
            <v>ENTREGADO</v>
          </cell>
          <cell r="J5785">
            <v>44914</v>
          </cell>
          <cell r="K5785" t="str">
            <v xml:space="preserve">Eduardo Enrique Guevara Flores_BANCO GUAYAQUIL S A </v>
          </cell>
          <cell r="L5785" t="str">
            <v>Reina Victoria y Santa Maria edificio banco Guayaquil 1er piso</v>
          </cell>
          <cell r="M5785" t="str">
            <v>0990049459001</v>
          </cell>
          <cell r="N5785" t="str">
            <v>0984366277</v>
          </cell>
          <cell r="O5785" t="str">
            <v/>
          </cell>
          <cell r="P5785" t="str">
            <v>QUITO</v>
          </cell>
          <cell r="Q5785" t="str">
            <v>QUITO</v>
          </cell>
          <cell r="R5785" t="str">
            <v>PICHINCHA</v>
          </cell>
          <cell r="T5785" t="str">
            <v>FLEXTRANS UIO</v>
          </cell>
          <cell r="U5785" t="str">
            <v>FLEXNETUIO_LOCAL</v>
          </cell>
          <cell r="V5785">
            <v>1</v>
          </cell>
          <cell r="W5785">
            <v>1</v>
          </cell>
          <cell r="X5785" t="str">
            <v>FLEXNET ECUADOR - MDELIVERY</v>
          </cell>
          <cell r="Y5785" t="str">
            <v>CALLE 28 DE JUNIO S/N Y GARCIA MORENO ENTRADA LLANO GRANDE</v>
          </cell>
        </row>
        <row r="5786">
          <cell r="A5786" t="str">
            <v>2477264</v>
          </cell>
          <cell r="B5786">
            <v>481177</v>
          </cell>
          <cell r="C5786" t="str">
            <v>2477264</v>
          </cell>
          <cell r="D5786" t="str">
            <v>MDELIVERY</v>
          </cell>
          <cell r="E5786" t="str">
            <v>DESPACHO</v>
          </cell>
          <cell r="F5786" t="str">
            <v>NORMAL</v>
          </cell>
          <cell r="G5786" t="str">
            <v>031080002477264</v>
          </cell>
          <cell r="H5786">
            <v>44911</v>
          </cell>
          <cell r="I5786" t="str">
            <v>ENTREGADO</v>
          </cell>
          <cell r="J5786">
            <v>44914</v>
          </cell>
          <cell r="K5786" t="str">
            <v xml:space="preserve"> YURI HERNAN GARCIA MACIAS_ YURI HERNAN GARCIA MACIAS</v>
          </cell>
          <cell r="L5786" t="str">
            <v>SANTO DOMINGO AV DE LOS COLONOS Y CALLE JAZMINES LOTE 19 CONJUNTO JARDINES DEL BOMBOLI CASA BLANCA DE 3 PISOS JUNTO A LA GASOLINERA TRANSMETRO</v>
          </cell>
          <cell r="M5786" t="str">
            <v>1712682580001</v>
          </cell>
          <cell r="N5786" t="str">
            <v>0985099324</v>
          </cell>
          <cell r="O5786" t="str">
            <v/>
          </cell>
          <cell r="P5786" t="str">
            <v>SANTO DOMINGO</v>
          </cell>
          <cell r="Q5786" t="str">
            <v>SANTO DOMINGO</v>
          </cell>
          <cell r="R5786" t="str">
            <v>SANTO DOMINGO DE LOS TSACHILAS</v>
          </cell>
          <cell r="T5786" t="str">
            <v>TRAMACO</v>
          </cell>
          <cell r="U5786" t="str">
            <v>FLEXNETUIO_PROVINCIA</v>
          </cell>
          <cell r="V5786">
            <v>1</v>
          </cell>
          <cell r="W5786">
            <v>1</v>
          </cell>
          <cell r="X5786" t="str">
            <v>FLEXNET ECUADOR - MDELIVERY</v>
          </cell>
          <cell r="Y5786" t="str">
            <v>CALLE 28 DE JUNIO S/N Y GARCIA MORENO ENTRADA LLANO GRANDE</v>
          </cell>
        </row>
        <row r="5787">
          <cell r="A5787" t="str">
            <v>2477265</v>
          </cell>
          <cell r="B5787">
            <v>481178</v>
          </cell>
          <cell r="C5787" t="str">
            <v>2477265</v>
          </cell>
          <cell r="D5787" t="str">
            <v>MDELIVERY</v>
          </cell>
          <cell r="E5787" t="str">
            <v>DESPACHO</v>
          </cell>
          <cell r="F5787" t="str">
            <v>NORMAL</v>
          </cell>
          <cell r="G5787" t="str">
            <v>FT75824</v>
          </cell>
          <cell r="H5787">
            <v>44911</v>
          </cell>
          <cell r="I5787" t="str">
            <v>ENTREGADO</v>
          </cell>
          <cell r="J5787">
            <v>44914</v>
          </cell>
          <cell r="K5787" t="str">
            <v xml:space="preserve">Boriz Baier_INDUSTRIAL DANEC S A </v>
          </cell>
          <cell r="L5787" t="str">
            <v>Av General Enriquez SN y Av Shyris Fabrica Danec Pichincha Ecuador</v>
          </cell>
          <cell r="M5787" t="str">
            <v>1790040968001</v>
          </cell>
          <cell r="N5787" t="str">
            <v>0999464811</v>
          </cell>
          <cell r="O5787" t="str">
            <v/>
          </cell>
          <cell r="P5787" t="str">
            <v>QUITO</v>
          </cell>
          <cell r="Q5787" t="str">
            <v>QUITO</v>
          </cell>
          <cell r="R5787" t="str">
            <v>PICHINCHA</v>
          </cell>
          <cell r="T5787" t="str">
            <v>FLEXTRANS UIO</v>
          </cell>
          <cell r="U5787" t="str">
            <v>FLEXNETUIO_LOCAL</v>
          </cell>
          <cell r="V5787">
            <v>1</v>
          </cell>
          <cell r="W5787">
            <v>1</v>
          </cell>
          <cell r="X5787" t="str">
            <v>FLEXNET ECUADOR - MDELIVERY</v>
          </cell>
          <cell r="Y5787" t="str">
            <v>CALLE 28 DE JUNIO S/N Y GARCIA MORENO ENTRADA LLANO GRANDE</v>
          </cell>
        </row>
        <row r="5788">
          <cell r="A5788" t="str">
            <v>2477272</v>
          </cell>
          <cell r="B5788">
            <v>481181</v>
          </cell>
          <cell r="C5788" t="str">
            <v>2477272</v>
          </cell>
          <cell r="D5788" t="str">
            <v>MDELIVERY</v>
          </cell>
          <cell r="E5788" t="str">
            <v>DESPACHO</v>
          </cell>
          <cell r="F5788" t="str">
            <v>NORMAL</v>
          </cell>
          <cell r="G5788" t="str">
            <v>031080002477272</v>
          </cell>
          <cell r="H5788">
            <v>44911</v>
          </cell>
          <cell r="I5788" t="str">
            <v>INCIDENCIA</v>
          </cell>
          <cell r="J5788">
            <v>44923</v>
          </cell>
          <cell r="K5788" t="str">
            <v>PEDRO PABLO RISCO ROMAN_PEDRO PABLO RISCO ROMAN</v>
          </cell>
          <cell r="L5788" t="str">
            <v>SANTO DOMINGO LAS PALMERAS CALLE CANARIS Y PACHACUTIC CASA UN PISO EN OBRA GRIS</v>
          </cell>
          <cell r="M5788" t="str">
            <v>1313020412</v>
          </cell>
          <cell r="N5788" t="str">
            <v>0979191399</v>
          </cell>
          <cell r="O5788" t="str">
            <v/>
          </cell>
          <cell r="P5788" t="str">
            <v>SANTO DOMINGO</v>
          </cell>
          <cell r="Q5788" t="str">
            <v>SANTO DOMINGO</v>
          </cell>
          <cell r="R5788" t="str">
            <v>SANTO DOMINGO DE LOS TSACHILAS</v>
          </cell>
          <cell r="T5788" t="str">
            <v>TRAMACO</v>
          </cell>
          <cell r="U5788" t="str">
            <v>FLEXNETUIO_PROVINCIA</v>
          </cell>
          <cell r="V5788">
            <v>1</v>
          </cell>
          <cell r="W5788">
            <v>1</v>
          </cell>
          <cell r="X5788" t="str">
            <v>FLEXNET ECUADOR - MDELIVERY</v>
          </cell>
          <cell r="Y5788" t="str">
            <v>CALLE 28 DE JUNIO S/N Y GARCIA MORENO ENTRADA LLANO GRANDE</v>
          </cell>
        </row>
        <row r="5789">
          <cell r="A5789" t="str">
            <v>2477275</v>
          </cell>
          <cell r="B5789">
            <v>481182</v>
          </cell>
          <cell r="C5789" t="str">
            <v>2477275</v>
          </cell>
          <cell r="D5789" t="str">
            <v>MDELIVERY</v>
          </cell>
          <cell r="E5789" t="str">
            <v>DESPACHO</v>
          </cell>
          <cell r="F5789" t="str">
            <v>NORMAL</v>
          </cell>
          <cell r="G5789" t="str">
            <v>031080002477275</v>
          </cell>
          <cell r="H5789">
            <v>44911</v>
          </cell>
          <cell r="I5789" t="str">
            <v>ENTREGADO</v>
          </cell>
          <cell r="J5789">
            <v>44914</v>
          </cell>
          <cell r="K5789" t="str">
            <v>Santiago Salazar_BAKER HUGHES SERVICES INTERNATIONAL INC</v>
          </cell>
          <cell r="L5789" t="str">
            <v xml:space="preserve"> Av Alejandro Labaka km 0 junto al Aeropuerto Francisco de Orellana </v>
          </cell>
          <cell r="M5789" t="str">
            <v>1791362217001</v>
          </cell>
          <cell r="N5789" t="str">
            <v>0993718937</v>
          </cell>
          <cell r="O5789" t="str">
            <v/>
          </cell>
          <cell r="P5789" t="str">
            <v>ORELLANA</v>
          </cell>
          <cell r="Q5789" t="str">
            <v>EL COCA</v>
          </cell>
          <cell r="R5789" t="str">
            <v>ORELLANA</v>
          </cell>
          <cell r="T5789" t="str">
            <v>TRAMACO</v>
          </cell>
          <cell r="U5789" t="str">
            <v>FLEXNETUIO_PROVINCIA</v>
          </cell>
          <cell r="V5789">
            <v>1</v>
          </cell>
          <cell r="W5789">
            <v>1</v>
          </cell>
          <cell r="X5789" t="str">
            <v>FLEXNET ECUADOR - MDELIVERY</v>
          </cell>
          <cell r="Y5789" t="str">
            <v>CALLE 28 DE JUNIO S/N Y GARCIA MORENO ENTRADA LLANO GRANDE</v>
          </cell>
        </row>
        <row r="5790">
          <cell r="A5790" t="str">
            <v>2477276</v>
          </cell>
          <cell r="B5790">
            <v>481183</v>
          </cell>
          <cell r="C5790" t="str">
            <v>2477276</v>
          </cell>
          <cell r="D5790" t="str">
            <v>MDELIVERY</v>
          </cell>
          <cell r="E5790" t="str">
            <v>DESPACHO</v>
          </cell>
          <cell r="F5790" t="str">
            <v>NORMAL</v>
          </cell>
          <cell r="G5790" t="str">
            <v/>
          </cell>
          <cell r="H5790">
            <v>44911</v>
          </cell>
          <cell r="I5790" t="str">
            <v>ENTREGADO</v>
          </cell>
          <cell r="J5790">
            <v>44914</v>
          </cell>
          <cell r="K5790" t="str">
            <v>COBOS LEON DANILO GABRIEL cedula 0913453502 AUTORIZA QUE RECIBA EQUIPO A LUCINDA ELVIRA CRUZ QUEVEDO 0914908454_TECNOINTESOLU SOLUCIONES TECNOLOGICAS INTEGRALES</v>
          </cell>
          <cell r="L5790" t="str">
            <v>Urdenort 2 mz 228 villa 12 CASA TUENTI</v>
          </cell>
          <cell r="M5790" t="str">
            <v>0992788763001</v>
          </cell>
          <cell r="N5790" t="str">
            <v>0995884826</v>
          </cell>
          <cell r="O5790" t="str">
            <v/>
          </cell>
          <cell r="P5790" t="str">
            <v>GUAYAQUIL</v>
          </cell>
          <cell r="Q5790" t="str">
            <v>GUAYAQUIL</v>
          </cell>
          <cell r="R5790" t="str">
            <v>GUAYAS</v>
          </cell>
          <cell r="T5790" t="str">
            <v>ITSACOURIER</v>
          </cell>
          <cell r="U5790" t="str">
            <v>FLEXNETUIO_GYE</v>
          </cell>
          <cell r="V5790">
            <v>1</v>
          </cell>
          <cell r="W5790">
            <v>1</v>
          </cell>
          <cell r="X5790" t="str">
            <v>FLEXNET ECUADOR - MDELIVERY</v>
          </cell>
          <cell r="Y5790" t="str">
            <v>CALLE 28 DE JUNIO S/N Y GARCIA MORENO ENTRADA LLANO GRANDE</v>
          </cell>
        </row>
        <row r="5791">
          <cell r="A5791" t="str">
            <v>2477279</v>
          </cell>
          <cell r="B5791">
            <v>481184</v>
          </cell>
          <cell r="C5791" t="str">
            <v>2477279</v>
          </cell>
          <cell r="D5791" t="str">
            <v>MDELIVERY</v>
          </cell>
          <cell r="E5791" t="str">
            <v>DESPACHO</v>
          </cell>
          <cell r="F5791" t="str">
            <v>NORMAL</v>
          </cell>
          <cell r="G5791" t="str">
            <v>TF89406</v>
          </cell>
          <cell r="H5791">
            <v>44911</v>
          </cell>
          <cell r="I5791" t="str">
            <v>ENTREGADO</v>
          </cell>
          <cell r="J5791">
            <v>44914</v>
          </cell>
          <cell r="K5791" t="str">
            <v>ANA MARIA ROCHA C_FARMAYALA PHARMACEUTICAL COMPANY S A FPC</v>
          </cell>
          <cell r="L5791" t="str">
            <v xml:space="preserve"> GUAYAS GUAYAQUIL V CARLOS JULIO AROSEMENA KM 2 5 JUNTO A TALLERES ASIA CAR Guayaquil </v>
          </cell>
          <cell r="M5791" t="str">
            <v>0990013314001</v>
          </cell>
          <cell r="N5791" t="str">
            <v>0995803011</v>
          </cell>
          <cell r="O5791" t="str">
            <v/>
          </cell>
          <cell r="P5791" t="str">
            <v>GUAYAQUIL</v>
          </cell>
          <cell r="Q5791" t="str">
            <v>GUAYAQUIL</v>
          </cell>
          <cell r="R5791" t="str">
            <v>GUAYAS</v>
          </cell>
          <cell r="T5791" t="str">
            <v>ITSACOURIER</v>
          </cell>
          <cell r="U5791" t="str">
            <v>FLEXNETUIO_GYE</v>
          </cell>
          <cell r="V5791">
            <v>1</v>
          </cell>
          <cell r="W5791">
            <v>1</v>
          </cell>
          <cell r="X5791" t="str">
            <v>FLEXNET ECUADOR - MDELIVERY</v>
          </cell>
          <cell r="Y5791" t="str">
            <v>CALLE 28 DE JUNIO S/N Y GARCIA MORENO ENTRADA LLANO GRANDE</v>
          </cell>
        </row>
        <row r="5792">
          <cell r="A5792" t="str">
            <v>2477282</v>
          </cell>
          <cell r="B5792">
            <v>481185</v>
          </cell>
          <cell r="C5792" t="str">
            <v>2477282</v>
          </cell>
          <cell r="D5792" t="str">
            <v>MDELIVERY</v>
          </cell>
          <cell r="E5792" t="str">
            <v>DESPACHO</v>
          </cell>
          <cell r="F5792" t="str">
            <v>NORMAL</v>
          </cell>
          <cell r="G5792" t="str">
            <v>FT75823</v>
          </cell>
          <cell r="H5792">
            <v>44911</v>
          </cell>
          <cell r="I5792" t="str">
            <v>ENTREGADO</v>
          </cell>
          <cell r="J5792">
            <v>44914</v>
          </cell>
          <cell r="K5792" t="str">
            <v xml:space="preserve">MARCO COELLO_IDEAL ALAMBREC S A </v>
          </cell>
          <cell r="L5792" t="str">
            <v>DX CALLE S60 E3 423 Y CLL E3E SCTR PARQUE INDUSTRIA L EN LA PANASUR FRTE A NOVA CERO TRAS DE LA FBCA DE ETERNI</v>
          </cell>
          <cell r="M5792" t="str">
            <v>1790050947001</v>
          </cell>
          <cell r="N5792" t="str">
            <v>0983182291</v>
          </cell>
          <cell r="O5792" t="str">
            <v/>
          </cell>
          <cell r="P5792" t="str">
            <v>QUITO</v>
          </cell>
          <cell r="Q5792" t="str">
            <v>QUITO</v>
          </cell>
          <cell r="R5792" t="str">
            <v>PICHINCHA</v>
          </cell>
          <cell r="T5792" t="str">
            <v>FLEXTRANS UIO</v>
          </cell>
          <cell r="U5792" t="str">
            <v>FLEXNETUIO_LOCAL</v>
          </cell>
          <cell r="V5792">
            <v>1</v>
          </cell>
          <cell r="W5792">
            <v>1</v>
          </cell>
          <cell r="X5792" t="str">
            <v>FLEXNET ECUADOR - MDELIVERY</v>
          </cell>
          <cell r="Y5792" t="str">
            <v>CALLE 28 DE JUNIO S/N Y GARCIA MORENO ENTRADA LLANO GRANDE</v>
          </cell>
        </row>
        <row r="5793">
          <cell r="A5793" t="str">
            <v>2477283</v>
          </cell>
          <cell r="B5793">
            <v>481186</v>
          </cell>
          <cell r="C5793" t="str">
            <v>2477283</v>
          </cell>
          <cell r="D5793" t="str">
            <v>MDELIVERY</v>
          </cell>
          <cell r="E5793" t="str">
            <v>DESPACHO</v>
          </cell>
          <cell r="F5793" t="str">
            <v>NORMAL</v>
          </cell>
          <cell r="G5793" t="str">
            <v>FT75826</v>
          </cell>
          <cell r="H5793">
            <v>44911</v>
          </cell>
          <cell r="I5793" t="str">
            <v>ENTREGADO</v>
          </cell>
          <cell r="J5793">
            <v>44914</v>
          </cell>
          <cell r="K5793" t="str">
            <v xml:space="preserve">LIZZIE VERA MONICA CARLOSAMA_MESSAGEPLUS S A </v>
          </cell>
          <cell r="L5793" t="str">
            <v xml:space="preserve"> Remigio Crespo Toral E7 137 y La Ceramica Tumbaco Como referencia pasando fabrica de muebles ARTEMPO Tumbaco </v>
          </cell>
          <cell r="M5793" t="str">
            <v>1791925580001</v>
          </cell>
          <cell r="N5793" t="str">
            <v>0999735014/0987406744</v>
          </cell>
          <cell r="O5793" t="str">
            <v/>
          </cell>
          <cell r="P5793" t="str">
            <v>QUITO</v>
          </cell>
          <cell r="Q5793" t="str">
            <v>QUITO</v>
          </cell>
          <cell r="R5793" t="str">
            <v>PICHINCHA</v>
          </cell>
          <cell r="T5793" t="str">
            <v>FLEXTRANS UIO</v>
          </cell>
          <cell r="U5793" t="str">
            <v>FLEXNETUIO_LOCAL</v>
          </cell>
          <cell r="V5793">
            <v>1</v>
          </cell>
          <cell r="W5793">
            <v>1</v>
          </cell>
          <cell r="X5793" t="str">
            <v>FLEXNET ECUADOR - MDELIVERY</v>
          </cell>
          <cell r="Y5793" t="str">
            <v>CALLE 28 DE JUNIO S/N Y GARCIA MORENO ENTRADA LLANO GRANDE</v>
          </cell>
        </row>
        <row r="5794">
          <cell r="A5794" t="str">
            <v>2477210</v>
          </cell>
          <cell r="B5794">
            <v>481129</v>
          </cell>
          <cell r="C5794" t="str">
            <v>2477210</v>
          </cell>
          <cell r="D5794" t="str">
            <v>MDELIVERY</v>
          </cell>
          <cell r="E5794" t="str">
            <v>DESPACHO</v>
          </cell>
          <cell r="F5794" t="str">
            <v>EXPRESS</v>
          </cell>
          <cell r="G5794" t="str">
            <v>TS7992</v>
          </cell>
          <cell r="H5794">
            <v>44911</v>
          </cell>
          <cell r="I5794" t="str">
            <v>ENTREGADO</v>
          </cell>
          <cell r="J5794">
            <v>44911</v>
          </cell>
          <cell r="K5794" t="str">
            <v>CRISTINA PAVON_ROSALES CISNEROS MARIO REMIGIO</v>
          </cell>
          <cell r="L5794" t="str">
            <v>TORIBIO MONTES Y DANIEL HIDALGO CASA N27 07</v>
          </cell>
          <cell r="M5794" t="str">
            <v>0705705333001</v>
          </cell>
          <cell r="N5794" t="str">
            <v>0984746868</v>
          </cell>
          <cell r="O5794" t="str">
            <v/>
          </cell>
          <cell r="P5794" t="str">
            <v>QUITO</v>
          </cell>
          <cell r="Q5794" t="str">
            <v>QUITO</v>
          </cell>
          <cell r="R5794" t="str">
            <v>PICHINCHA</v>
          </cell>
          <cell r="T5794" t="str">
            <v>TRANSERVISS</v>
          </cell>
          <cell r="U5794" t="str">
            <v>FLEXNETUIO_LOCAL</v>
          </cell>
          <cell r="V5794">
            <v>1</v>
          </cell>
          <cell r="W5794">
            <v>1</v>
          </cell>
          <cell r="X5794" t="str">
            <v>FLEXNET ECUADOR - MDELIVERY</v>
          </cell>
          <cell r="Y5794" t="str">
            <v>CALLE 28 DE JUNIO S/N Y GARCIA MORENO ENTRADA LLANO GRANDE</v>
          </cell>
        </row>
        <row r="5795">
          <cell r="A5795" t="str">
            <v>2477212</v>
          </cell>
          <cell r="B5795">
            <v>481130</v>
          </cell>
          <cell r="C5795" t="str">
            <v>2477212</v>
          </cell>
          <cell r="D5795" t="str">
            <v>MDELIVERY</v>
          </cell>
          <cell r="E5795" t="str">
            <v>DESPACHO</v>
          </cell>
          <cell r="F5795" t="str">
            <v>EXPRESS</v>
          </cell>
          <cell r="G5795" t="str">
            <v>TS7990</v>
          </cell>
          <cell r="H5795">
            <v>44911</v>
          </cell>
          <cell r="I5795" t="str">
            <v>ENTREGADO</v>
          </cell>
          <cell r="J5795">
            <v>44911</v>
          </cell>
          <cell r="K5795" t="str">
            <v>CRISTINA PAVON_BALSECA HARO ANGEL GERARDO</v>
          </cell>
          <cell r="L5795" t="str">
            <v>TORIBIO MONTES Y DANIEL HIDALGO CASA N27 07</v>
          </cell>
          <cell r="M5795" t="str">
            <v>1705521514001</v>
          </cell>
          <cell r="N5795" t="str">
            <v>0984746868</v>
          </cell>
          <cell r="O5795" t="str">
            <v/>
          </cell>
          <cell r="P5795" t="str">
            <v>QUITO</v>
          </cell>
          <cell r="Q5795" t="str">
            <v>QUITO</v>
          </cell>
          <cell r="R5795" t="str">
            <v>PICHINCHA</v>
          </cell>
          <cell r="T5795" t="str">
            <v>TRANSERVISS</v>
          </cell>
          <cell r="U5795" t="str">
            <v>FLEXNETUIO_LOCAL</v>
          </cell>
          <cell r="V5795">
            <v>1</v>
          </cell>
          <cell r="W5795">
            <v>1</v>
          </cell>
          <cell r="X5795" t="str">
            <v>FLEXNET ECUADOR - MDELIVERY</v>
          </cell>
          <cell r="Y5795" t="str">
            <v>CALLE 28 DE JUNIO S/N Y GARCIA MORENO ENTRADA LLANO GRANDE</v>
          </cell>
        </row>
        <row r="5796">
          <cell r="A5796" t="str">
            <v>2477215</v>
          </cell>
          <cell r="B5796">
            <v>481131</v>
          </cell>
          <cell r="C5796" t="str">
            <v>2477215</v>
          </cell>
          <cell r="D5796" t="str">
            <v>MDELIVERY</v>
          </cell>
          <cell r="E5796" t="str">
            <v>DESPACHO</v>
          </cell>
          <cell r="F5796" t="str">
            <v>EXPRESS</v>
          </cell>
          <cell r="G5796" t="str">
            <v>TS7998</v>
          </cell>
          <cell r="H5796">
            <v>44911</v>
          </cell>
          <cell r="I5796" t="str">
            <v>ENTREGADO</v>
          </cell>
          <cell r="J5796">
            <v>44911</v>
          </cell>
          <cell r="K5796" t="str">
            <v xml:space="preserve">Oswaldo Farinango o Estefanie Borrero_KUEHNE NEGELS A </v>
          </cell>
          <cell r="L5796" t="str">
            <v xml:space="preserve"> Av Eloy Alfaro E3 194 y Catalina Aldaz empresa Kuehne Nagel </v>
          </cell>
          <cell r="M5796" t="str">
            <v>0991321764001</v>
          </cell>
          <cell r="N5796" t="str">
            <v>0986821012</v>
          </cell>
          <cell r="O5796" t="str">
            <v/>
          </cell>
          <cell r="P5796" t="str">
            <v>QUITO</v>
          </cell>
          <cell r="Q5796" t="str">
            <v>QUITO</v>
          </cell>
          <cell r="R5796" t="str">
            <v>PICHINCHA</v>
          </cell>
          <cell r="T5796" t="str">
            <v>TRANSERVISS</v>
          </cell>
          <cell r="U5796" t="str">
            <v>FLEXNETUIO_LOCAL</v>
          </cell>
          <cell r="V5796">
            <v>1</v>
          </cell>
          <cell r="W5796">
            <v>1</v>
          </cell>
          <cell r="X5796" t="str">
            <v>FLEXNET ECUADOR - MDELIVERY</v>
          </cell>
          <cell r="Y5796" t="str">
            <v>CALLE 28 DE JUNIO S/N Y GARCIA MORENO ENTRADA LLANO GRANDE</v>
          </cell>
        </row>
        <row r="5797">
          <cell r="A5797" t="str">
            <v>2477222</v>
          </cell>
          <cell r="B5797">
            <v>481132</v>
          </cell>
          <cell r="C5797" t="str">
            <v>2477222</v>
          </cell>
          <cell r="D5797" t="str">
            <v>MDELIVERY</v>
          </cell>
          <cell r="E5797" t="str">
            <v>DESPACHO</v>
          </cell>
          <cell r="F5797" t="str">
            <v>EXPRESS</v>
          </cell>
          <cell r="G5797" t="str">
            <v>TS8003</v>
          </cell>
          <cell r="H5797">
            <v>44911</v>
          </cell>
          <cell r="I5797" t="str">
            <v>ENTREGADO</v>
          </cell>
          <cell r="J5797">
            <v>44911</v>
          </cell>
          <cell r="K5797" t="str">
            <v xml:space="preserve">COELLO JACOME CARLOS DAVID O KATHERINE PEREZ_ACTIUM ASESORES LEGALES CIA LTDA </v>
          </cell>
          <cell r="L5797" t="str">
            <v>AV NACIONES UNIDAS 1084 Y AV AMAZONAS EDIFICIO BANCO LA PREVISORA TORRE B PISO 6 Oficina 613</v>
          </cell>
          <cell r="M5797" t="str">
            <v>1792613469001</v>
          </cell>
          <cell r="N5797" t="str">
            <v>0987036684</v>
          </cell>
          <cell r="O5797" t="str">
            <v/>
          </cell>
          <cell r="P5797" t="str">
            <v>QUITO</v>
          </cell>
          <cell r="Q5797" t="str">
            <v>QUITO</v>
          </cell>
          <cell r="R5797" t="str">
            <v>PICHINCHA</v>
          </cell>
          <cell r="T5797" t="str">
            <v>TRANSERVISS</v>
          </cell>
          <cell r="U5797" t="str">
            <v>FLEXNETUIO_LOCAL</v>
          </cell>
          <cell r="V5797">
            <v>1</v>
          </cell>
          <cell r="W5797">
            <v>1</v>
          </cell>
          <cell r="X5797" t="str">
            <v>FLEXNET ECUADOR - MDELIVERY</v>
          </cell>
          <cell r="Y5797" t="str">
            <v>CALLE 28 DE JUNIO S/N Y GARCIA MORENO ENTRADA LLANO GRANDE</v>
          </cell>
        </row>
        <row r="5798">
          <cell r="A5798" t="str">
            <v>2477223</v>
          </cell>
          <cell r="B5798">
            <v>481133</v>
          </cell>
          <cell r="C5798" t="str">
            <v>2477223</v>
          </cell>
          <cell r="D5798" t="str">
            <v>MDELIVERY</v>
          </cell>
          <cell r="E5798" t="str">
            <v>DESPACHO</v>
          </cell>
          <cell r="F5798" t="str">
            <v>EXPRESS</v>
          </cell>
          <cell r="G5798" t="str">
            <v>TS8002</v>
          </cell>
          <cell r="H5798">
            <v>44911</v>
          </cell>
          <cell r="I5798" t="str">
            <v>ENTREGADO</v>
          </cell>
          <cell r="J5798">
            <v>44911</v>
          </cell>
          <cell r="K5798" t="str">
            <v>ROCIO TABANGO_ROCIO DEL PILAR TABANGO MAYA</v>
          </cell>
          <cell r="L5798" t="str">
            <v>Ruiz de Castilla N30 13 y Pascual de Andagoya Edf Expocolor Mezanine Oficina 3</v>
          </cell>
          <cell r="M5798" t="str">
            <v>1713674529001</v>
          </cell>
          <cell r="N5798" t="str">
            <v>0992526700</v>
          </cell>
          <cell r="O5798" t="str">
            <v/>
          </cell>
          <cell r="P5798" t="str">
            <v>QUITO</v>
          </cell>
          <cell r="Q5798" t="str">
            <v>QUITO</v>
          </cell>
          <cell r="R5798" t="str">
            <v>PICHINCHA</v>
          </cell>
          <cell r="T5798" t="str">
            <v>TRANSERVISS</v>
          </cell>
          <cell r="U5798" t="str">
            <v>FLEXNETUIO_LOCAL</v>
          </cell>
          <cell r="V5798">
            <v>1</v>
          </cell>
          <cell r="W5798">
            <v>1</v>
          </cell>
          <cell r="X5798" t="str">
            <v>FLEXNET ECUADOR - MDELIVERY</v>
          </cell>
          <cell r="Y5798" t="str">
            <v>CALLE 28 DE JUNIO S/N Y GARCIA MORENO ENTRADA LLANO GRANDE</v>
          </cell>
        </row>
        <row r="5799">
          <cell r="A5799" t="str">
            <v>2477233</v>
          </cell>
          <cell r="B5799">
            <v>481134</v>
          </cell>
          <cell r="C5799" t="str">
            <v>2477233</v>
          </cell>
          <cell r="D5799" t="str">
            <v>MDELIVERY</v>
          </cell>
          <cell r="E5799" t="str">
            <v>DESPACHO</v>
          </cell>
          <cell r="F5799" t="str">
            <v>EXPRESS</v>
          </cell>
          <cell r="G5799" t="str">
            <v>TS7999</v>
          </cell>
          <cell r="H5799">
            <v>44911</v>
          </cell>
          <cell r="I5799" t="str">
            <v>ENTREGADO</v>
          </cell>
          <cell r="J5799">
            <v>44911</v>
          </cell>
          <cell r="K5799" t="str">
            <v xml:space="preserve">Oswaldo Farinango o Estefanie Borrero_KUEHNE NEGELS A </v>
          </cell>
          <cell r="L5799" t="str">
            <v xml:space="preserve"> Av Eloy Alfaro E3 194 y Catalina Aldaz empresa Kuehne Nagel </v>
          </cell>
          <cell r="M5799" t="str">
            <v>0991321764001</v>
          </cell>
          <cell r="N5799" t="str">
            <v>0986821012</v>
          </cell>
          <cell r="O5799" t="str">
            <v/>
          </cell>
          <cell r="P5799" t="str">
            <v>QUITO</v>
          </cell>
          <cell r="Q5799" t="str">
            <v>QUITO</v>
          </cell>
          <cell r="R5799" t="str">
            <v>PICHINCHA</v>
          </cell>
          <cell r="T5799" t="str">
            <v>TRANSERVISS</v>
          </cell>
          <cell r="U5799" t="str">
            <v>FLEXNETUIO_LOCAL</v>
          </cell>
          <cell r="V5799">
            <v>1</v>
          </cell>
          <cell r="W5799">
            <v>1</v>
          </cell>
          <cell r="X5799" t="str">
            <v>FLEXNET ECUADOR - MDELIVERY</v>
          </cell>
          <cell r="Y5799" t="str">
            <v>CALLE 28 DE JUNIO S/N Y GARCIA MORENO ENTRADA LLANO GRANDE</v>
          </cell>
        </row>
        <row r="5800">
          <cell r="A5800" t="str">
            <v>2477238</v>
          </cell>
          <cell r="B5800">
            <v>481135</v>
          </cell>
          <cell r="C5800" t="str">
            <v>2477238</v>
          </cell>
          <cell r="D5800" t="str">
            <v>MDELIVERY</v>
          </cell>
          <cell r="E5800" t="str">
            <v>DESPACHO</v>
          </cell>
          <cell r="F5800" t="str">
            <v>EXPRESS</v>
          </cell>
          <cell r="G5800" t="str">
            <v>TS7993</v>
          </cell>
          <cell r="H5800">
            <v>44911</v>
          </cell>
          <cell r="I5800" t="str">
            <v>ENTREGADO</v>
          </cell>
          <cell r="J5800">
            <v>44911</v>
          </cell>
          <cell r="K5800" t="str">
            <v>ANDRADE ESCOBAR PASIONARIA MIRELLA O PAMELA CORDERO_ANDRADE ESCOBAR PASIONARIA MIRELLA</v>
          </cell>
          <cell r="L5800" t="str">
            <v>Av Republica del Salvador y Suecia Edificio Almirante Colon PISO 5</v>
          </cell>
          <cell r="M5800" t="str">
            <v>1714429725001</v>
          </cell>
          <cell r="N5800" t="str">
            <v>0996312833</v>
          </cell>
          <cell r="O5800" t="str">
            <v/>
          </cell>
          <cell r="P5800" t="str">
            <v>QUITO</v>
          </cell>
          <cell r="Q5800" t="str">
            <v>QUITO</v>
          </cell>
          <cell r="R5800" t="str">
            <v>PICHINCHA</v>
          </cell>
          <cell r="T5800" t="str">
            <v>TRANSERVISS</v>
          </cell>
          <cell r="U5800" t="str">
            <v>FLEXNETUIO_LOCAL</v>
          </cell>
          <cell r="V5800">
            <v>1</v>
          </cell>
          <cell r="W5800">
            <v>1</v>
          </cell>
          <cell r="X5800" t="str">
            <v>FLEXNET ECUADOR - MDELIVERY</v>
          </cell>
          <cell r="Y5800" t="str">
            <v>CALLE 28 DE JUNIO S/N Y GARCIA MORENO ENTRADA LLANO GRANDE</v>
          </cell>
        </row>
        <row r="5801">
          <cell r="A5801" t="str">
            <v>2477241</v>
          </cell>
          <cell r="B5801">
            <v>481136</v>
          </cell>
          <cell r="C5801" t="str">
            <v>2477241</v>
          </cell>
          <cell r="D5801" t="str">
            <v>MDELIVERY</v>
          </cell>
          <cell r="E5801" t="str">
            <v>DESPACHO</v>
          </cell>
          <cell r="F5801" t="str">
            <v>EXPRESS</v>
          </cell>
          <cell r="G5801" t="str">
            <v>EC5877</v>
          </cell>
          <cell r="H5801">
            <v>44911</v>
          </cell>
          <cell r="I5801" t="str">
            <v>ENTREGADO</v>
          </cell>
          <cell r="J5801">
            <v>44911</v>
          </cell>
          <cell r="K5801" t="str">
            <v>ANDREA VILLACRES_AIG METROPOLITANA CIA DE SEGUROS Y REASEGUROS S A</v>
          </cell>
          <cell r="L5801" t="str">
            <v>Av Brasil 293 y Granda Centeno Edificio IACA AIG Ecuador</v>
          </cell>
          <cell r="M5801" t="str">
            <v>1790475247001</v>
          </cell>
          <cell r="N5801" t="str">
            <v>0995108885</v>
          </cell>
          <cell r="O5801" t="str">
            <v/>
          </cell>
          <cell r="P5801" t="str">
            <v>QUITO</v>
          </cell>
          <cell r="Q5801" t="str">
            <v>QUITO</v>
          </cell>
          <cell r="R5801" t="str">
            <v>PICHINCHA</v>
          </cell>
          <cell r="T5801" t="str">
            <v>EXPRESSCON</v>
          </cell>
          <cell r="U5801" t="str">
            <v>FLEXNETUIO_LOCAL</v>
          </cell>
          <cell r="V5801">
            <v>1</v>
          </cell>
          <cell r="W5801">
            <v>1</v>
          </cell>
          <cell r="X5801" t="str">
            <v>FLEXNET ECUADOR - MDELIVERY</v>
          </cell>
          <cell r="Y5801" t="str">
            <v>CALLE 28 DE JUNIO S/N Y GARCIA MORENO ENTRADA LLANO GRANDE</v>
          </cell>
        </row>
        <row r="5802">
          <cell r="A5802" t="str">
            <v>2477268</v>
          </cell>
          <cell r="B5802">
            <v>481137</v>
          </cell>
          <cell r="C5802" t="str">
            <v>2477268</v>
          </cell>
          <cell r="D5802" t="str">
            <v>MDELIVERY</v>
          </cell>
          <cell r="E5802" t="str">
            <v>DESPACHO</v>
          </cell>
          <cell r="F5802" t="str">
            <v>EXPRESS</v>
          </cell>
          <cell r="G5802" t="str">
            <v>TS7997</v>
          </cell>
          <cell r="H5802">
            <v>44911</v>
          </cell>
          <cell r="I5802" t="str">
            <v>ENTREGADO</v>
          </cell>
          <cell r="J5802">
            <v>44911</v>
          </cell>
          <cell r="K5802" t="str">
            <v>Doris Bedoya_AKROS CIA LTDA</v>
          </cell>
          <cell r="L5802" t="str">
            <v>Av 12 de octubre N26 48 y orellana edificio Mirage piso 14</v>
          </cell>
          <cell r="M5802" t="str">
            <v>1791148800001</v>
          </cell>
          <cell r="N5802" t="str">
            <v>0999813089</v>
          </cell>
          <cell r="O5802" t="str">
            <v/>
          </cell>
          <cell r="P5802" t="str">
            <v>QUITO</v>
          </cell>
          <cell r="Q5802" t="str">
            <v>QUITO</v>
          </cell>
          <cell r="R5802" t="str">
            <v>PICHINCHA</v>
          </cell>
          <cell r="T5802" t="str">
            <v>TRANSERVISS</v>
          </cell>
          <cell r="U5802" t="str">
            <v>FLEXNETUIO_LOCAL</v>
          </cell>
          <cell r="V5802">
            <v>1</v>
          </cell>
          <cell r="W5802">
            <v>1</v>
          </cell>
          <cell r="X5802" t="str">
            <v>FLEXNET ECUADOR - MDELIVERY</v>
          </cell>
          <cell r="Y5802" t="str">
            <v>CALLE 28 DE JUNIO S/N Y GARCIA MORENO ENTRADA LLANO GRANDE</v>
          </cell>
        </row>
        <row r="5803">
          <cell r="A5803" t="str">
            <v>2477269</v>
          </cell>
          <cell r="B5803">
            <v>481138</v>
          </cell>
          <cell r="C5803" t="str">
            <v>2477269</v>
          </cell>
          <cell r="D5803" t="str">
            <v>MDELIVERY</v>
          </cell>
          <cell r="E5803" t="str">
            <v>DESPACHO</v>
          </cell>
          <cell r="F5803" t="str">
            <v>EXPRESS</v>
          </cell>
          <cell r="G5803" t="str">
            <v>EC5878</v>
          </cell>
          <cell r="H5803">
            <v>44911</v>
          </cell>
          <cell r="I5803" t="str">
            <v>ENTREGADO</v>
          </cell>
          <cell r="J5803">
            <v>44911</v>
          </cell>
          <cell r="K5803" t="str">
            <v>MARIA PIEDAD DAVALOS ALBERTO ROSALES_FLORISOL CIA LTDA</v>
          </cell>
          <cell r="L5803" t="str">
            <v>QUITO TENIS LOS COMICIOS OE6 123 Y CABILDOS EDIFICIO VALLY PISO 3</v>
          </cell>
          <cell r="M5803" t="str">
            <v>1790642097001</v>
          </cell>
          <cell r="N5803" t="str">
            <v>0999697683</v>
          </cell>
          <cell r="O5803" t="str">
            <v/>
          </cell>
          <cell r="P5803" t="str">
            <v>QUITO</v>
          </cell>
          <cell r="Q5803" t="str">
            <v>QUITO</v>
          </cell>
          <cell r="R5803" t="str">
            <v>PICHINCHA</v>
          </cell>
          <cell r="T5803" t="str">
            <v>EXPRESSCON</v>
          </cell>
          <cell r="U5803" t="str">
            <v>FLEXNETUIO_LOCAL</v>
          </cell>
          <cell r="V5803">
            <v>1</v>
          </cell>
          <cell r="W5803">
            <v>1</v>
          </cell>
          <cell r="X5803" t="str">
            <v>FLEXNET ECUADOR - MDELIVERY</v>
          </cell>
          <cell r="Y5803" t="str">
            <v>CALLE 28 DE JUNIO S/N Y GARCIA MORENO ENTRADA LLANO GRANDE</v>
          </cell>
        </row>
        <row r="5804">
          <cell r="A5804" t="str">
            <v>2477271</v>
          </cell>
          <cell r="B5804">
            <v>481139</v>
          </cell>
          <cell r="C5804" t="str">
            <v>2477271</v>
          </cell>
          <cell r="D5804" t="str">
            <v>MDELIVERY</v>
          </cell>
          <cell r="E5804" t="str">
            <v>DESPACHO</v>
          </cell>
          <cell r="F5804" t="str">
            <v>EXPRESS</v>
          </cell>
          <cell r="G5804" t="str">
            <v>TS7991</v>
          </cell>
          <cell r="H5804">
            <v>44911</v>
          </cell>
          <cell r="I5804" t="str">
            <v>ENTREGADO</v>
          </cell>
          <cell r="J5804">
            <v>44911</v>
          </cell>
          <cell r="K5804" t="str">
            <v>CRISTINA PAVON_ALBA TAMBA VINICIO EFRAIN</v>
          </cell>
          <cell r="L5804" t="str">
            <v>TORIBIO MONTES Y DANIEL HIDALGO CASA N27 07</v>
          </cell>
          <cell r="M5804" t="str">
            <v>1002773305001</v>
          </cell>
          <cell r="N5804" t="str">
            <v>0984746868</v>
          </cell>
          <cell r="O5804" t="str">
            <v/>
          </cell>
          <cell r="P5804" t="str">
            <v>QUITO</v>
          </cell>
          <cell r="Q5804" t="str">
            <v>QUITO</v>
          </cell>
          <cell r="R5804" t="str">
            <v>PICHINCHA</v>
          </cell>
          <cell r="T5804" t="str">
            <v>TRANSERVISS</v>
          </cell>
          <cell r="U5804" t="str">
            <v>FLEXNETUIO_LOCAL</v>
          </cell>
          <cell r="V5804">
            <v>1</v>
          </cell>
          <cell r="W5804">
            <v>1</v>
          </cell>
          <cell r="X5804" t="str">
            <v>FLEXNET ECUADOR - MDELIVERY</v>
          </cell>
          <cell r="Y5804" t="str">
            <v>CALLE 28 DE JUNIO S/N Y GARCIA MORENO ENTRADA LLANO GRANDE</v>
          </cell>
        </row>
        <row r="5805">
          <cell r="A5805" t="str">
            <v>2477273</v>
          </cell>
          <cell r="B5805">
            <v>481140</v>
          </cell>
          <cell r="C5805" t="str">
            <v>2477273</v>
          </cell>
          <cell r="D5805" t="str">
            <v>MDELIVERY</v>
          </cell>
          <cell r="E5805" t="str">
            <v>DESPACHO</v>
          </cell>
          <cell r="F5805" t="str">
            <v>EXPRESS</v>
          </cell>
          <cell r="G5805" t="str">
            <v>EC5879</v>
          </cell>
          <cell r="H5805">
            <v>44911</v>
          </cell>
          <cell r="I5805" t="str">
            <v>ENTREGADO</v>
          </cell>
          <cell r="J5805">
            <v>44911</v>
          </cell>
          <cell r="K5805" t="str">
            <v>DIEGO IVAN CASTILLO LLUSCA O JAIME MARIN_WEGO MOBILE CAR DETAILING S A S</v>
          </cell>
          <cell r="L5805" t="str">
            <v>AV DE LA PRENSA Y MARIANO ECHEVERRIA OE1 20 A UNA CUADRA DE LA Y AUTOLAVADO WEGO MOBILE CAR</v>
          </cell>
          <cell r="M5805" t="str">
            <v>1793198488001</v>
          </cell>
          <cell r="N5805" t="str">
            <v>0999834988</v>
          </cell>
          <cell r="O5805" t="str">
            <v/>
          </cell>
          <cell r="P5805" t="str">
            <v>QUITO</v>
          </cell>
          <cell r="Q5805" t="str">
            <v>QUITO</v>
          </cell>
          <cell r="R5805" t="str">
            <v>PICHINCHA</v>
          </cell>
          <cell r="T5805" t="str">
            <v>EXPRESSCON</v>
          </cell>
          <cell r="U5805" t="str">
            <v>FLEXNETUIO_LOCAL</v>
          </cell>
          <cell r="V5805">
            <v>1</v>
          </cell>
          <cell r="W5805">
            <v>1</v>
          </cell>
          <cell r="X5805" t="str">
            <v>FLEXNET ECUADOR - MDELIVERY</v>
          </cell>
          <cell r="Y5805" t="str">
            <v>CALLE 28 DE JUNIO S/N Y GARCIA MORENO ENTRADA LLANO GRANDE</v>
          </cell>
        </row>
        <row r="5806">
          <cell r="A5806" t="str">
            <v>2477277</v>
          </cell>
          <cell r="B5806">
            <v>481141</v>
          </cell>
          <cell r="C5806" t="str">
            <v>2477277</v>
          </cell>
          <cell r="D5806" t="str">
            <v>MDELIVERY</v>
          </cell>
          <cell r="E5806" t="str">
            <v>DESPACHO</v>
          </cell>
          <cell r="F5806" t="str">
            <v>EXPRESS</v>
          </cell>
          <cell r="G5806" t="str">
            <v>TS8000</v>
          </cell>
          <cell r="H5806">
            <v>44911</v>
          </cell>
          <cell r="I5806" t="str">
            <v>ENTREGADO</v>
          </cell>
          <cell r="J5806">
            <v>44911</v>
          </cell>
          <cell r="K5806" t="str">
            <v>MARIA JOSE SAMPEDRO SEMANATE o David Zambrano ci 0987377074_MARIA JOSE SAMPEDRO SEMANATE</v>
          </cell>
          <cell r="L5806" t="str">
            <v>ALPALLANA 615 Y FRANCISCO FLOR CASA DE 2 PISOS BLANCA REDUGRASS</v>
          </cell>
          <cell r="M5806" t="str">
            <v>0502363237001</v>
          </cell>
          <cell r="N5806" t="str">
            <v>0984076020</v>
          </cell>
          <cell r="O5806" t="str">
            <v/>
          </cell>
          <cell r="P5806" t="str">
            <v>QUITO</v>
          </cell>
          <cell r="Q5806" t="str">
            <v>QUITO</v>
          </cell>
          <cell r="R5806" t="str">
            <v>PICHINCHA</v>
          </cell>
          <cell r="T5806" t="str">
            <v>TRANSERVISS</v>
          </cell>
          <cell r="U5806" t="str">
            <v>FLEXNETUIO_LOCAL</v>
          </cell>
          <cell r="V5806">
            <v>1</v>
          </cell>
          <cell r="W5806">
            <v>1</v>
          </cell>
          <cell r="X5806" t="str">
            <v>FLEXNET ECUADOR - MDELIVERY</v>
          </cell>
          <cell r="Y5806" t="str">
            <v>CALLE 28 DE JUNIO S/N Y GARCIA MORENO ENTRADA LLANO GRANDE</v>
          </cell>
        </row>
        <row r="5807">
          <cell r="A5807" t="str">
            <v>2477278</v>
          </cell>
          <cell r="B5807">
            <v>481142</v>
          </cell>
          <cell r="C5807" t="str">
            <v>2477278</v>
          </cell>
          <cell r="D5807" t="str">
            <v>MDELIVERY</v>
          </cell>
          <cell r="E5807" t="str">
            <v>DESPACHO</v>
          </cell>
          <cell r="F5807" t="str">
            <v>EXPRESS</v>
          </cell>
          <cell r="G5807" t="str">
            <v>TS8001</v>
          </cell>
          <cell r="H5807">
            <v>44911</v>
          </cell>
          <cell r="I5807" t="str">
            <v>ENTREGADO</v>
          </cell>
          <cell r="J5807">
            <v>44911</v>
          </cell>
          <cell r="K5807" t="str">
            <v xml:space="preserve">1712559101 ORDONEZ SANCHEZ JENNY ELIZABETH_COOPERATIVA DE AHORRO Y CREDITO POLITECNICA LTDA </v>
          </cell>
          <cell r="L5807" t="str">
            <v>LADRON DE GUEVARA Y ANDALUCIA ECUELA POLITECNICANACIONAL EDIFICIO 3</v>
          </cell>
          <cell r="M5807" t="str">
            <v>1790641392001</v>
          </cell>
          <cell r="N5807" t="str">
            <v>995653211</v>
          </cell>
          <cell r="O5807" t="str">
            <v/>
          </cell>
          <cell r="P5807" t="str">
            <v>QUITO</v>
          </cell>
          <cell r="Q5807" t="str">
            <v>QUITO</v>
          </cell>
          <cell r="R5807" t="str">
            <v>PICHINCHA</v>
          </cell>
          <cell r="T5807" t="str">
            <v>TRANSERVISS</v>
          </cell>
          <cell r="U5807" t="str">
            <v>FLEXNETUIO_LOCAL</v>
          </cell>
          <cell r="V5807">
            <v>1</v>
          </cell>
          <cell r="W5807">
            <v>1</v>
          </cell>
          <cell r="X5807" t="str">
            <v>FLEXNET ECUADOR - MDELIVERY</v>
          </cell>
          <cell r="Y5807" t="str">
            <v>CALLE 28 DE JUNIO S/N Y GARCIA MORENO ENTRADA LLANO GRANDE</v>
          </cell>
        </row>
        <row r="5808">
          <cell r="A5808" t="str">
            <v>2477280</v>
          </cell>
          <cell r="B5808">
            <v>481143</v>
          </cell>
          <cell r="C5808" t="str">
            <v>2477280</v>
          </cell>
          <cell r="D5808" t="str">
            <v>MDELIVERY</v>
          </cell>
          <cell r="E5808" t="str">
            <v>DESPACHO</v>
          </cell>
          <cell r="F5808" t="str">
            <v>EXPRESS</v>
          </cell>
          <cell r="G5808" t="str">
            <v>TS7994</v>
          </cell>
          <cell r="H5808">
            <v>44911</v>
          </cell>
          <cell r="I5808" t="str">
            <v>ENTREGADO</v>
          </cell>
          <cell r="J5808">
            <v>44911</v>
          </cell>
          <cell r="K5808" t="str">
            <v>Nefi Trujillo_IGLESIA DE JESUCRISTO DE LOS SANTOS DE LOS ULTIMOS</v>
          </cell>
          <cell r="L5808" t="str">
            <v>Colon E8 71 entre Diego de Almagro y Yanez Pinzon</v>
          </cell>
          <cell r="M5808" t="str">
            <v>1790898954001</v>
          </cell>
          <cell r="N5808" t="str">
            <v>0999800130</v>
          </cell>
          <cell r="O5808" t="str">
            <v/>
          </cell>
          <cell r="P5808" t="str">
            <v>QUITO</v>
          </cell>
          <cell r="Q5808" t="str">
            <v>QUITO</v>
          </cell>
          <cell r="R5808" t="str">
            <v>PICHINCHA</v>
          </cell>
          <cell r="T5808" t="str">
            <v>TRANSERVISS</v>
          </cell>
          <cell r="U5808" t="str">
            <v>FLEXNETUIO_LOCAL</v>
          </cell>
          <cell r="V5808">
            <v>1</v>
          </cell>
          <cell r="W5808">
            <v>1</v>
          </cell>
          <cell r="X5808" t="str">
            <v>FLEXNET ECUADOR - MDELIVERY</v>
          </cell>
          <cell r="Y5808" t="str">
            <v>CALLE 28 DE JUNIO S/N Y GARCIA MORENO ENTRADA LLANO GRANDE</v>
          </cell>
        </row>
        <row r="5809">
          <cell r="A5809" t="str">
            <v>2477281</v>
          </cell>
          <cell r="B5809">
            <v>481144</v>
          </cell>
          <cell r="C5809" t="str">
            <v>2477281</v>
          </cell>
          <cell r="D5809" t="str">
            <v>MDELIVERY</v>
          </cell>
          <cell r="E5809" t="str">
            <v>DESPACHO</v>
          </cell>
          <cell r="F5809" t="str">
            <v>EXPRESS</v>
          </cell>
          <cell r="G5809" t="str">
            <v>EC5875</v>
          </cell>
          <cell r="H5809">
            <v>44911</v>
          </cell>
          <cell r="I5809" t="str">
            <v>ENTREGADO</v>
          </cell>
          <cell r="J5809">
            <v>44911</v>
          </cell>
          <cell r="K5809" t="str">
            <v xml:space="preserve"> JULIA ANGELICA ZAMBONINO GALLO_ JULIA ANGELICA ZAMBONINO GALLO</v>
          </cell>
          <cell r="L5809" t="str">
            <v>VOZ ANDES N42 74 Y MARIANO ECHEVERRIA</v>
          </cell>
          <cell r="M5809" t="str">
            <v>1716208390001</v>
          </cell>
          <cell r="N5809" t="str">
            <v>0995508662</v>
          </cell>
          <cell r="O5809" t="str">
            <v/>
          </cell>
          <cell r="P5809" t="str">
            <v>QUITO</v>
          </cell>
          <cell r="Q5809" t="str">
            <v>QUITO</v>
          </cell>
          <cell r="R5809" t="str">
            <v>PICHINCHA</v>
          </cell>
          <cell r="T5809" t="str">
            <v>EXPRESSCON</v>
          </cell>
          <cell r="U5809" t="str">
            <v>FLEXNETUIO_LOCAL</v>
          </cell>
          <cell r="V5809">
            <v>1</v>
          </cell>
          <cell r="W5809">
            <v>1</v>
          </cell>
          <cell r="X5809" t="str">
            <v>FLEXNET ECUADOR - MDELIVERY</v>
          </cell>
          <cell r="Y5809" t="str">
            <v>CALLE 28 DE JUNIO S/N Y GARCIA MORENO ENTRADA LLANO GRANDE</v>
          </cell>
        </row>
        <row r="5810">
          <cell r="A5810" t="str">
            <v>2477289</v>
          </cell>
          <cell r="B5810">
            <v>481145</v>
          </cell>
          <cell r="C5810" t="str">
            <v>2477289</v>
          </cell>
          <cell r="D5810" t="str">
            <v>MDELIVERY</v>
          </cell>
          <cell r="E5810" t="str">
            <v>DESPACHO</v>
          </cell>
          <cell r="F5810" t="str">
            <v>EXPRESS</v>
          </cell>
          <cell r="G5810" t="str">
            <v>EC5873</v>
          </cell>
          <cell r="H5810">
            <v>44911</v>
          </cell>
          <cell r="I5810" t="str">
            <v>ENTREGADO</v>
          </cell>
          <cell r="J5810">
            <v>44911</v>
          </cell>
          <cell r="K5810" t="str">
            <v>Ana Urrea_UNGERER DEL ECUADOR S A</v>
          </cell>
          <cell r="L5810" t="str">
            <v xml:space="preserve"> PICHINCHA QUITO entre de los arupos pasaje E7 y de los aceitunos UNGERER DEL ECUADOR S A </v>
          </cell>
          <cell r="M5810" t="str">
            <v>1791410645001</v>
          </cell>
          <cell r="N5810" t="str">
            <v>0985660286</v>
          </cell>
          <cell r="O5810" t="str">
            <v/>
          </cell>
          <cell r="P5810" t="str">
            <v>QUITO</v>
          </cell>
          <cell r="Q5810" t="str">
            <v>QUITO</v>
          </cell>
          <cell r="R5810" t="str">
            <v>PICHINCHA</v>
          </cell>
          <cell r="T5810" t="str">
            <v>EXPRESSCON</v>
          </cell>
          <cell r="U5810" t="str">
            <v>FLEXNETUIO_LOCAL</v>
          </cell>
          <cell r="V5810">
            <v>1</v>
          </cell>
          <cell r="W5810">
            <v>1</v>
          </cell>
          <cell r="X5810" t="str">
            <v>FLEXNET ECUADOR - MDELIVERY</v>
          </cell>
          <cell r="Y5810" t="str">
            <v>CALLE 28 DE JUNIO S/N Y GARCIA MORENO ENTRADA LLANO GRANDE</v>
          </cell>
        </row>
        <row r="5811">
          <cell r="A5811" t="str">
            <v>2477208</v>
          </cell>
          <cell r="B5811">
            <v>481147</v>
          </cell>
          <cell r="C5811" t="str">
            <v>2477208</v>
          </cell>
          <cell r="D5811" t="str">
            <v>MDELIVERY</v>
          </cell>
          <cell r="E5811" t="str">
            <v>DESPACHO</v>
          </cell>
          <cell r="F5811" t="str">
            <v>NORMAL</v>
          </cell>
          <cell r="G5811" t="str">
            <v>IC3902</v>
          </cell>
          <cell r="H5811">
            <v>44911</v>
          </cell>
          <cell r="I5811" t="str">
            <v>DEVOLUCION_EN_PROCESO</v>
          </cell>
          <cell r="J5811">
            <v>44922</v>
          </cell>
          <cell r="K5811" t="str">
            <v>CANGAS PESO JESSICA TAMARA_CANGAS PESO JESSICA TAMARA</v>
          </cell>
          <cell r="L5811" t="str">
            <v>avenida General escandon y victor albornoz 2 52 EDIFICIO NARVAEZ DE COLOR ROJO EN LA PLANTA BAJA CONSULTORIO DENTAL</v>
          </cell>
          <cell r="M5811" t="str">
            <v>0105071724001</v>
          </cell>
          <cell r="N5811" t="str">
            <v>0995508605</v>
          </cell>
          <cell r="O5811" t="str">
            <v/>
          </cell>
          <cell r="P5811" t="str">
            <v>CUENCA</v>
          </cell>
          <cell r="Q5811" t="str">
            <v>CUENCA</v>
          </cell>
          <cell r="R5811" t="str">
            <v>AZUAY</v>
          </cell>
          <cell r="T5811" t="str">
            <v>ITSACOURIER</v>
          </cell>
          <cell r="U5811" t="str">
            <v>FLEXNETUIO_PROVINCIA</v>
          </cell>
          <cell r="V5811">
            <v>1</v>
          </cell>
          <cell r="W5811">
            <v>1</v>
          </cell>
          <cell r="X5811" t="str">
            <v>FLEXNET ECUADOR - MDELIVERY</v>
          </cell>
          <cell r="Y5811" t="str">
            <v>CALLE 28 DE JUNIO S/N Y GARCIA MORENO ENTRADA LLANO GRANDE</v>
          </cell>
        </row>
        <row r="5812">
          <cell r="A5812" t="str">
            <v>20003021089180</v>
          </cell>
          <cell r="B5812">
            <v>481127</v>
          </cell>
          <cell r="C5812" t="str">
            <v>20003021089180</v>
          </cell>
          <cell r="D5812" t="str">
            <v>CONECEL</v>
          </cell>
          <cell r="E5812" t="str">
            <v>DESPACHO</v>
          </cell>
          <cell r="F5812" t="str">
            <v>NORMAL</v>
          </cell>
          <cell r="G5812" t="str">
            <v>031002004112631</v>
          </cell>
          <cell r="H5812">
            <v>44911</v>
          </cell>
          <cell r="I5812" t="str">
            <v>DEVOLUCION_EN_PROCESO</v>
          </cell>
          <cell r="J5812">
            <v>44916</v>
          </cell>
          <cell r="K5812" t="str">
            <v xml:space="preserve">FABIAN DARIO QUINLLIN APO / </v>
          </cell>
          <cell r="L5812" t="str">
            <v>AV OLMEDO Y LA REA CASA DE DOS PISOS COLOR DURAZNO DENTRO DEL RESTAURANTE LAS DELICIAS DE YAJAIRA, RIOBAMBA</v>
          </cell>
          <cell r="M5812" t="str">
            <v>604735274</v>
          </cell>
          <cell r="N5812" t="str">
            <v>958903525 /  958903525</v>
          </cell>
          <cell r="P5812" t="str">
            <v>RIOBAMBA</v>
          </cell>
          <cell r="Q5812" t="str">
            <v>RIOBAMBA</v>
          </cell>
          <cell r="R5812" t="str">
            <v>CHIMBORAZO</v>
          </cell>
          <cell r="T5812" t="str">
            <v>TRAMACO</v>
          </cell>
          <cell r="U5812" t="str">
            <v>FLEXNETUIO_PROVINCIA</v>
          </cell>
          <cell r="V5812">
            <v>1</v>
          </cell>
          <cell r="W5812">
            <v>1</v>
          </cell>
          <cell r="X5812" t="str">
            <v>FLEXNET</v>
          </cell>
          <cell r="Y5812" t="str">
            <v>FLEX NET CALLE 28 DE JUNIO S/N Y GARCIA MORENO ENTRADA LLANO GRANDE</v>
          </cell>
        </row>
        <row r="5813">
          <cell r="A5813" t="str">
            <v>20003022089868</v>
          </cell>
          <cell r="B5813">
            <v>481098</v>
          </cell>
          <cell r="C5813" t="str">
            <v>20003022089868</v>
          </cell>
          <cell r="D5813" t="str">
            <v>CONECEL</v>
          </cell>
          <cell r="E5813" t="str">
            <v>DESPACHO</v>
          </cell>
          <cell r="F5813" t="str">
            <v>NORMAL</v>
          </cell>
          <cell r="H5813">
            <v>44911</v>
          </cell>
          <cell r="I5813" t="str">
            <v>DEVOLUCION_EN_PROCESO</v>
          </cell>
          <cell r="J5813">
            <v>44916</v>
          </cell>
          <cell r="K5813" t="str">
            <v xml:space="preserve">JOSE BENIGNO SANCHEZ MAITA / </v>
          </cell>
          <cell r="L5813" t="str">
            <v>RAFAEL MARIA ARIZAGA Y VEGA MUNOZ CASA DE 2 PISOS FRENTE A LA IGLESIA SAN JOSE DE MI VECINO, CUENCA</v>
          </cell>
          <cell r="M5813" t="str">
            <v>1102327416</v>
          </cell>
          <cell r="N5813" t="str">
            <v>969041068 /  981028497</v>
          </cell>
          <cell r="P5813" t="str">
            <v>CUENCA</v>
          </cell>
          <cell r="Q5813" t="str">
            <v>CUENCA</v>
          </cell>
          <cell r="R5813" t="str">
            <v>AZUAY</v>
          </cell>
          <cell r="T5813" t="str">
            <v>ITSACOURIER</v>
          </cell>
          <cell r="U5813" t="str">
            <v>FLEXNETUIO_PROVINCIA</v>
          </cell>
          <cell r="V5813">
            <v>1</v>
          </cell>
          <cell r="W5813">
            <v>1</v>
          </cell>
          <cell r="X5813" t="str">
            <v>FLEXNET</v>
          </cell>
          <cell r="Y5813" t="str">
            <v>FLEX NET CALLE 28 DE JUNIO S/N Y GARCIA MORENO ENTRADA LLANO GRANDE</v>
          </cell>
        </row>
        <row r="5814">
          <cell r="A5814" t="str">
            <v>2022-12491</v>
          </cell>
          <cell r="B5814">
            <v>481084</v>
          </cell>
          <cell r="C5814" t="str">
            <v>2022-12491</v>
          </cell>
          <cell r="D5814" t="str">
            <v>MOVISTAR</v>
          </cell>
          <cell r="E5814" t="str">
            <v>DESPACHO</v>
          </cell>
          <cell r="F5814" t="str">
            <v>NORMAL</v>
          </cell>
          <cell r="G5814" t="str">
            <v>IC3921</v>
          </cell>
          <cell r="H5814">
            <v>44911</v>
          </cell>
          <cell r="I5814" t="str">
            <v>ENTREGADO</v>
          </cell>
          <cell r="J5814">
            <v>44914</v>
          </cell>
          <cell r="K5814" t="str">
            <v>CAVS AE SALESLAND CUENCA REMIGIO_DIEGO MENA</v>
          </cell>
          <cell r="L5814" t="str">
            <v>AV REMIGIO CCRESPO Y FEDERICO PROANO NUM 294 CUENCA</v>
          </cell>
          <cell r="M5814" t="str">
            <v>0</v>
          </cell>
          <cell r="N5814" t="str">
            <v>999805380</v>
          </cell>
          <cell r="O5814" t="str">
            <v/>
          </cell>
          <cell r="P5814" t="str">
            <v>CUENCA</v>
          </cell>
          <cell r="Q5814" t="str">
            <v>CUENCA</v>
          </cell>
          <cell r="R5814" t="str">
            <v>AZUAY</v>
          </cell>
          <cell r="T5814" t="str">
            <v>ITSACOURIER</v>
          </cell>
          <cell r="U5814" t="str">
            <v>FLEXNETUIO_PROVINCIA</v>
          </cell>
          <cell r="V5814">
            <v>1</v>
          </cell>
          <cell r="W5814">
            <v>1</v>
          </cell>
          <cell r="X5814" t="str">
            <v>FLEXNET ECUADOR - MOVISTAR</v>
          </cell>
          <cell r="Y5814" t="str">
            <v>CALLE 28 DE JUNIO S/N Y GARCIA MORENO ENTRADA LLANO GRANDE</v>
          </cell>
        </row>
        <row r="5815">
          <cell r="A5815" t="str">
            <v>2022-12492</v>
          </cell>
          <cell r="B5815">
            <v>481085</v>
          </cell>
          <cell r="C5815" t="str">
            <v>2022-12492</v>
          </cell>
          <cell r="D5815" t="str">
            <v>MOVISTAR</v>
          </cell>
          <cell r="E5815" t="str">
            <v>DESPACHO</v>
          </cell>
          <cell r="F5815" t="str">
            <v>NORMAL</v>
          </cell>
          <cell r="G5815" t="str">
            <v>031080202212492</v>
          </cell>
          <cell r="H5815">
            <v>44911</v>
          </cell>
          <cell r="I5815" t="str">
            <v>ENTREGADO</v>
          </cell>
          <cell r="J5815">
            <v>44912</v>
          </cell>
          <cell r="K5815" t="str">
            <v>AE CELISTICS QUICENTRO SUR_KLEBER GRANDA_DANY IMBAQUINGO</v>
          </cell>
          <cell r="L5815" t="str">
            <v xml:space="preserve">MORAN VALVERDE Y TENIENTE HUGO ORTIZ CC QUICENTRO SHOPPING SUR N 1 LOCAL 91 – 92 JUNTO A MEGAMAXI </v>
          </cell>
          <cell r="M5815" t="str">
            <v>1792161037001</v>
          </cell>
          <cell r="N5815" t="str">
            <v>0992567346_094084829</v>
          </cell>
          <cell r="O5815" t="str">
            <v/>
          </cell>
          <cell r="P5815" t="str">
            <v>QUITO</v>
          </cell>
          <cell r="Q5815" t="str">
            <v>QUITO</v>
          </cell>
          <cell r="R5815" t="str">
            <v>PICHINCHA</v>
          </cell>
          <cell r="T5815" t="str">
            <v>TRAMACO</v>
          </cell>
          <cell r="U5815" t="str">
            <v>FLEXNETUIO_LOCAL</v>
          </cell>
          <cell r="V5815">
            <v>1</v>
          </cell>
          <cell r="W5815">
            <v>1</v>
          </cell>
          <cell r="X5815" t="str">
            <v>FLEXNET ECUADOR - MOVISTAR</v>
          </cell>
          <cell r="Y5815" t="str">
            <v>CALLE 28 DE JUNIO S/N Y GARCIA MORENO ENTRADA LLANO GRANDE</v>
          </cell>
        </row>
        <row r="5816">
          <cell r="A5816" t="str">
            <v>2022-12493</v>
          </cell>
          <cell r="B5816">
            <v>481086</v>
          </cell>
          <cell r="C5816" t="str">
            <v>2022-12493</v>
          </cell>
          <cell r="D5816" t="str">
            <v>MOVISTAR</v>
          </cell>
          <cell r="E5816" t="str">
            <v>DESPACHO</v>
          </cell>
          <cell r="F5816" t="str">
            <v>NORMAL</v>
          </cell>
          <cell r="G5816" t="str">
            <v>031080202212493</v>
          </cell>
          <cell r="H5816">
            <v>44911</v>
          </cell>
          <cell r="I5816" t="str">
            <v>ENTREGADO</v>
          </cell>
          <cell r="J5816">
            <v>44912</v>
          </cell>
          <cell r="K5816" t="str">
            <v>CAVS AE SALESLAND RECREO_DIEGO MENA</v>
          </cell>
          <cell r="L5816" t="str">
            <v>AV PEDRO VICENTE MALDONADO CENTRO COMERCIAL RECREO NUM 37 45PLANTA BAJA QUITO</v>
          </cell>
          <cell r="M5816" t="str">
            <v>0</v>
          </cell>
          <cell r="N5816" t="str">
            <v>999805380</v>
          </cell>
          <cell r="O5816" t="str">
            <v/>
          </cell>
          <cell r="P5816" t="str">
            <v>QUITO</v>
          </cell>
          <cell r="Q5816" t="str">
            <v>QUITO</v>
          </cell>
          <cell r="R5816" t="str">
            <v>PICHINCHA</v>
          </cell>
          <cell r="T5816" t="str">
            <v>TRAMACO</v>
          </cell>
          <cell r="U5816" t="str">
            <v>FLEXNETUIO_LOCAL</v>
          </cell>
          <cell r="V5816">
            <v>1</v>
          </cell>
          <cell r="W5816">
            <v>1</v>
          </cell>
          <cell r="X5816" t="str">
            <v>FLEXNET ECUADOR - MOVISTAR</v>
          </cell>
          <cell r="Y5816" t="str">
            <v>CALLE 28 DE JUNIO S/N Y GARCIA MORENO ENTRADA LLANO GRANDE</v>
          </cell>
        </row>
        <row r="5817">
          <cell r="A5817" t="str">
            <v>2022-12495</v>
          </cell>
          <cell r="B5817">
            <v>481088</v>
          </cell>
          <cell r="C5817" t="str">
            <v>2022-12495</v>
          </cell>
          <cell r="D5817" t="str">
            <v>MOVISTAR</v>
          </cell>
          <cell r="E5817" t="str">
            <v>DESPACHO</v>
          </cell>
          <cell r="F5817" t="str">
            <v>NORMAL</v>
          </cell>
          <cell r="G5817" t="str">
            <v>031080202212495</v>
          </cell>
          <cell r="H5817">
            <v>44911</v>
          </cell>
          <cell r="I5817" t="str">
            <v>ENTREGADO</v>
          </cell>
          <cell r="J5817">
            <v>44912</v>
          </cell>
          <cell r="K5817" t="str">
            <v>AE NORPHONE PORTOVIEJO_JORGE EDUARDO GUZMAN BENITEZ</v>
          </cell>
          <cell r="L5817" t="str">
            <v>Av. America y, Jorge Washington, Portoviejo LOCAL 16 Y 17 PLANTA BAJA</v>
          </cell>
          <cell r="M5817" t="str">
            <v>1713171823</v>
          </cell>
          <cell r="N5817" t="str">
            <v>984620069</v>
          </cell>
          <cell r="O5817" t="str">
            <v/>
          </cell>
          <cell r="P5817" t="str">
            <v>PORTOVIEJO</v>
          </cell>
          <cell r="Q5817" t="str">
            <v>PORTOVIEJO</v>
          </cell>
          <cell r="R5817" t="str">
            <v>MANABI</v>
          </cell>
          <cell r="T5817" t="str">
            <v>TRAMACO</v>
          </cell>
          <cell r="U5817" t="str">
            <v>FLEXNETUIO_PROVINCIA</v>
          </cell>
          <cell r="V5817">
            <v>1</v>
          </cell>
          <cell r="W5817">
            <v>1</v>
          </cell>
          <cell r="X5817" t="str">
            <v>FLEXNET ECUADOR - MOVISTAR</v>
          </cell>
          <cell r="Y5817" t="str">
            <v>CALLE 28 DE JUNIO S/N Y GARCIA MORENO ENTRADA LLANO GRANDE</v>
          </cell>
        </row>
        <row r="5818">
          <cell r="A5818" t="str">
            <v>2022-12496</v>
          </cell>
          <cell r="B5818">
            <v>481089</v>
          </cell>
          <cell r="C5818" t="str">
            <v>2022-12496</v>
          </cell>
          <cell r="D5818" t="str">
            <v>MOVISTAR</v>
          </cell>
          <cell r="E5818" t="str">
            <v>DESPACHO</v>
          </cell>
          <cell r="F5818" t="str">
            <v>NORMAL</v>
          </cell>
          <cell r="G5818" t="str">
            <v>031080202212496</v>
          </cell>
          <cell r="H5818">
            <v>44911</v>
          </cell>
          <cell r="I5818" t="str">
            <v>ENTREGADO</v>
          </cell>
          <cell r="J5818">
            <v>44912</v>
          </cell>
          <cell r="K5818" t="str">
            <v>NORPHONE C.C. Riocentro Sur_PAOLA MORAN</v>
          </cell>
          <cell r="L5818" t="str">
            <v>C.C. RIOCENTRO SUR AV 25 DE JULIO LOCAL 43 JUNTO A LA UNIV. AGRARIA</v>
          </cell>
          <cell r="M5818" t="str">
            <v>1091717898001</v>
          </cell>
          <cell r="N5818" t="str">
            <v>998659562</v>
          </cell>
          <cell r="O5818" t="str">
            <v/>
          </cell>
          <cell r="P5818" t="str">
            <v>GUAYAQUIL</v>
          </cell>
          <cell r="Q5818" t="str">
            <v>GUAYAQUIL</v>
          </cell>
          <cell r="R5818" t="str">
            <v>GUAYAS</v>
          </cell>
          <cell r="T5818" t="str">
            <v>TRAMACO</v>
          </cell>
          <cell r="U5818" t="str">
            <v>FLEXNETUIO_GYE</v>
          </cell>
          <cell r="V5818">
            <v>1</v>
          </cell>
          <cell r="W5818">
            <v>1</v>
          </cell>
          <cell r="X5818" t="str">
            <v>FLEXNET ECUADOR - MOVISTAR</v>
          </cell>
          <cell r="Y5818" t="str">
            <v>CALLE 28 DE JUNIO S/N Y GARCIA MORENO ENTRADA LLANO GRANDE</v>
          </cell>
        </row>
        <row r="5819">
          <cell r="A5819" t="str">
            <v>2022-12497</v>
          </cell>
          <cell r="B5819">
            <v>481090</v>
          </cell>
          <cell r="C5819" t="str">
            <v>2022-12497</v>
          </cell>
          <cell r="D5819" t="str">
            <v>MOVISTAR</v>
          </cell>
          <cell r="E5819" t="str">
            <v>DESPACHO</v>
          </cell>
          <cell r="F5819" t="str">
            <v>NORMAL</v>
          </cell>
          <cell r="G5819" t="str">
            <v>FT75841</v>
          </cell>
          <cell r="H5819">
            <v>44911</v>
          </cell>
          <cell r="I5819" t="str">
            <v>ENTREGADO</v>
          </cell>
          <cell r="J5819">
            <v>44914</v>
          </cell>
          <cell r="K5819" t="str">
            <v>FARMAENLACE AUTOSERVICIOS_VERONICA SALAS</v>
          </cell>
          <cell r="L5819" t="str">
            <v xml:space="preserve">CAPITAN RAFAEL RAMOS E2-210 Y CASTELLI. </v>
          </cell>
          <cell r="M5819" t="str">
            <v>1791984722001</v>
          </cell>
          <cell r="N5819" t="str">
            <v>999743573</v>
          </cell>
          <cell r="O5819" t="str">
            <v/>
          </cell>
          <cell r="P5819" t="str">
            <v>QUITO</v>
          </cell>
          <cell r="Q5819" t="str">
            <v>QUITO</v>
          </cell>
          <cell r="R5819" t="str">
            <v>PICHINCHA</v>
          </cell>
          <cell r="T5819" t="str">
            <v>FLEXTRANS UIO</v>
          </cell>
          <cell r="U5819" t="str">
            <v>FLEXNETUIO_LOCAL</v>
          </cell>
          <cell r="V5819">
            <v>1</v>
          </cell>
          <cell r="W5819">
            <v>1</v>
          </cell>
          <cell r="X5819" t="str">
            <v>FLEXNET ECUADOR - MOVISTAR</v>
          </cell>
          <cell r="Y5819" t="str">
            <v>CALLE 28 DE JUNIO S/N Y GARCIA MORENO ENTRADA LLANO GRANDE</v>
          </cell>
        </row>
        <row r="5820">
          <cell r="A5820" t="str">
            <v>2022-12498</v>
          </cell>
          <cell r="B5820">
            <v>481091</v>
          </cell>
          <cell r="C5820" t="str">
            <v>2022-12498</v>
          </cell>
          <cell r="D5820" t="str">
            <v>MOVISTAR</v>
          </cell>
          <cell r="E5820" t="str">
            <v>DESPACHO</v>
          </cell>
          <cell r="F5820" t="str">
            <v>NORMAL</v>
          </cell>
          <cell r="G5820" t="str">
            <v>FT75845</v>
          </cell>
          <cell r="H5820">
            <v>44911</v>
          </cell>
          <cell r="I5820" t="str">
            <v>ENTREGADO</v>
          </cell>
          <cell r="J5820">
            <v>44914</v>
          </cell>
          <cell r="K5820" t="str">
            <v>COMERCIAL SANTA MONICA_Graciela Martinez</v>
          </cell>
          <cell r="L5820" t="str">
            <v xml:space="preserve">Luis Cadena OE4-140 y Gregorio Bobadilla, EDIF. Miranda NUnez de la  ciudad de Quito oficina 1 </v>
          </cell>
          <cell r="M5820" t="str">
            <v>1705387510001</v>
          </cell>
          <cell r="N5820" t="str">
            <v>997352087</v>
          </cell>
          <cell r="O5820" t="str">
            <v/>
          </cell>
          <cell r="P5820" t="str">
            <v>QUITO</v>
          </cell>
          <cell r="Q5820" t="str">
            <v>QUITO</v>
          </cell>
          <cell r="R5820" t="str">
            <v>PICHINCHA</v>
          </cell>
          <cell r="T5820" t="str">
            <v>FLEXTRANS UIO</v>
          </cell>
          <cell r="U5820" t="str">
            <v>FLEXNETUIO_LOCAL</v>
          </cell>
          <cell r="V5820">
            <v>1</v>
          </cell>
          <cell r="W5820">
            <v>1</v>
          </cell>
          <cell r="X5820" t="str">
            <v>FLEXNET ECUADOR - MOVISTAR</v>
          </cell>
          <cell r="Y5820" t="str">
            <v>CALLE 28 DE JUNIO S/N Y GARCIA MORENO ENTRADA LLANO GRANDE</v>
          </cell>
        </row>
        <row r="5821">
          <cell r="A5821" t="str">
            <v>2022-12499</v>
          </cell>
          <cell r="B5821">
            <v>481092</v>
          </cell>
          <cell r="C5821" t="str">
            <v>2022-12499</v>
          </cell>
          <cell r="D5821" t="str">
            <v>MOVISTAR</v>
          </cell>
          <cell r="E5821" t="str">
            <v>DESPACHO</v>
          </cell>
          <cell r="F5821" t="str">
            <v>NORMAL</v>
          </cell>
          <cell r="G5821" t="str">
            <v>031080202212499</v>
          </cell>
          <cell r="H5821">
            <v>44911</v>
          </cell>
          <cell r="I5821" t="str">
            <v>ENTREGADO</v>
          </cell>
          <cell r="J5821">
            <v>44914</v>
          </cell>
          <cell r="K5821" t="str">
            <v>MOVIPHONE LOJA Y ZAMORA_MARIA CARIDAD CRESPO VICUNA</v>
          </cell>
          <cell r="L5821" t="str">
            <v>4 DE MAYO  19727 Y EMILIANO ORTEGA  EDIFICIO DEL RIO OFICINA 9 PISO 2</v>
          </cell>
          <cell r="M5821" t="str">
            <v>0391007160001</v>
          </cell>
          <cell r="N5821" t="str">
            <v>983817813</v>
          </cell>
          <cell r="O5821" t="str">
            <v/>
          </cell>
          <cell r="P5821" t="str">
            <v>LOJA</v>
          </cell>
          <cell r="Q5821" t="str">
            <v>LOJA</v>
          </cell>
          <cell r="R5821" t="str">
            <v>LOJA</v>
          </cell>
          <cell r="T5821" t="str">
            <v>TRAMACO</v>
          </cell>
          <cell r="U5821" t="str">
            <v>FLEXNETUIO_PROVINCIA</v>
          </cell>
          <cell r="V5821">
            <v>1</v>
          </cell>
          <cell r="W5821">
            <v>1</v>
          </cell>
          <cell r="X5821" t="str">
            <v>FLEXNET ECUADOR - MOVISTAR</v>
          </cell>
          <cell r="Y5821" t="str">
            <v>CALLE 28 DE JUNIO S/N Y GARCIA MORENO ENTRADA LLANO GRANDE</v>
          </cell>
        </row>
        <row r="5822">
          <cell r="A5822" t="str">
            <v>2022-12500</v>
          </cell>
          <cell r="B5822">
            <v>481093</v>
          </cell>
          <cell r="C5822" t="str">
            <v>2022-12500</v>
          </cell>
          <cell r="D5822" t="str">
            <v>MOVISTAR</v>
          </cell>
          <cell r="E5822" t="str">
            <v>DESPACHO</v>
          </cell>
          <cell r="F5822" t="str">
            <v>NORMAL</v>
          </cell>
          <cell r="G5822" t="str">
            <v>031080202212500</v>
          </cell>
          <cell r="H5822">
            <v>44911</v>
          </cell>
          <cell r="I5822" t="str">
            <v>ENTREGADO</v>
          </cell>
          <cell r="J5822">
            <v>44912</v>
          </cell>
          <cell r="K5822" t="str">
            <v>MOVIPHONE ZONIFICACION CA,AR_GALO PALLAROSO</v>
          </cell>
          <cell r="L5822" t="str">
            <v>ENEMAZA 513 ENTRE LUIS CORDERO Y AV 24 DE MAYO AZOGUES AZOGUES CANAR</v>
          </cell>
          <cell r="M5822" t="str">
            <v>0391007160001</v>
          </cell>
          <cell r="N5822" t="str">
            <v>995936079</v>
          </cell>
          <cell r="P5822" t="str">
            <v>AZOGUES</v>
          </cell>
          <cell r="Q5822" t="str">
            <v>AZOGUES</v>
          </cell>
          <cell r="R5822" t="str">
            <v>CAÑAR</v>
          </cell>
          <cell r="S5822" t="str">
            <v>AZOGUES</v>
          </cell>
          <cell r="T5822" t="str">
            <v>TRAMACO</v>
          </cell>
          <cell r="U5822" t="str">
            <v>FLEXNETUIO_PROVINCIA</v>
          </cell>
          <cell r="V5822">
            <v>2</v>
          </cell>
          <cell r="W5822">
            <v>1</v>
          </cell>
          <cell r="X5822" t="str">
            <v>FLEXNET ECUADOR - MOVISTAR</v>
          </cell>
          <cell r="Y5822" t="str">
            <v>CALLE 28 DE JUNIO S/N Y GARCIA MORENO ENTRADA LLANO GRANDE</v>
          </cell>
        </row>
        <row r="5823">
          <cell r="A5823" t="str">
            <v>2022-12501</v>
          </cell>
          <cell r="B5823">
            <v>481094</v>
          </cell>
          <cell r="C5823" t="str">
            <v>2022-12501</v>
          </cell>
          <cell r="D5823" t="str">
            <v>MOVISTAR</v>
          </cell>
          <cell r="E5823" t="str">
            <v>DESPACHO</v>
          </cell>
          <cell r="F5823" t="str">
            <v>NORMAL</v>
          </cell>
          <cell r="G5823" t="str">
            <v>031080202212501</v>
          </cell>
          <cell r="H5823">
            <v>44911</v>
          </cell>
          <cell r="I5823" t="str">
            <v>ENTREGADO</v>
          </cell>
          <cell r="J5823">
            <v>44914</v>
          </cell>
          <cell r="K5823" t="str">
            <v>MOVIL PI 10 DE AGOSTO_SANTIAGO ISRAEL CUMBE VALVERDE</v>
          </cell>
          <cell r="L5823" t="str">
            <v>AV 10 DE AGOSTO  16026 ENTRE BERNARDO VALDIVIEZO Y OLMEDO LOJA LOJA LOJA</v>
          </cell>
          <cell r="M5823" t="str">
            <v>0</v>
          </cell>
          <cell r="N5823" t="str">
            <v>996729960</v>
          </cell>
          <cell r="O5823" t="str">
            <v/>
          </cell>
          <cell r="P5823" t="str">
            <v>LOJA</v>
          </cell>
          <cell r="Q5823" t="str">
            <v>LOJA</v>
          </cell>
          <cell r="R5823" t="str">
            <v>LOJA</v>
          </cell>
          <cell r="T5823" t="str">
            <v>TRAMACO</v>
          </cell>
          <cell r="U5823" t="str">
            <v>FLEXNETUIO_PROVINCIA</v>
          </cell>
          <cell r="V5823">
            <v>1</v>
          </cell>
          <cell r="W5823">
            <v>1</v>
          </cell>
          <cell r="X5823" t="str">
            <v>FLEXNET ECUADOR - MOVISTAR</v>
          </cell>
          <cell r="Y5823" t="str">
            <v>CALLE 28 DE JUNIO S/N Y GARCIA MORENO ENTRADA LLANO GRANDE</v>
          </cell>
        </row>
        <row r="5824">
          <cell r="A5824" t="str">
            <v>2022-12502</v>
          </cell>
          <cell r="B5824">
            <v>481095</v>
          </cell>
          <cell r="C5824" t="str">
            <v>2022-12502</v>
          </cell>
          <cell r="D5824" t="str">
            <v>TUENTI</v>
          </cell>
          <cell r="E5824" t="str">
            <v>DESPACHO</v>
          </cell>
          <cell r="F5824" t="str">
            <v>NORMAL</v>
          </cell>
          <cell r="G5824" t="str">
            <v>FT75840</v>
          </cell>
          <cell r="H5824">
            <v>44911</v>
          </cell>
          <cell r="I5824" t="str">
            <v>ENTREGADO</v>
          </cell>
          <cell r="J5824">
            <v>44914</v>
          </cell>
          <cell r="K5824" t="str">
            <v>FARMAENLACE BODEGA UIO_CONSUELO JASMINE VALENCIA VASCONEZ</v>
          </cell>
          <cell r="L5824" t="str">
            <v xml:space="preserve">CAPITAN RAFAEL RAMOS E2-210 Y CASTELLI. </v>
          </cell>
          <cell r="M5824" t="str">
            <v>1791984722001</v>
          </cell>
          <cell r="N5824" t="str">
            <v>0</v>
          </cell>
          <cell r="O5824" t="str">
            <v/>
          </cell>
          <cell r="P5824" t="str">
            <v>QUITO</v>
          </cell>
          <cell r="Q5824" t="str">
            <v>QUITO</v>
          </cell>
          <cell r="R5824" t="str">
            <v>PICHINCHA</v>
          </cell>
          <cell r="T5824" t="str">
            <v>FLEXTRANS UIO</v>
          </cell>
          <cell r="U5824" t="str">
            <v>FLEXNETUIO_LOCAL</v>
          </cell>
          <cell r="V5824">
            <v>1</v>
          </cell>
          <cell r="W5824">
            <v>1</v>
          </cell>
          <cell r="X5824" t="str">
            <v>FLEXNET ECUADOR - MOVISTAR</v>
          </cell>
          <cell r="Y5824" t="str">
            <v>CALLE 28 DE JUNIO S/N Y GARCIA MORENO ENTRADA LLANO GRANDE</v>
          </cell>
        </row>
        <row r="5825">
          <cell r="A5825" t="str">
            <v>2022-12503</v>
          </cell>
          <cell r="B5825">
            <v>481096</v>
          </cell>
          <cell r="C5825" t="str">
            <v>2022-12503</v>
          </cell>
          <cell r="D5825" t="str">
            <v>TUENTI</v>
          </cell>
          <cell r="E5825" t="str">
            <v>DESPACHO</v>
          </cell>
          <cell r="F5825" t="str">
            <v>NORMAL</v>
          </cell>
          <cell r="G5825" t="str">
            <v>031080202212503</v>
          </cell>
          <cell r="H5825">
            <v>44911</v>
          </cell>
          <cell r="I5825" t="str">
            <v>ENTREGADO</v>
          </cell>
          <cell r="J5825">
            <v>44914</v>
          </cell>
          <cell r="K5825" t="str">
            <v>BUSINESS SOLUTIONS ZONIFICACION TUENTI ORIENTE_ALISON MISHELLE MORENO GOMEZ</v>
          </cell>
          <cell r="L5825" t="str">
            <v>Av. Ceslao Marin y 27 de febrero diagonal la gran Hotel Cofanes local atras de Movistar.</v>
          </cell>
          <cell r="M5825" t="str">
            <v>1721787024</v>
          </cell>
          <cell r="N5825" t="str">
            <v>983172903</v>
          </cell>
          <cell r="O5825" t="str">
            <v/>
          </cell>
          <cell r="P5825" t="str">
            <v>PUYO</v>
          </cell>
          <cell r="Q5825" t="str">
            <v>PUYO</v>
          </cell>
          <cell r="R5825" t="str">
            <v>PASTAZA</v>
          </cell>
          <cell r="S5825" t="str">
            <v/>
          </cell>
          <cell r="T5825" t="str">
            <v>TRAMACO</v>
          </cell>
          <cell r="U5825" t="str">
            <v>FLEXNETUIO_PROVINCIA</v>
          </cell>
          <cell r="V5825">
            <v>1</v>
          </cell>
          <cell r="W5825">
            <v>1</v>
          </cell>
          <cell r="X5825" t="str">
            <v>FLEXNET ECUADOR - MOVISTAR</v>
          </cell>
          <cell r="Y5825" t="str">
            <v>CALLE 28 DE JUNIO S/N Y GARCIA MORENO ENTRADA LLANO GRANDE</v>
          </cell>
        </row>
        <row r="5826">
          <cell r="A5826" t="str">
            <v>CELLTRO004</v>
          </cell>
          <cell r="B5826">
            <v>481080</v>
          </cell>
          <cell r="C5826" t="str">
            <v>CELLTRO004</v>
          </cell>
          <cell r="D5826" t="str">
            <v>CELLTROPOLIS</v>
          </cell>
          <cell r="E5826" t="str">
            <v>DESPACHO</v>
          </cell>
          <cell r="F5826" t="str">
            <v>NORMAL</v>
          </cell>
          <cell r="G5826" t="str">
            <v>031002004112648</v>
          </cell>
          <cell r="H5826">
            <v>44911</v>
          </cell>
          <cell r="I5826" t="str">
            <v>ENTREGADO</v>
          </cell>
          <cell r="J5826">
            <v>44914</v>
          </cell>
          <cell r="K5826" t="str">
            <v>AMIGO MOVIL+DAYSI BOLANOS</v>
          </cell>
          <cell r="L5826" t="str">
            <v>AV EUGENIO ESPEJO 4-60 Y AV TEODORO GOMEZ, JUNTO A SUPERMERCADO</v>
          </cell>
          <cell r="N5826" t="str">
            <v>980659065</v>
          </cell>
          <cell r="P5826" t="str">
            <v>IBARRA</v>
          </cell>
          <cell r="Q5826" t="str">
            <v>IBARRA</v>
          </cell>
          <cell r="R5826" t="str">
            <v>IMBABURA</v>
          </cell>
          <cell r="T5826" t="str">
            <v>TRAMACO</v>
          </cell>
          <cell r="V5826">
            <v>2</v>
          </cell>
          <cell r="W5826">
            <v>1</v>
          </cell>
          <cell r="X5826" t="str">
            <v>FLEXNET ECUADOR - CELLTROPOLIS</v>
          </cell>
          <cell r="Y5826" t="str">
            <v>CALLE 28 DE JUNIO S/N Y GARCIA MORENO ENTRADA LLANO GRANDE</v>
          </cell>
        </row>
        <row r="5827">
          <cell r="A5827" t="str">
            <v>CELLTRO005</v>
          </cell>
          <cell r="B5827">
            <v>481081</v>
          </cell>
          <cell r="C5827" t="str">
            <v>CELLTRO005</v>
          </cell>
          <cell r="D5827" t="str">
            <v>CELLTROPOLIS</v>
          </cell>
          <cell r="E5827" t="str">
            <v>DESPACHO</v>
          </cell>
          <cell r="F5827" t="str">
            <v>NORMAL</v>
          </cell>
          <cell r="G5827" t="str">
            <v>031002004112647</v>
          </cell>
          <cell r="H5827">
            <v>44911</v>
          </cell>
          <cell r="I5827" t="str">
            <v>ENTREGADO</v>
          </cell>
          <cell r="J5827">
            <v>44914</v>
          </cell>
          <cell r="K5827" t="str">
            <v>PHONECELL+JAIME CRIOLLO</v>
          </cell>
          <cell r="L5827" t="str">
            <v>"""COLOMBIA 26-60 Y PICHINCHA, EN LA ESQUINA HAY UNA FERRETERIA """"EL CISNE"""""""</v>
          </cell>
          <cell r="M5827" t="str">
            <v/>
          </cell>
          <cell r="N5827" t="str">
            <v>990579660</v>
          </cell>
          <cell r="O5827" t="str">
            <v/>
          </cell>
          <cell r="P5827" t="str">
            <v>RIOBAMBA</v>
          </cell>
          <cell r="Q5827" t="str">
            <v>RIOBAMBA</v>
          </cell>
          <cell r="R5827" t="str">
            <v>CHIMBORAZO</v>
          </cell>
          <cell r="T5827" t="str">
            <v>TRAMACO</v>
          </cell>
          <cell r="V5827">
            <v>1</v>
          </cell>
          <cell r="W5827">
            <v>1</v>
          </cell>
          <cell r="X5827" t="str">
            <v>FLEXNET ECUADOR - CELLTROPOLIS</v>
          </cell>
          <cell r="Y5827" t="str">
            <v>CALLE 28 DE JUNIO S/N Y GARCIA MORENO ENTRADA LLANO GRANDE</v>
          </cell>
        </row>
        <row r="5828">
          <cell r="A5828" t="str">
            <v>FTMAN00141</v>
          </cell>
          <cell r="B5828">
            <v>481078</v>
          </cell>
          <cell r="C5828" t="str">
            <v>FTMAN00141</v>
          </cell>
          <cell r="D5828" t="str">
            <v>CONECEL_DOCUMENTOS</v>
          </cell>
          <cell r="E5828" t="str">
            <v>DESPACHO</v>
          </cell>
          <cell r="G5828" t="str">
            <v>031002004112643</v>
          </cell>
          <cell r="H5828">
            <v>44911</v>
          </cell>
          <cell r="I5828" t="str">
            <v>ENTREGADO</v>
          </cell>
          <cell r="J5828">
            <v>44917</v>
          </cell>
          <cell r="K5828" t="str">
            <v>JANDY CHORLANGO</v>
          </cell>
          <cell r="L5828" t="str">
            <v>RETIRA AGENCIA TRAMACO MANTA</v>
          </cell>
          <cell r="P5828" t="str">
            <v>130201</v>
          </cell>
          <cell r="Q5828" t="str">
            <v>MANTA</v>
          </cell>
          <cell r="R5828" t="str">
            <v>MANABI</v>
          </cell>
          <cell r="S5828" t="str">
            <v>MANTA</v>
          </cell>
          <cell r="T5828" t="str">
            <v>TRAMACO</v>
          </cell>
          <cell r="U5828" t="str">
            <v>FLEXNETUIO_PROVINCIA</v>
          </cell>
          <cell r="V5828">
            <v>1</v>
          </cell>
          <cell r="X5828" t="str">
            <v>FLEXNET</v>
          </cell>
        </row>
        <row r="5829">
          <cell r="A5829" t="str">
            <v>GAR5328</v>
          </cell>
          <cell r="B5829">
            <v>481047</v>
          </cell>
          <cell r="C5829" t="str">
            <v>GAR5328</v>
          </cell>
          <cell r="D5829" t="str">
            <v>HYCITE</v>
          </cell>
          <cell r="E5829" t="str">
            <v>RETIRO</v>
          </cell>
          <cell r="F5829" t="str">
            <v>NORMAL</v>
          </cell>
          <cell r="G5829" t="str">
            <v>TFQ89342</v>
          </cell>
          <cell r="H5829">
            <v>44911</v>
          </cell>
          <cell r="I5829" t="str">
            <v>ENTREGADO</v>
          </cell>
          <cell r="J5829">
            <v>44914</v>
          </cell>
          <cell r="K5829" t="str">
            <v>MILTON JESUS NARVAEZ TANGUILA</v>
          </cell>
          <cell r="L5829" t="str">
            <v>CALLE JORGE PIEDRA Y TENIENTE MANUEL SERRANO N54-242 REF ENTRADA POSTERIOR AL BATALLON LIBERTADORES, DIAGONAL A LA IGLESIA DE ANDALUCIA CERCA ESTA EL COLEGIO VENCEDORES / PARROQUIA LA CONCEPCION CODIG</v>
          </cell>
          <cell r="M5829" t="str">
            <v/>
          </cell>
          <cell r="N5829" t="str">
            <v>0980214144 / 0961212176</v>
          </cell>
          <cell r="O5829" t="str">
            <v>0980214144 / 0961212176</v>
          </cell>
          <cell r="P5829" t="str">
            <v>170301</v>
          </cell>
          <cell r="Q5829" t="str">
            <v>QUITO</v>
          </cell>
          <cell r="R5829" t="str">
            <v>PICHINCHA</v>
          </cell>
          <cell r="S5829" t="str">
            <v>QUITO</v>
          </cell>
          <cell r="T5829" t="str">
            <v>TRANSERVISS</v>
          </cell>
          <cell r="U5829" t="str">
            <v>FLEXNETUIO_LOCAL</v>
          </cell>
          <cell r="V5829">
            <v>0</v>
          </cell>
          <cell r="W5829">
            <v>0</v>
          </cell>
          <cell r="X5829" t="str">
            <v>HYCITE QUITO</v>
          </cell>
          <cell r="Y5829" t="str">
            <v>FLEX NET CALLE 28 DE JUNIO S/N Y GARCIA MORENO ENTRADA LLANO GRANDE</v>
          </cell>
        </row>
        <row r="5830">
          <cell r="A5830" t="str">
            <v>GAR5329</v>
          </cell>
          <cell r="B5830">
            <v>481048</v>
          </cell>
          <cell r="C5830" t="str">
            <v>GAR5329</v>
          </cell>
          <cell r="D5830" t="str">
            <v>HYCITE</v>
          </cell>
          <cell r="E5830" t="str">
            <v>RETIRO</v>
          </cell>
          <cell r="F5830" t="str">
            <v>NORMAL</v>
          </cell>
          <cell r="G5830" t="str">
            <v>031001000227620</v>
          </cell>
          <cell r="H5830">
            <v>44911</v>
          </cell>
          <cell r="I5830" t="str">
            <v>ENTREGADO</v>
          </cell>
          <cell r="J5830">
            <v>44918</v>
          </cell>
          <cell r="K5830" t="str">
            <v>HUMBERTO RICARDO CANTOS DELGADO</v>
          </cell>
          <cell r="L5830" t="str">
            <v>CIUDADELA LOS JAZMINEZ MZ B 1 CASA ESQ 8 URBANIZACION SAN ANDRES REJAS BLANCAS PORTOVIEJO // CDLA LOS JAZMINES 130101, ANDRES DE VERA  MANABI ECUADOR</v>
          </cell>
          <cell r="N5830" t="str">
            <v>997836437</v>
          </cell>
          <cell r="O5830" t="str">
            <v>997836437</v>
          </cell>
          <cell r="P5830" t="str">
            <v>130101</v>
          </cell>
          <cell r="Q5830" t="str">
            <v>PORTOVIEJO</v>
          </cell>
          <cell r="R5830" t="str">
            <v>MANABI</v>
          </cell>
          <cell r="S5830" t="str">
            <v>PORTOVIEJO</v>
          </cell>
          <cell r="T5830" t="str">
            <v>TRAMACO</v>
          </cell>
          <cell r="U5830" t="str">
            <v>FLEXNETUIO_PROVINCIA</v>
          </cell>
          <cell r="V5830">
            <v>0</v>
          </cell>
          <cell r="W5830">
            <v>0</v>
          </cell>
          <cell r="X5830" t="str">
            <v>HYCITE QUITO</v>
          </cell>
          <cell r="Y5830" t="str">
            <v>FLEX NET CALLE 28 DE JUNIO S/N Y GARCIA MORENO ENTRADA LLANO GRANDE</v>
          </cell>
        </row>
        <row r="5831">
          <cell r="A5831" t="str">
            <v>GAR5330</v>
          </cell>
          <cell r="B5831">
            <v>481049</v>
          </cell>
          <cell r="C5831" t="str">
            <v>GAR5330</v>
          </cell>
          <cell r="D5831" t="str">
            <v>HYCITE</v>
          </cell>
          <cell r="E5831" t="str">
            <v>RETIRO</v>
          </cell>
          <cell r="F5831" t="str">
            <v>NORMAL</v>
          </cell>
          <cell r="G5831" t="str">
            <v>031001000227621</v>
          </cell>
          <cell r="H5831">
            <v>44911</v>
          </cell>
          <cell r="I5831" t="str">
            <v>EN_TRANSITO</v>
          </cell>
          <cell r="J5831">
            <v>44911</v>
          </cell>
          <cell r="K5831" t="str">
            <v>HILDA NARCIZA TIGRE CORONEL</v>
          </cell>
          <cell r="L5831" t="str">
            <v>AV 29 DE MAYO S/N AGUSTIN MEDINA MACAS / 27 DE FEBRERO 140101, MACAS  MORONA-SANTIAGO</v>
          </cell>
          <cell r="N5831" t="str">
            <v>95-969-0808</v>
          </cell>
          <cell r="O5831" t="str">
            <v>95-969-0808</v>
          </cell>
          <cell r="P5831" t="str">
            <v>140101</v>
          </cell>
          <cell r="Q5831" t="str">
            <v>MORONA</v>
          </cell>
          <cell r="R5831" t="str">
            <v>MORONA SANTIAGO</v>
          </cell>
          <cell r="S5831" t="str">
            <v>MACAS</v>
          </cell>
          <cell r="T5831" t="str">
            <v>TRAMACO</v>
          </cell>
          <cell r="U5831" t="str">
            <v>FLEXNETUIO_PROVINCIA</v>
          </cell>
          <cell r="V5831">
            <v>0</v>
          </cell>
          <cell r="W5831">
            <v>0</v>
          </cell>
          <cell r="X5831" t="str">
            <v>HYCITE QUITO</v>
          </cell>
          <cell r="Y5831" t="str">
            <v>FLEX NET CALLE 28 DE JUNIO S/N Y GARCIA MORENO ENTRADA LLANO GRANDE</v>
          </cell>
        </row>
        <row r="5832">
          <cell r="A5832" t="str">
            <v>GAR5331</v>
          </cell>
          <cell r="B5832">
            <v>481050</v>
          </cell>
          <cell r="C5832" t="str">
            <v>GAR5331</v>
          </cell>
          <cell r="D5832" t="str">
            <v>HYCITE</v>
          </cell>
          <cell r="E5832" t="str">
            <v>RETIRO</v>
          </cell>
          <cell r="F5832" t="str">
            <v>NORMAL</v>
          </cell>
          <cell r="G5832" t="str">
            <v>031001000227622</v>
          </cell>
          <cell r="H5832">
            <v>44911</v>
          </cell>
          <cell r="I5832" t="str">
            <v>ENTREGADO</v>
          </cell>
          <cell r="J5832">
            <v>44918</v>
          </cell>
          <cell r="K5832" t="str">
            <v>DIEGO PATRICIO SGHIRLA</v>
          </cell>
          <cell r="L5832" t="str">
            <v>ROCAFUERTE 3562 Y OROZCO / ALAMCEN PROTECCION INDUSTRIAL / PROVINCIA CHIMBORAZO CANTON RIOBAMBA PARROQUIA VELASCO 060102</v>
          </cell>
          <cell r="N5832" t="str">
            <v>998221266</v>
          </cell>
          <cell r="O5832" t="str">
            <v>998221266</v>
          </cell>
          <cell r="P5832" t="str">
            <v>060101</v>
          </cell>
          <cell r="Q5832" t="str">
            <v>RIOBAMBA</v>
          </cell>
          <cell r="R5832" t="str">
            <v>CHIMBORAZO</v>
          </cell>
          <cell r="S5832" t="str">
            <v>RIOBAMBA</v>
          </cell>
          <cell r="T5832" t="str">
            <v>TRAMACO</v>
          </cell>
          <cell r="U5832" t="str">
            <v>FLEXNETUIO_PROVINCIA</v>
          </cell>
          <cell r="V5832">
            <v>0</v>
          </cell>
          <cell r="W5832">
            <v>0</v>
          </cell>
          <cell r="X5832" t="str">
            <v>HYCITE QUITO</v>
          </cell>
          <cell r="Y5832" t="str">
            <v>FLEX NET CALLE 28 DE JUNIO S/N Y GARCIA MORENO ENTRADA LLANO GRANDE</v>
          </cell>
        </row>
        <row r="5833">
          <cell r="A5833" t="str">
            <v>GAR5332</v>
          </cell>
          <cell r="B5833">
            <v>481051</v>
          </cell>
          <cell r="C5833" t="str">
            <v>GAR5332</v>
          </cell>
          <cell r="D5833" t="str">
            <v>HYCITE</v>
          </cell>
          <cell r="E5833" t="str">
            <v>RETIRO</v>
          </cell>
          <cell r="F5833" t="str">
            <v>NORMAL</v>
          </cell>
          <cell r="G5833" t="str">
            <v>TFQ89343</v>
          </cell>
          <cell r="H5833">
            <v>44911</v>
          </cell>
          <cell r="I5833" t="str">
            <v>ENTREGADO</v>
          </cell>
          <cell r="J5833">
            <v>44914</v>
          </cell>
          <cell r="K5833" t="str">
            <v>IVAN LOAIZA &amp; NANCY DIAZ_</v>
          </cell>
          <cell r="L5833" t="str">
            <v>GONZALO SALAZAR # OE3-107 JAIME PAEZ A DOS CUADRAS DE LA AV DE LA PRENSA 170510 MARISCAL, SUCRE,  PICHINCHA Ecuador</v>
          </cell>
          <cell r="M5833" t="str">
            <v/>
          </cell>
          <cell r="N5833" t="str">
            <v>367590878</v>
          </cell>
          <cell r="O5833" t="str">
            <v>367590878</v>
          </cell>
          <cell r="P5833" t="str">
            <v>170301</v>
          </cell>
          <cell r="Q5833" t="str">
            <v>QUITO</v>
          </cell>
          <cell r="R5833" t="str">
            <v>PICHINCHA</v>
          </cell>
          <cell r="S5833" t="str">
            <v>QUITO</v>
          </cell>
          <cell r="T5833" t="str">
            <v>TRANSERVISS</v>
          </cell>
          <cell r="U5833" t="str">
            <v>FLEXNETUIO_LOCAL</v>
          </cell>
          <cell r="V5833">
            <v>0</v>
          </cell>
          <cell r="W5833">
            <v>0</v>
          </cell>
          <cell r="X5833" t="str">
            <v>HYCITE QUITO</v>
          </cell>
          <cell r="Y5833" t="str">
            <v>FLEX NET CALLE 28 DE JUNIO S/N Y GARCIA MORENO ENTRADA LLANO GRANDE</v>
          </cell>
        </row>
        <row r="5834">
          <cell r="A5834" t="str">
            <v>GAR5333</v>
          </cell>
          <cell r="B5834">
            <v>481052</v>
          </cell>
          <cell r="C5834" t="str">
            <v>GAR5333</v>
          </cell>
          <cell r="D5834" t="str">
            <v>HYCITE</v>
          </cell>
          <cell r="E5834" t="str">
            <v>RETIRO</v>
          </cell>
          <cell r="F5834" t="str">
            <v>NORMAL</v>
          </cell>
          <cell r="G5834" t="str">
            <v>031001000227623</v>
          </cell>
          <cell r="H5834">
            <v>44911</v>
          </cell>
          <cell r="I5834" t="str">
            <v>ENTREGADO</v>
          </cell>
          <cell r="J5834">
            <v>44922</v>
          </cell>
          <cell r="K5834" t="str">
            <v>JORGE WASHINGTON GRANISO ULLAURI</v>
          </cell>
          <cell r="L5834" t="str">
            <v>DIRECCION :AV. SAINT AMANT Y LEOPOLDO ORMAZA ALAMOS 2 CASA 5 REFERENCIA: FRENTE A IGLESIA EVANGELICA  PROVINCIA: CHIMBORAZO CIUDAD: RIOBAMBA  LOCALIDAD :NORTE PARROQUIA: LIZARZABURO  CODIGO POSTAL: 06</v>
          </cell>
          <cell r="N5834" t="str">
            <v>958622810</v>
          </cell>
          <cell r="O5834" t="str">
            <v>958622810</v>
          </cell>
          <cell r="P5834" t="str">
            <v>060101</v>
          </cell>
          <cell r="Q5834" t="str">
            <v>RIOBAMBA</v>
          </cell>
          <cell r="R5834" t="str">
            <v>CHIMBORAZO</v>
          </cell>
          <cell r="S5834" t="str">
            <v>RIOBAMBA</v>
          </cell>
          <cell r="T5834" t="str">
            <v>TRAMACO</v>
          </cell>
          <cell r="U5834" t="str">
            <v>FLEXNETUIO_PROVINCIA</v>
          </cell>
          <cell r="V5834">
            <v>0</v>
          </cell>
          <cell r="W5834">
            <v>0</v>
          </cell>
          <cell r="X5834" t="str">
            <v>HYCITE QUITO</v>
          </cell>
          <cell r="Y5834" t="str">
            <v>FLEX NET CALLE 28 DE JUNIO S/N Y GARCIA MORENO ENTRADA LLANO GRANDE</v>
          </cell>
        </row>
        <row r="5835">
          <cell r="A5835" t="str">
            <v>GAR5334</v>
          </cell>
          <cell r="B5835">
            <v>481053</v>
          </cell>
          <cell r="C5835" t="str">
            <v>GAR5334</v>
          </cell>
          <cell r="D5835" t="str">
            <v>HYCITE</v>
          </cell>
          <cell r="E5835" t="str">
            <v>RETIRO</v>
          </cell>
          <cell r="F5835" t="str">
            <v>NORMAL</v>
          </cell>
          <cell r="G5835" t="str">
            <v>TFQ89344</v>
          </cell>
          <cell r="H5835">
            <v>44911</v>
          </cell>
          <cell r="I5835" t="str">
            <v>ENTREGADO</v>
          </cell>
          <cell r="J5835">
            <v>44914</v>
          </cell>
          <cell r="K5835" t="str">
            <v>ARTURO RODRIGO RUMIPULLA LOJANO</v>
          </cell>
          <cell r="L5835" t="str">
            <v xml:space="preserve">PASAJE 4F S1-256 Y DIEGO URENA CASA PARED DE PIEDRA PORTON AZUL  PROVINCIA PICHINCHA PARROQUIA PUENGASI </v>
          </cell>
          <cell r="M5835" t="str">
            <v/>
          </cell>
          <cell r="N5835" t="str">
            <v>995164112</v>
          </cell>
          <cell r="O5835" t="str">
            <v>995164112</v>
          </cell>
          <cell r="P5835" t="str">
            <v>170301</v>
          </cell>
          <cell r="Q5835" t="str">
            <v>QUITO</v>
          </cell>
          <cell r="R5835" t="str">
            <v>PICHINCHA</v>
          </cell>
          <cell r="S5835" t="str">
            <v>QUITO</v>
          </cell>
          <cell r="T5835" t="str">
            <v>FLEXTRANS UIO</v>
          </cell>
          <cell r="U5835" t="str">
            <v>FLEXNETUIO_LOCAL</v>
          </cell>
          <cell r="V5835">
            <v>0</v>
          </cell>
          <cell r="W5835">
            <v>0</v>
          </cell>
          <cell r="X5835" t="str">
            <v>HYCITE QUITO</v>
          </cell>
          <cell r="Y5835" t="str">
            <v>FLEX NET CALLE 28 DE JUNIO S/N Y GARCIA MORENO ENTRADA LLANO GRANDE</v>
          </cell>
        </row>
        <row r="5836">
          <cell r="A5836" t="str">
            <v>GAR5335</v>
          </cell>
          <cell r="B5836">
            <v>481054</v>
          </cell>
          <cell r="C5836" t="str">
            <v>GAR5335</v>
          </cell>
          <cell r="D5836" t="str">
            <v>HYCITE</v>
          </cell>
          <cell r="E5836" t="str">
            <v>RETIRO</v>
          </cell>
          <cell r="F5836" t="str">
            <v>NORMAL</v>
          </cell>
          <cell r="G5836" t="str">
            <v>031001000227624</v>
          </cell>
          <cell r="H5836">
            <v>44911</v>
          </cell>
          <cell r="I5836" t="str">
            <v>ENTREGADO</v>
          </cell>
          <cell r="J5836">
            <v>44922</v>
          </cell>
          <cell r="K5836" t="str">
            <v>MARIA ISABEL VELIZ GANCHOZO</v>
          </cell>
          <cell r="L5836" t="str">
            <v xml:space="preserve">CALLE LAS ORQUIDIAS #38 CASA 13 URBANIZACION COYOACAN MANABI, MANTA </v>
          </cell>
          <cell r="N5836" t="str">
            <v>986738507</v>
          </cell>
          <cell r="O5836" t="str">
            <v>986738507</v>
          </cell>
          <cell r="P5836" t="str">
            <v>130101</v>
          </cell>
          <cell r="Q5836" t="str">
            <v>PORTOVIEJO</v>
          </cell>
          <cell r="R5836" t="str">
            <v>MANABI</v>
          </cell>
          <cell r="S5836" t="str">
            <v>PORTOVIEJO</v>
          </cell>
          <cell r="T5836" t="str">
            <v>TRAMACO</v>
          </cell>
          <cell r="U5836" t="str">
            <v>FLEXNETUIO_PROVINCIA</v>
          </cell>
          <cell r="V5836">
            <v>0</v>
          </cell>
          <cell r="W5836">
            <v>0</v>
          </cell>
          <cell r="X5836" t="str">
            <v>HYCITE QUITO</v>
          </cell>
          <cell r="Y5836" t="str">
            <v>FLEX NET CALLE 28 DE JUNIO S/N Y GARCIA MORENO ENTRADA LLANO GRANDE</v>
          </cell>
        </row>
        <row r="5837">
          <cell r="A5837" t="str">
            <v>GAR5336</v>
          </cell>
          <cell r="B5837">
            <v>481055</v>
          </cell>
          <cell r="C5837" t="str">
            <v>GAR5336</v>
          </cell>
          <cell r="D5837" t="str">
            <v>HYCITE</v>
          </cell>
          <cell r="E5837" t="str">
            <v>RETIRO</v>
          </cell>
          <cell r="F5837" t="str">
            <v>NORMAL</v>
          </cell>
          <cell r="G5837" t="str">
            <v>031001000227625</v>
          </cell>
          <cell r="H5837">
            <v>44911</v>
          </cell>
          <cell r="I5837" t="str">
            <v>ENTREGADO</v>
          </cell>
          <cell r="J5837">
            <v>44918</v>
          </cell>
          <cell r="K5837" t="str">
            <v>YOLANDA PIEDAD VINUEZA LARREA</v>
          </cell>
          <cell r="L5837" t="str">
            <v>OLMEDO # 16 - 113 Y ALVARADO PROVINCIA CHIMBORAZO // CANTON RIOBAMBA // VELOZ CP 060104</v>
          </cell>
          <cell r="N5837" t="str">
            <v>999768590</v>
          </cell>
          <cell r="O5837" t="str">
            <v>999768590</v>
          </cell>
          <cell r="P5837" t="str">
            <v>060101</v>
          </cell>
          <cell r="Q5837" t="str">
            <v>RIOBAMBA</v>
          </cell>
          <cell r="R5837" t="str">
            <v>CHIMBORAZO</v>
          </cell>
          <cell r="S5837" t="str">
            <v>RIOBAMBA</v>
          </cell>
          <cell r="T5837" t="str">
            <v>TRAMACO</v>
          </cell>
          <cell r="U5837" t="str">
            <v>FLEXNETUIO_PROVINCIA</v>
          </cell>
          <cell r="V5837">
            <v>0</v>
          </cell>
          <cell r="W5837">
            <v>0</v>
          </cell>
          <cell r="X5837" t="str">
            <v>HYCITE QUITO</v>
          </cell>
          <cell r="Y5837" t="str">
            <v>FLEX NET CALLE 28 DE JUNIO S/N Y GARCIA MORENO ENTRADA LLANO GRANDE</v>
          </cell>
        </row>
        <row r="5838">
          <cell r="A5838" t="str">
            <v>GAR5337</v>
          </cell>
          <cell r="B5838">
            <v>481056</v>
          </cell>
          <cell r="C5838" t="str">
            <v>GAR5337</v>
          </cell>
          <cell r="D5838" t="str">
            <v>HYCITE</v>
          </cell>
          <cell r="E5838" t="str">
            <v>RETIRO</v>
          </cell>
          <cell r="F5838" t="str">
            <v>NORMAL</v>
          </cell>
          <cell r="G5838" t="str">
            <v>031001000227626</v>
          </cell>
          <cell r="H5838">
            <v>44911</v>
          </cell>
          <cell r="I5838" t="str">
            <v>EN_TRANSITO</v>
          </cell>
          <cell r="J5838">
            <v>44911</v>
          </cell>
          <cell r="K5838" t="str">
            <v>JINETH MARGARITA PEREIRA ARNEDO</v>
          </cell>
          <cell r="L5838" t="str">
            <v>AVENIDA JAIME ROLDOS AGUILERA ELICEO MANCHENO, PROVINCIA: MORONA SANTIAGO CANTON: MORONA CODIGO POSTAL:140101 REFERENCIA MAS CERCANA: CUARTA CASA DESPUES DEL ECU 911, EN TODA LA VIA PRINCIPAL, UNICA C</v>
          </cell>
          <cell r="N5838" t="str">
            <v>098 892 8514 ? 098 647 8527</v>
          </cell>
          <cell r="O5838" t="str">
            <v>098 892 8514 ? 098 647 8527</v>
          </cell>
          <cell r="P5838" t="str">
            <v>140101</v>
          </cell>
          <cell r="Q5838" t="str">
            <v>MORONA</v>
          </cell>
          <cell r="R5838" t="str">
            <v>MORONA SANTIAGO</v>
          </cell>
          <cell r="S5838" t="str">
            <v>MACAS</v>
          </cell>
          <cell r="T5838" t="str">
            <v>TRAMACO</v>
          </cell>
          <cell r="U5838" t="str">
            <v>FLEXNETUIO_PROVINCIA</v>
          </cell>
          <cell r="V5838">
            <v>0</v>
          </cell>
          <cell r="W5838">
            <v>0</v>
          </cell>
          <cell r="X5838" t="str">
            <v>HYCITE QUITO</v>
          </cell>
          <cell r="Y5838" t="str">
            <v>FLEX NET CALLE 28 DE JUNIO S/N Y GARCIA MORENO ENTRADA LLANO GRANDE</v>
          </cell>
        </row>
        <row r="5839">
          <cell r="A5839" t="str">
            <v>GAR5338</v>
          </cell>
          <cell r="B5839">
            <v>481057</v>
          </cell>
          <cell r="C5839" t="str">
            <v>GAR5338</v>
          </cell>
          <cell r="D5839" t="str">
            <v>HYCITE</v>
          </cell>
          <cell r="E5839" t="str">
            <v>RETIRO</v>
          </cell>
          <cell r="F5839" t="str">
            <v>NORMAL</v>
          </cell>
          <cell r="G5839" t="str">
            <v>031001000227633</v>
          </cell>
          <cell r="H5839">
            <v>44911</v>
          </cell>
          <cell r="I5839" t="str">
            <v>ENTREGADO</v>
          </cell>
          <cell r="J5839">
            <v>44923</v>
          </cell>
          <cell r="K5839" t="str">
            <v>RENE ZAPATA AGUILAR</v>
          </cell>
          <cell r="L5839" t="str">
            <v>URBANIZACION: TERRANOSTRA, VIA LA COSTA, CONJUNTO: BONANOVA, MANZANA: 1370,  CASA 37, PARROQUIA CHONGON</v>
          </cell>
          <cell r="N5839" t="str">
            <v>984258234</v>
          </cell>
          <cell r="O5839" t="str">
            <v>984258234</v>
          </cell>
          <cell r="P5839" t="str">
            <v>090109</v>
          </cell>
          <cell r="Q5839" t="str">
            <v>GUAYAQUIL</v>
          </cell>
          <cell r="R5839" t="str">
            <v>GUAYAS</v>
          </cell>
          <cell r="S5839" t="str">
            <v>GUAYAQUIL</v>
          </cell>
          <cell r="T5839" t="str">
            <v>TRAMACO</v>
          </cell>
          <cell r="U5839" t="str">
            <v>FLEXNETUIO_PROVINCIA</v>
          </cell>
          <cell r="V5839">
            <v>0</v>
          </cell>
          <cell r="W5839">
            <v>0</v>
          </cell>
          <cell r="X5839" t="str">
            <v>HYCITE QUITO</v>
          </cell>
          <cell r="Y5839" t="str">
            <v>FLEX NET CALLE 28 DE JUNIO S/N Y GARCIA MORENO ENTRADA LLANO GRANDE</v>
          </cell>
        </row>
        <row r="5840">
          <cell r="A5840" t="str">
            <v>GAR5339</v>
          </cell>
          <cell r="B5840">
            <v>481058</v>
          </cell>
          <cell r="C5840" t="str">
            <v>GAR5339</v>
          </cell>
          <cell r="D5840" t="str">
            <v>HYCITE</v>
          </cell>
          <cell r="E5840" t="str">
            <v>RETIRO</v>
          </cell>
          <cell r="F5840" t="str">
            <v>NORMAL</v>
          </cell>
          <cell r="G5840" t="str">
            <v>TFQ89345</v>
          </cell>
          <cell r="H5840">
            <v>44911</v>
          </cell>
          <cell r="I5840" t="str">
            <v>ENTREGADO</v>
          </cell>
          <cell r="J5840">
            <v>44914</v>
          </cell>
          <cell r="K5840" t="str">
            <v>Olga Cecilia Vizueta Paula</v>
          </cell>
          <cell r="L5840" t="str">
            <v xml:space="preserve">Quito avenida diego de vasquez 6404 y Nazacota  puento al lado de  la cooperativa Credill ltda  </v>
          </cell>
          <cell r="M5840" t="str">
            <v/>
          </cell>
          <cell r="N5840" t="str">
            <v>984576955</v>
          </cell>
          <cell r="O5840" t="str">
            <v>984576955</v>
          </cell>
          <cell r="P5840" t="str">
            <v>170301</v>
          </cell>
          <cell r="Q5840" t="str">
            <v>QUITO</v>
          </cell>
          <cell r="R5840" t="str">
            <v>PICHINCHA</v>
          </cell>
          <cell r="S5840" t="str">
            <v>QUITO</v>
          </cell>
          <cell r="T5840" t="str">
            <v>TRANSERVISS</v>
          </cell>
          <cell r="U5840" t="str">
            <v>FLEXNETUIO_LOCAL</v>
          </cell>
          <cell r="V5840">
            <v>0</v>
          </cell>
          <cell r="W5840">
            <v>0</v>
          </cell>
          <cell r="X5840" t="str">
            <v>HYCITE QUITO</v>
          </cell>
          <cell r="Y5840" t="str">
            <v>FLEX NET CALLE 28 DE JUNIO S/N Y GARCIA MORENO ENTRADA LLANO GRANDE</v>
          </cell>
        </row>
        <row r="5841">
          <cell r="A5841" t="str">
            <v>GAR5340</v>
          </cell>
          <cell r="B5841">
            <v>481059</v>
          </cell>
          <cell r="C5841" t="str">
            <v>GAR5340</v>
          </cell>
          <cell r="D5841" t="str">
            <v>HYCITE</v>
          </cell>
          <cell r="E5841" t="str">
            <v>RETIRO</v>
          </cell>
          <cell r="F5841" t="str">
            <v>NORMAL</v>
          </cell>
          <cell r="G5841" t="str">
            <v>TFQ89346</v>
          </cell>
          <cell r="H5841">
            <v>44911</v>
          </cell>
          <cell r="I5841" t="str">
            <v>ENTREGADO</v>
          </cell>
          <cell r="J5841">
            <v>44915</v>
          </cell>
          <cell r="K5841" t="str">
            <v>MIRIAN GUADALUPE VITERI ALVAREZ</v>
          </cell>
          <cell r="L5841" t="str">
            <v>CRISTOBAL TROYA 461  ABELARDO FLORES PICHINCHA JARDIN DEL VALLE, PI 170410</v>
          </cell>
          <cell r="M5841" t="str">
            <v/>
          </cell>
          <cell r="N5841" t="str">
            <v>98-935-3570</v>
          </cell>
          <cell r="O5841" t="str">
            <v>98-935-3570</v>
          </cell>
          <cell r="P5841" t="str">
            <v>170301</v>
          </cell>
          <cell r="Q5841" t="str">
            <v>QUITO</v>
          </cell>
          <cell r="R5841" t="str">
            <v>PICHINCHA</v>
          </cell>
          <cell r="S5841" t="str">
            <v>QUITO</v>
          </cell>
          <cell r="T5841" t="str">
            <v>FLEXTRANS UIO</v>
          </cell>
          <cell r="U5841" t="str">
            <v>FLEXNETUIO_LOCAL</v>
          </cell>
          <cell r="V5841">
            <v>0</v>
          </cell>
          <cell r="W5841">
            <v>0</v>
          </cell>
          <cell r="X5841" t="str">
            <v>HYCITE QUITO</v>
          </cell>
          <cell r="Y5841" t="str">
            <v>FLEX NET CALLE 28 DE JUNIO S/N Y GARCIA MORENO ENTRADA LLANO GRANDE</v>
          </cell>
        </row>
        <row r="5842">
          <cell r="A5842" t="str">
            <v>GAR5341</v>
          </cell>
          <cell r="B5842">
            <v>481060</v>
          </cell>
          <cell r="C5842" t="str">
            <v>GAR5341</v>
          </cell>
          <cell r="D5842" t="str">
            <v>HYCITE</v>
          </cell>
          <cell r="E5842" t="str">
            <v>RETIRO</v>
          </cell>
          <cell r="F5842" t="str">
            <v>NORMAL</v>
          </cell>
          <cell r="G5842" t="str">
            <v>TF89339</v>
          </cell>
          <cell r="H5842">
            <v>44911</v>
          </cell>
          <cell r="I5842" t="str">
            <v>ENTREGADO</v>
          </cell>
          <cell r="J5842">
            <v>44916</v>
          </cell>
          <cell r="K5842" t="str">
            <v>ROBERTO RUIZ</v>
          </cell>
          <cell r="L5842" t="str">
            <v>DALIAS SOLAR 1210 Y CALLE JOSE RODRIGUEZ 090501, GUAYAQUIL,  GUAYAS ECUADOR</v>
          </cell>
          <cell r="N5842" t="str">
            <v>939936090</v>
          </cell>
          <cell r="O5842" t="str">
            <v>939936090</v>
          </cell>
          <cell r="P5842" t="str">
            <v>090109</v>
          </cell>
          <cell r="Q5842" t="str">
            <v>GUAYAQUIL</v>
          </cell>
          <cell r="R5842" t="str">
            <v>GUAYAS</v>
          </cell>
          <cell r="S5842" t="str">
            <v>GUAYAQUIL</v>
          </cell>
          <cell r="T5842" t="str">
            <v>ITSACOURIER</v>
          </cell>
          <cell r="U5842" t="str">
            <v>FLEXNETUIO_GYE</v>
          </cell>
          <cell r="V5842">
            <v>0</v>
          </cell>
          <cell r="W5842">
            <v>0</v>
          </cell>
          <cell r="X5842" t="str">
            <v>HYCITE QUITO</v>
          </cell>
          <cell r="Y5842" t="str">
            <v>FLEX NET CALLE 28 DE JUNIO S/N Y GARCIA MORENO ENTRADA LLANO GRANDE</v>
          </cell>
        </row>
        <row r="5843">
          <cell r="A5843" t="str">
            <v>GAR5342</v>
          </cell>
          <cell r="B5843">
            <v>481061</v>
          </cell>
          <cell r="C5843" t="str">
            <v>GAR5342</v>
          </cell>
          <cell r="D5843" t="str">
            <v>HYCITE</v>
          </cell>
          <cell r="E5843" t="str">
            <v>RETIRO</v>
          </cell>
          <cell r="F5843" t="str">
            <v>NORMAL</v>
          </cell>
          <cell r="G5843" t="str">
            <v>031001000227627</v>
          </cell>
          <cell r="H5843">
            <v>44911</v>
          </cell>
          <cell r="I5843" t="str">
            <v>ENTREGADO</v>
          </cell>
          <cell r="J5843">
            <v>44923</v>
          </cell>
          <cell r="K5843" t="str">
            <v> FAUSTO MARCELO GUERRERO</v>
          </cell>
          <cell r="L5843" t="str">
            <v>NOMBRE Y NUMERO DE CALLE: CALLE PICHINCHA SN Y AV LUIS LEORO FRANCO AL LADO DE LA PANADERIA AZUCAR. PROVINCIA: IMBABURA  CANTON: ANTONIO ANTE PARROQUIA: ATUNTAQUI LOCALIDAD: BARRIO CENTRAL  CODIGO POS</v>
          </cell>
          <cell r="N5843" t="str">
            <v>994235265</v>
          </cell>
          <cell r="O5843" t="str">
            <v>994235265</v>
          </cell>
          <cell r="P5843" t="str">
            <v>ATUNTAQUI</v>
          </cell>
          <cell r="Q5843" t="str">
            <v>ATUNTAQUI</v>
          </cell>
          <cell r="R5843" t="str">
            <v>IMBABURA</v>
          </cell>
          <cell r="S5843" t="str">
            <v/>
          </cell>
          <cell r="T5843" t="str">
            <v>TRAMACO</v>
          </cell>
          <cell r="U5843" t="str">
            <v>FLEXNETUIO_PROVINCIA</v>
          </cell>
          <cell r="V5843">
            <v>0</v>
          </cell>
          <cell r="W5843">
            <v>0</v>
          </cell>
          <cell r="X5843" t="str">
            <v>HYCITE QUITO</v>
          </cell>
          <cell r="Y5843" t="str">
            <v>FLEX NET CALLE 28 DE JUNIO S/N Y GARCIA MORENO ENTRADA LLANO GRANDE</v>
          </cell>
        </row>
        <row r="5844">
          <cell r="A5844" t="str">
            <v>GAR5343</v>
          </cell>
          <cell r="B5844">
            <v>481062</v>
          </cell>
          <cell r="C5844" t="str">
            <v>GAR5343</v>
          </cell>
          <cell r="D5844" t="str">
            <v>HYCITE</v>
          </cell>
          <cell r="E5844" t="str">
            <v>RETIRO</v>
          </cell>
          <cell r="F5844" t="str">
            <v>NORMAL</v>
          </cell>
          <cell r="G5844" t="str">
            <v>TFQ89347</v>
          </cell>
          <cell r="H5844">
            <v>44911</v>
          </cell>
          <cell r="I5844" t="str">
            <v>ENTREGADO</v>
          </cell>
          <cell r="J5844">
            <v>44914</v>
          </cell>
          <cell r="K5844" t="str">
            <v>JOSE ANTONIO ZABALA ERAZO</v>
          </cell>
          <cell r="L5844" t="str">
            <v>EL PANGUI S13-390 Y SERAPIO JAPERABI, PARROQUIA SAN BARTOLO, CODIGO POSTAL 170513</v>
          </cell>
          <cell r="M5844" t="str">
            <v/>
          </cell>
          <cell r="N5844" t="str">
            <v>999806099</v>
          </cell>
          <cell r="O5844" t="str">
            <v>999806099</v>
          </cell>
          <cell r="P5844" t="str">
            <v>170301</v>
          </cell>
          <cell r="Q5844" t="str">
            <v>QUITO</v>
          </cell>
          <cell r="R5844" t="str">
            <v>PICHINCHA</v>
          </cell>
          <cell r="S5844" t="str">
            <v>QUITO</v>
          </cell>
          <cell r="T5844" t="str">
            <v>FLEXTRANS UIO</v>
          </cell>
          <cell r="U5844" t="str">
            <v>FLEXNETUIO_LOCAL</v>
          </cell>
          <cell r="V5844">
            <v>0</v>
          </cell>
          <cell r="W5844">
            <v>0</v>
          </cell>
          <cell r="X5844" t="str">
            <v>HYCITE QUITO</v>
          </cell>
          <cell r="Y5844" t="str">
            <v>FLEX NET CALLE 28 DE JUNIO S/N Y GARCIA MORENO ENTRADA LLANO GRANDE</v>
          </cell>
        </row>
        <row r="5845">
          <cell r="A5845" t="str">
            <v>GAR5344</v>
          </cell>
          <cell r="B5845">
            <v>481063</v>
          </cell>
          <cell r="C5845" t="str">
            <v>GAR5344</v>
          </cell>
          <cell r="D5845" t="str">
            <v>HYCITE</v>
          </cell>
          <cell r="E5845" t="str">
            <v>RETIRO</v>
          </cell>
          <cell r="F5845" t="str">
            <v>NORMAL</v>
          </cell>
          <cell r="G5845" t="str">
            <v>TFQ89348 / TFQ90900</v>
          </cell>
          <cell r="H5845">
            <v>44911</v>
          </cell>
          <cell r="I5845" t="str">
            <v>EN_PROCESO</v>
          </cell>
          <cell r="J5845">
            <v>44922</v>
          </cell>
          <cell r="K5845" t="str">
            <v>FERNANDO JAVIER RAMADAN GOMEZJURADO</v>
          </cell>
          <cell r="L5845" t="str">
            <v>DIRECCIÓN: GUAYASAMIN Y DE LAS ACASIAS, CONJUNTO RENUEVO DEL VALLE, A LA ALTURA DEL PUENTE 4,TRAS LA CAMISERIA INGLESA, POR LA AUTOPISTA GENERAL RUMIÑAHUI VÍA QUITO CONOCOTO. CODIGO POSTAL 170806 PROV</v>
          </cell>
          <cell r="N5845" t="str">
            <v>0999269390 / 0992602406</v>
          </cell>
          <cell r="O5845" t="str">
            <v>0999269390 / 0992602406</v>
          </cell>
          <cell r="P5845" t="str">
            <v>170301</v>
          </cell>
          <cell r="Q5845" t="str">
            <v>QUITO</v>
          </cell>
          <cell r="R5845" t="str">
            <v>PICHINCHA</v>
          </cell>
          <cell r="S5845" t="str">
            <v>QUITO</v>
          </cell>
          <cell r="T5845" t="str">
            <v>FLEXTRANS UIO</v>
          </cell>
          <cell r="U5845" t="str">
            <v>FLEXNETUIO_LOCAL</v>
          </cell>
          <cell r="V5845">
            <v>0</v>
          </cell>
          <cell r="W5845">
            <v>0</v>
          </cell>
          <cell r="X5845" t="str">
            <v>HYCITE QUITO</v>
          </cell>
          <cell r="Y5845" t="str">
            <v>FLEX NET CALLE 28 DE JUNIO S/N Y GARCIA MORENO ENTRADA LLANO GRANDE</v>
          </cell>
        </row>
        <row r="5846">
          <cell r="A5846" t="str">
            <v>GAR5345</v>
          </cell>
          <cell r="B5846">
            <v>481064</v>
          </cell>
          <cell r="C5846" t="str">
            <v>GAR5345</v>
          </cell>
          <cell r="D5846" t="str">
            <v>HYCITE</v>
          </cell>
          <cell r="E5846" t="str">
            <v>RETIRO</v>
          </cell>
          <cell r="F5846" t="str">
            <v>NORMAL</v>
          </cell>
          <cell r="G5846" t="str">
            <v>TF89340</v>
          </cell>
          <cell r="H5846">
            <v>44911</v>
          </cell>
          <cell r="I5846" t="str">
            <v>INCIDENCIA</v>
          </cell>
          <cell r="J5846">
            <v>44915</v>
          </cell>
          <cell r="K5846" t="str">
            <v>GRACE ARTEAGA VERA</v>
          </cell>
          <cell r="L5846" t="str">
            <v>URBANIZACION CASTE LAGO KM 6,5 VIA SAMBORONDON PROVINCIA: GUAYAS CANTON: SAMBORONDON PARROQUIA: LA PUNTILLA CODIGO POSTAL: 092301</v>
          </cell>
          <cell r="N5846" t="str">
            <v>995645229</v>
          </cell>
          <cell r="O5846" t="str">
            <v>995645229</v>
          </cell>
          <cell r="P5846" t="str">
            <v>090109</v>
          </cell>
          <cell r="Q5846" t="str">
            <v>GUAYAQUIL</v>
          </cell>
          <cell r="R5846" t="str">
            <v>GUAYAS</v>
          </cell>
          <cell r="S5846" t="str">
            <v>GUAYAQUIL</v>
          </cell>
          <cell r="T5846" t="str">
            <v>ITSACOURIER</v>
          </cell>
          <cell r="U5846" t="str">
            <v>FLEXNETUIO_GYE</v>
          </cell>
          <cell r="V5846">
            <v>0</v>
          </cell>
          <cell r="W5846">
            <v>0</v>
          </cell>
          <cell r="X5846" t="str">
            <v>HYCITE QUITO</v>
          </cell>
          <cell r="Y5846" t="str">
            <v>FLEX NET CALLE 28 DE JUNIO S/N Y GARCIA MORENO ENTRADA LLANO GRANDE</v>
          </cell>
        </row>
        <row r="5847">
          <cell r="A5847" t="str">
            <v>GAR5346</v>
          </cell>
          <cell r="B5847">
            <v>481065</v>
          </cell>
          <cell r="C5847" t="str">
            <v>GAR5346</v>
          </cell>
          <cell r="D5847" t="str">
            <v>HYCITE</v>
          </cell>
          <cell r="E5847" t="str">
            <v>RETIRO</v>
          </cell>
          <cell r="F5847" t="str">
            <v>NORMAL</v>
          </cell>
          <cell r="G5847" t="str">
            <v>TFQ89349</v>
          </cell>
          <cell r="H5847">
            <v>44911</v>
          </cell>
          <cell r="I5847" t="str">
            <v>ENTREGADO</v>
          </cell>
          <cell r="J5847">
            <v>44914</v>
          </cell>
          <cell r="K5847" t="str">
            <v>WILGER SUZAN DAVILA</v>
          </cell>
          <cell r="L5847" t="str">
            <v>CARLOS BONILLA Y OLGA GUTIERREZ CONJUNTO PALERMO MANZANA J CASA 6 QUITO // CHILLOGALLO 170708 PI/ CHILLOGALLO</v>
          </cell>
          <cell r="M5847" t="str">
            <v/>
          </cell>
          <cell r="N5847" t="str">
            <v>98-602-4457</v>
          </cell>
          <cell r="O5847" t="str">
            <v>98-602-4457</v>
          </cell>
          <cell r="P5847" t="str">
            <v>170301</v>
          </cell>
          <cell r="Q5847" t="str">
            <v>QUITO</v>
          </cell>
          <cell r="R5847" t="str">
            <v>PICHINCHA</v>
          </cell>
          <cell r="S5847" t="str">
            <v>QUITO</v>
          </cell>
          <cell r="T5847" t="str">
            <v>FLEXTRANS UIO</v>
          </cell>
          <cell r="U5847" t="str">
            <v>FLEXNETUIO_LOCAL</v>
          </cell>
          <cell r="V5847">
            <v>0</v>
          </cell>
          <cell r="W5847">
            <v>0</v>
          </cell>
          <cell r="X5847" t="str">
            <v>HYCITE QUITO</v>
          </cell>
          <cell r="Y5847" t="str">
            <v>FLEX NET CALLE 28 DE JUNIO S/N Y GARCIA MORENO ENTRADA LLANO GRANDE</v>
          </cell>
        </row>
        <row r="5848">
          <cell r="A5848" t="str">
            <v>GAR5347</v>
          </cell>
          <cell r="B5848">
            <v>481066</v>
          </cell>
          <cell r="C5848" t="str">
            <v>GAR5347</v>
          </cell>
          <cell r="D5848" t="str">
            <v>HYCITE</v>
          </cell>
          <cell r="E5848" t="str">
            <v>RETIRO</v>
          </cell>
          <cell r="F5848" t="str">
            <v>NORMAL</v>
          </cell>
          <cell r="G5848" t="str">
            <v>031001000227628</v>
          </cell>
          <cell r="H5848">
            <v>44911</v>
          </cell>
          <cell r="I5848" t="str">
            <v>EN_TRANSITO</v>
          </cell>
          <cell r="J5848">
            <v>44911</v>
          </cell>
          <cell r="K5848" t="str">
            <v>TEODORO OSWALDO ENRIQUEZ PENAFIEL</v>
          </cell>
          <cell r="L5848" t="str">
            <v>EL MORAL VIA A QUEVEDO PRIMER MURO JUNTO A SMART NET CASA ROJ LA MANA // EL MORAL 050201, EL MORAL  COTOPAXI</v>
          </cell>
          <cell r="N5848" t="str">
            <v>98-115-4327</v>
          </cell>
          <cell r="O5848" t="str">
            <v>98-115-4327</v>
          </cell>
          <cell r="P5848" t="str">
            <v>050101</v>
          </cell>
          <cell r="Q5848" t="str">
            <v>LATACUNGA</v>
          </cell>
          <cell r="R5848" t="str">
            <v>COTOPAXI</v>
          </cell>
          <cell r="S5848" t="str">
            <v>LATACUNGA</v>
          </cell>
          <cell r="T5848" t="str">
            <v>TRAMACO</v>
          </cell>
          <cell r="U5848" t="str">
            <v>FLEXNETUIO_PROVINCIA</v>
          </cell>
          <cell r="V5848">
            <v>0</v>
          </cell>
          <cell r="W5848">
            <v>0</v>
          </cell>
          <cell r="X5848" t="str">
            <v>HYCITE QUITO</v>
          </cell>
          <cell r="Y5848" t="str">
            <v>FLEX NET CALLE 28 DE JUNIO S/N Y GARCIA MORENO ENTRADA LLANO GRANDE</v>
          </cell>
        </row>
        <row r="5849">
          <cell r="A5849" t="str">
            <v>GAR5348</v>
          </cell>
          <cell r="B5849">
            <v>481067</v>
          </cell>
          <cell r="C5849" t="str">
            <v>GAR5348</v>
          </cell>
          <cell r="D5849" t="str">
            <v>HYCITE</v>
          </cell>
          <cell r="E5849" t="str">
            <v>RETIRO</v>
          </cell>
          <cell r="F5849" t="str">
            <v>NORMAL</v>
          </cell>
          <cell r="G5849" t="str">
            <v>031001000227629</v>
          </cell>
          <cell r="H5849">
            <v>44911</v>
          </cell>
          <cell r="I5849" t="str">
            <v>ENTREGADO</v>
          </cell>
          <cell r="J5849">
            <v>44918</v>
          </cell>
          <cell r="K5849" t="str">
            <v>CESAR RAUL INTRIAGO PIN</v>
          </cell>
          <cell r="L5849" t="str">
            <v>ATANANCIO SANTOS  ATANANCIO U 1RO DE ENERO PROVINVIA: MANABI PARROQUIA: 18 DE OCTUBRE.</v>
          </cell>
          <cell r="N5849" t="str">
            <v>994239284</v>
          </cell>
          <cell r="O5849" t="str">
            <v>994239284</v>
          </cell>
          <cell r="P5849" t="str">
            <v>130101</v>
          </cell>
          <cell r="Q5849" t="str">
            <v>PORTOVIEJO</v>
          </cell>
          <cell r="R5849" t="str">
            <v>MANABI</v>
          </cell>
          <cell r="S5849" t="str">
            <v>PORTOVIEJO</v>
          </cell>
          <cell r="T5849" t="str">
            <v>TRAMACO</v>
          </cell>
          <cell r="U5849" t="str">
            <v>FLEXNETUIO_PROVINCIA</v>
          </cell>
          <cell r="V5849">
            <v>0</v>
          </cell>
          <cell r="W5849">
            <v>0</v>
          </cell>
          <cell r="X5849" t="str">
            <v>HYCITE QUITO</v>
          </cell>
          <cell r="Y5849" t="str">
            <v>FLEX NET CALLE 28 DE JUNIO S/N Y GARCIA MORENO ENTRADA LLANO GRANDE</v>
          </cell>
        </row>
        <row r="5850">
          <cell r="A5850" t="str">
            <v>GAR5349</v>
          </cell>
          <cell r="B5850">
            <v>481068</v>
          </cell>
          <cell r="C5850" t="str">
            <v>GAR5349</v>
          </cell>
          <cell r="D5850" t="str">
            <v>HYCITE</v>
          </cell>
          <cell r="E5850" t="str">
            <v>RETIRO</v>
          </cell>
          <cell r="F5850" t="str">
            <v>NORMAL</v>
          </cell>
          <cell r="G5850" t="str">
            <v>031001000227630</v>
          </cell>
          <cell r="H5850">
            <v>44911</v>
          </cell>
          <cell r="I5850" t="str">
            <v>ENTREGADO</v>
          </cell>
          <cell r="J5850">
            <v>44923</v>
          </cell>
          <cell r="K5850" t="str">
            <v>LUIS RIGOBERTO CORREA BRAVO</v>
          </cell>
          <cell r="L5850" t="str">
            <v xml:space="preserve">DIRECCION LA TRONCAL, CALLE JAIME ROLDOS Y ANGEL MARIA IGLESIAS CASA :901 PROVINCIA: CANAR PROVINCIA CANAR </v>
          </cell>
          <cell r="N5850" t="str">
            <v>999102891</v>
          </cell>
          <cell r="O5850" t="str">
            <v>999102891</v>
          </cell>
          <cell r="P5850" t="str">
            <v>030101</v>
          </cell>
          <cell r="Q5850" t="str">
            <v>AZOGUES</v>
          </cell>
          <cell r="R5850" t="str">
            <v>CAÑAR</v>
          </cell>
          <cell r="S5850" t="str">
            <v>AZOGUES</v>
          </cell>
          <cell r="T5850" t="str">
            <v>TRAMACO</v>
          </cell>
          <cell r="U5850" t="str">
            <v>FLEXNETUIO_PROVINCIA</v>
          </cell>
          <cell r="V5850">
            <v>0</v>
          </cell>
          <cell r="W5850">
            <v>0</v>
          </cell>
          <cell r="X5850" t="str">
            <v>HYCITE QUITO</v>
          </cell>
          <cell r="Y5850" t="str">
            <v>FLEX NET CALLE 28 DE JUNIO S/N Y GARCIA MORENO ENTRADA LLANO GRANDE</v>
          </cell>
        </row>
        <row r="5851">
          <cell r="A5851" t="str">
            <v>GAR5350</v>
          </cell>
          <cell r="B5851">
            <v>481069</v>
          </cell>
          <cell r="C5851" t="str">
            <v>GAR5350</v>
          </cell>
          <cell r="D5851" t="str">
            <v>HYCITE</v>
          </cell>
          <cell r="E5851" t="str">
            <v>RETIRO</v>
          </cell>
          <cell r="F5851" t="str">
            <v>NORMAL</v>
          </cell>
          <cell r="G5851" t="str">
            <v>TFQ89350</v>
          </cell>
          <cell r="H5851">
            <v>44911</v>
          </cell>
          <cell r="I5851" t="str">
            <v>ENTREGADO</v>
          </cell>
          <cell r="J5851">
            <v>44915</v>
          </cell>
          <cell r="K5851" t="str">
            <v>ESTEBAN XAVIER MOSQUERA ARBOLEDA</v>
          </cell>
          <cell r="L5851" t="str">
            <v>E4 ALEMANIA N32172 N33 PISO OE2-4 / FRENTE EMPRESA AGUA POTABLE POR ALEMANI / PICHINCHA / QUITO / INAQUITO COD. POSTAL 170508</v>
          </cell>
          <cell r="M5851" t="str">
            <v/>
          </cell>
          <cell r="N5851" t="str">
            <v>933316140</v>
          </cell>
          <cell r="O5851" t="str">
            <v>933316140</v>
          </cell>
          <cell r="P5851" t="str">
            <v>170301</v>
          </cell>
          <cell r="Q5851" t="str">
            <v>QUITO</v>
          </cell>
          <cell r="R5851" t="str">
            <v>PICHINCHA</v>
          </cell>
          <cell r="S5851" t="str">
            <v>QUITO</v>
          </cell>
          <cell r="T5851" t="str">
            <v>FLEXTRANS UIO</v>
          </cell>
          <cell r="U5851" t="str">
            <v>FLEXNETUIO_LOCAL</v>
          </cell>
          <cell r="V5851">
            <v>0</v>
          </cell>
          <cell r="W5851">
            <v>0</v>
          </cell>
          <cell r="X5851" t="str">
            <v>HYCITE QUITO</v>
          </cell>
          <cell r="Y5851" t="str">
            <v>FLEX NET CALLE 28 DE JUNIO S/N Y GARCIA MORENO ENTRADA LLANO GRANDE</v>
          </cell>
        </row>
        <row r="5852">
          <cell r="A5852" t="str">
            <v>GAR5351</v>
          </cell>
          <cell r="B5852">
            <v>481070</v>
          </cell>
          <cell r="C5852" t="str">
            <v>GAR5351</v>
          </cell>
          <cell r="D5852" t="str">
            <v>HYCITE</v>
          </cell>
          <cell r="E5852" t="str">
            <v>RETIRO</v>
          </cell>
          <cell r="F5852" t="str">
            <v>NORMAL</v>
          </cell>
          <cell r="G5852" t="str">
            <v>TFQ89351</v>
          </cell>
          <cell r="H5852">
            <v>44911</v>
          </cell>
          <cell r="I5852" t="str">
            <v>ENTREGADO</v>
          </cell>
          <cell r="J5852">
            <v>44914</v>
          </cell>
          <cell r="K5852" t="str">
            <v xml:space="preserve">Sonia Guadalupe Villavicencio Villavicencio </v>
          </cell>
          <cell r="L5852" t="str">
            <v>Eugenio Espejo Lore 8B y de las Orquideas (Nayon) Pichincha  Quito 170170 Via a la Casa Guayasamin  Frente a la Tienda El Granero Paredon color cafe con una pequena torre color naranja. Con puerta cor</v>
          </cell>
          <cell r="M5852" t="str">
            <v/>
          </cell>
          <cell r="N5852" t="str">
            <v>999729573- 024503127</v>
          </cell>
          <cell r="O5852" t="str">
            <v>999729573- 024503127</v>
          </cell>
          <cell r="P5852" t="str">
            <v>170301</v>
          </cell>
          <cell r="Q5852" t="str">
            <v>QUITO</v>
          </cell>
          <cell r="R5852" t="str">
            <v>PICHINCHA</v>
          </cell>
          <cell r="S5852" t="str">
            <v>QUITO</v>
          </cell>
          <cell r="T5852" t="str">
            <v>FLEXTRANS UIO</v>
          </cell>
          <cell r="U5852" t="str">
            <v>FLEXNETUIO_LOCAL</v>
          </cell>
          <cell r="V5852">
            <v>0</v>
          </cell>
          <cell r="W5852">
            <v>0</v>
          </cell>
          <cell r="X5852" t="str">
            <v>HYCITE QUITO</v>
          </cell>
          <cell r="Y5852" t="str">
            <v>FLEX NET CALLE 28 DE JUNIO S/N Y GARCIA MORENO ENTRADA LLANO GRANDE</v>
          </cell>
        </row>
        <row r="5853">
          <cell r="A5853" t="str">
            <v>GAR5352</v>
          </cell>
          <cell r="B5853">
            <v>481071</v>
          </cell>
          <cell r="C5853" t="str">
            <v>GAR5352</v>
          </cell>
          <cell r="D5853" t="str">
            <v>HYCITE</v>
          </cell>
          <cell r="E5853" t="str">
            <v>RETIRO</v>
          </cell>
          <cell r="F5853" t="str">
            <v>NORMAL</v>
          </cell>
          <cell r="G5853" t="str">
            <v>TFQ89352</v>
          </cell>
          <cell r="H5853">
            <v>44911</v>
          </cell>
          <cell r="I5853" t="str">
            <v>INCIDENCIA</v>
          </cell>
          <cell r="J5853">
            <v>44916</v>
          </cell>
          <cell r="K5853" t="str">
            <v>Lorena Lucioparedes Fontaine</v>
          </cell>
          <cell r="L5853" t="str">
            <v>Nombre y numero de la calle:  Matias Grancas 250  Marcos Jofre Numero de casa o departamento: N.2 Provincia:Pichincha Canton: Quito Parroquia:Rumipamba Codigo postal: 170510 Referencias del domicilio:</v>
          </cell>
          <cell r="M5853" t="str">
            <v/>
          </cell>
          <cell r="N5853" t="str">
            <v>994210177</v>
          </cell>
          <cell r="O5853" t="str">
            <v>994210177</v>
          </cell>
          <cell r="P5853" t="str">
            <v>170301</v>
          </cell>
          <cell r="Q5853" t="str">
            <v>QUITO</v>
          </cell>
          <cell r="R5853" t="str">
            <v>PICHINCHA</v>
          </cell>
          <cell r="S5853" t="str">
            <v>QUITO</v>
          </cell>
          <cell r="T5853" t="str">
            <v>FLEXTRANS UIO</v>
          </cell>
          <cell r="U5853" t="str">
            <v>FLEXNETUIO_LOCAL</v>
          </cell>
          <cell r="V5853">
            <v>0</v>
          </cell>
          <cell r="W5853">
            <v>0</v>
          </cell>
          <cell r="X5853" t="str">
            <v>HYCITE QUITO</v>
          </cell>
          <cell r="Y5853" t="str">
            <v>FLEX NET CALLE 28 DE JUNIO S/N Y GARCIA MORENO ENTRADA LLANO GRANDE</v>
          </cell>
        </row>
        <row r="5854">
          <cell r="A5854" t="str">
            <v>GAR5353</v>
          </cell>
          <cell r="B5854">
            <v>481072</v>
          </cell>
          <cell r="C5854" t="str">
            <v>GAR5353</v>
          </cell>
          <cell r="D5854" t="str">
            <v>HYCITE</v>
          </cell>
          <cell r="E5854" t="str">
            <v>RETIRO</v>
          </cell>
          <cell r="F5854" t="str">
            <v>NORMAL</v>
          </cell>
          <cell r="G5854" t="str">
            <v>TFQ89353</v>
          </cell>
          <cell r="H5854">
            <v>44911</v>
          </cell>
          <cell r="I5854" t="str">
            <v>ENTREGADO</v>
          </cell>
          <cell r="J5854">
            <v>44914</v>
          </cell>
          <cell r="K5854" t="str">
            <v>Maria Elena Salvador Flores</v>
          </cell>
          <cell r="L5854" t="str">
            <v>Urbanizacion Fatima Conocoto  calle: Alfredo Pareja Diezcanseco E8-419 provincia Pichincha canton Quito Parroquia Conocoto</v>
          </cell>
          <cell r="M5854" t="str">
            <v/>
          </cell>
          <cell r="N5854" t="str">
            <v>996106381</v>
          </cell>
          <cell r="O5854" t="str">
            <v>996106381</v>
          </cell>
          <cell r="P5854" t="str">
            <v>170301</v>
          </cell>
          <cell r="Q5854" t="str">
            <v>QUITO</v>
          </cell>
          <cell r="R5854" t="str">
            <v>PICHINCHA</v>
          </cell>
          <cell r="S5854" t="str">
            <v>QUITO</v>
          </cell>
          <cell r="T5854" t="str">
            <v>FLEXTRANS UIO</v>
          </cell>
          <cell r="U5854" t="str">
            <v>FLEXNETUIO_LOCAL</v>
          </cell>
          <cell r="V5854">
            <v>0</v>
          </cell>
          <cell r="W5854">
            <v>0</v>
          </cell>
          <cell r="X5854" t="str">
            <v>HYCITE QUITO</v>
          </cell>
          <cell r="Y5854" t="str">
            <v>FLEX NET CALLE 28 DE JUNIO S/N Y GARCIA MORENO ENTRADA LLANO GRANDE</v>
          </cell>
        </row>
        <row r="5855">
          <cell r="A5855" t="str">
            <v>GAR5354</v>
          </cell>
          <cell r="B5855">
            <v>481073</v>
          </cell>
          <cell r="C5855" t="str">
            <v>GAR5354</v>
          </cell>
          <cell r="D5855" t="str">
            <v>HYCITE</v>
          </cell>
          <cell r="E5855" t="str">
            <v>RETIRO</v>
          </cell>
          <cell r="F5855" t="str">
            <v>NORMAL</v>
          </cell>
          <cell r="G5855" t="str">
            <v>031001000227631</v>
          </cell>
          <cell r="H5855">
            <v>44911</v>
          </cell>
          <cell r="I5855" t="str">
            <v>ENTREGADO</v>
          </cell>
          <cell r="J5855">
            <v>44918</v>
          </cell>
          <cell r="K5855" t="str">
            <v>ALEXANDRA ECHEVERRIA NARVAEZ</v>
          </cell>
          <cell r="L5855" t="str">
            <v xml:space="preserve">DIRECCION: VIA OTAVALO-QUIROGA URBANIZACION LOS PINOS CASA 55 PASANDO LA FABRICA DE MEDIAS MECRISGA LOCALIDAD: BARRIO SAN ELOY CIUDAD:OTAVALO PARROQUIA:EL JORDAN PROVINCIA: IMBABURA PAIS:ECUADOR COD. </v>
          </cell>
          <cell r="N5855" t="str">
            <v>999745778</v>
          </cell>
          <cell r="O5855" t="str">
            <v>999745778</v>
          </cell>
          <cell r="P5855" t="str">
            <v>100101</v>
          </cell>
          <cell r="Q5855" t="str">
            <v>IBARRA</v>
          </cell>
          <cell r="R5855" t="str">
            <v>IMBABURA</v>
          </cell>
          <cell r="S5855" t="str">
            <v>SAN MIGUEL DE IBARRA</v>
          </cell>
          <cell r="T5855" t="str">
            <v>TRAMACO</v>
          </cell>
          <cell r="U5855" t="str">
            <v>FLEXNETUIO_PROVINCIA</v>
          </cell>
          <cell r="V5855">
            <v>0</v>
          </cell>
          <cell r="W5855">
            <v>0</v>
          </cell>
          <cell r="X5855" t="str">
            <v>HYCITE QUITO</v>
          </cell>
          <cell r="Y5855" t="str">
            <v>FLEX NET CALLE 28 DE JUNIO S/N Y GARCIA MORENO ENTRADA LLANO GRANDE</v>
          </cell>
        </row>
        <row r="5856">
          <cell r="A5856" t="str">
            <v>GAR5355</v>
          </cell>
          <cell r="B5856">
            <v>481074</v>
          </cell>
          <cell r="C5856" t="str">
            <v>GAR5355</v>
          </cell>
          <cell r="D5856" t="str">
            <v>HYCITE</v>
          </cell>
          <cell r="E5856" t="str">
            <v>RETIRO</v>
          </cell>
          <cell r="F5856" t="str">
            <v>NORMAL</v>
          </cell>
          <cell r="G5856" t="str">
            <v>TF89341</v>
          </cell>
          <cell r="H5856">
            <v>44911</v>
          </cell>
          <cell r="I5856" t="str">
            <v>ENTREGADO</v>
          </cell>
          <cell r="J5856">
            <v>44915</v>
          </cell>
          <cell r="K5856" t="str">
            <v>MARTHA BELLA LAZO</v>
          </cell>
          <cell r="L5856" t="str">
            <v>COOP EBENEZER MZ 8 SL 11 MONTE SINAI GUAYAQUIL-GUAYAQUIL 090204, TARQUI  GUAYAS</v>
          </cell>
          <cell r="N5856" t="str">
            <v xml:space="preserve">98-088-1688   </v>
          </cell>
          <cell r="O5856" t="str">
            <v xml:space="preserve">98-088-1688   </v>
          </cell>
          <cell r="P5856" t="str">
            <v>090109</v>
          </cell>
          <cell r="Q5856" t="str">
            <v>GUAYAQUIL</v>
          </cell>
          <cell r="R5856" t="str">
            <v>GUAYAS</v>
          </cell>
          <cell r="S5856" t="str">
            <v>GUAYAQUIL</v>
          </cell>
          <cell r="T5856" t="str">
            <v>FLEXTRANS GYE</v>
          </cell>
          <cell r="U5856" t="str">
            <v>FLEXNETUIO_GYE</v>
          </cell>
          <cell r="V5856">
            <v>0</v>
          </cell>
          <cell r="W5856">
            <v>0</v>
          </cell>
          <cell r="X5856" t="str">
            <v>HYCITE QUITO</v>
          </cell>
          <cell r="Y5856" t="str">
            <v>FLEX NET CALLE 28 DE JUNIO S/N Y GARCIA MORENO ENTRADA LLANO GRANDE</v>
          </cell>
        </row>
        <row r="5857">
          <cell r="A5857" t="str">
            <v>GAR5356</v>
          </cell>
          <cell r="B5857">
            <v>481075</v>
          </cell>
          <cell r="C5857" t="str">
            <v>GAR5356</v>
          </cell>
          <cell r="D5857" t="str">
            <v>HYCITE</v>
          </cell>
          <cell r="E5857" t="str">
            <v>RETIRO</v>
          </cell>
          <cell r="F5857" t="str">
            <v>NORMAL</v>
          </cell>
          <cell r="G5857" t="str">
            <v>TFQ89354</v>
          </cell>
          <cell r="H5857">
            <v>44911</v>
          </cell>
          <cell r="I5857" t="str">
            <v>ENTREGADO</v>
          </cell>
          <cell r="J5857">
            <v>44914</v>
          </cell>
          <cell r="K5857" t="str">
            <v>PIEDAD ESTHELA VILLACIS JARAMILLO</v>
          </cell>
          <cell r="L5857" t="str">
            <v>Calle Galte S9-59 y avenida rodrigo de chavez Pichincha Quito La Magdalena 170602 A 4 casas al sur del banco produbanco de la villaflora, frente a talleres de imagenes religiosas San Jose</v>
          </cell>
          <cell r="M5857" t="str">
            <v/>
          </cell>
          <cell r="N5857" t="str">
            <v>0998396828 o 022651628</v>
          </cell>
          <cell r="O5857" t="str">
            <v>0998396828 o 022651628</v>
          </cell>
          <cell r="P5857" t="str">
            <v>170301</v>
          </cell>
          <cell r="Q5857" t="str">
            <v>QUITO</v>
          </cell>
          <cell r="R5857" t="str">
            <v>PICHINCHA</v>
          </cell>
          <cell r="S5857" t="str">
            <v>QUITO</v>
          </cell>
          <cell r="T5857" t="str">
            <v>FLEXTRANS UIO</v>
          </cell>
          <cell r="U5857" t="str">
            <v>FLEXNETUIO_LOCAL</v>
          </cell>
          <cell r="V5857">
            <v>0</v>
          </cell>
          <cell r="W5857">
            <v>0</v>
          </cell>
          <cell r="X5857" t="str">
            <v>HYCITE QUITO</v>
          </cell>
          <cell r="Y5857" t="str">
            <v>FLEX NET CALLE 28 DE JUNIO S/N Y GARCIA MORENO ENTRADA LLANO GRANDE</v>
          </cell>
        </row>
        <row r="5858">
          <cell r="A5858" t="str">
            <v>GAR5357</v>
          </cell>
          <cell r="B5858">
            <v>481076</v>
          </cell>
          <cell r="C5858" t="str">
            <v>GAR5357</v>
          </cell>
          <cell r="D5858" t="str">
            <v>HYCITE</v>
          </cell>
          <cell r="E5858" t="str">
            <v>RETIRO</v>
          </cell>
          <cell r="F5858" t="str">
            <v>NORMAL</v>
          </cell>
          <cell r="G5858" t="str">
            <v>031001000227632</v>
          </cell>
          <cell r="H5858">
            <v>44911</v>
          </cell>
          <cell r="I5858" t="str">
            <v>ENTREGADO</v>
          </cell>
          <cell r="J5858">
            <v>44918</v>
          </cell>
          <cell r="K5858" t="str">
            <v>MIRIAM ISABEL GUILCAPI SILVA</v>
          </cell>
          <cell r="L5858" t="str">
            <v>ARGENTINOS 2839 ENTRE CARABOBO Y ROCAFUERTE RIOBAMBA // CENTRO VELASCO, CH 060102</v>
          </cell>
          <cell r="N5858" t="str">
            <v xml:space="preserve">99-591-8561      </v>
          </cell>
          <cell r="O5858" t="str">
            <v xml:space="preserve">99-591-8561      </v>
          </cell>
          <cell r="P5858" t="str">
            <v>060101</v>
          </cell>
          <cell r="Q5858" t="str">
            <v>RIOBAMBA</v>
          </cell>
          <cell r="R5858" t="str">
            <v>CHIMBORAZO</v>
          </cell>
          <cell r="S5858" t="str">
            <v>RIOBAMBA</v>
          </cell>
          <cell r="T5858" t="str">
            <v>TRAMACO</v>
          </cell>
          <cell r="U5858" t="str">
            <v>FLEXNETUIO_PROVINCIA</v>
          </cell>
          <cell r="V5858">
            <v>0</v>
          </cell>
          <cell r="W5858">
            <v>0</v>
          </cell>
          <cell r="X5858" t="str">
            <v>HYCITE QUITO</v>
          </cell>
          <cell r="Y5858" t="str">
            <v>FLEX NET CALLE 28 DE JUNIO S/N Y GARCIA MORENO ENTRADA LLANO GRANDE</v>
          </cell>
        </row>
        <row r="5859">
          <cell r="A5859" t="str">
            <v>GAR5358</v>
          </cell>
          <cell r="B5859">
            <v>481077</v>
          </cell>
          <cell r="C5859" t="str">
            <v>GAR5358</v>
          </cell>
          <cell r="D5859" t="str">
            <v>HYCITE</v>
          </cell>
          <cell r="E5859" t="str">
            <v>RETIRO</v>
          </cell>
          <cell r="F5859" t="str">
            <v>NORMAL</v>
          </cell>
          <cell r="G5859" t="str">
            <v>TFQ89355</v>
          </cell>
          <cell r="H5859">
            <v>44911</v>
          </cell>
          <cell r="I5859" t="str">
            <v>ENTREGADO</v>
          </cell>
          <cell r="J5859">
            <v>44914</v>
          </cell>
          <cell r="K5859" t="str">
            <v>BEATRIZ MERCEDES NARANJO VIVAR</v>
          </cell>
          <cell r="L5859" t="str">
            <v>Direccion: Urbanizacion Armenia 2 frente al.puente 9 Calle Cesar Endara E8-111 conjunto familiar casa timbre familia Andrade Naranjo. Provincia: Pinchincha Canton: Quito Parroquia: Conocoto Localidad:</v>
          </cell>
          <cell r="M5859" t="str">
            <v/>
          </cell>
          <cell r="N5859" t="str">
            <v>992646854</v>
          </cell>
          <cell r="O5859" t="str">
            <v>992646854</v>
          </cell>
          <cell r="P5859" t="str">
            <v>170301</v>
          </cell>
          <cell r="Q5859" t="str">
            <v>QUITO</v>
          </cell>
          <cell r="R5859" t="str">
            <v>PICHINCHA</v>
          </cell>
          <cell r="S5859" t="str">
            <v>QUITO</v>
          </cell>
          <cell r="T5859" t="str">
            <v>FLEXTRANS UIO</v>
          </cell>
          <cell r="U5859" t="str">
            <v>FLEXNETUIO_LOCAL</v>
          </cell>
          <cell r="V5859">
            <v>0</v>
          </cell>
          <cell r="W5859">
            <v>0</v>
          </cell>
          <cell r="X5859" t="str">
            <v>HYCITE QUITO</v>
          </cell>
          <cell r="Y5859" t="str">
            <v>FLEX NET CALLE 28 DE JUNIO S/N Y GARCIA MORENO ENTRADA LLANO GRANDE</v>
          </cell>
        </row>
        <row r="5860">
          <cell r="A5860" t="str">
            <v>9522</v>
          </cell>
          <cell r="B5860">
            <v>481039</v>
          </cell>
          <cell r="C5860" t="str">
            <v>9522</v>
          </cell>
          <cell r="D5860" t="str">
            <v>DEGSO</v>
          </cell>
          <cell r="E5860" t="str">
            <v>DESPACHO</v>
          </cell>
          <cell r="F5860" t="str">
            <v>NORMAL</v>
          </cell>
          <cell r="G5860" t="str">
            <v>FT75869</v>
          </cell>
          <cell r="H5860">
            <v>44911</v>
          </cell>
          <cell r="I5860" t="str">
            <v>ENTREGADO</v>
          </cell>
          <cell r="J5860">
            <v>44914</v>
          </cell>
          <cell r="K5860" t="str">
            <v>ZAIMELLA DEL ECUADOR S.A.</v>
          </cell>
          <cell r="L5860" t="str">
            <v xml:space="preserve">DIRECCION: CALLE JUAN DE DIOS MORALES LOTE 1 PANAMERICANA SUR SECTOR LA BALBINA ? AMAGUANA ? ATENCION JAZMIN RODRIGUEZ - TELF: 593 23969500 / 23969510 - POR FAVOR ENTREGAR EN LA MANANA -              </v>
          </cell>
          <cell r="M5860" t="str">
            <v>1791297385001</v>
          </cell>
          <cell r="N5860" t="str">
            <v>99-832-0225</v>
          </cell>
          <cell r="O5860" t="str">
            <v>99-832-0225</v>
          </cell>
          <cell r="P5860" t="str">
            <v>170814</v>
          </cell>
          <cell r="Q5860" t="str">
            <v>QUITO</v>
          </cell>
          <cell r="R5860" t="str">
            <v>PICHINCHA</v>
          </cell>
          <cell r="S5860" t="str">
            <v>AMAGUANA</v>
          </cell>
          <cell r="T5860" t="str">
            <v>FLEXTRANS UIO</v>
          </cell>
          <cell r="U5860" t="str">
            <v>FLEXNETUIO_LOCAL</v>
          </cell>
          <cell r="V5860">
            <v>1</v>
          </cell>
          <cell r="W5860">
            <v>4.4000000000000004</v>
          </cell>
          <cell r="X5860" t="str">
            <v>FLEXNET</v>
          </cell>
          <cell r="Y5860" t="str">
            <v>FLEX NET CALLE 28 DE JUNIO S/N Y GARCIA MORENO ENTRADA LLANO GRANDE</v>
          </cell>
        </row>
        <row r="5861">
          <cell r="A5861" t="str">
            <v>52996</v>
          </cell>
          <cell r="B5861">
            <v>481042</v>
          </cell>
          <cell r="C5861" t="str">
            <v>52996</v>
          </cell>
          <cell r="D5861" t="str">
            <v>DEGSO</v>
          </cell>
          <cell r="E5861" t="str">
            <v>DESPACHO</v>
          </cell>
          <cell r="F5861" t="str">
            <v>NORMAL</v>
          </cell>
          <cell r="G5861" t="str">
            <v>FT75870</v>
          </cell>
          <cell r="H5861">
            <v>44911</v>
          </cell>
          <cell r="I5861" t="str">
            <v>ENTREGADO</v>
          </cell>
          <cell r="J5861">
            <v>44914</v>
          </cell>
          <cell r="K5861" t="str">
            <v>ACERIA DEL ECUADOR CA ADELCA.</v>
          </cell>
          <cell r="L5861" t="str">
            <v>DIRECCION: ALOAG KM 1 1/2 VIA A SANTO DOMINGO - ALOAG - MEJIA TELEFONO 3968-100 - ENTREGAR EN BODEGA DE LAMINADOS</v>
          </cell>
          <cell r="M5861" t="str">
            <v>1790004724001</v>
          </cell>
          <cell r="N5861" t="str">
            <v>99-832-0225</v>
          </cell>
          <cell r="O5861" t="str">
            <v>99-832-0225</v>
          </cell>
          <cell r="P5861" t="str">
            <v>171113</v>
          </cell>
          <cell r="Q5861" t="str">
            <v>MEJIA</v>
          </cell>
          <cell r="R5861" t="str">
            <v>PICHINCHA</v>
          </cell>
          <cell r="S5861" t="str">
            <v>ALOAG</v>
          </cell>
          <cell r="T5861" t="str">
            <v>FLEXTRANS UIO</v>
          </cell>
          <cell r="U5861" t="str">
            <v>FLEXNETUIO_LOCAL</v>
          </cell>
          <cell r="V5861">
            <v>7</v>
          </cell>
          <cell r="W5861">
            <v>16.2</v>
          </cell>
          <cell r="X5861" t="str">
            <v>FLEXNET</v>
          </cell>
          <cell r="Y5861" t="str">
            <v>FLEX NET CALLE 28 DE JUNIO S/N Y GARCIA MORENO ENTRADA LLANO GRANDE</v>
          </cell>
        </row>
        <row r="5862">
          <cell r="A5862" t="str">
            <v>9544</v>
          </cell>
          <cell r="B5862">
            <v>481044</v>
          </cell>
          <cell r="C5862" t="str">
            <v>9544</v>
          </cell>
          <cell r="D5862" t="str">
            <v>DEGSO</v>
          </cell>
          <cell r="E5862" t="str">
            <v>DESPACHO</v>
          </cell>
          <cell r="F5862" t="str">
            <v>NORMAL</v>
          </cell>
          <cell r="G5862" t="str">
            <v>FT75871</v>
          </cell>
          <cell r="H5862">
            <v>44911</v>
          </cell>
          <cell r="I5862" t="str">
            <v>ENTREGADO</v>
          </cell>
          <cell r="J5862">
            <v>44914</v>
          </cell>
          <cell r="K5862" t="str">
            <v>AURELIAN ECUADOR S.A.</v>
          </cell>
          <cell r="L5862" t="str">
            <v xml:space="preserve">DIRECCION: TRANSPORTE NOROCCIDENTAL - AMAGUANA ? </v>
          </cell>
          <cell r="M5862" t="str">
            <v>1791840712001</v>
          </cell>
          <cell r="N5862" t="str">
            <v>99-832-0225</v>
          </cell>
          <cell r="O5862" t="str">
            <v>99-832-0225</v>
          </cell>
          <cell r="P5862" t="str">
            <v>170814</v>
          </cell>
          <cell r="Q5862" t="str">
            <v>QUITO</v>
          </cell>
          <cell r="R5862" t="str">
            <v>PICHINCHA</v>
          </cell>
          <cell r="S5862" t="str">
            <v>AMAGUANA</v>
          </cell>
          <cell r="T5862" t="str">
            <v>FLEXTRANS UIO</v>
          </cell>
          <cell r="U5862" t="str">
            <v>FLEXNETUIO_LOCAL</v>
          </cell>
          <cell r="V5862">
            <v>2</v>
          </cell>
          <cell r="W5862">
            <v>20.399999999999999</v>
          </cell>
          <cell r="X5862" t="str">
            <v>FLEXNET</v>
          </cell>
          <cell r="Y5862" t="str">
            <v>FLEX NET CALLE 28 DE JUNIO S/N Y GARCIA MORENO ENTRADA LLANO GRANDE</v>
          </cell>
        </row>
        <row r="5863">
          <cell r="A5863" t="str">
            <v>9545</v>
          </cell>
          <cell r="B5863">
            <v>481046</v>
          </cell>
          <cell r="C5863" t="str">
            <v>9545</v>
          </cell>
          <cell r="D5863" t="str">
            <v>DEGSO</v>
          </cell>
          <cell r="E5863" t="str">
            <v>DESPACHO</v>
          </cell>
          <cell r="F5863" t="str">
            <v>NORMAL</v>
          </cell>
          <cell r="G5863" t="str">
            <v>FT75872</v>
          </cell>
          <cell r="H5863">
            <v>44911</v>
          </cell>
          <cell r="I5863" t="str">
            <v>ENTREGADO</v>
          </cell>
          <cell r="J5863">
            <v>44914</v>
          </cell>
          <cell r="K5863" t="str">
            <v>ZAIMELLA DEL ECUADOR S.A.</v>
          </cell>
          <cell r="L5863" t="str">
            <v xml:space="preserve">DIRECCION: CALLE JUAN DE DIOS MORALES LOTE 1 PANAMERICANA SUR SECTOR LA BALBINA ? AMAGUANA ? ATENCION JAZMIN RODRIGUEZ - TELF: 593 23969500 / 23969510 - POR FAVOR ENTREGAR EN LA MANANA -              </v>
          </cell>
          <cell r="M5863" t="str">
            <v>1791297385001</v>
          </cell>
          <cell r="N5863" t="str">
            <v>99-832-0225</v>
          </cell>
          <cell r="O5863" t="str">
            <v>99-832-0225</v>
          </cell>
          <cell r="P5863" t="str">
            <v>170814</v>
          </cell>
          <cell r="Q5863" t="str">
            <v>QUITO</v>
          </cell>
          <cell r="R5863" t="str">
            <v>PICHINCHA</v>
          </cell>
          <cell r="S5863" t="str">
            <v>AMAGUANA</v>
          </cell>
          <cell r="T5863" t="str">
            <v>FLEXTRANS UIO</v>
          </cell>
          <cell r="U5863" t="str">
            <v>FLEXNETUIO_LOCAL</v>
          </cell>
          <cell r="V5863">
            <v>1</v>
          </cell>
          <cell r="W5863">
            <v>6.4</v>
          </cell>
          <cell r="X5863" t="str">
            <v>FLEXNET</v>
          </cell>
          <cell r="Y5863" t="str">
            <v>FLEX NET CALLE 28 DE JUNIO S/N Y GARCIA MORENO ENTRADA LLANO GRANDE</v>
          </cell>
        </row>
        <row r="5864">
          <cell r="A5864" t="str">
            <v>SG_22_1789</v>
          </cell>
          <cell r="B5864">
            <v>481038</v>
          </cell>
          <cell r="C5864" t="str">
            <v>SG_22_1789</v>
          </cell>
          <cell r="D5864" t="str">
            <v>SG</v>
          </cell>
          <cell r="E5864" t="str">
            <v>DESPACHO</v>
          </cell>
          <cell r="F5864" t="str">
            <v>NORMAL</v>
          </cell>
          <cell r="G5864" t="str">
            <v>FT75884</v>
          </cell>
          <cell r="H5864">
            <v>44911</v>
          </cell>
          <cell r="I5864" t="str">
            <v>ENTREGADO</v>
          </cell>
          <cell r="J5864">
            <v>44923</v>
          </cell>
          <cell r="K5864" t="str">
            <v>FLEXNET - GYE</v>
          </cell>
          <cell r="L5864" t="str">
            <v xml:space="preserve"> FERNANDO GUTIERREZ HILL KM 8 1/2 VIA DAULE</v>
          </cell>
          <cell r="M5864" t="str">
            <v xml:space="preserve">RETIRO DE BODEGA </v>
          </cell>
          <cell r="P5864" t="str">
            <v>090606</v>
          </cell>
          <cell r="Q5864" t="str">
            <v>GUAYAQUIL</v>
          </cell>
          <cell r="R5864" t="str">
            <v>GUAYAS</v>
          </cell>
          <cell r="S5864" t="str">
            <v>GUAYAQUIL</v>
          </cell>
          <cell r="T5864" t="str">
            <v>FLEXTRANS UIO</v>
          </cell>
          <cell r="U5864" t="str">
            <v>FLEXNETUIO_GYE</v>
          </cell>
          <cell r="V5864">
            <v>1</v>
          </cell>
          <cell r="W5864">
            <v>20</v>
          </cell>
          <cell r="X5864" t="str">
            <v>FLEXNET UIO</v>
          </cell>
          <cell r="Y5864" t="str">
            <v>PANAMERICANA NORTE KM 12 1/2  LLANO GRANDE</v>
          </cell>
        </row>
        <row r="5865">
          <cell r="A5865" t="str">
            <v>SG_22_1788</v>
          </cell>
          <cell r="B5865">
            <v>481037</v>
          </cell>
          <cell r="C5865" t="str">
            <v>SG_22_1788</v>
          </cell>
          <cell r="D5865" t="str">
            <v>SG</v>
          </cell>
          <cell r="E5865" t="str">
            <v>DESPACHO</v>
          </cell>
          <cell r="F5865" t="str">
            <v>NORMAL</v>
          </cell>
          <cell r="G5865" t="str">
            <v>FT75885</v>
          </cell>
          <cell r="H5865">
            <v>44911</v>
          </cell>
          <cell r="I5865" t="str">
            <v>ENTREGADO</v>
          </cell>
          <cell r="J5865">
            <v>44923</v>
          </cell>
          <cell r="K5865" t="str">
            <v>FLEXNET - GYE</v>
          </cell>
          <cell r="L5865" t="str">
            <v xml:space="preserve"> FERNANDO GUTIERREZ HILL KM 8 1/2 VIA DAULE</v>
          </cell>
          <cell r="M5865" t="str">
            <v xml:space="preserve">RETIRO DE BODEGA </v>
          </cell>
          <cell r="P5865" t="str">
            <v>090606</v>
          </cell>
          <cell r="Q5865" t="str">
            <v>GUAYAQUIL</v>
          </cell>
          <cell r="R5865" t="str">
            <v>GUAYAS</v>
          </cell>
          <cell r="S5865" t="str">
            <v>GUAYAQUIL</v>
          </cell>
          <cell r="T5865" t="str">
            <v>FLEXTRANS UIO</v>
          </cell>
          <cell r="U5865" t="str">
            <v>FLEXNETUIO_GYE</v>
          </cell>
          <cell r="V5865">
            <v>1</v>
          </cell>
          <cell r="W5865">
            <v>9</v>
          </cell>
          <cell r="X5865" t="str">
            <v>FLEXNET UIO</v>
          </cell>
          <cell r="Y5865" t="str">
            <v>PANAMERICANA NORTE KM 12 1/2  LLANO GRANDE</v>
          </cell>
        </row>
        <row r="5866">
          <cell r="A5866" t="str">
            <v>22-2616</v>
          </cell>
          <cell r="B5866">
            <v>481029</v>
          </cell>
          <cell r="C5866" t="str">
            <v>22-2616</v>
          </cell>
          <cell r="D5866" t="str">
            <v>VENTURA</v>
          </cell>
          <cell r="E5866" t="str">
            <v>DESPACHO</v>
          </cell>
          <cell r="F5866" t="str">
            <v>NORMAL</v>
          </cell>
          <cell r="G5866" t="str">
            <v>031002004111856</v>
          </cell>
          <cell r="H5866">
            <v>44911</v>
          </cell>
          <cell r="I5866" t="str">
            <v>ENTREGADO</v>
          </cell>
          <cell r="J5866">
            <v>44914</v>
          </cell>
          <cell r="K5866" t="str">
            <v>ASSA MANTA</v>
          </cell>
          <cell r="L5866" t="str">
            <v>AV 4 DE NOVIEMBRE ENTRE CALLES 311 Y  312</v>
          </cell>
          <cell r="M5866" t="str">
            <v>1890141818001_1</v>
          </cell>
          <cell r="P5866" t="str">
            <v>130204</v>
          </cell>
          <cell r="Q5866" t="str">
            <v>MANTA</v>
          </cell>
          <cell r="R5866" t="str">
            <v>MANABI</v>
          </cell>
          <cell r="S5866" t="str">
            <v>MANTA</v>
          </cell>
          <cell r="T5866" t="str">
            <v>TRAMACO</v>
          </cell>
          <cell r="U5866" t="str">
            <v>FLEXNETUIO_PROVINCIA</v>
          </cell>
          <cell r="V5866">
            <v>1</v>
          </cell>
          <cell r="W5866">
            <v>1.5</v>
          </cell>
          <cell r="X5866" t="str">
            <v>FLEXNET DEL ECUADOR</v>
          </cell>
          <cell r="Y5866" t="str">
            <v xml:space="preserve">CALLE 28 DE JUNIO S/N Y GARCIA MORENO </v>
          </cell>
        </row>
        <row r="5867">
          <cell r="A5867" t="str">
            <v>22-2623</v>
          </cell>
          <cell r="B5867">
            <v>481030</v>
          </cell>
          <cell r="C5867" t="str">
            <v>22-2623</v>
          </cell>
          <cell r="D5867" t="str">
            <v>VENTURA</v>
          </cell>
          <cell r="E5867" t="str">
            <v>DESPACHO</v>
          </cell>
          <cell r="F5867" t="str">
            <v>NORMAL</v>
          </cell>
          <cell r="G5867" t="str">
            <v>IC3911</v>
          </cell>
          <cell r="H5867">
            <v>44911</v>
          </cell>
          <cell r="I5867" t="str">
            <v>ENTREGADO</v>
          </cell>
          <cell r="J5867">
            <v>44914</v>
          </cell>
          <cell r="K5867" t="str">
            <v>PROAUTO C.A. CUENCA</v>
          </cell>
          <cell r="L5867" t="str">
            <v>AV. GIL RAMIREZ DAVALOS Y TURUHAYCO</v>
          </cell>
          <cell r="M5867" t="str">
            <v>1792885620001_2</v>
          </cell>
          <cell r="P5867" t="str">
            <v>010103</v>
          </cell>
          <cell r="Q5867" t="str">
            <v>CUENCA</v>
          </cell>
          <cell r="R5867" t="str">
            <v>AZUAY</v>
          </cell>
          <cell r="S5867" t="str">
            <v>CUENCA</v>
          </cell>
          <cell r="T5867" t="str">
            <v>ITSACOURIER</v>
          </cell>
          <cell r="U5867" t="str">
            <v>FLEXNETUIO_PROVINCIA</v>
          </cell>
          <cell r="V5867">
            <v>1</v>
          </cell>
          <cell r="W5867">
            <v>1</v>
          </cell>
          <cell r="X5867" t="str">
            <v>FLEXNET DEL ECUADOR</v>
          </cell>
          <cell r="Y5867" t="str">
            <v xml:space="preserve">CALLE 28 DE JUNIO S/N Y GARCIA MORENO </v>
          </cell>
        </row>
        <row r="5868">
          <cell r="A5868" t="str">
            <v>22-2619</v>
          </cell>
          <cell r="B5868">
            <v>481031</v>
          </cell>
          <cell r="C5868" t="str">
            <v>22-2619</v>
          </cell>
          <cell r="D5868" t="str">
            <v>VENTURA</v>
          </cell>
          <cell r="E5868" t="str">
            <v>DESPACHO</v>
          </cell>
          <cell r="F5868" t="str">
            <v>NORMAL</v>
          </cell>
          <cell r="G5868" t="str">
            <v>031002004111861</v>
          </cell>
          <cell r="H5868">
            <v>44911</v>
          </cell>
          <cell r="I5868" t="str">
            <v>ENTREGADO</v>
          </cell>
          <cell r="J5868">
            <v>44912</v>
          </cell>
          <cell r="K5868" t="str">
            <v>E. MAULME C.A. GYE</v>
          </cell>
          <cell r="L5868" t="str">
            <v xml:space="preserve">AV DE LAS AMERICAS 601 Y CALLE 13 </v>
          </cell>
          <cell r="M5868" t="str">
            <v>1792885620001_1</v>
          </cell>
          <cell r="P5868" t="str">
            <v>090505</v>
          </cell>
          <cell r="Q5868" t="str">
            <v>GUAYAQUIL</v>
          </cell>
          <cell r="R5868" t="str">
            <v>GUAYAS</v>
          </cell>
          <cell r="S5868" t="str">
            <v>GUAYAQUIL</v>
          </cell>
          <cell r="T5868" t="str">
            <v>TRAMACO</v>
          </cell>
          <cell r="U5868" t="str">
            <v>FLEXNETUIO_GYE</v>
          </cell>
          <cell r="V5868">
            <v>2</v>
          </cell>
          <cell r="W5868">
            <v>16</v>
          </cell>
          <cell r="X5868" t="str">
            <v>FLEXNET DEL ECUADOR</v>
          </cell>
          <cell r="Y5868" t="str">
            <v xml:space="preserve">CALLE 28 DE JUNIO S/N Y GARCIA MORENO </v>
          </cell>
        </row>
        <row r="5869">
          <cell r="A5869" t="str">
            <v>22-2617</v>
          </cell>
          <cell r="B5869">
            <v>481032</v>
          </cell>
          <cell r="C5869" t="str">
            <v>22-2617</v>
          </cell>
          <cell r="D5869" t="str">
            <v>VENTURA</v>
          </cell>
          <cell r="E5869" t="str">
            <v>DESPACHO</v>
          </cell>
          <cell r="F5869" t="str">
            <v>NORMAL</v>
          </cell>
          <cell r="G5869" t="str">
            <v>031002004111857</v>
          </cell>
          <cell r="H5869">
            <v>44911</v>
          </cell>
          <cell r="I5869" t="str">
            <v>ENTREGADO</v>
          </cell>
          <cell r="J5869">
            <v>44914</v>
          </cell>
          <cell r="K5869" t="str">
            <v>ASSA RIOBAMBA</v>
          </cell>
          <cell r="L5869" t="str">
            <v>AV. DE LA PRENSA 45-86 Y AV. MANUEL ELICIO FLOR</v>
          </cell>
          <cell r="M5869" t="str">
            <v>1890141818002</v>
          </cell>
          <cell r="P5869" t="str">
            <v>060102</v>
          </cell>
          <cell r="Q5869" t="str">
            <v>RIOBAMBA</v>
          </cell>
          <cell r="R5869" t="str">
            <v>CHIMBORAZO</v>
          </cell>
          <cell r="S5869" t="str">
            <v>RIOBAMBA</v>
          </cell>
          <cell r="T5869" t="str">
            <v>TRAMACO</v>
          </cell>
          <cell r="U5869" t="str">
            <v>FLEXNETUIO_PROVINCIA</v>
          </cell>
          <cell r="V5869">
            <v>1</v>
          </cell>
          <cell r="W5869">
            <v>0.6</v>
          </cell>
          <cell r="X5869" t="str">
            <v>FLEXNET DEL ECUADOR</v>
          </cell>
          <cell r="Y5869" t="str">
            <v xml:space="preserve">CALLE 28 DE JUNIO S/N Y GARCIA MORENO </v>
          </cell>
        </row>
        <row r="5870">
          <cell r="A5870" t="str">
            <v>22-2622</v>
          </cell>
          <cell r="B5870">
            <v>481033</v>
          </cell>
          <cell r="C5870" t="str">
            <v>22-2622</v>
          </cell>
          <cell r="D5870" t="str">
            <v>VENTURA</v>
          </cell>
          <cell r="E5870" t="str">
            <v>DESPACHO</v>
          </cell>
          <cell r="F5870" t="str">
            <v>NORMAL</v>
          </cell>
          <cell r="G5870" t="str">
            <v>FT75900</v>
          </cell>
          <cell r="H5870">
            <v>44911</v>
          </cell>
          <cell r="I5870" t="str">
            <v>ENTREGADO</v>
          </cell>
          <cell r="J5870">
            <v>44914</v>
          </cell>
          <cell r="K5870" t="str">
            <v>NORWAGEN</v>
          </cell>
          <cell r="L5870" t="str">
            <v>AV MARIANO ACOSTA # 1 Y LUIS JARAMILLO PEREZ</v>
          </cell>
          <cell r="M5870" t="str">
            <v>1791937813001</v>
          </cell>
          <cell r="P5870" t="str">
            <v>100101</v>
          </cell>
          <cell r="Q5870" t="str">
            <v>IBARRA</v>
          </cell>
          <cell r="R5870" t="str">
            <v>IMBABURA</v>
          </cell>
          <cell r="S5870" t="str">
            <v>SAN MIGUEL DE IBARRA</v>
          </cell>
          <cell r="T5870" t="str">
            <v>FLEXTRANS UIO</v>
          </cell>
          <cell r="U5870" t="str">
            <v>FLEXNETUIO_PROVINCIA</v>
          </cell>
          <cell r="V5870">
            <v>13</v>
          </cell>
          <cell r="W5870">
            <v>125.3</v>
          </cell>
          <cell r="X5870" t="str">
            <v>FLEXNET DEL ECUADOR</v>
          </cell>
          <cell r="Y5870" t="str">
            <v xml:space="preserve">CALLE 28 DE JUNIO S/N Y GARCIA MORENO </v>
          </cell>
        </row>
        <row r="5871">
          <cell r="A5871" t="str">
            <v>22-2620</v>
          </cell>
          <cell r="B5871">
            <v>481034</v>
          </cell>
          <cell r="C5871" t="str">
            <v>22-2620</v>
          </cell>
          <cell r="D5871" t="str">
            <v>VENTURA</v>
          </cell>
          <cell r="E5871" t="str">
            <v>DESPACHO</v>
          </cell>
          <cell r="F5871" t="str">
            <v>NORMAL</v>
          </cell>
          <cell r="G5871" t="str">
            <v>FT75899</v>
          </cell>
          <cell r="H5871">
            <v>44911</v>
          </cell>
          <cell r="I5871" t="str">
            <v>ENTREGADO</v>
          </cell>
          <cell r="J5871">
            <v>44914</v>
          </cell>
          <cell r="K5871" t="str">
            <v>ECUAWAGEN</v>
          </cell>
          <cell r="L5871" t="str">
            <v> AV. DE LOS GRANADOS E14-70 E ISLA MARCHENA.</v>
          </cell>
          <cell r="M5871" t="str">
            <v>1791765842001</v>
          </cell>
          <cell r="P5871" t="str">
            <v>170503</v>
          </cell>
          <cell r="Q5871" t="str">
            <v>QUITO</v>
          </cell>
          <cell r="R5871" t="str">
            <v>PICHINCHA</v>
          </cell>
          <cell r="S5871" t="str">
            <v>QUITO</v>
          </cell>
          <cell r="T5871" t="str">
            <v>FLEXTRANS UIO</v>
          </cell>
          <cell r="U5871" t="str">
            <v>FLEXNETUIO_LOCAL</v>
          </cell>
          <cell r="V5871">
            <v>18</v>
          </cell>
          <cell r="W5871">
            <v>151.6</v>
          </cell>
          <cell r="X5871" t="str">
            <v>FLEXNET DEL ECUADOR</v>
          </cell>
          <cell r="Y5871" t="str">
            <v xml:space="preserve">CALLE 28 DE JUNIO S/N Y GARCIA MORENO </v>
          </cell>
        </row>
        <row r="5872">
          <cell r="A5872" t="str">
            <v>22-2618</v>
          </cell>
          <cell r="B5872">
            <v>481035</v>
          </cell>
          <cell r="C5872" t="str">
            <v>22-2618</v>
          </cell>
          <cell r="D5872" t="str">
            <v>VENTURA</v>
          </cell>
          <cell r="E5872" t="str">
            <v>DESPACHO</v>
          </cell>
          <cell r="F5872" t="str">
            <v>NORMAL</v>
          </cell>
          <cell r="G5872" t="str">
            <v>FT75827</v>
          </cell>
          <cell r="H5872">
            <v>44911</v>
          </cell>
          <cell r="I5872" t="str">
            <v>ENTREGADO</v>
          </cell>
          <cell r="J5872">
            <v>44914</v>
          </cell>
          <cell r="K5872" t="str">
            <v>DISMARKLUB GYE</v>
          </cell>
          <cell r="L5872" t="str">
            <v>AV. CARLOS JULIO AROSEMENA KM 11 ½</v>
          </cell>
          <cell r="M5872" t="str">
            <v>1791937813001_1</v>
          </cell>
          <cell r="P5872" t="str">
            <v>090603</v>
          </cell>
          <cell r="Q5872" t="str">
            <v>GUAYAQUIL</v>
          </cell>
          <cell r="R5872" t="str">
            <v>GUAYAS</v>
          </cell>
          <cell r="S5872" t="str">
            <v>GUAYAQUIL</v>
          </cell>
          <cell r="T5872" t="str">
            <v>FLEXTRANS GYE</v>
          </cell>
          <cell r="U5872" t="str">
            <v>FLEXNETUIO_GYE</v>
          </cell>
          <cell r="V5872">
            <v>26</v>
          </cell>
          <cell r="W5872">
            <v>214.2</v>
          </cell>
          <cell r="X5872" t="str">
            <v>FLEXNET DEL ECUADOR</v>
          </cell>
          <cell r="Y5872" t="str">
            <v xml:space="preserve">CALLE 28 DE JUNIO S/N Y GARCIA MORENO </v>
          </cell>
        </row>
        <row r="5873">
          <cell r="A5873" t="str">
            <v>22-2621</v>
          </cell>
          <cell r="B5873">
            <v>481036</v>
          </cell>
          <cell r="C5873" t="str">
            <v>22-2621</v>
          </cell>
          <cell r="D5873" t="str">
            <v>VENTURA</v>
          </cell>
          <cell r="E5873" t="str">
            <v>DESPACHO</v>
          </cell>
          <cell r="F5873" t="str">
            <v>NORMAL</v>
          </cell>
          <cell r="G5873" t="str">
            <v>031002004111860</v>
          </cell>
          <cell r="H5873">
            <v>44911</v>
          </cell>
          <cell r="I5873" t="str">
            <v>ENTREGADO</v>
          </cell>
          <cell r="J5873">
            <v>44914</v>
          </cell>
          <cell r="K5873" t="str">
            <v xml:space="preserve">MIRASOL LOJA </v>
          </cell>
          <cell r="L5873" t="str">
            <v>AV. ISIDRO AYORA Y JUAN JOSE FLORES </v>
          </cell>
          <cell r="M5873" t="str">
            <v>1792885620001_3</v>
          </cell>
          <cell r="P5873" t="str">
            <v>110105</v>
          </cell>
          <cell r="Q5873" t="str">
            <v>LOJA</v>
          </cell>
          <cell r="R5873" t="str">
            <v>LOJA</v>
          </cell>
          <cell r="S5873" t="str">
            <v>LOJA</v>
          </cell>
          <cell r="T5873" t="str">
            <v>TRAMACO</v>
          </cell>
          <cell r="U5873" t="str">
            <v>FLEXNETUIO_PROVINCIA</v>
          </cell>
          <cell r="V5873">
            <v>1</v>
          </cell>
          <cell r="W5873">
            <v>1</v>
          </cell>
          <cell r="X5873" t="str">
            <v>FLEXNET DEL ECUADOR</v>
          </cell>
          <cell r="Y5873" t="str">
            <v xml:space="preserve">CALLE 28 DE JUNIO S/N Y GARCIA MORENO </v>
          </cell>
        </row>
        <row r="5874">
          <cell r="A5874" t="str">
            <v>LDCGYERL04</v>
          </cell>
          <cell r="B5874">
            <v>481024</v>
          </cell>
          <cell r="C5874" t="str">
            <v>LDCGYERL04</v>
          </cell>
          <cell r="D5874" t="str">
            <v>CONECEL_DOCUMENTOS</v>
          </cell>
          <cell r="E5874" t="str">
            <v>DESPACHO</v>
          </cell>
          <cell r="F5874" t="str">
            <v>NORMAL</v>
          </cell>
          <cell r="G5874" t="str">
            <v>TF89295</v>
          </cell>
          <cell r="H5874">
            <v>44911</v>
          </cell>
          <cell r="I5874" t="str">
            <v>ENTREGADO</v>
          </cell>
          <cell r="J5874">
            <v>44911</v>
          </cell>
          <cell r="K5874" t="str">
            <v xml:space="preserve">STEPHANIE PEREZ/ACC EQUIPOS </v>
          </cell>
          <cell r="L5874" t="str">
            <v>GYE - CENTRO COMERCIAL GARZO CENTRO-ACC/REGULARIZACIONES</v>
          </cell>
          <cell r="M5874" t="str">
            <v>0</v>
          </cell>
          <cell r="N5874" t="str">
            <v>9399196442</v>
          </cell>
          <cell r="O5874" t="str">
            <v>9399196442</v>
          </cell>
          <cell r="P5874" t="str">
            <v>GUAYAQUIL</v>
          </cell>
          <cell r="Q5874" t="str">
            <v>GUAYAQUIL</v>
          </cell>
          <cell r="R5874" t="str">
            <v>GUAYAS</v>
          </cell>
          <cell r="T5874" t="str">
            <v>ITSACOURIER</v>
          </cell>
          <cell r="U5874" t="str">
            <v>FLEXNETUIO_GYE</v>
          </cell>
          <cell r="V5874">
            <v>1</v>
          </cell>
          <cell r="W5874">
            <v>1</v>
          </cell>
          <cell r="X5874" t="str">
            <v>FLEXNET</v>
          </cell>
          <cell r="Y5874" t="str">
            <v>FLEX NET GYE KM 8.5 VIA DAULE</v>
          </cell>
        </row>
        <row r="5875">
          <cell r="A5875" t="str">
            <v>LDCGYERLS08</v>
          </cell>
          <cell r="B5875">
            <v>481025</v>
          </cell>
          <cell r="C5875" t="str">
            <v>LDCGYERLS08</v>
          </cell>
          <cell r="D5875" t="str">
            <v>CONECEL_DOCUMENTOS</v>
          </cell>
          <cell r="E5875" t="str">
            <v>DESPACHO</v>
          </cell>
          <cell r="F5875" t="str">
            <v>NORMAL</v>
          </cell>
          <cell r="G5875" t="str">
            <v>TF89296</v>
          </cell>
          <cell r="H5875">
            <v>44911</v>
          </cell>
          <cell r="I5875" t="str">
            <v>ENTREGADO</v>
          </cell>
          <cell r="J5875">
            <v>44911</v>
          </cell>
          <cell r="K5875" t="str">
            <v>STEPHANIE PEREZ ACC</v>
          </cell>
          <cell r="L5875" t="str">
            <v>GYE - CENTRO COMERCIAL GARZO CENTRO-ACC</v>
          </cell>
          <cell r="M5875" t="str">
            <v>0</v>
          </cell>
          <cell r="N5875" t="str">
            <v>9399196442</v>
          </cell>
          <cell r="O5875" t="str">
            <v>993393277</v>
          </cell>
          <cell r="P5875" t="str">
            <v>GUAYAQUIL</v>
          </cell>
          <cell r="Q5875" t="str">
            <v>GUAYAQUIL</v>
          </cell>
          <cell r="R5875" t="str">
            <v>GUAYAS</v>
          </cell>
          <cell r="T5875" t="str">
            <v>ITSACOURIER</v>
          </cell>
          <cell r="U5875" t="str">
            <v>FLEXNETUIO_GYE</v>
          </cell>
          <cell r="V5875">
            <v>1</v>
          </cell>
          <cell r="W5875">
            <v>1</v>
          </cell>
          <cell r="X5875" t="str">
            <v>FLEXNET</v>
          </cell>
          <cell r="Y5875" t="str">
            <v>FLEX NET GYE KM 8.5 VIA DAULE</v>
          </cell>
        </row>
        <row r="5876">
          <cell r="A5876" t="str">
            <v>LDCGYEALS10</v>
          </cell>
          <cell r="B5876">
            <v>481026</v>
          </cell>
          <cell r="C5876" t="str">
            <v>LDCGYEALS10</v>
          </cell>
          <cell r="D5876" t="str">
            <v>CONECEL_DOCUMENTOS</v>
          </cell>
          <cell r="E5876" t="str">
            <v>DESPACHO</v>
          </cell>
          <cell r="F5876" t="str">
            <v>NORMAL</v>
          </cell>
          <cell r="G5876" t="str">
            <v>TF89297</v>
          </cell>
          <cell r="H5876">
            <v>44911</v>
          </cell>
          <cell r="I5876" t="str">
            <v>ENTREGADO</v>
          </cell>
          <cell r="J5876">
            <v>44915</v>
          </cell>
          <cell r="K5876" t="str">
            <v>MARIA FERNANDA MUNOZ/CANT</v>
          </cell>
          <cell r="L5876" t="str">
            <v xml:space="preserve">QUITO AV. 10 DE AGOSTO N34-601 Y JUAN PABLO SANZ </v>
          </cell>
          <cell r="M5876" t="str">
            <v>0</v>
          </cell>
          <cell r="N5876" t="str">
            <v>998118542/979067498</v>
          </cell>
          <cell r="O5876" t="str">
            <v>960709009</v>
          </cell>
          <cell r="P5876" t="str">
            <v>QUITO</v>
          </cell>
          <cell r="Q5876" t="str">
            <v>QUITO</v>
          </cell>
          <cell r="R5876" t="str">
            <v>PICHINCHA</v>
          </cell>
          <cell r="T5876" t="str">
            <v>EXPRESSCON</v>
          </cell>
          <cell r="U5876" t="str">
            <v>FLEXNETGYE_UIO</v>
          </cell>
          <cell r="V5876">
            <v>1</v>
          </cell>
          <cell r="W5876">
            <v>1</v>
          </cell>
          <cell r="X5876" t="str">
            <v>FLEXNET</v>
          </cell>
          <cell r="Y5876" t="str">
            <v>FLEX NET GYE KM 8.5 VIA DAULE</v>
          </cell>
        </row>
        <row r="5877">
          <cell r="A5877" t="str">
            <v>LDCGYEAS07</v>
          </cell>
          <cell r="B5877">
            <v>481027</v>
          </cell>
          <cell r="C5877" t="str">
            <v>LDCGYEAS07</v>
          </cell>
          <cell r="D5877" t="str">
            <v>CONECEL_DOCUMENTOS</v>
          </cell>
          <cell r="E5877" t="str">
            <v>DESPACHO</v>
          </cell>
          <cell r="F5877" t="str">
            <v>NORMAL</v>
          </cell>
          <cell r="G5877" t="str">
            <v>TF89298</v>
          </cell>
          <cell r="H5877">
            <v>44911</v>
          </cell>
          <cell r="I5877" t="str">
            <v>ENTREGADO</v>
          </cell>
          <cell r="J5877">
            <v>44911</v>
          </cell>
          <cell r="K5877" t="str">
            <v>TOMAS ANDRADE/GSO</v>
          </cell>
          <cell r="L5877" t="str">
            <v>GUAYAQUIL CDLA. URDENOR 2 AV. RODRIGO CHAVEZ PARQUE EMPRESARIAL COLON EDIFICIO COLONCORP B MEZANINE ATRAS DE NETLIFE</v>
          </cell>
          <cell r="M5877" t="str">
            <v>0</v>
          </cell>
          <cell r="N5877" t="str">
            <v>982033756</v>
          </cell>
          <cell r="P5877" t="str">
            <v>GUAYAQUIL</v>
          </cell>
          <cell r="Q5877" t="str">
            <v>GUAYAQUIL</v>
          </cell>
          <cell r="R5877" t="str">
            <v>GUAYAS</v>
          </cell>
          <cell r="T5877" t="str">
            <v>ITSACOURIER</v>
          </cell>
          <cell r="U5877" t="str">
            <v>FLEXNETUIO_GYE</v>
          </cell>
          <cell r="V5877">
            <v>1</v>
          </cell>
          <cell r="W5877">
            <v>1</v>
          </cell>
          <cell r="X5877" t="str">
            <v>FLEXNET</v>
          </cell>
          <cell r="Y5877" t="str">
            <v>FLEX NET GYE KM 8.5 VIA DAULE</v>
          </cell>
        </row>
        <row r="5878">
          <cell r="A5878" t="str">
            <v>LDCGYEASL10</v>
          </cell>
          <cell r="B5878">
            <v>481028</v>
          </cell>
          <cell r="C5878" t="str">
            <v>LDCGYEASL10</v>
          </cell>
          <cell r="D5878" t="str">
            <v>CONECEL_DOCUMENTOS</v>
          </cell>
          <cell r="E5878" t="str">
            <v>DESPACHO</v>
          </cell>
          <cell r="F5878" t="str">
            <v>NORMAL</v>
          </cell>
          <cell r="G5878" t="str">
            <v>TF89299</v>
          </cell>
          <cell r="H5878">
            <v>44911</v>
          </cell>
          <cell r="I5878" t="str">
            <v>ENTREGADO</v>
          </cell>
          <cell r="J5878">
            <v>44911</v>
          </cell>
          <cell r="K5878" t="str">
            <v>TOMAS ANDRADE/GSO</v>
          </cell>
          <cell r="L5878" t="str">
            <v>GUAYAQUIL CDLA. URDENOR 2 AV. RODRIGO CHAVEZ PARQUE EMPRESARIAL COLON EDIFICIO COLONCORP B MEZANINE ATRAS DE NETLIFE</v>
          </cell>
          <cell r="M5878" t="str">
            <v>0</v>
          </cell>
          <cell r="N5878" t="str">
            <v>982033756</v>
          </cell>
          <cell r="P5878" t="str">
            <v>GUAYAQUIL</v>
          </cell>
          <cell r="Q5878" t="str">
            <v>GUAYAQUIL</v>
          </cell>
          <cell r="R5878" t="str">
            <v>GUAYAS</v>
          </cell>
          <cell r="T5878" t="str">
            <v>ITSACOURIER</v>
          </cell>
          <cell r="U5878" t="str">
            <v>FLEXNETUIO_GYE</v>
          </cell>
          <cell r="V5878">
            <v>1</v>
          </cell>
          <cell r="W5878">
            <v>1</v>
          </cell>
          <cell r="X5878" t="str">
            <v>FLEXNET</v>
          </cell>
          <cell r="Y5878" t="str">
            <v>FLEX NET GYE KM 8.5 VIA DAULE</v>
          </cell>
        </row>
        <row r="5879">
          <cell r="A5879" t="str">
            <v>CLDEV_GYESIM0064</v>
          </cell>
          <cell r="B5879">
            <v>481023</v>
          </cell>
          <cell r="C5879" t="str">
            <v>CLDEV_GYESIM0064</v>
          </cell>
          <cell r="D5879" t="str">
            <v>CONECEL_DOCUMENTOS</v>
          </cell>
          <cell r="E5879" t="str">
            <v>DESPACHO</v>
          </cell>
          <cell r="F5879" t="str">
            <v>NORMAL</v>
          </cell>
          <cell r="G5879" t="str">
            <v>TF89290</v>
          </cell>
          <cell r="H5879">
            <v>44911</v>
          </cell>
          <cell r="I5879" t="str">
            <v>ENTREGADO</v>
          </cell>
          <cell r="J5879">
            <v>44911</v>
          </cell>
          <cell r="K5879" t="str">
            <v>ANA AGUIRRE / MARIA SUNTAXI - PATRICIA</v>
          </cell>
          <cell r="L5879" t="str">
            <v>CIUDADELA SANTA LEONOR MZ 6 SOLAR 17</v>
          </cell>
          <cell r="P5879" t="str">
            <v>GUAYAQUIL</v>
          </cell>
          <cell r="Q5879" t="str">
            <v>GUAYAQUIL</v>
          </cell>
          <cell r="R5879" t="str">
            <v>GUAYAS</v>
          </cell>
          <cell r="T5879" t="str">
            <v>ITSACOURIER</v>
          </cell>
          <cell r="U5879" t="str">
            <v>FLEXNETUIO_GYE</v>
          </cell>
          <cell r="V5879">
            <v>1</v>
          </cell>
          <cell r="X5879" t="str">
            <v>FLEXNET DEL ECUADOR</v>
          </cell>
          <cell r="Y5879" t="str">
            <v>KM 8 1/2 VIA A DAULE</v>
          </cell>
        </row>
        <row r="5880">
          <cell r="A5880" t="str">
            <v>414391341</v>
          </cell>
          <cell r="B5880">
            <v>481019</v>
          </cell>
          <cell r="C5880" t="str">
            <v>414391341</v>
          </cell>
          <cell r="D5880" t="str">
            <v>FLEXTUENTI</v>
          </cell>
          <cell r="E5880" t="str">
            <v>DESPACHO</v>
          </cell>
          <cell r="F5880" t="str">
            <v>EXPRESS GYE</v>
          </cell>
          <cell r="G5880" t="str">
            <v>TF89294</v>
          </cell>
          <cell r="H5880">
            <v>44911</v>
          </cell>
          <cell r="I5880" t="str">
            <v>ENTREGADO</v>
          </cell>
          <cell r="J5880">
            <v>44915</v>
          </cell>
          <cell r="K5880" t="str">
            <v>IRENE ELIZABETH IDROVO TAPIA</v>
          </cell>
          <cell r="L5880" t="str">
            <v>FEBRES CORDERO  BOLIVIA  5410  CALLE 30</v>
          </cell>
          <cell r="M5880" t="str">
            <v>0917562225</v>
          </cell>
          <cell r="N5880" t="str">
            <v>0990377945/0963737838</v>
          </cell>
          <cell r="P5880" t="str">
            <v>GUAYAQUIL</v>
          </cell>
          <cell r="Q5880" t="str">
            <v>GUAYAQUIL</v>
          </cell>
          <cell r="R5880" t="str">
            <v>GUAYAS</v>
          </cell>
          <cell r="T5880" t="str">
            <v>ITSACOURIER</v>
          </cell>
          <cell r="U5880" t="str">
            <v>FLEXNETUIO_GYE</v>
          </cell>
          <cell r="V5880">
            <v>1</v>
          </cell>
          <cell r="W5880">
            <v>1</v>
          </cell>
          <cell r="X5880" t="str">
            <v>FLEXNET ECUADOR - FLEXTUENTI</v>
          </cell>
          <cell r="Y5880" t="str">
            <v>FERNANDO GUTIERREZ HILL VIA A DAULE KM 8 1/2 ENTRADA A COOPERATIVA JUAN MONTALVO</v>
          </cell>
        </row>
        <row r="5881">
          <cell r="A5881" t="str">
            <v>414391395</v>
          </cell>
          <cell r="B5881">
            <v>481020</v>
          </cell>
          <cell r="C5881" t="str">
            <v>414391395</v>
          </cell>
          <cell r="D5881" t="str">
            <v>FLEXTUENTI</v>
          </cell>
          <cell r="E5881" t="str">
            <v>DESPACHO</v>
          </cell>
          <cell r="F5881" t="str">
            <v>EXPRESS GYE</v>
          </cell>
          <cell r="G5881" t="str">
            <v>TF89293</v>
          </cell>
          <cell r="H5881">
            <v>44911</v>
          </cell>
          <cell r="I5881" t="str">
            <v>ENTREGADO</v>
          </cell>
          <cell r="J5881">
            <v>44911</v>
          </cell>
          <cell r="K5881" t="str">
            <v>NATALIA MERCEDES TOLEDO PAREDES</v>
          </cell>
          <cell r="L5881" t="str">
            <v>XIMENA VILLAVICENCIO  1804 ENTREG BOLIVIA Y GARCIA GOYENA</v>
          </cell>
          <cell r="M5881" t="str">
            <v>0913572327</v>
          </cell>
          <cell r="N5881" t="str">
            <v>0961915130/0995195946</v>
          </cell>
          <cell r="P5881" t="str">
            <v>GUAYAQUIL</v>
          </cell>
          <cell r="Q5881" t="str">
            <v>GUAYAQUIL</v>
          </cell>
          <cell r="R5881" t="str">
            <v>GUAYAS</v>
          </cell>
          <cell r="T5881" t="str">
            <v>ITSACOURIER</v>
          </cell>
          <cell r="U5881" t="str">
            <v>FLEXNETUIO_GYE</v>
          </cell>
          <cell r="V5881">
            <v>1</v>
          </cell>
          <cell r="W5881">
            <v>1</v>
          </cell>
          <cell r="X5881" t="str">
            <v>FLEXNET ECUADOR - FLEXTUENTI</v>
          </cell>
          <cell r="Y5881" t="str">
            <v>FERNANDO GUTIERREZ HILL VIA A DAULE KM 8 1/2 ENTRADA A COOPERATIVA JUAN MONTALVO</v>
          </cell>
        </row>
        <row r="5882">
          <cell r="A5882" t="str">
            <v>414424193</v>
          </cell>
          <cell r="B5882">
            <v>481021</v>
          </cell>
          <cell r="C5882" t="str">
            <v>414424193</v>
          </cell>
          <cell r="D5882" t="str">
            <v>FLEXTUENTI</v>
          </cell>
          <cell r="E5882" t="str">
            <v>DESPACHO</v>
          </cell>
          <cell r="F5882" t="str">
            <v>EXPRESS GYE</v>
          </cell>
          <cell r="G5882" t="str">
            <v>TF89292</v>
          </cell>
          <cell r="H5882">
            <v>44911</v>
          </cell>
          <cell r="I5882" t="str">
            <v>ENTREGADO</v>
          </cell>
          <cell r="J5882">
            <v>44911</v>
          </cell>
          <cell r="K5882" t="str">
            <v>MIGUEL ANGEL TORAL PINO</v>
          </cell>
          <cell r="L5882" t="str">
            <v>TARQUI    AV JUAN TANCA MARENGO SN  AV FRANCISCO DE ORELLANA</v>
          </cell>
          <cell r="M5882" t="str">
            <v>0929669380</v>
          </cell>
          <cell r="N5882" t="str">
            <v>0980456743/0959881743</v>
          </cell>
          <cell r="P5882" t="str">
            <v>GUAYAQUIL</v>
          </cell>
          <cell r="Q5882" t="str">
            <v>GUAYAQUIL</v>
          </cell>
          <cell r="R5882" t="str">
            <v>GUAYAS</v>
          </cell>
          <cell r="T5882" t="str">
            <v>ITSACOURIER</v>
          </cell>
          <cell r="U5882" t="str">
            <v>FLEXNETUIO_GYE</v>
          </cell>
          <cell r="V5882">
            <v>1</v>
          </cell>
          <cell r="W5882">
            <v>1</v>
          </cell>
          <cell r="X5882" t="str">
            <v>FLEXNET ECUADOR - FLEXTUENTI</v>
          </cell>
          <cell r="Y5882" t="str">
            <v>FERNANDO GUTIERREZ HILL VIA A DAULE KM 8 1/2 ENTRADA A COOPERATIVA JUAN MONTALVO</v>
          </cell>
        </row>
        <row r="5883">
          <cell r="A5883" t="str">
            <v>414424385</v>
          </cell>
          <cell r="B5883">
            <v>481022</v>
          </cell>
          <cell r="C5883" t="str">
            <v>414424385</v>
          </cell>
          <cell r="D5883" t="str">
            <v>FLEXTUENTI</v>
          </cell>
          <cell r="E5883" t="str">
            <v>DESPACHO</v>
          </cell>
          <cell r="F5883" t="str">
            <v>EXPRESS GYE</v>
          </cell>
          <cell r="G5883" t="str">
            <v>TF89291</v>
          </cell>
          <cell r="H5883">
            <v>44911</v>
          </cell>
          <cell r="I5883" t="str">
            <v>ENTREGADO</v>
          </cell>
          <cell r="J5883">
            <v>44911</v>
          </cell>
          <cell r="K5883" t="str">
            <v>NIEVE JOSEFA ANCHUNDIA RIVAS</v>
          </cell>
          <cell r="L5883" t="str">
            <v>TARQUI   CALLE VICTOR EMILIO ESTRADA PISO 2  CALLE GUAYACANES</v>
          </cell>
          <cell r="M5883" t="str">
            <v>1203212673</v>
          </cell>
          <cell r="N5883" t="str">
            <v>0979793356/0989061805</v>
          </cell>
          <cell r="P5883" t="str">
            <v>GUAYAQUIL</v>
          </cell>
          <cell r="Q5883" t="str">
            <v>GUAYAQUIL</v>
          </cell>
          <cell r="R5883" t="str">
            <v>GUAYAS</v>
          </cell>
          <cell r="T5883" t="str">
            <v>ITSACOURIER</v>
          </cell>
          <cell r="U5883" t="str">
            <v>FLEXNETUIO_GYE</v>
          </cell>
          <cell r="V5883">
            <v>1</v>
          </cell>
          <cell r="W5883">
            <v>1</v>
          </cell>
          <cell r="X5883" t="str">
            <v>FLEXNET ECUADOR - FLEXTUENTI</v>
          </cell>
          <cell r="Y5883" t="str">
            <v>FERNANDO GUTIERREZ HILL VIA A DAULE KM 8 1/2 ENTRADA A COOPERATIVA JUAN MONTALVO</v>
          </cell>
        </row>
        <row r="5884">
          <cell r="A5884" t="str">
            <v>2477198</v>
          </cell>
          <cell r="B5884">
            <v>481010</v>
          </cell>
          <cell r="C5884" t="str">
            <v>2477198</v>
          </cell>
          <cell r="D5884" t="str">
            <v>MDELIVERY</v>
          </cell>
          <cell r="E5884" t="str">
            <v>DESPACHO</v>
          </cell>
          <cell r="F5884" t="str">
            <v>NORMAL</v>
          </cell>
          <cell r="G5884" t="str">
            <v>TF89390</v>
          </cell>
          <cell r="H5884">
            <v>44911</v>
          </cell>
          <cell r="I5884" t="str">
            <v>ENTREGADO</v>
          </cell>
          <cell r="J5884">
            <v>44914</v>
          </cell>
          <cell r="K5884" t="str">
            <v xml:space="preserve">915922405 Ramirez Anzules Delia Emperatriz_INDUSTRIAL SURINDU S A </v>
          </cell>
          <cell r="L5884" t="str">
            <v>AV DOMINGO COMIN Y ERNESTO ALBAN NESTLE SUR FAVOR TENER PRESENTE QUE EL USUARIO LABORA DE 08 00 A 15 00</v>
          </cell>
          <cell r="M5884" t="str">
            <v>0991366849001</v>
          </cell>
          <cell r="N5884" t="str">
            <v>0992868504</v>
          </cell>
          <cell r="O5884" t="str">
            <v/>
          </cell>
          <cell r="P5884" t="str">
            <v>GUAYAQUIL</v>
          </cell>
          <cell r="Q5884" t="str">
            <v>GUAYAQUIL</v>
          </cell>
          <cell r="R5884" t="str">
            <v>GUAYAS</v>
          </cell>
          <cell r="T5884" t="str">
            <v>ITSACOURIER</v>
          </cell>
          <cell r="U5884" t="str">
            <v>FLEXNETUIO_GYE</v>
          </cell>
          <cell r="V5884">
            <v>1</v>
          </cell>
          <cell r="W5884">
            <v>1</v>
          </cell>
          <cell r="X5884" t="str">
            <v>FLEXNET ECUADOR - MDELIVERY</v>
          </cell>
          <cell r="Y5884" t="str">
            <v>CALLE 28 DE JUNIO S/N Y GARCIA MORENO ENTRADA LLANO GRANDE</v>
          </cell>
        </row>
        <row r="5885">
          <cell r="A5885" t="str">
            <v>2477199</v>
          </cell>
          <cell r="B5885">
            <v>481011</v>
          </cell>
          <cell r="C5885" t="str">
            <v>2477199</v>
          </cell>
          <cell r="D5885" t="str">
            <v>MDELIVERY</v>
          </cell>
          <cell r="E5885" t="str">
            <v>DESPACHO</v>
          </cell>
          <cell r="F5885" t="str">
            <v>NORMAL</v>
          </cell>
          <cell r="G5885" t="str">
            <v>031080002477199</v>
          </cell>
          <cell r="H5885">
            <v>44911</v>
          </cell>
          <cell r="I5885" t="str">
            <v>ENTREGADO</v>
          </cell>
          <cell r="J5885">
            <v>44914</v>
          </cell>
          <cell r="K5885" t="str">
            <v xml:space="preserve"> Carlos Carrera Servio Bermeo y Carlos Cevallos _NEXTGEN S A </v>
          </cell>
          <cell r="L5885" t="str">
            <v xml:space="preserve"> GUAYAS GUAYAQUIL Km 18 5 via Daule frente al campo chino bodegas Agunsa oficinas de Portrans norte </v>
          </cell>
          <cell r="M5885" t="str">
            <v>0992822457001</v>
          </cell>
          <cell r="N5885" t="str">
            <v>998952822</v>
          </cell>
          <cell r="O5885" t="str">
            <v/>
          </cell>
          <cell r="P5885" t="str">
            <v>GUAYAQUIL</v>
          </cell>
          <cell r="Q5885" t="str">
            <v>GUAYAQUIL</v>
          </cell>
          <cell r="R5885" t="str">
            <v>GUAYAS</v>
          </cell>
          <cell r="T5885" t="str">
            <v>TRAMACO</v>
          </cell>
          <cell r="U5885" t="str">
            <v>FLEXNETUIO_GYE</v>
          </cell>
          <cell r="V5885">
            <v>1</v>
          </cell>
          <cell r="W5885">
            <v>1</v>
          </cell>
          <cell r="X5885" t="str">
            <v>FLEXNET ECUADOR - MDELIVERY</v>
          </cell>
          <cell r="Y5885" t="str">
            <v>CALLE 28 DE JUNIO S/N Y GARCIA MORENO ENTRADA LLANO GRANDE</v>
          </cell>
        </row>
        <row r="5886">
          <cell r="A5886" t="str">
            <v>2477200</v>
          </cell>
          <cell r="B5886">
            <v>481012</v>
          </cell>
          <cell r="C5886" t="str">
            <v>2477200</v>
          </cell>
          <cell r="D5886" t="str">
            <v>MDELIVERY</v>
          </cell>
          <cell r="E5886" t="str">
            <v>DESPACHO</v>
          </cell>
          <cell r="F5886" t="str">
            <v>NORMAL</v>
          </cell>
          <cell r="G5886" t="str">
            <v>031080002477200</v>
          </cell>
          <cell r="H5886">
            <v>44911</v>
          </cell>
          <cell r="I5886" t="str">
            <v>ENTREGADO</v>
          </cell>
          <cell r="J5886">
            <v>44915</v>
          </cell>
          <cell r="K5886" t="str">
            <v>MAYRA DEL ROCIO TUMBACO GUARANDA_MAYRA DEL ROCIO TUMBACO GUARANDA</v>
          </cell>
          <cell r="L5886" t="str">
            <v>AV MALECON CALLE CUARTA EDIFICIO EPAM 1ER PISO ALTO AREA COMERCIAL PREGUNATR EN RECEPCION</v>
          </cell>
          <cell r="M5886" t="str">
            <v>1310419997001</v>
          </cell>
          <cell r="N5886" t="str">
            <v>0996688760</v>
          </cell>
          <cell r="O5886" t="str">
            <v/>
          </cell>
          <cell r="P5886" t="str">
            <v>MANTA</v>
          </cell>
          <cell r="Q5886" t="str">
            <v>MANTA</v>
          </cell>
          <cell r="R5886" t="str">
            <v>MANABI</v>
          </cell>
          <cell r="T5886" t="str">
            <v>TRAMACO</v>
          </cell>
          <cell r="U5886" t="str">
            <v>FLEXNETUIO_PROVINCIA</v>
          </cell>
          <cell r="V5886">
            <v>1</v>
          </cell>
          <cell r="W5886">
            <v>1</v>
          </cell>
          <cell r="X5886" t="str">
            <v>FLEXNET ECUADOR - MDELIVERY</v>
          </cell>
          <cell r="Y5886" t="str">
            <v>CALLE 28 DE JUNIO S/N Y GARCIA MORENO ENTRADA LLANO GRANDE</v>
          </cell>
        </row>
        <row r="5887">
          <cell r="A5887" t="str">
            <v>2477201</v>
          </cell>
          <cell r="B5887">
            <v>481013</v>
          </cell>
          <cell r="C5887" t="str">
            <v>2477201</v>
          </cell>
          <cell r="D5887" t="str">
            <v>MDELIVERY</v>
          </cell>
          <cell r="E5887" t="str">
            <v>DESPACHO</v>
          </cell>
          <cell r="F5887" t="str">
            <v>NORMAL</v>
          </cell>
          <cell r="G5887" t="str">
            <v>IC3906</v>
          </cell>
          <cell r="H5887">
            <v>44911</v>
          </cell>
          <cell r="I5887" t="str">
            <v>ENTREGADO</v>
          </cell>
          <cell r="J5887">
            <v>44914</v>
          </cell>
          <cell r="K5887" t="str">
            <v>Marcela Orellana_ASOCIACION DE TRABAJADORES Y EMPLEADOS DEL SECTOR ELECTRICO ATEC</v>
          </cell>
          <cell r="L5887" t="str">
            <v>Panamericana norte Km 7 entrada a capulispamba oficinas de CELEC EP</v>
          </cell>
          <cell r="M5887" t="str">
            <v>0190455653001</v>
          </cell>
          <cell r="N5887" t="str">
            <v>0984927044</v>
          </cell>
          <cell r="O5887" t="str">
            <v/>
          </cell>
          <cell r="P5887" t="str">
            <v>CUENCA</v>
          </cell>
          <cell r="Q5887" t="str">
            <v>CUENCA</v>
          </cell>
          <cell r="R5887" t="str">
            <v>AZUAY</v>
          </cell>
          <cell r="T5887" t="str">
            <v>ITSACOURIER</v>
          </cell>
          <cell r="U5887" t="str">
            <v>FLEXNETUIO_PROVINCIA</v>
          </cell>
          <cell r="V5887">
            <v>1</v>
          </cell>
          <cell r="W5887">
            <v>1</v>
          </cell>
          <cell r="X5887" t="str">
            <v>FLEXNET ECUADOR - MDELIVERY</v>
          </cell>
          <cell r="Y5887" t="str">
            <v>CALLE 28 DE JUNIO S/N Y GARCIA MORENO ENTRADA LLANO GRANDE</v>
          </cell>
        </row>
        <row r="5888">
          <cell r="A5888" t="str">
            <v>2477202</v>
          </cell>
          <cell r="B5888">
            <v>481014</v>
          </cell>
          <cell r="C5888" t="str">
            <v>2477202</v>
          </cell>
          <cell r="D5888" t="str">
            <v>MDELIVERY</v>
          </cell>
          <cell r="E5888" t="str">
            <v>DESPACHO</v>
          </cell>
          <cell r="F5888" t="str">
            <v>NORMAL</v>
          </cell>
          <cell r="G5888" t="str">
            <v>TF89360</v>
          </cell>
          <cell r="H5888">
            <v>44911</v>
          </cell>
          <cell r="I5888" t="str">
            <v>ENTREGADO</v>
          </cell>
          <cell r="J5888">
            <v>44914</v>
          </cell>
          <cell r="K5888" t="str">
            <v xml:space="preserve">XAVIER CORAIZACA_IMOYEN CIA LTDA </v>
          </cell>
          <cell r="L5888" t="str">
            <v>Av Francisco BoloNa 715 y Calle 10 Este Piso 1 Of A3</v>
          </cell>
          <cell r="M5888" t="str">
            <v>0993179116001</v>
          </cell>
          <cell r="N5888" t="str">
            <v>045015036</v>
          </cell>
          <cell r="O5888" t="str">
            <v/>
          </cell>
          <cell r="P5888" t="str">
            <v>GUAYAQUIL</v>
          </cell>
          <cell r="Q5888" t="str">
            <v>GUAYAQUIL</v>
          </cell>
          <cell r="R5888" t="str">
            <v>GUAYAS</v>
          </cell>
          <cell r="T5888" t="str">
            <v>ITSACOURIER</v>
          </cell>
          <cell r="U5888" t="str">
            <v>FLEXNETUIO_GYE</v>
          </cell>
          <cell r="V5888">
            <v>1</v>
          </cell>
          <cell r="W5888">
            <v>1</v>
          </cell>
          <cell r="X5888" t="str">
            <v>FLEXNET ECUADOR - MDELIVERY</v>
          </cell>
          <cell r="Y5888" t="str">
            <v>CALLE 28 DE JUNIO S/N Y GARCIA MORENO ENTRADA LLANO GRANDE</v>
          </cell>
        </row>
        <row r="5889">
          <cell r="A5889" t="str">
            <v>2477203</v>
          </cell>
          <cell r="B5889">
            <v>481015</v>
          </cell>
          <cell r="C5889" t="str">
            <v>2477203</v>
          </cell>
          <cell r="D5889" t="str">
            <v>MDELIVERY</v>
          </cell>
          <cell r="E5889" t="str">
            <v>DESPACHO</v>
          </cell>
          <cell r="F5889" t="str">
            <v>NORMAL</v>
          </cell>
          <cell r="G5889" t="str">
            <v>TF89409</v>
          </cell>
          <cell r="H5889">
            <v>44911</v>
          </cell>
          <cell r="I5889" t="str">
            <v>ENTREGADO</v>
          </cell>
          <cell r="J5889">
            <v>44914</v>
          </cell>
          <cell r="K5889" t="str">
            <v>Jenniffer Villacis_ASOCIACION SOLIDARISTA PROFUTURO</v>
          </cell>
          <cell r="L5889" t="str">
            <v xml:space="preserve"> GUAYAS GUAYAQUIL Av Jose Rodriguez Bonin y Av Barcelona Planta San Eduardo Holcim Ecuador Planta Baja </v>
          </cell>
          <cell r="M5889" t="str">
            <v>0992424222001</v>
          </cell>
          <cell r="N5889" t="str">
            <v>0989547209</v>
          </cell>
          <cell r="O5889" t="str">
            <v/>
          </cell>
          <cell r="P5889" t="str">
            <v>GUAYAQUIL</v>
          </cell>
          <cell r="Q5889" t="str">
            <v>GUAYAQUIL</v>
          </cell>
          <cell r="R5889" t="str">
            <v>GUAYAS</v>
          </cell>
          <cell r="T5889" t="str">
            <v>ITSACOURIER</v>
          </cell>
          <cell r="U5889" t="str">
            <v>FLEXNETUIO_GYE</v>
          </cell>
          <cell r="V5889">
            <v>1</v>
          </cell>
          <cell r="W5889">
            <v>1</v>
          </cell>
          <cell r="X5889" t="str">
            <v>FLEXNET ECUADOR - MDELIVERY</v>
          </cell>
          <cell r="Y5889" t="str">
            <v>CALLE 28 DE JUNIO S/N Y GARCIA MORENO ENTRADA LLANO GRANDE</v>
          </cell>
        </row>
        <row r="5890">
          <cell r="A5890" t="str">
            <v>2477204</v>
          </cell>
          <cell r="B5890">
            <v>481016</v>
          </cell>
          <cell r="C5890" t="str">
            <v>2477204</v>
          </cell>
          <cell r="D5890" t="str">
            <v>MDELIVERY</v>
          </cell>
          <cell r="E5890" t="str">
            <v>DESPACHO</v>
          </cell>
          <cell r="F5890" t="str">
            <v>NORMAL</v>
          </cell>
          <cell r="G5890" t="str">
            <v>TF89381</v>
          </cell>
          <cell r="H5890">
            <v>44911</v>
          </cell>
          <cell r="I5890" t="str">
            <v>ENTREGADO</v>
          </cell>
          <cell r="J5890">
            <v>44914</v>
          </cell>
          <cell r="K5890" t="str">
            <v>Marjorie Chamba SHIRMA MANJARREZ_COMITE DE EMPRESA DE LOS TRABAJADORES DE CONTECON</v>
          </cell>
          <cell r="L5890" t="str">
            <v>Av 25 e julio diagonal a la primax Complejo de Ingenieros civiles del Guayas referencia pared y porton naranja Lunes a viernes Horario 9 30 a 17 30</v>
          </cell>
          <cell r="M5890" t="str">
            <v>0992602600001</v>
          </cell>
          <cell r="N5890" t="str">
            <v>0958899375/0998597191</v>
          </cell>
          <cell r="O5890" t="str">
            <v/>
          </cell>
          <cell r="P5890" t="str">
            <v>GUAYAQUIL</v>
          </cell>
          <cell r="Q5890" t="str">
            <v>GUAYAQUIL</v>
          </cell>
          <cell r="R5890" t="str">
            <v>GUAYAS</v>
          </cell>
          <cell r="T5890" t="str">
            <v>ITSACOURIER</v>
          </cell>
          <cell r="U5890" t="str">
            <v>FLEXNETUIO_GYE</v>
          </cell>
          <cell r="V5890">
            <v>1</v>
          </cell>
          <cell r="W5890">
            <v>1</v>
          </cell>
          <cell r="X5890" t="str">
            <v>FLEXNET ECUADOR - MDELIVERY</v>
          </cell>
          <cell r="Y5890" t="str">
            <v>CALLE 28 DE JUNIO S/N Y GARCIA MORENO ENTRADA LLANO GRANDE</v>
          </cell>
        </row>
        <row r="5891">
          <cell r="A5891" t="str">
            <v>2477205</v>
          </cell>
          <cell r="B5891">
            <v>481017</v>
          </cell>
          <cell r="C5891" t="str">
            <v>2477205</v>
          </cell>
          <cell r="D5891" t="str">
            <v>MDELIVERY</v>
          </cell>
          <cell r="E5891" t="str">
            <v>DESPACHO</v>
          </cell>
          <cell r="F5891" t="str">
            <v>NORMAL</v>
          </cell>
          <cell r="G5891" t="str">
            <v>031080002477205</v>
          </cell>
          <cell r="H5891">
            <v>44911</v>
          </cell>
          <cell r="I5891" t="str">
            <v>ENTREGADO</v>
          </cell>
          <cell r="J5891">
            <v>44914</v>
          </cell>
          <cell r="K5891" t="str">
            <v xml:space="preserve">Gladys Gonzalez O Fernando Puente Compte_PUENTE CLOTHING PUCOMP S A </v>
          </cell>
          <cell r="L5891" t="str">
            <v xml:space="preserve"> Guayaquil Cdla La Prosperina Calles sexta 908 y Avenida Novena Mapasingue Km 7 5 via a Daule </v>
          </cell>
          <cell r="M5891" t="str">
            <v>0992472340001</v>
          </cell>
          <cell r="N5891" t="str">
            <v>0994474902 /0983343796</v>
          </cell>
          <cell r="O5891" t="str">
            <v/>
          </cell>
          <cell r="P5891" t="str">
            <v>GUAYAQUIL</v>
          </cell>
          <cell r="Q5891" t="str">
            <v>GUAYAQUIL</v>
          </cell>
          <cell r="R5891" t="str">
            <v>GUAYAS</v>
          </cell>
          <cell r="T5891" t="str">
            <v>TRAMACO</v>
          </cell>
          <cell r="U5891" t="str">
            <v>FLEXNETUIO_GYE</v>
          </cell>
          <cell r="V5891">
            <v>1</v>
          </cell>
          <cell r="W5891">
            <v>1</v>
          </cell>
          <cell r="X5891" t="str">
            <v>FLEXNET ECUADOR - MDELIVERY</v>
          </cell>
          <cell r="Y5891" t="str">
            <v>CALLE 28 DE JUNIO S/N Y GARCIA MORENO ENTRADA LLANO GRANDE</v>
          </cell>
        </row>
        <row r="5892">
          <cell r="A5892" t="str">
            <v>2477206</v>
          </cell>
          <cell r="B5892">
            <v>481018</v>
          </cell>
          <cell r="C5892" t="str">
            <v>2477206</v>
          </cell>
          <cell r="D5892" t="str">
            <v>MDELIVERY</v>
          </cell>
          <cell r="E5892" t="str">
            <v>DESPACHO</v>
          </cell>
          <cell r="F5892" t="str">
            <v>NORMAL</v>
          </cell>
          <cell r="G5892" t="str">
            <v>FT75783</v>
          </cell>
          <cell r="H5892">
            <v>44911</v>
          </cell>
          <cell r="I5892" t="str">
            <v>ENTREGADO</v>
          </cell>
          <cell r="J5892">
            <v>44914</v>
          </cell>
          <cell r="K5892" t="str">
            <v>LUIS HARO VERONICA ARMAS_LUIS LIZANDRO HARO ALVAREZ</v>
          </cell>
          <cell r="L5892" t="str">
            <v>DIEGO VASQUEZ DE CEPEDA N63 160 Y SABANILLA SECTOR LA OFELIA JUNTO A LA BOMBA DE GASOLINA QATAR OFICINA DE TRANSPORTE</v>
          </cell>
          <cell r="M5892" t="str">
            <v>1802999753001</v>
          </cell>
          <cell r="N5892" t="str">
            <v>0958622912</v>
          </cell>
          <cell r="O5892" t="str">
            <v/>
          </cell>
          <cell r="P5892" t="str">
            <v>QUITO</v>
          </cell>
          <cell r="Q5892" t="str">
            <v>QUITO</v>
          </cell>
          <cell r="R5892" t="str">
            <v>PICHINCHA</v>
          </cell>
          <cell r="T5892" t="str">
            <v>FLEXTRANS UIO</v>
          </cell>
          <cell r="U5892" t="str">
            <v>FLEXNETUIO_LOCAL</v>
          </cell>
          <cell r="V5892">
            <v>1</v>
          </cell>
          <cell r="W5892">
            <v>1</v>
          </cell>
          <cell r="X5892" t="str">
            <v>FLEXNET ECUADOR - MDELIVERY</v>
          </cell>
          <cell r="Y5892" t="str">
            <v>CALLE 28 DE JUNIO S/N Y GARCIA MORENO ENTRADA LLANO GRANDE</v>
          </cell>
        </row>
        <row r="5893">
          <cell r="A5893" t="str">
            <v>2477106</v>
          </cell>
          <cell r="B5893">
            <v>480974</v>
          </cell>
          <cell r="C5893" t="str">
            <v>2477106</v>
          </cell>
          <cell r="D5893" t="str">
            <v>MDELIVERY</v>
          </cell>
          <cell r="E5893" t="str">
            <v>DESPACHO</v>
          </cell>
          <cell r="F5893" t="str">
            <v>NORMAL</v>
          </cell>
          <cell r="G5893" t="str">
            <v>TF89363</v>
          </cell>
          <cell r="H5893">
            <v>44911</v>
          </cell>
          <cell r="I5893" t="str">
            <v>ENTREGADO</v>
          </cell>
          <cell r="J5893">
            <v>44914</v>
          </cell>
          <cell r="K5893" t="str">
            <v>FELIX ESTEBAN ASITIMBAY FAJARDO_FELIX ESTEBAN ASITIMBAY FAJARDO</v>
          </cell>
          <cell r="L5893" t="str">
            <v>GUAYAQUIL COOPERATIVA JUAN MONTALVO SOLAR 6 MZ 410 LA ENTRADA A PEPSICOLA</v>
          </cell>
          <cell r="M5893" t="str">
            <v>0931176424</v>
          </cell>
          <cell r="N5893" t="str">
            <v>0990885906</v>
          </cell>
          <cell r="O5893" t="str">
            <v/>
          </cell>
          <cell r="P5893" t="str">
            <v>GUAYAQUIL</v>
          </cell>
          <cell r="Q5893" t="str">
            <v>GUAYAQUIL</v>
          </cell>
          <cell r="R5893" t="str">
            <v>GUAYAS</v>
          </cell>
          <cell r="T5893" t="str">
            <v>ITSACOURIER</v>
          </cell>
          <cell r="U5893" t="str">
            <v>FLEXNETUIO_GYE</v>
          </cell>
          <cell r="V5893">
            <v>1</v>
          </cell>
          <cell r="W5893">
            <v>1</v>
          </cell>
          <cell r="X5893" t="str">
            <v>FLEXNET ECUADOR - MDELIVERY</v>
          </cell>
          <cell r="Y5893" t="str">
            <v>CALLE 28 DE JUNIO S/N Y GARCIA MORENO ENTRADA LLANO GRANDE</v>
          </cell>
        </row>
        <row r="5894">
          <cell r="A5894" t="str">
            <v>2477107</v>
          </cell>
          <cell r="B5894">
            <v>480975</v>
          </cell>
          <cell r="C5894" t="str">
            <v>2477107</v>
          </cell>
          <cell r="D5894" t="str">
            <v>MDELIVERY</v>
          </cell>
          <cell r="E5894" t="str">
            <v>DESPACHO</v>
          </cell>
          <cell r="F5894" t="str">
            <v>NORMAL</v>
          </cell>
          <cell r="G5894" t="str">
            <v>FT75785</v>
          </cell>
          <cell r="H5894">
            <v>44911</v>
          </cell>
          <cell r="I5894" t="str">
            <v>ENTREGADO</v>
          </cell>
          <cell r="J5894">
            <v>44914</v>
          </cell>
          <cell r="K5894" t="str">
            <v>KLEBER ROLANDO ALAVA SEGURA_KLEBER ROLANDO ALAVA SEGURA</v>
          </cell>
          <cell r="L5894" t="str">
            <v>QUITO Av Rumichaca Nan y y Amaru Nan ENTREGA EN EL CONJUNTO SAN GABRIEL BLOQUE 8 DEPARTAMENTO 404</v>
          </cell>
          <cell r="M5894" t="str">
            <v>0909089484001</v>
          </cell>
          <cell r="N5894" t="str">
            <v>0999708765</v>
          </cell>
          <cell r="O5894" t="str">
            <v/>
          </cell>
          <cell r="P5894" t="str">
            <v>QUITO</v>
          </cell>
          <cell r="Q5894" t="str">
            <v>QUITO</v>
          </cell>
          <cell r="R5894" t="str">
            <v>PICHINCHA</v>
          </cell>
          <cell r="T5894" t="str">
            <v>FLEXTRANS UIO</v>
          </cell>
          <cell r="U5894" t="str">
            <v>FLEXNETUIO_LOCAL</v>
          </cell>
          <cell r="V5894">
            <v>1</v>
          </cell>
          <cell r="W5894">
            <v>1</v>
          </cell>
          <cell r="X5894" t="str">
            <v>FLEXNET ECUADOR - MDELIVERY</v>
          </cell>
          <cell r="Y5894" t="str">
            <v>CALLE 28 DE JUNIO S/N Y GARCIA MORENO ENTRADA LLANO GRANDE</v>
          </cell>
        </row>
        <row r="5895">
          <cell r="A5895" t="str">
            <v>2477108</v>
          </cell>
          <cell r="B5895">
            <v>480976</v>
          </cell>
          <cell r="C5895" t="str">
            <v>2477108</v>
          </cell>
          <cell r="D5895" t="str">
            <v>MDELIVERY</v>
          </cell>
          <cell r="E5895" t="str">
            <v>DESPACHO</v>
          </cell>
          <cell r="F5895" t="str">
            <v>NORMAL</v>
          </cell>
          <cell r="G5895" t="str">
            <v>FT75800</v>
          </cell>
          <cell r="H5895">
            <v>44911</v>
          </cell>
          <cell r="I5895" t="str">
            <v>ENTREGADO</v>
          </cell>
          <cell r="J5895">
            <v>44915</v>
          </cell>
          <cell r="K5895" t="str">
            <v xml:space="preserve">Maria Eugenia Ayala_TRECX S A </v>
          </cell>
          <cell r="L5895" t="str">
            <v>RUMIHURCO OE4 365 Y PEDRO FREIRE EN PINTULAC</v>
          </cell>
          <cell r="M5895" t="str">
            <v>1791812484001</v>
          </cell>
          <cell r="N5895" t="str">
            <v>0996294594</v>
          </cell>
          <cell r="O5895" t="str">
            <v/>
          </cell>
          <cell r="P5895" t="str">
            <v>QUITO</v>
          </cell>
          <cell r="Q5895" t="str">
            <v>QUITO</v>
          </cell>
          <cell r="R5895" t="str">
            <v>PICHINCHA</v>
          </cell>
          <cell r="T5895" t="str">
            <v>FLEXTRANS UIO</v>
          </cell>
          <cell r="U5895" t="str">
            <v>FLEXNETUIO_LOCAL</v>
          </cell>
          <cell r="V5895">
            <v>1</v>
          </cell>
          <cell r="W5895">
            <v>1</v>
          </cell>
          <cell r="X5895" t="str">
            <v>FLEXNET ECUADOR - MDELIVERY</v>
          </cell>
          <cell r="Y5895" t="str">
            <v>CALLE 28 DE JUNIO S/N Y GARCIA MORENO ENTRADA LLANO GRANDE</v>
          </cell>
        </row>
        <row r="5896">
          <cell r="A5896" t="str">
            <v>2477109</v>
          </cell>
          <cell r="B5896">
            <v>480977</v>
          </cell>
          <cell r="C5896" t="str">
            <v>2477109</v>
          </cell>
          <cell r="D5896" t="str">
            <v>MDELIVERY</v>
          </cell>
          <cell r="E5896" t="str">
            <v>DESPACHO</v>
          </cell>
          <cell r="F5896" t="str">
            <v>NORMAL</v>
          </cell>
          <cell r="G5896" t="str">
            <v>FT75801</v>
          </cell>
          <cell r="H5896">
            <v>44911</v>
          </cell>
          <cell r="I5896" t="str">
            <v>ENTREGADO</v>
          </cell>
          <cell r="J5896">
            <v>44914</v>
          </cell>
          <cell r="K5896" t="str">
            <v>MARISOL NARANJO_ NIPRO MEDICAL CORPORATION</v>
          </cell>
          <cell r="L5896" t="str">
            <v>Calle El Arenal Oe11 192 y Panamericana Norte Galpon Azul</v>
          </cell>
          <cell r="M5896" t="str">
            <v>1790010937001</v>
          </cell>
          <cell r="N5896" t="str">
            <v>0962592597</v>
          </cell>
          <cell r="O5896" t="str">
            <v/>
          </cell>
          <cell r="P5896" t="str">
            <v>QUITO</v>
          </cell>
          <cell r="Q5896" t="str">
            <v>QUITO</v>
          </cell>
          <cell r="R5896" t="str">
            <v>PICHINCHA</v>
          </cell>
          <cell r="T5896" t="str">
            <v>FLEXTRANS UIO</v>
          </cell>
          <cell r="U5896" t="str">
            <v>FLEXNETUIO_LOCAL</v>
          </cell>
          <cell r="V5896">
            <v>1</v>
          </cell>
          <cell r="W5896">
            <v>1</v>
          </cell>
          <cell r="X5896" t="str">
            <v>FLEXNET ECUADOR - MDELIVERY</v>
          </cell>
          <cell r="Y5896" t="str">
            <v>CALLE 28 DE JUNIO S/N Y GARCIA MORENO ENTRADA LLANO GRANDE</v>
          </cell>
        </row>
        <row r="5897">
          <cell r="A5897" t="str">
            <v>2477110</v>
          </cell>
          <cell r="B5897">
            <v>480978</v>
          </cell>
          <cell r="C5897" t="str">
            <v>2477110</v>
          </cell>
          <cell r="D5897" t="str">
            <v>MDELIVERY</v>
          </cell>
          <cell r="E5897" t="str">
            <v>DESPACHO</v>
          </cell>
          <cell r="F5897" t="str">
            <v>NORMAL</v>
          </cell>
          <cell r="G5897" t="str">
            <v>031080002477110</v>
          </cell>
          <cell r="H5897">
            <v>44911</v>
          </cell>
          <cell r="I5897" t="str">
            <v>ENTREGADO</v>
          </cell>
          <cell r="J5897">
            <v>44914</v>
          </cell>
          <cell r="K5897" t="str">
            <v>Ximena Leon Orellana o Stefany Figueroa_BANCO DEL PACIFICO</v>
          </cell>
          <cell r="L5897" t="str">
            <v>Guayas entre Bolivar y Pichincha AGENCIA BANCO DEL PACIFICO Planta Baja AREA Servicios Bancarios</v>
          </cell>
          <cell r="M5897" t="str">
            <v>0990005737001</v>
          </cell>
          <cell r="N5897" t="str">
            <v>992743271</v>
          </cell>
          <cell r="O5897" t="str">
            <v/>
          </cell>
          <cell r="P5897" t="str">
            <v>MACHALA</v>
          </cell>
          <cell r="Q5897" t="str">
            <v>MACHALA</v>
          </cell>
          <cell r="R5897" t="str">
            <v>EL ORO</v>
          </cell>
          <cell r="T5897" t="str">
            <v>TRAMACO</v>
          </cell>
          <cell r="U5897" t="str">
            <v>FLEXNETUIO_PROVINCIA</v>
          </cell>
          <cell r="V5897">
            <v>1</v>
          </cell>
          <cell r="W5897">
            <v>1</v>
          </cell>
          <cell r="X5897" t="str">
            <v>FLEXNET ECUADOR - MDELIVERY</v>
          </cell>
          <cell r="Y5897" t="str">
            <v>CALLE 28 DE JUNIO S/N Y GARCIA MORENO ENTRADA LLANO GRANDE</v>
          </cell>
        </row>
        <row r="5898">
          <cell r="A5898" t="str">
            <v>2477111</v>
          </cell>
          <cell r="B5898">
            <v>480979</v>
          </cell>
          <cell r="C5898" t="str">
            <v>2477111</v>
          </cell>
          <cell r="D5898" t="str">
            <v>MDELIVERY</v>
          </cell>
          <cell r="E5898" t="str">
            <v>DESPACHO</v>
          </cell>
          <cell r="F5898" t="str">
            <v>NORMAL</v>
          </cell>
          <cell r="G5898" t="str">
            <v>031080002477111</v>
          </cell>
          <cell r="H5898">
            <v>44911</v>
          </cell>
          <cell r="I5898" t="str">
            <v>ENTREGADO</v>
          </cell>
          <cell r="J5898">
            <v>44914</v>
          </cell>
          <cell r="K5898" t="str">
            <v>DAVID JAVIER LUCIN PIBAQUE_DAVID JAVIER LUCIN PIBAQUE</v>
          </cell>
          <cell r="L5898" t="str">
            <v xml:space="preserve"> VILLA DEL REY ETAPA PRINCIPE FELIPE MZ 7 VILLA 18 REFERENCIA ENTRANDO POR LA JOYAS </v>
          </cell>
          <cell r="M5898" t="str">
            <v>0926735499001</v>
          </cell>
          <cell r="N5898" t="str">
            <v>0969341375 / 0987239657</v>
          </cell>
          <cell r="O5898" t="str">
            <v/>
          </cell>
          <cell r="P5898" t="str">
            <v>DAULE</v>
          </cell>
          <cell r="Q5898" t="str">
            <v>DAULE</v>
          </cell>
          <cell r="R5898" t="str">
            <v>GUAYAS</v>
          </cell>
          <cell r="T5898" t="str">
            <v>TRAMACO</v>
          </cell>
          <cell r="U5898" t="str">
            <v>FLEXNETUIO_PROVINCIA</v>
          </cell>
          <cell r="V5898">
            <v>1</v>
          </cell>
          <cell r="W5898">
            <v>1</v>
          </cell>
          <cell r="X5898" t="str">
            <v>FLEXNET ECUADOR - MDELIVERY</v>
          </cell>
          <cell r="Y5898" t="str">
            <v>CALLE 28 DE JUNIO S/N Y GARCIA MORENO ENTRADA LLANO GRANDE</v>
          </cell>
        </row>
        <row r="5899">
          <cell r="A5899" t="str">
            <v>2477112</v>
          </cell>
          <cell r="B5899">
            <v>480980</v>
          </cell>
          <cell r="C5899" t="str">
            <v>2477112</v>
          </cell>
          <cell r="D5899" t="str">
            <v>MDELIVERY</v>
          </cell>
          <cell r="E5899" t="str">
            <v>DESPACHO</v>
          </cell>
          <cell r="F5899" t="str">
            <v>NORMAL</v>
          </cell>
          <cell r="G5899" t="str">
            <v>FT75796</v>
          </cell>
          <cell r="H5899">
            <v>44911</v>
          </cell>
          <cell r="I5899" t="str">
            <v>ENTREGADO</v>
          </cell>
          <cell r="J5899">
            <v>44914</v>
          </cell>
          <cell r="K5899" t="str">
            <v xml:space="preserve">MARCO COELLO_IDEAL ALAMBREC S A </v>
          </cell>
          <cell r="L5899" t="str">
            <v>DX CALLE S60 E3 423 Y CLL E3E SCTR PARQUE INDUSTRIA L EN LA PANASUR FRTE A NOVA CERO TRAS DE LA FBCA DE ETERNI</v>
          </cell>
          <cell r="M5899" t="str">
            <v>1790050947001</v>
          </cell>
          <cell r="N5899" t="str">
            <v>0983182291</v>
          </cell>
          <cell r="O5899" t="str">
            <v/>
          </cell>
          <cell r="P5899" t="str">
            <v>QUITO</v>
          </cell>
          <cell r="Q5899" t="str">
            <v>QUITO</v>
          </cell>
          <cell r="R5899" t="str">
            <v>PICHINCHA</v>
          </cell>
          <cell r="T5899" t="str">
            <v>FLEXTRANS UIO</v>
          </cell>
          <cell r="U5899" t="str">
            <v>FLEXNETUIO_LOCAL</v>
          </cell>
          <cell r="V5899">
            <v>1</v>
          </cell>
          <cell r="W5899">
            <v>1</v>
          </cell>
          <cell r="X5899" t="str">
            <v>FLEXNET ECUADOR - MDELIVERY</v>
          </cell>
          <cell r="Y5899" t="str">
            <v>CALLE 28 DE JUNIO S/N Y GARCIA MORENO ENTRADA LLANO GRANDE</v>
          </cell>
        </row>
        <row r="5900">
          <cell r="A5900" t="str">
            <v>2477113</v>
          </cell>
          <cell r="B5900">
            <v>480981</v>
          </cell>
          <cell r="C5900" t="str">
            <v>2477113</v>
          </cell>
          <cell r="D5900" t="str">
            <v>MDELIVERY</v>
          </cell>
          <cell r="E5900" t="str">
            <v>DESPACHO</v>
          </cell>
          <cell r="F5900" t="str">
            <v>NORMAL</v>
          </cell>
          <cell r="G5900" t="str">
            <v>FT75803</v>
          </cell>
          <cell r="H5900">
            <v>44911</v>
          </cell>
          <cell r="I5900" t="str">
            <v>ENTREGADO</v>
          </cell>
          <cell r="J5900">
            <v>44914</v>
          </cell>
          <cell r="K5900" t="str">
            <v xml:space="preserve">Maria Eugenia Ayala_TRECX S A </v>
          </cell>
          <cell r="L5900" t="str">
            <v xml:space="preserve">MANTA 264 Y PEDRO FREIRE SCTR COTOCOLLAO ATT SILVIO BETANCOURT QUITO </v>
          </cell>
          <cell r="M5900" t="str">
            <v>1791812484001</v>
          </cell>
          <cell r="N5900" t="str">
            <v>0996294594</v>
          </cell>
          <cell r="O5900" t="str">
            <v/>
          </cell>
          <cell r="P5900" t="str">
            <v>QUITO</v>
          </cell>
          <cell r="Q5900" t="str">
            <v>QUITO</v>
          </cell>
          <cell r="R5900" t="str">
            <v>PICHINCHA</v>
          </cell>
          <cell r="T5900" t="str">
            <v>FLEXTRANS UIO</v>
          </cell>
          <cell r="U5900" t="str">
            <v>FLEXNETUIO_LOCAL</v>
          </cell>
          <cell r="V5900">
            <v>1</v>
          </cell>
          <cell r="W5900">
            <v>1</v>
          </cell>
          <cell r="X5900" t="str">
            <v>FLEXNET ECUADOR - MDELIVERY</v>
          </cell>
          <cell r="Y5900" t="str">
            <v>CALLE 28 DE JUNIO S/N Y GARCIA MORENO ENTRADA LLANO GRANDE</v>
          </cell>
        </row>
        <row r="5901">
          <cell r="A5901" t="str">
            <v>2477114</v>
          </cell>
          <cell r="B5901">
            <v>480982</v>
          </cell>
          <cell r="C5901" t="str">
            <v>2477114</v>
          </cell>
          <cell r="D5901" t="str">
            <v>MDELIVERY</v>
          </cell>
          <cell r="E5901" t="str">
            <v>DESPACHO</v>
          </cell>
          <cell r="F5901" t="str">
            <v>NORMAL</v>
          </cell>
          <cell r="G5901" t="str">
            <v>TF89393</v>
          </cell>
          <cell r="H5901">
            <v>44911</v>
          </cell>
          <cell r="I5901" t="str">
            <v>ENTREGADO</v>
          </cell>
          <cell r="J5901">
            <v>44914</v>
          </cell>
          <cell r="K5901" t="str">
            <v xml:space="preserve">Paula Guerrero Bolivar Aragundi_BANCO GUAYAQUIL S A </v>
          </cell>
          <cell r="L5901" t="str">
            <v>Los Ceibos avenida primera y calle 14</v>
          </cell>
          <cell r="M5901" t="str">
            <v>0990049459001</v>
          </cell>
          <cell r="N5901" t="str">
            <v>0991148873</v>
          </cell>
          <cell r="O5901" t="str">
            <v/>
          </cell>
          <cell r="P5901" t="str">
            <v>GUAYAQUIL</v>
          </cell>
          <cell r="Q5901" t="str">
            <v>GUAYAQUIL</v>
          </cell>
          <cell r="R5901" t="str">
            <v>GUAYAS</v>
          </cell>
          <cell r="T5901" t="str">
            <v>ITSACOURIER</v>
          </cell>
          <cell r="U5901" t="str">
            <v>FLEXNETUIO_GYE</v>
          </cell>
          <cell r="V5901">
            <v>1</v>
          </cell>
          <cell r="W5901">
            <v>1</v>
          </cell>
          <cell r="X5901" t="str">
            <v>FLEXNET ECUADOR - MDELIVERY</v>
          </cell>
          <cell r="Y5901" t="str">
            <v>CALLE 28 DE JUNIO S/N Y GARCIA MORENO ENTRADA LLANO GRANDE</v>
          </cell>
        </row>
        <row r="5902">
          <cell r="A5902" t="str">
            <v>2477115</v>
          </cell>
          <cell r="B5902">
            <v>480983</v>
          </cell>
          <cell r="C5902" t="str">
            <v>2477115</v>
          </cell>
          <cell r="D5902" t="str">
            <v>MDELIVERY</v>
          </cell>
          <cell r="E5902" t="str">
            <v>DESPACHO</v>
          </cell>
          <cell r="F5902" t="str">
            <v>NORMAL</v>
          </cell>
          <cell r="G5902" t="str">
            <v>031080002477115</v>
          </cell>
          <cell r="H5902">
            <v>44911</v>
          </cell>
          <cell r="I5902" t="str">
            <v>ENTREGADO</v>
          </cell>
          <cell r="J5902">
            <v>44918</v>
          </cell>
          <cell r="K5902" t="str">
            <v>PEREZ SUAREZ GEOVANNY XAVIER_PEREZ SUAREZ GEOVANNY XAVIER</v>
          </cell>
          <cell r="L5902" t="str">
            <v xml:space="preserve">AGENCIA TRAMACO Av De Las Americas Centro De Negocios El Terminal Bahia Norte Bloque D Local 33 </v>
          </cell>
          <cell r="M5902" t="str">
            <v>0925800229001</v>
          </cell>
          <cell r="N5902" t="str">
            <v>0981785618</v>
          </cell>
          <cell r="O5902" t="str">
            <v/>
          </cell>
          <cell r="P5902" t="str">
            <v>GUAYAQUIL</v>
          </cell>
          <cell r="Q5902" t="str">
            <v>GUAYAQUIL</v>
          </cell>
          <cell r="R5902" t="str">
            <v>GUAYAS</v>
          </cell>
          <cell r="T5902" t="str">
            <v>TRAMACO</v>
          </cell>
          <cell r="U5902" t="str">
            <v>FLEXNETUIO_GYE</v>
          </cell>
          <cell r="V5902">
            <v>1</v>
          </cell>
          <cell r="W5902">
            <v>1</v>
          </cell>
          <cell r="X5902" t="str">
            <v>FLEXNET ECUADOR - MDELIVERY</v>
          </cell>
          <cell r="Y5902" t="str">
            <v>CALLE 28 DE JUNIO S/N Y GARCIA MORENO ENTRADA LLANO GRANDE</v>
          </cell>
        </row>
        <row r="5903">
          <cell r="A5903" t="str">
            <v>2477122</v>
          </cell>
          <cell r="B5903">
            <v>480984</v>
          </cell>
          <cell r="C5903" t="str">
            <v>2477122</v>
          </cell>
          <cell r="D5903" t="str">
            <v>MDELIVERY</v>
          </cell>
          <cell r="E5903" t="str">
            <v>DESPACHO</v>
          </cell>
          <cell r="F5903" t="str">
            <v>NORMAL</v>
          </cell>
          <cell r="G5903" t="str">
            <v>TF89392 / 031080002477122</v>
          </cell>
          <cell r="H5903">
            <v>44911</v>
          </cell>
          <cell r="I5903" t="str">
            <v>ENTREGADO</v>
          </cell>
          <cell r="J5903">
            <v>44917</v>
          </cell>
          <cell r="K5903" t="str">
            <v xml:space="preserve">JHULEYDI VIVIANA CHAMBA ORDONEZ_BANCO GUAYAQUIL S A </v>
          </cell>
          <cell r="L5903" t="str">
            <v xml:space="preserve"> GUAYAS GUAYAQUIL JOSE ANTONIO EGUIGUREN BANCO GUAYAQUIL 3ER PISO OLMEDO Y BERNARDO VALDIVIESO BANCO GUAYAQUIL 3ER PISO </v>
          </cell>
          <cell r="M5903" t="str">
            <v>0990049459001</v>
          </cell>
          <cell r="N5903" t="str">
            <v>987400542</v>
          </cell>
          <cell r="P5903" t="str">
            <v>LOJA</v>
          </cell>
          <cell r="Q5903" t="str">
            <v>LOJA</v>
          </cell>
          <cell r="R5903" t="str">
            <v>LOJA</v>
          </cell>
          <cell r="T5903" t="str">
            <v>TRAMACO</v>
          </cell>
          <cell r="U5903" t="str">
            <v>FLEXNETUIO_GYE</v>
          </cell>
          <cell r="V5903">
            <v>1</v>
          </cell>
          <cell r="W5903">
            <v>1</v>
          </cell>
          <cell r="X5903" t="str">
            <v>FLEXNET ECUADOR - MDELIVERY</v>
          </cell>
          <cell r="Y5903" t="str">
            <v>CALLE 28 DE JUNIO S/N Y GARCIA MORENO ENTRADA LLANO GRANDE</v>
          </cell>
        </row>
        <row r="5904">
          <cell r="A5904" t="str">
            <v>2477124</v>
          </cell>
          <cell r="B5904">
            <v>480985</v>
          </cell>
          <cell r="C5904" t="str">
            <v>2477124</v>
          </cell>
          <cell r="D5904" t="str">
            <v>MDELIVERY</v>
          </cell>
          <cell r="E5904" t="str">
            <v>DESPACHO</v>
          </cell>
          <cell r="F5904" t="str">
            <v>NORMAL</v>
          </cell>
          <cell r="G5904" t="str">
            <v>FT75806</v>
          </cell>
          <cell r="H5904">
            <v>44911</v>
          </cell>
          <cell r="I5904" t="str">
            <v>ENTREGADO</v>
          </cell>
          <cell r="J5904">
            <v>44914</v>
          </cell>
          <cell r="K5904" t="str">
            <v xml:space="preserve">MAYRA ORTIZ_CONFITECA C A </v>
          </cell>
          <cell r="L5904" t="str">
            <v>PANAMERICANA SUR KM 9 Y CONDOR NAN SECTOR GUAJALO ALADO DE PETROECUADOR</v>
          </cell>
          <cell r="M5904" t="str">
            <v>1790084604001</v>
          </cell>
          <cell r="N5904" t="str">
            <v>0987282469</v>
          </cell>
          <cell r="O5904" t="str">
            <v/>
          </cell>
          <cell r="P5904" t="str">
            <v>QUITO</v>
          </cell>
          <cell r="Q5904" t="str">
            <v>QUITO</v>
          </cell>
          <cell r="R5904" t="str">
            <v>PICHINCHA</v>
          </cell>
          <cell r="T5904" t="str">
            <v>FLEXTRANS UIO</v>
          </cell>
          <cell r="U5904" t="str">
            <v>FLEXNETUIO_LOCAL</v>
          </cell>
          <cell r="V5904">
            <v>1</v>
          </cell>
          <cell r="W5904">
            <v>1</v>
          </cell>
          <cell r="X5904" t="str">
            <v>FLEXNET ECUADOR - MDELIVERY</v>
          </cell>
          <cell r="Y5904" t="str">
            <v>CALLE 28 DE JUNIO S/N Y GARCIA MORENO ENTRADA LLANO GRANDE</v>
          </cell>
        </row>
        <row r="5905">
          <cell r="A5905" t="str">
            <v>2477144</v>
          </cell>
          <cell r="B5905">
            <v>480986</v>
          </cell>
          <cell r="C5905" t="str">
            <v>2477144</v>
          </cell>
          <cell r="D5905" t="str">
            <v>MDELIVERY</v>
          </cell>
          <cell r="E5905" t="str">
            <v>DESPACHO</v>
          </cell>
          <cell r="F5905" t="str">
            <v>NORMAL</v>
          </cell>
          <cell r="G5905" t="str">
            <v>FT75784</v>
          </cell>
          <cell r="H5905">
            <v>44911</v>
          </cell>
          <cell r="I5905" t="str">
            <v>ENTREGADO</v>
          </cell>
          <cell r="J5905">
            <v>44914</v>
          </cell>
          <cell r="K5905" t="str">
            <v>HENRY ORTIZ_MYRIAN TERESA HIDALGO TENEMAZA</v>
          </cell>
          <cell r="L5905" t="str">
            <v xml:space="preserve"> Calle Iquique y Sodiro REFERENCIA ENTREGAR EN FACULTA DE CIENCIAS DE LA DISCAPACIDAD </v>
          </cell>
          <cell r="M5905" t="str">
            <v>1715427454001</v>
          </cell>
          <cell r="N5905" t="str">
            <v>0995007842 / 0983467152</v>
          </cell>
          <cell r="O5905" t="str">
            <v/>
          </cell>
          <cell r="P5905" t="str">
            <v>QUITO</v>
          </cell>
          <cell r="Q5905" t="str">
            <v>QUITO</v>
          </cell>
          <cell r="R5905" t="str">
            <v>PICHINCHA</v>
          </cell>
          <cell r="T5905" t="str">
            <v>FLEXTRANS UIO</v>
          </cell>
          <cell r="U5905" t="str">
            <v>FLEXNETUIO_LOCAL</v>
          </cell>
          <cell r="V5905">
            <v>1</v>
          </cell>
          <cell r="W5905">
            <v>1</v>
          </cell>
          <cell r="X5905" t="str">
            <v>FLEXNET ECUADOR - MDELIVERY</v>
          </cell>
          <cell r="Y5905" t="str">
            <v>CALLE 28 DE JUNIO S/N Y GARCIA MORENO ENTRADA LLANO GRANDE</v>
          </cell>
        </row>
        <row r="5906">
          <cell r="A5906" t="str">
            <v>2477145</v>
          </cell>
          <cell r="B5906">
            <v>480987</v>
          </cell>
          <cell r="C5906" t="str">
            <v>2477145</v>
          </cell>
          <cell r="D5906" t="str">
            <v>MDELIVERY</v>
          </cell>
          <cell r="E5906" t="str">
            <v>DESPACHO</v>
          </cell>
          <cell r="F5906" t="str">
            <v>NORMAL</v>
          </cell>
          <cell r="G5906" t="str">
            <v>031080002477145</v>
          </cell>
          <cell r="H5906">
            <v>44911</v>
          </cell>
          <cell r="I5906" t="str">
            <v>ENTREGADO</v>
          </cell>
          <cell r="J5906">
            <v>44915</v>
          </cell>
          <cell r="K5906" t="str">
            <v>ROBERTO CARLOS SUAREZ MARCO LOMBEIDA_SINDICATO UNICO DE TRABAJADORES DEL ILUSTRE MUNICIPIO DEL CANTON CASCALES</v>
          </cell>
          <cell r="L5906" t="str">
            <v xml:space="preserve"> SUCUMBIOS CASCALES AV QUITO ENTRE AZUAY Y BOLIVAR REFERENCIA EN EL MUNICIPIO </v>
          </cell>
          <cell r="M5906" t="str">
            <v>2191710145001</v>
          </cell>
          <cell r="N5906" t="str">
            <v>0958625150</v>
          </cell>
          <cell r="O5906" t="str">
            <v/>
          </cell>
          <cell r="P5906" t="str">
            <v>CASCALES</v>
          </cell>
          <cell r="Q5906" t="str">
            <v>CASCALES</v>
          </cell>
          <cell r="R5906" t="str">
            <v>SUCUMBIOS</v>
          </cell>
          <cell r="T5906" t="str">
            <v>TRAMACO</v>
          </cell>
          <cell r="U5906" t="str">
            <v>FLEXNETUIO_PROVINCIA</v>
          </cell>
          <cell r="V5906">
            <v>1</v>
          </cell>
          <cell r="W5906">
            <v>1</v>
          </cell>
          <cell r="X5906" t="str">
            <v>FLEXNET ECUADOR - MDELIVERY</v>
          </cell>
          <cell r="Y5906" t="str">
            <v>CALLE 28 DE JUNIO S/N Y GARCIA MORENO ENTRADA LLANO GRANDE</v>
          </cell>
        </row>
        <row r="5907">
          <cell r="A5907" t="str">
            <v>2477147</v>
          </cell>
          <cell r="B5907">
            <v>480988</v>
          </cell>
          <cell r="C5907" t="str">
            <v>2477147</v>
          </cell>
          <cell r="D5907" t="str">
            <v>MDELIVERY</v>
          </cell>
          <cell r="E5907" t="str">
            <v>DESPACHO</v>
          </cell>
          <cell r="F5907" t="str">
            <v>NORMAL</v>
          </cell>
          <cell r="G5907" t="str">
            <v>TF89394</v>
          </cell>
          <cell r="H5907">
            <v>44911</v>
          </cell>
          <cell r="I5907" t="str">
            <v>ENTREGADO</v>
          </cell>
          <cell r="J5907">
            <v>44914</v>
          </cell>
          <cell r="K5907" t="str">
            <v xml:space="preserve">Gabriela Malo_PYCCA S A </v>
          </cell>
          <cell r="L5907" t="str">
            <v xml:space="preserve"> GUAYAS GUAYAQUIL Edificio Pycca 3er piso Of Administracion General Boyaca 1205 y 9 de octubre </v>
          </cell>
          <cell r="M5907" t="str">
            <v>0990000530001</v>
          </cell>
          <cell r="N5907" t="str">
            <v>0969672718</v>
          </cell>
          <cell r="O5907" t="str">
            <v/>
          </cell>
          <cell r="P5907" t="str">
            <v>GUAYAQUIL</v>
          </cell>
          <cell r="Q5907" t="str">
            <v>GUAYAQUIL</v>
          </cell>
          <cell r="R5907" t="str">
            <v>GUAYAS</v>
          </cell>
          <cell r="T5907" t="str">
            <v>ITSACOURIER</v>
          </cell>
          <cell r="U5907" t="str">
            <v>FLEXNETUIO_GYE</v>
          </cell>
          <cell r="V5907">
            <v>1</v>
          </cell>
          <cell r="W5907">
            <v>1</v>
          </cell>
          <cell r="X5907" t="str">
            <v>FLEXNET ECUADOR - MDELIVERY</v>
          </cell>
          <cell r="Y5907" t="str">
            <v>CALLE 28 DE JUNIO S/N Y GARCIA MORENO ENTRADA LLANO GRANDE</v>
          </cell>
        </row>
        <row r="5908">
          <cell r="A5908" t="str">
            <v>2477148</v>
          </cell>
          <cell r="B5908">
            <v>480989</v>
          </cell>
          <cell r="C5908" t="str">
            <v>2477148</v>
          </cell>
          <cell r="D5908" t="str">
            <v>MDELIVERY</v>
          </cell>
          <cell r="E5908" t="str">
            <v>DESPACHO</v>
          </cell>
          <cell r="F5908" t="str">
            <v>NORMAL</v>
          </cell>
          <cell r="G5908" t="str">
            <v>TF89386</v>
          </cell>
          <cell r="H5908">
            <v>44911</v>
          </cell>
          <cell r="I5908" t="str">
            <v>ENTREGADO</v>
          </cell>
          <cell r="J5908">
            <v>44914</v>
          </cell>
          <cell r="K5908" t="str">
            <v>CRISTIAN CASTRO_ DINERS CLUB DEL ECUADOR S A SOCIEDAD FINANCIERA</v>
          </cell>
          <cell r="L5908" t="str">
            <v xml:space="preserve">Victor Emilio Estrada y Lomas Edificio diners Urdesa </v>
          </cell>
          <cell r="M5908" t="str">
            <v>1790010937001</v>
          </cell>
          <cell r="N5908" t="str">
            <v>0999059226</v>
          </cell>
          <cell r="O5908" t="str">
            <v/>
          </cell>
          <cell r="P5908" t="str">
            <v>GUAYAQUIL</v>
          </cell>
          <cell r="Q5908" t="str">
            <v>GUAYAQUIL</v>
          </cell>
          <cell r="R5908" t="str">
            <v>GUAYAS</v>
          </cell>
          <cell r="T5908" t="str">
            <v>ITSACOURIER</v>
          </cell>
          <cell r="U5908" t="str">
            <v>FLEXNETUIO_GYE</v>
          </cell>
          <cell r="V5908">
            <v>1</v>
          </cell>
          <cell r="W5908">
            <v>1</v>
          </cell>
          <cell r="X5908" t="str">
            <v>FLEXNET ECUADOR - MDELIVERY</v>
          </cell>
          <cell r="Y5908" t="str">
            <v>CALLE 28 DE JUNIO S/N Y GARCIA MORENO ENTRADA LLANO GRANDE</v>
          </cell>
        </row>
        <row r="5909">
          <cell r="A5909" t="str">
            <v>2477151</v>
          </cell>
          <cell r="B5909">
            <v>480990</v>
          </cell>
          <cell r="C5909" t="str">
            <v>2477151</v>
          </cell>
          <cell r="D5909" t="str">
            <v>MDELIVERY</v>
          </cell>
          <cell r="E5909" t="str">
            <v>DESPACHO</v>
          </cell>
          <cell r="F5909" t="str">
            <v>NORMAL</v>
          </cell>
          <cell r="G5909" t="str">
            <v>FT75804</v>
          </cell>
          <cell r="H5909">
            <v>44911</v>
          </cell>
          <cell r="I5909" t="str">
            <v>ENTREGADO</v>
          </cell>
          <cell r="J5909">
            <v>44914</v>
          </cell>
          <cell r="K5909" t="str">
            <v>veronica serrano_ASOCIACION CULTURAL ACADEMIA COTOPAXI</v>
          </cell>
          <cell r="L5909" t="str">
            <v xml:space="preserve"> PICHINCHA QUITO DE LAS HIGUERILLAS E16 102 Y ALONDRAS colegio academia cotopaxi </v>
          </cell>
          <cell r="M5909" t="str">
            <v>1790105083001</v>
          </cell>
          <cell r="N5909" t="str">
            <v>0998241317</v>
          </cell>
          <cell r="O5909" t="str">
            <v/>
          </cell>
          <cell r="P5909" t="str">
            <v>QUITO</v>
          </cell>
          <cell r="Q5909" t="str">
            <v>QUITO</v>
          </cell>
          <cell r="R5909" t="str">
            <v>PICHINCHA</v>
          </cell>
          <cell r="T5909" t="str">
            <v>FLEXTRANS UIO</v>
          </cell>
          <cell r="U5909" t="str">
            <v>FLEXNETUIO_LOCAL</v>
          </cell>
          <cell r="V5909">
            <v>1</v>
          </cell>
          <cell r="W5909">
            <v>1</v>
          </cell>
          <cell r="X5909" t="str">
            <v>FLEXNET ECUADOR - MDELIVERY</v>
          </cell>
          <cell r="Y5909" t="str">
            <v>CALLE 28 DE JUNIO S/N Y GARCIA MORENO ENTRADA LLANO GRANDE</v>
          </cell>
        </row>
        <row r="5910">
          <cell r="A5910" t="str">
            <v>2477152</v>
          </cell>
          <cell r="B5910">
            <v>480991</v>
          </cell>
          <cell r="C5910" t="str">
            <v>2477152</v>
          </cell>
          <cell r="D5910" t="str">
            <v>MDELIVERY</v>
          </cell>
          <cell r="E5910" t="str">
            <v>DESPACHO</v>
          </cell>
          <cell r="F5910" t="str">
            <v>NORMAL</v>
          </cell>
          <cell r="G5910" t="str">
            <v>031080002477152</v>
          </cell>
          <cell r="H5910">
            <v>44911</v>
          </cell>
          <cell r="I5910" t="str">
            <v>ENTREGADO</v>
          </cell>
          <cell r="J5910">
            <v>44914</v>
          </cell>
          <cell r="K5910" t="str">
            <v>FREDDY CASTILLO_BYRON RUALES</v>
          </cell>
          <cell r="L5910" t="str">
            <v>LALAMA ENTRE ROCAFUERTE Y CUENCA FRENTE AL DISPENSARIO NUESTRA SENORA DE LA ELEVACION</v>
          </cell>
          <cell r="M5910" t="str">
            <v>0691778614001</v>
          </cell>
          <cell r="N5910" t="str">
            <v>0999737047</v>
          </cell>
          <cell r="O5910" t="str">
            <v/>
          </cell>
          <cell r="P5910" t="str">
            <v>AMBATO</v>
          </cell>
          <cell r="Q5910" t="str">
            <v>AMBATO</v>
          </cell>
          <cell r="R5910" t="str">
            <v>TUNGURAHUA</v>
          </cell>
          <cell r="S5910" t="str">
            <v>AMBATO</v>
          </cell>
          <cell r="T5910" t="str">
            <v>TRAMACO</v>
          </cell>
          <cell r="U5910" t="str">
            <v>FLEXNETUIO_PROVINCIA</v>
          </cell>
          <cell r="V5910">
            <v>1</v>
          </cell>
          <cell r="W5910">
            <v>1</v>
          </cell>
          <cell r="X5910" t="str">
            <v>FLEXNET ECUADOR - MDELIVERY</v>
          </cell>
          <cell r="Y5910" t="str">
            <v>CALLE 28 DE JUNIO S/N Y GARCIA MORENO ENTRADA LLANO GRANDE</v>
          </cell>
        </row>
        <row r="5911">
          <cell r="A5911" t="str">
            <v>2477153</v>
          </cell>
          <cell r="B5911">
            <v>480992</v>
          </cell>
          <cell r="C5911" t="str">
            <v>2477153</v>
          </cell>
          <cell r="D5911" t="str">
            <v>MDELIVERY</v>
          </cell>
          <cell r="E5911" t="str">
            <v>DESPACHO</v>
          </cell>
          <cell r="F5911" t="str">
            <v>NORMAL</v>
          </cell>
          <cell r="G5911" t="str">
            <v>TF89364</v>
          </cell>
          <cell r="H5911">
            <v>44911</v>
          </cell>
          <cell r="I5911" t="str">
            <v>DEVOLUCION_EN_PROCESO</v>
          </cell>
          <cell r="J5911">
            <v>44922</v>
          </cell>
          <cell r="K5911" t="str">
            <v>VILLAO SALDANA MONICA SHIRLEY_VILLAO SALDANA MONICA SHIRLEY</v>
          </cell>
          <cell r="L5911" t="str">
            <v>PARROQUIA FLOR DE BASTION MZ218 CASA 18 CASA DE CANA ALTA</v>
          </cell>
          <cell r="M5911" t="str">
            <v>0941200859001</v>
          </cell>
          <cell r="N5911" t="str">
            <v>0993173594/0959722929</v>
          </cell>
          <cell r="O5911" t="str">
            <v/>
          </cell>
          <cell r="P5911" t="str">
            <v>GUAYAQUIL</v>
          </cell>
          <cell r="Q5911" t="str">
            <v>GUAYAQUIL</v>
          </cell>
          <cell r="R5911" t="str">
            <v>GUAYAS</v>
          </cell>
          <cell r="T5911" t="str">
            <v>ITSACOURIER</v>
          </cell>
          <cell r="U5911" t="str">
            <v>FLEXNETUIO_GYE</v>
          </cell>
          <cell r="V5911">
            <v>1</v>
          </cell>
          <cell r="W5911">
            <v>1</v>
          </cell>
          <cell r="X5911" t="str">
            <v>FLEXNET ECUADOR - MDELIVERY</v>
          </cell>
          <cell r="Y5911" t="str">
            <v>CALLE 28 DE JUNIO S/N Y GARCIA MORENO ENTRADA LLANO GRANDE</v>
          </cell>
        </row>
        <row r="5912">
          <cell r="A5912" t="str">
            <v>2477154</v>
          </cell>
          <cell r="B5912">
            <v>480993</v>
          </cell>
          <cell r="C5912" t="str">
            <v>2477154</v>
          </cell>
          <cell r="D5912" t="str">
            <v>MDELIVERY</v>
          </cell>
          <cell r="E5912" t="str">
            <v>DESPACHO</v>
          </cell>
          <cell r="F5912" t="str">
            <v>NORMAL</v>
          </cell>
          <cell r="G5912" t="str">
            <v>FT75802</v>
          </cell>
          <cell r="H5912">
            <v>44911</v>
          </cell>
          <cell r="I5912" t="str">
            <v>ENTREGADO</v>
          </cell>
          <cell r="J5912">
            <v>44914</v>
          </cell>
          <cell r="K5912" t="str">
            <v>Andrea Cabezas_PRODUCTOS FAMILIA SANCELA DEL ECUADOR S A</v>
          </cell>
          <cell r="L5912" t="str">
            <v>Tadeo Benitez OE1 807 y Joaquin Mancheno</v>
          </cell>
          <cell r="M5912" t="str">
            <v>1791314379001</v>
          </cell>
          <cell r="N5912" t="str">
            <v>00987284162</v>
          </cell>
          <cell r="O5912" t="str">
            <v/>
          </cell>
          <cell r="P5912" t="str">
            <v>QUITO</v>
          </cell>
          <cell r="Q5912" t="str">
            <v>QUITO</v>
          </cell>
          <cell r="R5912" t="str">
            <v>PICHINCHA</v>
          </cell>
          <cell r="T5912" t="str">
            <v>FLEXTRANS UIO</v>
          </cell>
          <cell r="U5912" t="str">
            <v>FLEXNETUIO_LOCAL</v>
          </cell>
          <cell r="V5912">
            <v>1</v>
          </cell>
          <cell r="W5912">
            <v>1</v>
          </cell>
          <cell r="X5912" t="str">
            <v>FLEXNET ECUADOR - MDELIVERY</v>
          </cell>
          <cell r="Y5912" t="str">
            <v>CALLE 28 DE JUNIO S/N Y GARCIA MORENO ENTRADA LLANO GRANDE</v>
          </cell>
        </row>
        <row r="5913">
          <cell r="A5913" t="str">
            <v>2477155</v>
          </cell>
          <cell r="B5913">
            <v>480994</v>
          </cell>
          <cell r="C5913" t="str">
            <v>2477155</v>
          </cell>
          <cell r="D5913" t="str">
            <v>MDELIVERY</v>
          </cell>
          <cell r="E5913" t="str">
            <v>DESPACHO</v>
          </cell>
          <cell r="F5913" t="str">
            <v>NORMAL</v>
          </cell>
          <cell r="G5913" t="str">
            <v>TF89388</v>
          </cell>
          <cell r="H5913">
            <v>44911</v>
          </cell>
          <cell r="I5913" t="str">
            <v>ENTREGADO</v>
          </cell>
          <cell r="J5913">
            <v>44914</v>
          </cell>
          <cell r="K5913" t="str">
            <v xml:space="preserve">LORENA JARAMILLO_BANCO GUAYAQUIL S A </v>
          </cell>
          <cell r="L5913" t="str">
            <v xml:space="preserve"> GUAYAS GUAYAQUIL PICHINCHA Y P ICAZA BANCO GUAYAQUIL </v>
          </cell>
          <cell r="M5913" t="str">
            <v>0990049459001</v>
          </cell>
          <cell r="N5913" t="str">
            <v>0991063968</v>
          </cell>
          <cell r="O5913" t="str">
            <v/>
          </cell>
          <cell r="P5913" t="str">
            <v>GUAYAQUIL</v>
          </cell>
          <cell r="Q5913" t="str">
            <v>GUAYAQUIL</v>
          </cell>
          <cell r="R5913" t="str">
            <v>GUAYAS</v>
          </cell>
          <cell r="T5913" t="str">
            <v>ITSACOURIER</v>
          </cell>
          <cell r="U5913" t="str">
            <v>FLEXNETUIO_GYE</v>
          </cell>
          <cell r="V5913">
            <v>1</v>
          </cell>
          <cell r="W5913">
            <v>1</v>
          </cell>
          <cell r="X5913" t="str">
            <v>FLEXNET ECUADOR - MDELIVERY</v>
          </cell>
          <cell r="Y5913" t="str">
            <v>CALLE 28 DE JUNIO S/N Y GARCIA MORENO ENTRADA LLANO GRANDE</v>
          </cell>
        </row>
        <row r="5914">
          <cell r="A5914" t="str">
            <v>2477156</v>
          </cell>
          <cell r="B5914">
            <v>480995</v>
          </cell>
          <cell r="C5914" t="str">
            <v>2477156</v>
          </cell>
          <cell r="D5914" t="str">
            <v>MDELIVERY</v>
          </cell>
          <cell r="E5914" t="str">
            <v>DESPACHO</v>
          </cell>
          <cell r="F5914" t="str">
            <v>NORMAL</v>
          </cell>
          <cell r="G5914" t="str">
            <v>031080002477156</v>
          </cell>
          <cell r="H5914">
            <v>44911</v>
          </cell>
          <cell r="I5914" t="str">
            <v>DEVOLUCION_EN_PROCESO</v>
          </cell>
          <cell r="J5914">
            <v>44922</v>
          </cell>
          <cell r="K5914" t="str">
            <v>MONICA ALEXANDRA CARDENAS CHANGO_MONICA ALEXANDRA CARDENAS CHANGO</v>
          </cell>
          <cell r="L5914" t="str">
            <v xml:space="preserve"> JHON FONSITO Y CAMILO MONTEGRO CASA DE PUERTAS BLANCAS NUMERO 306 REFERENCIA ALFRENTE DE UNA TIENDA </v>
          </cell>
          <cell r="M5914" t="str">
            <v>0201589678001</v>
          </cell>
          <cell r="N5914" t="str">
            <v>0998752218 / 0988113693</v>
          </cell>
          <cell r="O5914" t="str">
            <v/>
          </cell>
          <cell r="P5914" t="str">
            <v>DAULE</v>
          </cell>
          <cell r="Q5914" t="str">
            <v>DAULE</v>
          </cell>
          <cell r="R5914" t="str">
            <v>GUAYAS</v>
          </cell>
          <cell r="T5914" t="str">
            <v>TRAMACO</v>
          </cell>
          <cell r="U5914" t="str">
            <v>FLEXNETUIO_PROVINCIA</v>
          </cell>
          <cell r="V5914">
            <v>1</v>
          </cell>
          <cell r="W5914">
            <v>1</v>
          </cell>
          <cell r="X5914" t="str">
            <v>FLEXNET ECUADOR - MDELIVERY</v>
          </cell>
          <cell r="Y5914" t="str">
            <v>CALLE 28 DE JUNIO S/N Y GARCIA MORENO ENTRADA LLANO GRANDE</v>
          </cell>
        </row>
        <row r="5915">
          <cell r="A5915" t="str">
            <v>2477159</v>
          </cell>
          <cell r="B5915">
            <v>480997</v>
          </cell>
          <cell r="C5915" t="str">
            <v>2477159</v>
          </cell>
          <cell r="D5915" t="str">
            <v>MDELIVERY</v>
          </cell>
          <cell r="E5915" t="str">
            <v>DESPACHO</v>
          </cell>
          <cell r="F5915" t="str">
            <v>NORMAL</v>
          </cell>
          <cell r="G5915" t="str">
            <v>FT75798</v>
          </cell>
          <cell r="H5915">
            <v>44911</v>
          </cell>
          <cell r="I5915" t="str">
            <v>ENTREGADO</v>
          </cell>
          <cell r="J5915">
            <v>44914</v>
          </cell>
          <cell r="K5915" t="str">
            <v xml:space="preserve">MARCO COELLO_IDEAL ALAMBREC S A </v>
          </cell>
          <cell r="L5915" t="str">
            <v>DX CALLE S60 E3 423 Y CLL E3E SCTR PARQUE INDUSTRIA L EN LA PANASUR FRTE A NOVA CERO TRAS DE LA FBCA DE ETERNI</v>
          </cell>
          <cell r="M5915" t="str">
            <v>1790050947001</v>
          </cell>
          <cell r="N5915" t="str">
            <v>0983182291</v>
          </cell>
          <cell r="O5915" t="str">
            <v/>
          </cell>
          <cell r="P5915" t="str">
            <v>QUITO</v>
          </cell>
          <cell r="Q5915" t="str">
            <v>QUITO</v>
          </cell>
          <cell r="R5915" t="str">
            <v>PICHINCHA</v>
          </cell>
          <cell r="T5915" t="str">
            <v>FLEXTRANS UIO</v>
          </cell>
          <cell r="U5915" t="str">
            <v>FLEXNETUIO_LOCAL</v>
          </cell>
          <cell r="V5915">
            <v>1</v>
          </cell>
          <cell r="W5915">
            <v>1</v>
          </cell>
          <cell r="X5915" t="str">
            <v>FLEXNET ECUADOR - MDELIVERY</v>
          </cell>
          <cell r="Y5915" t="str">
            <v>CALLE 28 DE JUNIO S/N Y GARCIA MORENO ENTRADA LLANO GRANDE</v>
          </cell>
        </row>
        <row r="5916">
          <cell r="A5916" t="str">
            <v>2477161</v>
          </cell>
          <cell r="B5916">
            <v>480999</v>
          </cell>
          <cell r="C5916" t="str">
            <v>2477161</v>
          </cell>
          <cell r="D5916" t="str">
            <v>MDELIVERY</v>
          </cell>
          <cell r="E5916" t="str">
            <v>DESPACHO</v>
          </cell>
          <cell r="F5916" t="str">
            <v>NORMAL</v>
          </cell>
          <cell r="G5916" t="str">
            <v>TF89383</v>
          </cell>
          <cell r="H5916">
            <v>44911</v>
          </cell>
          <cell r="I5916" t="str">
            <v>ENTREGADO</v>
          </cell>
          <cell r="J5916">
            <v>44914</v>
          </cell>
          <cell r="K5916" t="str">
            <v xml:space="preserve">Jorge Andres _UNICOMER DE ECUADOR S A </v>
          </cell>
          <cell r="L5916" t="str">
            <v>Parque empresarial colon Edificio Pacifica Center 6to Piso Grupo Unicomer</v>
          </cell>
          <cell r="M5916" t="str">
            <v>1790895548001</v>
          </cell>
          <cell r="N5916" t="str">
            <v>0995917329</v>
          </cell>
          <cell r="O5916" t="str">
            <v/>
          </cell>
          <cell r="P5916" t="str">
            <v>GUAYAQUIL</v>
          </cell>
          <cell r="Q5916" t="str">
            <v>GUAYAQUIL</v>
          </cell>
          <cell r="R5916" t="str">
            <v>GUAYAS</v>
          </cell>
          <cell r="T5916" t="str">
            <v>ITSACOURIER</v>
          </cell>
          <cell r="U5916" t="str">
            <v>FLEXNETUIO_GYE</v>
          </cell>
          <cell r="V5916">
            <v>1</v>
          </cell>
          <cell r="W5916">
            <v>1</v>
          </cell>
          <cell r="X5916" t="str">
            <v>FLEXNET ECUADOR - MDELIVERY</v>
          </cell>
          <cell r="Y5916" t="str">
            <v>CALLE 28 DE JUNIO S/N Y GARCIA MORENO ENTRADA LLANO GRANDE</v>
          </cell>
        </row>
        <row r="5917">
          <cell r="A5917" t="str">
            <v>2477166</v>
          </cell>
          <cell r="B5917">
            <v>481000</v>
          </cell>
          <cell r="C5917" t="str">
            <v>2477166</v>
          </cell>
          <cell r="D5917" t="str">
            <v>MDELIVERY</v>
          </cell>
          <cell r="E5917" t="str">
            <v>DESPACHO</v>
          </cell>
          <cell r="F5917" t="str">
            <v>NORMAL</v>
          </cell>
          <cell r="G5917" t="str">
            <v>TF89389</v>
          </cell>
          <cell r="H5917">
            <v>44911</v>
          </cell>
          <cell r="I5917" t="str">
            <v>ENTREGADO</v>
          </cell>
          <cell r="J5917">
            <v>44914</v>
          </cell>
          <cell r="K5917" t="str">
            <v>Lorena Flor_ADMINISTRACION EMPRESARIAL S A ADENSA</v>
          </cell>
          <cell r="L5917" t="str">
            <v>Cdla Puerto Azul Mz B7 Villa 23 Se debe de indicar en Garita que va a la casa de la familia Flor</v>
          </cell>
          <cell r="M5917" t="str">
            <v>0991328572001</v>
          </cell>
          <cell r="N5917" t="str">
            <v>0999082490</v>
          </cell>
          <cell r="O5917" t="str">
            <v/>
          </cell>
          <cell r="P5917" t="str">
            <v>GUAYAQUIL</v>
          </cell>
          <cell r="Q5917" t="str">
            <v>GUAYAQUIL</v>
          </cell>
          <cell r="R5917" t="str">
            <v>GUAYAS</v>
          </cell>
          <cell r="T5917" t="str">
            <v>ITSACOURIER</v>
          </cell>
          <cell r="U5917" t="str">
            <v>FLEXNETUIO_GYE</v>
          </cell>
          <cell r="V5917">
            <v>1</v>
          </cell>
          <cell r="W5917">
            <v>1</v>
          </cell>
          <cell r="X5917" t="str">
            <v>FLEXNET ECUADOR - MDELIVERY</v>
          </cell>
          <cell r="Y5917" t="str">
            <v>CALLE 28 DE JUNIO S/N Y GARCIA MORENO ENTRADA LLANO GRANDE</v>
          </cell>
        </row>
        <row r="5918">
          <cell r="A5918" t="str">
            <v>2477167</v>
          </cell>
          <cell r="B5918">
            <v>481001</v>
          </cell>
          <cell r="C5918" t="str">
            <v>2477167</v>
          </cell>
          <cell r="D5918" t="str">
            <v>MDELIVERY</v>
          </cell>
          <cell r="E5918" t="str">
            <v>DESPACHO</v>
          </cell>
          <cell r="F5918" t="str">
            <v>NORMAL</v>
          </cell>
          <cell r="G5918" t="str">
            <v>FT75786</v>
          </cell>
          <cell r="H5918">
            <v>44911</v>
          </cell>
          <cell r="I5918" t="str">
            <v>ENTREGADO</v>
          </cell>
          <cell r="J5918">
            <v>44914</v>
          </cell>
          <cell r="K5918" t="str">
            <v>GUIDO ALEJANDRO CABRERA BERRONES_GUIDO ALEJANDRO CABRERA BERRONES</v>
          </cell>
          <cell r="L5918" t="str">
            <v xml:space="preserve">CONOCOTO MARISCAL SUCRE Y ORIENTE ESQUINA LOCAL LA DIABLADA DEL SABOR </v>
          </cell>
          <cell r="M5918" t="str">
            <v>1720810033001</v>
          </cell>
          <cell r="N5918" t="str">
            <v>0996717085/0960191073</v>
          </cell>
          <cell r="O5918" t="str">
            <v/>
          </cell>
          <cell r="P5918" t="str">
            <v>QUITO</v>
          </cell>
          <cell r="Q5918" t="str">
            <v>QUITO</v>
          </cell>
          <cell r="R5918" t="str">
            <v>PICHINCHA</v>
          </cell>
          <cell r="T5918" t="str">
            <v>FLEXTRANS UIO</v>
          </cell>
          <cell r="U5918" t="str">
            <v>FLEXNETUIO_LOCAL</v>
          </cell>
          <cell r="V5918">
            <v>1</v>
          </cell>
          <cell r="W5918">
            <v>1</v>
          </cell>
          <cell r="X5918" t="str">
            <v>FLEXNET ECUADOR - MDELIVERY</v>
          </cell>
          <cell r="Y5918" t="str">
            <v>CALLE 28 DE JUNIO S/N Y GARCIA MORENO ENTRADA LLANO GRANDE</v>
          </cell>
        </row>
        <row r="5919">
          <cell r="A5919" t="str">
            <v>2477172</v>
          </cell>
          <cell r="B5919">
            <v>481002</v>
          </cell>
          <cell r="C5919" t="str">
            <v>2477172</v>
          </cell>
          <cell r="D5919" t="str">
            <v>MDELIVERY</v>
          </cell>
          <cell r="E5919" t="str">
            <v>DESPACHO</v>
          </cell>
          <cell r="F5919" t="str">
            <v>NORMAL</v>
          </cell>
          <cell r="G5919" t="str">
            <v>TF89387</v>
          </cell>
          <cell r="H5919">
            <v>44911</v>
          </cell>
          <cell r="I5919" t="str">
            <v>ENTREGADO</v>
          </cell>
          <cell r="J5919">
            <v>44914</v>
          </cell>
          <cell r="K5919" t="str">
            <v xml:space="preserve">JENNY MEZA_BANCO GUAYAQUIL S A </v>
          </cell>
          <cell r="L5919" t="str">
            <v>SAUCES 3 MZ 186 V 33</v>
          </cell>
          <cell r="M5919" t="str">
            <v>0990049459001</v>
          </cell>
          <cell r="N5919" t="str">
            <v>0997603252</v>
          </cell>
          <cell r="O5919" t="str">
            <v/>
          </cell>
          <cell r="P5919" t="str">
            <v>GUAYAQUIL</v>
          </cell>
          <cell r="Q5919" t="str">
            <v>GUAYAQUIL</v>
          </cell>
          <cell r="R5919" t="str">
            <v>GUAYAS</v>
          </cell>
          <cell r="T5919" t="str">
            <v>ITSACOURIER</v>
          </cell>
          <cell r="U5919" t="str">
            <v>FLEXNETUIO_GYE</v>
          </cell>
          <cell r="V5919">
            <v>1</v>
          </cell>
          <cell r="W5919">
            <v>1</v>
          </cell>
          <cell r="X5919" t="str">
            <v>FLEXNET ECUADOR - MDELIVERY</v>
          </cell>
          <cell r="Y5919" t="str">
            <v>CALLE 28 DE JUNIO S/N Y GARCIA MORENO ENTRADA LLANO GRANDE</v>
          </cell>
        </row>
        <row r="5920">
          <cell r="A5920" t="str">
            <v>2477173</v>
          </cell>
          <cell r="B5920">
            <v>481003</v>
          </cell>
          <cell r="C5920" t="str">
            <v>2477173</v>
          </cell>
          <cell r="D5920" t="str">
            <v>MDELIVERY</v>
          </cell>
          <cell r="E5920" t="str">
            <v>DESPACHO</v>
          </cell>
          <cell r="F5920" t="str">
            <v>NORMAL</v>
          </cell>
          <cell r="G5920" t="str">
            <v>FT75787</v>
          </cell>
          <cell r="H5920">
            <v>44911</v>
          </cell>
          <cell r="I5920" t="str">
            <v>ENTREGADO</v>
          </cell>
          <cell r="J5920">
            <v>44914</v>
          </cell>
          <cell r="K5920" t="str">
            <v>Yadira Yumbo_TRANSCOIV TRANSPORTES DE COMBUSTIBLES Y CARGA EN G</v>
          </cell>
          <cell r="L5920" t="str">
            <v>PICHINCHA QUITO QUITUMBE OE1E S43 70 Y S43 Oficinas TRANSCOIV</v>
          </cell>
          <cell r="M5920" t="str">
            <v>1791327764001</v>
          </cell>
          <cell r="N5920" t="str">
            <v>0984615597</v>
          </cell>
          <cell r="O5920" t="str">
            <v/>
          </cell>
          <cell r="P5920" t="str">
            <v>QUITO</v>
          </cell>
          <cell r="Q5920" t="str">
            <v>QUITO</v>
          </cell>
          <cell r="R5920" t="str">
            <v>PICHINCHA</v>
          </cell>
          <cell r="T5920" t="str">
            <v>FLEXTRANS UIO</v>
          </cell>
          <cell r="U5920" t="str">
            <v>FLEXNETUIO_LOCAL</v>
          </cell>
          <cell r="V5920">
            <v>1</v>
          </cell>
          <cell r="W5920">
            <v>1</v>
          </cell>
          <cell r="X5920" t="str">
            <v>FLEXNET ECUADOR - MDELIVERY</v>
          </cell>
          <cell r="Y5920" t="str">
            <v>CALLE 28 DE JUNIO S/N Y GARCIA MORENO ENTRADA LLANO GRANDE</v>
          </cell>
        </row>
        <row r="5921">
          <cell r="A5921" t="str">
            <v>2477183</v>
          </cell>
          <cell r="B5921">
            <v>481004</v>
          </cell>
          <cell r="C5921" t="str">
            <v>2477183</v>
          </cell>
          <cell r="D5921" t="str">
            <v>MDELIVERY</v>
          </cell>
          <cell r="E5921" t="str">
            <v>DESPACHO</v>
          </cell>
          <cell r="F5921" t="str">
            <v>NORMAL</v>
          </cell>
          <cell r="G5921" t="str">
            <v>FT75807</v>
          </cell>
          <cell r="H5921">
            <v>44911</v>
          </cell>
          <cell r="I5921" t="str">
            <v>ENTREGADO</v>
          </cell>
          <cell r="J5921">
            <v>44914</v>
          </cell>
          <cell r="K5921" t="str">
            <v xml:space="preserve">Paulina Acosta_CYEDE CIA LTDA </v>
          </cell>
          <cell r="L5921" t="str">
            <v xml:space="preserve">Av Shyris N32 40 y Eloy Alfaro Edificio Aveiro Junto a Local Masseratti venta autos Sector Plaza Argentina Piso 8 Quito </v>
          </cell>
          <cell r="M5921" t="str">
            <v>1790236218001</v>
          </cell>
          <cell r="N5921" t="str">
            <v>0992742630</v>
          </cell>
          <cell r="O5921" t="str">
            <v/>
          </cell>
          <cell r="P5921" t="str">
            <v>QUITO</v>
          </cell>
          <cell r="Q5921" t="str">
            <v>QUITO</v>
          </cell>
          <cell r="R5921" t="str">
            <v>PICHINCHA</v>
          </cell>
          <cell r="T5921" t="str">
            <v>FLEXTRANS UIO</v>
          </cell>
          <cell r="U5921" t="str">
            <v>FLEXNETUIO_LOCAL</v>
          </cell>
          <cell r="V5921">
            <v>1</v>
          </cell>
          <cell r="W5921">
            <v>1</v>
          </cell>
          <cell r="X5921" t="str">
            <v>FLEXNET ECUADOR - MDELIVERY</v>
          </cell>
          <cell r="Y5921" t="str">
            <v>CALLE 28 DE JUNIO S/N Y GARCIA MORENO ENTRADA LLANO GRANDE</v>
          </cell>
        </row>
        <row r="5922">
          <cell r="A5922" t="str">
            <v>2477190</v>
          </cell>
          <cell r="B5922">
            <v>481005</v>
          </cell>
          <cell r="C5922" t="str">
            <v>2477190</v>
          </cell>
          <cell r="D5922" t="str">
            <v>MDELIVERY</v>
          </cell>
          <cell r="E5922" t="str">
            <v>DESPACHO</v>
          </cell>
          <cell r="F5922" t="str">
            <v>NORMAL</v>
          </cell>
          <cell r="G5922" t="str">
            <v>TF89377</v>
          </cell>
          <cell r="H5922">
            <v>44911</v>
          </cell>
          <cell r="I5922" t="str">
            <v>ENTREGADO</v>
          </cell>
          <cell r="J5922">
            <v>44914</v>
          </cell>
          <cell r="K5922" t="str">
            <v xml:space="preserve">ELIZABETH TORRES LUCYMOLINA_NESTLE ECUADOR S A </v>
          </cell>
          <cell r="L5922" t="str">
            <v>Av EL Bombero Km 6 5 via a la costa Nestle Ceibos al frente de Mc Donalds Ceibos Guayaquil</v>
          </cell>
          <cell r="M5922" t="str">
            <v>0990032246001</v>
          </cell>
          <cell r="N5922" t="str">
            <v>0987391168</v>
          </cell>
          <cell r="O5922" t="str">
            <v/>
          </cell>
          <cell r="P5922" t="str">
            <v>GUAYAQUIL</v>
          </cell>
          <cell r="Q5922" t="str">
            <v>GUAYAQUIL</v>
          </cell>
          <cell r="R5922" t="str">
            <v>GUAYAS</v>
          </cell>
          <cell r="T5922" t="str">
            <v>ITSACOURIER</v>
          </cell>
          <cell r="U5922" t="str">
            <v>FLEXNETUIO_GYE</v>
          </cell>
          <cell r="V5922">
            <v>1</v>
          </cell>
          <cell r="W5922">
            <v>1</v>
          </cell>
          <cell r="X5922" t="str">
            <v>FLEXNET ECUADOR - MDELIVERY</v>
          </cell>
          <cell r="Y5922" t="str">
            <v>CALLE 28 DE JUNIO S/N Y GARCIA MORENO ENTRADA LLANO GRANDE</v>
          </cell>
        </row>
        <row r="5923">
          <cell r="A5923" t="str">
            <v>2477192</v>
          </cell>
          <cell r="B5923">
            <v>481006</v>
          </cell>
          <cell r="C5923" t="str">
            <v>2477192</v>
          </cell>
          <cell r="D5923" t="str">
            <v>MDELIVERY</v>
          </cell>
          <cell r="E5923" t="str">
            <v>DESPACHO</v>
          </cell>
          <cell r="F5923" t="str">
            <v>NORMAL</v>
          </cell>
          <cell r="G5923" t="str">
            <v>TF89361</v>
          </cell>
          <cell r="H5923">
            <v>44911</v>
          </cell>
          <cell r="I5923" t="str">
            <v>ENTREGADO</v>
          </cell>
          <cell r="J5923">
            <v>44914</v>
          </cell>
          <cell r="K5923" t="str">
            <v>DORIS JACQUELINE BAQUE PAZMINO_DORIS JACQUELINE BAQUE PAZMINO</v>
          </cell>
          <cell r="L5923" t="str">
            <v>URDESA CENTRAL VICTOR EMILIO ESTRADA 509 Y LAS MONJAS CONDOMINIO FONTANA PISO 3 DEP 3B</v>
          </cell>
          <cell r="M5923" t="str">
            <v>0952261782001</v>
          </cell>
          <cell r="N5923" t="str">
            <v>0983856409/0981776719</v>
          </cell>
          <cell r="O5923" t="str">
            <v/>
          </cell>
          <cell r="P5923" t="str">
            <v>GUAYAQUIL</v>
          </cell>
          <cell r="Q5923" t="str">
            <v>GUAYAQUIL</v>
          </cell>
          <cell r="R5923" t="str">
            <v>GUAYAS</v>
          </cell>
          <cell r="T5923" t="str">
            <v>ITSACOURIER</v>
          </cell>
          <cell r="U5923" t="str">
            <v>FLEXNETUIO_GYE</v>
          </cell>
          <cell r="V5923">
            <v>1</v>
          </cell>
          <cell r="W5923">
            <v>1</v>
          </cell>
          <cell r="X5923" t="str">
            <v>FLEXNET ECUADOR - MDELIVERY</v>
          </cell>
          <cell r="Y5923" t="str">
            <v>CALLE 28 DE JUNIO S/N Y GARCIA MORENO ENTRADA LLANO GRANDE</v>
          </cell>
        </row>
        <row r="5924">
          <cell r="A5924" t="str">
            <v>2477193</v>
          </cell>
          <cell r="B5924">
            <v>481007</v>
          </cell>
          <cell r="C5924" t="str">
            <v>2477193</v>
          </cell>
          <cell r="D5924" t="str">
            <v>MDELIVERY</v>
          </cell>
          <cell r="E5924" t="str">
            <v>DESPACHO</v>
          </cell>
          <cell r="F5924" t="str">
            <v>NORMAL</v>
          </cell>
          <cell r="G5924" t="str">
            <v>TF89359</v>
          </cell>
          <cell r="H5924">
            <v>44911</v>
          </cell>
          <cell r="I5924" t="str">
            <v>ENTREGADO</v>
          </cell>
          <cell r="J5924">
            <v>44914</v>
          </cell>
          <cell r="K5924" t="str">
            <v xml:space="preserve">Valeria Villa_COBRA FACIL FABRACILISA S A </v>
          </cell>
          <cell r="L5924" t="str">
            <v xml:space="preserve"> GUAYAS GUAYAQUIL Av Francisco de Orellana y Eugenio Almazan Mz 103 Sol 03 Kennedy Norte Entre Diners y Fybeca </v>
          </cell>
          <cell r="M5924" t="str">
            <v>1792489776001</v>
          </cell>
          <cell r="N5924" t="str">
            <v>0998614854</v>
          </cell>
          <cell r="O5924" t="str">
            <v/>
          </cell>
          <cell r="P5924" t="str">
            <v>GUAYAQUIL</v>
          </cell>
          <cell r="Q5924" t="str">
            <v>GUAYAQUIL</v>
          </cell>
          <cell r="R5924" t="str">
            <v>GUAYAS</v>
          </cell>
          <cell r="T5924" t="str">
            <v>ITSACOURIER</v>
          </cell>
          <cell r="U5924" t="str">
            <v>FLEXNETUIO_GYE</v>
          </cell>
          <cell r="V5924">
            <v>1</v>
          </cell>
          <cell r="W5924">
            <v>1</v>
          </cell>
          <cell r="X5924" t="str">
            <v>FLEXNET ECUADOR - MDELIVERY</v>
          </cell>
          <cell r="Y5924" t="str">
            <v>CALLE 28 DE JUNIO S/N Y GARCIA MORENO ENTRADA LLANO GRANDE</v>
          </cell>
        </row>
        <row r="5925">
          <cell r="A5925" t="str">
            <v>2477196</v>
          </cell>
          <cell r="B5925">
            <v>481008</v>
          </cell>
          <cell r="C5925" t="str">
            <v>2477196</v>
          </cell>
          <cell r="D5925" t="str">
            <v>MDELIVERY</v>
          </cell>
          <cell r="E5925" t="str">
            <v>DESPACHO</v>
          </cell>
          <cell r="F5925" t="str">
            <v>NORMAL</v>
          </cell>
          <cell r="G5925" t="str">
            <v>IC3909</v>
          </cell>
          <cell r="H5925">
            <v>44911</v>
          </cell>
          <cell r="I5925" t="str">
            <v>ENTREGADO</v>
          </cell>
          <cell r="J5925">
            <v>44914</v>
          </cell>
          <cell r="K5925" t="str">
            <v>Maria Rosa Peralta_ASOCIACION DE PROFESORES DE LA UNIVERSIDAD DEL AZUAY</v>
          </cell>
          <cell r="L5925" t="str">
            <v>AV 24 DE MAYO 7 77 Y HERNAN MALO EN LA UNIV DEL AZUAY DEJE EN LA ASOCIACION DE PROFESORES CUENCA</v>
          </cell>
          <cell r="M5925" t="str">
            <v>0190301842001</v>
          </cell>
          <cell r="N5925" t="str">
            <v>0984870352</v>
          </cell>
          <cell r="O5925" t="str">
            <v/>
          </cell>
          <cell r="P5925" t="str">
            <v>CUENCA</v>
          </cell>
          <cell r="Q5925" t="str">
            <v>CUENCA</v>
          </cell>
          <cell r="R5925" t="str">
            <v>AZUAY</v>
          </cell>
          <cell r="T5925" t="str">
            <v>ITSACOURIER</v>
          </cell>
          <cell r="U5925" t="str">
            <v>FLEXNETUIO_PROVINCIA</v>
          </cell>
          <cell r="V5925">
            <v>1</v>
          </cell>
          <cell r="W5925">
            <v>1</v>
          </cell>
          <cell r="X5925" t="str">
            <v>FLEXNET ECUADOR - MDELIVERY</v>
          </cell>
          <cell r="Y5925" t="str">
            <v>CALLE 28 DE JUNIO S/N Y GARCIA MORENO ENTRADA LLANO GRANDE</v>
          </cell>
        </row>
        <row r="5926">
          <cell r="A5926" t="str">
            <v>2477197</v>
          </cell>
          <cell r="B5926">
            <v>481009</v>
          </cell>
          <cell r="C5926" t="str">
            <v>2477197</v>
          </cell>
          <cell r="D5926" t="str">
            <v>MDELIVERY</v>
          </cell>
          <cell r="E5926" t="str">
            <v>DESPACHO</v>
          </cell>
          <cell r="F5926" t="str">
            <v>NORMAL</v>
          </cell>
          <cell r="G5926" t="str">
            <v>FT75805</v>
          </cell>
          <cell r="H5926">
            <v>44911</v>
          </cell>
          <cell r="I5926" t="str">
            <v>ENTREGADO</v>
          </cell>
          <cell r="J5926">
            <v>44914</v>
          </cell>
          <cell r="K5926" t="str">
            <v>1706045232 FLORES ORDONEZ MONICA DEL ROCIO_BRYAN ENRIQUE CALDERON FLORES</v>
          </cell>
          <cell r="L5926" t="str">
            <v>PICHINCHA SECTOR HERMANO MIGUEL CAYAPAS S9 125 AV LOS LIBERTADORES CASAS DE UN PISO COLOR MEDIO TAXO LA UNICA CASA CON FLORES ESQUINERAS DIAGONAL A CANCHA DE FUTBOL DE LA LIGA MAGDALENA</v>
          </cell>
          <cell r="M5926" t="str">
            <v>1723456594001</v>
          </cell>
          <cell r="N5926" t="str">
            <v>0983165137</v>
          </cell>
          <cell r="O5926" t="str">
            <v/>
          </cell>
          <cell r="P5926" t="str">
            <v>QUITO</v>
          </cell>
          <cell r="Q5926" t="str">
            <v>QUITO</v>
          </cell>
          <cell r="R5926" t="str">
            <v>PICHINCHA</v>
          </cell>
          <cell r="T5926" t="str">
            <v>FLEXTRANS UIO</v>
          </cell>
          <cell r="U5926" t="str">
            <v>FLEXNETUIO_LOCAL</v>
          </cell>
          <cell r="V5926">
            <v>1</v>
          </cell>
          <cell r="W5926">
            <v>1</v>
          </cell>
          <cell r="X5926" t="str">
            <v>FLEXNET ECUADOR - MDELIVERY</v>
          </cell>
          <cell r="Y5926" t="str">
            <v>CALLE 28 DE JUNIO S/N Y GARCIA MORENO ENTRADA LLANO GRANDE</v>
          </cell>
        </row>
        <row r="5927">
          <cell r="A5927" t="str">
            <v>2477096</v>
          </cell>
          <cell r="B5927">
            <v>480957</v>
          </cell>
          <cell r="C5927" t="str">
            <v>2477096</v>
          </cell>
          <cell r="D5927" t="str">
            <v>MDELIVERY</v>
          </cell>
          <cell r="E5927" t="str">
            <v>DESPACHO</v>
          </cell>
          <cell r="F5927" t="str">
            <v>EXPRESS</v>
          </cell>
          <cell r="G5927" t="str">
            <v>TS7996</v>
          </cell>
          <cell r="H5927">
            <v>44911</v>
          </cell>
          <cell r="I5927" t="str">
            <v>ENTREGADO</v>
          </cell>
          <cell r="J5927">
            <v>44911</v>
          </cell>
          <cell r="K5927" t="str">
            <v>Angel Castro Armas_UNIVERSIDAD ANDINA SIMON BOLIVAR SEDE ECUADOR</v>
          </cell>
          <cell r="L5927" t="str">
            <v xml:space="preserve"> Av Toledo N22 80 edificio Mariscal Sucre Jefatura Administrativa Universidad Andina Simon Bolivar </v>
          </cell>
          <cell r="M5927" t="str">
            <v>1791233417001</v>
          </cell>
          <cell r="N5927" t="str">
            <v>0998375283</v>
          </cell>
          <cell r="O5927" t="str">
            <v/>
          </cell>
          <cell r="P5927" t="str">
            <v>QUITO</v>
          </cell>
          <cell r="Q5927" t="str">
            <v>QUITO</v>
          </cell>
          <cell r="R5927" t="str">
            <v>PICHINCHA</v>
          </cell>
          <cell r="T5927" t="str">
            <v>TRANSERVISS</v>
          </cell>
          <cell r="U5927" t="str">
            <v>FLEXNETUIO_LOCAL</v>
          </cell>
          <cell r="V5927">
            <v>1</v>
          </cell>
          <cell r="W5927">
            <v>1</v>
          </cell>
          <cell r="X5927" t="str">
            <v>FLEXNET ECUADOR - MDELIVERY</v>
          </cell>
          <cell r="Y5927" t="str">
            <v>CALLE 28 DE JUNIO S/N Y GARCIA MORENO ENTRADA LLANO GRANDE</v>
          </cell>
        </row>
        <row r="5928">
          <cell r="A5928" t="str">
            <v>2477116</v>
          </cell>
          <cell r="B5928">
            <v>480958</v>
          </cell>
          <cell r="C5928" t="str">
            <v>2477116</v>
          </cell>
          <cell r="D5928" t="str">
            <v>MDELIVERY</v>
          </cell>
          <cell r="E5928" t="str">
            <v>DESPACHO</v>
          </cell>
          <cell r="F5928" t="str">
            <v>EXPRESS</v>
          </cell>
          <cell r="G5928" t="str">
            <v>EC5882</v>
          </cell>
          <cell r="H5928">
            <v>44911</v>
          </cell>
          <cell r="I5928" t="str">
            <v>ENTREGADO</v>
          </cell>
          <cell r="J5928">
            <v>44914</v>
          </cell>
          <cell r="K5928" t="str">
            <v xml:space="preserve">BELEN REGALADO VICTORIA CHUNGANDRO_QUIFATEX S A </v>
          </cell>
          <cell r="L5928" t="str">
            <v>Panamericana Norte Km 14 5 entre pasaje Cepeda y calle Leonidas ProaNo Calderon</v>
          </cell>
          <cell r="M5928" t="str">
            <v>1790371506001</v>
          </cell>
          <cell r="N5928" t="str">
            <v>0991391527</v>
          </cell>
          <cell r="O5928" t="str">
            <v/>
          </cell>
          <cell r="P5928" t="str">
            <v>QUITO</v>
          </cell>
          <cell r="Q5928" t="str">
            <v>QUITO</v>
          </cell>
          <cell r="R5928" t="str">
            <v>PICHINCHA</v>
          </cell>
          <cell r="T5928" t="str">
            <v>EXPRESSCON</v>
          </cell>
          <cell r="U5928" t="str">
            <v>FLEXNETUIO_LOCAL</v>
          </cell>
          <cell r="V5928">
            <v>1</v>
          </cell>
          <cell r="W5928">
            <v>1</v>
          </cell>
          <cell r="X5928" t="str">
            <v>FLEXNET ECUADOR - MDELIVERY</v>
          </cell>
          <cell r="Y5928" t="str">
            <v>CALLE 28 DE JUNIO S/N Y GARCIA MORENO ENTRADA LLANO GRANDE</v>
          </cell>
        </row>
        <row r="5929">
          <cell r="A5929" t="str">
            <v>2477121</v>
          </cell>
          <cell r="B5929">
            <v>480959</v>
          </cell>
          <cell r="C5929" t="str">
            <v>2477121</v>
          </cell>
          <cell r="D5929" t="str">
            <v>MDELIVERY</v>
          </cell>
          <cell r="E5929" t="str">
            <v>DESPACHO</v>
          </cell>
          <cell r="F5929" t="str">
            <v>EXPRESS</v>
          </cell>
          <cell r="G5929" t="str">
            <v>EC5874</v>
          </cell>
          <cell r="H5929">
            <v>44911</v>
          </cell>
          <cell r="I5929" t="str">
            <v>ENTREGADO</v>
          </cell>
          <cell r="J5929">
            <v>44911</v>
          </cell>
          <cell r="K5929" t="str">
            <v>Patricia Tapia_EL AUTOMOVIL JAPONES AUTOJAPONES CIA LTDA</v>
          </cell>
          <cell r="L5929" t="str">
            <v>Av 6 de diciembre N52 106 y Jose Barreiro local automovil japones</v>
          </cell>
          <cell r="M5929" t="str">
            <v>1792993334001</v>
          </cell>
          <cell r="N5929" t="str">
            <v>0995497922</v>
          </cell>
          <cell r="O5929" t="str">
            <v/>
          </cell>
          <cell r="P5929" t="str">
            <v>QUITO</v>
          </cell>
          <cell r="Q5929" t="str">
            <v>QUITO</v>
          </cell>
          <cell r="R5929" t="str">
            <v>PICHINCHA</v>
          </cell>
          <cell r="T5929" t="str">
            <v>EXPRESSCON</v>
          </cell>
          <cell r="U5929" t="str">
            <v>FLEXNETUIO_LOCAL</v>
          </cell>
          <cell r="V5929">
            <v>1</v>
          </cell>
          <cell r="W5929">
            <v>1</v>
          </cell>
          <cell r="X5929" t="str">
            <v>FLEXNET ECUADOR - MDELIVERY</v>
          </cell>
          <cell r="Y5929" t="str">
            <v>CALLE 28 DE JUNIO S/N Y GARCIA MORENO ENTRADA LLANO GRANDE</v>
          </cell>
        </row>
        <row r="5930">
          <cell r="A5930" t="str">
            <v>2477149</v>
          </cell>
          <cell r="B5930">
            <v>480960</v>
          </cell>
          <cell r="C5930" t="str">
            <v>2477149</v>
          </cell>
          <cell r="D5930" t="str">
            <v>MDELIVERY</v>
          </cell>
          <cell r="E5930" t="str">
            <v>DESPACHO</v>
          </cell>
          <cell r="F5930" t="str">
            <v>EXPRESS</v>
          </cell>
          <cell r="G5930" t="str">
            <v>TS7988</v>
          </cell>
          <cell r="H5930">
            <v>44911</v>
          </cell>
          <cell r="I5930" t="str">
            <v>ENTREGADO</v>
          </cell>
          <cell r="J5930">
            <v>44911</v>
          </cell>
          <cell r="K5930" t="str">
            <v>CRISTINA PAVON_SOLORZANO VERA ELEXIS RAMON</v>
          </cell>
          <cell r="L5930" t="str">
            <v>TORIBIO MONTES Y DANIEL HIDALGO CASA N27 07</v>
          </cell>
          <cell r="M5930" t="str">
            <v>1709305997001</v>
          </cell>
          <cell r="N5930" t="str">
            <v>0984746868</v>
          </cell>
          <cell r="O5930" t="str">
            <v/>
          </cell>
          <cell r="P5930" t="str">
            <v>QUITO</v>
          </cell>
          <cell r="Q5930" t="str">
            <v>QUITO</v>
          </cell>
          <cell r="R5930" t="str">
            <v>PICHINCHA</v>
          </cell>
          <cell r="T5930" t="str">
            <v>TRANSERVISS</v>
          </cell>
          <cell r="U5930" t="str">
            <v>FLEXNETUIO_LOCAL</v>
          </cell>
          <cell r="V5930">
            <v>1</v>
          </cell>
          <cell r="W5930">
            <v>1</v>
          </cell>
          <cell r="X5930" t="str">
            <v>FLEXNET ECUADOR - MDELIVERY</v>
          </cell>
          <cell r="Y5930" t="str">
            <v>CALLE 28 DE JUNIO S/N Y GARCIA MORENO ENTRADA LLANO GRANDE</v>
          </cell>
        </row>
        <row r="5931">
          <cell r="A5931" t="str">
            <v>2477150</v>
          </cell>
          <cell r="B5931">
            <v>480961</v>
          </cell>
          <cell r="C5931" t="str">
            <v>2477150</v>
          </cell>
          <cell r="D5931" t="str">
            <v>MDELIVERY</v>
          </cell>
          <cell r="E5931" t="str">
            <v>DESPACHO</v>
          </cell>
          <cell r="F5931" t="str">
            <v>EXPRESS</v>
          </cell>
          <cell r="G5931" t="str">
            <v>EC5876</v>
          </cell>
          <cell r="H5931">
            <v>44911</v>
          </cell>
          <cell r="I5931" t="str">
            <v>ENTREGADO</v>
          </cell>
          <cell r="J5931">
            <v>44911</v>
          </cell>
          <cell r="K5931" t="str">
            <v>PATRICIA JOHANNA MONTALVO MOYA_PATRICIA JOHANNA MONTALVO MOYA</v>
          </cell>
          <cell r="L5931" t="str">
            <v>AMERICA Y VOZ ANDES EN LA COOPERATIVA POLICIA NACIONAL PISO 3 POR FAVOR SI NO CONTESTA ENVIAR MENSAJE POR QUE SE ENCUENTRA EN REUNION</v>
          </cell>
          <cell r="M5931" t="str">
            <v>1717723199001</v>
          </cell>
          <cell r="N5931" t="str">
            <v>0982237364</v>
          </cell>
          <cell r="O5931" t="str">
            <v/>
          </cell>
          <cell r="P5931" t="str">
            <v>QUITO</v>
          </cell>
          <cell r="Q5931" t="str">
            <v>QUITO</v>
          </cell>
          <cell r="R5931" t="str">
            <v>PICHINCHA</v>
          </cell>
          <cell r="T5931" t="str">
            <v>EXPRESSCON</v>
          </cell>
          <cell r="U5931" t="str">
            <v>FLEXNETUIO_LOCAL</v>
          </cell>
          <cell r="V5931">
            <v>1</v>
          </cell>
          <cell r="W5931">
            <v>1</v>
          </cell>
          <cell r="X5931" t="str">
            <v>FLEXNET ECUADOR - MDELIVERY</v>
          </cell>
          <cell r="Y5931" t="str">
            <v>CALLE 28 DE JUNIO S/N Y GARCIA MORENO ENTRADA LLANO GRANDE</v>
          </cell>
        </row>
        <row r="5932">
          <cell r="A5932" t="str">
            <v>2477169</v>
          </cell>
          <cell r="B5932">
            <v>480962</v>
          </cell>
          <cell r="C5932" t="str">
            <v>2477169</v>
          </cell>
          <cell r="D5932" t="str">
            <v>MDELIVERY</v>
          </cell>
          <cell r="E5932" t="str">
            <v>DESPACHO</v>
          </cell>
          <cell r="F5932" t="str">
            <v>EXPRESS</v>
          </cell>
          <cell r="G5932" t="str">
            <v>EC5880</v>
          </cell>
          <cell r="H5932">
            <v>44911</v>
          </cell>
          <cell r="I5932" t="str">
            <v>ENTREGADO</v>
          </cell>
          <cell r="J5932">
            <v>44911</v>
          </cell>
          <cell r="K5932" t="str">
            <v>Maria Agusta Andrade_IMPORFILTRO CIA LTDA</v>
          </cell>
          <cell r="L5932" t="str">
            <v>AV ELOY ALFARO N52 250 Y CAPITAN RAMON BORJA</v>
          </cell>
          <cell r="M5932" t="str">
            <v>1791244427001</v>
          </cell>
          <cell r="N5932" t="str">
            <v>0999029754</v>
          </cell>
          <cell r="O5932" t="str">
            <v/>
          </cell>
          <cell r="P5932" t="str">
            <v>QUITO</v>
          </cell>
          <cell r="Q5932" t="str">
            <v>QUITO</v>
          </cell>
          <cell r="R5932" t="str">
            <v>PICHINCHA</v>
          </cell>
          <cell r="T5932" t="str">
            <v>EXPRESSCON</v>
          </cell>
          <cell r="U5932" t="str">
            <v>FLEXNETUIO_LOCAL</v>
          </cell>
          <cell r="V5932">
            <v>1</v>
          </cell>
          <cell r="W5932">
            <v>1</v>
          </cell>
          <cell r="X5932" t="str">
            <v>FLEXNET ECUADOR - MDELIVERY</v>
          </cell>
          <cell r="Y5932" t="str">
            <v>CALLE 28 DE JUNIO S/N Y GARCIA MORENO ENTRADA LLANO GRANDE</v>
          </cell>
        </row>
        <row r="5933">
          <cell r="A5933" t="str">
            <v>2477170</v>
          </cell>
          <cell r="B5933">
            <v>480963</v>
          </cell>
          <cell r="C5933" t="str">
            <v>2477170</v>
          </cell>
          <cell r="D5933" t="str">
            <v>MDELIVERY</v>
          </cell>
          <cell r="E5933" t="str">
            <v>DESPACHO</v>
          </cell>
          <cell r="F5933" t="str">
            <v>EXPRESS</v>
          </cell>
          <cell r="G5933" t="str">
            <v>TS7989</v>
          </cell>
          <cell r="H5933">
            <v>44911</v>
          </cell>
          <cell r="I5933" t="str">
            <v>ENTREGADO</v>
          </cell>
          <cell r="J5933">
            <v>44911</v>
          </cell>
          <cell r="K5933" t="str">
            <v>Ma del Carmen Matute_H O V HOTELERA QUITO SA</v>
          </cell>
          <cell r="L5933" t="str">
            <v xml:space="preserve"> PICHINCHA QUITO Av 12 de Octubre 1820 y Luis Cordero Edif Swissotel </v>
          </cell>
          <cell r="M5933" t="str">
            <v>1790580113001</v>
          </cell>
          <cell r="N5933" t="str">
            <v>0999909851</v>
          </cell>
          <cell r="O5933" t="str">
            <v/>
          </cell>
          <cell r="P5933" t="str">
            <v>QUITO</v>
          </cell>
          <cell r="Q5933" t="str">
            <v>QUITO</v>
          </cell>
          <cell r="R5933" t="str">
            <v>PICHINCHA</v>
          </cell>
          <cell r="T5933" t="str">
            <v>TRANSERVISS</v>
          </cell>
          <cell r="U5933" t="str">
            <v>FLEXNETUIO_LOCAL</v>
          </cell>
          <cell r="V5933">
            <v>1</v>
          </cell>
          <cell r="W5933">
            <v>1</v>
          </cell>
          <cell r="X5933" t="str">
            <v>FLEXNET ECUADOR - MDELIVERY</v>
          </cell>
          <cell r="Y5933" t="str">
            <v>CALLE 28 DE JUNIO S/N Y GARCIA MORENO ENTRADA LLANO GRANDE</v>
          </cell>
        </row>
        <row r="5934">
          <cell r="A5934" t="str">
            <v>2477093</v>
          </cell>
          <cell r="B5934">
            <v>480964</v>
          </cell>
          <cell r="C5934" t="str">
            <v>2477093</v>
          </cell>
          <cell r="D5934" t="str">
            <v>MDELIVERY</v>
          </cell>
          <cell r="E5934" t="str">
            <v>DESPACHO</v>
          </cell>
          <cell r="F5934" t="str">
            <v>NORMAL</v>
          </cell>
          <cell r="G5934" t="str">
            <v>031080002477093</v>
          </cell>
          <cell r="H5934">
            <v>44911</v>
          </cell>
          <cell r="I5934" t="str">
            <v>ENTREGADO</v>
          </cell>
          <cell r="J5934">
            <v>44914</v>
          </cell>
          <cell r="K5934" t="str">
            <v>EDDY ROMAN MANTILLA MORALES_EDDY ROMAN MANTILLA MORALES</v>
          </cell>
          <cell r="L5934" t="str">
            <v xml:space="preserve"> SAN CAMILO AV JOSE JUAQUIN OLMEDO Y PANAMA FRENTE UROLOGO ARMANANDO REVELO CASTILLO CASA DE 2 PISOS CREMA CON HELADERIA ABAJO 1 01 42 7 S 79 27 45 8 W </v>
          </cell>
          <cell r="M5934" t="str">
            <v>1206430124001</v>
          </cell>
          <cell r="N5934" t="str">
            <v>0997578627/0960590018</v>
          </cell>
          <cell r="O5934" t="str">
            <v/>
          </cell>
          <cell r="P5934" t="str">
            <v>QUEVEDO</v>
          </cell>
          <cell r="Q5934" t="str">
            <v>QUEVEDO</v>
          </cell>
          <cell r="R5934" t="str">
            <v>LOS RIOS</v>
          </cell>
          <cell r="T5934" t="str">
            <v>TRAMACO</v>
          </cell>
          <cell r="U5934" t="str">
            <v>FLEXNETUIO_PROVINCIA</v>
          </cell>
          <cell r="V5934">
            <v>1</v>
          </cell>
          <cell r="W5934">
            <v>1</v>
          </cell>
          <cell r="X5934" t="str">
            <v>FLEXNET ECUADOR - MDELIVERY</v>
          </cell>
          <cell r="Y5934" t="str">
            <v>CALLE 28 DE JUNIO S/N Y GARCIA MORENO ENTRADA LLANO GRANDE</v>
          </cell>
        </row>
        <row r="5935">
          <cell r="A5935" t="str">
            <v>2477094</v>
          </cell>
          <cell r="B5935">
            <v>480965</v>
          </cell>
          <cell r="C5935" t="str">
            <v>2477094</v>
          </cell>
          <cell r="D5935" t="str">
            <v>MDELIVERY</v>
          </cell>
          <cell r="E5935" t="str">
            <v>DESPACHO</v>
          </cell>
          <cell r="F5935" t="str">
            <v>NORMAL</v>
          </cell>
          <cell r="G5935" t="str">
            <v>TF89366</v>
          </cell>
          <cell r="H5935">
            <v>44911</v>
          </cell>
          <cell r="I5935" t="str">
            <v>ENTREGADO</v>
          </cell>
          <cell r="J5935">
            <v>44914</v>
          </cell>
          <cell r="K5935" t="str">
            <v>JESSIKA PAOLA ALDAS PORTILLA_JESSIKA PAOLA ALDAS PORTILLA</v>
          </cell>
          <cell r="L5935" t="str">
            <v>VIA A LA COSTA KM 13 5 URBANIZACION PUNTA ESMERALDA MANZANA 5 CASA 7</v>
          </cell>
          <cell r="M5935" t="str">
            <v>1002553319001</v>
          </cell>
          <cell r="N5935" t="str">
            <v>0980819992</v>
          </cell>
          <cell r="O5935" t="str">
            <v/>
          </cell>
          <cell r="P5935" t="str">
            <v>GUAYAQUIL</v>
          </cell>
          <cell r="Q5935" t="str">
            <v>GUAYAQUIL</v>
          </cell>
          <cell r="R5935" t="str">
            <v>GUAYAS</v>
          </cell>
          <cell r="T5935" t="str">
            <v>ITSACOURIER</v>
          </cell>
          <cell r="U5935" t="str">
            <v>FLEXNETUIO_GYE</v>
          </cell>
          <cell r="V5935">
            <v>1</v>
          </cell>
          <cell r="W5935">
            <v>1</v>
          </cell>
          <cell r="X5935" t="str">
            <v>FLEXNET ECUADOR - MDELIVERY</v>
          </cell>
          <cell r="Y5935" t="str">
            <v>CALLE 28 DE JUNIO S/N Y GARCIA MORENO ENTRADA LLANO GRANDE</v>
          </cell>
        </row>
        <row r="5936">
          <cell r="A5936" t="str">
            <v>2477095</v>
          </cell>
          <cell r="B5936">
            <v>480966</v>
          </cell>
          <cell r="C5936" t="str">
            <v>2477095</v>
          </cell>
          <cell r="D5936" t="str">
            <v>MDELIVERY</v>
          </cell>
          <cell r="E5936" t="str">
            <v>DESPACHO</v>
          </cell>
          <cell r="F5936" t="str">
            <v>NORMAL</v>
          </cell>
          <cell r="G5936" t="str">
            <v>031080002477095</v>
          </cell>
          <cell r="H5936">
            <v>44911</v>
          </cell>
          <cell r="I5936" t="str">
            <v>ENTREGADO</v>
          </cell>
          <cell r="J5936">
            <v>44914</v>
          </cell>
          <cell r="K5936" t="str">
            <v>MARIA FERNANDA PICO MARTINEZ_MARIA FERNANDA PICO MARTINEZ</v>
          </cell>
          <cell r="L5936" t="str">
            <v xml:space="preserve"> SAN CAMILO AV JOSE JUAQUIN OLMEDO Y PANAMA FRENTE UROLOGO ARMANANDO REVELO CASTILLO CASA DE 2 PISOS CREMA CON HELADERIA ABAJO 1 01 42 7 S 79 27 45 8 W </v>
          </cell>
          <cell r="M5936" t="str">
            <v>1205564428001</v>
          </cell>
          <cell r="N5936" t="str">
            <v>0960590018/0997578627</v>
          </cell>
          <cell r="O5936" t="str">
            <v/>
          </cell>
          <cell r="P5936" t="str">
            <v>QUEVEDO</v>
          </cell>
          <cell r="Q5936" t="str">
            <v>QUEVEDO</v>
          </cell>
          <cell r="R5936" t="str">
            <v>LOS RIOS</v>
          </cell>
          <cell r="T5936" t="str">
            <v>TRAMACO</v>
          </cell>
          <cell r="U5936" t="str">
            <v>FLEXNETUIO_PROVINCIA</v>
          </cell>
          <cell r="V5936">
            <v>1</v>
          </cell>
          <cell r="W5936">
            <v>1</v>
          </cell>
          <cell r="X5936" t="str">
            <v>FLEXNET ECUADOR - MDELIVERY</v>
          </cell>
          <cell r="Y5936" t="str">
            <v>CALLE 28 DE JUNIO S/N Y GARCIA MORENO ENTRADA LLANO GRANDE</v>
          </cell>
        </row>
        <row r="5937">
          <cell r="A5937" t="str">
            <v>2477097</v>
          </cell>
          <cell r="B5937">
            <v>480967</v>
          </cell>
          <cell r="C5937" t="str">
            <v>2477097</v>
          </cell>
          <cell r="D5937" t="str">
            <v>MDELIVERY</v>
          </cell>
          <cell r="E5937" t="str">
            <v>DESPACHO</v>
          </cell>
          <cell r="F5937" t="str">
            <v>NORMAL</v>
          </cell>
          <cell r="G5937" t="str">
            <v>031080002477097</v>
          </cell>
          <cell r="H5937">
            <v>44911</v>
          </cell>
          <cell r="I5937" t="str">
            <v>ENTREGADO</v>
          </cell>
          <cell r="J5937">
            <v>44915</v>
          </cell>
          <cell r="K5937" t="str">
            <v>SEBASTIAN ALEJANDRO ERAZO ZURITA_SEBASTIAN ALEJANDRO ERAZO ZURITA</v>
          </cell>
          <cell r="L5937" t="str">
            <v xml:space="preserve"> CONTRALORIA GENERAL DEL ESTADO CALLES CORONEL GARCIA ENTRE AZUAY Y MANUELA CANIZARES </v>
          </cell>
          <cell r="M5937" t="str">
            <v>0201618014001</v>
          </cell>
          <cell r="N5937" t="str">
            <v>0960139699</v>
          </cell>
          <cell r="O5937" t="str">
            <v/>
          </cell>
          <cell r="P5937" t="str">
            <v>GUARANDA</v>
          </cell>
          <cell r="Q5937" t="str">
            <v>GUARANDA</v>
          </cell>
          <cell r="R5937" t="str">
            <v>BOLIVAR</v>
          </cell>
          <cell r="T5937" t="str">
            <v>TRAMACO</v>
          </cell>
          <cell r="U5937" t="str">
            <v>FLEXNETUIO_PROVINCIA</v>
          </cell>
          <cell r="V5937">
            <v>1</v>
          </cell>
          <cell r="W5937">
            <v>1</v>
          </cell>
          <cell r="X5937" t="str">
            <v>FLEXNET ECUADOR - MDELIVERY</v>
          </cell>
          <cell r="Y5937" t="str">
            <v>CALLE 28 DE JUNIO S/N Y GARCIA MORENO ENTRADA LLANO GRANDE</v>
          </cell>
        </row>
        <row r="5938">
          <cell r="A5938" t="str">
            <v>2477098</v>
          </cell>
          <cell r="B5938">
            <v>480968</v>
          </cell>
          <cell r="C5938" t="str">
            <v>2477098</v>
          </cell>
          <cell r="D5938" t="str">
            <v>MDELIVERY</v>
          </cell>
          <cell r="E5938" t="str">
            <v>DESPACHO</v>
          </cell>
          <cell r="F5938" t="str">
            <v>NORMAL</v>
          </cell>
          <cell r="G5938" t="str">
            <v>031080002477098</v>
          </cell>
          <cell r="H5938">
            <v>44911</v>
          </cell>
          <cell r="I5938" t="str">
            <v>ENTREGADO</v>
          </cell>
          <cell r="J5938">
            <v>44915</v>
          </cell>
          <cell r="K5938" t="str">
            <v>ANGELICA MARIA IBARRA ORTIZ_ANGELICA MARIA IBARRA ORTIZ</v>
          </cell>
          <cell r="L5938" t="str">
            <v>Calle Bolivar y calle 15 Barrio nuevo amanecer</v>
          </cell>
          <cell r="M5938" t="str">
            <v>1313028621001</v>
          </cell>
          <cell r="N5938" t="str">
            <v>0981712656</v>
          </cell>
          <cell r="O5938" t="str">
            <v/>
          </cell>
          <cell r="P5938" t="str">
            <v>PEDERNALES</v>
          </cell>
          <cell r="Q5938" t="str">
            <v>PEDERNALES</v>
          </cell>
          <cell r="R5938" t="str">
            <v>MANABI</v>
          </cell>
          <cell r="T5938" t="str">
            <v>TRAMACO</v>
          </cell>
          <cell r="U5938" t="str">
            <v>FLEXNETUIO_PROVINCIA</v>
          </cell>
          <cell r="V5938">
            <v>1</v>
          </cell>
          <cell r="W5938">
            <v>1</v>
          </cell>
          <cell r="X5938" t="str">
            <v>FLEXNET ECUADOR - MDELIVERY</v>
          </cell>
          <cell r="Y5938" t="str">
            <v>CALLE 28 DE JUNIO S/N Y GARCIA MORENO ENTRADA LLANO GRANDE</v>
          </cell>
        </row>
        <row r="5939">
          <cell r="A5939" t="str">
            <v>2477100</v>
          </cell>
          <cell r="B5939">
            <v>480970</v>
          </cell>
          <cell r="C5939" t="str">
            <v>2477100</v>
          </cell>
          <cell r="D5939" t="str">
            <v>MDELIVERY</v>
          </cell>
          <cell r="E5939" t="str">
            <v>DESPACHO</v>
          </cell>
          <cell r="F5939" t="str">
            <v>NORMAL</v>
          </cell>
          <cell r="G5939" t="str">
            <v>FT75797</v>
          </cell>
          <cell r="H5939">
            <v>44911</v>
          </cell>
          <cell r="I5939" t="str">
            <v>ENTREGADO</v>
          </cell>
          <cell r="J5939">
            <v>44914</v>
          </cell>
          <cell r="K5939" t="str">
            <v xml:space="preserve">Genaro Javier Cevallos Alcivar_TIENDAS INDUSTRIALES ASOCIADAS TIA S A </v>
          </cell>
          <cell r="L5939" t="str">
            <v xml:space="preserve"> PICHINCHA QUITO via Calacali la Independencia bodegas de TIA junto a gasolinera Terpel </v>
          </cell>
          <cell r="M5939" t="str">
            <v>0990017514001</v>
          </cell>
          <cell r="N5939" t="str">
            <v>0958847498</v>
          </cell>
          <cell r="O5939" t="str">
            <v/>
          </cell>
          <cell r="P5939" t="str">
            <v>QUITO</v>
          </cell>
          <cell r="Q5939" t="str">
            <v>QUITO</v>
          </cell>
          <cell r="R5939" t="str">
            <v>PICHINCHA</v>
          </cell>
          <cell r="T5939" t="str">
            <v>FLEXTRANS UIO</v>
          </cell>
          <cell r="U5939" t="str">
            <v>FLEXNETUIO_LOCAL</v>
          </cell>
          <cell r="V5939">
            <v>1</v>
          </cell>
          <cell r="W5939">
            <v>1</v>
          </cell>
          <cell r="X5939" t="str">
            <v>FLEXNET ECUADOR - MDELIVERY</v>
          </cell>
          <cell r="Y5939" t="str">
            <v>CALLE 28 DE JUNIO S/N Y GARCIA MORENO ENTRADA LLANO GRANDE</v>
          </cell>
        </row>
        <row r="5940">
          <cell r="A5940" t="str">
            <v>2477101</v>
          </cell>
          <cell r="B5940">
            <v>480971</v>
          </cell>
          <cell r="C5940" t="str">
            <v>2477101</v>
          </cell>
          <cell r="D5940" t="str">
            <v>MDELIVERY</v>
          </cell>
          <cell r="E5940" t="str">
            <v>DESPACHO</v>
          </cell>
          <cell r="F5940" t="str">
            <v>NORMAL</v>
          </cell>
          <cell r="G5940" t="str">
            <v>TF89362</v>
          </cell>
          <cell r="H5940">
            <v>44911</v>
          </cell>
          <cell r="I5940" t="str">
            <v>ENTREGADO</v>
          </cell>
          <cell r="J5940">
            <v>44914</v>
          </cell>
          <cell r="K5940" t="str">
            <v>Stalin castro Robalino_COOPERATIVA DE AHORRO Y CREDITO UNIVERSIDAD DE GUAYAQUIL</v>
          </cell>
          <cell r="L5940" t="str">
            <v xml:space="preserve"> GUAYAS GUAYAQUIL Cdla Bolivariana MZ M villa 6 calle bombona y simon rodriguez Guayaquil </v>
          </cell>
          <cell r="M5940" t="str">
            <v>0990484783001</v>
          </cell>
          <cell r="N5940" t="str">
            <v>992091079</v>
          </cell>
          <cell r="O5940" t="str">
            <v/>
          </cell>
          <cell r="P5940" t="str">
            <v>GUAYAQUIL</v>
          </cell>
          <cell r="Q5940" t="str">
            <v>GUAYAQUIL</v>
          </cell>
          <cell r="R5940" t="str">
            <v>GUAYAS</v>
          </cell>
          <cell r="T5940" t="str">
            <v>ITSACOURIER</v>
          </cell>
          <cell r="U5940" t="str">
            <v>FLEXNETUIO_GYE</v>
          </cell>
          <cell r="V5940">
            <v>1</v>
          </cell>
          <cell r="W5940">
            <v>1</v>
          </cell>
          <cell r="X5940" t="str">
            <v>FLEXNET ECUADOR - MDELIVERY</v>
          </cell>
          <cell r="Y5940" t="str">
            <v>CALLE 28 DE JUNIO S/N Y GARCIA MORENO ENTRADA LLANO GRANDE</v>
          </cell>
        </row>
        <row r="5941">
          <cell r="A5941" t="str">
            <v>2477103</v>
          </cell>
          <cell r="B5941">
            <v>480972</v>
          </cell>
          <cell r="C5941" t="str">
            <v>2477103</v>
          </cell>
          <cell r="D5941" t="str">
            <v>MDELIVERY</v>
          </cell>
          <cell r="E5941" t="str">
            <v>DESPACHO</v>
          </cell>
          <cell r="F5941" t="str">
            <v>NORMAL</v>
          </cell>
          <cell r="G5941" t="str">
            <v>031080002477103</v>
          </cell>
          <cell r="H5941">
            <v>44911</v>
          </cell>
          <cell r="I5941" t="str">
            <v>ENTREGADO</v>
          </cell>
          <cell r="J5941">
            <v>44914</v>
          </cell>
          <cell r="K5941" t="str">
            <v xml:space="preserve">CLEAN WELL MADIM S A ULLOA VELOZ RUDY SORAYA_CLEAN WELL MADIM S A </v>
          </cell>
          <cell r="L5941" t="str">
            <v xml:space="preserve"> BRISAS DE SANTA MANZA Q VILLA 10 DURAN KILOMETRO 4 VIA DURA TAMBO 2 12 13 0 S 79 49 21 0 W </v>
          </cell>
          <cell r="M5941" t="str">
            <v>0993068284001</v>
          </cell>
          <cell r="N5941" t="str">
            <v>0960826944/044626034/0982208666</v>
          </cell>
          <cell r="O5941" t="str">
            <v/>
          </cell>
          <cell r="P5941" t="str">
            <v>DURAN</v>
          </cell>
          <cell r="Q5941" t="str">
            <v>DURAN</v>
          </cell>
          <cell r="R5941" t="str">
            <v>GUAYAS</v>
          </cell>
          <cell r="T5941" t="str">
            <v>TRAMACO</v>
          </cell>
          <cell r="U5941" t="str">
            <v>FLEXNETUIO_GYE</v>
          </cell>
          <cell r="V5941">
            <v>1</v>
          </cell>
          <cell r="W5941">
            <v>1</v>
          </cell>
          <cell r="X5941" t="str">
            <v>FLEXNET ECUADOR - MDELIVERY</v>
          </cell>
          <cell r="Y5941" t="str">
            <v>CALLE 28 DE JUNIO S/N Y GARCIA MORENO ENTRADA LLANO GRANDE</v>
          </cell>
        </row>
        <row r="5942">
          <cell r="A5942" t="str">
            <v>2477105</v>
          </cell>
          <cell r="B5942">
            <v>480973</v>
          </cell>
          <cell r="C5942" t="str">
            <v>2477105</v>
          </cell>
          <cell r="D5942" t="str">
            <v>MDELIVERY</v>
          </cell>
          <cell r="E5942" t="str">
            <v>DESPACHO</v>
          </cell>
          <cell r="F5942" t="str">
            <v>NORMAL</v>
          </cell>
          <cell r="G5942" t="str">
            <v>TF89365</v>
          </cell>
          <cell r="H5942">
            <v>44911</v>
          </cell>
          <cell r="I5942" t="str">
            <v>ENTREGADO</v>
          </cell>
          <cell r="J5942">
            <v>44914</v>
          </cell>
          <cell r="K5942" t="str">
            <v>ERIC MERCADO O PEDRO ILLESCAS_MARLON ONIDES OLIVO BALLESTEROS</v>
          </cell>
          <cell r="L5942" t="str">
            <v>ciudadela 9 de octubre calle tercera villa 306 y avenida tercera sur de la ciudad casa de 2 pisos con rejas blancas</v>
          </cell>
          <cell r="M5942" t="str">
            <v>0802352856001</v>
          </cell>
          <cell r="N5942" t="str">
            <v>0995801473</v>
          </cell>
          <cell r="O5942" t="str">
            <v/>
          </cell>
          <cell r="P5942" t="str">
            <v>GUAYAQUIL</v>
          </cell>
          <cell r="Q5942" t="str">
            <v>GUAYAQUIL</v>
          </cell>
          <cell r="R5942" t="str">
            <v>GUAYAS</v>
          </cell>
          <cell r="T5942" t="str">
            <v>ITSACOURIER</v>
          </cell>
          <cell r="U5942" t="str">
            <v>FLEXNETUIO_GYE</v>
          </cell>
          <cell r="V5942">
            <v>1</v>
          </cell>
          <cell r="W5942">
            <v>1</v>
          </cell>
          <cell r="X5942" t="str">
            <v>FLEXNET ECUADOR - MDELIVERY</v>
          </cell>
          <cell r="Y5942" t="str">
            <v>CALLE 28 DE JUNIO S/N Y GARCIA MORENO ENTRADA LLANO GRANDE</v>
          </cell>
        </row>
        <row r="5943">
          <cell r="A5943" t="str">
            <v>98737153</v>
          </cell>
          <cell r="B5943">
            <v>480936</v>
          </cell>
          <cell r="C5943" t="str">
            <v>98737153</v>
          </cell>
          <cell r="D5943" t="str">
            <v>HYCITE</v>
          </cell>
          <cell r="E5943" t="str">
            <v>DESPACHO</v>
          </cell>
          <cell r="F5943" t="str">
            <v>NORMAL</v>
          </cell>
          <cell r="G5943" t="str">
            <v>031002004109319</v>
          </cell>
          <cell r="H5943">
            <v>44911</v>
          </cell>
          <cell r="I5943" t="str">
            <v>ENTREGADO</v>
          </cell>
          <cell r="J5943">
            <v>44914</v>
          </cell>
          <cell r="K5943" t="str">
            <v>EDGAR VALENCIA</v>
          </cell>
          <cell r="L5943" t="str">
            <v>RIO VINCES 5-26 RIO PATATE IBARRA//LOS CEIBOS SAN FRANCISCO 100104 IMBABURA</v>
          </cell>
          <cell r="M5943" t="str">
            <v/>
          </cell>
          <cell r="N5943" t="str">
            <v>0980510001</v>
          </cell>
          <cell r="O5943" t="str">
            <v>0980510001</v>
          </cell>
          <cell r="P5943" t="str">
            <v>100104</v>
          </cell>
          <cell r="Q5943" t="str">
            <v>IBARRA</v>
          </cell>
          <cell r="R5943" t="str">
            <v>IMBABURA</v>
          </cell>
          <cell r="S5943" t="str">
            <v>SAN MIGUEL DE IBARRA</v>
          </cell>
          <cell r="T5943" t="str">
            <v>TRAMACO</v>
          </cell>
          <cell r="U5943" t="str">
            <v>FLEXNETUIO_PROVINCIA</v>
          </cell>
          <cell r="V5943">
            <v>1</v>
          </cell>
          <cell r="W5943">
            <v>7</v>
          </cell>
          <cell r="X5943" t="str">
            <v>HYCITE QUITO</v>
          </cell>
          <cell r="Y5943" t="str">
            <v>FLEX NET CALLE 28 DE JUNIO S/N Y GARCIA MORENO ENTRADA LLANO GRANDE</v>
          </cell>
        </row>
        <row r="5944">
          <cell r="A5944" t="str">
            <v>98737500</v>
          </cell>
          <cell r="B5944">
            <v>480937</v>
          </cell>
          <cell r="C5944" t="str">
            <v>98737500</v>
          </cell>
          <cell r="D5944" t="str">
            <v>HYCITE</v>
          </cell>
          <cell r="E5944" t="str">
            <v>DESPACHO</v>
          </cell>
          <cell r="F5944" t="str">
            <v>NORMAL</v>
          </cell>
          <cell r="G5944" t="str">
            <v>TF89358</v>
          </cell>
          <cell r="H5944">
            <v>44911</v>
          </cell>
          <cell r="I5944" t="str">
            <v>ENTREGADO</v>
          </cell>
          <cell r="J5944">
            <v>44914</v>
          </cell>
          <cell r="K5944" t="str">
            <v>JOSE ZAMORA</v>
          </cell>
          <cell r="L5944" t="str">
            <v>CDLA GENESIS MZ A VILLA 1 CENTRO VIAL DURAN / CENTRO VIAL DURAN 012401 GUAYAS</v>
          </cell>
          <cell r="N5944" t="str">
            <v>0983318286 / 045939833</v>
          </cell>
          <cell r="O5944" t="str">
            <v>0983318286 / 045939833</v>
          </cell>
          <cell r="P5944" t="str">
            <v>092401</v>
          </cell>
          <cell r="Q5944" t="str">
            <v>DURAN</v>
          </cell>
          <cell r="R5944" t="str">
            <v>GUAYAS</v>
          </cell>
          <cell r="S5944" t="str">
            <v>ELOY ALFARO (DURAN)</v>
          </cell>
          <cell r="T5944" t="str">
            <v>ITSACOURIER</v>
          </cell>
          <cell r="U5944" t="str">
            <v>FLEXNETUIO_GYE</v>
          </cell>
          <cell r="V5944">
            <v>2</v>
          </cell>
          <cell r="W5944">
            <v>16.2</v>
          </cell>
          <cell r="X5944" t="str">
            <v>HYCITE QUITO</v>
          </cell>
          <cell r="Y5944" t="str">
            <v>FLEX NET CALLE 28 DE JUNIO S/N Y GARCIA MORENO ENTRADA LLANO GRANDE</v>
          </cell>
        </row>
        <row r="5945">
          <cell r="A5945" t="str">
            <v>98737512</v>
          </cell>
          <cell r="B5945">
            <v>480938</v>
          </cell>
          <cell r="C5945" t="str">
            <v>98737512</v>
          </cell>
          <cell r="D5945" t="str">
            <v>HYCITE</v>
          </cell>
          <cell r="E5945" t="str">
            <v>DESPACHO</v>
          </cell>
          <cell r="F5945" t="str">
            <v>NORMAL</v>
          </cell>
          <cell r="G5945" t="str">
            <v>TFQ89329</v>
          </cell>
          <cell r="H5945">
            <v>44911</v>
          </cell>
          <cell r="I5945" t="str">
            <v>ENTREGADO</v>
          </cell>
          <cell r="J5945">
            <v>44914</v>
          </cell>
          <cell r="K5945" t="str">
            <v>MYRIAM FLORES</v>
          </cell>
          <cell r="L5945" t="str">
            <v>AV MARQUEZA DE SOLANDA URB LOS ARUPOS URB LOS ARUPOS CASA 33 QUITO 6 DE JULIO CONOCOTO 170801 PICHINCHA</v>
          </cell>
          <cell r="M5945" t="str">
            <v/>
          </cell>
          <cell r="N5945" t="str">
            <v>0963085663</v>
          </cell>
          <cell r="O5945" t="str">
            <v>0963085663</v>
          </cell>
          <cell r="P5945" t="str">
            <v>170801</v>
          </cell>
          <cell r="Q5945" t="str">
            <v>QUITO</v>
          </cell>
          <cell r="R5945" t="str">
            <v>PICHINCHA</v>
          </cell>
          <cell r="S5945" t="str">
            <v>CONOCOTO</v>
          </cell>
          <cell r="T5945" t="str">
            <v>FLEXTRANS UIO</v>
          </cell>
          <cell r="U5945" t="str">
            <v>FLEXNETUIO_LOCAL</v>
          </cell>
          <cell r="V5945">
            <v>1</v>
          </cell>
          <cell r="W5945">
            <v>7</v>
          </cell>
          <cell r="X5945" t="str">
            <v>HYCITE QUITO</v>
          </cell>
          <cell r="Y5945" t="str">
            <v>FLEX NET CALLE 28 DE JUNIO S/N Y GARCIA MORENO ENTRADA LLANO GRANDE</v>
          </cell>
        </row>
        <row r="5946">
          <cell r="A5946" t="str">
            <v>98737853</v>
          </cell>
          <cell r="B5946">
            <v>480939</v>
          </cell>
          <cell r="C5946" t="str">
            <v>98737853</v>
          </cell>
          <cell r="D5946" t="str">
            <v>HYCITE</v>
          </cell>
          <cell r="E5946" t="str">
            <v>DESPACHO</v>
          </cell>
          <cell r="F5946" t="str">
            <v>NORMAL</v>
          </cell>
          <cell r="G5946" t="str">
            <v>031002004109320</v>
          </cell>
          <cell r="H5946">
            <v>44911</v>
          </cell>
          <cell r="I5946" t="str">
            <v>ENTREGADO</v>
          </cell>
          <cell r="J5946">
            <v>44914</v>
          </cell>
          <cell r="K5946" t="str">
            <v>ENMA GUANOLUISA</v>
          </cell>
          <cell r="L5946" t="str">
            <v>AV. UNIDAD NACIONAL Y PANAMERICANA SUR FRENTE A LA VENTA DE CANASTOS EL NIAGARA LATACUNGA / LATACUNGA IGNACIO FLORES (PARQUE FL 050102 COTOPAXI</v>
          </cell>
          <cell r="M5946" t="str">
            <v/>
          </cell>
          <cell r="N5946" t="str">
            <v>0999262690</v>
          </cell>
          <cell r="O5946" t="str">
            <v>0999262690</v>
          </cell>
          <cell r="P5946" t="str">
            <v>050102</v>
          </cell>
          <cell r="Q5946" t="str">
            <v>LATACUNGA</v>
          </cell>
          <cell r="R5946" t="str">
            <v>COTOPAXI</v>
          </cell>
          <cell r="S5946" t="str">
            <v>LATACUNGA</v>
          </cell>
          <cell r="T5946" t="str">
            <v>TRAMACO</v>
          </cell>
          <cell r="U5946" t="str">
            <v>FLEXNETUIO_PROVINCIA</v>
          </cell>
          <cell r="V5946">
            <v>1</v>
          </cell>
          <cell r="W5946">
            <v>13.7</v>
          </cell>
          <cell r="X5946" t="str">
            <v>HYCITE QUITO</v>
          </cell>
          <cell r="Y5946" t="str">
            <v>FLEX NET CALLE 28 DE JUNIO S/N Y GARCIA MORENO ENTRADA LLANO GRANDE</v>
          </cell>
        </row>
        <row r="5947">
          <cell r="A5947" t="str">
            <v>98738133</v>
          </cell>
          <cell r="B5947">
            <v>480940</v>
          </cell>
          <cell r="C5947" t="str">
            <v>98738133</v>
          </cell>
          <cell r="D5947" t="str">
            <v>HYCITE</v>
          </cell>
          <cell r="E5947" t="str">
            <v>DESPACHO</v>
          </cell>
          <cell r="F5947" t="str">
            <v>NORMAL</v>
          </cell>
          <cell r="G5947" t="str">
            <v>031002004109321</v>
          </cell>
          <cell r="H5947">
            <v>44911</v>
          </cell>
          <cell r="I5947" t="str">
            <v>ENTREGADO</v>
          </cell>
          <cell r="J5947">
            <v>44912</v>
          </cell>
          <cell r="K5947" t="str">
            <v>SUTLIN ESTRELLA</v>
          </cell>
          <cell r="L5947" t="str">
            <v>GUSTAVO CHONOVI Y LA SEGUNDA CDLA CARLOS JULIO JUNTO A H GOL QUEVEDO 24 DE MAYO 120302 LOS RIOS</v>
          </cell>
          <cell r="M5947" t="str">
            <v/>
          </cell>
          <cell r="N5947" t="str">
            <v>0997684863</v>
          </cell>
          <cell r="O5947" t="str">
            <v>0997684863</v>
          </cell>
          <cell r="P5947" t="str">
            <v>120302</v>
          </cell>
          <cell r="Q5947" t="str">
            <v>QUEVEDO</v>
          </cell>
          <cell r="R5947" t="str">
            <v>LOS RIOS</v>
          </cell>
          <cell r="S5947" t="str">
            <v>QUEVEDO</v>
          </cell>
          <cell r="T5947" t="str">
            <v>TRAMACO</v>
          </cell>
          <cell r="U5947" t="str">
            <v>FLEXNETUIO_PROVINCIA</v>
          </cell>
          <cell r="V5947">
            <v>1</v>
          </cell>
          <cell r="W5947">
            <v>8.8000000000000007</v>
          </cell>
          <cell r="X5947" t="str">
            <v>HYCITE QUITO</v>
          </cell>
          <cell r="Y5947" t="str">
            <v>FLEX NET CALLE 28 DE JUNIO S/N Y GARCIA MORENO ENTRADA LLANO GRANDE</v>
          </cell>
        </row>
        <row r="5948">
          <cell r="A5948" t="str">
            <v>98738158</v>
          </cell>
          <cell r="B5948">
            <v>480941</v>
          </cell>
          <cell r="C5948" t="str">
            <v>98738158</v>
          </cell>
          <cell r="D5948" t="str">
            <v>HYCITE</v>
          </cell>
          <cell r="E5948" t="str">
            <v>DESPACHO</v>
          </cell>
          <cell r="F5948" t="str">
            <v>NORMAL</v>
          </cell>
          <cell r="G5948" t="str">
            <v>TFQ89330</v>
          </cell>
          <cell r="H5948">
            <v>44911</v>
          </cell>
          <cell r="I5948" t="str">
            <v>ENTREGADO</v>
          </cell>
          <cell r="J5948">
            <v>44914</v>
          </cell>
          <cell r="K5948" t="str">
            <v>SAMUEL GUSTAVO VALAREZO</v>
          </cell>
          <cell r="L5948" t="str">
            <v>LSO VINEDOS S/N Y VENEZUELA CONJUNTO TERRACOTA 6 CASA 36 RUMINAHUI//SAN NICOLAS SANGOLQUI 171102 PICHINCHA</v>
          </cell>
          <cell r="N5948" t="str">
            <v>0997506944</v>
          </cell>
          <cell r="O5948" t="str">
            <v>0997506944</v>
          </cell>
          <cell r="P5948" t="str">
            <v>171102</v>
          </cell>
          <cell r="Q5948" t="str">
            <v>RUMIÑAHUI</v>
          </cell>
          <cell r="R5948" t="str">
            <v>PICHINCHA</v>
          </cell>
          <cell r="S5948" t="str">
            <v>SANGOLQUI - LOS BOHIOS</v>
          </cell>
          <cell r="T5948" t="str">
            <v>FLEXTRANS UIO</v>
          </cell>
          <cell r="U5948" t="str">
            <v>FLEXNETUIO_LOCAL</v>
          </cell>
          <cell r="V5948">
            <v>1</v>
          </cell>
          <cell r="W5948">
            <v>9.8000000000000007</v>
          </cell>
          <cell r="X5948" t="str">
            <v>HYCITE QUITO</v>
          </cell>
          <cell r="Y5948" t="str">
            <v>FLEX NET CALLE 28 DE JUNIO S/N Y GARCIA MORENO ENTRADA LLANO GRANDE</v>
          </cell>
        </row>
        <row r="5949">
          <cell r="A5949" t="str">
            <v>98738608</v>
          </cell>
          <cell r="B5949">
            <v>480942</v>
          </cell>
          <cell r="C5949" t="str">
            <v>98738608</v>
          </cell>
          <cell r="D5949" t="str">
            <v>HYCITE</v>
          </cell>
          <cell r="E5949" t="str">
            <v>DESPACHO</v>
          </cell>
          <cell r="F5949" t="str">
            <v>NORMAL</v>
          </cell>
          <cell r="G5949" t="str">
            <v>TF89331</v>
          </cell>
          <cell r="H5949">
            <v>44911</v>
          </cell>
          <cell r="I5949" t="str">
            <v>ENTREGADO</v>
          </cell>
          <cell r="J5949">
            <v>44914</v>
          </cell>
          <cell r="K5949" t="str">
            <v>MANUEL DEIFILIO ENCALADA ESPINOZA</v>
          </cell>
          <cell r="L5949" t="str">
            <v>AV CHIMBORAZO Y CALLE BOLIVIA 31 08 A LADO DE LA FERRETERIA FECO CASA 3PISOS GUAYAQUIL // XIMENA XIMENA 090109 GUAYAS</v>
          </cell>
          <cell r="M5949" t="str">
            <v/>
          </cell>
          <cell r="N5949" t="str">
            <v>0983748816 / 987898104</v>
          </cell>
          <cell r="O5949" t="str">
            <v>0983748816 / 987898104</v>
          </cell>
          <cell r="P5949" t="str">
            <v>090109</v>
          </cell>
          <cell r="Q5949" t="str">
            <v>GUAYAQUIL</v>
          </cell>
          <cell r="R5949" t="str">
            <v>GUAYAS</v>
          </cell>
          <cell r="S5949" t="str">
            <v>GUAYAQUIL</v>
          </cell>
          <cell r="T5949" t="str">
            <v>FLEXTRANS GYE</v>
          </cell>
          <cell r="U5949" t="str">
            <v>FLEXNETUIO_GYE</v>
          </cell>
          <cell r="V5949">
            <v>1</v>
          </cell>
          <cell r="W5949">
            <v>6.2</v>
          </cell>
          <cell r="X5949" t="str">
            <v>HYCITE QUITO</v>
          </cell>
          <cell r="Y5949" t="str">
            <v>FLEX NET CALLE 28 DE JUNIO S/N Y GARCIA MORENO ENTRADA LLANO GRANDE</v>
          </cell>
        </row>
        <row r="5950">
          <cell r="A5950" t="str">
            <v>98738624</v>
          </cell>
          <cell r="B5950">
            <v>480943</v>
          </cell>
          <cell r="C5950" t="str">
            <v>98738624</v>
          </cell>
          <cell r="D5950" t="str">
            <v>HYCITE</v>
          </cell>
          <cell r="E5950" t="str">
            <v>DESPACHO</v>
          </cell>
          <cell r="F5950" t="str">
            <v>NORMAL</v>
          </cell>
          <cell r="G5950" t="str">
            <v>031002004109322</v>
          </cell>
          <cell r="H5950">
            <v>44911</v>
          </cell>
          <cell r="I5950" t="str">
            <v>ENTREGADO</v>
          </cell>
          <cell r="J5950">
            <v>44912</v>
          </cell>
          <cell r="K5950" t="str">
            <v>ISABEL CRISTINA ANDRADE ORTIZ</v>
          </cell>
          <cell r="L5950" t="str">
            <v>VAA BARBASQUILLO ED MYKONOS TORRE B PIS 3 DPTO 301 ED MYKONOS HOTEL POSEIDON BARBASQUILLO BARBASQUILLO 130211 MANABI</v>
          </cell>
          <cell r="M5950" t="str">
            <v/>
          </cell>
          <cell r="N5950" t="str">
            <v>0984614862 / 999945660</v>
          </cell>
          <cell r="O5950" t="str">
            <v>0984614862 / 999945660</v>
          </cell>
          <cell r="P5950" t="str">
            <v>130211</v>
          </cell>
          <cell r="Q5950" t="str">
            <v>MANTA</v>
          </cell>
          <cell r="R5950" t="str">
            <v>MANABI</v>
          </cell>
          <cell r="S5950" t="str">
            <v>MANTA</v>
          </cell>
          <cell r="T5950" t="str">
            <v>TRAMACO</v>
          </cell>
          <cell r="U5950" t="str">
            <v>FLEXNETUIO_PROVINCIA</v>
          </cell>
          <cell r="V5950">
            <v>1</v>
          </cell>
          <cell r="W5950">
            <v>6.8</v>
          </cell>
          <cell r="X5950" t="str">
            <v>HYCITE QUITO</v>
          </cell>
          <cell r="Y5950" t="str">
            <v>FLEX NET CALLE 28 DE JUNIO S/N Y GARCIA MORENO ENTRADA LLANO GRANDE</v>
          </cell>
        </row>
        <row r="5951">
          <cell r="A5951" t="str">
            <v>98738932</v>
          </cell>
          <cell r="B5951">
            <v>480945</v>
          </cell>
          <cell r="C5951" t="str">
            <v>98738932</v>
          </cell>
          <cell r="D5951" t="str">
            <v>HYCITE</v>
          </cell>
          <cell r="E5951" t="str">
            <v>DESPACHO</v>
          </cell>
          <cell r="F5951" t="str">
            <v>NORMAL</v>
          </cell>
          <cell r="G5951" t="str">
            <v>TF89333</v>
          </cell>
          <cell r="H5951">
            <v>44911</v>
          </cell>
          <cell r="I5951" t="str">
            <v>ENTREGADO</v>
          </cell>
          <cell r="J5951">
            <v>44914</v>
          </cell>
          <cell r="K5951" t="str">
            <v>NAOMI R TORRES</v>
          </cell>
          <cell r="L5951" t="str">
            <v>URDESA NORTE BALSAMOS 515 Y CALLE 6TA EDIFICO MONACO 3ER PISO  TARQUI 090510 GUAYAS</v>
          </cell>
          <cell r="M5951" t="str">
            <v/>
          </cell>
          <cell r="N5951" t="str">
            <v>0982400702 / 342018450</v>
          </cell>
          <cell r="O5951" t="str">
            <v>0982400702 / 342018450</v>
          </cell>
          <cell r="P5951" t="str">
            <v>090510</v>
          </cell>
          <cell r="Q5951" t="str">
            <v>GUAYAQUIL</v>
          </cell>
          <cell r="R5951" t="str">
            <v>GUAYAS</v>
          </cell>
          <cell r="S5951" t="str">
            <v>GUAYAQUIL</v>
          </cell>
          <cell r="T5951" t="str">
            <v>FLEXTRANS GYE</v>
          </cell>
          <cell r="U5951" t="str">
            <v>FLEXNETUIO_GYE</v>
          </cell>
          <cell r="V5951">
            <v>1</v>
          </cell>
          <cell r="W5951">
            <v>1.7</v>
          </cell>
          <cell r="X5951" t="str">
            <v>HYCITE QUITO</v>
          </cell>
          <cell r="Y5951" t="str">
            <v>FLEX NET CALLE 28 DE JUNIO S/N Y GARCIA MORENO ENTRADA LLANO GRANDE</v>
          </cell>
        </row>
        <row r="5952">
          <cell r="A5952" t="str">
            <v>98738995</v>
          </cell>
          <cell r="B5952">
            <v>480946</v>
          </cell>
          <cell r="C5952" t="str">
            <v>98738995</v>
          </cell>
          <cell r="D5952" t="str">
            <v>HYCITE</v>
          </cell>
          <cell r="E5952" t="str">
            <v>DESPACHO</v>
          </cell>
          <cell r="F5952" t="str">
            <v>NORMAL</v>
          </cell>
          <cell r="G5952" t="str">
            <v>TFQ89334</v>
          </cell>
          <cell r="H5952">
            <v>44911</v>
          </cell>
          <cell r="I5952" t="str">
            <v>ENTREGADO</v>
          </cell>
          <cell r="J5952">
            <v>44914</v>
          </cell>
          <cell r="K5952" t="str">
            <v>HECTOR OSWALDO ESPIN GARZON</v>
          </cell>
          <cell r="L5952" t="str">
            <v>JOSA, QUERI E 14 24 AV DE LOS GRANADOS EDIFICIO QUITO EL BATAN 170513 PICHINCHA</v>
          </cell>
          <cell r="M5952" t="str">
            <v/>
          </cell>
          <cell r="N5952" t="str">
            <v>0982669619 / 383430433</v>
          </cell>
          <cell r="O5952" t="str">
            <v>0982669619 / 383430433</v>
          </cell>
          <cell r="P5952" t="str">
            <v>170513</v>
          </cell>
          <cell r="Q5952" t="str">
            <v>QUITO</v>
          </cell>
          <cell r="R5952" t="str">
            <v>PICHINCHA</v>
          </cell>
          <cell r="S5952" t="str">
            <v>QUITO</v>
          </cell>
          <cell r="T5952" t="str">
            <v>FLEXTRANS UIO</v>
          </cell>
          <cell r="U5952" t="str">
            <v>FLEXNETUIO_LOCAL</v>
          </cell>
          <cell r="V5952">
            <v>1</v>
          </cell>
          <cell r="W5952">
            <v>3</v>
          </cell>
          <cell r="X5952" t="str">
            <v>HYCITE QUITO</v>
          </cell>
          <cell r="Y5952" t="str">
            <v>FLEX NET CALLE 28 DE JUNIO S/N Y GARCIA MORENO ENTRADA LLANO GRANDE</v>
          </cell>
        </row>
        <row r="5953">
          <cell r="A5953" t="str">
            <v>98739022</v>
          </cell>
          <cell r="B5953">
            <v>480947</v>
          </cell>
          <cell r="C5953" t="str">
            <v>98739022</v>
          </cell>
          <cell r="D5953" t="str">
            <v>HYCITE</v>
          </cell>
          <cell r="E5953" t="str">
            <v>DESPACHO</v>
          </cell>
          <cell r="F5953" t="str">
            <v>NORMAL</v>
          </cell>
          <cell r="G5953" t="str">
            <v>031002004109323</v>
          </cell>
          <cell r="H5953">
            <v>44911</v>
          </cell>
          <cell r="I5953" t="str">
            <v>ENTREGADO</v>
          </cell>
          <cell r="J5953">
            <v>44914</v>
          </cell>
          <cell r="K5953" t="str">
            <v>ANGELES C FLORES CAST</v>
          </cell>
          <cell r="L5953" t="str">
            <v>BERNARDO VALDIVIEZO Y QUITO   LOJA 110108 LOJA</v>
          </cell>
          <cell r="M5953" t="str">
            <v/>
          </cell>
          <cell r="N5953" t="str">
            <v>0985515022 / 990338937</v>
          </cell>
          <cell r="O5953" t="str">
            <v>0985515022 / 990338937</v>
          </cell>
          <cell r="P5953" t="str">
            <v>110108</v>
          </cell>
          <cell r="Q5953" t="str">
            <v>LOJA</v>
          </cell>
          <cell r="R5953" t="str">
            <v>LOJA</v>
          </cell>
          <cell r="S5953" t="str">
            <v>LOJA</v>
          </cell>
          <cell r="T5953" t="str">
            <v>TRAMACO</v>
          </cell>
          <cell r="U5953" t="str">
            <v>FLEXNETUIO_PROVINCIA</v>
          </cell>
          <cell r="V5953">
            <v>1</v>
          </cell>
          <cell r="W5953">
            <v>6.87</v>
          </cell>
          <cell r="X5953" t="str">
            <v>HYCITE QUITO</v>
          </cell>
          <cell r="Y5953" t="str">
            <v>FLEX NET CALLE 28 DE JUNIO S/N Y GARCIA MORENO ENTRADA LLANO GRANDE</v>
          </cell>
        </row>
        <row r="5954">
          <cell r="A5954" t="str">
            <v>98739220</v>
          </cell>
          <cell r="B5954">
            <v>480948</v>
          </cell>
          <cell r="C5954" t="str">
            <v>98739220</v>
          </cell>
          <cell r="D5954" t="str">
            <v>HYCITE</v>
          </cell>
          <cell r="E5954" t="str">
            <v>DESPACHO</v>
          </cell>
          <cell r="F5954" t="str">
            <v>NORMAL</v>
          </cell>
          <cell r="G5954" t="str">
            <v>TFQ89335</v>
          </cell>
          <cell r="H5954">
            <v>44911</v>
          </cell>
          <cell r="I5954" t="str">
            <v>ENTREGADO</v>
          </cell>
          <cell r="J5954">
            <v>44914</v>
          </cell>
          <cell r="K5954" t="str">
            <v>MICHELLE TRUJILLO</v>
          </cell>
          <cell r="L5954" t="str">
            <v>AV OCCIDENTAL Y ARMANDO PASANTES URB COCINAS PICHINCHA QUITO//COCINAS DE NORTE RUMIPAMBA 170103 PICHINCHA</v>
          </cell>
          <cell r="N5954" t="str">
            <v>0985419385</v>
          </cell>
          <cell r="O5954" t="str">
            <v>0985419385</v>
          </cell>
          <cell r="P5954" t="str">
            <v>170103</v>
          </cell>
          <cell r="Q5954" t="str">
            <v>QUITO</v>
          </cell>
          <cell r="R5954" t="str">
            <v>PICHINCHA</v>
          </cell>
          <cell r="S5954" t="str">
            <v>NANEGAL</v>
          </cell>
          <cell r="T5954" t="str">
            <v>TRANSERVISS</v>
          </cell>
          <cell r="U5954" t="str">
            <v>FLEXNETUIO_LOCAL</v>
          </cell>
          <cell r="V5954">
            <v>1</v>
          </cell>
          <cell r="W5954">
            <v>6</v>
          </cell>
          <cell r="X5954" t="str">
            <v>HYCITE QUITO</v>
          </cell>
          <cell r="Y5954" t="str">
            <v>FLEX NET CALLE 28 DE JUNIO S/N Y GARCIA MORENO ENTRADA LLANO GRANDE</v>
          </cell>
        </row>
        <row r="5955">
          <cell r="A5955" t="str">
            <v>98739439</v>
          </cell>
          <cell r="B5955">
            <v>480949</v>
          </cell>
          <cell r="C5955" t="str">
            <v>98739439</v>
          </cell>
          <cell r="D5955" t="str">
            <v>HYCITE</v>
          </cell>
          <cell r="E5955" t="str">
            <v>DESPACHO</v>
          </cell>
          <cell r="F5955" t="str">
            <v>NORMAL</v>
          </cell>
          <cell r="G5955" t="str">
            <v>031002004109324</v>
          </cell>
          <cell r="H5955">
            <v>44911</v>
          </cell>
          <cell r="I5955" t="str">
            <v>ENTREGADO</v>
          </cell>
          <cell r="J5955">
            <v>44914</v>
          </cell>
          <cell r="K5955" t="str">
            <v>JEAN MOLINA</v>
          </cell>
          <cell r="L5955" t="str">
            <v>AV. MANABI Y SAUL MORALES CALLE SAUL MORALES PORTOVIEJO / LOS BOSQUES 18 DE OCTUBRE 130102 MANABI</v>
          </cell>
          <cell r="M5955" t="str">
            <v/>
          </cell>
          <cell r="N5955" t="str">
            <v>0978710089</v>
          </cell>
          <cell r="O5955" t="str">
            <v>0978710089</v>
          </cell>
          <cell r="P5955" t="str">
            <v>130102</v>
          </cell>
          <cell r="Q5955" t="str">
            <v>PORTOVIEJO</v>
          </cell>
          <cell r="R5955" t="str">
            <v>MANABI</v>
          </cell>
          <cell r="S5955" t="str">
            <v>PORTOVIEJO</v>
          </cell>
          <cell r="T5955" t="str">
            <v>TRAMACO</v>
          </cell>
          <cell r="U5955" t="str">
            <v>FLEXNETUIO_PROVINCIA</v>
          </cell>
          <cell r="V5955">
            <v>1</v>
          </cell>
          <cell r="W5955">
            <v>14.2</v>
          </cell>
          <cell r="X5955" t="str">
            <v>HYCITE QUITO</v>
          </cell>
          <cell r="Y5955" t="str">
            <v>FLEX NET CALLE 28 DE JUNIO S/N Y GARCIA MORENO ENTRADA LLANO GRANDE</v>
          </cell>
        </row>
        <row r="5956">
          <cell r="A5956" t="str">
            <v>98739500</v>
          </cell>
          <cell r="B5956">
            <v>480950</v>
          </cell>
          <cell r="C5956" t="str">
            <v>98739500</v>
          </cell>
          <cell r="D5956" t="str">
            <v>HYCITE</v>
          </cell>
          <cell r="E5956" t="str">
            <v>DESPACHO</v>
          </cell>
          <cell r="F5956" t="str">
            <v>NORMAL</v>
          </cell>
          <cell r="G5956" t="str">
            <v>TFQ89336</v>
          </cell>
          <cell r="H5956">
            <v>44911</v>
          </cell>
          <cell r="I5956" t="str">
            <v>ENTREGADO</v>
          </cell>
          <cell r="J5956">
            <v>44914</v>
          </cell>
          <cell r="K5956" t="str">
            <v>CRISTINA PARRA</v>
          </cell>
          <cell r="L5956" t="str">
            <v>CALLE CACHA, CONJUNTO KYRAN PURUHAES ** DPTO 8 RUMINAHUI SANGOLQUI 171101 PICHINCHA</v>
          </cell>
          <cell r="N5956" t="str">
            <v>0997551149</v>
          </cell>
          <cell r="O5956" t="str">
            <v>0997551149</v>
          </cell>
          <cell r="P5956" t="str">
            <v>171101</v>
          </cell>
          <cell r="Q5956" t="str">
            <v>RUMIÑAHUI</v>
          </cell>
          <cell r="R5956" t="str">
            <v>PICHINCHA</v>
          </cell>
          <cell r="S5956" t="str">
            <v>SANGOLQUI</v>
          </cell>
          <cell r="T5956" t="str">
            <v>FLEXTRANS UIO</v>
          </cell>
          <cell r="U5956" t="str">
            <v>FLEXNETUIO_LOCAL</v>
          </cell>
          <cell r="V5956">
            <v>1</v>
          </cell>
          <cell r="W5956">
            <v>11.8</v>
          </cell>
          <cell r="X5956" t="str">
            <v>HYCITE QUITO</v>
          </cell>
          <cell r="Y5956" t="str">
            <v>FLEX NET CALLE 28 DE JUNIO S/N Y GARCIA MORENO ENTRADA LLANO GRANDE</v>
          </cell>
        </row>
        <row r="5957">
          <cell r="A5957" t="str">
            <v>98740205</v>
          </cell>
          <cell r="B5957">
            <v>480951</v>
          </cell>
          <cell r="C5957" t="str">
            <v>98740205</v>
          </cell>
          <cell r="D5957" t="str">
            <v>HYCITE</v>
          </cell>
          <cell r="E5957" t="str">
            <v>DESPACHO</v>
          </cell>
          <cell r="F5957" t="str">
            <v>NORMAL</v>
          </cell>
          <cell r="G5957" t="str">
            <v>031002004109325</v>
          </cell>
          <cell r="H5957">
            <v>44911</v>
          </cell>
          <cell r="I5957" t="str">
            <v>ENTREGADO</v>
          </cell>
          <cell r="J5957">
            <v>44915</v>
          </cell>
          <cell r="K5957" t="str">
            <v>SEGUNDO GOMEZ</v>
          </cell>
          <cell r="L5957" t="str">
            <v>VIA PRINCIPAL PROYECTO SHUSHUFINDI KM 17 FTE UNIDAD EDUCATIVA LOS RIOS SHUSHUFINDI // EL MIRADOR SHUSHUFINDI 210401 SUCUMBIOS</v>
          </cell>
          <cell r="M5957" t="str">
            <v/>
          </cell>
          <cell r="N5957" t="str">
            <v>0990669701 / 981614378</v>
          </cell>
          <cell r="O5957" t="str">
            <v>0990669701 / 981614378</v>
          </cell>
          <cell r="P5957" t="str">
            <v>210401</v>
          </cell>
          <cell r="Q5957" t="str">
            <v>SHUSHUFINDI</v>
          </cell>
          <cell r="R5957" t="str">
            <v>SUCUMBIOS</v>
          </cell>
          <cell r="S5957" t="str">
            <v>SHUSHUFINDI - LA VICTORIA</v>
          </cell>
          <cell r="T5957" t="str">
            <v>TRAMACO</v>
          </cell>
          <cell r="U5957" t="str">
            <v>FLEXNETUIO_PROVINCIA</v>
          </cell>
          <cell r="V5957">
            <v>1</v>
          </cell>
          <cell r="W5957">
            <v>5.6</v>
          </cell>
          <cell r="X5957" t="str">
            <v>HYCITE QUITO</v>
          </cell>
          <cell r="Y5957" t="str">
            <v>FLEX NET CALLE 28 DE JUNIO S/N Y GARCIA MORENO ENTRADA LLANO GRANDE</v>
          </cell>
        </row>
        <row r="5958">
          <cell r="A5958" t="str">
            <v>98741389</v>
          </cell>
          <cell r="B5958">
            <v>480952</v>
          </cell>
          <cell r="C5958" t="str">
            <v>98741389</v>
          </cell>
          <cell r="D5958" t="str">
            <v>HYCITE</v>
          </cell>
          <cell r="E5958" t="str">
            <v>DESPACHO</v>
          </cell>
          <cell r="F5958" t="str">
            <v>NORMAL</v>
          </cell>
          <cell r="G5958" t="str">
            <v>031002004109283</v>
          </cell>
          <cell r="H5958">
            <v>44911</v>
          </cell>
          <cell r="I5958" t="str">
            <v>ENTREGADO</v>
          </cell>
          <cell r="J5958">
            <v>44912</v>
          </cell>
          <cell r="K5958" t="str">
            <v>ALEXANDRA ECHEVERRIA NARVAEZ</v>
          </cell>
          <cell r="L5958" t="str">
            <v>VAA OTAVALO-QUIROGA URB LOS PINOS CASA 55 PASANDO LA FABRICA DE MEDIAS MECRISGA OTAVALO EL JORDAN 100202 IMBABURA</v>
          </cell>
          <cell r="M5958" t="str">
            <v/>
          </cell>
          <cell r="N5958" t="str">
            <v>0999745778 /</v>
          </cell>
          <cell r="O5958" t="str">
            <v>0999745778 /</v>
          </cell>
          <cell r="P5958" t="str">
            <v>100202</v>
          </cell>
          <cell r="Q5958" t="str">
            <v>OTAVALO</v>
          </cell>
          <cell r="R5958" t="str">
            <v>IMBABURA</v>
          </cell>
          <cell r="S5958" t="str">
            <v>OTAVALO</v>
          </cell>
          <cell r="T5958" t="str">
            <v>TRAMACO</v>
          </cell>
          <cell r="U5958" t="str">
            <v>FLEXNETUIO_PROVINCIA</v>
          </cell>
          <cell r="V5958">
            <v>1</v>
          </cell>
          <cell r="W5958">
            <v>1.32</v>
          </cell>
          <cell r="X5958" t="str">
            <v>HYCITE QUITO</v>
          </cell>
          <cell r="Y5958" t="str">
            <v>FLEX NET CALLE 28 DE JUNIO S/N Y GARCIA MORENO ENTRADA LLANO GRANDE</v>
          </cell>
        </row>
        <row r="5959">
          <cell r="A5959" t="str">
            <v>98741473</v>
          </cell>
          <cell r="B5959">
            <v>480953</v>
          </cell>
          <cell r="C5959" t="str">
            <v>98741473</v>
          </cell>
          <cell r="D5959" t="str">
            <v>HYCITE</v>
          </cell>
          <cell r="E5959" t="str">
            <v>DESPACHO</v>
          </cell>
          <cell r="F5959" t="str">
            <v>NORMAL</v>
          </cell>
          <cell r="G5959" t="str">
            <v>TF89337</v>
          </cell>
          <cell r="H5959">
            <v>44911</v>
          </cell>
          <cell r="I5959" t="str">
            <v>ENTREGADO</v>
          </cell>
          <cell r="J5959">
            <v>44914</v>
          </cell>
          <cell r="K5959" t="str">
            <v>YANINA M GARCIA</v>
          </cell>
          <cell r="L5959" t="str">
            <v>DALIAS Y JOSE RODRIGUEZ   GUAYAQUIL 090501 GUAYAS</v>
          </cell>
          <cell r="M5959" t="str">
            <v/>
          </cell>
          <cell r="N5959" t="str">
            <v>0967447732 / 978863756</v>
          </cell>
          <cell r="O5959" t="str">
            <v>0967447732 / 978863756</v>
          </cell>
          <cell r="P5959" t="str">
            <v>090501</v>
          </cell>
          <cell r="Q5959" t="str">
            <v>GUAYAQUIL</v>
          </cell>
          <cell r="R5959" t="str">
            <v>GUAYAS</v>
          </cell>
          <cell r="S5959" t="str">
            <v>GUAYAQUIL</v>
          </cell>
          <cell r="T5959" t="str">
            <v>ITSACOURIER</v>
          </cell>
          <cell r="U5959" t="str">
            <v>FLEXNETUIO_GYE</v>
          </cell>
          <cell r="V5959">
            <v>1</v>
          </cell>
          <cell r="W5959">
            <v>2.95</v>
          </cell>
          <cell r="X5959" t="str">
            <v>HYCITE QUITO</v>
          </cell>
          <cell r="Y5959" t="str">
            <v>FLEX NET CALLE 28 DE JUNIO S/N Y GARCIA MORENO ENTRADA LLANO GRANDE</v>
          </cell>
        </row>
        <row r="5960">
          <cell r="A5960" t="str">
            <v>98742899</v>
          </cell>
          <cell r="B5960">
            <v>480954</v>
          </cell>
          <cell r="C5960" t="str">
            <v>98742899</v>
          </cell>
          <cell r="D5960" t="str">
            <v>HYCITE</v>
          </cell>
          <cell r="E5960" t="str">
            <v>DESPACHO</v>
          </cell>
          <cell r="F5960" t="str">
            <v>NORMAL</v>
          </cell>
          <cell r="G5960" t="str">
            <v>TF89338</v>
          </cell>
          <cell r="H5960">
            <v>44911</v>
          </cell>
          <cell r="I5960" t="str">
            <v>ENTREGADO</v>
          </cell>
          <cell r="J5960">
            <v>44914</v>
          </cell>
          <cell r="K5960" t="str">
            <v>ALEXANDRA MARITZA BECERRA BOLANOS</v>
          </cell>
          <cell r="L5960" t="str">
            <v>LOTES CON SERVICIO ALEGRIA MZ 1574 V 6 ESCUELA MUMBRETO GARCIA ORTIZ GUAYAQUIL TARQUI 090606 GUAYAS</v>
          </cell>
          <cell r="M5960" t="str">
            <v/>
          </cell>
          <cell r="N5960" t="str">
            <v>0967971448 / 942266649</v>
          </cell>
          <cell r="O5960" t="str">
            <v>0967971448 / 942266649</v>
          </cell>
          <cell r="P5960" t="str">
            <v>090606</v>
          </cell>
          <cell r="Q5960" t="str">
            <v>GUAYAQUIL</v>
          </cell>
          <cell r="R5960" t="str">
            <v>GUAYAS</v>
          </cell>
          <cell r="S5960" t="str">
            <v>GUAYAQUIL</v>
          </cell>
          <cell r="T5960" t="str">
            <v>FLEXTRANS GYE</v>
          </cell>
          <cell r="U5960" t="str">
            <v>FLEXNETUIO_GYE</v>
          </cell>
          <cell r="V5960">
            <v>1</v>
          </cell>
          <cell r="W5960">
            <v>1</v>
          </cell>
          <cell r="X5960" t="str">
            <v>HYCITE QUITO</v>
          </cell>
          <cell r="Y5960" t="str">
            <v>FLEX NET CALLE 28 DE JUNIO S/N Y GARCIA MORENO ENTRADA LLANO GRANDE</v>
          </cell>
        </row>
        <row r="5961">
          <cell r="A5961" t="str">
            <v>98742988</v>
          </cell>
          <cell r="B5961">
            <v>480955</v>
          </cell>
          <cell r="C5961" t="str">
            <v>98742988</v>
          </cell>
          <cell r="D5961" t="str">
            <v>HYCITE</v>
          </cell>
          <cell r="E5961" t="str">
            <v>DESPACHO</v>
          </cell>
          <cell r="F5961" t="str">
            <v>NORMAL</v>
          </cell>
          <cell r="G5961" t="str">
            <v>031002004109326</v>
          </cell>
          <cell r="H5961">
            <v>44911</v>
          </cell>
          <cell r="I5961" t="str">
            <v>ENTREGADO</v>
          </cell>
          <cell r="J5961">
            <v>44914</v>
          </cell>
          <cell r="K5961" t="str">
            <v>MYRIAM GUILCAPI</v>
          </cell>
          <cell r="L5961" t="str">
            <v>ARGENTINOS 2839 ENTRE CARABOBO Y ROCAFUERTE RIOBAMBA// CENTRO VELASCO 060102 CHIMBORAZO</v>
          </cell>
          <cell r="M5961" t="str">
            <v/>
          </cell>
          <cell r="N5961" t="str">
            <v>0995208378 / 342914222</v>
          </cell>
          <cell r="O5961" t="str">
            <v>0995208378 / 342914222</v>
          </cell>
          <cell r="P5961" t="str">
            <v>060102</v>
          </cell>
          <cell r="Q5961" t="str">
            <v>RIOBAMBA</v>
          </cell>
          <cell r="R5961" t="str">
            <v>CHIMBORAZO</v>
          </cell>
          <cell r="S5961" t="str">
            <v>RIOBAMBA</v>
          </cell>
          <cell r="T5961" t="str">
            <v>TRAMACO</v>
          </cell>
          <cell r="U5961" t="str">
            <v>FLEXNETUIO_PROVINCIA</v>
          </cell>
          <cell r="V5961">
            <v>1</v>
          </cell>
          <cell r="W5961">
            <v>0.3</v>
          </cell>
          <cell r="X5961" t="str">
            <v>HYCITE QUITO</v>
          </cell>
          <cell r="Y5961" t="str">
            <v>FLEX NET CALLE 28 DE JUNIO S/N Y GARCIA MORENO ENTRADA LLANO GRANDE</v>
          </cell>
        </row>
        <row r="5962">
          <cell r="A5962" t="str">
            <v>98743146</v>
          </cell>
          <cell r="B5962">
            <v>480956</v>
          </cell>
          <cell r="C5962" t="str">
            <v>98743146</v>
          </cell>
          <cell r="D5962" t="str">
            <v>HYCITE</v>
          </cell>
          <cell r="E5962" t="str">
            <v>DESPACHO</v>
          </cell>
          <cell r="F5962" t="str">
            <v>NORMAL</v>
          </cell>
          <cell r="G5962" t="str">
            <v>031002004109284</v>
          </cell>
          <cell r="H5962">
            <v>44911</v>
          </cell>
          <cell r="I5962" t="str">
            <v>ENTREGADO</v>
          </cell>
          <cell r="J5962">
            <v>44912</v>
          </cell>
          <cell r="K5962" t="str">
            <v>ALEXANDRA ECHEVERRIA NARVAEZ</v>
          </cell>
          <cell r="L5962" t="str">
            <v>VAA OTAVALO-QUIROGA URB LOS PINOS CASA 55 PASANDO LA FABRICA DE MEDIAS MECRISGA OTAVALO EL JORDAN 100202 IMBABURA</v>
          </cell>
          <cell r="M5962" t="str">
            <v/>
          </cell>
          <cell r="N5962" t="str">
            <v>099745778 /</v>
          </cell>
          <cell r="O5962" t="str">
            <v>099745778 /</v>
          </cell>
          <cell r="P5962" t="str">
            <v>100202</v>
          </cell>
          <cell r="Q5962" t="str">
            <v>OTAVALO</v>
          </cell>
          <cell r="R5962" t="str">
            <v>IMBABURA</v>
          </cell>
          <cell r="S5962" t="str">
            <v>OTAVALO</v>
          </cell>
          <cell r="T5962" t="str">
            <v>TRAMACO</v>
          </cell>
          <cell r="U5962" t="str">
            <v>FLEXNETUIO_PROVINCIA</v>
          </cell>
          <cell r="V5962">
            <v>1</v>
          </cell>
          <cell r="W5962">
            <v>1.8</v>
          </cell>
          <cell r="X5962" t="str">
            <v>HYCITE QUITO</v>
          </cell>
          <cell r="Y5962" t="str">
            <v>FLEX NET CALLE 28 DE JUNIO S/N Y GARCIA MORENO ENTRADA LLANO GRANDE</v>
          </cell>
        </row>
        <row r="5963">
          <cell r="A5963" t="str">
            <v>98725086</v>
          </cell>
          <cell r="B5963">
            <v>480898</v>
          </cell>
          <cell r="C5963" t="str">
            <v>98725086</v>
          </cell>
          <cell r="D5963" t="str">
            <v>HYCITE</v>
          </cell>
          <cell r="E5963" t="str">
            <v>DESPACHO</v>
          </cell>
          <cell r="F5963" t="str">
            <v>NORMAL</v>
          </cell>
          <cell r="G5963" t="str">
            <v>031002004109864</v>
          </cell>
          <cell r="H5963">
            <v>44911</v>
          </cell>
          <cell r="I5963" t="str">
            <v>ENTREGADO</v>
          </cell>
          <cell r="J5963">
            <v>44916</v>
          </cell>
          <cell r="K5963" t="str">
            <v>GISSELA BAUTISTA</v>
          </cell>
          <cell r="L5963" t="str">
            <v>GILBERTO ZAMBRANO Y JUAN MONTALVO CASA ESQUINERA LA CONCORDIA//LA CONDORIA LA CONCORDIA 080701 SANTO DOMINGO</v>
          </cell>
          <cell r="N5963" t="str">
            <v>0994255365</v>
          </cell>
          <cell r="O5963" t="str">
            <v>0994255365</v>
          </cell>
          <cell r="P5963" t="str">
            <v>230101</v>
          </cell>
          <cell r="Q5963" t="str">
            <v>SANTO DOMINGO</v>
          </cell>
          <cell r="R5963" t="str">
            <v>SANTO DOMINGO DE LOS TSACHILAS</v>
          </cell>
          <cell r="S5963" t="str">
            <v>SANTO DOMINGO DE LOS COLORADOS</v>
          </cell>
          <cell r="T5963" t="str">
            <v>TRAMACO</v>
          </cell>
          <cell r="U5963" t="str">
            <v>FLEXNETUIO_PROVINCIA</v>
          </cell>
          <cell r="V5963">
            <v>2</v>
          </cell>
          <cell r="W5963">
            <v>12</v>
          </cell>
          <cell r="X5963" t="str">
            <v>HYCITE QUITO</v>
          </cell>
          <cell r="Y5963" t="str">
            <v>FLEX NET CALLE 28 DE JUNIO S/N Y GARCIA MORENO ENTRADA LLANO GRANDE</v>
          </cell>
        </row>
        <row r="5964">
          <cell r="A5964" t="str">
            <v>98725107</v>
          </cell>
          <cell r="B5964">
            <v>480899</v>
          </cell>
          <cell r="C5964" t="str">
            <v>98725107</v>
          </cell>
          <cell r="D5964" t="str">
            <v>HYCITE</v>
          </cell>
          <cell r="E5964" t="str">
            <v>DESPACHO</v>
          </cell>
          <cell r="F5964" t="str">
            <v>NORMAL</v>
          </cell>
          <cell r="G5964" t="str">
            <v>031002004109865</v>
          </cell>
          <cell r="H5964">
            <v>44911</v>
          </cell>
          <cell r="I5964" t="str">
            <v>ENTREGADO</v>
          </cell>
          <cell r="J5964">
            <v>44914</v>
          </cell>
          <cell r="K5964" t="str">
            <v>PEDRO ANDRADE</v>
          </cell>
          <cell r="L5964" t="str">
            <v>GUARANDA Y LOS PINOS CASA COLOR TURQUESA VERDE AGUAQ LA CONCORDIA / SAN RAFAEL SECTOR 3 LA CONCORDIA 080701 SANTO DOMINGO</v>
          </cell>
          <cell r="N5964" t="str">
            <v>0991217641</v>
          </cell>
          <cell r="O5964" t="str">
            <v>0991217641</v>
          </cell>
          <cell r="P5964" t="str">
            <v>230101</v>
          </cell>
          <cell r="Q5964" t="str">
            <v>SANTO DOMINGO</v>
          </cell>
          <cell r="R5964" t="str">
            <v>SANTO DOMINGO DE LOS TSACHILAS</v>
          </cell>
          <cell r="S5964" t="str">
            <v>SANTO DOMINGO DE LOS COLORADOS</v>
          </cell>
          <cell r="T5964" t="str">
            <v>TRAMACO</v>
          </cell>
          <cell r="U5964" t="str">
            <v>FLEXNETUIO_PROVINCIA</v>
          </cell>
          <cell r="V5964">
            <v>2</v>
          </cell>
          <cell r="W5964">
            <v>16.3</v>
          </cell>
          <cell r="X5964" t="str">
            <v>HYCITE QUITO</v>
          </cell>
          <cell r="Y5964" t="str">
            <v>FLEX NET CALLE 28 DE JUNIO S/N Y GARCIA MORENO ENTRADA LLANO GRANDE</v>
          </cell>
        </row>
        <row r="5965">
          <cell r="A5965" t="str">
            <v>98725173</v>
          </cell>
          <cell r="B5965">
            <v>480900</v>
          </cell>
          <cell r="C5965" t="str">
            <v>98725173</v>
          </cell>
          <cell r="D5965" t="str">
            <v>HYCITE</v>
          </cell>
          <cell r="E5965" t="str">
            <v>DESPACHO</v>
          </cell>
          <cell r="F5965" t="str">
            <v>NORMAL</v>
          </cell>
          <cell r="G5965" t="str">
            <v>031002004109300</v>
          </cell>
          <cell r="H5965">
            <v>44911</v>
          </cell>
          <cell r="I5965" t="str">
            <v>ENTREGADO</v>
          </cell>
          <cell r="J5965">
            <v>44915</v>
          </cell>
          <cell r="K5965" t="str">
            <v>BIVIANA NUNEZ</v>
          </cell>
          <cell r="L5965" t="str">
            <v>EUGENIO ESPEJO Y RAMIRO FERNANDEZ PASTAZA / PUYO  PUYO 160101 PASTAZA</v>
          </cell>
          <cell r="M5965" t="str">
            <v/>
          </cell>
          <cell r="N5965" t="str">
            <v>0995603557 / 032885221</v>
          </cell>
          <cell r="O5965" t="str">
            <v>0995603557 / 032885221</v>
          </cell>
          <cell r="P5965" t="str">
            <v>160101</v>
          </cell>
          <cell r="Q5965" t="str">
            <v>PUYO</v>
          </cell>
          <cell r="R5965" t="str">
            <v>PASTAZA</v>
          </cell>
          <cell r="S5965" t="str">
            <v>PUYO</v>
          </cell>
          <cell r="T5965" t="str">
            <v>TRAMACO</v>
          </cell>
          <cell r="U5965" t="str">
            <v>FLEXNETUIO_PROVINCIA</v>
          </cell>
          <cell r="V5965">
            <v>1</v>
          </cell>
          <cell r="W5965">
            <v>7.9</v>
          </cell>
          <cell r="X5965" t="str">
            <v>HYCITE QUITO</v>
          </cell>
          <cell r="Y5965" t="str">
            <v>FLEX NET CALLE 28 DE JUNIO S/N Y GARCIA MORENO ENTRADA LLANO GRANDE</v>
          </cell>
        </row>
        <row r="5966">
          <cell r="A5966" t="str">
            <v>98725402</v>
          </cell>
          <cell r="B5966">
            <v>480901</v>
          </cell>
          <cell r="C5966" t="str">
            <v>98725402</v>
          </cell>
          <cell r="D5966" t="str">
            <v>HYCITE</v>
          </cell>
          <cell r="E5966" t="str">
            <v>DESPACHO</v>
          </cell>
          <cell r="F5966" t="str">
            <v>NORMAL</v>
          </cell>
          <cell r="G5966" t="str">
            <v>031002004109281</v>
          </cell>
          <cell r="H5966">
            <v>44911</v>
          </cell>
          <cell r="I5966" t="str">
            <v>ENTREGADO</v>
          </cell>
          <cell r="J5966">
            <v>44914</v>
          </cell>
          <cell r="K5966" t="str">
            <v>GUSTAVO BURBANO</v>
          </cell>
          <cell r="L5966" t="str">
            <v>CALLE 6 AV Y AV ENRIQUE PONCE DE LUQUE LUQUE S/N CASA 2 PISOS BLANCA BABAHOYO//BABAHOYO DOCTOR CAMILO PONCE 120102 LOS RIOS</v>
          </cell>
          <cell r="M5966" t="str">
            <v/>
          </cell>
          <cell r="N5966" t="str">
            <v>0991775249</v>
          </cell>
          <cell r="O5966" t="str">
            <v>0991775249</v>
          </cell>
          <cell r="P5966" t="str">
            <v>120102</v>
          </cell>
          <cell r="Q5966" t="str">
            <v>BABAHOYO</v>
          </cell>
          <cell r="R5966" t="str">
            <v>LOS RIOS</v>
          </cell>
          <cell r="S5966" t="str">
            <v>BABAHOYO</v>
          </cell>
          <cell r="T5966" t="str">
            <v>TRAMACO</v>
          </cell>
          <cell r="U5966" t="str">
            <v>FLEXNETUIO_PROVINCIA</v>
          </cell>
          <cell r="V5966">
            <v>1</v>
          </cell>
          <cell r="W5966">
            <v>3.5</v>
          </cell>
          <cell r="X5966" t="str">
            <v>HYCITE QUITO</v>
          </cell>
          <cell r="Y5966" t="str">
            <v>FLEX NET CALLE 28 DE JUNIO S/N Y GARCIA MORENO ENTRADA LLANO GRANDE</v>
          </cell>
        </row>
        <row r="5967">
          <cell r="A5967" t="str">
            <v>98725782</v>
          </cell>
          <cell r="B5967">
            <v>480902</v>
          </cell>
          <cell r="C5967" t="str">
            <v>98725782</v>
          </cell>
          <cell r="D5967" t="str">
            <v>HYCITE</v>
          </cell>
          <cell r="E5967" t="str">
            <v>DESPACHO</v>
          </cell>
          <cell r="F5967" t="str">
            <v>NORMAL</v>
          </cell>
          <cell r="G5967" t="str">
            <v>031002004109301</v>
          </cell>
          <cell r="H5967">
            <v>44911</v>
          </cell>
          <cell r="I5967" t="str">
            <v>ENTREGADO</v>
          </cell>
          <cell r="J5967">
            <v>44914</v>
          </cell>
          <cell r="K5967" t="str">
            <v>MARIA CHUQUI</v>
          </cell>
          <cell r="L5967" t="str">
            <v>ESMERALDAS 23-44 ENTRE LARREA Y COLON RIOBAMBA LIZARZABURU 060104 CHIMBORAZO</v>
          </cell>
          <cell r="M5967" t="str">
            <v/>
          </cell>
          <cell r="N5967" t="str">
            <v>0959706443 / 032940386</v>
          </cell>
          <cell r="O5967" t="str">
            <v>0959706443 / 032940386</v>
          </cell>
          <cell r="P5967" t="str">
            <v>060104</v>
          </cell>
          <cell r="Q5967" t="str">
            <v>RIOBAMBA</v>
          </cell>
          <cell r="R5967" t="str">
            <v>CHIMBORAZO</v>
          </cell>
          <cell r="S5967" t="str">
            <v>RIOBAMBA</v>
          </cell>
          <cell r="T5967" t="str">
            <v>TRAMACO</v>
          </cell>
          <cell r="U5967" t="str">
            <v>FLEXNETUIO_PROVINCIA</v>
          </cell>
          <cell r="V5967">
            <v>1</v>
          </cell>
          <cell r="W5967">
            <v>1.5</v>
          </cell>
          <cell r="X5967" t="str">
            <v>HYCITE QUITO</v>
          </cell>
          <cell r="Y5967" t="str">
            <v>FLEX NET CALLE 28 DE JUNIO S/N Y GARCIA MORENO ENTRADA LLANO GRANDE</v>
          </cell>
        </row>
        <row r="5968">
          <cell r="A5968" t="str">
            <v>98725885</v>
          </cell>
          <cell r="B5968">
            <v>480903</v>
          </cell>
          <cell r="C5968" t="str">
            <v>98725885</v>
          </cell>
          <cell r="D5968" t="str">
            <v>HYCITE</v>
          </cell>
          <cell r="E5968" t="str">
            <v>DESPACHO</v>
          </cell>
          <cell r="F5968" t="str">
            <v>NORMAL</v>
          </cell>
          <cell r="G5968" t="str">
            <v>031002004109302</v>
          </cell>
          <cell r="H5968">
            <v>44911</v>
          </cell>
          <cell r="I5968" t="str">
            <v>ENTREGADO</v>
          </cell>
          <cell r="J5968">
            <v>44914</v>
          </cell>
          <cell r="K5968" t="str">
            <v>ROSA ZAMORA</v>
          </cell>
          <cell r="L5968" t="str">
            <v>ESMERALDAS 23-44 ENTRE LARREA Y COLON RIOBAMBA LIZARZABURU 060104 CHIMBORAZO</v>
          </cell>
          <cell r="M5968" t="str">
            <v/>
          </cell>
          <cell r="N5968" t="str">
            <v>0987101264</v>
          </cell>
          <cell r="O5968" t="str">
            <v>0987101264</v>
          </cell>
          <cell r="P5968" t="str">
            <v>060104</v>
          </cell>
          <cell r="Q5968" t="str">
            <v>RIOBAMBA</v>
          </cell>
          <cell r="R5968" t="str">
            <v>CHIMBORAZO</v>
          </cell>
          <cell r="S5968" t="str">
            <v>RIOBAMBA</v>
          </cell>
          <cell r="T5968" t="str">
            <v>TRAMACO</v>
          </cell>
          <cell r="U5968" t="str">
            <v>FLEXNETUIO_PROVINCIA</v>
          </cell>
          <cell r="V5968">
            <v>1</v>
          </cell>
          <cell r="W5968">
            <v>0.4</v>
          </cell>
          <cell r="X5968" t="str">
            <v>HYCITE QUITO</v>
          </cell>
          <cell r="Y5968" t="str">
            <v>FLEX NET CALLE 28 DE JUNIO S/N Y GARCIA MORENO ENTRADA LLANO GRANDE</v>
          </cell>
        </row>
        <row r="5969">
          <cell r="A5969" t="str">
            <v>98726097</v>
          </cell>
          <cell r="B5969">
            <v>480904</v>
          </cell>
          <cell r="C5969" t="str">
            <v>98726097</v>
          </cell>
          <cell r="D5969" t="str">
            <v>HYCITE</v>
          </cell>
          <cell r="E5969" t="str">
            <v>DESPACHO</v>
          </cell>
          <cell r="F5969" t="str">
            <v>NORMAL</v>
          </cell>
          <cell r="G5969" t="str">
            <v>TFQ89313</v>
          </cell>
          <cell r="H5969">
            <v>44911</v>
          </cell>
          <cell r="I5969" t="str">
            <v>ENTREGADO</v>
          </cell>
          <cell r="J5969">
            <v>44914</v>
          </cell>
          <cell r="K5969" t="str">
            <v>LEIDY PALADINES</v>
          </cell>
          <cell r="L5969" t="str">
            <v>CALLE LOS CEIBO Y DE LOS GERANIOS DP404 A 5 CUADRA DEL PARQUE DE MORAN QUITO / NORTE CALDERON(CARAPUNGO) 170204 PICHINCHA</v>
          </cell>
          <cell r="M5969" t="str">
            <v/>
          </cell>
          <cell r="N5969" t="str">
            <v>0998390202</v>
          </cell>
          <cell r="O5969" t="str">
            <v>0998390202</v>
          </cell>
          <cell r="P5969" t="str">
            <v>170204</v>
          </cell>
          <cell r="Q5969" t="str">
            <v>QUITO</v>
          </cell>
          <cell r="R5969" t="str">
            <v>PICHINCHA</v>
          </cell>
          <cell r="S5969" t="str">
            <v>CALDERON (CARAPUNGO)</v>
          </cell>
          <cell r="T5969" t="str">
            <v>TRANSERVISS</v>
          </cell>
          <cell r="U5969" t="str">
            <v>FLEXNETUIO_LOCAL</v>
          </cell>
          <cell r="V5969">
            <v>1</v>
          </cell>
          <cell r="W5969">
            <v>9.9</v>
          </cell>
          <cell r="X5969" t="str">
            <v>HYCITE QUITO</v>
          </cell>
          <cell r="Y5969" t="str">
            <v>FLEX NET CALLE 28 DE JUNIO S/N Y GARCIA MORENO ENTRADA LLANO GRANDE</v>
          </cell>
        </row>
        <row r="5970">
          <cell r="A5970" t="str">
            <v>98726276</v>
          </cell>
          <cell r="B5970">
            <v>480905</v>
          </cell>
          <cell r="C5970" t="str">
            <v>98726276</v>
          </cell>
          <cell r="D5970" t="str">
            <v>HYCITE</v>
          </cell>
          <cell r="E5970" t="str">
            <v>DESPACHO</v>
          </cell>
          <cell r="F5970" t="str">
            <v>NORMAL</v>
          </cell>
          <cell r="G5970" t="str">
            <v>031002004109866</v>
          </cell>
          <cell r="H5970">
            <v>44911</v>
          </cell>
          <cell r="I5970" t="str">
            <v>ENTREGADO</v>
          </cell>
          <cell r="J5970">
            <v>44915</v>
          </cell>
          <cell r="K5970" t="str">
            <v>WILLIAMS VILLACIS</v>
          </cell>
          <cell r="L5970" t="str">
            <v>URBANIZACION QUIROLA JUNTO A ESCUELA PRINCIPITO MACHALA LA PROVIDENCIA 070213 EL ORO</v>
          </cell>
          <cell r="N5970" t="str">
            <v>0987549484</v>
          </cell>
          <cell r="O5970" t="str">
            <v>0987549484</v>
          </cell>
          <cell r="P5970" t="str">
            <v>070213</v>
          </cell>
          <cell r="Q5970" t="str">
            <v>MACHALA</v>
          </cell>
          <cell r="R5970" t="str">
            <v>EL ORO</v>
          </cell>
          <cell r="S5970" t="str">
            <v>MACHALA</v>
          </cell>
          <cell r="T5970" t="str">
            <v>TRAMACO</v>
          </cell>
          <cell r="U5970" t="str">
            <v>FLEXNETUIO_PROVINCIA</v>
          </cell>
          <cell r="V5970">
            <v>2</v>
          </cell>
          <cell r="W5970">
            <v>15.1</v>
          </cell>
          <cell r="X5970" t="str">
            <v>HYCITE QUITO</v>
          </cell>
          <cell r="Y5970" t="str">
            <v>FLEX NET CALLE 28 DE JUNIO S/N Y GARCIA MORENO ENTRADA LLANO GRANDE</v>
          </cell>
        </row>
        <row r="5971">
          <cell r="A5971" t="str">
            <v>98726693</v>
          </cell>
          <cell r="B5971">
            <v>480906</v>
          </cell>
          <cell r="C5971" t="str">
            <v>98726693</v>
          </cell>
          <cell r="D5971" t="str">
            <v>HYCITE</v>
          </cell>
          <cell r="E5971" t="str">
            <v>DESPACHO</v>
          </cell>
          <cell r="F5971" t="str">
            <v>NORMAL</v>
          </cell>
          <cell r="G5971" t="str">
            <v>TF89314</v>
          </cell>
          <cell r="H5971">
            <v>44911</v>
          </cell>
          <cell r="I5971" t="str">
            <v>ENTREGADO</v>
          </cell>
          <cell r="J5971">
            <v>44914</v>
          </cell>
          <cell r="K5971" t="str">
            <v>DANIEL ALCIVAR</v>
          </cell>
          <cell r="L5971" t="str">
            <v>MAPASINGUE OESTE MZ 1370 V 8 GUAYAQUIL// NORTE  TARQUI 090610 GUAYAS</v>
          </cell>
          <cell r="N5971" t="str">
            <v>0962936437</v>
          </cell>
          <cell r="O5971" t="str">
            <v>0962936437</v>
          </cell>
          <cell r="P5971" t="str">
            <v>GUAYAQUIL</v>
          </cell>
          <cell r="Q5971" t="str">
            <v>GUAYAQUIL</v>
          </cell>
          <cell r="R5971" t="str">
            <v>GUAYAS</v>
          </cell>
          <cell r="T5971" t="str">
            <v>FLEXTRANS GYE</v>
          </cell>
          <cell r="U5971" t="str">
            <v>FLEXNETUIO_GYE</v>
          </cell>
          <cell r="V5971">
            <v>1</v>
          </cell>
          <cell r="W5971">
            <v>8.8000000000000007</v>
          </cell>
          <cell r="X5971" t="str">
            <v>HYCITE QUITO</v>
          </cell>
          <cell r="Y5971" t="str">
            <v>FLEX NET CALLE 28 DE JUNIO S/N Y GARCIA MORENO ENTRADA LLANO GRANDE</v>
          </cell>
        </row>
        <row r="5972">
          <cell r="A5972" t="str">
            <v>98726715</v>
          </cell>
          <cell r="B5972">
            <v>480907</v>
          </cell>
          <cell r="C5972" t="str">
            <v>98726715</v>
          </cell>
          <cell r="D5972" t="str">
            <v>HYCITE</v>
          </cell>
          <cell r="E5972" t="str">
            <v>DESPACHO</v>
          </cell>
          <cell r="F5972" t="str">
            <v>NORMAL</v>
          </cell>
          <cell r="G5972" t="str">
            <v>031002004109867</v>
          </cell>
          <cell r="H5972">
            <v>44911</v>
          </cell>
          <cell r="I5972" t="str">
            <v>ENTREGADO</v>
          </cell>
          <cell r="J5972">
            <v>44914</v>
          </cell>
          <cell r="K5972" t="str">
            <v>JOFFRE PILLIGUA</v>
          </cell>
          <cell r="L5972" t="str">
            <v>CONDOMINIO PALERMO CASA 53 AV CIRCUNVALACION ENTRADA SI VIVIENDA MANTA MANTA 130212 MANABI</v>
          </cell>
          <cell r="N5972" t="str">
            <v>0967495538</v>
          </cell>
          <cell r="O5972" t="str">
            <v>0967495538</v>
          </cell>
          <cell r="P5972" t="str">
            <v>130212</v>
          </cell>
          <cell r="Q5972" t="str">
            <v>MANTA</v>
          </cell>
          <cell r="R5972" t="str">
            <v>MANABI</v>
          </cell>
          <cell r="S5972" t="str">
            <v>MANTA - SAN JUAN DE MANTA</v>
          </cell>
          <cell r="T5972" t="str">
            <v>TRAMACO</v>
          </cell>
          <cell r="U5972" t="str">
            <v>FLEXNETUIO_PROVINCIA</v>
          </cell>
          <cell r="V5972">
            <v>2</v>
          </cell>
          <cell r="W5972">
            <v>18.3</v>
          </cell>
          <cell r="X5972" t="str">
            <v>HYCITE QUITO</v>
          </cell>
          <cell r="Y5972" t="str">
            <v>FLEX NET CALLE 28 DE JUNIO S/N Y GARCIA MORENO ENTRADA LLANO GRANDE</v>
          </cell>
        </row>
        <row r="5973">
          <cell r="A5973" t="str">
            <v>98727707</v>
          </cell>
          <cell r="B5973">
            <v>480908</v>
          </cell>
          <cell r="C5973" t="str">
            <v>98727707</v>
          </cell>
          <cell r="D5973" t="str">
            <v>HYCITE</v>
          </cell>
          <cell r="E5973" t="str">
            <v>DESPACHO</v>
          </cell>
          <cell r="F5973" t="str">
            <v>NORMAL</v>
          </cell>
          <cell r="G5973" t="str">
            <v>031002004109305</v>
          </cell>
          <cell r="H5973">
            <v>44911</v>
          </cell>
          <cell r="I5973" t="str">
            <v>ENTREGADO</v>
          </cell>
          <cell r="J5973">
            <v>44915</v>
          </cell>
          <cell r="K5973" t="str">
            <v>JESSICA FIGUEROA</v>
          </cell>
          <cell r="L5973" t="str">
            <v>CL GARCIA MORENO LUBRICADORA FIGUEROA PEDERNALES//PEDERNALES PEDERNALES 131001 MANABI</v>
          </cell>
          <cell r="M5973" t="str">
            <v/>
          </cell>
          <cell r="N5973" t="str">
            <v>0980787444</v>
          </cell>
          <cell r="O5973" t="str">
            <v>0980787444</v>
          </cell>
          <cell r="P5973" t="str">
            <v>131001</v>
          </cell>
          <cell r="Q5973" t="str">
            <v>PEDERNALES</v>
          </cell>
          <cell r="R5973" t="str">
            <v>MANABI</v>
          </cell>
          <cell r="S5973" t="str">
            <v>PEDERNALES - RECINTO COAQUE - RECINTO LA CHORRERA</v>
          </cell>
          <cell r="T5973" t="str">
            <v>TRAMACO</v>
          </cell>
          <cell r="U5973" t="str">
            <v>FLEXNETUIO_PROVINCIA</v>
          </cell>
          <cell r="V5973">
            <v>1</v>
          </cell>
          <cell r="W5973">
            <v>2.7</v>
          </cell>
          <cell r="X5973" t="str">
            <v>HYCITE QUITO</v>
          </cell>
          <cell r="Y5973" t="str">
            <v>FLEX NET CALLE 28 DE JUNIO S/N Y GARCIA MORENO ENTRADA LLANO GRANDE</v>
          </cell>
        </row>
        <row r="5974">
          <cell r="A5974" t="str">
            <v>98728369</v>
          </cell>
          <cell r="B5974">
            <v>480909</v>
          </cell>
          <cell r="C5974" t="str">
            <v>98728369</v>
          </cell>
          <cell r="D5974" t="str">
            <v>HYCITE</v>
          </cell>
          <cell r="E5974" t="str">
            <v>DESPACHO</v>
          </cell>
          <cell r="F5974" t="str">
            <v>NORMAL</v>
          </cell>
          <cell r="G5974" t="str">
            <v>TF89315</v>
          </cell>
          <cell r="H5974">
            <v>44911</v>
          </cell>
          <cell r="I5974" t="str">
            <v>ENTREGADO</v>
          </cell>
          <cell r="J5974">
            <v>44915</v>
          </cell>
          <cell r="K5974" t="str">
            <v>HAROLD VALENCIA</v>
          </cell>
          <cell r="L5974" t="str">
            <v>MUCHO LOTE 1 ETAPA 3 MZ-2344 V-18 GUAYAQUIL // NORTE  TARQUI 090104 GUAYAS</v>
          </cell>
          <cell r="N5974" t="str">
            <v>0986422961 / 994407782</v>
          </cell>
          <cell r="O5974" t="str">
            <v>0986422961 / 994407782</v>
          </cell>
          <cell r="P5974" t="str">
            <v>090104</v>
          </cell>
          <cell r="Q5974" t="str">
            <v>GUAYAQUIL</v>
          </cell>
          <cell r="R5974" t="str">
            <v>GUAYAS</v>
          </cell>
          <cell r="S5974" t="str">
            <v>GUAYAQUIL - PUNA - CAMPO ALEGRE</v>
          </cell>
          <cell r="T5974" t="str">
            <v>ITSACOURIER</v>
          </cell>
          <cell r="U5974" t="str">
            <v>FLEXNETUIO_GYE</v>
          </cell>
          <cell r="V5974">
            <v>1</v>
          </cell>
          <cell r="W5974">
            <v>4.8</v>
          </cell>
          <cell r="X5974" t="str">
            <v>HYCITE QUITO</v>
          </cell>
          <cell r="Y5974" t="str">
            <v>FLEX NET CALLE 28 DE JUNIO S/N Y GARCIA MORENO ENTRADA LLANO GRANDE</v>
          </cell>
        </row>
        <row r="5975">
          <cell r="A5975" t="str">
            <v>98728954</v>
          </cell>
          <cell r="B5975">
            <v>480910</v>
          </cell>
          <cell r="C5975" t="str">
            <v>98728954</v>
          </cell>
          <cell r="D5975" t="str">
            <v>HYCITE</v>
          </cell>
          <cell r="E5975" t="str">
            <v>DESPACHO</v>
          </cell>
          <cell r="F5975" t="str">
            <v>NORMAL</v>
          </cell>
          <cell r="G5975" t="str">
            <v>031002004109306</v>
          </cell>
          <cell r="H5975">
            <v>44911</v>
          </cell>
          <cell r="I5975" t="str">
            <v>ENTREGADO</v>
          </cell>
          <cell r="J5975">
            <v>44912</v>
          </cell>
          <cell r="K5975" t="str">
            <v>MARCO LLUBAILLE</v>
          </cell>
          <cell r="L5975" t="str">
            <v>PEDRO VICENTE MALDONADO Y AV MONSENOR LEONIDAS PROANO MEDIA LUNA RIOBAMBA / MEDIA LUNA LIZARZABURU 060106 CHIMBORAZO</v>
          </cell>
          <cell r="M5975" t="str">
            <v/>
          </cell>
          <cell r="N5975" t="str">
            <v>0995119883</v>
          </cell>
          <cell r="O5975" t="str">
            <v>0995119883</v>
          </cell>
          <cell r="P5975" t="str">
            <v>060106</v>
          </cell>
          <cell r="Q5975" t="str">
            <v>RIOBAMBA</v>
          </cell>
          <cell r="R5975" t="str">
            <v>CHIMBORAZO</v>
          </cell>
          <cell r="S5975" t="str">
            <v>RIOBAMBA</v>
          </cell>
          <cell r="T5975" t="str">
            <v>TRAMACO</v>
          </cell>
          <cell r="U5975" t="str">
            <v>FLEXNETUIO_PROVINCIA</v>
          </cell>
          <cell r="V5975">
            <v>1</v>
          </cell>
          <cell r="W5975">
            <v>10.7</v>
          </cell>
          <cell r="X5975" t="str">
            <v>HYCITE QUITO</v>
          </cell>
          <cell r="Y5975" t="str">
            <v>FLEX NET CALLE 28 DE JUNIO S/N Y GARCIA MORENO ENTRADA LLANO GRANDE</v>
          </cell>
        </row>
        <row r="5976">
          <cell r="A5976" t="str">
            <v>98728966</v>
          </cell>
          <cell r="B5976">
            <v>480911</v>
          </cell>
          <cell r="C5976" t="str">
            <v>98728966</v>
          </cell>
          <cell r="D5976" t="str">
            <v>HYCITE</v>
          </cell>
          <cell r="E5976" t="str">
            <v>DESPACHO</v>
          </cell>
          <cell r="F5976" t="str">
            <v>NORMAL</v>
          </cell>
          <cell r="G5976" t="str">
            <v>TF89316</v>
          </cell>
          <cell r="H5976">
            <v>44911</v>
          </cell>
          <cell r="I5976" t="str">
            <v>ENTREGADO</v>
          </cell>
          <cell r="J5976">
            <v>44914</v>
          </cell>
          <cell r="K5976" t="str">
            <v>ENIS CARDOZO</v>
          </cell>
          <cell r="L5976" t="str">
            <v>VILLA DEL REY - ETAPA DIANA MZ 16 V 34 DAULE / NORTE LA AURORA 091905 GUAYAS</v>
          </cell>
          <cell r="N5976" t="str">
            <v>0991064047</v>
          </cell>
          <cell r="O5976" t="str">
            <v>0991064047</v>
          </cell>
          <cell r="P5976" t="str">
            <v>091905</v>
          </cell>
          <cell r="Q5976" t="str">
            <v>DAULE</v>
          </cell>
          <cell r="R5976" t="str">
            <v>GUAYAS</v>
          </cell>
          <cell r="S5976" t="str">
            <v>LOS LOJAS (ENRIQUE BAQUERIZO MORENO)</v>
          </cell>
          <cell r="T5976" t="str">
            <v>ITSACOURIER</v>
          </cell>
          <cell r="U5976" t="str">
            <v>FLEXNETUIO_GYE</v>
          </cell>
          <cell r="V5976">
            <v>1</v>
          </cell>
          <cell r="W5976">
            <v>14</v>
          </cell>
          <cell r="X5976" t="str">
            <v>HYCITE QUITO</v>
          </cell>
          <cell r="Y5976" t="str">
            <v>FLEX NET CALLE 28 DE JUNIO S/N Y GARCIA MORENO ENTRADA LLANO GRANDE</v>
          </cell>
        </row>
        <row r="5977">
          <cell r="A5977" t="str">
            <v>98730082</v>
          </cell>
          <cell r="B5977">
            <v>480912</v>
          </cell>
          <cell r="C5977" t="str">
            <v>98730082</v>
          </cell>
          <cell r="D5977" t="str">
            <v>HYCITE</v>
          </cell>
          <cell r="E5977" t="str">
            <v>DESPACHO</v>
          </cell>
          <cell r="F5977" t="str">
            <v>NORMAL</v>
          </cell>
          <cell r="G5977" t="str">
            <v>TFQ89317</v>
          </cell>
          <cell r="H5977">
            <v>44911</v>
          </cell>
          <cell r="I5977" t="str">
            <v>ENTREGADO</v>
          </cell>
          <cell r="J5977">
            <v>44914</v>
          </cell>
          <cell r="K5977" t="str">
            <v>DAYANA AYALA</v>
          </cell>
          <cell r="L5977" t="str">
            <v>N69 OE9-40 OE10 RIO CACHABI MENA DEL HIERRO CALLE PUNUMANTA Y BELEN PASANDO QUITO / MENA DEL HIERRO COTOCOLLAO 170304 PICHINCHA</v>
          </cell>
          <cell r="M5977" t="str">
            <v/>
          </cell>
          <cell r="N5977" t="str">
            <v>0958878217</v>
          </cell>
          <cell r="O5977" t="str">
            <v>0958878217</v>
          </cell>
          <cell r="P5977" t="str">
            <v>170304</v>
          </cell>
          <cell r="Q5977" t="str">
            <v>QUITO</v>
          </cell>
          <cell r="R5977" t="str">
            <v>PICHINCHA</v>
          </cell>
          <cell r="S5977" t="str">
            <v>QUITO</v>
          </cell>
          <cell r="T5977" t="str">
            <v>TRANSERVISS</v>
          </cell>
          <cell r="U5977" t="str">
            <v>FLEXNETUIO_LOCAL</v>
          </cell>
          <cell r="V5977">
            <v>1</v>
          </cell>
          <cell r="W5977">
            <v>2.1</v>
          </cell>
          <cell r="X5977" t="str">
            <v>HYCITE QUITO</v>
          </cell>
          <cell r="Y5977" t="str">
            <v>FLEX NET CALLE 28 DE JUNIO S/N Y GARCIA MORENO ENTRADA LLANO GRANDE</v>
          </cell>
        </row>
        <row r="5978">
          <cell r="A5978" t="str">
            <v>98730229</v>
          </cell>
          <cell r="B5978">
            <v>480913</v>
          </cell>
          <cell r="C5978" t="str">
            <v>98730229</v>
          </cell>
          <cell r="D5978" t="str">
            <v>HYCITE</v>
          </cell>
          <cell r="E5978" t="str">
            <v>DESPACHO</v>
          </cell>
          <cell r="F5978" t="str">
            <v>NORMAL</v>
          </cell>
          <cell r="G5978" t="str">
            <v>031002004109307</v>
          </cell>
          <cell r="H5978">
            <v>44911</v>
          </cell>
          <cell r="I5978" t="str">
            <v>ENTREGADO</v>
          </cell>
          <cell r="J5978">
            <v>44914</v>
          </cell>
          <cell r="K5978" t="str">
            <v>MAGALY MORALES</v>
          </cell>
          <cell r="L5978" t="str">
            <v>AV 2 CALLE 12 MANTA  MANTA 130207 MANABI</v>
          </cell>
          <cell r="M5978" t="str">
            <v/>
          </cell>
          <cell r="N5978" t="str">
            <v>0982466990</v>
          </cell>
          <cell r="O5978" t="str">
            <v>0982466990</v>
          </cell>
          <cell r="P5978" t="str">
            <v>130207</v>
          </cell>
          <cell r="Q5978" t="str">
            <v>MANTA</v>
          </cell>
          <cell r="R5978" t="str">
            <v>MANABI</v>
          </cell>
          <cell r="S5978" t="str">
            <v>MANTA</v>
          </cell>
          <cell r="T5978" t="str">
            <v>TRAMACO</v>
          </cell>
          <cell r="U5978" t="str">
            <v>FLEXNETUIO_PROVINCIA</v>
          </cell>
          <cell r="V5978">
            <v>1</v>
          </cell>
          <cell r="W5978">
            <v>4.4000000000000004</v>
          </cell>
          <cell r="X5978" t="str">
            <v>HYCITE QUITO</v>
          </cell>
          <cell r="Y5978" t="str">
            <v>FLEX NET CALLE 28 DE JUNIO S/N Y GARCIA MORENO ENTRADA LLANO GRANDE</v>
          </cell>
        </row>
        <row r="5979">
          <cell r="A5979" t="str">
            <v>98730284</v>
          </cell>
          <cell r="B5979">
            <v>480914</v>
          </cell>
          <cell r="C5979" t="str">
            <v>98730284</v>
          </cell>
          <cell r="D5979" t="str">
            <v>HYCITE</v>
          </cell>
          <cell r="E5979" t="str">
            <v>DESPACHO</v>
          </cell>
          <cell r="F5979" t="str">
            <v>NORMAL</v>
          </cell>
          <cell r="G5979" t="str">
            <v>031002004109308</v>
          </cell>
          <cell r="H5979">
            <v>44911</v>
          </cell>
          <cell r="I5979" t="str">
            <v>ENTREGADO</v>
          </cell>
          <cell r="J5979">
            <v>44923</v>
          </cell>
          <cell r="K5979" t="str">
            <v>NINFA GARCIA</v>
          </cell>
          <cell r="L5979" t="str">
            <v>MARTHA ROLDO Y 9 DE OCTUBRE FRENTE A LA IGLESIA ALVENTISTA 7 DIA BABAHOYO // LA UNION LA UNION (DE VALENCIA) (L 120110 LOS RIOS</v>
          </cell>
          <cell r="M5979" t="str">
            <v/>
          </cell>
          <cell r="N5979" t="str">
            <v>0967699098 / 052905233</v>
          </cell>
          <cell r="O5979" t="str">
            <v>0967699098 / 052905233</v>
          </cell>
          <cell r="P5979" t="str">
            <v>120110</v>
          </cell>
          <cell r="Q5979" t="str">
            <v>BABAHOYO</v>
          </cell>
          <cell r="R5979" t="str">
            <v>LOS RIOS</v>
          </cell>
          <cell r="S5979" t="str">
            <v>LA UNION</v>
          </cell>
          <cell r="T5979" t="str">
            <v>TRAMACO</v>
          </cell>
          <cell r="U5979" t="str">
            <v>FLEXNETUIO_PROVINCIA</v>
          </cell>
          <cell r="V5979">
            <v>1</v>
          </cell>
          <cell r="W5979">
            <v>8.8000000000000007</v>
          </cell>
          <cell r="X5979" t="str">
            <v>HYCITE QUITO</v>
          </cell>
          <cell r="Y5979" t="str">
            <v>FLEX NET CALLE 28 DE JUNIO S/N Y GARCIA MORENO ENTRADA LLANO GRANDE</v>
          </cell>
        </row>
        <row r="5980">
          <cell r="A5980" t="str">
            <v>98730288</v>
          </cell>
          <cell r="B5980">
            <v>480915</v>
          </cell>
          <cell r="C5980" t="str">
            <v>98730288</v>
          </cell>
          <cell r="D5980" t="str">
            <v>HYCITE</v>
          </cell>
          <cell r="E5980" t="str">
            <v>DESPACHO</v>
          </cell>
          <cell r="F5980" t="str">
            <v>NORMAL</v>
          </cell>
          <cell r="G5980" t="str">
            <v>031002004109309</v>
          </cell>
          <cell r="H5980">
            <v>44911</v>
          </cell>
          <cell r="I5980" t="str">
            <v>ENTREGADO</v>
          </cell>
          <cell r="J5980">
            <v>44917</v>
          </cell>
          <cell r="K5980" t="str">
            <v>PAULINA LLUMIGUSIN</v>
          </cell>
          <cell r="L5980" t="str">
            <v>AGUSTIN RUALES Y SULAY 10 DE NOV SUBCENTRO DE SALUD SHELL DRA OBTETRIZ SELL MERA / SAN ANTONIO SHELL 160105 PASTAZA</v>
          </cell>
          <cell r="M5980" t="str">
            <v/>
          </cell>
          <cell r="N5980" t="str">
            <v>0994570331</v>
          </cell>
          <cell r="O5980" t="str">
            <v>0994570331</v>
          </cell>
          <cell r="P5980" t="str">
            <v>160105</v>
          </cell>
          <cell r="Q5980" t="str">
            <v>MERA</v>
          </cell>
          <cell r="R5980" t="str">
            <v>PASTAZA</v>
          </cell>
          <cell r="S5980" t="str">
            <v>MERA - LAS ORQUIDEAS - MADRE TIERRA - SHELL</v>
          </cell>
          <cell r="T5980" t="str">
            <v>TRAMACO</v>
          </cell>
          <cell r="U5980" t="str">
            <v>FLEXNETUIO_PROVINCIA</v>
          </cell>
          <cell r="V5980">
            <v>1</v>
          </cell>
          <cell r="W5980">
            <v>13.3</v>
          </cell>
          <cell r="X5980" t="str">
            <v>HYCITE QUITO</v>
          </cell>
          <cell r="Y5980" t="str">
            <v>FLEX NET CALLE 28 DE JUNIO S/N Y GARCIA MORENO ENTRADA LLANO GRANDE</v>
          </cell>
        </row>
        <row r="5981">
          <cell r="A5981" t="str">
            <v>98732114</v>
          </cell>
          <cell r="B5981">
            <v>480916</v>
          </cell>
          <cell r="C5981" t="str">
            <v>98732114</v>
          </cell>
          <cell r="D5981" t="str">
            <v>HYCITE</v>
          </cell>
          <cell r="E5981" t="str">
            <v>DESPACHO</v>
          </cell>
          <cell r="F5981" t="str">
            <v>NORMAL</v>
          </cell>
          <cell r="G5981" t="str">
            <v>TFQ89318</v>
          </cell>
          <cell r="H5981">
            <v>44911</v>
          </cell>
          <cell r="I5981" t="str">
            <v>ENTREGADO</v>
          </cell>
          <cell r="J5981">
            <v>44914</v>
          </cell>
          <cell r="K5981" t="str">
            <v>LUIS BOLANOS</v>
          </cell>
          <cell r="L5981" t="str">
            <v>MANUEL CORDOBA GALARZA Y SIMON BOLIVAR OE2-119 A LADO DE UN BAR QUITO / SANTA CLARA POMASQUI 170308 PICHINCHA</v>
          </cell>
          <cell r="M5981" t="str">
            <v/>
          </cell>
          <cell r="N5981" t="str">
            <v>0998520014</v>
          </cell>
          <cell r="O5981" t="str">
            <v>0998520014</v>
          </cell>
          <cell r="P5981" t="str">
            <v>170308</v>
          </cell>
          <cell r="Q5981" t="str">
            <v>QUITO</v>
          </cell>
          <cell r="R5981" t="str">
            <v>PICHINCHA</v>
          </cell>
          <cell r="S5981" t="str">
            <v>POMASQUI - BELLA MARIA SANTA ROSA - URBANIZACION LOS SAUCES</v>
          </cell>
          <cell r="T5981" t="str">
            <v>TRANSERVISS</v>
          </cell>
          <cell r="U5981" t="str">
            <v>FLEXNETUIO_LOCAL</v>
          </cell>
          <cell r="V5981">
            <v>1</v>
          </cell>
          <cell r="W5981">
            <v>12.3</v>
          </cell>
          <cell r="X5981" t="str">
            <v>HYCITE QUITO</v>
          </cell>
          <cell r="Y5981" t="str">
            <v>FLEX NET CALLE 28 DE JUNIO S/N Y GARCIA MORENO ENTRADA LLANO GRANDE</v>
          </cell>
        </row>
        <row r="5982">
          <cell r="A5982" t="str">
            <v>98732627</v>
          </cell>
          <cell r="B5982">
            <v>480917</v>
          </cell>
          <cell r="C5982" t="str">
            <v>98732627</v>
          </cell>
          <cell r="D5982" t="str">
            <v>HYCITE</v>
          </cell>
          <cell r="E5982" t="str">
            <v>DESPACHO</v>
          </cell>
          <cell r="F5982" t="str">
            <v>NORMAL</v>
          </cell>
          <cell r="G5982" t="str">
            <v>TF89319</v>
          </cell>
          <cell r="H5982">
            <v>44911</v>
          </cell>
          <cell r="I5982" t="str">
            <v>ENTREGADO</v>
          </cell>
          <cell r="J5982">
            <v>44914</v>
          </cell>
          <cell r="K5982" t="str">
            <v>VICTOR GUERRERO</v>
          </cell>
          <cell r="L5982" t="str">
            <v>LOTES CON SERVICIO ALEGRIA MZ 1580 V7 ESCUELA HUMBERTO GARCIA ORTIZ GUAYAQUIL / NORTE TARQUI 090606 GUAYAS</v>
          </cell>
          <cell r="M5982" t="str">
            <v/>
          </cell>
          <cell r="N5982" t="str">
            <v>0979986746</v>
          </cell>
          <cell r="O5982" t="str">
            <v>0979986746</v>
          </cell>
          <cell r="P5982" t="str">
            <v>090606</v>
          </cell>
          <cell r="Q5982" t="str">
            <v>GUAYAQUIL</v>
          </cell>
          <cell r="R5982" t="str">
            <v>GUAYAS</v>
          </cell>
          <cell r="S5982" t="str">
            <v>GUAYAQUIL</v>
          </cell>
          <cell r="T5982" t="str">
            <v>FLEXTRANS GYE</v>
          </cell>
          <cell r="U5982" t="str">
            <v>FLEXNETUIO_GYE</v>
          </cell>
          <cell r="V5982">
            <v>1</v>
          </cell>
          <cell r="W5982">
            <v>8.1999999999999993</v>
          </cell>
          <cell r="X5982" t="str">
            <v>HYCITE QUITO</v>
          </cell>
          <cell r="Y5982" t="str">
            <v>FLEX NET CALLE 28 DE JUNIO S/N Y GARCIA MORENO ENTRADA LLANO GRANDE</v>
          </cell>
        </row>
        <row r="5983">
          <cell r="A5983" t="str">
            <v>98732671</v>
          </cell>
          <cell r="B5983">
            <v>480918</v>
          </cell>
          <cell r="C5983" t="str">
            <v>98732671</v>
          </cell>
          <cell r="D5983" t="str">
            <v>HYCITE</v>
          </cell>
          <cell r="E5983" t="str">
            <v>DESPACHO</v>
          </cell>
          <cell r="F5983" t="str">
            <v>NORMAL</v>
          </cell>
          <cell r="G5983" t="str">
            <v>031002004109310</v>
          </cell>
          <cell r="H5983">
            <v>44911</v>
          </cell>
          <cell r="I5983" t="str">
            <v>ENTREGADO</v>
          </cell>
          <cell r="J5983">
            <v>44916</v>
          </cell>
          <cell r="K5983" t="str">
            <v>ROBERT BRIONES</v>
          </cell>
          <cell r="L5983" t="str">
            <v>CDLA JOSE TAMARIZ MORA AV PRINCIPAL VIA BALLENITA FRENTE CANCHA MULTIPLE LA LIBERTAD // LA LIBERTAD LA LIBERTAD 240203 SANTA ELENA</v>
          </cell>
          <cell r="M5983" t="str">
            <v/>
          </cell>
          <cell r="N5983" t="str">
            <v>0986697289</v>
          </cell>
          <cell r="O5983" t="str">
            <v>0986697289</v>
          </cell>
          <cell r="P5983" t="str">
            <v>240203</v>
          </cell>
          <cell r="Q5983" t="str">
            <v>LA LIBERTAD</v>
          </cell>
          <cell r="R5983" t="str">
            <v>SANTA ELENA</v>
          </cell>
          <cell r="S5983" t="str">
            <v>LA LIBERTAD</v>
          </cell>
          <cell r="T5983" t="str">
            <v>TRAMACO</v>
          </cell>
          <cell r="U5983" t="str">
            <v>FLEXNETUIO_PROVINCIA</v>
          </cell>
          <cell r="V5983">
            <v>1</v>
          </cell>
          <cell r="W5983">
            <v>2.2999999999999998</v>
          </cell>
          <cell r="X5983" t="str">
            <v>HYCITE QUITO</v>
          </cell>
          <cell r="Y5983" t="str">
            <v>FLEX NET CALLE 28 DE JUNIO S/N Y GARCIA MORENO ENTRADA LLANO GRANDE</v>
          </cell>
        </row>
        <row r="5984">
          <cell r="A5984" t="str">
            <v>98732685</v>
          </cell>
          <cell r="B5984">
            <v>480919</v>
          </cell>
          <cell r="C5984" t="str">
            <v>98732685</v>
          </cell>
          <cell r="D5984" t="str">
            <v>HYCITE</v>
          </cell>
          <cell r="E5984" t="str">
            <v>DESPACHO</v>
          </cell>
          <cell r="F5984" t="str">
            <v>NORMAL</v>
          </cell>
          <cell r="G5984" t="str">
            <v>031002004109282</v>
          </cell>
          <cell r="H5984">
            <v>44911</v>
          </cell>
          <cell r="I5984" t="str">
            <v>DEVOLUCION_EN_PROCESO</v>
          </cell>
          <cell r="J5984">
            <v>44922</v>
          </cell>
          <cell r="K5984" t="str">
            <v>OTTO OLAYA</v>
          </cell>
          <cell r="L5984" t="str">
            <v>KM 8 1/2 VIA BABAHOYO GUAYAQUIL PORTON BLANCO BABAHOYO / NORTE DOCTOR CAMILO PONCE 091104 LOS RIOS</v>
          </cell>
          <cell r="N5984" t="str">
            <v>0990460384</v>
          </cell>
          <cell r="O5984" t="str">
            <v>0990460384</v>
          </cell>
          <cell r="P5984" t="str">
            <v>120101</v>
          </cell>
          <cell r="Q5984" t="str">
            <v>BABAHOYO</v>
          </cell>
          <cell r="R5984" t="str">
            <v>LOS RIOS</v>
          </cell>
          <cell r="S5984" t="str">
            <v>BABAHOYO - LA VIRGINIA</v>
          </cell>
          <cell r="T5984" t="str">
            <v>TRAMACO</v>
          </cell>
          <cell r="U5984" t="str">
            <v>FLEXNETUIO_PROVINCIA</v>
          </cell>
          <cell r="V5984">
            <v>1</v>
          </cell>
          <cell r="W5984">
            <v>9.9</v>
          </cell>
          <cell r="X5984" t="str">
            <v>HYCITE QUITO</v>
          </cell>
          <cell r="Y5984" t="str">
            <v>FLEX NET CALLE 28 DE JUNIO S/N Y GARCIA MORENO ENTRADA LLANO GRANDE</v>
          </cell>
        </row>
        <row r="5985">
          <cell r="A5985" t="str">
            <v>98732712</v>
          </cell>
          <cell r="B5985">
            <v>480920</v>
          </cell>
          <cell r="C5985" t="str">
            <v>98732712</v>
          </cell>
          <cell r="D5985" t="str">
            <v>HYCITE</v>
          </cell>
          <cell r="E5985" t="str">
            <v>DESPACHO</v>
          </cell>
          <cell r="F5985" t="str">
            <v>NORMAL</v>
          </cell>
          <cell r="G5985" t="str">
            <v>031002004109868</v>
          </cell>
          <cell r="H5985">
            <v>44911</v>
          </cell>
          <cell r="I5985" t="str">
            <v>ENTREGADO</v>
          </cell>
          <cell r="J5985">
            <v>44915</v>
          </cell>
          <cell r="K5985" t="str">
            <v>FAUSTINO BOLON</v>
          </cell>
          <cell r="L5985" t="str">
            <v>SANTA ROSA BARRIO PRIMERO DE ENERO DIAGONAL LA FARMACIA SAN JOSE SALINAS // SATA ROSA SANTA ROSA 240207 SANTA ELENA</v>
          </cell>
          <cell r="N5985" t="str">
            <v>0992234953</v>
          </cell>
          <cell r="O5985" t="str">
            <v>0992234953</v>
          </cell>
          <cell r="P5985" t="str">
            <v>240207</v>
          </cell>
          <cell r="Q5985" t="str">
            <v>SALINAS</v>
          </cell>
          <cell r="R5985" t="str">
            <v>SANTA ELENA</v>
          </cell>
          <cell r="S5985" t="str">
            <v>SALINAS</v>
          </cell>
          <cell r="T5985" t="str">
            <v>TRAMACO</v>
          </cell>
          <cell r="U5985" t="str">
            <v>FLEXNETUIO_PROVINCIA</v>
          </cell>
          <cell r="V5985">
            <v>2</v>
          </cell>
          <cell r="W5985">
            <v>24.2</v>
          </cell>
          <cell r="X5985" t="str">
            <v>HYCITE QUITO</v>
          </cell>
          <cell r="Y5985" t="str">
            <v>FLEX NET CALLE 28 DE JUNIO S/N Y GARCIA MORENO ENTRADA LLANO GRANDE</v>
          </cell>
        </row>
        <row r="5986">
          <cell r="A5986" t="str">
            <v>98732786</v>
          </cell>
          <cell r="B5986">
            <v>480921</v>
          </cell>
          <cell r="C5986" t="str">
            <v>98732786</v>
          </cell>
          <cell r="D5986" t="str">
            <v>HYCITE</v>
          </cell>
          <cell r="E5986" t="str">
            <v>DESPACHO</v>
          </cell>
          <cell r="F5986" t="str">
            <v>NORMAL</v>
          </cell>
          <cell r="G5986" t="str">
            <v>031002004109312</v>
          </cell>
          <cell r="H5986">
            <v>44911</v>
          </cell>
          <cell r="I5986" t="str">
            <v>ENTREGADO</v>
          </cell>
          <cell r="J5986">
            <v>44914</v>
          </cell>
          <cell r="K5986" t="str">
            <v>GABRIELA GUEVARA</v>
          </cell>
          <cell r="L5986" t="str">
            <v>GONZALO PIZARRO Y EUGENIO ESPEJO CASA BLANCA 2 PISOS PASTAZA // PUYO PUYO 160101 PASTAZA</v>
          </cell>
          <cell r="M5986" t="str">
            <v/>
          </cell>
          <cell r="N5986" t="str">
            <v>0984935234</v>
          </cell>
          <cell r="O5986" t="str">
            <v>0984935234</v>
          </cell>
          <cell r="P5986" t="str">
            <v>160101</v>
          </cell>
          <cell r="Q5986" t="str">
            <v>PUYO</v>
          </cell>
          <cell r="R5986" t="str">
            <v>PASTAZA</v>
          </cell>
          <cell r="S5986" t="str">
            <v>PUYO</v>
          </cell>
          <cell r="T5986" t="str">
            <v>TRAMACO</v>
          </cell>
          <cell r="U5986" t="str">
            <v>FLEXNETUIO_PROVINCIA</v>
          </cell>
          <cell r="V5986">
            <v>1</v>
          </cell>
          <cell r="W5986">
            <v>2.1</v>
          </cell>
          <cell r="X5986" t="str">
            <v>HYCITE QUITO</v>
          </cell>
          <cell r="Y5986" t="str">
            <v>FLEX NET CALLE 28 DE JUNIO S/N Y GARCIA MORENO ENTRADA LLANO GRANDE</v>
          </cell>
        </row>
        <row r="5987">
          <cell r="A5987" t="str">
            <v>98732790</v>
          </cell>
          <cell r="B5987">
            <v>480922</v>
          </cell>
          <cell r="C5987" t="str">
            <v>98732790</v>
          </cell>
          <cell r="D5987" t="str">
            <v>HYCITE</v>
          </cell>
          <cell r="E5987" t="str">
            <v>DESPACHO</v>
          </cell>
          <cell r="F5987" t="str">
            <v>NORMAL</v>
          </cell>
          <cell r="G5987" t="str">
            <v>TFQ89320</v>
          </cell>
          <cell r="H5987">
            <v>44911</v>
          </cell>
          <cell r="I5987" t="str">
            <v>ENTREGADO</v>
          </cell>
          <cell r="J5987">
            <v>44914</v>
          </cell>
          <cell r="K5987" t="str">
            <v>MARIA SALVADOR</v>
          </cell>
          <cell r="L5987" t="str">
            <v>AV ITALO CALLE YASCANSECU #24 E8419 URB FATIMA QUITO CONOCOTO CONOCOTO 170801 PICHINCHA</v>
          </cell>
          <cell r="M5987" t="str">
            <v/>
          </cell>
          <cell r="N5987" t="str">
            <v>0996106381</v>
          </cell>
          <cell r="O5987" t="str">
            <v>0996106381</v>
          </cell>
          <cell r="P5987" t="str">
            <v>170801</v>
          </cell>
          <cell r="Q5987" t="str">
            <v>QUITO</v>
          </cell>
          <cell r="R5987" t="str">
            <v>PICHINCHA</v>
          </cell>
          <cell r="S5987" t="str">
            <v>CONOCOTO</v>
          </cell>
          <cell r="T5987" t="str">
            <v>FLEXTRANS UIO</v>
          </cell>
          <cell r="U5987" t="str">
            <v>FLEXNETUIO_LOCAL</v>
          </cell>
          <cell r="V5987">
            <v>1</v>
          </cell>
          <cell r="W5987">
            <v>3.5</v>
          </cell>
          <cell r="X5987" t="str">
            <v>HYCITE QUITO</v>
          </cell>
          <cell r="Y5987" t="str">
            <v>FLEX NET CALLE 28 DE JUNIO S/N Y GARCIA MORENO ENTRADA LLANO GRANDE</v>
          </cell>
        </row>
        <row r="5988">
          <cell r="A5988" t="str">
            <v>98732947</v>
          </cell>
          <cell r="B5988">
            <v>480923</v>
          </cell>
          <cell r="C5988" t="str">
            <v>98732947</v>
          </cell>
          <cell r="D5988" t="str">
            <v>HYCITE</v>
          </cell>
          <cell r="E5988" t="str">
            <v>DESPACHO</v>
          </cell>
          <cell r="F5988" t="str">
            <v>NORMAL</v>
          </cell>
          <cell r="G5988" t="str">
            <v>031002004109313</v>
          </cell>
          <cell r="H5988">
            <v>44911</v>
          </cell>
          <cell r="I5988" t="str">
            <v>ENTREGADO</v>
          </cell>
          <cell r="J5988">
            <v>44916</v>
          </cell>
          <cell r="K5988" t="str">
            <v>ROBERT SANTOS</v>
          </cell>
          <cell r="L5988" t="str">
            <v>BARRIO ELOY ALFARO AV 9 CALLE 14 Y 15 LA LIBERTAR / NORTE LA LIBERTAD 240350 SANTA ELENA</v>
          </cell>
          <cell r="N5988" t="str">
            <v>0986178782 / 939691332</v>
          </cell>
          <cell r="O5988" t="str">
            <v>0986178782 / 939691332</v>
          </cell>
          <cell r="P5988" t="str">
            <v>240201</v>
          </cell>
          <cell r="Q5988" t="str">
            <v>LA LIBERTAD</v>
          </cell>
          <cell r="R5988" t="str">
            <v>SANTA ELENA</v>
          </cell>
          <cell r="S5988" t="str">
            <v>LA LIBERTAD</v>
          </cell>
          <cell r="T5988" t="str">
            <v>TRAMACO</v>
          </cell>
          <cell r="U5988" t="str">
            <v>FLEXNETUIO_PROVINCIA</v>
          </cell>
          <cell r="V5988">
            <v>1</v>
          </cell>
          <cell r="W5988">
            <v>13.7</v>
          </cell>
          <cell r="X5988" t="str">
            <v>HYCITE QUITO</v>
          </cell>
          <cell r="Y5988" t="str">
            <v>FLEX NET CALLE 28 DE JUNIO S/N Y GARCIA MORENO ENTRADA LLANO GRANDE</v>
          </cell>
        </row>
        <row r="5989">
          <cell r="A5989" t="str">
            <v>98733736</v>
          </cell>
          <cell r="B5989">
            <v>480924</v>
          </cell>
          <cell r="C5989" t="str">
            <v>98733736</v>
          </cell>
          <cell r="D5989" t="str">
            <v>HYCITE</v>
          </cell>
          <cell r="E5989" t="str">
            <v>DESPACHO</v>
          </cell>
          <cell r="F5989" t="str">
            <v>NORMAL</v>
          </cell>
          <cell r="G5989" t="str">
            <v>TFQ89321</v>
          </cell>
          <cell r="H5989">
            <v>44911</v>
          </cell>
          <cell r="I5989" t="str">
            <v>ENTREGADO</v>
          </cell>
          <cell r="J5989">
            <v>44914</v>
          </cell>
          <cell r="K5989" t="str">
            <v>LOURDES CERDA</v>
          </cell>
          <cell r="L5989" t="str">
            <v>CALLE E15B, S262 JUAN DE ARAGON JUAN DE ARAGON Y LINEA FERREA QUITO //MONJAS MADRIGAL PUENGASI 170404 PICHINCHA</v>
          </cell>
          <cell r="M5989" t="str">
            <v/>
          </cell>
          <cell r="N5989" t="str">
            <v>0984534925</v>
          </cell>
          <cell r="O5989" t="str">
            <v>0984534925</v>
          </cell>
          <cell r="P5989" t="str">
            <v>170404</v>
          </cell>
          <cell r="Q5989" t="str">
            <v>QUITO</v>
          </cell>
          <cell r="R5989" t="str">
            <v>PICHINCHA</v>
          </cell>
          <cell r="S5989" t="str">
            <v>QUITO</v>
          </cell>
          <cell r="T5989" t="str">
            <v>FLEXTRANS UIO</v>
          </cell>
          <cell r="U5989" t="str">
            <v>FLEXNETUIO_LOCAL</v>
          </cell>
          <cell r="V5989">
            <v>1</v>
          </cell>
          <cell r="W5989">
            <v>15.3</v>
          </cell>
          <cell r="X5989" t="str">
            <v>HYCITE QUITO</v>
          </cell>
          <cell r="Y5989" t="str">
            <v>FLEX NET CALLE 28 DE JUNIO S/N Y GARCIA MORENO ENTRADA LLANO GRANDE</v>
          </cell>
        </row>
        <row r="5990">
          <cell r="A5990" t="str">
            <v>98733867</v>
          </cell>
          <cell r="B5990">
            <v>480925</v>
          </cell>
          <cell r="C5990" t="str">
            <v>98733867</v>
          </cell>
          <cell r="D5990" t="str">
            <v>HYCITE</v>
          </cell>
          <cell r="E5990" t="str">
            <v>DESPACHO</v>
          </cell>
          <cell r="F5990" t="str">
            <v>NORMAL</v>
          </cell>
          <cell r="G5990" t="str">
            <v>TF89322</v>
          </cell>
          <cell r="H5990">
            <v>44911</v>
          </cell>
          <cell r="I5990" t="str">
            <v>ENTREGADO</v>
          </cell>
          <cell r="J5990">
            <v>44914</v>
          </cell>
          <cell r="K5990" t="str">
            <v>VIRGINIA LEON</v>
          </cell>
          <cell r="L5990" t="str">
            <v>URBANIZACION LA JOYA ETAPA PLATINO MZ 7 VILLA 1 DAULE // NORTE AURORA 090601 GUAYAS</v>
          </cell>
          <cell r="M5990" t="str">
            <v/>
          </cell>
          <cell r="N5990" t="str">
            <v>0993763489</v>
          </cell>
          <cell r="O5990" t="str">
            <v>0993763489</v>
          </cell>
          <cell r="P5990" t="str">
            <v>090601</v>
          </cell>
          <cell r="Q5990" t="str">
            <v>GUAYAQUIL</v>
          </cell>
          <cell r="R5990" t="str">
            <v>GUAYAS</v>
          </cell>
          <cell r="S5990" t="str">
            <v>GUAYAQUIL</v>
          </cell>
          <cell r="T5990" t="str">
            <v>ITSACOURIER</v>
          </cell>
          <cell r="U5990" t="str">
            <v>FLEXNETUIO_GYE</v>
          </cell>
          <cell r="V5990">
            <v>1</v>
          </cell>
          <cell r="W5990">
            <v>11.3</v>
          </cell>
          <cell r="X5990" t="str">
            <v>HYCITE QUITO</v>
          </cell>
          <cell r="Y5990" t="str">
            <v>FLEX NET CALLE 28 DE JUNIO S/N Y GARCIA MORENO ENTRADA LLANO GRANDE</v>
          </cell>
        </row>
        <row r="5991">
          <cell r="A5991" t="str">
            <v>98734167</v>
          </cell>
          <cell r="B5991">
            <v>480926</v>
          </cell>
          <cell r="C5991" t="str">
            <v>98734167</v>
          </cell>
          <cell r="D5991" t="str">
            <v>HYCITE</v>
          </cell>
          <cell r="E5991" t="str">
            <v>DESPACHO</v>
          </cell>
          <cell r="F5991" t="str">
            <v>NORMAL</v>
          </cell>
          <cell r="G5991" t="str">
            <v>031002004109314</v>
          </cell>
          <cell r="H5991">
            <v>44911</v>
          </cell>
          <cell r="I5991" t="str">
            <v>ENTREGADO</v>
          </cell>
          <cell r="J5991">
            <v>44912</v>
          </cell>
          <cell r="K5991" t="str">
            <v>JESUS BRIONES</v>
          </cell>
          <cell r="L5991" t="str">
            <v>SEPTIMA # 206 EUGENIO ESPEJO Y MANUEL SAMBACHE QUEVEDO SAN CRISTOBAL 120303 LOS RIOS</v>
          </cell>
          <cell r="M5991" t="str">
            <v/>
          </cell>
          <cell r="N5991" t="str">
            <v>0990260811 / 987839993</v>
          </cell>
          <cell r="O5991" t="str">
            <v>0990260811 / 987839993</v>
          </cell>
          <cell r="P5991" t="str">
            <v>120303</v>
          </cell>
          <cell r="Q5991" t="str">
            <v>QUEVEDO</v>
          </cell>
          <cell r="R5991" t="str">
            <v>LOS RIOS</v>
          </cell>
          <cell r="S5991" t="str">
            <v>QUEVEDO</v>
          </cell>
          <cell r="T5991" t="str">
            <v>TRAMACO</v>
          </cell>
          <cell r="U5991" t="str">
            <v>FLEXNETUIO_PROVINCIA</v>
          </cell>
          <cell r="V5991">
            <v>1</v>
          </cell>
          <cell r="W5991">
            <v>13.7</v>
          </cell>
          <cell r="X5991" t="str">
            <v>HYCITE QUITO</v>
          </cell>
          <cell r="Y5991" t="str">
            <v>FLEX NET CALLE 28 DE JUNIO S/N Y GARCIA MORENO ENTRADA LLANO GRANDE</v>
          </cell>
        </row>
        <row r="5992">
          <cell r="A5992" t="str">
            <v>98734636</v>
          </cell>
          <cell r="B5992">
            <v>480927</v>
          </cell>
          <cell r="C5992" t="str">
            <v>98734636</v>
          </cell>
          <cell r="D5992" t="str">
            <v>HYCITE</v>
          </cell>
          <cell r="E5992" t="str">
            <v>DESPACHO</v>
          </cell>
          <cell r="F5992" t="str">
            <v>NORMAL</v>
          </cell>
          <cell r="G5992" t="str">
            <v>TFQ89323</v>
          </cell>
          <cell r="H5992">
            <v>44911</v>
          </cell>
          <cell r="I5992" t="str">
            <v>ENTREGADO</v>
          </cell>
          <cell r="J5992">
            <v>44914</v>
          </cell>
          <cell r="K5992" t="str">
            <v>LILIA GALARZA</v>
          </cell>
          <cell r="L5992" t="str">
            <v>HIDALGO DE PINTO N 42158 QUITO//QUITO TENIS  RUMIPAMBA 170510 PICHINCHA</v>
          </cell>
          <cell r="M5992" t="str">
            <v/>
          </cell>
          <cell r="N5992" t="str">
            <v>0998334835</v>
          </cell>
          <cell r="O5992" t="str">
            <v>0998334835</v>
          </cell>
          <cell r="P5992" t="str">
            <v>170510</v>
          </cell>
          <cell r="Q5992" t="str">
            <v>QUITO</v>
          </cell>
          <cell r="R5992" t="str">
            <v>PICHINCHA</v>
          </cell>
          <cell r="S5992" t="str">
            <v>QUITO</v>
          </cell>
          <cell r="T5992" t="str">
            <v>TRANSERVISS</v>
          </cell>
          <cell r="U5992" t="str">
            <v>FLEXNETUIO_LOCAL</v>
          </cell>
          <cell r="V5992">
            <v>1</v>
          </cell>
          <cell r="W5992">
            <v>15.3</v>
          </cell>
          <cell r="X5992" t="str">
            <v>HYCITE QUITO</v>
          </cell>
          <cell r="Y5992" t="str">
            <v>FLEX NET CALLE 28 DE JUNIO S/N Y GARCIA MORENO ENTRADA LLANO GRANDE</v>
          </cell>
        </row>
        <row r="5993">
          <cell r="A5993" t="str">
            <v>98735076</v>
          </cell>
          <cell r="B5993">
            <v>480929</v>
          </cell>
          <cell r="C5993" t="str">
            <v>98735076</v>
          </cell>
          <cell r="D5993" t="str">
            <v>HYCITE</v>
          </cell>
          <cell r="E5993" t="str">
            <v>DESPACHO</v>
          </cell>
          <cell r="F5993" t="str">
            <v>NORMAL</v>
          </cell>
          <cell r="G5993" t="str">
            <v>TF89324</v>
          </cell>
          <cell r="H5993">
            <v>44911</v>
          </cell>
          <cell r="I5993" t="str">
            <v>ENTREGADO</v>
          </cell>
          <cell r="J5993">
            <v>44914</v>
          </cell>
          <cell r="K5993" t="str">
            <v>IVETTE MUNIZ</v>
          </cell>
          <cell r="L5993" t="str">
            <v>SUCUMBIO OESTE CALLEJON PARRA Y ORIENTE GUAYAQUIL / SUBURBIO OESTE FEBRES CORDERO 090104 GUAYAS</v>
          </cell>
          <cell r="N5993" t="str">
            <v>0967490248 / 042430475</v>
          </cell>
          <cell r="O5993" t="str">
            <v>0967490248 / 042430475</v>
          </cell>
          <cell r="P5993" t="str">
            <v>090104</v>
          </cell>
          <cell r="Q5993" t="str">
            <v>GUAYAQUIL</v>
          </cell>
          <cell r="R5993" t="str">
            <v>GUAYAS</v>
          </cell>
          <cell r="S5993" t="str">
            <v>GUAYAQUIL - PUNA - CAMPO ALEGRE</v>
          </cell>
          <cell r="T5993" t="str">
            <v>FLEXTRANS GYE</v>
          </cell>
          <cell r="U5993" t="str">
            <v>FLEXNETUIO_GYE</v>
          </cell>
          <cell r="V5993">
            <v>1</v>
          </cell>
          <cell r="W5993">
            <v>11.9</v>
          </cell>
          <cell r="X5993" t="str">
            <v>HYCITE QUITO</v>
          </cell>
          <cell r="Y5993" t="str">
            <v>FLEX NET CALLE 28 DE JUNIO S/N Y GARCIA MORENO ENTRADA LLANO GRANDE</v>
          </cell>
        </row>
        <row r="5994">
          <cell r="A5994" t="str">
            <v>98735663</v>
          </cell>
          <cell r="B5994">
            <v>480930</v>
          </cell>
          <cell r="C5994" t="str">
            <v>98735663</v>
          </cell>
          <cell r="D5994" t="str">
            <v>HYCITE</v>
          </cell>
          <cell r="E5994" t="str">
            <v>DESPACHO</v>
          </cell>
          <cell r="F5994" t="str">
            <v>NORMAL</v>
          </cell>
          <cell r="G5994" t="str">
            <v>031002004109316</v>
          </cell>
          <cell r="H5994">
            <v>44911</v>
          </cell>
          <cell r="I5994" t="str">
            <v>ENTREGADO</v>
          </cell>
          <cell r="J5994">
            <v>44914</v>
          </cell>
          <cell r="K5994" t="str">
            <v>JESHNIA CORDOVA</v>
          </cell>
          <cell r="L5994" t="str">
            <v>QUINTA NORTE 106 GUAYAQUIL VUELTA A LA ESCUE JUANA DE DIOS MACHALA // MACHALA LA PROVIDENCIA 070212 EL ORO</v>
          </cell>
          <cell r="M5994" t="str">
            <v/>
          </cell>
          <cell r="N5994" t="str">
            <v>0986403976</v>
          </cell>
          <cell r="O5994" t="str">
            <v>0986403976</v>
          </cell>
          <cell r="P5994" t="str">
            <v>070212</v>
          </cell>
          <cell r="Q5994" t="str">
            <v>MACHALA</v>
          </cell>
          <cell r="R5994" t="str">
            <v>EL ORO</v>
          </cell>
          <cell r="S5994" t="str">
            <v>MACHALA</v>
          </cell>
          <cell r="T5994" t="str">
            <v>TRAMACO</v>
          </cell>
          <cell r="U5994" t="str">
            <v>FLEXNETUIO_PROVINCIA</v>
          </cell>
          <cell r="V5994">
            <v>1</v>
          </cell>
          <cell r="W5994">
            <v>13.7</v>
          </cell>
          <cell r="X5994" t="str">
            <v>HYCITE QUITO</v>
          </cell>
          <cell r="Y5994" t="str">
            <v>FLEX NET CALLE 28 DE JUNIO S/N Y GARCIA MORENO ENTRADA LLANO GRANDE</v>
          </cell>
        </row>
        <row r="5995">
          <cell r="A5995" t="str">
            <v>98735792</v>
          </cell>
          <cell r="B5995">
            <v>480931</v>
          </cell>
          <cell r="C5995" t="str">
            <v>98735792</v>
          </cell>
          <cell r="D5995" t="str">
            <v>HYCITE</v>
          </cell>
          <cell r="E5995" t="str">
            <v>DESPACHO</v>
          </cell>
          <cell r="F5995" t="str">
            <v>NORMAL</v>
          </cell>
          <cell r="G5995" t="str">
            <v>031002004109317</v>
          </cell>
          <cell r="H5995">
            <v>44911</v>
          </cell>
          <cell r="I5995" t="str">
            <v>ENTREGADO</v>
          </cell>
          <cell r="J5995">
            <v>44914</v>
          </cell>
          <cell r="K5995" t="str">
            <v>LIZBETH VERGARA</v>
          </cell>
          <cell r="L5995" t="str">
            <v>CALLE CLEMENCIA DE MORA Y RIO MATAIS FRENTE A CS GRANDE PORTON AMARILLO SANTO DOMINGO // SANTO DOMINGO SANTO DOMINGO DE LOS COLO 230101 SANTO DOMINGO</v>
          </cell>
          <cell r="M5995" t="str">
            <v/>
          </cell>
          <cell r="N5995" t="str">
            <v>0998296885</v>
          </cell>
          <cell r="O5995" t="str">
            <v>0998296885</v>
          </cell>
          <cell r="P5995" t="str">
            <v>230101</v>
          </cell>
          <cell r="Q5995" t="str">
            <v>SANTO DOMINGO</v>
          </cell>
          <cell r="R5995" t="str">
            <v>SANTO DOMINGO DE LOS TSACHILAS</v>
          </cell>
          <cell r="S5995" t="str">
            <v>SANTO DOMINGO DE LOS COLORADOS</v>
          </cell>
          <cell r="T5995" t="str">
            <v>TRAMACO</v>
          </cell>
          <cell r="U5995" t="str">
            <v>FLEXNETUIO_PROVINCIA</v>
          </cell>
          <cell r="V5995">
            <v>1</v>
          </cell>
          <cell r="W5995">
            <v>2.1</v>
          </cell>
          <cell r="X5995" t="str">
            <v>HYCITE QUITO</v>
          </cell>
          <cell r="Y5995" t="str">
            <v>FLEX NET CALLE 28 DE JUNIO S/N Y GARCIA MORENO ENTRADA LLANO GRANDE</v>
          </cell>
        </row>
        <row r="5996">
          <cell r="A5996" t="str">
            <v>98735811</v>
          </cell>
          <cell r="B5996">
            <v>480932</v>
          </cell>
          <cell r="C5996" t="str">
            <v>98735811</v>
          </cell>
          <cell r="D5996" t="str">
            <v>HYCITE</v>
          </cell>
          <cell r="E5996" t="str">
            <v>DESPACHO</v>
          </cell>
          <cell r="F5996" t="str">
            <v>NORMAL</v>
          </cell>
          <cell r="G5996" t="str">
            <v>TF89325</v>
          </cell>
          <cell r="H5996">
            <v>44911</v>
          </cell>
          <cell r="I5996" t="str">
            <v>ENTREGADO</v>
          </cell>
          <cell r="J5996">
            <v>44914</v>
          </cell>
          <cell r="K5996" t="str">
            <v>INCITA ARBOLEDA</v>
          </cell>
          <cell r="L5996" t="str">
            <v>FLORIDA NORTE MZ 202 V6 CASA DE 3 PISOS COLOR MELON GUAYAQUIL//NORTE TARQUI 090602 GUAYAS</v>
          </cell>
          <cell r="M5996" t="str">
            <v/>
          </cell>
          <cell r="N5996" t="str">
            <v>0997159087</v>
          </cell>
          <cell r="O5996" t="str">
            <v>0997159087</v>
          </cell>
          <cell r="P5996" t="str">
            <v>090602</v>
          </cell>
          <cell r="Q5996" t="str">
            <v>GUAYAQUIL</v>
          </cell>
          <cell r="R5996" t="str">
            <v>GUAYAS</v>
          </cell>
          <cell r="S5996" t="str">
            <v>GUAYAQUIL</v>
          </cell>
          <cell r="T5996" t="str">
            <v>FLEXTRANS GYE</v>
          </cell>
          <cell r="U5996" t="str">
            <v>FLEXNETUIO_GYE</v>
          </cell>
          <cell r="V5996">
            <v>1</v>
          </cell>
          <cell r="W5996">
            <v>13.4</v>
          </cell>
          <cell r="X5996" t="str">
            <v>HYCITE QUITO</v>
          </cell>
          <cell r="Y5996" t="str">
            <v>FLEX NET CALLE 28 DE JUNIO S/N Y GARCIA MORENO ENTRADA LLANO GRANDE</v>
          </cell>
        </row>
        <row r="5997">
          <cell r="A5997" t="str">
            <v>98735812</v>
          </cell>
          <cell r="B5997">
            <v>480933</v>
          </cell>
          <cell r="C5997" t="str">
            <v>98735812</v>
          </cell>
          <cell r="D5997" t="str">
            <v>HYCITE</v>
          </cell>
          <cell r="E5997" t="str">
            <v>DESPACHO</v>
          </cell>
          <cell r="F5997" t="str">
            <v>NORMAL</v>
          </cell>
          <cell r="G5997" t="str">
            <v>031002004109318</v>
          </cell>
          <cell r="H5997">
            <v>44911</v>
          </cell>
          <cell r="I5997" t="str">
            <v>ENTREGADO</v>
          </cell>
          <cell r="J5997">
            <v>44914</v>
          </cell>
          <cell r="K5997" t="str">
            <v>MARIA HIDROVO</v>
          </cell>
          <cell r="L5997" t="str">
            <v>BARRIO 15 DE SEPTIEMBRE CALLE 3 AV 33 MANTA / 15 DE SEPTIEMBRE TARQUI 130804 MANABI</v>
          </cell>
          <cell r="M5997" t="str">
            <v/>
          </cell>
          <cell r="N5997" t="str">
            <v>0996834016</v>
          </cell>
          <cell r="O5997" t="str">
            <v>0996834016</v>
          </cell>
          <cell r="P5997" t="str">
            <v>130804</v>
          </cell>
          <cell r="Q5997" t="str">
            <v>PICHINCHA</v>
          </cell>
          <cell r="R5997" t="str">
            <v>MANABI</v>
          </cell>
          <cell r="S5997" t="str">
            <v>PICHINCHA</v>
          </cell>
          <cell r="T5997" t="str">
            <v>TRAMACO</v>
          </cell>
          <cell r="U5997" t="str">
            <v>FLEXNETUIO_PROVINCIA</v>
          </cell>
          <cell r="V5997">
            <v>1</v>
          </cell>
          <cell r="W5997">
            <v>9.6999999999999993</v>
          </cell>
          <cell r="X5997" t="str">
            <v>HYCITE QUITO</v>
          </cell>
          <cell r="Y5997" t="str">
            <v>FLEX NET CALLE 28 DE JUNIO S/N Y GARCIA MORENO ENTRADA LLANO GRANDE</v>
          </cell>
        </row>
        <row r="5998">
          <cell r="A5998" t="str">
            <v>98735973</v>
          </cell>
          <cell r="B5998">
            <v>480934</v>
          </cell>
          <cell r="C5998" t="str">
            <v>98735973</v>
          </cell>
          <cell r="D5998" t="str">
            <v>HYCITE</v>
          </cell>
          <cell r="E5998" t="str">
            <v>DESPACHO</v>
          </cell>
          <cell r="F5998" t="str">
            <v>NORMAL</v>
          </cell>
          <cell r="G5998" t="str">
            <v>TF89326</v>
          </cell>
          <cell r="H5998">
            <v>44911</v>
          </cell>
          <cell r="I5998" t="str">
            <v>ENTREGADO</v>
          </cell>
          <cell r="J5998">
            <v>44914</v>
          </cell>
          <cell r="K5998" t="str">
            <v>PAOLA REYES</v>
          </cell>
          <cell r="L5998" t="str">
            <v>KM 8.5 VIA DAULE COOP LAS GAVIOTAS MZ-2261 SL-20 GUAYAQUIL // NORTE TARQUI 090607 GUAYAS</v>
          </cell>
          <cell r="M5998" t="str">
            <v/>
          </cell>
          <cell r="N5998" t="str">
            <v>0986183915 / 042284505</v>
          </cell>
          <cell r="O5998" t="str">
            <v>0986183915 / 042284505</v>
          </cell>
          <cell r="P5998" t="str">
            <v>090607</v>
          </cell>
          <cell r="Q5998" t="str">
            <v>GUAYAQUIL</v>
          </cell>
          <cell r="R5998" t="str">
            <v>GUAYAS</v>
          </cell>
          <cell r="S5998" t="str">
            <v>GUAYAQUIL</v>
          </cell>
          <cell r="T5998" t="str">
            <v>FLEXTRANS GYE</v>
          </cell>
          <cell r="U5998" t="str">
            <v>FLEXNETUIO_GYE</v>
          </cell>
          <cell r="V5998">
            <v>1</v>
          </cell>
          <cell r="W5998">
            <v>7.1</v>
          </cell>
          <cell r="X5998" t="str">
            <v>HYCITE QUITO</v>
          </cell>
          <cell r="Y5998" t="str">
            <v>FLEX NET CALLE 28 DE JUNIO S/N Y GARCIA MORENO ENTRADA LLANO GRANDE</v>
          </cell>
        </row>
        <row r="5999">
          <cell r="A5999" t="str">
            <v>98736933</v>
          </cell>
          <cell r="B5999">
            <v>480935</v>
          </cell>
          <cell r="C5999" t="str">
            <v>98736933</v>
          </cell>
          <cell r="D5999" t="str">
            <v>HYCITE</v>
          </cell>
          <cell r="E5999" t="str">
            <v>DESPACHO</v>
          </cell>
          <cell r="F5999" t="str">
            <v>NORMAL</v>
          </cell>
          <cell r="G5999" t="str">
            <v>TF89327</v>
          </cell>
          <cell r="H5999">
            <v>44911</v>
          </cell>
          <cell r="I5999" t="str">
            <v>ENTREGADO</v>
          </cell>
          <cell r="J5999">
            <v>44914</v>
          </cell>
          <cell r="K5999" t="str">
            <v>INA ESCOBAR</v>
          </cell>
          <cell r="L5999" t="str">
            <v>SAMANES Y MZ 411 VILLA 14 ENTRANDO POR LA PUERTA #2 GUAYAQUIL / GUAYAQUIL TARQUI 090509 GUAYAS</v>
          </cell>
          <cell r="M5999" t="str">
            <v/>
          </cell>
          <cell r="N5999" t="str">
            <v>0984677164 / 981462973</v>
          </cell>
          <cell r="O5999" t="str">
            <v>0984677164 / 981462973</v>
          </cell>
          <cell r="P5999" t="str">
            <v>090509</v>
          </cell>
          <cell r="Q5999" t="str">
            <v>GUAYAQUIL</v>
          </cell>
          <cell r="R5999" t="str">
            <v>GUAYAS</v>
          </cell>
          <cell r="S5999" t="str">
            <v>GUAYAQUIL</v>
          </cell>
          <cell r="T5999" t="str">
            <v>ITSACOURIER</v>
          </cell>
          <cell r="U5999" t="str">
            <v>FLEXNETUIO_GYE</v>
          </cell>
          <cell r="V5999">
            <v>1</v>
          </cell>
          <cell r="W5999">
            <v>10.6</v>
          </cell>
          <cell r="X5999" t="str">
            <v>HYCITE QUITO</v>
          </cell>
          <cell r="Y5999" t="str">
            <v>FLEX NET CALLE 28 DE JUNIO S/N Y GARCIA MORENO ENTRADA LLANO GRANDE</v>
          </cell>
        </row>
        <row r="6000">
          <cell r="A6000" t="str">
            <v>98659291</v>
          </cell>
          <cell r="B6000">
            <v>480872</v>
          </cell>
          <cell r="C6000" t="str">
            <v>98659291</v>
          </cell>
          <cell r="D6000" t="str">
            <v>HYCITE</v>
          </cell>
          <cell r="E6000" t="str">
            <v>DESPACHO</v>
          </cell>
          <cell r="F6000" t="str">
            <v>NORMAL</v>
          </cell>
          <cell r="G6000" t="str">
            <v>031002004109285</v>
          </cell>
          <cell r="H6000">
            <v>44911</v>
          </cell>
          <cell r="I6000" t="str">
            <v>ENTREGADO</v>
          </cell>
          <cell r="J6000">
            <v>44922</v>
          </cell>
          <cell r="K6000" t="str">
            <v>MARIA AYABACA</v>
          </cell>
          <cell r="L6000" t="str">
            <v>AV PAQUISHAS/N CARIAMANGA Y 24 DE MAYO CENTINELA DEL CONDOR // SAN CARLOS ZUMBI 190750 ZAMORA-CHINCHIPE</v>
          </cell>
          <cell r="N6000" t="str">
            <v>0979620957 / 997795161</v>
          </cell>
          <cell r="O6000" t="str">
            <v>0979620957 / 997795161</v>
          </cell>
          <cell r="P6000" t="str">
            <v>190204</v>
          </cell>
          <cell r="Q6000" t="str">
            <v>CENTINELA DEL CONDOR</v>
          </cell>
          <cell r="R6000" t="str">
            <v>ZAMORA CHINCHIPE</v>
          </cell>
          <cell r="S6000" t="str">
            <v>ZUMBI - ZUMBI (PAGUINTZA)</v>
          </cell>
          <cell r="T6000" t="str">
            <v>TRAMACO</v>
          </cell>
          <cell r="U6000" t="str">
            <v>FLEXNETUIO_PROVINCIA</v>
          </cell>
          <cell r="V6000">
            <v>1</v>
          </cell>
          <cell r="W6000">
            <v>9.9</v>
          </cell>
          <cell r="X6000" t="str">
            <v>HYCITE QUITO</v>
          </cell>
          <cell r="Y6000" t="str">
            <v>FLEX NET CALLE 28 DE JUNIO S/N Y GARCIA MORENO ENTRADA LLANO GRANDE</v>
          </cell>
        </row>
        <row r="6001">
          <cell r="A6001" t="str">
            <v>98683958</v>
          </cell>
          <cell r="B6001">
            <v>480873</v>
          </cell>
          <cell r="C6001" t="str">
            <v>98683958</v>
          </cell>
          <cell r="D6001" t="str">
            <v>HYCITE</v>
          </cell>
          <cell r="E6001" t="str">
            <v>DESPACHO</v>
          </cell>
          <cell r="F6001" t="str">
            <v>NORMAL</v>
          </cell>
          <cell r="G6001" t="str">
            <v>031002004109286</v>
          </cell>
          <cell r="H6001">
            <v>44911</v>
          </cell>
          <cell r="I6001" t="str">
            <v>ENTREGADO</v>
          </cell>
          <cell r="J6001">
            <v>44914</v>
          </cell>
          <cell r="K6001" t="str">
            <v>GLORIA MENDOZA</v>
          </cell>
          <cell r="L6001" t="str">
            <v>CIUDADELA PATRIA ALVAREZ JUNTO A LA PLAYITA EL TRIUNFO//EL TRIUNFO EL TRIUNFO 091601 GUAYAS</v>
          </cell>
          <cell r="M6001" t="str">
            <v/>
          </cell>
          <cell r="N6001" t="str">
            <v>0988817648</v>
          </cell>
          <cell r="O6001" t="str">
            <v>0988817648</v>
          </cell>
          <cell r="P6001" t="str">
            <v>091601</v>
          </cell>
          <cell r="Q6001" t="str">
            <v>EL TRIUNFO</v>
          </cell>
          <cell r="R6001" t="str">
            <v>GUAYAS</v>
          </cell>
          <cell r="S6001" t="str">
            <v>EL TRIUNFO</v>
          </cell>
          <cell r="T6001" t="str">
            <v>TRAMACO</v>
          </cell>
          <cell r="U6001" t="str">
            <v>FLEXNETUIO_PROVINCIA</v>
          </cell>
          <cell r="V6001">
            <v>1</v>
          </cell>
          <cell r="W6001">
            <v>10.5</v>
          </cell>
          <cell r="X6001" t="str">
            <v>HYCITE QUITO</v>
          </cell>
          <cell r="Y6001" t="str">
            <v>FLEX NET CALLE 28 DE JUNIO S/N Y GARCIA MORENO ENTRADA LLANO GRANDE</v>
          </cell>
        </row>
        <row r="6002">
          <cell r="A6002" t="str">
            <v>98684987</v>
          </cell>
          <cell r="B6002">
            <v>480874</v>
          </cell>
          <cell r="C6002" t="str">
            <v>98684987</v>
          </cell>
          <cell r="D6002" t="str">
            <v>HYCITE</v>
          </cell>
          <cell r="E6002" t="str">
            <v>DESPACHO</v>
          </cell>
          <cell r="F6002" t="str">
            <v>NORMAL</v>
          </cell>
          <cell r="G6002" t="str">
            <v>TF89356</v>
          </cell>
          <cell r="H6002">
            <v>44911</v>
          </cell>
          <cell r="I6002" t="str">
            <v>ENTREGADO</v>
          </cell>
          <cell r="J6002">
            <v>44914</v>
          </cell>
          <cell r="K6002" t="str">
            <v>FRANCISCO CEDENO</v>
          </cell>
          <cell r="L6002" t="str">
            <v>ASO PROSPERINA COMERCIAL MZ 0023 SL 8A GUAYAQUIL / NORTE TARQUI 090610 GUAYAS</v>
          </cell>
          <cell r="N6002" t="str">
            <v>0987145519</v>
          </cell>
          <cell r="O6002" t="str">
            <v>0987145519</v>
          </cell>
          <cell r="P6002" t="str">
            <v>GUAYAQUIL</v>
          </cell>
          <cell r="Q6002" t="str">
            <v>GUAYAQUIL</v>
          </cell>
          <cell r="R6002" t="str">
            <v>GUAYAS</v>
          </cell>
          <cell r="T6002" t="str">
            <v>FLEXTRANS GYE</v>
          </cell>
          <cell r="U6002" t="str">
            <v>FLEXNETUIO_GYE</v>
          </cell>
          <cell r="V6002">
            <v>2</v>
          </cell>
          <cell r="W6002">
            <v>10.9</v>
          </cell>
          <cell r="X6002" t="str">
            <v>HYCITE QUITO</v>
          </cell>
          <cell r="Y6002" t="str">
            <v>FLEX NET CALLE 28 DE JUNIO S/N Y GARCIA MORENO ENTRADA LLANO GRANDE</v>
          </cell>
        </row>
        <row r="6003">
          <cell r="A6003" t="str">
            <v>98685429</v>
          </cell>
          <cell r="B6003">
            <v>480875</v>
          </cell>
          <cell r="C6003" t="str">
            <v>98685429</v>
          </cell>
          <cell r="D6003" t="str">
            <v>HYCITE</v>
          </cell>
          <cell r="E6003" t="str">
            <v>DESPACHO</v>
          </cell>
          <cell r="F6003" t="str">
            <v>NORMAL</v>
          </cell>
          <cell r="G6003" t="str">
            <v>TFQ89301</v>
          </cell>
          <cell r="H6003">
            <v>44911</v>
          </cell>
          <cell r="I6003" t="str">
            <v>ENTREGADO</v>
          </cell>
          <cell r="J6003">
            <v>44914</v>
          </cell>
          <cell r="K6003" t="str">
            <v>DIEGO PEREZ</v>
          </cell>
          <cell r="L6003" t="str">
            <v>RIO COFANES E1 53 Y BARTOLEME DE SEGOVIA SN  QUITO DISTRITO METROPOLIT 170513 PICHINCHA</v>
          </cell>
          <cell r="M6003" t="str">
            <v/>
          </cell>
          <cell r="N6003" t="str">
            <v>0980290053</v>
          </cell>
          <cell r="O6003" t="str">
            <v>0980290053</v>
          </cell>
          <cell r="P6003" t="str">
            <v>170513</v>
          </cell>
          <cell r="Q6003" t="str">
            <v>QUITO</v>
          </cell>
          <cell r="R6003" t="str">
            <v>PICHINCHA</v>
          </cell>
          <cell r="S6003" t="str">
            <v>QUITO</v>
          </cell>
          <cell r="T6003" t="str">
            <v>FLEXTRANS UIO</v>
          </cell>
          <cell r="U6003" t="str">
            <v>FLEXNETUIO_LOCAL</v>
          </cell>
          <cell r="V6003">
            <v>1</v>
          </cell>
          <cell r="W6003">
            <v>9.5</v>
          </cell>
          <cell r="X6003" t="str">
            <v>HYCITE QUITO</v>
          </cell>
          <cell r="Y6003" t="str">
            <v>FLEX NET CALLE 28 DE JUNIO S/N Y GARCIA MORENO ENTRADA LLANO GRANDE</v>
          </cell>
        </row>
        <row r="6004">
          <cell r="A6004" t="str">
            <v>98693225</v>
          </cell>
          <cell r="B6004">
            <v>480876</v>
          </cell>
          <cell r="C6004" t="str">
            <v>98693225</v>
          </cell>
          <cell r="D6004" t="str">
            <v>HYCITE</v>
          </cell>
          <cell r="E6004" t="str">
            <v>DESPACHO</v>
          </cell>
          <cell r="F6004" t="str">
            <v>NORMAL</v>
          </cell>
          <cell r="G6004" t="str">
            <v>031002004109287</v>
          </cell>
          <cell r="H6004">
            <v>44911</v>
          </cell>
          <cell r="I6004" t="str">
            <v>ENTREGADO</v>
          </cell>
          <cell r="J6004">
            <v>44916</v>
          </cell>
          <cell r="K6004" t="str">
            <v>JORGE VERA</v>
          </cell>
          <cell r="L6004" t="str">
            <v>FORESTAL EL PARAISO CALLE DEL ESTADIO CARLOS FLORES PORTOVIEJO / EL PARAISO CALDERON 130105 MANABI</v>
          </cell>
          <cell r="M6004" t="str">
            <v/>
          </cell>
          <cell r="N6004" t="str">
            <v>0963843475</v>
          </cell>
          <cell r="O6004" t="str">
            <v>0963843475</v>
          </cell>
          <cell r="P6004" t="str">
            <v>130105</v>
          </cell>
          <cell r="Q6004" t="str">
            <v>PORTOVIEJO</v>
          </cell>
          <cell r="R6004" t="str">
            <v>MANABI</v>
          </cell>
          <cell r="S6004" t="str">
            <v>PORTOVIEJO</v>
          </cell>
          <cell r="T6004" t="str">
            <v>TRAMACO</v>
          </cell>
          <cell r="U6004" t="str">
            <v>FLEXNETUIO_PROVINCIA</v>
          </cell>
          <cell r="V6004">
            <v>1</v>
          </cell>
          <cell r="W6004">
            <v>9.3000000000000007</v>
          </cell>
          <cell r="X6004" t="str">
            <v>HYCITE QUITO</v>
          </cell>
          <cell r="Y6004" t="str">
            <v>FLEX NET CALLE 28 DE JUNIO S/N Y GARCIA MORENO ENTRADA LLANO GRANDE</v>
          </cell>
        </row>
        <row r="6005">
          <cell r="A6005" t="str">
            <v>98701994</v>
          </cell>
          <cell r="B6005">
            <v>480877</v>
          </cell>
          <cell r="C6005" t="str">
            <v>98701994</v>
          </cell>
          <cell r="D6005" t="str">
            <v>HYCITE</v>
          </cell>
          <cell r="E6005" t="str">
            <v>DESPACHO</v>
          </cell>
          <cell r="F6005" t="str">
            <v>NORMAL</v>
          </cell>
          <cell r="G6005" t="str">
            <v>TFQ89302</v>
          </cell>
          <cell r="H6005">
            <v>44911</v>
          </cell>
          <cell r="I6005" t="str">
            <v>ENTREGADO</v>
          </cell>
          <cell r="J6005">
            <v>44914</v>
          </cell>
          <cell r="K6005" t="str">
            <v>MONICA MOLINA</v>
          </cell>
          <cell r="L6005" t="str">
            <v>LEONARO MURIALDO 57-160 CARI NIELSEN CONJUNTO LA VICTORIA QUITO // NORTE SAN ISIDRO DEL INCA 170514 PICHINCHA</v>
          </cell>
          <cell r="M6005" t="str">
            <v/>
          </cell>
          <cell r="N6005" t="str">
            <v>0993304509</v>
          </cell>
          <cell r="O6005" t="str">
            <v>0993304509</v>
          </cell>
          <cell r="P6005" t="str">
            <v>170514</v>
          </cell>
          <cell r="Q6005" t="str">
            <v>QUITO</v>
          </cell>
          <cell r="R6005" t="str">
            <v>PICHINCHA</v>
          </cell>
          <cell r="S6005" t="str">
            <v>QUITO</v>
          </cell>
          <cell r="T6005" t="str">
            <v>FLEXTRANS UIO</v>
          </cell>
          <cell r="U6005" t="str">
            <v>FLEXNETUIO_LOCAL</v>
          </cell>
          <cell r="V6005">
            <v>1</v>
          </cell>
          <cell r="W6005">
            <v>1.2</v>
          </cell>
          <cell r="X6005" t="str">
            <v>HYCITE QUITO</v>
          </cell>
          <cell r="Y6005" t="str">
            <v>FLEX NET CALLE 28 DE JUNIO S/N Y GARCIA MORENO ENTRADA LLANO GRANDE</v>
          </cell>
        </row>
        <row r="6006">
          <cell r="A6006" t="str">
            <v>98702041</v>
          </cell>
          <cell r="B6006">
            <v>480878</v>
          </cell>
          <cell r="C6006" t="str">
            <v>98702041</v>
          </cell>
          <cell r="D6006" t="str">
            <v>HYCITE</v>
          </cell>
          <cell r="E6006" t="str">
            <v>DESPACHO</v>
          </cell>
          <cell r="F6006" t="str">
            <v>NORMAL</v>
          </cell>
          <cell r="G6006" t="str">
            <v>TF89303</v>
          </cell>
          <cell r="H6006">
            <v>44911</v>
          </cell>
          <cell r="I6006" t="str">
            <v>ENTREGADO</v>
          </cell>
          <cell r="J6006">
            <v>44914</v>
          </cell>
          <cell r="K6006" t="str">
            <v>CINTHIA VERA</v>
          </cell>
          <cell r="L6006" t="str">
            <v>ALAMOS DE LA ATARAGANA MZ K VILLA14 C GUAYAQUIL /** NORTE TARQUI 090503 GUAYAS</v>
          </cell>
          <cell r="M6006" t="str">
            <v/>
          </cell>
          <cell r="N6006" t="str">
            <v>0982512937</v>
          </cell>
          <cell r="O6006" t="str">
            <v>0982512937</v>
          </cell>
          <cell r="P6006" t="str">
            <v>090503</v>
          </cell>
          <cell r="Q6006" t="str">
            <v>GUAYAQUIL</v>
          </cell>
          <cell r="R6006" t="str">
            <v>GUAYAS</v>
          </cell>
          <cell r="S6006" t="str">
            <v>GUAYAQUIL</v>
          </cell>
          <cell r="T6006" t="str">
            <v>ITSACOURIER</v>
          </cell>
          <cell r="U6006" t="str">
            <v>FLEXNETUIO_GYE</v>
          </cell>
          <cell r="V6006">
            <v>1</v>
          </cell>
          <cell r="W6006">
            <v>10.3</v>
          </cell>
          <cell r="X6006" t="str">
            <v>HYCITE QUITO</v>
          </cell>
          <cell r="Y6006" t="str">
            <v>FLEX NET CALLE 28 DE JUNIO S/N Y GARCIA MORENO ENTRADA LLANO GRANDE</v>
          </cell>
        </row>
        <row r="6007">
          <cell r="A6007" t="str">
            <v>98703800</v>
          </cell>
          <cell r="B6007">
            <v>480879</v>
          </cell>
          <cell r="C6007" t="str">
            <v>98703800</v>
          </cell>
          <cell r="D6007" t="str">
            <v>HYCITE</v>
          </cell>
          <cell r="E6007" t="str">
            <v>DESPACHO</v>
          </cell>
          <cell r="F6007" t="str">
            <v>NORMAL</v>
          </cell>
          <cell r="G6007" t="str">
            <v>031002004109288</v>
          </cell>
          <cell r="H6007">
            <v>44911</v>
          </cell>
          <cell r="I6007" t="str">
            <v>ENTREGADO</v>
          </cell>
          <cell r="J6007">
            <v>44914</v>
          </cell>
          <cell r="K6007" t="str">
            <v>WILMER GARCIA</v>
          </cell>
          <cell r="L6007" t="str">
            <v>URB CIUDAD VERDE MZ 121 LOTE 6 FRENTE A LA CANETTA STO DOMINGO / CIUDAD VERDE STO DOMINGO 230101 SANTO DOMINGO</v>
          </cell>
          <cell r="M6007" t="str">
            <v/>
          </cell>
          <cell r="N6007" t="str">
            <v>0993067277 / 993007272</v>
          </cell>
          <cell r="O6007" t="str">
            <v>0993067277 / 993007272</v>
          </cell>
          <cell r="P6007" t="str">
            <v>230101</v>
          </cell>
          <cell r="Q6007" t="str">
            <v>SANTO DOMINGO</v>
          </cell>
          <cell r="R6007" t="str">
            <v>SANTO DOMINGO DE LOS TSACHILAS</v>
          </cell>
          <cell r="S6007" t="str">
            <v>SANTO DOMINGO DE LOS COLORADOS</v>
          </cell>
          <cell r="T6007" t="str">
            <v>TRAMACO</v>
          </cell>
          <cell r="U6007" t="str">
            <v>FLEXNETUIO_PROVINCIA</v>
          </cell>
          <cell r="V6007">
            <v>1</v>
          </cell>
          <cell r="W6007">
            <v>2.1</v>
          </cell>
          <cell r="X6007" t="str">
            <v>HYCITE QUITO</v>
          </cell>
          <cell r="Y6007" t="str">
            <v>FLEX NET CALLE 28 DE JUNIO S/N Y GARCIA MORENO ENTRADA LLANO GRANDE</v>
          </cell>
        </row>
        <row r="6008">
          <cell r="A6008" t="str">
            <v>98706721</v>
          </cell>
          <cell r="B6008">
            <v>480880</v>
          </cell>
          <cell r="C6008" t="str">
            <v>98706721</v>
          </cell>
          <cell r="D6008" t="str">
            <v>HYCITE</v>
          </cell>
          <cell r="E6008" t="str">
            <v>DESPACHO</v>
          </cell>
          <cell r="F6008" t="str">
            <v>NORMAL</v>
          </cell>
          <cell r="G6008" t="str">
            <v>031002004109861</v>
          </cell>
          <cell r="H6008">
            <v>44911</v>
          </cell>
          <cell r="I6008" t="str">
            <v>ENTREGADO</v>
          </cell>
          <cell r="J6008">
            <v>44914</v>
          </cell>
          <cell r="K6008" t="str">
            <v>EDGAR ZAMBRANO</v>
          </cell>
          <cell r="L6008" t="str">
            <v>VIA ELOY ALFARO ENTRADA A MACONTA PORTOVIEJO / ENTRADA A MACONTA ABDON CALDERON(SAN FRANCI 130106 MANABI</v>
          </cell>
          <cell r="N6008" t="str">
            <v>0988251254</v>
          </cell>
          <cell r="O6008" t="str">
            <v>0988251254</v>
          </cell>
          <cell r="P6008" t="str">
            <v>130106</v>
          </cell>
          <cell r="Q6008" t="str">
            <v>PORTOVIEJO</v>
          </cell>
          <cell r="R6008" t="str">
            <v>MANABI</v>
          </cell>
          <cell r="S6008" t="str">
            <v>PORTOVIEJO</v>
          </cell>
          <cell r="T6008" t="str">
            <v>TRAMACO</v>
          </cell>
          <cell r="U6008" t="str">
            <v>FLEXNETUIO_PROVINCIA</v>
          </cell>
          <cell r="V6008">
            <v>2</v>
          </cell>
          <cell r="W6008">
            <v>14.5</v>
          </cell>
          <cell r="X6008" t="str">
            <v>HYCITE QUITO</v>
          </cell>
          <cell r="Y6008" t="str">
            <v>FLEX NET CALLE 28 DE JUNIO S/N Y GARCIA MORENO ENTRADA LLANO GRANDE</v>
          </cell>
        </row>
        <row r="6009">
          <cell r="A6009" t="str">
            <v>98707136</v>
          </cell>
          <cell r="B6009">
            <v>480881</v>
          </cell>
          <cell r="C6009" t="str">
            <v>98707136</v>
          </cell>
          <cell r="D6009" t="str">
            <v>HYCITE</v>
          </cell>
          <cell r="E6009" t="str">
            <v>DESPACHO</v>
          </cell>
          <cell r="F6009" t="str">
            <v>NORMAL</v>
          </cell>
          <cell r="G6009" t="str">
            <v>031002004109290</v>
          </cell>
          <cell r="H6009">
            <v>44911</v>
          </cell>
          <cell r="I6009" t="str">
            <v>ENTREGADO</v>
          </cell>
          <cell r="J6009">
            <v>44915</v>
          </cell>
          <cell r="K6009" t="str">
            <v>JOSE RENE CARDENAS EGAS(S)</v>
          </cell>
          <cell r="L6009" t="str">
            <v>RIO PILATON 232 Y RIO BLANCO SANTO DOMINGO  STO DOM DE LOS COLORADO 230103 SANTO DOMINGO</v>
          </cell>
          <cell r="M6009" t="str">
            <v/>
          </cell>
          <cell r="N6009" t="str">
            <v>0985383654 /</v>
          </cell>
          <cell r="O6009" t="str">
            <v>0985383654 /</v>
          </cell>
          <cell r="P6009" t="str">
            <v>230103</v>
          </cell>
          <cell r="Q6009" t="str">
            <v>SANTO DOMINGO</v>
          </cell>
          <cell r="R6009" t="str">
            <v>SANTO DOMINGO DE LOS TSACHILAS</v>
          </cell>
          <cell r="S6009" t="str">
            <v>SANTO DOMINGO DE LOS COLORADOS</v>
          </cell>
          <cell r="T6009" t="str">
            <v>TRAMACO</v>
          </cell>
          <cell r="U6009" t="str">
            <v>FLEXNETUIO_PROVINCIA</v>
          </cell>
          <cell r="V6009">
            <v>1</v>
          </cell>
          <cell r="W6009">
            <v>3.7</v>
          </cell>
          <cell r="X6009" t="str">
            <v>HYCITE QUITO</v>
          </cell>
          <cell r="Y6009" t="str">
            <v>FLEX NET CALLE 28 DE JUNIO S/N Y GARCIA MORENO ENTRADA LLANO GRANDE</v>
          </cell>
        </row>
        <row r="6010">
          <cell r="A6010" t="str">
            <v>98710092</v>
          </cell>
          <cell r="B6010">
            <v>480882</v>
          </cell>
          <cell r="C6010" t="str">
            <v>98710092</v>
          </cell>
          <cell r="D6010" t="str">
            <v>HYCITE</v>
          </cell>
          <cell r="E6010" t="str">
            <v>DESPACHO</v>
          </cell>
          <cell r="F6010" t="str">
            <v>NORMAL</v>
          </cell>
          <cell r="G6010" t="str">
            <v>031002004109291</v>
          </cell>
          <cell r="H6010">
            <v>44911</v>
          </cell>
          <cell r="I6010" t="str">
            <v>ENTREGADO</v>
          </cell>
          <cell r="J6010">
            <v>44915</v>
          </cell>
          <cell r="K6010" t="str">
            <v>ANGELA AUCAPENA</v>
          </cell>
          <cell r="L6010" t="str">
            <v>PICHINCHA E BUENAVISTA Y 2DA DG FRENTE AL MESON DE LUIGUI MACHALA//CENTRO LA PROVIDENCIA 070101 EL ORO</v>
          </cell>
          <cell r="M6010" t="str">
            <v/>
          </cell>
          <cell r="N6010" t="str">
            <v>0984520352 / 075004150</v>
          </cell>
          <cell r="O6010" t="str">
            <v>0984520352 / 075004150</v>
          </cell>
          <cell r="P6010" t="str">
            <v>070101</v>
          </cell>
          <cell r="Q6010" t="str">
            <v>PASAJE</v>
          </cell>
          <cell r="R6010" t="str">
            <v>EL ORO</v>
          </cell>
          <cell r="S6010" t="str">
            <v>PASAJE</v>
          </cell>
          <cell r="T6010" t="str">
            <v>TRAMACO</v>
          </cell>
          <cell r="U6010" t="str">
            <v>FLEXNETUIO_PROVINCIA</v>
          </cell>
          <cell r="V6010">
            <v>1</v>
          </cell>
          <cell r="W6010">
            <v>6.4</v>
          </cell>
          <cell r="X6010" t="str">
            <v>HYCITE QUITO</v>
          </cell>
          <cell r="Y6010" t="str">
            <v>FLEX NET CALLE 28 DE JUNIO S/N Y GARCIA MORENO ENTRADA LLANO GRANDE</v>
          </cell>
        </row>
        <row r="6011">
          <cell r="A6011" t="str">
            <v>98714339</v>
          </cell>
          <cell r="B6011">
            <v>480883</v>
          </cell>
          <cell r="C6011" t="str">
            <v>98714339</v>
          </cell>
          <cell r="D6011" t="str">
            <v>HYCITE</v>
          </cell>
          <cell r="E6011" t="str">
            <v>DESPACHO</v>
          </cell>
          <cell r="F6011" t="str">
            <v>NORMAL</v>
          </cell>
          <cell r="G6011" t="str">
            <v>031002004109292</v>
          </cell>
          <cell r="H6011">
            <v>44911</v>
          </cell>
          <cell r="I6011" t="str">
            <v>ENTREGADO</v>
          </cell>
          <cell r="J6011">
            <v>44913</v>
          </cell>
          <cell r="K6011" t="str">
            <v>FABIOLA LOJA</v>
          </cell>
          <cell r="L6011" t="str">
            <v>GARCIA MORENO S/N PEDRO DE LOZA CASA COLOR DURAZNO 4 PISO ALAUSI / ALAUSI ALAUSI 060202 CHIMBORAZO</v>
          </cell>
          <cell r="M6011" t="str">
            <v/>
          </cell>
          <cell r="N6011" t="str">
            <v>0990394797 / 999515130</v>
          </cell>
          <cell r="O6011" t="str">
            <v>0990394797 / 999515130</v>
          </cell>
          <cell r="P6011" t="str">
            <v>060202</v>
          </cell>
          <cell r="Q6011" t="str">
            <v>ALAUSI</v>
          </cell>
          <cell r="R6011" t="str">
            <v>CHIMBORAZO</v>
          </cell>
          <cell r="S6011" t="str">
            <v>ALAUSI</v>
          </cell>
          <cell r="T6011" t="str">
            <v>TRAMACO</v>
          </cell>
          <cell r="U6011" t="str">
            <v>FLEXNETUIO_PROVINCIA</v>
          </cell>
          <cell r="V6011">
            <v>1</v>
          </cell>
          <cell r="W6011">
            <v>8.1999999999999993</v>
          </cell>
          <cell r="X6011" t="str">
            <v>HYCITE QUITO</v>
          </cell>
          <cell r="Y6011" t="str">
            <v>FLEX NET CALLE 28 DE JUNIO S/N Y GARCIA MORENO ENTRADA LLANO GRANDE</v>
          </cell>
        </row>
        <row r="6012">
          <cell r="A6012" t="str">
            <v>98714652</v>
          </cell>
          <cell r="B6012">
            <v>480884</v>
          </cell>
          <cell r="C6012" t="str">
            <v>98714652</v>
          </cell>
          <cell r="D6012" t="str">
            <v>HYCITE</v>
          </cell>
          <cell r="E6012" t="str">
            <v>DESPACHO</v>
          </cell>
          <cell r="F6012" t="str">
            <v>NORMAL</v>
          </cell>
          <cell r="G6012" t="str">
            <v>TFQ89304</v>
          </cell>
          <cell r="H6012">
            <v>44911</v>
          </cell>
          <cell r="I6012" t="str">
            <v>ENTREGADO</v>
          </cell>
          <cell r="J6012">
            <v>44914</v>
          </cell>
          <cell r="K6012" t="str">
            <v>DIEGO PEREZ</v>
          </cell>
          <cell r="L6012" t="str">
            <v>RIO COFANES E1 53 Y BARTOLEME DE SEGOVIA SN  QUITO DISTRITO METROPOLIT 170513 PICHINCHA</v>
          </cell>
          <cell r="M6012" t="str">
            <v/>
          </cell>
          <cell r="N6012" t="str">
            <v>0980290053</v>
          </cell>
          <cell r="O6012" t="str">
            <v>0980290053</v>
          </cell>
          <cell r="P6012" t="str">
            <v>170513</v>
          </cell>
          <cell r="Q6012" t="str">
            <v>QUITO</v>
          </cell>
          <cell r="R6012" t="str">
            <v>PICHINCHA</v>
          </cell>
          <cell r="S6012" t="str">
            <v>QUITO</v>
          </cell>
          <cell r="T6012" t="str">
            <v>FLEXTRANS UIO</v>
          </cell>
          <cell r="U6012" t="str">
            <v>FLEXNETUIO_LOCAL</v>
          </cell>
          <cell r="V6012">
            <v>1</v>
          </cell>
          <cell r="W6012">
            <v>4.9000000000000004</v>
          </cell>
          <cell r="X6012" t="str">
            <v>HYCITE QUITO</v>
          </cell>
          <cell r="Y6012" t="str">
            <v>FLEX NET CALLE 28 DE JUNIO S/N Y GARCIA MORENO ENTRADA LLANO GRANDE</v>
          </cell>
        </row>
        <row r="6013">
          <cell r="A6013" t="str">
            <v>98715214</v>
          </cell>
          <cell r="B6013">
            <v>480885</v>
          </cell>
          <cell r="C6013" t="str">
            <v>98715214</v>
          </cell>
          <cell r="D6013" t="str">
            <v>HYCITE</v>
          </cell>
          <cell r="E6013" t="str">
            <v>DESPACHO</v>
          </cell>
          <cell r="F6013" t="str">
            <v>NORMAL</v>
          </cell>
          <cell r="G6013" t="str">
            <v>TFQ89305</v>
          </cell>
          <cell r="H6013">
            <v>44911</v>
          </cell>
          <cell r="I6013" t="str">
            <v>ENTREGADO</v>
          </cell>
          <cell r="J6013">
            <v>44914</v>
          </cell>
          <cell r="K6013" t="str">
            <v>SARA YANEZ</v>
          </cell>
          <cell r="L6013" t="str">
            <v>GUBUBDO Y AMBATO CONJ AMERICAN HOME CASA 8 RUMINAHUI// VALLE DE LOS CHILLOS SANGOLQUI 171102 PICHINCHA</v>
          </cell>
          <cell r="N6013" t="str">
            <v>0984256954 / 023808363</v>
          </cell>
          <cell r="O6013" t="str">
            <v>0984256954 / 023808363</v>
          </cell>
          <cell r="P6013" t="str">
            <v>171102</v>
          </cell>
          <cell r="Q6013" t="str">
            <v>RUMIÑAHUI</v>
          </cell>
          <cell r="R6013" t="str">
            <v>PICHINCHA</v>
          </cell>
          <cell r="S6013" t="str">
            <v>SANGOLQUI - LOS BOHIOS</v>
          </cell>
          <cell r="T6013" t="str">
            <v>FLEXTRANS UIO</v>
          </cell>
          <cell r="U6013" t="str">
            <v>FLEXNETUIO_LOCAL</v>
          </cell>
          <cell r="V6013">
            <v>1</v>
          </cell>
          <cell r="W6013">
            <v>2.5</v>
          </cell>
          <cell r="X6013" t="str">
            <v>HYCITE QUITO</v>
          </cell>
          <cell r="Y6013" t="str">
            <v>FLEX NET CALLE 28 DE JUNIO S/N Y GARCIA MORENO ENTRADA LLANO GRANDE</v>
          </cell>
        </row>
        <row r="6014">
          <cell r="A6014" t="str">
            <v>98715408</v>
          </cell>
          <cell r="B6014">
            <v>480886</v>
          </cell>
          <cell r="C6014" t="str">
            <v>98715408</v>
          </cell>
          <cell r="D6014" t="str">
            <v>HYCITE</v>
          </cell>
          <cell r="E6014" t="str">
            <v>DESPACHO</v>
          </cell>
          <cell r="F6014" t="str">
            <v>NORMAL</v>
          </cell>
          <cell r="G6014" t="str">
            <v>031002004109293</v>
          </cell>
          <cell r="H6014">
            <v>44911</v>
          </cell>
          <cell r="I6014" t="str">
            <v>ENTREGADO</v>
          </cell>
          <cell r="J6014">
            <v>44914</v>
          </cell>
          <cell r="K6014" t="str">
            <v>NELLY GRIJALVA</v>
          </cell>
          <cell r="L6014" t="str">
            <v>NAZACOTA PUERTO 21-82 HUIRACOCHA PORTON BLANCO IBARRA // CARANQUI CARANQUI 100180 IMBABURA</v>
          </cell>
          <cell r="N6014" t="str">
            <v>0990101824</v>
          </cell>
          <cell r="O6014" t="str">
            <v>0990101824</v>
          </cell>
          <cell r="P6014" t="str">
            <v>100101</v>
          </cell>
          <cell r="Q6014" t="str">
            <v>IBARRA</v>
          </cell>
          <cell r="R6014" t="str">
            <v>IMBABURA</v>
          </cell>
          <cell r="S6014" t="str">
            <v>SAN MIGUEL DE IBARRA</v>
          </cell>
          <cell r="T6014" t="str">
            <v>TRAMACO</v>
          </cell>
          <cell r="U6014" t="str">
            <v>FLEXNETUIO_PROVINCIA</v>
          </cell>
          <cell r="V6014">
            <v>1</v>
          </cell>
          <cell r="W6014">
            <v>7.3</v>
          </cell>
          <cell r="X6014" t="str">
            <v>HYCITE QUITO</v>
          </cell>
          <cell r="Y6014" t="str">
            <v>FLEX NET CALLE 28 DE JUNIO S/N Y GARCIA MORENO ENTRADA LLANO GRANDE</v>
          </cell>
        </row>
        <row r="6015">
          <cell r="A6015" t="str">
            <v>98716167</v>
          </cell>
          <cell r="B6015">
            <v>480887</v>
          </cell>
          <cell r="C6015" t="str">
            <v>98716167</v>
          </cell>
          <cell r="D6015" t="str">
            <v>HYCITE</v>
          </cell>
          <cell r="E6015" t="str">
            <v>DESPACHO</v>
          </cell>
          <cell r="F6015" t="str">
            <v>NORMAL</v>
          </cell>
          <cell r="G6015" t="str">
            <v>TF89357</v>
          </cell>
          <cell r="H6015">
            <v>44911</v>
          </cell>
          <cell r="I6015" t="str">
            <v>ENTREGADO</v>
          </cell>
          <cell r="J6015">
            <v>44914</v>
          </cell>
          <cell r="K6015" t="str">
            <v>ALEXY ALAVA</v>
          </cell>
          <cell r="L6015" t="str">
            <v>PROSPERINA COOP MARIA EUGENIA CORDOVEZ MZ 1418 SOLAR 13 GUAYAQUIL-NORTE TARQUI 090605 GUAYAS</v>
          </cell>
          <cell r="N6015" t="str">
            <v>0985908758</v>
          </cell>
          <cell r="O6015" t="str">
            <v>0985908758</v>
          </cell>
          <cell r="P6015" t="str">
            <v>090605</v>
          </cell>
          <cell r="Q6015" t="str">
            <v>GUAYAQUIL</v>
          </cell>
          <cell r="R6015" t="str">
            <v>GUAYAS</v>
          </cell>
          <cell r="S6015" t="str">
            <v>GUAYAQUIL</v>
          </cell>
          <cell r="T6015" t="str">
            <v>FLEXTRANS GYE</v>
          </cell>
          <cell r="U6015" t="str">
            <v>FLEXNETUIO_GYE</v>
          </cell>
          <cell r="V6015">
            <v>2</v>
          </cell>
          <cell r="W6015">
            <v>15.8</v>
          </cell>
          <cell r="X6015" t="str">
            <v>HYCITE QUITO</v>
          </cell>
          <cell r="Y6015" t="str">
            <v>FLEX NET CALLE 28 DE JUNIO S/N Y GARCIA MORENO ENTRADA LLANO GRANDE</v>
          </cell>
        </row>
        <row r="6016">
          <cell r="A6016" t="str">
            <v>98717624</v>
          </cell>
          <cell r="B6016">
            <v>480888</v>
          </cell>
          <cell r="C6016" t="str">
            <v>98717624</v>
          </cell>
          <cell r="D6016" t="str">
            <v>HYCITE</v>
          </cell>
          <cell r="E6016" t="str">
            <v>DESPACHO</v>
          </cell>
          <cell r="F6016" t="str">
            <v>NORMAL</v>
          </cell>
          <cell r="G6016" t="str">
            <v>TF89307</v>
          </cell>
          <cell r="H6016">
            <v>44911</v>
          </cell>
          <cell r="I6016" t="str">
            <v>ENTREGADO</v>
          </cell>
          <cell r="J6016">
            <v>44914</v>
          </cell>
          <cell r="K6016" t="str">
            <v>ERICKA ALEXANDRA NIETO WENZELL</v>
          </cell>
          <cell r="L6016" t="str">
            <v>AV 2DA N415 Y CALLE SEPTIMA CDLA LOS CEIBOS GUAYAQUIL TARQUI 090902 GUAYAS</v>
          </cell>
          <cell r="M6016" t="str">
            <v/>
          </cell>
          <cell r="N6016" t="str">
            <v>0995959364 / 422157583</v>
          </cell>
          <cell r="O6016" t="str">
            <v>0995959364 / 422157583</v>
          </cell>
          <cell r="P6016" t="str">
            <v>090902</v>
          </cell>
          <cell r="Q6016" t="str">
            <v>GUAYAQUIL</v>
          </cell>
          <cell r="R6016" t="str">
            <v>GUAYAS</v>
          </cell>
          <cell r="S6016" t="str">
            <v>GUAYAQUIL</v>
          </cell>
          <cell r="T6016" t="str">
            <v>FLEXTRANS GYE</v>
          </cell>
          <cell r="U6016" t="str">
            <v>FLEXNETUIO_GYE</v>
          </cell>
          <cell r="V6016">
            <v>1</v>
          </cell>
          <cell r="W6016">
            <v>2.1</v>
          </cell>
          <cell r="X6016" t="str">
            <v>HYCITE QUITO</v>
          </cell>
          <cell r="Y6016" t="str">
            <v>FLEX NET CALLE 28 DE JUNIO S/N Y GARCIA MORENO ENTRADA LLANO GRANDE</v>
          </cell>
        </row>
        <row r="6017">
          <cell r="A6017" t="str">
            <v>98717657</v>
          </cell>
          <cell r="B6017">
            <v>480889</v>
          </cell>
          <cell r="C6017" t="str">
            <v>98717657</v>
          </cell>
          <cell r="D6017" t="str">
            <v>HYCITE</v>
          </cell>
          <cell r="E6017" t="str">
            <v>DESPACHO</v>
          </cell>
          <cell r="F6017" t="str">
            <v>NORMAL</v>
          </cell>
          <cell r="G6017" t="str">
            <v>031002004109294</v>
          </cell>
          <cell r="H6017">
            <v>44911</v>
          </cell>
          <cell r="I6017" t="str">
            <v>ENTREGADO</v>
          </cell>
          <cell r="J6017">
            <v>44914</v>
          </cell>
          <cell r="K6017" t="str">
            <v>PAULINA NAZARENO</v>
          </cell>
          <cell r="L6017" t="str">
            <v>TOLITA 2 MZ 20 VILLA 9 ESMERALDAS  SIMON PLATA TORRES 080118 ESMERALDAS</v>
          </cell>
          <cell r="M6017" t="str">
            <v/>
          </cell>
          <cell r="N6017" t="str">
            <v>0993959667 / 997255708</v>
          </cell>
          <cell r="O6017" t="str">
            <v>0993959667 / 997255708</v>
          </cell>
          <cell r="P6017" t="str">
            <v>080118</v>
          </cell>
          <cell r="Q6017" t="str">
            <v>ESMERALDAS</v>
          </cell>
          <cell r="R6017" t="str">
            <v>ESMERALDAS</v>
          </cell>
          <cell r="S6017" t="str">
            <v>ESMERALDAS - LA TOLITA</v>
          </cell>
          <cell r="T6017" t="str">
            <v>TRAMACO</v>
          </cell>
          <cell r="U6017" t="str">
            <v>FLEXNETUIO_PROVINCIA</v>
          </cell>
          <cell r="V6017">
            <v>1</v>
          </cell>
          <cell r="W6017">
            <v>2.1</v>
          </cell>
          <cell r="X6017" t="str">
            <v>HYCITE QUITO</v>
          </cell>
          <cell r="Y6017" t="str">
            <v>FLEX NET CALLE 28 DE JUNIO S/N Y GARCIA MORENO ENTRADA LLANO GRANDE</v>
          </cell>
        </row>
        <row r="6018">
          <cell r="A6018" t="str">
            <v>98718155</v>
          </cell>
          <cell r="B6018">
            <v>480890</v>
          </cell>
          <cell r="C6018" t="str">
            <v>98718155</v>
          </cell>
          <cell r="D6018" t="str">
            <v>HYCITE</v>
          </cell>
          <cell r="E6018" t="str">
            <v>DESPACHO</v>
          </cell>
          <cell r="F6018" t="str">
            <v>NORMAL</v>
          </cell>
          <cell r="G6018" t="str">
            <v>TF89308</v>
          </cell>
          <cell r="H6018">
            <v>44911</v>
          </cell>
          <cell r="I6018" t="str">
            <v>ENTREGADO</v>
          </cell>
          <cell r="J6018">
            <v>44914</v>
          </cell>
          <cell r="K6018" t="str">
            <v>DENIS ALBERTO FERNANDEZ CHAGUAY</v>
          </cell>
          <cell r="L6018" t="str">
            <v>AV FRANCISCO BOLOA,A # 701 L DETRAS DEL POLICENTRO GUAYAQUIL NORTE TARQUI 090607 GUAYAS</v>
          </cell>
          <cell r="M6018" t="str">
            <v/>
          </cell>
          <cell r="N6018" t="str">
            <v>0988486397 /</v>
          </cell>
          <cell r="O6018" t="str">
            <v>0988486397 /</v>
          </cell>
          <cell r="P6018" t="str">
            <v>090607</v>
          </cell>
          <cell r="Q6018" t="str">
            <v>GUAYAQUIL</v>
          </cell>
          <cell r="R6018" t="str">
            <v>GUAYAS</v>
          </cell>
          <cell r="S6018" t="str">
            <v>GUAYAQUIL</v>
          </cell>
          <cell r="T6018" t="str">
            <v>FLEXTRANS GYE</v>
          </cell>
          <cell r="U6018" t="str">
            <v>FLEXNETUIO_GYE</v>
          </cell>
          <cell r="V6018">
            <v>1</v>
          </cell>
          <cell r="W6018">
            <v>6.8</v>
          </cell>
          <cell r="X6018" t="str">
            <v>HYCITE QUITO</v>
          </cell>
          <cell r="Y6018" t="str">
            <v>FLEX NET CALLE 28 DE JUNIO S/N Y GARCIA MORENO ENTRADA LLANO GRANDE</v>
          </cell>
        </row>
        <row r="6019">
          <cell r="A6019" t="str">
            <v>98718298</v>
          </cell>
          <cell r="B6019">
            <v>480891</v>
          </cell>
          <cell r="C6019" t="str">
            <v>98718298</v>
          </cell>
          <cell r="D6019" t="str">
            <v>HYCITE</v>
          </cell>
          <cell r="E6019" t="str">
            <v>DESPACHO</v>
          </cell>
          <cell r="F6019" t="str">
            <v>NORMAL</v>
          </cell>
          <cell r="G6019" t="str">
            <v>TFQ89309 / TFQ90121</v>
          </cell>
          <cell r="H6019">
            <v>44911</v>
          </cell>
          <cell r="I6019" t="str">
            <v>ENTREGADO</v>
          </cell>
          <cell r="J6019">
            <v>44917</v>
          </cell>
          <cell r="K6019" t="str">
            <v xml:space="preserve">ALEJANDRA MAILA </v>
          </cell>
          <cell r="L6019" t="str">
            <v xml:space="preserve">RIO COFANES- BARTOLOMÉ DE SEGOVIA/ EDIFICIO ROYAL PRESTIGE CUATRO PISOS DE COLOR BLANCO. PROVINCIA: PICHINCHA CANTÓN: IÑAQUITO PARROQUIA: QUITO DISTRITO METROPOLITANO </v>
          </cell>
          <cell r="N6019" t="str">
            <v>0999881157</v>
          </cell>
          <cell r="O6019" t="str">
            <v>0999881157</v>
          </cell>
          <cell r="P6019" t="str">
            <v>170513</v>
          </cell>
          <cell r="Q6019" t="str">
            <v>QUITO</v>
          </cell>
          <cell r="R6019" t="str">
            <v>PICHINCHA</v>
          </cell>
          <cell r="S6019" t="str">
            <v>QUITO</v>
          </cell>
          <cell r="T6019" t="str">
            <v>FLEXTRANS UIO</v>
          </cell>
          <cell r="U6019" t="str">
            <v>FLEXNETUIO_LOCAL</v>
          </cell>
          <cell r="V6019">
            <v>1</v>
          </cell>
          <cell r="W6019">
            <v>12.5</v>
          </cell>
          <cell r="X6019" t="str">
            <v>HYCITE QUITO</v>
          </cell>
          <cell r="Y6019" t="str">
            <v>FLEX NET CALLE 28 DE JUNIO S/N Y GARCIA MORENO ENTRADA LLANO GRANDE</v>
          </cell>
        </row>
        <row r="6020">
          <cell r="A6020" t="str">
            <v>98719783</v>
          </cell>
          <cell r="B6020">
            <v>480892</v>
          </cell>
          <cell r="C6020" t="str">
            <v>98719783</v>
          </cell>
          <cell r="D6020" t="str">
            <v>HYCITE</v>
          </cell>
          <cell r="E6020" t="str">
            <v>DESPACHO</v>
          </cell>
          <cell r="F6020" t="str">
            <v>NORMAL</v>
          </cell>
          <cell r="G6020" t="str">
            <v>031002004109295</v>
          </cell>
          <cell r="H6020">
            <v>44911</v>
          </cell>
          <cell r="I6020" t="str">
            <v>ENTREGADO</v>
          </cell>
          <cell r="J6020">
            <v>44914</v>
          </cell>
          <cell r="K6020" t="str">
            <v>RUTH LOPEZ</v>
          </cell>
          <cell r="L6020" t="str">
            <v>ACACIAS CALLE 27 E PEATONAL 10 Y 11 A LADO DE BCO INTER LA LIBERTAR / NOROESTE LA LIBERTAD 240203 SANTA ELENA</v>
          </cell>
          <cell r="M6020" t="str">
            <v/>
          </cell>
          <cell r="N6020" t="str">
            <v>0989015117</v>
          </cell>
          <cell r="O6020" t="str">
            <v>0989015117</v>
          </cell>
          <cell r="P6020" t="str">
            <v>240203</v>
          </cell>
          <cell r="Q6020" t="str">
            <v>LA LIBERTAD</v>
          </cell>
          <cell r="R6020" t="str">
            <v>SANTA ELENA</v>
          </cell>
          <cell r="S6020" t="str">
            <v>LA LIBERTAD</v>
          </cell>
          <cell r="T6020" t="str">
            <v>TRAMACO</v>
          </cell>
          <cell r="U6020" t="str">
            <v>FLEXNETUIO_PROVINCIA</v>
          </cell>
          <cell r="V6020">
            <v>1</v>
          </cell>
          <cell r="W6020">
            <v>7.6</v>
          </cell>
          <cell r="X6020" t="str">
            <v>HYCITE QUITO</v>
          </cell>
          <cell r="Y6020" t="str">
            <v>FLEX NET CALLE 28 DE JUNIO S/N Y GARCIA MORENO ENTRADA LLANO GRANDE</v>
          </cell>
        </row>
        <row r="6021">
          <cell r="A6021" t="str">
            <v>98720223</v>
          </cell>
          <cell r="B6021">
            <v>480893</v>
          </cell>
          <cell r="C6021" t="str">
            <v>98720223</v>
          </cell>
          <cell r="D6021" t="str">
            <v>HYCITE</v>
          </cell>
          <cell r="E6021" t="str">
            <v>DESPACHO</v>
          </cell>
          <cell r="F6021" t="str">
            <v>NORMAL</v>
          </cell>
          <cell r="G6021" t="str">
            <v>TF89310</v>
          </cell>
          <cell r="H6021">
            <v>44911</v>
          </cell>
          <cell r="I6021" t="str">
            <v>ENTREGADO</v>
          </cell>
          <cell r="J6021">
            <v>44914</v>
          </cell>
          <cell r="K6021" t="str">
            <v>ELSY AREVALO</v>
          </cell>
          <cell r="L6021" t="str">
            <v>VICTOR MANUEL RENDON 623 Y BOYACA FRENTE A CONTIGUA CASA CUNA GUAYAQUIL//CENTRO ROCAFUERTE 090306 GUAYAS</v>
          </cell>
          <cell r="M6021" t="str">
            <v/>
          </cell>
          <cell r="N6021" t="str">
            <v>0985190136</v>
          </cell>
          <cell r="O6021" t="str">
            <v>0985190136</v>
          </cell>
          <cell r="P6021" t="str">
            <v>090306</v>
          </cell>
          <cell r="Q6021" t="str">
            <v>GUAYAQUIL</v>
          </cell>
          <cell r="R6021" t="str">
            <v>GUAYAS</v>
          </cell>
          <cell r="S6021" t="str">
            <v>GUAYAQUIL</v>
          </cell>
          <cell r="T6021" t="str">
            <v>FLEXTRANS GYE</v>
          </cell>
          <cell r="U6021" t="str">
            <v>FLEXNETUIO_GYE</v>
          </cell>
          <cell r="V6021">
            <v>1</v>
          </cell>
          <cell r="W6021">
            <v>4.8</v>
          </cell>
          <cell r="X6021" t="str">
            <v>HYCITE QUITO</v>
          </cell>
          <cell r="Y6021" t="str">
            <v>FLEX NET CALLE 28 DE JUNIO S/N Y GARCIA MORENO ENTRADA LLANO GRANDE</v>
          </cell>
        </row>
        <row r="6022">
          <cell r="A6022" t="str">
            <v>98720306</v>
          </cell>
          <cell r="B6022">
            <v>480894</v>
          </cell>
          <cell r="C6022" t="str">
            <v>98720306</v>
          </cell>
          <cell r="D6022" t="str">
            <v>HYCITE</v>
          </cell>
          <cell r="E6022" t="str">
            <v>DESPACHO</v>
          </cell>
          <cell r="F6022" t="str">
            <v>NORMAL</v>
          </cell>
          <cell r="G6022" t="str">
            <v>031002004109862</v>
          </cell>
          <cell r="H6022">
            <v>44911</v>
          </cell>
          <cell r="I6022" t="str">
            <v>ENTREGADO</v>
          </cell>
          <cell r="J6022">
            <v>44915</v>
          </cell>
          <cell r="K6022" t="str">
            <v>ELBA ZHISPON</v>
          </cell>
          <cell r="L6022" t="str">
            <v>29 DE MAYO DIAGONAL COMANDO DE POLICIA CAPITAN EDUARDO ZEAS RESTAURANTE ESQ DEL MORONA//YAMBAS MACAS 140101 MORONA-SANTIAGO</v>
          </cell>
          <cell r="N6022" t="str">
            <v>0998508011</v>
          </cell>
          <cell r="O6022" t="str">
            <v>0998508011</v>
          </cell>
          <cell r="P6022" t="str">
            <v>140101</v>
          </cell>
          <cell r="Q6022" t="str">
            <v>MORONA</v>
          </cell>
          <cell r="R6022" t="str">
            <v>MORONA SANTIAGO</v>
          </cell>
          <cell r="S6022" t="str">
            <v>MACAS</v>
          </cell>
          <cell r="T6022" t="str">
            <v>TRAMACO</v>
          </cell>
          <cell r="U6022" t="str">
            <v>FLEXNETUIO_PROVINCIA</v>
          </cell>
          <cell r="V6022">
            <v>2</v>
          </cell>
          <cell r="W6022">
            <v>16.2</v>
          </cell>
          <cell r="X6022" t="str">
            <v>HYCITE QUITO</v>
          </cell>
          <cell r="Y6022" t="str">
            <v>FLEX NET CALLE 28 DE JUNIO S/N Y GARCIA MORENO ENTRADA LLANO GRANDE</v>
          </cell>
        </row>
        <row r="6023">
          <cell r="A6023" t="str">
            <v>98720965</v>
          </cell>
          <cell r="B6023">
            <v>480895</v>
          </cell>
          <cell r="C6023" t="str">
            <v>98720965</v>
          </cell>
          <cell r="D6023" t="str">
            <v>HYCITE</v>
          </cell>
          <cell r="E6023" t="str">
            <v>DESPACHO</v>
          </cell>
          <cell r="F6023" t="str">
            <v>NORMAL</v>
          </cell>
          <cell r="G6023" t="str">
            <v>TFQ89311</v>
          </cell>
          <cell r="H6023">
            <v>44911</v>
          </cell>
          <cell r="I6023" t="str">
            <v>ENTREGADO</v>
          </cell>
          <cell r="J6023">
            <v>44914</v>
          </cell>
          <cell r="K6023" t="str">
            <v>MARCIA CHANALATA</v>
          </cell>
          <cell r="L6023" t="str">
            <v>541C CARLOS LARREA, CIUDADELA IBARRA Y A CALLE 10/FARMACIA ECONOMICA JUNTO A DEPO QUITO//SUR LA ECUATORIANA CHILLOGALLO 170707 PICHINCHA</v>
          </cell>
          <cell r="N6023" t="str">
            <v>0985801076</v>
          </cell>
          <cell r="O6023" t="str">
            <v>0985801076</v>
          </cell>
          <cell r="P6023" t="str">
            <v>170707</v>
          </cell>
          <cell r="Q6023" t="str">
            <v>QUITO</v>
          </cell>
          <cell r="R6023" t="str">
            <v>PICHINCHA</v>
          </cell>
          <cell r="S6023" t="str">
            <v>QUITO</v>
          </cell>
          <cell r="T6023" t="str">
            <v>FLEXTRANS UIO</v>
          </cell>
          <cell r="U6023" t="str">
            <v>FLEXNETUIO_LOCAL</v>
          </cell>
          <cell r="V6023">
            <v>2</v>
          </cell>
          <cell r="W6023">
            <v>14.5</v>
          </cell>
          <cell r="X6023" t="str">
            <v>HYCITE QUITO</v>
          </cell>
          <cell r="Y6023" t="str">
            <v>FLEX NET CALLE 28 DE JUNIO S/N Y GARCIA MORENO ENTRADA LLANO GRANDE</v>
          </cell>
        </row>
        <row r="6024">
          <cell r="A6024" t="str">
            <v>98723171</v>
          </cell>
          <cell r="B6024">
            <v>480896</v>
          </cell>
          <cell r="C6024" t="str">
            <v>98723171</v>
          </cell>
          <cell r="D6024" t="str">
            <v>HYCITE</v>
          </cell>
          <cell r="E6024" t="str">
            <v>DESPACHO</v>
          </cell>
          <cell r="F6024" t="str">
            <v>NORMAL</v>
          </cell>
          <cell r="G6024" t="str">
            <v>031002004109863</v>
          </cell>
          <cell r="H6024">
            <v>44911</v>
          </cell>
          <cell r="I6024" t="str">
            <v>ENTREGADO</v>
          </cell>
          <cell r="J6024">
            <v>44914</v>
          </cell>
          <cell r="K6024" t="str">
            <v>ALFREDO PINARGOTE</v>
          </cell>
          <cell r="L6024" t="str">
            <v>CIUDAD VERDE MZ 113 LT 15 CL MANGLARES CHURUTE SANTO DOMINGO-CIUDAD VERDE SANTO DOMINGO 230101 SANTO DOMINGO</v>
          </cell>
          <cell r="N6024" t="str">
            <v>0990280017</v>
          </cell>
          <cell r="O6024" t="str">
            <v>0990280017</v>
          </cell>
          <cell r="P6024" t="str">
            <v>230101</v>
          </cell>
          <cell r="Q6024" t="str">
            <v>SANTO DOMINGO</v>
          </cell>
          <cell r="R6024" t="str">
            <v>SANTO DOMINGO DE LOS TSACHILAS</v>
          </cell>
          <cell r="S6024" t="str">
            <v>SANTO DOMINGO DE LOS COLORADOS</v>
          </cell>
          <cell r="T6024" t="str">
            <v>TRAMACO</v>
          </cell>
          <cell r="U6024" t="str">
            <v>FLEXNETUIO_PROVINCIA</v>
          </cell>
          <cell r="V6024">
            <v>2</v>
          </cell>
          <cell r="W6024">
            <v>25.8</v>
          </cell>
          <cell r="X6024" t="str">
            <v>HYCITE QUITO</v>
          </cell>
          <cell r="Y6024" t="str">
            <v>FLEX NET CALLE 28 DE JUNIO S/N Y GARCIA MORENO ENTRADA LLANO GRANDE</v>
          </cell>
        </row>
        <row r="6025">
          <cell r="A6025" t="str">
            <v>98723842</v>
          </cell>
          <cell r="B6025">
            <v>480897</v>
          </cell>
          <cell r="C6025" t="str">
            <v>98723842</v>
          </cell>
          <cell r="D6025" t="str">
            <v>HYCITE</v>
          </cell>
          <cell r="E6025" t="str">
            <v>DESPACHO</v>
          </cell>
          <cell r="F6025" t="str">
            <v>NORMAL</v>
          </cell>
          <cell r="G6025" t="str">
            <v>TFQ89312</v>
          </cell>
          <cell r="H6025">
            <v>44911</v>
          </cell>
          <cell r="I6025" t="str">
            <v>ENTREGADO</v>
          </cell>
          <cell r="J6025">
            <v>44916</v>
          </cell>
          <cell r="K6025" t="str">
            <v>JOSE MAYA</v>
          </cell>
          <cell r="L6025" t="str">
            <v>CALLE EL PINAR OE 13-118 ALVARO DE CEVAL FRENTE GUARDERIA DOLORES CACUANGO QUITO / SAN JUAN SAN JUAN 171407 PICHINCHA</v>
          </cell>
          <cell r="N6025" t="str">
            <v>0998677406</v>
          </cell>
          <cell r="O6025" t="str">
            <v>0998677406</v>
          </cell>
          <cell r="P6025" t="str">
            <v>170208</v>
          </cell>
          <cell r="Q6025" t="str">
            <v>QUITO</v>
          </cell>
          <cell r="R6025" t="str">
            <v>PICHINCHA</v>
          </cell>
          <cell r="S6025" t="str">
            <v>CALDERON (CARAPUNGO)</v>
          </cell>
          <cell r="T6025" t="str">
            <v>FLEXTRANS UIO</v>
          </cell>
          <cell r="U6025" t="str">
            <v>FLEXNETUIO_LOCAL</v>
          </cell>
          <cell r="V6025">
            <v>1</v>
          </cell>
          <cell r="W6025">
            <v>7.1</v>
          </cell>
          <cell r="X6025" t="str">
            <v>HYCITE QUITO</v>
          </cell>
          <cell r="Y6025" t="str">
            <v>FLEX NET CALLE 28 DE JUNIO S/N Y GARCIA MORENO ENTRADA LLANO GRANDE</v>
          </cell>
        </row>
        <row r="6026">
          <cell r="A6026" t="str">
            <v>4730816</v>
          </cell>
          <cell r="B6026">
            <v>480847</v>
          </cell>
          <cell r="C6026" t="str">
            <v>4730816</v>
          </cell>
          <cell r="D6026" t="str">
            <v>MDELIVERY</v>
          </cell>
          <cell r="E6026" t="str">
            <v>DESPACHO</v>
          </cell>
          <cell r="F6026" t="str">
            <v>DERIVADO PICK UP</v>
          </cell>
          <cell r="G6026" t="str">
            <v>031080004730816</v>
          </cell>
          <cell r="H6026">
            <v>44911</v>
          </cell>
          <cell r="I6026" t="str">
            <v>ENTREGADO</v>
          </cell>
          <cell r="J6026">
            <v>44914</v>
          </cell>
          <cell r="K6026" t="str">
            <v>SEGUNDO ENRIQUE ORTEGA SALAZAR</v>
          </cell>
          <cell r="L6026" t="str">
            <v>OFICINA TRAMACO PUNTO DE ATENCION SAN MARINO</v>
          </cell>
          <cell r="M6026" t="str">
            <v>0901468108</v>
          </cell>
          <cell r="N6026" t="str">
            <v>0984628490</v>
          </cell>
          <cell r="O6026" t="str">
            <v>0996427560</v>
          </cell>
          <cell r="P6026" t="str">
            <v>GUAYAQUIL</v>
          </cell>
          <cell r="Q6026" t="str">
            <v>GUAYAQUIL</v>
          </cell>
          <cell r="R6026" t="str">
            <v>GUAYAS</v>
          </cell>
          <cell r="T6026" t="str">
            <v>TRAMACO</v>
          </cell>
          <cell r="U6026" t="str">
            <v>FLEXNETUIO_GYE</v>
          </cell>
          <cell r="V6026">
            <v>1</v>
          </cell>
          <cell r="W6026">
            <v>1</v>
          </cell>
          <cell r="X6026" t="str">
            <v>FLEXNET ECUADOR - MDELIVERY</v>
          </cell>
          <cell r="Y6026" t="str">
            <v>CALLE 28 DE JUNIO S/N Y GARCIA MORENO ENTRADA LLANO GRANDE</v>
          </cell>
        </row>
        <row r="6027">
          <cell r="A6027" t="str">
            <v>4730860</v>
          </cell>
          <cell r="B6027">
            <v>480848</v>
          </cell>
          <cell r="C6027" t="str">
            <v>4730860</v>
          </cell>
          <cell r="D6027" t="str">
            <v>MDELIVERY</v>
          </cell>
          <cell r="E6027" t="str">
            <v>DESPACHO</v>
          </cell>
          <cell r="F6027" t="str">
            <v>DERIVADO PICK UP</v>
          </cell>
          <cell r="G6027" t="str">
            <v>031080004730860</v>
          </cell>
          <cell r="H6027">
            <v>44911</v>
          </cell>
          <cell r="I6027" t="str">
            <v>ENTREGADO</v>
          </cell>
          <cell r="J6027">
            <v>44916</v>
          </cell>
          <cell r="K6027" t="str">
            <v>JOSTYN BRYAN OCHOA SALINAS</v>
          </cell>
          <cell r="L6027" t="str">
            <v>OFICINA TRAMACO PUNTO DE ATENCION VIA DAULE</v>
          </cell>
          <cell r="M6027" t="str">
            <v>0943249615</v>
          </cell>
          <cell r="N6027" t="str">
            <v>0981151440</v>
          </cell>
          <cell r="O6027" t="str">
            <v>0981151440</v>
          </cell>
          <cell r="P6027" t="str">
            <v>GUAYAQUIL</v>
          </cell>
          <cell r="Q6027" t="str">
            <v>GUAYAQUIL</v>
          </cell>
          <cell r="R6027" t="str">
            <v>GUAYAS</v>
          </cell>
          <cell r="T6027" t="str">
            <v>TRAMACO</v>
          </cell>
          <cell r="U6027" t="str">
            <v>FLEXNETUIO_GYE</v>
          </cell>
          <cell r="V6027">
            <v>1</v>
          </cell>
          <cell r="W6027">
            <v>1</v>
          </cell>
          <cell r="X6027" t="str">
            <v>FLEXNET ECUADOR - MDELIVERY</v>
          </cell>
          <cell r="Y6027" t="str">
            <v>CALLE 28 DE JUNIO S/N Y GARCIA MORENO ENTRADA LLANO GRANDE</v>
          </cell>
        </row>
        <row r="6028">
          <cell r="A6028" t="str">
            <v>4730924</v>
          </cell>
          <cell r="B6028">
            <v>480849</v>
          </cell>
          <cell r="C6028" t="str">
            <v>4730924</v>
          </cell>
          <cell r="D6028" t="str">
            <v>MDELIVERY</v>
          </cell>
          <cell r="E6028" t="str">
            <v>DESPACHO</v>
          </cell>
          <cell r="F6028" t="str">
            <v>DERIVADO PICK UP</v>
          </cell>
          <cell r="G6028" t="str">
            <v>031080004730924</v>
          </cell>
          <cell r="H6028">
            <v>44911</v>
          </cell>
          <cell r="I6028" t="str">
            <v>ENTREGADO</v>
          </cell>
          <cell r="J6028">
            <v>44916</v>
          </cell>
          <cell r="K6028" t="str">
            <v>JOSTYN BRYAN OCHOA SALINAS</v>
          </cell>
          <cell r="L6028" t="str">
            <v>OFICINA TRAMACO PUNTO DE ATENCION VIA DAULE</v>
          </cell>
          <cell r="M6028" t="str">
            <v>0943249615</v>
          </cell>
          <cell r="N6028" t="str">
            <v>0981151440</v>
          </cell>
          <cell r="O6028" t="str">
            <v>0981151440</v>
          </cell>
          <cell r="P6028" t="str">
            <v>GUAYAQUIL</v>
          </cell>
          <cell r="Q6028" t="str">
            <v>GUAYAQUIL</v>
          </cell>
          <cell r="R6028" t="str">
            <v>GUAYAS</v>
          </cell>
          <cell r="T6028" t="str">
            <v>TRAMACO</v>
          </cell>
          <cell r="U6028" t="str">
            <v>FLEXNETUIO_GYE</v>
          </cell>
          <cell r="V6028">
            <v>1</v>
          </cell>
          <cell r="W6028">
            <v>1</v>
          </cell>
          <cell r="X6028" t="str">
            <v>FLEXNET ECUADOR - MDELIVERY</v>
          </cell>
          <cell r="Y6028" t="str">
            <v>CALLE 28 DE JUNIO S/N Y GARCIA MORENO ENTRADA LLANO GRANDE</v>
          </cell>
        </row>
        <row r="6029">
          <cell r="A6029" t="str">
            <v>4731150</v>
          </cell>
          <cell r="B6029">
            <v>480850</v>
          </cell>
          <cell r="C6029" t="str">
            <v>4731150</v>
          </cell>
          <cell r="D6029" t="str">
            <v>MDELIVERY</v>
          </cell>
          <cell r="E6029" t="str">
            <v>DESPACHO</v>
          </cell>
          <cell r="F6029" t="str">
            <v>DERIVADO PICK UP</v>
          </cell>
          <cell r="G6029" t="str">
            <v>031080004731150</v>
          </cell>
          <cell r="H6029">
            <v>44911</v>
          </cell>
          <cell r="I6029" t="str">
            <v>ENTREGADO</v>
          </cell>
          <cell r="J6029">
            <v>44916</v>
          </cell>
          <cell r="K6029" t="str">
            <v>MARIA ISABEL REYES DELGADO</v>
          </cell>
          <cell r="L6029" t="str">
            <v>OFICINA TRAMACO PORTETE</v>
          </cell>
          <cell r="M6029" t="str">
            <v>0923021646</v>
          </cell>
          <cell r="N6029" t="str">
            <v>0981090834</v>
          </cell>
          <cell r="O6029" t="str">
            <v>0981090834</v>
          </cell>
          <cell r="P6029" t="str">
            <v>GUAYAQUIL</v>
          </cell>
          <cell r="Q6029" t="str">
            <v>GUAYAQUIL</v>
          </cell>
          <cell r="R6029" t="str">
            <v>GUAYAS</v>
          </cell>
          <cell r="T6029" t="str">
            <v>TRAMACO</v>
          </cell>
          <cell r="U6029" t="str">
            <v>FLEXNETUIO_GYE</v>
          </cell>
          <cell r="V6029">
            <v>1</v>
          </cell>
          <cell r="W6029">
            <v>1</v>
          </cell>
          <cell r="X6029" t="str">
            <v>FLEXNET ECUADOR - MDELIVERY</v>
          </cell>
          <cell r="Y6029" t="str">
            <v>CALLE 28 DE JUNIO S/N Y GARCIA MORENO ENTRADA LLANO GRANDE</v>
          </cell>
        </row>
        <row r="6030">
          <cell r="A6030" t="str">
            <v>4731270</v>
          </cell>
          <cell r="B6030">
            <v>480851</v>
          </cell>
          <cell r="C6030" t="str">
            <v>4731270</v>
          </cell>
          <cell r="D6030" t="str">
            <v>MDELIVERY</v>
          </cell>
          <cell r="E6030" t="str">
            <v>DESPACHO</v>
          </cell>
          <cell r="F6030" t="str">
            <v>NORMAL</v>
          </cell>
          <cell r="G6030" t="str">
            <v>TF89391</v>
          </cell>
          <cell r="H6030">
            <v>44911</v>
          </cell>
          <cell r="I6030" t="str">
            <v>ENTREGADO</v>
          </cell>
          <cell r="J6030">
            <v>44914</v>
          </cell>
          <cell r="K6030" t="str">
            <v>BYRON JAVIER TENORIO PAREDES</v>
          </cell>
          <cell r="L6030" t="str">
            <v>ROCA  AV 9 DE OCTUBRE  SN  Y RUMICHACA</v>
          </cell>
          <cell r="M6030" t="str">
            <v>0953330479</v>
          </cell>
          <cell r="N6030" t="str">
            <v>0994012054</v>
          </cell>
          <cell r="O6030" t="str">
            <v>0994012054</v>
          </cell>
          <cell r="P6030" t="str">
            <v>090306</v>
          </cell>
          <cell r="Q6030" t="str">
            <v>GUAYAQUIL</v>
          </cell>
          <cell r="R6030" t="str">
            <v>GUAYAS</v>
          </cell>
          <cell r="S6030" t="str">
            <v>GUAYAQUIL</v>
          </cell>
          <cell r="T6030" t="str">
            <v>ITSACOURIER</v>
          </cell>
          <cell r="U6030" t="str">
            <v>FLEXNETUIO_GYE</v>
          </cell>
          <cell r="V6030">
            <v>1</v>
          </cell>
          <cell r="W6030">
            <v>1</v>
          </cell>
          <cell r="X6030" t="str">
            <v>FLEXNET ECUADOR - MDELIVERY</v>
          </cell>
          <cell r="Y6030" t="str">
            <v>CALLE 28 DE JUNIO S/N Y GARCIA MORENO ENTRADA LLANO GRANDE</v>
          </cell>
        </row>
        <row r="6031">
          <cell r="A6031" t="str">
            <v>4731311</v>
          </cell>
          <cell r="B6031">
            <v>480852</v>
          </cell>
          <cell r="C6031" t="str">
            <v>4731311</v>
          </cell>
          <cell r="D6031" t="str">
            <v>MDELIVERY</v>
          </cell>
          <cell r="E6031" t="str">
            <v>DESPACHO</v>
          </cell>
          <cell r="F6031" t="str">
            <v>NORMAL</v>
          </cell>
          <cell r="G6031" t="str">
            <v>031080004731311</v>
          </cell>
          <cell r="H6031">
            <v>44911</v>
          </cell>
          <cell r="I6031" t="str">
            <v>ENTREGADO</v>
          </cell>
          <cell r="J6031">
            <v>44915</v>
          </cell>
          <cell r="K6031" t="str">
            <v>LAURA ROMINA MAFLA TAPIA</v>
          </cell>
          <cell r="L6031" t="str">
            <v>PEDERNALES CALLE C SN CALLE SIMON BOLIVAR</v>
          </cell>
          <cell r="M6031" t="str">
            <v>0401787932</v>
          </cell>
          <cell r="N6031" t="str">
            <v>0984908276</v>
          </cell>
          <cell r="O6031" t="str">
            <v>0984908276</v>
          </cell>
          <cell r="P6031" t="str">
            <v>131001</v>
          </cell>
          <cell r="Q6031" t="str">
            <v>PEDERNALES</v>
          </cell>
          <cell r="R6031" t="str">
            <v>MANABI</v>
          </cell>
          <cell r="S6031" t="str">
            <v>PEDERNALES - RECINTO COAQUE - RECINTO LA CHORRERA</v>
          </cell>
          <cell r="T6031" t="str">
            <v>TRAMACO</v>
          </cell>
          <cell r="U6031" t="str">
            <v>FLEXNETUIO_PROVINCIA</v>
          </cell>
          <cell r="V6031">
            <v>1</v>
          </cell>
          <cell r="W6031">
            <v>1</v>
          </cell>
          <cell r="X6031" t="str">
            <v>FLEXNET ECUADOR - MDELIVERY</v>
          </cell>
          <cell r="Y6031" t="str">
            <v>CALLE 28 DE JUNIO S/N Y GARCIA MORENO ENTRADA LLANO GRANDE</v>
          </cell>
        </row>
        <row r="6032">
          <cell r="A6032" t="str">
            <v>4731809</v>
          </cell>
          <cell r="B6032">
            <v>480853</v>
          </cell>
          <cell r="C6032" t="str">
            <v>4731809</v>
          </cell>
          <cell r="D6032" t="str">
            <v>MDELIVERY</v>
          </cell>
          <cell r="E6032" t="str">
            <v>DESPACHO</v>
          </cell>
          <cell r="F6032" t="str">
            <v>DERIVADO PICK UP</v>
          </cell>
          <cell r="G6032" t="str">
            <v>031080004731809</v>
          </cell>
          <cell r="H6032">
            <v>44911</v>
          </cell>
          <cell r="I6032" t="str">
            <v>ENTREGADO</v>
          </cell>
          <cell r="J6032">
            <v>44914</v>
          </cell>
          <cell r="K6032" t="str">
            <v>DUQUE MORETA MARCELA GEOCONDA</v>
          </cell>
          <cell r="L6032" t="str">
            <v>OFICINA TRAMACO LATACUNGA</v>
          </cell>
          <cell r="M6032" t="str">
            <v>1719582924</v>
          </cell>
          <cell r="N6032" t="str">
            <v>0987441485</v>
          </cell>
          <cell r="O6032" t="str">
            <v>0987441485</v>
          </cell>
          <cell r="P6032" t="str">
            <v>LATACUNGA</v>
          </cell>
          <cell r="Q6032" t="str">
            <v>LATACUNGA</v>
          </cell>
          <cell r="R6032" t="str">
            <v>COTOPAXI</v>
          </cell>
          <cell r="T6032" t="str">
            <v>TRAMACO</v>
          </cell>
          <cell r="U6032" t="str">
            <v>FLEXNETUIO_PROVINCIA</v>
          </cell>
          <cell r="V6032">
            <v>1</v>
          </cell>
          <cell r="W6032">
            <v>1</v>
          </cell>
          <cell r="X6032" t="str">
            <v>FLEXNET ECUADOR - MDELIVERY</v>
          </cell>
          <cell r="Y6032" t="str">
            <v>CALLE 28 DE JUNIO S/N Y GARCIA MORENO ENTRADA LLANO GRANDE</v>
          </cell>
        </row>
        <row r="6033">
          <cell r="A6033" t="str">
            <v>4731841</v>
          </cell>
          <cell r="B6033">
            <v>480854</v>
          </cell>
          <cell r="C6033" t="str">
            <v>4731841</v>
          </cell>
          <cell r="D6033" t="str">
            <v>MDELIVERY</v>
          </cell>
          <cell r="E6033" t="str">
            <v>DESPACHO</v>
          </cell>
          <cell r="F6033" t="str">
            <v>DERIVADO PICK UP</v>
          </cell>
          <cell r="G6033" t="str">
            <v>031080004731841</v>
          </cell>
          <cell r="H6033">
            <v>44911</v>
          </cell>
          <cell r="I6033" t="str">
            <v>ENTREGADO</v>
          </cell>
          <cell r="J6033">
            <v>44918</v>
          </cell>
          <cell r="K6033" t="str">
            <v>MAIGUA VIRACUCHA WILSON RENE</v>
          </cell>
          <cell r="L6033" t="str">
            <v>OFICINA TRAMACO UNICORNIO</v>
          </cell>
          <cell r="M6033" t="str">
            <v>1713372116</v>
          </cell>
          <cell r="N6033" t="str">
            <v>0984598305</v>
          </cell>
          <cell r="O6033" t="str">
            <v>0984598305</v>
          </cell>
          <cell r="P6033" t="str">
            <v>QUITO</v>
          </cell>
          <cell r="Q6033" t="str">
            <v>QUITO</v>
          </cell>
          <cell r="R6033" t="str">
            <v>PICHINCHA</v>
          </cell>
          <cell r="T6033" t="str">
            <v>TRAMACO</v>
          </cell>
          <cell r="U6033" t="str">
            <v>FLEXNETUIO_LOCAL</v>
          </cell>
          <cell r="V6033">
            <v>1</v>
          </cell>
          <cell r="W6033">
            <v>1</v>
          </cell>
          <cell r="X6033" t="str">
            <v>FLEXNET ECUADOR - MDELIVERY</v>
          </cell>
          <cell r="Y6033" t="str">
            <v>CALLE 28 DE JUNIO S/N Y GARCIA MORENO ENTRADA LLANO GRANDE</v>
          </cell>
        </row>
        <row r="6034">
          <cell r="A6034" t="str">
            <v>4731842</v>
          </cell>
          <cell r="B6034">
            <v>480855</v>
          </cell>
          <cell r="C6034" t="str">
            <v>4731842</v>
          </cell>
          <cell r="D6034" t="str">
            <v>MDELIVERY</v>
          </cell>
          <cell r="E6034" t="str">
            <v>DESPACHO</v>
          </cell>
          <cell r="F6034" t="str">
            <v>NORMAL</v>
          </cell>
          <cell r="G6034" t="str">
            <v>031080004731842</v>
          </cell>
          <cell r="H6034">
            <v>44911</v>
          </cell>
          <cell r="I6034" t="str">
            <v>ENTREGADO</v>
          </cell>
          <cell r="J6034">
            <v>44914</v>
          </cell>
          <cell r="K6034" t="str">
            <v>BILLON MARQUEZ JUVENAL ALEJANDRO</v>
          </cell>
          <cell r="L6034" t="str">
            <v>MILAGRO CALLE JAVIER ROMERO 819 ENTRE PEDRO CARBO Y BOLIVAR</v>
          </cell>
          <cell r="M6034" t="str">
            <v>0917283152</v>
          </cell>
          <cell r="N6034" t="str">
            <v>0967560960</v>
          </cell>
          <cell r="O6034" t="str">
            <v>0967560960</v>
          </cell>
          <cell r="P6034" t="str">
            <v>091709</v>
          </cell>
          <cell r="Q6034" t="str">
            <v>MILAGRO</v>
          </cell>
          <cell r="R6034" t="str">
            <v>GUAYAS</v>
          </cell>
          <cell r="S6034" t="str">
            <v>MILAGRO</v>
          </cell>
          <cell r="T6034" t="str">
            <v>TRAMACO</v>
          </cell>
          <cell r="U6034" t="str">
            <v>FLEXNETUIO_PROVINCIA</v>
          </cell>
          <cell r="V6034">
            <v>1</v>
          </cell>
          <cell r="W6034">
            <v>1</v>
          </cell>
          <cell r="X6034" t="str">
            <v>FLEXNET ECUADOR - MDELIVERY</v>
          </cell>
          <cell r="Y6034" t="str">
            <v>CALLE 28 DE JUNIO S/N Y GARCIA MORENO ENTRADA LLANO GRANDE</v>
          </cell>
        </row>
        <row r="6035">
          <cell r="A6035" t="str">
            <v>4731882</v>
          </cell>
          <cell r="B6035">
            <v>480856</v>
          </cell>
          <cell r="C6035" t="str">
            <v>4731882</v>
          </cell>
          <cell r="D6035" t="str">
            <v>MDELIVERY</v>
          </cell>
          <cell r="E6035" t="str">
            <v>DESPACHO</v>
          </cell>
          <cell r="F6035" t="str">
            <v>NORMAL</v>
          </cell>
          <cell r="G6035" t="str">
            <v>031080004731882</v>
          </cell>
          <cell r="H6035">
            <v>44911</v>
          </cell>
          <cell r="I6035" t="str">
            <v>ENTREGADO</v>
          </cell>
          <cell r="J6035">
            <v>44914</v>
          </cell>
          <cell r="K6035" t="str">
            <v>NAHUN ANGEL JARAMILLO BAILON</v>
          </cell>
          <cell r="L6035" t="str">
            <v>ELOY ALFARO URB DURAN CITY   ETAPA CAMELIA MZ SOLAR 1</v>
          </cell>
          <cell r="M6035" t="str">
            <v>0924796634</v>
          </cell>
          <cell r="N6035" t="str">
            <v>0987435793</v>
          </cell>
          <cell r="O6035" t="str">
            <v>0981234111</v>
          </cell>
          <cell r="P6035" t="str">
            <v>092411</v>
          </cell>
          <cell r="Q6035" t="str">
            <v>DURAN</v>
          </cell>
          <cell r="R6035" t="str">
            <v>GUAYAS</v>
          </cell>
          <cell r="S6035" t="str">
            <v>ELOY ALFARO (DURAN)</v>
          </cell>
          <cell r="T6035" t="str">
            <v>TRAMACO</v>
          </cell>
          <cell r="U6035" t="str">
            <v>FLEXNETUIO_GYE</v>
          </cell>
          <cell r="V6035">
            <v>1</v>
          </cell>
          <cell r="W6035">
            <v>1</v>
          </cell>
          <cell r="X6035" t="str">
            <v>FLEXNET ECUADOR - MDELIVERY</v>
          </cell>
          <cell r="Y6035" t="str">
            <v>CALLE 28 DE JUNIO S/N Y GARCIA MORENO ENTRADA LLANO GRANDE</v>
          </cell>
        </row>
        <row r="6036">
          <cell r="A6036" t="str">
            <v>4732047</v>
          </cell>
          <cell r="B6036">
            <v>480857</v>
          </cell>
          <cell r="C6036" t="str">
            <v>4732047</v>
          </cell>
          <cell r="D6036" t="str">
            <v>MDELIVERY</v>
          </cell>
          <cell r="E6036" t="str">
            <v>DESPACHO</v>
          </cell>
          <cell r="F6036" t="str">
            <v>NORMAL</v>
          </cell>
          <cell r="G6036" t="str">
            <v>031080004732047</v>
          </cell>
          <cell r="H6036">
            <v>44911</v>
          </cell>
          <cell r="I6036" t="str">
            <v>ENTREGADO</v>
          </cell>
          <cell r="J6036">
            <v>44914</v>
          </cell>
          <cell r="K6036" t="str">
            <v>GARCIA HIDALGO PRISCILA MARIA</v>
          </cell>
          <cell r="L6036" t="str">
            <v>DURAN   CALLE  CDLA ELSA BUCARAM MZ 4 SOLAR 20 AV ANTONIO NEUMANE</v>
          </cell>
          <cell r="M6036" t="str">
            <v>0928680065</v>
          </cell>
          <cell r="N6036" t="str">
            <v>0961255159</v>
          </cell>
          <cell r="O6036" t="str">
            <v>0961255159</v>
          </cell>
          <cell r="P6036" t="str">
            <v>092401</v>
          </cell>
          <cell r="Q6036" t="str">
            <v>DURAN</v>
          </cell>
          <cell r="R6036" t="str">
            <v>GUAYAS</v>
          </cell>
          <cell r="S6036" t="str">
            <v>ELOY ALFARO (DURAN)</v>
          </cell>
          <cell r="T6036" t="str">
            <v>TRAMACO</v>
          </cell>
          <cell r="U6036" t="str">
            <v>FLEXNETUIO_GYE</v>
          </cell>
          <cell r="V6036">
            <v>1</v>
          </cell>
          <cell r="W6036">
            <v>1</v>
          </cell>
          <cell r="X6036" t="str">
            <v>FLEXNET ECUADOR - MDELIVERY</v>
          </cell>
          <cell r="Y6036" t="str">
            <v>CALLE 28 DE JUNIO S/N Y GARCIA MORENO ENTRADA LLANO GRANDE</v>
          </cell>
        </row>
        <row r="6037">
          <cell r="A6037" t="str">
            <v>4732402</v>
          </cell>
          <cell r="B6037">
            <v>480858</v>
          </cell>
          <cell r="C6037" t="str">
            <v>4732402</v>
          </cell>
          <cell r="D6037" t="str">
            <v>MDELIVERY</v>
          </cell>
          <cell r="E6037" t="str">
            <v>DESPACHO</v>
          </cell>
          <cell r="F6037" t="str">
            <v>NORMAL</v>
          </cell>
          <cell r="G6037" t="str">
            <v>031080004732402</v>
          </cell>
          <cell r="H6037">
            <v>44911</v>
          </cell>
          <cell r="I6037" t="str">
            <v>ENTREGADO</v>
          </cell>
          <cell r="J6037">
            <v>44915</v>
          </cell>
          <cell r="K6037" t="str">
            <v>JONATHAN STEVEN RENTERIA SANTILLAN</v>
          </cell>
          <cell r="L6037" t="str">
            <v>EL RECREO   CDLA EL RECREO ETAPA 5  MZ 549  VILLA 15 CALLE</v>
          </cell>
          <cell r="M6037" t="str">
            <v>0950274605</v>
          </cell>
          <cell r="N6037" t="str">
            <v>0963313451</v>
          </cell>
          <cell r="O6037" t="str">
            <v>0963313451</v>
          </cell>
          <cell r="P6037" t="str">
            <v>092405</v>
          </cell>
          <cell r="Q6037" t="str">
            <v>DURAN</v>
          </cell>
          <cell r="R6037" t="str">
            <v>GUAYAS</v>
          </cell>
          <cell r="S6037" t="str">
            <v>ELOY ALFARO (DURAN)</v>
          </cell>
          <cell r="T6037" t="str">
            <v>TRAMACO</v>
          </cell>
          <cell r="U6037" t="str">
            <v>FLEXNETUIO_GYE</v>
          </cell>
          <cell r="V6037">
            <v>1</v>
          </cell>
          <cell r="W6037">
            <v>1</v>
          </cell>
          <cell r="X6037" t="str">
            <v>FLEXNET ECUADOR - MDELIVERY</v>
          </cell>
          <cell r="Y6037" t="str">
            <v>CALLE 28 DE JUNIO S/N Y GARCIA MORENO ENTRADA LLANO GRANDE</v>
          </cell>
        </row>
        <row r="6038">
          <cell r="A6038" t="str">
            <v>4732516</v>
          </cell>
          <cell r="B6038">
            <v>480859</v>
          </cell>
          <cell r="C6038" t="str">
            <v>4732516</v>
          </cell>
          <cell r="D6038" t="str">
            <v>MDELIVERY</v>
          </cell>
          <cell r="E6038" t="str">
            <v>DESPACHO</v>
          </cell>
          <cell r="F6038" t="str">
            <v>NORMAL</v>
          </cell>
          <cell r="G6038" t="str">
            <v>FT75793</v>
          </cell>
          <cell r="H6038">
            <v>44911</v>
          </cell>
          <cell r="I6038" t="str">
            <v>ENTREGADO</v>
          </cell>
          <cell r="J6038">
            <v>44914</v>
          </cell>
          <cell r="K6038" t="str">
            <v>MARIA LINARES CANO DE TORREALBA</v>
          </cell>
          <cell r="L6038" t="str">
            <v>EL INCA CALLE AV JUAN MOLINEROS SN Y SERVELLON URBINA</v>
          </cell>
          <cell r="M6038" t="str">
            <v>1760622066</v>
          </cell>
          <cell r="N6038" t="str">
            <v>0992920022</v>
          </cell>
          <cell r="O6038" t="str">
            <v>0983737783</v>
          </cell>
          <cell r="P6038" t="str">
            <v>170513</v>
          </cell>
          <cell r="Q6038" t="str">
            <v>QUITO</v>
          </cell>
          <cell r="R6038" t="str">
            <v>PICHINCHA</v>
          </cell>
          <cell r="S6038" t="str">
            <v>QUITO</v>
          </cell>
          <cell r="T6038" t="str">
            <v>FLEXTRANS UIO</v>
          </cell>
          <cell r="U6038" t="str">
            <v>FLEXNETUIO_LOCAL</v>
          </cell>
          <cell r="V6038">
            <v>1</v>
          </cell>
          <cell r="W6038">
            <v>1</v>
          </cell>
          <cell r="X6038" t="str">
            <v>FLEXNET ECUADOR - MDELIVERY</v>
          </cell>
          <cell r="Y6038" t="str">
            <v>CALLE 28 DE JUNIO S/N Y GARCIA MORENO ENTRADA LLANO GRANDE</v>
          </cell>
        </row>
        <row r="6039">
          <cell r="A6039" t="str">
            <v>4732540</v>
          </cell>
          <cell r="B6039">
            <v>480860</v>
          </cell>
          <cell r="C6039" t="str">
            <v>4732540</v>
          </cell>
          <cell r="D6039" t="str">
            <v>MDELIVERY</v>
          </cell>
          <cell r="E6039" t="str">
            <v>DESPACHO</v>
          </cell>
          <cell r="F6039" t="str">
            <v>DERIVADO PICK UP</v>
          </cell>
          <cell r="G6039" t="str">
            <v>031080004732540</v>
          </cell>
          <cell r="H6039">
            <v>44911</v>
          </cell>
          <cell r="I6039" t="str">
            <v>ENTREGADO</v>
          </cell>
          <cell r="J6039">
            <v>44914</v>
          </cell>
          <cell r="K6039" t="str">
            <v>CEDENO CARRANZA FREDDY ALAN</v>
          </cell>
          <cell r="L6039" t="str">
            <v>OFICINA TRAMACO PUNTO DE ATENCION SAN MARINO</v>
          </cell>
          <cell r="M6039" t="str">
            <v>0926324153</v>
          </cell>
          <cell r="N6039" t="str">
            <v>0991352513</v>
          </cell>
          <cell r="O6039" t="str">
            <v>0991352513</v>
          </cell>
          <cell r="P6039" t="str">
            <v>GUAYAQUIL</v>
          </cell>
          <cell r="Q6039" t="str">
            <v>GUAYAQUIL</v>
          </cell>
          <cell r="R6039" t="str">
            <v>GUAYAS</v>
          </cell>
          <cell r="T6039" t="str">
            <v>TRAMACO</v>
          </cell>
          <cell r="U6039" t="str">
            <v>FLEXNETUIO_GYE</v>
          </cell>
          <cell r="V6039">
            <v>1</v>
          </cell>
          <cell r="W6039">
            <v>1</v>
          </cell>
          <cell r="X6039" t="str">
            <v>FLEXNET ECUADOR - MDELIVERY</v>
          </cell>
          <cell r="Y6039" t="str">
            <v>CALLE 28 DE JUNIO S/N Y GARCIA MORENO ENTRADA LLANO GRANDE</v>
          </cell>
        </row>
        <row r="6040">
          <cell r="A6040" t="str">
            <v>4732696</v>
          </cell>
          <cell r="B6040">
            <v>480861</v>
          </cell>
          <cell r="C6040" t="str">
            <v>4732696</v>
          </cell>
          <cell r="D6040" t="str">
            <v>MDELIVERY</v>
          </cell>
          <cell r="E6040" t="str">
            <v>DESPACHO</v>
          </cell>
          <cell r="F6040" t="str">
            <v>NORMAL</v>
          </cell>
          <cell r="G6040" t="str">
            <v>FT75795</v>
          </cell>
          <cell r="H6040">
            <v>44911</v>
          </cell>
          <cell r="I6040" t="str">
            <v>ENTREGADO</v>
          </cell>
          <cell r="J6040">
            <v>44914</v>
          </cell>
          <cell r="K6040" t="str">
            <v>JEFFERSON DAVID ENRIQUEZ ERAZO</v>
          </cell>
          <cell r="L6040" t="str">
            <v>CALDERON CALLE 9 DE AGOSTO SN CALLE CACHA</v>
          </cell>
          <cell r="M6040" t="str">
            <v>1728044601</v>
          </cell>
          <cell r="N6040" t="str">
            <v>0962628534</v>
          </cell>
          <cell r="O6040" t="str">
            <v>0962628534</v>
          </cell>
          <cell r="P6040" t="str">
            <v>170203</v>
          </cell>
          <cell r="Q6040" t="str">
            <v>QUITO</v>
          </cell>
          <cell r="R6040" t="str">
            <v>PICHINCHA</v>
          </cell>
          <cell r="S6040" t="str">
            <v>CALDERON (CARAPUNGO)</v>
          </cell>
          <cell r="T6040" t="str">
            <v>FLEXTRANS UIO</v>
          </cell>
          <cell r="U6040" t="str">
            <v>FLEXNETUIO_LOCAL</v>
          </cell>
          <cell r="V6040">
            <v>1</v>
          </cell>
          <cell r="W6040">
            <v>1</v>
          </cell>
          <cell r="X6040" t="str">
            <v>FLEXNET ECUADOR - MDELIVERY</v>
          </cell>
          <cell r="Y6040" t="str">
            <v>CALLE 28 DE JUNIO S/N Y GARCIA MORENO ENTRADA LLANO GRANDE</v>
          </cell>
        </row>
        <row r="6041">
          <cell r="A6041" t="str">
            <v>4733599</v>
          </cell>
          <cell r="B6041">
            <v>480862</v>
          </cell>
          <cell r="C6041" t="str">
            <v>4733599</v>
          </cell>
          <cell r="D6041" t="str">
            <v>MDELIVERY</v>
          </cell>
          <cell r="E6041" t="str">
            <v>DESPACHO</v>
          </cell>
          <cell r="F6041" t="str">
            <v>NORMAL</v>
          </cell>
          <cell r="G6041" t="str">
            <v>TF89375</v>
          </cell>
          <cell r="H6041">
            <v>44911</v>
          </cell>
          <cell r="I6041" t="str">
            <v>ENTREGADO</v>
          </cell>
          <cell r="J6041">
            <v>44914</v>
          </cell>
          <cell r="K6041" t="str">
            <v>HERRERA GAIBOR VANESSA MELISSA</v>
          </cell>
          <cell r="L6041" t="str">
            <v>TARQUI AV DE LAS AMERICAS 807 Y CALLE 2DA</v>
          </cell>
          <cell r="M6041" t="str">
            <v>0920158821</v>
          </cell>
          <cell r="N6041" t="str">
            <v>0959060251</v>
          </cell>
          <cell r="O6041" t="str">
            <v>0959060251</v>
          </cell>
          <cell r="P6041" t="str">
            <v>090505</v>
          </cell>
          <cell r="Q6041" t="str">
            <v>GUAYAQUIL</v>
          </cell>
          <cell r="R6041" t="str">
            <v>GUAYAS</v>
          </cell>
          <cell r="S6041" t="str">
            <v>GUAYAQUIL</v>
          </cell>
          <cell r="T6041" t="str">
            <v>ITSACOURIER</v>
          </cell>
          <cell r="U6041" t="str">
            <v>FLEXNETUIO_GYE</v>
          </cell>
          <cell r="V6041">
            <v>1</v>
          </cell>
          <cell r="W6041">
            <v>1</v>
          </cell>
          <cell r="X6041" t="str">
            <v>FLEXNET ECUADOR - MDELIVERY</v>
          </cell>
          <cell r="Y6041" t="str">
            <v>CALLE 28 DE JUNIO S/N Y GARCIA MORENO ENTRADA LLANO GRANDE</v>
          </cell>
        </row>
        <row r="6042">
          <cell r="A6042" t="str">
            <v>4733643</v>
          </cell>
          <cell r="B6042">
            <v>480863</v>
          </cell>
          <cell r="C6042" t="str">
            <v>4733643</v>
          </cell>
          <cell r="D6042" t="str">
            <v>MDELIVERY</v>
          </cell>
          <cell r="E6042" t="str">
            <v>DESPACHO</v>
          </cell>
          <cell r="F6042" t="str">
            <v>NORMAL</v>
          </cell>
          <cell r="G6042" t="str">
            <v>TF89376</v>
          </cell>
          <cell r="H6042">
            <v>44911</v>
          </cell>
          <cell r="I6042" t="str">
            <v>ENTREGADO</v>
          </cell>
          <cell r="J6042">
            <v>44914</v>
          </cell>
          <cell r="K6042" t="str">
            <v>PEDRO WILSON MIRANDA BOHORQUEZ</v>
          </cell>
          <cell r="L6042" t="str">
            <v>TARQUI   COOP UNIDAD NACIONAL  MZ 378    SOLAR 10 4TO PASEO 19D NO</v>
          </cell>
          <cell r="M6042" t="str">
            <v>0914052964</v>
          </cell>
          <cell r="N6042" t="str">
            <v>0980908173</v>
          </cell>
          <cell r="O6042" t="str">
            <v/>
          </cell>
          <cell r="P6042" t="str">
            <v>090605</v>
          </cell>
          <cell r="Q6042" t="str">
            <v>GUAYAQUIL</v>
          </cell>
          <cell r="R6042" t="str">
            <v>GUAYAS</v>
          </cell>
          <cell r="S6042" t="str">
            <v>GUAYAQUIL</v>
          </cell>
          <cell r="T6042" t="str">
            <v>ITSACOURIER</v>
          </cell>
          <cell r="U6042" t="str">
            <v>FLEXNETUIO_GYE</v>
          </cell>
          <cell r="V6042">
            <v>1</v>
          </cell>
          <cell r="W6042">
            <v>1</v>
          </cell>
          <cell r="X6042" t="str">
            <v>FLEXNET ECUADOR - MDELIVERY</v>
          </cell>
          <cell r="Y6042" t="str">
            <v>CALLE 28 DE JUNIO S/N Y GARCIA MORENO ENTRADA LLANO GRANDE</v>
          </cell>
        </row>
        <row r="6043">
          <cell r="A6043" t="str">
            <v>4733684</v>
          </cell>
          <cell r="B6043">
            <v>480864</v>
          </cell>
          <cell r="C6043" t="str">
            <v>4733684</v>
          </cell>
          <cell r="D6043" t="str">
            <v>MDELIVERY</v>
          </cell>
          <cell r="E6043" t="str">
            <v>DESPACHO</v>
          </cell>
          <cell r="F6043" t="str">
            <v>NORMAL</v>
          </cell>
          <cell r="G6043" t="str">
            <v>031080004733684</v>
          </cell>
          <cell r="H6043">
            <v>44911</v>
          </cell>
          <cell r="I6043" t="str">
            <v>ENTREGADO</v>
          </cell>
          <cell r="J6043">
            <v>44915</v>
          </cell>
          <cell r="K6043" t="str">
            <v>MALDONADO GUADALUPE JESSENIA CAROLINA</v>
          </cell>
          <cell r="L6043" t="str">
            <v>MILAGRO CALLE PRESIDENTE AURELIO MOSQUERA SN AV COLON</v>
          </cell>
          <cell r="M6043" t="str">
            <v>0919617357</v>
          </cell>
          <cell r="N6043" t="str">
            <v>0958813985</v>
          </cell>
          <cell r="O6043" t="str">
            <v>0958813985</v>
          </cell>
          <cell r="P6043" t="str">
            <v>091704</v>
          </cell>
          <cell r="Q6043" t="str">
            <v>MILAGRO</v>
          </cell>
          <cell r="R6043" t="str">
            <v>GUAYAS</v>
          </cell>
          <cell r="S6043" t="str">
            <v>MILAGRO</v>
          </cell>
          <cell r="T6043" t="str">
            <v>TRAMACO</v>
          </cell>
          <cell r="U6043" t="str">
            <v>FLEXNETUIO_PROVINCIA</v>
          </cell>
          <cell r="V6043">
            <v>1</v>
          </cell>
          <cell r="W6043">
            <v>1</v>
          </cell>
          <cell r="X6043" t="str">
            <v>FLEXNET ECUADOR - MDELIVERY</v>
          </cell>
          <cell r="Y6043" t="str">
            <v>CALLE 28 DE JUNIO S/N Y GARCIA MORENO ENTRADA LLANO GRANDE</v>
          </cell>
        </row>
        <row r="6044">
          <cell r="A6044" t="str">
            <v>4733710</v>
          </cell>
          <cell r="B6044">
            <v>480865</v>
          </cell>
          <cell r="C6044" t="str">
            <v>4733710</v>
          </cell>
          <cell r="D6044" t="str">
            <v>MDELIVERY</v>
          </cell>
          <cell r="E6044" t="str">
            <v>DESPACHO</v>
          </cell>
          <cell r="F6044" t="str">
            <v>DERIVADO PICK UP</v>
          </cell>
          <cell r="G6044" t="str">
            <v>031080004733710</v>
          </cell>
          <cell r="H6044">
            <v>44911</v>
          </cell>
          <cell r="I6044" t="str">
            <v>DEVOLUCION_EN_PROCESO</v>
          </cell>
          <cell r="J6044">
            <v>44922</v>
          </cell>
          <cell r="K6044" t="str">
            <v>YARIMA LISSETTE BURGOS VERA</v>
          </cell>
          <cell r="L6044" t="str">
            <v>OFICINA TRAMACO PORTETE</v>
          </cell>
          <cell r="M6044" t="str">
            <v>0922352117</v>
          </cell>
          <cell r="N6044" t="str">
            <v>0979231360</v>
          </cell>
          <cell r="O6044" t="str">
            <v>0979231360</v>
          </cell>
          <cell r="P6044" t="str">
            <v>GUAYAQUIL</v>
          </cell>
          <cell r="Q6044" t="str">
            <v>GUAYAQUIL</v>
          </cell>
          <cell r="R6044" t="str">
            <v>GUAYAS</v>
          </cell>
          <cell r="T6044" t="str">
            <v>TRAMACO</v>
          </cell>
          <cell r="U6044" t="str">
            <v>FLEXNETUIO_GYE</v>
          </cell>
          <cell r="V6044">
            <v>1</v>
          </cell>
          <cell r="W6044">
            <v>1</v>
          </cell>
          <cell r="X6044" t="str">
            <v>FLEXNET ECUADOR - MDELIVERY</v>
          </cell>
          <cell r="Y6044" t="str">
            <v>CALLE 28 DE JUNIO S/N Y GARCIA MORENO ENTRADA LLANO GRANDE</v>
          </cell>
        </row>
        <row r="6045">
          <cell r="A6045" t="str">
            <v>4733794</v>
          </cell>
          <cell r="B6045">
            <v>480866</v>
          </cell>
          <cell r="C6045" t="str">
            <v>4733794</v>
          </cell>
          <cell r="D6045" t="str">
            <v>MDELIVERY</v>
          </cell>
          <cell r="E6045" t="str">
            <v>DESPACHO</v>
          </cell>
          <cell r="F6045" t="str">
            <v>NORMAL</v>
          </cell>
          <cell r="G6045" t="str">
            <v>TF89379</v>
          </cell>
          <cell r="H6045">
            <v>44911</v>
          </cell>
          <cell r="I6045" t="str">
            <v>ENTREGADO</v>
          </cell>
          <cell r="J6045">
            <v>44914</v>
          </cell>
          <cell r="K6045" t="str">
            <v>HOLGUIN CERCADO ANTONIO STALIN</v>
          </cell>
          <cell r="L6045" t="str">
            <v>TARQUI LA GARZOTA MZ 13 SL 7</v>
          </cell>
          <cell r="M6045" t="str">
            <v>0921436101</v>
          </cell>
          <cell r="N6045" t="str">
            <v>0999811036</v>
          </cell>
          <cell r="O6045" t="str">
            <v>0999811036</v>
          </cell>
          <cell r="P6045" t="str">
            <v>090505</v>
          </cell>
          <cell r="Q6045" t="str">
            <v>GUAYAQUIL</v>
          </cell>
          <cell r="R6045" t="str">
            <v>GUAYAS</v>
          </cell>
          <cell r="S6045" t="str">
            <v>GUAYAQUIL</v>
          </cell>
          <cell r="T6045" t="str">
            <v>ITSACOURIER</v>
          </cell>
          <cell r="U6045" t="str">
            <v>FLEXNETUIO_GYE</v>
          </cell>
          <cell r="V6045">
            <v>1</v>
          </cell>
          <cell r="W6045">
            <v>1</v>
          </cell>
          <cell r="X6045" t="str">
            <v>FLEXNET ECUADOR - MDELIVERY</v>
          </cell>
          <cell r="Y6045" t="str">
            <v>CALLE 28 DE JUNIO S/N Y GARCIA MORENO ENTRADA LLANO GRANDE</v>
          </cell>
        </row>
        <row r="6046">
          <cell r="A6046" t="str">
            <v>4734012</v>
          </cell>
          <cell r="B6046">
            <v>480867</v>
          </cell>
          <cell r="C6046" t="str">
            <v>4734012</v>
          </cell>
          <cell r="D6046" t="str">
            <v>MDELIVERY</v>
          </cell>
          <cell r="E6046" t="str">
            <v>DESPACHO</v>
          </cell>
          <cell r="F6046" t="str">
            <v>NORMAL</v>
          </cell>
          <cell r="G6046" t="str">
            <v>TF89380</v>
          </cell>
          <cell r="H6046">
            <v>44911</v>
          </cell>
          <cell r="I6046" t="str">
            <v>ENTREGADO</v>
          </cell>
          <cell r="J6046">
            <v>44915</v>
          </cell>
          <cell r="K6046" t="str">
            <v>JANET ANTONIA VAQUE MEDRANO</v>
          </cell>
          <cell r="L6046" t="str">
            <v>CARBO CONCEPCION CALLE LORENZO DE GARAICOA  206 CALLE JUNIN</v>
          </cell>
          <cell r="M6046" t="str">
            <v>0907229967</v>
          </cell>
          <cell r="N6046" t="str">
            <v>0994012054</v>
          </cell>
          <cell r="O6046" t="str">
            <v>0994012054</v>
          </cell>
          <cell r="P6046" t="str">
            <v>090306</v>
          </cell>
          <cell r="Q6046" t="str">
            <v>GUAYAQUIL</v>
          </cell>
          <cell r="R6046" t="str">
            <v>GUAYAS</v>
          </cell>
          <cell r="S6046" t="str">
            <v>GUAYAQUIL</v>
          </cell>
          <cell r="T6046" t="str">
            <v>ITSACOURIER</v>
          </cell>
          <cell r="U6046" t="str">
            <v>FLEXNETUIO_GYE</v>
          </cell>
          <cell r="V6046">
            <v>1</v>
          </cell>
          <cell r="W6046">
            <v>1</v>
          </cell>
          <cell r="X6046" t="str">
            <v>FLEXNET ECUADOR - MDELIVERY</v>
          </cell>
          <cell r="Y6046" t="str">
            <v>CALLE 28 DE JUNIO S/N Y GARCIA MORENO ENTRADA LLANO GRANDE</v>
          </cell>
        </row>
        <row r="6047">
          <cell r="A6047" t="str">
            <v>4734062</v>
          </cell>
          <cell r="B6047">
            <v>480868</v>
          </cell>
          <cell r="C6047" t="str">
            <v>4734062</v>
          </cell>
          <cell r="D6047" t="str">
            <v>MDELIVERY</v>
          </cell>
          <cell r="E6047" t="str">
            <v>DESPACHO</v>
          </cell>
          <cell r="F6047" t="str">
            <v>NORMAL</v>
          </cell>
          <cell r="G6047" t="str">
            <v>TF89378</v>
          </cell>
          <cell r="H6047">
            <v>44911</v>
          </cell>
          <cell r="I6047" t="str">
            <v>ENTREGADO</v>
          </cell>
          <cell r="J6047">
            <v>44914</v>
          </cell>
          <cell r="K6047" t="str">
            <v>CYNTTIA KATHERINE SUAREZ JAIME</v>
          </cell>
          <cell r="L6047" t="str">
            <v>TARQUI   CDLA COLINAS DE LA ALBORADA MZ 726  VILLA 22 CALLE JOSE NICOLAS RAMON DE JESUS</v>
          </cell>
          <cell r="M6047" t="str">
            <v>0930093539</v>
          </cell>
          <cell r="N6047" t="str">
            <v>0987825978</v>
          </cell>
          <cell r="O6047" t="str">
            <v/>
          </cell>
          <cell r="P6047" t="str">
            <v>090607</v>
          </cell>
          <cell r="Q6047" t="str">
            <v>GUAYAQUIL</v>
          </cell>
          <cell r="R6047" t="str">
            <v>GUAYAS</v>
          </cell>
          <cell r="S6047" t="str">
            <v>GUAYAQUIL</v>
          </cell>
          <cell r="T6047" t="str">
            <v>ITSACOURIER</v>
          </cell>
          <cell r="U6047" t="str">
            <v>FLEXNETUIO_GYE</v>
          </cell>
          <cell r="V6047">
            <v>1</v>
          </cell>
          <cell r="W6047">
            <v>1</v>
          </cell>
          <cell r="X6047" t="str">
            <v>FLEXNET ECUADOR - MDELIVERY</v>
          </cell>
          <cell r="Y6047" t="str">
            <v>CALLE 28 DE JUNIO S/N Y GARCIA MORENO ENTRADA LLANO GRANDE</v>
          </cell>
        </row>
        <row r="6048">
          <cell r="A6048" t="str">
            <v>4734377</v>
          </cell>
          <cell r="B6048">
            <v>480869</v>
          </cell>
          <cell r="C6048" t="str">
            <v>4734377</v>
          </cell>
          <cell r="D6048" t="str">
            <v>MDELIVERY</v>
          </cell>
          <cell r="E6048" t="str">
            <v>DESPACHO</v>
          </cell>
          <cell r="F6048" t="str">
            <v>DERIVADO PICK UP</v>
          </cell>
          <cell r="G6048" t="str">
            <v>031080004734377</v>
          </cell>
          <cell r="H6048">
            <v>44911</v>
          </cell>
          <cell r="I6048" t="str">
            <v>ENTREGADO</v>
          </cell>
          <cell r="J6048">
            <v>44916</v>
          </cell>
          <cell r="K6048" t="str">
            <v>ANGEL AMABLE CALDERON CANAR</v>
          </cell>
          <cell r="L6048" t="str">
            <v>OFICINA TRAMACO PEDRO VICENTE MALDONADO</v>
          </cell>
          <cell r="M6048" t="str">
            <v>1104676547</v>
          </cell>
          <cell r="N6048" t="str">
            <v>0984440627</v>
          </cell>
          <cell r="O6048" t="str">
            <v>0984440627</v>
          </cell>
          <cell r="P6048" t="str">
            <v>PEDRO VICENTE MALDONADO</v>
          </cell>
          <cell r="Q6048" t="str">
            <v>PEDRO VICENTE MALDONADO</v>
          </cell>
          <cell r="R6048" t="str">
            <v>PICHINCHA</v>
          </cell>
          <cell r="T6048" t="str">
            <v>TRAMACO</v>
          </cell>
          <cell r="U6048" t="str">
            <v>FLEXNETUIO_PROVINCIA</v>
          </cell>
          <cell r="V6048">
            <v>1</v>
          </cell>
          <cell r="W6048">
            <v>1</v>
          </cell>
          <cell r="X6048" t="str">
            <v>FLEXNET ECUADOR - MDELIVERY</v>
          </cell>
          <cell r="Y6048" t="str">
            <v>CALLE 28 DE JUNIO S/N Y GARCIA MORENO ENTRADA LLANO GRANDE</v>
          </cell>
        </row>
        <row r="6049">
          <cell r="A6049" t="str">
            <v>4734477</v>
          </cell>
          <cell r="B6049">
            <v>480870</v>
          </cell>
          <cell r="C6049" t="str">
            <v>4734477</v>
          </cell>
          <cell r="D6049" t="str">
            <v>MDELIVERY</v>
          </cell>
          <cell r="E6049" t="str">
            <v>DESPACHO</v>
          </cell>
          <cell r="F6049" t="str">
            <v>NORMAL</v>
          </cell>
          <cell r="G6049" t="str">
            <v>031080004734477</v>
          </cell>
          <cell r="H6049">
            <v>44911</v>
          </cell>
          <cell r="I6049" t="str">
            <v>ENTREGADO</v>
          </cell>
          <cell r="J6049">
            <v>44912</v>
          </cell>
          <cell r="K6049" t="str">
            <v>CARLOS ANDRES ESTUPINAN ZAMORA</v>
          </cell>
          <cell r="L6049" t="str">
            <v>EL COCA AV DE 9 OCTUBRE  SN  Y COLOMBIA</v>
          </cell>
          <cell r="M6049" t="str">
            <v>1720728565</v>
          </cell>
          <cell r="N6049" t="str">
            <v>0997959640</v>
          </cell>
          <cell r="O6049" t="str">
            <v>0997959640</v>
          </cell>
          <cell r="P6049" t="str">
            <v>220201</v>
          </cell>
          <cell r="Q6049" t="str">
            <v>EL COCA</v>
          </cell>
          <cell r="R6049" t="str">
            <v>ORELLANA</v>
          </cell>
          <cell r="S6049" t="str">
            <v>PUERTO FRANCISCO DE ORELLANA (EL COCA)</v>
          </cell>
          <cell r="T6049" t="str">
            <v>TRAMACO</v>
          </cell>
          <cell r="U6049" t="str">
            <v>FLEXNETUIO_PROVINCIA</v>
          </cell>
          <cell r="V6049">
            <v>1</v>
          </cell>
          <cell r="W6049">
            <v>1</v>
          </cell>
          <cell r="X6049" t="str">
            <v>FLEXNET ECUADOR - MDELIVERY</v>
          </cell>
          <cell r="Y6049" t="str">
            <v>CALLE 28 DE JUNIO S/N Y GARCIA MORENO ENTRADA LLANO GRANDE</v>
          </cell>
        </row>
        <row r="6050">
          <cell r="A6050" t="str">
            <v>4734483</v>
          </cell>
          <cell r="B6050">
            <v>480871</v>
          </cell>
          <cell r="C6050" t="str">
            <v>4734483</v>
          </cell>
          <cell r="D6050" t="str">
            <v>MDELIVERY</v>
          </cell>
          <cell r="E6050" t="str">
            <v>DESPACHO</v>
          </cell>
          <cell r="F6050" t="str">
            <v>NORMAL</v>
          </cell>
          <cell r="G6050" t="str">
            <v>031080004734483</v>
          </cell>
          <cell r="H6050">
            <v>44911</v>
          </cell>
          <cell r="I6050" t="str">
            <v>ENTREGADO</v>
          </cell>
          <cell r="J6050">
            <v>44912</v>
          </cell>
          <cell r="K6050" t="str">
            <v>CARLOS ANDRES ESTUPINAN ZAMORA</v>
          </cell>
          <cell r="L6050" t="str">
            <v>EL COCA AV 9 DE OCTUBRE  SN  Y COLOMBIA</v>
          </cell>
          <cell r="M6050" t="str">
            <v>1720728565</v>
          </cell>
          <cell r="N6050" t="str">
            <v>0997959640</v>
          </cell>
          <cell r="O6050" t="str">
            <v/>
          </cell>
          <cell r="P6050" t="str">
            <v>220201</v>
          </cell>
          <cell r="Q6050" t="str">
            <v>EL COCA</v>
          </cell>
          <cell r="R6050" t="str">
            <v>ORELLANA</v>
          </cell>
          <cell r="S6050" t="str">
            <v>PUERTO FRANCISCO DE ORELLANA (EL COCA)</v>
          </cell>
          <cell r="T6050" t="str">
            <v>TRAMACO</v>
          </cell>
          <cell r="U6050" t="str">
            <v>FLEXNETUIO_PROVINCIA</v>
          </cell>
          <cell r="V6050">
            <v>1</v>
          </cell>
          <cell r="W6050">
            <v>1</v>
          </cell>
          <cell r="X6050" t="str">
            <v>FLEXNET ECUADOR - MDELIVERY</v>
          </cell>
          <cell r="Y6050" t="str">
            <v>CALLE 28 DE JUNIO S/N Y GARCIA MORENO ENTRADA LLANO GRANDE</v>
          </cell>
        </row>
        <row r="6051">
          <cell r="A6051" t="str">
            <v>4695720</v>
          </cell>
          <cell r="B6051">
            <v>480827</v>
          </cell>
          <cell r="C6051" t="str">
            <v>4695720</v>
          </cell>
          <cell r="D6051" t="str">
            <v>MDELIVERY</v>
          </cell>
          <cell r="E6051" t="str">
            <v>DESPACHO</v>
          </cell>
          <cell r="F6051" t="str">
            <v>NORMAL</v>
          </cell>
          <cell r="G6051" t="str">
            <v>FT75794</v>
          </cell>
          <cell r="H6051">
            <v>44911</v>
          </cell>
          <cell r="I6051" t="str">
            <v>ENTREGADO</v>
          </cell>
          <cell r="J6051">
            <v>44915</v>
          </cell>
          <cell r="K6051" t="str">
            <v>PONTON CEVALLOS KLEBER DANIEL</v>
          </cell>
          <cell r="L6051" t="str">
            <v>INIAQUITO AV 6 DE DICIEMBRE  E10 20 CALLE ERNESTO NOBOA</v>
          </cell>
          <cell r="M6051" t="str">
            <v>1709931016</v>
          </cell>
          <cell r="N6051" t="str">
            <v>0998040732</v>
          </cell>
          <cell r="O6051" t="str">
            <v>0998040732</v>
          </cell>
          <cell r="P6051" t="str">
            <v>170517</v>
          </cell>
          <cell r="Q6051" t="str">
            <v>QUITO</v>
          </cell>
          <cell r="R6051" t="str">
            <v>PICHINCHA</v>
          </cell>
          <cell r="S6051" t="str">
            <v>QUITO</v>
          </cell>
          <cell r="T6051" t="str">
            <v>FLEXTRANS UIO</v>
          </cell>
          <cell r="U6051" t="str">
            <v>FLEXNETUIO_LOCAL</v>
          </cell>
          <cell r="V6051">
            <v>1</v>
          </cell>
          <cell r="W6051">
            <v>1</v>
          </cell>
          <cell r="X6051" t="str">
            <v>FLEXNET ECUADOR - MDELIVERY</v>
          </cell>
          <cell r="Y6051" t="str">
            <v>CALLE 28 DE JUNIO S/N Y GARCIA MORENO ENTRADA LLANO GRANDE</v>
          </cell>
        </row>
        <row r="6052">
          <cell r="A6052" t="str">
            <v>4696091</v>
          </cell>
          <cell r="B6052">
            <v>480828</v>
          </cell>
          <cell r="C6052" t="str">
            <v>4696091</v>
          </cell>
          <cell r="D6052" t="str">
            <v>MDELIVERY</v>
          </cell>
          <cell r="E6052" t="str">
            <v>DESPACHO</v>
          </cell>
          <cell r="F6052" t="str">
            <v>DERIVADO PICK UP</v>
          </cell>
          <cell r="G6052" t="str">
            <v>031080004696091</v>
          </cell>
          <cell r="H6052">
            <v>44911</v>
          </cell>
          <cell r="I6052" t="str">
            <v>ENTREGADO</v>
          </cell>
          <cell r="J6052">
            <v>44912</v>
          </cell>
          <cell r="K6052" t="str">
            <v>MILTON ANTONIO WILSON VILLAGRAN</v>
          </cell>
          <cell r="L6052" t="str">
            <v>OFICINA TRAMACO EL COCA</v>
          </cell>
          <cell r="M6052" t="str">
            <v>2200148555</v>
          </cell>
          <cell r="N6052" t="str">
            <v>0981018795</v>
          </cell>
          <cell r="O6052" t="str">
            <v>0981018795</v>
          </cell>
          <cell r="P6052" t="str">
            <v>220201</v>
          </cell>
          <cell r="Q6052" t="str">
            <v>EL COCA</v>
          </cell>
          <cell r="R6052" t="str">
            <v>ORELLANA</v>
          </cell>
          <cell r="S6052" t="str">
            <v>PUERTO FRANCISCO DE ORELLANA (EL COCA)</v>
          </cell>
          <cell r="T6052" t="str">
            <v>TRAMACO</v>
          </cell>
          <cell r="V6052">
            <v>1</v>
          </cell>
          <cell r="W6052">
            <v>1</v>
          </cell>
          <cell r="X6052" t="str">
            <v>FLEXNET ECUADOR - MDELIVERY</v>
          </cell>
          <cell r="Y6052" t="str">
            <v>CALLE 28 DE JUNIO S/N Y GARCIA MORENO ENTRADA LLANO GRANDE</v>
          </cell>
        </row>
        <row r="6053">
          <cell r="A6053" t="str">
            <v>4705313</v>
          </cell>
          <cell r="B6053">
            <v>480829</v>
          </cell>
          <cell r="C6053" t="str">
            <v>4705313</v>
          </cell>
          <cell r="D6053" t="str">
            <v>MDELIVERY</v>
          </cell>
          <cell r="E6053" t="str">
            <v>DESPACHO</v>
          </cell>
          <cell r="F6053" t="str">
            <v>DERIVADO PICK UP</v>
          </cell>
          <cell r="G6053" t="str">
            <v>031080004705313</v>
          </cell>
          <cell r="H6053">
            <v>44911</v>
          </cell>
          <cell r="I6053" t="str">
            <v>ENTREGADO</v>
          </cell>
          <cell r="J6053">
            <v>44916</v>
          </cell>
          <cell r="K6053" t="str">
            <v>RIVERA RIVERA MAURA CATALINA</v>
          </cell>
          <cell r="L6053" t="str">
            <v>OFICINA TRAMACO VIA QUEVEDO</v>
          </cell>
          <cell r="M6053" t="str">
            <v>1709670226</v>
          </cell>
          <cell r="N6053" t="str">
            <v>0983254772</v>
          </cell>
          <cell r="O6053" t="str">
            <v>0983254772</v>
          </cell>
          <cell r="P6053" t="str">
            <v>SANTO DOMINGO</v>
          </cell>
          <cell r="Q6053" t="str">
            <v>SANTO DOMINGO</v>
          </cell>
          <cell r="R6053" t="str">
            <v>SANTO DOMINGO DE LOS TSACHILAS</v>
          </cell>
          <cell r="T6053" t="str">
            <v>TRAMACO</v>
          </cell>
          <cell r="U6053" t="str">
            <v>FLEXNETUIO_PROVINCIA</v>
          </cell>
          <cell r="V6053">
            <v>1</v>
          </cell>
          <cell r="W6053">
            <v>1</v>
          </cell>
          <cell r="X6053" t="str">
            <v>FLEXNET ECUADOR - MDELIVERY</v>
          </cell>
          <cell r="Y6053" t="str">
            <v>CALLE 28 DE JUNIO S/N Y GARCIA MORENO ENTRADA LLANO GRANDE</v>
          </cell>
        </row>
        <row r="6054">
          <cell r="A6054" t="str">
            <v>4709829</v>
          </cell>
          <cell r="B6054">
            <v>480830</v>
          </cell>
          <cell r="C6054" t="str">
            <v>4709829</v>
          </cell>
          <cell r="D6054" t="str">
            <v>MDELIVERY</v>
          </cell>
          <cell r="E6054" t="str">
            <v>DESPACHO</v>
          </cell>
          <cell r="F6054" t="str">
            <v>NORMAL</v>
          </cell>
          <cell r="G6054" t="str">
            <v>IC3905</v>
          </cell>
          <cell r="H6054">
            <v>44911</v>
          </cell>
          <cell r="I6054" t="str">
            <v>ENTREGADO</v>
          </cell>
          <cell r="J6054">
            <v>44918</v>
          </cell>
          <cell r="K6054" t="str">
            <v>YUPA PALLCHIZACA JUAN GABRIEL</v>
          </cell>
          <cell r="L6054" t="str">
            <v>TARQUI VIA PANAMERICANA NORTE KM 8 ENTRADA A PARQUE CHAULLAYACU</v>
          </cell>
          <cell r="M6054" t="str">
            <v>0107523136</v>
          </cell>
          <cell r="N6054" t="str">
            <v>0997098246</v>
          </cell>
          <cell r="O6054" t="str">
            <v>00000000000</v>
          </cell>
          <cell r="P6054" t="str">
            <v>010218</v>
          </cell>
          <cell r="Q6054" t="str">
            <v>CUENCA</v>
          </cell>
          <cell r="R6054" t="str">
            <v>AZUAY</v>
          </cell>
          <cell r="S6054" t="str">
            <v>TARQUI</v>
          </cell>
          <cell r="T6054" t="str">
            <v>ITSACOURIER</v>
          </cell>
          <cell r="U6054" t="str">
            <v>FLEXNETUIO_PROVINCIA</v>
          </cell>
          <cell r="V6054">
            <v>1</v>
          </cell>
          <cell r="W6054">
            <v>1</v>
          </cell>
          <cell r="X6054" t="str">
            <v>FLEXNET ECUADOR - MDELIVERY</v>
          </cell>
          <cell r="Y6054" t="str">
            <v>CALLE 28 DE JUNIO S/N Y GARCIA MORENO ENTRADA LLANO GRANDE</v>
          </cell>
        </row>
        <row r="6055">
          <cell r="A6055" t="str">
            <v>4717333</v>
          </cell>
          <cell r="B6055">
            <v>480831</v>
          </cell>
          <cell r="C6055" t="str">
            <v>4717333</v>
          </cell>
          <cell r="D6055" t="str">
            <v>MDELIVERY</v>
          </cell>
          <cell r="E6055" t="str">
            <v>DESPACHO</v>
          </cell>
          <cell r="F6055" t="str">
            <v>NORMAL</v>
          </cell>
          <cell r="G6055" t="str">
            <v>031080004717333</v>
          </cell>
          <cell r="H6055">
            <v>44911</v>
          </cell>
          <cell r="I6055" t="str">
            <v>ENTREGADO</v>
          </cell>
          <cell r="J6055">
            <v>44914</v>
          </cell>
          <cell r="K6055" t="str">
            <v>VILLON ARREAGA JORGE MIGUEL</v>
          </cell>
          <cell r="L6055" t="str">
            <v>ELOY ALFARO PRIMAVERA 2  SECTOR 2C MZ 14 VILLA 15</v>
          </cell>
          <cell r="M6055" t="str">
            <v>1201292917</v>
          </cell>
          <cell r="N6055" t="str">
            <v>0979156058</v>
          </cell>
          <cell r="O6055" t="str">
            <v>0989144412</v>
          </cell>
          <cell r="P6055" t="str">
            <v>092409</v>
          </cell>
          <cell r="Q6055" t="str">
            <v>DURAN</v>
          </cell>
          <cell r="R6055" t="str">
            <v>GUAYAS</v>
          </cell>
          <cell r="S6055" t="str">
            <v>ELOY ALFARO (DURAN)</v>
          </cell>
          <cell r="T6055" t="str">
            <v>TRAMACO</v>
          </cell>
          <cell r="U6055" t="str">
            <v>FLEXNETUIO_GYE</v>
          </cell>
          <cell r="V6055">
            <v>1</v>
          </cell>
          <cell r="W6055">
            <v>1</v>
          </cell>
          <cell r="X6055" t="str">
            <v>FLEXNET ECUADOR - MDELIVERY</v>
          </cell>
          <cell r="Y6055" t="str">
            <v>CALLE 28 DE JUNIO S/N Y GARCIA MORENO ENTRADA LLANO GRANDE</v>
          </cell>
        </row>
        <row r="6056">
          <cell r="A6056" t="str">
            <v>4717946</v>
          </cell>
          <cell r="B6056">
            <v>480832</v>
          </cell>
          <cell r="C6056" t="str">
            <v>4717946</v>
          </cell>
          <cell r="D6056" t="str">
            <v>MDELIVERY</v>
          </cell>
          <cell r="E6056" t="str">
            <v>DESPACHO</v>
          </cell>
          <cell r="F6056" t="str">
            <v>NORMAL</v>
          </cell>
          <cell r="G6056" t="str">
            <v>031080004717946</v>
          </cell>
          <cell r="H6056">
            <v>44911</v>
          </cell>
          <cell r="I6056" t="str">
            <v>ENTREGADO</v>
          </cell>
          <cell r="J6056">
            <v>44914</v>
          </cell>
          <cell r="K6056" t="str">
            <v>IVANNA MAYERLY ESPANA AVILES</v>
          </cell>
          <cell r="L6056" t="str">
            <v>TARQUI CALLE 309 SN Y 224</v>
          </cell>
          <cell r="M6056" t="str">
            <v>1206969583</v>
          </cell>
          <cell r="N6056" t="str">
            <v>0959419931</v>
          </cell>
          <cell r="O6056" t="str">
            <v>0959419931</v>
          </cell>
          <cell r="P6056" t="str">
            <v>130205</v>
          </cell>
          <cell r="Q6056" t="str">
            <v>MANTA</v>
          </cell>
          <cell r="R6056" t="str">
            <v>MANABI</v>
          </cell>
          <cell r="S6056" t="str">
            <v>MANTA</v>
          </cell>
          <cell r="T6056" t="str">
            <v>TRAMACO</v>
          </cell>
          <cell r="U6056" t="str">
            <v>FLEXNETUIO_PROVINCIA</v>
          </cell>
          <cell r="V6056">
            <v>1</v>
          </cell>
          <cell r="W6056">
            <v>1</v>
          </cell>
          <cell r="X6056" t="str">
            <v>FLEXNET ECUADOR - MDELIVERY</v>
          </cell>
          <cell r="Y6056" t="str">
            <v>CALLE 28 DE JUNIO S/N Y GARCIA MORENO ENTRADA LLANO GRANDE</v>
          </cell>
        </row>
        <row r="6057">
          <cell r="A6057" t="str">
            <v>4721987</v>
          </cell>
          <cell r="B6057">
            <v>480833</v>
          </cell>
          <cell r="C6057" t="str">
            <v>4721987</v>
          </cell>
          <cell r="D6057" t="str">
            <v>MDELIVERY</v>
          </cell>
          <cell r="E6057" t="str">
            <v>DESPACHO</v>
          </cell>
          <cell r="F6057" t="str">
            <v>NORMAL</v>
          </cell>
          <cell r="G6057" t="str">
            <v>IC3908</v>
          </cell>
          <cell r="H6057">
            <v>44911</v>
          </cell>
          <cell r="I6057" t="str">
            <v>ENTREGADO</v>
          </cell>
          <cell r="J6057">
            <v>44915</v>
          </cell>
          <cell r="K6057" t="str">
            <v>PAREDES PACHECO DIEGO FRANCISCO</v>
          </cell>
          <cell r="L6057" t="str">
            <v>EL SAGRARIO CALLE BENIGNO MALO  10 19 CALLE GRAN COLOMBIA</v>
          </cell>
          <cell r="M6057" t="str">
            <v>0104612759</v>
          </cell>
          <cell r="N6057" t="str">
            <v>0999297062</v>
          </cell>
          <cell r="O6057" t="str">
            <v>0999297062</v>
          </cell>
          <cell r="P6057" t="str">
            <v>010101</v>
          </cell>
          <cell r="Q6057" t="str">
            <v>CUENCA</v>
          </cell>
          <cell r="R6057" t="str">
            <v>AZUAY</v>
          </cell>
          <cell r="S6057" t="str">
            <v>CUENCA</v>
          </cell>
          <cell r="T6057" t="str">
            <v>ITSACOURIER</v>
          </cell>
          <cell r="U6057" t="str">
            <v>FLEXNETUIO_PROVINCIA</v>
          </cell>
          <cell r="V6057">
            <v>1</v>
          </cell>
          <cell r="W6057">
            <v>1</v>
          </cell>
          <cell r="X6057" t="str">
            <v>FLEXNET ECUADOR - MDELIVERY</v>
          </cell>
          <cell r="Y6057" t="str">
            <v>CALLE 28 DE JUNIO S/N Y GARCIA MORENO ENTRADA LLANO GRANDE</v>
          </cell>
        </row>
        <row r="6058">
          <cell r="A6058" t="str">
            <v>4723898</v>
          </cell>
          <cell r="B6058">
            <v>480834</v>
          </cell>
          <cell r="C6058" t="str">
            <v>4723898</v>
          </cell>
          <cell r="D6058" t="str">
            <v>MDELIVERY</v>
          </cell>
          <cell r="E6058" t="str">
            <v>DESPACHO</v>
          </cell>
          <cell r="F6058" t="str">
            <v>DERIVADO PICK UP</v>
          </cell>
          <cell r="G6058" t="str">
            <v>031080004723898</v>
          </cell>
          <cell r="H6058">
            <v>44911</v>
          </cell>
          <cell r="I6058" t="str">
            <v>ENTREGADO</v>
          </cell>
          <cell r="J6058">
            <v>44914</v>
          </cell>
          <cell r="K6058" t="str">
            <v>MIRIAN PILAR PANCHI CHANCUSIG</v>
          </cell>
          <cell r="L6058" t="str">
            <v>OFICINA TRAMACO QUITO QUITUMBE</v>
          </cell>
          <cell r="M6058" t="str">
            <v>0501939177</v>
          </cell>
          <cell r="N6058" t="str">
            <v>0962603010</v>
          </cell>
          <cell r="O6058" t="str">
            <v>0962603010</v>
          </cell>
          <cell r="P6058" t="str">
            <v>QUITO</v>
          </cell>
          <cell r="Q6058" t="str">
            <v>QUITO</v>
          </cell>
          <cell r="R6058" t="str">
            <v>PICHINCHA</v>
          </cell>
          <cell r="T6058" t="str">
            <v>TRAMACO</v>
          </cell>
          <cell r="U6058" t="str">
            <v>FLEXNETUIO_LOCAL</v>
          </cell>
          <cell r="V6058">
            <v>1</v>
          </cell>
          <cell r="W6058">
            <v>1</v>
          </cell>
          <cell r="X6058" t="str">
            <v>FLEXNET ECUADOR - MDELIVERY</v>
          </cell>
          <cell r="Y6058" t="str">
            <v>CALLE 28 DE JUNIO S/N Y GARCIA MORENO ENTRADA LLANO GRANDE</v>
          </cell>
        </row>
        <row r="6059">
          <cell r="A6059" t="str">
            <v>4726100</v>
          </cell>
          <cell r="B6059">
            <v>480835</v>
          </cell>
          <cell r="C6059" t="str">
            <v>4726100</v>
          </cell>
          <cell r="D6059" t="str">
            <v>MDELIVERY</v>
          </cell>
          <cell r="E6059" t="str">
            <v>DESPACHO</v>
          </cell>
          <cell r="F6059" t="str">
            <v>NORMAL</v>
          </cell>
          <cell r="G6059" t="str">
            <v>IC3904</v>
          </cell>
          <cell r="H6059">
            <v>44911</v>
          </cell>
          <cell r="I6059" t="str">
            <v>ENTREGADO</v>
          </cell>
          <cell r="J6059">
            <v>44914</v>
          </cell>
          <cell r="K6059" t="str">
            <v>SOFIA GABRIELA MEJIA ABAD</v>
          </cell>
          <cell r="L6059" t="str">
            <v>SUCRE    CALLE EL ORO   SN AV REMIGIO CRESPO</v>
          </cell>
          <cell r="M6059" t="str">
            <v>0105494272</v>
          </cell>
          <cell r="N6059" t="str">
            <v>0984109124</v>
          </cell>
          <cell r="O6059" t="str">
            <v>0984109124</v>
          </cell>
          <cell r="P6059" t="str">
            <v>010202</v>
          </cell>
          <cell r="Q6059" t="str">
            <v>CUENCA</v>
          </cell>
          <cell r="R6059" t="str">
            <v>AZUAY</v>
          </cell>
          <cell r="S6059" t="str">
            <v>CUENCA</v>
          </cell>
          <cell r="T6059" t="str">
            <v>ITSACOURIER</v>
          </cell>
          <cell r="U6059" t="str">
            <v>FLEXNETUIO_PROVINCIA</v>
          </cell>
          <cell r="V6059">
            <v>1</v>
          </cell>
          <cell r="W6059">
            <v>1</v>
          </cell>
          <cell r="X6059" t="str">
            <v>FLEXNET ECUADOR - MDELIVERY</v>
          </cell>
          <cell r="Y6059" t="str">
            <v>CALLE 28 DE JUNIO S/N Y GARCIA MORENO ENTRADA LLANO GRANDE</v>
          </cell>
        </row>
        <row r="6060">
          <cell r="A6060" t="str">
            <v>4726296</v>
          </cell>
          <cell r="B6060">
            <v>480836</v>
          </cell>
          <cell r="C6060" t="str">
            <v>4726296</v>
          </cell>
          <cell r="D6060" t="str">
            <v>MDELIVERY</v>
          </cell>
          <cell r="E6060" t="str">
            <v>DESPACHO</v>
          </cell>
          <cell r="F6060" t="str">
            <v>NORMAL</v>
          </cell>
          <cell r="G6060" t="str">
            <v>TF89384</v>
          </cell>
          <cell r="H6060">
            <v>44911</v>
          </cell>
          <cell r="I6060" t="str">
            <v>ENTREGADO</v>
          </cell>
          <cell r="J6060">
            <v>44915</v>
          </cell>
          <cell r="K6060" t="str">
            <v>LUNA CONTRERAS TEOFILO ANDRES</v>
          </cell>
          <cell r="L6060" t="str">
            <v>BOLIVAR AVCAPITAN NAJERA  1006  Y LORENZO DE GARAICOA</v>
          </cell>
          <cell r="M6060" t="str">
            <v>0912984416</v>
          </cell>
          <cell r="N6060" t="str">
            <v>0959102412</v>
          </cell>
          <cell r="O6060" t="str">
            <v>0959102412</v>
          </cell>
          <cell r="P6060" t="str">
            <v>090308</v>
          </cell>
          <cell r="Q6060" t="str">
            <v>GUAYAQUIL</v>
          </cell>
          <cell r="R6060" t="str">
            <v>GUAYAS</v>
          </cell>
          <cell r="S6060" t="str">
            <v>GUAYAQUIL</v>
          </cell>
          <cell r="T6060" t="str">
            <v>ITSACOURIER</v>
          </cell>
          <cell r="U6060" t="str">
            <v>FLEXNETUIO_GYE</v>
          </cell>
          <cell r="V6060">
            <v>1</v>
          </cell>
          <cell r="W6060">
            <v>1</v>
          </cell>
          <cell r="X6060" t="str">
            <v>FLEXNET ECUADOR - MDELIVERY</v>
          </cell>
          <cell r="Y6060" t="str">
            <v>CALLE 28 DE JUNIO S/N Y GARCIA MORENO ENTRADA LLANO GRANDE</v>
          </cell>
        </row>
        <row r="6061">
          <cell r="A6061" t="str">
            <v>4726390</v>
          </cell>
          <cell r="B6061">
            <v>480837</v>
          </cell>
          <cell r="C6061" t="str">
            <v>4726390</v>
          </cell>
          <cell r="D6061" t="str">
            <v>MDELIVERY</v>
          </cell>
          <cell r="E6061" t="str">
            <v>DESPACHO</v>
          </cell>
          <cell r="F6061" t="str">
            <v>NORMAL</v>
          </cell>
          <cell r="G6061" t="str">
            <v>031080004726390</v>
          </cell>
          <cell r="H6061">
            <v>44911</v>
          </cell>
          <cell r="I6061" t="str">
            <v>ENTREGADO</v>
          </cell>
          <cell r="J6061">
            <v>44914</v>
          </cell>
          <cell r="K6061" t="str">
            <v>EVELYN DANIELA GARAY CAMPUZANO</v>
          </cell>
          <cell r="L6061" t="str">
            <v>ELOY ALFARO   CDLA ABEL GILBERT SN CALLE GONZALO APARICIO</v>
          </cell>
          <cell r="M6061" t="str">
            <v>0943910851</v>
          </cell>
          <cell r="N6061" t="str">
            <v>0963276804</v>
          </cell>
          <cell r="O6061" t="str">
            <v>0963276804</v>
          </cell>
          <cell r="P6061" t="str">
            <v>092409</v>
          </cell>
          <cell r="Q6061" t="str">
            <v>DURAN</v>
          </cell>
          <cell r="R6061" t="str">
            <v>GUAYAS</v>
          </cell>
          <cell r="S6061" t="str">
            <v>ELOY ALFARO (DURAN)</v>
          </cell>
          <cell r="T6061" t="str">
            <v>TRAMACO</v>
          </cell>
          <cell r="U6061" t="str">
            <v>FLEXNETUIO_GYE</v>
          </cell>
          <cell r="V6061">
            <v>1</v>
          </cell>
          <cell r="W6061">
            <v>1</v>
          </cell>
          <cell r="X6061" t="str">
            <v>FLEXNET ECUADOR - MDELIVERY</v>
          </cell>
          <cell r="Y6061" t="str">
            <v>CALLE 28 DE JUNIO S/N Y GARCIA MORENO ENTRADA LLANO GRANDE</v>
          </cell>
        </row>
        <row r="6062">
          <cell r="A6062" t="str">
            <v>4726811</v>
          </cell>
          <cell r="B6062">
            <v>480838</v>
          </cell>
          <cell r="C6062" t="str">
            <v>4726811</v>
          </cell>
          <cell r="D6062" t="str">
            <v>MDELIVERY</v>
          </cell>
          <cell r="E6062" t="str">
            <v>DESPACHO</v>
          </cell>
          <cell r="F6062" t="str">
            <v>NORMAL</v>
          </cell>
          <cell r="G6062" t="str">
            <v>031080004726811</v>
          </cell>
          <cell r="H6062">
            <v>44911</v>
          </cell>
          <cell r="I6062" t="str">
            <v>ENTREGADO</v>
          </cell>
          <cell r="J6062">
            <v>44915</v>
          </cell>
          <cell r="K6062" t="str">
            <v>MOREANO MORENO JULIO RODRIGO</v>
          </cell>
          <cell r="L6062" t="str">
            <v>LIZARZABURU  CALLE CALPI  SN  Y HUIGRA</v>
          </cell>
          <cell r="M6062" t="str">
            <v>0602913782</v>
          </cell>
          <cell r="N6062" t="str">
            <v>0993723171</v>
          </cell>
          <cell r="O6062" t="str">
            <v>0993723171</v>
          </cell>
          <cell r="P6062" t="str">
            <v>060105</v>
          </cell>
          <cell r="Q6062" t="str">
            <v>RIOBAMBA</v>
          </cell>
          <cell r="R6062" t="str">
            <v>CHIMBORAZO</v>
          </cell>
          <cell r="S6062" t="str">
            <v>RIOBAMBA - SAN VICENTE</v>
          </cell>
          <cell r="T6062" t="str">
            <v>TRAMACO</v>
          </cell>
          <cell r="U6062" t="str">
            <v>FLEXNETUIO_PROVINCIA</v>
          </cell>
          <cell r="V6062">
            <v>1</v>
          </cell>
          <cell r="W6062">
            <v>1</v>
          </cell>
          <cell r="X6062" t="str">
            <v>FLEXNET ECUADOR - MDELIVERY</v>
          </cell>
          <cell r="Y6062" t="str">
            <v>CALLE 28 DE JUNIO S/N Y GARCIA MORENO ENTRADA LLANO GRANDE</v>
          </cell>
        </row>
        <row r="6063">
          <cell r="A6063" t="str">
            <v>4726932</v>
          </cell>
          <cell r="B6063">
            <v>480839</v>
          </cell>
          <cell r="C6063" t="str">
            <v>4726932</v>
          </cell>
          <cell r="D6063" t="str">
            <v>MDELIVERY</v>
          </cell>
          <cell r="E6063" t="str">
            <v>DESPACHO</v>
          </cell>
          <cell r="F6063" t="str">
            <v>DERIVADO PICK UP</v>
          </cell>
          <cell r="G6063" t="str">
            <v>031080004726932</v>
          </cell>
          <cell r="H6063">
            <v>44911</v>
          </cell>
          <cell r="I6063" t="str">
            <v>ENTREGADO</v>
          </cell>
          <cell r="J6063">
            <v>44917</v>
          </cell>
          <cell r="K6063" t="str">
            <v>JOSE MIGUEL RAMIREZ SANCHEZ</v>
          </cell>
          <cell r="L6063" t="str">
            <v>OFICINA TRAMACO BABAHOYO</v>
          </cell>
          <cell r="M6063" t="str">
            <v>1207471127</v>
          </cell>
          <cell r="N6063" t="str">
            <v>0989504904</v>
          </cell>
          <cell r="O6063" t="str">
            <v>0989504904</v>
          </cell>
          <cell r="P6063" t="str">
            <v>BABAHOYO</v>
          </cell>
          <cell r="Q6063" t="str">
            <v>BABAHOYO</v>
          </cell>
          <cell r="R6063" t="str">
            <v>LOS RIOS</v>
          </cell>
          <cell r="S6063" t="str">
            <v>BABAHOYO - LA VIRGINIA</v>
          </cell>
          <cell r="T6063" t="str">
            <v>TRAMACO</v>
          </cell>
          <cell r="U6063" t="str">
            <v>FLEXNETUIO_PROVINCIA</v>
          </cell>
          <cell r="V6063">
            <v>1</v>
          </cell>
          <cell r="W6063">
            <v>1</v>
          </cell>
          <cell r="X6063" t="str">
            <v>FLEXNET ECUADOR - MDELIVERY</v>
          </cell>
          <cell r="Y6063" t="str">
            <v>CALLE 28 DE JUNIO S/N Y GARCIA MORENO ENTRADA LLANO GRANDE</v>
          </cell>
        </row>
        <row r="6064">
          <cell r="A6064" t="str">
            <v>4727485</v>
          </cell>
          <cell r="B6064">
            <v>480840</v>
          </cell>
          <cell r="C6064" t="str">
            <v>4727485</v>
          </cell>
          <cell r="D6064" t="str">
            <v>MDELIVERY</v>
          </cell>
          <cell r="E6064" t="str">
            <v>DESPACHO</v>
          </cell>
          <cell r="F6064" t="str">
            <v>NORMAL</v>
          </cell>
          <cell r="G6064" t="str">
            <v>031080004727485</v>
          </cell>
          <cell r="H6064">
            <v>44911</v>
          </cell>
          <cell r="I6064" t="str">
            <v>ENTREGADO</v>
          </cell>
          <cell r="J6064">
            <v>44914</v>
          </cell>
          <cell r="K6064" t="str">
            <v>ANDRES ANTONIO PANTA MERA</v>
          </cell>
          <cell r="L6064" t="str">
            <v>SAN MATEO VIA SAN MATEO  KM 4 Y MEDIO</v>
          </cell>
          <cell r="M6064" t="str">
            <v>1314804624</v>
          </cell>
          <cell r="N6064" t="str">
            <v>0958713262</v>
          </cell>
          <cell r="O6064" t="str">
            <v>0958713262</v>
          </cell>
          <cell r="P6064" t="str">
            <v>130227</v>
          </cell>
          <cell r="Q6064" t="str">
            <v>MANTA</v>
          </cell>
          <cell r="R6064" t="str">
            <v>MANABI</v>
          </cell>
          <cell r="S6064" t="str">
            <v>MANTA</v>
          </cell>
          <cell r="T6064" t="str">
            <v>TRAMACO</v>
          </cell>
          <cell r="U6064" t="str">
            <v>FLEXNETUIO_PROVINCIA</v>
          </cell>
          <cell r="V6064">
            <v>1</v>
          </cell>
          <cell r="W6064">
            <v>1</v>
          </cell>
          <cell r="X6064" t="str">
            <v>FLEXNET ECUADOR - MDELIVERY</v>
          </cell>
          <cell r="Y6064" t="str">
            <v>CALLE 28 DE JUNIO S/N Y GARCIA MORENO ENTRADA LLANO GRANDE</v>
          </cell>
        </row>
        <row r="6065">
          <cell r="A6065" t="str">
            <v>4729289</v>
          </cell>
          <cell r="B6065">
            <v>480841</v>
          </cell>
          <cell r="C6065" t="str">
            <v>4729289</v>
          </cell>
          <cell r="D6065" t="str">
            <v>MDELIVERY</v>
          </cell>
          <cell r="E6065" t="str">
            <v>DESPACHO</v>
          </cell>
          <cell r="F6065" t="str">
            <v>NORMAL</v>
          </cell>
          <cell r="G6065" t="str">
            <v>031080004729289</v>
          </cell>
          <cell r="H6065">
            <v>44911</v>
          </cell>
          <cell r="I6065" t="str">
            <v>ENTREGADO</v>
          </cell>
          <cell r="J6065">
            <v>44918</v>
          </cell>
          <cell r="K6065" t="str">
            <v>CASTILLO COLLAGUAZO MARIA LUISA</v>
          </cell>
          <cell r="L6065" t="str">
            <v>SAN SEBASTIAN   CALLE  ENRIQUE DOSSEL SN CALLE ANGEL MARIA JADAN</v>
          </cell>
          <cell r="M6065" t="str">
            <v>1105142846</v>
          </cell>
          <cell r="N6065" t="str">
            <v>0987943680</v>
          </cell>
          <cell r="O6065" t="str">
            <v>0987943680</v>
          </cell>
          <cell r="P6065" t="str">
            <v>110110</v>
          </cell>
          <cell r="Q6065" t="str">
            <v>LOJA</v>
          </cell>
          <cell r="R6065" t="str">
            <v>LOJA</v>
          </cell>
          <cell r="S6065" t="str">
            <v>LOJA</v>
          </cell>
          <cell r="T6065" t="str">
            <v>TRAMACO</v>
          </cell>
          <cell r="U6065" t="str">
            <v>FLEXNETUIO_PROVINCIA</v>
          </cell>
          <cell r="V6065">
            <v>1</v>
          </cell>
          <cell r="W6065">
            <v>1</v>
          </cell>
          <cell r="X6065" t="str">
            <v>FLEXNET ECUADOR - MDELIVERY</v>
          </cell>
          <cell r="Y6065" t="str">
            <v>CALLE 28 DE JUNIO S/N Y GARCIA MORENO ENTRADA LLANO GRANDE</v>
          </cell>
        </row>
        <row r="6066">
          <cell r="A6066" t="str">
            <v>4729396</v>
          </cell>
          <cell r="B6066">
            <v>480842</v>
          </cell>
          <cell r="C6066" t="str">
            <v>4729396</v>
          </cell>
          <cell r="D6066" t="str">
            <v>MDELIVERY</v>
          </cell>
          <cell r="E6066" t="str">
            <v>DESPACHO</v>
          </cell>
          <cell r="F6066" t="str">
            <v>NORMAL</v>
          </cell>
          <cell r="G6066" t="str">
            <v>TF89385</v>
          </cell>
          <cell r="H6066">
            <v>44911</v>
          </cell>
          <cell r="I6066" t="str">
            <v>ENTREGADO</v>
          </cell>
          <cell r="J6066">
            <v>44914</v>
          </cell>
          <cell r="K6066" t="str">
            <v>RODRIGUEZ VERNEUILLE JORGE WASHINGTON</v>
          </cell>
          <cell r="L6066" t="str">
            <v>FEBRES CORDERO CALLE MEDARDO ANGEL SILVA  18 22  ENTRE 13 Y 14</v>
          </cell>
          <cell r="M6066" t="str">
            <v>0916836984</v>
          </cell>
          <cell r="N6066" t="str">
            <v>0986398072</v>
          </cell>
          <cell r="O6066" t="str">
            <v>0986398072</v>
          </cell>
          <cell r="P6066" t="str">
            <v>090402</v>
          </cell>
          <cell r="Q6066" t="str">
            <v>GUAYAQUIL</v>
          </cell>
          <cell r="R6066" t="str">
            <v>GUAYAS</v>
          </cell>
          <cell r="S6066" t="str">
            <v>GUAYAQUIL</v>
          </cell>
          <cell r="T6066" t="str">
            <v>ITSACOURIER</v>
          </cell>
          <cell r="U6066" t="str">
            <v>FLEXNETUIO_GYE</v>
          </cell>
          <cell r="V6066">
            <v>1</v>
          </cell>
          <cell r="W6066">
            <v>1</v>
          </cell>
          <cell r="X6066" t="str">
            <v>FLEXNET ECUADOR - MDELIVERY</v>
          </cell>
          <cell r="Y6066" t="str">
            <v>CALLE 28 DE JUNIO S/N Y GARCIA MORENO ENTRADA LLANO GRANDE</v>
          </cell>
        </row>
        <row r="6067">
          <cell r="A6067" t="str">
            <v>4729992</v>
          </cell>
          <cell r="B6067">
            <v>480843</v>
          </cell>
          <cell r="C6067" t="str">
            <v>4729992</v>
          </cell>
          <cell r="D6067" t="str">
            <v>MDELIVERY</v>
          </cell>
          <cell r="E6067" t="str">
            <v>DESPACHO</v>
          </cell>
          <cell r="F6067" t="str">
            <v>DERIVADO PICK UP</v>
          </cell>
          <cell r="G6067" t="str">
            <v>031080004729992</v>
          </cell>
          <cell r="H6067">
            <v>44911</v>
          </cell>
          <cell r="I6067" t="str">
            <v>ENTREGADO</v>
          </cell>
          <cell r="J6067">
            <v>44918</v>
          </cell>
          <cell r="K6067" t="str">
            <v>IVAN HONORIO CARDENAS GANCHOZO</v>
          </cell>
          <cell r="L6067" t="str">
            <v>OFICINA TRAMACO PUNTO DE ATENCION VIA DAULE</v>
          </cell>
          <cell r="M6067" t="str">
            <v>0912601903</v>
          </cell>
          <cell r="N6067" t="str">
            <v>0984608244</v>
          </cell>
          <cell r="O6067" t="str">
            <v>0984608244</v>
          </cell>
          <cell r="P6067" t="str">
            <v>GUAYAQUIL</v>
          </cell>
          <cell r="Q6067" t="str">
            <v>GUAYAQUIL</v>
          </cell>
          <cell r="R6067" t="str">
            <v>GUAYAS</v>
          </cell>
          <cell r="T6067" t="str">
            <v>TRAMACO</v>
          </cell>
          <cell r="U6067" t="str">
            <v>FLEXNETUIO_GYE</v>
          </cell>
          <cell r="V6067">
            <v>1</v>
          </cell>
          <cell r="W6067">
            <v>1</v>
          </cell>
          <cell r="X6067" t="str">
            <v>FLEXNET ECUADOR - MDELIVERY</v>
          </cell>
          <cell r="Y6067" t="str">
            <v>CALLE 28 DE JUNIO S/N Y GARCIA MORENO ENTRADA LLANO GRANDE</v>
          </cell>
        </row>
        <row r="6068">
          <cell r="A6068" t="str">
            <v>4730092</v>
          </cell>
          <cell r="B6068">
            <v>480844</v>
          </cell>
          <cell r="C6068" t="str">
            <v>4730092</v>
          </cell>
          <cell r="D6068" t="str">
            <v>MDELIVERY</v>
          </cell>
          <cell r="E6068" t="str">
            <v>DESPACHO</v>
          </cell>
          <cell r="F6068" t="str">
            <v>NORMAL</v>
          </cell>
          <cell r="G6068" t="str">
            <v>031080004730092</v>
          </cell>
          <cell r="H6068">
            <v>44911</v>
          </cell>
          <cell r="I6068" t="str">
            <v>ENTREGADO</v>
          </cell>
          <cell r="J6068">
            <v>44916</v>
          </cell>
          <cell r="K6068" t="str">
            <v>KAREN VANESSA ALCIVAR CHAVARRIA</v>
          </cell>
          <cell r="L6068" t="str">
            <v>SANTO DOMINGO CALLE  LA PAZ SN Y AV ABRAHAM CALAZACON</v>
          </cell>
          <cell r="M6068" t="str">
            <v>1314770106</v>
          </cell>
          <cell r="N6068" t="str">
            <v>0992511307</v>
          </cell>
          <cell r="O6068" t="str">
            <v>0992511307</v>
          </cell>
          <cell r="P6068" t="str">
            <v>230103</v>
          </cell>
          <cell r="Q6068" t="str">
            <v>SANTO DOMINGO</v>
          </cell>
          <cell r="R6068" t="str">
            <v>SANTO DOMINGO DE LOS TSACHILAS</v>
          </cell>
          <cell r="S6068" t="str">
            <v>SANTO DOMINGO DE LOS COLORADOS</v>
          </cell>
          <cell r="T6068" t="str">
            <v>TRAMACO</v>
          </cell>
          <cell r="U6068" t="str">
            <v>FLEXNETUIO_PROVINCIA</v>
          </cell>
          <cell r="V6068">
            <v>1</v>
          </cell>
          <cell r="W6068">
            <v>1</v>
          </cell>
          <cell r="X6068" t="str">
            <v>FLEXNET ECUADOR - MDELIVERY</v>
          </cell>
          <cell r="Y6068" t="str">
            <v>CALLE 28 DE JUNIO S/N Y GARCIA MORENO ENTRADA LLANO GRANDE</v>
          </cell>
        </row>
        <row r="6069">
          <cell r="A6069" t="str">
            <v>4730444</v>
          </cell>
          <cell r="B6069">
            <v>480845</v>
          </cell>
          <cell r="C6069" t="str">
            <v>4730444</v>
          </cell>
          <cell r="D6069" t="str">
            <v>MDELIVERY</v>
          </cell>
          <cell r="E6069" t="str">
            <v>DESPACHO</v>
          </cell>
          <cell r="F6069" t="str">
            <v>DERIVADO PICK UP</v>
          </cell>
          <cell r="G6069" t="str">
            <v>031080004730444</v>
          </cell>
          <cell r="H6069">
            <v>44911</v>
          </cell>
          <cell r="I6069" t="str">
            <v>ENTREGADO</v>
          </cell>
          <cell r="J6069">
            <v>44915</v>
          </cell>
          <cell r="K6069" t="str">
            <v>GABRIEL ARGENIS PENAFIEL MONTEZUMA</v>
          </cell>
          <cell r="L6069" t="str">
            <v>OFICINA TRAMACO PORTETE</v>
          </cell>
          <cell r="M6069" t="str">
            <v>0951825876</v>
          </cell>
          <cell r="N6069" t="str">
            <v>0999418068</v>
          </cell>
          <cell r="O6069" t="str">
            <v>0999418068</v>
          </cell>
          <cell r="P6069" t="str">
            <v>GUAYAQUIL</v>
          </cell>
          <cell r="Q6069" t="str">
            <v>GUAYAQUIL</v>
          </cell>
          <cell r="R6069" t="str">
            <v>GUAYAS</v>
          </cell>
          <cell r="T6069" t="str">
            <v>TRAMACO</v>
          </cell>
          <cell r="U6069" t="str">
            <v>FLEXNETUIO_GYE</v>
          </cell>
          <cell r="V6069">
            <v>1</v>
          </cell>
          <cell r="W6069">
            <v>1</v>
          </cell>
          <cell r="X6069" t="str">
            <v>FLEXNET ECUADOR - MDELIVERY</v>
          </cell>
          <cell r="Y6069" t="str">
            <v>CALLE 28 DE JUNIO S/N Y GARCIA MORENO ENTRADA LLANO GRANDE</v>
          </cell>
        </row>
        <row r="6070">
          <cell r="A6070" t="str">
            <v>4730784</v>
          </cell>
          <cell r="B6070">
            <v>480846</v>
          </cell>
          <cell r="C6070" t="str">
            <v>4730784</v>
          </cell>
          <cell r="D6070" t="str">
            <v>MDELIVERY</v>
          </cell>
          <cell r="E6070" t="str">
            <v>DESPACHO</v>
          </cell>
          <cell r="F6070" t="str">
            <v>DERIVADO PICK UP</v>
          </cell>
          <cell r="G6070" t="str">
            <v>031080004730784</v>
          </cell>
          <cell r="H6070">
            <v>44911</v>
          </cell>
          <cell r="I6070" t="str">
            <v>ENTREGADO</v>
          </cell>
          <cell r="J6070">
            <v>44917</v>
          </cell>
          <cell r="K6070" t="str">
            <v>Sofia Belen Montalvo Cepeda</v>
          </cell>
          <cell r="L6070" t="str">
            <v>OFICINA TRAMACO QUITO SHYRIS</v>
          </cell>
          <cell r="M6070" t="str">
            <v>1721306353</v>
          </cell>
          <cell r="N6070" t="str">
            <v>0958798929</v>
          </cell>
          <cell r="O6070" t="str">
            <v/>
          </cell>
          <cell r="P6070" t="str">
            <v>QUITO</v>
          </cell>
          <cell r="Q6070" t="str">
            <v>QUITO</v>
          </cell>
          <cell r="R6070" t="str">
            <v>PICHINCHA</v>
          </cell>
          <cell r="T6070" t="str">
            <v>TRAMACO</v>
          </cell>
          <cell r="U6070" t="str">
            <v>FLEXNETUIO_LOCAL</v>
          </cell>
          <cell r="V6070">
            <v>1</v>
          </cell>
          <cell r="W6070">
            <v>1</v>
          </cell>
          <cell r="X6070" t="str">
            <v>FLEXNET ECUADOR - MDELIVERY</v>
          </cell>
          <cell r="Y6070" t="str">
            <v>CALLE 28 DE JUNIO S/N Y GARCIA MORENO ENTRADA LLANO GRANDE</v>
          </cell>
        </row>
        <row r="6071">
          <cell r="A6071" t="str">
            <v>414391381</v>
          </cell>
          <cell r="B6071">
            <v>480801</v>
          </cell>
          <cell r="C6071" t="str">
            <v>414391381</v>
          </cell>
          <cell r="D6071" t="str">
            <v>FLEXTUENTI</v>
          </cell>
          <cell r="E6071" t="str">
            <v>DESPACHO</v>
          </cell>
          <cell r="F6071" t="str">
            <v>NORMAL</v>
          </cell>
          <cell r="G6071" t="str">
            <v>031080414391381</v>
          </cell>
          <cell r="H6071">
            <v>44911</v>
          </cell>
          <cell r="I6071" t="str">
            <v>ENTREGADO</v>
          </cell>
          <cell r="J6071">
            <v>44914</v>
          </cell>
          <cell r="K6071" t="str">
            <v>GLORIA MARIA JUNCAL GUACHICHULLCA</v>
          </cell>
          <cell r="L6071" t="str">
            <v>MILAGROCALLE AZOGUEZ LOCAL 127 128 OTTO AROSEMENA GOMEZ</v>
          </cell>
          <cell r="M6071" t="str">
            <v>0906975404</v>
          </cell>
          <cell r="N6071" t="str">
            <v>0986594617/0961977082</v>
          </cell>
          <cell r="O6071" t="str">
            <v/>
          </cell>
          <cell r="P6071" t="str">
            <v>MILAGRO</v>
          </cell>
          <cell r="Q6071" t="str">
            <v>MILAGRO</v>
          </cell>
          <cell r="R6071" t="str">
            <v>GUAYAS</v>
          </cell>
          <cell r="T6071" t="str">
            <v>TRAMACO</v>
          </cell>
          <cell r="U6071" t="str">
            <v>FLEXNETUIO_PROVINCIA</v>
          </cell>
          <cell r="V6071">
            <v>1</v>
          </cell>
          <cell r="W6071">
            <v>1</v>
          </cell>
          <cell r="X6071" t="str">
            <v>FLEXNET ECUADOR - FLEXTUENTI</v>
          </cell>
          <cell r="Y6071" t="str">
            <v>CALLE 28 DE JUNIO S/N Y GARCIA MORENO ENTRADA LLANO GRANDE</v>
          </cell>
        </row>
        <row r="6072">
          <cell r="A6072" t="str">
            <v>414391419</v>
          </cell>
          <cell r="B6072">
            <v>480802</v>
          </cell>
          <cell r="C6072" t="str">
            <v>414391419</v>
          </cell>
          <cell r="D6072" t="str">
            <v>FLEXTUENTI</v>
          </cell>
          <cell r="E6072" t="str">
            <v>DESPACHO</v>
          </cell>
          <cell r="F6072" t="str">
            <v>NORMAL</v>
          </cell>
          <cell r="G6072" t="str">
            <v>TF89372</v>
          </cell>
          <cell r="H6072">
            <v>44911</v>
          </cell>
          <cell r="I6072" t="str">
            <v>ENTREGADO</v>
          </cell>
          <cell r="J6072">
            <v>44914</v>
          </cell>
          <cell r="K6072" t="str">
            <v>Sandy Luna</v>
          </cell>
          <cell r="L6072" t="str">
            <v>TARQUI  VIA PERIMETRAL SN AV 44 NO</v>
          </cell>
          <cell r="M6072" t="str">
            <v>0930395991</v>
          </cell>
          <cell r="N6072" t="str">
            <v>0989031926/0980770936</v>
          </cell>
          <cell r="O6072" t="str">
            <v/>
          </cell>
          <cell r="P6072" t="str">
            <v>GUAYAQUIL</v>
          </cell>
          <cell r="Q6072" t="str">
            <v>GUAYAQUIL</v>
          </cell>
          <cell r="R6072" t="str">
            <v>GUAYAS</v>
          </cell>
          <cell r="T6072" t="str">
            <v>ITSACOURIER</v>
          </cell>
          <cell r="U6072" t="str">
            <v>FLEXNETUIO_GYE</v>
          </cell>
          <cell r="V6072">
            <v>1</v>
          </cell>
          <cell r="W6072">
            <v>1</v>
          </cell>
          <cell r="X6072" t="str">
            <v>FLEXNET ECUADOR - FLEXTUENTI</v>
          </cell>
          <cell r="Y6072" t="str">
            <v>CALLE 28 DE JUNIO S/N Y GARCIA MORENO ENTRADA LLANO GRANDE</v>
          </cell>
        </row>
        <row r="6073">
          <cell r="A6073" t="str">
            <v>414391420</v>
          </cell>
          <cell r="B6073">
            <v>480803</v>
          </cell>
          <cell r="C6073" t="str">
            <v>414391420</v>
          </cell>
          <cell r="D6073" t="str">
            <v>FLEXTUENTI</v>
          </cell>
          <cell r="E6073" t="str">
            <v>DESPACHO</v>
          </cell>
          <cell r="F6073" t="str">
            <v>NORMAL</v>
          </cell>
          <cell r="G6073" t="str">
            <v>TF89371</v>
          </cell>
          <cell r="H6073">
            <v>44911</v>
          </cell>
          <cell r="I6073" t="str">
            <v>ENTREGADO</v>
          </cell>
          <cell r="J6073">
            <v>44914</v>
          </cell>
          <cell r="K6073" t="str">
            <v>Maria del Carmen Corral Moreno</v>
          </cell>
          <cell r="L6073" t="str">
            <v>TARQUI CALLE  QUINTA POEATONAL 3 NE MZ 388 VILLA 10  CALLE JOSE MARIA EGAS</v>
          </cell>
          <cell r="M6073" t="str">
            <v>0907364301</v>
          </cell>
          <cell r="N6073" t="str">
            <v>0996318380/0982039692</v>
          </cell>
          <cell r="O6073" t="str">
            <v/>
          </cell>
          <cell r="P6073" t="str">
            <v>GUAYAQUIL</v>
          </cell>
          <cell r="Q6073" t="str">
            <v>GUAYAQUIL</v>
          </cell>
          <cell r="R6073" t="str">
            <v>GUAYAS</v>
          </cell>
          <cell r="T6073" t="str">
            <v>ITSACOURIER</v>
          </cell>
          <cell r="U6073" t="str">
            <v>FLEXNETUIO_GYE</v>
          </cell>
          <cell r="V6073">
            <v>1</v>
          </cell>
          <cell r="W6073">
            <v>1</v>
          </cell>
          <cell r="X6073" t="str">
            <v>FLEXNET ECUADOR - FLEXTUENTI</v>
          </cell>
          <cell r="Y6073" t="str">
            <v>CALLE 28 DE JUNIO S/N Y GARCIA MORENO ENTRADA LLANO GRANDE</v>
          </cell>
        </row>
        <row r="6074">
          <cell r="A6074" t="str">
            <v>414391476</v>
          </cell>
          <cell r="B6074">
            <v>480804</v>
          </cell>
          <cell r="C6074" t="str">
            <v>414391476</v>
          </cell>
          <cell r="D6074" t="str">
            <v>FLEXTUENTI</v>
          </cell>
          <cell r="E6074" t="str">
            <v>DESPACHO</v>
          </cell>
          <cell r="F6074" t="str">
            <v>NORMAL</v>
          </cell>
          <cell r="G6074" t="str">
            <v>031080414391476</v>
          </cell>
          <cell r="H6074">
            <v>44911</v>
          </cell>
          <cell r="I6074" t="str">
            <v>ENTREGADO</v>
          </cell>
          <cell r="J6074">
            <v>44915</v>
          </cell>
          <cell r="K6074" t="str">
            <v>Mercedes Padilla</v>
          </cell>
          <cell r="L6074" t="str">
            <v>LA MATRIZ  CALLE DR AGUSTIN DAVALOS SN DUNJI</v>
          </cell>
          <cell r="M6074" t="str">
            <v>0601662018</v>
          </cell>
          <cell r="N6074" t="str">
            <v>0959013798/0991864262</v>
          </cell>
          <cell r="O6074" t="str">
            <v/>
          </cell>
          <cell r="P6074" t="str">
            <v>GUANO</v>
          </cell>
          <cell r="Q6074" t="str">
            <v>GUANO</v>
          </cell>
          <cell r="R6074" t="str">
            <v>CHIMBORAZO</v>
          </cell>
          <cell r="T6074" t="str">
            <v>TRAMACO</v>
          </cell>
          <cell r="U6074" t="str">
            <v>FLEXNETUIO_PROVINCIA</v>
          </cell>
          <cell r="V6074">
            <v>1</v>
          </cell>
          <cell r="W6074">
            <v>1</v>
          </cell>
          <cell r="X6074" t="str">
            <v>FLEXNET ECUADOR - FLEXTUENTI</v>
          </cell>
          <cell r="Y6074" t="str">
            <v>CALLE 28 DE JUNIO S/N Y GARCIA MORENO ENTRADA LLANO GRANDE</v>
          </cell>
        </row>
        <row r="6075">
          <cell r="A6075" t="str">
            <v>414411060</v>
          </cell>
          <cell r="B6075">
            <v>480805</v>
          </cell>
          <cell r="C6075" t="str">
            <v>414411060</v>
          </cell>
          <cell r="D6075" t="str">
            <v>FLEXTUENTI</v>
          </cell>
          <cell r="E6075" t="str">
            <v>DESPACHO</v>
          </cell>
          <cell r="F6075" t="str">
            <v>NORMAL</v>
          </cell>
          <cell r="G6075" t="str">
            <v>TF89369</v>
          </cell>
          <cell r="H6075">
            <v>44911</v>
          </cell>
          <cell r="I6075" t="str">
            <v>ENTREGADO</v>
          </cell>
          <cell r="J6075">
            <v>44914</v>
          </cell>
          <cell r="K6075" t="str">
            <v>Doris Villafuerte</v>
          </cell>
          <cell r="L6075" t="str">
            <v>XIMENA   CALLE 48A SO SN AVENIDA 10S0</v>
          </cell>
          <cell r="M6075" t="str">
            <v>0909752057</v>
          </cell>
          <cell r="N6075" t="str">
            <v>0959908747/0959908747</v>
          </cell>
          <cell r="O6075" t="str">
            <v/>
          </cell>
          <cell r="P6075" t="str">
            <v>GUAYAQUIL</v>
          </cell>
          <cell r="Q6075" t="str">
            <v>GUAYAQUIL</v>
          </cell>
          <cell r="R6075" t="str">
            <v>GUAYAS</v>
          </cell>
          <cell r="T6075" t="str">
            <v>ITSACOURIER</v>
          </cell>
          <cell r="U6075" t="str">
            <v>FLEXNETUIO_GYE</v>
          </cell>
          <cell r="V6075">
            <v>1</v>
          </cell>
          <cell r="W6075">
            <v>1</v>
          </cell>
          <cell r="X6075" t="str">
            <v>FLEXNET ECUADOR - FLEXTUENTI</v>
          </cell>
          <cell r="Y6075" t="str">
            <v>CALLE 28 DE JUNIO S/N Y GARCIA MORENO ENTRADA LLANO GRANDE</v>
          </cell>
        </row>
        <row r="6076">
          <cell r="A6076" t="str">
            <v>414411517</v>
          </cell>
          <cell r="B6076">
            <v>480806</v>
          </cell>
          <cell r="C6076" t="str">
            <v>414411517</v>
          </cell>
          <cell r="D6076" t="str">
            <v>FLEXTUENTI</v>
          </cell>
          <cell r="E6076" t="str">
            <v>DESPACHO</v>
          </cell>
          <cell r="F6076" t="str">
            <v>DERIVADO PICK UP</v>
          </cell>
          <cell r="G6076" t="str">
            <v>031080414411517</v>
          </cell>
          <cell r="H6076">
            <v>44911</v>
          </cell>
          <cell r="I6076" t="str">
            <v>DEVOLUCION_EN_PROCESO</v>
          </cell>
          <cell r="J6076">
            <v>44922</v>
          </cell>
          <cell r="K6076" t="str">
            <v>Anny Godoy</v>
          </cell>
          <cell r="L6076" t="str">
            <v>OFICINA TRAMACO PORTETE</v>
          </cell>
          <cell r="M6076" t="str">
            <v>1729920841</v>
          </cell>
          <cell r="N6076" t="str">
            <v>0962809383/0968483061</v>
          </cell>
          <cell r="O6076" t="str">
            <v/>
          </cell>
          <cell r="P6076" t="str">
            <v>GUAYAQUIL</v>
          </cell>
          <cell r="Q6076" t="str">
            <v>GUAYAQUIL</v>
          </cell>
          <cell r="R6076" t="str">
            <v>GUAYAS</v>
          </cell>
          <cell r="T6076" t="str">
            <v>TRAMACO</v>
          </cell>
          <cell r="U6076" t="str">
            <v>FLEXNETUIO_GYE</v>
          </cell>
          <cell r="V6076">
            <v>1</v>
          </cell>
          <cell r="W6076">
            <v>1</v>
          </cell>
          <cell r="X6076" t="str">
            <v>FLEXNET ECUADOR - FLEXTUENTI</v>
          </cell>
          <cell r="Y6076" t="str">
            <v>CALLE 28 DE JUNIO S/N Y GARCIA MORENO ENTRADA LLANO GRANDE</v>
          </cell>
        </row>
        <row r="6077">
          <cell r="A6077" t="str">
            <v>414424188</v>
          </cell>
          <cell r="B6077">
            <v>480807</v>
          </cell>
          <cell r="C6077" t="str">
            <v>414424188</v>
          </cell>
          <cell r="D6077" t="str">
            <v>FLEXTUENTI</v>
          </cell>
          <cell r="E6077" t="str">
            <v>DESPACHO</v>
          </cell>
          <cell r="F6077" t="str">
            <v>DERIVADO PICK UP</v>
          </cell>
          <cell r="G6077" t="str">
            <v>031080414424188</v>
          </cell>
          <cell r="H6077">
            <v>44911</v>
          </cell>
          <cell r="I6077" t="str">
            <v>DEVOLUCION_EN_PROCESO</v>
          </cell>
          <cell r="J6077">
            <v>44922</v>
          </cell>
          <cell r="K6077" t="str">
            <v>Benito Tenesaca</v>
          </cell>
          <cell r="L6077" t="str">
            <v>OFICINA TRAMACO PUNTO DE ATENCION PUMAPUNGO CUENCA</v>
          </cell>
          <cell r="M6077" t="str">
            <v>0106321318</v>
          </cell>
          <cell r="N6077" t="str">
            <v>0990409528/0984368557</v>
          </cell>
          <cell r="O6077" t="str">
            <v/>
          </cell>
          <cell r="P6077" t="str">
            <v>CUENCA</v>
          </cell>
          <cell r="Q6077" t="str">
            <v>CUENCA</v>
          </cell>
          <cell r="R6077" t="str">
            <v>AZUAY</v>
          </cell>
          <cell r="T6077" t="str">
            <v>TRAMACO</v>
          </cell>
          <cell r="U6077" t="str">
            <v>FLEXNETUIO_PROVINCIA</v>
          </cell>
          <cell r="V6077">
            <v>1</v>
          </cell>
          <cell r="W6077">
            <v>1</v>
          </cell>
          <cell r="X6077" t="str">
            <v>FLEXNET ECUADOR - FLEXTUENTI</v>
          </cell>
          <cell r="Y6077" t="str">
            <v>CALLE 28 DE JUNIO S/N Y GARCIA MORENO ENTRADA LLANO GRANDE</v>
          </cell>
        </row>
        <row r="6078">
          <cell r="A6078" t="str">
            <v>414424254</v>
          </cell>
          <cell r="B6078">
            <v>480808</v>
          </cell>
          <cell r="C6078" t="str">
            <v>414424254</v>
          </cell>
          <cell r="D6078" t="str">
            <v>FLEXTUENTI</v>
          </cell>
          <cell r="E6078" t="str">
            <v>DESPACHO</v>
          </cell>
          <cell r="F6078" t="str">
            <v>DERIVADO PICK UP</v>
          </cell>
          <cell r="G6078" t="str">
            <v>031080414424254</v>
          </cell>
          <cell r="H6078">
            <v>44911</v>
          </cell>
          <cell r="I6078" t="str">
            <v>DEVOLUCION_EN_PROCESO</v>
          </cell>
          <cell r="J6078">
            <v>44922</v>
          </cell>
          <cell r="K6078" t="str">
            <v>Viviana del rocio Balseca vargas</v>
          </cell>
          <cell r="L6078" t="str">
            <v>OFICINA TRAMACO PUNTO DE ATENCION VIA DAULE</v>
          </cell>
          <cell r="M6078" t="str">
            <v>0920230000</v>
          </cell>
          <cell r="N6078" t="str">
            <v>0960589487/0989910396</v>
          </cell>
          <cell r="O6078" t="str">
            <v/>
          </cell>
          <cell r="P6078" t="str">
            <v>GUAYAQUIL</v>
          </cell>
          <cell r="Q6078" t="str">
            <v>GUAYAQUIL</v>
          </cell>
          <cell r="R6078" t="str">
            <v>GUAYAS</v>
          </cell>
          <cell r="T6078" t="str">
            <v>TRAMACO</v>
          </cell>
          <cell r="U6078" t="str">
            <v>FLEXNETUIO_GYE</v>
          </cell>
          <cell r="V6078">
            <v>1</v>
          </cell>
          <cell r="W6078">
            <v>1</v>
          </cell>
          <cell r="X6078" t="str">
            <v>FLEXNET ECUADOR - FLEXTUENTI</v>
          </cell>
          <cell r="Y6078" t="str">
            <v>CALLE 28 DE JUNIO S/N Y GARCIA MORENO ENTRADA LLANO GRANDE</v>
          </cell>
        </row>
        <row r="6079">
          <cell r="A6079" t="str">
            <v>414424458</v>
          </cell>
          <cell r="B6079">
            <v>480809</v>
          </cell>
          <cell r="C6079" t="str">
            <v>414424458</v>
          </cell>
          <cell r="D6079" t="str">
            <v>FLEXTUENTI</v>
          </cell>
          <cell r="E6079" t="str">
            <v>DESPACHO</v>
          </cell>
          <cell r="F6079" t="str">
            <v>NORMAL</v>
          </cell>
          <cell r="G6079" t="str">
            <v>TF89368</v>
          </cell>
          <cell r="H6079">
            <v>44911</v>
          </cell>
          <cell r="I6079" t="str">
            <v>ENTREGADO</v>
          </cell>
          <cell r="J6079">
            <v>44914</v>
          </cell>
          <cell r="K6079" t="str">
            <v>KORAIMA JAMILET CEDENO ESPINOZA</v>
          </cell>
          <cell r="L6079" t="str">
            <v>XIMENA AV FRANCISCO DE ORELLANA  MZ 104 SL12  CALLE D12</v>
          </cell>
          <cell r="M6079" t="str">
            <v>0956677249</v>
          </cell>
          <cell r="N6079" t="str">
            <v>0969445281/0998148355</v>
          </cell>
          <cell r="O6079" t="str">
            <v/>
          </cell>
          <cell r="P6079" t="str">
            <v>GUAYAQUIL</v>
          </cell>
          <cell r="Q6079" t="str">
            <v>GUAYAQUIL</v>
          </cell>
          <cell r="R6079" t="str">
            <v>GUAYAS</v>
          </cell>
          <cell r="T6079" t="str">
            <v>ITSACOURIER</v>
          </cell>
          <cell r="U6079" t="str">
            <v>FLEXNETUIO_GYE</v>
          </cell>
          <cell r="V6079">
            <v>1</v>
          </cell>
          <cell r="W6079">
            <v>1</v>
          </cell>
          <cell r="X6079" t="str">
            <v>FLEXNET ECUADOR - FLEXTUENTI</v>
          </cell>
          <cell r="Y6079" t="str">
            <v>CALLE 28 DE JUNIO S/N Y GARCIA MORENO ENTRADA LLANO GRANDE</v>
          </cell>
        </row>
        <row r="6080">
          <cell r="A6080" t="str">
            <v>414424522</v>
          </cell>
          <cell r="B6080">
            <v>480811</v>
          </cell>
          <cell r="C6080" t="str">
            <v>414424522</v>
          </cell>
          <cell r="D6080" t="str">
            <v>FLEXTUENTI</v>
          </cell>
          <cell r="E6080" t="str">
            <v>DESPACHO</v>
          </cell>
          <cell r="F6080" t="str">
            <v>NORMAL</v>
          </cell>
          <cell r="G6080" t="str">
            <v>TF89367</v>
          </cell>
          <cell r="H6080">
            <v>44911</v>
          </cell>
          <cell r="I6080" t="str">
            <v>ENTREGADO</v>
          </cell>
          <cell r="J6080">
            <v>44914</v>
          </cell>
          <cell r="K6080" t="str">
            <v>Evelyn Betancourt</v>
          </cell>
          <cell r="L6080" t="str">
            <v>TARQUI  PUJILI  MANZANA 750 VILLA 5  AV 11VA NO</v>
          </cell>
          <cell r="M6080" t="str">
            <v>0940576366</v>
          </cell>
          <cell r="N6080" t="str">
            <v>0990513621/0987812669</v>
          </cell>
          <cell r="O6080" t="str">
            <v/>
          </cell>
          <cell r="P6080" t="str">
            <v>GUAYAQUIL</v>
          </cell>
          <cell r="Q6080" t="str">
            <v>GUAYAQUIL</v>
          </cell>
          <cell r="R6080" t="str">
            <v>GUAYAS</v>
          </cell>
          <cell r="T6080" t="str">
            <v>ITSACOURIER</v>
          </cell>
          <cell r="U6080" t="str">
            <v>FLEXNETUIO_GYE</v>
          </cell>
          <cell r="V6080">
            <v>1</v>
          </cell>
          <cell r="W6080">
            <v>1</v>
          </cell>
          <cell r="X6080" t="str">
            <v>FLEXNET ECUADOR - FLEXTUENTI</v>
          </cell>
          <cell r="Y6080" t="str">
            <v>CALLE 28 DE JUNIO S/N Y GARCIA MORENO ENTRADA LLANO GRANDE</v>
          </cell>
        </row>
        <row r="6081">
          <cell r="A6081" t="str">
            <v>414424563</v>
          </cell>
          <cell r="B6081">
            <v>480812</v>
          </cell>
          <cell r="C6081" t="str">
            <v>414424563</v>
          </cell>
          <cell r="D6081" t="str">
            <v>FLEXTUENTI</v>
          </cell>
          <cell r="E6081" t="str">
            <v>DESPACHO</v>
          </cell>
          <cell r="F6081" t="str">
            <v>NORMAL</v>
          </cell>
          <cell r="G6081" t="str">
            <v>FT75790</v>
          </cell>
          <cell r="H6081">
            <v>44911</v>
          </cell>
          <cell r="I6081" t="str">
            <v>ENTREGADO</v>
          </cell>
          <cell r="J6081">
            <v>44915</v>
          </cell>
          <cell r="K6081" t="str">
            <v>Angelica Patricia Escobar Simbana</v>
          </cell>
          <cell r="L6081" t="str">
            <v>CUMBAYA CHIMBORAZO S1 40 GARCIA MORENO</v>
          </cell>
          <cell r="M6081" t="str">
            <v>1722701008</v>
          </cell>
          <cell r="N6081" t="str">
            <v>0989394250/0984764633</v>
          </cell>
          <cell r="O6081" t="str">
            <v/>
          </cell>
          <cell r="P6081" t="str">
            <v>QUITO</v>
          </cell>
          <cell r="Q6081" t="str">
            <v>QUITO</v>
          </cell>
          <cell r="R6081" t="str">
            <v>PICHINCHA</v>
          </cell>
          <cell r="T6081" t="str">
            <v>FLEXTRANS UIO</v>
          </cell>
          <cell r="U6081" t="str">
            <v>FLEXNETUIO_LOCAL</v>
          </cell>
          <cell r="V6081">
            <v>1</v>
          </cell>
          <cell r="W6081">
            <v>1</v>
          </cell>
          <cell r="X6081" t="str">
            <v>FLEXNET ECUADOR - FLEXTUENTI</v>
          </cell>
          <cell r="Y6081" t="str">
            <v>CALLE 28 DE JUNIO S/N Y GARCIA MORENO ENTRADA LLANO GRANDE</v>
          </cell>
        </row>
        <row r="6082">
          <cell r="A6082" t="str">
            <v>414424564</v>
          </cell>
          <cell r="B6082">
            <v>480813</v>
          </cell>
          <cell r="C6082" t="str">
            <v>414424564</v>
          </cell>
          <cell r="D6082" t="str">
            <v>FLEXTUENTI</v>
          </cell>
          <cell r="E6082" t="str">
            <v>DESPACHO</v>
          </cell>
          <cell r="F6082" t="str">
            <v>NORMAL</v>
          </cell>
          <cell r="G6082" t="str">
            <v>TF89374</v>
          </cell>
          <cell r="H6082">
            <v>44911</v>
          </cell>
          <cell r="I6082" t="str">
            <v>ENTREGADO</v>
          </cell>
          <cell r="J6082">
            <v>44915</v>
          </cell>
          <cell r="K6082" t="str">
            <v>Gabriela Criollo</v>
          </cell>
          <cell r="L6082" t="str">
            <v>TARQUI MIGUEL ALCIVAR  SN  CARLOS DANIN</v>
          </cell>
          <cell r="M6082" t="str">
            <v>0952348878</v>
          </cell>
          <cell r="N6082" t="str">
            <v>0996644737/0990377945</v>
          </cell>
          <cell r="O6082" t="str">
            <v/>
          </cell>
          <cell r="P6082" t="str">
            <v>GUAYAQUIL</v>
          </cell>
          <cell r="Q6082" t="str">
            <v>GUAYAQUIL</v>
          </cell>
          <cell r="R6082" t="str">
            <v>GUAYAS</v>
          </cell>
          <cell r="T6082" t="str">
            <v>ITSACOURIER</v>
          </cell>
          <cell r="U6082" t="str">
            <v>FLEXNETUIO_GYE</v>
          </cell>
          <cell r="V6082">
            <v>1</v>
          </cell>
          <cell r="W6082">
            <v>1</v>
          </cell>
          <cell r="X6082" t="str">
            <v>FLEXNET ECUADOR - FLEXTUENTI</v>
          </cell>
          <cell r="Y6082" t="str">
            <v>CALLE 28 DE JUNIO S/N Y GARCIA MORENO ENTRADA LLANO GRANDE</v>
          </cell>
        </row>
        <row r="6083">
          <cell r="A6083" t="str">
            <v>414424609</v>
          </cell>
          <cell r="B6083">
            <v>480814</v>
          </cell>
          <cell r="C6083" t="str">
            <v>414424609</v>
          </cell>
          <cell r="D6083" t="str">
            <v>FLEXTUENTI</v>
          </cell>
          <cell r="E6083" t="str">
            <v>DESPACHO</v>
          </cell>
          <cell r="F6083" t="str">
            <v>NORMAL</v>
          </cell>
          <cell r="G6083" t="str">
            <v>031080414424609</v>
          </cell>
          <cell r="H6083">
            <v>44911</v>
          </cell>
          <cell r="I6083" t="str">
            <v>ENTREGADO</v>
          </cell>
          <cell r="J6083">
            <v>44915</v>
          </cell>
          <cell r="K6083" t="str">
            <v>Guillermo Antonio Puglla Gonzalez</v>
          </cell>
          <cell r="L6083" t="str">
            <v>SUCRE AV GRAN COLOMBIA 85 45 CALLE TENA</v>
          </cell>
          <cell r="M6083" t="str">
            <v>1104904295</v>
          </cell>
          <cell r="N6083" t="str">
            <v>0989446951/0989446951</v>
          </cell>
          <cell r="O6083" t="str">
            <v/>
          </cell>
          <cell r="P6083" t="str">
            <v>LOJA</v>
          </cell>
          <cell r="Q6083" t="str">
            <v>LOJA</v>
          </cell>
          <cell r="R6083" t="str">
            <v>LOJA</v>
          </cell>
          <cell r="T6083" t="str">
            <v>TRAMACO</v>
          </cell>
          <cell r="U6083" t="str">
            <v>FLEXNETUIO_PROVINCIA</v>
          </cell>
          <cell r="V6083">
            <v>1</v>
          </cell>
          <cell r="W6083">
            <v>1</v>
          </cell>
          <cell r="X6083" t="str">
            <v>FLEXNET ECUADOR - FLEXTUENTI</v>
          </cell>
          <cell r="Y6083" t="str">
            <v>CALLE 28 DE JUNIO S/N Y GARCIA MORENO ENTRADA LLANO GRANDE</v>
          </cell>
        </row>
        <row r="6084">
          <cell r="A6084" t="str">
            <v>414424616</v>
          </cell>
          <cell r="B6084">
            <v>480815</v>
          </cell>
          <cell r="C6084" t="str">
            <v>414424616</v>
          </cell>
          <cell r="D6084" t="str">
            <v>FLEXTUENTI</v>
          </cell>
          <cell r="E6084" t="str">
            <v>DESPACHO</v>
          </cell>
          <cell r="F6084" t="str">
            <v>NORMAL</v>
          </cell>
          <cell r="G6084" t="str">
            <v>031080414424616</v>
          </cell>
          <cell r="H6084">
            <v>44911</v>
          </cell>
          <cell r="I6084" t="str">
            <v>ENTREGADO</v>
          </cell>
          <cell r="J6084">
            <v>44914</v>
          </cell>
          <cell r="K6084" t="str">
            <v>JORGE LUIS Cedeno Mera</v>
          </cell>
          <cell r="L6084" t="str">
            <v>MONTECRISTI  AV METROPOLITANA SN  CALLE 19</v>
          </cell>
          <cell r="M6084" t="str">
            <v>1311891319</v>
          </cell>
          <cell r="N6084" t="str">
            <v>0998741531/0988869303</v>
          </cell>
          <cell r="O6084" t="str">
            <v/>
          </cell>
          <cell r="P6084" t="str">
            <v>MONTECRISTI</v>
          </cell>
          <cell r="Q6084" t="str">
            <v>MONTECRISTI</v>
          </cell>
          <cell r="R6084" t="str">
            <v>MANABI</v>
          </cell>
          <cell r="T6084" t="str">
            <v>TRAMACO</v>
          </cell>
          <cell r="U6084" t="str">
            <v>FLEXNETUIO_PROVINCIA</v>
          </cell>
          <cell r="V6084">
            <v>1</v>
          </cell>
          <cell r="W6084">
            <v>1</v>
          </cell>
          <cell r="X6084" t="str">
            <v>FLEXNET ECUADOR - FLEXTUENTI</v>
          </cell>
          <cell r="Y6084" t="str">
            <v>CALLE 28 DE JUNIO S/N Y GARCIA MORENO ENTRADA LLANO GRANDE</v>
          </cell>
        </row>
        <row r="6085">
          <cell r="A6085" t="str">
            <v>414424633</v>
          </cell>
          <cell r="B6085">
            <v>480816</v>
          </cell>
          <cell r="C6085" t="str">
            <v>414424633</v>
          </cell>
          <cell r="D6085" t="str">
            <v>FLEXTUENTI</v>
          </cell>
          <cell r="E6085" t="str">
            <v>DESPACHO</v>
          </cell>
          <cell r="F6085" t="str">
            <v>NORMAL</v>
          </cell>
          <cell r="G6085" t="str">
            <v>031080414424633</v>
          </cell>
          <cell r="H6085">
            <v>44911</v>
          </cell>
          <cell r="I6085" t="str">
            <v>INCIDENCIA</v>
          </cell>
          <cell r="J6085">
            <v>44923</v>
          </cell>
          <cell r="K6085" t="str">
            <v>Fernando Marcillo</v>
          </cell>
          <cell r="L6085" t="str">
            <v>SAN LORENZO DE JIPIJAPA  CALLE AGUSTO A LUCIO SN  ASDRUBAL CHAVARRIA</v>
          </cell>
          <cell r="M6085" t="str">
            <v>1312005646</v>
          </cell>
          <cell r="N6085" t="str">
            <v>0995824189/0980412965</v>
          </cell>
          <cell r="O6085" t="str">
            <v/>
          </cell>
          <cell r="P6085" t="str">
            <v>JIPIJAPA</v>
          </cell>
          <cell r="Q6085" t="str">
            <v>JIPIJAPA</v>
          </cell>
          <cell r="R6085" t="str">
            <v>MANABI</v>
          </cell>
          <cell r="T6085" t="str">
            <v>TRAMACO</v>
          </cell>
          <cell r="U6085" t="str">
            <v>FLEXNETUIO_PROVINCIA</v>
          </cell>
          <cell r="V6085">
            <v>1</v>
          </cell>
          <cell r="W6085">
            <v>1</v>
          </cell>
          <cell r="X6085" t="str">
            <v>FLEXNET ECUADOR - FLEXTUENTI</v>
          </cell>
          <cell r="Y6085" t="str">
            <v>CALLE 28 DE JUNIO S/N Y GARCIA MORENO ENTRADA LLANO GRANDE</v>
          </cell>
        </row>
        <row r="6086">
          <cell r="A6086" t="str">
            <v>414424676</v>
          </cell>
          <cell r="B6086">
            <v>480817</v>
          </cell>
          <cell r="C6086" t="str">
            <v>414424676</v>
          </cell>
          <cell r="D6086" t="str">
            <v>FLEXTUENTI</v>
          </cell>
          <cell r="E6086" t="str">
            <v>DESPACHO</v>
          </cell>
          <cell r="F6086" t="str">
            <v>NORMAL</v>
          </cell>
          <cell r="G6086" t="str">
            <v>031080414424676</v>
          </cell>
          <cell r="H6086">
            <v>44911</v>
          </cell>
          <cell r="I6086" t="str">
            <v>ENTREGADO</v>
          </cell>
          <cell r="J6086">
            <v>44914</v>
          </cell>
          <cell r="K6086" t="str">
            <v>Darwin Rivera</v>
          </cell>
          <cell r="L6086" t="str">
            <v>BOMBOLI PASAJE GIRON  MZ J CALLE BOLIVAR</v>
          </cell>
          <cell r="M6086" t="str">
            <v>1718969148</v>
          </cell>
          <cell r="N6086" t="str">
            <v>0967604358/0983973719</v>
          </cell>
          <cell r="O6086" t="str">
            <v/>
          </cell>
          <cell r="P6086" t="str">
            <v>SANTO DOMINGO</v>
          </cell>
          <cell r="Q6086" t="str">
            <v>SANTO DOMINGO</v>
          </cell>
          <cell r="R6086" t="str">
            <v>SANTO DOMINGO DE LOS TSACHILAS</v>
          </cell>
          <cell r="T6086" t="str">
            <v>TRAMACO</v>
          </cell>
          <cell r="U6086" t="str">
            <v>FLEXNETUIO_PROVINCIA</v>
          </cell>
          <cell r="V6086">
            <v>1</v>
          </cell>
          <cell r="W6086">
            <v>1</v>
          </cell>
          <cell r="X6086" t="str">
            <v>FLEXNET ECUADOR - FLEXTUENTI</v>
          </cell>
          <cell r="Y6086" t="str">
            <v>CALLE 28 DE JUNIO S/N Y GARCIA MORENO ENTRADA LLANO GRANDE</v>
          </cell>
        </row>
        <row r="6087">
          <cell r="A6087" t="str">
            <v>414424686</v>
          </cell>
          <cell r="B6087">
            <v>480818</v>
          </cell>
          <cell r="C6087" t="str">
            <v>414424686</v>
          </cell>
          <cell r="D6087" t="str">
            <v>FLEXTUENTI</v>
          </cell>
          <cell r="E6087" t="str">
            <v>DESPACHO</v>
          </cell>
          <cell r="F6087" t="str">
            <v>NORMAL</v>
          </cell>
          <cell r="G6087" t="str">
            <v>IC3903</v>
          </cell>
          <cell r="H6087">
            <v>44911</v>
          </cell>
          <cell r="I6087" t="str">
            <v>ENTREGADO</v>
          </cell>
          <cell r="J6087">
            <v>44914</v>
          </cell>
          <cell r="K6087" t="str">
            <v>Jackson Pintado</v>
          </cell>
          <cell r="L6087" t="str">
            <v>BELLAVISTA  AV PASEO DE LOS CANARIS  SN PACHACAMAC</v>
          </cell>
          <cell r="M6087" t="str">
            <v>1753477882</v>
          </cell>
          <cell r="N6087" t="str">
            <v>0978916420/0983186619</v>
          </cell>
          <cell r="O6087" t="str">
            <v/>
          </cell>
          <cell r="P6087" t="str">
            <v>CUENCA</v>
          </cell>
          <cell r="Q6087" t="str">
            <v>CUENCA</v>
          </cell>
          <cell r="R6087" t="str">
            <v>AZUAY</v>
          </cell>
          <cell r="T6087" t="str">
            <v>ITSACOURIER</v>
          </cell>
          <cell r="U6087" t="str">
            <v>FLEXNETUIO_PROVINCIA</v>
          </cell>
          <cell r="V6087">
            <v>1</v>
          </cell>
          <cell r="W6087">
            <v>1</v>
          </cell>
          <cell r="X6087" t="str">
            <v>FLEXNET ECUADOR - FLEXTUENTI</v>
          </cell>
          <cell r="Y6087" t="str">
            <v>CALLE 28 DE JUNIO S/N Y GARCIA MORENO ENTRADA LLANO GRANDE</v>
          </cell>
        </row>
        <row r="6088">
          <cell r="A6088" t="str">
            <v>WS414388661</v>
          </cell>
          <cell r="B6088">
            <v>480819</v>
          </cell>
          <cell r="C6088" t="str">
            <v>WS414388661</v>
          </cell>
          <cell r="D6088" t="str">
            <v>FLEXTUENTI</v>
          </cell>
          <cell r="E6088" t="str">
            <v>DESPACHO</v>
          </cell>
          <cell r="F6088" t="str">
            <v>NORMAL</v>
          </cell>
          <cell r="G6088" t="str">
            <v>031080414388661</v>
          </cell>
          <cell r="H6088">
            <v>44911</v>
          </cell>
          <cell r="I6088" t="str">
            <v>ENTREGADO</v>
          </cell>
          <cell r="J6088">
            <v>44914</v>
          </cell>
          <cell r="K6088" t="str">
            <v>Marcos Joseph Polit Vera</v>
          </cell>
          <cell r="L6088" t="str">
            <v>PASCUALES AV  AUTOPISTA NARCIZA DE JESUS   MZ 916 VILLA 18  AV 2 NE</v>
          </cell>
          <cell r="M6088" t="str">
            <v>0952563930</v>
          </cell>
          <cell r="N6088" t="str">
            <v>0978711057/0978711057</v>
          </cell>
          <cell r="O6088" t="str">
            <v/>
          </cell>
          <cell r="P6088" t="str">
            <v>GUAYAQUIL</v>
          </cell>
          <cell r="Q6088" t="str">
            <v>GUAYAQUIL</v>
          </cell>
          <cell r="R6088" t="str">
            <v>GUAYAS</v>
          </cell>
          <cell r="T6088" t="str">
            <v>TRAMACO</v>
          </cell>
          <cell r="U6088" t="str">
            <v>FLEXNETUIO_GYE</v>
          </cell>
          <cell r="V6088">
            <v>1</v>
          </cell>
          <cell r="W6088">
            <v>1</v>
          </cell>
          <cell r="X6088" t="str">
            <v>FLEXNET ECUADOR - FLEXTUENTI</v>
          </cell>
          <cell r="Y6088" t="str">
            <v>CALLE 28 DE JUNIO S/N Y GARCIA MORENO ENTRADA LLANO GRANDE</v>
          </cell>
        </row>
        <row r="6089">
          <cell r="A6089" t="str">
            <v>WS414391393</v>
          </cell>
          <cell r="B6089">
            <v>480820</v>
          </cell>
          <cell r="C6089" t="str">
            <v>WS414391393</v>
          </cell>
          <cell r="D6089" t="str">
            <v>FLEXTUENTI</v>
          </cell>
          <cell r="E6089" t="str">
            <v>DESPACHO</v>
          </cell>
          <cell r="F6089" t="str">
            <v>NORMAL</v>
          </cell>
          <cell r="G6089" t="str">
            <v>FT75788</v>
          </cell>
          <cell r="H6089">
            <v>44911</v>
          </cell>
          <cell r="I6089" t="str">
            <v>ENTREGADO</v>
          </cell>
          <cell r="J6089">
            <v>44914</v>
          </cell>
          <cell r="K6089" t="str">
            <v>Jonathan Toapanta</v>
          </cell>
          <cell r="L6089" t="str">
            <v>LA MAGDALENA AV ALONSO DE ANGULO SN JIPIJAPA</v>
          </cell>
          <cell r="M6089" t="str">
            <v>1753766110</v>
          </cell>
          <cell r="N6089" t="str">
            <v>0995408442/0995408442</v>
          </cell>
          <cell r="O6089" t="str">
            <v/>
          </cell>
          <cell r="P6089" t="str">
            <v>QUITO</v>
          </cell>
          <cell r="Q6089" t="str">
            <v>QUITO</v>
          </cell>
          <cell r="R6089" t="str">
            <v>PICHINCHA</v>
          </cell>
          <cell r="U6089" t="str">
            <v>FLEXNETUIO_LOCAL</v>
          </cell>
          <cell r="V6089">
            <v>1</v>
          </cell>
          <cell r="W6089">
            <v>1</v>
          </cell>
          <cell r="X6089" t="str">
            <v>FLEXNET ECUADOR - FLEXTUENTI</v>
          </cell>
          <cell r="Y6089" t="str">
            <v>CALLE 28 DE JUNIO S/N Y GARCIA MORENO ENTRADA LLANO GRANDE</v>
          </cell>
        </row>
        <row r="6090">
          <cell r="A6090" t="str">
            <v>414391480</v>
          </cell>
          <cell r="B6090">
            <v>480821</v>
          </cell>
          <cell r="C6090" t="str">
            <v>414391480</v>
          </cell>
          <cell r="D6090" t="str">
            <v>FLEXTUENTI</v>
          </cell>
          <cell r="E6090" t="str">
            <v>DESPACHO</v>
          </cell>
          <cell r="F6090" t="str">
            <v>NORMAL</v>
          </cell>
          <cell r="G6090" t="str">
            <v>TF89370</v>
          </cell>
          <cell r="H6090">
            <v>44911</v>
          </cell>
          <cell r="I6090" t="str">
            <v>ENTREGADO</v>
          </cell>
          <cell r="J6090">
            <v>44915</v>
          </cell>
          <cell r="K6090" t="str">
            <v>Maria Belen Cochez Lopez</v>
          </cell>
          <cell r="L6090" t="str">
            <v>TARQUI COOP SIMON BOLIVAR MZ 63 SOLAR 28  SN</v>
          </cell>
          <cell r="M6090" t="str">
            <v>0925389322</v>
          </cell>
          <cell r="N6090" t="str">
            <v>0962862783/0959748623</v>
          </cell>
          <cell r="O6090" t="str">
            <v/>
          </cell>
          <cell r="P6090" t="str">
            <v>GUAYAQUIL</v>
          </cell>
          <cell r="Q6090" t="str">
            <v>GUAYAQUIL</v>
          </cell>
          <cell r="R6090" t="str">
            <v>GUAYAS</v>
          </cell>
          <cell r="T6090" t="str">
            <v>ITSACOURIER</v>
          </cell>
          <cell r="U6090" t="str">
            <v>FLEXNETUIO_GYE</v>
          </cell>
          <cell r="V6090">
            <v>1</v>
          </cell>
          <cell r="W6090">
            <v>1</v>
          </cell>
          <cell r="X6090" t="str">
            <v>FLEXNET ECUADOR - FLEXTUENTI</v>
          </cell>
          <cell r="Y6090" t="str">
            <v>CALLE 28 DE JUNIO S/N Y GARCIA MORENO ENTRADA LLANO GRANDE</v>
          </cell>
        </row>
        <row r="6091">
          <cell r="A6091" t="str">
            <v>414391488</v>
          </cell>
          <cell r="B6091">
            <v>480822</v>
          </cell>
          <cell r="C6091" t="str">
            <v>414391488</v>
          </cell>
          <cell r="D6091" t="str">
            <v>FLEXTUENTI</v>
          </cell>
          <cell r="E6091" t="str">
            <v>DESPACHO</v>
          </cell>
          <cell r="F6091" t="str">
            <v>NORMAL</v>
          </cell>
          <cell r="G6091" t="str">
            <v>031080414391488</v>
          </cell>
          <cell r="H6091">
            <v>44911</v>
          </cell>
          <cell r="I6091" t="str">
            <v>ENTREGADO</v>
          </cell>
          <cell r="J6091">
            <v>44914</v>
          </cell>
          <cell r="K6091" t="str">
            <v>Antonio Sanchez</v>
          </cell>
          <cell r="L6091" t="str">
            <v>MATRIZ AV PICHINCHA 02 01  LOS INCAS</v>
          </cell>
          <cell r="M6091" t="str">
            <v>1805289798</v>
          </cell>
          <cell r="N6091" t="str">
            <v>0983208796/0986082117</v>
          </cell>
          <cell r="O6091" t="str">
            <v/>
          </cell>
          <cell r="P6091" t="str">
            <v>AMBATO</v>
          </cell>
          <cell r="Q6091" t="str">
            <v>AMBATO</v>
          </cell>
          <cell r="R6091" t="str">
            <v>TUNGURAHUA</v>
          </cell>
          <cell r="S6091" t="str">
            <v>AMBATO</v>
          </cell>
          <cell r="T6091" t="str">
            <v>TRAMACO</v>
          </cell>
          <cell r="U6091" t="str">
            <v>FLEXNETUIO_PROVINCIA</v>
          </cell>
          <cell r="V6091">
            <v>1</v>
          </cell>
          <cell r="W6091">
            <v>1</v>
          </cell>
          <cell r="X6091" t="str">
            <v>FLEXNET ECUADOR - FLEXTUENTI</v>
          </cell>
          <cell r="Y6091" t="str">
            <v>CALLE 28 DE JUNIO S/N Y GARCIA MORENO ENTRADA LLANO GRANDE</v>
          </cell>
        </row>
        <row r="6092">
          <cell r="A6092" t="str">
            <v>414391503</v>
          </cell>
          <cell r="B6092">
            <v>480823</v>
          </cell>
          <cell r="C6092" t="str">
            <v>414391503</v>
          </cell>
          <cell r="D6092" t="str">
            <v>FLEXTUENTI</v>
          </cell>
          <cell r="E6092" t="str">
            <v>DESPACHO</v>
          </cell>
          <cell r="F6092" t="str">
            <v>NORMAL</v>
          </cell>
          <cell r="G6092" t="str">
            <v>031080414391503</v>
          </cell>
          <cell r="H6092">
            <v>44911</v>
          </cell>
          <cell r="I6092" t="str">
            <v>ENTREGADO</v>
          </cell>
          <cell r="J6092">
            <v>44914</v>
          </cell>
          <cell r="K6092" t="str">
            <v>Lizeth Toaquiza</v>
          </cell>
          <cell r="L6092" t="str">
            <v>MATRIZ AV PICHINCHA 02 01  LOS INCAS</v>
          </cell>
          <cell r="M6092" t="str">
            <v>0504158262</v>
          </cell>
          <cell r="N6092" t="str">
            <v>0986082117/0983208796</v>
          </cell>
          <cell r="O6092" t="str">
            <v/>
          </cell>
          <cell r="P6092" t="str">
            <v>AMBATO</v>
          </cell>
          <cell r="Q6092" t="str">
            <v>AMBATO</v>
          </cell>
          <cell r="R6092" t="str">
            <v>TUNGURAHUA</v>
          </cell>
          <cell r="S6092" t="str">
            <v>AMBATO</v>
          </cell>
          <cell r="T6092" t="str">
            <v>TRAMACO</v>
          </cell>
          <cell r="U6092" t="str">
            <v>FLEXNETUIO_PROVINCIA</v>
          </cell>
          <cell r="V6092">
            <v>1</v>
          </cell>
          <cell r="W6092">
            <v>1</v>
          </cell>
          <cell r="X6092" t="str">
            <v>FLEXNET ECUADOR - FLEXTUENTI</v>
          </cell>
          <cell r="Y6092" t="str">
            <v>CALLE 28 DE JUNIO S/N Y GARCIA MORENO ENTRADA LLANO GRANDE</v>
          </cell>
        </row>
        <row r="6093">
          <cell r="A6093" t="str">
            <v>414391510</v>
          </cell>
          <cell r="B6093">
            <v>480824</v>
          </cell>
          <cell r="C6093" t="str">
            <v>414391510</v>
          </cell>
          <cell r="D6093" t="str">
            <v>FLEXTUENTI</v>
          </cell>
          <cell r="E6093" t="str">
            <v>DESPACHO</v>
          </cell>
          <cell r="F6093" t="str">
            <v>NORMAL</v>
          </cell>
          <cell r="G6093" t="str">
            <v>FT75792</v>
          </cell>
          <cell r="H6093">
            <v>44911</v>
          </cell>
          <cell r="I6093" t="str">
            <v>ENTREGADO</v>
          </cell>
          <cell r="J6093">
            <v>44914</v>
          </cell>
          <cell r="K6093" t="str">
            <v>Wuilfredo Silva</v>
          </cell>
          <cell r="L6093" t="str">
            <v>CHILLOGALLO CALLE CUSUBAMBA OE4 436 PENIPE</v>
          </cell>
          <cell r="M6093" t="str">
            <v>1758847188</v>
          </cell>
          <cell r="N6093" t="str">
            <v>0958880079/0961128289</v>
          </cell>
          <cell r="O6093" t="str">
            <v/>
          </cell>
          <cell r="P6093" t="str">
            <v>QUITO</v>
          </cell>
          <cell r="Q6093" t="str">
            <v>QUITO</v>
          </cell>
          <cell r="R6093" t="str">
            <v>PICHINCHA</v>
          </cell>
          <cell r="U6093" t="str">
            <v>FLEXNETUIO_LOCAL</v>
          </cell>
          <cell r="V6093">
            <v>1</v>
          </cell>
          <cell r="W6093">
            <v>1</v>
          </cell>
          <cell r="X6093" t="str">
            <v>FLEXNET ECUADOR - FLEXTUENTI</v>
          </cell>
          <cell r="Y6093" t="str">
            <v>CALLE 28 DE JUNIO S/N Y GARCIA MORENO ENTRADA LLANO GRANDE</v>
          </cell>
        </row>
        <row r="6094">
          <cell r="A6094" t="str">
            <v>414424745</v>
          </cell>
          <cell r="B6094">
            <v>480825</v>
          </cell>
          <cell r="C6094" t="str">
            <v>414424745</v>
          </cell>
          <cell r="D6094" t="str">
            <v>FLEXTUENTI</v>
          </cell>
          <cell r="E6094" t="str">
            <v>DESPACHO</v>
          </cell>
          <cell r="F6094" t="str">
            <v>DERIVADO PICK UP</v>
          </cell>
          <cell r="G6094" t="str">
            <v>031080414424745</v>
          </cell>
          <cell r="H6094">
            <v>44911</v>
          </cell>
          <cell r="I6094" t="str">
            <v>DEVOLUCION_EN_PROCESO</v>
          </cell>
          <cell r="J6094">
            <v>44922</v>
          </cell>
          <cell r="K6094" t="str">
            <v>Juana Peso</v>
          </cell>
          <cell r="L6094" t="str">
            <v>OFICINA TRAMACO PUNTO DE ATENCION VIA DAULE</v>
          </cell>
          <cell r="M6094" t="str">
            <v>0907771539</v>
          </cell>
          <cell r="N6094" t="str">
            <v>0959850564/0422000865</v>
          </cell>
          <cell r="O6094" t="str">
            <v/>
          </cell>
          <cell r="P6094" t="str">
            <v>GUAYAQUIL</v>
          </cell>
          <cell r="Q6094" t="str">
            <v>GUAYAQUIL</v>
          </cell>
          <cell r="R6094" t="str">
            <v>GUAYAS</v>
          </cell>
          <cell r="T6094" t="str">
            <v>TRAMACO</v>
          </cell>
          <cell r="U6094" t="str">
            <v>FLEXNETUIO_GYE</v>
          </cell>
          <cell r="V6094">
            <v>1</v>
          </cell>
          <cell r="W6094">
            <v>1</v>
          </cell>
          <cell r="X6094" t="str">
            <v>FLEXNET ECUADOR - FLEXTUENTI</v>
          </cell>
          <cell r="Y6094" t="str">
            <v>CALLE 28 DE JUNIO S/N Y GARCIA MORENO ENTRADA LLANO GRANDE</v>
          </cell>
        </row>
        <row r="6095">
          <cell r="A6095" t="str">
            <v>414424800</v>
          </cell>
          <cell r="B6095">
            <v>480826</v>
          </cell>
          <cell r="C6095" t="str">
            <v>414424800</v>
          </cell>
          <cell r="D6095" t="str">
            <v>FLEXTUENTI</v>
          </cell>
          <cell r="E6095" t="str">
            <v>DESPACHO</v>
          </cell>
          <cell r="F6095" t="str">
            <v>NORMAL</v>
          </cell>
          <cell r="G6095" t="str">
            <v>FT75789</v>
          </cell>
          <cell r="H6095">
            <v>44911</v>
          </cell>
          <cell r="I6095" t="str">
            <v>ENTREGADO</v>
          </cell>
          <cell r="J6095">
            <v>44914</v>
          </cell>
          <cell r="K6095" t="str">
            <v>Bryan Anibal Altamirano Torres</v>
          </cell>
          <cell r="L6095" t="str">
            <v>SAN ISIDRO DEL INCA CALLE ANA DE AYALA E2 212 GUAYABOS</v>
          </cell>
          <cell r="M6095" t="str">
            <v>2100421722</v>
          </cell>
          <cell r="N6095" t="str">
            <v>0984681111/0984681111</v>
          </cell>
          <cell r="O6095" t="str">
            <v/>
          </cell>
          <cell r="P6095" t="str">
            <v>QUITO</v>
          </cell>
          <cell r="Q6095" t="str">
            <v>QUITO</v>
          </cell>
          <cell r="R6095" t="str">
            <v>PICHINCHA</v>
          </cell>
          <cell r="T6095" t="str">
            <v>FLEXTRANS UIO</v>
          </cell>
          <cell r="U6095" t="str">
            <v>FLEXNETUIO_LOCAL</v>
          </cell>
          <cell r="V6095">
            <v>1</v>
          </cell>
          <cell r="W6095">
            <v>1</v>
          </cell>
          <cell r="X6095" t="str">
            <v>FLEXNET ECUADOR - FLEXTUENTI</v>
          </cell>
          <cell r="Y6095" t="str">
            <v>CALLE 28 DE JUNIO S/N Y GARCIA MORENO ENTRADA LLANO GRANDE</v>
          </cell>
        </row>
        <row r="6096">
          <cell r="A6096" t="str">
            <v>414391016</v>
          </cell>
          <cell r="B6096">
            <v>480795</v>
          </cell>
          <cell r="C6096" t="str">
            <v>414391016</v>
          </cell>
          <cell r="D6096" t="str">
            <v>FLEXTUENTI</v>
          </cell>
          <cell r="E6096" t="str">
            <v>DESPACHO</v>
          </cell>
          <cell r="F6096" t="str">
            <v>NORMAL</v>
          </cell>
          <cell r="G6096" t="str">
            <v>TF89373</v>
          </cell>
          <cell r="H6096">
            <v>44911</v>
          </cell>
          <cell r="I6096" t="str">
            <v>ENTREGADO</v>
          </cell>
          <cell r="J6096">
            <v>44914</v>
          </cell>
          <cell r="K6096" t="str">
            <v>Rosario Burgos</v>
          </cell>
          <cell r="L6096" t="str">
            <v>CARBO A A JACINTO BUITRON   MANZANA 40  SOLAR 56  GALEON</v>
          </cell>
          <cell r="M6096" t="str">
            <v>0922026133</v>
          </cell>
          <cell r="N6096" t="str">
            <v>0984208386/0984208386</v>
          </cell>
          <cell r="O6096" t="str">
            <v/>
          </cell>
          <cell r="P6096" t="str">
            <v>GUAYAQUIL</v>
          </cell>
          <cell r="Q6096" t="str">
            <v>GUAYAQUIL</v>
          </cell>
          <cell r="R6096" t="str">
            <v>GUAYAS</v>
          </cell>
          <cell r="T6096" t="str">
            <v>ITSACOURIER</v>
          </cell>
          <cell r="U6096" t="str">
            <v>FLEXNETUIO_GYE</v>
          </cell>
          <cell r="V6096">
            <v>1</v>
          </cell>
          <cell r="W6096">
            <v>1</v>
          </cell>
          <cell r="X6096" t="str">
            <v>FLEXNET ECUADOR - FLEXTUENTI</v>
          </cell>
          <cell r="Y6096" t="str">
            <v>CALLE 28 DE JUNIO S/N Y GARCIA MORENO ENTRADA LLANO GRANDE</v>
          </cell>
        </row>
        <row r="6097">
          <cell r="A6097" t="str">
            <v>414391084</v>
          </cell>
          <cell r="B6097">
            <v>480796</v>
          </cell>
          <cell r="C6097" t="str">
            <v>414391084</v>
          </cell>
          <cell r="D6097" t="str">
            <v>FLEXTUENTI</v>
          </cell>
          <cell r="E6097" t="str">
            <v>DESPACHO</v>
          </cell>
          <cell r="F6097" t="str">
            <v>NORMAL</v>
          </cell>
          <cell r="G6097" t="str">
            <v>031080414391084</v>
          </cell>
          <cell r="H6097">
            <v>44911</v>
          </cell>
          <cell r="I6097" t="str">
            <v>ENTREGADO</v>
          </cell>
          <cell r="J6097">
            <v>44915</v>
          </cell>
          <cell r="K6097" t="str">
            <v>Julio Alejandro Montufar Sabando</v>
          </cell>
          <cell r="L6097" t="str">
            <v>PASCUALES CALLE 30 NO  MZ 679 SOLAR 2 SN</v>
          </cell>
          <cell r="M6097" t="str">
            <v>0926242934</v>
          </cell>
          <cell r="N6097" t="str">
            <v>0996634699/0996634699</v>
          </cell>
          <cell r="O6097" t="str">
            <v/>
          </cell>
          <cell r="P6097" t="str">
            <v>GUAYAQUIL</v>
          </cell>
          <cell r="Q6097" t="str">
            <v>GUAYAQUIL</v>
          </cell>
          <cell r="R6097" t="str">
            <v>GUAYAS</v>
          </cell>
          <cell r="T6097" t="str">
            <v>TRAMACO</v>
          </cell>
          <cell r="U6097" t="str">
            <v>FLEXNETUIO_GYE</v>
          </cell>
          <cell r="V6097">
            <v>1</v>
          </cell>
          <cell r="W6097">
            <v>1</v>
          </cell>
          <cell r="X6097" t="str">
            <v>FLEXNET ECUADOR - FLEXTUENTI</v>
          </cell>
          <cell r="Y6097" t="str">
            <v>CALLE 28 DE JUNIO S/N Y GARCIA MORENO ENTRADA LLANO GRANDE</v>
          </cell>
        </row>
        <row r="6098">
          <cell r="A6098" t="str">
            <v>414391299</v>
          </cell>
          <cell r="B6098">
            <v>480797</v>
          </cell>
          <cell r="C6098" t="str">
            <v>414391299</v>
          </cell>
          <cell r="D6098" t="str">
            <v>FLEXTUENTI</v>
          </cell>
          <cell r="E6098" t="str">
            <v>DESPACHO</v>
          </cell>
          <cell r="F6098" t="str">
            <v>NORMAL</v>
          </cell>
          <cell r="G6098" t="str">
            <v>031080414391299</v>
          </cell>
          <cell r="H6098">
            <v>44911</v>
          </cell>
          <cell r="I6098" t="str">
            <v>ENTREGADO</v>
          </cell>
          <cell r="J6098">
            <v>44912</v>
          </cell>
          <cell r="K6098" t="str">
            <v>Angel Fabricio Mendoza Mendoza</v>
          </cell>
          <cell r="L6098" t="str">
            <v>CHONE  CALLE EMILIO HIDALGO SN  CALLE  PICHINCHA</v>
          </cell>
          <cell r="M6098" t="str">
            <v>1310111131</v>
          </cell>
          <cell r="N6098" t="str">
            <v>0968981228/0990784787</v>
          </cell>
          <cell r="O6098" t="str">
            <v/>
          </cell>
          <cell r="P6098" t="str">
            <v>CHONE</v>
          </cell>
          <cell r="Q6098" t="str">
            <v>CHONE</v>
          </cell>
          <cell r="R6098" t="str">
            <v>MANABI</v>
          </cell>
          <cell r="T6098" t="str">
            <v>TRAMACO</v>
          </cell>
          <cell r="U6098" t="str">
            <v>FLEXNETUIO_PROVINCIA</v>
          </cell>
          <cell r="V6098">
            <v>1</v>
          </cell>
          <cell r="W6098">
            <v>1</v>
          </cell>
          <cell r="X6098" t="str">
            <v>FLEXNET ECUADOR - FLEXTUENTI</v>
          </cell>
          <cell r="Y6098" t="str">
            <v>CALLE 28 DE JUNIO S/N Y GARCIA MORENO ENTRADA LLANO GRANDE</v>
          </cell>
        </row>
        <row r="6099">
          <cell r="A6099" t="str">
            <v>414391300</v>
          </cell>
          <cell r="B6099">
            <v>480798</v>
          </cell>
          <cell r="C6099" t="str">
            <v>414391300</v>
          </cell>
          <cell r="D6099" t="str">
            <v>FLEXTUENTI</v>
          </cell>
          <cell r="E6099" t="str">
            <v>DESPACHO</v>
          </cell>
          <cell r="F6099" t="str">
            <v>NORMAL</v>
          </cell>
          <cell r="G6099" t="str">
            <v>031080414391300</v>
          </cell>
          <cell r="H6099">
            <v>44911</v>
          </cell>
          <cell r="I6099" t="str">
            <v>ENTREGADO</v>
          </cell>
          <cell r="J6099">
            <v>44914</v>
          </cell>
          <cell r="K6099" t="str">
            <v>Genesis Lindao</v>
          </cell>
          <cell r="L6099" t="str">
            <v>LA LIBERTAD   A  VEI 16  MZ8  CALLE 51</v>
          </cell>
          <cell r="M6099" t="str">
            <v>2450004292</v>
          </cell>
          <cell r="N6099" t="str">
            <v>0960833626/0987566046</v>
          </cell>
          <cell r="O6099" t="str">
            <v/>
          </cell>
          <cell r="P6099" t="str">
            <v>LA LIBERTAD</v>
          </cell>
          <cell r="Q6099" t="str">
            <v>LA LIBERTAD</v>
          </cell>
          <cell r="R6099" t="str">
            <v>SANTA ELENA</v>
          </cell>
          <cell r="T6099" t="str">
            <v>TRAMACO</v>
          </cell>
          <cell r="U6099" t="str">
            <v>FLEXNETUIO_PROVINCIA</v>
          </cell>
          <cell r="V6099">
            <v>1</v>
          </cell>
          <cell r="W6099">
            <v>1</v>
          </cell>
          <cell r="X6099" t="str">
            <v>FLEXNET ECUADOR - FLEXTUENTI</v>
          </cell>
          <cell r="Y6099" t="str">
            <v>CALLE 28 DE JUNIO S/N Y GARCIA MORENO ENTRADA LLANO GRANDE</v>
          </cell>
        </row>
        <row r="6100">
          <cell r="A6100" t="str">
            <v>414391329</v>
          </cell>
          <cell r="B6100">
            <v>480799</v>
          </cell>
          <cell r="C6100" t="str">
            <v>414391329</v>
          </cell>
          <cell r="D6100" t="str">
            <v>FLEXTUENTI</v>
          </cell>
          <cell r="E6100" t="str">
            <v>DESPACHO</v>
          </cell>
          <cell r="F6100" t="str">
            <v>NORMAL</v>
          </cell>
          <cell r="G6100" t="str">
            <v>031080414391329</v>
          </cell>
          <cell r="H6100">
            <v>44911</v>
          </cell>
          <cell r="I6100" t="str">
            <v>ENTREGADO</v>
          </cell>
          <cell r="J6100">
            <v>44914</v>
          </cell>
          <cell r="K6100" t="str">
            <v>Kimberly Lindao</v>
          </cell>
          <cell r="L6100" t="str">
            <v>LA LIBERTAD AV 16  MANZANA 8  CALLE 51</v>
          </cell>
          <cell r="M6100" t="str">
            <v>2450004284</v>
          </cell>
          <cell r="N6100" t="str">
            <v>0960455214/0967166999</v>
          </cell>
          <cell r="O6100" t="str">
            <v/>
          </cell>
          <cell r="P6100" t="str">
            <v>LA LIBERTAD</v>
          </cell>
          <cell r="Q6100" t="str">
            <v>LA LIBERTAD</v>
          </cell>
          <cell r="R6100" t="str">
            <v>SANTA ELENA</v>
          </cell>
          <cell r="T6100" t="str">
            <v>TRAMACO</v>
          </cell>
          <cell r="U6100" t="str">
            <v>FLEXNETUIO_PROVINCIA</v>
          </cell>
          <cell r="V6100">
            <v>1</v>
          </cell>
          <cell r="W6100">
            <v>1</v>
          </cell>
          <cell r="X6100" t="str">
            <v>FLEXNET ECUADOR - FLEXTUENTI</v>
          </cell>
          <cell r="Y6100" t="str">
            <v>CALLE 28 DE JUNIO S/N Y GARCIA MORENO ENTRADA LLANO GRANDE</v>
          </cell>
        </row>
        <row r="6101">
          <cell r="A6101" t="str">
            <v>414391347</v>
          </cell>
          <cell r="B6101">
            <v>480800</v>
          </cell>
          <cell r="C6101" t="str">
            <v>414391347</v>
          </cell>
          <cell r="D6101" t="str">
            <v>FLEXTUENTI</v>
          </cell>
          <cell r="E6101" t="str">
            <v>DESPACHO</v>
          </cell>
          <cell r="F6101" t="str">
            <v>DERIVADO PICK UP</v>
          </cell>
          <cell r="G6101" t="str">
            <v>031080414391347</v>
          </cell>
          <cell r="H6101">
            <v>44911</v>
          </cell>
          <cell r="I6101" t="str">
            <v>DEVOLUCION_EN_PROCESO</v>
          </cell>
          <cell r="J6101">
            <v>44922</v>
          </cell>
          <cell r="K6101" t="str">
            <v>Jamileth Arteaga</v>
          </cell>
          <cell r="L6101" t="str">
            <v>OFICINA TRAMACO PUNTO DE ATENCION VIA DAULE</v>
          </cell>
          <cell r="M6101" t="str">
            <v>0952720001</v>
          </cell>
          <cell r="N6101" t="str">
            <v>0959707972/0989333740</v>
          </cell>
          <cell r="O6101" t="str">
            <v/>
          </cell>
          <cell r="P6101" t="str">
            <v>GUAYAQUIL</v>
          </cell>
          <cell r="Q6101" t="str">
            <v>GUAYAQUIL</v>
          </cell>
          <cell r="R6101" t="str">
            <v>GUAYAS</v>
          </cell>
          <cell r="T6101" t="str">
            <v>TRAMACO</v>
          </cell>
          <cell r="U6101" t="str">
            <v>FLEXNETUIO_GYE</v>
          </cell>
          <cell r="V6101">
            <v>1</v>
          </cell>
          <cell r="W6101">
            <v>1</v>
          </cell>
          <cell r="X6101" t="str">
            <v>FLEXNET ECUADOR - FLEXTUENTI</v>
          </cell>
          <cell r="Y6101" t="str">
            <v>CALLE 28 DE JUNIO S/N Y GARCIA MORENO ENTRADA LLANO GRANDE</v>
          </cell>
        </row>
        <row r="6102">
          <cell r="A6102" t="str">
            <v>ZP_2022_161</v>
          </cell>
          <cell r="B6102">
            <v>480785</v>
          </cell>
          <cell r="C6102" t="str">
            <v>ZP_2022_161</v>
          </cell>
          <cell r="D6102" t="str">
            <v>ZIPPAK</v>
          </cell>
          <cell r="E6102" t="str">
            <v>DESPACHO</v>
          </cell>
          <cell r="F6102" t="str">
            <v>NORMAL</v>
          </cell>
          <cell r="G6102" t="str">
            <v>TF89287</v>
          </cell>
          <cell r="H6102">
            <v>44911</v>
          </cell>
          <cell r="I6102" t="str">
            <v>ENTREGADO</v>
          </cell>
          <cell r="J6102">
            <v>44911</v>
          </cell>
          <cell r="K6102" t="str">
            <v>PLASTICOS DEL LITORAL PLASTLIT S.A.</v>
          </cell>
          <cell r="L6102" t="str">
            <v>KM 11 1/2 VIA A DAULE</v>
          </cell>
          <cell r="M6102" t="str">
            <v>ANDRES ORTEGA / GASTON ALVAREZ - RUC: 0990001626001</v>
          </cell>
          <cell r="N6102" t="str">
            <v>(593-4) 2 594 700 ext 195</v>
          </cell>
          <cell r="P6102" t="str">
            <v>090706</v>
          </cell>
          <cell r="Q6102" t="str">
            <v>GUAYAQUIL</v>
          </cell>
          <cell r="R6102" t="str">
            <v>GUAYAS</v>
          </cell>
          <cell r="S6102" t="str">
            <v>GUAYAQUIL</v>
          </cell>
          <cell r="T6102" t="str">
            <v>FLEXTRANS GYE</v>
          </cell>
          <cell r="U6102" t="str">
            <v>FLEXNETGYE_LOCAL</v>
          </cell>
          <cell r="V6102">
            <v>4</v>
          </cell>
          <cell r="W6102">
            <v>2745.6</v>
          </cell>
          <cell r="X6102" t="str">
            <v>FLEXNET GUAYAQUIL</v>
          </cell>
          <cell r="Y6102" t="str">
            <v>FERNANDO GUTIERREZ HILL KM 8 1/2 VIA DAULE COOP. JUAN MONTALVO / FRENTE A PEPSI COLA</v>
          </cell>
        </row>
        <row r="6103">
          <cell r="A6103" t="str">
            <v>SG_22_1787</v>
          </cell>
          <cell r="B6103">
            <v>480784</v>
          </cell>
          <cell r="C6103" t="str">
            <v>SG_22_1787</v>
          </cell>
          <cell r="D6103" t="str">
            <v>SG</v>
          </cell>
          <cell r="E6103" t="str">
            <v>DESPACHO</v>
          </cell>
          <cell r="F6103" t="str">
            <v>NORMAL</v>
          </cell>
          <cell r="G6103" t="str">
            <v>FT75781</v>
          </cell>
          <cell r="H6103">
            <v>44910</v>
          </cell>
          <cell r="I6103" t="str">
            <v>ENTREGADO</v>
          </cell>
          <cell r="J6103">
            <v>44914</v>
          </cell>
          <cell r="K6103" t="str">
            <v>PROFERMACO CIA. LTDA</v>
          </cell>
          <cell r="L6103" t="str">
            <v>CALDERON Y AV CARAPUNGO OE7-348, QUITO</v>
          </cell>
          <cell r="P6103" t="str">
            <v>170208</v>
          </cell>
          <cell r="Q6103" t="str">
            <v>QUITO</v>
          </cell>
          <cell r="R6103" t="str">
            <v>PICHINCHA</v>
          </cell>
          <cell r="S6103" t="str">
            <v>CALDERON (CARAPUNGO)</v>
          </cell>
          <cell r="T6103" t="str">
            <v>TRANSERVISS</v>
          </cell>
          <cell r="U6103" t="str">
            <v>FLEXNETUIO_LOCAL</v>
          </cell>
          <cell r="V6103">
            <v>2</v>
          </cell>
          <cell r="W6103">
            <v>1009</v>
          </cell>
          <cell r="X6103" t="str">
            <v>FLEXNET UIO</v>
          </cell>
          <cell r="Y6103" t="str">
            <v>PANAMERICANA NORTE KM 12 1/2  LLANO GRANDE</v>
          </cell>
        </row>
        <row r="6104">
          <cell r="A6104" t="str">
            <v>DEC3202212150013</v>
          </cell>
          <cell r="B6104">
            <v>480782</v>
          </cell>
          <cell r="C6104" t="str">
            <v>DEC3202212150013</v>
          </cell>
          <cell r="D6104" t="str">
            <v>HUAWEI</v>
          </cell>
          <cell r="E6104" t="str">
            <v>DESPACHO</v>
          </cell>
          <cell r="F6104" t="str">
            <v>NORMAL</v>
          </cell>
          <cell r="G6104" t="str">
            <v>FT75776</v>
          </cell>
          <cell r="H6104">
            <v>44910</v>
          </cell>
          <cell r="I6104" t="str">
            <v>ENTREGADO</v>
          </cell>
          <cell r="J6104">
            <v>44911</v>
          </cell>
          <cell r="K6104" t="str">
            <v>ALFREDO AVEGNO</v>
          </cell>
          <cell r="L6104" t="str">
            <v>GUAYAQUIL -LEOPOLDO CARRERA CALVO Y AV. PERIMETRAL KM 30.5, (JUNTO ESPOL PROSPERINA) SHIPMENT ID: MTM2022121600108 - HORA: 14:00 PM</v>
          </cell>
          <cell r="M6104" t="str">
            <v>TELCONET</v>
          </cell>
          <cell r="N6104" t="str">
            <v>0983427008</v>
          </cell>
          <cell r="O6104" t="str">
            <v>0983427008</v>
          </cell>
          <cell r="P6104" t="str">
            <v>090606</v>
          </cell>
          <cell r="Q6104" t="str">
            <v>GUAYAQUIL</v>
          </cell>
          <cell r="R6104" t="str">
            <v>GUAYAS</v>
          </cell>
          <cell r="S6104" t="str">
            <v>GUAYAQUIL</v>
          </cell>
          <cell r="T6104" t="str">
            <v>ITSACOURIER</v>
          </cell>
          <cell r="U6104" t="str">
            <v>FLEXNETUIO_GYE</v>
          </cell>
          <cell r="V6104">
            <v>4</v>
          </cell>
          <cell r="W6104">
            <v>215.36</v>
          </cell>
          <cell r="X6104" t="str">
            <v>FLEXNET</v>
          </cell>
          <cell r="Y6104" t="str">
            <v>FLEX NET CALLE 28 DE JUNIO S/N Y GARCIA MORENO ENTRADA LLANO GRANDE</v>
          </cell>
        </row>
        <row r="6105">
          <cell r="A6105" t="str">
            <v>WTEC32212150001</v>
          </cell>
          <cell r="B6105">
            <v>480783</v>
          </cell>
          <cell r="C6105" t="str">
            <v>WTEC32212150001</v>
          </cell>
          <cell r="D6105" t="str">
            <v>HUAWEI</v>
          </cell>
          <cell r="E6105" t="str">
            <v>DESPACHO</v>
          </cell>
          <cell r="F6105" t="str">
            <v>NORMAL</v>
          </cell>
          <cell r="G6105" t="str">
            <v>FT75777</v>
          </cell>
          <cell r="H6105">
            <v>44910</v>
          </cell>
          <cell r="I6105" t="str">
            <v>ENTREGADO</v>
          </cell>
          <cell r="J6105">
            <v>44915</v>
          </cell>
          <cell r="K6105" t="str">
            <v>STALIN PALMA</v>
          </cell>
          <cell r="L6105" t="str">
            <v>GUAYAQUIL -FERNANDO GUTIERREZ HILL KM 8 ½ VIA A DAULE Y PASAJE 32D. ENTRADA A JUAN MONTALVO -  SHIPMENT ID: MTM2022121600287 - HORA: 09:00 AM</v>
          </cell>
          <cell r="M6105" t="str">
            <v>FLEXNET</v>
          </cell>
          <cell r="N6105" t="str">
            <v>0422648396</v>
          </cell>
          <cell r="O6105" t="str">
            <v>0422648396</v>
          </cell>
          <cell r="P6105" t="str">
            <v>090606</v>
          </cell>
          <cell r="Q6105" t="str">
            <v>GUAYAQUIL</v>
          </cell>
          <cell r="R6105" t="str">
            <v>GUAYAS</v>
          </cell>
          <cell r="S6105" t="str">
            <v>GUAYAQUIL</v>
          </cell>
          <cell r="T6105" t="str">
            <v>UNIVIAST</v>
          </cell>
          <cell r="U6105" t="str">
            <v>FLEXNETUIO_GYE</v>
          </cell>
          <cell r="V6105">
            <v>19</v>
          </cell>
          <cell r="W6105">
            <v>2443.62</v>
          </cell>
          <cell r="X6105" t="str">
            <v>FLEXNET</v>
          </cell>
          <cell r="Y6105" t="str">
            <v>FLEX NET CALLE 28 DE JUNIO S/N Y GARCIA MORENO ENTRADA LLANO GRANDE</v>
          </cell>
        </row>
        <row r="6106">
          <cell r="A6106" t="str">
            <v>4714051</v>
          </cell>
          <cell r="B6106">
            <v>480780</v>
          </cell>
          <cell r="C6106" t="str">
            <v>4714051</v>
          </cell>
          <cell r="D6106" t="str">
            <v>MDELIVERY</v>
          </cell>
          <cell r="E6106" t="str">
            <v>DESPACHO</v>
          </cell>
          <cell r="F6106" t="str">
            <v>NORMAL</v>
          </cell>
          <cell r="G6106" t="str">
            <v>031080004714051</v>
          </cell>
          <cell r="H6106">
            <v>44910</v>
          </cell>
          <cell r="I6106" t="str">
            <v>ENTREGADO</v>
          </cell>
          <cell r="J6106">
            <v>44915</v>
          </cell>
          <cell r="K6106" t="str">
            <v>MARCO VINICIO TORRES ROJAS</v>
          </cell>
          <cell r="L6106" t="str">
            <v>OFICINA TRAMACO VIA QUEVEDO</v>
          </cell>
          <cell r="M6106" t="str">
            <v>1713777181</v>
          </cell>
          <cell r="N6106" t="str">
            <v>0997564969</v>
          </cell>
          <cell r="O6106" t="str">
            <v/>
          </cell>
          <cell r="P6106" t="str">
            <v>SANTO DOMINGO</v>
          </cell>
          <cell r="Q6106" t="str">
            <v>SANTO DOMINGO</v>
          </cell>
          <cell r="R6106" t="str">
            <v>SANTO DOMINGO DE LOS TSACHILAS</v>
          </cell>
          <cell r="T6106" t="str">
            <v>TRAMACO</v>
          </cell>
          <cell r="U6106" t="str">
            <v>FLEXNETUIO_PROVINCIA</v>
          </cell>
          <cell r="V6106">
            <v>1</v>
          </cell>
          <cell r="W6106">
            <v>1</v>
          </cell>
          <cell r="X6106" t="str">
            <v>FLEXNET ECUADOR - MDELIVERY</v>
          </cell>
          <cell r="Y6106" t="str">
            <v>CALLE 28 DE JUNIO S/N Y GARCIA MORENO ENTRADA LLANO GRANDE</v>
          </cell>
        </row>
        <row r="6107">
          <cell r="A6107" t="str">
            <v>ZP_2022_160</v>
          </cell>
          <cell r="B6107">
            <v>480779</v>
          </cell>
          <cell r="C6107" t="str">
            <v>ZP_2022_160</v>
          </cell>
          <cell r="D6107" t="str">
            <v>ZIPPAK</v>
          </cell>
          <cell r="E6107" t="str">
            <v>DESPACHO</v>
          </cell>
          <cell r="F6107" t="str">
            <v>NORMAL</v>
          </cell>
          <cell r="G6107" t="str">
            <v>TF89276</v>
          </cell>
          <cell r="H6107">
            <v>44910</v>
          </cell>
          <cell r="I6107" t="str">
            <v>ENTREGADO</v>
          </cell>
          <cell r="J6107">
            <v>44911</v>
          </cell>
          <cell r="K6107" t="str">
            <v>FLOREMPAQUE CIA.LTDA.</v>
          </cell>
          <cell r="L6107" t="str">
            <v>ASTUDILLO 384 Y CALLE FE Y ALEGRÍA ,ATRÁS DE COLEGIO LA DOLOROSA</v>
          </cell>
          <cell r="M6107" t="str">
            <v>ING. STEPHANIE GUERRA - RUC: 1791952375001</v>
          </cell>
          <cell r="N6107" t="str">
            <v>0995450689</v>
          </cell>
          <cell r="P6107" t="str">
            <v>170208</v>
          </cell>
          <cell r="Q6107" t="str">
            <v>QUITO</v>
          </cell>
          <cell r="R6107" t="str">
            <v>PICHINCHA</v>
          </cell>
          <cell r="S6107" t="str">
            <v>CALDERON (CARAPUNGO)</v>
          </cell>
          <cell r="T6107" t="str">
            <v>TRANSERVISS</v>
          </cell>
          <cell r="U6107" t="str">
            <v>FLEXNETGYE_UIO</v>
          </cell>
          <cell r="V6107">
            <v>2</v>
          </cell>
          <cell r="W6107">
            <v>686.4</v>
          </cell>
          <cell r="X6107" t="str">
            <v>FLEXNET GUAYAQUIL</v>
          </cell>
          <cell r="Y6107" t="str">
            <v>FERNANDO GUTIERREZ HILL KM 8 1/2 VIA DAULE COOP. JUAN MONTALVO / FRENTE A PEPSI COLA</v>
          </cell>
        </row>
        <row r="6108">
          <cell r="A6108" t="str">
            <v>4586883_1</v>
          </cell>
          <cell r="B6108">
            <v>480765</v>
          </cell>
          <cell r="C6108" t="str">
            <v>4586883_1</v>
          </cell>
          <cell r="D6108" t="str">
            <v>MDELIVERY</v>
          </cell>
          <cell r="E6108" t="str">
            <v>DESPACHO</v>
          </cell>
          <cell r="F6108" t="str">
            <v>NORMAL</v>
          </cell>
          <cell r="G6108" t="str">
            <v>031080045868831</v>
          </cell>
          <cell r="H6108">
            <v>44910</v>
          </cell>
          <cell r="I6108" t="str">
            <v>ENTREGADO</v>
          </cell>
          <cell r="J6108">
            <v>44911</v>
          </cell>
          <cell r="K6108" t="str">
            <v>CELSO GEOVANNY VERA MOREIRA</v>
          </cell>
          <cell r="L6108" t="str">
            <v>OFICINA TRAMACO VIA QUEVEDO</v>
          </cell>
          <cell r="M6108" t="str">
            <v>1715170625</v>
          </cell>
          <cell r="N6108" t="str">
            <v>987979100</v>
          </cell>
          <cell r="O6108" t="str">
            <v/>
          </cell>
          <cell r="P6108" t="str">
            <v>SANTO DOMINGO</v>
          </cell>
          <cell r="Q6108" t="str">
            <v>SANTO DOMINGO</v>
          </cell>
          <cell r="R6108" t="str">
            <v>SANTO DOMINGO DE LOS TSACHILAS</v>
          </cell>
          <cell r="T6108" t="str">
            <v>TRAMACO</v>
          </cell>
          <cell r="U6108" t="str">
            <v>FLEXNETUIO_PROVINCIA</v>
          </cell>
          <cell r="V6108">
            <v>1</v>
          </cell>
          <cell r="W6108">
            <v>1</v>
          </cell>
          <cell r="X6108" t="str">
            <v>FLEXNET ECUADOR - MDELIVERY</v>
          </cell>
          <cell r="Y6108" t="str">
            <v>CALLE 28 DE JUNIO S/N Y GARCIA MORENO ENTRADA LLANO GRANDE</v>
          </cell>
        </row>
        <row r="6109">
          <cell r="A6109" t="str">
            <v>4598550_1</v>
          </cell>
          <cell r="B6109">
            <v>480766</v>
          </cell>
          <cell r="C6109" t="str">
            <v>4598550_1</v>
          </cell>
          <cell r="D6109" t="str">
            <v>MDELIVERY</v>
          </cell>
          <cell r="E6109" t="str">
            <v>DESPACHO</v>
          </cell>
          <cell r="F6109" t="str">
            <v>NORMAL</v>
          </cell>
          <cell r="G6109" t="str">
            <v>031080045985501</v>
          </cell>
          <cell r="H6109">
            <v>44910</v>
          </cell>
          <cell r="I6109" t="str">
            <v>ENTREGADO</v>
          </cell>
          <cell r="J6109">
            <v>44915</v>
          </cell>
          <cell r="K6109" t="str">
            <v>ROGELIO TORRES PERALTA</v>
          </cell>
          <cell r="L6109" t="str">
            <v>OFICINA TRAMACO LOJA</v>
          </cell>
          <cell r="M6109" t="str">
            <v>1100661790</v>
          </cell>
          <cell r="N6109" t="str">
            <v>995021859</v>
          </cell>
          <cell r="O6109" t="str">
            <v/>
          </cell>
          <cell r="P6109" t="str">
            <v>LOJA</v>
          </cell>
          <cell r="Q6109" t="str">
            <v>LOJA</v>
          </cell>
          <cell r="R6109" t="str">
            <v>LOJA</v>
          </cell>
          <cell r="T6109" t="str">
            <v>TRAMACO</v>
          </cell>
          <cell r="U6109" t="str">
            <v>FLEXNETUIO_PROVINCIA</v>
          </cell>
          <cell r="V6109">
            <v>1</v>
          </cell>
          <cell r="W6109">
            <v>1</v>
          </cell>
          <cell r="X6109" t="str">
            <v>FLEXNET ECUADOR - MDELIVERY</v>
          </cell>
          <cell r="Y6109" t="str">
            <v>CALLE 28 DE JUNIO S/N Y GARCIA MORENO ENTRADA LLANO GRANDE</v>
          </cell>
        </row>
        <row r="6110">
          <cell r="A6110" t="str">
            <v>4630349_1</v>
          </cell>
          <cell r="B6110">
            <v>480767</v>
          </cell>
          <cell r="C6110" t="str">
            <v>4630349_1</v>
          </cell>
          <cell r="D6110" t="str">
            <v>MDELIVERY</v>
          </cell>
          <cell r="E6110" t="str">
            <v>DESPACHO</v>
          </cell>
          <cell r="F6110" t="str">
            <v>NORMAL</v>
          </cell>
          <cell r="G6110" t="str">
            <v>031080046303491</v>
          </cell>
          <cell r="H6110">
            <v>44910</v>
          </cell>
          <cell r="I6110" t="str">
            <v>ENTREGADO</v>
          </cell>
          <cell r="J6110">
            <v>44915</v>
          </cell>
          <cell r="K6110" t="str">
            <v>CHERE ORTIZ JEISON JONICIO</v>
          </cell>
          <cell r="L6110" t="str">
            <v>OFICINA TRAMACO ESMERALDAS</v>
          </cell>
          <cell r="M6110" t="str">
            <v>2351117656</v>
          </cell>
          <cell r="N6110" t="str">
            <v>988047510</v>
          </cell>
          <cell r="O6110" t="str">
            <v/>
          </cell>
          <cell r="P6110" t="str">
            <v>ESMERALDAS</v>
          </cell>
          <cell r="Q6110" t="str">
            <v>ESMERALDAS</v>
          </cell>
          <cell r="R6110" t="str">
            <v>ESMERALDAS</v>
          </cell>
          <cell r="T6110" t="str">
            <v>TRAMACO</v>
          </cell>
          <cell r="U6110" t="str">
            <v>FLEXNETUIO_PROVINCIA</v>
          </cell>
          <cell r="V6110">
            <v>1</v>
          </cell>
          <cell r="W6110">
            <v>1</v>
          </cell>
          <cell r="X6110" t="str">
            <v>FLEXNET ECUADOR - MDELIVERY</v>
          </cell>
          <cell r="Y6110" t="str">
            <v>CALLE 28 DE JUNIO S/N Y GARCIA MORENO ENTRADA LLANO GRANDE</v>
          </cell>
        </row>
        <row r="6111">
          <cell r="A6111" t="str">
            <v>4631364_1</v>
          </cell>
          <cell r="B6111">
            <v>480768</v>
          </cell>
          <cell r="C6111" t="str">
            <v>4631364_1</v>
          </cell>
          <cell r="D6111" t="str">
            <v>MDELIVERY</v>
          </cell>
          <cell r="E6111" t="str">
            <v>DESPACHO</v>
          </cell>
          <cell r="F6111" t="str">
            <v>NORMAL</v>
          </cell>
          <cell r="G6111" t="str">
            <v>031080046313641</v>
          </cell>
          <cell r="H6111">
            <v>44910</v>
          </cell>
          <cell r="I6111" t="str">
            <v>ENTREGADO</v>
          </cell>
          <cell r="J6111">
            <v>44914</v>
          </cell>
          <cell r="K6111" t="str">
            <v>KEN ENRIQUE VACACELA JURADO</v>
          </cell>
          <cell r="L6111" t="str">
            <v>OFICINA TRAMACO PORTETE</v>
          </cell>
          <cell r="M6111" t="str">
            <v>926076787</v>
          </cell>
          <cell r="N6111" t="str">
            <v>999893576</v>
          </cell>
          <cell r="O6111" t="str">
            <v/>
          </cell>
          <cell r="P6111" t="str">
            <v>GUAYAQUIL</v>
          </cell>
          <cell r="Q6111" t="str">
            <v>GUAYAQUIL</v>
          </cell>
          <cell r="R6111" t="str">
            <v>GUAYAS</v>
          </cell>
          <cell r="T6111" t="str">
            <v>TRAMACO</v>
          </cell>
          <cell r="U6111" t="str">
            <v>FLEXNETUIO_GYE</v>
          </cell>
          <cell r="V6111">
            <v>1</v>
          </cell>
          <cell r="W6111">
            <v>1</v>
          </cell>
          <cell r="X6111" t="str">
            <v>FLEXNET ECUADOR - MDELIVERY</v>
          </cell>
          <cell r="Y6111" t="str">
            <v>CALLE 28 DE JUNIO S/N Y GARCIA MORENO ENTRADA LLANO GRANDE</v>
          </cell>
        </row>
        <row r="6112">
          <cell r="A6112" t="str">
            <v>4640203_1</v>
          </cell>
          <cell r="B6112">
            <v>480769</v>
          </cell>
          <cell r="C6112" t="str">
            <v>4640203_1</v>
          </cell>
          <cell r="D6112" t="str">
            <v>MDELIVERY</v>
          </cell>
          <cell r="E6112" t="str">
            <v>DESPACHO</v>
          </cell>
          <cell r="F6112" t="str">
            <v>NORMAL</v>
          </cell>
          <cell r="G6112" t="str">
            <v>031080046402031</v>
          </cell>
          <cell r="H6112">
            <v>44910</v>
          </cell>
          <cell r="I6112" t="str">
            <v>ENTREGADO</v>
          </cell>
          <cell r="J6112">
            <v>44914</v>
          </cell>
          <cell r="K6112" t="str">
            <v>JOFFRE EDISON CORONEL ZUNIGA</v>
          </cell>
          <cell r="L6112" t="str">
            <v>OFICINA TRAMACO PUNTO DE ATENCION VIA DAULE</v>
          </cell>
          <cell r="M6112" t="str">
            <v>914842158</v>
          </cell>
          <cell r="N6112" t="str">
            <v>992698542</v>
          </cell>
          <cell r="O6112" t="str">
            <v/>
          </cell>
          <cell r="P6112" t="str">
            <v>GUAYAQUIL</v>
          </cell>
          <cell r="Q6112" t="str">
            <v>GUAYAQUIL</v>
          </cell>
          <cell r="R6112" t="str">
            <v>GUAYAS</v>
          </cell>
          <cell r="T6112" t="str">
            <v>TRAMACO</v>
          </cell>
          <cell r="U6112" t="str">
            <v>FLEXNETUIO_GYE</v>
          </cell>
          <cell r="V6112">
            <v>1</v>
          </cell>
          <cell r="W6112">
            <v>1</v>
          </cell>
          <cell r="X6112" t="str">
            <v>FLEXNET ECUADOR - MDELIVERY</v>
          </cell>
          <cell r="Y6112" t="str">
            <v>CALLE 28 DE JUNIO S/N Y GARCIA MORENO ENTRADA LLANO GRANDE</v>
          </cell>
        </row>
        <row r="6113">
          <cell r="A6113" t="str">
            <v>4645198_1</v>
          </cell>
          <cell r="B6113">
            <v>480770</v>
          </cell>
          <cell r="C6113" t="str">
            <v>4645198_1</v>
          </cell>
          <cell r="D6113" t="str">
            <v>MDELIVERY</v>
          </cell>
          <cell r="E6113" t="str">
            <v>DESPACHO</v>
          </cell>
          <cell r="F6113" t="str">
            <v>NORMAL</v>
          </cell>
          <cell r="G6113" t="str">
            <v>031080046451981</v>
          </cell>
          <cell r="H6113">
            <v>44910</v>
          </cell>
          <cell r="I6113" t="str">
            <v>ENTREGADO</v>
          </cell>
          <cell r="J6113">
            <v>44912</v>
          </cell>
          <cell r="K6113" t="str">
            <v>ANGELA VANESSA DE LA ROSA ORELLANA</v>
          </cell>
          <cell r="L6113" t="str">
            <v>CALLE 4 DE AGOSTO SN 9 DE MAYO ENTREGA EN DESPENSA DON RAUL A 1 CUADRA ANTES DE GASOLACO</v>
          </cell>
          <cell r="M6113" t="str">
            <v>703920827</v>
          </cell>
          <cell r="N6113" t="str">
            <v>995191981</v>
          </cell>
          <cell r="O6113" t="str">
            <v/>
          </cell>
          <cell r="P6113" t="str">
            <v>PASAJE</v>
          </cell>
          <cell r="Q6113" t="str">
            <v>PASAJE</v>
          </cell>
          <cell r="R6113" t="str">
            <v>EL ORO</v>
          </cell>
          <cell r="T6113" t="str">
            <v>TRAMACO</v>
          </cell>
          <cell r="U6113" t="str">
            <v>FLEXNETUIO_PROVINCIA</v>
          </cell>
          <cell r="V6113">
            <v>1</v>
          </cell>
          <cell r="W6113">
            <v>1</v>
          </cell>
          <cell r="X6113" t="str">
            <v>FLEXNET ECUADOR - MDELIVERY</v>
          </cell>
          <cell r="Y6113" t="str">
            <v>CALLE 28 DE JUNIO S/N Y GARCIA MORENO ENTRADA LLANO GRANDE</v>
          </cell>
        </row>
        <row r="6114">
          <cell r="A6114" t="str">
            <v>4650789_1</v>
          </cell>
          <cell r="B6114">
            <v>480771</v>
          </cell>
          <cell r="C6114" t="str">
            <v>4650789_1</v>
          </cell>
          <cell r="D6114" t="str">
            <v>MDELIVERY</v>
          </cell>
          <cell r="E6114" t="str">
            <v>DESPACHO</v>
          </cell>
          <cell r="F6114" t="str">
            <v>NORMAL</v>
          </cell>
          <cell r="G6114" t="str">
            <v>FT75768</v>
          </cell>
          <cell r="H6114">
            <v>44910</v>
          </cell>
          <cell r="I6114" t="str">
            <v>ENTREGADO</v>
          </cell>
          <cell r="J6114">
            <v>44911</v>
          </cell>
          <cell r="K6114" t="str">
            <v>FRANCISCO JAVIER ZAMBRANO BERMELLO</v>
          </cell>
          <cell r="L6114" t="str">
            <v>CALLE 17 DE SEPTIEMBRE SN CALLE GARCIA MORENO SECTOR YURAC ESTA A 30 M DEL COLEGIO COLLAGUAZO ES UNA CASA 1 PISO COLOR BLANCO</v>
          </cell>
          <cell r="M6114" t="str">
            <v>915666390</v>
          </cell>
          <cell r="N6114" t="str">
            <v>987300255</v>
          </cell>
          <cell r="O6114" t="str">
            <v/>
          </cell>
          <cell r="P6114" t="str">
            <v>QUITO</v>
          </cell>
          <cell r="Q6114" t="str">
            <v>QUITO</v>
          </cell>
          <cell r="R6114" t="str">
            <v>PICHINCHA</v>
          </cell>
          <cell r="T6114" t="str">
            <v>FLEXTRANS UIO</v>
          </cell>
          <cell r="U6114" t="str">
            <v>FLEXNETUIO_LOCAL</v>
          </cell>
          <cell r="V6114">
            <v>1</v>
          </cell>
          <cell r="W6114">
            <v>1</v>
          </cell>
          <cell r="X6114" t="str">
            <v>FLEXNET ECUADOR - MDELIVERY</v>
          </cell>
          <cell r="Y6114" t="str">
            <v>CALLE 28 DE JUNIO S/N Y GARCIA MORENO ENTRADA LLANO GRANDE</v>
          </cell>
        </row>
        <row r="6115">
          <cell r="A6115" t="str">
            <v>4667546_1</v>
          </cell>
          <cell r="B6115">
            <v>480773</v>
          </cell>
          <cell r="C6115" t="str">
            <v>4667546_1</v>
          </cell>
          <cell r="D6115" t="str">
            <v>MDELIVERY</v>
          </cell>
          <cell r="E6115" t="str">
            <v>DESPACHO</v>
          </cell>
          <cell r="F6115" t="str">
            <v>NORMAL</v>
          </cell>
          <cell r="G6115" t="str">
            <v>FT75770</v>
          </cell>
          <cell r="H6115">
            <v>44910</v>
          </cell>
          <cell r="I6115" t="str">
            <v>ENTREGADO</v>
          </cell>
          <cell r="J6115">
            <v>44911</v>
          </cell>
          <cell r="K6115" t="str">
            <v>DARWIN JAVIER BOLANOS BENAVIDES</v>
          </cell>
          <cell r="L6115" t="str">
            <v>CALLE GUALBERTO ARCOS E23 41 CALLE SELVA ALEGRE  SECTOR LAS CASAS EN LA ESQUINA ESTA LA CASA DEL TAMAL LOJANO ES UNA CASA 2 PISOS CON PORTON DE MADERA CON DISENIO DE ROMBOS</v>
          </cell>
          <cell r="M6115" t="str">
            <v>401730916</v>
          </cell>
          <cell r="N6115" t="str">
            <v>984940065</v>
          </cell>
          <cell r="O6115" t="str">
            <v/>
          </cell>
          <cell r="P6115" t="str">
            <v>QUITO</v>
          </cell>
          <cell r="Q6115" t="str">
            <v>QUITO</v>
          </cell>
          <cell r="R6115" t="str">
            <v>PICHINCHA</v>
          </cell>
          <cell r="T6115" t="str">
            <v>FLEXTRANS UIO</v>
          </cell>
          <cell r="U6115" t="str">
            <v>FLEXNETUIO_LOCAL</v>
          </cell>
          <cell r="V6115">
            <v>1</v>
          </cell>
          <cell r="W6115">
            <v>1</v>
          </cell>
          <cell r="X6115" t="str">
            <v>FLEXNET ECUADOR - MDELIVERY</v>
          </cell>
          <cell r="Y6115" t="str">
            <v>CALLE 28 DE JUNIO S/N Y GARCIA MORENO ENTRADA LLANO GRANDE</v>
          </cell>
        </row>
        <row r="6116">
          <cell r="A6116" t="str">
            <v>4671049_1</v>
          </cell>
          <cell r="B6116">
            <v>480774</v>
          </cell>
          <cell r="C6116" t="str">
            <v>4671049_1</v>
          </cell>
          <cell r="D6116" t="str">
            <v>MDELIVERY</v>
          </cell>
          <cell r="E6116" t="str">
            <v>DESPACHO</v>
          </cell>
          <cell r="F6116" t="str">
            <v>NORMAL</v>
          </cell>
          <cell r="G6116" t="str">
            <v>FT75769</v>
          </cell>
          <cell r="H6116">
            <v>44910</v>
          </cell>
          <cell r="I6116" t="str">
            <v>ENTREGADO</v>
          </cell>
          <cell r="J6116">
            <v>44911</v>
          </cell>
          <cell r="K6116" t="str">
            <v>JUAN FRANCISCO PACHACAMA</v>
          </cell>
          <cell r="L6116" t="str">
            <v>CALLE HUANCAVILCA N13 246 VIRGEN DEL QUINCHE BRR YANAHUAICO JTO A BODEGAS SANDRITA EN CASA CREMA DE 3P EN PB FUNCIONA COOP ESPERANZA Y PROGRESO DEL VALLE EN 3ER PISO</v>
          </cell>
          <cell r="M6116" t="str">
            <v>1716492341</v>
          </cell>
          <cell r="N6116" t="str">
            <v>984964884</v>
          </cell>
          <cell r="O6116" t="str">
            <v/>
          </cell>
          <cell r="P6116" t="str">
            <v>QUITO</v>
          </cell>
          <cell r="Q6116" t="str">
            <v>QUITO</v>
          </cell>
          <cell r="R6116" t="str">
            <v>PICHINCHA</v>
          </cell>
          <cell r="T6116" t="str">
            <v>FLEXTRANS UIO</v>
          </cell>
          <cell r="U6116" t="str">
            <v>FLEXNETUIO_LOCAL</v>
          </cell>
          <cell r="V6116">
            <v>1</v>
          </cell>
          <cell r="W6116">
            <v>1</v>
          </cell>
          <cell r="X6116" t="str">
            <v>FLEXNET ECUADOR - MDELIVERY</v>
          </cell>
          <cell r="Y6116" t="str">
            <v>CALLE 28 DE JUNIO S/N Y GARCIA MORENO ENTRADA LLANO GRANDE</v>
          </cell>
        </row>
        <row r="6117">
          <cell r="A6117" t="str">
            <v>4674293_1</v>
          </cell>
          <cell r="B6117">
            <v>480775</v>
          </cell>
          <cell r="C6117" t="str">
            <v>4674293_1</v>
          </cell>
          <cell r="D6117" t="str">
            <v>MDELIVERY</v>
          </cell>
          <cell r="E6117" t="str">
            <v>DESPACHO</v>
          </cell>
          <cell r="F6117" t="str">
            <v>NORMAL</v>
          </cell>
          <cell r="G6117" t="str">
            <v>FT75771</v>
          </cell>
          <cell r="H6117">
            <v>44910</v>
          </cell>
          <cell r="I6117" t="str">
            <v>ENTREGADO</v>
          </cell>
          <cell r="J6117">
            <v>44914</v>
          </cell>
          <cell r="K6117" t="str">
            <v>LUIS BRUMEL VAZQUEZ BERMUDEZ</v>
          </cell>
          <cell r="L6117" t="str">
            <v>AV MARQUESA DE SOLANDA SN ABDON CALDERON ENTREGA EN CONDOMINIO LA PROIVENZA DEL DEAN CASA 20</v>
          </cell>
          <cell r="M6117" t="str">
            <v>1706493622</v>
          </cell>
          <cell r="N6117" t="str">
            <v>990993186</v>
          </cell>
          <cell r="O6117" t="str">
            <v/>
          </cell>
          <cell r="P6117" t="str">
            <v>QUITO</v>
          </cell>
          <cell r="Q6117" t="str">
            <v>QUITO</v>
          </cell>
          <cell r="R6117" t="str">
            <v>PICHINCHA</v>
          </cell>
          <cell r="T6117" t="str">
            <v>FLEXTRANS UIO</v>
          </cell>
          <cell r="U6117" t="str">
            <v>FLEXNETUIO_LOCAL</v>
          </cell>
          <cell r="V6117">
            <v>1</v>
          </cell>
          <cell r="W6117">
            <v>1</v>
          </cell>
          <cell r="X6117" t="str">
            <v>FLEXNET ECUADOR - MDELIVERY</v>
          </cell>
          <cell r="Y6117" t="str">
            <v>CALLE 28 DE JUNIO S/N Y GARCIA MORENO ENTRADA LLANO GRANDE</v>
          </cell>
        </row>
        <row r="6118">
          <cell r="A6118" t="str">
            <v>4682324_1</v>
          </cell>
          <cell r="B6118">
            <v>480776</v>
          </cell>
          <cell r="C6118" t="str">
            <v>4682324_1</v>
          </cell>
          <cell r="D6118" t="str">
            <v>MDELIVERY</v>
          </cell>
          <cell r="E6118" t="str">
            <v>DESPACHO</v>
          </cell>
          <cell r="F6118" t="str">
            <v>NORMAL</v>
          </cell>
          <cell r="G6118" t="str">
            <v>FT75772</v>
          </cell>
          <cell r="H6118">
            <v>44910</v>
          </cell>
          <cell r="I6118" t="str">
            <v>ENTREGADO</v>
          </cell>
          <cell r="J6118">
            <v>44911</v>
          </cell>
          <cell r="K6118" t="str">
            <v>ANYER JESUS RODRIGUEZ LEON</v>
          </cell>
          <cell r="L6118" t="str">
            <v>CALLE DE LAS ANONAS SN DE LOS JAZMINES EN CONJUNTO LOS JAZMINES EDIFICIO CREMA CON VINO DPT 301 LLAMAR CUANDO ESTEN FUERA</v>
          </cell>
          <cell r="M6118" t="str">
            <v>1760306124</v>
          </cell>
          <cell r="N6118" t="str">
            <v>963649163</v>
          </cell>
          <cell r="O6118" t="str">
            <v/>
          </cell>
          <cell r="P6118" t="str">
            <v>QUITO</v>
          </cell>
          <cell r="Q6118" t="str">
            <v>QUITO</v>
          </cell>
          <cell r="R6118" t="str">
            <v>PICHINCHA</v>
          </cell>
          <cell r="T6118" t="str">
            <v>FLEXTRANS UIO</v>
          </cell>
          <cell r="U6118" t="str">
            <v>FLEXNETUIO_LOCAL</v>
          </cell>
          <cell r="V6118">
            <v>1</v>
          </cell>
          <cell r="W6118">
            <v>1</v>
          </cell>
          <cell r="X6118" t="str">
            <v>FLEXNET ECUADOR - MDELIVERY</v>
          </cell>
          <cell r="Y6118" t="str">
            <v>CALLE 28 DE JUNIO S/N Y GARCIA MORENO ENTRADA LLANO GRANDE</v>
          </cell>
        </row>
        <row r="6119">
          <cell r="A6119" t="str">
            <v>4700893_1</v>
          </cell>
          <cell r="B6119">
            <v>480777</v>
          </cell>
          <cell r="C6119" t="str">
            <v>4700893_1</v>
          </cell>
          <cell r="D6119" t="str">
            <v>MDELIVERY</v>
          </cell>
          <cell r="E6119" t="str">
            <v>DESPACHO</v>
          </cell>
          <cell r="F6119" t="str">
            <v>NORMAL</v>
          </cell>
          <cell r="G6119" t="str">
            <v>031080047008931</v>
          </cell>
          <cell r="H6119">
            <v>44910</v>
          </cell>
          <cell r="I6119" t="str">
            <v>ENTREGADO</v>
          </cell>
          <cell r="J6119">
            <v>44914</v>
          </cell>
          <cell r="K6119" t="str">
            <v>SANDOVAL CARRERA MARLON RICHARD</v>
          </cell>
          <cell r="L6119" t="str">
            <v>ARENILLAS   CALLE VICENTE ROCAFUERTE   CALLE CAPITAN CHIRIBOGA  SECTOR LA POZA FRENTE AL CENTRO RECREACIONAL LA POZA  ENTREGAR EN ANDRE SP PUBLICIDAD</v>
          </cell>
          <cell r="M6119" t="str">
            <v>0702808700</v>
          </cell>
          <cell r="N6119" t="str">
            <v>0987493384</v>
          </cell>
          <cell r="O6119" t="str">
            <v/>
          </cell>
          <cell r="P6119" t="str">
            <v>ARENILLAS</v>
          </cell>
          <cell r="Q6119" t="str">
            <v>ARENILLAS</v>
          </cell>
          <cell r="R6119" t="str">
            <v>EL ORO</v>
          </cell>
          <cell r="S6119" t="str">
            <v>CHACRAS - CARCABON</v>
          </cell>
          <cell r="T6119" t="str">
            <v>TRAMACO</v>
          </cell>
          <cell r="U6119" t="str">
            <v>FLEXNETUIO_PROVINCIA</v>
          </cell>
          <cell r="V6119">
            <v>1</v>
          </cell>
          <cell r="W6119">
            <v>1</v>
          </cell>
          <cell r="X6119" t="str">
            <v>FLEXNET ECUADOR - MDELIVERY</v>
          </cell>
          <cell r="Y6119" t="str">
            <v>CALLE 28 DE JUNIO S/N Y GARCIA MORENO ENTRADA LLANO GRANDE</v>
          </cell>
        </row>
        <row r="6120">
          <cell r="A6120" t="str">
            <v>4706915_1</v>
          </cell>
          <cell r="B6120">
            <v>480778</v>
          </cell>
          <cell r="C6120" t="str">
            <v>4706915_1</v>
          </cell>
          <cell r="D6120" t="str">
            <v>MDELIVERY</v>
          </cell>
          <cell r="E6120" t="str">
            <v>DESPACHO</v>
          </cell>
          <cell r="F6120" t="str">
            <v>NORMAL</v>
          </cell>
          <cell r="G6120" t="str">
            <v>031080047069151</v>
          </cell>
          <cell r="H6120">
            <v>44910</v>
          </cell>
          <cell r="I6120" t="str">
            <v>ENTREGADO</v>
          </cell>
          <cell r="J6120">
            <v>44916</v>
          </cell>
          <cell r="K6120" t="str">
            <v>TUABANDA SISA JOSE MANUEL</v>
          </cell>
          <cell r="L6120" t="str">
            <v>MALDONADO CALLE PRIMERA CONSTITUYENTE  ENTRE CRISTOBAL COLON Y EUGENIO ESPEJO  SCTR CENTRO EN EDIF BOTA PISO 3 LA ULTIMA OFICINA REF ALADO DEL IESS</v>
          </cell>
          <cell r="M6120" t="str">
            <v>0951016385</v>
          </cell>
          <cell r="N6120" t="str">
            <v>0994737943</v>
          </cell>
          <cell r="O6120" t="str">
            <v/>
          </cell>
          <cell r="P6120" t="str">
            <v>RIOBAMBA</v>
          </cell>
          <cell r="Q6120" t="str">
            <v>RIOBAMBA</v>
          </cell>
          <cell r="R6120" t="str">
            <v>CHIMBORAZO</v>
          </cell>
          <cell r="T6120" t="str">
            <v>TRAMACO</v>
          </cell>
          <cell r="U6120" t="str">
            <v>FLEXNETUIO_PROVINCIA</v>
          </cell>
          <cell r="V6120">
            <v>1</v>
          </cell>
          <cell r="W6120">
            <v>1</v>
          </cell>
          <cell r="X6120" t="str">
            <v>FLEXNET ECUADOR - MDELIVERY</v>
          </cell>
          <cell r="Y6120" t="str">
            <v>CALLE 28 DE JUNIO S/N Y GARCIA MORENO ENTRADA LLANO GRANDE</v>
          </cell>
        </row>
        <row r="6121">
          <cell r="A6121" t="str">
            <v>AGFA_22_308</v>
          </cell>
          <cell r="B6121">
            <v>480763</v>
          </cell>
          <cell r="C6121" t="str">
            <v>AGFA_22_308</v>
          </cell>
          <cell r="D6121" t="str">
            <v>AGFA</v>
          </cell>
          <cell r="E6121" t="str">
            <v>DESPACHO</v>
          </cell>
          <cell r="F6121" t="str">
            <v>NORMAL</v>
          </cell>
          <cell r="G6121" t="str">
            <v>89398</v>
          </cell>
          <cell r="H6121">
            <v>44910</v>
          </cell>
          <cell r="I6121" t="str">
            <v>ENTREGADO</v>
          </cell>
          <cell r="J6121">
            <v>44911</v>
          </cell>
          <cell r="K6121" t="str">
            <v>ARTES GRAFICAS SENEFELDER</v>
          </cell>
          <cell r="L6121" t="str">
            <v>VIA DURAN TAMBO KM 4 1/2</v>
          </cell>
          <cell r="M6121" t="str">
            <v>0990004277001 - LIZBETH HERRERA</v>
          </cell>
          <cell r="N6121" t="str">
            <v>2440077 2802770 ? 2801776</v>
          </cell>
          <cell r="O6121" t="str">
            <v>2440077 2802770 ? 2801776</v>
          </cell>
          <cell r="P6121" t="str">
            <v>092411</v>
          </cell>
          <cell r="Q6121" t="str">
            <v>DURAN</v>
          </cell>
          <cell r="R6121" t="str">
            <v>GUAYAS</v>
          </cell>
          <cell r="S6121" t="str">
            <v>ELOY ALFARO (DURAN)</v>
          </cell>
          <cell r="T6121" t="str">
            <v>ITSACOURIER</v>
          </cell>
          <cell r="U6121" t="str">
            <v>FLEXNETGYE_LOCAL</v>
          </cell>
          <cell r="V6121">
            <v>2</v>
          </cell>
          <cell r="W6121">
            <v>625</v>
          </cell>
          <cell r="X6121" t="str">
            <v>FLEX NET GYE</v>
          </cell>
          <cell r="Y6121" t="str">
            <v xml:space="preserve">KM 8 1/2 VIA A DAULE COOP. JUAN MONTALVO </v>
          </cell>
        </row>
        <row r="6122">
          <cell r="A6122" t="str">
            <v>SG_2022_2182</v>
          </cell>
          <cell r="B6122">
            <v>480762</v>
          </cell>
          <cell r="C6122" t="str">
            <v>SG_2022_2182</v>
          </cell>
          <cell r="D6122" t="str">
            <v>SG</v>
          </cell>
          <cell r="E6122" t="str">
            <v>DESPACHO</v>
          </cell>
          <cell r="F6122" t="str">
            <v>NORMAL</v>
          </cell>
          <cell r="G6122" t="str">
            <v>89282</v>
          </cell>
          <cell r="H6122">
            <v>44910</v>
          </cell>
          <cell r="I6122" t="str">
            <v>ENTREGADO</v>
          </cell>
          <cell r="J6122">
            <v>44911</v>
          </cell>
          <cell r="K6122" t="str">
            <v>MEGACONSTRUCTOR</v>
          </cell>
          <cell r="L6122" t="str">
            <v xml:space="preserve">LA AURORA A 3 CUADRAS DEL TIA </v>
          </cell>
          <cell r="P6122" t="str">
            <v>DAULE</v>
          </cell>
          <cell r="Q6122" t="str">
            <v>DAULE</v>
          </cell>
          <cell r="R6122" t="str">
            <v>GUAYAS</v>
          </cell>
          <cell r="T6122" t="str">
            <v>ITSACOURIER</v>
          </cell>
          <cell r="U6122" t="str">
            <v>FLEXNETGYE_LOCAL</v>
          </cell>
          <cell r="V6122">
            <v>1</v>
          </cell>
          <cell r="W6122">
            <v>5.68</v>
          </cell>
          <cell r="X6122" t="str">
            <v>FLEXNET - GYE</v>
          </cell>
          <cell r="Y6122" t="str">
            <v>FERNANDO GUTIERREZ HILL KM 8 1/2 VIA DAULE</v>
          </cell>
        </row>
        <row r="6123">
          <cell r="A6123" t="str">
            <v>AGFA_22_307</v>
          </cell>
          <cell r="B6123">
            <v>480761</v>
          </cell>
          <cell r="C6123" t="str">
            <v>AGFA_22_307</v>
          </cell>
          <cell r="D6123" t="str">
            <v>AGFA</v>
          </cell>
          <cell r="E6123" t="str">
            <v>DESPACHO</v>
          </cell>
          <cell r="F6123" t="str">
            <v>NORMAL</v>
          </cell>
          <cell r="G6123" t="str">
            <v>89289</v>
          </cell>
          <cell r="H6123">
            <v>44910</v>
          </cell>
          <cell r="I6123" t="str">
            <v>ENTREGADO</v>
          </cell>
          <cell r="J6123">
            <v>44911</v>
          </cell>
          <cell r="K6123" t="str">
            <v>EL UNIVERSO</v>
          </cell>
          <cell r="L6123" t="str">
            <v>CALLE 11 DOMINGO COMIN Y, AV. ERNESTO ALBAN MOSQUERA</v>
          </cell>
          <cell r="M6123" t="str">
            <v>0990019657001 - ELBA GUTIERREZ</v>
          </cell>
          <cell r="N6123" t="str">
            <v>(04) 500-8888 EXT. 4247</v>
          </cell>
          <cell r="O6123" t="str">
            <v>(04) 500-8888 EXT. 4247</v>
          </cell>
          <cell r="P6123" t="str">
            <v>090107</v>
          </cell>
          <cell r="Q6123" t="str">
            <v>GUAYAQUIL</v>
          </cell>
          <cell r="R6123" t="str">
            <v>GUAYAS</v>
          </cell>
          <cell r="S6123" t="str">
            <v>GUAYAQUIL</v>
          </cell>
          <cell r="T6123" t="str">
            <v>FLEXTRANS GYE</v>
          </cell>
          <cell r="U6123" t="str">
            <v>FLEXNETGYE_LOCAL</v>
          </cell>
          <cell r="V6123">
            <v>6</v>
          </cell>
          <cell r="W6123">
            <v>4000</v>
          </cell>
          <cell r="X6123" t="str">
            <v>FLEX NET GYE</v>
          </cell>
          <cell r="Y6123" t="str">
            <v xml:space="preserve">KM 8 1/2 VIA A DAULE COOP. JUAN MONTALVO </v>
          </cell>
        </row>
        <row r="6124">
          <cell r="A6124" t="str">
            <v>18579476</v>
          </cell>
          <cell r="B6124">
            <v>480760</v>
          </cell>
          <cell r="C6124" t="str">
            <v>18579476</v>
          </cell>
          <cell r="D6124" t="str">
            <v>SPARE</v>
          </cell>
          <cell r="E6124" t="str">
            <v>DESPACHO</v>
          </cell>
          <cell r="F6124" t="str">
            <v>NORMAL</v>
          </cell>
          <cell r="G6124" t="str">
            <v>TF89270</v>
          </cell>
          <cell r="H6124">
            <v>44910</v>
          </cell>
          <cell r="I6124" t="str">
            <v>ENTREGADO</v>
          </cell>
          <cell r="J6124">
            <v>44911</v>
          </cell>
          <cell r="K6124" t="str">
            <v>FLEXNET QUITO</v>
          </cell>
          <cell r="L6124" t="str">
            <v>COMPLEJO SAN JORGE. 28 DE JUNIO Y GARCIA MORENO - ENTRADA A LLANO GRANDE.</v>
          </cell>
          <cell r="M6124" t="str">
            <v>PATRICIO  PONCE - RUC: 1791890663001</v>
          </cell>
          <cell r="N6124" t="str">
            <v>0987602087</v>
          </cell>
          <cell r="P6124" t="str">
            <v>170208</v>
          </cell>
          <cell r="Q6124" t="str">
            <v>QUITO</v>
          </cell>
          <cell r="R6124" t="str">
            <v>PICHINCHA</v>
          </cell>
          <cell r="S6124" t="str">
            <v>CALDERON (CARAPUNGO)</v>
          </cell>
          <cell r="T6124" t="str">
            <v>FLEXTRANS UIO</v>
          </cell>
          <cell r="U6124" t="str">
            <v>FLEXNETGYE_UIO</v>
          </cell>
          <cell r="V6124">
            <v>1</v>
          </cell>
          <cell r="W6124">
            <v>5.45</v>
          </cell>
          <cell r="X6124" t="str">
            <v>FLEXNET GUAYAQUIL</v>
          </cell>
          <cell r="Y6124" t="str">
            <v>FERNANDO GUTIERREZ HILL KM 8 1/2 VIA DAULE COOP. JUAN MONTALVO / FRENTE A PEPSI COLA</v>
          </cell>
        </row>
        <row r="6125">
          <cell r="A6125" t="str">
            <v>SG_2022_2183</v>
          </cell>
          <cell r="B6125">
            <v>480759</v>
          </cell>
          <cell r="C6125" t="str">
            <v>SG_2022_2183</v>
          </cell>
          <cell r="D6125" t="str">
            <v>SG</v>
          </cell>
          <cell r="E6125" t="str">
            <v>DESPACHO</v>
          </cell>
          <cell r="F6125" t="str">
            <v>NORMAL</v>
          </cell>
          <cell r="G6125" t="str">
            <v>89283</v>
          </cell>
          <cell r="H6125">
            <v>44910</v>
          </cell>
          <cell r="I6125" t="str">
            <v>ENTREGADO</v>
          </cell>
          <cell r="J6125">
            <v>44911</v>
          </cell>
          <cell r="K6125" t="str">
            <v>HORMICORP</v>
          </cell>
          <cell r="L6125" t="str">
            <v>LA AURORA , LAS LOJAS, ENRIQUE BAQUERIZO MORENO</v>
          </cell>
          <cell r="P6125" t="str">
            <v>DAULE</v>
          </cell>
          <cell r="Q6125" t="str">
            <v>DAULE</v>
          </cell>
          <cell r="R6125" t="str">
            <v>GUAYAS</v>
          </cell>
          <cell r="T6125" t="str">
            <v>ITSACOURIER</v>
          </cell>
          <cell r="U6125" t="str">
            <v>FLEXNETGYE_LOCAL</v>
          </cell>
          <cell r="V6125">
            <v>1</v>
          </cell>
          <cell r="W6125">
            <v>5.68</v>
          </cell>
          <cell r="X6125" t="str">
            <v>FLEXNET - GYE</v>
          </cell>
          <cell r="Y6125" t="str">
            <v>FERNANDO GUTIERREZ HILL KM 8 1/2 VIA DAULE</v>
          </cell>
        </row>
        <row r="6126">
          <cell r="A6126" t="str">
            <v>2022-12489</v>
          </cell>
          <cell r="B6126">
            <v>480758</v>
          </cell>
          <cell r="C6126" t="str">
            <v>2022-12489</v>
          </cell>
          <cell r="D6126" t="str">
            <v>MOVISTAR</v>
          </cell>
          <cell r="E6126" t="str">
            <v>DESPACHO</v>
          </cell>
          <cell r="F6126" t="str">
            <v>NORMAL</v>
          </cell>
          <cell r="G6126" t="str">
            <v>031080202212489</v>
          </cell>
          <cell r="H6126">
            <v>44910</v>
          </cell>
          <cell r="I6126" t="str">
            <v>ENTREGADO</v>
          </cell>
          <cell r="J6126">
            <v>44911</v>
          </cell>
          <cell r="K6126" t="str">
            <v>HUAWEI MINI SPEAKER_JOSTIN ALEXANDER GONZALEZ FIGUEROA</v>
          </cell>
          <cell r="L6126" t="str">
            <v>BARRIO SAN MIGUEL NORTE- ENTRE LA CALLE PABLO NERUDA Y GARCIA LLORCA ?REFERENCIA: DE LA CANCHA DE FUTBOL A 2 CUADRAS</v>
          </cell>
          <cell r="M6126" t="str">
            <v>401806237</v>
          </cell>
          <cell r="N6126" t="str">
            <v>988053278</v>
          </cell>
          <cell r="P6126" t="str">
            <v>TULCAN</v>
          </cell>
          <cell r="Q6126" t="str">
            <v>TULCAN</v>
          </cell>
          <cell r="R6126" t="str">
            <v>CARCHI</v>
          </cell>
          <cell r="S6126" t="str">
            <v/>
          </cell>
          <cell r="T6126" t="str">
            <v>TRAMACO</v>
          </cell>
          <cell r="U6126" t="str">
            <v>FLEXNETUIO_PROVINCIA</v>
          </cell>
          <cell r="V6126">
            <v>1</v>
          </cell>
          <cell r="W6126">
            <v>1</v>
          </cell>
          <cell r="X6126" t="str">
            <v>FLEXNET ECUADOR - MOVISTAR</v>
          </cell>
          <cell r="Y6126" t="str">
            <v>CALLE 28 DE JUNIO S/N Y GARCIA MORENO ENTRADA LLANO GRANDE</v>
          </cell>
        </row>
        <row r="6127">
          <cell r="A6127" t="str">
            <v>2022-12488</v>
          </cell>
          <cell r="B6127">
            <v>480757</v>
          </cell>
          <cell r="C6127" t="str">
            <v>2022-12488</v>
          </cell>
          <cell r="D6127" t="str">
            <v>MOVISTAR</v>
          </cell>
          <cell r="E6127" t="str">
            <v>DESPACHO</v>
          </cell>
          <cell r="F6127" t="str">
            <v>NORMAL</v>
          </cell>
          <cell r="G6127" t="str">
            <v>TF89285</v>
          </cell>
          <cell r="H6127">
            <v>44910</v>
          </cell>
          <cell r="I6127" t="str">
            <v>ENTREGADO</v>
          </cell>
          <cell r="J6127">
            <v>44911</v>
          </cell>
          <cell r="K6127" t="str">
            <v>NESTLE ECUADOR SA_MARIO ESPINOZA</v>
          </cell>
          <cell r="L6127" t="str">
            <v xml:space="preserve">AVDA LAS MONJAS CENTRO EMPRESARIAL BERLIN EDIFICIO HAMBURGO PISO 5 ( OFICINAS DE NESTLÉ)	</v>
          </cell>
          <cell r="M6127" t="str">
            <v>0917455909</v>
          </cell>
          <cell r="N6127" t="str">
            <v>0998886875</v>
          </cell>
          <cell r="P6127" t="str">
            <v>GUAYAQUIL</v>
          </cell>
          <cell r="Q6127" t="str">
            <v>GUAYAQUIL</v>
          </cell>
          <cell r="R6127" t="str">
            <v>GUAYAS</v>
          </cell>
          <cell r="T6127" t="str">
            <v>TRANSPORTES ROCHINA</v>
          </cell>
          <cell r="U6127" t="str">
            <v>FLEXNETUIO_GYE</v>
          </cell>
          <cell r="V6127">
            <v>5</v>
          </cell>
          <cell r="W6127">
            <v>1</v>
          </cell>
          <cell r="X6127" t="str">
            <v>FLEXNET ECUADOR - MOVISTAR</v>
          </cell>
          <cell r="Y6127" t="str">
            <v>CALLE 28 DE JUNIO S/N Y GARCIA MORENO ENTRADA LLANO GRANDE</v>
          </cell>
        </row>
        <row r="6128">
          <cell r="A6128" t="str">
            <v>SG_2022_2170</v>
          </cell>
          <cell r="B6128">
            <v>480756</v>
          </cell>
          <cell r="C6128" t="str">
            <v>SG_2022_2170</v>
          </cell>
          <cell r="D6128" t="str">
            <v>SG</v>
          </cell>
          <cell r="E6128" t="str">
            <v>DESPACHO</v>
          </cell>
          <cell r="F6128" t="str">
            <v>NORMAL</v>
          </cell>
          <cell r="G6128" t="str">
            <v>89279</v>
          </cell>
          <cell r="H6128">
            <v>44910</v>
          </cell>
          <cell r="I6128" t="str">
            <v>ENTREGADO</v>
          </cell>
          <cell r="J6128">
            <v>44911</v>
          </cell>
          <cell r="K6128" t="str">
            <v>MEGAMETALES GYE LA AURORA</v>
          </cell>
          <cell r="L6128" t="str">
            <v xml:space="preserve">AV. LEON FEBRES CORDERO S/N Y COLEMBAS DE SAN ENRIQUE </v>
          </cell>
          <cell r="P6128" t="str">
            <v>DAULE</v>
          </cell>
          <cell r="Q6128" t="str">
            <v>DAULE</v>
          </cell>
          <cell r="R6128" t="str">
            <v>GUAYAS</v>
          </cell>
          <cell r="T6128" t="str">
            <v>ITSACOURIER</v>
          </cell>
          <cell r="U6128" t="str">
            <v>FLEXNETGYE_LOCAL</v>
          </cell>
          <cell r="V6128">
            <v>1</v>
          </cell>
          <cell r="W6128">
            <v>100</v>
          </cell>
          <cell r="X6128" t="str">
            <v>FLEXNET GYE</v>
          </cell>
          <cell r="Y6128" t="str">
            <v>KM 8.5 VIA A DAULE</v>
          </cell>
        </row>
        <row r="6129">
          <cell r="A6129" t="str">
            <v>SG_2022_2169</v>
          </cell>
          <cell r="B6129">
            <v>480755</v>
          </cell>
          <cell r="C6129" t="str">
            <v>SG_2022_2169</v>
          </cell>
          <cell r="D6129" t="str">
            <v>SG</v>
          </cell>
          <cell r="E6129" t="str">
            <v>DESPACHO</v>
          </cell>
          <cell r="F6129" t="str">
            <v>NORMAL</v>
          </cell>
          <cell r="G6129" t="str">
            <v>89278</v>
          </cell>
          <cell r="H6129">
            <v>44910</v>
          </cell>
          <cell r="I6129" t="str">
            <v>ENTREGADO</v>
          </cell>
          <cell r="J6129">
            <v>44911</v>
          </cell>
          <cell r="K6129" t="str">
            <v>MEGAMETALES DURAN</v>
          </cell>
          <cell r="L6129" t="str">
            <v>DURAN COOP. 12 DE NOVIEMBRE S. 17 MZ.T</v>
          </cell>
          <cell r="P6129" t="str">
            <v>DURAN</v>
          </cell>
          <cell r="Q6129" t="str">
            <v>DURAN</v>
          </cell>
          <cell r="R6129" t="str">
            <v>GUAYAS</v>
          </cell>
          <cell r="T6129" t="str">
            <v>ITSACOURIER</v>
          </cell>
          <cell r="U6129" t="str">
            <v>FLEXNETGYE_LOCAL</v>
          </cell>
          <cell r="V6129">
            <v>1</v>
          </cell>
          <cell r="W6129">
            <v>129</v>
          </cell>
          <cell r="X6129" t="str">
            <v>FLEXNET GYE</v>
          </cell>
          <cell r="Y6129" t="str">
            <v>KM 8.5 VIA A DAULE</v>
          </cell>
        </row>
        <row r="6130">
          <cell r="A6130" t="str">
            <v>SG_2022_2174</v>
          </cell>
          <cell r="B6130">
            <v>480753</v>
          </cell>
          <cell r="C6130" t="str">
            <v>SG_2022_2174</v>
          </cell>
          <cell r="D6130" t="str">
            <v>SG</v>
          </cell>
          <cell r="E6130" t="str">
            <v>DESPACHO</v>
          </cell>
          <cell r="F6130" t="str">
            <v>NORMAL</v>
          </cell>
          <cell r="G6130" t="str">
            <v>89277</v>
          </cell>
          <cell r="H6130">
            <v>44910</v>
          </cell>
          <cell r="I6130" t="str">
            <v>ENTREGADO</v>
          </cell>
          <cell r="J6130">
            <v>44911</v>
          </cell>
          <cell r="K6130" t="str">
            <v>MEGAMETALES HIPER FERIAS</v>
          </cell>
          <cell r="L6130" t="str">
            <v>VIA DURAN -TAMBO KM 3 1/2 SECTOR LAS FERIAS MZ B SOLAR 1</v>
          </cell>
          <cell r="P6130" t="str">
            <v>GUAYAQUIL</v>
          </cell>
          <cell r="Q6130" t="str">
            <v>GUAYAQUIL</v>
          </cell>
          <cell r="R6130" t="str">
            <v>GUAYAS</v>
          </cell>
          <cell r="T6130" t="str">
            <v>ITSACOURIER</v>
          </cell>
          <cell r="U6130" t="str">
            <v>FLEXNETGYE_LOCAL</v>
          </cell>
          <cell r="V6130">
            <v>1</v>
          </cell>
          <cell r="W6130">
            <v>98</v>
          </cell>
          <cell r="X6130" t="str">
            <v>FLEXNET GYE</v>
          </cell>
          <cell r="Y6130" t="str">
            <v>KM 8.5 VIA A DAULE</v>
          </cell>
        </row>
        <row r="6131">
          <cell r="A6131" t="str">
            <v>SG_2022_2180</v>
          </cell>
          <cell r="B6131">
            <v>480752</v>
          </cell>
          <cell r="C6131" t="str">
            <v>SG_2022_2180</v>
          </cell>
          <cell r="D6131" t="str">
            <v>SG</v>
          </cell>
          <cell r="E6131" t="str">
            <v>DESPACHO</v>
          </cell>
          <cell r="F6131" t="str">
            <v>NORMAL</v>
          </cell>
          <cell r="G6131" t="str">
            <v>89280</v>
          </cell>
          <cell r="H6131">
            <v>44910</v>
          </cell>
          <cell r="I6131" t="str">
            <v>ENTREGADO</v>
          </cell>
          <cell r="J6131">
            <v>44911</v>
          </cell>
          <cell r="K6131" t="str">
            <v>SC_ KE DEMACO SL</v>
          </cell>
          <cell r="L6131" t="str">
            <v>AV BENJAMIN ROSALES URBANIZACION SANTA LEONOR MZ 6 SOLAR 13</v>
          </cell>
          <cell r="P6131" t="str">
            <v>GUAYAQUIL</v>
          </cell>
          <cell r="Q6131" t="str">
            <v>GUAYAQUIL</v>
          </cell>
          <cell r="R6131" t="str">
            <v>GUAYAS</v>
          </cell>
          <cell r="T6131" t="str">
            <v>FLEXTRANS GYE</v>
          </cell>
          <cell r="U6131" t="str">
            <v>FLEXNETGYE_LOCAL</v>
          </cell>
          <cell r="V6131">
            <v>6</v>
          </cell>
          <cell r="W6131">
            <v>40</v>
          </cell>
          <cell r="X6131" t="str">
            <v>FLEXNET GYE</v>
          </cell>
          <cell r="Y6131" t="str">
            <v>KM 8.5 VIA A DAULE</v>
          </cell>
        </row>
        <row r="6132">
          <cell r="A6132" t="str">
            <v>SG_2022_2173</v>
          </cell>
          <cell r="B6132">
            <v>480751</v>
          </cell>
          <cell r="C6132" t="str">
            <v>SG_2022_2173</v>
          </cell>
          <cell r="D6132" t="str">
            <v>SG</v>
          </cell>
          <cell r="E6132" t="str">
            <v>DESPACHO</v>
          </cell>
          <cell r="F6132" t="str">
            <v>NORMAL</v>
          </cell>
          <cell r="G6132" t="str">
            <v>89275</v>
          </cell>
          <cell r="H6132">
            <v>44910</v>
          </cell>
          <cell r="I6132" t="str">
            <v>ENTREGADO</v>
          </cell>
          <cell r="J6132">
            <v>44911</v>
          </cell>
          <cell r="K6132" t="str">
            <v>MEGAMETALES GYE SAN EDUARDO</v>
          </cell>
          <cell r="L6132" t="str">
            <v>CDLA. JARDINES DEL SALADO, AV JOSE RODRIGUEZ BONIN S/N MZ 189 A-1</v>
          </cell>
          <cell r="P6132" t="str">
            <v>GUAYAQUIL</v>
          </cell>
          <cell r="Q6132" t="str">
            <v>GUAYAQUIL</v>
          </cell>
          <cell r="R6132" t="str">
            <v>GUAYAS</v>
          </cell>
          <cell r="T6132" t="str">
            <v>FLEXTRANS GYE</v>
          </cell>
          <cell r="U6132" t="str">
            <v>FLEXNETGYE_LOCAL</v>
          </cell>
          <cell r="V6132">
            <v>1</v>
          </cell>
          <cell r="W6132">
            <v>63</v>
          </cell>
          <cell r="X6132" t="str">
            <v>FLEXNET GYE</v>
          </cell>
          <cell r="Y6132" t="str">
            <v>KM 8.5 VIA A DAULE</v>
          </cell>
        </row>
        <row r="6133">
          <cell r="A6133" t="str">
            <v>SG_2022_2172</v>
          </cell>
          <cell r="B6133">
            <v>480750</v>
          </cell>
          <cell r="C6133" t="str">
            <v>SG_2022_2172</v>
          </cell>
          <cell r="D6133" t="str">
            <v>SG</v>
          </cell>
          <cell r="E6133" t="str">
            <v>DESPACHO</v>
          </cell>
          <cell r="F6133" t="str">
            <v>NORMAL</v>
          </cell>
          <cell r="G6133" t="str">
            <v>89274</v>
          </cell>
          <cell r="H6133">
            <v>44910</v>
          </cell>
          <cell r="I6133" t="str">
            <v>ENTREGADO</v>
          </cell>
          <cell r="J6133">
            <v>44911</v>
          </cell>
          <cell r="K6133" t="str">
            <v>MEGAMETALES GYE MAPASINGUE</v>
          </cell>
          <cell r="L6133" t="str">
            <v>CDLA. MAPASINGUE ESTE S. 11 MZ. 5-A</v>
          </cell>
          <cell r="P6133" t="str">
            <v>GUAYAQUIL</v>
          </cell>
          <cell r="Q6133" t="str">
            <v>GUAYAQUIL</v>
          </cell>
          <cell r="R6133" t="str">
            <v>GUAYAS</v>
          </cell>
          <cell r="T6133" t="str">
            <v>FLEXTRANS GYE</v>
          </cell>
          <cell r="U6133" t="str">
            <v>FLEXNETGYE_LOCAL</v>
          </cell>
          <cell r="V6133">
            <v>1</v>
          </cell>
          <cell r="W6133">
            <v>73</v>
          </cell>
          <cell r="X6133" t="str">
            <v>FLEXNET GYE</v>
          </cell>
          <cell r="Y6133" t="str">
            <v>KM 8.5 VIA A DAULE</v>
          </cell>
        </row>
        <row r="6134">
          <cell r="A6134" t="str">
            <v>SG_2022_2171</v>
          </cell>
          <cell r="B6134">
            <v>480749</v>
          </cell>
          <cell r="C6134" t="str">
            <v>SG_2022_2171</v>
          </cell>
          <cell r="D6134" t="str">
            <v>SG</v>
          </cell>
          <cell r="E6134" t="str">
            <v>DESPACHO</v>
          </cell>
          <cell r="F6134" t="str">
            <v>NORMAL</v>
          </cell>
          <cell r="G6134" t="str">
            <v>89273</v>
          </cell>
          <cell r="H6134">
            <v>44910</v>
          </cell>
          <cell r="I6134" t="str">
            <v>ENTREGADO</v>
          </cell>
          <cell r="J6134">
            <v>44911</v>
          </cell>
          <cell r="K6134" t="str">
            <v>MEGAMETALES GYE LAS PALMAS</v>
          </cell>
          <cell r="L6134" t="str">
            <v>KM 13 1/2 VIA DAULE FRENTE AL HOTEL LAS PALMAS</v>
          </cell>
          <cell r="P6134" t="str">
            <v>GUAYAQUIL</v>
          </cell>
          <cell r="Q6134" t="str">
            <v>GUAYAQUIL</v>
          </cell>
          <cell r="R6134" t="str">
            <v>GUAYAS</v>
          </cell>
          <cell r="T6134" t="str">
            <v>FLEXTRANS GYE</v>
          </cell>
          <cell r="U6134" t="str">
            <v>FLEXNETGYE_LOCAL</v>
          </cell>
          <cell r="V6134">
            <v>1</v>
          </cell>
          <cell r="W6134">
            <v>152</v>
          </cell>
          <cell r="X6134" t="str">
            <v>FLEXNET GYE</v>
          </cell>
          <cell r="Y6134" t="str">
            <v>KM 8.5 VIA A DAULE</v>
          </cell>
        </row>
        <row r="6135">
          <cell r="A6135" t="str">
            <v>SG_2022_2162</v>
          </cell>
          <cell r="B6135">
            <v>480748</v>
          </cell>
          <cell r="C6135" t="str">
            <v>SG_2022_2162</v>
          </cell>
          <cell r="D6135" t="str">
            <v>SG</v>
          </cell>
          <cell r="E6135" t="str">
            <v>DESPACHO</v>
          </cell>
          <cell r="F6135" t="str">
            <v>NORMAL</v>
          </cell>
          <cell r="G6135" t="str">
            <v>89281</v>
          </cell>
          <cell r="H6135">
            <v>44910</v>
          </cell>
          <cell r="I6135" t="str">
            <v>ENTREGADO</v>
          </cell>
          <cell r="J6135">
            <v>44911</v>
          </cell>
          <cell r="K6135" t="str">
            <v>FERREMUNDO</v>
          </cell>
          <cell r="L6135" t="str">
            <v>KM. 16 ½  VÍA A DAULE, AV. RÍO DAULE, MZ. C3 SL. 28 Y P.I. PASCUALES.</v>
          </cell>
          <cell r="P6135" t="str">
            <v>GUAYAQUIL</v>
          </cell>
          <cell r="Q6135" t="str">
            <v>GUAYAQUIL</v>
          </cell>
          <cell r="R6135" t="str">
            <v>GUAYAS</v>
          </cell>
          <cell r="T6135" t="str">
            <v>FLEXTRANS GYE</v>
          </cell>
          <cell r="U6135" t="str">
            <v>FLEXNETGYE_LOCAL</v>
          </cell>
          <cell r="V6135">
            <v>1</v>
          </cell>
          <cell r="W6135">
            <v>441</v>
          </cell>
          <cell r="X6135" t="str">
            <v>FLEXNET GYE</v>
          </cell>
          <cell r="Y6135" t="str">
            <v>KM 8.5 VIA A DAULE</v>
          </cell>
        </row>
        <row r="6136">
          <cell r="A6136" t="str">
            <v>20003021066816</v>
          </cell>
          <cell r="B6136">
            <v>480731</v>
          </cell>
          <cell r="C6136" t="str">
            <v>20003021066816</v>
          </cell>
          <cell r="D6136" t="str">
            <v>CONECEL</v>
          </cell>
          <cell r="E6136" t="str">
            <v>DESPACHO</v>
          </cell>
          <cell r="F6136" t="str">
            <v>NORMAL</v>
          </cell>
          <cell r="G6136" t="str">
            <v>031002004108873.</v>
          </cell>
          <cell r="H6136">
            <v>44910</v>
          </cell>
          <cell r="I6136" t="str">
            <v>DEVOLUCION_EN_PROCESO</v>
          </cell>
          <cell r="J6136">
            <v>44923</v>
          </cell>
          <cell r="K6136" t="str">
            <v>SAMMY LILIBETH ZAMBRANO QUIROZ / GONZA ROMERO CARLOS ALBERTO</v>
          </cell>
          <cell r="L6136" t="str">
            <v>TRAMACO AGENCIA LOJA DESCRIPCION A. EL FENIX 115D-69 Y AV 8 DE DICIEMBRE JUNTO A LA DISTRIBUIDORA CAMEL, LOJA</v>
          </cell>
          <cell r="M6136" t="str">
            <v>928712066</v>
          </cell>
          <cell r="N6136" t="str">
            <v>978911670 /  990971386</v>
          </cell>
          <cell r="P6136" t="str">
            <v>LOJA</v>
          </cell>
          <cell r="Q6136" t="str">
            <v>LOJA</v>
          </cell>
          <cell r="R6136" t="str">
            <v>LOJA</v>
          </cell>
          <cell r="T6136" t="str">
            <v>TRAMACO</v>
          </cell>
          <cell r="U6136" t="str">
            <v>FLEXNETUIO_PROVINCIA</v>
          </cell>
          <cell r="V6136">
            <v>1</v>
          </cell>
          <cell r="W6136">
            <v>1</v>
          </cell>
          <cell r="X6136" t="str">
            <v>FLEXNET</v>
          </cell>
          <cell r="Y6136" t="str">
            <v>FLEX NET CALLE 28 DE JUNIO S/N Y GARCIA MORENO ENTRADA LLANO GRANDE</v>
          </cell>
        </row>
        <row r="6137">
          <cell r="A6137" t="str">
            <v>20003022099016</v>
          </cell>
          <cell r="B6137">
            <v>480737</v>
          </cell>
          <cell r="C6137" t="str">
            <v>20003022099016</v>
          </cell>
          <cell r="D6137" t="str">
            <v>CONECEL</v>
          </cell>
          <cell r="E6137" t="str">
            <v>DESPACHO</v>
          </cell>
          <cell r="F6137" t="str">
            <v>NORMAL</v>
          </cell>
          <cell r="G6137" t="str">
            <v>031002004108876</v>
          </cell>
          <cell r="H6137">
            <v>44910</v>
          </cell>
          <cell r="I6137" t="str">
            <v>DEVOLUCION_EN_PROCESO</v>
          </cell>
          <cell r="J6137">
            <v>44916</v>
          </cell>
          <cell r="K6137" t="str">
            <v xml:space="preserve">EVELYN VIVIANA ESCUDERO CHAVEZ / </v>
          </cell>
          <cell r="L6137" t="str">
            <v>CALLE JUAN VELASCO Y FEBRES CORDERO CASA 29-55 DE DOS PISOS COLOR AMARILLO A DOS CUADRAS DE LA ESCUELA JUAN DE VELASCO, RIOBAMBA</v>
          </cell>
          <cell r="M6137" t="str">
            <v>1718562166</v>
          </cell>
          <cell r="N6137" t="str">
            <v>985310477 /  987811702</v>
          </cell>
          <cell r="P6137" t="str">
            <v>RIOBAMBA</v>
          </cell>
          <cell r="Q6137" t="str">
            <v>RIOBAMBA</v>
          </cell>
          <cell r="R6137" t="str">
            <v>CHIMBORAZO</v>
          </cell>
          <cell r="T6137" t="str">
            <v>TRAMACO</v>
          </cell>
          <cell r="U6137" t="str">
            <v>FLEXNETUIO_PROVINCIA</v>
          </cell>
          <cell r="V6137">
            <v>1</v>
          </cell>
          <cell r="W6137">
            <v>1</v>
          </cell>
          <cell r="X6137" t="str">
            <v>FLEXNET</v>
          </cell>
          <cell r="Y6137" t="str">
            <v>FLEX NET CALLE 28 DE JUNIO S/N Y GARCIA MORENO ENTRADA LLANO GRANDE</v>
          </cell>
        </row>
        <row r="6138">
          <cell r="A6138" t="str">
            <v>20003021092779</v>
          </cell>
          <cell r="B6138">
            <v>480717</v>
          </cell>
          <cell r="C6138" t="str">
            <v>20003021092779</v>
          </cell>
          <cell r="D6138" t="str">
            <v>CONECEL</v>
          </cell>
          <cell r="E6138" t="str">
            <v>DESPACHO</v>
          </cell>
          <cell r="F6138" t="str">
            <v>NORMAL</v>
          </cell>
          <cell r="H6138">
            <v>44910</v>
          </cell>
          <cell r="I6138" t="str">
            <v>INCIDENCIA</v>
          </cell>
          <cell r="J6138">
            <v>44922</v>
          </cell>
          <cell r="K6138" t="str">
            <v xml:space="preserve">DIEGO MARCELO MOROCHO AVILA / </v>
          </cell>
          <cell r="L6138" t="str">
            <v>PALORA PALORA CALLES CALLE AMAZONAS Y LA FLORIDA CASA DE 1 PISO DE MADERA COLOR GRIS REF DIAGONAL AL ESPACIO CUBIERTO DEL BARRIO LA FLORIDA, PALORA</v>
          </cell>
          <cell r="M6138" t="str">
            <v>1600715294</v>
          </cell>
          <cell r="N6138" t="str">
            <v>960288656 /  999282825</v>
          </cell>
          <cell r="P6138" t="str">
            <v>PALORA</v>
          </cell>
          <cell r="Q6138" t="str">
            <v>PALORA</v>
          </cell>
          <cell r="R6138" t="str">
            <v>MORONA SANTIAGO</v>
          </cell>
          <cell r="U6138" t="str">
            <v>FLEXNETUIO_PROVINCIA</v>
          </cell>
          <cell r="V6138">
            <v>1</v>
          </cell>
          <cell r="W6138">
            <v>1</v>
          </cell>
          <cell r="X6138" t="str">
            <v>FLEXNET</v>
          </cell>
          <cell r="Y6138" t="str">
            <v>FLEX NET CALLE 28 DE JUNIO S/N Y GARCIA MORENO ENTRADA LLANO GRANDE</v>
          </cell>
        </row>
        <row r="6139">
          <cell r="A6139" t="str">
            <v>20003020657888</v>
          </cell>
          <cell r="B6139">
            <v>480719</v>
          </cell>
          <cell r="C6139" t="str">
            <v>20003020657888</v>
          </cell>
          <cell r="D6139" t="str">
            <v>CONECEL</v>
          </cell>
          <cell r="E6139" t="str">
            <v>DESPACHO</v>
          </cell>
          <cell r="F6139" t="str">
            <v>NORMAL</v>
          </cell>
          <cell r="G6139" t="str">
            <v>031002004111168</v>
          </cell>
          <cell r="H6139">
            <v>44910</v>
          </cell>
          <cell r="I6139" t="str">
            <v>ENTREGADO</v>
          </cell>
          <cell r="J6139">
            <v>44916</v>
          </cell>
          <cell r="K6139" t="str">
            <v xml:space="preserve">ANGEL MEDARDO LEMA LEMA / </v>
          </cell>
          <cell r="L6139" t="str">
            <v>MILAGRO/MILAGRO/CDLA LAS PINAS SECTOR ERNESTO SEMINARIO CALLE RAFAEL CARPIO ABAD Y DR ARMANDO JIMENEZ CASA DE DOS PISOS DE LADRILLO A UNA CUADRA DEL HOSTAL CASA ALVARADO, MILAGRO</v>
          </cell>
          <cell r="M6139" t="str">
            <v>917536476</v>
          </cell>
          <cell r="N6139" t="str">
            <v xml:space="preserve">964138301 /  </v>
          </cell>
          <cell r="P6139" t="str">
            <v>MILAGRO</v>
          </cell>
          <cell r="Q6139" t="str">
            <v>MILAGRO</v>
          </cell>
          <cell r="R6139" t="str">
            <v>GUAYAS</v>
          </cell>
          <cell r="U6139" t="str">
            <v>FLEXNETUIO_PROVINCIA</v>
          </cell>
          <cell r="V6139">
            <v>1</v>
          </cell>
          <cell r="W6139">
            <v>1</v>
          </cell>
          <cell r="X6139" t="str">
            <v>FLEXNET</v>
          </cell>
          <cell r="Y6139" t="str">
            <v>FLEX NET CALLE 28 DE JUNIO S/N Y GARCIA MORENO ENTRADA LLANO GRANDE</v>
          </cell>
        </row>
        <row r="6140">
          <cell r="A6140" t="str">
            <v>20003022096039</v>
          </cell>
          <cell r="B6140">
            <v>480724</v>
          </cell>
          <cell r="C6140" t="str">
            <v>20003022096039</v>
          </cell>
          <cell r="D6140" t="str">
            <v>CONECEL</v>
          </cell>
          <cell r="E6140" t="str">
            <v>DESPACHO</v>
          </cell>
          <cell r="F6140" t="str">
            <v>NORMAL</v>
          </cell>
          <cell r="G6140" t="str">
            <v>031002004111169</v>
          </cell>
          <cell r="H6140">
            <v>44910</v>
          </cell>
          <cell r="I6140" t="str">
            <v>ENTREGADO</v>
          </cell>
          <cell r="J6140">
            <v>44915</v>
          </cell>
          <cell r="K6140" t="str">
            <v xml:space="preserve">ANZULEZ FARIAS MARIUXI MARIANELA / </v>
          </cell>
          <cell r="L6140" t="str">
            <v>MILAGRO/ MILAGRO/ CDLA 100 CAMAS CALLES ELIZARIO VASQUEZ Y MANUEL QUIROGA CASA 1 PISO COLOR BLANCO Y PLOMO CERCA DEL RIO Y UNA TIENDA, MILAGRO</v>
          </cell>
          <cell r="M6140" t="str">
            <v>1203566870</v>
          </cell>
          <cell r="N6140" t="str">
            <v xml:space="preserve">995872165 /  </v>
          </cell>
          <cell r="P6140" t="str">
            <v>MILAGRO</v>
          </cell>
          <cell r="Q6140" t="str">
            <v>MILAGRO</v>
          </cell>
          <cell r="R6140" t="str">
            <v>GUAYAS</v>
          </cell>
          <cell r="U6140" t="str">
            <v>FLEXNETUIO_PROVINCIA</v>
          </cell>
          <cell r="V6140">
            <v>1</v>
          </cell>
          <cell r="W6140">
            <v>1</v>
          </cell>
          <cell r="X6140" t="str">
            <v>FLEXNET</v>
          </cell>
          <cell r="Y6140" t="str">
            <v>FLEX NET CALLE 28 DE JUNIO S/N Y GARCIA MORENO ENTRADA LLANO GRANDE</v>
          </cell>
        </row>
        <row r="6141">
          <cell r="A6141" t="str">
            <v>20003022098145</v>
          </cell>
          <cell r="B6141">
            <v>480725</v>
          </cell>
          <cell r="C6141" t="str">
            <v>20003022098145</v>
          </cell>
          <cell r="D6141" t="str">
            <v>CONECEL</v>
          </cell>
          <cell r="E6141" t="str">
            <v>DESPACHO</v>
          </cell>
          <cell r="F6141" t="str">
            <v>NORMAL</v>
          </cell>
          <cell r="G6141" t="str">
            <v>031002004108871</v>
          </cell>
          <cell r="H6141">
            <v>44910</v>
          </cell>
          <cell r="I6141" t="str">
            <v>DEVOLUCION_EN_PROCESO</v>
          </cell>
          <cell r="J6141">
            <v>44917</v>
          </cell>
          <cell r="K6141" t="str">
            <v xml:space="preserve">EDWIN GEOVANNY HERRERA SAMANIEGO / </v>
          </cell>
          <cell r="L6141" t="str">
            <v>MACHALA/LA PROVIDENCIA/AV. CIRCUNVALACION NTE. &amp; CRISTOBAL COLON CASA DE 1 PISO CON CERRAMIENTO /FRENTE AL GYM COLEMAN Y DIAG A TIENDA BAZAR PIZARRO, MACHALA</v>
          </cell>
          <cell r="M6141" t="str">
            <v>704806025</v>
          </cell>
          <cell r="N6141" t="str">
            <v xml:space="preserve">982768096 /  </v>
          </cell>
          <cell r="P6141" t="str">
            <v>MACHALA</v>
          </cell>
          <cell r="Q6141" t="str">
            <v>MACHALA</v>
          </cell>
          <cell r="R6141" t="str">
            <v>EL ORO</v>
          </cell>
          <cell r="T6141" t="str">
            <v>TRAMACO</v>
          </cell>
          <cell r="U6141" t="str">
            <v>FLEXNETUIO_PROVINCIA</v>
          </cell>
          <cell r="V6141">
            <v>1</v>
          </cell>
          <cell r="W6141">
            <v>1</v>
          </cell>
          <cell r="X6141" t="str">
            <v>FLEXNET</v>
          </cell>
          <cell r="Y6141" t="str">
            <v>FLEX NET CALLE 28 DE JUNIO S/N Y GARCIA MORENO ENTRADA LLANO GRANDE</v>
          </cell>
        </row>
        <row r="6142">
          <cell r="A6142" t="str">
            <v>SG_22_1766</v>
          </cell>
          <cell r="B6142">
            <v>480707</v>
          </cell>
          <cell r="C6142" t="str">
            <v>SG_22_1766</v>
          </cell>
          <cell r="D6142" t="str">
            <v>SG</v>
          </cell>
          <cell r="E6142" t="str">
            <v>DESPACHO</v>
          </cell>
          <cell r="F6142" t="str">
            <v>NORMAL</v>
          </cell>
          <cell r="G6142" t="str">
            <v>FT75778</v>
          </cell>
          <cell r="H6142">
            <v>44910</v>
          </cell>
          <cell r="I6142" t="str">
            <v>ENTREGADO</v>
          </cell>
          <cell r="J6142">
            <v>44911</v>
          </cell>
          <cell r="K6142" t="str">
            <v>RECALDE PAREDES MARIA DEL CARMEN - FORMITECA</v>
          </cell>
          <cell r="L6142" t="str">
            <v>EL ARENAL CALLE RIO SAN PEDRO E6-90 Y AV. OSWALDO GUAYASAMIN SECTOR EL ARENAL ULTIMA TRASVERSAL A LA IZQ ANTES DEL ANTIGUO PUENTE DEL CHICHE</v>
          </cell>
          <cell r="P6142" t="str">
            <v>170902</v>
          </cell>
          <cell r="Q6142" t="str">
            <v>QUITO</v>
          </cell>
          <cell r="R6142" t="str">
            <v>PICHINCHA</v>
          </cell>
          <cell r="S6142" t="str">
            <v>TUMBACO</v>
          </cell>
          <cell r="U6142" t="str">
            <v>FLEXNETUIO_LOCAL</v>
          </cell>
          <cell r="V6142">
            <v>1</v>
          </cell>
          <cell r="W6142">
            <v>4.5</v>
          </cell>
          <cell r="X6142" t="str">
            <v>FLEXNET UIO</v>
          </cell>
          <cell r="Y6142" t="str">
            <v>PANAMERICANA NORTE KM 12 1/2  LLANO GRANDE</v>
          </cell>
        </row>
        <row r="6143">
          <cell r="A6143" t="str">
            <v>SG_2022_2179</v>
          </cell>
          <cell r="B6143">
            <v>480706</v>
          </cell>
          <cell r="C6143" t="str">
            <v>SG_2022_2179</v>
          </cell>
          <cell r="D6143" t="str">
            <v>SG</v>
          </cell>
          <cell r="E6143" t="str">
            <v>DESPACHO</v>
          </cell>
          <cell r="F6143" t="str">
            <v>NORMAL</v>
          </cell>
          <cell r="G6143" t="str">
            <v>89269</v>
          </cell>
          <cell r="H6143">
            <v>44910</v>
          </cell>
          <cell r="I6143" t="str">
            <v>ENTREGADO</v>
          </cell>
          <cell r="J6143">
            <v>44914</v>
          </cell>
          <cell r="K6143" t="str">
            <v>PROFERMACO CIA LTDA</v>
          </cell>
          <cell r="L6143" t="str">
            <v>CALDERON Y AV CARAPUNGO OE7-348, QUITO</v>
          </cell>
          <cell r="P6143" t="str">
            <v>QUITO</v>
          </cell>
          <cell r="Q6143" t="str">
            <v>QUITO</v>
          </cell>
          <cell r="R6143" t="str">
            <v>PICHINCHA</v>
          </cell>
          <cell r="T6143" t="str">
            <v>TRANSERVISS</v>
          </cell>
          <cell r="U6143" t="str">
            <v>FLEXNETGYE_UIO</v>
          </cell>
          <cell r="V6143">
            <v>1</v>
          </cell>
          <cell r="W6143">
            <v>152.38</v>
          </cell>
          <cell r="X6143" t="str">
            <v>FLEXNET - GYE</v>
          </cell>
          <cell r="Y6143" t="str">
            <v>FERNANDO GUTIERREZ HILL KM 8 1/2 VIA DAULE</v>
          </cell>
        </row>
        <row r="6144">
          <cell r="A6144" t="str">
            <v>SG_2022_2168_2178</v>
          </cell>
          <cell r="B6144">
            <v>480705</v>
          </cell>
          <cell r="C6144" t="str">
            <v>SG_2022_2168_2178</v>
          </cell>
          <cell r="D6144" t="str">
            <v>SG</v>
          </cell>
          <cell r="E6144" t="str">
            <v>DESPACHO</v>
          </cell>
          <cell r="F6144" t="str">
            <v>NORMAL</v>
          </cell>
          <cell r="G6144" t="str">
            <v>89268</v>
          </cell>
          <cell r="H6144">
            <v>44910</v>
          </cell>
          <cell r="I6144" t="str">
            <v>ENTREGADO</v>
          </cell>
          <cell r="J6144">
            <v>44911</v>
          </cell>
          <cell r="K6144" t="str">
            <v>KYWI SA QUITO</v>
          </cell>
          <cell r="L6144" t="str">
            <v>CEDI CORPORACION FAVORITA,AV.GRAL. ENRÍQUEZ Y CALLE E SANGOLQUI</v>
          </cell>
          <cell r="P6144" t="str">
            <v>QUITO</v>
          </cell>
          <cell r="Q6144" t="str">
            <v>QUITO</v>
          </cell>
          <cell r="R6144" t="str">
            <v>PICHINCHA</v>
          </cell>
          <cell r="T6144" t="str">
            <v>TRANSERVISS</v>
          </cell>
          <cell r="U6144" t="str">
            <v>FLEXNETGYE_UIO</v>
          </cell>
          <cell r="V6144">
            <v>1</v>
          </cell>
          <cell r="W6144">
            <v>218.24</v>
          </cell>
          <cell r="X6144" t="str">
            <v>FLEXNET - GYE</v>
          </cell>
          <cell r="Y6144" t="str">
            <v>FERNANDO GUTIERREZ HILL KM 8 1/2 VIA DAULE</v>
          </cell>
        </row>
        <row r="6145">
          <cell r="A6145" t="str">
            <v>SG_22_1786</v>
          </cell>
          <cell r="B6145">
            <v>480704</v>
          </cell>
          <cell r="C6145" t="str">
            <v>SG_22_1786</v>
          </cell>
          <cell r="D6145" t="str">
            <v>SG</v>
          </cell>
          <cell r="E6145" t="str">
            <v>DESPACHO</v>
          </cell>
          <cell r="F6145" t="str">
            <v>NORMAL</v>
          </cell>
          <cell r="G6145" t="str">
            <v>FT75757</v>
          </cell>
          <cell r="H6145">
            <v>44910</v>
          </cell>
          <cell r="I6145" t="str">
            <v>ENTREGADO</v>
          </cell>
          <cell r="J6145">
            <v>44911</v>
          </cell>
          <cell r="K6145" t="str">
            <v>TAPITEX M&amp;B CIA LTDA</v>
          </cell>
          <cell r="L6145" t="str">
            <v>BODEGA PARQUE INDUSTRIAL: AVENIDA DEL TORIL Y CARAPUNGO. A LADO DE LA BODEGA DE HOLCIM</v>
          </cell>
          <cell r="P6145" t="str">
            <v>010107</v>
          </cell>
          <cell r="Q6145" t="str">
            <v>CUENCA</v>
          </cell>
          <cell r="R6145" t="str">
            <v>AZUAY</v>
          </cell>
          <cell r="S6145" t="str">
            <v>CUENCA</v>
          </cell>
          <cell r="T6145" t="str">
            <v>ITSACOURIER</v>
          </cell>
          <cell r="U6145" t="str">
            <v>FLEXNETUIO_PROVINCIA</v>
          </cell>
          <cell r="V6145">
            <v>1</v>
          </cell>
          <cell r="W6145">
            <v>208.66</v>
          </cell>
          <cell r="X6145" t="str">
            <v>FLEXNET UIO</v>
          </cell>
          <cell r="Y6145" t="str">
            <v>PANAMERICANA NORTE KM 12 1/2  LLANO GRANDE</v>
          </cell>
        </row>
        <row r="6146">
          <cell r="A6146" t="str">
            <v>PE_22_213</v>
          </cell>
          <cell r="B6146">
            <v>480703</v>
          </cell>
          <cell r="C6146" t="str">
            <v>PE_22_213</v>
          </cell>
          <cell r="D6146" t="str">
            <v>PE</v>
          </cell>
          <cell r="E6146" t="str">
            <v>DESPACHO</v>
          </cell>
          <cell r="F6146" t="str">
            <v>NORMAL</v>
          </cell>
          <cell r="G6146" t="str">
            <v>031002004108693</v>
          </cell>
          <cell r="H6146">
            <v>44910</v>
          </cell>
          <cell r="I6146" t="str">
            <v>ENTREGADO</v>
          </cell>
          <cell r="J6146">
            <v>44915</v>
          </cell>
          <cell r="K6146" t="str">
            <v>RETIRO EN OFICINA DE TRAMACO LOJA</v>
          </cell>
          <cell r="L6146" t="str">
            <v>RETIRO EN OFICINA DE TRAMACO LOJA</v>
          </cell>
          <cell r="P6146" t="str">
            <v>110101</v>
          </cell>
          <cell r="Q6146" t="str">
            <v>LOJA</v>
          </cell>
          <cell r="R6146" t="str">
            <v>LOJA</v>
          </cell>
          <cell r="S6146" t="str">
            <v>LOJA</v>
          </cell>
          <cell r="T6146" t="str">
            <v>TRAMACO</v>
          </cell>
          <cell r="U6146" t="str">
            <v>FLEXNETUIO_PROVINCIA</v>
          </cell>
          <cell r="V6146">
            <v>1</v>
          </cell>
          <cell r="W6146">
            <v>8.6999999999999993</v>
          </cell>
          <cell r="X6146" t="str">
            <v>FLEXNET UIO</v>
          </cell>
          <cell r="Y6146" t="str">
            <v>PANAMERICANA NORTE KM 12 1/2  LLANO GRANDE</v>
          </cell>
        </row>
        <row r="6147">
          <cell r="A6147" t="str">
            <v>SG_22_1785</v>
          </cell>
          <cell r="B6147">
            <v>480702</v>
          </cell>
          <cell r="C6147" t="str">
            <v>SG_22_1785</v>
          </cell>
          <cell r="D6147" t="str">
            <v>SG</v>
          </cell>
          <cell r="E6147" t="str">
            <v>DESPACHO</v>
          </cell>
          <cell r="F6147" t="str">
            <v>NORMAL</v>
          </cell>
          <cell r="G6147" t="str">
            <v>FT75779</v>
          </cell>
          <cell r="H6147">
            <v>44910</v>
          </cell>
          <cell r="I6147" t="str">
            <v>INCIDENCIA</v>
          </cell>
          <cell r="J6147">
            <v>44911</v>
          </cell>
          <cell r="K6147" t="str">
            <v>RECALDE PAREDES MARIA DEL CARMEN - FORMITECA</v>
          </cell>
          <cell r="L6147" t="str">
            <v>EL ARENAL CALLE RIO SAN PEDRO E6-90 Y AV. OSWALDO GUAYASAMIN SECTOR EL ARENAL ULTIMA TRASVERSAL A LA IZQ ANTES DEL ANTIGUO PUENTE DEL CHICHE</v>
          </cell>
          <cell r="P6147" t="str">
            <v>170902</v>
          </cell>
          <cell r="Q6147" t="str">
            <v>QUITO</v>
          </cell>
          <cell r="R6147" t="str">
            <v>PICHINCHA</v>
          </cell>
          <cell r="S6147" t="str">
            <v>TUMBACO</v>
          </cell>
          <cell r="U6147" t="str">
            <v>FLEXNETUIO_LOCAL</v>
          </cell>
          <cell r="V6147">
            <v>1</v>
          </cell>
          <cell r="W6147">
            <v>7.23</v>
          </cell>
          <cell r="X6147" t="str">
            <v>FLEXNET UIO</v>
          </cell>
          <cell r="Y6147" t="str">
            <v>PANAMERICANA NORTE KM 12 1/2  LLANO GRANDE</v>
          </cell>
        </row>
        <row r="6148">
          <cell r="A6148" t="str">
            <v>SG_22_1784</v>
          </cell>
          <cell r="B6148">
            <v>480701</v>
          </cell>
          <cell r="C6148" t="str">
            <v>SG_22_1784</v>
          </cell>
          <cell r="D6148" t="str">
            <v>SG</v>
          </cell>
          <cell r="E6148" t="str">
            <v>DESPACHO</v>
          </cell>
          <cell r="F6148" t="str">
            <v>NORMAL</v>
          </cell>
          <cell r="G6148" t="str">
            <v>FT75780</v>
          </cell>
          <cell r="H6148">
            <v>44910</v>
          </cell>
          <cell r="I6148" t="str">
            <v>ENTREGADO</v>
          </cell>
          <cell r="J6148">
            <v>44914</v>
          </cell>
          <cell r="K6148" t="str">
            <v>PROFERMACO CIA. LTDA</v>
          </cell>
          <cell r="L6148" t="str">
            <v>CALDERON Y AV CARAPUNGO OE7-348, QUITO</v>
          </cell>
          <cell r="P6148" t="str">
            <v>170208</v>
          </cell>
          <cell r="Q6148" t="str">
            <v>QUITO</v>
          </cell>
          <cell r="R6148" t="str">
            <v>PICHINCHA</v>
          </cell>
          <cell r="S6148" t="str">
            <v>CALDERON (CARAPUNGO)</v>
          </cell>
          <cell r="T6148" t="str">
            <v>TRANSERVISS</v>
          </cell>
          <cell r="U6148" t="str">
            <v>FLEXNETUIO_LOCAL</v>
          </cell>
          <cell r="V6148">
            <v>1</v>
          </cell>
          <cell r="W6148">
            <v>421.26</v>
          </cell>
          <cell r="X6148" t="str">
            <v>FLEXNET UIO</v>
          </cell>
          <cell r="Y6148" t="str">
            <v>PANAMERICANA NORTE KM 12 1/2  LLANO GRANDE</v>
          </cell>
        </row>
        <row r="6149">
          <cell r="A6149" t="str">
            <v>SG_22_1781</v>
          </cell>
          <cell r="B6149">
            <v>480700</v>
          </cell>
          <cell r="C6149" t="str">
            <v>SG_22_1781</v>
          </cell>
          <cell r="D6149" t="str">
            <v>SG</v>
          </cell>
          <cell r="E6149" t="str">
            <v>DESPACHO</v>
          </cell>
          <cell r="F6149" t="str">
            <v>NORMAL</v>
          </cell>
          <cell r="G6149" t="str">
            <v>FT75760</v>
          </cell>
          <cell r="H6149">
            <v>44910</v>
          </cell>
          <cell r="I6149" t="str">
            <v>ENTREGADO</v>
          </cell>
          <cell r="J6149">
            <v>44911</v>
          </cell>
          <cell r="K6149" t="str">
            <v>MEGAPRODUCTOS SANGOLQU</v>
          </cell>
          <cell r="L6149" t="str">
            <v>GRAL ENRIQUE LOTE#5 Y TANICUCHI CONJUNTO DE BODEGAS “LAS ACACIAS” BODEGA #16 Y 17</v>
          </cell>
          <cell r="P6149" t="str">
            <v>170604</v>
          </cell>
          <cell r="Q6149" t="str">
            <v>QUITO</v>
          </cell>
          <cell r="R6149" t="str">
            <v>PICHINCHA</v>
          </cell>
          <cell r="S6149" t="str">
            <v>QUITO</v>
          </cell>
          <cell r="U6149" t="str">
            <v>FLEXNETUIO_LOCAL</v>
          </cell>
          <cell r="V6149">
            <v>1</v>
          </cell>
          <cell r="W6149">
            <v>12.5</v>
          </cell>
          <cell r="X6149" t="str">
            <v>FLEXNET UIO</v>
          </cell>
          <cell r="Y6149" t="str">
            <v>PANAMERICANA NORTE KM 12 1/2  LLANO GRANDE</v>
          </cell>
        </row>
        <row r="6150">
          <cell r="A6150" t="str">
            <v>SG_22_1779</v>
          </cell>
          <cell r="B6150">
            <v>480699</v>
          </cell>
          <cell r="C6150" t="str">
            <v>SG_22_1779</v>
          </cell>
          <cell r="D6150" t="str">
            <v>SG</v>
          </cell>
          <cell r="E6150" t="str">
            <v>DESPACHO</v>
          </cell>
          <cell r="F6150" t="str">
            <v>NORMAL</v>
          </cell>
          <cell r="G6150" t="str">
            <v>FT75782</v>
          </cell>
          <cell r="H6150">
            <v>44910</v>
          </cell>
          <cell r="I6150" t="str">
            <v>ENTREGADO</v>
          </cell>
          <cell r="J6150">
            <v>44911</v>
          </cell>
          <cell r="K6150" t="str">
            <v>COMERCIAL KYWI SA</v>
          </cell>
          <cell r="L6150" t="str">
            <v>CEDI CORPORACION FAVORITA,AV.GRAL. ENRÍQUEZ Y CALLE E SANGOLQUI</v>
          </cell>
          <cell r="P6150" t="str">
            <v>170517</v>
          </cell>
          <cell r="Q6150" t="str">
            <v>QUITO</v>
          </cell>
          <cell r="R6150" t="str">
            <v>PICHINCHA</v>
          </cell>
          <cell r="S6150" t="str">
            <v>QUITO</v>
          </cell>
          <cell r="T6150" t="str">
            <v>TRANSERVISS</v>
          </cell>
          <cell r="U6150" t="str">
            <v>FLEXNETUIO_LOCAL</v>
          </cell>
          <cell r="V6150">
            <v>2</v>
          </cell>
          <cell r="W6150">
            <v>1312</v>
          </cell>
          <cell r="X6150" t="str">
            <v>FLEXNET UIO</v>
          </cell>
          <cell r="Y6150" t="str">
            <v>PANAMERICANA NORTE KM 12 1/2  LLANO GRANDE</v>
          </cell>
        </row>
        <row r="6151">
          <cell r="A6151" t="str">
            <v>SG_22_1778</v>
          </cell>
          <cell r="B6151">
            <v>480698</v>
          </cell>
          <cell r="C6151" t="str">
            <v>SG_22_1778</v>
          </cell>
          <cell r="D6151" t="str">
            <v>SG</v>
          </cell>
          <cell r="E6151" t="str">
            <v>DESPACHO</v>
          </cell>
          <cell r="F6151" t="str">
            <v>NORMAL</v>
          </cell>
          <cell r="G6151" t="str">
            <v>FT75759</v>
          </cell>
          <cell r="H6151">
            <v>44910</v>
          </cell>
          <cell r="I6151" t="str">
            <v>ENTREGADO</v>
          </cell>
          <cell r="J6151">
            <v>44911</v>
          </cell>
          <cell r="K6151" t="str">
            <v>FERREMUNDO S A</v>
          </cell>
          <cell r="L6151" t="str">
            <v>KM. 16 ½  VÍA A DAULE, AV. RÍO DAULE, MZ. C3 SL. 28 Y P.I. PASCUALES.</v>
          </cell>
          <cell r="P6151" t="str">
            <v>090707</v>
          </cell>
          <cell r="Q6151" t="str">
            <v>GUAYAQUIL</v>
          </cell>
          <cell r="R6151" t="str">
            <v>GUAYAS</v>
          </cell>
          <cell r="S6151" t="str">
            <v>GUAYAQUIL</v>
          </cell>
          <cell r="T6151" t="str">
            <v>FLEXTRANS GYE</v>
          </cell>
          <cell r="U6151" t="str">
            <v>FLEXNETUIO_GYE</v>
          </cell>
          <cell r="V6151">
            <v>1</v>
          </cell>
          <cell r="W6151">
            <v>298.5</v>
          </cell>
          <cell r="X6151" t="str">
            <v>FLEXNET UIO</v>
          </cell>
          <cell r="Y6151" t="str">
            <v>PANAMERICANA NORTE KM 12 1/2  LLANO GRANDE</v>
          </cell>
        </row>
        <row r="6152">
          <cell r="A6152" t="str">
            <v>SG_22_1777</v>
          </cell>
          <cell r="B6152">
            <v>480697</v>
          </cell>
          <cell r="C6152" t="str">
            <v>SG_22_1777</v>
          </cell>
          <cell r="D6152" t="str">
            <v>SG</v>
          </cell>
          <cell r="E6152" t="str">
            <v>DESPACHO</v>
          </cell>
          <cell r="F6152" t="str">
            <v>NORMAL</v>
          </cell>
          <cell r="G6152" t="str">
            <v>FT75758</v>
          </cell>
          <cell r="H6152">
            <v>44910</v>
          </cell>
          <cell r="I6152" t="str">
            <v>ENTREGADO</v>
          </cell>
          <cell r="J6152">
            <v>44911</v>
          </cell>
          <cell r="K6152" t="str">
            <v>DEMACO SANTA LEONOR</v>
          </cell>
          <cell r="L6152" t="str">
            <v>AV BENJAMIN ROSALES URBANIZACION SANTA LEONOR MZ 6 SOLAR 13</v>
          </cell>
          <cell r="P6152" t="str">
            <v>090505</v>
          </cell>
          <cell r="Q6152" t="str">
            <v>GUAYAQUIL</v>
          </cell>
          <cell r="R6152" t="str">
            <v>GUAYAS</v>
          </cell>
          <cell r="S6152" t="str">
            <v>GUAYAQUIL</v>
          </cell>
          <cell r="T6152" t="str">
            <v>FLEXTRANS GYE</v>
          </cell>
          <cell r="U6152" t="str">
            <v>FLEXNETUIO_GYE</v>
          </cell>
          <cell r="V6152">
            <v>1</v>
          </cell>
          <cell r="W6152">
            <v>84.45</v>
          </cell>
          <cell r="X6152" t="str">
            <v>FLEXNET UIO</v>
          </cell>
          <cell r="Y6152" t="str">
            <v>PANAMERICANA NORTE KM 12 1/2  LLANO GRANDE</v>
          </cell>
        </row>
        <row r="6153">
          <cell r="A6153" t="str">
            <v>KAM-D2022025</v>
          </cell>
          <cell r="B6153">
            <v>480696</v>
          </cell>
          <cell r="C6153" t="str">
            <v>KAM-D2022025</v>
          </cell>
          <cell r="D6153" t="str">
            <v>INVENTARIO KYND</v>
          </cell>
          <cell r="E6153" t="str">
            <v>DESPACHO</v>
          </cell>
          <cell r="F6153" t="str">
            <v>EXCLUSIVO</v>
          </cell>
          <cell r="G6153" t="str">
            <v>N000000062</v>
          </cell>
          <cell r="H6153">
            <v>44910</v>
          </cell>
          <cell r="I6153" t="str">
            <v>ENTREGADO</v>
          </cell>
          <cell r="J6153">
            <v>44911</v>
          </cell>
          <cell r="K6153" t="str">
            <v>INTERDIN URDESA</v>
          </cell>
          <cell r="L6153" t="str">
            <v>URDESA, VICTOR EMILIO ESTRADA 306 Y LAS LOMAS, A LADO DEL BANCO DEL PICHINCHA</v>
          </cell>
          <cell r="M6153" t="str">
            <v>1790283380001</v>
          </cell>
          <cell r="N6153" t="str">
            <v>0969155009</v>
          </cell>
          <cell r="O6153" t="str">
            <v>0969155009</v>
          </cell>
          <cell r="P6153" t="str">
            <v>090507</v>
          </cell>
          <cell r="Q6153" t="str">
            <v>GUAYAQUIL</v>
          </cell>
          <cell r="R6153" t="str">
            <v>GUAYAS</v>
          </cell>
          <cell r="S6153" t="str">
            <v>GUAYAQUIL</v>
          </cell>
          <cell r="T6153" t="str">
            <v>FLEXTRANS GYE</v>
          </cell>
          <cell r="U6153" t="str">
            <v>FLEXNETUIO_GYE</v>
          </cell>
          <cell r="V6153">
            <v>2</v>
          </cell>
          <cell r="W6153">
            <v>58</v>
          </cell>
          <cell r="X6153" t="str">
            <v>BODEGA KYNDRYL</v>
          </cell>
          <cell r="Y6153" t="str">
            <v>CALLE 28 DE JUNIO S/N Y GARCIA MORENO ENTRADA LLANO GRANDE</v>
          </cell>
        </row>
        <row r="6154">
          <cell r="A6154" t="str">
            <v>SG_2022_2139</v>
          </cell>
          <cell r="B6154">
            <v>480695</v>
          </cell>
          <cell r="C6154" t="str">
            <v>SG_2022_2139</v>
          </cell>
          <cell r="D6154" t="str">
            <v>SG</v>
          </cell>
          <cell r="E6154" t="str">
            <v>DESPACHO</v>
          </cell>
          <cell r="F6154" t="str">
            <v>NORMAL</v>
          </cell>
          <cell r="G6154" t="str">
            <v>031002004108152</v>
          </cell>
          <cell r="H6154">
            <v>44910</v>
          </cell>
          <cell r="I6154" t="str">
            <v>ENTREGADO</v>
          </cell>
          <cell r="J6154">
            <v>44911</v>
          </cell>
          <cell r="K6154" t="str">
            <v>PINTURA EL MAESTRO</v>
          </cell>
          <cell r="L6154" t="str">
            <v>AV. 113 DIAGONAL A GASOLINERA TERPEL</v>
          </cell>
          <cell r="P6154" t="str">
            <v>MANTA</v>
          </cell>
          <cell r="Q6154" t="str">
            <v>MANTA</v>
          </cell>
          <cell r="R6154" t="str">
            <v>MANABI</v>
          </cell>
          <cell r="T6154" t="str">
            <v>TRAMACO</v>
          </cell>
          <cell r="U6154" t="str">
            <v>FLEXNETGYE_PROVINCIA</v>
          </cell>
          <cell r="V6154">
            <v>20</v>
          </cell>
          <cell r="W6154">
            <v>54.02</v>
          </cell>
          <cell r="X6154" t="str">
            <v>FLEXNET - GYE</v>
          </cell>
          <cell r="Y6154" t="str">
            <v>FERNANDO GUTIERREZ HILL KM 8 1/2 VIA DAULE</v>
          </cell>
        </row>
        <row r="6155">
          <cell r="A6155" t="str">
            <v>SG_2022_2135</v>
          </cell>
          <cell r="B6155">
            <v>480694</v>
          </cell>
          <cell r="C6155" t="str">
            <v>SG_2022_2135</v>
          </cell>
          <cell r="D6155" t="str">
            <v>SG</v>
          </cell>
          <cell r="E6155" t="str">
            <v>DESPACHO</v>
          </cell>
          <cell r="F6155" t="str">
            <v>NORMAL</v>
          </cell>
          <cell r="G6155" t="str">
            <v>031002004108088</v>
          </cell>
          <cell r="H6155">
            <v>44910</v>
          </cell>
          <cell r="I6155" t="str">
            <v>ENTREGADO</v>
          </cell>
          <cell r="J6155">
            <v>44911</v>
          </cell>
          <cell r="K6155" t="str">
            <v>DISFERCAL-CELIO ALFREDO CALDERON</v>
          </cell>
          <cell r="L6155" t="str">
            <v>AV ORDONEZ LASSO Y CEREZOS ED. PROCAL</v>
          </cell>
          <cell r="P6155" t="str">
            <v>010223</v>
          </cell>
          <cell r="Q6155" t="str">
            <v>CUENCA</v>
          </cell>
          <cell r="R6155" t="str">
            <v>AZUAY</v>
          </cell>
          <cell r="S6155" t="str">
            <v>MOLLETURO</v>
          </cell>
          <cell r="T6155" t="str">
            <v>TRAMACO</v>
          </cell>
          <cell r="U6155" t="str">
            <v>FLEXNETGYE_PROVINCIA</v>
          </cell>
          <cell r="V6155">
            <v>3</v>
          </cell>
          <cell r="W6155">
            <v>28.1</v>
          </cell>
          <cell r="X6155" t="str">
            <v>FLEXNET - GYE</v>
          </cell>
          <cell r="Y6155" t="str">
            <v>FERNANDO GUTIERREZ HILL KM 8 1/2 VIA DAULE</v>
          </cell>
        </row>
        <row r="6156">
          <cell r="A6156" t="str">
            <v>52991</v>
          </cell>
          <cell r="B6156">
            <v>480692</v>
          </cell>
          <cell r="C6156" t="str">
            <v>52991</v>
          </cell>
          <cell r="D6156" t="str">
            <v>DEGSO</v>
          </cell>
          <cell r="E6156" t="str">
            <v>DESPACHO</v>
          </cell>
          <cell r="F6156" t="str">
            <v>NORMAL</v>
          </cell>
          <cell r="G6156" t="str">
            <v>FT75694</v>
          </cell>
          <cell r="H6156">
            <v>44910</v>
          </cell>
          <cell r="I6156" t="str">
            <v>ENTREGADO</v>
          </cell>
          <cell r="J6156">
            <v>44911</v>
          </cell>
          <cell r="K6156" t="str">
            <v>POWERMEDICAL ECUADOR S.A.S.</v>
          </cell>
          <cell r="L6156" t="str">
            <v>SECTOR EL CONDADO JULIO CESAR VILLACRES 154N68A Y OCCIDENTAL CONJUNTO PALERMO C9- CONTACTO: 099 298 9985 DIANA HIDALGO. RECIBE GUADALUPE BENALCAZAR. FAVOR ENTREGAR HASTA LAS 3PM</v>
          </cell>
          <cell r="M6156" t="str">
            <v>#N/A</v>
          </cell>
          <cell r="N6156" t="str">
            <v>99-832-0225</v>
          </cell>
          <cell r="O6156" t="str">
            <v>99-832-0225</v>
          </cell>
          <cell r="P6156" t="str">
            <v>170301</v>
          </cell>
          <cell r="Q6156" t="str">
            <v>QUITO</v>
          </cell>
          <cell r="R6156" t="str">
            <v>PICHINCHA</v>
          </cell>
          <cell r="S6156" t="str">
            <v>QUITO</v>
          </cell>
          <cell r="U6156" t="str">
            <v>FLEXNETUIO_LOCAL</v>
          </cell>
          <cell r="V6156">
            <v>1</v>
          </cell>
          <cell r="W6156">
            <v>1.1000000000000001</v>
          </cell>
          <cell r="X6156" t="str">
            <v>FLEXNET</v>
          </cell>
          <cell r="Y6156" t="str">
            <v>FLEX NET CALLE 28 DE JUNIO S/N Y GARCIA MORENO ENTRADA LLANO GRANDE</v>
          </cell>
        </row>
        <row r="6157">
          <cell r="A6157" t="str">
            <v>22-2610</v>
          </cell>
          <cell r="B6157">
            <v>480685</v>
          </cell>
          <cell r="C6157" t="str">
            <v>22-2610</v>
          </cell>
          <cell r="D6157" t="str">
            <v>VENTURA</v>
          </cell>
          <cell r="E6157" t="str">
            <v>DESPACHO</v>
          </cell>
          <cell r="F6157" t="str">
            <v>NORMAL</v>
          </cell>
          <cell r="G6157" t="str">
            <v>IC3881</v>
          </cell>
          <cell r="H6157">
            <v>44910</v>
          </cell>
          <cell r="I6157" t="str">
            <v>ENTREGADO</v>
          </cell>
          <cell r="J6157">
            <v>44911</v>
          </cell>
          <cell r="K6157" t="str">
            <v>PROAUTO C.A. CUENCA</v>
          </cell>
          <cell r="L6157" t="str">
            <v>AV. GIL RAMIREZ DAVALOS Y TURUHAYCO</v>
          </cell>
          <cell r="M6157" t="str">
            <v>1792885620001_2</v>
          </cell>
          <cell r="P6157" t="str">
            <v>010103</v>
          </cell>
          <cell r="Q6157" t="str">
            <v>CUENCA</v>
          </cell>
          <cell r="R6157" t="str">
            <v>AZUAY</v>
          </cell>
          <cell r="S6157" t="str">
            <v>CUENCA</v>
          </cell>
          <cell r="T6157" t="str">
            <v>ITSACOURIER</v>
          </cell>
          <cell r="U6157" t="str">
            <v>FLEXNETUIO_PROVINCIA</v>
          </cell>
          <cell r="V6157">
            <v>2</v>
          </cell>
          <cell r="W6157">
            <v>4</v>
          </cell>
          <cell r="X6157" t="str">
            <v>FLEXNET DEL ECUADOR</v>
          </cell>
          <cell r="Y6157" t="str">
            <v xml:space="preserve">CALLE 28 DE JUNIO S/N Y GARCIA MORENO </v>
          </cell>
        </row>
        <row r="6158">
          <cell r="A6158" t="str">
            <v>22-2611</v>
          </cell>
          <cell r="B6158">
            <v>480686</v>
          </cell>
          <cell r="C6158" t="str">
            <v>22-2611</v>
          </cell>
          <cell r="D6158" t="str">
            <v>VENTURA</v>
          </cell>
          <cell r="E6158" t="str">
            <v>DESPACHO</v>
          </cell>
          <cell r="F6158" t="str">
            <v>NORMAL</v>
          </cell>
          <cell r="G6158" t="str">
            <v>FT75682</v>
          </cell>
          <cell r="H6158">
            <v>44910</v>
          </cell>
          <cell r="I6158" t="str">
            <v>ENTREGADO</v>
          </cell>
          <cell r="J6158">
            <v>44911</v>
          </cell>
          <cell r="K6158" t="str">
            <v>E. MAULME C.A. GYE</v>
          </cell>
          <cell r="L6158" t="str">
            <v xml:space="preserve">AV DE LAS AMERICAS 601 Y CALLE 13 </v>
          </cell>
          <cell r="M6158" t="str">
            <v>1792885620001_1</v>
          </cell>
          <cell r="P6158" t="str">
            <v>090505</v>
          </cell>
          <cell r="Q6158" t="str">
            <v>GUAYAQUIL</v>
          </cell>
          <cell r="R6158" t="str">
            <v>GUAYAS</v>
          </cell>
          <cell r="S6158" t="str">
            <v>GUAYAQUIL</v>
          </cell>
          <cell r="T6158" t="str">
            <v>ITSACOURIER</v>
          </cell>
          <cell r="U6158" t="str">
            <v>FLEXNETUIO_GYE</v>
          </cell>
          <cell r="V6158">
            <v>1</v>
          </cell>
          <cell r="W6158">
            <v>14</v>
          </cell>
          <cell r="X6158" t="str">
            <v>FLEXNET DEL ECUADOR</v>
          </cell>
          <cell r="Y6158" t="str">
            <v xml:space="preserve">CALLE 28 DE JUNIO S/N Y GARCIA MORENO </v>
          </cell>
        </row>
        <row r="6159">
          <cell r="A6159" t="str">
            <v>22-2613</v>
          </cell>
          <cell r="B6159">
            <v>480687</v>
          </cell>
          <cell r="C6159" t="str">
            <v>22-2613</v>
          </cell>
          <cell r="D6159" t="str">
            <v>VENTURA</v>
          </cell>
          <cell r="E6159" t="str">
            <v>DESPACHO</v>
          </cell>
          <cell r="F6159" t="str">
            <v>NORMAL</v>
          </cell>
          <cell r="G6159" t="str">
            <v>FT75679</v>
          </cell>
          <cell r="H6159">
            <v>44910</v>
          </cell>
          <cell r="I6159" t="str">
            <v>ENTREGADO</v>
          </cell>
          <cell r="J6159">
            <v>44911</v>
          </cell>
          <cell r="K6159" t="str">
            <v>PROAUTO QUITO</v>
          </cell>
          <cell r="L6159" t="str">
            <v>AV. ELOY ALFARO Y RUSIA</v>
          </cell>
          <cell r="M6159" t="str">
            <v>1792885620001_5</v>
          </cell>
          <cell r="P6159" t="str">
            <v>170518</v>
          </cell>
          <cell r="Q6159" t="str">
            <v>QUITO</v>
          </cell>
          <cell r="R6159" t="str">
            <v>PICHINCHA</v>
          </cell>
          <cell r="S6159" t="str">
            <v>QUITO</v>
          </cell>
          <cell r="U6159" t="str">
            <v>FLEXNETUIO_LOCAL</v>
          </cell>
          <cell r="V6159">
            <v>1</v>
          </cell>
          <cell r="W6159">
            <v>1</v>
          </cell>
          <cell r="X6159" t="str">
            <v>FLEXNET DEL ECUADOR</v>
          </cell>
          <cell r="Y6159" t="str">
            <v xml:space="preserve">CALLE 28 DE JUNIO S/N Y GARCIA MORENO </v>
          </cell>
        </row>
        <row r="6160">
          <cell r="A6160" t="str">
            <v>22-2612</v>
          </cell>
          <cell r="B6160">
            <v>480688</v>
          </cell>
          <cell r="C6160" t="str">
            <v>22-2612</v>
          </cell>
          <cell r="D6160" t="str">
            <v>VENTURA</v>
          </cell>
          <cell r="E6160" t="str">
            <v>DESPACHO</v>
          </cell>
          <cell r="F6160" t="str">
            <v>NORMAL</v>
          </cell>
          <cell r="G6160" t="str">
            <v>031002004108161</v>
          </cell>
          <cell r="H6160">
            <v>44910</v>
          </cell>
          <cell r="I6160" t="str">
            <v>ENTREGADO</v>
          </cell>
          <cell r="J6160">
            <v>44911</v>
          </cell>
          <cell r="K6160" t="str">
            <v>ASSA MIRAFLORES</v>
          </cell>
          <cell r="L6160" t="str">
            <v>AV FRANCISCO FLOR Y BOLIVAR</v>
          </cell>
          <cell r="M6160" t="str">
            <v>1890141818001_4</v>
          </cell>
          <cell r="P6160" t="str">
            <v>180103</v>
          </cell>
          <cell r="Q6160" t="str">
            <v>AMBATO</v>
          </cell>
          <cell r="R6160" t="str">
            <v>TUNGURAHUA</v>
          </cell>
          <cell r="S6160" t="str">
            <v>AMBATO</v>
          </cell>
          <cell r="T6160" t="str">
            <v>TRAMACO</v>
          </cell>
          <cell r="U6160" t="str">
            <v>FLEXNETUIO_PROVINCIA</v>
          </cell>
          <cell r="V6160">
            <v>1</v>
          </cell>
          <cell r="W6160">
            <v>2</v>
          </cell>
          <cell r="X6160" t="str">
            <v>FLEXNET DEL ECUADOR</v>
          </cell>
          <cell r="Y6160" t="str">
            <v xml:space="preserve">CALLE 28 DE JUNIO S/N Y GARCIA MORENO </v>
          </cell>
        </row>
        <row r="6161">
          <cell r="A6161" t="str">
            <v>22-2614</v>
          </cell>
          <cell r="B6161">
            <v>480689</v>
          </cell>
          <cell r="C6161" t="str">
            <v>22-2614</v>
          </cell>
          <cell r="D6161" t="str">
            <v>VENTURA</v>
          </cell>
          <cell r="E6161" t="str">
            <v>DESPACHO</v>
          </cell>
          <cell r="F6161" t="str">
            <v>NORMAL</v>
          </cell>
          <cell r="G6161" t="str">
            <v>FT75680</v>
          </cell>
          <cell r="H6161">
            <v>44910</v>
          </cell>
          <cell r="I6161" t="str">
            <v>ENTREGADO</v>
          </cell>
          <cell r="J6161">
            <v>44911</v>
          </cell>
          <cell r="K6161" t="str">
            <v>MUNDO MOTRIZ</v>
          </cell>
          <cell r="L6161" t="str">
            <v>AV. ELOY ALFARO Y DE LAS ANONAS</v>
          </cell>
          <cell r="M6161" t="str">
            <v> 1792151473001</v>
          </cell>
          <cell r="P6161" t="str">
            <v>170513</v>
          </cell>
          <cell r="Q6161" t="str">
            <v>QUITO</v>
          </cell>
          <cell r="R6161" t="str">
            <v>PICHINCHA</v>
          </cell>
          <cell r="S6161" t="str">
            <v>QUITO</v>
          </cell>
          <cell r="U6161" t="str">
            <v>FLEXNETUIO_LOCAL</v>
          </cell>
          <cell r="V6161">
            <v>2</v>
          </cell>
          <cell r="W6161">
            <v>2.4</v>
          </cell>
          <cell r="X6161" t="str">
            <v>FLEXNET DEL ECUADOR</v>
          </cell>
          <cell r="Y6161" t="str">
            <v xml:space="preserve">CALLE 28 DE JUNIO S/N Y GARCIA MORENO </v>
          </cell>
        </row>
        <row r="6162">
          <cell r="A6162" t="str">
            <v>22-2615</v>
          </cell>
          <cell r="B6162">
            <v>480690</v>
          </cell>
          <cell r="C6162" t="str">
            <v>22-2615</v>
          </cell>
          <cell r="D6162" t="str">
            <v>VENTURA</v>
          </cell>
          <cell r="E6162" t="str">
            <v>DESPACHO</v>
          </cell>
          <cell r="F6162" t="str">
            <v>NORMAL</v>
          </cell>
          <cell r="G6162" t="str">
            <v>031002004108162</v>
          </cell>
          <cell r="H6162">
            <v>44910</v>
          </cell>
          <cell r="I6162" t="str">
            <v>ENTREGADO</v>
          </cell>
          <cell r="J6162">
            <v>44911</v>
          </cell>
          <cell r="K6162" t="str">
            <v>ASSA AMBATO MATRIZ</v>
          </cell>
          <cell r="L6162" t="str">
            <v>AV. ATAHUALPA Y RIO GUAYLLABAMBA</v>
          </cell>
          <cell r="M6162" t="str">
            <v>1890141818001_8</v>
          </cell>
          <cell r="P6162" t="str">
            <v>180103</v>
          </cell>
          <cell r="Q6162" t="str">
            <v>AMBATO</v>
          </cell>
          <cell r="R6162" t="str">
            <v>TUNGURAHUA</v>
          </cell>
          <cell r="S6162" t="str">
            <v>AMBATO</v>
          </cell>
          <cell r="T6162" t="str">
            <v>TRAMACO</v>
          </cell>
          <cell r="U6162" t="str">
            <v>FLEXNETUIO_PROVINCIA</v>
          </cell>
          <cell r="V6162">
            <v>1</v>
          </cell>
          <cell r="W6162">
            <v>1</v>
          </cell>
          <cell r="X6162" t="str">
            <v>FLEXNET DEL ECUADOR</v>
          </cell>
          <cell r="Y6162" t="str">
            <v xml:space="preserve">CALLE 28 DE JUNIO S/N Y GARCIA MORENO </v>
          </cell>
        </row>
        <row r="6163">
          <cell r="A6163" t="str">
            <v>SG_22_1774</v>
          </cell>
          <cell r="B6163">
            <v>480684</v>
          </cell>
          <cell r="C6163" t="str">
            <v>SG_22_1774</v>
          </cell>
          <cell r="D6163" t="str">
            <v>SG</v>
          </cell>
          <cell r="E6163" t="str">
            <v>DESPACHO</v>
          </cell>
          <cell r="F6163" t="str">
            <v>NORMAL</v>
          </cell>
          <cell r="G6163" t="str">
            <v>FT75761</v>
          </cell>
          <cell r="H6163">
            <v>44910</v>
          </cell>
          <cell r="I6163" t="str">
            <v>ENTREGADO</v>
          </cell>
          <cell r="J6163">
            <v>44911</v>
          </cell>
          <cell r="K6163" t="str">
            <v>BULLSUPPLY C A</v>
          </cell>
          <cell r="L6163" t="str">
            <v>PARQUE SIGMA, PANAMERICANA NTE. KM 12, QUITO 170138 (SENTIDO NORTE SUR)</v>
          </cell>
          <cell r="P6163" t="str">
            <v>170208</v>
          </cell>
          <cell r="Q6163" t="str">
            <v>QUITO</v>
          </cell>
          <cell r="R6163" t="str">
            <v>PICHINCHA</v>
          </cell>
          <cell r="S6163" t="str">
            <v>CALDERON (CARAPUNGO)</v>
          </cell>
          <cell r="U6163" t="str">
            <v>FLEXNETUIO_LOCAL</v>
          </cell>
          <cell r="V6163">
            <v>1</v>
          </cell>
          <cell r="W6163">
            <v>30</v>
          </cell>
          <cell r="X6163" t="str">
            <v>FLEXNET UIO</v>
          </cell>
          <cell r="Y6163" t="str">
            <v>PANAMERICANA NORTE KM 12 1/2  LLANO GRANDE</v>
          </cell>
        </row>
        <row r="6164">
          <cell r="A6164" t="str">
            <v>20002921266046_1</v>
          </cell>
          <cell r="B6164">
            <v>480674</v>
          </cell>
          <cell r="C6164" t="str">
            <v>20002921266046_1</v>
          </cell>
          <cell r="D6164" t="str">
            <v>CONECEL_REG</v>
          </cell>
          <cell r="E6164" t="str">
            <v>DESPACHO</v>
          </cell>
          <cell r="F6164" t="str">
            <v>NORMAL</v>
          </cell>
          <cell r="G6164" t="str">
            <v>EC5851</v>
          </cell>
          <cell r="H6164">
            <v>44910</v>
          </cell>
          <cell r="I6164" t="str">
            <v>INCIDENCIA</v>
          </cell>
          <cell r="J6164">
            <v>44923</v>
          </cell>
          <cell r="K6164" t="str">
            <v>PAOLA RAQUEL PAZMINO</v>
          </cell>
          <cell r="L6164" t="str">
            <v>QUITO BELISARIO QUEVEDO ANTONIO DE SAN MIGUEL Y SOLIER Y DIAZ DE LA MADRID EDIFICIO ALBA 2 PISO 2,DEPARTAMENTO 2A REFERENCIA FRENTE AL EDIFICIO CASTILLA LA MANCHA.</v>
          </cell>
          <cell r="M6164" t="str">
            <v>1721540571</v>
          </cell>
          <cell r="N6164" t="str">
            <v>995752051</v>
          </cell>
          <cell r="P6164" t="str">
            <v>QUITO</v>
          </cell>
          <cell r="Q6164" t="str">
            <v>QUITO</v>
          </cell>
          <cell r="R6164" t="str">
            <v>PICHINCHA</v>
          </cell>
          <cell r="T6164" t="str">
            <v>EXPRESSCON</v>
          </cell>
          <cell r="U6164" t="str">
            <v>FLEXNETUIO_LOCAL</v>
          </cell>
          <cell r="V6164">
            <v>1</v>
          </cell>
          <cell r="W6164">
            <v>1</v>
          </cell>
          <cell r="X6164" t="str">
            <v>FLEXNET UIO</v>
          </cell>
          <cell r="Y6164" t="str">
            <v>FLEX NET CALLE 28 DE JUNIO S/N Y GARCIA MORENO ENTRADA LLANO GRANDE</v>
          </cell>
        </row>
        <row r="6165">
          <cell r="A6165" t="str">
            <v>2022-12480</v>
          </cell>
          <cell r="B6165">
            <v>480661</v>
          </cell>
          <cell r="C6165" t="str">
            <v>2022-12480</v>
          </cell>
          <cell r="D6165" t="str">
            <v>MOVISTAR</v>
          </cell>
          <cell r="E6165" t="str">
            <v>DESPACHO</v>
          </cell>
          <cell r="F6165" t="str">
            <v>NORMAL</v>
          </cell>
          <cell r="G6165" t="str">
            <v>031080202212480</v>
          </cell>
          <cell r="H6165">
            <v>44910</v>
          </cell>
          <cell r="I6165" t="str">
            <v>ENTREGADO</v>
          </cell>
          <cell r="J6165">
            <v>44911</v>
          </cell>
          <cell r="K6165" t="str">
            <v>AE NORPHONE RIOBAMBA_LOURDES BRAVO</v>
          </cell>
          <cell r="L6165" t="str">
            <v>10 DE AGOSTO Y GARCIA MORENO ESQUINA LOCAL PLANTA BAJA DIAGONAL BANCO INTERNACIONAL</v>
          </cell>
          <cell r="M6165" t="str">
            <v>1.09172E+12</v>
          </cell>
          <cell r="N6165" t="str">
            <v>998659562</v>
          </cell>
          <cell r="O6165" t="str">
            <v/>
          </cell>
          <cell r="P6165" t="str">
            <v>RIOBAMBA</v>
          </cell>
          <cell r="Q6165" t="str">
            <v>RIOBAMBA</v>
          </cell>
          <cell r="R6165" t="str">
            <v>CHIMBORAZO</v>
          </cell>
          <cell r="T6165" t="str">
            <v>TRAMACO</v>
          </cell>
          <cell r="U6165" t="str">
            <v>FLEXNETUIO_PROVINCIA</v>
          </cell>
          <cell r="V6165">
            <v>1</v>
          </cell>
          <cell r="W6165">
            <v>1</v>
          </cell>
          <cell r="X6165" t="str">
            <v>FLEXNET ECUADOR - MOVISTAR</v>
          </cell>
          <cell r="Y6165" t="str">
            <v>CALLE 28 DE JUNIO S/N Y GARCIA MORENO ENTRADA LLANO GRANDE</v>
          </cell>
        </row>
        <row r="6166">
          <cell r="A6166" t="str">
            <v>2022-12481</v>
          </cell>
          <cell r="B6166">
            <v>480662</v>
          </cell>
          <cell r="C6166" t="str">
            <v>2022-12481</v>
          </cell>
          <cell r="D6166" t="str">
            <v>MOVISTAR</v>
          </cell>
          <cell r="E6166" t="str">
            <v>DESPACHO</v>
          </cell>
          <cell r="F6166" t="str">
            <v>NORMAL</v>
          </cell>
          <cell r="G6166" t="str">
            <v>031080202212481</v>
          </cell>
          <cell r="H6166">
            <v>44910</v>
          </cell>
          <cell r="I6166" t="str">
            <v>ENTREGADO</v>
          </cell>
          <cell r="J6166">
            <v>44911</v>
          </cell>
          <cell r="K6166" t="str">
            <v xml:space="preserve">AE NORPHONE SANTO DOMINGO_LOURDES BRAVO </v>
          </cell>
          <cell r="L6166" t="str">
            <v>Av Quito &amp; Av. Abraham Calazaccon. C C. Paseo Shoping. Local 15 Frente a Computron al Lado de Crocs</v>
          </cell>
          <cell r="M6166" t="str">
            <v>1.09172E+12</v>
          </cell>
          <cell r="N6166" t="str">
            <v>984246089</v>
          </cell>
          <cell r="O6166" t="str">
            <v/>
          </cell>
          <cell r="P6166" t="str">
            <v>SANTO DOMINGO</v>
          </cell>
          <cell r="Q6166" t="str">
            <v>SANTO DOMINGO</v>
          </cell>
          <cell r="R6166" t="str">
            <v>SANTO DOMINGO DE LOS TSACHILAS</v>
          </cell>
          <cell r="T6166" t="str">
            <v>TRAMACO</v>
          </cell>
          <cell r="U6166" t="str">
            <v>FLEXNETUIO_PROVINCIA</v>
          </cell>
          <cell r="V6166">
            <v>1</v>
          </cell>
          <cell r="W6166">
            <v>1</v>
          </cell>
          <cell r="X6166" t="str">
            <v>FLEXNET ECUADOR - MOVISTAR</v>
          </cell>
          <cell r="Y6166" t="str">
            <v>CALLE 28 DE JUNIO S/N Y GARCIA MORENO ENTRADA LLANO GRANDE</v>
          </cell>
        </row>
        <row r="6167">
          <cell r="A6167" t="str">
            <v>2022-12482</v>
          </cell>
          <cell r="B6167">
            <v>480663</v>
          </cell>
          <cell r="C6167" t="str">
            <v>2022-12482</v>
          </cell>
          <cell r="D6167" t="str">
            <v>MOVISTAR</v>
          </cell>
          <cell r="E6167" t="str">
            <v>DESPACHO</v>
          </cell>
          <cell r="F6167" t="str">
            <v>NORMAL</v>
          </cell>
          <cell r="G6167" t="str">
            <v>031080202212482</v>
          </cell>
          <cell r="H6167">
            <v>44910</v>
          </cell>
          <cell r="I6167" t="str">
            <v>ENTREGADO</v>
          </cell>
          <cell r="J6167">
            <v>44911</v>
          </cell>
          <cell r="K6167" t="str">
            <v>NORPHONE C.C. PASEO SHOPPING LA LIBERTAD_LOURDES BRAVO</v>
          </cell>
          <cell r="L6167" t="str">
            <v xml:space="preserve">C.C. EL PASEO SHOPPING LA PENINSULA LOCAL 1 PLANTA BAJA BARRIO SAN FRANCISCO MZ 38. CALLE 9 </v>
          </cell>
          <cell r="M6167" t="str">
            <v>1.09172E+12</v>
          </cell>
          <cell r="N6167" t="str">
            <v>984246089</v>
          </cell>
          <cell r="O6167" t="str">
            <v/>
          </cell>
          <cell r="P6167" t="str">
            <v>LA LIBERTAD</v>
          </cell>
          <cell r="Q6167" t="str">
            <v>LA LIBERTAD</v>
          </cell>
          <cell r="R6167" t="str">
            <v>SANTA ELENA</v>
          </cell>
          <cell r="T6167" t="str">
            <v>TRAMACO</v>
          </cell>
          <cell r="U6167" t="str">
            <v>FLEXNETUIO_PROVINCIA</v>
          </cell>
          <cell r="V6167">
            <v>1</v>
          </cell>
          <cell r="W6167">
            <v>1</v>
          </cell>
          <cell r="X6167" t="str">
            <v>FLEXNET ECUADOR - MOVISTAR</v>
          </cell>
          <cell r="Y6167" t="str">
            <v>CALLE 28 DE JUNIO S/N Y GARCIA MORENO ENTRADA LLANO GRANDE</v>
          </cell>
        </row>
        <row r="6168">
          <cell r="A6168" t="str">
            <v>2022-12483</v>
          </cell>
          <cell r="B6168">
            <v>480664</v>
          </cell>
          <cell r="C6168" t="str">
            <v>2022-12483</v>
          </cell>
          <cell r="D6168" t="str">
            <v>MOVISTAR</v>
          </cell>
          <cell r="E6168" t="str">
            <v>DESPACHO</v>
          </cell>
          <cell r="F6168" t="str">
            <v>NORMAL</v>
          </cell>
          <cell r="G6168" t="str">
            <v>031080202212483</v>
          </cell>
          <cell r="H6168">
            <v>44910</v>
          </cell>
          <cell r="I6168" t="str">
            <v>ENTREGADO</v>
          </cell>
          <cell r="J6168">
            <v>44914</v>
          </cell>
          <cell r="K6168" t="str">
            <v>NORPHONE C.C. Riocentro Sur_PAOLA MORAN</v>
          </cell>
          <cell r="L6168" t="str">
            <v>C.C. RIOCENTRO SUR AV 25 DE JULIO LOCAL 43 JUNTO A LA UNIV. AGRARIA</v>
          </cell>
          <cell r="M6168" t="str">
            <v>1.09172E+12</v>
          </cell>
          <cell r="N6168" t="str">
            <v>998659562</v>
          </cell>
          <cell r="O6168" t="str">
            <v/>
          </cell>
          <cell r="P6168" t="str">
            <v>GUAYAQUIL</v>
          </cell>
          <cell r="Q6168" t="str">
            <v>GUAYAQUIL</v>
          </cell>
          <cell r="R6168" t="str">
            <v>GUAYAS</v>
          </cell>
          <cell r="T6168" t="str">
            <v>TRAMACO</v>
          </cell>
          <cell r="U6168" t="str">
            <v>FLEXNETUIO_GYE</v>
          </cell>
          <cell r="V6168">
            <v>1</v>
          </cell>
          <cell r="W6168">
            <v>1</v>
          </cell>
          <cell r="X6168" t="str">
            <v>FLEXNET ECUADOR - MOVISTAR</v>
          </cell>
          <cell r="Y6168" t="str">
            <v>CALLE 28 DE JUNIO S/N Y GARCIA MORENO ENTRADA LLANO GRANDE</v>
          </cell>
        </row>
        <row r="6169">
          <cell r="A6169" t="str">
            <v>2022-12484</v>
          </cell>
          <cell r="B6169">
            <v>480665</v>
          </cell>
          <cell r="C6169" t="str">
            <v>2022-12484</v>
          </cell>
          <cell r="D6169" t="str">
            <v>MOVISTAR</v>
          </cell>
          <cell r="E6169" t="str">
            <v>DESPACHO</v>
          </cell>
          <cell r="F6169" t="str">
            <v>NORMAL</v>
          </cell>
          <cell r="G6169" t="str">
            <v>031080202212484</v>
          </cell>
          <cell r="H6169">
            <v>44910</v>
          </cell>
          <cell r="I6169" t="str">
            <v>ENTREGADO</v>
          </cell>
          <cell r="J6169">
            <v>44911</v>
          </cell>
          <cell r="K6169" t="str">
            <v>CAV SCALA SHOPPING_KARLA DANIELA FLORES FALCONI_VALERIA ALEXANDRA MUNOZ MOYA</v>
          </cell>
          <cell r="L6169" t="str">
            <v>V INTEROCEANICA KM 12 CENTRO COMERCIAL SCALA SHOPPING ESPACIO L 104 QUITO  PICHINCHA</v>
          </cell>
          <cell r="M6169" t="str">
            <v>0</v>
          </cell>
          <cell r="N6169" t="str">
            <v>0996723723_0984275807</v>
          </cell>
          <cell r="O6169" t="str">
            <v/>
          </cell>
          <cell r="P6169" t="str">
            <v>QUITO</v>
          </cell>
          <cell r="Q6169" t="str">
            <v>QUITO</v>
          </cell>
          <cell r="R6169" t="str">
            <v>PICHINCHA</v>
          </cell>
          <cell r="T6169" t="str">
            <v>TRAMACO</v>
          </cell>
          <cell r="U6169" t="str">
            <v>FLEXNETUIO_LOCAL</v>
          </cell>
          <cell r="V6169">
            <v>1</v>
          </cell>
          <cell r="W6169">
            <v>1</v>
          </cell>
          <cell r="X6169" t="str">
            <v>FLEXNET ECUADOR - MOVISTAR</v>
          </cell>
          <cell r="Y6169" t="str">
            <v>CALLE 28 DE JUNIO S/N Y GARCIA MORENO ENTRADA LLANO GRANDE</v>
          </cell>
        </row>
        <row r="6170">
          <cell r="A6170" t="str">
            <v>2022-12485</v>
          </cell>
          <cell r="B6170">
            <v>480666</v>
          </cell>
          <cell r="C6170" t="str">
            <v>2022-12485</v>
          </cell>
          <cell r="D6170" t="str">
            <v>MOVISTAR</v>
          </cell>
          <cell r="E6170" t="str">
            <v>DESPACHO</v>
          </cell>
          <cell r="F6170" t="str">
            <v>NORMAL</v>
          </cell>
          <cell r="G6170" t="str">
            <v>031080202212485</v>
          </cell>
          <cell r="H6170">
            <v>44910</v>
          </cell>
          <cell r="I6170" t="str">
            <v>ENTREGADO</v>
          </cell>
          <cell r="J6170">
            <v>44912</v>
          </cell>
          <cell r="K6170" t="str">
            <v>DELIVERY EXPRESS GUAYAQUIL_CARLOS FRANCO_ERIKA GOMEZ_IAN RIVERA</v>
          </cell>
          <cell r="L6170" t="str">
            <v>CC SAN MARINO SHOPPING PB LOCAL 1 NO 23 AV FRANCISCO DE ORELLANA SN Y AV PLAZA DANIN</v>
          </cell>
          <cell r="M6170" t="str">
            <v>0</v>
          </cell>
          <cell r="N6170" t="str">
            <v>925614026_0918395781_0920349156</v>
          </cell>
          <cell r="O6170" t="str">
            <v/>
          </cell>
          <cell r="P6170" t="str">
            <v>GUAYAQUIL</v>
          </cell>
          <cell r="Q6170" t="str">
            <v>GUAYAQUIL</v>
          </cell>
          <cell r="R6170" t="str">
            <v>GUAYAS</v>
          </cell>
          <cell r="T6170" t="str">
            <v>TRAMACO</v>
          </cell>
          <cell r="U6170" t="str">
            <v>FLEXNETUIO_GYE</v>
          </cell>
          <cell r="V6170">
            <v>1</v>
          </cell>
          <cell r="W6170">
            <v>1</v>
          </cell>
          <cell r="X6170" t="str">
            <v>FLEXNET ECUADOR - MOVISTAR</v>
          </cell>
          <cell r="Y6170" t="str">
            <v>CALLE 28 DE JUNIO S/N Y GARCIA MORENO ENTRADA LLANO GRANDE</v>
          </cell>
        </row>
        <row r="6171">
          <cell r="A6171" t="str">
            <v>2022-12486</v>
          </cell>
          <cell r="B6171">
            <v>480667</v>
          </cell>
          <cell r="C6171" t="str">
            <v>2022-12486</v>
          </cell>
          <cell r="D6171" t="str">
            <v>MOVISTAR</v>
          </cell>
          <cell r="E6171" t="str">
            <v>DESPACHO</v>
          </cell>
          <cell r="F6171" t="str">
            <v>NORMAL</v>
          </cell>
          <cell r="G6171" t="str">
            <v>FT75700</v>
          </cell>
          <cell r="H6171">
            <v>44910</v>
          </cell>
          <cell r="I6171" t="str">
            <v>ENTREGADO</v>
          </cell>
          <cell r="J6171">
            <v>44911</v>
          </cell>
          <cell r="K6171" t="str">
            <v>FULL CALL_Elvia Matilde Merizalde Rosero</v>
          </cell>
          <cell r="L6171" t="str">
            <v>SABANILLA OE4-244 Y GUALAQUIZA</v>
          </cell>
          <cell r="M6171" t="str">
            <v>1.70343E+12</v>
          </cell>
          <cell r="N6171" t="str">
            <v>967268175</v>
          </cell>
          <cell r="O6171" t="str">
            <v/>
          </cell>
          <cell r="P6171" t="str">
            <v>QUITO</v>
          </cell>
          <cell r="Q6171" t="str">
            <v>QUITO</v>
          </cell>
          <cell r="R6171" t="str">
            <v>PICHINCHA</v>
          </cell>
          <cell r="U6171" t="str">
            <v>FLEXNETUIO_LOCAL</v>
          </cell>
          <cell r="V6171">
            <v>1</v>
          </cell>
          <cell r="W6171">
            <v>1</v>
          </cell>
          <cell r="X6171" t="str">
            <v>FLEXNET ECUADOR - MOVISTAR</v>
          </cell>
          <cell r="Y6171" t="str">
            <v>CALLE 28 DE JUNIO S/N Y GARCIA MORENO ENTRADA LLANO GRANDE</v>
          </cell>
        </row>
        <row r="6172">
          <cell r="A6172" t="str">
            <v>2022-12476</v>
          </cell>
          <cell r="B6172">
            <v>480657</v>
          </cell>
          <cell r="C6172" t="str">
            <v>2022-12476</v>
          </cell>
          <cell r="D6172" t="str">
            <v>MOVISTAR</v>
          </cell>
          <cell r="E6172" t="str">
            <v>DESPACHO</v>
          </cell>
          <cell r="F6172" t="str">
            <v>NORMAL</v>
          </cell>
          <cell r="G6172" t="str">
            <v>TF89244</v>
          </cell>
          <cell r="H6172">
            <v>44910</v>
          </cell>
          <cell r="I6172" t="str">
            <v>ENTREGADO</v>
          </cell>
          <cell r="J6172">
            <v>44911</v>
          </cell>
          <cell r="K6172" t="str">
            <v xml:space="preserve">AE NORPHONE 9 DE OCT_LOURDES BRAVO </v>
          </cell>
          <cell r="L6172" t="str">
            <v xml:space="preserve">9 DE OCTUBRE ENTRE PEDRO CARBO Y GENERAL CORDOVA, EDIFICIO SAN FRANCISCO 300 LOCAL NO. 8 PLANTA BAJA (PARTE EXTERIOR) </v>
          </cell>
          <cell r="M6172" t="str">
            <v>1.09172E+12</v>
          </cell>
          <cell r="N6172" t="str">
            <v>984246089</v>
          </cell>
          <cell r="O6172" t="str">
            <v/>
          </cell>
          <cell r="P6172" t="str">
            <v>GUAYAQUIL</v>
          </cell>
          <cell r="Q6172" t="str">
            <v>GUAYAQUIL</v>
          </cell>
          <cell r="R6172" t="str">
            <v>GUAYAS</v>
          </cell>
          <cell r="T6172" t="str">
            <v>ITSACOURIER</v>
          </cell>
          <cell r="U6172" t="str">
            <v>FLEXNETUIO_GYE</v>
          </cell>
          <cell r="V6172">
            <v>1</v>
          </cell>
          <cell r="W6172">
            <v>1</v>
          </cell>
          <cell r="X6172" t="str">
            <v>FLEXNET ECUADOR - MOVISTAR</v>
          </cell>
          <cell r="Y6172" t="str">
            <v>CALLE 28 DE JUNIO S/N Y GARCIA MORENO ENTRADA LLANO GRANDE</v>
          </cell>
        </row>
        <row r="6173">
          <cell r="A6173" t="str">
            <v>2022-12477</v>
          </cell>
          <cell r="B6173">
            <v>480658</v>
          </cell>
          <cell r="C6173" t="str">
            <v>2022-12477</v>
          </cell>
          <cell r="D6173" t="str">
            <v>MOVISTAR</v>
          </cell>
          <cell r="E6173" t="str">
            <v>DESPACHO</v>
          </cell>
          <cell r="F6173" t="str">
            <v>NORMAL</v>
          </cell>
          <cell r="G6173" t="str">
            <v>031080202212477</v>
          </cell>
          <cell r="H6173">
            <v>44910</v>
          </cell>
          <cell r="I6173" t="str">
            <v>ENTREGADO</v>
          </cell>
          <cell r="J6173">
            <v>44911</v>
          </cell>
          <cell r="K6173" t="str">
            <v>CAVS AE NORPHONE EL JARDIN_PAOLA MORAN</v>
          </cell>
          <cell r="L6173" t="str">
            <v xml:space="preserve">AV AMAZONAS N6  114 Y REPUBLICA CC EL JARDIN  </v>
          </cell>
          <cell r="M6173" t="str">
            <v>1.09172E+12</v>
          </cell>
          <cell r="N6173" t="str">
            <v>998659562</v>
          </cell>
          <cell r="O6173" t="str">
            <v/>
          </cell>
          <cell r="P6173" t="str">
            <v>QUITO</v>
          </cell>
          <cell r="Q6173" t="str">
            <v>QUITO</v>
          </cell>
          <cell r="R6173" t="str">
            <v>PICHINCHA</v>
          </cell>
          <cell r="T6173" t="str">
            <v>TRAMACO</v>
          </cell>
          <cell r="U6173" t="str">
            <v>FLEXNETUIO_LOCAL</v>
          </cell>
          <cell r="V6173">
            <v>1</v>
          </cell>
          <cell r="W6173">
            <v>1</v>
          </cell>
          <cell r="X6173" t="str">
            <v>FLEXNET ECUADOR - MOVISTAR</v>
          </cell>
          <cell r="Y6173" t="str">
            <v>CALLE 28 DE JUNIO S/N Y GARCIA MORENO ENTRADA LLANO GRANDE</v>
          </cell>
        </row>
        <row r="6174">
          <cell r="A6174" t="str">
            <v>2022-12478</v>
          </cell>
          <cell r="B6174">
            <v>480659</v>
          </cell>
          <cell r="C6174" t="str">
            <v>2022-12478</v>
          </cell>
          <cell r="D6174" t="str">
            <v>MOVISTAR</v>
          </cell>
          <cell r="E6174" t="str">
            <v>DESPACHO</v>
          </cell>
          <cell r="F6174" t="str">
            <v>NORMAL</v>
          </cell>
          <cell r="G6174" t="str">
            <v>031080202212478</v>
          </cell>
          <cell r="H6174">
            <v>44910</v>
          </cell>
          <cell r="I6174" t="str">
            <v>ENTREGADO</v>
          </cell>
          <cell r="J6174">
            <v>44911</v>
          </cell>
          <cell r="K6174" t="str">
            <v>CAVS AE NORPHONE EL CONDADO_PUSDA CHEZA ERIKA ELIZABETH</v>
          </cell>
          <cell r="L6174" t="str">
            <v>AVENIDA DE LA PRENSA Y AVENIDA KENNEDY CC CONDADO SHOPPING  LOCAL 314 FRENTE A KIA</v>
          </cell>
          <cell r="M6174" t="str">
            <v>1.09172E+12</v>
          </cell>
          <cell r="N6174" t="str">
            <v>984246089</v>
          </cell>
          <cell r="P6174" t="str">
            <v>QUITO</v>
          </cell>
          <cell r="Q6174" t="str">
            <v>QUITO</v>
          </cell>
          <cell r="R6174" t="str">
            <v>PICHINCHA</v>
          </cell>
          <cell r="T6174" t="str">
            <v>TRAMACO</v>
          </cell>
          <cell r="U6174" t="str">
            <v>FLEXNETUIO_LOCAL</v>
          </cell>
          <cell r="V6174">
            <v>2</v>
          </cell>
          <cell r="W6174">
            <v>1</v>
          </cell>
          <cell r="X6174" t="str">
            <v>FLEXNET ECUADOR - MOVISTAR</v>
          </cell>
          <cell r="Y6174" t="str">
            <v>CALLE 28 DE JUNIO S/N Y GARCIA MORENO ENTRADA LLANO GRANDE</v>
          </cell>
        </row>
        <row r="6175">
          <cell r="A6175" t="str">
            <v>2022-12479</v>
          </cell>
          <cell r="B6175">
            <v>480660</v>
          </cell>
          <cell r="C6175" t="str">
            <v>2022-12479</v>
          </cell>
          <cell r="D6175" t="str">
            <v>MOVISTAR</v>
          </cell>
          <cell r="E6175" t="str">
            <v>DESPACHO</v>
          </cell>
          <cell r="F6175" t="str">
            <v>NORMAL</v>
          </cell>
          <cell r="G6175" t="str">
            <v>031080202212479</v>
          </cell>
          <cell r="H6175">
            <v>44910</v>
          </cell>
          <cell r="I6175" t="str">
            <v>ENTREGADO</v>
          </cell>
          <cell r="J6175">
            <v>44911</v>
          </cell>
          <cell r="K6175" t="str">
            <v>PDV CELISTICS ISLA SAN LUIS_KLEBER GRANDA_DANY IMBAQUINGO</v>
          </cell>
          <cell r="L6175" t="str">
            <v xml:space="preserve">AV ILALO Y GENERAL ENRIQUEZ SECTOR RUMINAHUI CC SAN LUIS PRIMERA PLANTA </v>
          </cell>
          <cell r="M6175" t="str">
            <v>1.79216E+12</v>
          </cell>
          <cell r="N6175" t="str">
            <v>0992567346_094084829</v>
          </cell>
          <cell r="O6175" t="str">
            <v/>
          </cell>
          <cell r="P6175" t="str">
            <v>QUITO</v>
          </cell>
          <cell r="Q6175" t="str">
            <v>QUITO</v>
          </cell>
          <cell r="R6175" t="str">
            <v>PICHINCHA</v>
          </cell>
          <cell r="T6175" t="str">
            <v>TRAMACO</v>
          </cell>
          <cell r="U6175" t="str">
            <v>FLEXNETUIO_LOCAL</v>
          </cell>
          <cell r="V6175">
            <v>1</v>
          </cell>
          <cell r="W6175">
            <v>1</v>
          </cell>
          <cell r="X6175" t="str">
            <v>FLEXNET ECUADOR - MOVISTAR</v>
          </cell>
          <cell r="Y6175" t="str">
            <v>CALLE 28 DE JUNIO S/N Y GARCIA MORENO ENTRADA LLANO GRANDE</v>
          </cell>
        </row>
        <row r="6176">
          <cell r="A6176" t="str">
            <v>TRAS_22_501</v>
          </cell>
          <cell r="B6176">
            <v>480656</v>
          </cell>
          <cell r="C6176" t="str">
            <v>TRAS_22_501</v>
          </cell>
          <cell r="D6176" t="str">
            <v>ZTECORP</v>
          </cell>
          <cell r="E6176" t="str">
            <v>DESPACHO</v>
          </cell>
          <cell r="F6176" t="str">
            <v>EXCLUSIVO</v>
          </cell>
          <cell r="G6176" t="str">
            <v>000000005</v>
          </cell>
          <cell r="H6176">
            <v>44910</v>
          </cell>
          <cell r="I6176" t="str">
            <v>ENTREGADO</v>
          </cell>
          <cell r="J6176">
            <v>44911</v>
          </cell>
          <cell r="K6176" t="str">
            <v xml:space="preserve">BLIK </v>
          </cell>
          <cell r="L6176" t="str">
            <v>CALLE 23A Y VÍA DAULE FRENTE A EMPRESA PRACTIPOWER</v>
          </cell>
          <cell r="P6176" t="str">
            <v>090102</v>
          </cell>
          <cell r="Q6176" t="str">
            <v>GUAYAQUIL</v>
          </cell>
          <cell r="R6176" t="str">
            <v>GUAYAS</v>
          </cell>
          <cell r="S6176" t="str">
            <v>GUAYAQUIL</v>
          </cell>
          <cell r="U6176" t="str">
            <v>FLEXNETGYE_LOCAL</v>
          </cell>
          <cell r="V6176">
            <v>1</v>
          </cell>
          <cell r="W6176">
            <v>2500</v>
          </cell>
          <cell r="X6176" t="str">
            <v>FLEX NET GYE</v>
          </cell>
          <cell r="Y6176" t="str">
            <v xml:space="preserve">KM 8 1/2 VIA A DAULE COOP. JUAN MONTALVO </v>
          </cell>
        </row>
        <row r="6177">
          <cell r="A6177" t="str">
            <v>CLDEV_SIM220173</v>
          </cell>
          <cell r="B6177">
            <v>480655</v>
          </cell>
          <cell r="C6177" t="str">
            <v>CLDEV_SIM220173</v>
          </cell>
          <cell r="D6177" t="str">
            <v>CONECEL_DOCUMENTOS</v>
          </cell>
          <cell r="E6177" t="str">
            <v>DESPACHO</v>
          </cell>
          <cell r="G6177" t="str">
            <v>TF89245</v>
          </cell>
          <cell r="H6177">
            <v>44910</v>
          </cell>
          <cell r="I6177" t="str">
            <v>ENTREGADO</v>
          </cell>
          <cell r="J6177">
            <v>44911</v>
          </cell>
          <cell r="K6177" t="str">
            <v>ROLANDO MORALES / MARIA SUNTAXI</v>
          </cell>
          <cell r="L6177" t="str">
            <v>CIUDADELA SANTA LEONOR MZ 6 SOLAR 17</v>
          </cell>
          <cell r="P6177" t="str">
            <v xml:space="preserve"> VILLAMIL PLAYAS</v>
          </cell>
          <cell r="Q6177" t="str">
            <v>GUAYAQUIL</v>
          </cell>
          <cell r="R6177" t="str">
            <v>GUAYAS</v>
          </cell>
          <cell r="S6177" t="str">
            <v/>
          </cell>
          <cell r="T6177" t="str">
            <v>ITSACOURIER</v>
          </cell>
          <cell r="U6177" t="str">
            <v>FLEXNETUIO_GYE</v>
          </cell>
          <cell r="V6177">
            <v>1</v>
          </cell>
          <cell r="X6177" t="str">
            <v>FLEXNET</v>
          </cell>
        </row>
        <row r="6178">
          <cell r="A6178" t="str">
            <v>CLDEV_SIM220178</v>
          </cell>
          <cell r="B6178">
            <v>480654</v>
          </cell>
          <cell r="C6178" t="str">
            <v>CLDEV_SIM220178</v>
          </cell>
          <cell r="D6178" t="str">
            <v>CONECEL_DOCUMENTOS</v>
          </cell>
          <cell r="E6178" t="str">
            <v>DESPACHO</v>
          </cell>
          <cell r="G6178" t="str">
            <v>FT75764</v>
          </cell>
          <cell r="H6178">
            <v>44910</v>
          </cell>
          <cell r="I6178" t="str">
            <v>ENTREGADO</v>
          </cell>
          <cell r="J6178">
            <v>44911</v>
          </cell>
          <cell r="K6178" t="str">
            <v>CRISTIAN ZAMBRANO / CAROLINA PÉREZ</v>
          </cell>
          <cell r="L6178" t="str">
            <v>AV. AMAZONAS N44-124 Y LUIS BARBERY, EDIFICIO COLOR BLANCO</v>
          </cell>
          <cell r="P6178" t="str">
            <v>000001</v>
          </cell>
          <cell r="Q6178" t="str">
            <v>QUITO</v>
          </cell>
          <cell r="R6178" t="str">
            <v>PICHINCHA</v>
          </cell>
          <cell r="S6178" t="str">
            <v>BODEGA FLEXNET UIO - RETIRA CLIENTE</v>
          </cell>
          <cell r="T6178" t="str">
            <v>TRAMACO</v>
          </cell>
          <cell r="U6178" t="str">
            <v>RETIRA_CLIENTE</v>
          </cell>
          <cell r="V6178">
            <v>1</v>
          </cell>
          <cell r="X6178" t="str">
            <v>FLEXNET</v>
          </cell>
        </row>
        <row r="6179">
          <cell r="A6179" t="str">
            <v>4731242</v>
          </cell>
          <cell r="B6179">
            <v>480639</v>
          </cell>
          <cell r="C6179" t="str">
            <v>4731242</v>
          </cell>
          <cell r="D6179" t="str">
            <v>MDELIVERY</v>
          </cell>
          <cell r="E6179" t="str">
            <v>DESPACHO</v>
          </cell>
          <cell r="F6179" t="str">
            <v>EXPRESS</v>
          </cell>
          <cell r="G6179" t="str">
            <v>EC5881</v>
          </cell>
          <cell r="H6179">
            <v>44910</v>
          </cell>
          <cell r="I6179" t="str">
            <v>ENTREGADO</v>
          </cell>
          <cell r="J6179">
            <v>44911</v>
          </cell>
          <cell r="K6179" t="str">
            <v>DANIELA VIVIANA FIERRO JACOME</v>
          </cell>
          <cell r="L6179" t="str">
            <v>COCHAPAMBA   CALLE FRANCISCO MONTALVO OE9 266  BELLA AURORA</v>
          </cell>
          <cell r="M6179" t="str">
            <v>1718178328</v>
          </cell>
          <cell r="N6179" t="str">
            <v>0987711069</v>
          </cell>
          <cell r="P6179" t="str">
            <v>QUITO</v>
          </cell>
          <cell r="Q6179" t="str">
            <v>QUITO</v>
          </cell>
          <cell r="R6179" t="str">
            <v>PICHINCHA</v>
          </cell>
          <cell r="T6179" t="str">
            <v>EXPRESSCON</v>
          </cell>
          <cell r="U6179" t="str">
            <v>FLEXNETUIO_PROVINCIA</v>
          </cell>
          <cell r="V6179">
            <v>1</v>
          </cell>
          <cell r="W6179">
            <v>1</v>
          </cell>
          <cell r="X6179" t="str">
            <v>FLEXNET ECUADOR - MDELIVERY</v>
          </cell>
          <cell r="Y6179" t="str">
            <v>CALLE 28 DE JUNIO S/N Y GARCIA MORENO ENTRADA LLANO GRANDE</v>
          </cell>
        </row>
        <row r="6180">
          <cell r="A6180" t="str">
            <v>4731258</v>
          </cell>
          <cell r="B6180">
            <v>480640</v>
          </cell>
          <cell r="C6180" t="str">
            <v>4731258</v>
          </cell>
          <cell r="D6180" t="str">
            <v>MDELIVERY</v>
          </cell>
          <cell r="E6180" t="str">
            <v>DESPACHO</v>
          </cell>
          <cell r="F6180" t="str">
            <v>NORMAL</v>
          </cell>
          <cell r="G6180" t="str">
            <v>FT75729</v>
          </cell>
          <cell r="H6180">
            <v>44910</v>
          </cell>
          <cell r="I6180" t="str">
            <v>ENTREGADO</v>
          </cell>
          <cell r="J6180">
            <v>44911</v>
          </cell>
          <cell r="K6180" t="str">
            <v>Marcos Eduardo Carrillo Parraga</v>
          </cell>
          <cell r="L6180" t="str">
            <v>KENNEDY  PSJE OE1C  N6178  ENTRE AV NAZARETH Y DEL MAESTRO</v>
          </cell>
          <cell r="M6180" t="str">
            <v>1754780284</v>
          </cell>
          <cell r="N6180" t="str">
            <v>0995765283</v>
          </cell>
          <cell r="O6180" t="str">
            <v/>
          </cell>
          <cell r="P6180" t="str">
            <v>170512</v>
          </cell>
          <cell r="Q6180" t="str">
            <v>QUITO</v>
          </cell>
          <cell r="R6180" t="str">
            <v>PICHINCHA</v>
          </cell>
          <cell r="S6180" t="str">
            <v>QUITO</v>
          </cell>
          <cell r="T6180" t="str">
            <v>FLEXTRANS UIO</v>
          </cell>
          <cell r="U6180" t="str">
            <v>FLEXNETUIO_LOCAL</v>
          </cell>
          <cell r="V6180">
            <v>1</v>
          </cell>
          <cell r="W6180">
            <v>1</v>
          </cell>
          <cell r="X6180" t="str">
            <v>FLEXNET ECUADOR - MDELIVERY</v>
          </cell>
          <cell r="Y6180" t="str">
            <v>CALLE 28 DE JUNIO S/N Y GARCIA MORENO ENTRADA LLANO GRANDE</v>
          </cell>
        </row>
        <row r="6181">
          <cell r="A6181" t="str">
            <v>4731581</v>
          </cell>
          <cell r="B6181">
            <v>480641</v>
          </cell>
          <cell r="C6181" t="str">
            <v>4731581</v>
          </cell>
          <cell r="D6181" t="str">
            <v>MDELIVERY</v>
          </cell>
          <cell r="E6181" t="str">
            <v>DESPACHO</v>
          </cell>
          <cell r="F6181" t="str">
            <v>NORMAL</v>
          </cell>
          <cell r="G6181" t="str">
            <v>FT76198</v>
          </cell>
          <cell r="H6181">
            <v>44910</v>
          </cell>
          <cell r="I6181" t="str">
            <v>ENTREGADO</v>
          </cell>
          <cell r="J6181">
            <v>44916</v>
          </cell>
          <cell r="K6181" t="str">
            <v>MANTILLA MOSQUERA AIDA MAGDALENA</v>
          </cell>
          <cell r="L6181" t="str">
            <v>CUMBAYA CALLE LUIS MIDEROS  S2 272  Y DE LOS ESTABLOS</v>
          </cell>
          <cell r="M6181" t="str">
            <v>1700073537</v>
          </cell>
          <cell r="N6181" t="str">
            <v>0995493922</v>
          </cell>
          <cell r="O6181" t="str">
            <v>0995493922</v>
          </cell>
          <cell r="P6181" t="str">
            <v>170904</v>
          </cell>
          <cell r="Q6181" t="str">
            <v>QUITO</v>
          </cell>
          <cell r="R6181" t="str">
            <v>PICHINCHA</v>
          </cell>
          <cell r="S6181" t="str">
            <v>CUMBAYA</v>
          </cell>
          <cell r="T6181" t="str">
            <v>FLEXTRANS UIO</v>
          </cell>
          <cell r="U6181" t="str">
            <v>FLEXNETUIO_LOCAL</v>
          </cell>
          <cell r="V6181">
            <v>1</v>
          </cell>
          <cell r="W6181">
            <v>1</v>
          </cell>
          <cell r="X6181" t="str">
            <v>FLEXNET ECUADOR - MDELIVERY</v>
          </cell>
          <cell r="Y6181" t="str">
            <v>CALLE 28 DE JUNIO S/N Y GARCIA MORENO ENTRADA LLANO GRANDE</v>
          </cell>
        </row>
        <row r="6182">
          <cell r="A6182" t="str">
            <v>4706705</v>
          </cell>
          <cell r="B6182">
            <v>480602</v>
          </cell>
          <cell r="C6182" t="str">
            <v>4706705</v>
          </cell>
          <cell r="D6182" t="str">
            <v>MDELIVERY</v>
          </cell>
          <cell r="E6182" t="str">
            <v>DESPACHO</v>
          </cell>
          <cell r="F6182" t="str">
            <v>NORMAL</v>
          </cell>
          <cell r="G6182" t="str">
            <v>031080004706705</v>
          </cell>
          <cell r="H6182">
            <v>44910</v>
          </cell>
          <cell r="I6182" t="str">
            <v>ENTREGADO</v>
          </cell>
          <cell r="J6182">
            <v>44914</v>
          </cell>
          <cell r="K6182" t="str">
            <v>JOSTIN ADRIAN MARTINEZ CALDERON</v>
          </cell>
          <cell r="L6182" t="str">
            <v>EL TRIUNFO AV 8 DE ABRIL  SN  Y CARLOS YUQUI MEDINA</v>
          </cell>
          <cell r="M6182" t="str">
            <v>0950285965</v>
          </cell>
          <cell r="N6182" t="str">
            <v>0987815547</v>
          </cell>
          <cell r="O6182" t="str">
            <v>0958832381</v>
          </cell>
          <cell r="P6182" t="str">
            <v>091603</v>
          </cell>
          <cell r="Q6182" t="str">
            <v>EL TRIUNFO</v>
          </cell>
          <cell r="R6182" t="str">
            <v>GUAYAS</v>
          </cell>
          <cell r="S6182" t="str">
            <v>EL TRIUNFO - RIO CHANCHAN - SANTA MARTHAEL - EL ACHIOTE - EL GUABITO</v>
          </cell>
          <cell r="T6182" t="str">
            <v>TRAMACO</v>
          </cell>
          <cell r="U6182" t="str">
            <v>FLEXNETUIO_PROVINCIA</v>
          </cell>
          <cell r="V6182">
            <v>1</v>
          </cell>
          <cell r="W6182">
            <v>1</v>
          </cell>
          <cell r="X6182" t="str">
            <v>FLEXNET ECUADOR - MDELIVERY</v>
          </cell>
          <cell r="Y6182" t="str">
            <v>CALLE 28 DE JUNIO S/N Y GARCIA MORENO ENTRADA LLANO GRANDE</v>
          </cell>
        </row>
        <row r="6183">
          <cell r="A6183" t="str">
            <v>4714676</v>
          </cell>
          <cell r="B6183">
            <v>480603</v>
          </cell>
          <cell r="C6183" t="str">
            <v>4714676</v>
          </cell>
          <cell r="D6183" t="str">
            <v>MDELIVERY</v>
          </cell>
          <cell r="E6183" t="str">
            <v>DESPACHO</v>
          </cell>
          <cell r="F6183" t="str">
            <v>NORMAL</v>
          </cell>
          <cell r="G6183" t="str">
            <v>TF89253</v>
          </cell>
          <cell r="H6183">
            <v>44910</v>
          </cell>
          <cell r="I6183" t="str">
            <v>ENTREGADO</v>
          </cell>
          <cell r="J6183">
            <v>44911</v>
          </cell>
          <cell r="K6183" t="str">
            <v>JORGE JAVIER SALDARRIAGA BARRERA</v>
          </cell>
          <cell r="L6183" t="str">
            <v>TARQUI CDLA SAUCES 4  MZ 371 VILLA 48</v>
          </cell>
          <cell r="M6183" t="str">
            <v>0925487209</v>
          </cell>
          <cell r="N6183" t="str">
            <v>0968972411</v>
          </cell>
          <cell r="O6183" t="str">
            <v>0968972411</v>
          </cell>
          <cell r="P6183" t="str">
            <v>090504</v>
          </cell>
          <cell r="Q6183" t="str">
            <v>GUAYAQUIL</v>
          </cell>
          <cell r="R6183" t="str">
            <v>GUAYAS</v>
          </cell>
          <cell r="S6183" t="str">
            <v>GUAYAQUIL</v>
          </cell>
          <cell r="T6183" t="str">
            <v>ITSACOURIER</v>
          </cell>
          <cell r="U6183" t="str">
            <v>FLEXNETUIO_GYE</v>
          </cell>
          <cell r="V6183">
            <v>1</v>
          </cell>
          <cell r="W6183">
            <v>1</v>
          </cell>
          <cell r="X6183" t="str">
            <v>FLEXNET ECUADOR - MDELIVERY</v>
          </cell>
          <cell r="Y6183" t="str">
            <v>CALLE 28 DE JUNIO S/N Y GARCIA MORENO ENTRADA LLANO GRANDE</v>
          </cell>
        </row>
        <row r="6184">
          <cell r="A6184" t="str">
            <v>4717415</v>
          </cell>
          <cell r="B6184">
            <v>480604</v>
          </cell>
          <cell r="C6184" t="str">
            <v>4717415</v>
          </cell>
          <cell r="D6184" t="str">
            <v>MDELIVERY</v>
          </cell>
          <cell r="E6184" t="str">
            <v>DESPACHO</v>
          </cell>
          <cell r="F6184" t="str">
            <v>NORMAL</v>
          </cell>
          <cell r="G6184" t="str">
            <v>031080004717415</v>
          </cell>
          <cell r="H6184">
            <v>44910</v>
          </cell>
          <cell r="I6184" t="str">
            <v>ENTREGADO</v>
          </cell>
          <cell r="J6184">
            <v>44911</v>
          </cell>
          <cell r="K6184" t="str">
            <v>GLADYS GONZALEZ DE LA ROSA</v>
          </cell>
          <cell r="L6184" t="str">
            <v>SANTA ROSA  CALLE 60  SN  Y AV 46</v>
          </cell>
          <cell r="M6184" t="str">
            <v>0918338773</v>
          </cell>
          <cell r="N6184" t="str">
            <v>0960287909</v>
          </cell>
          <cell r="O6184" t="str">
            <v>0987231060</v>
          </cell>
          <cell r="P6184" t="str">
            <v>240207</v>
          </cell>
          <cell r="Q6184" t="str">
            <v>SALINAS</v>
          </cell>
          <cell r="R6184" t="str">
            <v>SANTA ELENA</v>
          </cell>
          <cell r="S6184" t="str">
            <v>SALINAS</v>
          </cell>
          <cell r="T6184" t="str">
            <v>TRAMACO</v>
          </cell>
          <cell r="U6184" t="str">
            <v>FLEXNETUIO_PROVINCIA</v>
          </cell>
          <cell r="V6184">
            <v>1</v>
          </cell>
          <cell r="W6184">
            <v>1</v>
          </cell>
          <cell r="X6184" t="str">
            <v>FLEXNET ECUADOR - MDELIVERY</v>
          </cell>
          <cell r="Y6184" t="str">
            <v>CALLE 28 DE JUNIO S/N Y GARCIA MORENO ENTRADA LLANO GRANDE</v>
          </cell>
        </row>
        <row r="6185">
          <cell r="A6185" t="str">
            <v>4721911</v>
          </cell>
          <cell r="B6185">
            <v>480605</v>
          </cell>
          <cell r="C6185" t="str">
            <v>4721911</v>
          </cell>
          <cell r="D6185" t="str">
            <v>MDELIVERY</v>
          </cell>
          <cell r="E6185" t="str">
            <v>DESPACHO</v>
          </cell>
          <cell r="F6185" t="str">
            <v>NORMAL</v>
          </cell>
          <cell r="G6185" t="str">
            <v>031080004721911</v>
          </cell>
          <cell r="H6185">
            <v>44910</v>
          </cell>
          <cell r="I6185" t="str">
            <v>ENTREGADO</v>
          </cell>
          <cell r="J6185">
            <v>44915</v>
          </cell>
          <cell r="K6185" t="str">
            <v>ESPARZA ROMERO FREDDY ROLANDO</v>
          </cell>
          <cell r="L6185" t="str">
            <v>LOJA CALLE LAURO GUERRERO  411 34  Y VENEZUELA</v>
          </cell>
          <cell r="M6185" t="str">
            <v>1103219166</v>
          </cell>
          <cell r="N6185" t="str">
            <v>0990650530</v>
          </cell>
          <cell r="O6185" t="str">
            <v>0990650530</v>
          </cell>
          <cell r="P6185" t="str">
            <v>110101</v>
          </cell>
          <cell r="Q6185" t="str">
            <v>LOJA</v>
          </cell>
          <cell r="R6185" t="str">
            <v>LOJA</v>
          </cell>
          <cell r="S6185" t="str">
            <v>LOJA</v>
          </cell>
          <cell r="T6185" t="str">
            <v>TRAMACO</v>
          </cell>
          <cell r="U6185" t="str">
            <v>FLEXNETUIO_PROVINCIA</v>
          </cell>
          <cell r="V6185">
            <v>1</v>
          </cell>
          <cell r="W6185">
            <v>1</v>
          </cell>
          <cell r="X6185" t="str">
            <v>FLEXNET ECUADOR - MDELIVERY</v>
          </cell>
          <cell r="Y6185" t="str">
            <v>CALLE 28 DE JUNIO S/N Y GARCIA MORENO ENTRADA LLANO GRANDE</v>
          </cell>
        </row>
        <row r="6186">
          <cell r="A6186" t="str">
            <v>4723671</v>
          </cell>
          <cell r="B6186">
            <v>480606</v>
          </cell>
          <cell r="C6186" t="str">
            <v>4723671</v>
          </cell>
          <cell r="D6186" t="str">
            <v>MDELIVERY</v>
          </cell>
          <cell r="E6186" t="str">
            <v>DESPACHO</v>
          </cell>
          <cell r="F6186" t="str">
            <v>DERIVADO PICK UP</v>
          </cell>
          <cell r="G6186" t="str">
            <v>031080004723671</v>
          </cell>
          <cell r="H6186">
            <v>44910</v>
          </cell>
          <cell r="I6186" t="str">
            <v>ENTREGADO</v>
          </cell>
          <cell r="J6186">
            <v>44914</v>
          </cell>
          <cell r="K6186" t="str">
            <v>FOLLECO BAQUE JOSE DEREX</v>
          </cell>
          <cell r="L6186" t="str">
            <v>OFICINA TRAMACO QUININDE</v>
          </cell>
          <cell r="M6186" t="str">
            <v>0850587676</v>
          </cell>
          <cell r="N6186" t="str">
            <v>0959432423</v>
          </cell>
          <cell r="O6186" t="str">
            <v>0959432423</v>
          </cell>
          <cell r="P6186" t="str">
            <v>QUININDE</v>
          </cell>
          <cell r="Q6186" t="str">
            <v>QUININDE</v>
          </cell>
          <cell r="R6186" t="str">
            <v>ESMERALDAS</v>
          </cell>
          <cell r="T6186" t="str">
            <v>TRAMACO</v>
          </cell>
          <cell r="U6186" t="str">
            <v>FLEXNETUIO_PROVINCIA</v>
          </cell>
          <cell r="V6186">
            <v>1</v>
          </cell>
          <cell r="W6186">
            <v>1</v>
          </cell>
          <cell r="X6186" t="str">
            <v>FLEXNET ECUADOR - MDELIVERY</v>
          </cell>
          <cell r="Y6186" t="str">
            <v>CALLE 28 DE JUNIO S/N Y GARCIA MORENO ENTRADA LLANO GRANDE</v>
          </cell>
        </row>
        <row r="6187">
          <cell r="A6187" t="str">
            <v>4725703</v>
          </cell>
          <cell r="B6187">
            <v>480607</v>
          </cell>
          <cell r="C6187" t="str">
            <v>4725703</v>
          </cell>
          <cell r="D6187" t="str">
            <v>MDELIVERY</v>
          </cell>
          <cell r="E6187" t="str">
            <v>DESPACHO</v>
          </cell>
          <cell r="F6187" t="str">
            <v>DERIVADO PICK UP</v>
          </cell>
          <cell r="G6187" t="str">
            <v>031080004725703</v>
          </cell>
          <cell r="H6187">
            <v>44910</v>
          </cell>
          <cell r="I6187" t="str">
            <v>DEVOLUCION_EN_PROCESO</v>
          </cell>
          <cell r="J6187">
            <v>44922</v>
          </cell>
          <cell r="K6187" t="str">
            <v>MARINO OTONIEL VELOZ GUERRERO</v>
          </cell>
          <cell r="L6187" t="str">
            <v>OFICINA TRAMACO QUEVEDO</v>
          </cell>
          <cell r="M6187" t="str">
            <v>0911024867</v>
          </cell>
          <cell r="N6187" t="str">
            <v>0994348336</v>
          </cell>
          <cell r="O6187" t="str">
            <v>0900000000</v>
          </cell>
          <cell r="P6187" t="str">
            <v>QUEVEDO</v>
          </cell>
          <cell r="Q6187" t="str">
            <v>QUEVEDO</v>
          </cell>
          <cell r="R6187" t="str">
            <v>LOS RIOS</v>
          </cell>
          <cell r="T6187" t="str">
            <v>TRAMACO</v>
          </cell>
          <cell r="U6187" t="str">
            <v>FLEXNETUIO_PROVINCIA</v>
          </cell>
          <cell r="V6187">
            <v>1</v>
          </cell>
          <cell r="W6187">
            <v>1</v>
          </cell>
          <cell r="X6187" t="str">
            <v>FLEXNET ECUADOR - MDELIVERY</v>
          </cell>
          <cell r="Y6187" t="str">
            <v>CALLE 28 DE JUNIO S/N Y GARCIA MORENO ENTRADA LLANO GRANDE</v>
          </cell>
        </row>
        <row r="6188">
          <cell r="A6188" t="str">
            <v>4726732</v>
          </cell>
          <cell r="B6188">
            <v>480608</v>
          </cell>
          <cell r="C6188" t="str">
            <v>4726732</v>
          </cell>
          <cell r="D6188" t="str">
            <v>MDELIVERY</v>
          </cell>
          <cell r="E6188" t="str">
            <v>DESPACHO</v>
          </cell>
          <cell r="F6188" t="str">
            <v>NORMAL</v>
          </cell>
          <cell r="G6188" t="str">
            <v>031080004726732</v>
          </cell>
          <cell r="H6188">
            <v>44910</v>
          </cell>
          <cell r="I6188" t="str">
            <v>DEVOLUCION_EN_PROCESO</v>
          </cell>
          <cell r="J6188">
            <v>44917</v>
          </cell>
          <cell r="K6188" t="str">
            <v>KLEVER ALBERTO JUNCAY SARANGO</v>
          </cell>
          <cell r="L6188" t="str">
            <v>LOJA CALLE QUITO  SN  ENTRE SUCRE Y BOLIVAR</v>
          </cell>
          <cell r="M6188" t="str">
            <v>1150718953</v>
          </cell>
          <cell r="N6188" t="str">
            <v>0982892287</v>
          </cell>
          <cell r="O6188" t="str">
            <v>0982892287</v>
          </cell>
          <cell r="P6188" t="str">
            <v>110108</v>
          </cell>
          <cell r="Q6188" t="str">
            <v>LOJA</v>
          </cell>
          <cell r="R6188" t="str">
            <v>LOJA</v>
          </cell>
          <cell r="S6188" t="str">
            <v>LOJA</v>
          </cell>
          <cell r="T6188" t="str">
            <v>TRAMACO</v>
          </cell>
          <cell r="U6188" t="str">
            <v>FLEXNETUIO_PROVINCIA</v>
          </cell>
          <cell r="V6188">
            <v>1</v>
          </cell>
          <cell r="W6188">
            <v>1</v>
          </cell>
          <cell r="X6188" t="str">
            <v>FLEXNET ECUADOR - MDELIVERY</v>
          </cell>
          <cell r="Y6188" t="str">
            <v>CALLE 28 DE JUNIO S/N Y GARCIA MORENO ENTRADA LLANO GRANDE</v>
          </cell>
        </row>
        <row r="6189">
          <cell r="A6189" t="str">
            <v>4727261</v>
          </cell>
          <cell r="B6189">
            <v>480609</v>
          </cell>
          <cell r="C6189" t="str">
            <v>4727261</v>
          </cell>
          <cell r="D6189" t="str">
            <v>MDELIVERY</v>
          </cell>
          <cell r="E6189" t="str">
            <v>DESPACHO</v>
          </cell>
          <cell r="F6189" t="str">
            <v>NORMAL</v>
          </cell>
          <cell r="G6189" t="str">
            <v>FT75745</v>
          </cell>
          <cell r="H6189">
            <v>44910</v>
          </cell>
          <cell r="I6189" t="str">
            <v>ENTREGADO</v>
          </cell>
          <cell r="J6189">
            <v>44914</v>
          </cell>
          <cell r="K6189" t="str">
            <v>JONATHAN ANTONIO ROJAS SEMINARIO</v>
          </cell>
          <cell r="L6189" t="str">
            <v>CALDERON CALLE RAFAEL LEON  SN  Y CALLE C1J</v>
          </cell>
          <cell r="M6189" t="str">
            <v>1722248596</v>
          </cell>
          <cell r="N6189" t="str">
            <v>0999909741</v>
          </cell>
          <cell r="O6189" t="str">
            <v>0999909741</v>
          </cell>
          <cell r="P6189" t="str">
            <v>170202</v>
          </cell>
          <cell r="Q6189" t="str">
            <v>QUITO</v>
          </cell>
          <cell r="R6189" t="str">
            <v>PICHINCHA</v>
          </cell>
          <cell r="S6189" t="str">
            <v>CALDERON (CARAPUNGO)</v>
          </cell>
          <cell r="T6189" t="str">
            <v>FLEXTRANS UIO</v>
          </cell>
          <cell r="U6189" t="str">
            <v>FLEXNETUIO_LOCAL</v>
          </cell>
          <cell r="V6189">
            <v>1</v>
          </cell>
          <cell r="W6189">
            <v>1</v>
          </cell>
          <cell r="X6189" t="str">
            <v>FLEXNET ECUADOR - MDELIVERY</v>
          </cell>
          <cell r="Y6189" t="str">
            <v>CALLE 28 DE JUNIO S/N Y GARCIA MORENO ENTRADA LLANO GRANDE</v>
          </cell>
        </row>
        <row r="6190">
          <cell r="A6190" t="str">
            <v>4727439</v>
          </cell>
          <cell r="B6190">
            <v>480610</v>
          </cell>
          <cell r="C6190" t="str">
            <v>4727439</v>
          </cell>
          <cell r="D6190" t="str">
            <v>MDELIVERY</v>
          </cell>
          <cell r="E6190" t="str">
            <v>DESPACHO</v>
          </cell>
          <cell r="F6190" t="str">
            <v>NORMAL</v>
          </cell>
          <cell r="G6190" t="str">
            <v>031080004727439</v>
          </cell>
          <cell r="H6190">
            <v>44910</v>
          </cell>
          <cell r="I6190" t="str">
            <v>ENTREGADO</v>
          </cell>
          <cell r="J6190">
            <v>44914</v>
          </cell>
          <cell r="K6190" t="str">
            <v>LINO NARANJO KATTY MARISOL</v>
          </cell>
          <cell r="L6190" t="str">
            <v>SANTO DOMINGO CALLE EJERCITO ECUATORIANO  SN  Y PUYO</v>
          </cell>
          <cell r="M6190" t="str">
            <v>2351039595</v>
          </cell>
          <cell r="N6190" t="str">
            <v>0958705611</v>
          </cell>
          <cell r="O6190" t="str">
            <v>0969437336</v>
          </cell>
          <cell r="P6190" t="str">
            <v>230107</v>
          </cell>
          <cell r="Q6190" t="str">
            <v>SANTO DOMINGO</v>
          </cell>
          <cell r="R6190" t="str">
            <v>SANTO DOMINGO DE LOS TSACHILAS</v>
          </cell>
          <cell r="S6190" t="str">
            <v>SANTO DOMINGO DE LOS COLORADOS</v>
          </cell>
          <cell r="T6190" t="str">
            <v>TRAMACO</v>
          </cell>
          <cell r="U6190" t="str">
            <v>FLEXNETUIO_PROVINCIA</v>
          </cell>
          <cell r="V6190">
            <v>1</v>
          </cell>
          <cell r="W6190">
            <v>1</v>
          </cell>
          <cell r="X6190" t="str">
            <v>FLEXNET ECUADOR - MDELIVERY</v>
          </cell>
          <cell r="Y6190" t="str">
            <v>CALLE 28 DE JUNIO S/N Y GARCIA MORENO ENTRADA LLANO GRANDE</v>
          </cell>
        </row>
        <row r="6191">
          <cell r="A6191" t="str">
            <v>4728195</v>
          </cell>
          <cell r="B6191">
            <v>480611</v>
          </cell>
          <cell r="C6191" t="str">
            <v>4728195</v>
          </cell>
          <cell r="D6191" t="str">
            <v>MDELIVERY</v>
          </cell>
          <cell r="E6191" t="str">
            <v>DESPACHO</v>
          </cell>
          <cell r="F6191" t="str">
            <v>NORMAL</v>
          </cell>
          <cell r="G6191" t="str">
            <v>TF89254</v>
          </cell>
          <cell r="H6191">
            <v>44910</v>
          </cell>
          <cell r="I6191" t="str">
            <v>ENTREGADO</v>
          </cell>
          <cell r="J6191">
            <v>44911</v>
          </cell>
          <cell r="K6191" t="str">
            <v>PEDRO HUMBERTO ALCIVAR VERA</v>
          </cell>
          <cell r="L6191" t="str">
            <v>FEBRES CORDERO CALLE LA 24 1108 ENTRE LETAMENDI Y SAN MARTIN</v>
          </cell>
          <cell r="M6191" t="str">
            <v>0917334583</v>
          </cell>
          <cell r="N6191" t="str">
            <v>0991921803</v>
          </cell>
          <cell r="O6191" t="str">
            <v>0991921803</v>
          </cell>
          <cell r="P6191" t="str">
            <v>090302</v>
          </cell>
          <cell r="Q6191" t="str">
            <v>GUAYAQUIL</v>
          </cell>
          <cell r="R6191" t="str">
            <v>GUAYAS</v>
          </cell>
          <cell r="S6191" t="str">
            <v>GUAYAQUIL</v>
          </cell>
          <cell r="T6191" t="str">
            <v>ITSACOURIER</v>
          </cell>
          <cell r="U6191" t="str">
            <v>FLEXNETUIO_GYE</v>
          </cell>
          <cell r="V6191">
            <v>1</v>
          </cell>
          <cell r="W6191">
            <v>1</v>
          </cell>
          <cell r="X6191" t="str">
            <v>FLEXNET ECUADOR - MDELIVERY</v>
          </cell>
          <cell r="Y6191" t="str">
            <v>CALLE 28 DE JUNIO S/N Y GARCIA MORENO ENTRADA LLANO GRANDE</v>
          </cell>
        </row>
        <row r="6192">
          <cell r="A6192" t="str">
            <v>4728384</v>
          </cell>
          <cell r="B6192">
            <v>480612</v>
          </cell>
          <cell r="C6192" t="str">
            <v>4728384</v>
          </cell>
          <cell r="D6192" t="str">
            <v>MDELIVERY</v>
          </cell>
          <cell r="E6192" t="str">
            <v>DESPACHO</v>
          </cell>
          <cell r="F6192" t="str">
            <v>NORMAL</v>
          </cell>
          <cell r="G6192" t="str">
            <v>FT75742</v>
          </cell>
          <cell r="H6192">
            <v>44910</v>
          </cell>
          <cell r="I6192" t="str">
            <v>ENTREGADO</v>
          </cell>
          <cell r="J6192">
            <v>44911</v>
          </cell>
          <cell r="K6192" t="str">
            <v>TAPUY YUMBO CESAR VICENTE</v>
          </cell>
          <cell r="L6192" t="str">
            <v>CONOCOTO  AUTOPISTA GRAL RUMINAHUI  SN</v>
          </cell>
          <cell r="M6192" t="str">
            <v>1500915044</v>
          </cell>
          <cell r="N6192" t="str">
            <v>0998899280</v>
          </cell>
          <cell r="O6192" t="str">
            <v>0998899280</v>
          </cell>
          <cell r="P6192" t="str">
            <v>170409</v>
          </cell>
          <cell r="Q6192" t="str">
            <v>QUITO</v>
          </cell>
          <cell r="R6192" t="str">
            <v>PICHINCHA</v>
          </cell>
          <cell r="S6192" t="str">
            <v>QUITO</v>
          </cell>
          <cell r="T6192" t="str">
            <v>FLEXTRANS UIO</v>
          </cell>
          <cell r="U6192" t="str">
            <v>FLEXNETUIO_LOCAL</v>
          </cell>
          <cell r="V6192">
            <v>1</v>
          </cell>
          <cell r="W6192">
            <v>1</v>
          </cell>
          <cell r="X6192" t="str">
            <v>FLEXNET ECUADOR - MDELIVERY</v>
          </cell>
          <cell r="Y6192" t="str">
            <v>CALLE 28 DE JUNIO S/N Y GARCIA MORENO ENTRADA LLANO GRANDE</v>
          </cell>
        </row>
        <row r="6193">
          <cell r="A6193" t="str">
            <v>4728897</v>
          </cell>
          <cell r="B6193">
            <v>480613</v>
          </cell>
          <cell r="C6193" t="str">
            <v>4728897</v>
          </cell>
          <cell r="D6193" t="str">
            <v>MDELIVERY</v>
          </cell>
          <cell r="E6193" t="str">
            <v>DESPACHO</v>
          </cell>
          <cell r="F6193" t="str">
            <v>NORMAL</v>
          </cell>
          <cell r="G6193" t="str">
            <v>FT75751</v>
          </cell>
          <cell r="H6193">
            <v>44910</v>
          </cell>
          <cell r="I6193" t="str">
            <v>ENTREGADO</v>
          </cell>
          <cell r="J6193">
            <v>44914</v>
          </cell>
          <cell r="K6193" t="str">
            <v>RIVERA CUICHAN WILSON GERARDO</v>
          </cell>
          <cell r="L6193" t="str">
            <v>LA MAGDALENA CALLE AV ANTONIO JOSE DE SUCRE OE140 Y AV HUGO ORTIZ</v>
          </cell>
          <cell r="M6193" t="str">
            <v>1709342693</v>
          </cell>
          <cell r="N6193" t="str">
            <v>0984562783</v>
          </cell>
          <cell r="O6193" t="str">
            <v>0984562783</v>
          </cell>
          <cell r="P6193" t="str">
            <v>170602</v>
          </cell>
          <cell r="Q6193" t="str">
            <v>QUITO</v>
          </cell>
          <cell r="R6193" t="str">
            <v>PICHINCHA</v>
          </cell>
          <cell r="S6193" t="str">
            <v>QUITO</v>
          </cell>
          <cell r="T6193" t="str">
            <v>FLEXTRANS UIO</v>
          </cell>
          <cell r="U6193" t="str">
            <v>FLEXNETUIO_LOCAL</v>
          </cell>
          <cell r="V6193">
            <v>1</v>
          </cell>
          <cell r="W6193">
            <v>1</v>
          </cell>
          <cell r="X6193" t="str">
            <v>FLEXNET ECUADOR - MDELIVERY</v>
          </cell>
          <cell r="Y6193" t="str">
            <v>CALLE 28 DE JUNIO S/N Y GARCIA MORENO ENTRADA LLANO GRANDE</v>
          </cell>
        </row>
        <row r="6194">
          <cell r="A6194" t="str">
            <v>4729011</v>
          </cell>
          <cell r="B6194">
            <v>480614</v>
          </cell>
          <cell r="C6194" t="str">
            <v>4729011</v>
          </cell>
          <cell r="D6194" t="str">
            <v>MDELIVERY</v>
          </cell>
          <cell r="E6194" t="str">
            <v>DESPACHO</v>
          </cell>
          <cell r="F6194" t="str">
            <v>DERIVADO PICK UP</v>
          </cell>
          <cell r="G6194" t="str">
            <v>031080004729011</v>
          </cell>
          <cell r="H6194">
            <v>44910</v>
          </cell>
          <cell r="I6194" t="str">
            <v>ENTREGADO</v>
          </cell>
          <cell r="J6194">
            <v>44914</v>
          </cell>
          <cell r="K6194" t="str">
            <v>GUSTAVO REMIGIO RODRIGUEZ IBARRA</v>
          </cell>
          <cell r="L6194" t="str">
            <v>OFICINA TRAMACO ALAUSI</v>
          </cell>
          <cell r="M6194" t="str">
            <v>0604262360</v>
          </cell>
          <cell r="N6194" t="str">
            <v>0985031441</v>
          </cell>
          <cell r="O6194" t="str">
            <v>0985031441</v>
          </cell>
          <cell r="P6194" t="str">
            <v>ALAUSI</v>
          </cell>
          <cell r="Q6194" t="str">
            <v>ALAUSI</v>
          </cell>
          <cell r="R6194" t="str">
            <v>CHIMBORAZO</v>
          </cell>
          <cell r="S6194" t="str">
            <v>ALAUSI</v>
          </cell>
          <cell r="T6194" t="str">
            <v>TRAMACO</v>
          </cell>
          <cell r="U6194" t="str">
            <v>FLEXNETUIO_PROVINCIA</v>
          </cell>
          <cell r="V6194">
            <v>1</v>
          </cell>
          <cell r="W6194">
            <v>1</v>
          </cell>
          <cell r="X6194" t="str">
            <v>FLEXNET ECUADOR - MDELIVERY</v>
          </cell>
          <cell r="Y6194" t="str">
            <v>CALLE 28 DE JUNIO S/N Y GARCIA MORENO ENTRADA LLANO GRANDE</v>
          </cell>
        </row>
        <row r="6195">
          <cell r="A6195" t="str">
            <v>4729155</v>
          </cell>
          <cell r="B6195">
            <v>480615</v>
          </cell>
          <cell r="C6195" t="str">
            <v>4729155</v>
          </cell>
          <cell r="D6195" t="str">
            <v>MDELIVERY</v>
          </cell>
          <cell r="E6195" t="str">
            <v>DESPACHO</v>
          </cell>
          <cell r="F6195" t="str">
            <v>DERIVADO PICK UP</v>
          </cell>
          <cell r="G6195" t="str">
            <v>031080004729155</v>
          </cell>
          <cell r="H6195">
            <v>44910</v>
          </cell>
          <cell r="I6195" t="str">
            <v>ENTREGADO</v>
          </cell>
          <cell r="J6195">
            <v>44916</v>
          </cell>
          <cell r="K6195" t="str">
            <v>DIMAS EDUARDO CARRERA BECERRA</v>
          </cell>
          <cell r="L6195" t="str">
            <v>OFICINA TRAMACO PUNTO DE ATENCION VIA DAULE</v>
          </cell>
          <cell r="M6195" t="str">
            <v>1205036591</v>
          </cell>
          <cell r="N6195" t="str">
            <v>0998238605</v>
          </cell>
          <cell r="O6195" t="str">
            <v>0998238605</v>
          </cell>
          <cell r="P6195" t="str">
            <v>GUAYAQUIL</v>
          </cell>
          <cell r="Q6195" t="str">
            <v>GUAYAQUIL</v>
          </cell>
          <cell r="R6195" t="str">
            <v>GUAYAS</v>
          </cell>
          <cell r="T6195" t="str">
            <v>TRAMACO</v>
          </cell>
          <cell r="U6195" t="str">
            <v>FLEXNETUIO_GYE</v>
          </cell>
          <cell r="V6195">
            <v>1</v>
          </cell>
          <cell r="W6195">
            <v>1</v>
          </cell>
          <cell r="X6195" t="str">
            <v>FLEXNET ECUADOR - MDELIVERY</v>
          </cell>
          <cell r="Y6195" t="str">
            <v>CALLE 28 DE JUNIO S/N Y GARCIA MORENO ENTRADA LLANO GRANDE</v>
          </cell>
        </row>
        <row r="6196">
          <cell r="A6196" t="str">
            <v>4729609</v>
          </cell>
          <cell r="B6196">
            <v>480616</v>
          </cell>
          <cell r="C6196" t="str">
            <v>4729609</v>
          </cell>
          <cell r="D6196" t="str">
            <v>MDELIVERY</v>
          </cell>
          <cell r="E6196" t="str">
            <v>DESPACHO</v>
          </cell>
          <cell r="F6196" t="str">
            <v>NORMAL</v>
          </cell>
          <cell r="G6196" t="str">
            <v>031080004729609</v>
          </cell>
          <cell r="H6196">
            <v>44910</v>
          </cell>
          <cell r="I6196" t="str">
            <v>ENTREGADO</v>
          </cell>
          <cell r="J6196">
            <v>44917</v>
          </cell>
          <cell r="K6196" t="str">
            <v>FIDEL LEODAN TAPUY CALAPUCHA</v>
          </cell>
          <cell r="L6196" t="str">
            <v>SHELL AV PADRE LUIS JACOMES  SN</v>
          </cell>
          <cell r="M6196" t="str">
            <v>1600582447</v>
          </cell>
          <cell r="N6196" t="str">
            <v>0992503998</v>
          </cell>
          <cell r="O6196" t="str">
            <v>0992503998</v>
          </cell>
          <cell r="P6196" t="str">
            <v>160105</v>
          </cell>
          <cell r="Q6196" t="str">
            <v>MERA</v>
          </cell>
          <cell r="R6196" t="str">
            <v>PASTAZA</v>
          </cell>
          <cell r="S6196" t="str">
            <v>MERA - LAS ORQUIDEAS - MADRE TIERRA - SHELL</v>
          </cell>
          <cell r="T6196" t="str">
            <v>TRAMACO</v>
          </cell>
          <cell r="U6196" t="str">
            <v>FLEXNETUIO_PROVINCIA</v>
          </cell>
          <cell r="V6196">
            <v>1</v>
          </cell>
          <cell r="W6196">
            <v>1</v>
          </cell>
          <cell r="X6196" t="str">
            <v>FLEXNET ECUADOR - MDELIVERY</v>
          </cell>
          <cell r="Y6196" t="str">
            <v>CALLE 28 DE JUNIO S/N Y GARCIA MORENO ENTRADA LLANO GRANDE</v>
          </cell>
        </row>
        <row r="6197">
          <cell r="A6197" t="str">
            <v>4730244</v>
          </cell>
          <cell r="B6197">
            <v>480617</v>
          </cell>
          <cell r="C6197" t="str">
            <v>4730244</v>
          </cell>
          <cell r="D6197" t="str">
            <v>MDELIVERY</v>
          </cell>
          <cell r="E6197" t="str">
            <v>DESPACHO</v>
          </cell>
          <cell r="F6197" t="str">
            <v>NORMAL</v>
          </cell>
          <cell r="G6197" t="str">
            <v>TF89251</v>
          </cell>
          <cell r="H6197">
            <v>44910</v>
          </cell>
          <cell r="I6197" t="str">
            <v>ENTREGADO</v>
          </cell>
          <cell r="J6197">
            <v>44911</v>
          </cell>
          <cell r="K6197" t="str">
            <v>MARTILLO LOPEZ VICENTE DANIEL</v>
          </cell>
          <cell r="L6197" t="str">
            <v>XIMENA CIUDADELA LOS ESTEROS  MZ58A 14 VILLA 6</v>
          </cell>
          <cell r="M6197" t="str">
            <v>0901561076</v>
          </cell>
          <cell r="N6197" t="str">
            <v>0998012111</v>
          </cell>
          <cell r="O6197" t="str">
            <v>0998012111</v>
          </cell>
          <cell r="P6197" t="str">
            <v>090204</v>
          </cell>
          <cell r="Q6197" t="str">
            <v>GUAYAQUIL</v>
          </cell>
          <cell r="R6197" t="str">
            <v>GUAYAS</v>
          </cell>
          <cell r="S6197" t="str">
            <v>GUAYAQUIL</v>
          </cell>
          <cell r="T6197" t="str">
            <v>ITSACOURIER</v>
          </cell>
          <cell r="U6197" t="str">
            <v>FLEXNETUIO_GYE</v>
          </cell>
          <cell r="V6197">
            <v>1</v>
          </cell>
          <cell r="W6197">
            <v>1</v>
          </cell>
          <cell r="X6197" t="str">
            <v>FLEXNET ECUADOR - MDELIVERY</v>
          </cell>
          <cell r="Y6197" t="str">
            <v>CALLE 28 DE JUNIO S/N Y GARCIA MORENO ENTRADA LLANO GRANDE</v>
          </cell>
        </row>
        <row r="6198">
          <cell r="A6198" t="str">
            <v>4730279</v>
          </cell>
          <cell r="B6198">
            <v>480618</v>
          </cell>
          <cell r="C6198" t="str">
            <v>4730279</v>
          </cell>
          <cell r="D6198" t="str">
            <v>MDELIVERY</v>
          </cell>
          <cell r="E6198" t="str">
            <v>DESPACHO</v>
          </cell>
          <cell r="F6198" t="str">
            <v>NORMAL</v>
          </cell>
          <cell r="G6198" t="str">
            <v>TF89247</v>
          </cell>
          <cell r="H6198">
            <v>44910</v>
          </cell>
          <cell r="I6198" t="str">
            <v>ENTREGADO</v>
          </cell>
          <cell r="J6198">
            <v>44911</v>
          </cell>
          <cell r="K6198" t="str">
            <v>BETTY DAYANNA RUIZ JARAMILLO</v>
          </cell>
          <cell r="L6198" t="str">
            <v>FEBRES CORDERO   CALLE  ROSENDO AVILES SN AV 29</v>
          </cell>
          <cell r="M6198" t="str">
            <v>0932427313</v>
          </cell>
          <cell r="N6198" t="str">
            <v>0995007927</v>
          </cell>
          <cell r="O6198" t="str">
            <v>0995007927</v>
          </cell>
          <cell r="P6198" t="str">
            <v>090404</v>
          </cell>
          <cell r="Q6198" t="str">
            <v>GUAYAQUIL</v>
          </cell>
          <cell r="R6198" t="str">
            <v>GUAYAS</v>
          </cell>
          <cell r="S6198" t="str">
            <v>GUAYAQUIL</v>
          </cell>
          <cell r="T6198" t="str">
            <v>ITSACOURIER</v>
          </cell>
          <cell r="U6198" t="str">
            <v>FLEXNETUIO_GYE</v>
          </cell>
          <cell r="V6198">
            <v>1</v>
          </cell>
          <cell r="W6198">
            <v>1</v>
          </cell>
          <cell r="X6198" t="str">
            <v>FLEXNET ECUADOR - MDELIVERY</v>
          </cell>
          <cell r="Y6198" t="str">
            <v>CALLE 28 DE JUNIO S/N Y GARCIA MORENO ENTRADA LLANO GRANDE</v>
          </cell>
        </row>
        <row r="6199">
          <cell r="A6199" t="str">
            <v>4730284</v>
          </cell>
          <cell r="B6199">
            <v>480619</v>
          </cell>
          <cell r="C6199" t="str">
            <v>4730284</v>
          </cell>
          <cell r="D6199" t="str">
            <v>MDELIVERY</v>
          </cell>
          <cell r="E6199" t="str">
            <v>DESPACHO</v>
          </cell>
          <cell r="F6199" t="str">
            <v>NORMAL</v>
          </cell>
          <cell r="G6199" t="str">
            <v>FT75754</v>
          </cell>
          <cell r="H6199">
            <v>44910</v>
          </cell>
          <cell r="I6199" t="str">
            <v>ENTREGADO</v>
          </cell>
          <cell r="J6199">
            <v>44914</v>
          </cell>
          <cell r="K6199" t="str">
            <v>KEVIN STALIN AGUILAR MIQUINGA</v>
          </cell>
          <cell r="L6199" t="str">
            <v>SAN ANTONIO CALLE LAS CULTURAS  SN  Y JOAQUIN GALLEGOS LARA</v>
          </cell>
          <cell r="M6199" t="str">
            <v>1728014315</v>
          </cell>
          <cell r="N6199" t="str">
            <v>0983553428</v>
          </cell>
          <cell r="O6199" t="str">
            <v>0983553428</v>
          </cell>
          <cell r="P6199" t="str">
            <v>170312</v>
          </cell>
          <cell r="Q6199" t="str">
            <v>QUITO</v>
          </cell>
          <cell r="R6199" t="str">
            <v>PICHINCHA</v>
          </cell>
          <cell r="S6199" t="str">
            <v>SAN ANTONIO - LA MARCA</v>
          </cell>
          <cell r="T6199" t="str">
            <v>FLEXTRANS UIO</v>
          </cell>
          <cell r="U6199" t="str">
            <v>FLEXNETUIO_LOCAL</v>
          </cell>
          <cell r="V6199">
            <v>1</v>
          </cell>
          <cell r="W6199">
            <v>1</v>
          </cell>
          <cell r="X6199" t="str">
            <v>FLEXNET ECUADOR - MDELIVERY</v>
          </cell>
          <cell r="Y6199" t="str">
            <v>CALLE 28 DE JUNIO S/N Y GARCIA MORENO ENTRADA LLANO GRANDE</v>
          </cell>
        </row>
        <row r="6200">
          <cell r="A6200" t="str">
            <v>4730383</v>
          </cell>
          <cell r="B6200">
            <v>480620</v>
          </cell>
          <cell r="C6200" t="str">
            <v>4730383</v>
          </cell>
          <cell r="D6200" t="str">
            <v>MDELIVERY</v>
          </cell>
          <cell r="E6200" t="str">
            <v>DESPACHO</v>
          </cell>
          <cell r="F6200" t="str">
            <v>DERIVADO PICK UP</v>
          </cell>
          <cell r="G6200" t="str">
            <v>031080004730383</v>
          </cell>
          <cell r="H6200">
            <v>44910</v>
          </cell>
          <cell r="I6200" t="str">
            <v>DEVOLUCION_EN_PROCESO</v>
          </cell>
          <cell r="J6200">
            <v>44922</v>
          </cell>
          <cell r="K6200" t="str">
            <v>MAYRA ALEJANDRA MALDONADO CANELOS</v>
          </cell>
          <cell r="L6200" t="str">
            <v>OFICINA TRAMACO EL PUYO</v>
          </cell>
          <cell r="M6200" t="str">
            <v>1805105044</v>
          </cell>
          <cell r="N6200" t="str">
            <v>0979395102</v>
          </cell>
          <cell r="O6200" t="str">
            <v>0979395102</v>
          </cell>
          <cell r="P6200" t="str">
            <v>PUYO</v>
          </cell>
          <cell r="Q6200" t="str">
            <v>PUYO</v>
          </cell>
          <cell r="R6200" t="str">
            <v>PASTAZA</v>
          </cell>
          <cell r="S6200" t="str">
            <v/>
          </cell>
          <cell r="T6200" t="str">
            <v>TRAMACO</v>
          </cell>
          <cell r="U6200" t="str">
            <v>FLEXNETUIO_PROVINCIA</v>
          </cell>
          <cell r="V6200">
            <v>1</v>
          </cell>
          <cell r="W6200">
            <v>1</v>
          </cell>
          <cell r="X6200" t="str">
            <v>FLEXNET ECUADOR - MDELIVERY</v>
          </cell>
          <cell r="Y6200" t="str">
            <v>CALLE 28 DE JUNIO S/N Y GARCIA MORENO ENTRADA LLANO GRANDE</v>
          </cell>
        </row>
        <row r="6201">
          <cell r="A6201" t="str">
            <v>4730415</v>
          </cell>
          <cell r="B6201">
            <v>480621</v>
          </cell>
          <cell r="C6201" t="str">
            <v>4730415</v>
          </cell>
          <cell r="D6201" t="str">
            <v>MDELIVERY</v>
          </cell>
          <cell r="E6201" t="str">
            <v>DESPACHO</v>
          </cell>
          <cell r="F6201" t="str">
            <v>NORMAL</v>
          </cell>
          <cell r="G6201" t="str">
            <v>FT75750</v>
          </cell>
          <cell r="H6201">
            <v>44910</v>
          </cell>
          <cell r="I6201" t="str">
            <v>ENTREGADO</v>
          </cell>
          <cell r="J6201">
            <v>44911</v>
          </cell>
          <cell r="K6201" t="str">
            <v>RICARDO DAVID MENDEZ ARRIETA</v>
          </cell>
          <cell r="L6201" t="str">
            <v>INIAQUITO AV DE LA REPUBLICA SN CALLE MARTIN CARRION</v>
          </cell>
          <cell r="M6201" t="str">
            <v>1722064399</v>
          </cell>
          <cell r="N6201" t="str">
            <v>0992967111</v>
          </cell>
          <cell r="O6201" t="str">
            <v>0984102982</v>
          </cell>
          <cell r="P6201" t="str">
            <v>170518</v>
          </cell>
          <cell r="Q6201" t="str">
            <v>QUITO</v>
          </cell>
          <cell r="R6201" t="str">
            <v>PICHINCHA</v>
          </cell>
          <cell r="S6201" t="str">
            <v>QUITO</v>
          </cell>
          <cell r="T6201" t="str">
            <v>FLEXTRANS UIO</v>
          </cell>
          <cell r="U6201" t="str">
            <v>FLEXNETUIO_LOCAL</v>
          </cell>
          <cell r="V6201">
            <v>1</v>
          </cell>
          <cell r="W6201">
            <v>1</v>
          </cell>
          <cell r="X6201" t="str">
            <v>FLEXNET ECUADOR - MDELIVERY</v>
          </cell>
          <cell r="Y6201" t="str">
            <v>CALLE 28 DE JUNIO S/N Y GARCIA MORENO ENTRADA LLANO GRANDE</v>
          </cell>
        </row>
        <row r="6202">
          <cell r="A6202" t="str">
            <v>4730441</v>
          </cell>
          <cell r="B6202">
            <v>480622</v>
          </cell>
          <cell r="C6202" t="str">
            <v>4730441</v>
          </cell>
          <cell r="D6202" t="str">
            <v>MDELIVERY</v>
          </cell>
          <cell r="E6202" t="str">
            <v>DESPACHO</v>
          </cell>
          <cell r="F6202" t="str">
            <v>DERIVADO PICK UP</v>
          </cell>
          <cell r="G6202" t="str">
            <v>031080004730441</v>
          </cell>
          <cell r="H6202">
            <v>44910</v>
          </cell>
          <cell r="I6202" t="str">
            <v>DEVOLUCION_EN_PROCESO</v>
          </cell>
          <cell r="J6202">
            <v>44922</v>
          </cell>
          <cell r="K6202" t="str">
            <v>JUAN ISAAC NAPA CUSME</v>
          </cell>
          <cell r="L6202" t="str">
            <v>OFICINA TRAMACO SAN LORENZO</v>
          </cell>
          <cell r="M6202" t="str">
            <v>1312022146</v>
          </cell>
          <cell r="N6202" t="str">
            <v>0997045530</v>
          </cell>
          <cell r="O6202" t="str">
            <v>0999723447</v>
          </cell>
          <cell r="P6202" t="str">
            <v>SAN LORENZO</v>
          </cell>
          <cell r="Q6202" t="str">
            <v>SAN LORENZO</v>
          </cell>
          <cell r="R6202" t="str">
            <v>ESMERALDAS</v>
          </cell>
          <cell r="T6202" t="str">
            <v>TRAMACO</v>
          </cell>
          <cell r="U6202" t="str">
            <v>FLEXNETUIO_PROVINCIA</v>
          </cell>
          <cell r="V6202">
            <v>1</v>
          </cell>
          <cell r="W6202">
            <v>1</v>
          </cell>
          <cell r="X6202" t="str">
            <v>FLEXNET ECUADOR - MDELIVERY</v>
          </cell>
          <cell r="Y6202" t="str">
            <v>CALLE 28 DE JUNIO S/N Y GARCIA MORENO ENTRADA LLANO GRANDE</v>
          </cell>
        </row>
        <row r="6203">
          <cell r="A6203" t="str">
            <v>4730466</v>
          </cell>
          <cell r="B6203">
            <v>480623</v>
          </cell>
          <cell r="C6203" t="str">
            <v>4730466</v>
          </cell>
          <cell r="D6203" t="str">
            <v>MDELIVERY</v>
          </cell>
          <cell r="E6203" t="str">
            <v>DESPACHO</v>
          </cell>
          <cell r="F6203" t="str">
            <v>NORMAL</v>
          </cell>
          <cell r="G6203" t="str">
            <v>TF89252</v>
          </cell>
          <cell r="H6203">
            <v>44910</v>
          </cell>
          <cell r="I6203" t="str">
            <v>ENTREGADO</v>
          </cell>
          <cell r="J6203">
            <v>44911</v>
          </cell>
          <cell r="K6203" t="str">
            <v>LUIS ALBERTO MOROCHO MOREIRA</v>
          </cell>
          <cell r="L6203" t="str">
            <v>TARQUI CALLE XIMENA  123  Y JULIAN CORONEL</v>
          </cell>
          <cell r="M6203" t="str">
            <v>0920168614</v>
          </cell>
          <cell r="N6203" t="str">
            <v>0969857396</v>
          </cell>
          <cell r="O6203" t="str">
            <v>0969857396</v>
          </cell>
          <cell r="P6203" t="str">
            <v>090306</v>
          </cell>
          <cell r="Q6203" t="str">
            <v>GUAYAQUIL</v>
          </cell>
          <cell r="R6203" t="str">
            <v>GUAYAS</v>
          </cell>
          <cell r="S6203" t="str">
            <v>GUAYAQUIL</v>
          </cell>
          <cell r="T6203" t="str">
            <v>ITSACOURIER</v>
          </cell>
          <cell r="U6203" t="str">
            <v>FLEXNETUIO_GYE</v>
          </cell>
          <cell r="V6203">
            <v>1</v>
          </cell>
          <cell r="W6203">
            <v>1</v>
          </cell>
          <cell r="X6203" t="str">
            <v>FLEXNET ECUADOR - MDELIVERY</v>
          </cell>
          <cell r="Y6203" t="str">
            <v>CALLE 28 DE JUNIO S/N Y GARCIA MORENO ENTRADA LLANO GRANDE</v>
          </cell>
        </row>
        <row r="6204">
          <cell r="A6204" t="str">
            <v>4730487</v>
          </cell>
          <cell r="B6204">
            <v>480624</v>
          </cell>
          <cell r="C6204" t="str">
            <v>4730487</v>
          </cell>
          <cell r="D6204" t="str">
            <v>MDELIVERY</v>
          </cell>
          <cell r="E6204" t="str">
            <v>DESPACHO</v>
          </cell>
          <cell r="F6204" t="str">
            <v>NORMAL</v>
          </cell>
          <cell r="G6204" t="str">
            <v>031080004730487</v>
          </cell>
          <cell r="H6204">
            <v>44910</v>
          </cell>
          <cell r="I6204" t="str">
            <v>ENTREGADO</v>
          </cell>
          <cell r="J6204">
            <v>44911</v>
          </cell>
          <cell r="K6204" t="str">
            <v>BORBOR FEREZ BORYS ANTONIO</v>
          </cell>
          <cell r="L6204" t="str">
            <v>ELOY ALFARO CDLA MALDONADO  MZ 13 VILLA 25</v>
          </cell>
          <cell r="M6204" t="str">
            <v>0921790358</v>
          </cell>
          <cell r="N6204" t="str">
            <v>0958638932</v>
          </cell>
          <cell r="O6204" t="str">
            <v>0958638932</v>
          </cell>
          <cell r="P6204" t="str">
            <v>092410</v>
          </cell>
          <cell r="Q6204" t="str">
            <v>DURAN</v>
          </cell>
          <cell r="R6204" t="str">
            <v>GUAYAS</v>
          </cell>
          <cell r="S6204" t="str">
            <v>ELOY ALFARO (DURAN)</v>
          </cell>
          <cell r="T6204" t="str">
            <v>TRAMACO</v>
          </cell>
          <cell r="U6204" t="str">
            <v>FLEXNETUIO_GYE</v>
          </cell>
          <cell r="V6204">
            <v>1</v>
          </cell>
          <cell r="W6204">
            <v>1</v>
          </cell>
          <cell r="X6204" t="str">
            <v>FLEXNET ECUADOR - MDELIVERY</v>
          </cell>
          <cell r="Y6204" t="str">
            <v>CALLE 28 DE JUNIO S/N Y GARCIA MORENO ENTRADA LLANO GRANDE</v>
          </cell>
        </row>
        <row r="6205">
          <cell r="A6205" t="str">
            <v>4730526</v>
          </cell>
          <cell r="B6205">
            <v>480625</v>
          </cell>
          <cell r="C6205" t="str">
            <v>4730526</v>
          </cell>
          <cell r="D6205" t="str">
            <v>MDELIVERY</v>
          </cell>
          <cell r="E6205" t="str">
            <v>DESPACHO</v>
          </cell>
          <cell r="F6205" t="str">
            <v>NORMAL</v>
          </cell>
          <cell r="G6205" t="str">
            <v>FT75753</v>
          </cell>
          <cell r="H6205">
            <v>44910</v>
          </cell>
          <cell r="I6205" t="str">
            <v>ENTREGADO</v>
          </cell>
          <cell r="J6205">
            <v>44911</v>
          </cell>
          <cell r="K6205" t="str">
            <v>NERIA ELIMAR PINANGO TORRES</v>
          </cell>
          <cell r="L6205" t="str">
            <v>INAQUITO AV NACIONES UNIDAS  SN  RIO AMAZONAS</v>
          </cell>
          <cell r="M6205" t="str">
            <v>1759065822</v>
          </cell>
          <cell r="N6205" t="str">
            <v>0983800334</v>
          </cell>
          <cell r="O6205" t="str">
            <v/>
          </cell>
          <cell r="P6205" t="str">
            <v>170506</v>
          </cell>
          <cell r="Q6205" t="str">
            <v>QUITO</v>
          </cell>
          <cell r="R6205" t="str">
            <v>PICHINCHA</v>
          </cell>
          <cell r="S6205" t="str">
            <v>QUITO</v>
          </cell>
          <cell r="T6205" t="str">
            <v>FLEXTRANS UIO</v>
          </cell>
          <cell r="U6205" t="str">
            <v>FLEXNETUIO_LOCAL</v>
          </cell>
          <cell r="V6205">
            <v>1</v>
          </cell>
          <cell r="W6205">
            <v>1</v>
          </cell>
          <cell r="X6205" t="str">
            <v>FLEXNET ECUADOR - MDELIVERY</v>
          </cell>
          <cell r="Y6205" t="str">
            <v>CALLE 28 DE JUNIO S/N Y GARCIA MORENO ENTRADA LLANO GRANDE</v>
          </cell>
        </row>
        <row r="6206">
          <cell r="A6206" t="str">
            <v>4730540</v>
          </cell>
          <cell r="B6206">
            <v>480626</v>
          </cell>
          <cell r="C6206" t="str">
            <v>4730540</v>
          </cell>
          <cell r="D6206" t="str">
            <v>MDELIVERY</v>
          </cell>
          <cell r="E6206" t="str">
            <v>DESPACHO</v>
          </cell>
          <cell r="F6206" t="str">
            <v>DERIVADO PICK UP</v>
          </cell>
          <cell r="G6206" t="str">
            <v>031080004730540</v>
          </cell>
          <cell r="H6206">
            <v>44910</v>
          </cell>
          <cell r="I6206" t="str">
            <v>ENTREGADO</v>
          </cell>
          <cell r="J6206">
            <v>44917</v>
          </cell>
          <cell r="K6206" t="str">
            <v>PABLO SEBASTIAN JARRIN CAZCO</v>
          </cell>
          <cell r="L6206" t="str">
            <v>OFICINA TRAMACO QUITO ESPIRAL</v>
          </cell>
          <cell r="M6206" t="str">
            <v>1720622131</v>
          </cell>
          <cell r="N6206" t="str">
            <v>0998878392</v>
          </cell>
          <cell r="O6206" t="str">
            <v>0998878392</v>
          </cell>
          <cell r="P6206" t="str">
            <v>QUITO</v>
          </cell>
          <cell r="Q6206" t="str">
            <v>QUITO</v>
          </cell>
          <cell r="R6206" t="str">
            <v>PICHINCHA</v>
          </cell>
          <cell r="T6206" t="str">
            <v>TRAMACO</v>
          </cell>
          <cell r="U6206" t="str">
            <v>FLEXNETUIO_LOCAL</v>
          </cell>
          <cell r="V6206">
            <v>1</v>
          </cell>
          <cell r="W6206">
            <v>1</v>
          </cell>
          <cell r="X6206" t="str">
            <v>FLEXNET ECUADOR - MDELIVERY</v>
          </cell>
          <cell r="Y6206" t="str">
            <v>CALLE 28 DE JUNIO S/N Y GARCIA MORENO ENTRADA LLANO GRANDE</v>
          </cell>
        </row>
        <row r="6207">
          <cell r="A6207" t="str">
            <v>4730553</v>
          </cell>
          <cell r="B6207">
            <v>480627</v>
          </cell>
          <cell r="C6207" t="str">
            <v>4730553</v>
          </cell>
          <cell r="D6207" t="str">
            <v>MDELIVERY</v>
          </cell>
          <cell r="E6207" t="str">
            <v>DESPACHO</v>
          </cell>
          <cell r="F6207" t="str">
            <v>NORMAL</v>
          </cell>
          <cell r="G6207" t="str">
            <v>031080004730553</v>
          </cell>
          <cell r="H6207">
            <v>44910</v>
          </cell>
          <cell r="I6207" t="str">
            <v>ENTREGADO</v>
          </cell>
          <cell r="J6207">
            <v>44911</v>
          </cell>
          <cell r="K6207" t="str">
            <v>ELENA MADELINE PLAZA NICOLA</v>
          </cell>
          <cell r="L6207" t="str">
            <v>PUEBLOVIEJO CALLE SUCRE  SN  Y MANUEL FELIPE SERRANO</v>
          </cell>
          <cell r="M6207" t="str">
            <v>1207544246</v>
          </cell>
          <cell r="N6207" t="str">
            <v>0967489104</v>
          </cell>
          <cell r="O6207" t="str">
            <v>0967489104</v>
          </cell>
          <cell r="P6207" t="str">
            <v>120201</v>
          </cell>
          <cell r="Q6207" t="str">
            <v>PUEBLOVIEJO</v>
          </cell>
          <cell r="R6207" t="str">
            <v>LOS RIOS</v>
          </cell>
          <cell r="S6207" t="str">
            <v>PUEBLOVIEJO</v>
          </cell>
          <cell r="T6207" t="str">
            <v>TRAMACO</v>
          </cell>
          <cell r="U6207" t="str">
            <v>FLEXNETUIO_PROVINCIA</v>
          </cell>
          <cell r="V6207">
            <v>1</v>
          </cell>
          <cell r="W6207">
            <v>1</v>
          </cell>
          <cell r="X6207" t="str">
            <v>FLEXNET ECUADOR - MDELIVERY</v>
          </cell>
          <cell r="Y6207" t="str">
            <v>CALLE 28 DE JUNIO S/N Y GARCIA MORENO ENTRADA LLANO GRANDE</v>
          </cell>
        </row>
        <row r="6208">
          <cell r="A6208" t="str">
            <v>4730591</v>
          </cell>
          <cell r="B6208">
            <v>480628</v>
          </cell>
          <cell r="C6208" t="str">
            <v>4730591</v>
          </cell>
          <cell r="D6208" t="str">
            <v>MDELIVERY</v>
          </cell>
          <cell r="E6208" t="str">
            <v>DESPACHO</v>
          </cell>
          <cell r="F6208" t="str">
            <v>NORMAL</v>
          </cell>
          <cell r="G6208" t="str">
            <v>TF89257</v>
          </cell>
          <cell r="H6208">
            <v>44910</v>
          </cell>
          <cell r="I6208" t="str">
            <v>ENTREGADO</v>
          </cell>
          <cell r="J6208">
            <v>44911</v>
          </cell>
          <cell r="K6208" t="str">
            <v>BAILON SUAREZ JULIO ARMANDO</v>
          </cell>
          <cell r="L6208" t="str">
            <v>GARCIA MORENO CALLE CAMILO DESTRUJE  SN  ENTRE MACHALA Y JOSE DE ATERPARA</v>
          </cell>
          <cell r="M6208" t="str">
            <v>0918516634</v>
          </cell>
          <cell r="N6208" t="str">
            <v>0958863727</v>
          </cell>
          <cell r="O6208" t="str">
            <v>0987216026</v>
          </cell>
          <cell r="P6208" t="str">
            <v>090301</v>
          </cell>
          <cell r="Q6208" t="str">
            <v>GUAYAQUIL</v>
          </cell>
          <cell r="R6208" t="str">
            <v>GUAYAS</v>
          </cell>
          <cell r="S6208" t="str">
            <v>GUAYAQUIL</v>
          </cell>
          <cell r="T6208" t="str">
            <v>ITSACOURIER</v>
          </cell>
          <cell r="U6208" t="str">
            <v>FLEXNETUIO_GYE</v>
          </cell>
          <cell r="V6208">
            <v>1</v>
          </cell>
          <cell r="W6208">
            <v>1</v>
          </cell>
          <cell r="X6208" t="str">
            <v>FLEXNET ECUADOR - MDELIVERY</v>
          </cell>
          <cell r="Y6208" t="str">
            <v>CALLE 28 DE JUNIO S/N Y GARCIA MORENO ENTRADA LLANO GRANDE</v>
          </cell>
        </row>
        <row r="6209">
          <cell r="A6209" t="str">
            <v>4730645</v>
          </cell>
          <cell r="B6209">
            <v>480629</v>
          </cell>
          <cell r="C6209" t="str">
            <v>4730645</v>
          </cell>
          <cell r="D6209" t="str">
            <v>MDELIVERY</v>
          </cell>
          <cell r="E6209" t="str">
            <v>DESPACHO</v>
          </cell>
          <cell r="F6209" t="str">
            <v>NORMAL</v>
          </cell>
          <cell r="G6209" t="str">
            <v>TF89259</v>
          </cell>
          <cell r="H6209">
            <v>44910</v>
          </cell>
          <cell r="I6209" t="str">
            <v>ENTREGADO</v>
          </cell>
          <cell r="J6209">
            <v>44911</v>
          </cell>
          <cell r="K6209" t="str">
            <v>JAVIER EDUARDO GORDILLO VARGAS</v>
          </cell>
          <cell r="L6209" t="str">
            <v>TARQUI HUANCAVILCA NORTE AV FRANCISCO DE ORELLANA  MZ C VILLA 31</v>
          </cell>
          <cell r="M6209" t="str">
            <v>0915313696</v>
          </cell>
          <cell r="N6209" t="str">
            <v>0986972878</v>
          </cell>
          <cell r="O6209" t="str">
            <v/>
          </cell>
          <cell r="P6209" t="str">
            <v>090509</v>
          </cell>
          <cell r="Q6209" t="str">
            <v>GUAYAQUIL</v>
          </cell>
          <cell r="R6209" t="str">
            <v>GUAYAS</v>
          </cell>
          <cell r="S6209" t="str">
            <v>GUAYAQUIL</v>
          </cell>
          <cell r="T6209" t="str">
            <v>ITSACOURIER</v>
          </cell>
          <cell r="U6209" t="str">
            <v>FLEXNETUIO_GYE</v>
          </cell>
          <cell r="V6209">
            <v>1</v>
          </cell>
          <cell r="W6209">
            <v>1</v>
          </cell>
          <cell r="X6209" t="str">
            <v>FLEXNET ECUADOR - MDELIVERY</v>
          </cell>
          <cell r="Y6209" t="str">
            <v>CALLE 28 DE JUNIO S/N Y GARCIA MORENO ENTRADA LLANO GRANDE</v>
          </cell>
        </row>
        <row r="6210">
          <cell r="A6210" t="str">
            <v>4730883</v>
          </cell>
          <cell r="B6210">
            <v>480630</v>
          </cell>
          <cell r="C6210" t="str">
            <v>4730883</v>
          </cell>
          <cell r="D6210" t="str">
            <v>MDELIVERY</v>
          </cell>
          <cell r="E6210" t="str">
            <v>DESPACHO</v>
          </cell>
          <cell r="F6210" t="str">
            <v>DERIVADO PICK UP</v>
          </cell>
          <cell r="G6210" t="str">
            <v>031080004730883</v>
          </cell>
          <cell r="H6210">
            <v>44910</v>
          </cell>
          <cell r="I6210" t="str">
            <v>ENTREGADO</v>
          </cell>
          <cell r="J6210">
            <v>44915</v>
          </cell>
          <cell r="K6210" t="str">
            <v>Wilson Xavier Erreyes Hidalgo</v>
          </cell>
          <cell r="L6210" t="str">
            <v>OFICINA TRAMACO LOJA</v>
          </cell>
          <cell r="M6210" t="str">
            <v>1104334931</v>
          </cell>
          <cell r="N6210" t="str">
            <v>0991281542</v>
          </cell>
          <cell r="O6210" t="str">
            <v/>
          </cell>
          <cell r="P6210" t="str">
            <v>LOJA</v>
          </cell>
          <cell r="Q6210" t="str">
            <v>LOJA</v>
          </cell>
          <cell r="R6210" t="str">
            <v>LOJA</v>
          </cell>
          <cell r="T6210" t="str">
            <v>TRAMACO</v>
          </cell>
          <cell r="U6210" t="str">
            <v>FLEXNETUIO_PROVINCIA</v>
          </cell>
          <cell r="V6210">
            <v>1</v>
          </cell>
          <cell r="W6210">
            <v>1</v>
          </cell>
          <cell r="X6210" t="str">
            <v>FLEXNET ECUADOR - MDELIVERY</v>
          </cell>
          <cell r="Y6210" t="str">
            <v>CALLE 28 DE JUNIO S/N Y GARCIA MORENO ENTRADA LLANO GRANDE</v>
          </cell>
        </row>
        <row r="6211">
          <cell r="A6211" t="str">
            <v>4730890</v>
          </cell>
          <cell r="B6211">
            <v>480631</v>
          </cell>
          <cell r="C6211" t="str">
            <v>4730890</v>
          </cell>
          <cell r="D6211" t="str">
            <v>MDELIVERY</v>
          </cell>
          <cell r="E6211" t="str">
            <v>DESPACHO</v>
          </cell>
          <cell r="F6211" t="str">
            <v>DERIVADO PICK UP</v>
          </cell>
          <cell r="G6211" t="str">
            <v>031080004730890</v>
          </cell>
          <cell r="H6211">
            <v>44910</v>
          </cell>
          <cell r="I6211" t="str">
            <v>ENTREGADO</v>
          </cell>
          <cell r="J6211">
            <v>44916</v>
          </cell>
          <cell r="K6211" t="str">
            <v>PEREZ BRAVO VINICIO DARIO</v>
          </cell>
          <cell r="L6211" t="str">
            <v>OFICINA TRAMACO JOYA DE LOS SACHAS</v>
          </cell>
          <cell r="M6211" t="str">
            <v>1720693736</v>
          </cell>
          <cell r="N6211" t="str">
            <v>0995372151</v>
          </cell>
          <cell r="O6211" t="str">
            <v>0995372151</v>
          </cell>
          <cell r="P6211" t="str">
            <v>LA JOYA DE LOS SACHAS</v>
          </cell>
          <cell r="Q6211" t="str">
            <v>LA JOYA DE LOS SACHAS</v>
          </cell>
          <cell r="R6211" t="str">
            <v>ORELLANA</v>
          </cell>
          <cell r="T6211" t="str">
            <v>TRAMACO</v>
          </cell>
          <cell r="U6211" t="str">
            <v>FLEXNETUIO_PROVINCIA</v>
          </cell>
          <cell r="V6211">
            <v>1</v>
          </cell>
          <cell r="W6211">
            <v>1</v>
          </cell>
          <cell r="X6211" t="str">
            <v>FLEXNET ECUADOR - MDELIVERY</v>
          </cell>
          <cell r="Y6211" t="str">
            <v>CALLE 28 DE JUNIO S/N Y GARCIA MORENO ENTRADA LLANO GRANDE</v>
          </cell>
        </row>
        <row r="6212">
          <cell r="A6212" t="str">
            <v>4730908</v>
          </cell>
          <cell r="B6212">
            <v>480632</v>
          </cell>
          <cell r="C6212" t="str">
            <v>4730908</v>
          </cell>
          <cell r="D6212" t="str">
            <v>MDELIVERY</v>
          </cell>
          <cell r="E6212" t="str">
            <v>DESPACHO</v>
          </cell>
          <cell r="F6212" t="str">
            <v>NORMAL</v>
          </cell>
          <cell r="G6212" t="str">
            <v>031080004730908</v>
          </cell>
          <cell r="H6212">
            <v>44910</v>
          </cell>
          <cell r="I6212" t="str">
            <v>ENTREGADO</v>
          </cell>
          <cell r="J6212">
            <v>44911</v>
          </cell>
          <cell r="K6212" t="str">
            <v>MENDOZA FERNANDEZ CARMEN BEATRIZ</v>
          </cell>
          <cell r="L6212" t="str">
            <v>SANTO DOMINGO DE LOS COLORADOS CALLE BERLIN   SN  Y BATICANO</v>
          </cell>
          <cell r="M6212" t="str">
            <v>1308566841</v>
          </cell>
          <cell r="N6212" t="str">
            <v>0992797187</v>
          </cell>
          <cell r="O6212" t="str">
            <v>0992797187</v>
          </cell>
          <cell r="P6212" t="str">
            <v>230108</v>
          </cell>
          <cell r="Q6212" t="str">
            <v>SANTO DOMINGO</v>
          </cell>
          <cell r="R6212" t="str">
            <v>SANTO DOMINGO DE LOS TSACHILAS</v>
          </cell>
          <cell r="S6212" t="str">
            <v>SANTO DOMINGO DE LOS COLORADOS</v>
          </cell>
          <cell r="T6212" t="str">
            <v>TRAMACO</v>
          </cell>
          <cell r="U6212" t="str">
            <v>FLEXNETUIO_PROVINCIA</v>
          </cell>
          <cell r="V6212">
            <v>1</v>
          </cell>
          <cell r="W6212">
            <v>1</v>
          </cell>
          <cell r="X6212" t="str">
            <v>FLEXNET ECUADOR - MDELIVERY</v>
          </cell>
          <cell r="Y6212" t="str">
            <v>CALLE 28 DE JUNIO S/N Y GARCIA MORENO ENTRADA LLANO GRANDE</v>
          </cell>
        </row>
        <row r="6213">
          <cell r="A6213" t="str">
            <v>4730954</v>
          </cell>
          <cell r="B6213">
            <v>480633</v>
          </cell>
          <cell r="C6213" t="str">
            <v>4730954</v>
          </cell>
          <cell r="D6213" t="str">
            <v>MDELIVERY</v>
          </cell>
          <cell r="E6213" t="str">
            <v>DESPACHO</v>
          </cell>
          <cell r="F6213" t="str">
            <v>DERIVADO PICK UP</v>
          </cell>
          <cell r="G6213" t="str">
            <v>031080004730954</v>
          </cell>
          <cell r="H6213">
            <v>44910</v>
          </cell>
          <cell r="I6213" t="str">
            <v>ENTREGADO</v>
          </cell>
          <cell r="J6213">
            <v>44915</v>
          </cell>
          <cell r="K6213" t="str">
            <v>Jhonadan Francisco Perez Cevallos</v>
          </cell>
          <cell r="L6213" t="str">
            <v>OFICINA TRAMACO QUITO CUMBAYA</v>
          </cell>
          <cell r="M6213" t="str">
            <v>1003935481</v>
          </cell>
          <cell r="N6213" t="str">
            <v>0998702255</v>
          </cell>
          <cell r="O6213" t="str">
            <v/>
          </cell>
          <cell r="P6213" t="str">
            <v>QUITO</v>
          </cell>
          <cell r="Q6213" t="str">
            <v>QUITO</v>
          </cell>
          <cell r="R6213" t="str">
            <v>PICHINCHA</v>
          </cell>
          <cell r="T6213" t="str">
            <v>TRAMACO</v>
          </cell>
          <cell r="U6213" t="str">
            <v>FLEXNETUIO_LOCAL</v>
          </cell>
          <cell r="V6213">
            <v>1</v>
          </cell>
          <cell r="W6213">
            <v>1</v>
          </cell>
          <cell r="X6213" t="str">
            <v>FLEXNET ECUADOR - MDELIVERY</v>
          </cell>
          <cell r="Y6213" t="str">
            <v>CALLE 28 DE JUNIO S/N Y GARCIA MORENO ENTRADA LLANO GRANDE</v>
          </cell>
        </row>
        <row r="6214">
          <cell r="A6214" t="str">
            <v>4730972</v>
          </cell>
          <cell r="B6214">
            <v>480634</v>
          </cell>
          <cell r="C6214" t="str">
            <v>4730972</v>
          </cell>
          <cell r="D6214" t="str">
            <v>MDELIVERY</v>
          </cell>
          <cell r="E6214" t="str">
            <v>DESPACHO</v>
          </cell>
          <cell r="F6214" t="str">
            <v>NORMAL</v>
          </cell>
          <cell r="G6214" t="str">
            <v>031080004730972</v>
          </cell>
          <cell r="H6214">
            <v>44910</v>
          </cell>
          <cell r="I6214" t="str">
            <v>ENTREGADO</v>
          </cell>
          <cell r="J6214">
            <v>44911</v>
          </cell>
          <cell r="K6214" t="str">
            <v>GABRIELA ALEXANDRA VILANEZ PALOMEQUE</v>
          </cell>
          <cell r="L6214" t="str">
            <v>LATACUNGA CALLE AMAZONAS  SN  TILIPULO</v>
          </cell>
          <cell r="M6214" t="str">
            <v>1715147276</v>
          </cell>
          <cell r="N6214" t="str">
            <v>0999939433</v>
          </cell>
          <cell r="O6214" t="str">
            <v/>
          </cell>
          <cell r="P6214" t="str">
            <v>050103</v>
          </cell>
          <cell r="Q6214" t="str">
            <v>LATACUNGA</v>
          </cell>
          <cell r="R6214" t="str">
            <v>COTOPAXI</v>
          </cell>
          <cell r="S6214" t="str">
            <v>LATACUNGA</v>
          </cell>
          <cell r="T6214" t="str">
            <v>TRAMACO</v>
          </cell>
          <cell r="U6214" t="str">
            <v>FLEXNETUIO_PROVINCIA</v>
          </cell>
          <cell r="V6214">
            <v>1</v>
          </cell>
          <cell r="W6214">
            <v>1</v>
          </cell>
          <cell r="X6214" t="str">
            <v>FLEXNET ECUADOR - MDELIVERY</v>
          </cell>
          <cell r="Y6214" t="str">
            <v>CALLE 28 DE JUNIO S/N Y GARCIA MORENO ENTRADA LLANO GRANDE</v>
          </cell>
        </row>
        <row r="6215">
          <cell r="A6215" t="str">
            <v>4731009</v>
          </cell>
          <cell r="B6215">
            <v>480635</v>
          </cell>
          <cell r="C6215" t="str">
            <v>4731009</v>
          </cell>
          <cell r="D6215" t="str">
            <v>MDELIVERY</v>
          </cell>
          <cell r="E6215" t="str">
            <v>DESPACHO</v>
          </cell>
          <cell r="F6215" t="str">
            <v>NORMAL</v>
          </cell>
          <cell r="G6215" t="str">
            <v>TF89255</v>
          </cell>
          <cell r="H6215">
            <v>44910</v>
          </cell>
          <cell r="I6215" t="str">
            <v>ENTREGADO</v>
          </cell>
          <cell r="J6215">
            <v>44914</v>
          </cell>
          <cell r="K6215" t="str">
            <v>LUIS ALBERTO FUENTES ORTIZ</v>
          </cell>
          <cell r="L6215" t="str">
            <v>LETAMENDI CALLE BABAHOYO  SN  Y DOMINGO SAVIO</v>
          </cell>
          <cell r="M6215" t="str">
            <v>0960963098</v>
          </cell>
          <cell r="N6215" t="str">
            <v>0989126870</v>
          </cell>
          <cell r="O6215" t="str">
            <v>00000000000</v>
          </cell>
          <cell r="P6215" t="str">
            <v>090305</v>
          </cell>
          <cell r="Q6215" t="str">
            <v>GUAYAQUIL</v>
          </cell>
          <cell r="R6215" t="str">
            <v>GUAYAS</v>
          </cell>
          <cell r="S6215" t="str">
            <v>GUAYAQUIL</v>
          </cell>
          <cell r="T6215" t="str">
            <v>ITSACOURIER</v>
          </cell>
          <cell r="U6215" t="str">
            <v>FLEXNETUIO_GYE</v>
          </cell>
          <cell r="V6215">
            <v>1</v>
          </cell>
          <cell r="W6215">
            <v>1</v>
          </cell>
          <cell r="X6215" t="str">
            <v>FLEXNET ECUADOR - MDELIVERY</v>
          </cell>
          <cell r="Y6215" t="str">
            <v>CALLE 28 DE JUNIO S/N Y GARCIA MORENO ENTRADA LLANO GRANDE</v>
          </cell>
        </row>
        <row r="6216">
          <cell r="A6216" t="str">
            <v>4731035</v>
          </cell>
          <cell r="B6216">
            <v>480636</v>
          </cell>
          <cell r="C6216" t="str">
            <v>4731035</v>
          </cell>
          <cell r="D6216" t="str">
            <v>MDELIVERY</v>
          </cell>
          <cell r="E6216" t="str">
            <v>DESPACHO</v>
          </cell>
          <cell r="F6216" t="str">
            <v>NORMAL</v>
          </cell>
          <cell r="G6216" t="str">
            <v>FT75730</v>
          </cell>
          <cell r="H6216">
            <v>44910</v>
          </cell>
          <cell r="I6216" t="str">
            <v>ENTREGADO</v>
          </cell>
          <cell r="J6216">
            <v>44911</v>
          </cell>
          <cell r="K6216" t="str">
            <v>LUIS JONNATHAN TANQUINA ORTEGA</v>
          </cell>
          <cell r="L6216" t="str">
            <v>GUAMANI CALLE S57  SN  Y CALLE OE 7</v>
          </cell>
          <cell r="M6216" t="str">
            <v>1724224405</v>
          </cell>
          <cell r="N6216" t="str">
            <v>0987719222</v>
          </cell>
          <cell r="O6216" t="str">
            <v>0987719222</v>
          </cell>
          <cell r="P6216" t="str">
            <v>170705</v>
          </cell>
          <cell r="Q6216" t="str">
            <v>QUITO</v>
          </cell>
          <cell r="R6216" t="str">
            <v>PICHINCHA</v>
          </cell>
          <cell r="S6216" t="str">
            <v>QUITO</v>
          </cell>
          <cell r="T6216" t="str">
            <v>FLEXTRANS UIO</v>
          </cell>
          <cell r="U6216" t="str">
            <v>FLEXNETUIO_LOCAL</v>
          </cell>
          <cell r="V6216">
            <v>1</v>
          </cell>
          <cell r="W6216">
            <v>1</v>
          </cell>
          <cell r="X6216" t="str">
            <v>FLEXNET ECUADOR - MDELIVERY</v>
          </cell>
          <cell r="Y6216" t="str">
            <v>CALLE 28 DE JUNIO S/N Y GARCIA MORENO ENTRADA LLANO GRANDE</v>
          </cell>
        </row>
        <row r="6217">
          <cell r="A6217" t="str">
            <v>4731237</v>
          </cell>
          <cell r="B6217">
            <v>480637</v>
          </cell>
          <cell r="C6217" t="str">
            <v>4731237</v>
          </cell>
          <cell r="D6217" t="str">
            <v>MDELIVERY</v>
          </cell>
          <cell r="E6217" t="str">
            <v>DESPACHO</v>
          </cell>
          <cell r="F6217" t="str">
            <v>DERIVADO PICK UP</v>
          </cell>
          <cell r="G6217" t="str">
            <v>031080004731237</v>
          </cell>
          <cell r="H6217">
            <v>44910</v>
          </cell>
          <cell r="I6217" t="str">
            <v>ENTREGADO</v>
          </cell>
          <cell r="J6217">
            <v>44914</v>
          </cell>
          <cell r="K6217" t="str">
            <v>VINUEZA TORRES IVAN ALEJANDRO</v>
          </cell>
          <cell r="L6217" t="str">
            <v>OFICINA TRAMACO TABACUNDO</v>
          </cell>
          <cell r="M6217" t="str">
            <v>1720548054</v>
          </cell>
          <cell r="N6217" t="str">
            <v>0985049576</v>
          </cell>
          <cell r="O6217" t="str">
            <v>0985049576</v>
          </cell>
          <cell r="P6217" t="str">
            <v>PEDRO MONCAYO</v>
          </cell>
          <cell r="Q6217" t="str">
            <v>PEDRO MONCAYO</v>
          </cell>
          <cell r="R6217" t="str">
            <v>PICHINCHA</v>
          </cell>
          <cell r="T6217" t="str">
            <v>TRAMACO</v>
          </cell>
          <cell r="U6217" t="str">
            <v>FLEXNETUIO_PROVINCIA</v>
          </cell>
          <cell r="V6217">
            <v>1</v>
          </cell>
          <cell r="W6217">
            <v>1</v>
          </cell>
          <cell r="X6217" t="str">
            <v>FLEXNET ECUADOR - MDELIVERY</v>
          </cell>
          <cell r="Y6217" t="str">
            <v>CALLE 28 DE JUNIO S/N Y GARCIA MORENO ENTRADA LLANO GRANDE</v>
          </cell>
        </row>
        <row r="6218">
          <cell r="A6218" t="str">
            <v>4731241</v>
          </cell>
          <cell r="B6218">
            <v>480638</v>
          </cell>
          <cell r="C6218" t="str">
            <v>4731241</v>
          </cell>
          <cell r="D6218" t="str">
            <v>MDELIVERY</v>
          </cell>
          <cell r="E6218" t="str">
            <v>DESPACHO</v>
          </cell>
          <cell r="F6218" t="str">
            <v>DERIVADO PICK UP</v>
          </cell>
          <cell r="G6218" t="str">
            <v>031080004731241</v>
          </cell>
          <cell r="H6218">
            <v>44910</v>
          </cell>
          <cell r="I6218" t="str">
            <v>ENTREGADO</v>
          </cell>
          <cell r="J6218">
            <v>44914</v>
          </cell>
          <cell r="K6218" t="str">
            <v>FOLLECO BAQUE JOSE DEREX</v>
          </cell>
          <cell r="L6218" t="str">
            <v>OFICINA TRAMACO QUININDE</v>
          </cell>
          <cell r="M6218" t="str">
            <v>0850587676</v>
          </cell>
          <cell r="N6218" t="str">
            <v>0959432423</v>
          </cell>
          <cell r="O6218" t="str">
            <v>0959432423</v>
          </cell>
          <cell r="P6218" t="str">
            <v>QUININDE</v>
          </cell>
          <cell r="Q6218" t="str">
            <v>QUININDE</v>
          </cell>
          <cell r="R6218" t="str">
            <v>ESMERALDAS</v>
          </cell>
          <cell r="T6218" t="str">
            <v>TRAMACO</v>
          </cell>
          <cell r="U6218" t="str">
            <v>FLEXNETUIO_PROVINCIA</v>
          </cell>
          <cell r="V6218">
            <v>1</v>
          </cell>
          <cell r="W6218">
            <v>1</v>
          </cell>
          <cell r="X6218" t="str">
            <v>FLEXNET ECUADOR - MDELIVERY</v>
          </cell>
          <cell r="Y6218" t="str">
            <v>CALLE 28 DE JUNIO S/N Y GARCIA MORENO ENTRADA LLANO GRANDE</v>
          </cell>
        </row>
        <row r="6219">
          <cell r="A6219" t="str">
            <v>2477038</v>
          </cell>
          <cell r="B6219">
            <v>480582</v>
          </cell>
          <cell r="C6219" t="str">
            <v>2477038</v>
          </cell>
          <cell r="D6219" t="str">
            <v>MDELIVERY</v>
          </cell>
          <cell r="E6219" t="str">
            <v>DESPACHO</v>
          </cell>
          <cell r="F6219" t="str">
            <v>NORMAL</v>
          </cell>
          <cell r="G6219" t="str">
            <v>IC3899</v>
          </cell>
          <cell r="H6219">
            <v>44910</v>
          </cell>
          <cell r="I6219" t="str">
            <v>ENTREGADO</v>
          </cell>
          <cell r="J6219">
            <v>44911</v>
          </cell>
          <cell r="K6219" t="str">
            <v xml:space="preserve">TANIA NIEVES_ ASOCIACION DE DOCENTES EMPLEADOS Y TRAB </v>
          </cell>
          <cell r="L6219" t="str">
            <v xml:space="preserve"> AZUAY CUENCA CALLE VIEJA 12 30 y Elia liut Universidad Politecnica </v>
          </cell>
          <cell r="M6219" t="str">
            <v>0190436578001</v>
          </cell>
          <cell r="N6219" t="str">
            <v>0995009474</v>
          </cell>
          <cell r="O6219" t="str">
            <v/>
          </cell>
          <cell r="P6219" t="str">
            <v>CUENCA</v>
          </cell>
          <cell r="Q6219" t="str">
            <v>CUENCA</v>
          </cell>
          <cell r="R6219" t="str">
            <v>AZUAY</v>
          </cell>
          <cell r="T6219" t="str">
            <v>ITSACOURIER</v>
          </cell>
          <cell r="U6219" t="str">
            <v>FLEXNETUIO_PROVINCIA</v>
          </cell>
          <cell r="V6219">
            <v>1</v>
          </cell>
          <cell r="W6219">
            <v>1</v>
          </cell>
          <cell r="X6219" t="str">
            <v>FLEXNET ECUADOR - MDELIVERY</v>
          </cell>
          <cell r="Y6219" t="str">
            <v>CALLE 28 DE JUNIO S/N Y GARCIA MORENO ENTRADA LLANO GRANDE</v>
          </cell>
        </row>
        <row r="6220">
          <cell r="A6220" t="str">
            <v>2477039</v>
          </cell>
          <cell r="B6220">
            <v>480583</v>
          </cell>
          <cell r="C6220" t="str">
            <v>2477039</v>
          </cell>
          <cell r="D6220" t="str">
            <v>MDELIVERY</v>
          </cell>
          <cell r="E6220" t="str">
            <v>DESPACHO</v>
          </cell>
          <cell r="F6220" t="str">
            <v>NORMAL</v>
          </cell>
          <cell r="G6220" t="str">
            <v>IC3887</v>
          </cell>
          <cell r="H6220">
            <v>44910</v>
          </cell>
          <cell r="I6220" t="str">
            <v>ENTREGADO</v>
          </cell>
          <cell r="J6220">
            <v>44911</v>
          </cell>
          <cell r="K6220" t="str">
            <v>SANTIAGO FLORES CAMACHO_BERTHA AZUCENA ZUNIGA JARA</v>
          </cell>
          <cell r="L6220" t="str">
            <v>AV HURTADO DE MENDOZA 14 60 Y ANTISAMA SECTOR TOTORACOCHA FRENTE AL BANCO DEL AUSTRO ALMACeN AUSTRO ARRoZ LATITUD 1 25073593</v>
          </cell>
          <cell r="M6220" t="str">
            <v>0102353372001</v>
          </cell>
          <cell r="N6220" t="str">
            <v>0987693197</v>
          </cell>
          <cell r="O6220" t="str">
            <v/>
          </cell>
          <cell r="P6220" t="str">
            <v>CUENCA</v>
          </cell>
          <cell r="Q6220" t="str">
            <v>CUENCA</v>
          </cell>
          <cell r="R6220" t="str">
            <v>AZUAY</v>
          </cell>
          <cell r="T6220" t="str">
            <v>ITSACOURIER</v>
          </cell>
          <cell r="U6220" t="str">
            <v>FLEXNETUIO_PROVINCIA</v>
          </cell>
          <cell r="V6220">
            <v>1</v>
          </cell>
          <cell r="W6220">
            <v>1</v>
          </cell>
          <cell r="X6220" t="str">
            <v>FLEXNET ECUADOR - MDELIVERY</v>
          </cell>
          <cell r="Y6220" t="str">
            <v>CALLE 28 DE JUNIO S/N Y GARCIA MORENO ENTRADA LLANO GRANDE</v>
          </cell>
        </row>
        <row r="6221">
          <cell r="A6221" t="str">
            <v>2477040</v>
          </cell>
          <cell r="B6221">
            <v>480584</v>
          </cell>
          <cell r="C6221" t="str">
            <v>2477040</v>
          </cell>
          <cell r="D6221" t="str">
            <v>MDELIVERY</v>
          </cell>
          <cell r="E6221" t="str">
            <v>DESPACHO</v>
          </cell>
          <cell r="F6221" t="str">
            <v>NORMAL</v>
          </cell>
          <cell r="G6221" t="str">
            <v>031080002477040</v>
          </cell>
          <cell r="H6221">
            <v>44910</v>
          </cell>
          <cell r="I6221" t="str">
            <v>ENTREGADO</v>
          </cell>
          <cell r="J6221">
            <v>44911</v>
          </cell>
          <cell r="K6221" t="str">
            <v xml:space="preserve">Marisol Martinez_FORTIUS S A </v>
          </cell>
          <cell r="L6221" t="str">
            <v>Lotizacion Las Brisas Mz D Once Solar 6</v>
          </cell>
          <cell r="M6221" t="str">
            <v>1791151135001</v>
          </cell>
          <cell r="N6221" t="str">
            <v>0995398882</v>
          </cell>
          <cell r="O6221" t="str">
            <v/>
          </cell>
          <cell r="P6221" t="str">
            <v>DURAN</v>
          </cell>
          <cell r="Q6221" t="str">
            <v>DURAN</v>
          </cell>
          <cell r="R6221" t="str">
            <v>GUAYAS</v>
          </cell>
          <cell r="T6221" t="str">
            <v>TRAMACO</v>
          </cell>
          <cell r="U6221" t="str">
            <v>FLEXNETUIO_GYE</v>
          </cell>
          <cell r="V6221">
            <v>1</v>
          </cell>
          <cell r="W6221">
            <v>1</v>
          </cell>
          <cell r="X6221" t="str">
            <v>FLEXNET ECUADOR - MDELIVERY</v>
          </cell>
          <cell r="Y6221" t="str">
            <v>CALLE 28 DE JUNIO S/N Y GARCIA MORENO ENTRADA LLANO GRANDE</v>
          </cell>
        </row>
        <row r="6222">
          <cell r="A6222" t="str">
            <v>2477041</v>
          </cell>
          <cell r="B6222">
            <v>480585</v>
          </cell>
          <cell r="C6222" t="str">
            <v>2477041</v>
          </cell>
          <cell r="D6222" t="str">
            <v>MDELIVERY</v>
          </cell>
          <cell r="E6222" t="str">
            <v>DESPACHO</v>
          </cell>
          <cell r="F6222" t="str">
            <v>NORMAL</v>
          </cell>
          <cell r="G6222" t="str">
            <v>FT75741</v>
          </cell>
          <cell r="H6222">
            <v>44910</v>
          </cell>
          <cell r="I6222" t="str">
            <v>ENTREGADO</v>
          </cell>
          <cell r="J6222">
            <v>44911</v>
          </cell>
          <cell r="K6222" t="str">
            <v>Ana Urrea_UNGERER DEL ECUADOR S A</v>
          </cell>
          <cell r="L6222" t="str">
            <v>De los Arupos E 9 125 y De los Aceitunos De sur a norte por la 10 de agosto pasar el parque de los recuerdos y el banco pichincha llegar a la esquina virar a mano derecha esa es la calle de los arupos</v>
          </cell>
          <cell r="M6222" t="str">
            <v>1791410645001</v>
          </cell>
          <cell r="N6222" t="str">
            <v>0985660286</v>
          </cell>
          <cell r="O6222" t="str">
            <v/>
          </cell>
          <cell r="P6222" t="str">
            <v>QUITO</v>
          </cell>
          <cell r="Q6222" t="str">
            <v>QUITO</v>
          </cell>
          <cell r="R6222" t="str">
            <v>PICHINCHA</v>
          </cell>
          <cell r="T6222" t="str">
            <v>FLEXTRANS UIO</v>
          </cell>
          <cell r="U6222" t="str">
            <v>FLEXNETUIO_LOCAL</v>
          </cell>
          <cell r="V6222">
            <v>1</v>
          </cell>
          <cell r="W6222">
            <v>1</v>
          </cell>
          <cell r="X6222" t="str">
            <v>FLEXNET ECUADOR - MDELIVERY</v>
          </cell>
          <cell r="Y6222" t="str">
            <v>CALLE 28 DE JUNIO S/N Y GARCIA MORENO ENTRADA LLANO GRANDE</v>
          </cell>
        </row>
        <row r="6223">
          <cell r="A6223" t="str">
            <v>2477042</v>
          </cell>
          <cell r="B6223">
            <v>480586</v>
          </cell>
          <cell r="C6223" t="str">
            <v>2477042</v>
          </cell>
          <cell r="D6223" t="str">
            <v>MDELIVERY</v>
          </cell>
          <cell r="E6223" t="str">
            <v>DESPACHO</v>
          </cell>
          <cell r="F6223" t="str">
            <v>NORMAL</v>
          </cell>
          <cell r="G6223" t="str">
            <v>FT75755</v>
          </cell>
          <cell r="H6223">
            <v>44910</v>
          </cell>
          <cell r="I6223" t="str">
            <v>ENTREGADO</v>
          </cell>
          <cell r="J6223">
            <v>44911</v>
          </cell>
          <cell r="K6223" t="str">
            <v>Carlos Herrera_ASOCIACION DE EMPLEADOS Y TRABAJADORES OMNIBUS B B</v>
          </cell>
          <cell r="L6223" t="str">
            <v xml:space="preserve">Calle S4D E21 139 y calle E21B junto a la Av Simon Bolivar antes de llegar al peaje de bajar a San Rarafel Coop 14 de Diciembre </v>
          </cell>
          <cell r="M6223" t="str">
            <v>1791791185001</v>
          </cell>
          <cell r="N6223" t="str">
            <v>0995898677/958986773</v>
          </cell>
          <cell r="O6223" t="str">
            <v/>
          </cell>
          <cell r="P6223" t="str">
            <v>QUITO</v>
          </cell>
          <cell r="Q6223" t="str">
            <v>QUITO</v>
          </cell>
          <cell r="R6223" t="str">
            <v>PICHINCHA</v>
          </cell>
          <cell r="T6223" t="str">
            <v>FLEXTRANS UIO</v>
          </cell>
          <cell r="U6223" t="str">
            <v>FLEXNETUIO_LOCAL</v>
          </cell>
          <cell r="V6223">
            <v>1</v>
          </cell>
          <cell r="W6223">
            <v>1</v>
          </cell>
          <cell r="X6223" t="str">
            <v>FLEXNET ECUADOR - MDELIVERY</v>
          </cell>
          <cell r="Y6223" t="str">
            <v>CALLE 28 DE JUNIO S/N Y GARCIA MORENO ENTRADA LLANO GRANDE</v>
          </cell>
        </row>
        <row r="6224">
          <cell r="A6224" t="str">
            <v>2477046</v>
          </cell>
          <cell r="B6224">
            <v>480587</v>
          </cell>
          <cell r="C6224" t="str">
            <v>2477046</v>
          </cell>
          <cell r="D6224" t="str">
            <v>MDELIVERY</v>
          </cell>
          <cell r="E6224" t="str">
            <v>DESPACHO</v>
          </cell>
          <cell r="F6224" t="str">
            <v>NORMAL</v>
          </cell>
          <cell r="G6224" t="str">
            <v>FT75726</v>
          </cell>
          <cell r="H6224">
            <v>44910</v>
          </cell>
          <cell r="I6224" t="str">
            <v>ENTREGADO</v>
          </cell>
          <cell r="J6224">
            <v>44911</v>
          </cell>
          <cell r="K6224" t="str">
            <v>JACOME CORDONES PAUL ORLANDO_JACOME CORDONES PAUL ORLANDO</v>
          </cell>
          <cell r="L6224" t="str">
            <v>Av Mariscal Sucre y Jose Sanchez</v>
          </cell>
          <cell r="M6224" t="str">
            <v>1718919820001</v>
          </cell>
          <cell r="N6224" t="str">
            <v>0984018320</v>
          </cell>
          <cell r="O6224" t="str">
            <v/>
          </cell>
          <cell r="P6224" t="str">
            <v>QUITO</v>
          </cell>
          <cell r="Q6224" t="str">
            <v>QUITO</v>
          </cell>
          <cell r="R6224" t="str">
            <v>PICHINCHA</v>
          </cell>
          <cell r="T6224" t="str">
            <v>FLEXTRANS UIO</v>
          </cell>
          <cell r="U6224" t="str">
            <v>FLEXNETUIO_LOCAL</v>
          </cell>
          <cell r="V6224">
            <v>1</v>
          </cell>
          <cell r="W6224">
            <v>1</v>
          </cell>
          <cell r="X6224" t="str">
            <v>FLEXNET ECUADOR - MDELIVERY</v>
          </cell>
          <cell r="Y6224" t="str">
            <v>CALLE 28 DE JUNIO S/N Y GARCIA MORENO ENTRADA LLANO GRANDE</v>
          </cell>
        </row>
        <row r="6225">
          <cell r="A6225" t="str">
            <v>2477049</v>
          </cell>
          <cell r="B6225">
            <v>480588</v>
          </cell>
          <cell r="C6225" t="str">
            <v>2477049</v>
          </cell>
          <cell r="D6225" t="str">
            <v>MDELIVERY</v>
          </cell>
          <cell r="E6225" t="str">
            <v>DESPACHO</v>
          </cell>
          <cell r="F6225" t="str">
            <v>NORMAL</v>
          </cell>
          <cell r="G6225" t="str">
            <v>FT75740</v>
          </cell>
          <cell r="H6225">
            <v>44910</v>
          </cell>
          <cell r="I6225" t="str">
            <v>ENTREGADO</v>
          </cell>
          <cell r="J6225">
            <v>44911</v>
          </cell>
          <cell r="K6225" t="str">
            <v xml:space="preserve">Bedhy Basantes_MANSUERA S A </v>
          </cell>
          <cell r="L6225" t="str">
            <v>Bellavista Oe 2 73 y Panamericana Norte</v>
          </cell>
          <cell r="M6225" t="str">
            <v>1792287014001</v>
          </cell>
          <cell r="N6225" t="str">
            <v>0998695286</v>
          </cell>
          <cell r="O6225" t="str">
            <v/>
          </cell>
          <cell r="P6225" t="str">
            <v>QUITO</v>
          </cell>
          <cell r="Q6225" t="str">
            <v>QUITO</v>
          </cell>
          <cell r="R6225" t="str">
            <v>PICHINCHA</v>
          </cell>
          <cell r="T6225" t="str">
            <v>FLEXTRANS UIO</v>
          </cell>
          <cell r="U6225" t="str">
            <v>FLEXNETUIO_LOCAL</v>
          </cell>
          <cell r="V6225">
            <v>1</v>
          </cell>
          <cell r="W6225">
            <v>1</v>
          </cell>
          <cell r="X6225" t="str">
            <v>FLEXNET ECUADOR - MDELIVERY</v>
          </cell>
          <cell r="Y6225" t="str">
            <v>CALLE 28 DE JUNIO S/N Y GARCIA MORENO ENTRADA LLANO GRANDE</v>
          </cell>
        </row>
        <row r="6226">
          <cell r="A6226" t="str">
            <v>2477050_1</v>
          </cell>
          <cell r="B6226">
            <v>480589</v>
          </cell>
          <cell r="C6226" t="str">
            <v>2477050_1</v>
          </cell>
          <cell r="D6226" t="str">
            <v>MDELIVERY</v>
          </cell>
          <cell r="E6226" t="str">
            <v>DESPACHO</v>
          </cell>
          <cell r="F6226" t="str">
            <v>NORMAL</v>
          </cell>
          <cell r="G6226" t="str">
            <v>IC3898</v>
          </cell>
          <cell r="H6226">
            <v>44910</v>
          </cell>
          <cell r="I6226" t="str">
            <v>ENTREGADO</v>
          </cell>
          <cell r="J6226">
            <v>44911</v>
          </cell>
          <cell r="K6226" t="str">
            <v>MARCO VINICIO AGUILAR MOLINA_MARCO VINICIO AGUILAR MOLINA</v>
          </cell>
          <cell r="L6226" t="str">
            <v>CUENCA VIA SAN MIGUEL SECTOR OCHOA LEON EN LOS CONDOMINIOS LA RIOJA CASA NUMERO 7</v>
          </cell>
          <cell r="M6226" t="str">
            <v>0102756558001</v>
          </cell>
          <cell r="N6226" t="str">
            <v>0996905267/0985038849</v>
          </cell>
          <cell r="O6226" t="str">
            <v/>
          </cell>
          <cell r="P6226" t="str">
            <v>CUENCA</v>
          </cell>
          <cell r="Q6226" t="str">
            <v>CUENCA</v>
          </cell>
          <cell r="R6226" t="str">
            <v>AZUAY</v>
          </cell>
          <cell r="T6226" t="str">
            <v>ITSACOURIER</v>
          </cell>
          <cell r="U6226" t="str">
            <v>FLEXNETUIO_PROVINCIA</v>
          </cell>
          <cell r="V6226">
            <v>1</v>
          </cell>
          <cell r="W6226">
            <v>1</v>
          </cell>
          <cell r="X6226" t="str">
            <v>FLEXNET ECUADOR - MDELIVERY</v>
          </cell>
          <cell r="Y6226" t="str">
            <v>CALLE 28 DE JUNIO S/N Y GARCIA MORENO ENTRADA LLANO GRANDE</v>
          </cell>
        </row>
        <row r="6227">
          <cell r="A6227" t="str">
            <v>2477051</v>
          </cell>
          <cell r="B6227">
            <v>480590</v>
          </cell>
          <cell r="C6227" t="str">
            <v>2477051</v>
          </cell>
          <cell r="D6227" t="str">
            <v>MDELIVERY</v>
          </cell>
          <cell r="E6227" t="str">
            <v>DESPACHO</v>
          </cell>
          <cell r="F6227" t="str">
            <v>NORMAL</v>
          </cell>
          <cell r="G6227" t="str">
            <v>IC3889</v>
          </cell>
          <cell r="H6227">
            <v>44910</v>
          </cell>
          <cell r="I6227" t="str">
            <v>ENTREGADO</v>
          </cell>
          <cell r="J6227">
            <v>44911</v>
          </cell>
          <cell r="K6227" t="str">
            <v>DARWIN MARCELO CAJILIMA CARCHIPULLA_DARWIN MARCELO CAJILIMA CARCHIPULLA</v>
          </cell>
          <cell r="L6227" t="str">
            <v>AZUAY CUENCA AV BARRIAL BLANCO Y LAS ESCALERAS A 50 METROS DE UNIVESIDAD POLITECNICA SALENSIANA CASA DE 2 PISOS COLOR DURAZNO</v>
          </cell>
          <cell r="M6227" t="str">
            <v>0302065461001</v>
          </cell>
          <cell r="N6227" t="str">
            <v>0980646562/0995187656</v>
          </cell>
          <cell r="O6227" t="str">
            <v/>
          </cell>
          <cell r="P6227" t="str">
            <v>CUENCA</v>
          </cell>
          <cell r="Q6227" t="str">
            <v>CUENCA</v>
          </cell>
          <cell r="R6227" t="str">
            <v>AZUAY</v>
          </cell>
          <cell r="T6227" t="str">
            <v>ITSACOURIER</v>
          </cell>
          <cell r="U6227" t="str">
            <v>FLEXNETUIO_PROVINCIA</v>
          </cell>
          <cell r="V6227">
            <v>1</v>
          </cell>
          <cell r="W6227">
            <v>1</v>
          </cell>
          <cell r="X6227" t="str">
            <v>FLEXNET ECUADOR - MDELIVERY</v>
          </cell>
          <cell r="Y6227" t="str">
            <v>CALLE 28 DE JUNIO S/N Y GARCIA MORENO ENTRADA LLANO GRANDE</v>
          </cell>
        </row>
        <row r="6228">
          <cell r="A6228" t="str">
            <v>2477052</v>
          </cell>
          <cell r="B6228">
            <v>480591</v>
          </cell>
          <cell r="C6228" t="str">
            <v>2477052</v>
          </cell>
          <cell r="D6228" t="str">
            <v>MDELIVERY</v>
          </cell>
          <cell r="E6228" t="str">
            <v>DESPACHO</v>
          </cell>
          <cell r="F6228" t="str">
            <v>NORMAL</v>
          </cell>
          <cell r="G6228" t="str">
            <v>FT75748</v>
          </cell>
          <cell r="H6228">
            <v>44910</v>
          </cell>
          <cell r="I6228" t="str">
            <v>ENTREGADO</v>
          </cell>
          <cell r="J6228">
            <v>44911</v>
          </cell>
          <cell r="K6228" t="str">
            <v xml:space="preserve">MARCO COELLO_IDEAL ALAMBREC S A </v>
          </cell>
          <cell r="L6228" t="str">
            <v>DX CALLE S60 E3 423 Y CLL E3E SCTR PARQUE INDUSTRIA L EN LA PANASUR FRTE A NOVA CERO TRAS DE LA FBCA DE ETERNI</v>
          </cell>
          <cell r="M6228" t="str">
            <v>1790050947001</v>
          </cell>
          <cell r="N6228" t="str">
            <v>0983182291</v>
          </cell>
          <cell r="O6228" t="str">
            <v/>
          </cell>
          <cell r="P6228" t="str">
            <v>QUITO</v>
          </cell>
          <cell r="Q6228" t="str">
            <v>QUITO</v>
          </cell>
          <cell r="R6228" t="str">
            <v>PICHINCHA</v>
          </cell>
          <cell r="T6228" t="str">
            <v>FLEXTRANS UIO</v>
          </cell>
          <cell r="U6228" t="str">
            <v>FLEXNETUIO_LOCAL</v>
          </cell>
          <cell r="V6228">
            <v>1</v>
          </cell>
          <cell r="W6228">
            <v>1</v>
          </cell>
          <cell r="X6228" t="str">
            <v>FLEXNET ECUADOR - MDELIVERY</v>
          </cell>
          <cell r="Y6228" t="str">
            <v>CALLE 28 DE JUNIO S/N Y GARCIA MORENO ENTRADA LLANO GRANDE</v>
          </cell>
        </row>
        <row r="6229">
          <cell r="A6229" t="str">
            <v>2477053</v>
          </cell>
          <cell r="B6229">
            <v>480592</v>
          </cell>
          <cell r="C6229" t="str">
            <v>2477053</v>
          </cell>
          <cell r="D6229" t="str">
            <v>MDELIVERY</v>
          </cell>
          <cell r="E6229" t="str">
            <v>DESPACHO</v>
          </cell>
          <cell r="F6229" t="str">
            <v>NORMAL</v>
          </cell>
          <cell r="G6229" t="str">
            <v>TF89258</v>
          </cell>
          <cell r="H6229">
            <v>44910</v>
          </cell>
          <cell r="I6229" t="str">
            <v>ENTREGADO</v>
          </cell>
          <cell r="J6229">
            <v>44911</v>
          </cell>
          <cell r="K6229" t="str">
            <v xml:space="preserve">MAGALI VANEGAS CUADRADO_ULTRAFRESH S A </v>
          </cell>
          <cell r="L6229" t="str">
            <v xml:space="preserve"> centro imbabura y panama esquina restaurante GOURMETMARKET preguntar en caja por la oficina de ultrafresh para proceder con la entrega a la srta Magali </v>
          </cell>
          <cell r="M6229" t="str">
            <v>0992775513001</v>
          </cell>
          <cell r="N6229" t="str">
            <v>0998199874</v>
          </cell>
          <cell r="O6229" t="str">
            <v/>
          </cell>
          <cell r="P6229" t="str">
            <v>GUAYAQUIL</v>
          </cell>
          <cell r="Q6229" t="str">
            <v>GUAYAQUIL</v>
          </cell>
          <cell r="R6229" t="str">
            <v>GUAYAS</v>
          </cell>
          <cell r="T6229" t="str">
            <v>ITSACOURIER</v>
          </cell>
          <cell r="U6229" t="str">
            <v>FLEXNETUIO_GYE</v>
          </cell>
          <cell r="V6229">
            <v>1</v>
          </cell>
          <cell r="W6229">
            <v>1</v>
          </cell>
          <cell r="X6229" t="str">
            <v>FLEXNET ECUADOR - MDELIVERY</v>
          </cell>
          <cell r="Y6229" t="str">
            <v>CALLE 28 DE JUNIO S/N Y GARCIA MORENO ENTRADA LLANO GRANDE</v>
          </cell>
        </row>
        <row r="6230">
          <cell r="A6230" t="str">
            <v>2477054</v>
          </cell>
          <cell r="B6230">
            <v>480593</v>
          </cell>
          <cell r="C6230" t="str">
            <v>2477054</v>
          </cell>
          <cell r="D6230" t="str">
            <v>MDELIVERY</v>
          </cell>
          <cell r="E6230" t="str">
            <v>DESPACHO</v>
          </cell>
          <cell r="F6230" t="str">
            <v>NORMAL</v>
          </cell>
          <cell r="G6230" t="str">
            <v>TF89249</v>
          </cell>
          <cell r="H6230">
            <v>44910</v>
          </cell>
          <cell r="I6230" t="str">
            <v>ENTREGADO</v>
          </cell>
          <cell r="J6230">
            <v>44914</v>
          </cell>
          <cell r="K6230" t="str">
            <v>ABEL JUAN VASQUEZ ROMERO_ABEL JUAN VASQUEZ ROMERO</v>
          </cell>
          <cell r="L6230" t="str">
            <v>Guasmo Sur Coop 12 de Octubre manzana 6 solar 5 casa amarilla de dos pisos diagonal a la Escuela Ciudad de Manta cerca casa comunal</v>
          </cell>
          <cell r="M6230" t="str">
            <v>0907974646001</v>
          </cell>
          <cell r="N6230" t="str">
            <v>0981384595</v>
          </cell>
          <cell r="O6230" t="str">
            <v/>
          </cell>
          <cell r="P6230" t="str">
            <v>GUAYAQUIL</v>
          </cell>
          <cell r="Q6230" t="str">
            <v>GUAYAQUIL</v>
          </cell>
          <cell r="R6230" t="str">
            <v>GUAYAS</v>
          </cell>
          <cell r="T6230" t="str">
            <v>FLEXTRANS GYE</v>
          </cell>
          <cell r="U6230" t="str">
            <v>FLEXNETUIO_GYE</v>
          </cell>
          <cell r="V6230">
            <v>1</v>
          </cell>
          <cell r="W6230">
            <v>1</v>
          </cell>
          <cell r="X6230" t="str">
            <v>FLEXNET ECUADOR - MDELIVERY</v>
          </cell>
          <cell r="Y6230" t="str">
            <v>CALLE 28 DE JUNIO S/N Y GARCIA MORENO ENTRADA LLANO GRANDE</v>
          </cell>
        </row>
        <row r="6231">
          <cell r="A6231" t="str">
            <v>2477055</v>
          </cell>
          <cell r="B6231">
            <v>480594</v>
          </cell>
          <cell r="C6231" t="str">
            <v>2477055</v>
          </cell>
          <cell r="D6231" t="str">
            <v>MDELIVERY</v>
          </cell>
          <cell r="E6231" t="str">
            <v>DESPACHO</v>
          </cell>
          <cell r="F6231" t="str">
            <v>NORMAL</v>
          </cell>
          <cell r="G6231" t="str">
            <v>031080002477055</v>
          </cell>
          <cell r="H6231">
            <v>44910</v>
          </cell>
          <cell r="I6231" t="str">
            <v>ENTREGADO</v>
          </cell>
          <cell r="J6231">
            <v>44917</v>
          </cell>
          <cell r="K6231" t="str">
            <v>Jenniffer Villacis_ASOCIACION SOLIDARISTA PROFUTURO</v>
          </cell>
          <cell r="L6231" t="str">
            <v>Edificio El Caiman Planta Baja Oficina 2 Av Jose Rodriguez Bonin y Av Barcelona GUAYAQUIL GUAYAQUIL GUAYAS REGION COSTA Ecuador</v>
          </cell>
          <cell r="M6231" t="str">
            <v>0992424222001</v>
          </cell>
          <cell r="N6231" t="str">
            <v>987932799</v>
          </cell>
          <cell r="O6231" t="str">
            <v/>
          </cell>
          <cell r="P6231" t="str">
            <v>GUAYAQUIL</v>
          </cell>
          <cell r="Q6231" t="str">
            <v>GUAYAQUIL</v>
          </cell>
          <cell r="R6231" t="str">
            <v>GUAYAS</v>
          </cell>
          <cell r="T6231" t="str">
            <v>TRAMACO</v>
          </cell>
          <cell r="U6231" t="str">
            <v>FLEXNETUIO_GYE</v>
          </cell>
          <cell r="V6231">
            <v>1</v>
          </cell>
          <cell r="W6231">
            <v>1</v>
          </cell>
          <cell r="X6231" t="str">
            <v>FLEXNET ECUADOR - MDELIVERY</v>
          </cell>
          <cell r="Y6231" t="str">
            <v>CALLE 28 DE JUNIO S/N Y GARCIA MORENO ENTRADA LLANO GRANDE</v>
          </cell>
        </row>
        <row r="6232">
          <cell r="A6232" t="str">
            <v>2477056</v>
          </cell>
          <cell r="B6232">
            <v>480595</v>
          </cell>
          <cell r="C6232" t="str">
            <v>2477056</v>
          </cell>
          <cell r="D6232" t="str">
            <v>MDELIVERY</v>
          </cell>
          <cell r="E6232" t="str">
            <v>DESPACHO</v>
          </cell>
          <cell r="F6232" t="str">
            <v>NORMAL</v>
          </cell>
          <cell r="G6232" t="str">
            <v>FT75744</v>
          </cell>
          <cell r="H6232">
            <v>44910</v>
          </cell>
          <cell r="I6232" t="str">
            <v>ENTREGADO</v>
          </cell>
          <cell r="J6232">
            <v>44911</v>
          </cell>
          <cell r="K6232" t="str">
            <v xml:space="preserve">Jacqueline Jara_FLEXIPLAST S A </v>
          </cell>
          <cell r="L6232" t="str">
            <v xml:space="preserve"> Calle Union s n y Cap Giovanni Calles sector Marianitas Calderon FLEXIPLAST S A Quito Ecuador </v>
          </cell>
          <cell r="M6232" t="str">
            <v>0190150496001</v>
          </cell>
          <cell r="N6232" t="str">
            <v>0987736764</v>
          </cell>
          <cell r="O6232" t="str">
            <v/>
          </cell>
          <cell r="P6232" t="str">
            <v>QUITO</v>
          </cell>
          <cell r="Q6232" t="str">
            <v>QUITO</v>
          </cell>
          <cell r="R6232" t="str">
            <v>PICHINCHA</v>
          </cell>
          <cell r="T6232" t="str">
            <v>FLEXTRANS UIO</v>
          </cell>
          <cell r="U6232" t="str">
            <v>FLEXNETUIO_LOCAL</v>
          </cell>
          <cell r="V6232">
            <v>1</v>
          </cell>
          <cell r="W6232">
            <v>1</v>
          </cell>
          <cell r="X6232" t="str">
            <v>FLEXNET ECUADOR - MDELIVERY</v>
          </cell>
          <cell r="Y6232" t="str">
            <v>CALLE 28 DE JUNIO S/N Y GARCIA MORENO ENTRADA LLANO GRANDE</v>
          </cell>
        </row>
        <row r="6233">
          <cell r="A6233" t="str">
            <v>2477057</v>
          </cell>
          <cell r="B6233">
            <v>480596</v>
          </cell>
          <cell r="C6233" t="str">
            <v>2477057</v>
          </cell>
          <cell r="D6233" t="str">
            <v>MDELIVERY</v>
          </cell>
          <cell r="E6233" t="str">
            <v>DESPACHO</v>
          </cell>
          <cell r="F6233" t="str">
            <v>NORMAL</v>
          </cell>
          <cell r="G6233" t="str">
            <v>FT75756</v>
          </cell>
          <cell r="H6233">
            <v>44910</v>
          </cell>
          <cell r="I6233" t="str">
            <v>ENTREGADO</v>
          </cell>
          <cell r="J6233">
            <v>44911</v>
          </cell>
          <cell r="K6233" t="str">
            <v>Patricio Hidalgo o la persona que se encuentre al momento del despacho_ADITMAQ</v>
          </cell>
          <cell r="L6233" t="str">
            <v xml:space="preserve"> Pichincha Quito Bypass De Cumbaya S N Ingreso Santa Lucia Referencia “Centro Comercial Plaza Modena Ofic 12 y 13 </v>
          </cell>
          <cell r="M6233" t="str">
            <v>1791269489001</v>
          </cell>
          <cell r="N6233" t="str">
            <v>0986136800</v>
          </cell>
          <cell r="O6233" t="str">
            <v/>
          </cell>
          <cell r="P6233" t="str">
            <v>QUITO</v>
          </cell>
          <cell r="Q6233" t="str">
            <v>QUITO</v>
          </cell>
          <cell r="R6233" t="str">
            <v>PICHINCHA</v>
          </cell>
          <cell r="T6233" t="str">
            <v>FLEXTRANS UIO</v>
          </cell>
          <cell r="U6233" t="str">
            <v>FLEXNETUIO_LOCAL</v>
          </cell>
          <cell r="V6233">
            <v>1</v>
          </cell>
          <cell r="W6233">
            <v>1</v>
          </cell>
          <cell r="X6233" t="str">
            <v>FLEXNET ECUADOR - MDELIVERY</v>
          </cell>
          <cell r="Y6233" t="str">
            <v>CALLE 28 DE JUNIO S/N Y GARCIA MORENO ENTRADA LLANO GRANDE</v>
          </cell>
        </row>
        <row r="6234">
          <cell r="A6234" t="str">
            <v>2477064</v>
          </cell>
          <cell r="B6234">
            <v>480597</v>
          </cell>
          <cell r="C6234" t="str">
            <v>2477064</v>
          </cell>
          <cell r="D6234" t="str">
            <v>MDELIVERY</v>
          </cell>
          <cell r="E6234" t="str">
            <v>DESPACHO</v>
          </cell>
          <cell r="F6234" t="str">
            <v>NORMAL</v>
          </cell>
          <cell r="G6234" t="str">
            <v>IC3900</v>
          </cell>
          <cell r="H6234">
            <v>44910</v>
          </cell>
          <cell r="I6234" t="str">
            <v>ENTREGADO</v>
          </cell>
          <cell r="J6234">
            <v>44911</v>
          </cell>
          <cell r="K6234" t="str">
            <v>DARWIN JARAMILLO_CONSULFINCO CIA LTDA</v>
          </cell>
          <cell r="L6234" t="str">
            <v>CALLE RODRIGO PALACIOS Y JACINTO FLORES TRAS BODEGA SALVADOR PACHECO MORA CONSULFINCO</v>
          </cell>
          <cell r="M6234" t="str">
            <v>0190375145001</v>
          </cell>
          <cell r="N6234" t="str">
            <v>0998421520</v>
          </cell>
          <cell r="O6234" t="str">
            <v/>
          </cell>
          <cell r="P6234" t="str">
            <v>CUENCA</v>
          </cell>
          <cell r="Q6234" t="str">
            <v>CUENCA</v>
          </cell>
          <cell r="R6234" t="str">
            <v>AZUAY</v>
          </cell>
          <cell r="T6234" t="str">
            <v>ITSACOURIER</v>
          </cell>
          <cell r="U6234" t="str">
            <v>FLEXNETUIO_PROVINCIA</v>
          </cell>
          <cell r="V6234">
            <v>1</v>
          </cell>
          <cell r="W6234">
            <v>1</v>
          </cell>
          <cell r="X6234" t="str">
            <v>FLEXNET ECUADOR - MDELIVERY</v>
          </cell>
          <cell r="Y6234" t="str">
            <v>CALLE 28 DE JUNIO S/N Y GARCIA MORENO ENTRADA LLANO GRANDE</v>
          </cell>
        </row>
        <row r="6235">
          <cell r="A6235" t="str">
            <v>2477070</v>
          </cell>
          <cell r="B6235">
            <v>480598</v>
          </cell>
          <cell r="C6235" t="str">
            <v>2477070</v>
          </cell>
          <cell r="D6235" t="str">
            <v>MDELIVERY</v>
          </cell>
          <cell r="E6235" t="str">
            <v>DESPACHO</v>
          </cell>
          <cell r="F6235" t="str">
            <v>NORMAL</v>
          </cell>
          <cell r="G6235" t="str">
            <v>TF89246</v>
          </cell>
          <cell r="H6235">
            <v>44910</v>
          </cell>
          <cell r="I6235" t="str">
            <v>ENTREGADO</v>
          </cell>
          <cell r="J6235">
            <v>44911</v>
          </cell>
          <cell r="K6235" t="str">
            <v xml:space="preserve">Jorge Andres Lopez Meza_UNICOMER DE ECUADOR S A </v>
          </cell>
          <cell r="L6235" t="str">
            <v>Av Rodrigo Chavez Ciudad Colon Edif Pacifica Center pisos 5 6 y 7</v>
          </cell>
          <cell r="M6235" t="str">
            <v>1790895548001</v>
          </cell>
          <cell r="N6235" t="str">
            <v>0995917329</v>
          </cell>
          <cell r="O6235" t="str">
            <v/>
          </cell>
          <cell r="P6235" t="str">
            <v>GUAYAQUIL</v>
          </cell>
          <cell r="Q6235" t="str">
            <v>GUAYAQUIL</v>
          </cell>
          <cell r="R6235" t="str">
            <v>GUAYAS</v>
          </cell>
          <cell r="T6235" t="str">
            <v>ITSACOURIER</v>
          </cell>
          <cell r="U6235" t="str">
            <v>FLEXNETUIO_GYE</v>
          </cell>
          <cell r="V6235">
            <v>1</v>
          </cell>
          <cell r="W6235">
            <v>1</v>
          </cell>
          <cell r="X6235" t="str">
            <v>FLEXNET ECUADOR - MDELIVERY</v>
          </cell>
          <cell r="Y6235" t="str">
            <v>CALLE 28 DE JUNIO S/N Y GARCIA MORENO ENTRADA LLANO GRANDE</v>
          </cell>
        </row>
        <row r="6236">
          <cell r="A6236" t="str">
            <v>2477076</v>
          </cell>
          <cell r="B6236">
            <v>480599</v>
          </cell>
          <cell r="C6236" t="str">
            <v>2477076</v>
          </cell>
          <cell r="D6236" t="str">
            <v>MDELIVERY</v>
          </cell>
          <cell r="E6236" t="str">
            <v>DESPACHO</v>
          </cell>
          <cell r="F6236" t="str">
            <v>NORMAL</v>
          </cell>
          <cell r="G6236" t="str">
            <v>FT75739</v>
          </cell>
          <cell r="H6236">
            <v>44910</v>
          </cell>
          <cell r="I6236" t="str">
            <v>ENTREGADO</v>
          </cell>
          <cell r="J6236">
            <v>44911</v>
          </cell>
          <cell r="K6236" t="str">
            <v xml:space="preserve">Maria Eugenia Ayala_TRECX S A </v>
          </cell>
          <cell r="L6236" t="str">
            <v>MANTA 264 Y PEDRO FREIRE SCTR COTOCOLLAO ATT SILVIO BETANCOURT</v>
          </cell>
          <cell r="M6236" t="str">
            <v>1791812484001</v>
          </cell>
          <cell r="N6236" t="str">
            <v>0996294594</v>
          </cell>
          <cell r="O6236" t="str">
            <v/>
          </cell>
          <cell r="P6236" t="str">
            <v>QUITO</v>
          </cell>
          <cell r="Q6236" t="str">
            <v>QUITO</v>
          </cell>
          <cell r="R6236" t="str">
            <v>PICHINCHA</v>
          </cell>
          <cell r="T6236" t="str">
            <v>FLEXTRANS UIO</v>
          </cell>
          <cell r="U6236" t="str">
            <v>FLEXNETUIO_LOCAL</v>
          </cell>
          <cell r="V6236">
            <v>1</v>
          </cell>
          <cell r="W6236">
            <v>1</v>
          </cell>
          <cell r="X6236" t="str">
            <v>FLEXNET ECUADOR - MDELIVERY</v>
          </cell>
          <cell r="Y6236" t="str">
            <v>CALLE 28 DE JUNIO S/N Y GARCIA MORENO ENTRADA LLANO GRANDE</v>
          </cell>
        </row>
        <row r="6237">
          <cell r="A6237" t="str">
            <v>2477092</v>
          </cell>
          <cell r="B6237">
            <v>480600</v>
          </cell>
          <cell r="C6237" t="str">
            <v>2477092</v>
          </cell>
          <cell r="D6237" t="str">
            <v>MDELIVERY</v>
          </cell>
          <cell r="E6237" t="str">
            <v>DESPACHO</v>
          </cell>
          <cell r="F6237" t="str">
            <v>NORMAL</v>
          </cell>
          <cell r="G6237" t="str">
            <v>TF89256</v>
          </cell>
          <cell r="H6237">
            <v>44910</v>
          </cell>
          <cell r="I6237" t="str">
            <v>ENTREGADO</v>
          </cell>
          <cell r="J6237">
            <v>44917</v>
          </cell>
          <cell r="K6237" t="str">
            <v xml:space="preserve">Jose Arboleda_SATRACK S A </v>
          </cell>
          <cell r="L6237" t="str">
            <v xml:space="preserve"> GUAYAS GUAYAQUIL Ciudadela Jaime Roldo na mz 12 villa 16 </v>
          </cell>
          <cell r="M6237" t="str">
            <v>1792337321001</v>
          </cell>
          <cell r="N6237" t="str">
            <v>968124067</v>
          </cell>
          <cell r="O6237" t="str">
            <v/>
          </cell>
          <cell r="P6237" t="str">
            <v>GUAYAQUIL</v>
          </cell>
          <cell r="Q6237" t="str">
            <v>GUAYAQUIL</v>
          </cell>
          <cell r="R6237" t="str">
            <v>GUAYAS</v>
          </cell>
          <cell r="T6237" t="str">
            <v>ITSACOURIER</v>
          </cell>
          <cell r="U6237" t="str">
            <v>FLEXNETUIO_GYE</v>
          </cell>
          <cell r="V6237">
            <v>1</v>
          </cell>
          <cell r="W6237">
            <v>1</v>
          </cell>
          <cell r="X6237" t="str">
            <v>FLEXNET ECUADOR - MDELIVERY</v>
          </cell>
          <cell r="Y6237" t="str">
            <v>CALLE 28 DE JUNIO S/N Y GARCIA MORENO ENTRADA LLANO GRANDE</v>
          </cell>
        </row>
        <row r="6238">
          <cell r="A6238" t="str">
            <v>2476951</v>
          </cell>
          <cell r="B6238">
            <v>480554</v>
          </cell>
          <cell r="C6238" t="str">
            <v>2476951</v>
          </cell>
          <cell r="D6238" t="str">
            <v>MDELIVERY</v>
          </cell>
          <cell r="E6238" t="str">
            <v>DESPACHO</v>
          </cell>
          <cell r="F6238" t="str">
            <v>NORMAL</v>
          </cell>
          <cell r="G6238" t="str">
            <v>FT75735</v>
          </cell>
          <cell r="H6238">
            <v>44910</v>
          </cell>
          <cell r="I6238" t="str">
            <v>ENTREGADO</v>
          </cell>
          <cell r="J6238">
            <v>44911</v>
          </cell>
          <cell r="K6238" t="str">
            <v>CRISTINA PAVON_SAA CORDOVA JUAN PATRICIO</v>
          </cell>
          <cell r="L6238" t="str">
            <v>TORIBIO MONTES Y DANIEL HIDALGO CASA N27 07</v>
          </cell>
          <cell r="M6238" t="str">
            <v>1703848679001</v>
          </cell>
          <cell r="N6238" t="str">
            <v>0984746868</v>
          </cell>
          <cell r="O6238" t="str">
            <v/>
          </cell>
          <cell r="P6238" t="str">
            <v>QUITO</v>
          </cell>
          <cell r="Q6238" t="str">
            <v>QUITO</v>
          </cell>
          <cell r="R6238" t="str">
            <v>PICHINCHA</v>
          </cell>
          <cell r="T6238" t="str">
            <v>FLEXTRANS UIO</v>
          </cell>
          <cell r="U6238" t="str">
            <v>FLEXNETUIO_LOCAL</v>
          </cell>
          <cell r="V6238">
            <v>1</v>
          </cell>
          <cell r="W6238">
            <v>1</v>
          </cell>
          <cell r="X6238" t="str">
            <v>FLEXNET ECUADOR - MDELIVERY</v>
          </cell>
          <cell r="Y6238" t="str">
            <v>CALLE 28 DE JUNIO S/N Y GARCIA MORENO ENTRADA LLANO GRANDE</v>
          </cell>
        </row>
        <row r="6239">
          <cell r="A6239" t="str">
            <v>2476952</v>
          </cell>
          <cell r="B6239">
            <v>480555</v>
          </cell>
          <cell r="C6239" t="str">
            <v>2476952</v>
          </cell>
          <cell r="D6239" t="str">
            <v>MDELIVERY</v>
          </cell>
          <cell r="E6239" t="str">
            <v>DESPACHO</v>
          </cell>
          <cell r="F6239" t="str">
            <v>NORMAL</v>
          </cell>
          <cell r="G6239" t="str">
            <v>FT75734</v>
          </cell>
          <cell r="H6239">
            <v>44910</v>
          </cell>
          <cell r="I6239" t="str">
            <v>ENTREGADO</v>
          </cell>
          <cell r="J6239">
            <v>44911</v>
          </cell>
          <cell r="K6239" t="str">
            <v>Martha Chapaca_MARCO FRANCISCO CHAPACA GAVILANES</v>
          </cell>
          <cell r="L6239" t="str">
            <v xml:space="preserve"> PICHINCHA QUITO INTI OE2 243 LAURO GUERRERO SECTOR LA MAGDALENA </v>
          </cell>
          <cell r="M6239" t="str">
            <v>1711681831001</v>
          </cell>
          <cell r="N6239" t="str">
            <v>0984605107</v>
          </cell>
          <cell r="O6239" t="str">
            <v/>
          </cell>
          <cell r="P6239" t="str">
            <v>QUITO</v>
          </cell>
          <cell r="Q6239" t="str">
            <v>QUITO</v>
          </cell>
          <cell r="R6239" t="str">
            <v>PICHINCHA</v>
          </cell>
          <cell r="T6239" t="str">
            <v>FLEXTRANS UIO</v>
          </cell>
          <cell r="U6239" t="str">
            <v>FLEXNETUIO_LOCAL</v>
          </cell>
          <cell r="V6239">
            <v>1</v>
          </cell>
          <cell r="W6239">
            <v>1</v>
          </cell>
          <cell r="X6239" t="str">
            <v>FLEXNET ECUADOR - MDELIVERY</v>
          </cell>
          <cell r="Y6239" t="str">
            <v>CALLE 28 DE JUNIO S/N Y GARCIA MORENO ENTRADA LLANO GRANDE</v>
          </cell>
        </row>
        <row r="6240">
          <cell r="A6240" t="str">
            <v>2476953</v>
          </cell>
          <cell r="B6240">
            <v>480556</v>
          </cell>
          <cell r="C6240" t="str">
            <v>2476953</v>
          </cell>
          <cell r="D6240" t="str">
            <v>MDELIVERY</v>
          </cell>
          <cell r="E6240" t="str">
            <v>DESPACHO</v>
          </cell>
          <cell r="F6240" t="str">
            <v>NORMAL</v>
          </cell>
          <cell r="G6240" t="str">
            <v>FT75738</v>
          </cell>
          <cell r="H6240">
            <v>44910</v>
          </cell>
          <cell r="I6240" t="str">
            <v>ENTREGADO</v>
          </cell>
          <cell r="J6240">
            <v>44911</v>
          </cell>
          <cell r="K6240" t="str">
            <v>JORGE ANIBAL SAEZ PINTAG_JORGE ANIBAL SAEZ PINTAG</v>
          </cell>
          <cell r="L6240" t="str">
            <v>CALLE RIO CUNURI Y JOSE MALDONADO PARQUE CENTRAL DE LA MENA 2 JUSTO EN LA POLICiA</v>
          </cell>
          <cell r="M6240" t="str">
            <v>1716460892001</v>
          </cell>
          <cell r="N6240" t="str">
            <v>0998592071</v>
          </cell>
          <cell r="O6240" t="str">
            <v/>
          </cell>
          <cell r="P6240" t="str">
            <v>QUITO</v>
          </cell>
          <cell r="Q6240" t="str">
            <v>QUITO</v>
          </cell>
          <cell r="R6240" t="str">
            <v>PICHINCHA</v>
          </cell>
          <cell r="T6240" t="str">
            <v>FLEXTRANS UIO</v>
          </cell>
          <cell r="U6240" t="str">
            <v>FLEXNETUIO_LOCAL</v>
          </cell>
          <cell r="V6240">
            <v>1</v>
          </cell>
          <cell r="W6240">
            <v>1</v>
          </cell>
          <cell r="X6240" t="str">
            <v>FLEXNET ECUADOR - MDELIVERY</v>
          </cell>
          <cell r="Y6240" t="str">
            <v>CALLE 28 DE JUNIO S/N Y GARCIA MORENO ENTRADA LLANO GRANDE</v>
          </cell>
        </row>
        <row r="6241">
          <cell r="A6241" t="str">
            <v>2476955</v>
          </cell>
          <cell r="B6241">
            <v>480557</v>
          </cell>
          <cell r="C6241" t="str">
            <v>2476955</v>
          </cell>
          <cell r="D6241" t="str">
            <v>MDELIVERY</v>
          </cell>
          <cell r="E6241" t="str">
            <v>DESPACHO</v>
          </cell>
          <cell r="F6241" t="str">
            <v>NORMAL</v>
          </cell>
          <cell r="G6241" t="str">
            <v>FT75725</v>
          </cell>
          <cell r="H6241">
            <v>44910</v>
          </cell>
          <cell r="I6241" t="str">
            <v>ENTREGADO</v>
          </cell>
          <cell r="J6241">
            <v>44911</v>
          </cell>
          <cell r="K6241" t="str">
            <v xml:space="preserve">VICTOR VAN DIJK O WENDY DAVILA_FLEURAMETZ ECUADOR CIA LTDA </v>
          </cell>
          <cell r="L6241" t="str">
            <v>AV REPUBLICA DEL SALVADOR N36 213 Y AV NACIONES UNIDAS VICTOR VAN DIJK O WENDY DAVILA 0998002886 0999824608</v>
          </cell>
          <cell r="M6241" t="str">
            <v>1792230640001</v>
          </cell>
          <cell r="N6241" t="str">
            <v>0999824608</v>
          </cell>
          <cell r="O6241" t="str">
            <v/>
          </cell>
          <cell r="P6241" t="str">
            <v>QUITO</v>
          </cell>
          <cell r="Q6241" t="str">
            <v>QUITO</v>
          </cell>
          <cell r="R6241" t="str">
            <v>PICHINCHA</v>
          </cell>
          <cell r="T6241" t="str">
            <v>FLEXTRANS UIO</v>
          </cell>
          <cell r="U6241" t="str">
            <v>FLEXNETUIO_LOCAL</v>
          </cell>
          <cell r="V6241">
            <v>1</v>
          </cell>
          <cell r="W6241">
            <v>1</v>
          </cell>
          <cell r="X6241" t="str">
            <v>FLEXNET ECUADOR - MDELIVERY</v>
          </cell>
          <cell r="Y6241" t="str">
            <v>CALLE 28 DE JUNIO S/N Y GARCIA MORENO ENTRADA LLANO GRANDE</v>
          </cell>
        </row>
        <row r="6242">
          <cell r="A6242" t="str">
            <v>2476956</v>
          </cell>
          <cell r="B6242">
            <v>480558</v>
          </cell>
          <cell r="C6242" t="str">
            <v>2476956</v>
          </cell>
          <cell r="D6242" t="str">
            <v>MDELIVERY</v>
          </cell>
          <cell r="E6242" t="str">
            <v>DESPACHO</v>
          </cell>
          <cell r="F6242" t="str">
            <v>NORMAL</v>
          </cell>
          <cell r="G6242" t="str">
            <v>IC3888</v>
          </cell>
          <cell r="H6242">
            <v>44910</v>
          </cell>
          <cell r="I6242" t="str">
            <v>ENTREGADO</v>
          </cell>
          <cell r="J6242">
            <v>44911</v>
          </cell>
          <cell r="K6242" t="str">
            <v>Lucia Alvear O_ALMACENES JUAN ELJURI CiA LTDA</v>
          </cell>
          <cell r="L6242" t="str">
            <v>GIL RAMIREZ DAVALOS 5 32 Y ARMENILLAS ESQ ATT LUIS CHASI CUENCA CUENCA AZUAY REGION SIERRA Ecuador</v>
          </cell>
          <cell r="M6242" t="str">
            <v>0190007510001</v>
          </cell>
          <cell r="N6242" t="str">
            <v>995868093</v>
          </cell>
          <cell r="O6242" t="str">
            <v/>
          </cell>
          <cell r="P6242" t="str">
            <v>CUENCA</v>
          </cell>
          <cell r="Q6242" t="str">
            <v>CUENCA</v>
          </cell>
          <cell r="R6242" t="str">
            <v>AZUAY</v>
          </cell>
          <cell r="T6242" t="str">
            <v>ITSACOURIER</v>
          </cell>
          <cell r="U6242" t="str">
            <v>FLEXNETUIO_PROVINCIA</v>
          </cell>
          <cell r="V6242">
            <v>1</v>
          </cell>
          <cell r="W6242">
            <v>1</v>
          </cell>
          <cell r="X6242" t="str">
            <v>FLEXNET ECUADOR - MDELIVERY</v>
          </cell>
          <cell r="Y6242" t="str">
            <v>CALLE 28 DE JUNIO S/N Y GARCIA MORENO ENTRADA LLANO GRANDE</v>
          </cell>
        </row>
        <row r="6243">
          <cell r="A6243" t="str">
            <v>2476957</v>
          </cell>
          <cell r="B6243">
            <v>480559</v>
          </cell>
          <cell r="C6243" t="str">
            <v>2476957</v>
          </cell>
          <cell r="D6243" t="str">
            <v>MDELIVERY</v>
          </cell>
          <cell r="E6243" t="str">
            <v>DESPACHO</v>
          </cell>
          <cell r="F6243" t="str">
            <v>NORMAL</v>
          </cell>
          <cell r="G6243" t="str">
            <v>FT75767</v>
          </cell>
          <cell r="H6243">
            <v>44910</v>
          </cell>
          <cell r="I6243" t="str">
            <v>ENTREGADO</v>
          </cell>
          <cell r="J6243">
            <v>44911</v>
          </cell>
          <cell r="K6243" t="str">
            <v>JOHANNA GALARZA MAYRA PUSDA_PROVEFARMA</v>
          </cell>
          <cell r="L6243" t="str">
            <v>CooporaciOn GPF Av de los Shyris KM 5 1 2 Via AmaguaNa BODEGAS DE PROVEFARMA</v>
          </cell>
          <cell r="M6243" t="str">
            <v>1791050665001</v>
          </cell>
          <cell r="N6243" t="str">
            <v>959591039 /981479694</v>
          </cell>
          <cell r="O6243" t="str">
            <v/>
          </cell>
          <cell r="P6243" t="str">
            <v>QUITO</v>
          </cell>
          <cell r="Q6243" t="str">
            <v>QUITO</v>
          </cell>
          <cell r="R6243" t="str">
            <v>PICHINCHA</v>
          </cell>
          <cell r="T6243" t="str">
            <v>FLEXTRANS UIO</v>
          </cell>
          <cell r="U6243" t="str">
            <v>FLEXNETUIO_LOCAL</v>
          </cell>
          <cell r="V6243">
            <v>1</v>
          </cell>
          <cell r="W6243">
            <v>1</v>
          </cell>
          <cell r="X6243" t="str">
            <v>FLEXNET ECUADOR - MDELIVERY</v>
          </cell>
          <cell r="Y6243" t="str">
            <v>CALLE 28 DE JUNIO S/N Y GARCIA MORENO ENTRADA LLANO GRANDE</v>
          </cell>
        </row>
        <row r="6244">
          <cell r="A6244" t="str">
            <v>2476961</v>
          </cell>
          <cell r="B6244">
            <v>480560</v>
          </cell>
          <cell r="C6244" t="str">
            <v>2476961</v>
          </cell>
          <cell r="D6244" t="str">
            <v>MDELIVERY</v>
          </cell>
          <cell r="E6244" t="str">
            <v>DESPACHO</v>
          </cell>
          <cell r="F6244" t="str">
            <v>NORMAL</v>
          </cell>
          <cell r="G6244" t="str">
            <v>FT75743</v>
          </cell>
          <cell r="H6244">
            <v>44910</v>
          </cell>
          <cell r="I6244" t="str">
            <v>ENTREGADO</v>
          </cell>
          <cell r="J6244">
            <v>44914</v>
          </cell>
          <cell r="K6244" t="str">
            <v xml:space="preserve">BELEN REGALADO VICTORIA CHUNGANDRO_QUIFATEX S A </v>
          </cell>
          <cell r="L6244" t="str">
            <v>Panamericana Norte Km 14 5 entre pasaje Cepeda y calle Leonidas ProaNo Calderon</v>
          </cell>
          <cell r="M6244" t="str">
            <v>1790371506001</v>
          </cell>
          <cell r="N6244" t="str">
            <v>0991391527</v>
          </cell>
          <cell r="O6244" t="str">
            <v/>
          </cell>
          <cell r="P6244" t="str">
            <v>QUITO</v>
          </cell>
          <cell r="Q6244" t="str">
            <v>QUITO</v>
          </cell>
          <cell r="R6244" t="str">
            <v>PICHINCHA</v>
          </cell>
          <cell r="T6244" t="str">
            <v>FLEXTRANS UIO</v>
          </cell>
          <cell r="U6244" t="str">
            <v>FLEXNETUIO_LOCAL</v>
          </cell>
          <cell r="V6244">
            <v>1</v>
          </cell>
          <cell r="W6244">
            <v>1</v>
          </cell>
          <cell r="X6244" t="str">
            <v>FLEXNET ECUADOR - MDELIVERY</v>
          </cell>
          <cell r="Y6244" t="str">
            <v>CALLE 28 DE JUNIO S/N Y GARCIA MORENO ENTRADA LLANO GRANDE</v>
          </cell>
        </row>
        <row r="6245">
          <cell r="A6245" t="str">
            <v>2476962</v>
          </cell>
          <cell r="B6245">
            <v>480561</v>
          </cell>
          <cell r="C6245" t="str">
            <v>2476962</v>
          </cell>
          <cell r="D6245" t="str">
            <v>MDELIVERY</v>
          </cell>
          <cell r="E6245" t="str">
            <v>DESPACHO</v>
          </cell>
          <cell r="F6245" t="str">
            <v>NORMAL</v>
          </cell>
          <cell r="G6245" t="str">
            <v>FT75733</v>
          </cell>
          <cell r="H6245">
            <v>44910</v>
          </cell>
          <cell r="I6245" t="str">
            <v>ENTREGADO</v>
          </cell>
          <cell r="J6245">
            <v>44911</v>
          </cell>
          <cell r="K6245" t="str">
            <v>CARLOS ALFONSO ROMERO ROMERO_CARLOS ALFONSO ROMERO ROMERO</v>
          </cell>
          <cell r="L6245" t="str">
            <v xml:space="preserve">JOSE FELIX BARREIRO 50 45 Y DE LOS ALAMOS DIRECCIoN NACIONAL DE INVESTIGACIoN DE POLICiA JUDICIAL LUGAR DE TRABAJO </v>
          </cell>
          <cell r="M6245" t="str">
            <v>0502344609001</v>
          </cell>
          <cell r="N6245" t="str">
            <v>0998931918</v>
          </cell>
          <cell r="O6245" t="str">
            <v/>
          </cell>
          <cell r="P6245" t="str">
            <v>QUITO</v>
          </cell>
          <cell r="Q6245" t="str">
            <v>QUITO</v>
          </cell>
          <cell r="R6245" t="str">
            <v>PICHINCHA</v>
          </cell>
          <cell r="T6245" t="str">
            <v>FLEXTRANS UIO</v>
          </cell>
          <cell r="U6245" t="str">
            <v>FLEXNETUIO_LOCAL</v>
          </cell>
          <cell r="V6245">
            <v>1</v>
          </cell>
          <cell r="W6245">
            <v>1</v>
          </cell>
          <cell r="X6245" t="str">
            <v>FLEXNET ECUADOR - MDELIVERY</v>
          </cell>
          <cell r="Y6245" t="str">
            <v>CALLE 28 DE JUNIO S/N Y GARCIA MORENO ENTRADA LLANO GRANDE</v>
          </cell>
        </row>
        <row r="6246">
          <cell r="A6246" t="str">
            <v>2476963_1</v>
          </cell>
          <cell r="B6246">
            <v>480562</v>
          </cell>
          <cell r="C6246" t="str">
            <v>2476963_1</v>
          </cell>
          <cell r="D6246" t="str">
            <v>MDELIVERY</v>
          </cell>
          <cell r="E6246" t="str">
            <v>DESPACHO</v>
          </cell>
          <cell r="F6246" t="str">
            <v>NORMAL</v>
          </cell>
          <cell r="G6246" t="str">
            <v>TF89250</v>
          </cell>
          <cell r="H6246">
            <v>44910</v>
          </cell>
          <cell r="I6246" t="str">
            <v>ENTREGADO</v>
          </cell>
          <cell r="J6246">
            <v>44911</v>
          </cell>
          <cell r="K6246" t="str">
            <v xml:space="preserve">XAVIER BAQUERIZO_BRELDYNG S A </v>
          </cell>
          <cell r="L6246" t="str">
            <v xml:space="preserve"> avenida septima y emilio romero bodegas trasinversa 8</v>
          </cell>
          <cell r="M6246" t="str">
            <v>0992286571001</v>
          </cell>
          <cell r="N6246" t="str">
            <v>0994503625</v>
          </cell>
          <cell r="O6246" t="str">
            <v/>
          </cell>
          <cell r="P6246" t="str">
            <v>GUAYAQUIL</v>
          </cell>
          <cell r="Q6246" t="str">
            <v>GUAYAQUIL</v>
          </cell>
          <cell r="R6246" t="str">
            <v>GUAYAS</v>
          </cell>
          <cell r="T6246" t="str">
            <v>ITSACOURIER</v>
          </cell>
          <cell r="U6246" t="str">
            <v>FLEXNETUIO_GYE</v>
          </cell>
          <cell r="V6246">
            <v>1</v>
          </cell>
          <cell r="W6246">
            <v>1</v>
          </cell>
          <cell r="X6246" t="str">
            <v>FLEXNET ECUADOR - MDELIVERY</v>
          </cell>
          <cell r="Y6246" t="str">
            <v>CALLE 28 DE JUNIO S/N Y GARCIA MORENO ENTRADA LLANO GRANDE</v>
          </cell>
        </row>
        <row r="6247">
          <cell r="A6247" t="str">
            <v>2476964</v>
          </cell>
          <cell r="B6247">
            <v>480563</v>
          </cell>
          <cell r="C6247" t="str">
            <v>2476964</v>
          </cell>
          <cell r="D6247" t="str">
            <v>MDELIVERY</v>
          </cell>
          <cell r="E6247" t="str">
            <v>DESPACHO</v>
          </cell>
          <cell r="F6247" t="str">
            <v>NORMAL</v>
          </cell>
          <cell r="G6247" t="str">
            <v>IC3897</v>
          </cell>
          <cell r="H6247">
            <v>44910</v>
          </cell>
          <cell r="I6247" t="str">
            <v>ENTREGADO</v>
          </cell>
          <cell r="J6247">
            <v>44911</v>
          </cell>
          <cell r="K6247" t="str">
            <v xml:space="preserve">TANIA NIEVES_ ASOCIACION DE DOCENTES EMPLEADOS Y TRAB </v>
          </cell>
          <cell r="L6247" t="str">
            <v xml:space="preserve"> AZUAY CUENCA CALLE VIEJA 12 30 Y ELIA LIUT Universidad Politecnica entrar en ADETUPS de 8am a 12pm </v>
          </cell>
          <cell r="M6247" t="str">
            <v>0190436578001</v>
          </cell>
          <cell r="N6247" t="str">
            <v>0995009474</v>
          </cell>
          <cell r="O6247" t="str">
            <v/>
          </cell>
          <cell r="P6247" t="str">
            <v>CUENCA</v>
          </cell>
          <cell r="Q6247" t="str">
            <v>CUENCA</v>
          </cell>
          <cell r="R6247" t="str">
            <v>AZUAY</v>
          </cell>
          <cell r="T6247" t="str">
            <v>ITSACOURIER</v>
          </cell>
          <cell r="U6247" t="str">
            <v>FLEXNETUIO_PROVINCIA</v>
          </cell>
          <cell r="V6247">
            <v>1</v>
          </cell>
          <cell r="W6247">
            <v>1</v>
          </cell>
          <cell r="X6247" t="str">
            <v>FLEXNET ECUADOR - MDELIVERY</v>
          </cell>
          <cell r="Y6247" t="str">
            <v>CALLE 28 DE JUNIO S/N Y GARCIA MORENO ENTRADA LLANO GRANDE</v>
          </cell>
        </row>
        <row r="6248">
          <cell r="A6248" t="str">
            <v>2476965</v>
          </cell>
          <cell r="B6248">
            <v>480564</v>
          </cell>
          <cell r="C6248" t="str">
            <v>2476965</v>
          </cell>
          <cell r="D6248" t="str">
            <v>MDELIVERY</v>
          </cell>
          <cell r="E6248" t="str">
            <v>DESPACHO</v>
          </cell>
          <cell r="F6248" t="str">
            <v>NORMAL</v>
          </cell>
          <cell r="G6248" t="str">
            <v>TF89248</v>
          </cell>
          <cell r="H6248">
            <v>44910</v>
          </cell>
          <cell r="I6248" t="str">
            <v>ENTREGADO</v>
          </cell>
          <cell r="J6248">
            <v>44914</v>
          </cell>
          <cell r="K6248" t="str">
            <v>JOSE ALBERTO ECUADOR MORAN VINCES_JOSE ALBERTO ECUADOR MORAN VINCES</v>
          </cell>
          <cell r="L6248" t="str">
            <v>calle 7 Lagos manzana 43 solar 17 casa de color blanco rejas negras ventanales negros en la esquina hay una farmacia sana sana</v>
          </cell>
          <cell r="M6248" t="str">
            <v>0905460960001</v>
          </cell>
          <cell r="N6248" t="str">
            <v>0994272669</v>
          </cell>
          <cell r="O6248" t="str">
            <v/>
          </cell>
          <cell r="P6248" t="str">
            <v>GUAYAQUIL</v>
          </cell>
          <cell r="Q6248" t="str">
            <v>GUAYAQUIL</v>
          </cell>
          <cell r="R6248" t="str">
            <v>GUAYAS</v>
          </cell>
          <cell r="T6248" t="str">
            <v>ITSACOURIER</v>
          </cell>
          <cell r="U6248" t="str">
            <v>FLEXNETUIO_GYE</v>
          </cell>
          <cell r="V6248">
            <v>1</v>
          </cell>
          <cell r="W6248">
            <v>1</v>
          </cell>
          <cell r="X6248" t="str">
            <v>FLEXNET ECUADOR - MDELIVERY</v>
          </cell>
          <cell r="Y6248" t="str">
            <v>CALLE 28 DE JUNIO S/N Y GARCIA MORENO ENTRADA LLANO GRANDE</v>
          </cell>
        </row>
        <row r="6249">
          <cell r="A6249" t="str">
            <v>2476967</v>
          </cell>
          <cell r="B6249">
            <v>480566</v>
          </cell>
          <cell r="C6249" t="str">
            <v>2476967</v>
          </cell>
          <cell r="D6249" t="str">
            <v>MDELIVERY</v>
          </cell>
          <cell r="E6249" t="str">
            <v>DESPACHO</v>
          </cell>
          <cell r="F6249" t="str">
            <v>NORMAL</v>
          </cell>
          <cell r="G6249" t="str">
            <v>031080002476967</v>
          </cell>
          <cell r="H6249">
            <v>44910</v>
          </cell>
          <cell r="I6249" t="str">
            <v>ENTREGADO</v>
          </cell>
          <cell r="J6249">
            <v>44911</v>
          </cell>
          <cell r="K6249" t="str">
            <v xml:space="preserve">Karla NiNo_HALLEYCORPORACION C L </v>
          </cell>
          <cell r="L6249" t="str">
            <v xml:space="preserve">Parroquia Montalvo Barrio San Miguel empresa HALLEYCORPORACION C L </v>
          </cell>
          <cell r="M6249" t="str">
            <v>1891756212001</v>
          </cell>
          <cell r="N6249" t="str">
            <v>0994247775</v>
          </cell>
          <cell r="O6249" t="str">
            <v/>
          </cell>
          <cell r="P6249" t="str">
            <v>AMBATO</v>
          </cell>
          <cell r="Q6249" t="str">
            <v>AMBATO</v>
          </cell>
          <cell r="R6249" t="str">
            <v>TUNGURAHUA</v>
          </cell>
          <cell r="S6249" t="str">
            <v>AMBATO</v>
          </cell>
          <cell r="T6249" t="str">
            <v>TRAMACO</v>
          </cell>
          <cell r="U6249" t="str">
            <v>FLEXNETUIO_PROVINCIA</v>
          </cell>
          <cell r="V6249">
            <v>1</v>
          </cell>
          <cell r="W6249">
            <v>1</v>
          </cell>
          <cell r="X6249" t="str">
            <v>FLEXNET ECUADOR - MDELIVERY</v>
          </cell>
          <cell r="Y6249" t="str">
            <v>CALLE 28 DE JUNIO S/N Y GARCIA MORENO ENTRADA LLANO GRANDE</v>
          </cell>
        </row>
        <row r="6250">
          <cell r="A6250" t="str">
            <v>2476969</v>
          </cell>
          <cell r="B6250">
            <v>480567</v>
          </cell>
          <cell r="C6250" t="str">
            <v>2476969</v>
          </cell>
          <cell r="D6250" t="str">
            <v>MDELIVERY</v>
          </cell>
          <cell r="E6250" t="str">
            <v>DESPACHO</v>
          </cell>
          <cell r="F6250" t="str">
            <v>NORMAL</v>
          </cell>
          <cell r="G6250" t="str">
            <v>FT75766</v>
          </cell>
          <cell r="H6250">
            <v>44910</v>
          </cell>
          <cell r="I6250" t="str">
            <v>ENTREGADO</v>
          </cell>
          <cell r="J6250">
            <v>44911</v>
          </cell>
          <cell r="K6250" t="str">
            <v xml:space="preserve">NATALIA GARZON_SECURESOFT ECUADOR S A </v>
          </cell>
          <cell r="L6250" t="str">
            <v xml:space="preserve"> PICHINCHA QUITO SAMUEL FRITZ E10 50 JOAQUIN SUMAITA SECURESSOFT </v>
          </cell>
          <cell r="M6250" t="str">
            <v>0992749261001</v>
          </cell>
          <cell r="N6250" t="str">
            <v>983622721</v>
          </cell>
          <cell r="O6250" t="str">
            <v/>
          </cell>
          <cell r="P6250" t="str">
            <v>QUITO</v>
          </cell>
          <cell r="Q6250" t="str">
            <v>QUITO</v>
          </cell>
          <cell r="R6250" t="str">
            <v>PICHINCHA</v>
          </cell>
          <cell r="T6250" t="str">
            <v>FLEXTRANS UIO</v>
          </cell>
          <cell r="U6250" t="str">
            <v>FLEXNETUIO_LOCAL</v>
          </cell>
          <cell r="V6250">
            <v>1</v>
          </cell>
          <cell r="W6250">
            <v>1</v>
          </cell>
          <cell r="X6250" t="str">
            <v>FLEXNET ECUADOR - MDELIVERY</v>
          </cell>
          <cell r="Y6250" t="str">
            <v>CALLE 28 DE JUNIO S/N Y GARCIA MORENO ENTRADA LLANO GRANDE</v>
          </cell>
        </row>
        <row r="6251">
          <cell r="A6251" t="str">
            <v>2476971</v>
          </cell>
          <cell r="B6251">
            <v>480568</v>
          </cell>
          <cell r="C6251" t="str">
            <v>2476971</v>
          </cell>
          <cell r="D6251" t="str">
            <v>MDELIVERY</v>
          </cell>
          <cell r="E6251" t="str">
            <v>DESPACHO</v>
          </cell>
          <cell r="F6251" t="str">
            <v>NORMAL</v>
          </cell>
          <cell r="G6251" t="str">
            <v>TF89267</v>
          </cell>
          <cell r="H6251">
            <v>44910</v>
          </cell>
          <cell r="I6251" t="str">
            <v>ENTREGADO</v>
          </cell>
          <cell r="J6251">
            <v>44911</v>
          </cell>
          <cell r="K6251" t="str">
            <v xml:space="preserve">MARIA GABRIELA HERNANDEZ BARZOLA_MARIA GABRIELA HERNANDEZ BARZOLA GABUSTORE </v>
          </cell>
          <cell r="L6251" t="str">
            <v xml:space="preserve"> ALBORADA 7MA ETAPA C C ALBORADA PLANTA ALTA LOCAL 26 A LADO DEL SALONCITO FRENTE AL BANCO PICHINCHA A LADO DE LA IGLESIA DE LA ALBORADA </v>
          </cell>
          <cell r="M6251" t="str">
            <v>0927245167001</v>
          </cell>
          <cell r="N6251" t="str">
            <v>0991103535</v>
          </cell>
          <cell r="P6251" t="str">
            <v>GUAYAQUIL</v>
          </cell>
          <cell r="Q6251" t="str">
            <v>GUAYAQUIL</v>
          </cell>
          <cell r="R6251" t="str">
            <v>GUAYAS</v>
          </cell>
          <cell r="T6251" t="str">
            <v>ITSACOURIER</v>
          </cell>
          <cell r="U6251" t="str">
            <v>FLEXNETUIO_GYE</v>
          </cell>
          <cell r="V6251">
            <v>2</v>
          </cell>
          <cell r="W6251">
            <v>1</v>
          </cell>
          <cell r="X6251" t="str">
            <v>FLEXNET ECUADOR - MDELIVERY</v>
          </cell>
          <cell r="Y6251" t="str">
            <v>CALLE 28 DE JUNIO S/N Y GARCIA MORENO ENTRADA LLANO GRANDE</v>
          </cell>
        </row>
        <row r="6252">
          <cell r="A6252" t="str">
            <v>2477021</v>
          </cell>
          <cell r="B6252">
            <v>480569</v>
          </cell>
          <cell r="C6252" t="str">
            <v>2477021</v>
          </cell>
          <cell r="D6252" t="str">
            <v>MDELIVERY</v>
          </cell>
          <cell r="E6252" t="str">
            <v>DESPACHO</v>
          </cell>
          <cell r="F6252" t="str">
            <v>NORMAL</v>
          </cell>
          <cell r="G6252" t="str">
            <v>FT75727</v>
          </cell>
          <cell r="H6252">
            <v>44910</v>
          </cell>
          <cell r="I6252" t="str">
            <v>ENTREGADO</v>
          </cell>
          <cell r="J6252">
            <v>44911</v>
          </cell>
          <cell r="K6252" t="str">
            <v>PAOLA SALAZAR FABRICIO ROBAYO_ASOCIACION DE PROFESIONALES LIFE DOW</v>
          </cell>
          <cell r="L6252" t="str">
            <v>AV DE LA PRENSA OE2 22 Y CALLE JUAN GALARZA EDIFICIO LABORATORIOS LIFE</v>
          </cell>
          <cell r="M6252" t="str">
            <v>1791710118001</v>
          </cell>
          <cell r="N6252" t="str">
            <v>999723626</v>
          </cell>
          <cell r="O6252" t="str">
            <v/>
          </cell>
          <cell r="P6252" t="str">
            <v>QUITO</v>
          </cell>
          <cell r="Q6252" t="str">
            <v>QUITO</v>
          </cell>
          <cell r="R6252" t="str">
            <v>PICHINCHA</v>
          </cell>
          <cell r="T6252" t="str">
            <v>FLEXTRANS UIO</v>
          </cell>
          <cell r="U6252" t="str">
            <v>FLEXNETUIO_LOCAL</v>
          </cell>
          <cell r="V6252">
            <v>1</v>
          </cell>
          <cell r="W6252">
            <v>1</v>
          </cell>
          <cell r="X6252" t="str">
            <v>FLEXNET ECUADOR - MDELIVERY</v>
          </cell>
          <cell r="Y6252" t="str">
            <v>CALLE 28 DE JUNIO S/N Y GARCIA MORENO ENTRADA LLANO GRANDE</v>
          </cell>
        </row>
        <row r="6253">
          <cell r="A6253" t="str">
            <v>2477022</v>
          </cell>
          <cell r="B6253">
            <v>480570</v>
          </cell>
          <cell r="C6253" t="str">
            <v>2477022</v>
          </cell>
          <cell r="D6253" t="str">
            <v>MDELIVERY</v>
          </cell>
          <cell r="E6253" t="str">
            <v>DESPACHO</v>
          </cell>
          <cell r="F6253" t="str">
            <v>NORMAL</v>
          </cell>
          <cell r="G6253" t="str">
            <v>FT75737</v>
          </cell>
          <cell r="H6253">
            <v>44910</v>
          </cell>
          <cell r="I6253" t="str">
            <v>ENTREGADO</v>
          </cell>
          <cell r="J6253">
            <v>44911</v>
          </cell>
          <cell r="K6253" t="str">
            <v xml:space="preserve">Sofia Villegas Emilia Cordova_SIATILOGISTICS S A </v>
          </cell>
          <cell r="L6253" t="str">
            <v>Yasuni N44 284 y Av El Inca</v>
          </cell>
          <cell r="M6253" t="str">
            <v>1792131936001</v>
          </cell>
          <cell r="N6253" t="str">
            <v>0958864431/ 0998884781</v>
          </cell>
          <cell r="O6253" t="str">
            <v/>
          </cell>
          <cell r="P6253" t="str">
            <v>QUITO</v>
          </cell>
          <cell r="Q6253" t="str">
            <v>QUITO</v>
          </cell>
          <cell r="R6253" t="str">
            <v>PICHINCHA</v>
          </cell>
          <cell r="T6253" t="str">
            <v>FLEXTRANS UIO</v>
          </cell>
          <cell r="U6253" t="str">
            <v>FLEXNETUIO_LOCAL</v>
          </cell>
          <cell r="V6253">
            <v>1</v>
          </cell>
          <cell r="W6253">
            <v>1</v>
          </cell>
          <cell r="X6253" t="str">
            <v>FLEXNET ECUADOR - MDELIVERY</v>
          </cell>
          <cell r="Y6253" t="str">
            <v>CALLE 28 DE JUNIO S/N Y GARCIA MORENO ENTRADA LLANO GRANDE</v>
          </cell>
        </row>
        <row r="6254">
          <cell r="A6254" t="str">
            <v>2477023</v>
          </cell>
          <cell r="B6254">
            <v>480571</v>
          </cell>
          <cell r="C6254" t="str">
            <v>2477023</v>
          </cell>
          <cell r="D6254" t="str">
            <v>MDELIVERY</v>
          </cell>
          <cell r="E6254" t="str">
            <v>DESPACHO</v>
          </cell>
          <cell r="F6254" t="str">
            <v>NORMAL</v>
          </cell>
          <cell r="G6254" t="str">
            <v>031080002477023</v>
          </cell>
          <cell r="H6254">
            <v>44910</v>
          </cell>
          <cell r="I6254" t="str">
            <v>ENTREGADO</v>
          </cell>
          <cell r="J6254">
            <v>44911</v>
          </cell>
          <cell r="K6254" t="str">
            <v>Talina Mendoza_EL DIARIO EDIASA SA</v>
          </cell>
          <cell r="L6254" t="str">
            <v>km 1 1 2 Av Metropolitana Eloy Alfaro en el Diario Ediasa</v>
          </cell>
          <cell r="M6254" t="str">
            <v>1390057691001</v>
          </cell>
          <cell r="N6254" t="str">
            <v>0984880373</v>
          </cell>
          <cell r="O6254" t="str">
            <v/>
          </cell>
          <cell r="P6254" t="str">
            <v>PORTOVIEJO</v>
          </cell>
          <cell r="Q6254" t="str">
            <v>PORTOVIEJO</v>
          </cell>
          <cell r="R6254" t="str">
            <v>MANABI</v>
          </cell>
          <cell r="T6254" t="str">
            <v>TRAMACO</v>
          </cell>
          <cell r="U6254" t="str">
            <v>FLEXNETUIO_PROVINCIA</v>
          </cell>
          <cell r="V6254">
            <v>1</v>
          </cell>
          <cell r="W6254">
            <v>1</v>
          </cell>
          <cell r="X6254" t="str">
            <v>FLEXNET ECUADOR - MDELIVERY</v>
          </cell>
          <cell r="Y6254" t="str">
            <v>CALLE 28 DE JUNIO S/N Y GARCIA MORENO ENTRADA LLANO GRANDE</v>
          </cell>
        </row>
        <row r="6255">
          <cell r="A6255" t="str">
            <v>2477024</v>
          </cell>
          <cell r="B6255">
            <v>480572</v>
          </cell>
          <cell r="C6255" t="str">
            <v>2477024</v>
          </cell>
          <cell r="D6255" t="str">
            <v>MDELIVERY</v>
          </cell>
          <cell r="E6255" t="str">
            <v>DESPACHO</v>
          </cell>
          <cell r="F6255" t="str">
            <v>NORMAL</v>
          </cell>
          <cell r="G6255" t="str">
            <v>FT75765</v>
          </cell>
          <cell r="H6255">
            <v>44910</v>
          </cell>
          <cell r="I6255" t="str">
            <v>ENTREGADO</v>
          </cell>
          <cell r="J6255">
            <v>44911</v>
          </cell>
          <cell r="K6255" t="str">
            <v>Maritza Rodriguez_CLYAN SERVICES WORLD S A</v>
          </cell>
          <cell r="L6255" t="str">
            <v xml:space="preserve"> Av Naciones Unidas E230 y NuNez de Vela Edificio Metropolitan Piso 11 Oficina 1113 </v>
          </cell>
          <cell r="M6255" t="str">
            <v>1791871472001</v>
          </cell>
          <cell r="N6255" t="str">
            <v>0995051485</v>
          </cell>
          <cell r="O6255" t="str">
            <v/>
          </cell>
          <cell r="P6255" t="str">
            <v>QUITO</v>
          </cell>
          <cell r="Q6255" t="str">
            <v>QUITO</v>
          </cell>
          <cell r="R6255" t="str">
            <v>PICHINCHA</v>
          </cell>
          <cell r="T6255" t="str">
            <v>FLEXTRANS UIO</v>
          </cell>
          <cell r="U6255" t="str">
            <v>FLEXNETUIO_LOCAL</v>
          </cell>
          <cell r="V6255">
            <v>1</v>
          </cell>
          <cell r="W6255">
            <v>1</v>
          </cell>
          <cell r="X6255" t="str">
            <v>FLEXNET ECUADOR - MDELIVERY</v>
          </cell>
          <cell r="Y6255" t="str">
            <v>CALLE 28 DE JUNIO S/N Y GARCIA MORENO ENTRADA LLANO GRANDE</v>
          </cell>
        </row>
        <row r="6256">
          <cell r="A6256" t="str">
            <v>2477027</v>
          </cell>
          <cell r="B6256">
            <v>480573</v>
          </cell>
          <cell r="C6256" t="str">
            <v>2477027</v>
          </cell>
          <cell r="D6256" t="str">
            <v>MDELIVERY</v>
          </cell>
          <cell r="E6256" t="str">
            <v>DESPACHO</v>
          </cell>
          <cell r="F6256" t="str">
            <v>NORMAL</v>
          </cell>
          <cell r="G6256" t="str">
            <v>FT75728</v>
          </cell>
          <cell r="H6256">
            <v>44910</v>
          </cell>
          <cell r="I6256" t="str">
            <v>ENTREGADO</v>
          </cell>
          <cell r="J6256">
            <v>44911</v>
          </cell>
          <cell r="K6256" t="str">
            <v>ABDON ENRIQUE ARMAS HURTADO_ABDON ENRIQUE ARMAS HURTADO</v>
          </cell>
          <cell r="L6256" t="str">
            <v>CALLE SEXTA 168 Y AVENIDA EL PARQUE SECTOR EL BOSQUE FRENTE AL CONJUNTO SAN GEMINIAN</v>
          </cell>
          <cell r="M6256" t="str">
            <v>1712089679001</v>
          </cell>
          <cell r="N6256" t="str">
            <v>0992666234</v>
          </cell>
          <cell r="O6256" t="str">
            <v/>
          </cell>
          <cell r="P6256" t="str">
            <v>QUITO</v>
          </cell>
          <cell r="Q6256" t="str">
            <v>QUITO</v>
          </cell>
          <cell r="R6256" t="str">
            <v>PICHINCHA</v>
          </cell>
          <cell r="T6256" t="str">
            <v>FLEXTRANS UIO</v>
          </cell>
          <cell r="U6256" t="str">
            <v>FLEXNETUIO_LOCAL</v>
          </cell>
          <cell r="V6256">
            <v>1</v>
          </cell>
          <cell r="W6256">
            <v>1</v>
          </cell>
          <cell r="X6256" t="str">
            <v>FLEXNET ECUADOR - MDELIVERY</v>
          </cell>
          <cell r="Y6256" t="str">
            <v>CALLE 28 DE JUNIO S/N Y GARCIA MORENO ENTRADA LLANO GRANDE</v>
          </cell>
        </row>
        <row r="6257">
          <cell r="A6257" t="str">
            <v>2477029</v>
          </cell>
          <cell r="B6257">
            <v>480574</v>
          </cell>
          <cell r="C6257" t="str">
            <v>2477029</v>
          </cell>
          <cell r="D6257" t="str">
            <v>MDELIVERY</v>
          </cell>
          <cell r="E6257" t="str">
            <v>DESPACHO</v>
          </cell>
          <cell r="F6257" t="str">
            <v>NORMAL</v>
          </cell>
          <cell r="G6257" t="str">
            <v>FT75749</v>
          </cell>
          <cell r="H6257">
            <v>44910</v>
          </cell>
          <cell r="I6257" t="str">
            <v>ENTREGADO</v>
          </cell>
          <cell r="J6257">
            <v>44914</v>
          </cell>
          <cell r="K6257" t="str">
            <v>VIVIANA CHIQUE_NESTLE ECUADOR S A</v>
          </cell>
          <cell r="L6257" t="str">
            <v>AV SIMON BOLIVAR TOMANDO EL DESVIO A CARAPUNGO SENTIDO S N KM 3 5 A 100 METTROS DE LA ENTRADA A NAYON PT NESTLE</v>
          </cell>
          <cell r="M6257" t="str">
            <v>0990032246001</v>
          </cell>
          <cell r="N6257" t="str">
            <v>0967154864</v>
          </cell>
          <cell r="O6257" t="str">
            <v/>
          </cell>
          <cell r="P6257" t="str">
            <v>QUITO</v>
          </cell>
          <cell r="Q6257" t="str">
            <v>QUITO</v>
          </cell>
          <cell r="R6257" t="str">
            <v>PICHINCHA</v>
          </cell>
          <cell r="T6257" t="str">
            <v>FLEXTRANS UIO</v>
          </cell>
          <cell r="U6257" t="str">
            <v>FLEXNETUIO_LOCAL</v>
          </cell>
          <cell r="V6257">
            <v>1</v>
          </cell>
          <cell r="W6257">
            <v>1</v>
          </cell>
          <cell r="X6257" t="str">
            <v>FLEXNET ECUADOR - MDELIVERY</v>
          </cell>
          <cell r="Y6257" t="str">
            <v>CALLE 28 DE JUNIO S/N Y GARCIA MORENO ENTRADA LLANO GRANDE</v>
          </cell>
        </row>
        <row r="6258">
          <cell r="A6258" t="str">
            <v>2477031</v>
          </cell>
          <cell r="B6258">
            <v>480575</v>
          </cell>
          <cell r="C6258" t="str">
            <v>2477031</v>
          </cell>
          <cell r="D6258" t="str">
            <v>MDELIVERY</v>
          </cell>
          <cell r="E6258" t="str">
            <v>DESPACHO</v>
          </cell>
          <cell r="F6258" t="str">
            <v>NORMAL</v>
          </cell>
          <cell r="G6258" t="str">
            <v>FT75736</v>
          </cell>
          <cell r="H6258">
            <v>44910</v>
          </cell>
          <cell r="I6258" t="str">
            <v>ENTREGADO</v>
          </cell>
          <cell r="J6258">
            <v>44911</v>
          </cell>
          <cell r="K6258" t="str">
            <v xml:space="preserve">PAULINA LARA_VITA ALIMENTOS C A </v>
          </cell>
          <cell r="L6258" t="str">
            <v xml:space="preserve"> PICHINCHA QUITO CALLE PEDRO PINTO 650 VIA NAPO SECTOR LULUNOTO </v>
          </cell>
          <cell r="M6258" t="str">
            <v>1790050564001</v>
          </cell>
          <cell r="N6258" t="str">
            <v>0998756080</v>
          </cell>
          <cell r="O6258" t="str">
            <v/>
          </cell>
          <cell r="P6258" t="str">
            <v>QUITO</v>
          </cell>
          <cell r="Q6258" t="str">
            <v>QUITO</v>
          </cell>
          <cell r="R6258" t="str">
            <v>PICHINCHA</v>
          </cell>
          <cell r="T6258" t="str">
            <v>FLEXTRANS UIO</v>
          </cell>
          <cell r="U6258" t="str">
            <v>FLEXNETUIO_LOCAL</v>
          </cell>
          <cell r="V6258">
            <v>1</v>
          </cell>
          <cell r="W6258">
            <v>1</v>
          </cell>
          <cell r="X6258" t="str">
            <v>FLEXNET ECUADOR - MDELIVERY</v>
          </cell>
          <cell r="Y6258" t="str">
            <v>CALLE 28 DE JUNIO S/N Y GARCIA MORENO ENTRADA LLANO GRANDE</v>
          </cell>
        </row>
        <row r="6259">
          <cell r="A6259" t="str">
            <v>2477032</v>
          </cell>
          <cell r="B6259">
            <v>480576</v>
          </cell>
          <cell r="C6259" t="str">
            <v>2477032</v>
          </cell>
          <cell r="D6259" t="str">
            <v>MDELIVERY</v>
          </cell>
          <cell r="E6259" t="str">
            <v>DESPACHO</v>
          </cell>
          <cell r="F6259" t="str">
            <v>NORMAL</v>
          </cell>
          <cell r="G6259" t="str">
            <v>FT75747</v>
          </cell>
          <cell r="H6259">
            <v>44910</v>
          </cell>
          <cell r="I6259" t="str">
            <v>ENTREGADO</v>
          </cell>
          <cell r="J6259">
            <v>44911</v>
          </cell>
          <cell r="K6259" t="str">
            <v>Patricia Luna_URBANO EXPRESS S A RAPIEXX</v>
          </cell>
          <cell r="L6259" t="str">
            <v>AZUCENAS N44 131 Y GRANADOS REDONDEL CICLISTA</v>
          </cell>
          <cell r="M6259" t="str">
            <v>1791312813001</v>
          </cell>
          <cell r="N6259" t="str">
            <v>0992526528</v>
          </cell>
          <cell r="O6259" t="str">
            <v/>
          </cell>
          <cell r="P6259" t="str">
            <v>QUITO</v>
          </cell>
          <cell r="Q6259" t="str">
            <v>QUITO</v>
          </cell>
          <cell r="R6259" t="str">
            <v>PICHINCHA</v>
          </cell>
          <cell r="T6259" t="str">
            <v>FLEXTRANS UIO</v>
          </cell>
          <cell r="U6259" t="str">
            <v>FLEXNETUIO_LOCAL</v>
          </cell>
          <cell r="V6259">
            <v>1</v>
          </cell>
          <cell r="W6259">
            <v>1</v>
          </cell>
          <cell r="X6259" t="str">
            <v>FLEXNET ECUADOR - MDELIVERY</v>
          </cell>
          <cell r="Y6259" t="str">
            <v>CALLE 28 DE JUNIO S/N Y GARCIA MORENO ENTRADA LLANO GRANDE</v>
          </cell>
        </row>
        <row r="6260">
          <cell r="A6260" t="str">
            <v>2477033</v>
          </cell>
          <cell r="B6260">
            <v>480577</v>
          </cell>
          <cell r="C6260" t="str">
            <v>2477033</v>
          </cell>
          <cell r="D6260" t="str">
            <v>MDELIVERY</v>
          </cell>
          <cell r="E6260" t="str">
            <v>DESPACHO</v>
          </cell>
          <cell r="F6260" t="str">
            <v>NORMAL</v>
          </cell>
          <cell r="G6260" t="str">
            <v>IC3901</v>
          </cell>
          <cell r="H6260">
            <v>44910</v>
          </cell>
          <cell r="I6260" t="str">
            <v>ENTREGADO</v>
          </cell>
          <cell r="J6260">
            <v>44911</v>
          </cell>
          <cell r="K6260" t="str">
            <v xml:space="preserve">Andres Coellar_PRODUCTOS INNOVADORES PROALMEX CIA LTDA </v>
          </cell>
          <cell r="L6260" t="str">
            <v xml:space="preserve">edificio Lisboa JULIO TENORIO LASSO SN Y AV 24 DE MAYO productos PRODUCTOS INNOVADORES PROALMEX CIA LTDA </v>
          </cell>
          <cell r="M6260" t="str">
            <v>0190393712001</v>
          </cell>
          <cell r="N6260" t="str">
            <v>0986464832</v>
          </cell>
          <cell r="O6260" t="str">
            <v/>
          </cell>
          <cell r="P6260" t="str">
            <v>CUENCA</v>
          </cell>
          <cell r="Q6260" t="str">
            <v>CUENCA</v>
          </cell>
          <cell r="R6260" t="str">
            <v>AZUAY</v>
          </cell>
          <cell r="T6260" t="str">
            <v>ITSACOURIER</v>
          </cell>
          <cell r="U6260" t="str">
            <v>FLEXNETUIO_PROVINCIA</v>
          </cell>
          <cell r="V6260">
            <v>1</v>
          </cell>
          <cell r="W6260">
            <v>1</v>
          </cell>
          <cell r="X6260" t="str">
            <v>FLEXNET ECUADOR - MDELIVERY</v>
          </cell>
          <cell r="Y6260" t="str">
            <v>CALLE 28 DE JUNIO S/N Y GARCIA MORENO ENTRADA LLANO GRANDE</v>
          </cell>
        </row>
        <row r="6261">
          <cell r="A6261" t="str">
            <v>2477034</v>
          </cell>
          <cell r="B6261">
            <v>480578</v>
          </cell>
          <cell r="C6261" t="str">
            <v>2477034</v>
          </cell>
          <cell r="D6261" t="str">
            <v>MDELIVERY</v>
          </cell>
          <cell r="E6261" t="str">
            <v>DESPACHO</v>
          </cell>
          <cell r="F6261" t="str">
            <v>NORMAL</v>
          </cell>
          <cell r="G6261" t="str">
            <v>FT75732</v>
          </cell>
          <cell r="H6261">
            <v>44910</v>
          </cell>
          <cell r="I6261" t="str">
            <v>ENTREGADO</v>
          </cell>
          <cell r="J6261">
            <v>44911</v>
          </cell>
          <cell r="K6261" t="str">
            <v>PAOLA FERNANDA GAROFALO RIVERA_PAOLA FERNANDA GAROFALO RIVERA</v>
          </cell>
          <cell r="L6261" t="str">
            <v>LOMA DE PUENGASI CALLE E14 Y JOTA SAENZ CASA DE COLOR TOMATE DE 3 PISOS FRENTE A UN PARQUE ENTREGAR DANIEL SANCHEZ</v>
          </cell>
          <cell r="M6261" t="str">
            <v>1719528828001</v>
          </cell>
          <cell r="N6261" t="str">
            <v>0987617283</v>
          </cell>
          <cell r="O6261" t="str">
            <v/>
          </cell>
          <cell r="P6261" t="str">
            <v>QUITO</v>
          </cell>
          <cell r="Q6261" t="str">
            <v>QUITO</v>
          </cell>
          <cell r="R6261" t="str">
            <v>PICHINCHA</v>
          </cell>
          <cell r="T6261" t="str">
            <v>FLEXTRANS UIO</v>
          </cell>
          <cell r="U6261" t="str">
            <v>FLEXNETUIO_LOCAL</v>
          </cell>
          <cell r="V6261">
            <v>1</v>
          </cell>
          <cell r="W6261">
            <v>1</v>
          </cell>
          <cell r="X6261" t="str">
            <v>FLEXNET ECUADOR - MDELIVERY</v>
          </cell>
          <cell r="Y6261" t="str">
            <v>CALLE 28 DE JUNIO S/N Y GARCIA MORENO ENTRADA LLANO GRANDE</v>
          </cell>
        </row>
        <row r="6262">
          <cell r="A6262" t="str">
            <v>2477035</v>
          </cell>
          <cell r="B6262">
            <v>480579</v>
          </cell>
          <cell r="C6262" t="str">
            <v>2477035</v>
          </cell>
          <cell r="D6262" t="str">
            <v>MDELIVERY</v>
          </cell>
          <cell r="E6262" t="str">
            <v>DESPACHO</v>
          </cell>
          <cell r="F6262" t="str">
            <v>NORMAL</v>
          </cell>
          <cell r="G6262" t="str">
            <v>FT75731</v>
          </cell>
          <cell r="H6262">
            <v>44910</v>
          </cell>
          <cell r="I6262" t="str">
            <v>ENTREGADO</v>
          </cell>
          <cell r="J6262">
            <v>44911</v>
          </cell>
          <cell r="K6262" t="str">
            <v>RICHARD JAVIER TACO MARTINEZ_RICHARD JAVIER TACO MARTINEZ</v>
          </cell>
          <cell r="L6262" t="str">
            <v>CALLE GUADALUPANA Y GONZALO GONZALES REFERECIA SE PUEDE APRECIAR DIBUJADO UNA VIRGEN DE GUADALUPE</v>
          </cell>
          <cell r="M6262" t="str">
            <v>1720447398001</v>
          </cell>
          <cell r="N6262" t="str">
            <v>0986012963</v>
          </cell>
          <cell r="O6262" t="str">
            <v/>
          </cell>
          <cell r="P6262" t="str">
            <v>QUITO</v>
          </cell>
          <cell r="Q6262" t="str">
            <v>QUITO</v>
          </cell>
          <cell r="R6262" t="str">
            <v>PICHINCHA</v>
          </cell>
          <cell r="T6262" t="str">
            <v>FLEXTRANS UIO</v>
          </cell>
          <cell r="U6262" t="str">
            <v>FLEXNETUIO_LOCAL</v>
          </cell>
          <cell r="V6262">
            <v>1</v>
          </cell>
          <cell r="W6262">
            <v>1</v>
          </cell>
          <cell r="X6262" t="str">
            <v>FLEXNET ECUADOR - MDELIVERY</v>
          </cell>
          <cell r="Y6262" t="str">
            <v>CALLE 28 DE JUNIO S/N Y GARCIA MORENO ENTRADA LLANO GRANDE</v>
          </cell>
        </row>
        <row r="6263">
          <cell r="A6263" t="str">
            <v>2477036_1</v>
          </cell>
          <cell r="B6263">
            <v>480580</v>
          </cell>
          <cell r="C6263" t="str">
            <v>2477036_1</v>
          </cell>
          <cell r="D6263" t="str">
            <v>MDELIVERY</v>
          </cell>
          <cell r="E6263" t="str">
            <v>DESPACHO</v>
          </cell>
          <cell r="F6263" t="str">
            <v>NORMAL</v>
          </cell>
          <cell r="G6263" t="str">
            <v>031080024770361</v>
          </cell>
          <cell r="H6263">
            <v>44910</v>
          </cell>
          <cell r="I6263" t="str">
            <v>ENTREGADO</v>
          </cell>
          <cell r="J6263">
            <v>44914</v>
          </cell>
          <cell r="K6263" t="str">
            <v>MIGUEL CEVALLOS_OCEAN KEY S A OCEANMANTA</v>
          </cell>
          <cell r="L6263" t="str">
            <v>AVENIDA MARIA AUXILIADORA ENTRE AVENIDAS 110 Y 110 A EMPRESA OCEANKEY DIAGONAL A TRAMACO EXPRESS</v>
          </cell>
          <cell r="M6263" t="str">
            <v>1391817371001</v>
          </cell>
          <cell r="N6263" t="str">
            <v>0997082821</v>
          </cell>
          <cell r="O6263" t="str">
            <v/>
          </cell>
          <cell r="P6263" t="str">
            <v>MANTA</v>
          </cell>
          <cell r="Q6263" t="str">
            <v>MANTA</v>
          </cell>
          <cell r="R6263" t="str">
            <v>MANABI</v>
          </cell>
          <cell r="T6263" t="str">
            <v>TRAMACO</v>
          </cell>
          <cell r="U6263" t="str">
            <v>FLEXNETUIO_PROVINCIA</v>
          </cell>
          <cell r="V6263">
            <v>1</v>
          </cell>
          <cell r="W6263">
            <v>1</v>
          </cell>
          <cell r="X6263" t="str">
            <v>FLEXNET ECUADOR - MDELIVERY</v>
          </cell>
          <cell r="Y6263" t="str">
            <v>CALLE 28 DE JUNIO S/N Y GARCIA MORENO ENTRADA LLANO GRANDE</v>
          </cell>
        </row>
        <row r="6264">
          <cell r="A6264" t="str">
            <v>2477037</v>
          </cell>
          <cell r="B6264">
            <v>480581</v>
          </cell>
          <cell r="C6264" t="str">
            <v>2477037</v>
          </cell>
          <cell r="D6264" t="str">
            <v>MDELIVERY</v>
          </cell>
          <cell r="E6264" t="str">
            <v>DESPACHO</v>
          </cell>
          <cell r="F6264" t="str">
            <v>NORMAL</v>
          </cell>
          <cell r="G6264" t="str">
            <v>031080002477037</v>
          </cell>
          <cell r="H6264">
            <v>44910</v>
          </cell>
          <cell r="I6264" t="str">
            <v>ENTREGADO</v>
          </cell>
          <cell r="J6264">
            <v>44911</v>
          </cell>
          <cell r="K6264" t="str">
            <v xml:space="preserve">FABIAN MARQUEZ_APRONAM S A </v>
          </cell>
          <cell r="L6264" t="str">
            <v>CALLE PROFESORES Y AVENIDA ALAMOS 123 URBANIZACIoN JARDINES DEL INCA ESQUINA</v>
          </cell>
          <cell r="M6264" t="str">
            <v>1391748892001</v>
          </cell>
          <cell r="N6264" t="str">
            <v>0985417516</v>
          </cell>
          <cell r="O6264" t="str">
            <v/>
          </cell>
          <cell r="P6264" t="str">
            <v>CHONE</v>
          </cell>
          <cell r="Q6264" t="str">
            <v>CHONE</v>
          </cell>
          <cell r="R6264" t="str">
            <v>MANABI</v>
          </cell>
          <cell r="T6264" t="str">
            <v>TRAMACO</v>
          </cell>
          <cell r="U6264" t="str">
            <v>FLEXNETUIO_PROVINCIA</v>
          </cell>
          <cell r="V6264">
            <v>1</v>
          </cell>
          <cell r="W6264">
            <v>1</v>
          </cell>
          <cell r="X6264" t="str">
            <v>FLEXNET ECUADOR - MDELIVERY</v>
          </cell>
          <cell r="Y6264" t="str">
            <v>CALLE 28 DE JUNIO S/N Y GARCIA MORENO ENTRADA LLANO GRANDE</v>
          </cell>
        </row>
        <row r="6265">
          <cell r="A6265" t="str">
            <v>Recoleccion_13</v>
          </cell>
          <cell r="B6265">
            <v>480553</v>
          </cell>
          <cell r="C6265" t="str">
            <v>Recoleccion_13</v>
          </cell>
          <cell r="D6265" t="str">
            <v>DPW</v>
          </cell>
          <cell r="E6265" t="str">
            <v>DESPACHO</v>
          </cell>
          <cell r="F6265" t="str">
            <v>NORMAL</v>
          </cell>
          <cell r="H6265">
            <v>44910</v>
          </cell>
          <cell r="I6265" t="str">
            <v>ENTREGADO</v>
          </cell>
          <cell r="J6265">
            <v>44911</v>
          </cell>
          <cell r="K6265" t="str">
            <v>UNIDAD EDUCATIVA JUAN PABLO II DEL CONDADO</v>
          </cell>
          <cell r="L6265" t="str">
            <v>JOSE MIGUEL CARRION N71-187 Y AV. OCCIDENTAL, CANTON QUITO, PICHINCHA, ECUADOR./STEPHANY JIMENEZ/593984661247///8:30AM-13:00PM//</v>
          </cell>
          <cell r="M6265" t="str">
            <v>#N/A</v>
          </cell>
          <cell r="N6265" t="str">
            <v>99-952-3557</v>
          </cell>
          <cell r="O6265" t="str">
            <v>99-952-3557</v>
          </cell>
          <cell r="P6265" t="str">
            <v>170301</v>
          </cell>
          <cell r="Q6265" t="str">
            <v>QUITO</v>
          </cell>
          <cell r="R6265" t="str">
            <v>PICHINCHA</v>
          </cell>
          <cell r="S6265" t="str">
            <v>QUITO</v>
          </cell>
          <cell r="U6265" t="str">
            <v>FLEXNETUIO_LOCAL</v>
          </cell>
          <cell r="V6265">
            <v>1</v>
          </cell>
          <cell r="W6265">
            <v>1</v>
          </cell>
          <cell r="X6265" t="str">
            <v>FLEXNET</v>
          </cell>
          <cell r="Y6265" t="str">
            <v>FLEX NET CALLE 28 DE JUNIO S/N Y GARCIA MORENO ENTRADA LLANO GRANDE</v>
          </cell>
        </row>
        <row r="6266">
          <cell r="A6266" t="str">
            <v>98665354</v>
          </cell>
          <cell r="B6266">
            <v>480519</v>
          </cell>
          <cell r="C6266" t="str">
            <v>98665354</v>
          </cell>
          <cell r="D6266" t="str">
            <v>HYCITE</v>
          </cell>
          <cell r="E6266" t="str">
            <v>DESPACHO</v>
          </cell>
          <cell r="F6266" t="str">
            <v>NORMAL</v>
          </cell>
          <cell r="G6266" t="str">
            <v>TF89200</v>
          </cell>
          <cell r="H6266">
            <v>44910</v>
          </cell>
          <cell r="I6266" t="str">
            <v>ENTREGADO</v>
          </cell>
          <cell r="J6266">
            <v>44911</v>
          </cell>
          <cell r="K6266" t="str">
            <v>STEVEN EL RODRIGUEZ</v>
          </cell>
          <cell r="L6266" t="str">
            <v>BOLSAMOS 515 Y CALLE SEXTA EN EL EDIFICO MONACO GUAYAQUIL // GUAYAQUIL TARQUI 090507 GUAYAS</v>
          </cell>
          <cell r="M6266" t="str">
            <v/>
          </cell>
          <cell r="N6266" t="str">
            <v>0969760513</v>
          </cell>
          <cell r="O6266" t="str">
            <v>0969760513</v>
          </cell>
          <cell r="P6266" t="str">
            <v>090507</v>
          </cell>
          <cell r="Q6266" t="str">
            <v>GUAYAQUIL</v>
          </cell>
          <cell r="R6266" t="str">
            <v>GUAYAS</v>
          </cell>
          <cell r="S6266" t="str">
            <v>GUAYAQUIL</v>
          </cell>
          <cell r="T6266" t="str">
            <v>FLEXTRANS GYE</v>
          </cell>
          <cell r="U6266" t="str">
            <v>FLEXNETUIO_GYE</v>
          </cell>
          <cell r="V6266">
            <v>1</v>
          </cell>
          <cell r="W6266">
            <v>8.3000000000000007</v>
          </cell>
          <cell r="X6266" t="str">
            <v>HYCITE QUITO</v>
          </cell>
          <cell r="Y6266" t="str">
            <v>FLEX NET CALLE 28 DE JUNIO S/N Y GARCIA MORENO ENTRADA LLANO GRANDE</v>
          </cell>
        </row>
        <row r="6267">
          <cell r="A6267" t="str">
            <v>98679694</v>
          </cell>
          <cell r="B6267">
            <v>480520</v>
          </cell>
          <cell r="C6267" t="str">
            <v>98679694</v>
          </cell>
          <cell r="D6267" t="str">
            <v>HYCITE</v>
          </cell>
          <cell r="E6267" t="str">
            <v>DESPACHO</v>
          </cell>
          <cell r="F6267" t="str">
            <v>NORMAL</v>
          </cell>
          <cell r="G6267" t="str">
            <v>TF89201</v>
          </cell>
          <cell r="H6267">
            <v>44910</v>
          </cell>
          <cell r="I6267" t="str">
            <v>ENTREGADO</v>
          </cell>
          <cell r="J6267">
            <v>44911</v>
          </cell>
          <cell r="K6267" t="str">
            <v>JOSE MADRIGAL</v>
          </cell>
          <cell r="L6267" t="str">
            <v>CALLEJON PANA ENTRE 25 Y 24 A LA VUELTA DE BEJAR RIVERA GUAYAQUIL // GUAYAQUIL FEBRES CORDERO 090408 GUAYAS</v>
          </cell>
          <cell r="N6267" t="str">
            <v>0981311792 / 972928201</v>
          </cell>
          <cell r="O6267" t="str">
            <v>0981311792 / 972928201</v>
          </cell>
          <cell r="P6267" t="str">
            <v>GUAYAQUIL</v>
          </cell>
          <cell r="Q6267" t="str">
            <v>GUAYAQUIL</v>
          </cell>
          <cell r="R6267" t="str">
            <v>GUAYAS</v>
          </cell>
          <cell r="T6267" t="str">
            <v>FLEXTRANS GYE</v>
          </cell>
          <cell r="U6267" t="str">
            <v>FLEXNETUIO_GYE</v>
          </cell>
          <cell r="V6267">
            <v>2</v>
          </cell>
          <cell r="W6267">
            <v>11.6</v>
          </cell>
          <cell r="X6267" t="str">
            <v>HYCITE QUITO</v>
          </cell>
          <cell r="Y6267" t="str">
            <v>FLEX NET CALLE 28 DE JUNIO S/N Y GARCIA MORENO ENTRADA LLANO GRANDE</v>
          </cell>
        </row>
        <row r="6268">
          <cell r="A6268" t="str">
            <v>98704039</v>
          </cell>
          <cell r="B6268">
            <v>480521</v>
          </cell>
          <cell r="C6268" t="str">
            <v>98704039</v>
          </cell>
          <cell r="D6268" t="str">
            <v>HYCITE</v>
          </cell>
          <cell r="E6268" t="str">
            <v>DESPACHO</v>
          </cell>
          <cell r="F6268" t="str">
            <v>NORMAL</v>
          </cell>
          <cell r="G6268" t="str">
            <v>031002004106532</v>
          </cell>
          <cell r="H6268">
            <v>44910</v>
          </cell>
          <cell r="I6268" t="str">
            <v>ENTREGADO</v>
          </cell>
          <cell r="J6268">
            <v>44922</v>
          </cell>
          <cell r="K6268" t="str">
            <v>ROSA CORO</v>
          </cell>
          <cell r="L6268" t="str">
            <v>PIQUERO Y GENOVESA S/N ATRAS DE AUTOLUJOS CABRERA SANTA CRUZ / PUERTO AYORA PUERTO AYORA 200102 GALAPAGOS</v>
          </cell>
          <cell r="N6268" t="str">
            <v>0939774274</v>
          </cell>
          <cell r="O6268" t="str">
            <v>0939774274</v>
          </cell>
          <cell r="P6268" t="str">
            <v>200102</v>
          </cell>
          <cell r="Q6268" t="str">
            <v>SANTA CRUZ</v>
          </cell>
          <cell r="R6268" t="str">
            <v>GALAPAGOS</v>
          </cell>
          <cell r="S6268" t="str">
            <v>PUERTO AYORA</v>
          </cell>
          <cell r="T6268" t="str">
            <v>TRAMACO</v>
          </cell>
          <cell r="U6268" t="str">
            <v>FLEXNETUIO_PROVINCIA</v>
          </cell>
          <cell r="V6268">
            <v>1</v>
          </cell>
          <cell r="W6268">
            <v>16.100000000000001</v>
          </cell>
          <cell r="X6268" t="str">
            <v>HYCITE QUITO</v>
          </cell>
          <cell r="Y6268" t="str">
            <v>FLEX NET CALLE 28 DE JUNIO S/N Y GARCIA MORENO ENTRADA LLANO GRANDE</v>
          </cell>
        </row>
        <row r="6269">
          <cell r="A6269" t="str">
            <v>98704717</v>
          </cell>
          <cell r="B6269">
            <v>480522</v>
          </cell>
          <cell r="C6269" t="str">
            <v>98704717</v>
          </cell>
          <cell r="D6269" t="str">
            <v>HYCITE</v>
          </cell>
          <cell r="E6269" t="str">
            <v>DESPACHO</v>
          </cell>
          <cell r="F6269" t="str">
            <v>NORMAL</v>
          </cell>
          <cell r="G6269" t="str">
            <v>TF89202</v>
          </cell>
          <cell r="H6269">
            <v>44910</v>
          </cell>
          <cell r="I6269" t="str">
            <v>ENTREGADO</v>
          </cell>
          <cell r="J6269">
            <v>44911</v>
          </cell>
          <cell r="K6269" t="str">
            <v>JOHANNA E OYARVIDE</v>
          </cell>
          <cell r="L6269" t="str">
            <v>KENNEDY NORTE POMPILIO ULLOA REYES NO 7 A UNA CUADRA AV MIGUEL H ALCIVAR MZ 309  TARQUI 090607 GUAYAS</v>
          </cell>
          <cell r="M6269" t="str">
            <v/>
          </cell>
          <cell r="N6269" t="str">
            <v>0995959364 / 422157583</v>
          </cell>
          <cell r="O6269" t="str">
            <v>0995959364 / 422157583</v>
          </cell>
          <cell r="P6269" t="str">
            <v>090607</v>
          </cell>
          <cell r="Q6269" t="str">
            <v>GUAYAQUIL</v>
          </cell>
          <cell r="R6269" t="str">
            <v>GUAYAS</v>
          </cell>
          <cell r="S6269" t="str">
            <v>GUAYAQUIL</v>
          </cell>
          <cell r="T6269" t="str">
            <v>ITSACOURIER</v>
          </cell>
          <cell r="U6269" t="str">
            <v>FLEXNETUIO_GYE</v>
          </cell>
          <cell r="V6269">
            <v>1</v>
          </cell>
          <cell r="W6269">
            <v>7.1</v>
          </cell>
          <cell r="X6269" t="str">
            <v>HYCITE QUITO</v>
          </cell>
          <cell r="Y6269" t="str">
            <v>FLEX NET CALLE 28 DE JUNIO S/N Y GARCIA MORENO ENTRADA LLANO GRANDE</v>
          </cell>
        </row>
        <row r="6270">
          <cell r="A6270" t="str">
            <v>98704834</v>
          </cell>
          <cell r="B6270">
            <v>480523</v>
          </cell>
          <cell r="C6270" t="str">
            <v>98704834</v>
          </cell>
          <cell r="D6270" t="str">
            <v>HYCITE</v>
          </cell>
          <cell r="E6270" t="str">
            <v>DESPACHO</v>
          </cell>
          <cell r="F6270" t="str">
            <v>NORMAL</v>
          </cell>
          <cell r="G6270" t="str">
            <v>TF89203</v>
          </cell>
          <cell r="H6270">
            <v>44910</v>
          </cell>
          <cell r="I6270" t="str">
            <v>ENTREGADO</v>
          </cell>
          <cell r="J6270">
            <v>44911</v>
          </cell>
          <cell r="K6270" t="str">
            <v>JENNY COELLO</v>
          </cell>
          <cell r="L6270" t="str">
            <v>MAYORCA VILLAGE MZ 22 VL 2 FTE A CANCHA TENIS CS 1 PLANTA DAULE-AURORA DAULE 091901 GUAYAS</v>
          </cell>
          <cell r="N6270" t="str">
            <v>0993861131 / 042401940</v>
          </cell>
          <cell r="O6270" t="str">
            <v>0993861131 / 042401940</v>
          </cell>
          <cell r="P6270" t="str">
            <v>091901</v>
          </cell>
          <cell r="Q6270" t="str">
            <v>DAULE</v>
          </cell>
          <cell r="R6270" t="str">
            <v>GUAYAS</v>
          </cell>
          <cell r="S6270" t="str">
            <v>DAULE</v>
          </cell>
          <cell r="T6270" t="str">
            <v>ITSACOURIER</v>
          </cell>
          <cell r="U6270" t="str">
            <v>FLEXNETUIO_GYE</v>
          </cell>
          <cell r="V6270">
            <v>1</v>
          </cell>
          <cell r="W6270">
            <v>13.6</v>
          </cell>
          <cell r="X6270" t="str">
            <v>HYCITE QUITO</v>
          </cell>
          <cell r="Y6270" t="str">
            <v>FLEX NET CALLE 28 DE JUNIO S/N Y GARCIA MORENO ENTRADA LLANO GRANDE</v>
          </cell>
        </row>
        <row r="6271">
          <cell r="A6271" t="str">
            <v>98709218</v>
          </cell>
          <cell r="B6271">
            <v>480524</v>
          </cell>
          <cell r="C6271" t="str">
            <v>98709218</v>
          </cell>
          <cell r="D6271" t="str">
            <v>HYCITE</v>
          </cell>
          <cell r="E6271" t="str">
            <v>DESPACHO</v>
          </cell>
          <cell r="F6271" t="str">
            <v>NORMAL</v>
          </cell>
          <cell r="G6271" t="str">
            <v>031002004106533</v>
          </cell>
          <cell r="H6271">
            <v>44910</v>
          </cell>
          <cell r="I6271" t="str">
            <v>ENTREGADO</v>
          </cell>
          <cell r="J6271">
            <v>44915</v>
          </cell>
          <cell r="K6271" t="str">
            <v>EDGAR GARCES</v>
          </cell>
          <cell r="L6271" t="str">
            <v>OCCIDENTAL S/N SANTA CRUZ HWY RECINTO EL OCCIDENTE SANTA CRUZ//RECINTO EL OCCIDENTE BELLAVISTA 200105 GALAPAGOS</v>
          </cell>
          <cell r="N6271" t="str">
            <v>0981151512</v>
          </cell>
          <cell r="O6271" t="str">
            <v>0981151512</v>
          </cell>
          <cell r="P6271" t="str">
            <v>200105</v>
          </cell>
          <cell r="Q6271" t="str">
            <v>SANTA CRUZ</v>
          </cell>
          <cell r="R6271" t="str">
            <v>GALAPAGOS</v>
          </cell>
          <cell r="S6271" t="str">
            <v>BELLAVISTA</v>
          </cell>
          <cell r="T6271" t="str">
            <v>TRAMACO</v>
          </cell>
          <cell r="U6271" t="str">
            <v>FLEXNETUIO_PROVINCIA</v>
          </cell>
          <cell r="V6271">
            <v>1</v>
          </cell>
          <cell r="W6271">
            <v>12.3</v>
          </cell>
          <cell r="X6271" t="str">
            <v>HYCITE QUITO</v>
          </cell>
          <cell r="Y6271" t="str">
            <v>FLEX NET CALLE 28 DE JUNIO S/N Y GARCIA MORENO ENTRADA LLANO GRANDE</v>
          </cell>
        </row>
        <row r="6272">
          <cell r="A6272" t="str">
            <v>98709700</v>
          </cell>
          <cell r="B6272">
            <v>480525</v>
          </cell>
          <cell r="C6272" t="str">
            <v>98709700</v>
          </cell>
          <cell r="D6272" t="str">
            <v>HYCITE</v>
          </cell>
          <cell r="E6272" t="str">
            <v>DESPACHO</v>
          </cell>
          <cell r="F6272" t="str">
            <v>NORMAL</v>
          </cell>
          <cell r="G6272" t="str">
            <v>031002004106534</v>
          </cell>
          <cell r="H6272">
            <v>44910</v>
          </cell>
          <cell r="I6272" t="str">
            <v>ENTREGADO</v>
          </cell>
          <cell r="J6272">
            <v>44911</v>
          </cell>
          <cell r="K6272" t="str">
            <v>BILMA ARIAS</v>
          </cell>
          <cell r="L6272" t="str">
            <v>SEVERO VARGAS S/N ESQUINA JUAN LEON MERA PASTAZA // BARRIO CURANDA PUYO 160101 PASTAZA</v>
          </cell>
          <cell r="M6272" t="str">
            <v/>
          </cell>
          <cell r="N6272" t="str">
            <v>0995878861</v>
          </cell>
          <cell r="O6272" t="str">
            <v>0995878861</v>
          </cell>
          <cell r="P6272" t="str">
            <v>160101</v>
          </cell>
          <cell r="Q6272" t="str">
            <v>PUYO</v>
          </cell>
          <cell r="R6272" t="str">
            <v>PASTAZA</v>
          </cell>
          <cell r="S6272" t="str">
            <v>PUYO</v>
          </cell>
          <cell r="T6272" t="str">
            <v>TRAMACO</v>
          </cell>
          <cell r="U6272" t="str">
            <v>FLEXNETUIO_PROVINCIA</v>
          </cell>
          <cell r="V6272">
            <v>1</v>
          </cell>
          <cell r="W6272">
            <v>9.6</v>
          </cell>
          <cell r="X6272" t="str">
            <v>HYCITE QUITO</v>
          </cell>
          <cell r="Y6272" t="str">
            <v>FLEX NET CALLE 28 DE JUNIO S/N Y GARCIA MORENO ENTRADA LLANO GRANDE</v>
          </cell>
        </row>
        <row r="6273">
          <cell r="A6273" t="str">
            <v>98709755</v>
          </cell>
          <cell r="B6273">
            <v>480526</v>
          </cell>
          <cell r="C6273" t="str">
            <v>98709755</v>
          </cell>
          <cell r="D6273" t="str">
            <v>HYCITE</v>
          </cell>
          <cell r="E6273" t="str">
            <v>DESPACHO</v>
          </cell>
          <cell r="F6273" t="str">
            <v>NORMAL</v>
          </cell>
          <cell r="G6273" t="str">
            <v>TFQ89204</v>
          </cell>
          <cell r="H6273">
            <v>44910</v>
          </cell>
          <cell r="I6273" t="str">
            <v>ENTREGADO</v>
          </cell>
          <cell r="J6273">
            <v>44911</v>
          </cell>
          <cell r="K6273" t="str">
            <v>MARIA F CALDERON</v>
          </cell>
          <cell r="L6273" t="str">
            <v>AV REPA,BLICA DEL SALVADOR N35 - 104 PORTUGAL EDIF TWIN TOWERS TORR 2 OFI 1G  QUITO DISTRITO METROPOLIT 170505 PICHINCHA</v>
          </cell>
          <cell r="M6273" t="str">
            <v/>
          </cell>
          <cell r="N6273" t="str">
            <v>0995297942 / 932344672</v>
          </cell>
          <cell r="O6273" t="str">
            <v>0995297942 / 932344672</v>
          </cell>
          <cell r="P6273" t="str">
            <v>170505</v>
          </cell>
          <cell r="Q6273" t="str">
            <v>QUITO</v>
          </cell>
          <cell r="R6273" t="str">
            <v>PICHINCHA</v>
          </cell>
          <cell r="S6273" t="str">
            <v>QUITO</v>
          </cell>
          <cell r="T6273" t="str">
            <v>FLEXTRANS UIO</v>
          </cell>
          <cell r="U6273" t="str">
            <v>FLEXNETUIO_LOCAL</v>
          </cell>
          <cell r="V6273">
            <v>1</v>
          </cell>
          <cell r="W6273">
            <v>11.9</v>
          </cell>
          <cell r="X6273" t="str">
            <v>HYCITE QUITO</v>
          </cell>
          <cell r="Y6273" t="str">
            <v>FLEX NET CALLE 28 DE JUNIO S/N Y GARCIA MORENO ENTRADA LLANO GRANDE</v>
          </cell>
        </row>
        <row r="6274">
          <cell r="A6274" t="str">
            <v>98711589</v>
          </cell>
          <cell r="B6274">
            <v>480527</v>
          </cell>
          <cell r="C6274" t="str">
            <v>98711589</v>
          </cell>
          <cell r="D6274" t="str">
            <v>HYCITE</v>
          </cell>
          <cell r="E6274" t="str">
            <v>DESPACHO</v>
          </cell>
          <cell r="F6274" t="str">
            <v>NORMAL</v>
          </cell>
          <cell r="G6274" t="str">
            <v>TF89205</v>
          </cell>
          <cell r="H6274">
            <v>44910</v>
          </cell>
          <cell r="I6274" t="str">
            <v>ENTREGADO</v>
          </cell>
          <cell r="J6274">
            <v>44911</v>
          </cell>
          <cell r="K6274" t="str">
            <v>GISELLA SANCLEMENTE</v>
          </cell>
          <cell r="L6274" t="str">
            <v>27 Y ROSENDO AVILES HOSPITAL MARIANA DE JESUS GUAYAQUIL GUAYAQUIL 090406 GUAYAS</v>
          </cell>
          <cell r="M6274" t="str">
            <v/>
          </cell>
          <cell r="N6274" t="str">
            <v>0985824485</v>
          </cell>
          <cell r="O6274" t="str">
            <v>0985824485</v>
          </cell>
          <cell r="P6274" t="str">
            <v>090406</v>
          </cell>
          <cell r="Q6274" t="str">
            <v>GUAYAQUIL</v>
          </cell>
          <cell r="R6274" t="str">
            <v>GUAYAS</v>
          </cell>
          <cell r="S6274" t="str">
            <v>GUAYAQUIL</v>
          </cell>
          <cell r="T6274" t="str">
            <v>FLEXTRANS GYE</v>
          </cell>
          <cell r="U6274" t="str">
            <v>FLEXNETUIO_GYE</v>
          </cell>
          <cell r="V6274">
            <v>1</v>
          </cell>
          <cell r="W6274">
            <v>2.7</v>
          </cell>
          <cell r="X6274" t="str">
            <v>HYCITE QUITO</v>
          </cell>
          <cell r="Y6274" t="str">
            <v>FLEX NET CALLE 28 DE JUNIO S/N Y GARCIA MORENO ENTRADA LLANO GRANDE</v>
          </cell>
        </row>
        <row r="6275">
          <cell r="A6275" t="str">
            <v>98713860</v>
          </cell>
          <cell r="B6275">
            <v>480528</v>
          </cell>
          <cell r="C6275" t="str">
            <v>98713860</v>
          </cell>
          <cell r="D6275" t="str">
            <v>HYCITE</v>
          </cell>
          <cell r="E6275" t="str">
            <v>DESPACHO</v>
          </cell>
          <cell r="F6275" t="str">
            <v>NORMAL</v>
          </cell>
          <cell r="G6275" t="str">
            <v>031002004106535</v>
          </cell>
          <cell r="H6275">
            <v>44910</v>
          </cell>
          <cell r="I6275" t="str">
            <v>EN_TRANSITO</v>
          </cell>
          <cell r="J6275">
            <v>44910</v>
          </cell>
          <cell r="K6275" t="str">
            <v>DELIA TAYO</v>
          </cell>
          <cell r="L6275" t="str">
            <v>FRAGOTA #616 SAN CRISTOBAL FRAGOTA #616 SAN CRISTOBAL SANTA CRUZ / PUERTO AYORA PUERTO AYORA 200102 GALAPAGOS</v>
          </cell>
          <cell r="N6275" t="str">
            <v>0996348678</v>
          </cell>
          <cell r="O6275" t="str">
            <v>0996348678</v>
          </cell>
          <cell r="P6275" t="str">
            <v>200102</v>
          </cell>
          <cell r="Q6275" t="str">
            <v>SANTA CRUZ</v>
          </cell>
          <cell r="R6275" t="str">
            <v>GALAPAGOS</v>
          </cell>
          <cell r="S6275" t="str">
            <v>PUERTO AYORA</v>
          </cell>
          <cell r="T6275" t="str">
            <v>TRAMACO</v>
          </cell>
          <cell r="U6275" t="str">
            <v>FLEXNETUIO_PROVINCIA</v>
          </cell>
          <cell r="V6275">
            <v>1</v>
          </cell>
          <cell r="W6275">
            <v>9.9</v>
          </cell>
          <cell r="X6275" t="str">
            <v>HYCITE QUITO</v>
          </cell>
          <cell r="Y6275" t="str">
            <v>FLEX NET CALLE 28 DE JUNIO S/N Y GARCIA MORENO ENTRADA LLANO GRANDE</v>
          </cell>
        </row>
        <row r="6276">
          <cell r="A6276" t="str">
            <v>98713943</v>
          </cell>
          <cell r="B6276">
            <v>480529</v>
          </cell>
          <cell r="C6276" t="str">
            <v>98713943</v>
          </cell>
          <cell r="D6276" t="str">
            <v>HYCITE</v>
          </cell>
          <cell r="E6276" t="str">
            <v>DESPACHO</v>
          </cell>
          <cell r="F6276" t="str">
            <v>NORMAL</v>
          </cell>
          <cell r="G6276" t="str">
            <v>031002004106536</v>
          </cell>
          <cell r="H6276">
            <v>44910</v>
          </cell>
          <cell r="I6276" t="str">
            <v>ENTREGADO</v>
          </cell>
          <cell r="J6276">
            <v>44914</v>
          </cell>
          <cell r="K6276" t="str">
            <v>GEOVANNA COBO</v>
          </cell>
          <cell r="L6276" t="str">
            <v>AV MALECON Y CALLE 61 A ESQ LATERAL AL REST DON KORY//CASA 3 PISOS PORTOVIEJO// CRUCITA CRUCITA 130153 MANABI</v>
          </cell>
          <cell r="N6276" t="str">
            <v>0995567830</v>
          </cell>
          <cell r="O6276" t="str">
            <v>0995567830</v>
          </cell>
          <cell r="P6276" t="str">
            <v>130101</v>
          </cell>
          <cell r="Q6276" t="str">
            <v>PORTOVIEJO</v>
          </cell>
          <cell r="R6276" t="str">
            <v>MANABI</v>
          </cell>
          <cell r="S6276" t="str">
            <v>PORTOVIEJO</v>
          </cell>
          <cell r="T6276" t="str">
            <v>TRAMACO</v>
          </cell>
          <cell r="U6276" t="str">
            <v>FLEXNETUIO_PROVINCIA</v>
          </cell>
          <cell r="V6276">
            <v>1</v>
          </cell>
          <cell r="W6276">
            <v>11.6</v>
          </cell>
          <cell r="X6276" t="str">
            <v>HYCITE QUITO</v>
          </cell>
          <cell r="Y6276" t="str">
            <v>FLEX NET CALLE 28 DE JUNIO S/N Y GARCIA MORENO ENTRADA LLANO GRANDE</v>
          </cell>
        </row>
        <row r="6277">
          <cell r="A6277" t="str">
            <v>98714017</v>
          </cell>
          <cell r="B6277">
            <v>480530</v>
          </cell>
          <cell r="C6277" t="str">
            <v>98714017</v>
          </cell>
          <cell r="D6277" t="str">
            <v>HYCITE</v>
          </cell>
          <cell r="E6277" t="str">
            <v>DESPACHO</v>
          </cell>
          <cell r="F6277" t="str">
            <v>NORMAL</v>
          </cell>
          <cell r="G6277" t="str">
            <v>031002004107546</v>
          </cell>
          <cell r="H6277">
            <v>44910</v>
          </cell>
          <cell r="I6277" t="str">
            <v>ENTREGADO</v>
          </cell>
          <cell r="J6277">
            <v>44914</v>
          </cell>
          <cell r="K6277" t="str">
            <v>ROSA GALARZA</v>
          </cell>
          <cell r="L6277" t="str">
            <v>AV 5 DE JUNIO TIBURDO ROCIOS (130102) PORTOVIEJO // LOS MANGOS PORTOVIEJO // LOS MANGO 18 DE OCTUBRE 130102 MANABI</v>
          </cell>
          <cell r="N6277" t="str">
            <v>0992585906 /</v>
          </cell>
          <cell r="O6277" t="str">
            <v>0992585906 /</v>
          </cell>
          <cell r="P6277" t="str">
            <v>130102</v>
          </cell>
          <cell r="Q6277" t="str">
            <v>PORTOVIEJO</v>
          </cell>
          <cell r="R6277" t="str">
            <v>MANABI</v>
          </cell>
          <cell r="S6277" t="str">
            <v>PORTOVIEJO</v>
          </cell>
          <cell r="T6277" t="str">
            <v>TRAMACO</v>
          </cell>
          <cell r="U6277" t="str">
            <v>FLEXNETUIO_PROVINCIA</v>
          </cell>
          <cell r="V6277">
            <v>2</v>
          </cell>
          <cell r="W6277">
            <v>12.4</v>
          </cell>
          <cell r="X6277" t="str">
            <v>HYCITE QUITO</v>
          </cell>
          <cell r="Y6277" t="str">
            <v>FLEX NET CALLE 28 DE JUNIO S/N Y GARCIA MORENO ENTRADA LLANO GRANDE</v>
          </cell>
        </row>
        <row r="6278">
          <cell r="A6278" t="str">
            <v>98717893</v>
          </cell>
          <cell r="B6278">
            <v>480531</v>
          </cell>
          <cell r="C6278" t="str">
            <v>98717893</v>
          </cell>
          <cell r="D6278" t="str">
            <v>HYCITE</v>
          </cell>
          <cell r="E6278" t="str">
            <v>DESPACHO</v>
          </cell>
          <cell r="F6278" t="str">
            <v>NORMAL</v>
          </cell>
          <cell r="G6278" t="str">
            <v>031002004106538</v>
          </cell>
          <cell r="H6278">
            <v>44910</v>
          </cell>
          <cell r="I6278" t="str">
            <v>ENTREGADO</v>
          </cell>
          <cell r="J6278">
            <v>44915</v>
          </cell>
          <cell r="K6278" t="str">
            <v>JOFFRE VILLAGOMEZ</v>
          </cell>
          <cell r="L6278" t="str">
            <v>PETRELY Y ESPANOLA CASA 963 ATRA COOPERATIVA MUSUNAN SANTA CRUZ//PUERTO AYORA PUERTO AYORA 200102 GALAPAGOS</v>
          </cell>
          <cell r="N6278" t="str">
            <v>0997703880 / 052526153</v>
          </cell>
          <cell r="O6278" t="str">
            <v>0997703880 / 052526153</v>
          </cell>
          <cell r="P6278" t="str">
            <v>200102</v>
          </cell>
          <cell r="Q6278" t="str">
            <v>SANTA CRUZ</v>
          </cell>
          <cell r="R6278" t="str">
            <v>GALAPAGOS</v>
          </cell>
          <cell r="S6278" t="str">
            <v>PUERTO AYORA</v>
          </cell>
          <cell r="T6278" t="str">
            <v>TRAMACO</v>
          </cell>
          <cell r="U6278" t="str">
            <v>FLEXNETUIO_PROVINCIA</v>
          </cell>
          <cell r="V6278">
            <v>1</v>
          </cell>
          <cell r="W6278">
            <v>9.9</v>
          </cell>
          <cell r="X6278" t="str">
            <v>HYCITE QUITO</v>
          </cell>
          <cell r="Y6278" t="str">
            <v>FLEX NET CALLE 28 DE JUNIO S/N Y GARCIA MORENO ENTRADA LLANO GRANDE</v>
          </cell>
        </row>
        <row r="6279">
          <cell r="A6279" t="str">
            <v>98718721</v>
          </cell>
          <cell r="B6279">
            <v>480532</v>
          </cell>
          <cell r="C6279" t="str">
            <v>98718721</v>
          </cell>
          <cell r="D6279" t="str">
            <v>HYCITE</v>
          </cell>
          <cell r="E6279" t="str">
            <v>DESPACHO</v>
          </cell>
          <cell r="F6279" t="str">
            <v>NORMAL</v>
          </cell>
          <cell r="G6279" t="str">
            <v>TF89206</v>
          </cell>
          <cell r="H6279">
            <v>44910</v>
          </cell>
          <cell r="I6279" t="str">
            <v>ENTREGADO</v>
          </cell>
          <cell r="J6279">
            <v>44911</v>
          </cell>
          <cell r="K6279" t="str">
            <v>KARLA CONSTANTE</v>
          </cell>
          <cell r="L6279" t="str">
            <v>ABEL GILBER PONTON 1 MZ 22 SOLAR 12 DURAN ELOY ALFARO (DURAN / DURA 092409 GUAYAS</v>
          </cell>
          <cell r="N6279" t="str">
            <v>0992378652 / 956519730</v>
          </cell>
          <cell r="O6279" t="str">
            <v>0992378652 / 956519730</v>
          </cell>
          <cell r="P6279" t="str">
            <v>092409</v>
          </cell>
          <cell r="Q6279" t="str">
            <v>DURAN</v>
          </cell>
          <cell r="R6279" t="str">
            <v>GUAYAS</v>
          </cell>
          <cell r="S6279" t="str">
            <v>ELOY ALFARO (DURAN)</v>
          </cell>
          <cell r="T6279" t="str">
            <v>ITSACOURIER</v>
          </cell>
          <cell r="U6279" t="str">
            <v>FLEXNETUIO_GYE</v>
          </cell>
          <cell r="V6279">
            <v>2</v>
          </cell>
          <cell r="W6279">
            <v>14.5</v>
          </cell>
          <cell r="X6279" t="str">
            <v>HYCITE QUITO</v>
          </cell>
          <cell r="Y6279" t="str">
            <v>FLEX NET CALLE 28 DE JUNIO S/N Y GARCIA MORENO ENTRADA LLANO GRANDE</v>
          </cell>
        </row>
        <row r="6280">
          <cell r="A6280" t="str">
            <v>98721667</v>
          </cell>
          <cell r="B6280">
            <v>480533</v>
          </cell>
          <cell r="C6280" t="str">
            <v>98721667</v>
          </cell>
          <cell r="D6280" t="str">
            <v>HYCITE</v>
          </cell>
          <cell r="E6280" t="str">
            <v>DESPACHO</v>
          </cell>
          <cell r="F6280" t="str">
            <v>NORMAL</v>
          </cell>
          <cell r="G6280" t="str">
            <v>031002004106539</v>
          </cell>
          <cell r="H6280">
            <v>44910</v>
          </cell>
          <cell r="I6280" t="str">
            <v>ENTREGADO</v>
          </cell>
          <cell r="J6280">
            <v>44914</v>
          </cell>
          <cell r="K6280" t="str">
            <v>WILSON ARROYO</v>
          </cell>
          <cell r="L6280" t="str">
            <v>CALLE 4 MZA R URBANIZACION LA LAGUNA PASAJE // URB LA LAGUNA BOLIVAR 070105 EL ORO</v>
          </cell>
          <cell r="M6280" t="str">
            <v/>
          </cell>
          <cell r="N6280" t="str">
            <v>0995243542</v>
          </cell>
          <cell r="O6280" t="str">
            <v>0995243542</v>
          </cell>
          <cell r="P6280" t="str">
            <v>070105</v>
          </cell>
          <cell r="Q6280" t="str">
            <v>PASAJE</v>
          </cell>
          <cell r="R6280" t="str">
            <v>EL ORO</v>
          </cell>
          <cell r="S6280" t="str">
            <v>PASAJE</v>
          </cell>
          <cell r="T6280" t="str">
            <v>TRAMACO</v>
          </cell>
          <cell r="U6280" t="str">
            <v>FLEXNETUIO_PROVINCIA</v>
          </cell>
          <cell r="V6280">
            <v>1</v>
          </cell>
          <cell r="W6280">
            <v>3.7</v>
          </cell>
          <cell r="X6280" t="str">
            <v>HYCITE QUITO</v>
          </cell>
          <cell r="Y6280" t="str">
            <v>FLEX NET CALLE 28 DE JUNIO S/N Y GARCIA MORENO ENTRADA LLANO GRANDE</v>
          </cell>
        </row>
        <row r="6281">
          <cell r="A6281" t="str">
            <v>98725466</v>
          </cell>
          <cell r="B6281">
            <v>480534</v>
          </cell>
          <cell r="C6281" t="str">
            <v>98725466</v>
          </cell>
          <cell r="D6281" t="str">
            <v>HYCITE</v>
          </cell>
          <cell r="E6281" t="str">
            <v>DESPACHO</v>
          </cell>
          <cell r="F6281" t="str">
            <v>NORMAL</v>
          </cell>
          <cell r="G6281" t="str">
            <v>031002004107547</v>
          </cell>
          <cell r="H6281">
            <v>44910</v>
          </cell>
          <cell r="I6281" t="str">
            <v>DEVOLUCION_EN_PROCESO</v>
          </cell>
          <cell r="J6281">
            <v>44922</v>
          </cell>
          <cell r="K6281" t="str">
            <v>FABIAN CRUZ</v>
          </cell>
          <cell r="L6281" t="str">
            <v>AV. JORGE MOSQUERA Y CUEVA DE LOS TAYOS MEGA TALLERES ESQUINERA EL PANGUI / EL PANGUI EL PANGUI 190901 ZAMORA-CHINCHIPE</v>
          </cell>
          <cell r="N6281" t="str">
            <v>0996009788</v>
          </cell>
          <cell r="O6281" t="str">
            <v>0996009788</v>
          </cell>
          <cell r="P6281" t="str">
            <v>190401</v>
          </cell>
          <cell r="Q6281" t="str">
            <v>EL PANGUI</v>
          </cell>
          <cell r="R6281" t="str">
            <v>ZAMORA CHINCHIPE</v>
          </cell>
          <cell r="S6281" t="str">
            <v>EL PANGUI - EL GUISME - PACHICUTZA - SAN ROQUE</v>
          </cell>
          <cell r="T6281" t="str">
            <v>TRAMACO</v>
          </cell>
          <cell r="U6281" t="str">
            <v>FLEXNETUIO_PROVINCIA</v>
          </cell>
          <cell r="V6281">
            <v>3</v>
          </cell>
          <cell r="W6281">
            <v>24.8</v>
          </cell>
          <cell r="X6281" t="str">
            <v>HYCITE QUITO</v>
          </cell>
          <cell r="Y6281" t="str">
            <v>FLEX NET CALLE 28 DE JUNIO S/N Y GARCIA MORENO ENTRADA LLANO GRANDE</v>
          </cell>
        </row>
        <row r="6282">
          <cell r="A6282" t="str">
            <v>98725567</v>
          </cell>
          <cell r="B6282">
            <v>480535</v>
          </cell>
          <cell r="C6282" t="str">
            <v>98725567</v>
          </cell>
          <cell r="D6282" t="str">
            <v>HYCITE</v>
          </cell>
          <cell r="E6282" t="str">
            <v>DESPACHO</v>
          </cell>
          <cell r="F6282" t="str">
            <v>NORMAL</v>
          </cell>
          <cell r="G6282" t="str">
            <v>TF89207</v>
          </cell>
          <cell r="H6282">
            <v>44910</v>
          </cell>
          <cell r="I6282" t="str">
            <v>ENTREGADO</v>
          </cell>
          <cell r="J6282">
            <v>44911</v>
          </cell>
          <cell r="K6282" t="str">
            <v>SANDY DELGADO</v>
          </cell>
          <cell r="L6282" t="str">
            <v>FLORESTA 2 MZ 200 SL 8 A 1 CDRA DEL COLG LEONIDAS ORTEGA GUAYAQUIL XIMENA 090107 GUAYAS</v>
          </cell>
          <cell r="N6282" t="str">
            <v>0963743475 / 991205791</v>
          </cell>
          <cell r="O6282" t="str">
            <v>0963743475 / 991205791</v>
          </cell>
          <cell r="P6282" t="str">
            <v>090107</v>
          </cell>
          <cell r="Q6282" t="str">
            <v>GUAYAQUIL</v>
          </cell>
          <cell r="R6282" t="str">
            <v>GUAYAS</v>
          </cell>
          <cell r="S6282" t="str">
            <v>GUAYAQUIL</v>
          </cell>
          <cell r="T6282" t="str">
            <v>FLEXTRANS GYE</v>
          </cell>
          <cell r="U6282" t="str">
            <v>FLEXNETUIO_GYE</v>
          </cell>
          <cell r="V6282">
            <v>2</v>
          </cell>
          <cell r="W6282">
            <v>16.7</v>
          </cell>
          <cell r="X6282" t="str">
            <v>HYCITE QUITO</v>
          </cell>
          <cell r="Y6282" t="str">
            <v>FLEX NET CALLE 28 DE JUNIO S/N Y GARCIA MORENO ENTRADA LLANO GRANDE</v>
          </cell>
        </row>
        <row r="6283">
          <cell r="A6283" t="str">
            <v>98725907</v>
          </cell>
          <cell r="B6283">
            <v>480536</v>
          </cell>
          <cell r="C6283" t="str">
            <v>98725907</v>
          </cell>
          <cell r="D6283" t="str">
            <v>HYCITE</v>
          </cell>
          <cell r="E6283" t="str">
            <v>DESPACHO</v>
          </cell>
          <cell r="F6283" t="str">
            <v>NORMAL</v>
          </cell>
          <cell r="G6283" t="str">
            <v>031002004106541</v>
          </cell>
          <cell r="H6283">
            <v>44910</v>
          </cell>
          <cell r="I6283" t="str">
            <v>ENTREGADO</v>
          </cell>
          <cell r="J6283">
            <v>44911</v>
          </cell>
          <cell r="K6283" t="str">
            <v>MONICA CASTILLO</v>
          </cell>
          <cell r="L6283" t="str">
            <v>JACINTO CADENA Y QUITO CASA 1 PISO CON FLORES JARDIN TULCAN // CENTRO NORTE TULCAN 040102 CARCHI</v>
          </cell>
          <cell r="M6283" t="str">
            <v/>
          </cell>
          <cell r="N6283" t="str">
            <v>0979084789 / 62999444</v>
          </cell>
          <cell r="O6283" t="str">
            <v>0979084789 / 62999444</v>
          </cell>
          <cell r="P6283" t="str">
            <v>040102</v>
          </cell>
          <cell r="Q6283" t="str">
            <v>TULCAN</v>
          </cell>
          <cell r="R6283" t="str">
            <v>CARCHI</v>
          </cell>
          <cell r="S6283" t="str">
            <v>TULCAN - TAJAMAR</v>
          </cell>
          <cell r="T6283" t="str">
            <v>TRAMACO</v>
          </cell>
          <cell r="U6283" t="str">
            <v>FLEXNETUIO_PROVINCIA</v>
          </cell>
          <cell r="V6283">
            <v>1</v>
          </cell>
          <cell r="W6283">
            <v>11.3</v>
          </cell>
          <cell r="X6283" t="str">
            <v>HYCITE QUITO</v>
          </cell>
          <cell r="Y6283" t="str">
            <v>FLEX NET CALLE 28 DE JUNIO S/N Y GARCIA MORENO ENTRADA LLANO GRANDE</v>
          </cell>
        </row>
        <row r="6284">
          <cell r="A6284" t="str">
            <v>98726262</v>
          </cell>
          <cell r="B6284">
            <v>480537</v>
          </cell>
          <cell r="C6284" t="str">
            <v>98726262</v>
          </cell>
          <cell r="D6284" t="str">
            <v>HYCITE</v>
          </cell>
          <cell r="E6284" t="str">
            <v>DESPACHO</v>
          </cell>
          <cell r="F6284" t="str">
            <v>NORMAL</v>
          </cell>
          <cell r="G6284" t="str">
            <v>031002004106542</v>
          </cell>
          <cell r="H6284">
            <v>44910</v>
          </cell>
          <cell r="I6284" t="str">
            <v>ENTREGADO</v>
          </cell>
          <cell r="J6284">
            <v>44911</v>
          </cell>
          <cell r="K6284" t="str">
            <v>YANETH MEJIA</v>
          </cell>
          <cell r="L6284" t="str">
            <v>CATALINA RIVERA 35 C. QUITO AL LADO DE EDF COMPRAS PUBLICAS LATACUNGA / LORETO IGNACIO FLORES 050101 COTOPAXI</v>
          </cell>
          <cell r="M6284" t="str">
            <v/>
          </cell>
          <cell r="N6284" t="str">
            <v>0997292603 / 987357288</v>
          </cell>
          <cell r="O6284" t="str">
            <v>0997292603 / 987357288</v>
          </cell>
          <cell r="P6284" t="str">
            <v>050101</v>
          </cell>
          <cell r="Q6284" t="str">
            <v>LATACUNGA</v>
          </cell>
          <cell r="R6284" t="str">
            <v>COTOPAXI</v>
          </cell>
          <cell r="S6284" t="str">
            <v>LATACUNGA</v>
          </cell>
          <cell r="T6284" t="str">
            <v>TRAMACO</v>
          </cell>
          <cell r="U6284" t="str">
            <v>FLEXNETUIO_PROVINCIA</v>
          </cell>
          <cell r="V6284">
            <v>1</v>
          </cell>
          <cell r="W6284">
            <v>9.9</v>
          </cell>
          <cell r="X6284" t="str">
            <v>HYCITE QUITO</v>
          </cell>
          <cell r="Y6284" t="str">
            <v>FLEX NET CALLE 28 DE JUNIO S/N Y GARCIA MORENO ENTRADA LLANO GRANDE</v>
          </cell>
        </row>
        <row r="6285">
          <cell r="A6285" t="str">
            <v>98728262</v>
          </cell>
          <cell r="B6285">
            <v>480538</v>
          </cell>
          <cell r="C6285" t="str">
            <v>98728262</v>
          </cell>
          <cell r="D6285" t="str">
            <v>HYCITE</v>
          </cell>
          <cell r="E6285" t="str">
            <v>DESPACHO</v>
          </cell>
          <cell r="F6285" t="str">
            <v>NORMAL</v>
          </cell>
          <cell r="G6285" t="str">
            <v>TFQ89208</v>
          </cell>
          <cell r="H6285">
            <v>44910</v>
          </cell>
          <cell r="I6285" t="str">
            <v>ENTREGADO</v>
          </cell>
          <cell r="J6285">
            <v>44911</v>
          </cell>
          <cell r="K6285" t="str">
            <v>SINDY ROBLES</v>
          </cell>
          <cell r="L6285" t="str">
            <v>DE LOS NOGALES Y AV ELOY ALFARO E13224 CONJUNTO PRADO DE SAN MATEO QUITO // AMAGACI DEL INCA SAN ISIDRO DEL INCA 170514 PICHINCHA</v>
          </cell>
          <cell r="M6285" t="str">
            <v/>
          </cell>
          <cell r="N6285" t="str">
            <v>0986488601</v>
          </cell>
          <cell r="O6285" t="str">
            <v>0986488601</v>
          </cell>
          <cell r="P6285" t="str">
            <v>170514</v>
          </cell>
          <cell r="Q6285" t="str">
            <v>QUITO</v>
          </cell>
          <cell r="R6285" t="str">
            <v>PICHINCHA</v>
          </cell>
          <cell r="S6285" t="str">
            <v>QUITO</v>
          </cell>
          <cell r="T6285" t="str">
            <v>FLEXTRANS UIO</v>
          </cell>
          <cell r="U6285" t="str">
            <v>FLEXNETUIO_LOCAL</v>
          </cell>
          <cell r="V6285">
            <v>1</v>
          </cell>
          <cell r="W6285">
            <v>3.5</v>
          </cell>
          <cell r="X6285" t="str">
            <v>HYCITE QUITO</v>
          </cell>
          <cell r="Y6285" t="str">
            <v>FLEX NET CALLE 28 DE JUNIO S/N Y GARCIA MORENO ENTRADA LLANO GRANDE</v>
          </cell>
        </row>
        <row r="6286">
          <cell r="A6286" t="str">
            <v>98730425</v>
          </cell>
          <cell r="B6286">
            <v>480539</v>
          </cell>
          <cell r="C6286" t="str">
            <v>98730425</v>
          </cell>
          <cell r="D6286" t="str">
            <v>HYCITE</v>
          </cell>
          <cell r="E6286" t="str">
            <v>DESPACHO</v>
          </cell>
          <cell r="F6286" t="str">
            <v>NORMAL</v>
          </cell>
          <cell r="G6286" t="str">
            <v>IC3879</v>
          </cell>
          <cell r="H6286">
            <v>44910</v>
          </cell>
          <cell r="I6286" t="str">
            <v>ENTREGADO</v>
          </cell>
          <cell r="J6286">
            <v>44911</v>
          </cell>
          <cell r="K6286" t="str">
            <v>SEGUNDO TENESACA</v>
          </cell>
          <cell r="L6286" t="str">
            <v>SANTA MARIA S/N AV LOJA PUERTO DE PALOS CUENCA-SANTA MARIA YANUNCAY 010114 AZUAY</v>
          </cell>
          <cell r="M6286" t="str">
            <v/>
          </cell>
          <cell r="N6286" t="str">
            <v>0993050072 / 074104723</v>
          </cell>
          <cell r="O6286" t="str">
            <v>0993050072 / 074104723</v>
          </cell>
          <cell r="P6286" t="str">
            <v>010114</v>
          </cell>
          <cell r="Q6286" t="str">
            <v>CUENCA</v>
          </cell>
          <cell r="R6286" t="str">
            <v>AZUAY</v>
          </cell>
          <cell r="S6286" t="str">
            <v>CHECA (JIDCAY)</v>
          </cell>
          <cell r="T6286" t="str">
            <v>ITSACOURIER</v>
          </cell>
          <cell r="U6286" t="str">
            <v>FLEXNETUIO_PROVINCIA</v>
          </cell>
          <cell r="V6286">
            <v>1</v>
          </cell>
          <cell r="W6286">
            <v>7.7</v>
          </cell>
          <cell r="X6286" t="str">
            <v>HYCITE QUITO</v>
          </cell>
          <cell r="Y6286" t="str">
            <v>FLEX NET CALLE 28 DE JUNIO S/N Y GARCIA MORENO ENTRADA LLANO GRANDE</v>
          </cell>
        </row>
        <row r="6287">
          <cell r="A6287" t="str">
            <v>98730470</v>
          </cell>
          <cell r="B6287">
            <v>480540</v>
          </cell>
          <cell r="C6287" t="str">
            <v>98730470</v>
          </cell>
          <cell r="D6287" t="str">
            <v>HYCITE</v>
          </cell>
          <cell r="E6287" t="str">
            <v>DESPACHO</v>
          </cell>
          <cell r="F6287" t="str">
            <v>NORMAL</v>
          </cell>
          <cell r="G6287" t="str">
            <v>031002004107548</v>
          </cell>
          <cell r="H6287">
            <v>44910</v>
          </cell>
          <cell r="I6287" t="str">
            <v>ENTREGADO</v>
          </cell>
          <cell r="J6287">
            <v>44911</v>
          </cell>
          <cell r="K6287" t="str">
            <v>LUISA ROJAS</v>
          </cell>
          <cell r="L6287" t="str">
            <v>ALEJANDRO ANDRADI ABDON CALDERON ATUNTAQUI // CENTRO ATUNTAQUI 100201 IMBABURA</v>
          </cell>
          <cell r="N6287" t="str">
            <v>0986618410 / 062617130</v>
          </cell>
          <cell r="O6287" t="str">
            <v>0986618410 / 062617130</v>
          </cell>
          <cell r="P6287" t="str">
            <v>100201</v>
          </cell>
          <cell r="Q6287" t="str">
            <v>OTAVALO</v>
          </cell>
          <cell r="R6287" t="str">
            <v>IMBABURA</v>
          </cell>
          <cell r="S6287" t="str">
            <v>OTAVALO</v>
          </cell>
          <cell r="T6287" t="str">
            <v>TRAMACO</v>
          </cell>
          <cell r="U6287" t="str">
            <v>FLEXNETUIO_PROVINCIA</v>
          </cell>
          <cell r="V6287">
            <v>2</v>
          </cell>
          <cell r="W6287">
            <v>25.3</v>
          </cell>
          <cell r="X6287" t="str">
            <v>HYCITE QUITO</v>
          </cell>
          <cell r="Y6287" t="str">
            <v>FLEX NET CALLE 28 DE JUNIO S/N Y GARCIA MORENO ENTRADA LLANO GRANDE</v>
          </cell>
        </row>
        <row r="6288">
          <cell r="A6288" t="str">
            <v>98731916</v>
          </cell>
          <cell r="B6288">
            <v>480541</v>
          </cell>
          <cell r="C6288" t="str">
            <v>98731916</v>
          </cell>
          <cell r="D6288" t="str">
            <v>HYCITE</v>
          </cell>
          <cell r="E6288" t="str">
            <v>DESPACHO</v>
          </cell>
          <cell r="F6288" t="str">
            <v>NORMAL</v>
          </cell>
          <cell r="G6288" t="str">
            <v>TFQ89209</v>
          </cell>
          <cell r="H6288">
            <v>44910</v>
          </cell>
          <cell r="I6288" t="str">
            <v>ENTREGADO</v>
          </cell>
          <cell r="J6288">
            <v>44911</v>
          </cell>
          <cell r="K6288" t="str">
            <v>CARMEN VALAREZO</v>
          </cell>
          <cell r="L6288" t="str">
            <v>RIO COFANES Y BARTOLOMA, DE SEGOVIA NO. E1-53 ATRAS DE LA GASOLINERA TERPEL  INAQUITO 170501 PICHINCHA</v>
          </cell>
          <cell r="M6288" t="str">
            <v/>
          </cell>
          <cell r="N6288" t="str">
            <v>0399530600 / 936008262</v>
          </cell>
          <cell r="O6288" t="str">
            <v>0399530600 / 936008262</v>
          </cell>
          <cell r="P6288" t="str">
            <v>170501</v>
          </cell>
          <cell r="Q6288" t="str">
            <v>QUITO</v>
          </cell>
          <cell r="R6288" t="str">
            <v>PICHINCHA</v>
          </cell>
          <cell r="S6288" t="str">
            <v>QUITO</v>
          </cell>
          <cell r="T6288" t="str">
            <v>FLEXTRANS UIO</v>
          </cell>
          <cell r="U6288" t="str">
            <v>FLEXNETUIO_LOCAL</v>
          </cell>
          <cell r="V6288">
            <v>1</v>
          </cell>
          <cell r="W6288">
            <v>1.1000000000000001</v>
          </cell>
          <cell r="X6288" t="str">
            <v>HYCITE QUITO</v>
          </cell>
          <cell r="Y6288" t="str">
            <v>FLEX NET CALLE 28 DE JUNIO S/N Y GARCIA MORENO ENTRADA LLANO GRANDE</v>
          </cell>
        </row>
        <row r="6289">
          <cell r="A6289" t="str">
            <v>98731917</v>
          </cell>
          <cell r="B6289">
            <v>480542</v>
          </cell>
          <cell r="C6289" t="str">
            <v>98731917</v>
          </cell>
          <cell r="D6289" t="str">
            <v>HYCITE</v>
          </cell>
          <cell r="E6289" t="str">
            <v>DESPACHO</v>
          </cell>
          <cell r="F6289" t="str">
            <v>NORMAL</v>
          </cell>
          <cell r="G6289" t="str">
            <v>TF89210</v>
          </cell>
          <cell r="H6289">
            <v>44910</v>
          </cell>
          <cell r="I6289" t="str">
            <v>ENTREGADO</v>
          </cell>
          <cell r="J6289">
            <v>44911</v>
          </cell>
          <cell r="K6289" t="str">
            <v>ADRIANA E GOMEZ</v>
          </cell>
          <cell r="L6289" t="str">
            <v>ALAMOS DE LA ATARAZANA MZ K VILLA 14 C FRENTE A LA IGLESIA  TARQUI 090509 GUAYAS</v>
          </cell>
          <cell r="N6289" t="str">
            <v>0962671495 / 986652956</v>
          </cell>
          <cell r="O6289" t="str">
            <v>0962671495 / 986652956</v>
          </cell>
          <cell r="P6289" t="str">
            <v>090509</v>
          </cell>
          <cell r="Q6289" t="str">
            <v>GUAYAQUIL</v>
          </cell>
          <cell r="R6289" t="str">
            <v>GUAYAS</v>
          </cell>
          <cell r="S6289" t="str">
            <v>GUAYAQUIL</v>
          </cell>
          <cell r="T6289" t="str">
            <v>FLEXTRANS GYE</v>
          </cell>
          <cell r="U6289" t="str">
            <v>FLEXNETUIO_GYE</v>
          </cell>
          <cell r="V6289">
            <v>2</v>
          </cell>
          <cell r="W6289">
            <v>20.8</v>
          </cell>
          <cell r="X6289" t="str">
            <v>HYCITE QUITO</v>
          </cell>
          <cell r="Y6289" t="str">
            <v>FLEX NET CALLE 28 DE JUNIO S/N Y GARCIA MORENO ENTRADA LLANO GRANDE</v>
          </cell>
        </row>
        <row r="6290">
          <cell r="A6290" t="str">
            <v>98734391</v>
          </cell>
          <cell r="B6290">
            <v>480543</v>
          </cell>
          <cell r="C6290" t="str">
            <v>98734391</v>
          </cell>
          <cell r="D6290" t="str">
            <v>HYCITE</v>
          </cell>
          <cell r="E6290" t="str">
            <v>DESPACHO</v>
          </cell>
          <cell r="F6290" t="str">
            <v>NORMAL</v>
          </cell>
          <cell r="G6290" t="str">
            <v>031002004106545</v>
          </cell>
          <cell r="H6290">
            <v>44910</v>
          </cell>
          <cell r="I6290" t="str">
            <v>ENTREGADO</v>
          </cell>
          <cell r="J6290">
            <v>44914</v>
          </cell>
          <cell r="K6290" t="str">
            <v>WILSON A SANCHEZ ZAMB</v>
          </cell>
          <cell r="L6290" t="str">
            <v>CALLE ROTARIA Y AV REALES TAMARINDOS. DIAGONAL A LA URBANIZACIA,N LA CORUA,A.  18 DE OCTUBRE 130103 MANABI</v>
          </cell>
          <cell r="M6290" t="str">
            <v/>
          </cell>
          <cell r="N6290" t="str">
            <v>0985598145</v>
          </cell>
          <cell r="O6290" t="str">
            <v>0985598145</v>
          </cell>
          <cell r="P6290" t="str">
            <v>130103</v>
          </cell>
          <cell r="Q6290" t="str">
            <v>PORTOVIEJO</v>
          </cell>
          <cell r="R6290" t="str">
            <v>MANABI</v>
          </cell>
          <cell r="S6290" t="str">
            <v>PORTOVIEJO</v>
          </cell>
          <cell r="T6290" t="str">
            <v>TRAMACO</v>
          </cell>
          <cell r="U6290" t="str">
            <v>FLEXNETUIO_PROVINCIA</v>
          </cell>
          <cell r="V6290">
            <v>1</v>
          </cell>
          <cell r="W6290">
            <v>9.4</v>
          </cell>
          <cell r="X6290" t="str">
            <v>HYCITE QUITO</v>
          </cell>
          <cell r="Y6290" t="str">
            <v>FLEX NET CALLE 28 DE JUNIO S/N Y GARCIA MORENO ENTRADA LLANO GRANDE</v>
          </cell>
        </row>
        <row r="6291">
          <cell r="A6291" t="str">
            <v>98735567</v>
          </cell>
          <cell r="B6291">
            <v>480544</v>
          </cell>
          <cell r="C6291" t="str">
            <v>98735567</v>
          </cell>
          <cell r="D6291" t="str">
            <v>HYCITE</v>
          </cell>
          <cell r="E6291" t="str">
            <v>DESPACHO</v>
          </cell>
          <cell r="F6291" t="str">
            <v>NORMAL</v>
          </cell>
          <cell r="G6291" t="str">
            <v>TFQ89211</v>
          </cell>
          <cell r="H6291">
            <v>44910</v>
          </cell>
          <cell r="I6291" t="str">
            <v>ENTREGADO</v>
          </cell>
          <cell r="J6291">
            <v>44911</v>
          </cell>
          <cell r="K6291" t="str">
            <v>EDGAR BENALCAZAR</v>
          </cell>
          <cell r="L6291" t="str">
            <v>AV OCCIDENTAL # 163 BANARPU LEGARDA EDIFICIO SAN JOSE DE MINAS 2DO PISO QUITO SAN ANTONIO (LA PAMPA) 170134 PICHINCHA</v>
          </cell>
          <cell r="N6291" t="str">
            <v>0996514622</v>
          </cell>
          <cell r="O6291" t="str">
            <v>0996514622</v>
          </cell>
          <cell r="P6291" t="str">
            <v>170208</v>
          </cell>
          <cell r="Q6291" t="str">
            <v>QUITO</v>
          </cell>
          <cell r="R6291" t="str">
            <v>PICHINCHA</v>
          </cell>
          <cell r="S6291" t="str">
            <v>CALDERON (CARAPUNGO)</v>
          </cell>
          <cell r="T6291" t="str">
            <v>FLEXTRANS UIO</v>
          </cell>
          <cell r="U6291" t="str">
            <v>FLEXNETUIO_LOCAL</v>
          </cell>
          <cell r="V6291">
            <v>1</v>
          </cell>
          <cell r="W6291">
            <v>2.7</v>
          </cell>
          <cell r="X6291" t="str">
            <v>HYCITE QUITO</v>
          </cell>
          <cell r="Y6291" t="str">
            <v>FLEX NET CALLE 28 DE JUNIO S/N Y GARCIA MORENO ENTRADA LLANO GRANDE</v>
          </cell>
        </row>
        <row r="6292">
          <cell r="A6292" t="str">
            <v>98735668</v>
          </cell>
          <cell r="B6292">
            <v>480545</v>
          </cell>
          <cell r="C6292" t="str">
            <v>98735668</v>
          </cell>
          <cell r="D6292" t="str">
            <v>HYCITE</v>
          </cell>
          <cell r="E6292" t="str">
            <v>DESPACHO</v>
          </cell>
          <cell r="F6292" t="str">
            <v>NORMAL</v>
          </cell>
          <cell r="G6292" t="str">
            <v>TFQ89212</v>
          </cell>
          <cell r="H6292">
            <v>44910</v>
          </cell>
          <cell r="I6292" t="str">
            <v>ENTREGADO</v>
          </cell>
          <cell r="J6292">
            <v>44914</v>
          </cell>
          <cell r="K6292" t="str">
            <v>JONATHAN CHINCHE</v>
          </cell>
          <cell r="L6292" t="str">
            <v>DE LAS HIEDRAS Y GRANADOS CONDOMINIOS EN INCA N 42 - 48 QUITO//NORTE SAN ISIDRO DEL INCA 170512 PICHINCHA</v>
          </cell>
          <cell r="M6292" t="str">
            <v/>
          </cell>
          <cell r="N6292" t="str">
            <v>0984207102</v>
          </cell>
          <cell r="O6292" t="str">
            <v>0984207102</v>
          </cell>
          <cell r="P6292" t="str">
            <v>170512</v>
          </cell>
          <cell r="Q6292" t="str">
            <v>QUITO</v>
          </cell>
          <cell r="R6292" t="str">
            <v>PICHINCHA</v>
          </cell>
          <cell r="S6292" t="str">
            <v>QUITO</v>
          </cell>
          <cell r="T6292" t="str">
            <v>FLEXTRANS UIO</v>
          </cell>
          <cell r="U6292" t="str">
            <v>FLEXNETUIO_LOCAL</v>
          </cell>
          <cell r="V6292">
            <v>1</v>
          </cell>
          <cell r="W6292">
            <v>9</v>
          </cell>
          <cell r="X6292" t="str">
            <v>HYCITE QUITO</v>
          </cell>
          <cell r="Y6292" t="str">
            <v>FLEX NET CALLE 28 DE JUNIO S/N Y GARCIA MORENO ENTRADA LLANO GRANDE</v>
          </cell>
        </row>
        <row r="6293">
          <cell r="A6293" t="str">
            <v>98735773</v>
          </cell>
          <cell r="B6293">
            <v>480546</v>
          </cell>
          <cell r="C6293" t="str">
            <v>98735773</v>
          </cell>
          <cell r="D6293" t="str">
            <v>HYCITE</v>
          </cell>
          <cell r="E6293" t="str">
            <v>DESPACHO</v>
          </cell>
          <cell r="F6293" t="str">
            <v>NORMAL</v>
          </cell>
          <cell r="G6293" t="str">
            <v>031002004106531</v>
          </cell>
          <cell r="H6293">
            <v>44910</v>
          </cell>
          <cell r="I6293" t="str">
            <v>ENTREGADO</v>
          </cell>
          <cell r="J6293">
            <v>44911</v>
          </cell>
          <cell r="K6293" t="str">
            <v>PAULINA ZAMBRANO</v>
          </cell>
          <cell r="L6293" t="str">
            <v>CDLA IMBAYA CALLE MIGUEL DE JIJON 231 Y JAVIER ANDRADE OTAVALO / CDLA IMBAYA EL JORDAN 100202 IMBABURA</v>
          </cell>
          <cell r="M6293" t="str">
            <v/>
          </cell>
          <cell r="N6293" t="str">
            <v>0969144315</v>
          </cell>
          <cell r="O6293" t="str">
            <v>0969144315</v>
          </cell>
          <cell r="P6293" t="str">
            <v>100202</v>
          </cell>
          <cell r="Q6293" t="str">
            <v>OTAVALO</v>
          </cell>
          <cell r="R6293" t="str">
            <v>IMBABURA</v>
          </cell>
          <cell r="S6293" t="str">
            <v>OTAVALO</v>
          </cell>
          <cell r="T6293" t="str">
            <v>TRAMACO</v>
          </cell>
          <cell r="U6293" t="str">
            <v>FLEXNETUIO_PROVINCIA</v>
          </cell>
          <cell r="V6293">
            <v>1</v>
          </cell>
          <cell r="W6293">
            <v>18.3</v>
          </cell>
          <cell r="X6293" t="str">
            <v>HYCITE QUITO</v>
          </cell>
          <cell r="Y6293" t="str">
            <v>FLEX NET CALLE 28 DE JUNIO S/N Y GARCIA MORENO ENTRADA LLANO GRANDE</v>
          </cell>
        </row>
        <row r="6294">
          <cell r="A6294" t="str">
            <v>98736044</v>
          </cell>
          <cell r="B6294">
            <v>480547</v>
          </cell>
          <cell r="C6294" t="str">
            <v>98736044</v>
          </cell>
          <cell r="D6294" t="str">
            <v>HYCITE</v>
          </cell>
          <cell r="E6294" t="str">
            <v>DESPACHO</v>
          </cell>
          <cell r="F6294" t="str">
            <v>NORMAL</v>
          </cell>
          <cell r="G6294" t="str">
            <v>TFQ89213</v>
          </cell>
          <cell r="H6294">
            <v>44910</v>
          </cell>
          <cell r="I6294" t="str">
            <v>ENTREGADO</v>
          </cell>
          <cell r="J6294">
            <v>44911</v>
          </cell>
          <cell r="K6294" t="str">
            <v>TERESA GUEVARA</v>
          </cell>
          <cell r="L6294" t="str">
            <v>AV OE5H Y TOCAZO, CALLE YANTZAZA CASA # 17150 CASA COLOR VERDE AGUA QUITO ** LA GATAZO SAN BARTOLO 170606 PICHINCHA</v>
          </cell>
          <cell r="M6294" t="str">
            <v/>
          </cell>
          <cell r="N6294" t="str">
            <v>0964163853 / 32870213</v>
          </cell>
          <cell r="O6294" t="str">
            <v>0964163853 / 32870213</v>
          </cell>
          <cell r="P6294" t="str">
            <v>170606</v>
          </cell>
          <cell r="Q6294" t="str">
            <v>QUITO</v>
          </cell>
          <cell r="R6294" t="str">
            <v>PICHINCHA</v>
          </cell>
          <cell r="S6294" t="str">
            <v>QUITO</v>
          </cell>
          <cell r="T6294" t="str">
            <v>FLEXTRANS UIO</v>
          </cell>
          <cell r="U6294" t="str">
            <v>FLEXNETUIO_LOCAL</v>
          </cell>
          <cell r="V6294">
            <v>1</v>
          </cell>
          <cell r="W6294">
            <v>13.7</v>
          </cell>
          <cell r="X6294" t="str">
            <v>HYCITE QUITO</v>
          </cell>
          <cell r="Y6294" t="str">
            <v>FLEX NET CALLE 28 DE JUNIO S/N Y GARCIA MORENO ENTRADA LLANO GRANDE</v>
          </cell>
        </row>
        <row r="6295">
          <cell r="A6295" t="str">
            <v>98737038</v>
          </cell>
          <cell r="B6295">
            <v>480548</v>
          </cell>
          <cell r="C6295" t="str">
            <v>98737038</v>
          </cell>
          <cell r="D6295" t="str">
            <v>HYCITE</v>
          </cell>
          <cell r="E6295" t="str">
            <v>DESPACHO</v>
          </cell>
          <cell r="F6295" t="str">
            <v>NORMAL</v>
          </cell>
          <cell r="G6295" t="str">
            <v>031002004106546</v>
          </cell>
          <cell r="H6295">
            <v>44910</v>
          </cell>
          <cell r="I6295" t="str">
            <v>ENTREGADO</v>
          </cell>
          <cell r="J6295">
            <v>44914</v>
          </cell>
          <cell r="K6295" t="str">
            <v>MARCO A CASTILLO</v>
          </cell>
          <cell r="L6295" t="str">
            <v>AV 11 DE NOVIEMBRE 7 Y CANONIGO RAMOS   LIZARZABURU 060106 CHIMBORAZO</v>
          </cell>
          <cell r="M6295" t="str">
            <v/>
          </cell>
          <cell r="N6295" t="str">
            <v>0987463040 / 932604221</v>
          </cell>
          <cell r="O6295" t="str">
            <v>0987463040 / 932604221</v>
          </cell>
          <cell r="P6295" t="str">
            <v>060106</v>
          </cell>
          <cell r="Q6295" t="str">
            <v>RIOBAMBA</v>
          </cell>
          <cell r="R6295" t="str">
            <v>CHIMBORAZO</v>
          </cell>
          <cell r="S6295" t="str">
            <v>RIOBAMBA</v>
          </cell>
          <cell r="T6295" t="str">
            <v>TRAMACO</v>
          </cell>
          <cell r="U6295" t="str">
            <v>FLEXNETUIO_PROVINCIA</v>
          </cell>
          <cell r="V6295">
            <v>1</v>
          </cell>
          <cell r="W6295">
            <v>22.11</v>
          </cell>
          <cell r="X6295" t="str">
            <v>HYCITE QUITO</v>
          </cell>
          <cell r="Y6295" t="str">
            <v>FLEX NET CALLE 28 DE JUNIO S/N Y GARCIA MORENO ENTRADA LLANO GRANDE</v>
          </cell>
        </row>
        <row r="6296">
          <cell r="A6296" t="str">
            <v>98737118</v>
          </cell>
          <cell r="B6296">
            <v>480549</v>
          </cell>
          <cell r="C6296" t="str">
            <v>98737118</v>
          </cell>
          <cell r="D6296" t="str">
            <v>HYCITE</v>
          </cell>
          <cell r="E6296" t="str">
            <v>DESPACHO</v>
          </cell>
          <cell r="F6296" t="str">
            <v>NORMAL</v>
          </cell>
          <cell r="G6296" t="str">
            <v>TF89214</v>
          </cell>
          <cell r="H6296">
            <v>44910</v>
          </cell>
          <cell r="I6296" t="str">
            <v>ENTREGADO</v>
          </cell>
          <cell r="J6296">
            <v>44911</v>
          </cell>
          <cell r="K6296" t="str">
            <v>ARTURO ALVARADO</v>
          </cell>
          <cell r="L6296" t="str">
            <v>CL RODOLFO BAQUERIZO Y DEMETRIO AGUILERA ALBORADA VIII ETAPA MZ 378 SL 1 OF.101  TARQUI 090501 GUAYAS</v>
          </cell>
          <cell r="M6296" t="str">
            <v/>
          </cell>
          <cell r="N6296" t="str">
            <v>0985832799</v>
          </cell>
          <cell r="O6296" t="str">
            <v>0985832799</v>
          </cell>
          <cell r="P6296" t="str">
            <v>090501</v>
          </cell>
          <cell r="Q6296" t="str">
            <v>GUAYAQUIL</v>
          </cell>
          <cell r="R6296" t="str">
            <v>GUAYAS</v>
          </cell>
          <cell r="S6296" t="str">
            <v>GUAYAQUIL</v>
          </cell>
          <cell r="T6296" t="str">
            <v>ITSACOURIER</v>
          </cell>
          <cell r="U6296" t="str">
            <v>FLEXNETUIO_GYE</v>
          </cell>
          <cell r="V6296">
            <v>1</v>
          </cell>
          <cell r="W6296">
            <v>11.31</v>
          </cell>
          <cell r="X6296" t="str">
            <v>HYCITE QUITO</v>
          </cell>
          <cell r="Y6296" t="str">
            <v>FLEX NET CALLE 28 DE JUNIO S/N Y GARCIA MORENO ENTRADA LLANO GRANDE</v>
          </cell>
        </row>
        <row r="6297">
          <cell r="A6297" t="str">
            <v>98737558</v>
          </cell>
          <cell r="B6297">
            <v>480550</v>
          </cell>
          <cell r="C6297" t="str">
            <v>98737558</v>
          </cell>
          <cell r="D6297" t="str">
            <v>HYCITE</v>
          </cell>
          <cell r="E6297" t="str">
            <v>DESPACHO</v>
          </cell>
          <cell r="F6297" t="str">
            <v>NORMAL</v>
          </cell>
          <cell r="G6297" t="str">
            <v>031002004106547</v>
          </cell>
          <cell r="H6297">
            <v>44910</v>
          </cell>
          <cell r="I6297" t="str">
            <v>ENTREGADO</v>
          </cell>
          <cell r="J6297">
            <v>44915</v>
          </cell>
          <cell r="K6297" t="str">
            <v>JOSE MELCHOR LOZANO IDROVO</v>
          </cell>
          <cell r="L6297" t="str">
            <v>VIA QUEVEDO KM 2 Y PUERTO ILA CASA N. 1218, CASA DE 3 PISOS BLANCA Y V SANTO DOMINGO ABRAHAM CALAZACON 230101 SANTO DOMINGO</v>
          </cell>
          <cell r="M6297" t="str">
            <v/>
          </cell>
          <cell r="N6297" t="str">
            <v>0990512275 /</v>
          </cell>
          <cell r="O6297" t="str">
            <v>0990512275 /</v>
          </cell>
          <cell r="P6297" t="str">
            <v>230101</v>
          </cell>
          <cell r="Q6297" t="str">
            <v>SANTO DOMINGO</v>
          </cell>
          <cell r="R6297" t="str">
            <v>SANTO DOMINGO DE LOS TSACHILAS</v>
          </cell>
          <cell r="S6297" t="str">
            <v>SANTO DOMINGO DE LOS COLORADOS</v>
          </cell>
          <cell r="T6297" t="str">
            <v>TRAMACO</v>
          </cell>
          <cell r="U6297" t="str">
            <v>FLEXNETUIO_PROVINCIA</v>
          </cell>
          <cell r="V6297">
            <v>1</v>
          </cell>
          <cell r="W6297">
            <v>0.3</v>
          </cell>
          <cell r="X6297" t="str">
            <v>HYCITE QUITO</v>
          </cell>
          <cell r="Y6297" t="str">
            <v>FLEX NET CALLE 28 DE JUNIO S/N Y GARCIA MORENO ENTRADA LLANO GRANDE</v>
          </cell>
        </row>
        <row r="6298">
          <cell r="A6298" t="str">
            <v>98738820</v>
          </cell>
          <cell r="B6298">
            <v>480551</v>
          </cell>
          <cell r="C6298" t="str">
            <v>98738820</v>
          </cell>
          <cell r="D6298" t="str">
            <v>HYCITE</v>
          </cell>
          <cell r="E6298" t="str">
            <v>DESPACHO</v>
          </cell>
          <cell r="F6298" t="str">
            <v>NORMAL</v>
          </cell>
          <cell r="G6298" t="str">
            <v>TFQ89222</v>
          </cell>
          <cell r="H6298">
            <v>44910</v>
          </cell>
          <cell r="I6298" t="str">
            <v>ENTREGADO</v>
          </cell>
          <cell r="J6298">
            <v>44914</v>
          </cell>
          <cell r="K6298" t="str">
            <v>GERARDO HERNANDEZ</v>
          </cell>
          <cell r="L6298" t="str">
            <v>522 JULIAN ALZATE OE 4455 OE4A QUITO // SOLANDA SOLANDA 070606 PICHINCHA</v>
          </cell>
          <cell r="N6298" t="str">
            <v>0982863337</v>
          </cell>
          <cell r="O6298" t="str">
            <v>0982863337</v>
          </cell>
          <cell r="P6298" t="str">
            <v>000001</v>
          </cell>
          <cell r="Q6298" t="str">
            <v>QUITO</v>
          </cell>
          <cell r="R6298" t="str">
            <v>PICHINCHA</v>
          </cell>
          <cell r="S6298" t="str">
            <v>BODEGA FLEXNET UIO - RETIRA CLIENTE</v>
          </cell>
          <cell r="T6298" t="str">
            <v>FLEXTRANS UIO</v>
          </cell>
          <cell r="U6298" t="str">
            <v>FLEXNETUIO_LOCAL</v>
          </cell>
          <cell r="V6298">
            <v>2</v>
          </cell>
          <cell r="W6298">
            <v>19.7</v>
          </cell>
          <cell r="X6298" t="str">
            <v>HYCITE QUITO</v>
          </cell>
          <cell r="Y6298" t="str">
            <v>FLEX NET CALLE 28 DE JUNIO S/N Y GARCIA MORENO ENTRADA LLANO GRANDE</v>
          </cell>
        </row>
        <row r="6299">
          <cell r="A6299" t="str">
            <v>98741047</v>
          </cell>
          <cell r="B6299">
            <v>480552</v>
          </cell>
          <cell r="C6299" t="str">
            <v>98741047</v>
          </cell>
          <cell r="D6299" t="str">
            <v>HYCITE</v>
          </cell>
          <cell r="E6299" t="str">
            <v>DESPACHO</v>
          </cell>
          <cell r="F6299" t="str">
            <v>NORMAL</v>
          </cell>
          <cell r="G6299" t="str">
            <v>TFQ89216</v>
          </cell>
          <cell r="H6299">
            <v>44910</v>
          </cell>
          <cell r="I6299" t="str">
            <v>ENTREGADO</v>
          </cell>
          <cell r="J6299">
            <v>44911</v>
          </cell>
          <cell r="K6299" t="str">
            <v>ESTEBAN XAVIER MOSQUERA ARBOLEDA</v>
          </cell>
          <cell r="L6299" t="str">
            <v>E4 ALEMANIA N32172 N33 PISO OE2-4 FRENTE EMPRESA AGUA POTABLE POR ALEMANI QUITO IA,AQUITO 170508 PICHINCHA</v>
          </cell>
          <cell r="M6299" t="str">
            <v/>
          </cell>
          <cell r="N6299" t="str">
            <v>0984614862 / 932659434</v>
          </cell>
          <cell r="O6299" t="str">
            <v>0984614862 / 932659434</v>
          </cell>
          <cell r="P6299" t="str">
            <v>170508</v>
          </cell>
          <cell r="Q6299" t="str">
            <v>QUITO</v>
          </cell>
          <cell r="R6299" t="str">
            <v>PICHINCHA</v>
          </cell>
          <cell r="S6299" t="str">
            <v>QUITO</v>
          </cell>
          <cell r="T6299" t="str">
            <v>FLEXTRANS UIO</v>
          </cell>
          <cell r="U6299" t="str">
            <v>FLEXNETUIO_LOCAL</v>
          </cell>
          <cell r="V6299">
            <v>1</v>
          </cell>
          <cell r="W6299">
            <v>0.6</v>
          </cell>
          <cell r="X6299" t="str">
            <v>HYCITE QUITO</v>
          </cell>
          <cell r="Y6299" t="str">
            <v>FLEX NET CALLE 28 DE JUNIO S/N Y GARCIA MORENO ENTRADA LLANO GRANDE</v>
          </cell>
        </row>
        <row r="6300">
          <cell r="A6300" t="str">
            <v>52871</v>
          </cell>
          <cell r="B6300">
            <v>480516</v>
          </cell>
          <cell r="C6300" t="str">
            <v>52871</v>
          </cell>
          <cell r="D6300" t="str">
            <v>DEGSO</v>
          </cell>
          <cell r="E6300" t="str">
            <v>DESPACHO</v>
          </cell>
          <cell r="F6300" t="str">
            <v>NORMAL</v>
          </cell>
          <cell r="G6300" t="str">
            <v>FT75693</v>
          </cell>
          <cell r="H6300">
            <v>44910</v>
          </cell>
          <cell r="I6300" t="str">
            <v>ENTREGADO</v>
          </cell>
          <cell r="J6300">
            <v>44911</v>
          </cell>
          <cell r="K6300" t="str">
            <v>VISAR SERVICIOS VISARSERVICIOS S.A.S.</v>
          </cell>
          <cell r="L6300" t="str">
            <v>DIRECCION: AV. SHYRIS N34-402 Y AV. PORTUGAL - ATENCION DIEGO VILLACRES - CEL 0999779276</v>
          </cell>
          <cell r="M6300" t="str">
            <v>#N/A</v>
          </cell>
          <cell r="N6300" t="str">
            <v>99-832-0225</v>
          </cell>
          <cell r="O6300" t="str">
            <v>99-832-0225</v>
          </cell>
          <cell r="P6300" t="str">
            <v>170301</v>
          </cell>
          <cell r="Q6300" t="str">
            <v>QUITO</v>
          </cell>
          <cell r="R6300" t="str">
            <v>PICHINCHA</v>
          </cell>
          <cell r="S6300" t="str">
            <v>QUITO</v>
          </cell>
          <cell r="U6300" t="str">
            <v>FLEXNETUIO_LOCAL</v>
          </cell>
          <cell r="V6300">
            <v>7</v>
          </cell>
          <cell r="W6300">
            <v>38.299999999999997</v>
          </cell>
          <cell r="X6300" t="str">
            <v>FLEXNET</v>
          </cell>
          <cell r="Y6300" t="str">
            <v>FLEX NET CALLE 28 DE JUNIO S/N Y GARCIA MORENO ENTRADA LLANO GRANDE</v>
          </cell>
        </row>
        <row r="6301">
          <cell r="A6301" t="str">
            <v>2022-12457</v>
          </cell>
          <cell r="B6301">
            <v>480497</v>
          </cell>
          <cell r="C6301" t="str">
            <v>2022-12457</v>
          </cell>
          <cell r="D6301" t="str">
            <v>MOVISTAR</v>
          </cell>
          <cell r="E6301" t="str">
            <v>DESPACHO</v>
          </cell>
          <cell r="F6301" t="str">
            <v>NORMAL</v>
          </cell>
          <cell r="G6301" t="str">
            <v>031080202212457</v>
          </cell>
          <cell r="H6301">
            <v>44910</v>
          </cell>
          <cell r="I6301" t="str">
            <v>ENTREGADO</v>
          </cell>
          <cell r="J6301">
            <v>44911</v>
          </cell>
          <cell r="K6301" t="str">
            <v xml:space="preserve">NORPHONE CAVS DAS LATACUNGA_LOURDES BRAVO </v>
          </cell>
          <cell r="L6301" t="str">
            <v>BELISARIO QUEVEDO 807 Y JUAN ABEL ECHEVERRIA  JUNTO ALMACENES LA GANGA ED. DE 3 PISOS LATACUNGA</v>
          </cell>
          <cell r="M6301" t="str">
            <v>1091717898001</v>
          </cell>
          <cell r="N6301" t="str">
            <v>0980558242 - 0980520332</v>
          </cell>
          <cell r="O6301" t="str">
            <v/>
          </cell>
          <cell r="P6301" t="str">
            <v>LATACUNGA</v>
          </cell>
          <cell r="Q6301" t="str">
            <v>LATACUNGA</v>
          </cell>
          <cell r="R6301" t="str">
            <v>COTOPAXI</v>
          </cell>
          <cell r="T6301" t="str">
            <v>TRAMACO</v>
          </cell>
          <cell r="U6301" t="str">
            <v>FLEXNETUIO_PROVINCIA</v>
          </cell>
          <cell r="V6301">
            <v>1</v>
          </cell>
          <cell r="W6301">
            <v>1</v>
          </cell>
          <cell r="X6301" t="str">
            <v>FLEXNET ECUADOR - MOVISTAR</v>
          </cell>
          <cell r="Y6301" t="str">
            <v>CALLE 28 DE JUNIO S/N Y GARCIA MORENO ENTRADA LLANO GRANDE</v>
          </cell>
        </row>
        <row r="6302">
          <cell r="A6302" t="str">
            <v>2022-12458</v>
          </cell>
          <cell r="B6302">
            <v>480498</v>
          </cell>
          <cell r="C6302" t="str">
            <v>2022-12458</v>
          </cell>
          <cell r="D6302" t="str">
            <v>MOVISTAR</v>
          </cell>
          <cell r="E6302" t="str">
            <v>DESPACHO</v>
          </cell>
          <cell r="F6302" t="str">
            <v>NORMAL</v>
          </cell>
          <cell r="G6302" t="str">
            <v>FT75701</v>
          </cell>
          <cell r="H6302">
            <v>44910</v>
          </cell>
          <cell r="I6302" t="str">
            <v>ENTREGADO</v>
          </cell>
          <cell r="J6302">
            <v>44911</v>
          </cell>
          <cell r="K6302" t="str">
            <v xml:space="preserve">NORPHONE CAVS DAS TUMBACO_LOURDES BRAVO </v>
          </cell>
          <cell r="L6302" t="str">
            <v xml:space="preserve">AV INTEROCEANICA Y JUAN MONTALVO JUNTO A PRODUBANCO CC SANTA MARIA </v>
          </cell>
          <cell r="M6302" t="str">
            <v>1091717898001</v>
          </cell>
          <cell r="N6302" t="str">
            <v>984246089</v>
          </cell>
          <cell r="O6302" t="str">
            <v/>
          </cell>
          <cell r="P6302" t="str">
            <v>QUITO</v>
          </cell>
          <cell r="Q6302" t="str">
            <v>QUITO</v>
          </cell>
          <cell r="R6302" t="str">
            <v>PICHINCHA</v>
          </cell>
          <cell r="U6302" t="str">
            <v>FLEXNETUIO_LOCAL</v>
          </cell>
          <cell r="V6302">
            <v>1</v>
          </cell>
          <cell r="W6302">
            <v>1</v>
          </cell>
          <cell r="X6302" t="str">
            <v>FLEXNET ECUADOR - MOVISTAR</v>
          </cell>
          <cell r="Y6302" t="str">
            <v>CALLE 28 DE JUNIO S/N Y GARCIA MORENO ENTRADA LLANO GRANDE</v>
          </cell>
        </row>
        <row r="6303">
          <cell r="A6303" t="str">
            <v>2022-12459</v>
          </cell>
          <cell r="B6303">
            <v>480499</v>
          </cell>
          <cell r="C6303" t="str">
            <v>2022-12459</v>
          </cell>
          <cell r="D6303" t="str">
            <v>MOVISTAR</v>
          </cell>
          <cell r="E6303" t="str">
            <v>DESPACHO</v>
          </cell>
          <cell r="F6303" t="str">
            <v>NORMAL</v>
          </cell>
          <cell r="G6303" t="str">
            <v>031080202212459</v>
          </cell>
          <cell r="H6303">
            <v>44910</v>
          </cell>
          <cell r="I6303" t="str">
            <v>ENTREGADO</v>
          </cell>
          <cell r="J6303">
            <v>44911</v>
          </cell>
          <cell r="K6303" t="str">
            <v>NORPHONE CAYAMBE_PAOLA MORAN</v>
          </cell>
          <cell r="L6303" t="str">
            <v>GRAN AKI AV RESTAURACION Y JUNIN LOCAL ESQUINERO CAYAMBE</v>
          </cell>
          <cell r="M6303" t="str">
            <v>1091717898001</v>
          </cell>
          <cell r="N6303" t="str">
            <v>998659562</v>
          </cell>
          <cell r="O6303" t="str">
            <v/>
          </cell>
          <cell r="P6303" t="str">
            <v>CAYAMBE</v>
          </cell>
          <cell r="Q6303" t="str">
            <v>CAYAMBE</v>
          </cell>
          <cell r="R6303" t="str">
            <v>PICHINCHA</v>
          </cell>
          <cell r="T6303" t="str">
            <v>TRAMACO</v>
          </cell>
          <cell r="U6303" t="str">
            <v>FLEXNETUIO_PROVINCIA</v>
          </cell>
          <cell r="V6303">
            <v>1</v>
          </cell>
          <cell r="W6303">
            <v>1</v>
          </cell>
          <cell r="X6303" t="str">
            <v>FLEXNET ECUADOR - MOVISTAR</v>
          </cell>
          <cell r="Y6303" t="str">
            <v>CALLE 28 DE JUNIO S/N Y GARCIA MORENO ENTRADA LLANO GRANDE</v>
          </cell>
        </row>
        <row r="6304">
          <cell r="A6304" t="str">
            <v>2022-12460</v>
          </cell>
          <cell r="B6304">
            <v>480500</v>
          </cell>
          <cell r="C6304" t="str">
            <v>2022-12460</v>
          </cell>
          <cell r="D6304" t="str">
            <v>MOVISTAR</v>
          </cell>
          <cell r="E6304" t="str">
            <v>DESPACHO</v>
          </cell>
          <cell r="F6304" t="str">
            <v>NORMAL</v>
          </cell>
          <cell r="G6304" t="str">
            <v>031080202212460</v>
          </cell>
          <cell r="H6304">
            <v>44910</v>
          </cell>
          <cell r="I6304" t="str">
            <v>ENTREGADO</v>
          </cell>
          <cell r="J6304">
            <v>44911</v>
          </cell>
          <cell r="K6304" t="str">
            <v>NORPHONE CHONE_LOURDES BRAVO</v>
          </cell>
          <cell r="L6304" t="str">
            <v>CENTRO CALLE PICHINCHA ENTRE CALLES WASHINGTON Y BOLIVAR A LADO DE ALMACENES ARTEFACTA</v>
          </cell>
          <cell r="M6304" t="str">
            <v>1091717898001</v>
          </cell>
          <cell r="N6304" t="str">
            <v>984246089</v>
          </cell>
          <cell r="O6304" t="str">
            <v/>
          </cell>
          <cell r="P6304" t="str">
            <v>CHONE</v>
          </cell>
          <cell r="Q6304" t="str">
            <v>CHONE</v>
          </cell>
          <cell r="R6304" t="str">
            <v>MANABI</v>
          </cell>
          <cell r="T6304" t="str">
            <v>TRAMACO</v>
          </cell>
          <cell r="U6304" t="str">
            <v>FLEXNETUIO_PROVINCIA</v>
          </cell>
          <cell r="V6304">
            <v>1</v>
          </cell>
          <cell r="W6304">
            <v>1</v>
          </cell>
          <cell r="X6304" t="str">
            <v>FLEXNET ECUADOR - MOVISTAR</v>
          </cell>
          <cell r="Y6304" t="str">
            <v>CALLE 28 DE JUNIO S/N Y GARCIA MORENO ENTRADA LLANO GRANDE</v>
          </cell>
        </row>
        <row r="6305">
          <cell r="A6305" t="str">
            <v>2022-12461</v>
          </cell>
          <cell r="B6305">
            <v>480501</v>
          </cell>
          <cell r="C6305" t="str">
            <v>2022-12461</v>
          </cell>
          <cell r="D6305" t="str">
            <v>MOVISTAR</v>
          </cell>
          <cell r="E6305" t="str">
            <v>DESPACHO</v>
          </cell>
          <cell r="F6305" t="str">
            <v>NORMAL</v>
          </cell>
          <cell r="G6305" t="str">
            <v>031080202212461</v>
          </cell>
          <cell r="H6305">
            <v>44910</v>
          </cell>
          <cell r="I6305" t="str">
            <v>ENTREGADO</v>
          </cell>
          <cell r="J6305">
            <v>44911</v>
          </cell>
          <cell r="K6305" t="str">
            <v>NORPHONE EL CARMEN_LOURDES BRAVO</v>
          </cell>
          <cell r="L6305" t="str">
            <v>CALLE ABDON CALDERON Y AV. CHONE. FRENTE A JAPON MOTOS,DIAGONAL AL BANCO PICHINCHA</v>
          </cell>
          <cell r="M6305" t="str">
            <v>1091717898001</v>
          </cell>
          <cell r="N6305" t="str">
            <v>984246089</v>
          </cell>
          <cell r="O6305" t="str">
            <v/>
          </cell>
          <cell r="P6305" t="str">
            <v>EL CARMEN</v>
          </cell>
          <cell r="Q6305" t="str">
            <v>EL CARMEN</v>
          </cell>
          <cell r="R6305" t="str">
            <v>MANABI</v>
          </cell>
          <cell r="T6305" t="str">
            <v>TRAMACO</v>
          </cell>
          <cell r="U6305" t="str">
            <v>FLEXNETUIO_PROVINCIA</v>
          </cell>
          <cell r="V6305">
            <v>1</v>
          </cell>
          <cell r="W6305">
            <v>1</v>
          </cell>
          <cell r="X6305" t="str">
            <v>FLEXNET ECUADOR - MOVISTAR</v>
          </cell>
          <cell r="Y6305" t="str">
            <v>CALLE 28 DE JUNIO S/N Y GARCIA MORENO ENTRADA LLANO GRANDE</v>
          </cell>
        </row>
        <row r="6306">
          <cell r="A6306" t="str">
            <v>2022-12462</v>
          </cell>
          <cell r="B6306">
            <v>480502</v>
          </cell>
          <cell r="C6306" t="str">
            <v>2022-12462</v>
          </cell>
          <cell r="D6306" t="str">
            <v>MOVISTAR</v>
          </cell>
          <cell r="E6306" t="str">
            <v>DESPACHO</v>
          </cell>
          <cell r="F6306" t="str">
            <v>NORMAL</v>
          </cell>
          <cell r="G6306" t="str">
            <v>031080202212462</v>
          </cell>
          <cell r="H6306">
            <v>44910</v>
          </cell>
          <cell r="I6306" t="str">
            <v>ENTREGADO</v>
          </cell>
          <cell r="J6306">
            <v>44911</v>
          </cell>
          <cell r="K6306" t="str">
            <v>NORPHONE LA PLAZA IBARRA_PAOLA MORAN</v>
          </cell>
          <cell r="L6306" t="str">
            <v>LOCAL 22 Y 23 CCLA PLAZA AV MARIANO ACOSTA Y2147 Y VICTOR GOMEZ JURADO IBARRA</v>
          </cell>
          <cell r="M6306" t="str">
            <v>1091717898001</v>
          </cell>
          <cell r="N6306" t="str">
            <v>998659562</v>
          </cell>
          <cell r="O6306" t="str">
            <v/>
          </cell>
          <cell r="P6306" t="str">
            <v>IBARRA</v>
          </cell>
          <cell r="Q6306" t="str">
            <v>IBARRA</v>
          </cell>
          <cell r="R6306" t="str">
            <v>IMBABURA</v>
          </cell>
          <cell r="T6306" t="str">
            <v>TRAMACO</v>
          </cell>
          <cell r="U6306" t="str">
            <v>FLEXNETUIO_PROVINCIA</v>
          </cell>
          <cell r="V6306">
            <v>1</v>
          </cell>
          <cell r="W6306">
            <v>1</v>
          </cell>
          <cell r="X6306" t="str">
            <v>FLEXNET ECUADOR - MOVISTAR</v>
          </cell>
          <cell r="Y6306" t="str">
            <v>CALLE 28 DE JUNIO S/N Y GARCIA MORENO ENTRADA LLANO GRANDE</v>
          </cell>
        </row>
        <row r="6307">
          <cell r="A6307" t="str">
            <v>2022-12463</v>
          </cell>
          <cell r="B6307">
            <v>480503</v>
          </cell>
          <cell r="C6307" t="str">
            <v>2022-12463</v>
          </cell>
          <cell r="D6307" t="str">
            <v>MOVISTAR</v>
          </cell>
          <cell r="E6307" t="str">
            <v>DESPACHO</v>
          </cell>
          <cell r="F6307" t="str">
            <v>NORMAL</v>
          </cell>
          <cell r="G6307" t="str">
            <v>031080202212463</v>
          </cell>
          <cell r="H6307">
            <v>44910</v>
          </cell>
          <cell r="I6307" t="str">
            <v>ENTREGADO</v>
          </cell>
          <cell r="J6307">
            <v>44911</v>
          </cell>
          <cell r="K6307" t="str">
            <v>PDV NORPHONE ISLA SHOPPING RIOBAMBA_CARLOS JOSE CAMPOVERDE BERRU</v>
          </cell>
          <cell r="L6307" t="str">
            <v>PASEO SHOPPING RIOBAMBA ANTONIO JOSE DE SUCRE Y BEGONIAS PLANTA BAJA FRENTE A PHARMACYS RIOBAMBA</v>
          </cell>
          <cell r="M6307" t="str">
            <v>1091717898001</v>
          </cell>
          <cell r="N6307" t="str">
            <v>994454243</v>
          </cell>
          <cell r="O6307" t="str">
            <v/>
          </cell>
          <cell r="P6307" t="str">
            <v>RIOBAMBA</v>
          </cell>
          <cell r="Q6307" t="str">
            <v>RIOBAMBA</v>
          </cell>
          <cell r="R6307" t="str">
            <v>CHIMBORAZO</v>
          </cell>
          <cell r="T6307" t="str">
            <v>TRAMACO</v>
          </cell>
          <cell r="U6307" t="str">
            <v>FLEXNETUIO_PROVINCIA</v>
          </cell>
          <cell r="V6307">
            <v>1</v>
          </cell>
          <cell r="W6307">
            <v>1</v>
          </cell>
          <cell r="X6307" t="str">
            <v>FLEXNET ECUADOR - MOVISTAR</v>
          </cell>
          <cell r="Y6307" t="str">
            <v>CALLE 28 DE JUNIO S/N Y GARCIA MORENO ENTRADA LLANO GRANDE</v>
          </cell>
        </row>
        <row r="6308">
          <cell r="A6308" t="str">
            <v>2022-12464</v>
          </cell>
          <cell r="B6308">
            <v>480504</v>
          </cell>
          <cell r="C6308" t="str">
            <v>2022-12464</v>
          </cell>
          <cell r="D6308" t="str">
            <v>MOVISTAR</v>
          </cell>
          <cell r="E6308" t="str">
            <v>DESPACHO</v>
          </cell>
          <cell r="F6308" t="str">
            <v>NORMAL</v>
          </cell>
          <cell r="G6308" t="str">
            <v>FT75698</v>
          </cell>
          <cell r="H6308">
            <v>44910</v>
          </cell>
          <cell r="I6308" t="str">
            <v>ENTREGADO</v>
          </cell>
          <cell r="J6308">
            <v>44911</v>
          </cell>
          <cell r="K6308" t="str">
            <v>CAVS AE SALESLAND AMERICA_DIEGO MENA</v>
          </cell>
          <cell r="L6308" t="str">
            <v>LAZA DE LAS AMERICAS INTERSECCION AV NACIONES UNIDAS Y REPUBLICA PB 6 2 QUITO</v>
          </cell>
          <cell r="M6308" t="str">
            <v>0</v>
          </cell>
          <cell r="N6308" t="str">
            <v>999805380</v>
          </cell>
          <cell r="O6308" t="str">
            <v/>
          </cell>
          <cell r="P6308" t="str">
            <v>QUITO</v>
          </cell>
          <cell r="Q6308" t="str">
            <v>QUITO</v>
          </cell>
          <cell r="R6308" t="str">
            <v>PICHINCHA</v>
          </cell>
          <cell r="U6308" t="str">
            <v>FLEXNETUIO_LOCAL</v>
          </cell>
          <cell r="V6308">
            <v>1</v>
          </cell>
          <cell r="W6308">
            <v>1</v>
          </cell>
          <cell r="X6308" t="str">
            <v>FLEXNET ECUADOR - MOVISTAR</v>
          </cell>
          <cell r="Y6308" t="str">
            <v>CALLE 28 DE JUNIO S/N Y GARCIA MORENO ENTRADA LLANO GRANDE</v>
          </cell>
        </row>
        <row r="6309">
          <cell r="A6309" t="str">
            <v>2022-12465</v>
          </cell>
          <cell r="B6309">
            <v>480505</v>
          </cell>
          <cell r="C6309" t="str">
            <v>2022-12465</v>
          </cell>
          <cell r="D6309" t="str">
            <v>MOVISTAR</v>
          </cell>
          <cell r="E6309" t="str">
            <v>DESPACHO</v>
          </cell>
          <cell r="F6309" t="str">
            <v>NORMAL</v>
          </cell>
          <cell r="G6309" t="str">
            <v>031080202212465</v>
          </cell>
          <cell r="H6309">
            <v>44910</v>
          </cell>
          <cell r="I6309" t="str">
            <v>ENTREGADO</v>
          </cell>
          <cell r="J6309">
            <v>44911</v>
          </cell>
          <cell r="K6309" t="str">
            <v>TENEMAZA (MOVIPHONE)_GALO PALLAROSO</v>
          </cell>
          <cell r="L6309" t="str">
            <v>AV CACIQUE TENEMAZA 507 Y LUIS CORDERO AZOGUES</v>
          </cell>
          <cell r="M6309" t="str">
            <v>0391007160001</v>
          </cell>
          <cell r="N6309" t="str">
            <v>995936079</v>
          </cell>
          <cell r="O6309" t="str">
            <v/>
          </cell>
          <cell r="P6309" t="str">
            <v>AZOGUES</v>
          </cell>
          <cell r="Q6309" t="str">
            <v>AZOGUES</v>
          </cell>
          <cell r="R6309" t="str">
            <v>CAÑAR</v>
          </cell>
          <cell r="S6309" t="str">
            <v>AZOGUES</v>
          </cell>
          <cell r="T6309" t="str">
            <v>TRAMACO</v>
          </cell>
          <cell r="U6309" t="str">
            <v>FLEXNETUIO_PROVINCIA</v>
          </cell>
          <cell r="V6309">
            <v>1</v>
          </cell>
          <cell r="W6309">
            <v>1</v>
          </cell>
          <cell r="X6309" t="str">
            <v>FLEXNET ECUADOR - MOVISTAR</v>
          </cell>
          <cell r="Y6309" t="str">
            <v>CALLE 28 DE JUNIO S/N Y GARCIA MORENO ENTRADA LLANO GRANDE</v>
          </cell>
        </row>
        <row r="6310">
          <cell r="A6310" t="str">
            <v>2022-12466</v>
          </cell>
          <cell r="B6310">
            <v>480506</v>
          </cell>
          <cell r="C6310" t="str">
            <v>2022-12466</v>
          </cell>
          <cell r="D6310" t="str">
            <v>MOVISTAR</v>
          </cell>
          <cell r="E6310" t="str">
            <v>DESPACHO</v>
          </cell>
          <cell r="F6310" t="str">
            <v>NORMAL</v>
          </cell>
          <cell r="G6310" t="str">
            <v>031080202212466</v>
          </cell>
          <cell r="H6310">
            <v>44910</v>
          </cell>
          <cell r="I6310" t="str">
            <v>ENTREGADO</v>
          </cell>
          <cell r="J6310">
            <v>44911</v>
          </cell>
          <cell r="K6310" t="str">
            <v>CAVS AE SALESLAND CONDADO_DIEGO MENA</v>
          </cell>
          <cell r="L6310" t="str">
            <v>AV DE LA PRENSA Y AV KENNED CENTRO COMERCIAL CONDADO SHOPING NIVEL 3 NUM L35 4 355 QUITO</v>
          </cell>
          <cell r="M6310" t="str">
            <v>0</v>
          </cell>
          <cell r="N6310" t="str">
            <v>999805380</v>
          </cell>
          <cell r="O6310" t="str">
            <v/>
          </cell>
          <cell r="P6310" t="str">
            <v>QUITO</v>
          </cell>
          <cell r="Q6310" t="str">
            <v>QUITO</v>
          </cell>
          <cell r="R6310" t="str">
            <v>PICHINCHA</v>
          </cell>
          <cell r="T6310" t="str">
            <v>TRAMACO</v>
          </cell>
          <cell r="U6310" t="str">
            <v>FLEXNETUIO_LOCAL</v>
          </cell>
          <cell r="V6310">
            <v>1</v>
          </cell>
          <cell r="W6310">
            <v>1</v>
          </cell>
          <cell r="X6310" t="str">
            <v>FLEXNET ECUADOR - MOVISTAR</v>
          </cell>
          <cell r="Y6310" t="str">
            <v>CALLE 28 DE JUNIO S/N Y GARCIA MORENO ENTRADA LLANO GRANDE</v>
          </cell>
        </row>
        <row r="6311">
          <cell r="A6311" t="str">
            <v>2022-12467</v>
          </cell>
          <cell r="B6311">
            <v>480507</v>
          </cell>
          <cell r="C6311" t="str">
            <v>2022-12467</v>
          </cell>
          <cell r="D6311" t="str">
            <v>MOVISTAR</v>
          </cell>
          <cell r="E6311" t="str">
            <v>DESPACHO</v>
          </cell>
          <cell r="F6311" t="str">
            <v>NORMAL</v>
          </cell>
          <cell r="G6311" t="str">
            <v>IC3894</v>
          </cell>
          <cell r="H6311">
            <v>44910</v>
          </cell>
          <cell r="I6311" t="str">
            <v>ENTREGADO</v>
          </cell>
          <cell r="J6311">
            <v>44911</v>
          </cell>
          <cell r="K6311" t="str">
            <v>CAVS AE SALESLAND CUENCA CENTRO_DIEGO MENA</v>
          </cell>
          <cell r="L6311" t="str">
            <v>CALLE BOLIVAR Y LUIS CORDERO N 755 CUENCA</v>
          </cell>
          <cell r="M6311" t="str">
            <v>0</v>
          </cell>
          <cell r="N6311" t="str">
            <v>999805380</v>
          </cell>
          <cell r="O6311" t="str">
            <v/>
          </cell>
          <cell r="P6311" t="str">
            <v>CUENCA</v>
          </cell>
          <cell r="Q6311" t="str">
            <v>CUENCA</v>
          </cell>
          <cell r="R6311" t="str">
            <v>AZUAY</v>
          </cell>
          <cell r="T6311" t="str">
            <v>ITSACOURIER</v>
          </cell>
          <cell r="U6311" t="str">
            <v>FLEXNETUIO_PROVINCIA</v>
          </cell>
          <cell r="V6311">
            <v>1</v>
          </cell>
          <cell r="W6311">
            <v>1</v>
          </cell>
          <cell r="X6311" t="str">
            <v>FLEXNET ECUADOR - MOVISTAR</v>
          </cell>
          <cell r="Y6311" t="str">
            <v>CALLE 28 DE JUNIO S/N Y GARCIA MORENO ENTRADA LLANO GRANDE</v>
          </cell>
        </row>
        <row r="6312">
          <cell r="A6312" t="str">
            <v>2022-12468</v>
          </cell>
          <cell r="B6312">
            <v>480508</v>
          </cell>
          <cell r="C6312" t="str">
            <v>2022-12468</v>
          </cell>
          <cell r="D6312" t="str">
            <v>MOVISTAR</v>
          </cell>
          <cell r="E6312" t="str">
            <v>DESPACHO</v>
          </cell>
          <cell r="F6312" t="str">
            <v>NORMAL</v>
          </cell>
          <cell r="G6312" t="str">
            <v>IC3893</v>
          </cell>
          <cell r="H6312">
            <v>44910</v>
          </cell>
          <cell r="I6312" t="str">
            <v>ENTREGADO</v>
          </cell>
          <cell r="J6312">
            <v>44911</v>
          </cell>
          <cell r="K6312" t="str">
            <v>CAVS AE SALESLAND CUENCA REMIGIO_DIEGO MENA</v>
          </cell>
          <cell r="L6312" t="str">
            <v>AV REMIGIO CCRESPO Y FEDERICO PROANO NUM 294 CUENCA</v>
          </cell>
          <cell r="M6312" t="str">
            <v>0</v>
          </cell>
          <cell r="N6312" t="str">
            <v>999805380</v>
          </cell>
          <cell r="O6312" t="str">
            <v/>
          </cell>
          <cell r="P6312" t="str">
            <v>CUENCA</v>
          </cell>
          <cell r="Q6312" t="str">
            <v>CUENCA</v>
          </cell>
          <cell r="R6312" t="str">
            <v>AZUAY</v>
          </cell>
          <cell r="T6312" t="str">
            <v>ITSACOURIER</v>
          </cell>
          <cell r="U6312" t="str">
            <v>FLEXNETUIO_PROVINCIA</v>
          </cell>
          <cell r="V6312">
            <v>1</v>
          </cell>
          <cell r="W6312">
            <v>1</v>
          </cell>
          <cell r="X6312" t="str">
            <v>FLEXNET ECUADOR - MOVISTAR</v>
          </cell>
          <cell r="Y6312" t="str">
            <v>CALLE 28 DE JUNIO S/N Y GARCIA MORENO ENTRADA LLANO GRANDE</v>
          </cell>
        </row>
        <row r="6313">
          <cell r="A6313" t="str">
            <v>2022-12469</v>
          </cell>
          <cell r="B6313">
            <v>480509</v>
          </cell>
          <cell r="C6313" t="str">
            <v>2022-12469</v>
          </cell>
          <cell r="D6313" t="str">
            <v>MOVISTAR</v>
          </cell>
          <cell r="E6313" t="str">
            <v>DESPACHO</v>
          </cell>
          <cell r="F6313" t="str">
            <v>NORMAL</v>
          </cell>
          <cell r="G6313" t="str">
            <v>031080202212469</v>
          </cell>
          <cell r="H6313">
            <v>44910</v>
          </cell>
          <cell r="I6313" t="str">
            <v>ENTREGADO</v>
          </cell>
          <cell r="J6313">
            <v>44911</v>
          </cell>
          <cell r="K6313" t="str">
            <v xml:space="preserve">CAVS AE SALESLAND MACHALA_MENA DIEGO </v>
          </cell>
          <cell r="L6313" t="str">
            <v>CALLE ROCAFUERTE 1005 ENTRE 09 DE MAYO Y GUAYAS</v>
          </cell>
          <cell r="M6313" t="str">
            <v>1793079628001</v>
          </cell>
          <cell r="N6313" t="str">
            <v>999805380</v>
          </cell>
          <cell r="O6313" t="str">
            <v/>
          </cell>
          <cell r="P6313" t="str">
            <v>MACHALA</v>
          </cell>
          <cell r="Q6313" t="str">
            <v>MACHALA</v>
          </cell>
          <cell r="R6313" t="str">
            <v>EL ORO</v>
          </cell>
          <cell r="T6313" t="str">
            <v>TRAMACO</v>
          </cell>
          <cell r="U6313" t="str">
            <v>FLEXNETUIO_PROVINCIA</v>
          </cell>
          <cell r="V6313">
            <v>1</v>
          </cell>
          <cell r="W6313">
            <v>1</v>
          </cell>
          <cell r="X6313" t="str">
            <v>FLEXNET ECUADOR - MOVISTAR</v>
          </cell>
          <cell r="Y6313" t="str">
            <v>CALLE 28 DE JUNIO S/N Y GARCIA MORENO ENTRADA LLANO GRANDE</v>
          </cell>
        </row>
        <row r="6314">
          <cell r="A6314" t="str">
            <v>2022-12470</v>
          </cell>
          <cell r="B6314">
            <v>480510</v>
          </cell>
          <cell r="C6314" t="str">
            <v>2022-12470</v>
          </cell>
          <cell r="D6314" t="str">
            <v>MOVISTAR</v>
          </cell>
          <cell r="E6314" t="str">
            <v>DESPACHO</v>
          </cell>
          <cell r="F6314" t="str">
            <v>NORMAL</v>
          </cell>
          <cell r="G6314" t="str">
            <v>FT75703</v>
          </cell>
          <cell r="H6314">
            <v>44910</v>
          </cell>
          <cell r="I6314" t="str">
            <v>ENTREGADO</v>
          </cell>
          <cell r="J6314">
            <v>44911</v>
          </cell>
          <cell r="K6314" t="str">
            <v xml:space="preserve">BE CONNECTED QUITO_Christian Villavicencio </v>
          </cell>
          <cell r="L6314" t="str">
            <v>Av. Ignacio de Veintimilla y Leonidas Plaza</v>
          </cell>
          <cell r="M6314" t="str">
            <v>1719126987</v>
          </cell>
          <cell r="N6314" t="str">
            <v>984736661</v>
          </cell>
          <cell r="O6314" t="str">
            <v/>
          </cell>
          <cell r="P6314" t="str">
            <v>QUITO</v>
          </cell>
          <cell r="Q6314" t="str">
            <v>QUITO</v>
          </cell>
          <cell r="R6314" t="str">
            <v>PICHINCHA</v>
          </cell>
          <cell r="U6314" t="str">
            <v>FLEXNETUIO_LOCAL</v>
          </cell>
          <cell r="V6314">
            <v>1</v>
          </cell>
          <cell r="W6314">
            <v>1</v>
          </cell>
          <cell r="X6314" t="str">
            <v>FLEXNET ECUADOR - MOVISTAR</v>
          </cell>
          <cell r="Y6314" t="str">
            <v>CALLE 28 DE JUNIO S/N Y GARCIA MORENO ENTRADA LLANO GRANDE</v>
          </cell>
        </row>
        <row r="6315">
          <cell r="A6315" t="str">
            <v>2022-12471</v>
          </cell>
          <cell r="B6315">
            <v>480511</v>
          </cell>
          <cell r="C6315" t="str">
            <v>2022-12471</v>
          </cell>
          <cell r="D6315" t="str">
            <v>MOVISTAR</v>
          </cell>
          <cell r="E6315" t="str">
            <v>DESPACHO</v>
          </cell>
          <cell r="F6315" t="str">
            <v>NORMAL</v>
          </cell>
          <cell r="G6315" t="str">
            <v>FT75705</v>
          </cell>
          <cell r="H6315">
            <v>44910</v>
          </cell>
          <cell r="I6315" t="str">
            <v>ENTREGADO</v>
          </cell>
          <cell r="J6315">
            <v>44911</v>
          </cell>
          <cell r="K6315" t="str">
            <v>YSY SOLUTIONS CALL CENTER QUITO_YILBERT GABRIEL GONZALEZ PULGAR</v>
          </cell>
          <cell r="L6315" t="str">
            <v>AV. 10 DE AGOSTO N36-81 Y JUAN GALINDEZ EDIFICIO LUNA ANDRADE PISO 1 OFICINA 103</v>
          </cell>
          <cell r="M6315" t="str">
            <v>1759935503</v>
          </cell>
          <cell r="N6315" t="str">
            <v>0967325020 / 0992992392</v>
          </cell>
          <cell r="O6315" t="str">
            <v/>
          </cell>
          <cell r="P6315" t="str">
            <v>QUITO</v>
          </cell>
          <cell r="Q6315" t="str">
            <v>QUITO</v>
          </cell>
          <cell r="R6315" t="str">
            <v>PICHINCHA</v>
          </cell>
          <cell r="U6315" t="str">
            <v>FLEXNETUIO_LOCAL</v>
          </cell>
          <cell r="V6315">
            <v>1</v>
          </cell>
          <cell r="W6315">
            <v>1</v>
          </cell>
          <cell r="X6315" t="str">
            <v>FLEXNET ECUADOR - MOVISTAR</v>
          </cell>
          <cell r="Y6315" t="str">
            <v>CALLE 28 DE JUNIO S/N Y GARCIA MORENO ENTRADA LLANO GRANDE</v>
          </cell>
        </row>
        <row r="6316">
          <cell r="A6316" t="str">
            <v>2022-12472</v>
          </cell>
          <cell r="B6316">
            <v>480512</v>
          </cell>
          <cell r="C6316" t="str">
            <v>2022-12472</v>
          </cell>
          <cell r="D6316" t="str">
            <v>MOVISTAR</v>
          </cell>
          <cell r="E6316" t="str">
            <v>DESPACHO</v>
          </cell>
          <cell r="F6316" t="str">
            <v>NORMAL</v>
          </cell>
          <cell r="G6316" t="str">
            <v>031080202212472</v>
          </cell>
          <cell r="H6316">
            <v>44910</v>
          </cell>
          <cell r="I6316" t="str">
            <v>ENTREGADO</v>
          </cell>
          <cell r="J6316">
            <v>44911</v>
          </cell>
          <cell r="K6316" t="str">
            <v>CAVS AE SALESLAND RECREO_DIEGO MENA</v>
          </cell>
          <cell r="L6316" t="str">
            <v>AV PEDRO VICENTE MALDONADO CENTRO COMERCIAL RECREO NUM 37 45PLANTA BAJA QUITO</v>
          </cell>
          <cell r="M6316" t="str">
            <v>0</v>
          </cell>
          <cell r="N6316" t="str">
            <v>999805380</v>
          </cell>
          <cell r="O6316" t="str">
            <v/>
          </cell>
          <cell r="P6316" t="str">
            <v>QUITO</v>
          </cell>
          <cell r="Q6316" t="str">
            <v>QUITO</v>
          </cell>
          <cell r="R6316" t="str">
            <v>PICHINCHA</v>
          </cell>
          <cell r="T6316" t="str">
            <v>TRAMACO</v>
          </cell>
          <cell r="U6316" t="str">
            <v>FLEXNETUIO_LOCAL</v>
          </cell>
          <cell r="V6316">
            <v>1</v>
          </cell>
          <cell r="W6316">
            <v>1</v>
          </cell>
          <cell r="X6316" t="str">
            <v>FLEXNET ECUADOR - MOVISTAR</v>
          </cell>
          <cell r="Y6316" t="str">
            <v>CALLE 28 DE JUNIO S/N Y GARCIA MORENO ENTRADA LLANO GRANDE</v>
          </cell>
        </row>
        <row r="6317">
          <cell r="A6317" t="str">
            <v>2022-12473</v>
          </cell>
          <cell r="B6317">
            <v>480513</v>
          </cell>
          <cell r="C6317" t="str">
            <v>2022-12473</v>
          </cell>
          <cell r="D6317" t="str">
            <v>MOVISTAR</v>
          </cell>
          <cell r="E6317" t="str">
            <v>DESPACHO</v>
          </cell>
          <cell r="F6317" t="str">
            <v>NORMAL</v>
          </cell>
          <cell r="G6317" t="str">
            <v>TF89225</v>
          </cell>
          <cell r="H6317">
            <v>44910</v>
          </cell>
          <cell r="I6317" t="str">
            <v>ENTREGADO</v>
          </cell>
          <cell r="J6317">
            <v>44911</v>
          </cell>
          <cell r="K6317" t="str">
            <v>JGB COMUNICACIONES_JOSE ANDRES BERMEJO GARCIA</v>
          </cell>
          <cell r="L6317" t="str">
            <v>Cdla Kennedy Norte, Solar 6-7  Edificio Onix Piso 1 Ofi 106</v>
          </cell>
          <cell r="M6317" t="str">
            <v>0931207658001</v>
          </cell>
          <cell r="N6317" t="str">
            <v>0985981363</v>
          </cell>
          <cell r="O6317" t="str">
            <v/>
          </cell>
          <cell r="P6317" t="str">
            <v>GUAYAQUIL</v>
          </cell>
          <cell r="Q6317" t="str">
            <v>GUAYAQUIL</v>
          </cell>
          <cell r="R6317" t="str">
            <v>GUAYAS</v>
          </cell>
          <cell r="T6317" t="str">
            <v>ITSACOURIER</v>
          </cell>
          <cell r="U6317" t="str">
            <v>FLEXNETUIO_GYE</v>
          </cell>
          <cell r="V6317">
            <v>1</v>
          </cell>
          <cell r="W6317">
            <v>1</v>
          </cell>
          <cell r="X6317" t="str">
            <v>FLEXNET ECUADOR - MOVISTAR</v>
          </cell>
          <cell r="Y6317" t="str">
            <v>CALLE 28 DE JUNIO S/N Y GARCIA MORENO ENTRADA LLANO GRANDE</v>
          </cell>
        </row>
        <row r="6318">
          <cell r="A6318" t="str">
            <v>2022-12474</v>
          </cell>
          <cell r="B6318">
            <v>480514</v>
          </cell>
          <cell r="C6318" t="str">
            <v>2022-12474</v>
          </cell>
          <cell r="D6318" t="str">
            <v>TUENTI</v>
          </cell>
          <cell r="E6318" t="str">
            <v>DESPACHO</v>
          </cell>
          <cell r="F6318" t="str">
            <v>NORMAL</v>
          </cell>
          <cell r="G6318" t="str">
            <v>FT75697</v>
          </cell>
          <cell r="H6318">
            <v>44910</v>
          </cell>
          <cell r="I6318" t="str">
            <v>ENTREGADO</v>
          </cell>
          <cell r="J6318">
            <v>44911</v>
          </cell>
          <cell r="K6318" t="str">
            <v>KATYNA IVONNE VALLADARES SALAZAR_Katyna Valladares</v>
          </cell>
          <cell r="L6318" t="str">
            <v xml:space="preserve"> Urb. Mastodontes. Calle N88 # N86-399 y Calle N86c .(4ta transversal ) Carcelen. </v>
          </cell>
          <cell r="M6318" t="str">
            <v>1707929228001</v>
          </cell>
          <cell r="N6318" t="str">
            <v>998741083</v>
          </cell>
          <cell r="O6318" t="str">
            <v/>
          </cell>
          <cell r="P6318" t="str">
            <v>QUITO</v>
          </cell>
          <cell r="Q6318" t="str">
            <v>QUITO</v>
          </cell>
          <cell r="R6318" t="str">
            <v>PICHINCHA</v>
          </cell>
          <cell r="T6318" t="str">
            <v>FLEXTRANS</v>
          </cell>
          <cell r="U6318" t="str">
            <v>FLEXNETUIO_LOCAL</v>
          </cell>
          <cell r="V6318">
            <v>1</v>
          </cell>
          <cell r="W6318">
            <v>1</v>
          </cell>
          <cell r="X6318" t="str">
            <v>FLEXNET ECUADOR - MOVISTAR</v>
          </cell>
          <cell r="Y6318" t="str">
            <v>CALLE 28 DE JUNIO S/N Y GARCIA MORENO ENTRADA LLANO GRANDE</v>
          </cell>
        </row>
        <row r="6319">
          <cell r="A6319" t="str">
            <v>2022-12475</v>
          </cell>
          <cell r="B6319">
            <v>480515</v>
          </cell>
          <cell r="C6319" t="str">
            <v>2022-12475</v>
          </cell>
          <cell r="D6319" t="str">
            <v>TUENTI</v>
          </cell>
          <cell r="E6319" t="str">
            <v>DESPACHO</v>
          </cell>
          <cell r="F6319" t="str">
            <v>NORMAL</v>
          </cell>
          <cell r="G6319" t="str">
            <v>TF89228</v>
          </cell>
          <cell r="H6319">
            <v>44910</v>
          </cell>
          <cell r="I6319" t="str">
            <v>ENTREGADO</v>
          </cell>
          <cell r="J6319">
            <v>44911</v>
          </cell>
          <cell r="K6319" t="str">
            <v>DISTRIMARKET ZONIFICACION GYE TUENTI_VERONICA CHIRAN</v>
          </cell>
          <cell r="L6319" t="str">
            <v>JOSE MASCOTE 907 ENTRE HURTADO Y  9 DE OCTUBRE, ZONIFICACION TUENTI</v>
          </cell>
          <cell r="M6319" t="str">
            <v>1792141850001</v>
          </cell>
          <cell r="N6319" t="str">
            <v>984312183</v>
          </cell>
          <cell r="P6319" t="str">
            <v>GUAYAQUIL</v>
          </cell>
          <cell r="Q6319" t="str">
            <v>GUAYAQUIL</v>
          </cell>
          <cell r="R6319" t="str">
            <v>GUAYAS</v>
          </cell>
          <cell r="T6319" t="str">
            <v>FLEXTRANS GYE</v>
          </cell>
          <cell r="U6319" t="str">
            <v>FLEXNETUIO_GYE</v>
          </cell>
          <cell r="V6319">
            <v>2</v>
          </cell>
          <cell r="W6319">
            <v>1</v>
          </cell>
          <cell r="X6319" t="str">
            <v>FLEXNET ECUADOR - MOVISTAR</v>
          </cell>
          <cell r="Y6319" t="str">
            <v>CALLE 28 DE JUNIO S/N Y GARCIA MORENO ENTRADA LLANO GRANDE</v>
          </cell>
        </row>
        <row r="6320">
          <cell r="A6320" t="str">
            <v>WS414233239</v>
          </cell>
          <cell r="B6320">
            <v>480470</v>
          </cell>
          <cell r="C6320" t="str">
            <v>WS414233239</v>
          </cell>
          <cell r="D6320" t="str">
            <v>FLEXTUENTI</v>
          </cell>
          <cell r="E6320" t="str">
            <v>DESPACHO</v>
          </cell>
          <cell r="F6320" t="str">
            <v>NORMAL</v>
          </cell>
          <cell r="G6320" t="str">
            <v>FT75752</v>
          </cell>
          <cell r="H6320">
            <v>44910</v>
          </cell>
          <cell r="I6320" t="str">
            <v>ENTREGADO</v>
          </cell>
          <cell r="J6320">
            <v>44911</v>
          </cell>
          <cell r="K6320" t="str">
            <v>AMANDA ARMIJOS</v>
          </cell>
          <cell r="L6320" t="str">
            <v>CALDERON   CALLE ROMA N10 54JOSE MARIA DE LA TORRE</v>
          </cell>
          <cell r="M6320" t="str">
            <v>1719235119</v>
          </cell>
          <cell r="N6320" t="str">
            <v>995534759</v>
          </cell>
          <cell r="O6320" t="str">
            <v/>
          </cell>
          <cell r="P6320" t="str">
            <v>QUITO</v>
          </cell>
          <cell r="Q6320" t="str">
            <v>QUITO</v>
          </cell>
          <cell r="R6320" t="str">
            <v>PICHINCHA</v>
          </cell>
          <cell r="U6320" t="str">
            <v>FLEXNETUIO_LOCAL</v>
          </cell>
          <cell r="V6320">
            <v>1</v>
          </cell>
          <cell r="W6320">
            <v>1</v>
          </cell>
          <cell r="X6320" t="str">
            <v>FLEXNET ECUADOR - FLEXTUENTI</v>
          </cell>
          <cell r="Y6320" t="str">
            <v>CALLE 28 DE JUNIO S/N Y GARCIA MORENO ENTRADA LLANO GRANDE</v>
          </cell>
        </row>
        <row r="6321">
          <cell r="A6321" t="str">
            <v>414390862</v>
          </cell>
          <cell r="B6321">
            <v>480471</v>
          </cell>
          <cell r="C6321" t="str">
            <v>414390862</v>
          </cell>
          <cell r="D6321" t="str">
            <v>FLEXTUENTI</v>
          </cell>
          <cell r="E6321" t="str">
            <v>DESPACHO</v>
          </cell>
          <cell r="F6321" t="str">
            <v>NORMAL</v>
          </cell>
          <cell r="G6321" t="str">
            <v>031080414390862</v>
          </cell>
          <cell r="H6321">
            <v>44910</v>
          </cell>
          <cell r="I6321" t="str">
            <v>ENTREGADO</v>
          </cell>
          <cell r="J6321">
            <v>44911</v>
          </cell>
          <cell r="K6321" t="str">
            <v>Luis Barona</v>
          </cell>
          <cell r="L6321" t="str">
            <v>CEVALLOS AV 24 DE MAYO SN  FELIPA REAL</v>
          </cell>
          <cell r="M6321" t="str">
            <v>1802244887</v>
          </cell>
          <cell r="N6321" t="str">
            <v>0987776074/0998769074</v>
          </cell>
          <cell r="O6321" t="str">
            <v/>
          </cell>
          <cell r="P6321" t="str">
            <v>CEVALLOS</v>
          </cell>
          <cell r="Q6321" t="str">
            <v>CEVALLOS</v>
          </cell>
          <cell r="R6321" t="str">
            <v>TUNGURAHUA</v>
          </cell>
          <cell r="T6321" t="str">
            <v>TRAMACO</v>
          </cell>
          <cell r="U6321" t="str">
            <v>FLEXNETUIO_PROVINCIA</v>
          </cell>
          <cell r="V6321">
            <v>1</v>
          </cell>
          <cell r="W6321">
            <v>1</v>
          </cell>
          <cell r="X6321" t="str">
            <v>FLEXNET ECUADOR - FLEXTUENTI</v>
          </cell>
          <cell r="Y6321" t="str">
            <v>CALLE 28 DE JUNIO S/N Y GARCIA MORENO ENTRADA LLANO GRANDE</v>
          </cell>
        </row>
        <row r="6322">
          <cell r="A6322" t="str">
            <v>414390972</v>
          </cell>
          <cell r="B6322">
            <v>480472</v>
          </cell>
          <cell r="C6322" t="str">
            <v>414390972</v>
          </cell>
          <cell r="D6322" t="str">
            <v>FLEXTUENTI</v>
          </cell>
          <cell r="E6322" t="str">
            <v>DESPACHO</v>
          </cell>
          <cell r="F6322" t="str">
            <v>NORMAL</v>
          </cell>
          <cell r="G6322" t="str">
            <v>031080414390972</v>
          </cell>
          <cell r="H6322">
            <v>44910</v>
          </cell>
          <cell r="I6322" t="str">
            <v>ENTREGADO</v>
          </cell>
          <cell r="J6322">
            <v>44911</v>
          </cell>
          <cell r="K6322" t="str">
            <v>Michael CUADRADO</v>
          </cell>
          <cell r="L6322" t="str">
            <v>LIZARZABURU  CALLE JUAN DE DIOS MORALES   CASA 1  AV SAINT AMAND MONTROND</v>
          </cell>
          <cell r="M6322" t="str">
            <v>0604062265</v>
          </cell>
          <cell r="N6322" t="str">
            <v>0962093118/0958894205</v>
          </cell>
          <cell r="O6322" t="str">
            <v/>
          </cell>
          <cell r="P6322" t="str">
            <v>RIOBAMBA</v>
          </cell>
          <cell r="Q6322" t="str">
            <v>RIOBAMBA</v>
          </cell>
          <cell r="R6322" t="str">
            <v>CHIMBORAZO</v>
          </cell>
          <cell r="T6322" t="str">
            <v>TRAMACO</v>
          </cell>
          <cell r="U6322" t="str">
            <v>FLEXNETUIO_PROVINCIA</v>
          </cell>
          <cell r="V6322">
            <v>1</v>
          </cell>
          <cell r="W6322">
            <v>1</v>
          </cell>
          <cell r="X6322" t="str">
            <v>FLEXNET ECUADOR - FLEXTUENTI</v>
          </cell>
          <cell r="Y6322" t="str">
            <v>CALLE 28 DE JUNIO S/N Y GARCIA MORENO ENTRADA LLANO GRANDE</v>
          </cell>
        </row>
        <row r="6323">
          <cell r="A6323" t="str">
            <v>414391040</v>
          </cell>
          <cell r="B6323">
            <v>480473</v>
          </cell>
          <cell r="C6323" t="str">
            <v>414391040</v>
          </cell>
          <cell r="D6323" t="str">
            <v>FLEXTUENTI</v>
          </cell>
          <cell r="E6323" t="str">
            <v>DESPACHO</v>
          </cell>
          <cell r="F6323" t="str">
            <v>DERIVADO PICK UP</v>
          </cell>
          <cell r="G6323" t="str">
            <v>031080414391040</v>
          </cell>
          <cell r="H6323">
            <v>44910</v>
          </cell>
          <cell r="I6323" t="str">
            <v>DEVOLUCION_EN_PROCESO</v>
          </cell>
          <cell r="J6323">
            <v>44922</v>
          </cell>
          <cell r="K6323" t="str">
            <v>Nayeli BAQUE</v>
          </cell>
          <cell r="L6323" t="str">
            <v>OFICINA TRAMACO PUNTO DE ATENCION SAN MARINO</v>
          </cell>
          <cell r="M6323" t="str">
            <v>0952018380</v>
          </cell>
          <cell r="N6323" t="str">
            <v>0994625742/0964013149</v>
          </cell>
          <cell r="O6323" t="str">
            <v/>
          </cell>
          <cell r="P6323" t="str">
            <v>GUAYAQUIL</v>
          </cell>
          <cell r="Q6323" t="str">
            <v>GUAYAQUIL</v>
          </cell>
          <cell r="R6323" t="str">
            <v>GUAYAS</v>
          </cell>
          <cell r="T6323" t="str">
            <v>TRAMACO</v>
          </cell>
          <cell r="U6323" t="str">
            <v>FLEXNETUIO_GYE</v>
          </cell>
          <cell r="V6323">
            <v>1</v>
          </cell>
          <cell r="W6323">
            <v>1</v>
          </cell>
          <cell r="X6323" t="str">
            <v>FLEXNET ECUADOR - FLEXTUENTI</v>
          </cell>
          <cell r="Y6323" t="str">
            <v>CALLE 28 DE JUNIO S/N Y GARCIA MORENO ENTRADA LLANO GRANDE</v>
          </cell>
        </row>
        <row r="6324">
          <cell r="A6324" t="str">
            <v>414391043</v>
          </cell>
          <cell r="B6324">
            <v>480474</v>
          </cell>
          <cell r="C6324" t="str">
            <v>414391043</v>
          </cell>
          <cell r="D6324" t="str">
            <v>FLEXTUENTI</v>
          </cell>
          <cell r="E6324" t="str">
            <v>DESPACHO</v>
          </cell>
          <cell r="F6324" t="str">
            <v>NORMAL</v>
          </cell>
          <cell r="G6324" t="str">
            <v>FT75718</v>
          </cell>
          <cell r="H6324">
            <v>44910</v>
          </cell>
          <cell r="I6324" t="str">
            <v>ENTREGADO</v>
          </cell>
          <cell r="J6324">
            <v>44915</v>
          </cell>
          <cell r="K6324" t="str">
            <v>Jordan Chala</v>
          </cell>
          <cell r="L6324" t="str">
            <v>COMITE DEL PUEBLO     AV LA BOTA  N68 40 CALLE JULIO YANEZ</v>
          </cell>
          <cell r="M6324" t="str">
            <v>1753047008</v>
          </cell>
          <cell r="N6324" t="str">
            <v>0939002908/0961941256</v>
          </cell>
          <cell r="O6324" t="str">
            <v/>
          </cell>
          <cell r="P6324" t="str">
            <v>QUITO</v>
          </cell>
          <cell r="Q6324" t="str">
            <v>QUITO</v>
          </cell>
          <cell r="R6324" t="str">
            <v>PICHINCHA</v>
          </cell>
          <cell r="U6324" t="str">
            <v>FLEXNETUIO_LOCAL</v>
          </cell>
          <cell r="V6324">
            <v>1</v>
          </cell>
          <cell r="W6324">
            <v>1</v>
          </cell>
          <cell r="X6324" t="str">
            <v>FLEXNET ECUADOR - FLEXTUENTI</v>
          </cell>
          <cell r="Y6324" t="str">
            <v>CALLE 28 DE JUNIO S/N Y GARCIA MORENO ENTRADA LLANO GRANDE</v>
          </cell>
        </row>
        <row r="6325">
          <cell r="A6325" t="str">
            <v>414391044</v>
          </cell>
          <cell r="B6325">
            <v>480475</v>
          </cell>
          <cell r="C6325" t="str">
            <v>414391044</v>
          </cell>
          <cell r="D6325" t="str">
            <v>FLEXTUENTI</v>
          </cell>
          <cell r="E6325" t="str">
            <v>DESPACHO</v>
          </cell>
          <cell r="F6325" t="str">
            <v>NORMAL</v>
          </cell>
          <cell r="G6325" t="str">
            <v>FT75717</v>
          </cell>
          <cell r="H6325">
            <v>44910</v>
          </cell>
          <cell r="I6325" t="str">
            <v>ENTREGADO</v>
          </cell>
          <cell r="J6325">
            <v>44911</v>
          </cell>
          <cell r="K6325" t="str">
            <v>Nonica Torres</v>
          </cell>
          <cell r="L6325" t="str">
            <v>ITCHIMBIA CALLE RITA LECUMBERRY E9 114 DOLORES SUCRE</v>
          </cell>
          <cell r="M6325" t="str">
            <v>1708310147</v>
          </cell>
          <cell r="N6325" t="str">
            <v>0994289436/0978722855</v>
          </cell>
          <cell r="O6325" t="str">
            <v/>
          </cell>
          <cell r="P6325" t="str">
            <v>QUITO</v>
          </cell>
          <cell r="Q6325" t="str">
            <v>QUITO</v>
          </cell>
          <cell r="R6325" t="str">
            <v>PICHINCHA</v>
          </cell>
          <cell r="U6325" t="str">
            <v>FLEXNETUIO_LOCAL</v>
          </cell>
          <cell r="V6325">
            <v>1</v>
          </cell>
          <cell r="W6325">
            <v>1</v>
          </cell>
          <cell r="X6325" t="str">
            <v>FLEXNET ECUADOR - FLEXTUENTI</v>
          </cell>
          <cell r="Y6325" t="str">
            <v>CALLE 28 DE JUNIO S/N Y GARCIA MORENO ENTRADA LLANO GRANDE</v>
          </cell>
        </row>
        <row r="6326">
          <cell r="A6326" t="str">
            <v>414391051</v>
          </cell>
          <cell r="B6326">
            <v>480476</v>
          </cell>
          <cell r="C6326" t="str">
            <v>414391051</v>
          </cell>
          <cell r="D6326" t="str">
            <v>FLEXTUENTI</v>
          </cell>
          <cell r="E6326" t="str">
            <v>DESPACHO</v>
          </cell>
          <cell r="F6326" t="str">
            <v>NORMAL</v>
          </cell>
          <cell r="G6326" t="str">
            <v>FT75719</v>
          </cell>
          <cell r="H6326">
            <v>44910</v>
          </cell>
          <cell r="I6326" t="str">
            <v>ENTREGADO</v>
          </cell>
          <cell r="J6326">
            <v>44911</v>
          </cell>
          <cell r="K6326" t="str">
            <v>Ivon karen Bone cevallos</v>
          </cell>
          <cell r="L6326" t="str">
            <v>CARCELEN  CALLE E11  E10 98 CALLE PASAJE 3</v>
          </cell>
          <cell r="M6326" t="str">
            <v>0804568988</v>
          </cell>
          <cell r="N6326" t="str">
            <v>0993675946/0963107718</v>
          </cell>
          <cell r="O6326" t="str">
            <v/>
          </cell>
          <cell r="P6326" t="str">
            <v>QUITO</v>
          </cell>
          <cell r="Q6326" t="str">
            <v>QUITO</v>
          </cell>
          <cell r="R6326" t="str">
            <v>PICHINCHA</v>
          </cell>
          <cell r="U6326" t="str">
            <v>FLEXNETUIO_LOCAL</v>
          </cell>
          <cell r="V6326">
            <v>1</v>
          </cell>
          <cell r="W6326">
            <v>1</v>
          </cell>
          <cell r="X6326" t="str">
            <v>FLEXNET ECUADOR - FLEXTUENTI</v>
          </cell>
          <cell r="Y6326" t="str">
            <v>CALLE 28 DE JUNIO S/N Y GARCIA MORENO ENTRADA LLANO GRANDE</v>
          </cell>
        </row>
        <row r="6327">
          <cell r="A6327" t="str">
            <v>414391070</v>
          </cell>
          <cell r="B6327">
            <v>480477</v>
          </cell>
          <cell r="C6327" t="str">
            <v>414391070</v>
          </cell>
          <cell r="D6327" t="str">
            <v>FLEXTUENTI</v>
          </cell>
          <cell r="E6327" t="str">
            <v>DESPACHO</v>
          </cell>
          <cell r="F6327" t="str">
            <v>NORMAL</v>
          </cell>
          <cell r="G6327" t="str">
            <v>031080414391070</v>
          </cell>
          <cell r="H6327">
            <v>44910</v>
          </cell>
          <cell r="I6327" t="str">
            <v>ENTREGADO</v>
          </cell>
          <cell r="J6327">
            <v>44911</v>
          </cell>
          <cell r="K6327" t="str">
            <v>Andres Fernando Guerrero</v>
          </cell>
          <cell r="L6327" t="str">
            <v>LA MERCED CALLE ARGENTINA  359 PANAMA</v>
          </cell>
          <cell r="M6327" t="str">
            <v>1805090287</v>
          </cell>
          <cell r="N6327" t="str">
            <v>0987389273/0987389273</v>
          </cell>
          <cell r="O6327" t="str">
            <v/>
          </cell>
          <cell r="P6327" t="str">
            <v>AMBATO</v>
          </cell>
          <cell r="Q6327" t="str">
            <v>AMBATO</v>
          </cell>
          <cell r="R6327" t="str">
            <v>TUNGURAHUA</v>
          </cell>
          <cell r="S6327" t="str">
            <v>AMBATO</v>
          </cell>
          <cell r="T6327" t="str">
            <v>TRAMACO</v>
          </cell>
          <cell r="U6327" t="str">
            <v>FLEXNETUIO_PROVINCIA</v>
          </cell>
          <cell r="V6327">
            <v>1</v>
          </cell>
          <cell r="W6327">
            <v>1</v>
          </cell>
          <cell r="X6327" t="str">
            <v>FLEXNET ECUADOR - FLEXTUENTI</v>
          </cell>
          <cell r="Y6327" t="str">
            <v>CALLE 28 DE JUNIO S/N Y GARCIA MORENO ENTRADA LLANO GRANDE</v>
          </cell>
        </row>
        <row r="6328">
          <cell r="A6328" t="str">
            <v>414391083</v>
          </cell>
          <cell r="B6328">
            <v>480478</v>
          </cell>
          <cell r="C6328" t="str">
            <v>414391083</v>
          </cell>
          <cell r="D6328" t="str">
            <v>FLEXTUENTI</v>
          </cell>
          <cell r="E6328" t="str">
            <v>DESPACHO</v>
          </cell>
          <cell r="F6328" t="str">
            <v>NORMAL</v>
          </cell>
          <cell r="G6328" t="str">
            <v>031080414391083</v>
          </cell>
          <cell r="H6328">
            <v>44910</v>
          </cell>
          <cell r="I6328" t="str">
            <v>ENTREGADO</v>
          </cell>
          <cell r="J6328">
            <v>44911</v>
          </cell>
          <cell r="K6328" t="str">
            <v>JIMMY GUERRERO</v>
          </cell>
          <cell r="L6328" t="str">
            <v>LA MERCED CALLE ARGENTINA  359  PANAMA</v>
          </cell>
          <cell r="M6328" t="str">
            <v>1850025014</v>
          </cell>
          <cell r="N6328" t="str">
            <v>0992671651/0987389273</v>
          </cell>
          <cell r="O6328" t="str">
            <v/>
          </cell>
          <cell r="P6328" t="str">
            <v>AMBATO</v>
          </cell>
          <cell r="Q6328" t="str">
            <v>AMBATO</v>
          </cell>
          <cell r="R6328" t="str">
            <v>TUNGURAHUA</v>
          </cell>
          <cell r="S6328" t="str">
            <v>AMBATO</v>
          </cell>
          <cell r="T6328" t="str">
            <v>TRAMACO</v>
          </cell>
          <cell r="U6328" t="str">
            <v>FLEXNETUIO_PROVINCIA</v>
          </cell>
          <cell r="V6328">
            <v>1</v>
          </cell>
          <cell r="W6328">
            <v>1</v>
          </cell>
          <cell r="X6328" t="str">
            <v>FLEXNET ECUADOR - FLEXTUENTI</v>
          </cell>
          <cell r="Y6328" t="str">
            <v>CALLE 28 DE JUNIO S/N Y GARCIA MORENO ENTRADA LLANO GRANDE</v>
          </cell>
        </row>
        <row r="6329">
          <cell r="A6329" t="str">
            <v>414391087</v>
          </cell>
          <cell r="B6329">
            <v>480479</v>
          </cell>
          <cell r="C6329" t="str">
            <v>414391087</v>
          </cell>
          <cell r="D6329" t="str">
            <v>FLEXTUENTI</v>
          </cell>
          <cell r="E6329" t="str">
            <v>DESPACHO</v>
          </cell>
          <cell r="F6329" t="str">
            <v>NORMAL</v>
          </cell>
          <cell r="G6329" t="str">
            <v>031080414391087</v>
          </cell>
          <cell r="H6329">
            <v>44910</v>
          </cell>
          <cell r="I6329" t="str">
            <v>ENTREGADO</v>
          </cell>
          <cell r="J6329">
            <v>44911</v>
          </cell>
          <cell r="K6329" t="str">
            <v>Marlon Fabian Moreira Ostaia</v>
          </cell>
          <cell r="L6329" t="str">
            <v>CHONE    AV 24 DE JULIO  SN  CALLE 12 DE MAYO</v>
          </cell>
          <cell r="M6329" t="str">
            <v>1312199571</v>
          </cell>
          <cell r="N6329" t="str">
            <v>0998276353/0998414919</v>
          </cell>
          <cell r="O6329" t="str">
            <v/>
          </cell>
          <cell r="P6329" t="str">
            <v>CHONE</v>
          </cell>
          <cell r="Q6329" t="str">
            <v>CHONE</v>
          </cell>
          <cell r="R6329" t="str">
            <v>MANABI</v>
          </cell>
          <cell r="T6329" t="str">
            <v>TRAMACO</v>
          </cell>
          <cell r="U6329" t="str">
            <v>FLEXNETUIO_PROVINCIA</v>
          </cell>
          <cell r="V6329">
            <v>1</v>
          </cell>
          <cell r="W6329">
            <v>1</v>
          </cell>
          <cell r="X6329" t="str">
            <v>FLEXNET ECUADOR - FLEXTUENTI</v>
          </cell>
          <cell r="Y6329" t="str">
            <v>CALLE 28 DE JUNIO S/N Y GARCIA MORENO ENTRADA LLANO GRANDE</v>
          </cell>
        </row>
        <row r="6330">
          <cell r="A6330" t="str">
            <v>414391212</v>
          </cell>
          <cell r="B6330">
            <v>480480</v>
          </cell>
          <cell r="C6330" t="str">
            <v>414391212</v>
          </cell>
          <cell r="D6330" t="str">
            <v>FLEXTUENTI</v>
          </cell>
          <cell r="E6330" t="str">
            <v>DESPACHO</v>
          </cell>
          <cell r="F6330" t="str">
            <v>NORMAL</v>
          </cell>
          <cell r="G6330" t="str">
            <v>TF89265</v>
          </cell>
          <cell r="H6330">
            <v>44910</v>
          </cell>
          <cell r="I6330" t="str">
            <v>ENTREGADO</v>
          </cell>
          <cell r="J6330">
            <v>44911</v>
          </cell>
          <cell r="K6330" t="str">
            <v>ingrid azucena ramirez yepez</v>
          </cell>
          <cell r="L6330" t="str">
            <v>TARQUI  MIGUEL H ALCIVAR 707 NAIM ISAIAS VARGAS</v>
          </cell>
          <cell r="M6330" t="str">
            <v>0940575699</v>
          </cell>
          <cell r="N6330" t="str">
            <v>0993196569/0995621064</v>
          </cell>
          <cell r="O6330" t="str">
            <v/>
          </cell>
          <cell r="P6330" t="str">
            <v>GUAYAQUIL</v>
          </cell>
          <cell r="Q6330" t="str">
            <v>GUAYAQUIL</v>
          </cell>
          <cell r="R6330" t="str">
            <v>GUAYAS</v>
          </cell>
          <cell r="T6330" t="str">
            <v>ITSACOURIER</v>
          </cell>
          <cell r="U6330" t="str">
            <v>FLEXNETUIO_GYE</v>
          </cell>
          <cell r="V6330">
            <v>1</v>
          </cell>
          <cell r="W6330">
            <v>1</v>
          </cell>
          <cell r="X6330" t="str">
            <v>FLEXNET ECUADOR - FLEXTUENTI</v>
          </cell>
          <cell r="Y6330" t="str">
            <v>CALLE 28 DE JUNIO S/N Y GARCIA MORENO ENTRADA LLANO GRANDE</v>
          </cell>
        </row>
        <row r="6331">
          <cell r="A6331" t="str">
            <v>414391241</v>
          </cell>
          <cell r="B6331">
            <v>480481</v>
          </cell>
          <cell r="C6331" t="str">
            <v>414391241</v>
          </cell>
          <cell r="D6331" t="str">
            <v>FLEXTUENTI</v>
          </cell>
          <cell r="E6331" t="str">
            <v>DESPACHO</v>
          </cell>
          <cell r="F6331" t="str">
            <v>NORMAL</v>
          </cell>
          <cell r="G6331" t="str">
            <v>FT75720</v>
          </cell>
          <cell r="H6331">
            <v>44910</v>
          </cell>
          <cell r="I6331" t="str">
            <v>ENTREGADO</v>
          </cell>
          <cell r="J6331">
            <v>44911</v>
          </cell>
          <cell r="K6331" t="str">
            <v>Sofia Orellana</v>
          </cell>
          <cell r="L6331" t="str">
            <v>COTOCOLLAO AV  REAL AUDIENCIA N63 214 DE LOS CEDROS</v>
          </cell>
          <cell r="M6331" t="str">
            <v>1724765324</v>
          </cell>
          <cell r="N6331" t="str">
            <v>0981128218/0980993536</v>
          </cell>
          <cell r="O6331" t="str">
            <v/>
          </cell>
          <cell r="P6331" t="str">
            <v>QUITO</v>
          </cell>
          <cell r="Q6331" t="str">
            <v>QUITO</v>
          </cell>
          <cell r="R6331" t="str">
            <v>PICHINCHA</v>
          </cell>
          <cell r="U6331" t="str">
            <v>FLEXNETUIO_LOCAL</v>
          </cell>
          <cell r="V6331">
            <v>1</v>
          </cell>
          <cell r="W6331">
            <v>1</v>
          </cell>
          <cell r="X6331" t="str">
            <v>FLEXNET ECUADOR - FLEXTUENTI</v>
          </cell>
          <cell r="Y6331" t="str">
            <v>CALLE 28 DE JUNIO S/N Y GARCIA MORENO ENTRADA LLANO GRANDE</v>
          </cell>
        </row>
        <row r="6332">
          <cell r="A6332" t="str">
            <v>414391246</v>
          </cell>
          <cell r="B6332">
            <v>480482</v>
          </cell>
          <cell r="C6332" t="str">
            <v>414391246</v>
          </cell>
          <cell r="D6332" t="str">
            <v>FLEXTUENTI</v>
          </cell>
          <cell r="E6332" t="str">
            <v>DESPACHO</v>
          </cell>
          <cell r="F6332" t="str">
            <v>NORMAL</v>
          </cell>
          <cell r="G6332" t="str">
            <v>FT75721</v>
          </cell>
          <cell r="H6332">
            <v>44910</v>
          </cell>
          <cell r="I6332" t="str">
            <v>ENTREGADO</v>
          </cell>
          <cell r="J6332">
            <v>44911</v>
          </cell>
          <cell r="K6332" t="str">
            <v>Camila Quille</v>
          </cell>
          <cell r="L6332" t="str">
            <v>LA MENA  BLAS DE MEDINA S16 23 QUIMBALIMBO</v>
          </cell>
          <cell r="M6332" t="str">
            <v>1754850087</v>
          </cell>
          <cell r="N6332" t="str">
            <v>0984333858/0998569019</v>
          </cell>
          <cell r="O6332" t="str">
            <v/>
          </cell>
          <cell r="P6332" t="str">
            <v>QUITO</v>
          </cell>
          <cell r="Q6332" t="str">
            <v>QUITO</v>
          </cell>
          <cell r="R6332" t="str">
            <v>PICHINCHA</v>
          </cell>
          <cell r="U6332" t="str">
            <v>FLEXNETUIO_LOCAL</v>
          </cell>
          <cell r="V6332">
            <v>1</v>
          </cell>
          <cell r="W6332">
            <v>1</v>
          </cell>
          <cell r="X6332" t="str">
            <v>FLEXNET ECUADOR - FLEXTUENTI</v>
          </cell>
          <cell r="Y6332" t="str">
            <v>CALLE 28 DE JUNIO S/N Y GARCIA MORENO ENTRADA LLANO GRANDE</v>
          </cell>
        </row>
        <row r="6333">
          <cell r="A6333" t="str">
            <v>414391257</v>
          </cell>
          <cell r="B6333">
            <v>480483</v>
          </cell>
          <cell r="C6333" t="str">
            <v>414391257</v>
          </cell>
          <cell r="D6333" t="str">
            <v>FLEXTUENTI</v>
          </cell>
          <cell r="E6333" t="str">
            <v>DESPACHO</v>
          </cell>
          <cell r="F6333" t="str">
            <v>NORMAL</v>
          </cell>
          <cell r="G6333" t="str">
            <v>TF89263</v>
          </cell>
          <cell r="H6333">
            <v>44910</v>
          </cell>
          <cell r="I6333" t="str">
            <v>ENTREGADO</v>
          </cell>
          <cell r="J6333">
            <v>44911</v>
          </cell>
          <cell r="K6333" t="str">
            <v>Christian Nivela</v>
          </cell>
          <cell r="L6333" t="str">
            <v>TARQUI  CIUDADELA SAMANES 6  MZ 975  VILLA 24 10MA HERRADURA 2A NE</v>
          </cell>
          <cell r="M6333" t="str">
            <v>0925653032</v>
          </cell>
          <cell r="N6333" t="str">
            <v>0996854218/0984814019</v>
          </cell>
          <cell r="O6333" t="str">
            <v/>
          </cell>
          <cell r="P6333" t="str">
            <v>GUAYAQUIL</v>
          </cell>
          <cell r="Q6333" t="str">
            <v>GUAYAQUIL</v>
          </cell>
          <cell r="R6333" t="str">
            <v>GUAYAS</v>
          </cell>
          <cell r="T6333" t="str">
            <v>ITSACOURIER</v>
          </cell>
          <cell r="U6333" t="str">
            <v>FLEXNETUIO_GYE</v>
          </cell>
          <cell r="V6333">
            <v>1</v>
          </cell>
          <cell r="W6333">
            <v>1</v>
          </cell>
          <cell r="X6333" t="str">
            <v>FLEXNET ECUADOR - FLEXTUENTI</v>
          </cell>
          <cell r="Y6333" t="str">
            <v>CALLE 28 DE JUNIO S/N Y GARCIA MORENO ENTRADA LLANO GRANDE</v>
          </cell>
        </row>
        <row r="6334">
          <cell r="A6334" t="str">
            <v>414391278</v>
          </cell>
          <cell r="B6334">
            <v>480484</v>
          </cell>
          <cell r="C6334" t="str">
            <v>414391278</v>
          </cell>
          <cell r="D6334" t="str">
            <v>FLEXTUENTI</v>
          </cell>
          <cell r="E6334" t="str">
            <v>DESPACHO</v>
          </cell>
          <cell r="F6334" t="str">
            <v>NORMAL</v>
          </cell>
          <cell r="G6334" t="str">
            <v>031080414391278</v>
          </cell>
          <cell r="H6334">
            <v>44910</v>
          </cell>
          <cell r="I6334" t="str">
            <v>ENTREGADO</v>
          </cell>
          <cell r="J6334">
            <v>44915</v>
          </cell>
          <cell r="K6334" t="str">
            <v>Robinson Mauricio Barrera Echeverria</v>
          </cell>
          <cell r="L6334" t="str">
            <v>SAGRARIO CALLE GONZALEZ SUAREZ  SN  GARCIA MORENO</v>
          </cell>
          <cell r="M6334" t="str">
            <v>1003431317</v>
          </cell>
          <cell r="N6334" t="str">
            <v>0982430860/0982430860</v>
          </cell>
          <cell r="O6334" t="str">
            <v/>
          </cell>
          <cell r="P6334" t="str">
            <v>COTACACHI</v>
          </cell>
          <cell r="Q6334" t="str">
            <v>COTACACHI</v>
          </cell>
          <cell r="R6334" t="str">
            <v>IMBABURA</v>
          </cell>
          <cell r="T6334" t="str">
            <v>TRAMACO</v>
          </cell>
          <cell r="U6334" t="str">
            <v>FLEXNETUIO_PROVINCIA</v>
          </cell>
          <cell r="V6334">
            <v>1</v>
          </cell>
          <cell r="W6334">
            <v>1</v>
          </cell>
          <cell r="X6334" t="str">
            <v>FLEXNET ECUADOR - FLEXTUENTI</v>
          </cell>
          <cell r="Y6334" t="str">
            <v>CALLE 28 DE JUNIO S/N Y GARCIA MORENO ENTRADA LLANO GRANDE</v>
          </cell>
        </row>
        <row r="6335">
          <cell r="A6335" t="str">
            <v>414410811</v>
          </cell>
          <cell r="B6335">
            <v>480485</v>
          </cell>
          <cell r="C6335" t="str">
            <v>414410811</v>
          </cell>
          <cell r="D6335" t="str">
            <v>FLEXTUENTI</v>
          </cell>
          <cell r="E6335" t="str">
            <v>DESPACHO</v>
          </cell>
          <cell r="F6335" t="str">
            <v>NORMAL</v>
          </cell>
          <cell r="G6335" t="str">
            <v>TF89266</v>
          </cell>
          <cell r="H6335">
            <v>44910</v>
          </cell>
          <cell r="I6335" t="str">
            <v>ENTREGADO</v>
          </cell>
          <cell r="J6335">
            <v>44911</v>
          </cell>
          <cell r="K6335" t="str">
            <v>EDWIN JORGE GERMAN PLAZA</v>
          </cell>
          <cell r="L6335" t="str">
            <v>CARBO  CALLE 9 DE OCTUBRE  SN  AV 12 O  AV MALECON</v>
          </cell>
          <cell r="M6335" t="str">
            <v>0911347763</v>
          </cell>
          <cell r="N6335" t="str">
            <v>0985316065/0985316065</v>
          </cell>
          <cell r="O6335" t="str">
            <v/>
          </cell>
          <cell r="P6335" t="str">
            <v>GUAYAQUIL</v>
          </cell>
          <cell r="Q6335" t="str">
            <v>GUAYAQUIL</v>
          </cell>
          <cell r="R6335" t="str">
            <v>GUAYAS</v>
          </cell>
          <cell r="T6335" t="str">
            <v>ITSACOURIER</v>
          </cell>
          <cell r="U6335" t="str">
            <v>FLEXNETUIO_GYE</v>
          </cell>
          <cell r="V6335">
            <v>1</v>
          </cell>
          <cell r="W6335">
            <v>1</v>
          </cell>
          <cell r="X6335" t="str">
            <v>FLEXNET ECUADOR - FLEXTUENTI</v>
          </cell>
          <cell r="Y6335" t="str">
            <v>CALLE 28 DE JUNIO S/N Y GARCIA MORENO ENTRADA LLANO GRANDE</v>
          </cell>
        </row>
        <row r="6336">
          <cell r="A6336" t="str">
            <v>414410975</v>
          </cell>
          <cell r="B6336">
            <v>480486</v>
          </cell>
          <cell r="C6336" t="str">
            <v>414410975</v>
          </cell>
          <cell r="D6336" t="str">
            <v>FLEXTUENTI</v>
          </cell>
          <cell r="E6336" t="str">
            <v>DESPACHO</v>
          </cell>
          <cell r="F6336" t="str">
            <v>DERIVADO PICK UP</v>
          </cell>
          <cell r="G6336" t="str">
            <v>031080414410975</v>
          </cell>
          <cell r="H6336">
            <v>44910</v>
          </cell>
          <cell r="I6336" t="str">
            <v>ENTREGADO</v>
          </cell>
          <cell r="J6336">
            <v>44915</v>
          </cell>
          <cell r="K6336" t="str">
            <v>HUGO LUIS GONZALEZ PEREZ</v>
          </cell>
          <cell r="L6336" t="str">
            <v>OFICINA TRAMACO PUNTO DE ATENCION SANTO DOMINGO</v>
          </cell>
          <cell r="M6336" t="str">
            <v>1711717536</v>
          </cell>
          <cell r="N6336" t="str">
            <v>0985627671/0996818429</v>
          </cell>
          <cell r="O6336" t="str">
            <v/>
          </cell>
          <cell r="P6336" t="str">
            <v>SANTO DOMINGO</v>
          </cell>
          <cell r="Q6336" t="str">
            <v>SANTO DOMINGO</v>
          </cell>
          <cell r="R6336" t="str">
            <v>SANTO DOMINGO DE LOS TSACHILAS</v>
          </cell>
          <cell r="T6336" t="str">
            <v>TRAMACO</v>
          </cell>
          <cell r="U6336" t="str">
            <v>FLEXNETUIO_PROVINCIA</v>
          </cell>
          <cell r="V6336">
            <v>1</v>
          </cell>
          <cell r="W6336">
            <v>1</v>
          </cell>
          <cell r="X6336" t="str">
            <v>FLEXNET ECUADOR - FLEXTUENTI</v>
          </cell>
          <cell r="Y6336" t="str">
            <v>CALLE 28 DE JUNIO S/N Y GARCIA MORENO ENTRADA LLANO GRANDE</v>
          </cell>
        </row>
        <row r="6337">
          <cell r="A6337" t="str">
            <v>414411105</v>
          </cell>
          <cell r="B6337">
            <v>480487</v>
          </cell>
          <cell r="C6337" t="str">
            <v>414411105</v>
          </cell>
          <cell r="D6337" t="str">
            <v>FLEXTUENTI</v>
          </cell>
          <cell r="E6337" t="str">
            <v>DESPACHO</v>
          </cell>
          <cell r="F6337" t="str">
            <v>NORMAL</v>
          </cell>
          <cell r="G6337" t="str">
            <v>FT75716</v>
          </cell>
          <cell r="H6337">
            <v>44910</v>
          </cell>
          <cell r="I6337" t="str">
            <v>ENTREGADO</v>
          </cell>
          <cell r="J6337">
            <v>44911</v>
          </cell>
          <cell r="K6337" t="str">
            <v>Jorge Tayupanta</v>
          </cell>
          <cell r="L6337" t="str">
            <v>SANGOLQUI AV  GENERAL ENRIQUEZ SN  GRUPO  DAVALOS</v>
          </cell>
          <cell r="M6337" t="str">
            <v>1716168040</v>
          </cell>
          <cell r="N6337" t="str">
            <v>0963038715/0983841645</v>
          </cell>
          <cell r="O6337" t="str">
            <v/>
          </cell>
          <cell r="P6337" t="str">
            <v>RUMIÑAHUI</v>
          </cell>
          <cell r="Q6337" t="str">
            <v>RUMIÑAHUI</v>
          </cell>
          <cell r="R6337" t="str">
            <v>PICHINCHA</v>
          </cell>
          <cell r="U6337" t="str">
            <v>FLEXNETUIO_LOCAL</v>
          </cell>
          <cell r="V6337">
            <v>1</v>
          </cell>
          <cell r="W6337">
            <v>1</v>
          </cell>
          <cell r="X6337" t="str">
            <v>FLEXNET ECUADOR - FLEXTUENTI</v>
          </cell>
          <cell r="Y6337" t="str">
            <v>CALLE 28 DE JUNIO S/N Y GARCIA MORENO ENTRADA LLANO GRANDE</v>
          </cell>
        </row>
        <row r="6338">
          <cell r="A6338" t="str">
            <v>414411173</v>
          </cell>
          <cell r="B6338">
            <v>480488</v>
          </cell>
          <cell r="C6338" t="str">
            <v>414411173</v>
          </cell>
          <cell r="D6338" t="str">
            <v>FLEXTUENTI</v>
          </cell>
          <cell r="E6338" t="str">
            <v>DESPACHO</v>
          </cell>
          <cell r="F6338" t="str">
            <v>DERIVADO PICK UP</v>
          </cell>
          <cell r="G6338" t="str">
            <v>031080414411173</v>
          </cell>
          <cell r="H6338">
            <v>44910</v>
          </cell>
          <cell r="I6338" t="str">
            <v>ENTREGADO</v>
          </cell>
          <cell r="J6338">
            <v>44914</v>
          </cell>
          <cell r="K6338" t="str">
            <v>Fernando Jose Macas Alomoto</v>
          </cell>
          <cell r="L6338" t="str">
            <v>OFICINA TRAMACO LATACUNGA</v>
          </cell>
          <cell r="M6338" t="str">
            <v>1725400020</v>
          </cell>
          <cell r="N6338" t="str">
            <v>0979447631/0984157431</v>
          </cell>
          <cell r="O6338" t="str">
            <v/>
          </cell>
          <cell r="P6338" t="str">
            <v>LATACUNGA</v>
          </cell>
          <cell r="Q6338" t="str">
            <v>LATACUNGA</v>
          </cell>
          <cell r="R6338" t="str">
            <v>COTOPAXI</v>
          </cell>
          <cell r="T6338" t="str">
            <v>TRAMACO</v>
          </cell>
          <cell r="U6338" t="str">
            <v>FLEXNETUIO_PROVINCIA</v>
          </cell>
          <cell r="V6338">
            <v>1</v>
          </cell>
          <cell r="W6338">
            <v>1</v>
          </cell>
          <cell r="X6338" t="str">
            <v>FLEXNET ECUADOR - FLEXTUENTI</v>
          </cell>
          <cell r="Y6338" t="str">
            <v>CALLE 28 DE JUNIO S/N Y GARCIA MORENO ENTRADA LLANO GRANDE</v>
          </cell>
        </row>
        <row r="6339">
          <cell r="A6339" t="str">
            <v>414411232</v>
          </cell>
          <cell r="B6339">
            <v>480489</v>
          </cell>
          <cell r="C6339" t="str">
            <v>414411232</v>
          </cell>
          <cell r="D6339" t="str">
            <v>FLEXTUENTI</v>
          </cell>
          <cell r="E6339" t="str">
            <v>DESPACHO</v>
          </cell>
          <cell r="F6339" t="str">
            <v>NORMAL</v>
          </cell>
          <cell r="G6339" t="str">
            <v>TF89264</v>
          </cell>
          <cell r="H6339">
            <v>44910</v>
          </cell>
          <cell r="I6339" t="str">
            <v>ENTREGADO</v>
          </cell>
          <cell r="J6339">
            <v>44911</v>
          </cell>
          <cell r="K6339" t="str">
            <v>KHRIS ALVAREZ</v>
          </cell>
          <cell r="L6339" t="str">
            <v>TARQUI   AV 1A NE MZ1012   SL25  CALLE 24B NE</v>
          </cell>
          <cell r="M6339" t="str">
            <v>0925626996</v>
          </cell>
          <cell r="N6339" t="str">
            <v>0979879292/0979879292</v>
          </cell>
          <cell r="O6339" t="str">
            <v/>
          </cell>
          <cell r="P6339" t="str">
            <v>GUAYAQUIL</v>
          </cell>
          <cell r="Q6339" t="str">
            <v>GUAYAQUIL</v>
          </cell>
          <cell r="R6339" t="str">
            <v>GUAYAS</v>
          </cell>
          <cell r="T6339" t="str">
            <v>ITSACOURIER</v>
          </cell>
          <cell r="U6339" t="str">
            <v>FLEXNETUIO_GYE</v>
          </cell>
          <cell r="V6339">
            <v>1</v>
          </cell>
          <cell r="W6339">
            <v>1</v>
          </cell>
          <cell r="X6339" t="str">
            <v>FLEXNET ECUADOR - FLEXTUENTI</v>
          </cell>
          <cell r="Y6339" t="str">
            <v>CALLE 28 DE JUNIO S/N Y GARCIA MORENO ENTRADA LLANO GRANDE</v>
          </cell>
        </row>
        <row r="6340">
          <cell r="A6340" t="str">
            <v>414411628</v>
          </cell>
          <cell r="B6340">
            <v>480490</v>
          </cell>
          <cell r="C6340" t="str">
            <v>414411628</v>
          </cell>
          <cell r="D6340" t="str">
            <v>FLEXTUENTI</v>
          </cell>
          <cell r="E6340" t="str">
            <v>DESPACHO</v>
          </cell>
          <cell r="F6340" t="str">
            <v>NORMAL</v>
          </cell>
          <cell r="G6340" t="str">
            <v>FT75722</v>
          </cell>
          <cell r="H6340">
            <v>44910</v>
          </cell>
          <cell r="I6340" t="str">
            <v>ENTREGADO</v>
          </cell>
          <cell r="J6340">
            <v>44911</v>
          </cell>
          <cell r="K6340" t="str">
            <v>Jorge Atiencia</v>
          </cell>
          <cell r="L6340" t="str">
            <v>CHIMBACALLE  AV NAPO  DPTO S102  TORRE 4 PEDRO PINTO</v>
          </cell>
          <cell r="M6340" t="str">
            <v>1712202959</v>
          </cell>
          <cell r="N6340" t="str">
            <v>0998909332/0985462197</v>
          </cell>
          <cell r="O6340" t="str">
            <v/>
          </cell>
          <cell r="P6340" t="str">
            <v>QUITO</v>
          </cell>
          <cell r="Q6340" t="str">
            <v>QUITO</v>
          </cell>
          <cell r="R6340" t="str">
            <v>PICHINCHA</v>
          </cell>
          <cell r="U6340" t="str">
            <v>FLEXNETUIO_LOCAL</v>
          </cell>
          <cell r="V6340">
            <v>1</v>
          </cell>
          <cell r="W6340">
            <v>1</v>
          </cell>
          <cell r="X6340" t="str">
            <v>FLEXNET ECUADOR - FLEXTUENTI</v>
          </cell>
          <cell r="Y6340" t="str">
            <v>CALLE 28 DE JUNIO S/N Y GARCIA MORENO ENTRADA LLANO GRANDE</v>
          </cell>
        </row>
        <row r="6341">
          <cell r="A6341" t="str">
            <v>414424192</v>
          </cell>
          <cell r="B6341">
            <v>480491</v>
          </cell>
          <cell r="C6341" t="str">
            <v>414424192</v>
          </cell>
          <cell r="D6341" t="str">
            <v>FLEXTUENTI</v>
          </cell>
          <cell r="E6341" t="str">
            <v>DESPACHO</v>
          </cell>
          <cell r="F6341" t="str">
            <v>DERIVADO PICK UP</v>
          </cell>
          <cell r="G6341" t="str">
            <v>031080414424192</v>
          </cell>
          <cell r="H6341">
            <v>44910</v>
          </cell>
          <cell r="I6341" t="str">
            <v>ENTREGADO</v>
          </cell>
          <cell r="J6341">
            <v>44917</v>
          </cell>
          <cell r="K6341" t="str">
            <v>Denys Usca</v>
          </cell>
          <cell r="L6341" t="str">
            <v>OFICINA TRAMACO RIOBAMBA TERMINAL</v>
          </cell>
          <cell r="M6341" t="str">
            <v>0605338169</v>
          </cell>
          <cell r="N6341" t="str">
            <v>0992810392/0979936739</v>
          </cell>
          <cell r="O6341" t="str">
            <v/>
          </cell>
          <cell r="P6341" t="str">
            <v>RIOBAMBA</v>
          </cell>
          <cell r="Q6341" t="str">
            <v>RIOBAMBA</v>
          </cell>
          <cell r="R6341" t="str">
            <v>CHIMBORAZO</v>
          </cell>
          <cell r="T6341" t="str">
            <v>TRAMACO</v>
          </cell>
          <cell r="U6341" t="str">
            <v>FLEXNETUIO_PROVINCIA</v>
          </cell>
          <cell r="V6341">
            <v>1</v>
          </cell>
          <cell r="W6341">
            <v>1</v>
          </cell>
          <cell r="X6341" t="str">
            <v>FLEXNET ECUADOR - FLEXTUENTI</v>
          </cell>
          <cell r="Y6341" t="str">
            <v>CALLE 28 DE JUNIO S/N Y GARCIA MORENO ENTRADA LLANO GRANDE</v>
          </cell>
        </row>
        <row r="6342">
          <cell r="A6342" t="str">
            <v>414424239</v>
          </cell>
          <cell r="B6342">
            <v>480492</v>
          </cell>
          <cell r="C6342" t="str">
            <v>414424239</v>
          </cell>
          <cell r="D6342" t="str">
            <v>FLEXTUENTI</v>
          </cell>
          <cell r="E6342" t="str">
            <v>DESPACHO</v>
          </cell>
          <cell r="F6342" t="str">
            <v>NORMAL</v>
          </cell>
          <cell r="G6342" t="str">
            <v>FT75723</v>
          </cell>
          <cell r="H6342">
            <v>44910</v>
          </cell>
          <cell r="I6342" t="str">
            <v>ENTREGADO</v>
          </cell>
          <cell r="J6342">
            <v>44911</v>
          </cell>
          <cell r="K6342" t="str">
            <v>Pablo Escudero</v>
          </cell>
          <cell r="L6342" t="str">
            <v>COTOCOLLAO   PSJE RIO CASCABELES N68 75 AV BERNARDO DE LEGARDA</v>
          </cell>
          <cell r="M6342" t="str">
            <v>0705744753</v>
          </cell>
          <cell r="N6342" t="str">
            <v>0983929087/0983523054</v>
          </cell>
          <cell r="O6342" t="str">
            <v/>
          </cell>
          <cell r="P6342" t="str">
            <v>QUITO</v>
          </cell>
          <cell r="Q6342" t="str">
            <v>QUITO</v>
          </cell>
          <cell r="R6342" t="str">
            <v>PICHINCHA</v>
          </cell>
          <cell r="U6342" t="str">
            <v>FLEXNETUIO_LOCAL</v>
          </cell>
          <cell r="V6342">
            <v>1</v>
          </cell>
          <cell r="W6342">
            <v>1</v>
          </cell>
          <cell r="X6342" t="str">
            <v>FLEXNET ECUADOR - FLEXTUENTI</v>
          </cell>
          <cell r="Y6342" t="str">
            <v>CALLE 28 DE JUNIO S/N Y GARCIA MORENO ENTRADA LLANO GRANDE</v>
          </cell>
        </row>
        <row r="6343">
          <cell r="A6343" t="str">
            <v>414424302</v>
          </cell>
          <cell r="B6343">
            <v>480493</v>
          </cell>
          <cell r="C6343" t="str">
            <v>414424302</v>
          </cell>
          <cell r="D6343" t="str">
            <v>FLEXTUENTI</v>
          </cell>
          <cell r="E6343" t="str">
            <v>DESPACHO</v>
          </cell>
          <cell r="F6343" t="str">
            <v>NORMAL</v>
          </cell>
          <cell r="G6343" t="str">
            <v>031080414424302</v>
          </cell>
          <cell r="H6343">
            <v>44910</v>
          </cell>
          <cell r="I6343" t="str">
            <v>ENTREGADO</v>
          </cell>
          <cell r="J6343">
            <v>44911</v>
          </cell>
          <cell r="K6343" t="str">
            <v>Jaime Guillermo Macias mora</v>
          </cell>
          <cell r="L6343" t="str">
            <v>VINCES   CALLE SUCRE  SN  CALLE RICAURTE</v>
          </cell>
          <cell r="M6343" t="str">
            <v>0930966171</v>
          </cell>
          <cell r="N6343" t="str">
            <v>0982487595/0963270840</v>
          </cell>
          <cell r="O6343" t="str">
            <v/>
          </cell>
          <cell r="P6343" t="str">
            <v>VINCES</v>
          </cell>
          <cell r="Q6343" t="str">
            <v>VINCES</v>
          </cell>
          <cell r="R6343" t="str">
            <v>LOS RIOS</v>
          </cell>
          <cell r="T6343" t="str">
            <v>TRAMACO</v>
          </cell>
          <cell r="U6343" t="str">
            <v>FLEXNETUIO_PROVINCIA</v>
          </cell>
          <cell r="V6343">
            <v>1</v>
          </cell>
          <cell r="W6343">
            <v>1</v>
          </cell>
          <cell r="X6343" t="str">
            <v>FLEXNET ECUADOR - FLEXTUENTI</v>
          </cell>
          <cell r="Y6343" t="str">
            <v>CALLE 28 DE JUNIO S/N Y GARCIA MORENO ENTRADA LLANO GRANDE</v>
          </cell>
        </row>
        <row r="6344">
          <cell r="A6344" t="str">
            <v>414424307</v>
          </cell>
          <cell r="B6344">
            <v>480494</v>
          </cell>
          <cell r="C6344" t="str">
            <v>414424307</v>
          </cell>
          <cell r="D6344" t="str">
            <v>FLEXTUENTI</v>
          </cell>
          <cell r="E6344" t="str">
            <v>DESPACHO</v>
          </cell>
          <cell r="F6344" t="str">
            <v>NORMAL</v>
          </cell>
          <cell r="G6344" t="str">
            <v>FT75724</v>
          </cell>
          <cell r="H6344">
            <v>44910</v>
          </cell>
          <cell r="I6344" t="str">
            <v>ENTREGADO</v>
          </cell>
          <cell r="J6344">
            <v>44911</v>
          </cell>
          <cell r="K6344" t="str">
            <v>Luis Monge</v>
          </cell>
          <cell r="L6344" t="str">
            <v>ITCHIMBIA  AV GRAN COLOMBIA   SN TELMO PAZ Y MINO</v>
          </cell>
          <cell r="M6344" t="str">
            <v>1708055601</v>
          </cell>
          <cell r="N6344" t="str">
            <v>0961447305/0986246200</v>
          </cell>
          <cell r="O6344" t="str">
            <v/>
          </cell>
          <cell r="P6344" t="str">
            <v>QUITO</v>
          </cell>
          <cell r="Q6344" t="str">
            <v>QUITO</v>
          </cell>
          <cell r="R6344" t="str">
            <v>PICHINCHA</v>
          </cell>
          <cell r="U6344" t="str">
            <v>FLEXNETUIO_LOCAL</v>
          </cell>
          <cell r="V6344">
            <v>1</v>
          </cell>
          <cell r="W6344">
            <v>1</v>
          </cell>
          <cell r="X6344" t="str">
            <v>FLEXNET ECUADOR - FLEXTUENTI</v>
          </cell>
          <cell r="Y6344" t="str">
            <v>CALLE 28 DE JUNIO S/N Y GARCIA MORENO ENTRADA LLANO GRANDE</v>
          </cell>
        </row>
        <row r="6345">
          <cell r="A6345" t="str">
            <v>WS414391195</v>
          </cell>
          <cell r="B6345">
            <v>480495</v>
          </cell>
          <cell r="C6345" t="str">
            <v>WS414391195</v>
          </cell>
          <cell r="D6345" t="str">
            <v>FLEXTUENTI</v>
          </cell>
          <cell r="E6345" t="str">
            <v>DESPACHO</v>
          </cell>
          <cell r="F6345" t="str">
            <v>NORMAL</v>
          </cell>
          <cell r="G6345" t="str">
            <v>TF89262</v>
          </cell>
          <cell r="H6345">
            <v>44910</v>
          </cell>
          <cell r="I6345" t="str">
            <v>ENTREGADO</v>
          </cell>
          <cell r="J6345">
            <v>44911</v>
          </cell>
          <cell r="K6345" t="str">
            <v>Sofia Jimenez</v>
          </cell>
          <cell r="L6345" t="str">
            <v>TARQUI   CALLE CARLOS ANTONIO ARROYO DEL RIO N408  CALLE 2DO PASAJE 42 NO</v>
          </cell>
          <cell r="M6345" t="str">
            <v>0919852020</v>
          </cell>
          <cell r="N6345" t="str">
            <v>0993999747/0993999747</v>
          </cell>
          <cell r="O6345" t="str">
            <v/>
          </cell>
          <cell r="P6345" t="str">
            <v>GUAYAQUIL</v>
          </cell>
          <cell r="Q6345" t="str">
            <v>GUAYAQUIL</v>
          </cell>
          <cell r="R6345" t="str">
            <v>GUAYAS</v>
          </cell>
          <cell r="T6345" t="str">
            <v>ITSACOURIER</v>
          </cell>
          <cell r="U6345" t="str">
            <v>FLEXNETUIO_GYE</v>
          </cell>
          <cell r="V6345">
            <v>1</v>
          </cell>
          <cell r="W6345">
            <v>1</v>
          </cell>
          <cell r="X6345" t="str">
            <v>FLEXNET ECUADOR - FLEXTUENTI</v>
          </cell>
          <cell r="Y6345" t="str">
            <v>CALLE 28 DE JUNIO S/N Y GARCIA MORENO ENTRADA LLANO GRANDE</v>
          </cell>
        </row>
        <row r="6346">
          <cell r="A6346" t="str">
            <v>WS414391213</v>
          </cell>
          <cell r="B6346">
            <v>480496</v>
          </cell>
          <cell r="C6346" t="str">
            <v>WS414391213</v>
          </cell>
          <cell r="D6346" t="str">
            <v>FLEXTUENTI</v>
          </cell>
          <cell r="E6346" t="str">
            <v>DESPACHO</v>
          </cell>
          <cell r="F6346" t="str">
            <v>DERIVADO PICK UP</v>
          </cell>
          <cell r="G6346" t="str">
            <v>031080414391213</v>
          </cell>
          <cell r="H6346">
            <v>44910</v>
          </cell>
          <cell r="I6346" t="str">
            <v>ENTREGADO</v>
          </cell>
          <cell r="J6346">
            <v>44911</v>
          </cell>
          <cell r="K6346" t="str">
            <v>Jaime Rivas</v>
          </cell>
          <cell r="L6346" t="str">
            <v>OFICINA TRAMACO VIA QUEVEDO</v>
          </cell>
          <cell r="M6346" t="str">
            <v>2350512881</v>
          </cell>
          <cell r="N6346" t="str">
            <v>0985847566/0985847566</v>
          </cell>
          <cell r="O6346" t="str">
            <v/>
          </cell>
          <cell r="P6346" t="str">
            <v>SANTO DOMINGO</v>
          </cell>
          <cell r="Q6346" t="str">
            <v>SANTO DOMINGO</v>
          </cell>
          <cell r="R6346" t="str">
            <v>SANTO DOMINGO DE LOS TSACHILAS</v>
          </cell>
          <cell r="T6346" t="str">
            <v>TRAMACO</v>
          </cell>
          <cell r="U6346" t="str">
            <v>FLEXNETUIO_PROVINCIA</v>
          </cell>
          <cell r="V6346">
            <v>1</v>
          </cell>
          <cell r="W6346">
            <v>1</v>
          </cell>
          <cell r="X6346" t="str">
            <v>FLEXNET ECUADOR - FLEXTUENTI</v>
          </cell>
          <cell r="Y6346" t="str">
            <v>CALLE 28 DE JUNIO S/N Y GARCIA MORENO ENTRADA LLANO GRANDE</v>
          </cell>
        </row>
        <row r="6347">
          <cell r="A6347" t="str">
            <v>MYD_2022_00127</v>
          </cell>
          <cell r="B6347">
            <v>480467</v>
          </cell>
          <cell r="C6347" t="str">
            <v>MYD_2022_00127</v>
          </cell>
          <cell r="D6347" t="str">
            <v>MYD</v>
          </cell>
          <cell r="E6347" t="str">
            <v>DESPACHO</v>
          </cell>
          <cell r="F6347" t="str">
            <v>NORMAL</v>
          </cell>
          <cell r="G6347" t="str">
            <v>FT75675</v>
          </cell>
          <cell r="H6347">
            <v>44910</v>
          </cell>
          <cell r="I6347" t="str">
            <v>ENTREGADO</v>
          </cell>
          <cell r="J6347">
            <v>44911</v>
          </cell>
          <cell r="K6347" t="str">
            <v>BRIGITTE VALVERDE</v>
          </cell>
          <cell r="L6347" t="str">
            <v xml:space="preserve"> AV JIPIJAPA S11-130 E INTI QUITO - CDLA ATAHUALPA AL SUR</v>
          </cell>
          <cell r="M6347" t="str">
            <v>#N/D</v>
          </cell>
          <cell r="P6347" t="str">
            <v>170301</v>
          </cell>
          <cell r="Q6347" t="str">
            <v>QUITO</v>
          </cell>
          <cell r="R6347" t="str">
            <v>PICHINCHA</v>
          </cell>
          <cell r="S6347" t="str">
            <v>QUITO</v>
          </cell>
          <cell r="U6347" t="str">
            <v>FLEXNETUIO_LOCAL</v>
          </cell>
          <cell r="V6347">
            <v>1</v>
          </cell>
          <cell r="W6347">
            <v>1</v>
          </cell>
          <cell r="X6347" t="str">
            <v>FLEXNET</v>
          </cell>
          <cell r="Y6347" t="str">
            <v>FLEX NET CALLE 28 DE JUNIO S/N Y GARCIA MORENO ENTRADA LLANO GRANDE</v>
          </cell>
        </row>
        <row r="6348">
          <cell r="A6348" t="str">
            <v>MYD_2022_00128</v>
          </cell>
          <cell r="B6348">
            <v>480468</v>
          </cell>
          <cell r="C6348" t="str">
            <v>MYD_2022_00128</v>
          </cell>
          <cell r="D6348" t="str">
            <v>MYD</v>
          </cell>
          <cell r="E6348" t="str">
            <v>DESPACHO</v>
          </cell>
          <cell r="F6348" t="str">
            <v>NORMAL</v>
          </cell>
          <cell r="G6348" t="str">
            <v>FT75675</v>
          </cell>
          <cell r="H6348">
            <v>44910</v>
          </cell>
          <cell r="I6348" t="str">
            <v>ENTREGADO</v>
          </cell>
          <cell r="J6348">
            <v>44911</v>
          </cell>
          <cell r="K6348" t="str">
            <v>BRIGITTE VALVERDE</v>
          </cell>
          <cell r="L6348" t="str">
            <v xml:space="preserve"> AV JIPIJAPA S11-130 E INTI QUITO - CDLA ATAHUALPA AL SUR</v>
          </cell>
          <cell r="M6348" t="str">
            <v>#N/D</v>
          </cell>
          <cell r="P6348" t="str">
            <v>170301</v>
          </cell>
          <cell r="Q6348" t="str">
            <v>QUITO</v>
          </cell>
          <cell r="R6348" t="str">
            <v>PICHINCHA</v>
          </cell>
          <cell r="S6348" t="str">
            <v>QUITO</v>
          </cell>
          <cell r="U6348" t="str">
            <v>FLEXNETUIO_LOCAL</v>
          </cell>
          <cell r="V6348">
            <v>1</v>
          </cell>
          <cell r="W6348">
            <v>1</v>
          </cell>
          <cell r="X6348" t="str">
            <v>FLEXNET</v>
          </cell>
          <cell r="Y6348" t="str">
            <v>FLEX NET CALLE 28 DE JUNIO S/N Y GARCIA MORENO ENTRADA LLANO GRANDE</v>
          </cell>
        </row>
        <row r="6349">
          <cell r="A6349" t="str">
            <v>MYD_2022_00129</v>
          </cell>
          <cell r="B6349">
            <v>480469</v>
          </cell>
          <cell r="C6349" t="str">
            <v>MYD_2022_00129</v>
          </cell>
          <cell r="D6349" t="str">
            <v>MYD</v>
          </cell>
          <cell r="E6349" t="str">
            <v>DESPACHO</v>
          </cell>
          <cell r="F6349" t="str">
            <v>NORMAL</v>
          </cell>
          <cell r="G6349" t="str">
            <v>031002004106834</v>
          </cell>
          <cell r="H6349">
            <v>44910</v>
          </cell>
          <cell r="I6349" t="str">
            <v>ENTREGADO</v>
          </cell>
          <cell r="J6349">
            <v>44911</v>
          </cell>
          <cell r="K6349" t="str">
            <v>INES MONSERRATE DOMINGUEZ</v>
          </cell>
          <cell r="L6349" t="str">
            <v>CALLE PAULO EMILIO MACIAS FRENTE A LA COOPERATIVA CALCETA - SPA SALUD Y BELLEZA - CONTACTO: INES MONSERRATE DOMINGUEZ ALCIVAR - TELF: 099 446 6504</v>
          </cell>
          <cell r="M6349" t="str">
            <v>#N/D</v>
          </cell>
          <cell r="P6349" t="str">
            <v>130101</v>
          </cell>
          <cell r="Q6349" t="str">
            <v>PORTOVIEJO</v>
          </cell>
          <cell r="R6349" t="str">
            <v>MANABI</v>
          </cell>
          <cell r="S6349" t="str">
            <v>PORTOVIEJO</v>
          </cell>
          <cell r="T6349" t="str">
            <v>TRAMACO</v>
          </cell>
          <cell r="V6349">
            <v>1</v>
          </cell>
          <cell r="W6349">
            <v>2</v>
          </cell>
          <cell r="X6349" t="str">
            <v>FLEXNET</v>
          </cell>
          <cell r="Y6349" t="str">
            <v>FLEX NET CALLE 28 DE JUNIO S/N Y GARCIA MORENO ENTRADA LLANO GRANDE</v>
          </cell>
        </row>
        <row r="6350">
          <cell r="A6350" t="str">
            <v>FACT_2022_481</v>
          </cell>
          <cell r="B6350">
            <v>480466</v>
          </cell>
          <cell r="C6350" t="str">
            <v>FACT_2022_481</v>
          </cell>
          <cell r="D6350" t="str">
            <v>FACTOR</v>
          </cell>
          <cell r="E6350" t="str">
            <v>DESPACHO</v>
          </cell>
          <cell r="F6350" t="str">
            <v>NORMAL</v>
          </cell>
          <cell r="G6350" t="str">
            <v>IC3880</v>
          </cell>
          <cell r="H6350">
            <v>44910</v>
          </cell>
          <cell r="I6350" t="str">
            <v>ENTREGADO</v>
          </cell>
          <cell r="J6350">
            <v>44911</v>
          </cell>
          <cell r="K6350" t="str">
            <v>PROAUTO C.A. CUENCA</v>
          </cell>
          <cell r="L6350" t="str">
            <v>AV. GIL RAMIREZ DAVALOS Y TURUHAYCO</v>
          </cell>
          <cell r="M6350" t="str">
            <v>1792885620001_2</v>
          </cell>
          <cell r="P6350" t="str">
            <v>010103</v>
          </cell>
          <cell r="Q6350" t="str">
            <v>CUENCA</v>
          </cell>
          <cell r="R6350" t="str">
            <v>AZUAY</v>
          </cell>
          <cell r="S6350" t="str">
            <v>CUENCA</v>
          </cell>
          <cell r="T6350" t="str">
            <v>ITSACOURIER</v>
          </cell>
          <cell r="U6350" t="str">
            <v>FLEXNETUIO_PROVINCIA</v>
          </cell>
          <cell r="V6350">
            <v>1</v>
          </cell>
          <cell r="W6350">
            <v>1.5</v>
          </cell>
          <cell r="X6350" t="str">
            <v>FLEXNET DEL ECUAODR</v>
          </cell>
          <cell r="Y6350" t="str">
            <v>CALLE 28 DE JUNIO Y GARCIA MORENO</v>
          </cell>
        </row>
        <row r="6351">
          <cell r="A6351" t="str">
            <v>FACT_2022_482</v>
          </cell>
          <cell r="B6351">
            <v>480465</v>
          </cell>
          <cell r="C6351" t="str">
            <v>FACT_2022_482</v>
          </cell>
          <cell r="D6351" t="str">
            <v>FACTOR</v>
          </cell>
          <cell r="E6351" t="str">
            <v>DESPACHO</v>
          </cell>
          <cell r="F6351" t="str">
            <v>NORMAL</v>
          </cell>
          <cell r="G6351" t="str">
            <v>FT75678</v>
          </cell>
          <cell r="H6351">
            <v>44910</v>
          </cell>
          <cell r="I6351" t="str">
            <v>ENTREGADO</v>
          </cell>
          <cell r="J6351">
            <v>44911</v>
          </cell>
          <cell r="K6351" t="str">
            <v>E. MAULME C.A. GYE</v>
          </cell>
          <cell r="L6351" t="str">
            <v xml:space="preserve">AV DE LAS AMERICAS 601 Y CALLE 13 </v>
          </cell>
          <cell r="M6351" t="str">
            <v>1792885620001_1</v>
          </cell>
          <cell r="P6351" t="str">
            <v>090505</v>
          </cell>
          <cell r="Q6351" t="str">
            <v>GUAYAQUIL</v>
          </cell>
          <cell r="R6351" t="str">
            <v>GUAYAS</v>
          </cell>
          <cell r="S6351" t="str">
            <v>GUAYAQUIL</v>
          </cell>
          <cell r="T6351" t="str">
            <v>ITSACOURIER</v>
          </cell>
          <cell r="U6351" t="str">
            <v>FLEXNETUIO_GYE</v>
          </cell>
          <cell r="V6351">
            <v>2</v>
          </cell>
          <cell r="W6351">
            <v>20.7</v>
          </cell>
          <cell r="X6351" t="str">
            <v>FLEXNET DEL ECUAODR</v>
          </cell>
          <cell r="Y6351" t="str">
            <v>CALLE 28 DE JUNIO Y GARCIA MORENO</v>
          </cell>
        </row>
        <row r="6352">
          <cell r="A6352" t="str">
            <v>11578</v>
          </cell>
          <cell r="B6352">
            <v>480451</v>
          </cell>
          <cell r="C6352" t="str">
            <v>11578</v>
          </cell>
          <cell r="D6352" t="str">
            <v>MOVISTAR</v>
          </cell>
          <cell r="E6352" t="str">
            <v>RETIRO</v>
          </cell>
          <cell r="F6352" t="str">
            <v>NORMAL</v>
          </cell>
          <cell r="G6352" t="str">
            <v>031002004106471</v>
          </cell>
          <cell r="H6352">
            <v>44910</v>
          </cell>
          <cell r="I6352" t="str">
            <v>ENTREGADO</v>
          </cell>
          <cell r="J6352">
            <v>44914</v>
          </cell>
          <cell r="K6352" t="str">
            <v>FLEXNET - LI</v>
          </cell>
          <cell r="L6352" t="str">
            <v>CALLE 28 DE JUNIO S/N Y GARCIA MORENO ENTRADA LLANO GRANDE</v>
          </cell>
          <cell r="M6352" t="str">
            <v/>
          </cell>
          <cell r="N6352" t="str">
            <v>991522034</v>
          </cell>
          <cell r="O6352" t="str">
            <v>991522034</v>
          </cell>
          <cell r="P6352" t="str">
            <v>QUITO</v>
          </cell>
          <cell r="Q6352" t="str">
            <v>QUITO</v>
          </cell>
          <cell r="R6352" t="str">
            <v>PICHINCHA</v>
          </cell>
          <cell r="T6352" t="str">
            <v>TRAMACO</v>
          </cell>
          <cell r="U6352" t="str">
            <v>FLEXNETUIO_LOCAL</v>
          </cell>
          <cell r="V6352">
            <v>0</v>
          </cell>
          <cell r="W6352">
            <v>1</v>
          </cell>
          <cell r="X6352" t="str">
            <v>ERNESTO CORDOBA</v>
          </cell>
          <cell r="Y6352" t="str">
            <v>PLAZA DE LAS AMERICAS INTERSECCION DE LAS AVENIDAS NACIONES UNIDAS Y REPUBLICA PB (6-2), QUITO , QUITO, PICHINCHA, REGION SIERRA, Ecuador</v>
          </cell>
        </row>
        <row r="6353">
          <cell r="A6353" t="str">
            <v>11579</v>
          </cell>
          <cell r="B6353">
            <v>480452</v>
          </cell>
          <cell r="C6353" t="str">
            <v>11579</v>
          </cell>
          <cell r="D6353" t="str">
            <v>MOVISTAR</v>
          </cell>
          <cell r="E6353" t="str">
            <v>RETIRO</v>
          </cell>
          <cell r="F6353" t="str">
            <v>NORMAL</v>
          </cell>
          <cell r="G6353" t="str">
            <v>IC3895</v>
          </cell>
          <cell r="H6353">
            <v>44910</v>
          </cell>
          <cell r="I6353" t="str">
            <v>ENTREGADO</v>
          </cell>
          <cell r="J6353">
            <v>44911</v>
          </cell>
          <cell r="K6353" t="str">
            <v>FLEXNET - LI</v>
          </cell>
          <cell r="L6353" t="str">
            <v>CALLE 28 DE JUNIO S/N Y GARCIA MORENO ENTRADA LLANO GRANDE</v>
          </cell>
          <cell r="M6353" t="str">
            <v/>
          </cell>
          <cell r="N6353" t="str">
            <v>998400800/981558539</v>
          </cell>
          <cell r="O6353" t="str">
            <v>998400800/981558539</v>
          </cell>
          <cell r="P6353" t="str">
            <v>QUITO</v>
          </cell>
          <cell r="Q6353" t="str">
            <v>QUITO</v>
          </cell>
          <cell r="R6353" t="str">
            <v>PICHINCHA</v>
          </cell>
          <cell r="T6353" t="str">
            <v>ITSACOURIER</v>
          </cell>
          <cell r="U6353" t="str">
            <v>FLEXNETUIO_PROVINCIA</v>
          </cell>
          <cell r="V6353">
            <v>0</v>
          </cell>
          <cell r="W6353">
            <v>1</v>
          </cell>
          <cell r="X6353" t="str">
            <v>BORIS LUZARDO</v>
          </cell>
          <cell r="Y6353" t="str">
            <v>AV. REMIGIO CRESPO Y FEDERICO PROANO N° 294., CUENCA, CUENCA, AZUAY, REGION SIERRA, Ecuador</v>
          </cell>
        </row>
        <row r="6354">
          <cell r="A6354" t="str">
            <v>11580</v>
          </cell>
          <cell r="B6354">
            <v>480453</v>
          </cell>
          <cell r="C6354" t="str">
            <v>11580</v>
          </cell>
          <cell r="D6354" t="str">
            <v>MOVISTAR</v>
          </cell>
          <cell r="E6354" t="str">
            <v>RETIRO</v>
          </cell>
          <cell r="F6354" t="str">
            <v>NORMAL</v>
          </cell>
          <cell r="G6354" t="str">
            <v>031002004106735</v>
          </cell>
          <cell r="H6354">
            <v>44910</v>
          </cell>
          <cell r="I6354" t="str">
            <v>ENTREGADO</v>
          </cell>
          <cell r="J6354">
            <v>44915</v>
          </cell>
          <cell r="K6354" t="str">
            <v>FLEXNET - LI</v>
          </cell>
          <cell r="L6354" t="str">
            <v>CALLE 28 DE JUNIO S/N Y GARCIA MORENO ENTRADA LLANO GRANDE</v>
          </cell>
          <cell r="M6354" t="str">
            <v/>
          </cell>
          <cell r="N6354" t="str">
            <v>0983013833</v>
          </cell>
          <cell r="O6354" t="str">
            <v>0983013833</v>
          </cell>
          <cell r="P6354" t="str">
            <v>QUITO</v>
          </cell>
          <cell r="Q6354" t="str">
            <v>QUITO</v>
          </cell>
          <cell r="R6354" t="str">
            <v>PICHINCHA</v>
          </cell>
          <cell r="T6354" t="str">
            <v>TRAMACO</v>
          </cell>
          <cell r="U6354" t="str">
            <v>FLEXNETUIO_LOCAL</v>
          </cell>
          <cell r="V6354">
            <v>0</v>
          </cell>
          <cell r="W6354">
            <v>1</v>
          </cell>
          <cell r="X6354" t="str">
            <v>ESTEBAN JIMENEZ</v>
          </cell>
          <cell r="Y6354" t="str">
            <v>CENTRO COMERCIAL QUICENTRO SHOPPING AVENIDA NACIONES UNIDAS.</v>
          </cell>
        </row>
        <row r="6355">
          <cell r="A6355" t="str">
            <v>11581</v>
          </cell>
          <cell r="B6355">
            <v>480454</v>
          </cell>
          <cell r="C6355" t="str">
            <v>11581</v>
          </cell>
          <cell r="D6355" t="str">
            <v>MOVISTAR</v>
          </cell>
          <cell r="E6355" t="str">
            <v>RETIRO</v>
          </cell>
          <cell r="F6355" t="str">
            <v>NORMAL</v>
          </cell>
          <cell r="G6355" t="str">
            <v>031002004106830</v>
          </cell>
          <cell r="H6355">
            <v>44910</v>
          </cell>
          <cell r="I6355" t="str">
            <v>ENTREGADO</v>
          </cell>
          <cell r="J6355">
            <v>44914</v>
          </cell>
          <cell r="K6355" t="str">
            <v>FLEXNET - LI</v>
          </cell>
          <cell r="L6355" t="str">
            <v>CALLE 28 DE JUNIO S/N Y GARCIA MORENO ENTRADA LLANO GRANDE</v>
          </cell>
          <cell r="M6355" t="str">
            <v/>
          </cell>
          <cell r="N6355" t="str">
            <v>958963436</v>
          </cell>
          <cell r="O6355" t="str">
            <v>958963436</v>
          </cell>
          <cell r="P6355" t="str">
            <v>QUITO</v>
          </cell>
          <cell r="Q6355" t="str">
            <v>QUITO</v>
          </cell>
          <cell r="R6355" t="str">
            <v>PICHINCHA</v>
          </cell>
          <cell r="T6355" t="str">
            <v>TRAMACO</v>
          </cell>
          <cell r="U6355" t="str">
            <v>FLEXNETUIO_PROVINCIA</v>
          </cell>
          <cell r="V6355">
            <v>0</v>
          </cell>
          <cell r="W6355">
            <v>1</v>
          </cell>
          <cell r="X6355" t="str">
            <v>Rodrigo Galarza</v>
          </cell>
          <cell r="Y6355" t="str">
            <v>roca fuerte entre 9 de mayo y guayas junto al edificio murano</v>
          </cell>
        </row>
        <row r="6356">
          <cell r="A6356" t="str">
            <v>11582</v>
          </cell>
          <cell r="B6356">
            <v>480455</v>
          </cell>
          <cell r="C6356" t="str">
            <v>11582</v>
          </cell>
          <cell r="D6356" t="str">
            <v>MOVISTAR</v>
          </cell>
          <cell r="E6356" t="str">
            <v>RETIRO</v>
          </cell>
          <cell r="F6356" t="str">
            <v>NORMAL</v>
          </cell>
          <cell r="G6356" t="str">
            <v>031002004106639</v>
          </cell>
          <cell r="H6356">
            <v>44910</v>
          </cell>
          <cell r="I6356" t="str">
            <v>ENTREGADO</v>
          </cell>
          <cell r="J6356">
            <v>44914</v>
          </cell>
          <cell r="K6356" t="str">
            <v>FLEXNET - LI</v>
          </cell>
          <cell r="L6356" t="str">
            <v>CALLE 28 DE JUNIO S/N Y GARCIA MORENO ENTRADA LLANO GRANDE</v>
          </cell>
          <cell r="M6356" t="str">
            <v/>
          </cell>
          <cell r="N6356" t="str">
            <v>992954906</v>
          </cell>
          <cell r="O6356" t="str">
            <v>992954906</v>
          </cell>
          <cell r="P6356" t="str">
            <v>QUITO</v>
          </cell>
          <cell r="Q6356" t="str">
            <v>QUITO</v>
          </cell>
          <cell r="R6356" t="str">
            <v>PICHINCHA</v>
          </cell>
          <cell r="T6356" t="str">
            <v>TRAMACO</v>
          </cell>
          <cell r="U6356" t="str">
            <v>FLEXNETUIO_LOCAL</v>
          </cell>
          <cell r="V6356">
            <v>0</v>
          </cell>
          <cell r="W6356">
            <v>1</v>
          </cell>
          <cell r="X6356" t="str">
            <v xml:space="preserve">JACOB CRUZ </v>
          </cell>
          <cell r="Y6356" t="str">
            <v>AV 6 DE DICIEMBRE Y TOMAS DE BERLANGA CC RIOCENTRO 6 DE DICIEMBRE</v>
          </cell>
        </row>
        <row r="6357">
          <cell r="A6357" t="str">
            <v>11583</v>
          </cell>
          <cell r="B6357">
            <v>480456</v>
          </cell>
          <cell r="C6357" t="str">
            <v>11583</v>
          </cell>
          <cell r="D6357" t="str">
            <v>MOVISTAR</v>
          </cell>
          <cell r="E6357" t="str">
            <v>RETIRO</v>
          </cell>
          <cell r="F6357" t="str">
            <v>NORMAL</v>
          </cell>
          <cell r="G6357" t="str">
            <v>031002004106620</v>
          </cell>
          <cell r="H6357">
            <v>44910</v>
          </cell>
          <cell r="I6357" t="str">
            <v>ENTREGADO</v>
          </cell>
          <cell r="J6357">
            <v>44914</v>
          </cell>
          <cell r="K6357" t="str">
            <v>FLEXNET - LI</v>
          </cell>
          <cell r="L6357" t="str">
            <v>CALLE 28 DE JUNIO S/N Y GARCIA MORENO ENTRADA LLANO GRANDE</v>
          </cell>
          <cell r="M6357" t="str">
            <v/>
          </cell>
          <cell r="N6357" t="str">
            <v>999233183/987444170</v>
          </cell>
          <cell r="O6357" t="str">
            <v>999233183/987444170</v>
          </cell>
          <cell r="P6357" t="str">
            <v>QUITO</v>
          </cell>
          <cell r="Q6357" t="str">
            <v>QUITO</v>
          </cell>
          <cell r="R6357" t="str">
            <v>PICHINCHA</v>
          </cell>
          <cell r="T6357" t="str">
            <v>TRAMACO</v>
          </cell>
          <cell r="U6357" t="str">
            <v>FLEXNETUIO_LOCAL</v>
          </cell>
          <cell r="V6357">
            <v>0</v>
          </cell>
          <cell r="W6357">
            <v>1</v>
          </cell>
          <cell r="X6357" t="str">
            <v>Alexandra Vargas/Cristopher Fernandez</v>
          </cell>
          <cell r="Y6357" t="str">
            <v>C.C EL RECREO LOCAL E-37-45 ALLADO DE CHEFARINA</v>
          </cell>
        </row>
        <row r="6358">
          <cell r="A6358" t="str">
            <v>11584</v>
          </cell>
          <cell r="B6358">
            <v>480457</v>
          </cell>
          <cell r="C6358" t="str">
            <v>11584</v>
          </cell>
          <cell r="D6358" t="str">
            <v>MOVISTAR</v>
          </cell>
          <cell r="E6358" t="str">
            <v>RETIRO</v>
          </cell>
          <cell r="F6358" t="str">
            <v>NORMAL</v>
          </cell>
          <cell r="G6358" t="str">
            <v>IC3896</v>
          </cell>
          <cell r="H6358">
            <v>44910</v>
          </cell>
          <cell r="I6358" t="str">
            <v>ENTREGADO</v>
          </cell>
          <cell r="J6358">
            <v>44911</v>
          </cell>
          <cell r="K6358" t="str">
            <v>FLEXNET - LI</v>
          </cell>
          <cell r="L6358" t="str">
            <v>CALLE 28 DE JUNIO S/N Y GARCIA MORENO ENTRADA LLANO GRANDE</v>
          </cell>
          <cell r="M6358" t="str">
            <v/>
          </cell>
          <cell r="N6358" t="str">
            <v>999994820</v>
          </cell>
          <cell r="O6358" t="str">
            <v>999994820</v>
          </cell>
          <cell r="P6358" t="str">
            <v>QUITO</v>
          </cell>
          <cell r="Q6358" t="str">
            <v>QUITO</v>
          </cell>
          <cell r="R6358" t="str">
            <v>PICHINCHA</v>
          </cell>
          <cell r="T6358" t="str">
            <v>ITSACOURIER</v>
          </cell>
          <cell r="U6358" t="str">
            <v>FLEXNETUIO_PROVINCIA</v>
          </cell>
          <cell r="V6358">
            <v>0</v>
          </cell>
          <cell r="W6358">
            <v>1</v>
          </cell>
          <cell r="X6358" t="str">
            <v>OLGA SAMANIEGO</v>
          </cell>
          <cell r="Y6358" t="str">
            <v>CALLE BOLIVAR Y LUIS CORDERO N° 755, CUENCA, CUENCA, AZUAY, REGION</v>
          </cell>
        </row>
        <row r="6359">
          <cell r="A6359" t="str">
            <v>11585</v>
          </cell>
          <cell r="B6359">
            <v>480458</v>
          </cell>
          <cell r="C6359" t="str">
            <v>11585</v>
          </cell>
          <cell r="D6359" t="str">
            <v>MOVISTAR</v>
          </cell>
          <cell r="E6359" t="str">
            <v>RETIRO</v>
          </cell>
          <cell r="F6359" t="str">
            <v>NORMAL</v>
          </cell>
          <cell r="G6359" t="str">
            <v>031002004106599</v>
          </cell>
          <cell r="H6359">
            <v>44910</v>
          </cell>
          <cell r="I6359" t="str">
            <v>ENTREGADO</v>
          </cell>
          <cell r="J6359">
            <v>44914</v>
          </cell>
          <cell r="K6359" t="str">
            <v>FLEXNET - LI</v>
          </cell>
          <cell r="L6359" t="str">
            <v>CALLE 28 DE JUNIO S/N Y GARCIA MORENO ENTRADA LLANO GRANDE</v>
          </cell>
          <cell r="M6359" t="str">
            <v/>
          </cell>
          <cell r="N6359" t="str">
            <v>987511757</v>
          </cell>
          <cell r="O6359" t="str">
            <v>987511757</v>
          </cell>
          <cell r="P6359" t="str">
            <v>QUITO</v>
          </cell>
          <cell r="Q6359" t="str">
            <v>QUITO</v>
          </cell>
          <cell r="R6359" t="str">
            <v>PICHINCHA</v>
          </cell>
          <cell r="T6359" t="str">
            <v>TRAMACO</v>
          </cell>
          <cell r="U6359" t="str">
            <v>FLEXNETUIO_LOCAL</v>
          </cell>
          <cell r="V6359">
            <v>0</v>
          </cell>
          <cell r="W6359">
            <v>1</v>
          </cell>
          <cell r="X6359" t="str">
            <v>Sol Mena</v>
          </cell>
          <cell r="Y6359" t="str">
            <v>AVENIDA DE LA PRENSA Y AVENIDA KENNEDY, CC. CONDADO SHOPPING NIVEL 3 NO. L354-355., QUITO , QUITO, PICHINCHA, REGION SIERRA, Ecuador</v>
          </cell>
        </row>
        <row r="6360">
          <cell r="A6360" t="str">
            <v>11586</v>
          </cell>
          <cell r="B6360">
            <v>480459</v>
          </cell>
          <cell r="C6360" t="str">
            <v>11586</v>
          </cell>
          <cell r="D6360" t="str">
            <v>MOVISTAR</v>
          </cell>
          <cell r="E6360" t="str">
            <v>RETIRO</v>
          </cell>
          <cell r="F6360" t="str">
            <v>NORMAL</v>
          </cell>
          <cell r="G6360" t="str">
            <v>031002004106558</v>
          </cell>
          <cell r="H6360">
            <v>44910</v>
          </cell>
          <cell r="I6360" t="str">
            <v>ENTREGADO</v>
          </cell>
          <cell r="J6360">
            <v>44914</v>
          </cell>
          <cell r="K6360" t="str">
            <v>FLEXNET - LI</v>
          </cell>
          <cell r="L6360" t="str">
            <v>CALLE 28 DE JUNIO S/N Y GARCIA MORENO ENTRADA LLANO GRANDE</v>
          </cell>
          <cell r="M6360" t="str">
            <v/>
          </cell>
          <cell r="N6360" t="str">
            <v>0992558252</v>
          </cell>
          <cell r="O6360" t="str">
            <v>0992558252</v>
          </cell>
          <cell r="P6360" t="str">
            <v>QUITO</v>
          </cell>
          <cell r="Q6360" t="str">
            <v>QUITO</v>
          </cell>
          <cell r="R6360" t="str">
            <v>PICHINCHA</v>
          </cell>
          <cell r="T6360" t="str">
            <v>TRAMACO</v>
          </cell>
          <cell r="U6360" t="str">
            <v>FLEXNETUIO_LOCAL</v>
          </cell>
          <cell r="V6360">
            <v>0</v>
          </cell>
          <cell r="W6360">
            <v>1</v>
          </cell>
          <cell r="X6360" t="str">
            <v>Joselyn Andrade</v>
          </cell>
          <cell r="Y6360" t="str">
            <v xml:space="preserve">AV DEL PARQUE Y ALONSO TORRES CC EL BOSQUE LOCAL 29 MOVISTAR </v>
          </cell>
        </row>
        <row r="6361">
          <cell r="A6361" t="str">
            <v>11587</v>
          </cell>
          <cell r="B6361">
            <v>480460</v>
          </cell>
          <cell r="C6361" t="str">
            <v>11587</v>
          </cell>
          <cell r="D6361" t="str">
            <v>MOVISTAR</v>
          </cell>
          <cell r="E6361" t="str">
            <v>RETIRO</v>
          </cell>
          <cell r="F6361" t="str">
            <v>NORMAL</v>
          </cell>
          <cell r="G6361" t="str">
            <v>031002004106858</v>
          </cell>
          <cell r="H6361">
            <v>44910</v>
          </cell>
          <cell r="I6361" t="str">
            <v>ENTREGADO</v>
          </cell>
          <cell r="J6361">
            <v>44914</v>
          </cell>
          <cell r="K6361" t="str">
            <v>FLEXNET - LI</v>
          </cell>
          <cell r="L6361" t="str">
            <v>CALLE 28 DE JUNIO S/N Y GARCIA MORENO ENTRADA LLANO GRANDE</v>
          </cell>
          <cell r="M6361" t="str">
            <v/>
          </cell>
          <cell r="N6361" t="str">
            <v>0939523079</v>
          </cell>
          <cell r="O6361" t="str">
            <v>0939523079</v>
          </cell>
          <cell r="P6361" t="str">
            <v>QUITO</v>
          </cell>
          <cell r="Q6361" t="str">
            <v>QUITO</v>
          </cell>
          <cell r="R6361" t="str">
            <v>PICHINCHA</v>
          </cell>
          <cell r="T6361" t="str">
            <v>TRAMACO</v>
          </cell>
          <cell r="U6361" t="str">
            <v>FLEXNETUIO_PROVINCIA</v>
          </cell>
          <cell r="V6361">
            <v>0</v>
          </cell>
          <cell r="W6361">
            <v>1</v>
          </cell>
          <cell r="X6361" t="str">
            <v xml:space="preserve">SANTIAGO PABON </v>
          </cell>
          <cell r="Y6361" t="str">
            <v>AV MARIANO ACOSTA Y FRAY VACAS GALINDO CENTRO COMERCIAL LAGUNA MALL IBARRA LOCAL 135 JUNTO BCO PACIFICO</v>
          </cell>
        </row>
        <row r="6362">
          <cell r="A6362" t="str">
            <v>11588</v>
          </cell>
          <cell r="B6362">
            <v>480461</v>
          </cell>
          <cell r="C6362" t="str">
            <v>11588</v>
          </cell>
          <cell r="D6362" t="str">
            <v>MOVISTAR</v>
          </cell>
          <cell r="E6362" t="str">
            <v>RETIRO</v>
          </cell>
          <cell r="F6362" t="str">
            <v>NORMAL</v>
          </cell>
          <cell r="G6362" t="str">
            <v>031002004106889</v>
          </cell>
          <cell r="H6362">
            <v>44910</v>
          </cell>
          <cell r="I6362" t="str">
            <v>ENTREGADO</v>
          </cell>
          <cell r="J6362">
            <v>44914</v>
          </cell>
          <cell r="K6362" t="str">
            <v>FLEXNET - LI</v>
          </cell>
          <cell r="L6362" t="str">
            <v>CALLE 28 DE JUNIO S/N Y GARCIA MORENO ENTRADA LLANO GRANDE</v>
          </cell>
          <cell r="M6362" t="str">
            <v/>
          </cell>
          <cell r="N6362" t="str">
            <v>0990592565</v>
          </cell>
          <cell r="O6362" t="str">
            <v>0990592565</v>
          </cell>
          <cell r="P6362" t="str">
            <v>QUITO</v>
          </cell>
          <cell r="Q6362" t="str">
            <v>QUITO</v>
          </cell>
          <cell r="R6362" t="str">
            <v>PICHINCHA</v>
          </cell>
          <cell r="T6362" t="str">
            <v>TRAMACO</v>
          </cell>
          <cell r="U6362" t="str">
            <v>FLEXNETUIO_PROVINCIA</v>
          </cell>
          <cell r="V6362">
            <v>0</v>
          </cell>
          <cell r="W6362">
            <v>1</v>
          </cell>
          <cell r="X6362" t="str">
            <v>Diego Vasquez</v>
          </cell>
          <cell r="Y6362" t="str">
            <v>CC COMERCIAL PASEO SHOPPING AMBATOAv. Mauelita Saenz y Pio Baroja,   tercer piso local 103 Movistar</v>
          </cell>
        </row>
        <row r="6363">
          <cell r="A6363" t="str">
            <v>11589</v>
          </cell>
          <cell r="B6363">
            <v>480462</v>
          </cell>
          <cell r="C6363" t="str">
            <v>11589</v>
          </cell>
          <cell r="D6363" t="str">
            <v>MOVISTAR</v>
          </cell>
          <cell r="E6363" t="str">
            <v>RETIRO</v>
          </cell>
          <cell r="F6363" t="str">
            <v>NORMAL</v>
          </cell>
          <cell r="G6363" t="str">
            <v>031002004106791</v>
          </cell>
          <cell r="H6363">
            <v>44910</v>
          </cell>
          <cell r="I6363" t="str">
            <v>ENTREGADO</v>
          </cell>
          <cell r="J6363">
            <v>44914</v>
          </cell>
          <cell r="K6363" t="str">
            <v>FLEXNET - LI</v>
          </cell>
          <cell r="L6363" t="str">
            <v>CALLE 28 DE JUNIO S/N Y GARCIA MORENO ENTRADA LLANO GRANDE</v>
          </cell>
          <cell r="M6363" t="str">
            <v/>
          </cell>
          <cell r="N6363" t="str">
            <v>982603696</v>
          </cell>
          <cell r="O6363" t="str">
            <v>982603696</v>
          </cell>
          <cell r="P6363" t="str">
            <v>QUITO</v>
          </cell>
          <cell r="Q6363" t="str">
            <v>QUITO</v>
          </cell>
          <cell r="R6363" t="str">
            <v>PICHINCHA</v>
          </cell>
          <cell r="T6363" t="str">
            <v>TRAMACO</v>
          </cell>
          <cell r="U6363" t="str">
            <v>FLEXNETUIO_PROVINCIA</v>
          </cell>
          <cell r="V6363">
            <v>0</v>
          </cell>
          <cell r="W6363">
            <v>1</v>
          </cell>
          <cell r="X6363" t="str">
            <v>FANNY CECILIA DOMINGUEZ CARDENAS-PASTAZA</v>
          </cell>
          <cell r="Y6363" t="str">
            <v>CESLAO MARIN Y 17 DE FEBRERO</v>
          </cell>
        </row>
        <row r="6364">
          <cell r="A6364" t="str">
            <v>11590</v>
          </cell>
          <cell r="B6364">
            <v>480463</v>
          </cell>
          <cell r="C6364" t="str">
            <v>11590</v>
          </cell>
          <cell r="D6364" t="str">
            <v>MOVISTAR</v>
          </cell>
          <cell r="E6364" t="str">
            <v>RETIRO</v>
          </cell>
          <cell r="F6364" t="str">
            <v>NORMAL</v>
          </cell>
          <cell r="G6364" t="str">
            <v>031002004107699</v>
          </cell>
          <cell r="H6364">
            <v>44910</v>
          </cell>
          <cell r="I6364" t="str">
            <v>ENTREGADO</v>
          </cell>
          <cell r="J6364">
            <v>44914</v>
          </cell>
          <cell r="K6364" t="str">
            <v>FLEXNET - LI</v>
          </cell>
          <cell r="L6364" t="str">
            <v>CALLE 28 DE JUNIO S/N Y GARCIA MORENO ENTRADA LLANO GRANDE</v>
          </cell>
          <cell r="M6364" t="str">
            <v/>
          </cell>
          <cell r="N6364" t="str">
            <v>987855226</v>
          </cell>
          <cell r="O6364" t="str">
            <v>987855226</v>
          </cell>
          <cell r="P6364" t="str">
            <v>QUITO</v>
          </cell>
          <cell r="Q6364" t="str">
            <v>QUITO</v>
          </cell>
          <cell r="R6364" t="str">
            <v>PICHINCHA</v>
          </cell>
          <cell r="T6364" t="str">
            <v>TRAMACO</v>
          </cell>
          <cell r="U6364" t="str">
            <v>FLEXNETUIO_LOCAL</v>
          </cell>
          <cell r="V6364">
            <v>0</v>
          </cell>
          <cell r="W6364">
            <v>1</v>
          </cell>
          <cell r="X6364" t="str">
            <v>Edwin Espinoza</v>
          </cell>
          <cell r="Y6364" t="str">
            <v>CENTRO COMERCIAL INAQUITO (CCI) AVENIDA NACIONES UNIDAS Y AMAZONAS LOCAL 224-225</v>
          </cell>
        </row>
        <row r="6365">
          <cell r="A6365" t="str">
            <v>11577</v>
          </cell>
          <cell r="B6365">
            <v>480450</v>
          </cell>
          <cell r="C6365" t="str">
            <v>11577</v>
          </cell>
          <cell r="D6365" t="str">
            <v>MOVISTAR</v>
          </cell>
          <cell r="E6365" t="str">
            <v>RETIRO</v>
          </cell>
          <cell r="F6365" t="str">
            <v>NORMAL</v>
          </cell>
          <cell r="G6365" t="str">
            <v>031002004106682</v>
          </cell>
          <cell r="H6365">
            <v>44910</v>
          </cell>
          <cell r="I6365" t="str">
            <v>ENTREGADO</v>
          </cell>
          <cell r="J6365">
            <v>44914</v>
          </cell>
          <cell r="K6365" t="str">
            <v>FLEXNET - LI</v>
          </cell>
          <cell r="L6365" t="str">
            <v>CALLE 28 DE JUNIO S/N Y GARCIA MORENO ENTRADA LLANO GRANDE</v>
          </cell>
          <cell r="M6365" t="str">
            <v/>
          </cell>
          <cell r="N6365" t="str">
            <v>984075420</v>
          </cell>
          <cell r="O6365" t="str">
            <v>984075420</v>
          </cell>
          <cell r="P6365" t="str">
            <v>QUITO</v>
          </cell>
          <cell r="Q6365" t="str">
            <v>QUITO</v>
          </cell>
          <cell r="R6365" t="str">
            <v>PICHINCHA</v>
          </cell>
          <cell r="T6365" t="str">
            <v>TRAMACO</v>
          </cell>
          <cell r="U6365" t="str">
            <v>FLEXNETUIO_LOCAL</v>
          </cell>
          <cell r="V6365">
            <v>0</v>
          </cell>
          <cell r="W6365">
            <v>1</v>
          </cell>
          <cell r="X6365" t="str">
            <v>JORGE ARAQUE</v>
          </cell>
          <cell r="Y6365" t="str">
            <v>Av Maldonado local P 106  construccion nueva planta baja por el ingreso 1</v>
          </cell>
        </row>
        <row r="6366">
          <cell r="A6366" t="str">
            <v>22-2609</v>
          </cell>
          <cell r="B6366">
            <v>480449</v>
          </cell>
          <cell r="C6366" t="str">
            <v>22-2609</v>
          </cell>
          <cell r="D6366" t="str">
            <v>VENTURA</v>
          </cell>
          <cell r="E6366" t="str">
            <v>DESPACHO</v>
          </cell>
          <cell r="F6366" t="str">
            <v>NORMAL</v>
          </cell>
          <cell r="G6366" t="str">
            <v>FT75681</v>
          </cell>
          <cell r="H6366">
            <v>44910</v>
          </cell>
          <cell r="I6366" t="str">
            <v>ENTREGADO</v>
          </cell>
          <cell r="J6366">
            <v>44911</v>
          </cell>
          <cell r="K6366" t="str">
            <v>ECUAWAGEN</v>
          </cell>
          <cell r="L6366" t="str">
            <v> AV. DE LOS GRANADOS E14-70 E ISLA MARCHENA.</v>
          </cell>
          <cell r="M6366" t="str">
            <v>1791765842001</v>
          </cell>
          <cell r="P6366" t="str">
            <v>170503</v>
          </cell>
          <cell r="Q6366" t="str">
            <v>QUITO</v>
          </cell>
          <cell r="R6366" t="str">
            <v>PICHINCHA</v>
          </cell>
          <cell r="S6366" t="str">
            <v>QUITO</v>
          </cell>
          <cell r="U6366" t="str">
            <v>FLEXNETUIO_LOCAL</v>
          </cell>
          <cell r="V6366">
            <v>1</v>
          </cell>
          <cell r="W6366">
            <v>3</v>
          </cell>
          <cell r="X6366" t="str">
            <v>FLEXNET DEL ECUAODR</v>
          </cell>
          <cell r="Y6366" t="str">
            <v>CALLE 28 DE JUNIO Y GARCIA MORENO</v>
          </cell>
        </row>
        <row r="6367">
          <cell r="A6367" t="str">
            <v>2022-12456</v>
          </cell>
          <cell r="B6367">
            <v>480448</v>
          </cell>
          <cell r="C6367" t="str">
            <v>2022-12456</v>
          </cell>
          <cell r="D6367" t="str">
            <v>MOVISTAR</v>
          </cell>
          <cell r="E6367" t="str">
            <v>DESPACHO</v>
          </cell>
          <cell r="F6367" t="str">
            <v>EXPRESS</v>
          </cell>
          <cell r="G6367" t="str">
            <v>EC5846</v>
          </cell>
          <cell r="H6367">
            <v>44910</v>
          </cell>
          <cell r="I6367" t="str">
            <v>ENTREGADO</v>
          </cell>
          <cell r="J6367">
            <v>44910</v>
          </cell>
          <cell r="K6367" t="str">
            <v>HUAWEI MINI SPEAKER_KLEVER ANDRES REA BARRERA_ESTEBAN ALEJANDRO JIMENEZ ORTIZ</v>
          </cell>
          <cell r="L6367" t="str">
            <v>AV 6 DE DICIEMBRE NOP104 Y NACIONES UNIDAS CQUICENTRO SHOPPING PLANTA ALTA LOCAL 9</v>
          </cell>
          <cell r="M6367" t="str">
            <v>1.79196E+12</v>
          </cell>
          <cell r="N6367" t="str">
            <v>0979219715 - 0983013833</v>
          </cell>
          <cell r="P6367" t="str">
            <v>QUITO</v>
          </cell>
          <cell r="Q6367" t="str">
            <v>QUITO</v>
          </cell>
          <cell r="R6367" t="str">
            <v>PICHINCHA</v>
          </cell>
          <cell r="T6367" t="str">
            <v>EXPRESSCON</v>
          </cell>
          <cell r="U6367" t="str">
            <v>FLEXNETUIO_LOCAL</v>
          </cell>
          <cell r="V6367">
            <v>1</v>
          </cell>
          <cell r="W6367">
            <v>1</v>
          </cell>
          <cell r="X6367" t="str">
            <v>FLEXNET ECUADOR - MOVISTAR</v>
          </cell>
          <cell r="Y6367" t="str">
            <v>CALLE 28 DE JUNIO S/N Y GARCIA MORENO ENTRADA LLANO GRANDE</v>
          </cell>
        </row>
        <row r="6368">
          <cell r="A6368" t="str">
            <v>LDDGYEA0028</v>
          </cell>
          <cell r="B6368">
            <v>480439</v>
          </cell>
          <cell r="C6368" t="str">
            <v>LDDGYEA0028</v>
          </cell>
          <cell r="D6368" t="str">
            <v>CONECEL_DOCUMENTOS</v>
          </cell>
          <cell r="E6368" t="str">
            <v>DESPACHO</v>
          </cell>
          <cell r="F6368" t="str">
            <v>NORMAL</v>
          </cell>
          <cell r="G6368" t="str">
            <v>TF89158</v>
          </cell>
          <cell r="H6368">
            <v>44910</v>
          </cell>
          <cell r="I6368" t="str">
            <v>ENTREGADO</v>
          </cell>
          <cell r="J6368">
            <v>44911</v>
          </cell>
          <cell r="K6368" t="str">
            <v>Stephanie Perez ACC/Paola Loja ACC-OPE Equipos</v>
          </cell>
          <cell r="L6368" t="str">
            <v>GYE - Centro Comercial Garzo centro-ACC/REGULARIZACIONES</v>
          </cell>
          <cell r="M6368" t="str">
            <v>0</v>
          </cell>
          <cell r="N6368" t="str">
            <v>993393277</v>
          </cell>
          <cell r="O6368" t="str">
            <v/>
          </cell>
          <cell r="P6368" t="str">
            <v>GUAYAQUIL</v>
          </cell>
          <cell r="Q6368" t="str">
            <v>GUAYAQUIL</v>
          </cell>
          <cell r="R6368" t="str">
            <v>GUAYAS</v>
          </cell>
          <cell r="T6368" t="str">
            <v>ITSACOURIER</v>
          </cell>
          <cell r="U6368" t="str">
            <v>FLEXNETUIO_GYE</v>
          </cell>
          <cell r="V6368">
            <v>1</v>
          </cell>
          <cell r="W6368">
            <v>1</v>
          </cell>
          <cell r="X6368" t="str">
            <v>FLEXNET</v>
          </cell>
          <cell r="Y6368" t="str">
            <v>FLEX NET CALLE 28 DE JUNIO S/N Y GARCIA MORENO ENTRADA LLANO GRANDE</v>
          </cell>
        </row>
        <row r="6369">
          <cell r="A6369" t="str">
            <v>LDDGYEB0029</v>
          </cell>
          <cell r="B6369">
            <v>480440</v>
          </cell>
          <cell r="C6369" t="str">
            <v>LDDGYEB0029</v>
          </cell>
          <cell r="D6369" t="str">
            <v>CONECEL_DOCUMENTOS</v>
          </cell>
          <cell r="E6369" t="str">
            <v>DESPACHO</v>
          </cell>
          <cell r="F6369" t="str">
            <v>NORMAL</v>
          </cell>
          <cell r="G6369" t="str">
            <v>TF89159</v>
          </cell>
          <cell r="H6369">
            <v>44910</v>
          </cell>
          <cell r="I6369" t="str">
            <v>ENTREGADO</v>
          </cell>
          <cell r="J6369">
            <v>44911</v>
          </cell>
          <cell r="K6369" t="str">
            <v>Stephanie Perez ACC</v>
          </cell>
          <cell r="L6369" t="str">
            <v>GYE - Centro Comercial Garzo centro-ACC</v>
          </cell>
          <cell r="M6369" t="str">
            <v>0</v>
          </cell>
          <cell r="N6369" t="str">
            <v>9399196442</v>
          </cell>
          <cell r="O6369" t="str">
            <v/>
          </cell>
          <cell r="P6369" t="str">
            <v>GUAYAQUIL</v>
          </cell>
          <cell r="Q6369" t="str">
            <v>GUAYAQUIL</v>
          </cell>
          <cell r="R6369" t="str">
            <v>GUAYAS</v>
          </cell>
          <cell r="T6369" t="str">
            <v>ITSACOURIER</v>
          </cell>
          <cell r="U6369" t="str">
            <v>FLEXNETUIO_GYE</v>
          </cell>
          <cell r="V6369">
            <v>1</v>
          </cell>
          <cell r="W6369">
            <v>1</v>
          </cell>
          <cell r="X6369" t="str">
            <v>FLEXNET</v>
          </cell>
          <cell r="Y6369" t="str">
            <v>FLEX NET CALLE 28 DE JUNIO S/N Y GARCIA MORENO ENTRADA LLANO GRANDE</v>
          </cell>
        </row>
        <row r="6370">
          <cell r="A6370" t="str">
            <v>LDDUIOC0020</v>
          </cell>
          <cell r="B6370">
            <v>480441</v>
          </cell>
          <cell r="C6370" t="str">
            <v>LDDUIOC0020</v>
          </cell>
          <cell r="D6370" t="str">
            <v>CONECEL_DOCUMENTOS</v>
          </cell>
          <cell r="E6370" t="str">
            <v>DESPACHO</v>
          </cell>
          <cell r="F6370" t="str">
            <v>NORMAL</v>
          </cell>
          <cell r="G6370" t="str">
            <v>FT75695</v>
          </cell>
          <cell r="H6370">
            <v>44910</v>
          </cell>
          <cell r="I6370" t="str">
            <v>ENTREGADO</v>
          </cell>
          <cell r="J6370">
            <v>44911</v>
          </cell>
          <cell r="K6370" t="str">
            <v>Yoel Ramirez/ADT</v>
          </cell>
          <cell r="L6370" t="str">
            <v>Quito: Yanez Pinzon y Colon Edificio Rigel piso 3</v>
          </cell>
          <cell r="M6370" t="str">
            <v>0</v>
          </cell>
          <cell r="N6370" t="str">
            <v>961420773</v>
          </cell>
          <cell r="O6370" t="str">
            <v/>
          </cell>
          <cell r="P6370" t="str">
            <v>QUITO</v>
          </cell>
          <cell r="Q6370" t="str">
            <v>QUITO</v>
          </cell>
          <cell r="R6370" t="str">
            <v>PICHINCHA</v>
          </cell>
          <cell r="U6370" t="str">
            <v>FLEXNETUIO_LOCAL</v>
          </cell>
          <cell r="V6370">
            <v>1</v>
          </cell>
          <cell r="W6370">
            <v>1</v>
          </cell>
          <cell r="X6370" t="str">
            <v>FLEXNET</v>
          </cell>
          <cell r="Y6370" t="str">
            <v>FLEX NET CALLE 28 DE JUNIO S/N Y GARCIA MORENO ENTRADA LLANO GRANDE</v>
          </cell>
        </row>
        <row r="6371">
          <cell r="A6371" t="str">
            <v>LDDUIOE0032</v>
          </cell>
          <cell r="B6371">
            <v>480442</v>
          </cell>
          <cell r="C6371" t="str">
            <v>LDDUIOE0032</v>
          </cell>
          <cell r="D6371" t="str">
            <v>CONECEL_DOCUMENTOS</v>
          </cell>
          <cell r="E6371" t="str">
            <v>DESPACHO</v>
          </cell>
          <cell r="F6371" t="str">
            <v>NORMAL</v>
          </cell>
          <cell r="G6371" t="str">
            <v>FT75696</v>
          </cell>
          <cell r="H6371">
            <v>44910</v>
          </cell>
          <cell r="I6371" t="str">
            <v>ENTREGADO</v>
          </cell>
          <cell r="J6371">
            <v>44911</v>
          </cell>
          <cell r="K6371" t="str">
            <v>Maria Fernanda Munoz/CANT</v>
          </cell>
          <cell r="L6371" t="str">
            <v xml:space="preserve">QUITO Av. 10 de Agosto N34-601 y Juan Pablo Sanz </v>
          </cell>
          <cell r="M6371" t="str">
            <v>0</v>
          </cell>
          <cell r="N6371" t="str">
            <v>998118542/979067498</v>
          </cell>
          <cell r="O6371" t="str">
            <v/>
          </cell>
          <cell r="P6371" t="str">
            <v>QUITO</v>
          </cell>
          <cell r="Q6371" t="str">
            <v>QUITO</v>
          </cell>
          <cell r="R6371" t="str">
            <v>PICHINCHA</v>
          </cell>
          <cell r="U6371" t="str">
            <v>FLEXNETUIO_LOCAL</v>
          </cell>
          <cell r="V6371">
            <v>1</v>
          </cell>
          <cell r="W6371">
            <v>1</v>
          </cell>
          <cell r="X6371" t="str">
            <v>FLEXNET</v>
          </cell>
          <cell r="Y6371" t="str">
            <v>FLEX NET CALLE 28 DE JUNIO S/N Y GARCIA MORENO ENTRADA LLANO GRANDE</v>
          </cell>
        </row>
        <row r="6372">
          <cell r="A6372" t="str">
            <v>LDDGYEF0029</v>
          </cell>
          <cell r="B6372">
            <v>480443</v>
          </cell>
          <cell r="C6372" t="str">
            <v>LDDGYEF0029</v>
          </cell>
          <cell r="D6372" t="str">
            <v>CONECEL_DOCUMENTOS</v>
          </cell>
          <cell r="E6372" t="str">
            <v>DESPACHO</v>
          </cell>
          <cell r="F6372" t="str">
            <v>NORMAL</v>
          </cell>
          <cell r="G6372" t="str">
            <v>TF89160</v>
          </cell>
          <cell r="H6372">
            <v>44910</v>
          </cell>
          <cell r="I6372" t="str">
            <v>ENTREGADO</v>
          </cell>
          <cell r="J6372">
            <v>44911</v>
          </cell>
          <cell r="K6372" t="str">
            <v>TOMAS ANDRADE/GSO/ALG</v>
          </cell>
          <cell r="L6372" t="str">
            <v xml:space="preserve"> Gye:  Urdenor 2 - parque empresarial colon , edificio Coloncorp B mezanine atras de Netlife</v>
          </cell>
          <cell r="M6372" t="str">
            <v>0</v>
          </cell>
          <cell r="N6372" t="str">
            <v>982033756</v>
          </cell>
          <cell r="O6372" t="str">
            <v/>
          </cell>
          <cell r="P6372" t="str">
            <v>GUAYAQUIL</v>
          </cell>
          <cell r="Q6372" t="str">
            <v>GUAYAQUIL</v>
          </cell>
          <cell r="R6372" t="str">
            <v>GUAYAS</v>
          </cell>
          <cell r="T6372" t="str">
            <v>ITSACOURIER</v>
          </cell>
          <cell r="U6372" t="str">
            <v>FLEXNETUIO_GYE</v>
          </cell>
          <cell r="V6372">
            <v>1</v>
          </cell>
          <cell r="W6372">
            <v>1</v>
          </cell>
          <cell r="X6372" t="str">
            <v>FLEXNET</v>
          </cell>
          <cell r="Y6372" t="str">
            <v>FLEX NET CALLE 28 DE JUNIO S/N Y GARCIA MORENO ENTRADA LLANO GRANDE</v>
          </cell>
        </row>
        <row r="6373">
          <cell r="A6373" t="str">
            <v>LDDGYEG0034</v>
          </cell>
          <cell r="B6373">
            <v>480444</v>
          </cell>
          <cell r="C6373" t="str">
            <v>LDDGYEG0034</v>
          </cell>
          <cell r="D6373" t="str">
            <v>CONECEL_DOCUMENTOS</v>
          </cell>
          <cell r="E6373" t="str">
            <v>DESPACHO</v>
          </cell>
          <cell r="F6373" t="str">
            <v>NORMAL</v>
          </cell>
          <cell r="G6373" t="str">
            <v>TF89161</v>
          </cell>
          <cell r="H6373">
            <v>44910</v>
          </cell>
          <cell r="I6373" t="str">
            <v>ENTREGADO</v>
          </cell>
          <cell r="J6373">
            <v>44911</v>
          </cell>
          <cell r="K6373" t="str">
            <v>GABRIELA SANDOVAL/PSG</v>
          </cell>
          <cell r="L6373" t="str">
            <v xml:space="preserve"> Gye:  Urdenor 2 - parque empresarial colon , edificio Coloncorp B mezanine atras de Netlife</v>
          </cell>
          <cell r="M6373" t="str">
            <v>0</v>
          </cell>
          <cell r="N6373" t="str">
            <v>982033756</v>
          </cell>
          <cell r="O6373" t="str">
            <v/>
          </cell>
          <cell r="P6373" t="str">
            <v>GUAYAQUIL</v>
          </cell>
          <cell r="Q6373" t="str">
            <v>GUAYAQUIL</v>
          </cell>
          <cell r="R6373" t="str">
            <v>GUAYAS</v>
          </cell>
          <cell r="T6373" t="str">
            <v>ITSACOURIER</v>
          </cell>
          <cell r="U6373" t="str">
            <v>FLEXNETUIO_GYE</v>
          </cell>
          <cell r="V6373">
            <v>1</v>
          </cell>
          <cell r="W6373">
            <v>1</v>
          </cell>
          <cell r="X6373" t="str">
            <v>FLEXNET</v>
          </cell>
          <cell r="Y6373" t="str">
            <v>FLEX NET CALLE 28 DE JUNIO S/N Y GARCIA MORENO ENTRADA LLANO GRANDE</v>
          </cell>
        </row>
        <row r="6374">
          <cell r="A6374" t="str">
            <v>LDDGYEH0020</v>
          </cell>
          <cell r="B6374">
            <v>480445</v>
          </cell>
          <cell r="C6374" t="str">
            <v>LDDGYEH0020</v>
          </cell>
          <cell r="D6374" t="str">
            <v>CONECEL_DOCUMENTOS</v>
          </cell>
          <cell r="E6374" t="str">
            <v>DESPACHO</v>
          </cell>
          <cell r="F6374" t="str">
            <v>NORMAL</v>
          </cell>
          <cell r="G6374" t="str">
            <v>TF89162</v>
          </cell>
          <cell r="H6374">
            <v>44910</v>
          </cell>
          <cell r="I6374" t="str">
            <v>ENTREGADO</v>
          </cell>
          <cell r="J6374">
            <v>44911</v>
          </cell>
          <cell r="K6374" t="str">
            <v>Lourdes Quinteros/OFC BRELDYNG</v>
          </cell>
          <cell r="L6374" t="str">
            <v>OFC BRELDYNG CALLE 7MO PASAJE 37ª Y V. EMILIO ROMERO, BODEGAS DE FERRETERIA ESPINOZA, bodega #8 (exactamente queda en la Juan Tanca Marengo km. 4.5 pasando la coca cola</v>
          </cell>
          <cell r="M6374" t="str">
            <v>0</v>
          </cell>
          <cell r="N6374" t="str">
            <v>0</v>
          </cell>
          <cell r="O6374" t="str">
            <v/>
          </cell>
          <cell r="P6374" t="str">
            <v>GUAYAQUIL</v>
          </cell>
          <cell r="Q6374" t="str">
            <v>GUAYAQUIL</v>
          </cell>
          <cell r="R6374" t="str">
            <v>GUAYAS</v>
          </cell>
          <cell r="T6374" t="str">
            <v>ITSACOURIER</v>
          </cell>
          <cell r="U6374" t="str">
            <v>FLEXNETUIO_GYE</v>
          </cell>
          <cell r="V6374">
            <v>1</v>
          </cell>
          <cell r="W6374">
            <v>1</v>
          </cell>
          <cell r="X6374" t="str">
            <v>FLEXNET</v>
          </cell>
          <cell r="Y6374" t="str">
            <v>FLEX NET CALLE 28 DE JUNIO S/N Y GARCIA MORENO ENTRADA LLANO GRANDE</v>
          </cell>
        </row>
        <row r="6375">
          <cell r="A6375" t="str">
            <v>LDDGYEI0020</v>
          </cell>
          <cell r="B6375">
            <v>480446</v>
          </cell>
          <cell r="C6375" t="str">
            <v>LDDGYEI0020</v>
          </cell>
          <cell r="D6375" t="str">
            <v>CONECEL_DOCUMENTOS</v>
          </cell>
          <cell r="E6375" t="str">
            <v>DESPACHO</v>
          </cell>
          <cell r="F6375" t="str">
            <v>NORMAL</v>
          </cell>
          <cell r="G6375" t="str">
            <v>TF89163</v>
          </cell>
          <cell r="H6375">
            <v>44910</v>
          </cell>
          <cell r="I6375" t="str">
            <v>ENTREGADO</v>
          </cell>
          <cell r="J6375">
            <v>44911</v>
          </cell>
          <cell r="K6375" t="str">
            <v>Paola Loja /Conecel Reg</v>
          </cell>
          <cell r="L6375" t="str">
            <v>GYE - Centro Comercial Garzo centro-ACC</v>
          </cell>
          <cell r="M6375" t="str">
            <v>0</v>
          </cell>
          <cell r="N6375" t="str">
            <v>993393277</v>
          </cell>
          <cell r="O6375" t="str">
            <v/>
          </cell>
          <cell r="P6375" t="str">
            <v>GUAYAQUIL</v>
          </cell>
          <cell r="Q6375" t="str">
            <v>GUAYAQUIL</v>
          </cell>
          <cell r="R6375" t="str">
            <v>GUAYAS</v>
          </cell>
          <cell r="T6375" t="str">
            <v>ITSACOURIER</v>
          </cell>
          <cell r="U6375" t="str">
            <v>FLEXNETUIO_GYE</v>
          </cell>
          <cell r="V6375">
            <v>1</v>
          </cell>
          <cell r="W6375">
            <v>1</v>
          </cell>
          <cell r="X6375" t="str">
            <v>FLEXNET</v>
          </cell>
          <cell r="Y6375" t="str">
            <v>FLEX NET CALLE 28 DE JUNIO S/N Y GARCIA MORENO ENTRADA LLANO GRANDE</v>
          </cell>
        </row>
        <row r="6376">
          <cell r="A6376" t="str">
            <v>2022-12449</v>
          </cell>
          <cell r="B6376">
            <v>480433</v>
          </cell>
          <cell r="C6376" t="str">
            <v>2022-12449</v>
          </cell>
          <cell r="D6376" t="str">
            <v>MOVISTAR</v>
          </cell>
          <cell r="E6376" t="str">
            <v>DESPACHO</v>
          </cell>
          <cell r="F6376" t="str">
            <v>NORMAL</v>
          </cell>
          <cell r="G6376" t="str">
            <v>031080202212449</v>
          </cell>
          <cell r="H6376">
            <v>44910</v>
          </cell>
          <cell r="I6376" t="str">
            <v>ENTREGADO</v>
          </cell>
          <cell r="J6376">
            <v>44911</v>
          </cell>
          <cell r="K6376" t="str">
            <v>CAVS QUICENTRO_KLEVER ANDRES REA BARRERA_ESTEBAN ALEJANDRO JIMENEZ ORTIZ</v>
          </cell>
          <cell r="L6376" t="str">
            <v>AV 6 DE DICIEMBRE NOP104 Y NACIONES UNIDAS CQUICENTRO SHOPPING PLANTA ALTA LOCAL 9</v>
          </cell>
          <cell r="M6376" t="str">
            <v>0</v>
          </cell>
          <cell r="N6376" t="str">
            <v>0979219715 - 0983013833</v>
          </cell>
          <cell r="P6376" t="str">
            <v>QUITO</v>
          </cell>
          <cell r="Q6376" t="str">
            <v>QUITO</v>
          </cell>
          <cell r="R6376" t="str">
            <v>PICHINCHA</v>
          </cell>
          <cell r="T6376" t="str">
            <v>TRAMACO</v>
          </cell>
          <cell r="U6376" t="str">
            <v>FLEXNETUIO_LOCAL</v>
          </cell>
          <cell r="V6376">
            <v>2</v>
          </cell>
          <cell r="W6376">
            <v>1</v>
          </cell>
          <cell r="X6376" t="str">
            <v>FLEXNET ECUADOR - MOVISTAR</v>
          </cell>
          <cell r="Y6376" t="str">
            <v>CALLE 28 DE JUNIO S/N Y GARCIA MORENO ENTRADA LLANO GRANDE</v>
          </cell>
        </row>
        <row r="6377">
          <cell r="A6377" t="str">
            <v>2022-12450</v>
          </cell>
          <cell r="B6377">
            <v>480434</v>
          </cell>
          <cell r="C6377" t="str">
            <v>2022-12450</v>
          </cell>
          <cell r="D6377" t="str">
            <v>MOVISTAR</v>
          </cell>
          <cell r="E6377" t="str">
            <v>DESPACHO</v>
          </cell>
          <cell r="F6377" t="str">
            <v>NORMAL</v>
          </cell>
          <cell r="G6377" t="str">
            <v>031080202212450</v>
          </cell>
          <cell r="H6377">
            <v>44910</v>
          </cell>
          <cell r="I6377" t="str">
            <v>ENTREGADO</v>
          </cell>
          <cell r="J6377">
            <v>44912</v>
          </cell>
          <cell r="K6377" t="str">
            <v>CC BARTOLOME SERRANO (MOVIPHONE)_GALO PALLAROSO</v>
          </cell>
          <cell r="L6377" t="str">
            <v>Calle Tenemaza 5-13 y Av. 24 de Mayo frente al parqueadero del coliseo de deportes</v>
          </cell>
          <cell r="M6377" t="str">
            <v>0391007160001</v>
          </cell>
          <cell r="N6377" t="str">
            <v>995936079</v>
          </cell>
          <cell r="O6377" t="str">
            <v/>
          </cell>
          <cell r="P6377" t="str">
            <v>AZOGUES</v>
          </cell>
          <cell r="Q6377" t="str">
            <v>AZOGUES</v>
          </cell>
          <cell r="R6377" t="str">
            <v>CAÑAR</v>
          </cell>
          <cell r="S6377" t="str">
            <v>AZOGUES</v>
          </cell>
          <cell r="T6377" t="str">
            <v>TRAMACO</v>
          </cell>
          <cell r="U6377" t="str">
            <v>FLEXNETUIO_PROVINCIA</v>
          </cell>
          <cell r="V6377">
            <v>1</v>
          </cell>
          <cell r="W6377">
            <v>1</v>
          </cell>
          <cell r="X6377" t="str">
            <v>FLEXNET ECUADOR - MOVISTAR</v>
          </cell>
          <cell r="Y6377" t="str">
            <v>CALLE 28 DE JUNIO S/N Y GARCIA MORENO ENTRADA LLANO GRANDE</v>
          </cell>
        </row>
        <row r="6378">
          <cell r="A6378" t="str">
            <v>2022-12452</v>
          </cell>
          <cell r="B6378">
            <v>480436</v>
          </cell>
          <cell r="C6378" t="str">
            <v>2022-12452</v>
          </cell>
          <cell r="D6378" t="str">
            <v>TUENTI</v>
          </cell>
          <cell r="E6378" t="str">
            <v>DESPACHO</v>
          </cell>
          <cell r="F6378" t="str">
            <v>NORMAL</v>
          </cell>
          <cell r="G6378" t="str">
            <v>031080202212452</v>
          </cell>
          <cell r="H6378">
            <v>44910</v>
          </cell>
          <cell r="I6378" t="str">
            <v>ENTREGADO</v>
          </cell>
          <cell r="J6378">
            <v>44911</v>
          </cell>
          <cell r="K6378" t="str">
            <v>MAURICIO GUERRERO TUENTI SANTO DOMINGO_EDUARDO LUIS SILVA IVARRA</v>
          </cell>
          <cell r="L6378" t="str">
            <v>CALLE GUAYAQUIL, ENTRE RIO SOLAYA Y CUICOCHA</v>
          </cell>
          <cell r="M6378" t="str">
            <v>1719571208</v>
          </cell>
          <cell r="N6378" t="str">
            <v>998999242</v>
          </cell>
          <cell r="P6378" t="str">
            <v>230101</v>
          </cell>
          <cell r="Q6378" t="str">
            <v>SANTO DOMINGO</v>
          </cell>
          <cell r="R6378" t="str">
            <v>SANTO DOMINGO DE LOS TSACHILAS</v>
          </cell>
          <cell r="S6378" t="str">
            <v>SANTO DOMINGO DE LOS COLORADOS</v>
          </cell>
          <cell r="T6378" t="str">
            <v>TRAMACO</v>
          </cell>
          <cell r="V6378">
            <v>1</v>
          </cell>
          <cell r="W6378">
            <v>1</v>
          </cell>
          <cell r="X6378" t="str">
            <v>FLEXNET ECUADOR - MOVISTAR</v>
          </cell>
          <cell r="Y6378" t="str">
            <v>CALLE 28 DE JUNIO S/N Y GARCIA MORENO ENTRADA LLANO GRANDE</v>
          </cell>
        </row>
        <row r="6379">
          <cell r="A6379" t="str">
            <v>2022-12453</v>
          </cell>
          <cell r="B6379">
            <v>480437</v>
          </cell>
          <cell r="C6379" t="str">
            <v>2022-12453</v>
          </cell>
          <cell r="D6379" t="str">
            <v>TUENTI</v>
          </cell>
          <cell r="E6379" t="str">
            <v>DESPACHO</v>
          </cell>
          <cell r="F6379" t="str">
            <v>NORMAL</v>
          </cell>
          <cell r="G6379" t="str">
            <v>031080202212453</v>
          </cell>
          <cell r="H6379">
            <v>44910</v>
          </cell>
          <cell r="I6379" t="str">
            <v>ENTREGADO</v>
          </cell>
          <cell r="J6379">
            <v>44911</v>
          </cell>
          <cell r="K6379" t="str">
            <v>MOLINA VENEGAS KAREN STEFANIA TUENTI - COTOPAXI_KAREN STEFANIA MOLINA VENEGAS</v>
          </cell>
          <cell r="L6379" t="str">
            <v>DOS DE MAYO Y GUAYAQUIL</v>
          </cell>
          <cell r="M6379" t="str">
            <v>0503314783</v>
          </cell>
          <cell r="N6379" t="str">
            <v>998842811</v>
          </cell>
          <cell r="O6379" t="str">
            <v/>
          </cell>
          <cell r="P6379" t="str">
            <v>LATACUNGA</v>
          </cell>
          <cell r="Q6379" t="str">
            <v>LATACUNGA</v>
          </cell>
          <cell r="R6379" t="str">
            <v>COTOPAXI</v>
          </cell>
          <cell r="T6379" t="str">
            <v>TRAMACO</v>
          </cell>
          <cell r="U6379" t="str">
            <v>FLEXNETUIO_PROVINCIA</v>
          </cell>
          <cell r="V6379">
            <v>1</v>
          </cell>
          <cell r="W6379">
            <v>1</v>
          </cell>
          <cell r="X6379" t="str">
            <v>FLEXNET ECUADOR - MOVISTAR</v>
          </cell>
          <cell r="Y6379" t="str">
            <v>CALLE 28 DE JUNIO S/N Y GARCIA MORENO ENTRADA LLANO GRANDE</v>
          </cell>
        </row>
        <row r="6380">
          <cell r="A6380" t="str">
            <v>2022-12454</v>
          </cell>
          <cell r="B6380">
            <v>480438</v>
          </cell>
          <cell r="C6380" t="str">
            <v>2022-12454</v>
          </cell>
          <cell r="D6380" t="str">
            <v>TUENTI</v>
          </cell>
          <cell r="E6380" t="str">
            <v>DESPACHO</v>
          </cell>
          <cell r="F6380" t="str">
            <v>NORMAL</v>
          </cell>
          <cell r="G6380" t="str">
            <v>FT75699</v>
          </cell>
          <cell r="H6380">
            <v>44910</v>
          </cell>
          <cell r="I6380" t="str">
            <v>ENTREGADO</v>
          </cell>
          <cell r="J6380">
            <v>44911</v>
          </cell>
          <cell r="K6380" t="str">
            <v>AGILCOM UIO_AZUCENA LOPEZ</v>
          </cell>
          <cell r="L6380" t="str">
            <v>CALLE JUAN MONTALVO S2-60 Y OSWALDO GUAYASAMIN FRENTE A LA FARMACIA CRUZ CRUZ</v>
          </cell>
          <cell r="M6380" t="str">
            <v>1713470456001</v>
          </cell>
          <cell r="N6380" t="str">
            <v>995450250</v>
          </cell>
          <cell r="O6380" t="str">
            <v/>
          </cell>
          <cell r="P6380" t="str">
            <v>QUITO</v>
          </cell>
          <cell r="Q6380" t="str">
            <v>QUITO</v>
          </cell>
          <cell r="R6380" t="str">
            <v>PICHINCHA</v>
          </cell>
          <cell r="T6380" t="str">
            <v>FLEXTRANS</v>
          </cell>
          <cell r="U6380" t="str">
            <v>FLEXNETUIO_LOCAL</v>
          </cell>
          <cell r="V6380">
            <v>1</v>
          </cell>
          <cell r="W6380">
            <v>1</v>
          </cell>
          <cell r="X6380" t="str">
            <v>FLEXNET ECUADOR - MOVISTAR</v>
          </cell>
          <cell r="Y6380" t="str">
            <v>CALLE 28 DE JUNIO S/N Y GARCIA MORENO ENTRADA LLANO GRANDE</v>
          </cell>
        </row>
        <row r="6381">
          <cell r="A6381" t="str">
            <v>2022-12407</v>
          </cell>
          <cell r="B6381">
            <v>480391</v>
          </cell>
          <cell r="C6381" t="str">
            <v>2022-12407</v>
          </cell>
          <cell r="D6381" t="str">
            <v>MOVISTAR</v>
          </cell>
          <cell r="E6381" t="str">
            <v>DESPACHO</v>
          </cell>
          <cell r="F6381" t="str">
            <v>NORMAL</v>
          </cell>
          <cell r="G6381" t="str">
            <v>031080202212407</v>
          </cell>
          <cell r="H6381">
            <v>44910</v>
          </cell>
          <cell r="I6381" t="str">
            <v>ENTREGADO</v>
          </cell>
          <cell r="J6381">
            <v>44911</v>
          </cell>
          <cell r="K6381" t="str">
            <v>AE NORPHONE PORTOVIEJO_JORGE EDUARDO GUZMAN BENITEZ</v>
          </cell>
          <cell r="L6381" t="str">
            <v>Av. America y, Jorge Washington, Portoviejo LOCAL 16 Y 17 PLANTA BAJA</v>
          </cell>
          <cell r="M6381" t="str">
            <v>1713171823</v>
          </cell>
          <cell r="N6381" t="str">
            <v>984620069</v>
          </cell>
          <cell r="O6381" t="str">
            <v/>
          </cell>
          <cell r="P6381" t="str">
            <v>PORTOVIEJO</v>
          </cell>
          <cell r="Q6381" t="str">
            <v>PORTOVIEJO</v>
          </cell>
          <cell r="R6381" t="str">
            <v>MANABI</v>
          </cell>
          <cell r="T6381" t="str">
            <v>TRAMACO</v>
          </cell>
          <cell r="U6381" t="str">
            <v>FLEXNETUIO_PROVINCIA</v>
          </cell>
          <cell r="V6381">
            <v>1</v>
          </cell>
          <cell r="W6381">
            <v>1</v>
          </cell>
          <cell r="X6381" t="str">
            <v>FLEXNET ECUADOR - MOVISTAR</v>
          </cell>
          <cell r="Y6381" t="str">
            <v>CALLE 28 DE JUNIO S/N Y GARCIA MORENO ENTRADA LLANO GRANDE</v>
          </cell>
        </row>
        <row r="6382">
          <cell r="A6382" t="str">
            <v>2022-12408</v>
          </cell>
          <cell r="B6382">
            <v>480392</v>
          </cell>
          <cell r="C6382" t="str">
            <v>2022-12408</v>
          </cell>
          <cell r="D6382" t="str">
            <v>MOVISTAR</v>
          </cell>
          <cell r="E6382" t="str">
            <v>DESPACHO</v>
          </cell>
          <cell r="F6382" t="str">
            <v>NORMAL</v>
          </cell>
          <cell r="G6382" t="str">
            <v>031080202212408</v>
          </cell>
          <cell r="H6382">
            <v>44910</v>
          </cell>
          <cell r="I6382" t="str">
            <v>ENTREGADO</v>
          </cell>
          <cell r="J6382">
            <v>44911</v>
          </cell>
          <cell r="K6382" t="str">
            <v>NORPHONE LA PLAZA IBARRA_PAOLA MORAN</v>
          </cell>
          <cell r="L6382" t="str">
            <v>LOCAL 22 Y 23 CCLA PLAZA AV MARIANO ACOSTA Y2147 Y VICTOR GOMEZ JURADO IBARRA</v>
          </cell>
          <cell r="M6382" t="str">
            <v>1091717898001</v>
          </cell>
          <cell r="N6382" t="str">
            <v>998659562</v>
          </cell>
          <cell r="O6382" t="str">
            <v/>
          </cell>
          <cell r="P6382" t="str">
            <v>IBARRA</v>
          </cell>
          <cell r="Q6382" t="str">
            <v>IBARRA</v>
          </cell>
          <cell r="R6382" t="str">
            <v>IMBABURA</v>
          </cell>
          <cell r="T6382" t="str">
            <v>TRAMACO</v>
          </cell>
          <cell r="U6382" t="str">
            <v>FLEXNETUIO_PROVINCIA</v>
          </cell>
          <cell r="V6382">
            <v>1</v>
          </cell>
          <cell r="W6382">
            <v>1</v>
          </cell>
          <cell r="X6382" t="str">
            <v>FLEXNET ECUADOR - MOVISTAR</v>
          </cell>
          <cell r="Y6382" t="str">
            <v>CALLE 28 DE JUNIO S/N Y GARCIA MORENO ENTRADA LLANO GRANDE</v>
          </cell>
        </row>
        <row r="6383">
          <cell r="A6383" t="str">
            <v>2022-12410</v>
          </cell>
          <cell r="B6383">
            <v>480394</v>
          </cell>
          <cell r="C6383" t="str">
            <v>2022-12410</v>
          </cell>
          <cell r="D6383" t="str">
            <v>MOVISTAR</v>
          </cell>
          <cell r="E6383" t="str">
            <v>DESPACHO</v>
          </cell>
          <cell r="F6383" t="str">
            <v>NORMAL</v>
          </cell>
          <cell r="G6383" t="str">
            <v>031080202212410</v>
          </cell>
          <cell r="H6383">
            <v>44910</v>
          </cell>
          <cell r="I6383" t="str">
            <v>ENTREGADO</v>
          </cell>
          <cell r="J6383">
            <v>44922</v>
          </cell>
          <cell r="K6383" t="str">
            <v>BUSINESS SOLUTIONS ZONIFICACION ORIENTE_ALISON MISHELLE MORENO GOMEZ</v>
          </cell>
          <cell r="L6383" t="str">
            <v>Av. Ceslao Marin y 27 de febrero diagonal la gran Hotel Cofanes local atras de Movistar.</v>
          </cell>
          <cell r="M6383" t="str">
            <v>1721787024</v>
          </cell>
          <cell r="N6383" t="str">
            <v>983172903</v>
          </cell>
          <cell r="O6383" t="str">
            <v/>
          </cell>
          <cell r="P6383" t="str">
            <v>PUYO</v>
          </cell>
          <cell r="Q6383" t="str">
            <v>PUYO</v>
          </cell>
          <cell r="R6383" t="str">
            <v>PASTAZA</v>
          </cell>
          <cell r="S6383" t="str">
            <v/>
          </cell>
          <cell r="T6383" t="str">
            <v>TRAMACO</v>
          </cell>
          <cell r="U6383" t="str">
            <v>FLEXNETUIO_PROVINCIA</v>
          </cell>
          <cell r="V6383">
            <v>1</v>
          </cell>
          <cell r="W6383">
            <v>1</v>
          </cell>
          <cell r="X6383" t="str">
            <v>FLEXNET ECUADOR - MOVISTAR</v>
          </cell>
          <cell r="Y6383" t="str">
            <v>CALLE 28 DE JUNIO S/N Y GARCIA MORENO ENTRADA LLANO GRANDE</v>
          </cell>
        </row>
        <row r="6384">
          <cell r="A6384" t="str">
            <v>2022-12412</v>
          </cell>
          <cell r="B6384">
            <v>480396</v>
          </cell>
          <cell r="C6384" t="str">
            <v>2022-12412</v>
          </cell>
          <cell r="D6384" t="str">
            <v>MOVISTAR</v>
          </cell>
          <cell r="E6384" t="str">
            <v>DESPACHO</v>
          </cell>
          <cell r="F6384" t="str">
            <v>NORMAL</v>
          </cell>
          <cell r="G6384" t="str">
            <v>FT75706</v>
          </cell>
          <cell r="H6384">
            <v>44910</v>
          </cell>
          <cell r="I6384" t="str">
            <v>ENTREGADO</v>
          </cell>
          <cell r="J6384">
            <v>44923</v>
          </cell>
          <cell r="K6384" t="str">
            <v>NORPHONE CALLE PICHINCHA_GISELA ALEAGA</v>
          </cell>
          <cell r="L6384" t="str">
            <v>REPUBLICA DEL SALVADOR Y NACIONES UNIDAS SUYANA TORRE CORPORATIVA PISO 12</v>
          </cell>
          <cell r="M6384" t="str">
            <v>1091717898001</v>
          </cell>
          <cell r="N6384" t="str">
            <v>983337206</v>
          </cell>
          <cell r="P6384" t="str">
            <v>QUITO</v>
          </cell>
          <cell r="Q6384" t="str">
            <v>QUITO</v>
          </cell>
          <cell r="R6384" t="str">
            <v>PICHINCHA</v>
          </cell>
          <cell r="U6384" t="str">
            <v>FLEXNETUIO_LOCAL</v>
          </cell>
          <cell r="V6384">
            <v>3</v>
          </cell>
          <cell r="W6384">
            <v>1</v>
          </cell>
          <cell r="X6384" t="str">
            <v>FLEXNET ECUADOR - MOVISTAR</v>
          </cell>
          <cell r="Y6384" t="str">
            <v>CALLE 28 DE JUNIO S/N Y GARCIA MORENO ENTRADA LLANO GRANDE</v>
          </cell>
        </row>
        <row r="6385">
          <cell r="A6385" t="str">
            <v>2022-12413</v>
          </cell>
          <cell r="B6385">
            <v>480397</v>
          </cell>
          <cell r="C6385" t="str">
            <v>2022-12413</v>
          </cell>
          <cell r="D6385" t="str">
            <v>MOVISTAR</v>
          </cell>
          <cell r="E6385" t="str">
            <v>DESPACHO</v>
          </cell>
          <cell r="F6385" t="str">
            <v>NORMAL</v>
          </cell>
          <cell r="G6385" t="str">
            <v>031080202212413</v>
          </cell>
          <cell r="H6385">
            <v>44910</v>
          </cell>
          <cell r="I6385" t="str">
            <v>ENTREGADO</v>
          </cell>
          <cell r="J6385">
            <v>44911</v>
          </cell>
          <cell r="K6385" t="str">
            <v xml:space="preserve">NORPHONE CALLE TUNGURAHUA_LOURDES BRAVO </v>
          </cell>
          <cell r="L6385" t="str">
            <v>Av. Cevallos y Mera CAV MOVISTAR AMBATO</v>
          </cell>
          <cell r="M6385" t="str">
            <v>1091717898001</v>
          </cell>
          <cell r="N6385" t="str">
            <v>984246089</v>
          </cell>
          <cell r="O6385" t="str">
            <v/>
          </cell>
          <cell r="P6385" t="str">
            <v>AMBATO</v>
          </cell>
          <cell r="Q6385" t="str">
            <v>AMBATO</v>
          </cell>
          <cell r="R6385" t="str">
            <v>TUNGURAHUA</v>
          </cell>
          <cell r="S6385" t="str">
            <v>AMBATO</v>
          </cell>
          <cell r="T6385" t="str">
            <v>TRAMACO</v>
          </cell>
          <cell r="U6385" t="str">
            <v>FLEXNETUIO_PROVINCIA</v>
          </cell>
          <cell r="V6385">
            <v>1</v>
          </cell>
          <cell r="W6385">
            <v>1</v>
          </cell>
          <cell r="X6385" t="str">
            <v>FLEXNET ECUADOR - MOVISTAR</v>
          </cell>
          <cell r="Y6385" t="str">
            <v>CALLE 28 DE JUNIO S/N Y GARCIA MORENO ENTRADA LLANO GRANDE</v>
          </cell>
        </row>
        <row r="6386">
          <cell r="A6386" t="str">
            <v>2022-12414</v>
          </cell>
          <cell r="B6386">
            <v>480398</v>
          </cell>
          <cell r="C6386" t="str">
            <v>2022-12414</v>
          </cell>
          <cell r="D6386" t="str">
            <v>MOVISTAR</v>
          </cell>
          <cell r="E6386" t="str">
            <v>DESPACHO</v>
          </cell>
          <cell r="F6386" t="str">
            <v>NORMAL</v>
          </cell>
          <cell r="G6386" t="str">
            <v>TF89227</v>
          </cell>
          <cell r="H6386">
            <v>44910</v>
          </cell>
          <cell r="I6386" t="str">
            <v>ENTREGADO</v>
          </cell>
          <cell r="J6386">
            <v>44911</v>
          </cell>
          <cell r="K6386" t="str">
            <v>NORPHONE ZONIFICACION - GUAYAS_ISAAC GAVILANEZ</v>
          </cell>
          <cell r="L6386" t="str">
            <v>AV. 9 DE OCTUBRE Y PEDRO CARBO (CAV MOVISTAR)</v>
          </cell>
          <cell r="M6386" t="str">
            <v>1713272647</v>
          </cell>
          <cell r="N6386" t="str">
            <v>0999939597</v>
          </cell>
          <cell r="P6386" t="str">
            <v>GUAYAQUIL</v>
          </cell>
          <cell r="Q6386" t="str">
            <v>GUAYAQUIL</v>
          </cell>
          <cell r="R6386" t="str">
            <v>GUAYAS</v>
          </cell>
          <cell r="T6386" t="str">
            <v>ITSACOURIER</v>
          </cell>
          <cell r="U6386" t="str">
            <v>FLEXNETUIO_GYE</v>
          </cell>
          <cell r="V6386">
            <v>2</v>
          </cell>
          <cell r="W6386">
            <v>1</v>
          </cell>
          <cell r="X6386" t="str">
            <v>FLEXNET ECUADOR - MOVISTAR</v>
          </cell>
          <cell r="Y6386" t="str">
            <v>CALLE 28 DE JUNIO S/N Y GARCIA MORENO ENTRADA LLANO GRANDE</v>
          </cell>
        </row>
        <row r="6387">
          <cell r="A6387" t="str">
            <v>2022-12415</v>
          </cell>
          <cell r="B6387">
            <v>480399</v>
          </cell>
          <cell r="C6387" t="str">
            <v>2022-12415</v>
          </cell>
          <cell r="D6387" t="str">
            <v>MOVISTAR</v>
          </cell>
          <cell r="E6387" t="str">
            <v>DESPACHO</v>
          </cell>
          <cell r="F6387" t="str">
            <v>NORMAL</v>
          </cell>
          <cell r="G6387" t="str">
            <v>031080202212415</v>
          </cell>
          <cell r="H6387">
            <v>44910</v>
          </cell>
          <cell r="I6387" t="str">
            <v>ENTREGADO</v>
          </cell>
          <cell r="J6387">
            <v>44911</v>
          </cell>
          <cell r="K6387" t="str">
            <v>NORPHONE ZONIFICACION CARCHI 2_CARLOS JOSE CAMPOVERDE BERRU</v>
          </cell>
          <cell r="L6387" t="str">
            <v>AV. MARIANO ACOSTA 2147 Y VICTOR GOMEZ JURADO</v>
          </cell>
          <cell r="M6387" t="str">
            <v>1001472958</v>
          </cell>
          <cell r="N6387" t="str">
            <v>998027290</v>
          </cell>
          <cell r="O6387" t="str">
            <v/>
          </cell>
          <cell r="P6387" t="str">
            <v>IBARRA</v>
          </cell>
          <cell r="Q6387" t="str">
            <v>IBARRA</v>
          </cell>
          <cell r="R6387" t="str">
            <v>IMBABURA</v>
          </cell>
          <cell r="T6387" t="str">
            <v>TRAMACO</v>
          </cell>
          <cell r="U6387" t="str">
            <v>FLEXNETUIO_PROVINCIA</v>
          </cell>
          <cell r="V6387">
            <v>1</v>
          </cell>
          <cell r="W6387">
            <v>1</v>
          </cell>
          <cell r="X6387" t="str">
            <v>FLEXNET ECUADOR - MOVISTAR</v>
          </cell>
          <cell r="Y6387" t="str">
            <v>CALLE 28 DE JUNIO S/N Y GARCIA MORENO ENTRADA LLANO GRANDE</v>
          </cell>
        </row>
        <row r="6388">
          <cell r="A6388" t="str">
            <v>2022-12416</v>
          </cell>
          <cell r="B6388">
            <v>480400</v>
          </cell>
          <cell r="C6388" t="str">
            <v>2022-12416</v>
          </cell>
          <cell r="D6388" t="str">
            <v>MOVISTAR</v>
          </cell>
          <cell r="E6388" t="str">
            <v>DESPACHO</v>
          </cell>
          <cell r="F6388" t="str">
            <v>NORMAL</v>
          </cell>
          <cell r="G6388" t="str">
            <v>031080202212416</v>
          </cell>
          <cell r="H6388">
            <v>44910</v>
          </cell>
          <cell r="I6388" t="str">
            <v>ENTREGADO</v>
          </cell>
          <cell r="J6388">
            <v>44911</v>
          </cell>
          <cell r="K6388" t="str">
            <v>NORPHONE ZONIFICACION CARCHI CALLE_CARLOS JOSE CAMPOVERDE BERRU</v>
          </cell>
          <cell r="L6388" t="str">
            <v>AV. MARIANO ACOSTA 2147 Y VICTOR GOMEZ JURADO</v>
          </cell>
          <cell r="M6388" t="str">
            <v>1001472958</v>
          </cell>
          <cell r="N6388" t="str">
            <v>998027290</v>
          </cell>
          <cell r="O6388" t="str">
            <v/>
          </cell>
          <cell r="P6388" t="str">
            <v>IBARRA</v>
          </cell>
          <cell r="Q6388" t="str">
            <v>IBARRA</v>
          </cell>
          <cell r="R6388" t="str">
            <v>IMBABURA</v>
          </cell>
          <cell r="T6388" t="str">
            <v>TRAMACO</v>
          </cell>
          <cell r="U6388" t="str">
            <v>FLEXNETUIO_PROVINCIA</v>
          </cell>
          <cell r="V6388">
            <v>1</v>
          </cell>
          <cell r="W6388">
            <v>1</v>
          </cell>
          <cell r="X6388" t="str">
            <v>FLEXNET ECUADOR - MOVISTAR</v>
          </cell>
          <cell r="Y6388" t="str">
            <v>CALLE 28 DE JUNIO S/N Y GARCIA MORENO ENTRADA LLANO GRANDE</v>
          </cell>
        </row>
        <row r="6389">
          <cell r="A6389" t="str">
            <v>2022-12417</v>
          </cell>
          <cell r="B6389">
            <v>480401</v>
          </cell>
          <cell r="C6389" t="str">
            <v>2022-12417</v>
          </cell>
          <cell r="D6389" t="str">
            <v>MOVISTAR</v>
          </cell>
          <cell r="E6389" t="str">
            <v>DESPACHO</v>
          </cell>
          <cell r="F6389" t="str">
            <v>NORMAL</v>
          </cell>
          <cell r="G6389" t="str">
            <v>031080202212417</v>
          </cell>
          <cell r="H6389">
            <v>44910</v>
          </cell>
          <cell r="I6389" t="str">
            <v>ENTREGADO</v>
          </cell>
          <cell r="J6389">
            <v>44911</v>
          </cell>
          <cell r="K6389" t="str">
            <v>NORPHONE ZONIFICACION GUAYAS CALLE_SILVIA ALVAREZ</v>
          </cell>
          <cell r="L6389" t="str">
            <v>AV. 9 DE OCTUBRE Y PEDRO CARBO (CAV MOVISTAR)</v>
          </cell>
          <cell r="M6389" t="str">
            <v>1713272647</v>
          </cell>
          <cell r="N6389" t="str">
            <v>995739706</v>
          </cell>
          <cell r="P6389" t="str">
            <v>GUAYAQUIL</v>
          </cell>
          <cell r="Q6389" t="str">
            <v>GUAYAQUIL</v>
          </cell>
          <cell r="R6389" t="str">
            <v>GUAYAS</v>
          </cell>
          <cell r="T6389" t="str">
            <v>TRAMACO</v>
          </cell>
          <cell r="U6389" t="str">
            <v>FLEXNETUIO_GYE</v>
          </cell>
          <cell r="V6389">
            <v>2</v>
          </cell>
          <cell r="W6389">
            <v>1</v>
          </cell>
          <cell r="X6389" t="str">
            <v>FLEXNET ECUADOR - MOVISTAR</v>
          </cell>
          <cell r="Y6389" t="str">
            <v>CALLE 28 DE JUNIO S/N Y GARCIA MORENO ENTRADA LLANO GRANDE</v>
          </cell>
        </row>
        <row r="6390">
          <cell r="A6390" t="str">
            <v>2022-12418</v>
          </cell>
          <cell r="B6390">
            <v>480402</v>
          </cell>
          <cell r="C6390" t="str">
            <v>2022-12418</v>
          </cell>
          <cell r="D6390" t="str">
            <v>MOVISTAR</v>
          </cell>
          <cell r="E6390" t="str">
            <v>DESPACHO</v>
          </cell>
          <cell r="F6390" t="str">
            <v>NORMAL</v>
          </cell>
          <cell r="G6390" t="str">
            <v>031080202212418</v>
          </cell>
          <cell r="H6390">
            <v>44910</v>
          </cell>
          <cell r="I6390" t="str">
            <v>ENTREGADO</v>
          </cell>
          <cell r="J6390">
            <v>44911</v>
          </cell>
          <cell r="K6390" t="str">
            <v>NORPHONE ZONIFICACION IMBABURA CALLE_CARLOS JOSE CAMPOVERDE BERRU</v>
          </cell>
          <cell r="L6390" t="str">
            <v>AV. MARIANO ACOSTA 2147 Y VICTOR GOMEZ JURADO</v>
          </cell>
          <cell r="M6390" t="str">
            <v>1001472958</v>
          </cell>
          <cell r="N6390" t="str">
            <v>998027290</v>
          </cell>
          <cell r="O6390" t="str">
            <v/>
          </cell>
          <cell r="P6390" t="str">
            <v>IBARRA</v>
          </cell>
          <cell r="Q6390" t="str">
            <v>IBARRA</v>
          </cell>
          <cell r="R6390" t="str">
            <v>IMBABURA</v>
          </cell>
          <cell r="T6390" t="str">
            <v>TRAMACO</v>
          </cell>
          <cell r="U6390" t="str">
            <v>FLEXNETUIO_PROVINCIA</v>
          </cell>
          <cell r="V6390">
            <v>1</v>
          </cell>
          <cell r="W6390">
            <v>1</v>
          </cell>
          <cell r="X6390" t="str">
            <v>FLEXNET ECUADOR - MOVISTAR</v>
          </cell>
          <cell r="Y6390" t="str">
            <v>CALLE 28 DE JUNIO S/N Y GARCIA MORENO ENTRADA LLANO GRANDE</v>
          </cell>
        </row>
        <row r="6391">
          <cell r="A6391" t="str">
            <v>2022-12419</v>
          </cell>
          <cell r="B6391">
            <v>480403</v>
          </cell>
          <cell r="C6391" t="str">
            <v>2022-12419</v>
          </cell>
          <cell r="D6391" t="str">
            <v>MOVISTAR</v>
          </cell>
          <cell r="E6391" t="str">
            <v>DESPACHO</v>
          </cell>
          <cell r="F6391" t="str">
            <v>NORMAL</v>
          </cell>
          <cell r="G6391" t="str">
            <v>031080202212419</v>
          </cell>
          <cell r="H6391">
            <v>44910</v>
          </cell>
          <cell r="I6391" t="str">
            <v>ENTREGADO</v>
          </cell>
          <cell r="J6391">
            <v>44911</v>
          </cell>
          <cell r="K6391" t="str">
            <v>NORPHONE ZONIFICACION PICHINCHA_GISELA ALEAGA</v>
          </cell>
          <cell r="L6391" t="str">
            <v>REPUBLICA DEL SALVADOR Y NACIONES UNIDAS SUYANA TORRE CORPORATIVA PISO 12</v>
          </cell>
          <cell r="M6391" t="str">
            <v>1091717898001</v>
          </cell>
          <cell r="N6391" t="str">
            <v>983337206</v>
          </cell>
          <cell r="P6391" t="str">
            <v>QUITO</v>
          </cell>
          <cell r="Q6391" t="str">
            <v>QUITO</v>
          </cell>
          <cell r="R6391" t="str">
            <v>PICHINCHA</v>
          </cell>
          <cell r="T6391" t="str">
            <v>TRAMACO</v>
          </cell>
          <cell r="U6391" t="str">
            <v>FLEXNETUIO_LOCAL</v>
          </cell>
          <cell r="V6391">
            <v>4</v>
          </cell>
          <cell r="W6391">
            <v>1</v>
          </cell>
          <cell r="X6391" t="str">
            <v>FLEXNET ECUADOR - MOVISTAR</v>
          </cell>
          <cell r="Y6391" t="str">
            <v>CALLE 28 DE JUNIO S/N Y GARCIA MORENO ENTRADA LLANO GRANDE</v>
          </cell>
        </row>
        <row r="6392">
          <cell r="A6392" t="str">
            <v>2022-12420</v>
          </cell>
          <cell r="B6392">
            <v>480404</v>
          </cell>
          <cell r="C6392" t="str">
            <v>2022-12420</v>
          </cell>
          <cell r="D6392" t="str">
            <v>MOVISTAR</v>
          </cell>
          <cell r="E6392" t="str">
            <v>DESPACHO</v>
          </cell>
          <cell r="F6392" t="str">
            <v>NORMAL</v>
          </cell>
          <cell r="G6392" t="str">
            <v>031080202212420</v>
          </cell>
          <cell r="H6392">
            <v>44910</v>
          </cell>
          <cell r="I6392" t="str">
            <v>ENTREGADO</v>
          </cell>
          <cell r="J6392">
            <v>44911</v>
          </cell>
          <cell r="K6392" t="str">
            <v>AE CELISTICS CCI_KLEBER GRANDA_DANY IMBAQUINGO</v>
          </cell>
          <cell r="L6392" t="str">
            <v>AV AMAZONAS Y NACIONES UNIDAS CENTRO COMERCIAL INAQUITO LC 223 224</v>
          </cell>
          <cell r="M6392" t="str">
            <v>1792161037001</v>
          </cell>
          <cell r="N6392" t="str">
            <v>0992567346_094084829</v>
          </cell>
          <cell r="O6392" t="str">
            <v/>
          </cell>
          <cell r="P6392" t="str">
            <v>QUITO</v>
          </cell>
          <cell r="Q6392" t="str">
            <v>QUITO</v>
          </cell>
          <cell r="R6392" t="str">
            <v>PICHINCHA</v>
          </cell>
          <cell r="T6392" t="str">
            <v>TRAMACO</v>
          </cell>
          <cell r="U6392" t="str">
            <v>FLEXNETUIO_LOCAL</v>
          </cell>
          <cell r="V6392">
            <v>1</v>
          </cell>
          <cell r="W6392">
            <v>1</v>
          </cell>
          <cell r="X6392" t="str">
            <v>FLEXNET ECUADOR - MOVISTAR</v>
          </cell>
          <cell r="Y6392" t="str">
            <v>CALLE 28 DE JUNIO S/N Y GARCIA MORENO ENTRADA LLANO GRANDE</v>
          </cell>
        </row>
        <row r="6393">
          <cell r="A6393" t="str">
            <v>2022-12422</v>
          </cell>
          <cell r="B6393">
            <v>480406</v>
          </cell>
          <cell r="C6393" t="str">
            <v>2022-12422</v>
          </cell>
          <cell r="D6393" t="str">
            <v>MOVISTAR</v>
          </cell>
          <cell r="E6393" t="str">
            <v>DESPACHO</v>
          </cell>
          <cell r="F6393" t="str">
            <v>NORMAL</v>
          </cell>
          <cell r="G6393" t="str">
            <v>FT75704</v>
          </cell>
          <cell r="H6393">
            <v>44910</v>
          </cell>
          <cell r="I6393" t="str">
            <v>ENTREGADO</v>
          </cell>
          <cell r="J6393">
            <v>44911</v>
          </cell>
          <cell r="K6393" t="str">
            <v>MEZA MATA ADA MARIA QUITO_ADA MEZA</v>
          </cell>
          <cell r="L6393" t="str">
            <v>AV. DE LOS SHYRIS Y AV. ELOY ALFARO EDIF. PARQUE CENTRAL</v>
          </cell>
          <cell r="M6393" t="str">
            <v>1758999484</v>
          </cell>
          <cell r="N6393" t="str">
            <v>993399446</v>
          </cell>
          <cell r="O6393" t="str">
            <v/>
          </cell>
          <cell r="P6393" t="str">
            <v>QUITO</v>
          </cell>
          <cell r="Q6393" t="str">
            <v>QUITO</v>
          </cell>
          <cell r="R6393" t="str">
            <v>PICHINCHA</v>
          </cell>
          <cell r="U6393" t="str">
            <v>FLEXNETUIO_LOCAL</v>
          </cell>
          <cell r="V6393">
            <v>1</v>
          </cell>
          <cell r="W6393">
            <v>1</v>
          </cell>
          <cell r="X6393" t="str">
            <v>FLEXNET ECUADOR - MOVISTAR</v>
          </cell>
          <cell r="Y6393" t="str">
            <v>CALLE 28 DE JUNIO S/N Y GARCIA MORENO ENTRADA LLANO GRANDE</v>
          </cell>
        </row>
        <row r="6394">
          <cell r="A6394" t="str">
            <v>2022-12423</v>
          </cell>
          <cell r="B6394">
            <v>480407</v>
          </cell>
          <cell r="C6394" t="str">
            <v>2022-12423</v>
          </cell>
          <cell r="D6394" t="str">
            <v>MOVISTAR</v>
          </cell>
          <cell r="E6394" t="str">
            <v>DESPACHO</v>
          </cell>
          <cell r="F6394" t="str">
            <v>NORMAL</v>
          </cell>
          <cell r="G6394" t="str">
            <v>031080202212423</v>
          </cell>
          <cell r="H6394">
            <v>44910</v>
          </cell>
          <cell r="I6394" t="str">
            <v>ENTREGADO</v>
          </cell>
          <cell r="J6394">
            <v>44911</v>
          </cell>
          <cell r="K6394" t="str">
            <v>AE CELISTICS QUICENTRO SUR_KLEBER GRANDA_DANY IMBAQUINGO</v>
          </cell>
          <cell r="L6394" t="str">
            <v xml:space="preserve">MORAN VALVERDE Y TENIENTE HUGO ORTIZ CC QUICENTRO SHOPPING SUR N 1 LOCAL 91 ? 92 JUNTO A MEGAMAXI </v>
          </cell>
          <cell r="M6394" t="str">
            <v>1792161037001</v>
          </cell>
          <cell r="N6394" t="str">
            <v>0992567346_094084829</v>
          </cell>
          <cell r="P6394" t="str">
            <v>QUITO</v>
          </cell>
          <cell r="Q6394" t="str">
            <v>QUITO</v>
          </cell>
          <cell r="R6394" t="str">
            <v>PICHINCHA</v>
          </cell>
          <cell r="T6394" t="str">
            <v>TRAMACO</v>
          </cell>
          <cell r="U6394" t="str">
            <v>FLEXNETUIO_LOCAL</v>
          </cell>
          <cell r="V6394">
            <v>2</v>
          </cell>
          <cell r="W6394">
            <v>1</v>
          </cell>
          <cell r="X6394" t="str">
            <v>FLEXNET ECUADOR - MOVISTAR</v>
          </cell>
          <cell r="Y6394" t="str">
            <v>CALLE 28 DE JUNIO S/N Y GARCIA MORENO ENTRADA LLANO GRANDE</v>
          </cell>
        </row>
        <row r="6395">
          <cell r="A6395" t="str">
            <v>2022-12424</v>
          </cell>
          <cell r="B6395">
            <v>480408</v>
          </cell>
          <cell r="C6395" t="str">
            <v>2022-12424</v>
          </cell>
          <cell r="D6395" t="str">
            <v>MOVISTAR</v>
          </cell>
          <cell r="E6395" t="str">
            <v>DESPACHO</v>
          </cell>
          <cell r="F6395" t="str">
            <v>NORMAL</v>
          </cell>
          <cell r="G6395" t="str">
            <v>031080202212424</v>
          </cell>
          <cell r="H6395">
            <v>44910</v>
          </cell>
          <cell r="I6395" t="str">
            <v>ENTREGADO</v>
          </cell>
          <cell r="J6395">
            <v>44911</v>
          </cell>
          <cell r="K6395" t="str">
            <v>AGENTE AE CELISTICS EL RECREO QUITO_KLEBER GRANDA_DANY IMBAQUINGO</v>
          </cell>
          <cell r="L6395" t="str">
            <v xml:space="preserve">FRANQUICIA PEDRO VICENTE MALDONADO 510194 Y CALVAS CC RECREO OF P106 </v>
          </cell>
          <cell r="M6395" t="str">
            <v>1792161037001</v>
          </cell>
          <cell r="N6395" t="str">
            <v>0992567346_094084829</v>
          </cell>
          <cell r="O6395" t="str">
            <v/>
          </cell>
          <cell r="P6395" t="str">
            <v>QUITO</v>
          </cell>
          <cell r="Q6395" t="str">
            <v>QUITO</v>
          </cell>
          <cell r="R6395" t="str">
            <v>PICHINCHA</v>
          </cell>
          <cell r="T6395" t="str">
            <v>TRAMACO</v>
          </cell>
          <cell r="U6395" t="str">
            <v>FLEXNETUIO_LOCAL</v>
          </cell>
          <cell r="V6395">
            <v>1</v>
          </cell>
          <cell r="W6395">
            <v>1</v>
          </cell>
          <cell r="X6395" t="str">
            <v>FLEXNET ECUADOR - MOVISTAR</v>
          </cell>
          <cell r="Y6395" t="str">
            <v>CALLE 28 DE JUNIO S/N Y GARCIA MORENO ENTRADA LLANO GRANDE</v>
          </cell>
        </row>
        <row r="6396">
          <cell r="A6396" t="str">
            <v>2022-12425</v>
          </cell>
          <cell r="B6396">
            <v>480409</v>
          </cell>
          <cell r="C6396" t="str">
            <v>2022-12425</v>
          </cell>
          <cell r="D6396" t="str">
            <v>MOVISTAR</v>
          </cell>
          <cell r="E6396" t="str">
            <v>DESPACHO</v>
          </cell>
          <cell r="F6396" t="str">
            <v>NORMAL</v>
          </cell>
          <cell r="G6396" t="str">
            <v>031080202212425</v>
          </cell>
          <cell r="H6396">
            <v>44910</v>
          </cell>
          <cell r="I6396" t="str">
            <v>ENTREGADO</v>
          </cell>
          <cell r="J6396">
            <v>44911</v>
          </cell>
          <cell r="K6396" t="str">
            <v>PDV QUICENTRO SUR (XPERTO.NET)_XIMENA GIRALDO</v>
          </cell>
          <cell r="L6396" t="str">
            <v xml:space="preserve">AV MORAN VALVERDE C C QUICENTRO SUR LOCAL  188 NIVEL 1 JUNTO A LAN </v>
          </cell>
          <cell r="M6396" t="str">
            <v>1792255007001</v>
          </cell>
          <cell r="N6396" t="str">
            <v>998317146</v>
          </cell>
          <cell r="O6396" t="str">
            <v/>
          </cell>
          <cell r="P6396" t="str">
            <v>QUITO</v>
          </cell>
          <cell r="Q6396" t="str">
            <v>QUITO</v>
          </cell>
          <cell r="R6396" t="str">
            <v>PICHINCHA</v>
          </cell>
          <cell r="T6396" t="str">
            <v>TRAMACO</v>
          </cell>
          <cell r="U6396" t="str">
            <v>FLEXNETUIO_LOCAL</v>
          </cell>
          <cell r="V6396">
            <v>1</v>
          </cell>
          <cell r="W6396">
            <v>1</v>
          </cell>
          <cell r="X6396" t="str">
            <v>FLEXNET ECUADOR - MOVISTAR</v>
          </cell>
          <cell r="Y6396" t="str">
            <v>CALLE 28 DE JUNIO S/N Y GARCIA MORENO ENTRADA LLANO GRANDE</v>
          </cell>
        </row>
        <row r="6397">
          <cell r="A6397" t="str">
            <v>2022-12426</v>
          </cell>
          <cell r="B6397">
            <v>480410</v>
          </cell>
          <cell r="C6397" t="str">
            <v>2022-12426</v>
          </cell>
          <cell r="D6397" t="str">
            <v>MOVISTAR</v>
          </cell>
          <cell r="E6397" t="str">
            <v>DESPACHO</v>
          </cell>
          <cell r="F6397" t="str">
            <v>NORMAL</v>
          </cell>
          <cell r="G6397" t="str">
            <v>031080202212426</v>
          </cell>
          <cell r="H6397">
            <v>44910</v>
          </cell>
          <cell r="I6397" t="str">
            <v>ENTREGADO</v>
          </cell>
          <cell r="J6397">
            <v>44911</v>
          </cell>
          <cell r="K6397" t="str">
            <v>AGENTE AE CELISTICS MALL DE LOS ANDES_KLEBER GRANDA_DANY IMBAQUINGO</v>
          </cell>
          <cell r="L6397" t="str">
            <v>Av. Atahualpa y Victor Hugo, Centro Comercial Mall de los Andes Local #120.</v>
          </cell>
          <cell r="M6397" t="str">
            <v>1792161037001</v>
          </cell>
          <cell r="N6397" t="str">
            <v>0992567346_094084829</v>
          </cell>
          <cell r="O6397" t="str">
            <v/>
          </cell>
          <cell r="P6397" t="str">
            <v>AMBATO</v>
          </cell>
          <cell r="Q6397" t="str">
            <v>AMBATO</v>
          </cell>
          <cell r="R6397" t="str">
            <v>TUNGURAHUA</v>
          </cell>
          <cell r="S6397" t="str">
            <v>AMBATO</v>
          </cell>
          <cell r="T6397" t="str">
            <v>TRAMACO</v>
          </cell>
          <cell r="U6397" t="str">
            <v>FLEXNETUIO_PROVINCIA</v>
          </cell>
          <cell r="V6397">
            <v>1</v>
          </cell>
          <cell r="W6397">
            <v>1</v>
          </cell>
          <cell r="X6397" t="str">
            <v>FLEXNET ECUADOR - MOVISTAR</v>
          </cell>
          <cell r="Y6397" t="str">
            <v>CALLE 28 DE JUNIO S/N Y GARCIA MORENO ENTRADA LLANO GRANDE</v>
          </cell>
        </row>
        <row r="6398">
          <cell r="A6398" t="str">
            <v>2022-12427</v>
          </cell>
          <cell r="B6398">
            <v>480411</v>
          </cell>
          <cell r="C6398" t="str">
            <v>2022-12427</v>
          </cell>
          <cell r="D6398" t="str">
            <v>MOVISTAR</v>
          </cell>
          <cell r="E6398" t="str">
            <v>DESPACHO</v>
          </cell>
          <cell r="F6398" t="str">
            <v>NORMAL</v>
          </cell>
          <cell r="G6398" t="str">
            <v>031080202212427</v>
          </cell>
          <cell r="H6398">
            <v>44910</v>
          </cell>
          <cell r="I6398" t="str">
            <v>ENTREGADO</v>
          </cell>
          <cell r="J6398">
            <v>44911</v>
          </cell>
          <cell r="K6398" t="str">
            <v>AGENTE AE CELISTICS SAN LUIS_KLEBER GRANDA_DANY IMBAQUINGO</v>
          </cell>
          <cell r="L6398" t="str">
            <v xml:space="preserve">CAVS PREMIUM AUTOPISTA GRAL RUMINAHUI Y AV SAN LUIS  </v>
          </cell>
          <cell r="M6398" t="str">
            <v>1792161037001</v>
          </cell>
          <cell r="N6398" t="str">
            <v>0992567346_094084829</v>
          </cell>
          <cell r="O6398" t="str">
            <v/>
          </cell>
          <cell r="P6398" t="str">
            <v>QUITO</v>
          </cell>
          <cell r="Q6398" t="str">
            <v>QUITO</v>
          </cell>
          <cell r="R6398" t="str">
            <v>PICHINCHA</v>
          </cell>
          <cell r="T6398" t="str">
            <v>TRAMACO</v>
          </cell>
          <cell r="U6398" t="str">
            <v>FLEXNETUIO_LOCAL</v>
          </cell>
          <cell r="V6398">
            <v>1</v>
          </cell>
          <cell r="W6398">
            <v>1</v>
          </cell>
          <cell r="X6398" t="str">
            <v>FLEXNET ECUADOR - MOVISTAR</v>
          </cell>
          <cell r="Y6398" t="str">
            <v>CALLE 28 DE JUNIO S/N Y GARCIA MORENO ENTRADA LLANO GRANDE</v>
          </cell>
        </row>
        <row r="6399">
          <cell r="A6399" t="str">
            <v>2022-12428</v>
          </cell>
          <cell r="B6399">
            <v>480412</v>
          </cell>
          <cell r="C6399" t="str">
            <v>2022-12428</v>
          </cell>
          <cell r="D6399" t="str">
            <v>MOVISTAR</v>
          </cell>
          <cell r="E6399" t="str">
            <v>DESPACHO</v>
          </cell>
          <cell r="F6399" t="str">
            <v>NORMAL</v>
          </cell>
          <cell r="G6399" t="str">
            <v>031080202212428</v>
          </cell>
          <cell r="H6399">
            <v>44910</v>
          </cell>
          <cell r="I6399" t="str">
            <v>ENTREGADO</v>
          </cell>
          <cell r="J6399">
            <v>44911</v>
          </cell>
          <cell r="K6399" t="str">
            <v>CELISTICS CAVS DAS AMBATO CENTRO_KLEBER GRANDA_DANY IMBAQUINGO</v>
          </cell>
          <cell r="L6399" t="str">
            <v>CALLE SUCRE ENTRE CALLE MERA Y MARTINEZ N 750</v>
          </cell>
          <cell r="M6399" t="str">
            <v>1792161037001</v>
          </cell>
          <cell r="N6399" t="str">
            <v>0992567346_094084829</v>
          </cell>
          <cell r="O6399" t="str">
            <v/>
          </cell>
          <cell r="P6399" t="str">
            <v>AMBATO</v>
          </cell>
          <cell r="Q6399" t="str">
            <v>AMBATO</v>
          </cell>
          <cell r="R6399" t="str">
            <v>TUNGURAHUA</v>
          </cell>
          <cell r="S6399" t="str">
            <v>AMBATO</v>
          </cell>
          <cell r="T6399" t="str">
            <v>TRAMACO</v>
          </cell>
          <cell r="U6399" t="str">
            <v>FLEXNETUIO_PROVINCIA</v>
          </cell>
          <cell r="V6399">
            <v>1</v>
          </cell>
          <cell r="W6399">
            <v>1</v>
          </cell>
          <cell r="X6399" t="str">
            <v>FLEXNET ECUADOR - MOVISTAR</v>
          </cell>
          <cell r="Y6399" t="str">
            <v>CALLE 28 DE JUNIO S/N Y GARCIA MORENO ENTRADA LLANO GRANDE</v>
          </cell>
        </row>
        <row r="6400">
          <cell r="A6400" t="str">
            <v>2022-12430</v>
          </cell>
          <cell r="B6400">
            <v>480414</v>
          </cell>
          <cell r="C6400" t="str">
            <v>2022-12430</v>
          </cell>
          <cell r="D6400" t="str">
            <v>MOVISTAR</v>
          </cell>
          <cell r="E6400" t="str">
            <v>DESPACHO</v>
          </cell>
          <cell r="F6400" t="str">
            <v>NORMAL</v>
          </cell>
          <cell r="G6400" t="str">
            <v>031080202212430</v>
          </cell>
          <cell r="H6400">
            <v>44910</v>
          </cell>
          <cell r="I6400" t="str">
            <v>ENTREGADO</v>
          </cell>
          <cell r="J6400">
            <v>44911</v>
          </cell>
          <cell r="K6400" t="str">
            <v>AE CELISTICS MALTERIA LATACUNGA_MARIA JOSE TOBAR ZAMBRANO</v>
          </cell>
          <cell r="L6400" t="str">
            <v>AV. ELOY ALFARO ENTRE CALLE GATAZO Y AV. MARCO AURELIO SUBIA, CENTRO COMERCIAL LA MALTERIA PLAZA, PLANTA BAJA, LOCAL PB-007</v>
          </cell>
          <cell r="M6400" t="str">
            <v>1306571512</v>
          </cell>
          <cell r="N6400" t="str">
            <v>983508879</v>
          </cell>
          <cell r="O6400" t="str">
            <v/>
          </cell>
          <cell r="P6400" t="str">
            <v>LATACUNGA</v>
          </cell>
          <cell r="Q6400" t="str">
            <v>LATACUNGA</v>
          </cell>
          <cell r="R6400" t="str">
            <v>COTOPAXI</v>
          </cell>
          <cell r="T6400" t="str">
            <v>TRAMACO</v>
          </cell>
          <cell r="U6400" t="str">
            <v>FLEXNETUIO_PROVINCIA</v>
          </cell>
          <cell r="V6400">
            <v>1</v>
          </cell>
          <cell r="W6400">
            <v>1</v>
          </cell>
          <cell r="X6400" t="str">
            <v>FLEXNET ECUADOR - MOVISTAR</v>
          </cell>
          <cell r="Y6400" t="str">
            <v>CALLE 28 DE JUNIO S/N Y GARCIA MORENO ENTRADA LLANO GRANDE</v>
          </cell>
        </row>
        <row r="6401">
          <cell r="A6401" t="str">
            <v>2022-12431</v>
          </cell>
          <cell r="B6401">
            <v>480415</v>
          </cell>
          <cell r="C6401" t="str">
            <v>2022-12431</v>
          </cell>
          <cell r="D6401" t="str">
            <v>MOVISTAR</v>
          </cell>
          <cell r="E6401" t="str">
            <v>DESPACHO</v>
          </cell>
          <cell r="F6401" t="str">
            <v>NORMAL</v>
          </cell>
          <cell r="G6401" t="str">
            <v>031080202212431</v>
          </cell>
          <cell r="H6401">
            <v>44910</v>
          </cell>
          <cell r="I6401" t="str">
            <v>ENTREGADO</v>
          </cell>
          <cell r="J6401">
            <v>44914</v>
          </cell>
          <cell r="K6401" t="str">
            <v>AE NORPHONE MALL DEL SOL_Andy Solorzano - Samantha Enriquez</v>
          </cell>
          <cell r="L6401" t="str">
            <v>AV. JOAQUIN ORRANTIA Y AV. CONSTITUCION. PARROQUIA TARQUI 4TO PSJ. 1 NE.POSTAL 090513</v>
          </cell>
          <cell r="M6401" t="str">
            <v>1091717898001</v>
          </cell>
          <cell r="N6401" t="str">
            <v>0995482890  - 0987620147</v>
          </cell>
          <cell r="O6401" t="str">
            <v/>
          </cell>
          <cell r="P6401" t="str">
            <v>GUAYAQUIL</v>
          </cell>
          <cell r="Q6401" t="str">
            <v>GUAYAQUIL</v>
          </cell>
          <cell r="R6401" t="str">
            <v>GUAYAS</v>
          </cell>
          <cell r="T6401" t="str">
            <v>TRAMACO</v>
          </cell>
          <cell r="U6401" t="str">
            <v>FLEXNETUIO_GYE</v>
          </cell>
          <cell r="V6401">
            <v>1</v>
          </cell>
          <cell r="W6401">
            <v>1</v>
          </cell>
          <cell r="X6401" t="str">
            <v>FLEXNET ECUADOR - MOVISTAR</v>
          </cell>
          <cell r="Y6401" t="str">
            <v>CALLE 28 DE JUNIO S/N Y GARCIA MORENO ENTRADA LLANO GRANDE</v>
          </cell>
        </row>
        <row r="6402">
          <cell r="A6402" t="str">
            <v>2022-12432</v>
          </cell>
          <cell r="B6402">
            <v>480416</v>
          </cell>
          <cell r="C6402" t="str">
            <v>2022-12432</v>
          </cell>
          <cell r="D6402" t="str">
            <v>MOVISTAR</v>
          </cell>
          <cell r="E6402" t="str">
            <v>DESPACHO</v>
          </cell>
          <cell r="F6402" t="str">
            <v>NORMAL</v>
          </cell>
          <cell r="G6402" t="str">
            <v>031080202212432</v>
          </cell>
          <cell r="H6402">
            <v>44910</v>
          </cell>
          <cell r="I6402" t="str">
            <v>ENTREGADO</v>
          </cell>
          <cell r="J6402">
            <v>44911</v>
          </cell>
          <cell r="K6402" t="str">
            <v xml:space="preserve">AE NORPHONE POLICENTRO_LOURDES BRAVO </v>
          </cell>
          <cell r="L6402" t="str">
            <v>Cdla Kenney Av Del Periodista y Dr Juan Bautista Arzube CC Policentro local 9</v>
          </cell>
          <cell r="M6402" t="str">
            <v>1091717898001</v>
          </cell>
          <cell r="N6402" t="str">
            <v>984246089</v>
          </cell>
          <cell r="O6402" t="str">
            <v/>
          </cell>
          <cell r="P6402" t="str">
            <v>GUAYAQUIL</v>
          </cell>
          <cell r="Q6402" t="str">
            <v>GUAYAQUIL</v>
          </cell>
          <cell r="R6402" t="str">
            <v>GUAYAS</v>
          </cell>
          <cell r="T6402" t="str">
            <v>TRAMACO</v>
          </cell>
          <cell r="U6402" t="str">
            <v>FLEXNETUIO_GYE</v>
          </cell>
          <cell r="V6402">
            <v>1</v>
          </cell>
          <cell r="W6402">
            <v>1</v>
          </cell>
          <cell r="X6402" t="str">
            <v>FLEXNET ECUADOR - MOVISTAR</v>
          </cell>
          <cell r="Y6402" t="str">
            <v>CALLE 28 DE JUNIO S/N Y GARCIA MORENO ENTRADA LLANO GRANDE</v>
          </cell>
        </row>
        <row r="6403">
          <cell r="A6403" t="str">
            <v>2022-12435</v>
          </cell>
          <cell r="B6403">
            <v>480419</v>
          </cell>
          <cell r="C6403" t="str">
            <v>2022-12435</v>
          </cell>
          <cell r="D6403" t="str">
            <v>MOVISTAR</v>
          </cell>
          <cell r="E6403" t="str">
            <v>DESPACHO</v>
          </cell>
          <cell r="F6403" t="str">
            <v>NORMAL</v>
          </cell>
          <cell r="G6403" t="str">
            <v>031080202212435</v>
          </cell>
          <cell r="H6403">
            <v>44910</v>
          </cell>
          <cell r="I6403" t="str">
            <v>ENTREGADO</v>
          </cell>
          <cell r="J6403">
            <v>44911</v>
          </cell>
          <cell r="K6403" t="str">
            <v>GRUPO ROMERO (C.C. MALL EL FORTIN)_ROMERO RODRIGUEZ MAURENY GEANELLA</v>
          </cell>
          <cell r="L6403" t="str">
            <v>Av perimetral calle casuarina Centro Comercial  Mall del fortin</v>
          </cell>
          <cell r="M6403" t="str">
            <v>0993323705001</v>
          </cell>
          <cell r="N6403" t="str">
            <v>982387574</v>
          </cell>
          <cell r="O6403" t="str">
            <v/>
          </cell>
          <cell r="P6403" t="str">
            <v>GUAYAQUIL</v>
          </cell>
          <cell r="Q6403" t="str">
            <v>GUAYAQUIL</v>
          </cell>
          <cell r="R6403" t="str">
            <v>GUAYAS</v>
          </cell>
          <cell r="T6403" t="str">
            <v>TRAMACO</v>
          </cell>
          <cell r="U6403" t="str">
            <v>FLEXNETUIO_GYE</v>
          </cell>
          <cell r="V6403">
            <v>1</v>
          </cell>
          <cell r="W6403">
            <v>1</v>
          </cell>
          <cell r="X6403" t="str">
            <v>FLEXNET ECUADOR - MOVISTAR</v>
          </cell>
          <cell r="Y6403" t="str">
            <v>CALLE 28 DE JUNIO S/N Y GARCIA MORENO ENTRADA LLANO GRANDE</v>
          </cell>
        </row>
        <row r="6404">
          <cell r="A6404" t="str">
            <v>2022-12436</v>
          </cell>
          <cell r="B6404">
            <v>480420</v>
          </cell>
          <cell r="C6404" t="str">
            <v>2022-12436</v>
          </cell>
          <cell r="D6404" t="str">
            <v>MOVISTAR</v>
          </cell>
          <cell r="E6404" t="str">
            <v>DESPACHO</v>
          </cell>
          <cell r="F6404" t="str">
            <v>NORMAL</v>
          </cell>
          <cell r="G6404" t="str">
            <v>031080202212436</v>
          </cell>
          <cell r="H6404">
            <v>44910</v>
          </cell>
          <cell r="I6404" t="str">
            <v>ENTREGADO</v>
          </cell>
          <cell r="J6404">
            <v>44911</v>
          </cell>
          <cell r="K6404" t="str">
            <v>CAVS AE NORPHONE EL PORTAL_LOURDES BRAVO</v>
          </cell>
          <cell r="L6404" t="str">
            <v>AV GALO PLAZA LASSO Y AV SIMON BOLIVAR CENTRO COMERCIAL PORTAL SHOPPING LOCAL P25253 PISO DOS</v>
          </cell>
          <cell r="M6404" t="str">
            <v>1091717898001</v>
          </cell>
          <cell r="N6404" t="str">
            <v>998659562</v>
          </cell>
          <cell r="O6404" t="str">
            <v/>
          </cell>
          <cell r="P6404" t="str">
            <v>QUITO</v>
          </cell>
          <cell r="Q6404" t="str">
            <v>QUITO</v>
          </cell>
          <cell r="R6404" t="str">
            <v>PICHINCHA</v>
          </cell>
          <cell r="T6404" t="str">
            <v>TRAMACO</v>
          </cell>
          <cell r="U6404" t="str">
            <v>FLEXNETUIO_LOCAL</v>
          </cell>
          <cell r="V6404">
            <v>1</v>
          </cell>
          <cell r="W6404">
            <v>1</v>
          </cell>
          <cell r="X6404" t="str">
            <v>FLEXNET ECUADOR - MOVISTAR</v>
          </cell>
          <cell r="Y6404" t="str">
            <v>CALLE 28 DE JUNIO S/N Y GARCIA MORENO ENTRADA LLANO GRANDE</v>
          </cell>
        </row>
        <row r="6405">
          <cell r="A6405" t="str">
            <v>2022-12437</v>
          </cell>
          <cell r="B6405">
            <v>480421</v>
          </cell>
          <cell r="C6405" t="str">
            <v>2022-12437</v>
          </cell>
          <cell r="D6405" t="str">
            <v>MOVISTAR</v>
          </cell>
          <cell r="E6405" t="str">
            <v>DESPACHO</v>
          </cell>
          <cell r="F6405" t="str">
            <v>NORMAL</v>
          </cell>
          <cell r="G6405" t="str">
            <v>031080202212437</v>
          </cell>
          <cell r="H6405">
            <v>44910</v>
          </cell>
          <cell r="I6405" t="str">
            <v>ENTREGADO</v>
          </cell>
          <cell r="J6405">
            <v>44911</v>
          </cell>
          <cell r="K6405" t="str">
            <v xml:space="preserve">NORPHONE CAVS DAS SANTO DOMINGO_LOURDES BRAVO </v>
          </cell>
          <cell r="L6405" t="str">
            <v>29 DE MAYO Y LATACUNGA A LADO DEL POLLO GUS SANTO DOMINGO</v>
          </cell>
          <cell r="M6405" t="str">
            <v>1091717898001</v>
          </cell>
          <cell r="N6405" t="str">
            <v>984246089</v>
          </cell>
          <cell r="O6405" t="str">
            <v/>
          </cell>
          <cell r="P6405" t="str">
            <v>SANTO DOMINGO</v>
          </cell>
          <cell r="Q6405" t="str">
            <v>SANTO DOMINGO</v>
          </cell>
          <cell r="R6405" t="str">
            <v>SANTO DOMINGO DE LOS TSACHILAS</v>
          </cell>
          <cell r="T6405" t="str">
            <v>TRAMACO</v>
          </cell>
          <cell r="U6405" t="str">
            <v>FLEXNETUIO_PROVINCIA</v>
          </cell>
          <cell r="V6405">
            <v>1</v>
          </cell>
          <cell r="W6405">
            <v>1</v>
          </cell>
          <cell r="X6405" t="str">
            <v>FLEXNET ECUADOR - MOVISTAR</v>
          </cell>
          <cell r="Y6405" t="str">
            <v>CALLE 28 DE JUNIO S/N Y GARCIA MORENO ENTRADA LLANO GRANDE</v>
          </cell>
        </row>
        <row r="6406">
          <cell r="A6406" t="str">
            <v>2022-12438</v>
          </cell>
          <cell r="B6406">
            <v>480422</v>
          </cell>
          <cell r="C6406" t="str">
            <v>2022-12438</v>
          </cell>
          <cell r="D6406" t="str">
            <v>MOVISTAR</v>
          </cell>
          <cell r="E6406" t="str">
            <v>DESPACHO</v>
          </cell>
          <cell r="F6406" t="str">
            <v>NORMAL</v>
          </cell>
          <cell r="G6406" t="str">
            <v>031080202212438</v>
          </cell>
          <cell r="H6406">
            <v>44910</v>
          </cell>
          <cell r="I6406" t="str">
            <v>ENTREGADO</v>
          </cell>
          <cell r="J6406">
            <v>44911</v>
          </cell>
          <cell r="K6406" t="str">
            <v>NORPHONE AMBATO_PAOLA MORAN</v>
          </cell>
          <cell r="L6406" t="str">
            <v>AV CEVALLOS ENTRE CALLES MERA Y MARTINEZ CAV NORPHONE</v>
          </cell>
          <cell r="M6406" t="str">
            <v>1091717898001</v>
          </cell>
          <cell r="N6406" t="str">
            <v>998659562</v>
          </cell>
          <cell r="O6406" t="str">
            <v/>
          </cell>
          <cell r="P6406" t="str">
            <v>AMBATO</v>
          </cell>
          <cell r="Q6406" t="str">
            <v>AMBATO</v>
          </cell>
          <cell r="R6406" t="str">
            <v>TUNGURAHUA</v>
          </cell>
          <cell r="S6406" t="str">
            <v>AMBATO</v>
          </cell>
          <cell r="T6406" t="str">
            <v>TRAMACO</v>
          </cell>
          <cell r="U6406" t="str">
            <v>FLEXNETUIO_PROVINCIA</v>
          </cell>
          <cell r="V6406">
            <v>1</v>
          </cell>
          <cell r="W6406">
            <v>1</v>
          </cell>
          <cell r="X6406" t="str">
            <v>FLEXNET ECUADOR - MOVISTAR</v>
          </cell>
          <cell r="Y6406" t="str">
            <v>CALLE 28 DE JUNIO S/N Y GARCIA MORENO ENTRADA LLANO GRANDE</v>
          </cell>
        </row>
        <row r="6407">
          <cell r="A6407" t="str">
            <v>2022-12440</v>
          </cell>
          <cell r="B6407">
            <v>480424</v>
          </cell>
          <cell r="C6407" t="str">
            <v>2022-12440</v>
          </cell>
          <cell r="D6407" t="str">
            <v>MOVISTAR</v>
          </cell>
          <cell r="E6407" t="str">
            <v>DESPACHO</v>
          </cell>
          <cell r="F6407" t="str">
            <v>NORMAL</v>
          </cell>
          <cell r="G6407" t="str">
            <v>031080202212440</v>
          </cell>
          <cell r="H6407">
            <v>44910</v>
          </cell>
          <cell r="I6407" t="str">
            <v>ENTREGADO</v>
          </cell>
          <cell r="J6407">
            <v>44911</v>
          </cell>
          <cell r="K6407" t="str">
            <v>NORPHONE C.C. Riocentro Ceibos_PAOLA MORAN</v>
          </cell>
          <cell r="L6407" t="str">
            <v>C.C. RIOCENTRO CEIBOS LOCAL 28 AV DEL BOMBERO VIA A LA COSTA KM 65</v>
          </cell>
          <cell r="M6407" t="str">
            <v>1091717898001</v>
          </cell>
          <cell r="N6407" t="str">
            <v>998659562</v>
          </cell>
          <cell r="O6407" t="str">
            <v/>
          </cell>
          <cell r="P6407" t="str">
            <v>GUAYAQUIL</v>
          </cell>
          <cell r="Q6407" t="str">
            <v>GUAYAQUIL</v>
          </cell>
          <cell r="R6407" t="str">
            <v>GUAYAS</v>
          </cell>
          <cell r="T6407" t="str">
            <v>TRAMACO</v>
          </cell>
          <cell r="U6407" t="str">
            <v>FLEXNETUIO_GYE</v>
          </cell>
          <cell r="V6407">
            <v>1</v>
          </cell>
          <cell r="W6407">
            <v>1</v>
          </cell>
          <cell r="X6407" t="str">
            <v>FLEXNET ECUADOR - MOVISTAR</v>
          </cell>
          <cell r="Y6407" t="str">
            <v>CALLE 28 DE JUNIO S/N Y GARCIA MORENO ENTRADA LLANO GRANDE</v>
          </cell>
        </row>
        <row r="6408">
          <cell r="A6408" t="str">
            <v>2022-12441</v>
          </cell>
          <cell r="B6408">
            <v>480425</v>
          </cell>
          <cell r="C6408" t="str">
            <v>2022-12441</v>
          </cell>
          <cell r="D6408" t="str">
            <v>MOVISTAR</v>
          </cell>
          <cell r="E6408" t="str">
            <v>DESPACHO</v>
          </cell>
          <cell r="F6408" t="str">
            <v>NORMAL</v>
          </cell>
          <cell r="G6408" t="str">
            <v>031080202212441</v>
          </cell>
          <cell r="H6408">
            <v>44910</v>
          </cell>
          <cell r="I6408" t="str">
            <v>ENTREGADO</v>
          </cell>
          <cell r="J6408">
            <v>44912</v>
          </cell>
          <cell r="K6408" t="str">
            <v>NORPHONE C.C. Riocentro Norte_PAOLA MORAN</v>
          </cell>
          <cell r="L6408" t="str">
            <v>CENTRO COMERCIAL RIOCENTRO NORTE AV FRANCISCO DE ORELLANA LOCAL 10 PRIMERA PUERTA</v>
          </cell>
          <cell r="M6408" t="str">
            <v>1091717898001</v>
          </cell>
          <cell r="N6408" t="str">
            <v>998659562</v>
          </cell>
          <cell r="O6408" t="str">
            <v/>
          </cell>
          <cell r="P6408" t="str">
            <v>GUAYAQUIL</v>
          </cell>
          <cell r="Q6408" t="str">
            <v>GUAYAQUIL</v>
          </cell>
          <cell r="R6408" t="str">
            <v>GUAYAS</v>
          </cell>
          <cell r="T6408" t="str">
            <v>TRAMACO</v>
          </cell>
          <cell r="U6408" t="str">
            <v>FLEXNETUIO_GYE</v>
          </cell>
          <cell r="V6408">
            <v>1</v>
          </cell>
          <cell r="W6408">
            <v>1</v>
          </cell>
          <cell r="X6408" t="str">
            <v>FLEXNET ECUADOR - MOVISTAR</v>
          </cell>
          <cell r="Y6408" t="str">
            <v>CALLE 28 DE JUNIO S/N Y GARCIA MORENO ENTRADA LLANO GRANDE</v>
          </cell>
        </row>
        <row r="6409">
          <cell r="A6409" t="str">
            <v>2022-12443</v>
          </cell>
          <cell r="B6409">
            <v>480427</v>
          </cell>
          <cell r="C6409" t="str">
            <v>2022-12443</v>
          </cell>
          <cell r="D6409" t="str">
            <v>MOVISTAR</v>
          </cell>
          <cell r="E6409" t="str">
            <v>DESPACHO</v>
          </cell>
          <cell r="F6409" t="str">
            <v>NORMAL</v>
          </cell>
          <cell r="G6409" t="str">
            <v>031080202212443</v>
          </cell>
          <cell r="H6409">
            <v>44910</v>
          </cell>
          <cell r="I6409" t="str">
            <v>ENTREGADO</v>
          </cell>
          <cell r="J6409">
            <v>44911</v>
          </cell>
          <cell r="K6409" t="str">
            <v>NORPHONE C.C. Shopping Duran_PAOLA MORAN</v>
          </cell>
          <cell r="L6409" t="str">
            <v>CC SHOPPING DURAN KILOMETRO 35 DE LA AUTOPISTA DURAN  BOLICHE56</v>
          </cell>
          <cell r="M6409" t="str">
            <v>1091717898001</v>
          </cell>
          <cell r="N6409" t="str">
            <v>998659562</v>
          </cell>
          <cell r="O6409" t="str">
            <v/>
          </cell>
          <cell r="P6409" t="str">
            <v>GUAYAQUIL</v>
          </cell>
          <cell r="Q6409" t="str">
            <v>GUAYAQUIL</v>
          </cell>
          <cell r="R6409" t="str">
            <v>GUAYAS</v>
          </cell>
          <cell r="T6409" t="str">
            <v>TRAMACO</v>
          </cell>
          <cell r="U6409" t="str">
            <v>FLEXNETUIO_GYE</v>
          </cell>
          <cell r="V6409">
            <v>1</v>
          </cell>
          <cell r="W6409">
            <v>1</v>
          </cell>
          <cell r="X6409" t="str">
            <v>FLEXNET ECUADOR - MOVISTAR</v>
          </cell>
          <cell r="Y6409" t="str">
            <v>CALLE 28 DE JUNIO S/N Y GARCIA MORENO ENTRADA LLANO GRANDE</v>
          </cell>
        </row>
        <row r="6410">
          <cell r="A6410" t="str">
            <v>2022-12444</v>
          </cell>
          <cell r="B6410">
            <v>480428</v>
          </cell>
          <cell r="C6410" t="str">
            <v>2022-12444</v>
          </cell>
          <cell r="D6410" t="str">
            <v>MOVISTAR</v>
          </cell>
          <cell r="E6410" t="str">
            <v>DESPACHO</v>
          </cell>
          <cell r="F6410" t="str">
            <v>NORMAL</v>
          </cell>
          <cell r="G6410" t="str">
            <v>031080202212444</v>
          </cell>
          <cell r="H6410">
            <v>44910</v>
          </cell>
          <cell r="I6410" t="str">
            <v>ENTREGADO</v>
          </cell>
          <cell r="J6410">
            <v>44911</v>
          </cell>
          <cell r="K6410" t="str">
            <v>NORPHONE C.C. SHOPPING MANTA_LOURDES BRAVO</v>
          </cell>
          <cell r="L6410" t="str">
            <v>AV. 4 DE NOVIEMBRE, MANTA 130210   LOCAL 21 PLANTA ALTA</v>
          </cell>
          <cell r="M6410" t="str">
            <v>1091717898001</v>
          </cell>
          <cell r="N6410" t="str">
            <v>984246089</v>
          </cell>
          <cell r="O6410" t="str">
            <v/>
          </cell>
          <cell r="P6410" t="str">
            <v>MANTA</v>
          </cell>
          <cell r="Q6410" t="str">
            <v>MANTA</v>
          </cell>
          <cell r="R6410" t="str">
            <v>MANABI</v>
          </cell>
          <cell r="T6410" t="str">
            <v>TRAMACO</v>
          </cell>
          <cell r="U6410" t="str">
            <v>FLEXNETUIO_PROVINCIA</v>
          </cell>
          <cell r="V6410">
            <v>1</v>
          </cell>
          <cell r="W6410">
            <v>1</v>
          </cell>
          <cell r="X6410" t="str">
            <v>FLEXNET ECUADOR - MOVISTAR</v>
          </cell>
          <cell r="Y6410" t="str">
            <v>CALLE 28 DE JUNIO S/N Y GARCIA MORENO ENTRADA LLANO GRANDE</v>
          </cell>
        </row>
        <row r="6411">
          <cell r="A6411" t="str">
            <v>2022-12445</v>
          </cell>
          <cell r="B6411">
            <v>480429</v>
          </cell>
          <cell r="C6411" t="str">
            <v>2022-12445</v>
          </cell>
          <cell r="D6411" t="str">
            <v>MOVISTAR</v>
          </cell>
          <cell r="E6411" t="str">
            <v>DESPACHO</v>
          </cell>
          <cell r="F6411" t="str">
            <v>NORMAL</v>
          </cell>
          <cell r="G6411" t="str">
            <v>FT75702</v>
          </cell>
          <cell r="H6411">
            <v>44910</v>
          </cell>
          <cell r="I6411" t="str">
            <v>ENTREGADO</v>
          </cell>
          <cell r="J6411">
            <v>44911</v>
          </cell>
          <cell r="K6411" t="str">
            <v>LAB-ONE CIA.LTDA._GABRIELA CASTELLANOS</v>
          </cell>
          <cell r="L6411" t="str">
            <v>Francisco Salazar E10-59 y Tamayo, Edificio Virtu, Piso 3</v>
          </cell>
          <cell r="M6411" t="str">
            <v>1720213410</v>
          </cell>
          <cell r="N6411" t="str">
            <v>98489956</v>
          </cell>
          <cell r="O6411" t="str">
            <v/>
          </cell>
          <cell r="P6411" t="str">
            <v>QUITO</v>
          </cell>
          <cell r="Q6411" t="str">
            <v>QUITO</v>
          </cell>
          <cell r="R6411" t="str">
            <v>PICHINCHA</v>
          </cell>
          <cell r="U6411" t="str">
            <v>FLEXNETUIO_LOCAL</v>
          </cell>
          <cell r="V6411">
            <v>1</v>
          </cell>
          <cell r="W6411">
            <v>1</v>
          </cell>
          <cell r="X6411" t="str">
            <v>FLEXNET ECUADOR - MOVISTAR</v>
          </cell>
          <cell r="Y6411" t="str">
            <v>CALLE 28 DE JUNIO S/N Y GARCIA MORENO ENTRADA LLANO GRANDE</v>
          </cell>
        </row>
        <row r="6412">
          <cell r="A6412" t="str">
            <v>2022-12446</v>
          </cell>
          <cell r="B6412">
            <v>480430</v>
          </cell>
          <cell r="C6412" t="str">
            <v>2022-12446</v>
          </cell>
          <cell r="D6412" t="str">
            <v>MOVISTAR</v>
          </cell>
          <cell r="E6412" t="str">
            <v>DESPACHO</v>
          </cell>
          <cell r="F6412" t="str">
            <v>NORMAL</v>
          </cell>
          <cell r="G6412" t="str">
            <v>TF89224</v>
          </cell>
          <cell r="H6412">
            <v>44910</v>
          </cell>
          <cell r="I6412" t="str">
            <v>ENTREGADO</v>
          </cell>
          <cell r="J6412">
            <v>44911</v>
          </cell>
          <cell r="K6412" t="str">
            <v>FDV DISTRIBUIDORA GUERRERO GUAYAQUIL_RAUL GUERRERO ESPINOZA</v>
          </cell>
          <cell r="L6412" t="str">
            <v>10 DE AGOSTO 2113 ENTRE CARCHI Y TULCAN</v>
          </cell>
          <cell r="M6412" t="str">
            <v>0918930660</v>
          </cell>
          <cell r="N6412" t="str">
            <v>983224466</v>
          </cell>
          <cell r="O6412" t="str">
            <v/>
          </cell>
          <cell r="P6412" t="str">
            <v>GUAYAQUIL</v>
          </cell>
          <cell r="Q6412" t="str">
            <v>GUAYAQUIL</v>
          </cell>
          <cell r="R6412" t="str">
            <v>GUAYAS</v>
          </cell>
          <cell r="T6412" t="str">
            <v>ITSACOURIER</v>
          </cell>
          <cell r="U6412" t="str">
            <v>FLEXNETUIO_GYE</v>
          </cell>
          <cell r="V6412">
            <v>1</v>
          </cell>
          <cell r="W6412">
            <v>1</v>
          </cell>
          <cell r="X6412" t="str">
            <v>FLEXNET ECUADOR - MOVISTAR</v>
          </cell>
          <cell r="Y6412" t="str">
            <v>CALLE 28 DE JUNIO S/N Y GARCIA MORENO ENTRADA LLANO GRANDE</v>
          </cell>
        </row>
        <row r="6413">
          <cell r="A6413" t="str">
            <v>20003019785218</v>
          </cell>
          <cell r="B6413">
            <v>480388</v>
          </cell>
          <cell r="C6413" t="str">
            <v>20003019785218</v>
          </cell>
          <cell r="D6413" t="str">
            <v>BRELDYNG</v>
          </cell>
          <cell r="E6413" t="str">
            <v>DESPACHO</v>
          </cell>
          <cell r="F6413" t="str">
            <v>NORMAL</v>
          </cell>
          <cell r="G6413" t="str">
            <v>031002004106965</v>
          </cell>
          <cell r="H6413">
            <v>44910</v>
          </cell>
          <cell r="I6413" t="str">
            <v>ENTREGADO</v>
          </cell>
          <cell r="J6413">
            <v>44921</v>
          </cell>
          <cell r="K6413" t="str">
            <v>SEGUNDO ANTONIO MOSQUERA TASIGUANO</v>
          </cell>
          <cell r="L6413" t="str">
            <v>GUAYAS / GUAYAQUIL / TARQUI / VIA DAULE KM 10 Y MEDIO / SN / AV HONORATO VASQUEZ Y QUINQUELLAS / LOTIZACION INMACONSA OFICINA DE TRAMACO MZ 5 SL 1 QUINQUELAS</v>
          </cell>
          <cell r="M6413" t="str">
            <v>1724049422</v>
          </cell>
          <cell r="N6413" t="str">
            <v>998551446</v>
          </cell>
          <cell r="P6413" t="str">
            <v>GUAYAQUIL</v>
          </cell>
          <cell r="Q6413" t="str">
            <v>GUAYAQUIL</v>
          </cell>
          <cell r="R6413" t="str">
            <v>GUAYAS</v>
          </cell>
          <cell r="T6413" t="str">
            <v>TRAMACO</v>
          </cell>
          <cell r="U6413" t="str">
            <v>FLEXNETGYE_LOCAL</v>
          </cell>
          <cell r="V6413">
            <v>2</v>
          </cell>
          <cell r="W6413">
            <v>12</v>
          </cell>
          <cell r="X6413" t="str">
            <v>FLEXNET</v>
          </cell>
          <cell r="Y6413" t="str">
            <v>FLEX NET GYE KM 8.5 VIA DAULE</v>
          </cell>
        </row>
        <row r="6414">
          <cell r="A6414" t="str">
            <v>20003019810933</v>
          </cell>
          <cell r="B6414">
            <v>480389</v>
          </cell>
          <cell r="C6414" t="str">
            <v>20003019810933</v>
          </cell>
          <cell r="D6414" t="str">
            <v>BRELDYNG</v>
          </cell>
          <cell r="E6414" t="str">
            <v>DESPACHO</v>
          </cell>
          <cell r="F6414" t="str">
            <v>NORMAL</v>
          </cell>
          <cell r="G6414" t="str">
            <v>TF89288</v>
          </cell>
          <cell r="H6414">
            <v>44910</v>
          </cell>
          <cell r="I6414" t="str">
            <v>DEVOLUCION_EN_PROCESO</v>
          </cell>
          <cell r="J6414">
            <v>44923</v>
          </cell>
          <cell r="K6414" t="str">
            <v>LADY LAURA VILLACRESES MONTALVO</v>
          </cell>
          <cell r="L6414" t="str">
            <v>GUAYAS / GUAYAQUIL / TARQUI / AV GABRIEL ROLDOS AGUILERA / MZ 266 VLL 6 /  / CDLA SAUCES 6 MANZANA 266 VILLA 6 PLANTA BAJA LOCAL NAUTAPRINT REF JUNTO AL RESTAURANTE CASA REY</v>
          </cell>
          <cell r="M6414" t="str">
            <v>922201611</v>
          </cell>
          <cell r="N6414" t="str">
            <v>994057471-0991511161</v>
          </cell>
          <cell r="P6414" t="str">
            <v>GUAYAQUIL</v>
          </cell>
          <cell r="Q6414" t="str">
            <v>GUAYAQUIL</v>
          </cell>
          <cell r="R6414" t="str">
            <v>GUAYAS</v>
          </cell>
          <cell r="T6414" t="str">
            <v>ITSACOURIER</v>
          </cell>
          <cell r="U6414" t="str">
            <v>FLEXNETGYE_LOCAL</v>
          </cell>
          <cell r="V6414">
            <v>2</v>
          </cell>
          <cell r="W6414">
            <v>12</v>
          </cell>
          <cell r="X6414" t="str">
            <v>FLEXNET</v>
          </cell>
          <cell r="Y6414" t="str">
            <v>FLEX NET GYE KM 8.5 VIA DAULE</v>
          </cell>
        </row>
        <row r="6415">
          <cell r="A6415" t="str">
            <v>CAVS_2022_051</v>
          </cell>
          <cell r="B6415">
            <v>480386</v>
          </cell>
          <cell r="C6415" t="str">
            <v>CAVS_2022_051</v>
          </cell>
          <cell r="D6415" t="str">
            <v>MOVISTAR</v>
          </cell>
          <cell r="E6415" t="str">
            <v>DESPACHO</v>
          </cell>
          <cell r="F6415" t="str">
            <v>NORMAL</v>
          </cell>
          <cell r="G6415" t="str">
            <v>031002004105877</v>
          </cell>
          <cell r="H6415">
            <v>44910</v>
          </cell>
          <cell r="I6415" t="str">
            <v>ENTREGADO</v>
          </cell>
          <cell r="J6415">
            <v>44911</v>
          </cell>
          <cell r="K6415" t="str">
            <v>CAVS MALL DEL PACIFICO</v>
          </cell>
          <cell r="L6415" t="str">
            <v>AVENIDA MALECON Y CALLE 23 , CENTRO COMERCIAL MALL DEL PACIFICO, LOCAL PB -057-058</v>
          </cell>
          <cell r="P6415" t="str">
            <v>MANTA</v>
          </cell>
          <cell r="Q6415" t="str">
            <v>MANTA</v>
          </cell>
          <cell r="R6415" t="str">
            <v>MANABI</v>
          </cell>
          <cell r="T6415" t="str">
            <v>TRAMACO</v>
          </cell>
          <cell r="U6415" t="str">
            <v>FLEXNETUIO_PROVINCIA</v>
          </cell>
          <cell r="V6415">
            <v>1</v>
          </cell>
          <cell r="W6415">
            <v>1</v>
          </cell>
          <cell r="X6415" t="str">
            <v>CAVS MALL DEL RIO</v>
          </cell>
          <cell r="Y6415" t="str">
            <v>AV FELIPE II LB86 Y CIRCUNVALACION SUR CC MALL DEL RIO</v>
          </cell>
        </row>
        <row r="6416">
          <cell r="A6416" t="str">
            <v>20842</v>
          </cell>
          <cell r="B6416">
            <v>480376</v>
          </cell>
          <cell r="C6416" t="str">
            <v>20842</v>
          </cell>
          <cell r="D6416" t="str">
            <v>CARESTINO</v>
          </cell>
          <cell r="E6416" t="str">
            <v>DESPACHO</v>
          </cell>
          <cell r="F6416" t="str">
            <v>NORMAL</v>
          </cell>
          <cell r="G6416" t="str">
            <v>031002004108148</v>
          </cell>
          <cell r="H6416">
            <v>44910</v>
          </cell>
          <cell r="I6416" t="str">
            <v>ENTREGADO</v>
          </cell>
          <cell r="J6416">
            <v>44911</v>
          </cell>
          <cell r="K6416" t="str">
            <v>RUTH GRACIELA LUNA ILLAVICENCIO</v>
          </cell>
          <cell r="L6416" t="str">
            <v>CALLE LARGA Y LUIS CORDERO 8-41 PISO/DPTO: PREGUNTAR EN RECEPCION. ENTRE ES UN HOTEL SE LLAMA CASA DEL BARRANCO</v>
          </cell>
          <cell r="N6416" t="str">
            <v>593984938256</v>
          </cell>
          <cell r="O6416" t="str">
            <v>5932839763</v>
          </cell>
          <cell r="P6416" t="str">
            <v>010101</v>
          </cell>
          <cell r="Q6416" t="str">
            <v>CUENCA</v>
          </cell>
          <cell r="R6416" t="str">
            <v>AZUAY</v>
          </cell>
          <cell r="S6416" t="str">
            <v>CUENCA</v>
          </cell>
          <cell r="T6416" t="str">
            <v>TRAMACO</v>
          </cell>
          <cell r="U6416" t="str">
            <v>FLEXNETGYE_PROVINCIA</v>
          </cell>
          <cell r="V6416">
            <v>1</v>
          </cell>
          <cell r="W6416">
            <v>19.7</v>
          </cell>
          <cell r="X6416" t="str">
            <v>FLEXNET ECUADOR - CAREST</v>
          </cell>
          <cell r="Y6416" t="str">
            <v>FERNANDO GUTIERREZ HILL VIA A DAULE KM 8 1/2 ENTRADA A COOPERATIVA JUAN MONTALVO</v>
          </cell>
        </row>
        <row r="6417">
          <cell r="A6417" t="str">
            <v>21326</v>
          </cell>
          <cell r="B6417">
            <v>480377</v>
          </cell>
          <cell r="C6417" t="str">
            <v>21326</v>
          </cell>
          <cell r="D6417" t="str">
            <v>CARESTINO</v>
          </cell>
          <cell r="E6417" t="str">
            <v>DESPACHO</v>
          </cell>
          <cell r="F6417" t="str">
            <v>NORMAL</v>
          </cell>
          <cell r="G6417" t="str">
            <v>031002004108247</v>
          </cell>
          <cell r="H6417">
            <v>44910</v>
          </cell>
          <cell r="I6417" t="str">
            <v>ENTREGADO</v>
          </cell>
          <cell r="J6417">
            <v>44911</v>
          </cell>
          <cell r="K6417" t="str">
            <v>ALICIA CEDENO ZAMBRANO</v>
          </cell>
          <cell r="L6417" t="str">
            <v>GARCIA MORENO ENTRE CORDOVA Y 10 DE AGOSTO 230. ENTRE CASA DE 3 PISO AMARILLO CON MORADO DIAGONAL A REPUESTOS MICHELIN</v>
          </cell>
          <cell r="N6417" t="str">
            <v>593988035156</v>
          </cell>
          <cell r="O6417" t="str">
            <v>593967741458</v>
          </cell>
          <cell r="P6417" t="str">
            <v>130105</v>
          </cell>
          <cell r="Q6417" t="str">
            <v>PORTOVIEJO</v>
          </cell>
          <cell r="R6417" t="str">
            <v>MANABI</v>
          </cell>
          <cell r="S6417" t="str">
            <v>PORTOVIEJO</v>
          </cell>
          <cell r="T6417" t="str">
            <v>TRAMACO</v>
          </cell>
          <cell r="U6417" t="str">
            <v>FLEXNETGYE_PROVINCIA</v>
          </cell>
          <cell r="V6417">
            <v>1</v>
          </cell>
          <cell r="W6417">
            <v>11.8</v>
          </cell>
          <cell r="X6417" t="str">
            <v>FLEXNET ECUADOR - CAREST</v>
          </cell>
          <cell r="Y6417" t="str">
            <v>FERNANDO GUTIERREZ HILL VIA A DAULE KM 8 1/2 ENTRADA A COOPERATIVA JUAN MONTALVO</v>
          </cell>
        </row>
        <row r="6418">
          <cell r="A6418" t="str">
            <v>21332</v>
          </cell>
          <cell r="B6418">
            <v>480378</v>
          </cell>
          <cell r="C6418" t="str">
            <v>21332</v>
          </cell>
          <cell r="D6418" t="str">
            <v>CARESTINO</v>
          </cell>
          <cell r="E6418" t="str">
            <v>DESPACHO</v>
          </cell>
          <cell r="F6418" t="str">
            <v>NORMAL</v>
          </cell>
          <cell r="G6418" t="str">
            <v>031002004108296</v>
          </cell>
          <cell r="H6418">
            <v>44910</v>
          </cell>
          <cell r="I6418" t="str">
            <v>ENTREGADO</v>
          </cell>
          <cell r="J6418">
            <v>44911</v>
          </cell>
          <cell r="K6418" t="str">
            <v>SARA CRISTINA TORRES NAVARRETE</v>
          </cell>
          <cell r="L6418" t="str">
            <v>CALLE LOS CACTUS Y LOS CEDROS URB. LAS RETAMAS CAPELO LOTE 3B. ENTRE URBANIZACION LAS RETAMAS VALLE DE LOS CHILLOS</v>
          </cell>
          <cell r="N6418" t="str">
            <v>593987970496</v>
          </cell>
          <cell r="O6418" t="str">
            <v>593987970496</v>
          </cell>
          <cell r="P6418" t="str">
            <v>171101</v>
          </cell>
          <cell r="Q6418" t="str">
            <v>RUMIÑAHUI</v>
          </cell>
          <cell r="R6418" t="str">
            <v>PICHINCHA</v>
          </cell>
          <cell r="S6418" t="str">
            <v>SANGOLQUI</v>
          </cell>
          <cell r="T6418" t="str">
            <v>TRAMACO</v>
          </cell>
          <cell r="U6418" t="str">
            <v>FLEXNETGYE_UIO</v>
          </cell>
          <cell r="V6418">
            <v>1</v>
          </cell>
          <cell r="W6418">
            <v>12.5</v>
          </cell>
          <cell r="X6418" t="str">
            <v>FLEXNET ECUADOR - CAREST</v>
          </cell>
          <cell r="Y6418" t="str">
            <v>FERNANDO GUTIERREZ HILL VIA A DAULE KM 8 1/2 ENTRADA A COOPERATIVA JUAN MONTALVO</v>
          </cell>
        </row>
        <row r="6419">
          <cell r="A6419" t="str">
            <v>21345</v>
          </cell>
          <cell r="B6419">
            <v>480379</v>
          </cell>
          <cell r="C6419" t="str">
            <v>21345</v>
          </cell>
          <cell r="D6419" t="str">
            <v>CARESTINO</v>
          </cell>
          <cell r="E6419" t="str">
            <v>DESPACHO</v>
          </cell>
          <cell r="F6419" t="str">
            <v>NORMAL</v>
          </cell>
          <cell r="G6419" t="str">
            <v>031002004108629</v>
          </cell>
          <cell r="H6419">
            <v>44910</v>
          </cell>
          <cell r="I6419" t="str">
            <v>ENTREGADO</v>
          </cell>
          <cell r="J6419">
            <v>44911</v>
          </cell>
          <cell r="K6419" t="str">
            <v>JENNIFER ARIAS ESPINOZA</v>
          </cell>
          <cell r="L6419" t="str">
            <v>BOLIVAR 405 PISO/DPTO: FRENTE AL BANCO BOLIVARIANO. ENTRE CUARTA Y QUINTA</v>
          </cell>
          <cell r="N6419" t="str">
            <v>0992072469</v>
          </cell>
          <cell r="O6419" t="str">
            <v>0992072469</v>
          </cell>
          <cell r="P6419" t="str">
            <v>120301</v>
          </cell>
          <cell r="Q6419" t="str">
            <v>QUEVEDO</v>
          </cell>
          <cell r="R6419" t="str">
            <v>LOS RIOS</v>
          </cell>
          <cell r="S6419" t="str">
            <v>QUEVEDO</v>
          </cell>
          <cell r="T6419" t="str">
            <v>TRAMACO</v>
          </cell>
          <cell r="U6419" t="str">
            <v>FLEXNETGYE_PROVINCIA</v>
          </cell>
          <cell r="V6419">
            <v>1</v>
          </cell>
          <cell r="W6419">
            <v>3.6</v>
          </cell>
          <cell r="X6419" t="str">
            <v>FLEXNET ECUADOR - CAREST</v>
          </cell>
          <cell r="Y6419" t="str">
            <v>FERNANDO GUTIERREZ HILL VIA A DAULE KM 8 1/2 ENTRADA A COOPERATIVA JUAN MONTALVO</v>
          </cell>
        </row>
        <row r="6420">
          <cell r="A6420" t="str">
            <v>21348</v>
          </cell>
          <cell r="B6420">
            <v>480380</v>
          </cell>
          <cell r="C6420" t="str">
            <v>21348</v>
          </cell>
          <cell r="D6420" t="str">
            <v>CARESTINO</v>
          </cell>
          <cell r="E6420" t="str">
            <v>DESPACHO</v>
          </cell>
          <cell r="F6420" t="str">
            <v>NORMAL</v>
          </cell>
          <cell r="G6420" t="str">
            <v>89271</v>
          </cell>
          <cell r="H6420">
            <v>44910</v>
          </cell>
          <cell r="I6420" t="str">
            <v>ENTREGADO</v>
          </cell>
          <cell r="J6420">
            <v>44911</v>
          </cell>
          <cell r="K6420" t="str">
            <v>AMADA MOSQUERA MOSQUERA</v>
          </cell>
          <cell r="L6420" t="str">
            <v>PORTETE #3713B ENTRE 11AVA Y 12AVA 3713B. ENTRE ES EN UNA PELUQUERIA CINTHIA BEAUTY STUDIO</v>
          </cell>
          <cell r="N6420" t="str">
            <v>593985860310</v>
          </cell>
          <cell r="O6420" t="str">
            <v>43864690</v>
          </cell>
          <cell r="P6420" t="str">
            <v>090104</v>
          </cell>
          <cell r="Q6420" t="str">
            <v>GUAYAQUIL</v>
          </cell>
          <cell r="R6420" t="str">
            <v>GUAYAS</v>
          </cell>
          <cell r="S6420" t="str">
            <v>GUAYAQUIL - PUNA - CAMPO ALEGRE</v>
          </cell>
          <cell r="T6420" t="str">
            <v>FLEXTRANS GYE</v>
          </cell>
          <cell r="U6420" t="str">
            <v>FLEXNETGYE_LOCAL</v>
          </cell>
          <cell r="V6420">
            <v>1</v>
          </cell>
          <cell r="W6420">
            <v>8.8000000000000007</v>
          </cell>
          <cell r="X6420" t="str">
            <v>FLEXNET ECUADOR - CAREST</v>
          </cell>
          <cell r="Y6420" t="str">
            <v>FERNANDO GUTIERREZ HILL VIA A DAULE KM 8 1/2 ENTRADA A COOPERATIVA JUAN MONTALVO</v>
          </cell>
        </row>
        <row r="6421">
          <cell r="A6421" t="str">
            <v>21349</v>
          </cell>
          <cell r="B6421">
            <v>480381</v>
          </cell>
          <cell r="C6421" t="str">
            <v>21349</v>
          </cell>
          <cell r="D6421" t="str">
            <v>CARESTINO</v>
          </cell>
          <cell r="E6421" t="str">
            <v>DESPACHO</v>
          </cell>
          <cell r="F6421" t="str">
            <v>NORMAL</v>
          </cell>
          <cell r="G6421" t="str">
            <v>89272</v>
          </cell>
          <cell r="H6421">
            <v>44910</v>
          </cell>
          <cell r="I6421" t="str">
            <v>ENTREGADO</v>
          </cell>
          <cell r="J6421">
            <v>44911</v>
          </cell>
          <cell r="K6421" t="str">
            <v>ILDA LORENA SISALIMA ELIZALDE</v>
          </cell>
          <cell r="L6421" t="str">
            <v>CDLA GARZOTA MAZ 97 SOLAR 10 SOLAR 10 PISO/DPTO: 3 PISO. ENTRE ATRAS DEL BANCO DEL PICHINCHA DE LAS AMERICAS</v>
          </cell>
          <cell r="N6421" t="str">
            <v>939919165</v>
          </cell>
          <cell r="O6421" t="str">
            <v>42132030</v>
          </cell>
          <cell r="P6421" t="str">
            <v>090102</v>
          </cell>
          <cell r="Q6421" t="str">
            <v>GUAYAQUIL</v>
          </cell>
          <cell r="R6421" t="str">
            <v>GUAYAS</v>
          </cell>
          <cell r="S6421" t="str">
            <v>GUAYAQUIL</v>
          </cell>
          <cell r="T6421" t="str">
            <v>ITSACOURIER</v>
          </cell>
          <cell r="U6421" t="str">
            <v>FLEXNETGYE_LOCAL</v>
          </cell>
          <cell r="V6421">
            <v>1</v>
          </cell>
          <cell r="W6421">
            <v>10.96</v>
          </cell>
          <cell r="X6421" t="str">
            <v>FLEXNET ECUADOR - CAREST</v>
          </cell>
          <cell r="Y6421" t="str">
            <v>FERNANDO GUTIERREZ HILL VIA A DAULE KM 8 1/2 ENTRADA A COOPERATIVA JUAN MONTALVO</v>
          </cell>
        </row>
        <row r="6422">
          <cell r="A6422" t="str">
            <v>21355</v>
          </cell>
          <cell r="B6422">
            <v>480382</v>
          </cell>
          <cell r="C6422" t="str">
            <v>21355</v>
          </cell>
          <cell r="D6422" t="str">
            <v>CARESTINO</v>
          </cell>
          <cell r="E6422" t="str">
            <v>DESPACHO</v>
          </cell>
          <cell r="F6422" t="str">
            <v>NORMAL</v>
          </cell>
          <cell r="G6422" t="str">
            <v>031002004108474</v>
          </cell>
          <cell r="H6422">
            <v>44910</v>
          </cell>
          <cell r="I6422" t="str">
            <v>ENTREGADO</v>
          </cell>
          <cell r="J6422">
            <v>44914</v>
          </cell>
          <cell r="K6422" t="str">
            <v>CRISTHIAN JORDAN</v>
          </cell>
          <cell r="L6422" t="str">
            <v>HOMERO SALAS Y YUMBOS OE6208 PISO/DPTO: 1. ENTRE EDIFICIO OVIEDO</v>
          </cell>
          <cell r="N6422" t="str">
            <v>593992042838</v>
          </cell>
          <cell r="O6422" t="str">
            <v>593992942838</v>
          </cell>
          <cell r="P6422" t="str">
            <v>170101</v>
          </cell>
          <cell r="Q6422" t="str">
            <v>QUITO</v>
          </cell>
          <cell r="R6422" t="str">
            <v>PICHINCHA</v>
          </cell>
          <cell r="S6422" t="str">
            <v>PACTO - EL PARAISO</v>
          </cell>
          <cell r="T6422" t="str">
            <v>TRAMACO</v>
          </cell>
          <cell r="U6422" t="str">
            <v>FLEXNETGYE_UIO</v>
          </cell>
          <cell r="V6422">
            <v>1</v>
          </cell>
          <cell r="W6422">
            <v>14.3</v>
          </cell>
          <cell r="X6422" t="str">
            <v>FLEXNET ECUADOR - CAREST</v>
          </cell>
          <cell r="Y6422" t="str">
            <v>FERNANDO GUTIERREZ HILL VIA A DAULE KM 8 1/2 ENTRADA A COOPERATIVA JUAN MONTALVO</v>
          </cell>
        </row>
        <row r="6423">
          <cell r="A6423" t="str">
            <v>21369</v>
          </cell>
          <cell r="B6423">
            <v>480383</v>
          </cell>
          <cell r="C6423" t="str">
            <v>21369</v>
          </cell>
          <cell r="D6423" t="str">
            <v>CARESTINO</v>
          </cell>
          <cell r="E6423" t="str">
            <v>DESPACHO</v>
          </cell>
          <cell r="F6423" t="str">
            <v>NORMAL</v>
          </cell>
          <cell r="G6423" t="str">
            <v>031002004108516</v>
          </cell>
          <cell r="H6423">
            <v>44910</v>
          </cell>
          <cell r="I6423" t="str">
            <v>ENTREGADO</v>
          </cell>
          <cell r="J6423">
            <v>44915</v>
          </cell>
          <cell r="K6423" t="str">
            <v>EVELYN ESCOBAR</v>
          </cell>
          <cell r="L6423" t="str">
            <v>AV. PABLO GUARDERAS N8-75. ENTRE JUNTO A SERVIGA</v>
          </cell>
          <cell r="N6423" t="str">
            <v>593995174827</v>
          </cell>
          <cell r="O6423" t="str">
            <v>22315333</v>
          </cell>
          <cell r="P6423" t="str">
            <v>171106</v>
          </cell>
          <cell r="Q6423" t="str">
            <v>MEJIA</v>
          </cell>
          <cell r="R6423" t="str">
            <v>PICHINCHA</v>
          </cell>
          <cell r="S6423" t="str">
            <v>TAMBILLO - EL ROSAL</v>
          </cell>
          <cell r="T6423" t="str">
            <v>TRAMACO</v>
          </cell>
          <cell r="U6423" t="str">
            <v>FLEXNETGYE_PROVINCIA</v>
          </cell>
          <cell r="V6423">
            <v>1</v>
          </cell>
          <cell r="W6423">
            <v>14.3</v>
          </cell>
          <cell r="X6423" t="str">
            <v>FLEXNET ECUADOR - CAREST</v>
          </cell>
          <cell r="Y6423" t="str">
            <v>FERNANDO GUTIERREZ HILL VIA A DAULE KM 8 1/2 ENTRADA A COOPERATIVA JUAN MONTALVO</v>
          </cell>
        </row>
        <row r="6424">
          <cell r="A6424" t="str">
            <v>21399</v>
          </cell>
          <cell r="B6424">
            <v>480384</v>
          </cell>
          <cell r="C6424" t="str">
            <v>21399</v>
          </cell>
          <cell r="D6424" t="str">
            <v>CARESTINO</v>
          </cell>
          <cell r="E6424" t="str">
            <v>DESPACHO</v>
          </cell>
          <cell r="F6424" t="str">
            <v>NORMAL</v>
          </cell>
          <cell r="G6424" t="str">
            <v>031002004108564</v>
          </cell>
          <cell r="H6424">
            <v>44910</v>
          </cell>
          <cell r="I6424" t="str">
            <v>ENTREGADO</v>
          </cell>
          <cell r="J6424">
            <v>44914</v>
          </cell>
          <cell r="K6424" t="str">
            <v>CARMEN SOL SEVILLA</v>
          </cell>
          <cell r="L6424" t="str">
            <v>LOS GUAYTAMBOS 0866. ENTRE AL LADO DE RESTAURANTE CANDIES</v>
          </cell>
          <cell r="N6424" t="str">
            <v>593999829684</v>
          </cell>
          <cell r="O6424" t="str">
            <v>593979221816</v>
          </cell>
          <cell r="P6424" t="str">
            <v>180101</v>
          </cell>
          <cell r="Q6424" t="str">
            <v>AMBATO</v>
          </cell>
          <cell r="R6424" t="str">
            <v>TUNGURAHUA</v>
          </cell>
          <cell r="S6424" t="str">
            <v>AMBATO</v>
          </cell>
          <cell r="T6424" t="str">
            <v>TRAMACO</v>
          </cell>
          <cell r="U6424" t="str">
            <v>FLEXNETGYE_PROVINCIA</v>
          </cell>
          <cell r="V6424">
            <v>2</v>
          </cell>
          <cell r="W6424">
            <v>11</v>
          </cell>
          <cell r="X6424" t="str">
            <v>FLEXNET ECUADOR - CAREST</v>
          </cell>
          <cell r="Y6424" t="str">
            <v>FERNANDO GUTIERREZ HILL VIA A DAULE KM 8 1/2 ENTRADA A COOPERATIVA JUAN MONTALVO</v>
          </cell>
        </row>
        <row r="6425">
          <cell r="A6425" t="str">
            <v>21405</v>
          </cell>
          <cell r="B6425">
            <v>480385</v>
          </cell>
          <cell r="C6425" t="str">
            <v>21405</v>
          </cell>
          <cell r="D6425" t="str">
            <v>CARESTINO</v>
          </cell>
          <cell r="E6425" t="str">
            <v>DESPACHO</v>
          </cell>
          <cell r="F6425" t="str">
            <v>NORMAL</v>
          </cell>
          <cell r="G6425" t="str">
            <v>031002004108607</v>
          </cell>
          <cell r="H6425">
            <v>44910</v>
          </cell>
          <cell r="I6425" t="str">
            <v>ENTREGADO</v>
          </cell>
          <cell r="J6425">
            <v>44911</v>
          </cell>
          <cell r="K6425" t="str">
            <v>LUIS SANMARTIN</v>
          </cell>
          <cell r="L6425" t="str">
            <v>CALLE L Y FABIAN ESPINOZA 017. ENTRE JUNTO AL CLUB THE STARE</v>
          </cell>
          <cell r="N6425" t="str">
            <v>994347564</v>
          </cell>
          <cell r="O6425" t="str">
            <v>939397265</v>
          </cell>
          <cell r="P6425" t="str">
            <v>070601</v>
          </cell>
          <cell r="Q6425" t="str">
            <v>SANTA ROSA</v>
          </cell>
          <cell r="R6425" t="str">
            <v>EL ORO</v>
          </cell>
          <cell r="S6425" t="str">
            <v>SANTA ROSA - JUMON</v>
          </cell>
          <cell r="T6425" t="str">
            <v>TRAMACO</v>
          </cell>
          <cell r="U6425" t="str">
            <v>FLEXNETGYE_PROVINCIA</v>
          </cell>
          <cell r="V6425">
            <v>1</v>
          </cell>
          <cell r="W6425">
            <v>3.6</v>
          </cell>
          <cell r="X6425" t="str">
            <v>FLEXNET ECUADOR - CAREST</v>
          </cell>
          <cell r="Y6425" t="str">
            <v>FERNANDO GUTIERREZ HILL VIA A DAULE KM 8 1/2 ENTRADA A COOPERATIVA JUAN MONTALVO</v>
          </cell>
        </row>
        <row r="6426">
          <cell r="A6426" t="str">
            <v>52983</v>
          </cell>
          <cell r="B6426">
            <v>480373</v>
          </cell>
          <cell r="C6426" t="str">
            <v>52983</v>
          </cell>
          <cell r="D6426" t="str">
            <v>DEGSO</v>
          </cell>
          <cell r="E6426" t="str">
            <v>DESPACHO</v>
          </cell>
          <cell r="F6426" t="str">
            <v>NORMAL</v>
          </cell>
          <cell r="G6426" t="str">
            <v>FT75691</v>
          </cell>
          <cell r="H6426">
            <v>44910</v>
          </cell>
          <cell r="I6426" t="str">
            <v>ENTREGADO</v>
          </cell>
          <cell r="J6426">
            <v>44911</v>
          </cell>
          <cell r="K6426" t="str">
            <v>ENCHAPES DECORATIVOS S.A.</v>
          </cell>
          <cell r="L6426" t="str">
            <v>DIRECCION: QUITO ,AV MORAN VALVERDE OE1-63 Y PANAMERICANA SUR KM 9 ½ ATENCION LUIS SALCEDO TEL:2676700-ENTREGAR EN LA MANANA</v>
          </cell>
          <cell r="M6426" t="str">
            <v>1790175952001</v>
          </cell>
          <cell r="N6426" t="str">
            <v>99-832-0225</v>
          </cell>
          <cell r="O6426" t="str">
            <v>99-832-0225</v>
          </cell>
          <cell r="P6426" t="str">
            <v>170301</v>
          </cell>
          <cell r="Q6426" t="str">
            <v>QUITO</v>
          </cell>
          <cell r="R6426" t="str">
            <v>PICHINCHA</v>
          </cell>
          <cell r="S6426" t="str">
            <v>QUITO</v>
          </cell>
          <cell r="U6426" t="str">
            <v>FLEXNETUIO_LOCAL</v>
          </cell>
          <cell r="V6426">
            <v>2</v>
          </cell>
          <cell r="W6426">
            <v>3</v>
          </cell>
          <cell r="X6426" t="str">
            <v>FLEXNET</v>
          </cell>
          <cell r="Y6426" t="str">
            <v>FLEX NET CALLE 28 DE JUNIO S/N Y GARCIA MORENO ENTRADA LLANO GRANDE</v>
          </cell>
        </row>
        <row r="6427">
          <cell r="A6427" t="str">
            <v>52985</v>
          </cell>
          <cell r="B6427">
            <v>480375</v>
          </cell>
          <cell r="C6427" t="str">
            <v>52985</v>
          </cell>
          <cell r="D6427" t="str">
            <v>DEGSO</v>
          </cell>
          <cell r="E6427" t="str">
            <v>DESPACHO</v>
          </cell>
          <cell r="F6427" t="str">
            <v>NORMAL</v>
          </cell>
          <cell r="G6427" t="str">
            <v>FT75692</v>
          </cell>
          <cell r="H6427">
            <v>44910</v>
          </cell>
          <cell r="I6427" t="str">
            <v>ENTREGADO</v>
          </cell>
          <cell r="J6427">
            <v>44911</v>
          </cell>
          <cell r="K6427" t="str">
            <v xml:space="preserve">PROCESADORA NACIONAL DE ALIMENTOS C.A. PRONACA                             </v>
          </cell>
          <cell r="L6427" t="str">
            <v>DIRECCION: VIA INTEROCEANICA KM 21 Y CALLE LUIS ANTONIO VALLEJO - ATENCION JORGE VEGA</v>
          </cell>
          <cell r="M6427" t="str">
            <v>#N/A</v>
          </cell>
          <cell r="N6427" t="str">
            <v>99-832-0225</v>
          </cell>
          <cell r="O6427" t="str">
            <v>99-832-0225</v>
          </cell>
          <cell r="P6427" t="str">
            <v>170301</v>
          </cell>
          <cell r="Q6427" t="str">
            <v>QUITO</v>
          </cell>
          <cell r="R6427" t="str">
            <v>PICHINCHA</v>
          </cell>
          <cell r="S6427" t="str">
            <v>QUITO</v>
          </cell>
          <cell r="U6427" t="str">
            <v>FLEXNETUIO_LOCAL</v>
          </cell>
          <cell r="V6427">
            <v>1</v>
          </cell>
          <cell r="W6427">
            <v>2.2000000000000002</v>
          </cell>
          <cell r="X6427" t="str">
            <v>FLEXNET</v>
          </cell>
          <cell r="Y6427" t="str">
            <v>FLEX NET CALLE 28 DE JUNIO S/N Y GARCIA MORENO ENTRADA LLANO GRANDE</v>
          </cell>
        </row>
        <row r="6428">
          <cell r="A6428" t="str">
            <v>SP_22_626_18526431</v>
          </cell>
          <cell r="B6428">
            <v>480369</v>
          </cell>
          <cell r="C6428" t="str">
            <v>SP_22_626_18526431</v>
          </cell>
          <cell r="D6428" t="str">
            <v>SPARE</v>
          </cell>
          <cell r="E6428" t="str">
            <v>DESPACHO</v>
          </cell>
          <cell r="F6428" t="str">
            <v>NORMAL</v>
          </cell>
          <cell r="G6428" t="str">
            <v>FT75608</v>
          </cell>
          <cell r="H6428">
            <v>44910</v>
          </cell>
          <cell r="I6428" t="str">
            <v>ENTREGADO</v>
          </cell>
          <cell r="J6428">
            <v>44910</v>
          </cell>
          <cell r="K6428" t="str">
            <v>HUAWEI_UIO_EDISO PILATASIG</v>
          </cell>
          <cell r="L6428" t="str">
            <v>NACIONES UNIDAS E2-30 Y NUÑEZ DE VELA EDIFICIO METROPOLITAN PISO 18</v>
          </cell>
          <cell r="M6428" t="str">
            <v>EDISON PILATASIG / 1791256115001</v>
          </cell>
          <cell r="N6428" t="str">
            <v>0981325460</v>
          </cell>
          <cell r="P6428" t="str">
            <v>170505</v>
          </cell>
          <cell r="Q6428" t="str">
            <v>QUITO</v>
          </cell>
          <cell r="R6428" t="str">
            <v>PICHINCHA</v>
          </cell>
          <cell r="S6428" t="str">
            <v>QUITO</v>
          </cell>
          <cell r="T6428" t="str">
            <v>TRANSERVISS</v>
          </cell>
          <cell r="U6428" t="str">
            <v>FLEXNETUIO_LOCAL</v>
          </cell>
          <cell r="V6428">
            <v>2</v>
          </cell>
          <cell r="W6428">
            <v>2</v>
          </cell>
          <cell r="X6428" t="str">
            <v>FLEXNET DEL ECUADOR</v>
          </cell>
          <cell r="Y6428" t="str">
            <v>28 DE JUNIO Y GARCIA MORENO</v>
          </cell>
        </row>
        <row r="6429">
          <cell r="A6429" t="str">
            <v>22-2608</v>
          </cell>
          <cell r="B6429">
            <v>480368</v>
          </cell>
          <cell r="C6429" t="str">
            <v>22-2608</v>
          </cell>
          <cell r="D6429" t="str">
            <v>VENTURA</v>
          </cell>
          <cell r="E6429" t="str">
            <v>DESPACHO</v>
          </cell>
          <cell r="F6429" t="str">
            <v>NORMAL</v>
          </cell>
          <cell r="G6429" t="str">
            <v>FT75609</v>
          </cell>
          <cell r="H6429">
            <v>44910</v>
          </cell>
          <cell r="I6429" t="str">
            <v>ENTREGADO</v>
          </cell>
          <cell r="J6429">
            <v>44910</v>
          </cell>
          <cell r="K6429" t="str">
            <v>IMPOVENTURA</v>
          </cell>
          <cell r="L6429" t="str">
            <v>CALLE DEL ESTABLO Y DEL CHARRO</v>
          </cell>
          <cell r="M6429" t="str">
            <v>1792861616001</v>
          </cell>
          <cell r="P6429" t="str">
            <v>170904</v>
          </cell>
          <cell r="Q6429" t="str">
            <v>QUITO</v>
          </cell>
          <cell r="R6429" t="str">
            <v>PICHINCHA</v>
          </cell>
          <cell r="S6429" t="str">
            <v>CUMBAYA</v>
          </cell>
          <cell r="T6429" t="str">
            <v>TRANSERVISS</v>
          </cell>
          <cell r="U6429" t="str">
            <v>FLEXNETUIO_LOCAL</v>
          </cell>
          <cell r="V6429">
            <v>2</v>
          </cell>
          <cell r="W6429">
            <v>20</v>
          </cell>
          <cell r="X6429" t="str">
            <v>FLEXNET DEL ECUAODR</v>
          </cell>
          <cell r="Y6429" t="str">
            <v>CALLE 28 DE JUNIO Y GARCIA MORENO</v>
          </cell>
        </row>
        <row r="6430">
          <cell r="A6430" t="str">
            <v>20003018930989</v>
          </cell>
          <cell r="B6430">
            <v>480340</v>
          </cell>
          <cell r="C6430" t="str">
            <v>20003018930989</v>
          </cell>
          <cell r="D6430" t="str">
            <v>CONECEL</v>
          </cell>
          <cell r="E6430" t="str">
            <v>DESPACHO</v>
          </cell>
          <cell r="F6430" t="str">
            <v>NORMAL</v>
          </cell>
          <cell r="G6430" t="str">
            <v>FT75632</v>
          </cell>
          <cell r="H6430">
            <v>44910</v>
          </cell>
          <cell r="I6430" t="str">
            <v>ENTREGADO</v>
          </cell>
          <cell r="J6430">
            <v>44915</v>
          </cell>
          <cell r="K6430" t="str">
            <v>JEFFERSON JAVIER ALQUINGA OTAVALO</v>
          </cell>
          <cell r="L6430" t="str">
            <v>QUITO/TUMBACO BARRIO CHIVIQUI CALLE LUIS CORDERO Y CAM. EL EDEN LOTE 19 COLOR DE PLOMA 2 PISOS REF A UNA CUADRA DEL PARQUE DE CHIVIQUI, QUITO</v>
          </cell>
          <cell r="M6430" t="str">
            <v>1753042504</v>
          </cell>
          <cell r="N6430" t="str">
            <v xml:space="preserve">984392692 /  </v>
          </cell>
          <cell r="P6430" t="str">
            <v>QUITO</v>
          </cell>
          <cell r="Q6430" t="str">
            <v>QUITO</v>
          </cell>
          <cell r="R6430" t="str">
            <v>PICHINCHA</v>
          </cell>
          <cell r="U6430" t="str">
            <v>FLEXNETUIO_LOCAL</v>
          </cell>
          <cell r="V6430">
            <v>1</v>
          </cell>
          <cell r="W6430">
            <v>1</v>
          </cell>
          <cell r="X6430" t="str">
            <v>FLEXNET</v>
          </cell>
          <cell r="Y6430" t="str">
            <v>FLEX NET CALLE 28 DE JUNIO S/N Y GARCIA MORENO ENTRADA LLANO GRANDE</v>
          </cell>
        </row>
        <row r="6431">
          <cell r="A6431" t="str">
            <v>20003020665652</v>
          </cell>
          <cell r="B6431">
            <v>480356</v>
          </cell>
          <cell r="C6431" t="str">
            <v>20003020665652</v>
          </cell>
          <cell r="D6431" t="str">
            <v>CONECEL</v>
          </cell>
          <cell r="E6431" t="str">
            <v>DESPACHO</v>
          </cell>
          <cell r="F6431" t="str">
            <v>NORMAL</v>
          </cell>
          <cell r="H6431">
            <v>44910</v>
          </cell>
          <cell r="I6431" t="str">
            <v>ENTREGADO</v>
          </cell>
          <cell r="J6431">
            <v>44918</v>
          </cell>
          <cell r="K6431" t="str">
            <v>JAVIER FERNANDO ORDONEZ GARZON</v>
          </cell>
          <cell r="L6431" t="str">
            <v>CUENCA/RICAURTE/AV DE LOS MIGRANTES EN LA URBANIZACION LA PRADERA CASA N36 FRENTE AL CAMAL MUICIPAL, CUENCA</v>
          </cell>
          <cell r="M6431" t="str">
            <v>104584909</v>
          </cell>
          <cell r="N6431" t="str">
            <v>959866576 /  994696225</v>
          </cell>
          <cell r="P6431" t="str">
            <v>CUENCA</v>
          </cell>
          <cell r="Q6431" t="str">
            <v>CUENCA</v>
          </cell>
          <cell r="R6431" t="str">
            <v>AZUAY</v>
          </cell>
          <cell r="T6431" t="str">
            <v>ITSACOURIER</v>
          </cell>
          <cell r="U6431" t="str">
            <v>FLEXNETUIO_PROVINCIA</v>
          </cell>
          <cell r="V6431">
            <v>1</v>
          </cell>
          <cell r="W6431">
            <v>1</v>
          </cell>
          <cell r="X6431" t="str">
            <v>FLEXNET</v>
          </cell>
          <cell r="Y6431" t="str">
            <v>FLEX NET CALLE 28 DE JUNIO S/N Y GARCIA MORENO ENTRADA LLANO GRANDE</v>
          </cell>
        </row>
        <row r="6432">
          <cell r="A6432" t="str">
            <v>20003018915430</v>
          </cell>
          <cell r="B6432">
            <v>480365</v>
          </cell>
          <cell r="C6432" t="str">
            <v>20003018915430</v>
          </cell>
          <cell r="D6432" t="str">
            <v>CONECEL</v>
          </cell>
          <cell r="E6432" t="str">
            <v>DESPACHO</v>
          </cell>
          <cell r="F6432" t="str">
            <v>NORMAL</v>
          </cell>
          <cell r="H6432">
            <v>44910</v>
          </cell>
          <cell r="I6432" t="str">
            <v>DEVOLUCION_EN_PROCESO</v>
          </cell>
          <cell r="J6432">
            <v>44914</v>
          </cell>
          <cell r="K6432" t="str">
            <v>FLORENTINO FERNANDEZ CARMONA</v>
          </cell>
          <cell r="L6432" t="str">
            <v>PALORA/PALORA/AV 6 DE DICIEMBRE Y JUAN LEON MERA EN EL GAP DE PALORA A UNA CUADRA DE SERVIENTREGA DE PALORA, PALORA</v>
          </cell>
          <cell r="M6432" t="str">
            <v>129367969</v>
          </cell>
          <cell r="N6432" t="str">
            <v xml:space="preserve">963736281 /  </v>
          </cell>
          <cell r="P6432" t="str">
            <v>PALORA</v>
          </cell>
          <cell r="Q6432" t="str">
            <v>PALORA</v>
          </cell>
          <cell r="R6432" t="str">
            <v>MORONA SANTIAGO</v>
          </cell>
          <cell r="U6432" t="str">
            <v>FLEXNETUIO_PROVINCIA</v>
          </cell>
          <cell r="V6432">
            <v>1</v>
          </cell>
          <cell r="W6432">
            <v>1</v>
          </cell>
          <cell r="X6432" t="str">
            <v>FLEXNET</v>
          </cell>
          <cell r="Y6432" t="str">
            <v>FLEX NET CALLE 28 DE JUNIO S/N Y GARCIA MORENO ENTRADA LLANO GRANDE</v>
          </cell>
        </row>
        <row r="6433">
          <cell r="A6433" t="str">
            <v>ALU22_41</v>
          </cell>
          <cell r="B6433">
            <v>480339</v>
          </cell>
          <cell r="C6433" t="str">
            <v>ALU22_41</v>
          </cell>
          <cell r="D6433" t="str">
            <v>NOKIA_ALU</v>
          </cell>
          <cell r="E6433" t="str">
            <v>DESPACHO</v>
          </cell>
          <cell r="F6433" t="str">
            <v>EXCLUSIVO</v>
          </cell>
          <cell r="G6433" t="str">
            <v>FT75677</v>
          </cell>
          <cell r="H6433">
            <v>44910</v>
          </cell>
          <cell r="I6433" t="str">
            <v>ENTREGADO</v>
          </cell>
          <cell r="J6433">
            <v>44911</v>
          </cell>
          <cell r="K6433" t="str">
            <v>OFICINAS CNT GYE</v>
          </cell>
          <cell r="L6433" t="str">
            <v>GUAYAQUIL , CIUDADELA IETEL EDIFICIO CNT , A LADO DEL COLEGIO LUIS BONINI PINO.</v>
          </cell>
          <cell r="N6433" t="str">
            <v>0996158312</v>
          </cell>
          <cell r="O6433" t="str">
            <v>Javier Samaniego - 0996158312</v>
          </cell>
          <cell r="P6433" t="str">
            <v>GUAYAQUIL</v>
          </cell>
          <cell r="Q6433" t="str">
            <v>GUAYAQUIL</v>
          </cell>
          <cell r="R6433" t="str">
            <v>GUAYAS</v>
          </cell>
          <cell r="T6433" t="str">
            <v>ITSACOURIER</v>
          </cell>
          <cell r="U6433" t="str">
            <v>FLEXNETUIO_GYE</v>
          </cell>
          <cell r="V6433">
            <v>2</v>
          </cell>
          <cell r="W6433">
            <v>1</v>
          </cell>
          <cell r="X6433" t="str">
            <v>NOKIAALU - FLEXNET UIO</v>
          </cell>
          <cell r="Y6433" t="str">
            <v>PANAMERICA NORTE KM 121/2. ENTRADA A LLANO GRANDE, CALLE GARCÍA MORENO Y 28 DE JUNIO S/N</v>
          </cell>
        </row>
        <row r="6434">
          <cell r="A6434" t="str">
            <v>2476877</v>
          </cell>
          <cell r="B6434">
            <v>480318</v>
          </cell>
          <cell r="C6434" t="str">
            <v>2476877</v>
          </cell>
          <cell r="D6434" t="str">
            <v>MDELIVERY</v>
          </cell>
          <cell r="E6434" t="str">
            <v>DESPACHO</v>
          </cell>
          <cell r="F6434" t="str">
            <v>NORMAL</v>
          </cell>
          <cell r="G6434" t="str">
            <v>IC3890</v>
          </cell>
          <cell r="H6434">
            <v>44910</v>
          </cell>
          <cell r="I6434" t="str">
            <v>ENTREGADO</v>
          </cell>
          <cell r="J6434">
            <v>44911</v>
          </cell>
          <cell r="K6434" t="str">
            <v xml:space="preserve">MARCO ORELLANA Y O LORENA WASHIMA_PASAMANERIA S A </v>
          </cell>
          <cell r="L6434" t="str">
            <v>HUAYNA CAPAC 197 Y PIO BRAVO EN PASAMANERIA CUENCA AZUAY</v>
          </cell>
          <cell r="M6434" t="str">
            <v>0190003299001</v>
          </cell>
          <cell r="N6434" t="str">
            <v>999989406</v>
          </cell>
          <cell r="O6434" t="str">
            <v/>
          </cell>
          <cell r="P6434" t="str">
            <v>CUENCA</v>
          </cell>
          <cell r="Q6434" t="str">
            <v>CUENCA</v>
          </cell>
          <cell r="R6434" t="str">
            <v>AZUAY</v>
          </cell>
          <cell r="T6434" t="str">
            <v>ITSACOURIER</v>
          </cell>
          <cell r="U6434" t="str">
            <v>FLEXNETUIO_PROVINCIA</v>
          </cell>
          <cell r="V6434">
            <v>1</v>
          </cell>
          <cell r="W6434">
            <v>1</v>
          </cell>
          <cell r="X6434" t="str">
            <v>FLEXNET ECUADOR - MDELIVERY</v>
          </cell>
          <cell r="Y6434" t="str">
            <v>CALLE 28 DE JUNIO S/N Y GARCIA MORENO ENTRADA LLANO GRANDE</v>
          </cell>
        </row>
        <row r="6435">
          <cell r="A6435" t="str">
            <v>2476878</v>
          </cell>
          <cell r="B6435">
            <v>480319</v>
          </cell>
          <cell r="C6435" t="str">
            <v>2476878</v>
          </cell>
          <cell r="D6435" t="str">
            <v>MDELIVERY</v>
          </cell>
          <cell r="E6435" t="str">
            <v>DESPACHO</v>
          </cell>
          <cell r="F6435" t="str">
            <v>NORMAL</v>
          </cell>
          <cell r="G6435" t="str">
            <v>031080002476878</v>
          </cell>
          <cell r="H6435">
            <v>44910</v>
          </cell>
          <cell r="I6435" t="str">
            <v>ENTREGADO</v>
          </cell>
          <cell r="J6435">
            <v>44911</v>
          </cell>
          <cell r="K6435" t="str">
            <v>GABRIEL ONOFRE VALENCIA LINO_GABRIEL ONOFRE VALENCIA LINO</v>
          </cell>
          <cell r="L6435" t="str">
            <v>Tramaco Chone Rocafuerte 095 y Vargas Torres CLIETNE RETIRA DE TRAMACO</v>
          </cell>
          <cell r="M6435" t="str">
            <v>1307893972001</v>
          </cell>
          <cell r="N6435" t="str">
            <v>0980943002</v>
          </cell>
          <cell r="O6435" t="str">
            <v/>
          </cell>
          <cell r="P6435" t="str">
            <v>CHONE</v>
          </cell>
          <cell r="Q6435" t="str">
            <v>CHONE</v>
          </cell>
          <cell r="R6435" t="str">
            <v>MANABI</v>
          </cell>
          <cell r="T6435" t="str">
            <v>TRAMACO</v>
          </cell>
          <cell r="U6435" t="str">
            <v>FLEXNETUIO_PROVINCIA</v>
          </cell>
          <cell r="V6435">
            <v>1</v>
          </cell>
          <cell r="W6435">
            <v>1</v>
          </cell>
          <cell r="X6435" t="str">
            <v>FLEXNET ECUADOR - MDELIVERY</v>
          </cell>
          <cell r="Y6435" t="str">
            <v>CALLE 28 DE JUNIO S/N Y GARCIA MORENO ENTRADA LLANO GRANDE</v>
          </cell>
        </row>
        <row r="6436">
          <cell r="A6436" t="str">
            <v>2476879</v>
          </cell>
          <cell r="B6436">
            <v>480320</v>
          </cell>
          <cell r="C6436" t="str">
            <v>2476879</v>
          </cell>
          <cell r="D6436" t="str">
            <v>MDELIVERY</v>
          </cell>
          <cell r="E6436" t="str">
            <v>DESPACHO</v>
          </cell>
          <cell r="F6436" t="str">
            <v>NORMAL</v>
          </cell>
          <cell r="G6436" t="str">
            <v>FT75648</v>
          </cell>
          <cell r="H6436">
            <v>44910</v>
          </cell>
          <cell r="I6436" t="str">
            <v>ENTREGADO</v>
          </cell>
          <cell r="J6436">
            <v>44914</v>
          </cell>
          <cell r="K6436" t="str">
            <v xml:space="preserve">LEYDI MONTE_MEGADATOS S A </v>
          </cell>
          <cell r="L6436" t="str">
            <v xml:space="preserve"> PICHINCHA QUITO NUNEZ DE VELA E3 13 Y ATAHUALPA EDIFICIO TORRES DEL PUENTE PISO 2 </v>
          </cell>
          <cell r="M6436" t="str">
            <v>1791287541001</v>
          </cell>
          <cell r="N6436" t="str">
            <v>0998042913</v>
          </cell>
          <cell r="O6436" t="str">
            <v/>
          </cell>
          <cell r="P6436" t="str">
            <v>QUITO</v>
          </cell>
          <cell r="Q6436" t="str">
            <v>QUITO</v>
          </cell>
          <cell r="R6436" t="str">
            <v>PICHINCHA</v>
          </cell>
          <cell r="T6436" t="str">
            <v>FLEXTRANS UIO</v>
          </cell>
          <cell r="U6436" t="str">
            <v>FLEXNETUIO_LOCAL</v>
          </cell>
          <cell r="V6436">
            <v>1</v>
          </cell>
          <cell r="W6436">
            <v>1</v>
          </cell>
          <cell r="X6436" t="str">
            <v>FLEXNET ECUADOR - MDELIVERY</v>
          </cell>
          <cell r="Y6436" t="str">
            <v>CALLE 28 DE JUNIO S/N Y GARCIA MORENO ENTRADA LLANO GRANDE</v>
          </cell>
        </row>
        <row r="6437">
          <cell r="A6437" t="str">
            <v>2476880</v>
          </cell>
          <cell r="B6437">
            <v>480321</v>
          </cell>
          <cell r="C6437" t="str">
            <v>2476880</v>
          </cell>
          <cell r="D6437" t="str">
            <v>MDELIVERY</v>
          </cell>
          <cell r="E6437" t="str">
            <v>DESPACHO</v>
          </cell>
          <cell r="F6437" t="str">
            <v>NORMAL</v>
          </cell>
          <cell r="G6437" t="str">
            <v>031080002476880</v>
          </cell>
          <cell r="H6437">
            <v>44910</v>
          </cell>
          <cell r="I6437" t="str">
            <v>DEVOLUCION_EN_PROCESO</v>
          </cell>
          <cell r="J6437">
            <v>44922</v>
          </cell>
          <cell r="K6437" t="str">
            <v>MORELIA ABIGAIL RODRIGUEZ MOREIRA_MORELIA ABIGAIL RODRIGUEZ MOREIRA</v>
          </cell>
          <cell r="L6437" t="str">
            <v xml:space="preserve">SANTO DOMINGO PLAN DE VIVIENDA MUNICIPAL BARRIO 14 DE JUNIO PASANDO EL UPC A LA DERECHA CASA CELESTE </v>
          </cell>
          <cell r="M6437" t="str">
            <v>2300860471001</v>
          </cell>
          <cell r="N6437" t="str">
            <v>098126515</v>
          </cell>
          <cell r="O6437" t="str">
            <v/>
          </cell>
          <cell r="P6437" t="str">
            <v>SANTO DOMINGO</v>
          </cell>
          <cell r="Q6437" t="str">
            <v>SANTO DOMINGO</v>
          </cell>
          <cell r="R6437" t="str">
            <v>SANTO DOMINGO DE LOS TSACHILAS</v>
          </cell>
          <cell r="T6437" t="str">
            <v>TRAMACO</v>
          </cell>
          <cell r="U6437" t="str">
            <v>FLEXNETUIO_PROVINCIA</v>
          </cell>
          <cell r="V6437">
            <v>1</v>
          </cell>
          <cell r="W6437">
            <v>1</v>
          </cell>
          <cell r="X6437" t="str">
            <v>FLEXNET ECUADOR - MDELIVERY</v>
          </cell>
          <cell r="Y6437" t="str">
            <v>CALLE 28 DE JUNIO S/N Y GARCIA MORENO ENTRADA LLANO GRANDE</v>
          </cell>
        </row>
        <row r="6438">
          <cell r="A6438" t="str">
            <v>2476881</v>
          </cell>
          <cell r="B6438">
            <v>480322</v>
          </cell>
          <cell r="C6438" t="str">
            <v>2476881</v>
          </cell>
          <cell r="D6438" t="str">
            <v>MDELIVERY</v>
          </cell>
          <cell r="E6438" t="str">
            <v>DESPACHO</v>
          </cell>
          <cell r="F6438" t="str">
            <v>NORMAL</v>
          </cell>
          <cell r="G6438" t="str">
            <v>031080002476881</v>
          </cell>
          <cell r="H6438">
            <v>44910</v>
          </cell>
          <cell r="I6438" t="str">
            <v>ENTREGADO</v>
          </cell>
          <cell r="J6438">
            <v>44914</v>
          </cell>
          <cell r="K6438" t="str">
            <v>TAPIA ROMAN BYRON EDUARDO_TAPIA ROMAN BYRON EDUARDO</v>
          </cell>
          <cell r="L6438" t="str">
            <v>barrio los vergeles 25 de junio entre banaoro y Buenavista edificio farinango ofic 3s Frente a Canada</v>
          </cell>
          <cell r="M6438" t="str">
            <v>0705526648001</v>
          </cell>
          <cell r="N6438" t="str">
            <v>0959958202</v>
          </cell>
          <cell r="O6438" t="str">
            <v/>
          </cell>
          <cell r="P6438" t="str">
            <v>MACHALA</v>
          </cell>
          <cell r="Q6438" t="str">
            <v>MACHALA</v>
          </cell>
          <cell r="R6438" t="str">
            <v>EL ORO</v>
          </cell>
          <cell r="T6438" t="str">
            <v>TRAMACO</v>
          </cell>
          <cell r="U6438" t="str">
            <v>FLEXNETUIO_PROVINCIA</v>
          </cell>
          <cell r="V6438">
            <v>1</v>
          </cell>
          <cell r="W6438">
            <v>1</v>
          </cell>
          <cell r="X6438" t="str">
            <v>FLEXNET ECUADOR - MDELIVERY</v>
          </cell>
          <cell r="Y6438" t="str">
            <v>CALLE 28 DE JUNIO S/N Y GARCIA MORENO ENTRADA LLANO GRANDE</v>
          </cell>
        </row>
        <row r="6439">
          <cell r="A6439" t="str">
            <v>2476882</v>
          </cell>
          <cell r="B6439">
            <v>480323</v>
          </cell>
          <cell r="C6439" t="str">
            <v>2476882</v>
          </cell>
          <cell r="D6439" t="str">
            <v>MDELIVERY</v>
          </cell>
          <cell r="E6439" t="str">
            <v>DESPACHO</v>
          </cell>
          <cell r="F6439" t="str">
            <v>NORMAL</v>
          </cell>
          <cell r="G6439" t="str">
            <v>FT75647</v>
          </cell>
          <cell r="H6439">
            <v>44910</v>
          </cell>
          <cell r="I6439" t="str">
            <v>ENTREGADO</v>
          </cell>
          <cell r="J6439">
            <v>44911</v>
          </cell>
          <cell r="K6439" t="str">
            <v xml:space="preserve">MAYRA ORTIZ_CONFITECA C A </v>
          </cell>
          <cell r="L6439" t="str">
            <v>PANAMERICANA SUR KM 9 Y CONDOR NAN SECTOR GUAJALO ALADO DE PETROECUADOR</v>
          </cell>
          <cell r="M6439" t="str">
            <v>1790084604001</v>
          </cell>
          <cell r="N6439" t="str">
            <v>0987282469</v>
          </cell>
          <cell r="O6439" t="str">
            <v/>
          </cell>
          <cell r="P6439" t="str">
            <v>QUITO</v>
          </cell>
          <cell r="Q6439" t="str">
            <v>QUITO</v>
          </cell>
          <cell r="R6439" t="str">
            <v>PICHINCHA</v>
          </cell>
          <cell r="T6439" t="str">
            <v>FLEXTRANS UIO</v>
          </cell>
          <cell r="U6439" t="str">
            <v>FLEXNETUIO_LOCAL</v>
          </cell>
          <cell r="V6439">
            <v>1</v>
          </cell>
          <cell r="W6439">
            <v>1</v>
          </cell>
          <cell r="X6439" t="str">
            <v>FLEXNET ECUADOR - MDELIVERY</v>
          </cell>
          <cell r="Y6439" t="str">
            <v>CALLE 28 DE JUNIO S/N Y GARCIA MORENO ENTRADA LLANO GRANDE</v>
          </cell>
        </row>
        <row r="6440">
          <cell r="A6440" t="str">
            <v>2476904</v>
          </cell>
          <cell r="B6440">
            <v>480324</v>
          </cell>
          <cell r="C6440" t="str">
            <v>2476904</v>
          </cell>
          <cell r="D6440" t="str">
            <v>MDELIVERY</v>
          </cell>
          <cell r="E6440" t="str">
            <v>DESPACHO</v>
          </cell>
          <cell r="F6440" t="str">
            <v>NORMAL</v>
          </cell>
          <cell r="G6440" t="str">
            <v>FT75660</v>
          </cell>
          <cell r="H6440">
            <v>44910</v>
          </cell>
          <cell r="I6440" t="str">
            <v>ENTREGADO</v>
          </cell>
          <cell r="J6440">
            <v>44911</v>
          </cell>
          <cell r="K6440" t="str">
            <v>Doris Chaviznan_ECOFROZ S A</v>
          </cell>
          <cell r="L6440" t="str">
            <v xml:space="preserve"> Av 6 de diciembre N3342 y Bosano edificio Titanium piso 8 oficina 806 Pichicha quito </v>
          </cell>
          <cell r="M6440" t="str">
            <v>1791295706001</v>
          </cell>
          <cell r="N6440" t="str">
            <v>0999676703</v>
          </cell>
          <cell r="O6440" t="str">
            <v/>
          </cell>
          <cell r="P6440" t="str">
            <v>QUITO</v>
          </cell>
          <cell r="Q6440" t="str">
            <v>QUITO</v>
          </cell>
          <cell r="R6440" t="str">
            <v>PICHINCHA</v>
          </cell>
          <cell r="T6440" t="str">
            <v>FLEXTRANS UIO</v>
          </cell>
          <cell r="U6440" t="str">
            <v>FLEXNETUIO_LOCAL</v>
          </cell>
          <cell r="V6440">
            <v>1</v>
          </cell>
          <cell r="W6440">
            <v>1</v>
          </cell>
          <cell r="X6440" t="str">
            <v>FLEXNET ECUADOR - MDELIVERY</v>
          </cell>
          <cell r="Y6440" t="str">
            <v>CALLE 28 DE JUNIO S/N Y GARCIA MORENO ENTRADA LLANO GRANDE</v>
          </cell>
        </row>
        <row r="6441">
          <cell r="A6441" t="str">
            <v>2476909</v>
          </cell>
          <cell r="B6441">
            <v>480325</v>
          </cell>
          <cell r="C6441" t="str">
            <v>2476909</v>
          </cell>
          <cell r="D6441" t="str">
            <v>MDELIVERY</v>
          </cell>
          <cell r="E6441" t="str">
            <v>DESPACHO</v>
          </cell>
          <cell r="F6441" t="str">
            <v>NORMAL</v>
          </cell>
          <cell r="G6441" t="str">
            <v>TF89188</v>
          </cell>
          <cell r="H6441">
            <v>44910</v>
          </cell>
          <cell r="I6441" t="str">
            <v>ENTREGADO</v>
          </cell>
          <cell r="J6441">
            <v>44911</v>
          </cell>
          <cell r="K6441" t="str">
            <v>MARTHA TAMAYO_ASOCIACION DE EMPLEADOS DEL BANCO DEL PICHINCHA SU</v>
          </cell>
          <cell r="L6441" t="str">
            <v xml:space="preserve"> GUAYAS GUAYAQUIL AV FCO DE ORELLANA Y JUSTIN CORNEJO PISO 5 GUAYAQUIL </v>
          </cell>
          <cell r="M6441" t="str">
            <v>0992117699001</v>
          </cell>
          <cell r="N6441" t="str">
            <v>0994166161</v>
          </cell>
          <cell r="O6441" t="str">
            <v/>
          </cell>
          <cell r="P6441" t="str">
            <v>GUAYAQUIL</v>
          </cell>
          <cell r="Q6441" t="str">
            <v>GUAYAQUIL</v>
          </cell>
          <cell r="R6441" t="str">
            <v>GUAYAS</v>
          </cell>
          <cell r="T6441" t="str">
            <v>ITSACOURIER</v>
          </cell>
          <cell r="U6441" t="str">
            <v>FLEXNETUIO_GYE</v>
          </cell>
          <cell r="V6441">
            <v>1</v>
          </cell>
          <cell r="W6441">
            <v>1</v>
          </cell>
          <cell r="X6441" t="str">
            <v>FLEXNET ECUADOR - MDELIVERY</v>
          </cell>
          <cell r="Y6441" t="str">
            <v>CALLE 28 DE JUNIO S/N Y GARCIA MORENO ENTRADA LLANO GRANDE</v>
          </cell>
        </row>
        <row r="6442">
          <cell r="A6442" t="str">
            <v>2476915</v>
          </cell>
          <cell r="B6442">
            <v>480326</v>
          </cell>
          <cell r="C6442" t="str">
            <v>2476915</v>
          </cell>
          <cell r="D6442" t="str">
            <v>MDELIVERY</v>
          </cell>
          <cell r="E6442" t="str">
            <v>DESPACHO</v>
          </cell>
          <cell r="F6442" t="str">
            <v>NORMAL</v>
          </cell>
          <cell r="G6442" t="str">
            <v>FT75644</v>
          </cell>
          <cell r="H6442">
            <v>44910</v>
          </cell>
          <cell r="I6442" t="str">
            <v>ENTREGADO</v>
          </cell>
          <cell r="J6442">
            <v>44911</v>
          </cell>
          <cell r="K6442" t="str">
            <v>ALEXANDRA NATALIA BEDON VELASCO_BANCO DE LA PRODUCCION S A PRODUBANCO</v>
          </cell>
          <cell r="L6442" t="str">
            <v xml:space="preserve"> PICHINCHA QUITO ISLA MARCHENA N42 138 ISLA MARCHENA CONJUNTO DE ARAGON 1 TORRE 7 DPTO 203 </v>
          </cell>
          <cell r="M6442" t="str">
            <v>1790368718001</v>
          </cell>
          <cell r="N6442" t="str">
            <v>998849065</v>
          </cell>
          <cell r="O6442" t="str">
            <v/>
          </cell>
          <cell r="P6442" t="str">
            <v>QUITO</v>
          </cell>
          <cell r="Q6442" t="str">
            <v>QUITO</v>
          </cell>
          <cell r="R6442" t="str">
            <v>PICHINCHA</v>
          </cell>
          <cell r="T6442" t="str">
            <v>FLEXTRANS UIO</v>
          </cell>
          <cell r="U6442" t="str">
            <v>FLEXNETUIO_LOCAL</v>
          </cell>
          <cell r="V6442">
            <v>1</v>
          </cell>
          <cell r="W6442">
            <v>1</v>
          </cell>
          <cell r="X6442" t="str">
            <v>FLEXNET ECUADOR - MDELIVERY</v>
          </cell>
          <cell r="Y6442" t="str">
            <v>CALLE 28 DE JUNIO S/N Y GARCIA MORENO ENTRADA LLANO GRANDE</v>
          </cell>
        </row>
        <row r="6443">
          <cell r="A6443" t="str">
            <v>2476916</v>
          </cell>
          <cell r="B6443">
            <v>480327</v>
          </cell>
          <cell r="C6443" t="str">
            <v>2476916</v>
          </cell>
          <cell r="D6443" t="str">
            <v>MDELIVERY</v>
          </cell>
          <cell r="E6443" t="str">
            <v>DESPACHO</v>
          </cell>
          <cell r="F6443" t="str">
            <v>NORMAL</v>
          </cell>
          <cell r="G6443" t="str">
            <v>TF89166</v>
          </cell>
          <cell r="H6443">
            <v>44910</v>
          </cell>
          <cell r="I6443" t="str">
            <v>ENTREGADO</v>
          </cell>
          <cell r="J6443">
            <v>44914</v>
          </cell>
          <cell r="K6443" t="str">
            <v>POVEDA SALAZAR GERONIMO SEGUNDO_POVEDA SALAZAR GERONIMO SEGUNDO</v>
          </cell>
          <cell r="L6443" t="str">
            <v>parroquia carbo calle baquerizo moreno 102 y loja frente a mercado artesanal casa 2 pisos color verde abajo hay un gabinete juleccsi</v>
          </cell>
          <cell r="M6443" t="str">
            <v>0915364004001</v>
          </cell>
          <cell r="N6443" t="str">
            <v>980759477/042530012</v>
          </cell>
          <cell r="O6443" t="str">
            <v/>
          </cell>
          <cell r="P6443" t="str">
            <v>GUAYAQUIL</v>
          </cell>
          <cell r="Q6443" t="str">
            <v>GUAYAQUIL</v>
          </cell>
          <cell r="R6443" t="str">
            <v>GUAYAS</v>
          </cell>
          <cell r="T6443" t="str">
            <v>ITSACOURIER</v>
          </cell>
          <cell r="U6443" t="str">
            <v>FLEXNETUIO_GYE</v>
          </cell>
          <cell r="V6443">
            <v>1</v>
          </cell>
          <cell r="W6443">
            <v>1</v>
          </cell>
          <cell r="X6443" t="str">
            <v>FLEXNET ECUADOR - MDELIVERY</v>
          </cell>
          <cell r="Y6443" t="str">
            <v>CALLE 28 DE JUNIO S/N Y GARCIA MORENO ENTRADA LLANO GRANDE</v>
          </cell>
        </row>
        <row r="6444">
          <cell r="A6444" t="str">
            <v>2476920</v>
          </cell>
          <cell r="B6444">
            <v>480328</v>
          </cell>
          <cell r="C6444" t="str">
            <v>2476920</v>
          </cell>
          <cell r="D6444" t="str">
            <v>MDELIVERY</v>
          </cell>
          <cell r="E6444" t="str">
            <v>DESPACHO</v>
          </cell>
          <cell r="F6444" t="str">
            <v>NORMAL</v>
          </cell>
          <cell r="G6444" t="str">
            <v>031080002476920</v>
          </cell>
          <cell r="H6444">
            <v>44910</v>
          </cell>
          <cell r="I6444" t="str">
            <v>ENTREGADO</v>
          </cell>
          <cell r="J6444">
            <v>44914</v>
          </cell>
          <cell r="K6444" t="str">
            <v>JOSE VICTORIANO MORA CANTOS_JOSE VICTORIANO MORA CANTOS</v>
          </cell>
          <cell r="L6444" t="str">
            <v xml:space="preserve">KM 4 5 ViA DURAN YAGUACHI ALADO DE AGROARRIBA S A </v>
          </cell>
          <cell r="M6444" t="str">
            <v>0923894414001</v>
          </cell>
          <cell r="N6444" t="str">
            <v>0999151317</v>
          </cell>
          <cell r="O6444" t="str">
            <v/>
          </cell>
          <cell r="P6444" t="str">
            <v>DURAN</v>
          </cell>
          <cell r="Q6444" t="str">
            <v>DURAN</v>
          </cell>
          <cell r="R6444" t="str">
            <v>GUAYAS</v>
          </cell>
          <cell r="T6444" t="str">
            <v>TRAMACO</v>
          </cell>
          <cell r="U6444" t="str">
            <v>FLEXNETUIO_GYE</v>
          </cell>
          <cell r="V6444">
            <v>1</v>
          </cell>
          <cell r="W6444">
            <v>1</v>
          </cell>
          <cell r="X6444" t="str">
            <v>FLEXNET ECUADOR - MDELIVERY</v>
          </cell>
          <cell r="Y6444" t="str">
            <v>CALLE 28 DE JUNIO S/N Y GARCIA MORENO ENTRADA LLANO GRANDE</v>
          </cell>
        </row>
        <row r="6445">
          <cell r="A6445" t="str">
            <v>2476922</v>
          </cell>
          <cell r="B6445">
            <v>480329</v>
          </cell>
          <cell r="C6445" t="str">
            <v>2476922</v>
          </cell>
          <cell r="D6445" t="str">
            <v>MDELIVERY</v>
          </cell>
          <cell r="E6445" t="str">
            <v>DESPACHO</v>
          </cell>
          <cell r="F6445" t="str">
            <v>NORMAL</v>
          </cell>
          <cell r="G6445" t="str">
            <v>TF89195</v>
          </cell>
          <cell r="H6445">
            <v>44910</v>
          </cell>
          <cell r="I6445" t="str">
            <v>ENTREGADO</v>
          </cell>
          <cell r="J6445">
            <v>44911</v>
          </cell>
          <cell r="K6445" t="str">
            <v xml:space="preserve">ERLEEM ELEUTERIO HIDALGO PILOZO_BANCO GUAYAQUIL S A </v>
          </cell>
          <cell r="L6445" t="str">
            <v xml:space="preserve">PICHINCHA Y P ICAZA Matriz Banco Guayaquil 5to Piso </v>
          </cell>
          <cell r="M6445" t="str">
            <v>0990049459001</v>
          </cell>
          <cell r="N6445" t="str">
            <v>0987615724</v>
          </cell>
          <cell r="O6445" t="str">
            <v/>
          </cell>
          <cell r="P6445" t="str">
            <v>GUAYAQUIL</v>
          </cell>
          <cell r="Q6445" t="str">
            <v>GUAYAQUIL</v>
          </cell>
          <cell r="R6445" t="str">
            <v>GUAYAS</v>
          </cell>
          <cell r="T6445" t="str">
            <v>ITSACOURIER</v>
          </cell>
          <cell r="U6445" t="str">
            <v>FLEXNETUIO_GYE</v>
          </cell>
          <cell r="V6445">
            <v>1</v>
          </cell>
          <cell r="W6445">
            <v>1</v>
          </cell>
          <cell r="X6445" t="str">
            <v>FLEXNET ECUADOR - MDELIVERY</v>
          </cell>
          <cell r="Y6445" t="str">
            <v>CALLE 28 DE JUNIO S/N Y GARCIA MORENO ENTRADA LLANO GRANDE</v>
          </cell>
        </row>
        <row r="6446">
          <cell r="A6446" t="str">
            <v>2476923</v>
          </cell>
          <cell r="B6446">
            <v>480330</v>
          </cell>
          <cell r="C6446" t="str">
            <v>2476923</v>
          </cell>
          <cell r="D6446" t="str">
            <v>MDELIVERY</v>
          </cell>
          <cell r="E6446" t="str">
            <v>DESPACHO</v>
          </cell>
          <cell r="F6446" t="str">
            <v>NORMAL</v>
          </cell>
          <cell r="G6446" t="str">
            <v>FT75643</v>
          </cell>
          <cell r="H6446">
            <v>44910</v>
          </cell>
          <cell r="I6446" t="str">
            <v>ENTREGADO</v>
          </cell>
          <cell r="J6446">
            <v>44911</v>
          </cell>
          <cell r="K6446" t="str">
            <v>SANDRA OLIVO_BRIDGETELECOM S A TELECOMUNICACIONES Y RADIOCOMUN</v>
          </cell>
          <cell r="L6446" t="str">
            <v xml:space="preserve">CALDERON CALLE LA COLONIA OE6 126 Y CARAPUNGO en la provincia ciudad PICHINCHA QUITO </v>
          </cell>
          <cell r="M6446" t="str">
            <v>1792169909001</v>
          </cell>
          <cell r="N6446" t="str">
            <v>0958697903</v>
          </cell>
          <cell r="O6446" t="str">
            <v/>
          </cell>
          <cell r="P6446" t="str">
            <v>QUITO</v>
          </cell>
          <cell r="Q6446" t="str">
            <v>QUITO</v>
          </cell>
          <cell r="R6446" t="str">
            <v>PICHINCHA</v>
          </cell>
          <cell r="T6446" t="str">
            <v>FLEXTRANS UIO</v>
          </cell>
          <cell r="U6446" t="str">
            <v>FLEXNETUIO_LOCAL</v>
          </cell>
          <cell r="V6446">
            <v>1</v>
          </cell>
          <cell r="W6446">
            <v>1</v>
          </cell>
          <cell r="X6446" t="str">
            <v>FLEXNET ECUADOR - MDELIVERY</v>
          </cell>
          <cell r="Y6446" t="str">
            <v>CALLE 28 DE JUNIO S/N Y GARCIA MORENO ENTRADA LLANO GRANDE</v>
          </cell>
        </row>
        <row r="6447">
          <cell r="A6447" t="str">
            <v>2476929</v>
          </cell>
          <cell r="B6447">
            <v>480331</v>
          </cell>
          <cell r="C6447" t="str">
            <v>2476929</v>
          </cell>
          <cell r="D6447" t="str">
            <v>MDELIVERY</v>
          </cell>
          <cell r="E6447" t="str">
            <v>DESPACHO</v>
          </cell>
          <cell r="F6447" t="str">
            <v>NORMAL</v>
          </cell>
          <cell r="G6447" t="str">
            <v>TF89190</v>
          </cell>
          <cell r="H6447">
            <v>44910</v>
          </cell>
          <cell r="I6447" t="str">
            <v>ENTREGADO</v>
          </cell>
          <cell r="J6447">
            <v>44911</v>
          </cell>
          <cell r="K6447" t="str">
            <v xml:space="preserve">ELIZABETH TORRES LUCYMOLINA_NESTLE ECUADOR S A </v>
          </cell>
          <cell r="L6447" t="str">
            <v>Av EL Bombero Km 6 5 via a la costa Nestle Ceibos al frente de Mc Donalds Ceibos Guayaquil</v>
          </cell>
          <cell r="M6447" t="str">
            <v>0990032246001</v>
          </cell>
          <cell r="N6447" t="str">
            <v>0987391168</v>
          </cell>
          <cell r="O6447" t="str">
            <v/>
          </cell>
          <cell r="P6447" t="str">
            <v>GUAYAQUIL</v>
          </cell>
          <cell r="Q6447" t="str">
            <v>GUAYAQUIL</v>
          </cell>
          <cell r="R6447" t="str">
            <v>GUAYAS</v>
          </cell>
          <cell r="T6447" t="str">
            <v>ITSACOURIER</v>
          </cell>
          <cell r="U6447" t="str">
            <v>FLEXNETUIO_GYE</v>
          </cell>
          <cell r="V6447">
            <v>1</v>
          </cell>
          <cell r="W6447">
            <v>1</v>
          </cell>
          <cell r="X6447" t="str">
            <v>FLEXNET ECUADOR - MDELIVERY</v>
          </cell>
          <cell r="Y6447" t="str">
            <v>CALLE 28 DE JUNIO S/N Y GARCIA MORENO ENTRADA LLANO GRANDE</v>
          </cell>
        </row>
        <row r="6448">
          <cell r="A6448" t="str">
            <v>2476930</v>
          </cell>
          <cell r="B6448">
            <v>480332</v>
          </cell>
          <cell r="C6448" t="str">
            <v>2476930</v>
          </cell>
          <cell r="D6448" t="str">
            <v>MDELIVERY</v>
          </cell>
          <cell r="E6448" t="str">
            <v>DESPACHO</v>
          </cell>
          <cell r="F6448" t="str">
            <v>NORMAL</v>
          </cell>
          <cell r="G6448" t="str">
            <v>TF89189</v>
          </cell>
          <cell r="H6448">
            <v>44910</v>
          </cell>
          <cell r="I6448" t="str">
            <v>ENTREGADO</v>
          </cell>
          <cell r="J6448">
            <v>44911</v>
          </cell>
          <cell r="K6448" t="str">
            <v>ROSA TUTILLO o ALICIA HOLGUIN_BANCO DEL PACIFICO</v>
          </cell>
          <cell r="L6448" t="str">
            <v>P ICAZA 200 Y PEDRO CARBO MATRIZ BANCO DEL PACIFICO PISO 9 AREA MEDIOS TECNOLOGICOS</v>
          </cell>
          <cell r="M6448" t="str">
            <v>0990005737001</v>
          </cell>
          <cell r="N6448" t="str">
            <v>0995979366/0984182824</v>
          </cell>
          <cell r="O6448" t="str">
            <v/>
          </cell>
          <cell r="P6448" t="str">
            <v>GUAYAQUIL</v>
          </cell>
          <cell r="Q6448" t="str">
            <v>GUAYAQUIL</v>
          </cell>
          <cell r="R6448" t="str">
            <v>GUAYAS</v>
          </cell>
          <cell r="T6448" t="str">
            <v>ITSACOURIER</v>
          </cell>
          <cell r="U6448" t="str">
            <v>FLEXNETUIO_GYE</v>
          </cell>
          <cell r="V6448">
            <v>1</v>
          </cell>
          <cell r="W6448">
            <v>1</v>
          </cell>
          <cell r="X6448" t="str">
            <v>FLEXNET ECUADOR - MDELIVERY</v>
          </cell>
          <cell r="Y6448" t="str">
            <v>CALLE 28 DE JUNIO S/N Y GARCIA MORENO ENTRADA LLANO GRANDE</v>
          </cell>
        </row>
        <row r="6449">
          <cell r="A6449" t="str">
            <v>2476931</v>
          </cell>
          <cell r="B6449">
            <v>480333</v>
          </cell>
          <cell r="C6449" t="str">
            <v>2476931</v>
          </cell>
          <cell r="D6449" t="str">
            <v>MDELIVERY</v>
          </cell>
          <cell r="E6449" t="str">
            <v>DESPACHO</v>
          </cell>
          <cell r="F6449" t="str">
            <v>NORMAL</v>
          </cell>
          <cell r="G6449" t="str">
            <v>031080002476931</v>
          </cell>
          <cell r="H6449">
            <v>44910</v>
          </cell>
          <cell r="I6449" t="str">
            <v>ENTREGADO</v>
          </cell>
          <cell r="J6449">
            <v>44914</v>
          </cell>
          <cell r="K6449" t="str">
            <v>MIGUEL ANGEL JAIME ARRIAGA_MIGUEL ANGEL JAIME ARRIAGA</v>
          </cell>
          <cell r="L6449" t="str">
            <v xml:space="preserve">Por favor Dejar en la agencia de Tramaco de La Libertad Av Cuarta entre calle 22 y Av 23 Junto al Banco Solidaria diagonal al UPC Cliente se acerca a retirar </v>
          </cell>
          <cell r="M6449" t="str">
            <v>0927661744001</v>
          </cell>
          <cell r="N6449" t="str">
            <v>0996225136</v>
          </cell>
          <cell r="O6449" t="str">
            <v/>
          </cell>
          <cell r="P6449" t="str">
            <v>LA LIBERTAD</v>
          </cell>
          <cell r="Q6449" t="str">
            <v>LA LIBERTAD</v>
          </cell>
          <cell r="R6449" t="str">
            <v>SANTA ELENA</v>
          </cell>
          <cell r="T6449" t="str">
            <v>TRAMACO</v>
          </cell>
          <cell r="U6449" t="str">
            <v>FLEXNETUIO_PROVINCIA</v>
          </cell>
          <cell r="V6449">
            <v>1</v>
          </cell>
          <cell r="W6449">
            <v>1</v>
          </cell>
          <cell r="X6449" t="str">
            <v>FLEXNET ECUADOR - MDELIVERY</v>
          </cell>
          <cell r="Y6449" t="str">
            <v>CALLE 28 DE JUNIO S/N Y GARCIA MORENO ENTRADA LLANO GRANDE</v>
          </cell>
        </row>
        <row r="6450">
          <cell r="A6450" t="str">
            <v>2476933</v>
          </cell>
          <cell r="B6450">
            <v>480334</v>
          </cell>
          <cell r="C6450" t="str">
            <v>2476933</v>
          </cell>
          <cell r="D6450" t="str">
            <v>MDELIVERY</v>
          </cell>
          <cell r="E6450" t="str">
            <v>DESPACHO</v>
          </cell>
          <cell r="F6450" t="str">
            <v>NORMAL</v>
          </cell>
          <cell r="G6450" t="str">
            <v>FT75642</v>
          </cell>
          <cell r="H6450">
            <v>44910</v>
          </cell>
          <cell r="I6450" t="str">
            <v>ENTREGADO</v>
          </cell>
          <cell r="J6450">
            <v>44911</v>
          </cell>
          <cell r="K6450" t="str">
            <v>FERNANDO DUENAS_ JUAN ISRAEL BASSANTES SEGOVIA</v>
          </cell>
          <cell r="L6450" t="str">
            <v>Calle E 9 lt 288 EDIFICIO sanjorge y av jaime roldos aguilera sect mastodontes carcelen</v>
          </cell>
          <cell r="M6450" t="str">
            <v>0502514029001</v>
          </cell>
          <cell r="N6450" t="str">
            <v>0999228243</v>
          </cell>
          <cell r="O6450" t="str">
            <v/>
          </cell>
          <cell r="P6450" t="str">
            <v>QUITO</v>
          </cell>
          <cell r="Q6450" t="str">
            <v>QUITO</v>
          </cell>
          <cell r="R6450" t="str">
            <v>PICHINCHA</v>
          </cell>
          <cell r="T6450" t="str">
            <v>FLEXTRANS UIO</v>
          </cell>
          <cell r="U6450" t="str">
            <v>FLEXNETUIO_LOCAL</v>
          </cell>
          <cell r="V6450">
            <v>1</v>
          </cell>
          <cell r="W6450">
            <v>1</v>
          </cell>
          <cell r="X6450" t="str">
            <v>FLEXNET ECUADOR - MDELIVERY</v>
          </cell>
          <cell r="Y6450" t="str">
            <v>CALLE 28 DE JUNIO S/N Y GARCIA MORENO ENTRADA LLANO GRANDE</v>
          </cell>
        </row>
        <row r="6451">
          <cell r="A6451" t="str">
            <v>2476938</v>
          </cell>
          <cell r="B6451">
            <v>480336</v>
          </cell>
          <cell r="C6451" t="str">
            <v>2476938</v>
          </cell>
          <cell r="D6451" t="str">
            <v>MDELIVERY</v>
          </cell>
          <cell r="E6451" t="str">
            <v>DESPACHO</v>
          </cell>
          <cell r="F6451" t="str">
            <v>NORMAL</v>
          </cell>
          <cell r="G6451" t="str">
            <v>FT75646</v>
          </cell>
          <cell r="H6451">
            <v>44910</v>
          </cell>
          <cell r="I6451" t="str">
            <v>ENTREGADO</v>
          </cell>
          <cell r="J6451">
            <v>44911</v>
          </cell>
          <cell r="K6451" t="str">
            <v>Nefi Trujillo_IGLESIA DE JESUCRISTO DE LOS SANTOS DE LOS ULTIMOS</v>
          </cell>
          <cell r="L6451" t="str">
            <v>Colon E8 71 entre Diego de Almagro y Yanez Pinzon</v>
          </cell>
          <cell r="M6451" t="str">
            <v>1790898954001</v>
          </cell>
          <cell r="N6451" t="str">
            <v>0999800130</v>
          </cell>
          <cell r="O6451" t="str">
            <v/>
          </cell>
          <cell r="P6451" t="str">
            <v>QUITO</v>
          </cell>
          <cell r="Q6451" t="str">
            <v>QUITO</v>
          </cell>
          <cell r="R6451" t="str">
            <v>PICHINCHA</v>
          </cell>
          <cell r="T6451" t="str">
            <v>FLEXTRANS UIO</v>
          </cell>
          <cell r="U6451" t="str">
            <v>FLEXNETUIO_LOCAL</v>
          </cell>
          <cell r="V6451">
            <v>1</v>
          </cell>
          <cell r="W6451">
            <v>1</v>
          </cell>
          <cell r="X6451" t="str">
            <v>FLEXNET ECUADOR - MDELIVERY</v>
          </cell>
          <cell r="Y6451" t="str">
            <v>CALLE 28 DE JUNIO S/N Y GARCIA MORENO ENTRADA LLANO GRANDE</v>
          </cell>
        </row>
        <row r="6452">
          <cell r="A6452" t="str">
            <v>2476949</v>
          </cell>
          <cell r="B6452">
            <v>480337</v>
          </cell>
          <cell r="C6452" t="str">
            <v>2476949</v>
          </cell>
          <cell r="D6452" t="str">
            <v>MDELIVERY</v>
          </cell>
          <cell r="E6452" t="str">
            <v>DESPACHO</v>
          </cell>
          <cell r="F6452" t="str">
            <v>NORMAL</v>
          </cell>
          <cell r="G6452" t="str">
            <v>FT75667</v>
          </cell>
          <cell r="H6452">
            <v>44910</v>
          </cell>
          <cell r="I6452" t="str">
            <v>ENTREGADO</v>
          </cell>
          <cell r="J6452">
            <v>44911</v>
          </cell>
          <cell r="K6452" t="str">
            <v xml:space="preserve">MARCO COELLO_IDEAL ALAMBREC S A </v>
          </cell>
          <cell r="L6452" t="str">
            <v>DX CALLE S60 E3 423 Y CLL E3E SCTR PARQUE INDUSTRIA L EN LA PANASUR FRTE A NOVA CERO TRAS DE LA FBCA DE ETERNI</v>
          </cell>
          <cell r="M6452" t="str">
            <v>1790050947001</v>
          </cell>
          <cell r="N6452" t="str">
            <v>0983182291</v>
          </cell>
          <cell r="O6452" t="str">
            <v/>
          </cell>
          <cell r="P6452" t="str">
            <v>QUITO</v>
          </cell>
          <cell r="Q6452" t="str">
            <v>QUITO</v>
          </cell>
          <cell r="R6452" t="str">
            <v>PICHINCHA</v>
          </cell>
          <cell r="T6452" t="str">
            <v>FLEXTRANS UIO</v>
          </cell>
          <cell r="U6452" t="str">
            <v>FLEXNETUIO_LOCAL</v>
          </cell>
          <cell r="V6452">
            <v>1</v>
          </cell>
          <cell r="W6452">
            <v>1</v>
          </cell>
          <cell r="X6452" t="str">
            <v>FLEXNET ECUADOR - MDELIVERY</v>
          </cell>
          <cell r="Y6452" t="str">
            <v>CALLE 28 DE JUNIO S/N Y GARCIA MORENO ENTRADA LLANO GRANDE</v>
          </cell>
        </row>
        <row r="6453">
          <cell r="A6453" t="str">
            <v>2476950</v>
          </cell>
          <cell r="B6453">
            <v>480338</v>
          </cell>
          <cell r="C6453" t="str">
            <v>2476950</v>
          </cell>
          <cell r="D6453" t="str">
            <v>MDELIVERY</v>
          </cell>
          <cell r="E6453" t="str">
            <v>DESPACHO</v>
          </cell>
          <cell r="F6453" t="str">
            <v>NORMAL</v>
          </cell>
          <cell r="G6453" t="str">
            <v>TF89199</v>
          </cell>
          <cell r="H6453">
            <v>44910</v>
          </cell>
          <cell r="I6453" t="str">
            <v>ENTREGADO</v>
          </cell>
          <cell r="J6453">
            <v>44911</v>
          </cell>
          <cell r="K6453" t="str">
            <v>JOSE CRUZ BORBOR o ROSA TUTILLO_BANCO DEL PACIFICO</v>
          </cell>
          <cell r="L6453" t="str">
            <v>P ICAZA 200 Y PEDRO CARBO MATRIZ BANCO DEL PACIFICO PISO 9 AREA MEDIOS TECNOLOGICOS</v>
          </cell>
          <cell r="M6453" t="str">
            <v>0990005737001</v>
          </cell>
          <cell r="N6453" t="str">
            <v>0993879350/0995979366</v>
          </cell>
          <cell r="O6453" t="str">
            <v/>
          </cell>
          <cell r="P6453" t="str">
            <v>GUAYAQUIL</v>
          </cell>
          <cell r="Q6453" t="str">
            <v>GUAYAQUIL</v>
          </cell>
          <cell r="R6453" t="str">
            <v>GUAYAS</v>
          </cell>
          <cell r="T6453" t="str">
            <v>ITSACOURIER</v>
          </cell>
          <cell r="U6453" t="str">
            <v>FLEXNETUIO_GYE</v>
          </cell>
          <cell r="V6453">
            <v>1</v>
          </cell>
          <cell r="W6453">
            <v>1</v>
          </cell>
          <cell r="X6453" t="str">
            <v>FLEXNET ECUADOR - MDELIVERY</v>
          </cell>
          <cell r="Y6453" t="str">
            <v>CALLE 28 DE JUNIO S/N Y GARCIA MORENO ENTRADA LLANO GRANDE</v>
          </cell>
        </row>
        <row r="6454">
          <cell r="A6454" t="str">
            <v>2476902</v>
          </cell>
          <cell r="B6454">
            <v>480292</v>
          </cell>
          <cell r="C6454" t="str">
            <v>2476902</v>
          </cell>
          <cell r="D6454" t="str">
            <v>MDELIVERY</v>
          </cell>
          <cell r="E6454" t="str">
            <v>DESPACHO</v>
          </cell>
          <cell r="F6454" t="str">
            <v>EXPRESS</v>
          </cell>
          <cell r="G6454" t="str">
            <v>FT75620</v>
          </cell>
          <cell r="H6454">
            <v>44910</v>
          </cell>
          <cell r="I6454" t="str">
            <v>ENTREGADO</v>
          </cell>
          <cell r="J6454">
            <v>44911</v>
          </cell>
          <cell r="K6454" t="str">
            <v xml:space="preserve">GALLARDO IDROVO FRANCISCO JAVIER O KARLA GALLARDO_EPS ESPECIALISTAS EN PROTECCION Y SEGURIDAD EPSEGU CIA LTDA </v>
          </cell>
          <cell r="L6454" t="str">
            <v>PICHINCHA QUITO COMITe DEL PUEBLO DE LAS ANONAS E12 28 Y DE LOS FLORIPONDIOS</v>
          </cell>
          <cell r="M6454" t="str">
            <v>1791772377001</v>
          </cell>
          <cell r="N6454" t="str">
            <v>0999020374</v>
          </cell>
          <cell r="O6454" t="str">
            <v/>
          </cell>
          <cell r="P6454" t="str">
            <v>QUITO</v>
          </cell>
          <cell r="Q6454" t="str">
            <v>QUITO</v>
          </cell>
          <cell r="R6454" t="str">
            <v>PICHINCHA</v>
          </cell>
          <cell r="T6454" t="str">
            <v>FLEXTRANS UIO</v>
          </cell>
          <cell r="U6454" t="str">
            <v>FLEXNETUIO_LOCAL</v>
          </cell>
          <cell r="V6454">
            <v>1</v>
          </cell>
          <cell r="W6454">
            <v>1</v>
          </cell>
          <cell r="X6454" t="str">
            <v>FLEXNET ECUADOR - MDELIVERY</v>
          </cell>
          <cell r="Y6454" t="str">
            <v>CALLE 28 DE JUNIO S/N Y GARCIA MORENO ENTRADA LLANO GRANDE</v>
          </cell>
        </row>
        <row r="6455">
          <cell r="A6455" t="str">
            <v>2476903</v>
          </cell>
          <cell r="B6455">
            <v>480293</v>
          </cell>
          <cell r="C6455" t="str">
            <v>2476903</v>
          </cell>
          <cell r="D6455" t="str">
            <v>MDELIVERY</v>
          </cell>
          <cell r="E6455" t="str">
            <v>DESPACHO</v>
          </cell>
          <cell r="F6455" t="str">
            <v>EXPRESS</v>
          </cell>
          <cell r="G6455" t="str">
            <v>TS7979</v>
          </cell>
          <cell r="H6455">
            <v>44910</v>
          </cell>
          <cell r="I6455" t="str">
            <v>ENTREGADO</v>
          </cell>
          <cell r="J6455">
            <v>44910</v>
          </cell>
          <cell r="K6455" t="str">
            <v xml:space="preserve">CRISTIAN PAREDES_BANCO PICHINCHA CA </v>
          </cell>
          <cell r="L6455" t="str">
            <v>Amazonas y Pereira Matriz Banco Pichincha Av Piso 7</v>
          </cell>
          <cell r="M6455" t="str">
            <v>1790010937001</v>
          </cell>
          <cell r="N6455" t="str">
            <v>0999059226</v>
          </cell>
          <cell r="O6455" t="str">
            <v/>
          </cell>
          <cell r="P6455" t="str">
            <v>QUITO</v>
          </cell>
          <cell r="Q6455" t="str">
            <v>QUITO</v>
          </cell>
          <cell r="R6455" t="str">
            <v>PICHINCHA</v>
          </cell>
          <cell r="T6455" t="str">
            <v>TRANSERVISS</v>
          </cell>
          <cell r="U6455" t="str">
            <v>FLEXNETUIO_LOCAL</v>
          </cell>
          <cell r="V6455">
            <v>1</v>
          </cell>
          <cell r="W6455">
            <v>1</v>
          </cell>
          <cell r="X6455" t="str">
            <v>FLEXNET ECUADOR - MDELIVERY</v>
          </cell>
          <cell r="Y6455" t="str">
            <v>CALLE 28 DE JUNIO S/N Y GARCIA MORENO ENTRADA LLANO GRANDE</v>
          </cell>
        </row>
        <row r="6456">
          <cell r="A6456" t="str">
            <v>2476905</v>
          </cell>
          <cell r="B6456">
            <v>480294</v>
          </cell>
          <cell r="C6456" t="str">
            <v>2476905</v>
          </cell>
          <cell r="D6456" t="str">
            <v>MDELIVERY</v>
          </cell>
          <cell r="E6456" t="str">
            <v>DESPACHO</v>
          </cell>
          <cell r="F6456" t="str">
            <v>EXPRESS</v>
          </cell>
          <cell r="G6456" t="str">
            <v>TS7981</v>
          </cell>
          <cell r="H6456">
            <v>44910</v>
          </cell>
          <cell r="I6456" t="str">
            <v>ENTREGADO</v>
          </cell>
          <cell r="J6456">
            <v>44910</v>
          </cell>
          <cell r="K6456" t="str">
            <v xml:space="preserve">yuli granda_ SRES PACIFICARD S A EFRAIN VIERA HERRERA </v>
          </cell>
          <cell r="L6456" t="str">
            <v>Av Naciones Unidas E7 95 y Av Los Shyris Banco del Pacifico piso 2 area de ventas</v>
          </cell>
          <cell r="M6456" t="str">
            <v>0990497699001</v>
          </cell>
          <cell r="N6456" t="str">
            <v>0992840841</v>
          </cell>
          <cell r="O6456" t="str">
            <v/>
          </cell>
          <cell r="P6456" t="str">
            <v>QUITO</v>
          </cell>
          <cell r="Q6456" t="str">
            <v>QUITO</v>
          </cell>
          <cell r="R6456" t="str">
            <v>PICHINCHA</v>
          </cell>
          <cell r="T6456" t="str">
            <v>TRANSERVISS</v>
          </cell>
          <cell r="U6456" t="str">
            <v>FLEXNETUIO_LOCAL</v>
          </cell>
          <cell r="V6456">
            <v>1</v>
          </cell>
          <cell r="W6456">
            <v>1</v>
          </cell>
          <cell r="X6456" t="str">
            <v>FLEXNET ECUADOR - MDELIVERY</v>
          </cell>
          <cell r="Y6456" t="str">
            <v>CALLE 28 DE JUNIO S/N Y GARCIA MORENO ENTRADA LLANO GRANDE</v>
          </cell>
        </row>
        <row r="6457">
          <cell r="A6457" t="str">
            <v>2476907</v>
          </cell>
          <cell r="B6457">
            <v>480295</v>
          </cell>
          <cell r="C6457" t="str">
            <v>2476907</v>
          </cell>
          <cell r="D6457" t="str">
            <v>MDELIVERY</v>
          </cell>
          <cell r="E6457" t="str">
            <v>DESPACHO</v>
          </cell>
          <cell r="F6457" t="str">
            <v>EXPRESS</v>
          </cell>
          <cell r="G6457" t="str">
            <v>TS7978</v>
          </cell>
          <cell r="H6457">
            <v>44910</v>
          </cell>
          <cell r="I6457" t="str">
            <v>ENTREGADO</v>
          </cell>
          <cell r="J6457">
            <v>44910</v>
          </cell>
          <cell r="K6457" t="str">
            <v>CRISTINA PAVON_BANO LLOACANA LIVIA VICTORIA</v>
          </cell>
          <cell r="L6457" t="str">
            <v>TORIBIO MONTES Y DANIEL HIDALGO CASA N27 07</v>
          </cell>
          <cell r="M6457" t="str">
            <v>0501111116001</v>
          </cell>
          <cell r="N6457" t="str">
            <v>0984746868</v>
          </cell>
          <cell r="O6457" t="str">
            <v/>
          </cell>
          <cell r="P6457" t="str">
            <v>QUITO</v>
          </cell>
          <cell r="Q6457" t="str">
            <v>QUITO</v>
          </cell>
          <cell r="R6457" t="str">
            <v>PICHINCHA</v>
          </cell>
          <cell r="T6457" t="str">
            <v>TRANSERVISS</v>
          </cell>
          <cell r="U6457" t="str">
            <v>FLEXNETUIO_LOCAL</v>
          </cell>
          <cell r="V6457">
            <v>1</v>
          </cell>
          <cell r="W6457">
            <v>1</v>
          </cell>
          <cell r="X6457" t="str">
            <v>FLEXNET ECUADOR - MDELIVERY</v>
          </cell>
          <cell r="Y6457" t="str">
            <v>CALLE 28 DE JUNIO S/N Y GARCIA MORENO ENTRADA LLANO GRANDE</v>
          </cell>
        </row>
        <row r="6458">
          <cell r="A6458" t="str">
            <v>2476908</v>
          </cell>
          <cell r="B6458">
            <v>480296</v>
          </cell>
          <cell r="C6458" t="str">
            <v>2476908</v>
          </cell>
          <cell r="D6458" t="str">
            <v>MDELIVERY</v>
          </cell>
          <cell r="E6458" t="str">
            <v>DESPACHO</v>
          </cell>
          <cell r="F6458" t="str">
            <v>EXPRESS</v>
          </cell>
          <cell r="G6458" t="str">
            <v>TS7976</v>
          </cell>
          <cell r="H6458">
            <v>44910</v>
          </cell>
          <cell r="I6458" t="str">
            <v>ENTREGADO</v>
          </cell>
          <cell r="J6458">
            <v>44910</v>
          </cell>
          <cell r="K6458" t="str">
            <v>CRISTINA PAVON_CUICHAN MOSQUERA LUIS DANIEL</v>
          </cell>
          <cell r="L6458" t="str">
            <v>TORIBIO MONTES Y DANIEL HIDALGO CASA N27 07</v>
          </cell>
          <cell r="M6458" t="str">
            <v>1721294849001</v>
          </cell>
          <cell r="N6458" t="str">
            <v>0984746868</v>
          </cell>
          <cell r="O6458" t="str">
            <v/>
          </cell>
          <cell r="P6458" t="str">
            <v>QUITO</v>
          </cell>
          <cell r="Q6458" t="str">
            <v>QUITO</v>
          </cell>
          <cell r="R6458" t="str">
            <v>PICHINCHA</v>
          </cell>
          <cell r="T6458" t="str">
            <v>TRANSERVISS</v>
          </cell>
          <cell r="U6458" t="str">
            <v>FLEXNETUIO_LOCAL</v>
          </cell>
          <cell r="V6458">
            <v>1</v>
          </cell>
          <cell r="W6458">
            <v>1</v>
          </cell>
          <cell r="X6458" t="str">
            <v>FLEXNET ECUADOR - MDELIVERY</v>
          </cell>
          <cell r="Y6458" t="str">
            <v>CALLE 28 DE JUNIO S/N Y GARCIA MORENO ENTRADA LLANO GRANDE</v>
          </cell>
        </row>
        <row r="6459">
          <cell r="A6459" t="str">
            <v>2476910</v>
          </cell>
          <cell r="B6459">
            <v>480297</v>
          </cell>
          <cell r="C6459" t="str">
            <v>2476910</v>
          </cell>
          <cell r="D6459" t="str">
            <v>MDELIVERY</v>
          </cell>
          <cell r="E6459" t="str">
            <v>DESPACHO</v>
          </cell>
          <cell r="F6459" t="str">
            <v>EXPRESS</v>
          </cell>
          <cell r="G6459" t="str">
            <v>TS7980</v>
          </cell>
          <cell r="H6459">
            <v>44910</v>
          </cell>
          <cell r="I6459" t="str">
            <v>ENTREGADO</v>
          </cell>
          <cell r="J6459">
            <v>44910</v>
          </cell>
          <cell r="K6459" t="str">
            <v xml:space="preserve">DANILO VELOZ_LABORATORIOS SIEGFRIED S A </v>
          </cell>
          <cell r="L6459" t="str">
            <v>Av Republica de El Salvador N34 493 y Av Portugal</v>
          </cell>
          <cell r="M6459" t="str">
            <v>1791897498001</v>
          </cell>
          <cell r="N6459" t="str">
            <v>0992437578</v>
          </cell>
          <cell r="O6459" t="str">
            <v/>
          </cell>
          <cell r="P6459" t="str">
            <v>QUITO</v>
          </cell>
          <cell r="Q6459" t="str">
            <v>QUITO</v>
          </cell>
          <cell r="R6459" t="str">
            <v>PICHINCHA</v>
          </cell>
          <cell r="T6459" t="str">
            <v>TRANSERVISS</v>
          </cell>
          <cell r="U6459" t="str">
            <v>FLEXNETUIO_LOCAL</v>
          </cell>
          <cell r="V6459">
            <v>1</v>
          </cell>
          <cell r="W6459">
            <v>1</v>
          </cell>
          <cell r="X6459" t="str">
            <v>FLEXNET ECUADOR - MDELIVERY</v>
          </cell>
          <cell r="Y6459" t="str">
            <v>CALLE 28 DE JUNIO S/N Y GARCIA MORENO ENTRADA LLANO GRANDE</v>
          </cell>
        </row>
        <row r="6460">
          <cell r="A6460" t="str">
            <v>2476917</v>
          </cell>
          <cell r="B6460">
            <v>480298</v>
          </cell>
          <cell r="C6460" t="str">
            <v>2476917</v>
          </cell>
          <cell r="D6460" t="str">
            <v>MDELIVERY</v>
          </cell>
          <cell r="E6460" t="str">
            <v>DESPACHO</v>
          </cell>
          <cell r="F6460" t="str">
            <v>EXPRESS</v>
          </cell>
          <cell r="G6460" t="str">
            <v>TS7977</v>
          </cell>
          <cell r="H6460">
            <v>44910</v>
          </cell>
          <cell r="I6460" t="str">
            <v>ENTREGADO</v>
          </cell>
          <cell r="J6460">
            <v>44910</v>
          </cell>
          <cell r="K6460" t="str">
            <v>MARIA MARIZA MEDRANDA CEDENO_MARIA MARIZA MEDRANDA CEDENO</v>
          </cell>
          <cell r="L6460" t="str">
            <v>PLAZA ARTIGAS AV LA CORNA E ISABELA CATOLICA CONSEJO DE LA JUDICATURA</v>
          </cell>
          <cell r="M6460" t="str">
            <v>1715721427001</v>
          </cell>
          <cell r="N6460" t="str">
            <v>0979680998</v>
          </cell>
          <cell r="O6460" t="str">
            <v/>
          </cell>
          <cell r="P6460" t="str">
            <v>QUITO</v>
          </cell>
          <cell r="Q6460" t="str">
            <v>QUITO</v>
          </cell>
          <cell r="R6460" t="str">
            <v>PICHINCHA</v>
          </cell>
          <cell r="T6460" t="str">
            <v>TRANSERVISS</v>
          </cell>
          <cell r="U6460" t="str">
            <v>FLEXNETUIO_LOCAL</v>
          </cell>
          <cell r="V6460">
            <v>1</v>
          </cell>
          <cell r="W6460">
            <v>1</v>
          </cell>
          <cell r="X6460" t="str">
            <v>FLEXNET ECUADOR - MDELIVERY</v>
          </cell>
          <cell r="Y6460" t="str">
            <v>CALLE 28 DE JUNIO S/N Y GARCIA MORENO ENTRADA LLANO GRANDE</v>
          </cell>
        </row>
        <row r="6461">
          <cell r="A6461" t="str">
            <v>2476919</v>
          </cell>
          <cell r="B6461">
            <v>480300</v>
          </cell>
          <cell r="C6461" t="str">
            <v>2476919</v>
          </cell>
          <cell r="D6461" t="str">
            <v>MDELIVERY</v>
          </cell>
          <cell r="E6461" t="str">
            <v>DESPACHO</v>
          </cell>
          <cell r="F6461" t="str">
            <v>EXPRESS</v>
          </cell>
          <cell r="G6461" t="str">
            <v>TS7982</v>
          </cell>
          <cell r="H6461">
            <v>44910</v>
          </cell>
          <cell r="I6461" t="str">
            <v>ENTREGADO</v>
          </cell>
          <cell r="J6461">
            <v>44910</v>
          </cell>
          <cell r="K6461" t="str">
            <v xml:space="preserve">Geovanna Quintero_UNITED AIRLINES INC </v>
          </cell>
          <cell r="L6461" t="str">
            <v xml:space="preserve">Av 12 de Octubre N26 48 y Abraham Lincoln Edificio Mirage 6to piso </v>
          </cell>
          <cell r="M6461" t="str">
            <v>1791077210001</v>
          </cell>
          <cell r="N6461" t="str">
            <v>0994595120</v>
          </cell>
          <cell r="O6461" t="str">
            <v/>
          </cell>
          <cell r="P6461" t="str">
            <v>QUITO</v>
          </cell>
          <cell r="Q6461" t="str">
            <v>QUITO</v>
          </cell>
          <cell r="R6461" t="str">
            <v>PICHINCHA</v>
          </cell>
          <cell r="T6461" t="str">
            <v>TRANSERVISS</v>
          </cell>
          <cell r="U6461" t="str">
            <v>FLEXNETUIO_LOCAL</v>
          </cell>
          <cell r="V6461">
            <v>1</v>
          </cell>
          <cell r="W6461">
            <v>1</v>
          </cell>
          <cell r="X6461" t="str">
            <v>FLEXNET ECUADOR - MDELIVERY</v>
          </cell>
          <cell r="Y6461" t="str">
            <v>CALLE 28 DE JUNIO S/N Y GARCIA MORENO ENTRADA LLANO GRANDE</v>
          </cell>
        </row>
        <row r="6462">
          <cell r="A6462" t="str">
            <v>2476924</v>
          </cell>
          <cell r="B6462">
            <v>480301</v>
          </cell>
          <cell r="C6462" t="str">
            <v>2476924</v>
          </cell>
          <cell r="D6462" t="str">
            <v>MDELIVERY</v>
          </cell>
          <cell r="E6462" t="str">
            <v>DESPACHO</v>
          </cell>
          <cell r="F6462" t="str">
            <v>EXPRESS</v>
          </cell>
          <cell r="G6462" t="str">
            <v>FT75624</v>
          </cell>
          <cell r="H6462">
            <v>44910</v>
          </cell>
          <cell r="I6462" t="str">
            <v>ENTREGADO</v>
          </cell>
          <cell r="J6462">
            <v>44910</v>
          </cell>
          <cell r="K6462" t="str">
            <v xml:space="preserve">BELEN REGALADO VICTORIA CHUNGANDRO_QUIFATEX S A </v>
          </cell>
          <cell r="L6462" t="str">
            <v>Panamericana Norte Km 14 5 entre pasaje Cepeda y calle Leonidas ProaNo Calderon</v>
          </cell>
          <cell r="M6462" t="str">
            <v>1790371506001</v>
          </cell>
          <cell r="N6462" t="str">
            <v>0991391527</v>
          </cell>
          <cell r="O6462" t="str">
            <v/>
          </cell>
          <cell r="P6462" t="str">
            <v>QUITO</v>
          </cell>
          <cell r="Q6462" t="str">
            <v>QUITO</v>
          </cell>
          <cell r="R6462" t="str">
            <v>PICHINCHA</v>
          </cell>
          <cell r="T6462" t="str">
            <v>FLEXTRANS UIO</v>
          </cell>
          <cell r="U6462" t="str">
            <v>FLEXNETUIO_LOCAL</v>
          </cell>
          <cell r="V6462">
            <v>1</v>
          </cell>
          <cell r="W6462">
            <v>1</v>
          </cell>
          <cell r="X6462" t="str">
            <v>FLEXNET ECUADOR - MDELIVERY</v>
          </cell>
          <cell r="Y6462" t="str">
            <v>CALLE 28 DE JUNIO S/N Y GARCIA MORENO ENTRADA LLANO GRANDE</v>
          </cell>
        </row>
        <row r="6463">
          <cell r="A6463" t="str">
            <v>2476932</v>
          </cell>
          <cell r="B6463">
            <v>480302</v>
          </cell>
          <cell r="C6463" t="str">
            <v>2476932</v>
          </cell>
          <cell r="D6463" t="str">
            <v>MDELIVERY</v>
          </cell>
          <cell r="E6463" t="str">
            <v>DESPACHO</v>
          </cell>
          <cell r="F6463" t="str">
            <v>EXPRESS</v>
          </cell>
          <cell r="G6463" t="str">
            <v>TS7983</v>
          </cell>
          <cell r="H6463">
            <v>44910</v>
          </cell>
          <cell r="I6463" t="str">
            <v>ENTREGADO</v>
          </cell>
          <cell r="J6463">
            <v>44910</v>
          </cell>
          <cell r="K6463" t="str">
            <v>Lorena Rea Castro_BANCO GUAYAQUIL S A</v>
          </cell>
          <cell r="L6463" t="str">
            <v>PICHINCHA QUITO Santa Maria E4 68 Reina Victoria Banco guayaquil</v>
          </cell>
          <cell r="M6463" t="str">
            <v>0990049459001</v>
          </cell>
          <cell r="N6463" t="str">
            <v>0983350184</v>
          </cell>
          <cell r="O6463" t="str">
            <v/>
          </cell>
          <cell r="P6463" t="str">
            <v>QUITO</v>
          </cell>
          <cell r="Q6463" t="str">
            <v>QUITO</v>
          </cell>
          <cell r="R6463" t="str">
            <v>PICHINCHA</v>
          </cell>
          <cell r="T6463" t="str">
            <v>TRANSERVISS</v>
          </cell>
          <cell r="U6463" t="str">
            <v>FLEXNETUIO_LOCAL</v>
          </cell>
          <cell r="V6463">
            <v>1</v>
          </cell>
          <cell r="W6463">
            <v>1</v>
          </cell>
          <cell r="X6463" t="str">
            <v>FLEXNET ECUADOR - MDELIVERY</v>
          </cell>
          <cell r="Y6463" t="str">
            <v>CALLE 28 DE JUNIO S/N Y GARCIA MORENO ENTRADA LLANO GRANDE</v>
          </cell>
        </row>
        <row r="6464">
          <cell r="A6464" t="str">
            <v>2476913</v>
          </cell>
          <cell r="B6464">
            <v>480303</v>
          </cell>
          <cell r="C6464" t="str">
            <v>2476913</v>
          </cell>
          <cell r="D6464" t="str">
            <v>MDELIVERY</v>
          </cell>
          <cell r="E6464" t="str">
            <v>DESPACHO</v>
          </cell>
          <cell r="F6464" t="str">
            <v>EXPRESS</v>
          </cell>
          <cell r="G6464" t="str">
            <v>FT75623</v>
          </cell>
          <cell r="H6464">
            <v>44910</v>
          </cell>
          <cell r="I6464" t="str">
            <v>ENTREGADO</v>
          </cell>
          <cell r="J6464">
            <v>44910</v>
          </cell>
          <cell r="K6464" t="str">
            <v xml:space="preserve">BELEN REGALADO VICTORIA CHUNGANDRO_QUIFATEX S A </v>
          </cell>
          <cell r="L6464" t="str">
            <v>Panamericana Norte Km 14 5 entre pasaje Cepeda y calle Leonidas ProaNo Calderon</v>
          </cell>
          <cell r="M6464" t="str">
            <v>1790371506001</v>
          </cell>
          <cell r="N6464" t="str">
            <v>0991391527</v>
          </cell>
          <cell r="O6464" t="str">
            <v/>
          </cell>
          <cell r="P6464" t="str">
            <v>QUITO</v>
          </cell>
          <cell r="Q6464" t="str">
            <v>QUITO</v>
          </cell>
          <cell r="R6464" t="str">
            <v>PICHINCHA</v>
          </cell>
          <cell r="T6464" t="str">
            <v>FLEXTRANS UIO</v>
          </cell>
          <cell r="U6464" t="str">
            <v>FLEXNETUIO_LOCAL</v>
          </cell>
          <cell r="V6464">
            <v>1</v>
          </cell>
          <cell r="W6464">
            <v>1</v>
          </cell>
          <cell r="X6464" t="str">
            <v>FLEXNET ECUADOR - MDELIVERY</v>
          </cell>
          <cell r="Y6464" t="str">
            <v>CALLE 28 DE JUNIO S/N Y GARCIA MORENO ENTRADA LLANO GRANDE</v>
          </cell>
        </row>
        <row r="6465">
          <cell r="A6465" t="str">
            <v>2476948</v>
          </cell>
          <cell r="B6465">
            <v>480304</v>
          </cell>
          <cell r="C6465" t="str">
            <v>2476948</v>
          </cell>
          <cell r="D6465" t="str">
            <v>MDELIVERY</v>
          </cell>
          <cell r="E6465" t="str">
            <v>DESPACHO</v>
          </cell>
          <cell r="F6465" t="str">
            <v>EXPRESS</v>
          </cell>
          <cell r="G6465" t="str">
            <v>FT75621</v>
          </cell>
          <cell r="H6465">
            <v>44910</v>
          </cell>
          <cell r="I6465" t="str">
            <v>ENTREGADO</v>
          </cell>
          <cell r="J6465">
            <v>44910</v>
          </cell>
          <cell r="K6465" t="str">
            <v xml:space="preserve">BELEN REGALADO VICTORIA CHUNGANDRO_QUIFATEX S A </v>
          </cell>
          <cell r="L6465" t="str">
            <v>Panamericana Norte Km 14 5 entre pasaje Cepeda y calle Leonidas ProaNo Calderon</v>
          </cell>
          <cell r="M6465" t="str">
            <v>1790371506001</v>
          </cell>
          <cell r="N6465" t="str">
            <v>0991391527</v>
          </cell>
          <cell r="O6465" t="str">
            <v/>
          </cell>
          <cell r="P6465" t="str">
            <v>QUITO</v>
          </cell>
          <cell r="Q6465" t="str">
            <v>QUITO</v>
          </cell>
          <cell r="R6465" t="str">
            <v>PICHINCHA</v>
          </cell>
          <cell r="T6465" t="str">
            <v>FLEXTRANS UIO</v>
          </cell>
          <cell r="U6465" t="str">
            <v>FLEXNETUIO_LOCAL</v>
          </cell>
          <cell r="V6465">
            <v>1</v>
          </cell>
          <cell r="W6465">
            <v>1</v>
          </cell>
          <cell r="X6465" t="str">
            <v>FLEXNET ECUADOR - MDELIVERY</v>
          </cell>
          <cell r="Y6465" t="str">
            <v>CALLE 28 DE JUNIO S/N Y GARCIA MORENO ENTRADA LLANO GRANDE</v>
          </cell>
        </row>
        <row r="6466">
          <cell r="A6466" t="str">
            <v>2476862</v>
          </cell>
          <cell r="B6466">
            <v>480305</v>
          </cell>
          <cell r="C6466" t="str">
            <v>2476862</v>
          </cell>
          <cell r="D6466" t="str">
            <v>MDELIVERY</v>
          </cell>
          <cell r="E6466" t="str">
            <v>DESPACHO</v>
          </cell>
          <cell r="F6466" t="str">
            <v>NORMAL</v>
          </cell>
          <cell r="G6466" t="str">
            <v>031080002476862</v>
          </cell>
          <cell r="H6466">
            <v>44910</v>
          </cell>
          <cell r="I6466" t="str">
            <v>ENTREGADO</v>
          </cell>
          <cell r="J6466">
            <v>44911</v>
          </cell>
          <cell r="K6466" t="str">
            <v>Ana Maria Loor_PRODUCTOS METALURGICOS S A PROMESA</v>
          </cell>
          <cell r="L6466" t="str">
            <v>KM 5 5 VIA A DAULE ATT GEOVANY FARIAS</v>
          </cell>
          <cell r="M6466" t="str">
            <v>0990008167001</v>
          </cell>
          <cell r="N6466" t="str">
            <v>0962604291</v>
          </cell>
          <cell r="O6466" t="str">
            <v/>
          </cell>
          <cell r="P6466" t="str">
            <v>GUAYAQUIL</v>
          </cell>
          <cell r="Q6466" t="str">
            <v>GUAYAQUIL</v>
          </cell>
          <cell r="R6466" t="str">
            <v>GUAYAS</v>
          </cell>
          <cell r="T6466" t="str">
            <v>TRAMACO</v>
          </cell>
          <cell r="U6466" t="str">
            <v>FLEXNETUIO_GYE</v>
          </cell>
          <cell r="V6466">
            <v>1</v>
          </cell>
          <cell r="W6466">
            <v>1</v>
          </cell>
          <cell r="X6466" t="str">
            <v>FLEXNET ECUADOR - MDELIVERY</v>
          </cell>
          <cell r="Y6466" t="str">
            <v>CALLE 28 DE JUNIO S/N Y GARCIA MORENO ENTRADA LLANO GRANDE</v>
          </cell>
        </row>
        <row r="6467">
          <cell r="A6467" t="str">
            <v>2476863</v>
          </cell>
          <cell r="B6467">
            <v>480306</v>
          </cell>
          <cell r="C6467" t="str">
            <v>2476863</v>
          </cell>
          <cell r="D6467" t="str">
            <v>MDELIVERY</v>
          </cell>
          <cell r="E6467" t="str">
            <v>DESPACHO</v>
          </cell>
          <cell r="F6467" t="str">
            <v>NORMAL</v>
          </cell>
          <cell r="G6467" t="str">
            <v>031080002476863</v>
          </cell>
          <cell r="H6467">
            <v>44910</v>
          </cell>
          <cell r="I6467" t="str">
            <v>ENTREGADO</v>
          </cell>
          <cell r="J6467">
            <v>44917</v>
          </cell>
          <cell r="K6467" t="str">
            <v>ANITA MARIA MORALES LOZADA_EDGAR AUGUSTO MARTINEZ PALMA</v>
          </cell>
          <cell r="L6467" t="str">
            <v>CENTRO DE LA ATUNTAQUI CALLE ALEJANDRO ANDRADES CON CON CALDERON CASA 9 21 COLISEO DE ATUNTAQUI CERCA DE LA UPC A UNA CUADRA Y MEDIA PARA ABAJO</v>
          </cell>
          <cell r="M6467" t="str">
            <v>1001789039001</v>
          </cell>
          <cell r="N6467" t="str">
            <v>0998315814</v>
          </cell>
          <cell r="P6467" t="str">
            <v>100213</v>
          </cell>
          <cell r="Q6467" t="str">
            <v>ANTONIO ANTE</v>
          </cell>
          <cell r="R6467" t="str">
            <v>IMBABURA</v>
          </cell>
          <cell r="S6467" t="str">
            <v>SAN ROQUE</v>
          </cell>
          <cell r="T6467" t="str">
            <v>TRAMACO</v>
          </cell>
          <cell r="V6467">
            <v>1</v>
          </cell>
          <cell r="W6467">
            <v>1</v>
          </cell>
          <cell r="X6467" t="str">
            <v>FLEXNET ECUADOR - MDELIVERY</v>
          </cell>
          <cell r="Y6467" t="str">
            <v>CALLE 28 DE JUNIO S/N Y GARCIA MORENO ENTRADA LLANO GRANDE</v>
          </cell>
        </row>
        <row r="6468">
          <cell r="A6468" t="str">
            <v>2476864</v>
          </cell>
          <cell r="B6468">
            <v>480307</v>
          </cell>
          <cell r="C6468" t="str">
            <v>2476864</v>
          </cell>
          <cell r="D6468" t="str">
            <v>MDELIVERY</v>
          </cell>
          <cell r="E6468" t="str">
            <v>DESPACHO</v>
          </cell>
          <cell r="F6468" t="str">
            <v>NORMAL</v>
          </cell>
          <cell r="G6468" t="str">
            <v>FT75663</v>
          </cell>
          <cell r="H6468">
            <v>44910</v>
          </cell>
          <cell r="I6468" t="str">
            <v>ENTREGADO</v>
          </cell>
          <cell r="J6468">
            <v>44911</v>
          </cell>
          <cell r="K6468" t="str">
            <v>RENE ALEJANDRO ZAMBRANO YEPEZ O ANGELO FLORIO O ESTEFANIA MANOSALVAS_RENE ALEJANDRO ZAMBRANO YEPEZ</v>
          </cell>
          <cell r="L6468" t="str">
            <v xml:space="preserve">Av Republica y Diego de Almagro Edificio Forum 300 Piso 12 Oficina 12 </v>
          </cell>
          <cell r="M6468" t="str">
            <v>1714005491001</v>
          </cell>
          <cell r="N6468" t="str">
            <v>0983524634/0985652813</v>
          </cell>
          <cell r="O6468" t="str">
            <v/>
          </cell>
          <cell r="P6468" t="str">
            <v>QUITO</v>
          </cell>
          <cell r="Q6468" t="str">
            <v>QUITO</v>
          </cell>
          <cell r="R6468" t="str">
            <v>PICHINCHA</v>
          </cell>
          <cell r="T6468" t="str">
            <v>FLEXTRANS UIO</v>
          </cell>
          <cell r="U6468" t="str">
            <v>FLEXNETUIO_LOCAL</v>
          </cell>
          <cell r="V6468">
            <v>1</v>
          </cell>
          <cell r="W6468">
            <v>1</v>
          </cell>
          <cell r="X6468" t="str">
            <v>FLEXNET ECUADOR - MDELIVERY</v>
          </cell>
          <cell r="Y6468" t="str">
            <v>CALLE 28 DE JUNIO S/N Y GARCIA MORENO ENTRADA LLANO GRANDE</v>
          </cell>
        </row>
        <row r="6469">
          <cell r="A6469" t="str">
            <v>2476865</v>
          </cell>
          <cell r="B6469">
            <v>480308</v>
          </cell>
          <cell r="C6469" t="str">
            <v>2476865</v>
          </cell>
          <cell r="D6469" t="str">
            <v>MDELIVERY</v>
          </cell>
          <cell r="E6469" t="str">
            <v>DESPACHO</v>
          </cell>
          <cell r="F6469" t="str">
            <v>NORMAL</v>
          </cell>
          <cell r="G6469" t="str">
            <v>031080002476865</v>
          </cell>
          <cell r="H6469">
            <v>44910</v>
          </cell>
          <cell r="I6469" t="str">
            <v>ENTREGADO</v>
          </cell>
          <cell r="J6469">
            <v>44911</v>
          </cell>
          <cell r="K6469" t="str">
            <v>HENRY EDUARDO CORTEZ MINA O VIVIANA MOSQUERA_HENRY EDUARDO CORTEZ MINA</v>
          </cell>
          <cell r="L6469" t="str">
            <v>CAMARON CABEZA CANTONAL SAN VICENTE DIRECCIoN barrio san pedro troncal del pacifico e 34 y av hernandez referencia iglesia de cristo entregar en peluqueria 1 piso color blanco</v>
          </cell>
          <cell r="M6469" t="str">
            <v>0850296419001</v>
          </cell>
          <cell r="N6469" t="str">
            <v>0959553733</v>
          </cell>
          <cell r="O6469" t="str">
            <v/>
          </cell>
          <cell r="P6469" t="str">
            <v>ESMERALDAS</v>
          </cell>
          <cell r="Q6469" t="str">
            <v>ESMERALDAS</v>
          </cell>
          <cell r="R6469" t="str">
            <v>ESMERALDAS</v>
          </cell>
          <cell r="T6469" t="str">
            <v>TRAMACO</v>
          </cell>
          <cell r="U6469" t="str">
            <v>FLEXNETUIO_PROVINCIA</v>
          </cell>
          <cell r="V6469">
            <v>1</v>
          </cell>
          <cell r="W6469">
            <v>1</v>
          </cell>
          <cell r="X6469" t="str">
            <v>FLEXNET ECUADOR - MDELIVERY</v>
          </cell>
          <cell r="Y6469" t="str">
            <v>CALLE 28 DE JUNIO S/N Y GARCIA MORENO ENTRADA LLANO GRANDE</v>
          </cell>
        </row>
        <row r="6470">
          <cell r="A6470" t="str">
            <v>2476866</v>
          </cell>
          <cell r="B6470">
            <v>480309</v>
          </cell>
          <cell r="C6470" t="str">
            <v>2476866</v>
          </cell>
          <cell r="D6470" t="str">
            <v>MDELIVERY</v>
          </cell>
          <cell r="E6470" t="str">
            <v>DESPACHO</v>
          </cell>
          <cell r="F6470" t="str">
            <v>NORMAL</v>
          </cell>
          <cell r="G6470" t="str">
            <v>031080002476866</v>
          </cell>
          <cell r="H6470">
            <v>44910</v>
          </cell>
          <cell r="I6470" t="str">
            <v>ENTREGADO</v>
          </cell>
          <cell r="J6470">
            <v>44911</v>
          </cell>
          <cell r="K6470" t="str">
            <v>RENE JAMA RODRIGUEZ O OLIVA RODRIGUEZ PRECIADO_RENE JAMA RODRIGUEZ</v>
          </cell>
          <cell r="L6470" t="str">
            <v>INGRESANDO POR LA RUTA DEL SPNDYLUS CALLE I Y CALLE J DIAGONAL A LA TIENDA JUANITO</v>
          </cell>
          <cell r="M6470" t="str">
            <v>0802424515001</v>
          </cell>
          <cell r="N6470" t="str">
            <v>0997500077/0962527061</v>
          </cell>
          <cell r="O6470" t="str">
            <v/>
          </cell>
          <cell r="P6470" t="str">
            <v>ESMERALDAS</v>
          </cell>
          <cell r="Q6470" t="str">
            <v>ESMERALDAS</v>
          </cell>
          <cell r="R6470" t="str">
            <v>ESMERALDAS</v>
          </cell>
          <cell r="T6470" t="str">
            <v>TRAMACO</v>
          </cell>
          <cell r="U6470" t="str">
            <v>FLEXNETUIO_PROVINCIA</v>
          </cell>
          <cell r="V6470">
            <v>1</v>
          </cell>
          <cell r="W6470">
            <v>1</v>
          </cell>
          <cell r="X6470" t="str">
            <v>FLEXNET ECUADOR - MDELIVERY</v>
          </cell>
          <cell r="Y6470" t="str">
            <v>CALLE 28 DE JUNIO S/N Y GARCIA MORENO ENTRADA LLANO GRANDE</v>
          </cell>
        </row>
        <row r="6471">
          <cell r="A6471" t="str">
            <v>2476867</v>
          </cell>
          <cell r="B6471">
            <v>480310</v>
          </cell>
          <cell r="C6471" t="str">
            <v>2476867</v>
          </cell>
          <cell r="D6471" t="str">
            <v>MDELIVERY</v>
          </cell>
          <cell r="E6471" t="str">
            <v>DESPACHO</v>
          </cell>
          <cell r="F6471" t="str">
            <v>NORMAL</v>
          </cell>
          <cell r="G6471" t="str">
            <v>FT75666</v>
          </cell>
          <cell r="H6471">
            <v>44910</v>
          </cell>
          <cell r="I6471" t="str">
            <v>ENTREGADO</v>
          </cell>
          <cell r="J6471">
            <v>44911</v>
          </cell>
          <cell r="K6471" t="str">
            <v>Jose Naranjo O PAMELA ESPINOZA_ NEWLEAD CIA LTDA</v>
          </cell>
          <cell r="L6471" t="str">
            <v>Av 6 de diciembre y la NiNa oficinas Multicentro piso 8 oficina 804</v>
          </cell>
          <cell r="M6471" t="str">
            <v>1792647320001</v>
          </cell>
          <cell r="N6471" t="str">
            <v>0999201331/0960586657</v>
          </cell>
          <cell r="O6471" t="str">
            <v/>
          </cell>
          <cell r="P6471" t="str">
            <v>QUITO</v>
          </cell>
          <cell r="Q6471" t="str">
            <v>QUITO</v>
          </cell>
          <cell r="R6471" t="str">
            <v>PICHINCHA</v>
          </cell>
          <cell r="T6471" t="str">
            <v>FLEXTRANS UIO</v>
          </cell>
          <cell r="U6471" t="str">
            <v>FLEXNETUIO_LOCAL</v>
          </cell>
          <cell r="V6471">
            <v>1</v>
          </cell>
          <cell r="W6471">
            <v>1</v>
          </cell>
          <cell r="X6471" t="str">
            <v>FLEXNET ECUADOR - MDELIVERY</v>
          </cell>
          <cell r="Y6471" t="str">
            <v>CALLE 28 DE JUNIO S/N Y GARCIA MORENO ENTRADA LLANO GRANDE</v>
          </cell>
        </row>
        <row r="6472">
          <cell r="A6472" t="str">
            <v>2476868</v>
          </cell>
          <cell r="B6472">
            <v>480311</v>
          </cell>
          <cell r="C6472" t="str">
            <v>2476868</v>
          </cell>
          <cell r="D6472" t="str">
            <v>MDELIVERY</v>
          </cell>
          <cell r="E6472" t="str">
            <v>DESPACHO</v>
          </cell>
          <cell r="F6472" t="str">
            <v>NORMAL</v>
          </cell>
          <cell r="G6472" t="str">
            <v>031080002476868</v>
          </cell>
          <cell r="H6472">
            <v>44910</v>
          </cell>
          <cell r="I6472" t="str">
            <v>ENTREGADO</v>
          </cell>
          <cell r="J6472">
            <v>44914</v>
          </cell>
          <cell r="K6472" t="str">
            <v>SUSANA HIDALGO_HIDALGO MAZA PABLO XAVIER</v>
          </cell>
          <cell r="L6472" t="str">
            <v xml:space="preserve">LOCAL DE SERVI ENTREGA CENTRO DE LOJA Calles QUITO Y 18 DE NOVIEMBRE RECIBE SU HERMANA SUSANA HIDALGO </v>
          </cell>
          <cell r="M6472" t="str">
            <v>1104418700001</v>
          </cell>
          <cell r="N6472" t="str">
            <v>0997492196/993366176</v>
          </cell>
          <cell r="O6472" t="str">
            <v/>
          </cell>
          <cell r="P6472" t="str">
            <v>LOJA</v>
          </cell>
          <cell r="Q6472" t="str">
            <v>LOJA</v>
          </cell>
          <cell r="R6472" t="str">
            <v>LOJA</v>
          </cell>
          <cell r="T6472" t="str">
            <v>TRAMACO</v>
          </cell>
          <cell r="U6472" t="str">
            <v>FLEXNETUIO_PROVINCIA</v>
          </cell>
          <cell r="V6472">
            <v>1</v>
          </cell>
          <cell r="W6472">
            <v>1</v>
          </cell>
          <cell r="X6472" t="str">
            <v>FLEXNET ECUADOR - MDELIVERY</v>
          </cell>
          <cell r="Y6472" t="str">
            <v>CALLE 28 DE JUNIO S/N Y GARCIA MORENO ENTRADA LLANO GRANDE</v>
          </cell>
        </row>
        <row r="6473">
          <cell r="A6473" t="str">
            <v>2476869</v>
          </cell>
          <cell r="B6473">
            <v>480312</v>
          </cell>
          <cell r="C6473" t="str">
            <v>2476869</v>
          </cell>
          <cell r="D6473" t="str">
            <v>MDELIVERY</v>
          </cell>
          <cell r="E6473" t="str">
            <v>DESPACHO</v>
          </cell>
          <cell r="F6473" t="str">
            <v>NORMAL</v>
          </cell>
          <cell r="G6473" t="str">
            <v>FT75665</v>
          </cell>
          <cell r="H6473">
            <v>44910</v>
          </cell>
          <cell r="I6473" t="str">
            <v>ENTREGADO</v>
          </cell>
          <cell r="J6473">
            <v>44911</v>
          </cell>
          <cell r="K6473" t="str">
            <v>NUNEZ SANCHEZ OLINDA MAGALY O CARLA REYES_ALNUSAN CIA LTDA</v>
          </cell>
          <cell r="L6473" t="str">
            <v xml:space="preserve"> Av 10 de agosto N21 150 y San Gregorio</v>
          </cell>
          <cell r="M6473" t="str">
            <v>1792383358001</v>
          </cell>
          <cell r="N6473" t="str">
            <v>0996278350</v>
          </cell>
          <cell r="O6473" t="str">
            <v/>
          </cell>
          <cell r="P6473" t="str">
            <v>QUITO</v>
          </cell>
          <cell r="Q6473" t="str">
            <v>QUITO</v>
          </cell>
          <cell r="R6473" t="str">
            <v>PICHINCHA</v>
          </cell>
          <cell r="T6473" t="str">
            <v>FLEXTRANS UIO</v>
          </cell>
          <cell r="U6473" t="str">
            <v>FLEXNETUIO_LOCAL</v>
          </cell>
          <cell r="V6473">
            <v>1</v>
          </cell>
          <cell r="W6473">
            <v>1</v>
          </cell>
          <cell r="X6473" t="str">
            <v>FLEXNET ECUADOR - MDELIVERY</v>
          </cell>
          <cell r="Y6473" t="str">
            <v>CALLE 28 DE JUNIO S/N Y GARCIA MORENO ENTRADA LLANO GRANDE</v>
          </cell>
        </row>
        <row r="6474">
          <cell r="A6474" t="str">
            <v>2476871</v>
          </cell>
          <cell r="B6474">
            <v>480313</v>
          </cell>
          <cell r="C6474" t="str">
            <v>2476871</v>
          </cell>
          <cell r="D6474" t="str">
            <v>MDELIVERY</v>
          </cell>
          <cell r="E6474" t="str">
            <v>DESPACHO</v>
          </cell>
          <cell r="F6474" t="str">
            <v>NORMAL</v>
          </cell>
          <cell r="G6474" t="str">
            <v>031080002476871</v>
          </cell>
          <cell r="H6474">
            <v>44910</v>
          </cell>
          <cell r="I6474" t="str">
            <v>ENTREGADO</v>
          </cell>
          <cell r="J6474">
            <v>44911</v>
          </cell>
          <cell r="K6474" t="str">
            <v>HECTOR ANDRES SOSA HIDALGO O ZOILA CRISTINA HIDALGO_HECTOR ANDRES SOSA HIDALGO</v>
          </cell>
          <cell r="L6474" t="str">
            <v>Av Juan X Marcos y Juan Anoleto CASA DE DOS PISOS COLOR BLANCA PUETA CAFE</v>
          </cell>
          <cell r="M6474" t="str">
            <v>0958039893001</v>
          </cell>
          <cell r="N6474" t="str">
            <v>0963816429/0999089182</v>
          </cell>
          <cell r="O6474" t="str">
            <v/>
          </cell>
          <cell r="P6474" t="str">
            <v>BABAHOYO</v>
          </cell>
          <cell r="Q6474" t="str">
            <v>BABAHOYO</v>
          </cell>
          <cell r="R6474" t="str">
            <v>LOS RIOS</v>
          </cell>
          <cell r="S6474" t="str">
            <v>BABAHOYO - LA VIRGINIA</v>
          </cell>
          <cell r="T6474" t="str">
            <v>TRAMACO</v>
          </cell>
          <cell r="U6474" t="str">
            <v>FLEXNETUIO_PROVINCIA</v>
          </cell>
          <cell r="V6474">
            <v>1</v>
          </cell>
          <cell r="W6474">
            <v>1</v>
          </cell>
          <cell r="X6474" t="str">
            <v>FLEXNET ECUADOR - MDELIVERY</v>
          </cell>
          <cell r="Y6474" t="str">
            <v>CALLE 28 DE JUNIO S/N Y GARCIA MORENO ENTRADA LLANO GRANDE</v>
          </cell>
        </row>
        <row r="6475">
          <cell r="A6475" t="str">
            <v>2476872</v>
          </cell>
          <cell r="B6475">
            <v>480314</v>
          </cell>
          <cell r="C6475" t="str">
            <v>2476872</v>
          </cell>
          <cell r="D6475" t="str">
            <v>MDELIVERY</v>
          </cell>
          <cell r="E6475" t="str">
            <v>DESPACHO</v>
          </cell>
          <cell r="F6475" t="str">
            <v>NORMAL</v>
          </cell>
          <cell r="G6475" t="str">
            <v>FT75652</v>
          </cell>
          <cell r="H6475">
            <v>44910</v>
          </cell>
          <cell r="I6475" t="str">
            <v>ENTREGADO</v>
          </cell>
          <cell r="J6475">
            <v>44911</v>
          </cell>
          <cell r="K6475" t="str">
            <v xml:space="preserve">VAN DIJK VICTOR ROLAND O GINA IZURIETA O XAVIER GODOY _FLEURAMETZ ECUADOR CIA LTDA </v>
          </cell>
          <cell r="L6475" t="str">
            <v>PICHINCHA QUITO INAQUITO AV REPUBLICA DEL SALVADOR N36 213 Y AV NACIONES UNIDAS</v>
          </cell>
          <cell r="M6475" t="str">
            <v>1792230640001</v>
          </cell>
          <cell r="N6475" t="str">
            <v>0999824608</v>
          </cell>
          <cell r="O6475" t="str">
            <v/>
          </cell>
          <cell r="P6475" t="str">
            <v>QUITO</v>
          </cell>
          <cell r="Q6475" t="str">
            <v>QUITO</v>
          </cell>
          <cell r="R6475" t="str">
            <v>PICHINCHA</v>
          </cell>
          <cell r="T6475" t="str">
            <v>FLEXTRANS UIO</v>
          </cell>
          <cell r="U6475" t="str">
            <v>FLEXNETUIO_LOCAL</v>
          </cell>
          <cell r="V6475">
            <v>1</v>
          </cell>
          <cell r="W6475">
            <v>1</v>
          </cell>
          <cell r="X6475" t="str">
            <v>FLEXNET ECUADOR - MDELIVERY</v>
          </cell>
          <cell r="Y6475" t="str">
            <v>CALLE 28 DE JUNIO S/N Y GARCIA MORENO ENTRADA LLANO GRANDE</v>
          </cell>
        </row>
        <row r="6476">
          <cell r="A6476" t="str">
            <v>2476874</v>
          </cell>
          <cell r="B6476">
            <v>480315</v>
          </cell>
          <cell r="C6476" t="str">
            <v>2476874</v>
          </cell>
          <cell r="D6476" t="str">
            <v>MDELIVERY</v>
          </cell>
          <cell r="E6476" t="str">
            <v>DESPACHO</v>
          </cell>
          <cell r="F6476" t="str">
            <v>NORMAL</v>
          </cell>
          <cell r="G6476" t="str">
            <v>TF89226</v>
          </cell>
          <cell r="H6476">
            <v>44910</v>
          </cell>
          <cell r="I6476" t="str">
            <v>ENTREGADO</v>
          </cell>
          <cell r="J6476">
            <v>44911</v>
          </cell>
          <cell r="K6476" t="str">
            <v>IZQUIERDO ZAVALA JHON FRANCISCO O GENESIS MALDONADO_ADMINISTRACION DE PROYECTOS INDUSTRIALES Y AGROPEC</v>
          </cell>
          <cell r="L6476" t="str">
            <v>URBANOR MZ 107 SL 31 Casa de dos pisos color naranja Aproinsa</v>
          </cell>
          <cell r="M6476" t="str">
            <v>0992574240001</v>
          </cell>
          <cell r="N6476" t="str">
            <v>0994066789</v>
          </cell>
          <cell r="O6476" t="str">
            <v/>
          </cell>
          <cell r="P6476" t="str">
            <v>GUAYAQUIL</v>
          </cell>
          <cell r="Q6476" t="str">
            <v>GUAYAQUIL</v>
          </cell>
          <cell r="R6476" t="str">
            <v>GUAYAS</v>
          </cell>
          <cell r="T6476" t="str">
            <v>ITSACOURIER</v>
          </cell>
          <cell r="U6476" t="str">
            <v>FLEXNETUIO_GYE</v>
          </cell>
          <cell r="V6476">
            <v>1</v>
          </cell>
          <cell r="W6476">
            <v>1</v>
          </cell>
          <cell r="X6476" t="str">
            <v>FLEXNET ECUADOR - MDELIVERY</v>
          </cell>
          <cell r="Y6476" t="str">
            <v>CALLE 28 DE JUNIO S/N Y GARCIA MORENO ENTRADA LLANO GRANDE</v>
          </cell>
        </row>
        <row r="6477">
          <cell r="A6477" t="str">
            <v>2476875</v>
          </cell>
          <cell r="B6477">
            <v>480316</v>
          </cell>
          <cell r="C6477" t="str">
            <v>2476875</v>
          </cell>
          <cell r="D6477" t="str">
            <v>MDELIVERY</v>
          </cell>
          <cell r="E6477" t="str">
            <v>DESPACHO</v>
          </cell>
          <cell r="F6477" t="str">
            <v>NORMAL</v>
          </cell>
          <cell r="G6477" t="str">
            <v>TF89198</v>
          </cell>
          <cell r="H6477">
            <v>44910</v>
          </cell>
          <cell r="I6477" t="str">
            <v>ENTREGADO</v>
          </cell>
          <cell r="J6477">
            <v>44911</v>
          </cell>
          <cell r="K6477" t="str">
            <v>Jenifer villacis_ASOCIACION SOLIDARISTA PROFUTURO</v>
          </cell>
          <cell r="L6477" t="str">
            <v>Av Jose Rodriguez Bonin y Av Barcelona Planta San Eduardo Holcim Ecuador Planta Baja</v>
          </cell>
          <cell r="M6477" t="str">
            <v>0992424222001</v>
          </cell>
          <cell r="N6477" t="str">
            <v>0987932799</v>
          </cell>
          <cell r="O6477" t="str">
            <v/>
          </cell>
          <cell r="P6477" t="str">
            <v>GUAYAQUIL</v>
          </cell>
          <cell r="Q6477" t="str">
            <v>GUAYAQUIL</v>
          </cell>
          <cell r="R6477" t="str">
            <v>GUAYAS</v>
          </cell>
          <cell r="T6477" t="str">
            <v>ITSACOURIER</v>
          </cell>
          <cell r="U6477" t="str">
            <v>FLEXNETUIO_GYE</v>
          </cell>
          <cell r="V6477">
            <v>1</v>
          </cell>
          <cell r="W6477">
            <v>1</v>
          </cell>
          <cell r="X6477" t="str">
            <v>FLEXNET ECUADOR - MDELIVERY</v>
          </cell>
          <cell r="Y6477" t="str">
            <v>CALLE 28 DE JUNIO S/N Y GARCIA MORENO ENTRADA LLANO GRANDE</v>
          </cell>
        </row>
        <row r="6478">
          <cell r="A6478" t="str">
            <v>2476876</v>
          </cell>
          <cell r="B6478">
            <v>480317</v>
          </cell>
          <cell r="C6478" t="str">
            <v>2476876</v>
          </cell>
          <cell r="D6478" t="str">
            <v>MDELIVERY</v>
          </cell>
          <cell r="E6478" t="str">
            <v>DESPACHO</v>
          </cell>
          <cell r="F6478" t="str">
            <v>NORMAL</v>
          </cell>
          <cell r="G6478" t="str">
            <v>TF89196</v>
          </cell>
          <cell r="H6478">
            <v>44910</v>
          </cell>
          <cell r="I6478" t="str">
            <v>ENTREGADO</v>
          </cell>
          <cell r="J6478">
            <v>44911</v>
          </cell>
          <cell r="K6478" t="str">
            <v>IRMA MERO_MARIA DEL ROSARIO CUNTO</v>
          </cell>
          <cell r="L6478" t="str">
            <v>Junin 200 y Panama Bco Bolivariano EN RECEPCION PREGUNTAR POR IRMA MERO</v>
          </cell>
          <cell r="M6478" t="str">
            <v>0907980999</v>
          </cell>
          <cell r="N6478" t="str">
            <v>0999428682</v>
          </cell>
          <cell r="O6478" t="str">
            <v/>
          </cell>
          <cell r="P6478" t="str">
            <v>GUAYAQUIL</v>
          </cell>
          <cell r="Q6478" t="str">
            <v>GUAYAQUIL</v>
          </cell>
          <cell r="R6478" t="str">
            <v>GUAYAS</v>
          </cell>
          <cell r="T6478" t="str">
            <v>ITSACOURIER</v>
          </cell>
          <cell r="U6478" t="str">
            <v>FLEXNETUIO_GYE</v>
          </cell>
          <cell r="V6478">
            <v>1</v>
          </cell>
          <cell r="W6478">
            <v>1</v>
          </cell>
          <cell r="X6478" t="str">
            <v>FLEXNET ECUADOR - MDELIVERY</v>
          </cell>
          <cell r="Y6478" t="str">
            <v>CALLE 28 DE JUNIO S/N Y GARCIA MORENO ENTRADA LLANO GRANDE</v>
          </cell>
        </row>
        <row r="6479">
          <cell r="A6479" t="str">
            <v>PE_22_212</v>
          </cell>
          <cell r="B6479">
            <v>480291</v>
          </cell>
          <cell r="C6479" t="str">
            <v>PE_22_212</v>
          </cell>
          <cell r="D6479" t="str">
            <v>PE</v>
          </cell>
          <cell r="E6479" t="str">
            <v>DESPACHO</v>
          </cell>
          <cell r="F6479" t="str">
            <v>NORMAL</v>
          </cell>
          <cell r="G6479" t="str">
            <v>FT75707</v>
          </cell>
          <cell r="H6479">
            <v>44910</v>
          </cell>
          <cell r="I6479" t="str">
            <v>ENTREGADO</v>
          </cell>
          <cell r="J6479">
            <v>44911</v>
          </cell>
          <cell r="K6479" t="str">
            <v>LIDIA SCALDAFERRI</v>
          </cell>
          <cell r="L6479" t="str">
            <v>VILLA CLUB: ETAPA KRYPTON: MANZANA 15 VILLA 20</v>
          </cell>
          <cell r="P6479" t="str">
            <v>091901</v>
          </cell>
          <cell r="Q6479" t="str">
            <v>DAULE</v>
          </cell>
          <cell r="R6479" t="str">
            <v>GUAYAS</v>
          </cell>
          <cell r="S6479" t="str">
            <v>DAULE</v>
          </cell>
          <cell r="T6479" t="str">
            <v>ITSACOURIER</v>
          </cell>
          <cell r="U6479" t="str">
            <v>FLEXNETUIO_PROVINCIA</v>
          </cell>
          <cell r="V6479">
            <v>1</v>
          </cell>
          <cell r="W6479">
            <v>2</v>
          </cell>
          <cell r="X6479" t="str">
            <v>FLEXNET UIO</v>
          </cell>
          <cell r="Y6479" t="str">
            <v>PANAMERICANA NORTE KM 12 1/2  LLANO GRANDE</v>
          </cell>
        </row>
        <row r="6480">
          <cell r="A6480" t="str">
            <v>52963</v>
          </cell>
          <cell r="B6480">
            <v>480278</v>
          </cell>
          <cell r="C6480" t="str">
            <v>52963</v>
          </cell>
          <cell r="D6480" t="str">
            <v>DEGSO</v>
          </cell>
          <cell r="E6480" t="str">
            <v>DESPACHO</v>
          </cell>
          <cell r="F6480" t="str">
            <v>NORMAL</v>
          </cell>
          <cell r="G6480" t="str">
            <v>FT75683</v>
          </cell>
          <cell r="H6480">
            <v>44910</v>
          </cell>
          <cell r="I6480" t="str">
            <v>ENTREGADO</v>
          </cell>
          <cell r="J6480">
            <v>44911</v>
          </cell>
          <cell r="K6480" t="str">
            <v>PALMERAS DEL ECUADOR S.A.</v>
          </cell>
          <cell r="L6480" t="str">
            <v>DIRECCION: KM1 ½ VIA SANGOLQUI ? TAMBILLO ?TEL:2984900 EXT 2323-HORARIO DE ENTREGA DE 8:30 A 2:00 PM</v>
          </cell>
          <cell r="M6480" t="str">
            <v>1790370690001</v>
          </cell>
          <cell r="N6480" t="str">
            <v>99-832-0225</v>
          </cell>
          <cell r="O6480" t="str">
            <v>99-832-0225</v>
          </cell>
          <cell r="P6480" t="str">
            <v>171101</v>
          </cell>
          <cell r="Q6480" t="str">
            <v>RUMIÑAHUI</v>
          </cell>
          <cell r="R6480" t="str">
            <v>PICHINCHA</v>
          </cell>
          <cell r="S6480" t="str">
            <v>SANGOLQUI</v>
          </cell>
          <cell r="U6480" t="str">
            <v>FLEXNETUIO_LOCAL</v>
          </cell>
          <cell r="V6480">
            <v>1</v>
          </cell>
          <cell r="W6480">
            <v>4.5999999999999996</v>
          </cell>
          <cell r="X6480" t="str">
            <v>FLEXNET</v>
          </cell>
          <cell r="Y6480" t="str">
            <v>FLEX NET CALLE 28 DE JUNIO S/N Y GARCIA MORENO ENTRADA LLANO GRANDE</v>
          </cell>
        </row>
        <row r="6481">
          <cell r="A6481" t="str">
            <v>52964</v>
          </cell>
          <cell r="B6481">
            <v>480279</v>
          </cell>
          <cell r="C6481" t="str">
            <v>52964</v>
          </cell>
          <cell r="D6481" t="str">
            <v>DEGSO</v>
          </cell>
          <cell r="E6481" t="str">
            <v>DESPACHO</v>
          </cell>
          <cell r="F6481" t="str">
            <v>NORMAL</v>
          </cell>
          <cell r="G6481" t="str">
            <v>FT75684</v>
          </cell>
          <cell r="H6481">
            <v>44910</v>
          </cell>
          <cell r="I6481" t="str">
            <v>ENTREGADO</v>
          </cell>
          <cell r="J6481">
            <v>44911</v>
          </cell>
          <cell r="K6481" t="str">
            <v>INDUSTRIAL DANEC S.A.</v>
          </cell>
          <cell r="L6481" t="str">
            <v>Direccion: KM1 ½ VIA SANGOLQUI – TAMBILLO –TEL:2984900 EXT 2323-HORARIO DE ENTREGA DE 8:30 A 2:00 PM</v>
          </cell>
          <cell r="M6481" t="str">
            <v>1790040968001</v>
          </cell>
          <cell r="N6481" t="str">
            <v>99-832-0225</v>
          </cell>
          <cell r="O6481" t="str">
            <v>99-832-0225</v>
          </cell>
          <cell r="P6481" t="str">
            <v>171101</v>
          </cell>
          <cell r="Q6481" t="str">
            <v>RUMIÑAHUI</v>
          </cell>
          <cell r="R6481" t="str">
            <v>PICHINCHA</v>
          </cell>
          <cell r="S6481" t="str">
            <v>SANGOLQUI</v>
          </cell>
          <cell r="U6481" t="str">
            <v>FLEXNETUIO_LOCAL</v>
          </cell>
          <cell r="V6481">
            <v>1</v>
          </cell>
          <cell r="W6481">
            <v>1</v>
          </cell>
          <cell r="X6481" t="str">
            <v>FLEXNET</v>
          </cell>
          <cell r="Y6481" t="str">
            <v>FLEX NET CALLE 28 DE JUNIO S/N Y GARCIA MORENO ENTRADA LLANO GRANDE</v>
          </cell>
        </row>
        <row r="6482">
          <cell r="A6482" t="str">
            <v>52965</v>
          </cell>
          <cell r="B6482">
            <v>480281</v>
          </cell>
          <cell r="C6482" t="str">
            <v>52965</v>
          </cell>
          <cell r="D6482" t="str">
            <v>DEGSO</v>
          </cell>
          <cell r="E6482" t="str">
            <v>DESPACHO</v>
          </cell>
          <cell r="F6482" t="str">
            <v>NORMAL</v>
          </cell>
          <cell r="G6482" t="str">
            <v>FT75685</v>
          </cell>
          <cell r="H6482">
            <v>44910</v>
          </cell>
          <cell r="I6482" t="str">
            <v>ENTREGADO</v>
          </cell>
          <cell r="J6482">
            <v>44911</v>
          </cell>
          <cell r="K6482" t="str">
            <v>PALMERAS DEL ECUADOR S.A.</v>
          </cell>
          <cell r="L6482" t="str">
            <v>DIRECCION: KM1 ½ VIA SANGOLQUI ? TAMBILLO ?TEL:2984900 EXT 2323-HORARIO DE ENTREGA DE 8:30 A 2:00 PM</v>
          </cell>
          <cell r="M6482" t="str">
            <v>1790370690001</v>
          </cell>
          <cell r="N6482" t="str">
            <v>99-832-0225</v>
          </cell>
          <cell r="O6482" t="str">
            <v>99-832-0225</v>
          </cell>
          <cell r="P6482" t="str">
            <v>171101</v>
          </cell>
          <cell r="Q6482" t="str">
            <v>RUMIÑAHUI</v>
          </cell>
          <cell r="R6482" t="str">
            <v>PICHINCHA</v>
          </cell>
          <cell r="S6482" t="str">
            <v>SANGOLQUI</v>
          </cell>
          <cell r="U6482" t="str">
            <v>FLEXNETUIO_LOCAL</v>
          </cell>
          <cell r="V6482">
            <v>8</v>
          </cell>
          <cell r="W6482">
            <v>17.5</v>
          </cell>
          <cell r="X6482" t="str">
            <v>FLEXNET</v>
          </cell>
          <cell r="Y6482" t="str">
            <v>FLEX NET CALLE 28 DE JUNIO S/N Y GARCIA MORENO ENTRADA LLANO GRANDE</v>
          </cell>
        </row>
        <row r="6483">
          <cell r="A6483" t="str">
            <v>52968</v>
          </cell>
          <cell r="B6483">
            <v>480283</v>
          </cell>
          <cell r="C6483" t="str">
            <v>52968</v>
          </cell>
          <cell r="D6483" t="str">
            <v>DEGSO</v>
          </cell>
          <cell r="E6483" t="str">
            <v>DESPACHO</v>
          </cell>
          <cell r="F6483" t="str">
            <v>NORMAL</v>
          </cell>
          <cell r="G6483" t="str">
            <v>FT75686</v>
          </cell>
          <cell r="H6483">
            <v>44910</v>
          </cell>
          <cell r="I6483" t="str">
            <v>ENTREGADO</v>
          </cell>
          <cell r="J6483">
            <v>44911</v>
          </cell>
          <cell r="K6483" t="str">
            <v>COMPANIA CON ACEITES ECUADOR CONACEITES S.A.</v>
          </cell>
          <cell r="L6483" t="str">
            <v xml:space="preserve">DIRECCION: ENVIAR POR TRANSPORTE KENNEDY A LAS GOLONDRINAS </v>
          </cell>
          <cell r="M6483" t="str">
            <v>#N/A</v>
          </cell>
          <cell r="N6483" t="str">
            <v>99-832-0225</v>
          </cell>
          <cell r="O6483" t="str">
            <v>99-832-0225</v>
          </cell>
          <cell r="P6483" t="str">
            <v>170301</v>
          </cell>
          <cell r="Q6483" t="str">
            <v>QUITO</v>
          </cell>
          <cell r="R6483" t="str">
            <v>PICHINCHA</v>
          </cell>
          <cell r="S6483" t="str">
            <v>QUITO</v>
          </cell>
          <cell r="U6483" t="str">
            <v>FLEXNETUIO_LOCAL</v>
          </cell>
          <cell r="V6483">
            <v>1</v>
          </cell>
          <cell r="W6483">
            <v>1</v>
          </cell>
          <cell r="X6483" t="str">
            <v>FLEXNET</v>
          </cell>
          <cell r="Y6483" t="str">
            <v>FLEX NET CALLE 28 DE JUNIO S/N Y GARCIA MORENO ENTRADA LLANO GRANDE</v>
          </cell>
        </row>
        <row r="6484">
          <cell r="A6484" t="str">
            <v>52971</v>
          </cell>
          <cell r="B6484">
            <v>480284</v>
          </cell>
          <cell r="C6484" t="str">
            <v>52971</v>
          </cell>
          <cell r="D6484" t="str">
            <v>DEGSO</v>
          </cell>
          <cell r="E6484" t="str">
            <v>DESPACHO</v>
          </cell>
          <cell r="F6484" t="str">
            <v>NORMAL</v>
          </cell>
          <cell r="G6484" t="str">
            <v>FT75687</v>
          </cell>
          <cell r="H6484">
            <v>44910</v>
          </cell>
          <cell r="I6484" t="str">
            <v>ENTREGADO</v>
          </cell>
          <cell r="J6484">
            <v>44914</v>
          </cell>
          <cell r="K6484" t="str">
            <v>ENI ECUADOR S.A.</v>
          </cell>
          <cell r="L6484" t="str">
            <v>DIRECCION:  VIA SANGOLQUI - PIFO KM 4 ½ FRENTE A PINTAG ? ATENCION TATIANA LATACUMBA - TELF 2232603</v>
          </cell>
          <cell r="M6484" t="str">
            <v>1790540626001</v>
          </cell>
          <cell r="N6484" t="str">
            <v>99-832-0225</v>
          </cell>
          <cell r="O6484" t="str">
            <v>99-832-0225</v>
          </cell>
          <cell r="P6484" t="str">
            <v>171101</v>
          </cell>
          <cell r="Q6484" t="str">
            <v>RUMIÑAHUI</v>
          </cell>
          <cell r="R6484" t="str">
            <v>PICHINCHA</v>
          </cell>
          <cell r="S6484" t="str">
            <v>SANGOLQUI</v>
          </cell>
          <cell r="T6484" t="str">
            <v>FLEXTRANS UIO</v>
          </cell>
          <cell r="U6484" t="str">
            <v>FLEXNETUIO_LOCAL</v>
          </cell>
          <cell r="V6484">
            <v>1</v>
          </cell>
          <cell r="W6484">
            <v>17.7</v>
          </cell>
          <cell r="X6484" t="str">
            <v>FLEXNET</v>
          </cell>
          <cell r="Y6484" t="str">
            <v>FLEX NET CALLE 28 DE JUNIO S/N Y GARCIA MORENO ENTRADA LLANO GRANDE</v>
          </cell>
        </row>
        <row r="6485">
          <cell r="A6485" t="str">
            <v>52972</v>
          </cell>
          <cell r="B6485">
            <v>480285</v>
          </cell>
          <cell r="C6485" t="str">
            <v>52972</v>
          </cell>
          <cell r="D6485" t="str">
            <v>DEGSO</v>
          </cell>
          <cell r="E6485" t="str">
            <v>DESPACHO</v>
          </cell>
          <cell r="F6485" t="str">
            <v>NORMAL</v>
          </cell>
          <cell r="G6485" t="str">
            <v>FT75688</v>
          </cell>
          <cell r="H6485">
            <v>44910</v>
          </cell>
          <cell r="I6485" t="str">
            <v>ENTREGADO</v>
          </cell>
          <cell r="J6485">
            <v>44914</v>
          </cell>
          <cell r="K6485" t="str">
            <v>ENI ECUADOR S.A.</v>
          </cell>
          <cell r="L6485" t="str">
            <v>DIRECCION:  VIA SANGOLQUI - PIFO KM 4 ½ FRENTE A PINTAG ? ATENCION TATIANA LATACUMBA - TELF 2232603</v>
          </cell>
          <cell r="M6485" t="str">
            <v>1790540626001</v>
          </cell>
          <cell r="N6485" t="str">
            <v>99-832-0225</v>
          </cell>
          <cell r="O6485" t="str">
            <v>99-832-0225</v>
          </cell>
          <cell r="P6485" t="str">
            <v>171101</v>
          </cell>
          <cell r="Q6485" t="str">
            <v>RUMIÑAHUI</v>
          </cell>
          <cell r="R6485" t="str">
            <v>PICHINCHA</v>
          </cell>
          <cell r="S6485" t="str">
            <v>SANGOLQUI</v>
          </cell>
          <cell r="T6485" t="str">
            <v>FLEXTRANS UIO</v>
          </cell>
          <cell r="U6485" t="str">
            <v>FLEXNETUIO_LOCAL</v>
          </cell>
          <cell r="V6485">
            <v>1</v>
          </cell>
          <cell r="W6485">
            <v>39.6</v>
          </cell>
          <cell r="X6485" t="str">
            <v>FLEXNET</v>
          </cell>
          <cell r="Y6485" t="str">
            <v>FLEX NET CALLE 28 DE JUNIO S/N Y GARCIA MORENO ENTRADA LLANO GRANDE</v>
          </cell>
        </row>
        <row r="6486">
          <cell r="A6486" t="str">
            <v>52974</v>
          </cell>
          <cell r="B6486">
            <v>480286</v>
          </cell>
          <cell r="C6486" t="str">
            <v>52974</v>
          </cell>
          <cell r="D6486" t="str">
            <v>DEGSO</v>
          </cell>
          <cell r="E6486" t="str">
            <v>DESPACHO</v>
          </cell>
          <cell r="F6486" t="str">
            <v>NORMAL</v>
          </cell>
          <cell r="G6486" t="str">
            <v>FT75689</v>
          </cell>
          <cell r="H6486">
            <v>44910</v>
          </cell>
          <cell r="I6486" t="str">
            <v>ENTREGADO</v>
          </cell>
          <cell r="J6486">
            <v>44911</v>
          </cell>
          <cell r="K6486" t="str">
            <v>PALMERAS DE LOS ANDES S.A.</v>
          </cell>
          <cell r="L6486" t="str">
            <v>DIRECCION: KM1 ½ VIA SANGOLQUI ? TAMBILLO ?TEL:2984900 EXT 2323-HORARIO DE ENTREGA DE 8:30 A 2:00 PM</v>
          </cell>
          <cell r="M6486" t="str">
            <v>1790175197001</v>
          </cell>
          <cell r="N6486" t="str">
            <v>99-832-0225</v>
          </cell>
          <cell r="O6486" t="str">
            <v>99-832-0225</v>
          </cell>
          <cell r="P6486" t="str">
            <v>171101</v>
          </cell>
          <cell r="Q6486" t="str">
            <v>RUMIÑAHUI</v>
          </cell>
          <cell r="R6486" t="str">
            <v>PICHINCHA</v>
          </cell>
          <cell r="S6486" t="str">
            <v>SANGOLQUI</v>
          </cell>
          <cell r="U6486" t="str">
            <v>FLEXNETUIO_LOCAL</v>
          </cell>
          <cell r="V6486">
            <v>1</v>
          </cell>
          <cell r="W6486">
            <v>12.3</v>
          </cell>
          <cell r="X6486" t="str">
            <v>FLEXNET</v>
          </cell>
          <cell r="Y6486" t="str">
            <v>FLEX NET CALLE 28 DE JUNIO S/N Y GARCIA MORENO ENTRADA LLANO GRANDE</v>
          </cell>
        </row>
        <row r="6487">
          <cell r="A6487" t="str">
            <v>52975</v>
          </cell>
          <cell r="B6487">
            <v>480287</v>
          </cell>
          <cell r="C6487" t="str">
            <v>52975</v>
          </cell>
          <cell r="D6487" t="str">
            <v>DEGSO</v>
          </cell>
          <cell r="E6487" t="str">
            <v>DESPACHO</v>
          </cell>
          <cell r="F6487" t="str">
            <v>NORMAL</v>
          </cell>
          <cell r="G6487" t="str">
            <v>FT75690</v>
          </cell>
          <cell r="H6487">
            <v>44910</v>
          </cell>
          <cell r="I6487" t="str">
            <v>ENTREGADO</v>
          </cell>
          <cell r="J6487">
            <v>44911</v>
          </cell>
          <cell r="K6487" t="str">
            <v>PALMERAS DE LOS ANDES S.A.</v>
          </cell>
          <cell r="L6487" t="str">
            <v>DIRECCION: KM1 ½ VIA SANGOLQUI ? TAMBILLO ?TEL:2984900 EXT 2323-HORARIO DE ENTREGA DE 8:30 A 2:00 PM</v>
          </cell>
          <cell r="M6487" t="str">
            <v>1790175197001</v>
          </cell>
          <cell r="N6487" t="str">
            <v>99-832-0225</v>
          </cell>
          <cell r="O6487" t="str">
            <v>99-832-0225</v>
          </cell>
          <cell r="P6487" t="str">
            <v>171101</v>
          </cell>
          <cell r="Q6487" t="str">
            <v>RUMIÑAHUI</v>
          </cell>
          <cell r="R6487" t="str">
            <v>PICHINCHA</v>
          </cell>
          <cell r="S6487" t="str">
            <v>SANGOLQUI</v>
          </cell>
          <cell r="U6487" t="str">
            <v>FLEXNETUIO_LOCAL</v>
          </cell>
          <cell r="V6487">
            <v>2</v>
          </cell>
          <cell r="W6487">
            <v>10.199999999999999</v>
          </cell>
          <cell r="X6487" t="str">
            <v>FLEXNET</v>
          </cell>
          <cell r="Y6487" t="str">
            <v>FLEX NET CALLE 28 DE JUNIO S/N Y GARCIA MORENO ENTRADA LLANO GRANDE</v>
          </cell>
        </row>
        <row r="6488">
          <cell r="A6488" t="str">
            <v>FTSTO00139</v>
          </cell>
          <cell r="B6488">
            <v>480276</v>
          </cell>
          <cell r="C6488" t="str">
            <v>FTSTO00139</v>
          </cell>
          <cell r="D6488" t="str">
            <v>CONECEL_DOCUMENTOS</v>
          </cell>
          <cell r="E6488" t="str">
            <v>DESPACHO</v>
          </cell>
          <cell r="G6488" t="str">
            <v>031002004108878</v>
          </cell>
          <cell r="H6488">
            <v>44910</v>
          </cell>
          <cell r="I6488" t="str">
            <v>ENTREGADO</v>
          </cell>
          <cell r="J6488">
            <v>44911</v>
          </cell>
          <cell r="K6488" t="str">
            <v>FERNANDA SABANO</v>
          </cell>
          <cell r="L6488" t="str">
            <v>RETIRA AGENCIA TRAMACO STO DOMINGO VIA QUEVEDO</v>
          </cell>
          <cell r="P6488" t="str">
            <v>230101</v>
          </cell>
          <cell r="Q6488" t="str">
            <v>SANTO DOMINGO</v>
          </cell>
          <cell r="R6488" t="str">
            <v>SANTO DOMINGO DE LOS TSACHILAS</v>
          </cell>
          <cell r="S6488" t="str">
            <v>SANTO DOMINGO DE LOS COLORADOS</v>
          </cell>
          <cell r="T6488" t="str">
            <v>TRAMACO</v>
          </cell>
          <cell r="U6488" t="str">
            <v>FLEXNETUIO_PROVINCIA</v>
          </cell>
          <cell r="V6488">
            <v>1</v>
          </cell>
          <cell r="X6488" t="str">
            <v>FLEXNET</v>
          </cell>
        </row>
        <row r="6489">
          <cell r="A6489" t="str">
            <v>SG_22_1773</v>
          </cell>
          <cell r="B6489">
            <v>480275</v>
          </cell>
          <cell r="C6489" t="str">
            <v>SG_22_1773</v>
          </cell>
          <cell r="D6489" t="str">
            <v>SG</v>
          </cell>
          <cell r="E6489" t="str">
            <v>DESPACHO</v>
          </cell>
          <cell r="F6489" t="str">
            <v>NORMAL</v>
          </cell>
          <cell r="G6489" t="str">
            <v>FT75763</v>
          </cell>
          <cell r="H6489">
            <v>44910</v>
          </cell>
          <cell r="I6489" t="str">
            <v>ENTREGADO</v>
          </cell>
          <cell r="J6489">
            <v>44911</v>
          </cell>
          <cell r="K6489" t="str">
            <v>FERREMUNDO S A</v>
          </cell>
          <cell r="L6489" t="str">
            <v>KM. 16 ½  VÍA A DAULE, AV. RÍO DAULE, MZ. C3 SL. 28 Y P.I. PASCUALES.</v>
          </cell>
          <cell r="P6489" t="str">
            <v>090707</v>
          </cell>
          <cell r="Q6489" t="str">
            <v>GUAYAQUIL</v>
          </cell>
          <cell r="R6489" t="str">
            <v>GUAYAS</v>
          </cell>
          <cell r="S6489" t="str">
            <v>GUAYAQUIL</v>
          </cell>
          <cell r="T6489" t="str">
            <v>FLEXTRANS GYE</v>
          </cell>
          <cell r="U6489" t="str">
            <v>FLEXNETUIO_GYE</v>
          </cell>
          <cell r="V6489">
            <v>2</v>
          </cell>
          <cell r="W6489">
            <v>1598</v>
          </cell>
          <cell r="X6489" t="str">
            <v>FLEXNET UIO</v>
          </cell>
          <cell r="Y6489" t="str">
            <v>PANAMERICANA NORTE KM 12 1/2  LLANO GRANDE</v>
          </cell>
        </row>
        <row r="6490">
          <cell r="A6490" t="str">
            <v>20003007583461</v>
          </cell>
          <cell r="B6490">
            <v>480265</v>
          </cell>
          <cell r="C6490" t="str">
            <v>20003007583461</v>
          </cell>
          <cell r="D6490" t="str">
            <v>CONECEL_REG</v>
          </cell>
          <cell r="E6490" t="str">
            <v>DESPACHO</v>
          </cell>
          <cell r="F6490" t="str">
            <v>NORMAL</v>
          </cell>
          <cell r="G6490" t="str">
            <v>EC5844</v>
          </cell>
          <cell r="H6490">
            <v>44910</v>
          </cell>
          <cell r="I6490" t="str">
            <v>INCIDENCIA</v>
          </cell>
          <cell r="J6490">
            <v>44923</v>
          </cell>
          <cell r="K6490" t="str">
            <v>DIANA CAROLINA PALLO</v>
          </cell>
          <cell r="L6490" t="str">
            <v>QUITO TRABAJO CALLE ZURIAGO Y EL VENGADOR EDFI LADRILLO VISTO ESQUINERO PISO 3 EMPRESA BLESSINK REF QUICENTRO NORTE</v>
          </cell>
          <cell r="M6490" t="str">
            <v>1719085639</v>
          </cell>
          <cell r="N6490" t="str">
            <v xml:space="preserve">0987146996   </v>
          </cell>
          <cell r="P6490" t="str">
            <v>QUITO</v>
          </cell>
          <cell r="Q6490" t="str">
            <v>QUITO</v>
          </cell>
          <cell r="R6490" t="str">
            <v>PICHINCHA</v>
          </cell>
          <cell r="T6490" t="str">
            <v>EXPRESSCON</v>
          </cell>
          <cell r="U6490" t="str">
            <v>FLEXNETUIO_LOCAL</v>
          </cell>
          <cell r="V6490">
            <v>1</v>
          </cell>
          <cell r="W6490">
            <v>1</v>
          </cell>
          <cell r="X6490" t="str">
            <v>FLEXNET UIO</v>
          </cell>
          <cell r="Y6490" t="str">
            <v>FLEX NET CALLE 28 DE JUNIO S/N Y GARCIA MORENO ENTRADA LLANO GRANDE</v>
          </cell>
        </row>
        <row r="6491">
          <cell r="A6491" t="str">
            <v>UNIVET-2607</v>
          </cell>
          <cell r="B6491">
            <v>480263</v>
          </cell>
          <cell r="C6491" t="str">
            <v>UNIVET-2607</v>
          </cell>
          <cell r="D6491" t="str">
            <v>DEGSO</v>
          </cell>
          <cell r="E6491" t="str">
            <v>DESPACHO</v>
          </cell>
          <cell r="F6491" t="str">
            <v>NORMAL</v>
          </cell>
          <cell r="G6491" t="str">
            <v>FT75576</v>
          </cell>
          <cell r="H6491">
            <v>44910</v>
          </cell>
          <cell r="I6491" t="str">
            <v>ENTREGADO</v>
          </cell>
          <cell r="J6491">
            <v>44911</v>
          </cell>
          <cell r="K6491" t="str">
            <v>IMPORTACION UNIVET</v>
          </cell>
          <cell r="L6491" t="str">
            <v xml:space="preserve">TRANSFERENCIA ENTRE BODEGAS </v>
          </cell>
          <cell r="M6491" t="str">
            <v>#N/A</v>
          </cell>
          <cell r="N6491" t="str">
            <v>99-832-0225</v>
          </cell>
          <cell r="O6491" t="str">
            <v>99-832-0225</v>
          </cell>
          <cell r="P6491" t="str">
            <v>090101</v>
          </cell>
          <cell r="Q6491" t="str">
            <v>GUAYAQUIL</v>
          </cell>
          <cell r="R6491" t="str">
            <v>GUAYAS</v>
          </cell>
          <cell r="S6491" t="str">
            <v>GUAYAQUIL</v>
          </cell>
          <cell r="T6491" t="str">
            <v>FLEXTRANS UIO</v>
          </cell>
          <cell r="U6491" t="str">
            <v>FLEXNETUIO_GYE</v>
          </cell>
          <cell r="V6491">
            <v>1</v>
          </cell>
          <cell r="W6491">
            <v>120</v>
          </cell>
          <cell r="X6491" t="str">
            <v>FLEXNET</v>
          </cell>
          <cell r="Y6491" t="str">
            <v>FLEX NET CALLE 28 DE JUNIO S/N Y GARCIA MORENO ENTRADA LLANO GRANDE</v>
          </cell>
        </row>
        <row r="6492">
          <cell r="A6492" t="str">
            <v>FACT_2022_480</v>
          </cell>
          <cell r="B6492">
            <v>480262</v>
          </cell>
          <cell r="C6492" t="str">
            <v>FACT_2022_480</v>
          </cell>
          <cell r="D6492" t="str">
            <v>FACTOR</v>
          </cell>
          <cell r="E6492" t="str">
            <v>DESPACHO</v>
          </cell>
          <cell r="F6492" t="str">
            <v>NORMAL</v>
          </cell>
          <cell r="G6492" t="str">
            <v>FT75577</v>
          </cell>
          <cell r="H6492">
            <v>44910</v>
          </cell>
          <cell r="I6492" t="str">
            <v>ENTREGADO</v>
          </cell>
          <cell r="J6492">
            <v>44910</v>
          </cell>
          <cell r="K6492" t="str">
            <v>PROAUTO CARAPUNGO</v>
          </cell>
          <cell r="L6492" t="str">
            <v>CARAPUNGO, AV. SIMÓN BOLÍVAR Y PANAMERICANA NORTE.</v>
          </cell>
          <cell r="M6492" t="str">
            <v>1790978303001</v>
          </cell>
          <cell r="P6492" t="str">
            <v>170404</v>
          </cell>
          <cell r="Q6492" t="str">
            <v>QUITO</v>
          </cell>
          <cell r="R6492" t="str">
            <v>PICHINCHA</v>
          </cell>
          <cell r="S6492" t="str">
            <v>QUITO</v>
          </cell>
          <cell r="T6492" t="str">
            <v>TRANSERVISS</v>
          </cell>
          <cell r="U6492" t="str">
            <v>FLEXNETUIO_LOCAL</v>
          </cell>
          <cell r="V6492">
            <v>4</v>
          </cell>
          <cell r="W6492">
            <v>9.9</v>
          </cell>
          <cell r="X6492" t="str">
            <v>FLEXNET DEL ECUAODR</v>
          </cell>
          <cell r="Y6492" t="str">
            <v>CALLE 28 DE JUNIO Y GARCIA MORENO</v>
          </cell>
        </row>
        <row r="6493">
          <cell r="A6493" t="str">
            <v>2476781</v>
          </cell>
          <cell r="B6493">
            <v>480242</v>
          </cell>
          <cell r="C6493" t="str">
            <v>2476781</v>
          </cell>
          <cell r="D6493" t="str">
            <v>MDELIVERY</v>
          </cell>
          <cell r="E6493" t="str">
            <v>DESPACHO</v>
          </cell>
          <cell r="F6493" t="str">
            <v>NORMAL</v>
          </cell>
          <cell r="G6493" t="str">
            <v>031080002476781</v>
          </cell>
          <cell r="H6493">
            <v>44910</v>
          </cell>
          <cell r="I6493" t="str">
            <v>ENTREGADO</v>
          </cell>
          <cell r="J6493">
            <v>44911</v>
          </cell>
          <cell r="K6493" t="str">
            <v xml:space="preserve">BYRON MACIAS_NESTLE ECUADOR S A </v>
          </cell>
          <cell r="L6493" t="str">
            <v xml:space="preserve"> GUAYAS GUAYAQUIL KM 9 1 2 VIA A DAULE NESTLE CD GUAYAQUIL JUNTO AL CONCESIONARIO TOYOTA DIAGONAL AL CUARTEL QUINTO GUAYAS nestle cd dsd </v>
          </cell>
          <cell r="M6493" t="str">
            <v>0990032246001</v>
          </cell>
          <cell r="N6493" t="str">
            <v>998031049</v>
          </cell>
          <cell r="O6493" t="str">
            <v/>
          </cell>
          <cell r="P6493" t="str">
            <v>GUAYAQUIL</v>
          </cell>
          <cell r="Q6493" t="str">
            <v>GUAYAQUIL</v>
          </cell>
          <cell r="R6493" t="str">
            <v>GUAYAS</v>
          </cell>
          <cell r="T6493" t="str">
            <v>TRAMACO</v>
          </cell>
          <cell r="U6493" t="str">
            <v>FLEXNETUIO_GYE</v>
          </cell>
          <cell r="V6493">
            <v>1</v>
          </cell>
          <cell r="W6493">
            <v>1</v>
          </cell>
          <cell r="X6493" t="str">
            <v>FLEXNET ECUADOR - MDELIVERY</v>
          </cell>
          <cell r="Y6493" t="str">
            <v>CALLE 28 DE JUNIO S/N Y GARCIA MORENO ENTRADA LLANO GRANDE</v>
          </cell>
        </row>
        <row r="6494">
          <cell r="A6494" t="str">
            <v>2476782</v>
          </cell>
          <cell r="B6494">
            <v>480243</v>
          </cell>
          <cell r="C6494" t="str">
            <v>2476782</v>
          </cell>
          <cell r="D6494" t="str">
            <v>MDELIVERY</v>
          </cell>
          <cell r="E6494" t="str">
            <v>DESPACHO</v>
          </cell>
          <cell r="F6494" t="str">
            <v>NORMAL</v>
          </cell>
          <cell r="G6494" t="str">
            <v>IC3891</v>
          </cell>
          <cell r="H6494">
            <v>44910</v>
          </cell>
          <cell r="I6494" t="str">
            <v>ENTREGADO</v>
          </cell>
          <cell r="J6494">
            <v>44911</v>
          </cell>
          <cell r="K6494" t="str">
            <v xml:space="preserve">Amanda Galarza_COOPERATIVA DE AHORRO Y CREDITO CREA LTDA </v>
          </cell>
          <cell r="L6494" t="str">
            <v>AV UNIDAD NACIONAL Y AV MEXICO EN COOP CREA</v>
          </cell>
          <cell r="M6494" t="str">
            <v>0190158977001</v>
          </cell>
          <cell r="N6494" t="str">
            <v>0979770464</v>
          </cell>
          <cell r="O6494" t="str">
            <v/>
          </cell>
          <cell r="P6494" t="str">
            <v>CUENCA</v>
          </cell>
          <cell r="Q6494" t="str">
            <v>CUENCA</v>
          </cell>
          <cell r="R6494" t="str">
            <v>AZUAY</v>
          </cell>
          <cell r="T6494" t="str">
            <v>ITSACOURIER</v>
          </cell>
          <cell r="U6494" t="str">
            <v>FLEXNETUIO_PROVINCIA</v>
          </cell>
          <cell r="V6494">
            <v>1</v>
          </cell>
          <cell r="W6494">
            <v>1</v>
          </cell>
          <cell r="X6494" t="str">
            <v>FLEXNET ECUADOR - MDELIVERY</v>
          </cell>
          <cell r="Y6494" t="str">
            <v>CALLE 28 DE JUNIO S/N Y GARCIA MORENO ENTRADA LLANO GRANDE</v>
          </cell>
        </row>
        <row r="6495">
          <cell r="A6495" t="str">
            <v>2476783</v>
          </cell>
          <cell r="B6495">
            <v>480244</v>
          </cell>
          <cell r="C6495" t="str">
            <v>2476783</v>
          </cell>
          <cell r="D6495" t="str">
            <v>MDELIVERY</v>
          </cell>
          <cell r="E6495" t="str">
            <v>DESPACHO</v>
          </cell>
          <cell r="F6495" t="str">
            <v>NORMAL</v>
          </cell>
          <cell r="G6495" t="str">
            <v>031080002476783</v>
          </cell>
          <cell r="H6495">
            <v>44910</v>
          </cell>
          <cell r="I6495" t="str">
            <v>ENTREGADO</v>
          </cell>
          <cell r="J6495">
            <v>44911</v>
          </cell>
          <cell r="K6495" t="str">
            <v>FREDDY CASTILLO_LASSO VASQUEZ SANTIAGO OMAR</v>
          </cell>
          <cell r="L6495" t="str">
            <v>LALAMA ENTRE ROCAFUERTE Y CUENCA FRENTE AL DISPENSARIO NUESTRA SENORA DE LA ELEVACION</v>
          </cell>
          <cell r="M6495" t="str">
            <v>1802168656001</v>
          </cell>
          <cell r="N6495" t="str">
            <v>0999737047</v>
          </cell>
          <cell r="O6495" t="str">
            <v/>
          </cell>
          <cell r="P6495" t="str">
            <v>AMBATO</v>
          </cell>
          <cell r="Q6495" t="str">
            <v>AMBATO</v>
          </cell>
          <cell r="R6495" t="str">
            <v>TUNGURAHUA</v>
          </cell>
          <cell r="S6495" t="str">
            <v>AMBATO</v>
          </cell>
          <cell r="T6495" t="str">
            <v>TRAMACO</v>
          </cell>
          <cell r="U6495" t="str">
            <v>FLEXNETUIO_PROVINCIA</v>
          </cell>
          <cell r="V6495">
            <v>1</v>
          </cell>
          <cell r="W6495">
            <v>1</v>
          </cell>
          <cell r="X6495" t="str">
            <v>FLEXNET ECUADOR - MDELIVERY</v>
          </cell>
          <cell r="Y6495" t="str">
            <v>CALLE 28 DE JUNIO S/N Y GARCIA MORENO ENTRADA LLANO GRANDE</v>
          </cell>
        </row>
        <row r="6496">
          <cell r="A6496" t="str">
            <v>2476784</v>
          </cell>
          <cell r="B6496">
            <v>480245</v>
          </cell>
          <cell r="C6496" t="str">
            <v>2476784</v>
          </cell>
          <cell r="D6496" t="str">
            <v>MDELIVERY</v>
          </cell>
          <cell r="E6496" t="str">
            <v>DESPACHO</v>
          </cell>
          <cell r="F6496" t="str">
            <v>NORMAL</v>
          </cell>
          <cell r="G6496" t="str">
            <v>TF89183</v>
          </cell>
          <cell r="H6496">
            <v>44910</v>
          </cell>
          <cell r="I6496" t="str">
            <v>ENTREGADO</v>
          </cell>
          <cell r="J6496">
            <v>44911</v>
          </cell>
          <cell r="K6496" t="str">
            <v>Jenniffer Villacis_ASOCIACION SOLIDARISTA PROFUTURO</v>
          </cell>
          <cell r="L6496" t="str">
            <v xml:space="preserve"> GUAYAS GUAYAQUIL Av Jose Rodriguez Bonin y Av Barcelona Edificio El Caiman Planta Baja Oficina 2 </v>
          </cell>
          <cell r="M6496" t="str">
            <v>0992424222001</v>
          </cell>
          <cell r="N6496" t="str">
            <v>0989547209</v>
          </cell>
          <cell r="O6496" t="str">
            <v/>
          </cell>
          <cell r="P6496" t="str">
            <v>GUAYAQUIL</v>
          </cell>
          <cell r="Q6496" t="str">
            <v>GUAYAQUIL</v>
          </cell>
          <cell r="R6496" t="str">
            <v>GUAYAS</v>
          </cell>
          <cell r="T6496" t="str">
            <v>ITSACOURIER</v>
          </cell>
          <cell r="U6496" t="str">
            <v>FLEXNETUIO_GYE</v>
          </cell>
          <cell r="V6496">
            <v>1</v>
          </cell>
          <cell r="W6496">
            <v>1</v>
          </cell>
          <cell r="X6496" t="str">
            <v>FLEXNET ECUADOR - MDELIVERY</v>
          </cell>
          <cell r="Y6496" t="str">
            <v>CALLE 28 DE JUNIO S/N Y GARCIA MORENO ENTRADA LLANO GRANDE</v>
          </cell>
        </row>
        <row r="6497">
          <cell r="A6497" t="str">
            <v>2476785</v>
          </cell>
          <cell r="B6497">
            <v>480246</v>
          </cell>
          <cell r="C6497" t="str">
            <v>2476785</v>
          </cell>
          <cell r="D6497" t="str">
            <v>MDELIVERY</v>
          </cell>
          <cell r="E6497" t="str">
            <v>DESPACHO</v>
          </cell>
          <cell r="F6497" t="str">
            <v>NORMAL</v>
          </cell>
          <cell r="G6497" t="str">
            <v>TF89168</v>
          </cell>
          <cell r="H6497">
            <v>44910</v>
          </cell>
          <cell r="I6497" t="str">
            <v>ENTREGADO</v>
          </cell>
          <cell r="J6497">
            <v>44911</v>
          </cell>
          <cell r="K6497" t="str">
            <v>BRAYAN JOSE VALLEJO BANCHON_BRAYAN JOSE VALLEJO BANCHON</v>
          </cell>
          <cell r="L6497" t="str">
            <v>GUAYAQUIL CALLE SAN MARTIN Y AV GUARANDA No 1134 HAY DOS GALPONES EN LA DIRECCION Y EL GALPON DE PUERTAS COLOR VERDE ES DONDE TRABAJA EL CLIENTE</v>
          </cell>
          <cell r="M6497" t="str">
            <v>0927330175</v>
          </cell>
          <cell r="N6497" t="str">
            <v>0939805076</v>
          </cell>
          <cell r="O6497" t="str">
            <v/>
          </cell>
          <cell r="P6497" t="str">
            <v>GUAYAQUIL</v>
          </cell>
          <cell r="Q6497" t="str">
            <v>GUAYAQUIL</v>
          </cell>
          <cell r="R6497" t="str">
            <v>GUAYAS</v>
          </cell>
          <cell r="T6497" t="str">
            <v>ITSACOURIER</v>
          </cell>
          <cell r="U6497" t="str">
            <v>FLEXNETUIO_GYE</v>
          </cell>
          <cell r="V6497">
            <v>1</v>
          </cell>
          <cell r="W6497">
            <v>1</v>
          </cell>
          <cell r="X6497" t="str">
            <v>FLEXNET ECUADOR - MDELIVERY</v>
          </cell>
          <cell r="Y6497" t="str">
            <v>CALLE 28 DE JUNIO S/N Y GARCIA MORENO ENTRADA LLANO GRANDE</v>
          </cell>
        </row>
        <row r="6498">
          <cell r="A6498" t="str">
            <v>2476786</v>
          </cell>
          <cell r="B6498">
            <v>480247</v>
          </cell>
          <cell r="C6498" t="str">
            <v>2476786</v>
          </cell>
          <cell r="D6498" t="str">
            <v>MDELIVERY</v>
          </cell>
          <cell r="E6498" t="str">
            <v>DESPACHO</v>
          </cell>
          <cell r="F6498" t="str">
            <v>NORMAL</v>
          </cell>
          <cell r="G6498" t="str">
            <v>TF89187</v>
          </cell>
          <cell r="H6498">
            <v>44910</v>
          </cell>
          <cell r="I6498" t="str">
            <v>ENTREGADO</v>
          </cell>
          <cell r="J6498">
            <v>44911</v>
          </cell>
          <cell r="K6498" t="str">
            <v xml:space="preserve">DOMINGUEZ GONZALEZ MARIANA ALEXANDRA_BANCO GUAYAQUIL S A </v>
          </cell>
          <cell r="L6498" t="str">
            <v>PICHINCHA Y P ICAZA</v>
          </cell>
          <cell r="M6498" t="str">
            <v>0990049459001</v>
          </cell>
          <cell r="N6498" t="str">
            <v>0987213532</v>
          </cell>
          <cell r="O6498" t="str">
            <v/>
          </cell>
          <cell r="P6498" t="str">
            <v>GUAYAQUIL</v>
          </cell>
          <cell r="Q6498" t="str">
            <v>GUAYAQUIL</v>
          </cell>
          <cell r="R6498" t="str">
            <v>GUAYAS</v>
          </cell>
          <cell r="T6498" t="str">
            <v>ITSACOURIER</v>
          </cell>
          <cell r="U6498" t="str">
            <v>FLEXNETUIO_GYE</v>
          </cell>
          <cell r="V6498">
            <v>1</v>
          </cell>
          <cell r="W6498">
            <v>1</v>
          </cell>
          <cell r="X6498" t="str">
            <v>FLEXNET ECUADOR - MDELIVERY</v>
          </cell>
          <cell r="Y6498" t="str">
            <v>CALLE 28 DE JUNIO S/N Y GARCIA MORENO ENTRADA LLANO GRANDE</v>
          </cell>
        </row>
        <row r="6499">
          <cell r="A6499" t="str">
            <v>2476787</v>
          </cell>
          <cell r="B6499">
            <v>480248</v>
          </cell>
          <cell r="C6499" t="str">
            <v>2476787</v>
          </cell>
          <cell r="D6499" t="str">
            <v>MDELIVERY</v>
          </cell>
          <cell r="E6499" t="str">
            <v>DESPACHO</v>
          </cell>
          <cell r="F6499" t="str">
            <v>NORMAL</v>
          </cell>
          <cell r="G6499" t="str">
            <v>FT75636</v>
          </cell>
          <cell r="H6499">
            <v>44910</v>
          </cell>
          <cell r="I6499" t="str">
            <v>ENTREGADO</v>
          </cell>
          <cell r="J6499">
            <v>44911</v>
          </cell>
          <cell r="K6499" t="str">
            <v>ADRIANA DE LOS ANGELES RIOS CARRION_ADRIANA DE LOS ANGELES RIOS CARRION</v>
          </cell>
          <cell r="L6499" t="str">
            <v xml:space="preserve"> SAN RAFAEL RUISENORES S2 109 Y TUCANES CONJUNTO CASA BELLA CASA 31 VALLE DE LOS CHILLOS REFERENCIA CONJUNTO CASA BELLA </v>
          </cell>
          <cell r="M6499" t="str">
            <v>1715436752001</v>
          </cell>
          <cell r="N6499" t="str">
            <v>0939208898 / 0984257798</v>
          </cell>
          <cell r="O6499" t="str">
            <v/>
          </cell>
          <cell r="P6499" t="str">
            <v>RUMIÑAHUI</v>
          </cell>
          <cell r="Q6499" t="str">
            <v>RUMIÑAHUI</v>
          </cell>
          <cell r="R6499" t="str">
            <v>PICHINCHA</v>
          </cell>
          <cell r="T6499" t="str">
            <v>TRAMACO</v>
          </cell>
          <cell r="U6499" t="str">
            <v>FLEXNETUIO_LOCAL</v>
          </cell>
          <cell r="V6499">
            <v>1</v>
          </cell>
          <cell r="W6499">
            <v>1</v>
          </cell>
          <cell r="X6499" t="str">
            <v>FLEXNET ECUADOR - MDELIVERY</v>
          </cell>
          <cell r="Y6499" t="str">
            <v>CALLE 28 DE JUNIO S/N Y GARCIA MORENO ENTRADA LLANO GRANDE</v>
          </cell>
        </row>
        <row r="6500">
          <cell r="A6500" t="str">
            <v>2476790</v>
          </cell>
          <cell r="B6500">
            <v>480249</v>
          </cell>
          <cell r="C6500" t="str">
            <v>2476790</v>
          </cell>
          <cell r="D6500" t="str">
            <v>MDELIVERY</v>
          </cell>
          <cell r="E6500" t="str">
            <v>DESPACHO</v>
          </cell>
          <cell r="F6500" t="str">
            <v>NORMAL</v>
          </cell>
          <cell r="G6500" t="str">
            <v>IC3884</v>
          </cell>
          <cell r="H6500">
            <v>44910</v>
          </cell>
          <cell r="I6500" t="str">
            <v>ENTREGADO</v>
          </cell>
          <cell r="J6500">
            <v>44911</v>
          </cell>
          <cell r="K6500" t="str">
            <v>TATIANA TINTIN_TATIANA MARICELA TINTIN DURAN</v>
          </cell>
          <cell r="L6500" t="str">
            <v>CALLE ANTONIO VEGA MUNOZ 10 68 Y GENERAL TORRES SECTOR MARiA AUXILIADORA LATITUD 1 25073593</v>
          </cell>
          <cell r="M6500" t="str">
            <v>0104876222001</v>
          </cell>
          <cell r="N6500" t="str">
            <v>0987682488</v>
          </cell>
          <cell r="O6500" t="str">
            <v/>
          </cell>
          <cell r="P6500" t="str">
            <v>CUENCA</v>
          </cell>
          <cell r="Q6500" t="str">
            <v>CUENCA</v>
          </cell>
          <cell r="R6500" t="str">
            <v>AZUAY</v>
          </cell>
          <cell r="T6500" t="str">
            <v>ITSACOURIER</v>
          </cell>
          <cell r="U6500" t="str">
            <v>FLEXNETUIO_PROVINCIA</v>
          </cell>
          <cell r="V6500">
            <v>1</v>
          </cell>
          <cell r="W6500">
            <v>1</v>
          </cell>
          <cell r="X6500" t="str">
            <v>FLEXNET ECUADOR - MDELIVERY</v>
          </cell>
          <cell r="Y6500" t="str">
            <v>CALLE 28 DE JUNIO S/N Y GARCIA MORENO ENTRADA LLANO GRANDE</v>
          </cell>
        </row>
        <row r="6501">
          <cell r="A6501" t="str">
            <v>2476791</v>
          </cell>
          <cell r="B6501">
            <v>480250</v>
          </cell>
          <cell r="C6501" t="str">
            <v>2476791</v>
          </cell>
          <cell r="D6501" t="str">
            <v>MDELIVERY</v>
          </cell>
          <cell r="E6501" t="str">
            <v>DESPACHO</v>
          </cell>
          <cell r="F6501" t="str">
            <v>NORMAL</v>
          </cell>
          <cell r="G6501" t="str">
            <v>TF89167</v>
          </cell>
          <cell r="H6501">
            <v>44910</v>
          </cell>
          <cell r="I6501" t="str">
            <v>ENTREGADO</v>
          </cell>
          <cell r="J6501">
            <v>44911</v>
          </cell>
          <cell r="K6501" t="str">
            <v>Aaron Zapata Ruiz_HUMBOLDT ZENTRUM</v>
          </cell>
          <cell r="L6501" t="str">
            <v xml:space="preserve"> AV DEL BOMBERO KM 5 5 VIA A LA COSTA A LADO DE COLEGIO JAVIER </v>
          </cell>
          <cell r="M6501" t="str">
            <v>0993274127001</v>
          </cell>
          <cell r="N6501" t="str">
            <v>0983388975</v>
          </cell>
          <cell r="O6501" t="str">
            <v/>
          </cell>
          <cell r="P6501" t="str">
            <v>GUAYAQUIL</v>
          </cell>
          <cell r="Q6501" t="str">
            <v>GUAYAQUIL</v>
          </cell>
          <cell r="R6501" t="str">
            <v>GUAYAS</v>
          </cell>
          <cell r="T6501" t="str">
            <v>ITSACOURIER</v>
          </cell>
          <cell r="U6501" t="str">
            <v>FLEXNETUIO_GYE</v>
          </cell>
          <cell r="V6501">
            <v>1</v>
          </cell>
          <cell r="W6501">
            <v>1</v>
          </cell>
          <cell r="X6501" t="str">
            <v>FLEXNET ECUADOR - MDELIVERY</v>
          </cell>
          <cell r="Y6501" t="str">
            <v>CALLE 28 DE JUNIO S/N Y GARCIA MORENO ENTRADA LLANO GRANDE</v>
          </cell>
        </row>
        <row r="6502">
          <cell r="A6502" t="str">
            <v>2476792</v>
          </cell>
          <cell r="B6502">
            <v>480251</v>
          </cell>
          <cell r="C6502" t="str">
            <v>2476792</v>
          </cell>
          <cell r="D6502" t="str">
            <v>MDELIVERY</v>
          </cell>
          <cell r="E6502" t="str">
            <v>DESPACHO</v>
          </cell>
          <cell r="F6502" t="str">
            <v>NORMAL</v>
          </cell>
          <cell r="G6502" t="str">
            <v>FT75656</v>
          </cell>
          <cell r="H6502">
            <v>44910</v>
          </cell>
          <cell r="I6502" t="str">
            <v>ENTREGADO</v>
          </cell>
          <cell r="J6502">
            <v>44911</v>
          </cell>
          <cell r="K6502" t="str">
            <v>Diego del Salto_PROCESADORA NACIONAL DE ALIMENTOS C A PRONACA</v>
          </cell>
          <cell r="L6502" t="str">
            <v xml:space="preserve"> PICHINCHA QUITO AV DE LOS NARANJOS S N AV GRANADOS EDIFICIO INVERNA </v>
          </cell>
          <cell r="M6502" t="str">
            <v>1790319857001</v>
          </cell>
          <cell r="N6502" t="str">
            <v>984920464</v>
          </cell>
          <cell r="O6502" t="str">
            <v/>
          </cell>
          <cell r="P6502" t="str">
            <v>QUITO</v>
          </cell>
          <cell r="Q6502" t="str">
            <v>QUITO</v>
          </cell>
          <cell r="R6502" t="str">
            <v>PICHINCHA</v>
          </cell>
          <cell r="T6502" t="str">
            <v>FLEXTRANS UIO</v>
          </cell>
          <cell r="U6502" t="str">
            <v>FLEXNETUIO_LOCAL</v>
          </cell>
          <cell r="V6502">
            <v>1</v>
          </cell>
          <cell r="W6502">
            <v>1</v>
          </cell>
          <cell r="X6502" t="str">
            <v>FLEXNET ECUADOR - MDELIVERY</v>
          </cell>
          <cell r="Y6502" t="str">
            <v>CALLE 28 DE JUNIO S/N Y GARCIA MORENO ENTRADA LLANO GRANDE</v>
          </cell>
        </row>
        <row r="6503">
          <cell r="A6503" t="str">
            <v>2476842</v>
          </cell>
          <cell r="B6503">
            <v>480252</v>
          </cell>
          <cell r="C6503" t="str">
            <v>2476842</v>
          </cell>
          <cell r="D6503" t="str">
            <v>MDELIVERY</v>
          </cell>
          <cell r="E6503" t="str">
            <v>DESPACHO</v>
          </cell>
          <cell r="F6503" t="str">
            <v>NORMAL</v>
          </cell>
          <cell r="G6503" t="str">
            <v>FT75657</v>
          </cell>
          <cell r="H6503">
            <v>44910</v>
          </cell>
          <cell r="I6503" t="str">
            <v>ENTREGADO</v>
          </cell>
          <cell r="J6503">
            <v>44911</v>
          </cell>
          <cell r="K6503" t="str">
            <v>Pamela Llanes_SINDICATO UNICO DE TRABAJADORES DEL HOSPITAL ENRIQ</v>
          </cell>
          <cell r="L6503" t="str">
            <v>HOSPITAL ENRIQUE GARCeS AV CHILIBULO S N Y ENRIQUE GARCeS</v>
          </cell>
          <cell r="M6503" t="str">
            <v>1791700732001</v>
          </cell>
          <cell r="N6503" t="str">
            <v>0985793061</v>
          </cell>
          <cell r="O6503" t="str">
            <v/>
          </cell>
          <cell r="P6503" t="str">
            <v>QUITO</v>
          </cell>
          <cell r="Q6503" t="str">
            <v>QUITO</v>
          </cell>
          <cell r="R6503" t="str">
            <v>PICHINCHA</v>
          </cell>
          <cell r="T6503" t="str">
            <v>FLEXTRANS UIO</v>
          </cell>
          <cell r="U6503" t="str">
            <v>FLEXNETUIO_LOCAL</v>
          </cell>
          <cell r="V6503">
            <v>1</v>
          </cell>
          <cell r="W6503">
            <v>1</v>
          </cell>
          <cell r="X6503" t="str">
            <v>FLEXNET ECUADOR - MDELIVERY</v>
          </cell>
          <cell r="Y6503" t="str">
            <v>CALLE 28 DE JUNIO S/N Y GARCIA MORENO ENTRADA LLANO GRANDE</v>
          </cell>
        </row>
        <row r="6504">
          <cell r="A6504" t="str">
            <v>2476843</v>
          </cell>
          <cell r="B6504">
            <v>480253</v>
          </cell>
          <cell r="C6504" t="str">
            <v>2476843</v>
          </cell>
          <cell r="D6504" t="str">
            <v>MDELIVERY</v>
          </cell>
          <cell r="E6504" t="str">
            <v>DESPACHO</v>
          </cell>
          <cell r="F6504" t="str">
            <v>NORMAL</v>
          </cell>
          <cell r="G6504" t="str">
            <v>TF89180</v>
          </cell>
          <cell r="H6504">
            <v>44910</v>
          </cell>
          <cell r="I6504" t="str">
            <v>ENTREGADO</v>
          </cell>
          <cell r="J6504">
            <v>44914</v>
          </cell>
          <cell r="K6504" t="str">
            <v>ANTONIO JOSE FLORES NAVARRO_ANTONIO JOSE FLORES NAVARRO</v>
          </cell>
          <cell r="L6504" t="str">
            <v xml:space="preserve">GUAYAS BARRIO CENTRO RUMICHACA Y ALCEDO EDIFICIO 17 13 PISO 3 DEP 307 CERCANO AL EDIFICIO SE ENCUENTRA VITAMINA C COMUNICARSE CON EL SR ANTES DE ACERCARSE </v>
          </cell>
          <cell r="M6504" t="str">
            <v>0965972722001</v>
          </cell>
          <cell r="N6504" t="str">
            <v>0983851220</v>
          </cell>
          <cell r="O6504" t="str">
            <v/>
          </cell>
          <cell r="P6504" t="str">
            <v>GUAYAQUIL</v>
          </cell>
          <cell r="Q6504" t="str">
            <v>GUAYAQUIL</v>
          </cell>
          <cell r="R6504" t="str">
            <v>GUAYAS</v>
          </cell>
          <cell r="T6504" t="str">
            <v>ITSACOURIER</v>
          </cell>
          <cell r="U6504" t="str">
            <v>FLEXNETUIO_GYE</v>
          </cell>
          <cell r="V6504">
            <v>1</v>
          </cell>
          <cell r="W6504">
            <v>1</v>
          </cell>
          <cell r="X6504" t="str">
            <v>FLEXNET ECUADOR - MDELIVERY</v>
          </cell>
          <cell r="Y6504" t="str">
            <v>CALLE 28 DE JUNIO S/N Y GARCIA MORENO ENTRADA LLANO GRANDE</v>
          </cell>
        </row>
        <row r="6505">
          <cell r="A6505" t="str">
            <v>2476845</v>
          </cell>
          <cell r="B6505">
            <v>480254</v>
          </cell>
          <cell r="C6505" t="str">
            <v>2476845</v>
          </cell>
          <cell r="D6505" t="str">
            <v>MDELIVERY</v>
          </cell>
          <cell r="E6505" t="str">
            <v>DESPACHO</v>
          </cell>
          <cell r="F6505" t="str">
            <v>NORMAL</v>
          </cell>
          <cell r="G6505" t="str">
            <v>031080002476845</v>
          </cell>
          <cell r="H6505">
            <v>44910</v>
          </cell>
          <cell r="I6505" t="str">
            <v>ENTREGADO</v>
          </cell>
          <cell r="J6505">
            <v>44911</v>
          </cell>
          <cell r="K6505" t="str">
            <v>CARLOS ALFONSO MERINO CONTRERAS_CARLOS ALFONSO MERINO CONTRERAS</v>
          </cell>
          <cell r="L6505" t="str">
            <v>MANABi PARROQUIA LEONIDAS PROANO SECTOR LOMILLAS DEL COLORADO AV ALFONSO REYES SN SN REF DETRaS DEL MOTEL LOVE TRABAJA EN LA EMPRESA DELICRACK AREA DE GERENCIA</v>
          </cell>
          <cell r="M6505" t="str">
            <v>1713961561001</v>
          </cell>
          <cell r="N6505" t="str">
            <v>0984424483</v>
          </cell>
          <cell r="O6505" t="str">
            <v/>
          </cell>
          <cell r="P6505" t="str">
            <v>MANTA</v>
          </cell>
          <cell r="Q6505" t="str">
            <v>MANTA</v>
          </cell>
          <cell r="R6505" t="str">
            <v>MANABI</v>
          </cell>
          <cell r="T6505" t="str">
            <v>TRAMACO</v>
          </cell>
          <cell r="U6505" t="str">
            <v>FLEXNETUIO_PROVINCIA</v>
          </cell>
          <cell r="V6505">
            <v>1</v>
          </cell>
          <cell r="W6505">
            <v>1</v>
          </cell>
          <cell r="X6505" t="str">
            <v>FLEXNET ECUADOR - MDELIVERY</v>
          </cell>
          <cell r="Y6505" t="str">
            <v>CALLE 28 DE JUNIO S/N Y GARCIA MORENO ENTRADA LLANO GRANDE</v>
          </cell>
        </row>
        <row r="6506">
          <cell r="A6506" t="str">
            <v>2476846</v>
          </cell>
          <cell r="B6506">
            <v>480255</v>
          </cell>
          <cell r="C6506" t="str">
            <v>2476846</v>
          </cell>
          <cell r="D6506" t="str">
            <v>MDELIVERY</v>
          </cell>
          <cell r="E6506" t="str">
            <v>DESPACHO</v>
          </cell>
          <cell r="F6506" t="str">
            <v>NORMAL</v>
          </cell>
          <cell r="G6506" t="str">
            <v>FT75655</v>
          </cell>
          <cell r="H6506">
            <v>44910</v>
          </cell>
          <cell r="I6506" t="str">
            <v>ENTREGADO</v>
          </cell>
          <cell r="J6506">
            <v>44911</v>
          </cell>
          <cell r="K6506" t="str">
            <v>ADRIAN ALDAIR CAICEDO GIRON_ADRIAN ALDAIR CAICEDO GIRON</v>
          </cell>
          <cell r="L6506" t="str">
            <v xml:space="preserve"> PICHINCHA comite del pueblo CALLE LA ANONA PEDRO GUERRERO CENTRO DE SALUD 6 DE JULIO AL FRENTE DE UNA PANADERIA COO 0 130671 78 464553 </v>
          </cell>
          <cell r="M6506" t="str">
            <v>0850671272001</v>
          </cell>
          <cell r="N6506" t="str">
            <v>0985621922</v>
          </cell>
          <cell r="O6506" t="str">
            <v/>
          </cell>
          <cell r="P6506" t="str">
            <v>QUITO</v>
          </cell>
          <cell r="Q6506" t="str">
            <v>QUITO</v>
          </cell>
          <cell r="R6506" t="str">
            <v>PICHINCHA</v>
          </cell>
          <cell r="T6506" t="str">
            <v>FLEXTRANS UIO</v>
          </cell>
          <cell r="U6506" t="str">
            <v>FLEXNETUIO_LOCAL</v>
          </cell>
          <cell r="V6506">
            <v>1</v>
          </cell>
          <cell r="W6506">
            <v>1</v>
          </cell>
          <cell r="X6506" t="str">
            <v>FLEXNET ECUADOR - MDELIVERY</v>
          </cell>
          <cell r="Y6506" t="str">
            <v>CALLE 28 DE JUNIO S/N Y GARCIA MORENO ENTRADA LLANO GRANDE</v>
          </cell>
        </row>
        <row r="6507">
          <cell r="A6507" t="str">
            <v>2476848</v>
          </cell>
          <cell r="B6507">
            <v>480256</v>
          </cell>
          <cell r="C6507" t="str">
            <v>2476848</v>
          </cell>
          <cell r="D6507" t="str">
            <v>MDELIVERY</v>
          </cell>
          <cell r="E6507" t="str">
            <v>DESPACHO</v>
          </cell>
          <cell r="F6507" t="str">
            <v>NORMAL</v>
          </cell>
          <cell r="G6507" t="str">
            <v>FT75640</v>
          </cell>
          <cell r="H6507">
            <v>44910</v>
          </cell>
          <cell r="I6507" t="str">
            <v>ENTREGADO</v>
          </cell>
          <cell r="J6507">
            <v>44911</v>
          </cell>
          <cell r="K6507" t="str">
            <v>Nefi Trujillo_IGLESIA DE JESUCRISTO DE LOS SANTOS DE LOS ULTIMOS</v>
          </cell>
          <cell r="L6507" t="str">
            <v xml:space="preserve"> PICHINCHA QUITO Av Colon E8 71 entre Diego de Almagro y Yanez Pinzon </v>
          </cell>
          <cell r="M6507" t="str">
            <v>1790898954001</v>
          </cell>
          <cell r="N6507" t="str">
            <v>0999800130</v>
          </cell>
          <cell r="O6507" t="str">
            <v/>
          </cell>
          <cell r="P6507" t="str">
            <v>QUITO</v>
          </cell>
          <cell r="Q6507" t="str">
            <v>QUITO</v>
          </cell>
          <cell r="R6507" t="str">
            <v>PICHINCHA</v>
          </cell>
          <cell r="T6507" t="str">
            <v>FLEXTRANS UIO</v>
          </cell>
          <cell r="U6507" t="str">
            <v>FLEXNETUIO_LOCAL</v>
          </cell>
          <cell r="V6507">
            <v>1</v>
          </cell>
          <cell r="W6507">
            <v>1</v>
          </cell>
          <cell r="X6507" t="str">
            <v>FLEXNET ECUADOR - MDELIVERY</v>
          </cell>
          <cell r="Y6507" t="str">
            <v>CALLE 28 DE JUNIO S/N Y GARCIA MORENO ENTRADA LLANO GRANDE</v>
          </cell>
        </row>
        <row r="6508">
          <cell r="A6508" t="str">
            <v>2476849</v>
          </cell>
          <cell r="B6508">
            <v>480257</v>
          </cell>
          <cell r="C6508" t="str">
            <v>2476849</v>
          </cell>
          <cell r="D6508" t="str">
            <v>MDELIVERY</v>
          </cell>
          <cell r="E6508" t="str">
            <v>DESPACHO</v>
          </cell>
          <cell r="F6508" t="str">
            <v>NORMAL</v>
          </cell>
          <cell r="G6508" t="str">
            <v>FT75664</v>
          </cell>
          <cell r="H6508">
            <v>44910</v>
          </cell>
          <cell r="I6508" t="str">
            <v>ENTREGADO</v>
          </cell>
          <cell r="J6508">
            <v>44911</v>
          </cell>
          <cell r="K6508" t="str">
            <v xml:space="preserve">MICHAEL CONSTANTE_SOCIEDAD INDUSTRIAL RELI S A </v>
          </cell>
          <cell r="L6508" t="str">
            <v>PORTUGAL EO9 59 Y SHYRIS</v>
          </cell>
          <cell r="M6508" t="str">
            <v>1790037126001</v>
          </cell>
          <cell r="N6508" t="str">
            <v>0999709475</v>
          </cell>
          <cell r="O6508" t="str">
            <v/>
          </cell>
          <cell r="P6508" t="str">
            <v>QUITO</v>
          </cell>
          <cell r="Q6508" t="str">
            <v>QUITO</v>
          </cell>
          <cell r="R6508" t="str">
            <v>PICHINCHA</v>
          </cell>
          <cell r="T6508" t="str">
            <v>FLEXTRANS UIO</v>
          </cell>
          <cell r="U6508" t="str">
            <v>FLEXNETUIO_LOCAL</v>
          </cell>
          <cell r="V6508">
            <v>1</v>
          </cell>
          <cell r="W6508">
            <v>1</v>
          </cell>
          <cell r="X6508" t="str">
            <v>FLEXNET ECUADOR - MDELIVERY</v>
          </cell>
          <cell r="Y6508" t="str">
            <v>CALLE 28 DE JUNIO S/N Y GARCIA MORENO ENTRADA LLANO GRANDE</v>
          </cell>
        </row>
        <row r="6509">
          <cell r="A6509" t="str">
            <v>2476851</v>
          </cell>
          <cell r="B6509">
            <v>480258</v>
          </cell>
          <cell r="C6509" t="str">
            <v>2476851</v>
          </cell>
          <cell r="D6509" t="str">
            <v>MDELIVERY</v>
          </cell>
          <cell r="E6509" t="str">
            <v>DESPACHO</v>
          </cell>
          <cell r="F6509" t="str">
            <v>NORMAL</v>
          </cell>
          <cell r="G6509" t="str">
            <v>031080002476851</v>
          </cell>
          <cell r="H6509">
            <v>44910</v>
          </cell>
          <cell r="I6509" t="str">
            <v>ENTREGADO</v>
          </cell>
          <cell r="J6509">
            <v>44911</v>
          </cell>
          <cell r="K6509" t="str">
            <v>Veronica Teca_COMITE DE EMPRESA DE TRABAJADORES DE LA EMPRESA EL</v>
          </cell>
          <cell r="L6509" t="str">
            <v xml:space="preserve"> IMBABURA IBARRA EUSEBIO BORRERO E11 253 Chica Narvaez EMELNORTE </v>
          </cell>
          <cell r="M6509" t="str">
            <v>1091721070001</v>
          </cell>
          <cell r="N6509" t="str">
            <v>0994868754</v>
          </cell>
          <cell r="O6509" t="str">
            <v/>
          </cell>
          <cell r="P6509" t="str">
            <v>IBARRA</v>
          </cell>
          <cell r="Q6509" t="str">
            <v>IBARRA</v>
          </cell>
          <cell r="R6509" t="str">
            <v>IMBABURA</v>
          </cell>
          <cell r="T6509" t="str">
            <v>TRAMACO</v>
          </cell>
          <cell r="U6509" t="str">
            <v>FLEXNETUIO_PROVINCIA</v>
          </cell>
          <cell r="V6509">
            <v>1</v>
          </cell>
          <cell r="W6509">
            <v>1</v>
          </cell>
          <cell r="X6509" t="str">
            <v>FLEXNET ECUADOR - MDELIVERY</v>
          </cell>
          <cell r="Y6509" t="str">
            <v>CALLE 28 DE JUNIO S/N Y GARCIA MORENO ENTRADA LLANO GRANDE</v>
          </cell>
        </row>
        <row r="6510">
          <cell r="A6510" t="str">
            <v>2476852</v>
          </cell>
          <cell r="B6510">
            <v>480259</v>
          </cell>
          <cell r="C6510" t="str">
            <v>2476852</v>
          </cell>
          <cell r="D6510" t="str">
            <v>MDELIVERY</v>
          </cell>
          <cell r="E6510" t="str">
            <v>DESPACHO</v>
          </cell>
          <cell r="F6510" t="str">
            <v>NORMAL</v>
          </cell>
          <cell r="G6510" t="str">
            <v>FT75637</v>
          </cell>
          <cell r="H6510">
            <v>44910</v>
          </cell>
          <cell r="I6510" t="str">
            <v>ENTREGADO</v>
          </cell>
          <cell r="J6510">
            <v>44911</v>
          </cell>
          <cell r="K6510" t="str">
            <v>MARIA VIRACOCHA MARIELA COLLAGUAZO_LUIS PATRICIO LAMAR CHISAGUANO</v>
          </cell>
          <cell r="L6510" t="str">
            <v>QUITUMBE CALLE QUITUMBE S32 LOTE 3 Y LA CALLE QUIPUS CASA 4 PISOS COLOR MELON CON FRANJAS BLANCAS AL LADO DE LICORERIA AL FRENTE DE LA POLICIA METROPOLITANA FRENTE A UNA CANCHA DE FUTBOL</v>
          </cell>
          <cell r="M6510" t="str">
            <v>0501865786001</v>
          </cell>
          <cell r="N6510" t="str">
            <v>0987171395</v>
          </cell>
          <cell r="O6510" t="str">
            <v/>
          </cell>
          <cell r="P6510" t="str">
            <v>QUITO</v>
          </cell>
          <cell r="Q6510" t="str">
            <v>QUITO</v>
          </cell>
          <cell r="R6510" t="str">
            <v>PICHINCHA</v>
          </cell>
          <cell r="T6510" t="str">
            <v>FLEXTRANS UIO</v>
          </cell>
          <cell r="U6510" t="str">
            <v>FLEXNETUIO_LOCAL</v>
          </cell>
          <cell r="V6510">
            <v>1</v>
          </cell>
          <cell r="W6510">
            <v>1</v>
          </cell>
          <cell r="X6510" t="str">
            <v>FLEXNET ECUADOR - MDELIVERY</v>
          </cell>
          <cell r="Y6510" t="str">
            <v>CALLE 28 DE JUNIO S/N Y GARCIA MORENO ENTRADA LLANO GRANDE</v>
          </cell>
        </row>
        <row r="6511">
          <cell r="A6511" t="str">
            <v>2476857</v>
          </cell>
          <cell r="B6511">
            <v>480260</v>
          </cell>
          <cell r="C6511" t="str">
            <v>2476857</v>
          </cell>
          <cell r="D6511" t="str">
            <v>MDELIVERY</v>
          </cell>
          <cell r="E6511" t="str">
            <v>DESPACHO</v>
          </cell>
          <cell r="F6511" t="str">
            <v>NORMAL</v>
          </cell>
          <cell r="G6511" t="str">
            <v>FT75672</v>
          </cell>
          <cell r="H6511">
            <v>44910</v>
          </cell>
          <cell r="I6511" t="str">
            <v>ENTREGADO</v>
          </cell>
          <cell r="J6511">
            <v>44911</v>
          </cell>
          <cell r="K6511" t="str">
            <v xml:space="preserve">Alexandra Roman Adrian Chavez_LATAM AIRLINES ECUADOR S A </v>
          </cell>
          <cell r="L6511" t="str">
            <v>Conector Alpachaca S N Aeropuerto Internacional Mariscal Sucre Hangar de Mantenimiento de LATAM diagonal al hotel Wyndham</v>
          </cell>
          <cell r="M6511" t="str">
            <v>1791807154001</v>
          </cell>
          <cell r="N6511" t="str">
            <v>0997051724</v>
          </cell>
          <cell r="O6511" t="str">
            <v/>
          </cell>
          <cell r="P6511" t="str">
            <v>QUITO</v>
          </cell>
          <cell r="Q6511" t="str">
            <v>QUITO</v>
          </cell>
          <cell r="R6511" t="str">
            <v>PICHINCHA</v>
          </cell>
          <cell r="T6511" t="str">
            <v>FLEXTRANS UIO</v>
          </cell>
          <cell r="U6511" t="str">
            <v>FLEXNETUIO_LOCAL</v>
          </cell>
          <cell r="V6511">
            <v>1</v>
          </cell>
          <cell r="W6511">
            <v>1</v>
          </cell>
          <cell r="X6511" t="str">
            <v>FLEXNET ECUADOR - MDELIVERY</v>
          </cell>
          <cell r="Y6511" t="str">
            <v>CALLE 28 DE JUNIO S/N Y GARCIA MORENO ENTRADA LLANO GRANDE</v>
          </cell>
        </row>
        <row r="6512">
          <cell r="A6512" t="str">
            <v>2476358_1</v>
          </cell>
          <cell r="B6512">
            <v>480261</v>
          </cell>
          <cell r="C6512" t="str">
            <v>2476358_1</v>
          </cell>
          <cell r="D6512" t="str">
            <v>MDELIVERY</v>
          </cell>
          <cell r="E6512" t="str">
            <v>DESPACHO</v>
          </cell>
          <cell r="F6512" t="str">
            <v>NORMAL</v>
          </cell>
          <cell r="G6512" t="str">
            <v>FT75673</v>
          </cell>
          <cell r="H6512">
            <v>44910</v>
          </cell>
          <cell r="I6512" t="str">
            <v>ENTREGADO</v>
          </cell>
          <cell r="J6512">
            <v>44914</v>
          </cell>
          <cell r="K6512" t="str">
            <v xml:space="preserve">LEYDI MONTE_MEGADATOS S A </v>
          </cell>
          <cell r="L6512" t="str">
            <v xml:space="preserve"> PICHINCHA QUITO NUNEZ DE VELA E3 13 ATAHUALPA EDIFICIO TORRES DEL PUENTE PISO 2 </v>
          </cell>
          <cell r="M6512" t="str">
            <v>1791287541001</v>
          </cell>
          <cell r="N6512" t="str">
            <v>0998042913</v>
          </cell>
          <cell r="O6512" t="str">
            <v/>
          </cell>
          <cell r="P6512" t="str">
            <v>QUITO</v>
          </cell>
          <cell r="Q6512" t="str">
            <v>QUITO</v>
          </cell>
          <cell r="R6512" t="str">
            <v>PICHINCHA</v>
          </cell>
          <cell r="T6512" t="str">
            <v>FLEXTRANS UIO</v>
          </cell>
          <cell r="U6512" t="str">
            <v>FLEXNETUIO_LOCAL</v>
          </cell>
          <cell r="V6512">
            <v>1</v>
          </cell>
          <cell r="W6512">
            <v>1</v>
          </cell>
          <cell r="X6512" t="str">
            <v>FLEXNET ECUADOR - MDELIVERY</v>
          </cell>
          <cell r="Y6512" t="str">
            <v>CALLE 28 DE JUNIO S/N Y GARCIA MORENO ENTRADA LLANO GRANDE</v>
          </cell>
        </row>
        <row r="6513">
          <cell r="A6513" t="str">
            <v>2476859</v>
          </cell>
          <cell r="B6513">
            <v>480205</v>
          </cell>
          <cell r="C6513" t="str">
            <v>2476859</v>
          </cell>
          <cell r="D6513" t="str">
            <v>MDELIVERY</v>
          </cell>
          <cell r="E6513" t="str">
            <v>DESPACHO</v>
          </cell>
          <cell r="F6513" t="str">
            <v>EXPRESS</v>
          </cell>
          <cell r="G6513" t="str">
            <v>FT75626</v>
          </cell>
          <cell r="H6513">
            <v>44910</v>
          </cell>
          <cell r="I6513" t="str">
            <v>ENTREGADO</v>
          </cell>
          <cell r="J6513">
            <v>44910</v>
          </cell>
          <cell r="K6513" t="str">
            <v xml:space="preserve">BELEN REGALADO VICTORIA CHUNGANDRO_QUIFATEX S A </v>
          </cell>
          <cell r="L6513" t="str">
            <v>Panamericana Norte Km 14 5 entre pasaje Cepeda y calle Leonidas ProaNo Calderon</v>
          </cell>
          <cell r="M6513" t="str">
            <v>1790371506001</v>
          </cell>
          <cell r="N6513" t="str">
            <v>0991391527</v>
          </cell>
          <cell r="O6513" t="str">
            <v/>
          </cell>
          <cell r="P6513" t="str">
            <v>QUITO</v>
          </cell>
          <cell r="Q6513" t="str">
            <v>QUITO</v>
          </cell>
          <cell r="R6513" t="str">
            <v>PICHINCHA</v>
          </cell>
          <cell r="T6513" t="str">
            <v>FLEXTRANS UIO</v>
          </cell>
          <cell r="U6513" t="str">
            <v>FLEXNETUIO_LOCAL</v>
          </cell>
          <cell r="V6513">
            <v>1</v>
          </cell>
          <cell r="W6513">
            <v>1</v>
          </cell>
          <cell r="X6513" t="str">
            <v>FLEXNET ECUADOR - MDELIVERY</v>
          </cell>
          <cell r="Y6513" t="str">
            <v>CALLE 28 DE JUNIO S/N Y GARCIA MORENO ENTRADA LLANO GRANDE</v>
          </cell>
        </row>
        <row r="6514">
          <cell r="A6514" t="str">
            <v>2476378</v>
          </cell>
          <cell r="B6514">
            <v>480206</v>
          </cell>
          <cell r="C6514" t="str">
            <v>2476378</v>
          </cell>
          <cell r="D6514" t="str">
            <v>MDELIVERY</v>
          </cell>
          <cell r="E6514" t="str">
            <v>DESPACHO</v>
          </cell>
          <cell r="F6514" t="str">
            <v>NORMAL</v>
          </cell>
          <cell r="G6514" t="str">
            <v>FT75668</v>
          </cell>
          <cell r="H6514">
            <v>44910</v>
          </cell>
          <cell r="I6514" t="str">
            <v>ENTREGADO</v>
          </cell>
          <cell r="J6514">
            <v>44911</v>
          </cell>
          <cell r="K6514" t="str">
            <v xml:space="preserve">MARCO COELLO_IDEAL ALAMBREC S A </v>
          </cell>
          <cell r="L6514" t="str">
            <v>DX CALLE S60 E3 423 Y CLL E3E SCTR PARQUE INDUSTRIA L EN LA PANASUR FRTE A NOVA CERO TRAS DE LA FBCA DE ETERNI</v>
          </cell>
          <cell r="M6514" t="str">
            <v>1790050947001</v>
          </cell>
          <cell r="N6514" t="str">
            <v>0983182291</v>
          </cell>
          <cell r="O6514" t="str">
            <v/>
          </cell>
          <cell r="P6514" t="str">
            <v>QUITO</v>
          </cell>
          <cell r="Q6514" t="str">
            <v>QUITO</v>
          </cell>
          <cell r="R6514" t="str">
            <v>PICHINCHA</v>
          </cell>
          <cell r="T6514" t="str">
            <v>FLEXTRANS UIO</v>
          </cell>
          <cell r="U6514" t="str">
            <v>FLEXNETUIO_LOCAL</v>
          </cell>
          <cell r="V6514">
            <v>1</v>
          </cell>
          <cell r="W6514">
            <v>1</v>
          </cell>
          <cell r="X6514" t="str">
            <v>FLEXNET ECUADOR - MDELIVERY</v>
          </cell>
          <cell r="Y6514" t="str">
            <v>CALLE 28 DE JUNIO S/N Y GARCIA MORENO ENTRADA LLANO GRANDE</v>
          </cell>
        </row>
        <row r="6515">
          <cell r="A6515" t="str">
            <v>2476380</v>
          </cell>
          <cell r="B6515">
            <v>480207</v>
          </cell>
          <cell r="C6515" t="str">
            <v>2476380</v>
          </cell>
          <cell r="D6515" t="str">
            <v>MDELIVERY</v>
          </cell>
          <cell r="E6515" t="str">
            <v>DESPACHO</v>
          </cell>
          <cell r="F6515" t="str">
            <v>NORMAL</v>
          </cell>
          <cell r="G6515" t="str">
            <v>TF89182</v>
          </cell>
          <cell r="H6515">
            <v>44910</v>
          </cell>
          <cell r="I6515" t="str">
            <v>ENTREGADO</v>
          </cell>
          <cell r="J6515">
            <v>44911</v>
          </cell>
          <cell r="K6515" t="str">
            <v xml:space="preserve">Thalia Velez Gabriela Malo_PYCCA S A </v>
          </cell>
          <cell r="L6515" t="str">
            <v>Edificio Pycca 3er piso Of Administracion General Boyaca 1205 y 9 de octubre</v>
          </cell>
          <cell r="M6515" t="str">
            <v>0990000530001</v>
          </cell>
          <cell r="N6515" t="str">
            <v>0969672718</v>
          </cell>
          <cell r="O6515" t="str">
            <v/>
          </cell>
          <cell r="P6515" t="str">
            <v>GUAYAQUIL</v>
          </cell>
          <cell r="Q6515" t="str">
            <v>GUAYAQUIL</v>
          </cell>
          <cell r="R6515" t="str">
            <v>GUAYAS</v>
          </cell>
          <cell r="T6515" t="str">
            <v>ITSACOURIER</v>
          </cell>
          <cell r="U6515" t="str">
            <v>FLEXNETUIO_GYE</v>
          </cell>
          <cell r="V6515">
            <v>1</v>
          </cell>
          <cell r="W6515">
            <v>1</v>
          </cell>
          <cell r="X6515" t="str">
            <v>FLEXNET ECUADOR - MDELIVERY</v>
          </cell>
          <cell r="Y6515" t="str">
            <v>CALLE 28 DE JUNIO S/N Y GARCIA MORENO ENTRADA LLANO GRANDE</v>
          </cell>
        </row>
        <row r="6516">
          <cell r="A6516" t="str">
            <v>2476381</v>
          </cell>
          <cell r="B6516">
            <v>480208</v>
          </cell>
          <cell r="C6516" t="str">
            <v>2476381</v>
          </cell>
          <cell r="D6516" t="str">
            <v>MDELIVERY</v>
          </cell>
          <cell r="E6516" t="str">
            <v>DESPACHO</v>
          </cell>
          <cell r="F6516" t="str">
            <v>NORMAL</v>
          </cell>
          <cell r="G6516" t="str">
            <v>TF89173</v>
          </cell>
          <cell r="H6516">
            <v>44910</v>
          </cell>
          <cell r="I6516" t="str">
            <v>ENTREGADO</v>
          </cell>
          <cell r="J6516">
            <v>44911</v>
          </cell>
          <cell r="K6516" t="str">
            <v>cesar soriano_SINDICATO PROVINCIALDE TRABAJADORES DE LA EMPRESA</v>
          </cell>
          <cell r="L6516" t="str">
            <v>kilometro 7 5 via a la costa entrada por dura gas salitral electroguayas LA EMP TIENE ROTULOS DE TERMO ELECTRICA DJ</v>
          </cell>
          <cell r="M6516" t="str">
            <v>0992633999001</v>
          </cell>
          <cell r="N6516" t="str">
            <v>0987684648</v>
          </cell>
          <cell r="O6516" t="str">
            <v/>
          </cell>
          <cell r="P6516" t="str">
            <v>GUAYAQUIL</v>
          </cell>
          <cell r="Q6516" t="str">
            <v>GUAYAQUIL</v>
          </cell>
          <cell r="R6516" t="str">
            <v>GUAYAS</v>
          </cell>
          <cell r="T6516" t="str">
            <v>ITSACOURIER</v>
          </cell>
          <cell r="U6516" t="str">
            <v>FLEXNETUIO_GYE</v>
          </cell>
          <cell r="V6516">
            <v>1</v>
          </cell>
          <cell r="W6516">
            <v>1</v>
          </cell>
          <cell r="X6516" t="str">
            <v>FLEXNET ECUADOR - MDELIVERY</v>
          </cell>
          <cell r="Y6516" t="str">
            <v>CALLE 28 DE JUNIO S/N Y GARCIA MORENO ENTRADA LLANO GRANDE</v>
          </cell>
        </row>
        <row r="6517">
          <cell r="A6517" t="str">
            <v>2476386</v>
          </cell>
          <cell r="B6517">
            <v>480210</v>
          </cell>
          <cell r="C6517" t="str">
            <v>2476386</v>
          </cell>
          <cell r="D6517" t="str">
            <v>MDELIVERY</v>
          </cell>
          <cell r="E6517" t="str">
            <v>DESPACHO</v>
          </cell>
          <cell r="F6517" t="str">
            <v>NORMAL</v>
          </cell>
          <cell r="G6517" t="str">
            <v>TF89174</v>
          </cell>
          <cell r="H6517">
            <v>44910</v>
          </cell>
          <cell r="I6517" t="str">
            <v>ENTREGADO</v>
          </cell>
          <cell r="J6517">
            <v>44911</v>
          </cell>
          <cell r="K6517" t="str">
            <v xml:space="preserve"> JAMILET TAHIS NAVARRETE SANTAMARIA _VACA AIZAGA LUIS ALFONSO</v>
          </cell>
          <cell r="L6517" t="str">
            <v>9 DE OCTUBRE Y TUNGURAHUA ARRIBA DE PIZZAS DOMINO</v>
          </cell>
          <cell r="M6517" t="str">
            <v>1715132237001</v>
          </cell>
          <cell r="N6517" t="str">
            <v>0990295198</v>
          </cell>
          <cell r="O6517" t="str">
            <v/>
          </cell>
          <cell r="P6517" t="str">
            <v>GUAYAQUIL</v>
          </cell>
          <cell r="Q6517" t="str">
            <v>GUAYAQUIL</v>
          </cell>
          <cell r="R6517" t="str">
            <v>GUAYAS</v>
          </cell>
          <cell r="T6517" t="str">
            <v>ITSACOURIER</v>
          </cell>
          <cell r="U6517" t="str">
            <v>FLEXNETUIO_GYE</v>
          </cell>
          <cell r="V6517">
            <v>1</v>
          </cell>
          <cell r="W6517">
            <v>1</v>
          </cell>
          <cell r="X6517" t="str">
            <v>FLEXNET ECUADOR - MDELIVERY</v>
          </cell>
          <cell r="Y6517" t="str">
            <v>CALLE 28 DE JUNIO S/N Y GARCIA MORENO ENTRADA LLANO GRANDE</v>
          </cell>
        </row>
        <row r="6518">
          <cell r="A6518" t="str">
            <v>2476387</v>
          </cell>
          <cell r="B6518">
            <v>480211</v>
          </cell>
          <cell r="C6518" t="str">
            <v>2476387</v>
          </cell>
          <cell r="D6518" t="str">
            <v>MDELIVERY</v>
          </cell>
          <cell r="E6518" t="str">
            <v>DESPACHO</v>
          </cell>
          <cell r="F6518" t="str">
            <v>NORMAL</v>
          </cell>
          <cell r="G6518" t="str">
            <v>TF89181</v>
          </cell>
          <cell r="H6518">
            <v>44910</v>
          </cell>
          <cell r="I6518" t="str">
            <v>ENTREGADO</v>
          </cell>
          <cell r="J6518">
            <v>44911</v>
          </cell>
          <cell r="K6518" t="str">
            <v xml:space="preserve">Thalia Velez Gabriela Malo_PYCCA S A </v>
          </cell>
          <cell r="L6518" t="str">
            <v>Edificio Pycca 3er piso Of Administracion General Boyaca 1205 y 9 de octubre</v>
          </cell>
          <cell r="M6518" t="str">
            <v>0990000530001</v>
          </cell>
          <cell r="N6518" t="str">
            <v>0969672718</v>
          </cell>
          <cell r="O6518" t="str">
            <v/>
          </cell>
          <cell r="P6518" t="str">
            <v>GUAYAQUIL</v>
          </cell>
          <cell r="Q6518" t="str">
            <v>GUAYAQUIL</v>
          </cell>
          <cell r="R6518" t="str">
            <v>GUAYAS</v>
          </cell>
          <cell r="T6518" t="str">
            <v>ITSACOURIER</v>
          </cell>
          <cell r="U6518" t="str">
            <v>FLEXNETUIO_GYE</v>
          </cell>
          <cell r="V6518">
            <v>1</v>
          </cell>
          <cell r="W6518">
            <v>1</v>
          </cell>
          <cell r="X6518" t="str">
            <v>FLEXNET ECUADOR - MDELIVERY</v>
          </cell>
          <cell r="Y6518" t="str">
            <v>CALLE 28 DE JUNIO S/N Y GARCIA MORENO ENTRADA LLANO GRANDE</v>
          </cell>
        </row>
        <row r="6519">
          <cell r="A6519" t="str">
            <v>2476388</v>
          </cell>
          <cell r="B6519">
            <v>480212</v>
          </cell>
          <cell r="C6519" t="str">
            <v>2476388</v>
          </cell>
          <cell r="D6519" t="str">
            <v>MDELIVERY</v>
          </cell>
          <cell r="E6519" t="str">
            <v>DESPACHO</v>
          </cell>
          <cell r="F6519" t="str">
            <v>NORMAL</v>
          </cell>
          <cell r="G6519" t="str">
            <v>FT75641</v>
          </cell>
          <cell r="H6519">
            <v>44910</v>
          </cell>
          <cell r="I6519" t="str">
            <v>ENTREGADO</v>
          </cell>
          <cell r="J6519">
            <v>44915</v>
          </cell>
          <cell r="K6519" t="str">
            <v>ERNESTO ALBA GUATEMAL_ERNESTO ALBA GUATEMAL</v>
          </cell>
          <cell r="L6519" t="str">
            <v>PUEMBO CALLE MANUEL BURBANO Y 10 DE AGOSTO PORTON CAFe GRANDE</v>
          </cell>
          <cell r="M6519" t="str">
            <v>1712413127001</v>
          </cell>
          <cell r="N6519" t="str">
            <v>0996875148</v>
          </cell>
          <cell r="O6519" t="str">
            <v/>
          </cell>
          <cell r="P6519" t="str">
            <v>QUITO</v>
          </cell>
          <cell r="Q6519" t="str">
            <v>QUITO</v>
          </cell>
          <cell r="R6519" t="str">
            <v>PICHINCHA</v>
          </cell>
          <cell r="T6519" t="str">
            <v>FLEXTRANS UIO</v>
          </cell>
          <cell r="U6519" t="str">
            <v>FLEXNETUIO_LOCAL</v>
          </cell>
          <cell r="V6519">
            <v>1</v>
          </cell>
          <cell r="W6519">
            <v>1</v>
          </cell>
          <cell r="X6519" t="str">
            <v>FLEXNET ECUADOR - MDELIVERY</v>
          </cell>
          <cell r="Y6519" t="str">
            <v>CALLE 28 DE JUNIO S/N Y GARCIA MORENO ENTRADA LLANO GRANDE</v>
          </cell>
        </row>
        <row r="6520">
          <cell r="A6520" t="str">
            <v>2476389</v>
          </cell>
          <cell r="B6520">
            <v>480213</v>
          </cell>
          <cell r="C6520" t="str">
            <v>2476389</v>
          </cell>
          <cell r="D6520" t="str">
            <v>MDELIVERY</v>
          </cell>
          <cell r="E6520" t="str">
            <v>DESPACHO</v>
          </cell>
          <cell r="F6520" t="str">
            <v>NORMAL</v>
          </cell>
          <cell r="G6520" t="str">
            <v>IC3892</v>
          </cell>
          <cell r="H6520">
            <v>44910</v>
          </cell>
          <cell r="I6520" t="str">
            <v>ENTREGADO</v>
          </cell>
          <cell r="J6520">
            <v>44911</v>
          </cell>
          <cell r="K6520" t="str">
            <v xml:space="preserve">EDISON SIGUENZA Y O DIEGO AVILA_GRAIMAN CIA LTDA </v>
          </cell>
          <cell r="L6520" t="str">
            <v>PANAMERICANA NORTE KILOMETRO 4 5 SCTR PARQUE INDUSTRIAL en Fabrica Graiman</v>
          </cell>
          <cell r="M6520" t="str">
            <v>0190122271001</v>
          </cell>
          <cell r="N6520" t="str">
            <v>987215822</v>
          </cell>
          <cell r="O6520" t="str">
            <v/>
          </cell>
          <cell r="P6520" t="str">
            <v>CUENCA</v>
          </cell>
          <cell r="Q6520" t="str">
            <v>CUENCA</v>
          </cell>
          <cell r="R6520" t="str">
            <v>AZUAY</v>
          </cell>
          <cell r="T6520" t="str">
            <v>ITSACOURIER</v>
          </cell>
          <cell r="U6520" t="str">
            <v>FLEXNETUIO_PROVINCIA</v>
          </cell>
          <cell r="V6520">
            <v>1</v>
          </cell>
          <cell r="W6520">
            <v>1</v>
          </cell>
          <cell r="X6520" t="str">
            <v>FLEXNET ECUADOR - MDELIVERY</v>
          </cell>
          <cell r="Y6520" t="str">
            <v>CALLE 28 DE JUNIO S/N Y GARCIA MORENO ENTRADA LLANO GRANDE</v>
          </cell>
        </row>
        <row r="6521">
          <cell r="A6521" t="str">
            <v>2476391</v>
          </cell>
          <cell r="B6521">
            <v>480214</v>
          </cell>
          <cell r="C6521" t="str">
            <v>2476391</v>
          </cell>
          <cell r="D6521" t="str">
            <v>MDELIVERY</v>
          </cell>
          <cell r="E6521" t="str">
            <v>DESPACHO</v>
          </cell>
          <cell r="F6521" t="str">
            <v>NORMAL</v>
          </cell>
          <cell r="G6521" t="str">
            <v>FT75669</v>
          </cell>
          <cell r="H6521">
            <v>44910</v>
          </cell>
          <cell r="I6521" t="str">
            <v>ENTREGADO</v>
          </cell>
          <cell r="J6521">
            <v>44911</v>
          </cell>
          <cell r="K6521" t="str">
            <v xml:space="preserve">Sofia Villegas Emilia Cordova_SIATILOGISTICS S A </v>
          </cell>
          <cell r="L6521" t="str">
            <v>Yasuni N44 284 y Av El Inca</v>
          </cell>
          <cell r="M6521" t="str">
            <v>1792131936001</v>
          </cell>
          <cell r="N6521" t="str">
            <v>0958864431/ 0998884781</v>
          </cell>
          <cell r="O6521" t="str">
            <v/>
          </cell>
          <cell r="P6521" t="str">
            <v>QUITO</v>
          </cell>
          <cell r="Q6521" t="str">
            <v>QUITO</v>
          </cell>
          <cell r="R6521" t="str">
            <v>PICHINCHA</v>
          </cell>
          <cell r="T6521" t="str">
            <v>FLEXTRANS UIO</v>
          </cell>
          <cell r="U6521" t="str">
            <v>FLEXNETUIO_LOCAL</v>
          </cell>
          <cell r="V6521">
            <v>1</v>
          </cell>
          <cell r="W6521">
            <v>1</v>
          </cell>
          <cell r="X6521" t="str">
            <v>FLEXNET ECUADOR - MDELIVERY</v>
          </cell>
          <cell r="Y6521" t="str">
            <v>CALLE 28 DE JUNIO S/N Y GARCIA MORENO ENTRADA LLANO GRANDE</v>
          </cell>
        </row>
        <row r="6522">
          <cell r="A6522" t="str">
            <v>2476395</v>
          </cell>
          <cell r="B6522">
            <v>480216</v>
          </cell>
          <cell r="C6522" t="str">
            <v>2476395</v>
          </cell>
          <cell r="D6522" t="str">
            <v>MDELIVERY</v>
          </cell>
          <cell r="E6522" t="str">
            <v>DESPACHO</v>
          </cell>
          <cell r="F6522" t="str">
            <v>NORMAL</v>
          </cell>
          <cell r="G6522" t="str">
            <v>FT75659</v>
          </cell>
          <cell r="H6522">
            <v>44910</v>
          </cell>
          <cell r="I6522" t="str">
            <v>ENTREGADO</v>
          </cell>
          <cell r="J6522">
            <v>44911</v>
          </cell>
          <cell r="K6522" t="str">
            <v>Darwin Morales_AGROSANALFONSO S A</v>
          </cell>
          <cell r="L6522" t="str">
            <v xml:space="preserve"> Panamericana Sur KM 16 San Alonso Pablos Quito 170140 </v>
          </cell>
          <cell r="M6522" t="str">
            <v>1791289714001</v>
          </cell>
          <cell r="N6522" t="str">
            <v>0995434149</v>
          </cell>
          <cell r="O6522" t="str">
            <v/>
          </cell>
          <cell r="P6522" t="str">
            <v>QUITO</v>
          </cell>
          <cell r="Q6522" t="str">
            <v>QUITO</v>
          </cell>
          <cell r="R6522" t="str">
            <v>PICHINCHA</v>
          </cell>
          <cell r="T6522" t="str">
            <v>FLEXTRANS UIO</v>
          </cell>
          <cell r="U6522" t="str">
            <v>FLEXNETUIO_LOCAL</v>
          </cell>
          <cell r="V6522">
            <v>1</v>
          </cell>
          <cell r="W6522">
            <v>1</v>
          </cell>
          <cell r="X6522" t="str">
            <v>FLEXNET ECUADOR - MDELIVERY</v>
          </cell>
          <cell r="Y6522" t="str">
            <v>CALLE 28 DE JUNIO S/N Y GARCIA MORENO ENTRADA LLANO GRANDE</v>
          </cell>
        </row>
        <row r="6523">
          <cell r="A6523" t="str">
            <v>2476396</v>
          </cell>
          <cell r="B6523">
            <v>480217</v>
          </cell>
          <cell r="C6523" t="str">
            <v>2476396</v>
          </cell>
          <cell r="D6523" t="str">
            <v>MDELIVERY</v>
          </cell>
          <cell r="E6523" t="str">
            <v>DESPACHO</v>
          </cell>
          <cell r="F6523" t="str">
            <v>NORMAL</v>
          </cell>
          <cell r="G6523" t="str">
            <v>TF89171</v>
          </cell>
          <cell r="H6523">
            <v>44910</v>
          </cell>
          <cell r="I6523" t="str">
            <v>ENTREGADO</v>
          </cell>
          <cell r="J6523">
            <v>44911</v>
          </cell>
          <cell r="K6523" t="str">
            <v>Ivan Zavala_DISTRIPLUSCLEAN S A</v>
          </cell>
          <cell r="L6523" t="str">
            <v xml:space="preserve"> Lomas de Urdesa calle Panorama 225 y Av Olmos indicar en garita que tiene un pedido para entrega en oficinas de la empresa </v>
          </cell>
          <cell r="M6523" t="str">
            <v>0993207314001</v>
          </cell>
          <cell r="N6523" t="str">
            <v>0992248986</v>
          </cell>
          <cell r="O6523" t="str">
            <v/>
          </cell>
          <cell r="P6523" t="str">
            <v>GUAYAQUIL</v>
          </cell>
          <cell r="Q6523" t="str">
            <v>GUAYAQUIL</v>
          </cell>
          <cell r="R6523" t="str">
            <v>GUAYAS</v>
          </cell>
          <cell r="T6523" t="str">
            <v>ITSACOURIER</v>
          </cell>
          <cell r="U6523" t="str">
            <v>FLEXNETUIO_GYE</v>
          </cell>
          <cell r="V6523">
            <v>1</v>
          </cell>
          <cell r="W6523">
            <v>1</v>
          </cell>
          <cell r="X6523" t="str">
            <v>FLEXNET ECUADOR - MDELIVERY</v>
          </cell>
          <cell r="Y6523" t="str">
            <v>CALLE 28 DE JUNIO S/N Y GARCIA MORENO ENTRADA LLANO GRANDE</v>
          </cell>
        </row>
        <row r="6524">
          <cell r="A6524" t="str">
            <v>2476397</v>
          </cell>
          <cell r="B6524">
            <v>480218</v>
          </cell>
          <cell r="C6524" t="str">
            <v>2476397</v>
          </cell>
          <cell r="D6524" t="str">
            <v>MDELIVERY</v>
          </cell>
          <cell r="E6524" t="str">
            <v>DESPACHO</v>
          </cell>
          <cell r="F6524" t="str">
            <v>NORMAL</v>
          </cell>
          <cell r="G6524" t="str">
            <v>031080002476397</v>
          </cell>
          <cell r="H6524">
            <v>44910</v>
          </cell>
          <cell r="I6524" t="str">
            <v>ENTREGADO</v>
          </cell>
          <cell r="J6524">
            <v>44914</v>
          </cell>
          <cell r="K6524" t="str">
            <v>MIRIAM ELIZABETH CUMBICOS LOARTE_MIRIAM ELIZABETH CUMBICOS LOARTE</v>
          </cell>
          <cell r="L6524" t="str">
            <v xml:space="preserve">Calle 24 de Mayo bajo Hotel Encanto del Sur Almacen DueNa y SeNora alquiler de Trajes </v>
          </cell>
          <cell r="M6524" t="str">
            <v>1104248768001</v>
          </cell>
          <cell r="N6524" t="str">
            <v>0985951351</v>
          </cell>
          <cell r="O6524" t="str">
            <v/>
          </cell>
          <cell r="P6524" t="str">
            <v>CATAMAYO</v>
          </cell>
          <cell r="Q6524" t="str">
            <v>CATAMAYO</v>
          </cell>
          <cell r="R6524" t="str">
            <v>LOJA</v>
          </cell>
          <cell r="T6524" t="str">
            <v>TRAMACO</v>
          </cell>
          <cell r="U6524" t="str">
            <v>FLEXNETUIO_PROVINCIA</v>
          </cell>
          <cell r="V6524">
            <v>1</v>
          </cell>
          <cell r="W6524">
            <v>1</v>
          </cell>
          <cell r="X6524" t="str">
            <v>FLEXNET ECUADOR - MDELIVERY</v>
          </cell>
          <cell r="Y6524" t="str">
            <v>CALLE 28 DE JUNIO S/N Y GARCIA MORENO ENTRADA LLANO GRANDE</v>
          </cell>
        </row>
        <row r="6525">
          <cell r="A6525" t="str">
            <v>2476399</v>
          </cell>
          <cell r="B6525">
            <v>480220</v>
          </cell>
          <cell r="C6525" t="str">
            <v>2476399</v>
          </cell>
          <cell r="D6525" t="str">
            <v>MDELIVERY</v>
          </cell>
          <cell r="E6525" t="str">
            <v>DESPACHO</v>
          </cell>
          <cell r="F6525" t="str">
            <v>NORMAL</v>
          </cell>
          <cell r="G6525" t="str">
            <v>IC3883</v>
          </cell>
          <cell r="H6525">
            <v>44910</v>
          </cell>
          <cell r="I6525" t="str">
            <v>ENTREGADO</v>
          </cell>
          <cell r="J6525">
            <v>44911</v>
          </cell>
          <cell r="K6525" t="str">
            <v>Martha Garcia_ASOCIACION DE EMPLEADOS DEL BANCO DEL PICHINCHA SU</v>
          </cell>
          <cell r="L6525" t="str">
            <v xml:space="preserve"> Agencia El Arenal Banco Pichincha Calle Roberto Crespo Y Eduardo Arias </v>
          </cell>
          <cell r="M6525" t="str">
            <v>0992117699001</v>
          </cell>
          <cell r="N6525" t="str">
            <v>0999544647</v>
          </cell>
          <cell r="O6525" t="str">
            <v/>
          </cell>
          <cell r="P6525" t="str">
            <v>CUENCA</v>
          </cell>
          <cell r="Q6525" t="str">
            <v>CUENCA</v>
          </cell>
          <cell r="R6525" t="str">
            <v>AZUAY</v>
          </cell>
          <cell r="T6525" t="str">
            <v>ITSACOURIER</v>
          </cell>
          <cell r="U6525" t="str">
            <v>FLEXNETUIO_PROVINCIA</v>
          </cell>
          <cell r="V6525">
            <v>1</v>
          </cell>
          <cell r="W6525">
            <v>1</v>
          </cell>
          <cell r="X6525" t="str">
            <v>FLEXNET ECUADOR - MDELIVERY</v>
          </cell>
          <cell r="Y6525" t="str">
            <v>CALLE 28 DE JUNIO S/N Y GARCIA MORENO ENTRADA LLANO GRANDE</v>
          </cell>
        </row>
        <row r="6526">
          <cell r="A6526" t="str">
            <v>2476404</v>
          </cell>
          <cell r="B6526">
            <v>480221</v>
          </cell>
          <cell r="C6526" t="str">
            <v>2476404</v>
          </cell>
          <cell r="D6526" t="str">
            <v>MDELIVERY</v>
          </cell>
          <cell r="E6526" t="str">
            <v>DESPACHO</v>
          </cell>
          <cell r="F6526" t="str">
            <v>NORMAL</v>
          </cell>
          <cell r="G6526" t="str">
            <v>TF89179</v>
          </cell>
          <cell r="H6526">
            <v>44910</v>
          </cell>
          <cell r="I6526" t="str">
            <v>ENTREGADO</v>
          </cell>
          <cell r="J6526">
            <v>44911</v>
          </cell>
          <cell r="K6526" t="str">
            <v xml:space="preserve">Fernando Tutiven Joel Zambrano_DATAFAST S A </v>
          </cell>
          <cell r="L6526" t="str">
            <v>Datafast Centro Avenida 9 de Octubre 416 y Chile Edificio Citibank piso 8 oficina 803</v>
          </cell>
          <cell r="M6526" t="str">
            <v>1791310063001</v>
          </cell>
          <cell r="N6526" t="str">
            <v>0962782174 / 0958629014</v>
          </cell>
          <cell r="O6526" t="str">
            <v/>
          </cell>
          <cell r="P6526" t="str">
            <v>GUAYAQUIL</v>
          </cell>
          <cell r="Q6526" t="str">
            <v>GUAYAQUIL</v>
          </cell>
          <cell r="R6526" t="str">
            <v>GUAYAS</v>
          </cell>
          <cell r="T6526" t="str">
            <v>ITSACOURIER</v>
          </cell>
          <cell r="U6526" t="str">
            <v>FLEXNETUIO_GYE</v>
          </cell>
          <cell r="V6526">
            <v>1</v>
          </cell>
          <cell r="W6526">
            <v>1</v>
          </cell>
          <cell r="X6526" t="str">
            <v>FLEXNET ECUADOR - MDELIVERY</v>
          </cell>
          <cell r="Y6526" t="str">
            <v>CALLE 28 DE JUNIO S/N Y GARCIA MORENO ENTRADA LLANO GRANDE</v>
          </cell>
        </row>
        <row r="6527">
          <cell r="A6527" t="str">
            <v>2476704</v>
          </cell>
          <cell r="B6527">
            <v>480222</v>
          </cell>
          <cell r="C6527" t="str">
            <v>2476704</v>
          </cell>
          <cell r="D6527" t="str">
            <v>MDELIVERY</v>
          </cell>
          <cell r="E6527" t="str">
            <v>DESPACHO</v>
          </cell>
          <cell r="F6527" t="str">
            <v>NORMAL</v>
          </cell>
          <cell r="G6527" t="str">
            <v>FT75649</v>
          </cell>
          <cell r="H6527">
            <v>44910</v>
          </cell>
          <cell r="I6527" t="str">
            <v>ENTREGADO</v>
          </cell>
          <cell r="J6527">
            <v>44911</v>
          </cell>
          <cell r="K6527" t="str">
            <v>Carlos Herrera_ASOCIACION DE EMPLEADOS Y TRABAJADORES OMNIBUS B B</v>
          </cell>
          <cell r="L6527" t="str">
            <v xml:space="preserve">Calle S4D E21 139 y calle E21B junto a la Av Simon Bolivar antes de llegar al peaje de bajar a San Rarafel Coop 14 de Diciembre </v>
          </cell>
          <cell r="M6527" t="str">
            <v>1791791185001</v>
          </cell>
          <cell r="N6527" t="str">
            <v>0995898677/958986773</v>
          </cell>
          <cell r="O6527" t="str">
            <v/>
          </cell>
          <cell r="P6527" t="str">
            <v>QUITO</v>
          </cell>
          <cell r="Q6527" t="str">
            <v>QUITO</v>
          </cell>
          <cell r="R6527" t="str">
            <v>PICHINCHA</v>
          </cell>
          <cell r="T6527" t="str">
            <v>FLEXTRANS UIO</v>
          </cell>
          <cell r="U6527" t="str">
            <v>FLEXNETUIO_LOCAL</v>
          </cell>
          <cell r="V6527">
            <v>1</v>
          </cell>
          <cell r="W6527">
            <v>1</v>
          </cell>
          <cell r="X6527" t="str">
            <v>FLEXNET ECUADOR - MDELIVERY</v>
          </cell>
          <cell r="Y6527" t="str">
            <v>CALLE 28 DE JUNIO S/N Y GARCIA MORENO ENTRADA LLANO GRANDE</v>
          </cell>
        </row>
        <row r="6528">
          <cell r="A6528" t="str">
            <v>2476706</v>
          </cell>
          <cell r="B6528">
            <v>480223</v>
          </cell>
          <cell r="C6528" t="str">
            <v>2476706</v>
          </cell>
          <cell r="D6528" t="str">
            <v>MDELIVERY</v>
          </cell>
          <cell r="E6528" t="str">
            <v>DESPACHO</v>
          </cell>
          <cell r="F6528" t="str">
            <v>NORMAL</v>
          </cell>
          <cell r="G6528" t="str">
            <v>TF89197</v>
          </cell>
          <cell r="H6528">
            <v>44910</v>
          </cell>
          <cell r="I6528" t="str">
            <v>ENTREGADO</v>
          </cell>
          <cell r="J6528">
            <v>44911</v>
          </cell>
          <cell r="K6528" t="str">
            <v xml:space="preserve">Thalia Velez Gabriela Malo_PYCCA S A </v>
          </cell>
          <cell r="L6528" t="str">
            <v>Edificio Pycca 3er piso Of Administracion General Boyaca 1205 y 9 de octubre</v>
          </cell>
          <cell r="M6528" t="str">
            <v>0990000530001</v>
          </cell>
          <cell r="N6528" t="str">
            <v>0969672718</v>
          </cell>
          <cell r="O6528" t="str">
            <v/>
          </cell>
          <cell r="P6528" t="str">
            <v>GUAYAQUIL</v>
          </cell>
          <cell r="Q6528" t="str">
            <v>GUAYAQUIL</v>
          </cell>
          <cell r="R6528" t="str">
            <v>GUAYAS</v>
          </cell>
          <cell r="T6528" t="str">
            <v>ITSACOURIER</v>
          </cell>
          <cell r="U6528" t="str">
            <v>FLEXNETUIO_GYE</v>
          </cell>
          <cell r="V6528">
            <v>1</v>
          </cell>
          <cell r="W6528">
            <v>1</v>
          </cell>
          <cell r="X6528" t="str">
            <v>FLEXNET ECUADOR - MDELIVERY</v>
          </cell>
          <cell r="Y6528" t="str">
            <v>CALLE 28 DE JUNIO S/N Y GARCIA MORENO ENTRADA LLANO GRANDE</v>
          </cell>
        </row>
        <row r="6529">
          <cell r="A6529" t="str">
            <v>2476707</v>
          </cell>
          <cell r="B6529">
            <v>480224</v>
          </cell>
          <cell r="C6529" t="str">
            <v>2476707</v>
          </cell>
          <cell r="D6529" t="str">
            <v>MDELIVERY</v>
          </cell>
          <cell r="E6529" t="str">
            <v>DESPACHO</v>
          </cell>
          <cell r="F6529" t="str">
            <v>NORMAL</v>
          </cell>
          <cell r="G6529" t="str">
            <v>031080002476707</v>
          </cell>
          <cell r="H6529">
            <v>44910</v>
          </cell>
          <cell r="I6529" t="str">
            <v>ENTREGADO</v>
          </cell>
          <cell r="J6529">
            <v>44914</v>
          </cell>
          <cell r="K6529" t="str">
            <v>BYRON PLUTARCO AILLA MAYGUA_BYRON PLUTARCO AILLA MAYGUA</v>
          </cell>
          <cell r="L6529" t="str">
            <v>AV CIRCUNVALACION Y CALLE MONTECRISTI EN EL LOCAL DE IMPRESORAS EPSON JUNTO AL COLEGIO IEBYSA</v>
          </cell>
          <cell r="M6529" t="str">
            <v>1713746467001</v>
          </cell>
          <cell r="N6529" t="str">
            <v>0996395022</v>
          </cell>
          <cell r="O6529" t="str">
            <v/>
          </cell>
          <cell r="P6529" t="str">
            <v>LAGO AGRIO</v>
          </cell>
          <cell r="Q6529" t="str">
            <v>LAGO AGRIO</v>
          </cell>
          <cell r="R6529" t="str">
            <v>SUCUMBIOS</v>
          </cell>
          <cell r="T6529" t="str">
            <v>TRAMACO</v>
          </cell>
          <cell r="U6529" t="str">
            <v>FLEXNETUIO_PROVINCIA</v>
          </cell>
          <cell r="V6529">
            <v>1</v>
          </cell>
          <cell r="W6529">
            <v>1</v>
          </cell>
          <cell r="X6529" t="str">
            <v>FLEXNET ECUADOR - MDELIVERY</v>
          </cell>
          <cell r="Y6529" t="str">
            <v>CALLE 28 DE JUNIO S/N Y GARCIA MORENO ENTRADA LLANO GRANDE</v>
          </cell>
        </row>
        <row r="6530">
          <cell r="A6530" t="str">
            <v>2476708</v>
          </cell>
          <cell r="B6530">
            <v>480225</v>
          </cell>
          <cell r="C6530" t="str">
            <v>2476708</v>
          </cell>
          <cell r="D6530" t="str">
            <v>MDELIVERY</v>
          </cell>
          <cell r="E6530" t="str">
            <v>DESPACHO</v>
          </cell>
          <cell r="F6530" t="str">
            <v>NORMAL</v>
          </cell>
          <cell r="G6530" t="str">
            <v>TF89185</v>
          </cell>
          <cell r="H6530">
            <v>44910</v>
          </cell>
          <cell r="I6530" t="str">
            <v>ENTREGADO</v>
          </cell>
          <cell r="J6530">
            <v>44911</v>
          </cell>
          <cell r="K6530" t="str">
            <v xml:space="preserve">Peter Leon_ INDUSTRIAL ALFA INDUALFA S A </v>
          </cell>
          <cell r="L6530" t="str">
            <v xml:space="preserve"> Guayaquil Cdla La Prosperina Calles sexta 908 y Avenida Novena Mapasingue Km 7 5 via a Daule </v>
          </cell>
          <cell r="M6530" t="str">
            <v>0990681724001</v>
          </cell>
          <cell r="N6530" t="str">
            <v>992227837</v>
          </cell>
          <cell r="O6530" t="str">
            <v/>
          </cell>
          <cell r="P6530" t="str">
            <v>GUAYAQUIL</v>
          </cell>
          <cell r="Q6530" t="str">
            <v>GUAYAQUIL</v>
          </cell>
          <cell r="R6530" t="str">
            <v>GUAYAS</v>
          </cell>
          <cell r="T6530" t="str">
            <v>ITSACOURIER</v>
          </cell>
          <cell r="U6530" t="str">
            <v>FLEXNETUIO_GYE</v>
          </cell>
          <cell r="V6530">
            <v>1</v>
          </cell>
          <cell r="W6530">
            <v>1</v>
          </cell>
          <cell r="X6530" t="str">
            <v>FLEXNET ECUADOR - MDELIVERY</v>
          </cell>
          <cell r="Y6530" t="str">
            <v>CALLE 28 DE JUNIO S/N Y GARCIA MORENO ENTRADA LLANO GRANDE</v>
          </cell>
        </row>
        <row r="6531">
          <cell r="A6531" t="str">
            <v>2476711</v>
          </cell>
          <cell r="B6531">
            <v>480227</v>
          </cell>
          <cell r="C6531" t="str">
            <v>2476711</v>
          </cell>
          <cell r="D6531" t="str">
            <v>MDELIVERY</v>
          </cell>
          <cell r="E6531" t="str">
            <v>DESPACHO</v>
          </cell>
          <cell r="F6531" t="str">
            <v>NORMAL</v>
          </cell>
          <cell r="G6531" t="str">
            <v>FT75651</v>
          </cell>
          <cell r="H6531">
            <v>44910</v>
          </cell>
          <cell r="I6531" t="str">
            <v>ENTREGADO</v>
          </cell>
          <cell r="J6531">
            <v>44914</v>
          </cell>
          <cell r="K6531" t="str">
            <v xml:space="preserve">LEYDI MONTE_MEGADATOS S A </v>
          </cell>
          <cell r="L6531" t="str">
            <v xml:space="preserve"> PICHINCHA QUITO NUNEZ DE VELA E3 13 Y ATAHUALPA EDIFICIO TORRES DEL PUENTE PISO 2 </v>
          </cell>
          <cell r="M6531" t="str">
            <v>1791287541001</v>
          </cell>
          <cell r="N6531" t="str">
            <v>0998042913</v>
          </cell>
          <cell r="O6531" t="str">
            <v/>
          </cell>
          <cell r="P6531" t="str">
            <v>QUITO</v>
          </cell>
          <cell r="Q6531" t="str">
            <v>QUITO</v>
          </cell>
          <cell r="R6531" t="str">
            <v>PICHINCHA</v>
          </cell>
          <cell r="T6531" t="str">
            <v>FLEXTRANS UIO</v>
          </cell>
          <cell r="U6531" t="str">
            <v>FLEXNETUIO_LOCAL</v>
          </cell>
          <cell r="V6531">
            <v>1</v>
          </cell>
          <cell r="W6531">
            <v>1</v>
          </cell>
          <cell r="X6531" t="str">
            <v>FLEXNET ECUADOR - MDELIVERY</v>
          </cell>
          <cell r="Y6531" t="str">
            <v>CALLE 28 DE JUNIO S/N Y GARCIA MORENO ENTRADA LLANO GRANDE</v>
          </cell>
        </row>
        <row r="6532">
          <cell r="A6532" t="str">
            <v>2476713</v>
          </cell>
          <cell r="B6532">
            <v>480228</v>
          </cell>
          <cell r="C6532" t="str">
            <v>2476713</v>
          </cell>
          <cell r="D6532" t="str">
            <v>MDELIVERY</v>
          </cell>
          <cell r="E6532" t="str">
            <v>DESPACHO</v>
          </cell>
          <cell r="F6532" t="str">
            <v>NORMAL</v>
          </cell>
          <cell r="G6532" t="str">
            <v>FT75638</v>
          </cell>
          <cell r="H6532">
            <v>44910</v>
          </cell>
          <cell r="I6532" t="str">
            <v>ENTREGADO</v>
          </cell>
          <cell r="J6532">
            <v>44911</v>
          </cell>
          <cell r="K6532" t="str">
            <v>EDWIN RAMIRO VICENTE ACHIG_EDWIN RAMIRO VICENTE ACHIG</v>
          </cell>
          <cell r="L6532" t="str">
            <v>AV EL INCA E7 102 Y EL MORLAN DIAGONAL COLEGIO AMERICA LOCAL IMPRESORAS</v>
          </cell>
          <cell r="M6532" t="str">
            <v>1713033049001</v>
          </cell>
          <cell r="N6532" t="str">
            <v>0999607734</v>
          </cell>
          <cell r="O6532" t="str">
            <v/>
          </cell>
          <cell r="P6532" t="str">
            <v>QUITO</v>
          </cell>
          <cell r="Q6532" t="str">
            <v>QUITO</v>
          </cell>
          <cell r="R6532" t="str">
            <v>PICHINCHA</v>
          </cell>
          <cell r="T6532" t="str">
            <v>FLEXTRANS UIO</v>
          </cell>
          <cell r="U6532" t="str">
            <v>FLEXNETUIO_LOCAL</v>
          </cell>
          <cell r="V6532">
            <v>1</v>
          </cell>
          <cell r="W6532">
            <v>1</v>
          </cell>
          <cell r="X6532" t="str">
            <v>FLEXNET ECUADOR - MDELIVERY</v>
          </cell>
          <cell r="Y6532" t="str">
            <v>CALLE 28 DE JUNIO S/N Y GARCIA MORENO ENTRADA LLANO GRANDE</v>
          </cell>
        </row>
        <row r="6533">
          <cell r="A6533" t="str">
            <v>2476714</v>
          </cell>
          <cell r="B6533">
            <v>480229</v>
          </cell>
          <cell r="C6533" t="str">
            <v>2476714</v>
          </cell>
          <cell r="D6533" t="str">
            <v>MDELIVERY</v>
          </cell>
          <cell r="E6533" t="str">
            <v>DESPACHO</v>
          </cell>
          <cell r="F6533" t="str">
            <v>NORMAL</v>
          </cell>
          <cell r="G6533" t="str">
            <v>TF89169</v>
          </cell>
          <cell r="H6533">
            <v>44910</v>
          </cell>
          <cell r="I6533" t="str">
            <v>ENTREGADO</v>
          </cell>
          <cell r="J6533">
            <v>44911</v>
          </cell>
          <cell r="K6533" t="str">
            <v>DANIEL HERNAN ABAD TORRES_DANIEL HERNAN ABAD TORRES</v>
          </cell>
          <cell r="L6533" t="str">
            <v>DR EMILIO ROMERO Y AV BENJAMIN CARRION EDIFICIO ESQ LABRA QUE LABRA EMPANADAS ALBORADA 6TA ETAPA MZ 601 VILLA 1 PISO 1 OFICINA</v>
          </cell>
          <cell r="M6533" t="str">
            <v>1791291557001</v>
          </cell>
          <cell r="N6533" t="str">
            <v>0983454026</v>
          </cell>
          <cell r="O6533" t="str">
            <v/>
          </cell>
          <cell r="P6533" t="str">
            <v>GUAYAQUIL</v>
          </cell>
          <cell r="Q6533" t="str">
            <v>GUAYAQUIL</v>
          </cell>
          <cell r="R6533" t="str">
            <v>GUAYAS</v>
          </cell>
          <cell r="T6533" t="str">
            <v>ITSACOURIER</v>
          </cell>
          <cell r="U6533" t="str">
            <v>FLEXNETUIO_GYE</v>
          </cell>
          <cell r="V6533">
            <v>1</v>
          </cell>
          <cell r="W6533">
            <v>1</v>
          </cell>
          <cell r="X6533" t="str">
            <v>FLEXNET ECUADOR - MDELIVERY</v>
          </cell>
          <cell r="Y6533" t="str">
            <v>CALLE 28 DE JUNIO S/N Y GARCIA MORENO ENTRADA LLANO GRANDE</v>
          </cell>
        </row>
        <row r="6534">
          <cell r="A6534" t="str">
            <v>2476719</v>
          </cell>
          <cell r="B6534">
            <v>480230</v>
          </cell>
          <cell r="C6534" t="str">
            <v>2476719</v>
          </cell>
          <cell r="D6534" t="str">
            <v>MDELIVERY</v>
          </cell>
          <cell r="E6534" t="str">
            <v>DESPACHO</v>
          </cell>
          <cell r="F6534" t="str">
            <v>NORMAL</v>
          </cell>
          <cell r="G6534" t="str">
            <v>FT75661</v>
          </cell>
          <cell r="H6534">
            <v>44910</v>
          </cell>
          <cell r="I6534" t="str">
            <v>ENTREGADO</v>
          </cell>
          <cell r="J6534">
            <v>44911</v>
          </cell>
          <cell r="K6534" t="str">
            <v>Andrea Cabezas_PRODUCTOS FAMILIA SANCELA DEL ECUADOR S A</v>
          </cell>
          <cell r="L6534" t="str">
            <v>Caercelen Industrial Tadeo Benitez OE1 807 Y Joaquin Mancheno</v>
          </cell>
          <cell r="M6534" t="str">
            <v>1791314379001</v>
          </cell>
          <cell r="N6534" t="str">
            <v>0962909407</v>
          </cell>
          <cell r="O6534" t="str">
            <v/>
          </cell>
          <cell r="P6534" t="str">
            <v>QUITO</v>
          </cell>
          <cell r="Q6534" t="str">
            <v>QUITO</v>
          </cell>
          <cell r="R6534" t="str">
            <v>PICHINCHA</v>
          </cell>
          <cell r="T6534" t="str">
            <v>FLEXTRANS UIO</v>
          </cell>
          <cell r="U6534" t="str">
            <v>FLEXNETUIO_LOCAL</v>
          </cell>
          <cell r="V6534">
            <v>1</v>
          </cell>
          <cell r="W6534">
            <v>1</v>
          </cell>
          <cell r="X6534" t="str">
            <v>FLEXNET ECUADOR - MDELIVERY</v>
          </cell>
          <cell r="Y6534" t="str">
            <v>CALLE 28 DE JUNIO S/N Y GARCIA MORENO ENTRADA LLANO GRANDE</v>
          </cell>
        </row>
        <row r="6535">
          <cell r="A6535" t="str">
            <v>2476720</v>
          </cell>
          <cell r="B6535">
            <v>480231</v>
          </cell>
          <cell r="C6535" t="str">
            <v>2476720</v>
          </cell>
          <cell r="D6535" t="str">
            <v>MDELIVERY</v>
          </cell>
          <cell r="E6535" t="str">
            <v>DESPACHO</v>
          </cell>
          <cell r="F6535" t="str">
            <v>NORMAL</v>
          </cell>
          <cell r="G6535" t="str">
            <v>FT75658</v>
          </cell>
          <cell r="H6535">
            <v>44910</v>
          </cell>
          <cell r="I6535" t="str">
            <v>ENTREGADO</v>
          </cell>
          <cell r="J6535">
            <v>44911</v>
          </cell>
          <cell r="K6535" t="str">
            <v xml:space="preserve">Mary Narvaez_EMPAQPLAST S A </v>
          </cell>
          <cell r="L6535" t="str">
            <v>via AmaguaNa Km 2 entre Avon y Chaide Chaide</v>
          </cell>
          <cell r="M6535" t="str">
            <v>1791240111001</v>
          </cell>
          <cell r="N6535" t="str">
            <v>0993946334</v>
          </cell>
          <cell r="O6535" t="str">
            <v/>
          </cell>
          <cell r="P6535" t="str">
            <v>QUITO</v>
          </cell>
          <cell r="Q6535" t="str">
            <v>QUITO</v>
          </cell>
          <cell r="R6535" t="str">
            <v>PICHINCHA</v>
          </cell>
          <cell r="T6535" t="str">
            <v>FLEXTRANS UIO</v>
          </cell>
          <cell r="U6535" t="str">
            <v>FLEXNETUIO_LOCAL</v>
          </cell>
          <cell r="V6535">
            <v>1</v>
          </cell>
          <cell r="W6535">
            <v>1</v>
          </cell>
          <cell r="X6535" t="str">
            <v>FLEXNET ECUADOR - MDELIVERY</v>
          </cell>
          <cell r="Y6535" t="str">
            <v>CALLE 28 DE JUNIO S/N Y GARCIA MORENO ENTRADA LLANO GRANDE</v>
          </cell>
        </row>
        <row r="6536">
          <cell r="A6536" t="str">
            <v>2476721</v>
          </cell>
          <cell r="B6536">
            <v>480232</v>
          </cell>
          <cell r="C6536" t="str">
            <v>2476721</v>
          </cell>
          <cell r="D6536" t="str">
            <v>MDELIVERY</v>
          </cell>
          <cell r="E6536" t="str">
            <v>DESPACHO</v>
          </cell>
          <cell r="F6536" t="str">
            <v>NORMAL</v>
          </cell>
          <cell r="G6536" t="str">
            <v>FT75650</v>
          </cell>
          <cell r="H6536">
            <v>44910</v>
          </cell>
          <cell r="I6536" t="str">
            <v>ENTREGADO</v>
          </cell>
          <cell r="J6536">
            <v>44911</v>
          </cell>
          <cell r="K6536" t="str">
            <v xml:space="preserve">Elizabeht Torres_ALVAREZ LARREA EQUIPOS MEDICOS ALEM CIA LTDA </v>
          </cell>
          <cell r="L6536" t="str">
            <v>Gaspar de Carvajal n30 53 y san Gabriel Sector Hospital Metropolitano</v>
          </cell>
          <cell r="M6536" t="str">
            <v>0190146677001</v>
          </cell>
          <cell r="N6536" t="str">
            <v>0984424591</v>
          </cell>
          <cell r="O6536" t="str">
            <v/>
          </cell>
          <cell r="P6536" t="str">
            <v>QUITO</v>
          </cell>
          <cell r="Q6536" t="str">
            <v>QUITO</v>
          </cell>
          <cell r="R6536" t="str">
            <v>PICHINCHA</v>
          </cell>
          <cell r="T6536" t="str">
            <v>FLEXTRANS UIO</v>
          </cell>
          <cell r="U6536" t="str">
            <v>FLEXNETUIO_LOCAL</v>
          </cell>
          <cell r="V6536">
            <v>1</v>
          </cell>
          <cell r="W6536">
            <v>1</v>
          </cell>
          <cell r="X6536" t="str">
            <v>FLEXNET ECUADOR - MDELIVERY</v>
          </cell>
          <cell r="Y6536" t="str">
            <v>CALLE 28 DE JUNIO S/N Y GARCIA MORENO ENTRADA LLANO GRANDE</v>
          </cell>
        </row>
        <row r="6537">
          <cell r="A6537" t="str">
            <v>2476723</v>
          </cell>
          <cell r="B6537">
            <v>480233</v>
          </cell>
          <cell r="C6537" t="str">
            <v>2476723</v>
          </cell>
          <cell r="D6537" t="str">
            <v>MDELIVERY</v>
          </cell>
          <cell r="E6537" t="str">
            <v>DESPACHO</v>
          </cell>
          <cell r="F6537" t="str">
            <v>NORMAL</v>
          </cell>
          <cell r="G6537" t="str">
            <v>FT75662</v>
          </cell>
          <cell r="H6537">
            <v>44910</v>
          </cell>
          <cell r="I6537" t="str">
            <v>ENTREGADO</v>
          </cell>
          <cell r="J6537">
            <v>44911</v>
          </cell>
          <cell r="K6537" t="str">
            <v>EDGAR JARAMILLO_BAKER HUGHES SERVICES INTERNATIONAL INC</v>
          </cell>
          <cell r="L6537" t="str">
            <v xml:space="preserve"> Km 1 Autopista Cordova Galarza Junto a Gasolinera Primax </v>
          </cell>
          <cell r="M6537" t="str">
            <v>1791362217001</v>
          </cell>
          <cell r="N6537" t="str">
            <v>0992520213</v>
          </cell>
          <cell r="O6537" t="str">
            <v/>
          </cell>
          <cell r="P6537" t="str">
            <v>QUITO</v>
          </cell>
          <cell r="Q6537" t="str">
            <v>QUITO</v>
          </cell>
          <cell r="R6537" t="str">
            <v>PICHINCHA</v>
          </cell>
          <cell r="T6537" t="str">
            <v>FLEXTRANS UIO</v>
          </cell>
          <cell r="U6537" t="str">
            <v>FLEXNETUIO_LOCAL</v>
          </cell>
          <cell r="V6537">
            <v>1</v>
          </cell>
          <cell r="W6537">
            <v>1</v>
          </cell>
          <cell r="X6537" t="str">
            <v>FLEXNET ECUADOR - MDELIVERY</v>
          </cell>
          <cell r="Y6537" t="str">
            <v>CALLE 28 DE JUNIO S/N Y GARCIA MORENO ENTRADA LLANO GRANDE</v>
          </cell>
        </row>
        <row r="6538">
          <cell r="A6538" t="str">
            <v>2476724</v>
          </cell>
          <cell r="B6538">
            <v>480234</v>
          </cell>
          <cell r="C6538" t="str">
            <v>2476724</v>
          </cell>
          <cell r="D6538" t="str">
            <v>MDELIVERY</v>
          </cell>
          <cell r="E6538" t="str">
            <v>DESPACHO</v>
          </cell>
          <cell r="F6538" t="str">
            <v>NORMAL</v>
          </cell>
          <cell r="G6538" t="str">
            <v>FT75645</v>
          </cell>
          <cell r="H6538">
            <v>44910</v>
          </cell>
          <cell r="I6538" t="str">
            <v>ENTREGADO</v>
          </cell>
          <cell r="J6538">
            <v>44911</v>
          </cell>
          <cell r="K6538" t="str">
            <v>VICKY MUELA_COMITE DE EMPRESA DE LOS TRABAJADORES DE LA EMPRESA</v>
          </cell>
          <cell r="L6538" t="str">
            <v>Via AmaguaNa km 25 empresa FV</v>
          </cell>
          <cell r="M6538" t="str">
            <v>1791706943001</v>
          </cell>
          <cell r="N6538" t="str">
            <v>0995917877</v>
          </cell>
          <cell r="O6538" t="str">
            <v/>
          </cell>
          <cell r="P6538" t="str">
            <v>QUITO</v>
          </cell>
          <cell r="Q6538" t="str">
            <v>QUITO</v>
          </cell>
          <cell r="R6538" t="str">
            <v>PICHINCHA</v>
          </cell>
          <cell r="T6538" t="str">
            <v>FLEXTRANS UIO</v>
          </cell>
          <cell r="U6538" t="str">
            <v>FLEXNETUIO_LOCAL</v>
          </cell>
          <cell r="V6538">
            <v>1</v>
          </cell>
          <cell r="W6538">
            <v>1</v>
          </cell>
          <cell r="X6538" t="str">
            <v>FLEXNET ECUADOR - MDELIVERY</v>
          </cell>
          <cell r="Y6538" t="str">
            <v>CALLE 28 DE JUNIO S/N Y GARCIA MORENO ENTRADA LLANO GRANDE</v>
          </cell>
        </row>
        <row r="6539">
          <cell r="A6539" t="str">
            <v>2476740</v>
          </cell>
          <cell r="B6539">
            <v>480235</v>
          </cell>
          <cell r="C6539" t="str">
            <v>2476740</v>
          </cell>
          <cell r="D6539" t="str">
            <v>MDELIVERY</v>
          </cell>
          <cell r="E6539" t="str">
            <v>DESPACHO</v>
          </cell>
          <cell r="F6539" t="str">
            <v>NORMAL</v>
          </cell>
          <cell r="G6539" t="str">
            <v>FT75654</v>
          </cell>
          <cell r="H6539">
            <v>44910</v>
          </cell>
          <cell r="I6539" t="str">
            <v>ENTREGADO</v>
          </cell>
          <cell r="J6539">
            <v>44911</v>
          </cell>
          <cell r="K6539" t="str">
            <v>GABRIELA QUEZADA_ASOCIACION DE EMPLEADOS DE PETROAMAZONAS EP</v>
          </cell>
          <cell r="L6539" t="str">
            <v xml:space="preserve"> LA NINA E9 64 Y AV 6 DE DICIEMBRE EDIFICIO SAN FRANCISCO PLAZA PISO 2 ALADO BANCO INTERNACIONA La entrega de los equipos realizarla los dias lunes miercoles o jueves </v>
          </cell>
          <cell r="M6539" t="str">
            <v>1792376041001</v>
          </cell>
          <cell r="N6539" t="str">
            <v>0969055964</v>
          </cell>
          <cell r="O6539" t="str">
            <v/>
          </cell>
          <cell r="P6539" t="str">
            <v>QUITO</v>
          </cell>
          <cell r="Q6539" t="str">
            <v>QUITO</v>
          </cell>
          <cell r="R6539" t="str">
            <v>PICHINCHA</v>
          </cell>
          <cell r="T6539" t="str">
            <v>FLEXTRANS UIO</v>
          </cell>
          <cell r="U6539" t="str">
            <v>FLEXNETUIO_LOCAL</v>
          </cell>
          <cell r="V6539">
            <v>1</v>
          </cell>
          <cell r="W6539">
            <v>1</v>
          </cell>
          <cell r="X6539" t="str">
            <v>FLEXNET ECUADOR - MDELIVERY</v>
          </cell>
          <cell r="Y6539" t="str">
            <v>CALLE 28 DE JUNIO S/N Y GARCIA MORENO ENTRADA LLANO GRANDE</v>
          </cell>
        </row>
        <row r="6540">
          <cell r="A6540" t="str">
            <v>2476743</v>
          </cell>
          <cell r="B6540">
            <v>480236</v>
          </cell>
          <cell r="C6540" t="str">
            <v>2476743</v>
          </cell>
          <cell r="D6540" t="str">
            <v>MDELIVERY</v>
          </cell>
          <cell r="E6540" t="str">
            <v>DESPACHO</v>
          </cell>
          <cell r="F6540" t="str">
            <v>NORMAL</v>
          </cell>
          <cell r="G6540" t="str">
            <v>TF89184</v>
          </cell>
          <cell r="H6540">
            <v>44910</v>
          </cell>
          <cell r="I6540" t="str">
            <v>ENTREGADO</v>
          </cell>
          <cell r="J6540">
            <v>44911</v>
          </cell>
          <cell r="K6540" t="str">
            <v>Jimmy Choez_LA PARRILLA DEL NATO C A</v>
          </cell>
          <cell r="L6540" t="str">
            <v xml:space="preserve">Urdesa Central Victor Emilio Estrada 1219 y Laureles Restaurante la Parrilla del Nato </v>
          </cell>
          <cell r="M6540" t="str">
            <v>0990540098001</v>
          </cell>
          <cell r="N6540" t="str">
            <v>983906812</v>
          </cell>
          <cell r="O6540" t="str">
            <v/>
          </cell>
          <cell r="P6540" t="str">
            <v>GUAYAQUIL</v>
          </cell>
          <cell r="Q6540" t="str">
            <v>GUAYAQUIL</v>
          </cell>
          <cell r="R6540" t="str">
            <v>GUAYAS</v>
          </cell>
          <cell r="T6540" t="str">
            <v>ITSACOURIER</v>
          </cell>
          <cell r="U6540" t="str">
            <v>FLEXNETUIO_GYE</v>
          </cell>
          <cell r="V6540">
            <v>1</v>
          </cell>
          <cell r="W6540">
            <v>1</v>
          </cell>
          <cell r="X6540" t="str">
            <v>FLEXNET ECUADOR - MDELIVERY</v>
          </cell>
          <cell r="Y6540" t="str">
            <v>CALLE 28 DE JUNIO S/N Y GARCIA MORENO ENTRADA LLANO GRANDE</v>
          </cell>
        </row>
        <row r="6541">
          <cell r="A6541" t="str">
            <v>2476744</v>
          </cell>
          <cell r="B6541">
            <v>480237</v>
          </cell>
          <cell r="C6541" t="str">
            <v>2476744</v>
          </cell>
          <cell r="D6541" t="str">
            <v>MDELIVERY</v>
          </cell>
          <cell r="E6541" t="str">
            <v>DESPACHO</v>
          </cell>
          <cell r="F6541" t="str">
            <v>NORMAL</v>
          </cell>
          <cell r="G6541" t="str">
            <v>TF89178</v>
          </cell>
          <cell r="H6541">
            <v>44910</v>
          </cell>
          <cell r="I6541" t="str">
            <v>ENTREGADO</v>
          </cell>
          <cell r="J6541">
            <v>44911</v>
          </cell>
          <cell r="K6541" t="str">
            <v xml:space="preserve">Sandra Cevallos_ TECH MAHINDRA ECUADOR S A </v>
          </cell>
          <cell r="L6541" t="str">
            <v>oficina Guayaquil en Kennedy Norte mz 1010 solar 7</v>
          </cell>
          <cell r="M6541" t="str">
            <v>0992287101001</v>
          </cell>
          <cell r="N6541" t="str">
            <v>993496150</v>
          </cell>
          <cell r="O6541" t="str">
            <v/>
          </cell>
          <cell r="P6541" t="str">
            <v>GUAYAQUIL</v>
          </cell>
          <cell r="Q6541" t="str">
            <v>GUAYAQUIL</v>
          </cell>
          <cell r="R6541" t="str">
            <v>GUAYAS</v>
          </cell>
          <cell r="T6541" t="str">
            <v>ITSACOURIER</v>
          </cell>
          <cell r="U6541" t="str">
            <v>FLEXNETUIO_GYE</v>
          </cell>
          <cell r="V6541">
            <v>1</v>
          </cell>
          <cell r="W6541">
            <v>1</v>
          </cell>
          <cell r="X6541" t="str">
            <v>FLEXNET ECUADOR - MDELIVERY</v>
          </cell>
          <cell r="Y6541" t="str">
            <v>CALLE 28 DE JUNIO S/N Y GARCIA MORENO ENTRADA LLANO GRANDE</v>
          </cell>
        </row>
        <row r="6542">
          <cell r="A6542" t="str">
            <v>2476748</v>
          </cell>
          <cell r="B6542">
            <v>480238</v>
          </cell>
          <cell r="C6542" t="str">
            <v>2476748</v>
          </cell>
          <cell r="D6542" t="str">
            <v>MDELIVERY</v>
          </cell>
          <cell r="E6542" t="str">
            <v>DESPACHO</v>
          </cell>
          <cell r="F6542" t="str">
            <v>NORMAL</v>
          </cell>
          <cell r="G6542" t="str">
            <v>FT75670</v>
          </cell>
          <cell r="H6542">
            <v>44910</v>
          </cell>
          <cell r="I6542" t="str">
            <v>ENTREGADO</v>
          </cell>
          <cell r="J6542">
            <v>44911</v>
          </cell>
          <cell r="K6542" t="str">
            <v xml:space="preserve">Maria Eugenia Ayala_TRECX S A </v>
          </cell>
          <cell r="L6542" t="str">
            <v xml:space="preserve"> RUMIHURCO OE4 365 Y PEDRO FREIRE EN PINTULAC QUITO 1701 QUITO 17 PICHINCHA </v>
          </cell>
          <cell r="M6542" t="str">
            <v>1791812484001</v>
          </cell>
          <cell r="N6542" t="str">
            <v>0996294594</v>
          </cell>
          <cell r="O6542" t="str">
            <v/>
          </cell>
          <cell r="P6542" t="str">
            <v>QUITO</v>
          </cell>
          <cell r="Q6542" t="str">
            <v>QUITO</v>
          </cell>
          <cell r="R6542" t="str">
            <v>PICHINCHA</v>
          </cell>
          <cell r="T6542" t="str">
            <v>FLEXTRANS UIO</v>
          </cell>
          <cell r="U6542" t="str">
            <v>FLEXNETUIO_LOCAL</v>
          </cell>
          <cell r="V6542">
            <v>1</v>
          </cell>
          <cell r="W6542">
            <v>1</v>
          </cell>
          <cell r="X6542" t="str">
            <v>FLEXNET ECUADOR - MDELIVERY</v>
          </cell>
          <cell r="Y6542" t="str">
            <v>CALLE 28 DE JUNIO S/N Y GARCIA MORENO ENTRADA LLANO GRANDE</v>
          </cell>
        </row>
        <row r="6543">
          <cell r="A6543" t="str">
            <v>2476778</v>
          </cell>
          <cell r="B6543">
            <v>480239</v>
          </cell>
          <cell r="C6543" t="str">
            <v>2476778</v>
          </cell>
          <cell r="D6543" t="str">
            <v>MDELIVERY</v>
          </cell>
          <cell r="E6543" t="str">
            <v>DESPACHO</v>
          </cell>
          <cell r="F6543" t="str">
            <v>NORMAL</v>
          </cell>
          <cell r="G6543" t="str">
            <v>TF89186</v>
          </cell>
          <cell r="H6543">
            <v>44910</v>
          </cell>
          <cell r="I6543" t="str">
            <v>ENTREGADO</v>
          </cell>
          <cell r="J6543">
            <v>44911</v>
          </cell>
          <cell r="K6543" t="str">
            <v>Tanya Ruano_SWISSOIL DEL ECUADOR S A SWISSOIL</v>
          </cell>
          <cell r="L6543" t="str">
            <v>GUAYAS GUAYAQUIL Ciudadela Nueve de Octubre Callejon Noveno entre Av Domingo Comin y La Ria Guayaquil Ecuador</v>
          </cell>
          <cell r="M6543" t="str">
            <v>0992634839001</v>
          </cell>
          <cell r="N6543" t="str">
            <v>0994629431</v>
          </cell>
          <cell r="O6543" t="str">
            <v/>
          </cell>
          <cell r="P6543" t="str">
            <v>GUAYAQUIL</v>
          </cell>
          <cell r="Q6543" t="str">
            <v>GUAYAQUIL</v>
          </cell>
          <cell r="R6543" t="str">
            <v>GUAYAS</v>
          </cell>
          <cell r="T6543" t="str">
            <v>ITSACOURIER</v>
          </cell>
          <cell r="U6543" t="str">
            <v>FLEXNETUIO_GYE</v>
          </cell>
          <cell r="V6543">
            <v>1</v>
          </cell>
          <cell r="W6543">
            <v>1</v>
          </cell>
          <cell r="X6543" t="str">
            <v>FLEXNET ECUADOR - MDELIVERY</v>
          </cell>
          <cell r="Y6543" t="str">
            <v>CALLE 28 DE JUNIO S/N Y GARCIA MORENO ENTRADA LLANO GRANDE</v>
          </cell>
        </row>
        <row r="6544">
          <cell r="A6544" t="str">
            <v>2476780</v>
          </cell>
          <cell r="B6544">
            <v>480241</v>
          </cell>
          <cell r="C6544" t="str">
            <v>2476780</v>
          </cell>
          <cell r="D6544" t="str">
            <v>MDELIVERY</v>
          </cell>
          <cell r="E6544" t="str">
            <v>DESPACHO</v>
          </cell>
          <cell r="F6544" t="str">
            <v>NORMAL</v>
          </cell>
          <cell r="G6544" t="str">
            <v>IC3882</v>
          </cell>
          <cell r="H6544">
            <v>44910</v>
          </cell>
          <cell r="I6544" t="str">
            <v>ENTREGADO</v>
          </cell>
          <cell r="J6544">
            <v>44911</v>
          </cell>
          <cell r="K6544" t="str">
            <v>PAUL ANDReS CALLE CALLE_LAURO ABELARDO CALLE</v>
          </cell>
          <cell r="L6544" t="str">
            <v>Antonio Ricaurte 7 71</v>
          </cell>
          <cell r="M6544" t="str">
            <v>0102193851001</v>
          </cell>
          <cell r="N6544" t="str">
            <v>0995616168</v>
          </cell>
          <cell r="O6544" t="str">
            <v/>
          </cell>
          <cell r="P6544" t="str">
            <v>CUENCA</v>
          </cell>
          <cell r="Q6544" t="str">
            <v>CUENCA</v>
          </cell>
          <cell r="R6544" t="str">
            <v>AZUAY</v>
          </cell>
          <cell r="T6544" t="str">
            <v>ITSACOURIER</v>
          </cell>
          <cell r="U6544" t="str">
            <v>FLEXNETUIO_PROVINCIA</v>
          </cell>
          <cell r="V6544">
            <v>1</v>
          </cell>
          <cell r="W6544">
            <v>1</v>
          </cell>
          <cell r="X6544" t="str">
            <v>FLEXNET ECUADOR - MDELIVERY</v>
          </cell>
          <cell r="Y6544" t="str">
            <v>CALLE 28 DE JUNIO S/N Y GARCIA MORENO ENTRADA LLANO GRANDE</v>
          </cell>
        </row>
        <row r="6545">
          <cell r="A6545" t="str">
            <v>2476357</v>
          </cell>
          <cell r="B6545">
            <v>480195</v>
          </cell>
          <cell r="C6545" t="str">
            <v>2476357</v>
          </cell>
          <cell r="D6545" t="str">
            <v>MDELIVERY</v>
          </cell>
          <cell r="E6545" t="str">
            <v>DESPACHO</v>
          </cell>
          <cell r="F6545" t="str">
            <v>EXPRESS</v>
          </cell>
          <cell r="G6545" t="str">
            <v>TS7973</v>
          </cell>
          <cell r="H6545">
            <v>44910</v>
          </cell>
          <cell r="I6545" t="str">
            <v>ENTREGADO</v>
          </cell>
          <cell r="J6545">
            <v>44910</v>
          </cell>
          <cell r="K6545" t="str">
            <v>ANOYKAR ASTOR_ RUTH NOEMI GONZALEZ PUYA</v>
          </cell>
          <cell r="L6545" t="str">
            <v>MARIANA DE JESUS CALLE VANCOUVER CON ITALIA EDIFICIO GARCIAS BUENO</v>
          </cell>
          <cell r="M6545" t="str">
            <v>0942521014001</v>
          </cell>
          <cell r="N6545" t="str">
            <v>0978959550</v>
          </cell>
          <cell r="O6545" t="str">
            <v/>
          </cell>
          <cell r="P6545" t="str">
            <v>QUITO</v>
          </cell>
          <cell r="Q6545" t="str">
            <v>QUITO</v>
          </cell>
          <cell r="R6545" t="str">
            <v>PICHINCHA</v>
          </cell>
          <cell r="T6545" t="str">
            <v>TRANSERVISS</v>
          </cell>
          <cell r="U6545" t="str">
            <v>FLEXNETUIO_LOCAL</v>
          </cell>
          <cell r="V6545">
            <v>1</v>
          </cell>
          <cell r="W6545">
            <v>1</v>
          </cell>
          <cell r="X6545" t="str">
            <v>FLEXNET ECUADOR - MDELIVERY</v>
          </cell>
          <cell r="Y6545" t="str">
            <v>CALLE 28 DE JUNIO S/N Y GARCIA MORENO ENTRADA LLANO GRANDE</v>
          </cell>
        </row>
        <row r="6546">
          <cell r="A6546" t="str">
            <v>2476379</v>
          </cell>
          <cell r="B6546">
            <v>480196</v>
          </cell>
          <cell r="C6546" t="str">
            <v>2476379</v>
          </cell>
          <cell r="D6546" t="str">
            <v>MDELIVERY</v>
          </cell>
          <cell r="E6546" t="str">
            <v>DESPACHO</v>
          </cell>
          <cell r="F6546" t="str">
            <v>EXPRESS</v>
          </cell>
          <cell r="G6546" t="str">
            <v>TS7975</v>
          </cell>
          <cell r="H6546">
            <v>44910</v>
          </cell>
          <cell r="I6546" t="str">
            <v>ENTREGADO</v>
          </cell>
          <cell r="J6546">
            <v>44910</v>
          </cell>
          <cell r="K6546" t="str">
            <v>CRISTIAN PAREDES_ DINERS CLUB DEL ECUADOR S A SOCIEDAD FINANCIERA</v>
          </cell>
          <cell r="L6546" t="str">
            <v>Amazonas y Pereira Matriz Banco Pichincha Av Piso 7</v>
          </cell>
          <cell r="M6546" t="str">
            <v>1790010937001</v>
          </cell>
          <cell r="N6546" t="str">
            <v>0999059226</v>
          </cell>
          <cell r="O6546" t="str">
            <v/>
          </cell>
          <cell r="P6546" t="str">
            <v>QUITO</v>
          </cell>
          <cell r="Q6546" t="str">
            <v>QUITO</v>
          </cell>
          <cell r="R6546" t="str">
            <v>PICHINCHA</v>
          </cell>
          <cell r="T6546" t="str">
            <v>TRANSERVISS</v>
          </cell>
          <cell r="U6546" t="str">
            <v>FLEXNETUIO_LOCAL</v>
          </cell>
          <cell r="V6546">
            <v>1</v>
          </cell>
          <cell r="W6546">
            <v>1</v>
          </cell>
          <cell r="X6546" t="str">
            <v>FLEXNET ECUADOR - MDELIVERY</v>
          </cell>
          <cell r="Y6546" t="str">
            <v>CALLE 28 DE JUNIO S/N Y GARCIA MORENO ENTRADA LLANO GRANDE</v>
          </cell>
        </row>
        <row r="6547">
          <cell r="A6547" t="str">
            <v>2476383</v>
          </cell>
          <cell r="B6547">
            <v>480197</v>
          </cell>
          <cell r="C6547" t="str">
            <v>2476383</v>
          </cell>
          <cell r="D6547" t="str">
            <v>MDELIVERY</v>
          </cell>
          <cell r="E6547" t="str">
            <v>DESPACHO</v>
          </cell>
          <cell r="F6547" t="str">
            <v>EXPRESS</v>
          </cell>
          <cell r="G6547" t="str">
            <v>FT75622</v>
          </cell>
          <cell r="H6547">
            <v>44910</v>
          </cell>
          <cell r="I6547" t="str">
            <v>ENTREGADO</v>
          </cell>
          <cell r="J6547">
            <v>44910</v>
          </cell>
          <cell r="K6547" t="str">
            <v>Jose Alejandro Cevallos_INDUSTRIAS COTOGCHOA CIA LTDA</v>
          </cell>
          <cell r="L6547" t="str">
            <v>Isla Floreana N41 145 y Seymour</v>
          </cell>
          <cell r="M6547" t="str">
            <v>1791044959001</v>
          </cell>
          <cell r="N6547" t="str">
            <v>0996029144</v>
          </cell>
          <cell r="O6547" t="str">
            <v/>
          </cell>
          <cell r="P6547" t="str">
            <v>QUITO</v>
          </cell>
          <cell r="Q6547" t="str">
            <v>QUITO</v>
          </cell>
          <cell r="R6547" t="str">
            <v>PICHINCHA</v>
          </cell>
          <cell r="T6547" t="str">
            <v>FLEXTRANS UIO</v>
          </cell>
          <cell r="U6547" t="str">
            <v>FLEXNETUIO_LOCAL</v>
          </cell>
          <cell r="V6547">
            <v>1</v>
          </cell>
          <cell r="W6547">
            <v>1</v>
          </cell>
          <cell r="X6547" t="str">
            <v>FLEXNET ECUADOR - MDELIVERY</v>
          </cell>
          <cell r="Y6547" t="str">
            <v>CALLE 28 DE JUNIO S/N Y GARCIA MORENO ENTRADA LLANO GRANDE</v>
          </cell>
        </row>
        <row r="6548">
          <cell r="A6548" t="str">
            <v>2476741</v>
          </cell>
          <cell r="B6548">
            <v>480198</v>
          </cell>
          <cell r="C6548" t="str">
            <v>2476741</v>
          </cell>
          <cell r="D6548" t="str">
            <v>MDELIVERY</v>
          </cell>
          <cell r="E6548" t="str">
            <v>DESPACHO</v>
          </cell>
          <cell r="F6548" t="str">
            <v>EXPRESS</v>
          </cell>
          <cell r="G6548" t="str">
            <v>FT75879</v>
          </cell>
          <cell r="H6548">
            <v>44910</v>
          </cell>
          <cell r="I6548" t="str">
            <v>ENTREGADO</v>
          </cell>
          <cell r="J6548">
            <v>44914</v>
          </cell>
          <cell r="K6548" t="str">
            <v xml:space="preserve">GABRIELA VACA_ LABORATORIOS SIEGFRIED S A </v>
          </cell>
          <cell r="L6548" t="str">
            <v>Av Republica de El Salvador N34 493 170135 Edificio Torre Gibraltar PB</v>
          </cell>
          <cell r="M6548" t="str">
            <v>1791897498001</v>
          </cell>
          <cell r="N6548" t="str">
            <v>024009600</v>
          </cell>
          <cell r="O6548" t="str">
            <v/>
          </cell>
          <cell r="P6548" t="str">
            <v>QUITO</v>
          </cell>
          <cell r="Q6548" t="str">
            <v>QUITO</v>
          </cell>
          <cell r="R6548" t="str">
            <v>PICHINCHA</v>
          </cell>
          <cell r="T6548" t="str">
            <v>TRANSERVISS</v>
          </cell>
          <cell r="U6548" t="str">
            <v>FLEXNETUIO_LOCAL</v>
          </cell>
          <cell r="V6548">
            <v>1</v>
          </cell>
          <cell r="W6548">
            <v>1</v>
          </cell>
          <cell r="X6548" t="str">
            <v>FLEXNET ECUADOR - MDELIVERY</v>
          </cell>
          <cell r="Y6548" t="str">
            <v>CALLE 28 DE JUNIO S/N Y GARCIA MORENO ENTRADA LLANO GRANDE</v>
          </cell>
        </row>
        <row r="6549">
          <cell r="A6549" t="str">
            <v>2476742</v>
          </cell>
          <cell r="B6549">
            <v>480199</v>
          </cell>
          <cell r="C6549" t="str">
            <v>2476742</v>
          </cell>
          <cell r="D6549" t="str">
            <v>MDELIVERY</v>
          </cell>
          <cell r="E6549" t="str">
            <v>DESPACHO</v>
          </cell>
          <cell r="F6549" t="str">
            <v>EXPRESS</v>
          </cell>
          <cell r="G6549" t="str">
            <v>TS7970</v>
          </cell>
          <cell r="H6549">
            <v>44910</v>
          </cell>
          <cell r="I6549" t="str">
            <v>ENTREGADO</v>
          </cell>
          <cell r="J6549">
            <v>44910</v>
          </cell>
          <cell r="K6549" t="str">
            <v xml:space="preserve">Mariana Eibar_OLIMPOBUSINESS S A </v>
          </cell>
          <cell r="L6549" t="str">
            <v xml:space="preserve"> Muros No N27 257 Esq Gonzalez Suarez Quito Pichincha Ref Local BUGGATTI </v>
          </cell>
          <cell r="M6549" t="str">
            <v>1792243580001</v>
          </cell>
          <cell r="N6549" t="str">
            <v>0999325390</v>
          </cell>
          <cell r="O6549" t="str">
            <v/>
          </cell>
          <cell r="P6549" t="str">
            <v>QUITO</v>
          </cell>
          <cell r="Q6549" t="str">
            <v>QUITO</v>
          </cell>
          <cell r="R6549" t="str">
            <v>PICHINCHA</v>
          </cell>
          <cell r="T6549" t="str">
            <v>TRANSERVISS</v>
          </cell>
          <cell r="U6549" t="str">
            <v>FLEXNETUIO_LOCAL</v>
          </cell>
          <cell r="V6549">
            <v>1</v>
          </cell>
          <cell r="W6549">
            <v>1</v>
          </cell>
          <cell r="X6549" t="str">
            <v>FLEXNET ECUADOR - MDELIVERY</v>
          </cell>
          <cell r="Y6549" t="str">
            <v>CALLE 28 DE JUNIO S/N Y GARCIA MORENO ENTRADA LLANO GRANDE</v>
          </cell>
        </row>
        <row r="6550">
          <cell r="A6550" t="str">
            <v>2476747</v>
          </cell>
          <cell r="B6550">
            <v>480200</v>
          </cell>
          <cell r="C6550" t="str">
            <v>2476747</v>
          </cell>
          <cell r="D6550" t="str">
            <v>MDELIVERY</v>
          </cell>
          <cell r="E6550" t="str">
            <v>DESPACHO</v>
          </cell>
          <cell r="F6550" t="str">
            <v>EXPRESS</v>
          </cell>
          <cell r="G6550" t="str">
            <v>FT75625</v>
          </cell>
          <cell r="H6550">
            <v>44910</v>
          </cell>
          <cell r="I6550" t="str">
            <v>ENTREGADO</v>
          </cell>
          <cell r="J6550">
            <v>44911</v>
          </cell>
          <cell r="K6550" t="str">
            <v>Patricia Luna_URBANO EXPRESS S A RAPIEXX</v>
          </cell>
          <cell r="L6550" t="str">
            <v>De Las Azucenas N44 131 y de Los Granados</v>
          </cell>
          <cell r="M6550" t="str">
            <v>1791312813001</v>
          </cell>
          <cell r="N6550" t="str">
            <v>0992526528</v>
          </cell>
          <cell r="O6550" t="str">
            <v/>
          </cell>
          <cell r="P6550" t="str">
            <v>QUITO</v>
          </cell>
          <cell r="Q6550" t="str">
            <v>QUITO</v>
          </cell>
          <cell r="R6550" t="str">
            <v>PICHINCHA</v>
          </cell>
          <cell r="T6550" t="str">
            <v>FLEXTRANS UIO</v>
          </cell>
          <cell r="U6550" t="str">
            <v>FLEXNETUIO_LOCAL</v>
          </cell>
          <cell r="V6550">
            <v>1</v>
          </cell>
          <cell r="W6550">
            <v>1</v>
          </cell>
          <cell r="X6550" t="str">
            <v>FLEXNET ECUADOR - MDELIVERY</v>
          </cell>
          <cell r="Y6550" t="str">
            <v>CALLE 28 DE JUNIO S/N Y GARCIA MORENO ENTRADA LLANO GRANDE</v>
          </cell>
        </row>
        <row r="6551">
          <cell r="A6551" t="str">
            <v>2476789</v>
          </cell>
          <cell r="B6551">
            <v>480201</v>
          </cell>
          <cell r="C6551" t="str">
            <v>2476789</v>
          </cell>
          <cell r="D6551" t="str">
            <v>MDELIVERY</v>
          </cell>
          <cell r="E6551" t="str">
            <v>DESPACHO</v>
          </cell>
          <cell r="F6551" t="str">
            <v>EXPRESS</v>
          </cell>
          <cell r="G6551" t="str">
            <v>TS7971</v>
          </cell>
          <cell r="H6551">
            <v>44910</v>
          </cell>
          <cell r="I6551" t="str">
            <v>ENTREGADO</v>
          </cell>
          <cell r="J6551">
            <v>44910</v>
          </cell>
          <cell r="K6551" t="str">
            <v>CECILIA BASTIDAS KEVIN CARRION_BANCO INTERNACIONAL</v>
          </cell>
          <cell r="L6551" t="str">
            <v>PATRIA Y 9 DE OCTUBRE MATRIZ BANCO INTERNACIONAL AREA DE CORRESPONDENCIA</v>
          </cell>
          <cell r="M6551" t="str">
            <v>1790098354001</v>
          </cell>
          <cell r="N6551" t="str">
            <v>0987069659</v>
          </cell>
          <cell r="O6551" t="str">
            <v/>
          </cell>
          <cell r="P6551" t="str">
            <v>QUITO</v>
          </cell>
          <cell r="Q6551" t="str">
            <v>QUITO</v>
          </cell>
          <cell r="R6551" t="str">
            <v>PICHINCHA</v>
          </cell>
          <cell r="T6551" t="str">
            <v>TRANSERVISS</v>
          </cell>
          <cell r="U6551" t="str">
            <v>FLEXNETUIO_LOCAL</v>
          </cell>
          <cell r="V6551">
            <v>1</v>
          </cell>
          <cell r="W6551">
            <v>1</v>
          </cell>
          <cell r="X6551" t="str">
            <v>FLEXNET ECUADOR - MDELIVERY</v>
          </cell>
          <cell r="Y6551" t="str">
            <v>CALLE 28 DE JUNIO S/N Y GARCIA MORENO ENTRADA LLANO GRANDE</v>
          </cell>
        </row>
        <row r="6552">
          <cell r="A6552" t="str">
            <v>2476847</v>
          </cell>
          <cell r="B6552">
            <v>480202</v>
          </cell>
          <cell r="C6552" t="str">
            <v>2476847</v>
          </cell>
          <cell r="D6552" t="str">
            <v>MDELIVERY</v>
          </cell>
          <cell r="E6552" t="str">
            <v>DESPACHO</v>
          </cell>
          <cell r="F6552" t="str">
            <v>EXPRESS</v>
          </cell>
          <cell r="G6552" t="str">
            <v>TS7972</v>
          </cell>
          <cell r="H6552">
            <v>44910</v>
          </cell>
          <cell r="I6552" t="str">
            <v>ENTREGADO</v>
          </cell>
          <cell r="J6552">
            <v>44910</v>
          </cell>
          <cell r="K6552" t="str">
            <v xml:space="preserve">Ing Simon Goldstein 2550124_AGROAMBIENTE CIA LTDA </v>
          </cell>
          <cell r="L6552" t="str">
            <v>Av Colon Oe 3 31 entre Versalles y Ulloa Edificio Villareal Duran Hnos 2do piso</v>
          </cell>
          <cell r="M6552" t="str">
            <v>1791402324001</v>
          </cell>
          <cell r="N6552" t="str">
            <v>987283336</v>
          </cell>
          <cell r="O6552" t="str">
            <v/>
          </cell>
          <cell r="P6552" t="str">
            <v>QUITO</v>
          </cell>
          <cell r="Q6552" t="str">
            <v>QUITO</v>
          </cell>
          <cell r="R6552" t="str">
            <v>PICHINCHA</v>
          </cell>
          <cell r="T6552" t="str">
            <v>TRANSERVISS</v>
          </cell>
          <cell r="U6552" t="str">
            <v>FLEXNETUIO_LOCAL</v>
          </cell>
          <cell r="V6552">
            <v>1</v>
          </cell>
          <cell r="W6552">
            <v>1</v>
          </cell>
          <cell r="X6552" t="str">
            <v>FLEXNET ECUADOR - MDELIVERY</v>
          </cell>
          <cell r="Y6552" t="str">
            <v>CALLE 28 DE JUNIO S/N Y GARCIA MORENO ENTRADA LLANO GRANDE</v>
          </cell>
        </row>
        <row r="6553">
          <cell r="A6553" t="str">
            <v>2476853</v>
          </cell>
          <cell r="B6553">
            <v>480203</v>
          </cell>
          <cell r="C6553" t="str">
            <v>2476853</v>
          </cell>
          <cell r="D6553" t="str">
            <v>MDELIVERY</v>
          </cell>
          <cell r="E6553" t="str">
            <v>DESPACHO</v>
          </cell>
          <cell r="F6553" t="str">
            <v>EXPRESS</v>
          </cell>
          <cell r="G6553" t="str">
            <v>FT75627</v>
          </cell>
          <cell r="H6553">
            <v>44910</v>
          </cell>
          <cell r="I6553" t="str">
            <v>ENTREGADO</v>
          </cell>
          <cell r="J6553">
            <v>44910</v>
          </cell>
          <cell r="K6553" t="str">
            <v xml:space="preserve">Juan Ramirez_ROYALTEX S A </v>
          </cell>
          <cell r="L6553" t="str">
            <v xml:space="preserve"> PICHINCHA QUITO Av Galo Plaza Lasso N 74 34 y Antonio Basantes no aplica </v>
          </cell>
          <cell r="M6553" t="str">
            <v>1790994708001</v>
          </cell>
          <cell r="N6553" t="str">
            <v>0987153674</v>
          </cell>
          <cell r="O6553" t="str">
            <v/>
          </cell>
          <cell r="P6553" t="str">
            <v>QUITO</v>
          </cell>
          <cell r="Q6553" t="str">
            <v>QUITO</v>
          </cell>
          <cell r="R6553" t="str">
            <v>PICHINCHA</v>
          </cell>
          <cell r="T6553" t="str">
            <v>FLEXTRANS UIO</v>
          </cell>
          <cell r="U6553" t="str">
            <v>FLEXNETUIO_LOCAL</v>
          </cell>
          <cell r="V6553">
            <v>1</v>
          </cell>
          <cell r="W6553">
            <v>1</v>
          </cell>
          <cell r="X6553" t="str">
            <v>FLEXNET ECUADOR - MDELIVERY</v>
          </cell>
          <cell r="Y6553" t="str">
            <v>CALLE 28 DE JUNIO S/N Y GARCIA MORENO ENTRADA LLANO GRANDE</v>
          </cell>
        </row>
        <row r="6554">
          <cell r="A6554" t="str">
            <v>2476858</v>
          </cell>
          <cell r="B6554">
            <v>480204</v>
          </cell>
          <cell r="C6554" t="str">
            <v>2476858</v>
          </cell>
          <cell r="D6554" t="str">
            <v>MDELIVERY</v>
          </cell>
          <cell r="E6554" t="str">
            <v>DESPACHO</v>
          </cell>
          <cell r="F6554" t="str">
            <v>EXPRESS</v>
          </cell>
          <cell r="G6554" t="str">
            <v>TS7969</v>
          </cell>
          <cell r="H6554">
            <v>44910</v>
          </cell>
          <cell r="I6554" t="str">
            <v>ENTREGADO</v>
          </cell>
          <cell r="J6554">
            <v>44910</v>
          </cell>
          <cell r="K6554" t="str">
            <v xml:space="preserve">JACOME VARGAS EDGAR JORDI VIVIANA CORDOVA_PRICEWATERHOUSECOOPERS DEL ECUADOR CIA LTDA </v>
          </cell>
          <cell r="L6554" t="str">
            <v>Av 6 de Diciembre y Boussingault Edificio T6 Piso 14</v>
          </cell>
          <cell r="M6554" t="str">
            <v>1791105958001</v>
          </cell>
          <cell r="N6554" t="str">
            <v>09945197655</v>
          </cell>
          <cell r="O6554" t="str">
            <v/>
          </cell>
          <cell r="P6554" t="str">
            <v>QUITO</v>
          </cell>
          <cell r="Q6554" t="str">
            <v>QUITO</v>
          </cell>
          <cell r="R6554" t="str">
            <v>PICHINCHA</v>
          </cell>
          <cell r="T6554" t="str">
            <v>TRANSERVISS</v>
          </cell>
          <cell r="U6554" t="str">
            <v>FLEXNETUIO_LOCAL</v>
          </cell>
          <cell r="V6554">
            <v>1</v>
          </cell>
          <cell r="W6554">
            <v>1</v>
          </cell>
          <cell r="X6554" t="str">
            <v>FLEXNET ECUADOR - MDELIVERY</v>
          </cell>
          <cell r="Y6554" t="str">
            <v>CALLE 28 DE JUNIO S/N Y GARCIA MORENO ENTRADA LLANO GRANDE</v>
          </cell>
        </row>
        <row r="6555">
          <cell r="A6555" t="str">
            <v>R_22_084_01096501</v>
          </cell>
          <cell r="B6555">
            <v>480194</v>
          </cell>
          <cell r="C6555" t="str">
            <v>R_22_084_01096501</v>
          </cell>
          <cell r="D6555" t="str">
            <v>ROER</v>
          </cell>
          <cell r="E6555" t="str">
            <v>DESPACHO</v>
          </cell>
          <cell r="F6555" t="str">
            <v>EXCLUSIVO</v>
          </cell>
          <cell r="G6555" t="str">
            <v>FT75575</v>
          </cell>
          <cell r="H6555">
            <v>44910</v>
          </cell>
          <cell r="I6555" t="str">
            <v>ENTREGADO</v>
          </cell>
          <cell r="J6555">
            <v>44915</v>
          </cell>
          <cell r="K6555" t="str">
            <v>FLEXNET GUAYAQUIL</v>
          </cell>
          <cell r="L6555" t="str">
            <v>FERNANDO GUTIÉRREZ HILL. VÍA A DAULE KM 8 1/2. ENTRADA A COOPERATIVA JUAN MONTALVO.</v>
          </cell>
          <cell r="M6555" t="str">
            <v>PABLO HERNANDEZ  / 1791890663001</v>
          </cell>
          <cell r="P6555" t="str">
            <v>090606</v>
          </cell>
          <cell r="Q6555" t="str">
            <v>GUAYAQUIL</v>
          </cell>
          <cell r="R6555" t="str">
            <v>GUAYAS</v>
          </cell>
          <cell r="S6555" t="str">
            <v>GUAYAQUIL</v>
          </cell>
          <cell r="U6555" t="str">
            <v>FLEXNETUIO_GYE</v>
          </cell>
          <cell r="V6555">
            <v>1</v>
          </cell>
          <cell r="W6555">
            <v>4</v>
          </cell>
          <cell r="X6555" t="str">
            <v>FLEXNET DEL ECUADOR</v>
          </cell>
          <cell r="Y6555" t="str">
            <v>28 DE JUNIO Y GARCIA MORENO</v>
          </cell>
        </row>
        <row r="6556">
          <cell r="A6556" t="str">
            <v>414388709</v>
          </cell>
          <cell r="B6556">
            <v>480192</v>
          </cell>
          <cell r="C6556" t="str">
            <v>414388709</v>
          </cell>
          <cell r="D6556" t="str">
            <v>FLEXTUENTI</v>
          </cell>
          <cell r="E6556" t="str">
            <v>DESPACHO</v>
          </cell>
          <cell r="F6556" t="str">
            <v>EXPRESS GYE</v>
          </cell>
          <cell r="G6556" t="str">
            <v>TF89091</v>
          </cell>
          <cell r="H6556">
            <v>44910</v>
          </cell>
          <cell r="I6556" t="str">
            <v>ENTREGADO</v>
          </cell>
          <cell r="J6556">
            <v>44910</v>
          </cell>
          <cell r="K6556" t="str">
            <v>IRMA LOPEZ</v>
          </cell>
          <cell r="L6556" t="str">
            <v>TARQUI CIUDADELA SAUCES 8  MZ 495F  VILLA 27  12 CALLEJON 19A NE  Y  6 PASAJE 1C NE</v>
          </cell>
          <cell r="M6556" t="str">
            <v>0916705627</v>
          </cell>
          <cell r="N6556" t="str">
            <v>0969443677/0969380908</v>
          </cell>
          <cell r="P6556" t="str">
            <v>GUAYAQUIL</v>
          </cell>
          <cell r="Q6556" t="str">
            <v>GUAYAQUIL</v>
          </cell>
          <cell r="R6556" t="str">
            <v>GUAYAS</v>
          </cell>
          <cell r="T6556" t="str">
            <v>ITSACOURIER</v>
          </cell>
          <cell r="U6556" t="str">
            <v>FLEXNETUIO_GYE</v>
          </cell>
          <cell r="V6556">
            <v>1</v>
          </cell>
          <cell r="W6556">
            <v>1</v>
          </cell>
          <cell r="X6556" t="str">
            <v>FLEXNET ECUADOR - FLEXTUENTI</v>
          </cell>
          <cell r="Y6556" t="str">
            <v>FERNANDO GUTIERREZ HILL VIA A DAULE KM 8 1/2 ENTRADA A COOPERATIVA JUAN MONTALVO</v>
          </cell>
        </row>
        <row r="6557">
          <cell r="A6557" t="str">
            <v>414410285</v>
          </cell>
          <cell r="B6557">
            <v>480193</v>
          </cell>
          <cell r="C6557" t="str">
            <v>414410285</v>
          </cell>
          <cell r="D6557" t="str">
            <v>FLEXTUENTI</v>
          </cell>
          <cell r="E6557" t="str">
            <v>DESPACHO</v>
          </cell>
          <cell r="F6557" t="str">
            <v>EXPRESS GYE</v>
          </cell>
          <cell r="G6557" t="str">
            <v>TF89090</v>
          </cell>
          <cell r="H6557">
            <v>44910</v>
          </cell>
          <cell r="I6557" t="str">
            <v>ENTREGADO</v>
          </cell>
          <cell r="J6557">
            <v>44910</v>
          </cell>
          <cell r="K6557" t="str">
            <v>JUAN ANDRES BORJA ALBAN</v>
          </cell>
          <cell r="L6557" t="str">
            <v>TARQUI  CALLE DR HORORATO VASQUEZ  MZ 9  SOLAR13  AV 22 NO</v>
          </cell>
          <cell r="M6557" t="str">
            <v>0200925345</v>
          </cell>
          <cell r="N6557" t="str">
            <v>0987556328/0987556328</v>
          </cell>
          <cell r="P6557" t="str">
            <v>GUAYAQUIL</v>
          </cell>
          <cell r="Q6557" t="str">
            <v>GUAYAQUIL</v>
          </cell>
          <cell r="R6557" t="str">
            <v>GUAYAS</v>
          </cell>
          <cell r="T6557" t="str">
            <v>ITSACOURIER</v>
          </cell>
          <cell r="U6557" t="str">
            <v>FLEXNETUIO_GYE</v>
          </cell>
          <cell r="V6557">
            <v>1</v>
          </cell>
          <cell r="W6557">
            <v>1</v>
          </cell>
          <cell r="X6557" t="str">
            <v>FLEXNET ECUADOR - FLEXTUENTI</v>
          </cell>
          <cell r="Y6557" t="str">
            <v>FERNANDO GUTIERREZ HILL VIA A DAULE KM 8 1/2 ENTRADA A COOPERATIVA JUAN MONTALVO</v>
          </cell>
        </row>
        <row r="6558">
          <cell r="A6558" t="str">
            <v>4726672</v>
          </cell>
          <cell r="B6558">
            <v>480162</v>
          </cell>
          <cell r="C6558" t="str">
            <v>4726672</v>
          </cell>
          <cell r="D6558" t="str">
            <v>MDELIVERY</v>
          </cell>
          <cell r="E6558" t="str">
            <v>DESPACHO</v>
          </cell>
          <cell r="F6558" t="str">
            <v>DERIVADO PICK UP</v>
          </cell>
          <cell r="G6558" t="str">
            <v>031080004726672</v>
          </cell>
          <cell r="H6558">
            <v>44910</v>
          </cell>
          <cell r="I6558" t="str">
            <v>ENTREGADO</v>
          </cell>
          <cell r="J6558">
            <v>44912</v>
          </cell>
          <cell r="K6558" t="str">
            <v>HERRERA LOOR DIGNA ISABEL</v>
          </cell>
          <cell r="L6558" t="str">
            <v>OFICINA TRAMACO EL COCA</v>
          </cell>
          <cell r="M6558" t="str">
            <v>2200327076</v>
          </cell>
          <cell r="N6558" t="str">
            <v>0994796808</v>
          </cell>
          <cell r="O6558" t="str">
            <v>0994796808</v>
          </cell>
          <cell r="P6558" t="str">
            <v>220201</v>
          </cell>
          <cell r="Q6558" t="str">
            <v>EL COCA</v>
          </cell>
          <cell r="R6558" t="str">
            <v>ORELLANA</v>
          </cell>
          <cell r="S6558" t="str">
            <v>PUERTO FRANCISCO DE ORELLANA (EL COCA)</v>
          </cell>
          <cell r="T6558" t="str">
            <v>TRAMACO</v>
          </cell>
          <cell r="V6558">
            <v>1</v>
          </cell>
          <cell r="W6558">
            <v>1</v>
          </cell>
          <cell r="X6558" t="str">
            <v>FLEXNET ECUADOR - MDELIVERY</v>
          </cell>
          <cell r="Y6558" t="str">
            <v>CALLE 28 DE JUNIO S/N Y GARCIA MORENO ENTRADA LLANO GRANDE</v>
          </cell>
        </row>
        <row r="6559">
          <cell r="A6559" t="str">
            <v>4726747</v>
          </cell>
          <cell r="B6559">
            <v>480163</v>
          </cell>
          <cell r="C6559" t="str">
            <v>4726747</v>
          </cell>
          <cell r="D6559" t="str">
            <v>MDELIVERY</v>
          </cell>
          <cell r="E6559" t="str">
            <v>DESPACHO</v>
          </cell>
          <cell r="F6559" t="str">
            <v>NORMAL</v>
          </cell>
          <cell r="G6559" t="str">
            <v>FT75596</v>
          </cell>
          <cell r="H6559">
            <v>44910</v>
          </cell>
          <cell r="I6559" t="str">
            <v>ENTREGADO</v>
          </cell>
          <cell r="J6559">
            <v>44911</v>
          </cell>
          <cell r="K6559" t="str">
            <v>MIGUEL AUGUSTO YUMI ULLOA</v>
          </cell>
          <cell r="L6559" t="str">
            <v>CARCELEN REPUBLICA DOMINICANA  SN  N81B</v>
          </cell>
          <cell r="M6559" t="str">
            <v>1718742552</v>
          </cell>
          <cell r="N6559" t="str">
            <v>0959658225</v>
          </cell>
          <cell r="O6559" t="str">
            <v>0959658225</v>
          </cell>
          <cell r="P6559" t="str">
            <v>170302</v>
          </cell>
          <cell r="Q6559" t="str">
            <v>QUITO</v>
          </cell>
          <cell r="R6559" t="str">
            <v>PICHINCHA</v>
          </cell>
          <cell r="S6559" t="str">
            <v>QUITO</v>
          </cell>
          <cell r="T6559" t="str">
            <v>FLEXTRANS UIO</v>
          </cell>
          <cell r="U6559" t="str">
            <v>FLEXNETUIO_LOCAL</v>
          </cell>
          <cell r="V6559">
            <v>1</v>
          </cell>
          <cell r="W6559">
            <v>1</v>
          </cell>
          <cell r="X6559" t="str">
            <v>FLEXNET ECUADOR - MDELIVERY</v>
          </cell>
          <cell r="Y6559" t="str">
            <v>CALLE 28 DE JUNIO S/N Y GARCIA MORENO ENTRADA LLANO GRANDE</v>
          </cell>
        </row>
        <row r="6560">
          <cell r="A6560" t="str">
            <v>4726759</v>
          </cell>
          <cell r="B6560">
            <v>480164</v>
          </cell>
          <cell r="C6560" t="str">
            <v>4726759</v>
          </cell>
          <cell r="D6560" t="str">
            <v>MDELIVERY</v>
          </cell>
          <cell r="E6560" t="str">
            <v>DESPACHO</v>
          </cell>
          <cell r="F6560" t="str">
            <v>NORMAL</v>
          </cell>
          <cell r="G6560" t="str">
            <v>TF89175</v>
          </cell>
          <cell r="H6560">
            <v>44910</v>
          </cell>
          <cell r="I6560" t="str">
            <v>ENTREGADO</v>
          </cell>
          <cell r="J6560">
            <v>44911</v>
          </cell>
          <cell r="K6560" t="str">
            <v>Wladimir Sebastian Jaramillo Calderon</v>
          </cell>
          <cell r="L6560" t="str">
            <v>TARQUI CALLE 1ER CALLEJO 18K NO MZ 413 VILLA 16 CALLE CUMBARATZA</v>
          </cell>
          <cell r="M6560" t="str">
            <v>0931084008</v>
          </cell>
          <cell r="N6560" t="str">
            <v>0999079228</v>
          </cell>
          <cell r="O6560" t="str">
            <v>0999079228</v>
          </cell>
          <cell r="P6560" t="str">
            <v>090502</v>
          </cell>
          <cell r="Q6560" t="str">
            <v>GUAYAQUIL</v>
          </cell>
          <cell r="R6560" t="str">
            <v>GUAYAS</v>
          </cell>
          <cell r="S6560" t="str">
            <v>GUAYAQUIL</v>
          </cell>
          <cell r="T6560" t="str">
            <v>ITSACOURIER</v>
          </cell>
          <cell r="U6560" t="str">
            <v>FLEXNETUIO_GYE</v>
          </cell>
          <cell r="V6560">
            <v>1</v>
          </cell>
          <cell r="W6560">
            <v>1</v>
          </cell>
          <cell r="X6560" t="str">
            <v>FLEXNET ECUADOR - MDELIVERY</v>
          </cell>
          <cell r="Y6560" t="str">
            <v>CALLE 28 DE JUNIO S/N Y GARCIA MORENO ENTRADA LLANO GRANDE</v>
          </cell>
        </row>
        <row r="6561">
          <cell r="A6561" t="str">
            <v>4726871</v>
          </cell>
          <cell r="B6561">
            <v>480165</v>
          </cell>
          <cell r="C6561" t="str">
            <v>4726871</v>
          </cell>
          <cell r="D6561" t="str">
            <v>MDELIVERY</v>
          </cell>
          <cell r="E6561" t="str">
            <v>DESPACHO</v>
          </cell>
          <cell r="F6561" t="str">
            <v>NORMAL</v>
          </cell>
          <cell r="G6561" t="str">
            <v>031080004726871</v>
          </cell>
          <cell r="H6561">
            <v>44910</v>
          </cell>
          <cell r="I6561" t="str">
            <v>ENTREGADO</v>
          </cell>
          <cell r="J6561">
            <v>44915</v>
          </cell>
          <cell r="K6561" t="str">
            <v>LOPEZ GOMEZ DENNYS KATIUSCA</v>
          </cell>
          <cell r="L6561" t="str">
            <v>PASCUALES CIUDAD SANTIAGO  ETAPA LAS PEA,AS MZ 5757 VILLA 8</v>
          </cell>
          <cell r="M6561" t="str">
            <v>0926988635</v>
          </cell>
          <cell r="N6561" t="str">
            <v>0986221320</v>
          </cell>
          <cell r="O6561" t="str">
            <v>0986221320</v>
          </cell>
          <cell r="P6561" t="str">
            <v>090707</v>
          </cell>
          <cell r="Q6561" t="str">
            <v>GUAYAQUIL</v>
          </cell>
          <cell r="R6561" t="str">
            <v>GUAYAS</v>
          </cell>
          <cell r="S6561" t="str">
            <v>GUAYAQUIL</v>
          </cell>
          <cell r="T6561" t="str">
            <v>TRAMACO</v>
          </cell>
          <cell r="U6561" t="str">
            <v>FLEXNETUIO_GYE</v>
          </cell>
          <cell r="V6561">
            <v>1</v>
          </cell>
          <cell r="W6561">
            <v>1</v>
          </cell>
          <cell r="X6561" t="str">
            <v>FLEXNET ECUADOR - MDELIVERY</v>
          </cell>
          <cell r="Y6561" t="str">
            <v>CALLE 28 DE JUNIO S/N Y GARCIA MORENO ENTRADA LLANO GRANDE</v>
          </cell>
        </row>
        <row r="6562">
          <cell r="A6562" t="str">
            <v>4726887</v>
          </cell>
          <cell r="B6562">
            <v>480166</v>
          </cell>
          <cell r="C6562" t="str">
            <v>4726887</v>
          </cell>
          <cell r="D6562" t="str">
            <v>MDELIVERY</v>
          </cell>
          <cell r="E6562" t="str">
            <v>DESPACHO</v>
          </cell>
          <cell r="F6562" t="str">
            <v>DERIVADO PICK UP</v>
          </cell>
          <cell r="G6562" t="str">
            <v>031080004726887</v>
          </cell>
          <cell r="H6562">
            <v>44910</v>
          </cell>
          <cell r="I6562" t="str">
            <v>ENTREGADO</v>
          </cell>
          <cell r="J6562">
            <v>44916</v>
          </cell>
          <cell r="K6562" t="str">
            <v>ARTURO RICARDO CAICEDO CARRION</v>
          </cell>
          <cell r="L6562" t="str">
            <v>OFICINA TRAMACO PUNTO DE ATENCION SAN MARINO</v>
          </cell>
          <cell r="M6562" t="str">
            <v>0915990014</v>
          </cell>
          <cell r="N6562" t="str">
            <v>0984115378</v>
          </cell>
          <cell r="O6562" t="str">
            <v>0984115378</v>
          </cell>
          <cell r="P6562" t="str">
            <v>GUAYAQUIL</v>
          </cell>
          <cell r="Q6562" t="str">
            <v>GUAYAQUIL</v>
          </cell>
          <cell r="R6562" t="str">
            <v>GUAYAS</v>
          </cell>
          <cell r="T6562" t="str">
            <v>TRAMACO</v>
          </cell>
          <cell r="U6562" t="str">
            <v>FLEXNETUIO_GYE</v>
          </cell>
          <cell r="V6562">
            <v>1</v>
          </cell>
          <cell r="W6562">
            <v>1</v>
          </cell>
          <cell r="X6562" t="str">
            <v>FLEXNET ECUADOR - MDELIVERY</v>
          </cell>
          <cell r="Y6562" t="str">
            <v>CALLE 28 DE JUNIO S/N Y GARCIA MORENO ENTRADA LLANO GRANDE</v>
          </cell>
        </row>
        <row r="6563">
          <cell r="A6563" t="str">
            <v>4726944</v>
          </cell>
          <cell r="B6563">
            <v>480167</v>
          </cell>
          <cell r="C6563" t="str">
            <v>4726944</v>
          </cell>
          <cell r="D6563" t="str">
            <v>MDELIVERY</v>
          </cell>
          <cell r="E6563" t="str">
            <v>DESPACHO</v>
          </cell>
          <cell r="F6563" t="str">
            <v>DERIVADO PICK UP</v>
          </cell>
          <cell r="G6563" t="str">
            <v>031080004726944</v>
          </cell>
          <cell r="H6563">
            <v>44910</v>
          </cell>
          <cell r="I6563" t="str">
            <v>ENTREGADO</v>
          </cell>
          <cell r="J6563">
            <v>44914</v>
          </cell>
          <cell r="K6563" t="str">
            <v>LUIS ENRIQUE ESCOBAR RAMOS</v>
          </cell>
          <cell r="L6563" t="str">
            <v>OFICINA TRAMACO PORTETE</v>
          </cell>
          <cell r="M6563" t="str">
            <v>0902969252</v>
          </cell>
          <cell r="N6563" t="str">
            <v>0984630888</v>
          </cell>
          <cell r="O6563" t="str">
            <v>0000000000</v>
          </cell>
          <cell r="P6563" t="str">
            <v>GUAYAQUIL</v>
          </cell>
          <cell r="Q6563" t="str">
            <v>GUAYAQUIL</v>
          </cell>
          <cell r="R6563" t="str">
            <v>GUAYAS</v>
          </cell>
          <cell r="T6563" t="str">
            <v>TRAMACO</v>
          </cell>
          <cell r="U6563" t="str">
            <v>FLEXNETUIO_GYE</v>
          </cell>
          <cell r="V6563">
            <v>1</v>
          </cell>
          <cell r="W6563">
            <v>1</v>
          </cell>
          <cell r="X6563" t="str">
            <v>FLEXNET ECUADOR - MDELIVERY</v>
          </cell>
          <cell r="Y6563" t="str">
            <v>CALLE 28 DE JUNIO S/N Y GARCIA MORENO ENTRADA LLANO GRANDE</v>
          </cell>
        </row>
        <row r="6564">
          <cell r="A6564" t="str">
            <v>4727033</v>
          </cell>
          <cell r="B6564">
            <v>480168</v>
          </cell>
          <cell r="C6564" t="str">
            <v>4727033</v>
          </cell>
          <cell r="D6564" t="str">
            <v>MDELIVERY</v>
          </cell>
          <cell r="E6564" t="str">
            <v>DESPACHO</v>
          </cell>
          <cell r="F6564" t="str">
            <v>DERIVADO PICK UP</v>
          </cell>
          <cell r="G6564" t="str">
            <v>031080004727033</v>
          </cell>
          <cell r="H6564">
            <v>44910</v>
          </cell>
          <cell r="I6564" t="str">
            <v>DEVOLUCION_EN_PROCESO</v>
          </cell>
          <cell r="J6564">
            <v>44922</v>
          </cell>
          <cell r="K6564" t="str">
            <v>CARLOS STEVEN CRUZ MINO</v>
          </cell>
          <cell r="L6564" t="str">
            <v>OFICINA TRAMACO MACAS</v>
          </cell>
          <cell r="M6564" t="str">
            <v>0953389640</v>
          </cell>
          <cell r="N6564" t="str">
            <v>0962239136</v>
          </cell>
          <cell r="O6564" t="str">
            <v>0962239136</v>
          </cell>
          <cell r="P6564" t="str">
            <v>MACAS</v>
          </cell>
          <cell r="Q6564" t="str">
            <v>MORONA</v>
          </cell>
          <cell r="R6564" t="str">
            <v>MORONA SANTIAGO</v>
          </cell>
          <cell r="S6564" t="str">
            <v/>
          </cell>
          <cell r="T6564" t="str">
            <v>TRAMACO</v>
          </cell>
          <cell r="U6564" t="str">
            <v>FLEXNETUIO_PROVINCIA</v>
          </cell>
          <cell r="V6564">
            <v>1</v>
          </cell>
          <cell r="W6564">
            <v>1</v>
          </cell>
          <cell r="X6564" t="str">
            <v>FLEXNET ECUADOR - MDELIVERY</v>
          </cell>
          <cell r="Y6564" t="str">
            <v>CALLE 28 DE JUNIO S/N Y GARCIA MORENO ENTRADA LLANO GRANDE</v>
          </cell>
        </row>
        <row r="6565">
          <cell r="A6565" t="str">
            <v>4727240</v>
          </cell>
          <cell r="B6565">
            <v>480169</v>
          </cell>
          <cell r="C6565" t="str">
            <v>4727240</v>
          </cell>
          <cell r="D6565" t="str">
            <v>MDELIVERY</v>
          </cell>
          <cell r="E6565" t="str">
            <v>DESPACHO</v>
          </cell>
          <cell r="F6565" t="str">
            <v>DERIVADO PICK UP</v>
          </cell>
          <cell r="G6565" t="str">
            <v>031080004727240</v>
          </cell>
          <cell r="H6565">
            <v>44910</v>
          </cell>
          <cell r="I6565" t="str">
            <v>ENTREGADO</v>
          </cell>
          <cell r="J6565">
            <v>44915</v>
          </cell>
          <cell r="K6565" t="str">
            <v>ELMER LEYNER BUESTAN CUENCA</v>
          </cell>
          <cell r="L6565" t="str">
            <v>OFICINA TRAMACO CUENCA CENTRO</v>
          </cell>
          <cell r="M6565" t="str">
            <v>0707020830</v>
          </cell>
          <cell r="N6565" t="str">
            <v>0998741105</v>
          </cell>
          <cell r="O6565" t="str">
            <v>0998741105</v>
          </cell>
          <cell r="P6565" t="str">
            <v>CUENCA</v>
          </cell>
          <cell r="Q6565" t="str">
            <v>CUENCA</v>
          </cell>
          <cell r="R6565" t="str">
            <v>AZUAY</v>
          </cell>
          <cell r="T6565" t="str">
            <v>TRAMACO</v>
          </cell>
          <cell r="U6565" t="str">
            <v>FLEXNETUIO_PROVINCIA</v>
          </cell>
          <cell r="V6565">
            <v>1</v>
          </cell>
          <cell r="W6565">
            <v>1</v>
          </cell>
          <cell r="X6565" t="str">
            <v>FLEXNET ECUADOR - MDELIVERY</v>
          </cell>
          <cell r="Y6565" t="str">
            <v>CALLE 28 DE JUNIO S/N Y GARCIA MORENO ENTRADA LLANO GRANDE</v>
          </cell>
        </row>
        <row r="6566">
          <cell r="A6566" t="str">
            <v>4727260</v>
          </cell>
          <cell r="B6566">
            <v>480170</v>
          </cell>
          <cell r="C6566" t="str">
            <v>4727260</v>
          </cell>
          <cell r="D6566" t="str">
            <v>MDELIVERY</v>
          </cell>
          <cell r="E6566" t="str">
            <v>DESPACHO</v>
          </cell>
          <cell r="F6566" t="str">
            <v>NORMAL</v>
          </cell>
          <cell r="G6566" t="str">
            <v>031080004727260</v>
          </cell>
          <cell r="H6566">
            <v>44910</v>
          </cell>
          <cell r="I6566" t="str">
            <v>ENTREGADO</v>
          </cell>
          <cell r="J6566">
            <v>44911</v>
          </cell>
          <cell r="K6566" t="str">
            <v>CABEZA CHARCOPA DANIELA GIMENA</v>
          </cell>
          <cell r="L6566" t="str">
            <v>LA AURORA URB LA JOYA ETAPA PLATINO  MZ 2 VILLA 25</v>
          </cell>
          <cell r="M6566" t="str">
            <v>0928663566</v>
          </cell>
          <cell r="N6566" t="str">
            <v>0990826960</v>
          </cell>
          <cell r="O6566" t="str">
            <v>0990826960</v>
          </cell>
          <cell r="P6566" t="str">
            <v>091901</v>
          </cell>
          <cell r="Q6566" t="str">
            <v>DAULE</v>
          </cell>
          <cell r="R6566" t="str">
            <v>GUAYAS</v>
          </cell>
          <cell r="S6566" t="str">
            <v>DAULE</v>
          </cell>
          <cell r="T6566" t="str">
            <v>TRAMACO</v>
          </cell>
          <cell r="V6566">
            <v>1</v>
          </cell>
          <cell r="W6566">
            <v>1</v>
          </cell>
          <cell r="X6566" t="str">
            <v>FLEXNET ECUADOR - MDELIVERY</v>
          </cell>
          <cell r="Y6566" t="str">
            <v>CALLE 28 DE JUNIO S/N Y GARCIA MORENO ENTRADA LLANO GRANDE</v>
          </cell>
        </row>
        <row r="6567">
          <cell r="A6567" t="str">
            <v>4727382</v>
          </cell>
          <cell r="B6567">
            <v>480171</v>
          </cell>
          <cell r="C6567" t="str">
            <v>4727382</v>
          </cell>
          <cell r="D6567" t="str">
            <v>MDELIVERY</v>
          </cell>
          <cell r="E6567" t="str">
            <v>DESPACHO</v>
          </cell>
          <cell r="F6567" t="str">
            <v>NORMAL</v>
          </cell>
          <cell r="G6567" t="str">
            <v>031080004727382</v>
          </cell>
          <cell r="H6567">
            <v>44910</v>
          </cell>
          <cell r="I6567" t="str">
            <v>ENTREGADO</v>
          </cell>
          <cell r="J6567">
            <v>44911</v>
          </cell>
          <cell r="K6567" t="str">
            <v>URIARTE MARMOLEJO JORGE LUIS</v>
          </cell>
          <cell r="L6567" t="str">
            <v>ELOY ALFARO    AV SAMUEL CISNEROS  MZ 4  SOLAR 11 CALLE  MONTECRISTI</v>
          </cell>
          <cell r="M6567" t="str">
            <v>0951917061</v>
          </cell>
          <cell r="N6567" t="str">
            <v>0997752971</v>
          </cell>
          <cell r="O6567" t="str">
            <v>0997752971</v>
          </cell>
          <cell r="P6567" t="str">
            <v>092402</v>
          </cell>
          <cell r="Q6567" t="str">
            <v>DURAN</v>
          </cell>
          <cell r="R6567" t="str">
            <v>GUAYAS</v>
          </cell>
          <cell r="S6567" t="str">
            <v>ELOY ALFARO (DURAN)</v>
          </cell>
          <cell r="T6567" t="str">
            <v>TRAMACO</v>
          </cell>
          <cell r="U6567" t="str">
            <v>FLEXNETUIO_GYE</v>
          </cell>
          <cell r="V6567">
            <v>1</v>
          </cell>
          <cell r="W6567">
            <v>1</v>
          </cell>
          <cell r="X6567" t="str">
            <v>FLEXNET ECUADOR - MDELIVERY</v>
          </cell>
          <cell r="Y6567" t="str">
            <v>CALLE 28 DE JUNIO S/N Y GARCIA MORENO ENTRADA LLANO GRANDE</v>
          </cell>
        </row>
        <row r="6568">
          <cell r="A6568" t="str">
            <v>4728028</v>
          </cell>
          <cell r="B6568">
            <v>480172</v>
          </cell>
          <cell r="C6568" t="str">
            <v>4728028</v>
          </cell>
          <cell r="D6568" t="str">
            <v>MDELIVERY</v>
          </cell>
          <cell r="E6568" t="str">
            <v>DESPACHO</v>
          </cell>
          <cell r="F6568" t="str">
            <v>NORMAL</v>
          </cell>
          <cell r="G6568" t="str">
            <v>031080004728028</v>
          </cell>
          <cell r="H6568">
            <v>44910</v>
          </cell>
          <cell r="I6568" t="str">
            <v>ENTREGADO</v>
          </cell>
          <cell r="J6568">
            <v>44911</v>
          </cell>
          <cell r="K6568" t="str">
            <v>STALYN DARIO GUAYTA VILLALOBOS</v>
          </cell>
          <cell r="L6568" t="str">
            <v>MACHACHI  CALLE RAFEL ARROBA  SN CALLE  PEREZ PAREJA</v>
          </cell>
          <cell r="M6568" t="str">
            <v>0804583961</v>
          </cell>
          <cell r="N6568" t="str">
            <v>0998458209</v>
          </cell>
          <cell r="O6568" t="str">
            <v>0998458209</v>
          </cell>
          <cell r="P6568" t="str">
            <v>171111</v>
          </cell>
          <cell r="Q6568" t="str">
            <v>MEJIA</v>
          </cell>
          <cell r="R6568" t="str">
            <v>PICHINCHA</v>
          </cell>
          <cell r="S6568" t="str">
            <v>MACHACHI - SAN JOSE DE TUCUSO</v>
          </cell>
          <cell r="T6568" t="str">
            <v>TRAMACO</v>
          </cell>
          <cell r="U6568" t="str">
            <v>FLEXNETUIO_PROVINCIA</v>
          </cell>
          <cell r="V6568">
            <v>1</v>
          </cell>
          <cell r="W6568">
            <v>1</v>
          </cell>
          <cell r="X6568" t="str">
            <v>FLEXNET ECUADOR - MDELIVERY</v>
          </cell>
          <cell r="Y6568" t="str">
            <v>CALLE 28 DE JUNIO S/N Y GARCIA MORENO ENTRADA LLANO GRANDE</v>
          </cell>
        </row>
        <row r="6569">
          <cell r="A6569" t="str">
            <v>4728146</v>
          </cell>
          <cell r="B6569">
            <v>480173</v>
          </cell>
          <cell r="C6569" t="str">
            <v>4728146</v>
          </cell>
          <cell r="D6569" t="str">
            <v>MDELIVERY</v>
          </cell>
          <cell r="E6569" t="str">
            <v>DESPACHO</v>
          </cell>
          <cell r="F6569" t="str">
            <v>NORMAL</v>
          </cell>
          <cell r="G6569" t="str">
            <v>TF89194</v>
          </cell>
          <cell r="H6569">
            <v>44910</v>
          </cell>
          <cell r="I6569" t="str">
            <v>ENTREGADO</v>
          </cell>
          <cell r="J6569">
            <v>44911</v>
          </cell>
          <cell r="K6569" t="str">
            <v>GLADYS GILDA SANCHEZ CHIRIBOGA</v>
          </cell>
          <cell r="L6569" t="str">
            <v>XIMENA  CDLA LAS TEJAS  MZ 6 VILLA 6</v>
          </cell>
          <cell r="M6569" t="str">
            <v>0903151660</v>
          </cell>
          <cell r="N6569" t="str">
            <v>0985925015</v>
          </cell>
          <cell r="O6569" t="str">
            <v>0985925015</v>
          </cell>
          <cell r="P6569" t="str">
            <v>090102</v>
          </cell>
          <cell r="Q6569" t="str">
            <v>GUAYAQUIL</v>
          </cell>
          <cell r="R6569" t="str">
            <v>GUAYAS</v>
          </cell>
          <cell r="S6569" t="str">
            <v>GUAYAQUIL</v>
          </cell>
          <cell r="T6569" t="str">
            <v>ITSACOURIER</v>
          </cell>
          <cell r="U6569" t="str">
            <v>FLEXNETUIO_GYE</v>
          </cell>
          <cell r="V6569">
            <v>1</v>
          </cell>
          <cell r="W6569">
            <v>1</v>
          </cell>
          <cell r="X6569" t="str">
            <v>FLEXNET ECUADOR - MDELIVERY</v>
          </cell>
          <cell r="Y6569" t="str">
            <v>CALLE 28 DE JUNIO S/N Y GARCIA MORENO ENTRADA LLANO GRANDE</v>
          </cell>
        </row>
        <row r="6570">
          <cell r="A6570" t="str">
            <v>4728188</v>
          </cell>
          <cell r="B6570">
            <v>480174</v>
          </cell>
          <cell r="C6570" t="str">
            <v>4728188</v>
          </cell>
          <cell r="D6570" t="str">
            <v>MDELIVERY</v>
          </cell>
          <cell r="E6570" t="str">
            <v>DESPACHO</v>
          </cell>
          <cell r="F6570" t="str">
            <v>NORMAL</v>
          </cell>
          <cell r="G6570" t="str">
            <v>TF89192</v>
          </cell>
          <cell r="H6570">
            <v>44910</v>
          </cell>
          <cell r="I6570" t="str">
            <v>ENTREGADO</v>
          </cell>
          <cell r="J6570">
            <v>44911</v>
          </cell>
          <cell r="K6570" t="str">
            <v>YCAR JULIO MINA ARROYO</v>
          </cell>
          <cell r="L6570" t="str">
            <v>CARBO CONCEPCION CALLE JUAN DE MENDIBURU 205 Y AV GRAL JOSE MARIA CORDOVA</v>
          </cell>
          <cell r="M6570" t="str">
            <v>0911721348</v>
          </cell>
          <cell r="N6570" t="str">
            <v>0962336063</v>
          </cell>
          <cell r="O6570" t="str">
            <v>0962336063</v>
          </cell>
          <cell r="P6570" t="str">
            <v>090306</v>
          </cell>
          <cell r="Q6570" t="str">
            <v>GUAYAQUIL</v>
          </cell>
          <cell r="R6570" t="str">
            <v>GUAYAS</v>
          </cell>
          <cell r="S6570" t="str">
            <v>GUAYAQUIL</v>
          </cell>
          <cell r="T6570" t="str">
            <v>ITSACOURIER</v>
          </cell>
          <cell r="U6570" t="str">
            <v>FLEXNETUIO_GYE</v>
          </cell>
          <cell r="V6570">
            <v>1</v>
          </cell>
          <cell r="W6570">
            <v>1</v>
          </cell>
          <cell r="X6570" t="str">
            <v>FLEXNET ECUADOR - MDELIVERY</v>
          </cell>
          <cell r="Y6570" t="str">
            <v>CALLE 28 DE JUNIO S/N Y GARCIA MORENO ENTRADA LLANO GRANDE</v>
          </cell>
        </row>
        <row r="6571">
          <cell r="A6571" t="str">
            <v>4728253</v>
          </cell>
          <cell r="B6571">
            <v>480175</v>
          </cell>
          <cell r="C6571" t="str">
            <v>4728253</v>
          </cell>
          <cell r="D6571" t="str">
            <v>MDELIVERY</v>
          </cell>
          <cell r="E6571" t="str">
            <v>DESPACHO</v>
          </cell>
          <cell r="F6571" t="str">
            <v>DERIVADO PICK UP</v>
          </cell>
          <cell r="G6571" t="str">
            <v>031080004728253</v>
          </cell>
          <cell r="H6571">
            <v>44910</v>
          </cell>
          <cell r="I6571" t="str">
            <v>ENTREGADO</v>
          </cell>
          <cell r="J6571">
            <v>44914</v>
          </cell>
          <cell r="K6571" t="str">
            <v>JEREMY ADRIAN YEPEZ CARRANZA</v>
          </cell>
          <cell r="L6571" t="str">
            <v>OFICINA TRAMACO QUITO ATAHUALPA</v>
          </cell>
          <cell r="M6571" t="str">
            <v>1752964153</v>
          </cell>
          <cell r="N6571" t="str">
            <v>0983573359</v>
          </cell>
          <cell r="O6571" t="str">
            <v>0983573359</v>
          </cell>
          <cell r="P6571" t="str">
            <v>QUITO</v>
          </cell>
          <cell r="Q6571" t="str">
            <v>QUITO</v>
          </cell>
          <cell r="R6571" t="str">
            <v>PICHINCHA</v>
          </cell>
          <cell r="T6571" t="str">
            <v>TRAMACO</v>
          </cell>
          <cell r="U6571" t="str">
            <v>FLEXNETUIO_LOCAL</v>
          </cell>
          <cell r="V6571">
            <v>1</v>
          </cell>
          <cell r="W6571">
            <v>1</v>
          </cell>
          <cell r="X6571" t="str">
            <v>FLEXNET ECUADOR - MDELIVERY</v>
          </cell>
          <cell r="Y6571" t="str">
            <v>CALLE 28 DE JUNIO S/N Y GARCIA MORENO ENTRADA LLANO GRANDE</v>
          </cell>
        </row>
        <row r="6572">
          <cell r="A6572" t="str">
            <v>4728379</v>
          </cell>
          <cell r="B6572">
            <v>480176</v>
          </cell>
          <cell r="C6572" t="str">
            <v>4728379</v>
          </cell>
          <cell r="D6572" t="str">
            <v>MDELIVERY</v>
          </cell>
          <cell r="E6572" t="str">
            <v>DESPACHO</v>
          </cell>
          <cell r="F6572" t="str">
            <v>NORMAL</v>
          </cell>
          <cell r="G6572" t="str">
            <v>TF89193</v>
          </cell>
          <cell r="H6572">
            <v>44910</v>
          </cell>
          <cell r="I6572" t="str">
            <v>ENTREGADO</v>
          </cell>
          <cell r="J6572">
            <v>44915</v>
          </cell>
          <cell r="K6572" t="str">
            <v>Maria Eloisa Garcia Velasquez</v>
          </cell>
          <cell r="L6572" t="str">
            <v>TARQUI VIA A LA COSTA KM 6</v>
          </cell>
          <cell r="M6572" t="str">
            <v>0917933806</v>
          </cell>
          <cell r="N6572" t="str">
            <v>0998301607</v>
          </cell>
          <cell r="O6572" t="str">
            <v/>
          </cell>
          <cell r="P6572" t="str">
            <v>090902</v>
          </cell>
          <cell r="Q6572" t="str">
            <v>GUAYAQUIL</v>
          </cell>
          <cell r="R6572" t="str">
            <v>GUAYAS</v>
          </cell>
          <cell r="S6572" t="str">
            <v>GUAYAQUIL</v>
          </cell>
          <cell r="T6572" t="str">
            <v>ITSACOURIER</v>
          </cell>
          <cell r="U6572" t="str">
            <v>FLEXNETUIO_GYE</v>
          </cell>
          <cell r="V6572">
            <v>1</v>
          </cell>
          <cell r="W6572">
            <v>1</v>
          </cell>
          <cell r="X6572" t="str">
            <v>FLEXNET ECUADOR - MDELIVERY</v>
          </cell>
          <cell r="Y6572" t="str">
            <v>CALLE 28 DE JUNIO S/N Y GARCIA MORENO ENTRADA LLANO GRANDE</v>
          </cell>
        </row>
        <row r="6573">
          <cell r="A6573" t="str">
            <v>4728553</v>
          </cell>
          <cell r="B6573">
            <v>480177</v>
          </cell>
          <cell r="C6573" t="str">
            <v>4728553</v>
          </cell>
          <cell r="D6573" t="str">
            <v>MDELIVERY</v>
          </cell>
          <cell r="E6573" t="str">
            <v>DESPACHO</v>
          </cell>
          <cell r="F6573" t="str">
            <v>NORMAL</v>
          </cell>
          <cell r="G6573" t="str">
            <v>031080004728553</v>
          </cell>
          <cell r="H6573">
            <v>44910</v>
          </cell>
          <cell r="I6573" t="str">
            <v>ENTREGADO</v>
          </cell>
          <cell r="J6573">
            <v>44914</v>
          </cell>
          <cell r="K6573" t="str">
            <v>CESAR WILMAN NEIRA MUNOZ</v>
          </cell>
          <cell r="L6573" t="str">
            <v>SANTA ELENA CALLE ATAHUALPA SN Y JULIO MORENO</v>
          </cell>
          <cell r="M6573" t="str">
            <v>0921985750</v>
          </cell>
          <cell r="N6573" t="str">
            <v>0984168009</v>
          </cell>
          <cell r="O6573" t="str">
            <v/>
          </cell>
          <cell r="P6573" t="str">
            <v>240104</v>
          </cell>
          <cell r="Q6573" t="str">
            <v>SANTA ELENA</v>
          </cell>
          <cell r="R6573" t="str">
            <v>SANTA ELENA</v>
          </cell>
          <cell r="S6573" t="str">
            <v>SANTA ELENA - CIUDADELA ROTARIO - COMUNA EL AZUCAR - RECINTO RIO VERDE - BUENA FUENTE - RECINTO JUAN</v>
          </cell>
          <cell r="T6573" t="str">
            <v>TRAMACO</v>
          </cell>
          <cell r="U6573" t="str">
            <v>FLEXNETUIO_PROVINCIA</v>
          </cell>
          <cell r="V6573">
            <v>1</v>
          </cell>
          <cell r="W6573">
            <v>1</v>
          </cell>
          <cell r="X6573" t="str">
            <v>FLEXNET ECUADOR - MDELIVERY</v>
          </cell>
          <cell r="Y6573" t="str">
            <v>CALLE 28 DE JUNIO S/N Y GARCIA MORENO ENTRADA LLANO GRANDE</v>
          </cell>
        </row>
        <row r="6574">
          <cell r="A6574" t="str">
            <v>4728756</v>
          </cell>
          <cell r="B6574">
            <v>480178</v>
          </cell>
          <cell r="C6574" t="str">
            <v>4728756</v>
          </cell>
          <cell r="D6574" t="str">
            <v>MDELIVERY</v>
          </cell>
          <cell r="E6574" t="str">
            <v>DESPACHO</v>
          </cell>
          <cell r="F6574" t="str">
            <v>DERIVADO PICK UP</v>
          </cell>
          <cell r="G6574" t="str">
            <v>031080004728756</v>
          </cell>
          <cell r="H6574">
            <v>44910</v>
          </cell>
          <cell r="I6574" t="str">
            <v>ENTREGADO</v>
          </cell>
          <cell r="J6574">
            <v>44915</v>
          </cell>
          <cell r="K6574" t="str">
            <v>JULIO WILSON SEMA ROJAS</v>
          </cell>
          <cell r="L6574" t="str">
            <v>OFICINA TRAMACO PORTETE</v>
          </cell>
          <cell r="M6574" t="str">
            <v>0913498390</v>
          </cell>
          <cell r="N6574" t="str">
            <v>0980189320</v>
          </cell>
          <cell r="O6574" t="str">
            <v>0980189320</v>
          </cell>
          <cell r="P6574" t="str">
            <v>GUAYAQUIL</v>
          </cell>
          <cell r="Q6574" t="str">
            <v>GUAYAQUIL</v>
          </cell>
          <cell r="R6574" t="str">
            <v>GUAYAS</v>
          </cell>
          <cell r="T6574" t="str">
            <v>TRAMACO</v>
          </cell>
          <cell r="U6574" t="str">
            <v>FLEXNETUIO_GYE</v>
          </cell>
          <cell r="V6574">
            <v>1</v>
          </cell>
          <cell r="W6574">
            <v>1</v>
          </cell>
          <cell r="X6574" t="str">
            <v>FLEXNET ECUADOR - MDELIVERY</v>
          </cell>
          <cell r="Y6574" t="str">
            <v>CALLE 28 DE JUNIO S/N Y GARCIA MORENO ENTRADA LLANO GRANDE</v>
          </cell>
        </row>
        <row r="6575">
          <cell r="A6575" t="str">
            <v>4729057</v>
          </cell>
          <cell r="B6575">
            <v>480179</v>
          </cell>
          <cell r="C6575" t="str">
            <v>4729057</v>
          </cell>
          <cell r="D6575" t="str">
            <v>MDELIVERY</v>
          </cell>
          <cell r="E6575" t="str">
            <v>DESPACHO</v>
          </cell>
          <cell r="F6575" t="str">
            <v>NORMAL</v>
          </cell>
          <cell r="G6575" t="str">
            <v>FT75594</v>
          </cell>
          <cell r="H6575">
            <v>44910</v>
          </cell>
          <cell r="I6575" t="str">
            <v>ENTREGADO</v>
          </cell>
          <cell r="J6575">
            <v>44911</v>
          </cell>
          <cell r="K6575" t="str">
            <v>CARLOS OMAR GUALOTUNA ONA</v>
          </cell>
          <cell r="L6575" t="str">
            <v>AMAGUANA CALLE JACINTO JIJON Y CAAMANO SN Y 1 DE MAYO</v>
          </cell>
          <cell r="M6575" t="str">
            <v>1725725954</v>
          </cell>
          <cell r="N6575" t="str">
            <v>0987477789</v>
          </cell>
          <cell r="O6575" t="str">
            <v>0987477789</v>
          </cell>
          <cell r="P6575" t="str">
            <v>170809</v>
          </cell>
          <cell r="Q6575" t="str">
            <v>QUITO</v>
          </cell>
          <cell r="R6575" t="str">
            <v>PICHINCHA</v>
          </cell>
          <cell r="S6575" t="str">
            <v>AMAGUANA - URBANIZACION LAS MALVINAS - SANTA ISABEL - COOP. DON ELOY - MIRANDA - VIV. FISCAL CUARTEL</v>
          </cell>
          <cell r="T6575" t="str">
            <v>FLEXTRANS UIO</v>
          </cell>
          <cell r="U6575" t="str">
            <v>FLEXNETUIO_LOCAL</v>
          </cell>
          <cell r="V6575">
            <v>1</v>
          </cell>
          <cell r="W6575">
            <v>1</v>
          </cell>
          <cell r="X6575" t="str">
            <v>FLEXNET ECUADOR - MDELIVERY</v>
          </cell>
          <cell r="Y6575" t="str">
            <v>CALLE 28 DE JUNIO S/N Y GARCIA MORENO ENTRADA LLANO GRANDE</v>
          </cell>
        </row>
        <row r="6576">
          <cell r="A6576" t="str">
            <v>4729314</v>
          </cell>
          <cell r="B6576">
            <v>480180</v>
          </cell>
          <cell r="C6576" t="str">
            <v>4729314</v>
          </cell>
          <cell r="D6576" t="str">
            <v>MDELIVERY</v>
          </cell>
          <cell r="E6576" t="str">
            <v>DESPACHO</v>
          </cell>
          <cell r="F6576" t="str">
            <v>NORMAL</v>
          </cell>
          <cell r="G6576" t="str">
            <v>031080004729314</v>
          </cell>
          <cell r="H6576">
            <v>44910</v>
          </cell>
          <cell r="I6576" t="str">
            <v>ENTREGADO</v>
          </cell>
          <cell r="J6576">
            <v>44911</v>
          </cell>
          <cell r="K6576" t="str">
            <v>ZAMBRANO CUSME WELLINGTON ENRIQUE</v>
          </cell>
          <cell r="L6576" t="str">
            <v>CHONE CALLE BOLIVAR  SN CALLE PICHINCHA</v>
          </cell>
          <cell r="M6576" t="str">
            <v>1316240637</v>
          </cell>
          <cell r="N6576" t="str">
            <v>0984100335</v>
          </cell>
          <cell r="O6576" t="str">
            <v/>
          </cell>
          <cell r="P6576" t="str">
            <v>130703</v>
          </cell>
          <cell r="Q6576" t="str">
            <v>CHONE</v>
          </cell>
          <cell r="R6576" t="str">
            <v>MANABI</v>
          </cell>
          <cell r="S6576" t="str">
            <v>CHONE</v>
          </cell>
          <cell r="T6576" t="str">
            <v>TRAMACO</v>
          </cell>
          <cell r="U6576" t="str">
            <v>FLEXNETUIO_PROVINCIA</v>
          </cell>
          <cell r="V6576">
            <v>1</v>
          </cell>
          <cell r="W6576">
            <v>1</v>
          </cell>
          <cell r="X6576" t="str">
            <v>FLEXNET ECUADOR - MDELIVERY</v>
          </cell>
          <cell r="Y6576" t="str">
            <v>CALLE 28 DE JUNIO S/N Y GARCIA MORENO ENTRADA LLANO GRANDE</v>
          </cell>
        </row>
        <row r="6577">
          <cell r="A6577" t="str">
            <v>4729428</v>
          </cell>
          <cell r="B6577">
            <v>480181</v>
          </cell>
          <cell r="C6577" t="str">
            <v>4729428</v>
          </cell>
          <cell r="D6577" t="str">
            <v>MDELIVERY</v>
          </cell>
          <cell r="E6577" t="str">
            <v>DESPACHO</v>
          </cell>
          <cell r="F6577" t="str">
            <v>DERIVADO PICK UP</v>
          </cell>
          <cell r="G6577" t="str">
            <v>031080004729428</v>
          </cell>
          <cell r="H6577">
            <v>44910</v>
          </cell>
          <cell r="I6577" t="str">
            <v>ENTREGADO</v>
          </cell>
          <cell r="J6577">
            <v>44915</v>
          </cell>
          <cell r="K6577" t="str">
            <v>MIGUEL ERNESTO CONTRERAS VEA</v>
          </cell>
          <cell r="L6577" t="str">
            <v>OFICINA TRAMACO BABAHOYO</v>
          </cell>
          <cell r="M6577" t="str">
            <v>1204251662</v>
          </cell>
          <cell r="N6577" t="str">
            <v>0960139448</v>
          </cell>
          <cell r="O6577" t="str">
            <v>0992995828</v>
          </cell>
          <cell r="P6577" t="str">
            <v>BABAHOYO</v>
          </cell>
          <cell r="Q6577" t="str">
            <v>BABAHOYO</v>
          </cell>
          <cell r="R6577" t="str">
            <v>LOS RIOS</v>
          </cell>
          <cell r="S6577" t="str">
            <v>BABAHOYO - LA VIRGINIA</v>
          </cell>
          <cell r="T6577" t="str">
            <v>TRAMACO</v>
          </cell>
          <cell r="U6577" t="str">
            <v>FLEXNETUIO_PROVINCIA</v>
          </cell>
          <cell r="V6577">
            <v>1</v>
          </cell>
          <cell r="W6577">
            <v>1</v>
          </cell>
          <cell r="X6577" t="str">
            <v>FLEXNET ECUADOR - MDELIVERY</v>
          </cell>
          <cell r="Y6577" t="str">
            <v>CALLE 28 DE JUNIO S/N Y GARCIA MORENO ENTRADA LLANO GRANDE</v>
          </cell>
        </row>
        <row r="6578">
          <cell r="A6578" t="str">
            <v>4729434</v>
          </cell>
          <cell r="B6578">
            <v>480182</v>
          </cell>
          <cell r="C6578" t="str">
            <v>4729434</v>
          </cell>
          <cell r="D6578" t="str">
            <v>MDELIVERY</v>
          </cell>
          <cell r="E6578" t="str">
            <v>DESPACHO</v>
          </cell>
          <cell r="F6578" t="str">
            <v>NORMAL</v>
          </cell>
          <cell r="G6578" t="str">
            <v>FT75595</v>
          </cell>
          <cell r="H6578">
            <v>44910</v>
          </cell>
          <cell r="I6578" t="str">
            <v>ENTREGADO</v>
          </cell>
          <cell r="J6578">
            <v>44914</v>
          </cell>
          <cell r="K6578" t="str">
            <v>CARLOS ANDRES MAYA AGUILAR</v>
          </cell>
          <cell r="L6578" t="str">
            <v>INAQUITO     AV  PAUL RIVET  28  16  AV 6 DE DICIEMBRE</v>
          </cell>
          <cell r="M6578" t="str">
            <v>1714954763</v>
          </cell>
          <cell r="N6578" t="str">
            <v>0999945086</v>
          </cell>
          <cell r="O6578" t="str">
            <v/>
          </cell>
          <cell r="P6578" t="str">
            <v>170517</v>
          </cell>
          <cell r="Q6578" t="str">
            <v>QUITO</v>
          </cell>
          <cell r="R6578" t="str">
            <v>PICHINCHA</v>
          </cell>
          <cell r="S6578" t="str">
            <v>QUITO</v>
          </cell>
          <cell r="T6578" t="str">
            <v>FLEXTRANS UIO</v>
          </cell>
          <cell r="U6578" t="str">
            <v>FLEXNETUIO_LOCAL</v>
          </cell>
          <cell r="V6578">
            <v>1</v>
          </cell>
          <cell r="W6578">
            <v>1</v>
          </cell>
          <cell r="X6578" t="str">
            <v>FLEXNET ECUADOR - MDELIVERY</v>
          </cell>
          <cell r="Y6578" t="str">
            <v>CALLE 28 DE JUNIO S/N Y GARCIA MORENO ENTRADA LLANO GRANDE</v>
          </cell>
        </row>
        <row r="6579">
          <cell r="A6579" t="str">
            <v>4729599</v>
          </cell>
          <cell r="B6579">
            <v>480183</v>
          </cell>
          <cell r="C6579" t="str">
            <v>4729599</v>
          </cell>
          <cell r="D6579" t="str">
            <v>MDELIVERY</v>
          </cell>
          <cell r="E6579" t="str">
            <v>DESPACHO</v>
          </cell>
          <cell r="F6579" t="str">
            <v>NORMAL</v>
          </cell>
          <cell r="G6579" t="str">
            <v>031080004729599</v>
          </cell>
          <cell r="H6579">
            <v>44910</v>
          </cell>
          <cell r="I6579" t="str">
            <v>ENTREGADO</v>
          </cell>
          <cell r="J6579">
            <v>44912</v>
          </cell>
          <cell r="K6579" t="str">
            <v>YANCHALIQUIN MAZABANDA MONICA MARICELA</v>
          </cell>
          <cell r="L6579" t="str">
            <v>HUACHI GRANDE CALLE AV BOLIVARIANA SN</v>
          </cell>
          <cell r="M6579" t="str">
            <v>1804912572</v>
          </cell>
          <cell r="N6579" t="str">
            <v>0958606727</v>
          </cell>
          <cell r="O6579" t="str">
            <v>0958606727</v>
          </cell>
          <cell r="P6579" t="str">
            <v>180215</v>
          </cell>
          <cell r="Q6579" t="str">
            <v>AMBATO</v>
          </cell>
          <cell r="R6579" t="str">
            <v>TUNGURAHUA</v>
          </cell>
          <cell r="S6579" t="str">
            <v>HUACHI GRANDE - MONTALVO - TOTORAS</v>
          </cell>
          <cell r="T6579" t="str">
            <v>TRAMACO</v>
          </cell>
          <cell r="U6579" t="str">
            <v>FLEXNETUIO_PROVINCIA</v>
          </cell>
          <cell r="V6579">
            <v>1</v>
          </cell>
          <cell r="W6579">
            <v>1</v>
          </cell>
          <cell r="X6579" t="str">
            <v>FLEXNET ECUADOR - MDELIVERY</v>
          </cell>
          <cell r="Y6579" t="str">
            <v>CALLE 28 DE JUNIO S/N Y GARCIA MORENO ENTRADA LLANO GRANDE</v>
          </cell>
        </row>
        <row r="6580">
          <cell r="A6580" t="str">
            <v>4729768</v>
          </cell>
          <cell r="B6580">
            <v>480184</v>
          </cell>
          <cell r="C6580" t="str">
            <v>4729768</v>
          </cell>
          <cell r="D6580" t="str">
            <v>MDELIVERY</v>
          </cell>
          <cell r="E6580" t="str">
            <v>DESPACHO</v>
          </cell>
          <cell r="F6580" t="str">
            <v>NORMAL</v>
          </cell>
          <cell r="G6580" t="str">
            <v>031080004729768</v>
          </cell>
          <cell r="H6580">
            <v>44910</v>
          </cell>
          <cell r="I6580" t="str">
            <v>ENTREGADO</v>
          </cell>
          <cell r="J6580">
            <v>44911</v>
          </cell>
          <cell r="K6580" t="str">
            <v>DAVID SEBASTIAN VERA MERA</v>
          </cell>
          <cell r="L6580" t="str">
            <v>MANTA AV 22 1629 CALLE 16</v>
          </cell>
          <cell r="M6580" t="str">
            <v>1316366960</v>
          </cell>
          <cell r="N6580" t="str">
            <v>0979936094</v>
          </cell>
          <cell r="O6580" t="str">
            <v/>
          </cell>
          <cell r="P6580" t="str">
            <v>130215</v>
          </cell>
          <cell r="Q6580" t="str">
            <v>MANTA</v>
          </cell>
          <cell r="R6580" t="str">
            <v>MANABI</v>
          </cell>
          <cell r="S6580" t="str">
            <v>MANTA</v>
          </cell>
          <cell r="T6580" t="str">
            <v>TRAMACO</v>
          </cell>
          <cell r="U6580" t="str">
            <v>FLEXNETUIO_PROVINCIA</v>
          </cell>
          <cell r="V6580">
            <v>1</v>
          </cell>
          <cell r="W6580">
            <v>1</v>
          </cell>
          <cell r="X6580" t="str">
            <v>FLEXNET ECUADOR - MDELIVERY</v>
          </cell>
          <cell r="Y6580" t="str">
            <v>CALLE 28 DE JUNIO S/N Y GARCIA MORENO ENTRADA LLANO GRANDE</v>
          </cell>
        </row>
        <row r="6581">
          <cell r="A6581" t="str">
            <v>4729802</v>
          </cell>
          <cell r="B6581">
            <v>480185</v>
          </cell>
          <cell r="C6581" t="str">
            <v>4729802</v>
          </cell>
          <cell r="D6581" t="str">
            <v>MDELIVERY</v>
          </cell>
          <cell r="E6581" t="str">
            <v>DESPACHO</v>
          </cell>
          <cell r="F6581" t="str">
            <v>DERIVADO PICK UP</v>
          </cell>
          <cell r="G6581" t="str">
            <v>031080004729802</v>
          </cell>
          <cell r="H6581">
            <v>44910</v>
          </cell>
          <cell r="I6581" t="str">
            <v>ENTREGADO</v>
          </cell>
          <cell r="J6581">
            <v>44922</v>
          </cell>
          <cell r="K6581" t="str">
            <v>KATTY JESENNIA DELGADO ANGULO</v>
          </cell>
          <cell r="L6581" t="str">
            <v>OFICINA TRAMACO MILAGRO</v>
          </cell>
          <cell r="M6581" t="str">
            <v>0920466430</v>
          </cell>
          <cell r="N6581" t="str">
            <v>0980343237</v>
          </cell>
          <cell r="O6581" t="str">
            <v>0980343237</v>
          </cell>
          <cell r="P6581" t="str">
            <v>MILAGRO</v>
          </cell>
          <cell r="Q6581" t="str">
            <v>MILAGRO</v>
          </cell>
          <cell r="R6581" t="str">
            <v>GUAYAS</v>
          </cell>
          <cell r="T6581" t="str">
            <v>TRAMACO</v>
          </cell>
          <cell r="U6581" t="str">
            <v>FLEXNETUIO_PROVINCIA</v>
          </cell>
          <cell r="V6581">
            <v>1</v>
          </cell>
          <cell r="W6581">
            <v>1</v>
          </cell>
          <cell r="X6581" t="str">
            <v>FLEXNET ECUADOR - MDELIVERY</v>
          </cell>
          <cell r="Y6581" t="str">
            <v>CALLE 28 DE JUNIO S/N Y GARCIA MORENO ENTRADA LLANO GRANDE</v>
          </cell>
        </row>
        <row r="6582">
          <cell r="A6582" t="str">
            <v>4730327</v>
          </cell>
          <cell r="B6582">
            <v>480186</v>
          </cell>
          <cell r="C6582" t="str">
            <v>4730327</v>
          </cell>
          <cell r="D6582" t="str">
            <v>MDELIVERY</v>
          </cell>
          <cell r="E6582" t="str">
            <v>DESPACHO</v>
          </cell>
          <cell r="F6582" t="str">
            <v>DERIVADO PICK UP</v>
          </cell>
          <cell r="G6582" t="str">
            <v>031080004730327</v>
          </cell>
          <cell r="H6582">
            <v>44910</v>
          </cell>
          <cell r="I6582" t="str">
            <v>ENTREGADO</v>
          </cell>
          <cell r="J6582">
            <v>44911</v>
          </cell>
          <cell r="K6582" t="str">
            <v>JOSE JOAQUIN ZAMBRANO MACIAS</v>
          </cell>
          <cell r="L6582" t="str">
            <v>OFICINA TRAMACO QUEVEDO</v>
          </cell>
          <cell r="M6582" t="str">
            <v>1207123033</v>
          </cell>
          <cell r="N6582" t="str">
            <v>0963177642</v>
          </cell>
          <cell r="O6582" t="str">
            <v>0963177642</v>
          </cell>
          <cell r="P6582" t="str">
            <v>QUEVEDO</v>
          </cell>
          <cell r="Q6582" t="str">
            <v>QUEVEDO</v>
          </cell>
          <cell r="R6582" t="str">
            <v>LOS RIOS</v>
          </cell>
          <cell r="T6582" t="str">
            <v>TRAMACO</v>
          </cell>
          <cell r="U6582" t="str">
            <v>FLEXNETUIO_PROVINCIA</v>
          </cell>
          <cell r="V6582">
            <v>1</v>
          </cell>
          <cell r="W6582">
            <v>1</v>
          </cell>
          <cell r="X6582" t="str">
            <v>FLEXNET ECUADOR - MDELIVERY</v>
          </cell>
          <cell r="Y6582" t="str">
            <v>CALLE 28 DE JUNIO S/N Y GARCIA MORENO ENTRADA LLANO GRANDE</v>
          </cell>
        </row>
        <row r="6583">
          <cell r="A6583" t="str">
            <v>4730331</v>
          </cell>
          <cell r="B6583">
            <v>480187</v>
          </cell>
          <cell r="C6583" t="str">
            <v>4730331</v>
          </cell>
          <cell r="D6583" t="str">
            <v>MDELIVERY</v>
          </cell>
          <cell r="E6583" t="str">
            <v>DESPACHO</v>
          </cell>
          <cell r="F6583" t="str">
            <v>DERIVADO PICK UP</v>
          </cell>
          <cell r="G6583" t="str">
            <v>031080004730331</v>
          </cell>
          <cell r="H6583">
            <v>44910</v>
          </cell>
          <cell r="I6583" t="str">
            <v>ENTREGADO</v>
          </cell>
          <cell r="J6583">
            <v>44911</v>
          </cell>
          <cell r="K6583" t="str">
            <v>CECILIA DEL CARMEN PAREDES MORALES</v>
          </cell>
          <cell r="L6583" t="str">
            <v>OFICINA TRAMACO QUITO SANTA CLARA</v>
          </cell>
          <cell r="M6583" t="str">
            <v>1712424801</v>
          </cell>
          <cell r="N6583" t="str">
            <v>0989874881</v>
          </cell>
          <cell r="O6583" t="str">
            <v/>
          </cell>
          <cell r="P6583" t="str">
            <v>QUITO</v>
          </cell>
          <cell r="Q6583" t="str">
            <v>QUITO</v>
          </cell>
          <cell r="R6583" t="str">
            <v>PICHINCHA</v>
          </cell>
          <cell r="T6583" t="str">
            <v>TRAMACO</v>
          </cell>
          <cell r="U6583" t="str">
            <v>FLEXNETUIO_LOCAL</v>
          </cell>
          <cell r="V6583">
            <v>1</v>
          </cell>
          <cell r="W6583">
            <v>1</v>
          </cell>
          <cell r="X6583" t="str">
            <v>FLEXNET ECUADOR - MDELIVERY</v>
          </cell>
          <cell r="Y6583" t="str">
            <v>CALLE 28 DE JUNIO S/N Y GARCIA MORENO ENTRADA LLANO GRANDE</v>
          </cell>
        </row>
        <row r="6584">
          <cell r="A6584" t="str">
            <v>4730374</v>
          </cell>
          <cell r="B6584">
            <v>480188</v>
          </cell>
          <cell r="C6584" t="str">
            <v>4730374</v>
          </cell>
          <cell r="D6584" t="str">
            <v>MDELIVERY</v>
          </cell>
          <cell r="E6584" t="str">
            <v>DESPACHO</v>
          </cell>
          <cell r="F6584" t="str">
            <v>NORMAL</v>
          </cell>
          <cell r="G6584" t="str">
            <v>031080004730374</v>
          </cell>
          <cell r="H6584">
            <v>44910</v>
          </cell>
          <cell r="I6584" t="str">
            <v>ENTREGADO</v>
          </cell>
          <cell r="J6584">
            <v>44912</v>
          </cell>
          <cell r="K6584" t="str">
            <v>FERNANDO ANDRES FERNANDEZ ZUNIGA</v>
          </cell>
          <cell r="L6584" t="str">
            <v>MILAGRO AV 17 DE SEPTIEMBRE 401 AV QUITO</v>
          </cell>
          <cell r="M6584" t="str">
            <v>0924012461</v>
          </cell>
          <cell r="N6584" t="str">
            <v>0996533015</v>
          </cell>
          <cell r="O6584" t="str">
            <v>0996533015</v>
          </cell>
          <cell r="P6584" t="str">
            <v>091704</v>
          </cell>
          <cell r="Q6584" t="str">
            <v>MILAGRO</v>
          </cell>
          <cell r="R6584" t="str">
            <v>GUAYAS</v>
          </cell>
          <cell r="S6584" t="str">
            <v>MILAGRO</v>
          </cell>
          <cell r="T6584" t="str">
            <v>TRAMACO</v>
          </cell>
          <cell r="U6584" t="str">
            <v>FLEXNETUIO_PROVINCIA</v>
          </cell>
          <cell r="V6584">
            <v>1</v>
          </cell>
          <cell r="W6584">
            <v>1</v>
          </cell>
          <cell r="X6584" t="str">
            <v>FLEXNET ECUADOR - MDELIVERY</v>
          </cell>
          <cell r="Y6584" t="str">
            <v>CALLE 28 DE JUNIO S/N Y GARCIA MORENO ENTRADA LLANO GRANDE</v>
          </cell>
        </row>
        <row r="6585">
          <cell r="A6585" t="str">
            <v>4730402</v>
          </cell>
          <cell r="B6585">
            <v>480189</v>
          </cell>
          <cell r="C6585" t="str">
            <v>4730402</v>
          </cell>
          <cell r="D6585" t="str">
            <v>MDELIVERY</v>
          </cell>
          <cell r="E6585" t="str">
            <v>DESPACHO</v>
          </cell>
          <cell r="F6585" t="str">
            <v>NORMAL</v>
          </cell>
          <cell r="G6585" t="str">
            <v>031080004730402</v>
          </cell>
          <cell r="H6585">
            <v>44910</v>
          </cell>
          <cell r="I6585" t="str">
            <v>ENTREGADO</v>
          </cell>
          <cell r="J6585">
            <v>44914</v>
          </cell>
          <cell r="K6585" t="str">
            <v>BRYAN DAVID ORTIZ FREIRE</v>
          </cell>
          <cell r="L6585" t="str">
            <v>MALDONADO CALLE LUZ ELISA BORJA CASA 2 CALLE MORONA</v>
          </cell>
          <cell r="M6585" t="str">
            <v>0604382499</v>
          </cell>
          <cell r="N6585" t="str">
            <v>0958724359</v>
          </cell>
          <cell r="O6585" t="str">
            <v/>
          </cell>
          <cell r="P6585" t="str">
            <v>060103</v>
          </cell>
          <cell r="Q6585" t="str">
            <v>RIOBAMBA</v>
          </cell>
          <cell r="R6585" t="str">
            <v>CHIMBORAZO</v>
          </cell>
          <cell r="S6585" t="str">
            <v>RIOBAMBA</v>
          </cell>
          <cell r="T6585" t="str">
            <v>TRAMACO</v>
          </cell>
          <cell r="U6585" t="str">
            <v>FLEXNETUIO_PROVINCIA</v>
          </cell>
          <cell r="V6585">
            <v>1</v>
          </cell>
          <cell r="W6585">
            <v>1</v>
          </cell>
          <cell r="X6585" t="str">
            <v>FLEXNET ECUADOR - MDELIVERY</v>
          </cell>
          <cell r="Y6585" t="str">
            <v>CALLE 28 DE JUNIO S/N Y GARCIA MORENO ENTRADA LLANO GRANDE</v>
          </cell>
        </row>
        <row r="6586">
          <cell r="A6586" t="str">
            <v>4730427</v>
          </cell>
          <cell r="B6586">
            <v>480190</v>
          </cell>
          <cell r="C6586" t="str">
            <v>4730427</v>
          </cell>
          <cell r="D6586" t="str">
            <v>MDELIVERY</v>
          </cell>
          <cell r="E6586" t="str">
            <v>DESPACHO</v>
          </cell>
          <cell r="F6586" t="str">
            <v>NORMAL</v>
          </cell>
          <cell r="G6586" t="str">
            <v>031080004730427</v>
          </cell>
          <cell r="H6586">
            <v>44910</v>
          </cell>
          <cell r="I6586" t="str">
            <v>ENTREGADO</v>
          </cell>
          <cell r="J6586">
            <v>44914</v>
          </cell>
          <cell r="K6586" t="str">
            <v>WINSTON GREGORIO CEDENO MACIAS</v>
          </cell>
          <cell r="L6586" t="str">
            <v>18 DE OCTUBRE CALLE SEGUNDO RIVAS SN VIA BYPASS</v>
          </cell>
          <cell r="M6586" t="str">
            <v>1308943800</v>
          </cell>
          <cell r="N6586" t="str">
            <v>0961477779</v>
          </cell>
          <cell r="O6586" t="str">
            <v>0961477779</v>
          </cell>
          <cell r="P6586" t="str">
            <v>130103</v>
          </cell>
          <cell r="Q6586" t="str">
            <v>PORTOVIEJO</v>
          </cell>
          <cell r="R6586" t="str">
            <v>MANABI</v>
          </cell>
          <cell r="S6586" t="str">
            <v>PORTOVIEJO</v>
          </cell>
          <cell r="T6586" t="str">
            <v>TRAMACO</v>
          </cell>
          <cell r="U6586" t="str">
            <v>FLEXNETUIO_PROVINCIA</v>
          </cell>
          <cell r="V6586">
            <v>1</v>
          </cell>
          <cell r="W6586">
            <v>1</v>
          </cell>
          <cell r="X6586" t="str">
            <v>FLEXNET ECUADOR - MDELIVERY</v>
          </cell>
          <cell r="Y6586" t="str">
            <v>CALLE 28 DE JUNIO S/N Y GARCIA MORENO ENTRADA LLANO GRANDE</v>
          </cell>
        </row>
        <row r="6587">
          <cell r="A6587" t="str">
            <v>4730601</v>
          </cell>
          <cell r="B6587">
            <v>480191</v>
          </cell>
          <cell r="C6587" t="str">
            <v>4730601</v>
          </cell>
          <cell r="D6587" t="str">
            <v>MDELIVERY</v>
          </cell>
          <cell r="E6587" t="str">
            <v>DESPACHO</v>
          </cell>
          <cell r="F6587" t="str">
            <v>NORMAL</v>
          </cell>
          <cell r="G6587" t="str">
            <v>031080004730601</v>
          </cell>
          <cell r="H6587">
            <v>44910</v>
          </cell>
          <cell r="I6587" t="str">
            <v>ENTREGADO</v>
          </cell>
          <cell r="J6587">
            <v>44911</v>
          </cell>
          <cell r="K6587" t="str">
            <v>GEBVY ADALGISA BALDA IPERTTI</v>
          </cell>
          <cell r="L6587" t="str">
            <v>LA AURORA AV LEON FEBRES CORDERO  CDLA LA JOYA  SN</v>
          </cell>
          <cell r="M6587" t="str">
            <v>0916651631</v>
          </cell>
          <cell r="N6587" t="str">
            <v>0999953228</v>
          </cell>
          <cell r="O6587" t="str">
            <v>0999953228</v>
          </cell>
          <cell r="P6587" t="str">
            <v>091901</v>
          </cell>
          <cell r="Q6587" t="str">
            <v>DAULE</v>
          </cell>
          <cell r="R6587" t="str">
            <v>GUAYAS</v>
          </cell>
          <cell r="S6587" t="str">
            <v>DAULE</v>
          </cell>
          <cell r="T6587" t="str">
            <v>TRAMACO</v>
          </cell>
          <cell r="V6587">
            <v>1</v>
          </cell>
          <cell r="W6587">
            <v>1</v>
          </cell>
          <cell r="X6587" t="str">
            <v>FLEXNET ECUADOR - MDELIVERY</v>
          </cell>
          <cell r="Y6587" t="str">
            <v>CALLE 28 DE JUNIO S/N Y GARCIA MORENO ENTRADA LLANO GRANDE</v>
          </cell>
        </row>
        <row r="6588">
          <cell r="A6588" t="str">
            <v>4694126</v>
          </cell>
          <cell r="B6588">
            <v>480148</v>
          </cell>
          <cell r="C6588" t="str">
            <v>4694126</v>
          </cell>
          <cell r="D6588" t="str">
            <v>MDELIVERY</v>
          </cell>
          <cell r="E6588" t="str">
            <v>DESPACHO</v>
          </cell>
          <cell r="F6588" t="str">
            <v>NORMAL</v>
          </cell>
          <cell r="G6588" t="str">
            <v>TF89191</v>
          </cell>
          <cell r="H6588">
            <v>44910</v>
          </cell>
          <cell r="I6588" t="str">
            <v>ENTREGADO</v>
          </cell>
          <cell r="J6588">
            <v>44914</v>
          </cell>
          <cell r="K6588" t="str">
            <v>PACHECO LINO KEVIN FELIX</v>
          </cell>
          <cell r="L6588" t="str">
            <v>TARQUI CDLA ALBORADA 3RA ETAPA   JUNTO AL COLEGIO HUGO ALEMAN ENTREGA EN LAS OFICINAS DE CUSTOWILL O 1700 CUSTODIA INGRESANDO POR EL PARQUE HAY QUE LLAMAR AL TITULAR</v>
          </cell>
          <cell r="M6588" t="str">
            <v>0932365208</v>
          </cell>
          <cell r="N6588" t="str">
            <v>0115930984</v>
          </cell>
          <cell r="O6588" t="str">
            <v>0115930984</v>
          </cell>
          <cell r="P6588" t="str">
            <v>GUAYAQUIL</v>
          </cell>
          <cell r="Q6588" t="str">
            <v>GUAYAQUIL</v>
          </cell>
          <cell r="R6588" t="str">
            <v>GUAYAS</v>
          </cell>
          <cell r="T6588" t="str">
            <v>ITSACOURIER</v>
          </cell>
          <cell r="U6588" t="str">
            <v>FLEXNETUIO_GYE</v>
          </cell>
          <cell r="V6588">
            <v>1</v>
          </cell>
          <cell r="W6588">
            <v>1</v>
          </cell>
          <cell r="X6588" t="str">
            <v>FLEXNET ECUADOR - MDELIVERY</v>
          </cell>
          <cell r="Y6588" t="str">
            <v>CALLE 28 DE JUNIO S/N Y GARCIA MORENO ENTRADA LLANO GRANDE</v>
          </cell>
        </row>
        <row r="6589">
          <cell r="A6589" t="str">
            <v>4709340</v>
          </cell>
          <cell r="B6589">
            <v>480149</v>
          </cell>
          <cell r="C6589" t="str">
            <v>4709340</v>
          </cell>
          <cell r="D6589" t="str">
            <v>MDELIVERY</v>
          </cell>
          <cell r="E6589" t="str">
            <v>DESPACHO</v>
          </cell>
          <cell r="G6589" t="str">
            <v>FT75597</v>
          </cell>
          <cell r="H6589">
            <v>44910</v>
          </cell>
          <cell r="I6589" t="str">
            <v>ENTREGADO</v>
          </cell>
          <cell r="J6589">
            <v>44911</v>
          </cell>
          <cell r="K6589" t="str">
            <v>NELLY FABIOLA PEREZ NUNEZ</v>
          </cell>
          <cell r="L6589" t="str">
            <v>QUITUMBE CALLE S43  E268 Y E2</v>
          </cell>
          <cell r="M6589" t="str">
            <v>1702970763</v>
          </cell>
          <cell r="N6589" t="str">
            <v>0987852052</v>
          </cell>
          <cell r="O6589" t="str">
            <v>0987852052</v>
          </cell>
          <cell r="P6589" t="str">
            <v>170703</v>
          </cell>
          <cell r="Q6589" t="str">
            <v>QUITO</v>
          </cell>
          <cell r="R6589" t="str">
            <v>PICHINCHA</v>
          </cell>
          <cell r="S6589" t="str">
            <v>QUITO</v>
          </cell>
          <cell r="T6589" t="str">
            <v>FLEXTRANS UIO</v>
          </cell>
          <cell r="U6589" t="str">
            <v>FLEXNETUIO_LOCAL</v>
          </cell>
          <cell r="V6589">
            <v>1</v>
          </cell>
          <cell r="W6589">
            <v>1</v>
          </cell>
          <cell r="X6589" t="str">
            <v>FLEXNET ECUADOR - MDELIVERY</v>
          </cell>
          <cell r="Y6589" t="str">
            <v>CALLE 28 DE JUNIO S/N Y GARCIA MORENO ENTRADA LLANO GRANDE</v>
          </cell>
        </row>
        <row r="6590">
          <cell r="A6590" t="str">
            <v>4709819</v>
          </cell>
          <cell r="B6590">
            <v>480150</v>
          </cell>
          <cell r="C6590" t="str">
            <v>4709819</v>
          </cell>
          <cell r="D6590" t="str">
            <v>MDELIVERY</v>
          </cell>
          <cell r="E6590" t="str">
            <v>DESPACHO</v>
          </cell>
          <cell r="F6590" t="str">
            <v>DERIVADO PICK UP</v>
          </cell>
          <cell r="G6590" t="str">
            <v>031080004709819</v>
          </cell>
          <cell r="H6590">
            <v>44910</v>
          </cell>
          <cell r="I6590" t="str">
            <v>ENTREGADO</v>
          </cell>
          <cell r="J6590">
            <v>44911</v>
          </cell>
          <cell r="K6590" t="str">
            <v>WISUM CHARUPI WILSON MIGUEL</v>
          </cell>
          <cell r="L6590" t="str">
            <v>OFICINA TRAMACO SHUSHUFINDI</v>
          </cell>
          <cell r="M6590" t="str">
            <v>2150233126</v>
          </cell>
          <cell r="N6590" t="str">
            <v>0987555569</v>
          </cell>
          <cell r="O6590" t="str">
            <v>0969792904</v>
          </cell>
          <cell r="P6590" t="str">
            <v>SHUSHUFINDI</v>
          </cell>
          <cell r="Q6590" t="str">
            <v>SHUSHUFINDI</v>
          </cell>
          <cell r="R6590" t="str">
            <v>SUCUMBIOS</v>
          </cell>
          <cell r="T6590" t="str">
            <v>TRAMACO</v>
          </cell>
          <cell r="U6590" t="str">
            <v>FLEXNETUIO_PROVINCIA</v>
          </cell>
          <cell r="V6590">
            <v>1</v>
          </cell>
          <cell r="W6590">
            <v>1</v>
          </cell>
          <cell r="X6590" t="str">
            <v>FLEXNET ECUADOR - MDELIVERY</v>
          </cell>
          <cell r="Y6590" t="str">
            <v>CALLE 28 DE JUNIO S/N Y GARCIA MORENO ENTRADA LLANO GRANDE</v>
          </cell>
        </row>
        <row r="6591">
          <cell r="A6591" t="str">
            <v>4711588</v>
          </cell>
          <cell r="B6591">
            <v>480151</v>
          </cell>
          <cell r="C6591" t="str">
            <v>4711588</v>
          </cell>
          <cell r="D6591" t="str">
            <v>MDELIVERY</v>
          </cell>
          <cell r="E6591" t="str">
            <v>DESPACHO</v>
          </cell>
          <cell r="F6591" t="str">
            <v>DERIVADO PICK UP</v>
          </cell>
          <cell r="G6591" t="str">
            <v>031080004711588</v>
          </cell>
          <cell r="H6591">
            <v>44910</v>
          </cell>
          <cell r="I6591" t="str">
            <v>ENTREGADO</v>
          </cell>
          <cell r="J6591">
            <v>44914</v>
          </cell>
          <cell r="K6591" t="str">
            <v>CARLOS PATRICIO JACOME GOMEZ</v>
          </cell>
          <cell r="L6591" t="str">
            <v>OFICINA TRAMACO UNICORNIO</v>
          </cell>
          <cell r="M6591" t="str">
            <v>1710733062</v>
          </cell>
          <cell r="N6591" t="str">
            <v>0984952301</v>
          </cell>
          <cell r="O6591" t="str">
            <v>0984375700</v>
          </cell>
          <cell r="P6591" t="str">
            <v>QUITO</v>
          </cell>
          <cell r="Q6591" t="str">
            <v>QUITO</v>
          </cell>
          <cell r="R6591" t="str">
            <v>PICHINCHA</v>
          </cell>
          <cell r="T6591" t="str">
            <v>TRAMACO</v>
          </cell>
          <cell r="U6591" t="str">
            <v>FLEXNETUIO_LOCAL</v>
          </cell>
          <cell r="V6591">
            <v>1</v>
          </cell>
          <cell r="W6591">
            <v>1</v>
          </cell>
          <cell r="X6591" t="str">
            <v>FLEXNET ECUADOR - MDELIVERY</v>
          </cell>
          <cell r="Y6591" t="str">
            <v>CALLE 28 DE JUNIO S/N Y GARCIA MORENO ENTRADA LLANO GRANDE</v>
          </cell>
        </row>
        <row r="6592">
          <cell r="A6592" t="str">
            <v>4714524</v>
          </cell>
          <cell r="B6592">
            <v>480152</v>
          </cell>
          <cell r="C6592" t="str">
            <v>4714524</v>
          </cell>
          <cell r="D6592" t="str">
            <v>MDELIVERY</v>
          </cell>
          <cell r="E6592" t="str">
            <v>DESPACHO</v>
          </cell>
          <cell r="F6592" t="str">
            <v>DERIVADO PICK UP</v>
          </cell>
          <cell r="G6592" t="str">
            <v>031080004714524</v>
          </cell>
          <cell r="H6592">
            <v>44910</v>
          </cell>
          <cell r="I6592" t="str">
            <v>DEVOLUCION_EN_PROCESO</v>
          </cell>
          <cell r="J6592">
            <v>44922</v>
          </cell>
          <cell r="K6592" t="str">
            <v>ACOSTA MESIAS MARTIN ESNEI</v>
          </cell>
          <cell r="L6592" t="str">
            <v>OFICINA TRAMACO CHONE</v>
          </cell>
          <cell r="M6592" t="str">
            <v>1307573525</v>
          </cell>
          <cell r="N6592" t="str">
            <v>0983870112</v>
          </cell>
          <cell r="O6592" t="str">
            <v>0983870112</v>
          </cell>
          <cell r="P6592" t="str">
            <v>CHONE</v>
          </cell>
          <cell r="Q6592" t="str">
            <v>CHONE</v>
          </cell>
          <cell r="R6592" t="str">
            <v>MANABI</v>
          </cell>
          <cell r="T6592" t="str">
            <v>TRAMACO</v>
          </cell>
          <cell r="U6592" t="str">
            <v>FLEXNETUIO_PROVINCIA</v>
          </cell>
          <cell r="V6592">
            <v>1</v>
          </cell>
          <cell r="W6592">
            <v>1</v>
          </cell>
          <cell r="X6592" t="str">
            <v>FLEXNET ECUADOR - MDELIVERY</v>
          </cell>
          <cell r="Y6592" t="str">
            <v>CALLE 28 DE JUNIO S/N Y GARCIA MORENO ENTRADA LLANO GRANDE</v>
          </cell>
        </row>
        <row r="6593">
          <cell r="A6593" t="str">
            <v>4716275</v>
          </cell>
          <cell r="B6593">
            <v>480153</v>
          </cell>
          <cell r="C6593" t="str">
            <v>4716275</v>
          </cell>
          <cell r="D6593" t="str">
            <v>MDELIVERY</v>
          </cell>
          <cell r="E6593" t="str">
            <v>DESPACHO</v>
          </cell>
          <cell r="F6593" t="str">
            <v>NORMAL</v>
          </cell>
          <cell r="G6593" t="str">
            <v>TF89176 / 031080004716275</v>
          </cell>
          <cell r="H6593">
            <v>44910</v>
          </cell>
          <cell r="I6593" t="str">
            <v>ENTREGADO</v>
          </cell>
          <cell r="J6593">
            <v>44922</v>
          </cell>
          <cell r="K6593" t="str">
            <v>ZAMBRANO YAGUAL DARWIN JEFFERSON</v>
          </cell>
          <cell r="L6593" t="str">
            <v>XIMENA COOP DIGNIDAD POPULAR MZ 4B SOLAR 9</v>
          </cell>
          <cell r="M6593" t="str">
            <v>0950626523</v>
          </cell>
          <cell r="N6593" t="str">
            <v>0964048701</v>
          </cell>
          <cell r="O6593" t="str">
            <v>0964048701</v>
          </cell>
          <cell r="P6593" t="str">
            <v>090203</v>
          </cell>
          <cell r="Q6593" t="str">
            <v>GUAYAQUIL</v>
          </cell>
          <cell r="R6593" t="str">
            <v>GUAYAS</v>
          </cell>
          <cell r="S6593" t="str">
            <v>GUAYAQUIL</v>
          </cell>
          <cell r="T6593" t="str">
            <v>ITSACOURIER</v>
          </cell>
          <cell r="U6593" t="str">
            <v>FLEXNETUIO_GYE</v>
          </cell>
          <cell r="V6593">
            <v>1</v>
          </cell>
          <cell r="W6593">
            <v>1</v>
          </cell>
          <cell r="X6593" t="str">
            <v>FLEXNET ECUADOR - MDELIVERY</v>
          </cell>
          <cell r="Y6593" t="str">
            <v>CALLE 28 DE JUNIO S/N Y GARCIA MORENO ENTRADA LLANO GRANDE</v>
          </cell>
        </row>
        <row r="6594">
          <cell r="A6594" t="str">
            <v>4716885</v>
          </cell>
          <cell r="B6594">
            <v>480154</v>
          </cell>
          <cell r="C6594" t="str">
            <v>4716885</v>
          </cell>
          <cell r="D6594" t="str">
            <v>MDELIVERY</v>
          </cell>
          <cell r="E6594" t="str">
            <v>DESPACHO</v>
          </cell>
          <cell r="F6594" t="str">
            <v>NORMAL</v>
          </cell>
          <cell r="G6594" t="str">
            <v>031080004716885</v>
          </cell>
          <cell r="H6594">
            <v>44910</v>
          </cell>
          <cell r="I6594" t="str">
            <v>ENTREGADO</v>
          </cell>
          <cell r="J6594">
            <v>44911</v>
          </cell>
          <cell r="K6594" t="str">
            <v>CHRISTIAN XAVIER PROANO PIEDRA</v>
          </cell>
          <cell r="L6594" t="str">
            <v>LA AURORA VIA SAMBORONDON  KM 12</v>
          </cell>
          <cell r="M6594" t="str">
            <v>0918646977</v>
          </cell>
          <cell r="N6594" t="str">
            <v>0999959751</v>
          </cell>
          <cell r="O6594" t="str">
            <v>0999959751</v>
          </cell>
          <cell r="P6594" t="str">
            <v>091901</v>
          </cell>
          <cell r="Q6594" t="str">
            <v>DAULE</v>
          </cell>
          <cell r="R6594" t="str">
            <v>GUAYAS</v>
          </cell>
          <cell r="S6594" t="str">
            <v>DAULE</v>
          </cell>
          <cell r="T6594" t="str">
            <v>TRAMACO</v>
          </cell>
          <cell r="V6594">
            <v>1</v>
          </cell>
          <cell r="W6594">
            <v>1</v>
          </cell>
          <cell r="X6594" t="str">
            <v>FLEXNET ECUADOR - MDELIVERY</v>
          </cell>
          <cell r="Y6594" t="str">
            <v>CALLE 28 DE JUNIO S/N Y GARCIA MORENO ENTRADA LLANO GRANDE</v>
          </cell>
        </row>
        <row r="6595">
          <cell r="A6595" t="str">
            <v>4717680</v>
          </cell>
          <cell r="B6595">
            <v>480155</v>
          </cell>
          <cell r="C6595" t="str">
            <v>4717680</v>
          </cell>
          <cell r="D6595" t="str">
            <v>MDELIVERY</v>
          </cell>
          <cell r="E6595" t="str">
            <v>DESPACHO</v>
          </cell>
          <cell r="F6595" t="str">
            <v>NORMAL</v>
          </cell>
          <cell r="G6595" t="str">
            <v>031080004717680</v>
          </cell>
          <cell r="H6595">
            <v>44910</v>
          </cell>
          <cell r="I6595" t="str">
            <v>ENTREGADO</v>
          </cell>
          <cell r="J6595">
            <v>44911</v>
          </cell>
          <cell r="K6595" t="str">
            <v>ALFREDO AGUSTIN LOOR SOLORZANO</v>
          </cell>
          <cell r="L6595" t="str">
            <v>SANTO DOMINGO CALLE COMUNA PERIPA SN Y TAHUAZA</v>
          </cell>
          <cell r="M6595" t="str">
            <v>1309219606</v>
          </cell>
          <cell r="N6595" t="str">
            <v>0993731741</v>
          </cell>
          <cell r="O6595" t="str">
            <v>0963427057</v>
          </cell>
          <cell r="P6595" t="str">
            <v>230107</v>
          </cell>
          <cell r="Q6595" t="str">
            <v>SANTO DOMINGO</v>
          </cell>
          <cell r="R6595" t="str">
            <v>SANTO DOMINGO DE LOS TSACHILAS</v>
          </cell>
          <cell r="S6595" t="str">
            <v>SANTO DOMINGO DE LOS COLORADOS</v>
          </cell>
          <cell r="T6595" t="str">
            <v>TRAMACO</v>
          </cell>
          <cell r="U6595" t="str">
            <v>FLEXNETUIO_PROVINCIA</v>
          </cell>
          <cell r="V6595">
            <v>1</v>
          </cell>
          <cell r="W6595">
            <v>1</v>
          </cell>
          <cell r="X6595" t="str">
            <v>FLEXNET ECUADOR - MDELIVERY</v>
          </cell>
          <cell r="Y6595" t="str">
            <v>CALLE 28 DE JUNIO S/N Y GARCIA MORENO ENTRADA LLANO GRANDE</v>
          </cell>
        </row>
        <row r="6596">
          <cell r="A6596" t="str">
            <v>4721474</v>
          </cell>
          <cell r="B6596">
            <v>480156</v>
          </cell>
          <cell r="C6596" t="str">
            <v>4721474</v>
          </cell>
          <cell r="D6596" t="str">
            <v>MDELIVERY</v>
          </cell>
          <cell r="E6596" t="str">
            <v>DESPACHO</v>
          </cell>
          <cell r="F6596" t="str">
            <v>NORMAL</v>
          </cell>
          <cell r="G6596" t="str">
            <v>TF89177</v>
          </cell>
          <cell r="H6596">
            <v>44910</v>
          </cell>
          <cell r="I6596" t="str">
            <v>ENTREGADO</v>
          </cell>
          <cell r="J6596">
            <v>44911</v>
          </cell>
          <cell r="K6596" t="str">
            <v>Luz Elena Espin</v>
          </cell>
          <cell r="L6596" t="str">
            <v>TARQUI CDLA SAMANES 1 MZ 135 VILLA 11</v>
          </cell>
          <cell r="M6596" t="str">
            <v>0954366613</v>
          </cell>
          <cell r="N6596" t="str">
            <v>0962879790</v>
          </cell>
          <cell r="O6596" t="str">
            <v>0962879790</v>
          </cell>
          <cell r="P6596" t="str">
            <v>090509</v>
          </cell>
          <cell r="Q6596" t="str">
            <v>GUAYAQUIL</v>
          </cell>
          <cell r="R6596" t="str">
            <v>GUAYAS</v>
          </cell>
          <cell r="S6596" t="str">
            <v>GUAYAQUIL</v>
          </cell>
          <cell r="T6596" t="str">
            <v>ITSACOURIER</v>
          </cell>
          <cell r="U6596" t="str">
            <v>FLEXNETUIO_GYE</v>
          </cell>
          <cell r="V6596">
            <v>1</v>
          </cell>
          <cell r="W6596">
            <v>1</v>
          </cell>
          <cell r="X6596" t="str">
            <v>FLEXNET ECUADOR - MDELIVERY</v>
          </cell>
          <cell r="Y6596" t="str">
            <v>CALLE 28 DE JUNIO S/N Y GARCIA MORENO ENTRADA LLANO GRANDE</v>
          </cell>
        </row>
        <row r="6597">
          <cell r="A6597" t="str">
            <v>4721856</v>
          </cell>
          <cell r="B6597">
            <v>480157</v>
          </cell>
          <cell r="C6597" t="str">
            <v>4721856</v>
          </cell>
          <cell r="D6597" t="str">
            <v>MDELIVERY</v>
          </cell>
          <cell r="E6597" t="str">
            <v>DESPACHO</v>
          </cell>
          <cell r="F6597" t="str">
            <v>NORMAL</v>
          </cell>
          <cell r="G6597" t="str">
            <v>031080004721856</v>
          </cell>
          <cell r="H6597">
            <v>44910</v>
          </cell>
          <cell r="I6597" t="str">
            <v>ENTREGADO</v>
          </cell>
          <cell r="J6597">
            <v>44918</v>
          </cell>
          <cell r="K6597" t="str">
            <v>KEVIN EDUARDO BUTIERREZ GARZON</v>
          </cell>
          <cell r="L6597" t="str">
            <v>LORETO  CALLE MATEO PURAQUILLA  SN CALLE D</v>
          </cell>
          <cell r="M6597" t="str">
            <v>2200282909</v>
          </cell>
          <cell r="N6597" t="str">
            <v>0985182455</v>
          </cell>
          <cell r="O6597" t="str">
            <v>0985182455</v>
          </cell>
          <cell r="P6597" t="str">
            <v>220209</v>
          </cell>
          <cell r="Q6597" t="str">
            <v>LORETO</v>
          </cell>
          <cell r="R6597" t="str">
            <v>ORELLANA</v>
          </cell>
          <cell r="S6597" t="str">
            <v>LORETO - AVILA (CAB. EN HUIRUNO) - PUERTO MURIALDO - BAJO HUINO</v>
          </cell>
          <cell r="T6597" t="str">
            <v>TRAMACO</v>
          </cell>
          <cell r="U6597" t="str">
            <v>FLEXNETUIO_PROVINCIA</v>
          </cell>
          <cell r="V6597">
            <v>1</v>
          </cell>
          <cell r="W6597">
            <v>1</v>
          </cell>
          <cell r="X6597" t="str">
            <v>FLEXNET ECUADOR - MDELIVERY</v>
          </cell>
          <cell r="Y6597" t="str">
            <v>CALLE 28 DE JUNIO S/N Y GARCIA MORENO ENTRADA LLANO GRANDE</v>
          </cell>
        </row>
        <row r="6598">
          <cell r="A6598" t="str">
            <v>4726011</v>
          </cell>
          <cell r="B6598">
            <v>480158</v>
          </cell>
          <cell r="C6598" t="str">
            <v>4726011</v>
          </cell>
          <cell r="D6598" t="str">
            <v>MDELIVERY</v>
          </cell>
          <cell r="E6598" t="str">
            <v>DESPACHO</v>
          </cell>
          <cell r="F6598" t="str">
            <v>DERIVADO PICK UP</v>
          </cell>
          <cell r="G6598" t="str">
            <v>031080004726011</v>
          </cell>
          <cell r="H6598">
            <v>44910</v>
          </cell>
          <cell r="I6598" t="str">
            <v>ENTREGADO</v>
          </cell>
          <cell r="J6598">
            <v>44915</v>
          </cell>
          <cell r="K6598" t="str">
            <v>VICENTE RAMON GARCIA BONE</v>
          </cell>
          <cell r="L6598" t="str">
            <v>OFICINA TRAMACO PEDERNALES</v>
          </cell>
          <cell r="M6598" t="str">
            <v>1717427791</v>
          </cell>
          <cell r="N6598" t="str">
            <v>0999527990</v>
          </cell>
          <cell r="O6598" t="str">
            <v>0999527990</v>
          </cell>
          <cell r="P6598" t="str">
            <v>PEDERNALES</v>
          </cell>
          <cell r="Q6598" t="str">
            <v>PEDERNALES</v>
          </cell>
          <cell r="R6598" t="str">
            <v>MANABI</v>
          </cell>
          <cell r="T6598" t="str">
            <v>TRAMACO</v>
          </cell>
          <cell r="U6598" t="str">
            <v>FLEXNETUIO_PROVINCIA</v>
          </cell>
          <cell r="V6598">
            <v>1</v>
          </cell>
          <cell r="W6598">
            <v>1</v>
          </cell>
          <cell r="X6598" t="str">
            <v>FLEXNET ECUADOR - MDELIVERY</v>
          </cell>
          <cell r="Y6598" t="str">
            <v>CALLE 28 DE JUNIO S/N Y GARCIA MORENO ENTRADA LLANO GRANDE</v>
          </cell>
        </row>
        <row r="6599">
          <cell r="A6599" t="str">
            <v>4726512</v>
          </cell>
          <cell r="B6599">
            <v>480159</v>
          </cell>
          <cell r="C6599" t="str">
            <v>4726512</v>
          </cell>
          <cell r="D6599" t="str">
            <v>MDELIVERY</v>
          </cell>
          <cell r="E6599" t="str">
            <v>DESPACHO</v>
          </cell>
          <cell r="F6599" t="str">
            <v>NORMAL</v>
          </cell>
          <cell r="G6599" t="str">
            <v>031080004726512</v>
          </cell>
          <cell r="H6599">
            <v>44910</v>
          </cell>
          <cell r="I6599" t="str">
            <v>ENTREGADO</v>
          </cell>
          <cell r="J6599">
            <v>44911</v>
          </cell>
          <cell r="K6599" t="str">
            <v>TORRES AYALA JESSICA ELIZABETH</v>
          </cell>
          <cell r="L6599" t="str">
            <v>BOMBOLI CALLE LIZANDRO CHU  SN  Y JOSE AUGUSTO SERRANO CALERO</v>
          </cell>
          <cell r="M6599" t="str">
            <v>1722601950</v>
          </cell>
          <cell r="N6599" t="str">
            <v>0981869207</v>
          </cell>
          <cell r="O6599" t="str">
            <v>0981869207</v>
          </cell>
          <cell r="P6599" t="str">
            <v>230201</v>
          </cell>
          <cell r="Q6599" t="str">
            <v>SANTO DOMINGO</v>
          </cell>
          <cell r="R6599" t="str">
            <v>SANTO DOMINGO DE LOS TSACHILAS</v>
          </cell>
          <cell r="S6599" t="str">
            <v>SANTO DOMINGO DE LOS COLORADOS</v>
          </cell>
          <cell r="T6599" t="str">
            <v>TRAMACO</v>
          </cell>
          <cell r="U6599" t="str">
            <v>FLEXNETUIO_PROVINCIA</v>
          </cell>
          <cell r="V6599">
            <v>1</v>
          </cell>
          <cell r="W6599">
            <v>1</v>
          </cell>
          <cell r="X6599" t="str">
            <v>FLEXNET ECUADOR - MDELIVERY</v>
          </cell>
          <cell r="Y6599" t="str">
            <v>CALLE 28 DE JUNIO S/N Y GARCIA MORENO ENTRADA LLANO GRANDE</v>
          </cell>
        </row>
        <row r="6600">
          <cell r="A6600" t="str">
            <v>4726588</v>
          </cell>
          <cell r="B6600">
            <v>480160</v>
          </cell>
          <cell r="C6600" t="str">
            <v>4726588</v>
          </cell>
          <cell r="D6600" t="str">
            <v>MDELIVERY</v>
          </cell>
          <cell r="E6600" t="str">
            <v>DESPACHO</v>
          </cell>
          <cell r="F6600" t="str">
            <v>NORMAL</v>
          </cell>
          <cell r="G6600" t="str">
            <v>031080004726588</v>
          </cell>
          <cell r="H6600">
            <v>44910</v>
          </cell>
          <cell r="I6600" t="str">
            <v>ENTREGADO</v>
          </cell>
          <cell r="J6600">
            <v>44911</v>
          </cell>
          <cell r="K6600" t="str">
            <v>SAAVEDRA PORTOCARRERO SADAMY GIMABEL</v>
          </cell>
          <cell r="L6600" t="str">
            <v>BARTOLOME RUIZ AV MANABI  SN  Y CALLE A</v>
          </cell>
          <cell r="M6600" t="str">
            <v>0802953273</v>
          </cell>
          <cell r="N6600" t="str">
            <v>0967802973</v>
          </cell>
          <cell r="O6600" t="str">
            <v>0967802973</v>
          </cell>
          <cell r="P6600" t="str">
            <v>080102</v>
          </cell>
          <cell r="Q6600" t="str">
            <v>ESMERALDAS</v>
          </cell>
          <cell r="R6600" t="str">
            <v>ESMERALDAS</v>
          </cell>
          <cell r="S6600" t="str">
            <v>ESMERALDAS</v>
          </cell>
          <cell r="T6600" t="str">
            <v>TRAMACO</v>
          </cell>
          <cell r="U6600" t="str">
            <v>FLEXNETUIO_PROVINCIA</v>
          </cell>
          <cell r="V6600">
            <v>1</v>
          </cell>
          <cell r="W6600">
            <v>1</v>
          </cell>
          <cell r="X6600" t="str">
            <v>FLEXNET ECUADOR - MDELIVERY</v>
          </cell>
          <cell r="Y6600" t="str">
            <v>CALLE 28 DE JUNIO S/N Y GARCIA MORENO ENTRADA LLANO GRANDE</v>
          </cell>
        </row>
        <row r="6601">
          <cell r="A6601" t="str">
            <v>4726595</v>
          </cell>
          <cell r="B6601">
            <v>480161</v>
          </cell>
          <cell r="C6601" t="str">
            <v>4726595</v>
          </cell>
          <cell r="D6601" t="str">
            <v>MDELIVERY</v>
          </cell>
          <cell r="E6601" t="str">
            <v>DESPACHO</v>
          </cell>
          <cell r="F6601" t="str">
            <v>NORMAL</v>
          </cell>
          <cell r="G6601" t="str">
            <v>031080004726595</v>
          </cell>
          <cell r="H6601">
            <v>44910</v>
          </cell>
          <cell r="I6601" t="str">
            <v>ENTREGADO</v>
          </cell>
          <cell r="J6601">
            <v>44912</v>
          </cell>
          <cell r="K6601" t="str">
            <v>VELEZ OSTAIZA NOHELIA ELIZABETH</v>
          </cell>
          <cell r="L6601" t="str">
            <v>12 DE MARZO CALLE SAN CAYETANO  SN</v>
          </cell>
          <cell r="M6601" t="str">
            <v>1350402176</v>
          </cell>
          <cell r="N6601" t="str">
            <v>0962682883</v>
          </cell>
          <cell r="O6601" t="str">
            <v>0968048938</v>
          </cell>
          <cell r="P6601" t="str">
            <v>130111</v>
          </cell>
          <cell r="Q6601" t="str">
            <v>PORTOVIEJO</v>
          </cell>
          <cell r="R6601" t="str">
            <v>MANABI</v>
          </cell>
          <cell r="S6601" t="str">
            <v>PORTOVIEJO</v>
          </cell>
          <cell r="T6601" t="str">
            <v>TRAMACO</v>
          </cell>
          <cell r="U6601" t="str">
            <v>FLEXNETUIO_PROVINCIA</v>
          </cell>
          <cell r="V6601">
            <v>1</v>
          </cell>
          <cell r="W6601">
            <v>1</v>
          </cell>
          <cell r="X6601" t="str">
            <v>FLEXNET ECUADOR - MDELIVERY</v>
          </cell>
          <cell r="Y6601" t="str">
            <v>CALLE 28 DE JUNIO S/N Y GARCIA MORENO ENTRADA LLANO GRANDE</v>
          </cell>
        </row>
        <row r="6602">
          <cell r="A6602" t="str">
            <v>Backing-roll up-151222</v>
          </cell>
          <cell r="B6602">
            <v>480147</v>
          </cell>
          <cell r="C6602" t="str">
            <v>Backing-roll up-151222</v>
          </cell>
          <cell r="D6602" t="str">
            <v>SG</v>
          </cell>
          <cell r="E6602" t="str">
            <v>DESPACHO</v>
          </cell>
          <cell r="F6602" t="str">
            <v>NORMAL</v>
          </cell>
          <cell r="G6602" t="str">
            <v>89089</v>
          </cell>
          <cell r="H6602">
            <v>44910</v>
          </cell>
          <cell r="I6602" t="str">
            <v>ENTREGADO</v>
          </cell>
          <cell r="J6602">
            <v>44910</v>
          </cell>
          <cell r="K6602" t="str">
            <v>OFICINA SAINT GOBAIN</v>
          </cell>
          <cell r="L6602" t="str">
            <v>EDIFICIO EMPORIUM PISO 16 OF 6-7</v>
          </cell>
          <cell r="P6602" t="str">
            <v>GUAYAQUIL</v>
          </cell>
          <cell r="Q6602" t="str">
            <v>GUAYAQUIL</v>
          </cell>
          <cell r="R6602" t="str">
            <v>GUAYAS</v>
          </cell>
          <cell r="T6602" t="str">
            <v>FLEXTRANS GYE</v>
          </cell>
          <cell r="U6602" t="str">
            <v>FLEXNETGYE_LOCAL</v>
          </cell>
          <cell r="V6602">
            <v>2</v>
          </cell>
          <cell r="W6602">
            <v>20</v>
          </cell>
          <cell r="X6602" t="str">
            <v>FLEXNET GYE</v>
          </cell>
          <cell r="Y6602" t="str">
            <v>KM 8.5 VIA A DAULE</v>
          </cell>
        </row>
        <row r="6603">
          <cell r="A6603" t="str">
            <v>414390916</v>
          </cell>
          <cell r="B6603">
            <v>480110</v>
          </cell>
          <cell r="C6603" t="str">
            <v>414390916</v>
          </cell>
          <cell r="D6603" t="str">
            <v>FLEXTUENTI</v>
          </cell>
          <cell r="E6603" t="str">
            <v>DESPACHO</v>
          </cell>
          <cell r="F6603" t="str">
            <v>NORMAL</v>
          </cell>
          <cell r="G6603" t="str">
            <v>FT75586</v>
          </cell>
          <cell r="H6603">
            <v>44910</v>
          </cell>
          <cell r="I6603" t="str">
            <v>ENTREGADO</v>
          </cell>
          <cell r="J6603">
            <v>44917</v>
          </cell>
          <cell r="K6603" t="str">
            <v>Freddy edmundo Cocha rodriguez</v>
          </cell>
          <cell r="L6603" t="str">
            <v>GUAMANI CALLE MANUEL PAREJA   S43 166 AV LA ECUATORIANA</v>
          </cell>
          <cell r="M6603" t="str">
            <v>0502177355</v>
          </cell>
          <cell r="N6603" t="str">
            <v>0992967408/0998065080</v>
          </cell>
          <cell r="O6603" t="str">
            <v/>
          </cell>
          <cell r="P6603" t="str">
            <v>QUITO</v>
          </cell>
          <cell r="Q6603" t="str">
            <v>QUITO</v>
          </cell>
          <cell r="R6603" t="str">
            <v>PICHINCHA</v>
          </cell>
          <cell r="U6603" t="str">
            <v>FLEXNETUIO_LOCAL</v>
          </cell>
          <cell r="V6603">
            <v>1</v>
          </cell>
          <cell r="W6603">
            <v>1</v>
          </cell>
          <cell r="X6603" t="str">
            <v>FLEXNET ECUADOR - FLEXTUENTI</v>
          </cell>
          <cell r="Y6603" t="str">
            <v>CALLE 28 DE JUNIO S/N Y GARCIA MORENO ENTRADA LLANO GRANDE</v>
          </cell>
        </row>
        <row r="6604">
          <cell r="A6604" t="str">
            <v>414390918</v>
          </cell>
          <cell r="B6604">
            <v>480111</v>
          </cell>
          <cell r="C6604" t="str">
            <v>414390918</v>
          </cell>
          <cell r="D6604" t="str">
            <v>FLEXTUENTI</v>
          </cell>
          <cell r="E6604" t="str">
            <v>DESPACHO</v>
          </cell>
          <cell r="F6604" t="str">
            <v>EXPRESS UIO</v>
          </cell>
          <cell r="G6604" t="str">
            <v>FT75617</v>
          </cell>
          <cell r="H6604">
            <v>44910</v>
          </cell>
          <cell r="I6604" t="str">
            <v>ENTREGADO</v>
          </cell>
          <cell r="J6604">
            <v>44910</v>
          </cell>
          <cell r="K6604" t="str">
            <v>Gianella Suarez</v>
          </cell>
          <cell r="L6604" t="str">
            <v>CALDERON CALLE  SANTANDER N12  339  SANTA PRISCA</v>
          </cell>
          <cell r="M6604" t="str">
            <v>1105366932</v>
          </cell>
          <cell r="N6604" t="str">
            <v>0958914727/0984919439</v>
          </cell>
          <cell r="O6604" t="str">
            <v/>
          </cell>
          <cell r="P6604" t="str">
            <v>QUITO</v>
          </cell>
          <cell r="Q6604" t="str">
            <v>QUITO</v>
          </cell>
          <cell r="R6604" t="str">
            <v>PICHINCHA</v>
          </cell>
          <cell r="U6604" t="str">
            <v>FLEXNETUIO_LOCAL</v>
          </cell>
          <cell r="V6604">
            <v>1</v>
          </cell>
          <cell r="W6604">
            <v>1</v>
          </cell>
          <cell r="X6604" t="str">
            <v>FLEXNET ECUADOR - FLEXTUENTI</v>
          </cell>
          <cell r="Y6604" t="str">
            <v>CALLE 28 DE JUNIO S/N Y GARCIA MORENO ENTRADA LLANO GRANDE</v>
          </cell>
        </row>
        <row r="6605">
          <cell r="A6605" t="str">
            <v>414390919</v>
          </cell>
          <cell r="B6605">
            <v>480112</v>
          </cell>
          <cell r="C6605" t="str">
            <v>414390919</v>
          </cell>
          <cell r="D6605" t="str">
            <v>FLEXTUENTI</v>
          </cell>
          <cell r="E6605" t="str">
            <v>DESPACHO</v>
          </cell>
          <cell r="F6605" t="str">
            <v>DERIVADO PICK UP</v>
          </cell>
          <cell r="G6605" t="str">
            <v>031080414390919</v>
          </cell>
          <cell r="H6605">
            <v>44910</v>
          </cell>
          <cell r="I6605" t="str">
            <v>ENTREGADO</v>
          </cell>
          <cell r="J6605">
            <v>44915</v>
          </cell>
          <cell r="K6605" t="str">
            <v>Nathaly Yasaca</v>
          </cell>
          <cell r="L6605" t="str">
            <v>OFICINA TRAMACO MACHACHI</v>
          </cell>
          <cell r="M6605" t="str">
            <v>1724935901</v>
          </cell>
          <cell r="N6605" t="str">
            <v>0982768018/0990602706</v>
          </cell>
          <cell r="O6605" t="str">
            <v/>
          </cell>
          <cell r="P6605" t="str">
            <v>MACHACHI</v>
          </cell>
          <cell r="Q6605" t="str">
            <v>MEJIA</v>
          </cell>
          <cell r="R6605" t="str">
            <v>PICHINCHA</v>
          </cell>
          <cell r="S6605" t="str">
            <v>MEJIA</v>
          </cell>
          <cell r="T6605" t="str">
            <v>TRAMACO</v>
          </cell>
          <cell r="V6605">
            <v>1</v>
          </cell>
          <cell r="W6605">
            <v>1</v>
          </cell>
          <cell r="X6605" t="str">
            <v>FLEXNET ECUADOR - FLEXTUENTI</v>
          </cell>
          <cell r="Y6605" t="str">
            <v>CALLE 28 DE JUNIO S/N Y GARCIA MORENO ENTRADA LLANO GRANDE</v>
          </cell>
        </row>
        <row r="6606">
          <cell r="A6606" t="str">
            <v>414390966</v>
          </cell>
          <cell r="B6606">
            <v>480113</v>
          </cell>
          <cell r="C6606" t="str">
            <v>414390966</v>
          </cell>
          <cell r="D6606" t="str">
            <v>FLEXTUENTI</v>
          </cell>
          <cell r="E6606" t="str">
            <v>DESPACHO</v>
          </cell>
          <cell r="F6606" t="str">
            <v>NORMAL</v>
          </cell>
          <cell r="G6606" t="str">
            <v>031080414390966</v>
          </cell>
          <cell r="H6606">
            <v>44910</v>
          </cell>
          <cell r="I6606" t="str">
            <v>ENTREGADO</v>
          </cell>
          <cell r="J6606">
            <v>44911</v>
          </cell>
          <cell r="K6606" t="str">
            <v>Rafael ENCARNACION</v>
          </cell>
          <cell r="L6606" t="str">
            <v>ATACAMES  CALLE MALECON DEL RIO  SN  DELFINES</v>
          </cell>
          <cell r="M6606" t="str">
            <v>1713453163</v>
          </cell>
          <cell r="N6606" t="str">
            <v>0983249659/0994619730</v>
          </cell>
          <cell r="O6606" t="str">
            <v/>
          </cell>
          <cell r="P6606" t="str">
            <v>ATACAMES</v>
          </cell>
          <cell r="Q6606" t="str">
            <v>ATACAMES</v>
          </cell>
          <cell r="R6606" t="str">
            <v>ESMERALDAS</v>
          </cell>
          <cell r="S6606" t="str">
            <v>SUA (CAB. EN LA BOCANA) - TONCHIGUE - SAME</v>
          </cell>
          <cell r="T6606" t="str">
            <v>TRAMACO</v>
          </cell>
          <cell r="U6606" t="str">
            <v>FLEXNETUIO_PROVINCIA</v>
          </cell>
          <cell r="V6606">
            <v>1</v>
          </cell>
          <cell r="W6606">
            <v>1</v>
          </cell>
          <cell r="X6606" t="str">
            <v>FLEXNET ECUADOR - FLEXTUENTI</v>
          </cell>
          <cell r="Y6606" t="str">
            <v>CALLE 28 DE JUNIO S/N Y GARCIA MORENO ENTRADA LLANO GRANDE</v>
          </cell>
        </row>
        <row r="6607">
          <cell r="A6607" t="str">
            <v>414390970</v>
          </cell>
          <cell r="B6607">
            <v>480114</v>
          </cell>
          <cell r="C6607" t="str">
            <v>414390970</v>
          </cell>
          <cell r="D6607" t="str">
            <v>FLEXTUENTI</v>
          </cell>
          <cell r="E6607" t="str">
            <v>DESPACHO</v>
          </cell>
          <cell r="F6607" t="str">
            <v>DERIVADO PICK UP</v>
          </cell>
          <cell r="G6607" t="str">
            <v>031080414390970</v>
          </cell>
          <cell r="H6607">
            <v>44910</v>
          </cell>
          <cell r="I6607" t="str">
            <v>ENTREGADO</v>
          </cell>
          <cell r="J6607">
            <v>44911</v>
          </cell>
          <cell r="K6607" t="str">
            <v>Mirtha Bravo</v>
          </cell>
          <cell r="L6607" t="str">
            <v>OFICINA TRAMACO CHONE</v>
          </cell>
          <cell r="M6607" t="str">
            <v>1308133691</v>
          </cell>
          <cell r="N6607" t="str">
            <v>0980680718/0961766102</v>
          </cell>
          <cell r="O6607" t="str">
            <v/>
          </cell>
          <cell r="P6607" t="str">
            <v>CHONE</v>
          </cell>
          <cell r="Q6607" t="str">
            <v>CHONE</v>
          </cell>
          <cell r="R6607" t="str">
            <v>MANABI</v>
          </cell>
          <cell r="T6607" t="str">
            <v>TRAMACO</v>
          </cell>
          <cell r="U6607" t="str">
            <v>FLEXNETUIO_PROVINCIA</v>
          </cell>
          <cell r="V6607">
            <v>1</v>
          </cell>
          <cell r="W6607">
            <v>1</v>
          </cell>
          <cell r="X6607" t="str">
            <v>FLEXNET ECUADOR - FLEXTUENTI</v>
          </cell>
          <cell r="Y6607" t="str">
            <v>CALLE 28 DE JUNIO S/N Y GARCIA MORENO ENTRADA LLANO GRANDE</v>
          </cell>
        </row>
        <row r="6608">
          <cell r="A6608" t="str">
            <v>414390973</v>
          </cell>
          <cell r="B6608">
            <v>480115</v>
          </cell>
          <cell r="C6608" t="str">
            <v>414390973</v>
          </cell>
          <cell r="D6608" t="str">
            <v>FLEXTUENTI</v>
          </cell>
          <cell r="E6608" t="str">
            <v>DESPACHO</v>
          </cell>
          <cell r="F6608" t="str">
            <v>NORMAL</v>
          </cell>
          <cell r="G6608" t="str">
            <v>FT75592</v>
          </cell>
          <cell r="H6608">
            <v>44910</v>
          </cell>
          <cell r="I6608" t="str">
            <v>ENTREGADO</v>
          </cell>
          <cell r="J6608">
            <v>44911</v>
          </cell>
          <cell r="K6608" t="str">
            <v>Jesua Padilla</v>
          </cell>
          <cell r="L6608" t="str">
            <v>SAN ANTONIO  CALLE SANTA ANA  S22 18 LULUMBAMBA</v>
          </cell>
          <cell r="M6608" t="str">
            <v>1724819386</v>
          </cell>
          <cell r="N6608" t="str">
            <v>0984293564/0987888824</v>
          </cell>
          <cell r="O6608" t="str">
            <v/>
          </cell>
          <cell r="P6608" t="str">
            <v>QUITO</v>
          </cell>
          <cell r="Q6608" t="str">
            <v>QUITO</v>
          </cell>
          <cell r="R6608" t="str">
            <v>PICHINCHA</v>
          </cell>
          <cell r="U6608" t="str">
            <v>FLEXNETUIO_LOCAL</v>
          </cell>
          <cell r="V6608">
            <v>1</v>
          </cell>
          <cell r="W6608">
            <v>1</v>
          </cell>
          <cell r="X6608" t="str">
            <v>FLEXNET ECUADOR - FLEXTUENTI</v>
          </cell>
          <cell r="Y6608" t="str">
            <v>CALLE 28 DE JUNIO S/N Y GARCIA MORENO ENTRADA LLANO GRANDE</v>
          </cell>
        </row>
        <row r="6609">
          <cell r="A6609" t="str">
            <v>414390974</v>
          </cell>
          <cell r="B6609">
            <v>480116</v>
          </cell>
          <cell r="C6609" t="str">
            <v>414390974</v>
          </cell>
          <cell r="D6609" t="str">
            <v>FLEXTUENTI</v>
          </cell>
          <cell r="E6609" t="str">
            <v>DESPACHO</v>
          </cell>
          <cell r="F6609" t="str">
            <v>NORMAL</v>
          </cell>
          <cell r="G6609" t="str">
            <v>FT75591</v>
          </cell>
          <cell r="H6609">
            <v>44910</v>
          </cell>
          <cell r="I6609" t="str">
            <v>ENTREGADO</v>
          </cell>
          <cell r="J6609">
            <v>44911</v>
          </cell>
          <cell r="K6609" t="str">
            <v>Eduardo David Perez Figueroa</v>
          </cell>
          <cell r="L6609" t="str">
            <v>COMITE DEL PUEBLO  AV ELOY  ALFARO  SN AV JUAN MOLINEROS</v>
          </cell>
          <cell r="M6609" t="str">
            <v>1600515512</v>
          </cell>
          <cell r="N6609" t="str">
            <v>0992850947/0998776160</v>
          </cell>
          <cell r="O6609" t="str">
            <v/>
          </cell>
          <cell r="P6609" t="str">
            <v>QUITO</v>
          </cell>
          <cell r="Q6609" t="str">
            <v>QUITO</v>
          </cell>
          <cell r="R6609" t="str">
            <v>PICHINCHA</v>
          </cell>
          <cell r="U6609" t="str">
            <v>FLEXNETUIO_LOCAL</v>
          </cell>
          <cell r="V6609">
            <v>1</v>
          </cell>
          <cell r="W6609">
            <v>1</v>
          </cell>
          <cell r="X6609" t="str">
            <v>FLEXNET ECUADOR - FLEXTUENTI</v>
          </cell>
          <cell r="Y6609" t="str">
            <v>CALLE 28 DE JUNIO S/N Y GARCIA MORENO ENTRADA LLANO GRANDE</v>
          </cell>
        </row>
        <row r="6610">
          <cell r="A6610" t="str">
            <v>414390985</v>
          </cell>
          <cell r="B6610">
            <v>480117</v>
          </cell>
          <cell r="C6610" t="str">
            <v>414390985</v>
          </cell>
          <cell r="D6610" t="str">
            <v>FLEXTUENTI</v>
          </cell>
          <cell r="E6610" t="str">
            <v>DESPACHO</v>
          </cell>
          <cell r="F6610" t="str">
            <v>NORMAL</v>
          </cell>
          <cell r="G6610" t="str">
            <v>FT75590</v>
          </cell>
          <cell r="H6610">
            <v>44910</v>
          </cell>
          <cell r="I6610" t="str">
            <v>ENTREGADO</v>
          </cell>
          <cell r="J6610">
            <v>44911</v>
          </cell>
          <cell r="K6610" t="str">
            <v>Nixon Alvarado</v>
          </cell>
          <cell r="L6610" t="str">
            <v>YARUQUI EUGENIO ESPEJO  OE1 85  8 DE SEPTIEMBRE</v>
          </cell>
          <cell r="M6610" t="str">
            <v>2200456537</v>
          </cell>
          <cell r="N6610" t="str">
            <v>0983408143/0962591101</v>
          </cell>
          <cell r="O6610" t="str">
            <v/>
          </cell>
          <cell r="P6610" t="str">
            <v>QUITO</v>
          </cell>
          <cell r="Q6610" t="str">
            <v>QUITO</v>
          </cell>
          <cell r="R6610" t="str">
            <v>PICHINCHA</v>
          </cell>
          <cell r="U6610" t="str">
            <v>FLEXNETUIO_LOCAL</v>
          </cell>
          <cell r="V6610">
            <v>1</v>
          </cell>
          <cell r="W6610">
            <v>1</v>
          </cell>
          <cell r="X6610" t="str">
            <v>FLEXNET ECUADOR - FLEXTUENTI</v>
          </cell>
          <cell r="Y6610" t="str">
            <v>CALLE 28 DE JUNIO S/N Y GARCIA MORENO ENTRADA LLANO GRANDE</v>
          </cell>
        </row>
        <row r="6611">
          <cell r="A6611" t="str">
            <v>414390986</v>
          </cell>
          <cell r="B6611">
            <v>480118</v>
          </cell>
          <cell r="C6611" t="str">
            <v>414390986</v>
          </cell>
          <cell r="D6611" t="str">
            <v>FLEXTUENTI</v>
          </cell>
          <cell r="E6611" t="str">
            <v>DESPACHO</v>
          </cell>
          <cell r="F6611" t="str">
            <v>NORMAL</v>
          </cell>
          <cell r="G6611" t="str">
            <v>031080414390986</v>
          </cell>
          <cell r="H6611">
            <v>44910</v>
          </cell>
          <cell r="I6611" t="str">
            <v>ENTREGADO</v>
          </cell>
          <cell r="J6611">
            <v>44911</v>
          </cell>
          <cell r="K6611" t="str">
            <v>moises Rivera</v>
          </cell>
          <cell r="L6611" t="str">
            <v>EL SAGRARIO CALLE 13 DE ABRIL SN CALLE  PICHINCHA</v>
          </cell>
          <cell r="M6611" t="str">
            <v>1005148257</v>
          </cell>
          <cell r="N6611" t="str">
            <v>0982908691/0969298035</v>
          </cell>
          <cell r="O6611" t="str">
            <v/>
          </cell>
          <cell r="P6611" t="str">
            <v>IBARRA</v>
          </cell>
          <cell r="Q6611" t="str">
            <v>IBARRA</v>
          </cell>
          <cell r="R6611" t="str">
            <v>IMBABURA</v>
          </cell>
          <cell r="T6611" t="str">
            <v>TRAMACO</v>
          </cell>
          <cell r="U6611" t="str">
            <v>FLEXNETUIO_PROVINCIA</v>
          </cell>
          <cell r="V6611">
            <v>1</v>
          </cell>
          <cell r="W6611">
            <v>1</v>
          </cell>
          <cell r="X6611" t="str">
            <v>FLEXNET ECUADOR - FLEXTUENTI</v>
          </cell>
          <cell r="Y6611" t="str">
            <v>CALLE 28 DE JUNIO S/N Y GARCIA MORENO ENTRADA LLANO GRANDE</v>
          </cell>
        </row>
        <row r="6612">
          <cell r="A6612" t="str">
            <v>414390987</v>
          </cell>
          <cell r="B6612">
            <v>480119</v>
          </cell>
          <cell r="C6612" t="str">
            <v>414390987</v>
          </cell>
          <cell r="D6612" t="str">
            <v>FLEXTUENTI</v>
          </cell>
          <cell r="E6612" t="str">
            <v>DESPACHO</v>
          </cell>
          <cell r="F6612" t="str">
            <v>NORMAL</v>
          </cell>
          <cell r="G6612" t="str">
            <v>031080414390987</v>
          </cell>
          <cell r="H6612">
            <v>44910</v>
          </cell>
          <cell r="I6612" t="str">
            <v>ENTREGADO</v>
          </cell>
          <cell r="J6612">
            <v>44911</v>
          </cell>
          <cell r="K6612" t="str">
            <v>Daniel Alexander Valarezo vera</v>
          </cell>
          <cell r="L6612" t="str">
            <v>PASCUALES   CALLE COBRE SN AV ROSAVIN</v>
          </cell>
          <cell r="M6612" t="str">
            <v>0919565283</v>
          </cell>
          <cell r="N6612" t="str">
            <v>0981559411/0981235572</v>
          </cell>
          <cell r="O6612" t="str">
            <v/>
          </cell>
          <cell r="P6612" t="str">
            <v>GUAYAQUIL</v>
          </cell>
          <cell r="Q6612" t="str">
            <v>GUAYAQUIL</v>
          </cell>
          <cell r="R6612" t="str">
            <v>GUAYAS</v>
          </cell>
          <cell r="T6612" t="str">
            <v>TRAMACO</v>
          </cell>
          <cell r="U6612" t="str">
            <v>FLEXNETUIO_GYE</v>
          </cell>
          <cell r="V6612">
            <v>1</v>
          </cell>
          <cell r="W6612">
            <v>1</v>
          </cell>
          <cell r="X6612" t="str">
            <v>FLEXNET ECUADOR - FLEXTUENTI</v>
          </cell>
          <cell r="Y6612" t="str">
            <v>CALLE 28 DE JUNIO S/N Y GARCIA MORENO ENTRADA LLANO GRANDE</v>
          </cell>
        </row>
        <row r="6613">
          <cell r="A6613" t="str">
            <v>414390988</v>
          </cell>
          <cell r="B6613">
            <v>480120</v>
          </cell>
          <cell r="C6613" t="str">
            <v>414390988</v>
          </cell>
          <cell r="D6613" t="str">
            <v>FLEXTUENTI</v>
          </cell>
          <cell r="E6613" t="str">
            <v>DESPACHO</v>
          </cell>
          <cell r="F6613" t="str">
            <v>DERIVADO PICK UP</v>
          </cell>
          <cell r="G6613" t="str">
            <v>031080414390988</v>
          </cell>
          <cell r="H6613">
            <v>44910</v>
          </cell>
          <cell r="I6613" t="str">
            <v>ENTREGADO</v>
          </cell>
          <cell r="J6613">
            <v>44919</v>
          </cell>
          <cell r="K6613" t="str">
            <v>Lilibeth Denysse Baque Toala</v>
          </cell>
          <cell r="L6613" t="str">
            <v>OFICINA TRAMACO PUNTO DE ATENCION VIA DAULE</v>
          </cell>
          <cell r="M6613" t="str">
            <v>0941198616</v>
          </cell>
          <cell r="N6613" t="str">
            <v>0994944124/0963230550</v>
          </cell>
          <cell r="O6613" t="str">
            <v/>
          </cell>
          <cell r="P6613" t="str">
            <v>GUAYAQUIL</v>
          </cell>
          <cell r="Q6613" t="str">
            <v>GUAYAQUIL</v>
          </cell>
          <cell r="R6613" t="str">
            <v>GUAYAS</v>
          </cell>
          <cell r="T6613" t="str">
            <v>TRAMACO</v>
          </cell>
          <cell r="U6613" t="str">
            <v>FLEXNETUIO_GYE</v>
          </cell>
          <cell r="V6613">
            <v>1</v>
          </cell>
          <cell r="W6613">
            <v>1</v>
          </cell>
          <cell r="X6613" t="str">
            <v>FLEXNET ECUADOR - FLEXTUENTI</v>
          </cell>
          <cell r="Y6613" t="str">
            <v>CALLE 28 DE JUNIO S/N Y GARCIA MORENO ENTRADA LLANO GRANDE</v>
          </cell>
        </row>
        <row r="6614">
          <cell r="A6614" t="str">
            <v>414391000</v>
          </cell>
          <cell r="B6614">
            <v>480121</v>
          </cell>
          <cell r="C6614" t="str">
            <v>414391000</v>
          </cell>
          <cell r="D6614" t="str">
            <v>FLEXTUENTI</v>
          </cell>
          <cell r="E6614" t="str">
            <v>DESPACHO</v>
          </cell>
          <cell r="F6614" t="str">
            <v>DERIVADO PICK UP</v>
          </cell>
          <cell r="G6614" t="str">
            <v>031080414391000</v>
          </cell>
          <cell r="H6614">
            <v>44910</v>
          </cell>
          <cell r="I6614" t="str">
            <v>ENTREGADO</v>
          </cell>
          <cell r="J6614">
            <v>44911</v>
          </cell>
          <cell r="K6614" t="str">
            <v>Ariel Rojas</v>
          </cell>
          <cell r="L6614" t="str">
            <v>OFICINA TRAMACO PUNTO DE ATENCION SAN MARINO</v>
          </cell>
          <cell r="M6614" t="str">
            <v>0957856552</v>
          </cell>
          <cell r="N6614" t="str">
            <v>0960769416/0992692753</v>
          </cell>
          <cell r="O6614" t="str">
            <v/>
          </cell>
          <cell r="P6614" t="str">
            <v>GUAYAQUIL</v>
          </cell>
          <cell r="Q6614" t="str">
            <v>GUAYAQUIL</v>
          </cell>
          <cell r="R6614" t="str">
            <v>GUAYAS</v>
          </cell>
          <cell r="T6614" t="str">
            <v>TRAMACO</v>
          </cell>
          <cell r="U6614" t="str">
            <v>FLEXNETUIO_GYE</v>
          </cell>
          <cell r="V6614">
            <v>1</v>
          </cell>
          <cell r="W6614">
            <v>1</v>
          </cell>
          <cell r="X6614" t="str">
            <v>FLEXNET ECUADOR - FLEXTUENTI</v>
          </cell>
          <cell r="Y6614" t="str">
            <v>CALLE 28 DE JUNIO S/N Y GARCIA MORENO ENTRADA LLANO GRANDE</v>
          </cell>
        </row>
        <row r="6615">
          <cell r="A6615" t="str">
            <v>414391006</v>
          </cell>
          <cell r="B6615">
            <v>480122</v>
          </cell>
          <cell r="C6615" t="str">
            <v>414391006</v>
          </cell>
          <cell r="D6615" t="str">
            <v>FLEXTUENTI</v>
          </cell>
          <cell r="E6615" t="str">
            <v>DESPACHO</v>
          </cell>
          <cell r="F6615" t="str">
            <v>NORMAL</v>
          </cell>
          <cell r="G6615" t="str">
            <v>FT75587</v>
          </cell>
          <cell r="H6615">
            <v>44910</v>
          </cell>
          <cell r="I6615" t="str">
            <v>ENTREGADO</v>
          </cell>
          <cell r="J6615">
            <v>44914</v>
          </cell>
          <cell r="K6615" t="str">
            <v>Luis Segura</v>
          </cell>
          <cell r="L6615" t="str">
            <v>COTOCOLLAO CALLE 25 DE MAYO SB CALLE UNION Y PROGRESO</v>
          </cell>
          <cell r="M6615" t="str">
            <v>1750315218</v>
          </cell>
          <cell r="N6615" t="str">
            <v>0960679761/0987966403</v>
          </cell>
          <cell r="O6615" t="str">
            <v/>
          </cell>
          <cell r="P6615" t="str">
            <v>QUITO</v>
          </cell>
          <cell r="Q6615" t="str">
            <v>QUITO</v>
          </cell>
          <cell r="R6615" t="str">
            <v>PICHINCHA</v>
          </cell>
          <cell r="U6615" t="str">
            <v>FLEXNETUIO_LOCAL</v>
          </cell>
          <cell r="V6615">
            <v>1</v>
          </cell>
          <cell r="W6615">
            <v>1</v>
          </cell>
          <cell r="X6615" t="str">
            <v>FLEXNET ECUADOR - FLEXTUENTI</v>
          </cell>
          <cell r="Y6615" t="str">
            <v>CALLE 28 DE JUNIO S/N Y GARCIA MORENO ENTRADA LLANO GRANDE</v>
          </cell>
        </row>
        <row r="6616">
          <cell r="A6616" t="str">
            <v>414391018</v>
          </cell>
          <cell r="B6616">
            <v>480123</v>
          </cell>
          <cell r="C6616" t="str">
            <v>414391018</v>
          </cell>
          <cell r="D6616" t="str">
            <v>FLEXTUENTI</v>
          </cell>
          <cell r="E6616" t="str">
            <v>DESPACHO</v>
          </cell>
          <cell r="F6616" t="str">
            <v>DERIVADO PICK UP</v>
          </cell>
          <cell r="G6616" t="str">
            <v>031080414391018</v>
          </cell>
          <cell r="H6616">
            <v>44910</v>
          </cell>
          <cell r="I6616" t="str">
            <v>DEVOLUCION_EN_PROCESO</v>
          </cell>
          <cell r="J6616">
            <v>44922</v>
          </cell>
          <cell r="K6616" t="str">
            <v>maryorie paucar</v>
          </cell>
          <cell r="L6616" t="str">
            <v>OFICINA TRAMACO PORTETE</v>
          </cell>
          <cell r="M6616" t="str">
            <v>0926311515</v>
          </cell>
          <cell r="N6616" t="str">
            <v>0985533450/0964009764</v>
          </cell>
          <cell r="O6616" t="str">
            <v/>
          </cell>
          <cell r="P6616" t="str">
            <v>GUAYAQUIL</v>
          </cell>
          <cell r="Q6616" t="str">
            <v>GUAYAQUIL</v>
          </cell>
          <cell r="R6616" t="str">
            <v>GUAYAS</v>
          </cell>
          <cell r="T6616" t="str">
            <v>TRAMACO</v>
          </cell>
          <cell r="U6616" t="str">
            <v>FLEXNETUIO_GYE</v>
          </cell>
          <cell r="V6616">
            <v>1</v>
          </cell>
          <cell r="W6616">
            <v>1</v>
          </cell>
          <cell r="X6616" t="str">
            <v>FLEXNET ECUADOR - FLEXTUENTI</v>
          </cell>
          <cell r="Y6616" t="str">
            <v>CALLE 28 DE JUNIO S/N Y GARCIA MORENO ENTRADA LLANO GRANDE</v>
          </cell>
        </row>
        <row r="6617">
          <cell r="A6617" t="str">
            <v>414410306</v>
          </cell>
          <cell r="B6617">
            <v>480124</v>
          </cell>
          <cell r="C6617" t="str">
            <v>414410306</v>
          </cell>
          <cell r="D6617" t="str">
            <v>FLEXTUENTI</v>
          </cell>
          <cell r="E6617" t="str">
            <v>DESPACHO</v>
          </cell>
          <cell r="F6617" t="str">
            <v>NORMAL</v>
          </cell>
          <cell r="G6617" t="str">
            <v>IC3886</v>
          </cell>
          <cell r="H6617">
            <v>44910</v>
          </cell>
          <cell r="I6617" t="str">
            <v>ENTREGADO</v>
          </cell>
          <cell r="J6617">
            <v>44911</v>
          </cell>
          <cell r="K6617" t="str">
            <v>Bernardo Rpdriguez</v>
          </cell>
          <cell r="L6617" t="str">
            <v>SAN BLAS VARGAS MACHUCA  344 CALLE LARGA</v>
          </cell>
          <cell r="M6617" t="str">
            <v>0104415492</v>
          </cell>
          <cell r="N6617" t="str">
            <v>0987224941/0987678549</v>
          </cell>
          <cell r="O6617" t="str">
            <v/>
          </cell>
          <cell r="P6617" t="str">
            <v>CUENCA</v>
          </cell>
          <cell r="Q6617" t="str">
            <v>CUENCA</v>
          </cell>
          <cell r="R6617" t="str">
            <v>AZUAY</v>
          </cell>
          <cell r="T6617" t="str">
            <v>ITSACOURIER</v>
          </cell>
          <cell r="U6617" t="str">
            <v>FLEXNETUIO_PROVINCIA</v>
          </cell>
          <cell r="V6617">
            <v>1</v>
          </cell>
          <cell r="W6617">
            <v>1</v>
          </cell>
          <cell r="X6617" t="str">
            <v>FLEXNET ECUADOR - FLEXTUENTI</v>
          </cell>
          <cell r="Y6617" t="str">
            <v>CALLE 28 DE JUNIO S/N Y GARCIA MORENO ENTRADA LLANO GRANDE</v>
          </cell>
        </row>
        <row r="6618">
          <cell r="A6618" t="str">
            <v>414410309</v>
          </cell>
          <cell r="B6618">
            <v>480125</v>
          </cell>
          <cell r="C6618" t="str">
            <v>414410309</v>
          </cell>
          <cell r="D6618" t="str">
            <v>FLEXTUENTI</v>
          </cell>
          <cell r="E6618" t="str">
            <v>DESPACHO</v>
          </cell>
          <cell r="F6618" t="str">
            <v>NORMAL</v>
          </cell>
          <cell r="G6618" t="str">
            <v>IC3885</v>
          </cell>
          <cell r="H6618">
            <v>44910</v>
          </cell>
          <cell r="I6618" t="str">
            <v>ENTREGADO</v>
          </cell>
          <cell r="J6618">
            <v>44911</v>
          </cell>
          <cell r="K6618" t="str">
            <v>Bernardo Rodriguez</v>
          </cell>
          <cell r="L6618" t="str">
            <v>SAN BLAS VARGAS MACHUCA  3 44 LARGA</v>
          </cell>
          <cell r="M6618" t="str">
            <v>0104415492</v>
          </cell>
          <cell r="N6618" t="str">
            <v>0983228333/0987678549</v>
          </cell>
          <cell r="O6618" t="str">
            <v/>
          </cell>
          <cell r="P6618" t="str">
            <v>CUENCA</v>
          </cell>
          <cell r="Q6618" t="str">
            <v>CUENCA</v>
          </cell>
          <cell r="R6618" t="str">
            <v>AZUAY</v>
          </cell>
          <cell r="T6618" t="str">
            <v>ITSACOURIER</v>
          </cell>
          <cell r="U6618" t="str">
            <v>FLEXNETUIO_PROVINCIA</v>
          </cell>
          <cell r="V6618">
            <v>1</v>
          </cell>
          <cell r="W6618">
            <v>1</v>
          </cell>
          <cell r="X6618" t="str">
            <v>FLEXNET ECUADOR - FLEXTUENTI</v>
          </cell>
          <cell r="Y6618" t="str">
            <v>CALLE 28 DE JUNIO S/N Y GARCIA MORENO ENTRADA LLANO GRANDE</v>
          </cell>
        </row>
        <row r="6619">
          <cell r="A6619" t="str">
            <v>414410354</v>
          </cell>
          <cell r="B6619">
            <v>480126</v>
          </cell>
          <cell r="C6619" t="str">
            <v>414410354</v>
          </cell>
          <cell r="D6619" t="str">
            <v>FLEXTUENTI</v>
          </cell>
          <cell r="E6619" t="str">
            <v>DESPACHO</v>
          </cell>
          <cell r="F6619" t="str">
            <v>NORMAL</v>
          </cell>
          <cell r="G6619" t="str">
            <v>FT75578</v>
          </cell>
          <cell r="H6619">
            <v>44910</v>
          </cell>
          <cell r="I6619" t="str">
            <v>ENTREGADO</v>
          </cell>
          <cell r="J6619">
            <v>44911</v>
          </cell>
          <cell r="K6619" t="str">
            <v>Annette Bermeo</v>
          </cell>
          <cell r="L6619" t="str">
            <v>LA ECUATORIANA  CALLE  S41C  OE10 188 CALLE OE10H</v>
          </cell>
          <cell r="M6619" t="str">
            <v>1723463095</v>
          </cell>
          <cell r="N6619" t="str">
            <v>0995686057/0999017301</v>
          </cell>
          <cell r="O6619" t="str">
            <v/>
          </cell>
          <cell r="P6619" t="str">
            <v>QUITO</v>
          </cell>
          <cell r="Q6619" t="str">
            <v>QUITO</v>
          </cell>
          <cell r="R6619" t="str">
            <v>PICHINCHA</v>
          </cell>
          <cell r="U6619" t="str">
            <v>FLEXNETUIO_LOCAL</v>
          </cell>
          <cell r="V6619">
            <v>1</v>
          </cell>
          <cell r="W6619">
            <v>1</v>
          </cell>
          <cell r="X6619" t="str">
            <v>FLEXNET ECUADOR - FLEXTUENTI</v>
          </cell>
          <cell r="Y6619" t="str">
            <v>CALLE 28 DE JUNIO S/N Y GARCIA MORENO ENTRADA LLANO GRANDE</v>
          </cell>
        </row>
        <row r="6620">
          <cell r="A6620" t="str">
            <v>414410371</v>
          </cell>
          <cell r="B6620">
            <v>480127</v>
          </cell>
          <cell r="C6620" t="str">
            <v>414410371</v>
          </cell>
          <cell r="D6620" t="str">
            <v>FLEXTUENTI</v>
          </cell>
          <cell r="E6620" t="str">
            <v>DESPACHO</v>
          </cell>
          <cell r="F6620" t="str">
            <v>EXPRESS UIO</v>
          </cell>
          <cell r="G6620" t="str">
            <v>FT75618</v>
          </cell>
          <cell r="H6620">
            <v>44910</v>
          </cell>
          <cell r="I6620" t="str">
            <v>ENTREGADO</v>
          </cell>
          <cell r="J6620">
            <v>44910</v>
          </cell>
          <cell r="K6620" t="str">
            <v>Marcos Montoya</v>
          </cell>
          <cell r="L6620" t="str">
            <v>CALDERON  CAYAPAS  N6 156  Y PASAJE LA CHORRERA</v>
          </cell>
          <cell r="M6620" t="str">
            <v>1761442647</v>
          </cell>
          <cell r="N6620" t="str">
            <v>0999050652/0995776406</v>
          </cell>
          <cell r="O6620" t="str">
            <v/>
          </cell>
          <cell r="P6620" t="str">
            <v>QUITO</v>
          </cell>
          <cell r="Q6620" t="str">
            <v>QUITO</v>
          </cell>
          <cell r="R6620" t="str">
            <v>PICHINCHA</v>
          </cell>
          <cell r="U6620" t="str">
            <v>FLEXNETUIO_LOCAL</v>
          </cell>
          <cell r="V6620">
            <v>1</v>
          </cell>
          <cell r="W6620">
            <v>1</v>
          </cell>
          <cell r="X6620" t="str">
            <v>FLEXNET ECUADOR - FLEXTUENTI</v>
          </cell>
          <cell r="Y6620" t="str">
            <v>CALLE 28 DE JUNIO S/N Y GARCIA MORENO ENTRADA LLANO GRANDE</v>
          </cell>
        </row>
        <row r="6621">
          <cell r="A6621" t="str">
            <v>414410466</v>
          </cell>
          <cell r="B6621">
            <v>480128</v>
          </cell>
          <cell r="C6621" t="str">
            <v>414410466</v>
          </cell>
          <cell r="D6621" t="str">
            <v>FLEXTUENTI</v>
          </cell>
          <cell r="E6621" t="str">
            <v>DESPACHO</v>
          </cell>
          <cell r="F6621" t="str">
            <v>EXPRESS UIO</v>
          </cell>
          <cell r="G6621" t="str">
            <v>FT75619</v>
          </cell>
          <cell r="H6621">
            <v>44910</v>
          </cell>
          <cell r="I6621" t="str">
            <v>ENTREGADO</v>
          </cell>
          <cell r="J6621">
            <v>44910</v>
          </cell>
          <cell r="K6621" t="str">
            <v>Blanca Perugachi</v>
          </cell>
          <cell r="L6621" t="str">
            <v>CARCELEN  PASAJE 32  SN  CALLE N90A</v>
          </cell>
          <cell r="M6621" t="str">
            <v>1716261167</v>
          </cell>
          <cell r="N6621" t="str">
            <v>0995202902/0964124514</v>
          </cell>
          <cell r="O6621" t="str">
            <v/>
          </cell>
          <cell r="P6621" t="str">
            <v>QUITO</v>
          </cell>
          <cell r="Q6621" t="str">
            <v>QUITO</v>
          </cell>
          <cell r="R6621" t="str">
            <v>PICHINCHA</v>
          </cell>
          <cell r="U6621" t="str">
            <v>FLEXNETUIO_LOCAL</v>
          </cell>
          <cell r="V6621">
            <v>1</v>
          </cell>
          <cell r="W6621">
            <v>1</v>
          </cell>
          <cell r="X6621" t="str">
            <v>FLEXNET ECUADOR - FLEXTUENTI</v>
          </cell>
          <cell r="Y6621" t="str">
            <v>CALLE 28 DE JUNIO S/N Y GARCIA MORENO ENTRADA LLANO GRANDE</v>
          </cell>
        </row>
        <row r="6622">
          <cell r="A6622" t="str">
            <v>414410479</v>
          </cell>
          <cell r="B6622">
            <v>480129</v>
          </cell>
          <cell r="C6622" t="str">
            <v>414410479</v>
          </cell>
          <cell r="D6622" t="str">
            <v>FLEXTUENTI</v>
          </cell>
          <cell r="E6622" t="str">
            <v>DESPACHO</v>
          </cell>
          <cell r="F6622" t="str">
            <v>NORMAL</v>
          </cell>
          <cell r="G6622" t="str">
            <v>TF89165</v>
          </cell>
          <cell r="H6622">
            <v>44910</v>
          </cell>
          <cell r="I6622" t="str">
            <v>ENTREGADO</v>
          </cell>
          <cell r="J6622">
            <v>44911</v>
          </cell>
          <cell r="K6622" t="str">
            <v>Telma Tubay</v>
          </cell>
          <cell r="L6622" t="str">
            <v>AV MIGUEL H ALCIVAR  SN CALLE VICTOR HUGO SICOURET</v>
          </cell>
          <cell r="M6622" t="str">
            <v>1307064517</v>
          </cell>
          <cell r="N6622" t="str">
            <v>0985026015/0998399844</v>
          </cell>
          <cell r="O6622" t="str">
            <v/>
          </cell>
          <cell r="P6622" t="str">
            <v>GUAYAQUIL</v>
          </cell>
          <cell r="Q6622" t="str">
            <v>GUAYAQUIL</v>
          </cell>
          <cell r="R6622" t="str">
            <v>GUAYAS</v>
          </cell>
          <cell r="T6622" t="str">
            <v>ITSACOURIER</v>
          </cell>
          <cell r="U6622" t="str">
            <v>FLEXNETUIO_GYE</v>
          </cell>
          <cell r="V6622">
            <v>1</v>
          </cell>
          <cell r="W6622">
            <v>1</v>
          </cell>
          <cell r="X6622" t="str">
            <v>FLEXNET ECUADOR - FLEXTUENTI</v>
          </cell>
          <cell r="Y6622" t="str">
            <v>CALLE 28 DE JUNIO S/N Y GARCIA MORENO ENTRADA LLANO GRANDE</v>
          </cell>
        </row>
        <row r="6623">
          <cell r="A6623" t="str">
            <v>414410534</v>
          </cell>
          <cell r="B6623">
            <v>480130</v>
          </cell>
          <cell r="C6623" t="str">
            <v>414410534</v>
          </cell>
          <cell r="D6623" t="str">
            <v>FLEXTUENTI</v>
          </cell>
          <cell r="E6623" t="str">
            <v>DESPACHO</v>
          </cell>
          <cell r="F6623" t="str">
            <v>NORMAL</v>
          </cell>
          <cell r="G6623" t="str">
            <v>FT75589</v>
          </cell>
          <cell r="H6623">
            <v>44910</v>
          </cell>
          <cell r="I6623" t="str">
            <v>ENTREGADO</v>
          </cell>
          <cell r="J6623">
            <v>44911</v>
          </cell>
          <cell r="K6623" t="str">
            <v>GABRIELA ERAZO</v>
          </cell>
          <cell r="L6623" t="str">
            <v>INAQUITO AV ELOY ALFARO PISO 5 OFC 510  AV  SHIRYS</v>
          </cell>
          <cell r="M6623" t="str">
            <v>1722954698</v>
          </cell>
          <cell r="N6623" t="str">
            <v>0989404795/0999735717</v>
          </cell>
          <cell r="O6623" t="str">
            <v/>
          </cell>
          <cell r="P6623" t="str">
            <v>QUITO</v>
          </cell>
          <cell r="Q6623" t="str">
            <v>QUITO</v>
          </cell>
          <cell r="R6623" t="str">
            <v>PICHINCHA</v>
          </cell>
          <cell r="U6623" t="str">
            <v>FLEXNETUIO_LOCAL</v>
          </cell>
          <cell r="V6623">
            <v>1</v>
          </cell>
          <cell r="W6623">
            <v>1</v>
          </cell>
          <cell r="X6623" t="str">
            <v>FLEXNET ECUADOR - FLEXTUENTI</v>
          </cell>
          <cell r="Y6623" t="str">
            <v>CALLE 28 DE JUNIO S/N Y GARCIA MORENO ENTRADA LLANO GRANDE</v>
          </cell>
        </row>
        <row r="6624">
          <cell r="A6624" t="str">
            <v>414410594</v>
          </cell>
          <cell r="B6624">
            <v>480131</v>
          </cell>
          <cell r="C6624" t="str">
            <v>414410594</v>
          </cell>
          <cell r="D6624" t="str">
            <v>FLEXTUENTI</v>
          </cell>
          <cell r="E6624" t="str">
            <v>DESPACHO</v>
          </cell>
          <cell r="F6624" t="str">
            <v>EXPRESS UIO</v>
          </cell>
          <cell r="G6624" t="str">
            <v>EC7967/FT76315</v>
          </cell>
          <cell r="H6624">
            <v>44910</v>
          </cell>
          <cell r="I6624" t="str">
            <v>ENTREGADO</v>
          </cell>
          <cell r="J6624">
            <v>44916</v>
          </cell>
          <cell r="K6624" t="str">
            <v>Andrea Lindo</v>
          </cell>
          <cell r="L6624" t="str">
            <v>INAQUITO AV REPUBLICA  SN RUMIPAMBA</v>
          </cell>
          <cell r="M6624" t="str">
            <v>0928051424</v>
          </cell>
          <cell r="N6624" t="str">
            <v>0980886022/0978891631</v>
          </cell>
          <cell r="O6624" t="str">
            <v/>
          </cell>
          <cell r="P6624" t="str">
            <v>QUITO</v>
          </cell>
          <cell r="Q6624" t="str">
            <v>QUITO</v>
          </cell>
          <cell r="R6624" t="str">
            <v>PICHINCHA</v>
          </cell>
          <cell r="T6624" t="str">
            <v>TRANSERVISS</v>
          </cell>
          <cell r="U6624" t="str">
            <v>FLEXNETUIO_LOCAL</v>
          </cell>
          <cell r="V6624">
            <v>1</v>
          </cell>
          <cell r="W6624">
            <v>1</v>
          </cell>
          <cell r="X6624" t="str">
            <v>FLEXNET ECUADOR - FLEXTUENTI</v>
          </cell>
          <cell r="Y6624" t="str">
            <v>CALLE 28 DE JUNIO S/N Y GARCIA MORENO ENTRADA LLANO GRANDE</v>
          </cell>
        </row>
        <row r="6625">
          <cell r="A6625" t="str">
            <v>414410656</v>
          </cell>
          <cell r="B6625">
            <v>480132</v>
          </cell>
          <cell r="C6625" t="str">
            <v>414410656</v>
          </cell>
          <cell r="D6625" t="str">
            <v>FLEXTUENTI</v>
          </cell>
          <cell r="E6625" t="str">
            <v>DESPACHO</v>
          </cell>
          <cell r="F6625" t="str">
            <v>DERIVADO PICK UP</v>
          </cell>
          <cell r="G6625" t="str">
            <v>031080414410656</v>
          </cell>
          <cell r="H6625">
            <v>44910</v>
          </cell>
          <cell r="I6625" t="str">
            <v>DEVOLUCION_EN_PROCESO</v>
          </cell>
          <cell r="J6625">
            <v>44922</v>
          </cell>
          <cell r="K6625" t="str">
            <v>Zulay Villao</v>
          </cell>
          <cell r="L6625" t="str">
            <v>OFICINA TRAMACO PUNTO DE ATENCION SAN MARINO</v>
          </cell>
          <cell r="M6625" t="str">
            <v>0958638363</v>
          </cell>
          <cell r="N6625" t="str">
            <v>0961058609/0961058932</v>
          </cell>
          <cell r="O6625" t="str">
            <v/>
          </cell>
          <cell r="P6625" t="str">
            <v>GUAYAQUIL</v>
          </cell>
          <cell r="Q6625" t="str">
            <v>GUAYAQUIL</v>
          </cell>
          <cell r="R6625" t="str">
            <v>GUAYAS</v>
          </cell>
          <cell r="T6625" t="str">
            <v>TRAMACO</v>
          </cell>
          <cell r="U6625" t="str">
            <v>FLEXNETUIO_GYE</v>
          </cell>
          <cell r="V6625">
            <v>1</v>
          </cell>
          <cell r="W6625">
            <v>1</v>
          </cell>
          <cell r="X6625" t="str">
            <v>FLEXNET ECUADOR - FLEXTUENTI</v>
          </cell>
          <cell r="Y6625" t="str">
            <v>CALLE 28 DE JUNIO S/N Y GARCIA MORENO ENTRADA LLANO GRANDE</v>
          </cell>
        </row>
        <row r="6626">
          <cell r="A6626" t="str">
            <v>414410662</v>
          </cell>
          <cell r="B6626">
            <v>480133</v>
          </cell>
          <cell r="C6626" t="str">
            <v>414410662</v>
          </cell>
          <cell r="D6626" t="str">
            <v>FLEXTUENTI</v>
          </cell>
          <cell r="E6626" t="str">
            <v>DESPACHO</v>
          </cell>
          <cell r="F6626" t="str">
            <v>NORMAL</v>
          </cell>
          <cell r="G6626" t="str">
            <v>FT75588</v>
          </cell>
          <cell r="H6626">
            <v>44910</v>
          </cell>
          <cell r="I6626" t="str">
            <v>ENTREGADO</v>
          </cell>
          <cell r="J6626">
            <v>44911</v>
          </cell>
          <cell r="K6626" t="str">
            <v>Carolina Vega</v>
          </cell>
          <cell r="L6626" t="str">
            <v>CHILLOGALLO  CALE  OE13E LOTE 265 CALLE SL32 O CALLE 3</v>
          </cell>
          <cell r="M6626" t="str">
            <v>1726138918</v>
          </cell>
          <cell r="N6626" t="str">
            <v>0987652880/0987652880</v>
          </cell>
          <cell r="O6626" t="str">
            <v/>
          </cell>
          <cell r="P6626" t="str">
            <v>QUITO</v>
          </cell>
          <cell r="Q6626" t="str">
            <v>QUITO</v>
          </cell>
          <cell r="R6626" t="str">
            <v>PICHINCHA</v>
          </cell>
          <cell r="U6626" t="str">
            <v>FLEXNETUIO_LOCAL</v>
          </cell>
          <cell r="V6626">
            <v>1</v>
          </cell>
          <cell r="W6626">
            <v>1</v>
          </cell>
          <cell r="X6626" t="str">
            <v>FLEXNET ECUADOR - FLEXTUENTI</v>
          </cell>
          <cell r="Y6626" t="str">
            <v>CALLE 28 DE JUNIO S/N Y GARCIA MORENO ENTRADA LLANO GRANDE</v>
          </cell>
        </row>
        <row r="6627">
          <cell r="A6627" t="str">
            <v>414410663</v>
          </cell>
          <cell r="B6627">
            <v>480134</v>
          </cell>
          <cell r="C6627" t="str">
            <v>414410663</v>
          </cell>
          <cell r="D6627" t="str">
            <v>FLEXTUENTI</v>
          </cell>
          <cell r="E6627" t="str">
            <v>DESPACHO</v>
          </cell>
          <cell r="F6627" t="str">
            <v>NORMAL</v>
          </cell>
          <cell r="G6627" t="str">
            <v>FT75582</v>
          </cell>
          <cell r="H6627">
            <v>44910</v>
          </cell>
          <cell r="I6627" t="str">
            <v>ENTREGADO</v>
          </cell>
          <cell r="J6627">
            <v>44911</v>
          </cell>
          <cell r="K6627" t="str">
            <v>David Davila</v>
          </cell>
          <cell r="L6627" t="str">
            <v>LA ECUATORIANA CALLE JUAN VASQUEZ S43  20 EMILIO UZCATEGUI</v>
          </cell>
          <cell r="M6627" t="str">
            <v>1721771424</v>
          </cell>
          <cell r="N6627" t="str">
            <v>0987185891/0984472866</v>
          </cell>
          <cell r="O6627" t="str">
            <v/>
          </cell>
          <cell r="P6627" t="str">
            <v>QUITO</v>
          </cell>
          <cell r="Q6627" t="str">
            <v>QUITO</v>
          </cell>
          <cell r="R6627" t="str">
            <v>PICHINCHA</v>
          </cell>
          <cell r="U6627" t="str">
            <v>FLEXNETUIO_LOCAL</v>
          </cell>
          <cell r="V6627">
            <v>1</v>
          </cell>
          <cell r="W6627">
            <v>1</v>
          </cell>
          <cell r="X6627" t="str">
            <v>FLEXNET ECUADOR - FLEXTUENTI</v>
          </cell>
          <cell r="Y6627" t="str">
            <v>CALLE 28 DE JUNIO S/N Y GARCIA MORENO ENTRADA LLANO GRANDE</v>
          </cell>
        </row>
        <row r="6628">
          <cell r="A6628" t="str">
            <v>414410711</v>
          </cell>
          <cell r="B6628">
            <v>480135</v>
          </cell>
          <cell r="C6628" t="str">
            <v>414410711</v>
          </cell>
          <cell r="D6628" t="str">
            <v>FLEXTUENTI</v>
          </cell>
          <cell r="E6628" t="str">
            <v>DESPACHO</v>
          </cell>
          <cell r="F6628" t="str">
            <v>NORMAL</v>
          </cell>
          <cell r="G6628" t="str">
            <v>031080414410711</v>
          </cell>
          <cell r="H6628">
            <v>44910</v>
          </cell>
          <cell r="I6628" t="str">
            <v>ENTREGADO</v>
          </cell>
          <cell r="J6628">
            <v>44911</v>
          </cell>
          <cell r="K6628" t="str">
            <v>Kenneth Cardenas</v>
          </cell>
          <cell r="L6628" t="str">
            <v>BOMBOLI ALLE JACINTO CORTEZ JHAYA 200 EMILIO ESTRADA</v>
          </cell>
          <cell r="M6628" t="str">
            <v>1718288747</v>
          </cell>
          <cell r="N6628" t="str">
            <v>0969096771/0969096771</v>
          </cell>
          <cell r="O6628" t="str">
            <v/>
          </cell>
          <cell r="P6628" t="str">
            <v>SANTO DOMINGO</v>
          </cell>
          <cell r="Q6628" t="str">
            <v>SANTO DOMINGO</v>
          </cell>
          <cell r="R6628" t="str">
            <v>SANTO DOMINGO DE LOS TSACHILAS</v>
          </cell>
          <cell r="T6628" t="str">
            <v>TRAMACO</v>
          </cell>
          <cell r="U6628" t="str">
            <v>FLEXNETUIO_PROVINCIA</v>
          </cell>
          <cell r="V6628">
            <v>1</v>
          </cell>
          <cell r="W6628">
            <v>1</v>
          </cell>
          <cell r="X6628" t="str">
            <v>FLEXNET ECUADOR - FLEXTUENTI</v>
          </cell>
          <cell r="Y6628" t="str">
            <v>CALLE 28 DE JUNIO S/N Y GARCIA MORENO ENTRADA LLANO GRANDE</v>
          </cell>
        </row>
        <row r="6629">
          <cell r="A6629" t="str">
            <v>414410806</v>
          </cell>
          <cell r="B6629">
            <v>480136</v>
          </cell>
          <cell r="C6629" t="str">
            <v>414410806</v>
          </cell>
          <cell r="D6629" t="str">
            <v>FLEXTUENTI</v>
          </cell>
          <cell r="E6629" t="str">
            <v>DESPACHO</v>
          </cell>
          <cell r="F6629" t="str">
            <v>EXPRESS UIO</v>
          </cell>
          <cell r="G6629" t="str">
            <v>FT75614</v>
          </cell>
          <cell r="H6629">
            <v>44910</v>
          </cell>
          <cell r="I6629" t="str">
            <v>ENTREGADO</v>
          </cell>
          <cell r="J6629">
            <v>44910</v>
          </cell>
          <cell r="K6629" t="str">
            <v>Ana Carolina Rodriguez Suarez</v>
          </cell>
          <cell r="L6629" t="str">
            <v>COTOCOLLAO AV DE LA PRENSA  N65 30 BELLAVISTA</v>
          </cell>
          <cell r="M6629" t="str">
            <v>1804276788</v>
          </cell>
          <cell r="N6629" t="str">
            <v>0995286403/0984250633</v>
          </cell>
          <cell r="O6629" t="str">
            <v/>
          </cell>
          <cell r="P6629" t="str">
            <v>QUITO</v>
          </cell>
          <cell r="Q6629" t="str">
            <v>QUITO</v>
          </cell>
          <cell r="R6629" t="str">
            <v>PICHINCHA</v>
          </cell>
          <cell r="U6629" t="str">
            <v>FLEXNETUIO_LOCAL</v>
          </cell>
          <cell r="V6629">
            <v>1</v>
          </cell>
          <cell r="W6629">
            <v>1</v>
          </cell>
          <cell r="X6629" t="str">
            <v>FLEXNET ECUADOR - FLEXTUENTI</v>
          </cell>
          <cell r="Y6629" t="str">
            <v>CALLE 28 DE JUNIO S/N Y GARCIA MORENO ENTRADA LLANO GRANDE</v>
          </cell>
        </row>
        <row r="6630">
          <cell r="A6630" t="str">
            <v>414410819</v>
          </cell>
          <cell r="B6630">
            <v>480137</v>
          </cell>
          <cell r="C6630" t="str">
            <v>414410819</v>
          </cell>
          <cell r="D6630" t="str">
            <v>FLEXTUENTI</v>
          </cell>
          <cell r="E6630" t="str">
            <v>DESPACHO</v>
          </cell>
          <cell r="F6630" t="str">
            <v>NORMAL</v>
          </cell>
          <cell r="G6630" t="str">
            <v>031080414410819</v>
          </cell>
          <cell r="H6630">
            <v>44910</v>
          </cell>
          <cell r="I6630" t="str">
            <v>ENTREGADO</v>
          </cell>
          <cell r="J6630">
            <v>44911</v>
          </cell>
          <cell r="K6630" t="str">
            <v>FAUSTO EDUARDO TAPIA GUDINO</v>
          </cell>
          <cell r="L6630" t="str">
            <v>EL SAGRARIO CALLE COLOMBIA  C 327 CALLE BRASIL Y</v>
          </cell>
          <cell r="M6630" t="str">
            <v>1002251351</v>
          </cell>
          <cell r="N6630" t="str">
            <v>0994412867/0998580148</v>
          </cell>
          <cell r="O6630" t="str">
            <v/>
          </cell>
          <cell r="P6630" t="str">
            <v>IBARRA</v>
          </cell>
          <cell r="Q6630" t="str">
            <v>IBARRA</v>
          </cell>
          <cell r="R6630" t="str">
            <v>IMBABURA</v>
          </cell>
          <cell r="T6630" t="str">
            <v>TRAMACO</v>
          </cell>
          <cell r="U6630" t="str">
            <v>FLEXNETUIO_PROVINCIA</v>
          </cell>
          <cell r="V6630">
            <v>1</v>
          </cell>
          <cell r="W6630">
            <v>1</v>
          </cell>
          <cell r="X6630" t="str">
            <v>FLEXNET ECUADOR - FLEXTUENTI</v>
          </cell>
          <cell r="Y6630" t="str">
            <v>CALLE 28 DE JUNIO S/N Y GARCIA MORENO ENTRADA LLANO GRANDE</v>
          </cell>
        </row>
        <row r="6631">
          <cell r="A6631" t="str">
            <v>414410831</v>
          </cell>
          <cell r="B6631">
            <v>480138</v>
          </cell>
          <cell r="C6631" t="str">
            <v>414410831</v>
          </cell>
          <cell r="D6631" t="str">
            <v>FLEXTUENTI</v>
          </cell>
          <cell r="E6631" t="str">
            <v>DESPACHO</v>
          </cell>
          <cell r="F6631" t="str">
            <v>NORMAL</v>
          </cell>
          <cell r="G6631" t="str">
            <v>031080414410831</v>
          </cell>
          <cell r="H6631">
            <v>44910</v>
          </cell>
          <cell r="I6631" t="str">
            <v>ENTREGADO</v>
          </cell>
          <cell r="J6631">
            <v>44911</v>
          </cell>
          <cell r="K6631" t="str">
            <v>KARINA BELEN CHICAIZA DELGADO</v>
          </cell>
          <cell r="L6631" t="str">
            <v>SAGRARIO  CALLE CARRERA BRASIL 3  27 COLOMBIA</v>
          </cell>
          <cell r="M6631" t="str">
            <v>1003239231</v>
          </cell>
          <cell r="N6631" t="str">
            <v>0997635359/0998580148</v>
          </cell>
          <cell r="O6631" t="str">
            <v/>
          </cell>
          <cell r="P6631" t="str">
            <v>IBARRA</v>
          </cell>
          <cell r="Q6631" t="str">
            <v>IBARRA</v>
          </cell>
          <cell r="R6631" t="str">
            <v>IMBABURA</v>
          </cell>
          <cell r="T6631" t="str">
            <v>TRAMACO</v>
          </cell>
          <cell r="U6631" t="str">
            <v>FLEXNETUIO_PROVINCIA</v>
          </cell>
          <cell r="V6631">
            <v>1</v>
          </cell>
          <cell r="W6631">
            <v>1</v>
          </cell>
          <cell r="X6631" t="str">
            <v>FLEXNET ECUADOR - FLEXTUENTI</v>
          </cell>
          <cell r="Y6631" t="str">
            <v>CALLE 28 DE JUNIO S/N Y GARCIA MORENO ENTRADA LLANO GRANDE</v>
          </cell>
        </row>
        <row r="6632">
          <cell r="A6632" t="str">
            <v>414410878</v>
          </cell>
          <cell r="B6632">
            <v>480139</v>
          </cell>
          <cell r="C6632" t="str">
            <v>414410878</v>
          </cell>
          <cell r="D6632" t="str">
            <v>FLEXTUENTI</v>
          </cell>
          <cell r="E6632" t="str">
            <v>DESPACHO</v>
          </cell>
          <cell r="F6632" t="str">
            <v>NORMAL</v>
          </cell>
          <cell r="G6632" t="str">
            <v>031080414410878</v>
          </cell>
          <cell r="H6632">
            <v>44910</v>
          </cell>
          <cell r="I6632" t="str">
            <v>ENTREGADO</v>
          </cell>
          <cell r="J6632">
            <v>44911</v>
          </cell>
          <cell r="K6632" t="str">
            <v>Anthony Coello</v>
          </cell>
          <cell r="L6632" t="str">
            <v>SANTO DOMINGO DE LOS COLORADOS CALLE RIO CONONACO  106  AV DE LOS TSACHILAS</v>
          </cell>
          <cell r="M6632" t="str">
            <v>2350224313</v>
          </cell>
          <cell r="N6632" t="str">
            <v>0969415387/0985107758</v>
          </cell>
          <cell r="O6632" t="str">
            <v/>
          </cell>
          <cell r="P6632" t="str">
            <v>SANTO DOMINGO</v>
          </cell>
          <cell r="Q6632" t="str">
            <v>SANTO DOMINGO</v>
          </cell>
          <cell r="R6632" t="str">
            <v>SANTO DOMINGO DE LOS TSACHILAS</v>
          </cell>
          <cell r="T6632" t="str">
            <v>TRAMACO</v>
          </cell>
          <cell r="U6632" t="str">
            <v>FLEXNETUIO_PROVINCIA</v>
          </cell>
          <cell r="V6632">
            <v>1</v>
          </cell>
          <cell r="W6632">
            <v>1</v>
          </cell>
          <cell r="X6632" t="str">
            <v>FLEXNET ECUADOR - FLEXTUENTI</v>
          </cell>
          <cell r="Y6632" t="str">
            <v>CALLE 28 DE JUNIO S/N Y GARCIA MORENO ENTRADA LLANO GRANDE</v>
          </cell>
        </row>
        <row r="6633">
          <cell r="A6633" t="str">
            <v>414410966</v>
          </cell>
          <cell r="B6633">
            <v>480140</v>
          </cell>
          <cell r="C6633" t="str">
            <v>414410966</v>
          </cell>
          <cell r="D6633" t="str">
            <v>FLEXTUENTI</v>
          </cell>
          <cell r="E6633" t="str">
            <v>DESPACHO</v>
          </cell>
          <cell r="F6633" t="str">
            <v>DERIVADO PICK UP</v>
          </cell>
          <cell r="G6633" t="str">
            <v>031080414410966</v>
          </cell>
          <cell r="H6633">
            <v>44910</v>
          </cell>
          <cell r="I6633" t="str">
            <v>DEVOLUCION_EN_PROCESO</v>
          </cell>
          <cell r="J6633">
            <v>44917</v>
          </cell>
          <cell r="K6633" t="str">
            <v>Mateo Peralta</v>
          </cell>
          <cell r="L6633" t="str">
            <v>OFICINA TRAMACO LOJA</v>
          </cell>
          <cell r="M6633" t="str">
            <v>1150239000</v>
          </cell>
          <cell r="N6633" t="str">
            <v>0979900513/0979900513</v>
          </cell>
          <cell r="O6633" t="str">
            <v/>
          </cell>
          <cell r="P6633" t="str">
            <v>LOJA</v>
          </cell>
          <cell r="Q6633" t="str">
            <v>LOJA</v>
          </cell>
          <cell r="R6633" t="str">
            <v>LOJA</v>
          </cell>
          <cell r="T6633" t="str">
            <v>TRAMACO</v>
          </cell>
          <cell r="U6633" t="str">
            <v>FLEXNETUIO_PROVINCIA</v>
          </cell>
          <cell r="V6633">
            <v>1</v>
          </cell>
          <cell r="W6633">
            <v>1</v>
          </cell>
          <cell r="X6633" t="str">
            <v>FLEXNET ECUADOR - FLEXTUENTI</v>
          </cell>
          <cell r="Y6633" t="str">
            <v>CALLE 28 DE JUNIO S/N Y GARCIA MORENO ENTRADA LLANO GRANDE</v>
          </cell>
        </row>
        <row r="6634">
          <cell r="A6634" t="str">
            <v>414410970</v>
          </cell>
          <cell r="B6634">
            <v>480141</v>
          </cell>
          <cell r="C6634" t="str">
            <v>414410970</v>
          </cell>
          <cell r="D6634" t="str">
            <v>FLEXTUENTI</v>
          </cell>
          <cell r="E6634" t="str">
            <v>DESPACHO</v>
          </cell>
          <cell r="F6634" t="str">
            <v>NORMAL</v>
          </cell>
          <cell r="G6634" t="str">
            <v>FT75581</v>
          </cell>
          <cell r="H6634">
            <v>44910</v>
          </cell>
          <cell r="I6634" t="str">
            <v>ENTREGADO</v>
          </cell>
          <cell r="J6634">
            <v>44911</v>
          </cell>
          <cell r="K6634" t="str">
            <v>Andres Duque</v>
          </cell>
          <cell r="L6634" t="str">
            <v>KENNEDY CALLE DE LOS CAPULIES E10 79 CALLE DE LAS CONGONAS</v>
          </cell>
          <cell r="M6634" t="str">
            <v>1750312017</v>
          </cell>
          <cell r="N6634" t="str">
            <v>0995344870/0995344870</v>
          </cell>
          <cell r="O6634" t="str">
            <v/>
          </cell>
          <cell r="P6634" t="str">
            <v>QUITO</v>
          </cell>
          <cell r="Q6634" t="str">
            <v>QUITO</v>
          </cell>
          <cell r="R6634" t="str">
            <v>PICHINCHA</v>
          </cell>
          <cell r="U6634" t="str">
            <v>FLEXNETUIO_LOCAL</v>
          </cell>
          <cell r="V6634">
            <v>1</v>
          </cell>
          <cell r="W6634">
            <v>1</v>
          </cell>
          <cell r="X6634" t="str">
            <v>FLEXNET ECUADOR - FLEXTUENTI</v>
          </cell>
          <cell r="Y6634" t="str">
            <v>CALLE 28 DE JUNIO S/N Y GARCIA MORENO ENTRADA LLANO GRANDE</v>
          </cell>
        </row>
        <row r="6635">
          <cell r="A6635" t="str">
            <v>414410979</v>
          </cell>
          <cell r="B6635">
            <v>480142</v>
          </cell>
          <cell r="C6635" t="str">
            <v>414410979</v>
          </cell>
          <cell r="D6635" t="str">
            <v>FLEXTUENTI</v>
          </cell>
          <cell r="E6635" t="str">
            <v>DESPACHO</v>
          </cell>
          <cell r="F6635" t="str">
            <v>NORMAL</v>
          </cell>
          <cell r="G6635" t="str">
            <v>FT75583</v>
          </cell>
          <cell r="H6635">
            <v>44910</v>
          </cell>
          <cell r="I6635" t="str">
            <v>ENTREGADO</v>
          </cell>
          <cell r="J6635">
            <v>44911</v>
          </cell>
          <cell r="K6635" t="str">
            <v>Fredy Rojas</v>
          </cell>
          <cell r="L6635" t="str">
            <v>PUENGASI  CALLE EMILIO ESTRADA  341 JOSE CUERO Y CAICEDO</v>
          </cell>
          <cell r="M6635" t="str">
            <v>0200950913</v>
          </cell>
          <cell r="N6635" t="str">
            <v>0960602551/0960602551</v>
          </cell>
          <cell r="O6635" t="str">
            <v/>
          </cell>
          <cell r="P6635" t="str">
            <v>QUITO</v>
          </cell>
          <cell r="Q6635" t="str">
            <v>QUITO</v>
          </cell>
          <cell r="R6635" t="str">
            <v>PICHINCHA</v>
          </cell>
          <cell r="U6635" t="str">
            <v>FLEXNETUIO_LOCAL</v>
          </cell>
          <cell r="V6635">
            <v>1</v>
          </cell>
          <cell r="W6635">
            <v>1</v>
          </cell>
          <cell r="X6635" t="str">
            <v>FLEXNET ECUADOR - FLEXTUENTI</v>
          </cell>
          <cell r="Y6635" t="str">
            <v>CALLE 28 DE JUNIO S/N Y GARCIA MORENO ENTRADA LLANO GRANDE</v>
          </cell>
        </row>
        <row r="6636">
          <cell r="A6636" t="str">
            <v>WS414390804</v>
          </cell>
          <cell r="B6636">
            <v>480143</v>
          </cell>
          <cell r="C6636" t="str">
            <v>WS414390804</v>
          </cell>
          <cell r="D6636" t="str">
            <v>FLEXTUENTI</v>
          </cell>
          <cell r="E6636" t="str">
            <v>DESPACHO</v>
          </cell>
          <cell r="F6636" t="str">
            <v>NORMAL</v>
          </cell>
          <cell r="G6636" t="str">
            <v>FT75585</v>
          </cell>
          <cell r="H6636">
            <v>44910</v>
          </cell>
          <cell r="I6636" t="str">
            <v>ENTREGADO</v>
          </cell>
          <cell r="J6636">
            <v>44911</v>
          </cell>
          <cell r="K6636" t="str">
            <v>Adrian Salguero</v>
          </cell>
          <cell r="L6636" t="str">
            <v>KENNEDY  AV  ELOY ALFARO  SN  CAPITAL RAMON BORJA</v>
          </cell>
          <cell r="M6636" t="str">
            <v>1724762396</v>
          </cell>
          <cell r="N6636" t="str">
            <v>0967596429/0967596429</v>
          </cell>
          <cell r="O6636" t="str">
            <v/>
          </cell>
          <cell r="P6636" t="str">
            <v>QUITO</v>
          </cell>
          <cell r="Q6636" t="str">
            <v>QUITO</v>
          </cell>
          <cell r="R6636" t="str">
            <v>PICHINCHA</v>
          </cell>
          <cell r="U6636" t="str">
            <v>FLEXNETUIO_LOCAL</v>
          </cell>
          <cell r="V6636">
            <v>1</v>
          </cell>
          <cell r="W6636">
            <v>1</v>
          </cell>
          <cell r="X6636" t="str">
            <v>FLEXNET ECUADOR - FLEXTUENTI</v>
          </cell>
          <cell r="Y6636" t="str">
            <v>CALLE 28 DE JUNIO S/N Y GARCIA MORENO ENTRADA LLANO GRANDE</v>
          </cell>
        </row>
        <row r="6637">
          <cell r="A6637" t="str">
            <v>414390993</v>
          </cell>
          <cell r="B6637">
            <v>480144</v>
          </cell>
          <cell r="C6637" t="str">
            <v>414390993</v>
          </cell>
          <cell r="D6637" t="str">
            <v>FLEXTUENTI</v>
          </cell>
          <cell r="E6637" t="str">
            <v>DESPACHO</v>
          </cell>
          <cell r="F6637" t="str">
            <v>NORMAL</v>
          </cell>
          <cell r="G6637" t="str">
            <v>031080414390993</v>
          </cell>
          <cell r="H6637">
            <v>44910</v>
          </cell>
          <cell r="I6637" t="str">
            <v>ENTREGADO</v>
          </cell>
          <cell r="J6637">
            <v>44911</v>
          </cell>
          <cell r="K6637" t="str">
            <v>Mariana Torres</v>
          </cell>
          <cell r="L6637" t="str">
            <v>ZARUMA CALLE SN  SN  CALLE 585</v>
          </cell>
          <cell r="M6637" t="str">
            <v>0700715220</v>
          </cell>
          <cell r="N6637" t="str">
            <v>0982571977/0992986048</v>
          </cell>
          <cell r="O6637" t="str">
            <v/>
          </cell>
          <cell r="P6637" t="str">
            <v>ZARUMA</v>
          </cell>
          <cell r="Q6637" t="str">
            <v>ZARUMA</v>
          </cell>
          <cell r="R6637" t="str">
            <v>EL ORO</v>
          </cell>
          <cell r="T6637" t="str">
            <v>TRAMACO</v>
          </cell>
          <cell r="U6637" t="str">
            <v>FLEXNETUIO_PROVINCIA</v>
          </cell>
          <cell r="V6637">
            <v>1</v>
          </cell>
          <cell r="W6637">
            <v>1</v>
          </cell>
          <cell r="X6637" t="str">
            <v>FLEXNET ECUADOR - FLEXTUENTI</v>
          </cell>
          <cell r="Y6637" t="str">
            <v>CALLE 28 DE JUNIO S/N Y GARCIA MORENO ENTRADA LLANO GRANDE</v>
          </cell>
        </row>
        <row r="6638">
          <cell r="A6638" t="str">
            <v>414410640</v>
          </cell>
          <cell r="B6638">
            <v>480145</v>
          </cell>
          <cell r="C6638" t="str">
            <v>414410640</v>
          </cell>
          <cell r="D6638" t="str">
            <v>FLEXTUENTI</v>
          </cell>
          <cell r="E6638" t="str">
            <v>DESPACHO</v>
          </cell>
          <cell r="F6638" t="str">
            <v>DERIVADO PICK UP</v>
          </cell>
          <cell r="G6638" t="str">
            <v>031080414410640</v>
          </cell>
          <cell r="H6638">
            <v>44910</v>
          </cell>
          <cell r="I6638" t="str">
            <v>ENTREGADO</v>
          </cell>
          <cell r="J6638">
            <v>44915</v>
          </cell>
          <cell r="K6638" t="str">
            <v>Carlos Chavez</v>
          </cell>
          <cell r="L6638" t="str">
            <v>OFICINA TRAMACO MANTA PUNTO DE VENTA CENTRO</v>
          </cell>
          <cell r="M6638" t="str">
            <v>1309644605</v>
          </cell>
          <cell r="N6638" t="str">
            <v>0963192060/0981371283</v>
          </cell>
          <cell r="O6638" t="str">
            <v/>
          </cell>
          <cell r="P6638" t="str">
            <v>MANTA</v>
          </cell>
          <cell r="Q6638" t="str">
            <v>MANTA</v>
          </cell>
          <cell r="R6638" t="str">
            <v>MANABI</v>
          </cell>
          <cell r="T6638" t="str">
            <v>TRAMACO</v>
          </cell>
          <cell r="U6638" t="str">
            <v>FLEXNETUIO_PROVINCIA</v>
          </cell>
          <cell r="V6638">
            <v>1</v>
          </cell>
          <cell r="W6638">
            <v>1</v>
          </cell>
          <cell r="X6638" t="str">
            <v>FLEXNET ECUADOR - FLEXTUENTI</v>
          </cell>
          <cell r="Y6638" t="str">
            <v>CALLE 28 DE JUNIO S/N Y GARCIA MORENO ENTRADA LLANO GRANDE</v>
          </cell>
        </row>
        <row r="6639">
          <cell r="A6639" t="str">
            <v>WS414391036</v>
          </cell>
          <cell r="B6639">
            <v>480146</v>
          </cell>
          <cell r="C6639" t="str">
            <v>WS414391036</v>
          </cell>
          <cell r="D6639" t="str">
            <v>FLEXTUENTI</v>
          </cell>
          <cell r="E6639" t="str">
            <v>DESPACHO</v>
          </cell>
          <cell r="F6639" t="str">
            <v>NORMAL</v>
          </cell>
          <cell r="G6639" t="str">
            <v>FT75584</v>
          </cell>
          <cell r="H6639">
            <v>44910</v>
          </cell>
          <cell r="I6639" t="str">
            <v>ENTREGADO</v>
          </cell>
          <cell r="J6639">
            <v>44911</v>
          </cell>
          <cell r="K6639" t="str">
            <v>Monica Munoz</v>
          </cell>
          <cell r="L6639" t="str">
            <v>KENNEDY CALLE DE LOS CAPULIES  E10 79 DE LAS CONGONAS</v>
          </cell>
          <cell r="M6639" t="str">
            <v>1715281505</v>
          </cell>
          <cell r="N6639" t="str">
            <v>0958602572/0958602572</v>
          </cell>
          <cell r="O6639" t="str">
            <v/>
          </cell>
          <cell r="P6639" t="str">
            <v>QUITO</v>
          </cell>
          <cell r="Q6639" t="str">
            <v>QUITO</v>
          </cell>
          <cell r="R6639" t="str">
            <v>PICHINCHA</v>
          </cell>
          <cell r="U6639" t="str">
            <v>FLEXNETUIO_LOCAL</v>
          </cell>
          <cell r="V6639">
            <v>1</v>
          </cell>
          <cell r="W6639">
            <v>1</v>
          </cell>
          <cell r="X6639" t="str">
            <v>FLEXNET ECUADOR - FLEXTUENTI</v>
          </cell>
          <cell r="Y6639" t="str">
            <v>CALLE 28 DE JUNIO S/N Y GARCIA MORENO ENTRADA LLANO GRANDE</v>
          </cell>
        </row>
        <row r="6640">
          <cell r="A6640" t="str">
            <v>414384846</v>
          </cell>
          <cell r="B6640">
            <v>480089</v>
          </cell>
          <cell r="C6640" t="str">
            <v>414384846</v>
          </cell>
          <cell r="D6640" t="str">
            <v>FLEXTUENTI</v>
          </cell>
          <cell r="E6640" t="str">
            <v>DESPACHO</v>
          </cell>
          <cell r="F6640" t="str">
            <v>NORMAL</v>
          </cell>
          <cell r="G6640" t="str">
            <v>FT75580</v>
          </cell>
          <cell r="H6640">
            <v>44910</v>
          </cell>
          <cell r="I6640" t="str">
            <v>ENTREGADO</v>
          </cell>
          <cell r="J6640">
            <v>44911</v>
          </cell>
          <cell r="K6640" t="str">
            <v>Ximena Cabrera</v>
          </cell>
          <cell r="L6640" t="str">
            <v>SAN BARTOLO OE6  S15 20   CARAPUNGO</v>
          </cell>
          <cell r="M6640" t="str">
            <v>1710140821</v>
          </cell>
          <cell r="N6640" t="str">
            <v>0962979615/0992276237</v>
          </cell>
          <cell r="O6640" t="str">
            <v/>
          </cell>
          <cell r="P6640" t="str">
            <v>QUITO</v>
          </cell>
          <cell r="Q6640" t="str">
            <v>QUITO</v>
          </cell>
          <cell r="R6640" t="str">
            <v>PICHINCHA</v>
          </cell>
          <cell r="U6640" t="str">
            <v>FLEXNETUIO_LOCAL</v>
          </cell>
          <cell r="V6640">
            <v>1</v>
          </cell>
          <cell r="W6640">
            <v>1</v>
          </cell>
          <cell r="X6640" t="str">
            <v>FLEXNET ECUADOR - FLEXTUENTI</v>
          </cell>
          <cell r="Y6640" t="str">
            <v>CALLE 28 DE JUNIO S/N Y GARCIA MORENO ENTRADA LLANO GRANDE</v>
          </cell>
        </row>
        <row r="6641">
          <cell r="A6641" t="str">
            <v>414388653</v>
          </cell>
          <cell r="B6641">
            <v>480090</v>
          </cell>
          <cell r="C6641" t="str">
            <v>414388653</v>
          </cell>
          <cell r="D6641" t="str">
            <v>FLEXTUENTI</v>
          </cell>
          <cell r="E6641" t="str">
            <v>DESPACHO</v>
          </cell>
          <cell r="F6641" t="str">
            <v>DERIVADO PICK UP</v>
          </cell>
          <cell r="G6641" t="str">
            <v>031080414388653</v>
          </cell>
          <cell r="H6641">
            <v>44910</v>
          </cell>
          <cell r="I6641" t="str">
            <v>ENTREGADO</v>
          </cell>
          <cell r="J6641">
            <v>44911</v>
          </cell>
          <cell r="K6641" t="str">
            <v>Valery Donoso</v>
          </cell>
          <cell r="L6641" t="str">
            <v>OFICINA TRAMACO QUITO ATAHUALPA</v>
          </cell>
          <cell r="M6641" t="str">
            <v>1729125631</v>
          </cell>
          <cell r="N6641" t="str">
            <v>0962605214/0968658262</v>
          </cell>
          <cell r="O6641" t="str">
            <v/>
          </cell>
          <cell r="P6641" t="str">
            <v>QUITO</v>
          </cell>
          <cell r="Q6641" t="str">
            <v>QUITO</v>
          </cell>
          <cell r="R6641" t="str">
            <v>PICHINCHA</v>
          </cell>
          <cell r="T6641" t="str">
            <v>TRAMACO</v>
          </cell>
          <cell r="U6641" t="str">
            <v>FLEXNETUIO_LOCAL</v>
          </cell>
          <cell r="V6641">
            <v>1</v>
          </cell>
          <cell r="W6641">
            <v>1</v>
          </cell>
          <cell r="X6641" t="str">
            <v>FLEXNET ECUADOR - FLEXTUENTI</v>
          </cell>
          <cell r="Y6641" t="str">
            <v>CALLE 28 DE JUNIO S/N Y GARCIA MORENO ENTRADA LLANO GRANDE</v>
          </cell>
        </row>
        <row r="6642">
          <cell r="A6642" t="str">
            <v>414388708</v>
          </cell>
          <cell r="B6642">
            <v>480091</v>
          </cell>
          <cell r="C6642" t="str">
            <v>414388708</v>
          </cell>
          <cell r="D6642" t="str">
            <v>FLEXTUENTI</v>
          </cell>
          <cell r="E6642" t="str">
            <v>DESPACHO</v>
          </cell>
          <cell r="F6642" t="str">
            <v>NORMAL</v>
          </cell>
          <cell r="G6642" t="str">
            <v>031080414388708</v>
          </cell>
          <cell r="H6642">
            <v>44910</v>
          </cell>
          <cell r="I6642" t="str">
            <v>ENTREGADO</v>
          </cell>
          <cell r="J6642">
            <v>44914</v>
          </cell>
          <cell r="K6642" t="str">
            <v>Kevi Parrales</v>
          </cell>
          <cell r="L6642" t="str">
            <v>TARQUI (MA)  CALLE S2 MZ11  V38  AV V13</v>
          </cell>
          <cell r="M6642" t="str">
            <v>1315496214</v>
          </cell>
          <cell r="N6642" t="str">
            <v>0967445903/0989135723</v>
          </cell>
          <cell r="O6642" t="str">
            <v/>
          </cell>
          <cell r="P6642" t="str">
            <v>MANTA</v>
          </cell>
          <cell r="Q6642" t="str">
            <v>MANTA</v>
          </cell>
          <cell r="R6642" t="str">
            <v>MANABI</v>
          </cell>
          <cell r="T6642" t="str">
            <v>TRAMACO</v>
          </cell>
          <cell r="U6642" t="str">
            <v>FLEXNETUIO_PROVINCIA</v>
          </cell>
          <cell r="V6642">
            <v>1</v>
          </cell>
          <cell r="W6642">
            <v>1</v>
          </cell>
          <cell r="X6642" t="str">
            <v>FLEXNET ECUADOR - FLEXTUENTI</v>
          </cell>
          <cell r="Y6642" t="str">
            <v>CALLE 28 DE JUNIO S/N Y GARCIA MORENO ENTRADA LLANO GRANDE</v>
          </cell>
        </row>
        <row r="6643">
          <cell r="A6643" t="str">
            <v>414388760</v>
          </cell>
          <cell r="B6643">
            <v>480092</v>
          </cell>
          <cell r="C6643" t="str">
            <v>414388760</v>
          </cell>
          <cell r="D6643" t="str">
            <v>FLEXTUENTI</v>
          </cell>
          <cell r="E6643" t="str">
            <v>DESPACHO</v>
          </cell>
          <cell r="F6643" t="str">
            <v>NORMAL</v>
          </cell>
          <cell r="G6643" t="str">
            <v>FT75579</v>
          </cell>
          <cell r="H6643">
            <v>44910</v>
          </cell>
          <cell r="I6643" t="str">
            <v>ENTREGADO</v>
          </cell>
          <cell r="J6643">
            <v>44911</v>
          </cell>
          <cell r="K6643" t="str">
            <v>ALEXANDER CUSME</v>
          </cell>
          <cell r="L6643" t="str">
            <v>QUITUMBE CALLE E2F S42 80  CALLE S42 B</v>
          </cell>
          <cell r="M6643" t="str">
            <v>2300664105</v>
          </cell>
          <cell r="N6643" t="str">
            <v>0994279058/0964235820</v>
          </cell>
          <cell r="O6643" t="str">
            <v/>
          </cell>
          <cell r="P6643" t="str">
            <v>QUITO</v>
          </cell>
          <cell r="Q6643" t="str">
            <v>QUITO</v>
          </cell>
          <cell r="R6643" t="str">
            <v>PICHINCHA</v>
          </cell>
          <cell r="U6643" t="str">
            <v>FLEXNETUIO_LOCAL</v>
          </cell>
          <cell r="V6643">
            <v>1</v>
          </cell>
          <cell r="W6643">
            <v>1</v>
          </cell>
          <cell r="X6643" t="str">
            <v>FLEXNET ECUADOR - FLEXTUENTI</v>
          </cell>
          <cell r="Y6643" t="str">
            <v>CALLE 28 DE JUNIO S/N Y GARCIA MORENO ENTRADA LLANO GRANDE</v>
          </cell>
        </row>
        <row r="6644">
          <cell r="A6644" t="str">
            <v>414388802</v>
          </cell>
          <cell r="B6644">
            <v>480093</v>
          </cell>
          <cell r="C6644" t="str">
            <v>414388802</v>
          </cell>
          <cell r="D6644" t="str">
            <v>FLEXTUENTI</v>
          </cell>
          <cell r="E6644" t="str">
            <v>DESPACHO</v>
          </cell>
          <cell r="F6644" t="str">
            <v>NORMAL</v>
          </cell>
          <cell r="G6644" t="str">
            <v>TF89164</v>
          </cell>
          <cell r="H6644">
            <v>44910</v>
          </cell>
          <cell r="I6644" t="str">
            <v>ENTREGADO</v>
          </cell>
          <cell r="J6644">
            <v>44914</v>
          </cell>
          <cell r="K6644" t="str">
            <v>Joffre andres Roque Castro</v>
          </cell>
          <cell r="L6644" t="str">
            <v>XIMENA CALLEJO ATAHUALPA BL 3 MZ 2 SL 8 CALLE ABDON CALDERON</v>
          </cell>
          <cell r="M6644" t="str">
            <v>0941012106</v>
          </cell>
          <cell r="N6644" t="str">
            <v>0968525369/0995249246</v>
          </cell>
          <cell r="O6644" t="str">
            <v/>
          </cell>
          <cell r="P6644" t="str">
            <v>GUAYAQUIL</v>
          </cell>
          <cell r="Q6644" t="str">
            <v>GUAYAQUIL</v>
          </cell>
          <cell r="R6644" t="str">
            <v>GUAYAS</v>
          </cell>
          <cell r="T6644" t="str">
            <v>FLEXTRANS GYE</v>
          </cell>
          <cell r="U6644" t="str">
            <v>FLEXNETUIO_GYE</v>
          </cell>
          <cell r="V6644">
            <v>1</v>
          </cell>
          <cell r="W6644">
            <v>1</v>
          </cell>
          <cell r="X6644" t="str">
            <v>FLEXNET ECUADOR - FLEXTUENTI</v>
          </cell>
          <cell r="Y6644" t="str">
            <v>CALLE 28 DE JUNIO S/N Y GARCIA MORENO ENTRADA LLANO GRANDE</v>
          </cell>
        </row>
        <row r="6645">
          <cell r="A6645" t="str">
            <v>414388947</v>
          </cell>
          <cell r="B6645">
            <v>480094</v>
          </cell>
          <cell r="C6645" t="str">
            <v>414388947</v>
          </cell>
          <cell r="D6645" t="str">
            <v>FLEXTUENTI</v>
          </cell>
          <cell r="E6645" t="str">
            <v>DESPACHO</v>
          </cell>
          <cell r="F6645" t="str">
            <v>NORMAL</v>
          </cell>
          <cell r="G6645" t="str">
            <v>031080414388947</v>
          </cell>
          <cell r="H6645">
            <v>44910</v>
          </cell>
          <cell r="I6645" t="str">
            <v>ENTREGADO</v>
          </cell>
          <cell r="J6645">
            <v>44911</v>
          </cell>
          <cell r="K6645" t="str">
            <v>Jimmy Tambi</v>
          </cell>
          <cell r="L6645" t="str">
            <v>CARANQUI LUCHICELA SN  NELSON LOPEZ ABANDO</v>
          </cell>
          <cell r="M6645" t="str">
            <v>1004717094</v>
          </cell>
          <cell r="N6645" t="str">
            <v>0979203888/0979203888</v>
          </cell>
          <cell r="O6645" t="str">
            <v/>
          </cell>
          <cell r="P6645" t="str">
            <v>IBARRA</v>
          </cell>
          <cell r="Q6645" t="str">
            <v>IBARRA</v>
          </cell>
          <cell r="R6645" t="str">
            <v>IMBABURA</v>
          </cell>
          <cell r="T6645" t="str">
            <v>TRAMACO</v>
          </cell>
          <cell r="U6645" t="str">
            <v>FLEXNETUIO_PROVINCIA</v>
          </cell>
          <cell r="V6645">
            <v>1</v>
          </cell>
          <cell r="W6645">
            <v>1</v>
          </cell>
          <cell r="X6645" t="str">
            <v>FLEXNET ECUADOR - FLEXTUENTI</v>
          </cell>
          <cell r="Y6645" t="str">
            <v>CALLE 28 DE JUNIO S/N Y GARCIA MORENO ENTRADA LLANO GRANDE</v>
          </cell>
        </row>
        <row r="6646">
          <cell r="A6646" t="str">
            <v>414388983</v>
          </cell>
          <cell r="B6646">
            <v>480095</v>
          </cell>
          <cell r="C6646" t="str">
            <v>414388983</v>
          </cell>
          <cell r="D6646" t="str">
            <v>FLEXTUENTI</v>
          </cell>
          <cell r="E6646" t="str">
            <v>DESPACHO</v>
          </cell>
          <cell r="F6646" t="str">
            <v>EXPRESS UIO</v>
          </cell>
          <cell r="G6646" t="str">
            <v>TS7966</v>
          </cell>
          <cell r="H6646">
            <v>44910</v>
          </cell>
          <cell r="I6646" t="str">
            <v>ENTREGADO</v>
          </cell>
          <cell r="J6646">
            <v>44910</v>
          </cell>
          <cell r="K6646" t="str">
            <v>Jorge Orozco</v>
          </cell>
          <cell r="L6646" t="str">
            <v>INAQUITO AV POTURGAL E9 28 LUXEMBURGO</v>
          </cell>
          <cell r="M6646" t="str">
            <v>1716632409</v>
          </cell>
          <cell r="N6646" t="str">
            <v>0982504136/0982504136</v>
          </cell>
          <cell r="O6646" t="str">
            <v/>
          </cell>
          <cell r="P6646" t="str">
            <v>QUITO</v>
          </cell>
          <cell r="Q6646" t="str">
            <v>QUITO</v>
          </cell>
          <cell r="R6646" t="str">
            <v>PICHINCHA</v>
          </cell>
          <cell r="T6646" t="str">
            <v>TRANSERVISS</v>
          </cell>
          <cell r="U6646" t="str">
            <v>FLEXNETUIO_LOCAL</v>
          </cell>
          <cell r="V6646">
            <v>1</v>
          </cell>
          <cell r="W6646">
            <v>1</v>
          </cell>
          <cell r="X6646" t="str">
            <v>FLEXNET ECUADOR - FLEXTUENTI</v>
          </cell>
          <cell r="Y6646" t="str">
            <v>CALLE 28 DE JUNIO S/N Y GARCIA MORENO ENTRADA LLANO GRANDE</v>
          </cell>
        </row>
        <row r="6647">
          <cell r="A6647" t="str">
            <v>414390640</v>
          </cell>
          <cell r="B6647">
            <v>480096</v>
          </cell>
          <cell r="C6647" t="str">
            <v>414390640</v>
          </cell>
          <cell r="D6647" t="str">
            <v>FLEXTUENTI</v>
          </cell>
          <cell r="E6647" t="str">
            <v>DESPACHO</v>
          </cell>
          <cell r="F6647" t="str">
            <v>NORMAL</v>
          </cell>
          <cell r="G6647" t="str">
            <v>031080414390640</v>
          </cell>
          <cell r="H6647">
            <v>44910</v>
          </cell>
          <cell r="I6647" t="str">
            <v>ENTREGADO</v>
          </cell>
          <cell r="J6647">
            <v>44914</v>
          </cell>
          <cell r="K6647" t="str">
            <v>Jesus Cedeno</v>
          </cell>
          <cell r="L6647" t="str">
            <v>LOS ESTEROS  CALLE 8A  V6   CALLE S1</v>
          </cell>
          <cell r="M6647" t="str">
            <v>1350723811</v>
          </cell>
          <cell r="N6647" t="str">
            <v>0959665801/0939165239</v>
          </cell>
          <cell r="O6647" t="str">
            <v/>
          </cell>
          <cell r="P6647" t="str">
            <v>MANTA</v>
          </cell>
          <cell r="Q6647" t="str">
            <v>MANTA</v>
          </cell>
          <cell r="R6647" t="str">
            <v>MANABI</v>
          </cell>
          <cell r="T6647" t="str">
            <v>TRAMACO</v>
          </cell>
          <cell r="U6647" t="str">
            <v>FLEXNETUIO_PROVINCIA</v>
          </cell>
          <cell r="V6647">
            <v>1</v>
          </cell>
          <cell r="W6647">
            <v>1</v>
          </cell>
          <cell r="X6647" t="str">
            <v>FLEXNET ECUADOR - FLEXTUENTI</v>
          </cell>
          <cell r="Y6647" t="str">
            <v>CALLE 28 DE JUNIO S/N Y GARCIA MORENO ENTRADA LLANO GRANDE</v>
          </cell>
        </row>
        <row r="6648">
          <cell r="A6648" t="str">
            <v>414390652</v>
          </cell>
          <cell r="B6648">
            <v>480097</v>
          </cell>
          <cell r="C6648" t="str">
            <v>414390652</v>
          </cell>
          <cell r="D6648" t="str">
            <v>FLEXTUENTI</v>
          </cell>
          <cell r="E6648" t="str">
            <v>DESPACHO</v>
          </cell>
          <cell r="F6648" t="str">
            <v>EXPRESS UIO</v>
          </cell>
          <cell r="G6648" t="str">
            <v>FT75615</v>
          </cell>
          <cell r="H6648">
            <v>44910</v>
          </cell>
          <cell r="I6648" t="str">
            <v>ENTREGADO</v>
          </cell>
          <cell r="J6648">
            <v>44910</v>
          </cell>
          <cell r="K6648" t="str">
            <v>Jenny Puma</v>
          </cell>
          <cell r="L6648" t="str">
            <v>CALDERON  AV CACHA  SN  9 DE AGOSTO</v>
          </cell>
          <cell r="M6648" t="str">
            <v>1722888862</v>
          </cell>
          <cell r="N6648" t="str">
            <v>0992939240/0980852750</v>
          </cell>
          <cell r="O6648" t="str">
            <v/>
          </cell>
          <cell r="P6648" t="str">
            <v>QUITO</v>
          </cell>
          <cell r="Q6648" t="str">
            <v>QUITO</v>
          </cell>
          <cell r="R6648" t="str">
            <v>PICHINCHA</v>
          </cell>
          <cell r="U6648" t="str">
            <v>FLEXNETUIO_LOCAL</v>
          </cell>
          <cell r="V6648">
            <v>1</v>
          </cell>
          <cell r="W6648">
            <v>1</v>
          </cell>
          <cell r="X6648" t="str">
            <v>FLEXNET ECUADOR - FLEXTUENTI</v>
          </cell>
          <cell r="Y6648" t="str">
            <v>CALLE 28 DE JUNIO S/N Y GARCIA MORENO ENTRADA LLANO GRANDE</v>
          </cell>
        </row>
        <row r="6649">
          <cell r="A6649" t="str">
            <v>414390653</v>
          </cell>
          <cell r="B6649">
            <v>480098</v>
          </cell>
          <cell r="C6649" t="str">
            <v>414390653</v>
          </cell>
          <cell r="D6649" t="str">
            <v>FLEXTUENTI</v>
          </cell>
          <cell r="E6649" t="str">
            <v>DESPACHO</v>
          </cell>
          <cell r="F6649" t="str">
            <v>EXPRESS UIO</v>
          </cell>
          <cell r="G6649" t="str">
            <v>TS7968</v>
          </cell>
          <cell r="H6649">
            <v>44910</v>
          </cell>
          <cell r="I6649" t="str">
            <v>ENTREGADO</v>
          </cell>
          <cell r="J6649">
            <v>44910</v>
          </cell>
          <cell r="K6649" t="str">
            <v>Jorge Ariel Rosales constante</v>
          </cell>
          <cell r="L6649" t="str">
            <v>INAQUITO AV REPUBLICA DEL SALVADOR  N 34 229 MOSCU</v>
          </cell>
          <cell r="M6649" t="str">
            <v>0928704329</v>
          </cell>
          <cell r="N6649" t="str">
            <v>0981557548/0981557548</v>
          </cell>
          <cell r="O6649" t="str">
            <v/>
          </cell>
          <cell r="P6649" t="str">
            <v>QUITO</v>
          </cell>
          <cell r="Q6649" t="str">
            <v>QUITO</v>
          </cell>
          <cell r="R6649" t="str">
            <v>PICHINCHA</v>
          </cell>
          <cell r="T6649" t="str">
            <v>TRANSERVISS</v>
          </cell>
          <cell r="U6649" t="str">
            <v>FLEXNETUIO_LOCAL</v>
          </cell>
          <cell r="V6649">
            <v>1</v>
          </cell>
          <cell r="W6649">
            <v>1</v>
          </cell>
          <cell r="X6649" t="str">
            <v>FLEXNET ECUADOR - FLEXTUENTI</v>
          </cell>
          <cell r="Y6649" t="str">
            <v>CALLE 28 DE JUNIO S/N Y GARCIA MORENO ENTRADA LLANO GRANDE</v>
          </cell>
        </row>
        <row r="6650">
          <cell r="A6650" t="str">
            <v>414390679</v>
          </cell>
          <cell r="B6650">
            <v>480099</v>
          </cell>
          <cell r="C6650" t="str">
            <v>414390679</v>
          </cell>
          <cell r="D6650" t="str">
            <v>FLEXTUENTI</v>
          </cell>
          <cell r="E6650" t="str">
            <v>DESPACHO</v>
          </cell>
          <cell r="F6650" t="str">
            <v>NORMAL</v>
          </cell>
          <cell r="G6650" t="str">
            <v>031080414390679</v>
          </cell>
          <cell r="H6650">
            <v>44910</v>
          </cell>
          <cell r="I6650" t="str">
            <v>ENTREGADO</v>
          </cell>
          <cell r="J6650">
            <v>44911</v>
          </cell>
          <cell r="K6650" t="str">
            <v>Jose Auter Perez Solano</v>
          </cell>
          <cell r="L6650" t="str">
            <v>RIO VERDE  LUIS CORDERO  LOTE11  ESCALINATA ANASTACIA OLEAS</v>
          </cell>
          <cell r="M6650" t="str">
            <v>1707686430</v>
          </cell>
          <cell r="N6650" t="str">
            <v>0986713440/0990208265</v>
          </cell>
          <cell r="O6650" t="str">
            <v/>
          </cell>
          <cell r="P6650" t="str">
            <v>SANTO DOMINGO</v>
          </cell>
          <cell r="Q6650" t="str">
            <v>SANTO DOMINGO</v>
          </cell>
          <cell r="R6650" t="str">
            <v>SANTO DOMINGO DE LOS TSACHILAS</v>
          </cell>
          <cell r="T6650" t="str">
            <v>TRAMACO</v>
          </cell>
          <cell r="U6650" t="str">
            <v>FLEXNETUIO_PROVINCIA</v>
          </cell>
          <cell r="V6650">
            <v>1</v>
          </cell>
          <cell r="W6650">
            <v>1</v>
          </cell>
          <cell r="X6650" t="str">
            <v>FLEXNET ECUADOR - FLEXTUENTI</v>
          </cell>
          <cell r="Y6650" t="str">
            <v>CALLE 28 DE JUNIO S/N Y GARCIA MORENO ENTRADA LLANO GRANDE</v>
          </cell>
        </row>
        <row r="6651">
          <cell r="A6651" t="str">
            <v>414390709</v>
          </cell>
          <cell r="B6651">
            <v>480100</v>
          </cell>
          <cell r="C6651" t="str">
            <v>414390709</v>
          </cell>
          <cell r="D6651" t="str">
            <v>FLEXTUENTI</v>
          </cell>
          <cell r="E6651" t="str">
            <v>DESPACHO</v>
          </cell>
          <cell r="F6651" t="str">
            <v>NORMAL</v>
          </cell>
          <cell r="G6651" t="str">
            <v>031080414390709</v>
          </cell>
          <cell r="H6651">
            <v>44910</v>
          </cell>
          <cell r="I6651" t="str">
            <v>ENTREGADO</v>
          </cell>
          <cell r="J6651">
            <v>44914</v>
          </cell>
          <cell r="K6651" t="str">
            <v>Letty Melina DelgadBurgos</v>
          </cell>
          <cell r="L6651" t="str">
            <v>ANDRES DE VERA  CALLE 46 CS 7 CALLE 22 DE NOVIEMBRE</v>
          </cell>
          <cell r="M6651" t="str">
            <v>1315915106</v>
          </cell>
          <cell r="N6651" t="str">
            <v>0985900479/0967685614</v>
          </cell>
          <cell r="O6651" t="str">
            <v/>
          </cell>
          <cell r="P6651" t="str">
            <v>PORTOVIEJO</v>
          </cell>
          <cell r="Q6651" t="str">
            <v>PORTOVIEJO</v>
          </cell>
          <cell r="R6651" t="str">
            <v>MANABI</v>
          </cell>
          <cell r="T6651" t="str">
            <v>TRAMACO</v>
          </cell>
          <cell r="U6651" t="str">
            <v>FLEXNETUIO_PROVINCIA</v>
          </cell>
          <cell r="V6651">
            <v>1</v>
          </cell>
          <cell r="W6651">
            <v>1</v>
          </cell>
          <cell r="X6651" t="str">
            <v>FLEXNET ECUADOR - FLEXTUENTI</v>
          </cell>
          <cell r="Y6651" t="str">
            <v>CALLE 28 DE JUNIO S/N Y GARCIA MORENO ENTRADA LLANO GRANDE</v>
          </cell>
        </row>
        <row r="6652">
          <cell r="A6652" t="str">
            <v>414390820</v>
          </cell>
          <cell r="B6652">
            <v>480101</v>
          </cell>
          <cell r="C6652" t="str">
            <v>414390820</v>
          </cell>
          <cell r="D6652" t="str">
            <v>FLEXTUENTI</v>
          </cell>
          <cell r="E6652" t="str">
            <v>DESPACHO</v>
          </cell>
          <cell r="F6652" t="str">
            <v>DERIVADO PICK UP</v>
          </cell>
          <cell r="G6652" t="str">
            <v>031080414390820</v>
          </cell>
          <cell r="H6652">
            <v>44910</v>
          </cell>
          <cell r="I6652" t="str">
            <v>ENTREGADO</v>
          </cell>
          <cell r="J6652">
            <v>44917</v>
          </cell>
          <cell r="K6652" t="str">
            <v>Madeleine Vergara</v>
          </cell>
          <cell r="L6652" t="str">
            <v>OFICINA TRAMACO PUNTO DE ATENCION SAN MARINO</v>
          </cell>
          <cell r="M6652" t="str">
            <v>0923931919</v>
          </cell>
          <cell r="N6652" t="str">
            <v>0961139182/0961139182</v>
          </cell>
          <cell r="O6652" t="str">
            <v/>
          </cell>
          <cell r="P6652" t="str">
            <v>GUAYAQUIL</v>
          </cell>
          <cell r="Q6652" t="str">
            <v>GUAYAQUIL</v>
          </cell>
          <cell r="R6652" t="str">
            <v>GUAYAS</v>
          </cell>
          <cell r="T6652" t="str">
            <v>TRAMACO</v>
          </cell>
          <cell r="U6652" t="str">
            <v>FLEXNETUIO_GYE</v>
          </cell>
          <cell r="V6652">
            <v>1</v>
          </cell>
          <cell r="W6652">
            <v>1</v>
          </cell>
          <cell r="X6652" t="str">
            <v>FLEXNET ECUADOR - FLEXTUENTI</v>
          </cell>
          <cell r="Y6652" t="str">
            <v>CALLE 28 DE JUNIO S/N Y GARCIA MORENO ENTRADA LLANO GRANDE</v>
          </cell>
        </row>
        <row r="6653">
          <cell r="A6653" t="str">
            <v>414390830</v>
          </cell>
          <cell r="B6653">
            <v>480102</v>
          </cell>
          <cell r="C6653" t="str">
            <v>414390830</v>
          </cell>
          <cell r="D6653" t="str">
            <v>FLEXTUENTI</v>
          </cell>
          <cell r="E6653" t="str">
            <v>DESPACHO</v>
          </cell>
          <cell r="F6653" t="str">
            <v>DERIVADO PICK UP</v>
          </cell>
          <cell r="G6653" t="str">
            <v>031080414390830</v>
          </cell>
          <cell r="H6653">
            <v>44910</v>
          </cell>
          <cell r="I6653" t="str">
            <v>ENTREGADO</v>
          </cell>
          <cell r="J6653">
            <v>44911</v>
          </cell>
          <cell r="K6653" t="str">
            <v>Arecio Bernabe Solorzano Noblecilla</v>
          </cell>
          <cell r="L6653" t="str">
            <v>OFICINA TRAMACO PUNTO DE ATENCION SANTO DOMINGO</v>
          </cell>
          <cell r="M6653" t="str">
            <v>0700071145</v>
          </cell>
          <cell r="N6653" t="str">
            <v>0968259685/0993354764</v>
          </cell>
          <cell r="O6653" t="str">
            <v/>
          </cell>
          <cell r="P6653" t="str">
            <v>SANTO DOMINGO</v>
          </cell>
          <cell r="Q6653" t="str">
            <v>SANTO DOMINGO</v>
          </cell>
          <cell r="R6653" t="str">
            <v>SANTO DOMINGO DE LOS TSACHILAS</v>
          </cell>
          <cell r="T6653" t="str">
            <v>TRAMACO</v>
          </cell>
          <cell r="U6653" t="str">
            <v>FLEXNETUIO_PROVINCIA</v>
          </cell>
          <cell r="V6653">
            <v>1</v>
          </cell>
          <cell r="W6653">
            <v>1</v>
          </cell>
          <cell r="X6653" t="str">
            <v>FLEXNET ECUADOR - FLEXTUENTI</v>
          </cell>
          <cell r="Y6653" t="str">
            <v>CALLE 28 DE JUNIO S/N Y GARCIA MORENO ENTRADA LLANO GRANDE</v>
          </cell>
        </row>
        <row r="6654">
          <cell r="A6654" t="str">
            <v>414390845</v>
          </cell>
          <cell r="B6654">
            <v>480103</v>
          </cell>
          <cell r="C6654" t="str">
            <v>414390845</v>
          </cell>
          <cell r="D6654" t="str">
            <v>FLEXTUENTI</v>
          </cell>
          <cell r="E6654" t="str">
            <v>DESPACHO</v>
          </cell>
          <cell r="F6654" t="str">
            <v>EXPRESS UIO</v>
          </cell>
          <cell r="G6654" t="str">
            <v>FT75616</v>
          </cell>
          <cell r="H6654">
            <v>44910</v>
          </cell>
          <cell r="I6654" t="str">
            <v>ENTREGADO</v>
          </cell>
          <cell r="J6654">
            <v>44911</v>
          </cell>
          <cell r="K6654" t="str">
            <v>Carlos  Alfredo Velez Bermudez</v>
          </cell>
          <cell r="L6654" t="str">
            <v>SAN ISIDRO DEL INCA  AV ELOY ALFARO  N53 94 CALLE DE LOS PINOS</v>
          </cell>
          <cell r="M6654" t="str">
            <v>1312881723</v>
          </cell>
          <cell r="N6654" t="str">
            <v>0990521158/0997363180</v>
          </cell>
          <cell r="O6654" t="str">
            <v/>
          </cell>
          <cell r="P6654" t="str">
            <v>QUITO</v>
          </cell>
          <cell r="Q6654" t="str">
            <v>QUITO</v>
          </cell>
          <cell r="R6654" t="str">
            <v>PICHINCHA</v>
          </cell>
          <cell r="U6654" t="str">
            <v>FLEXNETUIO_LOCAL</v>
          </cell>
          <cell r="V6654">
            <v>1</v>
          </cell>
          <cell r="W6654">
            <v>1</v>
          </cell>
          <cell r="X6654" t="str">
            <v>FLEXNET ECUADOR - FLEXTUENTI</v>
          </cell>
          <cell r="Y6654" t="str">
            <v>CALLE 28 DE JUNIO S/N Y GARCIA MORENO ENTRADA LLANO GRANDE</v>
          </cell>
        </row>
        <row r="6655">
          <cell r="A6655" t="str">
            <v>414390848</v>
          </cell>
          <cell r="B6655">
            <v>480104</v>
          </cell>
          <cell r="C6655" t="str">
            <v>414390848</v>
          </cell>
          <cell r="D6655" t="str">
            <v>FLEXTUENTI</v>
          </cell>
          <cell r="E6655" t="str">
            <v>DESPACHO</v>
          </cell>
          <cell r="F6655" t="str">
            <v>NORMAL</v>
          </cell>
          <cell r="G6655" t="str">
            <v>031080414390848</v>
          </cell>
          <cell r="H6655">
            <v>44910</v>
          </cell>
          <cell r="I6655" t="str">
            <v>ENTREGADO</v>
          </cell>
          <cell r="J6655">
            <v>44911</v>
          </cell>
          <cell r="K6655" t="str">
            <v>Juan Carlos Santafe Moreta</v>
          </cell>
          <cell r="L6655" t="str">
            <v>SANTO DOMINGO DE LOS COLORADOS AV ESMERALDAS  SN CALLE COMUNA NARANJOS</v>
          </cell>
          <cell r="M6655" t="str">
            <v>1715327829</v>
          </cell>
          <cell r="N6655" t="str">
            <v>0984521304/0991038784</v>
          </cell>
          <cell r="O6655" t="str">
            <v/>
          </cell>
          <cell r="P6655" t="str">
            <v>SANTO DOMINGO</v>
          </cell>
          <cell r="Q6655" t="str">
            <v>SANTO DOMINGO</v>
          </cell>
          <cell r="R6655" t="str">
            <v>SANTO DOMINGO DE LOS TSACHILAS</v>
          </cell>
          <cell r="T6655" t="str">
            <v>TRAMACO</v>
          </cell>
          <cell r="U6655" t="str">
            <v>FLEXNETUIO_PROVINCIA</v>
          </cell>
          <cell r="V6655">
            <v>1</v>
          </cell>
          <cell r="W6655">
            <v>1</v>
          </cell>
          <cell r="X6655" t="str">
            <v>FLEXNET ECUADOR - FLEXTUENTI</v>
          </cell>
          <cell r="Y6655" t="str">
            <v>CALLE 28 DE JUNIO S/N Y GARCIA MORENO ENTRADA LLANO GRANDE</v>
          </cell>
        </row>
        <row r="6656">
          <cell r="A6656" t="str">
            <v>414390852</v>
          </cell>
          <cell r="B6656">
            <v>480105</v>
          </cell>
          <cell r="C6656" t="str">
            <v>414390852</v>
          </cell>
          <cell r="D6656" t="str">
            <v>FLEXTUENTI</v>
          </cell>
          <cell r="E6656" t="str">
            <v>DESPACHO</v>
          </cell>
          <cell r="F6656" t="str">
            <v>DERIVADO PICK UP</v>
          </cell>
          <cell r="G6656" t="str">
            <v>031080414390852</v>
          </cell>
          <cell r="H6656">
            <v>44910</v>
          </cell>
          <cell r="I6656" t="str">
            <v>DEVOLUCION_EN_PROCESO</v>
          </cell>
          <cell r="J6656">
            <v>44922</v>
          </cell>
          <cell r="K6656" t="str">
            <v>Cesar Antonio Elizalde Rincones</v>
          </cell>
          <cell r="L6656" t="str">
            <v>OFICINA TRAMACO PEDRO VICENTE MALDONADO</v>
          </cell>
          <cell r="M6656" t="str">
            <v>1722351937</v>
          </cell>
          <cell r="N6656" t="str">
            <v>0980893728/0964085313</v>
          </cell>
          <cell r="O6656" t="str">
            <v/>
          </cell>
          <cell r="P6656" t="str">
            <v>PEDRO VICENTE MALDONADO</v>
          </cell>
          <cell r="Q6656" t="str">
            <v>PEDRO VICENTE MALDONADO</v>
          </cell>
          <cell r="R6656" t="str">
            <v>PICHINCHA</v>
          </cell>
          <cell r="T6656" t="str">
            <v>TRAMACO</v>
          </cell>
          <cell r="U6656" t="str">
            <v>FLEXNETUIO_PROVINCIA</v>
          </cell>
          <cell r="V6656">
            <v>1</v>
          </cell>
          <cell r="W6656">
            <v>1</v>
          </cell>
          <cell r="X6656" t="str">
            <v>FLEXNET ECUADOR - FLEXTUENTI</v>
          </cell>
          <cell r="Y6656" t="str">
            <v>CALLE 28 DE JUNIO S/N Y GARCIA MORENO ENTRADA LLANO GRANDE</v>
          </cell>
        </row>
        <row r="6657">
          <cell r="A6657" t="str">
            <v>414390860</v>
          </cell>
          <cell r="B6657">
            <v>480106</v>
          </cell>
          <cell r="C6657" t="str">
            <v>414390860</v>
          </cell>
          <cell r="D6657" t="str">
            <v>FLEXTUENTI</v>
          </cell>
          <cell r="E6657" t="str">
            <v>DESPACHO</v>
          </cell>
          <cell r="F6657" t="str">
            <v>NORMAL</v>
          </cell>
          <cell r="G6657" t="str">
            <v>031080414390860</v>
          </cell>
          <cell r="H6657">
            <v>44910</v>
          </cell>
          <cell r="I6657" t="str">
            <v>ENTREGADO</v>
          </cell>
          <cell r="J6657">
            <v>44911</v>
          </cell>
          <cell r="K6657" t="str">
            <v>Luis Barona</v>
          </cell>
          <cell r="L6657" t="str">
            <v>CEVALLOS AV 24 DE MAYO SN FELIPA REAL</v>
          </cell>
          <cell r="M6657" t="str">
            <v>1802244887</v>
          </cell>
          <cell r="N6657" t="str">
            <v>0998769074/0987776074</v>
          </cell>
          <cell r="O6657" t="str">
            <v/>
          </cell>
          <cell r="P6657" t="str">
            <v>CEVALLOS</v>
          </cell>
          <cell r="Q6657" t="str">
            <v>CEVALLOS</v>
          </cell>
          <cell r="R6657" t="str">
            <v>TUNGURAHUA</v>
          </cell>
          <cell r="T6657" t="str">
            <v>TRAMACO</v>
          </cell>
          <cell r="U6657" t="str">
            <v>FLEXNETUIO_PROVINCIA</v>
          </cell>
          <cell r="V6657">
            <v>1</v>
          </cell>
          <cell r="W6657">
            <v>1</v>
          </cell>
          <cell r="X6657" t="str">
            <v>FLEXNET ECUADOR - FLEXTUENTI</v>
          </cell>
          <cell r="Y6657" t="str">
            <v>CALLE 28 DE JUNIO S/N Y GARCIA MORENO ENTRADA LLANO GRANDE</v>
          </cell>
        </row>
        <row r="6658">
          <cell r="A6658" t="str">
            <v>414390864</v>
          </cell>
          <cell r="B6658">
            <v>480107</v>
          </cell>
          <cell r="C6658" t="str">
            <v>414390864</v>
          </cell>
          <cell r="D6658" t="str">
            <v>FLEXTUENTI</v>
          </cell>
          <cell r="E6658" t="str">
            <v>DESPACHO</v>
          </cell>
          <cell r="F6658" t="str">
            <v>NORMAL</v>
          </cell>
          <cell r="G6658" t="str">
            <v>FT75593</v>
          </cell>
          <cell r="H6658">
            <v>44910</v>
          </cell>
          <cell r="I6658" t="str">
            <v>ENTREGADO</v>
          </cell>
          <cell r="J6658">
            <v>44911</v>
          </cell>
          <cell r="K6658" t="str">
            <v>ernesto teran</v>
          </cell>
          <cell r="L6658" t="str">
            <v>INAQUITO  AV EOY ALFARO OFC 604 CALLE ALEMANIA</v>
          </cell>
          <cell r="M6658" t="str">
            <v>1759703604</v>
          </cell>
          <cell r="N6658" t="str">
            <v>0962782493/0983807147</v>
          </cell>
          <cell r="O6658" t="str">
            <v/>
          </cell>
          <cell r="P6658" t="str">
            <v>QUITO</v>
          </cell>
          <cell r="Q6658" t="str">
            <v>QUITO</v>
          </cell>
          <cell r="R6658" t="str">
            <v>PICHINCHA</v>
          </cell>
          <cell r="U6658" t="str">
            <v>FLEXNETUIO_LOCAL</v>
          </cell>
          <cell r="V6658">
            <v>1</v>
          </cell>
          <cell r="W6658">
            <v>1</v>
          </cell>
          <cell r="X6658" t="str">
            <v>FLEXNET ECUADOR - FLEXTUENTI</v>
          </cell>
          <cell r="Y6658" t="str">
            <v>CALLE 28 DE JUNIO S/N Y GARCIA MORENO ENTRADA LLANO GRANDE</v>
          </cell>
        </row>
        <row r="6659">
          <cell r="A6659" t="str">
            <v>414390884</v>
          </cell>
          <cell r="B6659">
            <v>480108</v>
          </cell>
          <cell r="C6659" t="str">
            <v>414390884</v>
          </cell>
          <cell r="D6659" t="str">
            <v>FLEXTUENTI</v>
          </cell>
          <cell r="E6659" t="str">
            <v>DESPACHO</v>
          </cell>
          <cell r="F6659" t="str">
            <v>DERIVADO PICK UP</v>
          </cell>
          <cell r="G6659" t="str">
            <v>031080414390884</v>
          </cell>
          <cell r="H6659">
            <v>44910</v>
          </cell>
          <cell r="I6659" t="str">
            <v>ENTREGADO</v>
          </cell>
          <cell r="J6659">
            <v>44914</v>
          </cell>
          <cell r="K6659" t="str">
            <v>Narciso Rafael Macias ortiz</v>
          </cell>
          <cell r="L6659" t="str">
            <v>OFICINA TRAMACO PUNTO DE ATENCION SAN MARINO</v>
          </cell>
          <cell r="M6659" t="str">
            <v>0915671408</v>
          </cell>
          <cell r="N6659" t="str">
            <v>0993149634/0997866969</v>
          </cell>
          <cell r="O6659" t="str">
            <v/>
          </cell>
          <cell r="P6659" t="str">
            <v>GUAYAQUIL</v>
          </cell>
          <cell r="Q6659" t="str">
            <v>GUAYAQUIL</v>
          </cell>
          <cell r="R6659" t="str">
            <v>GUAYAS</v>
          </cell>
          <cell r="T6659" t="str">
            <v>TRAMACO</v>
          </cell>
          <cell r="U6659" t="str">
            <v>FLEXNETUIO_GYE</v>
          </cell>
          <cell r="V6659">
            <v>1</v>
          </cell>
          <cell r="W6659">
            <v>1</v>
          </cell>
          <cell r="X6659" t="str">
            <v>FLEXNET ECUADOR - FLEXTUENTI</v>
          </cell>
          <cell r="Y6659" t="str">
            <v>CALLE 28 DE JUNIO S/N Y GARCIA MORENO ENTRADA LLANO GRANDE</v>
          </cell>
        </row>
        <row r="6660">
          <cell r="A6660" t="str">
            <v>414390904</v>
          </cell>
          <cell r="B6660">
            <v>480109</v>
          </cell>
          <cell r="C6660" t="str">
            <v>414390904</v>
          </cell>
          <cell r="D6660" t="str">
            <v>FLEXTUENTI</v>
          </cell>
          <cell r="E6660" t="str">
            <v>DESPACHO</v>
          </cell>
          <cell r="F6660" t="str">
            <v>NORMAL</v>
          </cell>
          <cell r="G6660" t="str">
            <v>031080414390904</v>
          </cell>
          <cell r="H6660">
            <v>44910</v>
          </cell>
          <cell r="I6660" t="str">
            <v>ENTREGADO</v>
          </cell>
          <cell r="J6660">
            <v>44911</v>
          </cell>
          <cell r="K6660" t="str">
            <v>Jhon jairo Arroyo villa</v>
          </cell>
          <cell r="L6660" t="str">
            <v>SANTA RITA CALLE EMILIO HIDALGO SN PICHINCHA</v>
          </cell>
          <cell r="M6660" t="str">
            <v>1314788785</v>
          </cell>
          <cell r="N6660" t="str">
            <v>0968358773/0967677249</v>
          </cell>
          <cell r="O6660" t="str">
            <v/>
          </cell>
          <cell r="P6660" t="str">
            <v>CHONE</v>
          </cell>
          <cell r="Q6660" t="str">
            <v>CHONE</v>
          </cell>
          <cell r="R6660" t="str">
            <v>MANABI</v>
          </cell>
          <cell r="T6660" t="str">
            <v>TRAMACO</v>
          </cell>
          <cell r="U6660" t="str">
            <v>FLEXNETUIO_PROVINCIA</v>
          </cell>
          <cell r="V6660">
            <v>1</v>
          </cell>
          <cell r="W6660">
            <v>1</v>
          </cell>
          <cell r="X6660" t="str">
            <v>FLEXNET ECUADOR - FLEXTUENTI</v>
          </cell>
          <cell r="Y6660" t="str">
            <v>CALLE 28 DE JUNIO S/N Y GARCIA MORENO ENTRADA LLANO GRANDE</v>
          </cell>
        </row>
        <row r="6661">
          <cell r="A6661" t="str">
            <v>98732101</v>
          </cell>
          <cell r="B6661">
            <v>480063</v>
          </cell>
          <cell r="C6661" t="str">
            <v>98732101</v>
          </cell>
          <cell r="D6661" t="str">
            <v>HYCITE</v>
          </cell>
          <cell r="E6661" t="str">
            <v>DESPACHO</v>
          </cell>
          <cell r="F6661" t="str">
            <v>NORMAL</v>
          </cell>
          <cell r="G6661" t="str">
            <v>TFQ89151 / TFQ90085</v>
          </cell>
          <cell r="H6661">
            <v>44910</v>
          </cell>
          <cell r="I6661" t="str">
            <v>ENTREGADO</v>
          </cell>
          <cell r="J6661">
            <v>44917</v>
          </cell>
          <cell r="K6661" t="str">
            <v>LUZ MASACHE</v>
          </cell>
          <cell r="L6661" t="str">
            <v>QUITUMBE ÑAN S36 Y CÓNDOR ÑAN A UNA CUADRA DE LA ADMINISTRACIÓN SONAL QUITUMBE, PROVINCIA: PICHINCHA, CANTON: QUITO, PARROQUIA: QUITUMBE, LOCALIDAD: LAS CUADRAS, ENTREGAR A PARTIR DE LAS 3:00PM</v>
          </cell>
          <cell r="N6661" t="str">
            <v>0963246098/0961733083</v>
          </cell>
          <cell r="O6661" t="str">
            <v>0963246098/0961733083</v>
          </cell>
          <cell r="P6661" t="str">
            <v>170702</v>
          </cell>
          <cell r="Q6661" t="str">
            <v>QUITO</v>
          </cell>
          <cell r="R6661" t="str">
            <v>PICHINCHA</v>
          </cell>
          <cell r="S6661" t="str">
            <v>QUITO</v>
          </cell>
          <cell r="T6661" t="str">
            <v>FLEXTRANS UIO</v>
          </cell>
          <cell r="U6661" t="str">
            <v>FLEXNETUIO_LOCAL</v>
          </cell>
          <cell r="V6661">
            <v>2</v>
          </cell>
          <cell r="W6661">
            <v>25.3</v>
          </cell>
          <cell r="X6661" t="str">
            <v>HYCITE QUITO</v>
          </cell>
          <cell r="Y6661" t="str">
            <v>FLEX NET CALLE 28 DE JUNIO S/N Y GARCIA MORENO ENTRADA LLANO GRANDE</v>
          </cell>
        </row>
        <row r="6662">
          <cell r="A6662" t="str">
            <v>98732333</v>
          </cell>
          <cell r="B6662">
            <v>480064</v>
          </cell>
          <cell r="C6662" t="str">
            <v>98732333</v>
          </cell>
          <cell r="D6662" t="str">
            <v>HYCITE</v>
          </cell>
          <cell r="E6662" t="str">
            <v>DESPACHO</v>
          </cell>
          <cell r="F6662" t="str">
            <v>NORMAL</v>
          </cell>
          <cell r="G6662" t="str">
            <v>031002004104996</v>
          </cell>
          <cell r="H6662">
            <v>44910</v>
          </cell>
          <cell r="I6662" t="str">
            <v>ENTREGADO</v>
          </cell>
          <cell r="J6662">
            <v>44912</v>
          </cell>
          <cell r="K6662" t="str">
            <v>CRISTIAN ALCIVAR</v>
          </cell>
          <cell r="L6662" t="str">
            <v>RECINTO PARAISO FRENTE IGLESIA CALLE PRINCIPAL CASA COLOR AMARILLA MILAGRO CHUBO 091705 GUAYAS</v>
          </cell>
          <cell r="N6662" t="str">
            <v>0998313070</v>
          </cell>
          <cell r="O6662" t="str">
            <v>0998313070</v>
          </cell>
          <cell r="P6662" t="str">
            <v>091705</v>
          </cell>
          <cell r="Q6662" t="str">
            <v>MILAGRO</v>
          </cell>
          <cell r="R6662" t="str">
            <v>GUAYAS</v>
          </cell>
          <cell r="S6662" t="str">
            <v>MILAGRO</v>
          </cell>
          <cell r="T6662" t="str">
            <v>TRAMACO</v>
          </cell>
          <cell r="U6662" t="str">
            <v>FLEXNETUIO_PROVINCIA</v>
          </cell>
          <cell r="V6662">
            <v>1</v>
          </cell>
          <cell r="W6662">
            <v>9.3000000000000007</v>
          </cell>
          <cell r="X6662" t="str">
            <v>HYCITE QUITO</v>
          </cell>
          <cell r="Y6662" t="str">
            <v>FLEX NET CALLE 28 DE JUNIO S/N Y GARCIA MORENO ENTRADA LLANO GRANDE</v>
          </cell>
        </row>
        <row r="6663">
          <cell r="A6663" t="str">
            <v>98733121</v>
          </cell>
          <cell r="B6663">
            <v>480065</v>
          </cell>
          <cell r="C6663" t="str">
            <v>98733121</v>
          </cell>
          <cell r="D6663" t="str">
            <v>HYCITE</v>
          </cell>
          <cell r="E6663" t="str">
            <v>DESPACHO</v>
          </cell>
          <cell r="F6663" t="str">
            <v>NORMAL</v>
          </cell>
          <cell r="G6663" t="str">
            <v>031002004104997</v>
          </cell>
          <cell r="H6663">
            <v>44910</v>
          </cell>
          <cell r="I6663" t="str">
            <v>ENTREGADO</v>
          </cell>
          <cell r="J6663">
            <v>44912</v>
          </cell>
          <cell r="K6663" t="str">
            <v>MARJORIE MENDOZA</v>
          </cell>
          <cell r="L6663" t="str">
            <v>CIUDADELA NUEVO MILAGRO ENTRE AV QUITO Y LIZARDO GARCIA FRENTE AL ESTADIO CHIRIJO MILAGRO // MILAGRO ERNESTO SEMINARIO 091701 GUAYAS</v>
          </cell>
          <cell r="M6663" t="str">
            <v/>
          </cell>
          <cell r="N6663" t="str">
            <v>0986690616</v>
          </cell>
          <cell r="O6663" t="str">
            <v>0986690616</v>
          </cell>
          <cell r="P6663" t="str">
            <v>091701</v>
          </cell>
          <cell r="Q6663" t="str">
            <v>MILAGRO</v>
          </cell>
          <cell r="R6663" t="str">
            <v>GUAYAS</v>
          </cell>
          <cell r="S6663" t="str">
            <v>MILAGRO</v>
          </cell>
          <cell r="T6663" t="str">
            <v>TRAMACO</v>
          </cell>
          <cell r="U6663" t="str">
            <v>FLEXNETUIO_PROVINCIA</v>
          </cell>
          <cell r="V6663">
            <v>1</v>
          </cell>
          <cell r="W6663">
            <v>11.4</v>
          </cell>
          <cell r="X6663" t="str">
            <v>HYCITE QUITO</v>
          </cell>
          <cell r="Y6663" t="str">
            <v>FLEX NET CALLE 28 DE JUNIO S/N Y GARCIA MORENO ENTRADA LLANO GRANDE</v>
          </cell>
        </row>
        <row r="6664">
          <cell r="A6664" t="str">
            <v>98733186</v>
          </cell>
          <cell r="B6664">
            <v>480066</v>
          </cell>
          <cell r="C6664" t="str">
            <v>98733186</v>
          </cell>
          <cell r="D6664" t="str">
            <v>HYCITE</v>
          </cell>
          <cell r="E6664" t="str">
            <v>DESPACHO</v>
          </cell>
          <cell r="F6664" t="str">
            <v>NORMAL</v>
          </cell>
          <cell r="G6664" t="str">
            <v>031002004104998</v>
          </cell>
          <cell r="H6664">
            <v>44910</v>
          </cell>
          <cell r="I6664" t="str">
            <v>ENTREGADO</v>
          </cell>
          <cell r="J6664">
            <v>44914</v>
          </cell>
          <cell r="K6664" t="str">
            <v>SEGUNDO ESPINOSA</v>
          </cell>
          <cell r="L6664" t="str">
            <v>PANAMERICANA NORTE BLOQUERA ANTES DE FERRETERIA MUNDIAL ANTES DE LA Y DE PEDRO MONCAYO //SANTA MARIANITA DE JESUS TABACUNDO(CANANVALLE) 171002 PICHINCHA</v>
          </cell>
          <cell r="N6664" t="str">
            <v>0992360535</v>
          </cell>
          <cell r="O6664" t="str">
            <v>0992360535</v>
          </cell>
          <cell r="P6664" t="str">
            <v>171004</v>
          </cell>
          <cell r="Q6664" t="str">
            <v>PEDRO MONCAYO</v>
          </cell>
          <cell r="R6664" t="str">
            <v>PICHINCHA</v>
          </cell>
          <cell r="S6664" t="str">
            <v>TABACUNDO - TUPIGACHI</v>
          </cell>
          <cell r="T6664" t="str">
            <v>TRAMACO</v>
          </cell>
          <cell r="U6664" t="str">
            <v>FLEXNETUIO_PROVINCIA</v>
          </cell>
          <cell r="V6664">
            <v>1</v>
          </cell>
          <cell r="W6664">
            <v>12.9</v>
          </cell>
          <cell r="X6664" t="str">
            <v>HYCITE QUITO</v>
          </cell>
          <cell r="Y6664" t="str">
            <v>FLEX NET CALLE 28 DE JUNIO S/N Y GARCIA MORENO ENTRADA LLANO GRANDE</v>
          </cell>
        </row>
        <row r="6665">
          <cell r="A6665" t="str">
            <v>98733232</v>
          </cell>
          <cell r="B6665">
            <v>480067</v>
          </cell>
          <cell r="C6665" t="str">
            <v>98733232</v>
          </cell>
          <cell r="D6665" t="str">
            <v>HYCITE</v>
          </cell>
          <cell r="E6665" t="str">
            <v>DESPACHO</v>
          </cell>
          <cell r="F6665" t="str">
            <v>NORMAL</v>
          </cell>
          <cell r="G6665" t="str">
            <v>TFQ89140</v>
          </cell>
          <cell r="H6665">
            <v>44910</v>
          </cell>
          <cell r="I6665" t="str">
            <v>ENTREGADO</v>
          </cell>
          <cell r="J6665">
            <v>44911</v>
          </cell>
          <cell r="K6665" t="str">
            <v>VIICTOR J CHIMARRO VIC</v>
          </cell>
          <cell r="L6665" t="str">
            <v>RIO COFANES E1 53 Y BARTOLOME DE SEGOVIA   IA,AQUITO 170138 PICHINCHA</v>
          </cell>
          <cell r="N6665" t="str">
            <v>0998263498 / 324501535</v>
          </cell>
          <cell r="O6665" t="str">
            <v>0998263498 / 324501535</v>
          </cell>
          <cell r="P6665" t="str">
            <v>170208</v>
          </cell>
          <cell r="Q6665" t="str">
            <v>QUITO</v>
          </cell>
          <cell r="R6665" t="str">
            <v>PICHINCHA</v>
          </cell>
          <cell r="S6665" t="str">
            <v>CALDERON (CARAPUNGO)</v>
          </cell>
          <cell r="T6665" t="str">
            <v>FLEXTRANS UIO</v>
          </cell>
          <cell r="U6665" t="str">
            <v>FLEXNETUIO_LOCAL</v>
          </cell>
          <cell r="V6665">
            <v>1</v>
          </cell>
          <cell r="W6665">
            <v>3.5</v>
          </cell>
          <cell r="X6665" t="str">
            <v>HYCITE QUITO</v>
          </cell>
          <cell r="Y6665" t="str">
            <v>FLEX NET CALLE 28 DE JUNIO S/N Y GARCIA MORENO ENTRADA LLANO GRANDE</v>
          </cell>
        </row>
        <row r="6666">
          <cell r="A6666" t="str">
            <v>98733338</v>
          </cell>
          <cell r="B6666">
            <v>480068</v>
          </cell>
          <cell r="C6666" t="str">
            <v>98733338</v>
          </cell>
          <cell r="D6666" t="str">
            <v>HYCITE</v>
          </cell>
          <cell r="E6666" t="str">
            <v>DESPACHO</v>
          </cell>
          <cell r="F6666" t="str">
            <v>NORMAL</v>
          </cell>
          <cell r="G6666" t="str">
            <v>TFQ89141</v>
          </cell>
          <cell r="H6666">
            <v>44910</v>
          </cell>
          <cell r="I6666" t="str">
            <v>ENTREGADO</v>
          </cell>
          <cell r="J6666">
            <v>44911</v>
          </cell>
          <cell r="K6666" t="str">
            <v>OSCAR ONA</v>
          </cell>
          <cell r="L6666" t="str">
            <v>VIRGILIO CORRAL Y JORGE PIEDRA CONJUNTO PATMOS IV CASA 13 QUITO // LA PULIDA COCHAPAMBA 170132 PICHINCHA</v>
          </cell>
          <cell r="N6666" t="str">
            <v>0992718350</v>
          </cell>
          <cell r="O6666" t="str">
            <v>0992718350</v>
          </cell>
          <cell r="P6666" t="str">
            <v>170208</v>
          </cell>
          <cell r="Q6666" t="str">
            <v>QUITO</v>
          </cell>
          <cell r="R6666" t="str">
            <v>PICHINCHA</v>
          </cell>
          <cell r="S6666" t="str">
            <v>CALDERON (CARAPUNGO)</v>
          </cell>
          <cell r="T6666" t="str">
            <v>FLEXTRANS UIO</v>
          </cell>
          <cell r="U6666" t="str">
            <v>FLEXNETUIO_LOCAL</v>
          </cell>
          <cell r="V6666">
            <v>1</v>
          </cell>
          <cell r="W6666">
            <v>4.7</v>
          </cell>
          <cell r="X6666" t="str">
            <v>HYCITE QUITO</v>
          </cell>
          <cell r="Y6666" t="str">
            <v>FLEX NET CALLE 28 DE JUNIO S/N Y GARCIA MORENO ENTRADA LLANO GRANDE</v>
          </cell>
        </row>
        <row r="6667">
          <cell r="A6667" t="str">
            <v>98733594</v>
          </cell>
          <cell r="B6667">
            <v>480069</v>
          </cell>
          <cell r="C6667" t="str">
            <v>98733594</v>
          </cell>
          <cell r="D6667" t="str">
            <v>HYCITE</v>
          </cell>
          <cell r="E6667" t="str">
            <v>DESPACHO</v>
          </cell>
          <cell r="F6667" t="str">
            <v>NORMAL</v>
          </cell>
          <cell r="G6667" t="str">
            <v>TFQ89142</v>
          </cell>
          <cell r="H6667">
            <v>44910</v>
          </cell>
          <cell r="I6667" t="str">
            <v>ENTREGADO</v>
          </cell>
          <cell r="J6667">
            <v>44911</v>
          </cell>
          <cell r="K6667" t="str">
            <v>INES GUERRERO</v>
          </cell>
          <cell r="L6667" t="str">
            <v>AV EL PARQUE CALLE 6 #169 URB EL BOSQUE 2 QUITO COCHAPAMBA 170504 PICHINCHA</v>
          </cell>
          <cell r="M6667" t="str">
            <v/>
          </cell>
          <cell r="N6667" t="str">
            <v>0991500239</v>
          </cell>
          <cell r="O6667" t="str">
            <v>0991500239</v>
          </cell>
          <cell r="P6667" t="str">
            <v>170504</v>
          </cell>
          <cell r="Q6667" t="str">
            <v>QUITO</v>
          </cell>
          <cell r="R6667" t="str">
            <v>PICHINCHA</v>
          </cell>
          <cell r="S6667" t="str">
            <v>QUITO</v>
          </cell>
          <cell r="T6667" t="str">
            <v>FLEXTRANS UIO</v>
          </cell>
          <cell r="U6667" t="str">
            <v>FLEXNETUIO_LOCAL</v>
          </cell>
          <cell r="V6667">
            <v>1</v>
          </cell>
          <cell r="W6667">
            <v>9.8000000000000007</v>
          </cell>
          <cell r="X6667" t="str">
            <v>HYCITE QUITO</v>
          </cell>
          <cell r="Y6667" t="str">
            <v>FLEX NET CALLE 28 DE JUNIO S/N Y GARCIA MORENO ENTRADA LLANO GRANDE</v>
          </cell>
        </row>
        <row r="6668">
          <cell r="A6668" t="str">
            <v>98733783</v>
          </cell>
          <cell r="B6668">
            <v>480070</v>
          </cell>
          <cell r="C6668" t="str">
            <v>98733783</v>
          </cell>
          <cell r="D6668" t="str">
            <v>HYCITE</v>
          </cell>
          <cell r="E6668" t="str">
            <v>DESPACHO</v>
          </cell>
          <cell r="F6668" t="str">
            <v>NORMAL</v>
          </cell>
          <cell r="G6668" t="str">
            <v>031002004104999</v>
          </cell>
          <cell r="H6668">
            <v>44910</v>
          </cell>
          <cell r="I6668" t="str">
            <v>ENTREGADO</v>
          </cell>
          <cell r="J6668">
            <v>44911</v>
          </cell>
          <cell r="K6668" t="str">
            <v>JORGE PROANO</v>
          </cell>
          <cell r="L6668" t="str">
            <v>PENA HERRERA 04-46 BRASIL (PASANDO EL PUENTE TUMBIBICHE) ANTONIO ANTE//COMUNIDAD STA BERNARDITA ANDRADE MARIN 100214 IMBABURA</v>
          </cell>
          <cell r="M6668" t="str">
            <v/>
          </cell>
          <cell r="N6668" t="str">
            <v>0982534012</v>
          </cell>
          <cell r="O6668" t="str">
            <v>0982534012</v>
          </cell>
          <cell r="P6668" t="str">
            <v>100214</v>
          </cell>
          <cell r="Q6668" t="str">
            <v>ANTONIO ANTE</v>
          </cell>
          <cell r="R6668" t="str">
            <v>IMBABURA</v>
          </cell>
          <cell r="S6668" t="str">
            <v>ATUNTAQUI - SAN FCO. DE NATABUELA</v>
          </cell>
          <cell r="T6668" t="str">
            <v>TRAMACO</v>
          </cell>
          <cell r="U6668" t="str">
            <v>FLEXNETUIO_PROVINCIA</v>
          </cell>
          <cell r="V6668">
            <v>1</v>
          </cell>
          <cell r="W6668">
            <v>3.6</v>
          </cell>
          <cell r="X6668" t="str">
            <v>HYCITE QUITO</v>
          </cell>
          <cell r="Y6668" t="str">
            <v>FLEX NET CALLE 28 DE JUNIO S/N Y GARCIA MORENO ENTRADA LLANO GRANDE</v>
          </cell>
        </row>
        <row r="6669">
          <cell r="A6669" t="str">
            <v>98733894</v>
          </cell>
          <cell r="B6669">
            <v>480071</v>
          </cell>
          <cell r="C6669" t="str">
            <v>98733894</v>
          </cell>
          <cell r="D6669" t="str">
            <v>HYCITE</v>
          </cell>
          <cell r="E6669" t="str">
            <v>DESPACHO</v>
          </cell>
          <cell r="F6669" t="str">
            <v>NORMAL</v>
          </cell>
          <cell r="G6669" t="str">
            <v>031002004105000</v>
          </cell>
          <cell r="H6669">
            <v>44910</v>
          </cell>
          <cell r="I6669" t="str">
            <v>ENTREGADO</v>
          </cell>
          <cell r="J6669">
            <v>44917</v>
          </cell>
          <cell r="K6669" t="str">
            <v>ANA ISABEL CEVALLOS MENDOZA</v>
          </cell>
          <cell r="L6669" t="str">
            <v>VIA BORBON KM14 SAN PEDRO. TIENDA GOMEZ FRENTE A LA ESCUELA ELOY ALFARO BORBON 080203 ESMERALDAS</v>
          </cell>
          <cell r="M6669" t="str">
            <v/>
          </cell>
          <cell r="N6669" t="str">
            <v>0983366975 / 99802321</v>
          </cell>
          <cell r="O6669" t="str">
            <v>0983366975 / 99802321</v>
          </cell>
          <cell r="P6669" t="str">
            <v>080203</v>
          </cell>
          <cell r="Q6669" t="str">
            <v>ELOY ALFARO</v>
          </cell>
          <cell r="R6669" t="str">
            <v>ESMERALDAS</v>
          </cell>
          <cell r="S6669" t="str">
            <v>ATAHUALPA (CAB. EN CAMARONES) - BORBON - TELEMBI - SAN JOSE DE CAYAPAS</v>
          </cell>
          <cell r="T6669" t="str">
            <v>TRAMACO</v>
          </cell>
          <cell r="U6669" t="str">
            <v>FLEXNETUIO_PROVINCIA</v>
          </cell>
          <cell r="V6669">
            <v>1</v>
          </cell>
          <cell r="W6669">
            <v>2.6</v>
          </cell>
          <cell r="X6669" t="str">
            <v>HYCITE QUITO</v>
          </cell>
          <cell r="Y6669" t="str">
            <v>FLEX NET CALLE 28 DE JUNIO S/N Y GARCIA MORENO ENTRADA LLANO GRANDE</v>
          </cell>
        </row>
        <row r="6670">
          <cell r="A6670" t="str">
            <v>98733936</v>
          </cell>
          <cell r="B6670">
            <v>480072</v>
          </cell>
          <cell r="C6670" t="str">
            <v>98733936</v>
          </cell>
          <cell r="D6670" t="str">
            <v>HYCITE</v>
          </cell>
          <cell r="E6670" t="str">
            <v>DESPACHO</v>
          </cell>
          <cell r="F6670" t="str">
            <v>NORMAL</v>
          </cell>
          <cell r="G6670" t="str">
            <v>031002004105001</v>
          </cell>
          <cell r="H6670">
            <v>44910</v>
          </cell>
          <cell r="I6670" t="str">
            <v>ENTREGADO</v>
          </cell>
          <cell r="J6670">
            <v>44917</v>
          </cell>
          <cell r="K6670" t="str">
            <v>ELCI ALEXANDRA GOMEZ GILER</v>
          </cell>
          <cell r="L6670" t="str">
            <v>VIA BORBOM KM 14 EN LA TIENDA GOMEZ FRENTE A LA ESCUELA ELOY ALFARO SAN PEDRO 080203 ESMERALDAS</v>
          </cell>
          <cell r="M6670" t="str">
            <v/>
          </cell>
          <cell r="N6670" t="str">
            <v>0983355820 / 988574289</v>
          </cell>
          <cell r="O6670" t="str">
            <v>0983355820 / 988574289</v>
          </cell>
          <cell r="P6670" t="str">
            <v>080203</v>
          </cell>
          <cell r="Q6670" t="str">
            <v>ELOY ALFARO</v>
          </cell>
          <cell r="R6670" t="str">
            <v>ESMERALDAS</v>
          </cell>
          <cell r="S6670" t="str">
            <v>ATAHUALPA (CAB. EN CAMARONES) - BORBON - TELEMBI - SAN JOSE DE CAYAPAS</v>
          </cell>
          <cell r="T6670" t="str">
            <v>TRAMACO</v>
          </cell>
          <cell r="U6670" t="str">
            <v>FLEXNETUIO_PROVINCIA</v>
          </cell>
          <cell r="V6670">
            <v>1</v>
          </cell>
          <cell r="W6670">
            <v>2.6</v>
          </cell>
          <cell r="X6670" t="str">
            <v>HYCITE QUITO</v>
          </cell>
          <cell r="Y6670" t="str">
            <v>FLEX NET CALLE 28 DE JUNIO S/N Y GARCIA MORENO ENTRADA LLANO GRANDE</v>
          </cell>
        </row>
        <row r="6671">
          <cell r="A6671" t="str">
            <v>98733952</v>
          </cell>
          <cell r="B6671">
            <v>480073</v>
          </cell>
          <cell r="C6671" t="str">
            <v>98733952</v>
          </cell>
          <cell r="D6671" t="str">
            <v>HYCITE</v>
          </cell>
          <cell r="E6671" t="str">
            <v>DESPACHO</v>
          </cell>
          <cell r="F6671" t="str">
            <v>NORMAL</v>
          </cell>
          <cell r="G6671" t="str">
            <v>031002004105002</v>
          </cell>
          <cell r="H6671">
            <v>44910</v>
          </cell>
          <cell r="I6671" t="str">
            <v>ENTREGADO</v>
          </cell>
          <cell r="J6671">
            <v>44911</v>
          </cell>
          <cell r="K6671" t="str">
            <v>MARIUXI PENA</v>
          </cell>
          <cell r="L6671" t="str">
            <v>RIO YAMBOYA Y C/ CAYENA URB TORRES CARRERA CASA 2 PISOS SIN PINTAR SANTO DOMINGO/URB TORRES CARRERA SARACAY 230108 SANTO DOMINGO</v>
          </cell>
          <cell r="M6671" t="str">
            <v/>
          </cell>
          <cell r="N6671" t="str">
            <v>0992256232 / 0</v>
          </cell>
          <cell r="O6671" t="str">
            <v>0992256232 / 0</v>
          </cell>
          <cell r="P6671" t="str">
            <v>230108</v>
          </cell>
          <cell r="Q6671" t="str">
            <v>SANTO DOMINGO</v>
          </cell>
          <cell r="R6671" t="str">
            <v>SANTO DOMINGO DE LOS TSACHILAS</v>
          </cell>
          <cell r="S6671" t="str">
            <v>SANTO DOMINGO DE LOS COLORADOS</v>
          </cell>
          <cell r="T6671" t="str">
            <v>TRAMACO</v>
          </cell>
          <cell r="U6671" t="str">
            <v>FLEXNETUIO_PROVINCIA</v>
          </cell>
          <cell r="V6671">
            <v>1</v>
          </cell>
          <cell r="W6671">
            <v>7</v>
          </cell>
          <cell r="X6671" t="str">
            <v>HYCITE QUITO</v>
          </cell>
          <cell r="Y6671" t="str">
            <v>FLEX NET CALLE 28 DE JUNIO S/N Y GARCIA MORENO ENTRADA LLANO GRANDE</v>
          </cell>
        </row>
        <row r="6672">
          <cell r="A6672" t="str">
            <v>98734145</v>
          </cell>
          <cell r="B6672">
            <v>480074</v>
          </cell>
          <cell r="C6672" t="str">
            <v>98734145</v>
          </cell>
          <cell r="D6672" t="str">
            <v>HYCITE</v>
          </cell>
          <cell r="E6672" t="str">
            <v>DESPACHO</v>
          </cell>
          <cell r="F6672" t="str">
            <v>NORMAL</v>
          </cell>
          <cell r="G6672" t="str">
            <v>031002004105613</v>
          </cell>
          <cell r="H6672">
            <v>44910</v>
          </cell>
          <cell r="I6672" t="str">
            <v>ENTREGADO</v>
          </cell>
          <cell r="J6672">
            <v>44915</v>
          </cell>
          <cell r="K6672" t="str">
            <v>LLAGUNO WILSON</v>
          </cell>
          <cell r="L6672" t="str">
            <v>KM 5 VIA VALENCIA CDLA LA FLORESTA QUEVEDO ** QUEVEDO  LA ESPERANZA 120312 LOS RIOS</v>
          </cell>
          <cell r="N6672" t="str">
            <v>0993953681</v>
          </cell>
          <cell r="O6672" t="str">
            <v>0993953681</v>
          </cell>
          <cell r="P6672" t="str">
            <v>120312</v>
          </cell>
          <cell r="Q6672" t="str">
            <v>QUEVEDO</v>
          </cell>
          <cell r="R6672" t="str">
            <v>LOS RIOS</v>
          </cell>
          <cell r="S6672" t="str">
            <v>SAN CARLOS</v>
          </cell>
          <cell r="T6672" t="str">
            <v>TRAMACO</v>
          </cell>
          <cell r="U6672" t="str">
            <v>FLEXNETUIO_PROVINCIA</v>
          </cell>
          <cell r="V6672">
            <v>2</v>
          </cell>
          <cell r="W6672">
            <v>17.100000000000001</v>
          </cell>
          <cell r="X6672" t="str">
            <v>HYCITE QUITO</v>
          </cell>
          <cell r="Y6672" t="str">
            <v>FLEX NET CALLE 28 DE JUNIO S/N Y GARCIA MORENO ENTRADA LLANO GRANDE</v>
          </cell>
        </row>
        <row r="6673">
          <cell r="A6673" t="str">
            <v>98735107</v>
          </cell>
          <cell r="B6673">
            <v>480075</v>
          </cell>
          <cell r="C6673" t="str">
            <v>98735107</v>
          </cell>
          <cell r="D6673" t="str">
            <v>HYCITE</v>
          </cell>
          <cell r="E6673" t="str">
            <v>DESPACHO</v>
          </cell>
          <cell r="F6673" t="str">
            <v>NORMAL</v>
          </cell>
          <cell r="G6673" t="str">
            <v>031002004105004</v>
          </cell>
          <cell r="H6673">
            <v>44910</v>
          </cell>
          <cell r="I6673" t="str">
            <v>ENTREGADO</v>
          </cell>
          <cell r="J6673">
            <v>44915</v>
          </cell>
          <cell r="K6673" t="str">
            <v>DARWIN SINCHE</v>
          </cell>
          <cell r="L6673" t="str">
            <v>SIXTO DURAN BALLEN Y C/S, LAVADORA DE AUTOS EL PARAISO FRENTE A ESCUELA SANTA ROSA // CDLA PARAISO SANTA ROSA (EO) 070601 EL ORO</v>
          </cell>
          <cell r="M6673" t="str">
            <v/>
          </cell>
          <cell r="N6673" t="str">
            <v>0979250513</v>
          </cell>
          <cell r="O6673" t="str">
            <v>0979250513</v>
          </cell>
          <cell r="P6673" t="str">
            <v>070601</v>
          </cell>
          <cell r="Q6673" t="str">
            <v>SANTA ROSA</v>
          </cell>
          <cell r="R6673" t="str">
            <v>EL ORO</v>
          </cell>
          <cell r="S6673" t="str">
            <v>SANTA ROSA - JUMON</v>
          </cell>
          <cell r="T6673" t="str">
            <v>TRAMACO</v>
          </cell>
          <cell r="U6673" t="str">
            <v>FLEXNETUIO_PROVINCIA</v>
          </cell>
          <cell r="V6673">
            <v>1</v>
          </cell>
          <cell r="W6673">
            <v>7</v>
          </cell>
          <cell r="X6673" t="str">
            <v>HYCITE QUITO</v>
          </cell>
          <cell r="Y6673" t="str">
            <v>FLEX NET CALLE 28 DE JUNIO S/N Y GARCIA MORENO ENTRADA LLANO GRANDE</v>
          </cell>
        </row>
        <row r="6674">
          <cell r="A6674" t="str">
            <v>98735588</v>
          </cell>
          <cell r="B6674">
            <v>480076</v>
          </cell>
          <cell r="C6674" t="str">
            <v>98735588</v>
          </cell>
          <cell r="D6674" t="str">
            <v>HYCITE</v>
          </cell>
          <cell r="E6674" t="str">
            <v>DESPACHO</v>
          </cell>
          <cell r="F6674" t="str">
            <v>NORMAL</v>
          </cell>
          <cell r="G6674" t="str">
            <v>031002004105005</v>
          </cell>
          <cell r="H6674">
            <v>44910</v>
          </cell>
          <cell r="I6674" t="str">
            <v>ENTREGADO</v>
          </cell>
          <cell r="J6674">
            <v>44915</v>
          </cell>
          <cell r="K6674" t="str">
            <v>ROSA AREVALO</v>
          </cell>
          <cell r="L6674" t="str">
            <v>MANABI 301 Y 12 FEBRERO DIAGONAL A HOSTAL LOMAS SHUSHUFINDI // MIRAFLORES SHUSHUFINDI (7 DE JULIO) 210401 SUCUMBIOS</v>
          </cell>
          <cell r="M6674" t="str">
            <v/>
          </cell>
          <cell r="N6674" t="str">
            <v>0993518326 / 986855147</v>
          </cell>
          <cell r="O6674" t="str">
            <v>0993518326 / 986855147</v>
          </cell>
          <cell r="P6674" t="str">
            <v>210401</v>
          </cell>
          <cell r="Q6674" t="str">
            <v>SHUSHUFINDI</v>
          </cell>
          <cell r="R6674" t="str">
            <v>SUCUMBIOS</v>
          </cell>
          <cell r="S6674" t="str">
            <v>SHUSHUFINDI - LA VICTORIA</v>
          </cell>
          <cell r="T6674" t="str">
            <v>TRAMACO</v>
          </cell>
          <cell r="U6674" t="str">
            <v>FLEXNETUIO_PROVINCIA</v>
          </cell>
          <cell r="V6674">
            <v>1</v>
          </cell>
          <cell r="W6674">
            <v>0.5</v>
          </cell>
          <cell r="X6674" t="str">
            <v>HYCITE QUITO</v>
          </cell>
          <cell r="Y6674" t="str">
            <v>FLEX NET CALLE 28 DE JUNIO S/N Y GARCIA MORENO ENTRADA LLANO GRANDE</v>
          </cell>
        </row>
        <row r="6675">
          <cell r="A6675" t="str">
            <v>98735994</v>
          </cell>
          <cell r="B6675">
            <v>480077</v>
          </cell>
          <cell r="C6675" t="str">
            <v>98735994</v>
          </cell>
          <cell r="D6675" t="str">
            <v>HYCITE</v>
          </cell>
          <cell r="E6675" t="str">
            <v>DESPACHO</v>
          </cell>
          <cell r="F6675" t="str">
            <v>NORMAL</v>
          </cell>
          <cell r="G6675" t="str">
            <v>031002004105614</v>
          </cell>
          <cell r="H6675">
            <v>44910</v>
          </cell>
          <cell r="I6675" t="str">
            <v>ENTREGADO</v>
          </cell>
          <cell r="J6675">
            <v>44911</v>
          </cell>
          <cell r="K6675" t="str">
            <v>HUMBERTO RICARDO CANTOS DELGADO</v>
          </cell>
          <cell r="L6675" t="str">
            <v>CIUDADELA LOS JAZMINEZ MZ B 1 CASA ESQ 8 URBANIZACION SAN ANDRES REJAS BLANCAS PORTOVIEJO CDLA LOS JAZMINES ANDRES DE VERA 130101 MANABI</v>
          </cell>
          <cell r="N6675" t="str">
            <v>0983058755 / 322549668</v>
          </cell>
          <cell r="O6675" t="str">
            <v>0983058755 / 322549668</v>
          </cell>
          <cell r="P6675" t="str">
            <v>130101</v>
          </cell>
          <cell r="Q6675" t="str">
            <v>PORTOVIEJO</v>
          </cell>
          <cell r="R6675" t="str">
            <v>MANABI</v>
          </cell>
          <cell r="S6675" t="str">
            <v>PORTOVIEJO</v>
          </cell>
          <cell r="T6675" t="str">
            <v>TRAMACO</v>
          </cell>
          <cell r="U6675" t="str">
            <v>FLEXNETUIO_PROVINCIA</v>
          </cell>
          <cell r="V6675">
            <v>2</v>
          </cell>
          <cell r="W6675">
            <v>11.9</v>
          </cell>
          <cell r="X6675" t="str">
            <v>HYCITE QUITO</v>
          </cell>
          <cell r="Y6675" t="str">
            <v>FLEX NET CALLE 28 DE JUNIO S/N Y GARCIA MORENO ENTRADA LLANO GRANDE</v>
          </cell>
        </row>
        <row r="6676">
          <cell r="A6676" t="str">
            <v>98736036</v>
          </cell>
          <cell r="B6676">
            <v>480078</v>
          </cell>
          <cell r="C6676" t="str">
            <v>98736036</v>
          </cell>
          <cell r="D6676" t="str">
            <v>HYCITE</v>
          </cell>
          <cell r="E6676" t="str">
            <v>DESPACHO</v>
          </cell>
          <cell r="F6676" t="str">
            <v>NORMAL</v>
          </cell>
          <cell r="G6676" t="str">
            <v>031002004105007</v>
          </cell>
          <cell r="H6676">
            <v>44910</v>
          </cell>
          <cell r="I6676" t="str">
            <v>ENTREGADO</v>
          </cell>
          <cell r="J6676">
            <v>44923</v>
          </cell>
          <cell r="K6676" t="str">
            <v>FANNY FARINANGO</v>
          </cell>
          <cell r="L6676" t="str">
            <v xml:space="preserve">IMBABURA, CANTON: IBARRA, PARROQUIA: CARANQUI, LOCALIDAD: CARANQUI GENERAL MIHI 9-54 Y AV. ATAHUALPA - A UNA CUADRA DEL PARQUE CENTRAL- CASA ESQUINERA CON ROTULO HELADERIA </v>
          </cell>
          <cell r="N6676" t="str">
            <v>0982784123 - (06) 2 651 024</v>
          </cell>
          <cell r="O6676" t="str">
            <v>0982784123 - (06) 2 651 024</v>
          </cell>
          <cell r="P6676" t="str">
            <v>100122</v>
          </cell>
          <cell r="Q6676" t="str">
            <v>IBARRA</v>
          </cell>
          <cell r="R6676" t="str">
            <v>IMBABURA</v>
          </cell>
          <cell r="S6676" t="str">
            <v>LITA</v>
          </cell>
          <cell r="T6676" t="str">
            <v>TRAMACO</v>
          </cell>
          <cell r="U6676" t="str">
            <v>FLEXNETUIO_PROVINCIA</v>
          </cell>
          <cell r="V6676">
            <v>1</v>
          </cell>
          <cell r="W6676">
            <v>8.4</v>
          </cell>
          <cell r="X6676" t="str">
            <v>HYCITE QUITO</v>
          </cell>
          <cell r="Y6676" t="str">
            <v>FLEX NET CALLE 28 DE JUNIO S/N Y GARCIA MORENO ENTRADA LLANO GRANDE</v>
          </cell>
        </row>
        <row r="6677">
          <cell r="A6677" t="str">
            <v>98736728</v>
          </cell>
          <cell r="B6677">
            <v>480079</v>
          </cell>
          <cell r="C6677" t="str">
            <v>98736728</v>
          </cell>
          <cell r="D6677" t="str">
            <v>HYCITE</v>
          </cell>
          <cell r="E6677" t="str">
            <v>DESPACHO</v>
          </cell>
          <cell r="F6677" t="str">
            <v>NORMAL</v>
          </cell>
          <cell r="G6677" t="str">
            <v>031002004105008</v>
          </cell>
          <cell r="H6677">
            <v>44910</v>
          </cell>
          <cell r="I6677" t="str">
            <v>ENTREGADO</v>
          </cell>
          <cell r="J6677">
            <v>44911</v>
          </cell>
          <cell r="K6677" t="str">
            <v>MARTHA SALTOS</v>
          </cell>
          <cell r="L6677" t="str">
            <v>PEDRO VICENTE MALDONADO 1602 Y RAMON TELLO ESMERALDAS//ESMERALDAS ESMERALDAS 080104 ESMERALDAS</v>
          </cell>
          <cell r="M6677" t="str">
            <v/>
          </cell>
          <cell r="N6677" t="str">
            <v>0989867824 / 062722339</v>
          </cell>
          <cell r="O6677" t="str">
            <v>0989867824 / 062722339</v>
          </cell>
          <cell r="P6677" t="str">
            <v>080104</v>
          </cell>
          <cell r="Q6677" t="str">
            <v>ESMERALDAS</v>
          </cell>
          <cell r="R6677" t="str">
            <v>ESMERALDAS</v>
          </cell>
          <cell r="S6677" t="str">
            <v>ESMERALDAS</v>
          </cell>
          <cell r="T6677" t="str">
            <v>TRAMACO</v>
          </cell>
          <cell r="U6677" t="str">
            <v>FLEXNETUIO_PROVINCIA</v>
          </cell>
          <cell r="V6677">
            <v>1</v>
          </cell>
          <cell r="W6677">
            <v>9.8000000000000007</v>
          </cell>
          <cell r="X6677" t="str">
            <v>HYCITE QUITO</v>
          </cell>
          <cell r="Y6677" t="str">
            <v>FLEX NET CALLE 28 DE JUNIO S/N Y GARCIA MORENO ENTRADA LLANO GRANDE</v>
          </cell>
        </row>
        <row r="6678">
          <cell r="A6678" t="str">
            <v>98736950</v>
          </cell>
          <cell r="B6678">
            <v>480080</v>
          </cell>
          <cell r="C6678" t="str">
            <v>98736950</v>
          </cell>
          <cell r="D6678" t="str">
            <v>HYCITE</v>
          </cell>
          <cell r="E6678" t="str">
            <v>DESPACHO</v>
          </cell>
          <cell r="F6678" t="str">
            <v>NORMAL</v>
          </cell>
          <cell r="G6678" t="str">
            <v>TFQ89143</v>
          </cell>
          <cell r="H6678">
            <v>44910</v>
          </cell>
          <cell r="I6678" t="str">
            <v>ENTREGADO</v>
          </cell>
          <cell r="J6678">
            <v>44911</v>
          </cell>
          <cell r="K6678" t="str">
            <v>MARIA JOSE CARRILLO BELTRAN</v>
          </cell>
          <cell r="L6678" t="str">
            <v>AV DE LA REPUBLICA Y TERESA DE CEPEDA QUITO  QUITO DISTRITO METROPOLIT 170508 PICHINCHA</v>
          </cell>
          <cell r="M6678" t="str">
            <v/>
          </cell>
          <cell r="N6678" t="str">
            <v>0960463100 / 961409030</v>
          </cell>
          <cell r="O6678" t="str">
            <v>0960463100 / 961409030</v>
          </cell>
          <cell r="P6678" t="str">
            <v>170508</v>
          </cell>
          <cell r="Q6678" t="str">
            <v>QUITO</v>
          </cell>
          <cell r="R6678" t="str">
            <v>PICHINCHA</v>
          </cell>
          <cell r="S6678" t="str">
            <v>QUITO</v>
          </cell>
          <cell r="T6678" t="str">
            <v>FLEXTRANS UIO</v>
          </cell>
          <cell r="U6678" t="str">
            <v>FLEXNETUIO_LOCAL</v>
          </cell>
          <cell r="V6678">
            <v>1</v>
          </cell>
          <cell r="W6678">
            <v>0.8</v>
          </cell>
          <cell r="X6678" t="str">
            <v>HYCITE QUITO</v>
          </cell>
          <cell r="Y6678" t="str">
            <v>FLEX NET CALLE 28 DE JUNIO S/N Y GARCIA MORENO ENTRADA LLANO GRANDE</v>
          </cell>
        </row>
        <row r="6679">
          <cell r="A6679" t="str">
            <v>98737074</v>
          </cell>
          <cell r="B6679">
            <v>480081</v>
          </cell>
          <cell r="C6679" t="str">
            <v>98737074</v>
          </cell>
          <cell r="D6679" t="str">
            <v>HYCITE</v>
          </cell>
          <cell r="E6679" t="str">
            <v>DESPACHO</v>
          </cell>
          <cell r="F6679" t="str">
            <v>NORMAL</v>
          </cell>
          <cell r="G6679" t="str">
            <v>031002004105009</v>
          </cell>
          <cell r="H6679">
            <v>44910</v>
          </cell>
          <cell r="I6679" t="str">
            <v>ENTREGADO</v>
          </cell>
          <cell r="J6679">
            <v>44911</v>
          </cell>
          <cell r="K6679" t="str">
            <v>MAURO V PEREZ MPER</v>
          </cell>
          <cell r="L6679" t="str">
            <v>AV UNIDAD NACIONAL 35-15 Y BOLIVIA, BARR EL VERGEL, DIAGONAL A LA PLAZA DE TOROS  LIZARZABURU 060104 CHIMBORAZO</v>
          </cell>
          <cell r="M6679" t="str">
            <v/>
          </cell>
          <cell r="N6679" t="str">
            <v>0987205287</v>
          </cell>
          <cell r="O6679" t="str">
            <v>0987205287</v>
          </cell>
          <cell r="P6679" t="str">
            <v>060104</v>
          </cell>
          <cell r="Q6679" t="str">
            <v>RIOBAMBA</v>
          </cell>
          <cell r="R6679" t="str">
            <v>CHIMBORAZO</v>
          </cell>
          <cell r="S6679" t="str">
            <v>RIOBAMBA</v>
          </cell>
          <cell r="T6679" t="str">
            <v>TRAMACO</v>
          </cell>
          <cell r="U6679" t="str">
            <v>FLEXNETUIO_PROVINCIA</v>
          </cell>
          <cell r="V6679">
            <v>1</v>
          </cell>
          <cell r="W6679">
            <v>3.82</v>
          </cell>
          <cell r="X6679" t="str">
            <v>HYCITE QUITO</v>
          </cell>
          <cell r="Y6679" t="str">
            <v>FLEX NET CALLE 28 DE JUNIO S/N Y GARCIA MORENO ENTRADA LLANO GRANDE</v>
          </cell>
        </row>
        <row r="6680">
          <cell r="A6680" t="str">
            <v>98737088</v>
          </cell>
          <cell r="B6680">
            <v>480082</v>
          </cell>
          <cell r="C6680" t="str">
            <v>98737088</v>
          </cell>
          <cell r="D6680" t="str">
            <v>HYCITE</v>
          </cell>
          <cell r="E6680" t="str">
            <v>DESPACHO</v>
          </cell>
          <cell r="F6680" t="str">
            <v>NORMAL</v>
          </cell>
          <cell r="G6680" t="str">
            <v>031002004105010</v>
          </cell>
          <cell r="H6680">
            <v>44910</v>
          </cell>
          <cell r="I6680" t="str">
            <v>ENTREGADO</v>
          </cell>
          <cell r="J6680">
            <v>44911</v>
          </cell>
          <cell r="K6680" t="str">
            <v>MARIA ISABEL VELIZ GANCHOZO</v>
          </cell>
          <cell r="L6680" t="str">
            <v>CALLE LAS ORQUIDIAS #38 CASA 13 URBANIZACION COYOACAN MANTA // LAS ORQUIDEAS MANTA 170519 MANABI</v>
          </cell>
          <cell r="N6680" t="str">
            <v>0997581949 / 322656832</v>
          </cell>
          <cell r="O6680" t="str">
            <v>0997581949 / 322656832</v>
          </cell>
          <cell r="P6680" t="str">
            <v>130201</v>
          </cell>
          <cell r="Q6680" t="str">
            <v>MANTA</v>
          </cell>
          <cell r="R6680" t="str">
            <v>MANABI</v>
          </cell>
          <cell r="S6680" t="str">
            <v>MANTA</v>
          </cell>
          <cell r="T6680" t="str">
            <v>TRAMACO</v>
          </cell>
          <cell r="U6680" t="str">
            <v>FLEXNETUIO_PROVINCIA</v>
          </cell>
          <cell r="V6680">
            <v>1</v>
          </cell>
          <cell r="W6680">
            <v>0.04</v>
          </cell>
          <cell r="X6680" t="str">
            <v>HYCITE QUITO</v>
          </cell>
          <cell r="Y6680" t="str">
            <v>FLEX NET CALLE 28 DE JUNIO S/N Y GARCIA MORENO ENTRADA LLANO GRANDE</v>
          </cell>
        </row>
        <row r="6681">
          <cell r="A6681" t="str">
            <v>98737178</v>
          </cell>
          <cell r="B6681">
            <v>480083</v>
          </cell>
          <cell r="C6681" t="str">
            <v>98737178</v>
          </cell>
          <cell r="D6681" t="str">
            <v>HYCITE</v>
          </cell>
          <cell r="E6681" t="str">
            <v>DESPACHO</v>
          </cell>
          <cell r="F6681" t="str">
            <v>NORMAL</v>
          </cell>
          <cell r="G6681" t="str">
            <v>TFQ89144</v>
          </cell>
          <cell r="H6681">
            <v>44910</v>
          </cell>
          <cell r="I6681" t="str">
            <v>ENTREGADO</v>
          </cell>
          <cell r="J6681">
            <v>44911</v>
          </cell>
          <cell r="K6681" t="str">
            <v>JOSE GARCIA</v>
          </cell>
          <cell r="L6681" t="str">
            <v>GASPAR DE CARVAJAL S1-72 Y GUAYAQUIL QUITO // CENTRO (170902)  TUMBACO 170902 PICHINCHA</v>
          </cell>
          <cell r="N6681" t="str">
            <v>0998102098 / 026018714</v>
          </cell>
          <cell r="O6681" t="str">
            <v>0998102098 / 026018714</v>
          </cell>
          <cell r="P6681" t="str">
            <v>170902</v>
          </cell>
          <cell r="Q6681" t="str">
            <v>QUITO</v>
          </cell>
          <cell r="R6681" t="str">
            <v>PICHINCHA</v>
          </cell>
          <cell r="S6681" t="str">
            <v>TUMBACO</v>
          </cell>
          <cell r="T6681" t="str">
            <v>FLEXTRANS UIO</v>
          </cell>
          <cell r="U6681" t="str">
            <v>FLEXNETUIO_LOCAL</v>
          </cell>
          <cell r="V6681">
            <v>1</v>
          </cell>
          <cell r="W6681">
            <v>7</v>
          </cell>
          <cell r="X6681" t="str">
            <v>HYCITE QUITO</v>
          </cell>
          <cell r="Y6681" t="str">
            <v>FLEX NET CALLE 28 DE JUNIO S/N Y GARCIA MORENO ENTRADA LLANO GRANDE</v>
          </cell>
        </row>
        <row r="6682">
          <cell r="A6682" t="str">
            <v>98737336</v>
          </cell>
          <cell r="B6682">
            <v>480084</v>
          </cell>
          <cell r="C6682" t="str">
            <v>98737336</v>
          </cell>
          <cell r="D6682" t="str">
            <v>HYCITE</v>
          </cell>
          <cell r="E6682" t="str">
            <v>DESPACHO</v>
          </cell>
          <cell r="F6682" t="str">
            <v>NORMAL</v>
          </cell>
          <cell r="G6682" t="str">
            <v>TFQ89145</v>
          </cell>
          <cell r="H6682">
            <v>44910</v>
          </cell>
          <cell r="I6682" t="str">
            <v>ENTREGADO</v>
          </cell>
          <cell r="J6682">
            <v>44911</v>
          </cell>
          <cell r="K6682" t="str">
            <v>BLANCA RAMIREZ</v>
          </cell>
          <cell r="L6682" t="str">
            <v>CLL: RIO COFANES Y BARTOLOME DE SEGOVIA NA°: E1-53 REF ATRAS DE GASOLINERA TERPEL QUITO IA,AQUITO 170501 PICHINCHA</v>
          </cell>
          <cell r="M6682" t="str">
            <v/>
          </cell>
          <cell r="N6682" t="str">
            <v>0999231908 / 099923190</v>
          </cell>
          <cell r="O6682" t="str">
            <v>0999231908 / 099923190</v>
          </cell>
          <cell r="P6682" t="str">
            <v>170501</v>
          </cell>
          <cell r="Q6682" t="str">
            <v>QUITO</v>
          </cell>
          <cell r="R6682" t="str">
            <v>PICHINCHA</v>
          </cell>
          <cell r="S6682" t="str">
            <v>QUITO</v>
          </cell>
          <cell r="T6682" t="str">
            <v>FLEXTRANS UIO</v>
          </cell>
          <cell r="U6682" t="str">
            <v>FLEXNETUIO_LOCAL</v>
          </cell>
          <cell r="V6682">
            <v>1</v>
          </cell>
          <cell r="W6682">
            <v>9.6</v>
          </cell>
          <cell r="X6682" t="str">
            <v>HYCITE QUITO</v>
          </cell>
          <cell r="Y6682" t="str">
            <v>FLEX NET CALLE 28 DE JUNIO S/N Y GARCIA MORENO ENTRADA LLANO GRANDE</v>
          </cell>
        </row>
        <row r="6683">
          <cell r="A6683" t="str">
            <v>98737350</v>
          </cell>
          <cell r="B6683">
            <v>480085</v>
          </cell>
          <cell r="C6683" t="str">
            <v>98737350</v>
          </cell>
          <cell r="D6683" t="str">
            <v>HYCITE</v>
          </cell>
          <cell r="E6683" t="str">
            <v>DESPACHO</v>
          </cell>
          <cell r="F6683" t="str">
            <v>NORMAL</v>
          </cell>
          <cell r="G6683" t="str">
            <v>TFQ89146</v>
          </cell>
          <cell r="H6683">
            <v>44910</v>
          </cell>
          <cell r="I6683" t="str">
            <v>ENTREGADO</v>
          </cell>
          <cell r="J6683">
            <v>44911</v>
          </cell>
          <cell r="K6683" t="str">
            <v>PABLO ESTABAN SALAZAR ARIAS</v>
          </cell>
          <cell r="L6683" t="str">
            <v>RIO COFANES 328 BARTOLOME DE SEGOVIA REF DETRAS DE LA GOSOLINERIA TERPEL QUITO DISTRITO METROPOLITANO 170508 PICHINCHA</v>
          </cell>
          <cell r="M6683" t="str">
            <v/>
          </cell>
          <cell r="N6683" t="str">
            <v>0998573226</v>
          </cell>
          <cell r="O6683" t="str">
            <v>0998573226</v>
          </cell>
          <cell r="P6683" t="str">
            <v>170508</v>
          </cell>
          <cell r="Q6683" t="str">
            <v>QUITO</v>
          </cell>
          <cell r="R6683" t="str">
            <v>PICHINCHA</v>
          </cell>
          <cell r="S6683" t="str">
            <v>QUITO</v>
          </cell>
          <cell r="T6683" t="str">
            <v>FLEXTRANS UIO</v>
          </cell>
          <cell r="U6683" t="str">
            <v>FLEXNETUIO_LOCAL</v>
          </cell>
          <cell r="V6683">
            <v>1</v>
          </cell>
          <cell r="W6683">
            <v>1</v>
          </cell>
          <cell r="X6683" t="str">
            <v>HYCITE QUITO</v>
          </cell>
          <cell r="Y6683" t="str">
            <v>FLEX NET CALLE 28 DE JUNIO S/N Y GARCIA MORENO ENTRADA LLANO GRANDE</v>
          </cell>
        </row>
        <row r="6684">
          <cell r="A6684" t="str">
            <v>98738220</v>
          </cell>
          <cell r="B6684">
            <v>480086</v>
          </cell>
          <cell r="C6684" t="str">
            <v>98738220</v>
          </cell>
          <cell r="D6684" t="str">
            <v>HYCITE</v>
          </cell>
          <cell r="E6684" t="str">
            <v>DESPACHO</v>
          </cell>
          <cell r="F6684" t="str">
            <v>NORMAL</v>
          </cell>
          <cell r="G6684" t="str">
            <v>031002004105011</v>
          </cell>
          <cell r="H6684">
            <v>44910</v>
          </cell>
          <cell r="I6684" t="str">
            <v>ENTREGADO</v>
          </cell>
          <cell r="J6684">
            <v>44911</v>
          </cell>
          <cell r="K6684" t="str">
            <v>BEDER CABEZAS</v>
          </cell>
          <cell r="L6684" t="str">
            <v>CALLEJON H Y LOS PINOS PRODICIA #2 A LADO DE LA ESCUELA WALTER QUIA,ONEZ ESMERALDAS // ESMERALDAS SIMON PLATA TORRES 080116 ESMERALDAS</v>
          </cell>
          <cell r="M6684" t="str">
            <v/>
          </cell>
          <cell r="N6684" t="str">
            <v>0968465021</v>
          </cell>
          <cell r="O6684" t="str">
            <v>0968465021</v>
          </cell>
          <cell r="P6684" t="str">
            <v>080116</v>
          </cell>
          <cell r="Q6684" t="str">
            <v>ESMERALDAS</v>
          </cell>
          <cell r="R6684" t="str">
            <v>ESMERALDAS</v>
          </cell>
          <cell r="S6684" t="str">
            <v>ESMERALDAS</v>
          </cell>
          <cell r="T6684" t="str">
            <v>TRAMACO</v>
          </cell>
          <cell r="U6684" t="str">
            <v>FLEXNETUIO_PROVINCIA</v>
          </cell>
          <cell r="V6684">
            <v>1</v>
          </cell>
          <cell r="W6684">
            <v>4.2</v>
          </cell>
          <cell r="X6684" t="str">
            <v>HYCITE QUITO</v>
          </cell>
          <cell r="Y6684" t="str">
            <v>FLEX NET CALLE 28 DE JUNIO S/N Y GARCIA MORENO ENTRADA LLANO GRANDE</v>
          </cell>
        </row>
        <row r="6685">
          <cell r="A6685" t="str">
            <v>98738511</v>
          </cell>
          <cell r="B6685">
            <v>480087</v>
          </cell>
          <cell r="C6685" t="str">
            <v>98738511</v>
          </cell>
          <cell r="D6685" t="str">
            <v>HYCITE</v>
          </cell>
          <cell r="E6685" t="str">
            <v>DESPACHO</v>
          </cell>
          <cell r="F6685" t="str">
            <v>NORMAL</v>
          </cell>
          <cell r="G6685" t="str">
            <v>TF89147</v>
          </cell>
          <cell r="H6685">
            <v>44910</v>
          </cell>
          <cell r="I6685" t="str">
            <v>ENTREGADO</v>
          </cell>
          <cell r="J6685">
            <v>44911</v>
          </cell>
          <cell r="K6685" t="str">
            <v>ROBERTO RUIZ</v>
          </cell>
          <cell r="L6685" t="str">
            <v>DALIAS SOLAR 1210 Y CALLE JOSE RODRIGUEZ GUAYAQUIL  GUAYAQUIL 090501 GUAYAS</v>
          </cell>
          <cell r="M6685" t="str">
            <v/>
          </cell>
          <cell r="N6685" t="str">
            <v>0939936090 / 963851388</v>
          </cell>
          <cell r="O6685" t="str">
            <v>0939936090 / 963851388</v>
          </cell>
          <cell r="P6685" t="str">
            <v>090501</v>
          </cell>
          <cell r="Q6685" t="str">
            <v>GUAYAQUIL</v>
          </cell>
          <cell r="R6685" t="str">
            <v>GUAYAS</v>
          </cell>
          <cell r="S6685" t="str">
            <v>GUAYAQUIL</v>
          </cell>
          <cell r="T6685" t="str">
            <v>ITSACOURIER</v>
          </cell>
          <cell r="U6685" t="str">
            <v>FLEXNETUIO_GYE</v>
          </cell>
          <cell r="V6685">
            <v>1</v>
          </cell>
          <cell r="W6685">
            <v>1.5</v>
          </cell>
          <cell r="X6685" t="str">
            <v>HYCITE QUITO</v>
          </cell>
          <cell r="Y6685" t="str">
            <v>FLEX NET CALLE 28 DE JUNIO S/N Y GARCIA MORENO ENTRADA LLANO GRANDE</v>
          </cell>
        </row>
        <row r="6686">
          <cell r="A6686" t="str">
            <v>98738638</v>
          </cell>
          <cell r="B6686">
            <v>480088</v>
          </cell>
          <cell r="C6686" t="str">
            <v>98738638</v>
          </cell>
          <cell r="D6686" t="str">
            <v>HYCITE</v>
          </cell>
          <cell r="E6686" t="str">
            <v>DESPACHO</v>
          </cell>
          <cell r="F6686" t="str">
            <v>NORMAL</v>
          </cell>
          <cell r="G6686" t="str">
            <v>TFQ89148</v>
          </cell>
          <cell r="H6686">
            <v>44910</v>
          </cell>
          <cell r="I6686" t="str">
            <v>ENTREGADO</v>
          </cell>
          <cell r="J6686">
            <v>44911</v>
          </cell>
          <cell r="K6686" t="str">
            <v>JOSE ANTONIO ZABALA ERAZO</v>
          </cell>
          <cell r="L6686" t="str">
            <v>EL PANGUI S13-390 Y SERAPIO JAPERABI, QUITO  SAN BARTOLO 170513 PICHINCHA</v>
          </cell>
          <cell r="M6686" t="str">
            <v/>
          </cell>
          <cell r="N6686" t="str">
            <v>0959782331 / 987330518</v>
          </cell>
          <cell r="O6686" t="str">
            <v>0959782331 / 987330518</v>
          </cell>
          <cell r="P6686" t="str">
            <v>170513</v>
          </cell>
          <cell r="Q6686" t="str">
            <v>QUITO</v>
          </cell>
          <cell r="R6686" t="str">
            <v>PICHINCHA</v>
          </cell>
          <cell r="S6686" t="str">
            <v>QUITO</v>
          </cell>
          <cell r="T6686" t="str">
            <v>FLEXTRANS UIO</v>
          </cell>
          <cell r="U6686" t="str">
            <v>FLEXNETUIO_LOCAL</v>
          </cell>
          <cell r="V6686">
            <v>1</v>
          </cell>
          <cell r="W6686">
            <v>0.6</v>
          </cell>
          <cell r="X6686" t="str">
            <v>HYCITE QUITO</v>
          </cell>
          <cell r="Y6686" t="str">
            <v>FLEX NET CALLE 28 DE JUNIO S/N Y GARCIA MORENO ENTRADA LLANO GRANDE</v>
          </cell>
        </row>
        <row r="6687">
          <cell r="A6687" t="str">
            <v>98722801</v>
          </cell>
          <cell r="B6687">
            <v>480020</v>
          </cell>
          <cell r="C6687" t="str">
            <v>98722801</v>
          </cell>
          <cell r="D6687" t="str">
            <v>HYCITE</v>
          </cell>
          <cell r="E6687" t="str">
            <v>DESPACHO</v>
          </cell>
          <cell r="F6687" t="str">
            <v>NORMAL</v>
          </cell>
          <cell r="G6687" t="str">
            <v>031002004105605</v>
          </cell>
          <cell r="H6687">
            <v>44910</v>
          </cell>
          <cell r="I6687" t="str">
            <v>ENTREGADO</v>
          </cell>
          <cell r="J6687">
            <v>44915</v>
          </cell>
          <cell r="K6687" t="str">
            <v>WILSON CAIZA</v>
          </cell>
          <cell r="L6687" t="str">
            <v>SAN VICENTE /EMPRESA ROSA NOVA COMUNIDAD SAN JUAN LOMA PEDRO MONCAYO TUPIGACHI 171004 PICHINCHA</v>
          </cell>
          <cell r="N6687" t="str">
            <v>0984488960</v>
          </cell>
          <cell r="O6687" t="str">
            <v>0984488960</v>
          </cell>
          <cell r="P6687" t="str">
            <v>171004</v>
          </cell>
          <cell r="Q6687" t="str">
            <v>PEDRO MONCAYO</v>
          </cell>
          <cell r="R6687" t="str">
            <v>PICHINCHA</v>
          </cell>
          <cell r="S6687" t="str">
            <v>TABACUNDO - TUPIGACHI</v>
          </cell>
          <cell r="T6687" t="str">
            <v>TRAMACO</v>
          </cell>
          <cell r="U6687" t="str">
            <v>FLEXNETUIO_PROVINCIA</v>
          </cell>
          <cell r="V6687">
            <v>2</v>
          </cell>
          <cell r="W6687">
            <v>17.100000000000001</v>
          </cell>
          <cell r="X6687" t="str">
            <v>HYCITE QUITO</v>
          </cell>
          <cell r="Y6687" t="str">
            <v>FLEX NET CALLE 28 DE JUNIO S/N Y GARCIA MORENO ENTRADA LLANO GRANDE</v>
          </cell>
        </row>
        <row r="6688">
          <cell r="A6688" t="str">
            <v>98723042</v>
          </cell>
          <cell r="B6688">
            <v>480021</v>
          </cell>
          <cell r="C6688" t="str">
            <v>98723042</v>
          </cell>
          <cell r="D6688" t="str">
            <v>HYCITE</v>
          </cell>
          <cell r="E6688" t="str">
            <v>DESPACHO</v>
          </cell>
          <cell r="F6688" t="str">
            <v>NORMAL</v>
          </cell>
          <cell r="G6688" t="str">
            <v>031002004104979</v>
          </cell>
          <cell r="H6688">
            <v>44910</v>
          </cell>
          <cell r="I6688" t="str">
            <v>ENTREGADO</v>
          </cell>
          <cell r="J6688">
            <v>44914</v>
          </cell>
          <cell r="K6688" t="str">
            <v>JHONNY GARRIDO</v>
          </cell>
          <cell r="L6688" t="str">
            <v>URB LA LAGUNA MZ R VL 5 CERCA DEL UPC PASAJE-AV ENRIQUE LOPEZ BOLIVAR 070105 EL ORO</v>
          </cell>
          <cell r="M6688" t="str">
            <v/>
          </cell>
          <cell r="N6688" t="str">
            <v>0981492559</v>
          </cell>
          <cell r="O6688" t="str">
            <v>0981492559</v>
          </cell>
          <cell r="P6688" t="str">
            <v>070105</v>
          </cell>
          <cell r="Q6688" t="str">
            <v>PASAJE</v>
          </cell>
          <cell r="R6688" t="str">
            <v>EL ORO</v>
          </cell>
          <cell r="S6688" t="str">
            <v>PASAJE</v>
          </cell>
          <cell r="T6688" t="str">
            <v>TRAMACO</v>
          </cell>
          <cell r="U6688" t="str">
            <v>FLEXNETUIO_PROVINCIA</v>
          </cell>
          <cell r="V6688">
            <v>1</v>
          </cell>
          <cell r="W6688">
            <v>7.7</v>
          </cell>
          <cell r="X6688" t="str">
            <v>HYCITE QUITO</v>
          </cell>
          <cell r="Y6688" t="str">
            <v>FLEX NET CALLE 28 DE JUNIO S/N Y GARCIA MORENO ENTRADA LLANO GRANDE</v>
          </cell>
        </row>
        <row r="6689">
          <cell r="A6689" t="str">
            <v>98724037</v>
          </cell>
          <cell r="B6689">
            <v>480022</v>
          </cell>
          <cell r="C6689" t="str">
            <v>98724037</v>
          </cell>
          <cell r="D6689" t="str">
            <v>HYCITE</v>
          </cell>
          <cell r="E6689" t="str">
            <v>DESPACHO</v>
          </cell>
          <cell r="F6689" t="str">
            <v>NORMAL</v>
          </cell>
          <cell r="G6689" t="str">
            <v>031002004104980</v>
          </cell>
          <cell r="H6689">
            <v>44910</v>
          </cell>
          <cell r="I6689" t="str">
            <v>ENTREGADO</v>
          </cell>
          <cell r="J6689">
            <v>44911</v>
          </cell>
          <cell r="K6689" t="str">
            <v>JESSICA CUASAPAZ</v>
          </cell>
          <cell r="L6689" t="str">
            <v>GARCIA MORENO Y ORIENTE DEPOSITO DE CERVEZA TULCA - BARRIO NORTE JULIO ANDRADE 040107 CARCHI</v>
          </cell>
          <cell r="M6689" t="str">
            <v/>
          </cell>
          <cell r="N6689" t="str">
            <v>0962091992</v>
          </cell>
          <cell r="O6689" t="str">
            <v>0962091992</v>
          </cell>
          <cell r="P6689" t="str">
            <v>040107</v>
          </cell>
          <cell r="Q6689" t="str">
            <v>TULCAN</v>
          </cell>
          <cell r="R6689" t="str">
            <v>CARCHI</v>
          </cell>
          <cell r="S6689" t="str">
            <v>EL CARMELO (EL PUN) - JULIO ANDRADE (OREJUELA)</v>
          </cell>
          <cell r="T6689" t="str">
            <v>TRAMACO</v>
          </cell>
          <cell r="U6689" t="str">
            <v>FLEXNETUIO_PROVINCIA</v>
          </cell>
          <cell r="V6689">
            <v>1</v>
          </cell>
          <cell r="W6689">
            <v>3.4</v>
          </cell>
          <cell r="X6689" t="str">
            <v>HYCITE QUITO</v>
          </cell>
          <cell r="Y6689" t="str">
            <v>FLEX NET CALLE 28 DE JUNIO S/N Y GARCIA MORENO ENTRADA LLANO GRANDE</v>
          </cell>
        </row>
        <row r="6690">
          <cell r="A6690" t="str">
            <v>98724048</v>
          </cell>
          <cell r="B6690">
            <v>480023</v>
          </cell>
          <cell r="C6690" t="str">
            <v>98724048</v>
          </cell>
          <cell r="D6690" t="str">
            <v>HYCITE</v>
          </cell>
          <cell r="E6690" t="str">
            <v>DESPACHO</v>
          </cell>
          <cell r="F6690" t="str">
            <v>NORMAL</v>
          </cell>
          <cell r="G6690" t="str">
            <v>031002004104981</v>
          </cell>
          <cell r="H6690">
            <v>44910</v>
          </cell>
          <cell r="I6690" t="str">
            <v>ENTREGADO</v>
          </cell>
          <cell r="J6690">
            <v>44911</v>
          </cell>
          <cell r="K6690" t="str">
            <v>SONIA ORTIZ</v>
          </cell>
          <cell r="L6690" t="str">
            <v>JUAN MONTALVO Y SECUNDARIA TULCAN CERCA DEL ESTADIO LIGA BARRIAL TULCAN //SAN ANTONIO JULIO ANDRADE (OREJUELA) 040107 CARCHI</v>
          </cell>
          <cell r="M6690" t="str">
            <v/>
          </cell>
          <cell r="N6690" t="str">
            <v>0991053797</v>
          </cell>
          <cell r="O6690" t="str">
            <v>0991053797</v>
          </cell>
          <cell r="P6690" t="str">
            <v>040107</v>
          </cell>
          <cell r="Q6690" t="str">
            <v>TULCAN</v>
          </cell>
          <cell r="R6690" t="str">
            <v>CARCHI</v>
          </cell>
          <cell r="S6690" t="str">
            <v>EL CARMELO (EL PUN) - JULIO ANDRADE (OREJUELA)</v>
          </cell>
          <cell r="T6690" t="str">
            <v>TRAMACO</v>
          </cell>
          <cell r="U6690" t="str">
            <v>FLEXNETUIO_PROVINCIA</v>
          </cell>
          <cell r="V6690">
            <v>1</v>
          </cell>
          <cell r="W6690">
            <v>2.2999999999999998</v>
          </cell>
          <cell r="X6690" t="str">
            <v>HYCITE QUITO</v>
          </cell>
          <cell r="Y6690" t="str">
            <v>FLEX NET CALLE 28 DE JUNIO S/N Y GARCIA MORENO ENTRADA LLANO GRANDE</v>
          </cell>
        </row>
        <row r="6691">
          <cell r="A6691" t="str">
            <v>98724472</v>
          </cell>
          <cell r="B6691">
            <v>480024</v>
          </cell>
          <cell r="C6691" t="str">
            <v>98724472</v>
          </cell>
          <cell r="D6691" t="str">
            <v>HYCITE</v>
          </cell>
          <cell r="E6691" t="str">
            <v>DESPACHO</v>
          </cell>
          <cell r="F6691" t="str">
            <v>NORMAL</v>
          </cell>
          <cell r="G6691" t="str">
            <v>031002004104982</v>
          </cell>
          <cell r="H6691">
            <v>44910</v>
          </cell>
          <cell r="I6691" t="str">
            <v>ENTREGADO</v>
          </cell>
          <cell r="J6691">
            <v>44911</v>
          </cell>
          <cell r="K6691" t="str">
            <v>RICHAR MINA</v>
          </cell>
          <cell r="L6691" t="str">
            <v>JAIME ROLDOS Y 27 DE FEBRERO FRENTE A LA CASA COMUNAL SHUSHUFINDI//UNION POPULAR SHUSHUFINDI (7 DE JULIO) 210401 SUCUMBIOS</v>
          </cell>
          <cell r="M6691" t="str">
            <v/>
          </cell>
          <cell r="N6691" t="str">
            <v>0969883870</v>
          </cell>
          <cell r="O6691" t="str">
            <v>0969883870</v>
          </cell>
          <cell r="P6691" t="str">
            <v>210401</v>
          </cell>
          <cell r="Q6691" t="str">
            <v>SHUSHUFINDI</v>
          </cell>
          <cell r="R6691" t="str">
            <v>SUCUMBIOS</v>
          </cell>
          <cell r="S6691" t="str">
            <v>SHUSHUFINDI - LA VICTORIA</v>
          </cell>
          <cell r="T6691" t="str">
            <v>TRAMACO</v>
          </cell>
          <cell r="U6691" t="str">
            <v>FLEXNETUIO_PROVINCIA</v>
          </cell>
          <cell r="V6691">
            <v>1</v>
          </cell>
          <cell r="W6691">
            <v>13.7</v>
          </cell>
          <cell r="X6691" t="str">
            <v>HYCITE QUITO</v>
          </cell>
          <cell r="Y6691" t="str">
            <v>FLEX NET CALLE 28 DE JUNIO S/N Y GARCIA MORENO ENTRADA LLANO GRANDE</v>
          </cell>
        </row>
        <row r="6692">
          <cell r="A6692" t="str">
            <v>98724564</v>
          </cell>
          <cell r="B6692">
            <v>480025</v>
          </cell>
          <cell r="C6692" t="str">
            <v>98724564</v>
          </cell>
          <cell r="D6692" t="str">
            <v>HYCITE</v>
          </cell>
          <cell r="E6692" t="str">
            <v>DESPACHO</v>
          </cell>
          <cell r="F6692" t="str">
            <v>NORMAL</v>
          </cell>
          <cell r="G6692" t="str">
            <v>031002004105606</v>
          </cell>
          <cell r="H6692">
            <v>44910</v>
          </cell>
          <cell r="I6692" t="str">
            <v>INCIDENCIA</v>
          </cell>
          <cell r="J6692">
            <v>44923</v>
          </cell>
          <cell r="K6692" t="str">
            <v>EMMA CUENCA</v>
          </cell>
          <cell r="L6692" t="str">
            <v>HARRIS MORALES S/N Y RICARDO FERNANDEZ FRENTE AL HOSTAL DIEGOS LOJA//UNION Y PROGRESO EL CISNE 110118 LOJA</v>
          </cell>
          <cell r="N6692" t="str">
            <v>0992479102</v>
          </cell>
          <cell r="O6692" t="str">
            <v>0992479102</v>
          </cell>
          <cell r="P6692" t="str">
            <v>110118</v>
          </cell>
          <cell r="Q6692" t="str">
            <v>LOJA</v>
          </cell>
          <cell r="R6692" t="str">
            <v>LOJA</v>
          </cell>
          <cell r="S6692" t="str">
            <v>EL CISNE - GUALEL - EL RODEO</v>
          </cell>
          <cell r="T6692" t="str">
            <v>TRAMACO</v>
          </cell>
          <cell r="U6692" t="str">
            <v>FLEXNETUIO_PROVINCIA</v>
          </cell>
          <cell r="V6692">
            <v>2</v>
          </cell>
          <cell r="W6692">
            <v>18.600000000000001</v>
          </cell>
          <cell r="X6692" t="str">
            <v>HYCITE QUITO</v>
          </cell>
          <cell r="Y6692" t="str">
            <v>FLEX NET CALLE 28 DE JUNIO S/N Y GARCIA MORENO ENTRADA LLANO GRANDE</v>
          </cell>
        </row>
        <row r="6693">
          <cell r="A6693" t="str">
            <v>98724660</v>
          </cell>
          <cell r="B6693">
            <v>480026</v>
          </cell>
          <cell r="C6693" t="str">
            <v>98724660</v>
          </cell>
          <cell r="D6693" t="str">
            <v>HYCITE</v>
          </cell>
          <cell r="E6693" t="str">
            <v>DESPACHO</v>
          </cell>
          <cell r="F6693" t="str">
            <v>NORMAL</v>
          </cell>
          <cell r="G6693" t="str">
            <v>TF89116</v>
          </cell>
          <cell r="H6693">
            <v>44910</v>
          </cell>
          <cell r="I6693" t="str">
            <v>ENTREGADO</v>
          </cell>
          <cell r="J6693">
            <v>44911</v>
          </cell>
          <cell r="K6693" t="str">
            <v>JHON CEDENO</v>
          </cell>
          <cell r="L6693" t="str">
            <v>BASTION POPULAR BQ 3 MZ 837 SL 10 CS 2 PLANTAS (GIMNASIO) GUAYAQUIL-NORTE PASCUALES 090701 GUAYAS</v>
          </cell>
          <cell r="M6693" t="str">
            <v/>
          </cell>
          <cell r="N6693" t="str">
            <v>0994513966 / 042115238</v>
          </cell>
          <cell r="O6693" t="str">
            <v>0994513966 / 042115238</v>
          </cell>
          <cell r="P6693" t="str">
            <v>090701</v>
          </cell>
          <cell r="Q6693" t="str">
            <v>GUAYAQUIL</v>
          </cell>
          <cell r="R6693" t="str">
            <v>GUAYAS</v>
          </cell>
          <cell r="S6693" t="str">
            <v>GUAYAQUIL</v>
          </cell>
          <cell r="T6693" t="str">
            <v>FLEXTRANS GYE</v>
          </cell>
          <cell r="U6693" t="str">
            <v>FLEXNETUIO_GYE</v>
          </cell>
          <cell r="V6693">
            <v>1</v>
          </cell>
          <cell r="W6693">
            <v>7.6</v>
          </cell>
          <cell r="X6693" t="str">
            <v>HYCITE QUITO</v>
          </cell>
          <cell r="Y6693" t="str">
            <v>FLEX NET CALLE 28 DE JUNIO S/N Y GARCIA MORENO ENTRADA LLANO GRANDE</v>
          </cell>
        </row>
        <row r="6694">
          <cell r="A6694" t="str">
            <v>98724882</v>
          </cell>
          <cell r="B6694">
            <v>480027</v>
          </cell>
          <cell r="C6694" t="str">
            <v>98724882</v>
          </cell>
          <cell r="D6694" t="str">
            <v>HYCITE</v>
          </cell>
          <cell r="E6694" t="str">
            <v>DESPACHO</v>
          </cell>
          <cell r="F6694" t="str">
            <v>NORMAL</v>
          </cell>
          <cell r="G6694" t="str">
            <v>TF89117</v>
          </cell>
          <cell r="H6694">
            <v>44910</v>
          </cell>
          <cell r="I6694" t="str">
            <v>ENTREGADO</v>
          </cell>
          <cell r="J6694">
            <v>44911</v>
          </cell>
          <cell r="K6694" t="str">
            <v>WALTER FLORES</v>
          </cell>
          <cell r="L6694" t="str">
            <v>ALBORADA ETAPPA 11 MZ 27 V 19 AP1 GUAYAQUIL / NORTE  TARQUI 090502 GUAYAS</v>
          </cell>
          <cell r="M6694" t="str">
            <v/>
          </cell>
          <cell r="N6694" t="str">
            <v>0979208899</v>
          </cell>
          <cell r="O6694" t="str">
            <v>0979208899</v>
          </cell>
          <cell r="P6694" t="str">
            <v>090502</v>
          </cell>
          <cell r="Q6694" t="str">
            <v>GUAYAQUIL</v>
          </cell>
          <cell r="R6694" t="str">
            <v>GUAYAS</v>
          </cell>
          <cell r="S6694" t="str">
            <v>GUAYAQUIL</v>
          </cell>
          <cell r="T6694" t="str">
            <v>ITSACOURIER</v>
          </cell>
          <cell r="U6694" t="str">
            <v>FLEXNETUIO_GYE</v>
          </cell>
          <cell r="V6694">
            <v>1</v>
          </cell>
          <cell r="W6694">
            <v>2.5</v>
          </cell>
          <cell r="X6694" t="str">
            <v>HYCITE QUITO</v>
          </cell>
          <cell r="Y6694" t="str">
            <v>FLEX NET CALLE 28 DE JUNIO S/N Y GARCIA MORENO ENTRADA LLANO GRANDE</v>
          </cell>
        </row>
        <row r="6695">
          <cell r="A6695" t="str">
            <v>98725030</v>
          </cell>
          <cell r="B6695">
            <v>480028</v>
          </cell>
          <cell r="C6695" t="str">
            <v>98725030</v>
          </cell>
          <cell r="D6695" t="str">
            <v>HYCITE</v>
          </cell>
          <cell r="E6695" t="str">
            <v>DESPACHO</v>
          </cell>
          <cell r="F6695" t="str">
            <v>NORMAL</v>
          </cell>
          <cell r="G6695" t="str">
            <v>031002004104984</v>
          </cell>
          <cell r="H6695">
            <v>44910</v>
          </cell>
          <cell r="I6695" t="str">
            <v>ENTREGADO</v>
          </cell>
          <cell r="J6695">
            <v>44923</v>
          </cell>
          <cell r="K6695" t="str">
            <v>JORGE BRAVO</v>
          </cell>
          <cell r="L6695" t="str">
            <v>PERIMETRAL Y JOSE GONZALES PERIMETRAL COLEGIO JULIO ALVARES SHUSHUFINDI//BARRIO LOS INDEPENDIENTES SHUSHUFINDI 210401 SUCUMBIOS</v>
          </cell>
          <cell r="M6695" t="str">
            <v/>
          </cell>
          <cell r="N6695" t="str">
            <v>0969337411</v>
          </cell>
          <cell r="O6695" t="str">
            <v>0969337411</v>
          </cell>
          <cell r="P6695" t="str">
            <v>210401</v>
          </cell>
          <cell r="Q6695" t="str">
            <v>SHUSHUFINDI</v>
          </cell>
          <cell r="R6695" t="str">
            <v>SUCUMBIOS</v>
          </cell>
          <cell r="S6695" t="str">
            <v>SHUSHUFINDI - LA VICTORIA</v>
          </cell>
          <cell r="T6695" t="str">
            <v>TRAMACO</v>
          </cell>
          <cell r="U6695" t="str">
            <v>FLEXNETUIO_PROVINCIA</v>
          </cell>
          <cell r="V6695">
            <v>1</v>
          </cell>
          <cell r="W6695">
            <v>7.1</v>
          </cell>
          <cell r="X6695" t="str">
            <v>HYCITE QUITO</v>
          </cell>
          <cell r="Y6695" t="str">
            <v>FLEX NET CALLE 28 DE JUNIO S/N Y GARCIA MORENO ENTRADA LLANO GRANDE</v>
          </cell>
        </row>
        <row r="6696">
          <cell r="A6696" t="str">
            <v>98725198</v>
          </cell>
          <cell r="B6696">
            <v>480029</v>
          </cell>
          <cell r="C6696" t="str">
            <v>98725198</v>
          </cell>
          <cell r="D6696" t="str">
            <v>HYCITE</v>
          </cell>
          <cell r="E6696" t="str">
            <v>DESPACHO</v>
          </cell>
          <cell r="F6696" t="str">
            <v>NORMAL</v>
          </cell>
          <cell r="G6696" t="str">
            <v>031002004104963</v>
          </cell>
          <cell r="H6696">
            <v>44910</v>
          </cell>
          <cell r="I6696" t="str">
            <v>ENTREGADO</v>
          </cell>
          <cell r="J6696">
            <v>44914</v>
          </cell>
          <cell r="K6696" t="str">
            <v>GENESIS QUINDE</v>
          </cell>
          <cell r="L6696" t="str">
            <v>QUITO LOTE 1 Y GUAYAQUIL FRENTE A CONTRALORIA EL COCA FCO. ORELLANA 220150 ORELLANA</v>
          </cell>
          <cell r="N6696" t="str">
            <v>0958601320</v>
          </cell>
          <cell r="O6696" t="str">
            <v>0958601320</v>
          </cell>
          <cell r="P6696" t="str">
            <v>220201</v>
          </cell>
          <cell r="Q6696" t="str">
            <v>EL COCA</v>
          </cell>
          <cell r="R6696" t="str">
            <v>ORELLANA</v>
          </cell>
          <cell r="S6696" t="str">
            <v>PUERTO FRANCISCO DE ORELLANA (EL COCA)</v>
          </cell>
          <cell r="T6696" t="str">
            <v>TRAMACO</v>
          </cell>
          <cell r="U6696" t="str">
            <v>FLEXNETUIO_PROVINCIA</v>
          </cell>
          <cell r="V6696">
            <v>1</v>
          </cell>
          <cell r="W6696">
            <v>7.6</v>
          </cell>
          <cell r="X6696" t="str">
            <v>HYCITE QUITO</v>
          </cell>
          <cell r="Y6696" t="str">
            <v>FLEX NET CALLE 28 DE JUNIO S/N Y GARCIA MORENO ENTRADA LLANO GRANDE</v>
          </cell>
        </row>
        <row r="6697">
          <cell r="A6697" t="str">
            <v>98725614</v>
          </cell>
          <cell r="B6697">
            <v>480030</v>
          </cell>
          <cell r="C6697" t="str">
            <v>98725614</v>
          </cell>
          <cell r="D6697" t="str">
            <v>HYCITE</v>
          </cell>
          <cell r="E6697" t="str">
            <v>DESPACHO</v>
          </cell>
          <cell r="F6697" t="str">
            <v>NORMAL</v>
          </cell>
          <cell r="G6697" t="str">
            <v>TF89118</v>
          </cell>
          <cell r="H6697">
            <v>44910</v>
          </cell>
          <cell r="I6697" t="str">
            <v>ENTREGADO</v>
          </cell>
          <cell r="J6697">
            <v>44911</v>
          </cell>
          <cell r="K6697" t="str">
            <v>JUAN BANCHON</v>
          </cell>
          <cell r="L6697" t="str">
            <v>JUAN MONTALVO MZ A7 SOLAR 4 PARQUE ACUATICO GUAYAQUIL TARQUI 090606 GUAYAS</v>
          </cell>
          <cell r="M6697" t="str">
            <v/>
          </cell>
          <cell r="N6697" t="str">
            <v>0969688573</v>
          </cell>
          <cell r="O6697" t="str">
            <v>0969688573</v>
          </cell>
          <cell r="P6697" t="str">
            <v>090606</v>
          </cell>
          <cell r="Q6697" t="str">
            <v>GUAYAQUIL</v>
          </cell>
          <cell r="R6697" t="str">
            <v>GUAYAS</v>
          </cell>
          <cell r="S6697" t="str">
            <v>GUAYAQUIL</v>
          </cell>
          <cell r="T6697" t="str">
            <v>FLEXTRANS GYE</v>
          </cell>
          <cell r="U6697" t="str">
            <v>FLEXNETUIO_GYE</v>
          </cell>
          <cell r="V6697">
            <v>1</v>
          </cell>
          <cell r="W6697">
            <v>9.9</v>
          </cell>
          <cell r="X6697" t="str">
            <v>HYCITE QUITO</v>
          </cell>
          <cell r="Y6697" t="str">
            <v>FLEX NET CALLE 28 DE JUNIO S/N Y GARCIA MORENO ENTRADA LLANO GRANDE</v>
          </cell>
        </row>
        <row r="6698">
          <cell r="A6698" t="str">
            <v>98726506</v>
          </cell>
          <cell r="B6698">
            <v>480031</v>
          </cell>
          <cell r="C6698" t="str">
            <v>98726506</v>
          </cell>
          <cell r="D6698" t="str">
            <v>HYCITE</v>
          </cell>
          <cell r="E6698" t="str">
            <v>DESPACHO</v>
          </cell>
          <cell r="F6698" t="str">
            <v>NORMAL</v>
          </cell>
          <cell r="G6698" t="str">
            <v>TF89156</v>
          </cell>
          <cell r="H6698">
            <v>44910</v>
          </cell>
          <cell r="I6698" t="str">
            <v>ENTREGADO</v>
          </cell>
          <cell r="J6698">
            <v>44911</v>
          </cell>
          <cell r="K6698" t="str">
            <v>MAURO ESPINOZA</v>
          </cell>
          <cell r="L6698" t="str">
            <v>26 AVA CALLE ST #5002 PB PASANDO ESTACION DE LA 44 GUAYAQUIL//SUR OESTE FEBRES CORDERO 090404 GUAYAS</v>
          </cell>
          <cell r="N6698" t="str">
            <v>0989725688</v>
          </cell>
          <cell r="O6698" t="str">
            <v>0989725688</v>
          </cell>
          <cell r="P6698" t="str">
            <v>090404</v>
          </cell>
          <cell r="Q6698" t="str">
            <v>GUAYAQUIL</v>
          </cell>
          <cell r="R6698" t="str">
            <v>GUAYAS</v>
          </cell>
          <cell r="S6698" t="str">
            <v>GUAYAQUIL</v>
          </cell>
          <cell r="T6698" t="str">
            <v>FLEXTRANS GYE</v>
          </cell>
          <cell r="U6698" t="str">
            <v>FLEXNETUIO_GYE</v>
          </cell>
          <cell r="V6698">
            <v>2</v>
          </cell>
          <cell r="W6698">
            <v>22.7</v>
          </cell>
          <cell r="X6698" t="str">
            <v>HYCITE QUITO</v>
          </cell>
          <cell r="Y6698" t="str">
            <v>FLEX NET CALLE 28 DE JUNIO S/N Y GARCIA MORENO ENTRADA LLANO GRANDE</v>
          </cell>
        </row>
        <row r="6699">
          <cell r="A6699" t="str">
            <v>98727536</v>
          </cell>
          <cell r="B6699">
            <v>480032</v>
          </cell>
          <cell r="C6699" t="str">
            <v>98727536</v>
          </cell>
          <cell r="D6699" t="str">
            <v>HYCITE</v>
          </cell>
          <cell r="E6699" t="str">
            <v>DESPACHO</v>
          </cell>
          <cell r="F6699" t="str">
            <v>NORMAL</v>
          </cell>
          <cell r="G6699" t="str">
            <v>TF89120</v>
          </cell>
          <cell r="H6699">
            <v>44910</v>
          </cell>
          <cell r="I6699" t="str">
            <v>ENTREGADO</v>
          </cell>
          <cell r="J6699">
            <v>44911</v>
          </cell>
          <cell r="K6699" t="str">
            <v>MELISSA JARA</v>
          </cell>
          <cell r="L6699" t="str">
            <v>VIA A DAULE LA AURORA VILLA CLUB ETAPA ESTILAR MZ-12 VILLA-18 DAULE // NORTE LA AURORA 090602 GUAYAS</v>
          </cell>
          <cell r="M6699" t="str">
            <v/>
          </cell>
          <cell r="N6699" t="str">
            <v>0979209707 / 968288192</v>
          </cell>
          <cell r="O6699" t="str">
            <v>0979209707 / 968288192</v>
          </cell>
          <cell r="P6699" t="str">
            <v>090602</v>
          </cell>
          <cell r="Q6699" t="str">
            <v>GUAYAQUIL</v>
          </cell>
          <cell r="R6699" t="str">
            <v>GUAYAS</v>
          </cell>
          <cell r="S6699" t="str">
            <v>GUAYAQUIL</v>
          </cell>
          <cell r="T6699" t="str">
            <v>ITSACOURIER</v>
          </cell>
          <cell r="U6699" t="str">
            <v>FLEXNETUIO_GYE</v>
          </cell>
          <cell r="V6699">
            <v>1</v>
          </cell>
          <cell r="W6699">
            <v>12.3</v>
          </cell>
          <cell r="X6699" t="str">
            <v>HYCITE QUITO</v>
          </cell>
          <cell r="Y6699" t="str">
            <v>FLEX NET CALLE 28 DE JUNIO S/N Y GARCIA MORENO ENTRADA LLANO GRANDE</v>
          </cell>
        </row>
        <row r="6700">
          <cell r="A6700" t="str">
            <v>98727722</v>
          </cell>
          <cell r="B6700">
            <v>480033</v>
          </cell>
          <cell r="C6700" t="str">
            <v>98727722</v>
          </cell>
          <cell r="D6700" t="str">
            <v>HYCITE</v>
          </cell>
          <cell r="E6700" t="str">
            <v>DESPACHO</v>
          </cell>
          <cell r="F6700" t="str">
            <v>NORMAL</v>
          </cell>
          <cell r="G6700" t="str">
            <v>TF89121</v>
          </cell>
          <cell r="H6700">
            <v>44910</v>
          </cell>
          <cell r="I6700" t="str">
            <v>ENTREGADO</v>
          </cell>
          <cell r="J6700">
            <v>44911</v>
          </cell>
          <cell r="K6700" t="str">
            <v>ZULLY CARDENAS</v>
          </cell>
          <cell r="L6700" t="str">
            <v>URB VILLA DEL REY ETP REINA ISABEL MZ 02 V 38 DAULE-NORTE AURORA 091910 GUAYAS</v>
          </cell>
          <cell r="N6700" t="str">
            <v>0993292785</v>
          </cell>
          <cell r="O6700" t="str">
            <v>0993292785</v>
          </cell>
          <cell r="P6700" t="str">
            <v>091901</v>
          </cell>
          <cell r="Q6700" t="str">
            <v>DAULE</v>
          </cell>
          <cell r="R6700" t="str">
            <v>GUAYAS</v>
          </cell>
          <cell r="S6700" t="str">
            <v>DAULE</v>
          </cell>
          <cell r="T6700" t="str">
            <v>ITSACOURIER</v>
          </cell>
          <cell r="U6700" t="str">
            <v>FLEXNETUIO_GYE</v>
          </cell>
          <cell r="V6700">
            <v>1</v>
          </cell>
          <cell r="W6700">
            <v>9.6</v>
          </cell>
          <cell r="X6700" t="str">
            <v>HYCITE QUITO</v>
          </cell>
          <cell r="Y6700" t="str">
            <v>FLEX NET CALLE 28 DE JUNIO S/N Y GARCIA MORENO ENTRADA LLANO GRANDE</v>
          </cell>
        </row>
        <row r="6701">
          <cell r="A6701" t="str">
            <v>98727725</v>
          </cell>
          <cell r="B6701">
            <v>480034</v>
          </cell>
          <cell r="C6701" t="str">
            <v>98727725</v>
          </cell>
          <cell r="D6701" t="str">
            <v>HYCITE</v>
          </cell>
          <cell r="E6701" t="str">
            <v>DESPACHO</v>
          </cell>
          <cell r="F6701" t="str">
            <v>NORMAL</v>
          </cell>
          <cell r="G6701" t="str">
            <v>TF89122</v>
          </cell>
          <cell r="H6701">
            <v>44910</v>
          </cell>
          <cell r="I6701" t="str">
            <v>ENTREGADO</v>
          </cell>
          <cell r="J6701">
            <v>44911</v>
          </cell>
          <cell r="K6701" t="str">
            <v>ANGELA MONTESDEOCA</v>
          </cell>
          <cell r="L6701" t="str">
            <v>COLON Y PIO MONTUFAR 4-27 CONFITERIA DON GONZALO GUAYAQUIL-GUAYAQUIL ROCAFUERTE 090311 GUAYAS</v>
          </cell>
          <cell r="N6701" t="str">
            <v>0990184169</v>
          </cell>
          <cell r="O6701" t="str">
            <v>0990184169</v>
          </cell>
          <cell r="P6701" t="str">
            <v>GUAYAQUIL</v>
          </cell>
          <cell r="Q6701" t="str">
            <v>GUAYAQUIL</v>
          </cell>
          <cell r="R6701" t="str">
            <v>GUAYAS</v>
          </cell>
          <cell r="T6701" t="str">
            <v>FLEXTRANS GYE</v>
          </cell>
          <cell r="U6701" t="str">
            <v>FLEXNETUIO_GYE</v>
          </cell>
          <cell r="V6701">
            <v>1</v>
          </cell>
          <cell r="W6701">
            <v>5.6</v>
          </cell>
          <cell r="X6701" t="str">
            <v>HYCITE QUITO</v>
          </cell>
          <cell r="Y6701" t="str">
            <v>FLEX NET CALLE 28 DE JUNIO S/N Y GARCIA MORENO ENTRADA LLANO GRANDE</v>
          </cell>
        </row>
        <row r="6702">
          <cell r="A6702" t="str">
            <v>98727770</v>
          </cell>
          <cell r="B6702">
            <v>480035</v>
          </cell>
          <cell r="C6702" t="str">
            <v>98727770</v>
          </cell>
          <cell r="D6702" t="str">
            <v>HYCITE</v>
          </cell>
          <cell r="E6702" t="str">
            <v>DESPACHO</v>
          </cell>
          <cell r="F6702" t="str">
            <v>NORMAL</v>
          </cell>
          <cell r="G6702" t="str">
            <v>TF89157</v>
          </cell>
          <cell r="H6702">
            <v>44910</v>
          </cell>
          <cell r="I6702" t="str">
            <v>ENTREGADO</v>
          </cell>
          <cell r="J6702">
            <v>44911</v>
          </cell>
          <cell r="K6702" t="str">
            <v>PATRICIA BURGOS</v>
          </cell>
          <cell r="L6702" t="str">
            <v>CDLA CONDOR MZ F VL 2 ATRAS DE RIOCENTRO NRT GUAYAQUIL-NORTE TARQUI 090105 GUAYAS</v>
          </cell>
          <cell r="N6702" t="str">
            <v>0999974489</v>
          </cell>
          <cell r="O6702" t="str">
            <v>0999974489</v>
          </cell>
          <cell r="P6702" t="str">
            <v>090105</v>
          </cell>
          <cell r="Q6702" t="str">
            <v>GUAYAQUIL</v>
          </cell>
          <cell r="R6702" t="str">
            <v>GUAYAS</v>
          </cell>
          <cell r="S6702" t="str">
            <v>GUAYAQUIL</v>
          </cell>
          <cell r="T6702" t="str">
            <v>FLEXTRANS GYE</v>
          </cell>
          <cell r="U6702" t="str">
            <v>FLEXNETUIO_GYE</v>
          </cell>
          <cell r="V6702">
            <v>2</v>
          </cell>
          <cell r="W6702">
            <v>25.2</v>
          </cell>
          <cell r="X6702" t="str">
            <v>HYCITE QUITO</v>
          </cell>
          <cell r="Y6702" t="str">
            <v>FLEX NET CALLE 28 DE JUNIO S/N Y GARCIA MORENO ENTRADA LLANO GRANDE</v>
          </cell>
        </row>
        <row r="6703">
          <cell r="A6703" t="str">
            <v>98727977</v>
          </cell>
          <cell r="B6703">
            <v>480036</v>
          </cell>
          <cell r="C6703" t="str">
            <v>98727977</v>
          </cell>
          <cell r="D6703" t="str">
            <v>HYCITE</v>
          </cell>
          <cell r="E6703" t="str">
            <v>DESPACHO</v>
          </cell>
          <cell r="F6703" t="str">
            <v>NORMAL</v>
          </cell>
          <cell r="G6703" t="str">
            <v>031002004104985</v>
          </cell>
          <cell r="H6703">
            <v>44910</v>
          </cell>
          <cell r="I6703" t="str">
            <v>ENTREGADO</v>
          </cell>
          <cell r="J6703">
            <v>44915</v>
          </cell>
          <cell r="K6703" t="str">
            <v>MIRIAM ZAMBRANO</v>
          </cell>
          <cell r="L6703" t="str">
            <v>URB CIUDAD VERDE MZ 73 CS 23 A UNA CASA DE LA TIENDA DE LA COLOMBIANA SANTO DOMINGO-SUR RIO VERDE 230203 SANTO DOMINGO</v>
          </cell>
          <cell r="M6703" t="str">
            <v/>
          </cell>
          <cell r="N6703" t="str">
            <v>0984335270</v>
          </cell>
          <cell r="O6703" t="str">
            <v>0984335270</v>
          </cell>
          <cell r="P6703" t="str">
            <v>230203</v>
          </cell>
          <cell r="Q6703" t="str">
            <v>SANTO DOMINGO</v>
          </cell>
          <cell r="R6703" t="str">
            <v>SANTO DOMINGO DE LOS TSACHILAS</v>
          </cell>
          <cell r="S6703" t="str">
            <v>SANTO DOMINGO DE LOS COLORADOS</v>
          </cell>
          <cell r="T6703" t="str">
            <v>TRAMACO</v>
          </cell>
          <cell r="U6703" t="str">
            <v>FLEXNETUIO_PROVINCIA</v>
          </cell>
          <cell r="V6703">
            <v>1</v>
          </cell>
          <cell r="W6703">
            <v>7.1</v>
          </cell>
          <cell r="X6703" t="str">
            <v>HYCITE QUITO</v>
          </cell>
          <cell r="Y6703" t="str">
            <v>FLEX NET CALLE 28 DE JUNIO S/N Y GARCIA MORENO ENTRADA LLANO GRANDE</v>
          </cell>
        </row>
        <row r="6704">
          <cell r="A6704" t="str">
            <v>98728209</v>
          </cell>
          <cell r="B6704">
            <v>480037</v>
          </cell>
          <cell r="C6704" t="str">
            <v>98728209</v>
          </cell>
          <cell r="D6704" t="str">
            <v>HYCITE</v>
          </cell>
          <cell r="E6704" t="str">
            <v>DESPACHO</v>
          </cell>
          <cell r="F6704" t="str">
            <v>NORMAL</v>
          </cell>
          <cell r="G6704" t="str">
            <v>TF89124</v>
          </cell>
          <cell r="H6704">
            <v>44910</v>
          </cell>
          <cell r="I6704" t="str">
            <v>INCIDENCIA</v>
          </cell>
          <cell r="J6704">
            <v>44918</v>
          </cell>
          <cell r="K6704" t="str">
            <v>JEANETH PARRALES</v>
          </cell>
          <cell r="L6704" t="str">
            <v>FLORIDA NORTE MZA 201 V 15 CASA 2 PISOS BEIS CON FILOS DORADOS GUAYAQUIL//NORTE TARQUI 090602 GUAYAS</v>
          </cell>
          <cell r="M6704" t="str">
            <v/>
          </cell>
          <cell r="N6704" t="str">
            <v>0958652773</v>
          </cell>
          <cell r="O6704" t="str">
            <v>0958652773</v>
          </cell>
          <cell r="P6704" t="str">
            <v>090602</v>
          </cell>
          <cell r="Q6704" t="str">
            <v>GUAYAQUIL</v>
          </cell>
          <cell r="R6704" t="str">
            <v>GUAYAS</v>
          </cell>
          <cell r="S6704" t="str">
            <v>GUAYAQUIL</v>
          </cell>
          <cell r="T6704" t="str">
            <v>FLEXTRANS GYE</v>
          </cell>
          <cell r="U6704" t="str">
            <v>FLEXNETUIO_GYE</v>
          </cell>
          <cell r="V6704">
            <v>1</v>
          </cell>
          <cell r="W6704">
            <v>9.9</v>
          </cell>
          <cell r="X6704" t="str">
            <v>HYCITE QUITO</v>
          </cell>
          <cell r="Y6704" t="str">
            <v>FLEX NET CALLE 28 DE JUNIO S/N Y GARCIA MORENO ENTRADA LLANO GRANDE</v>
          </cell>
        </row>
        <row r="6705">
          <cell r="A6705" t="str">
            <v>98728355</v>
          </cell>
          <cell r="B6705">
            <v>480038</v>
          </cell>
          <cell r="C6705" t="str">
            <v>98728355</v>
          </cell>
          <cell r="D6705" t="str">
            <v>HYCITE</v>
          </cell>
          <cell r="E6705" t="str">
            <v>DESPACHO</v>
          </cell>
          <cell r="F6705" t="str">
            <v>NORMAL</v>
          </cell>
          <cell r="G6705" t="str">
            <v>TFQ89125</v>
          </cell>
          <cell r="H6705">
            <v>44910</v>
          </cell>
          <cell r="I6705" t="str">
            <v>ENTREGADO</v>
          </cell>
          <cell r="J6705">
            <v>44911</v>
          </cell>
          <cell r="K6705" t="str">
            <v>RENE CESPEDES</v>
          </cell>
          <cell r="L6705" t="str">
            <v>CALLE 14 S/N CONJUNTO TERRAZAS SAN JOSE C40 QUITO // CARAPUNGO CALDERON (CARAPUNGO) 170204 PICHINCHA</v>
          </cell>
          <cell r="N6705" t="str">
            <v>0998135795 / 022032428</v>
          </cell>
          <cell r="O6705" t="str">
            <v>0998135795 / 022032428</v>
          </cell>
          <cell r="P6705" t="str">
            <v>170204</v>
          </cell>
          <cell r="Q6705" t="str">
            <v>QUITO</v>
          </cell>
          <cell r="R6705" t="str">
            <v>PICHINCHA</v>
          </cell>
          <cell r="S6705" t="str">
            <v>CALDERON (CARAPUNGO)</v>
          </cell>
          <cell r="T6705" t="str">
            <v>FLEXTRANS UIO</v>
          </cell>
          <cell r="U6705" t="str">
            <v>FLEXNETUIO_LOCAL</v>
          </cell>
          <cell r="V6705">
            <v>2</v>
          </cell>
          <cell r="W6705">
            <v>24.1</v>
          </cell>
          <cell r="X6705" t="str">
            <v>HYCITE QUITO</v>
          </cell>
          <cell r="Y6705" t="str">
            <v>FLEX NET CALLE 28 DE JUNIO S/N Y GARCIA MORENO ENTRADA LLANO GRANDE</v>
          </cell>
        </row>
        <row r="6706">
          <cell r="A6706" t="str">
            <v>98728576</v>
          </cell>
          <cell r="B6706">
            <v>480039</v>
          </cell>
          <cell r="C6706" t="str">
            <v>98728576</v>
          </cell>
          <cell r="D6706" t="str">
            <v>HYCITE</v>
          </cell>
          <cell r="E6706" t="str">
            <v>DESPACHO</v>
          </cell>
          <cell r="F6706" t="str">
            <v>NORMAL</v>
          </cell>
          <cell r="G6706" t="str">
            <v>031002004104986</v>
          </cell>
          <cell r="H6706">
            <v>44910</v>
          </cell>
          <cell r="I6706" t="str">
            <v>ENTREGADO</v>
          </cell>
          <cell r="J6706">
            <v>44915</v>
          </cell>
          <cell r="K6706" t="str">
            <v>JAIME INTRIAGO</v>
          </cell>
          <cell r="L6706" t="str">
            <v>TV N, DERECHO PLAZOLETA 2 ATRAS AUTOPISTA DEL VALLE MANABI GUILLEN PORTIVIEJO // COMPL ING CIVILES 18 DE OCTUBRE 130107 MANABI</v>
          </cell>
          <cell r="M6706" t="str">
            <v/>
          </cell>
          <cell r="N6706" t="str">
            <v>0967996454</v>
          </cell>
          <cell r="O6706" t="str">
            <v>0967996454</v>
          </cell>
          <cell r="P6706" t="str">
            <v>130107</v>
          </cell>
          <cell r="Q6706" t="str">
            <v>PORTOVIEJO</v>
          </cell>
          <cell r="R6706" t="str">
            <v>MANABI</v>
          </cell>
          <cell r="S6706" t="str">
            <v>PORTOVIEJO</v>
          </cell>
          <cell r="T6706" t="str">
            <v>TRAMACO</v>
          </cell>
          <cell r="U6706" t="str">
            <v>FLEXNETUIO_PROVINCIA</v>
          </cell>
          <cell r="V6706">
            <v>1</v>
          </cell>
          <cell r="W6706">
            <v>4.5999999999999996</v>
          </cell>
          <cell r="X6706" t="str">
            <v>HYCITE QUITO</v>
          </cell>
          <cell r="Y6706" t="str">
            <v>FLEX NET CALLE 28 DE JUNIO S/N Y GARCIA MORENO ENTRADA LLANO GRANDE</v>
          </cell>
        </row>
        <row r="6707">
          <cell r="A6707" t="str">
            <v>98728621</v>
          </cell>
          <cell r="B6707">
            <v>480040</v>
          </cell>
          <cell r="C6707" t="str">
            <v>98728621</v>
          </cell>
          <cell r="D6707" t="str">
            <v>HYCITE</v>
          </cell>
          <cell r="E6707" t="str">
            <v>DESPACHO</v>
          </cell>
          <cell r="F6707" t="str">
            <v>NORMAL</v>
          </cell>
          <cell r="G6707" t="str">
            <v>TFQ89126</v>
          </cell>
          <cell r="H6707">
            <v>44910</v>
          </cell>
          <cell r="I6707" t="str">
            <v>ENTREGADO</v>
          </cell>
          <cell r="J6707">
            <v>44914</v>
          </cell>
          <cell r="K6707" t="str">
            <v>ANGEL ALTAMIRANO</v>
          </cell>
          <cell r="L6707" t="str">
            <v>CONJ CIUDAD PALERMO BQ 5 DEP 533 CALLE CARLOS BONILLA Y OLGA GUTIERREZ QUITO / CONJ PALERMO CHILLOGALLO 170708 PICHINCHA</v>
          </cell>
          <cell r="M6707" t="str">
            <v/>
          </cell>
          <cell r="N6707" t="str">
            <v>0998782364 / 999744258</v>
          </cell>
          <cell r="O6707" t="str">
            <v>0998782364 / 999744258</v>
          </cell>
          <cell r="P6707" t="str">
            <v>170708</v>
          </cell>
          <cell r="Q6707" t="str">
            <v>QUITO</v>
          </cell>
          <cell r="R6707" t="str">
            <v>PICHINCHA</v>
          </cell>
          <cell r="S6707" t="str">
            <v>QUITO</v>
          </cell>
          <cell r="T6707" t="str">
            <v>FLEXTRANS UIO</v>
          </cell>
          <cell r="U6707" t="str">
            <v>FLEXNETUIO_LOCAL</v>
          </cell>
          <cell r="V6707">
            <v>1</v>
          </cell>
          <cell r="W6707">
            <v>11.8</v>
          </cell>
          <cell r="X6707" t="str">
            <v>HYCITE QUITO</v>
          </cell>
          <cell r="Y6707" t="str">
            <v>FLEX NET CALLE 28 DE JUNIO S/N Y GARCIA MORENO ENTRADA LLANO GRANDE</v>
          </cell>
        </row>
        <row r="6708">
          <cell r="A6708" t="str">
            <v>98728914</v>
          </cell>
          <cell r="B6708">
            <v>480041</v>
          </cell>
          <cell r="C6708" t="str">
            <v>98728914</v>
          </cell>
          <cell r="D6708" t="str">
            <v>HYCITE</v>
          </cell>
          <cell r="E6708" t="str">
            <v>DESPACHO</v>
          </cell>
          <cell r="F6708" t="str">
            <v>NORMAL</v>
          </cell>
          <cell r="G6708" t="str">
            <v>TF89127</v>
          </cell>
          <cell r="H6708">
            <v>44910</v>
          </cell>
          <cell r="I6708" t="str">
            <v>ENTREGADO</v>
          </cell>
          <cell r="J6708">
            <v>44911</v>
          </cell>
          <cell r="K6708" t="str">
            <v>ALDO SUAREZ</v>
          </cell>
          <cell r="L6708" t="str">
            <v>FERTEZA COOP SANTIAGO DE ROLDOS MZ 1350 VILLA 7 JUANTA A CASA COMUNAL PASANDO CO GUAYAQUIL// FERTEZA XIMENA 090208 GUAYAS</v>
          </cell>
          <cell r="N6708" t="str">
            <v>0986492052</v>
          </cell>
          <cell r="O6708" t="str">
            <v>0986492052</v>
          </cell>
          <cell r="P6708" t="str">
            <v>GUAYAQUIL</v>
          </cell>
          <cell r="Q6708" t="str">
            <v>GUAYAQUIL</v>
          </cell>
          <cell r="R6708" t="str">
            <v>GUAYAS</v>
          </cell>
          <cell r="T6708" t="str">
            <v>FLEXTRANS GYE</v>
          </cell>
          <cell r="U6708" t="str">
            <v>FLEXNETUIO_GYE</v>
          </cell>
          <cell r="V6708">
            <v>1</v>
          </cell>
          <cell r="W6708">
            <v>9.9</v>
          </cell>
          <cell r="X6708" t="str">
            <v>HYCITE QUITO</v>
          </cell>
          <cell r="Y6708" t="str">
            <v>FLEX NET CALLE 28 DE JUNIO S/N Y GARCIA MORENO ENTRADA LLANO GRANDE</v>
          </cell>
        </row>
        <row r="6709">
          <cell r="A6709" t="str">
            <v>98728948</v>
          </cell>
          <cell r="B6709">
            <v>480042</v>
          </cell>
          <cell r="C6709" t="str">
            <v>98728948</v>
          </cell>
          <cell r="D6709" t="str">
            <v>HYCITE</v>
          </cell>
          <cell r="E6709" t="str">
            <v>DESPACHO</v>
          </cell>
          <cell r="F6709" t="str">
            <v>NORMAL</v>
          </cell>
          <cell r="G6709" t="str">
            <v>031002004105607</v>
          </cell>
          <cell r="H6709">
            <v>44910</v>
          </cell>
          <cell r="I6709" t="str">
            <v>ENTREGADO</v>
          </cell>
          <cell r="J6709">
            <v>44911</v>
          </cell>
          <cell r="K6709" t="str">
            <v>JULIO MERA</v>
          </cell>
          <cell r="L6709" t="str">
            <v>CONJUNTO AVALON PARK TRAS PASEO SHOPPINA RIOBAMBA-LAS ALORAS VELASCO 060107 CHIMBORAZO</v>
          </cell>
          <cell r="N6709" t="str">
            <v>0984588753 / 033013180</v>
          </cell>
          <cell r="O6709" t="str">
            <v>0984588753 / 033013180</v>
          </cell>
          <cell r="P6709" t="str">
            <v>060107</v>
          </cell>
          <cell r="Q6709" t="str">
            <v>RIOBAMBA</v>
          </cell>
          <cell r="R6709" t="str">
            <v>CHIMBORAZO</v>
          </cell>
          <cell r="S6709" t="str">
            <v>RIOBAMBA</v>
          </cell>
          <cell r="T6709" t="str">
            <v>TRAMACO</v>
          </cell>
          <cell r="U6709" t="str">
            <v>FLEXNETUIO_PROVINCIA</v>
          </cell>
          <cell r="V6709">
            <v>2</v>
          </cell>
          <cell r="W6709">
            <v>17.100000000000001</v>
          </cell>
          <cell r="X6709" t="str">
            <v>HYCITE QUITO</v>
          </cell>
          <cell r="Y6709" t="str">
            <v>FLEX NET CALLE 28 DE JUNIO S/N Y GARCIA MORENO ENTRADA LLANO GRANDE</v>
          </cell>
        </row>
        <row r="6710">
          <cell r="A6710" t="str">
            <v>98730157</v>
          </cell>
          <cell r="B6710">
            <v>480043</v>
          </cell>
          <cell r="C6710" t="str">
            <v>98730157</v>
          </cell>
          <cell r="D6710" t="str">
            <v>HYCITE</v>
          </cell>
          <cell r="E6710" t="str">
            <v>DESPACHO</v>
          </cell>
          <cell r="F6710" t="str">
            <v>NORMAL</v>
          </cell>
          <cell r="G6710" t="str">
            <v>031002004104988</v>
          </cell>
          <cell r="H6710">
            <v>44910</v>
          </cell>
          <cell r="I6710" t="str">
            <v>ENTREGADO</v>
          </cell>
          <cell r="J6710">
            <v>44911</v>
          </cell>
          <cell r="K6710" t="str">
            <v>DOLORES MIELES</v>
          </cell>
          <cell r="L6710" t="str">
            <v>CAPILLA SAN ROQUE CASA 2 PISOS SN VIA SANTANA Y AV PORTOVIEJO CUADRA ANTES PORTIVIEJO //EL NARANJO SIMON BOLIVAR (MA) 130118 MANABI</v>
          </cell>
          <cell r="M6710" t="str">
            <v/>
          </cell>
          <cell r="N6710" t="str">
            <v>0983706258 / 052420305</v>
          </cell>
          <cell r="O6710" t="str">
            <v>0983706258 / 052420305</v>
          </cell>
          <cell r="P6710" t="str">
            <v>130118</v>
          </cell>
          <cell r="Q6710" t="str">
            <v>PORTOVIEJO</v>
          </cell>
          <cell r="R6710" t="str">
            <v>MANABI</v>
          </cell>
          <cell r="S6710" t="str">
            <v>PORTOVIEJO</v>
          </cell>
          <cell r="T6710" t="str">
            <v>TRAMACO</v>
          </cell>
          <cell r="U6710" t="str">
            <v>FLEXNETUIO_PROVINCIA</v>
          </cell>
          <cell r="V6710">
            <v>1</v>
          </cell>
          <cell r="W6710">
            <v>2.5</v>
          </cell>
          <cell r="X6710" t="str">
            <v>HYCITE QUITO</v>
          </cell>
          <cell r="Y6710" t="str">
            <v>FLEX NET CALLE 28 DE JUNIO S/N Y GARCIA MORENO ENTRADA LLANO GRANDE</v>
          </cell>
        </row>
        <row r="6711">
          <cell r="A6711" t="str">
            <v>98730226</v>
          </cell>
          <cell r="B6711">
            <v>480045</v>
          </cell>
          <cell r="C6711" t="str">
            <v>98730226</v>
          </cell>
          <cell r="D6711" t="str">
            <v>HYCITE</v>
          </cell>
          <cell r="E6711" t="str">
            <v>DESPACHO</v>
          </cell>
          <cell r="F6711" t="str">
            <v>NORMAL</v>
          </cell>
          <cell r="G6711" t="str">
            <v>031002004104964</v>
          </cell>
          <cell r="H6711">
            <v>44910</v>
          </cell>
          <cell r="I6711" t="str">
            <v>ENTREGADO</v>
          </cell>
          <cell r="J6711">
            <v>44912</v>
          </cell>
          <cell r="K6711" t="str">
            <v>GONZALO LOOR</v>
          </cell>
          <cell r="L6711" t="str">
            <v>FRANCISCO PIZZARO PANACOCHA PTO FSCO DE ORELL / 20 DE MAYO EL COCA 220202 ORELLANA</v>
          </cell>
          <cell r="M6711" t="str">
            <v/>
          </cell>
          <cell r="N6711" t="str">
            <v>0982728882</v>
          </cell>
          <cell r="O6711" t="str">
            <v>0982728882</v>
          </cell>
          <cell r="P6711" t="str">
            <v>220202</v>
          </cell>
          <cell r="Q6711" t="str">
            <v>EL COCA</v>
          </cell>
          <cell r="R6711" t="str">
            <v>ORELLANA</v>
          </cell>
          <cell r="S6711" t="str">
            <v>PUERTO FRANCISCO DE ORELLANA (EL COCA) - FLOR DE ORIENTE</v>
          </cell>
          <cell r="T6711" t="str">
            <v>TRAMACO</v>
          </cell>
          <cell r="U6711" t="str">
            <v>FLEXNETUIO_PROVINCIA</v>
          </cell>
          <cell r="V6711">
            <v>1</v>
          </cell>
          <cell r="W6711">
            <v>12.4</v>
          </cell>
          <cell r="X6711" t="str">
            <v>HYCITE QUITO</v>
          </cell>
          <cell r="Y6711" t="str">
            <v>FLEX NET CALLE 28 DE JUNIO S/N Y GARCIA MORENO ENTRADA LLANO GRANDE</v>
          </cell>
        </row>
        <row r="6712">
          <cell r="A6712" t="str">
            <v>98730265</v>
          </cell>
          <cell r="B6712">
            <v>480046</v>
          </cell>
          <cell r="C6712" t="str">
            <v>98730265</v>
          </cell>
          <cell r="D6712" t="str">
            <v>HYCITE</v>
          </cell>
          <cell r="E6712" t="str">
            <v>DESPACHO</v>
          </cell>
          <cell r="F6712" t="str">
            <v>NORMAL</v>
          </cell>
          <cell r="G6712" t="str">
            <v>031002004105608</v>
          </cell>
          <cell r="H6712">
            <v>44910</v>
          </cell>
          <cell r="I6712" t="str">
            <v>ENTREGADO</v>
          </cell>
          <cell r="J6712">
            <v>44915</v>
          </cell>
          <cell r="K6712" t="str">
            <v>NELTER URIARTE</v>
          </cell>
          <cell r="L6712" t="str">
            <v>LARREO Y CHIMBOROZO CASA AMARILLA PUERTA NEGRA RIOBAMBA// MERCADO ARIENTAL VELASCO 060102 CHIMBORAZO</v>
          </cell>
          <cell r="N6712" t="str">
            <v>0992802033</v>
          </cell>
          <cell r="O6712" t="str">
            <v>0992802033</v>
          </cell>
          <cell r="P6712" t="str">
            <v>060102</v>
          </cell>
          <cell r="Q6712" t="str">
            <v>RIOBAMBA</v>
          </cell>
          <cell r="R6712" t="str">
            <v>CHIMBORAZO</v>
          </cell>
          <cell r="S6712" t="str">
            <v>RIOBAMBA</v>
          </cell>
          <cell r="T6712" t="str">
            <v>TRAMACO</v>
          </cell>
          <cell r="U6712" t="str">
            <v>FLEXNETUIO_PROVINCIA</v>
          </cell>
          <cell r="V6712">
            <v>3</v>
          </cell>
          <cell r="W6712">
            <v>24.8</v>
          </cell>
          <cell r="X6712" t="str">
            <v>HYCITE QUITO</v>
          </cell>
          <cell r="Y6712" t="str">
            <v>FLEX NET CALLE 28 DE JUNIO S/N Y GARCIA MORENO ENTRADA LLANO GRANDE</v>
          </cell>
        </row>
        <row r="6713">
          <cell r="A6713" t="str">
            <v>98730388</v>
          </cell>
          <cell r="B6713">
            <v>480047</v>
          </cell>
          <cell r="C6713" t="str">
            <v>98730388</v>
          </cell>
          <cell r="D6713" t="str">
            <v>HYCITE</v>
          </cell>
          <cell r="E6713" t="str">
            <v>DESPACHO</v>
          </cell>
          <cell r="F6713" t="str">
            <v>NORMAL</v>
          </cell>
          <cell r="G6713" t="str">
            <v>031002004104990</v>
          </cell>
          <cell r="H6713">
            <v>44910</v>
          </cell>
          <cell r="I6713" t="str">
            <v>ENTREGADO</v>
          </cell>
          <cell r="J6713">
            <v>44914</v>
          </cell>
          <cell r="K6713" t="str">
            <v>JUANA ZAMBRANO</v>
          </cell>
          <cell r="L6713" t="str">
            <v>CONSTANTINO MENDOZA E/OLMEDO Y UNIVERSITARIO JTO HOTEL MADRIGAL PORTOVIEJO // PORTOVIEJO 18 DE OCTUBRE 130103 MANABI</v>
          </cell>
          <cell r="M6713" t="str">
            <v/>
          </cell>
          <cell r="N6713" t="str">
            <v>0984332543 / 984596486</v>
          </cell>
          <cell r="O6713" t="str">
            <v>0984332543 / 984596486</v>
          </cell>
          <cell r="P6713" t="str">
            <v>130103</v>
          </cell>
          <cell r="Q6713" t="str">
            <v>PORTOVIEJO</v>
          </cell>
          <cell r="R6713" t="str">
            <v>MANABI</v>
          </cell>
          <cell r="S6713" t="str">
            <v>PORTOVIEJO</v>
          </cell>
          <cell r="T6713" t="str">
            <v>TRAMACO</v>
          </cell>
          <cell r="U6713" t="str">
            <v>FLEXNETUIO_PROVINCIA</v>
          </cell>
          <cell r="V6713">
            <v>1</v>
          </cell>
          <cell r="W6713">
            <v>11.7</v>
          </cell>
          <cell r="X6713" t="str">
            <v>HYCITE QUITO</v>
          </cell>
          <cell r="Y6713" t="str">
            <v>FLEX NET CALLE 28 DE JUNIO S/N Y GARCIA MORENO ENTRADA LLANO GRANDE</v>
          </cell>
        </row>
        <row r="6714">
          <cell r="A6714" t="str">
            <v>98730489</v>
          </cell>
          <cell r="B6714">
            <v>480048</v>
          </cell>
          <cell r="C6714" t="str">
            <v>98730489</v>
          </cell>
          <cell r="D6714" t="str">
            <v>HYCITE</v>
          </cell>
          <cell r="E6714" t="str">
            <v>DESPACHO</v>
          </cell>
          <cell r="F6714" t="str">
            <v>NORMAL</v>
          </cell>
          <cell r="G6714" t="str">
            <v>031002004105609</v>
          </cell>
          <cell r="H6714">
            <v>44910</v>
          </cell>
          <cell r="I6714" t="str">
            <v>ENTREGADO</v>
          </cell>
          <cell r="J6714">
            <v>44914</v>
          </cell>
          <cell r="K6714" t="str">
            <v>TANIA PALADINES</v>
          </cell>
          <cell r="L6714" t="str">
            <v>URB OCEAN VEW HILL, RUTA SPONDYLUS DIAGONAL EDIF PLAYA BLANCA SANTA ELENA // COMUNA RIO CHICO MANGLARATO (CADEATE/MONTA 240110 SANTA ELENA</v>
          </cell>
          <cell r="N6714" t="str">
            <v>0992021292</v>
          </cell>
          <cell r="O6714" t="str">
            <v>0992021292</v>
          </cell>
          <cell r="P6714" t="str">
            <v>240110</v>
          </cell>
          <cell r="Q6714" t="str">
            <v>SANTA ELENA</v>
          </cell>
          <cell r="R6714" t="str">
            <v>SANTA ELENA</v>
          </cell>
          <cell r="S6714" t="str">
            <v>MANGLARALTO - COMUNA DOS MANGAS - MONTANITA - CADEATE SAN ANTONIO - COMUNA LIBERTADOR BOLIVAR - SITI</v>
          </cell>
          <cell r="T6714" t="str">
            <v>TRAMACO</v>
          </cell>
          <cell r="U6714" t="str">
            <v>FLEXNETUIO_PROVINCIA</v>
          </cell>
          <cell r="V6714">
            <v>2</v>
          </cell>
          <cell r="W6714">
            <v>25.6</v>
          </cell>
          <cell r="X6714" t="str">
            <v>HYCITE QUITO</v>
          </cell>
          <cell r="Y6714" t="str">
            <v>FLEX NET CALLE 28 DE JUNIO S/N Y GARCIA MORENO ENTRADA LLANO GRANDE</v>
          </cell>
        </row>
        <row r="6715">
          <cell r="A6715" t="str">
            <v>98730610</v>
          </cell>
          <cell r="B6715">
            <v>480049</v>
          </cell>
          <cell r="C6715" t="str">
            <v>98730610</v>
          </cell>
          <cell r="D6715" t="str">
            <v>HYCITE</v>
          </cell>
          <cell r="E6715" t="str">
            <v>DESPACHO</v>
          </cell>
          <cell r="F6715" t="str">
            <v>NORMAL</v>
          </cell>
          <cell r="G6715" t="str">
            <v>TFQ89129</v>
          </cell>
          <cell r="H6715">
            <v>44910</v>
          </cell>
          <cell r="I6715" t="str">
            <v>ENTREGADO</v>
          </cell>
          <cell r="J6715">
            <v>44911</v>
          </cell>
          <cell r="K6715" t="str">
            <v>ANGELA ZAMBRANO</v>
          </cell>
          <cell r="L6715" t="str">
            <v>CALLE 1 20 PASAJE 3 TIWINZA PB A 2 CUADRAS DEL ESTADIO DE PISULLI QUITO / TIWINZA CONDADO ALTO 170134 PICHINCHA</v>
          </cell>
          <cell r="N6715" t="str">
            <v>0988886279 / 022351056</v>
          </cell>
          <cell r="O6715" t="str">
            <v>0988886279 / 022351056</v>
          </cell>
          <cell r="P6715" t="str">
            <v>170208</v>
          </cell>
          <cell r="Q6715" t="str">
            <v>QUITO</v>
          </cell>
          <cell r="R6715" t="str">
            <v>PICHINCHA</v>
          </cell>
          <cell r="S6715" t="str">
            <v>CALDERON (CARAPUNGO)</v>
          </cell>
          <cell r="T6715" t="str">
            <v>FLEXTRANS UIO</v>
          </cell>
          <cell r="U6715" t="str">
            <v>FLEXNETUIO_LOCAL</v>
          </cell>
          <cell r="V6715">
            <v>1</v>
          </cell>
          <cell r="W6715">
            <v>7.37</v>
          </cell>
          <cell r="X6715" t="str">
            <v>HYCITE QUITO</v>
          </cell>
          <cell r="Y6715" t="str">
            <v>FLEX NET CALLE 28 DE JUNIO S/N Y GARCIA MORENO ENTRADA LLANO GRANDE</v>
          </cell>
        </row>
        <row r="6716">
          <cell r="A6716" t="str">
            <v>98730686</v>
          </cell>
          <cell r="B6716">
            <v>480050</v>
          </cell>
          <cell r="C6716" t="str">
            <v>98730686</v>
          </cell>
          <cell r="D6716" t="str">
            <v>HYCITE</v>
          </cell>
          <cell r="E6716" t="str">
            <v>DESPACHO</v>
          </cell>
          <cell r="F6716" t="str">
            <v>NORMAL</v>
          </cell>
          <cell r="G6716" t="str">
            <v>031002004105610</v>
          </cell>
          <cell r="H6716">
            <v>44910</v>
          </cell>
          <cell r="I6716" t="str">
            <v>ENTREGADO</v>
          </cell>
          <cell r="J6716">
            <v>44911</v>
          </cell>
          <cell r="K6716" t="str">
            <v>GRACE HUACA</v>
          </cell>
          <cell r="L6716" t="str">
            <v>QUITO S/N SEGUNDO LUIS MORENO CONJ MARIANITAS CS1 IBARRA/HUERTOS FAMILYARES EL SAGRARIO 100104 IMBABURA</v>
          </cell>
          <cell r="N6716" t="str">
            <v>0995091527 / 996576967</v>
          </cell>
          <cell r="O6716" t="str">
            <v>0995091527 / 996576967</v>
          </cell>
          <cell r="P6716" t="str">
            <v>100104</v>
          </cell>
          <cell r="Q6716" t="str">
            <v>IBARRA</v>
          </cell>
          <cell r="R6716" t="str">
            <v>IMBABURA</v>
          </cell>
          <cell r="S6716" t="str">
            <v>SAN MIGUEL DE IBARRA</v>
          </cell>
          <cell r="T6716" t="str">
            <v>TRAMACO</v>
          </cell>
          <cell r="U6716" t="str">
            <v>FLEXNETUIO_PROVINCIA</v>
          </cell>
          <cell r="V6716">
            <v>2</v>
          </cell>
          <cell r="W6716">
            <v>14.1</v>
          </cell>
          <cell r="X6716" t="str">
            <v>HYCITE QUITO</v>
          </cell>
          <cell r="Y6716" t="str">
            <v>FLEX NET CALLE 28 DE JUNIO S/N Y GARCIA MORENO ENTRADA LLANO GRANDE</v>
          </cell>
        </row>
        <row r="6717">
          <cell r="A6717" t="str">
            <v>98730723</v>
          </cell>
          <cell r="B6717">
            <v>480051</v>
          </cell>
          <cell r="C6717" t="str">
            <v>98730723</v>
          </cell>
          <cell r="D6717" t="str">
            <v>HYCITE</v>
          </cell>
          <cell r="E6717" t="str">
            <v>DESPACHO</v>
          </cell>
          <cell r="F6717" t="str">
            <v>NORMAL</v>
          </cell>
          <cell r="G6717" t="str">
            <v>031002004105611</v>
          </cell>
          <cell r="H6717">
            <v>44910</v>
          </cell>
          <cell r="I6717" t="str">
            <v>ENTREGADO</v>
          </cell>
          <cell r="J6717">
            <v>44911</v>
          </cell>
          <cell r="K6717" t="str">
            <v>EDISON MALDONADO</v>
          </cell>
          <cell r="L6717" t="str">
            <v>HERNAN GONZALES RITA LECUMBERRY IBARRA &amp;&amp; FORJANDO AMIGOS EL EJIDO DE CARANQUI 100108 IMBABURA</v>
          </cell>
          <cell r="N6717" t="str">
            <v>0969136318</v>
          </cell>
          <cell r="O6717" t="str">
            <v>0969136318</v>
          </cell>
          <cell r="P6717" t="str">
            <v>100108</v>
          </cell>
          <cell r="Q6717" t="str">
            <v>IBARRA</v>
          </cell>
          <cell r="R6717" t="str">
            <v>IMBABURA</v>
          </cell>
          <cell r="S6717" t="str">
            <v>SAN MIGUEL DE IBARRA</v>
          </cell>
          <cell r="T6717" t="str">
            <v>TRAMACO</v>
          </cell>
          <cell r="U6717" t="str">
            <v>FLEXNETUIO_PROVINCIA</v>
          </cell>
          <cell r="V6717">
            <v>2</v>
          </cell>
          <cell r="W6717">
            <v>20.9</v>
          </cell>
          <cell r="X6717" t="str">
            <v>HYCITE QUITO</v>
          </cell>
          <cell r="Y6717" t="str">
            <v>FLEX NET CALLE 28 DE JUNIO S/N Y GARCIA MORENO ENTRADA LLANO GRANDE</v>
          </cell>
        </row>
        <row r="6718">
          <cell r="A6718" t="str">
            <v>98730750</v>
          </cell>
          <cell r="B6718">
            <v>480052</v>
          </cell>
          <cell r="C6718" t="str">
            <v>98730750</v>
          </cell>
          <cell r="D6718" t="str">
            <v>HYCITE</v>
          </cell>
          <cell r="E6718" t="str">
            <v>DESPACHO</v>
          </cell>
          <cell r="F6718" t="str">
            <v>NORMAL</v>
          </cell>
          <cell r="G6718" t="str">
            <v>TFQ89130</v>
          </cell>
          <cell r="H6718">
            <v>44910</v>
          </cell>
          <cell r="I6718" t="str">
            <v>ENTREGADO</v>
          </cell>
          <cell r="J6718">
            <v>44911</v>
          </cell>
          <cell r="K6718" t="str">
            <v>CLEVER VALVERDE</v>
          </cell>
          <cell r="L6718" t="str">
            <v>AV CHILLO QUIJON Y MANABI CONJUNTO JARDINES DEL DEAN CASA NO 94 QUITO//EL DEAN CONOCOTO 170801 PICHINCHA</v>
          </cell>
          <cell r="M6718" t="str">
            <v/>
          </cell>
          <cell r="N6718" t="str">
            <v>0987017552 / 022861568</v>
          </cell>
          <cell r="O6718" t="str">
            <v>0987017552 / 022861568</v>
          </cell>
          <cell r="P6718" t="str">
            <v>170801</v>
          </cell>
          <cell r="Q6718" t="str">
            <v>QUITO</v>
          </cell>
          <cell r="R6718" t="str">
            <v>PICHINCHA</v>
          </cell>
          <cell r="S6718" t="str">
            <v>CONOCOTO</v>
          </cell>
          <cell r="T6718" t="str">
            <v>FLEXTRANS UIO</v>
          </cell>
          <cell r="U6718" t="str">
            <v>FLEXNETUIO_LOCAL</v>
          </cell>
          <cell r="V6718">
            <v>1</v>
          </cell>
          <cell r="W6718">
            <v>9.8000000000000007</v>
          </cell>
          <cell r="X6718" t="str">
            <v>HYCITE QUITO</v>
          </cell>
          <cell r="Y6718" t="str">
            <v>FLEX NET CALLE 28 DE JUNIO S/N Y GARCIA MORENO ENTRADA LLANO GRANDE</v>
          </cell>
        </row>
        <row r="6719">
          <cell r="A6719" t="str">
            <v>98730857</v>
          </cell>
          <cell r="B6719">
            <v>480053</v>
          </cell>
          <cell r="C6719" t="str">
            <v>98730857</v>
          </cell>
          <cell r="D6719" t="str">
            <v>HYCITE</v>
          </cell>
          <cell r="E6719" t="str">
            <v>DESPACHO</v>
          </cell>
          <cell r="F6719" t="str">
            <v>NORMAL</v>
          </cell>
          <cell r="G6719" t="str">
            <v>TFQ89150</v>
          </cell>
          <cell r="H6719">
            <v>44910</v>
          </cell>
          <cell r="I6719" t="str">
            <v>ENTREGADO</v>
          </cell>
          <cell r="J6719">
            <v>44911</v>
          </cell>
          <cell r="K6719" t="str">
            <v>ELIZABETH OQUENDO</v>
          </cell>
          <cell r="L6719" t="str">
            <v>LEONOR STACEY N18 - 180 Y CALLE B FRENTE A CANADA SCHOOL QUITO // PINAR ALTO COCHAPAMBA 170528 PICHINCHA</v>
          </cell>
          <cell r="N6719" t="str">
            <v>0985925202 / 491367801</v>
          </cell>
          <cell r="O6719" t="str">
            <v>0985925202 / 491367801</v>
          </cell>
          <cell r="P6719" t="str">
            <v>170528</v>
          </cell>
          <cell r="Q6719" t="str">
            <v>QUITO</v>
          </cell>
          <cell r="R6719" t="str">
            <v>PICHINCHA</v>
          </cell>
          <cell r="S6719" t="str">
            <v>QUITO</v>
          </cell>
          <cell r="T6719" t="str">
            <v>FLEXTRANS UIO</v>
          </cell>
          <cell r="U6719" t="str">
            <v>FLEXNETUIO_LOCAL</v>
          </cell>
          <cell r="V6719">
            <v>2</v>
          </cell>
          <cell r="W6719">
            <v>22.7</v>
          </cell>
          <cell r="X6719" t="str">
            <v>HYCITE QUITO</v>
          </cell>
          <cell r="Y6719" t="str">
            <v>FLEX NET CALLE 28 DE JUNIO S/N Y GARCIA MORENO ENTRADA LLANO GRANDE</v>
          </cell>
        </row>
        <row r="6720">
          <cell r="A6720" t="str">
            <v>98731409</v>
          </cell>
          <cell r="B6720">
            <v>480054</v>
          </cell>
          <cell r="C6720" t="str">
            <v>98731409</v>
          </cell>
          <cell r="D6720" t="str">
            <v>HYCITE</v>
          </cell>
          <cell r="E6720" t="str">
            <v>DESPACHO</v>
          </cell>
          <cell r="F6720" t="str">
            <v>NORMAL</v>
          </cell>
          <cell r="G6720" t="str">
            <v>031002004104994</v>
          </cell>
          <cell r="H6720">
            <v>44910</v>
          </cell>
          <cell r="I6720" t="str">
            <v>ENTREGADO</v>
          </cell>
          <cell r="J6720">
            <v>44923</v>
          </cell>
          <cell r="K6720" t="str">
            <v>ELVIA MALDONADO</v>
          </cell>
          <cell r="L6720" t="str">
            <v>PARROQUIA SALTOR CALLE MALECON PRINCIPAL DIAGONAL AL UPC BABALOYO/BABALOYO BABAHOYO 120301 LOS RIOS</v>
          </cell>
          <cell r="M6720" t="str">
            <v/>
          </cell>
          <cell r="N6720" t="str">
            <v>0982954208</v>
          </cell>
          <cell r="O6720" t="str">
            <v>0982954208</v>
          </cell>
          <cell r="P6720" t="str">
            <v>120301</v>
          </cell>
          <cell r="Q6720" t="str">
            <v>QUEVEDO</v>
          </cell>
          <cell r="R6720" t="str">
            <v>LOS RIOS</v>
          </cell>
          <cell r="S6720" t="str">
            <v>QUEVEDO</v>
          </cell>
          <cell r="T6720" t="str">
            <v>TRAMACO</v>
          </cell>
          <cell r="U6720" t="str">
            <v>FLEXNETUIO_PROVINCIA</v>
          </cell>
          <cell r="V6720">
            <v>1</v>
          </cell>
          <cell r="W6720">
            <v>8</v>
          </cell>
          <cell r="X6720" t="str">
            <v>HYCITE QUITO</v>
          </cell>
          <cell r="Y6720" t="str">
            <v>FLEX NET CALLE 28 DE JUNIO S/N Y GARCIA MORENO ENTRADA LLANO GRANDE</v>
          </cell>
        </row>
        <row r="6721">
          <cell r="A6721" t="str">
            <v>98731411</v>
          </cell>
          <cell r="B6721">
            <v>480055</v>
          </cell>
          <cell r="C6721" t="str">
            <v>98731411</v>
          </cell>
          <cell r="D6721" t="str">
            <v>HYCITE</v>
          </cell>
          <cell r="E6721" t="str">
            <v>DESPACHO</v>
          </cell>
          <cell r="F6721" t="str">
            <v>NORMAL</v>
          </cell>
          <cell r="G6721" t="str">
            <v>TFQ89132</v>
          </cell>
          <cell r="H6721">
            <v>44910</v>
          </cell>
          <cell r="I6721" t="str">
            <v>ENTREGADO</v>
          </cell>
          <cell r="J6721">
            <v>44911</v>
          </cell>
          <cell r="K6721" t="str">
            <v>EDWAR GEOVANNY ULLOA GRIJALVA</v>
          </cell>
          <cell r="L6721" t="str">
            <v>AV MANUEL CORDOVA GALARZA URB ALCAZAR DE TOLEDO 1 CASA N 84 JUNTO A COMEXPO QUITO POMASQUI 170120 PICHINCHA</v>
          </cell>
          <cell r="N6721" t="str">
            <v>0999494152 / 998871039</v>
          </cell>
          <cell r="O6721" t="str">
            <v>0999494152 / 998871039</v>
          </cell>
          <cell r="P6721" t="str">
            <v>170208</v>
          </cell>
          <cell r="Q6721" t="str">
            <v>QUITO</v>
          </cell>
          <cell r="R6721" t="str">
            <v>PICHINCHA</v>
          </cell>
          <cell r="S6721" t="str">
            <v>CALDERON (CARAPUNGO)</v>
          </cell>
          <cell r="T6721" t="str">
            <v>FLEXTRANS UIO</v>
          </cell>
          <cell r="U6721" t="str">
            <v>FLEXNETUIO_LOCAL</v>
          </cell>
          <cell r="V6721">
            <v>1</v>
          </cell>
          <cell r="W6721">
            <v>3.2</v>
          </cell>
          <cell r="X6721" t="str">
            <v>HYCITE QUITO</v>
          </cell>
          <cell r="Y6721" t="str">
            <v>FLEX NET CALLE 28 DE JUNIO S/N Y GARCIA MORENO ENTRADA LLANO GRANDE</v>
          </cell>
        </row>
        <row r="6722">
          <cell r="A6722" t="str">
            <v>98731436</v>
          </cell>
          <cell r="B6722">
            <v>480056</v>
          </cell>
          <cell r="C6722" t="str">
            <v>98731436</v>
          </cell>
          <cell r="D6722" t="str">
            <v>HYCITE</v>
          </cell>
          <cell r="E6722" t="str">
            <v>DESPACHO</v>
          </cell>
          <cell r="F6722" t="str">
            <v>NORMAL</v>
          </cell>
          <cell r="G6722" t="str">
            <v>TFQ89133</v>
          </cell>
          <cell r="H6722">
            <v>44910</v>
          </cell>
          <cell r="I6722" t="str">
            <v>ENTREGADO</v>
          </cell>
          <cell r="J6722">
            <v>44911</v>
          </cell>
          <cell r="K6722" t="str">
            <v>XIMENA QUISHPE</v>
          </cell>
          <cell r="L6722" t="str">
            <v>AV ATAHUALPA N 1995 Y AV. SHYRIS RFERENC AL LADO DEL LOCAL TRAPIA D ABEJA QUITO SANGOLQUA 171103 PICHINCHA</v>
          </cell>
          <cell r="N6722" t="str">
            <v>00992457422/023524524 /</v>
          </cell>
          <cell r="O6722" t="str">
            <v>00992457422/023524524 /</v>
          </cell>
          <cell r="P6722" t="str">
            <v>171103</v>
          </cell>
          <cell r="Q6722" t="str">
            <v>RUMIÑAHUI</v>
          </cell>
          <cell r="R6722" t="str">
            <v>PICHINCHA</v>
          </cell>
          <cell r="S6722" t="str">
            <v>SANGOLQUI</v>
          </cell>
          <cell r="T6722" t="str">
            <v>FLEXTRANS UIO</v>
          </cell>
          <cell r="U6722" t="str">
            <v>FLEXNETUIO_LOCAL</v>
          </cell>
          <cell r="V6722">
            <v>1</v>
          </cell>
          <cell r="W6722">
            <v>6.8</v>
          </cell>
          <cell r="X6722" t="str">
            <v>HYCITE QUITO</v>
          </cell>
          <cell r="Y6722" t="str">
            <v>FLEX NET CALLE 28 DE JUNIO S/N Y GARCIA MORENO ENTRADA LLANO GRANDE</v>
          </cell>
        </row>
        <row r="6723">
          <cell r="A6723" t="str">
            <v>98731462</v>
          </cell>
          <cell r="B6723">
            <v>480057</v>
          </cell>
          <cell r="C6723" t="str">
            <v>98731462</v>
          </cell>
          <cell r="D6723" t="str">
            <v>HYCITE</v>
          </cell>
          <cell r="E6723" t="str">
            <v>DESPACHO</v>
          </cell>
          <cell r="F6723" t="str">
            <v>NORMAL</v>
          </cell>
          <cell r="G6723" t="str">
            <v>TF89134</v>
          </cell>
          <cell r="H6723">
            <v>44910</v>
          </cell>
          <cell r="I6723" t="str">
            <v>ENTREGADO</v>
          </cell>
          <cell r="J6723">
            <v>44911</v>
          </cell>
          <cell r="K6723" t="str">
            <v>MARILU ELOISA ABRIL GARCIA</v>
          </cell>
          <cell r="L6723" t="str">
            <v>CIUDADELA ALGARROBOS MZ B S:1 AVENIDA COSTA RICA Y CALLE 24 DURAN DURAN 000000 GUAYAS</v>
          </cell>
          <cell r="N6723" t="str">
            <v>0968350684 / 999053365</v>
          </cell>
          <cell r="O6723" t="str">
            <v>0968350684 / 999053365</v>
          </cell>
          <cell r="P6723" t="str">
            <v>092401</v>
          </cell>
          <cell r="Q6723" t="str">
            <v>DURAN</v>
          </cell>
          <cell r="R6723" t="str">
            <v>GUAYAS</v>
          </cell>
          <cell r="S6723" t="str">
            <v>ELOY ALFARO (DURAN)</v>
          </cell>
          <cell r="T6723" t="str">
            <v>ITSACOURIER</v>
          </cell>
          <cell r="U6723" t="str">
            <v>FLEXNETUIO_GYE</v>
          </cell>
          <cell r="V6723">
            <v>1</v>
          </cell>
          <cell r="W6723">
            <v>0.79</v>
          </cell>
          <cell r="X6723" t="str">
            <v>HYCITE QUITO</v>
          </cell>
          <cell r="Y6723" t="str">
            <v>FLEX NET CALLE 28 DE JUNIO S/N Y GARCIA MORENO ENTRADA LLANO GRANDE</v>
          </cell>
        </row>
        <row r="6724">
          <cell r="A6724" t="str">
            <v>98731592</v>
          </cell>
          <cell r="B6724">
            <v>480058</v>
          </cell>
          <cell r="C6724" t="str">
            <v>98731592</v>
          </cell>
          <cell r="D6724" t="str">
            <v>HYCITE</v>
          </cell>
          <cell r="E6724" t="str">
            <v>DESPACHO</v>
          </cell>
          <cell r="F6724" t="str">
            <v>NORMAL</v>
          </cell>
          <cell r="G6724" t="str">
            <v>TF89135</v>
          </cell>
          <cell r="H6724">
            <v>44910</v>
          </cell>
          <cell r="I6724" t="str">
            <v>ENTREGADO</v>
          </cell>
          <cell r="J6724">
            <v>44914</v>
          </cell>
          <cell r="K6724" t="str">
            <v>JORGE PIMENTEL</v>
          </cell>
          <cell r="L6724" t="str">
            <v>SANTA MONICA MZA 46 VILLA 3 CAYETANO TARRUEL GUAYAQUIL // NORTE XIMENA 090205 GUAYAS</v>
          </cell>
          <cell r="M6724" t="str">
            <v/>
          </cell>
          <cell r="N6724" t="str">
            <v>0987274276</v>
          </cell>
          <cell r="O6724" t="str">
            <v>0987274276</v>
          </cell>
          <cell r="P6724" t="str">
            <v>090205</v>
          </cell>
          <cell r="Q6724" t="str">
            <v>GUAYAQUIL</v>
          </cell>
          <cell r="R6724" t="str">
            <v>GUAYAS</v>
          </cell>
          <cell r="S6724" t="str">
            <v>GUAYAQUIL</v>
          </cell>
          <cell r="T6724" t="str">
            <v>FLEXTRANS GYE</v>
          </cell>
          <cell r="U6724" t="str">
            <v>FLEXNETUIO_GYE</v>
          </cell>
          <cell r="V6724">
            <v>1</v>
          </cell>
          <cell r="W6724">
            <v>3.3</v>
          </cell>
          <cell r="X6724" t="str">
            <v>HYCITE QUITO</v>
          </cell>
          <cell r="Y6724" t="str">
            <v>FLEX NET CALLE 28 DE JUNIO S/N Y GARCIA MORENO ENTRADA LLANO GRANDE</v>
          </cell>
        </row>
        <row r="6725">
          <cell r="A6725" t="str">
            <v>98731931</v>
          </cell>
          <cell r="B6725">
            <v>480059</v>
          </cell>
          <cell r="C6725" t="str">
            <v>98731931</v>
          </cell>
          <cell r="D6725" t="str">
            <v>HYCITE</v>
          </cell>
          <cell r="E6725" t="str">
            <v>DESPACHO</v>
          </cell>
          <cell r="F6725" t="str">
            <v>NORMAL</v>
          </cell>
          <cell r="G6725" t="str">
            <v>TFQ89136</v>
          </cell>
          <cell r="H6725">
            <v>44910</v>
          </cell>
          <cell r="I6725" t="str">
            <v>ENTREGADO</v>
          </cell>
          <cell r="J6725">
            <v>44911</v>
          </cell>
          <cell r="K6725" t="str">
            <v>KARINA ANDRADE</v>
          </cell>
          <cell r="L6725" t="str">
            <v>OE18B N75-32 CASA 2 PISOS DIAGONAL FERRETERIA QUITO // LA PLANADA COTOCALLAO 170305 PICHINCHA</v>
          </cell>
          <cell r="M6725" t="str">
            <v/>
          </cell>
          <cell r="N6725" t="str">
            <v>0998356624</v>
          </cell>
          <cell r="O6725" t="str">
            <v>0998356624</v>
          </cell>
          <cell r="P6725" t="str">
            <v>170305</v>
          </cell>
          <cell r="Q6725" t="str">
            <v>QUITO</v>
          </cell>
          <cell r="R6725" t="str">
            <v>PICHINCHA</v>
          </cell>
          <cell r="S6725" t="str">
            <v>QUITO - URBANIZACION DE LOS ARQUITECTOS - CONJUNTO SAN GREGORIO</v>
          </cell>
          <cell r="T6725" t="str">
            <v>FLEXTRANS UIO</v>
          </cell>
          <cell r="U6725" t="str">
            <v>FLEXNETUIO_LOCAL</v>
          </cell>
          <cell r="V6725">
            <v>1</v>
          </cell>
          <cell r="W6725">
            <v>7.7</v>
          </cell>
          <cell r="X6725" t="str">
            <v>HYCITE QUITO</v>
          </cell>
          <cell r="Y6725" t="str">
            <v>FLEX NET CALLE 28 DE JUNIO S/N Y GARCIA MORENO ENTRADA LLANO GRANDE</v>
          </cell>
        </row>
        <row r="6726">
          <cell r="A6726" t="str">
            <v>98731934</v>
          </cell>
          <cell r="B6726">
            <v>480060</v>
          </cell>
          <cell r="C6726" t="str">
            <v>98731934</v>
          </cell>
          <cell r="D6726" t="str">
            <v>HYCITE</v>
          </cell>
          <cell r="E6726" t="str">
            <v>DESPACHO</v>
          </cell>
          <cell r="F6726" t="str">
            <v>NORMAL</v>
          </cell>
          <cell r="G6726" t="str">
            <v>TFQ89137</v>
          </cell>
          <cell r="H6726">
            <v>44910</v>
          </cell>
          <cell r="I6726" t="str">
            <v>ENTREGADO</v>
          </cell>
          <cell r="J6726">
            <v>44911</v>
          </cell>
          <cell r="K6726" t="str">
            <v>CARLOS CRUZ</v>
          </cell>
          <cell r="L6726" t="str">
            <v>PINOS N4-272 PORTON NEGRO CON MADERA CONCORDIA-PANAMERICANA QUITO-SAN RAFAEL CALDERON 170203 PICHINCHA</v>
          </cell>
          <cell r="M6726" t="str">
            <v/>
          </cell>
          <cell r="N6726" t="str">
            <v>0984680812 / 900069085</v>
          </cell>
          <cell r="O6726" t="str">
            <v>0984680812 / 900069085</v>
          </cell>
          <cell r="P6726" t="str">
            <v>170203</v>
          </cell>
          <cell r="Q6726" t="str">
            <v>QUITO</v>
          </cell>
          <cell r="R6726" t="str">
            <v>PICHINCHA</v>
          </cell>
          <cell r="S6726" t="str">
            <v>CALDERON (CARAPUNGO)</v>
          </cell>
          <cell r="T6726" t="str">
            <v>FLEXTRANS UIO</v>
          </cell>
          <cell r="U6726" t="str">
            <v>FLEXNETUIO_LOCAL</v>
          </cell>
          <cell r="V6726">
            <v>1</v>
          </cell>
          <cell r="W6726">
            <v>3.1</v>
          </cell>
          <cell r="X6726" t="str">
            <v>HYCITE QUITO</v>
          </cell>
          <cell r="Y6726" t="str">
            <v>FLEX NET CALLE 28 DE JUNIO S/N Y GARCIA MORENO ENTRADA LLANO GRANDE</v>
          </cell>
        </row>
        <row r="6727">
          <cell r="A6727" t="str">
            <v>98732018</v>
          </cell>
          <cell r="B6727">
            <v>480061</v>
          </cell>
          <cell r="C6727" t="str">
            <v>98732018</v>
          </cell>
          <cell r="D6727" t="str">
            <v>HYCITE</v>
          </cell>
          <cell r="E6727" t="str">
            <v>DESPACHO</v>
          </cell>
          <cell r="F6727" t="str">
            <v>NORMAL</v>
          </cell>
          <cell r="G6727" t="str">
            <v>TF89138</v>
          </cell>
          <cell r="H6727">
            <v>44910</v>
          </cell>
          <cell r="I6727" t="str">
            <v>ENTREGADO</v>
          </cell>
          <cell r="J6727">
            <v>44911</v>
          </cell>
          <cell r="K6727" t="str">
            <v>LISSETE NIVELO</v>
          </cell>
          <cell r="L6727" t="str">
            <v>URBANIZACION SANTORINI BLO 3B V39 AVENID DEL SANTUARIO GUAYAQUIL// GUAYAQUIL TARQUI 090602 GUAYAS</v>
          </cell>
          <cell r="M6727" t="str">
            <v/>
          </cell>
          <cell r="N6727" t="str">
            <v>0998617501</v>
          </cell>
          <cell r="O6727" t="str">
            <v>0998617501</v>
          </cell>
          <cell r="P6727" t="str">
            <v>090602</v>
          </cell>
          <cell r="Q6727" t="str">
            <v>GUAYAQUIL</v>
          </cell>
          <cell r="R6727" t="str">
            <v>GUAYAS</v>
          </cell>
          <cell r="S6727" t="str">
            <v>GUAYAQUIL</v>
          </cell>
          <cell r="T6727" t="str">
            <v>FLEXTRANS GYE</v>
          </cell>
          <cell r="U6727" t="str">
            <v>FLEXNETUIO_GYE</v>
          </cell>
          <cell r="V6727">
            <v>1</v>
          </cell>
          <cell r="W6727">
            <v>1.8</v>
          </cell>
          <cell r="X6727" t="str">
            <v>HYCITE QUITO</v>
          </cell>
          <cell r="Y6727" t="str">
            <v>FLEX NET CALLE 28 DE JUNIO S/N Y GARCIA MORENO ENTRADA LLANO GRANDE</v>
          </cell>
        </row>
        <row r="6728">
          <cell r="A6728" t="str">
            <v>98732023</v>
          </cell>
          <cell r="B6728">
            <v>480062</v>
          </cell>
          <cell r="C6728" t="str">
            <v>98732023</v>
          </cell>
          <cell r="D6728" t="str">
            <v>HYCITE</v>
          </cell>
          <cell r="E6728" t="str">
            <v>DESPACHO</v>
          </cell>
          <cell r="F6728" t="str">
            <v>NORMAL</v>
          </cell>
          <cell r="G6728" t="str">
            <v>031002004105612</v>
          </cell>
          <cell r="H6728">
            <v>44910</v>
          </cell>
          <cell r="I6728" t="str">
            <v>ENTREGADO</v>
          </cell>
          <cell r="J6728">
            <v>44911</v>
          </cell>
          <cell r="K6728" t="str">
            <v>ANDERSON CUENCA</v>
          </cell>
          <cell r="L6728" t="str">
            <v>TOMAS ALVA EDISON Y AMERICO BESPUCIO A 2 CUADRAS CLINICA SAN PABLO LOJA // ARGELIA PUNZARA 110111 LOJA</v>
          </cell>
          <cell r="N6728" t="str">
            <v>0987812217 / 072546740</v>
          </cell>
          <cell r="O6728" t="str">
            <v>0987812217 / 072546740</v>
          </cell>
          <cell r="P6728" t="str">
            <v>110111</v>
          </cell>
          <cell r="Q6728" t="str">
            <v>LOJA</v>
          </cell>
          <cell r="R6728" t="str">
            <v>LOJA</v>
          </cell>
          <cell r="S6728" t="str">
            <v>LOJA</v>
          </cell>
          <cell r="T6728" t="str">
            <v>TRAMACO</v>
          </cell>
          <cell r="U6728" t="str">
            <v>FLEXNETUIO_PROVINCIA</v>
          </cell>
          <cell r="V6728">
            <v>3</v>
          </cell>
          <cell r="W6728">
            <v>29.1</v>
          </cell>
          <cell r="X6728" t="str">
            <v>HYCITE QUITO</v>
          </cell>
          <cell r="Y6728" t="str">
            <v>FLEX NET CALLE 28 DE JUNIO S/N Y GARCIA MORENO ENTRADA LLANO GRANDE</v>
          </cell>
        </row>
        <row r="6729">
          <cell r="A6729" t="str">
            <v>98563937</v>
          </cell>
          <cell r="B6729">
            <v>479986</v>
          </cell>
          <cell r="C6729" t="str">
            <v>98563937</v>
          </cell>
          <cell r="D6729" t="str">
            <v>HYCITE</v>
          </cell>
          <cell r="E6729" t="str">
            <v>DESPACHO</v>
          </cell>
          <cell r="F6729" t="str">
            <v>NORMAL</v>
          </cell>
          <cell r="G6729" t="str">
            <v>TF89092</v>
          </cell>
          <cell r="H6729">
            <v>44910</v>
          </cell>
          <cell r="I6729" t="str">
            <v>ENTREGADO</v>
          </cell>
          <cell r="J6729">
            <v>44911</v>
          </cell>
          <cell r="K6729" t="str">
            <v>ADAMARIS ALEJANDRO</v>
          </cell>
          <cell r="L6729" t="str">
            <v>ALAMOS ATARAZANA MZ K S 14 C GUAYAQUIL / NORTE  TARQUI 090505 GUAYAS</v>
          </cell>
          <cell r="M6729" t="str">
            <v/>
          </cell>
          <cell r="N6729" t="str">
            <v>0992555205 / 997867149</v>
          </cell>
          <cell r="O6729" t="str">
            <v>0992555205 / 997867149</v>
          </cell>
          <cell r="P6729" t="str">
            <v>090505</v>
          </cell>
          <cell r="Q6729" t="str">
            <v>GUAYAQUIL</v>
          </cell>
          <cell r="R6729" t="str">
            <v>GUAYAS</v>
          </cell>
          <cell r="S6729" t="str">
            <v>GUAYAQUIL</v>
          </cell>
          <cell r="T6729" t="str">
            <v>FLEXTRANS GYE</v>
          </cell>
          <cell r="U6729" t="str">
            <v>FLEXNETUIO_GYE</v>
          </cell>
          <cell r="V6729">
            <v>1</v>
          </cell>
          <cell r="W6729">
            <v>4</v>
          </cell>
          <cell r="X6729" t="str">
            <v>HYCITE QUITO</v>
          </cell>
          <cell r="Y6729" t="str">
            <v>FLEX NET CALLE 28 DE JUNIO S/N Y GARCIA MORENO ENTRADA LLANO GRANDE</v>
          </cell>
        </row>
        <row r="6730">
          <cell r="A6730" t="str">
            <v>98604603</v>
          </cell>
          <cell r="B6730">
            <v>479987</v>
          </cell>
          <cell r="C6730" t="str">
            <v>98604603</v>
          </cell>
          <cell r="D6730" t="str">
            <v>HYCITE</v>
          </cell>
          <cell r="E6730" t="str">
            <v>DESPACHO</v>
          </cell>
          <cell r="F6730" t="str">
            <v>NORMAL</v>
          </cell>
          <cell r="G6730" t="str">
            <v>031002004104965</v>
          </cell>
          <cell r="H6730">
            <v>44910</v>
          </cell>
          <cell r="I6730" t="str">
            <v>ENTREGADO</v>
          </cell>
          <cell r="J6730">
            <v>44914</v>
          </cell>
          <cell r="K6730" t="str">
            <v>SEGUNDO ULLAURI</v>
          </cell>
          <cell r="L6730" t="str">
            <v>CIRCUNVALACION NORTE VIA LIMON MACHALA  LA PROVIDENCIA 070101 EL ORO</v>
          </cell>
          <cell r="M6730" t="str">
            <v/>
          </cell>
          <cell r="N6730" t="str">
            <v>0990196637 / 986967379</v>
          </cell>
          <cell r="O6730" t="str">
            <v>0990196637 / 986967379</v>
          </cell>
          <cell r="P6730" t="str">
            <v>070101</v>
          </cell>
          <cell r="Q6730" t="str">
            <v>PASAJE</v>
          </cell>
          <cell r="R6730" t="str">
            <v>EL ORO</v>
          </cell>
          <cell r="S6730" t="str">
            <v>PASAJE</v>
          </cell>
          <cell r="T6730" t="str">
            <v>TRAMACO</v>
          </cell>
          <cell r="U6730" t="str">
            <v>FLEXNETUIO_PROVINCIA</v>
          </cell>
          <cell r="V6730">
            <v>1</v>
          </cell>
          <cell r="W6730">
            <v>11.2</v>
          </cell>
          <cell r="X6730" t="str">
            <v>HYCITE QUITO</v>
          </cell>
          <cell r="Y6730" t="str">
            <v>FLEX NET CALLE 28 DE JUNIO S/N Y GARCIA MORENO ENTRADA LLANO GRANDE</v>
          </cell>
        </row>
        <row r="6731">
          <cell r="A6731" t="str">
            <v>98680477</v>
          </cell>
          <cell r="B6731">
            <v>479988</v>
          </cell>
          <cell r="C6731" t="str">
            <v>98680477</v>
          </cell>
          <cell r="D6731" t="str">
            <v>HYCITE</v>
          </cell>
          <cell r="E6731" t="str">
            <v>DESPACHO</v>
          </cell>
          <cell r="F6731" t="str">
            <v>NORMAL</v>
          </cell>
          <cell r="G6731" t="str">
            <v>031002004104966</v>
          </cell>
          <cell r="H6731">
            <v>44910</v>
          </cell>
          <cell r="I6731" t="str">
            <v>ENTREGADO</v>
          </cell>
          <cell r="J6731">
            <v>44915</v>
          </cell>
          <cell r="K6731" t="str">
            <v>NANCY ACOSTA</v>
          </cell>
          <cell r="L6731" t="str">
            <v>JOSE VELEZ Y ALMEIDA OLMEDO ABAJO DE SALON DE EVENTOS ASKAR DAULE // DAULE DAULE 091901 GUAYAS</v>
          </cell>
          <cell r="N6731" t="str">
            <v>0982900355</v>
          </cell>
          <cell r="O6731" t="str">
            <v>0982900355</v>
          </cell>
          <cell r="P6731" t="str">
            <v>091901</v>
          </cell>
          <cell r="Q6731" t="str">
            <v>DAULE</v>
          </cell>
          <cell r="R6731" t="str">
            <v>GUAYAS</v>
          </cell>
          <cell r="S6731" t="str">
            <v>DAULE</v>
          </cell>
          <cell r="T6731" t="str">
            <v>TRAMACO</v>
          </cell>
          <cell r="U6731" t="str">
            <v>FLEXNETUIO_GYE</v>
          </cell>
          <cell r="V6731">
            <v>1</v>
          </cell>
          <cell r="W6731">
            <v>8.3000000000000007</v>
          </cell>
          <cell r="X6731" t="str">
            <v>HYCITE QUITO</v>
          </cell>
          <cell r="Y6731" t="str">
            <v>FLEX NET CALLE 28 DE JUNIO S/N Y GARCIA MORENO ENTRADA LLANO GRANDE</v>
          </cell>
        </row>
        <row r="6732">
          <cell r="A6732" t="str">
            <v>98680488</v>
          </cell>
          <cell r="B6732">
            <v>479989</v>
          </cell>
          <cell r="C6732" t="str">
            <v>98680488</v>
          </cell>
          <cell r="D6732" t="str">
            <v>HYCITE</v>
          </cell>
          <cell r="E6732" t="str">
            <v>DESPACHO</v>
          </cell>
          <cell r="F6732" t="str">
            <v>NORMAL</v>
          </cell>
          <cell r="G6732" t="str">
            <v>031002004104967</v>
          </cell>
          <cell r="H6732">
            <v>44910</v>
          </cell>
          <cell r="I6732" t="str">
            <v>ENTREGADO</v>
          </cell>
          <cell r="J6732">
            <v>44914</v>
          </cell>
          <cell r="K6732" t="str">
            <v>HIRALDA ALVARADO</v>
          </cell>
          <cell r="L6732" t="str">
            <v>ISIDRO CARCHI Y MALECON REF PUENTE NUEVO HOTEL LOS FICUS DAULE // DAULE DAULE 091901 GUAYAS</v>
          </cell>
          <cell r="N6732" t="str">
            <v>0982677311 / 042599800</v>
          </cell>
          <cell r="O6732" t="str">
            <v>0982677311 / 042599800</v>
          </cell>
          <cell r="P6732" t="str">
            <v>091901</v>
          </cell>
          <cell r="Q6732" t="str">
            <v>DAULE</v>
          </cell>
          <cell r="R6732" t="str">
            <v>GUAYAS</v>
          </cell>
          <cell r="S6732" t="str">
            <v>DAULE</v>
          </cell>
          <cell r="T6732" t="str">
            <v>TRAMACO</v>
          </cell>
          <cell r="U6732" t="str">
            <v>FLEXNETUIO_GYE</v>
          </cell>
          <cell r="V6732">
            <v>1</v>
          </cell>
          <cell r="W6732">
            <v>4.4000000000000004</v>
          </cell>
          <cell r="X6732" t="str">
            <v>HYCITE QUITO</v>
          </cell>
          <cell r="Y6732" t="str">
            <v>FLEX NET CALLE 28 DE JUNIO S/N Y GARCIA MORENO ENTRADA LLANO GRANDE</v>
          </cell>
        </row>
        <row r="6733">
          <cell r="A6733" t="str">
            <v>98680504</v>
          </cell>
          <cell r="B6733">
            <v>479990</v>
          </cell>
          <cell r="C6733" t="str">
            <v>98680504</v>
          </cell>
          <cell r="D6733" t="str">
            <v>HYCITE</v>
          </cell>
          <cell r="E6733" t="str">
            <v>DESPACHO</v>
          </cell>
          <cell r="F6733" t="str">
            <v>NORMAL</v>
          </cell>
          <cell r="G6733" t="str">
            <v>031002004104968</v>
          </cell>
          <cell r="H6733">
            <v>44910</v>
          </cell>
          <cell r="I6733" t="str">
            <v>ENTREGADO</v>
          </cell>
          <cell r="J6733">
            <v>44914</v>
          </cell>
          <cell r="K6733" t="str">
            <v>LILIAM VERA</v>
          </cell>
          <cell r="L6733" t="str">
            <v>CAMILO DESTRAJE Y VELASCO IBARRA DETRAS DE LA IGLESIA SAN JUAN DAULE// DAULE DAULE 091901 GUAYAS</v>
          </cell>
          <cell r="N6733" t="str">
            <v>0999519965</v>
          </cell>
          <cell r="O6733" t="str">
            <v>0999519965</v>
          </cell>
          <cell r="P6733" t="str">
            <v>091901</v>
          </cell>
          <cell r="Q6733" t="str">
            <v>DAULE</v>
          </cell>
          <cell r="R6733" t="str">
            <v>GUAYAS</v>
          </cell>
          <cell r="S6733" t="str">
            <v>DAULE</v>
          </cell>
          <cell r="T6733" t="str">
            <v>TRAMACO</v>
          </cell>
          <cell r="U6733" t="str">
            <v>FLEXNETUIO_GYE</v>
          </cell>
          <cell r="V6733">
            <v>1</v>
          </cell>
          <cell r="W6733">
            <v>12</v>
          </cell>
          <cell r="X6733" t="str">
            <v>HYCITE QUITO</v>
          </cell>
          <cell r="Y6733" t="str">
            <v>FLEX NET CALLE 28 DE JUNIO S/N Y GARCIA MORENO ENTRADA LLANO GRANDE</v>
          </cell>
        </row>
        <row r="6734">
          <cell r="A6734" t="str">
            <v>98681559</v>
          </cell>
          <cell r="B6734">
            <v>479991</v>
          </cell>
          <cell r="C6734" t="str">
            <v>98681559</v>
          </cell>
          <cell r="D6734" t="str">
            <v>HYCITE</v>
          </cell>
          <cell r="E6734" t="str">
            <v>DESPACHO</v>
          </cell>
          <cell r="F6734" t="str">
            <v>NORMAL</v>
          </cell>
          <cell r="G6734" t="str">
            <v>TFQ89096</v>
          </cell>
          <cell r="H6734">
            <v>44910</v>
          </cell>
          <cell r="I6734" t="str">
            <v>ENTREGADO</v>
          </cell>
          <cell r="J6734">
            <v>44914</v>
          </cell>
          <cell r="K6734" t="str">
            <v>ROSARIO ORBE</v>
          </cell>
          <cell r="L6734" t="str">
            <v>GOLONDRINAS E 19 - 48 Y EL QUINDE URB CAMPO ALEGRE QUITO // MONTESERRIN MONTESERRIN 170503 PICHINCHA</v>
          </cell>
          <cell r="M6734" t="str">
            <v/>
          </cell>
          <cell r="N6734" t="str">
            <v>0993827583</v>
          </cell>
          <cell r="O6734" t="str">
            <v>0993827583</v>
          </cell>
          <cell r="P6734" t="str">
            <v>170503</v>
          </cell>
          <cell r="Q6734" t="str">
            <v>QUITO</v>
          </cell>
          <cell r="R6734" t="str">
            <v>PICHINCHA</v>
          </cell>
          <cell r="S6734" t="str">
            <v>QUITO</v>
          </cell>
          <cell r="T6734" t="str">
            <v>FLEXTRANS UIO</v>
          </cell>
          <cell r="U6734" t="str">
            <v>FLEXNETUIO_LOCAL</v>
          </cell>
          <cell r="V6734">
            <v>1</v>
          </cell>
          <cell r="W6734">
            <v>3.4</v>
          </cell>
          <cell r="X6734" t="str">
            <v>HYCITE QUITO</v>
          </cell>
          <cell r="Y6734" t="str">
            <v>FLEX NET CALLE 28 DE JUNIO S/N Y GARCIA MORENO ENTRADA LLANO GRANDE</v>
          </cell>
        </row>
        <row r="6735">
          <cell r="A6735" t="str">
            <v>98684444</v>
          </cell>
          <cell r="B6735">
            <v>479992</v>
          </cell>
          <cell r="C6735" t="str">
            <v>98684444</v>
          </cell>
          <cell r="D6735" t="str">
            <v>HYCITE</v>
          </cell>
          <cell r="E6735" t="str">
            <v>DESPACHO</v>
          </cell>
          <cell r="F6735" t="str">
            <v>NORMAL</v>
          </cell>
          <cell r="G6735" t="str">
            <v>TFQ89097</v>
          </cell>
          <cell r="H6735">
            <v>44910</v>
          </cell>
          <cell r="I6735" t="str">
            <v>ENTREGADO</v>
          </cell>
          <cell r="J6735">
            <v>44911</v>
          </cell>
          <cell r="K6735" t="str">
            <v>ISAURA GRIJALVA</v>
          </cell>
          <cell r="L6735" t="str">
            <v>OE 2G 548-31 548 A FENIDO ANGULO / NUEVA AURORA ATRES CUADRAS DE LA MATERNIDAD SU QUITO ** QUITO SUR GUAMANI 170701 PICHINCHA</v>
          </cell>
          <cell r="N6735" t="str">
            <v>0983185783</v>
          </cell>
          <cell r="O6735" t="str">
            <v>0983185783</v>
          </cell>
          <cell r="P6735" t="str">
            <v>170701</v>
          </cell>
          <cell r="Q6735" t="str">
            <v>QUITO</v>
          </cell>
          <cell r="R6735" t="str">
            <v>PICHINCHA</v>
          </cell>
          <cell r="S6735" t="str">
            <v>QUITO</v>
          </cell>
          <cell r="T6735" t="str">
            <v>FLEXTRANS UIO</v>
          </cell>
          <cell r="U6735" t="str">
            <v>FLEXNETUIO_LOCAL</v>
          </cell>
          <cell r="V6735">
            <v>2</v>
          </cell>
          <cell r="W6735">
            <v>15</v>
          </cell>
          <cell r="X6735" t="str">
            <v>HYCITE QUITO</v>
          </cell>
          <cell r="Y6735" t="str">
            <v>FLEX NET CALLE 28 DE JUNIO S/N Y GARCIA MORENO ENTRADA LLANO GRANDE</v>
          </cell>
        </row>
        <row r="6736">
          <cell r="A6736" t="str">
            <v>98697168</v>
          </cell>
          <cell r="B6736">
            <v>479993</v>
          </cell>
          <cell r="C6736" t="str">
            <v>98697168</v>
          </cell>
          <cell r="D6736" t="str">
            <v>HYCITE</v>
          </cell>
          <cell r="E6736" t="str">
            <v>DESPACHO</v>
          </cell>
          <cell r="F6736" t="str">
            <v>NORMAL</v>
          </cell>
          <cell r="G6736" t="str">
            <v>TFQ89149</v>
          </cell>
          <cell r="H6736">
            <v>44910</v>
          </cell>
          <cell r="I6736" t="str">
            <v>ENTREGADO</v>
          </cell>
          <cell r="J6736">
            <v>44911</v>
          </cell>
          <cell r="K6736" t="str">
            <v>GABRIELA ANICETE</v>
          </cell>
          <cell r="L6736" t="str">
            <v>HERNANDO DAVILA E15-138 Y E16 PUERTAS NEGRAS CS DE LADRILLO VISTO QUITO / LA VICENTINA ITCHIMBIA 170136 PICHINCHA</v>
          </cell>
          <cell r="N6736" t="str">
            <v>0987239555</v>
          </cell>
          <cell r="O6736" t="str">
            <v>0987239555</v>
          </cell>
          <cell r="P6736" t="str">
            <v>170208</v>
          </cell>
          <cell r="Q6736" t="str">
            <v>QUITO</v>
          </cell>
          <cell r="R6736" t="str">
            <v>PICHINCHA</v>
          </cell>
          <cell r="S6736" t="str">
            <v>CALDERON (CARAPUNGO)</v>
          </cell>
          <cell r="T6736" t="str">
            <v>FLEXTRANS UIO</v>
          </cell>
          <cell r="U6736" t="str">
            <v>FLEXNETUIO_LOCAL</v>
          </cell>
          <cell r="V6736">
            <v>2</v>
          </cell>
          <cell r="W6736">
            <v>16.899999999999999</v>
          </cell>
          <cell r="X6736" t="str">
            <v>HYCITE QUITO</v>
          </cell>
          <cell r="Y6736" t="str">
            <v>FLEX NET CALLE 28 DE JUNIO S/N Y GARCIA MORENO ENTRADA LLANO GRANDE</v>
          </cell>
        </row>
        <row r="6737">
          <cell r="A6737" t="str">
            <v>98698428</v>
          </cell>
          <cell r="B6737">
            <v>479994</v>
          </cell>
          <cell r="C6737" t="str">
            <v>98698428</v>
          </cell>
          <cell r="D6737" t="str">
            <v>HYCITE</v>
          </cell>
          <cell r="E6737" t="str">
            <v>DESPACHO</v>
          </cell>
          <cell r="F6737" t="str">
            <v>NORMAL</v>
          </cell>
          <cell r="G6737" t="str">
            <v>031002004104969</v>
          </cell>
          <cell r="H6737">
            <v>44910</v>
          </cell>
          <cell r="I6737" t="str">
            <v>ENTREGADO</v>
          </cell>
          <cell r="J6737">
            <v>44914</v>
          </cell>
          <cell r="K6737" t="str">
            <v>GABRIELA CHIMBO</v>
          </cell>
          <cell r="L6737" t="str">
            <v>JALISCO ENTRE TEGUESIGALPA Y GUADALAJARA ESCALINATA LOJA//LA ALBORADA SUCRE 110103 LOJA</v>
          </cell>
          <cell r="M6737" t="str">
            <v/>
          </cell>
          <cell r="N6737" t="str">
            <v>0961575349 / 987309863</v>
          </cell>
          <cell r="O6737" t="str">
            <v>0961575349 / 987309863</v>
          </cell>
          <cell r="P6737" t="str">
            <v>110103</v>
          </cell>
          <cell r="Q6737" t="str">
            <v>LOJA</v>
          </cell>
          <cell r="R6737" t="str">
            <v>LOJA</v>
          </cell>
          <cell r="S6737" t="str">
            <v>LOJA</v>
          </cell>
          <cell r="T6737" t="str">
            <v>TRAMACO</v>
          </cell>
          <cell r="U6737" t="str">
            <v>FLEXNETUIO_PROVINCIA</v>
          </cell>
          <cell r="V6737">
            <v>1</v>
          </cell>
          <cell r="W6737">
            <v>8.5</v>
          </cell>
          <cell r="X6737" t="str">
            <v>HYCITE QUITO</v>
          </cell>
          <cell r="Y6737" t="str">
            <v>FLEX NET CALLE 28 DE JUNIO S/N Y GARCIA MORENO ENTRADA LLANO GRANDE</v>
          </cell>
        </row>
        <row r="6738">
          <cell r="A6738" t="str">
            <v>98699897</v>
          </cell>
          <cell r="B6738">
            <v>479995</v>
          </cell>
          <cell r="C6738" t="str">
            <v>98699897</v>
          </cell>
          <cell r="D6738" t="str">
            <v>HYCITE</v>
          </cell>
          <cell r="E6738" t="str">
            <v>DESPACHO</v>
          </cell>
          <cell r="F6738" t="str">
            <v>NORMAL</v>
          </cell>
          <cell r="G6738" t="str">
            <v>TF89152</v>
          </cell>
          <cell r="H6738">
            <v>44910</v>
          </cell>
          <cell r="I6738" t="str">
            <v>ENTREGADO</v>
          </cell>
          <cell r="J6738">
            <v>44911</v>
          </cell>
          <cell r="K6738" t="str">
            <v>MARCO GALLARDO</v>
          </cell>
          <cell r="L6738" t="str">
            <v>V MANUEL RENDON 808 ENTRE RUMICHACA Y RIOBAMBA 5 PISO GUAYAQUIL-CENTRO XIMENA 090306 GUAYAS</v>
          </cell>
          <cell r="N6738" t="str">
            <v>0984910372</v>
          </cell>
          <cell r="O6738" t="str">
            <v>0984910372</v>
          </cell>
          <cell r="P6738" t="str">
            <v>090306</v>
          </cell>
          <cell r="Q6738" t="str">
            <v>GUAYAQUIL</v>
          </cell>
          <cell r="R6738" t="str">
            <v>GUAYAS</v>
          </cell>
          <cell r="S6738" t="str">
            <v>GUAYAQUIL</v>
          </cell>
          <cell r="T6738" t="str">
            <v>FLEXTRANS GYE</v>
          </cell>
          <cell r="U6738" t="str">
            <v>FLEXNETUIO_GYE</v>
          </cell>
          <cell r="V6738">
            <v>2</v>
          </cell>
          <cell r="W6738">
            <v>14.3</v>
          </cell>
          <cell r="X6738" t="str">
            <v>HYCITE QUITO</v>
          </cell>
          <cell r="Y6738" t="str">
            <v>FLEX NET CALLE 28 DE JUNIO S/N Y GARCIA MORENO ENTRADA LLANO GRANDE</v>
          </cell>
        </row>
        <row r="6739">
          <cell r="A6739" t="str">
            <v>98704134</v>
          </cell>
          <cell r="B6739">
            <v>479996</v>
          </cell>
          <cell r="C6739" t="str">
            <v>98704134</v>
          </cell>
          <cell r="D6739" t="str">
            <v>HYCITE</v>
          </cell>
          <cell r="E6739" t="str">
            <v>DESPACHO</v>
          </cell>
          <cell r="F6739" t="str">
            <v>NORMAL</v>
          </cell>
          <cell r="G6739" t="str">
            <v>031002004104970</v>
          </cell>
          <cell r="H6739">
            <v>44910</v>
          </cell>
          <cell r="I6739" t="str">
            <v>ENTREGADO</v>
          </cell>
          <cell r="J6739">
            <v>44915</v>
          </cell>
          <cell r="K6739" t="str">
            <v>NELSON MASQUI</v>
          </cell>
          <cell r="L6739" t="str">
            <v>CUENCA Y ROCAFUERTE TRAS DE LA MECANICA DUQUE SHUSHIFINDI//ORELLANA SHUSHUSHIFINDI(7 DE JULIO 210401 SUCUMBIOS</v>
          </cell>
          <cell r="M6739" t="str">
            <v/>
          </cell>
          <cell r="N6739" t="str">
            <v>0961488328 / 062610256</v>
          </cell>
          <cell r="O6739" t="str">
            <v>0961488328 / 062610256</v>
          </cell>
          <cell r="P6739" t="str">
            <v>210401</v>
          </cell>
          <cell r="Q6739" t="str">
            <v>SHUSHUFINDI</v>
          </cell>
          <cell r="R6739" t="str">
            <v>SUCUMBIOS</v>
          </cell>
          <cell r="S6739" t="str">
            <v>SHUSHUFINDI - LA VICTORIA</v>
          </cell>
          <cell r="T6739" t="str">
            <v>TRAMACO</v>
          </cell>
          <cell r="U6739" t="str">
            <v>FLEXNETUIO_PROVINCIA</v>
          </cell>
          <cell r="V6739">
            <v>1</v>
          </cell>
          <cell r="W6739">
            <v>3.3</v>
          </cell>
          <cell r="X6739" t="str">
            <v>HYCITE QUITO</v>
          </cell>
          <cell r="Y6739" t="str">
            <v>FLEX NET CALLE 28 DE JUNIO S/N Y GARCIA MORENO ENTRADA LLANO GRANDE</v>
          </cell>
        </row>
        <row r="6740">
          <cell r="A6740" t="str">
            <v>98706970</v>
          </cell>
          <cell r="B6740">
            <v>479998</v>
          </cell>
          <cell r="C6740" t="str">
            <v>98706970</v>
          </cell>
          <cell r="D6740" t="str">
            <v>HYCITE</v>
          </cell>
          <cell r="E6740" t="str">
            <v>DESPACHO</v>
          </cell>
          <cell r="F6740" t="str">
            <v>NORMAL</v>
          </cell>
          <cell r="G6740" t="str">
            <v>TF89101</v>
          </cell>
          <cell r="H6740">
            <v>44910</v>
          </cell>
          <cell r="I6740" t="str">
            <v>ENTREGADO</v>
          </cell>
          <cell r="J6740">
            <v>44911</v>
          </cell>
          <cell r="K6740" t="str">
            <v>MARIA YEROVI</v>
          </cell>
          <cell r="L6740" t="str">
            <v>SAUCES 5, MZ 250 V 35 POR EL PARQUEADERO GUAYAQUIL / SAUCES TARQUI 090504 GUAYAS</v>
          </cell>
          <cell r="M6740" t="str">
            <v/>
          </cell>
          <cell r="N6740" t="str">
            <v>0985280770</v>
          </cell>
          <cell r="O6740" t="str">
            <v>0985280770</v>
          </cell>
          <cell r="P6740" t="str">
            <v>090504</v>
          </cell>
          <cell r="Q6740" t="str">
            <v>GUAYAQUIL</v>
          </cell>
          <cell r="R6740" t="str">
            <v>GUAYAS</v>
          </cell>
          <cell r="S6740" t="str">
            <v>GUAYAQUIL</v>
          </cell>
          <cell r="T6740" t="str">
            <v>ITSACOURIER</v>
          </cell>
          <cell r="U6740" t="str">
            <v>FLEXNETUIO_GYE</v>
          </cell>
          <cell r="V6740">
            <v>1</v>
          </cell>
          <cell r="W6740">
            <v>4.4000000000000004</v>
          </cell>
          <cell r="X6740" t="str">
            <v>HYCITE QUITO</v>
          </cell>
          <cell r="Y6740" t="str">
            <v>FLEX NET CALLE 28 DE JUNIO S/N Y GARCIA MORENO ENTRADA LLANO GRANDE</v>
          </cell>
        </row>
        <row r="6741">
          <cell r="A6741" t="str">
            <v>98710067</v>
          </cell>
          <cell r="B6741">
            <v>479999</v>
          </cell>
          <cell r="C6741" t="str">
            <v>98710067</v>
          </cell>
          <cell r="D6741" t="str">
            <v>HYCITE</v>
          </cell>
          <cell r="E6741" t="str">
            <v>DESPACHO</v>
          </cell>
          <cell r="F6741" t="str">
            <v>NORMAL</v>
          </cell>
          <cell r="G6741" t="str">
            <v>TF89102</v>
          </cell>
          <cell r="H6741">
            <v>44910</v>
          </cell>
          <cell r="I6741" t="str">
            <v>ENTREGADO</v>
          </cell>
          <cell r="J6741">
            <v>44911</v>
          </cell>
          <cell r="K6741" t="str">
            <v>YESSENIA DIOSES</v>
          </cell>
          <cell r="L6741" t="str">
            <v>45-S BARRIO SAN EDUARDO DG A LA TIENDA ALBERTHO CASA 3 PS COLOR BEIGE CON BALCO GUAYAQUIL / SAN EDUARDO TARQUI 090603 GUAYAS</v>
          </cell>
          <cell r="M6741" t="str">
            <v/>
          </cell>
          <cell r="N6741" t="str">
            <v>0995809079 / 042667011</v>
          </cell>
          <cell r="O6741" t="str">
            <v>0995809079 / 042667011</v>
          </cell>
          <cell r="P6741" t="str">
            <v>090603</v>
          </cell>
          <cell r="Q6741" t="str">
            <v>GUAYAQUIL</v>
          </cell>
          <cell r="R6741" t="str">
            <v>GUAYAS</v>
          </cell>
          <cell r="S6741" t="str">
            <v>GUAYAQUIL</v>
          </cell>
          <cell r="T6741" t="str">
            <v>FLEXTRANS GYE</v>
          </cell>
          <cell r="U6741" t="str">
            <v>FLEXNETUIO_GYE</v>
          </cell>
          <cell r="V6741">
            <v>1</v>
          </cell>
          <cell r="W6741">
            <v>8.8000000000000007</v>
          </cell>
          <cell r="X6741" t="str">
            <v>HYCITE QUITO</v>
          </cell>
          <cell r="Y6741" t="str">
            <v>FLEX NET CALLE 28 DE JUNIO S/N Y GARCIA MORENO ENTRADA LLANO GRANDE</v>
          </cell>
        </row>
        <row r="6742">
          <cell r="A6742" t="str">
            <v>98712557</v>
          </cell>
          <cell r="B6742">
            <v>480000</v>
          </cell>
          <cell r="C6742" t="str">
            <v>98712557</v>
          </cell>
          <cell r="D6742" t="str">
            <v>HYCITE</v>
          </cell>
          <cell r="E6742" t="str">
            <v>DESPACHO</v>
          </cell>
          <cell r="F6742" t="str">
            <v>NORMAL</v>
          </cell>
          <cell r="G6742" t="str">
            <v>031002004104971</v>
          </cell>
          <cell r="H6742">
            <v>44910</v>
          </cell>
          <cell r="I6742" t="str">
            <v>ENTREGADO</v>
          </cell>
          <cell r="J6742">
            <v>44914</v>
          </cell>
          <cell r="K6742" t="str">
            <v>JOSE LLANOS</v>
          </cell>
          <cell r="L6742" t="str">
            <v>VIA AL GUNATA KM17 VIA AL CUERPO DE INGENIEROS LAGO AGRIO-COMUNIDAD GUANTE NUEVA LOJA 210201 SUCUMBIOS</v>
          </cell>
          <cell r="M6742" t="str">
            <v/>
          </cell>
          <cell r="N6742" t="str">
            <v>0993658677</v>
          </cell>
          <cell r="O6742" t="str">
            <v>0993658677</v>
          </cell>
          <cell r="P6742" t="str">
            <v>210201</v>
          </cell>
          <cell r="Q6742" t="str">
            <v>LAGO AGRIO</v>
          </cell>
          <cell r="R6742" t="str">
            <v>SUCUMBIOS</v>
          </cell>
          <cell r="S6742" t="str">
            <v>NUEVA LOJA - DIEZ DE AGOSTO</v>
          </cell>
          <cell r="T6742" t="str">
            <v>TRAMACO</v>
          </cell>
          <cell r="U6742" t="str">
            <v>FLEXNETUIO_PROVINCIA</v>
          </cell>
          <cell r="V6742">
            <v>1</v>
          </cell>
          <cell r="W6742">
            <v>15.2</v>
          </cell>
          <cell r="X6742" t="str">
            <v>HYCITE QUITO</v>
          </cell>
          <cell r="Y6742" t="str">
            <v>FLEX NET CALLE 28 DE JUNIO S/N Y GARCIA MORENO ENTRADA LLANO GRANDE</v>
          </cell>
        </row>
        <row r="6743">
          <cell r="A6743" t="str">
            <v>98714369</v>
          </cell>
          <cell r="B6743">
            <v>480001</v>
          </cell>
          <cell r="C6743" t="str">
            <v>98714369</v>
          </cell>
          <cell r="D6743" t="str">
            <v>HYCITE</v>
          </cell>
          <cell r="E6743" t="str">
            <v>DESPACHO</v>
          </cell>
          <cell r="F6743" t="str">
            <v>NORMAL</v>
          </cell>
          <cell r="G6743" t="str">
            <v>031002004104972</v>
          </cell>
          <cell r="H6743">
            <v>44910</v>
          </cell>
          <cell r="I6743" t="str">
            <v>ENTREGADO</v>
          </cell>
          <cell r="J6743">
            <v>44913</v>
          </cell>
          <cell r="K6743" t="str">
            <v>EUDOCIA LOJA</v>
          </cell>
          <cell r="L6743" t="str">
            <v>PEDRO DE LOZA / MERCADO CENTRAL GARCIA MORENO LOCAL # 18 ALAUSI // ALAUSI ALAUSI 060202 CHIMBORAZO</v>
          </cell>
          <cell r="M6743" t="str">
            <v/>
          </cell>
          <cell r="N6743" t="str">
            <v>0996142771</v>
          </cell>
          <cell r="O6743" t="str">
            <v>0996142771</v>
          </cell>
          <cell r="P6743" t="str">
            <v>060202</v>
          </cell>
          <cell r="Q6743" t="str">
            <v>ALAUSI</v>
          </cell>
          <cell r="R6743" t="str">
            <v>CHIMBORAZO</v>
          </cell>
          <cell r="S6743" t="str">
            <v>ALAUSI</v>
          </cell>
          <cell r="T6743" t="str">
            <v>TRAMACO</v>
          </cell>
          <cell r="U6743" t="str">
            <v>FLEXNETUIO_PROVINCIA</v>
          </cell>
          <cell r="V6743">
            <v>1</v>
          </cell>
          <cell r="W6743">
            <v>7.3</v>
          </cell>
          <cell r="X6743" t="str">
            <v>HYCITE QUITO</v>
          </cell>
          <cell r="Y6743" t="str">
            <v>FLEX NET CALLE 28 DE JUNIO S/N Y GARCIA MORENO ENTRADA LLANO GRANDE</v>
          </cell>
        </row>
        <row r="6744">
          <cell r="A6744" t="str">
            <v>98714384</v>
          </cell>
          <cell r="B6744">
            <v>480002</v>
          </cell>
          <cell r="C6744" t="str">
            <v>98714384</v>
          </cell>
          <cell r="D6744" t="str">
            <v>HYCITE</v>
          </cell>
          <cell r="E6744" t="str">
            <v>DESPACHO</v>
          </cell>
          <cell r="F6744" t="str">
            <v>NORMAL</v>
          </cell>
          <cell r="G6744" t="str">
            <v>TF89103</v>
          </cell>
          <cell r="H6744">
            <v>44910</v>
          </cell>
          <cell r="I6744" t="str">
            <v>ENTREGADO</v>
          </cell>
          <cell r="J6744">
            <v>44911</v>
          </cell>
          <cell r="K6744" t="str">
            <v>BELGICA VARGAS</v>
          </cell>
          <cell r="L6744" t="str">
            <v>GUASMO CENTRAL COOP 3 NOVIEMBRE MZ 1760 SL 38 GUAYAQUIL SUR XIMENA 090107 GUAYAS</v>
          </cell>
          <cell r="M6744" t="str">
            <v/>
          </cell>
          <cell r="N6744" t="str">
            <v>0985570983</v>
          </cell>
          <cell r="O6744" t="str">
            <v>0985570983</v>
          </cell>
          <cell r="P6744" t="str">
            <v>090107</v>
          </cell>
          <cell r="Q6744" t="str">
            <v>GUAYAQUIL</v>
          </cell>
          <cell r="R6744" t="str">
            <v>GUAYAS</v>
          </cell>
          <cell r="S6744" t="str">
            <v>GUAYAQUIL</v>
          </cell>
          <cell r="T6744" t="str">
            <v>FLEXTRANS GYE</v>
          </cell>
          <cell r="U6744" t="str">
            <v>FLEXNETUIO_GYE</v>
          </cell>
          <cell r="V6744">
            <v>1</v>
          </cell>
          <cell r="W6744">
            <v>7.1</v>
          </cell>
          <cell r="X6744" t="str">
            <v>HYCITE QUITO</v>
          </cell>
          <cell r="Y6744" t="str">
            <v>FLEX NET CALLE 28 DE JUNIO S/N Y GARCIA MORENO ENTRADA LLANO GRANDE</v>
          </cell>
        </row>
        <row r="6745">
          <cell r="A6745" t="str">
            <v>98714589</v>
          </cell>
          <cell r="B6745">
            <v>480003</v>
          </cell>
          <cell r="C6745" t="str">
            <v>98714589</v>
          </cell>
          <cell r="D6745" t="str">
            <v>HYCITE</v>
          </cell>
          <cell r="E6745" t="str">
            <v>DESPACHO</v>
          </cell>
          <cell r="F6745" t="str">
            <v>NORMAL</v>
          </cell>
          <cell r="G6745" t="str">
            <v>TF89153</v>
          </cell>
          <cell r="H6745">
            <v>44910</v>
          </cell>
          <cell r="I6745" t="str">
            <v>ENTREGADO</v>
          </cell>
          <cell r="J6745">
            <v>44911</v>
          </cell>
          <cell r="K6745" t="str">
            <v>LAURA SIGUENZA</v>
          </cell>
          <cell r="L6745" t="str">
            <v>PRODERO II MZ D32 V41 JUANTO A KIA MOTOR GUAYAQUIL ** SUR XIMENA 090114 GUAYAS</v>
          </cell>
          <cell r="N6745" t="str">
            <v>0963743052 / 981801771</v>
          </cell>
          <cell r="O6745" t="str">
            <v>0963743052 / 981801771</v>
          </cell>
          <cell r="P6745" t="str">
            <v>GUAYAQUIL</v>
          </cell>
          <cell r="Q6745" t="str">
            <v>GUAYAQUIL</v>
          </cell>
          <cell r="R6745" t="str">
            <v>GUAYAS</v>
          </cell>
          <cell r="T6745" t="str">
            <v>FLEXTRANS GYE</v>
          </cell>
          <cell r="U6745" t="str">
            <v>FLEXNETUIO_GYE</v>
          </cell>
          <cell r="V6745">
            <v>3</v>
          </cell>
          <cell r="W6745">
            <v>31.7</v>
          </cell>
          <cell r="X6745" t="str">
            <v>HYCITE QUITO</v>
          </cell>
          <cell r="Y6745" t="str">
            <v>FLEX NET CALLE 28 DE JUNIO S/N Y GARCIA MORENO ENTRADA LLANO GRANDE</v>
          </cell>
        </row>
        <row r="6746">
          <cell r="A6746" t="str">
            <v>98714621</v>
          </cell>
          <cell r="B6746">
            <v>480004</v>
          </cell>
          <cell r="C6746" t="str">
            <v>98714621</v>
          </cell>
          <cell r="D6746" t="str">
            <v>HYCITE</v>
          </cell>
          <cell r="E6746" t="str">
            <v>DESPACHO</v>
          </cell>
          <cell r="F6746" t="str">
            <v>NORMAL</v>
          </cell>
          <cell r="G6746" t="str">
            <v>TF89154</v>
          </cell>
          <cell r="H6746">
            <v>44910</v>
          </cell>
          <cell r="I6746" t="str">
            <v>ENTREGADO</v>
          </cell>
          <cell r="J6746">
            <v>44911</v>
          </cell>
          <cell r="K6746" t="str">
            <v>ALEXANDRA NOLE</v>
          </cell>
          <cell r="L6746" t="str">
            <v>JUSTICIA Y LIBERTAD MZ 15 V 27 GUAYAQUIL ** SUR  XIMENA 090114 GUAYAS</v>
          </cell>
          <cell r="N6746" t="str">
            <v>0997968374</v>
          </cell>
          <cell r="O6746" t="str">
            <v>0997968374</v>
          </cell>
          <cell r="P6746" t="str">
            <v>GUAYAQUIL</v>
          </cell>
          <cell r="Q6746" t="str">
            <v>GUAYAQUIL</v>
          </cell>
          <cell r="R6746" t="str">
            <v>GUAYAS</v>
          </cell>
          <cell r="T6746" t="str">
            <v>FLEXTRANS GYE</v>
          </cell>
          <cell r="U6746" t="str">
            <v>FLEXNETUIO_GYE</v>
          </cell>
          <cell r="V6746">
            <v>3</v>
          </cell>
          <cell r="W6746">
            <v>32.700000000000003</v>
          </cell>
          <cell r="X6746" t="str">
            <v>HYCITE QUITO</v>
          </cell>
          <cell r="Y6746" t="str">
            <v>FLEX NET CALLE 28 DE JUNIO S/N Y GARCIA MORENO ENTRADA LLANO GRANDE</v>
          </cell>
        </row>
        <row r="6747">
          <cell r="A6747" t="str">
            <v>98718012</v>
          </cell>
          <cell r="B6747">
            <v>480006</v>
          </cell>
          <cell r="C6747" t="str">
            <v>98718012</v>
          </cell>
          <cell r="D6747" t="str">
            <v>HYCITE</v>
          </cell>
          <cell r="E6747" t="str">
            <v>DESPACHO</v>
          </cell>
          <cell r="F6747" t="str">
            <v>NORMAL</v>
          </cell>
          <cell r="G6747" t="str">
            <v>TF89107</v>
          </cell>
          <cell r="H6747">
            <v>44910</v>
          </cell>
          <cell r="I6747" t="str">
            <v>ENTREGADO</v>
          </cell>
          <cell r="J6747">
            <v>44911</v>
          </cell>
          <cell r="K6747" t="str">
            <v>GIOVANNI JIMENEZ</v>
          </cell>
          <cell r="L6747" t="str">
            <v>SIV NUTERO//CALLE 34-35 SEGURA HOSPITAL GUAYAQUIL ABEL GILBERT PONTON GUAYAQUIL // SUBURBIO OESTE FEBRES CORDERO 090404 GUAYAS</v>
          </cell>
          <cell r="M6747" t="str">
            <v/>
          </cell>
          <cell r="N6747" t="str">
            <v>0995649412 / 046048539</v>
          </cell>
          <cell r="O6747" t="str">
            <v>0995649412 / 046048539</v>
          </cell>
          <cell r="P6747" t="str">
            <v>090404</v>
          </cell>
          <cell r="Q6747" t="str">
            <v>GUAYAQUIL</v>
          </cell>
          <cell r="R6747" t="str">
            <v>GUAYAS</v>
          </cell>
          <cell r="S6747" t="str">
            <v>GUAYAQUIL</v>
          </cell>
          <cell r="T6747" t="str">
            <v>FLEXTRANS GYE</v>
          </cell>
          <cell r="U6747" t="str">
            <v>FLEXNETUIO_GYE</v>
          </cell>
          <cell r="V6747">
            <v>1</v>
          </cell>
          <cell r="W6747">
            <v>8.3000000000000007</v>
          </cell>
          <cell r="X6747" t="str">
            <v>HYCITE QUITO</v>
          </cell>
          <cell r="Y6747" t="str">
            <v>FLEX NET CALLE 28 DE JUNIO S/N Y GARCIA MORENO ENTRADA LLANO GRANDE</v>
          </cell>
        </row>
        <row r="6748">
          <cell r="A6748" t="str">
            <v>98718021</v>
          </cell>
          <cell r="B6748">
            <v>480007</v>
          </cell>
          <cell r="C6748" t="str">
            <v>98718021</v>
          </cell>
          <cell r="D6748" t="str">
            <v>HYCITE</v>
          </cell>
          <cell r="E6748" t="str">
            <v>DESPACHO</v>
          </cell>
          <cell r="F6748" t="str">
            <v>NORMAL</v>
          </cell>
          <cell r="G6748" t="str">
            <v>TF89108</v>
          </cell>
          <cell r="H6748">
            <v>44910</v>
          </cell>
          <cell r="I6748" t="str">
            <v>ENTREGADO</v>
          </cell>
          <cell r="J6748">
            <v>44911</v>
          </cell>
          <cell r="K6748" t="str">
            <v>XIOMARA PARDO</v>
          </cell>
          <cell r="L6748" t="str">
            <v>ISLA TRINTARIA COPERATIVA JACOBO BUCARAM MZ 30 S21 GUAYAQUIL // SUR XIMENA 090206 GUAYAS</v>
          </cell>
          <cell r="M6748" t="str">
            <v/>
          </cell>
          <cell r="N6748" t="str">
            <v>0963667754</v>
          </cell>
          <cell r="O6748" t="str">
            <v>0963667754</v>
          </cell>
          <cell r="P6748" t="str">
            <v>090206</v>
          </cell>
          <cell r="Q6748" t="str">
            <v>GUAYAQUIL</v>
          </cell>
          <cell r="R6748" t="str">
            <v>GUAYAS</v>
          </cell>
          <cell r="S6748" t="str">
            <v>GUAYAQUIL</v>
          </cell>
          <cell r="T6748" t="str">
            <v>FLEXTRANS GYE</v>
          </cell>
          <cell r="U6748" t="str">
            <v>FLEXNETUIO_GYE</v>
          </cell>
          <cell r="V6748">
            <v>1</v>
          </cell>
          <cell r="W6748">
            <v>9.9</v>
          </cell>
          <cell r="X6748" t="str">
            <v>HYCITE QUITO</v>
          </cell>
          <cell r="Y6748" t="str">
            <v>FLEX NET CALLE 28 DE JUNIO S/N Y GARCIA MORENO ENTRADA LLANO GRANDE</v>
          </cell>
        </row>
        <row r="6749">
          <cell r="A6749" t="str">
            <v>98718710</v>
          </cell>
          <cell r="B6749">
            <v>480008</v>
          </cell>
          <cell r="C6749" t="str">
            <v>98718710</v>
          </cell>
          <cell r="D6749" t="str">
            <v>HYCITE</v>
          </cell>
          <cell r="E6749" t="str">
            <v>DESPACHO</v>
          </cell>
          <cell r="F6749" t="str">
            <v>NORMAL</v>
          </cell>
          <cell r="G6749" t="str">
            <v>TF89155</v>
          </cell>
          <cell r="H6749">
            <v>44910</v>
          </cell>
          <cell r="I6749" t="str">
            <v>ENTREGADO</v>
          </cell>
          <cell r="J6749">
            <v>44914</v>
          </cell>
          <cell r="K6749" t="str">
            <v>LUIS ALARCON</v>
          </cell>
          <cell r="L6749" t="str">
            <v>CDL CIUDAD DEL RIO MZ 974 V 23 AUTOPISTA NARCISA DE JESUS GUAYAQUIL-NORTE PASCUALES 090703 GUAYAS</v>
          </cell>
          <cell r="N6749" t="str">
            <v>0979097965</v>
          </cell>
          <cell r="O6749" t="str">
            <v>0979097965</v>
          </cell>
          <cell r="P6749" t="str">
            <v>090703</v>
          </cell>
          <cell r="Q6749" t="str">
            <v>GUAYAQUIL</v>
          </cell>
          <cell r="R6749" t="str">
            <v>GUAYAS</v>
          </cell>
          <cell r="S6749" t="str">
            <v>GUAYAQUIL</v>
          </cell>
          <cell r="T6749" t="str">
            <v>ITSACOURIER</v>
          </cell>
          <cell r="U6749" t="str">
            <v>FLEXNETUIO_GYE</v>
          </cell>
          <cell r="V6749">
            <v>2</v>
          </cell>
          <cell r="W6749">
            <v>14.5</v>
          </cell>
          <cell r="X6749" t="str">
            <v>HYCITE QUITO</v>
          </cell>
          <cell r="Y6749" t="str">
            <v>FLEX NET CALLE 28 DE JUNIO S/N Y GARCIA MORENO ENTRADA LLANO GRANDE</v>
          </cell>
        </row>
        <row r="6750">
          <cell r="A6750" t="str">
            <v>98718738</v>
          </cell>
          <cell r="B6750">
            <v>480009</v>
          </cell>
          <cell r="C6750" t="str">
            <v>98718738</v>
          </cell>
          <cell r="D6750" t="str">
            <v>HYCITE</v>
          </cell>
          <cell r="E6750" t="str">
            <v>DESPACHO</v>
          </cell>
          <cell r="F6750" t="str">
            <v>NORMAL</v>
          </cell>
          <cell r="G6750" t="str">
            <v>031002004104973</v>
          </cell>
          <cell r="H6750">
            <v>44910</v>
          </cell>
          <cell r="I6750" t="str">
            <v>INCIDENCIA</v>
          </cell>
          <cell r="J6750">
            <v>44923</v>
          </cell>
          <cell r="K6750" t="str">
            <v>LASTENIA LITUMA</v>
          </cell>
          <cell r="L6750" t="str">
            <v>LISANDRO MARTINEZ CASA S/N ELADIO MONTER A UNA CUADRA DE COOPERATIVA DIBLIAN SUSCAL / LA DOLOROSA SUSCAL 030206 CAA,AR</v>
          </cell>
          <cell r="M6750" t="str">
            <v/>
          </cell>
          <cell r="N6750" t="str">
            <v>0969246741</v>
          </cell>
          <cell r="O6750" t="str">
            <v>0969246741</v>
          </cell>
          <cell r="P6750" t="str">
            <v>030206</v>
          </cell>
          <cell r="Q6750" t="str">
            <v>SUSCAL</v>
          </cell>
          <cell r="R6750" t="str">
            <v>CAÑAR</v>
          </cell>
          <cell r="S6750" t="str">
            <v>SUSCAL</v>
          </cell>
          <cell r="T6750" t="str">
            <v>TRAMACO</v>
          </cell>
          <cell r="U6750" t="str">
            <v>FLEXNETUIO_PROVINCIA</v>
          </cell>
          <cell r="V6750">
            <v>1</v>
          </cell>
          <cell r="W6750">
            <v>11.4</v>
          </cell>
          <cell r="X6750" t="str">
            <v>HYCITE QUITO</v>
          </cell>
          <cell r="Y6750" t="str">
            <v>FLEX NET CALLE 28 DE JUNIO S/N Y GARCIA MORENO ENTRADA LLANO GRANDE</v>
          </cell>
        </row>
        <row r="6751">
          <cell r="A6751" t="str">
            <v>98718768</v>
          </cell>
          <cell r="B6751">
            <v>480010</v>
          </cell>
          <cell r="C6751" t="str">
            <v>98718768</v>
          </cell>
          <cell r="D6751" t="str">
            <v>HYCITE</v>
          </cell>
          <cell r="E6751" t="str">
            <v>DESPACHO</v>
          </cell>
          <cell r="F6751" t="str">
            <v>NORMAL</v>
          </cell>
          <cell r="G6751" t="str">
            <v>TF89110</v>
          </cell>
          <cell r="H6751">
            <v>44910</v>
          </cell>
          <cell r="I6751" t="str">
            <v>ENTREGADO</v>
          </cell>
          <cell r="J6751">
            <v>44911</v>
          </cell>
          <cell r="K6751" t="str">
            <v>DIANA FLORES</v>
          </cell>
          <cell r="L6751" t="str">
            <v>COOPERATIVA 12 DE MAYO MZ 495 SL 13 UPC 21--A 3 CDRAS DERECHA AFUERA GUAYAQUIL-ISLA TRINITARIA XIMENA 090212 GUAYAS</v>
          </cell>
          <cell r="N6751" t="str">
            <v>0981692364</v>
          </cell>
          <cell r="O6751" t="str">
            <v>0981692364</v>
          </cell>
          <cell r="P6751" t="str">
            <v>GUAYAQUIL</v>
          </cell>
          <cell r="Q6751" t="str">
            <v>GUAYAQUIL</v>
          </cell>
          <cell r="R6751" t="str">
            <v>GUAYAS</v>
          </cell>
          <cell r="T6751" t="str">
            <v>FLEXTRANS GYE</v>
          </cell>
          <cell r="U6751" t="str">
            <v>FLEXNETUIO_GYE</v>
          </cell>
          <cell r="V6751">
            <v>1</v>
          </cell>
          <cell r="W6751">
            <v>7.1</v>
          </cell>
          <cell r="X6751" t="str">
            <v>HYCITE QUITO</v>
          </cell>
          <cell r="Y6751" t="str">
            <v>FLEX NET CALLE 28 DE JUNIO S/N Y GARCIA MORENO ENTRADA LLANO GRANDE</v>
          </cell>
        </row>
        <row r="6752">
          <cell r="A6752" t="str">
            <v>98719823</v>
          </cell>
          <cell r="B6752">
            <v>480011</v>
          </cell>
          <cell r="C6752" t="str">
            <v>98719823</v>
          </cell>
          <cell r="D6752" t="str">
            <v>HYCITE</v>
          </cell>
          <cell r="E6752" t="str">
            <v>DESPACHO</v>
          </cell>
          <cell r="F6752" t="str">
            <v>NORMAL</v>
          </cell>
          <cell r="G6752" t="str">
            <v>TF89111</v>
          </cell>
          <cell r="H6752">
            <v>44910</v>
          </cell>
          <cell r="I6752" t="str">
            <v>ENTREGADO</v>
          </cell>
          <cell r="J6752">
            <v>44911</v>
          </cell>
          <cell r="K6752" t="str">
            <v>JOSE HOLGUIN</v>
          </cell>
          <cell r="L6752" t="str">
            <v>URB MI LOTE VILLA 8BONITA ETP 17 MZ 5430 FRENTE AL PARQUE GUAYAQUIL / NORTE PASCUALES 090810 GUAYAS</v>
          </cell>
          <cell r="M6752" t="str">
            <v/>
          </cell>
          <cell r="N6752" t="str">
            <v>0981017709</v>
          </cell>
          <cell r="O6752" t="str">
            <v>0981017709</v>
          </cell>
          <cell r="P6752" t="str">
            <v>090810</v>
          </cell>
          <cell r="Q6752" t="str">
            <v>GUAYAQUIL</v>
          </cell>
          <cell r="R6752" t="str">
            <v>GUAYAS</v>
          </cell>
          <cell r="S6752" t="str">
            <v>GUAYAQUIL</v>
          </cell>
          <cell r="T6752" t="str">
            <v>ITSACOURIER</v>
          </cell>
          <cell r="U6752" t="str">
            <v>FLEXNETUIO_GYE</v>
          </cell>
          <cell r="V6752">
            <v>1</v>
          </cell>
          <cell r="W6752">
            <v>8.8000000000000007</v>
          </cell>
          <cell r="X6752" t="str">
            <v>HYCITE QUITO</v>
          </cell>
          <cell r="Y6752" t="str">
            <v>FLEX NET CALLE 28 DE JUNIO S/N Y GARCIA MORENO ENTRADA LLANO GRANDE</v>
          </cell>
        </row>
        <row r="6753">
          <cell r="A6753" t="str">
            <v>98720214</v>
          </cell>
          <cell r="B6753">
            <v>480012</v>
          </cell>
          <cell r="C6753" t="str">
            <v>98720214</v>
          </cell>
          <cell r="D6753" t="str">
            <v>HYCITE</v>
          </cell>
          <cell r="E6753" t="str">
            <v>DESPACHO</v>
          </cell>
          <cell r="F6753" t="str">
            <v>NORMAL</v>
          </cell>
          <cell r="G6753" t="str">
            <v>031002004104974</v>
          </cell>
          <cell r="H6753">
            <v>44910</v>
          </cell>
          <cell r="I6753" t="str">
            <v>ENTREGADO</v>
          </cell>
          <cell r="J6753">
            <v>44912</v>
          </cell>
          <cell r="K6753" t="str">
            <v>MARIA LLANOS</v>
          </cell>
          <cell r="L6753" t="str">
            <v>CIRCUNVALACION NORTE VIA LIMON FRENTE AL PARQUE LA PAZ MACHALA // MACHALA LA PROVIDENCIA 070101 EL ORO</v>
          </cell>
          <cell r="M6753" t="str">
            <v/>
          </cell>
          <cell r="N6753" t="str">
            <v>0997228780</v>
          </cell>
          <cell r="O6753" t="str">
            <v>0997228780</v>
          </cell>
          <cell r="P6753" t="str">
            <v>070101</v>
          </cell>
          <cell r="Q6753" t="str">
            <v>PASAJE</v>
          </cell>
          <cell r="R6753" t="str">
            <v>EL ORO</v>
          </cell>
          <cell r="S6753" t="str">
            <v>PASAJE</v>
          </cell>
          <cell r="T6753" t="str">
            <v>TRAMACO</v>
          </cell>
          <cell r="U6753" t="str">
            <v>FLEXNETUIO_PROVINCIA</v>
          </cell>
          <cell r="V6753">
            <v>1</v>
          </cell>
          <cell r="W6753">
            <v>12.4</v>
          </cell>
          <cell r="X6753" t="str">
            <v>HYCITE QUITO</v>
          </cell>
          <cell r="Y6753" t="str">
            <v>FLEX NET CALLE 28 DE JUNIO S/N Y GARCIA MORENO ENTRADA LLANO GRANDE</v>
          </cell>
        </row>
        <row r="6754">
          <cell r="A6754" t="str">
            <v>98720432</v>
          </cell>
          <cell r="B6754">
            <v>480013</v>
          </cell>
          <cell r="C6754" t="str">
            <v>98720432</v>
          </cell>
          <cell r="D6754" t="str">
            <v>HYCITE</v>
          </cell>
          <cell r="E6754" t="str">
            <v>DESPACHO</v>
          </cell>
          <cell r="F6754" t="str">
            <v>NORMAL</v>
          </cell>
          <cell r="G6754" t="str">
            <v>TFQ89112 / TFQ89918</v>
          </cell>
          <cell r="H6754">
            <v>44910</v>
          </cell>
          <cell r="I6754" t="str">
            <v>ENTREGADO</v>
          </cell>
          <cell r="J6754">
            <v>44916</v>
          </cell>
          <cell r="K6754" t="str">
            <v>PRISCILA CERIZ ESPOSA DEL TITULAR/NALDO ROMERO, CHOFER DE LA CASA</v>
          </cell>
          <cell r="L6754" t="str">
            <v>AV UNIVERSITARIA KM 55 M 2, MURO COLOR ROJO, PROVINCIA: PICHINCHA, CANTON: QUITO, PARROQUIA: TUMBACO, LOCALIDAD: TUMBACO</v>
          </cell>
          <cell r="N6754" t="str">
            <v>0939064466, 0959222075</v>
          </cell>
          <cell r="O6754" t="str">
            <v>0939064466, 0959222075</v>
          </cell>
          <cell r="P6754" t="str">
            <v>170208</v>
          </cell>
          <cell r="Q6754" t="str">
            <v>QUITO</v>
          </cell>
          <cell r="R6754" t="str">
            <v>PICHINCHA</v>
          </cell>
          <cell r="S6754" t="str">
            <v>CALDERON (CARAPUNGO)</v>
          </cell>
          <cell r="T6754" t="str">
            <v>FLEXTRANS UIO</v>
          </cell>
          <cell r="U6754" t="str">
            <v>FLEXNETUIO_LOCAL</v>
          </cell>
          <cell r="V6754">
            <v>3</v>
          </cell>
          <cell r="W6754">
            <v>45.6</v>
          </cell>
          <cell r="X6754" t="str">
            <v>HYCITE QUITO</v>
          </cell>
          <cell r="Y6754" t="str">
            <v>FLEX NET CALLE 28 DE JUNIO S/N Y GARCIA MORENO ENTRADA LLANO GRANDE</v>
          </cell>
        </row>
        <row r="6755">
          <cell r="A6755" t="str">
            <v>98720960</v>
          </cell>
          <cell r="B6755">
            <v>480014</v>
          </cell>
          <cell r="C6755" t="str">
            <v>98720960</v>
          </cell>
          <cell r="D6755" t="str">
            <v>HYCITE</v>
          </cell>
          <cell r="E6755" t="str">
            <v>DESPACHO</v>
          </cell>
          <cell r="F6755" t="str">
            <v>NORMAL</v>
          </cell>
          <cell r="G6755" t="str">
            <v>TFQ89113</v>
          </cell>
          <cell r="H6755">
            <v>44910</v>
          </cell>
          <cell r="I6755" t="str">
            <v>ENTREGADO</v>
          </cell>
          <cell r="J6755">
            <v>44911</v>
          </cell>
          <cell r="K6755" t="str">
            <v>FREDY VEGA</v>
          </cell>
          <cell r="L6755" t="str">
            <v>PASAJE B CASA 49 AMADEO IZQUIERDA Y MARTIN ICAZA QUITO // JUVENTUD EN LUCHA LA ECUATORIANA 170707 PICHINCHA</v>
          </cell>
          <cell r="M6755" t="str">
            <v/>
          </cell>
          <cell r="N6755" t="str">
            <v>0963830727 / 993576643</v>
          </cell>
          <cell r="O6755" t="str">
            <v>0963830727 / 993576643</v>
          </cell>
          <cell r="P6755" t="str">
            <v>170707</v>
          </cell>
          <cell r="Q6755" t="str">
            <v>QUITO</v>
          </cell>
          <cell r="R6755" t="str">
            <v>PICHINCHA</v>
          </cell>
          <cell r="S6755" t="str">
            <v>QUITO</v>
          </cell>
          <cell r="T6755" t="str">
            <v>FLEXTRANS UIO</v>
          </cell>
          <cell r="U6755" t="str">
            <v>FLEXNETUIO_LOCAL</v>
          </cell>
          <cell r="V6755">
            <v>1</v>
          </cell>
          <cell r="W6755">
            <v>10.7</v>
          </cell>
          <cell r="X6755" t="str">
            <v>HYCITE QUITO</v>
          </cell>
          <cell r="Y6755" t="str">
            <v>FLEX NET CALLE 28 DE JUNIO S/N Y GARCIA MORENO ENTRADA LLANO GRANDE</v>
          </cell>
        </row>
        <row r="6756">
          <cell r="A6756" t="str">
            <v>98721044</v>
          </cell>
          <cell r="B6756">
            <v>480015</v>
          </cell>
          <cell r="C6756" t="str">
            <v>98721044</v>
          </cell>
          <cell r="D6756" t="str">
            <v>HYCITE</v>
          </cell>
          <cell r="E6756" t="str">
            <v>DESPACHO</v>
          </cell>
          <cell r="F6756" t="str">
            <v>NORMAL</v>
          </cell>
          <cell r="G6756" t="str">
            <v>031002004104975</v>
          </cell>
          <cell r="H6756">
            <v>44910</v>
          </cell>
          <cell r="I6756" t="str">
            <v>ENTREGADO</v>
          </cell>
          <cell r="J6756">
            <v>44911</v>
          </cell>
          <cell r="K6756" t="str">
            <v>CESAR CAMPO</v>
          </cell>
          <cell r="L6756" t="str">
            <v>CALLE CAHUASQUI S/N LA TEJERIA ESTADIO OTAVALO // PUYARO ALTO SAN LUIS 100201 IMBABURA</v>
          </cell>
          <cell r="M6756" t="str">
            <v/>
          </cell>
          <cell r="N6756" t="str">
            <v>0991888232</v>
          </cell>
          <cell r="O6756" t="str">
            <v>0991888232</v>
          </cell>
          <cell r="P6756" t="str">
            <v>100201</v>
          </cell>
          <cell r="Q6756" t="str">
            <v>OTAVALO</v>
          </cell>
          <cell r="R6756" t="str">
            <v>IMBABURA</v>
          </cell>
          <cell r="S6756" t="str">
            <v>OTAVALO</v>
          </cell>
          <cell r="T6756" t="str">
            <v>TRAMACO</v>
          </cell>
          <cell r="U6756" t="str">
            <v>FLEXNETUIO_PROVINCIA</v>
          </cell>
          <cell r="V6756">
            <v>1</v>
          </cell>
          <cell r="W6756">
            <v>9.8000000000000007</v>
          </cell>
          <cell r="X6756" t="str">
            <v>HYCITE QUITO</v>
          </cell>
          <cell r="Y6756" t="str">
            <v>FLEX NET CALLE 28 DE JUNIO S/N Y GARCIA MORENO ENTRADA LLANO GRANDE</v>
          </cell>
        </row>
        <row r="6757">
          <cell r="A6757" t="str">
            <v>98721545</v>
          </cell>
          <cell r="B6757">
            <v>480016</v>
          </cell>
          <cell r="C6757" t="str">
            <v>98721545</v>
          </cell>
          <cell r="D6757" t="str">
            <v>HYCITE</v>
          </cell>
          <cell r="E6757" t="str">
            <v>DESPACHO</v>
          </cell>
          <cell r="F6757" t="str">
            <v>NORMAL</v>
          </cell>
          <cell r="G6757" t="str">
            <v>031002004104976</v>
          </cell>
          <cell r="H6757">
            <v>44910</v>
          </cell>
          <cell r="I6757" t="str">
            <v>ENTREGADO</v>
          </cell>
          <cell r="J6757">
            <v>44915</v>
          </cell>
          <cell r="K6757" t="str">
            <v>JORGE ANDI</v>
          </cell>
          <cell r="L6757" t="str">
            <v>VIA TARAPOA FRENTE AGENCIA COCA COLA LAGO AGRIO//BARRIO SECTOR LA GABARRA NUEVA LOJA(LAGO AGRIO) 210102 SUCUMBIOS</v>
          </cell>
          <cell r="M6757" t="str">
            <v/>
          </cell>
          <cell r="N6757" t="str">
            <v>0990191135</v>
          </cell>
          <cell r="O6757" t="str">
            <v>0990191135</v>
          </cell>
          <cell r="P6757" t="str">
            <v>210102</v>
          </cell>
          <cell r="Q6757" t="str">
            <v>SUCUMBIOS</v>
          </cell>
          <cell r="R6757" t="str">
            <v>SUCUMBIOS</v>
          </cell>
          <cell r="S6757" t="str">
            <v>LA BONITA - EL PLAYON DE SAN FRANCISCO - LA SOFIA - ROSA FLORIDA - SANTA BARBARA</v>
          </cell>
          <cell r="T6757" t="str">
            <v>TRAMACO</v>
          </cell>
          <cell r="U6757" t="str">
            <v>FLEXNETUIO_PROVINCIA</v>
          </cell>
          <cell r="V6757">
            <v>1</v>
          </cell>
          <cell r="W6757">
            <v>8.8000000000000007</v>
          </cell>
          <cell r="X6757" t="str">
            <v>HYCITE QUITO</v>
          </cell>
          <cell r="Y6757" t="str">
            <v>FLEX NET CALLE 28 DE JUNIO S/N Y GARCIA MORENO ENTRADA LLANO GRANDE</v>
          </cell>
        </row>
        <row r="6758">
          <cell r="A6758" t="str">
            <v>98722755</v>
          </cell>
          <cell r="B6758">
            <v>480017</v>
          </cell>
          <cell r="C6758" t="str">
            <v>98722755</v>
          </cell>
          <cell r="D6758" t="str">
            <v>HYCITE</v>
          </cell>
          <cell r="E6758" t="str">
            <v>DESPACHO</v>
          </cell>
          <cell r="F6758" t="str">
            <v>NORMAL</v>
          </cell>
          <cell r="G6758" t="str">
            <v>TFQ89114</v>
          </cell>
          <cell r="H6758">
            <v>44910</v>
          </cell>
          <cell r="I6758" t="str">
            <v>ENTREGADO</v>
          </cell>
          <cell r="J6758">
            <v>44911</v>
          </cell>
          <cell r="K6758" t="str">
            <v>IVAN JARAMILLO</v>
          </cell>
          <cell r="L6758" t="str">
            <v>CONDOMINE Y SOLANO COSIALES GABRIELA BLOQUE 48 F5 QUITO // VICENTINA ITCHIMBIA 170908 PICHINCHA</v>
          </cell>
          <cell r="N6758" t="str">
            <v>0991948276 / 992928161</v>
          </cell>
          <cell r="O6758" t="str">
            <v>0991948276 / 992928161</v>
          </cell>
          <cell r="P6758" t="str">
            <v>170908</v>
          </cell>
          <cell r="Q6758" t="str">
            <v>QUITO</v>
          </cell>
          <cell r="R6758" t="str">
            <v>PICHINCHA</v>
          </cell>
          <cell r="S6758" t="str">
            <v>YARUQUI</v>
          </cell>
          <cell r="T6758" t="str">
            <v>FLEXTRANS UIO</v>
          </cell>
          <cell r="U6758" t="str">
            <v>FLEXNETUIO_LOCAL</v>
          </cell>
          <cell r="V6758">
            <v>1</v>
          </cell>
          <cell r="W6758">
            <v>2.2999999999999998</v>
          </cell>
          <cell r="X6758" t="str">
            <v>HYCITE QUITO</v>
          </cell>
          <cell r="Y6758" t="str">
            <v>FLEX NET CALLE 28 DE JUNIO S/N Y GARCIA MORENO ENTRADA LLANO GRANDE</v>
          </cell>
        </row>
        <row r="6759">
          <cell r="A6759" t="str">
            <v>98722761</v>
          </cell>
          <cell r="B6759">
            <v>480018</v>
          </cell>
          <cell r="C6759" t="str">
            <v>98722761</v>
          </cell>
          <cell r="D6759" t="str">
            <v>HYCITE</v>
          </cell>
          <cell r="E6759" t="str">
            <v>DESPACHO</v>
          </cell>
          <cell r="F6759" t="str">
            <v>NORMAL</v>
          </cell>
          <cell r="G6759" t="str">
            <v>031002004104977</v>
          </cell>
          <cell r="H6759">
            <v>44910</v>
          </cell>
          <cell r="I6759" t="str">
            <v>ENTREGADO</v>
          </cell>
          <cell r="J6759">
            <v>44914</v>
          </cell>
          <cell r="K6759" t="str">
            <v>MARIA CHISAGUANO</v>
          </cell>
          <cell r="L6759" t="str">
            <v>ANTONI JOSE DE SUCRE 25-73 RIO PAUTE TRAS DE LA IGLESIA IBARRA // LA 4 ESQUINAS GARANQUI 100108 IMBABURA</v>
          </cell>
          <cell r="M6759" t="str">
            <v/>
          </cell>
          <cell r="N6759" t="str">
            <v>0967209680</v>
          </cell>
          <cell r="O6759" t="str">
            <v>0967209680</v>
          </cell>
          <cell r="P6759" t="str">
            <v>100108</v>
          </cell>
          <cell r="Q6759" t="str">
            <v>IBARRA</v>
          </cell>
          <cell r="R6759" t="str">
            <v>IMBABURA</v>
          </cell>
          <cell r="S6759" t="str">
            <v>SAN MIGUEL DE IBARRA</v>
          </cell>
          <cell r="T6759" t="str">
            <v>TRAMACO</v>
          </cell>
          <cell r="U6759" t="str">
            <v>FLEXNETUIO_PROVINCIA</v>
          </cell>
          <cell r="V6759">
            <v>1</v>
          </cell>
          <cell r="W6759">
            <v>15.4</v>
          </cell>
          <cell r="X6759" t="str">
            <v>HYCITE QUITO</v>
          </cell>
          <cell r="Y6759" t="str">
            <v>FLEX NET CALLE 28 DE JUNIO S/N Y GARCIA MORENO ENTRADA LLANO GRANDE</v>
          </cell>
        </row>
        <row r="6760">
          <cell r="A6760" t="str">
            <v>98722792</v>
          </cell>
          <cell r="B6760">
            <v>480019</v>
          </cell>
          <cell r="C6760" t="str">
            <v>98722792</v>
          </cell>
          <cell r="D6760" t="str">
            <v>HYCITE</v>
          </cell>
          <cell r="E6760" t="str">
            <v>DESPACHO</v>
          </cell>
          <cell r="F6760" t="str">
            <v>NORMAL</v>
          </cell>
          <cell r="G6760" t="str">
            <v>TFQ89115</v>
          </cell>
          <cell r="H6760">
            <v>44910</v>
          </cell>
          <cell r="I6760" t="str">
            <v>ENTREGADO</v>
          </cell>
          <cell r="J6760">
            <v>44911</v>
          </cell>
          <cell r="K6760" t="str">
            <v>SEGUNDO GAVILANES</v>
          </cell>
          <cell r="L6760" t="str">
            <v>GASPAR CARBAJAL Y PASAJE LLANES CASA 2 PISO BLANCO CON CELESTE N9-25 QUITO ** LA DOLOROSA TUMBACO 170903 PICHINCHA</v>
          </cell>
          <cell r="N6760" t="str">
            <v>0994513244</v>
          </cell>
          <cell r="O6760" t="str">
            <v>0994513244</v>
          </cell>
          <cell r="P6760" t="str">
            <v>170903</v>
          </cell>
          <cell r="Q6760" t="str">
            <v>QUITO</v>
          </cell>
          <cell r="R6760" t="str">
            <v>PICHINCHA</v>
          </cell>
          <cell r="S6760" t="str">
            <v>TUMBACO</v>
          </cell>
          <cell r="T6760" t="str">
            <v>FLEXTRANS UIO</v>
          </cell>
          <cell r="U6760" t="str">
            <v>FLEXNETUIO_LOCAL</v>
          </cell>
          <cell r="V6760">
            <v>1</v>
          </cell>
          <cell r="W6760">
            <v>9.8000000000000007</v>
          </cell>
          <cell r="X6760" t="str">
            <v>HYCITE QUITO</v>
          </cell>
          <cell r="Y6760" t="str">
            <v>FLEX NET CALLE 28 DE JUNIO S/N Y GARCIA MORENO ENTRADA LLANO GRANDE</v>
          </cell>
        </row>
        <row r="6761">
          <cell r="A6761" t="str">
            <v>RT22121401</v>
          </cell>
          <cell r="B6761">
            <v>479985</v>
          </cell>
          <cell r="C6761" t="str">
            <v>RT22121401</v>
          </cell>
          <cell r="D6761" t="str">
            <v>SPARE</v>
          </cell>
          <cell r="E6761" t="str">
            <v>RETIRO</v>
          </cell>
          <cell r="F6761" t="str">
            <v>NORMAL</v>
          </cell>
          <cell r="G6761" t="str">
            <v>FT75574</v>
          </cell>
          <cell r="H6761">
            <v>44910</v>
          </cell>
          <cell r="I6761" t="str">
            <v>ENTREGADO</v>
          </cell>
          <cell r="J6761">
            <v>44910</v>
          </cell>
          <cell r="K6761" t="str">
            <v>FLEXNET DEL ECUADOR</v>
          </cell>
          <cell r="L6761" t="str">
            <v>CALLE 28 DE JUNIO Y GARCIA MORENO</v>
          </cell>
          <cell r="M6761" t="str">
            <v>PATRICIO PONCE  / 1791890663001</v>
          </cell>
          <cell r="P6761" t="str">
            <v>170208</v>
          </cell>
          <cell r="Q6761" t="str">
            <v>QUITO</v>
          </cell>
          <cell r="R6761" t="str">
            <v>PICHINCHA</v>
          </cell>
          <cell r="S6761" t="str">
            <v>CALDERON (CARAPUNGO)</v>
          </cell>
          <cell r="T6761" t="str">
            <v>TRANSERVISS</v>
          </cell>
          <cell r="U6761" t="str">
            <v>FLEXNETUIO_LOCAL</v>
          </cell>
          <cell r="V6761">
            <v>1</v>
          </cell>
          <cell r="W6761">
            <v>2</v>
          </cell>
          <cell r="X6761" t="str">
            <v>HUAWEI_UIO_JOSSELYN VEGA</v>
          </cell>
          <cell r="Y6761" t="str">
            <v>NACIONES UNIDAS E2-30 Y NUÑEZ DE VELA EDIFICIO METROPOLITAN PISO 18</v>
          </cell>
        </row>
        <row r="6762">
          <cell r="A6762" t="str">
            <v>18579470</v>
          </cell>
          <cell r="B6762">
            <v>479984</v>
          </cell>
          <cell r="C6762" t="str">
            <v>18579470</v>
          </cell>
          <cell r="D6762" t="str">
            <v>SPARE</v>
          </cell>
          <cell r="E6762" t="str">
            <v>DESPACHO</v>
          </cell>
          <cell r="F6762" t="str">
            <v>NORMAL</v>
          </cell>
          <cell r="G6762" t="str">
            <v>TF89088</v>
          </cell>
          <cell r="H6762">
            <v>44910</v>
          </cell>
          <cell r="I6762" t="str">
            <v>ENTREGADO</v>
          </cell>
          <cell r="J6762">
            <v>44910</v>
          </cell>
          <cell r="K6762" t="str">
            <v>CONSTECOIN CIA LTDA</v>
          </cell>
          <cell r="L6762" t="str">
            <v>ALBORADA 11AVA ETAPA MZ35 S1 MANUEL IGNACIO MURILLO E ISIDRO AYORA</v>
          </cell>
          <cell r="M6762" t="str">
            <v>JONATHAN BAQUE / MARIO BAQUERO. RUC: 1791710568001</v>
          </cell>
          <cell r="N6762" t="str">
            <v>(+593) 999286516 / (+593) 992950451</v>
          </cell>
          <cell r="P6762" t="str">
            <v>090502</v>
          </cell>
          <cell r="Q6762" t="str">
            <v>GUAYAQUIL</v>
          </cell>
          <cell r="R6762" t="str">
            <v>GUAYAS</v>
          </cell>
          <cell r="S6762" t="str">
            <v>GUAYAQUIL</v>
          </cell>
          <cell r="T6762" t="str">
            <v>ITSACOURIER</v>
          </cell>
          <cell r="U6762" t="str">
            <v>FLEXNETGYE_LOCAL</v>
          </cell>
          <cell r="V6762">
            <v>1</v>
          </cell>
          <cell r="W6762">
            <v>0.6</v>
          </cell>
          <cell r="X6762" t="str">
            <v>FLEXNET GUAYAQUIL</v>
          </cell>
          <cell r="Y6762" t="str">
            <v>FERNANDO GUTIERREZ HILL KM 8 1/2 VIA DAULE COOP. JUAN MONTALVO / FRENTE A PEPSI COLA</v>
          </cell>
        </row>
        <row r="6763">
          <cell r="A6763" t="str">
            <v>DHL_22_223</v>
          </cell>
          <cell r="B6763">
            <v>479982</v>
          </cell>
          <cell r="C6763" t="str">
            <v>DHL_22_223</v>
          </cell>
          <cell r="D6763" t="str">
            <v>DHL</v>
          </cell>
          <cell r="E6763" t="str">
            <v>DESPACHO</v>
          </cell>
          <cell r="F6763" t="str">
            <v>NORMAL</v>
          </cell>
          <cell r="H6763">
            <v>44909</v>
          </cell>
          <cell r="I6763" t="str">
            <v>ENTREGADO</v>
          </cell>
          <cell r="J6763">
            <v>44911</v>
          </cell>
          <cell r="K6763" t="str">
            <v>DHL MATRIZ</v>
          </cell>
          <cell r="L6763" t="str">
            <v>AV. ELOY ALFARO 113 A Y PASAJE LOS JUNCOS EDIFICIO DHL, SECTOR COMITE DEL PUEBLO</v>
          </cell>
          <cell r="P6763" t="str">
            <v>QUITO</v>
          </cell>
          <cell r="Q6763" t="str">
            <v>QUITO</v>
          </cell>
          <cell r="R6763" t="str">
            <v>PICHINCHA</v>
          </cell>
          <cell r="T6763" t="str">
            <v>FLEXTRANS UIO</v>
          </cell>
          <cell r="U6763" t="str">
            <v>FLEXNETUIO_LOCAL</v>
          </cell>
          <cell r="V6763">
            <v>1</v>
          </cell>
          <cell r="W6763">
            <v>1</v>
          </cell>
          <cell r="X6763" t="str">
            <v>ALMACENES TABACARCEN</v>
          </cell>
          <cell r="Y6763" t="str">
            <v>TABABELA</v>
          </cell>
        </row>
        <row r="6764">
          <cell r="A6764" t="str">
            <v>DHL_22_224</v>
          </cell>
          <cell r="B6764">
            <v>479983</v>
          </cell>
          <cell r="C6764" t="str">
            <v>DHL_22_224</v>
          </cell>
          <cell r="D6764" t="str">
            <v>DHL</v>
          </cell>
          <cell r="E6764" t="str">
            <v>DESPACHO</v>
          </cell>
          <cell r="F6764" t="str">
            <v>NORMAL</v>
          </cell>
          <cell r="H6764">
            <v>44909</v>
          </cell>
          <cell r="I6764" t="str">
            <v>ENTREGADO</v>
          </cell>
          <cell r="J6764">
            <v>44911</v>
          </cell>
          <cell r="K6764" t="str">
            <v>DHL MATRIZ</v>
          </cell>
          <cell r="L6764" t="str">
            <v>AV. ELOY ALFARO 113 A Y PASAJE LOS JUNCOS EDIFICIO DHL, SECTOR COMITE DEL PUEBLO</v>
          </cell>
          <cell r="P6764" t="str">
            <v>QUITO</v>
          </cell>
          <cell r="Q6764" t="str">
            <v>QUITO</v>
          </cell>
          <cell r="R6764" t="str">
            <v>PICHINCHA</v>
          </cell>
          <cell r="T6764" t="str">
            <v>FLEXTRANS UIO</v>
          </cell>
          <cell r="U6764" t="str">
            <v>FLEXNETUIO_LOCAL</v>
          </cell>
          <cell r="V6764">
            <v>1</v>
          </cell>
          <cell r="W6764">
            <v>1</v>
          </cell>
          <cell r="X6764" t="str">
            <v>ALMACENES TABACARCEN</v>
          </cell>
          <cell r="Y6764" t="str">
            <v>TABABELA</v>
          </cell>
        </row>
        <row r="6765">
          <cell r="A6765" t="str">
            <v>TK-73600</v>
          </cell>
          <cell r="B6765">
            <v>479958</v>
          </cell>
          <cell r="C6765" t="str">
            <v>TK-73600</v>
          </cell>
          <cell r="D6765" t="str">
            <v>MDELIVERY</v>
          </cell>
          <cell r="E6765" t="str">
            <v>DESPACHO</v>
          </cell>
          <cell r="F6765" t="str">
            <v>EXPRESS</v>
          </cell>
          <cell r="G6765" t="str">
            <v/>
          </cell>
          <cell r="H6765">
            <v>44909</v>
          </cell>
          <cell r="I6765" t="str">
            <v>ENTREGADO</v>
          </cell>
          <cell r="J6765">
            <v>44914</v>
          </cell>
          <cell r="K6765" t="str">
            <v>OTECEL</v>
          </cell>
          <cell r="L6765" t="str">
            <v>AVDA SIMON BOLIVAR Y VIA NAYON CONJUNTO CORPORATIVO EKOPARK TORRE 3 TELEFONICA</v>
          </cell>
          <cell r="M6765" t="str">
            <v/>
          </cell>
          <cell r="N6765" t="str">
            <v>098299225</v>
          </cell>
          <cell r="O6765" t="str">
            <v/>
          </cell>
          <cell r="P6765" t="str">
            <v>QUITO</v>
          </cell>
          <cell r="Q6765" t="str">
            <v>QUITO</v>
          </cell>
          <cell r="R6765" t="str">
            <v>PICHINCHA</v>
          </cell>
          <cell r="T6765" t="str">
            <v>FLEXTRANS UIO</v>
          </cell>
          <cell r="U6765" t="str">
            <v>FLEXNETUIO_LOCAL</v>
          </cell>
          <cell r="V6765">
            <v>1</v>
          </cell>
          <cell r="W6765">
            <v>1</v>
          </cell>
          <cell r="X6765" t="str">
            <v>FLEXNET ECUADOR - MDELIVERY</v>
          </cell>
          <cell r="Y6765" t="str">
            <v>CALLE 28 DE JUNIO S/N Y GARCIA MORENO ENTRADA LLANO GRANDE</v>
          </cell>
        </row>
        <row r="6766">
          <cell r="A6766" t="str">
            <v>TK-7361</v>
          </cell>
          <cell r="B6766">
            <v>479959</v>
          </cell>
          <cell r="C6766" t="str">
            <v>TK-7361</v>
          </cell>
          <cell r="D6766" t="str">
            <v>MDELIVERY</v>
          </cell>
          <cell r="E6766" t="str">
            <v>DESPACHO</v>
          </cell>
          <cell r="F6766" t="str">
            <v>EXPRESS</v>
          </cell>
          <cell r="G6766" t="str">
            <v/>
          </cell>
          <cell r="H6766">
            <v>44909</v>
          </cell>
          <cell r="I6766" t="str">
            <v>ENTREGADO</v>
          </cell>
          <cell r="J6766">
            <v>44914</v>
          </cell>
          <cell r="K6766" t="str">
            <v>OTECEL</v>
          </cell>
          <cell r="L6766" t="str">
            <v>AVDA SIMON BOLIVAR Y VIA NAYON CONJUNTO CORPORATIVO EKOPARK TORRE 3 TELEFONICA</v>
          </cell>
          <cell r="M6766" t="str">
            <v/>
          </cell>
          <cell r="N6766" t="str">
            <v>098299225</v>
          </cell>
          <cell r="O6766" t="str">
            <v/>
          </cell>
          <cell r="P6766" t="str">
            <v>QUITO</v>
          </cell>
          <cell r="Q6766" t="str">
            <v>QUITO</v>
          </cell>
          <cell r="R6766" t="str">
            <v>PICHINCHA</v>
          </cell>
          <cell r="T6766" t="str">
            <v>FLEXTRANS UIO</v>
          </cell>
          <cell r="U6766" t="str">
            <v>FLEXNETUIO_LOCAL</v>
          </cell>
          <cell r="V6766">
            <v>1</v>
          </cell>
          <cell r="W6766">
            <v>1</v>
          </cell>
          <cell r="X6766" t="str">
            <v>FLEXNET ECUADOR - MDELIVERY</v>
          </cell>
          <cell r="Y6766" t="str">
            <v>CALLE 28 DE JUNIO S/N Y GARCIA MORENO ENTRADA LLANO GRANDE</v>
          </cell>
        </row>
        <row r="6767">
          <cell r="A6767" t="str">
            <v>TK-7362</v>
          </cell>
          <cell r="B6767">
            <v>479960</v>
          </cell>
          <cell r="C6767" t="str">
            <v>TK-7362</v>
          </cell>
          <cell r="D6767" t="str">
            <v>MDELIVERY</v>
          </cell>
          <cell r="E6767" t="str">
            <v>DESPACHO</v>
          </cell>
          <cell r="F6767" t="str">
            <v>EXPRESS</v>
          </cell>
          <cell r="G6767" t="str">
            <v/>
          </cell>
          <cell r="H6767">
            <v>44909</v>
          </cell>
          <cell r="I6767" t="str">
            <v>ENTREGADO</v>
          </cell>
          <cell r="J6767">
            <v>44914</v>
          </cell>
          <cell r="K6767" t="str">
            <v>OTECEL</v>
          </cell>
          <cell r="L6767" t="str">
            <v>AVDA SIMON BOLIVAR Y VIA NAYON CONJUNTO CORPORATIVO EKOPARK TORRE 3 TELEFONICA</v>
          </cell>
          <cell r="M6767" t="str">
            <v/>
          </cell>
          <cell r="N6767" t="str">
            <v>098299225</v>
          </cell>
          <cell r="O6767" t="str">
            <v/>
          </cell>
          <cell r="P6767" t="str">
            <v>QUITO</v>
          </cell>
          <cell r="Q6767" t="str">
            <v>QUITO</v>
          </cell>
          <cell r="R6767" t="str">
            <v>PICHINCHA</v>
          </cell>
          <cell r="T6767" t="str">
            <v>FLEXTRANS UIO</v>
          </cell>
          <cell r="U6767" t="str">
            <v>FLEXNETUIO_LOCAL</v>
          </cell>
          <cell r="V6767">
            <v>1</v>
          </cell>
          <cell r="W6767">
            <v>1</v>
          </cell>
          <cell r="X6767" t="str">
            <v>FLEXNET ECUADOR - MDELIVERY</v>
          </cell>
          <cell r="Y6767" t="str">
            <v>CALLE 28 DE JUNIO S/N Y GARCIA MORENO ENTRADA LLANO GRANDE</v>
          </cell>
        </row>
        <row r="6768">
          <cell r="A6768" t="str">
            <v>TK-7363</v>
          </cell>
          <cell r="B6768">
            <v>479961</v>
          </cell>
          <cell r="C6768" t="str">
            <v>TK-7363</v>
          </cell>
          <cell r="D6768" t="str">
            <v>MDELIVERY</v>
          </cell>
          <cell r="E6768" t="str">
            <v>DESPACHO</v>
          </cell>
          <cell r="F6768" t="str">
            <v>EXPRESS</v>
          </cell>
          <cell r="G6768" t="str">
            <v/>
          </cell>
          <cell r="H6768">
            <v>44909</v>
          </cell>
          <cell r="I6768" t="str">
            <v>ENTREGADO</v>
          </cell>
          <cell r="J6768">
            <v>44914</v>
          </cell>
          <cell r="K6768" t="str">
            <v>OTECEL</v>
          </cell>
          <cell r="L6768" t="str">
            <v>AVDA SIMON BOLIVAR Y VIA NAYON CONJUNTO CORPORATIVO EKOPARK TORRE 3 TELEFONICA</v>
          </cell>
          <cell r="M6768" t="str">
            <v/>
          </cell>
          <cell r="N6768" t="str">
            <v>098299225</v>
          </cell>
          <cell r="O6768" t="str">
            <v/>
          </cell>
          <cell r="P6768" t="str">
            <v>QUITO</v>
          </cell>
          <cell r="Q6768" t="str">
            <v>QUITO</v>
          </cell>
          <cell r="R6768" t="str">
            <v>PICHINCHA</v>
          </cell>
          <cell r="T6768" t="str">
            <v>FLEXTRANS UIO</v>
          </cell>
          <cell r="U6768" t="str">
            <v>FLEXNETUIO_LOCAL</v>
          </cell>
          <cell r="V6768">
            <v>1</v>
          </cell>
          <cell r="W6768">
            <v>1</v>
          </cell>
          <cell r="X6768" t="str">
            <v>FLEXNET ECUADOR - MDELIVERY</v>
          </cell>
          <cell r="Y6768" t="str">
            <v>CALLE 28 DE JUNIO S/N Y GARCIA MORENO ENTRADA LLANO GRANDE</v>
          </cell>
        </row>
        <row r="6769">
          <cell r="A6769" t="str">
            <v>TK-7364</v>
          </cell>
          <cell r="B6769">
            <v>479962</v>
          </cell>
          <cell r="C6769" t="str">
            <v>TK-7364</v>
          </cell>
          <cell r="D6769" t="str">
            <v>MDELIVERY</v>
          </cell>
          <cell r="E6769" t="str">
            <v>DESPACHO</v>
          </cell>
          <cell r="F6769" t="str">
            <v>EXPRESS</v>
          </cell>
          <cell r="G6769" t="str">
            <v/>
          </cell>
          <cell r="H6769">
            <v>44909</v>
          </cell>
          <cell r="I6769" t="str">
            <v>ENTREGADO</v>
          </cell>
          <cell r="J6769">
            <v>44914</v>
          </cell>
          <cell r="K6769" t="str">
            <v>OTECEL</v>
          </cell>
          <cell r="L6769" t="str">
            <v>AVDA SIMON BOLIVAR Y VIA NAYON CONJUNTO CORPORATIVO EKOPARK TORRE 3 TELEFONICA</v>
          </cell>
          <cell r="M6769" t="str">
            <v/>
          </cell>
          <cell r="N6769" t="str">
            <v>098299225</v>
          </cell>
          <cell r="O6769" t="str">
            <v/>
          </cell>
          <cell r="P6769" t="str">
            <v>QUITO</v>
          </cell>
          <cell r="Q6769" t="str">
            <v>QUITO</v>
          </cell>
          <cell r="R6769" t="str">
            <v>PICHINCHA</v>
          </cell>
          <cell r="T6769" t="str">
            <v>FLEXTRANS UIO</v>
          </cell>
          <cell r="U6769" t="str">
            <v>FLEXNETUIO_LOCAL</v>
          </cell>
          <cell r="V6769">
            <v>1</v>
          </cell>
          <cell r="W6769">
            <v>1</v>
          </cell>
          <cell r="X6769" t="str">
            <v>FLEXNET ECUADOR - MDELIVERY</v>
          </cell>
          <cell r="Y6769" t="str">
            <v>CALLE 28 DE JUNIO S/N Y GARCIA MORENO ENTRADA LLANO GRANDE</v>
          </cell>
        </row>
        <row r="6770">
          <cell r="A6770" t="str">
            <v>TK-7366</v>
          </cell>
          <cell r="B6770">
            <v>479963</v>
          </cell>
          <cell r="C6770" t="str">
            <v>TK-7366</v>
          </cell>
          <cell r="D6770" t="str">
            <v>MDELIVERY</v>
          </cell>
          <cell r="E6770" t="str">
            <v>DESPACHO</v>
          </cell>
          <cell r="F6770" t="str">
            <v>EXPRESS</v>
          </cell>
          <cell r="G6770" t="str">
            <v/>
          </cell>
          <cell r="H6770">
            <v>44909</v>
          </cell>
          <cell r="I6770" t="str">
            <v>ENTREGADO</v>
          </cell>
          <cell r="J6770">
            <v>44914</v>
          </cell>
          <cell r="K6770" t="str">
            <v>OTECEL</v>
          </cell>
          <cell r="L6770" t="str">
            <v>AVDA SIMON BOLIVAR Y VIA NAYON CONJUNTO CORPORATIVO EKOPARK TORRE 3 TELEFONICA</v>
          </cell>
          <cell r="M6770" t="str">
            <v/>
          </cell>
          <cell r="N6770" t="str">
            <v>098299225</v>
          </cell>
          <cell r="O6770" t="str">
            <v/>
          </cell>
          <cell r="P6770" t="str">
            <v>QUITO</v>
          </cell>
          <cell r="Q6770" t="str">
            <v>QUITO</v>
          </cell>
          <cell r="R6770" t="str">
            <v>PICHINCHA</v>
          </cell>
          <cell r="T6770" t="str">
            <v>FLEXTRANS UIO</v>
          </cell>
          <cell r="U6770" t="str">
            <v>FLEXNETUIO_LOCAL</v>
          </cell>
          <cell r="V6770">
            <v>1</v>
          </cell>
          <cell r="W6770">
            <v>1</v>
          </cell>
          <cell r="X6770" t="str">
            <v>FLEXNET ECUADOR - MDELIVERY</v>
          </cell>
          <cell r="Y6770" t="str">
            <v>CALLE 28 DE JUNIO S/N Y GARCIA MORENO ENTRADA LLANO GRANDE</v>
          </cell>
        </row>
        <row r="6771">
          <cell r="A6771" t="str">
            <v>TK-7367</v>
          </cell>
          <cell r="B6771">
            <v>479964</v>
          </cell>
          <cell r="C6771" t="str">
            <v>TK-7367</v>
          </cell>
          <cell r="D6771" t="str">
            <v>MDELIVERY</v>
          </cell>
          <cell r="E6771" t="str">
            <v>DESPACHO</v>
          </cell>
          <cell r="F6771" t="str">
            <v>EXPRESS</v>
          </cell>
          <cell r="G6771" t="str">
            <v/>
          </cell>
          <cell r="H6771">
            <v>44909</v>
          </cell>
          <cell r="I6771" t="str">
            <v>ENTREGADO</v>
          </cell>
          <cell r="J6771">
            <v>44914</v>
          </cell>
          <cell r="K6771" t="str">
            <v>OTECEL</v>
          </cell>
          <cell r="L6771" t="str">
            <v>AVDA SIMON BOLIVAR Y VIA NAYON CONJUNTO CORPORATIVO EKOPARK TORRE 3 TELEFONICA</v>
          </cell>
          <cell r="M6771" t="str">
            <v/>
          </cell>
          <cell r="N6771" t="str">
            <v>098299225</v>
          </cell>
          <cell r="O6771" t="str">
            <v/>
          </cell>
          <cell r="P6771" t="str">
            <v>QUITO</v>
          </cell>
          <cell r="Q6771" t="str">
            <v>QUITO</v>
          </cell>
          <cell r="R6771" t="str">
            <v>PICHINCHA</v>
          </cell>
          <cell r="T6771" t="str">
            <v>FLEXTRANS UIO</v>
          </cell>
          <cell r="U6771" t="str">
            <v>FLEXNETUIO_LOCAL</v>
          </cell>
          <cell r="V6771">
            <v>1</v>
          </cell>
          <cell r="W6771">
            <v>1</v>
          </cell>
          <cell r="X6771" t="str">
            <v>FLEXNET ECUADOR - MDELIVERY</v>
          </cell>
          <cell r="Y6771" t="str">
            <v>CALLE 28 DE JUNIO S/N Y GARCIA MORENO ENTRADA LLANO GRANDE</v>
          </cell>
        </row>
        <row r="6772">
          <cell r="A6772" t="str">
            <v>TK-7368</v>
          </cell>
          <cell r="B6772">
            <v>479965</v>
          </cell>
          <cell r="C6772" t="str">
            <v>TK-7368</v>
          </cell>
          <cell r="D6772" t="str">
            <v>MDELIVERY</v>
          </cell>
          <cell r="E6772" t="str">
            <v>DESPACHO</v>
          </cell>
          <cell r="F6772" t="str">
            <v>EXPRESS</v>
          </cell>
          <cell r="G6772" t="str">
            <v/>
          </cell>
          <cell r="H6772">
            <v>44909</v>
          </cell>
          <cell r="I6772" t="str">
            <v>ENTREGADO</v>
          </cell>
          <cell r="J6772">
            <v>44914</v>
          </cell>
          <cell r="K6772" t="str">
            <v>OTECEL</v>
          </cell>
          <cell r="L6772" t="str">
            <v>AVDA SIMON BOLIVAR Y VIA NAYON CONJUNTO CORPORATIVO EKOPARK TORRE 3 TELEFONICA</v>
          </cell>
          <cell r="M6772" t="str">
            <v/>
          </cell>
          <cell r="N6772" t="str">
            <v>098299225</v>
          </cell>
          <cell r="O6772" t="str">
            <v/>
          </cell>
          <cell r="P6772" t="str">
            <v>QUITO</v>
          </cell>
          <cell r="Q6772" t="str">
            <v>QUITO</v>
          </cell>
          <cell r="R6772" t="str">
            <v>PICHINCHA</v>
          </cell>
          <cell r="T6772" t="str">
            <v>FLEXTRANS UIO</v>
          </cell>
          <cell r="U6772" t="str">
            <v>FLEXNETUIO_LOCAL</v>
          </cell>
          <cell r="V6772">
            <v>1</v>
          </cell>
          <cell r="W6772">
            <v>1</v>
          </cell>
          <cell r="X6772" t="str">
            <v>FLEXNET ECUADOR - MDELIVERY</v>
          </cell>
          <cell r="Y6772" t="str">
            <v>CALLE 28 DE JUNIO S/N Y GARCIA MORENO ENTRADA LLANO GRANDE</v>
          </cell>
        </row>
        <row r="6773">
          <cell r="A6773" t="str">
            <v>TK-7369</v>
          </cell>
          <cell r="B6773">
            <v>479966</v>
          </cell>
          <cell r="C6773" t="str">
            <v>TK-7369</v>
          </cell>
          <cell r="D6773" t="str">
            <v>MDELIVERY</v>
          </cell>
          <cell r="E6773" t="str">
            <v>DESPACHO</v>
          </cell>
          <cell r="F6773" t="str">
            <v>EXPRESS</v>
          </cell>
          <cell r="G6773" t="str">
            <v/>
          </cell>
          <cell r="H6773">
            <v>44909</v>
          </cell>
          <cell r="I6773" t="str">
            <v>ENTREGADO</v>
          </cell>
          <cell r="J6773">
            <v>44914</v>
          </cell>
          <cell r="K6773" t="str">
            <v>OTECEL</v>
          </cell>
          <cell r="L6773" t="str">
            <v>AVDA SIMON BOLIVAR Y VIA NAYON CONJUNTO CORPORATIVO EKOPARK TORRE 3 TELEFONICA</v>
          </cell>
          <cell r="M6773" t="str">
            <v/>
          </cell>
          <cell r="N6773" t="str">
            <v>098299225</v>
          </cell>
          <cell r="O6773" t="str">
            <v/>
          </cell>
          <cell r="P6773" t="str">
            <v>QUITO</v>
          </cell>
          <cell r="Q6773" t="str">
            <v>QUITO</v>
          </cell>
          <cell r="R6773" t="str">
            <v>PICHINCHA</v>
          </cell>
          <cell r="T6773" t="str">
            <v>FLEXTRANS UIO</v>
          </cell>
          <cell r="U6773" t="str">
            <v>FLEXNETUIO_LOCAL</v>
          </cell>
          <cell r="V6773">
            <v>1</v>
          </cell>
          <cell r="W6773">
            <v>1</v>
          </cell>
          <cell r="X6773" t="str">
            <v>FLEXNET ECUADOR - MDELIVERY</v>
          </cell>
          <cell r="Y6773" t="str">
            <v>CALLE 28 DE JUNIO S/N Y GARCIA MORENO ENTRADA LLANO GRANDE</v>
          </cell>
        </row>
        <row r="6774">
          <cell r="A6774" t="str">
            <v>TK-7370</v>
          </cell>
          <cell r="B6774">
            <v>479967</v>
          </cell>
          <cell r="C6774" t="str">
            <v>TK-7370</v>
          </cell>
          <cell r="D6774" t="str">
            <v>MDELIVERY</v>
          </cell>
          <cell r="E6774" t="str">
            <v>DESPACHO</v>
          </cell>
          <cell r="F6774" t="str">
            <v>EXPRESS</v>
          </cell>
          <cell r="G6774" t="str">
            <v/>
          </cell>
          <cell r="H6774">
            <v>44909</v>
          </cell>
          <cell r="I6774" t="str">
            <v>ENTREGADO</v>
          </cell>
          <cell r="J6774">
            <v>44914</v>
          </cell>
          <cell r="K6774" t="str">
            <v>OTECEL</v>
          </cell>
          <cell r="L6774" t="str">
            <v>AVDA SIMON BOLIVAR Y VIA NAYON CONJUNTO CORPORATIVO EKOPARK TORRE 3 TELEFONICA</v>
          </cell>
          <cell r="M6774" t="str">
            <v/>
          </cell>
          <cell r="N6774" t="str">
            <v>098299225</v>
          </cell>
          <cell r="O6774" t="str">
            <v/>
          </cell>
          <cell r="P6774" t="str">
            <v>QUITO</v>
          </cell>
          <cell r="Q6774" t="str">
            <v>QUITO</v>
          </cell>
          <cell r="R6774" t="str">
            <v>PICHINCHA</v>
          </cell>
          <cell r="T6774" t="str">
            <v>FLEXTRANS UIO</v>
          </cell>
          <cell r="U6774" t="str">
            <v>FLEXNETUIO_LOCAL</v>
          </cell>
          <cell r="V6774">
            <v>1</v>
          </cell>
          <cell r="W6774">
            <v>1</v>
          </cell>
          <cell r="X6774" t="str">
            <v>FLEXNET ECUADOR - MDELIVERY</v>
          </cell>
          <cell r="Y6774" t="str">
            <v>CALLE 28 DE JUNIO S/N Y GARCIA MORENO ENTRADA LLANO GRANDE</v>
          </cell>
        </row>
        <row r="6775">
          <cell r="A6775" t="str">
            <v>TK-7371</v>
          </cell>
          <cell r="B6775">
            <v>479968</v>
          </cell>
          <cell r="C6775" t="str">
            <v>TK-7371</v>
          </cell>
          <cell r="D6775" t="str">
            <v>MDELIVERY</v>
          </cell>
          <cell r="E6775" t="str">
            <v>DESPACHO</v>
          </cell>
          <cell r="F6775" t="str">
            <v>EXPRESS</v>
          </cell>
          <cell r="G6775" t="str">
            <v/>
          </cell>
          <cell r="H6775">
            <v>44909</v>
          </cell>
          <cell r="I6775" t="str">
            <v>ENTREGADO</v>
          </cell>
          <cell r="J6775">
            <v>44914</v>
          </cell>
          <cell r="K6775" t="str">
            <v>OTECEL</v>
          </cell>
          <cell r="L6775" t="str">
            <v>AVDA SIMON BOLIVAR Y VIA NAYON CONJUNTO CORPORATIVO EKOPARK TORRE 3 TELEFONICA</v>
          </cell>
          <cell r="M6775" t="str">
            <v/>
          </cell>
          <cell r="N6775" t="str">
            <v>098299225</v>
          </cell>
          <cell r="O6775" t="str">
            <v/>
          </cell>
          <cell r="P6775" t="str">
            <v>QUITO</v>
          </cell>
          <cell r="Q6775" t="str">
            <v>QUITO</v>
          </cell>
          <cell r="R6775" t="str">
            <v>PICHINCHA</v>
          </cell>
          <cell r="T6775" t="str">
            <v>FLEXTRANS UIO</v>
          </cell>
          <cell r="U6775" t="str">
            <v>FLEXNETUIO_LOCAL</v>
          </cell>
          <cell r="V6775">
            <v>1</v>
          </cell>
          <cell r="W6775">
            <v>1</v>
          </cell>
          <cell r="X6775" t="str">
            <v>FLEXNET ECUADOR - MDELIVERY</v>
          </cell>
          <cell r="Y6775" t="str">
            <v>CALLE 28 DE JUNIO S/N Y GARCIA MORENO ENTRADA LLANO GRANDE</v>
          </cell>
        </row>
        <row r="6776">
          <cell r="A6776" t="str">
            <v>TK-7372</v>
          </cell>
          <cell r="B6776">
            <v>479969</v>
          </cell>
          <cell r="C6776" t="str">
            <v>TK-7372</v>
          </cell>
          <cell r="D6776" t="str">
            <v>MDELIVERY</v>
          </cell>
          <cell r="E6776" t="str">
            <v>DESPACHO</v>
          </cell>
          <cell r="F6776" t="str">
            <v>EXPRESS</v>
          </cell>
          <cell r="G6776" t="str">
            <v/>
          </cell>
          <cell r="H6776">
            <v>44909</v>
          </cell>
          <cell r="I6776" t="str">
            <v>ENTREGADO</v>
          </cell>
          <cell r="J6776">
            <v>44914</v>
          </cell>
          <cell r="K6776" t="str">
            <v>OTECEL</v>
          </cell>
          <cell r="L6776" t="str">
            <v>AVDA SIMON BOLIVAR Y VIA NAYON CONJUNTO CORPORATIVO EKOPARK TORRE 3 TELEFONICA</v>
          </cell>
          <cell r="M6776" t="str">
            <v/>
          </cell>
          <cell r="N6776" t="str">
            <v>098299225</v>
          </cell>
          <cell r="O6776" t="str">
            <v/>
          </cell>
          <cell r="P6776" t="str">
            <v>QUITO</v>
          </cell>
          <cell r="Q6776" t="str">
            <v>QUITO</v>
          </cell>
          <cell r="R6776" t="str">
            <v>PICHINCHA</v>
          </cell>
          <cell r="T6776" t="str">
            <v>FLEXTRANS UIO</v>
          </cell>
          <cell r="U6776" t="str">
            <v>FLEXNETUIO_LOCAL</v>
          </cell>
          <cell r="V6776">
            <v>1</v>
          </cell>
          <cell r="W6776">
            <v>1</v>
          </cell>
          <cell r="X6776" t="str">
            <v>FLEXNET ECUADOR - MDELIVERY</v>
          </cell>
          <cell r="Y6776" t="str">
            <v>CALLE 28 DE JUNIO S/N Y GARCIA MORENO ENTRADA LLANO GRANDE</v>
          </cell>
        </row>
        <row r="6777">
          <cell r="A6777" t="str">
            <v>TK-7374</v>
          </cell>
          <cell r="B6777">
            <v>479970</v>
          </cell>
          <cell r="C6777" t="str">
            <v>TK-7374</v>
          </cell>
          <cell r="D6777" t="str">
            <v>MDELIVERY</v>
          </cell>
          <cell r="E6777" t="str">
            <v>DESPACHO</v>
          </cell>
          <cell r="F6777" t="str">
            <v>EXPRESS</v>
          </cell>
          <cell r="G6777" t="str">
            <v/>
          </cell>
          <cell r="H6777">
            <v>44909</v>
          </cell>
          <cell r="I6777" t="str">
            <v>ENTREGADO</v>
          </cell>
          <cell r="J6777">
            <v>44914</v>
          </cell>
          <cell r="K6777" t="str">
            <v>OTECEL</v>
          </cell>
          <cell r="L6777" t="str">
            <v>AVDA SIMON BOLIVAR Y VIA NAYON CONJUNTO CORPORATIVO EKOPARK TORRE 3 TELEFONICA</v>
          </cell>
          <cell r="M6777" t="str">
            <v/>
          </cell>
          <cell r="N6777" t="str">
            <v>098299225</v>
          </cell>
          <cell r="O6777" t="str">
            <v/>
          </cell>
          <cell r="P6777" t="str">
            <v>QUITO</v>
          </cell>
          <cell r="Q6777" t="str">
            <v>QUITO</v>
          </cell>
          <cell r="R6777" t="str">
            <v>PICHINCHA</v>
          </cell>
          <cell r="T6777" t="str">
            <v>FLEXTRANS UIO</v>
          </cell>
          <cell r="U6777" t="str">
            <v>FLEXNETUIO_LOCAL</v>
          </cell>
          <cell r="V6777">
            <v>1</v>
          </cell>
          <cell r="W6777">
            <v>1</v>
          </cell>
          <cell r="X6777" t="str">
            <v>FLEXNET ECUADOR - MDELIVERY</v>
          </cell>
          <cell r="Y6777" t="str">
            <v>CALLE 28 DE JUNIO S/N Y GARCIA MORENO ENTRADA LLANO GRANDE</v>
          </cell>
        </row>
        <row r="6778">
          <cell r="A6778" t="str">
            <v>TK-7375</v>
          </cell>
          <cell r="B6778">
            <v>479971</v>
          </cell>
          <cell r="C6778" t="str">
            <v>TK-7375</v>
          </cell>
          <cell r="D6778" t="str">
            <v>MDELIVERY</v>
          </cell>
          <cell r="E6778" t="str">
            <v>DESPACHO</v>
          </cell>
          <cell r="F6778" t="str">
            <v>EXPRESS</v>
          </cell>
          <cell r="G6778" t="str">
            <v/>
          </cell>
          <cell r="H6778">
            <v>44909</v>
          </cell>
          <cell r="I6778" t="str">
            <v>ENTREGADO</v>
          </cell>
          <cell r="J6778">
            <v>44914</v>
          </cell>
          <cell r="K6778" t="str">
            <v>OTECEL</v>
          </cell>
          <cell r="L6778" t="str">
            <v>AVDA SIMON BOLIVAR Y VIA NAYON CONJUNTO CORPORATIVO EKOPARK TORRE 3 TELEFONICA</v>
          </cell>
          <cell r="M6778" t="str">
            <v/>
          </cell>
          <cell r="N6778" t="str">
            <v>098299225</v>
          </cell>
          <cell r="O6778" t="str">
            <v/>
          </cell>
          <cell r="P6778" t="str">
            <v>QUITO</v>
          </cell>
          <cell r="Q6778" t="str">
            <v>QUITO</v>
          </cell>
          <cell r="R6778" t="str">
            <v>PICHINCHA</v>
          </cell>
          <cell r="T6778" t="str">
            <v>FLEXTRANS UIO</v>
          </cell>
          <cell r="U6778" t="str">
            <v>FLEXNETUIO_LOCAL</v>
          </cell>
          <cell r="V6778">
            <v>1</v>
          </cell>
          <cell r="W6778">
            <v>1</v>
          </cell>
          <cell r="X6778" t="str">
            <v>FLEXNET ECUADOR - MDELIVERY</v>
          </cell>
          <cell r="Y6778" t="str">
            <v>CALLE 28 DE JUNIO S/N Y GARCIA MORENO ENTRADA LLANO GRANDE</v>
          </cell>
        </row>
        <row r="6779">
          <cell r="A6779" t="str">
            <v>TK-7376</v>
          </cell>
          <cell r="B6779">
            <v>479972</v>
          </cell>
          <cell r="C6779" t="str">
            <v>TK-7376</v>
          </cell>
          <cell r="D6779" t="str">
            <v>MDELIVERY</v>
          </cell>
          <cell r="E6779" t="str">
            <v>DESPACHO</v>
          </cell>
          <cell r="F6779" t="str">
            <v>EXPRESS</v>
          </cell>
          <cell r="G6779" t="str">
            <v/>
          </cell>
          <cell r="H6779">
            <v>44909</v>
          </cell>
          <cell r="I6779" t="str">
            <v>ENTREGADO</v>
          </cell>
          <cell r="J6779">
            <v>44914</v>
          </cell>
          <cell r="K6779" t="str">
            <v>OTECEL</v>
          </cell>
          <cell r="L6779" t="str">
            <v>AVDA SIMON BOLIVAR Y VIA NAYON CONJUNTO CORPORATIVO EKOPARK TORRE 3 TELEFONICA</v>
          </cell>
          <cell r="M6779" t="str">
            <v/>
          </cell>
          <cell r="N6779" t="str">
            <v>098299225</v>
          </cell>
          <cell r="O6779" t="str">
            <v/>
          </cell>
          <cell r="P6779" t="str">
            <v>QUITO</v>
          </cell>
          <cell r="Q6779" t="str">
            <v>QUITO</v>
          </cell>
          <cell r="R6779" t="str">
            <v>PICHINCHA</v>
          </cell>
          <cell r="T6779" t="str">
            <v>FLEXTRANS UIO</v>
          </cell>
          <cell r="U6779" t="str">
            <v>FLEXNETUIO_LOCAL</v>
          </cell>
          <cell r="V6779">
            <v>1</v>
          </cell>
          <cell r="W6779">
            <v>1</v>
          </cell>
          <cell r="X6779" t="str">
            <v>FLEXNET ECUADOR - MDELIVERY</v>
          </cell>
          <cell r="Y6779" t="str">
            <v>CALLE 28 DE JUNIO S/N Y GARCIA MORENO ENTRADA LLANO GRANDE</v>
          </cell>
        </row>
        <row r="6780">
          <cell r="A6780" t="str">
            <v>TK-7377</v>
          </cell>
          <cell r="B6780">
            <v>479973</v>
          </cell>
          <cell r="C6780" t="str">
            <v>TK-7377</v>
          </cell>
          <cell r="D6780" t="str">
            <v>MDELIVERY</v>
          </cell>
          <cell r="E6780" t="str">
            <v>DESPACHO</v>
          </cell>
          <cell r="F6780" t="str">
            <v>EXPRESS</v>
          </cell>
          <cell r="G6780" t="str">
            <v/>
          </cell>
          <cell r="H6780">
            <v>44909</v>
          </cell>
          <cell r="I6780" t="str">
            <v>ENTREGADO</v>
          </cell>
          <cell r="J6780">
            <v>44914</v>
          </cell>
          <cell r="K6780" t="str">
            <v>OTECEL</v>
          </cell>
          <cell r="L6780" t="str">
            <v>AVDA SIMON BOLIVAR Y VIA NAYON CONJUNTO CORPORATIVO EKOPARK TORRE 3 TELEFONICA</v>
          </cell>
          <cell r="M6780" t="str">
            <v/>
          </cell>
          <cell r="N6780" t="str">
            <v>098299225</v>
          </cell>
          <cell r="O6780" t="str">
            <v/>
          </cell>
          <cell r="P6780" t="str">
            <v>QUITO</v>
          </cell>
          <cell r="Q6780" t="str">
            <v>QUITO</v>
          </cell>
          <cell r="R6780" t="str">
            <v>PICHINCHA</v>
          </cell>
          <cell r="T6780" t="str">
            <v>FLEXTRANS UIO</v>
          </cell>
          <cell r="U6780" t="str">
            <v>FLEXNETUIO_LOCAL</v>
          </cell>
          <cell r="V6780">
            <v>1</v>
          </cell>
          <cell r="W6780">
            <v>1</v>
          </cell>
          <cell r="X6780" t="str">
            <v>FLEXNET ECUADOR - MDELIVERY</v>
          </cell>
          <cell r="Y6780" t="str">
            <v>CALLE 28 DE JUNIO S/N Y GARCIA MORENO ENTRADA LLANO GRANDE</v>
          </cell>
        </row>
        <row r="6781">
          <cell r="A6781" t="str">
            <v>TK-7379</v>
          </cell>
          <cell r="B6781">
            <v>479974</v>
          </cell>
          <cell r="C6781" t="str">
            <v>TK-7379</v>
          </cell>
          <cell r="D6781" t="str">
            <v>MDELIVERY</v>
          </cell>
          <cell r="E6781" t="str">
            <v>DESPACHO</v>
          </cell>
          <cell r="F6781" t="str">
            <v>EXPRESS</v>
          </cell>
          <cell r="G6781" t="str">
            <v/>
          </cell>
          <cell r="H6781">
            <v>44909</v>
          </cell>
          <cell r="I6781" t="str">
            <v>ENTREGADO</v>
          </cell>
          <cell r="J6781">
            <v>44914</v>
          </cell>
          <cell r="K6781" t="str">
            <v>OTECEL</v>
          </cell>
          <cell r="L6781" t="str">
            <v>AVDA SIMON BOLIVAR Y VIA NAYON CONJUNTO CORPORATIVO EKOPARK TORRE 3 TELEFONICA</v>
          </cell>
          <cell r="M6781" t="str">
            <v/>
          </cell>
          <cell r="N6781" t="str">
            <v>098299225</v>
          </cell>
          <cell r="O6781" t="str">
            <v/>
          </cell>
          <cell r="P6781" t="str">
            <v>QUITO</v>
          </cell>
          <cell r="Q6781" t="str">
            <v>QUITO</v>
          </cell>
          <cell r="R6781" t="str">
            <v>PICHINCHA</v>
          </cell>
          <cell r="T6781" t="str">
            <v>FLEXTRANS UIO</v>
          </cell>
          <cell r="U6781" t="str">
            <v>FLEXNETUIO_LOCAL</v>
          </cell>
          <cell r="V6781">
            <v>1</v>
          </cell>
          <cell r="W6781">
            <v>1</v>
          </cell>
          <cell r="X6781" t="str">
            <v>FLEXNET ECUADOR - MDELIVERY</v>
          </cell>
          <cell r="Y6781" t="str">
            <v>CALLE 28 DE JUNIO S/N Y GARCIA MORENO ENTRADA LLANO GRANDE</v>
          </cell>
        </row>
        <row r="6782">
          <cell r="A6782" t="str">
            <v>TK-7380</v>
          </cell>
          <cell r="B6782">
            <v>479975</v>
          </cell>
          <cell r="C6782" t="str">
            <v>TK-7380</v>
          </cell>
          <cell r="D6782" t="str">
            <v>MDELIVERY</v>
          </cell>
          <cell r="E6782" t="str">
            <v>DESPACHO</v>
          </cell>
          <cell r="F6782" t="str">
            <v>EXPRESS</v>
          </cell>
          <cell r="G6782" t="str">
            <v/>
          </cell>
          <cell r="H6782">
            <v>44909</v>
          </cell>
          <cell r="I6782" t="str">
            <v>ENTREGADO</v>
          </cell>
          <cell r="J6782">
            <v>44914</v>
          </cell>
          <cell r="K6782" t="str">
            <v>OTECEL</v>
          </cell>
          <cell r="L6782" t="str">
            <v>AVDA SIMON BOLIVAR Y VIA NAYON CONJUNTO CORPORATIVO EKOPARK TORRE 3 TELEFONICA</v>
          </cell>
          <cell r="M6782" t="str">
            <v/>
          </cell>
          <cell r="N6782" t="str">
            <v>098299225</v>
          </cell>
          <cell r="O6782" t="str">
            <v/>
          </cell>
          <cell r="P6782" t="str">
            <v>QUITO</v>
          </cell>
          <cell r="Q6782" t="str">
            <v>QUITO</v>
          </cell>
          <cell r="R6782" t="str">
            <v>PICHINCHA</v>
          </cell>
          <cell r="T6782" t="str">
            <v>FLEXTRANS UIO</v>
          </cell>
          <cell r="U6782" t="str">
            <v>FLEXNETUIO_LOCAL</v>
          </cell>
          <cell r="V6782">
            <v>1</v>
          </cell>
          <cell r="W6782">
            <v>1</v>
          </cell>
          <cell r="X6782" t="str">
            <v>FLEXNET ECUADOR - MDELIVERY</v>
          </cell>
          <cell r="Y6782" t="str">
            <v>CALLE 28 DE JUNIO S/N Y GARCIA MORENO ENTRADA LLANO GRANDE</v>
          </cell>
        </row>
        <row r="6783">
          <cell r="A6783" t="str">
            <v>TK-7381</v>
          </cell>
          <cell r="B6783">
            <v>479976</v>
          </cell>
          <cell r="C6783" t="str">
            <v>TK-7381</v>
          </cell>
          <cell r="D6783" t="str">
            <v>MDELIVERY</v>
          </cell>
          <cell r="E6783" t="str">
            <v>DESPACHO</v>
          </cell>
          <cell r="F6783" t="str">
            <v>EXPRESS</v>
          </cell>
          <cell r="G6783" t="str">
            <v/>
          </cell>
          <cell r="H6783">
            <v>44909</v>
          </cell>
          <cell r="I6783" t="str">
            <v>ENTREGADO</v>
          </cell>
          <cell r="J6783">
            <v>44914</v>
          </cell>
          <cell r="K6783" t="str">
            <v>OTECEL</v>
          </cell>
          <cell r="L6783" t="str">
            <v>AVDA SIMON BOLIVAR Y VIA NAYON CONJUNTO CORPORATIVO EKOPARK TORRE 3 TELEFONICA</v>
          </cell>
          <cell r="M6783" t="str">
            <v/>
          </cell>
          <cell r="N6783" t="str">
            <v>098299225</v>
          </cell>
          <cell r="O6783" t="str">
            <v/>
          </cell>
          <cell r="P6783" t="str">
            <v>QUITO</v>
          </cell>
          <cell r="Q6783" t="str">
            <v>QUITO</v>
          </cell>
          <cell r="R6783" t="str">
            <v>PICHINCHA</v>
          </cell>
          <cell r="T6783" t="str">
            <v>FLEXTRANS UIO</v>
          </cell>
          <cell r="U6783" t="str">
            <v>FLEXNETUIO_LOCAL</v>
          </cell>
          <cell r="V6783">
            <v>1</v>
          </cell>
          <cell r="W6783">
            <v>1</v>
          </cell>
          <cell r="X6783" t="str">
            <v>FLEXNET ECUADOR - MDELIVERY</v>
          </cell>
          <cell r="Y6783" t="str">
            <v>CALLE 28 DE JUNIO S/N Y GARCIA MORENO ENTRADA LLANO GRANDE</v>
          </cell>
        </row>
        <row r="6784">
          <cell r="A6784" t="str">
            <v>TK-7382</v>
          </cell>
          <cell r="B6784">
            <v>479977</v>
          </cell>
          <cell r="C6784" t="str">
            <v>TK-7382</v>
          </cell>
          <cell r="D6784" t="str">
            <v>MDELIVERY</v>
          </cell>
          <cell r="E6784" t="str">
            <v>DESPACHO</v>
          </cell>
          <cell r="F6784" t="str">
            <v>EXPRESS</v>
          </cell>
          <cell r="G6784" t="str">
            <v/>
          </cell>
          <cell r="H6784">
            <v>44909</v>
          </cell>
          <cell r="I6784" t="str">
            <v>ENTREGADO</v>
          </cell>
          <cell r="J6784">
            <v>44914</v>
          </cell>
          <cell r="K6784" t="str">
            <v>OTECEL</v>
          </cell>
          <cell r="L6784" t="str">
            <v>AVDA SIMON BOLIVAR Y VIA NAYON CONJUNTO CORPORATIVO EKOPARK TORRE 3 TELEFONICA</v>
          </cell>
          <cell r="M6784" t="str">
            <v/>
          </cell>
          <cell r="N6784" t="str">
            <v>098299225</v>
          </cell>
          <cell r="O6784" t="str">
            <v/>
          </cell>
          <cell r="P6784" t="str">
            <v>QUITO</v>
          </cell>
          <cell r="Q6784" t="str">
            <v>QUITO</v>
          </cell>
          <cell r="R6784" t="str">
            <v>PICHINCHA</v>
          </cell>
          <cell r="T6784" t="str">
            <v>FLEXTRANS UIO</v>
          </cell>
          <cell r="U6784" t="str">
            <v>FLEXNETUIO_LOCAL</v>
          </cell>
          <cell r="V6784">
            <v>1</v>
          </cell>
          <cell r="W6784">
            <v>1</v>
          </cell>
          <cell r="X6784" t="str">
            <v>FLEXNET ECUADOR - MDELIVERY</v>
          </cell>
          <cell r="Y6784" t="str">
            <v>CALLE 28 DE JUNIO S/N Y GARCIA MORENO ENTRADA LLANO GRANDE</v>
          </cell>
        </row>
        <row r="6785">
          <cell r="A6785" t="str">
            <v>TK-7383</v>
          </cell>
          <cell r="B6785">
            <v>479978</v>
          </cell>
          <cell r="C6785" t="str">
            <v>TK-7383</v>
          </cell>
          <cell r="D6785" t="str">
            <v>MDELIVERY</v>
          </cell>
          <cell r="E6785" t="str">
            <v>DESPACHO</v>
          </cell>
          <cell r="F6785" t="str">
            <v>EXPRESS</v>
          </cell>
          <cell r="G6785" t="str">
            <v/>
          </cell>
          <cell r="H6785">
            <v>44909</v>
          </cell>
          <cell r="I6785" t="str">
            <v>ENTREGADO</v>
          </cell>
          <cell r="J6785">
            <v>44914</v>
          </cell>
          <cell r="K6785" t="str">
            <v>OTECEL</v>
          </cell>
          <cell r="L6785" t="str">
            <v>AVDA SIMON BOLIVAR Y VIA NAYON CONJUNTO CORPORATIVO EKOPARK TORRE 3 TELEFONICA</v>
          </cell>
          <cell r="M6785" t="str">
            <v/>
          </cell>
          <cell r="N6785" t="str">
            <v>098299225</v>
          </cell>
          <cell r="O6785" t="str">
            <v/>
          </cell>
          <cell r="P6785" t="str">
            <v>QUITO</v>
          </cell>
          <cell r="Q6785" t="str">
            <v>QUITO</v>
          </cell>
          <cell r="R6785" t="str">
            <v>PICHINCHA</v>
          </cell>
          <cell r="T6785" t="str">
            <v>FLEXTRANS UIO</v>
          </cell>
          <cell r="U6785" t="str">
            <v>FLEXNETUIO_LOCAL</v>
          </cell>
          <cell r="V6785">
            <v>1</v>
          </cell>
          <cell r="W6785">
            <v>1</v>
          </cell>
          <cell r="X6785" t="str">
            <v>FLEXNET ECUADOR - MDELIVERY</v>
          </cell>
          <cell r="Y6785" t="str">
            <v>CALLE 28 DE JUNIO S/N Y GARCIA MORENO ENTRADA LLANO GRANDE</v>
          </cell>
        </row>
        <row r="6786">
          <cell r="A6786" t="str">
            <v>TK-7384</v>
          </cell>
          <cell r="B6786">
            <v>479979</v>
          </cell>
          <cell r="C6786" t="str">
            <v>TK-7384</v>
          </cell>
          <cell r="D6786" t="str">
            <v>MDELIVERY</v>
          </cell>
          <cell r="E6786" t="str">
            <v>DESPACHO</v>
          </cell>
          <cell r="F6786" t="str">
            <v>EXPRESS</v>
          </cell>
          <cell r="G6786" t="str">
            <v/>
          </cell>
          <cell r="H6786">
            <v>44909</v>
          </cell>
          <cell r="I6786" t="str">
            <v>ENTREGADO</v>
          </cell>
          <cell r="J6786">
            <v>44914</v>
          </cell>
          <cell r="K6786" t="str">
            <v>OTECEL</v>
          </cell>
          <cell r="L6786" t="str">
            <v>AVDA SIMON BOLIVAR Y VIA NAYON CONJUNTO CORPORATIVO EKOPARK TORRE 3 TELEFONICA</v>
          </cell>
          <cell r="M6786" t="str">
            <v/>
          </cell>
          <cell r="N6786" t="str">
            <v>098299225</v>
          </cell>
          <cell r="O6786" t="str">
            <v/>
          </cell>
          <cell r="P6786" t="str">
            <v>QUITO</v>
          </cell>
          <cell r="Q6786" t="str">
            <v>QUITO</v>
          </cell>
          <cell r="R6786" t="str">
            <v>PICHINCHA</v>
          </cell>
          <cell r="T6786" t="str">
            <v>FLEXTRANS UIO</v>
          </cell>
          <cell r="U6786" t="str">
            <v>FLEXNETUIO_LOCAL</v>
          </cell>
          <cell r="V6786">
            <v>1</v>
          </cell>
          <cell r="W6786">
            <v>1</v>
          </cell>
          <cell r="X6786" t="str">
            <v>FLEXNET ECUADOR - MDELIVERY</v>
          </cell>
          <cell r="Y6786" t="str">
            <v>CALLE 28 DE JUNIO S/N Y GARCIA MORENO ENTRADA LLANO GRANDE</v>
          </cell>
        </row>
        <row r="6787">
          <cell r="A6787" t="str">
            <v>TK-7385</v>
          </cell>
          <cell r="B6787">
            <v>479980</v>
          </cell>
          <cell r="C6787" t="str">
            <v>TK-7385</v>
          </cell>
          <cell r="D6787" t="str">
            <v>MDELIVERY</v>
          </cell>
          <cell r="E6787" t="str">
            <v>DESPACHO</v>
          </cell>
          <cell r="F6787" t="str">
            <v>EXPRESS</v>
          </cell>
          <cell r="G6787" t="str">
            <v/>
          </cell>
          <cell r="H6787">
            <v>44909</v>
          </cell>
          <cell r="I6787" t="str">
            <v>ENTREGADO</v>
          </cell>
          <cell r="J6787">
            <v>44914</v>
          </cell>
          <cell r="K6787" t="str">
            <v>OTECEL</v>
          </cell>
          <cell r="L6787" t="str">
            <v>AVDA SIMON BOLIVAR Y VIA NAYON CONJUNTO CORPORATIVO EKOPARK TORRE 3 TELEFONICA</v>
          </cell>
          <cell r="M6787" t="str">
            <v/>
          </cell>
          <cell r="N6787" t="str">
            <v>098299225</v>
          </cell>
          <cell r="O6787" t="str">
            <v/>
          </cell>
          <cell r="P6787" t="str">
            <v>QUITO</v>
          </cell>
          <cell r="Q6787" t="str">
            <v>QUITO</v>
          </cell>
          <cell r="R6787" t="str">
            <v>PICHINCHA</v>
          </cell>
          <cell r="T6787" t="str">
            <v>FLEXTRANS UIO</v>
          </cell>
          <cell r="U6787" t="str">
            <v>FLEXNETUIO_LOCAL</v>
          </cell>
          <cell r="V6787">
            <v>1</v>
          </cell>
          <cell r="W6787">
            <v>1</v>
          </cell>
          <cell r="X6787" t="str">
            <v>FLEXNET ECUADOR - MDELIVERY</v>
          </cell>
          <cell r="Y6787" t="str">
            <v>CALLE 28 DE JUNIO S/N Y GARCIA MORENO ENTRADA LLANO GRANDE</v>
          </cell>
        </row>
        <row r="6788">
          <cell r="A6788" t="str">
            <v>TK-7387</v>
          </cell>
          <cell r="B6788">
            <v>479981</v>
          </cell>
          <cell r="C6788" t="str">
            <v>TK-7387</v>
          </cell>
          <cell r="D6788" t="str">
            <v>MDELIVERY</v>
          </cell>
          <cell r="E6788" t="str">
            <v>DESPACHO</v>
          </cell>
          <cell r="F6788" t="str">
            <v>EXPRESS</v>
          </cell>
          <cell r="G6788" t="str">
            <v/>
          </cell>
          <cell r="H6788">
            <v>44909</v>
          </cell>
          <cell r="I6788" t="str">
            <v>ENTREGADO</v>
          </cell>
          <cell r="J6788">
            <v>44914</v>
          </cell>
          <cell r="K6788" t="str">
            <v>OTECEL</v>
          </cell>
          <cell r="L6788" t="str">
            <v>AVDA SIMON BOLIVAR Y VIA NAYON CONJUNTO CORPORATIVO EKOPARK TORRE 3 TELEFONICA</v>
          </cell>
          <cell r="M6788" t="str">
            <v/>
          </cell>
          <cell r="N6788" t="str">
            <v>098299225</v>
          </cell>
          <cell r="O6788" t="str">
            <v/>
          </cell>
          <cell r="P6788" t="str">
            <v>QUITO</v>
          </cell>
          <cell r="Q6788" t="str">
            <v>QUITO</v>
          </cell>
          <cell r="R6788" t="str">
            <v>PICHINCHA</v>
          </cell>
          <cell r="T6788" t="str">
            <v>FLEXTRANS UIO</v>
          </cell>
          <cell r="U6788" t="str">
            <v>FLEXNETUIO_LOCAL</v>
          </cell>
          <cell r="V6788">
            <v>1</v>
          </cell>
          <cell r="W6788">
            <v>1</v>
          </cell>
          <cell r="X6788" t="str">
            <v>FLEXNET ECUADOR - MDELIVERY</v>
          </cell>
          <cell r="Y6788" t="str">
            <v>CALLE 28 DE JUNIO S/N Y GARCIA MORENO ENTRADA LLANO GRANDE</v>
          </cell>
        </row>
        <row r="6789">
          <cell r="A6789" t="str">
            <v>DHL_22_221</v>
          </cell>
          <cell r="B6789">
            <v>479956</v>
          </cell>
          <cell r="C6789" t="str">
            <v>DHL_22_221</v>
          </cell>
          <cell r="D6789" t="str">
            <v>DHL</v>
          </cell>
          <cell r="E6789" t="str">
            <v>DESPACHO</v>
          </cell>
          <cell r="F6789" t="str">
            <v>NORMAL</v>
          </cell>
          <cell r="H6789">
            <v>44909</v>
          </cell>
          <cell r="I6789" t="str">
            <v>ENTREGADO</v>
          </cell>
          <cell r="J6789">
            <v>44911</v>
          </cell>
          <cell r="K6789" t="str">
            <v>DHL MATRIZ</v>
          </cell>
          <cell r="L6789" t="str">
            <v>AV. ELOY ALFARO 113 A Y PASAJE LOS JUNCOS EDIFICIO DHL, SECTOR COMITE DEL PUEBLO</v>
          </cell>
          <cell r="P6789" t="str">
            <v>QUITO</v>
          </cell>
          <cell r="Q6789" t="str">
            <v>QUITO</v>
          </cell>
          <cell r="R6789" t="str">
            <v>PICHINCHA</v>
          </cell>
          <cell r="T6789" t="str">
            <v>FLEXTRANS UIO</v>
          </cell>
          <cell r="U6789" t="str">
            <v>FLEXNETUIO_LOCAL</v>
          </cell>
          <cell r="V6789">
            <v>1</v>
          </cell>
          <cell r="W6789">
            <v>1</v>
          </cell>
          <cell r="X6789" t="str">
            <v>ALMACENES TABACARCEN</v>
          </cell>
          <cell r="Y6789" t="str">
            <v>TABABELA</v>
          </cell>
        </row>
        <row r="6790">
          <cell r="A6790" t="str">
            <v>DHL_22_222</v>
          </cell>
          <cell r="B6790">
            <v>479957</v>
          </cell>
          <cell r="C6790" t="str">
            <v>DHL_22_222</v>
          </cell>
          <cell r="D6790" t="str">
            <v>DHL</v>
          </cell>
          <cell r="E6790" t="str">
            <v>DESPACHO</v>
          </cell>
          <cell r="F6790" t="str">
            <v>NORMAL</v>
          </cell>
          <cell r="H6790">
            <v>44909</v>
          </cell>
          <cell r="I6790" t="str">
            <v>ENTREGADO</v>
          </cell>
          <cell r="J6790">
            <v>44911</v>
          </cell>
          <cell r="K6790" t="str">
            <v>DHL MATRIZ</v>
          </cell>
          <cell r="L6790" t="str">
            <v>AV. ELOY ALFARO 113 A Y PASAJE LOS JUNCOS EDIFICIO DHL, SECTOR COMITE DEL PUEBLO</v>
          </cell>
          <cell r="P6790" t="str">
            <v>QUITO</v>
          </cell>
          <cell r="Q6790" t="str">
            <v>QUITO</v>
          </cell>
          <cell r="R6790" t="str">
            <v>PICHINCHA</v>
          </cell>
          <cell r="T6790" t="str">
            <v>FLEXTRANS UIO</v>
          </cell>
          <cell r="U6790" t="str">
            <v>FLEXNETUIO_LOCAL</v>
          </cell>
          <cell r="V6790">
            <v>1</v>
          </cell>
          <cell r="W6790">
            <v>1</v>
          </cell>
          <cell r="X6790" t="str">
            <v>ALMACENES TABACARCEN</v>
          </cell>
          <cell r="Y6790" t="str">
            <v>TABABELA</v>
          </cell>
        </row>
        <row r="6791">
          <cell r="A6791" t="str">
            <v>SCH_22-040</v>
          </cell>
          <cell r="B6791">
            <v>479955</v>
          </cell>
          <cell r="C6791" t="str">
            <v>SCH_22-040</v>
          </cell>
          <cell r="D6791" t="str">
            <v>SCHNEIDER</v>
          </cell>
          <cell r="E6791" t="str">
            <v>DESPACHO</v>
          </cell>
          <cell r="F6791" t="str">
            <v>COURIER</v>
          </cell>
          <cell r="G6791" t="str">
            <v>89260</v>
          </cell>
          <cell r="H6791">
            <v>44909</v>
          </cell>
          <cell r="I6791" t="str">
            <v>ENTREGADO</v>
          </cell>
          <cell r="J6791">
            <v>44911</v>
          </cell>
          <cell r="K6791" t="str">
            <v>INSELEC - UIO</v>
          </cell>
          <cell r="L6791" t="str">
            <v>AV. DE LOS ARUPOS E1-202 Y PANAMERICANA NORTE KM 5 ½.</v>
          </cell>
          <cell r="M6791" t="str">
            <v>1790319520001  - MA. FERNANDA MIÑO</v>
          </cell>
          <cell r="N6791" t="str">
            <v>022-807474  EXT-139</v>
          </cell>
          <cell r="O6791" t="str">
            <v>022-807474  EXT-139</v>
          </cell>
          <cell r="P6791" t="str">
            <v>170102</v>
          </cell>
          <cell r="Q6791" t="str">
            <v>QUITO</v>
          </cell>
          <cell r="R6791" t="str">
            <v>PICHINCHA</v>
          </cell>
          <cell r="S6791" t="str">
            <v>GUALEA</v>
          </cell>
          <cell r="T6791" t="str">
            <v>TRANSERVISS</v>
          </cell>
          <cell r="U6791" t="str">
            <v>FLEXNETGYE_UIO</v>
          </cell>
          <cell r="V6791">
            <v>1</v>
          </cell>
          <cell r="W6791">
            <v>3</v>
          </cell>
          <cell r="X6791" t="str">
            <v>FLEX NET GYE</v>
          </cell>
          <cell r="Y6791" t="str">
            <v xml:space="preserve">KM 8 1/2 VIA A DAULE COOP. JUAN MONTALVO </v>
          </cell>
        </row>
        <row r="6792">
          <cell r="A6792" t="str">
            <v>RT_COLEGIO SEK</v>
          </cell>
          <cell r="B6792">
            <v>479954</v>
          </cell>
          <cell r="C6792" t="str">
            <v>RT_COLEGIO SEK</v>
          </cell>
          <cell r="D6792" t="str">
            <v>PE</v>
          </cell>
          <cell r="E6792" t="str">
            <v>RETIRO</v>
          </cell>
          <cell r="F6792" t="str">
            <v>NORMAL</v>
          </cell>
          <cell r="G6792" t="str">
            <v>FT75531</v>
          </cell>
          <cell r="H6792">
            <v>44909</v>
          </cell>
          <cell r="I6792" t="str">
            <v>ENTREGADO</v>
          </cell>
          <cell r="J6792">
            <v>44911</v>
          </cell>
          <cell r="K6792" t="str">
            <v>FLEXNET UIO</v>
          </cell>
          <cell r="L6792" t="str">
            <v>PANAMERICANA NORTE KM 12 1/2  LLANO GRANDE</v>
          </cell>
          <cell r="P6792" t="str">
            <v>170208</v>
          </cell>
          <cell r="Q6792" t="str">
            <v>QUITO</v>
          </cell>
          <cell r="R6792" t="str">
            <v>PICHINCHA</v>
          </cell>
          <cell r="S6792" t="str">
            <v>CALDERON (CARAPUNGO)</v>
          </cell>
          <cell r="T6792" t="str">
            <v>FLEXTRANS UIO</v>
          </cell>
          <cell r="U6792" t="str">
            <v>FLEXNETUIO_LOCAL</v>
          </cell>
          <cell r="V6792">
            <v>2</v>
          </cell>
          <cell r="X6792" t="str">
            <v>COLEGIO SEK VALLES</v>
          </cell>
          <cell r="Y6792" t="str">
            <v>C/ ELOY ALFARO S8-48 Y DE LOS ROSALES. SAN JUAN DE CUMBAYÁ</v>
          </cell>
        </row>
        <row r="6793">
          <cell r="A6793" t="str">
            <v>ZP_2022_159</v>
          </cell>
          <cell r="B6793">
            <v>479952</v>
          </cell>
          <cell r="C6793" t="str">
            <v>ZP_2022_159</v>
          </cell>
          <cell r="D6793" t="str">
            <v>ZIPPAK</v>
          </cell>
          <cell r="E6793" t="str">
            <v>DESPACHO</v>
          </cell>
          <cell r="F6793" t="str">
            <v>NORMAL</v>
          </cell>
          <cell r="G6793" t="str">
            <v>TF89071</v>
          </cell>
          <cell r="H6793">
            <v>44909</v>
          </cell>
          <cell r="I6793" t="str">
            <v>ENTREGADO</v>
          </cell>
          <cell r="J6793">
            <v>44910</v>
          </cell>
          <cell r="K6793" t="str">
            <v>SOLUBLES INSTANTANEOS SICA C.A.</v>
          </cell>
          <cell r="L6793" t="str">
            <v>KM 2 AV CARLOS JULIO AROSEMENA</v>
          </cell>
          <cell r="M6793" t="str">
            <v>ING. GEOVANNY SCHWEITZER - RUC: 0990002959001</v>
          </cell>
          <cell r="N6793" t="str">
            <v>02202220 - 02202231</v>
          </cell>
          <cell r="P6793" t="str">
            <v>090603</v>
          </cell>
          <cell r="Q6793" t="str">
            <v>GUAYAQUIL</v>
          </cell>
          <cell r="R6793" t="str">
            <v>GUAYAS</v>
          </cell>
          <cell r="S6793" t="str">
            <v>GUAYAQUIL</v>
          </cell>
          <cell r="T6793" t="str">
            <v>FLEXTRANS GYE</v>
          </cell>
          <cell r="U6793" t="str">
            <v>FLEXNETGYE_LOCAL</v>
          </cell>
          <cell r="V6793">
            <v>4</v>
          </cell>
          <cell r="W6793">
            <v>1372.8</v>
          </cell>
          <cell r="X6793" t="str">
            <v>FLEXNET GUAYAQUIL</v>
          </cell>
          <cell r="Y6793" t="str">
            <v>FERNANDO GUTIERREZ HILL KM 8 1/2 VIA DAULE COOP. JUAN MONTALVO / FRENTE A PEPSI COLA</v>
          </cell>
        </row>
        <row r="6794">
          <cell r="A6794" t="str">
            <v>EGR_T_22_580_6741-CHONGON (GYE)</v>
          </cell>
          <cell r="B6794">
            <v>479951</v>
          </cell>
          <cell r="C6794" t="str">
            <v>EGR_T_22_580_6741-CHONGON (GYE)</v>
          </cell>
          <cell r="D6794" t="str">
            <v>NOKIA</v>
          </cell>
          <cell r="E6794" t="str">
            <v>DESPACHO</v>
          </cell>
          <cell r="F6794" t="str">
            <v>EXCLUSIVO</v>
          </cell>
          <cell r="G6794" t="str">
            <v>89073</v>
          </cell>
          <cell r="H6794">
            <v>44909</v>
          </cell>
          <cell r="I6794" t="str">
            <v>ENTREGADO</v>
          </cell>
          <cell r="J6794">
            <v>44910</v>
          </cell>
          <cell r="K6794" t="str">
            <v>SITIO CHONGÓN (GYE)</v>
          </cell>
          <cell r="L6794" t="str">
            <v>CHONGÓN: KM 19.5 VÍA LA COSTA URBANIZACIÓN ALGARROBOS</v>
          </cell>
          <cell r="N6794" t="str">
            <v>+593 97 998 9316</v>
          </cell>
          <cell r="O6794" t="str">
            <v>JORGE OSORIO</v>
          </cell>
          <cell r="P6794" t="str">
            <v xml:space="preserve"> VILLAMIL PLAYAS</v>
          </cell>
          <cell r="Q6794" t="str">
            <v>GUAYAQUIL</v>
          </cell>
          <cell r="R6794" t="str">
            <v>GUAYAS</v>
          </cell>
          <cell r="S6794" t="str">
            <v/>
          </cell>
          <cell r="U6794" t="str">
            <v>FLEXNETGYE_LOCAL</v>
          </cell>
          <cell r="V6794">
            <v>1</v>
          </cell>
          <cell r="W6794">
            <v>64.36</v>
          </cell>
          <cell r="X6794" t="str">
            <v>FLEXNET GYE</v>
          </cell>
          <cell r="Y6794" t="str">
            <v>KM 8.5 VIA A DAULE</v>
          </cell>
        </row>
        <row r="6795">
          <cell r="A6795" t="str">
            <v>52945</v>
          </cell>
          <cell r="B6795">
            <v>479950</v>
          </cell>
          <cell r="C6795" t="str">
            <v>52945</v>
          </cell>
          <cell r="D6795" t="str">
            <v>DEGSO</v>
          </cell>
          <cell r="E6795" t="str">
            <v>DESPACHO</v>
          </cell>
          <cell r="F6795" t="str">
            <v>NORMAL</v>
          </cell>
          <cell r="G6795" t="str">
            <v>FT75554</v>
          </cell>
          <cell r="H6795">
            <v>44909</v>
          </cell>
          <cell r="I6795" t="str">
            <v>ENTREGADO</v>
          </cell>
          <cell r="J6795">
            <v>44910</v>
          </cell>
          <cell r="K6795" t="str">
            <v>JARDINES PIAVERI CIA. LTDA.</v>
          </cell>
          <cell r="L6795" t="str">
            <v>DIRECCION: Conector Alpachaca frente a la entrada a la Aduana del Ecuador (Tababela), esto es una casa color azul que se encuentra en un camino alterno a la via principal. - ATENCION DIEGO PALADINES 0</v>
          </cell>
          <cell r="M6795" t="str">
            <v>590059870001</v>
          </cell>
          <cell r="N6795" t="str">
            <v>99-832-0225</v>
          </cell>
          <cell r="O6795" t="str">
            <v>99-832-0225</v>
          </cell>
          <cell r="P6795" t="str">
            <v>170907</v>
          </cell>
          <cell r="Q6795" t="str">
            <v>QUITO</v>
          </cell>
          <cell r="R6795" t="str">
            <v>PICHINCHA</v>
          </cell>
          <cell r="S6795" t="str">
            <v>TABABELA</v>
          </cell>
          <cell r="T6795" t="str">
            <v>FLEXTRANS UIO</v>
          </cell>
          <cell r="U6795" t="str">
            <v>FLEXNETUIO_LOCAL</v>
          </cell>
          <cell r="V6795">
            <v>1</v>
          </cell>
          <cell r="W6795">
            <v>1</v>
          </cell>
          <cell r="X6795" t="str">
            <v>FLEXNET</v>
          </cell>
          <cell r="Y6795" t="str">
            <v>FLEX NET CALLE 28 DE JUNIO S/N Y GARCIA MORENO ENTRADA LLANO GRANDE</v>
          </cell>
        </row>
        <row r="6796">
          <cell r="A6796" t="str">
            <v>9535</v>
          </cell>
          <cell r="B6796">
            <v>479949</v>
          </cell>
          <cell r="C6796" t="str">
            <v>9535</v>
          </cell>
          <cell r="D6796" t="str">
            <v>DEGSO</v>
          </cell>
          <cell r="E6796" t="str">
            <v>DESPACHO</v>
          </cell>
          <cell r="F6796" t="str">
            <v>NORMAL</v>
          </cell>
          <cell r="G6796" t="str">
            <v>FT75562</v>
          </cell>
          <cell r="H6796">
            <v>44909</v>
          </cell>
          <cell r="I6796" t="str">
            <v>ENTREGADO</v>
          </cell>
          <cell r="J6796">
            <v>44910</v>
          </cell>
          <cell r="K6796" t="str">
            <v>AURELIAN ECUADOR S.A.</v>
          </cell>
          <cell r="L6796" t="str">
            <v xml:space="preserve">DIRECCION: TRANSPORTE NOROCCIDENTAL - AMAGUANA ? </v>
          </cell>
          <cell r="M6796" t="str">
            <v>1791840712001</v>
          </cell>
          <cell r="N6796" t="str">
            <v>99-832-0225</v>
          </cell>
          <cell r="O6796" t="str">
            <v>99-832-0225</v>
          </cell>
          <cell r="P6796" t="str">
            <v>170814</v>
          </cell>
          <cell r="Q6796" t="str">
            <v>QUITO</v>
          </cell>
          <cell r="R6796" t="str">
            <v>PICHINCHA</v>
          </cell>
          <cell r="S6796" t="str">
            <v>AMAGUANA</v>
          </cell>
          <cell r="T6796" t="str">
            <v>FLEXTRANS UIO</v>
          </cell>
          <cell r="U6796" t="str">
            <v>FLEXNETUIO_LOCAL</v>
          </cell>
          <cell r="V6796">
            <v>9</v>
          </cell>
          <cell r="W6796">
            <v>47.8</v>
          </cell>
          <cell r="X6796" t="str">
            <v>FLEXNET</v>
          </cell>
          <cell r="Y6796" t="str">
            <v>FLEX NET CALLE 28 DE JUNIO S/N Y GARCIA MORENO ENTRADA LLANO GRANDE</v>
          </cell>
        </row>
        <row r="6797">
          <cell r="A6797" t="str">
            <v>20003019892794</v>
          </cell>
          <cell r="B6797">
            <v>479945</v>
          </cell>
          <cell r="C6797" t="str">
            <v>20003019892794</v>
          </cell>
          <cell r="D6797" t="str">
            <v>CONECEL</v>
          </cell>
          <cell r="E6797" t="str">
            <v>DESPACHO</v>
          </cell>
          <cell r="F6797" t="str">
            <v>NORMAL</v>
          </cell>
          <cell r="G6797" t="str">
            <v>031002004104657</v>
          </cell>
          <cell r="H6797">
            <v>44909</v>
          </cell>
          <cell r="I6797" t="str">
            <v>ENTREGADO</v>
          </cell>
          <cell r="J6797">
            <v>44910</v>
          </cell>
          <cell r="K6797" t="str">
            <v>HECTOR NICANOR ALVARADO ORDONEZ</v>
          </cell>
          <cell r="L6797" t="str">
            <v>MACHALA LA PROVIDENCIA CALLE GUAYAS Y 11VA NORTE RECIBEN EN LA LAVADORA DE CARROS OPI A UNA CUADRA DE LA GASOLINERA PYS, MACHALA</v>
          </cell>
          <cell r="M6797" t="str">
            <v>908361363</v>
          </cell>
          <cell r="N6797" t="str">
            <v>983866798 /  981863765</v>
          </cell>
          <cell r="O6797" t="str">
            <v/>
          </cell>
          <cell r="P6797" t="str">
            <v>MACHALA</v>
          </cell>
          <cell r="Q6797" t="str">
            <v>MACHALA</v>
          </cell>
          <cell r="R6797" t="str">
            <v>EL ORO</v>
          </cell>
          <cell r="T6797" t="str">
            <v>TRAMACO</v>
          </cell>
          <cell r="U6797" t="str">
            <v>FLEXNETUIO_PROVINCIA</v>
          </cell>
          <cell r="V6797">
            <v>1</v>
          </cell>
          <cell r="W6797">
            <v>1</v>
          </cell>
          <cell r="X6797" t="str">
            <v>FLEXNET</v>
          </cell>
          <cell r="Y6797" t="str">
            <v>FLEX NET CALLE 28 DE JUNIO S/N Y GARCIA MORENO ENTRADA LLANO GRANDE</v>
          </cell>
        </row>
        <row r="6798">
          <cell r="A6798" t="str">
            <v>20003020648674</v>
          </cell>
          <cell r="B6798">
            <v>479946</v>
          </cell>
          <cell r="C6798" t="str">
            <v>20003020648674</v>
          </cell>
          <cell r="D6798" t="str">
            <v>CONECEL</v>
          </cell>
          <cell r="E6798" t="str">
            <v>DESPACHO</v>
          </cell>
          <cell r="F6798" t="str">
            <v>NORMAL</v>
          </cell>
          <cell r="G6798" t="str">
            <v>031002004104658</v>
          </cell>
          <cell r="H6798">
            <v>44909</v>
          </cell>
          <cell r="I6798" t="str">
            <v>DEVOLUCION_EN_PROCESO</v>
          </cell>
          <cell r="J6798">
            <v>44922</v>
          </cell>
          <cell r="K6798" t="str">
            <v>ANGELICA VICTORIA DIAZ PAZMINO</v>
          </cell>
          <cell r="L6798" t="str">
            <v>RIOBAMBA/LIZARZABURU/CALLE PICHINCHA ENTRE COLOMBIA Y ESMERALDAS CASA N23 DE COLOR CREMA DE UN PISO A DOS CUADRAS DEL CENTRO COMERCIAL LA CONDAMINE, RIOBAMBA</v>
          </cell>
          <cell r="M6798" t="str">
            <v>1750855312</v>
          </cell>
          <cell r="N6798" t="str">
            <v xml:space="preserve">963301894 /  </v>
          </cell>
          <cell r="P6798" t="str">
            <v>RIOBAMBA</v>
          </cell>
          <cell r="Q6798" t="str">
            <v>RIOBAMBA</v>
          </cell>
          <cell r="R6798" t="str">
            <v>CHIMBORAZO</v>
          </cell>
          <cell r="T6798" t="str">
            <v>TRAMACO</v>
          </cell>
          <cell r="U6798" t="str">
            <v>FLEXNETUIO_PROVINCIA</v>
          </cell>
          <cell r="V6798">
            <v>1</v>
          </cell>
          <cell r="W6798">
            <v>1</v>
          </cell>
          <cell r="X6798" t="str">
            <v>FLEXNET</v>
          </cell>
          <cell r="Y6798" t="str">
            <v>FLEX NET CALLE 28 DE JUNIO S/N Y GARCIA MORENO ENTRADA LLANO GRANDE</v>
          </cell>
        </row>
        <row r="6799">
          <cell r="A6799" t="str">
            <v>20003019785346</v>
          </cell>
          <cell r="B6799">
            <v>479910</v>
          </cell>
          <cell r="C6799" t="str">
            <v>20003019785346</v>
          </cell>
          <cell r="D6799" t="str">
            <v>CONECEL</v>
          </cell>
          <cell r="E6799" t="str">
            <v>DESPACHO</v>
          </cell>
          <cell r="F6799" t="str">
            <v>NORMAL</v>
          </cell>
          <cell r="G6799" t="str">
            <v>031002004104643.</v>
          </cell>
          <cell r="H6799">
            <v>44909</v>
          </cell>
          <cell r="I6799" t="str">
            <v>DEVOLUCION_EN_PROCESO</v>
          </cell>
          <cell r="J6799">
            <v>44922</v>
          </cell>
          <cell r="K6799" t="str">
            <v>ROBERTO JOE RODRIGUEZ MORENO</v>
          </cell>
          <cell r="L6799" t="str">
            <v>QUEVEDO/SIETE DE OCTUBRE/CALLE OCTAVA Y CALLE K CASA DE UN PISO COLOR GRIS A UAN CUADRA DEL SUBCENTRO DE SALUD 7 DE OCTUBRE, QUEVEDO</v>
          </cell>
          <cell r="M6799" t="str">
            <v>1207998459</v>
          </cell>
          <cell r="N6799" t="str">
            <v xml:space="preserve">983261443 /  </v>
          </cell>
          <cell r="P6799" t="str">
            <v>QUEVEDO</v>
          </cell>
          <cell r="Q6799" t="str">
            <v>QUEVEDO</v>
          </cell>
          <cell r="R6799" t="str">
            <v>LOS RIOS</v>
          </cell>
          <cell r="T6799" t="str">
            <v>TRAMACO</v>
          </cell>
          <cell r="U6799" t="str">
            <v>FLEXNETUIO_PROVINCIA</v>
          </cell>
          <cell r="V6799">
            <v>1</v>
          </cell>
          <cell r="W6799">
            <v>1</v>
          </cell>
          <cell r="X6799" t="str">
            <v>FLEXNET</v>
          </cell>
          <cell r="Y6799" t="str">
            <v>FLEX NET CALLE 28 DE JUNIO S/N Y GARCIA MORENO ENTRADA LLANO GRANDE</v>
          </cell>
        </row>
        <row r="6800">
          <cell r="A6800" t="str">
            <v>CANASTAS_14-12-202</v>
          </cell>
          <cell r="B6800">
            <v>479902</v>
          </cell>
          <cell r="C6800" t="str">
            <v>CANASTAS_14-12-202</v>
          </cell>
          <cell r="D6800" t="str">
            <v>SG</v>
          </cell>
          <cell r="E6800" t="str">
            <v>DESPACHO</v>
          </cell>
          <cell r="F6800" t="str">
            <v>NORMAL</v>
          </cell>
          <cell r="G6800" t="str">
            <v>TF89075</v>
          </cell>
          <cell r="H6800">
            <v>44909</v>
          </cell>
          <cell r="I6800" t="str">
            <v>ENTREGADO</v>
          </cell>
          <cell r="J6800">
            <v>44910</v>
          </cell>
          <cell r="K6800" t="str">
            <v>FLEXNET QUITO</v>
          </cell>
          <cell r="L6800" t="str">
            <v>PANAMERICANA NORTE KM 12 1/2</v>
          </cell>
          <cell r="M6800" t="str">
            <v>OMAR PONCE</v>
          </cell>
          <cell r="P6800" t="str">
            <v>170911</v>
          </cell>
          <cell r="Q6800" t="str">
            <v>QUITO</v>
          </cell>
          <cell r="R6800" t="str">
            <v>PICHINCHA</v>
          </cell>
          <cell r="S6800" t="str">
            <v>EL QUINCHE - LA ESPERANZA - FINCAS VACACIONALES BELLO HORIZONTE 1RA ETAPA - IGUINARO</v>
          </cell>
          <cell r="T6800" t="str">
            <v>CARGO UNION</v>
          </cell>
          <cell r="U6800" t="str">
            <v>FLEXNETGYE_UIO</v>
          </cell>
          <cell r="V6800">
            <v>6</v>
          </cell>
          <cell r="W6800">
            <v>80</v>
          </cell>
          <cell r="X6800" t="str">
            <v>FLEXNET - GYE</v>
          </cell>
          <cell r="Y6800" t="str">
            <v>FERNANDO GUTIERREZ HILL KM 8 1/2 VIA DAULE</v>
          </cell>
        </row>
        <row r="6801">
          <cell r="A6801" t="str">
            <v>SG_2022_2156</v>
          </cell>
          <cell r="B6801">
            <v>479901</v>
          </cell>
          <cell r="C6801" t="str">
            <v>SG_2022_2156</v>
          </cell>
          <cell r="D6801" t="str">
            <v>SG</v>
          </cell>
          <cell r="E6801" t="str">
            <v>DESPACHO</v>
          </cell>
          <cell r="F6801" t="str">
            <v>NORMAL</v>
          </cell>
          <cell r="G6801" t="str">
            <v>89086</v>
          </cell>
          <cell r="H6801">
            <v>44909</v>
          </cell>
          <cell r="I6801" t="str">
            <v>ENTREGADO</v>
          </cell>
          <cell r="J6801">
            <v>44918</v>
          </cell>
          <cell r="K6801" t="str">
            <v>PROMESA - BODEGAS GYE</v>
          </cell>
          <cell r="L6801" t="str">
            <v>KM 1 AUTOPISTA NARCISA DE JESUS (AUTOPISTA TERMINAL PASCUALES) A 100 MTS DE CIUDADES METROPOLIS 2</v>
          </cell>
          <cell r="P6801" t="str">
            <v>GUAYAQUIL</v>
          </cell>
          <cell r="Q6801" t="str">
            <v>GUAYAQUIL</v>
          </cell>
          <cell r="R6801" t="str">
            <v>GUAYAS</v>
          </cell>
          <cell r="U6801" t="str">
            <v>FLEXNETGYE_LOCAL</v>
          </cell>
          <cell r="V6801">
            <v>1</v>
          </cell>
          <cell r="W6801">
            <v>186.85</v>
          </cell>
          <cell r="X6801" t="str">
            <v>FLEXNET - GYE</v>
          </cell>
          <cell r="Y6801" t="str">
            <v>FERNANDO GUTIERREZ HILL KM 8 1/2 VIA DAULE</v>
          </cell>
        </row>
        <row r="6802">
          <cell r="A6802" t="str">
            <v>WS414176350</v>
          </cell>
          <cell r="B6802">
            <v>479899</v>
          </cell>
          <cell r="C6802" t="str">
            <v>WS414176350</v>
          </cell>
          <cell r="D6802" t="str">
            <v>FLEXTUENTI</v>
          </cell>
          <cell r="E6802" t="str">
            <v>DESPACHO</v>
          </cell>
          <cell r="F6802" t="str">
            <v>DERIVADO PICK UP</v>
          </cell>
          <cell r="G6802" t="str">
            <v>031080414176350</v>
          </cell>
          <cell r="H6802">
            <v>44909</v>
          </cell>
          <cell r="I6802" t="str">
            <v>DEVOLUCION_EN_PROCESO</v>
          </cell>
          <cell r="J6802">
            <v>44917</v>
          </cell>
          <cell r="K6802" t="str">
            <v>Juan Fernando Yugla Chorlango</v>
          </cell>
          <cell r="L6802" t="str">
            <v>OFICINA TRAMACO EL JARDIN</v>
          </cell>
          <cell r="M6802" t="str">
            <v>1754612123</v>
          </cell>
          <cell r="N6802" t="str">
            <v>0979278674/0979278674</v>
          </cell>
          <cell r="O6802" t="str">
            <v/>
          </cell>
          <cell r="P6802" t="str">
            <v>QUITO</v>
          </cell>
          <cell r="Q6802" t="str">
            <v>QUITO</v>
          </cell>
          <cell r="R6802" t="str">
            <v>PICHINCHA</v>
          </cell>
          <cell r="T6802" t="str">
            <v>TRAMACO</v>
          </cell>
          <cell r="U6802" t="str">
            <v>FLEXNETUIO_LOCAL</v>
          </cell>
          <cell r="V6802">
            <v>1</v>
          </cell>
          <cell r="W6802">
            <v>1</v>
          </cell>
          <cell r="X6802" t="str">
            <v>FLEXNET ECUADOR / FLEXTUENTI</v>
          </cell>
          <cell r="Y6802" t="str">
            <v>CALLE 28 DE JUNIO S/N Y GARCIA MORENO ENTRADA LLANO GRANDE</v>
          </cell>
        </row>
        <row r="6803">
          <cell r="A6803" t="str">
            <v>SG_2022_2166</v>
          </cell>
          <cell r="B6803">
            <v>479898</v>
          </cell>
          <cell r="C6803" t="str">
            <v>SG_2022_2166</v>
          </cell>
          <cell r="D6803" t="str">
            <v>SG</v>
          </cell>
          <cell r="E6803" t="str">
            <v>DESPACHO</v>
          </cell>
          <cell r="F6803" t="str">
            <v>NORMAL</v>
          </cell>
          <cell r="G6803" t="str">
            <v>89081</v>
          </cell>
          <cell r="H6803">
            <v>44909</v>
          </cell>
          <cell r="I6803" t="str">
            <v>ENTREGADO</v>
          </cell>
          <cell r="J6803">
            <v>44910</v>
          </cell>
          <cell r="K6803" t="str">
            <v>DEMACO AMBATO</v>
          </cell>
          <cell r="L6803" t="str">
            <v>IZAMBRA PANAMERICANA NORTE S/N MIGUEL ANDA VASCONE. VIA PILLARO KM 5</v>
          </cell>
          <cell r="P6803" t="str">
            <v>AMBATO</v>
          </cell>
          <cell r="Q6803" t="str">
            <v>AMBATO</v>
          </cell>
          <cell r="R6803" t="str">
            <v>TUNGURAHUA</v>
          </cell>
          <cell r="S6803" t="str">
            <v>AMBATO</v>
          </cell>
          <cell r="U6803" t="str">
            <v>FLEXNETGYE_PROVINCIA</v>
          </cell>
          <cell r="V6803">
            <v>8</v>
          </cell>
          <cell r="W6803">
            <v>64</v>
          </cell>
          <cell r="X6803" t="str">
            <v>FLEXNET - GYE</v>
          </cell>
          <cell r="Y6803" t="str">
            <v>FERNANDO GUTIERREZ HILL KM 8 1/2 VIA DAULE</v>
          </cell>
        </row>
        <row r="6804">
          <cell r="A6804" t="str">
            <v>DEC3202212140009</v>
          </cell>
          <cell r="B6804">
            <v>479897</v>
          </cell>
          <cell r="C6804" t="str">
            <v>DEC3202212140009</v>
          </cell>
          <cell r="D6804" t="str">
            <v>HUAWEI</v>
          </cell>
          <cell r="E6804" t="str">
            <v>DESPACHO</v>
          </cell>
          <cell r="F6804" t="str">
            <v>NORMAL</v>
          </cell>
          <cell r="G6804" t="str">
            <v>FT75474</v>
          </cell>
          <cell r="H6804">
            <v>44909</v>
          </cell>
          <cell r="I6804" t="str">
            <v>ENTREGADO</v>
          </cell>
          <cell r="J6804">
            <v>44910</v>
          </cell>
          <cell r="K6804" t="str">
            <v>ALFREDO AVEGNO</v>
          </cell>
          <cell r="L6804" t="str">
            <v>GUAYAQUIL -LEOPOLDO CARRERA CALVO Y AV. PERIMETRAL KM 30.5, (JUNTO ESPOL PROSPERINA) SHIPMENT ID: MTM2022121401248 - HORA: 14:00 PM</v>
          </cell>
          <cell r="M6804" t="str">
            <v>TELCONET</v>
          </cell>
          <cell r="N6804" t="str">
            <v>0983427008</v>
          </cell>
          <cell r="O6804" t="str">
            <v>0983427008</v>
          </cell>
          <cell r="P6804" t="str">
            <v>090606</v>
          </cell>
          <cell r="Q6804" t="str">
            <v>GUAYAQUIL</v>
          </cell>
          <cell r="R6804" t="str">
            <v>GUAYAS</v>
          </cell>
          <cell r="S6804" t="str">
            <v>GUAYAQUIL</v>
          </cell>
          <cell r="T6804" t="str">
            <v>ITSACOURIER</v>
          </cell>
          <cell r="U6804" t="str">
            <v>FLEXNETUIO_GYE</v>
          </cell>
          <cell r="V6804">
            <v>40</v>
          </cell>
          <cell r="W6804">
            <v>326.93</v>
          </cell>
          <cell r="X6804" t="str">
            <v>FLEXNET</v>
          </cell>
          <cell r="Y6804" t="str">
            <v>FLEX NET CALLE 28 DE JUNIO S/N Y GARCIA MORENO ENTRADA LLANO GRANDE</v>
          </cell>
        </row>
        <row r="6805">
          <cell r="A6805" t="str">
            <v>SG_2022_2164</v>
          </cell>
          <cell r="B6805">
            <v>479896</v>
          </cell>
          <cell r="C6805" t="str">
            <v>SG_2022_2164</v>
          </cell>
          <cell r="D6805" t="str">
            <v>SG</v>
          </cell>
          <cell r="E6805" t="str">
            <v>DESPACHO</v>
          </cell>
          <cell r="F6805" t="str">
            <v>NORMAL</v>
          </cell>
          <cell r="G6805" t="str">
            <v>89079</v>
          </cell>
          <cell r="H6805">
            <v>44909</v>
          </cell>
          <cell r="I6805" t="str">
            <v>ENTREGADO</v>
          </cell>
          <cell r="J6805">
            <v>44911</v>
          </cell>
          <cell r="K6805" t="str">
            <v>MEGAPROFER-STA ROSA</v>
          </cell>
          <cell r="L6805" t="str">
            <v>CALLE VENEZUELA S/N Y BERNARDIO ECHEVERRÍA (KM 71/2 VÍA A GUARANDA) PARROQUIA SANTA ROSA.</v>
          </cell>
          <cell r="P6805" t="str">
            <v>AMBATO</v>
          </cell>
          <cell r="Q6805" t="str">
            <v>AMBATO</v>
          </cell>
          <cell r="R6805" t="str">
            <v>TUNGURAHUA</v>
          </cell>
          <cell r="S6805" t="str">
            <v>AMBATO</v>
          </cell>
          <cell r="U6805" t="str">
            <v>FLEXNETGYE_PROVINCIA</v>
          </cell>
          <cell r="V6805">
            <v>1</v>
          </cell>
          <cell r="W6805">
            <v>30.34</v>
          </cell>
          <cell r="X6805" t="str">
            <v>FLEXNET - GYE</v>
          </cell>
          <cell r="Y6805" t="str">
            <v>FERNANDO GUTIERREZ HILL KM 8 1/2 VIA DAULE</v>
          </cell>
        </row>
        <row r="6806">
          <cell r="A6806" t="str">
            <v>SG_2022_2165</v>
          </cell>
          <cell r="B6806">
            <v>479895</v>
          </cell>
          <cell r="C6806" t="str">
            <v>SG_2022_2165</v>
          </cell>
          <cell r="D6806" t="str">
            <v>SG</v>
          </cell>
          <cell r="E6806" t="str">
            <v>DESPACHO</v>
          </cell>
          <cell r="F6806" t="str">
            <v>NORMAL</v>
          </cell>
          <cell r="G6806" t="str">
            <v>TF89069</v>
          </cell>
          <cell r="H6806">
            <v>44909</v>
          </cell>
          <cell r="I6806" t="str">
            <v>ENTREGADO</v>
          </cell>
          <cell r="J6806">
            <v>44910</v>
          </cell>
          <cell r="K6806" t="str">
            <v>MEGAPRODUCTOS - QUITO</v>
          </cell>
          <cell r="L6806" t="str">
            <v>GRAL ENRIQUE LOTE#5 Y TANICUCHI CONJUNTO DE BODEGAS “LAS ACACIAS” BODEGA #16 Y 17</v>
          </cell>
          <cell r="P6806" t="str">
            <v>QUITO</v>
          </cell>
          <cell r="Q6806" t="str">
            <v>QUITO</v>
          </cell>
          <cell r="R6806" t="str">
            <v>PICHINCHA</v>
          </cell>
          <cell r="T6806" t="str">
            <v>TRANSERVISS</v>
          </cell>
          <cell r="U6806" t="str">
            <v>FLEXNETGYE_UIO</v>
          </cell>
          <cell r="V6806">
            <v>5</v>
          </cell>
          <cell r="W6806">
            <v>40</v>
          </cell>
          <cell r="X6806" t="str">
            <v>FLEXNET - GYE</v>
          </cell>
          <cell r="Y6806" t="str">
            <v>FERNANDO GUTIERREZ HILL KM 8 1/2 VIA DAULE</v>
          </cell>
        </row>
        <row r="6807">
          <cell r="A6807" t="str">
            <v>CLDEV_SIM220176</v>
          </cell>
          <cell r="B6807">
            <v>479893</v>
          </cell>
          <cell r="C6807" t="str">
            <v>CLDEV_SIM220176</v>
          </cell>
          <cell r="D6807" t="str">
            <v>CONECEL_DOCUMENTOS</v>
          </cell>
          <cell r="E6807" t="str">
            <v>DESPACHO</v>
          </cell>
          <cell r="F6807" t="str">
            <v>NORMAL</v>
          </cell>
          <cell r="G6807" t="str">
            <v>FT75509</v>
          </cell>
          <cell r="H6807">
            <v>44909</v>
          </cell>
          <cell r="I6807" t="str">
            <v>ENTREGADO</v>
          </cell>
          <cell r="J6807">
            <v>44910</v>
          </cell>
          <cell r="K6807" t="str">
            <v>Cristian Zambrano / Carolina Perez</v>
          </cell>
          <cell r="L6807" t="str">
            <v>AV. Amazonas N44-124 y Luis Barbery, edificio color Blanco</v>
          </cell>
          <cell r="M6807" t="str">
            <v/>
          </cell>
          <cell r="N6807" t="str">
            <v/>
          </cell>
          <cell r="O6807" t="str">
            <v/>
          </cell>
          <cell r="P6807" t="str">
            <v>QUITO</v>
          </cell>
          <cell r="Q6807" t="str">
            <v>QUITO</v>
          </cell>
          <cell r="R6807" t="str">
            <v>PICHINCHA</v>
          </cell>
          <cell r="V6807">
            <v>1</v>
          </cell>
          <cell r="W6807">
            <v>1</v>
          </cell>
          <cell r="X6807" t="str">
            <v>FLEXNET</v>
          </cell>
          <cell r="Y6807" t="str">
            <v>FLEX NET CALLE 28 DE JUNIO S/N Y GARCIA MORENO ENTRADA LLANO GRANDE</v>
          </cell>
        </row>
        <row r="6808">
          <cell r="A6808" t="str">
            <v>CLDEV_SIM220171</v>
          </cell>
          <cell r="B6808">
            <v>479894</v>
          </cell>
          <cell r="C6808" t="str">
            <v>CLDEV_SIM220171</v>
          </cell>
          <cell r="D6808" t="str">
            <v>CONECEL_DOCUMENTOS</v>
          </cell>
          <cell r="E6808" t="str">
            <v>DESPACHO</v>
          </cell>
          <cell r="F6808" t="str">
            <v>NORMAL</v>
          </cell>
          <cell r="G6808" t="str">
            <v>TF89038</v>
          </cell>
          <cell r="H6808">
            <v>44909</v>
          </cell>
          <cell r="I6808" t="str">
            <v>ENTREGADO</v>
          </cell>
          <cell r="J6808">
            <v>44910</v>
          </cell>
          <cell r="K6808" t="str">
            <v>ROLANDO MORALES / MARIA SUNTAXI</v>
          </cell>
          <cell r="L6808" t="str">
            <v>CIUDADELA SANTA LEONOR MZ 6 SOLAR 17</v>
          </cell>
          <cell r="P6808" t="str">
            <v>GUAYAQUIL</v>
          </cell>
          <cell r="Q6808" t="str">
            <v>GUAYAQUIL</v>
          </cell>
          <cell r="R6808" t="str">
            <v>GUAYAS</v>
          </cell>
          <cell r="T6808" t="str">
            <v>ITSACOURIER</v>
          </cell>
          <cell r="U6808" t="str">
            <v>FLEXNETUIO_GYE</v>
          </cell>
          <cell r="V6808">
            <v>1</v>
          </cell>
          <cell r="W6808">
            <v>1</v>
          </cell>
          <cell r="X6808" t="str">
            <v>FLEXNET</v>
          </cell>
          <cell r="Y6808" t="str">
            <v>FLEX NET CALLE 28 DE JUNIO S/N Y GARCIA MORENO ENTRADA LLANO GRANDE</v>
          </cell>
        </row>
        <row r="6809">
          <cell r="A6809" t="str">
            <v>9534</v>
          </cell>
          <cell r="B6809">
            <v>479892</v>
          </cell>
          <cell r="C6809" t="str">
            <v>9534</v>
          </cell>
          <cell r="D6809" t="str">
            <v>DEGSO</v>
          </cell>
          <cell r="E6809" t="str">
            <v>DESPACHO</v>
          </cell>
          <cell r="F6809" t="str">
            <v>NORMAL</v>
          </cell>
          <cell r="G6809" t="str">
            <v>FT75561</v>
          </cell>
          <cell r="H6809">
            <v>44909</v>
          </cell>
          <cell r="I6809" t="str">
            <v>ENTREGADO</v>
          </cell>
          <cell r="J6809">
            <v>44910</v>
          </cell>
          <cell r="K6809" t="str">
            <v>WARTSILA ECUADOR S.A.</v>
          </cell>
          <cell r="L6809" t="str">
            <v>DIRECCION: TABABELA - CENTRO DE NEGOCIOS LA MANCHA. AUTOPISTA E35 KM 24 ½ - ATENCION ANABELLA ALVAREZ - TELF 3931560</v>
          </cell>
          <cell r="M6809" t="str">
            <v>1791315278001</v>
          </cell>
          <cell r="N6809" t="str">
            <v>99-832-0225</v>
          </cell>
          <cell r="O6809" t="str">
            <v>99-832-0225</v>
          </cell>
          <cell r="P6809" t="str">
            <v>170907</v>
          </cell>
          <cell r="Q6809" t="str">
            <v>QUITO</v>
          </cell>
          <cell r="R6809" t="str">
            <v>PICHINCHA</v>
          </cell>
          <cell r="S6809" t="str">
            <v>TABABELA</v>
          </cell>
          <cell r="T6809" t="str">
            <v>FLEXTRANS UIO</v>
          </cell>
          <cell r="U6809" t="str">
            <v>FLEXNETUIO_LOCAL</v>
          </cell>
          <cell r="V6809">
            <v>1</v>
          </cell>
          <cell r="W6809">
            <v>3.3</v>
          </cell>
          <cell r="X6809" t="str">
            <v>FLEXNET</v>
          </cell>
          <cell r="Y6809" t="str">
            <v>FLEX NET CALLE 28 DE JUNIO S/N Y GARCIA MORENO ENTRADA LLANO GRANDE</v>
          </cell>
        </row>
        <row r="6810">
          <cell r="A6810" t="str">
            <v>2022-12405</v>
          </cell>
          <cell r="B6810">
            <v>479875</v>
          </cell>
          <cell r="C6810" t="str">
            <v>2022-12405</v>
          </cell>
          <cell r="D6810" t="str">
            <v>MOVISTAR</v>
          </cell>
          <cell r="E6810" t="str">
            <v>DESPACHO</v>
          </cell>
          <cell r="F6810" t="str">
            <v>NORMAL</v>
          </cell>
          <cell r="G6810" t="str">
            <v>FT75471</v>
          </cell>
          <cell r="H6810">
            <v>44909</v>
          </cell>
          <cell r="I6810" t="str">
            <v>ENTREGADO</v>
          </cell>
          <cell r="J6810">
            <v>44910</v>
          </cell>
          <cell r="K6810" t="str">
            <v> SMARTCARGO SOLUCIONES INTEGRALES CIA. LTDA_FERNANDO TUTASIG</v>
          </cell>
          <cell r="L6810" t="str">
            <v>PANAMERICANA NORTE, KM. 8 1/2, CONJUNTO JARDINES DE CARCELEN, CALLE LAS PALMAS Y ARRAYAN  CASA C62</v>
          </cell>
          <cell r="M6810" t="str">
            <v>1791960289001</v>
          </cell>
          <cell r="N6810" t="str">
            <v>0999902606</v>
          </cell>
          <cell r="O6810" t="str">
            <v/>
          </cell>
          <cell r="P6810" t="str">
            <v>QUITO</v>
          </cell>
          <cell r="Q6810" t="str">
            <v>QUITO</v>
          </cell>
          <cell r="R6810" t="str">
            <v>PICHINCHA</v>
          </cell>
          <cell r="U6810" t="str">
            <v>FLEXNETUIO_LOCAL</v>
          </cell>
          <cell r="V6810">
            <v>1</v>
          </cell>
          <cell r="W6810">
            <v>1</v>
          </cell>
          <cell r="X6810" t="str">
            <v>FLEXNET ECUADOR - MOVISTAR</v>
          </cell>
          <cell r="Y6810" t="str">
            <v>CALLE 28 DE JUNIO S/N Y GARCIA MORENO ENTRADA LLANO GRANDE</v>
          </cell>
        </row>
        <row r="6811">
          <cell r="A6811" t="str">
            <v>4713552</v>
          </cell>
          <cell r="B6811">
            <v>479837</v>
          </cell>
          <cell r="C6811" t="str">
            <v>4713552</v>
          </cell>
          <cell r="D6811" t="str">
            <v>MDELIVERY</v>
          </cell>
          <cell r="E6811" t="str">
            <v>DESPACHO</v>
          </cell>
          <cell r="F6811" t="str">
            <v>NORMAL</v>
          </cell>
          <cell r="G6811" t="str">
            <v>031080004713552</v>
          </cell>
          <cell r="H6811">
            <v>44909</v>
          </cell>
          <cell r="I6811" t="str">
            <v>ENTREGADO</v>
          </cell>
          <cell r="J6811">
            <v>44910</v>
          </cell>
          <cell r="K6811" t="str">
            <v>ANDRES ARMANDO PIGUAVE LOPEZ</v>
          </cell>
          <cell r="L6811" t="str">
            <v>LOS ESTEROS  AV 103   SN CALLE 115</v>
          </cell>
          <cell r="M6811" t="str">
            <v>1312420183</v>
          </cell>
          <cell r="N6811" t="str">
            <v>0992820006</v>
          </cell>
          <cell r="O6811" t="str">
            <v>0997200996</v>
          </cell>
          <cell r="P6811" t="str">
            <v>130203</v>
          </cell>
          <cell r="Q6811" t="str">
            <v>MANTA</v>
          </cell>
          <cell r="R6811" t="str">
            <v>MANABI</v>
          </cell>
          <cell r="S6811" t="str">
            <v>MANTA</v>
          </cell>
          <cell r="T6811" t="str">
            <v>TRAMACO</v>
          </cell>
          <cell r="U6811" t="str">
            <v>FLEXNETUIO_PROVINCIA</v>
          </cell>
          <cell r="V6811">
            <v>1</v>
          </cell>
          <cell r="W6811">
            <v>1</v>
          </cell>
          <cell r="X6811" t="str">
            <v>FLEXNET ECUADOR - MDELIVERY</v>
          </cell>
          <cell r="Y6811" t="str">
            <v>CALLE 28 DE JUNIO S/N Y GARCIA MORENO ENTRADA LLANO GRANDE</v>
          </cell>
        </row>
        <row r="6812">
          <cell r="A6812" t="str">
            <v>4715264</v>
          </cell>
          <cell r="B6812">
            <v>479839</v>
          </cell>
          <cell r="C6812" t="str">
            <v>4715264</v>
          </cell>
          <cell r="D6812" t="str">
            <v>MDELIVERY</v>
          </cell>
          <cell r="E6812" t="str">
            <v>DESPACHO</v>
          </cell>
          <cell r="F6812" t="str">
            <v>NORMAL</v>
          </cell>
          <cell r="G6812" t="str">
            <v>FT75523</v>
          </cell>
          <cell r="H6812">
            <v>44909</v>
          </cell>
          <cell r="I6812" t="str">
            <v>ENTREGADO</v>
          </cell>
          <cell r="J6812">
            <v>44911</v>
          </cell>
          <cell r="K6812" t="str">
            <v>MARILYN DAYANA ARELLANO VIZCARRA</v>
          </cell>
          <cell r="L6812" t="str">
            <v>PINTAG CALLE SINCHOLAGUA S1 37 CALLE RIO FRIO</v>
          </cell>
          <cell r="M6812" t="str">
            <v>1717960650</v>
          </cell>
          <cell r="N6812" t="str">
            <v>0978702546</v>
          </cell>
          <cell r="O6812" t="str">
            <v>0000000000</v>
          </cell>
          <cell r="P6812" t="str">
            <v>170811</v>
          </cell>
          <cell r="Q6812" t="str">
            <v>QUITO</v>
          </cell>
          <cell r="R6812" t="str">
            <v>PICHINCHA</v>
          </cell>
          <cell r="S6812" t="str">
            <v>PINTAG - TOLONTAG</v>
          </cell>
          <cell r="T6812" t="str">
            <v>FLEXTRANS UIO</v>
          </cell>
          <cell r="U6812" t="str">
            <v>FLEXNETUIO_LOCAL</v>
          </cell>
          <cell r="V6812">
            <v>1</v>
          </cell>
          <cell r="W6812">
            <v>1</v>
          </cell>
          <cell r="X6812" t="str">
            <v>FLEXNET ECUADOR - MDELIVERY</v>
          </cell>
          <cell r="Y6812" t="str">
            <v>CALLE 28 DE JUNIO S/N Y GARCIA MORENO ENTRADA LLANO GRANDE</v>
          </cell>
        </row>
        <row r="6813">
          <cell r="A6813" t="str">
            <v>4715313</v>
          </cell>
          <cell r="B6813">
            <v>479840</v>
          </cell>
          <cell r="C6813" t="str">
            <v>4715313</v>
          </cell>
          <cell r="D6813" t="str">
            <v>MDELIVERY</v>
          </cell>
          <cell r="E6813" t="str">
            <v>DESPACHO</v>
          </cell>
          <cell r="F6813" t="str">
            <v>NORMAL</v>
          </cell>
          <cell r="G6813" t="str">
            <v>TF89048</v>
          </cell>
          <cell r="H6813">
            <v>44909</v>
          </cell>
          <cell r="I6813" t="str">
            <v>ENTREGADO</v>
          </cell>
          <cell r="J6813">
            <v>44910</v>
          </cell>
          <cell r="K6813" t="str">
            <v>Karla Haz Cevallos</v>
          </cell>
          <cell r="L6813" t="str">
            <v>LETAMENDI AV MODESTO CHAVEZ FRANCO  1722 Y AV 6SO o ESMERALDAS</v>
          </cell>
          <cell r="M6813" t="str">
            <v>0924648819</v>
          </cell>
          <cell r="N6813" t="str">
            <v>0981886996</v>
          </cell>
          <cell r="O6813" t="str">
            <v/>
          </cell>
          <cell r="P6813" t="str">
            <v>090304</v>
          </cell>
          <cell r="Q6813" t="str">
            <v>GUAYAQUIL</v>
          </cell>
          <cell r="R6813" t="str">
            <v>GUAYAS</v>
          </cell>
          <cell r="S6813" t="str">
            <v>GUAYAQUIL</v>
          </cell>
          <cell r="T6813" t="str">
            <v>ITSACOURIER</v>
          </cell>
          <cell r="U6813" t="str">
            <v>FLEXNETUIO_GYE</v>
          </cell>
          <cell r="V6813">
            <v>1</v>
          </cell>
          <cell r="W6813">
            <v>1</v>
          </cell>
          <cell r="X6813" t="str">
            <v>FLEXNET ECUADOR - MDELIVERY</v>
          </cell>
          <cell r="Y6813" t="str">
            <v>CALLE 28 DE JUNIO S/N Y GARCIA MORENO ENTRADA LLANO GRANDE</v>
          </cell>
        </row>
        <row r="6814">
          <cell r="A6814" t="str">
            <v>4716119</v>
          </cell>
          <cell r="B6814">
            <v>479841</v>
          </cell>
          <cell r="C6814" t="str">
            <v>4716119</v>
          </cell>
          <cell r="D6814" t="str">
            <v>MDELIVERY</v>
          </cell>
          <cell r="E6814" t="str">
            <v>DESPACHO</v>
          </cell>
          <cell r="F6814" t="str">
            <v>NORMAL</v>
          </cell>
          <cell r="G6814" t="str">
            <v>TF89055</v>
          </cell>
          <cell r="H6814">
            <v>44909</v>
          </cell>
          <cell r="I6814" t="str">
            <v>ENTREGADO</v>
          </cell>
          <cell r="J6814">
            <v>44910</v>
          </cell>
          <cell r="K6814" t="str">
            <v>HERRERA MIRANDA ANGEL TELMO</v>
          </cell>
          <cell r="L6814" t="str">
            <v>TARQUI COOP NUEVA JERUSALEN 2  MZ 28 45 SL 6</v>
          </cell>
          <cell r="M6814" t="str">
            <v>0921870614</v>
          </cell>
          <cell r="N6814" t="str">
            <v>0980877431</v>
          </cell>
          <cell r="O6814" t="str">
            <v>0980877431</v>
          </cell>
          <cell r="P6814" t="str">
            <v>090502</v>
          </cell>
          <cell r="Q6814" t="str">
            <v>GUAYAQUIL</v>
          </cell>
          <cell r="R6814" t="str">
            <v>GUAYAS</v>
          </cell>
          <cell r="S6814" t="str">
            <v>GUAYAQUIL</v>
          </cell>
          <cell r="T6814" t="str">
            <v>ITSACOURIER</v>
          </cell>
          <cell r="U6814" t="str">
            <v>FLEXNETUIO_GYE</v>
          </cell>
          <cell r="V6814">
            <v>1</v>
          </cell>
          <cell r="W6814">
            <v>1</v>
          </cell>
          <cell r="X6814" t="str">
            <v>FLEXNET ECUADOR - MDELIVERY</v>
          </cell>
          <cell r="Y6814" t="str">
            <v>CALLE 28 DE JUNIO S/N Y GARCIA MORENO ENTRADA LLANO GRANDE</v>
          </cell>
        </row>
        <row r="6815">
          <cell r="A6815" t="str">
            <v>4716860</v>
          </cell>
          <cell r="B6815">
            <v>479843</v>
          </cell>
          <cell r="C6815" t="str">
            <v>4716860</v>
          </cell>
          <cell r="D6815" t="str">
            <v>MDELIVERY</v>
          </cell>
          <cell r="E6815" t="str">
            <v>DESPACHO</v>
          </cell>
          <cell r="F6815" t="str">
            <v>NORMAL</v>
          </cell>
          <cell r="G6815" t="str">
            <v>TF89054</v>
          </cell>
          <cell r="H6815">
            <v>44909</v>
          </cell>
          <cell r="I6815" t="str">
            <v>ENTREGADO</v>
          </cell>
          <cell r="J6815">
            <v>44910</v>
          </cell>
          <cell r="K6815" t="str">
            <v>CORRAL SOLEDISPA ADRIANA LILIBETH</v>
          </cell>
          <cell r="L6815" t="str">
            <v>FEBRES CORDERO CALLEJON 18  SN ENTRE VENEZUELA Y PORTETE</v>
          </cell>
          <cell r="M6815" t="str">
            <v>0955690235</v>
          </cell>
          <cell r="N6815" t="str">
            <v>0998553570</v>
          </cell>
          <cell r="O6815" t="str">
            <v>0998553570</v>
          </cell>
          <cell r="P6815" t="str">
            <v>090403</v>
          </cell>
          <cell r="Q6815" t="str">
            <v>GUAYAQUIL</v>
          </cell>
          <cell r="R6815" t="str">
            <v>GUAYAS</v>
          </cell>
          <cell r="S6815" t="str">
            <v>GUAYAQUIL</v>
          </cell>
          <cell r="T6815" t="str">
            <v>ITSACOURIER</v>
          </cell>
          <cell r="U6815" t="str">
            <v>FLEXNETUIO_GYE</v>
          </cell>
          <cell r="V6815">
            <v>1</v>
          </cell>
          <cell r="W6815">
            <v>1</v>
          </cell>
          <cell r="X6815" t="str">
            <v>FLEXNET ECUADOR - MDELIVERY</v>
          </cell>
          <cell r="Y6815" t="str">
            <v>CALLE 28 DE JUNIO S/N Y GARCIA MORENO ENTRADA LLANO GRANDE</v>
          </cell>
        </row>
        <row r="6816">
          <cell r="A6816" t="str">
            <v>4719369</v>
          </cell>
          <cell r="B6816">
            <v>479844</v>
          </cell>
          <cell r="C6816" t="str">
            <v>4719369</v>
          </cell>
          <cell r="D6816" t="str">
            <v>MDELIVERY</v>
          </cell>
          <cell r="E6816" t="str">
            <v>DESPACHO</v>
          </cell>
          <cell r="F6816" t="str">
            <v>NORMAL</v>
          </cell>
          <cell r="G6816" t="str">
            <v>TF89046</v>
          </cell>
          <cell r="H6816">
            <v>44909</v>
          </cell>
          <cell r="I6816" t="str">
            <v>ENTREGADO</v>
          </cell>
          <cell r="J6816">
            <v>44911</v>
          </cell>
          <cell r="K6816" t="str">
            <v>CASTRO MORA GEOVANNY ENRIQUE</v>
          </cell>
          <cell r="L6816" t="str">
            <v>LA PUNTILLA AV SAMBORONDON KM 10</v>
          </cell>
          <cell r="M6816" t="str">
            <v>0916226897</v>
          </cell>
          <cell r="N6816" t="str">
            <v>0986266010</v>
          </cell>
          <cell r="O6816" t="str">
            <v>0986266010</v>
          </cell>
          <cell r="P6816" t="str">
            <v>092302</v>
          </cell>
          <cell r="Q6816" t="str">
            <v>SAMBORONDON</v>
          </cell>
          <cell r="R6816" t="str">
            <v>GUAYAS</v>
          </cell>
          <cell r="S6816" t="str">
            <v>SAMBORONDON</v>
          </cell>
          <cell r="T6816" t="str">
            <v>ITSACOURIER</v>
          </cell>
          <cell r="U6816" t="str">
            <v>FLEXNETUIO_GYE</v>
          </cell>
          <cell r="V6816">
            <v>1</v>
          </cell>
          <cell r="W6816">
            <v>1</v>
          </cell>
          <cell r="X6816" t="str">
            <v>FLEXNET ECUADOR - MDELIVERY</v>
          </cell>
          <cell r="Y6816" t="str">
            <v>CALLE 28 DE JUNIO S/N Y GARCIA MORENO ENTRADA LLANO GRANDE</v>
          </cell>
        </row>
        <row r="6817">
          <cell r="A6817" t="str">
            <v>4720607</v>
          </cell>
          <cell r="B6817">
            <v>479845</v>
          </cell>
          <cell r="C6817" t="str">
            <v>4720607</v>
          </cell>
          <cell r="D6817" t="str">
            <v>MDELIVERY</v>
          </cell>
          <cell r="E6817" t="str">
            <v>DESPACHO</v>
          </cell>
          <cell r="G6817" t="str">
            <v>TF89052</v>
          </cell>
          <cell r="H6817">
            <v>44909</v>
          </cell>
          <cell r="I6817" t="str">
            <v>ENTREGADO</v>
          </cell>
          <cell r="J6817">
            <v>44910</v>
          </cell>
          <cell r="K6817" t="str">
            <v>WENDY KARINA GUTIERREZ CANIZARES</v>
          </cell>
          <cell r="L6817" t="str">
            <v>TARQUI CALLE JOSE SANTIAGO CASTILLO  SN Y JUSTINO CORNEJO</v>
          </cell>
          <cell r="M6817" t="str">
            <v>0926430463</v>
          </cell>
          <cell r="N6817" t="str">
            <v>0986746026</v>
          </cell>
          <cell r="O6817" t="str">
            <v>0986746026</v>
          </cell>
          <cell r="P6817" t="str">
            <v>090506</v>
          </cell>
          <cell r="Q6817" t="str">
            <v>GUAYAQUIL</v>
          </cell>
          <cell r="R6817" t="str">
            <v>GUAYAS</v>
          </cell>
          <cell r="S6817" t="str">
            <v>GUAYAQUIL</v>
          </cell>
          <cell r="T6817" t="str">
            <v>ITSACOURIER</v>
          </cell>
          <cell r="U6817" t="str">
            <v>FLEXNETUIO_GYE</v>
          </cell>
          <cell r="V6817">
            <v>1</v>
          </cell>
          <cell r="W6817">
            <v>1</v>
          </cell>
          <cell r="X6817" t="str">
            <v>FLEXNET ECUADOR - MDELIVERY</v>
          </cell>
          <cell r="Y6817" t="str">
            <v>CALLE 28 DE JUNIO S/N Y GARCIA MORENO ENTRADA LLANO GRANDE</v>
          </cell>
        </row>
        <row r="6818">
          <cell r="A6818" t="str">
            <v>4722958</v>
          </cell>
          <cell r="B6818">
            <v>479847</v>
          </cell>
          <cell r="C6818" t="str">
            <v>4722958</v>
          </cell>
          <cell r="D6818" t="str">
            <v>MDELIVERY</v>
          </cell>
          <cell r="E6818" t="str">
            <v>DESPACHO</v>
          </cell>
          <cell r="F6818" t="str">
            <v>DERIVADO PICK UP</v>
          </cell>
          <cell r="G6818" t="str">
            <v>031080004722958</v>
          </cell>
          <cell r="H6818">
            <v>44909</v>
          </cell>
          <cell r="I6818" t="str">
            <v>DEVOLUCION_EN_PROCESO</v>
          </cell>
          <cell r="J6818">
            <v>44917</v>
          </cell>
          <cell r="K6818" t="str">
            <v>SUCUZHANAY QUITO MIGUEL ALBERTO</v>
          </cell>
          <cell r="L6818" t="str">
            <v>OFICINA TRAMACO PUNTO DE ATENCION PUMAPUNGO CUENCA</v>
          </cell>
          <cell r="M6818" t="str">
            <v>1714125422</v>
          </cell>
          <cell r="N6818" t="str">
            <v>0987589543</v>
          </cell>
          <cell r="O6818" t="str">
            <v>0987589543</v>
          </cell>
          <cell r="P6818" t="str">
            <v>CUENCA</v>
          </cell>
          <cell r="Q6818" t="str">
            <v>CUENCA</v>
          </cell>
          <cell r="R6818" t="str">
            <v>AZUAY</v>
          </cell>
          <cell r="T6818" t="str">
            <v>TRAMACO</v>
          </cell>
          <cell r="U6818" t="str">
            <v>FLEXNETUIO_PROVINCIA</v>
          </cell>
          <cell r="V6818">
            <v>1</v>
          </cell>
          <cell r="W6818">
            <v>1</v>
          </cell>
          <cell r="X6818" t="str">
            <v>FLEXNET ECUADOR - MDELIVERY</v>
          </cell>
          <cell r="Y6818" t="str">
            <v>CALLE 28 DE JUNIO S/N Y GARCIA MORENO ENTRADA LLANO GRANDE</v>
          </cell>
        </row>
        <row r="6819">
          <cell r="A6819" t="str">
            <v>4723017</v>
          </cell>
          <cell r="B6819">
            <v>479848</v>
          </cell>
          <cell r="C6819" t="str">
            <v>4723017</v>
          </cell>
          <cell r="D6819" t="str">
            <v>MDELIVERY</v>
          </cell>
          <cell r="E6819" t="str">
            <v>DESPACHO</v>
          </cell>
          <cell r="F6819" t="str">
            <v>DERIVADO PICK UP</v>
          </cell>
          <cell r="G6819" t="str">
            <v>031080004723017</v>
          </cell>
          <cell r="H6819">
            <v>44909</v>
          </cell>
          <cell r="I6819" t="str">
            <v>ENTREGADO</v>
          </cell>
          <cell r="J6819">
            <v>44914</v>
          </cell>
          <cell r="K6819" t="str">
            <v>JOSE ARMANDO VELEZ JAMA</v>
          </cell>
          <cell r="L6819" t="str">
            <v>OFICINA TRAMACO ESMERALDAS</v>
          </cell>
          <cell r="M6819" t="str">
            <v>0803618511</v>
          </cell>
          <cell r="N6819" t="str">
            <v>0979510252</v>
          </cell>
          <cell r="O6819" t="str">
            <v>0979510252</v>
          </cell>
          <cell r="P6819" t="str">
            <v>ESMERALDAS</v>
          </cell>
          <cell r="Q6819" t="str">
            <v>ESMERALDAS</v>
          </cell>
          <cell r="R6819" t="str">
            <v>ESMERALDAS</v>
          </cell>
          <cell r="T6819" t="str">
            <v>TRAMACO</v>
          </cell>
          <cell r="U6819" t="str">
            <v>FLEXNETUIO_PROVINCIA</v>
          </cell>
          <cell r="V6819">
            <v>1</v>
          </cell>
          <cell r="W6819">
            <v>1</v>
          </cell>
          <cell r="X6819" t="str">
            <v>FLEXNET ECUADOR - MDELIVERY</v>
          </cell>
          <cell r="Y6819" t="str">
            <v>CALLE 28 DE JUNIO S/N Y GARCIA MORENO ENTRADA LLANO GRANDE</v>
          </cell>
        </row>
        <row r="6820">
          <cell r="A6820" t="str">
            <v>4723824</v>
          </cell>
          <cell r="B6820">
            <v>479849</v>
          </cell>
          <cell r="C6820" t="str">
            <v>4723824</v>
          </cell>
          <cell r="D6820" t="str">
            <v>MDELIVERY</v>
          </cell>
          <cell r="E6820" t="str">
            <v>DESPACHO</v>
          </cell>
          <cell r="F6820" t="str">
            <v>NORMAL</v>
          </cell>
          <cell r="G6820" t="str">
            <v>TF89057</v>
          </cell>
          <cell r="H6820">
            <v>44909</v>
          </cell>
          <cell r="I6820" t="str">
            <v>ENTREGADO</v>
          </cell>
          <cell r="J6820">
            <v>44910</v>
          </cell>
          <cell r="K6820" t="str">
            <v>DUENAS CABEZAS IGNACIO ANTONIO</v>
          </cell>
          <cell r="L6820" t="str">
            <v>TARQUI CIUDADELA BELLAVISTA  MZ 40 VILLA 27</v>
          </cell>
          <cell r="M6820" t="str">
            <v>0913390407</v>
          </cell>
          <cell r="N6820" t="str">
            <v>0958917888</v>
          </cell>
          <cell r="O6820" t="str">
            <v>0959619451</v>
          </cell>
          <cell r="P6820" t="str">
            <v>090603</v>
          </cell>
          <cell r="Q6820" t="str">
            <v>GUAYAQUIL</v>
          </cell>
          <cell r="R6820" t="str">
            <v>GUAYAS</v>
          </cell>
          <cell r="S6820" t="str">
            <v>GUAYAQUIL</v>
          </cell>
          <cell r="T6820" t="str">
            <v>ITSACOURIER</v>
          </cell>
          <cell r="U6820" t="str">
            <v>FLEXNETUIO_GYE</v>
          </cell>
          <cell r="V6820">
            <v>1</v>
          </cell>
          <cell r="W6820">
            <v>1</v>
          </cell>
          <cell r="X6820" t="str">
            <v>FLEXNET ECUADOR - MDELIVERY</v>
          </cell>
          <cell r="Y6820" t="str">
            <v>CALLE 28 DE JUNIO S/N Y GARCIA MORENO ENTRADA LLANO GRANDE</v>
          </cell>
        </row>
        <row r="6821">
          <cell r="A6821" t="str">
            <v>4724597</v>
          </cell>
          <cell r="B6821">
            <v>479850</v>
          </cell>
          <cell r="C6821" t="str">
            <v>4724597</v>
          </cell>
          <cell r="D6821" t="str">
            <v>MDELIVERY</v>
          </cell>
          <cell r="E6821" t="str">
            <v>DESPACHO</v>
          </cell>
          <cell r="F6821" t="str">
            <v>NORMAL</v>
          </cell>
          <cell r="G6821" t="str">
            <v>031080004724597</v>
          </cell>
          <cell r="H6821">
            <v>44909</v>
          </cell>
          <cell r="I6821" t="str">
            <v>ENTREGADO</v>
          </cell>
          <cell r="J6821">
            <v>44911</v>
          </cell>
          <cell r="K6821" t="str">
            <v>VALLE ARBOLEDA JOSE MARIA</v>
          </cell>
          <cell r="L6821" t="str">
            <v>LIBERTAD AV 5TA  SN  CALLE 24</v>
          </cell>
          <cell r="M6821" t="str">
            <v>0910837665</v>
          </cell>
          <cell r="N6821" t="str">
            <v>0983080101</v>
          </cell>
          <cell r="O6821" t="str">
            <v>0983080101</v>
          </cell>
          <cell r="P6821" t="str">
            <v>240203</v>
          </cell>
          <cell r="Q6821" t="str">
            <v>LA LIBERTAD</v>
          </cell>
          <cell r="R6821" t="str">
            <v>SANTA ELENA</v>
          </cell>
          <cell r="S6821" t="str">
            <v>LA LIBERTAD</v>
          </cell>
          <cell r="T6821" t="str">
            <v>TRAMACO</v>
          </cell>
          <cell r="U6821" t="str">
            <v>FLEXNETUIO_PROVINCIA</v>
          </cell>
          <cell r="V6821">
            <v>1</v>
          </cell>
          <cell r="W6821">
            <v>1</v>
          </cell>
          <cell r="X6821" t="str">
            <v>FLEXNET ECUADOR - MDELIVERY</v>
          </cell>
          <cell r="Y6821" t="str">
            <v>CALLE 28 DE JUNIO S/N Y GARCIA MORENO ENTRADA LLANO GRANDE</v>
          </cell>
        </row>
        <row r="6822">
          <cell r="A6822" t="str">
            <v>4724922</v>
          </cell>
          <cell r="B6822">
            <v>479851</v>
          </cell>
          <cell r="C6822" t="str">
            <v>4724922</v>
          </cell>
          <cell r="D6822" t="str">
            <v>MDELIVERY</v>
          </cell>
          <cell r="E6822" t="str">
            <v>DESPACHO</v>
          </cell>
          <cell r="F6822" t="str">
            <v>DERIVADO PICK UP</v>
          </cell>
          <cell r="G6822" t="str">
            <v>031080004724922</v>
          </cell>
          <cell r="H6822">
            <v>44909</v>
          </cell>
          <cell r="I6822" t="str">
            <v>ENTREGADO</v>
          </cell>
          <cell r="J6822">
            <v>44914</v>
          </cell>
          <cell r="K6822" t="str">
            <v>INTRIAGO BARZOLA GINO NICOLAY</v>
          </cell>
          <cell r="L6822" t="str">
            <v>OFICINA TRAMACO PUNTO DE ATENCION VIA DAULE</v>
          </cell>
          <cell r="M6822" t="str">
            <v>0926859026</v>
          </cell>
          <cell r="N6822" t="str">
            <v>0981829698</v>
          </cell>
          <cell r="O6822" t="str">
            <v>0981829698</v>
          </cell>
          <cell r="P6822" t="str">
            <v>GUAYAQUIL</v>
          </cell>
          <cell r="Q6822" t="str">
            <v>GUAYAQUIL</v>
          </cell>
          <cell r="R6822" t="str">
            <v>GUAYAS</v>
          </cell>
          <cell r="T6822" t="str">
            <v>TRAMACO</v>
          </cell>
          <cell r="U6822" t="str">
            <v>FLEXNETUIO_GYE</v>
          </cell>
          <cell r="V6822">
            <v>1</v>
          </cell>
          <cell r="W6822">
            <v>1</v>
          </cell>
          <cell r="X6822" t="str">
            <v>FLEXNET ECUADOR - MDELIVERY</v>
          </cell>
          <cell r="Y6822" t="str">
            <v>CALLE 28 DE JUNIO S/N Y GARCIA MORENO ENTRADA LLANO GRANDE</v>
          </cell>
        </row>
        <row r="6823">
          <cell r="A6823" t="str">
            <v>4725307</v>
          </cell>
          <cell r="B6823">
            <v>479852</v>
          </cell>
          <cell r="C6823" t="str">
            <v>4725307</v>
          </cell>
          <cell r="D6823" t="str">
            <v>MDELIVERY</v>
          </cell>
          <cell r="E6823" t="str">
            <v>DESPACHO</v>
          </cell>
          <cell r="F6823" t="str">
            <v>NORMAL</v>
          </cell>
          <cell r="G6823" t="str">
            <v>FT75498</v>
          </cell>
          <cell r="H6823">
            <v>44909</v>
          </cell>
          <cell r="I6823" t="str">
            <v>ENTREGADO</v>
          </cell>
          <cell r="J6823">
            <v>44910</v>
          </cell>
          <cell r="K6823" t="str">
            <v>WILSON DARIO DEFAZ YEPEZ</v>
          </cell>
          <cell r="L6823" t="str">
            <v>PUENGASI CALLE E17C SN ENTRE CALLE CENEPA Y PASAJE S3F</v>
          </cell>
          <cell r="M6823" t="str">
            <v>0940042948</v>
          </cell>
          <cell r="N6823" t="str">
            <v>0959179005</v>
          </cell>
          <cell r="O6823" t="str">
            <v>0959179005</v>
          </cell>
          <cell r="P6823" t="str">
            <v>170409</v>
          </cell>
          <cell r="Q6823" t="str">
            <v>QUITO</v>
          </cell>
          <cell r="R6823" t="str">
            <v>PICHINCHA</v>
          </cell>
          <cell r="S6823" t="str">
            <v>QUITO</v>
          </cell>
          <cell r="T6823" t="str">
            <v>FLEXTRANS UIO</v>
          </cell>
          <cell r="U6823" t="str">
            <v>FLEXNETUIO_LOCAL</v>
          </cell>
          <cell r="V6823">
            <v>1</v>
          </cell>
          <cell r="W6823">
            <v>1</v>
          </cell>
          <cell r="X6823" t="str">
            <v>FLEXNET ECUADOR - MDELIVERY</v>
          </cell>
          <cell r="Y6823" t="str">
            <v>CALLE 28 DE JUNIO S/N Y GARCIA MORENO ENTRADA LLANO GRANDE</v>
          </cell>
        </row>
        <row r="6824">
          <cell r="A6824" t="str">
            <v>4725351</v>
          </cell>
          <cell r="B6824">
            <v>479853</v>
          </cell>
          <cell r="C6824" t="str">
            <v>4725351</v>
          </cell>
          <cell r="D6824" t="str">
            <v>MDELIVERY</v>
          </cell>
          <cell r="E6824" t="str">
            <v>DESPACHO</v>
          </cell>
          <cell r="F6824" t="str">
            <v>NORMAL</v>
          </cell>
          <cell r="G6824" t="str">
            <v>TF89056</v>
          </cell>
          <cell r="H6824">
            <v>44909</v>
          </cell>
          <cell r="I6824" t="str">
            <v>ENTREGADO</v>
          </cell>
          <cell r="J6824">
            <v>44910</v>
          </cell>
          <cell r="K6824" t="str">
            <v>RODOLFO GUSTAVO PIN NAVARRO</v>
          </cell>
          <cell r="L6824" t="str">
            <v>CARBO CONCEPCION CALLE LUIS URDANETA  925 CALLE LORENZO DE GARAICOA</v>
          </cell>
          <cell r="M6824" t="str">
            <v>0916591266</v>
          </cell>
          <cell r="N6824" t="str">
            <v>0999458063</v>
          </cell>
          <cell r="O6824" t="str">
            <v>0999458063</v>
          </cell>
          <cell r="P6824" t="str">
            <v>090306</v>
          </cell>
          <cell r="Q6824" t="str">
            <v>GUAYAQUIL</v>
          </cell>
          <cell r="R6824" t="str">
            <v>GUAYAS</v>
          </cell>
          <cell r="S6824" t="str">
            <v>GUAYAQUIL</v>
          </cell>
          <cell r="T6824" t="str">
            <v>ITSACOURIER</v>
          </cell>
          <cell r="U6824" t="str">
            <v>FLEXNETUIO_GYE</v>
          </cell>
          <cell r="V6824">
            <v>1</v>
          </cell>
          <cell r="W6824">
            <v>1</v>
          </cell>
          <cell r="X6824" t="str">
            <v>FLEXNET ECUADOR - MDELIVERY</v>
          </cell>
          <cell r="Y6824" t="str">
            <v>CALLE 28 DE JUNIO S/N Y GARCIA MORENO ENTRADA LLANO GRANDE</v>
          </cell>
        </row>
        <row r="6825">
          <cell r="A6825" t="str">
            <v>4725501</v>
          </cell>
          <cell r="B6825">
            <v>479854</v>
          </cell>
          <cell r="C6825" t="str">
            <v>4725501</v>
          </cell>
          <cell r="D6825" t="str">
            <v>MDELIVERY</v>
          </cell>
          <cell r="E6825" t="str">
            <v>DESPACHO</v>
          </cell>
          <cell r="F6825" t="str">
            <v>NORMAL</v>
          </cell>
          <cell r="G6825" t="str">
            <v>FT75520</v>
          </cell>
          <cell r="H6825">
            <v>44909</v>
          </cell>
          <cell r="I6825" t="str">
            <v>ENTREGADO</v>
          </cell>
          <cell r="J6825">
            <v>44910</v>
          </cell>
          <cell r="K6825" t="str">
            <v>DIEGO EUDORO LOPEZ GONZALEZ</v>
          </cell>
          <cell r="L6825" t="str">
            <v>LA MARISCAL AV COLON  E2 01  Y DIEZ DE AGOSTO</v>
          </cell>
          <cell r="M6825" t="str">
            <v>1708855604</v>
          </cell>
          <cell r="N6825" t="str">
            <v>0989004104</v>
          </cell>
          <cell r="O6825" t="str">
            <v/>
          </cell>
          <cell r="P6825" t="str">
            <v>170520</v>
          </cell>
          <cell r="Q6825" t="str">
            <v>QUITO</v>
          </cell>
          <cell r="R6825" t="str">
            <v>PICHINCHA</v>
          </cell>
          <cell r="S6825" t="str">
            <v>QUITO</v>
          </cell>
          <cell r="T6825" t="str">
            <v>TRANSERVISS</v>
          </cell>
          <cell r="U6825" t="str">
            <v>FLEXNETUIO_LOCAL</v>
          </cell>
          <cell r="V6825">
            <v>1</v>
          </cell>
          <cell r="W6825">
            <v>1</v>
          </cell>
          <cell r="X6825" t="str">
            <v>FLEXNET ECUADOR - MDELIVERY</v>
          </cell>
          <cell r="Y6825" t="str">
            <v>CALLE 28 DE JUNIO S/N Y GARCIA MORENO ENTRADA LLANO GRANDE</v>
          </cell>
        </row>
        <row r="6826">
          <cell r="A6826" t="str">
            <v>4725670</v>
          </cell>
          <cell r="B6826">
            <v>479855</v>
          </cell>
          <cell r="C6826" t="str">
            <v>4725670</v>
          </cell>
          <cell r="D6826" t="str">
            <v>MDELIVERY</v>
          </cell>
          <cell r="E6826" t="str">
            <v>DESPACHO</v>
          </cell>
          <cell r="F6826" t="str">
            <v>NORMAL</v>
          </cell>
          <cell r="G6826" t="str">
            <v>031080004725670</v>
          </cell>
          <cell r="H6826">
            <v>44909</v>
          </cell>
          <cell r="I6826" t="str">
            <v>ENTREGADO</v>
          </cell>
          <cell r="J6826">
            <v>44911</v>
          </cell>
          <cell r="K6826" t="str">
            <v>RICKY JOEL MUNOZ BELTRAN</v>
          </cell>
          <cell r="L6826" t="str">
            <v>ELOY ALFARO  VIA DURAN TAMBO  KM 5</v>
          </cell>
          <cell r="M6826" t="str">
            <v>0940333453</v>
          </cell>
          <cell r="N6826" t="str">
            <v>0978666024</v>
          </cell>
          <cell r="O6826" t="str">
            <v>0000000000</v>
          </cell>
          <cell r="P6826" t="str">
            <v>092407</v>
          </cell>
          <cell r="Q6826" t="str">
            <v>DURAN</v>
          </cell>
          <cell r="R6826" t="str">
            <v>GUAYAS</v>
          </cell>
          <cell r="S6826" t="str">
            <v>ELOY ALFARO (DURAN)</v>
          </cell>
          <cell r="T6826" t="str">
            <v>TRAMACO</v>
          </cell>
          <cell r="U6826" t="str">
            <v>FLEXNETUIO_GYE</v>
          </cell>
          <cell r="V6826">
            <v>1</v>
          </cell>
          <cell r="W6826">
            <v>1</v>
          </cell>
          <cell r="X6826" t="str">
            <v>FLEXNET ECUADOR - MDELIVERY</v>
          </cell>
          <cell r="Y6826" t="str">
            <v>CALLE 28 DE JUNIO S/N Y GARCIA MORENO ENTRADA LLANO GRANDE</v>
          </cell>
        </row>
        <row r="6827">
          <cell r="A6827" t="str">
            <v>4725882</v>
          </cell>
          <cell r="B6827">
            <v>479856</v>
          </cell>
          <cell r="C6827" t="str">
            <v>4725882</v>
          </cell>
          <cell r="D6827" t="str">
            <v>MDELIVERY</v>
          </cell>
          <cell r="E6827" t="str">
            <v>DESPACHO</v>
          </cell>
          <cell r="F6827" t="str">
            <v>NORMAL</v>
          </cell>
          <cell r="G6827" t="str">
            <v>031080004725882</v>
          </cell>
          <cell r="H6827">
            <v>44909</v>
          </cell>
          <cell r="I6827" t="str">
            <v>ENTREGADO</v>
          </cell>
          <cell r="J6827">
            <v>44910</v>
          </cell>
          <cell r="K6827" t="str">
            <v>SEGUNDO ABEL QUIRANZA GUZMAN</v>
          </cell>
          <cell r="L6827" t="str">
            <v>BOMBOLI AV DE LOS COLONOS  SN</v>
          </cell>
          <cell r="M6827" t="str">
            <v>1711356632</v>
          </cell>
          <cell r="N6827" t="str">
            <v>0993823871</v>
          </cell>
          <cell r="O6827" t="str">
            <v>0993823871</v>
          </cell>
          <cell r="P6827" t="str">
            <v>230202</v>
          </cell>
          <cell r="Q6827" t="str">
            <v>SANTO DOMINGO</v>
          </cell>
          <cell r="R6827" t="str">
            <v>SANTO DOMINGO DE LOS TSACHILAS</v>
          </cell>
          <cell r="S6827" t="str">
            <v>SANTO DOMINGO DE LOS COLORADOS</v>
          </cell>
          <cell r="T6827" t="str">
            <v>TRAMACO</v>
          </cell>
          <cell r="U6827" t="str">
            <v>FLEXNETUIO_PROVINCIA</v>
          </cell>
          <cell r="V6827">
            <v>1</v>
          </cell>
          <cell r="W6827">
            <v>1</v>
          </cell>
          <cell r="X6827" t="str">
            <v>FLEXNET ECUADOR - MDELIVERY</v>
          </cell>
          <cell r="Y6827" t="str">
            <v>CALLE 28 DE JUNIO S/N Y GARCIA MORENO ENTRADA LLANO GRANDE</v>
          </cell>
        </row>
        <row r="6828">
          <cell r="A6828" t="str">
            <v>4726073</v>
          </cell>
          <cell r="B6828">
            <v>479857</v>
          </cell>
          <cell r="C6828" t="str">
            <v>4726073</v>
          </cell>
          <cell r="D6828" t="str">
            <v>MDELIVERY</v>
          </cell>
          <cell r="E6828" t="str">
            <v>DESPACHO</v>
          </cell>
          <cell r="F6828" t="str">
            <v>NORMAL</v>
          </cell>
          <cell r="G6828" t="str">
            <v>FT75496</v>
          </cell>
          <cell r="H6828">
            <v>44909</v>
          </cell>
          <cell r="I6828" t="str">
            <v>ENTREGADO</v>
          </cell>
          <cell r="J6828">
            <v>44910</v>
          </cell>
          <cell r="K6828" t="str">
            <v>NALLELY NOHELIA BADILLO CONFORME</v>
          </cell>
          <cell r="L6828" t="str">
            <v>LA MARISCAL AV GRAN COLOMBIA  SN  Y LUIS SODIRO</v>
          </cell>
          <cell r="M6828" t="str">
            <v>0804759967</v>
          </cell>
          <cell r="N6828" t="str">
            <v>0962703345</v>
          </cell>
          <cell r="O6828" t="str">
            <v>0939328834</v>
          </cell>
          <cell r="P6828" t="str">
            <v>170403</v>
          </cell>
          <cell r="Q6828" t="str">
            <v>QUITO</v>
          </cell>
          <cell r="R6828" t="str">
            <v>PICHINCHA</v>
          </cell>
          <cell r="S6828" t="str">
            <v>QUITO</v>
          </cell>
          <cell r="T6828" t="str">
            <v>TRANSERVISS</v>
          </cell>
          <cell r="U6828" t="str">
            <v>FLEXNETUIO_LOCAL</v>
          </cell>
          <cell r="V6828">
            <v>1</v>
          </cell>
          <cell r="W6828">
            <v>1</v>
          </cell>
          <cell r="X6828" t="str">
            <v>FLEXNET ECUADOR - MDELIVERY</v>
          </cell>
          <cell r="Y6828" t="str">
            <v>CALLE 28 DE JUNIO S/N Y GARCIA MORENO ENTRADA LLANO GRANDE</v>
          </cell>
        </row>
        <row r="6829">
          <cell r="A6829" t="str">
            <v>4726096</v>
          </cell>
          <cell r="B6829">
            <v>479858</v>
          </cell>
          <cell r="C6829" t="str">
            <v>4726096</v>
          </cell>
          <cell r="D6829" t="str">
            <v>MDELIVERY</v>
          </cell>
          <cell r="E6829" t="str">
            <v>DESPACHO</v>
          </cell>
          <cell r="F6829" t="str">
            <v>DERIVADO PICK UP</v>
          </cell>
          <cell r="G6829" t="str">
            <v>031080004726096</v>
          </cell>
          <cell r="H6829">
            <v>44909</v>
          </cell>
          <cell r="I6829" t="str">
            <v>ENTREGADO</v>
          </cell>
          <cell r="J6829">
            <v>44911</v>
          </cell>
          <cell r="K6829" t="str">
            <v>RICARDO ANTONIO LEAL MANZABA</v>
          </cell>
          <cell r="L6829" t="str">
            <v>OFICINA TRAMACO PORTETE</v>
          </cell>
          <cell r="M6829" t="str">
            <v>0957066137</v>
          </cell>
          <cell r="N6829" t="str">
            <v>0984890097</v>
          </cell>
          <cell r="O6829" t="str">
            <v>0984890097</v>
          </cell>
          <cell r="P6829" t="str">
            <v>GUAYAQUIL</v>
          </cell>
          <cell r="Q6829" t="str">
            <v>GUAYAQUIL</v>
          </cell>
          <cell r="R6829" t="str">
            <v>GUAYAS</v>
          </cell>
          <cell r="T6829" t="str">
            <v>TRAMACO</v>
          </cell>
          <cell r="U6829" t="str">
            <v>FLEXNETUIO_GYE</v>
          </cell>
          <cell r="V6829">
            <v>1</v>
          </cell>
          <cell r="W6829">
            <v>1</v>
          </cell>
          <cell r="X6829" t="str">
            <v>FLEXNET ECUADOR - MDELIVERY</v>
          </cell>
          <cell r="Y6829" t="str">
            <v>CALLE 28 DE JUNIO S/N Y GARCIA MORENO ENTRADA LLANO GRANDE</v>
          </cell>
        </row>
        <row r="6830">
          <cell r="A6830" t="str">
            <v>4726113</v>
          </cell>
          <cell r="B6830">
            <v>479859</v>
          </cell>
          <cell r="C6830" t="str">
            <v>4726113</v>
          </cell>
          <cell r="D6830" t="str">
            <v>MDELIVERY</v>
          </cell>
          <cell r="E6830" t="str">
            <v>DESPACHO</v>
          </cell>
          <cell r="F6830" t="str">
            <v>NORMAL</v>
          </cell>
          <cell r="G6830" t="str">
            <v>031080004726113</v>
          </cell>
          <cell r="H6830">
            <v>44909</v>
          </cell>
          <cell r="I6830" t="str">
            <v>ENTREGADO</v>
          </cell>
          <cell r="J6830">
            <v>44910</v>
          </cell>
          <cell r="K6830" t="str">
            <v>CEVALLOS CABRERA JOSE LUIS</v>
          </cell>
          <cell r="L6830" t="str">
            <v>LATACUNGA AV RUMINAHUI  SN  Y 2 DE MAYO</v>
          </cell>
          <cell r="M6830" t="str">
            <v>1206659854</v>
          </cell>
          <cell r="N6830" t="str">
            <v>0998079205</v>
          </cell>
          <cell r="O6830" t="str">
            <v>0998079205</v>
          </cell>
          <cell r="P6830" t="str">
            <v>050101</v>
          </cell>
          <cell r="Q6830" t="str">
            <v>LATACUNGA</v>
          </cell>
          <cell r="R6830" t="str">
            <v>COTOPAXI</v>
          </cell>
          <cell r="S6830" t="str">
            <v>LATACUNGA</v>
          </cell>
          <cell r="T6830" t="str">
            <v>TRAMACO</v>
          </cell>
          <cell r="U6830" t="str">
            <v>FLEXNETUIO_PROVINCIA</v>
          </cell>
          <cell r="V6830">
            <v>1</v>
          </cell>
          <cell r="W6830">
            <v>1</v>
          </cell>
          <cell r="X6830" t="str">
            <v>FLEXNET ECUADOR - MDELIVERY</v>
          </cell>
          <cell r="Y6830" t="str">
            <v>CALLE 28 DE JUNIO S/N Y GARCIA MORENO ENTRADA LLANO GRANDE</v>
          </cell>
        </row>
        <row r="6831">
          <cell r="A6831" t="str">
            <v>4726155</v>
          </cell>
          <cell r="B6831">
            <v>479860</v>
          </cell>
          <cell r="C6831" t="str">
            <v>4726155</v>
          </cell>
          <cell r="D6831" t="str">
            <v>MDELIVERY</v>
          </cell>
          <cell r="E6831" t="str">
            <v>DESPACHO</v>
          </cell>
          <cell r="F6831" t="str">
            <v>NORMAL</v>
          </cell>
          <cell r="G6831" t="str">
            <v>031080004726155</v>
          </cell>
          <cell r="H6831">
            <v>44909</v>
          </cell>
          <cell r="I6831" t="str">
            <v>DEVOLUCION_EN_PROCESO</v>
          </cell>
          <cell r="J6831">
            <v>44914</v>
          </cell>
          <cell r="K6831" t="str">
            <v>STEELL DE JESUS CHAVEZ FERNANDEZ</v>
          </cell>
          <cell r="L6831" t="str">
            <v>LA PROVIDENCIA  CALLE EPLICACHIMA  SN  ENTRE VIA A LIMON Y JUAN LEON MERA</v>
          </cell>
          <cell r="M6831" t="str">
            <v>0706319456</v>
          </cell>
          <cell r="N6831" t="str">
            <v>0961506317</v>
          </cell>
          <cell r="O6831" t="str">
            <v>0983114301</v>
          </cell>
          <cell r="P6831" t="str">
            <v>070218</v>
          </cell>
          <cell r="Q6831" t="str">
            <v>MACHALA</v>
          </cell>
          <cell r="R6831" t="str">
            <v>EL ORO</v>
          </cell>
          <cell r="S6831" t="str">
            <v>MACHALA</v>
          </cell>
          <cell r="T6831" t="str">
            <v>TRAMACO</v>
          </cell>
          <cell r="U6831" t="str">
            <v>FLEXNETUIO_PROVINCIA</v>
          </cell>
          <cell r="V6831">
            <v>1</v>
          </cell>
          <cell r="W6831">
            <v>1</v>
          </cell>
          <cell r="X6831" t="str">
            <v>FLEXNET ECUADOR - MDELIVERY</v>
          </cell>
          <cell r="Y6831" t="str">
            <v>CALLE 28 DE JUNIO S/N Y GARCIA MORENO ENTRADA LLANO GRANDE</v>
          </cell>
        </row>
        <row r="6832">
          <cell r="A6832" t="str">
            <v>4726263</v>
          </cell>
          <cell r="B6832">
            <v>479861</v>
          </cell>
          <cell r="C6832" t="str">
            <v>4726263</v>
          </cell>
          <cell r="D6832" t="str">
            <v>MDELIVERY</v>
          </cell>
          <cell r="E6832" t="str">
            <v>DESPACHO</v>
          </cell>
          <cell r="F6832" t="str">
            <v>DERIVADO PICK UP</v>
          </cell>
          <cell r="G6832" t="str">
            <v>031080004726263</v>
          </cell>
          <cell r="H6832">
            <v>44909</v>
          </cell>
          <cell r="I6832" t="str">
            <v>ENTREGADO</v>
          </cell>
          <cell r="J6832">
            <v>44914</v>
          </cell>
          <cell r="K6832" t="str">
            <v>BRYAN ANDRES DOMINGUEZ ARELLANO</v>
          </cell>
          <cell r="L6832" t="str">
            <v>OFICINA TRAMACO PUNTO DE ATENCION VIA DAULE</v>
          </cell>
          <cell r="M6832" t="str">
            <v>0923188411</v>
          </cell>
          <cell r="N6832" t="str">
            <v>0997419916</v>
          </cell>
          <cell r="O6832" t="str">
            <v>0997419916</v>
          </cell>
          <cell r="P6832" t="str">
            <v>GUAYAQUIL</v>
          </cell>
          <cell r="Q6832" t="str">
            <v>GUAYAQUIL</v>
          </cell>
          <cell r="R6832" t="str">
            <v>GUAYAS</v>
          </cell>
          <cell r="T6832" t="str">
            <v>TRAMACO</v>
          </cell>
          <cell r="U6832" t="str">
            <v>FLEXNETUIO_GYE</v>
          </cell>
          <cell r="V6832">
            <v>1</v>
          </cell>
          <cell r="W6832">
            <v>1</v>
          </cell>
          <cell r="X6832" t="str">
            <v>FLEXNET ECUADOR - MDELIVERY</v>
          </cell>
          <cell r="Y6832" t="str">
            <v>CALLE 28 DE JUNIO S/N Y GARCIA MORENO ENTRADA LLANO GRANDE</v>
          </cell>
        </row>
        <row r="6833">
          <cell r="A6833" t="str">
            <v>4726288</v>
          </cell>
          <cell r="B6833">
            <v>479862</v>
          </cell>
          <cell r="C6833" t="str">
            <v>4726288</v>
          </cell>
          <cell r="D6833" t="str">
            <v>MDELIVERY</v>
          </cell>
          <cell r="E6833" t="str">
            <v>DESPACHO</v>
          </cell>
          <cell r="F6833" t="str">
            <v>NORMAL</v>
          </cell>
          <cell r="G6833" t="str">
            <v>FT75515</v>
          </cell>
          <cell r="H6833">
            <v>44909</v>
          </cell>
          <cell r="I6833" t="str">
            <v>ENTREGADO</v>
          </cell>
          <cell r="J6833">
            <v>44910</v>
          </cell>
          <cell r="K6833" t="str">
            <v>JUANA ALEXANDRA ALVAREZ CARVAJAL</v>
          </cell>
          <cell r="L6833" t="str">
            <v>CENTRO HISTORICO AV MALDONADO  S2 277  Y PORTILLA</v>
          </cell>
          <cell r="M6833" t="str">
            <v>1718936295</v>
          </cell>
          <cell r="N6833" t="str">
            <v>0984128774</v>
          </cell>
          <cell r="O6833" t="str">
            <v>0984128774</v>
          </cell>
          <cell r="P6833" t="str">
            <v>170405</v>
          </cell>
          <cell r="Q6833" t="str">
            <v>QUITO</v>
          </cell>
          <cell r="R6833" t="str">
            <v>PICHINCHA</v>
          </cell>
          <cell r="S6833" t="str">
            <v>QUITO</v>
          </cell>
          <cell r="T6833" t="str">
            <v>FLEXTRANS UIO</v>
          </cell>
          <cell r="U6833" t="str">
            <v>FLEXNETUIO_LOCAL</v>
          </cell>
          <cell r="V6833">
            <v>1</v>
          </cell>
          <cell r="W6833">
            <v>1</v>
          </cell>
          <cell r="X6833" t="str">
            <v>FLEXNET ECUADOR - MDELIVERY</v>
          </cell>
          <cell r="Y6833" t="str">
            <v>CALLE 28 DE JUNIO S/N Y GARCIA MORENO ENTRADA LLANO GRANDE</v>
          </cell>
        </row>
        <row r="6834">
          <cell r="A6834" t="str">
            <v>4726312</v>
          </cell>
          <cell r="B6834">
            <v>479863</v>
          </cell>
          <cell r="C6834" t="str">
            <v>4726312</v>
          </cell>
          <cell r="D6834" t="str">
            <v>MDELIVERY</v>
          </cell>
          <cell r="E6834" t="str">
            <v>DESPACHO</v>
          </cell>
          <cell r="F6834" t="str">
            <v>NORMAL</v>
          </cell>
          <cell r="G6834" t="str">
            <v>TF89058</v>
          </cell>
          <cell r="H6834">
            <v>44909</v>
          </cell>
          <cell r="I6834" t="str">
            <v>ENTREGADO</v>
          </cell>
          <cell r="J6834">
            <v>44911</v>
          </cell>
          <cell r="K6834" t="str">
            <v>LESLY ELEANA YAGUAL ESPINOZA</v>
          </cell>
          <cell r="L6834" t="str">
            <v>TARQUI CDLA LAS ORQUIDEAS  MZ 71 VILLA 33</v>
          </cell>
          <cell r="M6834" t="str">
            <v>0922905344</v>
          </cell>
          <cell r="N6834" t="str">
            <v>0987437194</v>
          </cell>
          <cell r="O6834" t="str">
            <v/>
          </cell>
          <cell r="P6834" t="str">
            <v>090704</v>
          </cell>
          <cell r="Q6834" t="str">
            <v>GUAYAQUIL</v>
          </cell>
          <cell r="R6834" t="str">
            <v>GUAYAS</v>
          </cell>
          <cell r="S6834" t="str">
            <v>GUAYAQUIL</v>
          </cell>
          <cell r="T6834" t="str">
            <v>ITSACOURIER</v>
          </cell>
          <cell r="U6834" t="str">
            <v>FLEXNETUIO_GYE</v>
          </cell>
          <cell r="V6834">
            <v>1</v>
          </cell>
          <cell r="W6834">
            <v>1</v>
          </cell>
          <cell r="X6834" t="str">
            <v>FLEXNET ECUADOR - MDELIVERY</v>
          </cell>
          <cell r="Y6834" t="str">
            <v>CALLE 28 DE JUNIO S/N Y GARCIA MORENO ENTRADA LLANO GRANDE</v>
          </cell>
        </row>
        <row r="6835">
          <cell r="A6835" t="str">
            <v>4726345</v>
          </cell>
          <cell r="B6835">
            <v>479864</v>
          </cell>
          <cell r="C6835" t="str">
            <v>4726345</v>
          </cell>
          <cell r="D6835" t="str">
            <v>MDELIVERY</v>
          </cell>
          <cell r="E6835" t="str">
            <v>DESPACHO</v>
          </cell>
          <cell r="F6835" t="str">
            <v>DERIVADO PICK UP</v>
          </cell>
          <cell r="G6835" t="str">
            <v>031080004726345</v>
          </cell>
          <cell r="H6835">
            <v>44909</v>
          </cell>
          <cell r="I6835" t="str">
            <v>ENTREGADO</v>
          </cell>
          <cell r="J6835">
            <v>44916</v>
          </cell>
          <cell r="K6835" t="str">
            <v>KEVIN SANTIAGO BALLADARES MEJICANO</v>
          </cell>
          <cell r="L6835" t="str">
            <v>OFICINA TRAMACO PUNTO DE ATENCION MACHALA</v>
          </cell>
          <cell r="M6835" t="str">
            <v>1751157015</v>
          </cell>
          <cell r="N6835" t="str">
            <v>0995189293</v>
          </cell>
          <cell r="O6835" t="str">
            <v>0995189293</v>
          </cell>
          <cell r="P6835" t="str">
            <v>MACHALA</v>
          </cell>
          <cell r="Q6835" t="str">
            <v>MACHALA</v>
          </cell>
          <cell r="R6835" t="str">
            <v>EL ORO</v>
          </cell>
          <cell r="T6835" t="str">
            <v>TRAMACO</v>
          </cell>
          <cell r="U6835" t="str">
            <v>FLEXNETUIO_PROVINCIA</v>
          </cell>
          <cell r="V6835">
            <v>1</v>
          </cell>
          <cell r="W6835">
            <v>1</v>
          </cell>
          <cell r="X6835" t="str">
            <v>FLEXNET ECUADOR - MDELIVERY</v>
          </cell>
          <cell r="Y6835" t="str">
            <v>CALLE 28 DE JUNIO S/N Y GARCIA MORENO ENTRADA LLANO GRANDE</v>
          </cell>
        </row>
        <row r="6836">
          <cell r="A6836" t="str">
            <v>4726372</v>
          </cell>
          <cell r="B6836">
            <v>479865</v>
          </cell>
          <cell r="C6836" t="str">
            <v>4726372</v>
          </cell>
          <cell r="D6836" t="str">
            <v>MDELIVERY</v>
          </cell>
          <cell r="E6836" t="str">
            <v>DESPACHO</v>
          </cell>
          <cell r="F6836" t="str">
            <v>NORMAL</v>
          </cell>
          <cell r="G6836" t="str">
            <v>031080004726372</v>
          </cell>
          <cell r="H6836">
            <v>44909</v>
          </cell>
          <cell r="I6836" t="str">
            <v>ENTREGADO</v>
          </cell>
          <cell r="J6836">
            <v>44911</v>
          </cell>
          <cell r="K6836" t="str">
            <v>KARLA MARIA MANZO GARBOA</v>
          </cell>
          <cell r="L6836" t="str">
            <v>PUEBLOVIEJO JUSTINO CORNEJO  SN  Y ELISA GONZALES</v>
          </cell>
          <cell r="M6836" t="str">
            <v>1206833905</v>
          </cell>
          <cell r="N6836" t="str">
            <v>0982864958</v>
          </cell>
          <cell r="O6836" t="str">
            <v>0982864958</v>
          </cell>
          <cell r="P6836" t="str">
            <v>120201</v>
          </cell>
          <cell r="Q6836" t="str">
            <v>PUEBLOVIEJO</v>
          </cell>
          <cell r="R6836" t="str">
            <v>LOS RIOS</v>
          </cell>
          <cell r="S6836" t="str">
            <v>PUEBLOVIEJO</v>
          </cell>
          <cell r="T6836" t="str">
            <v>TRAMACO</v>
          </cell>
          <cell r="U6836" t="str">
            <v>FLEXNETUIO_PROVINCIA</v>
          </cell>
          <cell r="V6836">
            <v>1</v>
          </cell>
          <cell r="W6836">
            <v>1</v>
          </cell>
          <cell r="X6836" t="str">
            <v>FLEXNET ECUADOR - MDELIVERY</v>
          </cell>
          <cell r="Y6836" t="str">
            <v>CALLE 28 DE JUNIO S/N Y GARCIA MORENO ENTRADA LLANO GRANDE</v>
          </cell>
        </row>
        <row r="6837">
          <cell r="A6837" t="str">
            <v>4726451</v>
          </cell>
          <cell r="B6837">
            <v>479866</v>
          </cell>
          <cell r="C6837" t="str">
            <v>4726451</v>
          </cell>
          <cell r="D6837" t="str">
            <v>MDELIVERY</v>
          </cell>
          <cell r="E6837" t="str">
            <v>DESPACHO</v>
          </cell>
          <cell r="F6837" t="str">
            <v>NORMAL</v>
          </cell>
          <cell r="G6837" t="str">
            <v>FT75497</v>
          </cell>
          <cell r="H6837">
            <v>44909</v>
          </cell>
          <cell r="I6837" t="str">
            <v>ENTREGADO</v>
          </cell>
          <cell r="J6837">
            <v>44910</v>
          </cell>
          <cell r="K6837" t="str">
            <v>SERGIO ROLANDO TAPIA CARDENAS</v>
          </cell>
          <cell r="L6837" t="str">
            <v>POMASQUI  CALLE JUAN PIO MONTUFAR  SN  Y JUAN LARENAS</v>
          </cell>
          <cell r="M6837" t="str">
            <v>1715383780</v>
          </cell>
          <cell r="N6837" t="str">
            <v>0983813863</v>
          </cell>
          <cell r="O6837" t="str">
            <v>0983813863</v>
          </cell>
          <cell r="P6837" t="str">
            <v>170308</v>
          </cell>
          <cell r="Q6837" t="str">
            <v>QUITO</v>
          </cell>
          <cell r="R6837" t="str">
            <v>PICHINCHA</v>
          </cell>
          <cell r="S6837" t="str">
            <v>POMASQUI - BELLA MARIA SANTA ROSA - URBANIZACION LOS SAUCES</v>
          </cell>
          <cell r="T6837" t="str">
            <v>FLEXTRANS UIO</v>
          </cell>
          <cell r="U6837" t="str">
            <v>FLEXNETUIO_LOCAL</v>
          </cell>
          <cell r="V6837">
            <v>1</v>
          </cell>
          <cell r="W6837">
            <v>1</v>
          </cell>
          <cell r="X6837" t="str">
            <v>FLEXNET ECUADOR - MDELIVERY</v>
          </cell>
          <cell r="Y6837" t="str">
            <v>CALLE 28 DE JUNIO S/N Y GARCIA MORENO ENTRADA LLANO GRANDE</v>
          </cell>
        </row>
        <row r="6838">
          <cell r="A6838" t="str">
            <v>4726555</v>
          </cell>
          <cell r="B6838">
            <v>479867</v>
          </cell>
          <cell r="C6838" t="str">
            <v>4726555</v>
          </cell>
          <cell r="D6838" t="str">
            <v>MDELIVERY</v>
          </cell>
          <cell r="E6838" t="str">
            <v>DESPACHO</v>
          </cell>
          <cell r="F6838" t="str">
            <v>NORMAL</v>
          </cell>
          <cell r="G6838" t="str">
            <v>031080004726555</v>
          </cell>
          <cell r="H6838">
            <v>44909</v>
          </cell>
          <cell r="I6838" t="str">
            <v>INCIDENCIA</v>
          </cell>
          <cell r="J6838">
            <v>44923</v>
          </cell>
          <cell r="K6838" t="str">
            <v>LOPEZ ALCIVAR DENNIS LISBETH</v>
          </cell>
          <cell r="L6838" t="str">
            <v>ROBERTO ASTUDILLO CALLE MORRO  SN  Y PALENQUE</v>
          </cell>
          <cell r="M6838" t="str">
            <v>0941530198</v>
          </cell>
          <cell r="N6838" t="str">
            <v>0981747976</v>
          </cell>
          <cell r="O6838" t="str">
            <v>0981747976</v>
          </cell>
          <cell r="P6838" t="str">
            <v>091709</v>
          </cell>
          <cell r="Q6838" t="str">
            <v>MILAGRO</v>
          </cell>
          <cell r="R6838" t="str">
            <v>GUAYAS</v>
          </cell>
          <cell r="S6838" t="str">
            <v>MILAGRO</v>
          </cell>
          <cell r="T6838" t="str">
            <v>TRAMACO</v>
          </cell>
          <cell r="U6838" t="str">
            <v>FLEXNETUIO_PROVINCIA</v>
          </cell>
          <cell r="V6838">
            <v>1</v>
          </cell>
          <cell r="W6838">
            <v>1</v>
          </cell>
          <cell r="X6838" t="str">
            <v>FLEXNET ECUADOR - MDELIVERY</v>
          </cell>
          <cell r="Y6838" t="str">
            <v>CALLE 28 DE JUNIO S/N Y GARCIA MORENO ENTRADA LLANO GRANDE</v>
          </cell>
        </row>
        <row r="6839">
          <cell r="A6839" t="str">
            <v>4726591</v>
          </cell>
          <cell r="B6839">
            <v>479868</v>
          </cell>
          <cell r="C6839" t="str">
            <v>4726591</v>
          </cell>
          <cell r="D6839" t="str">
            <v>MDELIVERY</v>
          </cell>
          <cell r="E6839" t="str">
            <v>DESPACHO</v>
          </cell>
          <cell r="F6839" t="str">
            <v>NORMAL</v>
          </cell>
          <cell r="G6839" t="str">
            <v>IC3878</v>
          </cell>
          <cell r="H6839">
            <v>44909</v>
          </cell>
          <cell r="I6839" t="str">
            <v>ENTREGADO</v>
          </cell>
          <cell r="J6839">
            <v>44910</v>
          </cell>
          <cell r="K6839" t="str">
            <v>CORDOVA MARTINEZ DANIEL RICARDO</v>
          </cell>
          <cell r="L6839" t="str">
            <v>RICAURTE CALLE F  SN  VIA OCHOA LEON</v>
          </cell>
          <cell r="M6839" t="str">
            <v>1713698387</v>
          </cell>
          <cell r="N6839" t="str">
            <v>0958875862</v>
          </cell>
          <cell r="O6839" t="str">
            <v>0958875862</v>
          </cell>
          <cell r="P6839" t="str">
            <v>010108</v>
          </cell>
          <cell r="Q6839" t="str">
            <v>CUENCA</v>
          </cell>
          <cell r="R6839" t="str">
            <v>AZUAY</v>
          </cell>
          <cell r="S6839" t="str">
            <v>LLACAO - RICAURTE</v>
          </cell>
          <cell r="T6839" t="str">
            <v>ITSACOURIER</v>
          </cell>
          <cell r="U6839" t="str">
            <v>FLEXNETUIO_PROVINCIA</v>
          </cell>
          <cell r="V6839">
            <v>1</v>
          </cell>
          <cell r="W6839">
            <v>1</v>
          </cell>
          <cell r="X6839" t="str">
            <v>FLEXNET ECUADOR - MDELIVERY</v>
          </cell>
          <cell r="Y6839" t="str">
            <v>CALLE 28 DE JUNIO S/N Y GARCIA MORENO ENTRADA LLANO GRANDE</v>
          </cell>
        </row>
        <row r="6840">
          <cell r="A6840" t="str">
            <v>4726627</v>
          </cell>
          <cell r="B6840">
            <v>479869</v>
          </cell>
          <cell r="C6840" t="str">
            <v>4726627</v>
          </cell>
          <cell r="D6840" t="str">
            <v>MDELIVERY</v>
          </cell>
          <cell r="E6840" t="str">
            <v>DESPACHO</v>
          </cell>
          <cell r="F6840" t="str">
            <v>NORMAL</v>
          </cell>
          <cell r="G6840" t="str">
            <v>031080004726627</v>
          </cell>
          <cell r="H6840">
            <v>44909</v>
          </cell>
          <cell r="I6840" t="str">
            <v>ENTREGADO</v>
          </cell>
          <cell r="J6840">
            <v>44911</v>
          </cell>
          <cell r="K6840" t="str">
            <v>PLUA PINCAY MARIANITA JESUS</v>
          </cell>
          <cell r="L6840" t="str">
            <v>LIBERTAD AV 20  SN  Y CALLE 39</v>
          </cell>
          <cell r="M6840" t="str">
            <v>0912976586</v>
          </cell>
          <cell r="N6840" t="str">
            <v>0984865959</v>
          </cell>
          <cell r="O6840" t="str">
            <v>0984865959</v>
          </cell>
          <cell r="P6840" t="str">
            <v>240204</v>
          </cell>
          <cell r="Q6840" t="str">
            <v>LA LIBERTAD</v>
          </cell>
          <cell r="R6840" t="str">
            <v>SANTA ELENA</v>
          </cell>
          <cell r="S6840" t="str">
            <v>LA LIBERTAD</v>
          </cell>
          <cell r="T6840" t="str">
            <v>TRAMACO</v>
          </cell>
          <cell r="U6840" t="str">
            <v>FLEXNETUIO_PROVINCIA</v>
          </cell>
          <cell r="V6840">
            <v>1</v>
          </cell>
          <cell r="W6840">
            <v>1</v>
          </cell>
          <cell r="X6840" t="str">
            <v>FLEXNET ECUADOR - MDELIVERY</v>
          </cell>
          <cell r="Y6840" t="str">
            <v>CALLE 28 DE JUNIO S/N Y GARCIA MORENO ENTRADA LLANO GRANDE</v>
          </cell>
        </row>
        <row r="6841">
          <cell r="A6841" t="str">
            <v>4726681</v>
          </cell>
          <cell r="B6841">
            <v>479870</v>
          </cell>
          <cell r="C6841" t="str">
            <v>4726681</v>
          </cell>
          <cell r="D6841" t="str">
            <v>MDELIVERY</v>
          </cell>
          <cell r="E6841" t="str">
            <v>DESPACHO</v>
          </cell>
          <cell r="F6841" t="str">
            <v>NORMAL</v>
          </cell>
          <cell r="G6841" t="str">
            <v>FT75528</v>
          </cell>
          <cell r="H6841">
            <v>44909</v>
          </cell>
          <cell r="I6841" t="str">
            <v>ENTREGADO</v>
          </cell>
          <cell r="J6841">
            <v>44910</v>
          </cell>
          <cell r="K6841" t="str">
            <v>VICTOR AUGUSTO ESPINOSA JACOME</v>
          </cell>
          <cell r="L6841" t="str">
            <v>LA MARISCAL AV 12 DE OCTUBRE  SN  Y ALFREDO MENA CAAMANO</v>
          </cell>
          <cell r="M6841" t="str">
            <v>1715232102</v>
          </cell>
          <cell r="N6841" t="str">
            <v>0999907523</v>
          </cell>
          <cell r="O6841" t="str">
            <v>0999907523</v>
          </cell>
          <cell r="P6841" t="str">
            <v>170525</v>
          </cell>
          <cell r="Q6841" t="str">
            <v>QUITO</v>
          </cell>
          <cell r="R6841" t="str">
            <v>PICHINCHA</v>
          </cell>
          <cell r="S6841" t="str">
            <v>QUITO</v>
          </cell>
          <cell r="T6841" t="str">
            <v>TRANSERVISS</v>
          </cell>
          <cell r="U6841" t="str">
            <v>FLEXNETUIO_LOCAL</v>
          </cell>
          <cell r="V6841">
            <v>1</v>
          </cell>
          <cell r="W6841">
            <v>1</v>
          </cell>
          <cell r="X6841" t="str">
            <v>FLEXNET ECUADOR - MDELIVERY</v>
          </cell>
          <cell r="Y6841" t="str">
            <v>CALLE 28 DE JUNIO S/N Y GARCIA MORENO ENTRADA LLANO GRANDE</v>
          </cell>
        </row>
        <row r="6842">
          <cell r="A6842" t="str">
            <v>4726734</v>
          </cell>
          <cell r="B6842">
            <v>479871</v>
          </cell>
          <cell r="C6842" t="str">
            <v>4726734</v>
          </cell>
          <cell r="D6842" t="str">
            <v>MDELIVERY</v>
          </cell>
          <cell r="E6842" t="str">
            <v>DESPACHO</v>
          </cell>
          <cell r="F6842" t="str">
            <v>DERIVADO PICK UP</v>
          </cell>
          <cell r="G6842" t="str">
            <v>031080004726734</v>
          </cell>
          <cell r="H6842">
            <v>44909</v>
          </cell>
          <cell r="I6842" t="str">
            <v>DEVOLUCION_EN_PROCESO</v>
          </cell>
          <cell r="J6842">
            <v>44917</v>
          </cell>
          <cell r="K6842" t="str">
            <v>AGUILAR CORTEZ KERLY LEONOR</v>
          </cell>
          <cell r="L6842" t="str">
            <v>OFICINA TRAMACO PORTETE</v>
          </cell>
          <cell r="M6842" t="str">
            <v>0923838874</v>
          </cell>
          <cell r="N6842" t="str">
            <v>0968853093</v>
          </cell>
          <cell r="O6842" t="str">
            <v>0968853093</v>
          </cell>
          <cell r="P6842" t="str">
            <v>GUAYAQUIL</v>
          </cell>
          <cell r="Q6842" t="str">
            <v>GUAYAQUIL</v>
          </cell>
          <cell r="R6842" t="str">
            <v>GUAYAS</v>
          </cell>
          <cell r="T6842" t="str">
            <v>TRAMACO</v>
          </cell>
          <cell r="U6842" t="str">
            <v>FLEXNETUIO_GYE</v>
          </cell>
          <cell r="V6842">
            <v>1</v>
          </cell>
          <cell r="W6842">
            <v>1</v>
          </cell>
          <cell r="X6842" t="str">
            <v>FLEXNET ECUADOR - MDELIVERY</v>
          </cell>
          <cell r="Y6842" t="str">
            <v>CALLE 28 DE JUNIO S/N Y GARCIA MORENO ENTRADA LLANO GRANDE</v>
          </cell>
        </row>
        <row r="6843">
          <cell r="A6843" t="str">
            <v>4726744</v>
          </cell>
          <cell r="B6843">
            <v>479872</v>
          </cell>
          <cell r="C6843" t="str">
            <v>4726744</v>
          </cell>
          <cell r="D6843" t="str">
            <v>MDELIVERY</v>
          </cell>
          <cell r="E6843" t="str">
            <v>DESPACHO</v>
          </cell>
          <cell r="F6843" t="str">
            <v>NORMAL</v>
          </cell>
          <cell r="G6843" t="str">
            <v>IC3877</v>
          </cell>
          <cell r="H6843">
            <v>44909</v>
          </cell>
          <cell r="I6843" t="str">
            <v>ENTREGADO</v>
          </cell>
          <cell r="J6843">
            <v>44910</v>
          </cell>
          <cell r="K6843" t="str">
            <v>AMAYA DE CORDOVA LUISA DEL VALLE</v>
          </cell>
          <cell r="L6843" t="str">
            <v>YANUNCAY FRANCISCO DE ORELLANA  SN  Y FEDERICO GARCIA LORCA</v>
          </cell>
          <cell r="M6843" t="str">
            <v>0151831575</v>
          </cell>
          <cell r="N6843" t="str">
            <v>0987816231</v>
          </cell>
          <cell r="O6843" t="str">
            <v>0987907520</v>
          </cell>
          <cell r="P6843" t="str">
            <v>010201</v>
          </cell>
          <cell r="Q6843" t="str">
            <v>CUENCA</v>
          </cell>
          <cell r="R6843" t="str">
            <v>AZUAY</v>
          </cell>
          <cell r="S6843" t="str">
            <v>CUENCA</v>
          </cell>
          <cell r="T6843" t="str">
            <v>ITSACOURIER</v>
          </cell>
          <cell r="U6843" t="str">
            <v>FLEXNETUIO_PROVINCIA</v>
          </cell>
          <cell r="V6843">
            <v>1</v>
          </cell>
          <cell r="W6843">
            <v>1</v>
          </cell>
          <cell r="X6843" t="str">
            <v>FLEXNET ECUADOR - MDELIVERY</v>
          </cell>
          <cell r="Y6843" t="str">
            <v>CALLE 28 DE JUNIO S/N Y GARCIA MORENO ENTRADA LLANO GRANDE</v>
          </cell>
        </row>
        <row r="6844">
          <cell r="A6844" t="str">
            <v>4726752</v>
          </cell>
          <cell r="B6844">
            <v>479873</v>
          </cell>
          <cell r="C6844" t="str">
            <v>4726752</v>
          </cell>
          <cell r="D6844" t="str">
            <v>MDELIVERY</v>
          </cell>
          <cell r="E6844" t="str">
            <v>DESPACHO</v>
          </cell>
          <cell r="F6844" t="str">
            <v>NORMAL</v>
          </cell>
          <cell r="G6844" t="str">
            <v>031080004726752</v>
          </cell>
          <cell r="H6844">
            <v>44909</v>
          </cell>
          <cell r="I6844" t="str">
            <v>ENTREGADO</v>
          </cell>
          <cell r="J6844">
            <v>44910</v>
          </cell>
          <cell r="K6844" t="str">
            <v>SALTOS MALAVE LORENA NOEMI</v>
          </cell>
          <cell r="L6844" t="str">
            <v>LA LIBERTAD CALLE 8  SN  Y AV 8VA</v>
          </cell>
          <cell r="M6844" t="str">
            <v>0917258014</v>
          </cell>
          <cell r="N6844" t="str">
            <v>0998471716</v>
          </cell>
          <cell r="O6844" t="str">
            <v>0998471716</v>
          </cell>
          <cell r="P6844" t="str">
            <v>240203</v>
          </cell>
          <cell r="Q6844" t="str">
            <v>LA LIBERTAD</v>
          </cell>
          <cell r="R6844" t="str">
            <v>SANTA ELENA</v>
          </cell>
          <cell r="S6844" t="str">
            <v>LA LIBERTAD</v>
          </cell>
          <cell r="T6844" t="str">
            <v>TRAMACO</v>
          </cell>
          <cell r="U6844" t="str">
            <v>FLEXNETUIO_PROVINCIA</v>
          </cell>
          <cell r="V6844">
            <v>1</v>
          </cell>
          <cell r="W6844">
            <v>1</v>
          </cell>
          <cell r="X6844" t="str">
            <v>FLEXNET ECUADOR - MDELIVERY</v>
          </cell>
          <cell r="Y6844" t="str">
            <v>CALLE 28 DE JUNIO S/N Y GARCIA MORENO ENTRADA LLANO GRANDE</v>
          </cell>
        </row>
        <row r="6845">
          <cell r="A6845" t="str">
            <v>4728709</v>
          </cell>
          <cell r="B6845">
            <v>479874</v>
          </cell>
          <cell r="C6845" t="str">
            <v>4728709</v>
          </cell>
          <cell r="D6845" t="str">
            <v>MDELIVERY</v>
          </cell>
          <cell r="E6845" t="str">
            <v>DESPACHO</v>
          </cell>
          <cell r="F6845" t="str">
            <v>NORMAL</v>
          </cell>
          <cell r="G6845" t="str">
            <v>031080004728709</v>
          </cell>
          <cell r="H6845">
            <v>44909</v>
          </cell>
          <cell r="I6845" t="str">
            <v>ENTREGADO</v>
          </cell>
          <cell r="J6845">
            <v>44911</v>
          </cell>
          <cell r="K6845" t="str">
            <v>MIRIAN DEL CARMEN AYALA HEREDIA</v>
          </cell>
          <cell r="L6845" t="str">
            <v>MACHACHI PANAMERICANA SUR  KM 37</v>
          </cell>
          <cell r="M6845" t="str">
            <v>1713569232</v>
          </cell>
          <cell r="N6845" t="str">
            <v>0987379618</v>
          </cell>
          <cell r="O6845" t="str">
            <v>0987379618</v>
          </cell>
          <cell r="P6845" t="str">
            <v>171108</v>
          </cell>
          <cell r="Q6845" t="str">
            <v>MEJIA</v>
          </cell>
          <cell r="R6845" t="str">
            <v>PICHINCHA</v>
          </cell>
          <cell r="S6845" t="str">
            <v>SAN FRANCISCO DE CUTUGLAHUA</v>
          </cell>
          <cell r="T6845" t="str">
            <v>TRAMACO</v>
          </cell>
          <cell r="U6845" t="str">
            <v>FLEXNETUIO_PROVINCIA</v>
          </cell>
          <cell r="V6845">
            <v>1</v>
          </cell>
          <cell r="W6845">
            <v>1</v>
          </cell>
          <cell r="X6845" t="str">
            <v>FLEXNET ECUADOR - MDELIVERY</v>
          </cell>
          <cell r="Y6845" t="str">
            <v>CALLE 28 DE JUNIO S/N Y GARCIA MORENO ENTRADA LLANO GRANDE</v>
          </cell>
        </row>
        <row r="6846">
          <cell r="A6846" t="str">
            <v>4677970</v>
          </cell>
          <cell r="B6846">
            <v>479831</v>
          </cell>
          <cell r="C6846" t="str">
            <v>4677970</v>
          </cell>
          <cell r="D6846" t="str">
            <v>MDELIVERY</v>
          </cell>
          <cell r="E6846" t="str">
            <v>DESPACHO</v>
          </cell>
          <cell r="F6846" t="str">
            <v>NORMAL</v>
          </cell>
          <cell r="G6846" t="str">
            <v>031080004677970</v>
          </cell>
          <cell r="H6846">
            <v>44909</v>
          </cell>
          <cell r="I6846" t="str">
            <v>ENTREGADO</v>
          </cell>
          <cell r="J6846">
            <v>44910</v>
          </cell>
          <cell r="K6846" t="str">
            <v>ANDREA MELANY VALAREZO ARREAGA</v>
          </cell>
          <cell r="L6846" t="str">
            <v>CHIRIJOS AV AMAZONAS SN  Y ESCOBEDO</v>
          </cell>
          <cell r="M6846" t="str">
            <v>0942478967</v>
          </cell>
          <cell r="N6846" t="str">
            <v>0983245733</v>
          </cell>
          <cell r="O6846" t="str">
            <v>0983245733</v>
          </cell>
          <cell r="P6846" t="str">
            <v>091703</v>
          </cell>
          <cell r="Q6846" t="str">
            <v>MILAGRO</v>
          </cell>
          <cell r="R6846" t="str">
            <v>GUAYAS</v>
          </cell>
          <cell r="S6846" t="str">
            <v>MILAGRO</v>
          </cell>
          <cell r="T6846" t="str">
            <v>TRAMACO</v>
          </cell>
          <cell r="U6846" t="str">
            <v>FLEXNETUIO_PROVINCIA</v>
          </cell>
          <cell r="V6846">
            <v>1</v>
          </cell>
          <cell r="W6846">
            <v>1</v>
          </cell>
          <cell r="X6846" t="str">
            <v>FLEXNET ECUADOR - MDELIVERY</v>
          </cell>
          <cell r="Y6846" t="str">
            <v>CALLE 28 DE JUNIO S/N Y GARCIA MORENO ENTRADA LLANO GRANDE</v>
          </cell>
        </row>
        <row r="6847">
          <cell r="A6847" t="str">
            <v>4696104</v>
          </cell>
          <cell r="B6847">
            <v>479832</v>
          </cell>
          <cell r="C6847" t="str">
            <v>4696104</v>
          </cell>
          <cell r="D6847" t="str">
            <v>MDELIVERY</v>
          </cell>
          <cell r="E6847" t="str">
            <v>DESPACHO</v>
          </cell>
          <cell r="F6847" t="str">
            <v>DERIVADO PICK UP</v>
          </cell>
          <cell r="G6847" t="str">
            <v>031080004696104</v>
          </cell>
          <cell r="H6847">
            <v>44909</v>
          </cell>
          <cell r="I6847" t="str">
            <v>DEVOLUCION_EN_PROCESO</v>
          </cell>
          <cell r="J6847">
            <v>44917</v>
          </cell>
          <cell r="K6847" t="str">
            <v>YOLANDA FABIOLA VITERI VITERI</v>
          </cell>
          <cell r="L6847" t="str">
            <v>OFICINA TRAMACO UNICORNIO</v>
          </cell>
          <cell r="M6847" t="str">
            <v>1703346997</v>
          </cell>
          <cell r="N6847" t="str">
            <v>0963252303</v>
          </cell>
          <cell r="O6847" t="str">
            <v/>
          </cell>
          <cell r="P6847" t="str">
            <v>QUITO</v>
          </cell>
          <cell r="Q6847" t="str">
            <v>QUITO</v>
          </cell>
          <cell r="R6847" t="str">
            <v>PICHINCHA</v>
          </cell>
          <cell r="T6847" t="str">
            <v>TRAMACO</v>
          </cell>
          <cell r="U6847" t="str">
            <v>FLEXNETUIO_LOCAL</v>
          </cell>
          <cell r="V6847">
            <v>1</v>
          </cell>
          <cell r="W6847">
            <v>1</v>
          </cell>
          <cell r="X6847" t="str">
            <v>FLEXNET ECUADOR - MDELIVERY</v>
          </cell>
          <cell r="Y6847" t="str">
            <v>CALLE 28 DE JUNIO S/N Y GARCIA MORENO ENTRADA LLANO GRANDE</v>
          </cell>
        </row>
        <row r="6848">
          <cell r="A6848" t="str">
            <v>4702783</v>
          </cell>
          <cell r="B6848">
            <v>479833</v>
          </cell>
          <cell r="C6848" t="str">
            <v>4702783</v>
          </cell>
          <cell r="D6848" t="str">
            <v>MDELIVERY</v>
          </cell>
          <cell r="E6848" t="str">
            <v>DESPACHO</v>
          </cell>
          <cell r="F6848" t="str">
            <v>NORMAL</v>
          </cell>
          <cell r="G6848" t="str">
            <v>FT75516</v>
          </cell>
          <cell r="H6848">
            <v>44909</v>
          </cell>
          <cell r="I6848" t="str">
            <v>ENTREGADO</v>
          </cell>
          <cell r="J6848">
            <v>44910</v>
          </cell>
          <cell r="K6848" t="str">
            <v>YANANGOMEZ AGILA PABLO ANDRES</v>
          </cell>
          <cell r="L6848" t="str">
            <v>EL CONDADO CALLE AV ANTONIO JOSE DE SUCRE OE5 325 Y AV CATON CARDENAS</v>
          </cell>
          <cell r="M6848" t="str">
            <v>1752336279</v>
          </cell>
          <cell r="N6848" t="str">
            <v>0999885334</v>
          </cell>
          <cell r="O6848" t="str">
            <v>0999885334</v>
          </cell>
          <cell r="P6848" t="str">
            <v>170305</v>
          </cell>
          <cell r="Q6848" t="str">
            <v>QUITO</v>
          </cell>
          <cell r="R6848" t="str">
            <v>PICHINCHA</v>
          </cell>
          <cell r="S6848" t="str">
            <v>QUITO - URBANIZACION DE LOS ARQUITECTOS - CONJUNTO SAN GREGORIO</v>
          </cell>
          <cell r="T6848" t="str">
            <v>FLEXTRANS UIO</v>
          </cell>
          <cell r="U6848" t="str">
            <v>FLEXNETUIO_LOCAL</v>
          </cell>
          <cell r="V6848">
            <v>1</v>
          </cell>
          <cell r="W6848">
            <v>1</v>
          </cell>
          <cell r="X6848" t="str">
            <v>FLEXNET ECUADOR - MDELIVERY</v>
          </cell>
          <cell r="Y6848" t="str">
            <v>CALLE 28 DE JUNIO S/N Y GARCIA MORENO ENTRADA LLANO GRANDE</v>
          </cell>
        </row>
        <row r="6849">
          <cell r="A6849" t="str">
            <v>4706576</v>
          </cell>
          <cell r="B6849">
            <v>479834</v>
          </cell>
          <cell r="C6849" t="str">
            <v>4706576</v>
          </cell>
          <cell r="D6849" t="str">
            <v>MDELIVERY</v>
          </cell>
          <cell r="E6849" t="str">
            <v>DESPACHO</v>
          </cell>
          <cell r="F6849" t="str">
            <v>NORMAL</v>
          </cell>
          <cell r="G6849" t="str">
            <v>031080004706576</v>
          </cell>
          <cell r="H6849">
            <v>44909</v>
          </cell>
          <cell r="I6849" t="str">
            <v>ENTREGADO</v>
          </cell>
          <cell r="J6849">
            <v>44915</v>
          </cell>
          <cell r="K6849" t="str">
            <v>CORONEL ALMEIDA WELLINGTON ARTURO</v>
          </cell>
          <cell r="L6849" t="str">
            <v>RETIRO AGENCIA TRAMACO QUITO AMÉRICA P.A.D.</v>
          </cell>
          <cell r="M6849" t="str">
            <v>1710041235</v>
          </cell>
          <cell r="N6849" t="str">
            <v>0995575343</v>
          </cell>
          <cell r="O6849" t="str">
            <v>0995575343</v>
          </cell>
          <cell r="P6849" t="str">
            <v>170402</v>
          </cell>
          <cell r="Q6849" t="str">
            <v>QUITO</v>
          </cell>
          <cell r="R6849" t="str">
            <v>PICHINCHA</v>
          </cell>
          <cell r="S6849" t="str">
            <v>QUITO</v>
          </cell>
          <cell r="T6849" t="str">
            <v>TRAMACO</v>
          </cell>
          <cell r="U6849" t="str">
            <v>FLEXNETUIO_LOCAL</v>
          </cell>
          <cell r="V6849">
            <v>1</v>
          </cell>
          <cell r="W6849">
            <v>1</v>
          </cell>
          <cell r="X6849" t="str">
            <v>FLEXNET ECUADOR - MDELIVERY</v>
          </cell>
          <cell r="Y6849" t="str">
            <v>CALLE 28 DE JUNIO S/N Y GARCIA MORENO ENTRADA LLANO GRANDE</v>
          </cell>
        </row>
        <row r="6850">
          <cell r="A6850" t="str">
            <v>4712226</v>
          </cell>
          <cell r="B6850">
            <v>479836</v>
          </cell>
          <cell r="C6850" t="str">
            <v>4712226</v>
          </cell>
          <cell r="D6850" t="str">
            <v>MDELIVERY</v>
          </cell>
          <cell r="E6850" t="str">
            <v>DESPACHO</v>
          </cell>
          <cell r="F6850" t="str">
            <v>NORMAL</v>
          </cell>
          <cell r="G6850" t="str">
            <v>FT75511</v>
          </cell>
          <cell r="H6850">
            <v>44909</v>
          </cell>
          <cell r="I6850" t="str">
            <v>DEVOLUCION_EN_PROCESO</v>
          </cell>
          <cell r="J6850">
            <v>44914</v>
          </cell>
          <cell r="K6850" t="str">
            <v>JOSE ENRIQUE MENDEZ ZAMBRANO</v>
          </cell>
          <cell r="L6850" t="str">
            <v>INAQUITO CALLE GASPAR DE VILLAROEL  2O41 Y JORGE DROM</v>
          </cell>
          <cell r="M6850" t="str">
            <v>1723920847</v>
          </cell>
          <cell r="N6850" t="str">
            <v>0999045129</v>
          </cell>
          <cell r="O6850" t="str">
            <v/>
          </cell>
          <cell r="P6850" t="str">
            <v>170501</v>
          </cell>
          <cell r="Q6850" t="str">
            <v>QUITO</v>
          </cell>
          <cell r="R6850" t="str">
            <v>PICHINCHA</v>
          </cell>
          <cell r="S6850" t="str">
            <v>QUITO</v>
          </cell>
          <cell r="T6850" t="str">
            <v>FLEXTRANS UIO</v>
          </cell>
          <cell r="U6850" t="str">
            <v>FLEXNETUIO_LOCAL</v>
          </cell>
          <cell r="V6850">
            <v>1</v>
          </cell>
          <cell r="W6850">
            <v>1</v>
          </cell>
          <cell r="X6850" t="str">
            <v>FLEXNET ECUADOR - MDELIVERY</v>
          </cell>
          <cell r="Y6850" t="str">
            <v>CALLE 28 DE JUNIO S/N Y GARCIA MORENO ENTRADA LLANO GRANDE</v>
          </cell>
        </row>
        <row r="6851">
          <cell r="A6851" t="str">
            <v>18577655</v>
          </cell>
          <cell r="B6851">
            <v>479830</v>
          </cell>
          <cell r="C6851" t="str">
            <v>18577655</v>
          </cell>
          <cell r="D6851" t="str">
            <v>SPARE</v>
          </cell>
          <cell r="E6851" t="str">
            <v>DESPACHO</v>
          </cell>
          <cell r="F6851" t="str">
            <v>NORMAL</v>
          </cell>
          <cell r="G6851" t="str">
            <v>TF88959</v>
          </cell>
          <cell r="H6851">
            <v>44909</v>
          </cell>
          <cell r="I6851" t="str">
            <v>ENTREGADO</v>
          </cell>
          <cell r="J6851">
            <v>44910</v>
          </cell>
          <cell r="K6851" t="str">
            <v>FLEXNET QUITO_PATRICO PONCE</v>
          </cell>
          <cell r="L6851" t="str">
            <v>COMPLEJO SAN JORGE. 28 DE JUNIO Y GARCIA MORENO - ENTRADA A LLANO GRANDE.</v>
          </cell>
          <cell r="M6851" t="str">
            <v>PATRICIO  PONCE - RUC: 1791890663001</v>
          </cell>
          <cell r="N6851" t="str">
            <v>0987602087</v>
          </cell>
          <cell r="P6851" t="str">
            <v>170208</v>
          </cell>
          <cell r="Q6851" t="str">
            <v>QUITO</v>
          </cell>
          <cell r="R6851" t="str">
            <v>PICHINCHA</v>
          </cell>
          <cell r="S6851" t="str">
            <v>CALDERON (CARAPUNGO)</v>
          </cell>
          <cell r="T6851" t="str">
            <v>CARGO UNION</v>
          </cell>
          <cell r="U6851" t="str">
            <v>FLEXNETGYE_UIO</v>
          </cell>
          <cell r="V6851">
            <v>1</v>
          </cell>
          <cell r="W6851">
            <v>1.1599999999999999</v>
          </cell>
          <cell r="X6851" t="str">
            <v>FLEXNET GUAYAQUIL</v>
          </cell>
          <cell r="Y6851" t="str">
            <v>FERNANDO GUTIERREZ HILL KM 8 1/2 VIA DAULE COOP. JUAN MONTALVO / FRENTE A PEPSI COLA</v>
          </cell>
        </row>
        <row r="6852">
          <cell r="A6852" t="str">
            <v>2476351</v>
          </cell>
          <cell r="B6852">
            <v>479824</v>
          </cell>
          <cell r="C6852" t="str">
            <v>2476351</v>
          </cell>
          <cell r="D6852" t="str">
            <v>MDELIVERY</v>
          </cell>
          <cell r="E6852" t="str">
            <v>DESPACHO</v>
          </cell>
          <cell r="F6852" t="str">
            <v>NORMAL</v>
          </cell>
          <cell r="G6852" t="str">
            <v>031080002476351</v>
          </cell>
          <cell r="H6852">
            <v>44909</v>
          </cell>
          <cell r="I6852" t="str">
            <v>ENTREGADO</v>
          </cell>
          <cell r="J6852">
            <v>44910</v>
          </cell>
          <cell r="K6852" t="str">
            <v>MACIAS VERA ELIO FERNANDO_MACIAS VERA ELIO FERNANDO</v>
          </cell>
          <cell r="L6852" t="str">
            <v>CENTRO CALL PERUAL Y CORVA CALLEJON UMBERTO GUILLEN REF FRENTE A ORO CASH Y FERNTE A UNA PARED DE CANA CASA DE 2 PISOS COLOR CREMA</v>
          </cell>
          <cell r="M6852" t="str">
            <v>1310712003001</v>
          </cell>
          <cell r="N6852" t="str">
            <v>0959420299/0989066885</v>
          </cell>
          <cell r="O6852" t="str">
            <v/>
          </cell>
          <cell r="P6852" t="str">
            <v>PORTOVIEJO</v>
          </cell>
          <cell r="Q6852" t="str">
            <v>PORTOVIEJO</v>
          </cell>
          <cell r="R6852" t="str">
            <v>MANABI</v>
          </cell>
          <cell r="T6852" t="str">
            <v>TRAMACO</v>
          </cell>
          <cell r="U6852" t="str">
            <v>FLEXNETUIO_PROVINCIA</v>
          </cell>
          <cell r="V6852">
            <v>1</v>
          </cell>
          <cell r="W6852">
            <v>1</v>
          </cell>
          <cell r="X6852" t="str">
            <v>FLEXNET ECUADOR - MDELIVERY</v>
          </cell>
          <cell r="Y6852" t="str">
            <v>CALLE 28 DE JUNIO S/N Y GARCIA MORENO ENTRADA LLANO GRANDE</v>
          </cell>
        </row>
        <row r="6853">
          <cell r="A6853" t="str">
            <v>2476352</v>
          </cell>
          <cell r="B6853">
            <v>479825</v>
          </cell>
          <cell r="C6853" t="str">
            <v>2476352</v>
          </cell>
          <cell r="D6853" t="str">
            <v>MDELIVERY</v>
          </cell>
          <cell r="E6853" t="str">
            <v>DESPACHO</v>
          </cell>
          <cell r="F6853" t="str">
            <v>NORMAL</v>
          </cell>
          <cell r="G6853" t="str">
            <v>031080002476352</v>
          </cell>
          <cell r="H6853">
            <v>44909</v>
          </cell>
          <cell r="I6853" t="str">
            <v>ENTREGADO</v>
          </cell>
          <cell r="J6853">
            <v>44914</v>
          </cell>
          <cell r="K6853" t="str">
            <v>GALO PATRICIO ALTAMIRANO LOZA_GALO PATRICIO ALTAMIRANO LOZA</v>
          </cell>
          <cell r="L6853" t="str">
            <v>CALLE MONTALVO Y 12 DE NOVIEMBRE OFICINAS MUNICIPIO DE BANOS</v>
          </cell>
          <cell r="M6853" t="str">
            <v>1600380503001</v>
          </cell>
          <cell r="N6853" t="str">
            <v>0996677086</v>
          </cell>
          <cell r="O6853" t="str">
            <v/>
          </cell>
          <cell r="P6853" t="str">
            <v>BAÑOS DE AGUA SANTA</v>
          </cell>
          <cell r="Q6853" t="str">
            <v>BAÑOS DE AGUA SANTA</v>
          </cell>
          <cell r="R6853" t="str">
            <v>TUNGURAHUA</v>
          </cell>
          <cell r="T6853" t="str">
            <v>TRAMACO</v>
          </cell>
          <cell r="U6853" t="str">
            <v>FLEXNETUIO_PROVINCIA</v>
          </cell>
          <cell r="V6853">
            <v>1</v>
          </cell>
          <cell r="W6853">
            <v>1</v>
          </cell>
          <cell r="X6853" t="str">
            <v>FLEXNET ECUADOR - MDELIVERY</v>
          </cell>
          <cell r="Y6853" t="str">
            <v>CALLE 28 DE JUNIO S/N Y GARCIA MORENO ENTRADA LLANO GRANDE</v>
          </cell>
        </row>
        <row r="6854">
          <cell r="A6854" t="str">
            <v>2476353</v>
          </cell>
          <cell r="B6854">
            <v>479826</v>
          </cell>
          <cell r="C6854" t="str">
            <v>2476353</v>
          </cell>
          <cell r="D6854" t="str">
            <v>MDELIVERY</v>
          </cell>
          <cell r="E6854" t="str">
            <v>DESPACHO</v>
          </cell>
          <cell r="F6854" t="str">
            <v>NORMAL</v>
          </cell>
          <cell r="G6854" t="str">
            <v>031080002476353</v>
          </cell>
          <cell r="H6854">
            <v>44909</v>
          </cell>
          <cell r="I6854" t="str">
            <v>ENTREGADO</v>
          </cell>
          <cell r="J6854">
            <v>44910</v>
          </cell>
          <cell r="K6854" t="str">
            <v>GALO ALBERTO DE LA ROSA CALI_GALO ALBERTO DE LA ROSA CALI</v>
          </cell>
          <cell r="L6854" t="str">
            <v>JUAN DE VELASCO Y GUAYAQUIL FRENTE A DISTRIBUIDORA DE GAS EN LA DISTRIBUOORA DE LA ROSA</v>
          </cell>
          <cell r="M6854" t="str">
            <v>1705314050001</v>
          </cell>
          <cell r="N6854" t="str">
            <v>0939463239</v>
          </cell>
          <cell r="O6854" t="str">
            <v/>
          </cell>
          <cell r="P6854" t="str">
            <v>RIOBAMBA</v>
          </cell>
          <cell r="Q6854" t="str">
            <v>RIOBAMBA</v>
          </cell>
          <cell r="R6854" t="str">
            <v>CHIMBORAZO</v>
          </cell>
          <cell r="T6854" t="str">
            <v>TRAMACO</v>
          </cell>
          <cell r="U6854" t="str">
            <v>FLEXNETUIO_PROVINCIA</v>
          </cell>
          <cell r="V6854">
            <v>1</v>
          </cell>
          <cell r="W6854">
            <v>1</v>
          </cell>
          <cell r="X6854" t="str">
            <v>FLEXNET ECUADOR - MDELIVERY</v>
          </cell>
          <cell r="Y6854" t="str">
            <v>CALLE 28 DE JUNIO S/N Y GARCIA MORENO ENTRADA LLANO GRANDE</v>
          </cell>
        </row>
        <row r="6855">
          <cell r="A6855" t="str">
            <v>2476354</v>
          </cell>
          <cell r="B6855">
            <v>479827</v>
          </cell>
          <cell r="C6855" t="str">
            <v>2476354</v>
          </cell>
          <cell r="D6855" t="str">
            <v>MDELIVERY</v>
          </cell>
          <cell r="E6855" t="str">
            <v>DESPACHO</v>
          </cell>
          <cell r="F6855" t="str">
            <v>NORMAL</v>
          </cell>
          <cell r="G6855" t="str">
            <v>FT75524</v>
          </cell>
          <cell r="H6855">
            <v>44909</v>
          </cell>
          <cell r="I6855" t="str">
            <v>ENTREGADO</v>
          </cell>
          <cell r="J6855">
            <v>44910</v>
          </cell>
          <cell r="K6855" t="str">
            <v>Perugachi Escola Olguer Olivio_ECUAPRIMAS</v>
          </cell>
          <cell r="L6855" t="str">
            <v>Carlos Montufar y QuiteNo libre E13 356 Edificio laderas del batan</v>
          </cell>
          <cell r="M6855" t="str">
            <v>0927929273</v>
          </cell>
          <cell r="N6855" t="str">
            <v>0992726667</v>
          </cell>
          <cell r="O6855" t="str">
            <v/>
          </cell>
          <cell r="P6855" t="str">
            <v>QUITO</v>
          </cell>
          <cell r="Q6855" t="str">
            <v>QUITO</v>
          </cell>
          <cell r="R6855" t="str">
            <v>PICHINCHA</v>
          </cell>
          <cell r="T6855" t="str">
            <v>FLEXTRANS UIO</v>
          </cell>
          <cell r="U6855" t="str">
            <v>FLEXNETUIO_LOCAL</v>
          </cell>
          <cell r="V6855">
            <v>1</v>
          </cell>
          <cell r="W6855">
            <v>1</v>
          </cell>
          <cell r="X6855" t="str">
            <v>FLEXNET ECUADOR - MDELIVERY</v>
          </cell>
          <cell r="Y6855" t="str">
            <v>CALLE 28 DE JUNIO S/N Y GARCIA MORENO ENTRADA LLANO GRANDE</v>
          </cell>
        </row>
        <row r="6856">
          <cell r="A6856" t="str">
            <v>2476355</v>
          </cell>
          <cell r="B6856">
            <v>479828</v>
          </cell>
          <cell r="C6856" t="str">
            <v>2476355</v>
          </cell>
          <cell r="D6856" t="str">
            <v>MDELIVERY</v>
          </cell>
          <cell r="E6856" t="str">
            <v>DESPACHO</v>
          </cell>
          <cell r="F6856" t="str">
            <v>NORMAL</v>
          </cell>
          <cell r="G6856" t="str">
            <v>FT75487</v>
          </cell>
          <cell r="H6856">
            <v>44909</v>
          </cell>
          <cell r="I6856" t="str">
            <v>ENTREGADO</v>
          </cell>
          <cell r="J6856">
            <v>44910</v>
          </cell>
          <cell r="K6856" t="str">
            <v>CRISTINA PAVON_LUPE NARCISA PICO JARAMILLO</v>
          </cell>
          <cell r="L6856" t="str">
            <v>TORIBIO MONTES Y DANIEL HIDALGO CASA N27 07</v>
          </cell>
          <cell r="M6856" t="str">
            <v>1802527844001</v>
          </cell>
          <cell r="N6856" t="str">
            <v>0984746868</v>
          </cell>
          <cell r="O6856" t="str">
            <v/>
          </cell>
          <cell r="P6856" t="str">
            <v>QUITO</v>
          </cell>
          <cell r="Q6856" t="str">
            <v>QUITO</v>
          </cell>
          <cell r="R6856" t="str">
            <v>PICHINCHA</v>
          </cell>
          <cell r="T6856" t="str">
            <v>TRANSERVISS</v>
          </cell>
          <cell r="U6856" t="str">
            <v>FLEXNETUIO_LOCAL</v>
          </cell>
          <cell r="V6856">
            <v>1</v>
          </cell>
          <cell r="W6856">
            <v>1</v>
          </cell>
          <cell r="X6856" t="str">
            <v>FLEXNET ECUADOR - MDELIVERY</v>
          </cell>
          <cell r="Y6856" t="str">
            <v>CALLE 28 DE JUNIO S/N Y GARCIA MORENO ENTRADA LLANO GRANDE</v>
          </cell>
        </row>
        <row r="6857">
          <cell r="A6857" t="str">
            <v>2476356</v>
          </cell>
          <cell r="B6857">
            <v>479829</v>
          </cell>
          <cell r="C6857" t="str">
            <v>2476356</v>
          </cell>
          <cell r="D6857" t="str">
            <v>MDELIVERY</v>
          </cell>
          <cell r="E6857" t="str">
            <v>DESPACHO</v>
          </cell>
          <cell r="F6857" t="str">
            <v>NORMAL</v>
          </cell>
          <cell r="G6857" t="str">
            <v>031080002476356</v>
          </cell>
          <cell r="H6857">
            <v>44909</v>
          </cell>
          <cell r="I6857" t="str">
            <v>ENTREGADO</v>
          </cell>
          <cell r="J6857">
            <v>44911</v>
          </cell>
          <cell r="K6857" t="str">
            <v>MICHAEL GERMAN SANCHEZ BRITO_MICHAEL GERMAN SANCHEZ BRITO</v>
          </cell>
          <cell r="L6857" t="str">
            <v>San sebastian calle Cascarillas y Buganvillas 26 31</v>
          </cell>
          <cell r="M6857" t="str">
            <v>1103007280001</v>
          </cell>
          <cell r="N6857" t="str">
            <v>0993180329</v>
          </cell>
          <cell r="O6857" t="str">
            <v/>
          </cell>
          <cell r="P6857" t="str">
            <v>LOJA</v>
          </cell>
          <cell r="Q6857" t="str">
            <v>LOJA</v>
          </cell>
          <cell r="R6857" t="str">
            <v>LOJA</v>
          </cell>
          <cell r="T6857" t="str">
            <v>TRAMACO</v>
          </cell>
          <cell r="U6857" t="str">
            <v>FLEXNETUIO_PROVINCIA</v>
          </cell>
          <cell r="V6857">
            <v>1</v>
          </cell>
          <cell r="W6857">
            <v>1</v>
          </cell>
          <cell r="X6857" t="str">
            <v>FLEXNET ECUADOR - MDELIVERY</v>
          </cell>
          <cell r="Y6857" t="str">
            <v>CALLE 28 DE JUNIO S/N Y GARCIA MORENO ENTRADA LLANO GRANDE</v>
          </cell>
        </row>
        <row r="6858">
          <cell r="A6858" t="str">
            <v>2476232</v>
          </cell>
          <cell r="B6858">
            <v>479797</v>
          </cell>
          <cell r="C6858" t="str">
            <v>2476232</v>
          </cell>
          <cell r="D6858" t="str">
            <v>MDELIVERY</v>
          </cell>
          <cell r="E6858" t="str">
            <v>DESPACHO</v>
          </cell>
          <cell r="F6858" t="str">
            <v>NORMAL</v>
          </cell>
          <cell r="G6858" t="str">
            <v>FT75519</v>
          </cell>
          <cell r="H6858">
            <v>44909</v>
          </cell>
          <cell r="I6858" t="str">
            <v>ENTREGADO</v>
          </cell>
          <cell r="J6858">
            <v>44911</v>
          </cell>
          <cell r="K6858" t="str">
            <v xml:space="preserve">Sofia Villegas Emilia Cordova_SIATILOGISTICS S A </v>
          </cell>
          <cell r="L6858" t="str">
            <v>Yasuni N44 284 y Av El Inca</v>
          </cell>
          <cell r="M6858" t="str">
            <v>1792131936001</v>
          </cell>
          <cell r="N6858" t="str">
            <v>0958864431/ 0998884781</v>
          </cell>
          <cell r="O6858" t="str">
            <v/>
          </cell>
          <cell r="P6858" t="str">
            <v>QUITO</v>
          </cell>
          <cell r="Q6858" t="str">
            <v>QUITO</v>
          </cell>
          <cell r="R6858" t="str">
            <v>PICHINCHA</v>
          </cell>
          <cell r="T6858" t="str">
            <v>FLEXTRANS UIO</v>
          </cell>
          <cell r="U6858" t="str">
            <v>FLEXNETUIO_LOCAL</v>
          </cell>
          <cell r="V6858">
            <v>1</v>
          </cell>
          <cell r="W6858">
            <v>1</v>
          </cell>
          <cell r="X6858" t="str">
            <v>FLEXNET ECUADOR - MDELIVERY</v>
          </cell>
          <cell r="Y6858" t="str">
            <v>CALLE 28 DE JUNIO S/N Y GARCIA MORENO ENTRADA LLANO GRANDE</v>
          </cell>
        </row>
        <row r="6859">
          <cell r="A6859" t="str">
            <v>2476233</v>
          </cell>
          <cell r="B6859">
            <v>479798</v>
          </cell>
          <cell r="C6859" t="str">
            <v>2476233</v>
          </cell>
          <cell r="D6859" t="str">
            <v>MDELIVERY</v>
          </cell>
          <cell r="E6859" t="str">
            <v>DESPACHO</v>
          </cell>
          <cell r="F6859" t="str">
            <v>NORMAL</v>
          </cell>
          <cell r="G6859" t="str">
            <v>FT75491</v>
          </cell>
          <cell r="H6859">
            <v>44909</v>
          </cell>
          <cell r="I6859" t="str">
            <v>ENTREGADO</v>
          </cell>
          <cell r="J6859">
            <v>44910</v>
          </cell>
          <cell r="K6859" t="str">
            <v>GLADYS SULEMA ARTEAGA SALAZAR_GLADYS SULEMA ARTEAGA SALAZAR</v>
          </cell>
          <cell r="L6859" t="str">
            <v>QUITO CALLE PROGRESO Y MARIA GODOY CONUNTO MANANTIAL DE CALDERON CASA COLOR AMARILLOCON LADRILLO VISTO ESQUINERA N 18 TIMBRAR EL INTERMOMUNICADOR</v>
          </cell>
          <cell r="M6859" t="str">
            <v>0501933378001</v>
          </cell>
          <cell r="N6859" t="str">
            <v>0969002879</v>
          </cell>
          <cell r="O6859" t="str">
            <v/>
          </cell>
          <cell r="P6859" t="str">
            <v>QUITO</v>
          </cell>
          <cell r="Q6859" t="str">
            <v>QUITO</v>
          </cell>
          <cell r="R6859" t="str">
            <v>PICHINCHA</v>
          </cell>
          <cell r="T6859" t="str">
            <v>FLEXTRANS UIO</v>
          </cell>
          <cell r="U6859" t="str">
            <v>FLEXNETUIO_LOCAL</v>
          </cell>
          <cell r="V6859">
            <v>1</v>
          </cell>
          <cell r="W6859">
            <v>1</v>
          </cell>
          <cell r="X6859" t="str">
            <v>FLEXNET ECUADOR - MDELIVERY</v>
          </cell>
          <cell r="Y6859" t="str">
            <v>CALLE 28 DE JUNIO S/N Y GARCIA MORENO ENTRADA LLANO GRANDE</v>
          </cell>
        </row>
        <row r="6860">
          <cell r="A6860" t="str">
            <v>2476234</v>
          </cell>
          <cell r="B6860">
            <v>479799</v>
          </cell>
          <cell r="C6860" t="str">
            <v>2476234</v>
          </cell>
          <cell r="D6860" t="str">
            <v>MDELIVERY</v>
          </cell>
          <cell r="E6860" t="str">
            <v>DESPACHO</v>
          </cell>
          <cell r="F6860" t="str">
            <v>NORMAL</v>
          </cell>
          <cell r="G6860" t="str">
            <v>TF89049</v>
          </cell>
          <cell r="H6860">
            <v>44909</v>
          </cell>
          <cell r="I6860" t="str">
            <v>ENTREGADO</v>
          </cell>
          <cell r="J6860">
            <v>44910</v>
          </cell>
          <cell r="K6860" t="str">
            <v xml:space="preserve">Tanya Ruano_ SWISSOIL DEL ECUADOR S A SWISSOIL </v>
          </cell>
          <cell r="L6860" t="str">
            <v xml:space="preserve"> Callejon Noveno S N entre Av Domingo Comin y la Ria </v>
          </cell>
          <cell r="M6860" t="str">
            <v>0992634839001</v>
          </cell>
          <cell r="N6860" t="str">
            <v>994629431</v>
          </cell>
          <cell r="O6860" t="str">
            <v/>
          </cell>
          <cell r="P6860" t="str">
            <v>GUAYAQUIL</v>
          </cell>
          <cell r="Q6860" t="str">
            <v>GUAYAQUIL</v>
          </cell>
          <cell r="R6860" t="str">
            <v>GUAYAS</v>
          </cell>
          <cell r="T6860" t="str">
            <v>ITSACOURIER</v>
          </cell>
          <cell r="U6860" t="str">
            <v>FLEXNETUIO_GYE</v>
          </cell>
          <cell r="V6860">
            <v>1</v>
          </cell>
          <cell r="W6860">
            <v>1</v>
          </cell>
          <cell r="X6860" t="str">
            <v>FLEXNET ECUADOR - MDELIVERY</v>
          </cell>
          <cell r="Y6860" t="str">
            <v>CALLE 28 DE JUNIO S/N Y GARCIA MORENO ENTRADA LLANO GRANDE</v>
          </cell>
        </row>
        <row r="6861">
          <cell r="A6861" t="str">
            <v>2476235</v>
          </cell>
          <cell r="B6861">
            <v>479800</v>
          </cell>
          <cell r="C6861" t="str">
            <v>2476235</v>
          </cell>
          <cell r="D6861" t="str">
            <v>MDELIVERY</v>
          </cell>
          <cell r="E6861" t="str">
            <v>DESPACHO</v>
          </cell>
          <cell r="F6861" t="str">
            <v>NORMAL</v>
          </cell>
          <cell r="G6861" t="str">
            <v>031080002476235</v>
          </cell>
          <cell r="H6861">
            <v>44909</v>
          </cell>
          <cell r="I6861" t="str">
            <v>ENTREGADO</v>
          </cell>
          <cell r="J6861">
            <v>44914</v>
          </cell>
          <cell r="K6861" t="str">
            <v>DIEGO FERNANDO AVILES GUERRA_DIEGO FERNANDO AVILES GUERRA</v>
          </cell>
          <cell r="L6861" t="str">
            <v>Av Guayaquil y Lucas Campana sector la Humberdina en la federacion deportiva de Bolivar</v>
          </cell>
          <cell r="M6861" t="str">
            <v>0201690328001</v>
          </cell>
          <cell r="N6861" t="str">
            <v>0994286963</v>
          </cell>
          <cell r="O6861" t="str">
            <v/>
          </cell>
          <cell r="P6861" t="str">
            <v>GUARANDA</v>
          </cell>
          <cell r="Q6861" t="str">
            <v>GUARANDA</v>
          </cell>
          <cell r="R6861" t="str">
            <v>BOLIVAR</v>
          </cell>
          <cell r="T6861" t="str">
            <v>TRAMACO</v>
          </cell>
          <cell r="U6861" t="str">
            <v>FLEXNETUIO_PROVINCIA</v>
          </cell>
          <cell r="V6861">
            <v>1</v>
          </cell>
          <cell r="W6861">
            <v>1</v>
          </cell>
          <cell r="X6861" t="str">
            <v>FLEXNET ECUADOR - MDELIVERY</v>
          </cell>
          <cell r="Y6861" t="str">
            <v>CALLE 28 DE JUNIO S/N Y GARCIA MORENO ENTRADA LLANO GRANDE</v>
          </cell>
        </row>
        <row r="6862">
          <cell r="A6862" t="str">
            <v>2476236</v>
          </cell>
          <cell r="B6862">
            <v>479801</v>
          </cell>
          <cell r="C6862" t="str">
            <v>2476236</v>
          </cell>
          <cell r="D6862" t="str">
            <v>MDELIVERY</v>
          </cell>
          <cell r="E6862" t="str">
            <v>DESPACHO</v>
          </cell>
          <cell r="F6862" t="str">
            <v>NORMAL</v>
          </cell>
          <cell r="G6862" t="str">
            <v>TF89059</v>
          </cell>
          <cell r="H6862">
            <v>44909</v>
          </cell>
          <cell r="I6862" t="str">
            <v>ENTREGADO</v>
          </cell>
          <cell r="J6862">
            <v>44910</v>
          </cell>
          <cell r="K6862" t="str">
            <v>Jenniffer Villacis_ASOCIACION SOLIDARISTA PROFUTURO</v>
          </cell>
          <cell r="L6862" t="str">
            <v xml:space="preserve"> GUAYAS GUAYAQUIL Av Jose Rodriguez Bonin y Av Barcelona Edificio El Caiman Planta Baja Oficina 2 </v>
          </cell>
          <cell r="M6862" t="str">
            <v>0992424222001</v>
          </cell>
          <cell r="N6862" t="str">
            <v>989547209</v>
          </cell>
          <cell r="O6862" t="str">
            <v/>
          </cell>
          <cell r="P6862" t="str">
            <v>GUAYAQUIL</v>
          </cell>
          <cell r="Q6862" t="str">
            <v>GUAYAQUIL</v>
          </cell>
          <cell r="R6862" t="str">
            <v>GUAYAS</v>
          </cell>
          <cell r="T6862" t="str">
            <v>ITSACOURIER</v>
          </cell>
          <cell r="U6862" t="str">
            <v>FLEXNETUIO_GYE</v>
          </cell>
          <cell r="V6862">
            <v>1</v>
          </cell>
          <cell r="W6862">
            <v>1</v>
          </cell>
          <cell r="X6862" t="str">
            <v>FLEXNET ECUADOR - MDELIVERY</v>
          </cell>
          <cell r="Y6862" t="str">
            <v>CALLE 28 DE JUNIO S/N Y GARCIA MORENO ENTRADA LLANO GRANDE</v>
          </cell>
        </row>
        <row r="6863">
          <cell r="A6863" t="str">
            <v>2476237</v>
          </cell>
          <cell r="B6863">
            <v>479802</v>
          </cell>
          <cell r="C6863" t="str">
            <v>2476237</v>
          </cell>
          <cell r="D6863" t="str">
            <v>MDELIVERY</v>
          </cell>
          <cell r="E6863" t="str">
            <v>DESPACHO</v>
          </cell>
          <cell r="F6863" t="str">
            <v>NORMAL</v>
          </cell>
          <cell r="G6863" t="str">
            <v>FT75493</v>
          </cell>
          <cell r="H6863">
            <v>44909</v>
          </cell>
          <cell r="I6863" t="str">
            <v>ENTREGADO</v>
          </cell>
          <cell r="J6863">
            <v>44910</v>
          </cell>
          <cell r="K6863" t="str">
            <v xml:space="preserve">Patricia Deleg_COMITERPRO CIA LTDA </v>
          </cell>
          <cell r="L6863" t="str">
            <v>OFICINA CENTRAL Y PUNTO DE DISTRIBUCIoN Av Panamericana Norte y Garcia Moreno esq Ingreso a Llano Grande diag Medias Roland Quito Pichincha</v>
          </cell>
          <cell r="M6863" t="str">
            <v>1792474302001</v>
          </cell>
          <cell r="N6863" t="str">
            <v>0983386484</v>
          </cell>
          <cell r="O6863" t="str">
            <v/>
          </cell>
          <cell r="P6863" t="str">
            <v>QUITO</v>
          </cell>
          <cell r="Q6863" t="str">
            <v>QUITO</v>
          </cell>
          <cell r="R6863" t="str">
            <v>PICHINCHA</v>
          </cell>
          <cell r="T6863" t="str">
            <v>FLEXTRANS UIO</v>
          </cell>
          <cell r="U6863" t="str">
            <v>FLEXNETUIO_LOCAL</v>
          </cell>
          <cell r="V6863">
            <v>1</v>
          </cell>
          <cell r="W6863">
            <v>1</v>
          </cell>
          <cell r="X6863" t="str">
            <v>FLEXNET ECUADOR - MDELIVERY</v>
          </cell>
          <cell r="Y6863" t="str">
            <v>CALLE 28 DE JUNIO S/N Y GARCIA MORENO ENTRADA LLANO GRANDE</v>
          </cell>
        </row>
        <row r="6864">
          <cell r="A6864" t="str">
            <v>2476238</v>
          </cell>
          <cell r="B6864">
            <v>479803</v>
          </cell>
          <cell r="C6864" t="str">
            <v>2476238</v>
          </cell>
          <cell r="D6864" t="str">
            <v>MDELIVERY</v>
          </cell>
          <cell r="E6864" t="str">
            <v>DESPACHO</v>
          </cell>
          <cell r="F6864" t="str">
            <v>NORMAL</v>
          </cell>
          <cell r="G6864" t="str">
            <v>FT75490</v>
          </cell>
          <cell r="H6864">
            <v>44909</v>
          </cell>
          <cell r="I6864" t="str">
            <v>ENTREGADO</v>
          </cell>
          <cell r="J6864">
            <v>44910</v>
          </cell>
          <cell r="K6864" t="str">
            <v>MARJORIE BARZALLO_ELEANA ASTRID UGALDE ARELLANO</v>
          </cell>
          <cell r="L6864" t="str">
            <v>AVE LOS SHIRIS 186 Y AVE ELOY ALFARO EDIFICIO LOS SHIRIS 186 PISO 9 OFICINA 9</v>
          </cell>
          <cell r="M6864" t="str">
            <v>0102211075001</v>
          </cell>
          <cell r="N6864" t="str">
            <v>0963042508</v>
          </cell>
          <cell r="O6864" t="str">
            <v/>
          </cell>
          <cell r="P6864" t="str">
            <v>QUITO</v>
          </cell>
          <cell r="Q6864" t="str">
            <v>QUITO</v>
          </cell>
          <cell r="R6864" t="str">
            <v>PICHINCHA</v>
          </cell>
          <cell r="T6864" t="str">
            <v>FLEXTRANS UIO</v>
          </cell>
          <cell r="U6864" t="str">
            <v>FLEXNETUIO_LOCAL</v>
          </cell>
          <cell r="V6864">
            <v>1</v>
          </cell>
          <cell r="W6864">
            <v>1</v>
          </cell>
          <cell r="X6864" t="str">
            <v>FLEXNET ECUADOR - MDELIVERY</v>
          </cell>
          <cell r="Y6864" t="str">
            <v>CALLE 28 DE JUNIO S/N Y GARCIA MORENO ENTRADA LLANO GRANDE</v>
          </cell>
        </row>
        <row r="6865">
          <cell r="A6865" t="str">
            <v>2476239</v>
          </cell>
          <cell r="B6865">
            <v>479804</v>
          </cell>
          <cell r="C6865" t="str">
            <v>2476239</v>
          </cell>
          <cell r="D6865" t="str">
            <v>MDELIVERY</v>
          </cell>
          <cell r="E6865" t="str">
            <v>DESPACHO</v>
          </cell>
          <cell r="F6865" t="str">
            <v>NORMAL</v>
          </cell>
          <cell r="G6865" t="str">
            <v>FT75514</v>
          </cell>
          <cell r="H6865">
            <v>44909</v>
          </cell>
          <cell r="I6865" t="str">
            <v>ENTREGADO</v>
          </cell>
          <cell r="J6865">
            <v>44910</v>
          </cell>
          <cell r="K6865" t="str">
            <v>Doris Bedoya_AKROS CIA LTDA</v>
          </cell>
          <cell r="L6865" t="str">
            <v xml:space="preserve"> Av 12 de ocyubre N26 48 y orellana edificio mirage piso 14 </v>
          </cell>
          <cell r="M6865" t="str">
            <v>1791148800001</v>
          </cell>
          <cell r="N6865" t="str">
            <v>0999813089</v>
          </cell>
          <cell r="O6865" t="str">
            <v/>
          </cell>
          <cell r="P6865" t="str">
            <v>QUITO</v>
          </cell>
          <cell r="Q6865" t="str">
            <v>QUITO</v>
          </cell>
          <cell r="R6865" t="str">
            <v>PICHINCHA</v>
          </cell>
          <cell r="T6865" t="str">
            <v>TRANSERVISS</v>
          </cell>
          <cell r="U6865" t="str">
            <v>FLEXNETUIO_LOCAL</v>
          </cell>
          <cell r="V6865">
            <v>1</v>
          </cell>
          <cell r="W6865">
            <v>1</v>
          </cell>
          <cell r="X6865" t="str">
            <v>FLEXNET ECUADOR - MDELIVERY</v>
          </cell>
          <cell r="Y6865" t="str">
            <v>CALLE 28 DE JUNIO S/N Y GARCIA MORENO ENTRADA LLANO GRANDE</v>
          </cell>
        </row>
        <row r="6866">
          <cell r="A6866" t="str">
            <v>2476240</v>
          </cell>
          <cell r="B6866">
            <v>479805</v>
          </cell>
          <cell r="C6866" t="str">
            <v>2476240</v>
          </cell>
          <cell r="D6866" t="str">
            <v>MDELIVERY</v>
          </cell>
          <cell r="E6866" t="str">
            <v>DESPACHO</v>
          </cell>
          <cell r="F6866" t="str">
            <v>NORMAL</v>
          </cell>
          <cell r="G6866" t="str">
            <v>FT75526</v>
          </cell>
          <cell r="H6866">
            <v>44909</v>
          </cell>
          <cell r="I6866" t="str">
            <v>ENTREGADO</v>
          </cell>
          <cell r="J6866">
            <v>44910</v>
          </cell>
          <cell r="K6866" t="str">
            <v>DIANA YAGUANA_JORGE EDUARDO CARRION PAZMINO</v>
          </cell>
          <cell r="L6866" t="str">
            <v>Av 9 de Octubre N27 75 y Berlin EDIFICIO DE LA ARCOTEL</v>
          </cell>
          <cell r="M6866" t="str">
            <v>1708216070001</v>
          </cell>
          <cell r="N6866" t="str">
            <v>0990331317</v>
          </cell>
          <cell r="O6866" t="str">
            <v/>
          </cell>
          <cell r="P6866" t="str">
            <v>QUITO</v>
          </cell>
          <cell r="Q6866" t="str">
            <v>QUITO</v>
          </cell>
          <cell r="R6866" t="str">
            <v>PICHINCHA</v>
          </cell>
          <cell r="T6866" t="str">
            <v>TRANSERVISS</v>
          </cell>
          <cell r="U6866" t="str">
            <v>FLEXNETUIO_LOCAL</v>
          </cell>
          <cell r="V6866">
            <v>1</v>
          </cell>
          <cell r="W6866">
            <v>1</v>
          </cell>
          <cell r="X6866" t="str">
            <v>FLEXNET ECUADOR - MDELIVERY</v>
          </cell>
          <cell r="Y6866" t="str">
            <v>CALLE 28 DE JUNIO S/N Y GARCIA MORENO ENTRADA LLANO GRANDE</v>
          </cell>
        </row>
        <row r="6867">
          <cell r="A6867" t="str">
            <v>2476241</v>
          </cell>
          <cell r="B6867">
            <v>479806</v>
          </cell>
          <cell r="C6867" t="str">
            <v>2476241</v>
          </cell>
          <cell r="D6867" t="str">
            <v>MDELIVERY</v>
          </cell>
          <cell r="E6867" t="str">
            <v>DESPACHO</v>
          </cell>
          <cell r="F6867" t="str">
            <v>NORMAL</v>
          </cell>
          <cell r="G6867" t="str">
            <v>FT75517</v>
          </cell>
          <cell r="H6867">
            <v>44909</v>
          </cell>
          <cell r="I6867" t="str">
            <v>ENTREGADO</v>
          </cell>
          <cell r="J6867">
            <v>44910</v>
          </cell>
          <cell r="K6867" t="str">
            <v>Boriz Baier_INDUSTRIAL DANEC S A</v>
          </cell>
          <cell r="L6867" t="str">
            <v>Avenida General Enriquez SN y Avenida Shyris Fabrica Danec Sangolqui RumiNahui</v>
          </cell>
          <cell r="M6867" t="str">
            <v>1790040968001</v>
          </cell>
          <cell r="N6867" t="str">
            <v>0999464811</v>
          </cell>
          <cell r="O6867" t="str">
            <v/>
          </cell>
          <cell r="P6867" t="str">
            <v>QUITO</v>
          </cell>
          <cell r="Q6867" t="str">
            <v>QUITO</v>
          </cell>
          <cell r="R6867" t="str">
            <v>PICHINCHA</v>
          </cell>
          <cell r="T6867" t="str">
            <v>FLEXTRANS UIO</v>
          </cell>
          <cell r="U6867" t="str">
            <v>FLEXNETUIO_LOCAL</v>
          </cell>
          <cell r="V6867">
            <v>1</v>
          </cell>
          <cell r="W6867">
            <v>1</v>
          </cell>
          <cell r="X6867" t="str">
            <v>FLEXNET ECUADOR - MDELIVERY</v>
          </cell>
          <cell r="Y6867" t="str">
            <v>CALLE 28 DE JUNIO S/N Y GARCIA MORENO ENTRADA LLANO GRANDE</v>
          </cell>
        </row>
        <row r="6868">
          <cell r="A6868" t="str">
            <v>2476242</v>
          </cell>
          <cell r="B6868">
            <v>479807</v>
          </cell>
          <cell r="C6868" t="str">
            <v>2476242</v>
          </cell>
          <cell r="D6868" t="str">
            <v>MDELIVERY</v>
          </cell>
          <cell r="E6868" t="str">
            <v>DESPACHO</v>
          </cell>
          <cell r="F6868" t="str">
            <v>NORMAL</v>
          </cell>
          <cell r="G6868" t="str">
            <v>031080002476242</v>
          </cell>
          <cell r="H6868">
            <v>44909</v>
          </cell>
          <cell r="I6868" t="str">
            <v>ENTREGADO</v>
          </cell>
          <cell r="J6868">
            <v>44911</v>
          </cell>
          <cell r="K6868" t="str">
            <v>JOSE ARMANDO RAMIREZ MUNOZ_JOSE ARMANDO RAMIREZ MUNOZ</v>
          </cell>
          <cell r="L6868" t="str">
            <v>SANTO DOMINGO LOS ROSALES 4TA ETAPA CALLE ABAHAM CALAZACON S N Y CALLE 16 EMPRESA VILLACAR</v>
          </cell>
          <cell r="M6868" t="str">
            <v>2350555229001</v>
          </cell>
          <cell r="N6868" t="str">
            <v>0981684053</v>
          </cell>
          <cell r="O6868" t="str">
            <v/>
          </cell>
          <cell r="P6868" t="str">
            <v>SANTO DOMINGO</v>
          </cell>
          <cell r="Q6868" t="str">
            <v>SANTO DOMINGO</v>
          </cell>
          <cell r="R6868" t="str">
            <v>SANTO DOMINGO DE LOS TSACHILAS</v>
          </cell>
          <cell r="T6868" t="str">
            <v>TRAMACO</v>
          </cell>
          <cell r="U6868" t="str">
            <v>FLEXNETUIO_PROVINCIA</v>
          </cell>
          <cell r="V6868">
            <v>1</v>
          </cell>
          <cell r="W6868">
            <v>1</v>
          </cell>
          <cell r="X6868" t="str">
            <v>FLEXNET ECUADOR - MDELIVERY</v>
          </cell>
          <cell r="Y6868" t="str">
            <v>CALLE 28 DE JUNIO S/N Y GARCIA MORENO ENTRADA LLANO GRANDE</v>
          </cell>
        </row>
        <row r="6869">
          <cell r="A6869" t="str">
            <v>2476243</v>
          </cell>
          <cell r="B6869">
            <v>479808</v>
          </cell>
          <cell r="C6869" t="str">
            <v>2476243</v>
          </cell>
          <cell r="D6869" t="str">
            <v>MDELIVERY</v>
          </cell>
          <cell r="E6869" t="str">
            <v>DESPACHO</v>
          </cell>
          <cell r="F6869" t="str">
            <v>NORMAL</v>
          </cell>
          <cell r="G6869" t="str">
            <v>FT75521</v>
          </cell>
          <cell r="H6869">
            <v>44909</v>
          </cell>
          <cell r="I6869" t="str">
            <v>ENTREGADO</v>
          </cell>
          <cell r="J6869">
            <v>44910</v>
          </cell>
          <cell r="K6869" t="str">
            <v xml:space="preserve">SANTIAGO JACOME_PRODUCTOS AUTOADHESIVOS ARCLAD S A </v>
          </cell>
          <cell r="L6869" t="str">
            <v>Jose Andrade OE1 298 y Juan de Selis</v>
          </cell>
          <cell r="M6869" t="str">
            <v>1791283465001</v>
          </cell>
          <cell r="N6869" t="str">
            <v>0996390259</v>
          </cell>
          <cell r="O6869" t="str">
            <v/>
          </cell>
          <cell r="P6869" t="str">
            <v>QUITO</v>
          </cell>
          <cell r="Q6869" t="str">
            <v>QUITO</v>
          </cell>
          <cell r="R6869" t="str">
            <v>PICHINCHA</v>
          </cell>
          <cell r="T6869" t="str">
            <v>FLEXTRANS UIO</v>
          </cell>
          <cell r="U6869" t="str">
            <v>FLEXNETUIO_LOCAL</v>
          </cell>
          <cell r="V6869">
            <v>1</v>
          </cell>
          <cell r="W6869">
            <v>1</v>
          </cell>
          <cell r="X6869" t="str">
            <v>FLEXNET ECUADOR - MDELIVERY</v>
          </cell>
          <cell r="Y6869" t="str">
            <v>CALLE 28 DE JUNIO S/N Y GARCIA MORENO ENTRADA LLANO GRANDE</v>
          </cell>
        </row>
        <row r="6870">
          <cell r="A6870" t="str">
            <v>2476244</v>
          </cell>
          <cell r="B6870">
            <v>479809</v>
          </cell>
          <cell r="C6870" t="str">
            <v>2476244</v>
          </cell>
          <cell r="D6870" t="str">
            <v>MDELIVERY</v>
          </cell>
          <cell r="E6870" t="str">
            <v>DESPACHO</v>
          </cell>
          <cell r="F6870" t="str">
            <v>NORMAL</v>
          </cell>
          <cell r="G6870" t="str">
            <v>FT75495</v>
          </cell>
          <cell r="H6870">
            <v>44909</v>
          </cell>
          <cell r="I6870" t="str">
            <v>ENTREGADO</v>
          </cell>
          <cell r="J6870">
            <v>44910</v>
          </cell>
          <cell r="K6870" t="str">
            <v>CAVEMIMPORT CIA LTDA_CAVEMIMPORT CIA LTDA</v>
          </cell>
          <cell r="L6870" t="str">
            <v xml:space="preserve"> AV DE LOS SHYRIS Y SUECIA REFERENCIA EDIFICIO RANAZO PLAZA PISO 14 OFICINA 1401 </v>
          </cell>
          <cell r="M6870" t="str">
            <v>1791291557001</v>
          </cell>
          <cell r="N6870" t="str">
            <v>0994904496 / 0999597072</v>
          </cell>
          <cell r="O6870" t="str">
            <v/>
          </cell>
          <cell r="P6870" t="str">
            <v>QUITO</v>
          </cell>
          <cell r="Q6870" t="str">
            <v>QUITO</v>
          </cell>
          <cell r="R6870" t="str">
            <v>PICHINCHA</v>
          </cell>
          <cell r="T6870" t="str">
            <v>FLEXTRANS UIO</v>
          </cell>
          <cell r="U6870" t="str">
            <v>FLEXNETUIO_LOCAL</v>
          </cell>
          <cell r="V6870">
            <v>1</v>
          </cell>
          <cell r="W6870">
            <v>1</v>
          </cell>
          <cell r="X6870" t="str">
            <v>FLEXNET ECUADOR - MDELIVERY</v>
          </cell>
          <cell r="Y6870" t="str">
            <v>CALLE 28 DE JUNIO S/N Y GARCIA MORENO ENTRADA LLANO GRANDE</v>
          </cell>
        </row>
        <row r="6871">
          <cell r="A6871" t="str">
            <v>2476245</v>
          </cell>
          <cell r="B6871">
            <v>479810</v>
          </cell>
          <cell r="C6871" t="str">
            <v>2476245</v>
          </cell>
          <cell r="D6871" t="str">
            <v>MDELIVERY</v>
          </cell>
          <cell r="E6871" t="str">
            <v>DESPACHO</v>
          </cell>
          <cell r="F6871" t="str">
            <v>NORMAL</v>
          </cell>
          <cell r="G6871" t="str">
            <v>FT75488</v>
          </cell>
          <cell r="H6871">
            <v>44909</v>
          </cell>
          <cell r="I6871" t="str">
            <v>ENTREGADO</v>
          </cell>
          <cell r="J6871">
            <v>44911</v>
          </cell>
          <cell r="K6871" t="str">
            <v>AMANDA CRISTINA MERO AVILES_AMANDA CRISTINA MERO AVILES</v>
          </cell>
          <cell r="L6871" t="str">
            <v>AV TOLEDO N22 80 Y LADRON DE GUEVARA UNIVERSIDAD ANDINA SIMON BOLIVAR EDF MANUELA SAENZ RESIDENCIA PB ENTREGAR SENOR RENATO MADERO</v>
          </cell>
          <cell r="M6871" t="str">
            <v>1717655300001</v>
          </cell>
          <cell r="N6871" t="str">
            <v>0989222164/0998703204/0996188156</v>
          </cell>
          <cell r="O6871" t="str">
            <v/>
          </cell>
          <cell r="P6871" t="str">
            <v>QUITO</v>
          </cell>
          <cell r="Q6871" t="str">
            <v>QUITO</v>
          </cell>
          <cell r="R6871" t="str">
            <v>PICHINCHA</v>
          </cell>
          <cell r="T6871" t="str">
            <v>TRANSERVISS</v>
          </cell>
          <cell r="U6871" t="str">
            <v>FLEXNETUIO_LOCAL</v>
          </cell>
          <cell r="V6871">
            <v>1</v>
          </cell>
          <cell r="W6871">
            <v>1</v>
          </cell>
          <cell r="X6871" t="str">
            <v>FLEXNET ECUADOR - MDELIVERY</v>
          </cell>
          <cell r="Y6871" t="str">
            <v>CALLE 28 DE JUNIO S/N Y GARCIA MORENO ENTRADA LLANO GRANDE</v>
          </cell>
        </row>
        <row r="6872">
          <cell r="A6872" t="str">
            <v>2476248</v>
          </cell>
          <cell r="B6872">
            <v>479811</v>
          </cell>
          <cell r="C6872" t="str">
            <v>2476248</v>
          </cell>
          <cell r="D6872" t="str">
            <v>MDELIVERY</v>
          </cell>
          <cell r="E6872" t="str">
            <v>DESPACHO</v>
          </cell>
          <cell r="F6872" t="str">
            <v>NORMAL</v>
          </cell>
          <cell r="G6872" t="str">
            <v>FT75525</v>
          </cell>
          <cell r="H6872">
            <v>44909</v>
          </cell>
          <cell r="I6872" t="str">
            <v>ENTREGADO</v>
          </cell>
          <cell r="J6872">
            <v>44910</v>
          </cell>
          <cell r="K6872" t="str">
            <v>Doris Chaviznan_ECOFROZ S A</v>
          </cell>
          <cell r="L6872" t="str">
            <v xml:space="preserve"> Av 6 de diciembre N3342 y Bosano edificio Titanium piso 8 oficina 806 Pichicha quito </v>
          </cell>
          <cell r="M6872" t="str">
            <v>1791295706001</v>
          </cell>
          <cell r="N6872" t="str">
            <v>0999676703</v>
          </cell>
          <cell r="O6872" t="str">
            <v/>
          </cell>
          <cell r="P6872" t="str">
            <v>QUITO</v>
          </cell>
          <cell r="Q6872" t="str">
            <v>QUITO</v>
          </cell>
          <cell r="R6872" t="str">
            <v>PICHINCHA</v>
          </cell>
          <cell r="T6872" t="str">
            <v>TRANSERVISS</v>
          </cell>
          <cell r="U6872" t="str">
            <v>FLEXNETUIO_LOCAL</v>
          </cell>
          <cell r="V6872">
            <v>1</v>
          </cell>
          <cell r="W6872">
            <v>1</v>
          </cell>
          <cell r="X6872" t="str">
            <v>FLEXNET ECUADOR - MDELIVERY</v>
          </cell>
          <cell r="Y6872" t="str">
            <v>CALLE 28 DE JUNIO S/N Y GARCIA MORENO ENTRADA LLANO GRANDE</v>
          </cell>
        </row>
        <row r="6873">
          <cell r="A6873" t="str">
            <v>2476250</v>
          </cell>
          <cell r="B6873">
            <v>479812</v>
          </cell>
          <cell r="C6873" t="str">
            <v>2476250</v>
          </cell>
          <cell r="D6873" t="str">
            <v>MDELIVERY</v>
          </cell>
          <cell r="E6873" t="str">
            <v>DESPACHO</v>
          </cell>
          <cell r="F6873" t="str">
            <v>NORMAL</v>
          </cell>
          <cell r="G6873" t="str">
            <v>TF89047</v>
          </cell>
          <cell r="H6873">
            <v>44909</v>
          </cell>
          <cell r="I6873" t="str">
            <v>ENTREGADO</v>
          </cell>
          <cell r="J6873">
            <v>44910</v>
          </cell>
          <cell r="K6873" t="str">
            <v xml:space="preserve">Johanna Romo _LAMINADOS INDUSTRIAL LA CHILENITA LAMINCHILE S A </v>
          </cell>
          <cell r="L6873" t="str">
            <v>Mapasingue oeste av 3ra entre calle 3ra y 4ta entrando por el banco pichincha</v>
          </cell>
          <cell r="M6873" t="str">
            <v>0992453036001</v>
          </cell>
          <cell r="N6873" t="str">
            <v>0998949641</v>
          </cell>
          <cell r="O6873" t="str">
            <v/>
          </cell>
          <cell r="P6873" t="str">
            <v>GUAYAQUIL</v>
          </cell>
          <cell r="Q6873" t="str">
            <v>GUAYAQUIL</v>
          </cell>
          <cell r="R6873" t="str">
            <v>GUAYAS</v>
          </cell>
          <cell r="T6873" t="str">
            <v>ITSACOURIER</v>
          </cell>
          <cell r="U6873" t="str">
            <v>FLEXNETUIO_GYE</v>
          </cell>
          <cell r="V6873">
            <v>1</v>
          </cell>
          <cell r="W6873">
            <v>1</v>
          </cell>
          <cell r="X6873" t="str">
            <v>FLEXNET ECUADOR - MDELIVERY</v>
          </cell>
          <cell r="Y6873" t="str">
            <v>CALLE 28 DE JUNIO S/N Y GARCIA MORENO ENTRADA LLANO GRANDE</v>
          </cell>
        </row>
        <row r="6874">
          <cell r="A6874" t="str">
            <v>2476260_1</v>
          </cell>
          <cell r="B6874">
            <v>479813</v>
          </cell>
          <cell r="C6874" t="str">
            <v>2476260_1</v>
          </cell>
          <cell r="D6874" t="str">
            <v>MDELIVERY</v>
          </cell>
          <cell r="E6874" t="str">
            <v>DESPACHO</v>
          </cell>
          <cell r="F6874" t="str">
            <v>NORMAL</v>
          </cell>
          <cell r="G6874" t="str">
            <v>031080024762601</v>
          </cell>
          <cell r="H6874">
            <v>44909</v>
          </cell>
          <cell r="I6874" t="str">
            <v>ENTREGADO</v>
          </cell>
          <cell r="J6874">
            <v>44910</v>
          </cell>
          <cell r="K6874" t="str">
            <v>MIGUEL ACURIO_MIGUEL ACURIO</v>
          </cell>
          <cell r="L6874" t="str">
            <v>AVDA ATAHUALPA Y RIO CUTUCHI MUNICIPIO DE AMBATO OFICINA DE CATASTROS</v>
          </cell>
          <cell r="M6874" t="str">
            <v>1801881069</v>
          </cell>
          <cell r="N6874" t="str">
            <v>0998961427</v>
          </cell>
          <cell r="O6874" t="str">
            <v/>
          </cell>
          <cell r="P6874" t="str">
            <v>AMBATO</v>
          </cell>
          <cell r="Q6874" t="str">
            <v>AMBATO</v>
          </cell>
          <cell r="R6874" t="str">
            <v>TUNGURAHUA</v>
          </cell>
          <cell r="S6874" t="str">
            <v>AMBATO</v>
          </cell>
          <cell r="T6874" t="str">
            <v>TRAMACO</v>
          </cell>
          <cell r="U6874" t="str">
            <v>FLEXNETUIO_PROVINCIA</v>
          </cell>
          <cell r="V6874">
            <v>1</v>
          </cell>
          <cell r="W6874">
            <v>1</v>
          </cell>
          <cell r="X6874" t="str">
            <v>FLEXNET ECUADOR - MDELIVERY</v>
          </cell>
          <cell r="Y6874" t="str">
            <v>CALLE 28 DE JUNIO S/N Y GARCIA MORENO ENTRADA LLANO GRANDE</v>
          </cell>
        </row>
        <row r="6875">
          <cell r="A6875" t="str">
            <v>2476261</v>
          </cell>
          <cell r="B6875">
            <v>479814</v>
          </cell>
          <cell r="C6875" t="str">
            <v>2476261</v>
          </cell>
          <cell r="D6875" t="str">
            <v>MDELIVERY</v>
          </cell>
          <cell r="E6875" t="str">
            <v>DESPACHO</v>
          </cell>
          <cell r="F6875" t="str">
            <v>NORMAL</v>
          </cell>
          <cell r="G6875" t="str">
            <v>FT75518</v>
          </cell>
          <cell r="H6875">
            <v>44909</v>
          </cell>
          <cell r="I6875" t="str">
            <v>ENTREGADO</v>
          </cell>
          <cell r="J6875">
            <v>44910</v>
          </cell>
          <cell r="K6875" t="str">
            <v>CRISTIAN PAREDES_BANCO PICHINCHA</v>
          </cell>
          <cell r="L6875" t="str">
            <v>Amazonas y Pereira Matriz Banco Pichincha Av Piso 7</v>
          </cell>
          <cell r="M6875" t="str">
            <v>1790010937001</v>
          </cell>
          <cell r="N6875" t="str">
            <v>0999059226</v>
          </cell>
          <cell r="O6875" t="str">
            <v/>
          </cell>
          <cell r="P6875" t="str">
            <v>QUITO</v>
          </cell>
          <cell r="Q6875" t="str">
            <v>QUITO</v>
          </cell>
          <cell r="R6875" t="str">
            <v>PICHINCHA</v>
          </cell>
          <cell r="T6875" t="str">
            <v>FLEXTRANS UIO</v>
          </cell>
          <cell r="U6875" t="str">
            <v>FLEXNETUIO_LOCAL</v>
          </cell>
          <cell r="V6875">
            <v>1</v>
          </cell>
          <cell r="W6875">
            <v>1</v>
          </cell>
          <cell r="X6875" t="str">
            <v>FLEXNET ECUADOR - MDELIVERY</v>
          </cell>
          <cell r="Y6875" t="str">
            <v>CALLE 28 DE JUNIO S/N Y GARCIA MORENO ENTRADA LLANO GRANDE</v>
          </cell>
        </row>
        <row r="6876">
          <cell r="A6876" t="str">
            <v>2476262</v>
          </cell>
          <cell r="B6876">
            <v>479815</v>
          </cell>
          <cell r="C6876" t="str">
            <v>2476262</v>
          </cell>
          <cell r="D6876" t="str">
            <v>MDELIVERY</v>
          </cell>
          <cell r="E6876" t="str">
            <v>DESPACHO</v>
          </cell>
          <cell r="F6876" t="str">
            <v>NORMAL</v>
          </cell>
          <cell r="G6876" t="str">
            <v>TF89050</v>
          </cell>
          <cell r="H6876">
            <v>44909</v>
          </cell>
          <cell r="I6876" t="str">
            <v>ENTREGADO</v>
          </cell>
          <cell r="J6876">
            <v>44910</v>
          </cell>
          <cell r="K6876" t="str">
            <v>GERALDINNE SANTILLAN LOPEZ o Jennfier Rivadeneira_BANCO DEL PACIFICO</v>
          </cell>
          <cell r="L6876" t="str">
            <v>P ICAZA 200 Y PEDRO CARBO MATRIZ BANCO DEL PACIFICO PISO 6 AREA MEDIOS PAGOS</v>
          </cell>
          <cell r="M6876" t="str">
            <v>0990005737001</v>
          </cell>
          <cell r="N6876" t="str">
            <v>0983401005/0988228648</v>
          </cell>
          <cell r="O6876" t="str">
            <v/>
          </cell>
          <cell r="P6876" t="str">
            <v>GUAYAQUIL</v>
          </cell>
          <cell r="Q6876" t="str">
            <v>GUAYAQUIL</v>
          </cell>
          <cell r="R6876" t="str">
            <v>GUAYAS</v>
          </cell>
          <cell r="T6876" t="str">
            <v>ITSACOURIER</v>
          </cell>
          <cell r="U6876" t="str">
            <v>FLEXNETUIO_GYE</v>
          </cell>
          <cell r="V6876">
            <v>1</v>
          </cell>
          <cell r="W6876">
            <v>1</v>
          </cell>
          <cell r="X6876" t="str">
            <v>FLEXNET ECUADOR - MDELIVERY</v>
          </cell>
          <cell r="Y6876" t="str">
            <v>CALLE 28 DE JUNIO S/N Y GARCIA MORENO ENTRADA LLANO GRANDE</v>
          </cell>
        </row>
        <row r="6877">
          <cell r="A6877" t="str">
            <v>2476263_1</v>
          </cell>
          <cell r="B6877">
            <v>479816</v>
          </cell>
          <cell r="C6877" t="str">
            <v>2476263_1</v>
          </cell>
          <cell r="D6877" t="str">
            <v>MDELIVERY</v>
          </cell>
          <cell r="E6877" t="str">
            <v>DESPACHO</v>
          </cell>
          <cell r="F6877" t="str">
            <v>NORMAL</v>
          </cell>
          <cell r="G6877" t="str">
            <v>031080024762631</v>
          </cell>
          <cell r="H6877">
            <v>44909</v>
          </cell>
          <cell r="I6877" t="str">
            <v>ENTREGADO</v>
          </cell>
          <cell r="J6877">
            <v>44911</v>
          </cell>
          <cell r="K6877" t="str">
            <v>REY ARTURO FALQUEZ VALENZUELA_REY ARTURO FALQUEZ VALENZUELA</v>
          </cell>
          <cell r="L6877" t="str">
            <v>CALLE BOLIVAR CON ELOY ALFARO FRENTE AL BANCO PICHINCHA</v>
          </cell>
          <cell r="M6877" t="str">
            <v>1207683127001</v>
          </cell>
          <cell r="N6877" t="str">
            <v>0962549580</v>
          </cell>
          <cell r="O6877" t="str">
            <v/>
          </cell>
          <cell r="P6877" t="str">
            <v>VINCES</v>
          </cell>
          <cell r="Q6877" t="str">
            <v>VINCES</v>
          </cell>
          <cell r="R6877" t="str">
            <v>LOS RIOS</v>
          </cell>
          <cell r="T6877" t="str">
            <v>TRAMACO</v>
          </cell>
          <cell r="U6877" t="str">
            <v>FLEXNETUIO_PROVINCIA</v>
          </cell>
          <cell r="V6877">
            <v>1</v>
          </cell>
          <cell r="W6877">
            <v>1</v>
          </cell>
          <cell r="X6877" t="str">
            <v>FLEXNET ECUADOR - MDELIVERY</v>
          </cell>
          <cell r="Y6877" t="str">
            <v>CALLE 28 DE JUNIO S/N Y GARCIA MORENO ENTRADA LLANO GRANDE</v>
          </cell>
        </row>
        <row r="6878">
          <cell r="A6878" t="str">
            <v>2476264</v>
          </cell>
          <cell r="B6878">
            <v>479817</v>
          </cell>
          <cell r="C6878" t="str">
            <v>2476264</v>
          </cell>
          <cell r="D6878" t="str">
            <v>MDELIVERY</v>
          </cell>
          <cell r="E6878" t="str">
            <v>DESPACHO</v>
          </cell>
          <cell r="F6878" t="str">
            <v>NORMAL</v>
          </cell>
          <cell r="G6878" t="str">
            <v>FT75492</v>
          </cell>
          <cell r="H6878">
            <v>44909</v>
          </cell>
          <cell r="I6878" t="str">
            <v>ENTREGADO</v>
          </cell>
          <cell r="J6878">
            <v>44910</v>
          </cell>
          <cell r="K6878" t="str">
            <v>Liliana Salazar_OCAVIP CIA LTDA</v>
          </cell>
          <cell r="L6878" t="str">
            <v xml:space="preserve"> CLL SANTA PRISCA OE3 64 Y CARLOS IBARRA EX CONSEJO DE PARTICIAPACION CUIDANA QUITO PICHINCHA </v>
          </cell>
          <cell r="M6878" t="str">
            <v>1791932773001</v>
          </cell>
          <cell r="N6878" t="str">
            <v>0984548502</v>
          </cell>
          <cell r="O6878" t="str">
            <v/>
          </cell>
          <cell r="P6878" t="str">
            <v>QUITO</v>
          </cell>
          <cell r="Q6878" t="str">
            <v>QUITO</v>
          </cell>
          <cell r="R6878" t="str">
            <v>PICHINCHA</v>
          </cell>
          <cell r="T6878" t="str">
            <v>TRANSERVISS</v>
          </cell>
          <cell r="U6878" t="str">
            <v>FLEXNETUIO_LOCAL</v>
          </cell>
          <cell r="V6878">
            <v>1</v>
          </cell>
          <cell r="W6878">
            <v>1</v>
          </cell>
          <cell r="X6878" t="str">
            <v>FLEXNET ECUADOR - MDELIVERY</v>
          </cell>
          <cell r="Y6878" t="str">
            <v>CALLE 28 DE JUNIO S/N Y GARCIA MORENO ENTRADA LLANO GRANDE</v>
          </cell>
        </row>
        <row r="6879">
          <cell r="A6879" t="str">
            <v>2476265</v>
          </cell>
          <cell r="B6879">
            <v>479818</v>
          </cell>
          <cell r="C6879" t="str">
            <v>2476265</v>
          </cell>
          <cell r="D6879" t="str">
            <v>MDELIVERY</v>
          </cell>
          <cell r="E6879" t="str">
            <v>DESPACHO</v>
          </cell>
          <cell r="F6879" t="str">
            <v>NORMAL</v>
          </cell>
          <cell r="G6879" t="str">
            <v>TF89053</v>
          </cell>
          <cell r="H6879">
            <v>44909</v>
          </cell>
          <cell r="I6879" t="str">
            <v>ENTREGADO</v>
          </cell>
          <cell r="J6879">
            <v>44910</v>
          </cell>
          <cell r="K6879" t="str">
            <v>MARTHA TAMAYO_ASOCIACION DE EMPLEADOS DEL BANCO DEL PICHINCHA SU</v>
          </cell>
          <cell r="L6879" t="str">
            <v xml:space="preserve"> AV FCO DE ORELLANA PISO 5 JUSTIN CORNEJO AV FCO DE ORELLANA </v>
          </cell>
          <cell r="M6879" t="str">
            <v>0992117699001</v>
          </cell>
          <cell r="N6879" t="str">
            <v>0994166161</v>
          </cell>
          <cell r="O6879" t="str">
            <v/>
          </cell>
          <cell r="P6879" t="str">
            <v>GUAYAQUIL</v>
          </cell>
          <cell r="Q6879" t="str">
            <v>GUAYAQUIL</v>
          </cell>
          <cell r="R6879" t="str">
            <v>GUAYAS</v>
          </cell>
          <cell r="T6879" t="str">
            <v>ITSACOURIER</v>
          </cell>
          <cell r="U6879" t="str">
            <v>FLEXNETUIO_GYE</v>
          </cell>
          <cell r="V6879">
            <v>1</v>
          </cell>
          <cell r="W6879">
            <v>1</v>
          </cell>
          <cell r="X6879" t="str">
            <v>FLEXNET ECUADOR - MDELIVERY</v>
          </cell>
          <cell r="Y6879" t="str">
            <v>CALLE 28 DE JUNIO S/N Y GARCIA MORENO ENTRADA LLANO GRANDE</v>
          </cell>
        </row>
        <row r="6880">
          <cell r="A6880" t="str">
            <v>2476266</v>
          </cell>
          <cell r="B6880">
            <v>479819</v>
          </cell>
          <cell r="C6880" t="str">
            <v>2476266</v>
          </cell>
          <cell r="D6880" t="str">
            <v>MDELIVERY</v>
          </cell>
          <cell r="E6880" t="str">
            <v>DESPACHO</v>
          </cell>
          <cell r="F6880" t="str">
            <v>NORMAL</v>
          </cell>
          <cell r="G6880" t="str">
            <v>FT75522</v>
          </cell>
          <cell r="H6880">
            <v>44909</v>
          </cell>
          <cell r="I6880" t="str">
            <v>ENTREGADO</v>
          </cell>
          <cell r="J6880">
            <v>44910</v>
          </cell>
          <cell r="K6880" t="str">
            <v xml:space="preserve">Jaime Sampedro Andrea Paz y MiNo_BOPP DEL ECUADOR S A </v>
          </cell>
          <cell r="L6880" t="str">
            <v xml:space="preserve">Av Jaime Roldos Aguilera E3 37 e Isidro Ayora Carcelen </v>
          </cell>
          <cell r="M6880" t="str">
            <v>1790663671001</v>
          </cell>
          <cell r="N6880" t="str">
            <v>0992752742 / 0992581129</v>
          </cell>
          <cell r="O6880" t="str">
            <v/>
          </cell>
          <cell r="P6880" t="str">
            <v>QUITO</v>
          </cell>
          <cell r="Q6880" t="str">
            <v>QUITO</v>
          </cell>
          <cell r="R6880" t="str">
            <v>PICHINCHA</v>
          </cell>
          <cell r="T6880" t="str">
            <v>FLEXTRANS UIO</v>
          </cell>
          <cell r="U6880" t="str">
            <v>FLEXNETUIO_LOCAL</v>
          </cell>
          <cell r="V6880">
            <v>1</v>
          </cell>
          <cell r="W6880">
            <v>1</v>
          </cell>
          <cell r="X6880" t="str">
            <v>FLEXNET ECUADOR - MDELIVERY</v>
          </cell>
          <cell r="Y6880" t="str">
            <v>CALLE 28 DE JUNIO S/N Y GARCIA MORENO ENTRADA LLANO GRANDE</v>
          </cell>
        </row>
        <row r="6881">
          <cell r="A6881" t="str">
            <v>2476267</v>
          </cell>
          <cell r="B6881">
            <v>479820</v>
          </cell>
          <cell r="C6881" t="str">
            <v>2476267</v>
          </cell>
          <cell r="D6881" t="str">
            <v>MDELIVERY</v>
          </cell>
          <cell r="E6881" t="str">
            <v>DESPACHO</v>
          </cell>
          <cell r="F6881" t="str">
            <v>NORMAL</v>
          </cell>
          <cell r="G6881" t="str">
            <v>FT75494</v>
          </cell>
          <cell r="H6881">
            <v>44909</v>
          </cell>
          <cell r="I6881" t="str">
            <v>ENTREGADO</v>
          </cell>
          <cell r="J6881">
            <v>44910</v>
          </cell>
          <cell r="K6881" t="str">
            <v>CRISTINA PAVON_ROSERO REYES SOFIA CATALINA</v>
          </cell>
          <cell r="L6881" t="str">
            <v>TORIBIO MONTES Y DANIEL HIDALGO CASA N27 07</v>
          </cell>
          <cell r="M6881" t="str">
            <v>1721161253001</v>
          </cell>
          <cell r="N6881" t="str">
            <v>0984746868</v>
          </cell>
          <cell r="O6881" t="str">
            <v/>
          </cell>
          <cell r="P6881" t="str">
            <v>QUITO</v>
          </cell>
          <cell r="Q6881" t="str">
            <v>QUITO</v>
          </cell>
          <cell r="R6881" t="str">
            <v>PICHINCHA</v>
          </cell>
          <cell r="T6881" t="str">
            <v>TRANSERVISS</v>
          </cell>
          <cell r="U6881" t="str">
            <v>FLEXNETUIO_LOCAL</v>
          </cell>
          <cell r="V6881">
            <v>1</v>
          </cell>
          <cell r="W6881">
            <v>1</v>
          </cell>
          <cell r="X6881" t="str">
            <v>FLEXNET ECUADOR - MDELIVERY</v>
          </cell>
          <cell r="Y6881" t="str">
            <v>CALLE 28 DE JUNIO S/N Y GARCIA MORENO ENTRADA LLANO GRANDE</v>
          </cell>
        </row>
        <row r="6882">
          <cell r="A6882" t="str">
            <v>2476268</v>
          </cell>
          <cell r="B6882">
            <v>479821</v>
          </cell>
          <cell r="C6882" t="str">
            <v>2476268</v>
          </cell>
          <cell r="D6882" t="str">
            <v>MDELIVERY</v>
          </cell>
          <cell r="E6882" t="str">
            <v>DESPACHO</v>
          </cell>
          <cell r="F6882" t="str">
            <v>NORMAL</v>
          </cell>
          <cell r="G6882" t="str">
            <v>FT75489</v>
          </cell>
          <cell r="H6882">
            <v>44909</v>
          </cell>
          <cell r="I6882" t="str">
            <v>ENTREGADO</v>
          </cell>
          <cell r="J6882">
            <v>44910</v>
          </cell>
          <cell r="K6882" t="str">
            <v>SANTIAGO GRIJALVA_CARLOS SANTIAGO GRIJALVA TIPAN</v>
          </cell>
          <cell r="L6882" t="str">
            <v>GASPAR DE VILLARROEL Y EL SOL EDF AVILA 5TO PISO PREGUNTAR CON EL GUARDIA</v>
          </cell>
          <cell r="M6882" t="str">
            <v>1712143823</v>
          </cell>
          <cell r="N6882" t="str">
            <v>0991310971</v>
          </cell>
          <cell r="O6882" t="str">
            <v/>
          </cell>
          <cell r="P6882" t="str">
            <v>QUITO</v>
          </cell>
          <cell r="Q6882" t="str">
            <v>QUITO</v>
          </cell>
          <cell r="R6882" t="str">
            <v>PICHINCHA</v>
          </cell>
          <cell r="T6882" t="str">
            <v>FLEXTRANS UIO</v>
          </cell>
          <cell r="U6882" t="str">
            <v>FLEXNETUIO_LOCAL</v>
          </cell>
          <cell r="V6882">
            <v>1</v>
          </cell>
          <cell r="W6882">
            <v>1</v>
          </cell>
          <cell r="X6882" t="str">
            <v>FLEXNET ECUADOR - MDELIVERY</v>
          </cell>
          <cell r="Y6882" t="str">
            <v>CALLE 28 DE JUNIO S/N Y GARCIA MORENO ENTRADA LLANO GRANDE</v>
          </cell>
        </row>
        <row r="6883">
          <cell r="A6883" t="str">
            <v>2476345</v>
          </cell>
          <cell r="B6883">
            <v>479822</v>
          </cell>
          <cell r="C6883" t="str">
            <v>2476345</v>
          </cell>
          <cell r="D6883" t="str">
            <v>MDELIVERY</v>
          </cell>
          <cell r="E6883" t="str">
            <v>DESPACHO</v>
          </cell>
          <cell r="F6883" t="str">
            <v>NORMAL</v>
          </cell>
          <cell r="G6883" t="str">
            <v>FT75513</v>
          </cell>
          <cell r="H6883">
            <v>44909</v>
          </cell>
          <cell r="I6883" t="str">
            <v>ENTREGADO</v>
          </cell>
          <cell r="J6883">
            <v>44910</v>
          </cell>
          <cell r="K6883" t="str">
            <v>FERNANDA TORRES_SOCIEDAD DE LUCHA CONTRA EL CANCER</v>
          </cell>
          <cell r="L6883" t="str">
            <v xml:space="preserve">HORARIO DE ATENCION HASTA 2 30PM AV ELOY ALFARO S N Y LOS PINOS HOSPITAL SOLCA DESARROLLO ORGANIZACIONAL EN EL SUBSUELO </v>
          </cell>
          <cell r="M6883" t="str">
            <v>1791817680001</v>
          </cell>
          <cell r="N6883" t="str">
            <v>992587125</v>
          </cell>
          <cell r="O6883" t="str">
            <v/>
          </cell>
          <cell r="P6883" t="str">
            <v>QUITO</v>
          </cell>
          <cell r="Q6883" t="str">
            <v>QUITO</v>
          </cell>
          <cell r="R6883" t="str">
            <v>PICHINCHA</v>
          </cell>
          <cell r="T6883" t="str">
            <v>FLEXTRANS UIO</v>
          </cell>
          <cell r="U6883" t="str">
            <v>FLEXNETUIO_LOCAL</v>
          </cell>
          <cell r="V6883">
            <v>1</v>
          </cell>
          <cell r="W6883">
            <v>1</v>
          </cell>
          <cell r="X6883" t="str">
            <v>FLEXNET ECUADOR - MDELIVERY</v>
          </cell>
          <cell r="Y6883" t="str">
            <v>CALLE 28 DE JUNIO S/N Y GARCIA MORENO ENTRADA LLANO GRANDE</v>
          </cell>
        </row>
        <row r="6884">
          <cell r="A6884" t="str">
            <v>2476347</v>
          </cell>
          <cell r="B6884">
            <v>479823</v>
          </cell>
          <cell r="C6884" t="str">
            <v>2476347</v>
          </cell>
          <cell r="D6884" t="str">
            <v>MDELIVERY</v>
          </cell>
          <cell r="E6884" t="str">
            <v>DESPACHO</v>
          </cell>
          <cell r="F6884" t="str">
            <v>NORMAL</v>
          </cell>
          <cell r="G6884" t="str">
            <v>IC3874</v>
          </cell>
          <cell r="H6884">
            <v>44909</v>
          </cell>
          <cell r="I6884" t="str">
            <v>ENTREGADO</v>
          </cell>
          <cell r="J6884">
            <v>44910</v>
          </cell>
          <cell r="K6884" t="str">
            <v>ROCANO PORTOVIEJO ADRIAN FERNANDO_ROCANO PORTOVIEJO ADRIAN FERNANDO</v>
          </cell>
          <cell r="L6884" t="str">
            <v>AZUAY PAUTE Av SIMON BOLIVAR Y RODRIGUEZ EDIFICIO DEL GAD PROVINCIAL DE PAUTE</v>
          </cell>
          <cell r="M6884" t="str">
            <v>0104968920001</v>
          </cell>
          <cell r="N6884" t="str">
            <v>0985936728/0999809007</v>
          </cell>
          <cell r="O6884" t="str">
            <v/>
          </cell>
          <cell r="P6884" t="str">
            <v>CUENCA</v>
          </cell>
          <cell r="Q6884" t="str">
            <v>CUENCA</v>
          </cell>
          <cell r="R6884" t="str">
            <v>AZUAY</v>
          </cell>
          <cell r="T6884" t="str">
            <v>ITSACOURIER</v>
          </cell>
          <cell r="U6884" t="str">
            <v>FLEXNETUIO_PROVINCIA</v>
          </cell>
          <cell r="V6884">
            <v>1</v>
          </cell>
          <cell r="W6884">
            <v>1</v>
          </cell>
          <cell r="X6884" t="str">
            <v>FLEXNET ECUADOR - MDELIVERY</v>
          </cell>
          <cell r="Y6884" t="str">
            <v>CALLE 28 DE JUNIO S/N Y GARCIA MORENO ENTRADA LLANO GRANDE</v>
          </cell>
        </row>
        <row r="6885">
          <cell r="A6885" t="str">
            <v>98728690</v>
          </cell>
          <cell r="B6885">
            <v>479772</v>
          </cell>
          <cell r="C6885" t="str">
            <v>98728690</v>
          </cell>
          <cell r="D6885" t="str">
            <v>HYCITE</v>
          </cell>
          <cell r="E6885" t="str">
            <v>DESPACHO</v>
          </cell>
          <cell r="F6885" t="str">
            <v>NORMAL</v>
          </cell>
          <cell r="G6885" t="str">
            <v>TF88993</v>
          </cell>
          <cell r="H6885">
            <v>44909</v>
          </cell>
          <cell r="I6885" t="str">
            <v>ENTREGADO</v>
          </cell>
          <cell r="J6885">
            <v>44910</v>
          </cell>
          <cell r="K6885" t="str">
            <v>NARCISA LOPEZ</v>
          </cell>
          <cell r="L6885" t="str">
            <v>SAUCES 2 MAYOMA F65 VILLA 10 GUAYAQUIL / SAUCES 2 TARQUI 090112 GUAYAS</v>
          </cell>
          <cell r="N6885" t="str">
            <v>0969920989</v>
          </cell>
          <cell r="O6885" t="str">
            <v>0969920989</v>
          </cell>
          <cell r="P6885" t="str">
            <v>GUAYAQUIL</v>
          </cell>
          <cell r="Q6885" t="str">
            <v>GUAYAQUIL</v>
          </cell>
          <cell r="R6885" t="str">
            <v>GUAYAS</v>
          </cell>
          <cell r="T6885" t="str">
            <v>ITSACOURIER</v>
          </cell>
          <cell r="U6885" t="str">
            <v>FLEXNETUIO_GYE</v>
          </cell>
          <cell r="V6885">
            <v>1</v>
          </cell>
          <cell r="W6885">
            <v>10.4</v>
          </cell>
          <cell r="X6885" t="str">
            <v>HYCITE QUITO</v>
          </cell>
          <cell r="Y6885" t="str">
            <v>FLEX NET CALLE 28 DE JUNIO S/N Y GARCIA MORENO ENTRADA LLANO GRANDE</v>
          </cell>
        </row>
        <row r="6886">
          <cell r="A6886" t="str">
            <v>98728782</v>
          </cell>
          <cell r="B6886">
            <v>479773</v>
          </cell>
          <cell r="C6886" t="str">
            <v>98728782</v>
          </cell>
          <cell r="D6886" t="str">
            <v>HYCITE</v>
          </cell>
          <cell r="E6886" t="str">
            <v>DESPACHO</v>
          </cell>
          <cell r="F6886" t="str">
            <v>NORMAL</v>
          </cell>
          <cell r="G6886" t="str">
            <v>TFQ88994</v>
          </cell>
          <cell r="H6886">
            <v>44909</v>
          </cell>
          <cell r="I6886" t="str">
            <v>ENTREGADO</v>
          </cell>
          <cell r="J6886">
            <v>44910</v>
          </cell>
          <cell r="K6886" t="str">
            <v>MILTON VAZQUEZ</v>
          </cell>
          <cell r="L6886" t="str">
            <v>CALLE B N48 180 Y CALLE TERCERA QUITO  COCHAPAMBA 170528 PICHINCHA</v>
          </cell>
          <cell r="M6886" t="str">
            <v/>
          </cell>
          <cell r="N6886" t="str">
            <v>0997468413 / 980095152</v>
          </cell>
          <cell r="O6886" t="str">
            <v>0997468413 / 980095152</v>
          </cell>
          <cell r="P6886" t="str">
            <v>170528</v>
          </cell>
          <cell r="Q6886" t="str">
            <v>QUITO</v>
          </cell>
          <cell r="R6886" t="str">
            <v>PICHINCHA</v>
          </cell>
          <cell r="S6886" t="str">
            <v>QUITO</v>
          </cell>
          <cell r="T6886" t="str">
            <v>FLEXTRANS UIO</v>
          </cell>
          <cell r="U6886" t="str">
            <v>FLEXNETUIO_LOCAL</v>
          </cell>
          <cell r="V6886">
            <v>1</v>
          </cell>
          <cell r="W6886">
            <v>1.8</v>
          </cell>
          <cell r="X6886" t="str">
            <v>HYCITE QUITO</v>
          </cell>
          <cell r="Y6886" t="str">
            <v>FLEX NET CALLE 28 DE JUNIO S/N Y GARCIA MORENO ENTRADA LLANO GRANDE</v>
          </cell>
        </row>
        <row r="6887">
          <cell r="A6887" t="str">
            <v>98729622</v>
          </cell>
          <cell r="B6887">
            <v>479774</v>
          </cell>
          <cell r="C6887" t="str">
            <v>98729622</v>
          </cell>
          <cell r="D6887" t="str">
            <v>HYCITE</v>
          </cell>
          <cell r="E6887" t="str">
            <v>DESPACHO</v>
          </cell>
          <cell r="F6887" t="str">
            <v>NORMAL</v>
          </cell>
          <cell r="G6887" t="str">
            <v>TF88995</v>
          </cell>
          <cell r="H6887">
            <v>44909</v>
          </cell>
          <cell r="I6887" t="str">
            <v>ENTREGADO</v>
          </cell>
          <cell r="J6887">
            <v>44910</v>
          </cell>
          <cell r="K6887" t="str">
            <v>BRYAN ESPINOZA</v>
          </cell>
          <cell r="L6887" t="str">
            <v>BALSAMOS 515 CALLE 6 A LADO DE TWENTI GUAYAQUIL TARQUI 090507 GUAYAS</v>
          </cell>
          <cell r="M6887" t="str">
            <v/>
          </cell>
          <cell r="N6887" t="str">
            <v>0997917604</v>
          </cell>
          <cell r="O6887" t="str">
            <v>0997917604</v>
          </cell>
          <cell r="P6887" t="str">
            <v>090507</v>
          </cell>
          <cell r="Q6887" t="str">
            <v>GUAYAQUIL</v>
          </cell>
          <cell r="R6887" t="str">
            <v>GUAYAS</v>
          </cell>
          <cell r="S6887" t="str">
            <v>GUAYAQUIL</v>
          </cell>
          <cell r="T6887" t="str">
            <v>FLEXTRANS GYE</v>
          </cell>
          <cell r="U6887" t="str">
            <v>FLEXNETUIO_GYE</v>
          </cell>
          <cell r="V6887">
            <v>1</v>
          </cell>
          <cell r="W6887">
            <v>9</v>
          </cell>
          <cell r="X6887" t="str">
            <v>HYCITE QUITO</v>
          </cell>
          <cell r="Y6887" t="str">
            <v>FLEX NET CALLE 28 DE JUNIO S/N Y GARCIA MORENO ENTRADA LLANO GRANDE</v>
          </cell>
        </row>
        <row r="6888">
          <cell r="A6888" t="str">
            <v>98729964</v>
          </cell>
          <cell r="B6888">
            <v>479775</v>
          </cell>
          <cell r="C6888" t="str">
            <v>98729964</v>
          </cell>
          <cell r="D6888" t="str">
            <v>HYCITE</v>
          </cell>
          <cell r="E6888" t="str">
            <v>DESPACHO</v>
          </cell>
          <cell r="F6888" t="str">
            <v>NORMAL</v>
          </cell>
          <cell r="G6888" t="str">
            <v>TFQ88996</v>
          </cell>
          <cell r="H6888">
            <v>44909</v>
          </cell>
          <cell r="I6888" t="str">
            <v>ENTREGADO</v>
          </cell>
          <cell r="J6888">
            <v>44910</v>
          </cell>
          <cell r="K6888" t="str">
            <v>RICARDO ROBALINO SR</v>
          </cell>
          <cell r="L6888" t="str">
            <v>RIO COFANES E 1-53 BARTOLOME SEGOVIA PLAZA DE TOROS A 1 CUADRA DE AV 10 AGOS  JIPIJAPA 170501 PICHINCHA</v>
          </cell>
          <cell r="M6888" t="str">
            <v/>
          </cell>
          <cell r="N6888" t="str">
            <v>0962532002 / 958624464</v>
          </cell>
          <cell r="O6888" t="str">
            <v>0962532002 / 958624464</v>
          </cell>
          <cell r="P6888" t="str">
            <v>170501</v>
          </cell>
          <cell r="Q6888" t="str">
            <v>QUITO</v>
          </cell>
          <cell r="R6888" t="str">
            <v>PICHINCHA</v>
          </cell>
          <cell r="S6888" t="str">
            <v>QUITO</v>
          </cell>
          <cell r="T6888" t="str">
            <v>FLEXTRANS UIO</v>
          </cell>
          <cell r="U6888" t="str">
            <v>FLEXNETUIO_LOCAL</v>
          </cell>
          <cell r="V6888">
            <v>1</v>
          </cell>
          <cell r="W6888">
            <v>9.83</v>
          </cell>
          <cell r="X6888" t="str">
            <v>HYCITE QUITO</v>
          </cell>
          <cell r="Y6888" t="str">
            <v>FLEX NET CALLE 28 DE JUNIO S/N Y GARCIA MORENO ENTRADA LLANO GRANDE</v>
          </cell>
        </row>
        <row r="6889">
          <cell r="A6889" t="str">
            <v>98730542</v>
          </cell>
          <cell r="B6889">
            <v>479776</v>
          </cell>
          <cell r="C6889" t="str">
            <v>98730542</v>
          </cell>
          <cell r="D6889" t="str">
            <v>HYCITE</v>
          </cell>
          <cell r="E6889" t="str">
            <v>DESPACHO</v>
          </cell>
          <cell r="F6889" t="str">
            <v>NORMAL</v>
          </cell>
          <cell r="G6889" t="str">
            <v>031002004101949</v>
          </cell>
          <cell r="H6889">
            <v>44909</v>
          </cell>
          <cell r="I6889" t="str">
            <v>ENTREGADO</v>
          </cell>
          <cell r="J6889">
            <v>44914</v>
          </cell>
          <cell r="K6889" t="str">
            <v>FRANKLIN DIOMEDES TACURI ASTUDILLO</v>
          </cell>
          <cell r="L6889" t="str">
            <v>CALLE BAHIA DE CARAQUEZ Y SARAGURO JUNTO A TIENDA ROSITA PORTON BLANCO SANTO DOMINGO BARRIO LIBERTAD CHIGUILPE 230104 SANTO DOMINGO</v>
          </cell>
          <cell r="M6889" t="str">
            <v/>
          </cell>
          <cell r="N6889" t="str">
            <v>0993296965 / 996424236</v>
          </cell>
          <cell r="O6889" t="str">
            <v>0993296965 / 996424236</v>
          </cell>
          <cell r="P6889" t="str">
            <v>230104</v>
          </cell>
          <cell r="Q6889" t="str">
            <v>SANTO DOMINGO</v>
          </cell>
          <cell r="R6889" t="str">
            <v>SANTO DOMINGO DE LOS TSACHILAS</v>
          </cell>
          <cell r="S6889" t="str">
            <v>SANTO DOMINGO DE LOS COLORADOS</v>
          </cell>
          <cell r="T6889" t="str">
            <v>TRAMACO</v>
          </cell>
          <cell r="U6889" t="str">
            <v>FLEXNETUIO_PROVINCIA</v>
          </cell>
          <cell r="V6889">
            <v>1</v>
          </cell>
          <cell r="W6889">
            <v>0.4</v>
          </cell>
          <cell r="X6889" t="str">
            <v>HYCITE QUITO</v>
          </cell>
          <cell r="Y6889" t="str">
            <v>FLEX NET CALLE 28 DE JUNIO S/N Y GARCIA MORENO ENTRADA LLANO GRANDE</v>
          </cell>
        </row>
        <row r="6890">
          <cell r="A6890" t="str">
            <v>98730841</v>
          </cell>
          <cell r="B6890">
            <v>479777</v>
          </cell>
          <cell r="C6890" t="str">
            <v>98730841</v>
          </cell>
          <cell r="D6890" t="str">
            <v>HYCITE</v>
          </cell>
          <cell r="E6890" t="str">
            <v>DESPACHO</v>
          </cell>
          <cell r="F6890" t="str">
            <v>NORMAL</v>
          </cell>
          <cell r="G6890" t="str">
            <v>031002004101950</v>
          </cell>
          <cell r="H6890">
            <v>44909</v>
          </cell>
          <cell r="I6890" t="str">
            <v>ENTREGADO</v>
          </cell>
          <cell r="J6890">
            <v>44910</v>
          </cell>
          <cell r="K6890" t="str">
            <v>ZHENITA PUGLLA</v>
          </cell>
          <cell r="L6890" t="str">
            <v>MANUELITA CANIZARES TRAS GASOLINER MARIANO ACOSTA CJTO PLAZA JARDIN CS 15 IBARRA- LA FLORIDA SAGRARIO 100102 IMBABURA</v>
          </cell>
          <cell r="M6890" t="str">
            <v/>
          </cell>
          <cell r="N6890" t="str">
            <v>0984250467 / 999404625</v>
          </cell>
          <cell r="O6890" t="str">
            <v>0984250467 / 999404625</v>
          </cell>
          <cell r="P6890" t="str">
            <v>100102</v>
          </cell>
          <cell r="Q6890" t="str">
            <v>IBARRA</v>
          </cell>
          <cell r="R6890" t="str">
            <v>IMBABURA</v>
          </cell>
          <cell r="S6890" t="str">
            <v>SAN MIGUEL DE IBARRA</v>
          </cell>
          <cell r="T6890" t="str">
            <v>TRAMACO</v>
          </cell>
          <cell r="U6890" t="str">
            <v>FLEXNETUIO_PROVINCIA</v>
          </cell>
          <cell r="V6890">
            <v>1</v>
          </cell>
          <cell r="W6890">
            <v>0.5</v>
          </cell>
          <cell r="X6890" t="str">
            <v>HYCITE QUITO</v>
          </cell>
          <cell r="Y6890" t="str">
            <v>FLEX NET CALLE 28 DE JUNIO S/N Y GARCIA MORENO ENTRADA LLANO GRANDE</v>
          </cell>
        </row>
        <row r="6891">
          <cell r="A6891" t="str">
            <v>98730941</v>
          </cell>
          <cell r="B6891">
            <v>479778</v>
          </cell>
          <cell r="C6891" t="str">
            <v>98730941</v>
          </cell>
          <cell r="D6891" t="str">
            <v>HYCITE</v>
          </cell>
          <cell r="E6891" t="str">
            <v>DESPACHO</v>
          </cell>
          <cell r="F6891" t="str">
            <v>NORMAL</v>
          </cell>
          <cell r="G6891" t="str">
            <v>031002004101951</v>
          </cell>
          <cell r="H6891">
            <v>44909</v>
          </cell>
          <cell r="I6891" t="str">
            <v>ENTREGADO</v>
          </cell>
          <cell r="J6891">
            <v>44911</v>
          </cell>
          <cell r="K6891" t="str">
            <v>DUNIA ELIZABETH IGLESIAS NARANJO</v>
          </cell>
          <cell r="L6891" t="str">
            <v>CALLES RAMON BURNEO ENTRE PADRE BOLIVAR Y JORGUE RENGEL LOJA BARRIO CELI ROMAN SUCRE 110103 LOJA</v>
          </cell>
          <cell r="M6891" t="str">
            <v/>
          </cell>
          <cell r="N6891" t="str">
            <v/>
          </cell>
          <cell r="O6891" t="str">
            <v/>
          </cell>
          <cell r="P6891" t="str">
            <v>110103</v>
          </cell>
          <cell r="Q6891" t="str">
            <v>LOJA</v>
          </cell>
          <cell r="R6891" t="str">
            <v>LOJA</v>
          </cell>
          <cell r="S6891" t="str">
            <v>LOJA</v>
          </cell>
          <cell r="T6891" t="str">
            <v>TRAMACO</v>
          </cell>
          <cell r="U6891" t="str">
            <v>FLEXNETUIO_PROVINCIA</v>
          </cell>
          <cell r="V6891">
            <v>1</v>
          </cell>
          <cell r="W6891">
            <v>3.3</v>
          </cell>
          <cell r="X6891" t="str">
            <v>HYCITE QUITO</v>
          </cell>
          <cell r="Y6891" t="str">
            <v>FLEX NET CALLE 28 DE JUNIO S/N Y GARCIA MORENO ENTRADA LLANO GRANDE</v>
          </cell>
        </row>
        <row r="6892">
          <cell r="A6892" t="str">
            <v>98731298</v>
          </cell>
          <cell r="B6892">
            <v>479779</v>
          </cell>
          <cell r="C6892" t="str">
            <v>98731298</v>
          </cell>
          <cell r="D6892" t="str">
            <v>HYCITE</v>
          </cell>
          <cell r="E6892" t="str">
            <v>DESPACHO</v>
          </cell>
          <cell r="F6892" t="str">
            <v>NORMAL</v>
          </cell>
          <cell r="G6892" t="str">
            <v>031002004101952</v>
          </cell>
          <cell r="H6892">
            <v>44909</v>
          </cell>
          <cell r="I6892" t="str">
            <v>ENTREGADO</v>
          </cell>
          <cell r="J6892">
            <v>44910</v>
          </cell>
          <cell r="K6892" t="str">
            <v>ELSA MARIBEL GUTIERREZ FIALLOS</v>
          </cell>
          <cell r="L6892" t="str">
            <v>LALAMA Y ROCADUERTE ED SN VICENTE DE PAUL 3PI PLAZOLETA DE LA MEDALLA MILAGRO AMBATO TOTORAS 180103 TUNGURAHUA</v>
          </cell>
          <cell r="M6892" t="str">
            <v/>
          </cell>
          <cell r="N6892" t="str">
            <v>00987595154</v>
          </cell>
          <cell r="O6892" t="str">
            <v>00987595154</v>
          </cell>
          <cell r="P6892" t="str">
            <v>180103</v>
          </cell>
          <cell r="Q6892" t="str">
            <v>AMBATO</v>
          </cell>
          <cell r="R6892" t="str">
            <v>TUNGURAHUA</v>
          </cell>
          <cell r="S6892" t="str">
            <v>AMBATO</v>
          </cell>
          <cell r="T6892" t="str">
            <v>TRAMACO</v>
          </cell>
          <cell r="U6892" t="str">
            <v>FLEXNETUIO_PROVINCIA</v>
          </cell>
          <cell r="V6892">
            <v>1</v>
          </cell>
          <cell r="W6892">
            <v>8</v>
          </cell>
          <cell r="X6892" t="str">
            <v>HYCITE QUITO</v>
          </cell>
          <cell r="Y6892" t="str">
            <v>FLEX NET CALLE 28 DE JUNIO S/N Y GARCIA MORENO ENTRADA LLANO GRANDE</v>
          </cell>
        </row>
        <row r="6893">
          <cell r="A6893" t="str">
            <v>98731344</v>
          </cell>
          <cell r="B6893">
            <v>479780</v>
          </cell>
          <cell r="C6893" t="str">
            <v>98731344</v>
          </cell>
          <cell r="D6893" t="str">
            <v>HYCITE</v>
          </cell>
          <cell r="E6893" t="str">
            <v>DESPACHO</v>
          </cell>
          <cell r="F6893" t="str">
            <v>NORMAL</v>
          </cell>
          <cell r="G6893" t="str">
            <v>TFQ88997</v>
          </cell>
          <cell r="H6893">
            <v>44909</v>
          </cell>
          <cell r="I6893" t="str">
            <v>ENTREGADO</v>
          </cell>
          <cell r="J6893">
            <v>44910</v>
          </cell>
          <cell r="K6893" t="str">
            <v>XIMENA CUENCA</v>
          </cell>
          <cell r="L6893" t="str">
            <v>RIO COFANES E 1 53 Y BARTOLOME SEGOVIA   JIPIJAPA 170501 PICHINCHA</v>
          </cell>
          <cell r="M6893" t="str">
            <v/>
          </cell>
          <cell r="N6893" t="str">
            <v>00998259830</v>
          </cell>
          <cell r="O6893" t="str">
            <v>00998259830</v>
          </cell>
          <cell r="P6893" t="str">
            <v>170501</v>
          </cell>
          <cell r="Q6893" t="str">
            <v>QUITO</v>
          </cell>
          <cell r="R6893" t="str">
            <v>PICHINCHA</v>
          </cell>
          <cell r="S6893" t="str">
            <v>QUITO</v>
          </cell>
          <cell r="T6893" t="str">
            <v>FLEXTRANS UIO</v>
          </cell>
          <cell r="U6893" t="str">
            <v>FLEXNETUIO_LOCAL</v>
          </cell>
          <cell r="V6893">
            <v>1</v>
          </cell>
          <cell r="W6893">
            <v>0</v>
          </cell>
          <cell r="X6893" t="str">
            <v>HYCITE QUITO</v>
          </cell>
          <cell r="Y6893" t="str">
            <v>FLEX NET CALLE 28 DE JUNIO S/N Y GARCIA MORENO ENTRADA LLANO GRANDE</v>
          </cell>
        </row>
        <row r="6894">
          <cell r="A6894" t="str">
            <v>98731432</v>
          </cell>
          <cell r="B6894">
            <v>479781</v>
          </cell>
          <cell r="C6894" t="str">
            <v>98731432</v>
          </cell>
          <cell r="D6894" t="str">
            <v>HYCITE</v>
          </cell>
          <cell r="E6894" t="str">
            <v>DESPACHO</v>
          </cell>
          <cell r="F6894" t="str">
            <v>NORMAL</v>
          </cell>
          <cell r="G6894" t="str">
            <v>TF88998</v>
          </cell>
          <cell r="H6894">
            <v>44909</v>
          </cell>
          <cell r="I6894" t="str">
            <v>ENTREGADO</v>
          </cell>
          <cell r="J6894">
            <v>44910</v>
          </cell>
          <cell r="K6894" t="str">
            <v>JASMINA ELENA LOAIZA RAPEL</v>
          </cell>
          <cell r="L6894" t="str">
            <v>CDLA LAS TERRAZAS MZ28 EL 20 CASA DE UN PISO COLOR VERDE OLIVO DURAN ELOY ALFARO 090506 GUAYAS</v>
          </cell>
          <cell r="M6894" t="str">
            <v/>
          </cell>
          <cell r="N6894" t="str">
            <v>00901277477</v>
          </cell>
          <cell r="O6894" t="str">
            <v>00901277477</v>
          </cell>
          <cell r="P6894" t="str">
            <v>090506</v>
          </cell>
          <cell r="Q6894" t="str">
            <v>GUAYAQUIL</v>
          </cell>
          <cell r="R6894" t="str">
            <v>GUAYAS</v>
          </cell>
          <cell r="S6894" t="str">
            <v>GUAYAQUIL</v>
          </cell>
          <cell r="T6894" t="str">
            <v>ITSACOURIER</v>
          </cell>
          <cell r="U6894" t="str">
            <v>FLEXNETUIO_GYE</v>
          </cell>
          <cell r="V6894">
            <v>1</v>
          </cell>
          <cell r="W6894">
            <v>0.6</v>
          </cell>
          <cell r="X6894" t="str">
            <v>HYCITE QUITO</v>
          </cell>
          <cell r="Y6894" t="str">
            <v>FLEX NET CALLE 28 DE JUNIO S/N Y GARCIA MORENO ENTRADA LLANO GRANDE</v>
          </cell>
        </row>
        <row r="6895">
          <cell r="A6895" t="str">
            <v>98732445</v>
          </cell>
          <cell r="B6895">
            <v>479782</v>
          </cell>
          <cell r="C6895" t="str">
            <v>98732445</v>
          </cell>
          <cell r="D6895" t="str">
            <v>HYCITE</v>
          </cell>
          <cell r="E6895" t="str">
            <v>DESPACHO</v>
          </cell>
          <cell r="F6895" t="str">
            <v>NORMAL</v>
          </cell>
          <cell r="G6895" t="str">
            <v>TFQ88999</v>
          </cell>
          <cell r="H6895">
            <v>44909</v>
          </cell>
          <cell r="I6895" t="str">
            <v>ENTREGADO</v>
          </cell>
          <cell r="J6895">
            <v>44910</v>
          </cell>
          <cell r="K6895" t="str">
            <v>SANDRA FELIZA DE LAS MERCEDES ANDRA</v>
          </cell>
          <cell r="L6895" t="str">
            <v>CALLE B OE7 N 48 180 Y CALLE TERCERA EL PINAR ALTO QUITO COCHAPAMBA 170505 PICHINCHA</v>
          </cell>
          <cell r="M6895" t="str">
            <v/>
          </cell>
          <cell r="N6895" t="str">
            <v>00969118878</v>
          </cell>
          <cell r="O6895" t="str">
            <v>00969118878</v>
          </cell>
          <cell r="P6895" t="str">
            <v>170505</v>
          </cell>
          <cell r="Q6895" t="str">
            <v>QUITO</v>
          </cell>
          <cell r="R6895" t="str">
            <v>PICHINCHA</v>
          </cell>
          <cell r="S6895" t="str">
            <v>QUITO</v>
          </cell>
          <cell r="T6895" t="str">
            <v>FLEXTRANS UIO</v>
          </cell>
          <cell r="U6895" t="str">
            <v>FLEXNETUIO_LOCAL</v>
          </cell>
          <cell r="V6895">
            <v>1</v>
          </cell>
          <cell r="W6895">
            <v>1.5</v>
          </cell>
          <cell r="X6895" t="str">
            <v>HYCITE QUITO</v>
          </cell>
          <cell r="Y6895" t="str">
            <v>FLEX NET CALLE 28 DE JUNIO S/N Y GARCIA MORENO ENTRADA LLANO GRANDE</v>
          </cell>
        </row>
        <row r="6896">
          <cell r="A6896" t="str">
            <v>98732977</v>
          </cell>
          <cell r="B6896">
            <v>479783</v>
          </cell>
          <cell r="C6896" t="str">
            <v>98732977</v>
          </cell>
          <cell r="D6896" t="str">
            <v>HYCITE</v>
          </cell>
          <cell r="E6896" t="str">
            <v>DESPACHO</v>
          </cell>
          <cell r="F6896" t="str">
            <v>NORMAL</v>
          </cell>
          <cell r="G6896" t="str">
            <v>031002004101953</v>
          </cell>
          <cell r="H6896">
            <v>44909</v>
          </cell>
          <cell r="I6896" t="str">
            <v>ENTREGADO</v>
          </cell>
          <cell r="J6896">
            <v>44911</v>
          </cell>
          <cell r="K6896" t="str">
            <v>MARIA VELIZ</v>
          </cell>
          <cell r="L6896" t="str">
            <v>CALLE LAS ORQUIDIAS #38 URBANIZACION COYOACAN MANTA // LAS ORQUIDEAS MANTA 130210 MANABI</v>
          </cell>
          <cell r="M6896" t="str">
            <v/>
          </cell>
          <cell r="N6896" t="str">
            <v>00986738507</v>
          </cell>
          <cell r="O6896" t="str">
            <v>00986738507</v>
          </cell>
          <cell r="P6896" t="str">
            <v>130210</v>
          </cell>
          <cell r="Q6896" t="str">
            <v>MANTA</v>
          </cell>
          <cell r="R6896" t="str">
            <v>MANABI</v>
          </cell>
          <cell r="S6896" t="str">
            <v>MANTA</v>
          </cell>
          <cell r="T6896" t="str">
            <v>TRAMACO</v>
          </cell>
          <cell r="U6896" t="str">
            <v>FLEXNETUIO_PROVINCIA</v>
          </cell>
          <cell r="V6896">
            <v>1</v>
          </cell>
          <cell r="W6896">
            <v>9.6</v>
          </cell>
          <cell r="X6896" t="str">
            <v>HYCITE QUITO</v>
          </cell>
          <cell r="Y6896" t="str">
            <v>FLEX NET CALLE 28 DE JUNIO S/N Y GARCIA MORENO ENTRADA LLANO GRANDE</v>
          </cell>
        </row>
        <row r="6897">
          <cell r="A6897" t="str">
            <v>98733553</v>
          </cell>
          <cell r="B6897">
            <v>479784</v>
          </cell>
          <cell r="C6897" t="str">
            <v>98733553</v>
          </cell>
          <cell r="D6897" t="str">
            <v>HYCITE</v>
          </cell>
          <cell r="E6897" t="str">
            <v>DESPACHO</v>
          </cell>
          <cell r="F6897" t="str">
            <v>NORMAL</v>
          </cell>
          <cell r="G6897" t="str">
            <v>TFQ89000 / TFQ90120</v>
          </cell>
          <cell r="H6897">
            <v>44909</v>
          </cell>
          <cell r="I6897" t="str">
            <v>ENTREGADO</v>
          </cell>
          <cell r="J6897">
            <v>44918</v>
          </cell>
          <cell r="K6897" t="str">
            <v>LENIN DANILO GUATEMAL GUZMAN</v>
          </cell>
          <cell r="L6897" t="str">
            <v xml:space="preserve">RITTER SN Y BOLIVIA , FACULTAD DE INGENIERÍA QUÍMICA, UNIVERSIDAD CENTRAL DEL ECUADOR, PICHINCHA, QUITO, ECUADOR </v>
          </cell>
          <cell r="N6897" t="str">
            <v>0983031539</v>
          </cell>
          <cell r="O6897" t="str">
            <v>0983031539</v>
          </cell>
          <cell r="P6897" t="str">
            <v>170402</v>
          </cell>
          <cell r="Q6897" t="str">
            <v>QUITO</v>
          </cell>
          <cell r="R6897" t="str">
            <v>PICHINCHA</v>
          </cell>
          <cell r="S6897" t="str">
            <v>QUITO</v>
          </cell>
          <cell r="T6897" t="str">
            <v>FLEXTRANS UIO</v>
          </cell>
          <cell r="U6897" t="str">
            <v>FLEXNETUIO_LOCAL</v>
          </cell>
          <cell r="V6897">
            <v>1</v>
          </cell>
          <cell r="W6897">
            <v>1.5</v>
          </cell>
          <cell r="X6897" t="str">
            <v>HYCITE QUITO</v>
          </cell>
          <cell r="Y6897" t="str">
            <v>FLEX NET CALLE 28 DE JUNIO S/N Y GARCIA MORENO ENTRADA LLANO GRANDE</v>
          </cell>
        </row>
        <row r="6898">
          <cell r="A6898" t="str">
            <v>98733775</v>
          </cell>
          <cell r="B6898">
            <v>479785</v>
          </cell>
          <cell r="C6898" t="str">
            <v>98733775</v>
          </cell>
          <cell r="D6898" t="str">
            <v>HYCITE</v>
          </cell>
          <cell r="E6898" t="str">
            <v>DESPACHO</v>
          </cell>
          <cell r="F6898" t="str">
            <v>NORMAL</v>
          </cell>
          <cell r="G6898" t="str">
            <v>TFQ89032</v>
          </cell>
          <cell r="H6898">
            <v>44909</v>
          </cell>
          <cell r="I6898" t="str">
            <v>ENTREGADO</v>
          </cell>
          <cell r="J6898">
            <v>44910</v>
          </cell>
          <cell r="K6898" t="str">
            <v>ANA JULIA OVIEDO</v>
          </cell>
          <cell r="L6898" t="str">
            <v>JONATHAN SAENZ N75A Y MARIANO POZO CS GRANDE ESQUINERA LOTE 124 QUITO // NORTE DE QUITO PONCEANO 170303 PICHINCHA</v>
          </cell>
          <cell r="N6898" t="str">
            <v>00992940496</v>
          </cell>
          <cell r="O6898" t="str">
            <v>00992940496</v>
          </cell>
          <cell r="P6898" t="str">
            <v>170303</v>
          </cell>
          <cell r="Q6898" t="str">
            <v>QUITO</v>
          </cell>
          <cell r="R6898" t="str">
            <v>PICHINCHA</v>
          </cell>
          <cell r="S6898" t="str">
            <v>QUITO</v>
          </cell>
          <cell r="T6898" t="str">
            <v>FLEXTRANS UIO</v>
          </cell>
          <cell r="U6898" t="str">
            <v>FLEXNETUIO_LOCAL</v>
          </cell>
          <cell r="V6898">
            <v>2</v>
          </cell>
          <cell r="W6898">
            <v>12.7</v>
          </cell>
          <cell r="X6898" t="str">
            <v>HYCITE QUITO</v>
          </cell>
          <cell r="Y6898" t="str">
            <v>FLEX NET CALLE 28 DE JUNIO S/N Y GARCIA MORENO ENTRADA LLANO GRANDE</v>
          </cell>
        </row>
        <row r="6899">
          <cell r="A6899" t="str">
            <v>98733922</v>
          </cell>
          <cell r="B6899">
            <v>479786</v>
          </cell>
          <cell r="C6899" t="str">
            <v>98733922</v>
          </cell>
          <cell r="D6899" t="str">
            <v>HYCITE</v>
          </cell>
          <cell r="E6899" t="str">
            <v>DESPACHO</v>
          </cell>
          <cell r="F6899" t="str">
            <v>NORMAL</v>
          </cell>
          <cell r="G6899" t="str">
            <v>TFQ89002</v>
          </cell>
          <cell r="H6899">
            <v>44909</v>
          </cell>
          <cell r="I6899" t="str">
            <v>ENTREGADO</v>
          </cell>
          <cell r="J6899">
            <v>44911</v>
          </cell>
          <cell r="K6899" t="str">
            <v>OLIVA IRENE SIERRA PIEDRA</v>
          </cell>
          <cell r="L6899" t="str">
            <v>RAO UMAA,A E5-193 Y LAS MONJAS CASA NRO. E5-193 QUITO SAN ANTONIO DE PICHINCHA 170311 PICHINCHA</v>
          </cell>
          <cell r="M6899" t="str">
            <v/>
          </cell>
          <cell r="N6899" t="str">
            <v>00000000000</v>
          </cell>
          <cell r="O6899" t="str">
            <v>00000000000</v>
          </cell>
          <cell r="P6899" t="str">
            <v>170311</v>
          </cell>
          <cell r="Q6899" t="str">
            <v>QUITO</v>
          </cell>
          <cell r="R6899" t="str">
            <v>PICHINCHA</v>
          </cell>
          <cell r="S6899" t="str">
            <v>QUITO - CIUDAD DEL SOL - CONDOMINIO SUPIROSA - LA ANTONIA</v>
          </cell>
          <cell r="T6899" t="str">
            <v>FLEXTRANS UIO</v>
          </cell>
          <cell r="U6899" t="str">
            <v>FLEXNETUIO_LOCAL</v>
          </cell>
          <cell r="V6899">
            <v>1</v>
          </cell>
          <cell r="W6899">
            <v>0.03</v>
          </cell>
          <cell r="X6899" t="str">
            <v>HYCITE QUITO</v>
          </cell>
          <cell r="Y6899" t="str">
            <v>FLEX NET CALLE 28 DE JUNIO S/N Y GARCIA MORENO ENTRADA LLANO GRANDE</v>
          </cell>
        </row>
        <row r="6900">
          <cell r="A6900" t="str">
            <v>98733940</v>
          </cell>
          <cell r="B6900">
            <v>479787</v>
          </cell>
          <cell r="C6900" t="str">
            <v>98733940</v>
          </cell>
          <cell r="D6900" t="str">
            <v>HYCITE</v>
          </cell>
          <cell r="E6900" t="str">
            <v>DESPACHO</v>
          </cell>
          <cell r="F6900" t="str">
            <v>NORMAL</v>
          </cell>
          <cell r="G6900" t="str">
            <v>031002004101954</v>
          </cell>
          <cell r="H6900">
            <v>44909</v>
          </cell>
          <cell r="I6900" t="str">
            <v>ENTREGADO</v>
          </cell>
          <cell r="J6900">
            <v>44910</v>
          </cell>
          <cell r="K6900" t="str">
            <v>SELENE MARITZA CRUZ CASTILLO</v>
          </cell>
          <cell r="L6900" t="str">
            <v>PEDRO VASCONEZ Y ENRIQUE SANCHEZ SN REF JUNTO A LA PLAZA DE TOROS AMBATO IZAMBA 180110 TUNGURAHUA</v>
          </cell>
          <cell r="M6900" t="str">
            <v/>
          </cell>
          <cell r="N6900" t="str">
            <v>00997801340</v>
          </cell>
          <cell r="O6900" t="str">
            <v>00997801340</v>
          </cell>
          <cell r="P6900" t="str">
            <v>180110</v>
          </cell>
          <cell r="Q6900" t="str">
            <v>AMBATO</v>
          </cell>
          <cell r="R6900" t="str">
            <v>TUNGURAHUA</v>
          </cell>
          <cell r="S6900" t="str">
            <v>ATAHUALPA (CHISALATA) - IZAMBA - PARQUE INDUSTRIAL</v>
          </cell>
          <cell r="T6900" t="str">
            <v>TRAMACO</v>
          </cell>
          <cell r="U6900" t="str">
            <v>FLEXNETUIO_PROVINCIA</v>
          </cell>
          <cell r="V6900">
            <v>1</v>
          </cell>
          <cell r="W6900">
            <v>9.8000000000000007</v>
          </cell>
          <cell r="X6900" t="str">
            <v>HYCITE QUITO</v>
          </cell>
          <cell r="Y6900" t="str">
            <v>FLEX NET CALLE 28 DE JUNIO S/N Y GARCIA MORENO ENTRADA LLANO GRANDE</v>
          </cell>
        </row>
        <row r="6901">
          <cell r="A6901" t="str">
            <v>98734024</v>
          </cell>
          <cell r="B6901">
            <v>479788</v>
          </cell>
          <cell r="C6901" t="str">
            <v>98734024</v>
          </cell>
          <cell r="D6901" t="str">
            <v>HYCITE</v>
          </cell>
          <cell r="E6901" t="str">
            <v>DESPACHO</v>
          </cell>
          <cell r="F6901" t="str">
            <v>NORMAL</v>
          </cell>
          <cell r="G6901" t="str">
            <v>TFQ89003</v>
          </cell>
          <cell r="H6901">
            <v>44909</v>
          </cell>
          <cell r="I6901" t="str">
            <v>ENTREGADO</v>
          </cell>
          <cell r="J6901">
            <v>44911</v>
          </cell>
          <cell r="K6901" t="str">
            <v>RAUL NARVAEZ</v>
          </cell>
          <cell r="L6901" t="str">
            <v>AV CACHA LOTE 88 ELIAS GODOY CONJUNTO PORTAL DE CATALINA QUITO // VILLABAMBA CALDERON (CARAPUNGO) 170201 PICHINCHA</v>
          </cell>
          <cell r="M6901" t="str">
            <v/>
          </cell>
          <cell r="N6901" t="str">
            <v>00987617771</v>
          </cell>
          <cell r="O6901" t="str">
            <v>00987617771</v>
          </cell>
          <cell r="P6901" t="str">
            <v>170201</v>
          </cell>
          <cell r="Q6901" t="str">
            <v>QUITO</v>
          </cell>
          <cell r="R6901" t="str">
            <v>PICHINCHA</v>
          </cell>
          <cell r="S6901" t="str">
            <v>CALDERON (CARAPUNGO)</v>
          </cell>
          <cell r="T6901" t="str">
            <v>FLEXTRANS UIO</v>
          </cell>
          <cell r="U6901" t="str">
            <v>FLEXNETUIO_LOCAL</v>
          </cell>
          <cell r="V6901">
            <v>1</v>
          </cell>
          <cell r="W6901">
            <v>11.4</v>
          </cell>
          <cell r="X6901" t="str">
            <v>HYCITE QUITO</v>
          </cell>
          <cell r="Y6901" t="str">
            <v>FLEX NET CALLE 28 DE JUNIO S/N Y GARCIA MORENO ENTRADA LLANO GRANDE</v>
          </cell>
        </row>
        <row r="6902">
          <cell r="A6902" t="str">
            <v>98734131</v>
          </cell>
          <cell r="B6902">
            <v>479789</v>
          </cell>
          <cell r="C6902" t="str">
            <v>98734131</v>
          </cell>
          <cell r="D6902" t="str">
            <v>HYCITE</v>
          </cell>
          <cell r="E6902" t="str">
            <v>DESPACHO</v>
          </cell>
          <cell r="F6902" t="str">
            <v>NORMAL</v>
          </cell>
          <cell r="G6902" t="str">
            <v>031002004101955</v>
          </cell>
          <cell r="H6902">
            <v>44909</v>
          </cell>
          <cell r="I6902" t="str">
            <v>ENTREGADO</v>
          </cell>
          <cell r="J6902">
            <v>44914</v>
          </cell>
          <cell r="K6902" t="str">
            <v>MAYRA SUMBA</v>
          </cell>
          <cell r="L6902" t="str">
            <v>FRANKLIN ZORRES Y MARIANA RODRIGUEZ EN EL LOCAL STORE BUENA FE / CENTRO SAN JACINTO 120603 LOS RIOS</v>
          </cell>
          <cell r="M6902" t="str">
            <v/>
          </cell>
          <cell r="N6902" t="str">
            <v>00997013173</v>
          </cell>
          <cell r="O6902" t="str">
            <v>00997013173</v>
          </cell>
          <cell r="P6902" t="str">
            <v>120603</v>
          </cell>
          <cell r="Q6902" t="str">
            <v>BUENA FE</v>
          </cell>
          <cell r="R6902" t="str">
            <v>LOS RIOS</v>
          </cell>
          <cell r="S6902" t="str">
            <v>SAN JACINTO DE BUENA FE</v>
          </cell>
          <cell r="T6902" t="str">
            <v>TRAMACO</v>
          </cell>
          <cell r="U6902" t="str">
            <v>FLEXNETUIO_PROVINCIA</v>
          </cell>
          <cell r="V6902">
            <v>1</v>
          </cell>
          <cell r="W6902">
            <v>10.65</v>
          </cell>
          <cell r="X6902" t="str">
            <v>HYCITE QUITO</v>
          </cell>
          <cell r="Y6902" t="str">
            <v>FLEX NET CALLE 28 DE JUNIO S/N Y GARCIA MORENO ENTRADA LLANO GRANDE</v>
          </cell>
        </row>
        <row r="6903">
          <cell r="A6903" t="str">
            <v>98735112</v>
          </cell>
          <cell r="B6903">
            <v>479790</v>
          </cell>
          <cell r="C6903" t="str">
            <v>98735112</v>
          </cell>
          <cell r="D6903" t="str">
            <v>HYCITE</v>
          </cell>
          <cell r="E6903" t="str">
            <v>DESPACHO</v>
          </cell>
          <cell r="F6903" t="str">
            <v>NORMAL</v>
          </cell>
          <cell r="G6903" t="str">
            <v>TF89004</v>
          </cell>
          <cell r="H6903">
            <v>44909</v>
          </cell>
          <cell r="I6903" t="str">
            <v>ENTREGADO</v>
          </cell>
          <cell r="J6903">
            <v>44910</v>
          </cell>
          <cell r="K6903" t="str">
            <v>ROLANDO SORNOZA</v>
          </cell>
          <cell r="L6903" t="str">
            <v>LEOPOLDO IZQUIETA PEREZ 714 Y AYACUCHO LOCAL AUTOMOTRIZ ROLFER GUAYAQUIL - CENTRO OESTE URDANETA 090310 GUAYAS</v>
          </cell>
          <cell r="N6903" t="str">
            <v>00990464195</v>
          </cell>
          <cell r="O6903" t="str">
            <v>00990464195</v>
          </cell>
          <cell r="P6903" t="str">
            <v>GUAYAQUIL</v>
          </cell>
          <cell r="Q6903" t="str">
            <v>GUAYAQUIL</v>
          </cell>
          <cell r="R6903" t="str">
            <v>GUAYAS</v>
          </cell>
          <cell r="T6903" t="str">
            <v>FLEXTRANS GYE</v>
          </cell>
          <cell r="U6903" t="str">
            <v>FLEXNETUIO_GYE</v>
          </cell>
          <cell r="V6903">
            <v>1</v>
          </cell>
          <cell r="W6903">
            <v>9.9</v>
          </cell>
          <cell r="X6903" t="str">
            <v>HYCITE QUITO</v>
          </cell>
          <cell r="Y6903" t="str">
            <v>FLEX NET CALLE 28 DE JUNIO S/N Y GARCIA MORENO ENTRADA LLANO GRANDE</v>
          </cell>
        </row>
        <row r="6904">
          <cell r="A6904" t="str">
            <v>98735519</v>
          </cell>
          <cell r="B6904">
            <v>479791</v>
          </cell>
          <cell r="C6904" t="str">
            <v>98735519</v>
          </cell>
          <cell r="D6904" t="str">
            <v>HYCITE</v>
          </cell>
          <cell r="E6904" t="str">
            <v>DESPACHO</v>
          </cell>
          <cell r="F6904" t="str">
            <v>NORMAL</v>
          </cell>
          <cell r="G6904" t="str">
            <v>TF89005</v>
          </cell>
          <cell r="H6904">
            <v>44909</v>
          </cell>
          <cell r="I6904" t="str">
            <v>ENTREGADO</v>
          </cell>
          <cell r="J6904">
            <v>44910</v>
          </cell>
          <cell r="K6904" t="str">
            <v>DENYSSE E SUAREZ</v>
          </cell>
          <cell r="L6904" t="str">
            <v>ALAMOS DE LA ATARAZANA MZ K VILLA 14C FRENTE A LA IGLESIA  TARQUI 090509 GUAYAS</v>
          </cell>
          <cell r="M6904" t="str">
            <v/>
          </cell>
          <cell r="N6904" t="str">
            <v>00983662826</v>
          </cell>
          <cell r="O6904" t="str">
            <v>00983662826</v>
          </cell>
          <cell r="P6904" t="str">
            <v>090509</v>
          </cell>
          <cell r="Q6904" t="str">
            <v>GUAYAQUIL</v>
          </cell>
          <cell r="R6904" t="str">
            <v>GUAYAS</v>
          </cell>
          <cell r="S6904" t="str">
            <v>GUAYAQUIL</v>
          </cell>
          <cell r="T6904" t="str">
            <v>FLEXTRANS GYE</v>
          </cell>
          <cell r="U6904" t="str">
            <v>FLEXNETUIO_GYE</v>
          </cell>
          <cell r="V6904">
            <v>1</v>
          </cell>
          <cell r="W6904">
            <v>0.74</v>
          </cell>
          <cell r="X6904" t="str">
            <v>HYCITE QUITO</v>
          </cell>
          <cell r="Y6904" t="str">
            <v>FLEX NET CALLE 28 DE JUNIO S/N Y GARCIA MORENO ENTRADA LLANO GRANDE</v>
          </cell>
        </row>
        <row r="6905">
          <cell r="A6905" t="str">
            <v>98735562</v>
          </cell>
          <cell r="B6905">
            <v>479792</v>
          </cell>
          <cell r="C6905" t="str">
            <v>98735562</v>
          </cell>
          <cell r="D6905" t="str">
            <v>HYCITE</v>
          </cell>
          <cell r="E6905" t="str">
            <v>DESPACHO</v>
          </cell>
          <cell r="F6905" t="str">
            <v>NORMAL</v>
          </cell>
          <cell r="G6905" t="str">
            <v>031002004101956</v>
          </cell>
          <cell r="H6905">
            <v>44909</v>
          </cell>
          <cell r="I6905" t="str">
            <v>ENTREGADO</v>
          </cell>
          <cell r="J6905">
            <v>44910</v>
          </cell>
          <cell r="K6905" t="str">
            <v>MARLENE MINA</v>
          </cell>
          <cell r="L6905" t="str">
            <v>ELOY ALFARO Y HUMBERTO OBANDO FRENTE AL HOSPITAL ELOY ALFARO // BORBON BORBON 080203 ESMERALDAS</v>
          </cell>
          <cell r="M6905" t="str">
            <v/>
          </cell>
          <cell r="N6905" t="str">
            <v>00992286196</v>
          </cell>
          <cell r="O6905" t="str">
            <v>00992286196</v>
          </cell>
          <cell r="P6905" t="str">
            <v>080203</v>
          </cell>
          <cell r="Q6905" t="str">
            <v>ELOY ALFARO</v>
          </cell>
          <cell r="R6905" t="str">
            <v>ESMERALDAS</v>
          </cell>
          <cell r="S6905" t="str">
            <v>ATAHUALPA (CAB. EN CAMARONES) - BORBON - TELEMBI - SAN JOSE DE CAYAPAS</v>
          </cell>
          <cell r="T6905" t="str">
            <v>TRAMACO</v>
          </cell>
          <cell r="U6905" t="str">
            <v>FLEXNETUIO_PROVINCIA</v>
          </cell>
          <cell r="V6905">
            <v>1</v>
          </cell>
          <cell r="W6905">
            <v>4.4000000000000004</v>
          </cell>
          <cell r="X6905" t="str">
            <v>HYCITE QUITO</v>
          </cell>
          <cell r="Y6905" t="str">
            <v>FLEX NET CALLE 28 DE JUNIO S/N Y GARCIA MORENO ENTRADA LLANO GRANDE</v>
          </cell>
        </row>
        <row r="6906">
          <cell r="A6906" t="str">
            <v>98735635</v>
          </cell>
          <cell r="B6906">
            <v>479793</v>
          </cell>
          <cell r="C6906" t="str">
            <v>98735635</v>
          </cell>
          <cell r="D6906" t="str">
            <v>HYCITE</v>
          </cell>
          <cell r="E6906" t="str">
            <v>DESPACHO</v>
          </cell>
          <cell r="F6906" t="str">
            <v>NORMAL</v>
          </cell>
          <cell r="G6906" t="str">
            <v>TFQ89006</v>
          </cell>
          <cell r="H6906">
            <v>44909</v>
          </cell>
          <cell r="I6906" t="str">
            <v>ENTREGADO</v>
          </cell>
          <cell r="J6906">
            <v>44911</v>
          </cell>
          <cell r="K6906" t="str">
            <v>MILTON JESUS NARVAEZ TANGUILA</v>
          </cell>
          <cell r="L6906" t="str">
            <v>CALLE JORGE PIEDRA Y TENIENTE MANUEL SERRANO NA° N54-242 QUITO LA CONCEPCION 170511 PICHINCHA</v>
          </cell>
          <cell r="M6906" t="str">
            <v/>
          </cell>
          <cell r="N6906" t="str">
            <v>00995445532</v>
          </cell>
          <cell r="O6906" t="str">
            <v>00995445532</v>
          </cell>
          <cell r="P6906" t="str">
            <v>170511</v>
          </cell>
          <cell r="Q6906" t="str">
            <v>QUITO</v>
          </cell>
          <cell r="R6906" t="str">
            <v>PICHINCHA</v>
          </cell>
          <cell r="S6906" t="str">
            <v>QUITO</v>
          </cell>
          <cell r="T6906" t="str">
            <v>FLEXTRANS UIO</v>
          </cell>
          <cell r="U6906" t="str">
            <v>FLEXNETUIO_LOCAL</v>
          </cell>
          <cell r="V6906">
            <v>1</v>
          </cell>
          <cell r="W6906">
            <v>1.3</v>
          </cell>
          <cell r="X6906" t="str">
            <v>HYCITE QUITO</v>
          </cell>
          <cell r="Y6906" t="str">
            <v>FLEX NET CALLE 28 DE JUNIO S/N Y GARCIA MORENO ENTRADA LLANO GRANDE</v>
          </cell>
        </row>
        <row r="6907">
          <cell r="A6907" t="str">
            <v>98736405</v>
          </cell>
          <cell r="B6907">
            <v>479794</v>
          </cell>
          <cell r="C6907" t="str">
            <v>98736405</v>
          </cell>
          <cell r="D6907" t="str">
            <v>HYCITE</v>
          </cell>
          <cell r="E6907" t="str">
            <v>DESPACHO</v>
          </cell>
          <cell r="F6907" t="str">
            <v>NORMAL</v>
          </cell>
          <cell r="G6907" t="str">
            <v>TF89007</v>
          </cell>
          <cell r="H6907">
            <v>44909</v>
          </cell>
          <cell r="I6907" t="str">
            <v>ENTREGADO</v>
          </cell>
          <cell r="J6907">
            <v>44910</v>
          </cell>
          <cell r="K6907" t="str">
            <v>WELLINGTON PARRALES</v>
          </cell>
          <cell r="L6907" t="str">
            <v>CDLA IETEL MZ 33 SOLAR 1 DIAGONAL A TECNICENTRO  TARQUI 090505 GUAYAS</v>
          </cell>
          <cell r="M6907" t="str">
            <v/>
          </cell>
          <cell r="N6907" t="str">
            <v>00980970570</v>
          </cell>
          <cell r="O6907" t="str">
            <v>00980970570</v>
          </cell>
          <cell r="P6907" t="str">
            <v>090505</v>
          </cell>
          <cell r="Q6907" t="str">
            <v>GUAYAQUIL</v>
          </cell>
          <cell r="R6907" t="str">
            <v>GUAYAS</v>
          </cell>
          <cell r="S6907" t="str">
            <v>GUAYAQUIL</v>
          </cell>
          <cell r="T6907" t="str">
            <v>ITSACOURIER</v>
          </cell>
          <cell r="U6907" t="str">
            <v>FLEXNETUIO_GYE</v>
          </cell>
          <cell r="V6907">
            <v>1</v>
          </cell>
          <cell r="W6907">
            <v>8.57</v>
          </cell>
          <cell r="X6907" t="str">
            <v>HYCITE QUITO</v>
          </cell>
          <cell r="Y6907" t="str">
            <v>FLEX NET CALLE 28 DE JUNIO S/N Y GARCIA MORENO ENTRADA LLANO GRANDE</v>
          </cell>
        </row>
        <row r="6908">
          <cell r="A6908" t="str">
            <v>98736623</v>
          </cell>
          <cell r="B6908">
            <v>479795</v>
          </cell>
          <cell r="C6908" t="str">
            <v>98736623</v>
          </cell>
          <cell r="D6908" t="str">
            <v>HYCITE</v>
          </cell>
          <cell r="E6908" t="str">
            <v>DESPACHO</v>
          </cell>
          <cell r="F6908" t="str">
            <v>NORMAL</v>
          </cell>
          <cell r="G6908" t="str">
            <v>TFQ89008</v>
          </cell>
          <cell r="H6908">
            <v>44909</v>
          </cell>
          <cell r="I6908" t="str">
            <v>ENTREGADO</v>
          </cell>
          <cell r="J6908">
            <v>44910</v>
          </cell>
          <cell r="K6908" t="str">
            <v>IVAN LOAIZA &amp; NANCY DIAZ</v>
          </cell>
          <cell r="L6908" t="str">
            <v>GONZALO SALAZAR # OE3-107 JAIME PAEZ A DOS CUADRAS DE LA AV DE LA PRENSA QUITO MARISCAL SUCRE 170510 PICHINCHA</v>
          </cell>
          <cell r="M6908" t="str">
            <v/>
          </cell>
          <cell r="N6908" t="str">
            <v>00383430433</v>
          </cell>
          <cell r="O6908" t="str">
            <v>00383430433</v>
          </cell>
          <cell r="P6908" t="str">
            <v>170510</v>
          </cell>
          <cell r="Q6908" t="str">
            <v>QUITO</v>
          </cell>
          <cell r="R6908" t="str">
            <v>PICHINCHA</v>
          </cell>
          <cell r="S6908" t="str">
            <v>QUITO</v>
          </cell>
          <cell r="T6908" t="str">
            <v>FLEXTRANS UIO</v>
          </cell>
          <cell r="U6908" t="str">
            <v>FLEXNETUIO_LOCAL</v>
          </cell>
          <cell r="V6908">
            <v>1</v>
          </cell>
          <cell r="W6908">
            <v>3.7</v>
          </cell>
          <cell r="X6908" t="str">
            <v>HYCITE QUITO</v>
          </cell>
          <cell r="Y6908" t="str">
            <v>FLEX NET CALLE 28 DE JUNIO S/N Y GARCIA MORENO ENTRADA LLANO GRANDE</v>
          </cell>
        </row>
        <row r="6909">
          <cell r="A6909" t="str">
            <v>98736690</v>
          </cell>
          <cell r="B6909">
            <v>479796</v>
          </cell>
          <cell r="C6909" t="str">
            <v>98736690</v>
          </cell>
          <cell r="D6909" t="str">
            <v>HYCITE</v>
          </cell>
          <cell r="E6909" t="str">
            <v>DESPACHO</v>
          </cell>
          <cell r="F6909" t="str">
            <v>NORMAL</v>
          </cell>
          <cell r="G6909" t="str">
            <v>TF89009</v>
          </cell>
          <cell r="H6909">
            <v>44909</v>
          </cell>
          <cell r="I6909" t="str">
            <v>ENTREGADO</v>
          </cell>
          <cell r="J6909">
            <v>44915</v>
          </cell>
          <cell r="K6909" t="str">
            <v>MARTHA LAZO</v>
          </cell>
          <cell r="L6909" t="str">
            <v>COOP EBENEZER MZ 8 SL 11 MONTE SINAI GUAYAQUIL/ GUAYAQUIL  TARQUI 090204 GUAYAS</v>
          </cell>
          <cell r="M6909" t="str">
            <v/>
          </cell>
          <cell r="N6909" t="str">
            <v>00985832799</v>
          </cell>
          <cell r="O6909" t="str">
            <v>00985832799</v>
          </cell>
          <cell r="P6909" t="str">
            <v>090204</v>
          </cell>
          <cell r="Q6909" t="str">
            <v>GUAYAQUIL</v>
          </cell>
          <cell r="R6909" t="str">
            <v>GUAYAS</v>
          </cell>
          <cell r="S6909" t="str">
            <v>GUAYAQUIL</v>
          </cell>
          <cell r="T6909" t="str">
            <v>FLEXTRANS GYE</v>
          </cell>
          <cell r="U6909" t="str">
            <v>FLEXNETUIO_GYE</v>
          </cell>
          <cell r="V6909">
            <v>1</v>
          </cell>
          <cell r="W6909">
            <v>7.1</v>
          </cell>
          <cell r="X6909" t="str">
            <v>HYCITE QUITO</v>
          </cell>
          <cell r="Y6909" t="str">
            <v>FLEX NET CALLE 28 DE JUNIO S/N Y GARCIA MORENO ENTRADA LLANO GRANDE</v>
          </cell>
        </row>
        <row r="6910">
          <cell r="A6910" t="str">
            <v>98711380</v>
          </cell>
          <cell r="B6910">
            <v>479729</v>
          </cell>
          <cell r="C6910" t="str">
            <v>98711380</v>
          </cell>
          <cell r="D6910" t="str">
            <v>HYCITE</v>
          </cell>
          <cell r="E6910" t="str">
            <v>DESPACHO</v>
          </cell>
          <cell r="F6910" t="str">
            <v>NORMAL</v>
          </cell>
          <cell r="G6910" t="str">
            <v>031002004101933</v>
          </cell>
          <cell r="H6910">
            <v>44909</v>
          </cell>
          <cell r="I6910" t="str">
            <v>ENTREGADO</v>
          </cell>
          <cell r="J6910">
            <v>44910</v>
          </cell>
          <cell r="K6910" t="str">
            <v>FANY MORAYMA ORTIZ SARMIENTO</v>
          </cell>
          <cell r="L6910" t="str">
            <v>AV DEL MAESTRO Y VIA QUITO DIAGONAL AL COLEGIO NAPO LAGO AGRIO // NAPO NUEVA LOJA 210204 SUCUMBIOS</v>
          </cell>
          <cell r="M6910" t="str">
            <v/>
          </cell>
          <cell r="N6910" t="str">
            <v>0985992891 /</v>
          </cell>
          <cell r="O6910" t="str">
            <v>0985992891 /</v>
          </cell>
          <cell r="P6910" t="str">
            <v>210204</v>
          </cell>
          <cell r="Q6910" t="str">
            <v>LAGO AGRIO</v>
          </cell>
          <cell r="R6910" t="str">
            <v>SUCUMBIOS</v>
          </cell>
          <cell r="S6910" t="str">
            <v>NUEVA LOJA - SAN JOSE</v>
          </cell>
          <cell r="T6910" t="str">
            <v>TRAMACO</v>
          </cell>
          <cell r="U6910" t="str">
            <v>FLEXNETUIO_PROVINCIA</v>
          </cell>
          <cell r="V6910">
            <v>1</v>
          </cell>
          <cell r="W6910">
            <v>0</v>
          </cell>
          <cell r="X6910" t="str">
            <v>HYCITE QUITO</v>
          </cell>
          <cell r="Y6910" t="str">
            <v>FLEX NET CALLE 28 DE JUNIO S/N Y GARCIA MORENO ENTRADA LLANO GRANDE</v>
          </cell>
        </row>
        <row r="6911">
          <cell r="A6911" t="str">
            <v>98714440</v>
          </cell>
          <cell r="B6911">
            <v>479730</v>
          </cell>
          <cell r="C6911" t="str">
            <v>98714440</v>
          </cell>
          <cell r="D6911" t="str">
            <v>HYCITE</v>
          </cell>
          <cell r="E6911" t="str">
            <v>DESPACHO</v>
          </cell>
          <cell r="F6911" t="str">
            <v>NORMAL</v>
          </cell>
          <cell r="G6911" t="str">
            <v>TFQ89031</v>
          </cell>
          <cell r="H6911">
            <v>44909</v>
          </cell>
          <cell r="I6911" t="str">
            <v>ENTREGADO</v>
          </cell>
          <cell r="J6911">
            <v>44910</v>
          </cell>
          <cell r="K6911" t="str">
            <v>JHON ERAZO</v>
          </cell>
          <cell r="L6911" t="str">
            <v>CALLE DUCHICELA FERRIMADERA ERAZO CASA 3 PISOS-CALLE DUCHICELA 959 Y 9 AGO QUITO / CALDERON CALDERON 170202 PICHINCHA</v>
          </cell>
          <cell r="N6911" t="str">
            <v>0997981972</v>
          </cell>
          <cell r="O6911" t="str">
            <v>0997981972</v>
          </cell>
          <cell r="P6911" t="str">
            <v>170202</v>
          </cell>
          <cell r="Q6911" t="str">
            <v>QUITO</v>
          </cell>
          <cell r="R6911" t="str">
            <v>PICHINCHA</v>
          </cell>
          <cell r="S6911" t="str">
            <v>CALDERON (CARAPUNGO)</v>
          </cell>
          <cell r="T6911" t="str">
            <v>FLEXTRANS UIO</v>
          </cell>
          <cell r="U6911" t="str">
            <v>FLEXNETUIO_LOCAL</v>
          </cell>
          <cell r="V6911">
            <v>2</v>
          </cell>
          <cell r="W6911">
            <v>14.7</v>
          </cell>
          <cell r="X6911" t="str">
            <v>HYCITE QUITO</v>
          </cell>
          <cell r="Y6911" t="str">
            <v>FLEX NET CALLE 28 DE JUNIO S/N Y GARCIA MORENO ENTRADA LLANO GRANDE</v>
          </cell>
        </row>
        <row r="6912">
          <cell r="A6912" t="str">
            <v>98714708</v>
          </cell>
          <cell r="B6912">
            <v>479731</v>
          </cell>
          <cell r="C6912" t="str">
            <v>98714708</v>
          </cell>
          <cell r="D6912" t="str">
            <v>HYCITE</v>
          </cell>
          <cell r="E6912" t="str">
            <v>DESPACHO</v>
          </cell>
          <cell r="F6912" t="str">
            <v>NORMAL</v>
          </cell>
          <cell r="G6912" t="str">
            <v>031002004101934</v>
          </cell>
          <cell r="H6912">
            <v>44909</v>
          </cell>
          <cell r="I6912" t="str">
            <v>ENTREGADO</v>
          </cell>
          <cell r="J6912">
            <v>44911</v>
          </cell>
          <cell r="K6912" t="str">
            <v>SANTIAGO TRONCOZO</v>
          </cell>
          <cell r="L6912" t="str">
            <v>PATRIA NUEVA FTE A LAS CANCHAS DE LA COOP PATRIA NUEV SANTO DOMINGO-SUR PATRIA NUEVA 230115 SANTO DOMINGO</v>
          </cell>
          <cell r="M6912" t="str">
            <v/>
          </cell>
          <cell r="N6912" t="str">
            <v>0991988687 / 997015609</v>
          </cell>
          <cell r="O6912" t="str">
            <v>0991988687 / 997015609</v>
          </cell>
          <cell r="P6912" t="str">
            <v>230115</v>
          </cell>
          <cell r="Q6912" t="str">
            <v>SANTO DOMINGO</v>
          </cell>
          <cell r="R6912" t="str">
            <v>SANTO DOMINGO DE LOS TSACHILAS</v>
          </cell>
          <cell r="S6912" t="str">
            <v>ALLURIQUIN - COOPERATIVA MAR DE LA TRANQUILIDAD</v>
          </cell>
          <cell r="T6912" t="str">
            <v>TRAMACO</v>
          </cell>
          <cell r="U6912" t="str">
            <v>FLEXNETUIO_PROVINCIA</v>
          </cell>
          <cell r="V6912">
            <v>1</v>
          </cell>
          <cell r="W6912">
            <v>8.8000000000000007</v>
          </cell>
          <cell r="X6912" t="str">
            <v>HYCITE QUITO</v>
          </cell>
          <cell r="Y6912" t="str">
            <v>FLEX NET CALLE 28 DE JUNIO S/N Y GARCIA MORENO ENTRADA LLANO GRANDE</v>
          </cell>
        </row>
        <row r="6913">
          <cell r="A6913" t="str">
            <v>98715546</v>
          </cell>
          <cell r="B6913">
            <v>479732</v>
          </cell>
          <cell r="C6913" t="str">
            <v>98715546</v>
          </cell>
          <cell r="D6913" t="str">
            <v>HYCITE</v>
          </cell>
          <cell r="E6913" t="str">
            <v>DESPACHO</v>
          </cell>
          <cell r="F6913" t="str">
            <v>NORMAL</v>
          </cell>
          <cell r="G6913" t="str">
            <v>TF88967</v>
          </cell>
          <cell r="H6913">
            <v>44909</v>
          </cell>
          <cell r="I6913" t="str">
            <v>ENTREGADO</v>
          </cell>
          <cell r="J6913">
            <v>44910</v>
          </cell>
          <cell r="K6913" t="str">
            <v>CATALINA RUFINA GALARZA NUNEZ (D)</v>
          </cell>
          <cell r="L6913" t="str">
            <v>ECUADOR- GUAYAQUIL KENNEDY NORTE MANZ 0301 SOL 02 KENNEDY NORTE MA 0 GUAYAQUIL TARQUI 090506 GUAYAS</v>
          </cell>
          <cell r="M6913" t="str">
            <v/>
          </cell>
          <cell r="N6913" t="str">
            <v>0998125695 / 932075982</v>
          </cell>
          <cell r="O6913" t="str">
            <v>0998125695 / 932075982</v>
          </cell>
          <cell r="P6913" t="str">
            <v>090506</v>
          </cell>
          <cell r="Q6913" t="str">
            <v>GUAYAQUIL</v>
          </cell>
          <cell r="R6913" t="str">
            <v>GUAYAS</v>
          </cell>
          <cell r="S6913" t="str">
            <v>GUAYAQUIL</v>
          </cell>
          <cell r="T6913" t="str">
            <v>ITSACOURIER</v>
          </cell>
          <cell r="U6913" t="str">
            <v>FLEXNETUIO_GYE</v>
          </cell>
          <cell r="V6913">
            <v>1</v>
          </cell>
          <cell r="W6913">
            <v>8.8000000000000007</v>
          </cell>
          <cell r="X6913" t="str">
            <v>HYCITE QUITO</v>
          </cell>
          <cell r="Y6913" t="str">
            <v>FLEX NET CALLE 28 DE JUNIO S/N Y GARCIA MORENO ENTRADA LLANO GRANDE</v>
          </cell>
        </row>
        <row r="6914">
          <cell r="A6914" t="str">
            <v>98716338</v>
          </cell>
          <cell r="B6914">
            <v>479733</v>
          </cell>
          <cell r="C6914" t="str">
            <v>98716338</v>
          </cell>
          <cell r="D6914" t="str">
            <v>HYCITE</v>
          </cell>
          <cell r="E6914" t="str">
            <v>DESPACHO</v>
          </cell>
          <cell r="F6914" t="str">
            <v>NORMAL</v>
          </cell>
          <cell r="G6914" t="str">
            <v>TFQ88968</v>
          </cell>
          <cell r="H6914">
            <v>44909</v>
          </cell>
          <cell r="I6914" t="str">
            <v>ENTREGADO</v>
          </cell>
          <cell r="J6914">
            <v>44910</v>
          </cell>
          <cell r="K6914" t="str">
            <v>ROCIO RUIZ</v>
          </cell>
          <cell r="L6914" t="str">
            <v>6 DE DICIEMBRE N21-120 Y ROCA ROCA Y ROBLEDO QUITO // LA MARISCAL 170526 PICHINCHA</v>
          </cell>
          <cell r="M6914" t="str">
            <v/>
          </cell>
          <cell r="N6914" t="str">
            <v>0994280545</v>
          </cell>
          <cell r="O6914" t="str">
            <v>0994280545</v>
          </cell>
          <cell r="P6914" t="str">
            <v>170526</v>
          </cell>
          <cell r="Q6914" t="str">
            <v>QUITO</v>
          </cell>
          <cell r="R6914" t="str">
            <v>PICHINCHA</v>
          </cell>
          <cell r="S6914" t="str">
            <v>QUITO</v>
          </cell>
          <cell r="T6914" t="str">
            <v>FLEXTRANS UIO</v>
          </cell>
          <cell r="U6914" t="str">
            <v>FLEXNETUIO_LOCAL</v>
          </cell>
          <cell r="V6914">
            <v>1</v>
          </cell>
          <cell r="W6914">
            <v>9.6</v>
          </cell>
          <cell r="X6914" t="str">
            <v>HYCITE QUITO</v>
          </cell>
          <cell r="Y6914" t="str">
            <v>FLEX NET CALLE 28 DE JUNIO S/N Y GARCIA MORENO ENTRADA LLANO GRANDE</v>
          </cell>
        </row>
        <row r="6915">
          <cell r="A6915" t="str">
            <v>98717882</v>
          </cell>
          <cell r="B6915">
            <v>479734</v>
          </cell>
          <cell r="C6915" t="str">
            <v>98717882</v>
          </cell>
          <cell r="D6915" t="str">
            <v>HYCITE</v>
          </cell>
          <cell r="E6915" t="str">
            <v>DESPACHO</v>
          </cell>
          <cell r="F6915" t="str">
            <v>NORMAL</v>
          </cell>
          <cell r="G6915" t="str">
            <v>TFQ88969</v>
          </cell>
          <cell r="H6915">
            <v>44909</v>
          </cell>
          <cell r="I6915" t="str">
            <v>ENTREGADO</v>
          </cell>
          <cell r="J6915">
            <v>44911</v>
          </cell>
          <cell r="K6915" t="str">
            <v>ESTHER GUERRERO</v>
          </cell>
          <cell r="L6915" t="str">
            <v>OE3B ANTONIO UILLOA N27-68 N27B DIEGO ARCOS B QUEVEDO PB QUITO // QUITO BELISARIO QUEVEDO 170520 PICHINCHA</v>
          </cell>
          <cell r="M6915" t="str">
            <v/>
          </cell>
          <cell r="N6915" t="str">
            <v>0993959576</v>
          </cell>
          <cell r="O6915" t="str">
            <v>0993959576</v>
          </cell>
          <cell r="P6915" t="str">
            <v>170520</v>
          </cell>
          <cell r="Q6915" t="str">
            <v>QUITO</v>
          </cell>
          <cell r="R6915" t="str">
            <v>PICHINCHA</v>
          </cell>
          <cell r="S6915" t="str">
            <v>QUITO</v>
          </cell>
          <cell r="T6915" t="str">
            <v>FLEXTRANS UIO</v>
          </cell>
          <cell r="U6915" t="str">
            <v>FLEXNETUIO_LOCAL</v>
          </cell>
          <cell r="V6915">
            <v>1</v>
          </cell>
          <cell r="W6915">
            <v>7.7</v>
          </cell>
          <cell r="X6915" t="str">
            <v>HYCITE QUITO</v>
          </cell>
          <cell r="Y6915" t="str">
            <v>FLEX NET CALLE 28 DE JUNIO S/N Y GARCIA MORENO ENTRADA LLANO GRANDE</v>
          </cell>
        </row>
        <row r="6916">
          <cell r="A6916" t="str">
            <v>98718320</v>
          </cell>
          <cell r="B6916">
            <v>479735</v>
          </cell>
          <cell r="C6916" t="str">
            <v>98718320</v>
          </cell>
          <cell r="D6916" t="str">
            <v>HYCITE</v>
          </cell>
          <cell r="E6916" t="str">
            <v>DESPACHO</v>
          </cell>
          <cell r="F6916" t="str">
            <v>NORMAL</v>
          </cell>
          <cell r="G6916" t="str">
            <v>031002004101935</v>
          </cell>
          <cell r="H6916">
            <v>44909</v>
          </cell>
          <cell r="I6916" t="str">
            <v>ENTREGADO</v>
          </cell>
          <cell r="J6916">
            <v>44910</v>
          </cell>
          <cell r="K6916" t="str">
            <v>VERONICA JIMENEZ</v>
          </cell>
          <cell r="L6916" t="str">
            <v>PASCUAL MANGA 358 UCINTIMILLO DIAGONAL ESCUELA FE Y ALEGRIA IBARRA // FE Y ALEGRIA SAGRARIO 100102 IMBABURA</v>
          </cell>
          <cell r="M6916" t="str">
            <v/>
          </cell>
          <cell r="N6916" t="str">
            <v>0990990827</v>
          </cell>
          <cell r="O6916" t="str">
            <v>0990990827</v>
          </cell>
          <cell r="P6916" t="str">
            <v>100102</v>
          </cell>
          <cell r="Q6916" t="str">
            <v>IBARRA</v>
          </cell>
          <cell r="R6916" t="str">
            <v>IMBABURA</v>
          </cell>
          <cell r="S6916" t="str">
            <v>SAN MIGUEL DE IBARRA</v>
          </cell>
          <cell r="T6916" t="str">
            <v>TRAMACO</v>
          </cell>
          <cell r="U6916" t="str">
            <v>FLEXNETUIO_PROVINCIA</v>
          </cell>
          <cell r="V6916">
            <v>1</v>
          </cell>
          <cell r="W6916">
            <v>4.5</v>
          </cell>
          <cell r="X6916" t="str">
            <v>HYCITE QUITO</v>
          </cell>
          <cell r="Y6916" t="str">
            <v>FLEX NET CALLE 28 DE JUNIO S/N Y GARCIA MORENO ENTRADA LLANO GRANDE</v>
          </cell>
        </row>
        <row r="6917">
          <cell r="A6917" t="str">
            <v>98718455</v>
          </cell>
          <cell r="B6917">
            <v>479736</v>
          </cell>
          <cell r="C6917" t="str">
            <v>98718455</v>
          </cell>
          <cell r="D6917" t="str">
            <v>HYCITE</v>
          </cell>
          <cell r="E6917" t="str">
            <v>DESPACHO</v>
          </cell>
          <cell r="F6917" t="str">
            <v>NORMAL</v>
          </cell>
          <cell r="G6917" t="str">
            <v>031002004101936</v>
          </cell>
          <cell r="H6917">
            <v>44909</v>
          </cell>
          <cell r="I6917" t="str">
            <v>ENTREGADO</v>
          </cell>
          <cell r="J6917">
            <v>44910</v>
          </cell>
          <cell r="K6917" t="str">
            <v>LUIS VIZUETE</v>
          </cell>
          <cell r="L6917" t="str">
            <v>PORTO ALEGREY TAMPICO CASA ESQUINERA DE 3 PISOS AMBATO // LA MERCED IZAMBA 180110 TUNGURAHUA</v>
          </cell>
          <cell r="M6917" t="str">
            <v/>
          </cell>
          <cell r="N6917" t="str">
            <v>0991871088</v>
          </cell>
          <cell r="O6917" t="str">
            <v>0991871088</v>
          </cell>
          <cell r="P6917" t="str">
            <v>180110</v>
          </cell>
          <cell r="Q6917" t="str">
            <v>AMBATO</v>
          </cell>
          <cell r="R6917" t="str">
            <v>TUNGURAHUA</v>
          </cell>
          <cell r="S6917" t="str">
            <v>ATAHUALPA (CHISALATA) - IZAMBA - PARQUE INDUSTRIAL</v>
          </cell>
          <cell r="T6917" t="str">
            <v>TRAMACO</v>
          </cell>
          <cell r="U6917" t="str">
            <v>FLEXNETUIO_PROVINCIA</v>
          </cell>
          <cell r="V6917">
            <v>1</v>
          </cell>
          <cell r="W6917">
            <v>7.9</v>
          </cell>
          <cell r="X6917" t="str">
            <v>HYCITE QUITO</v>
          </cell>
          <cell r="Y6917" t="str">
            <v>FLEX NET CALLE 28 DE JUNIO S/N Y GARCIA MORENO ENTRADA LLANO GRANDE</v>
          </cell>
        </row>
        <row r="6918">
          <cell r="A6918" t="str">
            <v>98718719</v>
          </cell>
          <cell r="B6918">
            <v>479737</v>
          </cell>
          <cell r="C6918" t="str">
            <v>98718719</v>
          </cell>
          <cell r="D6918" t="str">
            <v>HYCITE</v>
          </cell>
          <cell r="E6918" t="str">
            <v>DESPACHO</v>
          </cell>
          <cell r="F6918" t="str">
            <v>NORMAL</v>
          </cell>
          <cell r="G6918" t="str">
            <v>TF88970</v>
          </cell>
          <cell r="H6918">
            <v>44909</v>
          </cell>
          <cell r="I6918" t="str">
            <v>ENTREGADO</v>
          </cell>
          <cell r="J6918">
            <v>44910</v>
          </cell>
          <cell r="K6918" t="str">
            <v>FERMIN REZABALA</v>
          </cell>
          <cell r="L6918" t="str">
            <v>CIUDAD DEL RIO MZ 97 4 V 8 AUTOPISTA NARCISA DE JESUS GUAYAQUIL-NORTE PASCUALES 090703 GUAYAS</v>
          </cell>
          <cell r="N6918" t="str">
            <v>0989437825</v>
          </cell>
          <cell r="O6918" t="str">
            <v>0989437825</v>
          </cell>
          <cell r="P6918" t="str">
            <v>090703</v>
          </cell>
          <cell r="Q6918" t="str">
            <v>GUAYAQUIL</v>
          </cell>
          <cell r="R6918" t="str">
            <v>GUAYAS</v>
          </cell>
          <cell r="S6918" t="str">
            <v>GUAYAQUIL</v>
          </cell>
          <cell r="T6918" t="str">
            <v>ITSACOURIER</v>
          </cell>
          <cell r="U6918" t="str">
            <v>FLEXNETUIO_GYE</v>
          </cell>
          <cell r="V6918">
            <v>2</v>
          </cell>
          <cell r="W6918">
            <v>18.3</v>
          </cell>
          <cell r="X6918" t="str">
            <v>HYCITE QUITO</v>
          </cell>
          <cell r="Y6918" t="str">
            <v>FLEX NET CALLE 28 DE JUNIO S/N Y GARCIA MORENO ENTRADA LLANO GRANDE</v>
          </cell>
        </row>
        <row r="6919">
          <cell r="A6919" t="str">
            <v>98719041</v>
          </cell>
          <cell r="B6919">
            <v>479738</v>
          </cell>
          <cell r="C6919" t="str">
            <v>98719041</v>
          </cell>
          <cell r="D6919" t="str">
            <v>HYCITE</v>
          </cell>
          <cell r="E6919" t="str">
            <v>DESPACHO</v>
          </cell>
          <cell r="F6919" t="str">
            <v>NORMAL</v>
          </cell>
          <cell r="G6919" t="str">
            <v>031002004101937</v>
          </cell>
          <cell r="H6919">
            <v>44909</v>
          </cell>
          <cell r="I6919" t="str">
            <v>ENTREGADO</v>
          </cell>
          <cell r="J6919">
            <v>44912</v>
          </cell>
          <cell r="K6919" t="str">
            <v>CARMEN MEDRANDA</v>
          </cell>
          <cell r="L6919" t="str">
            <v>CALLE 2 Y GARCIA MORENO SALON DE EVENTOS AMOUR PEDERNALES // GERONIMA PEDERNALES 131750 MANABI</v>
          </cell>
          <cell r="N6919" t="str">
            <v>0993593665</v>
          </cell>
          <cell r="O6919" t="str">
            <v>0993593665</v>
          </cell>
          <cell r="P6919" t="str">
            <v>131001</v>
          </cell>
          <cell r="Q6919" t="str">
            <v>PEDERNALES</v>
          </cell>
          <cell r="R6919" t="str">
            <v>MANABI</v>
          </cell>
          <cell r="S6919" t="str">
            <v>PEDERNALES - RECINTO COAQUE - RECINTO LA CHORRERA</v>
          </cell>
          <cell r="T6919" t="str">
            <v>TRAMACO</v>
          </cell>
          <cell r="U6919" t="str">
            <v>FLEXNETUIO_PROVINCIA</v>
          </cell>
          <cell r="V6919">
            <v>1</v>
          </cell>
          <cell r="W6919">
            <v>8.4</v>
          </cell>
          <cell r="X6919" t="str">
            <v>HYCITE QUITO</v>
          </cell>
          <cell r="Y6919" t="str">
            <v>FLEX NET CALLE 28 DE JUNIO S/N Y GARCIA MORENO ENTRADA LLANO GRANDE</v>
          </cell>
        </row>
        <row r="6920">
          <cell r="A6920" t="str">
            <v>98719090</v>
          </cell>
          <cell r="B6920">
            <v>479739</v>
          </cell>
          <cell r="C6920" t="str">
            <v>98719090</v>
          </cell>
          <cell r="D6920" t="str">
            <v>HYCITE</v>
          </cell>
          <cell r="E6920" t="str">
            <v>DESPACHO</v>
          </cell>
          <cell r="F6920" t="str">
            <v>NORMAL</v>
          </cell>
          <cell r="G6920" t="str">
            <v>TFQ88971</v>
          </cell>
          <cell r="H6920">
            <v>44909</v>
          </cell>
          <cell r="I6920" t="str">
            <v>ENTREGADO</v>
          </cell>
          <cell r="J6920">
            <v>44910</v>
          </cell>
          <cell r="K6920" t="str">
            <v>JOSEFINA CASTILLO</v>
          </cell>
          <cell r="L6920" t="str">
            <v>CHILE E4-48 Y LEON CASA ROSADA 2 PISOS QUITO // LA TOLA SAN BLAS 170403 PICHINCHA</v>
          </cell>
          <cell r="M6920" t="str">
            <v/>
          </cell>
          <cell r="N6920" t="str">
            <v>0992952200</v>
          </cell>
          <cell r="O6920" t="str">
            <v>0992952200</v>
          </cell>
          <cell r="P6920" t="str">
            <v>170403</v>
          </cell>
          <cell r="Q6920" t="str">
            <v>QUITO</v>
          </cell>
          <cell r="R6920" t="str">
            <v>PICHINCHA</v>
          </cell>
          <cell r="S6920" t="str">
            <v>QUITO</v>
          </cell>
          <cell r="T6920" t="str">
            <v>FLEXTRANS UIO</v>
          </cell>
          <cell r="U6920" t="str">
            <v>FLEXNETUIO_LOCAL</v>
          </cell>
          <cell r="V6920">
            <v>1</v>
          </cell>
          <cell r="W6920">
            <v>7.9</v>
          </cell>
          <cell r="X6920" t="str">
            <v>HYCITE QUITO</v>
          </cell>
          <cell r="Y6920" t="str">
            <v>FLEX NET CALLE 28 DE JUNIO S/N Y GARCIA MORENO ENTRADA LLANO GRANDE</v>
          </cell>
        </row>
        <row r="6921">
          <cell r="A6921" t="str">
            <v>98719637</v>
          </cell>
          <cell r="B6921">
            <v>479740</v>
          </cell>
          <cell r="C6921" t="str">
            <v>98719637</v>
          </cell>
          <cell r="D6921" t="str">
            <v>HYCITE</v>
          </cell>
          <cell r="E6921" t="str">
            <v>DESPACHO</v>
          </cell>
          <cell r="F6921" t="str">
            <v>NORMAL</v>
          </cell>
          <cell r="G6921" t="str">
            <v>TFQ88972</v>
          </cell>
          <cell r="H6921">
            <v>44909</v>
          </cell>
          <cell r="I6921" t="str">
            <v>ENTREGADO</v>
          </cell>
          <cell r="J6921">
            <v>44911</v>
          </cell>
          <cell r="K6921" t="str">
            <v>CARLA TIPAN</v>
          </cell>
          <cell r="L6921" t="str">
            <v>DE LOS GUABOS 47-68 Y AV INCA A 100MT DE PINTULAC HEAVY GLASS QUITO / EL INCA SAN ISIDRO DEL INCA 170502 PICHINCHA</v>
          </cell>
          <cell r="N6921" t="str">
            <v>0994623009 / 023651379</v>
          </cell>
          <cell r="O6921" t="str">
            <v>0994623009 / 023651379</v>
          </cell>
          <cell r="P6921" t="str">
            <v>170502</v>
          </cell>
          <cell r="Q6921" t="str">
            <v>QUITO</v>
          </cell>
          <cell r="R6921" t="str">
            <v>PICHINCHA</v>
          </cell>
          <cell r="S6921" t="str">
            <v>QUITO</v>
          </cell>
          <cell r="T6921" t="str">
            <v>FLEXTRANS UIO</v>
          </cell>
          <cell r="U6921" t="str">
            <v>FLEXNETUIO_LOCAL</v>
          </cell>
          <cell r="V6921">
            <v>1</v>
          </cell>
          <cell r="W6921">
            <v>10.5</v>
          </cell>
          <cell r="X6921" t="str">
            <v>HYCITE QUITO</v>
          </cell>
          <cell r="Y6921" t="str">
            <v>FLEX NET CALLE 28 DE JUNIO S/N Y GARCIA MORENO ENTRADA LLANO GRANDE</v>
          </cell>
        </row>
        <row r="6922">
          <cell r="A6922" t="str">
            <v>98719680</v>
          </cell>
          <cell r="B6922">
            <v>479741</v>
          </cell>
          <cell r="C6922" t="str">
            <v>98719680</v>
          </cell>
          <cell r="D6922" t="str">
            <v>HYCITE</v>
          </cell>
          <cell r="E6922" t="str">
            <v>DESPACHO</v>
          </cell>
          <cell r="F6922" t="str">
            <v>NORMAL</v>
          </cell>
          <cell r="G6922" t="str">
            <v>TFQ88973</v>
          </cell>
          <cell r="H6922">
            <v>44909</v>
          </cell>
          <cell r="I6922" t="str">
            <v>ENTREGADO</v>
          </cell>
          <cell r="J6922">
            <v>44910</v>
          </cell>
          <cell r="K6922" t="str">
            <v>VERONICA BENAVIDES</v>
          </cell>
          <cell r="L6922" t="str">
            <v>RIO COFANES E2 - 145 RIO CAFANES E2-145 Y BARTOLOME DE SEGOVI QUITO / PLAZA DE TOROS INAQUITO 170508 PICHINCHA</v>
          </cell>
          <cell r="M6922" t="str">
            <v/>
          </cell>
          <cell r="N6922" t="str">
            <v>0983683991</v>
          </cell>
          <cell r="O6922" t="str">
            <v>0983683991</v>
          </cell>
          <cell r="P6922" t="str">
            <v>170508</v>
          </cell>
          <cell r="Q6922" t="str">
            <v>QUITO</v>
          </cell>
          <cell r="R6922" t="str">
            <v>PICHINCHA</v>
          </cell>
          <cell r="S6922" t="str">
            <v>QUITO</v>
          </cell>
          <cell r="T6922" t="str">
            <v>FLEXTRANS UIO</v>
          </cell>
          <cell r="U6922" t="str">
            <v>FLEXNETUIO_LOCAL</v>
          </cell>
          <cell r="V6922">
            <v>1</v>
          </cell>
          <cell r="W6922">
            <v>3.6</v>
          </cell>
          <cell r="X6922" t="str">
            <v>HYCITE QUITO</v>
          </cell>
          <cell r="Y6922" t="str">
            <v>FLEX NET CALLE 28 DE JUNIO S/N Y GARCIA MORENO ENTRADA LLANO GRANDE</v>
          </cell>
        </row>
        <row r="6923">
          <cell r="A6923" t="str">
            <v>98719808</v>
          </cell>
          <cell r="B6923">
            <v>479742</v>
          </cell>
          <cell r="C6923" t="str">
            <v>98719808</v>
          </cell>
          <cell r="D6923" t="str">
            <v>HYCITE</v>
          </cell>
          <cell r="E6923" t="str">
            <v>DESPACHO</v>
          </cell>
          <cell r="F6923" t="str">
            <v>NORMAL</v>
          </cell>
          <cell r="G6923" t="str">
            <v>TF88974</v>
          </cell>
          <cell r="H6923">
            <v>44909</v>
          </cell>
          <cell r="I6923" t="str">
            <v>ENTREGADO</v>
          </cell>
          <cell r="J6923">
            <v>44914</v>
          </cell>
          <cell r="K6923" t="str">
            <v>PABLO GUZMAN</v>
          </cell>
          <cell r="L6923" t="str">
            <v>URDENOR 2 MZA 0219 SL 43 GUAYAQUIL // NORTE  TARQUI 090507 GUAYAS</v>
          </cell>
          <cell r="M6923" t="str">
            <v/>
          </cell>
          <cell r="N6923" t="str">
            <v>0991007000 /</v>
          </cell>
          <cell r="O6923" t="str">
            <v>0991007000 /</v>
          </cell>
          <cell r="P6923" t="str">
            <v>090507</v>
          </cell>
          <cell r="Q6923" t="str">
            <v>GUAYAQUIL</v>
          </cell>
          <cell r="R6923" t="str">
            <v>GUAYAS</v>
          </cell>
          <cell r="S6923" t="str">
            <v>GUAYAQUIL</v>
          </cell>
          <cell r="T6923" t="str">
            <v>ITSACOURIER</v>
          </cell>
          <cell r="U6923" t="str">
            <v>FLEXNETUIO_GYE</v>
          </cell>
          <cell r="V6923">
            <v>1</v>
          </cell>
          <cell r="W6923">
            <v>9.6</v>
          </cell>
          <cell r="X6923" t="str">
            <v>HYCITE QUITO</v>
          </cell>
          <cell r="Y6923" t="str">
            <v>FLEX NET CALLE 28 DE JUNIO S/N Y GARCIA MORENO ENTRADA LLANO GRANDE</v>
          </cell>
        </row>
        <row r="6924">
          <cell r="A6924" t="str">
            <v>98719843</v>
          </cell>
          <cell r="B6924">
            <v>479743</v>
          </cell>
          <cell r="C6924" t="str">
            <v>98719843</v>
          </cell>
          <cell r="D6924" t="str">
            <v>HYCITE</v>
          </cell>
          <cell r="E6924" t="str">
            <v>DESPACHO</v>
          </cell>
          <cell r="F6924" t="str">
            <v>NORMAL</v>
          </cell>
          <cell r="G6924" t="str">
            <v>TFQ88975</v>
          </cell>
          <cell r="H6924">
            <v>44909</v>
          </cell>
          <cell r="I6924" t="str">
            <v>ENTREGADO</v>
          </cell>
          <cell r="J6924">
            <v>44910</v>
          </cell>
          <cell r="K6924" t="str">
            <v>MANUEL CUSTODIO</v>
          </cell>
          <cell r="L6924" t="str">
            <v>ISLA ISABELLA OE7-175 E ISLA ESPENOLA BARRIO SALVADOR CELI/PUENTE 2 REVISION V QUITO / VALLE DE LOS CHILLOS ALVADOR CELI 170404 PICHINCHA</v>
          </cell>
          <cell r="M6924" t="str">
            <v/>
          </cell>
          <cell r="N6924" t="str">
            <v>0982218828</v>
          </cell>
          <cell r="O6924" t="str">
            <v>0982218828</v>
          </cell>
          <cell r="P6924" t="str">
            <v>170404</v>
          </cell>
          <cell r="Q6924" t="str">
            <v>QUITO</v>
          </cell>
          <cell r="R6924" t="str">
            <v>PICHINCHA</v>
          </cell>
          <cell r="S6924" t="str">
            <v>QUITO</v>
          </cell>
          <cell r="T6924" t="str">
            <v>FLEXTRANS UIO</v>
          </cell>
          <cell r="U6924" t="str">
            <v>FLEXNETUIO_LOCAL</v>
          </cell>
          <cell r="V6924">
            <v>1</v>
          </cell>
          <cell r="W6924">
            <v>2.1</v>
          </cell>
          <cell r="X6924" t="str">
            <v>HYCITE QUITO</v>
          </cell>
          <cell r="Y6924" t="str">
            <v>FLEX NET CALLE 28 DE JUNIO S/N Y GARCIA MORENO ENTRADA LLANO GRANDE</v>
          </cell>
        </row>
        <row r="6925">
          <cell r="A6925" t="str">
            <v>98720515</v>
          </cell>
          <cell r="B6925">
            <v>479744</v>
          </cell>
          <cell r="C6925" t="str">
            <v>98720515</v>
          </cell>
          <cell r="D6925" t="str">
            <v>HYCITE</v>
          </cell>
          <cell r="E6925" t="str">
            <v>DESPACHO</v>
          </cell>
          <cell r="F6925" t="str">
            <v>NORMAL</v>
          </cell>
          <cell r="G6925" t="str">
            <v>TFQ88976</v>
          </cell>
          <cell r="H6925">
            <v>44909</v>
          </cell>
          <cell r="I6925" t="str">
            <v>ENTREGADO</v>
          </cell>
          <cell r="J6925">
            <v>44911</v>
          </cell>
          <cell r="K6925" t="str">
            <v>YESSENIA E RUEDA KADMIEL</v>
          </cell>
          <cell r="L6925" t="str">
            <v>ISLA FERNANDINA N43 125 Y TOMAS DE BERLANGA  QUITO DISTRITO METROPOLIT 170513 PICHINCHA</v>
          </cell>
          <cell r="M6925" t="str">
            <v/>
          </cell>
          <cell r="N6925" t="str">
            <v>0987410776 / 323138426</v>
          </cell>
          <cell r="O6925" t="str">
            <v>0987410776 / 323138426</v>
          </cell>
          <cell r="P6925" t="str">
            <v>170513</v>
          </cell>
          <cell r="Q6925" t="str">
            <v>QUITO</v>
          </cell>
          <cell r="R6925" t="str">
            <v>PICHINCHA</v>
          </cell>
          <cell r="S6925" t="str">
            <v>QUITO</v>
          </cell>
          <cell r="T6925" t="str">
            <v>FLEXTRANS UIO</v>
          </cell>
          <cell r="U6925" t="str">
            <v>FLEXNETUIO_LOCAL</v>
          </cell>
          <cell r="V6925">
            <v>1</v>
          </cell>
          <cell r="W6925">
            <v>2.04</v>
          </cell>
          <cell r="X6925" t="str">
            <v>HYCITE QUITO</v>
          </cell>
          <cell r="Y6925" t="str">
            <v>FLEX NET CALLE 28 DE JUNIO S/N Y GARCIA MORENO ENTRADA LLANO GRANDE</v>
          </cell>
        </row>
        <row r="6926">
          <cell r="A6926" t="str">
            <v>98720974</v>
          </cell>
          <cell r="B6926">
            <v>479745</v>
          </cell>
          <cell r="C6926" t="str">
            <v>98720974</v>
          </cell>
          <cell r="D6926" t="str">
            <v>HYCITE</v>
          </cell>
          <cell r="E6926" t="str">
            <v>DESPACHO</v>
          </cell>
          <cell r="F6926" t="str">
            <v>NORMAL</v>
          </cell>
          <cell r="G6926" t="str">
            <v>031002004103804</v>
          </cell>
          <cell r="H6926">
            <v>44909</v>
          </cell>
          <cell r="I6926" t="str">
            <v>ENTREGADO</v>
          </cell>
          <cell r="J6926">
            <v>44911</v>
          </cell>
          <cell r="K6926" t="str">
            <v>MARIA SOZORANGA</v>
          </cell>
          <cell r="L6926" t="str">
            <v>CDLA MIGUEL ITURALDE DG AL MOMUMENTO ITURALDE SANTA ROSA // LA AVANZADA SANTA ROSA (EO) 070604 EL ORO</v>
          </cell>
          <cell r="N6926" t="str">
            <v>0995674230</v>
          </cell>
          <cell r="O6926" t="str">
            <v>0995674230</v>
          </cell>
          <cell r="P6926" t="str">
            <v>070604</v>
          </cell>
          <cell r="Q6926" t="str">
            <v>SANTA ROSA</v>
          </cell>
          <cell r="R6926" t="str">
            <v>EL ORO</v>
          </cell>
          <cell r="S6926" t="str">
            <v>BELLAVISTA - SAN AGUSTIN - LA AVANZADA - SAN ANTONIO - LAGUNA DE CANA - SAN AGUSTIN - SAN VICENTE O</v>
          </cell>
          <cell r="T6926" t="str">
            <v>TRAMACO</v>
          </cell>
          <cell r="U6926" t="str">
            <v>FLEXNETUIO_PROVINCIA</v>
          </cell>
          <cell r="V6926">
            <v>2</v>
          </cell>
          <cell r="W6926">
            <v>10.5</v>
          </cell>
          <cell r="X6926" t="str">
            <v>HYCITE QUITO</v>
          </cell>
          <cell r="Y6926" t="str">
            <v>FLEX NET CALLE 28 DE JUNIO S/N Y GARCIA MORENO ENTRADA LLANO GRANDE</v>
          </cell>
        </row>
        <row r="6927">
          <cell r="A6927" t="str">
            <v>98721193</v>
          </cell>
          <cell r="B6927">
            <v>479746</v>
          </cell>
          <cell r="C6927" t="str">
            <v>98721193</v>
          </cell>
          <cell r="D6927" t="str">
            <v>HYCITE</v>
          </cell>
          <cell r="E6927" t="str">
            <v>DESPACHO</v>
          </cell>
          <cell r="F6927" t="str">
            <v>NORMAL</v>
          </cell>
          <cell r="G6927" t="str">
            <v>TFQ88977 / TFQ89714</v>
          </cell>
          <cell r="H6927">
            <v>44909</v>
          </cell>
          <cell r="I6927" t="str">
            <v>ENTREGADO</v>
          </cell>
          <cell r="J6927">
            <v>44915</v>
          </cell>
          <cell r="K6927" t="str">
            <v>DANILO HUERTAS</v>
          </cell>
          <cell r="L6927" t="str">
            <v>PASAJE LOS ARTISTAS Y ACUARELAS ESQUINA DIAGONAL AL BALNEARIO AGUAS CRISTALINAS, PROVINCIA: PICHINCHA, CANTÓN: QUITO, PARROQUIA: ALANGASI, LOCALIDAD: VALLE DE LOS CHILLOS</v>
          </cell>
          <cell r="N6927" t="str">
            <v>0998265445</v>
          </cell>
          <cell r="O6927" t="str">
            <v>0998265445</v>
          </cell>
          <cell r="P6927" t="str">
            <v>170607</v>
          </cell>
          <cell r="Q6927" t="str">
            <v>QUITO</v>
          </cell>
          <cell r="R6927" t="str">
            <v>PICHINCHA</v>
          </cell>
          <cell r="S6927" t="str">
            <v>QUITO</v>
          </cell>
          <cell r="T6927" t="str">
            <v>FLEXTRANS UIO</v>
          </cell>
          <cell r="U6927" t="str">
            <v>FLEXNETUIO_LOCAL</v>
          </cell>
          <cell r="V6927">
            <v>1</v>
          </cell>
          <cell r="W6927">
            <v>9.6</v>
          </cell>
          <cell r="X6927" t="str">
            <v>HYCITE QUITO</v>
          </cell>
          <cell r="Y6927" t="str">
            <v>FLEX NET CALLE 28 DE JUNIO S/N Y GARCIA MORENO ENTRADA LLANO GRANDE</v>
          </cell>
        </row>
        <row r="6928">
          <cell r="A6928" t="str">
            <v>98721709</v>
          </cell>
          <cell r="B6928">
            <v>479747</v>
          </cell>
          <cell r="C6928" t="str">
            <v>98721709</v>
          </cell>
          <cell r="D6928" t="str">
            <v>HYCITE</v>
          </cell>
          <cell r="E6928" t="str">
            <v>DESPACHO</v>
          </cell>
          <cell r="F6928" t="str">
            <v>NORMAL</v>
          </cell>
          <cell r="G6928" t="str">
            <v>031002004101939</v>
          </cell>
          <cell r="H6928">
            <v>44909</v>
          </cell>
          <cell r="I6928" t="str">
            <v>ENTREGADO</v>
          </cell>
          <cell r="J6928">
            <v>44915</v>
          </cell>
          <cell r="K6928" t="str">
            <v>RITA CALDERON</v>
          </cell>
          <cell r="L6928" t="str">
            <v>BARREIRO 602 Y GARCIA MORENO DG COLEGIO CONTADORES BABAHOYO BABAHOYO 120406 LOS RIOS</v>
          </cell>
          <cell r="M6928" t="str">
            <v/>
          </cell>
          <cell r="N6928" t="str">
            <v>0983275472</v>
          </cell>
          <cell r="O6928" t="str">
            <v>0983275472</v>
          </cell>
          <cell r="P6928" t="str">
            <v>120406</v>
          </cell>
          <cell r="Q6928" t="str">
            <v>VENTANAS</v>
          </cell>
          <cell r="R6928" t="str">
            <v>LOS RIOS</v>
          </cell>
          <cell r="S6928" t="str">
            <v>VENTANAS</v>
          </cell>
          <cell r="T6928" t="str">
            <v>TRAMACO</v>
          </cell>
          <cell r="U6928" t="str">
            <v>FLEXNETUIO_PROVINCIA</v>
          </cell>
          <cell r="V6928">
            <v>1</v>
          </cell>
          <cell r="W6928">
            <v>11.7</v>
          </cell>
          <cell r="X6928" t="str">
            <v>HYCITE QUITO</v>
          </cell>
          <cell r="Y6928" t="str">
            <v>FLEX NET CALLE 28 DE JUNIO S/N Y GARCIA MORENO ENTRADA LLANO GRANDE</v>
          </cell>
        </row>
        <row r="6929">
          <cell r="A6929" t="str">
            <v>98722673</v>
          </cell>
          <cell r="B6929">
            <v>479748</v>
          </cell>
          <cell r="C6929" t="str">
            <v>98722673</v>
          </cell>
          <cell r="D6929" t="str">
            <v>HYCITE</v>
          </cell>
          <cell r="E6929" t="str">
            <v>DESPACHO</v>
          </cell>
          <cell r="F6929" t="str">
            <v>NORMAL</v>
          </cell>
          <cell r="G6929" t="str">
            <v>TF88978</v>
          </cell>
          <cell r="H6929">
            <v>44909</v>
          </cell>
          <cell r="I6929" t="str">
            <v>ENTREGADO</v>
          </cell>
          <cell r="J6929">
            <v>44910</v>
          </cell>
          <cell r="K6929" t="str">
            <v>MARIA AGUIRRE</v>
          </cell>
          <cell r="L6929" t="str">
            <v>BALSAMOS 515 CALLE 6TA AL LADO CASA TUENLI GUAYAQUIL GUAYAQUIL TARQUI 090507 GUAYAS</v>
          </cell>
          <cell r="M6929" t="str">
            <v/>
          </cell>
          <cell r="N6929" t="str">
            <v>0999573214</v>
          </cell>
          <cell r="O6929" t="str">
            <v>0999573214</v>
          </cell>
          <cell r="P6929" t="str">
            <v>090507</v>
          </cell>
          <cell r="Q6929" t="str">
            <v>GUAYAQUIL</v>
          </cell>
          <cell r="R6929" t="str">
            <v>GUAYAS</v>
          </cell>
          <cell r="S6929" t="str">
            <v>GUAYAQUIL</v>
          </cell>
          <cell r="T6929" t="str">
            <v>FLEXTRANS GYE</v>
          </cell>
          <cell r="U6929" t="str">
            <v>FLEXNETUIO_GYE</v>
          </cell>
          <cell r="V6929">
            <v>1</v>
          </cell>
          <cell r="W6929">
            <v>1</v>
          </cell>
          <cell r="X6929" t="str">
            <v>HYCITE QUITO</v>
          </cell>
          <cell r="Y6929" t="str">
            <v>FLEX NET CALLE 28 DE JUNIO S/N Y GARCIA MORENO ENTRADA LLANO GRANDE</v>
          </cell>
        </row>
        <row r="6930">
          <cell r="A6930" t="str">
            <v>98722759</v>
          </cell>
          <cell r="B6930">
            <v>479749</v>
          </cell>
          <cell r="C6930" t="str">
            <v>98722759</v>
          </cell>
          <cell r="D6930" t="str">
            <v>HYCITE</v>
          </cell>
          <cell r="E6930" t="str">
            <v>DESPACHO</v>
          </cell>
          <cell r="F6930" t="str">
            <v>NORMAL</v>
          </cell>
          <cell r="G6930" t="str">
            <v>TF89029</v>
          </cell>
          <cell r="H6930">
            <v>44909</v>
          </cell>
          <cell r="I6930" t="str">
            <v>ENTREGADO</v>
          </cell>
          <cell r="J6930">
            <v>44910</v>
          </cell>
          <cell r="K6930" t="str">
            <v>GUADALUPE CASTRO</v>
          </cell>
          <cell r="L6930" t="str">
            <v>CRISTOBAL COLON 3930 17AVA CALLE EL ESTERO GUAYAQUIL // EL ESTERO LETAMENDI 090305 GUAYAS</v>
          </cell>
          <cell r="N6930" t="str">
            <v>0992604820</v>
          </cell>
          <cell r="O6930" t="str">
            <v>0992604820</v>
          </cell>
          <cell r="P6930" t="str">
            <v>090305</v>
          </cell>
          <cell r="Q6930" t="str">
            <v>GUAYAQUIL</v>
          </cell>
          <cell r="R6930" t="str">
            <v>GUAYAS</v>
          </cell>
          <cell r="S6930" t="str">
            <v>GUAYAQUIL</v>
          </cell>
          <cell r="T6930" t="str">
            <v>FLEXTRANS GYE</v>
          </cell>
          <cell r="U6930" t="str">
            <v>FLEXNETUIO_GYE</v>
          </cell>
          <cell r="V6930">
            <v>2</v>
          </cell>
          <cell r="W6930">
            <v>14.5</v>
          </cell>
          <cell r="X6930" t="str">
            <v>HYCITE QUITO</v>
          </cell>
          <cell r="Y6930" t="str">
            <v>FLEX NET CALLE 28 DE JUNIO S/N Y GARCIA MORENO ENTRADA LLANO GRANDE</v>
          </cell>
        </row>
        <row r="6931">
          <cell r="A6931" t="str">
            <v>98722814</v>
          </cell>
          <cell r="B6931">
            <v>479750</v>
          </cell>
          <cell r="C6931" t="str">
            <v>98722814</v>
          </cell>
          <cell r="D6931" t="str">
            <v>HYCITE</v>
          </cell>
          <cell r="E6931" t="str">
            <v>DESPACHO</v>
          </cell>
          <cell r="F6931" t="str">
            <v>NORMAL</v>
          </cell>
          <cell r="G6931" t="str">
            <v>TF88980</v>
          </cell>
          <cell r="H6931">
            <v>44909</v>
          </cell>
          <cell r="I6931" t="str">
            <v>ENTREGADO</v>
          </cell>
          <cell r="J6931">
            <v>44910</v>
          </cell>
          <cell r="K6931" t="str">
            <v>JOSE SECAIRA</v>
          </cell>
          <cell r="L6931" t="str">
            <v>ALBORADA 12AVA ETAPA MZ 10 V6 EDF DISTELEC GUAYAQUIL NORTE TARQUI 090501 GUAYAS</v>
          </cell>
          <cell r="M6931" t="str">
            <v/>
          </cell>
          <cell r="N6931" t="str">
            <v>0954733983</v>
          </cell>
          <cell r="O6931" t="str">
            <v>0954733983</v>
          </cell>
          <cell r="P6931" t="str">
            <v>090501</v>
          </cell>
          <cell r="Q6931" t="str">
            <v>GUAYAQUIL</v>
          </cell>
          <cell r="R6931" t="str">
            <v>GUAYAS</v>
          </cell>
          <cell r="S6931" t="str">
            <v>GUAYAQUIL</v>
          </cell>
          <cell r="T6931" t="str">
            <v>ITSACOURIER</v>
          </cell>
          <cell r="U6931" t="str">
            <v>FLEXNETUIO_GYE</v>
          </cell>
          <cell r="V6931">
            <v>1</v>
          </cell>
          <cell r="W6931">
            <v>7.5</v>
          </cell>
          <cell r="X6931" t="str">
            <v>HYCITE QUITO</v>
          </cell>
          <cell r="Y6931" t="str">
            <v>FLEX NET CALLE 28 DE JUNIO S/N Y GARCIA MORENO ENTRADA LLANO GRANDE</v>
          </cell>
        </row>
        <row r="6932">
          <cell r="A6932" t="str">
            <v>98722953</v>
          </cell>
          <cell r="B6932">
            <v>479751</v>
          </cell>
          <cell r="C6932" t="str">
            <v>98722953</v>
          </cell>
          <cell r="D6932" t="str">
            <v>HYCITE</v>
          </cell>
          <cell r="E6932" t="str">
            <v>DESPACHO</v>
          </cell>
          <cell r="F6932" t="str">
            <v>NORMAL</v>
          </cell>
          <cell r="G6932" t="str">
            <v>TFQ88981</v>
          </cell>
          <cell r="H6932">
            <v>44909</v>
          </cell>
          <cell r="I6932" t="str">
            <v>ENTREGADO</v>
          </cell>
          <cell r="J6932">
            <v>44911</v>
          </cell>
          <cell r="K6932" t="str">
            <v>NELLY ESCOBAR</v>
          </cell>
          <cell r="L6932" t="str">
            <v>RIO COCA E10-151 ISLA PINZON QUITO-JIPIJAPA JIPIJAPA 170501 PICHINCHA</v>
          </cell>
          <cell r="M6932" t="str">
            <v/>
          </cell>
          <cell r="N6932" t="str">
            <v>0999031366</v>
          </cell>
          <cell r="O6932" t="str">
            <v>0999031366</v>
          </cell>
          <cell r="P6932" t="str">
            <v>170501</v>
          </cell>
          <cell r="Q6932" t="str">
            <v>QUITO</v>
          </cell>
          <cell r="R6932" t="str">
            <v>PICHINCHA</v>
          </cell>
          <cell r="S6932" t="str">
            <v>QUITO</v>
          </cell>
          <cell r="T6932" t="str">
            <v>FLEXTRANS UIO</v>
          </cell>
          <cell r="U6932" t="str">
            <v>FLEXNETUIO_LOCAL</v>
          </cell>
          <cell r="V6932">
            <v>1</v>
          </cell>
          <cell r="W6932">
            <v>2.1</v>
          </cell>
          <cell r="X6932" t="str">
            <v>HYCITE QUITO</v>
          </cell>
          <cell r="Y6932" t="str">
            <v>FLEX NET CALLE 28 DE JUNIO S/N Y GARCIA MORENO ENTRADA LLANO GRANDE</v>
          </cell>
        </row>
        <row r="6933">
          <cell r="A6933" t="str">
            <v>98723839</v>
          </cell>
          <cell r="B6933">
            <v>479752</v>
          </cell>
          <cell r="C6933" t="str">
            <v>98723839</v>
          </cell>
          <cell r="D6933" t="str">
            <v>HYCITE</v>
          </cell>
          <cell r="E6933" t="str">
            <v>DESPACHO</v>
          </cell>
          <cell r="F6933" t="str">
            <v>NORMAL</v>
          </cell>
          <cell r="G6933" t="str">
            <v>031002004101940</v>
          </cell>
          <cell r="H6933">
            <v>44909</v>
          </cell>
          <cell r="I6933" t="str">
            <v>ENTREGADO</v>
          </cell>
          <cell r="J6933">
            <v>44911</v>
          </cell>
          <cell r="K6933" t="str">
            <v>KENIA MACIAS</v>
          </cell>
          <cell r="L6933" t="str">
            <v>CL 409 Y AVDA 409 MANTA-NIA,O JESUS 2  LOS ESTEROS 130209 MANABI</v>
          </cell>
          <cell r="M6933" t="str">
            <v/>
          </cell>
          <cell r="N6933" t="str">
            <v>0980941390</v>
          </cell>
          <cell r="O6933" t="str">
            <v>0980941390</v>
          </cell>
          <cell r="P6933" t="str">
            <v>130209</v>
          </cell>
          <cell r="Q6933" t="str">
            <v>MANTA</v>
          </cell>
          <cell r="R6933" t="str">
            <v>MANABI</v>
          </cell>
          <cell r="S6933" t="str">
            <v>MANTA</v>
          </cell>
          <cell r="T6933" t="str">
            <v>TRAMACO</v>
          </cell>
          <cell r="U6933" t="str">
            <v>FLEXNETUIO_PROVINCIA</v>
          </cell>
          <cell r="V6933">
            <v>1</v>
          </cell>
          <cell r="W6933">
            <v>11.4</v>
          </cell>
          <cell r="X6933" t="str">
            <v>HYCITE QUITO</v>
          </cell>
          <cell r="Y6933" t="str">
            <v>FLEX NET CALLE 28 DE JUNIO S/N Y GARCIA MORENO ENTRADA LLANO GRANDE</v>
          </cell>
        </row>
        <row r="6934">
          <cell r="A6934" t="str">
            <v>98724225</v>
          </cell>
          <cell r="B6934">
            <v>479753</v>
          </cell>
          <cell r="C6934" t="str">
            <v>98724225</v>
          </cell>
          <cell r="D6934" t="str">
            <v>HYCITE</v>
          </cell>
          <cell r="E6934" t="str">
            <v>DESPACHO</v>
          </cell>
          <cell r="F6934" t="str">
            <v>NORMAL</v>
          </cell>
          <cell r="G6934" t="str">
            <v>TFQ88982</v>
          </cell>
          <cell r="H6934">
            <v>44909</v>
          </cell>
          <cell r="I6934" t="str">
            <v>ENTREGADO</v>
          </cell>
          <cell r="J6934">
            <v>44910</v>
          </cell>
          <cell r="K6934" t="str">
            <v>MARIA CALLAGUAZO</v>
          </cell>
          <cell r="L6934" t="str">
            <v>GEOVANI CALLES 1615 MIAMI SAN LUIS QUITO // CARAPUNGO CALDERON 170201 PICHINCHA</v>
          </cell>
          <cell r="M6934" t="str">
            <v/>
          </cell>
          <cell r="N6934" t="str">
            <v>0982625163</v>
          </cell>
          <cell r="O6934" t="str">
            <v>0982625163</v>
          </cell>
          <cell r="P6934" t="str">
            <v>170201</v>
          </cell>
          <cell r="Q6934" t="str">
            <v>QUITO</v>
          </cell>
          <cell r="R6934" t="str">
            <v>PICHINCHA</v>
          </cell>
          <cell r="S6934" t="str">
            <v>CALDERON (CARAPUNGO)</v>
          </cell>
          <cell r="T6934" t="str">
            <v>FLEXTRANS UIO</v>
          </cell>
          <cell r="U6934" t="str">
            <v>FLEXNETUIO_LOCAL</v>
          </cell>
          <cell r="V6934">
            <v>1</v>
          </cell>
          <cell r="W6934">
            <v>5.2</v>
          </cell>
          <cell r="X6934" t="str">
            <v>HYCITE QUITO</v>
          </cell>
          <cell r="Y6934" t="str">
            <v>FLEX NET CALLE 28 DE JUNIO S/N Y GARCIA MORENO ENTRADA LLANO GRANDE</v>
          </cell>
        </row>
        <row r="6935">
          <cell r="A6935" t="str">
            <v>98724433</v>
          </cell>
          <cell r="B6935">
            <v>479754</v>
          </cell>
          <cell r="C6935" t="str">
            <v>98724433</v>
          </cell>
          <cell r="D6935" t="str">
            <v>HYCITE</v>
          </cell>
          <cell r="E6935" t="str">
            <v>DESPACHO</v>
          </cell>
          <cell r="F6935" t="str">
            <v>NORMAL</v>
          </cell>
          <cell r="G6935" t="str">
            <v>031002004101941</v>
          </cell>
          <cell r="H6935">
            <v>44909</v>
          </cell>
          <cell r="I6935" t="str">
            <v>ENTREGADO</v>
          </cell>
          <cell r="J6935">
            <v>44911</v>
          </cell>
          <cell r="K6935" t="str">
            <v>MONICA PARDO</v>
          </cell>
          <cell r="L6935" t="str">
            <v>FRANCISCO CUMBCUS 005 Y CLOTAC PAZ LOJA // LOJA  VALLE (PARQUE INDUSTRIAL) 110103 LOJA</v>
          </cell>
          <cell r="M6935" t="str">
            <v/>
          </cell>
          <cell r="N6935" t="str">
            <v>0980919182</v>
          </cell>
          <cell r="O6935" t="str">
            <v>0980919182</v>
          </cell>
          <cell r="P6935" t="str">
            <v>110103</v>
          </cell>
          <cell r="Q6935" t="str">
            <v>LOJA</v>
          </cell>
          <cell r="R6935" t="str">
            <v>LOJA</v>
          </cell>
          <cell r="S6935" t="str">
            <v>LOJA</v>
          </cell>
          <cell r="T6935" t="str">
            <v>TRAMACO</v>
          </cell>
          <cell r="U6935" t="str">
            <v>FLEXNETUIO_PROVINCIA</v>
          </cell>
          <cell r="V6935">
            <v>1</v>
          </cell>
          <cell r="W6935">
            <v>7.9</v>
          </cell>
          <cell r="X6935" t="str">
            <v>HYCITE QUITO</v>
          </cell>
          <cell r="Y6935" t="str">
            <v>FLEX NET CALLE 28 DE JUNIO S/N Y GARCIA MORENO ENTRADA LLANO GRANDE</v>
          </cell>
        </row>
        <row r="6936">
          <cell r="A6936" t="str">
            <v>98725191</v>
          </cell>
          <cell r="B6936">
            <v>479755</v>
          </cell>
          <cell r="C6936" t="str">
            <v>98725191</v>
          </cell>
          <cell r="D6936" t="str">
            <v>HYCITE</v>
          </cell>
          <cell r="E6936" t="str">
            <v>DESPACHO</v>
          </cell>
          <cell r="F6936" t="str">
            <v>NORMAL</v>
          </cell>
          <cell r="G6936" t="str">
            <v>TF89030</v>
          </cell>
          <cell r="H6936">
            <v>44909</v>
          </cell>
          <cell r="I6936" t="str">
            <v>ENTREGADO</v>
          </cell>
          <cell r="J6936">
            <v>44910</v>
          </cell>
          <cell r="K6936" t="str">
            <v>GIULIANA ANDRADE</v>
          </cell>
          <cell r="L6936" t="str">
            <v>ALBORADA 11VA ETP MZ 11-33 VL 12 ATRAS DE CDLA BOSQUES DE LA ALBORADA GUAYAQUIL //NORTE TARQUI 090506 GUAYAS</v>
          </cell>
          <cell r="N6936" t="str">
            <v>0998746699</v>
          </cell>
          <cell r="O6936" t="str">
            <v>0998746699</v>
          </cell>
          <cell r="P6936" t="str">
            <v>090506</v>
          </cell>
          <cell r="Q6936" t="str">
            <v>GUAYAQUIL</v>
          </cell>
          <cell r="R6936" t="str">
            <v>GUAYAS</v>
          </cell>
          <cell r="S6936" t="str">
            <v>GUAYAQUIL</v>
          </cell>
          <cell r="T6936" t="str">
            <v>ITSACOURIER</v>
          </cell>
          <cell r="U6936" t="str">
            <v>FLEXNETUIO_GYE</v>
          </cell>
          <cell r="V6936">
            <v>2</v>
          </cell>
          <cell r="W6936">
            <v>14.5</v>
          </cell>
          <cell r="X6936" t="str">
            <v>HYCITE QUITO</v>
          </cell>
          <cell r="Y6936" t="str">
            <v>FLEX NET CALLE 28 DE JUNIO S/N Y GARCIA MORENO ENTRADA LLANO GRANDE</v>
          </cell>
        </row>
        <row r="6937">
          <cell r="A6937" t="str">
            <v>98725556</v>
          </cell>
          <cell r="B6937">
            <v>479756</v>
          </cell>
          <cell r="C6937" t="str">
            <v>98725556</v>
          </cell>
          <cell r="D6937" t="str">
            <v>HYCITE</v>
          </cell>
          <cell r="E6937" t="str">
            <v>DESPACHO</v>
          </cell>
          <cell r="F6937" t="str">
            <v>NORMAL</v>
          </cell>
          <cell r="G6937" t="str">
            <v>TF88984</v>
          </cell>
          <cell r="H6937">
            <v>44909</v>
          </cell>
          <cell r="I6937" t="str">
            <v>ENTREGADO</v>
          </cell>
          <cell r="J6937">
            <v>44911</v>
          </cell>
          <cell r="K6937" t="str">
            <v>MAYBELINE BORAEI</v>
          </cell>
          <cell r="L6937" t="str">
            <v>AV PEDRO MENENDEZ GILBERT BASE AEREA SIMON BOLIVAR DEPTO 8 SALINAS GUAYAQUIL//ATARAZONA TARQUI 090513 GUAYAS</v>
          </cell>
          <cell r="N6937" t="str">
            <v>0984534029</v>
          </cell>
          <cell r="O6937" t="str">
            <v>0984534029</v>
          </cell>
          <cell r="P6937" t="str">
            <v>GUAYAQUIL</v>
          </cell>
          <cell r="Q6937" t="str">
            <v>GUAYAQUIL</v>
          </cell>
          <cell r="R6937" t="str">
            <v>GUAYAS</v>
          </cell>
          <cell r="T6937" t="str">
            <v>FLEXTRANS GYE</v>
          </cell>
          <cell r="U6937" t="str">
            <v>FLEXNETUIO_GYE</v>
          </cell>
          <cell r="V6937">
            <v>1</v>
          </cell>
          <cell r="W6937">
            <v>10.7</v>
          </cell>
          <cell r="X6937" t="str">
            <v>HYCITE QUITO</v>
          </cell>
          <cell r="Y6937" t="str">
            <v>FLEX NET CALLE 28 DE JUNIO S/N Y GARCIA MORENO ENTRADA LLANO GRANDE</v>
          </cell>
        </row>
        <row r="6938">
          <cell r="A6938" t="str">
            <v>98725565</v>
          </cell>
          <cell r="B6938">
            <v>479757</v>
          </cell>
          <cell r="C6938" t="str">
            <v>98725565</v>
          </cell>
          <cell r="D6938" t="str">
            <v>HYCITE</v>
          </cell>
          <cell r="E6938" t="str">
            <v>DESPACHO</v>
          </cell>
          <cell r="F6938" t="str">
            <v>NORMAL</v>
          </cell>
          <cell r="G6938" t="str">
            <v>031002004101942</v>
          </cell>
          <cell r="H6938">
            <v>44909</v>
          </cell>
          <cell r="I6938" t="str">
            <v>ENTREGADO</v>
          </cell>
          <cell r="J6938">
            <v>44911</v>
          </cell>
          <cell r="K6938" t="str">
            <v>YESSICA VELEZ</v>
          </cell>
          <cell r="L6938" t="str">
            <v>CDLA DEL CHOFER VIA SANTO DOMINGO PRIMERA ENTRADA, BARBERIA QUININDE ROSA ZARATE 080401 ESMERALDAS</v>
          </cell>
          <cell r="M6938" t="str">
            <v/>
          </cell>
          <cell r="N6938" t="str">
            <v>0999543106</v>
          </cell>
          <cell r="O6938" t="str">
            <v>0999543106</v>
          </cell>
          <cell r="P6938" t="str">
            <v>080401</v>
          </cell>
          <cell r="Q6938" t="str">
            <v>QUININDE</v>
          </cell>
          <cell r="R6938" t="str">
            <v>ESMERALDAS</v>
          </cell>
          <cell r="S6938" t="str">
            <v>ROSA ZARATE (QUININDE) - LOS ANGELES</v>
          </cell>
          <cell r="T6938" t="str">
            <v>TRAMACO</v>
          </cell>
          <cell r="U6938" t="str">
            <v>FLEXNETUIO_PROVINCIA</v>
          </cell>
          <cell r="V6938">
            <v>1</v>
          </cell>
          <cell r="W6938">
            <v>8</v>
          </cell>
          <cell r="X6938" t="str">
            <v>HYCITE QUITO</v>
          </cell>
          <cell r="Y6938" t="str">
            <v>FLEX NET CALLE 28 DE JUNIO S/N Y GARCIA MORENO ENTRADA LLANO GRANDE</v>
          </cell>
        </row>
        <row r="6939">
          <cell r="A6939" t="str">
            <v>98726066</v>
          </cell>
          <cell r="B6939">
            <v>479758</v>
          </cell>
          <cell r="C6939" t="str">
            <v>98726066</v>
          </cell>
          <cell r="D6939" t="str">
            <v>HYCITE</v>
          </cell>
          <cell r="E6939" t="str">
            <v>DESPACHO</v>
          </cell>
          <cell r="F6939" t="str">
            <v>NORMAL</v>
          </cell>
          <cell r="G6939" t="str">
            <v>TFQ88985</v>
          </cell>
          <cell r="H6939">
            <v>44909</v>
          </cell>
          <cell r="I6939" t="str">
            <v>ENTREGADO</v>
          </cell>
          <cell r="J6939">
            <v>44911</v>
          </cell>
          <cell r="K6939" t="str">
            <v>IRINA A MOSCOSO SRA</v>
          </cell>
          <cell r="L6939" t="str">
            <v>CALLE VERACRUZ N34 90 ENTRE PEDRO BEDON Y AMERICA  RUMIPAMBA 170508 PICHINCHA</v>
          </cell>
          <cell r="M6939" t="str">
            <v/>
          </cell>
          <cell r="N6939" t="str">
            <v>0163963103 / 152729310</v>
          </cell>
          <cell r="O6939" t="str">
            <v>0163963103 / 152729310</v>
          </cell>
          <cell r="P6939" t="str">
            <v>170508</v>
          </cell>
          <cell r="Q6939" t="str">
            <v>QUITO</v>
          </cell>
          <cell r="R6939" t="str">
            <v>PICHINCHA</v>
          </cell>
          <cell r="S6939" t="str">
            <v>QUITO</v>
          </cell>
          <cell r="T6939" t="str">
            <v>FLEXTRANS UIO</v>
          </cell>
          <cell r="U6939" t="str">
            <v>FLEXNETUIO_LOCAL</v>
          </cell>
          <cell r="V6939">
            <v>1</v>
          </cell>
          <cell r="W6939">
            <v>1.7</v>
          </cell>
          <cell r="X6939" t="str">
            <v>HYCITE QUITO</v>
          </cell>
          <cell r="Y6939" t="str">
            <v>FLEX NET CALLE 28 DE JUNIO S/N Y GARCIA MORENO ENTRADA LLANO GRANDE</v>
          </cell>
        </row>
        <row r="6940">
          <cell r="A6940" t="str">
            <v>98726123</v>
          </cell>
          <cell r="B6940">
            <v>479759</v>
          </cell>
          <cell r="C6940" t="str">
            <v>98726123</v>
          </cell>
          <cell r="D6940" t="str">
            <v>HYCITE</v>
          </cell>
          <cell r="E6940" t="str">
            <v>DESPACHO</v>
          </cell>
          <cell r="F6940" t="str">
            <v>NORMAL</v>
          </cell>
          <cell r="G6940" t="str">
            <v>TF88986</v>
          </cell>
          <cell r="H6940">
            <v>44909</v>
          </cell>
          <cell r="I6940" t="str">
            <v>ENTREGADO</v>
          </cell>
          <cell r="J6940">
            <v>44910</v>
          </cell>
          <cell r="K6940" t="str">
            <v>ELENA GARCIA</v>
          </cell>
          <cell r="L6940" t="str">
            <v>METROPOLIS ET A MZ 863 V 4 AUTOPISTA NARCISA DE JESUS GUAYAQUIL // NORTE PASCUALES 090703 GUAYAS</v>
          </cell>
          <cell r="M6940" t="str">
            <v/>
          </cell>
          <cell r="N6940" t="str">
            <v>0992244582</v>
          </cell>
          <cell r="O6940" t="str">
            <v>0992244582</v>
          </cell>
          <cell r="P6940" t="str">
            <v>090703</v>
          </cell>
          <cell r="Q6940" t="str">
            <v>GUAYAQUIL</v>
          </cell>
          <cell r="R6940" t="str">
            <v>GUAYAS</v>
          </cell>
          <cell r="S6940" t="str">
            <v>GUAYAQUIL</v>
          </cell>
          <cell r="T6940" t="str">
            <v>ITSACOURIER</v>
          </cell>
          <cell r="U6940" t="str">
            <v>FLEXNETUIO_GYE</v>
          </cell>
          <cell r="V6940">
            <v>1</v>
          </cell>
          <cell r="W6940">
            <v>7.9</v>
          </cell>
          <cell r="X6940" t="str">
            <v>HYCITE QUITO</v>
          </cell>
          <cell r="Y6940" t="str">
            <v>FLEX NET CALLE 28 DE JUNIO S/N Y GARCIA MORENO ENTRADA LLANO GRANDE</v>
          </cell>
        </row>
        <row r="6941">
          <cell r="A6941" t="str">
            <v>98726288</v>
          </cell>
          <cell r="B6941">
            <v>479760</v>
          </cell>
          <cell r="C6941" t="str">
            <v>98726288</v>
          </cell>
          <cell r="D6941" t="str">
            <v>HYCITE</v>
          </cell>
          <cell r="E6941" t="str">
            <v>DESPACHO</v>
          </cell>
          <cell r="F6941" t="str">
            <v>NORMAL</v>
          </cell>
          <cell r="G6941" t="str">
            <v>TF88987</v>
          </cell>
          <cell r="H6941">
            <v>44909</v>
          </cell>
          <cell r="I6941" t="str">
            <v>ENTREGADO</v>
          </cell>
          <cell r="J6941">
            <v>44910</v>
          </cell>
          <cell r="K6941" t="str">
            <v>CARLOS SARI</v>
          </cell>
          <cell r="L6941" t="str">
            <v>KM 12 VIA A DAULE URB LOMA VISTA MZ 2675 VILL 4 GUAYAQUIL-GUAYQUIL TARQUI 090706 GUAYAS</v>
          </cell>
          <cell r="M6941" t="str">
            <v/>
          </cell>
          <cell r="N6941" t="str">
            <v>0959070775</v>
          </cell>
          <cell r="O6941" t="str">
            <v>0959070775</v>
          </cell>
          <cell r="P6941" t="str">
            <v>090706</v>
          </cell>
          <cell r="Q6941" t="str">
            <v>GUAYAQUIL</v>
          </cell>
          <cell r="R6941" t="str">
            <v>GUAYAS</v>
          </cell>
          <cell r="S6941" t="str">
            <v>GUAYAQUIL</v>
          </cell>
          <cell r="T6941" t="str">
            <v>FLEXTRANS GYE</v>
          </cell>
          <cell r="U6941" t="str">
            <v>FLEXNETUIO_GYE</v>
          </cell>
          <cell r="V6941">
            <v>1</v>
          </cell>
          <cell r="W6941">
            <v>8.8000000000000007</v>
          </cell>
          <cell r="X6941" t="str">
            <v>HYCITE QUITO</v>
          </cell>
          <cell r="Y6941" t="str">
            <v>FLEX NET CALLE 28 DE JUNIO S/N Y GARCIA MORENO ENTRADA LLANO GRANDE</v>
          </cell>
        </row>
        <row r="6942">
          <cell r="A6942" t="str">
            <v>98726317</v>
          </cell>
          <cell r="B6942">
            <v>479761</v>
          </cell>
          <cell r="C6942" t="str">
            <v>98726317</v>
          </cell>
          <cell r="D6942" t="str">
            <v>HYCITE</v>
          </cell>
          <cell r="E6942" t="str">
            <v>DESPACHO</v>
          </cell>
          <cell r="F6942" t="str">
            <v>NORMAL</v>
          </cell>
          <cell r="G6942" t="str">
            <v>031002004101943</v>
          </cell>
          <cell r="H6942">
            <v>44909</v>
          </cell>
          <cell r="I6942" t="str">
            <v>ENTREGADO</v>
          </cell>
          <cell r="J6942">
            <v>44910</v>
          </cell>
          <cell r="K6942" t="str">
            <v>EDELMIRA GORDILLO</v>
          </cell>
          <cell r="L6942" t="str">
            <v>HUGO GUZMAN LARA CONJT SANTORINE CS 20 ALFREDO ALBUJA GALINDO IBARRA-LA VICTORIA SAN FRANCISCO 100112 IMBABURA</v>
          </cell>
          <cell r="M6942" t="str">
            <v/>
          </cell>
          <cell r="N6942" t="str">
            <v>0984491263</v>
          </cell>
          <cell r="O6942" t="str">
            <v>0984491263</v>
          </cell>
          <cell r="P6942" t="str">
            <v>100112</v>
          </cell>
          <cell r="Q6942" t="str">
            <v>IBARRA</v>
          </cell>
          <cell r="R6942" t="str">
            <v>IMBABURA</v>
          </cell>
          <cell r="S6942" t="str">
            <v>SAN MIGUEL DE IBARRA</v>
          </cell>
          <cell r="T6942" t="str">
            <v>TRAMACO</v>
          </cell>
          <cell r="U6942" t="str">
            <v>FLEXNETUIO_PROVINCIA</v>
          </cell>
          <cell r="V6942">
            <v>1</v>
          </cell>
          <cell r="W6942">
            <v>7.7</v>
          </cell>
          <cell r="X6942" t="str">
            <v>HYCITE QUITO</v>
          </cell>
          <cell r="Y6942" t="str">
            <v>FLEX NET CALLE 28 DE JUNIO S/N Y GARCIA MORENO ENTRADA LLANO GRANDE</v>
          </cell>
        </row>
        <row r="6943">
          <cell r="A6943" t="str">
            <v>98726426</v>
          </cell>
          <cell r="B6943">
            <v>479762</v>
          </cell>
          <cell r="C6943" t="str">
            <v>98726426</v>
          </cell>
          <cell r="D6943" t="str">
            <v>HYCITE</v>
          </cell>
          <cell r="E6943" t="str">
            <v>DESPACHO</v>
          </cell>
          <cell r="F6943" t="str">
            <v>NORMAL</v>
          </cell>
          <cell r="G6943" t="str">
            <v>031002004101944</v>
          </cell>
          <cell r="H6943">
            <v>44909</v>
          </cell>
          <cell r="I6943" t="str">
            <v>ENTREGADO</v>
          </cell>
          <cell r="J6943">
            <v>44910</v>
          </cell>
          <cell r="K6943" t="str">
            <v>DANNY SANCHEZ</v>
          </cell>
          <cell r="L6943" t="str">
            <v>AV 7 Y CALLE A Y CALLE B   SANTO DOMINGO DE LOS TSAC 230206 SANTO DOMINGO</v>
          </cell>
          <cell r="M6943" t="str">
            <v/>
          </cell>
          <cell r="N6943" t="str">
            <v>0999576621 / 990966959</v>
          </cell>
          <cell r="O6943" t="str">
            <v>0999576621 / 990966959</v>
          </cell>
          <cell r="P6943" t="str">
            <v>230206</v>
          </cell>
          <cell r="Q6943" t="str">
            <v>SANTO DOMINGO</v>
          </cell>
          <cell r="R6943" t="str">
            <v>SANTO DOMINGO DE LOS TSACHILAS</v>
          </cell>
          <cell r="S6943" t="str">
            <v>SANTO DOMINGO DE LOS COLORADOS - SAN MIGUEL - PROVINCIAS UNIDAS</v>
          </cell>
          <cell r="T6943" t="str">
            <v>TRAMACO</v>
          </cell>
          <cell r="U6943" t="str">
            <v>FLEXNETUIO_PROVINCIA</v>
          </cell>
          <cell r="V6943">
            <v>1</v>
          </cell>
          <cell r="W6943">
            <v>7.3</v>
          </cell>
          <cell r="X6943" t="str">
            <v>HYCITE QUITO</v>
          </cell>
          <cell r="Y6943" t="str">
            <v>FLEX NET CALLE 28 DE JUNIO S/N Y GARCIA MORENO ENTRADA LLANO GRANDE</v>
          </cell>
        </row>
        <row r="6944">
          <cell r="A6944" t="str">
            <v>98726492</v>
          </cell>
          <cell r="B6944">
            <v>479763</v>
          </cell>
          <cell r="C6944" t="str">
            <v>98726492</v>
          </cell>
          <cell r="D6944" t="str">
            <v>HYCITE</v>
          </cell>
          <cell r="E6944" t="str">
            <v>DESPACHO</v>
          </cell>
          <cell r="F6944" t="str">
            <v>NORMAL</v>
          </cell>
          <cell r="G6944" t="str">
            <v>031002004103805</v>
          </cell>
          <cell r="H6944">
            <v>44909</v>
          </cell>
          <cell r="I6944" t="str">
            <v>ENTREGADO</v>
          </cell>
          <cell r="J6944">
            <v>44914</v>
          </cell>
          <cell r="K6944" t="str">
            <v>JOSE IBARRA</v>
          </cell>
          <cell r="L6944" t="str">
            <v>JAMBELI ATENAS ESQUINA LAGO AGRIO-BARRIO JARDINES DEL SUR NUEVA LOJA 210201 SUCUMBIOS</v>
          </cell>
          <cell r="N6944" t="str">
            <v>0994786096</v>
          </cell>
          <cell r="O6944" t="str">
            <v>0994786096</v>
          </cell>
          <cell r="P6944" t="str">
            <v>210201</v>
          </cell>
          <cell r="Q6944" t="str">
            <v>LAGO AGRIO</v>
          </cell>
          <cell r="R6944" t="str">
            <v>SUCUMBIOS</v>
          </cell>
          <cell r="S6944" t="str">
            <v>NUEVA LOJA - DIEZ DE AGOSTO</v>
          </cell>
          <cell r="T6944" t="str">
            <v>TRAMACO</v>
          </cell>
          <cell r="U6944" t="str">
            <v>FLEXNETUIO_PROVINCIA</v>
          </cell>
          <cell r="V6944">
            <v>2</v>
          </cell>
          <cell r="W6944">
            <v>16.3</v>
          </cell>
          <cell r="X6944" t="str">
            <v>HYCITE QUITO</v>
          </cell>
          <cell r="Y6944" t="str">
            <v>FLEX NET CALLE 28 DE JUNIO S/N Y GARCIA MORENO ENTRADA LLANO GRANDE</v>
          </cell>
        </row>
        <row r="6945">
          <cell r="A6945" t="str">
            <v>98726572</v>
          </cell>
          <cell r="B6945">
            <v>479764</v>
          </cell>
          <cell r="C6945" t="str">
            <v>98726572</v>
          </cell>
          <cell r="D6945" t="str">
            <v>HYCITE</v>
          </cell>
          <cell r="E6945" t="str">
            <v>DESPACHO</v>
          </cell>
          <cell r="F6945" t="str">
            <v>NORMAL</v>
          </cell>
          <cell r="G6945" t="str">
            <v>TF88988</v>
          </cell>
          <cell r="H6945">
            <v>44909</v>
          </cell>
          <cell r="I6945" t="str">
            <v>ENTREGADO</v>
          </cell>
          <cell r="J6945">
            <v>44910</v>
          </cell>
          <cell r="K6945" t="str">
            <v>JESSICA N VERA</v>
          </cell>
          <cell r="L6945" t="str">
            <v>MIGUEL H ALCIVAR 909 PISO 9 MZN 1 VICTOR HUGO SICOURET REF DETRAS HOTEL HILTON  TARQUI 090506 GUAYAS</v>
          </cell>
          <cell r="M6945" t="str">
            <v/>
          </cell>
          <cell r="N6945" t="str">
            <v>0997140899 / 43856991</v>
          </cell>
          <cell r="O6945" t="str">
            <v>0997140899 / 43856991</v>
          </cell>
          <cell r="P6945" t="str">
            <v>090506</v>
          </cell>
          <cell r="Q6945" t="str">
            <v>GUAYAQUIL</v>
          </cell>
          <cell r="R6945" t="str">
            <v>GUAYAS</v>
          </cell>
          <cell r="S6945" t="str">
            <v>GUAYAQUIL</v>
          </cell>
          <cell r="T6945" t="str">
            <v>ITSACOURIER</v>
          </cell>
          <cell r="U6945" t="str">
            <v>FLEXNETUIO_GYE</v>
          </cell>
          <cell r="V6945">
            <v>1</v>
          </cell>
          <cell r="W6945">
            <v>2.14</v>
          </cell>
          <cell r="X6945" t="str">
            <v>HYCITE QUITO</v>
          </cell>
          <cell r="Y6945" t="str">
            <v>FLEX NET CALLE 28 DE JUNIO S/N Y GARCIA MORENO ENTRADA LLANO GRANDE</v>
          </cell>
        </row>
        <row r="6946">
          <cell r="A6946" t="str">
            <v>98726791</v>
          </cell>
          <cell r="B6946">
            <v>479765</v>
          </cell>
          <cell r="C6946" t="str">
            <v>98726791</v>
          </cell>
          <cell r="D6946" t="str">
            <v>HYCITE</v>
          </cell>
          <cell r="E6946" t="str">
            <v>DESPACHO</v>
          </cell>
          <cell r="F6946" t="str">
            <v>NORMAL</v>
          </cell>
          <cell r="G6946" t="str">
            <v>TFQ88989</v>
          </cell>
          <cell r="H6946">
            <v>44909</v>
          </cell>
          <cell r="I6946" t="str">
            <v>ENTREGADO</v>
          </cell>
          <cell r="J6946">
            <v>44910</v>
          </cell>
          <cell r="K6946" t="str">
            <v>MAYRA COBA</v>
          </cell>
          <cell r="L6946" t="str">
            <v>AV RIO COFANES 328 Y BARTOLOME DE SEGOVI ATRAS GASOLINERA TERPEL 10 DE AGOSTO QUITO // QUITO LA Y JIPIJAPA 170501 PICHINCHA</v>
          </cell>
          <cell r="M6946" t="str">
            <v/>
          </cell>
          <cell r="N6946" t="str">
            <v>0984528631</v>
          </cell>
          <cell r="O6946" t="str">
            <v>0984528631</v>
          </cell>
          <cell r="P6946" t="str">
            <v>170501</v>
          </cell>
          <cell r="Q6946" t="str">
            <v>QUITO</v>
          </cell>
          <cell r="R6946" t="str">
            <v>PICHINCHA</v>
          </cell>
          <cell r="S6946" t="str">
            <v>QUITO</v>
          </cell>
          <cell r="T6946" t="str">
            <v>FLEXTRANS UIO</v>
          </cell>
          <cell r="U6946" t="str">
            <v>FLEXNETUIO_LOCAL</v>
          </cell>
          <cell r="V6946">
            <v>1</v>
          </cell>
          <cell r="W6946">
            <v>3.5</v>
          </cell>
          <cell r="X6946" t="str">
            <v>HYCITE QUITO</v>
          </cell>
          <cell r="Y6946" t="str">
            <v>FLEX NET CALLE 28 DE JUNIO S/N Y GARCIA MORENO ENTRADA LLANO GRANDE</v>
          </cell>
        </row>
        <row r="6947">
          <cell r="A6947" t="str">
            <v>98727556</v>
          </cell>
          <cell r="B6947">
            <v>479767</v>
          </cell>
          <cell r="C6947" t="str">
            <v>98727556</v>
          </cell>
          <cell r="D6947" t="str">
            <v>HYCITE</v>
          </cell>
          <cell r="E6947" t="str">
            <v>DESPACHO</v>
          </cell>
          <cell r="F6947" t="str">
            <v>NORMAL</v>
          </cell>
          <cell r="G6947" t="str">
            <v>TF88991</v>
          </cell>
          <cell r="H6947">
            <v>44909</v>
          </cell>
          <cell r="I6947" t="str">
            <v>ENTREGADO</v>
          </cell>
          <cell r="J6947">
            <v>44910</v>
          </cell>
          <cell r="K6947" t="str">
            <v>MERCY HERNANDEZ</v>
          </cell>
          <cell r="L6947" t="str">
            <v>LAS ORQUIDEAS MZA 1067 VILLA 12 AV MANUEL GOMEZ LINCE GUAYAQUIL // NORTE PASCUALES 090703 GUAYAS</v>
          </cell>
          <cell r="M6947" t="str">
            <v/>
          </cell>
          <cell r="N6947" t="str">
            <v>0980523787</v>
          </cell>
          <cell r="O6947" t="str">
            <v>0980523787</v>
          </cell>
          <cell r="P6947" t="str">
            <v>090703</v>
          </cell>
          <cell r="Q6947" t="str">
            <v>GUAYAQUIL</v>
          </cell>
          <cell r="R6947" t="str">
            <v>GUAYAS</v>
          </cell>
          <cell r="S6947" t="str">
            <v>GUAYAQUIL</v>
          </cell>
          <cell r="T6947" t="str">
            <v>ITSACOURIER</v>
          </cell>
          <cell r="U6947" t="str">
            <v>FLEXNETUIO_GYE</v>
          </cell>
          <cell r="V6947">
            <v>1</v>
          </cell>
          <cell r="W6947">
            <v>9.6999999999999993</v>
          </cell>
          <cell r="X6947" t="str">
            <v>HYCITE QUITO</v>
          </cell>
          <cell r="Y6947" t="str">
            <v>FLEX NET CALLE 28 DE JUNIO S/N Y GARCIA MORENO ENTRADA LLANO GRANDE</v>
          </cell>
        </row>
        <row r="6948">
          <cell r="A6948" t="str">
            <v>98727820</v>
          </cell>
          <cell r="B6948">
            <v>479768</v>
          </cell>
          <cell r="C6948" t="str">
            <v>98727820</v>
          </cell>
          <cell r="D6948" t="str">
            <v>HYCITE</v>
          </cell>
          <cell r="E6948" t="str">
            <v>DESPACHO</v>
          </cell>
          <cell r="F6948" t="str">
            <v>NORMAL</v>
          </cell>
          <cell r="G6948" t="str">
            <v>031002004101946</v>
          </cell>
          <cell r="H6948">
            <v>44909</v>
          </cell>
          <cell r="I6948" t="str">
            <v>ENTREGADO</v>
          </cell>
          <cell r="J6948">
            <v>44917</v>
          </cell>
          <cell r="K6948" t="str">
            <v>JENNIFER BUSTE</v>
          </cell>
          <cell r="L6948" t="str">
            <v>AV 29 DE MAYO Y PASAJE MIRADOR SANTO DOMINGO DE LOS COLORADOS//CENTRO BOMBOLI 230102 SANTO DOMINGO</v>
          </cell>
          <cell r="M6948" t="str">
            <v/>
          </cell>
          <cell r="N6948" t="str">
            <v>0960647511</v>
          </cell>
          <cell r="O6948" t="str">
            <v>0960647511</v>
          </cell>
          <cell r="P6948" t="str">
            <v>230102</v>
          </cell>
          <cell r="Q6948" t="str">
            <v>SANTO DOMINGO</v>
          </cell>
          <cell r="R6948" t="str">
            <v>SANTO DOMINGO DE LOS TSACHILAS</v>
          </cell>
          <cell r="S6948" t="str">
            <v>SANTO DOMINGO DE LOS COLORADOS</v>
          </cell>
          <cell r="T6948" t="str">
            <v>TRAMACO</v>
          </cell>
          <cell r="U6948" t="str">
            <v>FLEXNETUIO_PROVINCIA</v>
          </cell>
          <cell r="V6948">
            <v>1</v>
          </cell>
          <cell r="W6948">
            <v>8.8000000000000007</v>
          </cell>
          <cell r="X6948" t="str">
            <v>HYCITE QUITO</v>
          </cell>
          <cell r="Y6948" t="str">
            <v>FLEX NET CALLE 28 DE JUNIO S/N Y GARCIA MORENO ENTRADA LLANO GRANDE</v>
          </cell>
        </row>
        <row r="6949">
          <cell r="A6949" t="str">
            <v>98727899</v>
          </cell>
          <cell r="B6949">
            <v>479769</v>
          </cell>
          <cell r="C6949" t="str">
            <v>98727899</v>
          </cell>
          <cell r="D6949" t="str">
            <v>HYCITE</v>
          </cell>
          <cell r="E6949" t="str">
            <v>DESPACHO</v>
          </cell>
          <cell r="F6949" t="str">
            <v>NORMAL</v>
          </cell>
          <cell r="G6949" t="str">
            <v>031002004101947</v>
          </cell>
          <cell r="H6949">
            <v>44909</v>
          </cell>
          <cell r="I6949" t="str">
            <v>ENTREGADO</v>
          </cell>
          <cell r="J6949">
            <v>44912</v>
          </cell>
          <cell r="K6949" t="str">
            <v>OSCAR AZUERO</v>
          </cell>
          <cell r="L6949" t="str">
            <v>MAYAICU Y 27 DE FEBRERO CASA DE 2 PISOS CON CENTRO DE TERAPIA DYANTAZA// BARRIO LA DELICIA YANTZAZA 190404 ZAMORA-CHINCHIPE</v>
          </cell>
          <cell r="M6949" t="str">
            <v/>
          </cell>
          <cell r="N6949" t="str">
            <v>0999146430 / 072300515</v>
          </cell>
          <cell r="O6949" t="str">
            <v>0999146430 / 072300515</v>
          </cell>
          <cell r="P6949" t="str">
            <v>190404</v>
          </cell>
          <cell r="Q6949" t="str">
            <v>YANTZAZA</v>
          </cell>
          <cell r="R6949" t="str">
            <v>ZAMORA CHINCHIPE</v>
          </cell>
          <cell r="S6949" t="str">
            <v>YANTZAZA (YANZATZA) - GRAN COLOMBIA - CHICANA</v>
          </cell>
          <cell r="T6949" t="str">
            <v>TRAMACO</v>
          </cell>
          <cell r="U6949" t="str">
            <v>FLEXNETUIO_PROVINCIA</v>
          </cell>
          <cell r="V6949">
            <v>1</v>
          </cell>
          <cell r="W6949">
            <v>2.5</v>
          </cell>
          <cell r="X6949" t="str">
            <v>HYCITE QUITO</v>
          </cell>
          <cell r="Y6949" t="str">
            <v>FLEX NET CALLE 28 DE JUNIO S/N Y GARCIA MORENO ENTRADA LLANO GRANDE</v>
          </cell>
        </row>
        <row r="6950">
          <cell r="A6950" t="str">
            <v>98728129</v>
          </cell>
          <cell r="B6950">
            <v>479770</v>
          </cell>
          <cell r="C6950" t="str">
            <v>98728129</v>
          </cell>
          <cell r="D6950" t="str">
            <v>HYCITE</v>
          </cell>
          <cell r="E6950" t="str">
            <v>DESPACHO</v>
          </cell>
          <cell r="F6950" t="str">
            <v>NORMAL</v>
          </cell>
          <cell r="G6950" t="str">
            <v>TFQ88992</v>
          </cell>
          <cell r="H6950">
            <v>44909</v>
          </cell>
          <cell r="I6950" t="str">
            <v>ENTREGADO</v>
          </cell>
          <cell r="J6950">
            <v>44910</v>
          </cell>
          <cell r="K6950" t="str">
            <v>MARTHA SUSANA MARTINEZ GRIJALVA</v>
          </cell>
          <cell r="L6950" t="str">
            <v>CALLE ALFONSO MORA BOWEN S2-472 Y S2G QUITO  PUENGASA 170410 PICHINCHA</v>
          </cell>
          <cell r="M6950" t="str">
            <v/>
          </cell>
          <cell r="N6950" t="str">
            <v>0984501995 / 932313145</v>
          </cell>
          <cell r="O6950" t="str">
            <v>0984501995 / 932313145</v>
          </cell>
          <cell r="P6950" t="str">
            <v>170410</v>
          </cell>
          <cell r="Q6950" t="str">
            <v>QUITO</v>
          </cell>
          <cell r="R6950" t="str">
            <v>PICHINCHA</v>
          </cell>
          <cell r="S6950" t="str">
            <v>QUITO</v>
          </cell>
          <cell r="T6950" t="str">
            <v>FLEXTRANS UIO</v>
          </cell>
          <cell r="U6950" t="str">
            <v>FLEXNETUIO_LOCAL</v>
          </cell>
          <cell r="V6950">
            <v>1</v>
          </cell>
          <cell r="W6950">
            <v>0.6</v>
          </cell>
          <cell r="X6950" t="str">
            <v>HYCITE QUITO</v>
          </cell>
          <cell r="Y6950" t="str">
            <v>FLEX NET CALLE 28 DE JUNIO S/N Y GARCIA MORENO ENTRADA LLANO GRANDE</v>
          </cell>
        </row>
        <row r="6951">
          <cell r="A6951" t="str">
            <v>98728182</v>
          </cell>
          <cell r="B6951">
            <v>479771</v>
          </cell>
          <cell r="C6951" t="str">
            <v>98728182</v>
          </cell>
          <cell r="D6951" t="str">
            <v>HYCITE</v>
          </cell>
          <cell r="E6951" t="str">
            <v>DESPACHO</v>
          </cell>
          <cell r="F6951" t="str">
            <v>NORMAL</v>
          </cell>
          <cell r="G6951" t="str">
            <v>031002004101948</v>
          </cell>
          <cell r="H6951">
            <v>44909</v>
          </cell>
          <cell r="I6951" t="str">
            <v>ENTREGADO</v>
          </cell>
          <cell r="J6951">
            <v>44912</v>
          </cell>
          <cell r="K6951" t="str">
            <v>ZOILA AZUERO</v>
          </cell>
          <cell r="L6951" t="str">
            <v>ARMANDO ARIAS Y NANCHINAZA CASA 3 PISOS ESQUINERA VERDE FRENTE A ESCUELA YANTZAZA/JESUS DEL GORAP PODER YANTZAZA 190404 ZAMORA-CHINCHIPE</v>
          </cell>
          <cell r="M6951" t="str">
            <v/>
          </cell>
          <cell r="N6951" t="str">
            <v>0991824048 / 072300080</v>
          </cell>
          <cell r="O6951" t="str">
            <v>0991824048 / 072300080</v>
          </cell>
          <cell r="P6951" t="str">
            <v>190404</v>
          </cell>
          <cell r="Q6951" t="str">
            <v>YANTZAZA</v>
          </cell>
          <cell r="R6951" t="str">
            <v>ZAMORA CHINCHIPE</v>
          </cell>
          <cell r="S6951" t="str">
            <v>YANTZAZA (YANZATZA) - GRAN COLOMBIA - CHICANA</v>
          </cell>
          <cell r="T6951" t="str">
            <v>TRAMACO</v>
          </cell>
          <cell r="U6951" t="str">
            <v>FLEXNETUIO_PROVINCIA</v>
          </cell>
          <cell r="V6951">
            <v>1</v>
          </cell>
          <cell r="W6951">
            <v>7.1</v>
          </cell>
          <cell r="X6951" t="str">
            <v>HYCITE QUITO</v>
          </cell>
          <cell r="Y6951" t="str">
            <v>FLEX NET CALLE 28 DE JUNIO S/N Y GARCIA MORENO ENTRADA LLANO GRANDE</v>
          </cell>
        </row>
        <row r="6952">
          <cell r="A6952" t="str">
            <v>MULTI_22_190</v>
          </cell>
          <cell r="B6952">
            <v>479715</v>
          </cell>
          <cell r="C6952" t="str">
            <v>MULTI_22_190</v>
          </cell>
          <cell r="D6952" t="str">
            <v>MULTIVAC</v>
          </cell>
          <cell r="E6952" t="str">
            <v>DESPACHO</v>
          </cell>
          <cell r="G6952" t="str">
            <v>031002004104296</v>
          </cell>
          <cell r="H6952">
            <v>44909</v>
          </cell>
          <cell r="I6952" t="str">
            <v>ENTREGADO</v>
          </cell>
          <cell r="J6952">
            <v>44910</v>
          </cell>
          <cell r="K6952" t="str">
            <v>GRUVALCORP</v>
          </cell>
          <cell r="L6952" t="str">
            <v>KILÓMETRO 10 VÍA DURAN ? YAGUACHI</v>
          </cell>
          <cell r="P6952" t="str">
            <v>092401</v>
          </cell>
          <cell r="Q6952" t="str">
            <v>DURAN</v>
          </cell>
          <cell r="R6952" t="str">
            <v>GUAYAS</v>
          </cell>
          <cell r="S6952" t="str">
            <v>ELOY ALFARO (DURAN)</v>
          </cell>
          <cell r="T6952" t="str">
            <v>TRAMACO</v>
          </cell>
          <cell r="U6952" t="str">
            <v>FLEXNETUIO_GYE</v>
          </cell>
          <cell r="V6952">
            <v>1</v>
          </cell>
          <cell r="W6952">
            <v>0.5</v>
          </cell>
          <cell r="X6952" t="str">
            <v>FLEXNET UIO</v>
          </cell>
          <cell r="Y6952" t="str">
            <v>PANAMERICANA NORTE KM 12 1/2  LLANO GRANDE</v>
          </cell>
        </row>
        <row r="6953">
          <cell r="A6953" t="str">
            <v>98621490</v>
          </cell>
          <cell r="B6953">
            <v>479716</v>
          </cell>
          <cell r="C6953" t="str">
            <v>98621490</v>
          </cell>
          <cell r="D6953" t="str">
            <v>HYCITE</v>
          </cell>
          <cell r="E6953" t="str">
            <v>DESPACHO</v>
          </cell>
          <cell r="F6953" t="str">
            <v>NORMAL</v>
          </cell>
          <cell r="G6953" t="str">
            <v>031002004101925</v>
          </cell>
          <cell r="H6953">
            <v>44909</v>
          </cell>
          <cell r="I6953" t="str">
            <v>ENTREGADO</v>
          </cell>
          <cell r="J6953">
            <v>44910</v>
          </cell>
          <cell r="K6953" t="str">
            <v>MARIANA AZUCENA ALCIVAR ALCIVAR</v>
          </cell>
          <cell r="L6953" t="str">
            <v>AV. MANABA Y TENNIS CLUB DIAGONAL AL SUPERMAXI CASA BLANCA PORTOVIEJO 18 DE OCTUBRE 130102 MANABI</v>
          </cell>
          <cell r="M6953" t="str">
            <v/>
          </cell>
          <cell r="N6953" t="str">
            <v>0996749663 / 0</v>
          </cell>
          <cell r="O6953" t="str">
            <v>0996749663 / 0</v>
          </cell>
          <cell r="P6953" t="str">
            <v>130102</v>
          </cell>
          <cell r="Q6953" t="str">
            <v>PORTOVIEJO</v>
          </cell>
          <cell r="R6953" t="str">
            <v>MANABI</v>
          </cell>
          <cell r="S6953" t="str">
            <v>PORTOVIEJO</v>
          </cell>
          <cell r="T6953" t="str">
            <v>TRAMACO</v>
          </cell>
          <cell r="U6953" t="str">
            <v>FLEXNETUIO_PROVINCIA</v>
          </cell>
          <cell r="V6953">
            <v>1</v>
          </cell>
          <cell r="W6953">
            <v>5.8</v>
          </cell>
          <cell r="X6953" t="str">
            <v>HYCITE QUITO</v>
          </cell>
          <cell r="Y6953" t="str">
            <v>FLEX NET CALLE 28 DE JUNIO S/N Y GARCIA MORENO ENTRADA LLANO GRANDE</v>
          </cell>
        </row>
        <row r="6954">
          <cell r="A6954" t="str">
            <v>98628003</v>
          </cell>
          <cell r="B6954">
            <v>479717</v>
          </cell>
          <cell r="C6954" t="str">
            <v>98628003</v>
          </cell>
          <cell r="D6954" t="str">
            <v>HYCITE</v>
          </cell>
          <cell r="E6954" t="str">
            <v>DESPACHO</v>
          </cell>
          <cell r="F6954" t="str">
            <v>NORMAL</v>
          </cell>
          <cell r="G6954" t="str">
            <v>031002004101926</v>
          </cell>
          <cell r="H6954">
            <v>44909</v>
          </cell>
          <cell r="I6954" t="str">
            <v>ENTREGADO</v>
          </cell>
          <cell r="J6954">
            <v>44910</v>
          </cell>
          <cell r="K6954" t="str">
            <v>MARIA GILCES</v>
          </cell>
          <cell r="L6954" t="str">
            <v>CL J PABLO SANCHEZ FEBRES CORDERO Y ELENA SANTOS SUCRE-CHARAPOTO CHARAPOTO 131453 MANABI</v>
          </cell>
          <cell r="N6954" t="str">
            <v>0986408118</v>
          </cell>
          <cell r="O6954" t="str">
            <v>0986408118</v>
          </cell>
          <cell r="P6954" t="str">
            <v>BAHIA DE CARAQUEZ</v>
          </cell>
          <cell r="Q6954" t="str">
            <v>BAHIA DE CARAQUEZ</v>
          </cell>
          <cell r="R6954" t="str">
            <v>MANABI</v>
          </cell>
          <cell r="S6954" t="str">
            <v>BAHIA DE CARAQUEZ</v>
          </cell>
          <cell r="T6954" t="str">
            <v>TRAMACO</v>
          </cell>
          <cell r="U6954" t="str">
            <v>FLEXNETUIO_PROVINCIA</v>
          </cell>
          <cell r="V6954">
            <v>1</v>
          </cell>
          <cell r="W6954">
            <v>10.7</v>
          </cell>
          <cell r="X6954" t="str">
            <v>HYCITE QUITO</v>
          </cell>
          <cell r="Y6954" t="str">
            <v>FLEX NET CALLE 28 DE JUNIO S/N Y GARCIA MORENO ENTRADA LLANO GRANDE</v>
          </cell>
        </row>
        <row r="6955">
          <cell r="A6955" t="str">
            <v>98665492</v>
          </cell>
          <cell r="B6955">
            <v>479718</v>
          </cell>
          <cell r="C6955" t="str">
            <v>98665492</v>
          </cell>
          <cell r="D6955" t="str">
            <v>HYCITE</v>
          </cell>
          <cell r="E6955" t="str">
            <v>DESPACHO</v>
          </cell>
          <cell r="F6955" t="str">
            <v>NORMAL</v>
          </cell>
          <cell r="G6955" t="str">
            <v>TF88961</v>
          </cell>
          <cell r="H6955">
            <v>44909</v>
          </cell>
          <cell r="I6955" t="str">
            <v>ENTREGADO</v>
          </cell>
          <cell r="J6955">
            <v>44910</v>
          </cell>
          <cell r="K6955" t="str">
            <v>SALLY MORAN (S)</v>
          </cell>
          <cell r="L6955" t="str">
            <v>AUTOPISTA TERMINAL PASCUALES URB LA PERLA MZ 6039 VILLA 5 GUAYAQUIL GUAYAQUIL TARQUI 090703 GUAYAS</v>
          </cell>
          <cell r="M6955" t="str">
            <v/>
          </cell>
          <cell r="N6955" t="str">
            <v>0987683293 / 969062686</v>
          </cell>
          <cell r="O6955" t="str">
            <v>0987683293 / 969062686</v>
          </cell>
          <cell r="P6955" t="str">
            <v>090703</v>
          </cell>
          <cell r="Q6955" t="str">
            <v>GUAYAQUIL</v>
          </cell>
          <cell r="R6955" t="str">
            <v>GUAYAS</v>
          </cell>
          <cell r="S6955" t="str">
            <v>GUAYAQUIL</v>
          </cell>
          <cell r="T6955" t="str">
            <v>ITSACOURIER</v>
          </cell>
          <cell r="U6955" t="str">
            <v>FLEXNETUIO_GYE</v>
          </cell>
          <cell r="V6955">
            <v>1</v>
          </cell>
          <cell r="W6955">
            <v>2.4</v>
          </cell>
          <cell r="X6955" t="str">
            <v>HYCITE QUITO</v>
          </cell>
          <cell r="Y6955" t="str">
            <v>FLEX NET CALLE 28 DE JUNIO S/N Y GARCIA MORENO ENTRADA LLANO GRANDE</v>
          </cell>
        </row>
        <row r="6956">
          <cell r="A6956" t="str">
            <v>98685707_A</v>
          </cell>
          <cell r="B6956">
            <v>479719</v>
          </cell>
          <cell r="C6956" t="str">
            <v>98685707_A</v>
          </cell>
          <cell r="D6956" t="str">
            <v>HYCITE</v>
          </cell>
          <cell r="E6956" t="str">
            <v>DESPACHO</v>
          </cell>
          <cell r="F6956" t="str">
            <v>NORMAL</v>
          </cell>
          <cell r="G6956" t="str">
            <v>TFQ88962</v>
          </cell>
          <cell r="H6956">
            <v>44909</v>
          </cell>
          <cell r="I6956" t="str">
            <v>ENTREGADO</v>
          </cell>
          <cell r="J6956">
            <v>44910</v>
          </cell>
          <cell r="K6956" t="str">
            <v>MARIA GRACIELA ONA(S)</v>
          </cell>
          <cell r="L6956" t="str">
            <v>AV SAN PEDRO DE TABOADA 8290 Y GRIBALDO FABRICA MILTONS DIAGONAL CONJUNTO PINAR QUITO CONOCOTO 170801 PICHINCHA</v>
          </cell>
          <cell r="M6956" t="str">
            <v/>
          </cell>
          <cell r="N6956" t="str">
            <v>0984528114 /</v>
          </cell>
          <cell r="O6956" t="str">
            <v>0984528114 /</v>
          </cell>
          <cell r="P6956" t="str">
            <v>170801</v>
          </cell>
          <cell r="Q6956" t="str">
            <v>QUITO</v>
          </cell>
          <cell r="R6956" t="str">
            <v>PICHINCHA</v>
          </cell>
          <cell r="S6956" t="str">
            <v>CONOCOTO</v>
          </cell>
          <cell r="T6956" t="str">
            <v>FLEXTRANS UIO</v>
          </cell>
          <cell r="U6956" t="str">
            <v>FLEXNETUIO_LOCAL</v>
          </cell>
          <cell r="V6956">
            <v>1</v>
          </cell>
          <cell r="W6956">
            <v>2.4</v>
          </cell>
          <cell r="X6956" t="str">
            <v>HYCITE QUITO</v>
          </cell>
          <cell r="Y6956" t="str">
            <v>FLEX NET CALLE 28 DE JUNIO S/N Y GARCIA MORENO ENTRADA LLANO GRANDE</v>
          </cell>
        </row>
        <row r="6957">
          <cell r="A6957" t="str">
            <v>98685860_A</v>
          </cell>
          <cell r="B6957">
            <v>479720</v>
          </cell>
          <cell r="C6957" t="str">
            <v>98685860_A</v>
          </cell>
          <cell r="D6957" t="str">
            <v>HYCITE</v>
          </cell>
          <cell r="E6957" t="str">
            <v>DESPACHO</v>
          </cell>
          <cell r="F6957" t="str">
            <v>NORMAL</v>
          </cell>
          <cell r="G6957" t="str">
            <v>031002004101927</v>
          </cell>
          <cell r="H6957">
            <v>44909</v>
          </cell>
          <cell r="I6957" t="str">
            <v>ENTREGADO</v>
          </cell>
          <cell r="J6957">
            <v>44910</v>
          </cell>
          <cell r="K6957" t="str">
            <v>SEGUNDO RODRIGO PUMAGUALLI JACOME</v>
          </cell>
          <cell r="L6957" t="str">
            <v>VELOZ 4173 Y CARLOS ZAMBRANO RECEPCIA,N DEL HOTEL MASHANY RIOBAMBA LIZARZABURU 000000 CHIMBORAZO</v>
          </cell>
          <cell r="N6957" t="str">
            <v>0998783953 /</v>
          </cell>
          <cell r="O6957" t="str">
            <v>0998783953 /</v>
          </cell>
          <cell r="P6957" t="str">
            <v>060101</v>
          </cell>
          <cell r="Q6957" t="str">
            <v>RIOBAMBA</v>
          </cell>
          <cell r="R6957" t="str">
            <v>CHIMBORAZO</v>
          </cell>
          <cell r="S6957" t="str">
            <v>RIOBAMBA</v>
          </cell>
          <cell r="T6957" t="str">
            <v>TRAMACO</v>
          </cell>
          <cell r="U6957" t="str">
            <v>FLEXNETUIO_PROVINCIA</v>
          </cell>
          <cell r="V6957">
            <v>1</v>
          </cell>
          <cell r="W6957">
            <v>0.16</v>
          </cell>
          <cell r="X6957" t="str">
            <v>HYCITE QUITO</v>
          </cell>
          <cell r="Y6957" t="str">
            <v>FLEX NET CALLE 28 DE JUNIO S/N Y GARCIA MORENO ENTRADA LLANO GRANDE</v>
          </cell>
        </row>
        <row r="6958">
          <cell r="A6958" t="str">
            <v>98685953_A</v>
          </cell>
          <cell r="B6958">
            <v>479721</v>
          </cell>
          <cell r="C6958" t="str">
            <v>98685953_A</v>
          </cell>
          <cell r="D6958" t="str">
            <v>HYCITE</v>
          </cell>
          <cell r="E6958" t="str">
            <v>DESPACHO</v>
          </cell>
          <cell r="F6958" t="str">
            <v>NORMAL</v>
          </cell>
          <cell r="G6958" t="str">
            <v>031002004101928</v>
          </cell>
          <cell r="H6958">
            <v>44909</v>
          </cell>
          <cell r="I6958" t="str">
            <v>ENTREGADO</v>
          </cell>
          <cell r="J6958">
            <v>44911</v>
          </cell>
          <cell r="K6958" t="str">
            <v>PABLO ROLANDO MENDOZA GARCIA(S)</v>
          </cell>
          <cell r="L6958" t="str">
            <v>AV SANTA RITA N.OEB #44, SANTA RITA  JOYA DE LOS SACHAS 220350 ORELLANA</v>
          </cell>
          <cell r="N6958" t="str">
            <v>00939439221/0991650292 /</v>
          </cell>
          <cell r="O6958" t="str">
            <v>00939439221/0991650292 /</v>
          </cell>
          <cell r="P6958" t="str">
            <v>220101</v>
          </cell>
          <cell r="Q6958" t="str">
            <v>LA JOYA DE LOS SACHAS</v>
          </cell>
          <cell r="R6958" t="str">
            <v>ORELLANA</v>
          </cell>
          <cell r="S6958" t="str">
            <v>LA JOYA DE LOS SACHAS - MARISCAL SUCRE - LOS LAURELES</v>
          </cell>
          <cell r="T6958" t="str">
            <v>TRAMACO</v>
          </cell>
          <cell r="U6958" t="str">
            <v>FLEXNETUIO_PROVINCIA</v>
          </cell>
          <cell r="V6958">
            <v>1</v>
          </cell>
          <cell r="W6958">
            <v>6</v>
          </cell>
          <cell r="X6958" t="str">
            <v>HYCITE QUITO</v>
          </cell>
          <cell r="Y6958" t="str">
            <v>FLEX NET CALLE 28 DE JUNIO S/N Y GARCIA MORENO ENTRADA LLANO GRANDE</v>
          </cell>
        </row>
        <row r="6959">
          <cell r="A6959" t="str">
            <v>98703360</v>
          </cell>
          <cell r="B6959">
            <v>479722</v>
          </cell>
          <cell r="C6959" t="str">
            <v>98703360</v>
          </cell>
          <cell r="D6959" t="str">
            <v>HYCITE</v>
          </cell>
          <cell r="E6959" t="str">
            <v>DESPACHO</v>
          </cell>
          <cell r="F6959" t="str">
            <v>NORMAL</v>
          </cell>
          <cell r="G6959" t="str">
            <v>TF88963</v>
          </cell>
          <cell r="H6959">
            <v>44909</v>
          </cell>
          <cell r="I6959" t="str">
            <v>ENTREGADO</v>
          </cell>
          <cell r="J6959">
            <v>44910</v>
          </cell>
          <cell r="K6959" t="str">
            <v>SHIRLEY PACHAY</v>
          </cell>
          <cell r="L6959" t="str">
            <v>URBANIZACION LA JOYA ETAPA CORAL MZ 18 VILLA 11 DAULE ** NORTE LA AURORA 090702 GUAYAS</v>
          </cell>
          <cell r="M6959" t="str">
            <v/>
          </cell>
          <cell r="N6959" t="str">
            <v>0985114760</v>
          </cell>
          <cell r="O6959" t="str">
            <v>0985114760</v>
          </cell>
          <cell r="P6959" t="str">
            <v>090702</v>
          </cell>
          <cell r="Q6959" t="str">
            <v>GUAYAQUIL</v>
          </cell>
          <cell r="R6959" t="str">
            <v>GUAYAS</v>
          </cell>
          <cell r="S6959" t="str">
            <v>GUAYAQUIL</v>
          </cell>
          <cell r="T6959" t="str">
            <v>ITSACOURIER</v>
          </cell>
          <cell r="U6959" t="str">
            <v>FLEXNETUIO_GYE</v>
          </cell>
          <cell r="V6959">
            <v>1</v>
          </cell>
          <cell r="W6959">
            <v>8.8000000000000007</v>
          </cell>
          <cell r="X6959" t="str">
            <v>HYCITE QUITO</v>
          </cell>
          <cell r="Y6959" t="str">
            <v>FLEX NET CALLE 28 DE JUNIO S/N Y GARCIA MORENO ENTRADA LLANO GRANDE</v>
          </cell>
        </row>
        <row r="6960">
          <cell r="A6960" t="str">
            <v>98704946</v>
          </cell>
          <cell r="B6960">
            <v>479723</v>
          </cell>
          <cell r="C6960" t="str">
            <v>98704946</v>
          </cell>
          <cell r="D6960" t="str">
            <v>HYCITE</v>
          </cell>
          <cell r="E6960" t="str">
            <v>DESPACHO</v>
          </cell>
          <cell r="F6960" t="str">
            <v>NORMAL</v>
          </cell>
          <cell r="G6960" t="str">
            <v>TF88964</v>
          </cell>
          <cell r="H6960">
            <v>44909</v>
          </cell>
          <cell r="I6960" t="str">
            <v>ENTREGADO</v>
          </cell>
          <cell r="J6960">
            <v>44910</v>
          </cell>
          <cell r="K6960" t="str">
            <v>ERICKA BRENDA CRUZ GARZO</v>
          </cell>
          <cell r="L6960" t="str">
            <v>AV VICENTE TRUJILLO # 511 Y 25 JULIO CASA BLANCA AL LADO BLO PICHINCHA GUAYAQUIL // GUAYAQUIL XIMENA 090108 GUAYAS</v>
          </cell>
          <cell r="M6960" t="str">
            <v/>
          </cell>
          <cell r="N6960" t="str">
            <v>0997642226 /</v>
          </cell>
          <cell r="O6960" t="str">
            <v>0997642226 /</v>
          </cell>
          <cell r="P6960" t="str">
            <v>090108</v>
          </cell>
          <cell r="Q6960" t="str">
            <v>GUAYAQUIL</v>
          </cell>
          <cell r="R6960" t="str">
            <v>GUAYAS</v>
          </cell>
          <cell r="S6960" t="str">
            <v>GUAYAQUIL</v>
          </cell>
          <cell r="T6960" t="str">
            <v>FLEXTRANS GYE</v>
          </cell>
          <cell r="U6960" t="str">
            <v>FLEXNETUIO_GYE</v>
          </cell>
          <cell r="V6960">
            <v>1</v>
          </cell>
          <cell r="W6960">
            <v>2.4</v>
          </cell>
          <cell r="X6960" t="str">
            <v>HYCITE QUITO</v>
          </cell>
          <cell r="Y6960" t="str">
            <v>FLEX NET CALLE 28 DE JUNIO S/N Y GARCIA MORENO ENTRADA LLANO GRANDE</v>
          </cell>
        </row>
        <row r="6961">
          <cell r="A6961" t="str">
            <v>98706155</v>
          </cell>
          <cell r="B6961">
            <v>479724</v>
          </cell>
          <cell r="C6961" t="str">
            <v>98706155</v>
          </cell>
          <cell r="D6961" t="str">
            <v>HYCITE</v>
          </cell>
          <cell r="E6961" t="str">
            <v>DESPACHO</v>
          </cell>
          <cell r="F6961" t="str">
            <v>NORMAL</v>
          </cell>
          <cell r="G6961" t="str">
            <v>031002004101929</v>
          </cell>
          <cell r="H6961">
            <v>44909</v>
          </cell>
          <cell r="I6961" t="str">
            <v>DEVOLUCION_EN_PROCESO</v>
          </cell>
          <cell r="J6961">
            <v>44922</v>
          </cell>
          <cell r="K6961" t="str">
            <v>CINDY NUNEZ</v>
          </cell>
          <cell r="L6961" t="str">
            <v>PRQ LA UNION DE CLEMENTINA 5 DE JUNIO Y ABDON CALDERON BABAHOYO // LA UNION LA UNION 120110 LOS RIOS</v>
          </cell>
          <cell r="M6961" t="str">
            <v/>
          </cell>
          <cell r="N6961" t="str">
            <v>0991891206 / 978669276</v>
          </cell>
          <cell r="O6961" t="str">
            <v>0991891206 / 978669276</v>
          </cell>
          <cell r="P6961" t="str">
            <v>120110</v>
          </cell>
          <cell r="Q6961" t="str">
            <v>BABAHOYO</v>
          </cell>
          <cell r="R6961" t="str">
            <v>LOS RIOS</v>
          </cell>
          <cell r="S6961" t="str">
            <v>LA UNION</v>
          </cell>
          <cell r="T6961" t="str">
            <v>TRAMACO</v>
          </cell>
          <cell r="U6961" t="str">
            <v>FLEXNETUIO_PROVINCIA</v>
          </cell>
          <cell r="V6961">
            <v>1</v>
          </cell>
          <cell r="W6961">
            <v>7.1</v>
          </cell>
          <cell r="X6961" t="str">
            <v>HYCITE QUITO</v>
          </cell>
          <cell r="Y6961" t="str">
            <v>FLEX NET CALLE 28 DE JUNIO S/N Y GARCIA MORENO ENTRADA LLANO GRANDE</v>
          </cell>
        </row>
        <row r="6962">
          <cell r="A6962" t="str">
            <v>98707183</v>
          </cell>
          <cell r="B6962">
            <v>479725</v>
          </cell>
          <cell r="C6962" t="str">
            <v>98707183</v>
          </cell>
          <cell r="D6962" t="str">
            <v>HYCITE</v>
          </cell>
          <cell r="E6962" t="str">
            <v>DESPACHO</v>
          </cell>
          <cell r="F6962" t="str">
            <v>NORMAL</v>
          </cell>
          <cell r="G6962" t="str">
            <v>031002004101930</v>
          </cell>
          <cell r="H6962">
            <v>44909</v>
          </cell>
          <cell r="I6962" t="str">
            <v>ENTREGADO</v>
          </cell>
          <cell r="J6962">
            <v>44910</v>
          </cell>
          <cell r="K6962" t="str">
            <v>ROCKY CARRASCO &amp; NANCY OLIVO</v>
          </cell>
          <cell r="L6962" t="str">
            <v>OLMEDO #16-13 Y ALVARADO RIOBAMBA  VELOZ 060104 CHIMBORAZO</v>
          </cell>
          <cell r="M6962" t="str">
            <v/>
          </cell>
          <cell r="N6962" t="str">
            <v>0999768590 / 932965615</v>
          </cell>
          <cell r="O6962" t="str">
            <v>0999768590 / 932965615</v>
          </cell>
          <cell r="P6962" t="str">
            <v>060104</v>
          </cell>
          <cell r="Q6962" t="str">
            <v>RIOBAMBA</v>
          </cell>
          <cell r="R6962" t="str">
            <v>CHIMBORAZO</v>
          </cell>
          <cell r="S6962" t="str">
            <v>RIOBAMBA</v>
          </cell>
          <cell r="T6962" t="str">
            <v>TRAMACO</v>
          </cell>
          <cell r="U6962" t="str">
            <v>FLEXNETUIO_PROVINCIA</v>
          </cell>
          <cell r="V6962">
            <v>1</v>
          </cell>
          <cell r="W6962">
            <v>1.22</v>
          </cell>
          <cell r="X6962" t="str">
            <v>HYCITE QUITO</v>
          </cell>
          <cell r="Y6962" t="str">
            <v>FLEX NET CALLE 28 DE JUNIO S/N Y GARCIA MORENO ENTRADA LLANO GRANDE</v>
          </cell>
        </row>
        <row r="6963">
          <cell r="A6963" t="str">
            <v>98708976</v>
          </cell>
          <cell r="B6963">
            <v>479726</v>
          </cell>
          <cell r="C6963" t="str">
            <v>98708976</v>
          </cell>
          <cell r="D6963" t="str">
            <v>HYCITE</v>
          </cell>
          <cell r="E6963" t="str">
            <v>DESPACHO</v>
          </cell>
          <cell r="F6963" t="str">
            <v>NORMAL</v>
          </cell>
          <cell r="G6963" t="str">
            <v>031002004101931</v>
          </cell>
          <cell r="H6963">
            <v>44909</v>
          </cell>
          <cell r="I6963" t="str">
            <v>ENTREGADO</v>
          </cell>
          <cell r="J6963">
            <v>44914</v>
          </cell>
          <cell r="K6963" t="str">
            <v>ELSA CEDENO</v>
          </cell>
          <cell r="L6963" t="str">
            <v>S/N Y L. ESPINOZA MZ 50 SL 07 COTOCOLLAO COOP 19 DE OCTUBRE 2DA ETP EST LIGA CENT BUENA FE SAN JACINTO DE BUENA FE 120601 LOS RIOS</v>
          </cell>
          <cell r="M6963" t="str">
            <v/>
          </cell>
          <cell r="N6963" t="str">
            <v>0967817096 / 969585296</v>
          </cell>
          <cell r="O6963" t="str">
            <v>0967817096 / 969585296</v>
          </cell>
          <cell r="P6963" t="str">
            <v>120601</v>
          </cell>
          <cell r="Q6963" t="str">
            <v>BUENA FE</v>
          </cell>
          <cell r="R6963" t="str">
            <v>LOS RIOS</v>
          </cell>
          <cell r="S6963" t="str">
            <v>SAN JACINTO DE BUENA FE</v>
          </cell>
          <cell r="T6963" t="str">
            <v>TRAMACO</v>
          </cell>
          <cell r="U6963" t="str">
            <v>FLEXNETUIO_PROVINCIA</v>
          </cell>
          <cell r="V6963">
            <v>1</v>
          </cell>
          <cell r="W6963">
            <v>9.8000000000000007</v>
          </cell>
          <cell r="X6963" t="str">
            <v>HYCITE QUITO</v>
          </cell>
          <cell r="Y6963" t="str">
            <v>FLEX NET CALLE 28 DE JUNIO S/N Y GARCIA MORENO ENTRADA LLANO GRANDE</v>
          </cell>
        </row>
        <row r="6964">
          <cell r="A6964" t="str">
            <v>98709059</v>
          </cell>
          <cell r="B6964">
            <v>479727</v>
          </cell>
          <cell r="C6964" t="str">
            <v>98709059</v>
          </cell>
          <cell r="D6964" t="str">
            <v>HYCITE</v>
          </cell>
          <cell r="E6964" t="str">
            <v>DESPACHO</v>
          </cell>
          <cell r="F6964" t="str">
            <v>NORMAL</v>
          </cell>
          <cell r="G6964" t="str">
            <v>031002004101932</v>
          </cell>
          <cell r="H6964">
            <v>44909</v>
          </cell>
          <cell r="I6964" t="str">
            <v>ENTREGADO</v>
          </cell>
          <cell r="J6964">
            <v>44910</v>
          </cell>
          <cell r="K6964" t="str">
            <v>NANCY MOREIRA</v>
          </cell>
          <cell r="L6964" t="str">
            <v>PUERTO SOL MZ D V 1 AV 113 AL LADO HIPERMERCADO CORAL MANTA AV 113 LOS ESTEROS 130801 MANABI</v>
          </cell>
          <cell r="M6964" t="str">
            <v/>
          </cell>
          <cell r="N6964" t="str">
            <v>0990901362</v>
          </cell>
          <cell r="O6964" t="str">
            <v>0990901362</v>
          </cell>
          <cell r="P6964" t="str">
            <v>130801</v>
          </cell>
          <cell r="Q6964" t="str">
            <v>PICHINCHA</v>
          </cell>
          <cell r="R6964" t="str">
            <v>MANABI</v>
          </cell>
          <cell r="S6964" t="str">
            <v>SAN SEBASTIAN</v>
          </cell>
          <cell r="T6964" t="str">
            <v>TRAMACO</v>
          </cell>
          <cell r="U6964" t="str">
            <v>FLEXNETUIO_PROVINCIA</v>
          </cell>
          <cell r="V6964">
            <v>1</v>
          </cell>
          <cell r="W6964">
            <v>2.2999999999999998</v>
          </cell>
          <cell r="X6964" t="str">
            <v>HYCITE QUITO</v>
          </cell>
          <cell r="Y6964" t="str">
            <v>FLEX NET CALLE 28 DE JUNIO S/N Y GARCIA MORENO ENTRADA LLANO GRANDE</v>
          </cell>
        </row>
        <row r="6965">
          <cell r="A6965" t="str">
            <v>98710269</v>
          </cell>
          <cell r="B6965">
            <v>479728</v>
          </cell>
          <cell r="C6965" t="str">
            <v>98710269</v>
          </cell>
          <cell r="D6965" t="str">
            <v>HYCITE</v>
          </cell>
          <cell r="E6965" t="str">
            <v>DESPACHO</v>
          </cell>
          <cell r="F6965" t="str">
            <v>NORMAL</v>
          </cell>
          <cell r="G6965" t="str">
            <v>TF89028</v>
          </cell>
          <cell r="H6965">
            <v>44909</v>
          </cell>
          <cell r="I6965" t="str">
            <v>ENTREGADO</v>
          </cell>
          <cell r="J6965">
            <v>44910</v>
          </cell>
          <cell r="K6965" t="str">
            <v>NILO MORAN</v>
          </cell>
          <cell r="L6965" t="str">
            <v>CIUDADELA LETEL MZ#33 SOLAR #1 FRENTE A TECNICENTRO PITS EDIFICIO COLOR BEIGE 1P GUAYAQUIL TARQUI 090505 GUAYAS</v>
          </cell>
          <cell r="N6965" t="str">
            <v>0994615654</v>
          </cell>
          <cell r="O6965" t="str">
            <v>0994615654</v>
          </cell>
          <cell r="P6965" t="str">
            <v>090505</v>
          </cell>
          <cell r="Q6965" t="str">
            <v>GUAYAQUIL</v>
          </cell>
          <cell r="R6965" t="str">
            <v>GUAYAS</v>
          </cell>
          <cell r="S6965" t="str">
            <v>GUAYAQUIL</v>
          </cell>
          <cell r="T6965" t="str">
            <v>ITSACOURIER</v>
          </cell>
          <cell r="U6965" t="str">
            <v>FLEXNETUIO_GYE</v>
          </cell>
          <cell r="V6965">
            <v>2</v>
          </cell>
          <cell r="W6965">
            <v>23.5</v>
          </cell>
          <cell r="X6965" t="str">
            <v>HYCITE QUITO</v>
          </cell>
          <cell r="Y6965" t="str">
            <v>FLEX NET CALLE 28 DE JUNIO S/N Y GARCIA MORENO ENTRADA LLANO GRANDE</v>
          </cell>
        </row>
        <row r="6966">
          <cell r="A6966" t="str">
            <v>MULTI_22_186&amp;189</v>
          </cell>
          <cell r="B6966">
            <v>479712</v>
          </cell>
          <cell r="C6966" t="str">
            <v>MULTI_22_186&amp;189</v>
          </cell>
          <cell r="D6966" t="str">
            <v>MULTIVAC</v>
          </cell>
          <cell r="E6966" t="str">
            <v>DESPACHO</v>
          </cell>
          <cell r="G6966" t="str">
            <v>FT75530</v>
          </cell>
          <cell r="H6966">
            <v>44909</v>
          </cell>
          <cell r="I6966" t="str">
            <v>ENTREGADO</v>
          </cell>
          <cell r="J6966">
            <v>44910</v>
          </cell>
          <cell r="K6966" t="str">
            <v>PRONACA-BODEGA DE MANTENIMIENTO</v>
          </cell>
          <cell r="L6966" t="str">
            <v>PIFO KM24. VIA EL QUINCHE. PRONACA EMBUTIDOS. CARNASA.</v>
          </cell>
          <cell r="P6966" t="str">
            <v>170906</v>
          </cell>
          <cell r="Q6966" t="str">
            <v>QUITO</v>
          </cell>
          <cell r="R6966" t="str">
            <v>PICHINCHA</v>
          </cell>
          <cell r="S6966" t="str">
            <v>PIFO - ITULCACHI</v>
          </cell>
          <cell r="T6966" t="str">
            <v>FLEXTRANS UIO</v>
          </cell>
          <cell r="U6966" t="str">
            <v>FLEXNETUIO_LOCAL</v>
          </cell>
          <cell r="V6966">
            <v>1</v>
          </cell>
          <cell r="W6966">
            <v>0.4</v>
          </cell>
          <cell r="X6966" t="str">
            <v>FLEXNET UIO</v>
          </cell>
          <cell r="Y6966" t="str">
            <v>PANAMERICANA NORTE KM 12 1/2  LLANO GRANDE</v>
          </cell>
        </row>
        <row r="6967">
          <cell r="A6967" t="str">
            <v>52952</v>
          </cell>
          <cell r="B6967">
            <v>479708</v>
          </cell>
          <cell r="C6967" t="str">
            <v>52952</v>
          </cell>
          <cell r="D6967" t="str">
            <v>DEGSO</v>
          </cell>
          <cell r="E6967" t="str">
            <v>DESPACHO</v>
          </cell>
          <cell r="F6967" t="str">
            <v>NORMAL</v>
          </cell>
          <cell r="G6967" t="str">
            <v>FT75558</v>
          </cell>
          <cell r="H6967">
            <v>44909</v>
          </cell>
          <cell r="I6967" t="str">
            <v>ENTREGADO</v>
          </cell>
          <cell r="J6967">
            <v>44910</v>
          </cell>
          <cell r="K6967" t="str">
            <v>ENI ECUADOR S.A.</v>
          </cell>
          <cell r="L6967" t="str">
            <v>DIRECCION:  VIA SANGOLQUI - PIFO KM 4 ½ FRENTE A PINTAG ? ATENCION TATIANA LATACUMBA - TELF 2232603</v>
          </cell>
          <cell r="M6967" t="str">
            <v>1790540626001</v>
          </cell>
          <cell r="N6967" t="str">
            <v>99-832-0225</v>
          </cell>
          <cell r="O6967" t="str">
            <v>99-832-0225</v>
          </cell>
          <cell r="P6967" t="str">
            <v>170909</v>
          </cell>
          <cell r="Q6967" t="str">
            <v>QUITO</v>
          </cell>
          <cell r="R6967" t="str">
            <v>PICHINCHA</v>
          </cell>
          <cell r="S6967" t="str">
            <v>PIFO</v>
          </cell>
          <cell r="T6967" t="str">
            <v>FLEXTRANS UIO</v>
          </cell>
          <cell r="U6967" t="str">
            <v>FLEXNETUIO_LOCAL</v>
          </cell>
          <cell r="V6967">
            <v>2</v>
          </cell>
          <cell r="W6967">
            <v>5.2</v>
          </cell>
          <cell r="X6967" t="str">
            <v>FLEXNET</v>
          </cell>
          <cell r="Y6967" t="str">
            <v>FLEX NET CALLE 28 DE JUNIO S/N Y GARCIA MORENO ENTRADA LLANO GRANDE</v>
          </cell>
        </row>
        <row r="6968">
          <cell r="A6968" t="str">
            <v>52953</v>
          </cell>
          <cell r="B6968">
            <v>479709</v>
          </cell>
          <cell r="C6968" t="str">
            <v>52953</v>
          </cell>
          <cell r="D6968" t="str">
            <v>DEGSO</v>
          </cell>
          <cell r="E6968" t="str">
            <v>DESPACHO</v>
          </cell>
          <cell r="F6968" t="str">
            <v>NORMAL</v>
          </cell>
          <cell r="G6968" t="str">
            <v>FT75559</v>
          </cell>
          <cell r="H6968">
            <v>44909</v>
          </cell>
          <cell r="I6968" t="str">
            <v>ENTREGADO</v>
          </cell>
          <cell r="J6968">
            <v>44910</v>
          </cell>
          <cell r="K6968" t="str">
            <v>TECNOESA</v>
          </cell>
          <cell r="L6968" t="str">
            <v>DIRECCION:  PANAMERICANA SUR KM 10 - ENTRADA DURALLANTA, SECTOR GUAJALO - TELF 2691115</v>
          </cell>
          <cell r="M6968" t="str">
            <v>1790556670001</v>
          </cell>
          <cell r="N6968" t="str">
            <v>99-832-0225</v>
          </cell>
          <cell r="O6968" t="str">
            <v>99-832-0225</v>
          </cell>
          <cell r="P6968" t="str">
            <v>170301</v>
          </cell>
          <cell r="Q6968" t="str">
            <v>QUITO</v>
          </cell>
          <cell r="R6968" t="str">
            <v>PICHINCHA</v>
          </cell>
          <cell r="S6968" t="str">
            <v>QUITO</v>
          </cell>
          <cell r="T6968" t="str">
            <v>FLEXTRANS UIO</v>
          </cell>
          <cell r="U6968" t="str">
            <v>FLEXNETUIO_LOCAL</v>
          </cell>
          <cell r="V6968">
            <v>2</v>
          </cell>
          <cell r="W6968">
            <v>5.5</v>
          </cell>
          <cell r="X6968" t="str">
            <v>FLEXNET</v>
          </cell>
          <cell r="Y6968" t="str">
            <v>FLEX NET CALLE 28 DE JUNIO S/N Y GARCIA MORENO ENTRADA LLANO GRANDE</v>
          </cell>
        </row>
        <row r="6969">
          <cell r="A6969" t="str">
            <v>52958</v>
          </cell>
          <cell r="B6969">
            <v>479711</v>
          </cell>
          <cell r="C6969" t="str">
            <v>52958</v>
          </cell>
          <cell r="D6969" t="str">
            <v>DEGSO</v>
          </cell>
          <cell r="E6969" t="str">
            <v>DESPACHO</v>
          </cell>
          <cell r="F6969" t="str">
            <v>NORMAL</v>
          </cell>
          <cell r="G6969" t="str">
            <v>FT75560</v>
          </cell>
          <cell r="H6969">
            <v>44909</v>
          </cell>
          <cell r="I6969" t="str">
            <v>ENTREGADO</v>
          </cell>
          <cell r="J6969">
            <v>44910</v>
          </cell>
          <cell r="K6969" t="str">
            <v>MEGA SANTAMARIA S. A.</v>
          </cell>
          <cell r="L6969" t="str">
            <v>DIRECCION: MACHACHI - DISLOG - PANAMERICANA SUR KM. 16.5 , VIA SAN ALFONSO. - ALADO DE TENARIS, - ATENCION ALEXANDRA BUSTOS - CEL 098 497 1660</v>
          </cell>
          <cell r="M6969" t="str">
            <v>1792060346001</v>
          </cell>
          <cell r="N6969" t="str">
            <v>99-832-0225</v>
          </cell>
          <cell r="O6969" t="str">
            <v>99-832-0225</v>
          </cell>
          <cell r="P6969" t="str">
            <v>171110</v>
          </cell>
          <cell r="Q6969" t="str">
            <v>MEJIA</v>
          </cell>
          <cell r="R6969" t="str">
            <v>PICHINCHA</v>
          </cell>
          <cell r="S6969" t="str">
            <v>MACHACHI</v>
          </cell>
          <cell r="T6969" t="str">
            <v>FLEXTRANS UIO</v>
          </cell>
          <cell r="U6969" t="str">
            <v>FLEXNETUIO_PROVINCIA</v>
          </cell>
          <cell r="V6969">
            <v>1</v>
          </cell>
          <cell r="W6969">
            <v>3.4</v>
          </cell>
          <cell r="X6969" t="str">
            <v>FLEXNET</v>
          </cell>
          <cell r="Y6969" t="str">
            <v>FLEX NET CALLE 28 DE JUNIO S/N Y GARCIA MORENO ENTRADA LLANO GRANDE</v>
          </cell>
        </row>
        <row r="6970">
          <cell r="A6970" t="str">
            <v>MYD_2022_00125</v>
          </cell>
          <cell r="B6970">
            <v>479705</v>
          </cell>
          <cell r="C6970" t="str">
            <v>MYD_2022_00125</v>
          </cell>
          <cell r="D6970" t="str">
            <v>MYD</v>
          </cell>
          <cell r="E6970" t="str">
            <v>DESPACHO</v>
          </cell>
          <cell r="F6970" t="str">
            <v>NORMAL</v>
          </cell>
          <cell r="G6970" t="str">
            <v>031002004101541</v>
          </cell>
          <cell r="H6970">
            <v>44909</v>
          </cell>
          <cell r="I6970" t="str">
            <v>ENTREGADO</v>
          </cell>
          <cell r="J6970">
            <v>44910</v>
          </cell>
          <cell r="K6970" t="str">
            <v>JOSE LUIS BETANCOURT</v>
          </cell>
          <cell r="L6970" t="str">
            <v>CLINICA TORRES MEDICAS SAN ANDRES - AV CHONE Y JORGE ITURRALDE (PISO 3, CONSULTORIO 303). - TELF: 0995923443</v>
          </cell>
          <cell r="M6970" t="str">
            <v>#N/D</v>
          </cell>
          <cell r="P6970" t="str">
            <v>230101</v>
          </cell>
          <cell r="Q6970" t="str">
            <v>SANTO DOMINGO</v>
          </cell>
          <cell r="R6970" t="str">
            <v>SANTO DOMINGO DE LOS TSACHILAS</v>
          </cell>
          <cell r="S6970" t="str">
            <v>SANTO DOMINGO DE LOS COLORADOS</v>
          </cell>
          <cell r="T6970" t="str">
            <v>TRAMACO</v>
          </cell>
          <cell r="V6970">
            <v>1</v>
          </cell>
          <cell r="W6970">
            <v>2.2000000000000002</v>
          </cell>
          <cell r="X6970" t="str">
            <v>FLEXNET</v>
          </cell>
          <cell r="Y6970" t="str">
            <v>FLEX NET CALLE 28 DE JUNIO S/N Y GARCIA MORENO ENTRADA LLANO GRANDE</v>
          </cell>
        </row>
        <row r="6971">
          <cell r="A6971" t="str">
            <v>MYD_2022_00126</v>
          </cell>
          <cell r="B6971">
            <v>479706</v>
          </cell>
          <cell r="C6971" t="str">
            <v>MYD_2022_00126</v>
          </cell>
          <cell r="D6971" t="str">
            <v>MYD</v>
          </cell>
          <cell r="E6971" t="str">
            <v>DESPACHO</v>
          </cell>
          <cell r="F6971" t="str">
            <v>NORMAL</v>
          </cell>
          <cell r="G6971" t="str">
            <v>031002004101542</v>
          </cell>
          <cell r="H6971">
            <v>44909</v>
          </cell>
          <cell r="I6971" t="str">
            <v>ENTREGADO</v>
          </cell>
          <cell r="J6971">
            <v>44915</v>
          </cell>
          <cell r="K6971" t="str">
            <v>MONICA FERNANDA ARROBO SINCHIRE</v>
          </cell>
          <cell r="L6971" t="str">
            <v>CALLE BENIGNO CRUZ Y LOJA. FRENTE A LAS CANCHAS CON CUBIERTA DEL MERCADO CENTRAL - 0990239485</v>
          </cell>
          <cell r="M6971" t="str">
            <v>#N/D</v>
          </cell>
          <cell r="P6971" t="str">
            <v>190401</v>
          </cell>
          <cell r="Q6971" t="str">
            <v>EL PANGUI</v>
          </cell>
          <cell r="R6971" t="str">
            <v>ZAMORA CHINCHIPE</v>
          </cell>
          <cell r="S6971" t="str">
            <v>EL PANGUI - EL GUISME - PACHICUTZA - SAN ROQUE</v>
          </cell>
          <cell r="T6971" t="str">
            <v>TRAMACO</v>
          </cell>
          <cell r="V6971">
            <v>1</v>
          </cell>
          <cell r="W6971">
            <v>1</v>
          </cell>
          <cell r="X6971" t="str">
            <v>FLEXNET</v>
          </cell>
          <cell r="Y6971" t="str">
            <v>FLEX NET CALLE 28 DE JUNIO S/N Y GARCIA MORENO ENTRADA LLANO GRANDE</v>
          </cell>
        </row>
        <row r="6972">
          <cell r="A6972" t="str">
            <v>AGFA_22_306</v>
          </cell>
          <cell r="B6972">
            <v>479704</v>
          </cell>
          <cell r="C6972" t="str">
            <v>AGFA_22_306</v>
          </cell>
          <cell r="D6972" t="str">
            <v>AGFA</v>
          </cell>
          <cell r="E6972" t="str">
            <v>DESPACHO</v>
          </cell>
          <cell r="F6972" t="str">
            <v>NORMAL</v>
          </cell>
          <cell r="G6972" t="str">
            <v>89070</v>
          </cell>
          <cell r="H6972">
            <v>44909</v>
          </cell>
          <cell r="I6972" t="str">
            <v>ENTREGADO</v>
          </cell>
          <cell r="J6972">
            <v>44910</v>
          </cell>
          <cell r="K6972" t="str">
            <v>FLEX NET UIO</v>
          </cell>
          <cell r="L6972" t="str">
            <v>ENTRADA A LLANO GRANDE, GARCIA MORENO Y 28 DE JUNIO</v>
          </cell>
          <cell r="M6972" t="str">
            <v>1791890663001 - OMAR PONCE</v>
          </cell>
          <cell r="N6972" t="str">
            <v>0220-22538</v>
          </cell>
          <cell r="O6972" t="str">
            <v>0220-22538</v>
          </cell>
          <cell r="P6972" t="str">
            <v>170208</v>
          </cell>
          <cell r="Q6972" t="str">
            <v>QUITO</v>
          </cell>
          <cell r="R6972" t="str">
            <v>PICHINCHA</v>
          </cell>
          <cell r="S6972" t="str">
            <v>CALDERON (CARAPUNGO)</v>
          </cell>
          <cell r="T6972" t="str">
            <v>CARGO UNION</v>
          </cell>
          <cell r="U6972" t="str">
            <v>FLEXNETGYE_UIO</v>
          </cell>
          <cell r="V6972">
            <v>1</v>
          </cell>
          <cell r="W6972">
            <v>378</v>
          </cell>
          <cell r="X6972" t="str">
            <v>FLEX NET GYE</v>
          </cell>
          <cell r="Y6972" t="str">
            <v xml:space="preserve">KM 8 1/2 VIA A DAULE COOP. JUAN MONTALVO </v>
          </cell>
        </row>
        <row r="6973">
          <cell r="A6973" t="str">
            <v>414390808</v>
          </cell>
          <cell r="B6973">
            <v>479689</v>
          </cell>
          <cell r="C6973" t="str">
            <v>414390808</v>
          </cell>
          <cell r="D6973" t="str">
            <v>FLEXTUENTI</v>
          </cell>
          <cell r="E6973" t="str">
            <v>DESPACHO</v>
          </cell>
          <cell r="F6973" t="str">
            <v>NORMAL</v>
          </cell>
          <cell r="G6973" t="str">
            <v>TF89037</v>
          </cell>
          <cell r="H6973">
            <v>44909</v>
          </cell>
          <cell r="I6973" t="str">
            <v>ENTREGADO</v>
          </cell>
          <cell r="J6973">
            <v>44910</v>
          </cell>
          <cell r="K6973" t="str">
            <v>Jonathan Figueroa</v>
          </cell>
          <cell r="L6973" t="str">
            <v>ROCA  AV  TUNGURAHUA 705 JOSE VELEZ</v>
          </cell>
          <cell r="M6973" t="str">
            <v>1721557849</v>
          </cell>
          <cell r="N6973" t="str">
            <v>0999551345/0993778581</v>
          </cell>
          <cell r="O6973" t="str">
            <v/>
          </cell>
          <cell r="P6973" t="str">
            <v>GUAYAQUIL</v>
          </cell>
          <cell r="Q6973" t="str">
            <v>GUAYAQUIL</v>
          </cell>
          <cell r="R6973" t="str">
            <v>GUAYAS</v>
          </cell>
          <cell r="T6973" t="str">
            <v>ITSACOURIER</v>
          </cell>
          <cell r="U6973" t="str">
            <v>FLEXNETUIO_GYE</v>
          </cell>
          <cell r="V6973">
            <v>1</v>
          </cell>
          <cell r="W6973">
            <v>1</v>
          </cell>
          <cell r="X6973" t="str">
            <v>FLEXNET ECUADOR - FLEXTUENTI</v>
          </cell>
          <cell r="Y6973" t="str">
            <v>CALLE 28 DE JUNIO S/N Y GARCIA MORENO ENTRADA LLANO GRANDE</v>
          </cell>
        </row>
        <row r="6974">
          <cell r="A6974" t="str">
            <v>414390809</v>
          </cell>
          <cell r="B6974">
            <v>479690</v>
          </cell>
          <cell r="C6974" t="str">
            <v>414390809</v>
          </cell>
          <cell r="D6974" t="str">
            <v>FLEXTUENTI</v>
          </cell>
          <cell r="E6974" t="str">
            <v>DESPACHO</v>
          </cell>
          <cell r="F6974" t="str">
            <v>NORMAL</v>
          </cell>
          <cell r="G6974" t="str">
            <v>031080414390809</v>
          </cell>
          <cell r="H6974">
            <v>44909</v>
          </cell>
          <cell r="I6974" t="str">
            <v>ENTREGADO</v>
          </cell>
          <cell r="J6974">
            <v>44910</v>
          </cell>
          <cell r="K6974" t="str">
            <v>CARMEN CALDERON</v>
          </cell>
          <cell r="L6974" t="str">
            <v>CHONE  CALLE ELOY ALFARO SN  CALLE 7</v>
          </cell>
          <cell r="M6974" t="str">
            <v>1312583147</v>
          </cell>
          <cell r="N6974" t="str">
            <v>0968900057/0968900057</v>
          </cell>
          <cell r="O6974" t="str">
            <v/>
          </cell>
          <cell r="P6974" t="str">
            <v>CHONE</v>
          </cell>
          <cell r="Q6974" t="str">
            <v>CHONE</v>
          </cell>
          <cell r="R6974" t="str">
            <v>MANABI</v>
          </cell>
          <cell r="T6974" t="str">
            <v>TRAMACO</v>
          </cell>
          <cell r="U6974" t="str">
            <v>FLEXNETUIO_PROVINCIA</v>
          </cell>
          <cell r="V6974">
            <v>1</v>
          </cell>
          <cell r="W6974">
            <v>1</v>
          </cell>
          <cell r="X6974" t="str">
            <v>FLEXNET ECUADOR - FLEXTUENTI</v>
          </cell>
          <cell r="Y6974" t="str">
            <v>CALLE 28 DE JUNIO S/N Y GARCIA MORENO ENTRADA LLANO GRANDE</v>
          </cell>
        </row>
        <row r="6975">
          <cell r="A6975" t="str">
            <v>414390810</v>
          </cell>
          <cell r="B6975">
            <v>479691</v>
          </cell>
          <cell r="C6975" t="str">
            <v>414390810</v>
          </cell>
          <cell r="D6975" t="str">
            <v>FLEXTUENTI</v>
          </cell>
          <cell r="E6975" t="str">
            <v>DESPACHO</v>
          </cell>
          <cell r="F6975" t="str">
            <v>NORMAL</v>
          </cell>
          <cell r="G6975" t="str">
            <v>IC3875</v>
          </cell>
          <cell r="H6975">
            <v>44909</v>
          </cell>
          <cell r="I6975" t="str">
            <v>ENTREGADO</v>
          </cell>
          <cell r="J6975">
            <v>44910</v>
          </cell>
          <cell r="K6975" t="str">
            <v>Maria Fernanda Roldan Sacaquirin</v>
          </cell>
          <cell r="L6975" t="str">
            <v>BANOS  ANGEL CARVAJAL VALLEJO SN CANTON CHORDELEG</v>
          </cell>
          <cell r="M6975" t="str">
            <v>0107428864</v>
          </cell>
          <cell r="N6975" t="str">
            <v>0999050093/0980819963</v>
          </cell>
          <cell r="O6975" t="str">
            <v/>
          </cell>
          <cell r="P6975" t="str">
            <v>CUENCA</v>
          </cell>
          <cell r="Q6975" t="str">
            <v>CUENCA</v>
          </cell>
          <cell r="R6975" t="str">
            <v>AZUAY</v>
          </cell>
          <cell r="T6975" t="str">
            <v>ITSACOURIER</v>
          </cell>
          <cell r="U6975" t="str">
            <v>FLEXNETUIO_PROVINCIA</v>
          </cell>
          <cell r="V6975">
            <v>1</v>
          </cell>
          <cell r="W6975">
            <v>1</v>
          </cell>
          <cell r="X6975" t="str">
            <v>FLEXNET ECUADOR - FLEXTUENTI</v>
          </cell>
          <cell r="Y6975" t="str">
            <v>CALLE 28 DE JUNIO S/N Y GARCIA MORENO ENTRADA LLANO GRANDE</v>
          </cell>
        </row>
        <row r="6976">
          <cell r="A6976" t="str">
            <v>414390847</v>
          </cell>
          <cell r="B6976">
            <v>479692</v>
          </cell>
          <cell r="C6976" t="str">
            <v>414390847</v>
          </cell>
          <cell r="D6976" t="str">
            <v>FLEXTUENTI</v>
          </cell>
          <cell r="E6976" t="str">
            <v>DESPACHO</v>
          </cell>
          <cell r="F6976" t="str">
            <v>NORMAL</v>
          </cell>
          <cell r="G6976" t="str">
            <v>FT75502</v>
          </cell>
          <cell r="H6976">
            <v>44909</v>
          </cell>
          <cell r="I6976" t="str">
            <v>ENTREGADO</v>
          </cell>
          <cell r="J6976">
            <v>44910</v>
          </cell>
          <cell r="K6976" t="str">
            <v>Emerita Valverde</v>
          </cell>
          <cell r="L6976" t="str">
            <v>SOLANDA  CALLE JOSE ABARCAS OE4 309  CALLE FRANCISCO RUEDA</v>
          </cell>
          <cell r="M6976" t="str">
            <v>1704086808</v>
          </cell>
          <cell r="N6976" t="str">
            <v>0995571384/0995882444</v>
          </cell>
          <cell r="O6976" t="str">
            <v/>
          </cell>
          <cell r="P6976" t="str">
            <v>QUITO</v>
          </cell>
          <cell r="Q6976" t="str">
            <v>QUITO</v>
          </cell>
          <cell r="R6976" t="str">
            <v>PICHINCHA</v>
          </cell>
          <cell r="U6976" t="str">
            <v>FLEXNETUIO_LOCAL</v>
          </cell>
          <cell r="V6976">
            <v>1</v>
          </cell>
          <cell r="W6976">
            <v>1</v>
          </cell>
          <cell r="X6976" t="str">
            <v>FLEXNET ECUADOR - FLEXTUENTI</v>
          </cell>
          <cell r="Y6976" t="str">
            <v>CALLE 28 DE JUNIO S/N Y GARCIA MORENO ENTRADA LLANO GRANDE</v>
          </cell>
        </row>
        <row r="6977">
          <cell r="A6977" t="str">
            <v>414390855</v>
          </cell>
          <cell r="B6977">
            <v>479693</v>
          </cell>
          <cell r="C6977" t="str">
            <v>414390855</v>
          </cell>
          <cell r="D6977" t="str">
            <v>FLEXTUENTI</v>
          </cell>
          <cell r="E6977" t="str">
            <v>DESPACHO</v>
          </cell>
          <cell r="F6977" t="str">
            <v>DERIVADO PICK UP</v>
          </cell>
          <cell r="G6977" t="str">
            <v>031080414390855</v>
          </cell>
          <cell r="H6977">
            <v>44909</v>
          </cell>
          <cell r="I6977" t="str">
            <v>ENTREGADO</v>
          </cell>
          <cell r="J6977">
            <v>44911</v>
          </cell>
          <cell r="K6977" t="str">
            <v>Jose Alberto Miranda ANCHUNDIA</v>
          </cell>
          <cell r="L6977" t="str">
            <v>OFICINA TRAMACO PORTETE</v>
          </cell>
          <cell r="M6977" t="str">
            <v>0951563725</v>
          </cell>
          <cell r="N6977" t="str">
            <v>0999487405/0964062961</v>
          </cell>
          <cell r="O6977" t="str">
            <v/>
          </cell>
          <cell r="P6977" t="str">
            <v>GUAYAQUIL</v>
          </cell>
          <cell r="Q6977" t="str">
            <v>GUAYAQUIL</v>
          </cell>
          <cell r="R6977" t="str">
            <v>GUAYAS</v>
          </cell>
          <cell r="T6977" t="str">
            <v>TRAMACO</v>
          </cell>
          <cell r="U6977" t="str">
            <v>FLEXNETUIO_GYE</v>
          </cell>
          <cell r="V6977">
            <v>1</v>
          </cell>
          <cell r="W6977">
            <v>1</v>
          </cell>
          <cell r="X6977" t="str">
            <v>FLEXNET ECUADOR - FLEXTUENTI</v>
          </cell>
          <cell r="Y6977" t="str">
            <v>CALLE 28 DE JUNIO S/N Y GARCIA MORENO ENTRADA LLANO GRANDE</v>
          </cell>
        </row>
        <row r="6978">
          <cell r="A6978" t="str">
            <v>414410226</v>
          </cell>
          <cell r="B6978">
            <v>479694</v>
          </cell>
          <cell r="C6978" t="str">
            <v>414410226</v>
          </cell>
          <cell r="D6978" t="str">
            <v>FLEXTUENTI</v>
          </cell>
          <cell r="E6978" t="str">
            <v>DESPACHO</v>
          </cell>
          <cell r="F6978" t="str">
            <v>NORMAL</v>
          </cell>
          <cell r="G6978" t="str">
            <v>FT75501</v>
          </cell>
          <cell r="H6978">
            <v>44909</v>
          </cell>
          <cell r="I6978" t="str">
            <v>ENTREGADO</v>
          </cell>
          <cell r="J6978">
            <v>44910</v>
          </cell>
          <cell r="K6978" t="str">
            <v>Jaime Simbana</v>
          </cell>
          <cell r="L6978" t="str">
            <v>LA MAGDALENA CALLE MARCO PAMBA  S10 764  SECOYA</v>
          </cell>
          <cell r="M6978" t="str">
            <v>1712456035</v>
          </cell>
          <cell r="N6978" t="str">
            <v>0984480692/0987765649</v>
          </cell>
          <cell r="O6978" t="str">
            <v/>
          </cell>
          <cell r="P6978" t="str">
            <v>QUITO</v>
          </cell>
          <cell r="Q6978" t="str">
            <v>QUITO</v>
          </cell>
          <cell r="R6978" t="str">
            <v>PICHINCHA</v>
          </cell>
          <cell r="U6978" t="str">
            <v>FLEXNETUIO_LOCAL</v>
          </cell>
          <cell r="V6978">
            <v>1</v>
          </cell>
          <cell r="W6978">
            <v>1</v>
          </cell>
          <cell r="X6978" t="str">
            <v>FLEXNET ECUADOR - FLEXTUENTI</v>
          </cell>
          <cell r="Y6978" t="str">
            <v>CALLE 28 DE JUNIO S/N Y GARCIA MORENO ENTRADA LLANO GRANDE</v>
          </cell>
        </row>
        <row r="6979">
          <cell r="A6979" t="str">
            <v>414410227</v>
          </cell>
          <cell r="B6979">
            <v>479695</v>
          </cell>
          <cell r="C6979" t="str">
            <v>414410227</v>
          </cell>
          <cell r="D6979" t="str">
            <v>FLEXTUENTI</v>
          </cell>
          <cell r="E6979" t="str">
            <v>DESPACHO</v>
          </cell>
          <cell r="F6979" t="str">
            <v>NORMAL</v>
          </cell>
          <cell r="G6979" t="str">
            <v>031080414410227</v>
          </cell>
          <cell r="H6979">
            <v>44909</v>
          </cell>
          <cell r="I6979" t="str">
            <v>ENTREGADO</v>
          </cell>
          <cell r="J6979">
            <v>44910</v>
          </cell>
          <cell r="K6979" t="str">
            <v>Ariel Lopez</v>
          </cell>
          <cell r="L6979" t="str">
            <v>LIZARZABURU  CALLE ALEJANDRO CARRION SN  CALLE JOAQUIN GALLEGOS</v>
          </cell>
          <cell r="M6979" t="str">
            <v>0605844281</v>
          </cell>
          <cell r="N6979" t="str">
            <v>0992645945/0979155246</v>
          </cell>
          <cell r="O6979" t="str">
            <v/>
          </cell>
          <cell r="P6979" t="str">
            <v>RIOBAMBA</v>
          </cell>
          <cell r="Q6979" t="str">
            <v>RIOBAMBA</v>
          </cell>
          <cell r="R6979" t="str">
            <v>CHIMBORAZO</v>
          </cell>
          <cell r="T6979" t="str">
            <v>TRAMACO</v>
          </cell>
          <cell r="U6979" t="str">
            <v>FLEXNETUIO_PROVINCIA</v>
          </cell>
          <cell r="V6979">
            <v>1</v>
          </cell>
          <cell r="W6979">
            <v>1</v>
          </cell>
          <cell r="X6979" t="str">
            <v>FLEXNET ECUADOR - FLEXTUENTI</v>
          </cell>
          <cell r="Y6979" t="str">
            <v>CALLE 28 DE JUNIO S/N Y GARCIA MORENO ENTRADA LLANO GRANDE</v>
          </cell>
        </row>
        <row r="6980">
          <cell r="A6980" t="str">
            <v>414410313</v>
          </cell>
          <cell r="B6980">
            <v>479696</v>
          </cell>
          <cell r="C6980" t="str">
            <v>414410313</v>
          </cell>
          <cell r="D6980" t="str">
            <v>FLEXTUENTI</v>
          </cell>
          <cell r="E6980" t="str">
            <v>DESPACHO</v>
          </cell>
          <cell r="F6980" t="str">
            <v>NORMAL</v>
          </cell>
          <cell r="G6980" t="str">
            <v>031080414410313</v>
          </cell>
          <cell r="H6980">
            <v>44909</v>
          </cell>
          <cell r="I6980" t="str">
            <v>ENTREGADO</v>
          </cell>
          <cell r="J6980">
            <v>44910</v>
          </cell>
          <cell r="K6980" t="str">
            <v>EFREN ALEXANDER CEDENO DE LA CRUZ</v>
          </cell>
          <cell r="L6980" t="str">
            <v>ANDRES DE VERA (MA)  CALLE 3  MZ D3 V13  AV BOLIVARIANA</v>
          </cell>
          <cell r="M6980" t="str">
            <v>0704416353</v>
          </cell>
          <cell r="N6980" t="str">
            <v>0963833921/0963833921</v>
          </cell>
          <cell r="O6980" t="str">
            <v/>
          </cell>
          <cell r="P6980" t="str">
            <v>PORTOVIEJO</v>
          </cell>
          <cell r="Q6980" t="str">
            <v>PORTOVIEJO</v>
          </cell>
          <cell r="R6980" t="str">
            <v>MANABI</v>
          </cell>
          <cell r="T6980" t="str">
            <v>TRAMACO</v>
          </cell>
          <cell r="U6980" t="str">
            <v>FLEXNETUIO_PROVINCIA</v>
          </cell>
          <cell r="V6980">
            <v>1</v>
          </cell>
          <cell r="W6980">
            <v>1</v>
          </cell>
          <cell r="X6980" t="str">
            <v>FLEXNET ECUADOR - FLEXTUENTI</v>
          </cell>
          <cell r="Y6980" t="str">
            <v>CALLE 28 DE JUNIO S/N Y GARCIA MORENO ENTRADA LLANO GRANDE</v>
          </cell>
        </row>
        <row r="6981">
          <cell r="A6981" t="str">
            <v>414410396</v>
          </cell>
          <cell r="B6981">
            <v>479697</v>
          </cell>
          <cell r="C6981" t="str">
            <v>414410396</v>
          </cell>
          <cell r="D6981" t="str">
            <v>FLEXTUENTI</v>
          </cell>
          <cell r="E6981" t="str">
            <v>DESPACHO</v>
          </cell>
          <cell r="F6981" t="str">
            <v>DERIVADO PICK UP</v>
          </cell>
          <cell r="G6981" t="str">
            <v>031080414410396</v>
          </cell>
          <cell r="H6981">
            <v>44909</v>
          </cell>
          <cell r="I6981" t="str">
            <v>ENTREGADO</v>
          </cell>
          <cell r="J6981">
            <v>44914</v>
          </cell>
          <cell r="K6981" t="str">
            <v>Jacqueline Chipantiza</v>
          </cell>
          <cell r="L6981" t="str">
            <v>OFICINA TRAMACO PUNTO DE ATENCION TUMBACO</v>
          </cell>
          <cell r="M6981" t="str">
            <v>1722559778</v>
          </cell>
          <cell r="N6981" t="str">
            <v>0992712070/0983379830</v>
          </cell>
          <cell r="O6981" t="str">
            <v/>
          </cell>
          <cell r="P6981" t="str">
            <v>QUITO</v>
          </cell>
          <cell r="Q6981" t="str">
            <v>QUITO</v>
          </cell>
          <cell r="R6981" t="str">
            <v>PICHINCHA</v>
          </cell>
          <cell r="T6981" t="str">
            <v>TRAMACO</v>
          </cell>
          <cell r="U6981" t="str">
            <v>FLEXNETUIO_LOCAL</v>
          </cell>
          <cell r="V6981">
            <v>1</v>
          </cell>
          <cell r="W6981">
            <v>1</v>
          </cell>
          <cell r="X6981" t="str">
            <v>FLEXNET ECUADOR - FLEXTUENTI</v>
          </cell>
          <cell r="Y6981" t="str">
            <v>CALLE 28 DE JUNIO S/N Y GARCIA MORENO ENTRADA LLANO GRANDE</v>
          </cell>
        </row>
        <row r="6982">
          <cell r="A6982" t="str">
            <v>414410481</v>
          </cell>
          <cell r="B6982">
            <v>479698</v>
          </cell>
          <cell r="C6982" t="str">
            <v>414410481</v>
          </cell>
          <cell r="D6982" t="str">
            <v>FLEXTUENTI</v>
          </cell>
          <cell r="E6982" t="str">
            <v>DESPACHO</v>
          </cell>
          <cell r="F6982" t="str">
            <v>NORMAL</v>
          </cell>
          <cell r="G6982" t="str">
            <v>FT75500</v>
          </cell>
          <cell r="H6982">
            <v>44909</v>
          </cell>
          <cell r="I6982" t="str">
            <v>ENTREGADO</v>
          </cell>
          <cell r="J6982">
            <v>44910</v>
          </cell>
          <cell r="K6982" t="str">
            <v>Nathaly Romero</v>
          </cell>
          <cell r="L6982" t="str">
            <v>NAYON CALLE  CALLE SN  SN  AV SIMON BOLIVAR</v>
          </cell>
          <cell r="M6982" t="str">
            <v>1750000810</v>
          </cell>
          <cell r="N6982" t="str">
            <v>0985229941/0993902902</v>
          </cell>
          <cell r="O6982" t="str">
            <v/>
          </cell>
          <cell r="P6982" t="str">
            <v>QUITO</v>
          </cell>
          <cell r="Q6982" t="str">
            <v>QUITO</v>
          </cell>
          <cell r="R6982" t="str">
            <v>PICHINCHA</v>
          </cell>
          <cell r="U6982" t="str">
            <v>FLEXNETUIO_LOCAL</v>
          </cell>
          <cell r="V6982">
            <v>1</v>
          </cell>
          <cell r="W6982">
            <v>1</v>
          </cell>
          <cell r="X6982" t="str">
            <v>FLEXNET ECUADOR - FLEXTUENTI</v>
          </cell>
          <cell r="Y6982" t="str">
            <v>CALLE 28 DE JUNIO S/N Y GARCIA MORENO ENTRADA LLANO GRANDE</v>
          </cell>
        </row>
        <row r="6983">
          <cell r="A6983" t="str">
            <v>414410484</v>
          </cell>
          <cell r="B6983">
            <v>479699</v>
          </cell>
          <cell r="C6983" t="str">
            <v>414410484</v>
          </cell>
          <cell r="D6983" t="str">
            <v>FLEXTUENTI</v>
          </cell>
          <cell r="E6983" t="str">
            <v>DESPACHO</v>
          </cell>
          <cell r="F6983" t="str">
            <v>NORMAL</v>
          </cell>
          <cell r="G6983" t="str">
            <v>031080414410484</v>
          </cell>
          <cell r="H6983">
            <v>44909</v>
          </cell>
          <cell r="I6983" t="str">
            <v>ENTREGADO</v>
          </cell>
          <cell r="J6983">
            <v>44911</v>
          </cell>
          <cell r="K6983" t="str">
            <v>Ronald David Rodriguez Davila</v>
          </cell>
          <cell r="L6983" t="str">
            <v>MACHALA   AV BOLIVAR MADERO VARGAS SN  AV CIRCUNVALACION SUR</v>
          </cell>
          <cell r="M6983" t="str">
            <v>0704500248</v>
          </cell>
          <cell r="N6983" t="str">
            <v>0983396755/0983396755</v>
          </cell>
          <cell r="O6983" t="str">
            <v/>
          </cell>
          <cell r="P6983" t="str">
            <v>MACHALA</v>
          </cell>
          <cell r="Q6983" t="str">
            <v>MACHALA</v>
          </cell>
          <cell r="R6983" t="str">
            <v>EL ORO</v>
          </cell>
          <cell r="T6983" t="str">
            <v>TRAMACO</v>
          </cell>
          <cell r="U6983" t="str">
            <v>FLEXNETUIO_PROVINCIA</v>
          </cell>
          <cell r="V6983">
            <v>1</v>
          </cell>
          <cell r="W6983">
            <v>1</v>
          </cell>
          <cell r="X6983" t="str">
            <v>FLEXNET ECUADOR - FLEXTUENTI</v>
          </cell>
          <cell r="Y6983" t="str">
            <v>CALLE 28 DE JUNIO S/N Y GARCIA MORENO ENTRADA LLANO GRANDE</v>
          </cell>
        </row>
        <row r="6984">
          <cell r="A6984" t="str">
            <v>414410520</v>
          </cell>
          <cell r="B6984">
            <v>479700</v>
          </cell>
          <cell r="C6984" t="str">
            <v>414410520</v>
          </cell>
          <cell r="D6984" t="str">
            <v>FLEXTUENTI</v>
          </cell>
          <cell r="E6984" t="str">
            <v>DESPACHO</v>
          </cell>
          <cell r="F6984" t="str">
            <v>NORMAL</v>
          </cell>
          <cell r="G6984" t="str">
            <v>FT75499</v>
          </cell>
          <cell r="H6984">
            <v>44909</v>
          </cell>
          <cell r="I6984" t="str">
            <v>ENTREGADO</v>
          </cell>
          <cell r="J6984">
            <v>44910</v>
          </cell>
          <cell r="K6984" t="str">
            <v>Andrea Hidalgo</v>
          </cell>
          <cell r="L6984" t="str">
            <v>CHIMBACALLE  CALLES JUAN VIZUETE S6 619 CALLE RAFAEL CAJIAO</v>
          </cell>
          <cell r="M6984" t="str">
            <v>1718046517</v>
          </cell>
          <cell r="N6984" t="str">
            <v>0992985474/0963645199</v>
          </cell>
          <cell r="O6984" t="str">
            <v/>
          </cell>
          <cell r="P6984" t="str">
            <v>QUITO</v>
          </cell>
          <cell r="Q6984" t="str">
            <v>QUITO</v>
          </cell>
          <cell r="R6984" t="str">
            <v>PICHINCHA</v>
          </cell>
          <cell r="U6984" t="str">
            <v>FLEXNETUIO_LOCAL</v>
          </cell>
          <cell r="V6984">
            <v>1</v>
          </cell>
          <cell r="W6984">
            <v>1</v>
          </cell>
          <cell r="X6984" t="str">
            <v>FLEXNET ECUADOR - FLEXTUENTI</v>
          </cell>
          <cell r="Y6984" t="str">
            <v>CALLE 28 DE JUNIO S/N Y GARCIA MORENO ENTRADA LLANO GRANDE</v>
          </cell>
        </row>
        <row r="6985">
          <cell r="A6985" t="str">
            <v>414410522</v>
          </cell>
          <cell r="B6985">
            <v>479701</v>
          </cell>
          <cell r="C6985" t="str">
            <v>414410522</v>
          </cell>
          <cell r="D6985" t="str">
            <v>FLEXTUENTI</v>
          </cell>
          <cell r="E6985" t="str">
            <v>DESPACHO</v>
          </cell>
          <cell r="F6985" t="str">
            <v>NORMAL</v>
          </cell>
          <cell r="G6985" t="str">
            <v>031080414410522</v>
          </cell>
          <cell r="H6985">
            <v>44909</v>
          </cell>
          <cell r="I6985" t="str">
            <v>ENTREGADO</v>
          </cell>
          <cell r="J6985">
            <v>44910</v>
          </cell>
          <cell r="K6985" t="str">
            <v>KEVIN STEFANO OSANDON VALENCIA</v>
          </cell>
          <cell r="L6985" t="str">
            <v>SIETE DE OCTUBRE CALLE CUARTA  SN  AV WALTER ANDRADDE</v>
          </cell>
          <cell r="M6985" t="str">
            <v>0919279331</v>
          </cell>
          <cell r="N6985" t="str">
            <v>0985793105/0993914653</v>
          </cell>
          <cell r="O6985" t="str">
            <v/>
          </cell>
          <cell r="P6985" t="str">
            <v>QUEVEDO</v>
          </cell>
          <cell r="Q6985" t="str">
            <v>QUEVEDO</v>
          </cell>
          <cell r="R6985" t="str">
            <v>LOS RIOS</v>
          </cell>
          <cell r="T6985" t="str">
            <v>TRAMACO</v>
          </cell>
          <cell r="U6985" t="str">
            <v>FLEXNETUIO_PROVINCIA</v>
          </cell>
          <cell r="V6985">
            <v>1</v>
          </cell>
          <cell r="W6985">
            <v>1</v>
          </cell>
          <cell r="X6985" t="str">
            <v>FLEXNET ECUADOR - FLEXTUENTI</v>
          </cell>
          <cell r="Y6985" t="str">
            <v>CALLE 28 DE JUNIO S/N Y GARCIA MORENO ENTRADA LLANO GRANDE</v>
          </cell>
        </row>
        <row r="6986">
          <cell r="A6986" t="str">
            <v>WS414390846</v>
          </cell>
          <cell r="B6986">
            <v>479702</v>
          </cell>
          <cell r="C6986" t="str">
            <v>WS414390846</v>
          </cell>
          <cell r="D6986" t="str">
            <v>FLEXTUENTI</v>
          </cell>
          <cell r="E6986" t="str">
            <v>DESPACHO</v>
          </cell>
          <cell r="F6986" t="str">
            <v>NORMAL</v>
          </cell>
          <cell r="G6986" t="str">
            <v>TF89033</v>
          </cell>
          <cell r="H6986">
            <v>44909</v>
          </cell>
          <cell r="I6986" t="str">
            <v>ENTREGADO</v>
          </cell>
          <cell r="J6986">
            <v>44910</v>
          </cell>
          <cell r="K6986" t="str">
            <v>Deyanira Aguirre</v>
          </cell>
          <cell r="L6986" t="str">
            <v>TARQUI (GY) CALLLE 2DO PSE 19C NO MZ 10 SL1  AV 38C NO</v>
          </cell>
          <cell r="M6986" t="str">
            <v>0953665403</v>
          </cell>
          <cell r="N6986" t="str">
            <v>0967512321/0967512321</v>
          </cell>
          <cell r="O6986" t="str">
            <v/>
          </cell>
          <cell r="P6986" t="str">
            <v>GUAYAQUIL</v>
          </cell>
          <cell r="Q6986" t="str">
            <v>GUAYAQUIL</v>
          </cell>
          <cell r="R6986" t="str">
            <v>GUAYAS</v>
          </cell>
          <cell r="T6986" t="str">
            <v>ITSACOURIER</v>
          </cell>
          <cell r="U6986" t="str">
            <v>FLEXNETUIO_GYE</v>
          </cell>
          <cell r="V6986">
            <v>1</v>
          </cell>
          <cell r="W6986">
            <v>1</v>
          </cell>
          <cell r="X6986" t="str">
            <v>FLEXNET ECUADOR - FLEXTUENTI</v>
          </cell>
          <cell r="Y6986" t="str">
            <v>CALLE 28 DE JUNIO S/N Y GARCIA MORENO ENTRADA LLANO GRANDE</v>
          </cell>
        </row>
        <row r="6987">
          <cell r="A6987" t="str">
            <v>WS414390867</v>
          </cell>
          <cell r="B6987">
            <v>479703</v>
          </cell>
          <cell r="C6987" t="str">
            <v>WS414390867</v>
          </cell>
          <cell r="D6987" t="str">
            <v>FLEXTUENTI</v>
          </cell>
          <cell r="E6987" t="str">
            <v>DESPACHO</v>
          </cell>
          <cell r="F6987" t="str">
            <v>NORMAL</v>
          </cell>
          <cell r="G6987" t="str">
            <v>031080414390867</v>
          </cell>
          <cell r="H6987">
            <v>44909</v>
          </cell>
          <cell r="I6987" t="str">
            <v>ENTREGADO</v>
          </cell>
          <cell r="J6987">
            <v>44910</v>
          </cell>
          <cell r="K6987" t="str">
            <v>Luis Caizaluisa</v>
          </cell>
          <cell r="L6987" t="str">
            <v>TAMBILLO CALLE DEL OLEODUCTO  SN  ENTRE CALLES 13 Y 15</v>
          </cell>
          <cell r="M6987" t="str">
            <v>1718550062</v>
          </cell>
          <cell r="N6987" t="str">
            <v>0988798576/0988798576</v>
          </cell>
          <cell r="O6987" t="str">
            <v/>
          </cell>
          <cell r="P6987" t="str">
            <v>MACHACHI</v>
          </cell>
          <cell r="Q6987" t="str">
            <v>MEJIA</v>
          </cell>
          <cell r="R6987" t="str">
            <v>PICHINCHA</v>
          </cell>
          <cell r="S6987" t="str">
            <v>MEJIA</v>
          </cell>
          <cell r="T6987" t="str">
            <v>TRAMACO</v>
          </cell>
          <cell r="V6987">
            <v>1</v>
          </cell>
          <cell r="W6987">
            <v>1</v>
          </cell>
          <cell r="X6987" t="str">
            <v>FLEXNET ECUADOR - FLEXTUENTI</v>
          </cell>
          <cell r="Y6987" t="str">
            <v>CALLE 28 DE JUNIO S/N Y GARCIA MORENO ENTRADA LLANO GRANDE</v>
          </cell>
        </row>
        <row r="6988">
          <cell r="A6988" t="str">
            <v>WS414192237</v>
          </cell>
          <cell r="B6988">
            <v>479667</v>
          </cell>
          <cell r="C6988" t="str">
            <v>WS414192237</v>
          </cell>
          <cell r="D6988" t="str">
            <v>FLEXTUENTI</v>
          </cell>
          <cell r="E6988" t="str">
            <v>DESPACHO</v>
          </cell>
          <cell r="F6988" t="str">
            <v>NORMAL</v>
          </cell>
          <cell r="G6988" t="str">
            <v>TF89036</v>
          </cell>
          <cell r="H6988">
            <v>44909</v>
          </cell>
          <cell r="I6988" t="str">
            <v>ENTREGADO</v>
          </cell>
          <cell r="J6988">
            <v>44910</v>
          </cell>
          <cell r="K6988" t="str">
            <v>Oliver Josue Tumbaco Gonzalez</v>
          </cell>
          <cell r="L6988" t="str">
            <v>KENNEDY  AV FRANCISCO DE ORELLANA SN CARLOS PLAZA DANIN</v>
          </cell>
          <cell r="M6988" t="str">
            <v>0956245575</v>
          </cell>
          <cell r="N6988" t="str">
            <v>0990196252/0990196252</v>
          </cell>
          <cell r="O6988" t="str">
            <v/>
          </cell>
          <cell r="P6988" t="str">
            <v>GUAYAQUIL</v>
          </cell>
          <cell r="Q6988" t="str">
            <v>GUAYAQUIL</v>
          </cell>
          <cell r="R6988" t="str">
            <v>GUAYAS</v>
          </cell>
          <cell r="T6988" t="str">
            <v>ITSACOURIER</v>
          </cell>
          <cell r="U6988" t="str">
            <v>FLEXNETUIO_GYE</v>
          </cell>
          <cell r="V6988">
            <v>1</v>
          </cell>
          <cell r="W6988">
            <v>1</v>
          </cell>
          <cell r="X6988" t="str">
            <v>FLEXNET ECUADOR - FLEXTUENTI</v>
          </cell>
          <cell r="Y6988" t="str">
            <v>CALLE 28 DE JUNIO S/N Y GARCIA MORENO ENTRADA LLANO GRANDE</v>
          </cell>
        </row>
        <row r="6989">
          <cell r="A6989" t="str">
            <v>WS414325541</v>
          </cell>
          <cell r="B6989">
            <v>479671</v>
          </cell>
          <cell r="C6989" t="str">
            <v>WS414325541</v>
          </cell>
          <cell r="D6989" t="str">
            <v>FLEXTUENTI</v>
          </cell>
          <cell r="E6989" t="str">
            <v>DESPACHO</v>
          </cell>
          <cell r="F6989" t="str">
            <v>NORMAL</v>
          </cell>
          <cell r="G6989" t="str">
            <v>031080414325541</v>
          </cell>
          <cell r="H6989">
            <v>44909</v>
          </cell>
          <cell r="I6989" t="str">
            <v>ENTREGADO</v>
          </cell>
          <cell r="J6989">
            <v>44910</v>
          </cell>
          <cell r="K6989" t="str">
            <v>Galo Francisco Correa Cruz</v>
          </cell>
          <cell r="L6989" t="str">
            <v>EL RECREO (GY) VIA A DURAN TAMBO MZ 516 V14  SN</v>
          </cell>
          <cell r="M6989" t="str">
            <v>0925817645</v>
          </cell>
          <cell r="N6989" t="str">
            <v>0963708146/0963708146</v>
          </cell>
          <cell r="O6989" t="str">
            <v/>
          </cell>
          <cell r="P6989" t="str">
            <v>DURAN</v>
          </cell>
          <cell r="Q6989" t="str">
            <v>DURAN</v>
          </cell>
          <cell r="R6989" t="str">
            <v>GUAYAS</v>
          </cell>
          <cell r="T6989" t="str">
            <v>TRAMACO</v>
          </cell>
          <cell r="U6989" t="str">
            <v>FLEXNETUIO_GYE</v>
          </cell>
          <cell r="V6989">
            <v>1</v>
          </cell>
          <cell r="W6989">
            <v>1</v>
          </cell>
          <cell r="X6989" t="str">
            <v>FLEXNET ECUADOR - FLEXTUENTI</v>
          </cell>
          <cell r="Y6989" t="str">
            <v>CALLE 28 DE JUNIO S/N Y GARCIA MORENO ENTRADA LLANO GRANDE</v>
          </cell>
        </row>
        <row r="6990">
          <cell r="A6990" t="str">
            <v>414165183</v>
          </cell>
          <cell r="B6990">
            <v>479674</v>
          </cell>
          <cell r="C6990" t="str">
            <v>414165183</v>
          </cell>
          <cell r="D6990" t="str">
            <v>FLEXTUENTI</v>
          </cell>
          <cell r="E6990" t="str">
            <v>DESPACHO</v>
          </cell>
          <cell r="F6990" t="str">
            <v>NORMAL</v>
          </cell>
          <cell r="G6990" t="str">
            <v>031080414165183</v>
          </cell>
          <cell r="H6990">
            <v>44909</v>
          </cell>
          <cell r="I6990" t="str">
            <v>ENTREGADO</v>
          </cell>
          <cell r="J6990">
            <v>44915</v>
          </cell>
          <cell r="K6990" t="str">
            <v>JULISSA JAMILETH MERA CEDENO</v>
          </cell>
          <cell r="L6990" t="str">
            <v>OFICINA TRAMACO PORTOVIEJO</v>
          </cell>
          <cell r="M6990" t="str">
            <v>0750563017</v>
          </cell>
          <cell r="N6990" t="str">
            <v>978922336</v>
          </cell>
          <cell r="O6990" t="str">
            <v/>
          </cell>
          <cell r="P6990" t="str">
            <v>PORTOVIEJO</v>
          </cell>
          <cell r="Q6990" t="str">
            <v>PORTOVIEJO</v>
          </cell>
          <cell r="R6990" t="str">
            <v>MANABI</v>
          </cell>
          <cell r="T6990" t="str">
            <v>TRAMACO</v>
          </cell>
          <cell r="U6990" t="str">
            <v>FLEXNETUIO_PROVINCIA</v>
          </cell>
          <cell r="V6990">
            <v>1</v>
          </cell>
          <cell r="W6990">
            <v>1</v>
          </cell>
          <cell r="X6990" t="str">
            <v>FLEXNET ECUADOR - FLEXTUENTI</v>
          </cell>
          <cell r="Y6990" t="str">
            <v>CALLE 28 DE JUNIO S/N Y GARCIA MORENO ENTRADA LLANO GRANDE</v>
          </cell>
        </row>
        <row r="6991">
          <cell r="A6991" t="str">
            <v>414255839</v>
          </cell>
          <cell r="B6991">
            <v>479675</v>
          </cell>
          <cell r="C6991" t="str">
            <v>414255839</v>
          </cell>
          <cell r="D6991" t="str">
            <v>FLEXTUENTI</v>
          </cell>
          <cell r="E6991" t="str">
            <v>DESPACHO</v>
          </cell>
          <cell r="F6991" t="str">
            <v>NORMAL</v>
          </cell>
          <cell r="G6991" t="str">
            <v>FT75508/FT75882</v>
          </cell>
          <cell r="H6991">
            <v>44909</v>
          </cell>
          <cell r="I6991" t="str">
            <v>ENTREGADO</v>
          </cell>
          <cell r="J6991">
            <v>44917</v>
          </cell>
          <cell r="K6991" t="str">
            <v>JENIFFER VERA</v>
          </cell>
          <cell r="L6991" t="str">
            <v xml:space="preserve">CALDERON ZAVALA CALLE ATAHUALPA Y ALEJANDRO CRESPO </v>
          </cell>
          <cell r="M6991" t="str">
            <v>1720257482</v>
          </cell>
          <cell r="N6991" t="str">
            <v>0998705170/0990750931</v>
          </cell>
          <cell r="P6991" t="str">
            <v>QUITO</v>
          </cell>
          <cell r="Q6991" t="str">
            <v>QUITO</v>
          </cell>
          <cell r="R6991" t="str">
            <v>PICHINCHA</v>
          </cell>
          <cell r="T6991" t="str">
            <v>TRANSERVISS</v>
          </cell>
          <cell r="U6991" t="str">
            <v>FLEXNETUIO_LOCAL</v>
          </cell>
          <cell r="V6991">
            <v>1</v>
          </cell>
          <cell r="W6991">
            <v>1</v>
          </cell>
          <cell r="X6991" t="str">
            <v>FLEXNET ECUADOR - FLEXTUENTI</v>
          </cell>
          <cell r="Y6991" t="str">
            <v>CALLE 28 DE JUNIO S/N Y GARCIA MORENO ENTRADA LLANO GRANDE</v>
          </cell>
        </row>
        <row r="6992">
          <cell r="A6992" t="str">
            <v>414256060</v>
          </cell>
          <cell r="B6992">
            <v>479676</v>
          </cell>
          <cell r="C6992" t="str">
            <v>414256060</v>
          </cell>
          <cell r="D6992" t="str">
            <v>FLEXTUENTI</v>
          </cell>
          <cell r="E6992" t="str">
            <v>DESPACHO</v>
          </cell>
          <cell r="F6992" t="str">
            <v>DERIVADO PICK UP</v>
          </cell>
          <cell r="G6992" t="str">
            <v>031080414256060</v>
          </cell>
          <cell r="H6992">
            <v>44909</v>
          </cell>
          <cell r="I6992" t="str">
            <v>DEVOLUCION_EN_PROCESO</v>
          </cell>
          <cell r="J6992">
            <v>44917</v>
          </cell>
          <cell r="K6992" t="str">
            <v>Ingrid Montes</v>
          </cell>
          <cell r="L6992" t="str">
            <v>OFICINA TRAMACO PORTETE</v>
          </cell>
          <cell r="M6992" t="str">
            <v>0944069525</v>
          </cell>
          <cell r="N6992" t="str">
            <v>0993045286/0986345642</v>
          </cell>
          <cell r="O6992" t="str">
            <v/>
          </cell>
          <cell r="P6992" t="str">
            <v>GUAYAQUIL</v>
          </cell>
          <cell r="Q6992" t="str">
            <v>GUAYAQUIL</v>
          </cell>
          <cell r="R6992" t="str">
            <v>GUAYAS</v>
          </cell>
          <cell r="T6992" t="str">
            <v>TRAMACO</v>
          </cell>
          <cell r="U6992" t="str">
            <v>FLEXNETUIO_GYE</v>
          </cell>
          <cell r="V6992">
            <v>1</v>
          </cell>
          <cell r="W6992">
            <v>1</v>
          </cell>
          <cell r="X6992" t="str">
            <v>FLEXNET ECUADOR - FLEXTUENTI</v>
          </cell>
          <cell r="Y6992" t="str">
            <v>CALLE 28 DE JUNIO S/N Y GARCIA MORENO ENTRADA LLANO GRANDE</v>
          </cell>
        </row>
        <row r="6993">
          <cell r="A6993" t="str">
            <v>414358616</v>
          </cell>
          <cell r="B6993">
            <v>479678</v>
          </cell>
          <cell r="C6993" t="str">
            <v>414358616</v>
          </cell>
          <cell r="D6993" t="str">
            <v>FLEXTUENTI</v>
          </cell>
          <cell r="E6993" t="str">
            <v>DESPACHO</v>
          </cell>
          <cell r="F6993" t="str">
            <v>NORMAL</v>
          </cell>
          <cell r="G6993" t="str">
            <v>FT75507</v>
          </cell>
          <cell r="H6993">
            <v>44909</v>
          </cell>
          <cell r="I6993" t="str">
            <v>ENTREGADO</v>
          </cell>
          <cell r="J6993">
            <v>44910</v>
          </cell>
          <cell r="K6993" t="str">
            <v>Bryan Hoyos</v>
          </cell>
          <cell r="L6993" t="str">
            <v>CONOCOTO AV LOLO QUINTANA  DPT 10B  29 DE MAYO</v>
          </cell>
          <cell r="M6993" t="str">
            <v>1718379108</v>
          </cell>
          <cell r="N6993" t="str">
            <v>0992681035/0963114670</v>
          </cell>
          <cell r="O6993" t="str">
            <v/>
          </cell>
          <cell r="P6993" t="str">
            <v>QUITO</v>
          </cell>
          <cell r="Q6993" t="str">
            <v>QUITO</v>
          </cell>
          <cell r="R6993" t="str">
            <v>PICHINCHA</v>
          </cell>
          <cell r="T6993" t="str">
            <v>FLEXTRANS UIO</v>
          </cell>
          <cell r="U6993" t="str">
            <v>FLEXNETUIO_LOCAL</v>
          </cell>
          <cell r="V6993">
            <v>1</v>
          </cell>
          <cell r="W6993">
            <v>1</v>
          </cell>
          <cell r="X6993" t="str">
            <v>FLEXNET ECUADOR - FLEXTUENTI</v>
          </cell>
          <cell r="Y6993" t="str">
            <v>CALLE 28 DE JUNIO S/N Y GARCIA MORENO ENTRADA LLANO GRANDE</v>
          </cell>
        </row>
        <row r="6994">
          <cell r="A6994" t="str">
            <v>414375050</v>
          </cell>
          <cell r="B6994">
            <v>479679</v>
          </cell>
          <cell r="C6994" t="str">
            <v>414375050</v>
          </cell>
          <cell r="D6994" t="str">
            <v>FLEXTUENTI</v>
          </cell>
          <cell r="E6994" t="str">
            <v>DESPACHO</v>
          </cell>
          <cell r="F6994" t="str">
            <v>DERIVADO PICK UP</v>
          </cell>
          <cell r="G6994" t="str">
            <v>031080414375050</v>
          </cell>
          <cell r="H6994">
            <v>44909</v>
          </cell>
          <cell r="I6994" t="str">
            <v>ENTREGADO</v>
          </cell>
          <cell r="J6994">
            <v>44914</v>
          </cell>
          <cell r="K6994" t="str">
            <v>Andy Chinchi</v>
          </cell>
          <cell r="L6994" t="str">
            <v>OFICINA TRAMACO PUNTO DE ATENCION SAN MARINO</v>
          </cell>
          <cell r="M6994" t="str">
            <v>0929099000</v>
          </cell>
          <cell r="N6994" t="str">
            <v>0967168962/0963939270</v>
          </cell>
          <cell r="O6994" t="str">
            <v/>
          </cell>
          <cell r="P6994" t="str">
            <v>GUAYAQUIL</v>
          </cell>
          <cell r="Q6994" t="str">
            <v>GUAYAQUIL</v>
          </cell>
          <cell r="R6994" t="str">
            <v>GUAYAS</v>
          </cell>
          <cell r="T6994" t="str">
            <v>TRAMACO</v>
          </cell>
          <cell r="U6994" t="str">
            <v>FLEXNETUIO_GYE</v>
          </cell>
          <cell r="V6994">
            <v>1</v>
          </cell>
          <cell r="W6994">
            <v>1</v>
          </cell>
          <cell r="X6994" t="str">
            <v>FLEXNET ECUADOR - FLEXTUENTI</v>
          </cell>
          <cell r="Y6994" t="str">
            <v>CALLE 28 DE JUNIO S/N Y GARCIA MORENO ENTRADA LLANO GRANDE</v>
          </cell>
        </row>
        <row r="6995">
          <cell r="A6995" t="str">
            <v>414384800</v>
          </cell>
          <cell r="B6995">
            <v>479680</v>
          </cell>
          <cell r="C6995" t="str">
            <v>414384800</v>
          </cell>
          <cell r="D6995" t="str">
            <v>FLEXTUENTI</v>
          </cell>
          <cell r="E6995" t="str">
            <v>DESPACHO</v>
          </cell>
          <cell r="F6995" t="str">
            <v>NORMAL</v>
          </cell>
          <cell r="G6995" t="str">
            <v>FT75506</v>
          </cell>
          <cell r="H6995">
            <v>44909</v>
          </cell>
          <cell r="I6995" t="str">
            <v>ENTREGADO</v>
          </cell>
          <cell r="J6995">
            <v>44915</v>
          </cell>
          <cell r="K6995" t="str">
            <v>WILLIAM POZO</v>
          </cell>
          <cell r="L6995" t="str">
            <v>LA MAGDALENA CALLE  QUICHUAS  S13 258 SN</v>
          </cell>
          <cell r="M6995" t="str">
            <v>1725016230</v>
          </cell>
          <cell r="N6995" t="str">
            <v>01725016230/0960563957</v>
          </cell>
          <cell r="P6995" t="str">
            <v>QUITO</v>
          </cell>
          <cell r="Q6995" t="str">
            <v>QUITO</v>
          </cell>
          <cell r="R6995" t="str">
            <v>PICHINCHA</v>
          </cell>
          <cell r="U6995" t="str">
            <v>FLEXNETUIO_LOCAL</v>
          </cell>
          <cell r="V6995">
            <v>1</v>
          </cell>
          <cell r="W6995">
            <v>1</v>
          </cell>
          <cell r="X6995" t="str">
            <v>FLEXNET ECUADOR - FLEXTUENTI</v>
          </cell>
          <cell r="Y6995" t="str">
            <v>CALLE 28 DE JUNIO S/N Y GARCIA MORENO ENTRADA LLANO GRANDE</v>
          </cell>
        </row>
        <row r="6996">
          <cell r="A6996" t="str">
            <v>414384839</v>
          </cell>
          <cell r="B6996">
            <v>479681</v>
          </cell>
          <cell r="C6996" t="str">
            <v>414384839</v>
          </cell>
          <cell r="D6996" t="str">
            <v>FLEXTUENTI</v>
          </cell>
          <cell r="E6996" t="str">
            <v>DESPACHO</v>
          </cell>
          <cell r="F6996" t="str">
            <v>NORMAL</v>
          </cell>
          <cell r="G6996" t="str">
            <v>031080414384839</v>
          </cell>
          <cell r="H6996">
            <v>44909</v>
          </cell>
          <cell r="I6996" t="str">
            <v>ENTREGADO</v>
          </cell>
          <cell r="J6996">
            <v>44910</v>
          </cell>
          <cell r="K6996" t="str">
            <v>Jose Luis Espinoza Pena</v>
          </cell>
          <cell r="L6996" t="str">
            <v>SANTA ROSA CALLE SN  SN  METROPOLITANA</v>
          </cell>
          <cell r="M6996" t="str">
            <v>1804720256</v>
          </cell>
          <cell r="N6996" t="str">
            <v>0999889956/0983307643</v>
          </cell>
          <cell r="O6996" t="str">
            <v/>
          </cell>
          <cell r="P6996" t="str">
            <v>AMBATO</v>
          </cell>
          <cell r="Q6996" t="str">
            <v>AMBATO</v>
          </cell>
          <cell r="R6996" t="str">
            <v>TUNGURAHUA</v>
          </cell>
          <cell r="S6996" t="str">
            <v>AMBATO</v>
          </cell>
          <cell r="T6996" t="str">
            <v>TRAMACO</v>
          </cell>
          <cell r="U6996" t="str">
            <v>FLEXNETUIO_PROVINCIA</v>
          </cell>
          <cell r="V6996">
            <v>1</v>
          </cell>
          <cell r="W6996">
            <v>1</v>
          </cell>
          <cell r="X6996" t="str">
            <v>FLEXNET ECUADOR - FLEXTUENTI</v>
          </cell>
          <cell r="Y6996" t="str">
            <v>CALLE 28 DE JUNIO S/N Y GARCIA MORENO ENTRADA LLANO GRANDE</v>
          </cell>
        </row>
        <row r="6997">
          <cell r="A6997" t="str">
            <v>414384845</v>
          </cell>
          <cell r="B6997">
            <v>479682</v>
          </cell>
          <cell r="C6997" t="str">
            <v>414384845</v>
          </cell>
          <cell r="D6997" t="str">
            <v>FLEXTUENTI</v>
          </cell>
          <cell r="E6997" t="str">
            <v>DESPACHO</v>
          </cell>
          <cell r="F6997" t="str">
            <v>NORMAL</v>
          </cell>
          <cell r="G6997" t="str">
            <v>FT75505</v>
          </cell>
          <cell r="H6997">
            <v>44909</v>
          </cell>
          <cell r="I6997" t="str">
            <v>ENTREGADO</v>
          </cell>
          <cell r="J6997">
            <v>44910</v>
          </cell>
          <cell r="K6997" t="str">
            <v>Adrian Innosenti</v>
          </cell>
          <cell r="L6997" t="str">
            <v>SAN JUAN (PI) CALLE NICARAGUA  N1682 CALLE RIO DE JANEIRO</v>
          </cell>
          <cell r="M6997" t="str">
            <v>1752537967</v>
          </cell>
          <cell r="N6997" t="str">
            <v>0978724317/0978724317</v>
          </cell>
          <cell r="O6997" t="str">
            <v/>
          </cell>
          <cell r="P6997" t="str">
            <v>QUITO</v>
          </cell>
          <cell r="Q6997" t="str">
            <v>QUITO</v>
          </cell>
          <cell r="R6997" t="str">
            <v>PICHINCHA</v>
          </cell>
          <cell r="T6997" t="str">
            <v>TRANSERVISS</v>
          </cell>
          <cell r="U6997" t="str">
            <v>FLEXNETUIO_LOCAL</v>
          </cell>
          <cell r="V6997">
            <v>1</v>
          </cell>
          <cell r="W6997">
            <v>1</v>
          </cell>
          <cell r="X6997" t="str">
            <v>FLEXNET ECUADOR - FLEXTUENTI</v>
          </cell>
          <cell r="Y6997" t="str">
            <v>CALLE 28 DE JUNIO S/N Y GARCIA MORENO ENTRADA LLANO GRANDE</v>
          </cell>
        </row>
        <row r="6998">
          <cell r="A6998" t="str">
            <v>414388755</v>
          </cell>
          <cell r="B6998">
            <v>479683</v>
          </cell>
          <cell r="C6998" t="str">
            <v>414388755</v>
          </cell>
          <cell r="D6998" t="str">
            <v>FLEXTUENTI</v>
          </cell>
          <cell r="E6998" t="str">
            <v>DESPACHO</v>
          </cell>
          <cell r="F6998" t="str">
            <v>NORMAL</v>
          </cell>
          <cell r="G6998" t="str">
            <v>031080414388755</v>
          </cell>
          <cell r="H6998">
            <v>44909</v>
          </cell>
          <cell r="I6998" t="str">
            <v>ENTREGADO</v>
          </cell>
          <cell r="J6998">
            <v>44910</v>
          </cell>
          <cell r="K6998" t="str">
            <v>Olga Escobar</v>
          </cell>
          <cell r="L6998" t="str">
            <v>RIO TOACHI  CALLE PUEBLO VIEJO  SN  PUJILI</v>
          </cell>
          <cell r="M6998" t="str">
            <v>2300570484</v>
          </cell>
          <cell r="N6998" t="str">
            <v>0987222173/0979281540</v>
          </cell>
          <cell r="O6998" t="str">
            <v/>
          </cell>
          <cell r="P6998" t="str">
            <v>SANTO DOMINGO</v>
          </cell>
          <cell r="Q6998" t="str">
            <v>SANTO DOMINGO</v>
          </cell>
          <cell r="R6998" t="str">
            <v>SANTO DOMINGO DE LOS TSACHILAS</v>
          </cell>
          <cell r="T6998" t="str">
            <v>TRAMACO</v>
          </cell>
          <cell r="U6998" t="str">
            <v>FLEXNETUIO_PROVINCIA</v>
          </cell>
          <cell r="V6998">
            <v>1</v>
          </cell>
          <cell r="W6998">
            <v>1</v>
          </cell>
          <cell r="X6998" t="str">
            <v>FLEXNET ECUADOR - FLEXTUENTI</v>
          </cell>
          <cell r="Y6998" t="str">
            <v>CALLE 28 DE JUNIO S/N Y GARCIA MORENO ENTRADA LLANO GRANDE</v>
          </cell>
        </row>
        <row r="6999">
          <cell r="A6999" t="str">
            <v>414388759</v>
          </cell>
          <cell r="B6999">
            <v>479684</v>
          </cell>
          <cell r="C6999" t="str">
            <v>414388759</v>
          </cell>
          <cell r="D6999" t="str">
            <v>FLEXTUENTI</v>
          </cell>
          <cell r="E6999" t="str">
            <v>DESPACHO</v>
          </cell>
          <cell r="F6999" t="str">
            <v>NORMAL</v>
          </cell>
          <cell r="G6999" t="str">
            <v>FT75504</v>
          </cell>
          <cell r="H6999">
            <v>44909</v>
          </cell>
          <cell r="I6999" t="str">
            <v>ENTREGADO</v>
          </cell>
          <cell r="J6999">
            <v>44910</v>
          </cell>
          <cell r="K6999" t="str">
            <v>ALEXANDER CUSME</v>
          </cell>
          <cell r="L6999" t="str">
            <v>QUITUMBE  E2F S42 80 S42B</v>
          </cell>
          <cell r="M6999" t="str">
            <v>2300664105</v>
          </cell>
          <cell r="N6999" t="str">
            <v>0964235820/0994279058</v>
          </cell>
          <cell r="O6999" t="str">
            <v/>
          </cell>
          <cell r="P6999" t="str">
            <v>QUITO</v>
          </cell>
          <cell r="Q6999" t="str">
            <v>QUITO</v>
          </cell>
          <cell r="R6999" t="str">
            <v>PICHINCHA</v>
          </cell>
          <cell r="U6999" t="str">
            <v>FLEXNETUIO_LOCAL</v>
          </cell>
          <cell r="V6999">
            <v>1</v>
          </cell>
          <cell r="W6999">
            <v>1</v>
          </cell>
          <cell r="X6999" t="str">
            <v>FLEXNET ECUADOR - FLEXTUENTI</v>
          </cell>
          <cell r="Y6999" t="str">
            <v>CALLE 28 DE JUNIO S/N Y GARCIA MORENO ENTRADA LLANO GRANDE</v>
          </cell>
        </row>
        <row r="7000">
          <cell r="A7000" t="str">
            <v>414390724</v>
          </cell>
          <cell r="B7000">
            <v>479685</v>
          </cell>
          <cell r="C7000" t="str">
            <v>414390724</v>
          </cell>
          <cell r="D7000" t="str">
            <v>FLEXTUENTI</v>
          </cell>
          <cell r="E7000" t="str">
            <v>DESPACHO</v>
          </cell>
          <cell r="F7000" t="str">
            <v>NORMAL</v>
          </cell>
          <cell r="G7000" t="str">
            <v>031080414390724</v>
          </cell>
          <cell r="H7000">
            <v>44909</v>
          </cell>
          <cell r="I7000" t="str">
            <v>ENTREGADO</v>
          </cell>
          <cell r="J7000">
            <v>44910</v>
          </cell>
          <cell r="K7000" t="str">
            <v>Marcela Morillo</v>
          </cell>
          <cell r="L7000" t="str">
            <v>SAN MIGUEL DE IBARRA  CALLE RIO QUININDE SN  CALLE GRAL MIHI</v>
          </cell>
          <cell r="M7000" t="str">
            <v>1002545349</v>
          </cell>
          <cell r="N7000" t="str">
            <v>0984691834/0994691834</v>
          </cell>
          <cell r="O7000" t="str">
            <v/>
          </cell>
          <cell r="P7000" t="str">
            <v>IBARRA</v>
          </cell>
          <cell r="Q7000" t="str">
            <v>IBARRA</v>
          </cell>
          <cell r="R7000" t="str">
            <v>IMBABURA</v>
          </cell>
          <cell r="T7000" t="str">
            <v>TRAMACO</v>
          </cell>
          <cell r="U7000" t="str">
            <v>FLEXNETUIO_PROVINCIA</v>
          </cell>
          <cell r="V7000">
            <v>1</v>
          </cell>
          <cell r="W7000">
            <v>1</v>
          </cell>
          <cell r="X7000" t="str">
            <v>FLEXNET ECUADOR - FLEXTUENTI</v>
          </cell>
          <cell r="Y7000" t="str">
            <v>CALLE 28 DE JUNIO S/N Y GARCIA MORENO ENTRADA LLANO GRANDE</v>
          </cell>
        </row>
        <row r="7001">
          <cell r="A7001" t="str">
            <v>414390729</v>
          </cell>
          <cell r="B7001">
            <v>479686</v>
          </cell>
          <cell r="C7001" t="str">
            <v>414390729</v>
          </cell>
          <cell r="D7001" t="str">
            <v>FLEXTUENTI</v>
          </cell>
          <cell r="E7001" t="str">
            <v>DESPACHO</v>
          </cell>
          <cell r="F7001" t="str">
            <v>NORMAL</v>
          </cell>
          <cell r="G7001" t="str">
            <v>031080414390729</v>
          </cell>
          <cell r="H7001">
            <v>44909</v>
          </cell>
          <cell r="I7001" t="str">
            <v>ENTREGADO</v>
          </cell>
          <cell r="J7001">
            <v>44911</v>
          </cell>
          <cell r="K7001" t="str">
            <v>Juliana Gonzalez</v>
          </cell>
          <cell r="L7001" t="str">
            <v>SANTA ELENA  CALLE MANABI SN  JUAN MONTALVO</v>
          </cell>
          <cell r="M7001" t="str">
            <v>2400259921</v>
          </cell>
          <cell r="N7001" t="str">
            <v>0981070883/0981696621</v>
          </cell>
          <cell r="O7001" t="str">
            <v/>
          </cell>
          <cell r="P7001" t="str">
            <v>SANTA ELENA</v>
          </cell>
          <cell r="Q7001" t="str">
            <v>SANTA ELENA</v>
          </cell>
          <cell r="R7001" t="str">
            <v>SANTA ELENA</v>
          </cell>
          <cell r="T7001" t="str">
            <v>TRAMACO</v>
          </cell>
          <cell r="U7001" t="str">
            <v>FLEXNETUIO_PROVINCIA</v>
          </cell>
          <cell r="V7001">
            <v>1</v>
          </cell>
          <cell r="W7001">
            <v>1</v>
          </cell>
          <cell r="X7001" t="str">
            <v>FLEXNET ECUADOR - FLEXTUENTI</v>
          </cell>
          <cell r="Y7001" t="str">
            <v>CALLE 28 DE JUNIO S/N Y GARCIA MORENO ENTRADA LLANO GRANDE</v>
          </cell>
        </row>
        <row r="7002">
          <cell r="A7002" t="str">
            <v>414390771</v>
          </cell>
          <cell r="B7002">
            <v>479687</v>
          </cell>
          <cell r="C7002" t="str">
            <v>414390771</v>
          </cell>
          <cell r="D7002" t="str">
            <v>FLEXTUENTI</v>
          </cell>
          <cell r="E7002" t="str">
            <v>DESPACHO</v>
          </cell>
          <cell r="F7002" t="str">
            <v>NORMAL</v>
          </cell>
          <cell r="G7002" t="str">
            <v>031080414390771</v>
          </cell>
          <cell r="H7002">
            <v>44909</v>
          </cell>
          <cell r="I7002" t="str">
            <v>ENTREGADO</v>
          </cell>
          <cell r="J7002">
            <v>44910</v>
          </cell>
          <cell r="K7002" t="str">
            <v>Luis anibal Palma quimiz</v>
          </cell>
          <cell r="L7002" t="str">
            <v>ANDRES DE VERA  AV BOLIVARIANA VILLA 16 AV OLIMPICA</v>
          </cell>
          <cell r="M7002" t="str">
            <v>1311427411</v>
          </cell>
          <cell r="N7002" t="str">
            <v>0979353496/0987930538</v>
          </cell>
          <cell r="O7002" t="str">
            <v/>
          </cell>
          <cell r="P7002" t="str">
            <v>PORTOVIEJO</v>
          </cell>
          <cell r="Q7002" t="str">
            <v>PORTOVIEJO</v>
          </cell>
          <cell r="R7002" t="str">
            <v>MANABI</v>
          </cell>
          <cell r="T7002" t="str">
            <v>TRAMACO</v>
          </cell>
          <cell r="U7002" t="str">
            <v>FLEXNETUIO_PROVINCIA</v>
          </cell>
          <cell r="V7002">
            <v>1</v>
          </cell>
          <cell r="W7002">
            <v>1</v>
          </cell>
          <cell r="X7002" t="str">
            <v>FLEXNET ECUADOR - FLEXTUENTI</v>
          </cell>
          <cell r="Y7002" t="str">
            <v>CALLE 28 DE JUNIO S/N Y GARCIA MORENO ENTRADA LLANO GRANDE</v>
          </cell>
        </row>
        <row r="7003">
          <cell r="A7003" t="str">
            <v>414390799</v>
          </cell>
          <cell r="B7003">
            <v>479688</v>
          </cell>
          <cell r="C7003" t="str">
            <v>414390799</v>
          </cell>
          <cell r="D7003" t="str">
            <v>FLEXTUENTI</v>
          </cell>
          <cell r="E7003" t="str">
            <v>DESPACHO</v>
          </cell>
          <cell r="F7003" t="str">
            <v>NORMAL</v>
          </cell>
          <cell r="G7003" t="str">
            <v>FT75503</v>
          </cell>
          <cell r="H7003">
            <v>44909</v>
          </cell>
          <cell r="I7003" t="str">
            <v>ENTREGADO</v>
          </cell>
          <cell r="J7003">
            <v>44910</v>
          </cell>
          <cell r="K7003" t="str">
            <v>Paola Morales</v>
          </cell>
          <cell r="L7003" t="str">
            <v>CHIMBACALLE  AV VELASCO IBARRA SN AV NAPO</v>
          </cell>
          <cell r="M7003" t="str">
            <v>1718534314</v>
          </cell>
          <cell r="N7003" t="str">
            <v>0992758450/0989331762</v>
          </cell>
          <cell r="O7003" t="str">
            <v/>
          </cell>
          <cell r="P7003" t="str">
            <v>QUITO</v>
          </cell>
          <cell r="Q7003" t="str">
            <v>QUITO</v>
          </cell>
          <cell r="R7003" t="str">
            <v>PICHINCHA</v>
          </cell>
          <cell r="U7003" t="str">
            <v>FLEXNETUIO_LOCAL</v>
          </cell>
          <cell r="V7003">
            <v>1</v>
          </cell>
          <cell r="W7003">
            <v>1</v>
          </cell>
          <cell r="X7003" t="str">
            <v>FLEXNET ECUADOR - FLEXTUENTI</v>
          </cell>
          <cell r="Y7003" t="str">
            <v>CALLE 28 DE JUNIO S/N Y GARCIA MORENO ENTRADA LLANO GRANDE</v>
          </cell>
        </row>
        <row r="7004">
          <cell r="A7004" t="str">
            <v>2022-12397</v>
          </cell>
          <cell r="B7004">
            <v>479659</v>
          </cell>
          <cell r="C7004" t="str">
            <v>2022-12397</v>
          </cell>
          <cell r="D7004" t="str">
            <v>MOVISTAR</v>
          </cell>
          <cell r="E7004" t="str">
            <v>DESPACHO</v>
          </cell>
          <cell r="F7004" t="str">
            <v>NORMAL</v>
          </cell>
          <cell r="G7004" t="str">
            <v>031080202212397</v>
          </cell>
          <cell r="H7004">
            <v>44909</v>
          </cell>
          <cell r="I7004" t="str">
            <v>ENTREGADO</v>
          </cell>
          <cell r="J7004">
            <v>44910</v>
          </cell>
          <cell r="K7004" t="str">
            <v>CAV MALL DEL PACIFICO_Maria Fernanda Carvajal Reinoso</v>
          </cell>
          <cell r="L7004" t="str">
            <v>Avenida Malecon y Calle 23 , Centro Comercial Mall del Pacifico, Local PB -057-058</v>
          </cell>
          <cell r="M7004" t="str">
            <v>1715480081001</v>
          </cell>
          <cell r="N7004" t="str">
            <v>995025256</v>
          </cell>
          <cell r="O7004" t="str">
            <v/>
          </cell>
          <cell r="P7004" t="str">
            <v>MANTA</v>
          </cell>
          <cell r="Q7004" t="str">
            <v>MANTA</v>
          </cell>
          <cell r="R7004" t="str">
            <v>MANABI</v>
          </cell>
          <cell r="T7004" t="str">
            <v>TRAMACO</v>
          </cell>
          <cell r="U7004" t="str">
            <v>FLEXNETUIO_PROVINCIA</v>
          </cell>
          <cell r="V7004">
            <v>1</v>
          </cell>
          <cell r="W7004">
            <v>1</v>
          </cell>
          <cell r="X7004" t="str">
            <v>FLEXNET ECUADOR - MOVISTAR</v>
          </cell>
          <cell r="Y7004" t="str">
            <v>CALLE 28 DE JUNIO S/N Y GARCIA MORENO ENTRADA LLANO GRANDE</v>
          </cell>
        </row>
        <row r="7005">
          <cell r="A7005" t="str">
            <v>2022-12398</v>
          </cell>
          <cell r="B7005">
            <v>479660</v>
          </cell>
          <cell r="C7005" t="str">
            <v>2022-12398</v>
          </cell>
          <cell r="D7005" t="str">
            <v>MOVISTAR</v>
          </cell>
          <cell r="E7005" t="str">
            <v>DESPACHO</v>
          </cell>
          <cell r="F7005" t="str">
            <v>NORMAL</v>
          </cell>
          <cell r="G7005" t="str">
            <v>TF89040</v>
          </cell>
          <cell r="H7005">
            <v>44909</v>
          </cell>
          <cell r="I7005" t="str">
            <v>ENTREGADO</v>
          </cell>
          <cell r="J7005">
            <v>44910</v>
          </cell>
          <cell r="K7005" t="str">
            <v>DISTRIMERCADO S.A.S. GUAYAQUIL_LUIS GERARDO VEJARANO HASING</v>
          </cell>
          <cell r="L7005" t="str">
            <v>CDLA SAUCES 1 MZ 16 V 17</v>
          </cell>
          <cell r="M7005" t="str">
            <v>0921452462</v>
          </cell>
          <cell r="N7005" t="str">
            <v>984763024</v>
          </cell>
          <cell r="O7005" t="str">
            <v/>
          </cell>
          <cell r="P7005" t="str">
            <v>GUAYAQUIL</v>
          </cell>
          <cell r="Q7005" t="str">
            <v>GUAYAQUIL</v>
          </cell>
          <cell r="R7005" t="str">
            <v>GUAYAS</v>
          </cell>
          <cell r="T7005" t="str">
            <v>ITSACOURIER</v>
          </cell>
          <cell r="U7005" t="str">
            <v>FLEXNETUIO_GYE</v>
          </cell>
          <cell r="V7005">
            <v>1</v>
          </cell>
          <cell r="W7005">
            <v>1</v>
          </cell>
          <cell r="X7005" t="str">
            <v>FLEXNET ECUADOR - MOVISTAR</v>
          </cell>
          <cell r="Y7005" t="str">
            <v>CALLE 28 DE JUNIO S/N Y GARCIA MORENO ENTRADA LLANO GRANDE</v>
          </cell>
        </row>
        <row r="7006">
          <cell r="A7006" t="str">
            <v>2022-12399</v>
          </cell>
          <cell r="B7006">
            <v>479661</v>
          </cell>
          <cell r="C7006" t="str">
            <v>2022-12399</v>
          </cell>
          <cell r="D7006" t="str">
            <v>MOVISTAR</v>
          </cell>
          <cell r="E7006" t="str">
            <v>DESPACHO</v>
          </cell>
          <cell r="F7006" t="str">
            <v>NORMAL</v>
          </cell>
          <cell r="G7006" t="str">
            <v>IC3873</v>
          </cell>
          <cell r="H7006">
            <v>44909</v>
          </cell>
          <cell r="I7006" t="str">
            <v>ENTREGADO</v>
          </cell>
          <cell r="J7006">
            <v>44910</v>
          </cell>
          <cell r="K7006" t="str">
            <v>CAVS MALL DEL RIO_SANTIAGO IVAN PINEDA BERMEO_ALIRIO JOSE BRICENO RIVAS</v>
          </cell>
          <cell r="L7006" t="str">
            <v>AV FELIPE II LB86 Y CIRCUNVALACION SUR CC MALL DEL RIO</v>
          </cell>
          <cell r="M7006" t="str">
            <v>0</v>
          </cell>
          <cell r="N7006" t="str">
            <v>0979146599 - 0999923627</v>
          </cell>
          <cell r="O7006" t="str">
            <v/>
          </cell>
          <cell r="P7006" t="str">
            <v>CUENCA</v>
          </cell>
          <cell r="Q7006" t="str">
            <v>CUENCA</v>
          </cell>
          <cell r="R7006" t="str">
            <v>AZUAY</v>
          </cell>
          <cell r="T7006" t="str">
            <v>ITSACOURIER</v>
          </cell>
          <cell r="U7006" t="str">
            <v>FLEXNETUIO_PROVINCIA</v>
          </cell>
          <cell r="V7006">
            <v>1</v>
          </cell>
          <cell r="W7006">
            <v>1</v>
          </cell>
          <cell r="X7006" t="str">
            <v>FLEXNET ECUADOR - MOVISTAR</v>
          </cell>
          <cell r="Y7006" t="str">
            <v>CALLE 28 DE JUNIO S/N Y GARCIA MORENO ENTRADA LLANO GRANDE</v>
          </cell>
        </row>
        <row r="7007">
          <cell r="A7007" t="str">
            <v>2022-12400</v>
          </cell>
          <cell r="B7007">
            <v>479662</v>
          </cell>
          <cell r="C7007" t="str">
            <v>2022-12400</v>
          </cell>
          <cell r="D7007" t="str">
            <v>MOVISTAR</v>
          </cell>
          <cell r="E7007" t="str">
            <v>DESPACHO</v>
          </cell>
          <cell r="F7007" t="str">
            <v>NORMAL</v>
          </cell>
          <cell r="G7007" t="str">
            <v>IC3871</v>
          </cell>
          <cell r="H7007">
            <v>44909</v>
          </cell>
          <cell r="I7007" t="str">
            <v>ENTREGADO</v>
          </cell>
          <cell r="J7007">
            <v>44910</v>
          </cell>
          <cell r="K7007" t="str">
            <v>OC OPTIMUSCELL_ANA LUCIA MOGROVEJO AZANZA</v>
          </cell>
          <cell r="L7007" t="str">
            <v>LUIS CORDERO 7100 Y PRESIDENTE CORDOVA ESQUINA JUNTO A LA CASA DE LA CULTURA FRENTE A LOS BOMBEROS</v>
          </cell>
          <cell r="M7007" t="str">
            <v>0190475409001</v>
          </cell>
          <cell r="N7007" t="str">
            <v>958851871</v>
          </cell>
          <cell r="O7007" t="str">
            <v/>
          </cell>
          <cell r="P7007" t="str">
            <v>CUENCA</v>
          </cell>
          <cell r="Q7007" t="str">
            <v>CUENCA</v>
          </cell>
          <cell r="R7007" t="str">
            <v>AZUAY</v>
          </cell>
          <cell r="T7007" t="str">
            <v>ITSACOURIER</v>
          </cell>
          <cell r="U7007" t="str">
            <v>FLEXNETUIO_PROVINCIA</v>
          </cell>
          <cell r="V7007">
            <v>1</v>
          </cell>
          <cell r="W7007">
            <v>1</v>
          </cell>
          <cell r="X7007" t="str">
            <v>FLEXNET ECUADOR - MOVISTAR</v>
          </cell>
          <cell r="Y7007" t="str">
            <v>CALLE 28 DE JUNIO S/N Y GARCIA MORENO ENTRADA LLANO GRANDE</v>
          </cell>
        </row>
        <row r="7008">
          <cell r="A7008" t="str">
            <v>2022-12401</v>
          </cell>
          <cell r="B7008">
            <v>479663</v>
          </cell>
          <cell r="C7008" t="str">
            <v>2022-12401</v>
          </cell>
          <cell r="D7008" t="str">
            <v>MOVISTAR</v>
          </cell>
          <cell r="E7008" t="str">
            <v>DESPACHO</v>
          </cell>
          <cell r="F7008" t="str">
            <v>NORMAL</v>
          </cell>
          <cell r="G7008" t="str">
            <v>031080202212401</v>
          </cell>
          <cell r="H7008">
            <v>44909</v>
          </cell>
          <cell r="I7008" t="str">
            <v>ENTREGADO</v>
          </cell>
          <cell r="J7008">
            <v>44910</v>
          </cell>
          <cell r="K7008" t="str">
            <v>CC BARTOLOME SERRANO (MOVIPHONE)_GALO PALLAROSO</v>
          </cell>
          <cell r="L7008" t="str">
            <v>Calle Tenemaza 5-13 y Av. 24 de Mayo frente al parqueadero del coliseo de deportes</v>
          </cell>
          <cell r="M7008" t="str">
            <v>0391007160001</v>
          </cell>
          <cell r="N7008" t="str">
            <v>995936079</v>
          </cell>
          <cell r="O7008" t="str">
            <v/>
          </cell>
          <cell r="P7008" t="str">
            <v>AZOGUES</v>
          </cell>
          <cell r="Q7008" t="str">
            <v>AZOGUES</v>
          </cell>
          <cell r="R7008" t="str">
            <v>CAÑAR</v>
          </cell>
          <cell r="S7008" t="str">
            <v>AZOGUES</v>
          </cell>
          <cell r="T7008" t="str">
            <v>TRAMACO</v>
          </cell>
          <cell r="U7008" t="str">
            <v>FLEXNETUIO_PROVINCIA</v>
          </cell>
          <cell r="V7008">
            <v>1</v>
          </cell>
          <cell r="W7008">
            <v>1</v>
          </cell>
          <cell r="X7008" t="str">
            <v>FLEXNET ECUADOR - MOVISTAR</v>
          </cell>
          <cell r="Y7008" t="str">
            <v>CALLE 28 DE JUNIO S/N Y GARCIA MORENO ENTRADA LLANO GRANDE</v>
          </cell>
        </row>
        <row r="7009">
          <cell r="A7009" t="str">
            <v>2022-12402</v>
          </cell>
          <cell r="B7009">
            <v>479664</v>
          </cell>
          <cell r="C7009" t="str">
            <v>2022-12402</v>
          </cell>
          <cell r="D7009" t="str">
            <v>MOVISTAR</v>
          </cell>
          <cell r="E7009" t="str">
            <v>DESPACHO</v>
          </cell>
          <cell r="F7009" t="str">
            <v>NORMAL</v>
          </cell>
          <cell r="G7009" t="str">
            <v>031080202212402</v>
          </cell>
          <cell r="H7009">
            <v>44909</v>
          </cell>
          <cell r="I7009" t="str">
            <v>ENTREGADO</v>
          </cell>
          <cell r="J7009">
            <v>44911</v>
          </cell>
          <cell r="K7009" t="str">
            <v>CAVS SAN MARINO_CARLOS FRANCO_ERIKA GOMEZ_IAN RIVERA</v>
          </cell>
          <cell r="L7009" t="str">
            <v>AV FRANCISCO DE ORELLANA SN Y AV PLAZA DANIN</v>
          </cell>
          <cell r="M7009" t="str">
            <v>0</v>
          </cell>
          <cell r="N7009" t="str">
            <v>0925614026_0918395781_0920349156</v>
          </cell>
          <cell r="O7009" t="str">
            <v/>
          </cell>
          <cell r="P7009" t="str">
            <v>GUAYAQUIL</v>
          </cell>
          <cell r="Q7009" t="str">
            <v>GUAYAQUIL</v>
          </cell>
          <cell r="R7009" t="str">
            <v>GUAYAS</v>
          </cell>
          <cell r="T7009" t="str">
            <v>TRAMACO</v>
          </cell>
          <cell r="U7009" t="str">
            <v>FLEXNETUIO_GYE</v>
          </cell>
          <cell r="V7009">
            <v>1</v>
          </cell>
          <cell r="W7009">
            <v>1</v>
          </cell>
          <cell r="X7009" t="str">
            <v>FLEXNET ECUADOR - MOVISTAR</v>
          </cell>
          <cell r="Y7009" t="str">
            <v>CALLE 28 DE JUNIO S/N Y GARCIA MORENO ENTRADA LLANO GRANDE</v>
          </cell>
        </row>
        <row r="7010">
          <cell r="A7010" t="str">
            <v>2022-12403</v>
          </cell>
          <cell r="B7010">
            <v>479665</v>
          </cell>
          <cell r="C7010" t="str">
            <v>2022-12403</v>
          </cell>
          <cell r="D7010" t="str">
            <v>MOVISTAR</v>
          </cell>
          <cell r="E7010" t="str">
            <v>DESPACHO</v>
          </cell>
          <cell r="F7010" t="str">
            <v>NORMAL</v>
          </cell>
          <cell r="G7010" t="str">
            <v>FT75473</v>
          </cell>
          <cell r="H7010">
            <v>44909</v>
          </cell>
          <cell r="I7010" t="str">
            <v>ENTREGADO</v>
          </cell>
          <cell r="J7010">
            <v>44910</v>
          </cell>
          <cell r="K7010" t="str">
            <v>IBS CALL CENTER UIO_JOSE LUIS CORAL MOLINA</v>
          </cell>
          <cell r="L7010" t="str">
            <v xml:space="preserve">JOSE ARIZAGA E337 Y JORGE DROM ED ARISTO PLAZA PISO 8 OF 84 MATRIZ IBS </v>
          </cell>
          <cell r="M7010" t="str">
            <v>1792209242001</v>
          </cell>
          <cell r="N7010" t="str">
            <v>980508973</v>
          </cell>
          <cell r="O7010" t="str">
            <v/>
          </cell>
          <cell r="P7010" t="str">
            <v>QUITO</v>
          </cell>
          <cell r="Q7010" t="str">
            <v>QUITO</v>
          </cell>
          <cell r="R7010" t="str">
            <v>PICHINCHA</v>
          </cell>
          <cell r="T7010" t="str">
            <v>FLEXTRANS UIO</v>
          </cell>
          <cell r="U7010" t="str">
            <v>FLEXNETUIO_LOCAL</v>
          </cell>
          <cell r="V7010">
            <v>1</v>
          </cell>
          <cell r="W7010">
            <v>1</v>
          </cell>
          <cell r="X7010" t="str">
            <v>FLEXNET ECUADOR - MOVISTAR</v>
          </cell>
          <cell r="Y7010" t="str">
            <v>CALLE 28 DE JUNIO S/N Y GARCIA MORENO ENTRADA LLANO GRANDE</v>
          </cell>
        </row>
        <row r="7011">
          <cell r="A7011" t="str">
            <v>2022-12404</v>
          </cell>
          <cell r="B7011">
            <v>479666</v>
          </cell>
          <cell r="C7011" t="str">
            <v>2022-12404</v>
          </cell>
          <cell r="D7011" t="str">
            <v>MOVISTAR</v>
          </cell>
          <cell r="E7011" t="str">
            <v>DESPACHO</v>
          </cell>
          <cell r="F7011" t="str">
            <v>NORMAL</v>
          </cell>
          <cell r="G7011" t="str">
            <v>IC3872</v>
          </cell>
          <cell r="H7011">
            <v>44909</v>
          </cell>
          <cell r="I7011" t="str">
            <v>ENTREGADO</v>
          </cell>
          <cell r="J7011">
            <v>44910</v>
          </cell>
          <cell r="K7011" t="str">
            <v>DELIVERY EXPRESS CUENCA_SANTIAGO IVAN PINEDA BERMEO_ALIRIO JOSE BRICENO</v>
          </cell>
          <cell r="L7011" t="str">
            <v>AV FELIPE II LB86 Y CIRCUNVALACION SUR CC MALL DEL RIO</v>
          </cell>
          <cell r="M7011" t="str">
            <v>0</v>
          </cell>
          <cell r="N7011" t="str">
            <v>987717518</v>
          </cell>
          <cell r="O7011" t="str">
            <v/>
          </cell>
          <cell r="P7011" t="str">
            <v>CUENCA</v>
          </cell>
          <cell r="Q7011" t="str">
            <v>CUENCA</v>
          </cell>
          <cell r="R7011" t="str">
            <v>AZUAY</v>
          </cell>
          <cell r="T7011" t="str">
            <v>ITSACOURIER</v>
          </cell>
          <cell r="U7011" t="str">
            <v>FLEXNETUIO_PROVINCIA</v>
          </cell>
          <cell r="V7011">
            <v>1</v>
          </cell>
          <cell r="W7011">
            <v>1</v>
          </cell>
          <cell r="X7011" t="str">
            <v>FLEXNET ECUADOR - MOVISTAR</v>
          </cell>
          <cell r="Y7011" t="str">
            <v>CALLE 28 DE JUNIO S/N Y GARCIA MORENO ENTRADA LLANO GRANDE</v>
          </cell>
        </row>
        <row r="7012">
          <cell r="A7012" t="str">
            <v>2022-12395</v>
          </cell>
          <cell r="B7012">
            <v>479657</v>
          </cell>
          <cell r="C7012" t="str">
            <v>2022-12395</v>
          </cell>
          <cell r="D7012" t="str">
            <v>TUENTI</v>
          </cell>
          <cell r="E7012" t="str">
            <v>DESPACHO</v>
          </cell>
          <cell r="F7012" t="str">
            <v>NORMAL</v>
          </cell>
          <cell r="G7012" t="str">
            <v>031080202212395</v>
          </cell>
          <cell r="H7012">
            <v>44909</v>
          </cell>
          <cell r="I7012" t="str">
            <v>ENTREGADO</v>
          </cell>
          <cell r="J7012">
            <v>44910</v>
          </cell>
          <cell r="K7012" t="str">
            <v>MARLMOBILE MANABI_YENNY ENA SALTOS REYES</v>
          </cell>
          <cell r="L7012" t="str">
            <v>Calle 13 Av. 13 diagonal a Oro Fino</v>
          </cell>
          <cell r="M7012" t="str">
            <v>1304641291001</v>
          </cell>
          <cell r="N7012" t="str">
            <v>0997519808 - 0978838860</v>
          </cell>
          <cell r="O7012" t="str">
            <v/>
          </cell>
          <cell r="P7012" t="str">
            <v>MANTA</v>
          </cell>
          <cell r="Q7012" t="str">
            <v>MANTA</v>
          </cell>
          <cell r="R7012" t="str">
            <v>MANABI</v>
          </cell>
          <cell r="T7012" t="str">
            <v>TRAMACO</v>
          </cell>
          <cell r="U7012" t="str">
            <v>FLEXNETUIO_PROVINCIA</v>
          </cell>
          <cell r="V7012">
            <v>1</v>
          </cell>
          <cell r="W7012">
            <v>1</v>
          </cell>
          <cell r="X7012" t="str">
            <v>FLEXNET ECUADOR - MOVISTAR</v>
          </cell>
          <cell r="Y7012" t="str">
            <v>CALLE 28 DE JUNIO S/N Y GARCIA MORENO ENTRADA LLANO GRANDE</v>
          </cell>
        </row>
        <row r="7013">
          <cell r="A7013" t="str">
            <v>2022-12396</v>
          </cell>
          <cell r="B7013">
            <v>479658</v>
          </cell>
          <cell r="C7013" t="str">
            <v>2022-12396</v>
          </cell>
          <cell r="D7013" t="str">
            <v>TUENTI</v>
          </cell>
          <cell r="E7013" t="str">
            <v>DESPACHO</v>
          </cell>
          <cell r="F7013" t="str">
            <v>NORMAL</v>
          </cell>
          <cell r="G7013" t="str">
            <v>031080202212396</v>
          </cell>
          <cell r="H7013">
            <v>44909</v>
          </cell>
          <cell r="I7013" t="str">
            <v>ENTREGADO</v>
          </cell>
          <cell r="J7013">
            <v>44922</v>
          </cell>
          <cell r="K7013" t="str">
            <v>MOVIPHONE LOJA TUENTI_Galo Pallaroso</v>
          </cell>
          <cell r="L7013" t="str">
            <v>24 de Mayo y Emiliano Ortega edificio del Rio (Junto a Tame)oficina #9</v>
          </cell>
          <cell r="M7013" t="str">
            <v>0391007160001</v>
          </cell>
          <cell r="N7013" t="str">
            <v>995936079</v>
          </cell>
          <cell r="O7013" t="str">
            <v/>
          </cell>
          <cell r="P7013" t="str">
            <v>LOJA</v>
          </cell>
          <cell r="Q7013" t="str">
            <v>LOJA</v>
          </cell>
          <cell r="R7013" t="str">
            <v>LOJA</v>
          </cell>
          <cell r="T7013" t="str">
            <v>TRAMACO</v>
          </cell>
          <cell r="U7013" t="str">
            <v>FLEXNETUIO_PROVINCIA</v>
          </cell>
          <cell r="V7013">
            <v>1</v>
          </cell>
          <cell r="W7013">
            <v>1</v>
          </cell>
          <cell r="X7013" t="str">
            <v>FLEXNET ECUADOR - MOVISTAR</v>
          </cell>
          <cell r="Y7013" t="str">
            <v>CALLE 28 DE JUNIO S/N Y GARCIA MORENO ENTRADA LLANO GRANDE</v>
          </cell>
        </row>
        <row r="7014">
          <cell r="A7014" t="str">
            <v>2022-12373</v>
          </cell>
          <cell r="B7014">
            <v>479635</v>
          </cell>
          <cell r="C7014" t="str">
            <v>2022-12373</v>
          </cell>
          <cell r="D7014" t="str">
            <v>MOVISTAR</v>
          </cell>
          <cell r="E7014" t="str">
            <v>DESPACHO</v>
          </cell>
          <cell r="F7014" t="str">
            <v>NORMAL</v>
          </cell>
          <cell r="G7014" t="str">
            <v>FT75601</v>
          </cell>
          <cell r="H7014">
            <v>44909</v>
          </cell>
          <cell r="I7014" t="str">
            <v>ENTREGADO</v>
          </cell>
          <cell r="J7014">
            <v>44923</v>
          </cell>
          <cell r="K7014" t="str">
            <v>FARCOMED AUTOSERVICIOS_VERONICA SALAS</v>
          </cell>
          <cell r="L7014" t="str">
            <v xml:space="preserve">AV DE LOS SHYRIS Y SECUNDARIA SEC EL CORTIJO </v>
          </cell>
          <cell r="M7014" t="str">
            <v>1790710319001</v>
          </cell>
          <cell r="N7014" t="str">
            <v>999790590</v>
          </cell>
          <cell r="O7014" t="str">
            <v/>
          </cell>
          <cell r="P7014" t="str">
            <v>QUITO</v>
          </cell>
          <cell r="Q7014" t="str">
            <v>QUITO</v>
          </cell>
          <cell r="R7014" t="str">
            <v>PICHINCHA</v>
          </cell>
          <cell r="U7014" t="str">
            <v>FLEXNETUIO_LOCAL</v>
          </cell>
          <cell r="V7014">
            <v>1</v>
          </cell>
          <cell r="W7014">
            <v>1</v>
          </cell>
          <cell r="X7014" t="str">
            <v>FLEXNET ECUADOR - MOVISTAR</v>
          </cell>
          <cell r="Y7014" t="str">
            <v>CALLE 28 DE JUNIO S/N Y GARCIA MORENO ENTRADA LLANO GRANDE</v>
          </cell>
        </row>
        <row r="7015">
          <cell r="A7015" t="str">
            <v>2022-12374</v>
          </cell>
          <cell r="B7015">
            <v>479636</v>
          </cell>
          <cell r="C7015" t="str">
            <v>2022-12374</v>
          </cell>
          <cell r="D7015" t="str">
            <v>MOVISTAR</v>
          </cell>
          <cell r="E7015" t="str">
            <v>DESPACHO</v>
          </cell>
          <cell r="F7015" t="str">
            <v>NORMAL</v>
          </cell>
          <cell r="G7015" t="str">
            <v>FT75600</v>
          </cell>
          <cell r="H7015">
            <v>44909</v>
          </cell>
          <cell r="I7015" t="str">
            <v>ENTREGADO</v>
          </cell>
          <cell r="J7015">
            <v>44923</v>
          </cell>
          <cell r="K7015" t="str">
            <v>ECONOFARM AUTOSERVICIOS_VERONICA SALAS</v>
          </cell>
          <cell r="L7015" t="str">
            <v xml:space="preserve">V LOS SHYRIS SN VIA AMAGUANA FRENTE A LA HACIENDO EL CORTIJO EDIFICIO FARCOMED KM 55 </v>
          </cell>
          <cell r="M7015" t="str">
            <v>1791715772001</v>
          </cell>
          <cell r="N7015" t="str">
            <v>999790590</v>
          </cell>
          <cell r="O7015" t="str">
            <v/>
          </cell>
          <cell r="P7015" t="str">
            <v>QUITO</v>
          </cell>
          <cell r="Q7015" t="str">
            <v>QUITO</v>
          </cell>
          <cell r="R7015" t="str">
            <v>PICHINCHA</v>
          </cell>
          <cell r="U7015" t="str">
            <v>FLEXNETUIO_LOCAL</v>
          </cell>
          <cell r="V7015">
            <v>1</v>
          </cell>
          <cell r="W7015">
            <v>1</v>
          </cell>
          <cell r="X7015" t="str">
            <v>FLEXNET ECUADOR - MOVISTAR</v>
          </cell>
          <cell r="Y7015" t="str">
            <v>CALLE 28 DE JUNIO S/N Y GARCIA MORENO ENTRADA LLANO GRANDE</v>
          </cell>
        </row>
        <row r="7016">
          <cell r="A7016" t="str">
            <v>2022-12375</v>
          </cell>
          <cell r="B7016">
            <v>479637</v>
          </cell>
          <cell r="C7016" t="str">
            <v>2022-12375</v>
          </cell>
          <cell r="D7016" t="str">
            <v>MOVISTAR</v>
          </cell>
          <cell r="E7016" t="str">
            <v>DESPACHO</v>
          </cell>
          <cell r="F7016" t="str">
            <v>NORMAL</v>
          </cell>
          <cell r="G7016" t="str">
            <v>FT75599</v>
          </cell>
          <cell r="H7016">
            <v>44909</v>
          </cell>
          <cell r="I7016" t="str">
            <v>ENTREGADO</v>
          </cell>
          <cell r="J7016">
            <v>44923</v>
          </cell>
          <cell r="K7016" t="str">
            <v>TIECONE AUTOSERVICIOS_VERONICA SALAS</v>
          </cell>
          <cell r="L7016" t="str">
            <v>AV LOS SHYRIS SN VIA AMAGUANA FRENTE A LA HACIENDO EL CORTIJO  EDIFICIO FARCOMED KM 55</v>
          </cell>
          <cell r="M7016" t="str">
            <v>1792239710001</v>
          </cell>
          <cell r="N7016" t="str">
            <v>999790590</v>
          </cell>
          <cell r="O7016" t="str">
            <v/>
          </cell>
          <cell r="P7016" t="str">
            <v>QUITO</v>
          </cell>
          <cell r="Q7016" t="str">
            <v>QUITO</v>
          </cell>
          <cell r="R7016" t="str">
            <v>PICHINCHA</v>
          </cell>
          <cell r="U7016" t="str">
            <v>FLEXNETUIO_LOCAL</v>
          </cell>
          <cell r="V7016">
            <v>1</v>
          </cell>
          <cell r="W7016">
            <v>1</v>
          </cell>
          <cell r="X7016" t="str">
            <v>FLEXNET ECUADOR - MOVISTAR</v>
          </cell>
          <cell r="Y7016" t="str">
            <v>CALLE 28 DE JUNIO S/N Y GARCIA MORENO ENTRADA LLANO GRANDE</v>
          </cell>
        </row>
        <row r="7017">
          <cell r="A7017" t="str">
            <v>2022-12376</v>
          </cell>
          <cell r="B7017">
            <v>479638</v>
          </cell>
          <cell r="C7017" t="str">
            <v>2022-12376</v>
          </cell>
          <cell r="D7017" t="str">
            <v>MOVISTAR</v>
          </cell>
          <cell r="E7017" t="str">
            <v>DESPACHO</v>
          </cell>
          <cell r="F7017" t="str">
            <v>NORMAL</v>
          </cell>
          <cell r="G7017" t="str">
            <v>IC3866</v>
          </cell>
          <cell r="H7017">
            <v>44909</v>
          </cell>
          <cell r="I7017" t="str">
            <v>ENTREGADO</v>
          </cell>
          <cell r="J7017">
            <v>44910</v>
          </cell>
          <cell r="K7017" t="str">
            <v>ECUABUY S.A. CUENCA_VICTOR ESPINOZA</v>
          </cell>
          <cell r="L7017" t="str">
            <v>AVE. REMIGIO CRESPO TORAL Y CALLE LORENZO PIEDRA 4-25</v>
          </cell>
          <cell r="M7017" t="str">
            <v>0190451453001</v>
          </cell>
          <cell r="N7017" t="str">
            <v>998070899</v>
          </cell>
          <cell r="O7017" t="str">
            <v/>
          </cell>
          <cell r="P7017" t="str">
            <v>CUENCA</v>
          </cell>
          <cell r="Q7017" t="str">
            <v>CUENCA</v>
          </cell>
          <cell r="R7017" t="str">
            <v>AZUAY</v>
          </cell>
          <cell r="T7017" t="str">
            <v>ITSACOURIER</v>
          </cell>
          <cell r="U7017" t="str">
            <v>FLEXNETUIO_PROVINCIA</v>
          </cell>
          <cell r="V7017">
            <v>1</v>
          </cell>
          <cell r="W7017">
            <v>1</v>
          </cell>
          <cell r="X7017" t="str">
            <v>FLEXNET ECUADOR - MOVISTAR</v>
          </cell>
          <cell r="Y7017" t="str">
            <v>CALLE 28 DE JUNIO S/N Y GARCIA MORENO ENTRADA LLANO GRANDE</v>
          </cell>
        </row>
        <row r="7018">
          <cell r="A7018" t="str">
            <v>2022-12377</v>
          </cell>
          <cell r="B7018">
            <v>479639</v>
          </cell>
          <cell r="C7018" t="str">
            <v>2022-12377</v>
          </cell>
          <cell r="D7018" t="str">
            <v>MOVISTAR</v>
          </cell>
          <cell r="E7018" t="str">
            <v>DESPACHO</v>
          </cell>
          <cell r="F7018" t="str">
            <v>NORMAL</v>
          </cell>
          <cell r="G7018" t="str">
            <v>031080202212377</v>
          </cell>
          <cell r="H7018">
            <v>44909</v>
          </cell>
          <cell r="I7018" t="str">
            <v>ENTREGADO</v>
          </cell>
          <cell r="J7018">
            <v>44911</v>
          </cell>
          <cell r="K7018" t="str">
            <v>MOVIL PI 10 DE AGOSTO_SANTIAGO ISRAEL CUMBE VALVERDE</v>
          </cell>
          <cell r="L7018" t="str">
            <v>AV 10 DE AGOSTO  16026 ENTRE BERNARDO VALDIVIEZO Y OLMEDO LOJA LOJA LOJA</v>
          </cell>
          <cell r="M7018" t="str">
            <v>0</v>
          </cell>
          <cell r="N7018" t="str">
            <v>996729960</v>
          </cell>
          <cell r="O7018" t="str">
            <v/>
          </cell>
          <cell r="P7018" t="str">
            <v>LOJA</v>
          </cell>
          <cell r="Q7018" t="str">
            <v>LOJA</v>
          </cell>
          <cell r="R7018" t="str">
            <v>LOJA</v>
          </cell>
          <cell r="T7018" t="str">
            <v>TRAMACO</v>
          </cell>
          <cell r="U7018" t="str">
            <v>FLEXNETUIO_PROVINCIA</v>
          </cell>
          <cell r="V7018">
            <v>1</v>
          </cell>
          <cell r="W7018">
            <v>1</v>
          </cell>
          <cell r="X7018" t="str">
            <v>FLEXNET ECUADOR - MOVISTAR</v>
          </cell>
          <cell r="Y7018" t="str">
            <v>CALLE 28 DE JUNIO S/N Y GARCIA MORENO ENTRADA LLANO GRANDE</v>
          </cell>
        </row>
        <row r="7019">
          <cell r="A7019" t="str">
            <v>2022-12378</v>
          </cell>
          <cell r="B7019">
            <v>479640</v>
          </cell>
          <cell r="C7019" t="str">
            <v>2022-12378</v>
          </cell>
          <cell r="D7019" t="str">
            <v>MOVISTAR</v>
          </cell>
          <cell r="E7019" t="str">
            <v>DESPACHO</v>
          </cell>
          <cell r="F7019" t="str">
            <v>NORMAL</v>
          </cell>
          <cell r="G7019" t="str">
            <v>FT75472</v>
          </cell>
          <cell r="H7019">
            <v>44909</v>
          </cell>
          <cell r="I7019" t="str">
            <v>ENTREGADO</v>
          </cell>
          <cell r="J7019">
            <v>44910</v>
          </cell>
          <cell r="K7019" t="str">
            <v>C &amp; C MOBILE SOLUTIONS_CARTAGENOVA BOADA CHRISTIAN PATRICIO</v>
          </cell>
          <cell r="L7019" t="str">
            <v>Av. RepUblica del Salvador 890 y Suecia, Ed. Delta, piso 1 of. 11 REF., frente al Juan Valdez</v>
          </cell>
          <cell r="M7019" t="str">
            <v>1715361067001</v>
          </cell>
          <cell r="N7019" t="str">
            <v>998332085</v>
          </cell>
          <cell r="O7019" t="str">
            <v/>
          </cell>
          <cell r="P7019" t="str">
            <v>QUITO</v>
          </cell>
          <cell r="Q7019" t="str">
            <v>QUITO</v>
          </cell>
          <cell r="R7019" t="str">
            <v>PICHINCHA</v>
          </cell>
          <cell r="U7019" t="str">
            <v>FLEXNETUIO_LOCAL</v>
          </cell>
          <cell r="V7019">
            <v>1</v>
          </cell>
          <cell r="W7019">
            <v>1</v>
          </cell>
          <cell r="X7019" t="str">
            <v>FLEXNET ECUADOR - MOVISTAR</v>
          </cell>
          <cell r="Y7019" t="str">
            <v>CALLE 28 DE JUNIO S/N Y GARCIA MORENO ENTRADA LLANO GRANDE</v>
          </cell>
        </row>
        <row r="7020">
          <cell r="A7020" t="str">
            <v>2022-12379</v>
          </cell>
          <cell r="B7020">
            <v>479641</v>
          </cell>
          <cell r="C7020" t="str">
            <v>2022-12379</v>
          </cell>
          <cell r="D7020" t="str">
            <v>MOVISTAR</v>
          </cell>
          <cell r="E7020" t="str">
            <v>DESPACHO</v>
          </cell>
          <cell r="F7020" t="str">
            <v>NORMAL</v>
          </cell>
          <cell r="G7020" t="str">
            <v>031080202212379</v>
          </cell>
          <cell r="H7020">
            <v>44909</v>
          </cell>
          <cell r="I7020" t="str">
            <v>ENTREGADO</v>
          </cell>
          <cell r="J7020">
            <v>44910</v>
          </cell>
          <cell r="K7020" t="str">
            <v>CAVS AE NORPHONE EL JARDIN_PAOLA MORAN</v>
          </cell>
          <cell r="L7020" t="str">
            <v xml:space="preserve">AV AMAZONAS N6  114 Y REPUBLICA CC EL JARDIN  </v>
          </cell>
          <cell r="M7020" t="str">
            <v>1091717898001</v>
          </cell>
          <cell r="N7020" t="str">
            <v>998659562</v>
          </cell>
          <cell r="O7020" t="str">
            <v/>
          </cell>
          <cell r="P7020" t="str">
            <v>QUITO</v>
          </cell>
          <cell r="Q7020" t="str">
            <v>QUITO</v>
          </cell>
          <cell r="R7020" t="str">
            <v>PICHINCHA</v>
          </cell>
          <cell r="T7020" t="str">
            <v>TRAMACO</v>
          </cell>
          <cell r="U7020" t="str">
            <v>FLEXNETUIO_LOCAL</v>
          </cell>
          <cell r="V7020">
            <v>1</v>
          </cell>
          <cell r="W7020">
            <v>1</v>
          </cell>
          <cell r="X7020" t="str">
            <v>FLEXNET ECUADOR - MOVISTAR</v>
          </cell>
          <cell r="Y7020" t="str">
            <v>CALLE 28 DE JUNIO S/N Y GARCIA MORENO ENTRADA LLANO GRANDE</v>
          </cell>
        </row>
        <row r="7021">
          <cell r="A7021" t="str">
            <v>2022-12380</v>
          </cell>
          <cell r="B7021">
            <v>479642</v>
          </cell>
          <cell r="C7021" t="str">
            <v>2022-12380</v>
          </cell>
          <cell r="D7021" t="str">
            <v>MOVISTAR</v>
          </cell>
          <cell r="E7021" t="str">
            <v>DESPACHO</v>
          </cell>
          <cell r="F7021" t="str">
            <v>NORMAL</v>
          </cell>
          <cell r="G7021" t="str">
            <v>031080202212380</v>
          </cell>
          <cell r="H7021">
            <v>44909</v>
          </cell>
          <cell r="I7021" t="str">
            <v>ENTREGADO</v>
          </cell>
          <cell r="J7021">
            <v>44911</v>
          </cell>
          <cell r="K7021" t="str">
            <v>AE NORPHONE MALL DEL SOL_Andy Solorzano - Samantha Enriquez</v>
          </cell>
          <cell r="L7021" t="str">
            <v>AV. JOAQUIN ORRANTIA Y AV. CONSTITUCION. PARROQUIA TARQUI 4TO PSJ. 1 NE.POSTAL 090513</v>
          </cell>
          <cell r="M7021" t="str">
            <v>1091717898001</v>
          </cell>
          <cell r="N7021" t="str">
            <v>0995482890  - 0987620147</v>
          </cell>
          <cell r="O7021" t="str">
            <v/>
          </cell>
          <cell r="P7021" t="str">
            <v>GUAYAQUIL</v>
          </cell>
          <cell r="Q7021" t="str">
            <v>GUAYAQUIL</v>
          </cell>
          <cell r="R7021" t="str">
            <v>GUAYAS</v>
          </cell>
          <cell r="T7021" t="str">
            <v>TRAMACO</v>
          </cell>
          <cell r="U7021" t="str">
            <v>FLEXNETUIO_GYE</v>
          </cell>
          <cell r="V7021">
            <v>1</v>
          </cell>
          <cell r="W7021">
            <v>1</v>
          </cell>
          <cell r="X7021" t="str">
            <v>FLEXNET ECUADOR - MOVISTAR</v>
          </cell>
          <cell r="Y7021" t="str">
            <v>CALLE 28 DE JUNIO S/N Y GARCIA MORENO ENTRADA LLANO GRANDE</v>
          </cell>
        </row>
        <row r="7022">
          <cell r="A7022" t="str">
            <v>2022-12381</v>
          </cell>
          <cell r="B7022">
            <v>479643</v>
          </cell>
          <cell r="C7022" t="str">
            <v>2022-12381</v>
          </cell>
          <cell r="D7022" t="str">
            <v>MOVISTAR</v>
          </cell>
          <cell r="E7022" t="str">
            <v>DESPACHO</v>
          </cell>
          <cell r="F7022" t="str">
            <v>NORMAL</v>
          </cell>
          <cell r="G7022" t="str">
            <v>031080202212381</v>
          </cell>
          <cell r="H7022">
            <v>44909</v>
          </cell>
          <cell r="I7022" t="str">
            <v>ENTREGADO</v>
          </cell>
          <cell r="J7022">
            <v>44910</v>
          </cell>
          <cell r="K7022" t="str">
            <v>NORPHONE C.C. Riocentro Ceibos_PAOLA MORAN</v>
          </cell>
          <cell r="L7022" t="str">
            <v>C.C. RIOCENTRO CEIBOS LOCAL 28 AV DEL BOMBERO VIA A LA COSTA KM 65</v>
          </cell>
          <cell r="M7022" t="str">
            <v>1091717898001</v>
          </cell>
          <cell r="N7022" t="str">
            <v>998659562</v>
          </cell>
          <cell r="O7022" t="str">
            <v/>
          </cell>
          <cell r="P7022" t="str">
            <v>GUAYAQUIL</v>
          </cell>
          <cell r="Q7022" t="str">
            <v>GUAYAQUIL</v>
          </cell>
          <cell r="R7022" t="str">
            <v>GUAYAS</v>
          </cell>
          <cell r="T7022" t="str">
            <v>TRAMACO</v>
          </cell>
          <cell r="U7022" t="str">
            <v>FLEXNETUIO_GYE</v>
          </cell>
          <cell r="V7022">
            <v>1</v>
          </cell>
          <cell r="W7022">
            <v>1</v>
          </cell>
          <cell r="X7022" t="str">
            <v>FLEXNET ECUADOR - MOVISTAR</v>
          </cell>
          <cell r="Y7022" t="str">
            <v>CALLE 28 DE JUNIO S/N Y GARCIA MORENO ENTRADA LLANO GRANDE</v>
          </cell>
        </row>
        <row r="7023">
          <cell r="A7023" t="str">
            <v>2022-12382</v>
          </cell>
          <cell r="B7023">
            <v>479644</v>
          </cell>
          <cell r="C7023" t="str">
            <v>2022-12382</v>
          </cell>
          <cell r="D7023" t="str">
            <v>MOVISTAR</v>
          </cell>
          <cell r="E7023" t="str">
            <v>DESPACHO</v>
          </cell>
          <cell r="F7023" t="str">
            <v>NORMAL</v>
          </cell>
          <cell r="G7023" t="str">
            <v>031080202212382</v>
          </cell>
          <cell r="H7023">
            <v>44909</v>
          </cell>
          <cell r="I7023" t="str">
            <v>ENTREGADO</v>
          </cell>
          <cell r="J7023">
            <v>44910</v>
          </cell>
          <cell r="K7023" t="str">
            <v>NORPHONE C.C. Riocentro Norte_PAOLA MORAN</v>
          </cell>
          <cell r="L7023" t="str">
            <v>CENTRO COMERCIAL RIOCENTRO NORTE AV FRANCISCO DE ORELLANA LOCAL 10 PRIMERA PUERTA</v>
          </cell>
          <cell r="M7023" t="str">
            <v>1091717898001</v>
          </cell>
          <cell r="N7023" t="str">
            <v>998659562</v>
          </cell>
          <cell r="O7023" t="str">
            <v/>
          </cell>
          <cell r="P7023" t="str">
            <v>GUAYAQUIL</v>
          </cell>
          <cell r="Q7023" t="str">
            <v>GUAYAQUIL</v>
          </cell>
          <cell r="R7023" t="str">
            <v>GUAYAS</v>
          </cell>
          <cell r="T7023" t="str">
            <v>TRAMACO</v>
          </cell>
          <cell r="U7023" t="str">
            <v>FLEXNETUIO_GYE</v>
          </cell>
          <cell r="V7023">
            <v>1</v>
          </cell>
          <cell r="W7023">
            <v>1</v>
          </cell>
          <cell r="X7023" t="str">
            <v>FLEXNET ECUADOR - MOVISTAR</v>
          </cell>
          <cell r="Y7023" t="str">
            <v>CALLE 28 DE JUNIO S/N Y GARCIA MORENO ENTRADA LLANO GRANDE</v>
          </cell>
        </row>
        <row r="7024">
          <cell r="A7024" t="str">
            <v>2022-12383</v>
          </cell>
          <cell r="B7024">
            <v>479645</v>
          </cell>
          <cell r="C7024" t="str">
            <v>2022-12383</v>
          </cell>
          <cell r="D7024" t="str">
            <v>MOVISTAR</v>
          </cell>
          <cell r="E7024" t="str">
            <v>DESPACHO</v>
          </cell>
          <cell r="F7024" t="str">
            <v>NORMAL</v>
          </cell>
          <cell r="G7024" t="str">
            <v>031080202212383</v>
          </cell>
          <cell r="H7024">
            <v>44909</v>
          </cell>
          <cell r="I7024" t="str">
            <v>ENTREGADO</v>
          </cell>
          <cell r="J7024">
            <v>44911</v>
          </cell>
          <cell r="K7024" t="str">
            <v>NORPHONE C.C. Riocentro Sur_PAOLA MORAN</v>
          </cell>
          <cell r="L7024" t="str">
            <v>C.C. RIOCENTRO SUR AV 25 DE JULIO LOCAL 43 JUNTO A LA UNIV. AGRARIA</v>
          </cell>
          <cell r="M7024" t="str">
            <v>1091717898001</v>
          </cell>
          <cell r="N7024" t="str">
            <v>998659562</v>
          </cell>
          <cell r="O7024" t="str">
            <v/>
          </cell>
          <cell r="P7024" t="str">
            <v>GUAYAQUIL</v>
          </cell>
          <cell r="Q7024" t="str">
            <v>GUAYAQUIL</v>
          </cell>
          <cell r="R7024" t="str">
            <v>GUAYAS</v>
          </cell>
          <cell r="T7024" t="str">
            <v>TRAMACO</v>
          </cell>
          <cell r="U7024" t="str">
            <v>FLEXNETUIO_GYE</v>
          </cell>
          <cell r="V7024">
            <v>1</v>
          </cell>
          <cell r="W7024">
            <v>1</v>
          </cell>
          <cell r="X7024" t="str">
            <v>FLEXNET ECUADOR - MOVISTAR</v>
          </cell>
          <cell r="Y7024" t="str">
            <v>CALLE 28 DE JUNIO S/N Y GARCIA MORENO ENTRADA LLANO GRANDE</v>
          </cell>
        </row>
        <row r="7025">
          <cell r="A7025" t="str">
            <v>2022-12384</v>
          </cell>
          <cell r="B7025">
            <v>479646</v>
          </cell>
          <cell r="C7025" t="str">
            <v>2022-12384</v>
          </cell>
          <cell r="D7025" t="str">
            <v>MOVISTAR</v>
          </cell>
          <cell r="E7025" t="str">
            <v>DESPACHO</v>
          </cell>
          <cell r="F7025" t="str">
            <v>NORMAL</v>
          </cell>
          <cell r="G7025" t="str">
            <v>031080202212384</v>
          </cell>
          <cell r="H7025">
            <v>44909</v>
          </cell>
          <cell r="I7025" t="str">
            <v>ENTREGADO</v>
          </cell>
          <cell r="J7025">
            <v>44910</v>
          </cell>
          <cell r="K7025" t="str">
            <v>MAURICIO GUERRERO ZONIFICACION SANTO DOMINGO CALLE_EDUARDO LUIS SILVA IVARRA</v>
          </cell>
          <cell r="L7025" t="str">
            <v>CALLE GUAYAQUIL, ENTRE RIO SOLAYA Y CUICOCHA</v>
          </cell>
          <cell r="M7025" t="str">
            <v>1719571208</v>
          </cell>
          <cell r="N7025" t="str">
            <v>998999242</v>
          </cell>
          <cell r="P7025" t="str">
            <v>230101</v>
          </cell>
          <cell r="Q7025" t="str">
            <v>SANTO DOMINGO</v>
          </cell>
          <cell r="R7025" t="str">
            <v>SANTO DOMINGO DE LOS TSACHILAS</v>
          </cell>
          <cell r="S7025" t="str">
            <v>SANTO DOMINGO DE LOS COLORADOS</v>
          </cell>
          <cell r="T7025" t="str">
            <v>TRAMACO</v>
          </cell>
          <cell r="V7025">
            <v>1</v>
          </cell>
          <cell r="W7025">
            <v>1</v>
          </cell>
          <cell r="X7025" t="str">
            <v>FLEXNET ECUADOR - MOVISTAR</v>
          </cell>
          <cell r="Y7025" t="str">
            <v>CALLE 28 DE JUNIO S/N Y GARCIA MORENO ENTRADA LLANO GRANDE</v>
          </cell>
        </row>
        <row r="7026">
          <cell r="A7026" t="str">
            <v>2022-12385</v>
          </cell>
          <cell r="B7026">
            <v>479647</v>
          </cell>
          <cell r="C7026" t="str">
            <v>2022-12385</v>
          </cell>
          <cell r="D7026" t="str">
            <v>MOVISTAR</v>
          </cell>
          <cell r="E7026" t="str">
            <v>DESPACHO</v>
          </cell>
          <cell r="F7026" t="str">
            <v>NORMAL</v>
          </cell>
          <cell r="G7026" t="str">
            <v>TF89042</v>
          </cell>
          <cell r="H7026">
            <v>44909</v>
          </cell>
          <cell r="I7026" t="str">
            <v>ENTREGADO</v>
          </cell>
          <cell r="J7026">
            <v>44910</v>
          </cell>
          <cell r="K7026" t="str">
            <v>PATRICIA ELIZABEHT IDUARTE CHAVEZ GUAYAQUIL_CHRISTIAN GUILLERMO JIMENEZ GABINO</v>
          </cell>
          <cell r="L7026" t="str">
            <v>AV JUAN TANCA MARENGO Y AV CONSTITUCION, EDIF. NOVIS (EXECUTIVE CENTER) TERCER PISO OFICINA 301, GUAYAQUIL</v>
          </cell>
          <cell r="M7026" t="str">
            <v>0917205858001</v>
          </cell>
          <cell r="N7026" t="str">
            <v>994429553</v>
          </cell>
          <cell r="O7026" t="str">
            <v/>
          </cell>
          <cell r="P7026" t="str">
            <v>GUAYAQUIL</v>
          </cell>
          <cell r="Q7026" t="str">
            <v>GUAYAQUIL</v>
          </cell>
          <cell r="R7026" t="str">
            <v>GUAYAS</v>
          </cell>
          <cell r="T7026" t="str">
            <v>ITSACOURIER</v>
          </cell>
          <cell r="U7026" t="str">
            <v>FLEXNETUIO_GYE</v>
          </cell>
          <cell r="V7026">
            <v>1</v>
          </cell>
          <cell r="W7026">
            <v>1</v>
          </cell>
          <cell r="X7026" t="str">
            <v>FLEXNET ECUADOR - MOVISTAR</v>
          </cell>
          <cell r="Y7026" t="str">
            <v>CALLE 28 DE JUNIO S/N Y GARCIA MORENO ENTRADA LLANO GRANDE</v>
          </cell>
        </row>
        <row r="7027">
          <cell r="A7027" t="str">
            <v>2022-12386</v>
          </cell>
          <cell r="B7027">
            <v>479648</v>
          </cell>
          <cell r="C7027" t="str">
            <v>2022-12386</v>
          </cell>
          <cell r="D7027" t="str">
            <v>MOVISTAR</v>
          </cell>
          <cell r="E7027" t="str">
            <v>DESPACHO</v>
          </cell>
          <cell r="F7027" t="str">
            <v>NORMAL</v>
          </cell>
          <cell r="G7027" t="str">
            <v>031080202212386</v>
          </cell>
          <cell r="H7027">
            <v>44909</v>
          </cell>
          <cell r="I7027" t="str">
            <v>ENTREGADO</v>
          </cell>
          <cell r="J7027">
            <v>44910</v>
          </cell>
          <cell r="K7027" t="str">
            <v>AGENTE AE CELISTICS SAN LUIS_KLEBER GRANDA_DANY IMBAQUINGO</v>
          </cell>
          <cell r="L7027" t="str">
            <v xml:space="preserve">CAVS PREMIUM AUTOPISTA GRAL RUMINAHUI Y AV SAN LUIS  </v>
          </cell>
          <cell r="M7027" t="str">
            <v>1792161037001</v>
          </cell>
          <cell r="N7027" t="str">
            <v>0992567346_094084829</v>
          </cell>
          <cell r="O7027" t="str">
            <v/>
          </cell>
          <cell r="P7027" t="str">
            <v>QUITO</v>
          </cell>
          <cell r="Q7027" t="str">
            <v>QUITO</v>
          </cell>
          <cell r="R7027" t="str">
            <v>PICHINCHA</v>
          </cell>
          <cell r="T7027" t="str">
            <v>TRAMACO</v>
          </cell>
          <cell r="U7027" t="str">
            <v>FLEXNETUIO_LOCAL</v>
          </cell>
          <cell r="V7027">
            <v>1</v>
          </cell>
          <cell r="W7027">
            <v>1</v>
          </cell>
          <cell r="X7027" t="str">
            <v>FLEXNET ECUADOR - MOVISTAR</v>
          </cell>
          <cell r="Y7027" t="str">
            <v>CALLE 28 DE JUNIO S/N Y GARCIA MORENO ENTRADA LLANO GRANDE</v>
          </cell>
        </row>
        <row r="7028">
          <cell r="A7028" t="str">
            <v>2022-12387</v>
          </cell>
          <cell r="B7028">
            <v>479649</v>
          </cell>
          <cell r="C7028" t="str">
            <v>2022-12387</v>
          </cell>
          <cell r="D7028" t="str">
            <v>MOVISTAR</v>
          </cell>
          <cell r="E7028" t="str">
            <v>DESPACHO</v>
          </cell>
          <cell r="F7028" t="str">
            <v>NORMAL</v>
          </cell>
          <cell r="G7028" t="str">
            <v>031080202212387</v>
          </cell>
          <cell r="H7028">
            <v>44909</v>
          </cell>
          <cell r="I7028" t="str">
            <v>ENTREGADO</v>
          </cell>
          <cell r="J7028">
            <v>44910</v>
          </cell>
          <cell r="K7028" t="str">
            <v>MAURICIO GUERRERO ZONIFICACION SANTO DOMINGO_EDUARDO LUIS SILVA IVARRA</v>
          </cell>
          <cell r="L7028" t="str">
            <v>CALLE GUAYAQUIL, ENTRE RIO SOLAYA Y CUICOCHA</v>
          </cell>
          <cell r="M7028" t="str">
            <v>1719571208</v>
          </cell>
          <cell r="N7028" t="str">
            <v>998999242</v>
          </cell>
          <cell r="P7028" t="str">
            <v>230101</v>
          </cell>
          <cell r="Q7028" t="str">
            <v>SANTO DOMINGO</v>
          </cell>
          <cell r="R7028" t="str">
            <v>SANTO DOMINGO DE LOS TSACHILAS</v>
          </cell>
          <cell r="S7028" t="str">
            <v>SANTO DOMINGO DE LOS COLORADOS</v>
          </cell>
          <cell r="T7028" t="str">
            <v>TRAMACO</v>
          </cell>
          <cell r="V7028">
            <v>1</v>
          </cell>
          <cell r="W7028">
            <v>1</v>
          </cell>
          <cell r="X7028" t="str">
            <v>FLEXNET ECUADOR - MOVISTAR</v>
          </cell>
          <cell r="Y7028" t="str">
            <v>CALLE 28 DE JUNIO S/N Y GARCIA MORENO ENTRADA LLANO GRANDE</v>
          </cell>
        </row>
        <row r="7029">
          <cell r="A7029" t="str">
            <v>2022-12388</v>
          </cell>
          <cell r="B7029">
            <v>479650</v>
          </cell>
          <cell r="C7029" t="str">
            <v>2022-12388</v>
          </cell>
          <cell r="D7029" t="str">
            <v>MOVISTAR</v>
          </cell>
          <cell r="E7029" t="str">
            <v>DESPACHO</v>
          </cell>
          <cell r="F7029" t="str">
            <v>NORMAL</v>
          </cell>
          <cell r="G7029" t="str">
            <v>031080202212388</v>
          </cell>
          <cell r="H7029">
            <v>44909</v>
          </cell>
          <cell r="I7029" t="str">
            <v>ENTREGADO</v>
          </cell>
          <cell r="J7029">
            <v>44910</v>
          </cell>
          <cell r="K7029" t="str">
            <v>AGENTE AE CELISTICS MALL DE LOS ANDES_KLEBER GRANDA_DANY IMBAQUINGO</v>
          </cell>
          <cell r="L7029" t="str">
            <v>Av. Atahualpa y Victor Hugo, Centro Comercial Mall de los Andes Local #120.</v>
          </cell>
          <cell r="M7029" t="str">
            <v>1792161037001</v>
          </cell>
          <cell r="N7029" t="str">
            <v>0992567346_094084829</v>
          </cell>
          <cell r="O7029" t="str">
            <v/>
          </cell>
          <cell r="P7029" t="str">
            <v>AMBATO</v>
          </cell>
          <cell r="Q7029" t="str">
            <v>AMBATO</v>
          </cell>
          <cell r="R7029" t="str">
            <v>TUNGURAHUA</v>
          </cell>
          <cell r="S7029" t="str">
            <v>AMBATO</v>
          </cell>
          <cell r="T7029" t="str">
            <v>TRAMACO</v>
          </cell>
          <cell r="U7029" t="str">
            <v>FLEXNETUIO_PROVINCIA</v>
          </cell>
          <cell r="V7029">
            <v>1</v>
          </cell>
          <cell r="W7029">
            <v>1</v>
          </cell>
          <cell r="X7029" t="str">
            <v>FLEXNET ECUADOR - MOVISTAR</v>
          </cell>
          <cell r="Y7029" t="str">
            <v>CALLE 28 DE JUNIO S/N Y GARCIA MORENO ENTRADA LLANO GRANDE</v>
          </cell>
        </row>
        <row r="7030">
          <cell r="A7030" t="str">
            <v>2022-12389</v>
          </cell>
          <cell r="B7030">
            <v>479651</v>
          </cell>
          <cell r="C7030" t="str">
            <v>2022-12389</v>
          </cell>
          <cell r="D7030" t="str">
            <v>MOVISTAR</v>
          </cell>
          <cell r="E7030" t="str">
            <v>DESPACHO</v>
          </cell>
          <cell r="F7030" t="str">
            <v>NORMAL</v>
          </cell>
          <cell r="G7030" t="str">
            <v>IC3870</v>
          </cell>
          <cell r="H7030">
            <v>44909</v>
          </cell>
          <cell r="I7030" t="str">
            <v>ENTREGADO</v>
          </cell>
          <cell r="J7030">
            <v>44910</v>
          </cell>
          <cell r="K7030" t="str">
            <v>CAVS AE SALESLAND CUENCA CENTRO_DIEGO MENA</v>
          </cell>
          <cell r="L7030" t="str">
            <v>CALLE BOLIVAR Y LUIS CORDERO N 755 CUENCA</v>
          </cell>
          <cell r="M7030" t="str">
            <v>0</v>
          </cell>
          <cell r="N7030" t="str">
            <v>999805380</v>
          </cell>
          <cell r="O7030" t="str">
            <v/>
          </cell>
          <cell r="P7030" t="str">
            <v>CUENCA</v>
          </cell>
          <cell r="Q7030" t="str">
            <v>CUENCA</v>
          </cell>
          <cell r="R7030" t="str">
            <v>AZUAY</v>
          </cell>
          <cell r="T7030" t="str">
            <v>ITSACOURIER</v>
          </cell>
          <cell r="U7030" t="str">
            <v>FLEXNETUIO_PROVINCIA</v>
          </cell>
          <cell r="V7030">
            <v>1</v>
          </cell>
          <cell r="W7030">
            <v>1</v>
          </cell>
          <cell r="X7030" t="str">
            <v>FLEXNET ECUADOR - MOVISTAR</v>
          </cell>
          <cell r="Y7030" t="str">
            <v>CALLE 28 DE JUNIO S/N Y GARCIA MORENO ENTRADA LLANO GRANDE</v>
          </cell>
        </row>
        <row r="7031">
          <cell r="A7031" t="str">
            <v>2022-12390</v>
          </cell>
          <cell r="B7031">
            <v>479652</v>
          </cell>
          <cell r="C7031" t="str">
            <v>2022-12390</v>
          </cell>
          <cell r="D7031" t="str">
            <v>MOVISTAR</v>
          </cell>
          <cell r="E7031" t="str">
            <v>DESPACHO</v>
          </cell>
          <cell r="F7031" t="str">
            <v>NORMAL</v>
          </cell>
          <cell r="G7031" t="str">
            <v>031080202212390</v>
          </cell>
          <cell r="H7031">
            <v>44909</v>
          </cell>
          <cell r="I7031" t="str">
            <v>ENTREGADO</v>
          </cell>
          <cell r="J7031">
            <v>44910</v>
          </cell>
          <cell r="K7031" t="str">
            <v>CORPORATIVO ROMERO RYRTECH S.A.S (C.C. MALL DEL RIO)_ROMERO RODRIGUEZ MAURENY GEANELLA</v>
          </cell>
          <cell r="L7031" t="str">
            <v>CC Mall del Rio local #123 Av Fco de Orellana km 4.5 (junto al Banco de Guayaquil) PB</v>
          </cell>
          <cell r="M7031" t="str">
            <v>0993323705001</v>
          </cell>
          <cell r="N7031" t="str">
            <v>0982387574</v>
          </cell>
          <cell r="O7031" t="str">
            <v/>
          </cell>
          <cell r="P7031" t="str">
            <v>GUAYAQUIL</v>
          </cell>
          <cell r="Q7031" t="str">
            <v>GUAYAQUIL</v>
          </cell>
          <cell r="R7031" t="str">
            <v>GUAYAS</v>
          </cell>
          <cell r="T7031" t="str">
            <v>TRAMACO</v>
          </cell>
          <cell r="U7031" t="str">
            <v>FLEXNETUIO_GYE</v>
          </cell>
          <cell r="V7031">
            <v>1</v>
          </cell>
          <cell r="W7031">
            <v>1</v>
          </cell>
          <cell r="X7031" t="str">
            <v>FLEXNET ECUADOR - MOVISTAR</v>
          </cell>
          <cell r="Y7031" t="str">
            <v>CALLE 28 DE JUNIO S/N Y GARCIA MORENO ENTRADA LLANO GRANDE</v>
          </cell>
        </row>
        <row r="7032">
          <cell r="A7032" t="str">
            <v>2022-12391</v>
          </cell>
          <cell r="B7032">
            <v>479653</v>
          </cell>
          <cell r="C7032" t="str">
            <v>2022-12391</v>
          </cell>
          <cell r="D7032" t="str">
            <v>TUENTI</v>
          </cell>
          <cell r="E7032" t="str">
            <v>DESPACHO</v>
          </cell>
          <cell r="F7032" t="str">
            <v>NORMAL</v>
          </cell>
          <cell r="G7032" t="str">
            <v>FT75603</v>
          </cell>
          <cell r="H7032">
            <v>44909</v>
          </cell>
          <cell r="I7032" t="str">
            <v>ENTREGADO</v>
          </cell>
          <cell r="J7032">
            <v>44923</v>
          </cell>
          <cell r="K7032" t="str">
            <v>FARCOMED BODEGA UIO_Darwin Castro</v>
          </cell>
          <cell r="L7032" t="str">
            <v>RETAIL TUENTI, AV LOS SHYRIS SN via Amaguana Edificio Farcomed Km 5.5.</v>
          </cell>
          <cell r="M7032" t="str">
            <v>0</v>
          </cell>
          <cell r="N7032" t="str">
            <v>023829800 ext. 2100104</v>
          </cell>
          <cell r="O7032" t="str">
            <v/>
          </cell>
          <cell r="P7032" t="str">
            <v>QUITO</v>
          </cell>
          <cell r="Q7032" t="str">
            <v>QUITO</v>
          </cell>
          <cell r="R7032" t="str">
            <v>PICHINCHA</v>
          </cell>
          <cell r="T7032" t="str">
            <v>FLEXTRANS</v>
          </cell>
          <cell r="U7032" t="str">
            <v>FLEXNETUIO_LOCAL</v>
          </cell>
          <cell r="V7032">
            <v>1</v>
          </cell>
          <cell r="W7032">
            <v>1</v>
          </cell>
          <cell r="X7032" t="str">
            <v>FLEXNET ECUADOR - MOVISTAR</v>
          </cell>
          <cell r="Y7032" t="str">
            <v>CALLE 28 DE JUNIO S/N Y GARCIA MORENO ENTRADA LLANO GRANDE</v>
          </cell>
        </row>
        <row r="7033">
          <cell r="A7033" t="str">
            <v>2022-12392</v>
          </cell>
          <cell r="B7033">
            <v>479654</v>
          </cell>
          <cell r="C7033" t="str">
            <v>2022-12392</v>
          </cell>
          <cell r="D7033" t="str">
            <v>TUENTI</v>
          </cell>
          <cell r="E7033" t="str">
            <v>DESPACHO</v>
          </cell>
          <cell r="F7033" t="str">
            <v>NORMAL</v>
          </cell>
          <cell r="G7033" t="str">
            <v>FT75598</v>
          </cell>
          <cell r="H7033">
            <v>44909</v>
          </cell>
          <cell r="I7033" t="str">
            <v>ENTREGADO</v>
          </cell>
          <cell r="J7033">
            <v>44923</v>
          </cell>
          <cell r="K7033" t="str">
            <v>TIECONE BODEGA UIO_Darwin Castro</v>
          </cell>
          <cell r="L7033" t="str">
            <v>RETAIL TUENTI, AV LOS SHYRIS SN via Amaguana Frente a la haciendo el cortijo , ED. Farcomed Km 5.5.</v>
          </cell>
          <cell r="M7033" t="str">
            <v>0</v>
          </cell>
          <cell r="N7033" t="str">
            <v>023829800 ext. 2100104</v>
          </cell>
          <cell r="O7033" t="str">
            <v/>
          </cell>
          <cell r="P7033" t="str">
            <v>QUITO</v>
          </cell>
          <cell r="Q7033" t="str">
            <v>QUITO</v>
          </cell>
          <cell r="R7033" t="str">
            <v>PICHINCHA</v>
          </cell>
          <cell r="T7033" t="str">
            <v>FLEXTRANS</v>
          </cell>
          <cell r="U7033" t="str">
            <v>FLEXNETUIO_LOCAL</v>
          </cell>
          <cell r="V7033">
            <v>1</v>
          </cell>
          <cell r="W7033">
            <v>1</v>
          </cell>
          <cell r="X7033" t="str">
            <v>FLEXNET ECUADOR - MOVISTAR</v>
          </cell>
          <cell r="Y7033" t="str">
            <v>CALLE 28 DE JUNIO S/N Y GARCIA MORENO ENTRADA LLANO GRANDE</v>
          </cell>
        </row>
        <row r="7034">
          <cell r="A7034" t="str">
            <v>2022-12393</v>
          </cell>
          <cell r="B7034">
            <v>479655</v>
          </cell>
          <cell r="C7034" t="str">
            <v>2022-12393</v>
          </cell>
          <cell r="D7034" t="str">
            <v>TUENTI</v>
          </cell>
          <cell r="E7034" t="str">
            <v>DESPACHO</v>
          </cell>
          <cell r="F7034" t="str">
            <v>NORMAL</v>
          </cell>
          <cell r="G7034" t="str">
            <v>FT75602</v>
          </cell>
          <cell r="H7034">
            <v>44909</v>
          </cell>
          <cell r="I7034" t="str">
            <v>ENTREGADO</v>
          </cell>
          <cell r="J7034">
            <v>44923</v>
          </cell>
          <cell r="K7034" t="str">
            <v>ECONOFARM BODEGA QUITO_Darwin Castro</v>
          </cell>
          <cell r="L7034" t="str">
            <v>RETAIL TUENTI, AV LOS SHYRIS Edificio Farcomed Km 5.5.</v>
          </cell>
          <cell r="M7034" t="str">
            <v>1791715772001</v>
          </cell>
          <cell r="N7034" t="str">
            <v>023829800 ext. 2100104</v>
          </cell>
          <cell r="O7034" t="str">
            <v/>
          </cell>
          <cell r="P7034" t="str">
            <v>QUITO</v>
          </cell>
          <cell r="Q7034" t="str">
            <v>QUITO</v>
          </cell>
          <cell r="R7034" t="str">
            <v>PICHINCHA</v>
          </cell>
          <cell r="T7034" t="str">
            <v>FLEXTRANS</v>
          </cell>
          <cell r="U7034" t="str">
            <v>FLEXNETUIO_LOCAL</v>
          </cell>
          <cell r="V7034">
            <v>1</v>
          </cell>
          <cell r="W7034">
            <v>1</v>
          </cell>
          <cell r="X7034" t="str">
            <v>FLEXNET ECUADOR - MOVISTAR</v>
          </cell>
          <cell r="Y7034" t="str">
            <v>CALLE 28 DE JUNIO S/N Y GARCIA MORENO ENTRADA LLANO GRANDE</v>
          </cell>
        </row>
        <row r="7035">
          <cell r="A7035" t="str">
            <v>2022-12394</v>
          </cell>
          <cell r="B7035">
            <v>479656</v>
          </cell>
          <cell r="C7035" t="str">
            <v>2022-12394</v>
          </cell>
          <cell r="D7035" t="str">
            <v>TUENTI</v>
          </cell>
          <cell r="E7035" t="str">
            <v>DESPACHO</v>
          </cell>
          <cell r="F7035" t="str">
            <v>NORMAL</v>
          </cell>
          <cell r="G7035" t="str">
            <v>TF89039</v>
          </cell>
          <cell r="H7035">
            <v>44909</v>
          </cell>
          <cell r="I7035" t="str">
            <v>ENTREGADO</v>
          </cell>
          <cell r="J7035">
            <v>44910</v>
          </cell>
          <cell r="K7035" t="str">
            <v>JORGE DIAZ - Tuenti - GUAYAS_JORGE BRUNO DIAZ GONZALEZ</v>
          </cell>
          <cell r="L7035" t="str">
            <v>SAUCES 7 MZ 439-F VILLA 12</v>
          </cell>
          <cell r="M7035" t="str">
            <v>0908504285001</v>
          </cell>
          <cell r="N7035" t="str">
            <v>995653954</v>
          </cell>
          <cell r="O7035" t="str">
            <v/>
          </cell>
          <cell r="P7035" t="str">
            <v>GUAYAQUIL</v>
          </cell>
          <cell r="Q7035" t="str">
            <v>GUAYAQUIL</v>
          </cell>
          <cell r="R7035" t="str">
            <v>GUAYAS</v>
          </cell>
          <cell r="T7035" t="str">
            <v>ITSACOURIER</v>
          </cell>
          <cell r="U7035" t="str">
            <v>FLEXNETUIO_GYE</v>
          </cell>
          <cell r="V7035">
            <v>1</v>
          </cell>
          <cell r="W7035">
            <v>1</v>
          </cell>
          <cell r="X7035" t="str">
            <v>FLEXNET ECUADOR - MOVISTAR</v>
          </cell>
          <cell r="Y7035" t="str">
            <v>CALLE 28 DE JUNIO S/N Y GARCIA MORENO ENTRADA LLANO GRANDE</v>
          </cell>
        </row>
        <row r="7036">
          <cell r="A7036" t="str">
            <v>LDDGYEI0019</v>
          </cell>
          <cell r="B7036">
            <v>479634</v>
          </cell>
          <cell r="C7036" t="str">
            <v>LDDGYEI0019</v>
          </cell>
          <cell r="D7036" t="str">
            <v>CONECEL_DOCUMENTOS</v>
          </cell>
          <cell r="E7036" t="str">
            <v>DESPACHO</v>
          </cell>
          <cell r="F7036" t="str">
            <v>NORMAL</v>
          </cell>
          <cell r="G7036" t="str">
            <v>TF89010</v>
          </cell>
          <cell r="H7036">
            <v>44909</v>
          </cell>
          <cell r="I7036" t="str">
            <v>ENTREGADO</v>
          </cell>
          <cell r="J7036">
            <v>44910</v>
          </cell>
          <cell r="K7036" t="str">
            <v>Paola Loja /Conecel Reg</v>
          </cell>
          <cell r="L7036" t="str">
            <v>GYE - Centro Comercial Garzo centro-ACC</v>
          </cell>
          <cell r="M7036" t="str">
            <v>0</v>
          </cell>
          <cell r="N7036" t="str">
            <v>993393277</v>
          </cell>
          <cell r="O7036" t="str">
            <v/>
          </cell>
          <cell r="P7036" t="str">
            <v>GUAYAQUIL</v>
          </cell>
          <cell r="Q7036" t="str">
            <v>GUAYAQUIL</v>
          </cell>
          <cell r="R7036" t="str">
            <v>GUAYAS</v>
          </cell>
          <cell r="T7036" t="str">
            <v>ITSACOURIER</v>
          </cell>
          <cell r="U7036" t="str">
            <v>FLEXNETUIO_GYE</v>
          </cell>
          <cell r="V7036">
            <v>1</v>
          </cell>
          <cell r="W7036">
            <v>1</v>
          </cell>
          <cell r="X7036" t="str">
            <v>FLEXNET</v>
          </cell>
          <cell r="Y7036" t="str">
            <v>FLEX NET CALLE 28 DE JUNIO S/N Y GARCIA MORENO ENTRADA LLANO GRANDE</v>
          </cell>
        </row>
        <row r="7037">
          <cell r="A7037" t="str">
            <v>LDDGYEA0027</v>
          </cell>
          <cell r="B7037">
            <v>479628</v>
          </cell>
          <cell r="C7037" t="str">
            <v>LDDGYEA0027</v>
          </cell>
          <cell r="D7037" t="str">
            <v>CONECEL_DOCUMENTOS</v>
          </cell>
          <cell r="E7037" t="str">
            <v>DESPACHO</v>
          </cell>
          <cell r="F7037" t="str">
            <v>NORMAL</v>
          </cell>
          <cell r="G7037" t="str">
            <v>TF89011</v>
          </cell>
          <cell r="H7037">
            <v>44909</v>
          </cell>
          <cell r="I7037" t="str">
            <v>ENTREGADO</v>
          </cell>
          <cell r="J7037">
            <v>44910</v>
          </cell>
          <cell r="K7037" t="str">
            <v>Stephanie Perez ACC/Paola Loja ACC-OPE Equipos</v>
          </cell>
          <cell r="L7037" t="str">
            <v>GYE - Centro Comercial Garzo centro-ACC/REGULARIZACIONES</v>
          </cell>
          <cell r="M7037" t="str">
            <v>0</v>
          </cell>
          <cell r="N7037" t="str">
            <v>993393277</v>
          </cell>
          <cell r="O7037" t="str">
            <v/>
          </cell>
          <cell r="P7037" t="str">
            <v>GUAYAQUIL</v>
          </cell>
          <cell r="Q7037" t="str">
            <v>GUAYAQUIL</v>
          </cell>
          <cell r="R7037" t="str">
            <v>GUAYAS</v>
          </cell>
          <cell r="T7037" t="str">
            <v>ITSACOURIER</v>
          </cell>
          <cell r="U7037" t="str">
            <v>FLEXNETUIO_GYE</v>
          </cell>
          <cell r="V7037">
            <v>1</v>
          </cell>
          <cell r="W7037">
            <v>1</v>
          </cell>
          <cell r="X7037" t="str">
            <v>FLEXNET</v>
          </cell>
          <cell r="Y7037" t="str">
            <v>FLEX NET CALLE 28 DE JUNIO S/N Y GARCIA MORENO ENTRADA LLANO GRANDE</v>
          </cell>
        </row>
        <row r="7038">
          <cell r="A7038" t="str">
            <v>LDDGYEB0028</v>
          </cell>
          <cell r="B7038">
            <v>479629</v>
          </cell>
          <cell r="C7038" t="str">
            <v>LDDGYEB0028</v>
          </cell>
          <cell r="D7038" t="str">
            <v>CONECEL_DOCUMENTOS</v>
          </cell>
          <cell r="E7038" t="str">
            <v>DESPACHO</v>
          </cell>
          <cell r="F7038" t="str">
            <v>NORMAL</v>
          </cell>
          <cell r="G7038" t="str">
            <v>TF89012</v>
          </cell>
          <cell r="H7038">
            <v>44909</v>
          </cell>
          <cell r="I7038" t="str">
            <v>ENTREGADO</v>
          </cell>
          <cell r="J7038">
            <v>44910</v>
          </cell>
          <cell r="K7038" t="str">
            <v>Stephanie Perez ACC</v>
          </cell>
          <cell r="L7038" t="str">
            <v>GYE - Centro Comercial Garzo centro-ACC</v>
          </cell>
          <cell r="M7038" t="str">
            <v>0</v>
          </cell>
          <cell r="N7038" t="str">
            <v>9399196442</v>
          </cell>
          <cell r="O7038" t="str">
            <v/>
          </cell>
          <cell r="P7038" t="str">
            <v>GUAYAQUIL</v>
          </cell>
          <cell r="Q7038" t="str">
            <v>GUAYAQUIL</v>
          </cell>
          <cell r="R7038" t="str">
            <v>GUAYAS</v>
          </cell>
          <cell r="T7038" t="str">
            <v>ITSACOURIER</v>
          </cell>
          <cell r="U7038" t="str">
            <v>FLEXNETUIO_GYE</v>
          </cell>
          <cell r="V7038">
            <v>1</v>
          </cell>
          <cell r="W7038">
            <v>1</v>
          </cell>
          <cell r="X7038" t="str">
            <v>FLEXNET</v>
          </cell>
          <cell r="Y7038" t="str">
            <v>FLEX NET CALLE 28 DE JUNIO S/N Y GARCIA MORENO ENTRADA LLANO GRANDE</v>
          </cell>
        </row>
        <row r="7039">
          <cell r="A7039" t="str">
            <v>LDDUIOC0019</v>
          </cell>
          <cell r="B7039">
            <v>479630</v>
          </cell>
          <cell r="C7039" t="str">
            <v>LDDUIOC0019</v>
          </cell>
          <cell r="D7039" t="str">
            <v>CONECEL_DOCUMENTOS</v>
          </cell>
          <cell r="E7039" t="str">
            <v>DESPACHO</v>
          </cell>
          <cell r="F7039" t="str">
            <v>NORMAL</v>
          </cell>
          <cell r="G7039" t="str">
            <v>FT75466</v>
          </cell>
          <cell r="H7039">
            <v>44909</v>
          </cell>
          <cell r="I7039" t="str">
            <v>ENTREGADO</v>
          </cell>
          <cell r="J7039">
            <v>44910</v>
          </cell>
          <cell r="K7039" t="str">
            <v>Yoel Ramirez/ADT</v>
          </cell>
          <cell r="L7039" t="str">
            <v>Quito: Yanez Pinzon y Colon Edificio Rigel piso 3</v>
          </cell>
          <cell r="M7039" t="str">
            <v>0</v>
          </cell>
          <cell r="N7039" t="str">
            <v>961420773</v>
          </cell>
          <cell r="O7039" t="str">
            <v/>
          </cell>
          <cell r="P7039" t="str">
            <v>QUITO</v>
          </cell>
          <cell r="Q7039" t="str">
            <v>QUITO</v>
          </cell>
          <cell r="R7039" t="str">
            <v>PICHINCHA</v>
          </cell>
          <cell r="T7039" t="str">
            <v>TRANSERVISS</v>
          </cell>
          <cell r="V7039">
            <v>1</v>
          </cell>
          <cell r="W7039">
            <v>1</v>
          </cell>
          <cell r="X7039" t="str">
            <v>FLEXNET</v>
          </cell>
          <cell r="Y7039" t="str">
            <v>FLEX NET CALLE 28 DE JUNIO S/N Y GARCIA MORENO ENTRADA LLANO GRANDE</v>
          </cell>
        </row>
        <row r="7040">
          <cell r="A7040" t="str">
            <v>LDDUIOE0031</v>
          </cell>
          <cell r="B7040">
            <v>479631</v>
          </cell>
          <cell r="C7040" t="str">
            <v>LDDUIOE0031</v>
          </cell>
          <cell r="D7040" t="str">
            <v>CONECEL_DOCUMENTOS</v>
          </cell>
          <cell r="E7040" t="str">
            <v>DESPACHO</v>
          </cell>
          <cell r="F7040" t="str">
            <v>NORMAL</v>
          </cell>
          <cell r="G7040" t="str">
            <v>FT75467</v>
          </cell>
          <cell r="H7040">
            <v>44909</v>
          </cell>
          <cell r="I7040" t="str">
            <v>ENTREGADO</v>
          </cell>
          <cell r="J7040">
            <v>44910</v>
          </cell>
          <cell r="K7040" t="str">
            <v>Maria Fernanda Munoz/CANT</v>
          </cell>
          <cell r="L7040" t="str">
            <v xml:space="preserve">QUITO Av. 10 de Agosto N34-601 y Juan Pablo Sanz </v>
          </cell>
          <cell r="M7040" t="str">
            <v>0</v>
          </cell>
          <cell r="N7040" t="str">
            <v>998118542/979067498</v>
          </cell>
          <cell r="O7040" t="str">
            <v/>
          </cell>
          <cell r="P7040" t="str">
            <v>QUITO</v>
          </cell>
          <cell r="Q7040" t="str">
            <v>QUITO</v>
          </cell>
          <cell r="R7040" t="str">
            <v>PICHINCHA</v>
          </cell>
          <cell r="V7040">
            <v>1</v>
          </cell>
          <cell r="W7040">
            <v>1</v>
          </cell>
          <cell r="X7040" t="str">
            <v>FLEXNET</v>
          </cell>
          <cell r="Y7040" t="str">
            <v>FLEX NET CALLE 28 DE JUNIO S/N Y GARCIA MORENO ENTRADA LLANO GRANDE</v>
          </cell>
        </row>
        <row r="7041">
          <cell r="A7041" t="str">
            <v>LDDGYEF0028</v>
          </cell>
          <cell r="B7041">
            <v>479632</v>
          </cell>
          <cell r="C7041" t="str">
            <v>LDDGYEF0028</v>
          </cell>
          <cell r="D7041" t="str">
            <v>CONECEL_DOCUMENTOS</v>
          </cell>
          <cell r="E7041" t="str">
            <v>DESPACHO</v>
          </cell>
          <cell r="F7041" t="str">
            <v>NORMAL</v>
          </cell>
          <cell r="G7041" t="str">
            <v>TF89013</v>
          </cell>
          <cell r="H7041">
            <v>44909</v>
          </cell>
          <cell r="I7041" t="str">
            <v>ENTREGADO</v>
          </cell>
          <cell r="J7041">
            <v>44910</v>
          </cell>
          <cell r="K7041" t="str">
            <v>TOMAS ANDRADE/GSO/ALG</v>
          </cell>
          <cell r="L7041" t="str">
            <v xml:space="preserve"> Gye:  Urdenor 2 - parque empresarial colon , edificio Coloncorp B mezanine atras de Netlife</v>
          </cell>
          <cell r="M7041" t="str">
            <v>0</v>
          </cell>
          <cell r="N7041" t="str">
            <v>982033756</v>
          </cell>
          <cell r="O7041" t="str">
            <v/>
          </cell>
          <cell r="P7041" t="str">
            <v>GUAYAQUIL</v>
          </cell>
          <cell r="Q7041" t="str">
            <v>GUAYAQUIL</v>
          </cell>
          <cell r="R7041" t="str">
            <v>GUAYAS</v>
          </cell>
          <cell r="T7041" t="str">
            <v>ITSACOURIER</v>
          </cell>
          <cell r="U7041" t="str">
            <v>FLEXNETUIO_GYE</v>
          </cell>
          <cell r="V7041">
            <v>1</v>
          </cell>
          <cell r="W7041">
            <v>1</v>
          </cell>
          <cell r="X7041" t="str">
            <v>FLEXNET</v>
          </cell>
          <cell r="Y7041" t="str">
            <v>FLEX NET CALLE 28 DE JUNIO S/N Y GARCIA MORENO ENTRADA LLANO GRANDE</v>
          </cell>
        </row>
        <row r="7042">
          <cell r="A7042" t="str">
            <v>LDDGYEG0033</v>
          </cell>
          <cell r="B7042">
            <v>479633</v>
          </cell>
          <cell r="C7042" t="str">
            <v>LDDGYEG0033</v>
          </cell>
          <cell r="D7042" t="str">
            <v>CONECEL_DOCUMENTOS</v>
          </cell>
          <cell r="E7042" t="str">
            <v>DESPACHO</v>
          </cell>
          <cell r="F7042" t="str">
            <v>NORMAL</v>
          </cell>
          <cell r="G7042" t="str">
            <v>TF89014</v>
          </cell>
          <cell r="H7042">
            <v>44909</v>
          </cell>
          <cell r="I7042" t="str">
            <v>ENTREGADO</v>
          </cell>
          <cell r="J7042">
            <v>44910</v>
          </cell>
          <cell r="K7042" t="str">
            <v>GABRIELA SANDOVAL/PSG</v>
          </cell>
          <cell r="L7042" t="str">
            <v xml:space="preserve"> Gye:  Urdenor 2 - parque empresarial colon , edificio Coloncorp B mezanine atras de Netlife</v>
          </cell>
          <cell r="M7042" t="str">
            <v>0</v>
          </cell>
          <cell r="N7042" t="str">
            <v>982033756</v>
          </cell>
          <cell r="O7042" t="str">
            <v/>
          </cell>
          <cell r="P7042" t="str">
            <v>GUAYAQUIL</v>
          </cell>
          <cell r="Q7042" t="str">
            <v>GUAYAQUIL</v>
          </cell>
          <cell r="R7042" t="str">
            <v>GUAYAS</v>
          </cell>
          <cell r="T7042" t="str">
            <v>ITSACOURIER</v>
          </cell>
          <cell r="U7042" t="str">
            <v>FLEXNETUIO_GYE</v>
          </cell>
          <cell r="V7042">
            <v>1</v>
          </cell>
          <cell r="W7042">
            <v>1</v>
          </cell>
          <cell r="X7042" t="str">
            <v>FLEXNET</v>
          </cell>
          <cell r="Y7042" t="str">
            <v>FLEX NET CALLE 28 DE JUNIO S/N Y GARCIA MORENO ENTRADA LLANO GRANDE</v>
          </cell>
        </row>
        <row r="7043">
          <cell r="A7043" t="str">
            <v>20003018939347</v>
          </cell>
          <cell r="B7043">
            <v>479626</v>
          </cell>
          <cell r="C7043" t="str">
            <v>20003018939347</v>
          </cell>
          <cell r="D7043" t="str">
            <v>BRELDYNG</v>
          </cell>
          <cell r="E7043" t="str">
            <v>DESPACHO</v>
          </cell>
          <cell r="F7043" t="str">
            <v>NORMAL</v>
          </cell>
          <cell r="G7043" t="str">
            <v>FT75607</v>
          </cell>
          <cell r="H7043">
            <v>44909</v>
          </cell>
          <cell r="I7043" t="str">
            <v>DEVOLUCION_EN_PROCESO</v>
          </cell>
          <cell r="J7043">
            <v>44923</v>
          </cell>
          <cell r="K7043" t="str">
            <v>OSCAR RICARDO GUERRON SUAREZ</v>
          </cell>
          <cell r="L7043" t="str">
            <v>PICHINCHA / QUITO / LLANO GRANDE / PANAMERICANA NORTE / KM 12 Y MEDIO / 28 DE JUNIO Y GARCIA MORENO / OFICINA DE FLEXNET</v>
          </cell>
          <cell r="M7043" t="str">
            <v>1001891405</v>
          </cell>
          <cell r="N7043" t="str">
            <v>988520031</v>
          </cell>
          <cell r="P7043" t="str">
            <v>QUITO</v>
          </cell>
          <cell r="Q7043" t="str">
            <v>QUITO</v>
          </cell>
          <cell r="R7043" t="str">
            <v>PICHINCHA</v>
          </cell>
          <cell r="U7043" t="str">
            <v>FLEXNETGYE_UIO</v>
          </cell>
          <cell r="V7043">
            <v>1</v>
          </cell>
          <cell r="W7043">
            <v>3</v>
          </cell>
          <cell r="X7043" t="str">
            <v>FLEXNET</v>
          </cell>
          <cell r="Y7043" t="str">
            <v>FLEX NET GYE KM 8.5 VIA DAULE</v>
          </cell>
        </row>
        <row r="7044">
          <cell r="A7044" t="str">
            <v>ZTE_22_521</v>
          </cell>
          <cell r="B7044">
            <v>479623</v>
          </cell>
          <cell r="C7044" t="str">
            <v>ZTE_22_521</v>
          </cell>
          <cell r="D7044" t="str">
            <v>ZTECORP</v>
          </cell>
          <cell r="E7044" t="str">
            <v>DESPACHO</v>
          </cell>
          <cell r="F7044" t="str">
            <v>COURIER</v>
          </cell>
          <cell r="G7044" t="str">
            <v>89045</v>
          </cell>
          <cell r="H7044">
            <v>44909</v>
          </cell>
          <cell r="I7044" t="str">
            <v>ENTREGADO</v>
          </cell>
          <cell r="J7044">
            <v>44910</v>
          </cell>
          <cell r="K7044" t="str">
            <v>ZTE CORP</v>
          </cell>
          <cell r="L7044" t="str">
            <v xml:space="preserve">AV. REPÚBLICA DEL SALVADOR N34-229 Y MOSCÚ. EDIFICIO SAN SALVADOR  </v>
          </cell>
          <cell r="M7044" t="str">
            <v>1791846842001 - SOFIA RODRIGUEZ</v>
          </cell>
          <cell r="N7044" t="str">
            <v>099-7350556</v>
          </cell>
          <cell r="O7044" t="str">
            <v>099-7350556</v>
          </cell>
          <cell r="P7044" t="str">
            <v>170102</v>
          </cell>
          <cell r="Q7044" t="str">
            <v>QUITO</v>
          </cell>
          <cell r="R7044" t="str">
            <v>PICHINCHA</v>
          </cell>
          <cell r="S7044" t="str">
            <v>GUALEA</v>
          </cell>
          <cell r="T7044" t="str">
            <v>TRANSERVISS</v>
          </cell>
          <cell r="U7044" t="str">
            <v>FLEXNETGYE_UIO</v>
          </cell>
          <cell r="V7044">
            <v>1</v>
          </cell>
          <cell r="W7044">
            <v>20</v>
          </cell>
          <cell r="X7044" t="str">
            <v>FLEX NET GYE</v>
          </cell>
          <cell r="Y7044" t="str">
            <v xml:space="preserve">KM 8 1/2 VIA A DAULE COOP. JUAN MONTALVO </v>
          </cell>
        </row>
        <row r="7045">
          <cell r="A7045" t="str">
            <v>SG_2022_2160_2161</v>
          </cell>
          <cell r="B7045">
            <v>479622</v>
          </cell>
          <cell r="C7045" t="str">
            <v>SG_2022_2160_2161</v>
          </cell>
          <cell r="D7045" t="str">
            <v>SG</v>
          </cell>
          <cell r="E7045" t="str">
            <v>DESPACHO</v>
          </cell>
          <cell r="F7045" t="str">
            <v>NORMAL</v>
          </cell>
          <cell r="G7045" t="str">
            <v>89087</v>
          </cell>
          <cell r="H7045">
            <v>44909</v>
          </cell>
          <cell r="I7045" t="str">
            <v>ENTREGADO</v>
          </cell>
          <cell r="J7045">
            <v>44910</v>
          </cell>
          <cell r="K7045" t="str">
            <v>SAINT GOBAIN-EDIF EMPORIUM</v>
          </cell>
          <cell r="L7045" t="str">
            <v>EDIFICIO EMPORIUM PISO 18 OF 6-7</v>
          </cell>
          <cell r="P7045" t="str">
            <v>GUAYAQUIL</v>
          </cell>
          <cell r="Q7045" t="str">
            <v>GUAYAQUIL</v>
          </cell>
          <cell r="R7045" t="str">
            <v>GUAYAS</v>
          </cell>
          <cell r="T7045" t="str">
            <v>FLEXTRANS GYE</v>
          </cell>
          <cell r="U7045" t="str">
            <v>FLEXNETGYE_LOCAL</v>
          </cell>
          <cell r="V7045">
            <v>1</v>
          </cell>
          <cell r="W7045">
            <v>83.82</v>
          </cell>
          <cell r="X7045" t="str">
            <v>FLEXNET - GYE</v>
          </cell>
          <cell r="Y7045" t="str">
            <v>FERNANDO GUTIERREZ HILL KM 8 1/2 VIA DAULE</v>
          </cell>
        </row>
        <row r="7046">
          <cell r="A7046" t="str">
            <v>ZTE_22_501</v>
          </cell>
          <cell r="B7046">
            <v>479621</v>
          </cell>
          <cell r="C7046" t="str">
            <v>ZTE_22_501</v>
          </cell>
          <cell r="D7046" t="str">
            <v>ZTECORP</v>
          </cell>
          <cell r="E7046" t="str">
            <v>DESPACHO</v>
          </cell>
          <cell r="F7046" t="str">
            <v>EXCLUSIVO</v>
          </cell>
          <cell r="G7046" t="str">
            <v>89076</v>
          </cell>
          <cell r="H7046">
            <v>44909</v>
          </cell>
          <cell r="I7046" t="str">
            <v>ENTREGADO</v>
          </cell>
          <cell r="J7046">
            <v>44910</v>
          </cell>
          <cell r="K7046" t="str">
            <v xml:space="preserve">BLIK </v>
          </cell>
          <cell r="L7046" t="str">
            <v>CALLE 23A Y VÍA DAULE FRENTE A EMPRESA PRACTIPOWER</v>
          </cell>
          <cell r="M7046" t="str">
            <v>1792895715001B -  Ivan javier Garcia Carvajal</v>
          </cell>
          <cell r="N7046" t="str">
            <v>0939204502</v>
          </cell>
          <cell r="O7046" t="str">
            <v>0939204502</v>
          </cell>
          <cell r="P7046" t="str">
            <v>090604</v>
          </cell>
          <cell r="Q7046" t="str">
            <v>GUAYAQUIL</v>
          </cell>
          <cell r="R7046" t="str">
            <v>GUAYAS</v>
          </cell>
          <cell r="S7046" t="str">
            <v>GUAYAQUIL</v>
          </cell>
          <cell r="T7046" t="str">
            <v>FLEXTRANS GYE</v>
          </cell>
          <cell r="U7046" t="str">
            <v>FLEXNETGYE_LOCAL</v>
          </cell>
          <cell r="V7046">
            <v>20</v>
          </cell>
          <cell r="W7046">
            <v>4150</v>
          </cell>
          <cell r="X7046" t="str">
            <v>FLEX NET GYE</v>
          </cell>
          <cell r="Y7046" t="str">
            <v xml:space="preserve">KM 8 1/2 VIA A DAULE COOP. JUAN MONTALVO </v>
          </cell>
        </row>
        <row r="7047">
          <cell r="A7047" t="str">
            <v>SG_2022_2149</v>
          </cell>
          <cell r="B7047">
            <v>479620</v>
          </cell>
          <cell r="C7047" t="str">
            <v>SG_2022_2149</v>
          </cell>
          <cell r="D7047" t="str">
            <v>SG</v>
          </cell>
          <cell r="E7047" t="str">
            <v>DESPACHO</v>
          </cell>
          <cell r="F7047" t="str">
            <v>NORMAL</v>
          </cell>
          <cell r="G7047" t="str">
            <v>89085</v>
          </cell>
          <cell r="H7047">
            <v>44909</v>
          </cell>
          <cell r="I7047" t="str">
            <v>ENTREGADO</v>
          </cell>
          <cell r="J7047">
            <v>44910</v>
          </cell>
          <cell r="K7047" t="str">
            <v>VELEZ VERDESOTO CARLOS LEONARDO</v>
          </cell>
          <cell r="L7047" t="str">
            <v>OFICINA MATRIZ KM 5.5 VÍA DAULE</v>
          </cell>
          <cell r="P7047" t="str">
            <v>GUAYAQUIL</v>
          </cell>
          <cell r="Q7047" t="str">
            <v>GUAYAQUIL</v>
          </cell>
          <cell r="R7047" t="str">
            <v>GUAYAS</v>
          </cell>
          <cell r="T7047" t="str">
            <v>FLEXTRANS GYE</v>
          </cell>
          <cell r="U7047" t="str">
            <v>FLEXNETGYE_LOCAL</v>
          </cell>
          <cell r="V7047">
            <v>2</v>
          </cell>
          <cell r="W7047">
            <v>19.64</v>
          </cell>
          <cell r="X7047" t="str">
            <v>FLEXNET - GYE</v>
          </cell>
          <cell r="Y7047" t="str">
            <v>FERNANDO GUTIERREZ HILL KM 8 1/2 VIA DAULE</v>
          </cell>
        </row>
        <row r="7048">
          <cell r="A7048" t="str">
            <v>SG_2022_2146</v>
          </cell>
          <cell r="B7048">
            <v>479619</v>
          </cell>
          <cell r="C7048" t="str">
            <v>SG_2022_2146</v>
          </cell>
          <cell r="D7048" t="str">
            <v>SG</v>
          </cell>
          <cell r="E7048" t="str">
            <v>DESPACHO</v>
          </cell>
          <cell r="F7048" t="str">
            <v>NORMAL</v>
          </cell>
          <cell r="G7048" t="str">
            <v>89084</v>
          </cell>
          <cell r="H7048">
            <v>44909</v>
          </cell>
          <cell r="I7048" t="str">
            <v>ENTREGADO</v>
          </cell>
          <cell r="J7048">
            <v>44910</v>
          </cell>
          <cell r="K7048" t="str">
            <v>MEGAPRODUCTOS - GUAYAQUIL</v>
          </cell>
          <cell r="L7048" t="str">
            <v>KM 7.5 VÍA A DAULE, CDLA. SANTA CECILIA CALLE 12AVA #501 ENTRE CALLE 3ERA Y 4TA</v>
          </cell>
          <cell r="P7048" t="str">
            <v>GUAYAQUIL</v>
          </cell>
          <cell r="Q7048" t="str">
            <v>GUAYAQUIL</v>
          </cell>
          <cell r="R7048" t="str">
            <v>GUAYAS</v>
          </cell>
          <cell r="T7048" t="str">
            <v>FLEXTRANS GYE</v>
          </cell>
          <cell r="U7048" t="str">
            <v>FLEXNETGYE_LOCAL</v>
          </cell>
          <cell r="V7048">
            <v>2</v>
          </cell>
          <cell r="W7048">
            <v>10</v>
          </cell>
          <cell r="X7048" t="str">
            <v>FLEXNET - GYE</v>
          </cell>
          <cell r="Y7048" t="str">
            <v>FERNANDO GUTIERREZ HILL KM 8 1/2 VIA DAULE</v>
          </cell>
        </row>
        <row r="7049">
          <cell r="A7049" t="str">
            <v>SG_2022_2144</v>
          </cell>
          <cell r="B7049">
            <v>479618</v>
          </cell>
          <cell r="C7049" t="str">
            <v>SG_2022_2144</v>
          </cell>
          <cell r="D7049" t="str">
            <v>SG</v>
          </cell>
          <cell r="E7049" t="str">
            <v>DESPACHO</v>
          </cell>
          <cell r="F7049" t="str">
            <v>NORMAL</v>
          </cell>
          <cell r="G7049" t="str">
            <v>89083</v>
          </cell>
          <cell r="H7049">
            <v>44909</v>
          </cell>
          <cell r="I7049" t="str">
            <v>ENTREGADO</v>
          </cell>
          <cell r="J7049">
            <v>44910</v>
          </cell>
          <cell r="K7049" t="str">
            <v>DEMACO STA LEONOR</v>
          </cell>
          <cell r="L7049" t="str">
            <v>AV BENJAMIN ROSALES URBANIZACION SANTA LEONOR MZ 6 SOLAR 13</v>
          </cell>
          <cell r="P7049" t="str">
            <v>GUAYAQUIL</v>
          </cell>
          <cell r="Q7049" t="str">
            <v>GUAYAQUIL</v>
          </cell>
          <cell r="R7049" t="str">
            <v>GUAYAS</v>
          </cell>
          <cell r="T7049" t="str">
            <v>ITSACOURIER</v>
          </cell>
          <cell r="U7049" t="str">
            <v>FLEXNETGYE_LOCAL</v>
          </cell>
          <cell r="V7049">
            <v>2</v>
          </cell>
          <cell r="W7049">
            <v>12</v>
          </cell>
          <cell r="X7049" t="str">
            <v>FLEXNET - GYE</v>
          </cell>
          <cell r="Y7049" t="str">
            <v>FERNANDO GUTIERREZ HILL KM 8 1/2 VIA DAULE</v>
          </cell>
        </row>
        <row r="7050">
          <cell r="A7050" t="str">
            <v>2475779</v>
          </cell>
          <cell r="B7050">
            <v>479615</v>
          </cell>
          <cell r="C7050" t="str">
            <v>2475779</v>
          </cell>
          <cell r="D7050" t="str">
            <v>MDELIVERY</v>
          </cell>
          <cell r="E7050" t="str">
            <v>DESPACHO</v>
          </cell>
          <cell r="F7050" t="str">
            <v>EXPRESS</v>
          </cell>
          <cell r="G7050" t="str">
            <v>031080002475779</v>
          </cell>
          <cell r="H7050">
            <v>44909</v>
          </cell>
          <cell r="I7050" t="str">
            <v>ENTREGADO</v>
          </cell>
          <cell r="J7050">
            <v>44910</v>
          </cell>
          <cell r="K7050" t="str">
            <v>VERONICA INIGUEZ_MUTUALISTA DE AHORRO Y CREDITO PARA LA VIVIENDA AZUAY</v>
          </cell>
          <cell r="L7050" t="str">
            <v>HERMANO MIGUEL SN Y BOLIVAR ESQUINA MUTUALISTA AZUAY CUENCA AZUAY</v>
          </cell>
          <cell r="M7050" t="str">
            <v>0190006247001</v>
          </cell>
          <cell r="N7050" t="str">
            <v>999930026</v>
          </cell>
          <cell r="P7050" t="str">
            <v>CUENCA</v>
          </cell>
          <cell r="Q7050" t="str">
            <v>CUENCA</v>
          </cell>
          <cell r="R7050" t="str">
            <v>AZUAY</v>
          </cell>
          <cell r="T7050" t="str">
            <v>TRAMACO</v>
          </cell>
          <cell r="U7050" t="str">
            <v>FLEXNETUIO_PROVINCIA</v>
          </cell>
          <cell r="V7050">
            <v>1</v>
          </cell>
          <cell r="W7050">
            <v>1</v>
          </cell>
          <cell r="X7050" t="str">
            <v>FLEXNET ECUADOR - MDELIVERY</v>
          </cell>
          <cell r="Y7050" t="str">
            <v>CALLE 28 DE JUNIO S/N Y GARCIA MORENO ENTRADA LLANO GRANDE</v>
          </cell>
        </row>
        <row r="7051">
          <cell r="A7051" t="str">
            <v>2475678</v>
          </cell>
          <cell r="B7051">
            <v>479616</v>
          </cell>
          <cell r="C7051" t="str">
            <v>2475678</v>
          </cell>
          <cell r="D7051" t="str">
            <v>MDELIVERY</v>
          </cell>
          <cell r="E7051" t="str">
            <v>DESPACHO</v>
          </cell>
          <cell r="F7051" t="str">
            <v>EXPRESS</v>
          </cell>
          <cell r="G7051" t="str">
            <v>TF88930</v>
          </cell>
          <cell r="H7051">
            <v>44909</v>
          </cell>
          <cell r="I7051" t="str">
            <v>ENTREGADO</v>
          </cell>
          <cell r="J7051">
            <v>44910</v>
          </cell>
          <cell r="K7051" t="str">
            <v xml:space="preserve">CINTHYA ABAD_ TECH MAHINDRA ECUADOR S A </v>
          </cell>
          <cell r="L7051" t="str">
            <v xml:space="preserve"> GUAYAQUIL CDLA JAMBELI MZ 13 VLL 4 </v>
          </cell>
          <cell r="M7051" t="str">
            <v>0992287101001</v>
          </cell>
          <cell r="N7051" t="str">
            <v>983470809</v>
          </cell>
          <cell r="P7051" t="str">
            <v>GUAYAQUIL</v>
          </cell>
          <cell r="Q7051" t="str">
            <v>GUAYAQUIL</v>
          </cell>
          <cell r="R7051" t="str">
            <v>GUAYAS</v>
          </cell>
          <cell r="T7051" t="str">
            <v>ITSACOURIER</v>
          </cell>
          <cell r="U7051" t="str">
            <v>FLEXNETUIO_GYE</v>
          </cell>
          <cell r="V7051">
            <v>1</v>
          </cell>
          <cell r="W7051">
            <v>1</v>
          </cell>
          <cell r="X7051" t="str">
            <v>FLEXNET ECUADOR - MDELIVERY</v>
          </cell>
          <cell r="Y7051" t="str">
            <v>CALLE 28 DE JUNIO S/N Y GARCIA MORENO ENTRADA LLANO GRANDE</v>
          </cell>
        </row>
        <row r="7052">
          <cell r="A7052" t="str">
            <v>2475738</v>
          </cell>
          <cell r="B7052">
            <v>479617</v>
          </cell>
          <cell r="C7052" t="str">
            <v>2475738</v>
          </cell>
          <cell r="D7052" t="str">
            <v>MDELIVERY</v>
          </cell>
          <cell r="E7052" t="str">
            <v>DESPACHO</v>
          </cell>
          <cell r="F7052" t="str">
            <v>EXPRESS</v>
          </cell>
          <cell r="G7052" t="str">
            <v>TF88931</v>
          </cell>
          <cell r="H7052">
            <v>44909</v>
          </cell>
          <cell r="I7052" t="str">
            <v>ENTREGADO</v>
          </cell>
          <cell r="J7052">
            <v>44910</v>
          </cell>
          <cell r="K7052" t="str">
            <v xml:space="preserve">CINTHYA ABAD_ TECH MAHINDRA ECUADOR S A </v>
          </cell>
          <cell r="L7052" t="str">
            <v xml:space="preserve"> GUAYAQUIL CDLA JAMBELI MZ 13 VLL 4 </v>
          </cell>
          <cell r="M7052" t="str">
            <v>0992287101001</v>
          </cell>
          <cell r="N7052" t="str">
            <v>983470809</v>
          </cell>
          <cell r="P7052" t="str">
            <v>GUAYAQUIL</v>
          </cell>
          <cell r="Q7052" t="str">
            <v>GUAYAQUIL</v>
          </cell>
          <cell r="R7052" t="str">
            <v>GUAYAS</v>
          </cell>
          <cell r="T7052" t="str">
            <v>ITSACOURIER</v>
          </cell>
          <cell r="U7052" t="str">
            <v>FLEXNETUIO_GYE</v>
          </cell>
          <cell r="V7052">
            <v>1</v>
          </cell>
          <cell r="W7052">
            <v>1</v>
          </cell>
          <cell r="X7052" t="str">
            <v>FLEXNET ECUADOR - MDELIVERY</v>
          </cell>
          <cell r="Y7052" t="str">
            <v>CALLE 28 DE JUNIO S/N Y GARCIA MORENO ENTRADA LLANO GRANDE</v>
          </cell>
        </row>
        <row r="7053">
          <cell r="A7053" t="str">
            <v>SG_2022_2158</v>
          </cell>
          <cell r="B7053">
            <v>479614</v>
          </cell>
          <cell r="C7053" t="str">
            <v>SG_2022_2158</v>
          </cell>
          <cell r="D7053" t="str">
            <v>SG</v>
          </cell>
          <cell r="E7053" t="str">
            <v>DESPACHO</v>
          </cell>
          <cell r="F7053" t="str">
            <v>NORMAL</v>
          </cell>
          <cell r="G7053" t="str">
            <v>TF89072</v>
          </cell>
          <cell r="H7053">
            <v>44909</v>
          </cell>
          <cell r="I7053" t="str">
            <v>ENTREGADO</v>
          </cell>
          <cell r="J7053">
            <v>44923</v>
          </cell>
          <cell r="K7053" t="str">
            <v>DISPROSEG SAN CAMILO</v>
          </cell>
          <cell r="L7053" t="str">
            <v>SAN ALFONSO 49 Y SAN CAMILO</v>
          </cell>
          <cell r="P7053" t="str">
            <v>QUITO</v>
          </cell>
          <cell r="Q7053" t="str">
            <v>QUITO</v>
          </cell>
          <cell r="R7053" t="str">
            <v>PICHINCHA</v>
          </cell>
          <cell r="T7053" t="str">
            <v>TRANSERVISS</v>
          </cell>
          <cell r="U7053" t="str">
            <v>FLEXNETGYE_UIO</v>
          </cell>
          <cell r="V7053">
            <v>2</v>
          </cell>
          <cell r="W7053">
            <v>30.73</v>
          </cell>
          <cell r="X7053" t="str">
            <v>FLEXNET - GYE</v>
          </cell>
          <cell r="Y7053" t="str">
            <v>FERNANDO GUTIERREZ HILL KM 8 1/2 VIA DAULE</v>
          </cell>
        </row>
        <row r="7054">
          <cell r="A7054" t="str">
            <v>SG_2022_2150</v>
          </cell>
          <cell r="B7054">
            <v>479613</v>
          </cell>
          <cell r="C7054" t="str">
            <v>SG_2022_2150</v>
          </cell>
          <cell r="D7054" t="str">
            <v>SG</v>
          </cell>
          <cell r="E7054" t="str">
            <v>DESPACHO</v>
          </cell>
          <cell r="F7054" t="str">
            <v>NORMAL</v>
          </cell>
          <cell r="G7054" t="str">
            <v>89074</v>
          </cell>
          <cell r="H7054">
            <v>44909</v>
          </cell>
          <cell r="I7054" t="str">
            <v>ENTREGADO</v>
          </cell>
          <cell r="J7054">
            <v>44910</v>
          </cell>
          <cell r="K7054" t="str">
            <v>HIDALGO BUENAÑO MARCO ENRIQUE</v>
          </cell>
          <cell r="L7054" t="str">
            <v>GENERAL BAQUEDANO 222 Y REINA VICTORIA PISO 7 EDIFICIO ARAUCARIA.</v>
          </cell>
          <cell r="M7054" t="str">
            <v>HIDALGO BUENAÑO MARCO ENRIQUE</v>
          </cell>
          <cell r="N7054" t="str">
            <v>+593 98 716 1282</v>
          </cell>
          <cell r="P7054" t="str">
            <v>170911</v>
          </cell>
          <cell r="Q7054" t="str">
            <v>QUITO</v>
          </cell>
          <cell r="R7054" t="str">
            <v>PICHINCHA</v>
          </cell>
          <cell r="S7054" t="str">
            <v>EL QUINCHE - LA ESPERANZA - FINCAS VACACIONALES BELLO HORIZONTE 1RA ETAPA - IGUINARO</v>
          </cell>
          <cell r="T7054" t="str">
            <v>TRANSERVISS</v>
          </cell>
          <cell r="U7054" t="str">
            <v>FLEXNETGYE_UIO</v>
          </cell>
          <cell r="V7054">
            <v>1</v>
          </cell>
          <cell r="W7054">
            <v>11.37</v>
          </cell>
          <cell r="X7054" t="str">
            <v>FLEXNET - GYE</v>
          </cell>
          <cell r="Y7054" t="str">
            <v>FERNANDO GUTIERREZ HILL KM 8 1/2 VIA DAULE</v>
          </cell>
        </row>
        <row r="7055">
          <cell r="A7055" t="str">
            <v>2476194</v>
          </cell>
          <cell r="B7055">
            <v>479605</v>
          </cell>
          <cell r="C7055" t="str">
            <v>2476194</v>
          </cell>
          <cell r="D7055" t="str">
            <v>MDELIVERY</v>
          </cell>
          <cell r="E7055" t="str">
            <v>DESPACHO</v>
          </cell>
          <cell r="F7055" t="str">
            <v>NORMAL</v>
          </cell>
          <cell r="G7055" t="str">
            <v>FT75460</v>
          </cell>
          <cell r="H7055">
            <v>44909</v>
          </cell>
          <cell r="I7055" t="str">
            <v>ENTREGADO</v>
          </cell>
          <cell r="J7055">
            <v>44911</v>
          </cell>
          <cell r="K7055" t="str">
            <v>Milton Peralta_ASOCIACION DE EMPLEADOS DE LA PRESIDENCIA DE LA RE</v>
          </cell>
          <cell r="L7055" t="str">
            <v xml:space="preserve"> PICHINCHA  QUITO  Garcia Moreno  N10 43  Chile y Espejo   centro historico </v>
          </cell>
          <cell r="M7055" t="str">
            <v>1791966236001</v>
          </cell>
          <cell r="N7055" t="str">
            <v>984483202</v>
          </cell>
          <cell r="O7055" t="str">
            <v/>
          </cell>
          <cell r="P7055" t="str">
            <v>QUITO</v>
          </cell>
          <cell r="Q7055" t="str">
            <v>QUITO</v>
          </cell>
          <cell r="R7055" t="str">
            <v>PICHINCHA</v>
          </cell>
          <cell r="T7055" t="str">
            <v>TRANSERVISS</v>
          </cell>
          <cell r="U7055" t="str">
            <v>FLEXNETUIO_LOCAL</v>
          </cell>
          <cell r="V7055">
            <v>1</v>
          </cell>
          <cell r="W7055">
            <v>1</v>
          </cell>
          <cell r="X7055" t="str">
            <v>FLEXNET ECUADOR - MDELIVERY</v>
          </cell>
          <cell r="Y7055" t="str">
            <v>CALLE 28 DE JUNIO S/N Y GARCIA MORENO ENTRADA LLANO GRANDE</v>
          </cell>
        </row>
        <row r="7056">
          <cell r="A7056" t="str">
            <v>2476222</v>
          </cell>
          <cell r="B7056">
            <v>479606</v>
          </cell>
          <cell r="C7056" t="str">
            <v>2476222</v>
          </cell>
          <cell r="D7056" t="str">
            <v>MDELIVERY</v>
          </cell>
          <cell r="E7056" t="str">
            <v>DESPACHO</v>
          </cell>
          <cell r="F7056" t="str">
            <v>NORMAL</v>
          </cell>
          <cell r="G7056" t="str">
            <v>TF89015</v>
          </cell>
          <cell r="H7056">
            <v>44909</v>
          </cell>
          <cell r="I7056" t="str">
            <v>ENTREGADO</v>
          </cell>
          <cell r="J7056">
            <v>44910</v>
          </cell>
          <cell r="K7056" t="str">
            <v>ERIC MERCADO O PEDRO ILLESCAS_JOSE EUSEBIO LEON ARREAGA</v>
          </cell>
          <cell r="L7056" t="str">
            <v>ciudadela 9 de octubre calle tercera villa 306 y avenida tercera sur de la ciudad casa de 2 pisos con rejas blancas</v>
          </cell>
          <cell r="M7056" t="str">
            <v>0930793914001</v>
          </cell>
          <cell r="N7056" t="str">
            <v>0995801473</v>
          </cell>
          <cell r="O7056" t="str">
            <v/>
          </cell>
          <cell r="P7056" t="str">
            <v>GUAYAQUIL</v>
          </cell>
          <cell r="Q7056" t="str">
            <v>GUAYAQUIL</v>
          </cell>
          <cell r="R7056" t="str">
            <v>GUAYAS</v>
          </cell>
          <cell r="T7056" t="str">
            <v>ITSACOURIER</v>
          </cell>
          <cell r="U7056" t="str">
            <v>FLEXNETUIO_GYE</v>
          </cell>
          <cell r="V7056">
            <v>1</v>
          </cell>
          <cell r="W7056">
            <v>1</v>
          </cell>
          <cell r="X7056" t="str">
            <v>FLEXNET ECUADOR - MDELIVERY</v>
          </cell>
          <cell r="Y7056" t="str">
            <v>CALLE 28 DE JUNIO S/N Y GARCIA MORENO ENTRADA LLANO GRANDE</v>
          </cell>
        </row>
        <row r="7057">
          <cell r="A7057" t="str">
            <v>2476224</v>
          </cell>
          <cell r="B7057">
            <v>479607</v>
          </cell>
          <cell r="C7057" t="str">
            <v>2476224</v>
          </cell>
          <cell r="D7057" t="str">
            <v>MDELIVERY</v>
          </cell>
          <cell r="E7057" t="str">
            <v>DESPACHO</v>
          </cell>
          <cell r="F7057" t="str">
            <v>NORMAL</v>
          </cell>
          <cell r="G7057" t="str">
            <v>031080002476224</v>
          </cell>
          <cell r="H7057">
            <v>44909</v>
          </cell>
          <cell r="I7057" t="str">
            <v>ENTREGADO</v>
          </cell>
          <cell r="J7057">
            <v>44910</v>
          </cell>
          <cell r="K7057" t="str">
            <v>CAMILO ALBERTO BRAVO ESCALANTE_CAMILO ALBERTO BRAVO ESCALANTE</v>
          </cell>
          <cell r="L7057" t="str">
            <v>COOP  LOS HELECHOS SECTOR C5 SOLAR 10  3RA CASA EN EL TALLER ELECTRONICO  A LA VUELTA DE FARMACIAS ECONoMICAS</v>
          </cell>
          <cell r="M7057" t="str">
            <v>0912748506001</v>
          </cell>
          <cell r="N7057" t="str">
            <v>0982488314/0985721808</v>
          </cell>
          <cell r="O7057" t="str">
            <v/>
          </cell>
          <cell r="P7057" t="str">
            <v>DURAN</v>
          </cell>
          <cell r="Q7057" t="str">
            <v>DURAN</v>
          </cell>
          <cell r="R7057" t="str">
            <v>GUAYAS</v>
          </cell>
          <cell r="T7057" t="str">
            <v>TRAMACO</v>
          </cell>
          <cell r="U7057" t="str">
            <v>FLEXNETUIO_GYE</v>
          </cell>
          <cell r="V7057">
            <v>1</v>
          </cell>
          <cell r="W7057">
            <v>1</v>
          </cell>
          <cell r="X7057" t="str">
            <v>FLEXNET ECUADOR - MDELIVERY</v>
          </cell>
          <cell r="Y7057" t="str">
            <v>CALLE 28 DE JUNIO S/N Y GARCIA MORENO ENTRADA LLANO GRANDE</v>
          </cell>
        </row>
        <row r="7058">
          <cell r="A7058" t="str">
            <v>2476225</v>
          </cell>
          <cell r="B7058">
            <v>479608</v>
          </cell>
          <cell r="C7058" t="str">
            <v>2476225</v>
          </cell>
          <cell r="D7058" t="str">
            <v>MDELIVERY</v>
          </cell>
          <cell r="E7058" t="str">
            <v>DESPACHO</v>
          </cell>
          <cell r="F7058" t="str">
            <v>NORMAL</v>
          </cell>
          <cell r="G7058" t="str">
            <v>IC3859</v>
          </cell>
          <cell r="H7058">
            <v>44909</v>
          </cell>
          <cell r="I7058" t="str">
            <v>ENTREGADO</v>
          </cell>
          <cell r="J7058">
            <v>44910</v>
          </cell>
          <cell r="K7058" t="str">
            <v>MARJORIE BARZALLO_ELEANA ASTRID UGALDE ARELLANO</v>
          </cell>
          <cell r="L7058" t="str">
            <v>JAIME ROLDOS EDIFICIO EL CONSORCIO OFICINA 410</v>
          </cell>
          <cell r="M7058" t="str">
            <v>0102211075001</v>
          </cell>
          <cell r="N7058" t="str">
            <v>0963042508</v>
          </cell>
          <cell r="O7058" t="str">
            <v/>
          </cell>
          <cell r="P7058" t="str">
            <v>CUENCA</v>
          </cell>
          <cell r="Q7058" t="str">
            <v>CUENCA</v>
          </cell>
          <cell r="R7058" t="str">
            <v>AZUAY</v>
          </cell>
          <cell r="T7058" t="str">
            <v>ITSACOURIER</v>
          </cell>
          <cell r="U7058" t="str">
            <v>FLEXNETUIO_PROVINCIA</v>
          </cell>
          <cell r="V7058">
            <v>1</v>
          </cell>
          <cell r="W7058">
            <v>1</v>
          </cell>
          <cell r="X7058" t="str">
            <v>FLEXNET ECUADOR - MDELIVERY</v>
          </cell>
          <cell r="Y7058" t="str">
            <v>CALLE 28 DE JUNIO S/N Y GARCIA MORENO ENTRADA LLANO GRANDE</v>
          </cell>
        </row>
        <row r="7059">
          <cell r="A7059" t="str">
            <v>2476227</v>
          </cell>
          <cell r="B7059">
            <v>479609</v>
          </cell>
          <cell r="C7059" t="str">
            <v>2476227</v>
          </cell>
          <cell r="D7059" t="str">
            <v>MDELIVERY</v>
          </cell>
          <cell r="E7059" t="str">
            <v>DESPACHO</v>
          </cell>
          <cell r="F7059" t="str">
            <v>NORMAL</v>
          </cell>
          <cell r="G7059" t="str">
            <v>FT75455</v>
          </cell>
          <cell r="H7059">
            <v>44909</v>
          </cell>
          <cell r="I7059" t="str">
            <v>ENTREGADO</v>
          </cell>
          <cell r="J7059">
            <v>44910</v>
          </cell>
          <cell r="K7059" t="str">
            <v xml:space="preserve">Monica Gallegos_ DEFENDER78 CIA LTDA </v>
          </cell>
          <cell r="L7059" t="str">
            <v>EL INCA   MANUEL CANOLA OE10 20 Y JOAQUIN SUMAITA</v>
          </cell>
          <cell r="M7059" t="str">
            <v>1792805201001</v>
          </cell>
          <cell r="N7059" t="str">
            <v>0983306273</v>
          </cell>
          <cell r="O7059" t="str">
            <v/>
          </cell>
          <cell r="P7059" t="str">
            <v>QUITO</v>
          </cell>
          <cell r="Q7059" t="str">
            <v>QUITO</v>
          </cell>
          <cell r="R7059" t="str">
            <v>PICHINCHA</v>
          </cell>
          <cell r="T7059" t="str">
            <v>FLEXTRANS UIO</v>
          </cell>
          <cell r="U7059" t="str">
            <v>FLEXNETUIO_LOCAL</v>
          </cell>
          <cell r="V7059">
            <v>1</v>
          </cell>
          <cell r="W7059">
            <v>1</v>
          </cell>
          <cell r="X7059" t="str">
            <v>FLEXNET ECUADOR - MDELIVERY</v>
          </cell>
          <cell r="Y7059" t="str">
            <v>CALLE 28 DE JUNIO S/N Y GARCIA MORENO ENTRADA LLANO GRANDE</v>
          </cell>
        </row>
        <row r="7060">
          <cell r="A7060" t="str">
            <v>2476228</v>
          </cell>
          <cell r="B7060">
            <v>479610</v>
          </cell>
          <cell r="C7060" t="str">
            <v>2476228</v>
          </cell>
          <cell r="D7060" t="str">
            <v>MDELIVERY</v>
          </cell>
          <cell r="E7060" t="str">
            <v>DESPACHO</v>
          </cell>
          <cell r="F7060" t="str">
            <v>NORMAL</v>
          </cell>
          <cell r="G7060" t="str">
            <v>TF89024</v>
          </cell>
          <cell r="H7060">
            <v>44909</v>
          </cell>
          <cell r="I7060" t="str">
            <v>ENTREGADO</v>
          </cell>
          <cell r="J7060">
            <v>44910</v>
          </cell>
          <cell r="K7060" t="str">
            <v>Joseph Suriaga o Maritza Autheman_BANCO DEL PACIFICO</v>
          </cell>
          <cell r="L7060" t="str">
            <v xml:space="preserve"> Cdla  La Fragata Mz 40 V10  Av  Los Esteros y Calle Carchi  Planta baja Casa de una sola Planta  A una cuadra antes del Parque Viernes Santo en la calle principal de Los Esteros </v>
          </cell>
          <cell r="M7060" t="str">
            <v>0990005737001</v>
          </cell>
          <cell r="N7060" t="str">
            <v>0962891836/0993011426</v>
          </cell>
          <cell r="O7060" t="str">
            <v/>
          </cell>
          <cell r="P7060" t="str">
            <v>GUAYAQUIL</v>
          </cell>
          <cell r="Q7060" t="str">
            <v>GUAYAQUIL</v>
          </cell>
          <cell r="R7060" t="str">
            <v>GUAYAS</v>
          </cell>
          <cell r="T7060" t="str">
            <v>ITSACOURIER</v>
          </cell>
          <cell r="U7060" t="str">
            <v>FLEXNETUIO_GYE</v>
          </cell>
          <cell r="V7060">
            <v>1</v>
          </cell>
          <cell r="W7060">
            <v>1</v>
          </cell>
          <cell r="X7060" t="str">
            <v>FLEXNET ECUADOR - MDELIVERY</v>
          </cell>
          <cell r="Y7060" t="str">
            <v>CALLE 28 DE JUNIO S/N Y GARCIA MORENO ENTRADA LLANO GRANDE</v>
          </cell>
        </row>
        <row r="7061">
          <cell r="A7061" t="str">
            <v>2476230</v>
          </cell>
          <cell r="B7061">
            <v>479611</v>
          </cell>
          <cell r="C7061" t="str">
            <v>2476230</v>
          </cell>
          <cell r="D7061" t="str">
            <v>MDELIVERY</v>
          </cell>
          <cell r="E7061" t="str">
            <v>DESPACHO</v>
          </cell>
          <cell r="F7061" t="str">
            <v>NORMAL</v>
          </cell>
          <cell r="G7061" t="str">
            <v>FT75512</v>
          </cell>
          <cell r="H7061">
            <v>44909</v>
          </cell>
          <cell r="I7061" t="str">
            <v>ENTREGADO</v>
          </cell>
          <cell r="J7061">
            <v>44910</v>
          </cell>
          <cell r="K7061" t="str">
            <v>BODEGUERO CAV QUICENTRO_SANTIAGO ANDRES ULLAURI BETANCOURT</v>
          </cell>
          <cell r="L7061" t="str">
            <v>AV NNUU Y SHYRIS QUICENTRO LOCAL MOVISTAR</v>
          </cell>
          <cell r="M7061" t="str">
            <v>1104723257</v>
          </cell>
          <cell r="N7061" t="str">
            <v>0979219715 / 0983013833</v>
          </cell>
          <cell r="O7061" t="str">
            <v/>
          </cell>
          <cell r="P7061" t="str">
            <v>QUITO</v>
          </cell>
          <cell r="Q7061" t="str">
            <v>QUITO</v>
          </cell>
          <cell r="R7061" t="str">
            <v>PICHINCHA</v>
          </cell>
          <cell r="T7061" t="str">
            <v>FLEXTRANS UIO</v>
          </cell>
          <cell r="U7061" t="str">
            <v>FLEXNETUIO_LOCAL</v>
          </cell>
          <cell r="V7061">
            <v>1</v>
          </cell>
          <cell r="W7061">
            <v>1</v>
          </cell>
          <cell r="X7061" t="str">
            <v>FLEXNET ECUADOR - MDELIVERY</v>
          </cell>
          <cell r="Y7061" t="str">
            <v>CALLE 28 DE JUNIO S/N Y GARCIA MORENO ENTRADA LLANO GRANDE</v>
          </cell>
        </row>
        <row r="7062">
          <cell r="A7062" t="str">
            <v>2476231</v>
          </cell>
          <cell r="B7062">
            <v>479612</v>
          </cell>
          <cell r="C7062" t="str">
            <v>2476231</v>
          </cell>
          <cell r="D7062" t="str">
            <v>MDELIVERY</v>
          </cell>
          <cell r="E7062" t="str">
            <v>DESPACHO</v>
          </cell>
          <cell r="F7062" t="str">
            <v>NORMAL</v>
          </cell>
          <cell r="G7062" t="str">
            <v>TF89016</v>
          </cell>
          <cell r="H7062">
            <v>44909</v>
          </cell>
          <cell r="I7062" t="str">
            <v>ENTREGADO</v>
          </cell>
          <cell r="J7062">
            <v>44910</v>
          </cell>
          <cell r="K7062" t="str">
            <v>ERIC MERCADO O PEDRO ILLESCAS_GABRIELA KIMBERLY GUEVARA RIZO</v>
          </cell>
          <cell r="L7062" t="str">
            <v>ciudadela 9 de octubre calle tercera villa 306 y avenida tercera sur de la ciudad casa de 2 pisos con rejas blancas</v>
          </cell>
          <cell r="M7062" t="str">
            <v>0941625527001</v>
          </cell>
          <cell r="N7062" t="str">
            <v>0995801473</v>
          </cell>
          <cell r="O7062" t="str">
            <v/>
          </cell>
          <cell r="P7062" t="str">
            <v>GUAYAQUIL</v>
          </cell>
          <cell r="Q7062" t="str">
            <v>GUAYAQUIL</v>
          </cell>
          <cell r="R7062" t="str">
            <v>GUAYAS</v>
          </cell>
          <cell r="T7062" t="str">
            <v>ITSACOURIER</v>
          </cell>
          <cell r="U7062" t="str">
            <v>FLEXNETUIO_GYE</v>
          </cell>
          <cell r="V7062">
            <v>1</v>
          </cell>
          <cell r="W7062">
            <v>1</v>
          </cell>
          <cell r="X7062" t="str">
            <v>FLEXNET ECUADOR - MDELIVERY</v>
          </cell>
          <cell r="Y7062" t="str">
            <v>CALLE 28 DE JUNIO S/N Y GARCIA MORENO ENTRADA LLANO GRANDE</v>
          </cell>
        </row>
        <row r="7063">
          <cell r="A7063" t="str">
            <v>2475990</v>
          </cell>
          <cell r="B7063">
            <v>479562</v>
          </cell>
          <cell r="C7063" t="str">
            <v>2475990</v>
          </cell>
          <cell r="D7063" t="str">
            <v>MDELIVERY</v>
          </cell>
          <cell r="E7063" t="str">
            <v>DESPACHO</v>
          </cell>
          <cell r="F7063" t="str">
            <v>NORMAL</v>
          </cell>
          <cell r="G7063" t="str">
            <v>IC3855</v>
          </cell>
          <cell r="H7063">
            <v>44909</v>
          </cell>
          <cell r="I7063" t="str">
            <v>ENTREGADO</v>
          </cell>
          <cell r="J7063">
            <v>44910</v>
          </cell>
          <cell r="K7063" t="str">
            <v>PABLO XAVIER BARAHONA RIVERA_PABLO XAVIER BARAHONA RIVERA</v>
          </cell>
          <cell r="L7063" t="str">
            <v xml:space="preserve"> PANAMERICANA NORTE KM 13  1 2 REFERENCIA ANTIGUAS BODEGAS ADELCA TELEFONOS DE CONTACTO 0984917066 OBSERVACION IMPORTANTE ENVIAR CHIP ANTES DE QUE SE ACTIVE EN MOVISTAR PORQUE NO TIENE OTRO NUMERO DE </v>
          </cell>
          <cell r="M7063" t="str">
            <v>0104731559001</v>
          </cell>
          <cell r="N7063" t="str">
            <v>0984917066</v>
          </cell>
          <cell r="O7063" t="str">
            <v/>
          </cell>
          <cell r="P7063" t="str">
            <v>CUENCA</v>
          </cell>
          <cell r="Q7063" t="str">
            <v>CUENCA</v>
          </cell>
          <cell r="R7063" t="str">
            <v>AZUAY</v>
          </cell>
          <cell r="T7063" t="str">
            <v>ITSACOURIER</v>
          </cell>
          <cell r="U7063" t="str">
            <v>FLEXNETUIO_PROVINCIA</v>
          </cell>
          <cell r="V7063">
            <v>1</v>
          </cell>
          <cell r="W7063">
            <v>1</v>
          </cell>
          <cell r="X7063" t="str">
            <v>FLEXNET ECUADOR - MDELIVERY</v>
          </cell>
          <cell r="Y7063" t="str">
            <v>CALLE 28 DE JUNIO S/N Y GARCIA MORENO ENTRADA LLANO GRANDE</v>
          </cell>
        </row>
        <row r="7064">
          <cell r="A7064" t="str">
            <v>2475991</v>
          </cell>
          <cell r="B7064">
            <v>479563</v>
          </cell>
          <cell r="C7064" t="str">
            <v>2475991</v>
          </cell>
          <cell r="D7064" t="str">
            <v>MDELIVERY</v>
          </cell>
          <cell r="E7064" t="str">
            <v>DESPACHO</v>
          </cell>
          <cell r="F7064" t="str">
            <v>NORMAL</v>
          </cell>
          <cell r="G7064" t="str">
            <v>FT75454</v>
          </cell>
          <cell r="H7064">
            <v>44909</v>
          </cell>
          <cell r="I7064" t="str">
            <v>ENTREGADO</v>
          </cell>
          <cell r="J7064">
            <v>44910</v>
          </cell>
          <cell r="K7064" t="str">
            <v>JAIME RUBEN CARRERA JIMENEZ_JAIME RUBEN CARRERA JIMENEZ</v>
          </cell>
          <cell r="L7064" t="str">
            <v xml:space="preserve"> FRANCISCO ALBORNOZ E9   95 Y ANGEL GONZALEZ    CASA DE 2PISOS COLOR AMARRILLO CON PORTON NEGRO REFERENCIA ALADO QUEDA UNA TIENDA Y ALFRENTE UNA FRUTERIA </v>
          </cell>
          <cell r="M7064" t="str">
            <v>1716946189001</v>
          </cell>
          <cell r="N7064" t="str">
            <v>0987580343</v>
          </cell>
          <cell r="O7064" t="str">
            <v/>
          </cell>
          <cell r="P7064" t="str">
            <v>QUITO</v>
          </cell>
          <cell r="Q7064" t="str">
            <v>QUITO</v>
          </cell>
          <cell r="R7064" t="str">
            <v>PICHINCHA</v>
          </cell>
          <cell r="T7064" t="str">
            <v>FLEXTRANS UIO</v>
          </cell>
          <cell r="U7064" t="str">
            <v>FLEXNETUIO_LOCAL</v>
          </cell>
          <cell r="V7064">
            <v>1</v>
          </cell>
          <cell r="W7064">
            <v>1</v>
          </cell>
          <cell r="X7064" t="str">
            <v>FLEXNET ECUADOR - MDELIVERY</v>
          </cell>
          <cell r="Y7064" t="str">
            <v>CALLE 28 DE JUNIO S/N Y GARCIA MORENO ENTRADA LLANO GRANDE</v>
          </cell>
        </row>
        <row r="7065">
          <cell r="A7065" t="str">
            <v>2476002</v>
          </cell>
          <cell r="B7065">
            <v>479564</v>
          </cell>
          <cell r="C7065" t="str">
            <v>2476002</v>
          </cell>
          <cell r="D7065" t="str">
            <v>MDELIVERY</v>
          </cell>
          <cell r="E7065" t="str">
            <v>DESPACHO</v>
          </cell>
          <cell r="F7065" t="str">
            <v>NORMAL</v>
          </cell>
          <cell r="G7065" t="str">
            <v>FT75459</v>
          </cell>
          <cell r="H7065">
            <v>44909</v>
          </cell>
          <cell r="I7065" t="str">
            <v>ENTREGADO</v>
          </cell>
          <cell r="J7065">
            <v>44910</v>
          </cell>
          <cell r="K7065" t="str">
            <v xml:space="preserve">Samia Luna_SINOPEC INTERNATIONAL PETROLEUM SERVICE ECUADOR S </v>
          </cell>
          <cell r="L7065" t="str">
            <v xml:space="preserve">Av 6 De diciembre N 33 29 Ignacio Bossano Forum Century  entregar de 8am a 3pm </v>
          </cell>
          <cell r="M7065" t="str">
            <v>1791858727001</v>
          </cell>
          <cell r="N7065" t="str">
            <v>0988125350</v>
          </cell>
          <cell r="O7065" t="str">
            <v/>
          </cell>
          <cell r="P7065" t="str">
            <v>QUITO</v>
          </cell>
          <cell r="Q7065" t="str">
            <v>QUITO</v>
          </cell>
          <cell r="R7065" t="str">
            <v>PICHINCHA</v>
          </cell>
          <cell r="T7065" t="str">
            <v>FLEXTRANS UIO</v>
          </cell>
          <cell r="U7065" t="str">
            <v>FLEXNETUIO_LOCAL</v>
          </cell>
          <cell r="V7065">
            <v>1</v>
          </cell>
          <cell r="W7065">
            <v>1</v>
          </cell>
          <cell r="X7065" t="str">
            <v>FLEXNET ECUADOR - MDELIVERY</v>
          </cell>
          <cell r="Y7065" t="str">
            <v>CALLE 28 DE JUNIO S/N Y GARCIA MORENO ENTRADA LLANO GRANDE</v>
          </cell>
        </row>
        <row r="7066">
          <cell r="A7066" t="str">
            <v>2476008</v>
          </cell>
          <cell r="B7066">
            <v>479565</v>
          </cell>
          <cell r="C7066" t="str">
            <v>2476008</v>
          </cell>
          <cell r="D7066" t="str">
            <v>MDELIVERY</v>
          </cell>
          <cell r="E7066" t="str">
            <v>DESPACHO</v>
          </cell>
          <cell r="F7066" t="str">
            <v>NORMAL</v>
          </cell>
          <cell r="G7066" t="str">
            <v>FT75453</v>
          </cell>
          <cell r="H7066">
            <v>44909</v>
          </cell>
          <cell r="I7066" t="str">
            <v>ENTREGADO</v>
          </cell>
          <cell r="J7066">
            <v>44910</v>
          </cell>
          <cell r="K7066" t="str">
            <v>JHONATHAN SANCHEZ_FULVIO RENE SANCHEZ HOYOS</v>
          </cell>
          <cell r="L7066" t="str">
            <v>Barrio caupicho Av  Loenidas Dubles y av E5 frente al estadio liga barrial Cuapicho</v>
          </cell>
          <cell r="M7066" t="str">
            <v>1709445173001</v>
          </cell>
          <cell r="N7066" t="str">
            <v>0960459667</v>
          </cell>
          <cell r="O7066" t="str">
            <v/>
          </cell>
          <cell r="P7066" t="str">
            <v>QUITO</v>
          </cell>
          <cell r="Q7066" t="str">
            <v>QUITO</v>
          </cell>
          <cell r="R7066" t="str">
            <v>PICHINCHA</v>
          </cell>
          <cell r="T7066" t="str">
            <v>FLEXTRANS UIO</v>
          </cell>
          <cell r="U7066" t="str">
            <v>FLEXNETUIO_LOCAL</v>
          </cell>
          <cell r="V7066">
            <v>1</v>
          </cell>
          <cell r="W7066">
            <v>1</v>
          </cell>
          <cell r="X7066" t="str">
            <v>FLEXNET ECUADOR - MDELIVERY</v>
          </cell>
          <cell r="Y7066" t="str">
            <v>CALLE 28 DE JUNIO S/N Y GARCIA MORENO ENTRADA LLANO GRANDE</v>
          </cell>
        </row>
        <row r="7067">
          <cell r="A7067" t="str">
            <v>2476023</v>
          </cell>
          <cell r="B7067">
            <v>479566</v>
          </cell>
          <cell r="C7067" t="str">
            <v>2476023</v>
          </cell>
          <cell r="D7067" t="str">
            <v>MDELIVERY</v>
          </cell>
          <cell r="E7067" t="str">
            <v>DESPACHO</v>
          </cell>
          <cell r="F7067" t="str">
            <v>NORMAL</v>
          </cell>
          <cell r="G7067" t="str">
            <v>TF89025</v>
          </cell>
          <cell r="H7067">
            <v>44909</v>
          </cell>
          <cell r="I7067" t="str">
            <v>ENTREGADO</v>
          </cell>
          <cell r="J7067">
            <v>44910</v>
          </cell>
          <cell r="K7067" t="str">
            <v xml:space="preserve">ELIZABETH TORRES  LUCYMOLINA_NESTLE ECUADOR S A </v>
          </cell>
          <cell r="L7067" t="str">
            <v>Av  EL Bombero Km 6 5 via a la costa  Nestle Ceibos  al frente de Mc Donalds Ceibos  Guayaquil</v>
          </cell>
          <cell r="M7067" t="str">
            <v>0990032246001</v>
          </cell>
          <cell r="N7067" t="str">
            <v>0987391168</v>
          </cell>
          <cell r="O7067" t="str">
            <v/>
          </cell>
          <cell r="P7067" t="str">
            <v>GUAYAQUIL</v>
          </cell>
          <cell r="Q7067" t="str">
            <v>GUAYAQUIL</v>
          </cell>
          <cell r="R7067" t="str">
            <v>GUAYAS</v>
          </cell>
          <cell r="T7067" t="str">
            <v>ITSACOURIER</v>
          </cell>
          <cell r="U7067" t="str">
            <v>FLEXNETUIO_GYE</v>
          </cell>
          <cell r="V7067">
            <v>1</v>
          </cell>
          <cell r="W7067">
            <v>1</v>
          </cell>
          <cell r="X7067" t="str">
            <v>FLEXNET ECUADOR - MDELIVERY</v>
          </cell>
          <cell r="Y7067" t="str">
            <v>CALLE 28 DE JUNIO S/N Y GARCIA MORENO ENTRADA LLANO GRANDE</v>
          </cell>
        </row>
        <row r="7068">
          <cell r="A7068" t="str">
            <v>2476030</v>
          </cell>
          <cell r="B7068">
            <v>479567</v>
          </cell>
          <cell r="C7068" t="str">
            <v>2476030</v>
          </cell>
          <cell r="D7068" t="str">
            <v>MDELIVERY</v>
          </cell>
          <cell r="E7068" t="str">
            <v>DESPACHO</v>
          </cell>
          <cell r="F7068" t="str">
            <v>NORMAL</v>
          </cell>
          <cell r="G7068" t="str">
            <v>031080002476030</v>
          </cell>
          <cell r="H7068">
            <v>44909</v>
          </cell>
          <cell r="I7068" t="str">
            <v>ENTREGADO</v>
          </cell>
          <cell r="J7068">
            <v>44911</v>
          </cell>
          <cell r="K7068" t="str">
            <v>GUATO SUAREZ JOHANA MARIVEL O JENNY CAMACHO_ECUALAC LACTEOS ECUATORIANOS SA</v>
          </cell>
          <cell r="L7068" t="str">
            <v>MACHACHI   EL TAMBO 2   PANAMERICANA SUR KM 20 Y JOSE PERALTA A 50 MT DE AUTOMOTORES CHIBULEO</v>
          </cell>
          <cell r="M7068" t="str">
            <v>1792876192001</v>
          </cell>
          <cell r="N7068" t="str">
            <v>0939573349/0998493525</v>
          </cell>
          <cell r="O7068" t="str">
            <v/>
          </cell>
          <cell r="P7068" t="str">
            <v>MEJIA</v>
          </cell>
          <cell r="Q7068" t="str">
            <v>MEJIA</v>
          </cell>
          <cell r="R7068" t="str">
            <v>PICHINCHA</v>
          </cell>
          <cell r="T7068" t="str">
            <v>TRAMACO</v>
          </cell>
          <cell r="U7068" t="str">
            <v>FLEXNETUIO_LOCAL</v>
          </cell>
          <cell r="V7068">
            <v>1</v>
          </cell>
          <cell r="W7068">
            <v>1</v>
          </cell>
          <cell r="X7068" t="str">
            <v>FLEXNET ECUADOR - MDELIVERY</v>
          </cell>
          <cell r="Y7068" t="str">
            <v>CALLE 28 DE JUNIO S/N Y GARCIA MORENO ENTRADA LLANO GRANDE</v>
          </cell>
        </row>
        <row r="7069">
          <cell r="A7069" t="str">
            <v>2476032</v>
          </cell>
          <cell r="B7069">
            <v>479568</v>
          </cell>
          <cell r="C7069" t="str">
            <v>2476032</v>
          </cell>
          <cell r="D7069" t="str">
            <v>MDELIVERY</v>
          </cell>
          <cell r="E7069" t="str">
            <v>DESPACHO</v>
          </cell>
          <cell r="F7069" t="str">
            <v>NORMAL</v>
          </cell>
          <cell r="G7069" t="str">
            <v>IC3861</v>
          </cell>
          <cell r="H7069">
            <v>44909</v>
          </cell>
          <cell r="I7069" t="str">
            <v>ENTREGADO</v>
          </cell>
          <cell r="J7069">
            <v>44910</v>
          </cell>
          <cell r="K7069" t="str">
            <v xml:space="preserve">MARCO ANTONIO MENDEZ ESPINOZA   ELIZABETH FERNANDA VELEZ PENAHERRERA_COMITe DE EMPRESA DE LOS TRABAJADORES DE LA EMPRESA ELECTIRCA REGIONAL CENTRO SUR C A </v>
          </cell>
          <cell r="L7069" t="str">
            <v>MAX UHLE Y PUMAPUNGO EN EL EDIFICIO DE LA EMPRESA ELECTRICA REGIONAL CENTRO SUR</v>
          </cell>
          <cell r="M7069" t="str">
            <v>0190158330001</v>
          </cell>
          <cell r="N7069" t="str">
            <v>0998701178/0959166319</v>
          </cell>
          <cell r="O7069" t="str">
            <v/>
          </cell>
          <cell r="P7069" t="str">
            <v>CUENCA</v>
          </cell>
          <cell r="Q7069" t="str">
            <v>CUENCA</v>
          </cell>
          <cell r="R7069" t="str">
            <v>AZUAY</v>
          </cell>
          <cell r="T7069" t="str">
            <v>ITSACOURIER</v>
          </cell>
          <cell r="U7069" t="str">
            <v>FLEXNETUIO_PROVINCIA</v>
          </cell>
          <cell r="V7069">
            <v>1</v>
          </cell>
          <cell r="W7069">
            <v>1</v>
          </cell>
          <cell r="X7069" t="str">
            <v>FLEXNET ECUADOR - MDELIVERY</v>
          </cell>
          <cell r="Y7069" t="str">
            <v>CALLE 28 DE JUNIO S/N Y GARCIA MORENO ENTRADA LLANO GRANDE</v>
          </cell>
        </row>
        <row r="7070">
          <cell r="A7070" t="str">
            <v>2476033</v>
          </cell>
          <cell r="B7070">
            <v>479569</v>
          </cell>
          <cell r="C7070" t="str">
            <v>2476033</v>
          </cell>
          <cell r="D7070" t="str">
            <v>MDELIVERY</v>
          </cell>
          <cell r="E7070" t="str">
            <v>DESPACHO</v>
          </cell>
          <cell r="F7070" t="str">
            <v>NORMAL</v>
          </cell>
          <cell r="G7070" t="str">
            <v>FT75458</v>
          </cell>
          <cell r="H7070">
            <v>44909</v>
          </cell>
          <cell r="I7070" t="str">
            <v>ENTREGADO</v>
          </cell>
          <cell r="J7070">
            <v>44911</v>
          </cell>
          <cell r="K7070" t="str">
            <v xml:space="preserve">  KARLA YESSENIA VELASCO CRISANTO  _KARLA YESSENIA VELASCO CRISANTO</v>
          </cell>
          <cell r="L7070" t="str">
            <v xml:space="preserve">AVENIDA GENERAL RUMINAHUI PUENTE ENTRADA A LA ARMENIA DONDE ESTA EL CLIENTE PANADERIA BUEN PAN </v>
          </cell>
          <cell r="M7070" t="str">
            <v>1718435579001</v>
          </cell>
          <cell r="N7070" t="str">
            <v>0997758415/0998127148</v>
          </cell>
          <cell r="O7070" t="str">
            <v/>
          </cell>
          <cell r="P7070" t="str">
            <v>QUITO</v>
          </cell>
          <cell r="Q7070" t="str">
            <v>QUITO</v>
          </cell>
          <cell r="R7070" t="str">
            <v>PICHINCHA</v>
          </cell>
          <cell r="T7070" t="str">
            <v>FLEXTRANS UIO</v>
          </cell>
          <cell r="U7070" t="str">
            <v>FLEXNETUIO_LOCAL</v>
          </cell>
          <cell r="V7070">
            <v>1</v>
          </cell>
          <cell r="W7070">
            <v>1</v>
          </cell>
          <cell r="X7070" t="str">
            <v>FLEXNET ECUADOR - MDELIVERY</v>
          </cell>
          <cell r="Y7070" t="str">
            <v>CALLE 28 DE JUNIO S/N Y GARCIA MORENO ENTRADA LLANO GRANDE</v>
          </cell>
        </row>
        <row r="7071">
          <cell r="A7071" t="str">
            <v>2476035</v>
          </cell>
          <cell r="B7071">
            <v>479570</v>
          </cell>
          <cell r="C7071" t="str">
            <v>2476035</v>
          </cell>
          <cell r="D7071" t="str">
            <v>MDELIVERY</v>
          </cell>
          <cell r="E7071" t="str">
            <v>DESPACHO</v>
          </cell>
          <cell r="F7071" t="str">
            <v>NORMAL</v>
          </cell>
          <cell r="G7071" t="str">
            <v>TF89018</v>
          </cell>
          <cell r="H7071">
            <v>44909</v>
          </cell>
          <cell r="I7071" t="str">
            <v>ENTREGADO</v>
          </cell>
          <cell r="J7071">
            <v>44910</v>
          </cell>
          <cell r="K7071" t="str">
            <v xml:space="preserve">CHANO TORRES HANS KAVIR_GLOBALIMEX S A </v>
          </cell>
          <cell r="L7071" t="str">
            <v xml:space="preserve"> URDESA   CALLE PRIMERA Y CEDROS REFERENCIA PISO 302 OFICINA 1   EMPRESA GLOBALIMEX TELEFONOS DE CONTACTO 0959816360   DIEGO CHOEZ </v>
          </cell>
          <cell r="M7071" t="str">
            <v>0993311863001</v>
          </cell>
          <cell r="N7071" t="str">
            <v>0959816360</v>
          </cell>
          <cell r="O7071" t="str">
            <v/>
          </cell>
          <cell r="P7071" t="str">
            <v>GUAYAQUIL</v>
          </cell>
          <cell r="Q7071" t="str">
            <v>GUAYAQUIL</v>
          </cell>
          <cell r="R7071" t="str">
            <v>GUAYAS</v>
          </cell>
          <cell r="T7071" t="str">
            <v>ITSACOURIER</v>
          </cell>
          <cell r="U7071" t="str">
            <v>FLEXNETUIO_GYE</v>
          </cell>
          <cell r="V7071">
            <v>1</v>
          </cell>
          <cell r="W7071">
            <v>1</v>
          </cell>
          <cell r="X7071" t="str">
            <v>FLEXNET ECUADOR - MDELIVERY</v>
          </cell>
          <cell r="Y7071" t="str">
            <v>CALLE 28 DE JUNIO S/N Y GARCIA MORENO ENTRADA LLANO GRANDE</v>
          </cell>
        </row>
        <row r="7072">
          <cell r="A7072" t="str">
            <v>2476041</v>
          </cell>
          <cell r="B7072">
            <v>479571</v>
          </cell>
          <cell r="C7072" t="str">
            <v>2476041</v>
          </cell>
          <cell r="D7072" t="str">
            <v>MDELIVERY</v>
          </cell>
          <cell r="E7072" t="str">
            <v>DESPACHO</v>
          </cell>
          <cell r="F7072" t="str">
            <v>NORMAL</v>
          </cell>
          <cell r="G7072" t="str">
            <v>031080002476041</v>
          </cell>
          <cell r="H7072">
            <v>44909</v>
          </cell>
          <cell r="I7072" t="str">
            <v>ENTREGADO</v>
          </cell>
          <cell r="J7072">
            <v>44911</v>
          </cell>
          <cell r="K7072" t="str">
            <v xml:space="preserve">Nataly Garcia Drouet_OPEVIAL S A </v>
          </cell>
          <cell r="L7072" t="str">
            <v>km 7 via duran boliche</v>
          </cell>
          <cell r="M7072" t="str">
            <v>0992182997001</v>
          </cell>
          <cell r="N7072" t="str">
            <v>0992878683</v>
          </cell>
          <cell r="O7072" t="str">
            <v/>
          </cell>
          <cell r="P7072" t="str">
            <v>GUAYAQUIL</v>
          </cell>
          <cell r="Q7072" t="str">
            <v>GUAYAQUIL</v>
          </cell>
          <cell r="R7072" t="str">
            <v>GUAYAS</v>
          </cell>
          <cell r="T7072" t="str">
            <v>TRAMACO</v>
          </cell>
          <cell r="U7072" t="str">
            <v>FLEXNETUIO_GYE</v>
          </cell>
          <cell r="V7072">
            <v>1</v>
          </cell>
          <cell r="W7072">
            <v>1</v>
          </cell>
          <cell r="X7072" t="str">
            <v>FLEXNET ECUADOR - MDELIVERY</v>
          </cell>
          <cell r="Y7072" t="str">
            <v>CALLE 28 DE JUNIO S/N Y GARCIA MORENO ENTRADA LLANO GRANDE</v>
          </cell>
        </row>
        <row r="7073">
          <cell r="A7073" t="str">
            <v>2476052</v>
          </cell>
          <cell r="B7073">
            <v>479572</v>
          </cell>
          <cell r="C7073" t="str">
            <v>2476052</v>
          </cell>
          <cell r="D7073" t="str">
            <v>MDELIVERY</v>
          </cell>
          <cell r="E7073" t="str">
            <v>DESPACHO</v>
          </cell>
          <cell r="F7073" t="str">
            <v>DERIVADO PICK UP</v>
          </cell>
          <cell r="G7073" t="str">
            <v>031080002476052</v>
          </cell>
          <cell r="H7073">
            <v>44909</v>
          </cell>
          <cell r="I7073" t="str">
            <v>ENTREGADO</v>
          </cell>
          <cell r="J7073">
            <v>44912</v>
          </cell>
          <cell r="K7073" t="str">
            <v>ALEXANDER JAZMANY ORDONEZ GANBOA CI  1722609227_JOSE HERNAN ORDONEZ TENESACA</v>
          </cell>
          <cell r="L7073" t="str">
            <v>PICHINCHA       RETIRA EN TRAMACO EXPRES UIO  ESPIRAL    JORGE WASHINGTON N21 E4 141 AV RIO AMAZONAS RETIRO EN AGENCIA</v>
          </cell>
          <cell r="M7073" t="str">
            <v>0702332875001</v>
          </cell>
          <cell r="N7073" t="str">
            <v>0984207945</v>
          </cell>
          <cell r="O7073" t="str">
            <v/>
          </cell>
          <cell r="P7073" t="str">
            <v>QUITO</v>
          </cell>
          <cell r="Q7073" t="str">
            <v>QUITO</v>
          </cell>
          <cell r="R7073" t="str">
            <v>PICHINCHA</v>
          </cell>
          <cell r="T7073" t="str">
            <v>TRAMACO</v>
          </cell>
          <cell r="U7073" t="str">
            <v>FLEXNETUIO_LOCAL</v>
          </cell>
          <cell r="V7073">
            <v>1</v>
          </cell>
          <cell r="W7073">
            <v>1</v>
          </cell>
          <cell r="X7073" t="str">
            <v>FLEXNET ECUADOR - MDELIVERY</v>
          </cell>
          <cell r="Y7073" t="str">
            <v>CALLE 28 DE JUNIO S/N Y GARCIA MORENO ENTRADA LLANO GRANDE</v>
          </cell>
        </row>
        <row r="7074">
          <cell r="A7074" t="str">
            <v>2476054</v>
          </cell>
          <cell r="B7074">
            <v>479573</v>
          </cell>
          <cell r="C7074" t="str">
            <v>2476054</v>
          </cell>
          <cell r="D7074" t="str">
            <v>MDELIVERY</v>
          </cell>
          <cell r="E7074" t="str">
            <v>DESPACHO</v>
          </cell>
          <cell r="F7074" t="str">
            <v>NORMAL</v>
          </cell>
          <cell r="G7074" t="str">
            <v>TF89021</v>
          </cell>
          <cell r="H7074">
            <v>44909</v>
          </cell>
          <cell r="I7074" t="str">
            <v>ENTREGADO</v>
          </cell>
          <cell r="J7074">
            <v>44910</v>
          </cell>
          <cell r="K7074" t="str">
            <v>DIANA PRISCILLA VASQUEZ GUTIERREZ_DIANA PRISCILLA VASQUEZ GUTIERREZ</v>
          </cell>
          <cell r="L7074" t="str">
            <v xml:space="preserve"> GUAYAS       SECTOR CENTRO      AV BOYACA Y OLMEDO EDIFICO COLOR PLOMO CON CAFE ES EN LA CAJA DEL SEGURO DEL IEES AL FRENTE DE LA METRO VIA   </v>
          </cell>
          <cell r="M7074" t="str">
            <v>0924826258001</v>
          </cell>
          <cell r="N7074" t="str">
            <v>0968241223</v>
          </cell>
          <cell r="O7074" t="str">
            <v/>
          </cell>
          <cell r="P7074" t="str">
            <v>GUAYAQUIL</v>
          </cell>
          <cell r="Q7074" t="str">
            <v>GUAYAQUIL</v>
          </cell>
          <cell r="R7074" t="str">
            <v>GUAYAS</v>
          </cell>
          <cell r="T7074" t="str">
            <v>ITSACOURIER</v>
          </cell>
          <cell r="U7074" t="str">
            <v>FLEXNETUIO_GYE</v>
          </cell>
          <cell r="V7074">
            <v>1</v>
          </cell>
          <cell r="W7074">
            <v>1</v>
          </cell>
          <cell r="X7074" t="str">
            <v>FLEXNET ECUADOR - MDELIVERY</v>
          </cell>
          <cell r="Y7074" t="str">
            <v>CALLE 28 DE JUNIO S/N Y GARCIA MORENO ENTRADA LLANO GRANDE</v>
          </cell>
        </row>
        <row r="7075">
          <cell r="A7075" t="str">
            <v>2476055</v>
          </cell>
          <cell r="B7075">
            <v>479574</v>
          </cell>
          <cell r="C7075" t="str">
            <v>2476055</v>
          </cell>
          <cell r="D7075" t="str">
            <v>MDELIVERY</v>
          </cell>
          <cell r="E7075" t="str">
            <v>DESPACHO</v>
          </cell>
          <cell r="F7075" t="str">
            <v>DERIVADO PICK UP</v>
          </cell>
          <cell r="G7075" t="str">
            <v>031080002476055</v>
          </cell>
          <cell r="H7075">
            <v>44909</v>
          </cell>
          <cell r="I7075" t="str">
            <v>ENTREGADO</v>
          </cell>
          <cell r="J7075">
            <v>44910</v>
          </cell>
          <cell r="K7075" t="str">
            <v>JULIO ALFREDO VAQUILEMA GAVIN_JULIO ALFREDO VAQUILEMA GAVIN</v>
          </cell>
          <cell r="L7075" t="str">
            <v>IMBABURA       RETIRO AGENCIA TRAMACO ESPRESS    MARIA ANGELICA HIDROVO No  206 LUIS CISNEROS JUNTO AL PUENTE NUEVO</v>
          </cell>
          <cell r="M7075" t="str">
            <v>1713920484001</v>
          </cell>
          <cell r="N7075" t="str">
            <v>0979203152</v>
          </cell>
          <cell r="O7075" t="str">
            <v/>
          </cell>
          <cell r="P7075" t="str">
            <v>OTAVALO</v>
          </cell>
          <cell r="Q7075" t="str">
            <v>OTAVALO</v>
          </cell>
          <cell r="R7075" t="str">
            <v>IMBABURA</v>
          </cell>
          <cell r="T7075" t="str">
            <v>TRAMACO</v>
          </cell>
          <cell r="U7075" t="str">
            <v>FLEXNETUIO_PROVINCIA</v>
          </cell>
          <cell r="V7075">
            <v>1</v>
          </cell>
          <cell r="W7075">
            <v>1</v>
          </cell>
          <cell r="X7075" t="str">
            <v>FLEXNET ECUADOR - MDELIVERY</v>
          </cell>
          <cell r="Y7075" t="str">
            <v>CALLE 28 DE JUNIO S/N Y GARCIA MORENO ENTRADA LLANO GRANDE</v>
          </cell>
        </row>
        <row r="7076">
          <cell r="A7076" t="str">
            <v>2476056</v>
          </cell>
          <cell r="B7076">
            <v>479575</v>
          </cell>
          <cell r="C7076" t="str">
            <v>2476056</v>
          </cell>
          <cell r="D7076" t="str">
            <v>MDELIVERY</v>
          </cell>
          <cell r="E7076" t="str">
            <v>DESPACHO</v>
          </cell>
          <cell r="F7076" t="str">
            <v>NORMAL</v>
          </cell>
          <cell r="G7076" t="str">
            <v>FT75452</v>
          </cell>
          <cell r="H7076">
            <v>44909</v>
          </cell>
          <cell r="I7076" t="str">
            <v>ENTREGADO</v>
          </cell>
          <cell r="J7076">
            <v>44910</v>
          </cell>
          <cell r="K7076" t="str">
            <v xml:space="preserve"> DIGITAL SOLUTIONS PARTNER DIGIPARTNER S A_ DIGITAL SOLUTIONS PARTNER DIGIPARTNER S A</v>
          </cell>
          <cell r="L7076" t="str">
            <v>CALLE FRANCISCO DE ORELLANA Y ALBA CALDERON URB PORTAL DEL SOL 2 CASA 12 FAMILIA BASTIDAS CHONG CUMBAYA FRENTE A CERVECERIA NACIONAL</v>
          </cell>
          <cell r="M7076" t="str">
            <v>1792876036001</v>
          </cell>
          <cell r="N7076" t="str">
            <v>0998129391</v>
          </cell>
          <cell r="O7076" t="str">
            <v/>
          </cell>
          <cell r="P7076" t="str">
            <v>QUITO</v>
          </cell>
          <cell r="Q7076" t="str">
            <v>QUITO</v>
          </cell>
          <cell r="R7076" t="str">
            <v>PICHINCHA</v>
          </cell>
          <cell r="T7076" t="str">
            <v>FLEXTRANS UIO</v>
          </cell>
          <cell r="U7076" t="str">
            <v>FLEXNETUIO_LOCAL</v>
          </cell>
          <cell r="V7076">
            <v>1</v>
          </cell>
          <cell r="W7076">
            <v>1</v>
          </cell>
          <cell r="X7076" t="str">
            <v>FLEXNET ECUADOR - MDELIVERY</v>
          </cell>
          <cell r="Y7076" t="str">
            <v>CALLE 28 DE JUNIO S/N Y GARCIA MORENO ENTRADA LLANO GRANDE</v>
          </cell>
        </row>
        <row r="7077">
          <cell r="A7077" t="str">
            <v>2476062</v>
          </cell>
          <cell r="B7077">
            <v>479576</v>
          </cell>
          <cell r="C7077" t="str">
            <v>2476062</v>
          </cell>
          <cell r="D7077" t="str">
            <v>MDELIVERY</v>
          </cell>
          <cell r="E7077" t="str">
            <v>DESPACHO</v>
          </cell>
          <cell r="F7077" t="str">
            <v>NORMAL</v>
          </cell>
          <cell r="G7077" t="str">
            <v>TF89022</v>
          </cell>
          <cell r="H7077">
            <v>44909</v>
          </cell>
          <cell r="I7077" t="str">
            <v>ENTREGADO</v>
          </cell>
          <cell r="J7077">
            <v>44910</v>
          </cell>
          <cell r="K7077" t="str">
            <v>CECILIA ALEXANDRA SOTOMAYOR PERALTA_BANCO DE LA PRODUCION S A  PRODUBANCO</v>
          </cell>
          <cell r="L7077" t="str">
            <v>Guillermo Pareja R  y Benjamin Carrion  Agencia Alborada PRODUBANCO</v>
          </cell>
          <cell r="M7077" t="str">
            <v>1790368718001</v>
          </cell>
          <cell r="N7077" t="str">
            <v>0998511460</v>
          </cell>
          <cell r="O7077" t="str">
            <v/>
          </cell>
          <cell r="P7077" t="str">
            <v>GUAYAQUIL</v>
          </cell>
          <cell r="Q7077" t="str">
            <v>GUAYAQUIL</v>
          </cell>
          <cell r="R7077" t="str">
            <v>GUAYAS</v>
          </cell>
          <cell r="T7077" t="str">
            <v>ITSACOURIER</v>
          </cell>
          <cell r="U7077" t="str">
            <v>FLEXNETUIO_GYE</v>
          </cell>
          <cell r="V7077">
            <v>1</v>
          </cell>
          <cell r="W7077">
            <v>1</v>
          </cell>
          <cell r="X7077" t="str">
            <v>FLEXNET ECUADOR - MDELIVERY</v>
          </cell>
          <cell r="Y7077" t="str">
            <v>CALLE 28 DE JUNIO S/N Y GARCIA MORENO ENTRADA LLANO GRANDE</v>
          </cell>
        </row>
        <row r="7078">
          <cell r="A7078" t="str">
            <v>2476065</v>
          </cell>
          <cell r="B7078">
            <v>479577</v>
          </cell>
          <cell r="C7078" t="str">
            <v>2476065</v>
          </cell>
          <cell r="D7078" t="str">
            <v>MDELIVERY</v>
          </cell>
          <cell r="E7078" t="str">
            <v>DESPACHO</v>
          </cell>
          <cell r="F7078" t="str">
            <v>NORMAL</v>
          </cell>
          <cell r="G7078" t="str">
            <v>031080002476065</v>
          </cell>
          <cell r="H7078">
            <v>44909</v>
          </cell>
          <cell r="I7078" t="str">
            <v>ENTREGADO</v>
          </cell>
          <cell r="J7078">
            <v>44910</v>
          </cell>
          <cell r="K7078" t="str">
            <v>Karina Vimos_ASOCIACION DE PROFESORES DE LA ESCUELA SUPERIOR PO</v>
          </cell>
          <cell r="L7078" t="str">
            <v>PANAMERICANA SUR KM 1 1 2 OFICINAS DE LA ASO    DE PROFESORES ESC  SUPERIOR DE CHIMBORAZO  RIOBAMBA</v>
          </cell>
          <cell r="M7078" t="str">
            <v>0691703797001</v>
          </cell>
          <cell r="N7078" t="str">
            <v>0983316152</v>
          </cell>
          <cell r="O7078" t="str">
            <v/>
          </cell>
          <cell r="P7078" t="str">
            <v>RIOBAMBA</v>
          </cell>
          <cell r="Q7078" t="str">
            <v>RIOBAMBA</v>
          </cell>
          <cell r="R7078" t="str">
            <v>CHIMBORAZO</v>
          </cell>
          <cell r="T7078" t="str">
            <v>TRAMACO</v>
          </cell>
          <cell r="U7078" t="str">
            <v>FLEXNETUIO_PROVINCIA</v>
          </cell>
          <cell r="V7078">
            <v>1</v>
          </cell>
          <cell r="W7078">
            <v>1</v>
          </cell>
          <cell r="X7078" t="str">
            <v>FLEXNET ECUADOR - MDELIVERY</v>
          </cell>
          <cell r="Y7078" t="str">
            <v>CALLE 28 DE JUNIO S/N Y GARCIA MORENO ENTRADA LLANO GRANDE</v>
          </cell>
        </row>
        <row r="7079">
          <cell r="A7079" t="str">
            <v>2476086</v>
          </cell>
          <cell r="B7079">
            <v>479578</v>
          </cell>
          <cell r="C7079" t="str">
            <v>2476086</v>
          </cell>
          <cell r="D7079" t="str">
            <v>MDELIVERY</v>
          </cell>
          <cell r="E7079" t="str">
            <v>DESPACHO</v>
          </cell>
          <cell r="F7079" t="str">
            <v>NORMAL</v>
          </cell>
          <cell r="G7079" t="str">
            <v>031080002476086</v>
          </cell>
          <cell r="H7079">
            <v>44909</v>
          </cell>
          <cell r="I7079" t="str">
            <v>ENTREGADO</v>
          </cell>
          <cell r="J7079">
            <v>44910</v>
          </cell>
          <cell r="K7079" t="str">
            <v xml:space="preserve">VANESSA NUNEZ_POLIGRAFICA C A </v>
          </cell>
          <cell r="L7079" t="str">
            <v>KM 3 1 5 VIA DURAN TAMBO</v>
          </cell>
          <cell r="M7079" t="str">
            <v>0990158436001</v>
          </cell>
          <cell r="N7079" t="str">
            <v>0996197386</v>
          </cell>
          <cell r="O7079" t="str">
            <v/>
          </cell>
          <cell r="P7079" t="str">
            <v>GUAYAQUIL</v>
          </cell>
          <cell r="Q7079" t="str">
            <v>GUAYAQUIL</v>
          </cell>
          <cell r="R7079" t="str">
            <v>GUAYAS</v>
          </cell>
          <cell r="T7079" t="str">
            <v>TRAMACO</v>
          </cell>
          <cell r="U7079" t="str">
            <v>FLEXNETUIO_GYE</v>
          </cell>
          <cell r="V7079">
            <v>1</v>
          </cell>
          <cell r="W7079">
            <v>1</v>
          </cell>
          <cell r="X7079" t="str">
            <v>FLEXNET ECUADOR - MDELIVERY</v>
          </cell>
          <cell r="Y7079" t="str">
            <v>CALLE 28 DE JUNIO S/N Y GARCIA MORENO ENTRADA LLANO GRANDE</v>
          </cell>
        </row>
        <row r="7080">
          <cell r="A7080" t="str">
            <v>2476093</v>
          </cell>
          <cell r="B7080">
            <v>479579</v>
          </cell>
          <cell r="C7080" t="str">
            <v>2476093</v>
          </cell>
          <cell r="D7080" t="str">
            <v>MDELIVERY</v>
          </cell>
          <cell r="E7080" t="str">
            <v>DESPACHO</v>
          </cell>
          <cell r="F7080" t="str">
            <v>NORMAL</v>
          </cell>
          <cell r="G7080" t="str">
            <v>IC3862</v>
          </cell>
          <cell r="H7080">
            <v>44909</v>
          </cell>
          <cell r="I7080" t="str">
            <v>ENTREGADO</v>
          </cell>
          <cell r="J7080">
            <v>44910</v>
          </cell>
          <cell r="K7080" t="str">
            <v>Marcela Orellana_ASOCIACION DE TRABAJADORES Y EMPLEADOS DEL SECTOR ELECTRICO ATEC</v>
          </cell>
          <cell r="L7080" t="str">
            <v>Panamericana norte Km 7   entrada a capulispamba  oficinas de CELEC EP</v>
          </cell>
          <cell r="M7080" t="str">
            <v>0190455653001</v>
          </cell>
          <cell r="N7080" t="str">
            <v>0984927044</v>
          </cell>
          <cell r="O7080" t="str">
            <v/>
          </cell>
          <cell r="P7080" t="str">
            <v>CUENCA</v>
          </cell>
          <cell r="Q7080" t="str">
            <v>CUENCA</v>
          </cell>
          <cell r="R7080" t="str">
            <v>AZUAY</v>
          </cell>
          <cell r="T7080" t="str">
            <v>ITSACOURIER</v>
          </cell>
          <cell r="U7080" t="str">
            <v>FLEXNETUIO_PROVINCIA</v>
          </cell>
          <cell r="V7080">
            <v>1</v>
          </cell>
          <cell r="W7080">
            <v>1</v>
          </cell>
          <cell r="X7080" t="str">
            <v>FLEXNET ECUADOR - MDELIVERY</v>
          </cell>
          <cell r="Y7080" t="str">
            <v>CALLE 28 DE JUNIO S/N Y GARCIA MORENO ENTRADA LLANO GRANDE</v>
          </cell>
        </row>
        <row r="7081">
          <cell r="A7081" t="str">
            <v>2476099</v>
          </cell>
          <cell r="B7081">
            <v>479580</v>
          </cell>
          <cell r="C7081" t="str">
            <v>2476099</v>
          </cell>
          <cell r="D7081" t="str">
            <v>MDELIVERY</v>
          </cell>
          <cell r="E7081" t="str">
            <v>DESPACHO</v>
          </cell>
          <cell r="F7081" t="str">
            <v>NORMAL</v>
          </cell>
          <cell r="G7081" t="str">
            <v>FT75461</v>
          </cell>
          <cell r="H7081">
            <v>44909</v>
          </cell>
          <cell r="I7081" t="str">
            <v>ENTREGADO</v>
          </cell>
          <cell r="J7081">
            <v>44914</v>
          </cell>
          <cell r="K7081" t="str">
            <v xml:space="preserve">Genaro Javier Cevallos Alcivar_TIENDAS INDUSTRIALES ASOCIADAS TIA S A </v>
          </cell>
          <cell r="L7081" t="str">
            <v>via Calacali la Independencia bodegas de TIA junto a gasolinera Terpel</v>
          </cell>
          <cell r="M7081" t="str">
            <v>0990017514001</v>
          </cell>
          <cell r="N7081" t="str">
            <v>0958847498</v>
          </cell>
          <cell r="O7081" t="str">
            <v/>
          </cell>
          <cell r="P7081" t="str">
            <v>QUITO</v>
          </cell>
          <cell r="Q7081" t="str">
            <v>QUITO</v>
          </cell>
          <cell r="R7081" t="str">
            <v>PICHINCHA</v>
          </cell>
          <cell r="T7081" t="str">
            <v>FLEXTRANS UIO</v>
          </cell>
          <cell r="U7081" t="str">
            <v>FLEXNETUIO_LOCAL</v>
          </cell>
          <cell r="V7081">
            <v>1</v>
          </cell>
          <cell r="W7081">
            <v>1</v>
          </cell>
          <cell r="X7081" t="str">
            <v>FLEXNET ECUADOR - MDELIVERY</v>
          </cell>
          <cell r="Y7081" t="str">
            <v>CALLE 28 DE JUNIO S/N Y GARCIA MORENO ENTRADA LLANO GRANDE</v>
          </cell>
        </row>
        <row r="7082">
          <cell r="A7082" t="str">
            <v>2476101</v>
          </cell>
          <cell r="B7082">
            <v>479581</v>
          </cell>
          <cell r="C7082" t="str">
            <v>2476101</v>
          </cell>
          <cell r="D7082" t="str">
            <v>MDELIVERY</v>
          </cell>
          <cell r="E7082" t="str">
            <v>DESPACHO</v>
          </cell>
          <cell r="F7082" t="str">
            <v>NORMAL</v>
          </cell>
          <cell r="G7082" t="str">
            <v>031080002476101</v>
          </cell>
          <cell r="H7082">
            <v>44909</v>
          </cell>
          <cell r="I7082" t="str">
            <v>ENTREGADO</v>
          </cell>
          <cell r="J7082">
            <v>44910</v>
          </cell>
          <cell r="K7082" t="str">
            <v>WILLY JARDEL TARIRA CASTRO_WILLY JARDEL TARIRA CASTRO</v>
          </cell>
          <cell r="L7082" t="str">
            <v>San Camilo gustavo campi entrada la linea 12 por el motel canuto a tres cuadras mano izquierda</v>
          </cell>
          <cell r="M7082" t="str">
            <v>1250801204001</v>
          </cell>
          <cell r="N7082" t="str">
            <v>0986979344</v>
          </cell>
          <cell r="O7082" t="str">
            <v/>
          </cell>
          <cell r="P7082" t="str">
            <v>QUEVEDO</v>
          </cell>
          <cell r="Q7082" t="str">
            <v>QUEVEDO</v>
          </cell>
          <cell r="R7082" t="str">
            <v>LOS RIOS</v>
          </cell>
          <cell r="T7082" t="str">
            <v>TRAMACO</v>
          </cell>
          <cell r="U7082" t="str">
            <v>FLEXNETUIO_PROVINCIA</v>
          </cell>
          <cell r="V7082">
            <v>1</v>
          </cell>
          <cell r="W7082">
            <v>1</v>
          </cell>
          <cell r="X7082" t="str">
            <v>FLEXNET ECUADOR - MDELIVERY</v>
          </cell>
          <cell r="Y7082" t="str">
            <v>CALLE 28 DE JUNIO S/N Y GARCIA MORENO ENTRADA LLANO GRANDE</v>
          </cell>
        </row>
        <row r="7083">
          <cell r="A7083" t="str">
            <v>2476110</v>
          </cell>
          <cell r="B7083">
            <v>479583</v>
          </cell>
          <cell r="C7083" t="str">
            <v>2476110</v>
          </cell>
          <cell r="D7083" t="str">
            <v>MDELIVERY</v>
          </cell>
          <cell r="E7083" t="str">
            <v>DESPACHO</v>
          </cell>
          <cell r="F7083" t="str">
            <v>NORMAL</v>
          </cell>
          <cell r="G7083" t="str">
            <v>TF89017</v>
          </cell>
          <cell r="H7083">
            <v>44909</v>
          </cell>
          <cell r="I7083" t="str">
            <v>ENTREGADO</v>
          </cell>
          <cell r="J7083">
            <v>44910</v>
          </cell>
          <cell r="K7083" t="str">
            <v>ERIC MERCADO O PEDRO ILLESCAS_ELBA ISABEL GARCIA CHICA</v>
          </cell>
          <cell r="L7083" t="str">
            <v>ciudadela 9 de octubre calle tercera villa 306 y avenida tercera sur de la ciudad casa de 2 pisos con rejas blancas</v>
          </cell>
          <cell r="M7083" t="str">
            <v>0958734527001</v>
          </cell>
          <cell r="N7083" t="str">
            <v>0995801473</v>
          </cell>
          <cell r="O7083" t="str">
            <v/>
          </cell>
          <cell r="P7083" t="str">
            <v>GUAYAQUIL</v>
          </cell>
          <cell r="Q7083" t="str">
            <v>GUAYAQUIL</v>
          </cell>
          <cell r="R7083" t="str">
            <v>GUAYAS</v>
          </cell>
          <cell r="T7083" t="str">
            <v>ITSACOURIER</v>
          </cell>
          <cell r="U7083" t="str">
            <v>FLEXNETUIO_GYE</v>
          </cell>
          <cell r="V7083">
            <v>1</v>
          </cell>
          <cell r="W7083">
            <v>1</v>
          </cell>
          <cell r="X7083" t="str">
            <v>FLEXNET ECUADOR - MDELIVERY</v>
          </cell>
          <cell r="Y7083" t="str">
            <v>CALLE 28 DE JUNIO S/N Y GARCIA MORENO ENTRADA LLANO GRANDE</v>
          </cell>
        </row>
        <row r="7084">
          <cell r="A7084" t="str">
            <v>2476113</v>
          </cell>
          <cell r="B7084">
            <v>479584</v>
          </cell>
          <cell r="C7084" t="str">
            <v>2476113</v>
          </cell>
          <cell r="D7084" t="str">
            <v>MDELIVERY</v>
          </cell>
          <cell r="E7084" t="str">
            <v>DESPACHO</v>
          </cell>
          <cell r="F7084" t="str">
            <v>NORMAL</v>
          </cell>
          <cell r="G7084" t="str">
            <v>IC3863</v>
          </cell>
          <cell r="H7084">
            <v>44909</v>
          </cell>
          <cell r="I7084" t="str">
            <v>ENTREGADO</v>
          </cell>
          <cell r="J7084">
            <v>44911</v>
          </cell>
          <cell r="K7084" t="str">
            <v>TANIA NIEVES_ASOCIACION DE DOCENTES  EMPLEADOS Y TRAB</v>
          </cell>
          <cell r="L7084" t="str">
            <v xml:space="preserve">calle vieja 12 30 y Elia liut Universidad Politecnica  entrar en ADETUPS de 8am a 12pm </v>
          </cell>
          <cell r="M7084" t="str">
            <v>0190436578001</v>
          </cell>
          <cell r="N7084" t="str">
            <v>0995009474</v>
          </cell>
          <cell r="O7084" t="str">
            <v/>
          </cell>
          <cell r="P7084" t="str">
            <v>CUENCA</v>
          </cell>
          <cell r="Q7084" t="str">
            <v>CUENCA</v>
          </cell>
          <cell r="R7084" t="str">
            <v>AZUAY</v>
          </cell>
          <cell r="T7084" t="str">
            <v>ITSACOURIER</v>
          </cell>
          <cell r="U7084" t="str">
            <v>FLEXNETUIO_PROVINCIA</v>
          </cell>
          <cell r="V7084">
            <v>1</v>
          </cell>
          <cell r="W7084">
            <v>1</v>
          </cell>
          <cell r="X7084" t="str">
            <v>FLEXNET ECUADOR - MDELIVERY</v>
          </cell>
          <cell r="Y7084" t="str">
            <v>CALLE 28 DE JUNIO S/N Y GARCIA MORENO ENTRADA LLANO GRANDE</v>
          </cell>
        </row>
        <row r="7085">
          <cell r="A7085" t="str">
            <v>2476114</v>
          </cell>
          <cell r="B7085">
            <v>479585</v>
          </cell>
          <cell r="C7085" t="str">
            <v>2476114</v>
          </cell>
          <cell r="D7085" t="str">
            <v>MDELIVERY</v>
          </cell>
          <cell r="E7085" t="str">
            <v>DESPACHO</v>
          </cell>
          <cell r="F7085" t="str">
            <v>NORMAL</v>
          </cell>
          <cell r="G7085" t="str">
            <v>TF89020</v>
          </cell>
          <cell r="H7085">
            <v>44909</v>
          </cell>
          <cell r="I7085" t="str">
            <v>ENTREGADO</v>
          </cell>
          <cell r="J7085">
            <v>44910</v>
          </cell>
          <cell r="K7085" t="str">
            <v>Suaenny Zambrano_JUNTA DE BENEFICENCIA DE GUAYAQUIL</v>
          </cell>
          <cell r="L7085" t="str">
            <v>Velez 109 y Pedro Carbo 4to piso</v>
          </cell>
          <cell r="M7085" t="str">
            <v>0990967946001</v>
          </cell>
          <cell r="N7085" t="str">
            <v>0991149231</v>
          </cell>
          <cell r="O7085" t="str">
            <v/>
          </cell>
          <cell r="P7085" t="str">
            <v>GUAYAQUIL</v>
          </cell>
          <cell r="Q7085" t="str">
            <v>GUAYAQUIL</v>
          </cell>
          <cell r="R7085" t="str">
            <v>GUAYAS</v>
          </cell>
          <cell r="T7085" t="str">
            <v>ITSACOURIER</v>
          </cell>
          <cell r="U7085" t="str">
            <v>FLEXNETUIO_GYE</v>
          </cell>
          <cell r="V7085">
            <v>1</v>
          </cell>
          <cell r="W7085">
            <v>1</v>
          </cell>
          <cell r="X7085" t="str">
            <v>FLEXNET ECUADOR - MDELIVERY</v>
          </cell>
          <cell r="Y7085" t="str">
            <v>CALLE 28 DE JUNIO S/N Y GARCIA MORENO ENTRADA LLANO GRANDE</v>
          </cell>
        </row>
        <row r="7086">
          <cell r="A7086" t="str">
            <v>2476115</v>
          </cell>
          <cell r="B7086">
            <v>479586</v>
          </cell>
          <cell r="C7086" t="str">
            <v>2476115</v>
          </cell>
          <cell r="D7086" t="str">
            <v>MDELIVERY</v>
          </cell>
          <cell r="E7086" t="str">
            <v>DESPACHO</v>
          </cell>
          <cell r="F7086" t="str">
            <v>NORMAL</v>
          </cell>
          <cell r="G7086" t="str">
            <v>IC3856</v>
          </cell>
          <cell r="H7086">
            <v>44909</v>
          </cell>
          <cell r="I7086" t="str">
            <v>ENTREGADO</v>
          </cell>
          <cell r="J7086">
            <v>44910</v>
          </cell>
          <cell r="K7086" t="str">
            <v>Veronica Narvaez_ASOCIACION DE PROFESORES DE LA UNIVERSIDAD DE CUENCA</v>
          </cell>
          <cell r="L7086" t="str">
            <v xml:space="preserve">Honorato Loyola 2 40 y Agustin Cueva </v>
          </cell>
          <cell r="M7086" t="str">
            <v>0190128652001</v>
          </cell>
          <cell r="N7086" t="str">
            <v>995553492</v>
          </cell>
          <cell r="O7086" t="str">
            <v/>
          </cell>
          <cell r="P7086" t="str">
            <v>CUENCA</v>
          </cell>
          <cell r="Q7086" t="str">
            <v>CUENCA</v>
          </cell>
          <cell r="R7086" t="str">
            <v>AZUAY</v>
          </cell>
          <cell r="T7086" t="str">
            <v>ITSACOURIER</v>
          </cell>
          <cell r="U7086" t="str">
            <v>FLEXNETUIO_PROVINCIA</v>
          </cell>
          <cell r="V7086">
            <v>1</v>
          </cell>
          <cell r="W7086">
            <v>1</v>
          </cell>
          <cell r="X7086" t="str">
            <v>FLEXNET ECUADOR - MDELIVERY</v>
          </cell>
          <cell r="Y7086" t="str">
            <v>CALLE 28 DE JUNIO S/N Y GARCIA MORENO ENTRADA LLANO GRANDE</v>
          </cell>
        </row>
        <row r="7087">
          <cell r="A7087" t="str">
            <v>2476151</v>
          </cell>
          <cell r="B7087">
            <v>479587</v>
          </cell>
          <cell r="C7087" t="str">
            <v>2476151</v>
          </cell>
          <cell r="D7087" t="str">
            <v>MDELIVERY</v>
          </cell>
          <cell r="E7087" t="str">
            <v>DESPACHO</v>
          </cell>
          <cell r="F7087" t="str">
            <v>NORMAL</v>
          </cell>
          <cell r="G7087" t="str">
            <v>FT75465</v>
          </cell>
          <cell r="H7087">
            <v>44909</v>
          </cell>
          <cell r="I7087" t="str">
            <v>ENTREGADO</v>
          </cell>
          <cell r="J7087">
            <v>44911</v>
          </cell>
          <cell r="K7087" t="str">
            <v>AUGUSTO RAFAEL PAZ MURILLO_AUGUSTO RAFAEL PAZ MURILLO</v>
          </cell>
          <cell r="L7087" t="str">
            <v xml:space="preserve"> CARNQUI OE9 163 Y AV LOS LIBERTADORES REFERENCIA FRENTE CONDIMINIOS LOS LIBERTADORES SOBRE UN MURO DE PIEDRA </v>
          </cell>
          <cell r="M7087" t="str">
            <v>1708977291001</v>
          </cell>
          <cell r="N7087" t="str">
            <v>022664692 / 0998813988</v>
          </cell>
          <cell r="O7087" t="str">
            <v/>
          </cell>
          <cell r="P7087" t="str">
            <v>QUITO</v>
          </cell>
          <cell r="Q7087" t="str">
            <v>QUITO</v>
          </cell>
          <cell r="R7087" t="str">
            <v>PICHINCHA</v>
          </cell>
          <cell r="T7087" t="str">
            <v>FLEXTRANS UIO</v>
          </cell>
          <cell r="U7087" t="str">
            <v>FLEXNETUIO_LOCAL</v>
          </cell>
          <cell r="V7087">
            <v>1</v>
          </cell>
          <cell r="W7087">
            <v>1</v>
          </cell>
          <cell r="X7087" t="str">
            <v>FLEXNET ECUADOR - MDELIVERY</v>
          </cell>
          <cell r="Y7087" t="str">
            <v>CALLE 28 DE JUNIO S/N Y GARCIA MORENO ENTRADA LLANO GRANDE</v>
          </cell>
        </row>
        <row r="7088">
          <cell r="A7088" t="str">
            <v>2476152</v>
          </cell>
          <cell r="B7088">
            <v>479588</v>
          </cell>
          <cell r="C7088" t="str">
            <v>2476152</v>
          </cell>
          <cell r="D7088" t="str">
            <v>MDELIVERY</v>
          </cell>
          <cell r="E7088" t="str">
            <v>DESPACHO</v>
          </cell>
          <cell r="F7088" t="str">
            <v>NORMAL</v>
          </cell>
          <cell r="G7088" t="str">
            <v>FT75451</v>
          </cell>
          <cell r="H7088">
            <v>44909</v>
          </cell>
          <cell r="I7088" t="str">
            <v>ENTREGADO</v>
          </cell>
          <cell r="J7088">
            <v>44910</v>
          </cell>
          <cell r="K7088" t="str">
            <v>NANCY BALLADARES_JORGE GABRIEL CHISAGUANO TERCERO</v>
          </cell>
          <cell r="L7088" t="str">
            <v xml:space="preserve"> GUAMANI   BARRIO CEDOC LOTE 116 REFERENCIA TELEFONOS DE CONTACTO ESPOSA 0983545118 NANCY BALLADARES </v>
          </cell>
          <cell r="M7088" t="str">
            <v>1715109987001</v>
          </cell>
          <cell r="N7088" t="str">
            <v>0983545118 / 0998669757</v>
          </cell>
          <cell r="O7088" t="str">
            <v/>
          </cell>
          <cell r="P7088" t="str">
            <v>QUITO</v>
          </cell>
          <cell r="Q7088" t="str">
            <v>QUITO</v>
          </cell>
          <cell r="R7088" t="str">
            <v>PICHINCHA</v>
          </cell>
          <cell r="T7088" t="str">
            <v>FLEXTRANS UIO</v>
          </cell>
          <cell r="U7088" t="str">
            <v>FLEXNETUIO_LOCAL</v>
          </cell>
          <cell r="V7088">
            <v>1</v>
          </cell>
          <cell r="W7088">
            <v>1</v>
          </cell>
          <cell r="X7088" t="str">
            <v>FLEXNET ECUADOR - MDELIVERY</v>
          </cell>
          <cell r="Y7088" t="str">
            <v>CALLE 28 DE JUNIO S/N Y GARCIA MORENO ENTRADA LLANO GRANDE</v>
          </cell>
        </row>
        <row r="7089">
          <cell r="A7089" t="str">
            <v>2476153</v>
          </cell>
          <cell r="B7089">
            <v>479589</v>
          </cell>
          <cell r="C7089" t="str">
            <v>2476153</v>
          </cell>
          <cell r="D7089" t="str">
            <v>MDELIVERY</v>
          </cell>
          <cell r="E7089" t="str">
            <v>DESPACHO</v>
          </cell>
          <cell r="F7089" t="str">
            <v>NORMAL</v>
          </cell>
          <cell r="G7089" t="str">
            <v>031080002476153</v>
          </cell>
          <cell r="H7089">
            <v>44909</v>
          </cell>
          <cell r="I7089" t="str">
            <v>ENTREGADO</v>
          </cell>
          <cell r="J7089">
            <v>44910</v>
          </cell>
          <cell r="K7089" t="str">
            <v xml:space="preserve">FREDDY CASTILLO_LATINA TEXTILES EC S A S </v>
          </cell>
          <cell r="L7089" t="str">
            <v>LALAMA ENTRE ROCAFUERTE Y CUENCA FRENTE AL DISPENSARIO NUESTRA SENORA DE LA ELEVACION</v>
          </cell>
          <cell r="M7089" t="str">
            <v>1891809997001</v>
          </cell>
          <cell r="N7089" t="str">
            <v>0999737047</v>
          </cell>
          <cell r="O7089" t="str">
            <v/>
          </cell>
          <cell r="P7089" t="str">
            <v>AMBATO</v>
          </cell>
          <cell r="Q7089" t="str">
            <v>AMBATO</v>
          </cell>
          <cell r="R7089" t="str">
            <v>TUNGURAHUA</v>
          </cell>
          <cell r="S7089" t="str">
            <v>AMBATO</v>
          </cell>
          <cell r="T7089" t="str">
            <v>TRAMACO</v>
          </cell>
          <cell r="U7089" t="str">
            <v>FLEXNETUIO_PROVINCIA</v>
          </cell>
          <cell r="V7089">
            <v>1</v>
          </cell>
          <cell r="W7089">
            <v>1</v>
          </cell>
          <cell r="X7089" t="str">
            <v>FLEXNET ECUADOR - MDELIVERY</v>
          </cell>
          <cell r="Y7089" t="str">
            <v>CALLE 28 DE JUNIO S/N Y GARCIA MORENO ENTRADA LLANO GRANDE</v>
          </cell>
        </row>
        <row r="7090">
          <cell r="A7090" t="str">
            <v>2476156</v>
          </cell>
          <cell r="B7090">
            <v>479590</v>
          </cell>
          <cell r="C7090" t="str">
            <v>2476156</v>
          </cell>
          <cell r="D7090" t="str">
            <v>MDELIVERY</v>
          </cell>
          <cell r="E7090" t="str">
            <v>DESPACHO</v>
          </cell>
          <cell r="F7090" t="str">
            <v>NORMAL</v>
          </cell>
          <cell r="G7090" t="str">
            <v>FT75462</v>
          </cell>
          <cell r="H7090">
            <v>44909</v>
          </cell>
          <cell r="I7090" t="str">
            <v>ENTREGADO</v>
          </cell>
          <cell r="J7090">
            <v>44914</v>
          </cell>
          <cell r="K7090" t="str">
            <v xml:space="preserve">Sofia Villegas  Emilia Cordova_SIATILOGISTICS S A </v>
          </cell>
          <cell r="L7090" t="str">
            <v>Yasuni N44 284 y Av  El Inca</v>
          </cell>
          <cell r="M7090" t="str">
            <v>1792131936001</v>
          </cell>
          <cell r="N7090" t="str">
            <v>0958864431/ 0998884781</v>
          </cell>
          <cell r="O7090" t="str">
            <v/>
          </cell>
          <cell r="P7090" t="str">
            <v>QUITO</v>
          </cell>
          <cell r="Q7090" t="str">
            <v>QUITO</v>
          </cell>
          <cell r="R7090" t="str">
            <v>PICHINCHA</v>
          </cell>
          <cell r="T7090" t="str">
            <v>FLEXTRANS UIO</v>
          </cell>
          <cell r="U7090" t="str">
            <v>FLEXNETUIO_LOCAL</v>
          </cell>
          <cell r="V7090">
            <v>1</v>
          </cell>
          <cell r="W7090">
            <v>1</v>
          </cell>
          <cell r="X7090" t="str">
            <v>FLEXNET ECUADOR - MDELIVERY</v>
          </cell>
          <cell r="Y7090" t="str">
            <v>CALLE 28 DE JUNIO S/N Y GARCIA MORENO ENTRADA LLANO GRANDE</v>
          </cell>
        </row>
        <row r="7091">
          <cell r="A7091" t="str">
            <v>2476164</v>
          </cell>
          <cell r="B7091">
            <v>479591</v>
          </cell>
          <cell r="C7091" t="str">
            <v>2476164</v>
          </cell>
          <cell r="D7091" t="str">
            <v>MDELIVERY</v>
          </cell>
          <cell r="E7091" t="str">
            <v>DESPACHO</v>
          </cell>
          <cell r="F7091" t="str">
            <v>NORMAL</v>
          </cell>
          <cell r="G7091" t="str">
            <v>031080002476164</v>
          </cell>
          <cell r="H7091">
            <v>44909</v>
          </cell>
          <cell r="I7091" t="str">
            <v>ENTREGADO</v>
          </cell>
          <cell r="J7091">
            <v>44911</v>
          </cell>
          <cell r="K7091" t="str">
            <v xml:space="preserve">LIZ AVALOS MEJIA_DERIDAY C A </v>
          </cell>
          <cell r="L7091" t="str">
            <v xml:space="preserve">SANTA ELENA  KM 1 A LADO DE GASOLINERA PRIMAX  EMPRESA DISENSA MAX </v>
          </cell>
          <cell r="M7091" t="str">
            <v>0992920653001</v>
          </cell>
          <cell r="N7091" t="str">
            <v>0997010646</v>
          </cell>
          <cell r="P7091" t="str">
            <v>240101</v>
          </cell>
          <cell r="Q7091" t="str">
            <v>SANTA ELENA</v>
          </cell>
          <cell r="R7091" t="str">
            <v>SANTA ELENA</v>
          </cell>
          <cell r="S7091" t="str">
            <v>ATAHUALPA - SAN JOSE DE ANCON - PROSPERIDAD - EL TAMBO</v>
          </cell>
          <cell r="T7091" t="str">
            <v>TRAMACO</v>
          </cell>
          <cell r="V7091">
            <v>1</v>
          </cell>
          <cell r="W7091">
            <v>1</v>
          </cell>
          <cell r="X7091" t="str">
            <v>FLEXNET ECUADOR - MDELIVERY</v>
          </cell>
          <cell r="Y7091" t="str">
            <v>CALLE 28 DE JUNIO S/N Y GARCIA MORENO ENTRADA LLANO GRANDE</v>
          </cell>
        </row>
        <row r="7092">
          <cell r="A7092" t="str">
            <v>2476167</v>
          </cell>
          <cell r="B7092">
            <v>479592</v>
          </cell>
          <cell r="C7092" t="str">
            <v>2476167</v>
          </cell>
          <cell r="D7092" t="str">
            <v>MDELIVERY</v>
          </cell>
          <cell r="E7092" t="str">
            <v>DESPACHO</v>
          </cell>
          <cell r="F7092" t="str">
            <v>NORMAL</v>
          </cell>
          <cell r="G7092" t="str">
            <v>031080002476167</v>
          </cell>
          <cell r="H7092">
            <v>44909</v>
          </cell>
          <cell r="I7092" t="str">
            <v>ENTREGADO</v>
          </cell>
          <cell r="J7092">
            <v>44910</v>
          </cell>
          <cell r="K7092" t="str">
            <v>Liza del Rocio Macia_MACOMON S A</v>
          </cell>
          <cell r="L7092" t="str">
            <v>Cdla 12 de noviembre Mz W Sl1</v>
          </cell>
          <cell r="M7092" t="str">
            <v>0992537205001</v>
          </cell>
          <cell r="N7092" t="str">
            <v>0985099413</v>
          </cell>
          <cell r="O7092" t="str">
            <v/>
          </cell>
          <cell r="P7092" t="str">
            <v>DURAN</v>
          </cell>
          <cell r="Q7092" t="str">
            <v>DURAN</v>
          </cell>
          <cell r="R7092" t="str">
            <v>GUAYAS</v>
          </cell>
          <cell r="T7092" t="str">
            <v>TRAMACO</v>
          </cell>
          <cell r="U7092" t="str">
            <v>FLEXNETUIO_GYE</v>
          </cell>
          <cell r="V7092">
            <v>1</v>
          </cell>
          <cell r="W7092">
            <v>1</v>
          </cell>
          <cell r="X7092" t="str">
            <v>FLEXNET ECUADOR - MDELIVERY</v>
          </cell>
          <cell r="Y7092" t="str">
            <v>CALLE 28 DE JUNIO S/N Y GARCIA MORENO ENTRADA LLANO GRANDE</v>
          </cell>
        </row>
        <row r="7093">
          <cell r="A7093" t="str">
            <v>2476173</v>
          </cell>
          <cell r="B7093">
            <v>479593</v>
          </cell>
          <cell r="C7093" t="str">
            <v>2476173</v>
          </cell>
          <cell r="D7093" t="str">
            <v>MDELIVERY</v>
          </cell>
          <cell r="E7093" t="str">
            <v>DESPACHO</v>
          </cell>
          <cell r="F7093" t="str">
            <v>NORMAL</v>
          </cell>
          <cell r="G7093" t="str">
            <v>TF89019</v>
          </cell>
          <cell r="H7093">
            <v>44909</v>
          </cell>
          <cell r="I7093" t="str">
            <v>ENTREGADO</v>
          </cell>
          <cell r="J7093">
            <v>44910</v>
          </cell>
          <cell r="K7093" t="str">
            <v>CRISTIAN CASTRO_ DINERS CLUB DEL ECUADOR S  A  SOCIEDAD FINANCIERA</v>
          </cell>
          <cell r="L7093" t="str">
            <v xml:space="preserve">Victor Emilio Estrada y Lomas  Edificio diners Urdesa </v>
          </cell>
          <cell r="M7093" t="str">
            <v>1790010937001</v>
          </cell>
          <cell r="N7093" t="str">
            <v>0999059226</v>
          </cell>
          <cell r="O7093" t="str">
            <v/>
          </cell>
          <cell r="P7093" t="str">
            <v>GUAYAQUIL</v>
          </cell>
          <cell r="Q7093" t="str">
            <v>GUAYAQUIL</v>
          </cell>
          <cell r="R7093" t="str">
            <v>GUAYAS</v>
          </cell>
          <cell r="T7093" t="str">
            <v>ITSACOURIER</v>
          </cell>
          <cell r="U7093" t="str">
            <v>FLEXNETUIO_GYE</v>
          </cell>
          <cell r="V7093">
            <v>1</v>
          </cell>
          <cell r="W7093">
            <v>1</v>
          </cell>
          <cell r="X7093" t="str">
            <v>FLEXNET ECUADOR - MDELIVERY</v>
          </cell>
          <cell r="Y7093" t="str">
            <v>CALLE 28 DE JUNIO S/N Y GARCIA MORENO ENTRADA LLANO GRANDE</v>
          </cell>
        </row>
        <row r="7094">
          <cell r="A7094" t="str">
            <v>2476174</v>
          </cell>
          <cell r="B7094">
            <v>479594</v>
          </cell>
          <cell r="C7094" t="str">
            <v>2476174</v>
          </cell>
          <cell r="D7094" t="str">
            <v>MDELIVERY</v>
          </cell>
          <cell r="E7094" t="str">
            <v>DESPACHO</v>
          </cell>
          <cell r="F7094" t="str">
            <v>NORMAL</v>
          </cell>
          <cell r="G7094" t="str">
            <v>031080002476174</v>
          </cell>
          <cell r="H7094">
            <v>44909</v>
          </cell>
          <cell r="I7094" t="str">
            <v>ENTREGADO</v>
          </cell>
          <cell r="J7094">
            <v>44910</v>
          </cell>
          <cell r="K7094" t="str">
            <v>JOSE ROBERT SILVESTRE TUTIN_JOSE ROBERT SILVESTRE TUTIN</v>
          </cell>
          <cell r="L7094" t="str">
            <v xml:space="preserve">Base aerea de Taura P8VF 857 Virgen de Fatima Base Aerea FAE TAU  NARANJAL   0911 NARANJAL  </v>
          </cell>
          <cell r="M7094" t="str">
            <v>1718321613001</v>
          </cell>
          <cell r="N7094" t="str">
            <v>0982117958</v>
          </cell>
          <cell r="O7094" t="str">
            <v/>
          </cell>
          <cell r="P7094" t="str">
            <v>NARANJAL</v>
          </cell>
          <cell r="Q7094" t="str">
            <v>NARANJAL</v>
          </cell>
          <cell r="R7094" t="str">
            <v>GUAYAS</v>
          </cell>
          <cell r="T7094" t="str">
            <v>TRAMACO</v>
          </cell>
          <cell r="U7094" t="str">
            <v>FLEXNETUIO_PROVINCIA</v>
          </cell>
          <cell r="V7094">
            <v>1</v>
          </cell>
          <cell r="W7094">
            <v>1</v>
          </cell>
          <cell r="X7094" t="str">
            <v>FLEXNET ECUADOR - MDELIVERY</v>
          </cell>
          <cell r="Y7094" t="str">
            <v>CALLE 28 DE JUNIO S/N Y GARCIA MORENO ENTRADA LLANO GRANDE</v>
          </cell>
        </row>
        <row r="7095">
          <cell r="A7095" t="str">
            <v>2476175</v>
          </cell>
          <cell r="B7095">
            <v>479595</v>
          </cell>
          <cell r="C7095" t="str">
            <v>2476175</v>
          </cell>
          <cell r="D7095" t="str">
            <v>MDELIVERY</v>
          </cell>
          <cell r="E7095" t="str">
            <v>DESPACHO</v>
          </cell>
          <cell r="F7095" t="str">
            <v>NORMAL</v>
          </cell>
          <cell r="G7095" t="str">
            <v>FT75456</v>
          </cell>
          <cell r="H7095">
            <v>44909</v>
          </cell>
          <cell r="I7095" t="str">
            <v>ENTREGADO</v>
          </cell>
          <cell r="J7095">
            <v>44910</v>
          </cell>
          <cell r="K7095" t="str">
            <v xml:space="preserve">Paulina Acosta_CYEDE CIA  LTDA </v>
          </cell>
          <cell r="L7095" t="str">
            <v xml:space="preserve">Av Shyris N32 40 y Eloy Alfaro  Edificio Aveiro  Junto a Local Masseratti  venta autos   Sector Plaza Argentina  Piso 8 Quito </v>
          </cell>
          <cell r="M7095" t="str">
            <v>1790236218001</v>
          </cell>
          <cell r="N7095" t="str">
            <v>0992742630</v>
          </cell>
          <cell r="O7095" t="str">
            <v/>
          </cell>
          <cell r="P7095" t="str">
            <v>QUITO</v>
          </cell>
          <cell r="Q7095" t="str">
            <v>QUITO</v>
          </cell>
          <cell r="R7095" t="str">
            <v>PICHINCHA</v>
          </cell>
          <cell r="T7095" t="str">
            <v>FLEXTRANS UIO</v>
          </cell>
          <cell r="U7095" t="str">
            <v>FLEXNETUIO_LOCAL</v>
          </cell>
          <cell r="V7095">
            <v>1</v>
          </cell>
          <cell r="W7095">
            <v>1</v>
          </cell>
          <cell r="X7095" t="str">
            <v>FLEXNET ECUADOR - MDELIVERY</v>
          </cell>
          <cell r="Y7095" t="str">
            <v>CALLE 28 DE JUNIO S/N Y GARCIA MORENO ENTRADA LLANO GRANDE</v>
          </cell>
        </row>
        <row r="7096">
          <cell r="A7096" t="str">
            <v>2476176</v>
          </cell>
          <cell r="B7096">
            <v>479596</v>
          </cell>
          <cell r="C7096" t="str">
            <v>2476176</v>
          </cell>
          <cell r="D7096" t="str">
            <v>MDELIVERY</v>
          </cell>
          <cell r="E7096" t="str">
            <v>DESPACHO</v>
          </cell>
          <cell r="F7096" t="str">
            <v>NORMAL</v>
          </cell>
          <cell r="G7096" t="str">
            <v>031080002476176</v>
          </cell>
          <cell r="H7096">
            <v>44909</v>
          </cell>
          <cell r="I7096" t="str">
            <v>ENTREGADO</v>
          </cell>
          <cell r="J7096">
            <v>44910</v>
          </cell>
          <cell r="K7096" t="str">
            <v>HABRAN ISRAEL CAGUANA QUINDE_HABRAN ISRAEL CAGUANA QUINDE</v>
          </cell>
          <cell r="L7096" t="str">
            <v>AV  LOS ATIS Y CUERO CAICEDO EN LA OFICINAS MOVAL CONSTRUCTORA HASTA LAS 2 30 PM ESTA AHI</v>
          </cell>
          <cell r="M7096" t="str">
            <v>1803522323001</v>
          </cell>
          <cell r="N7096" t="str">
            <v>0969011144</v>
          </cell>
          <cell r="O7096" t="str">
            <v/>
          </cell>
          <cell r="P7096" t="str">
            <v>AMBATO</v>
          </cell>
          <cell r="Q7096" t="str">
            <v>AMBATO</v>
          </cell>
          <cell r="R7096" t="str">
            <v>TUNGURAHUA</v>
          </cell>
          <cell r="S7096" t="str">
            <v>AMBATO</v>
          </cell>
          <cell r="T7096" t="str">
            <v>TRAMACO</v>
          </cell>
          <cell r="U7096" t="str">
            <v>FLEXNETUIO_PROVINCIA</v>
          </cell>
          <cell r="V7096">
            <v>1</v>
          </cell>
          <cell r="W7096">
            <v>1</v>
          </cell>
          <cell r="X7096" t="str">
            <v>FLEXNET ECUADOR - MDELIVERY</v>
          </cell>
          <cell r="Y7096" t="str">
            <v>CALLE 28 DE JUNIO S/N Y GARCIA MORENO ENTRADA LLANO GRANDE</v>
          </cell>
        </row>
        <row r="7097">
          <cell r="A7097" t="str">
            <v>2476177</v>
          </cell>
          <cell r="B7097">
            <v>479597</v>
          </cell>
          <cell r="C7097" t="str">
            <v>2476177</v>
          </cell>
          <cell r="D7097" t="str">
            <v>MDELIVERY</v>
          </cell>
          <cell r="E7097" t="str">
            <v>DESPACHO</v>
          </cell>
          <cell r="F7097" t="str">
            <v>NORMAL</v>
          </cell>
          <cell r="G7097" t="str">
            <v>IC3858</v>
          </cell>
          <cell r="H7097">
            <v>44909</v>
          </cell>
          <cell r="I7097" t="str">
            <v>ENTREGADO</v>
          </cell>
          <cell r="J7097">
            <v>44911</v>
          </cell>
          <cell r="K7097" t="str">
            <v>SAM MIGUEL GUSTAVO GRANJA PALMERA_SAM MIGUEL GUSTAVO GRANJA PALMERA</v>
          </cell>
          <cell r="L7097" t="str">
            <v>ISABELA CATA“LICA Y FRANCISCO ORELLANA EDIFICIO BLANCO PISO 2 DPTO 5 ENTREGAR A MIRIAM PALMERA Referencias  FRENTE AL CENTRO DE SALUD IBERIA</v>
          </cell>
          <cell r="M7097" t="str">
            <v>0152045407001</v>
          </cell>
          <cell r="N7097" t="str">
            <v>0992653143</v>
          </cell>
          <cell r="O7097" t="str">
            <v/>
          </cell>
          <cell r="P7097" t="str">
            <v>CUENCA</v>
          </cell>
          <cell r="Q7097" t="str">
            <v>CUENCA</v>
          </cell>
          <cell r="R7097" t="str">
            <v>AZUAY</v>
          </cell>
          <cell r="T7097" t="str">
            <v>ITSACOURIER</v>
          </cell>
          <cell r="U7097" t="str">
            <v>FLEXNETUIO_PROVINCIA</v>
          </cell>
          <cell r="V7097">
            <v>1</v>
          </cell>
          <cell r="W7097">
            <v>1</v>
          </cell>
          <cell r="X7097" t="str">
            <v>FLEXNET ECUADOR - MDELIVERY</v>
          </cell>
          <cell r="Y7097" t="str">
            <v>CALLE 28 DE JUNIO S/N Y GARCIA MORENO ENTRADA LLANO GRANDE</v>
          </cell>
        </row>
        <row r="7098">
          <cell r="A7098" t="str">
            <v>2476182</v>
          </cell>
          <cell r="B7098">
            <v>479599</v>
          </cell>
          <cell r="C7098" t="str">
            <v>2476182</v>
          </cell>
          <cell r="D7098" t="str">
            <v>MDELIVERY</v>
          </cell>
          <cell r="E7098" t="str">
            <v>DESPACHO</v>
          </cell>
          <cell r="F7098" t="str">
            <v>NORMAL</v>
          </cell>
          <cell r="G7098" t="str">
            <v>FT75457</v>
          </cell>
          <cell r="H7098">
            <v>44909</v>
          </cell>
          <cell r="I7098" t="str">
            <v>ENTREGADO</v>
          </cell>
          <cell r="J7098">
            <v>44910</v>
          </cell>
          <cell r="K7098" t="str">
            <v>WILSON RICARDO AZANA GUANA_WILSON RICARDO AZANA GUANA</v>
          </cell>
          <cell r="L7098" t="str">
            <v xml:space="preserve"> CUMBAYA SAN JUAN CALLE PRINCIPAL JOSE FALCONI Y AURELIO CORDERO PASAJE SIN SALIDA    FABRICA DE PUBLICIDAD PUBLIBORDA2 REFERENCIA CERCA DEL ESTADIO DE SAN JUAN TELEFONOS DE CONTACTO 0983457357 </v>
          </cell>
          <cell r="M7098" t="str">
            <v>1712813730001</v>
          </cell>
          <cell r="N7098" t="str">
            <v>0983457357 / 0992850466</v>
          </cell>
          <cell r="O7098" t="str">
            <v/>
          </cell>
          <cell r="P7098" t="str">
            <v>QUITO</v>
          </cell>
          <cell r="Q7098" t="str">
            <v>QUITO</v>
          </cell>
          <cell r="R7098" t="str">
            <v>PICHINCHA</v>
          </cell>
          <cell r="T7098" t="str">
            <v>FLEXTRANS UIO</v>
          </cell>
          <cell r="U7098" t="str">
            <v>FLEXNETUIO_LOCAL</v>
          </cell>
          <cell r="V7098">
            <v>1</v>
          </cell>
          <cell r="W7098">
            <v>1</v>
          </cell>
          <cell r="X7098" t="str">
            <v>FLEXNET ECUADOR - MDELIVERY</v>
          </cell>
          <cell r="Y7098" t="str">
            <v>CALLE 28 DE JUNIO S/N Y GARCIA MORENO ENTRADA LLANO GRANDE</v>
          </cell>
        </row>
        <row r="7099">
          <cell r="A7099" t="str">
            <v>2476186</v>
          </cell>
          <cell r="B7099">
            <v>479600</v>
          </cell>
          <cell r="C7099" t="str">
            <v>2476186</v>
          </cell>
          <cell r="D7099" t="str">
            <v>MDELIVERY</v>
          </cell>
          <cell r="E7099" t="str">
            <v>DESPACHO</v>
          </cell>
          <cell r="F7099" t="str">
            <v>NORMAL</v>
          </cell>
          <cell r="G7099" t="str">
            <v>031080002476186</v>
          </cell>
          <cell r="H7099">
            <v>44909</v>
          </cell>
          <cell r="I7099" t="str">
            <v>ENTREGADO</v>
          </cell>
          <cell r="J7099">
            <v>44910</v>
          </cell>
          <cell r="K7099" t="str">
            <v xml:space="preserve">Xavier Jurado_BRENNTAG ECUADOR S A </v>
          </cell>
          <cell r="L7099" t="str">
            <v xml:space="preserve">Km 9 5 via Daule Brenntag Ecuador S A  Junto a Lab  Indunidas </v>
          </cell>
          <cell r="M7099" t="str">
            <v>0990005087001</v>
          </cell>
          <cell r="N7099" t="str">
            <v>0968877927</v>
          </cell>
          <cell r="O7099" t="str">
            <v/>
          </cell>
          <cell r="P7099" t="str">
            <v>GUAYAQUIL</v>
          </cell>
          <cell r="Q7099" t="str">
            <v>GUAYAQUIL</v>
          </cell>
          <cell r="R7099" t="str">
            <v>GUAYAS</v>
          </cell>
          <cell r="T7099" t="str">
            <v>TRAMACO</v>
          </cell>
          <cell r="U7099" t="str">
            <v>FLEXNETUIO_GYE</v>
          </cell>
          <cell r="V7099">
            <v>1</v>
          </cell>
          <cell r="W7099">
            <v>1</v>
          </cell>
          <cell r="X7099" t="str">
            <v>FLEXNET ECUADOR - MDELIVERY</v>
          </cell>
          <cell r="Y7099" t="str">
            <v>CALLE 28 DE JUNIO S/N Y GARCIA MORENO ENTRADA LLANO GRANDE</v>
          </cell>
        </row>
        <row r="7100">
          <cell r="A7100" t="str">
            <v>2476190</v>
          </cell>
          <cell r="B7100">
            <v>479601</v>
          </cell>
          <cell r="C7100" t="str">
            <v>2476190</v>
          </cell>
          <cell r="D7100" t="str">
            <v>MDELIVERY</v>
          </cell>
          <cell r="E7100" t="str">
            <v>DESPACHO</v>
          </cell>
          <cell r="F7100" t="str">
            <v>NORMAL</v>
          </cell>
          <cell r="G7100" t="str">
            <v>031080002476190</v>
          </cell>
          <cell r="H7100">
            <v>44909</v>
          </cell>
          <cell r="I7100" t="str">
            <v>ENTREGADO</v>
          </cell>
          <cell r="J7100">
            <v>44922</v>
          </cell>
          <cell r="K7100" t="str">
            <v>VIVIANA ZAMBRANO</v>
          </cell>
          <cell r="L7100" t="str">
            <v>EDIFICIO ASIMED (LABORATORIOS ASIMED) DIRECCION MZ. 408, KENNEDY NORTE, SL. 2 AVENIDA 9 OFICINA 34 TERCER PISO</v>
          </cell>
          <cell r="M7100" t="str">
            <v>1207606185001</v>
          </cell>
          <cell r="N7100" t="str">
            <v>0958621272</v>
          </cell>
          <cell r="P7100" t="str">
            <v>GUAYAQUIL</v>
          </cell>
          <cell r="Q7100" t="str">
            <v>GUAYAQUIL</v>
          </cell>
          <cell r="R7100" t="str">
            <v>GUAYAS</v>
          </cell>
          <cell r="T7100" t="str">
            <v>TRAMACO</v>
          </cell>
          <cell r="U7100" t="str">
            <v>FLEXNETUIO_PROVINCIA</v>
          </cell>
          <cell r="V7100">
            <v>1</v>
          </cell>
          <cell r="W7100">
            <v>1</v>
          </cell>
          <cell r="X7100" t="str">
            <v>FLEXNET ECUADOR - MDELIVERY</v>
          </cell>
          <cell r="Y7100" t="str">
            <v>CALLE 28 DE JUNIO S/N Y GARCIA MORENO ENTRADA LLANO GRANDE</v>
          </cell>
        </row>
        <row r="7101">
          <cell r="A7101" t="str">
            <v>2476191</v>
          </cell>
          <cell r="B7101">
            <v>479602</v>
          </cell>
          <cell r="C7101" t="str">
            <v>2476191</v>
          </cell>
          <cell r="D7101" t="str">
            <v>MDELIVERY</v>
          </cell>
          <cell r="E7101" t="str">
            <v>DESPACHO</v>
          </cell>
          <cell r="F7101" t="str">
            <v>NORMAL</v>
          </cell>
          <cell r="G7101" t="str">
            <v>FT75450</v>
          </cell>
          <cell r="H7101">
            <v>44909</v>
          </cell>
          <cell r="I7101" t="str">
            <v>ENTREGADO</v>
          </cell>
          <cell r="J7101">
            <v>44910</v>
          </cell>
          <cell r="K7101" t="str">
            <v xml:space="preserve">PATRICIO PAZMINO_BUSINESS BOX INTERNATIONAL BUSSBOX S A </v>
          </cell>
          <cell r="L7101" t="str">
            <v>sector Cotocollao  av  De la Prensa N64 43 y Espinoza Polit  local de Servientrega Cotocollao</v>
          </cell>
          <cell r="M7101" t="str">
            <v>1793077897001</v>
          </cell>
          <cell r="N7101" t="str">
            <v>0978642203</v>
          </cell>
          <cell r="O7101" t="str">
            <v/>
          </cell>
          <cell r="P7101" t="str">
            <v>QUITO</v>
          </cell>
          <cell r="Q7101" t="str">
            <v>QUITO</v>
          </cell>
          <cell r="R7101" t="str">
            <v>PICHINCHA</v>
          </cell>
          <cell r="T7101" t="str">
            <v>FLEXTRANS UIO</v>
          </cell>
          <cell r="U7101" t="str">
            <v>FLEXNETUIO_LOCAL</v>
          </cell>
          <cell r="V7101">
            <v>1</v>
          </cell>
          <cell r="W7101">
            <v>1</v>
          </cell>
          <cell r="X7101" t="str">
            <v>FLEXNET ECUADOR - MDELIVERY</v>
          </cell>
          <cell r="Y7101" t="str">
            <v>CALLE 28 DE JUNIO S/N Y GARCIA MORENO ENTRADA LLANO GRANDE</v>
          </cell>
        </row>
        <row r="7102">
          <cell r="A7102" t="str">
            <v>2476192</v>
          </cell>
          <cell r="B7102">
            <v>479603</v>
          </cell>
          <cell r="C7102" t="str">
            <v>2476192</v>
          </cell>
          <cell r="D7102" t="str">
            <v>MDELIVERY</v>
          </cell>
          <cell r="E7102" t="str">
            <v>DESPACHO</v>
          </cell>
          <cell r="F7102" t="str">
            <v>NORMAL</v>
          </cell>
          <cell r="G7102" t="str">
            <v>031080002476192</v>
          </cell>
          <cell r="H7102">
            <v>44909</v>
          </cell>
          <cell r="I7102" t="str">
            <v>ENTREGADO</v>
          </cell>
          <cell r="J7102">
            <v>44910</v>
          </cell>
          <cell r="K7102" t="str">
            <v>Manuel Jose Pargas Romero_COOPERATIVA DE AHORRO Y CREDITO DE LOS EMPLEADOS D</v>
          </cell>
          <cell r="L7102" t="str">
            <v>Planta de Cerveceria nacional  km 16 5 via a Daule</v>
          </cell>
          <cell r="M7102" t="str">
            <v>0992660368001</v>
          </cell>
          <cell r="N7102" t="str">
            <v>0991488110</v>
          </cell>
          <cell r="O7102" t="str">
            <v/>
          </cell>
          <cell r="P7102" t="str">
            <v>GUAYAQUIL</v>
          </cell>
          <cell r="Q7102" t="str">
            <v>GUAYAQUIL</v>
          </cell>
          <cell r="R7102" t="str">
            <v>GUAYAS</v>
          </cell>
          <cell r="T7102" t="str">
            <v>TRAMACO</v>
          </cell>
          <cell r="U7102" t="str">
            <v>FLEXNETUIO_GYE</v>
          </cell>
          <cell r="V7102">
            <v>1</v>
          </cell>
          <cell r="W7102">
            <v>1</v>
          </cell>
          <cell r="X7102" t="str">
            <v>FLEXNET ECUADOR - MDELIVERY</v>
          </cell>
          <cell r="Y7102" t="str">
            <v>CALLE 28 DE JUNIO S/N Y GARCIA MORENO ENTRADA LLANO GRANDE</v>
          </cell>
        </row>
        <row r="7103">
          <cell r="A7103" t="str">
            <v>2476193</v>
          </cell>
          <cell r="B7103">
            <v>479604</v>
          </cell>
          <cell r="C7103" t="str">
            <v>2476193</v>
          </cell>
          <cell r="D7103" t="str">
            <v>MDELIVERY</v>
          </cell>
          <cell r="E7103" t="str">
            <v>DESPACHO</v>
          </cell>
          <cell r="F7103" t="str">
            <v>NORMAL</v>
          </cell>
          <cell r="G7103" t="str">
            <v>IC3857</v>
          </cell>
          <cell r="H7103">
            <v>44909</v>
          </cell>
          <cell r="I7103" t="str">
            <v>ENTREGADO</v>
          </cell>
          <cell r="J7103">
            <v>44910</v>
          </cell>
          <cell r="K7103" t="str">
            <v>FEIJOO TERREROS BERNARDA KAROLINA_FEIJOO TERREROS BERNARDA KAROLINA</v>
          </cell>
          <cell r="L7103" t="str">
            <v>CALLE FRANCISCO AGUILAR Y AV  DE LAS AMeRICAS EN LOS CONDOMINIOS LAS AMERICAS CASA   8</v>
          </cell>
          <cell r="M7103" t="str">
            <v>0105767503001</v>
          </cell>
          <cell r="N7103" t="str">
            <v>024100096/989972565</v>
          </cell>
          <cell r="O7103" t="str">
            <v/>
          </cell>
          <cell r="P7103" t="str">
            <v>CUENCA</v>
          </cell>
          <cell r="Q7103" t="str">
            <v>CUENCA</v>
          </cell>
          <cell r="R7103" t="str">
            <v>AZUAY</v>
          </cell>
          <cell r="T7103" t="str">
            <v>ITSACOURIER</v>
          </cell>
          <cell r="U7103" t="str">
            <v>FLEXNETUIO_PROVINCIA</v>
          </cell>
          <cell r="V7103">
            <v>1</v>
          </cell>
          <cell r="W7103">
            <v>1</v>
          </cell>
          <cell r="X7103" t="str">
            <v>FLEXNET ECUADOR - MDELIVERY</v>
          </cell>
          <cell r="Y7103" t="str">
            <v>CALLE 28 DE JUNIO S/N Y GARCIA MORENO ENTRADA LLANO GRANDE</v>
          </cell>
        </row>
        <row r="7104">
          <cell r="A7104" t="str">
            <v>2475967</v>
          </cell>
          <cell r="B7104">
            <v>479521</v>
          </cell>
          <cell r="C7104" t="str">
            <v>2475967</v>
          </cell>
          <cell r="D7104" t="str">
            <v>MDELIVERY</v>
          </cell>
          <cell r="E7104" t="str">
            <v>DESPACHO</v>
          </cell>
          <cell r="F7104" t="str">
            <v>EXPRESS</v>
          </cell>
          <cell r="G7104" t="str">
            <v>TS7950</v>
          </cell>
          <cell r="H7104">
            <v>44909</v>
          </cell>
          <cell r="I7104" t="str">
            <v>ENTREGADO</v>
          </cell>
          <cell r="J7104">
            <v>44909</v>
          </cell>
          <cell r="K7104" t="str">
            <v>JEFFERSON VEGA   FERNANDO PINZON   RECEPCION_Laboratorios Bago del Ecuador S A</v>
          </cell>
          <cell r="L7104" t="str">
            <v>AV 12 de Octubre  E10 80   y Lizardo Garcia Edificio Alto Aragon P B  Frente Supermaxi 12 de Oct</v>
          </cell>
          <cell r="M7104" t="str">
            <v>1791224493001</v>
          </cell>
          <cell r="N7104" t="str">
            <v>0993987773</v>
          </cell>
          <cell r="O7104" t="str">
            <v/>
          </cell>
          <cell r="P7104" t="str">
            <v>QUITO</v>
          </cell>
          <cell r="Q7104" t="str">
            <v>QUITO</v>
          </cell>
          <cell r="R7104" t="str">
            <v>PICHINCHA</v>
          </cell>
          <cell r="T7104" t="str">
            <v>TRANSERVISS</v>
          </cell>
          <cell r="U7104" t="str">
            <v>FLEXNETUIO_LOCAL</v>
          </cell>
          <cell r="V7104">
            <v>1</v>
          </cell>
          <cell r="W7104">
            <v>1</v>
          </cell>
          <cell r="X7104" t="str">
            <v>FLEXNET ECUADOR - MDELIVERY</v>
          </cell>
          <cell r="Y7104" t="str">
            <v>CALLE 28 DE JUNIO S/N Y GARCIA MORENO ENTRADA LLANO GRANDE</v>
          </cell>
        </row>
        <row r="7105">
          <cell r="A7105" t="str">
            <v>2475972</v>
          </cell>
          <cell r="B7105">
            <v>479522</v>
          </cell>
          <cell r="C7105" t="str">
            <v>2475972</v>
          </cell>
          <cell r="D7105" t="str">
            <v>MDELIVERY</v>
          </cell>
          <cell r="E7105" t="str">
            <v>DESPACHO</v>
          </cell>
          <cell r="F7105" t="str">
            <v>EXPRESS</v>
          </cell>
          <cell r="G7105" t="str">
            <v>TS7935</v>
          </cell>
          <cell r="H7105">
            <v>44909</v>
          </cell>
          <cell r="I7105" t="str">
            <v>ENTREGADO</v>
          </cell>
          <cell r="J7105">
            <v>44909</v>
          </cell>
          <cell r="K7105" t="str">
            <v>JEFFERSON VEGA   FERNANDO PINZON   RECEPCION_Laboratorios Bago del Ecuador S A</v>
          </cell>
          <cell r="L7105" t="str">
            <v>AV 12 de Octubre  E10 80   y Lizardo Garcia Edificio Alto Aragon P B  Frente Supermaxi 12 de Oct</v>
          </cell>
          <cell r="M7105" t="str">
            <v>1791224493001</v>
          </cell>
          <cell r="N7105" t="str">
            <v>0993987773</v>
          </cell>
          <cell r="O7105" t="str">
            <v/>
          </cell>
          <cell r="P7105" t="str">
            <v>QUITO</v>
          </cell>
          <cell r="Q7105" t="str">
            <v>QUITO</v>
          </cell>
          <cell r="R7105" t="str">
            <v>PICHINCHA</v>
          </cell>
          <cell r="T7105" t="str">
            <v>TRANSERVISS</v>
          </cell>
          <cell r="U7105" t="str">
            <v>FLEXNETUIO_LOCAL</v>
          </cell>
          <cell r="V7105">
            <v>1</v>
          </cell>
          <cell r="W7105">
            <v>1</v>
          </cell>
          <cell r="X7105" t="str">
            <v>FLEXNET ECUADOR - MDELIVERY</v>
          </cell>
          <cell r="Y7105" t="str">
            <v>CALLE 28 DE JUNIO S/N Y GARCIA MORENO ENTRADA LLANO GRANDE</v>
          </cell>
        </row>
        <row r="7106">
          <cell r="A7106" t="str">
            <v>2475977</v>
          </cell>
          <cell r="B7106">
            <v>479523</v>
          </cell>
          <cell r="C7106" t="str">
            <v>2475977</v>
          </cell>
          <cell r="D7106" t="str">
            <v>MDELIVERY</v>
          </cell>
          <cell r="E7106" t="str">
            <v>DESPACHO</v>
          </cell>
          <cell r="F7106" t="str">
            <v>EXPRESS</v>
          </cell>
          <cell r="G7106" t="str">
            <v>TS7959</v>
          </cell>
          <cell r="H7106">
            <v>44909</v>
          </cell>
          <cell r="I7106" t="str">
            <v>ENTREGADO</v>
          </cell>
          <cell r="J7106">
            <v>44909</v>
          </cell>
          <cell r="K7106" t="str">
            <v>PABLO ALEJANDRO SANTIANA ALARCON_PABLO ALEJANDRO SANTIANA ALARCON</v>
          </cell>
          <cell r="L7106" t="str">
            <v>AV ALEMANIA N32 142 Y MARIANA DE JESUS CASA AMARILLA DE TRES PISOS</v>
          </cell>
          <cell r="M7106" t="str">
            <v>1713173886001</v>
          </cell>
          <cell r="N7106" t="str">
            <v>0987468610</v>
          </cell>
          <cell r="O7106" t="str">
            <v/>
          </cell>
          <cell r="P7106" t="str">
            <v>QUITO</v>
          </cell>
          <cell r="Q7106" t="str">
            <v>QUITO</v>
          </cell>
          <cell r="R7106" t="str">
            <v>PICHINCHA</v>
          </cell>
          <cell r="T7106" t="str">
            <v>TRANSERVISS</v>
          </cell>
          <cell r="U7106" t="str">
            <v>FLEXNETUIO_LOCAL</v>
          </cell>
          <cell r="V7106">
            <v>1</v>
          </cell>
          <cell r="W7106">
            <v>1</v>
          </cell>
          <cell r="X7106" t="str">
            <v>FLEXNET ECUADOR - MDELIVERY</v>
          </cell>
          <cell r="Y7106" t="str">
            <v>CALLE 28 DE JUNIO S/N Y GARCIA MORENO ENTRADA LLANO GRANDE</v>
          </cell>
        </row>
        <row r="7107">
          <cell r="A7107" t="str">
            <v>2475978</v>
          </cell>
          <cell r="B7107">
            <v>479524</v>
          </cell>
          <cell r="C7107" t="str">
            <v>2475978</v>
          </cell>
          <cell r="D7107" t="str">
            <v>MDELIVERY</v>
          </cell>
          <cell r="E7107" t="str">
            <v>DESPACHO</v>
          </cell>
          <cell r="F7107" t="str">
            <v>EXPRESS</v>
          </cell>
          <cell r="G7107" t="str">
            <v>TS7944</v>
          </cell>
          <cell r="H7107">
            <v>44909</v>
          </cell>
          <cell r="I7107" t="str">
            <v>ENTREGADO</v>
          </cell>
          <cell r="J7107">
            <v>44909</v>
          </cell>
          <cell r="K7107" t="str">
            <v>JEFFERSON VEGA   FERNANDO PINZON   RECEPCION_Laboratorios Bago del Ecuador S A</v>
          </cell>
          <cell r="L7107" t="str">
            <v>AV 12 de Octubre  E10 80   y Lizardo Garcia Edificio Alto Aragon P B  Frente Supermaxi 12 de Oct</v>
          </cell>
          <cell r="M7107" t="str">
            <v>1791224493001</v>
          </cell>
          <cell r="N7107" t="str">
            <v>0993987773</v>
          </cell>
          <cell r="O7107" t="str">
            <v/>
          </cell>
          <cell r="P7107" t="str">
            <v>QUITO</v>
          </cell>
          <cell r="Q7107" t="str">
            <v>QUITO</v>
          </cell>
          <cell r="R7107" t="str">
            <v>PICHINCHA</v>
          </cell>
          <cell r="T7107" t="str">
            <v>TRANSERVISS</v>
          </cell>
          <cell r="U7107" t="str">
            <v>FLEXNETUIO_LOCAL</v>
          </cell>
          <cell r="V7107">
            <v>1</v>
          </cell>
          <cell r="W7107">
            <v>1</v>
          </cell>
          <cell r="X7107" t="str">
            <v>FLEXNET ECUADOR - MDELIVERY</v>
          </cell>
          <cell r="Y7107" t="str">
            <v>CALLE 28 DE JUNIO S/N Y GARCIA MORENO ENTRADA LLANO GRANDE</v>
          </cell>
        </row>
        <row r="7108">
          <cell r="A7108" t="str">
            <v>2475983</v>
          </cell>
          <cell r="B7108">
            <v>479525</v>
          </cell>
          <cell r="C7108" t="str">
            <v>2475983</v>
          </cell>
          <cell r="D7108" t="str">
            <v>MDELIVERY</v>
          </cell>
          <cell r="E7108" t="str">
            <v>DESPACHO</v>
          </cell>
          <cell r="F7108" t="str">
            <v>EXPRESS</v>
          </cell>
          <cell r="G7108" t="str">
            <v>TS7949</v>
          </cell>
          <cell r="H7108">
            <v>44909</v>
          </cell>
          <cell r="I7108" t="str">
            <v>ENTREGADO</v>
          </cell>
          <cell r="J7108">
            <v>44909</v>
          </cell>
          <cell r="K7108" t="str">
            <v>JEFFERSON VEGA   FERNANDO PINZON   RECEPCION_Laboratorios Bago del Ecuador S A</v>
          </cell>
          <cell r="L7108" t="str">
            <v>AV 12 de Octubre  E10 80   y Lizardo Garcia Edificio Alto Aragon P B  Frente Supermaxi 12 de Oct</v>
          </cell>
          <cell r="M7108" t="str">
            <v>1791224493001</v>
          </cell>
          <cell r="N7108" t="str">
            <v>0993987773</v>
          </cell>
          <cell r="O7108" t="str">
            <v/>
          </cell>
          <cell r="P7108" t="str">
            <v>QUITO</v>
          </cell>
          <cell r="Q7108" t="str">
            <v>QUITO</v>
          </cell>
          <cell r="R7108" t="str">
            <v>PICHINCHA</v>
          </cell>
          <cell r="T7108" t="str">
            <v>TRANSERVISS</v>
          </cell>
          <cell r="U7108" t="str">
            <v>FLEXNETUIO_LOCAL</v>
          </cell>
          <cell r="V7108">
            <v>1</v>
          </cell>
          <cell r="W7108">
            <v>1</v>
          </cell>
          <cell r="X7108" t="str">
            <v>FLEXNET ECUADOR - MDELIVERY</v>
          </cell>
          <cell r="Y7108" t="str">
            <v>CALLE 28 DE JUNIO S/N Y GARCIA MORENO ENTRADA LLANO GRANDE</v>
          </cell>
        </row>
        <row r="7109">
          <cell r="A7109" t="str">
            <v>2475988</v>
          </cell>
          <cell r="B7109">
            <v>479526</v>
          </cell>
          <cell r="C7109" t="str">
            <v>2475988</v>
          </cell>
          <cell r="D7109" t="str">
            <v>MDELIVERY</v>
          </cell>
          <cell r="E7109" t="str">
            <v>DESPACHO</v>
          </cell>
          <cell r="F7109" t="str">
            <v>EXPRESS</v>
          </cell>
          <cell r="G7109" t="str">
            <v>TS7956</v>
          </cell>
          <cell r="H7109">
            <v>44909</v>
          </cell>
          <cell r="I7109" t="str">
            <v>ENTREGADO</v>
          </cell>
          <cell r="J7109">
            <v>44909</v>
          </cell>
          <cell r="K7109" t="str">
            <v>ALEX LASLUISA_DAYANA ALEXANDRA BERRONES</v>
          </cell>
          <cell r="L7109" t="str">
            <v>AV COLON E6 12 Y LA RABIDA EDIFICIO AVE MARIA PISO 1 OFICINA 3</v>
          </cell>
          <cell r="M7109" t="str">
            <v>1719385096001</v>
          </cell>
          <cell r="N7109" t="str">
            <v>0979515561</v>
          </cell>
          <cell r="O7109" t="str">
            <v/>
          </cell>
          <cell r="P7109" t="str">
            <v>QUITO</v>
          </cell>
          <cell r="Q7109" t="str">
            <v>QUITO</v>
          </cell>
          <cell r="R7109" t="str">
            <v>PICHINCHA</v>
          </cell>
          <cell r="T7109" t="str">
            <v>TRANSERVISS</v>
          </cell>
          <cell r="U7109" t="str">
            <v>FLEXNETUIO_LOCAL</v>
          </cell>
          <cell r="V7109">
            <v>1</v>
          </cell>
          <cell r="W7109">
            <v>1</v>
          </cell>
          <cell r="X7109" t="str">
            <v>FLEXNET ECUADOR - MDELIVERY</v>
          </cell>
          <cell r="Y7109" t="str">
            <v>CALLE 28 DE JUNIO S/N Y GARCIA MORENO ENTRADA LLANO GRANDE</v>
          </cell>
        </row>
        <row r="7110">
          <cell r="A7110" t="str">
            <v>2475989</v>
          </cell>
          <cell r="B7110">
            <v>479527</v>
          </cell>
          <cell r="C7110" t="str">
            <v>2475989</v>
          </cell>
          <cell r="D7110" t="str">
            <v>MDELIVERY</v>
          </cell>
          <cell r="E7110" t="str">
            <v>DESPACHO</v>
          </cell>
          <cell r="F7110" t="str">
            <v>EXPRESS</v>
          </cell>
          <cell r="G7110" t="str">
            <v>EC5822</v>
          </cell>
          <cell r="H7110">
            <v>44909</v>
          </cell>
          <cell r="I7110" t="str">
            <v>ENTREGADO</v>
          </cell>
          <cell r="J7110">
            <v>44910</v>
          </cell>
          <cell r="K7110" t="str">
            <v>DENISSE AGAMA ANDREA HERRERA_UDLA1</v>
          </cell>
          <cell r="L7110" t="str">
            <v>UDLA PARK NAYON Y SIMON BOLIVAR</v>
          </cell>
          <cell r="M7110" t="str">
            <v>1791362845001</v>
          </cell>
          <cell r="N7110" t="str">
            <v>0998500570/0984827141</v>
          </cell>
          <cell r="O7110" t="str">
            <v/>
          </cell>
          <cell r="P7110" t="str">
            <v>QUITO</v>
          </cell>
          <cell r="Q7110" t="str">
            <v>QUITO</v>
          </cell>
          <cell r="R7110" t="str">
            <v>PICHINCHA</v>
          </cell>
          <cell r="T7110" t="str">
            <v>EXPRESSCON</v>
          </cell>
          <cell r="U7110" t="str">
            <v>FLEXNETUIO_LOCAL</v>
          </cell>
          <cell r="V7110">
            <v>1</v>
          </cell>
          <cell r="W7110">
            <v>1</v>
          </cell>
          <cell r="X7110" t="str">
            <v>FLEXNET ECUADOR - MDELIVERY</v>
          </cell>
          <cell r="Y7110" t="str">
            <v>CALLE 28 DE JUNIO S/N Y GARCIA MORENO ENTRADA LLANO GRANDE</v>
          </cell>
        </row>
        <row r="7111">
          <cell r="A7111" t="str">
            <v>2475992</v>
          </cell>
          <cell r="B7111">
            <v>479528</v>
          </cell>
          <cell r="C7111" t="str">
            <v>2475992</v>
          </cell>
          <cell r="D7111" t="str">
            <v>MDELIVERY</v>
          </cell>
          <cell r="E7111" t="str">
            <v>DESPACHO</v>
          </cell>
          <cell r="F7111" t="str">
            <v>EXPRESS</v>
          </cell>
          <cell r="G7111" t="str">
            <v>TS7939</v>
          </cell>
          <cell r="H7111">
            <v>44909</v>
          </cell>
          <cell r="I7111" t="str">
            <v>ENTREGADO</v>
          </cell>
          <cell r="J7111">
            <v>44909</v>
          </cell>
          <cell r="K7111" t="str">
            <v>JEFFERSON VEGA   FERNANDO PINZON   RECEPCION_Laboratorios Bago del Ecuador S A</v>
          </cell>
          <cell r="L7111" t="str">
            <v>AV 12 de Octubre  E10 80   y Lizardo Garcia Edificio Alto Aragon P B  Frente Supermaxi 12 de Oct</v>
          </cell>
          <cell r="M7111" t="str">
            <v>1791224493001</v>
          </cell>
          <cell r="N7111" t="str">
            <v>0993987773</v>
          </cell>
          <cell r="O7111" t="str">
            <v/>
          </cell>
          <cell r="P7111" t="str">
            <v>QUITO</v>
          </cell>
          <cell r="Q7111" t="str">
            <v>QUITO</v>
          </cell>
          <cell r="R7111" t="str">
            <v>PICHINCHA</v>
          </cell>
          <cell r="T7111" t="str">
            <v>TRANSERVISS</v>
          </cell>
          <cell r="U7111" t="str">
            <v>FLEXNETUIO_LOCAL</v>
          </cell>
          <cell r="V7111">
            <v>1</v>
          </cell>
          <cell r="W7111">
            <v>1</v>
          </cell>
          <cell r="X7111" t="str">
            <v>FLEXNET ECUADOR - MDELIVERY</v>
          </cell>
          <cell r="Y7111" t="str">
            <v>CALLE 28 DE JUNIO S/N Y GARCIA MORENO ENTRADA LLANO GRANDE</v>
          </cell>
        </row>
        <row r="7112">
          <cell r="A7112" t="str">
            <v>2475997</v>
          </cell>
          <cell r="B7112">
            <v>479529</v>
          </cell>
          <cell r="C7112" t="str">
            <v>2475997</v>
          </cell>
          <cell r="D7112" t="str">
            <v>MDELIVERY</v>
          </cell>
          <cell r="E7112" t="str">
            <v>DESPACHO</v>
          </cell>
          <cell r="F7112" t="str">
            <v>EXPRESS</v>
          </cell>
          <cell r="G7112" t="str">
            <v>TS7942</v>
          </cell>
          <cell r="H7112">
            <v>44909</v>
          </cell>
          <cell r="I7112" t="str">
            <v>ENTREGADO</v>
          </cell>
          <cell r="J7112">
            <v>44909</v>
          </cell>
          <cell r="K7112" t="str">
            <v>JEFFERSON VEGA   FERNANDO PINZON   RECEPCION_Laboratorios Bago del Ecuador S A</v>
          </cell>
          <cell r="L7112" t="str">
            <v>AV 12 de Octubre  E10 80   y Lizardo Garcia Edificio Alto Aragon P B  Frente Supermaxi 12 de Oct</v>
          </cell>
          <cell r="M7112" t="str">
            <v>1791224493001</v>
          </cell>
          <cell r="N7112" t="str">
            <v>0993987773</v>
          </cell>
          <cell r="O7112" t="str">
            <v/>
          </cell>
          <cell r="P7112" t="str">
            <v>QUITO</v>
          </cell>
          <cell r="Q7112" t="str">
            <v>QUITO</v>
          </cell>
          <cell r="R7112" t="str">
            <v>PICHINCHA</v>
          </cell>
          <cell r="T7112" t="str">
            <v>TRANSERVISS</v>
          </cell>
          <cell r="U7112" t="str">
            <v>FLEXNETUIO_LOCAL</v>
          </cell>
          <cell r="V7112">
            <v>1</v>
          </cell>
          <cell r="W7112">
            <v>1</v>
          </cell>
          <cell r="X7112" t="str">
            <v>FLEXNET ECUADOR - MDELIVERY</v>
          </cell>
          <cell r="Y7112" t="str">
            <v>CALLE 28 DE JUNIO S/N Y GARCIA MORENO ENTRADA LLANO GRANDE</v>
          </cell>
        </row>
        <row r="7113">
          <cell r="A7113" t="str">
            <v>2476003</v>
          </cell>
          <cell r="B7113">
            <v>479530</v>
          </cell>
          <cell r="C7113" t="str">
            <v>2476003</v>
          </cell>
          <cell r="D7113" t="str">
            <v>MDELIVERY</v>
          </cell>
          <cell r="E7113" t="str">
            <v>DESPACHO</v>
          </cell>
          <cell r="F7113" t="str">
            <v>EXPRESS</v>
          </cell>
          <cell r="G7113" t="str">
            <v>TS7953</v>
          </cell>
          <cell r="H7113">
            <v>44909</v>
          </cell>
          <cell r="I7113" t="str">
            <v>ENTREGADO</v>
          </cell>
          <cell r="J7113">
            <v>44909</v>
          </cell>
          <cell r="K7113" t="str">
            <v>JEFFERSON VEGA   FERNANDO PINZON   RECEPCION_Laboratorios Bago del Ecuador S A</v>
          </cell>
          <cell r="L7113" t="str">
            <v>AV 12 de Octubre  E10 80   y Lizardo Garcia Edificio Alto Aragon P B  Frente Supermaxi 12 de Oct</v>
          </cell>
          <cell r="M7113" t="str">
            <v>1791224493001</v>
          </cell>
          <cell r="N7113" t="str">
            <v>0993987773</v>
          </cell>
          <cell r="O7113" t="str">
            <v/>
          </cell>
          <cell r="P7113" t="str">
            <v>QUITO</v>
          </cell>
          <cell r="Q7113" t="str">
            <v>QUITO</v>
          </cell>
          <cell r="R7113" t="str">
            <v>PICHINCHA</v>
          </cell>
          <cell r="T7113" t="str">
            <v>TRANSERVISS</v>
          </cell>
          <cell r="U7113" t="str">
            <v>FLEXNETUIO_LOCAL</v>
          </cell>
          <cell r="V7113">
            <v>1</v>
          </cell>
          <cell r="W7113">
            <v>1</v>
          </cell>
          <cell r="X7113" t="str">
            <v>FLEXNET ECUADOR - MDELIVERY</v>
          </cell>
          <cell r="Y7113" t="str">
            <v>CALLE 28 DE JUNIO S/N Y GARCIA MORENO ENTRADA LLANO GRANDE</v>
          </cell>
        </row>
        <row r="7114">
          <cell r="A7114" t="str">
            <v>2476012</v>
          </cell>
          <cell r="B7114">
            <v>479531</v>
          </cell>
          <cell r="C7114" t="str">
            <v>2476012</v>
          </cell>
          <cell r="D7114" t="str">
            <v>MDELIVERY</v>
          </cell>
          <cell r="E7114" t="str">
            <v>DESPACHO</v>
          </cell>
          <cell r="F7114" t="str">
            <v>EXPRESS</v>
          </cell>
          <cell r="G7114" t="str">
            <v>EC5826</v>
          </cell>
          <cell r="H7114">
            <v>44909</v>
          </cell>
          <cell r="I7114" t="str">
            <v>ENTREGADO</v>
          </cell>
          <cell r="J7114">
            <v>44910</v>
          </cell>
          <cell r="K7114" t="str">
            <v>DENISSE AGAMA ANDREA HERRERA_UDLA1</v>
          </cell>
          <cell r="L7114" t="str">
            <v>UDLA PARK NAYON Y SIMON BOLIVAR</v>
          </cell>
          <cell r="M7114" t="str">
            <v>1791362845001</v>
          </cell>
          <cell r="N7114" t="str">
            <v>0998500570/0984827141</v>
          </cell>
          <cell r="O7114" t="str">
            <v/>
          </cell>
          <cell r="P7114" t="str">
            <v>QUITO</v>
          </cell>
          <cell r="Q7114" t="str">
            <v>QUITO</v>
          </cell>
          <cell r="R7114" t="str">
            <v>PICHINCHA</v>
          </cell>
          <cell r="T7114" t="str">
            <v>EXPRESSCON</v>
          </cell>
          <cell r="U7114" t="str">
            <v>FLEXNETUIO_LOCAL</v>
          </cell>
          <cell r="V7114">
            <v>1</v>
          </cell>
          <cell r="W7114">
            <v>1</v>
          </cell>
          <cell r="X7114" t="str">
            <v>FLEXNET ECUADOR - MDELIVERY</v>
          </cell>
          <cell r="Y7114" t="str">
            <v>CALLE 28 DE JUNIO S/N Y GARCIA MORENO ENTRADA LLANO GRANDE</v>
          </cell>
        </row>
        <row r="7115">
          <cell r="A7115" t="str">
            <v>2476013</v>
          </cell>
          <cell r="B7115">
            <v>479532</v>
          </cell>
          <cell r="C7115" t="str">
            <v>2476013</v>
          </cell>
          <cell r="D7115" t="str">
            <v>MDELIVERY</v>
          </cell>
          <cell r="E7115" t="str">
            <v>DESPACHO</v>
          </cell>
          <cell r="F7115" t="str">
            <v>EXPRESS</v>
          </cell>
          <cell r="G7115" t="str">
            <v>TS7946</v>
          </cell>
          <cell r="H7115">
            <v>44909</v>
          </cell>
          <cell r="I7115" t="str">
            <v>ENTREGADO</v>
          </cell>
          <cell r="J7115">
            <v>44909</v>
          </cell>
          <cell r="K7115" t="str">
            <v>JEFFERSON VEGA   FERNANDO PINZON   RECEPCION_Laboratorios Bago del Ecuador S A</v>
          </cell>
          <cell r="L7115" t="str">
            <v>AV 12 de Octubre  E10 80   y Lizardo Garcia Edificio Alto Aragon P B  Frente Supermaxi 12 de Oct</v>
          </cell>
          <cell r="M7115" t="str">
            <v>1791224493001</v>
          </cell>
          <cell r="N7115" t="str">
            <v>0993987773</v>
          </cell>
          <cell r="O7115" t="str">
            <v/>
          </cell>
          <cell r="P7115" t="str">
            <v>QUITO</v>
          </cell>
          <cell r="Q7115" t="str">
            <v>QUITO</v>
          </cell>
          <cell r="R7115" t="str">
            <v>PICHINCHA</v>
          </cell>
          <cell r="T7115" t="str">
            <v>TRANSERVISS</v>
          </cell>
          <cell r="U7115" t="str">
            <v>FLEXNETUIO_LOCAL</v>
          </cell>
          <cell r="V7115">
            <v>1</v>
          </cell>
          <cell r="W7115">
            <v>1</v>
          </cell>
          <cell r="X7115" t="str">
            <v>FLEXNET ECUADOR - MDELIVERY</v>
          </cell>
          <cell r="Y7115" t="str">
            <v>CALLE 28 DE JUNIO S/N Y GARCIA MORENO ENTRADA LLANO GRANDE</v>
          </cell>
        </row>
        <row r="7116">
          <cell r="A7116" t="str">
            <v>2476018</v>
          </cell>
          <cell r="B7116">
            <v>479533</v>
          </cell>
          <cell r="C7116" t="str">
            <v>2476018</v>
          </cell>
          <cell r="D7116" t="str">
            <v>MDELIVERY</v>
          </cell>
          <cell r="E7116" t="str">
            <v>DESPACHO</v>
          </cell>
          <cell r="F7116" t="str">
            <v>EXPRESS</v>
          </cell>
          <cell r="G7116" t="str">
            <v>TS7941</v>
          </cell>
          <cell r="H7116">
            <v>44909</v>
          </cell>
          <cell r="I7116" t="str">
            <v>ENTREGADO</v>
          </cell>
          <cell r="J7116">
            <v>44909</v>
          </cell>
          <cell r="K7116" t="str">
            <v>JEFFERSON VEGA   FERNANDO PINZON   RECEPCION_Laboratorios Bago del Ecuador S A</v>
          </cell>
          <cell r="L7116" t="str">
            <v>AV 12 de Octubre  E10 80   y Lizardo Garcia Edificio Alto Aragon P B  Frente Supermaxi 12 de Oct</v>
          </cell>
          <cell r="M7116" t="str">
            <v>1791224493001</v>
          </cell>
          <cell r="N7116" t="str">
            <v>0993987773</v>
          </cell>
          <cell r="O7116" t="str">
            <v/>
          </cell>
          <cell r="P7116" t="str">
            <v>QUITO</v>
          </cell>
          <cell r="Q7116" t="str">
            <v>QUITO</v>
          </cell>
          <cell r="R7116" t="str">
            <v>PICHINCHA</v>
          </cell>
          <cell r="T7116" t="str">
            <v>TRANSERVISS</v>
          </cell>
          <cell r="U7116" t="str">
            <v>FLEXNETUIO_LOCAL</v>
          </cell>
          <cell r="V7116">
            <v>1</v>
          </cell>
          <cell r="W7116">
            <v>1</v>
          </cell>
          <cell r="X7116" t="str">
            <v>FLEXNET ECUADOR - MDELIVERY</v>
          </cell>
          <cell r="Y7116" t="str">
            <v>CALLE 28 DE JUNIO S/N Y GARCIA MORENO ENTRADA LLANO GRANDE</v>
          </cell>
        </row>
        <row r="7117">
          <cell r="A7117" t="str">
            <v>2476024</v>
          </cell>
          <cell r="B7117">
            <v>479534</v>
          </cell>
          <cell r="C7117" t="str">
            <v>2476024</v>
          </cell>
          <cell r="D7117" t="str">
            <v>MDELIVERY</v>
          </cell>
          <cell r="E7117" t="str">
            <v>DESPACHO</v>
          </cell>
          <cell r="F7117" t="str">
            <v>EXPRESS</v>
          </cell>
          <cell r="G7117" t="str">
            <v>TS7947</v>
          </cell>
          <cell r="H7117">
            <v>44909</v>
          </cell>
          <cell r="I7117" t="str">
            <v>ENTREGADO</v>
          </cell>
          <cell r="J7117">
            <v>44909</v>
          </cell>
          <cell r="K7117" t="str">
            <v>JEFFERSON VEGA   FERNANDO PINZON   RECEPCION_Laboratorios Bago del Ecuador S A</v>
          </cell>
          <cell r="L7117" t="str">
            <v>AV 12 de Octubre  E10 80   y Lizardo Garcia Edificio Alto Aragon P B  Frente Supermaxi 12 de Oct</v>
          </cell>
          <cell r="M7117" t="str">
            <v>1791224493001</v>
          </cell>
          <cell r="N7117" t="str">
            <v>0993987773</v>
          </cell>
          <cell r="O7117" t="str">
            <v/>
          </cell>
          <cell r="P7117" t="str">
            <v>QUITO</v>
          </cell>
          <cell r="Q7117" t="str">
            <v>QUITO</v>
          </cell>
          <cell r="R7117" t="str">
            <v>PICHINCHA</v>
          </cell>
          <cell r="T7117" t="str">
            <v>TRANSERVISS</v>
          </cell>
          <cell r="U7117" t="str">
            <v>FLEXNETUIO_LOCAL</v>
          </cell>
          <cell r="V7117">
            <v>1</v>
          </cell>
          <cell r="W7117">
            <v>1</v>
          </cell>
          <cell r="X7117" t="str">
            <v>FLEXNET ECUADOR - MDELIVERY</v>
          </cell>
          <cell r="Y7117" t="str">
            <v>CALLE 28 DE JUNIO S/N Y GARCIA MORENO ENTRADA LLANO GRANDE</v>
          </cell>
        </row>
        <row r="7118">
          <cell r="A7118" t="str">
            <v>2476029</v>
          </cell>
          <cell r="B7118">
            <v>479535</v>
          </cell>
          <cell r="C7118" t="str">
            <v>2476029</v>
          </cell>
          <cell r="D7118" t="str">
            <v>MDELIVERY</v>
          </cell>
          <cell r="E7118" t="str">
            <v>DESPACHO</v>
          </cell>
          <cell r="F7118" t="str">
            <v>EXPRESS</v>
          </cell>
          <cell r="G7118" t="str">
            <v>TS7940</v>
          </cell>
          <cell r="H7118">
            <v>44909</v>
          </cell>
          <cell r="I7118" t="str">
            <v>ENTREGADO</v>
          </cell>
          <cell r="J7118">
            <v>44909</v>
          </cell>
          <cell r="K7118" t="str">
            <v xml:space="preserve">JUAN MOROCHO_ACRSELER SERVICIOS CIA  LTDA </v>
          </cell>
          <cell r="L7118" t="str">
            <v>AV 6 DE DICIEMBRE Y MANUEL M  SANCHEZ EDIFICIO CHAVEZ ESPINOZA 5TO PISO OFICINA 5B</v>
          </cell>
          <cell r="M7118" t="str">
            <v>1792777046001</v>
          </cell>
          <cell r="N7118" t="str">
            <v>0999698059</v>
          </cell>
          <cell r="O7118" t="str">
            <v/>
          </cell>
          <cell r="P7118" t="str">
            <v>QUITO</v>
          </cell>
          <cell r="Q7118" t="str">
            <v>QUITO</v>
          </cell>
          <cell r="R7118" t="str">
            <v>PICHINCHA</v>
          </cell>
          <cell r="T7118" t="str">
            <v>TRANSERVISS</v>
          </cell>
          <cell r="U7118" t="str">
            <v>FLEXNETUIO_LOCAL</v>
          </cell>
          <cell r="V7118">
            <v>1</v>
          </cell>
          <cell r="W7118">
            <v>1</v>
          </cell>
          <cell r="X7118" t="str">
            <v>FLEXNET ECUADOR - MDELIVERY</v>
          </cell>
          <cell r="Y7118" t="str">
            <v>CALLE 28 DE JUNIO S/N Y GARCIA MORENO ENTRADA LLANO GRANDE</v>
          </cell>
        </row>
        <row r="7119">
          <cell r="A7119" t="str">
            <v>2476034</v>
          </cell>
          <cell r="B7119">
            <v>479536</v>
          </cell>
          <cell r="C7119" t="str">
            <v>2476034</v>
          </cell>
          <cell r="D7119" t="str">
            <v>MDELIVERY</v>
          </cell>
          <cell r="E7119" t="str">
            <v>DESPACHO</v>
          </cell>
          <cell r="F7119" t="str">
            <v>EXPRESS</v>
          </cell>
          <cell r="G7119" t="str">
            <v>EC5827</v>
          </cell>
          <cell r="H7119">
            <v>44909</v>
          </cell>
          <cell r="I7119" t="str">
            <v>ENTREGADO</v>
          </cell>
          <cell r="J7119">
            <v>44909</v>
          </cell>
          <cell r="K7119" t="str">
            <v>DINO AUGUSTO PRETI MALDONADO O EVELYN CEDENO_ DINO AUGUSTO PRETI MALDONADO</v>
          </cell>
          <cell r="L7119" t="str">
            <v>calle Jode Padilla edificio Platinium oficinas 502</v>
          </cell>
          <cell r="M7119" t="str">
            <v>1721987558001</v>
          </cell>
          <cell r="N7119" t="str">
            <v>0985414755</v>
          </cell>
          <cell r="O7119" t="str">
            <v/>
          </cell>
          <cell r="P7119" t="str">
            <v>QUITO</v>
          </cell>
          <cell r="Q7119" t="str">
            <v>QUITO</v>
          </cell>
          <cell r="R7119" t="str">
            <v>PICHINCHA</v>
          </cell>
          <cell r="T7119" t="str">
            <v>EXPRESSCON</v>
          </cell>
          <cell r="U7119" t="str">
            <v>FLEXNETUIO_LOCAL</v>
          </cell>
          <cell r="V7119">
            <v>1</v>
          </cell>
          <cell r="W7119">
            <v>1</v>
          </cell>
          <cell r="X7119" t="str">
            <v>FLEXNET ECUADOR - MDELIVERY</v>
          </cell>
          <cell r="Y7119" t="str">
            <v>CALLE 28 DE JUNIO S/N Y GARCIA MORENO ENTRADA LLANO GRANDE</v>
          </cell>
        </row>
        <row r="7120">
          <cell r="A7120" t="str">
            <v>2476036</v>
          </cell>
          <cell r="B7120">
            <v>479537</v>
          </cell>
          <cell r="C7120" t="str">
            <v>2476036</v>
          </cell>
          <cell r="D7120" t="str">
            <v>MDELIVERY</v>
          </cell>
          <cell r="E7120" t="str">
            <v>DESPACHO</v>
          </cell>
          <cell r="F7120" t="str">
            <v>EXPRESS</v>
          </cell>
          <cell r="G7120" t="str">
            <v>TS7948</v>
          </cell>
          <cell r="H7120">
            <v>44909</v>
          </cell>
          <cell r="I7120" t="str">
            <v>ENTREGADO</v>
          </cell>
          <cell r="J7120">
            <v>44909</v>
          </cell>
          <cell r="K7120" t="str">
            <v>JEFFERSON VEGA   FERNANDO PINZON   RECEPCION_Laboratorios Bago del Ecuador S A</v>
          </cell>
          <cell r="L7120" t="str">
            <v>AV 12 de Octubre  E10 80   y Lizardo Garcia Edificio Alto Aragon P B  Frente Supermaxi 12 de Oct</v>
          </cell>
          <cell r="M7120" t="str">
            <v>1791224493001</v>
          </cell>
          <cell r="N7120" t="str">
            <v>0993987773</v>
          </cell>
          <cell r="O7120" t="str">
            <v/>
          </cell>
          <cell r="P7120" t="str">
            <v>QUITO</v>
          </cell>
          <cell r="Q7120" t="str">
            <v>QUITO</v>
          </cell>
          <cell r="R7120" t="str">
            <v>PICHINCHA</v>
          </cell>
          <cell r="T7120" t="str">
            <v>TRANSERVISS</v>
          </cell>
          <cell r="U7120" t="str">
            <v>FLEXNETUIO_LOCAL</v>
          </cell>
          <cell r="V7120">
            <v>1</v>
          </cell>
          <cell r="W7120">
            <v>1</v>
          </cell>
          <cell r="X7120" t="str">
            <v>FLEXNET ECUADOR - MDELIVERY</v>
          </cell>
          <cell r="Y7120" t="str">
            <v>CALLE 28 DE JUNIO S/N Y GARCIA MORENO ENTRADA LLANO GRANDE</v>
          </cell>
        </row>
        <row r="7121">
          <cell r="A7121" t="str">
            <v>2476042</v>
          </cell>
          <cell r="B7121">
            <v>479538</v>
          </cell>
          <cell r="C7121" t="str">
            <v>2476042</v>
          </cell>
          <cell r="D7121" t="str">
            <v>MDELIVERY</v>
          </cell>
          <cell r="E7121" t="str">
            <v>DESPACHO</v>
          </cell>
          <cell r="F7121" t="str">
            <v>EXPRESS</v>
          </cell>
          <cell r="G7121" t="str">
            <v>TS7938</v>
          </cell>
          <cell r="H7121">
            <v>44909</v>
          </cell>
          <cell r="I7121" t="str">
            <v>ENTREGADO</v>
          </cell>
          <cell r="J7121">
            <v>44909</v>
          </cell>
          <cell r="K7121" t="str">
            <v>JEFFERSON VEGA   FERNANDO PINZON   RECEPCION_Laboratorios Bago del Ecuador S A</v>
          </cell>
          <cell r="L7121" t="str">
            <v>AV 12 de Octubre  E10 80   y Lizardo Garcia Edificio Alto Aragon P B  Frente Supermaxi 12 de Oct</v>
          </cell>
          <cell r="M7121" t="str">
            <v>1791224493001</v>
          </cell>
          <cell r="N7121" t="str">
            <v>0993987773</v>
          </cell>
          <cell r="O7121" t="str">
            <v/>
          </cell>
          <cell r="P7121" t="str">
            <v>QUITO</v>
          </cell>
          <cell r="Q7121" t="str">
            <v>QUITO</v>
          </cell>
          <cell r="R7121" t="str">
            <v>PICHINCHA</v>
          </cell>
          <cell r="T7121" t="str">
            <v>TRANSERVISS</v>
          </cell>
          <cell r="U7121" t="str">
            <v>FLEXNETUIO_LOCAL</v>
          </cell>
          <cell r="V7121">
            <v>1</v>
          </cell>
          <cell r="W7121">
            <v>1</v>
          </cell>
          <cell r="X7121" t="str">
            <v>FLEXNET ECUADOR - MDELIVERY</v>
          </cell>
          <cell r="Y7121" t="str">
            <v>CALLE 28 DE JUNIO S/N Y GARCIA MORENO ENTRADA LLANO GRANDE</v>
          </cell>
        </row>
        <row r="7122">
          <cell r="A7122" t="str">
            <v>2476047</v>
          </cell>
          <cell r="B7122">
            <v>479539</v>
          </cell>
          <cell r="C7122" t="str">
            <v>2476047</v>
          </cell>
          <cell r="D7122" t="str">
            <v>MDELIVERY</v>
          </cell>
          <cell r="E7122" t="str">
            <v>DESPACHO</v>
          </cell>
          <cell r="F7122" t="str">
            <v>EXPRESS</v>
          </cell>
          <cell r="G7122" t="str">
            <v>TS7952</v>
          </cell>
          <cell r="H7122">
            <v>44909</v>
          </cell>
          <cell r="I7122" t="str">
            <v>ENTREGADO</v>
          </cell>
          <cell r="J7122">
            <v>44909</v>
          </cell>
          <cell r="K7122" t="str">
            <v>JEFFERSON VEGA   FERNANDO PINZON   RECEPCION_Laboratorios Bago del Ecuador S A</v>
          </cell>
          <cell r="L7122" t="str">
            <v>AV 12 de Octubre  E10 80   y Lizardo Garcia Edificio Alto Aragon P B  Frente Supermaxi 12 de Oct</v>
          </cell>
          <cell r="M7122" t="str">
            <v>1791224493001</v>
          </cell>
          <cell r="N7122" t="str">
            <v>0993987773</v>
          </cell>
          <cell r="O7122" t="str">
            <v/>
          </cell>
          <cell r="P7122" t="str">
            <v>QUITO</v>
          </cell>
          <cell r="Q7122" t="str">
            <v>QUITO</v>
          </cell>
          <cell r="R7122" t="str">
            <v>PICHINCHA</v>
          </cell>
          <cell r="T7122" t="str">
            <v>TRANSERVISS</v>
          </cell>
          <cell r="U7122" t="str">
            <v>FLEXNETUIO_LOCAL</v>
          </cell>
          <cell r="V7122">
            <v>1</v>
          </cell>
          <cell r="W7122">
            <v>1</v>
          </cell>
          <cell r="X7122" t="str">
            <v>FLEXNET ECUADOR - MDELIVERY</v>
          </cell>
          <cell r="Y7122" t="str">
            <v>CALLE 28 DE JUNIO S/N Y GARCIA MORENO ENTRADA LLANO GRANDE</v>
          </cell>
        </row>
        <row r="7123">
          <cell r="A7123" t="str">
            <v>2476057</v>
          </cell>
          <cell r="B7123">
            <v>479540</v>
          </cell>
          <cell r="C7123" t="str">
            <v>2476057</v>
          </cell>
          <cell r="D7123" t="str">
            <v>MDELIVERY</v>
          </cell>
          <cell r="E7123" t="str">
            <v>DESPACHO</v>
          </cell>
          <cell r="F7123" t="str">
            <v>EXPRESS</v>
          </cell>
          <cell r="G7123" t="str">
            <v>TS7945</v>
          </cell>
          <cell r="H7123">
            <v>44909</v>
          </cell>
          <cell r="I7123" t="str">
            <v>ENTREGADO</v>
          </cell>
          <cell r="J7123">
            <v>44909</v>
          </cell>
          <cell r="K7123" t="str">
            <v>JEFFERSON VEGA   FERNANDO PINZON   RECEPCION_Laboratorios Bago del Ecuador S A</v>
          </cell>
          <cell r="L7123" t="str">
            <v>AV 12 de Octubre  E10 80   y Lizardo Garcia Edificio Alto Aragon P B  Frente Supermaxi 12 de Oct</v>
          </cell>
          <cell r="M7123" t="str">
            <v>1791224493001</v>
          </cell>
          <cell r="N7123" t="str">
            <v>0993987773</v>
          </cell>
          <cell r="O7123" t="str">
            <v/>
          </cell>
          <cell r="P7123" t="str">
            <v>QUITO</v>
          </cell>
          <cell r="Q7123" t="str">
            <v>QUITO</v>
          </cell>
          <cell r="R7123" t="str">
            <v>PICHINCHA</v>
          </cell>
          <cell r="T7123" t="str">
            <v>TRANSERVISS</v>
          </cell>
          <cell r="U7123" t="str">
            <v>FLEXNETUIO_LOCAL</v>
          </cell>
          <cell r="V7123">
            <v>1</v>
          </cell>
          <cell r="W7123">
            <v>1</v>
          </cell>
          <cell r="X7123" t="str">
            <v>FLEXNET ECUADOR - MDELIVERY</v>
          </cell>
          <cell r="Y7123" t="str">
            <v>CALLE 28 DE JUNIO S/N Y GARCIA MORENO ENTRADA LLANO GRANDE</v>
          </cell>
        </row>
        <row r="7124">
          <cell r="A7124" t="str">
            <v>2476066</v>
          </cell>
          <cell r="B7124">
            <v>479541</v>
          </cell>
          <cell r="C7124" t="str">
            <v>2476066</v>
          </cell>
          <cell r="D7124" t="str">
            <v>MDELIVERY</v>
          </cell>
          <cell r="E7124" t="str">
            <v>DESPACHO</v>
          </cell>
          <cell r="F7124" t="str">
            <v>EXPRESS</v>
          </cell>
          <cell r="G7124" t="str">
            <v>TS7936</v>
          </cell>
          <cell r="H7124">
            <v>44909</v>
          </cell>
          <cell r="I7124" t="str">
            <v>ENTREGADO</v>
          </cell>
          <cell r="J7124">
            <v>44909</v>
          </cell>
          <cell r="K7124" t="str">
            <v>JEFFERSON VEGA   FERNANDO PINZON   RECEPCION_Laboratorios Bago del Ecuador S A</v>
          </cell>
          <cell r="L7124" t="str">
            <v>AV 12 de Octubre  E10 80   y Lizardo Garcia Edificio Alto Aragon P B  Frente Supermaxi 12 de Oct</v>
          </cell>
          <cell r="M7124" t="str">
            <v>1791224493001</v>
          </cell>
          <cell r="N7124" t="str">
            <v>0993987773</v>
          </cell>
          <cell r="O7124" t="str">
            <v/>
          </cell>
          <cell r="P7124" t="str">
            <v>QUITO</v>
          </cell>
          <cell r="Q7124" t="str">
            <v>QUITO</v>
          </cell>
          <cell r="R7124" t="str">
            <v>PICHINCHA</v>
          </cell>
          <cell r="T7124" t="str">
            <v>TRANSERVISS</v>
          </cell>
          <cell r="U7124" t="str">
            <v>FLEXNETUIO_LOCAL</v>
          </cell>
          <cell r="V7124">
            <v>1</v>
          </cell>
          <cell r="W7124">
            <v>1</v>
          </cell>
          <cell r="X7124" t="str">
            <v>FLEXNET ECUADOR - MDELIVERY</v>
          </cell>
          <cell r="Y7124" t="str">
            <v>CALLE 28 DE JUNIO S/N Y GARCIA MORENO ENTRADA LLANO GRANDE</v>
          </cell>
        </row>
        <row r="7125">
          <cell r="A7125" t="str">
            <v>2476071</v>
          </cell>
          <cell r="B7125">
            <v>479542</v>
          </cell>
          <cell r="C7125" t="str">
            <v>2476071</v>
          </cell>
          <cell r="D7125" t="str">
            <v>MDELIVERY</v>
          </cell>
          <cell r="E7125" t="str">
            <v>DESPACHO</v>
          </cell>
          <cell r="F7125" t="str">
            <v>EXPRESS</v>
          </cell>
          <cell r="G7125" t="str">
            <v>TS7954</v>
          </cell>
          <cell r="H7125">
            <v>44909</v>
          </cell>
          <cell r="I7125" t="str">
            <v>ENTREGADO</v>
          </cell>
          <cell r="J7125">
            <v>44909</v>
          </cell>
          <cell r="K7125" t="str">
            <v>JEFFERSON VEGA   FERNANDO PINZON   RECEPCION_Laboratorios Bago del Ecuador S A</v>
          </cell>
          <cell r="L7125" t="str">
            <v>AV 12 de Octubre  E10 80   y Lizardo Garcia Edificio Alto Aragon P B  Frente Supermaxi 12 de Oct</v>
          </cell>
          <cell r="M7125" t="str">
            <v>1791224493001</v>
          </cell>
          <cell r="N7125" t="str">
            <v>0993987773</v>
          </cell>
          <cell r="O7125" t="str">
            <v/>
          </cell>
          <cell r="P7125" t="str">
            <v>QUITO</v>
          </cell>
          <cell r="Q7125" t="str">
            <v>QUITO</v>
          </cell>
          <cell r="R7125" t="str">
            <v>PICHINCHA</v>
          </cell>
          <cell r="T7125" t="str">
            <v>TRANSERVISS</v>
          </cell>
          <cell r="U7125" t="str">
            <v>FLEXNETUIO_LOCAL</v>
          </cell>
          <cell r="V7125">
            <v>1</v>
          </cell>
          <cell r="W7125">
            <v>1</v>
          </cell>
          <cell r="X7125" t="str">
            <v>FLEXNET ECUADOR - MDELIVERY</v>
          </cell>
          <cell r="Y7125" t="str">
            <v>CALLE 28 DE JUNIO S/N Y GARCIA MORENO ENTRADA LLANO GRANDE</v>
          </cell>
        </row>
        <row r="7126">
          <cell r="A7126" t="str">
            <v>2476076</v>
          </cell>
          <cell r="B7126">
            <v>479543</v>
          </cell>
          <cell r="C7126" t="str">
            <v>2476076</v>
          </cell>
          <cell r="D7126" t="str">
            <v>MDELIVERY</v>
          </cell>
          <cell r="E7126" t="str">
            <v>DESPACHO</v>
          </cell>
          <cell r="F7126" t="str">
            <v>EXPRESS</v>
          </cell>
          <cell r="G7126" t="str">
            <v>TS7943</v>
          </cell>
          <cell r="H7126">
            <v>44909</v>
          </cell>
          <cell r="I7126" t="str">
            <v>ENTREGADO</v>
          </cell>
          <cell r="J7126">
            <v>44909</v>
          </cell>
          <cell r="K7126" t="str">
            <v>JEFFERSON VEGA   FERNANDO PINZON   RECEPCION_Laboratorios Bago del Ecuador S A</v>
          </cell>
          <cell r="L7126" t="str">
            <v>AV 12 de Octubre  E10 80   y Lizardo Garcia Edificio Alto Aragon P B  Frente Supermaxi 12 de Oct</v>
          </cell>
          <cell r="M7126" t="str">
            <v>1791224493001</v>
          </cell>
          <cell r="N7126" t="str">
            <v>0993987773</v>
          </cell>
          <cell r="O7126" t="str">
            <v/>
          </cell>
          <cell r="P7126" t="str">
            <v>QUITO</v>
          </cell>
          <cell r="Q7126" t="str">
            <v>QUITO</v>
          </cell>
          <cell r="R7126" t="str">
            <v>PICHINCHA</v>
          </cell>
          <cell r="T7126" t="str">
            <v>TRANSERVISS</v>
          </cell>
          <cell r="U7126" t="str">
            <v>FLEXNETUIO_LOCAL</v>
          </cell>
          <cell r="V7126">
            <v>1</v>
          </cell>
          <cell r="W7126">
            <v>1</v>
          </cell>
          <cell r="X7126" t="str">
            <v>FLEXNET ECUADOR - MDELIVERY</v>
          </cell>
          <cell r="Y7126" t="str">
            <v>CALLE 28 DE JUNIO S/N Y GARCIA MORENO ENTRADA LLANO GRANDE</v>
          </cell>
        </row>
        <row r="7127">
          <cell r="A7127" t="str">
            <v>2476081</v>
          </cell>
          <cell r="B7127">
            <v>479544</v>
          </cell>
          <cell r="C7127" t="str">
            <v>2476081</v>
          </cell>
          <cell r="D7127" t="str">
            <v>MDELIVERY</v>
          </cell>
          <cell r="E7127" t="str">
            <v>DESPACHO</v>
          </cell>
          <cell r="F7127" t="str">
            <v>EXPRESS</v>
          </cell>
          <cell r="G7127" t="str">
            <v>TS7951</v>
          </cell>
          <cell r="H7127">
            <v>44909</v>
          </cell>
          <cell r="I7127" t="str">
            <v>ENTREGADO</v>
          </cell>
          <cell r="J7127">
            <v>44909</v>
          </cell>
          <cell r="K7127" t="str">
            <v>JEFFERSON VEGA   FERNANDO PINZON   RECEPCION_Laboratorios Bago del Ecuador S A</v>
          </cell>
          <cell r="L7127" t="str">
            <v>AV 12 de Octubre  E10 80   y Lizardo Garcia Edificio Alto Aragon P B  Frente Supermaxi 12 de Oct</v>
          </cell>
          <cell r="M7127" t="str">
            <v>1791224493001</v>
          </cell>
          <cell r="N7127" t="str">
            <v>0993987773</v>
          </cell>
          <cell r="O7127" t="str">
            <v/>
          </cell>
          <cell r="P7127" t="str">
            <v>QUITO</v>
          </cell>
          <cell r="Q7127" t="str">
            <v>QUITO</v>
          </cell>
          <cell r="R7127" t="str">
            <v>PICHINCHA</v>
          </cell>
          <cell r="T7127" t="str">
            <v>TRANSERVISS</v>
          </cell>
          <cell r="U7127" t="str">
            <v>FLEXNETUIO_LOCAL</v>
          </cell>
          <cell r="V7127">
            <v>1</v>
          </cell>
          <cell r="W7127">
            <v>1</v>
          </cell>
          <cell r="X7127" t="str">
            <v>FLEXNET ECUADOR - MDELIVERY</v>
          </cell>
          <cell r="Y7127" t="str">
            <v>CALLE 28 DE JUNIO S/N Y GARCIA MORENO ENTRADA LLANO GRANDE</v>
          </cell>
        </row>
        <row r="7128">
          <cell r="A7128" t="str">
            <v>2476088</v>
          </cell>
          <cell r="B7128">
            <v>479545</v>
          </cell>
          <cell r="C7128" t="str">
            <v>2476088</v>
          </cell>
          <cell r="D7128" t="str">
            <v>MDELIVERY</v>
          </cell>
          <cell r="E7128" t="str">
            <v>DESPACHO</v>
          </cell>
          <cell r="F7128" t="str">
            <v>EXPRESS</v>
          </cell>
          <cell r="G7128" t="str">
            <v>TS7937</v>
          </cell>
          <cell r="H7128">
            <v>44909</v>
          </cell>
          <cell r="I7128" t="str">
            <v>ENTREGADO</v>
          </cell>
          <cell r="J7128">
            <v>44909</v>
          </cell>
          <cell r="K7128" t="str">
            <v>JEFFERSON VEGA   FERNANDO PINZON   RECEPCION_Laboratorios Bago del Ecuador S A</v>
          </cell>
          <cell r="L7128" t="str">
            <v>AV 12 de Octubre  E10 80   y Lizardo Garcia Edificio Alto Aragon P B  Frente Supermaxi 12 de Oct</v>
          </cell>
          <cell r="M7128" t="str">
            <v>1791224493001</v>
          </cell>
          <cell r="N7128" t="str">
            <v>0993987773</v>
          </cell>
          <cell r="O7128" t="str">
            <v/>
          </cell>
          <cell r="P7128" t="str">
            <v>QUITO</v>
          </cell>
          <cell r="Q7128" t="str">
            <v>QUITO</v>
          </cell>
          <cell r="R7128" t="str">
            <v>PICHINCHA</v>
          </cell>
          <cell r="T7128" t="str">
            <v>TRANSERVISS</v>
          </cell>
          <cell r="U7128" t="str">
            <v>FLEXNETUIO_LOCAL</v>
          </cell>
          <cell r="V7128">
            <v>1</v>
          </cell>
          <cell r="W7128">
            <v>1</v>
          </cell>
          <cell r="X7128" t="str">
            <v>FLEXNET ECUADOR - MDELIVERY</v>
          </cell>
          <cell r="Y7128" t="str">
            <v>CALLE 28 DE JUNIO S/N Y GARCIA MORENO ENTRADA LLANO GRANDE</v>
          </cell>
        </row>
        <row r="7129">
          <cell r="A7129" t="str">
            <v>2476094</v>
          </cell>
          <cell r="B7129">
            <v>479546</v>
          </cell>
          <cell r="C7129" t="str">
            <v>2476094</v>
          </cell>
          <cell r="D7129" t="str">
            <v>MDELIVERY</v>
          </cell>
          <cell r="E7129" t="str">
            <v>DESPACHO</v>
          </cell>
          <cell r="F7129" t="str">
            <v>EXPRESS</v>
          </cell>
          <cell r="G7129" t="str">
            <v>TS7961</v>
          </cell>
          <cell r="H7129">
            <v>44909</v>
          </cell>
          <cell r="I7129" t="str">
            <v>ENTREGADO</v>
          </cell>
          <cell r="J7129">
            <v>44909</v>
          </cell>
          <cell r="K7129" t="str">
            <v>JEFFERSON VEGA   FERNANDO PINZON   RECEPCION_Laboratorios Bago del Ecuador S A</v>
          </cell>
          <cell r="L7129" t="str">
            <v>AV 12 de Octubre  E10 80   y Lizardo Garcia Edificio Alto Aragon P B  Frente Supermaxi 12 de Oct</v>
          </cell>
          <cell r="M7129" t="str">
            <v>1791224493001</v>
          </cell>
          <cell r="N7129" t="str">
            <v>0993987773</v>
          </cell>
          <cell r="O7129" t="str">
            <v/>
          </cell>
          <cell r="P7129" t="str">
            <v>QUITO</v>
          </cell>
          <cell r="Q7129" t="str">
            <v>QUITO</v>
          </cell>
          <cell r="R7129" t="str">
            <v>PICHINCHA</v>
          </cell>
          <cell r="T7129" t="str">
            <v>TRANSERVISS</v>
          </cell>
          <cell r="U7129" t="str">
            <v>FLEXNETUIO_LOCAL</v>
          </cell>
          <cell r="V7129">
            <v>1</v>
          </cell>
          <cell r="W7129">
            <v>1</v>
          </cell>
          <cell r="X7129" t="str">
            <v>FLEXNET ECUADOR - MDELIVERY</v>
          </cell>
          <cell r="Y7129" t="str">
            <v>CALLE 28 DE JUNIO S/N Y GARCIA MORENO ENTRADA LLANO GRANDE</v>
          </cell>
        </row>
        <row r="7130">
          <cell r="A7130" t="str">
            <v>2476104</v>
          </cell>
          <cell r="B7130">
            <v>479547</v>
          </cell>
          <cell r="C7130" t="str">
            <v>2476104</v>
          </cell>
          <cell r="D7130" t="str">
            <v>MDELIVERY</v>
          </cell>
          <cell r="E7130" t="str">
            <v>DESPACHO</v>
          </cell>
          <cell r="F7130" t="str">
            <v>EXPRESS</v>
          </cell>
          <cell r="G7130" t="str">
            <v>TS7962</v>
          </cell>
          <cell r="H7130">
            <v>44909</v>
          </cell>
          <cell r="I7130" t="str">
            <v>ENTREGADO</v>
          </cell>
          <cell r="J7130">
            <v>44909</v>
          </cell>
          <cell r="K7130" t="str">
            <v>JEFFERSON VEGA   FERNANDO PINZON   RECEPCION_Laboratorios Bago del Ecuador S A</v>
          </cell>
          <cell r="L7130" t="str">
            <v>AV 12 de Octubre  E10 80   y Lizardo Garcia Edificio Alto Aragon P B  Frente Supermaxi 12 de Oct</v>
          </cell>
          <cell r="M7130" t="str">
            <v>1791224493001</v>
          </cell>
          <cell r="N7130" t="str">
            <v>0993987773</v>
          </cell>
          <cell r="O7130" t="str">
            <v/>
          </cell>
          <cell r="P7130" t="str">
            <v>QUITO</v>
          </cell>
          <cell r="Q7130" t="str">
            <v>QUITO</v>
          </cell>
          <cell r="R7130" t="str">
            <v>PICHINCHA</v>
          </cell>
          <cell r="T7130" t="str">
            <v>TRANSERVISS</v>
          </cell>
          <cell r="U7130" t="str">
            <v>FLEXNETUIO_LOCAL</v>
          </cell>
          <cell r="V7130">
            <v>1</v>
          </cell>
          <cell r="W7130">
            <v>1</v>
          </cell>
          <cell r="X7130" t="str">
            <v>FLEXNET ECUADOR - MDELIVERY</v>
          </cell>
          <cell r="Y7130" t="str">
            <v>CALLE 28 DE JUNIO S/N Y GARCIA MORENO ENTRADA LLANO GRANDE</v>
          </cell>
        </row>
        <row r="7131">
          <cell r="A7131" t="str">
            <v>2476109</v>
          </cell>
          <cell r="B7131">
            <v>479548</v>
          </cell>
          <cell r="C7131" t="str">
            <v>2476109</v>
          </cell>
          <cell r="D7131" t="str">
            <v>MDELIVERY</v>
          </cell>
          <cell r="E7131" t="str">
            <v>DESPACHO</v>
          </cell>
          <cell r="F7131" t="str">
            <v>EXPRESS</v>
          </cell>
          <cell r="G7131" t="str">
            <v>TS7963</v>
          </cell>
          <cell r="H7131">
            <v>44909</v>
          </cell>
          <cell r="I7131" t="str">
            <v>ENTREGADO</v>
          </cell>
          <cell r="J7131">
            <v>44909</v>
          </cell>
          <cell r="K7131" t="str">
            <v xml:space="preserve">TERESA RUBIO_ HOSPITAL METROPOLITANO S A S </v>
          </cell>
          <cell r="L7131" t="str">
            <v>Av  Mariana de Jesus s n y Nicolas Arteta Hospital Metropolitano Area Talento Humano</v>
          </cell>
          <cell r="M7131" t="str">
            <v>1793178138001</v>
          </cell>
          <cell r="N7131" t="str">
            <v>0987832346</v>
          </cell>
          <cell r="O7131" t="str">
            <v/>
          </cell>
          <cell r="P7131" t="str">
            <v>QUITO</v>
          </cell>
          <cell r="Q7131" t="str">
            <v>QUITO</v>
          </cell>
          <cell r="R7131" t="str">
            <v>PICHINCHA</v>
          </cell>
          <cell r="T7131" t="str">
            <v>TRANSERVISS</v>
          </cell>
          <cell r="U7131" t="str">
            <v>FLEXNETUIO_LOCAL</v>
          </cell>
          <cell r="V7131">
            <v>1</v>
          </cell>
          <cell r="W7131">
            <v>1</v>
          </cell>
          <cell r="X7131" t="str">
            <v>FLEXNET ECUADOR - MDELIVERY</v>
          </cell>
          <cell r="Y7131" t="str">
            <v>CALLE 28 DE JUNIO S/N Y GARCIA MORENO ENTRADA LLANO GRANDE</v>
          </cell>
        </row>
        <row r="7132">
          <cell r="A7132" t="str">
            <v>2476111</v>
          </cell>
          <cell r="B7132">
            <v>479549</v>
          </cell>
          <cell r="C7132" t="str">
            <v>2476111</v>
          </cell>
          <cell r="D7132" t="str">
            <v>MDELIVERY</v>
          </cell>
          <cell r="E7132" t="str">
            <v>DESPACHO</v>
          </cell>
          <cell r="F7132" t="str">
            <v>EXPRESS</v>
          </cell>
          <cell r="G7132" t="str">
            <v>TS7934</v>
          </cell>
          <cell r="H7132">
            <v>44909</v>
          </cell>
          <cell r="I7132" t="str">
            <v>ENTREGADO</v>
          </cell>
          <cell r="J7132">
            <v>44909</v>
          </cell>
          <cell r="K7132" t="str">
            <v>Nefi Trujillo_IGLESIA DE JESUCRISTO DE LOS SANTOS DE LOS ULTIMOS</v>
          </cell>
          <cell r="L7132" t="str">
            <v>Colon E8 71 entre Diego de Almagro y Yanez Pinzon</v>
          </cell>
          <cell r="M7132" t="str">
            <v>1790898954001</v>
          </cell>
          <cell r="N7132" t="str">
            <v>0999800130</v>
          </cell>
          <cell r="O7132" t="str">
            <v/>
          </cell>
          <cell r="P7132" t="str">
            <v>QUITO</v>
          </cell>
          <cell r="Q7132" t="str">
            <v>QUITO</v>
          </cell>
          <cell r="R7132" t="str">
            <v>PICHINCHA</v>
          </cell>
          <cell r="T7132" t="str">
            <v>TRANSERVISS</v>
          </cell>
          <cell r="U7132" t="str">
            <v>FLEXNETUIO_LOCAL</v>
          </cell>
          <cell r="V7132">
            <v>1</v>
          </cell>
          <cell r="W7132">
            <v>1</v>
          </cell>
          <cell r="X7132" t="str">
            <v>FLEXNET ECUADOR - MDELIVERY</v>
          </cell>
          <cell r="Y7132" t="str">
            <v>CALLE 28 DE JUNIO S/N Y GARCIA MORENO ENTRADA LLANO GRANDE</v>
          </cell>
        </row>
        <row r="7133">
          <cell r="A7133" t="str">
            <v>2476112</v>
          </cell>
          <cell r="B7133">
            <v>479550</v>
          </cell>
          <cell r="C7133" t="str">
            <v>2476112</v>
          </cell>
          <cell r="D7133" t="str">
            <v>MDELIVERY</v>
          </cell>
          <cell r="E7133" t="str">
            <v>DESPACHO</v>
          </cell>
          <cell r="F7133" t="str">
            <v>EXPRESS</v>
          </cell>
          <cell r="G7133" t="str">
            <v>TS7960</v>
          </cell>
          <cell r="H7133">
            <v>44909</v>
          </cell>
          <cell r="I7133" t="str">
            <v>ENTREGADO</v>
          </cell>
          <cell r="J7133">
            <v>44909</v>
          </cell>
          <cell r="K7133" t="str">
            <v>JEFFERSON VEGA   FERNANDO PINZON   RECEPCION_Laboratorios Bago del Ecuador S A</v>
          </cell>
          <cell r="L7133" t="str">
            <v>AV 12 de Octubre  E10 80   y Lizardo Garcia Edificio Alto Aragon P B  Frente Supermaxi 12 de Oct</v>
          </cell>
          <cell r="M7133" t="str">
            <v>1791224493001</v>
          </cell>
          <cell r="N7133" t="str">
            <v>0993987773</v>
          </cell>
          <cell r="O7133" t="str">
            <v/>
          </cell>
          <cell r="P7133" t="str">
            <v>QUITO</v>
          </cell>
          <cell r="Q7133" t="str">
            <v>QUITO</v>
          </cell>
          <cell r="R7133" t="str">
            <v>PICHINCHA</v>
          </cell>
          <cell r="T7133" t="str">
            <v>TRANSERVISS</v>
          </cell>
          <cell r="U7133" t="str">
            <v>FLEXNETUIO_LOCAL</v>
          </cell>
          <cell r="V7133">
            <v>1</v>
          </cell>
          <cell r="W7133">
            <v>1</v>
          </cell>
          <cell r="X7133" t="str">
            <v>FLEXNET ECUADOR - MDELIVERY</v>
          </cell>
          <cell r="Y7133" t="str">
            <v>CALLE 28 DE JUNIO S/N Y GARCIA MORENO ENTRADA LLANO GRANDE</v>
          </cell>
        </row>
        <row r="7134">
          <cell r="A7134" t="str">
            <v>2476116</v>
          </cell>
          <cell r="B7134">
            <v>479551</v>
          </cell>
          <cell r="C7134" t="str">
            <v>2476116</v>
          </cell>
          <cell r="D7134" t="str">
            <v>MDELIVERY</v>
          </cell>
          <cell r="E7134" t="str">
            <v>DESPACHO</v>
          </cell>
          <cell r="F7134" t="str">
            <v>EXPRESS</v>
          </cell>
          <cell r="G7134" t="str">
            <v>EC5819</v>
          </cell>
          <cell r="H7134">
            <v>44909</v>
          </cell>
          <cell r="I7134" t="str">
            <v>ENTREGADO</v>
          </cell>
          <cell r="J7134">
            <v>44909</v>
          </cell>
          <cell r="K7134" t="str">
            <v>CRISTINA NAVARRETE_TIPTI SA</v>
          </cell>
          <cell r="L7134" t="str">
            <v>AV BRASIL Y MARIANO ECHEVERRIA EDIFICIO MOEN P B TIPTI S A   FRENTE AL BCO INTERNACIONAL</v>
          </cell>
          <cell r="M7134" t="str">
            <v>1792694337001</v>
          </cell>
          <cell r="N7134" t="str">
            <v>0990564275</v>
          </cell>
          <cell r="O7134" t="str">
            <v/>
          </cell>
          <cell r="P7134" t="str">
            <v>QUITO</v>
          </cell>
          <cell r="Q7134" t="str">
            <v>QUITO</v>
          </cell>
          <cell r="R7134" t="str">
            <v>PICHINCHA</v>
          </cell>
          <cell r="T7134" t="str">
            <v>EXPRESSCON</v>
          </cell>
          <cell r="U7134" t="str">
            <v>FLEXNETUIO_LOCAL</v>
          </cell>
          <cell r="V7134">
            <v>1</v>
          </cell>
          <cell r="W7134">
            <v>1</v>
          </cell>
          <cell r="X7134" t="str">
            <v>FLEXNET ECUADOR - MDELIVERY</v>
          </cell>
          <cell r="Y7134" t="str">
            <v>CALLE 28 DE JUNIO S/N Y GARCIA MORENO ENTRADA LLANO GRANDE</v>
          </cell>
        </row>
        <row r="7135">
          <cell r="A7135" t="str">
            <v>2476131_1</v>
          </cell>
          <cell r="B7135">
            <v>479552</v>
          </cell>
          <cell r="C7135" t="str">
            <v>2476131_1</v>
          </cell>
          <cell r="D7135" t="str">
            <v>MDELIVERY</v>
          </cell>
          <cell r="E7135" t="str">
            <v>DESPACHO</v>
          </cell>
          <cell r="F7135" t="str">
            <v>EXPRESS</v>
          </cell>
          <cell r="G7135" t="str">
            <v>TS7933</v>
          </cell>
          <cell r="H7135">
            <v>44909</v>
          </cell>
          <cell r="I7135" t="str">
            <v>ENTREGADO</v>
          </cell>
          <cell r="J7135">
            <v>44909</v>
          </cell>
          <cell r="K7135" t="str">
            <v>Nefi Trujillo_IGLESIA DE JESUCRISTO DE LOS SANTOS DE LOS ULTIMOS</v>
          </cell>
          <cell r="L7135" t="str">
            <v>Av  Colon E8 71 entre Diego de Almagro y Yanez Pinzon</v>
          </cell>
          <cell r="M7135" t="str">
            <v>1790898954001</v>
          </cell>
          <cell r="N7135" t="str">
            <v>0999800130</v>
          </cell>
          <cell r="O7135" t="str">
            <v/>
          </cell>
          <cell r="P7135" t="str">
            <v>QUITO</v>
          </cell>
          <cell r="Q7135" t="str">
            <v>QUITO</v>
          </cell>
          <cell r="R7135" t="str">
            <v>PICHINCHA</v>
          </cell>
          <cell r="T7135" t="str">
            <v>TRANSERVISS</v>
          </cell>
          <cell r="U7135" t="str">
            <v>FLEXNETUIO_LOCAL</v>
          </cell>
          <cell r="V7135">
            <v>1</v>
          </cell>
          <cell r="W7135">
            <v>1</v>
          </cell>
          <cell r="X7135" t="str">
            <v>FLEXNET ECUADOR - MDELIVERY</v>
          </cell>
          <cell r="Y7135" t="str">
            <v>CALLE 28 DE JUNIO S/N Y GARCIA MORENO ENTRADA LLANO GRANDE</v>
          </cell>
        </row>
        <row r="7136">
          <cell r="A7136" t="str">
            <v>2476154</v>
          </cell>
          <cell r="B7136">
            <v>479553</v>
          </cell>
          <cell r="C7136" t="str">
            <v>2476154</v>
          </cell>
          <cell r="D7136" t="str">
            <v>MDELIVERY</v>
          </cell>
          <cell r="E7136" t="str">
            <v>DESPACHO</v>
          </cell>
          <cell r="F7136" t="str">
            <v>EXPRESS</v>
          </cell>
          <cell r="G7136" t="str">
            <v>TS7964</v>
          </cell>
          <cell r="H7136">
            <v>44909</v>
          </cell>
          <cell r="I7136" t="str">
            <v>ENTREGADO</v>
          </cell>
          <cell r="J7136">
            <v>44909</v>
          </cell>
          <cell r="K7136" t="str">
            <v>Stiven Agreda   Maria Samaniego_ASOCIACION NACIONAL DE SERVIDORES PUBLICOS DE LA C</v>
          </cell>
          <cell r="L7136" t="str">
            <v>Quito  Pichincha  Juan Montalvo E4 135 y Pasaje Enrique Vacas Galindo Edif  Juan Montalvo  piso 5 en las oficinas de la Asociacion</v>
          </cell>
          <cell r="M7136" t="str">
            <v>1791294467001</v>
          </cell>
          <cell r="N7136" t="str">
            <v>0984606524</v>
          </cell>
          <cell r="O7136" t="str">
            <v/>
          </cell>
          <cell r="P7136" t="str">
            <v>QUITO</v>
          </cell>
          <cell r="Q7136" t="str">
            <v>QUITO</v>
          </cell>
          <cell r="R7136" t="str">
            <v>PICHINCHA</v>
          </cell>
          <cell r="T7136" t="str">
            <v>TRANSERVISS</v>
          </cell>
          <cell r="U7136" t="str">
            <v>FLEXNETUIO_LOCAL</v>
          </cell>
          <cell r="V7136">
            <v>1</v>
          </cell>
          <cell r="W7136">
            <v>1</v>
          </cell>
          <cell r="X7136" t="str">
            <v>FLEXNET ECUADOR - MDELIVERY</v>
          </cell>
          <cell r="Y7136" t="str">
            <v>CALLE 28 DE JUNIO S/N Y GARCIA MORENO ENTRADA LLANO GRANDE</v>
          </cell>
        </row>
        <row r="7137">
          <cell r="A7137" t="str">
            <v>2476165</v>
          </cell>
          <cell r="B7137">
            <v>479554</v>
          </cell>
          <cell r="C7137" t="str">
            <v>2476165</v>
          </cell>
          <cell r="D7137" t="str">
            <v>MDELIVERY</v>
          </cell>
          <cell r="E7137" t="str">
            <v>DESPACHO</v>
          </cell>
          <cell r="F7137" t="str">
            <v>EXPRESS</v>
          </cell>
          <cell r="G7137" t="str">
            <v>EC5820</v>
          </cell>
          <cell r="H7137">
            <v>44909</v>
          </cell>
          <cell r="I7137" t="str">
            <v>ENTREGADO</v>
          </cell>
          <cell r="J7137">
            <v>44910</v>
          </cell>
          <cell r="K7137" t="str">
            <v xml:space="preserve"> WEGO MOBILE CAR DETAILING S A S _ WEGO MOBILE CAR DETAILING S A S </v>
          </cell>
          <cell r="L7137" t="str">
            <v>VOZ ANDES N42 74 Y MARIANO ECHEVERRIA</v>
          </cell>
          <cell r="M7137" t="str">
            <v>1793198488001</v>
          </cell>
          <cell r="N7137" t="str">
            <v>0995289587</v>
          </cell>
          <cell r="O7137" t="str">
            <v/>
          </cell>
          <cell r="P7137" t="str">
            <v>QUITO</v>
          </cell>
          <cell r="Q7137" t="str">
            <v>QUITO</v>
          </cell>
          <cell r="R7137" t="str">
            <v>PICHINCHA</v>
          </cell>
          <cell r="T7137" t="str">
            <v>EXPRESSCON</v>
          </cell>
          <cell r="U7137" t="str">
            <v>FLEXNETUIO_LOCAL</v>
          </cell>
          <cell r="V7137">
            <v>1</v>
          </cell>
          <cell r="W7137">
            <v>1</v>
          </cell>
          <cell r="X7137" t="str">
            <v>FLEXNET ECUADOR - MDELIVERY</v>
          </cell>
          <cell r="Y7137" t="str">
            <v>CALLE 28 DE JUNIO S/N Y GARCIA MORENO ENTRADA LLANO GRANDE</v>
          </cell>
        </row>
        <row r="7138">
          <cell r="A7138" t="str">
            <v>2476180</v>
          </cell>
          <cell r="B7138">
            <v>479555</v>
          </cell>
          <cell r="C7138" t="str">
            <v>2476180</v>
          </cell>
          <cell r="D7138" t="str">
            <v>MDELIVERY</v>
          </cell>
          <cell r="E7138" t="str">
            <v>DESPACHO</v>
          </cell>
          <cell r="F7138" t="str">
            <v>EXPRESS</v>
          </cell>
          <cell r="G7138" t="str">
            <v>EC5824</v>
          </cell>
          <cell r="H7138">
            <v>44909</v>
          </cell>
          <cell r="I7138" t="str">
            <v>ENTREGADO</v>
          </cell>
          <cell r="J7138">
            <v>44910</v>
          </cell>
          <cell r="K7138" t="str">
            <v>CRISTIAN PAREDES_BANCO PICHINCHA</v>
          </cell>
          <cell r="L7138" t="str">
            <v>Amazonas y Pereira  Matriz Banco Pichincha Av  Piso 7</v>
          </cell>
          <cell r="M7138" t="str">
            <v>1790010937001</v>
          </cell>
          <cell r="N7138" t="str">
            <v>0999059226</v>
          </cell>
          <cell r="O7138" t="str">
            <v/>
          </cell>
          <cell r="P7138" t="str">
            <v>QUITO</v>
          </cell>
          <cell r="Q7138" t="str">
            <v>QUITO</v>
          </cell>
          <cell r="R7138" t="str">
            <v>PICHINCHA</v>
          </cell>
          <cell r="T7138" t="str">
            <v>EXPRESSCON</v>
          </cell>
          <cell r="U7138" t="str">
            <v>FLEXNETUIO_LOCAL</v>
          </cell>
          <cell r="V7138">
            <v>1</v>
          </cell>
          <cell r="W7138">
            <v>1</v>
          </cell>
          <cell r="X7138" t="str">
            <v>FLEXNET ECUADOR - MDELIVERY</v>
          </cell>
          <cell r="Y7138" t="str">
            <v>CALLE 28 DE JUNIO S/N Y GARCIA MORENO ENTRADA LLANO GRANDE</v>
          </cell>
        </row>
        <row r="7139">
          <cell r="A7139" t="str">
            <v>2476181</v>
          </cell>
          <cell r="B7139">
            <v>479556</v>
          </cell>
          <cell r="C7139" t="str">
            <v>2476181</v>
          </cell>
          <cell r="D7139" t="str">
            <v>MDELIVERY</v>
          </cell>
          <cell r="E7139" t="str">
            <v>DESPACHO</v>
          </cell>
          <cell r="F7139" t="str">
            <v>EXPRESS</v>
          </cell>
          <cell r="G7139" t="str">
            <v>EC5823</v>
          </cell>
          <cell r="H7139">
            <v>44909</v>
          </cell>
          <cell r="I7139" t="str">
            <v>ENTREGADO</v>
          </cell>
          <cell r="J7139">
            <v>44910</v>
          </cell>
          <cell r="K7139" t="str">
            <v>CRISTIAN PAREDES_ DINERS CLUB DEL ECUADOR S  A  SOCIEDAD FINANCIERA</v>
          </cell>
          <cell r="L7139" t="str">
            <v>Amazonas y Pereira  Matriz Banco Pichincha Av  Piso 7</v>
          </cell>
          <cell r="M7139" t="str">
            <v>1790010937001</v>
          </cell>
          <cell r="N7139" t="str">
            <v>0999059226</v>
          </cell>
          <cell r="O7139" t="str">
            <v/>
          </cell>
          <cell r="P7139" t="str">
            <v>QUITO</v>
          </cell>
          <cell r="Q7139" t="str">
            <v>QUITO</v>
          </cell>
          <cell r="R7139" t="str">
            <v>PICHINCHA</v>
          </cell>
          <cell r="T7139" t="str">
            <v>EXPRESSCON</v>
          </cell>
          <cell r="U7139" t="str">
            <v>FLEXNETUIO_LOCAL</v>
          </cell>
          <cell r="V7139">
            <v>1</v>
          </cell>
          <cell r="W7139">
            <v>1</v>
          </cell>
          <cell r="X7139" t="str">
            <v>FLEXNET ECUADOR - MDELIVERY</v>
          </cell>
          <cell r="Y7139" t="str">
            <v>CALLE 28 DE JUNIO S/N Y GARCIA MORENO ENTRADA LLANO GRANDE</v>
          </cell>
        </row>
        <row r="7140">
          <cell r="A7140" t="str">
            <v>2476187</v>
          </cell>
          <cell r="B7140">
            <v>479557</v>
          </cell>
          <cell r="C7140" t="str">
            <v>2476187</v>
          </cell>
          <cell r="D7140" t="str">
            <v>MDELIVERY</v>
          </cell>
          <cell r="E7140" t="str">
            <v>DESPACHO</v>
          </cell>
          <cell r="F7140" t="str">
            <v>EXPRESS</v>
          </cell>
          <cell r="G7140" t="str">
            <v>TS7955</v>
          </cell>
          <cell r="H7140">
            <v>44909</v>
          </cell>
          <cell r="I7140" t="str">
            <v>ENTREGADO</v>
          </cell>
          <cell r="J7140">
            <v>44909</v>
          </cell>
          <cell r="K7140" t="str">
            <v>CRISTINA PAVON_WAGNER VICTOR CEVALLOS SABANDO</v>
          </cell>
          <cell r="L7140" t="str">
            <v>TORIBIO MONTES Y DANIEL HIDALGO  CASA N27   07</v>
          </cell>
          <cell r="M7140" t="str">
            <v>1723603229001</v>
          </cell>
          <cell r="N7140" t="str">
            <v>0984746868</v>
          </cell>
          <cell r="O7140" t="str">
            <v/>
          </cell>
          <cell r="P7140" t="str">
            <v>QUITO</v>
          </cell>
          <cell r="Q7140" t="str">
            <v>QUITO</v>
          </cell>
          <cell r="R7140" t="str">
            <v>PICHINCHA</v>
          </cell>
          <cell r="T7140" t="str">
            <v>TRANSERVISS</v>
          </cell>
          <cell r="U7140" t="str">
            <v>FLEXNETUIO_LOCAL</v>
          </cell>
          <cell r="V7140">
            <v>1</v>
          </cell>
          <cell r="W7140">
            <v>1</v>
          </cell>
          <cell r="X7140" t="str">
            <v>FLEXNET ECUADOR - MDELIVERY</v>
          </cell>
          <cell r="Y7140" t="str">
            <v>CALLE 28 DE JUNIO S/N Y GARCIA MORENO ENTRADA LLANO GRANDE</v>
          </cell>
        </row>
        <row r="7141">
          <cell r="A7141" t="str">
            <v>2476195</v>
          </cell>
          <cell r="B7141">
            <v>479558</v>
          </cell>
          <cell r="C7141" t="str">
            <v>2476195</v>
          </cell>
          <cell r="D7141" t="str">
            <v>MDELIVERY</v>
          </cell>
          <cell r="E7141" t="str">
            <v>DESPACHO</v>
          </cell>
          <cell r="F7141" t="str">
            <v>EXPRESS</v>
          </cell>
          <cell r="G7141" t="str">
            <v>FT75449</v>
          </cell>
          <cell r="H7141">
            <v>44909</v>
          </cell>
          <cell r="I7141" t="str">
            <v>ENTREGADO</v>
          </cell>
          <cell r="J7141">
            <v>44910</v>
          </cell>
          <cell r="K7141" t="str">
            <v>ANA CRISTINA CABRERA_BANCO INTERNACIONAL</v>
          </cell>
          <cell r="L7141" t="str">
            <v>PATRIA Y 9 DE OCTUBRE MATRIZ BANCO INTERNACIONAL  AREA DE CORRESPONDENCIA</v>
          </cell>
          <cell r="M7141" t="str">
            <v>1790098354001</v>
          </cell>
          <cell r="N7141" t="str">
            <v>0984009904</v>
          </cell>
          <cell r="O7141" t="str">
            <v/>
          </cell>
          <cell r="P7141" t="str">
            <v>QUITO</v>
          </cell>
          <cell r="Q7141" t="str">
            <v>QUITO</v>
          </cell>
          <cell r="R7141" t="str">
            <v>PICHINCHA</v>
          </cell>
          <cell r="T7141" t="str">
            <v>FLEXTRANS UIO</v>
          </cell>
          <cell r="U7141" t="str">
            <v>FLEXNETUIO_LOCAL</v>
          </cell>
          <cell r="V7141">
            <v>1</v>
          </cell>
          <cell r="W7141">
            <v>1</v>
          </cell>
          <cell r="X7141" t="str">
            <v>FLEXNET ECUADOR - MDELIVERY</v>
          </cell>
          <cell r="Y7141" t="str">
            <v>CALLE 28 DE JUNIO S/N Y GARCIA MORENO ENTRADA LLANO GRANDE</v>
          </cell>
        </row>
        <row r="7142">
          <cell r="A7142" t="str">
            <v>2476223</v>
          </cell>
          <cell r="B7142">
            <v>479559</v>
          </cell>
          <cell r="C7142" t="str">
            <v>2476223</v>
          </cell>
          <cell r="D7142" t="str">
            <v>MDELIVERY</v>
          </cell>
          <cell r="E7142" t="str">
            <v>DESPACHO</v>
          </cell>
          <cell r="F7142" t="str">
            <v>EXPRESS</v>
          </cell>
          <cell r="G7142" t="str">
            <v>TS7958</v>
          </cell>
          <cell r="H7142">
            <v>44909</v>
          </cell>
          <cell r="I7142" t="str">
            <v>ENTREGADO</v>
          </cell>
          <cell r="J7142">
            <v>44909</v>
          </cell>
          <cell r="K7142" t="str">
            <v>CRISTINA PAVON_CHAMBA AGUILAR JOSE MAURICIO</v>
          </cell>
          <cell r="L7142" t="str">
            <v>AV  TORIBIO MONTES Y DANIEL HIDALGO N27 07</v>
          </cell>
          <cell r="M7142" t="str">
            <v>0968746034001</v>
          </cell>
          <cell r="N7142" t="str">
            <v>0984746868</v>
          </cell>
          <cell r="O7142" t="str">
            <v/>
          </cell>
          <cell r="P7142" t="str">
            <v>QUITO</v>
          </cell>
          <cell r="Q7142" t="str">
            <v>QUITO</v>
          </cell>
          <cell r="R7142" t="str">
            <v>PICHINCHA</v>
          </cell>
          <cell r="T7142" t="str">
            <v>TRANSERVISS</v>
          </cell>
          <cell r="U7142" t="str">
            <v>FLEXNETUIO_LOCAL</v>
          </cell>
          <cell r="V7142">
            <v>1</v>
          </cell>
          <cell r="W7142">
            <v>1</v>
          </cell>
          <cell r="X7142" t="str">
            <v>FLEXNET ECUADOR - MDELIVERY</v>
          </cell>
          <cell r="Y7142" t="str">
            <v>CALLE 28 DE JUNIO S/N Y GARCIA MORENO ENTRADA LLANO GRANDE</v>
          </cell>
        </row>
        <row r="7143">
          <cell r="A7143" t="str">
            <v>2476226</v>
          </cell>
          <cell r="B7143">
            <v>479560</v>
          </cell>
          <cell r="C7143" t="str">
            <v>2476226</v>
          </cell>
          <cell r="D7143" t="str">
            <v>MDELIVERY</v>
          </cell>
          <cell r="E7143" t="str">
            <v>DESPACHO</v>
          </cell>
          <cell r="F7143" t="str">
            <v>EXPRESS</v>
          </cell>
          <cell r="G7143" t="str">
            <v>TS7957</v>
          </cell>
          <cell r="H7143">
            <v>44909</v>
          </cell>
          <cell r="I7143" t="str">
            <v>ENTREGADO</v>
          </cell>
          <cell r="J7143">
            <v>44909</v>
          </cell>
          <cell r="K7143" t="str">
            <v>CRISTINA PAVON_SALAZAR RIZZO DANNY LORENZO</v>
          </cell>
          <cell r="L7143" t="str">
            <v>TORIBIO MONTES Y DANIEL HIDALGO  CASA N27   07</v>
          </cell>
          <cell r="M7143" t="str">
            <v>1205198011001</v>
          </cell>
          <cell r="N7143" t="str">
            <v>0984746868</v>
          </cell>
          <cell r="O7143" t="str">
            <v/>
          </cell>
          <cell r="P7143" t="str">
            <v>QUITO</v>
          </cell>
          <cell r="Q7143" t="str">
            <v>QUITO</v>
          </cell>
          <cell r="R7143" t="str">
            <v>PICHINCHA</v>
          </cell>
          <cell r="T7143" t="str">
            <v>TRANSERVISS</v>
          </cell>
          <cell r="U7143" t="str">
            <v>FLEXNETUIO_LOCAL</v>
          </cell>
          <cell r="V7143">
            <v>1</v>
          </cell>
          <cell r="W7143">
            <v>1</v>
          </cell>
          <cell r="X7143" t="str">
            <v>FLEXNET ECUADOR - MDELIVERY</v>
          </cell>
          <cell r="Y7143" t="str">
            <v>CALLE 28 DE JUNIO S/N Y GARCIA MORENO ENTRADA LLANO GRANDE</v>
          </cell>
        </row>
        <row r="7144">
          <cell r="A7144" t="str">
            <v>2475966</v>
          </cell>
          <cell r="B7144">
            <v>479561</v>
          </cell>
          <cell r="C7144" t="str">
            <v>2475966</v>
          </cell>
          <cell r="D7144" t="str">
            <v>MDELIVERY</v>
          </cell>
          <cell r="E7144" t="str">
            <v>DESPACHO</v>
          </cell>
          <cell r="F7144" t="str">
            <v>NORMAL</v>
          </cell>
          <cell r="G7144" t="str">
            <v>031080002475966</v>
          </cell>
          <cell r="H7144">
            <v>44909</v>
          </cell>
          <cell r="I7144" t="str">
            <v>ENTREGADO</v>
          </cell>
          <cell r="J7144">
            <v>44910</v>
          </cell>
          <cell r="K7144" t="str">
            <v xml:space="preserve">Johanna Zambrano_INFORMAPORT S A </v>
          </cell>
          <cell r="L7144" t="str">
            <v xml:space="preserve">KM 4 VIA DAULE AV 1ERA   224 ENTRE CALLE 1ERA Y 2DA  MAPASINGUE OESTE FRTE A MABE ENTRANDO POR EL BANCO  GUAYAQUIL  GUAYAQUIL  GUAYAS  REGION COSTA </v>
          </cell>
          <cell r="M7144" t="str">
            <v>0992138920001</v>
          </cell>
          <cell r="N7144" t="str">
            <v>984814358</v>
          </cell>
          <cell r="O7144" t="str">
            <v/>
          </cell>
          <cell r="P7144" t="str">
            <v>GUAYAQUIL</v>
          </cell>
          <cell r="Q7144" t="str">
            <v>GUAYAQUIL</v>
          </cell>
          <cell r="R7144" t="str">
            <v>GUAYAS</v>
          </cell>
          <cell r="T7144" t="str">
            <v>TRAMACO</v>
          </cell>
          <cell r="U7144" t="str">
            <v>FLEXNETUIO_GYE</v>
          </cell>
          <cell r="V7144">
            <v>1</v>
          </cell>
          <cell r="W7144">
            <v>1</v>
          </cell>
          <cell r="X7144" t="str">
            <v>FLEXNET ECUADOR - MDELIVERY</v>
          </cell>
          <cell r="Y7144" t="str">
            <v>CALLE 28 DE JUNIO S/N Y GARCIA MORENO ENTRADA LLANO GRANDE</v>
          </cell>
        </row>
        <row r="7145">
          <cell r="A7145" t="str">
            <v>SG_2022_2145</v>
          </cell>
          <cell r="B7145">
            <v>479520</v>
          </cell>
          <cell r="C7145" t="str">
            <v>SG_2022_2145</v>
          </cell>
          <cell r="D7145" t="str">
            <v>SG</v>
          </cell>
          <cell r="E7145" t="str">
            <v>DESPACHO</v>
          </cell>
          <cell r="F7145" t="str">
            <v>NORMAL</v>
          </cell>
          <cell r="G7145" t="str">
            <v>TF88957</v>
          </cell>
          <cell r="H7145">
            <v>44909</v>
          </cell>
          <cell r="I7145" t="str">
            <v>ENTREGADO</v>
          </cell>
          <cell r="J7145">
            <v>44910</v>
          </cell>
          <cell r="K7145" t="str">
            <v>DEMACO QUITO</v>
          </cell>
          <cell r="L7145" t="str">
            <v>AV. QUESERAS DEL MEDIO E11-81 Y AV.12 DE OCTUBRE</v>
          </cell>
          <cell r="P7145" t="str">
            <v>QUITO</v>
          </cell>
          <cell r="Q7145" t="str">
            <v>QUITO</v>
          </cell>
          <cell r="R7145" t="str">
            <v>PICHINCHA</v>
          </cell>
          <cell r="T7145" t="str">
            <v>TRANSERVISS</v>
          </cell>
          <cell r="U7145" t="str">
            <v>FLEXNETGYE_UIO</v>
          </cell>
          <cell r="V7145">
            <v>1</v>
          </cell>
          <cell r="W7145">
            <v>5</v>
          </cell>
          <cell r="X7145" t="str">
            <v>FLEXNET - GYE</v>
          </cell>
          <cell r="Y7145" t="str">
            <v>FERNANDO GUTIERREZ HILL KM 8 1/2 VIA DAULE</v>
          </cell>
        </row>
        <row r="7146">
          <cell r="A7146" t="str">
            <v>OB-2022-DIC-14-30</v>
          </cell>
          <cell r="B7146">
            <v>479519</v>
          </cell>
          <cell r="C7146" t="str">
            <v>OB-2022-DIC-14-30</v>
          </cell>
          <cell r="D7146" t="str">
            <v>LYNX</v>
          </cell>
          <cell r="E7146" t="str">
            <v>DESPACHO</v>
          </cell>
          <cell r="F7146" t="str">
            <v>EXCLUSIVO</v>
          </cell>
          <cell r="G7146" t="str">
            <v>FT75445</v>
          </cell>
          <cell r="H7146">
            <v>44909</v>
          </cell>
          <cell r="I7146" t="str">
            <v>ENTREGADO</v>
          </cell>
          <cell r="J7146">
            <v>44910</v>
          </cell>
          <cell r="K7146" t="str">
            <v>UCIRCUITS - ESTEFANÍA NIETO</v>
          </cell>
          <cell r="L7146" t="str">
            <v>CALLE A N43-116 Y AV. EDMUNDO CARVAJAL. EMPRESA UCIRCUITS</v>
          </cell>
          <cell r="N7146" t="str">
            <v>0997002170</v>
          </cell>
          <cell r="O7146" t="str">
            <v>0997002170 - ESTEFANÍA NIETO</v>
          </cell>
          <cell r="P7146" t="str">
            <v>QUITO</v>
          </cell>
          <cell r="Q7146" t="str">
            <v>QUITO</v>
          </cell>
          <cell r="R7146" t="str">
            <v>PICHINCHA</v>
          </cell>
          <cell r="T7146" t="str">
            <v>FLEXTRANS UIO</v>
          </cell>
          <cell r="U7146" t="str">
            <v>FLEXNETUIO_LOCAL</v>
          </cell>
          <cell r="V7146">
            <v>5</v>
          </cell>
          <cell r="W7146">
            <v>1469.1</v>
          </cell>
          <cell r="X7146" t="str">
            <v>LYNX- FLEXNET UIO</v>
          </cell>
          <cell r="Y7146" t="str">
            <v>PANAMERICA NORTE KM 121/2. ENTRADA A LLANO GRANDE, CALLE GARCÍA MORENO Y 28 DE JUNIO S/N</v>
          </cell>
        </row>
        <row r="7147">
          <cell r="A7147" t="str">
            <v>SG_2022_2142_2147</v>
          </cell>
          <cell r="B7147">
            <v>479518</v>
          </cell>
          <cell r="C7147" t="str">
            <v>SG_2022_2142_2147</v>
          </cell>
          <cell r="D7147" t="str">
            <v>SG</v>
          </cell>
          <cell r="E7147" t="str">
            <v>DESPACHO</v>
          </cell>
          <cell r="F7147" t="str">
            <v>NORMAL</v>
          </cell>
          <cell r="G7147" t="str">
            <v>TF88956</v>
          </cell>
          <cell r="H7147">
            <v>44909</v>
          </cell>
          <cell r="I7147" t="str">
            <v>ENTREGADO</v>
          </cell>
          <cell r="J7147">
            <v>44910</v>
          </cell>
          <cell r="K7147" t="str">
            <v>MEGAPRODUCTOS - QUITO</v>
          </cell>
          <cell r="L7147" t="str">
            <v>GRAL ENRIQUE LOTE#5 Y TANICUCHI CONJUNTO DE BODEGAS “LAS ACACIAS” BODEGA #16 Y 17</v>
          </cell>
          <cell r="P7147" t="str">
            <v>QUITO</v>
          </cell>
          <cell r="Q7147" t="str">
            <v>QUITO</v>
          </cell>
          <cell r="R7147" t="str">
            <v>PICHINCHA</v>
          </cell>
          <cell r="T7147" t="str">
            <v>TRANSERVISS</v>
          </cell>
          <cell r="U7147" t="str">
            <v>FLEXNETGYE_UIO</v>
          </cell>
          <cell r="V7147">
            <v>1</v>
          </cell>
          <cell r="W7147">
            <v>88.52</v>
          </cell>
          <cell r="X7147" t="str">
            <v>FLEXNET - GYE</v>
          </cell>
          <cell r="Y7147" t="str">
            <v>FERNANDO GUTIERREZ HILL KM 8 1/2 VIA DAULE</v>
          </cell>
        </row>
        <row r="7148">
          <cell r="A7148" t="str">
            <v>563935</v>
          </cell>
          <cell r="B7148">
            <v>479513</v>
          </cell>
          <cell r="C7148" t="str">
            <v>563935</v>
          </cell>
          <cell r="D7148" t="str">
            <v>DPW</v>
          </cell>
          <cell r="E7148" t="str">
            <v>DESPACHO</v>
          </cell>
          <cell r="F7148" t="str">
            <v>NORMAL</v>
          </cell>
          <cell r="G7148" t="str">
            <v>FT75475</v>
          </cell>
          <cell r="H7148">
            <v>44909</v>
          </cell>
          <cell r="I7148" t="str">
            <v>ENTREGADO</v>
          </cell>
          <cell r="J7148">
            <v>44910</v>
          </cell>
          <cell r="K7148" t="str">
            <v>UNIDAD EDUCATIVA PARTICULAR CARDENAL SPELLMAN</v>
          </cell>
          <cell r="L7148" t="str">
            <v>MERCADILLO OE3 40 Y VERSALLES, PICHINCHA, QUITO, ECUADOR./FIRELI ROMERO/593983815921/// //</v>
          </cell>
          <cell r="M7148" t="str">
            <v>#N/A</v>
          </cell>
          <cell r="N7148" t="str">
            <v>99-952-3557</v>
          </cell>
          <cell r="O7148" t="str">
            <v>99-952-3557</v>
          </cell>
          <cell r="P7148" t="str">
            <v>170301</v>
          </cell>
          <cell r="Q7148" t="str">
            <v>QUITO</v>
          </cell>
          <cell r="R7148" t="str">
            <v>PICHINCHA</v>
          </cell>
          <cell r="S7148" t="str">
            <v>QUITO</v>
          </cell>
          <cell r="T7148" t="str">
            <v>FLEXTRANS UIO</v>
          </cell>
          <cell r="U7148" t="str">
            <v>FLEXNETUIO_LOCAL</v>
          </cell>
          <cell r="V7148">
            <v>1</v>
          </cell>
          <cell r="W7148">
            <v>1.9</v>
          </cell>
          <cell r="X7148" t="str">
            <v>FLEXNET</v>
          </cell>
          <cell r="Y7148" t="str">
            <v>FLEX NET CALLE 28 DE JUNIO S/N Y GARCIA MORENO ENTRADA LLANO GRANDE</v>
          </cell>
        </row>
        <row r="7149">
          <cell r="A7149" t="str">
            <v>563970</v>
          </cell>
          <cell r="B7149">
            <v>479514</v>
          </cell>
          <cell r="C7149" t="str">
            <v>563970</v>
          </cell>
          <cell r="D7149" t="str">
            <v>DPW</v>
          </cell>
          <cell r="E7149" t="str">
            <v>DESPACHO</v>
          </cell>
          <cell r="F7149" t="str">
            <v>NORMAL</v>
          </cell>
          <cell r="G7149" t="str">
            <v>FT75476</v>
          </cell>
          <cell r="H7149">
            <v>44909</v>
          </cell>
          <cell r="I7149" t="str">
            <v>ENTREGADO</v>
          </cell>
          <cell r="J7149">
            <v>44910</v>
          </cell>
          <cell r="K7149" t="str">
            <v>COLEGIO PARTICULAR JOHN OSTEEN</v>
          </cell>
          <cell r="L7149" t="str">
            <v>CALLE: LUIS FELIPE BORJA N10-701 E ISMAEL SOLIS / COLONIA/ZONA CIUDAD: LA ARMENIA 2/ISAAC LOPEZ/593999083871//593962793732/7:30AM- 12:30PM//</v>
          </cell>
          <cell r="M7149" t="str">
            <v>#N/A</v>
          </cell>
          <cell r="N7149" t="str">
            <v>99-952-3557</v>
          </cell>
          <cell r="O7149" t="str">
            <v>99-952-3557</v>
          </cell>
          <cell r="P7149" t="str">
            <v>170301</v>
          </cell>
          <cell r="Q7149" t="str">
            <v>QUITO</v>
          </cell>
          <cell r="R7149" t="str">
            <v>PICHINCHA</v>
          </cell>
          <cell r="S7149" t="str">
            <v>QUITO</v>
          </cell>
          <cell r="T7149" t="str">
            <v>FLEXTRANS UIO</v>
          </cell>
          <cell r="U7149" t="str">
            <v>FLEXNETUIO_LOCAL</v>
          </cell>
          <cell r="V7149">
            <v>1</v>
          </cell>
          <cell r="W7149">
            <v>1.2</v>
          </cell>
          <cell r="X7149" t="str">
            <v>FLEXNET</v>
          </cell>
          <cell r="Y7149" t="str">
            <v>FLEX NET CALLE 28 DE JUNIO S/N Y GARCIA MORENO ENTRADA LLANO GRANDE</v>
          </cell>
        </row>
        <row r="7150">
          <cell r="A7150" t="str">
            <v>563973</v>
          </cell>
          <cell r="B7150">
            <v>479515</v>
          </cell>
          <cell r="C7150" t="str">
            <v>563973</v>
          </cell>
          <cell r="D7150" t="str">
            <v>DPW</v>
          </cell>
          <cell r="E7150" t="str">
            <v>DESPACHO</v>
          </cell>
          <cell r="F7150" t="str">
            <v>NORMAL</v>
          </cell>
          <cell r="G7150" t="str">
            <v>FT75477</v>
          </cell>
          <cell r="H7150">
            <v>44909</v>
          </cell>
          <cell r="I7150" t="str">
            <v>ENTREGADO</v>
          </cell>
          <cell r="J7150">
            <v>44910</v>
          </cell>
          <cell r="K7150" t="str">
            <v>UNIDAD EDUCATIVA EMILE JAQUES - DALCROZE</v>
          </cell>
          <cell r="L7150" t="str">
            <v>"RIO PASTAZA 777 Y AV. ILALO / COLONIA/ZONA CIUDAD:	SAN RAFAEL 170804/ANDREA TORRES/593996626696/GERMAN CHALCO/593998911832/8:00AM  - 12:00PM//"</v>
          </cell>
          <cell r="M7150" t="str">
            <v>#N/A</v>
          </cell>
          <cell r="N7150" t="str">
            <v>99-952-3557</v>
          </cell>
          <cell r="O7150" t="str">
            <v>99-952-3557</v>
          </cell>
          <cell r="P7150" t="str">
            <v>170301</v>
          </cell>
          <cell r="Q7150" t="str">
            <v>QUITO</v>
          </cell>
          <cell r="R7150" t="str">
            <v>PICHINCHA</v>
          </cell>
          <cell r="S7150" t="str">
            <v>QUITO</v>
          </cell>
          <cell r="T7150" t="str">
            <v>FLEXTRANS UIO</v>
          </cell>
          <cell r="U7150" t="str">
            <v>FLEXNETUIO_LOCAL</v>
          </cell>
          <cell r="V7150">
            <v>1</v>
          </cell>
          <cell r="W7150">
            <v>0.6</v>
          </cell>
          <cell r="X7150" t="str">
            <v>FLEXNET</v>
          </cell>
          <cell r="Y7150" t="str">
            <v>FLEX NET CALLE 28 DE JUNIO S/N Y GARCIA MORENO ENTRADA LLANO GRANDE</v>
          </cell>
        </row>
        <row r="7151">
          <cell r="A7151" t="str">
            <v>563982</v>
          </cell>
          <cell r="B7151">
            <v>479516</v>
          </cell>
          <cell r="C7151" t="str">
            <v>563982</v>
          </cell>
          <cell r="D7151" t="str">
            <v>DPW</v>
          </cell>
          <cell r="E7151" t="str">
            <v>DESPACHO</v>
          </cell>
          <cell r="F7151" t="str">
            <v>NORMAL</v>
          </cell>
          <cell r="G7151" t="str">
            <v>FT75478</v>
          </cell>
          <cell r="H7151">
            <v>44909</v>
          </cell>
          <cell r="I7151" t="str">
            <v>ENTREGADO</v>
          </cell>
          <cell r="J7151">
            <v>44910</v>
          </cell>
          <cell r="K7151" t="str">
            <v>ISAAC NEWTON</v>
          </cell>
          <cell r="L7151" t="str">
            <v>DE LOS GUAYABOS N50-120, LOS ALAMOS, PICHINCHA, QUITO, ECUADOR./LORENA MERINO/593995087040/DANIEL CALI/593998372434/7:30AM-13:00PM//</v>
          </cell>
          <cell r="M7151" t="str">
            <v>#N/A</v>
          </cell>
          <cell r="N7151" t="str">
            <v>99-952-3557</v>
          </cell>
          <cell r="O7151" t="str">
            <v>99-952-3557</v>
          </cell>
          <cell r="P7151" t="str">
            <v>170301</v>
          </cell>
          <cell r="Q7151" t="str">
            <v>QUITO</v>
          </cell>
          <cell r="R7151" t="str">
            <v>PICHINCHA</v>
          </cell>
          <cell r="S7151" t="str">
            <v>QUITO</v>
          </cell>
          <cell r="T7151" t="str">
            <v>FLEXTRANS UIO</v>
          </cell>
          <cell r="U7151" t="str">
            <v>FLEXNETUIO_LOCAL</v>
          </cell>
          <cell r="V7151">
            <v>1</v>
          </cell>
          <cell r="W7151">
            <v>0.6</v>
          </cell>
          <cell r="X7151" t="str">
            <v>FLEXNET</v>
          </cell>
          <cell r="Y7151" t="str">
            <v>FLEX NET CALLE 28 DE JUNIO S/N Y GARCIA MORENO ENTRADA LLANO GRANDE</v>
          </cell>
        </row>
        <row r="7152">
          <cell r="A7152" t="str">
            <v>563983</v>
          </cell>
          <cell r="B7152">
            <v>479517</v>
          </cell>
          <cell r="C7152" t="str">
            <v>563983</v>
          </cell>
          <cell r="D7152" t="str">
            <v>DPW</v>
          </cell>
          <cell r="E7152" t="str">
            <v>DESPACHO</v>
          </cell>
          <cell r="F7152" t="str">
            <v>NORMAL</v>
          </cell>
          <cell r="G7152" t="str">
            <v>FT75479</v>
          </cell>
          <cell r="H7152">
            <v>44909</v>
          </cell>
          <cell r="I7152" t="str">
            <v>ENTREGADO</v>
          </cell>
          <cell r="J7152">
            <v>44910</v>
          </cell>
          <cell r="K7152" t="str">
            <v>ISAAC NEWTON</v>
          </cell>
          <cell r="L7152" t="str">
            <v>DE LOS GUAYABOS N50-120, LOS ALAMOS, PICHINCHA, QUITO, ECUADOR./LORENA MERINO/593995087040/DANIEL CALI/593998372434/7:30AM-13:00PM//</v>
          </cell>
          <cell r="M7152" t="str">
            <v>#N/A</v>
          </cell>
          <cell r="N7152" t="str">
            <v>99-952-3557</v>
          </cell>
          <cell r="O7152" t="str">
            <v>99-952-3557</v>
          </cell>
          <cell r="P7152" t="str">
            <v>170301</v>
          </cell>
          <cell r="Q7152" t="str">
            <v>QUITO</v>
          </cell>
          <cell r="R7152" t="str">
            <v>PICHINCHA</v>
          </cell>
          <cell r="S7152" t="str">
            <v>QUITO</v>
          </cell>
          <cell r="T7152" t="str">
            <v>FLEXTRANS UIO</v>
          </cell>
          <cell r="U7152" t="str">
            <v>FLEXNETUIO_LOCAL</v>
          </cell>
          <cell r="V7152">
            <v>1</v>
          </cell>
          <cell r="W7152">
            <v>0.6</v>
          </cell>
          <cell r="X7152" t="str">
            <v>FLEXNET</v>
          </cell>
          <cell r="Y7152" t="str">
            <v>FLEX NET CALLE 28 DE JUNIO S/N Y GARCIA MORENO ENTRADA LLANO GRANDE</v>
          </cell>
        </row>
        <row r="7153">
          <cell r="A7153" t="str">
            <v>SG_2022_2155</v>
          </cell>
          <cell r="B7153">
            <v>479512</v>
          </cell>
          <cell r="C7153" t="str">
            <v>SG_2022_2155</v>
          </cell>
          <cell r="D7153" t="str">
            <v>SG</v>
          </cell>
          <cell r="E7153" t="str">
            <v>DESPACHO</v>
          </cell>
          <cell r="F7153" t="str">
            <v>NORMAL</v>
          </cell>
          <cell r="G7153" t="str">
            <v>89082</v>
          </cell>
          <cell r="H7153">
            <v>44909</v>
          </cell>
          <cell r="I7153" t="str">
            <v>ENTREGADO</v>
          </cell>
          <cell r="J7153">
            <v>44910</v>
          </cell>
          <cell r="K7153" t="str">
            <v>VERDESOTO AMBATO</v>
          </cell>
          <cell r="L7153" t="str">
            <v>HUACHI CHICO / AV. VICTOR HUGO S/N Y ARISTIDES SARTORIO</v>
          </cell>
          <cell r="P7153" t="str">
            <v>180215</v>
          </cell>
          <cell r="Q7153" t="str">
            <v>AMBATO</v>
          </cell>
          <cell r="R7153" t="str">
            <v>TUNGURAHUA</v>
          </cell>
          <cell r="S7153" t="str">
            <v>HUACHI GRANDE - MONTALVO - TOTORAS</v>
          </cell>
          <cell r="U7153" t="str">
            <v>FLEXNETGYE_PROVINCIA</v>
          </cell>
          <cell r="V7153">
            <v>1</v>
          </cell>
          <cell r="W7153">
            <v>251.29</v>
          </cell>
          <cell r="X7153" t="str">
            <v>FLEXNET - GYE</v>
          </cell>
          <cell r="Y7153" t="str">
            <v>FERNANDO GUTIERREZ HILL KM 8 1/2 VIA DAULE</v>
          </cell>
        </row>
        <row r="7154">
          <cell r="A7154" t="str">
            <v>52897</v>
          </cell>
          <cell r="B7154">
            <v>479508</v>
          </cell>
          <cell r="C7154" t="str">
            <v>52897</v>
          </cell>
          <cell r="D7154" t="str">
            <v>DEGSO</v>
          </cell>
          <cell r="E7154" t="str">
            <v>DESPACHO</v>
          </cell>
          <cell r="F7154" t="str">
            <v>NORMAL</v>
          </cell>
          <cell r="G7154" t="str">
            <v>FT75556</v>
          </cell>
          <cell r="H7154">
            <v>44909</v>
          </cell>
          <cell r="I7154" t="str">
            <v>ENTREGADO</v>
          </cell>
          <cell r="J7154">
            <v>44910</v>
          </cell>
          <cell r="K7154" t="str">
            <v>POWERMEDICAL ECUADOR S.A.S.</v>
          </cell>
          <cell r="L7154" t="str">
            <v>GUALLABAMBA - 20 de Septiembre Oe5 22 y Algarrobos -099 813 4083/0 99 298 9985 diana hidalgo</v>
          </cell>
          <cell r="M7154" t="str">
            <v>#N/A</v>
          </cell>
          <cell r="N7154" t="str">
            <v>99-832-0225</v>
          </cell>
          <cell r="O7154" t="str">
            <v>99-832-0225</v>
          </cell>
          <cell r="P7154" t="str">
            <v>170206</v>
          </cell>
          <cell r="Q7154" t="str">
            <v>QUITO</v>
          </cell>
          <cell r="R7154" t="str">
            <v>PICHINCHA</v>
          </cell>
          <cell r="S7154" t="str">
            <v>GUAYLLABAMBA - COOP. FILANBANCO - SAN VICENTE DE GUAYLLABAMBA - COOP. POLICIA NACIONAL</v>
          </cell>
          <cell r="T7154" t="str">
            <v>FLEXTRANS UIO</v>
          </cell>
          <cell r="U7154" t="str">
            <v>FLEXNETUIO_LOCAL</v>
          </cell>
          <cell r="V7154">
            <v>1</v>
          </cell>
          <cell r="W7154">
            <v>1</v>
          </cell>
          <cell r="X7154" t="str">
            <v>FLEXNET</v>
          </cell>
          <cell r="Y7154" t="str">
            <v>FLEX NET CALLE 28 DE JUNIO S/N Y GARCIA MORENO ENTRADA LLANO GRANDE</v>
          </cell>
        </row>
        <row r="7155">
          <cell r="A7155" t="str">
            <v>52950</v>
          </cell>
          <cell r="B7155">
            <v>479511</v>
          </cell>
          <cell r="C7155" t="str">
            <v>52950</v>
          </cell>
          <cell r="D7155" t="str">
            <v>DEGSO</v>
          </cell>
          <cell r="E7155" t="str">
            <v>DESPACHO</v>
          </cell>
          <cell r="F7155" t="str">
            <v>NORMAL</v>
          </cell>
          <cell r="G7155" t="str">
            <v>FT75557</v>
          </cell>
          <cell r="H7155">
            <v>44909</v>
          </cell>
          <cell r="I7155" t="str">
            <v>ENTREGADO</v>
          </cell>
          <cell r="J7155">
            <v>44910</v>
          </cell>
          <cell r="K7155" t="str">
            <v>CHAIDE Y CHAIDE S.A.</v>
          </cell>
          <cell r="L7155" t="str">
            <v>DIRECCION: SANGOLQUI ? AV. LOS SHYRIS KM 4 SECTOR SAN JOSE ? ATENCION EMILIA CEVALLOS ? TELF 3989100</v>
          </cell>
          <cell r="M7155" t="str">
            <v>1790241483001</v>
          </cell>
          <cell r="N7155" t="str">
            <v>99-832-0225</v>
          </cell>
          <cell r="O7155" t="str">
            <v>99-832-0225</v>
          </cell>
          <cell r="P7155" t="str">
            <v>171101</v>
          </cell>
          <cell r="Q7155" t="str">
            <v>RUMIÑAHUI</v>
          </cell>
          <cell r="R7155" t="str">
            <v>PICHINCHA</v>
          </cell>
          <cell r="S7155" t="str">
            <v>SANGOLQUI</v>
          </cell>
          <cell r="T7155" t="str">
            <v>FLEXTRANS UIO</v>
          </cell>
          <cell r="U7155" t="str">
            <v>FLEXNETUIO_LOCAL</v>
          </cell>
          <cell r="V7155">
            <v>1</v>
          </cell>
          <cell r="W7155">
            <v>4.8</v>
          </cell>
          <cell r="X7155" t="str">
            <v>FLEXNET</v>
          </cell>
          <cell r="Y7155" t="str">
            <v>FLEX NET CALLE 28 DE JUNIO S/N Y GARCIA MORENO ENTRADA LLANO GRANDE</v>
          </cell>
        </row>
        <row r="7156">
          <cell r="A7156" t="str">
            <v>SG_2022_2153_2154_2157</v>
          </cell>
          <cell r="B7156">
            <v>479507</v>
          </cell>
          <cell r="C7156" t="str">
            <v>SG_2022_2153_2154_2157</v>
          </cell>
          <cell r="D7156" t="str">
            <v>SG</v>
          </cell>
          <cell r="E7156" t="str">
            <v>DESPACHO</v>
          </cell>
          <cell r="F7156" t="str">
            <v>NORMAL</v>
          </cell>
          <cell r="G7156" t="str">
            <v>67393</v>
          </cell>
          <cell r="H7156">
            <v>44909</v>
          </cell>
          <cell r="I7156" t="str">
            <v>ENTREGADO</v>
          </cell>
          <cell r="J7156">
            <v>44910</v>
          </cell>
          <cell r="K7156" t="str">
            <v>DEMACO AMBATO</v>
          </cell>
          <cell r="L7156" t="str">
            <v>IZAMBRA PANAMERICANA NORTE S/N MIGUEL ANDA VASCONE. VIA PILLARO KM 5</v>
          </cell>
          <cell r="P7156" t="str">
            <v>AMBATO</v>
          </cell>
          <cell r="Q7156" t="str">
            <v>AMBATO</v>
          </cell>
          <cell r="R7156" t="str">
            <v>TUNGURAHUA</v>
          </cell>
          <cell r="S7156" t="str">
            <v>AMBATO</v>
          </cell>
          <cell r="U7156" t="str">
            <v>FLEXNETGYE_PROVINCIA</v>
          </cell>
          <cell r="V7156">
            <v>2</v>
          </cell>
          <cell r="W7156">
            <v>616.62</v>
          </cell>
          <cell r="X7156" t="str">
            <v>FLEXNET - GYE</v>
          </cell>
          <cell r="Y7156" t="str">
            <v>FERNANDO GUTIERREZ HILL KM 8 1/2 VIA DAULE</v>
          </cell>
        </row>
        <row r="7157">
          <cell r="A7157" t="str">
            <v>SG_2022_2148_2159</v>
          </cell>
          <cell r="B7157">
            <v>479506</v>
          </cell>
          <cell r="C7157" t="str">
            <v>SG_2022_2148_2159</v>
          </cell>
          <cell r="D7157" t="str">
            <v>SG</v>
          </cell>
          <cell r="E7157" t="str">
            <v>DESPACHO</v>
          </cell>
          <cell r="F7157" t="str">
            <v>NORMAL</v>
          </cell>
          <cell r="G7157" t="str">
            <v>89078</v>
          </cell>
          <cell r="H7157">
            <v>44909</v>
          </cell>
          <cell r="I7157" t="str">
            <v>ENTREGADO</v>
          </cell>
          <cell r="J7157">
            <v>44911</v>
          </cell>
          <cell r="K7157" t="str">
            <v>MEGAPROFER-STA ROSA</v>
          </cell>
          <cell r="L7157" t="str">
            <v>CALLE VENEZUELA S/N Y BERNARDIO ECHEVERRÍA (KM 71/2 VÍA A GUARANDA) PARROQUIA SANTA ROSA.</v>
          </cell>
          <cell r="P7157" t="str">
            <v>180215</v>
          </cell>
          <cell r="Q7157" t="str">
            <v>AMBATO</v>
          </cell>
          <cell r="R7157" t="str">
            <v>TUNGURAHUA</v>
          </cell>
          <cell r="S7157" t="str">
            <v>HUACHI GRANDE - MONTALVO - TOTORAS</v>
          </cell>
          <cell r="U7157" t="str">
            <v>FLEXNETGYE_PROVINCIA</v>
          </cell>
          <cell r="V7157">
            <v>8</v>
          </cell>
          <cell r="W7157">
            <v>2920.45</v>
          </cell>
          <cell r="X7157" t="str">
            <v>FLEXNET - GYE</v>
          </cell>
          <cell r="Y7157" t="str">
            <v>FERNANDO GUTIERREZ HILL KM 8 1/2 VIA DAULE</v>
          </cell>
        </row>
        <row r="7158">
          <cell r="A7158" t="str">
            <v>BREDEVDOC0005</v>
          </cell>
          <cell r="B7158">
            <v>479505</v>
          </cell>
          <cell r="C7158" t="str">
            <v>BREDEVDOC0005</v>
          </cell>
          <cell r="D7158" t="str">
            <v>CONECEL_DOCUMENTOS</v>
          </cell>
          <cell r="E7158" t="str">
            <v>DESPACHO</v>
          </cell>
          <cell r="F7158" t="str">
            <v>NORMAL</v>
          </cell>
          <cell r="G7158" t="str">
            <v>TF88921</v>
          </cell>
          <cell r="H7158">
            <v>44909</v>
          </cell>
          <cell r="I7158" t="str">
            <v>ENTREGADO</v>
          </cell>
          <cell r="J7158">
            <v>44909</v>
          </cell>
          <cell r="K7158" t="str">
            <v>OFICINAS BRELDYNG</v>
          </cell>
          <cell r="L7158" t="str">
            <v>OFC BRELDYNG CALLE 7MO PASAJE 37ª Y V. EMILIO ROMERO, BODEGAS DE FERRETERIA ESPINOZA, BODEGA #8 (EXACTAMENTE QUEDA EN LA JUAN TANCA MARENGO KM. 4.5 PASANDO LA COCA COLA</v>
          </cell>
          <cell r="P7158" t="str">
            <v>GUAYAQUIL</v>
          </cell>
          <cell r="Q7158" t="str">
            <v>GUAYAQUIL</v>
          </cell>
          <cell r="R7158" t="str">
            <v>GUAYAS</v>
          </cell>
          <cell r="T7158" t="str">
            <v>ITSACOURIER</v>
          </cell>
          <cell r="U7158" t="str">
            <v>FLEXNETUIO_GYE</v>
          </cell>
          <cell r="V7158">
            <v>1</v>
          </cell>
          <cell r="W7158">
            <v>1</v>
          </cell>
          <cell r="X7158" t="str">
            <v>FLEXNET</v>
          </cell>
          <cell r="Y7158" t="str">
            <v>KM 8 Y MEDIO VIA DAULE COOP JUAN MONTALVO</v>
          </cell>
        </row>
        <row r="7159">
          <cell r="A7159" t="str">
            <v>R_22_083_01092983</v>
          </cell>
          <cell r="B7159">
            <v>479504</v>
          </cell>
          <cell r="C7159" t="str">
            <v>R_22_083_01092983</v>
          </cell>
          <cell r="D7159" t="str">
            <v>ROER</v>
          </cell>
          <cell r="E7159" t="str">
            <v>DESPACHO</v>
          </cell>
          <cell r="F7159" t="str">
            <v>NORMAL</v>
          </cell>
          <cell r="G7159" t="str">
            <v>FT75442</v>
          </cell>
          <cell r="H7159">
            <v>44909</v>
          </cell>
          <cell r="I7159" t="str">
            <v>ENTREGADO</v>
          </cell>
          <cell r="J7159">
            <v>44909</v>
          </cell>
          <cell r="K7159" t="str">
            <v>ROER_EDGAR MARMOL</v>
          </cell>
          <cell r="L7159" t="str">
            <v>DE LAS HIGUERAS Y ELOY ALFARO CARRETAS 1</v>
          </cell>
          <cell r="M7159" t="str">
            <v>EDGAR MARMOL / 1791890663001</v>
          </cell>
          <cell r="P7159" t="str">
            <v>170503</v>
          </cell>
          <cell r="Q7159" t="str">
            <v>QUITO</v>
          </cell>
          <cell r="R7159" t="str">
            <v>PICHINCHA</v>
          </cell>
          <cell r="S7159" t="str">
            <v>QUITO</v>
          </cell>
          <cell r="T7159" t="str">
            <v>TRANSERVISS</v>
          </cell>
          <cell r="U7159" t="str">
            <v>FLEXNETUIO_LOCAL</v>
          </cell>
          <cell r="V7159">
            <v>1</v>
          </cell>
          <cell r="W7159">
            <v>1</v>
          </cell>
          <cell r="X7159" t="str">
            <v>FLEXNET DEL ECUADOR</v>
          </cell>
          <cell r="Y7159" t="str">
            <v>28 DE JUNIO Y GARCIA MORENO</v>
          </cell>
        </row>
        <row r="7160">
          <cell r="A7160" t="str">
            <v>22-2605</v>
          </cell>
          <cell r="B7160">
            <v>479499</v>
          </cell>
          <cell r="C7160" t="str">
            <v>22-2605</v>
          </cell>
          <cell r="D7160" t="str">
            <v>VENTURA</v>
          </cell>
          <cell r="E7160" t="str">
            <v>DESPACHO</v>
          </cell>
          <cell r="F7160" t="str">
            <v>NORMAL</v>
          </cell>
          <cell r="G7160" t="str">
            <v>FT75572</v>
          </cell>
          <cell r="H7160">
            <v>44909</v>
          </cell>
          <cell r="I7160" t="str">
            <v>ENTREGADO</v>
          </cell>
          <cell r="J7160">
            <v>44910</v>
          </cell>
          <cell r="K7160" t="str">
            <v>ECUAWAGEN</v>
          </cell>
          <cell r="L7160" t="str">
            <v> AV. DE LOS GRANADOS E14-70 E ISLA MARCHENA.</v>
          </cell>
          <cell r="M7160" t="str">
            <v>1791765842001</v>
          </cell>
          <cell r="P7160" t="str">
            <v>170503</v>
          </cell>
          <cell r="Q7160" t="str">
            <v>QUITO</v>
          </cell>
          <cell r="R7160" t="str">
            <v>PICHINCHA</v>
          </cell>
          <cell r="S7160" t="str">
            <v>QUITO</v>
          </cell>
          <cell r="T7160" t="str">
            <v>FLEXTRANS UIO</v>
          </cell>
          <cell r="U7160" t="str">
            <v>FLEXNETUIO_LOCAL</v>
          </cell>
          <cell r="V7160">
            <v>5</v>
          </cell>
          <cell r="W7160">
            <v>69.5</v>
          </cell>
          <cell r="X7160" t="str">
            <v>FLEXNET DEL ECUADOR</v>
          </cell>
          <cell r="Y7160" t="str">
            <v xml:space="preserve">CALLE 28 DE JUNIO S/N Y GARCIA MORENO </v>
          </cell>
        </row>
        <row r="7161">
          <cell r="A7161" t="str">
            <v>22-2600</v>
          </cell>
          <cell r="B7161">
            <v>479500</v>
          </cell>
          <cell r="C7161" t="str">
            <v>22-2600</v>
          </cell>
          <cell r="D7161" t="str">
            <v>VENTURA</v>
          </cell>
          <cell r="E7161" t="str">
            <v>DESPACHO</v>
          </cell>
          <cell r="F7161" t="str">
            <v>NORMAL</v>
          </cell>
          <cell r="G7161" t="str">
            <v>FT75486</v>
          </cell>
          <cell r="H7161">
            <v>44909</v>
          </cell>
          <cell r="I7161" t="str">
            <v>ENTREGADO</v>
          </cell>
          <cell r="J7161">
            <v>44910</v>
          </cell>
          <cell r="K7161" t="str">
            <v>ASSA QUITO SUR</v>
          </cell>
          <cell r="L7161" t="str">
            <v>AV. MALDONADO S12-72 Y PUJILI</v>
          </cell>
          <cell r="M7161" t="str">
            <v>1890141818001_3</v>
          </cell>
          <cell r="P7161" t="str">
            <v>170601</v>
          </cell>
          <cell r="Q7161" t="str">
            <v>QUITO</v>
          </cell>
          <cell r="R7161" t="str">
            <v>PICHINCHA</v>
          </cell>
          <cell r="S7161" t="str">
            <v>QUITO</v>
          </cell>
          <cell r="T7161" t="str">
            <v>FLEXTRANS UIO</v>
          </cell>
          <cell r="U7161" t="str">
            <v>FLEXNETUIO_LOCAL</v>
          </cell>
          <cell r="V7161">
            <v>1</v>
          </cell>
          <cell r="W7161">
            <v>1</v>
          </cell>
          <cell r="X7161" t="str">
            <v>FLEXNET DEL ECUADOR</v>
          </cell>
          <cell r="Y7161" t="str">
            <v xml:space="preserve">CALLE 28 DE JUNIO S/N Y GARCIA MORENO </v>
          </cell>
        </row>
        <row r="7162">
          <cell r="A7162" t="str">
            <v>22-2606</v>
          </cell>
          <cell r="B7162">
            <v>479501</v>
          </cell>
          <cell r="C7162" t="str">
            <v>22-2606</v>
          </cell>
          <cell r="D7162" t="str">
            <v>VENTURA</v>
          </cell>
          <cell r="E7162" t="str">
            <v>DESPACHO</v>
          </cell>
          <cell r="F7162" t="str">
            <v>NORMAL</v>
          </cell>
          <cell r="G7162" t="str">
            <v>031002004104107</v>
          </cell>
          <cell r="H7162">
            <v>44909</v>
          </cell>
          <cell r="I7162" t="str">
            <v>ENTREGADO</v>
          </cell>
          <cell r="J7162">
            <v>44910</v>
          </cell>
          <cell r="K7162" t="str">
            <v>PROAUTO C.A. LOJA</v>
          </cell>
          <cell r="L7162" t="str">
            <v>AV. SALVADOR BUSTAMANTE Y NEWYORK</v>
          </cell>
          <cell r="M7162" t="str">
            <v>1792885620001_4</v>
          </cell>
          <cell r="P7162" t="str">
            <v>110105</v>
          </cell>
          <cell r="Q7162" t="str">
            <v>LOJA</v>
          </cell>
          <cell r="R7162" t="str">
            <v>LOJA</v>
          </cell>
          <cell r="S7162" t="str">
            <v>LOJA</v>
          </cell>
          <cell r="T7162" t="str">
            <v>TRAMACO</v>
          </cell>
          <cell r="U7162" t="str">
            <v>FLEXNETUIO_PROVINCIA</v>
          </cell>
          <cell r="V7162">
            <v>1</v>
          </cell>
          <cell r="W7162">
            <v>1</v>
          </cell>
          <cell r="X7162" t="str">
            <v>FLEXNET DEL ECUADOR</v>
          </cell>
          <cell r="Y7162" t="str">
            <v xml:space="preserve">CALLE 28 DE JUNIO S/N Y GARCIA MORENO </v>
          </cell>
        </row>
        <row r="7163">
          <cell r="A7163" t="str">
            <v>22-2596</v>
          </cell>
          <cell r="B7163">
            <v>479502</v>
          </cell>
          <cell r="C7163" t="str">
            <v>22-2596</v>
          </cell>
          <cell r="D7163" t="str">
            <v>VENTURA</v>
          </cell>
          <cell r="E7163" t="str">
            <v>DESPACHO</v>
          </cell>
          <cell r="F7163" t="str">
            <v>NORMAL</v>
          </cell>
          <cell r="G7163" t="str">
            <v>031002004104106</v>
          </cell>
          <cell r="H7163">
            <v>44909</v>
          </cell>
          <cell r="I7163" t="str">
            <v>ENTREGADO</v>
          </cell>
          <cell r="J7163">
            <v>44910</v>
          </cell>
          <cell r="K7163" t="str">
            <v>ASSA AMBATO MATRIZ</v>
          </cell>
          <cell r="L7163" t="str">
            <v>AV. ATAHUALPA Y RIO GUAYLLABAMBA</v>
          </cell>
          <cell r="M7163" t="str">
            <v>1890141818001_8</v>
          </cell>
          <cell r="P7163" t="str">
            <v>180103</v>
          </cell>
          <cell r="Q7163" t="str">
            <v>AMBATO</v>
          </cell>
          <cell r="R7163" t="str">
            <v>TUNGURAHUA</v>
          </cell>
          <cell r="S7163" t="str">
            <v>AMBATO</v>
          </cell>
          <cell r="T7163" t="str">
            <v>TRAMACO</v>
          </cell>
          <cell r="U7163" t="str">
            <v>FLEXNETUIO_PROVINCIA</v>
          </cell>
          <cell r="V7163">
            <v>6</v>
          </cell>
          <cell r="W7163">
            <v>21</v>
          </cell>
          <cell r="X7163" t="str">
            <v>FLEXNET DEL ECUADOR</v>
          </cell>
          <cell r="Y7163" t="str">
            <v xml:space="preserve">CALLE 28 DE JUNIO S/N Y GARCIA MORENO </v>
          </cell>
        </row>
        <row r="7164">
          <cell r="A7164" t="str">
            <v>22-2603</v>
          </cell>
          <cell r="B7164">
            <v>479503</v>
          </cell>
          <cell r="C7164" t="str">
            <v>22-2603</v>
          </cell>
          <cell r="D7164" t="str">
            <v>VENTURA</v>
          </cell>
          <cell r="E7164" t="str">
            <v>DESPACHO</v>
          </cell>
          <cell r="F7164" t="str">
            <v>NORMAL</v>
          </cell>
          <cell r="G7164" t="str">
            <v>FT75485</v>
          </cell>
          <cell r="H7164">
            <v>44909</v>
          </cell>
          <cell r="I7164" t="str">
            <v>ENTREGADO</v>
          </cell>
          <cell r="J7164">
            <v>44910</v>
          </cell>
          <cell r="K7164" t="str">
            <v>AUTOEASTERN SANGOLQUI</v>
          </cell>
          <cell r="L7164" t="str">
            <v>V. GRAL. ENRIQUEZ 2179 C.C. CIBONEY PLAZA PB 4</v>
          </cell>
          <cell r="M7164" t="str">
            <v>1791806956001-1</v>
          </cell>
          <cell r="P7164" t="str">
            <v>171103</v>
          </cell>
          <cell r="Q7164" t="str">
            <v>RUMIÑAHUI</v>
          </cell>
          <cell r="R7164" t="str">
            <v>PICHINCHA</v>
          </cell>
          <cell r="S7164" t="str">
            <v>SANGOLQUI</v>
          </cell>
          <cell r="T7164" t="str">
            <v>FLEXTRANS UIO</v>
          </cell>
          <cell r="U7164" t="str">
            <v>FLEXNETUIO_LOCAL</v>
          </cell>
          <cell r="V7164">
            <v>1</v>
          </cell>
          <cell r="W7164">
            <v>1</v>
          </cell>
          <cell r="X7164" t="str">
            <v>FLEXNET DEL ECUADOR</v>
          </cell>
          <cell r="Y7164" t="str">
            <v xml:space="preserve">CALLE 28 DE JUNIO S/N Y GARCIA MORENO </v>
          </cell>
        </row>
        <row r="7165">
          <cell r="A7165" t="str">
            <v>22-2598</v>
          </cell>
          <cell r="B7165">
            <v>479492</v>
          </cell>
          <cell r="C7165" t="str">
            <v>22-2598</v>
          </cell>
          <cell r="D7165" t="str">
            <v>VENTURA</v>
          </cell>
          <cell r="E7165" t="str">
            <v>DESPACHO</v>
          </cell>
          <cell r="F7165" t="str">
            <v>NORMAL</v>
          </cell>
          <cell r="G7165" t="str">
            <v>031002004104103</v>
          </cell>
          <cell r="H7165">
            <v>44909</v>
          </cell>
          <cell r="I7165" t="str">
            <v>ENTREGADO</v>
          </cell>
          <cell r="J7165">
            <v>44910</v>
          </cell>
          <cell r="K7165" t="str">
            <v>ASSA MANTA</v>
          </cell>
          <cell r="L7165" t="str">
            <v>AV 4 DE NOVIEMBRE ENTRE CALLES 311 Y  312</v>
          </cell>
          <cell r="M7165" t="str">
            <v>1890141818001_1</v>
          </cell>
          <cell r="P7165" t="str">
            <v>130204</v>
          </cell>
          <cell r="Q7165" t="str">
            <v>MANTA</v>
          </cell>
          <cell r="R7165" t="str">
            <v>MANABI</v>
          </cell>
          <cell r="S7165" t="str">
            <v>MANTA</v>
          </cell>
          <cell r="T7165" t="str">
            <v>TRAMACO</v>
          </cell>
          <cell r="U7165" t="str">
            <v>FLEXNETUIO_PROVINCIA</v>
          </cell>
          <cell r="V7165">
            <v>1</v>
          </cell>
          <cell r="W7165">
            <v>6.8</v>
          </cell>
          <cell r="X7165" t="str">
            <v>FLEXNET DEL ECUADOR</v>
          </cell>
          <cell r="Y7165" t="str">
            <v xml:space="preserve">CALLE 28 DE JUNIO S/N Y GARCIA MORENO </v>
          </cell>
        </row>
        <row r="7166">
          <cell r="A7166" t="str">
            <v>22-2604</v>
          </cell>
          <cell r="B7166">
            <v>479493</v>
          </cell>
          <cell r="C7166" t="str">
            <v>22-2604</v>
          </cell>
          <cell r="D7166" t="str">
            <v>VENTURA</v>
          </cell>
          <cell r="E7166" t="str">
            <v>DESPACHO</v>
          </cell>
          <cell r="F7166" t="str">
            <v>NORMAL</v>
          </cell>
          <cell r="G7166" t="str">
            <v>FT75565</v>
          </cell>
          <cell r="H7166">
            <v>44909</v>
          </cell>
          <cell r="I7166" t="str">
            <v>ENTREGADO</v>
          </cell>
          <cell r="J7166">
            <v>44910</v>
          </cell>
          <cell r="K7166" t="str">
            <v>E. MAULME C.A. GYE</v>
          </cell>
          <cell r="L7166" t="str">
            <v xml:space="preserve">AV DE LAS AMERICAS 601 Y CALLE 13 </v>
          </cell>
          <cell r="M7166" t="str">
            <v>1792885620001_1</v>
          </cell>
          <cell r="P7166" t="str">
            <v>090505</v>
          </cell>
          <cell r="Q7166" t="str">
            <v>GUAYAQUIL</v>
          </cell>
          <cell r="R7166" t="str">
            <v>GUAYAS</v>
          </cell>
          <cell r="S7166" t="str">
            <v>GUAYAQUIL</v>
          </cell>
          <cell r="T7166" t="str">
            <v>ITSACOURIER</v>
          </cell>
          <cell r="U7166" t="str">
            <v>FLEXNETUIO_GYE</v>
          </cell>
          <cell r="V7166">
            <v>8</v>
          </cell>
          <cell r="W7166">
            <v>95.9</v>
          </cell>
          <cell r="X7166" t="str">
            <v>FLEXNET DEL ECUADOR</v>
          </cell>
          <cell r="Y7166" t="str">
            <v xml:space="preserve">CALLE 28 DE JUNIO S/N Y GARCIA MORENO </v>
          </cell>
        </row>
        <row r="7167">
          <cell r="A7167" t="str">
            <v>22-2607</v>
          </cell>
          <cell r="B7167">
            <v>479494</v>
          </cell>
          <cell r="C7167" t="str">
            <v>22-2607</v>
          </cell>
          <cell r="D7167" t="str">
            <v>VENTURA</v>
          </cell>
          <cell r="E7167" t="str">
            <v>DESPACHO</v>
          </cell>
          <cell r="F7167" t="str">
            <v>NORMAL</v>
          </cell>
          <cell r="G7167" t="str">
            <v>FT75573</v>
          </cell>
          <cell r="H7167">
            <v>44909</v>
          </cell>
          <cell r="I7167" t="str">
            <v>ENTREGADO</v>
          </cell>
          <cell r="J7167">
            <v>44910</v>
          </cell>
          <cell r="K7167" t="str">
            <v>PROAUTO QUITO</v>
          </cell>
          <cell r="L7167" t="str">
            <v>AV. ELOY ALFARO Y RUSIA</v>
          </cell>
          <cell r="M7167" t="str">
            <v>1792885620001_5</v>
          </cell>
          <cell r="P7167" t="str">
            <v>170518</v>
          </cell>
          <cell r="Q7167" t="str">
            <v>QUITO</v>
          </cell>
          <cell r="R7167" t="str">
            <v>PICHINCHA</v>
          </cell>
          <cell r="S7167" t="str">
            <v>QUITO</v>
          </cell>
          <cell r="T7167" t="str">
            <v>FLEXTRANS UIO</v>
          </cell>
          <cell r="U7167" t="str">
            <v>FLEXNETUIO_LOCAL</v>
          </cell>
          <cell r="V7167">
            <v>1</v>
          </cell>
          <cell r="W7167">
            <v>75</v>
          </cell>
          <cell r="X7167" t="str">
            <v>FLEXNET DEL ECUADOR</v>
          </cell>
          <cell r="Y7167" t="str">
            <v xml:space="preserve">CALLE 28 DE JUNIO S/N Y GARCIA MORENO </v>
          </cell>
        </row>
        <row r="7168">
          <cell r="A7168" t="str">
            <v>22-2597</v>
          </cell>
          <cell r="B7168">
            <v>479495</v>
          </cell>
          <cell r="C7168" t="str">
            <v>22-2597</v>
          </cell>
          <cell r="D7168" t="str">
            <v>VENTURA</v>
          </cell>
          <cell r="E7168" t="str">
            <v>DESPACHO</v>
          </cell>
          <cell r="F7168" t="str">
            <v>NORMAL</v>
          </cell>
          <cell r="G7168" t="str">
            <v>FT75566</v>
          </cell>
          <cell r="H7168">
            <v>44909</v>
          </cell>
          <cell r="I7168" t="str">
            <v>ENTREGADO</v>
          </cell>
          <cell r="J7168">
            <v>44910</v>
          </cell>
          <cell r="K7168" t="str">
            <v>ASSA CUMBAYA</v>
          </cell>
          <cell r="L7168" t="str">
            <v>AV INTEROCEANICA Y PASAJE LEONIDAS PLAZA</v>
          </cell>
          <cell r="M7168" t="str">
            <v>1890141818001_2</v>
          </cell>
          <cell r="P7168" t="str">
            <v>170902</v>
          </cell>
          <cell r="Q7168" t="str">
            <v>QUITO</v>
          </cell>
          <cell r="R7168" t="str">
            <v>PICHINCHA</v>
          </cell>
          <cell r="S7168" t="str">
            <v>TUMBACO</v>
          </cell>
          <cell r="T7168" t="str">
            <v>FLEXTRANS UIO</v>
          </cell>
          <cell r="U7168" t="str">
            <v>FLEXNETUIO_LOCAL</v>
          </cell>
          <cell r="V7168">
            <v>2</v>
          </cell>
          <cell r="W7168">
            <v>18.100000000000001</v>
          </cell>
          <cell r="X7168" t="str">
            <v>FLEXNET DEL ECUADOR</v>
          </cell>
          <cell r="Y7168" t="str">
            <v xml:space="preserve">CALLE 28 DE JUNIO S/N Y GARCIA MORENO </v>
          </cell>
        </row>
        <row r="7169">
          <cell r="A7169" t="str">
            <v>22-2601</v>
          </cell>
          <cell r="B7169">
            <v>479496</v>
          </cell>
          <cell r="C7169" t="str">
            <v>22-2601</v>
          </cell>
          <cell r="D7169" t="str">
            <v>VENTURA</v>
          </cell>
          <cell r="E7169" t="str">
            <v>DESPACHO</v>
          </cell>
          <cell r="F7169" t="str">
            <v>NORMAL</v>
          </cell>
          <cell r="G7169" t="str">
            <v>031002004104104</v>
          </cell>
          <cell r="H7169">
            <v>44909</v>
          </cell>
          <cell r="I7169" t="str">
            <v>ENTREGADO</v>
          </cell>
          <cell r="J7169">
            <v>44910</v>
          </cell>
          <cell r="K7169" t="str">
            <v>ASSA RIOBAMBA</v>
          </cell>
          <cell r="L7169" t="str">
            <v>AV. DE LA PRENSA 45-86 Y AV. MANUEL ELICIO FLOR</v>
          </cell>
          <cell r="M7169" t="str">
            <v>1890141818002</v>
          </cell>
          <cell r="P7169" t="str">
            <v>060102</v>
          </cell>
          <cell r="Q7169" t="str">
            <v>RIOBAMBA</v>
          </cell>
          <cell r="R7169" t="str">
            <v>CHIMBORAZO</v>
          </cell>
          <cell r="S7169" t="str">
            <v>RIOBAMBA</v>
          </cell>
          <cell r="T7169" t="str">
            <v>TRAMACO</v>
          </cell>
          <cell r="U7169" t="str">
            <v>FLEXNETUIO_PROVINCIA</v>
          </cell>
          <cell r="V7169">
            <v>2</v>
          </cell>
          <cell r="W7169">
            <v>6.5</v>
          </cell>
          <cell r="X7169" t="str">
            <v>FLEXNET DEL ECUADOR</v>
          </cell>
          <cell r="Y7169" t="str">
            <v xml:space="preserve">CALLE 28 DE JUNIO S/N Y GARCIA MORENO </v>
          </cell>
        </row>
        <row r="7170">
          <cell r="A7170" t="str">
            <v>22-2599</v>
          </cell>
          <cell r="B7170">
            <v>479497</v>
          </cell>
          <cell r="C7170" t="str">
            <v>22-2599</v>
          </cell>
          <cell r="D7170" t="str">
            <v>VENTURA</v>
          </cell>
          <cell r="E7170" t="str">
            <v>DESPACHO</v>
          </cell>
          <cell r="F7170" t="str">
            <v>NORMAL</v>
          </cell>
          <cell r="G7170" t="str">
            <v>031002004104105</v>
          </cell>
          <cell r="H7170">
            <v>44909</v>
          </cell>
          <cell r="I7170" t="str">
            <v>ENTREGADO</v>
          </cell>
          <cell r="J7170">
            <v>44910</v>
          </cell>
          <cell r="K7170" t="str">
            <v>ASSA MIRAFLORES</v>
          </cell>
          <cell r="L7170" t="str">
            <v>AV FRANCISCO FLOR Y BOLIVAR</v>
          </cell>
          <cell r="M7170" t="str">
            <v>1890141818001_4</v>
          </cell>
          <cell r="P7170" t="str">
            <v>180103</v>
          </cell>
          <cell r="Q7170" t="str">
            <v>AMBATO</v>
          </cell>
          <cell r="R7170" t="str">
            <v>TUNGURAHUA</v>
          </cell>
          <cell r="S7170" t="str">
            <v>AMBATO</v>
          </cell>
          <cell r="T7170" t="str">
            <v>TRAMACO</v>
          </cell>
          <cell r="U7170" t="str">
            <v>FLEXNETUIO_PROVINCIA</v>
          </cell>
          <cell r="V7170">
            <v>6</v>
          </cell>
          <cell r="W7170">
            <v>59.8</v>
          </cell>
          <cell r="X7170" t="str">
            <v>FLEXNET DEL ECUADOR</v>
          </cell>
          <cell r="Y7170" t="str">
            <v xml:space="preserve">CALLE 28 DE JUNIO S/N Y GARCIA MORENO </v>
          </cell>
        </row>
        <row r="7171">
          <cell r="A7171" t="str">
            <v>22-2602</v>
          </cell>
          <cell r="B7171">
            <v>479498</v>
          </cell>
          <cell r="C7171" t="str">
            <v>22-2602</v>
          </cell>
          <cell r="D7171" t="str">
            <v>VENTURA</v>
          </cell>
          <cell r="E7171" t="str">
            <v>DESPACHO</v>
          </cell>
          <cell r="F7171" t="str">
            <v>NORMAL</v>
          </cell>
          <cell r="G7171" t="str">
            <v>FT75567</v>
          </cell>
          <cell r="H7171">
            <v>44909</v>
          </cell>
          <cell r="I7171" t="str">
            <v>ENTREGADO</v>
          </cell>
          <cell r="J7171">
            <v>44910</v>
          </cell>
          <cell r="K7171" t="str">
            <v>ASSA VALLE</v>
          </cell>
          <cell r="L7171" t="str">
            <v>CALLE ISABELA ENTRE AV. SAN LUIS Y AV.GENERAL</v>
          </cell>
          <cell r="M7171" t="str">
            <v>1790003388002</v>
          </cell>
          <cell r="P7171" t="str">
            <v>171103</v>
          </cell>
          <cell r="Q7171" t="str">
            <v>RUMIÑAHUI</v>
          </cell>
          <cell r="R7171" t="str">
            <v>PICHINCHA</v>
          </cell>
          <cell r="S7171" t="str">
            <v>SANGOLQUI</v>
          </cell>
          <cell r="T7171" t="str">
            <v>FLEXTRANS UIO</v>
          </cell>
          <cell r="U7171" t="str">
            <v>FLEXNETUIO_LOCAL</v>
          </cell>
          <cell r="V7171">
            <v>2</v>
          </cell>
          <cell r="W7171">
            <v>9.5</v>
          </cell>
          <cell r="X7171" t="str">
            <v>FLEXNET DEL ECUADOR</v>
          </cell>
          <cell r="Y7171" t="str">
            <v xml:space="preserve">CALLE 28 DE JUNIO S/N Y GARCIA MORENO </v>
          </cell>
        </row>
        <row r="7172">
          <cell r="A7172" t="str">
            <v>25110</v>
          </cell>
          <cell r="B7172">
            <v>479489</v>
          </cell>
          <cell r="C7172" t="str">
            <v>25110</v>
          </cell>
          <cell r="D7172" t="str">
            <v>WORLINASLI</v>
          </cell>
          <cell r="E7172" t="str">
            <v>DESPACHO</v>
          </cell>
          <cell r="F7172" t="str">
            <v>NORMAL</v>
          </cell>
          <cell r="G7172" t="str">
            <v>88922</v>
          </cell>
          <cell r="H7172">
            <v>44909</v>
          </cell>
          <cell r="I7172" t="str">
            <v>ENTREGADO</v>
          </cell>
          <cell r="J7172">
            <v>44910</v>
          </cell>
          <cell r="K7172" t="str">
            <v>HARRY ANDRES MOSQUERA GUAYA</v>
          </cell>
          <cell r="L7172" t="str">
            <v>COLINAS DEL MAESTRO MZ636 V11</v>
          </cell>
          <cell r="N7172" t="str">
            <v>0983840874</v>
          </cell>
          <cell r="O7172" t="str">
            <v>0996483387</v>
          </cell>
          <cell r="P7172" t="str">
            <v>090703</v>
          </cell>
          <cell r="Q7172" t="str">
            <v>GUAYAQUIL</v>
          </cell>
          <cell r="R7172" t="str">
            <v>GUAYAS</v>
          </cell>
          <cell r="S7172" t="str">
            <v>GUAYAQUIL</v>
          </cell>
          <cell r="T7172" t="str">
            <v>ITSACOURIER</v>
          </cell>
          <cell r="U7172" t="str">
            <v>FLEXNETGYE_LOCAL</v>
          </cell>
          <cell r="V7172">
            <v>1</v>
          </cell>
          <cell r="W7172">
            <v>3.5</v>
          </cell>
          <cell r="X7172" t="str">
            <v>FLEXNET ECUADOR - WORLIN</v>
          </cell>
          <cell r="Y7172" t="str">
            <v>FERNANDO GUTIERREZ HILL VIA A DAULE KM 8 1/2 ENTRADA A COOPERATIVA JUAN MONTALVO</v>
          </cell>
        </row>
        <row r="7173">
          <cell r="A7173" t="str">
            <v>25113</v>
          </cell>
          <cell r="B7173">
            <v>479490</v>
          </cell>
          <cell r="C7173" t="str">
            <v>25113</v>
          </cell>
          <cell r="D7173" t="str">
            <v>WORLINASLI</v>
          </cell>
          <cell r="E7173" t="str">
            <v>DESPACHO</v>
          </cell>
          <cell r="F7173" t="str">
            <v>NORMAL</v>
          </cell>
          <cell r="G7173" t="str">
            <v>88920</v>
          </cell>
          <cell r="H7173">
            <v>44909</v>
          </cell>
          <cell r="I7173" t="str">
            <v>ENTREGADO</v>
          </cell>
          <cell r="J7173">
            <v>44910</v>
          </cell>
          <cell r="K7173" t="str">
            <v>KEVIN JOEL ANDY GANZHOZO</v>
          </cell>
          <cell r="L7173" t="str">
            <v>AV. IGNACIO DE QUEZADA Y AV HUMBERTO ALBORNOZ PASAJE N25C</v>
          </cell>
          <cell r="N7173" t="str">
            <v>0939392857</v>
          </cell>
          <cell r="O7173" t="str">
            <v>0989890011</v>
          </cell>
          <cell r="P7173" t="str">
            <v>170521</v>
          </cell>
          <cell r="Q7173" t="str">
            <v>QUITO</v>
          </cell>
          <cell r="R7173" t="str">
            <v>PICHINCHA</v>
          </cell>
          <cell r="S7173" t="str">
            <v>QUITO</v>
          </cell>
          <cell r="U7173" t="str">
            <v>FLEXNETGYE_UIO</v>
          </cell>
          <cell r="V7173">
            <v>1</v>
          </cell>
          <cell r="W7173">
            <v>3.5</v>
          </cell>
          <cell r="X7173" t="str">
            <v>FLEXNET ECUADOR - WORLIN</v>
          </cell>
          <cell r="Y7173" t="str">
            <v>FERNANDO GUTIERREZ HILL VIA A DAULE KM 8 1/2 ENTRADA A COOPERATIVA JUAN MONTALVO</v>
          </cell>
        </row>
        <row r="7174">
          <cell r="A7174" t="str">
            <v>25122</v>
          </cell>
          <cell r="B7174">
            <v>479491</v>
          </cell>
          <cell r="C7174" t="str">
            <v>25122</v>
          </cell>
          <cell r="D7174" t="str">
            <v>WORLINASLI</v>
          </cell>
          <cell r="E7174" t="str">
            <v>DESPACHO</v>
          </cell>
          <cell r="F7174" t="str">
            <v>NORMAL</v>
          </cell>
          <cell r="G7174" t="str">
            <v>88923</v>
          </cell>
          <cell r="H7174">
            <v>44909</v>
          </cell>
          <cell r="I7174" t="str">
            <v>ENTREGADO</v>
          </cell>
          <cell r="J7174">
            <v>44910</v>
          </cell>
          <cell r="K7174" t="str">
            <v>JOSEPH MUNOZ GARCIA</v>
          </cell>
          <cell r="L7174" t="str">
            <v>GUAYAQUIL COOP. PANCHO JACOME MZ 281 VILLA 17</v>
          </cell>
          <cell r="N7174" t="str">
            <v>0967069837</v>
          </cell>
          <cell r="O7174" t="str">
            <v>0989530543</v>
          </cell>
          <cell r="P7174" t="str">
            <v>090101</v>
          </cell>
          <cell r="Q7174" t="str">
            <v>GUAYAQUIL</v>
          </cell>
          <cell r="R7174" t="str">
            <v>GUAYAS</v>
          </cell>
          <cell r="S7174" t="str">
            <v>GUAYAQUIL</v>
          </cell>
          <cell r="T7174" t="str">
            <v>ITSACOURIER</v>
          </cell>
          <cell r="U7174" t="str">
            <v>FLEXNETGYE_LOCAL</v>
          </cell>
          <cell r="V7174">
            <v>1</v>
          </cell>
          <cell r="W7174">
            <v>3.5</v>
          </cell>
          <cell r="X7174" t="str">
            <v>FLEXNET ECUADOR - WORLIN</v>
          </cell>
          <cell r="Y7174" t="str">
            <v>FERNANDO GUTIERREZ HILL VIA A DAULE KM 8 1/2 ENTRADA A COOPERATIVA JUAN MONTALVO</v>
          </cell>
        </row>
        <row r="7175">
          <cell r="A7175" t="str">
            <v>20003019815380</v>
          </cell>
          <cell r="B7175">
            <v>479485</v>
          </cell>
          <cell r="C7175" t="str">
            <v>20003019815380</v>
          </cell>
          <cell r="D7175" t="str">
            <v>CONECEL</v>
          </cell>
          <cell r="E7175" t="str">
            <v>DESPACHO</v>
          </cell>
          <cell r="F7175" t="str">
            <v>NORMAL</v>
          </cell>
          <cell r="G7175" t="str">
            <v>GR20003019815380</v>
          </cell>
          <cell r="H7175">
            <v>44909</v>
          </cell>
          <cell r="I7175" t="str">
            <v>ENTREGADO</v>
          </cell>
          <cell r="J7175">
            <v>44910</v>
          </cell>
          <cell r="K7175" t="str">
            <v>BARDIS ALBERTO AYOVI MINA</v>
          </cell>
          <cell r="L7175" t="str">
            <v>SANTO DOMINGO /SANTO DOMINGO/AV EMILIO LORENZO STHNLE/ FRENTE AL HOSPITAL GENERAL SANTO DOMINGO/CS TOMATE 2 PISOS JUNTO AL HOTEL ENSUENO/JT A PANADERIA, SANTO DOMINGO</v>
          </cell>
          <cell r="M7175" t="str">
            <v>801993395</v>
          </cell>
          <cell r="N7175" t="str">
            <v xml:space="preserve">979031449 /  </v>
          </cell>
          <cell r="P7175" t="str">
            <v>SANTO DOMINGO</v>
          </cell>
          <cell r="Q7175" t="str">
            <v>SANTO DOMINGO</v>
          </cell>
          <cell r="R7175" t="str">
            <v>SANTO DOMINGO DE LOS TSACHILAS</v>
          </cell>
          <cell r="U7175" t="str">
            <v>FLEXNETUIO_PROVINCIA</v>
          </cell>
          <cell r="V7175">
            <v>1</v>
          </cell>
          <cell r="W7175">
            <v>1</v>
          </cell>
          <cell r="X7175" t="str">
            <v>FLEXNET</v>
          </cell>
          <cell r="Y7175" t="str">
            <v>FLEX NET CALLE 28 DE JUNIO S/N Y GARCIA MORENO ENTRADA LLANO GRANDE</v>
          </cell>
        </row>
        <row r="7176">
          <cell r="A7176" t="str">
            <v>BREDEV_000005</v>
          </cell>
          <cell r="B7176">
            <v>479461</v>
          </cell>
          <cell r="C7176" t="str">
            <v>BREDEV_000005</v>
          </cell>
          <cell r="D7176" t="str">
            <v>CONECEL_DOCUMENTOS</v>
          </cell>
          <cell r="E7176" t="str">
            <v>DESPACHO</v>
          </cell>
          <cell r="G7176" t="str">
            <v>TF88939</v>
          </cell>
          <cell r="H7176">
            <v>44909</v>
          </cell>
          <cell r="I7176" t="str">
            <v>ENTREGADO</v>
          </cell>
          <cell r="J7176">
            <v>44910</v>
          </cell>
          <cell r="K7176" t="str">
            <v>LOURDES QUINTERO (BREDLYNG)</v>
          </cell>
          <cell r="L7176" t="str">
            <v>OFC BRELDYNG CALLE 7MO PASAJE 37ª Y V. EMILIO ROMERO, BODEGAS DE FERRETERIA ESPINOZA, BODEGA #8 (EXACTAMENTE QUEDA EN LA JUAN TANCA MARENGO KM. 4.5 PASANDO LA COCA COLA</v>
          </cell>
          <cell r="P7176" t="str">
            <v xml:space="preserve"> VILLAMIL PLAYAS</v>
          </cell>
          <cell r="Q7176" t="str">
            <v>GUAYAQUIL</v>
          </cell>
          <cell r="R7176" t="str">
            <v>GUAYAS</v>
          </cell>
          <cell r="S7176" t="str">
            <v/>
          </cell>
          <cell r="T7176" t="str">
            <v>ITSACOURIER</v>
          </cell>
          <cell r="U7176" t="str">
            <v>FLEXNETUIO_GYE</v>
          </cell>
          <cell r="V7176">
            <v>4</v>
          </cell>
          <cell r="X7176" t="str">
            <v>FLEXNET</v>
          </cell>
        </row>
        <row r="7177">
          <cell r="A7177" t="str">
            <v>563984</v>
          </cell>
          <cell r="B7177">
            <v>479460</v>
          </cell>
          <cell r="C7177" t="str">
            <v>563984</v>
          </cell>
          <cell r="D7177" t="str">
            <v>DPW</v>
          </cell>
          <cell r="E7177" t="str">
            <v>DESPACHO</v>
          </cell>
          <cell r="F7177" t="str">
            <v>NORMAL</v>
          </cell>
          <cell r="G7177" t="str">
            <v>88960</v>
          </cell>
          <cell r="H7177">
            <v>44909</v>
          </cell>
          <cell r="I7177" t="str">
            <v>ENTREGADO</v>
          </cell>
          <cell r="J7177">
            <v>44910</v>
          </cell>
          <cell r="K7177" t="str">
            <v>ESCUELA DE EDUCACIÓN BÁSICA PARTICULAR LAS AMÉRICAS</v>
          </cell>
          <cell r="L7177" t="str">
            <v>SAUCES 9, MZ L11, SOLAR 1, 22 Y 23 DIAGONAL A LA ESPAÑOLA DE LA ALBORADA, GUAYAQUIL,  ECUADOR.</v>
          </cell>
          <cell r="M7177" t="str">
            <v>Andrés Navarrete/0994107531</v>
          </cell>
          <cell r="P7177" t="str">
            <v>GUAYAQUIL</v>
          </cell>
          <cell r="Q7177" t="str">
            <v>GUAYAQUIL</v>
          </cell>
          <cell r="R7177" t="str">
            <v>GUAYAS</v>
          </cell>
          <cell r="T7177" t="str">
            <v>ITSACOURIER</v>
          </cell>
          <cell r="U7177" t="str">
            <v>FLEXNETGYE_LOCAL</v>
          </cell>
          <cell r="V7177">
            <v>1</v>
          </cell>
          <cell r="W7177">
            <v>1</v>
          </cell>
          <cell r="X7177" t="str">
            <v>FLEXNET GUAYAQUIL</v>
          </cell>
          <cell r="Y7177" t="str">
            <v xml:space="preserve"> FERNANDO GUTIERREZ HILL KM 8 1/2 VIA DAULE</v>
          </cell>
        </row>
        <row r="7178">
          <cell r="A7178" t="str">
            <v>2022-12366</v>
          </cell>
          <cell r="B7178">
            <v>479453</v>
          </cell>
          <cell r="C7178" t="str">
            <v>2022-12366</v>
          </cell>
          <cell r="D7178" t="str">
            <v>MOVISTAR</v>
          </cell>
          <cell r="E7178" t="str">
            <v>DESPACHO</v>
          </cell>
          <cell r="F7178" t="str">
            <v>NORMAL</v>
          </cell>
          <cell r="G7178" t="str">
            <v>031080202212366</v>
          </cell>
          <cell r="H7178">
            <v>44909</v>
          </cell>
          <cell r="I7178" t="str">
            <v>ENTREGADO</v>
          </cell>
          <cell r="J7178">
            <v>44911</v>
          </cell>
          <cell r="K7178" t="str">
            <v>CC PASEO SHOPPING (DANICELL)_DANIELA BARRAZUETA</v>
          </cell>
          <cell r="L7178" t="str">
            <v>DV VIA MACHALA – PASAJE EN EL KM 1 ½ CENTRO COMERCIAL PASEO SHOPPING MACHALA MACHALA EL ORO</v>
          </cell>
          <cell r="M7178" t="str">
            <v>0791758629001</v>
          </cell>
          <cell r="N7178" t="str">
            <v>984167915</v>
          </cell>
          <cell r="O7178" t="str">
            <v/>
          </cell>
          <cell r="P7178" t="str">
            <v>MACHALA</v>
          </cell>
          <cell r="Q7178" t="str">
            <v>MACHALA</v>
          </cell>
          <cell r="R7178" t="str">
            <v>EL ORO</v>
          </cell>
          <cell r="T7178" t="str">
            <v>TRAMACO</v>
          </cell>
          <cell r="U7178" t="str">
            <v>FLEXNETUIO_PROVINCIA</v>
          </cell>
          <cell r="V7178">
            <v>1</v>
          </cell>
          <cell r="W7178">
            <v>1</v>
          </cell>
          <cell r="X7178" t="str">
            <v>FLEXNET ECUADOR - MOVISTAR</v>
          </cell>
          <cell r="Y7178" t="str">
            <v>CALLE 28 DE JUNIO S/N Y GARCIA MORENO ENTRADA LLANO GRANDE</v>
          </cell>
        </row>
        <row r="7179">
          <cell r="A7179" t="str">
            <v>2022-12367</v>
          </cell>
          <cell r="B7179">
            <v>479454</v>
          </cell>
          <cell r="C7179" t="str">
            <v>2022-12367</v>
          </cell>
          <cell r="D7179" t="str">
            <v>MOVISTAR</v>
          </cell>
          <cell r="E7179" t="str">
            <v>DESPACHO</v>
          </cell>
          <cell r="F7179" t="str">
            <v>NORMAL</v>
          </cell>
          <cell r="G7179" t="str">
            <v>031080202212367</v>
          </cell>
          <cell r="H7179">
            <v>44909</v>
          </cell>
          <cell r="I7179" t="str">
            <v>ENTREGADO</v>
          </cell>
          <cell r="J7179">
            <v>44911</v>
          </cell>
          <cell r="K7179" t="str">
            <v>ISLA DANICELL PASEO SHOPPING MACHALA_Ana Isabel Gomez Arce</v>
          </cell>
          <cell r="L7179" t="str">
            <v>Ave. 25 de Junio Km 1 y 12 via PSJ., C.C. Paseo Shopping Machala, Isla movistar frente a Pharmacys</v>
          </cell>
          <cell r="M7179" t="str">
            <v>0</v>
          </cell>
          <cell r="N7179" t="str">
            <v>987108047</v>
          </cell>
          <cell r="O7179" t="str">
            <v/>
          </cell>
          <cell r="P7179" t="str">
            <v>MACHALA</v>
          </cell>
          <cell r="Q7179" t="str">
            <v>MACHALA</v>
          </cell>
          <cell r="R7179" t="str">
            <v>EL ORO</v>
          </cell>
          <cell r="T7179" t="str">
            <v>TRAMACO</v>
          </cell>
          <cell r="U7179" t="str">
            <v>FLEXNETUIO_PROVINCIA</v>
          </cell>
          <cell r="V7179">
            <v>1</v>
          </cell>
          <cell r="W7179">
            <v>1</v>
          </cell>
          <cell r="X7179" t="str">
            <v>FLEXNET ECUADOR - MOVISTAR</v>
          </cell>
          <cell r="Y7179" t="str">
            <v>CALLE 28 DE JUNIO S/N Y GARCIA MORENO ENTRADA LLANO GRANDE</v>
          </cell>
        </row>
        <row r="7180">
          <cell r="A7180" t="str">
            <v>2022-12368</v>
          </cell>
          <cell r="B7180">
            <v>479455</v>
          </cell>
          <cell r="C7180" t="str">
            <v>2022-12368</v>
          </cell>
          <cell r="D7180" t="str">
            <v>MOVISTAR</v>
          </cell>
          <cell r="E7180" t="str">
            <v>DESPACHO</v>
          </cell>
          <cell r="F7180" t="str">
            <v>NORMAL</v>
          </cell>
          <cell r="G7180" t="str">
            <v>031080202212368</v>
          </cell>
          <cell r="H7180">
            <v>44909</v>
          </cell>
          <cell r="I7180" t="str">
            <v>ENTREGADO</v>
          </cell>
          <cell r="J7180">
            <v>44910</v>
          </cell>
          <cell r="K7180" t="str">
            <v>CAV MALL DEL PACIFICO_Maria Fernanda Carvajal Reinoso</v>
          </cell>
          <cell r="L7180" t="str">
            <v>Avenida Malecon y Calle 23 , Centro Comercial Mall del Pacifico, Local PB -057-058</v>
          </cell>
          <cell r="M7180" t="str">
            <v>1715480081001</v>
          </cell>
          <cell r="N7180" t="str">
            <v>995025256</v>
          </cell>
          <cell r="O7180" t="str">
            <v/>
          </cell>
          <cell r="P7180" t="str">
            <v>MANTA</v>
          </cell>
          <cell r="Q7180" t="str">
            <v>MANTA</v>
          </cell>
          <cell r="R7180" t="str">
            <v>MANABI</v>
          </cell>
          <cell r="T7180" t="str">
            <v>TRAMACO</v>
          </cell>
          <cell r="U7180" t="str">
            <v>FLEXNETUIO_PROVINCIA</v>
          </cell>
          <cell r="V7180">
            <v>1</v>
          </cell>
          <cell r="W7180">
            <v>1</v>
          </cell>
          <cell r="X7180" t="str">
            <v>FLEXNET ECUADOR - MOVISTAR</v>
          </cell>
          <cell r="Y7180" t="str">
            <v>CALLE 28 DE JUNIO S/N Y GARCIA MORENO ENTRADA LLANO GRANDE</v>
          </cell>
        </row>
        <row r="7181">
          <cell r="A7181" t="str">
            <v>2022-12369</v>
          </cell>
          <cell r="B7181">
            <v>479456</v>
          </cell>
          <cell r="C7181" t="str">
            <v>2022-12369</v>
          </cell>
          <cell r="D7181" t="str">
            <v>MOVISTAR</v>
          </cell>
          <cell r="E7181" t="str">
            <v>DESPACHO</v>
          </cell>
          <cell r="F7181" t="str">
            <v>NORMAL</v>
          </cell>
          <cell r="G7181" t="str">
            <v>TF89044</v>
          </cell>
          <cell r="H7181">
            <v>44909</v>
          </cell>
          <cell r="I7181" t="str">
            <v>ENTREGADO</v>
          </cell>
          <cell r="J7181">
            <v>44910</v>
          </cell>
          <cell r="K7181" t="str">
            <v xml:space="preserve">AE SMARTPHONELANDIA CITYMALL_ROMERO RODRIGUEZ CESAR BERNABE </v>
          </cell>
          <cell r="L7181" t="str">
            <v>URBANIZACION LA ROMAREDA ETAPA 5 MZ  1979 V3</v>
          </cell>
          <cell r="M7181" t="str">
            <v>0993316601001</v>
          </cell>
          <cell r="N7181" t="str">
            <v>984125865</v>
          </cell>
          <cell r="O7181" t="str">
            <v/>
          </cell>
          <cell r="P7181" t="str">
            <v>GUAYAQUIL</v>
          </cell>
          <cell r="Q7181" t="str">
            <v>GUAYAQUIL</v>
          </cell>
          <cell r="R7181" t="str">
            <v>GUAYAS</v>
          </cell>
          <cell r="T7181" t="str">
            <v>ITSACOURIER</v>
          </cell>
          <cell r="U7181" t="str">
            <v>FLEXNETUIO_GYE</v>
          </cell>
          <cell r="V7181">
            <v>1</v>
          </cell>
          <cell r="W7181">
            <v>1</v>
          </cell>
          <cell r="X7181" t="str">
            <v>FLEXNET ECUADOR - MOVISTAR</v>
          </cell>
          <cell r="Y7181" t="str">
            <v>CALLE 28 DE JUNIO S/N Y GARCIA MORENO ENTRADA LLANO GRANDE</v>
          </cell>
        </row>
        <row r="7182">
          <cell r="A7182" t="str">
            <v>2022-12370</v>
          </cell>
          <cell r="B7182">
            <v>479457</v>
          </cell>
          <cell r="C7182" t="str">
            <v>2022-12370</v>
          </cell>
          <cell r="D7182" t="str">
            <v>MOVISTAR</v>
          </cell>
          <cell r="E7182" t="str">
            <v>DESPACHO</v>
          </cell>
          <cell r="F7182" t="str">
            <v>NORMAL</v>
          </cell>
          <cell r="G7182" t="str">
            <v>031080202212370</v>
          </cell>
          <cell r="H7182">
            <v>44909</v>
          </cell>
          <cell r="I7182" t="str">
            <v>ENTREGADO</v>
          </cell>
          <cell r="J7182">
            <v>44911</v>
          </cell>
          <cell r="K7182" t="str">
            <v>MOVIL PI 10 DE AGOSTO_SANTIAGO ISRAEL CUMBE VALVERDE</v>
          </cell>
          <cell r="L7182" t="str">
            <v>AV 10 DE AGOSTO  16026 ENTRE BERNARDO VALDIVIEZO Y OLMEDO LOJA LOJA LOJA</v>
          </cell>
          <cell r="M7182" t="str">
            <v>0</v>
          </cell>
          <cell r="N7182" t="str">
            <v>996729960</v>
          </cell>
          <cell r="O7182" t="str">
            <v/>
          </cell>
          <cell r="P7182" t="str">
            <v>LOJA</v>
          </cell>
          <cell r="Q7182" t="str">
            <v>LOJA</v>
          </cell>
          <cell r="R7182" t="str">
            <v>LOJA</v>
          </cell>
          <cell r="T7182" t="str">
            <v>TRAMACO</v>
          </cell>
          <cell r="U7182" t="str">
            <v>FLEXNETUIO_PROVINCIA</v>
          </cell>
          <cell r="V7182">
            <v>1</v>
          </cell>
          <cell r="W7182">
            <v>1</v>
          </cell>
          <cell r="X7182" t="str">
            <v>FLEXNET ECUADOR - MOVISTAR</v>
          </cell>
          <cell r="Y7182" t="str">
            <v>CALLE 28 DE JUNIO S/N Y GARCIA MORENO ENTRADA LLANO GRANDE</v>
          </cell>
        </row>
        <row r="7183">
          <cell r="A7183" t="str">
            <v>2022-12371</v>
          </cell>
          <cell r="B7183">
            <v>479458</v>
          </cell>
          <cell r="C7183" t="str">
            <v>2022-12371</v>
          </cell>
          <cell r="D7183" t="str">
            <v>MOVISTAR</v>
          </cell>
          <cell r="E7183" t="str">
            <v>DESPACHO</v>
          </cell>
          <cell r="F7183" t="str">
            <v>NORMAL</v>
          </cell>
          <cell r="G7183" t="str">
            <v>031080202212371</v>
          </cell>
          <cell r="H7183">
            <v>44909</v>
          </cell>
          <cell r="I7183" t="str">
            <v>ENTREGADO</v>
          </cell>
          <cell r="J7183">
            <v>44910</v>
          </cell>
          <cell r="K7183" t="str">
            <v>AE NORPHONE RIOBAMBA_LOURDES BRAVO</v>
          </cell>
          <cell r="L7183" t="str">
            <v>10 DE AGOSTO Y GARCIA MORENO ESQUINA LOCAL PLANTA BAJA DIAGONAL BANCO INTERNACIONAL</v>
          </cell>
          <cell r="M7183" t="str">
            <v>1091717898001</v>
          </cell>
          <cell r="N7183" t="str">
            <v>998659562</v>
          </cell>
          <cell r="O7183" t="str">
            <v/>
          </cell>
          <cell r="P7183" t="str">
            <v>RIOBAMBA</v>
          </cell>
          <cell r="Q7183" t="str">
            <v>RIOBAMBA</v>
          </cell>
          <cell r="R7183" t="str">
            <v>CHIMBORAZO</v>
          </cell>
          <cell r="T7183" t="str">
            <v>TRAMACO</v>
          </cell>
          <cell r="U7183" t="str">
            <v>FLEXNETUIO_PROVINCIA</v>
          </cell>
          <cell r="V7183">
            <v>1</v>
          </cell>
          <cell r="W7183">
            <v>1</v>
          </cell>
          <cell r="X7183" t="str">
            <v>FLEXNET ECUADOR - MOVISTAR</v>
          </cell>
          <cell r="Y7183" t="str">
            <v>CALLE 28 DE JUNIO S/N Y GARCIA MORENO ENTRADA LLANO GRANDE</v>
          </cell>
        </row>
        <row r="7184">
          <cell r="A7184" t="str">
            <v>2022-12372</v>
          </cell>
          <cell r="B7184">
            <v>479459</v>
          </cell>
          <cell r="C7184" t="str">
            <v>2022-12372</v>
          </cell>
          <cell r="D7184" t="str">
            <v>MOVISTAR</v>
          </cell>
          <cell r="E7184" t="str">
            <v>DESPACHO</v>
          </cell>
          <cell r="F7184" t="str">
            <v>NORMAL</v>
          </cell>
          <cell r="G7184" t="str">
            <v>031080202212372</v>
          </cell>
          <cell r="H7184">
            <v>44909</v>
          </cell>
          <cell r="I7184" t="str">
            <v>ENTREGADO</v>
          </cell>
          <cell r="J7184">
            <v>44910</v>
          </cell>
          <cell r="K7184" t="str">
            <v>PDV IBS RIOCENTRO 6 DE DICIEMBRE_JOSE LUIS CORAL MOLINA</v>
          </cell>
          <cell r="L7184" t="str">
            <v>AV. 6 DE DICIEMBRE Y TOMAS DE BERLANGA ESQUINA, CC COMERCIAL RIOCENTRO 6 DE DICIEMBRE, LOCAL 128 PLANTA PRIMER PISO</v>
          </cell>
          <cell r="M7184" t="str">
            <v>1722149620</v>
          </cell>
          <cell r="N7184" t="str">
            <v>980508973</v>
          </cell>
          <cell r="O7184" t="str">
            <v/>
          </cell>
          <cell r="P7184" t="str">
            <v>QUITO</v>
          </cell>
          <cell r="Q7184" t="str">
            <v>QUITO</v>
          </cell>
          <cell r="R7184" t="str">
            <v>PICHINCHA</v>
          </cell>
          <cell r="T7184" t="str">
            <v>TRAMACO</v>
          </cell>
          <cell r="U7184" t="str">
            <v>FLEXNETUIO_LOCAL</v>
          </cell>
          <cell r="V7184">
            <v>1</v>
          </cell>
          <cell r="W7184">
            <v>1</v>
          </cell>
          <cell r="X7184" t="str">
            <v>FLEXNET ECUADOR - MOVISTAR</v>
          </cell>
          <cell r="Y7184" t="str">
            <v>CALLE 28 DE JUNIO S/N Y GARCIA MORENO ENTRADA LLANO GRANDE</v>
          </cell>
        </row>
        <row r="7185">
          <cell r="A7185" t="str">
            <v>563969</v>
          </cell>
          <cell r="B7185">
            <v>479452</v>
          </cell>
          <cell r="C7185" t="str">
            <v>563969</v>
          </cell>
          <cell r="D7185" t="str">
            <v>DPW</v>
          </cell>
          <cell r="E7185" t="str">
            <v>DESPACHO</v>
          </cell>
          <cell r="F7185" t="str">
            <v>NORMAL</v>
          </cell>
          <cell r="G7185" t="str">
            <v>031002004102273</v>
          </cell>
          <cell r="H7185">
            <v>44909</v>
          </cell>
          <cell r="I7185" t="str">
            <v>ENTREGADO</v>
          </cell>
          <cell r="J7185">
            <v>44910</v>
          </cell>
          <cell r="K7185" t="str">
            <v>ESCUELA HEREDIA BUSTAMANTE</v>
          </cell>
          <cell r="L7185" t="str">
            <v>CALLE: ISABEL LA CATÓLICA N23-163 Y MADRID COLONIA/ZONA CIUDAD: MARISCAL SUCRE</v>
          </cell>
          <cell r="M7185" t="str">
            <v>Andrea Robayo/0995087174</v>
          </cell>
          <cell r="P7185" t="str">
            <v>QUITO</v>
          </cell>
          <cell r="Q7185" t="str">
            <v>QUITO</v>
          </cell>
          <cell r="R7185" t="str">
            <v>PICHINCHA</v>
          </cell>
          <cell r="T7185" t="str">
            <v>TRAMACO</v>
          </cell>
          <cell r="U7185" t="str">
            <v>FLEXNETGYE_UIO</v>
          </cell>
          <cell r="V7185">
            <v>1</v>
          </cell>
          <cell r="W7185">
            <v>1</v>
          </cell>
          <cell r="X7185" t="str">
            <v>FLEXNET GUAYAQUIL</v>
          </cell>
          <cell r="Y7185" t="str">
            <v xml:space="preserve"> FERNANDO GUTIERREZ HILL KM 8 1/2 VIA DAULE</v>
          </cell>
        </row>
        <row r="7186">
          <cell r="A7186" t="str">
            <v>22-2595</v>
          </cell>
          <cell r="B7186">
            <v>479451</v>
          </cell>
          <cell r="C7186" t="str">
            <v>22-2595</v>
          </cell>
          <cell r="D7186" t="str">
            <v>VENTURA</v>
          </cell>
          <cell r="E7186" t="str">
            <v>DESPACHO</v>
          </cell>
          <cell r="F7186" t="str">
            <v>NORMAL</v>
          </cell>
          <cell r="G7186" t="str">
            <v>FT75416</v>
          </cell>
          <cell r="H7186">
            <v>44909</v>
          </cell>
          <cell r="I7186" t="str">
            <v>ENTREGADO</v>
          </cell>
          <cell r="J7186">
            <v>44909</v>
          </cell>
          <cell r="K7186" t="str">
            <v>ECUAWAGEN</v>
          </cell>
          <cell r="L7186" t="str">
            <v> AV. DE LOS GRANADOS E14-70 E ISLA MARCHENA.</v>
          </cell>
          <cell r="M7186" t="str">
            <v>1791765842001</v>
          </cell>
          <cell r="P7186" t="str">
            <v>170503</v>
          </cell>
          <cell r="Q7186" t="str">
            <v>QUITO</v>
          </cell>
          <cell r="R7186" t="str">
            <v>PICHINCHA</v>
          </cell>
          <cell r="S7186" t="str">
            <v>QUITO</v>
          </cell>
          <cell r="T7186" t="str">
            <v>TRANSERVISS</v>
          </cell>
          <cell r="U7186" t="str">
            <v>FLEXNETUIO_LOCAL</v>
          </cell>
          <cell r="V7186">
            <v>1</v>
          </cell>
          <cell r="W7186">
            <v>1</v>
          </cell>
          <cell r="X7186" t="str">
            <v>FLEXNET DEL ECUAODR</v>
          </cell>
          <cell r="Y7186" t="str">
            <v>CALLE 28 DE JUNIO Y GARCIA MORENO</v>
          </cell>
        </row>
        <row r="7187">
          <cell r="A7187" t="str">
            <v>2022-12343</v>
          </cell>
          <cell r="B7187">
            <v>479428</v>
          </cell>
          <cell r="C7187" t="str">
            <v>2022-12343</v>
          </cell>
          <cell r="D7187" t="str">
            <v>MOVISTAR</v>
          </cell>
          <cell r="E7187" t="str">
            <v>DESPACHO</v>
          </cell>
          <cell r="F7187" t="str">
            <v>NORMAL</v>
          </cell>
          <cell r="G7187" t="str">
            <v>031080202212343</v>
          </cell>
          <cell r="H7187">
            <v>44909</v>
          </cell>
          <cell r="I7187" t="str">
            <v>ENTREGADO</v>
          </cell>
          <cell r="J7187">
            <v>44910</v>
          </cell>
          <cell r="K7187" t="str">
            <v>AE CELISTICS AMBATO CENTRO_KLEBER GRANDA_DANY IMBAQUINGO</v>
          </cell>
          <cell r="L7187" t="str">
            <v>CALLE SUCRE ENTRE CALLE MERA Y MARTINEZ N 750</v>
          </cell>
          <cell r="M7187" t="str">
            <v>1792161037001</v>
          </cell>
          <cell r="N7187" t="str">
            <v>0992567346_094084829</v>
          </cell>
          <cell r="O7187" t="str">
            <v/>
          </cell>
          <cell r="P7187" t="str">
            <v>AMBATO</v>
          </cell>
          <cell r="Q7187" t="str">
            <v>AMBATO</v>
          </cell>
          <cell r="R7187" t="str">
            <v>TUNGURAHUA</v>
          </cell>
          <cell r="S7187" t="str">
            <v>AMBATO</v>
          </cell>
          <cell r="T7187" t="str">
            <v>TRAMACO</v>
          </cell>
          <cell r="U7187" t="str">
            <v>FLEXNETUIO_PROVINCIA</v>
          </cell>
          <cell r="V7187">
            <v>1</v>
          </cell>
          <cell r="W7187">
            <v>1</v>
          </cell>
          <cell r="X7187" t="str">
            <v>FLEXNET ECUADOR - MOVISTAR</v>
          </cell>
          <cell r="Y7187" t="str">
            <v>CALLE 28 DE JUNIO S/N Y GARCIA MORENO ENTRADA LLANO GRANDE</v>
          </cell>
        </row>
        <row r="7188">
          <cell r="A7188" t="str">
            <v>2022-12344</v>
          </cell>
          <cell r="B7188">
            <v>479429</v>
          </cell>
          <cell r="C7188" t="str">
            <v>2022-12344</v>
          </cell>
          <cell r="D7188" t="str">
            <v>MOVISTAR</v>
          </cell>
          <cell r="E7188" t="str">
            <v>DESPACHO</v>
          </cell>
          <cell r="F7188" t="str">
            <v>NORMAL</v>
          </cell>
          <cell r="G7188" t="str">
            <v>031080202212344</v>
          </cell>
          <cell r="H7188">
            <v>44909</v>
          </cell>
          <cell r="I7188" t="str">
            <v>ENTREGADO</v>
          </cell>
          <cell r="J7188">
            <v>44910</v>
          </cell>
          <cell r="K7188" t="str">
            <v>AE CELISTICS QUICENTRO SUR_KLEBER GRANDA_DANY IMBAQUINGO</v>
          </cell>
          <cell r="L7188" t="str">
            <v xml:space="preserve">MORAN VALVERDE Y TENIENTE HUGO ORTIZ CC QUICENTRO SHOPPING SUR N 1 LOCAL 91 – 92 JUNTO A MEGAMAXI </v>
          </cell>
          <cell r="M7188" t="str">
            <v>1792161037001</v>
          </cell>
          <cell r="N7188" t="str">
            <v>0992567346_094084829</v>
          </cell>
          <cell r="O7188" t="str">
            <v/>
          </cell>
          <cell r="P7188" t="str">
            <v>QUITO</v>
          </cell>
          <cell r="Q7188" t="str">
            <v>QUITO</v>
          </cell>
          <cell r="R7188" t="str">
            <v>PICHINCHA</v>
          </cell>
          <cell r="T7188" t="str">
            <v>TRAMACO</v>
          </cell>
          <cell r="U7188" t="str">
            <v>FLEXNETUIO_LOCAL</v>
          </cell>
          <cell r="V7188">
            <v>1</v>
          </cell>
          <cell r="W7188">
            <v>1</v>
          </cell>
          <cell r="X7188" t="str">
            <v>FLEXNET ECUADOR - MOVISTAR</v>
          </cell>
          <cell r="Y7188" t="str">
            <v>CALLE 28 DE JUNIO S/N Y GARCIA MORENO ENTRADA LLANO GRANDE</v>
          </cell>
        </row>
        <row r="7189">
          <cell r="A7189" t="str">
            <v>2022-12345</v>
          </cell>
          <cell r="B7189">
            <v>479430</v>
          </cell>
          <cell r="C7189" t="str">
            <v>2022-12345</v>
          </cell>
          <cell r="D7189" t="str">
            <v>MOVISTAR</v>
          </cell>
          <cell r="E7189" t="str">
            <v>DESPACHO</v>
          </cell>
          <cell r="F7189" t="str">
            <v>NORMAL</v>
          </cell>
          <cell r="G7189" t="str">
            <v>031080202212345</v>
          </cell>
          <cell r="H7189">
            <v>44909</v>
          </cell>
          <cell r="I7189" t="str">
            <v>ENTREGADO</v>
          </cell>
          <cell r="J7189">
            <v>44910</v>
          </cell>
          <cell r="K7189" t="str">
            <v>AE CELISTICS RECREO_KLEBER GRANDA_DANY IMBAQUINGO</v>
          </cell>
          <cell r="L7189" t="str">
            <v xml:space="preserve">FRANQUICIA PEDRO VICENTE MALDONADO 510194 Y CALVAS CC RECREO OF P106 </v>
          </cell>
          <cell r="M7189" t="str">
            <v>1792161037001</v>
          </cell>
          <cell r="N7189" t="str">
            <v>0992567346_094084829</v>
          </cell>
          <cell r="O7189" t="str">
            <v/>
          </cell>
          <cell r="P7189" t="str">
            <v>QUITO</v>
          </cell>
          <cell r="Q7189" t="str">
            <v>QUITO</v>
          </cell>
          <cell r="R7189" t="str">
            <v>PICHINCHA</v>
          </cell>
          <cell r="T7189" t="str">
            <v>TRAMACO</v>
          </cell>
          <cell r="U7189" t="str">
            <v>FLEXNETUIO_LOCAL</v>
          </cell>
          <cell r="V7189">
            <v>1</v>
          </cell>
          <cell r="W7189">
            <v>1</v>
          </cell>
          <cell r="X7189" t="str">
            <v>FLEXNET ECUADOR - MOVISTAR</v>
          </cell>
          <cell r="Y7189" t="str">
            <v>CALLE 28 DE JUNIO S/N Y GARCIA MORENO ENTRADA LLANO GRANDE</v>
          </cell>
        </row>
        <row r="7190">
          <cell r="A7190" t="str">
            <v>2022-12346</v>
          </cell>
          <cell r="B7190">
            <v>479431</v>
          </cell>
          <cell r="C7190" t="str">
            <v>2022-12346</v>
          </cell>
          <cell r="D7190" t="str">
            <v>MOVISTAR</v>
          </cell>
          <cell r="E7190" t="str">
            <v>DESPACHO</v>
          </cell>
          <cell r="F7190" t="str">
            <v>NORMAL</v>
          </cell>
          <cell r="G7190" t="str">
            <v>031080202212346</v>
          </cell>
          <cell r="H7190">
            <v>44909</v>
          </cell>
          <cell r="I7190" t="str">
            <v>ENTREGADO</v>
          </cell>
          <cell r="J7190">
            <v>44910</v>
          </cell>
          <cell r="K7190" t="str">
            <v>AE CELISTICS SAN LUIS_KLEBER GRANDA_DANY IMBAQUINGO</v>
          </cell>
          <cell r="L7190" t="str">
            <v xml:space="preserve">CAVS PREMIUM AUTOPISTA GRAL RUMINAHUI Y AV SAN LUIS  </v>
          </cell>
          <cell r="M7190" t="str">
            <v>1792161037001</v>
          </cell>
          <cell r="N7190" t="str">
            <v>0992567346_094084829</v>
          </cell>
          <cell r="O7190" t="str">
            <v/>
          </cell>
          <cell r="P7190" t="str">
            <v>QUITO</v>
          </cell>
          <cell r="Q7190" t="str">
            <v>QUITO</v>
          </cell>
          <cell r="R7190" t="str">
            <v>PICHINCHA</v>
          </cell>
          <cell r="T7190" t="str">
            <v>TRAMACO</v>
          </cell>
          <cell r="U7190" t="str">
            <v>FLEXNETUIO_LOCAL</v>
          </cell>
          <cell r="V7190">
            <v>1</v>
          </cell>
          <cell r="W7190">
            <v>1</v>
          </cell>
          <cell r="X7190" t="str">
            <v>FLEXNET ECUADOR - MOVISTAR</v>
          </cell>
          <cell r="Y7190" t="str">
            <v>CALLE 28 DE JUNIO S/N Y GARCIA MORENO ENTRADA LLANO GRANDE</v>
          </cell>
        </row>
        <row r="7191">
          <cell r="A7191" t="str">
            <v>2022-12347</v>
          </cell>
          <cell r="B7191">
            <v>479432</v>
          </cell>
          <cell r="C7191" t="str">
            <v>2022-12347</v>
          </cell>
          <cell r="D7191" t="str">
            <v>MOVISTAR</v>
          </cell>
          <cell r="E7191" t="str">
            <v>DESPACHO</v>
          </cell>
          <cell r="F7191" t="str">
            <v>NORMAL</v>
          </cell>
          <cell r="G7191" t="str">
            <v>031080202212347</v>
          </cell>
          <cell r="H7191">
            <v>44909</v>
          </cell>
          <cell r="I7191" t="str">
            <v>ENTREGADO</v>
          </cell>
          <cell r="J7191">
            <v>44910</v>
          </cell>
          <cell r="K7191" t="str">
            <v>CORPORATIVO ROMERO RYRTECH S.A.S (C.C. EL DORADO)_MAURENY ROMERO</v>
          </cell>
          <cell r="L7191" t="str">
            <v>C.C. EL DORADO</v>
          </cell>
          <cell r="M7191" t="str">
            <v>0993323705001</v>
          </cell>
          <cell r="N7191" t="str">
            <v>982387574</v>
          </cell>
          <cell r="O7191" t="str">
            <v/>
          </cell>
          <cell r="P7191" t="str">
            <v>DAULE</v>
          </cell>
          <cell r="Q7191" t="str">
            <v>DAULE</v>
          </cell>
          <cell r="R7191" t="str">
            <v>GUAYAS</v>
          </cell>
          <cell r="T7191" t="str">
            <v>TRAMACO</v>
          </cell>
          <cell r="U7191" t="str">
            <v>FLEXNETUIO_PROVINCIA</v>
          </cell>
          <cell r="V7191">
            <v>1</v>
          </cell>
          <cell r="W7191">
            <v>1</v>
          </cell>
          <cell r="X7191" t="str">
            <v>FLEXNET ECUADOR - MOVISTAR</v>
          </cell>
          <cell r="Y7191" t="str">
            <v>CALLE 28 DE JUNIO S/N Y GARCIA MORENO ENTRADA LLANO GRANDE</v>
          </cell>
        </row>
        <row r="7192">
          <cell r="A7192" t="str">
            <v>2022-12348</v>
          </cell>
          <cell r="B7192">
            <v>479433</v>
          </cell>
          <cell r="C7192" t="str">
            <v>2022-12348</v>
          </cell>
          <cell r="D7192" t="str">
            <v>MOVISTAR</v>
          </cell>
          <cell r="E7192" t="str">
            <v>DESPACHO</v>
          </cell>
          <cell r="F7192" t="str">
            <v>NORMAL</v>
          </cell>
          <cell r="G7192" t="str">
            <v>TF89043</v>
          </cell>
          <cell r="H7192">
            <v>44909</v>
          </cell>
          <cell r="I7192" t="str">
            <v>ENTREGADO</v>
          </cell>
          <cell r="J7192">
            <v>44910</v>
          </cell>
          <cell r="K7192" t="str">
            <v>AE CORPORATIVO ROMERO RYRTECH S.A.S (MALL DEL SUR)_MAURENY ROMERO</v>
          </cell>
          <cell r="L7192" t="str">
            <v>Av. 25 de Julio y Ernesto Alban locales 111 y 112</v>
          </cell>
          <cell r="M7192" t="str">
            <v>0915962609</v>
          </cell>
          <cell r="N7192" t="str">
            <v>982387574</v>
          </cell>
          <cell r="O7192" t="str">
            <v/>
          </cell>
          <cell r="P7192" t="str">
            <v>GUAYAQUIL</v>
          </cell>
          <cell r="Q7192" t="str">
            <v>GUAYAQUIL</v>
          </cell>
          <cell r="R7192" t="str">
            <v>GUAYAS</v>
          </cell>
          <cell r="T7192" t="str">
            <v>ITSACOURIER</v>
          </cell>
          <cell r="U7192" t="str">
            <v>FLEXNETUIO_GYE</v>
          </cell>
          <cell r="V7192">
            <v>1</v>
          </cell>
          <cell r="W7192">
            <v>1</v>
          </cell>
          <cell r="X7192" t="str">
            <v>FLEXNET ECUADOR - MOVISTAR</v>
          </cell>
          <cell r="Y7192" t="str">
            <v>CALLE 28 DE JUNIO S/N Y GARCIA MORENO ENTRADA LLANO GRANDE</v>
          </cell>
        </row>
        <row r="7193">
          <cell r="A7193" t="str">
            <v>2022-12349</v>
          </cell>
          <cell r="B7193">
            <v>479434</v>
          </cell>
          <cell r="C7193" t="str">
            <v>2022-12349</v>
          </cell>
          <cell r="D7193" t="str">
            <v>MOVISTAR</v>
          </cell>
          <cell r="E7193" t="str">
            <v>DESPACHO</v>
          </cell>
          <cell r="F7193" t="str">
            <v>NORMAL</v>
          </cell>
          <cell r="G7193" t="str">
            <v>031080202212349</v>
          </cell>
          <cell r="H7193">
            <v>44909</v>
          </cell>
          <cell r="I7193" t="str">
            <v>ENTREGADO</v>
          </cell>
          <cell r="J7193">
            <v>44910</v>
          </cell>
          <cell r="K7193" t="str">
            <v>CORPORATIVO ROMERO RYRTECH S.A.S (C.C. MALL DEL FORTIN)_ROMERO RODRIGUEZ MAURENY GEANELLA</v>
          </cell>
          <cell r="L7193" t="str">
            <v>Av perimetral calle casuarina Centro Comercial  Mall del fortin</v>
          </cell>
          <cell r="M7193" t="str">
            <v>0993323705001</v>
          </cell>
          <cell r="N7193" t="str">
            <v>982387574</v>
          </cell>
          <cell r="O7193" t="str">
            <v/>
          </cell>
          <cell r="P7193" t="str">
            <v>GUAYAQUIL</v>
          </cell>
          <cell r="Q7193" t="str">
            <v>GUAYAQUIL</v>
          </cell>
          <cell r="R7193" t="str">
            <v>GUAYAS</v>
          </cell>
          <cell r="T7193" t="str">
            <v>TRAMACO</v>
          </cell>
          <cell r="U7193" t="str">
            <v>FLEXNETUIO_GYE</v>
          </cell>
          <cell r="V7193">
            <v>1</v>
          </cell>
          <cell r="W7193">
            <v>1</v>
          </cell>
          <cell r="X7193" t="str">
            <v>FLEXNET ECUADOR - MOVISTAR</v>
          </cell>
          <cell r="Y7193" t="str">
            <v>CALLE 28 DE JUNIO S/N Y GARCIA MORENO ENTRADA LLANO GRANDE</v>
          </cell>
        </row>
        <row r="7194">
          <cell r="A7194" t="str">
            <v>2022-12350</v>
          </cell>
          <cell r="B7194">
            <v>479435</v>
          </cell>
          <cell r="C7194" t="str">
            <v>2022-12350</v>
          </cell>
          <cell r="D7194" t="str">
            <v>MOVISTAR</v>
          </cell>
          <cell r="E7194" t="str">
            <v>DESPACHO</v>
          </cell>
          <cell r="F7194" t="str">
            <v>NORMAL</v>
          </cell>
          <cell r="G7194" t="str">
            <v>031080202212350</v>
          </cell>
          <cell r="H7194">
            <v>44909</v>
          </cell>
          <cell r="I7194" t="str">
            <v>ENTREGADO</v>
          </cell>
          <cell r="J7194">
            <v>44910</v>
          </cell>
          <cell r="K7194" t="str">
            <v>CORPORATIVO ROMERO RYRTECH S.A.S (HYPER VIA DAULE)_MAURENY ROMERO</v>
          </cell>
          <cell r="L7194" t="str">
            <v>C.C. HYPER VIA DAULE</v>
          </cell>
          <cell r="M7194" t="str">
            <v>0993323705001</v>
          </cell>
          <cell r="N7194" t="str">
            <v>0982387574</v>
          </cell>
          <cell r="O7194" t="str">
            <v/>
          </cell>
          <cell r="P7194" t="str">
            <v>DAULE</v>
          </cell>
          <cell r="Q7194" t="str">
            <v>DAULE</v>
          </cell>
          <cell r="R7194" t="str">
            <v>GUAYAS</v>
          </cell>
          <cell r="T7194" t="str">
            <v>TRAMACO</v>
          </cell>
          <cell r="U7194" t="str">
            <v>FLEXNETUIO_PROVINCIA</v>
          </cell>
          <cell r="V7194">
            <v>1</v>
          </cell>
          <cell r="W7194">
            <v>1</v>
          </cell>
          <cell r="X7194" t="str">
            <v>FLEXNET ECUADOR - MOVISTAR</v>
          </cell>
          <cell r="Y7194" t="str">
            <v>CALLE 28 DE JUNIO S/N Y GARCIA MORENO ENTRADA LLANO GRANDE</v>
          </cell>
        </row>
        <row r="7195">
          <cell r="A7195" t="str">
            <v>2022-12351</v>
          </cell>
          <cell r="B7195">
            <v>479436</v>
          </cell>
          <cell r="C7195" t="str">
            <v>2022-12351</v>
          </cell>
          <cell r="D7195" t="str">
            <v>MOVISTAR</v>
          </cell>
          <cell r="E7195" t="str">
            <v>DESPACHO</v>
          </cell>
          <cell r="F7195" t="str">
            <v>NORMAL</v>
          </cell>
          <cell r="G7195" t="str">
            <v>031080202212351</v>
          </cell>
          <cell r="H7195">
            <v>44909</v>
          </cell>
          <cell r="I7195" t="str">
            <v>ENTREGADO</v>
          </cell>
          <cell r="J7195">
            <v>44910</v>
          </cell>
          <cell r="K7195" t="str">
            <v>CORPORATIVO ROMERO RYRTECH S.A.S (SHOPPING CENTER QUEVEDO)_MAURENY ROMERO</v>
          </cell>
          <cell r="L7195" t="str">
            <v>SHOPPING CENTER QUEVEDO</v>
          </cell>
          <cell r="M7195" t="str">
            <v>0993323705001</v>
          </cell>
          <cell r="N7195" t="str">
            <v>982387574</v>
          </cell>
          <cell r="O7195" t="str">
            <v/>
          </cell>
          <cell r="P7195" t="str">
            <v>QUEVEDO</v>
          </cell>
          <cell r="Q7195" t="str">
            <v>QUEVEDO</v>
          </cell>
          <cell r="R7195" t="str">
            <v>LOS RIOS</v>
          </cell>
          <cell r="T7195" t="str">
            <v>TRAMACO</v>
          </cell>
          <cell r="U7195" t="str">
            <v>FLEXNETUIO_PROVINCIA</v>
          </cell>
          <cell r="V7195">
            <v>1</v>
          </cell>
          <cell r="W7195">
            <v>1</v>
          </cell>
          <cell r="X7195" t="str">
            <v>FLEXNET ECUADOR - MOVISTAR</v>
          </cell>
          <cell r="Y7195" t="str">
            <v>CALLE 28 DE JUNIO S/N Y GARCIA MORENO ENTRADA LLANO GRANDE</v>
          </cell>
        </row>
        <row r="7196">
          <cell r="A7196" t="str">
            <v>2022-12352</v>
          </cell>
          <cell r="B7196">
            <v>479437</v>
          </cell>
          <cell r="C7196" t="str">
            <v>2022-12352</v>
          </cell>
          <cell r="D7196" t="str">
            <v>MOVISTAR</v>
          </cell>
          <cell r="E7196" t="str">
            <v>DESPACHO</v>
          </cell>
          <cell r="F7196" t="str">
            <v>NORMAL</v>
          </cell>
          <cell r="G7196" t="str">
            <v>031080202212352</v>
          </cell>
          <cell r="H7196">
            <v>44909</v>
          </cell>
          <cell r="I7196" t="str">
            <v>ENTREGADO</v>
          </cell>
          <cell r="J7196">
            <v>44910</v>
          </cell>
          <cell r="K7196" t="str">
            <v>CORPORATIVO ROMERO RYRTECH S.A.S (SHOPPING QUEVEDO)_MAURENY ROMERO</v>
          </cell>
          <cell r="L7196" t="str">
            <v xml:space="preserve">km 1.5 vIa a Sto Domingo y Patria Nueva, Av. Walter Andrade </v>
          </cell>
          <cell r="M7196" t="str">
            <v>0993323705001</v>
          </cell>
          <cell r="N7196" t="str">
            <v>982387574</v>
          </cell>
          <cell r="O7196" t="str">
            <v/>
          </cell>
          <cell r="P7196" t="str">
            <v>QUEVEDO</v>
          </cell>
          <cell r="Q7196" t="str">
            <v>QUEVEDO</v>
          </cell>
          <cell r="R7196" t="str">
            <v>LOS RIOS</v>
          </cell>
          <cell r="T7196" t="str">
            <v>TRAMACO</v>
          </cell>
          <cell r="U7196" t="str">
            <v>FLEXNETUIO_PROVINCIA</v>
          </cell>
          <cell r="V7196">
            <v>1</v>
          </cell>
          <cell r="W7196">
            <v>1</v>
          </cell>
          <cell r="X7196" t="str">
            <v>FLEXNET ECUADOR - MOVISTAR</v>
          </cell>
          <cell r="Y7196" t="str">
            <v>CALLE 28 DE JUNIO S/N Y GARCIA MORENO ENTRADA LLANO GRANDE</v>
          </cell>
        </row>
        <row r="7197">
          <cell r="A7197" t="str">
            <v>2022-12353</v>
          </cell>
          <cell r="B7197">
            <v>479438</v>
          </cell>
          <cell r="C7197" t="str">
            <v>2022-12353</v>
          </cell>
          <cell r="D7197" t="str">
            <v>MOVISTAR</v>
          </cell>
          <cell r="E7197" t="str">
            <v>DESPACHO</v>
          </cell>
          <cell r="F7197" t="str">
            <v>NORMAL</v>
          </cell>
          <cell r="G7197" t="str">
            <v>031080202212353</v>
          </cell>
          <cell r="H7197">
            <v>44909</v>
          </cell>
          <cell r="I7197" t="str">
            <v>ENTREGADO</v>
          </cell>
          <cell r="J7197">
            <v>44911</v>
          </cell>
          <cell r="K7197" t="str">
            <v>FANNY DOMINGUEZ MACAS_FANNY CECILIA DOMINGUEZ CARDENAS</v>
          </cell>
          <cell r="L7197" t="str">
            <v>OLIVAR Y AMAZONAS</v>
          </cell>
          <cell r="M7197" t="str">
            <v>1400382360001</v>
          </cell>
          <cell r="N7197" t="str">
            <v>0982603696 - 0983232907</v>
          </cell>
          <cell r="O7197" t="str">
            <v/>
          </cell>
          <cell r="P7197" t="str">
            <v>MACAS</v>
          </cell>
          <cell r="Q7197" t="str">
            <v>MORONA</v>
          </cell>
          <cell r="R7197" t="str">
            <v>MORONA SANTIAGO</v>
          </cell>
          <cell r="S7197" t="str">
            <v/>
          </cell>
          <cell r="T7197" t="str">
            <v>TRAMACO</v>
          </cell>
          <cell r="U7197" t="str">
            <v>FLEXNETUIO_PROVINCIA</v>
          </cell>
          <cell r="V7197">
            <v>1</v>
          </cell>
          <cell r="W7197">
            <v>1</v>
          </cell>
          <cell r="X7197" t="str">
            <v>FLEXNET ECUADOR - MOVISTAR</v>
          </cell>
          <cell r="Y7197" t="str">
            <v>CALLE 28 DE JUNIO S/N Y GARCIA MORENO ENTRADA LLANO GRANDE</v>
          </cell>
        </row>
        <row r="7198">
          <cell r="A7198" t="str">
            <v>2022-12354</v>
          </cell>
          <cell r="B7198">
            <v>479439</v>
          </cell>
          <cell r="C7198" t="str">
            <v>2022-12354</v>
          </cell>
          <cell r="D7198" t="str">
            <v>MOVISTAR</v>
          </cell>
          <cell r="E7198" t="str">
            <v>DESPACHO</v>
          </cell>
          <cell r="F7198" t="str">
            <v>NORMAL</v>
          </cell>
          <cell r="G7198" t="str">
            <v>TF89041</v>
          </cell>
          <cell r="H7198">
            <v>44909</v>
          </cell>
          <cell r="I7198" t="str">
            <v>ENTREGADO</v>
          </cell>
          <cell r="J7198">
            <v>44910</v>
          </cell>
          <cell r="K7198" t="str">
            <v xml:space="preserve">AE NORPHONE 9 DE OCT. Y CHIMBORAZO_LOURDES BRAVO </v>
          </cell>
          <cell r="L7198" t="str">
            <v xml:space="preserve">9 DE OCTUBRE ENTRE PEDRO CARBO Y GENERAL CORDOVA, EDIFICIO SAN FRANCISCO 300 LOCAL NO. 8 PLANTA BAJA (PARTE EXTERIOR) </v>
          </cell>
          <cell r="M7198" t="str">
            <v>1091717898001</v>
          </cell>
          <cell r="N7198" t="str">
            <v>0984246089</v>
          </cell>
          <cell r="O7198" t="str">
            <v/>
          </cell>
          <cell r="P7198" t="str">
            <v>GUAYAQUIL</v>
          </cell>
          <cell r="Q7198" t="str">
            <v>GUAYAQUIL</v>
          </cell>
          <cell r="R7198" t="str">
            <v>GUAYAS</v>
          </cell>
          <cell r="T7198" t="str">
            <v>ITSACOURIER</v>
          </cell>
          <cell r="U7198" t="str">
            <v>FLEXNETUIO_GYE</v>
          </cell>
          <cell r="V7198">
            <v>1</v>
          </cell>
          <cell r="W7198">
            <v>1</v>
          </cell>
          <cell r="X7198" t="str">
            <v>FLEXNET ECUADOR - MOVISTAR</v>
          </cell>
          <cell r="Y7198" t="str">
            <v>CALLE 28 DE JUNIO S/N Y GARCIA MORENO ENTRADA LLANO GRANDE</v>
          </cell>
        </row>
        <row r="7199">
          <cell r="A7199" t="str">
            <v>2022-12355</v>
          </cell>
          <cell r="B7199">
            <v>479440</v>
          </cell>
          <cell r="C7199" t="str">
            <v>2022-12355</v>
          </cell>
          <cell r="D7199" t="str">
            <v>MOVISTAR</v>
          </cell>
          <cell r="E7199" t="str">
            <v>DESPACHO</v>
          </cell>
          <cell r="F7199" t="str">
            <v>NORMAL</v>
          </cell>
          <cell r="G7199" t="str">
            <v>031080202212355</v>
          </cell>
          <cell r="H7199">
            <v>44909</v>
          </cell>
          <cell r="I7199" t="str">
            <v>ENTREGADO</v>
          </cell>
          <cell r="J7199">
            <v>44910</v>
          </cell>
          <cell r="K7199" t="str">
            <v>NORPHONE AMBATO_PAOLA MORAN</v>
          </cell>
          <cell r="L7199" t="str">
            <v>AV CEVALLOS ENTRE CALLES MERA Y MARTINEZ CAV NORPHONE</v>
          </cell>
          <cell r="M7199" t="str">
            <v>1091717898001</v>
          </cell>
          <cell r="N7199" t="str">
            <v>998659562</v>
          </cell>
          <cell r="O7199" t="str">
            <v/>
          </cell>
          <cell r="P7199" t="str">
            <v>AMBATO</v>
          </cell>
          <cell r="Q7199" t="str">
            <v>AMBATO</v>
          </cell>
          <cell r="R7199" t="str">
            <v>TUNGURAHUA</v>
          </cell>
          <cell r="S7199" t="str">
            <v>AMBATO</v>
          </cell>
          <cell r="T7199" t="str">
            <v>TRAMACO</v>
          </cell>
          <cell r="U7199" t="str">
            <v>FLEXNETUIO_PROVINCIA</v>
          </cell>
          <cell r="V7199">
            <v>1</v>
          </cell>
          <cell r="W7199">
            <v>1</v>
          </cell>
          <cell r="X7199" t="str">
            <v>FLEXNET ECUADOR - MOVISTAR</v>
          </cell>
          <cell r="Y7199" t="str">
            <v>CALLE 28 DE JUNIO S/N Y GARCIA MORENO ENTRADA LLANO GRANDE</v>
          </cell>
        </row>
        <row r="7200">
          <cell r="A7200" t="str">
            <v>2022-12356</v>
          </cell>
          <cell r="B7200">
            <v>479441</v>
          </cell>
          <cell r="C7200" t="str">
            <v>2022-12356</v>
          </cell>
          <cell r="D7200" t="str">
            <v>MOVISTAR</v>
          </cell>
          <cell r="E7200" t="str">
            <v>DESPACHO</v>
          </cell>
          <cell r="F7200" t="str">
            <v>NORMAL</v>
          </cell>
          <cell r="G7200" t="str">
            <v>031080202212356</v>
          </cell>
          <cell r="H7200">
            <v>44909</v>
          </cell>
          <cell r="I7200" t="str">
            <v>ENTREGADO</v>
          </cell>
          <cell r="J7200">
            <v>44910</v>
          </cell>
          <cell r="K7200" t="str">
            <v>NORPHONE C.C. RIOCENTRO NORTE_PAOLA MORAN</v>
          </cell>
          <cell r="L7200" t="str">
            <v>CENTRO COMERCIAL RIOCENTRO NORTE AV FRANCISCO DE ORELLANA LOCAL 10 PRIMERA PUERTA</v>
          </cell>
          <cell r="M7200" t="str">
            <v>1091717898001</v>
          </cell>
          <cell r="N7200" t="str">
            <v>998659562</v>
          </cell>
          <cell r="O7200" t="str">
            <v/>
          </cell>
          <cell r="P7200" t="str">
            <v>GUAYAQUIL</v>
          </cell>
          <cell r="Q7200" t="str">
            <v>GUAYAQUIL</v>
          </cell>
          <cell r="R7200" t="str">
            <v>GUAYAS</v>
          </cell>
          <cell r="T7200" t="str">
            <v>TRAMACO</v>
          </cell>
          <cell r="U7200" t="str">
            <v>FLEXNETUIO_GYE</v>
          </cell>
          <cell r="V7200">
            <v>1</v>
          </cell>
          <cell r="W7200">
            <v>1</v>
          </cell>
          <cell r="X7200" t="str">
            <v>FLEXNET ECUADOR - MOVISTAR</v>
          </cell>
          <cell r="Y7200" t="str">
            <v>CALLE 28 DE JUNIO S/N Y GARCIA MORENO ENTRADA LLANO GRANDE</v>
          </cell>
        </row>
        <row r="7201">
          <cell r="A7201" t="str">
            <v>2022-12357</v>
          </cell>
          <cell r="B7201">
            <v>479442</v>
          </cell>
          <cell r="C7201" t="str">
            <v>2022-12357</v>
          </cell>
          <cell r="D7201" t="str">
            <v>MOVISTAR</v>
          </cell>
          <cell r="E7201" t="str">
            <v>DESPACHO</v>
          </cell>
          <cell r="F7201" t="str">
            <v>NORMAL</v>
          </cell>
          <cell r="G7201" t="str">
            <v>031080202212357</v>
          </cell>
          <cell r="H7201">
            <v>44909</v>
          </cell>
          <cell r="I7201" t="str">
            <v>ENTREGADO</v>
          </cell>
          <cell r="J7201">
            <v>44910</v>
          </cell>
          <cell r="K7201" t="str">
            <v>NORPHONE C.C. RIOCENTRO SUR_PAOLA MORAN</v>
          </cell>
          <cell r="L7201" t="str">
            <v>C.C. RIOCENTRO SUR AV 25 DE JULIO LOCAL 43 JUNTO A LA UNIV. AGRARIA</v>
          </cell>
          <cell r="M7201" t="str">
            <v>1091717898001</v>
          </cell>
          <cell r="N7201" t="str">
            <v>998659562</v>
          </cell>
          <cell r="O7201" t="str">
            <v/>
          </cell>
          <cell r="P7201" t="str">
            <v>GUAYAQUIL</v>
          </cell>
          <cell r="Q7201" t="str">
            <v>GUAYAQUIL</v>
          </cell>
          <cell r="R7201" t="str">
            <v>GUAYAS</v>
          </cell>
          <cell r="T7201" t="str">
            <v>TRAMACO</v>
          </cell>
          <cell r="U7201" t="str">
            <v>FLEXNETUIO_GYE</v>
          </cell>
          <cell r="V7201">
            <v>1</v>
          </cell>
          <cell r="W7201">
            <v>1</v>
          </cell>
          <cell r="X7201" t="str">
            <v>FLEXNET ECUADOR - MOVISTAR</v>
          </cell>
          <cell r="Y7201" t="str">
            <v>CALLE 28 DE JUNIO S/N Y GARCIA MORENO ENTRADA LLANO GRANDE</v>
          </cell>
        </row>
        <row r="7202">
          <cell r="A7202" t="str">
            <v>2022-12358</v>
          </cell>
          <cell r="B7202">
            <v>479443</v>
          </cell>
          <cell r="C7202" t="str">
            <v>2022-12358</v>
          </cell>
          <cell r="D7202" t="str">
            <v>MOVISTAR</v>
          </cell>
          <cell r="E7202" t="str">
            <v>DESPACHO</v>
          </cell>
          <cell r="F7202" t="str">
            <v>NORMAL</v>
          </cell>
          <cell r="G7202" t="str">
            <v>031080202212358</v>
          </cell>
          <cell r="H7202">
            <v>44909</v>
          </cell>
          <cell r="I7202" t="str">
            <v>ENTREGADO</v>
          </cell>
          <cell r="J7202">
            <v>44910</v>
          </cell>
          <cell r="K7202" t="str">
            <v xml:space="preserve">AE NORPHONE SANTO DOMINGO_LOURDES BRAVO </v>
          </cell>
          <cell r="L7202" t="str">
            <v>Av Quito &amp; Av. Abraham Calazaccon. C C. Paseo Shoping. Local 15 Frente a Computron al Lado de Crocs</v>
          </cell>
          <cell r="M7202" t="str">
            <v>1091717898001</v>
          </cell>
          <cell r="N7202" t="str">
            <v>984246089</v>
          </cell>
          <cell r="O7202" t="str">
            <v/>
          </cell>
          <cell r="P7202" t="str">
            <v>SANTO DOMINGO</v>
          </cell>
          <cell r="Q7202" t="str">
            <v>SANTO DOMINGO</v>
          </cell>
          <cell r="R7202" t="str">
            <v>SANTO DOMINGO DE LOS TSACHILAS</v>
          </cell>
          <cell r="T7202" t="str">
            <v>TRAMACO</v>
          </cell>
          <cell r="U7202" t="str">
            <v>FLEXNETUIO_PROVINCIA</v>
          </cell>
          <cell r="V7202">
            <v>1</v>
          </cell>
          <cell r="W7202">
            <v>1</v>
          </cell>
          <cell r="X7202" t="str">
            <v>FLEXNET ECUADOR - MOVISTAR</v>
          </cell>
          <cell r="Y7202" t="str">
            <v>CALLE 28 DE JUNIO S/N Y GARCIA MORENO ENTRADA LLANO GRANDE</v>
          </cell>
        </row>
        <row r="7203">
          <cell r="A7203" t="str">
            <v>2022-12359</v>
          </cell>
          <cell r="B7203">
            <v>479444</v>
          </cell>
          <cell r="C7203" t="str">
            <v>2022-12359</v>
          </cell>
          <cell r="D7203" t="str">
            <v>MOVISTAR</v>
          </cell>
          <cell r="E7203" t="str">
            <v>DESPACHO</v>
          </cell>
          <cell r="F7203" t="str">
            <v>NORMAL</v>
          </cell>
          <cell r="G7203" t="str">
            <v>IC3867</v>
          </cell>
          <cell r="H7203">
            <v>44909</v>
          </cell>
          <cell r="I7203" t="str">
            <v>ENTREGADO</v>
          </cell>
          <cell r="J7203">
            <v>44910</v>
          </cell>
          <cell r="K7203" t="str">
            <v>AE OPTIMUSCELL CENTRO_ANA LUCIA MOGROVEJO AZANZA</v>
          </cell>
          <cell r="L7203" t="str">
            <v>LUIS CORDERO 7100 Y PRESIDENTE CORDOVA ESQUINA JUNTO A LA CASA DE LA CULTURA FRENTE A LOS BOMBEROS</v>
          </cell>
          <cell r="M7203" t="str">
            <v>0190475409001</v>
          </cell>
          <cell r="N7203" t="str">
            <v>958851871</v>
          </cell>
          <cell r="O7203" t="str">
            <v/>
          </cell>
          <cell r="P7203" t="str">
            <v>CUENCA</v>
          </cell>
          <cell r="Q7203" t="str">
            <v>CUENCA</v>
          </cell>
          <cell r="R7203" t="str">
            <v>AZUAY</v>
          </cell>
          <cell r="T7203" t="str">
            <v>ITSACOURIER</v>
          </cell>
          <cell r="U7203" t="str">
            <v>FLEXNETUIO_PROVINCIA</v>
          </cell>
          <cell r="V7203">
            <v>1</v>
          </cell>
          <cell r="W7203">
            <v>1</v>
          </cell>
          <cell r="X7203" t="str">
            <v>FLEXNET ECUADOR - MOVISTAR</v>
          </cell>
          <cell r="Y7203" t="str">
            <v>CALLE 28 DE JUNIO S/N Y GARCIA MORENO ENTRADA LLANO GRANDE</v>
          </cell>
        </row>
        <row r="7204">
          <cell r="A7204" t="str">
            <v>2022-12360</v>
          </cell>
          <cell r="B7204">
            <v>479445</v>
          </cell>
          <cell r="C7204" t="str">
            <v>2022-12360</v>
          </cell>
          <cell r="D7204" t="str">
            <v>MOVISTAR</v>
          </cell>
          <cell r="E7204" t="str">
            <v>DESPACHO</v>
          </cell>
          <cell r="F7204" t="str">
            <v>NORMAL</v>
          </cell>
          <cell r="G7204" t="str">
            <v>031080202212360</v>
          </cell>
          <cell r="H7204">
            <v>44909</v>
          </cell>
          <cell r="I7204" t="str">
            <v>ENTREGADO</v>
          </cell>
          <cell r="J7204">
            <v>44910</v>
          </cell>
          <cell r="K7204" t="str">
            <v>AE SALESLAND CONDADO_DIEGO MENA</v>
          </cell>
          <cell r="L7204" t="str">
            <v>AV DE LA PRENSA Y AV KENNED CENTRO COMERCIAL CONDADO SHOPING NIVEL 3 NUM L35 4 355 QUITO</v>
          </cell>
          <cell r="M7204" t="str">
            <v>0</v>
          </cell>
          <cell r="N7204" t="str">
            <v>999805380</v>
          </cell>
          <cell r="O7204" t="str">
            <v/>
          </cell>
          <cell r="P7204" t="str">
            <v>QUITO</v>
          </cell>
          <cell r="Q7204" t="str">
            <v>QUITO</v>
          </cell>
          <cell r="R7204" t="str">
            <v>PICHINCHA</v>
          </cell>
          <cell r="T7204" t="str">
            <v>TRAMACO</v>
          </cell>
          <cell r="U7204" t="str">
            <v>FLEXNETUIO_LOCAL</v>
          </cell>
          <cell r="V7204">
            <v>1</v>
          </cell>
          <cell r="W7204">
            <v>1</v>
          </cell>
          <cell r="X7204" t="str">
            <v>FLEXNET ECUADOR - MOVISTAR</v>
          </cell>
          <cell r="Y7204" t="str">
            <v>CALLE 28 DE JUNIO S/N Y GARCIA MORENO ENTRADA LLANO GRANDE</v>
          </cell>
        </row>
        <row r="7205">
          <cell r="A7205" t="str">
            <v>2022-12361</v>
          </cell>
          <cell r="B7205">
            <v>479446</v>
          </cell>
          <cell r="C7205" t="str">
            <v>2022-12361</v>
          </cell>
          <cell r="D7205" t="str">
            <v>MOVISTAR</v>
          </cell>
          <cell r="E7205" t="str">
            <v>DESPACHO</v>
          </cell>
          <cell r="F7205" t="str">
            <v>NORMAL</v>
          </cell>
          <cell r="G7205" t="str">
            <v>IC3868</v>
          </cell>
          <cell r="H7205">
            <v>44909</v>
          </cell>
          <cell r="I7205" t="str">
            <v>ENTREGADO</v>
          </cell>
          <cell r="J7205">
            <v>44910</v>
          </cell>
          <cell r="K7205" t="str">
            <v>AE SALESLAND CUENCA CENTRO_DIEGO MENA</v>
          </cell>
          <cell r="L7205" t="str">
            <v>CALLE BOLIVAR Y LUIS CORDERO N 755 CUENCA</v>
          </cell>
          <cell r="M7205" t="str">
            <v>0</v>
          </cell>
          <cell r="N7205" t="str">
            <v>999805380</v>
          </cell>
          <cell r="O7205" t="str">
            <v/>
          </cell>
          <cell r="P7205" t="str">
            <v>CUENCA</v>
          </cell>
          <cell r="Q7205" t="str">
            <v>CUENCA</v>
          </cell>
          <cell r="R7205" t="str">
            <v>AZUAY</v>
          </cell>
          <cell r="T7205" t="str">
            <v>ITSACOURIER</v>
          </cell>
          <cell r="U7205" t="str">
            <v>FLEXNETUIO_PROVINCIA</v>
          </cell>
          <cell r="V7205">
            <v>1</v>
          </cell>
          <cell r="W7205">
            <v>1</v>
          </cell>
          <cell r="X7205" t="str">
            <v>FLEXNET ECUADOR - MOVISTAR</v>
          </cell>
          <cell r="Y7205" t="str">
            <v>CALLE 28 DE JUNIO S/N Y GARCIA MORENO ENTRADA LLANO GRANDE</v>
          </cell>
        </row>
        <row r="7206">
          <cell r="A7206" t="str">
            <v>2022-12362</v>
          </cell>
          <cell r="B7206">
            <v>479447</v>
          </cell>
          <cell r="C7206" t="str">
            <v>2022-12362</v>
          </cell>
          <cell r="D7206" t="str">
            <v>MOVISTAR</v>
          </cell>
          <cell r="E7206" t="str">
            <v>DESPACHO</v>
          </cell>
          <cell r="F7206" t="str">
            <v>NORMAL</v>
          </cell>
          <cell r="G7206" t="str">
            <v>IC3869</v>
          </cell>
          <cell r="H7206">
            <v>44909</v>
          </cell>
          <cell r="I7206" t="str">
            <v>ENTREGADO</v>
          </cell>
          <cell r="J7206">
            <v>44910</v>
          </cell>
          <cell r="K7206" t="str">
            <v>AE SALESLAND CUENCA REMIGIO_DIEGO MENA</v>
          </cell>
          <cell r="L7206" t="str">
            <v>AV REMIGIO CCRESPO Y FEDERICO PROANO NUM 294 CUENCA</v>
          </cell>
          <cell r="M7206" t="str">
            <v>0</v>
          </cell>
          <cell r="N7206" t="str">
            <v>999805380</v>
          </cell>
          <cell r="O7206" t="str">
            <v/>
          </cell>
          <cell r="P7206" t="str">
            <v>CUENCA</v>
          </cell>
          <cell r="Q7206" t="str">
            <v>CUENCA</v>
          </cell>
          <cell r="R7206" t="str">
            <v>AZUAY</v>
          </cell>
          <cell r="T7206" t="str">
            <v>ITSACOURIER</v>
          </cell>
          <cell r="U7206" t="str">
            <v>FLEXNETUIO_PROVINCIA</v>
          </cell>
          <cell r="V7206">
            <v>1</v>
          </cell>
          <cell r="W7206">
            <v>1</v>
          </cell>
          <cell r="X7206" t="str">
            <v>FLEXNET ECUADOR - MOVISTAR</v>
          </cell>
          <cell r="Y7206" t="str">
            <v>CALLE 28 DE JUNIO S/N Y GARCIA MORENO ENTRADA LLANO GRANDE</v>
          </cell>
        </row>
        <row r="7207">
          <cell r="A7207" t="str">
            <v>2022-12363</v>
          </cell>
          <cell r="B7207">
            <v>479448</v>
          </cell>
          <cell r="C7207" t="str">
            <v>2022-12363</v>
          </cell>
          <cell r="D7207" t="str">
            <v>MOVISTAR</v>
          </cell>
          <cell r="E7207" t="str">
            <v>DESPACHO</v>
          </cell>
          <cell r="F7207" t="str">
            <v>NORMAL</v>
          </cell>
          <cell r="G7207" t="str">
            <v>031080202212363</v>
          </cell>
          <cell r="H7207">
            <v>44909</v>
          </cell>
          <cell r="I7207" t="str">
            <v>ENTREGADO</v>
          </cell>
          <cell r="J7207">
            <v>44910</v>
          </cell>
          <cell r="K7207" t="str">
            <v xml:space="preserve">AE SALESLAND MACHALA_MENA DIEGO </v>
          </cell>
          <cell r="L7207" t="str">
            <v>CALLE ROCAFUERTE 1005 ENTRE 09 DE MAYO Y GUAYAS</v>
          </cell>
          <cell r="M7207" t="str">
            <v>1793079628001</v>
          </cell>
          <cell r="N7207" t="str">
            <v>999805380</v>
          </cell>
          <cell r="O7207" t="str">
            <v/>
          </cell>
          <cell r="P7207" t="str">
            <v>MACHALA</v>
          </cell>
          <cell r="Q7207" t="str">
            <v>MACHALA</v>
          </cell>
          <cell r="R7207" t="str">
            <v>EL ORO</v>
          </cell>
          <cell r="T7207" t="str">
            <v>TRAMACO</v>
          </cell>
          <cell r="U7207" t="str">
            <v>FLEXNETUIO_PROVINCIA</v>
          </cell>
          <cell r="V7207">
            <v>1</v>
          </cell>
          <cell r="W7207">
            <v>1</v>
          </cell>
          <cell r="X7207" t="str">
            <v>FLEXNET ECUADOR - MOVISTAR</v>
          </cell>
          <cell r="Y7207" t="str">
            <v>CALLE 28 DE JUNIO S/N Y GARCIA MORENO ENTRADA LLANO GRANDE</v>
          </cell>
        </row>
        <row r="7208">
          <cell r="A7208" t="str">
            <v>2022-12364</v>
          </cell>
          <cell r="B7208">
            <v>479449</v>
          </cell>
          <cell r="C7208" t="str">
            <v>2022-12364</v>
          </cell>
          <cell r="D7208" t="str">
            <v>MOVISTAR</v>
          </cell>
          <cell r="E7208" t="str">
            <v>DESPACHO</v>
          </cell>
          <cell r="F7208" t="str">
            <v>NORMAL</v>
          </cell>
          <cell r="G7208" t="str">
            <v>031080202212364</v>
          </cell>
          <cell r="H7208">
            <v>44909</v>
          </cell>
          <cell r="I7208" t="str">
            <v>ENTREGADO</v>
          </cell>
          <cell r="J7208">
            <v>44910</v>
          </cell>
          <cell r="K7208" t="str">
            <v>AE SALESLAND RECREO_DIEGO MENA</v>
          </cell>
          <cell r="L7208" t="str">
            <v>AV PEDRO VICENTE MALDONADO CENTRO COMERCIAL RECREO NUM 37 45PLANTA BAJA QUITO</v>
          </cell>
          <cell r="M7208" t="str">
            <v>0</v>
          </cell>
          <cell r="N7208" t="str">
            <v>999805380</v>
          </cell>
          <cell r="O7208" t="str">
            <v/>
          </cell>
          <cell r="P7208" t="str">
            <v>QUITO</v>
          </cell>
          <cell r="Q7208" t="str">
            <v>QUITO</v>
          </cell>
          <cell r="R7208" t="str">
            <v>PICHINCHA</v>
          </cell>
          <cell r="T7208" t="str">
            <v>TRAMACO</v>
          </cell>
          <cell r="U7208" t="str">
            <v>FLEXNETUIO_LOCAL</v>
          </cell>
          <cell r="V7208">
            <v>1</v>
          </cell>
          <cell r="W7208">
            <v>1</v>
          </cell>
          <cell r="X7208" t="str">
            <v>FLEXNET ECUADOR - MOVISTAR</v>
          </cell>
          <cell r="Y7208" t="str">
            <v>CALLE 28 DE JUNIO S/N Y GARCIA MORENO ENTRADA LLANO GRANDE</v>
          </cell>
        </row>
        <row r="7209">
          <cell r="A7209" t="str">
            <v>2022-12365</v>
          </cell>
          <cell r="B7209">
            <v>479450</v>
          </cell>
          <cell r="C7209" t="str">
            <v>2022-12365</v>
          </cell>
          <cell r="D7209" t="str">
            <v>MOVISTAR</v>
          </cell>
          <cell r="E7209" t="str">
            <v>DESPACHO</v>
          </cell>
          <cell r="F7209" t="str">
            <v>NORMAL</v>
          </cell>
          <cell r="G7209" t="str">
            <v>IC3876</v>
          </cell>
          <cell r="H7209">
            <v>44909</v>
          </cell>
          <cell r="I7209" t="str">
            <v>ENTREGADO</v>
          </cell>
          <cell r="J7209">
            <v>44910</v>
          </cell>
          <cell r="K7209" t="str">
            <v>CAV CUENCA MALL DEL RIO_SANTIAGO IVAN PINEDA BERMEO_ALIRIO JOSE BRICENO RIVAS</v>
          </cell>
          <cell r="L7209" t="str">
            <v>AV FELIPE II LB86 Y CIRCUNVALACION SUR CC MALL DEL RIO</v>
          </cell>
          <cell r="M7209" t="str">
            <v>0</v>
          </cell>
          <cell r="N7209" t="str">
            <v>0979146599 - 0999923627</v>
          </cell>
          <cell r="O7209" t="str">
            <v/>
          </cell>
          <cell r="P7209" t="str">
            <v>CUENCA</v>
          </cell>
          <cell r="Q7209" t="str">
            <v>CUENCA</v>
          </cell>
          <cell r="R7209" t="str">
            <v>AZUAY</v>
          </cell>
          <cell r="T7209" t="str">
            <v>ITSACOURIER</v>
          </cell>
          <cell r="U7209" t="str">
            <v>FLEXNETUIO_PROVINCIA</v>
          </cell>
          <cell r="V7209">
            <v>1</v>
          </cell>
          <cell r="W7209">
            <v>1</v>
          </cell>
          <cell r="X7209" t="str">
            <v>FLEXNET ECUADOR - MOVISTAR</v>
          </cell>
          <cell r="Y7209" t="str">
            <v>CALLE 28 DE JUNIO S/N Y GARCIA MORENO ENTRADA LLANO GRANDE</v>
          </cell>
        </row>
        <row r="7210">
          <cell r="A7210" t="str">
            <v>21229_1</v>
          </cell>
          <cell r="B7210">
            <v>479424</v>
          </cell>
          <cell r="C7210" t="str">
            <v>21229_1</v>
          </cell>
          <cell r="D7210" t="str">
            <v>CARESTINO</v>
          </cell>
          <cell r="E7210" t="str">
            <v>DESPACHO</v>
          </cell>
          <cell r="F7210" t="str">
            <v>NORMAL</v>
          </cell>
          <cell r="G7210" t="str">
            <v>031002004103790</v>
          </cell>
          <cell r="H7210">
            <v>44909</v>
          </cell>
          <cell r="I7210" t="str">
            <v>ENTREGADO</v>
          </cell>
          <cell r="J7210">
            <v>44910</v>
          </cell>
          <cell r="K7210" t="str">
            <v>DANIELA ROSALES</v>
          </cell>
          <cell r="L7210" t="str">
            <v>PASAJE BONILLA Y LUIS CORDERO, CONJ. LA RINCONADA CASA 7. ENTRE CHIVIQUI, TUMBACO. CONJUNTO LA RINCONADA</v>
          </cell>
          <cell r="N7210" t="str">
            <v>998047367</v>
          </cell>
          <cell r="O7210" t="str">
            <v>998047367</v>
          </cell>
          <cell r="P7210" t="str">
            <v>170903</v>
          </cell>
          <cell r="Q7210" t="str">
            <v>QUITO</v>
          </cell>
          <cell r="R7210" t="str">
            <v>PICHINCHA</v>
          </cell>
          <cell r="S7210" t="str">
            <v>TUMBACO</v>
          </cell>
          <cell r="T7210" t="str">
            <v>TRAMACO</v>
          </cell>
          <cell r="U7210" t="str">
            <v>FLEXNETGYE_UIO</v>
          </cell>
          <cell r="V7210">
            <v>1</v>
          </cell>
          <cell r="W7210">
            <v>7.44</v>
          </cell>
          <cell r="X7210" t="str">
            <v>FLEXNET ECUADOR - CAREST</v>
          </cell>
          <cell r="Y7210" t="str">
            <v>FERNANDO GUTIERREZ HILL VIA A DAULE KM 8 1/2 ENTRADA A COOPERATIVA JUAN MONTALVO</v>
          </cell>
        </row>
        <row r="7211">
          <cell r="A7211" t="str">
            <v>21237</v>
          </cell>
          <cell r="B7211">
            <v>479425</v>
          </cell>
          <cell r="C7211" t="str">
            <v>21237</v>
          </cell>
          <cell r="D7211" t="str">
            <v>CARESTINO</v>
          </cell>
          <cell r="E7211" t="str">
            <v>DESPACHO</v>
          </cell>
          <cell r="F7211" t="str">
            <v>NORMAL</v>
          </cell>
          <cell r="G7211" t="str">
            <v>031002004103764</v>
          </cell>
          <cell r="H7211">
            <v>44909</v>
          </cell>
          <cell r="I7211" t="str">
            <v>ENTREGADO</v>
          </cell>
          <cell r="J7211">
            <v>44910</v>
          </cell>
          <cell r="K7211" t="str">
            <v>LUIS ROGGIERO</v>
          </cell>
          <cell r="L7211" t="str">
            <v>QUITENO LIBRE E15-97 PISO/DPTO: 204. ENTRE EDIFICO KORONI</v>
          </cell>
          <cell r="N7211" t="str">
            <v>593999214282</v>
          </cell>
          <cell r="O7211" t="str">
            <v>22228706</v>
          </cell>
          <cell r="P7211" t="str">
            <v>170101</v>
          </cell>
          <cell r="Q7211" t="str">
            <v>QUITO</v>
          </cell>
          <cell r="R7211" t="str">
            <v>PICHINCHA</v>
          </cell>
          <cell r="S7211" t="str">
            <v>PACTO - EL PARAISO</v>
          </cell>
          <cell r="T7211" t="str">
            <v>TRAMACO</v>
          </cell>
          <cell r="U7211" t="str">
            <v>FLEXNETGYE_UIO</v>
          </cell>
          <cell r="V7211">
            <v>1</v>
          </cell>
          <cell r="W7211">
            <v>3.5</v>
          </cell>
          <cell r="X7211" t="str">
            <v>FLEXNET ECUADOR - CAREST</v>
          </cell>
          <cell r="Y7211" t="str">
            <v>FERNANDO GUTIERREZ HILL VIA A DAULE KM 8 1/2 ENTRADA A COOPERATIVA JUAN MONTALVO</v>
          </cell>
        </row>
        <row r="7212">
          <cell r="A7212" t="str">
            <v>21263</v>
          </cell>
          <cell r="B7212">
            <v>479426</v>
          </cell>
          <cell r="C7212" t="str">
            <v>21263</v>
          </cell>
          <cell r="D7212" t="str">
            <v>CARESTINO</v>
          </cell>
          <cell r="E7212" t="str">
            <v>DESPACHO</v>
          </cell>
          <cell r="F7212" t="str">
            <v>NORMAL</v>
          </cell>
          <cell r="G7212" t="str">
            <v>89077</v>
          </cell>
          <cell r="H7212">
            <v>44909</v>
          </cell>
          <cell r="I7212" t="str">
            <v>ENTREGADO</v>
          </cell>
          <cell r="J7212">
            <v>44910</v>
          </cell>
          <cell r="K7212" t="str">
            <v>HUGO LUIS REYES HIDALGO</v>
          </cell>
          <cell r="L7212" t="str">
            <v>AV. CARLOS JULIO AROSEMENA 1 PISO/DPTO: PRIMER PISO. ENTRE EDIFICIO REYBANPACK</v>
          </cell>
          <cell r="N7212" t="str">
            <v>593969644207</v>
          </cell>
          <cell r="O7212" t="str">
            <v>593969644207</v>
          </cell>
          <cell r="P7212" t="str">
            <v xml:space="preserve"> VILLAMIL PLAYAS</v>
          </cell>
          <cell r="Q7212" t="str">
            <v>GUAYAQUIL</v>
          </cell>
          <cell r="R7212" t="str">
            <v>GUAYAS</v>
          </cell>
          <cell r="S7212" t="str">
            <v/>
          </cell>
          <cell r="T7212" t="str">
            <v>FLEXTRANS GYE</v>
          </cell>
          <cell r="U7212" t="str">
            <v>FLEXNETGYE_LOCAL</v>
          </cell>
          <cell r="V7212">
            <v>1</v>
          </cell>
          <cell r="W7212">
            <v>7.44</v>
          </cell>
          <cell r="X7212" t="str">
            <v>FLEXNET ECUADOR - CAREST</v>
          </cell>
          <cell r="Y7212" t="str">
            <v>FERNANDO GUTIERREZ HILL VIA A DAULE KM 8 1/2 ENTRADA A COOPERATIVA JUAN MONTALVO</v>
          </cell>
        </row>
        <row r="7213">
          <cell r="A7213" t="str">
            <v>QUITO-21242</v>
          </cell>
          <cell r="B7213">
            <v>479427</v>
          </cell>
          <cell r="C7213" t="str">
            <v>QUITO-21242</v>
          </cell>
          <cell r="D7213" t="str">
            <v>CARESTINO</v>
          </cell>
          <cell r="E7213" t="str">
            <v>DESPACHO</v>
          </cell>
          <cell r="F7213" t="str">
            <v>NORMAL</v>
          </cell>
          <cell r="G7213" t="str">
            <v>031002004103828</v>
          </cell>
          <cell r="H7213">
            <v>44909</v>
          </cell>
          <cell r="I7213" t="str">
            <v>ENTREGADO</v>
          </cell>
          <cell r="J7213">
            <v>44915</v>
          </cell>
          <cell r="K7213" t="str">
            <v>MARIA BELEN TORRES AYALA</v>
          </cell>
          <cell r="L7213" t="str">
            <v>CALLE ANTONIO ARIAS Y ARCESIO DUQUE. A DOS CUADRAS DE PIZZERIA VIVA PIZZA.</v>
          </cell>
          <cell r="N7213" t="str">
            <v>22390837</v>
          </cell>
          <cell r="O7213" t="str">
            <v>998598536</v>
          </cell>
          <cell r="P7213" t="str">
            <v>170204</v>
          </cell>
          <cell r="Q7213" t="str">
            <v>QUITO</v>
          </cell>
          <cell r="R7213" t="str">
            <v>PICHINCHA</v>
          </cell>
          <cell r="S7213" t="str">
            <v>CALDERON (CARAPUNGO)</v>
          </cell>
          <cell r="T7213" t="str">
            <v>TRAMACO</v>
          </cell>
          <cell r="U7213" t="str">
            <v>FLEXNETGYE_UIO</v>
          </cell>
          <cell r="V7213">
            <v>1</v>
          </cell>
          <cell r="W7213">
            <v>8.5</v>
          </cell>
          <cell r="X7213" t="str">
            <v>FLEXNET ECUADOR - CAREST</v>
          </cell>
          <cell r="Y7213" t="str">
            <v>FERNANDO GUTIERREZ HILL VIA A DAULE KM 8 1/2 ENTRADA A COOPERATIVA JUAN MONTALVO</v>
          </cell>
        </row>
        <row r="7214">
          <cell r="A7214" t="str">
            <v>SG_22_1772</v>
          </cell>
          <cell r="B7214">
            <v>479423</v>
          </cell>
          <cell r="C7214" t="str">
            <v>SG_22_1772</v>
          </cell>
          <cell r="D7214" t="str">
            <v>SG</v>
          </cell>
          <cell r="E7214" t="str">
            <v>DESPACHO</v>
          </cell>
          <cell r="F7214" t="str">
            <v>NORMAL</v>
          </cell>
          <cell r="G7214" t="str">
            <v>FT75762</v>
          </cell>
          <cell r="H7214">
            <v>44909</v>
          </cell>
          <cell r="I7214" t="str">
            <v>ENTREGADO</v>
          </cell>
          <cell r="J7214">
            <v>44911</v>
          </cell>
          <cell r="K7214" t="str">
            <v>MEGAPRODUCTOS UIO</v>
          </cell>
          <cell r="L7214" t="str">
            <v>GRAL ENRIQUE LOTE#5 Y TANICUCHI CONJUNTO DE BODEGAS “LAS ACACIAS” BODEGA #16 Y 17</v>
          </cell>
          <cell r="P7214" t="str">
            <v>170604</v>
          </cell>
          <cell r="Q7214" t="str">
            <v>QUITO</v>
          </cell>
          <cell r="R7214" t="str">
            <v>PICHINCHA</v>
          </cell>
          <cell r="S7214" t="str">
            <v>QUITO</v>
          </cell>
          <cell r="U7214" t="str">
            <v>FLEXNETUIO_LOCAL</v>
          </cell>
          <cell r="V7214">
            <v>1</v>
          </cell>
          <cell r="W7214">
            <v>37.85</v>
          </cell>
          <cell r="X7214" t="str">
            <v>FLEXNET UIO</v>
          </cell>
          <cell r="Y7214" t="str">
            <v>PANAMERICANA NORTE KM 12 1/2  LLANO GRANDE</v>
          </cell>
        </row>
        <row r="7215">
          <cell r="A7215" t="str">
            <v>SG_22_1771</v>
          </cell>
          <cell r="B7215">
            <v>479422</v>
          </cell>
          <cell r="C7215" t="str">
            <v>SG_22_1771</v>
          </cell>
          <cell r="D7215" t="str">
            <v>SG</v>
          </cell>
          <cell r="E7215" t="str">
            <v>DESPACHO</v>
          </cell>
          <cell r="F7215" t="str">
            <v>NORMAL</v>
          </cell>
          <cell r="G7215" t="str">
            <v>FT75529</v>
          </cell>
          <cell r="H7215">
            <v>44909</v>
          </cell>
          <cell r="I7215" t="str">
            <v>ENTREGADO</v>
          </cell>
          <cell r="J7215">
            <v>44915</v>
          </cell>
          <cell r="K7215" t="str">
            <v>MEGAPROFER AMBATO</v>
          </cell>
          <cell r="L7215" t="str">
            <v>BODEGA AMBATO ,PANAMERICANA SUR/ PARQUE INDUSTRIAL STA ROSA VIA GUARANDA</v>
          </cell>
          <cell r="P7215" t="str">
            <v>180110</v>
          </cell>
          <cell r="Q7215" t="str">
            <v>AMBATO</v>
          </cell>
          <cell r="R7215" t="str">
            <v>TUNGURAHUA</v>
          </cell>
          <cell r="S7215" t="str">
            <v>ATAHUALPA (CHISALATA) - IZAMBA - PARQUE INDUSTRIAL</v>
          </cell>
          <cell r="T7215" t="str">
            <v>TRANSCONDUCINT</v>
          </cell>
          <cell r="U7215" t="str">
            <v>FLEXNETUIO_PROVINCIA</v>
          </cell>
          <cell r="V7215">
            <v>6</v>
          </cell>
          <cell r="W7215">
            <v>5347</v>
          </cell>
          <cell r="X7215" t="str">
            <v>FLEXNET UIO</v>
          </cell>
          <cell r="Y7215" t="str">
            <v>PANAMERICANA NORTE KM 12 1/2  LLANO GRANDE</v>
          </cell>
        </row>
        <row r="7216">
          <cell r="A7216" t="str">
            <v>SG_22_1770</v>
          </cell>
          <cell r="B7216">
            <v>479421</v>
          </cell>
          <cell r="C7216" t="str">
            <v>SG_22_1770</v>
          </cell>
          <cell r="D7216" t="str">
            <v>SG</v>
          </cell>
          <cell r="E7216" t="str">
            <v>DESPACHO</v>
          </cell>
          <cell r="F7216" t="str">
            <v>NORMAL</v>
          </cell>
          <cell r="G7216" t="str">
            <v>FT75480</v>
          </cell>
          <cell r="H7216">
            <v>44909</v>
          </cell>
          <cell r="I7216" t="str">
            <v>ENTREGADO</v>
          </cell>
          <cell r="J7216">
            <v>44910</v>
          </cell>
          <cell r="K7216" t="str">
            <v>DISPROSEG SAN CAMILO</v>
          </cell>
          <cell r="L7216" t="str">
            <v>SAN ALFONSO 49 Y SAN CAMILO</v>
          </cell>
          <cell r="P7216" t="str">
            <v>170204</v>
          </cell>
          <cell r="Q7216" t="str">
            <v>QUITO</v>
          </cell>
          <cell r="R7216" t="str">
            <v>PICHINCHA</v>
          </cell>
          <cell r="S7216" t="str">
            <v>CALDERON (CARAPUNGO)</v>
          </cell>
          <cell r="T7216" t="str">
            <v>TRANSERVISS</v>
          </cell>
          <cell r="U7216" t="str">
            <v>FLEXNETUIO_LOCAL</v>
          </cell>
          <cell r="V7216">
            <v>1</v>
          </cell>
          <cell r="W7216">
            <v>340</v>
          </cell>
          <cell r="X7216" t="str">
            <v>FLEXNET UIO</v>
          </cell>
          <cell r="Y7216" t="str">
            <v>PANAMERICANA NORTE KM 12 1/2  LLANO GRANDE</v>
          </cell>
        </row>
        <row r="7217">
          <cell r="A7217" t="str">
            <v>TRAS_22_519</v>
          </cell>
          <cell r="B7217">
            <v>479420</v>
          </cell>
          <cell r="C7217" t="str">
            <v>TRAS_22_519</v>
          </cell>
          <cell r="D7217" t="str">
            <v>ZTECORP</v>
          </cell>
          <cell r="E7217" t="str">
            <v>DESPACHO</v>
          </cell>
          <cell r="F7217" t="str">
            <v>EXCLUSIVO</v>
          </cell>
          <cell r="G7217" t="str">
            <v>530</v>
          </cell>
          <cell r="H7217">
            <v>44909</v>
          </cell>
          <cell r="I7217" t="str">
            <v>ENTREGADO</v>
          </cell>
          <cell r="J7217">
            <v>44909</v>
          </cell>
          <cell r="K7217" t="str">
            <v>NETLIFE.</v>
          </cell>
          <cell r="L7217" t="str">
            <v>LEOPOLDO CARRERA CALVO Y VÍA PERIMETRAL KM 30.5 // JUNTO A LA ESPOL ? PROSPERINA</v>
          </cell>
          <cell r="P7217" t="str">
            <v>090105</v>
          </cell>
          <cell r="Q7217" t="str">
            <v>GUAYAQUIL</v>
          </cell>
          <cell r="R7217" t="str">
            <v>GUAYAS</v>
          </cell>
          <cell r="S7217" t="str">
            <v>GUAYAQUIL</v>
          </cell>
          <cell r="U7217" t="str">
            <v>FLEXNETGYE_LOCAL</v>
          </cell>
          <cell r="V7217">
            <v>1</v>
          </cell>
          <cell r="W7217">
            <v>2500</v>
          </cell>
          <cell r="X7217" t="str">
            <v>FLEX NET GYE</v>
          </cell>
          <cell r="Y7217" t="str">
            <v xml:space="preserve">KM 8 1/2 VIA A DAULE COOP. JUAN MONTALVO </v>
          </cell>
        </row>
        <row r="7218">
          <cell r="A7218" t="str">
            <v>52943</v>
          </cell>
          <cell r="B7218">
            <v>479417</v>
          </cell>
          <cell r="C7218" t="str">
            <v>52943</v>
          </cell>
          <cell r="D7218" t="str">
            <v>DEGSO</v>
          </cell>
          <cell r="E7218" t="str">
            <v>DESPACHO</v>
          </cell>
          <cell r="F7218" t="str">
            <v>NORMAL</v>
          </cell>
          <cell r="G7218" t="str">
            <v>FT75553</v>
          </cell>
          <cell r="H7218">
            <v>44909</v>
          </cell>
          <cell r="I7218" t="str">
            <v>ENTREGADO</v>
          </cell>
          <cell r="J7218">
            <v>44910</v>
          </cell>
          <cell r="K7218" t="str">
            <v>COHECO S.A.</v>
          </cell>
          <cell r="L7218" t="str">
            <v xml:space="preserve">NORTE - DE LOS NARANJOS N44-421 Y DE LOS GRANADOS  - ATENCION HUGO CUNEZ O HECTOR LORA - 09 9546 6890 -  TEL 2434820 - DEJAR EN GARITA </v>
          </cell>
          <cell r="M7218" t="str">
            <v>1790043800001</v>
          </cell>
          <cell r="N7218" t="str">
            <v>99-832-0225</v>
          </cell>
          <cell r="O7218" t="str">
            <v>99-832-0225</v>
          </cell>
          <cell r="P7218" t="str">
            <v>170301</v>
          </cell>
          <cell r="Q7218" t="str">
            <v>QUITO</v>
          </cell>
          <cell r="R7218" t="str">
            <v>PICHINCHA</v>
          </cell>
          <cell r="S7218" t="str">
            <v>QUITO</v>
          </cell>
          <cell r="T7218" t="str">
            <v>FLEXTRANS UIO</v>
          </cell>
          <cell r="U7218" t="str">
            <v>FLEXNETUIO_LOCAL</v>
          </cell>
          <cell r="V7218">
            <v>4</v>
          </cell>
          <cell r="W7218">
            <v>75.099999999999994</v>
          </cell>
          <cell r="X7218" t="str">
            <v>FLEXNET</v>
          </cell>
          <cell r="Y7218" t="str">
            <v>FLEX NET CALLE 28 DE JUNIO S/N Y GARCIA MORENO ENTRADA LLANO GRANDE</v>
          </cell>
        </row>
        <row r="7219">
          <cell r="A7219" t="str">
            <v>52946</v>
          </cell>
          <cell r="B7219">
            <v>479419</v>
          </cell>
          <cell r="C7219" t="str">
            <v>52946</v>
          </cell>
          <cell r="D7219" t="str">
            <v>DEGSO</v>
          </cell>
          <cell r="E7219" t="str">
            <v>DESPACHO</v>
          </cell>
          <cell r="F7219" t="str">
            <v>NORMAL</v>
          </cell>
          <cell r="G7219" t="str">
            <v>FT75555</v>
          </cell>
          <cell r="H7219">
            <v>44909</v>
          </cell>
          <cell r="I7219" t="str">
            <v>ENTREGADO</v>
          </cell>
          <cell r="J7219">
            <v>44910</v>
          </cell>
          <cell r="K7219" t="str">
            <v xml:space="preserve">LECHE-GLORIA-ECUADOR S.A.                                                       </v>
          </cell>
          <cell r="L7219" t="str">
            <v>DIRECCION:  AV. GRAL. RUMINAHUI KM 17 ½ Y LEOPOLDO MERCADO - HORARIO DE ENTREGA MANANA 10:00 H. HASTA 12:00 H. - TARDE 13:00 HASTA 16:00 H.</v>
          </cell>
          <cell r="M7219" t="str">
            <v>1790663973001</v>
          </cell>
          <cell r="N7219" t="str">
            <v>99-832-0225</v>
          </cell>
          <cell r="O7219" t="str">
            <v>99-832-0225</v>
          </cell>
          <cell r="P7219" t="str">
            <v>170301</v>
          </cell>
          <cell r="Q7219" t="str">
            <v>QUITO</v>
          </cell>
          <cell r="R7219" t="str">
            <v>PICHINCHA</v>
          </cell>
          <cell r="S7219" t="str">
            <v>QUITO</v>
          </cell>
          <cell r="T7219" t="str">
            <v>FLEXTRANS UIO</v>
          </cell>
          <cell r="U7219" t="str">
            <v>FLEXNETUIO_LOCAL</v>
          </cell>
          <cell r="V7219">
            <v>1</v>
          </cell>
          <cell r="W7219">
            <v>2.8</v>
          </cell>
          <cell r="X7219" t="str">
            <v>FLEXNET</v>
          </cell>
          <cell r="Y7219" t="str">
            <v>FLEX NET CALLE 28 DE JUNIO S/N Y GARCIA MORENO ENTRADA LLANO GRANDE</v>
          </cell>
        </row>
        <row r="7220">
          <cell r="A7220" t="str">
            <v>SG_22_1769</v>
          </cell>
          <cell r="B7220">
            <v>479415</v>
          </cell>
          <cell r="C7220" t="str">
            <v>SG_22_1769</v>
          </cell>
          <cell r="D7220" t="str">
            <v>SG</v>
          </cell>
          <cell r="E7220" t="str">
            <v>DESPACHO</v>
          </cell>
          <cell r="F7220" t="str">
            <v>NORMAL</v>
          </cell>
          <cell r="G7220" t="str">
            <v>FT75481</v>
          </cell>
          <cell r="H7220">
            <v>44909</v>
          </cell>
          <cell r="I7220" t="str">
            <v>ENTREGADO</v>
          </cell>
          <cell r="J7220">
            <v>44915</v>
          </cell>
          <cell r="K7220" t="str">
            <v>PROMESA</v>
          </cell>
          <cell r="L7220" t="str">
            <v>KM 1 AUTOPISTA NARCISA DE JESUS (AUTOPISTA TERMINAL PASCUALES) A 100 MTS DE CIUDADES METROPOLIS 2</v>
          </cell>
          <cell r="P7220" t="str">
            <v>090601</v>
          </cell>
          <cell r="Q7220" t="str">
            <v>GUAYAQUIL</v>
          </cell>
          <cell r="R7220" t="str">
            <v>GUAYAS</v>
          </cell>
          <cell r="S7220" t="str">
            <v>GUAYAQUIL</v>
          </cell>
          <cell r="T7220" t="str">
            <v>TRANSCONDUCINT</v>
          </cell>
          <cell r="U7220" t="str">
            <v>FLEXNETUIO_GYE</v>
          </cell>
          <cell r="V7220">
            <v>22</v>
          </cell>
          <cell r="W7220">
            <v>16723</v>
          </cell>
          <cell r="X7220" t="str">
            <v>FLEXNET UIO</v>
          </cell>
          <cell r="Y7220" t="str">
            <v>PANAMERICANA NORTE KM 12 1/2  LLANO GRANDE</v>
          </cell>
        </row>
        <row r="7221">
          <cell r="A7221" t="str">
            <v>SG_22_1768</v>
          </cell>
          <cell r="B7221">
            <v>479414</v>
          </cell>
          <cell r="C7221" t="str">
            <v>SG_22_1768</v>
          </cell>
          <cell r="D7221" t="str">
            <v>SG</v>
          </cell>
          <cell r="E7221" t="str">
            <v>DESPACHO</v>
          </cell>
          <cell r="F7221" t="str">
            <v>NORMAL</v>
          </cell>
          <cell r="G7221" t="str">
            <v>FT75482</v>
          </cell>
          <cell r="H7221">
            <v>44909</v>
          </cell>
          <cell r="I7221" t="str">
            <v>ENTREGADO</v>
          </cell>
          <cell r="J7221">
            <v>44910</v>
          </cell>
          <cell r="K7221" t="str">
            <v>DEMACO AMBATO</v>
          </cell>
          <cell r="L7221" t="str">
            <v>PANAMERICANA NORTE S/N / AV. INDOAMERICA  PILLAR KM 5</v>
          </cell>
          <cell r="P7221" t="str">
            <v>180101</v>
          </cell>
          <cell r="Q7221" t="str">
            <v>AMBATO</v>
          </cell>
          <cell r="R7221" t="str">
            <v>TUNGURAHUA</v>
          </cell>
          <cell r="S7221" t="str">
            <v>AMBATO</v>
          </cell>
          <cell r="U7221" t="str">
            <v>FLEXNETUIO_PROVINCIA</v>
          </cell>
          <cell r="V7221">
            <v>2</v>
          </cell>
          <cell r="W7221">
            <v>1044.7</v>
          </cell>
          <cell r="X7221" t="str">
            <v>FLEXNET UIO</v>
          </cell>
          <cell r="Y7221" t="str">
            <v>PANAMERICANA NORTE KM 12 1/2  LLANO GRANDE</v>
          </cell>
        </row>
        <row r="7222">
          <cell r="A7222" t="str">
            <v>SG_22_1767</v>
          </cell>
          <cell r="B7222">
            <v>479413</v>
          </cell>
          <cell r="C7222" t="str">
            <v>SG_22_1767</v>
          </cell>
          <cell r="D7222" t="str">
            <v>SG</v>
          </cell>
          <cell r="E7222" t="str">
            <v>DESPACHO</v>
          </cell>
          <cell r="F7222" t="str">
            <v>NORMAL</v>
          </cell>
          <cell r="G7222" t="str">
            <v>FT75483</v>
          </cell>
          <cell r="H7222">
            <v>44909</v>
          </cell>
          <cell r="I7222" t="str">
            <v>ENTREGADO</v>
          </cell>
          <cell r="J7222">
            <v>44910</v>
          </cell>
          <cell r="K7222" t="str">
            <v>PINTURAS VERDESOTO CIA LTDA</v>
          </cell>
          <cell r="L7222" t="str">
            <v>HUACHI CHICO / AV. VICTOR HUGO S/N Y ARISTIDES SARTORIO</v>
          </cell>
          <cell r="P7222" t="str">
            <v>180110</v>
          </cell>
          <cell r="Q7222" t="str">
            <v>AMBATO</v>
          </cell>
          <cell r="R7222" t="str">
            <v>TUNGURAHUA</v>
          </cell>
          <cell r="S7222" t="str">
            <v>ATAHUALPA (CHISALATA) - IZAMBA - PARQUE INDUSTRIAL</v>
          </cell>
          <cell r="U7222" t="str">
            <v>FLEXNETUIO_PROVINCIA</v>
          </cell>
          <cell r="V7222">
            <v>1</v>
          </cell>
          <cell r="W7222">
            <v>278</v>
          </cell>
          <cell r="X7222" t="str">
            <v>FLEXNET UIO</v>
          </cell>
          <cell r="Y7222" t="str">
            <v>PANAMERICANA NORTE KM 12 1/2  LLANO GRANDE</v>
          </cell>
        </row>
        <row r="7223">
          <cell r="A7223" t="str">
            <v>SG_22_1764</v>
          </cell>
          <cell r="B7223">
            <v>479412</v>
          </cell>
          <cell r="C7223" t="str">
            <v>SG_22_1764</v>
          </cell>
          <cell r="D7223" t="str">
            <v>SG</v>
          </cell>
          <cell r="E7223" t="str">
            <v>DESPACHO</v>
          </cell>
          <cell r="F7223" t="str">
            <v>NORMAL</v>
          </cell>
          <cell r="G7223" t="str">
            <v>FT75484</v>
          </cell>
          <cell r="H7223">
            <v>44909</v>
          </cell>
          <cell r="I7223" t="str">
            <v>ENTREGADO</v>
          </cell>
          <cell r="J7223">
            <v>44910</v>
          </cell>
          <cell r="K7223" t="str">
            <v>DEMACO AMBATO</v>
          </cell>
          <cell r="L7223" t="str">
            <v>PANAMERICANA NORTE S/N / AV. INDOAMERICA  PILLAR KM 5</v>
          </cell>
          <cell r="P7223" t="str">
            <v>180101</v>
          </cell>
          <cell r="Q7223" t="str">
            <v>AMBATO</v>
          </cell>
          <cell r="R7223" t="str">
            <v>TUNGURAHUA</v>
          </cell>
          <cell r="S7223" t="str">
            <v>AMBATO</v>
          </cell>
          <cell r="U7223" t="str">
            <v>FLEXNETUIO_PROVINCIA</v>
          </cell>
          <cell r="V7223">
            <v>1</v>
          </cell>
          <cell r="W7223">
            <v>66</v>
          </cell>
          <cell r="X7223" t="str">
            <v>FLEXNET UIO</v>
          </cell>
          <cell r="Y7223" t="str">
            <v>PANAMERICANA NORTE KM 12 1/2  LLANO GRANDE</v>
          </cell>
        </row>
        <row r="7224">
          <cell r="A7224" t="str">
            <v>9529</v>
          </cell>
          <cell r="B7224">
            <v>479402</v>
          </cell>
          <cell r="C7224" t="str">
            <v>9529</v>
          </cell>
          <cell r="D7224" t="str">
            <v>DEGSO</v>
          </cell>
          <cell r="E7224" t="str">
            <v>DESPACHO</v>
          </cell>
          <cell r="F7224" t="str">
            <v>NORMAL</v>
          </cell>
          <cell r="G7224" t="str">
            <v>FT75549</v>
          </cell>
          <cell r="H7224">
            <v>44909</v>
          </cell>
          <cell r="I7224" t="str">
            <v>ENTREGADO</v>
          </cell>
          <cell r="J7224">
            <v>44910</v>
          </cell>
          <cell r="K7224" t="str">
            <v>AURELIAN ECUADOR S.A.</v>
          </cell>
          <cell r="L7224" t="str">
            <v xml:space="preserve">DIRECCION: TRANSPORTE NOROCCIDENTAL - AMAGUANA ? </v>
          </cell>
          <cell r="M7224" t="str">
            <v>1.79184E+12</v>
          </cell>
          <cell r="N7224" t="str">
            <v>99-832-0225</v>
          </cell>
          <cell r="O7224" t="str">
            <v>99-832-0225</v>
          </cell>
          <cell r="P7224" t="str">
            <v>170814</v>
          </cell>
          <cell r="Q7224" t="str">
            <v>QUITO</v>
          </cell>
          <cell r="R7224" t="str">
            <v>PICHINCHA</v>
          </cell>
          <cell r="S7224" t="str">
            <v>AMAGUANA</v>
          </cell>
          <cell r="T7224" t="str">
            <v>FLEXTRANS UIO</v>
          </cell>
          <cell r="U7224" t="str">
            <v>FLEXNETUIO_LOCAL</v>
          </cell>
          <cell r="V7224">
            <v>10</v>
          </cell>
          <cell r="W7224">
            <v>69</v>
          </cell>
          <cell r="X7224" t="str">
            <v>FLEXNET</v>
          </cell>
          <cell r="Y7224" t="str">
            <v>FLEX NET CALLE 28 DE JUNIO S/N Y GARCIA MORENO ENTRADA LLANO GRANDE</v>
          </cell>
        </row>
        <row r="7225">
          <cell r="A7225" t="str">
            <v>52932</v>
          </cell>
          <cell r="B7225">
            <v>479405</v>
          </cell>
          <cell r="C7225" t="str">
            <v>52932</v>
          </cell>
          <cell r="D7225" t="str">
            <v>DEGSO</v>
          </cell>
          <cell r="E7225" t="str">
            <v>DESPACHO</v>
          </cell>
          <cell r="F7225" t="str">
            <v>NORMAL</v>
          </cell>
          <cell r="G7225" t="str">
            <v>FT75550</v>
          </cell>
          <cell r="H7225">
            <v>44909</v>
          </cell>
          <cell r="I7225" t="str">
            <v>ENTREGADO</v>
          </cell>
          <cell r="J7225">
            <v>44910</v>
          </cell>
          <cell r="K7225" t="str">
            <v>SAJARDIST CIA.LTDA.</v>
          </cell>
          <cell r="L7225" t="str">
            <v xml:space="preserve">DIRECCION: CRISTIBAL AYALA N52-51 Y LOS ALAMOS - 0995448140                                          </v>
          </cell>
          <cell r="M7225" t="str">
            <v>#N/A</v>
          </cell>
          <cell r="N7225" t="str">
            <v>99-832-0225</v>
          </cell>
          <cell r="O7225" t="str">
            <v>99-832-0225</v>
          </cell>
          <cell r="P7225" t="str">
            <v>170301</v>
          </cell>
          <cell r="Q7225" t="str">
            <v>QUITO</v>
          </cell>
          <cell r="R7225" t="str">
            <v>PICHINCHA</v>
          </cell>
          <cell r="S7225" t="str">
            <v>QUITO</v>
          </cell>
          <cell r="T7225" t="str">
            <v>FLEXTRANS UIO</v>
          </cell>
          <cell r="U7225" t="str">
            <v>FLEXNETUIO_LOCAL</v>
          </cell>
          <cell r="V7225">
            <v>1</v>
          </cell>
          <cell r="W7225">
            <v>7.5</v>
          </cell>
          <cell r="X7225" t="str">
            <v>FLEXNET</v>
          </cell>
          <cell r="Y7225" t="str">
            <v>FLEX NET CALLE 28 DE JUNIO S/N Y GARCIA MORENO ENTRADA LLANO GRANDE</v>
          </cell>
        </row>
        <row r="7226">
          <cell r="A7226" t="str">
            <v>52937</v>
          </cell>
          <cell r="B7226">
            <v>479409</v>
          </cell>
          <cell r="C7226" t="str">
            <v>52937</v>
          </cell>
          <cell r="D7226" t="str">
            <v>DEGSO</v>
          </cell>
          <cell r="E7226" t="str">
            <v>DESPACHO</v>
          </cell>
          <cell r="F7226" t="str">
            <v>NORMAL</v>
          </cell>
          <cell r="G7226" t="str">
            <v>FT75551</v>
          </cell>
          <cell r="H7226">
            <v>44909</v>
          </cell>
          <cell r="I7226" t="str">
            <v>ENTREGADO</v>
          </cell>
          <cell r="J7226">
            <v>44910</v>
          </cell>
          <cell r="K7226" t="str">
            <v>ENCHAPES DECORATIVOS S.A.</v>
          </cell>
          <cell r="L7226" t="str">
            <v>DIRECCION: QUITO ,AV MORAN VALVERDE OE1-63 Y PANAMERICANA SUR KM 9 ½ ATENCION LUIS SALCEDO TEL:2676700-ENTREGAR EN LA MANANA</v>
          </cell>
          <cell r="M7226" t="str">
            <v>1.79018E+12</v>
          </cell>
          <cell r="N7226" t="str">
            <v>99-832-0225</v>
          </cell>
          <cell r="O7226" t="str">
            <v>99-832-0225</v>
          </cell>
          <cell r="P7226" t="str">
            <v>170301</v>
          </cell>
          <cell r="Q7226" t="str">
            <v>QUITO</v>
          </cell>
          <cell r="R7226" t="str">
            <v>PICHINCHA</v>
          </cell>
          <cell r="S7226" t="str">
            <v>QUITO</v>
          </cell>
          <cell r="T7226" t="str">
            <v>FLEXTRANS UIO</v>
          </cell>
          <cell r="U7226" t="str">
            <v>FLEXNETUIO_LOCAL</v>
          </cell>
          <cell r="V7226">
            <v>1</v>
          </cell>
          <cell r="W7226">
            <v>2</v>
          </cell>
          <cell r="X7226" t="str">
            <v>FLEXNET</v>
          </cell>
          <cell r="Y7226" t="str">
            <v>FLEX NET CALLE 28 DE JUNIO S/N Y GARCIA MORENO ENTRADA LLANO GRANDE</v>
          </cell>
        </row>
        <row r="7227">
          <cell r="A7227" t="str">
            <v>52939</v>
          </cell>
          <cell r="B7227">
            <v>479410</v>
          </cell>
          <cell r="C7227" t="str">
            <v>52939</v>
          </cell>
          <cell r="D7227" t="str">
            <v>DEGSO</v>
          </cell>
          <cell r="E7227" t="str">
            <v>DESPACHO</v>
          </cell>
          <cell r="F7227" t="str">
            <v>NORMAL</v>
          </cell>
          <cell r="G7227" t="str">
            <v>FT75552</v>
          </cell>
          <cell r="H7227">
            <v>44909</v>
          </cell>
          <cell r="I7227" t="str">
            <v>ENTREGADO</v>
          </cell>
          <cell r="J7227">
            <v>44910</v>
          </cell>
          <cell r="K7227" t="str">
            <v xml:space="preserve">PROCESADORA NACIONAL DE ALIMENTOS C.A. PRONACA                             </v>
          </cell>
          <cell r="L7227" t="str">
            <v>DIRECCION: VIA INTEROCEANICA KM 21 Y CALLE LUIS ANTONIO VALLEJO   - ATENCION PABLO BAUTISTA</v>
          </cell>
          <cell r="M7227" t="str">
            <v>#N/A</v>
          </cell>
          <cell r="N7227" t="str">
            <v>99-832-0225</v>
          </cell>
          <cell r="O7227" t="str">
            <v>99-832-0225</v>
          </cell>
          <cell r="P7227" t="str">
            <v>170301</v>
          </cell>
          <cell r="Q7227" t="str">
            <v>QUITO</v>
          </cell>
          <cell r="R7227" t="str">
            <v>PICHINCHA</v>
          </cell>
          <cell r="S7227" t="str">
            <v>QUITO</v>
          </cell>
          <cell r="T7227" t="str">
            <v>FLEXTRANS UIO</v>
          </cell>
          <cell r="U7227" t="str">
            <v>FLEXNETUIO_LOCAL</v>
          </cell>
          <cell r="V7227">
            <v>1</v>
          </cell>
          <cell r="W7227">
            <v>7</v>
          </cell>
          <cell r="X7227" t="str">
            <v>FLEXNET</v>
          </cell>
          <cell r="Y7227" t="str">
            <v>FLEX NET CALLE 28 DE JUNIO S/N Y GARCIA MORENO ENTRADA LLANO GRANDE</v>
          </cell>
        </row>
        <row r="7228">
          <cell r="A7228" t="str">
            <v>GAR5306</v>
          </cell>
          <cell r="B7228">
            <v>479380</v>
          </cell>
          <cell r="C7228" t="str">
            <v>GAR5306</v>
          </cell>
          <cell r="D7228" t="str">
            <v>HYCITE</v>
          </cell>
          <cell r="E7228" t="str">
            <v>RETIRO</v>
          </cell>
          <cell r="F7228" t="str">
            <v>NORMAL</v>
          </cell>
          <cell r="G7228" t="str">
            <v>TF88908</v>
          </cell>
          <cell r="H7228">
            <v>44909</v>
          </cell>
          <cell r="I7228" t="str">
            <v>ENTREGADO</v>
          </cell>
          <cell r="J7228">
            <v>44911</v>
          </cell>
          <cell r="K7228" t="str">
            <v>NARDDY JOHANNA ECHEVERRIA VITORI</v>
          </cell>
          <cell r="L7228" t="str">
            <v>KM 3 VIA DURON TAMBO MZ 11 SOLAR 8 KM 3 VIA DILRON VAMBO DURAN//DURAN 092406, ELOY ALFARO  GUAYAS ECUADOR</v>
          </cell>
          <cell r="N7228" t="str">
            <v>986439165</v>
          </cell>
          <cell r="O7228" t="str">
            <v>986439165</v>
          </cell>
          <cell r="P7228" t="str">
            <v>090109</v>
          </cell>
          <cell r="Q7228" t="str">
            <v>GUAYAQUIL</v>
          </cell>
          <cell r="R7228" t="str">
            <v>GUAYAS</v>
          </cell>
          <cell r="S7228" t="str">
            <v>GUAYAQUIL</v>
          </cell>
          <cell r="T7228" t="str">
            <v>ITSACOURIER</v>
          </cell>
          <cell r="U7228" t="str">
            <v>FLEXNETUIO_GYE</v>
          </cell>
          <cell r="V7228">
            <v>0</v>
          </cell>
          <cell r="W7228">
            <v>0</v>
          </cell>
          <cell r="X7228" t="str">
            <v>HYCITE QUITO</v>
          </cell>
          <cell r="Y7228" t="str">
            <v>FLEX NET CALLE 28 DE JUNIO S/N Y GARCIA MORENO ENTRADA LLANO GRANDE</v>
          </cell>
        </row>
        <row r="7229">
          <cell r="A7229" t="str">
            <v>GAR5307</v>
          </cell>
          <cell r="B7229">
            <v>479381</v>
          </cell>
          <cell r="C7229" t="str">
            <v>GAR5307</v>
          </cell>
          <cell r="D7229" t="str">
            <v>HYCITE</v>
          </cell>
          <cell r="E7229" t="str">
            <v>RETIRO</v>
          </cell>
          <cell r="F7229" t="str">
            <v>NORMAL</v>
          </cell>
          <cell r="G7229" t="str">
            <v>031001000227610</v>
          </cell>
          <cell r="H7229">
            <v>44909</v>
          </cell>
          <cell r="I7229" t="str">
            <v>INCIDENCIA</v>
          </cell>
          <cell r="J7229">
            <v>44923</v>
          </cell>
          <cell r="K7229" t="str">
            <v>ROSA ORFELINA FERNANDEZ</v>
          </cell>
          <cell r="L7229" t="str">
            <v>PUENTE ROTO S/N PANAMERICANA E 35 CAYAMBE // CUACHALA STA MONICA 171008, CANGAHUA  PICHINCHA</v>
          </cell>
          <cell r="N7229" t="str">
            <v xml:space="preserve">99-732-8703  </v>
          </cell>
          <cell r="O7229" t="str">
            <v xml:space="preserve">99-732-8703  </v>
          </cell>
          <cell r="P7229" t="str">
            <v>170301</v>
          </cell>
          <cell r="Q7229" t="str">
            <v>QUITO</v>
          </cell>
          <cell r="R7229" t="str">
            <v>PICHINCHA</v>
          </cell>
          <cell r="S7229" t="str">
            <v>QUITO</v>
          </cell>
          <cell r="T7229" t="str">
            <v>TRAMACO</v>
          </cell>
          <cell r="U7229" t="str">
            <v>FLEXNETUIO_PROVINCIA</v>
          </cell>
          <cell r="V7229">
            <v>0</v>
          </cell>
          <cell r="W7229">
            <v>0</v>
          </cell>
          <cell r="X7229" t="str">
            <v>HYCITE QUITO</v>
          </cell>
          <cell r="Y7229" t="str">
            <v>FLEX NET CALLE 28 DE JUNIO S/N Y GARCIA MORENO ENTRADA LLANO GRANDE</v>
          </cell>
        </row>
        <row r="7230">
          <cell r="A7230" t="str">
            <v>GAR5308</v>
          </cell>
          <cell r="B7230">
            <v>479382</v>
          </cell>
          <cell r="C7230" t="str">
            <v>GAR5308</v>
          </cell>
          <cell r="D7230" t="str">
            <v>HYCITE</v>
          </cell>
          <cell r="E7230" t="str">
            <v>RETIRO</v>
          </cell>
          <cell r="F7230" t="str">
            <v>NORMAL</v>
          </cell>
          <cell r="G7230" t="str">
            <v>TF88909</v>
          </cell>
          <cell r="H7230">
            <v>44909</v>
          </cell>
          <cell r="I7230" t="str">
            <v>ENTREGADO</v>
          </cell>
          <cell r="J7230">
            <v>44910</v>
          </cell>
          <cell r="K7230" t="str">
            <v>JAM CARLOS ABAD VEGA</v>
          </cell>
          <cell r="L7230" t="str">
            <v>GUASMO SUR BLOQUE 1 MZ 24 SL 24 ENTRANDOPOR MARTIN AVILES UTRANSVERSAL GUAYAQUIL GUAYAQUIL 090108, XIMENA  GUAYAS ECUADOR</v>
          </cell>
          <cell r="N7230" t="str">
            <v>993363908</v>
          </cell>
          <cell r="O7230" t="str">
            <v>993363908</v>
          </cell>
          <cell r="P7230" t="str">
            <v>090109</v>
          </cell>
          <cell r="Q7230" t="str">
            <v>GUAYAQUIL</v>
          </cell>
          <cell r="R7230" t="str">
            <v>GUAYAS</v>
          </cell>
          <cell r="S7230" t="str">
            <v>GUAYAQUIL</v>
          </cell>
          <cell r="T7230" t="str">
            <v>FLEXTRANS GYE</v>
          </cell>
          <cell r="U7230" t="str">
            <v>FLEXNETUIO_GYE</v>
          </cell>
          <cell r="V7230">
            <v>0</v>
          </cell>
          <cell r="W7230">
            <v>0</v>
          </cell>
          <cell r="X7230" t="str">
            <v>HYCITE QUITO</v>
          </cell>
          <cell r="Y7230" t="str">
            <v>FLEX NET CALLE 28 DE JUNIO S/N Y GARCIA MORENO ENTRADA LLANO GRANDE</v>
          </cell>
        </row>
        <row r="7231">
          <cell r="A7231" t="str">
            <v>GAR5309</v>
          </cell>
          <cell r="B7231">
            <v>479383</v>
          </cell>
          <cell r="C7231" t="str">
            <v>GAR5309</v>
          </cell>
          <cell r="D7231" t="str">
            <v>HYCITE</v>
          </cell>
          <cell r="E7231" t="str">
            <v>RETIRO</v>
          </cell>
          <cell r="F7231" t="str">
            <v>NORMAL</v>
          </cell>
          <cell r="G7231" t="str">
            <v>031001000227611</v>
          </cell>
          <cell r="H7231">
            <v>44909</v>
          </cell>
          <cell r="I7231" t="str">
            <v>EN_TRANSITO</v>
          </cell>
          <cell r="J7231">
            <v>44918</v>
          </cell>
          <cell r="K7231" t="str">
            <v>RENE ZAPATA AGUILAR</v>
          </cell>
          <cell r="L7231" t="str">
            <v>URBANIZACION TERRANOSTRA, VIA LA COSTA, CONJUNTO BONANOVA MANZANA 1370 CASA 37 PARROQUIA CHONGON</v>
          </cell>
          <cell r="N7231" t="str">
            <v>984258234</v>
          </cell>
          <cell r="O7231" t="str">
            <v>984258234</v>
          </cell>
          <cell r="P7231" t="str">
            <v>090109</v>
          </cell>
          <cell r="Q7231" t="str">
            <v>GUAYAQUIL</v>
          </cell>
          <cell r="R7231" t="str">
            <v>GUAYAS</v>
          </cell>
          <cell r="S7231" t="str">
            <v>GUAYAQUIL</v>
          </cell>
          <cell r="T7231" t="str">
            <v>TRAMACO</v>
          </cell>
          <cell r="U7231" t="str">
            <v>FLEXNETUIO_PROVINCIA</v>
          </cell>
          <cell r="V7231">
            <v>0</v>
          </cell>
          <cell r="W7231">
            <v>0</v>
          </cell>
          <cell r="X7231" t="str">
            <v>HYCITE QUITO</v>
          </cell>
          <cell r="Y7231" t="str">
            <v>FLEX NET CALLE 28 DE JUNIO S/N Y GARCIA MORENO ENTRADA LLANO GRANDE</v>
          </cell>
        </row>
        <row r="7232">
          <cell r="A7232" t="str">
            <v>GAR5310</v>
          </cell>
          <cell r="B7232">
            <v>479384</v>
          </cell>
          <cell r="C7232" t="str">
            <v>GAR5310</v>
          </cell>
          <cell r="D7232" t="str">
            <v>HYCITE</v>
          </cell>
          <cell r="E7232" t="str">
            <v>RETIRO</v>
          </cell>
          <cell r="F7232" t="str">
            <v>NORMAL</v>
          </cell>
          <cell r="G7232" t="str">
            <v>031001000227612</v>
          </cell>
          <cell r="H7232">
            <v>44909</v>
          </cell>
          <cell r="I7232" t="str">
            <v>ENTREGADO</v>
          </cell>
          <cell r="J7232">
            <v>44918</v>
          </cell>
          <cell r="K7232" t="str">
            <v>CESAR BAYARDO RUIZ RUIZ</v>
          </cell>
          <cell r="L7232" t="str">
            <v>JUAN DE VELASCO 08-113 2 DE MARZO CAFETERIA ESENCIA ANTONIO ANTE / SANTA MARIANITA 100216, ATUNTAQUI,  IMBABURA ECUADOR</v>
          </cell>
          <cell r="N7232" t="str">
            <v>986973025</v>
          </cell>
          <cell r="O7232" t="str">
            <v>986973025</v>
          </cell>
          <cell r="P7232" t="str">
            <v>100101</v>
          </cell>
          <cell r="Q7232" t="str">
            <v>IBARRA</v>
          </cell>
          <cell r="R7232" t="str">
            <v>IMBABURA</v>
          </cell>
          <cell r="S7232" t="str">
            <v>SAN MIGUEL DE IBARRA</v>
          </cell>
          <cell r="T7232" t="str">
            <v>TRAMACO</v>
          </cell>
          <cell r="U7232" t="str">
            <v>FLEXNETUIO_PROVINCIA</v>
          </cell>
          <cell r="V7232">
            <v>0</v>
          </cell>
          <cell r="W7232">
            <v>0</v>
          </cell>
          <cell r="X7232" t="str">
            <v>HYCITE QUITO</v>
          </cell>
          <cell r="Y7232" t="str">
            <v>FLEX NET CALLE 28 DE JUNIO S/N Y GARCIA MORENO ENTRADA LLANO GRANDE</v>
          </cell>
        </row>
        <row r="7233">
          <cell r="A7233" t="str">
            <v>GAR5311</v>
          </cell>
          <cell r="B7233">
            <v>479385</v>
          </cell>
          <cell r="C7233" t="str">
            <v>GAR5311</v>
          </cell>
          <cell r="D7233" t="str">
            <v>HYCITE</v>
          </cell>
          <cell r="E7233" t="str">
            <v>RETIRO</v>
          </cell>
          <cell r="F7233" t="str">
            <v>NORMAL</v>
          </cell>
          <cell r="G7233" t="str">
            <v>TFQ88910</v>
          </cell>
          <cell r="H7233">
            <v>44909</v>
          </cell>
          <cell r="I7233" t="str">
            <v>INCIDENCIA</v>
          </cell>
          <cell r="J7233">
            <v>44911</v>
          </cell>
          <cell r="K7233" t="str">
            <v>NELSON ALCIBIADES VELEZ TAPIA</v>
          </cell>
          <cell r="L7233" t="str">
            <v>CL PRINCIPAL LT  57 Y CL E URB PIEDRA 2 URB CONOCOTO II FRENTE COLEGIO LA SALLE QUITO // CONOCOTO II 170805 170805, CONOCOTO,  PICHINCHA Ecuador</v>
          </cell>
          <cell r="M7233" t="str">
            <v/>
          </cell>
          <cell r="N7233" t="str">
            <v>987864240</v>
          </cell>
          <cell r="O7233" t="str">
            <v>987864240</v>
          </cell>
          <cell r="P7233" t="str">
            <v>170301</v>
          </cell>
          <cell r="Q7233" t="str">
            <v>QUITO</v>
          </cell>
          <cell r="R7233" t="str">
            <v>PICHINCHA</v>
          </cell>
          <cell r="S7233" t="str">
            <v>QUITO</v>
          </cell>
          <cell r="T7233" t="str">
            <v>FLEXTRANS UIO</v>
          </cell>
          <cell r="U7233" t="str">
            <v>FLEXNETUIO_LOCAL</v>
          </cell>
          <cell r="V7233">
            <v>0</v>
          </cell>
          <cell r="W7233">
            <v>0</v>
          </cell>
          <cell r="X7233" t="str">
            <v>HYCITE QUITO</v>
          </cell>
          <cell r="Y7233" t="str">
            <v>FLEX NET CALLE 28 DE JUNIO S/N Y GARCIA MORENO ENTRADA LLANO GRANDE</v>
          </cell>
        </row>
        <row r="7234">
          <cell r="A7234" t="str">
            <v>GAR5312</v>
          </cell>
          <cell r="B7234">
            <v>479386</v>
          </cell>
          <cell r="C7234" t="str">
            <v>GAR5312</v>
          </cell>
          <cell r="D7234" t="str">
            <v>HYCITE</v>
          </cell>
          <cell r="E7234" t="str">
            <v>RETIRO</v>
          </cell>
          <cell r="F7234" t="str">
            <v>NORMAL</v>
          </cell>
          <cell r="G7234" t="str">
            <v>031001000227613</v>
          </cell>
          <cell r="H7234">
            <v>44909</v>
          </cell>
          <cell r="I7234" t="str">
            <v>ENTREGADO</v>
          </cell>
          <cell r="J7234">
            <v>44923</v>
          </cell>
          <cell r="K7234" t="str">
            <v>PAULA PALOMEQUE</v>
          </cell>
          <cell r="L7234" t="str">
            <v>MARCO TULIO NIETO 4153 CARLOS BARAHONA CJTO EL BUEN VIVIR CASA3 IBARRA// LA VICTORIA 100112, EL SAGRARIO  IMBABURA</v>
          </cell>
          <cell r="N7234" t="str">
            <v>99-140-2416</v>
          </cell>
          <cell r="O7234" t="str">
            <v>99-140-2416</v>
          </cell>
          <cell r="P7234" t="str">
            <v>100101</v>
          </cell>
          <cell r="Q7234" t="str">
            <v>IBARRA</v>
          </cell>
          <cell r="R7234" t="str">
            <v>IMBABURA</v>
          </cell>
          <cell r="S7234" t="str">
            <v>SAN MIGUEL DE IBARRA</v>
          </cell>
          <cell r="T7234" t="str">
            <v>TRAMACO</v>
          </cell>
          <cell r="U7234" t="str">
            <v>FLEXNETUIO_PROVINCIA</v>
          </cell>
          <cell r="V7234">
            <v>0</v>
          </cell>
          <cell r="W7234">
            <v>0</v>
          </cell>
          <cell r="X7234" t="str">
            <v>HYCITE QUITO</v>
          </cell>
          <cell r="Y7234" t="str">
            <v>FLEX NET CALLE 28 DE JUNIO S/N Y GARCIA MORENO ENTRADA LLANO GRANDE</v>
          </cell>
        </row>
        <row r="7235">
          <cell r="A7235" t="str">
            <v>GAR5313</v>
          </cell>
          <cell r="B7235">
            <v>479387</v>
          </cell>
          <cell r="C7235" t="str">
            <v>GAR5313</v>
          </cell>
          <cell r="D7235" t="str">
            <v>HYCITE</v>
          </cell>
          <cell r="E7235" t="str">
            <v>RETIRO</v>
          </cell>
          <cell r="F7235" t="str">
            <v>NORMAL</v>
          </cell>
          <cell r="G7235" t="str">
            <v>031001000227614</v>
          </cell>
          <cell r="H7235">
            <v>44909</v>
          </cell>
          <cell r="I7235" t="str">
            <v>EN_TRANSITO</v>
          </cell>
          <cell r="J7235">
            <v>44909</v>
          </cell>
          <cell r="K7235" t="str">
            <v>MARY ALBITA VALDIVIESO CELI</v>
          </cell>
          <cell r="L7235" t="str">
            <v>CALLES PRINCIPAL 24 DE MAYO Y TRAVERSAL ENTRE OLMEDO Y EUGENIO ESPEJO, LUGAR DE REFERENCIA AL FRENTE DE MOTOR UNO CODIGO POSTAL 110201, NUMERO DE CELULAR 0939886972.</v>
          </cell>
          <cell r="N7235" t="str">
            <v>939886972</v>
          </cell>
          <cell r="O7235" t="str">
            <v>939886972</v>
          </cell>
          <cell r="P7235" t="str">
            <v>110101</v>
          </cell>
          <cell r="Q7235" t="str">
            <v>LOJA</v>
          </cell>
          <cell r="R7235" t="str">
            <v>LOJA</v>
          </cell>
          <cell r="S7235" t="str">
            <v>LOJA</v>
          </cell>
          <cell r="T7235" t="str">
            <v>TRAMACO</v>
          </cell>
          <cell r="U7235" t="str">
            <v>FLEXNETUIO_PROVINCIA</v>
          </cell>
          <cell r="V7235">
            <v>0</v>
          </cell>
          <cell r="W7235">
            <v>0</v>
          </cell>
          <cell r="X7235" t="str">
            <v>HYCITE QUITO</v>
          </cell>
          <cell r="Y7235" t="str">
            <v>FLEX NET CALLE 28 DE JUNIO S/N Y GARCIA MORENO ENTRADA LLANO GRANDE</v>
          </cell>
        </row>
        <row r="7236">
          <cell r="A7236" t="str">
            <v>GAR5314</v>
          </cell>
          <cell r="B7236">
            <v>479388</v>
          </cell>
          <cell r="C7236" t="str">
            <v>GAR5314</v>
          </cell>
          <cell r="D7236" t="str">
            <v>HYCITE</v>
          </cell>
          <cell r="E7236" t="str">
            <v>RETIRO</v>
          </cell>
          <cell r="F7236" t="str">
            <v>NORMAL</v>
          </cell>
          <cell r="G7236" t="str">
            <v>TF88911</v>
          </cell>
          <cell r="H7236">
            <v>44909</v>
          </cell>
          <cell r="I7236" t="str">
            <v>ENTREGADO</v>
          </cell>
          <cell r="J7236">
            <v>44910</v>
          </cell>
          <cell r="K7236" t="str">
            <v>SILVIA YADIRA PALACIOS VALAREZO</v>
          </cell>
          <cell r="L7236" t="str">
            <v>GUASMO SUR COOP UNION DE BANANERO ETP 3 MZ 2579 SOLAR 3 NUMERO DE CASA O DEPARTAMENTO:0963354836  PROVINCIA: GUAYAS CANTON:GUAYAQUIL  PARROQUIA: XIMENA  CODIGO POSTAL:090114  REFERENCIAS DEL DOMICILIO</v>
          </cell>
          <cell r="N7236" t="str">
            <v>963354836</v>
          </cell>
          <cell r="O7236" t="str">
            <v>963354836</v>
          </cell>
          <cell r="P7236" t="str">
            <v>090109</v>
          </cell>
          <cell r="Q7236" t="str">
            <v>GUAYAQUIL</v>
          </cell>
          <cell r="R7236" t="str">
            <v>GUAYAS</v>
          </cell>
          <cell r="S7236" t="str">
            <v>GUAYAQUIL</v>
          </cell>
          <cell r="T7236" t="str">
            <v>FLEXTRANS GYE</v>
          </cell>
          <cell r="U7236" t="str">
            <v>FLEXNETUIO_GYE</v>
          </cell>
          <cell r="V7236">
            <v>0</v>
          </cell>
          <cell r="W7236">
            <v>0</v>
          </cell>
          <cell r="X7236" t="str">
            <v>HYCITE QUITO</v>
          </cell>
          <cell r="Y7236" t="str">
            <v>FLEX NET CALLE 28 DE JUNIO S/N Y GARCIA MORENO ENTRADA LLANO GRANDE</v>
          </cell>
        </row>
        <row r="7237">
          <cell r="A7237" t="str">
            <v>GAR5315</v>
          </cell>
          <cell r="B7237">
            <v>479389</v>
          </cell>
          <cell r="C7237" t="str">
            <v>GAR5315</v>
          </cell>
          <cell r="D7237" t="str">
            <v>HYCITE</v>
          </cell>
          <cell r="E7237" t="str">
            <v>RETIRO</v>
          </cell>
          <cell r="F7237" t="str">
            <v>NORMAL</v>
          </cell>
          <cell r="G7237" t="str">
            <v>TFQ88912</v>
          </cell>
          <cell r="H7237">
            <v>44909</v>
          </cell>
          <cell r="I7237" t="str">
            <v>ENTREGADO</v>
          </cell>
          <cell r="J7237">
            <v>44910</v>
          </cell>
          <cell r="K7237" t="str">
            <v>LUIS GERARDO PASTOR CADENA</v>
          </cell>
          <cell r="L7237" t="str">
            <v>URBANIZACION EL CONDADO CALLE Nº 72-64ENTRE T1 Y T2 CONDADO QUITO // NORTE 170305, CONDADO  PICHINCHA</v>
          </cell>
          <cell r="M7237" t="str">
            <v/>
          </cell>
          <cell r="N7237" t="str">
            <v xml:space="preserve">98-489-3640       </v>
          </cell>
          <cell r="O7237" t="str">
            <v xml:space="preserve">98-489-3640       </v>
          </cell>
          <cell r="P7237" t="str">
            <v>170301</v>
          </cell>
          <cell r="Q7237" t="str">
            <v>QUITO</v>
          </cell>
          <cell r="R7237" t="str">
            <v>PICHINCHA</v>
          </cell>
          <cell r="S7237" t="str">
            <v>QUITO</v>
          </cell>
          <cell r="T7237" t="str">
            <v>FLEXTRANS UIO</v>
          </cell>
          <cell r="U7237" t="str">
            <v>FLEXNETUIO_LOCAL</v>
          </cell>
          <cell r="V7237">
            <v>0</v>
          </cell>
          <cell r="W7237">
            <v>0</v>
          </cell>
          <cell r="X7237" t="str">
            <v>HYCITE QUITO</v>
          </cell>
          <cell r="Y7237" t="str">
            <v>FLEX NET CALLE 28 DE JUNIO S/N Y GARCIA MORENO ENTRADA LLANO GRANDE</v>
          </cell>
        </row>
        <row r="7238">
          <cell r="A7238" t="str">
            <v>GAR5316</v>
          </cell>
          <cell r="B7238">
            <v>479390</v>
          </cell>
          <cell r="C7238" t="str">
            <v>GAR5316</v>
          </cell>
          <cell r="D7238" t="str">
            <v>HYCITE</v>
          </cell>
          <cell r="E7238" t="str">
            <v>RETIRO</v>
          </cell>
          <cell r="F7238" t="str">
            <v>NORMAL</v>
          </cell>
          <cell r="G7238" t="str">
            <v>031001000227615</v>
          </cell>
          <cell r="H7238">
            <v>44909</v>
          </cell>
          <cell r="I7238" t="str">
            <v>ENTREGADO</v>
          </cell>
          <cell r="J7238">
            <v>44918</v>
          </cell>
          <cell r="K7238" t="str">
            <v>FRANKLIN DIOMEDES TACURI ASTUDILLO</v>
          </cell>
          <cell r="L7238" t="str">
            <v>CALLE BAHIA DE CARAQUEZ Y SARAGURO JUNTO A TIENDA ROSITA PORTON BLANCO SANTO DOMINGO // BARRIO LIBERTAD 230104, CHIGUILPE  SANTO DOMINGO ECUADOR</v>
          </cell>
          <cell r="N7238" t="str">
            <v>997872233</v>
          </cell>
          <cell r="O7238" t="str">
            <v>997872233</v>
          </cell>
          <cell r="P7238" t="str">
            <v>230101</v>
          </cell>
          <cell r="Q7238" t="str">
            <v>SANTO DOMINGO</v>
          </cell>
          <cell r="R7238" t="str">
            <v>SANTO DOMINGO DE LOS TSACHILAS</v>
          </cell>
          <cell r="S7238" t="str">
            <v>SANTO DOMINGO DE LOS COLORADOS</v>
          </cell>
          <cell r="T7238" t="str">
            <v>TRAMACO</v>
          </cell>
          <cell r="U7238" t="str">
            <v>FLEXNETUIO_PROVINCIA</v>
          </cell>
          <cell r="V7238">
            <v>0</v>
          </cell>
          <cell r="W7238">
            <v>0</v>
          </cell>
          <cell r="X7238" t="str">
            <v>HYCITE QUITO</v>
          </cell>
          <cell r="Y7238" t="str">
            <v>FLEX NET CALLE 28 DE JUNIO S/N Y GARCIA MORENO ENTRADA LLANO GRANDE</v>
          </cell>
        </row>
        <row r="7239">
          <cell r="A7239" t="str">
            <v>GAR5317</v>
          </cell>
          <cell r="B7239">
            <v>479391</v>
          </cell>
          <cell r="C7239" t="str">
            <v>GAR5317</v>
          </cell>
          <cell r="D7239" t="str">
            <v>HYCITE</v>
          </cell>
          <cell r="E7239" t="str">
            <v>RETIRO</v>
          </cell>
          <cell r="F7239" t="str">
            <v>NORMAL</v>
          </cell>
          <cell r="G7239" t="str">
            <v>TF88913</v>
          </cell>
          <cell r="H7239">
            <v>44909</v>
          </cell>
          <cell r="I7239" t="str">
            <v>ENTREGADO</v>
          </cell>
          <cell r="J7239">
            <v>44910</v>
          </cell>
          <cell r="K7239" t="str">
            <v>MANUEL PONGUILLO MORAN</v>
          </cell>
          <cell r="L7239" t="str">
            <v>CIUDADELA ELSA BUCARAN MZ A V9 DURAN// DURAN ELOY ALFARO, GU 092401</v>
          </cell>
          <cell r="N7239" t="str">
            <v>99-796-6889</v>
          </cell>
          <cell r="O7239" t="str">
            <v>99-796-6889</v>
          </cell>
          <cell r="P7239" t="str">
            <v>090109</v>
          </cell>
          <cell r="Q7239" t="str">
            <v>GUAYAQUIL</v>
          </cell>
          <cell r="R7239" t="str">
            <v>GUAYAS</v>
          </cell>
          <cell r="S7239" t="str">
            <v>GUAYAQUIL</v>
          </cell>
          <cell r="T7239" t="str">
            <v>ITSACOURIER</v>
          </cell>
          <cell r="U7239" t="str">
            <v>FLEXNETUIO_GYE</v>
          </cell>
          <cell r="V7239">
            <v>0</v>
          </cell>
          <cell r="W7239">
            <v>0</v>
          </cell>
          <cell r="X7239" t="str">
            <v>HYCITE QUITO</v>
          </cell>
          <cell r="Y7239" t="str">
            <v>FLEX NET CALLE 28 DE JUNIO S/N Y GARCIA MORENO ENTRADA LLANO GRANDE</v>
          </cell>
        </row>
        <row r="7240">
          <cell r="A7240" t="str">
            <v>GAR5318</v>
          </cell>
          <cell r="B7240">
            <v>479392</v>
          </cell>
          <cell r="C7240" t="str">
            <v>GAR5318</v>
          </cell>
          <cell r="D7240" t="str">
            <v>HYCITE</v>
          </cell>
          <cell r="E7240" t="str">
            <v>RETIRO</v>
          </cell>
          <cell r="F7240" t="str">
            <v>NORMAL</v>
          </cell>
          <cell r="G7240" t="str">
            <v>031001000227616</v>
          </cell>
          <cell r="H7240">
            <v>44909</v>
          </cell>
          <cell r="I7240" t="str">
            <v>EN_TRANSITO</v>
          </cell>
          <cell r="J7240">
            <v>44909</v>
          </cell>
          <cell r="K7240" t="str">
            <v>DUNIA ELIZABETH IGLESIAS NARANJO</v>
          </cell>
          <cell r="L7240" t="str">
            <v>PROVINCIA LOJA, PARROQUIA SUCRE, CODIGO POSTAL 110103, LOCALIDAD SAN JOSE, BARRIO CELI ROMAN, CALLES RAMON BURNEO ENTRE PADRE BOLIVAR BAILON Y JORGUE RENGEL</v>
          </cell>
          <cell r="N7240" t="str">
            <v>099 317 3998</v>
          </cell>
          <cell r="O7240" t="str">
            <v>099 317 3998</v>
          </cell>
          <cell r="P7240" t="str">
            <v>110101</v>
          </cell>
          <cell r="Q7240" t="str">
            <v>LOJA</v>
          </cell>
          <cell r="R7240" t="str">
            <v>LOJA</v>
          </cell>
          <cell r="S7240" t="str">
            <v>LOJA</v>
          </cell>
          <cell r="T7240" t="str">
            <v>TRAMACO</v>
          </cell>
          <cell r="U7240" t="str">
            <v>FLEXNETUIO_PROVINCIA</v>
          </cell>
          <cell r="V7240">
            <v>0</v>
          </cell>
          <cell r="W7240">
            <v>0</v>
          </cell>
          <cell r="X7240" t="str">
            <v>HYCITE QUITO</v>
          </cell>
          <cell r="Y7240" t="str">
            <v>FLEX NET CALLE 28 DE JUNIO S/N Y GARCIA MORENO ENTRADA LLANO GRANDE</v>
          </cell>
        </row>
        <row r="7241">
          <cell r="A7241" t="str">
            <v>GAR5319</v>
          </cell>
          <cell r="B7241">
            <v>479393</v>
          </cell>
          <cell r="C7241" t="str">
            <v>GAR5319</v>
          </cell>
          <cell r="D7241" t="str">
            <v>HYCITE</v>
          </cell>
          <cell r="E7241" t="str">
            <v>RETIRO</v>
          </cell>
          <cell r="F7241" t="str">
            <v>NORMAL</v>
          </cell>
          <cell r="G7241" t="str">
            <v>031001000227617</v>
          </cell>
          <cell r="H7241">
            <v>44909</v>
          </cell>
          <cell r="I7241" t="str">
            <v>ENTREGADO</v>
          </cell>
          <cell r="J7241">
            <v>44918</v>
          </cell>
          <cell r="K7241" t="str">
            <v>ELSA MARIBEL GUTIERREZ FIALLOS</v>
          </cell>
          <cell r="L7241" t="str">
            <v>LALAMA Y ROCADUERTE ED SN VICENTE DE PAUL 3PI PLAZOLETA DE LA MEDALLA MILAGRO AMBATO // AMBATO 180103, TOTORAS  TUNGURAHUA</v>
          </cell>
          <cell r="N7241" t="str">
            <v xml:space="preserve">99-890-1378   </v>
          </cell>
          <cell r="O7241" t="str">
            <v xml:space="preserve">99-890-1378   </v>
          </cell>
          <cell r="P7241" t="str">
            <v>180101</v>
          </cell>
          <cell r="Q7241" t="str">
            <v>AMBATO</v>
          </cell>
          <cell r="R7241" t="str">
            <v>TUNGURAHUA</v>
          </cell>
          <cell r="S7241" t="str">
            <v>AMBATO</v>
          </cell>
          <cell r="T7241" t="str">
            <v>TRAMACO</v>
          </cell>
          <cell r="U7241" t="str">
            <v>FLEXNETUIO_PROVINCIA</v>
          </cell>
          <cell r="V7241">
            <v>0</v>
          </cell>
          <cell r="W7241">
            <v>0</v>
          </cell>
          <cell r="X7241" t="str">
            <v>HYCITE QUITO</v>
          </cell>
          <cell r="Y7241" t="str">
            <v>FLEX NET CALLE 28 DE JUNIO S/N Y GARCIA MORENO ENTRADA LLANO GRANDE</v>
          </cell>
        </row>
        <row r="7242">
          <cell r="A7242" t="str">
            <v>GAR5320</v>
          </cell>
          <cell r="B7242">
            <v>479394</v>
          </cell>
          <cell r="C7242" t="str">
            <v>GAR5320</v>
          </cell>
          <cell r="D7242" t="str">
            <v>HYCITE</v>
          </cell>
          <cell r="E7242" t="str">
            <v>RETIRO</v>
          </cell>
          <cell r="F7242" t="str">
            <v>NORMAL</v>
          </cell>
          <cell r="G7242" t="str">
            <v>TF88914</v>
          </cell>
          <cell r="H7242">
            <v>44909</v>
          </cell>
          <cell r="I7242" t="str">
            <v>ENTREGADO</v>
          </cell>
          <cell r="J7242">
            <v>44910</v>
          </cell>
          <cell r="K7242" t="str">
            <v>JASMINA ELENA LOAIZA RAPEL</v>
          </cell>
          <cell r="L7242" t="str">
            <v>DIRECCION: CDLA LAS TERRAZAS MZ28 EL 20 NO TIENE NUMERO GUAYAS DURAN ELOY ALFARO CODIGO POSTAL 090701 CASA DE UN PISO COLOR VERDE OLIVO CON VENTANALES GRANDE ABAJO ESTA BAZAR NOELIA. EN LA ESQUINA MIN</v>
          </cell>
          <cell r="N7242" t="str">
            <v>988673822</v>
          </cell>
          <cell r="O7242" t="str">
            <v>988673822</v>
          </cell>
          <cell r="P7242" t="str">
            <v>090109</v>
          </cell>
          <cell r="Q7242" t="str">
            <v>GUAYAQUIL</v>
          </cell>
          <cell r="R7242" t="str">
            <v>GUAYAS</v>
          </cell>
          <cell r="S7242" t="str">
            <v>GUAYAQUIL</v>
          </cell>
          <cell r="T7242" t="str">
            <v>ITSACOURIER</v>
          </cell>
          <cell r="U7242" t="str">
            <v>FLEXNETUIO_GYE</v>
          </cell>
          <cell r="V7242">
            <v>0</v>
          </cell>
          <cell r="W7242">
            <v>0</v>
          </cell>
          <cell r="X7242" t="str">
            <v>HYCITE QUITO</v>
          </cell>
          <cell r="Y7242" t="str">
            <v>FLEX NET CALLE 28 DE JUNIO S/N Y GARCIA MORENO ENTRADA LLANO GRANDE</v>
          </cell>
        </row>
        <row r="7243">
          <cell r="A7243" t="str">
            <v>GAR5321</v>
          </cell>
          <cell r="B7243">
            <v>479395</v>
          </cell>
          <cell r="C7243" t="str">
            <v>GAR5321</v>
          </cell>
          <cell r="D7243" t="str">
            <v>HYCITE</v>
          </cell>
          <cell r="E7243" t="str">
            <v>RETIRO</v>
          </cell>
          <cell r="F7243" t="str">
            <v>NORMAL</v>
          </cell>
          <cell r="G7243" t="str">
            <v>TFQ88915</v>
          </cell>
          <cell r="H7243">
            <v>44909</v>
          </cell>
          <cell r="I7243" t="str">
            <v>INCIDENCIA</v>
          </cell>
          <cell r="J7243">
            <v>44910</v>
          </cell>
          <cell r="K7243" t="str">
            <v>CRISTINA TACURI</v>
          </cell>
          <cell r="L7243" t="str">
            <v>ESPINOZA POLIT Y PIO JARAMILLO CONJUNTO SALAMANCA QUITO // CONOCOTO 170801, CONOCOTO  PICHINCHA</v>
          </cell>
          <cell r="M7243" t="str">
            <v/>
          </cell>
          <cell r="N7243" t="str">
            <v>958898614</v>
          </cell>
          <cell r="O7243" t="str">
            <v>958898614</v>
          </cell>
          <cell r="P7243" t="str">
            <v>170301</v>
          </cell>
          <cell r="Q7243" t="str">
            <v>QUITO</v>
          </cell>
          <cell r="R7243" t="str">
            <v>PICHINCHA</v>
          </cell>
          <cell r="S7243" t="str">
            <v>QUITO</v>
          </cell>
          <cell r="T7243" t="str">
            <v>FLEXTRANS UIO</v>
          </cell>
          <cell r="U7243" t="str">
            <v>FLEXNETUIO_LOCAL</v>
          </cell>
          <cell r="V7243">
            <v>0</v>
          </cell>
          <cell r="W7243">
            <v>0</v>
          </cell>
          <cell r="X7243" t="str">
            <v>HYCITE QUITO</v>
          </cell>
          <cell r="Y7243" t="str">
            <v>FLEX NET CALLE 28 DE JUNIO S/N Y GARCIA MORENO ENTRADA LLANO GRANDE</v>
          </cell>
        </row>
        <row r="7244">
          <cell r="A7244" t="str">
            <v>GAR5322</v>
          </cell>
          <cell r="B7244">
            <v>479396</v>
          </cell>
          <cell r="C7244" t="str">
            <v>GAR5322</v>
          </cell>
          <cell r="D7244" t="str">
            <v>HYCITE</v>
          </cell>
          <cell r="E7244" t="str">
            <v>RETIRO</v>
          </cell>
          <cell r="F7244" t="str">
            <v>NORMAL</v>
          </cell>
          <cell r="G7244" t="str">
            <v>031001000227618</v>
          </cell>
          <cell r="H7244">
            <v>44909</v>
          </cell>
          <cell r="I7244" t="str">
            <v>ENTREGADO</v>
          </cell>
          <cell r="J7244">
            <v>44918</v>
          </cell>
          <cell r="K7244" t="str">
            <v>MARIA DE LOURDES SALAS</v>
          </cell>
          <cell r="L7244" t="str">
            <v>ROCA FUERTE 461 Y BOLIVAR, PARROQUIA: EL JORDAN, LOCALIDAD: SAN BLAS, PROVINCIA: IMBABURA, REFERENCIA: A 3 CASAS DEL ASADERO EL POLLLASO.</v>
          </cell>
          <cell r="N7244" t="str">
            <v>0987883593/062920784</v>
          </cell>
          <cell r="O7244" t="str">
            <v>0987883593/062920784</v>
          </cell>
          <cell r="P7244" t="str">
            <v>100101</v>
          </cell>
          <cell r="Q7244" t="str">
            <v>IBARRA</v>
          </cell>
          <cell r="R7244" t="str">
            <v>IMBABURA</v>
          </cell>
          <cell r="S7244" t="str">
            <v>SAN MIGUEL DE IBARRA</v>
          </cell>
          <cell r="T7244" t="str">
            <v>TRAMACO</v>
          </cell>
          <cell r="U7244" t="str">
            <v>FLEXNETUIO_PROVINCIA</v>
          </cell>
          <cell r="V7244">
            <v>0</v>
          </cell>
          <cell r="W7244">
            <v>0</v>
          </cell>
          <cell r="X7244" t="str">
            <v>HYCITE QUITO</v>
          </cell>
          <cell r="Y7244" t="str">
            <v>FLEX NET CALLE 28 DE JUNIO S/N Y GARCIA MORENO ENTRADA LLANO GRANDE</v>
          </cell>
        </row>
        <row r="7245">
          <cell r="A7245" t="str">
            <v>GAR5323</v>
          </cell>
          <cell r="B7245">
            <v>479397</v>
          </cell>
          <cell r="C7245" t="str">
            <v>GAR5323</v>
          </cell>
          <cell r="D7245" t="str">
            <v>HYCITE</v>
          </cell>
          <cell r="E7245" t="str">
            <v>RETIRO</v>
          </cell>
          <cell r="F7245" t="str">
            <v>NORMAL</v>
          </cell>
          <cell r="G7245" t="str">
            <v>TFQ88916</v>
          </cell>
          <cell r="H7245">
            <v>44909</v>
          </cell>
          <cell r="I7245" t="str">
            <v>ENTREGADO</v>
          </cell>
          <cell r="J7245">
            <v>44910</v>
          </cell>
          <cell r="K7245" t="str">
            <v>SANDRA F ANDRADE SRA</v>
          </cell>
          <cell r="L7245" t="str">
            <v>Provincia: Pichincha Ciudad: quito Localidad: el Pinar alto Parroquia: Cochapamba Codigo Postal: 170528 Direccion: Calle B N-48- 180 y Calle Tercera</v>
          </cell>
          <cell r="M7245" t="str">
            <v/>
          </cell>
          <cell r="N7245" t="str">
            <v>969118878</v>
          </cell>
          <cell r="O7245" t="str">
            <v>969118878</v>
          </cell>
          <cell r="P7245" t="str">
            <v>170301</v>
          </cell>
          <cell r="Q7245" t="str">
            <v>QUITO</v>
          </cell>
          <cell r="R7245" t="str">
            <v>PICHINCHA</v>
          </cell>
          <cell r="S7245" t="str">
            <v>QUITO</v>
          </cell>
          <cell r="T7245" t="str">
            <v>FLEXTRANS UIO</v>
          </cell>
          <cell r="U7245" t="str">
            <v>FLEXNETUIO_LOCAL</v>
          </cell>
          <cell r="V7245">
            <v>0</v>
          </cell>
          <cell r="W7245">
            <v>0</v>
          </cell>
          <cell r="X7245" t="str">
            <v>HYCITE QUITO</v>
          </cell>
          <cell r="Y7245" t="str">
            <v>FLEX NET CALLE 28 DE JUNIO S/N Y GARCIA MORENO ENTRADA LLANO GRANDE</v>
          </cell>
        </row>
        <row r="7246">
          <cell r="A7246" t="str">
            <v>GAR5324</v>
          </cell>
          <cell r="B7246">
            <v>479398</v>
          </cell>
          <cell r="C7246" t="str">
            <v>GAR5324</v>
          </cell>
          <cell r="D7246" t="str">
            <v>HYCITE</v>
          </cell>
          <cell r="E7246" t="str">
            <v>RETIRO</v>
          </cell>
          <cell r="F7246" t="str">
            <v>NORMAL</v>
          </cell>
          <cell r="G7246" t="str">
            <v>TFQ88917</v>
          </cell>
          <cell r="H7246">
            <v>44909</v>
          </cell>
          <cell r="I7246" t="str">
            <v>INCIDENCIA</v>
          </cell>
          <cell r="J7246">
            <v>44910</v>
          </cell>
          <cell r="K7246" t="str">
            <v>LENIN DANILO GUATEMAL GUZMAN</v>
          </cell>
          <cell r="L7246" t="str">
            <v>Provincia: Pichincha Canton: Quito Ciudad: Quito Barrio: La Dolorosa Direccion: calle Fabian Alarcon S13-89 y pasaje Santos. Referencia: Sub Estacion de transferencia Chilibulo EEQ.</v>
          </cell>
          <cell r="M7246" t="str">
            <v/>
          </cell>
          <cell r="N7246" t="str">
            <v> 0983031539/ 0980410562</v>
          </cell>
          <cell r="O7246" t="str">
            <v> 0983031539/ 0980410562</v>
          </cell>
          <cell r="P7246" t="str">
            <v>170301</v>
          </cell>
          <cell r="Q7246" t="str">
            <v>QUITO</v>
          </cell>
          <cell r="R7246" t="str">
            <v>PICHINCHA</v>
          </cell>
          <cell r="S7246" t="str">
            <v>QUITO</v>
          </cell>
          <cell r="T7246" t="str">
            <v>FLEXTRANS UIO</v>
          </cell>
          <cell r="U7246" t="str">
            <v>FLEXNETUIO_LOCAL</v>
          </cell>
          <cell r="V7246">
            <v>0</v>
          </cell>
          <cell r="W7246">
            <v>0</v>
          </cell>
          <cell r="X7246" t="str">
            <v>HYCITE QUITO</v>
          </cell>
          <cell r="Y7246" t="str">
            <v>FLEX NET CALLE 28 DE JUNIO S/N Y GARCIA MORENO ENTRADA LLANO GRANDE</v>
          </cell>
        </row>
        <row r="7247">
          <cell r="A7247" t="str">
            <v>GAR5325</v>
          </cell>
          <cell r="B7247">
            <v>479399</v>
          </cell>
          <cell r="C7247" t="str">
            <v>GAR5325</v>
          </cell>
          <cell r="D7247" t="str">
            <v>HYCITE</v>
          </cell>
          <cell r="E7247" t="str">
            <v>RETIRO</v>
          </cell>
          <cell r="F7247" t="str">
            <v>NORMAL</v>
          </cell>
          <cell r="G7247" t="str">
            <v>031001000227619</v>
          </cell>
          <cell r="H7247">
            <v>44909</v>
          </cell>
          <cell r="I7247" t="str">
            <v>ENTREGADO</v>
          </cell>
          <cell r="J7247">
            <v>44918</v>
          </cell>
          <cell r="K7247" t="str">
            <v>SELENE CRUZ</v>
          </cell>
          <cell r="L7247" t="str">
            <v>PROVINCIA. TUNGURAHUA /CIUDAD: AMBATO LOCALIDAD: YACUPAMBA /PARROQUIA: IZAMBA/ CODIGO POSTAL 180110 /DIRECCION: PEDRO VASCONEZ Y ENRIQUE SANCHEZ</v>
          </cell>
          <cell r="N7247" t="str">
            <v>995-03--9723</v>
          </cell>
          <cell r="O7247" t="str">
            <v>995-03--9723</v>
          </cell>
          <cell r="P7247" t="str">
            <v>180101</v>
          </cell>
          <cell r="Q7247" t="str">
            <v>AMBATO</v>
          </cell>
          <cell r="R7247" t="str">
            <v>TUNGURAHUA</v>
          </cell>
          <cell r="S7247" t="str">
            <v>AMBATO</v>
          </cell>
          <cell r="T7247" t="str">
            <v>TRAMACO</v>
          </cell>
          <cell r="U7247" t="str">
            <v>FLEXNETUIO_PROVINCIA</v>
          </cell>
          <cell r="V7247">
            <v>0</v>
          </cell>
          <cell r="W7247">
            <v>0</v>
          </cell>
          <cell r="X7247" t="str">
            <v>HYCITE QUITO</v>
          </cell>
          <cell r="Y7247" t="str">
            <v>FLEX NET CALLE 28 DE JUNIO S/N Y GARCIA MORENO ENTRADA LLANO GRANDE</v>
          </cell>
        </row>
        <row r="7248">
          <cell r="A7248" t="str">
            <v>GAR5326</v>
          </cell>
          <cell r="B7248">
            <v>479400</v>
          </cell>
          <cell r="C7248" t="str">
            <v>GAR5326</v>
          </cell>
          <cell r="D7248" t="str">
            <v>HYCITE</v>
          </cell>
          <cell r="E7248" t="str">
            <v>RETIRO</v>
          </cell>
          <cell r="F7248" t="str">
            <v>NORMAL</v>
          </cell>
          <cell r="G7248" t="str">
            <v>TFQ88918</v>
          </cell>
          <cell r="H7248">
            <v>44909</v>
          </cell>
          <cell r="I7248" t="str">
            <v>INCIDENCIA</v>
          </cell>
          <cell r="J7248">
            <v>44911</v>
          </cell>
          <cell r="K7248" t="str">
            <v xml:space="preserve">PABLO PONGUILLO </v>
          </cell>
          <cell r="L7248" t="str">
            <v>GUAYACANES Y PASAJE N52D EDF. SANDOVAL ESQ 3ER PISO DEP 311 QUITO // SOLCA 170514, SAN ISIDRO DEL INCA  PICHINCHA</v>
          </cell>
          <cell r="M7248" t="str">
            <v/>
          </cell>
          <cell r="N7248" t="str">
            <v>99-529-2360</v>
          </cell>
          <cell r="O7248" t="str">
            <v>99-529-2360</v>
          </cell>
          <cell r="P7248" t="str">
            <v>170301</v>
          </cell>
          <cell r="Q7248" t="str">
            <v>QUITO</v>
          </cell>
          <cell r="R7248" t="str">
            <v>PICHINCHA</v>
          </cell>
          <cell r="S7248" t="str">
            <v>QUITO</v>
          </cell>
          <cell r="T7248" t="str">
            <v>FLEXTRANS UIO</v>
          </cell>
          <cell r="U7248" t="str">
            <v>FLEXNETUIO_LOCAL</v>
          </cell>
          <cell r="V7248">
            <v>0</v>
          </cell>
          <cell r="W7248">
            <v>0</v>
          </cell>
          <cell r="X7248" t="str">
            <v>HYCITE QUITO</v>
          </cell>
          <cell r="Y7248" t="str">
            <v>FLEX NET CALLE 28 DE JUNIO S/N Y GARCIA MORENO ENTRADA LLANO GRANDE</v>
          </cell>
        </row>
        <row r="7249">
          <cell r="A7249" t="str">
            <v>GAR5327</v>
          </cell>
          <cell r="B7249">
            <v>479401</v>
          </cell>
          <cell r="C7249" t="str">
            <v>GAR5327</v>
          </cell>
          <cell r="D7249" t="str">
            <v>HYCITE</v>
          </cell>
          <cell r="E7249" t="str">
            <v>RETIRO</v>
          </cell>
          <cell r="F7249" t="str">
            <v>NORMAL</v>
          </cell>
          <cell r="G7249" t="str">
            <v>TFQ88919</v>
          </cell>
          <cell r="H7249">
            <v>44909</v>
          </cell>
          <cell r="I7249" t="str">
            <v>ENTREGADO</v>
          </cell>
          <cell r="J7249">
            <v>44910</v>
          </cell>
          <cell r="K7249" t="str">
            <v>JAIRO RENE OSWALDO HERRAN PENAFIEL</v>
          </cell>
          <cell r="L7249" t="str">
            <v>Pichincha, Quito, Conocoto, calle Sucre S7-104 y Juan Montalvo, porton negro al frente una tienda</v>
          </cell>
          <cell r="M7249" t="str">
            <v/>
          </cell>
          <cell r="N7249" t="str">
            <v/>
          </cell>
          <cell r="O7249" t="str">
            <v/>
          </cell>
          <cell r="P7249" t="str">
            <v>170301</v>
          </cell>
          <cell r="Q7249" t="str">
            <v>QUITO</v>
          </cell>
          <cell r="R7249" t="str">
            <v>PICHINCHA</v>
          </cell>
          <cell r="S7249" t="str">
            <v>QUITO</v>
          </cell>
          <cell r="T7249" t="str">
            <v>FLEXTRANS UIO</v>
          </cell>
          <cell r="U7249" t="str">
            <v>FLEXNETUIO_LOCAL</v>
          </cell>
          <cell r="V7249">
            <v>0</v>
          </cell>
          <cell r="W7249">
            <v>0</v>
          </cell>
          <cell r="X7249" t="str">
            <v>HYCITE QUITO</v>
          </cell>
          <cell r="Y7249" t="str">
            <v>FLEX NET CALLE 28 DE JUNIO S/N Y GARCIA MORENO ENTRADA LLANO GRANDE</v>
          </cell>
        </row>
        <row r="7250">
          <cell r="A7250" t="str">
            <v>GAR5305</v>
          </cell>
          <cell r="B7250">
            <v>479379</v>
          </cell>
          <cell r="C7250" t="str">
            <v>GAR5305</v>
          </cell>
          <cell r="D7250" t="str">
            <v>HYCITE</v>
          </cell>
          <cell r="E7250" t="str">
            <v>RETIRO</v>
          </cell>
          <cell r="F7250" t="str">
            <v>NORMAL</v>
          </cell>
          <cell r="G7250" t="str">
            <v>TF88907</v>
          </cell>
          <cell r="H7250">
            <v>44909</v>
          </cell>
          <cell r="I7250" t="str">
            <v>ENTREGADO</v>
          </cell>
          <cell r="J7250">
            <v>44910</v>
          </cell>
          <cell r="K7250" t="str">
            <v>FRANCISCO FELIPE CHACON KOUNFOK</v>
          </cell>
          <cell r="L7250" t="str">
            <v>DIRECCION: ABEL CASTILLO 2537 Y ENTRE FRANCISCO SEGURA Y CRISTOBAL COLON CANTON: GUAYAQUIL PARROQUIA LETAMENDI PROVINCIA GUAYAS COD POSTAL: 090304</v>
          </cell>
          <cell r="N7250" t="str">
            <v>0988989996 - 043872293</v>
          </cell>
          <cell r="O7250" t="str">
            <v>0988989996 - 043872293</v>
          </cell>
          <cell r="P7250" t="str">
            <v>090109</v>
          </cell>
          <cell r="Q7250" t="str">
            <v>GUAYAQUIL</v>
          </cell>
          <cell r="R7250" t="str">
            <v>GUAYAS</v>
          </cell>
          <cell r="S7250" t="str">
            <v>GUAYAQUIL</v>
          </cell>
          <cell r="T7250" t="str">
            <v>FLEXTRANS GYE</v>
          </cell>
          <cell r="U7250" t="str">
            <v>FLEXNETUIO_GYE</v>
          </cell>
          <cell r="V7250">
            <v>0</v>
          </cell>
          <cell r="W7250">
            <v>0</v>
          </cell>
          <cell r="X7250" t="str">
            <v>HYCITE QUITO</v>
          </cell>
          <cell r="Y7250" t="str">
            <v>FLEX NET CALLE 28 DE JUNIO S/N Y GARCIA MORENO ENTRADA LLANO GRANDE</v>
          </cell>
        </row>
        <row r="7251">
          <cell r="A7251" t="str">
            <v>2475749</v>
          </cell>
          <cell r="B7251">
            <v>479336</v>
          </cell>
          <cell r="C7251" t="str">
            <v>2475749</v>
          </cell>
          <cell r="D7251" t="str">
            <v>MDELIVERY</v>
          </cell>
          <cell r="E7251" t="str">
            <v>DESPACHO</v>
          </cell>
          <cell r="F7251" t="str">
            <v>NORMAL</v>
          </cell>
          <cell r="G7251" t="str">
            <v>031080002475749</v>
          </cell>
          <cell r="H7251">
            <v>44909</v>
          </cell>
          <cell r="I7251" t="str">
            <v>ENTREGADO</v>
          </cell>
          <cell r="J7251">
            <v>44910</v>
          </cell>
          <cell r="K7251" t="str">
            <v>CRISTHIAN ELIAS CHICAIZA POTE_CRISTHIAN ELIAS CHICAIZA POTE</v>
          </cell>
          <cell r="L7251" t="str">
            <v xml:space="preserve"> AV CARLOS ESPINOZA Y SN 2 13 41 5 S 80 55 37 5 W </v>
          </cell>
          <cell r="M7251" t="str">
            <v>2400330904001</v>
          </cell>
          <cell r="N7251" t="str">
            <v>0993821113/0992313471</v>
          </cell>
          <cell r="O7251" t="str">
            <v/>
          </cell>
          <cell r="P7251" t="str">
            <v>SALINAS</v>
          </cell>
          <cell r="Q7251" t="str">
            <v>SALINAS</v>
          </cell>
          <cell r="R7251" t="str">
            <v>SANTA ELENA</v>
          </cell>
          <cell r="T7251" t="str">
            <v>TRAMACO</v>
          </cell>
          <cell r="U7251" t="str">
            <v>FLEXNETUIO_PROVINCIA</v>
          </cell>
          <cell r="V7251">
            <v>1</v>
          </cell>
          <cell r="W7251">
            <v>1</v>
          </cell>
          <cell r="X7251" t="str">
            <v>FLEXNET ECUADOR - MDELIVERY</v>
          </cell>
          <cell r="Y7251" t="str">
            <v>CALLE 28 DE JUNIO S/N Y GARCIA MORENO ENTRADA LLANO GRANDE</v>
          </cell>
        </row>
        <row r="7252">
          <cell r="A7252" t="str">
            <v>2475750</v>
          </cell>
          <cell r="B7252">
            <v>479337</v>
          </cell>
          <cell r="C7252" t="str">
            <v>2475750</v>
          </cell>
          <cell r="D7252" t="str">
            <v>MDELIVERY</v>
          </cell>
          <cell r="E7252" t="str">
            <v>DESPACHO</v>
          </cell>
          <cell r="F7252" t="str">
            <v>NORMAL</v>
          </cell>
          <cell r="G7252" t="str">
            <v>TF88949</v>
          </cell>
          <cell r="H7252">
            <v>44909</v>
          </cell>
          <cell r="I7252" t="str">
            <v>ENTREGADO</v>
          </cell>
          <cell r="J7252">
            <v>44910</v>
          </cell>
          <cell r="K7252" t="str">
            <v xml:space="preserve">Thalia Velez Gabriela Malo_PYCCA S A </v>
          </cell>
          <cell r="L7252" t="str">
            <v>Edificio Pycca 3er piso Of Administracion General Boyaca 1205 y 9 de octubre</v>
          </cell>
          <cell r="M7252" t="str">
            <v>0990000530001</v>
          </cell>
          <cell r="N7252" t="str">
            <v>0969672718</v>
          </cell>
          <cell r="O7252" t="str">
            <v/>
          </cell>
          <cell r="P7252" t="str">
            <v>GUAYAQUIL</v>
          </cell>
          <cell r="Q7252" t="str">
            <v>GUAYAQUIL</v>
          </cell>
          <cell r="R7252" t="str">
            <v>GUAYAS</v>
          </cell>
          <cell r="T7252" t="str">
            <v>ITSACOURIER</v>
          </cell>
          <cell r="U7252" t="str">
            <v>FLEXNETUIO_GYE</v>
          </cell>
          <cell r="V7252">
            <v>1</v>
          </cell>
          <cell r="W7252">
            <v>1</v>
          </cell>
          <cell r="X7252" t="str">
            <v>FLEXNET ECUADOR - MDELIVERY</v>
          </cell>
          <cell r="Y7252" t="str">
            <v>CALLE 28 DE JUNIO S/N Y GARCIA MORENO ENTRADA LLANO GRANDE</v>
          </cell>
        </row>
        <row r="7253">
          <cell r="A7253" t="str">
            <v>2475753</v>
          </cell>
          <cell r="B7253">
            <v>479338</v>
          </cell>
          <cell r="C7253" t="str">
            <v>2475753</v>
          </cell>
          <cell r="D7253" t="str">
            <v>MDELIVERY</v>
          </cell>
          <cell r="E7253" t="str">
            <v>DESPACHO</v>
          </cell>
          <cell r="F7253" t="str">
            <v>NORMAL</v>
          </cell>
          <cell r="G7253" t="str">
            <v>FT75427</v>
          </cell>
          <cell r="H7253">
            <v>44909</v>
          </cell>
          <cell r="I7253" t="str">
            <v>ENTREGADO</v>
          </cell>
          <cell r="J7253">
            <v>44910</v>
          </cell>
          <cell r="K7253" t="str">
            <v>Gregory Omar Rendon Tores_BANCO GENERAL RUMINAHUI S A 1</v>
          </cell>
          <cell r="L7253" t="str">
            <v>SECTOR LA PADRERA AVDA REPUBLICA E37 55 Y MARTIN CARRION BANCO GENERAL RUMINAHUI</v>
          </cell>
          <cell r="M7253" t="str">
            <v>1790864316001</v>
          </cell>
          <cell r="N7253" t="str">
            <v>0987725305</v>
          </cell>
          <cell r="O7253" t="str">
            <v/>
          </cell>
          <cell r="P7253" t="str">
            <v>QUITO</v>
          </cell>
          <cell r="Q7253" t="str">
            <v>QUITO</v>
          </cell>
          <cell r="R7253" t="str">
            <v>PICHINCHA</v>
          </cell>
          <cell r="T7253" t="str">
            <v>TRANSERVISS</v>
          </cell>
          <cell r="U7253" t="str">
            <v>FLEXNETUIO_LOCAL</v>
          </cell>
          <cell r="V7253">
            <v>1</v>
          </cell>
          <cell r="W7253">
            <v>1</v>
          </cell>
          <cell r="X7253" t="str">
            <v>FLEXNET ECUADOR - MDELIVERY</v>
          </cell>
          <cell r="Y7253" t="str">
            <v>CALLE 28 DE JUNIO S/N Y GARCIA MORENO ENTRADA LLANO GRANDE</v>
          </cell>
        </row>
        <row r="7254">
          <cell r="A7254" t="str">
            <v>2475754</v>
          </cell>
          <cell r="B7254">
            <v>479339</v>
          </cell>
          <cell r="C7254" t="str">
            <v>2475754</v>
          </cell>
          <cell r="D7254" t="str">
            <v>MDELIVERY</v>
          </cell>
          <cell r="E7254" t="str">
            <v>DESPACHO</v>
          </cell>
          <cell r="F7254" t="str">
            <v>NORMAL</v>
          </cell>
          <cell r="G7254" t="str">
            <v>FT75426</v>
          </cell>
          <cell r="H7254">
            <v>44909</v>
          </cell>
          <cell r="I7254" t="str">
            <v>ENTREGADO</v>
          </cell>
          <cell r="J7254">
            <v>44910</v>
          </cell>
          <cell r="K7254" t="str">
            <v>SUSANA GONZALEZ_ASO CASA DE LA CULTURA</v>
          </cell>
          <cell r="L7254" t="str">
            <v>AV 6 DE DICIEMBRE n16 224 AV PATRIA CASA DE LA CULTURA</v>
          </cell>
          <cell r="M7254" t="str">
            <v>1792127114001</v>
          </cell>
          <cell r="N7254" t="str">
            <v>0998147227</v>
          </cell>
          <cell r="O7254" t="str">
            <v/>
          </cell>
          <cell r="P7254" t="str">
            <v>QUITO</v>
          </cell>
          <cell r="Q7254" t="str">
            <v>QUITO</v>
          </cell>
          <cell r="R7254" t="str">
            <v>PICHINCHA</v>
          </cell>
          <cell r="T7254" t="str">
            <v>TRANSERVISS</v>
          </cell>
          <cell r="U7254" t="str">
            <v>FLEXNETUIO_LOCAL</v>
          </cell>
          <cell r="V7254">
            <v>1</v>
          </cell>
          <cell r="W7254">
            <v>1</v>
          </cell>
          <cell r="X7254" t="str">
            <v>FLEXNET ECUADOR - MDELIVERY</v>
          </cell>
          <cell r="Y7254" t="str">
            <v>CALLE 28 DE JUNIO S/N Y GARCIA MORENO ENTRADA LLANO GRANDE</v>
          </cell>
        </row>
        <row r="7255">
          <cell r="A7255" t="str">
            <v>2475755</v>
          </cell>
          <cell r="B7255">
            <v>479340</v>
          </cell>
          <cell r="C7255" t="str">
            <v>2475755</v>
          </cell>
          <cell r="D7255" t="str">
            <v>MDELIVERY</v>
          </cell>
          <cell r="E7255" t="str">
            <v>DESPACHO</v>
          </cell>
          <cell r="F7255" t="str">
            <v>NORMAL</v>
          </cell>
          <cell r="G7255" t="str">
            <v>TF88952</v>
          </cell>
          <cell r="H7255">
            <v>44909</v>
          </cell>
          <cell r="I7255" t="str">
            <v>ENTREGADO</v>
          </cell>
          <cell r="J7255">
            <v>44910</v>
          </cell>
          <cell r="K7255" t="str">
            <v>SILVIA CHECA o NATHALY CAMPUZANO_BANCO DEL PACIFICO</v>
          </cell>
          <cell r="L7255" t="str">
            <v>AV 25 DE JULIO C C MALL DEL SUR AGENCIA BANCO DEL PACIFICO PISO 2 AREA NEGOCIOS Y SERVICIOS BANCARIOS</v>
          </cell>
          <cell r="M7255" t="str">
            <v>0990005737001</v>
          </cell>
          <cell r="N7255" t="str">
            <v>0968606926</v>
          </cell>
          <cell r="O7255" t="str">
            <v/>
          </cell>
          <cell r="P7255" t="str">
            <v>GUAYAQUIL</v>
          </cell>
          <cell r="Q7255" t="str">
            <v>GUAYAQUIL</v>
          </cell>
          <cell r="R7255" t="str">
            <v>GUAYAS</v>
          </cell>
          <cell r="T7255" t="str">
            <v>ITSACOURIER</v>
          </cell>
          <cell r="U7255" t="str">
            <v>FLEXNETUIO_GYE</v>
          </cell>
          <cell r="V7255">
            <v>1</v>
          </cell>
          <cell r="W7255">
            <v>1</v>
          </cell>
          <cell r="X7255" t="str">
            <v>FLEXNET ECUADOR - MDELIVERY</v>
          </cell>
          <cell r="Y7255" t="str">
            <v>CALLE 28 DE JUNIO S/N Y GARCIA MORENO ENTRADA LLANO GRANDE</v>
          </cell>
        </row>
        <row r="7256">
          <cell r="A7256" t="str">
            <v>2475757</v>
          </cell>
          <cell r="B7256">
            <v>479342</v>
          </cell>
          <cell r="C7256" t="str">
            <v>2475757</v>
          </cell>
          <cell r="D7256" t="str">
            <v>MDELIVERY</v>
          </cell>
          <cell r="E7256" t="str">
            <v>DESPACHO</v>
          </cell>
          <cell r="F7256" t="str">
            <v>NORMAL</v>
          </cell>
          <cell r="G7256" t="str">
            <v>TF88948</v>
          </cell>
          <cell r="H7256">
            <v>44909</v>
          </cell>
          <cell r="I7256" t="str">
            <v>ENTREGADO</v>
          </cell>
          <cell r="J7256">
            <v>44910</v>
          </cell>
          <cell r="K7256" t="str">
            <v xml:space="preserve">Paula OrdoNez_ IMPORTADORA LIQUID FRESH S A </v>
          </cell>
          <cell r="L7256" t="str">
            <v xml:space="preserve">Guayas Guayaquil Av Juan Tanca Marengo Cdla Urdenor 2 Solar 24 Manz 245 E Karcher Ecuador S A esquina </v>
          </cell>
          <cell r="M7256" t="str">
            <v>0993021202001</v>
          </cell>
          <cell r="N7256" t="str">
            <v>0995387156</v>
          </cell>
          <cell r="O7256" t="str">
            <v/>
          </cell>
          <cell r="P7256" t="str">
            <v>GUAYAQUIL</v>
          </cell>
          <cell r="Q7256" t="str">
            <v>GUAYAQUIL</v>
          </cell>
          <cell r="R7256" t="str">
            <v>GUAYAS</v>
          </cell>
          <cell r="T7256" t="str">
            <v>ITSACOURIER</v>
          </cell>
          <cell r="U7256" t="str">
            <v>FLEXNETUIO_GYE</v>
          </cell>
          <cell r="V7256">
            <v>1</v>
          </cell>
          <cell r="W7256">
            <v>1</v>
          </cell>
          <cell r="X7256" t="str">
            <v>FLEXNET ECUADOR - MDELIVERY</v>
          </cell>
          <cell r="Y7256" t="str">
            <v>CALLE 28 DE JUNIO S/N Y GARCIA MORENO ENTRADA LLANO GRANDE</v>
          </cell>
        </row>
        <row r="7257">
          <cell r="A7257" t="str">
            <v>2475761</v>
          </cell>
          <cell r="B7257">
            <v>479346</v>
          </cell>
          <cell r="C7257" t="str">
            <v>2475761</v>
          </cell>
          <cell r="D7257" t="str">
            <v>MDELIVERY</v>
          </cell>
          <cell r="E7257" t="str">
            <v>DESPACHO</v>
          </cell>
          <cell r="F7257" t="str">
            <v>NORMAL</v>
          </cell>
          <cell r="G7257" t="str">
            <v>031080002475761</v>
          </cell>
          <cell r="H7257">
            <v>44909</v>
          </cell>
          <cell r="I7257" t="str">
            <v>ENTREGADO</v>
          </cell>
          <cell r="J7257">
            <v>44911</v>
          </cell>
          <cell r="K7257" t="str">
            <v>WASHINGTON ANIBAL CHANGOLUISA ZAMBRANO_WASHINGTON ANIBAL CHANGOLUISA ZAMBRANO</v>
          </cell>
          <cell r="L7257" t="str">
            <v xml:space="preserve"> CALVARIO Y VALENTIN NUNEZ REFERENCIA UNA CUADRA ANTES DE EL PARQUE ALOASI </v>
          </cell>
          <cell r="M7257" t="str">
            <v>1718986423001</v>
          </cell>
          <cell r="N7257" t="str">
            <v>0989659204 / 2709820</v>
          </cell>
          <cell r="O7257" t="str">
            <v/>
          </cell>
          <cell r="P7257" t="str">
            <v>MEJIA</v>
          </cell>
          <cell r="Q7257" t="str">
            <v>MEJIA</v>
          </cell>
          <cell r="R7257" t="str">
            <v>PICHINCHA</v>
          </cell>
          <cell r="T7257" t="str">
            <v>TRAMACO</v>
          </cell>
          <cell r="U7257" t="str">
            <v>FLEXNETUIO_LOCAL</v>
          </cell>
          <cell r="V7257">
            <v>1</v>
          </cell>
          <cell r="W7257">
            <v>1</v>
          </cell>
          <cell r="X7257" t="str">
            <v>FLEXNET ECUADOR - MDELIVERY</v>
          </cell>
          <cell r="Y7257" t="str">
            <v>CALLE 28 DE JUNIO S/N Y GARCIA MORENO ENTRADA LLANO GRANDE</v>
          </cell>
        </row>
        <row r="7258">
          <cell r="A7258" t="str">
            <v>2475762</v>
          </cell>
          <cell r="B7258">
            <v>479347</v>
          </cell>
          <cell r="C7258" t="str">
            <v>2475762</v>
          </cell>
          <cell r="D7258" t="str">
            <v>MDELIVERY</v>
          </cell>
          <cell r="E7258" t="str">
            <v>DESPACHO</v>
          </cell>
          <cell r="F7258" t="str">
            <v>NORMAL</v>
          </cell>
          <cell r="G7258" t="str">
            <v>TF88947</v>
          </cell>
          <cell r="H7258">
            <v>44909</v>
          </cell>
          <cell r="I7258" t="str">
            <v>ENTREGADO</v>
          </cell>
          <cell r="J7258">
            <v>44911</v>
          </cell>
          <cell r="K7258" t="str">
            <v xml:space="preserve">Veronica Pincay_BANCO GUAYAQUIL S A </v>
          </cell>
          <cell r="L7258" t="str">
            <v>Mi Lote Villa Bonita MZ 5569 V 17 Etapa 8</v>
          </cell>
          <cell r="M7258" t="str">
            <v>0990049459001</v>
          </cell>
          <cell r="N7258" t="str">
            <v>0994399471</v>
          </cell>
          <cell r="O7258" t="str">
            <v/>
          </cell>
          <cell r="P7258" t="str">
            <v>GUAYAQUIL</v>
          </cell>
          <cell r="Q7258" t="str">
            <v>GUAYAQUIL</v>
          </cell>
          <cell r="R7258" t="str">
            <v>GUAYAS</v>
          </cell>
          <cell r="T7258" t="str">
            <v>ITSACOURIER</v>
          </cell>
          <cell r="U7258" t="str">
            <v>FLEXNETUIO_GYE</v>
          </cell>
          <cell r="V7258">
            <v>1</v>
          </cell>
          <cell r="W7258">
            <v>1</v>
          </cell>
          <cell r="X7258" t="str">
            <v>FLEXNET ECUADOR - MDELIVERY</v>
          </cell>
          <cell r="Y7258" t="str">
            <v>CALLE 28 DE JUNIO S/N Y GARCIA MORENO ENTRADA LLANO GRANDE</v>
          </cell>
        </row>
        <row r="7259">
          <cell r="A7259" t="str">
            <v>2475763</v>
          </cell>
          <cell r="B7259">
            <v>479348</v>
          </cell>
          <cell r="C7259" t="str">
            <v>2475763</v>
          </cell>
          <cell r="D7259" t="str">
            <v>MDELIVERY</v>
          </cell>
          <cell r="E7259" t="str">
            <v>DESPACHO</v>
          </cell>
          <cell r="F7259" t="str">
            <v>NORMAL</v>
          </cell>
          <cell r="G7259" t="str">
            <v>TF88951</v>
          </cell>
          <cell r="H7259">
            <v>44909</v>
          </cell>
          <cell r="I7259" t="str">
            <v>ENTREGADO</v>
          </cell>
          <cell r="J7259">
            <v>44910</v>
          </cell>
          <cell r="K7259" t="str">
            <v>KEVIN BERMUDEZ FUNE o Billy Bermeo_BANCO DEL PACIFICO</v>
          </cell>
          <cell r="L7259" t="str">
            <v>P ICAZA 200 Y PEDRO CARBO MATRIZ BANCO DEL PACIFICO FRENTE EL BANCO CENTRAL PISO 6</v>
          </cell>
          <cell r="M7259" t="str">
            <v>0990005737001</v>
          </cell>
          <cell r="N7259" t="str">
            <v>0958880205/0996426523</v>
          </cell>
          <cell r="O7259" t="str">
            <v/>
          </cell>
          <cell r="P7259" t="str">
            <v>GUAYAQUIL</v>
          </cell>
          <cell r="Q7259" t="str">
            <v>GUAYAQUIL</v>
          </cell>
          <cell r="R7259" t="str">
            <v>GUAYAS</v>
          </cell>
          <cell r="T7259" t="str">
            <v>ITSACOURIER</v>
          </cell>
          <cell r="U7259" t="str">
            <v>FLEXNETUIO_GYE</v>
          </cell>
          <cell r="V7259">
            <v>1</v>
          </cell>
          <cell r="W7259">
            <v>1</v>
          </cell>
          <cell r="X7259" t="str">
            <v>FLEXNET ECUADOR - MDELIVERY</v>
          </cell>
          <cell r="Y7259" t="str">
            <v>CALLE 28 DE JUNIO S/N Y GARCIA MORENO ENTRADA LLANO GRANDE</v>
          </cell>
        </row>
        <row r="7260">
          <cell r="A7260" t="str">
            <v>2475764</v>
          </cell>
          <cell r="B7260">
            <v>479349</v>
          </cell>
          <cell r="C7260" t="str">
            <v>2475764</v>
          </cell>
          <cell r="D7260" t="str">
            <v>MDELIVERY</v>
          </cell>
          <cell r="E7260" t="str">
            <v>DESPACHO</v>
          </cell>
          <cell r="F7260" t="str">
            <v>NORMAL</v>
          </cell>
          <cell r="G7260" t="str">
            <v>031080002475764</v>
          </cell>
          <cell r="H7260">
            <v>44909</v>
          </cell>
          <cell r="I7260" t="str">
            <v>ENTREGADO</v>
          </cell>
          <cell r="J7260">
            <v>44910</v>
          </cell>
          <cell r="K7260" t="str">
            <v>MIGUEL EDUARDO MUSO CUNALATA_MIGUEL EDUARDO MUSO CUNALATA</v>
          </cell>
          <cell r="L7260" t="str">
            <v xml:space="preserve"> FICOA ENTRE LAS CALLES MORAS Y FRUTAS REFERENCIA ATRaS DEL COLEGIO SAN ALFONSO FRENTE AL CONDOMINIO PIO MONTE </v>
          </cell>
          <cell r="M7260" t="str">
            <v>1803906674001</v>
          </cell>
          <cell r="N7260" t="str">
            <v>0990750234 / 0993672207</v>
          </cell>
          <cell r="O7260" t="str">
            <v/>
          </cell>
          <cell r="P7260" t="str">
            <v>AMBATO</v>
          </cell>
          <cell r="Q7260" t="str">
            <v>AMBATO</v>
          </cell>
          <cell r="R7260" t="str">
            <v>TUNGURAHUA</v>
          </cell>
          <cell r="S7260" t="str">
            <v>AMBATO</v>
          </cell>
          <cell r="T7260" t="str">
            <v>TRAMACO</v>
          </cell>
          <cell r="U7260" t="str">
            <v>FLEXNETUIO_PROVINCIA</v>
          </cell>
          <cell r="V7260">
            <v>1</v>
          </cell>
          <cell r="W7260">
            <v>1</v>
          </cell>
          <cell r="X7260" t="str">
            <v>FLEXNET ECUADOR - MDELIVERY</v>
          </cell>
          <cell r="Y7260" t="str">
            <v>CALLE 28 DE JUNIO S/N Y GARCIA MORENO ENTRADA LLANO GRANDE</v>
          </cell>
        </row>
        <row r="7261">
          <cell r="A7261" t="str">
            <v>2475765</v>
          </cell>
          <cell r="B7261">
            <v>479350</v>
          </cell>
          <cell r="C7261" t="str">
            <v>2475765</v>
          </cell>
          <cell r="D7261" t="str">
            <v>MDELIVERY</v>
          </cell>
          <cell r="E7261" t="str">
            <v>DESPACHO</v>
          </cell>
          <cell r="F7261" t="str">
            <v>NORMAL</v>
          </cell>
          <cell r="G7261" t="str">
            <v>031080002475765</v>
          </cell>
          <cell r="H7261">
            <v>44909</v>
          </cell>
          <cell r="I7261" t="str">
            <v>ENTREGADO</v>
          </cell>
          <cell r="J7261">
            <v>44910</v>
          </cell>
          <cell r="K7261" t="str">
            <v>INGRID ELIZABET LOOR HERERRA_INGRID ELIZABET LOOR HERERRA</v>
          </cell>
          <cell r="L7261" t="str">
            <v>SANTO DOMINGO BARRIO PLAN DE VIVIENDA PASAJE 18 Y CALLE M CASA ESQUINERA COLOR AMARILLO CON TURQUEZA UN PISO FRENTE A FERRETERIA</v>
          </cell>
          <cell r="M7261" t="str">
            <v>2300202070</v>
          </cell>
          <cell r="N7261" t="str">
            <v>0990537718</v>
          </cell>
          <cell r="O7261" t="str">
            <v/>
          </cell>
          <cell r="P7261" t="str">
            <v>SANTO DOMINGO</v>
          </cell>
          <cell r="Q7261" t="str">
            <v>SANTO DOMINGO</v>
          </cell>
          <cell r="R7261" t="str">
            <v>SANTO DOMINGO DE LOS TSACHILAS</v>
          </cell>
          <cell r="T7261" t="str">
            <v>TRAMACO</v>
          </cell>
          <cell r="U7261" t="str">
            <v>FLEXNETUIO_PROVINCIA</v>
          </cell>
          <cell r="V7261">
            <v>1</v>
          </cell>
          <cell r="W7261">
            <v>1</v>
          </cell>
          <cell r="X7261" t="str">
            <v>FLEXNET ECUADOR - MDELIVERY</v>
          </cell>
          <cell r="Y7261" t="str">
            <v>CALLE 28 DE JUNIO S/N Y GARCIA MORENO ENTRADA LLANO GRANDE</v>
          </cell>
        </row>
        <row r="7262">
          <cell r="A7262" t="str">
            <v>2475767</v>
          </cell>
          <cell r="B7262">
            <v>479352</v>
          </cell>
          <cell r="C7262" t="str">
            <v>2475767</v>
          </cell>
          <cell r="D7262" t="str">
            <v>MDELIVERY</v>
          </cell>
          <cell r="E7262" t="str">
            <v>DESPACHO</v>
          </cell>
          <cell r="F7262" t="str">
            <v>NORMAL</v>
          </cell>
          <cell r="G7262" t="str">
            <v>FT75422</v>
          </cell>
          <cell r="H7262">
            <v>44909</v>
          </cell>
          <cell r="I7262" t="str">
            <v>ENTREGADO</v>
          </cell>
          <cell r="J7262">
            <v>44910</v>
          </cell>
          <cell r="K7262" t="str">
            <v xml:space="preserve">Tais Vargas Paula Villacris_FIELYJUSTO S A </v>
          </cell>
          <cell r="L7262" t="str">
            <v xml:space="preserve"> INAQUITO AV NACIONES UNIDAS 1014 AV AMAZONAS EDIFICIO LA PREVISORA PISO 10 OFICINA 1001 QUITO QUITO PICHINCHA REGION SIERRA Ecuador </v>
          </cell>
          <cell r="M7262" t="str">
            <v>1792706696001</v>
          </cell>
          <cell r="N7262" t="str">
            <v>0987637094</v>
          </cell>
          <cell r="O7262" t="str">
            <v/>
          </cell>
          <cell r="P7262" t="str">
            <v>QUITO</v>
          </cell>
          <cell r="Q7262" t="str">
            <v>QUITO</v>
          </cell>
          <cell r="R7262" t="str">
            <v>PICHINCHA</v>
          </cell>
          <cell r="T7262" t="str">
            <v>FLEXTRANS UIO</v>
          </cell>
          <cell r="U7262" t="str">
            <v>FLEXNETUIO_LOCAL</v>
          </cell>
          <cell r="V7262">
            <v>1</v>
          </cell>
          <cell r="W7262">
            <v>1</v>
          </cell>
          <cell r="X7262" t="str">
            <v>FLEXNET ECUADOR - MDELIVERY</v>
          </cell>
          <cell r="Y7262" t="str">
            <v>CALLE 28 DE JUNIO S/N Y GARCIA MORENO ENTRADA LLANO GRANDE</v>
          </cell>
        </row>
        <row r="7263">
          <cell r="A7263" t="str">
            <v>2475768</v>
          </cell>
          <cell r="B7263">
            <v>479353</v>
          </cell>
          <cell r="C7263" t="str">
            <v>2475768</v>
          </cell>
          <cell r="D7263" t="str">
            <v>MDELIVERY</v>
          </cell>
          <cell r="E7263" t="str">
            <v>DESPACHO</v>
          </cell>
          <cell r="F7263" t="str">
            <v>NORMAL</v>
          </cell>
          <cell r="G7263" t="str">
            <v>TF88938</v>
          </cell>
          <cell r="H7263">
            <v>44909</v>
          </cell>
          <cell r="I7263" t="str">
            <v>ENTREGADO</v>
          </cell>
          <cell r="J7263">
            <v>44914</v>
          </cell>
          <cell r="K7263" t="str">
            <v>CATHYA ELENA QUIJANO VALENZUELA_CATHYA ELENA QUIJANO VALENZUELA</v>
          </cell>
          <cell r="L7263" t="str">
            <v xml:space="preserve"> DIRECCION LIZARDO GARCIA 414 ENTRE AGUIRRE Y BALLEN REFERENCIA COLEGIO VICENTE ROCAFUERTE CODIGO DACTILAR E433314222 PROVINCIA CIUDAD GUAYAS GUAYAQUIL </v>
          </cell>
          <cell r="M7263" t="str">
            <v>0902234079</v>
          </cell>
          <cell r="N7263" t="str">
            <v>0987164544</v>
          </cell>
          <cell r="P7263" t="str">
            <v>GUAYAQUIL</v>
          </cell>
          <cell r="Q7263" t="str">
            <v>GUAYAQUIL</v>
          </cell>
          <cell r="R7263" t="str">
            <v>GUAYAS</v>
          </cell>
          <cell r="T7263" t="str">
            <v>ITSACOURIER</v>
          </cell>
          <cell r="U7263" t="str">
            <v>FLEXNETUIO_GYE</v>
          </cell>
          <cell r="V7263">
            <v>1</v>
          </cell>
          <cell r="W7263">
            <v>1</v>
          </cell>
          <cell r="X7263" t="str">
            <v>FLEXNET ECUADOR - MDELIVERY</v>
          </cell>
          <cell r="Y7263" t="str">
            <v>CALLE 28 DE JUNIO S/N Y GARCIA MORENO ENTRADA LLANO GRANDE</v>
          </cell>
        </row>
        <row r="7264">
          <cell r="A7264" t="str">
            <v>2475777</v>
          </cell>
          <cell r="B7264">
            <v>479354</v>
          </cell>
          <cell r="C7264" t="str">
            <v>2475777</v>
          </cell>
          <cell r="D7264" t="str">
            <v>MDELIVERY</v>
          </cell>
          <cell r="E7264" t="str">
            <v>DESPACHO</v>
          </cell>
          <cell r="F7264" t="str">
            <v>NORMAL</v>
          </cell>
          <cell r="G7264" t="str">
            <v>TF88943</v>
          </cell>
          <cell r="H7264">
            <v>44909</v>
          </cell>
          <cell r="I7264" t="str">
            <v>ENTREGADO</v>
          </cell>
          <cell r="J7264">
            <v>44910</v>
          </cell>
          <cell r="K7264" t="str">
            <v>cesar soriano_SINDICATO PROVINCIALDE TRABAJADORES DE LA EMPRESA</v>
          </cell>
          <cell r="L7264" t="str">
            <v>kilometro 7 5 via a la costa entrada por dura gas salitral electroguayas LA EMP TIENE ROTULOS DE TERMO ELECTRICA DJ</v>
          </cell>
          <cell r="M7264" t="str">
            <v>0992633999001</v>
          </cell>
          <cell r="N7264" t="str">
            <v>0987684648</v>
          </cell>
          <cell r="O7264" t="str">
            <v/>
          </cell>
          <cell r="P7264" t="str">
            <v>GUAYAQUIL</v>
          </cell>
          <cell r="Q7264" t="str">
            <v>GUAYAQUIL</v>
          </cell>
          <cell r="R7264" t="str">
            <v>GUAYAS</v>
          </cell>
          <cell r="T7264" t="str">
            <v>ITSACOURIER</v>
          </cell>
          <cell r="U7264" t="str">
            <v>FLEXNETUIO_GYE</v>
          </cell>
          <cell r="V7264">
            <v>1</v>
          </cell>
          <cell r="W7264">
            <v>1</v>
          </cell>
          <cell r="X7264" t="str">
            <v>FLEXNET ECUADOR - MDELIVERY</v>
          </cell>
          <cell r="Y7264" t="str">
            <v>CALLE 28 DE JUNIO S/N Y GARCIA MORENO ENTRADA LLANO GRANDE</v>
          </cell>
        </row>
        <row r="7265">
          <cell r="A7265" t="str">
            <v>2475778</v>
          </cell>
          <cell r="B7265">
            <v>479355</v>
          </cell>
          <cell r="C7265" t="str">
            <v>2475778</v>
          </cell>
          <cell r="D7265" t="str">
            <v>MDELIVERY</v>
          </cell>
          <cell r="E7265" t="str">
            <v>DESPACHO</v>
          </cell>
          <cell r="F7265" t="str">
            <v>NORMAL</v>
          </cell>
          <cell r="G7265" t="str">
            <v>FT75431</v>
          </cell>
          <cell r="H7265">
            <v>44909</v>
          </cell>
          <cell r="I7265" t="str">
            <v>ENTREGADO</v>
          </cell>
          <cell r="J7265">
            <v>44910</v>
          </cell>
          <cell r="K7265" t="str">
            <v>Darwin Aguilar_BANCO DESARROLLO DE LOS PUEBLOS S A CODESARROLLO</v>
          </cell>
          <cell r="L7265" t="str">
            <v>Ladron de Guevara E13 408 y Barcelona esq Matriz Quito</v>
          </cell>
          <cell r="M7265" t="str">
            <v>0990247536001</v>
          </cell>
          <cell r="N7265" t="str">
            <v>0995623673</v>
          </cell>
          <cell r="O7265" t="str">
            <v/>
          </cell>
          <cell r="P7265" t="str">
            <v>QUITO</v>
          </cell>
          <cell r="Q7265" t="str">
            <v>QUITO</v>
          </cell>
          <cell r="R7265" t="str">
            <v>PICHINCHA</v>
          </cell>
          <cell r="T7265" t="str">
            <v>TRANSERVISS</v>
          </cell>
          <cell r="U7265" t="str">
            <v>FLEXNETUIO_LOCAL</v>
          </cell>
          <cell r="V7265">
            <v>1</v>
          </cell>
          <cell r="W7265">
            <v>1</v>
          </cell>
          <cell r="X7265" t="str">
            <v>FLEXNET ECUADOR - MDELIVERY</v>
          </cell>
          <cell r="Y7265" t="str">
            <v>CALLE 28 DE JUNIO S/N Y GARCIA MORENO ENTRADA LLANO GRANDE</v>
          </cell>
        </row>
        <row r="7266">
          <cell r="A7266" t="str">
            <v>2475781</v>
          </cell>
          <cell r="B7266">
            <v>479356</v>
          </cell>
          <cell r="C7266" t="str">
            <v>2475781</v>
          </cell>
          <cell r="D7266" t="str">
            <v>MDELIVERY</v>
          </cell>
          <cell r="E7266" t="str">
            <v>DESPACHO</v>
          </cell>
          <cell r="F7266" t="str">
            <v>NORMAL</v>
          </cell>
          <cell r="G7266" t="str">
            <v>TF88953</v>
          </cell>
          <cell r="H7266">
            <v>44909</v>
          </cell>
          <cell r="I7266" t="str">
            <v>ENTREGADO</v>
          </cell>
          <cell r="J7266">
            <v>44910</v>
          </cell>
          <cell r="K7266" t="str">
            <v xml:space="preserve">Marlene Vasquez_ALICORP ECUADOR S A </v>
          </cell>
          <cell r="L7266" t="str">
            <v xml:space="preserve"> GUAYAS GUAYAQUIL AV DE LAS AMERICAS CENTRO CONVENCIONES LADO IZQUIERDO DEL LISTO DE CENTRO DE CONVENCIONES </v>
          </cell>
          <cell r="M7266" t="str">
            <v>1790720101001</v>
          </cell>
          <cell r="N7266" t="str">
            <v>995868628</v>
          </cell>
          <cell r="O7266" t="str">
            <v/>
          </cell>
          <cell r="P7266" t="str">
            <v>GUAYAQUIL</v>
          </cell>
          <cell r="Q7266" t="str">
            <v>GUAYAQUIL</v>
          </cell>
          <cell r="R7266" t="str">
            <v>GUAYAS</v>
          </cell>
          <cell r="T7266" t="str">
            <v>ITSACOURIER</v>
          </cell>
          <cell r="U7266" t="str">
            <v>FLEXNETUIO_GYE</v>
          </cell>
          <cell r="V7266">
            <v>1</v>
          </cell>
          <cell r="W7266">
            <v>1</v>
          </cell>
          <cell r="X7266" t="str">
            <v>FLEXNET ECUADOR - MDELIVERY</v>
          </cell>
          <cell r="Y7266" t="str">
            <v>CALLE 28 DE JUNIO S/N Y GARCIA MORENO ENTRADA LLANO GRANDE</v>
          </cell>
        </row>
        <row r="7267">
          <cell r="A7267" t="str">
            <v>2475785</v>
          </cell>
          <cell r="B7267">
            <v>479357</v>
          </cell>
          <cell r="C7267" t="str">
            <v>2475785</v>
          </cell>
          <cell r="D7267" t="str">
            <v>MDELIVERY</v>
          </cell>
          <cell r="E7267" t="str">
            <v>DESPACHO</v>
          </cell>
          <cell r="F7267" t="str">
            <v>NORMAL</v>
          </cell>
          <cell r="G7267" t="str">
            <v>031080002475785</v>
          </cell>
          <cell r="H7267">
            <v>44909</v>
          </cell>
          <cell r="I7267" t="str">
            <v>ENTREGADO</v>
          </cell>
          <cell r="J7267">
            <v>44911</v>
          </cell>
          <cell r="K7267" t="str">
            <v>NINFA CECIBEL ALVARADO RAMOS_NINFA CECIBEL ALVARADO RAMOS</v>
          </cell>
          <cell r="L7267" t="str">
            <v xml:space="preserve"> RIOBAMBA AV OLMEDO ENTRE CARABOBO Y VICENTE ROCAFUERTE SUBCENTRO DE ESTIMULACION TEMPRANA MUNDO DE COLORES SEGUNDO PISO REFERENCIA PELUQUERIA EN LA PARTE DE ABAJO </v>
          </cell>
          <cell r="M7267" t="str">
            <v>1204242299001</v>
          </cell>
          <cell r="N7267" t="str">
            <v>0939351782</v>
          </cell>
          <cell r="O7267" t="str">
            <v/>
          </cell>
          <cell r="P7267" t="str">
            <v>RIOBAMBA</v>
          </cell>
          <cell r="Q7267" t="str">
            <v>RIOBAMBA</v>
          </cell>
          <cell r="R7267" t="str">
            <v>CHIMBORAZO</v>
          </cell>
          <cell r="T7267" t="str">
            <v>TRAMACO</v>
          </cell>
          <cell r="U7267" t="str">
            <v>FLEXNETUIO_PROVINCIA</v>
          </cell>
          <cell r="V7267">
            <v>1</v>
          </cell>
          <cell r="W7267">
            <v>1</v>
          </cell>
          <cell r="X7267" t="str">
            <v>FLEXNET ECUADOR - MDELIVERY</v>
          </cell>
          <cell r="Y7267" t="str">
            <v>CALLE 28 DE JUNIO S/N Y GARCIA MORENO ENTRADA LLANO GRANDE</v>
          </cell>
        </row>
        <row r="7268">
          <cell r="A7268" t="str">
            <v>2475786</v>
          </cell>
          <cell r="B7268">
            <v>479358</v>
          </cell>
          <cell r="C7268" t="str">
            <v>2475786</v>
          </cell>
          <cell r="D7268" t="str">
            <v>MDELIVERY</v>
          </cell>
          <cell r="E7268" t="str">
            <v>DESPACHO</v>
          </cell>
          <cell r="F7268" t="str">
            <v>NORMAL</v>
          </cell>
          <cell r="G7268" t="str">
            <v>TF88950</v>
          </cell>
          <cell r="H7268">
            <v>44909</v>
          </cell>
          <cell r="I7268" t="str">
            <v>ENTREGADO</v>
          </cell>
          <cell r="J7268">
            <v>44910</v>
          </cell>
          <cell r="K7268" t="str">
            <v>ESTEFANIA PACHECO_ECUAPRIMAS C LTDA AGENCIA ASESORA PRODUCTORA DE</v>
          </cell>
          <cell r="L7268" t="str">
            <v xml:space="preserve">AV CARLOS JULIO AROSEMENA KM 2 5 OFICINA ECUAPRIMAS </v>
          </cell>
          <cell r="M7268" t="str">
            <v>0991267107001</v>
          </cell>
          <cell r="N7268" t="str">
            <v>042209333</v>
          </cell>
          <cell r="O7268" t="str">
            <v/>
          </cell>
          <cell r="P7268" t="str">
            <v>GUAYAQUIL</v>
          </cell>
          <cell r="Q7268" t="str">
            <v>GUAYAQUIL</v>
          </cell>
          <cell r="R7268" t="str">
            <v>GUAYAS</v>
          </cell>
          <cell r="T7268" t="str">
            <v>ITSACOURIER</v>
          </cell>
          <cell r="U7268" t="str">
            <v>FLEXNETUIO_GYE</v>
          </cell>
          <cell r="V7268">
            <v>1</v>
          </cell>
          <cell r="W7268">
            <v>1</v>
          </cell>
          <cell r="X7268" t="str">
            <v>FLEXNET ECUADOR - MDELIVERY</v>
          </cell>
          <cell r="Y7268" t="str">
            <v>CALLE 28 DE JUNIO S/N Y GARCIA MORENO ENTRADA LLANO GRANDE</v>
          </cell>
        </row>
        <row r="7269">
          <cell r="A7269" t="str">
            <v>2475787</v>
          </cell>
          <cell r="B7269">
            <v>479359</v>
          </cell>
          <cell r="C7269" t="str">
            <v>2475787</v>
          </cell>
          <cell r="D7269" t="str">
            <v>MDELIVERY</v>
          </cell>
          <cell r="E7269" t="str">
            <v>DESPACHO</v>
          </cell>
          <cell r="F7269" t="str">
            <v>NORMAL</v>
          </cell>
          <cell r="G7269" t="str">
            <v>FT75418</v>
          </cell>
          <cell r="H7269">
            <v>44909</v>
          </cell>
          <cell r="I7269" t="str">
            <v>ENTREGADO</v>
          </cell>
          <cell r="J7269">
            <v>44910</v>
          </cell>
          <cell r="K7269" t="str">
            <v>Holguer Inaquiza_CARMEN DEL ROCIO GUAMAN YUGSI</v>
          </cell>
          <cell r="L7269" t="str">
            <v xml:space="preserve"> Ciudadela Ibarra calle Rosario Borja Y Luis Gracia REFERENCIA Casa de dos pisos rosada Frente a fabrica Cepa de Oro TELEFONOS DE CONTACTO 0979083403 Holguer Inaquiza </v>
          </cell>
          <cell r="M7269" t="str">
            <v>1713917456001</v>
          </cell>
          <cell r="N7269" t="str">
            <v>0985370333 / 0979083403</v>
          </cell>
          <cell r="O7269" t="str">
            <v/>
          </cell>
          <cell r="P7269" t="str">
            <v>QUITO</v>
          </cell>
          <cell r="Q7269" t="str">
            <v>QUITO</v>
          </cell>
          <cell r="R7269" t="str">
            <v>PICHINCHA</v>
          </cell>
          <cell r="T7269" t="str">
            <v>FLEXTRANS UIO</v>
          </cell>
          <cell r="U7269" t="str">
            <v>FLEXNETUIO_LOCAL</v>
          </cell>
          <cell r="V7269">
            <v>1</v>
          </cell>
          <cell r="W7269">
            <v>1</v>
          </cell>
          <cell r="X7269" t="str">
            <v>FLEXNET ECUADOR - MDELIVERY</v>
          </cell>
          <cell r="Y7269" t="str">
            <v>CALLE 28 DE JUNIO S/N Y GARCIA MORENO ENTRADA LLANO GRANDE</v>
          </cell>
        </row>
        <row r="7270">
          <cell r="A7270" t="str">
            <v>2475788</v>
          </cell>
          <cell r="B7270">
            <v>479360</v>
          </cell>
          <cell r="C7270" t="str">
            <v>2475788</v>
          </cell>
          <cell r="D7270" t="str">
            <v>MDELIVERY</v>
          </cell>
          <cell r="E7270" t="str">
            <v>DESPACHO</v>
          </cell>
          <cell r="F7270" t="str">
            <v>NORMAL</v>
          </cell>
          <cell r="G7270" t="str">
            <v>031080002475788</v>
          </cell>
          <cell r="H7270">
            <v>44909</v>
          </cell>
          <cell r="I7270" t="str">
            <v>ENTREGADO</v>
          </cell>
          <cell r="J7270">
            <v>44914</v>
          </cell>
          <cell r="K7270" t="str">
            <v>ERWIN XAVIER VARGAS UBILLA_ERWIN XAVIER VARGAS UBILLA</v>
          </cell>
          <cell r="L7270" t="str">
            <v>GUAYAQUIL VIA A LA COSTA KM 24 SECTOR CHONGON CALLEJON SAN JERONIMO 1 CASA 1 PISO ESQ MINIMARKET LA YAPA Y COMISARIATO MARIA JOSE</v>
          </cell>
          <cell r="M7270" t="str">
            <v>0927015859</v>
          </cell>
          <cell r="N7270" t="str">
            <v>0994731021</v>
          </cell>
          <cell r="O7270" t="str">
            <v/>
          </cell>
          <cell r="P7270" t="str">
            <v>GUAYAQUIL</v>
          </cell>
          <cell r="Q7270" t="str">
            <v>GUAYAQUIL</v>
          </cell>
          <cell r="R7270" t="str">
            <v>GUAYAS</v>
          </cell>
          <cell r="T7270" t="str">
            <v>TRAMACO</v>
          </cell>
          <cell r="U7270" t="str">
            <v>FLEXNETUIO_GYE</v>
          </cell>
          <cell r="V7270">
            <v>1</v>
          </cell>
          <cell r="W7270">
            <v>1</v>
          </cell>
          <cell r="X7270" t="str">
            <v>FLEXNET ECUADOR - MDELIVERY</v>
          </cell>
          <cell r="Y7270" t="str">
            <v>CALLE 28 DE JUNIO S/N Y GARCIA MORENO ENTRADA LLANO GRANDE</v>
          </cell>
        </row>
        <row r="7271">
          <cell r="A7271" t="str">
            <v>2475790</v>
          </cell>
          <cell r="B7271">
            <v>479361</v>
          </cell>
          <cell r="C7271" t="str">
            <v>2475790</v>
          </cell>
          <cell r="D7271" t="str">
            <v>MDELIVERY</v>
          </cell>
          <cell r="E7271" t="str">
            <v>DESPACHO</v>
          </cell>
          <cell r="F7271" t="str">
            <v>NORMAL</v>
          </cell>
          <cell r="G7271" t="str">
            <v>FT75432</v>
          </cell>
          <cell r="H7271">
            <v>44909</v>
          </cell>
          <cell r="I7271" t="str">
            <v>ENTREGADO</v>
          </cell>
          <cell r="J7271">
            <v>44910</v>
          </cell>
          <cell r="K7271" t="str">
            <v>CRISTIAN PAREDES_ NIPRO MEDICAL CORPORATION</v>
          </cell>
          <cell r="L7271" t="str">
            <v>Calle El Arenal Oe11 192 y Panamericana Norte Galpon Azul</v>
          </cell>
          <cell r="M7271" t="str">
            <v>1790010937001</v>
          </cell>
          <cell r="N7271" t="str">
            <v>0962592597</v>
          </cell>
          <cell r="O7271" t="str">
            <v/>
          </cell>
          <cell r="P7271" t="str">
            <v>QUITO</v>
          </cell>
          <cell r="Q7271" t="str">
            <v>QUITO</v>
          </cell>
          <cell r="R7271" t="str">
            <v>PICHINCHA</v>
          </cell>
          <cell r="T7271" t="str">
            <v>FLEXTRANS UIO</v>
          </cell>
          <cell r="U7271" t="str">
            <v>FLEXNETUIO_LOCAL</v>
          </cell>
          <cell r="V7271">
            <v>1</v>
          </cell>
          <cell r="W7271">
            <v>1</v>
          </cell>
          <cell r="X7271" t="str">
            <v>FLEXNET ECUADOR - MDELIVERY</v>
          </cell>
          <cell r="Y7271" t="str">
            <v>CALLE 28 DE JUNIO S/N Y GARCIA MORENO ENTRADA LLANO GRANDE</v>
          </cell>
        </row>
        <row r="7272">
          <cell r="A7272" t="str">
            <v>2475791</v>
          </cell>
          <cell r="B7272">
            <v>479362</v>
          </cell>
          <cell r="C7272" t="str">
            <v>2475791</v>
          </cell>
          <cell r="D7272" t="str">
            <v>MDELIVERY</v>
          </cell>
          <cell r="E7272" t="str">
            <v>DESPACHO</v>
          </cell>
          <cell r="F7272" t="str">
            <v>NORMAL</v>
          </cell>
          <cell r="G7272" t="str">
            <v>IC3865</v>
          </cell>
          <cell r="H7272">
            <v>44909</v>
          </cell>
          <cell r="I7272" t="str">
            <v>ENTREGADO</v>
          </cell>
          <cell r="J7272">
            <v>44910</v>
          </cell>
          <cell r="K7272" t="str">
            <v>Maria Rosa Peralta_ASOCIACION DE PROFESORES DE LA UNIVERSIDAD DEL AZUAY</v>
          </cell>
          <cell r="L7272" t="str">
            <v>AV 24 DE MAYO 7 77 Y HERNAN MALO EN LA UNIV DEL AZUAY DEJE EN LA ASOCIACION DE PROFESORES CUENCA</v>
          </cell>
          <cell r="M7272" t="str">
            <v>0190301842001</v>
          </cell>
          <cell r="N7272" t="str">
            <v>0984870352</v>
          </cell>
          <cell r="O7272" t="str">
            <v/>
          </cell>
          <cell r="P7272" t="str">
            <v>CUENCA</v>
          </cell>
          <cell r="Q7272" t="str">
            <v>CUENCA</v>
          </cell>
          <cell r="R7272" t="str">
            <v>AZUAY</v>
          </cell>
          <cell r="T7272" t="str">
            <v>ITSACOURIER</v>
          </cell>
          <cell r="U7272" t="str">
            <v>FLEXNETUIO_PROVINCIA</v>
          </cell>
          <cell r="V7272">
            <v>1</v>
          </cell>
          <cell r="W7272">
            <v>1</v>
          </cell>
          <cell r="X7272" t="str">
            <v>FLEXNET ECUADOR - MDELIVERY</v>
          </cell>
          <cell r="Y7272" t="str">
            <v>CALLE 28 DE JUNIO S/N Y GARCIA MORENO ENTRADA LLANO GRANDE</v>
          </cell>
        </row>
        <row r="7273">
          <cell r="A7273" t="str">
            <v>2475792</v>
          </cell>
          <cell r="B7273">
            <v>479363</v>
          </cell>
          <cell r="C7273" t="str">
            <v>2475792</v>
          </cell>
          <cell r="D7273" t="str">
            <v>MDELIVERY</v>
          </cell>
          <cell r="E7273" t="str">
            <v>DESPACHO</v>
          </cell>
          <cell r="F7273" t="str">
            <v>NORMAL</v>
          </cell>
          <cell r="G7273" t="str">
            <v>FT75425</v>
          </cell>
          <cell r="H7273">
            <v>44909</v>
          </cell>
          <cell r="I7273" t="str">
            <v>ENTREGADO</v>
          </cell>
          <cell r="J7273">
            <v>44910</v>
          </cell>
          <cell r="K7273" t="str">
            <v>Martha Chapaca_MARCO FRANCISCO CHAPACA GAVILANES</v>
          </cell>
          <cell r="L7273" t="str">
            <v xml:space="preserve"> PICHINCHA QUITO INTI OE2 243 LAURO GUERRERO SECTOR LA MAGDALENA </v>
          </cell>
          <cell r="M7273" t="str">
            <v>1711681831001</v>
          </cell>
          <cell r="N7273" t="str">
            <v>0984605107</v>
          </cell>
          <cell r="O7273" t="str">
            <v/>
          </cell>
          <cell r="P7273" t="str">
            <v>QUITO</v>
          </cell>
          <cell r="Q7273" t="str">
            <v>QUITO</v>
          </cell>
          <cell r="R7273" t="str">
            <v>PICHINCHA</v>
          </cell>
          <cell r="T7273" t="str">
            <v>FLEXTRANS UIO</v>
          </cell>
          <cell r="U7273" t="str">
            <v>FLEXNETUIO_LOCAL</v>
          </cell>
          <cell r="V7273">
            <v>1</v>
          </cell>
          <cell r="W7273">
            <v>1</v>
          </cell>
          <cell r="X7273" t="str">
            <v>FLEXNET ECUADOR - MDELIVERY</v>
          </cell>
          <cell r="Y7273" t="str">
            <v>CALLE 28 DE JUNIO S/N Y GARCIA MORENO ENTRADA LLANO GRANDE</v>
          </cell>
        </row>
        <row r="7274">
          <cell r="A7274" t="str">
            <v>2475793</v>
          </cell>
          <cell r="B7274">
            <v>479364</v>
          </cell>
          <cell r="C7274" t="str">
            <v>2475793</v>
          </cell>
          <cell r="D7274" t="str">
            <v>MDELIVERY</v>
          </cell>
          <cell r="E7274" t="str">
            <v>DESPACHO</v>
          </cell>
          <cell r="F7274" t="str">
            <v>NORMAL</v>
          </cell>
          <cell r="G7274" t="str">
            <v>TF88945</v>
          </cell>
          <cell r="H7274">
            <v>44909</v>
          </cell>
          <cell r="I7274" t="str">
            <v>ENTREGADO</v>
          </cell>
          <cell r="J7274">
            <v>44914</v>
          </cell>
          <cell r="K7274" t="str">
            <v xml:space="preserve">CARRIEL MANCILLA JORGE ALEJANDRO O ALISSON MORAN_CEMIG S A </v>
          </cell>
          <cell r="L7274" t="str">
            <v>Interhospital Av del Bombero Piso 13 oficina 1310</v>
          </cell>
          <cell r="M7274" t="str">
            <v>0993321214001</v>
          </cell>
          <cell r="N7274" t="str">
            <v>0992500448</v>
          </cell>
          <cell r="O7274" t="str">
            <v/>
          </cell>
          <cell r="P7274" t="str">
            <v>GUAYAQUIL</v>
          </cell>
          <cell r="Q7274" t="str">
            <v>GUAYAQUIL</v>
          </cell>
          <cell r="R7274" t="str">
            <v>GUAYAS</v>
          </cell>
          <cell r="T7274" t="str">
            <v>ITSACOURIER</v>
          </cell>
          <cell r="U7274" t="str">
            <v>FLEXNETUIO_GYE</v>
          </cell>
          <cell r="V7274">
            <v>1</v>
          </cell>
          <cell r="W7274">
            <v>1</v>
          </cell>
          <cell r="X7274" t="str">
            <v>FLEXNET ECUADOR - MDELIVERY</v>
          </cell>
          <cell r="Y7274" t="str">
            <v>CALLE 28 DE JUNIO S/N Y GARCIA MORENO ENTRADA LLANO GRANDE</v>
          </cell>
        </row>
        <row r="7275">
          <cell r="A7275" t="str">
            <v>2475794</v>
          </cell>
          <cell r="B7275">
            <v>479365</v>
          </cell>
          <cell r="C7275" t="str">
            <v>2475794</v>
          </cell>
          <cell r="D7275" t="str">
            <v>MDELIVERY</v>
          </cell>
          <cell r="E7275" t="str">
            <v>DESPACHO</v>
          </cell>
          <cell r="F7275" t="str">
            <v>NORMAL</v>
          </cell>
          <cell r="G7275" t="str">
            <v>IC3860</v>
          </cell>
          <cell r="H7275">
            <v>44909</v>
          </cell>
          <cell r="I7275" t="str">
            <v>ENTREGADO</v>
          </cell>
          <cell r="J7275">
            <v>44910</v>
          </cell>
          <cell r="K7275" t="str">
            <v>VERONICA INIGUEZ_MUTUALISTA DE AHORRO Y CREDITO PARA LA VIVIENDA AZUAY</v>
          </cell>
          <cell r="L7275" t="str">
            <v>HERMANO MIGUEL SN Y BOLIVAR ESQUINA MUTUALISTA AZUAY CUENCA AZUAY</v>
          </cell>
          <cell r="M7275" t="str">
            <v>0190006247001</v>
          </cell>
          <cell r="N7275" t="str">
            <v>999930026</v>
          </cell>
          <cell r="O7275" t="str">
            <v/>
          </cell>
          <cell r="P7275" t="str">
            <v>CUENCA</v>
          </cell>
          <cell r="Q7275" t="str">
            <v>CUENCA</v>
          </cell>
          <cell r="R7275" t="str">
            <v>AZUAY</v>
          </cell>
          <cell r="T7275" t="str">
            <v>ITSACOURIER</v>
          </cell>
          <cell r="U7275" t="str">
            <v>FLEXNETUIO_PROVINCIA</v>
          </cell>
          <cell r="V7275">
            <v>1</v>
          </cell>
          <cell r="W7275">
            <v>1</v>
          </cell>
          <cell r="X7275" t="str">
            <v>FLEXNET ECUADOR - MDELIVERY</v>
          </cell>
          <cell r="Y7275" t="str">
            <v>CALLE 28 DE JUNIO S/N Y GARCIA MORENO ENTRADA LLANO GRANDE</v>
          </cell>
        </row>
        <row r="7276">
          <cell r="A7276" t="str">
            <v>2475795</v>
          </cell>
          <cell r="B7276">
            <v>479366</v>
          </cell>
          <cell r="C7276" t="str">
            <v>2475795</v>
          </cell>
          <cell r="D7276" t="str">
            <v>MDELIVERY</v>
          </cell>
          <cell r="E7276" t="str">
            <v>DESPACHO</v>
          </cell>
          <cell r="F7276" t="str">
            <v>NORMAL</v>
          </cell>
          <cell r="G7276" t="str">
            <v>FT75420</v>
          </cell>
          <cell r="H7276">
            <v>44909</v>
          </cell>
          <cell r="I7276" t="str">
            <v>ENTREGADO</v>
          </cell>
          <cell r="J7276">
            <v>44910</v>
          </cell>
          <cell r="K7276" t="str">
            <v>cyntia porras mirelia guerrero_ASOCIACION DE PROFESORES PONTIFICIA UNIVERSISAD CATOLICA</v>
          </cell>
          <cell r="L7276" t="str">
            <v>av 12 de octubre y veintimilla</v>
          </cell>
          <cell r="M7276" t="str">
            <v>1791700341001</v>
          </cell>
          <cell r="N7276" t="str">
            <v>0998042380</v>
          </cell>
          <cell r="O7276" t="str">
            <v/>
          </cell>
          <cell r="P7276" t="str">
            <v>QUITO</v>
          </cell>
          <cell r="Q7276" t="str">
            <v>QUITO</v>
          </cell>
          <cell r="R7276" t="str">
            <v>PICHINCHA</v>
          </cell>
          <cell r="T7276" t="str">
            <v>TRANSERVISS</v>
          </cell>
          <cell r="U7276" t="str">
            <v>FLEXNETUIO_LOCAL</v>
          </cell>
          <cell r="V7276">
            <v>1</v>
          </cell>
          <cell r="W7276">
            <v>1</v>
          </cell>
          <cell r="X7276" t="str">
            <v>FLEXNET ECUADOR - MDELIVERY</v>
          </cell>
          <cell r="Y7276" t="str">
            <v>CALLE 28 DE JUNIO S/N Y GARCIA MORENO ENTRADA LLANO GRANDE</v>
          </cell>
        </row>
        <row r="7277">
          <cell r="A7277" t="str">
            <v>2475797</v>
          </cell>
          <cell r="B7277">
            <v>479367</v>
          </cell>
          <cell r="C7277" t="str">
            <v>2475797</v>
          </cell>
          <cell r="D7277" t="str">
            <v>MDELIVERY</v>
          </cell>
          <cell r="E7277" t="str">
            <v>DESPACHO</v>
          </cell>
          <cell r="F7277" t="str">
            <v>NORMAL</v>
          </cell>
          <cell r="G7277" t="str">
            <v>TF88954</v>
          </cell>
          <cell r="H7277">
            <v>44909</v>
          </cell>
          <cell r="I7277" t="str">
            <v>ENTREGADO</v>
          </cell>
          <cell r="J7277">
            <v>44910</v>
          </cell>
          <cell r="K7277" t="str">
            <v>JEFFERSON VEGA VICTOR ARANA_LABORATORIOS BAGO DEL ECUADOR S A</v>
          </cell>
          <cell r="L7277" t="str">
            <v>AV JUAN TANCA MARENGO Y CONSTITUCION EDIFICIO NOBIS EXECUTIVE CENTER OF 701 FRENTE MALL EL SOL</v>
          </cell>
          <cell r="M7277" t="str">
            <v>1791224493001</v>
          </cell>
          <cell r="N7277" t="str">
            <v>0993987773</v>
          </cell>
          <cell r="P7277" t="str">
            <v>GUAYAQUIL</v>
          </cell>
          <cell r="Q7277" t="str">
            <v>GUAYAQUIL</v>
          </cell>
          <cell r="R7277" t="str">
            <v>GUAYAS</v>
          </cell>
          <cell r="T7277" t="str">
            <v>ITSACOURIER</v>
          </cell>
          <cell r="U7277" t="str">
            <v>FLEXNETUIO_GYE</v>
          </cell>
          <cell r="V7277">
            <v>2</v>
          </cell>
          <cell r="W7277">
            <v>1</v>
          </cell>
          <cell r="X7277" t="str">
            <v>FLEXNET ECUADOR - MDELIVERY</v>
          </cell>
          <cell r="Y7277" t="str">
            <v>CALLE 28 DE JUNIO S/N Y GARCIA MORENO ENTRADA LLANO GRANDE</v>
          </cell>
        </row>
        <row r="7278">
          <cell r="A7278" t="str">
            <v>2475859</v>
          </cell>
          <cell r="B7278">
            <v>479368</v>
          </cell>
          <cell r="C7278" t="str">
            <v>2475859</v>
          </cell>
          <cell r="D7278" t="str">
            <v>MDELIVERY</v>
          </cell>
          <cell r="E7278" t="str">
            <v>DESPACHO</v>
          </cell>
          <cell r="F7278" t="str">
            <v>NORMAL</v>
          </cell>
          <cell r="G7278" t="str">
            <v>FT75424</v>
          </cell>
          <cell r="H7278">
            <v>44909</v>
          </cell>
          <cell r="I7278" t="str">
            <v>ENTREGADO</v>
          </cell>
          <cell r="J7278">
            <v>44910</v>
          </cell>
          <cell r="K7278" t="str">
            <v>AYALA TACO JAIME PAUL_AYALA TACO JAIME PAUL</v>
          </cell>
          <cell r="L7278" t="str">
            <v>VALLE DE LOS CHILLOS AV GENERAL PINTAG Y ANTONIO TANDAZO CONJUNTO EL COLIBRI 2 CASA 8 MZ 1 A 4 CUADRAS DEL MONUMENTO AL COLIBRI</v>
          </cell>
          <cell r="M7278" t="str">
            <v>1709434243001</v>
          </cell>
          <cell r="N7278" t="str">
            <v>0992951457</v>
          </cell>
          <cell r="O7278" t="str">
            <v/>
          </cell>
          <cell r="P7278" t="str">
            <v>QUITO</v>
          </cell>
          <cell r="Q7278" t="str">
            <v>QUITO</v>
          </cell>
          <cell r="R7278" t="str">
            <v>PICHINCHA</v>
          </cell>
          <cell r="T7278" t="str">
            <v>FLEXTRANS UIO</v>
          </cell>
          <cell r="U7278" t="str">
            <v>FLEXNETUIO_LOCAL</v>
          </cell>
          <cell r="V7278">
            <v>1</v>
          </cell>
          <cell r="W7278">
            <v>1</v>
          </cell>
          <cell r="X7278" t="str">
            <v>FLEXNET ECUADOR - MDELIVERY</v>
          </cell>
          <cell r="Y7278" t="str">
            <v>CALLE 28 DE JUNIO S/N Y GARCIA MORENO ENTRADA LLANO GRANDE</v>
          </cell>
        </row>
        <row r="7279">
          <cell r="A7279" t="str">
            <v>2475862</v>
          </cell>
          <cell r="B7279">
            <v>479369</v>
          </cell>
          <cell r="C7279" t="str">
            <v>2475862</v>
          </cell>
          <cell r="D7279" t="str">
            <v>MDELIVERY</v>
          </cell>
          <cell r="E7279" t="str">
            <v>DESPACHO</v>
          </cell>
          <cell r="F7279" t="str">
            <v>NORMAL</v>
          </cell>
          <cell r="G7279" t="str">
            <v>TF88946</v>
          </cell>
          <cell r="H7279">
            <v>44909</v>
          </cell>
          <cell r="I7279" t="str">
            <v>ENTREGADO</v>
          </cell>
          <cell r="J7279">
            <v>44910</v>
          </cell>
          <cell r="K7279" t="str">
            <v>MARCO ANTONIO ALMEIDA DELGADO ERICKA ESTEFANIA MORaN GAVILANEZ C I 0991069101_MARCO ANTONIO ALMEIDA DELGADO</v>
          </cell>
          <cell r="L7279" t="str">
            <v xml:space="preserve"> GUAYAS SECTOR CENTRO SUR CHILE Y GARCIA BOLLENA FRENTE A RESTAURANTE OLGUITA EDIFICIO DE 3 PISOS COLOR VERDE 2DO TIMBRE COMUNICARSE CON EL SR ANTES DE ACERCARSE </v>
          </cell>
          <cell r="M7279" t="str">
            <v>0909740748001</v>
          </cell>
          <cell r="N7279" t="str">
            <v>0990037640</v>
          </cell>
          <cell r="O7279" t="str">
            <v/>
          </cell>
          <cell r="P7279" t="str">
            <v>GUAYAQUIL</v>
          </cell>
          <cell r="Q7279" t="str">
            <v>GUAYAQUIL</v>
          </cell>
          <cell r="R7279" t="str">
            <v>GUAYAS</v>
          </cell>
          <cell r="T7279" t="str">
            <v>ITSACOURIER</v>
          </cell>
          <cell r="U7279" t="str">
            <v>FLEXNETUIO_GYE</v>
          </cell>
          <cell r="V7279">
            <v>1</v>
          </cell>
          <cell r="W7279">
            <v>1</v>
          </cell>
          <cell r="X7279" t="str">
            <v>FLEXNET ECUADOR - MDELIVERY</v>
          </cell>
          <cell r="Y7279" t="str">
            <v>CALLE 28 DE JUNIO S/N Y GARCIA MORENO ENTRADA LLANO GRANDE</v>
          </cell>
        </row>
        <row r="7280">
          <cell r="A7280" t="str">
            <v>2475863</v>
          </cell>
          <cell r="B7280">
            <v>479370</v>
          </cell>
          <cell r="C7280" t="str">
            <v>2475863</v>
          </cell>
          <cell r="D7280" t="str">
            <v>MDELIVERY</v>
          </cell>
          <cell r="E7280" t="str">
            <v>DESPACHO</v>
          </cell>
          <cell r="F7280" t="str">
            <v>NORMAL</v>
          </cell>
          <cell r="G7280" t="str">
            <v>TF88944</v>
          </cell>
          <cell r="H7280">
            <v>44909</v>
          </cell>
          <cell r="I7280" t="str">
            <v>ENTREGADO</v>
          </cell>
          <cell r="J7280">
            <v>44917</v>
          </cell>
          <cell r="K7280" t="str">
            <v>ANA MARiA LUNA BARZOLA_ANA MARIA LUNA BARZOLA</v>
          </cell>
          <cell r="L7280" t="str">
            <v>GUAYAS BARRIO GUASMO NORTE COOP DIOS DA PARA TODOS MANZANA F SOLAR 3 INGRESA POR TORRES Y TORRES A MANO IZQUIERDA 1RA CUADRA A MANO DERECHA CASA DE 1 PISO CON PORToN DE ALAMBRES COMUNICARSE CON LA SRA</v>
          </cell>
          <cell r="M7280" t="str">
            <v>0905860433001</v>
          </cell>
          <cell r="N7280" t="str">
            <v>0994328980</v>
          </cell>
          <cell r="O7280" t="str">
            <v/>
          </cell>
          <cell r="P7280" t="str">
            <v>GUAYAQUIL</v>
          </cell>
          <cell r="Q7280" t="str">
            <v>GUAYAQUIL</v>
          </cell>
          <cell r="R7280" t="str">
            <v>GUAYAS</v>
          </cell>
          <cell r="T7280" t="str">
            <v>FLEXTRANS GYE</v>
          </cell>
          <cell r="U7280" t="str">
            <v>FLEXNETUIO_GYE</v>
          </cell>
          <cell r="V7280">
            <v>1</v>
          </cell>
          <cell r="W7280">
            <v>1</v>
          </cell>
          <cell r="X7280" t="str">
            <v>FLEXNET ECUADOR - MDELIVERY</v>
          </cell>
          <cell r="Y7280" t="str">
            <v>CALLE 28 DE JUNIO S/N Y GARCIA MORENO ENTRADA LLANO GRANDE</v>
          </cell>
        </row>
        <row r="7281">
          <cell r="A7281" t="str">
            <v>2475864</v>
          </cell>
          <cell r="B7281">
            <v>479371</v>
          </cell>
          <cell r="C7281" t="str">
            <v>2475864</v>
          </cell>
          <cell r="D7281" t="str">
            <v>MDELIVERY</v>
          </cell>
          <cell r="E7281" t="str">
            <v>DESPACHO</v>
          </cell>
          <cell r="F7281" t="str">
            <v>NORMAL</v>
          </cell>
          <cell r="G7281" t="str">
            <v>031080002475864</v>
          </cell>
          <cell r="H7281">
            <v>44909</v>
          </cell>
          <cell r="I7281" t="str">
            <v>ENTREGADO</v>
          </cell>
          <cell r="J7281">
            <v>44910</v>
          </cell>
          <cell r="K7281" t="str">
            <v>KAROLINA PLUAS_CARLOS ALFREDO PEREZ PLUAS</v>
          </cell>
          <cell r="L7281" t="str">
            <v>GUAYAS CALLES Cristobal colon Y leopoldo gordon canton pedro carbo atras del banecuador casa color naranja dos plantas</v>
          </cell>
          <cell r="M7281" t="str">
            <v>0928136175001</v>
          </cell>
          <cell r="N7281" t="str">
            <v>0994754330/0988196861</v>
          </cell>
          <cell r="O7281" t="str">
            <v/>
          </cell>
          <cell r="P7281" t="str">
            <v>PEDRO CARBO</v>
          </cell>
          <cell r="Q7281" t="str">
            <v>PEDRO CARBO</v>
          </cell>
          <cell r="R7281" t="str">
            <v>GUAYAS</v>
          </cell>
          <cell r="T7281" t="str">
            <v>TRAMACO</v>
          </cell>
          <cell r="U7281" t="str">
            <v>FLEXNETUIO_PROVINCIA</v>
          </cell>
          <cell r="V7281">
            <v>1</v>
          </cell>
          <cell r="W7281">
            <v>1</v>
          </cell>
          <cell r="X7281" t="str">
            <v>FLEXNET ECUADOR - MDELIVERY</v>
          </cell>
          <cell r="Y7281" t="str">
            <v>CALLE 28 DE JUNIO S/N Y GARCIA MORENO ENTRADA LLANO GRANDE</v>
          </cell>
        </row>
        <row r="7282">
          <cell r="A7282" t="str">
            <v>2475925</v>
          </cell>
          <cell r="B7282">
            <v>479372</v>
          </cell>
          <cell r="C7282" t="str">
            <v>2475925</v>
          </cell>
          <cell r="D7282" t="str">
            <v>MDELIVERY</v>
          </cell>
          <cell r="E7282" t="str">
            <v>DESPACHO</v>
          </cell>
          <cell r="F7282" t="str">
            <v>NORMAL</v>
          </cell>
          <cell r="G7282" t="str">
            <v>FT75430</v>
          </cell>
          <cell r="H7282">
            <v>44909</v>
          </cell>
          <cell r="I7282" t="str">
            <v>ENTREGADO</v>
          </cell>
          <cell r="J7282">
            <v>44910</v>
          </cell>
          <cell r="K7282" t="str">
            <v>CHRISTINE FALCONI_JORGE PATRICIO FALCONI MONTALVO</v>
          </cell>
          <cell r="L7282" t="str">
            <v xml:space="preserve"> 3 era transversal s3 158 y via intervalles TUMBACO Falconi Arquitectos OFICINA </v>
          </cell>
          <cell r="M7282" t="str">
            <v>0600885602001</v>
          </cell>
          <cell r="N7282" t="str">
            <v>0999828298</v>
          </cell>
          <cell r="O7282" t="str">
            <v/>
          </cell>
          <cell r="P7282" t="str">
            <v>QUITO</v>
          </cell>
          <cell r="Q7282" t="str">
            <v>QUITO</v>
          </cell>
          <cell r="R7282" t="str">
            <v>PICHINCHA</v>
          </cell>
          <cell r="T7282" t="str">
            <v>FLEXTRANS UIO</v>
          </cell>
          <cell r="U7282" t="str">
            <v>FLEXNETUIO_LOCAL</v>
          </cell>
          <cell r="V7282">
            <v>1</v>
          </cell>
          <cell r="W7282">
            <v>1</v>
          </cell>
          <cell r="X7282" t="str">
            <v>FLEXNET ECUADOR - MDELIVERY</v>
          </cell>
          <cell r="Y7282" t="str">
            <v>CALLE 28 DE JUNIO S/N Y GARCIA MORENO ENTRADA LLANO GRANDE</v>
          </cell>
        </row>
        <row r="7283">
          <cell r="A7283" t="str">
            <v>2475926</v>
          </cell>
          <cell r="B7283">
            <v>479373</v>
          </cell>
          <cell r="C7283" t="str">
            <v>2475926</v>
          </cell>
          <cell r="D7283" t="str">
            <v>MDELIVERY</v>
          </cell>
          <cell r="E7283" t="str">
            <v>DESPACHO</v>
          </cell>
          <cell r="F7283" t="str">
            <v>NORMAL</v>
          </cell>
          <cell r="G7283" t="str">
            <v>FT75429</v>
          </cell>
          <cell r="H7283">
            <v>44909</v>
          </cell>
          <cell r="I7283" t="str">
            <v>ENTREGADO</v>
          </cell>
          <cell r="J7283">
            <v>44910</v>
          </cell>
          <cell r="K7283" t="str">
            <v>JOHN SEBASTIAN SANCHEZ ESPINOSA_JOHN SEBASTIAN SANCHEZ ESPINOSA</v>
          </cell>
          <cell r="L7283" t="str">
            <v xml:space="preserve"> CALLE LEONARDO TEJADA E15 173 Y ANTIGUA VIA NAYON EDIFICIO TORRES FEDS DTPO 503A </v>
          </cell>
          <cell r="M7283" t="str">
            <v>1714024823001</v>
          </cell>
          <cell r="N7283" t="str">
            <v>0995448140</v>
          </cell>
          <cell r="O7283" t="str">
            <v/>
          </cell>
          <cell r="P7283" t="str">
            <v>QUITO</v>
          </cell>
          <cell r="Q7283" t="str">
            <v>QUITO</v>
          </cell>
          <cell r="R7283" t="str">
            <v>PICHINCHA</v>
          </cell>
          <cell r="T7283" t="str">
            <v>FLEXTRANS UIO</v>
          </cell>
          <cell r="U7283" t="str">
            <v>FLEXNETUIO_LOCAL</v>
          </cell>
          <cell r="V7283">
            <v>1</v>
          </cell>
          <cell r="W7283">
            <v>1</v>
          </cell>
          <cell r="X7283" t="str">
            <v>FLEXNET ECUADOR - MDELIVERY</v>
          </cell>
          <cell r="Y7283" t="str">
            <v>CALLE 28 DE JUNIO S/N Y GARCIA MORENO ENTRADA LLANO GRANDE</v>
          </cell>
        </row>
        <row r="7284">
          <cell r="A7284" t="str">
            <v>2475927</v>
          </cell>
          <cell r="B7284">
            <v>479374</v>
          </cell>
          <cell r="C7284" t="str">
            <v>2475927</v>
          </cell>
          <cell r="D7284" t="str">
            <v>MDELIVERY</v>
          </cell>
          <cell r="E7284" t="str">
            <v>DESPACHO</v>
          </cell>
          <cell r="F7284" t="str">
            <v>NORMAL</v>
          </cell>
          <cell r="G7284" t="str">
            <v>FT75435</v>
          </cell>
          <cell r="H7284">
            <v>44909</v>
          </cell>
          <cell r="I7284" t="str">
            <v>ENTREGADO</v>
          </cell>
          <cell r="J7284">
            <v>44910</v>
          </cell>
          <cell r="K7284" t="str">
            <v>SONIA ROSMERY LASCANO CACUANGO_SONIA ROSMERY LASCANO CACUANGO</v>
          </cell>
          <cell r="L7284" t="str">
            <v>el mercurio n37d casa 411 y juan alcantara junto a la embajada de cuba</v>
          </cell>
          <cell r="M7284" t="str">
            <v>1707286124001</v>
          </cell>
          <cell r="N7284" t="str">
            <v>0998778852</v>
          </cell>
          <cell r="O7284" t="str">
            <v/>
          </cell>
          <cell r="P7284" t="str">
            <v>QUITO</v>
          </cell>
          <cell r="Q7284" t="str">
            <v>QUITO</v>
          </cell>
          <cell r="R7284" t="str">
            <v>PICHINCHA</v>
          </cell>
          <cell r="T7284" t="str">
            <v>FLEXTRANS UIO</v>
          </cell>
          <cell r="U7284" t="str">
            <v>FLEXNETUIO_LOCAL</v>
          </cell>
          <cell r="V7284">
            <v>1</v>
          </cell>
          <cell r="W7284">
            <v>1</v>
          </cell>
          <cell r="X7284" t="str">
            <v>FLEXNET ECUADOR - MDELIVERY</v>
          </cell>
          <cell r="Y7284" t="str">
            <v>CALLE 28 DE JUNIO S/N Y GARCIA MORENO ENTRADA LLANO GRANDE</v>
          </cell>
        </row>
        <row r="7285">
          <cell r="A7285" t="str">
            <v>2475928</v>
          </cell>
          <cell r="B7285">
            <v>479375</v>
          </cell>
          <cell r="C7285" t="str">
            <v>2475928</v>
          </cell>
          <cell r="D7285" t="str">
            <v>MDELIVERY</v>
          </cell>
          <cell r="E7285" t="str">
            <v>DESPACHO</v>
          </cell>
          <cell r="F7285" t="str">
            <v>NORMAL</v>
          </cell>
          <cell r="G7285" t="str">
            <v>FT75428</v>
          </cell>
          <cell r="H7285">
            <v>44909</v>
          </cell>
          <cell r="I7285" t="str">
            <v>ENTREGADO</v>
          </cell>
          <cell r="J7285">
            <v>44910</v>
          </cell>
          <cell r="K7285" t="str">
            <v>LUIS ALFONSO MALAN CHIMBOLEMA_LUIS ALFONSO MALAN CHIMBOLEMA</v>
          </cell>
          <cell r="L7285" t="str">
            <v xml:space="preserve"> YARUQUI KM 33 VIA INTEROCEANICA Y TNTE HUGO ORTIZ A LADO DE LA NOTARIA 57 DE YARUQUI entre el hospital y colegio tecnico de yaruqui </v>
          </cell>
          <cell r="M7285" t="str">
            <v>0603000514001</v>
          </cell>
          <cell r="N7285" t="str">
            <v>0999774978</v>
          </cell>
          <cell r="O7285" t="str">
            <v/>
          </cell>
          <cell r="P7285" t="str">
            <v>QUITO</v>
          </cell>
          <cell r="Q7285" t="str">
            <v>QUITO</v>
          </cell>
          <cell r="R7285" t="str">
            <v>PICHINCHA</v>
          </cell>
          <cell r="T7285" t="str">
            <v>FLEXTRANS UIO</v>
          </cell>
          <cell r="U7285" t="str">
            <v>FLEXNETUIO_LOCAL</v>
          </cell>
          <cell r="V7285">
            <v>1</v>
          </cell>
          <cell r="W7285">
            <v>1</v>
          </cell>
          <cell r="X7285" t="str">
            <v>FLEXNET ECUADOR - MDELIVERY</v>
          </cell>
          <cell r="Y7285" t="str">
            <v>CALLE 28 DE JUNIO S/N Y GARCIA MORENO ENTRADA LLANO GRANDE</v>
          </cell>
        </row>
        <row r="7286">
          <cell r="A7286" t="str">
            <v>2475929</v>
          </cell>
          <cell r="B7286">
            <v>479376</v>
          </cell>
          <cell r="C7286" t="str">
            <v>2475929</v>
          </cell>
          <cell r="D7286" t="str">
            <v>MDELIVERY</v>
          </cell>
          <cell r="E7286" t="str">
            <v>DESPACHO</v>
          </cell>
          <cell r="F7286" t="str">
            <v>NORMAL</v>
          </cell>
          <cell r="G7286" t="str">
            <v>TF88937</v>
          </cell>
          <cell r="H7286">
            <v>44909</v>
          </cell>
          <cell r="I7286" t="str">
            <v>ENTREGADO</v>
          </cell>
          <cell r="J7286">
            <v>44911</v>
          </cell>
          <cell r="K7286" t="str">
            <v xml:space="preserve">MELANY LAYEDRA_VANON S A </v>
          </cell>
          <cell r="L7286" t="str">
            <v xml:space="preserve"> cdla santa adriana mz 13 sl 2 atras del iess de la martha de roldos VANON S A </v>
          </cell>
          <cell r="M7286" t="str">
            <v>0992278315001</v>
          </cell>
          <cell r="N7286" t="str">
            <v>0987439846</v>
          </cell>
          <cell r="O7286" t="str">
            <v/>
          </cell>
          <cell r="P7286" t="str">
            <v>GUAYAQUIL</v>
          </cell>
          <cell r="Q7286" t="str">
            <v>GUAYAQUIL</v>
          </cell>
          <cell r="R7286" t="str">
            <v>GUAYAS</v>
          </cell>
          <cell r="T7286" t="str">
            <v>ITSACOURIER</v>
          </cell>
          <cell r="U7286" t="str">
            <v>FLEXNETUIO_GYE</v>
          </cell>
          <cell r="V7286">
            <v>1</v>
          </cell>
          <cell r="W7286">
            <v>1</v>
          </cell>
          <cell r="X7286" t="str">
            <v>FLEXNET ECUADOR - MDELIVERY</v>
          </cell>
          <cell r="Y7286" t="str">
            <v>CALLE 28 DE JUNIO S/N Y GARCIA MORENO ENTRADA LLANO GRANDE</v>
          </cell>
        </row>
        <row r="7287">
          <cell r="A7287" t="str">
            <v>2475796_1</v>
          </cell>
          <cell r="B7287">
            <v>479377</v>
          </cell>
          <cell r="C7287" t="str">
            <v>2475796_1</v>
          </cell>
          <cell r="D7287" t="str">
            <v>MDELIVERY</v>
          </cell>
          <cell r="E7287" t="str">
            <v>DESPACHO</v>
          </cell>
          <cell r="F7287" t="str">
            <v>EXPRESS</v>
          </cell>
          <cell r="G7287" t="str">
            <v>TS7927</v>
          </cell>
          <cell r="H7287">
            <v>44909</v>
          </cell>
          <cell r="I7287" t="str">
            <v>ENTREGADO</v>
          </cell>
          <cell r="J7287">
            <v>44909</v>
          </cell>
          <cell r="K7287" t="str">
            <v>CRISTINA PAVON_OSCAR SIMON VASQUEZ BONE</v>
          </cell>
          <cell r="L7287" t="str">
            <v>TORIBIO MONTES Y DANIEL HIDALGO CASA N27 07</v>
          </cell>
          <cell r="M7287" t="str">
            <v>0750664211001</v>
          </cell>
          <cell r="N7287" t="str">
            <v>0984746868</v>
          </cell>
          <cell r="O7287" t="str">
            <v/>
          </cell>
          <cell r="P7287" t="str">
            <v>QUITO</v>
          </cell>
          <cell r="Q7287" t="str">
            <v>QUITO</v>
          </cell>
          <cell r="R7287" t="str">
            <v>PICHINCHA</v>
          </cell>
          <cell r="T7287" t="str">
            <v>TRANSERVISS</v>
          </cell>
          <cell r="U7287" t="str">
            <v>FLEXNETUIO_LOCAL</v>
          </cell>
          <cell r="V7287">
            <v>1</v>
          </cell>
          <cell r="W7287">
            <v>1</v>
          </cell>
          <cell r="X7287" t="str">
            <v>FLEXNET ECUADOR - MDELIVERY</v>
          </cell>
          <cell r="Y7287" t="str">
            <v>CALLE 28 DE JUNIO S/N Y GARCIA MORENO ENTRADA LLANO GRANDE</v>
          </cell>
        </row>
        <row r="7288">
          <cell r="A7288" t="str">
            <v>2475930_1</v>
          </cell>
          <cell r="B7288">
            <v>479378</v>
          </cell>
          <cell r="C7288" t="str">
            <v>2475930_1</v>
          </cell>
          <cell r="D7288" t="str">
            <v>MDELIVERY</v>
          </cell>
          <cell r="E7288" t="str">
            <v>DESPACHO</v>
          </cell>
          <cell r="F7288" t="str">
            <v>EXPRESS</v>
          </cell>
          <cell r="G7288" t="str">
            <v>FT75440</v>
          </cell>
          <cell r="H7288">
            <v>44909</v>
          </cell>
          <cell r="I7288" t="str">
            <v>ENTREGADO</v>
          </cell>
          <cell r="J7288">
            <v>44910</v>
          </cell>
          <cell r="K7288" t="str">
            <v>ANA CRISTINA CABRERA_BANCO INTERNACIONAL</v>
          </cell>
          <cell r="L7288" t="str">
            <v>PATRIA Y 9 DE OCTUBRE MATRIZ BANCO INTERNACIONAL AREA DE CORRESPONDENCIA</v>
          </cell>
          <cell r="M7288" t="str">
            <v>1790098354001</v>
          </cell>
          <cell r="N7288" t="str">
            <v>0984009904</v>
          </cell>
          <cell r="O7288" t="str">
            <v/>
          </cell>
          <cell r="P7288" t="str">
            <v>QUITO</v>
          </cell>
          <cell r="Q7288" t="str">
            <v>QUITO</v>
          </cell>
          <cell r="R7288" t="str">
            <v>PICHINCHA</v>
          </cell>
          <cell r="T7288" t="str">
            <v>FLEXTRANS UIO</v>
          </cell>
          <cell r="U7288" t="str">
            <v>FLEXNETUIO_LOCAL</v>
          </cell>
          <cell r="V7288">
            <v>1</v>
          </cell>
          <cell r="W7288">
            <v>1</v>
          </cell>
          <cell r="X7288" t="str">
            <v>FLEXNET ECUADOR - MDELIVERY</v>
          </cell>
          <cell r="Y7288" t="str">
            <v>CALLE 28 DE JUNIO S/N Y GARCIA MORENO ENTRADA LLANO GRANDE</v>
          </cell>
        </row>
        <row r="7289">
          <cell r="A7289" t="str">
            <v>2475734</v>
          </cell>
          <cell r="B7289">
            <v>479317</v>
          </cell>
          <cell r="C7289" t="str">
            <v>2475734</v>
          </cell>
          <cell r="D7289" t="str">
            <v>MDELIVERY</v>
          </cell>
          <cell r="E7289" t="str">
            <v>DESPACHO</v>
          </cell>
          <cell r="F7289" t="str">
            <v>EXPRESS</v>
          </cell>
          <cell r="G7289" t="str">
            <v>TS7929</v>
          </cell>
          <cell r="H7289">
            <v>44909</v>
          </cell>
          <cell r="I7289" t="str">
            <v>ENTREGADO</v>
          </cell>
          <cell r="J7289">
            <v>44909</v>
          </cell>
          <cell r="K7289" t="str">
            <v>CRISTINA PAVON_TOLEDO CHAUCA DANIEL ALEJANDRO</v>
          </cell>
          <cell r="L7289" t="str">
            <v>TORIBIO MONTES Y DANIEL HIDALGO CASA N27 07</v>
          </cell>
          <cell r="M7289" t="str">
            <v>1720282456001</v>
          </cell>
          <cell r="N7289" t="str">
            <v>0984746868</v>
          </cell>
          <cell r="O7289" t="str">
            <v/>
          </cell>
          <cell r="P7289" t="str">
            <v>QUITO</v>
          </cell>
          <cell r="Q7289" t="str">
            <v>QUITO</v>
          </cell>
          <cell r="R7289" t="str">
            <v>PICHINCHA</v>
          </cell>
          <cell r="T7289" t="str">
            <v>TRANSERVISS</v>
          </cell>
          <cell r="U7289" t="str">
            <v>FLEXNETUIO_LOCAL</v>
          </cell>
          <cell r="V7289">
            <v>1</v>
          </cell>
          <cell r="W7289">
            <v>1</v>
          </cell>
          <cell r="X7289" t="str">
            <v>FLEXNET ECUADOR - MDELIVERY</v>
          </cell>
          <cell r="Y7289" t="str">
            <v>CALLE 28 DE JUNIO S/N Y GARCIA MORENO ENTRADA LLANO GRANDE</v>
          </cell>
        </row>
        <row r="7290">
          <cell r="A7290" t="str">
            <v>2475740</v>
          </cell>
          <cell r="B7290">
            <v>479318</v>
          </cell>
          <cell r="C7290" t="str">
            <v>2475740</v>
          </cell>
          <cell r="D7290" t="str">
            <v>MDELIVERY</v>
          </cell>
          <cell r="E7290" t="str">
            <v>DESPACHO</v>
          </cell>
          <cell r="F7290" t="str">
            <v>EXPRESS</v>
          </cell>
          <cell r="G7290" t="str">
            <v>TS7928</v>
          </cell>
          <cell r="H7290">
            <v>44909</v>
          </cell>
          <cell r="I7290" t="str">
            <v>ENTREGADO</v>
          </cell>
          <cell r="J7290">
            <v>44909</v>
          </cell>
          <cell r="K7290" t="str">
            <v>ANOYKAR ASTOR_RUTH VANESSA CAIZA MOLINA</v>
          </cell>
          <cell r="L7290" t="str">
            <v>MARIANA DE JESUS CALLE VANCOUVER CON ITALIA EDIF GARCIAS BUENO</v>
          </cell>
          <cell r="M7290" t="str">
            <v>0920192846001</v>
          </cell>
          <cell r="N7290" t="str">
            <v>0978959550</v>
          </cell>
          <cell r="O7290" t="str">
            <v/>
          </cell>
          <cell r="P7290" t="str">
            <v>QUITO</v>
          </cell>
          <cell r="Q7290" t="str">
            <v>QUITO</v>
          </cell>
          <cell r="R7290" t="str">
            <v>PICHINCHA</v>
          </cell>
          <cell r="T7290" t="str">
            <v>TRANSERVISS</v>
          </cell>
          <cell r="U7290" t="str">
            <v>FLEXNETUIO_LOCAL</v>
          </cell>
          <cell r="V7290">
            <v>1</v>
          </cell>
          <cell r="W7290">
            <v>1</v>
          </cell>
          <cell r="X7290" t="str">
            <v>FLEXNET ECUADOR - MDELIVERY</v>
          </cell>
          <cell r="Y7290" t="str">
            <v>CALLE 28 DE JUNIO S/N Y GARCIA MORENO ENTRADA LLANO GRANDE</v>
          </cell>
        </row>
        <row r="7291">
          <cell r="A7291" t="str">
            <v>2475742</v>
          </cell>
          <cell r="B7291">
            <v>479319</v>
          </cell>
          <cell r="C7291" t="str">
            <v>2475742</v>
          </cell>
          <cell r="D7291" t="str">
            <v>MDELIVERY</v>
          </cell>
          <cell r="E7291" t="str">
            <v>DESPACHO</v>
          </cell>
          <cell r="F7291" t="str">
            <v>EXPRESS</v>
          </cell>
          <cell r="G7291" t="str">
            <v>EC5825</v>
          </cell>
          <cell r="H7291">
            <v>44909</v>
          </cell>
          <cell r="I7291" t="str">
            <v>ENTREGADO</v>
          </cell>
          <cell r="J7291">
            <v>44909</v>
          </cell>
          <cell r="K7291" t="str">
            <v>Elizabeth Cueva_AUTOMOTORES CONTINENTAL S A S</v>
          </cell>
          <cell r="L7291" t="str">
            <v xml:space="preserve">Sector del labrador Av 10 de Agosto N45 266 y Amazonas oficinas AUTOMOTORES CONTINENTAL S A S </v>
          </cell>
          <cell r="M7291" t="str">
            <v>1790009289001</v>
          </cell>
          <cell r="N7291" t="str">
            <v>0987007268</v>
          </cell>
          <cell r="O7291" t="str">
            <v/>
          </cell>
          <cell r="P7291" t="str">
            <v>QUITO</v>
          </cell>
          <cell r="Q7291" t="str">
            <v>QUITO</v>
          </cell>
          <cell r="R7291" t="str">
            <v>PICHINCHA</v>
          </cell>
          <cell r="T7291" t="str">
            <v>EXPRESSCON</v>
          </cell>
          <cell r="U7291" t="str">
            <v>FLEXNETUIO_LOCAL</v>
          </cell>
          <cell r="V7291">
            <v>1</v>
          </cell>
          <cell r="W7291">
            <v>1</v>
          </cell>
          <cell r="X7291" t="str">
            <v>FLEXNET ECUADOR - MDELIVERY</v>
          </cell>
          <cell r="Y7291" t="str">
            <v>CALLE 28 DE JUNIO S/N Y GARCIA MORENO ENTRADA LLANO GRANDE</v>
          </cell>
        </row>
        <row r="7292">
          <cell r="A7292" t="str">
            <v>2475744</v>
          </cell>
          <cell r="B7292">
            <v>479320</v>
          </cell>
          <cell r="C7292" t="str">
            <v>2475744</v>
          </cell>
          <cell r="D7292" t="str">
            <v>MDELIVERY</v>
          </cell>
          <cell r="E7292" t="str">
            <v>DESPACHO</v>
          </cell>
          <cell r="F7292" t="str">
            <v>EXPRESS</v>
          </cell>
          <cell r="G7292" t="str">
            <v>EC5816</v>
          </cell>
          <cell r="H7292">
            <v>44909</v>
          </cell>
          <cell r="I7292" t="str">
            <v>ENTREGADO</v>
          </cell>
          <cell r="J7292">
            <v>44910</v>
          </cell>
          <cell r="K7292" t="str">
            <v>Santiago SAAVEDRA_LABORATORIOS INDUSTRIALES FARMACEUTICOS ECUATORIAN</v>
          </cell>
          <cell r="L7292" t="str">
            <v>AV DE LA PRENSA OE2 22 ESQUINA Y CALLE JUAN GALARZA EDIFICIO LABORATORIOS LIFE</v>
          </cell>
          <cell r="M7292" t="str">
            <v>1790013502001</v>
          </cell>
          <cell r="N7292" t="str">
            <v>998608154</v>
          </cell>
          <cell r="O7292" t="str">
            <v/>
          </cell>
          <cell r="P7292" t="str">
            <v>QUITO</v>
          </cell>
          <cell r="Q7292" t="str">
            <v>QUITO</v>
          </cell>
          <cell r="R7292" t="str">
            <v>PICHINCHA</v>
          </cell>
          <cell r="T7292" t="str">
            <v>EXPRESSCON</v>
          </cell>
          <cell r="U7292" t="str">
            <v>FLEXNETUIO_LOCAL</v>
          </cell>
          <cell r="V7292">
            <v>1</v>
          </cell>
          <cell r="W7292">
            <v>1</v>
          </cell>
          <cell r="X7292" t="str">
            <v>FLEXNET ECUADOR - MDELIVERY</v>
          </cell>
          <cell r="Y7292" t="str">
            <v>CALLE 28 DE JUNIO S/N Y GARCIA MORENO ENTRADA LLANO GRANDE</v>
          </cell>
        </row>
        <row r="7293">
          <cell r="A7293" t="str">
            <v>2475769</v>
          </cell>
          <cell r="B7293">
            <v>479321</v>
          </cell>
          <cell r="C7293" t="str">
            <v>2475769</v>
          </cell>
          <cell r="D7293" t="str">
            <v>MDELIVERY</v>
          </cell>
          <cell r="E7293" t="str">
            <v>DESPACHO</v>
          </cell>
          <cell r="F7293" t="str">
            <v>EXPRESS</v>
          </cell>
          <cell r="G7293" t="str">
            <v>EC5812</v>
          </cell>
          <cell r="H7293">
            <v>44909</v>
          </cell>
          <cell r="I7293" t="str">
            <v>ENTREGADO</v>
          </cell>
          <cell r="J7293">
            <v>44909</v>
          </cell>
          <cell r="K7293" t="str">
            <v>DIANA LUCIA BRUZZONE VALDIVIESO_DIANA LUCIA BRUZZONE VALDIVIESO</v>
          </cell>
          <cell r="L7293" t="str">
            <v>Jose felix Valdivieso N45 119 y Jose Paredes Sector Centro Comercial El Bosque</v>
          </cell>
          <cell r="M7293" t="str">
            <v>1712717063001</v>
          </cell>
          <cell r="N7293" t="str">
            <v>0996318234/0993969371</v>
          </cell>
          <cell r="O7293" t="str">
            <v/>
          </cell>
          <cell r="P7293" t="str">
            <v>QUITO</v>
          </cell>
          <cell r="Q7293" t="str">
            <v>QUITO</v>
          </cell>
          <cell r="R7293" t="str">
            <v>PICHINCHA</v>
          </cell>
          <cell r="T7293" t="str">
            <v>EXPRESSCON</v>
          </cell>
          <cell r="U7293" t="str">
            <v>FLEXNETUIO_LOCAL</v>
          </cell>
          <cell r="V7293">
            <v>1</v>
          </cell>
          <cell r="W7293">
            <v>1</v>
          </cell>
          <cell r="X7293" t="str">
            <v>FLEXNET ECUADOR - MDELIVERY</v>
          </cell>
          <cell r="Y7293" t="str">
            <v>CALLE 28 DE JUNIO S/N Y GARCIA MORENO ENTRADA LLANO GRANDE</v>
          </cell>
        </row>
        <row r="7294">
          <cell r="A7294" t="str">
            <v>2475770</v>
          </cell>
          <cell r="B7294">
            <v>479322</v>
          </cell>
          <cell r="C7294" t="str">
            <v>2475770</v>
          </cell>
          <cell r="D7294" t="str">
            <v>MDELIVERY</v>
          </cell>
          <cell r="E7294" t="str">
            <v>DESPACHO</v>
          </cell>
          <cell r="F7294" t="str">
            <v>EXPRESS</v>
          </cell>
          <cell r="G7294" t="str">
            <v>FT75439</v>
          </cell>
          <cell r="H7294">
            <v>44909</v>
          </cell>
          <cell r="I7294" t="str">
            <v>ENTREGADO</v>
          </cell>
          <cell r="J7294">
            <v>44914</v>
          </cell>
          <cell r="K7294" t="str">
            <v xml:space="preserve">FANNY REVELO LEYDI MONTE_MEGADATOS S A </v>
          </cell>
          <cell r="L7294" t="str">
            <v xml:space="preserve"> PICHINCHA QUITO NuNez de Vela E3 13 y Atahualpa Ed Torre del puente 3er piso Quito </v>
          </cell>
          <cell r="M7294" t="str">
            <v>1791287541001</v>
          </cell>
          <cell r="N7294" t="str">
            <v>0998042913/0984498818</v>
          </cell>
          <cell r="O7294" t="str">
            <v/>
          </cell>
          <cell r="P7294" t="str">
            <v>QUITO</v>
          </cell>
          <cell r="Q7294" t="str">
            <v>QUITO</v>
          </cell>
          <cell r="R7294" t="str">
            <v>PICHINCHA</v>
          </cell>
          <cell r="T7294" t="str">
            <v>FLEXTRANS UIO</v>
          </cell>
          <cell r="U7294" t="str">
            <v>FLEXNETUIO_LOCAL</v>
          </cell>
          <cell r="V7294">
            <v>1</v>
          </cell>
          <cell r="W7294">
            <v>1</v>
          </cell>
          <cell r="X7294" t="str">
            <v>FLEXNET ECUADOR - MDELIVERY</v>
          </cell>
          <cell r="Y7294" t="str">
            <v>CALLE 28 DE JUNIO S/N Y GARCIA MORENO ENTRADA LLANO GRANDE</v>
          </cell>
        </row>
        <row r="7295">
          <cell r="A7295" t="str">
            <v>2475789</v>
          </cell>
          <cell r="B7295">
            <v>479323</v>
          </cell>
          <cell r="C7295" t="str">
            <v>2475789</v>
          </cell>
          <cell r="D7295" t="str">
            <v>MDELIVERY</v>
          </cell>
          <cell r="E7295" t="str">
            <v>DESPACHO</v>
          </cell>
          <cell r="F7295" t="str">
            <v>EXPRESS</v>
          </cell>
          <cell r="G7295" t="str">
            <v>TS7926</v>
          </cell>
          <cell r="H7295">
            <v>44909</v>
          </cell>
          <cell r="I7295" t="str">
            <v>ENTREGADO</v>
          </cell>
          <cell r="J7295">
            <v>44909</v>
          </cell>
          <cell r="K7295" t="str">
            <v xml:space="preserve">Nancy PazmiNo_BANGARA S A </v>
          </cell>
          <cell r="L7295" t="str">
            <v xml:space="preserve"> PICHINCHA QUITO Av America N37 204 y Jose Villalengua Edificio Bangara </v>
          </cell>
          <cell r="M7295" t="str">
            <v>0992117192001</v>
          </cell>
          <cell r="N7295" t="str">
            <v>987432250</v>
          </cell>
          <cell r="O7295" t="str">
            <v/>
          </cell>
          <cell r="P7295" t="str">
            <v>QUITO</v>
          </cell>
          <cell r="Q7295" t="str">
            <v>QUITO</v>
          </cell>
          <cell r="R7295" t="str">
            <v>PICHINCHA</v>
          </cell>
          <cell r="T7295" t="str">
            <v>TRANSERVISS</v>
          </cell>
          <cell r="U7295" t="str">
            <v>FLEXNETUIO_LOCAL</v>
          </cell>
          <cell r="V7295">
            <v>1</v>
          </cell>
          <cell r="W7295">
            <v>1</v>
          </cell>
          <cell r="X7295" t="str">
            <v>FLEXNET ECUADOR - MDELIVERY</v>
          </cell>
          <cell r="Y7295" t="str">
            <v>CALLE 28 DE JUNIO S/N Y GARCIA MORENO ENTRADA LLANO GRANDE</v>
          </cell>
        </row>
        <row r="7296">
          <cell r="A7296" t="str">
            <v>2475861</v>
          </cell>
          <cell r="B7296">
            <v>479324</v>
          </cell>
          <cell r="C7296" t="str">
            <v>2475861</v>
          </cell>
          <cell r="D7296" t="str">
            <v>MDELIVERY</v>
          </cell>
          <cell r="E7296" t="str">
            <v>DESPACHO</v>
          </cell>
          <cell r="F7296" t="str">
            <v>EXPRESS</v>
          </cell>
          <cell r="G7296" t="str">
            <v>TS7931</v>
          </cell>
          <cell r="H7296">
            <v>44909</v>
          </cell>
          <cell r="I7296" t="str">
            <v>ENTREGADO</v>
          </cell>
          <cell r="J7296">
            <v>44909</v>
          </cell>
          <cell r="K7296" t="str">
            <v>BITHMAN OJEDA O GUARDIAS DANIEL VALENCIA O XAVIER LOAIZA EQUIPO de ORLIN CHALA o Marco Puco_FLACSO</v>
          </cell>
          <cell r="L7296" t="str">
            <v>PRADERA E1 174 Y DIEGO DE ALMAGRO EDIFICIO FLACSO</v>
          </cell>
          <cell r="M7296" t="str">
            <v>1791036514001</v>
          </cell>
          <cell r="N7296" t="str">
            <v>0999216122</v>
          </cell>
          <cell r="O7296" t="str">
            <v/>
          </cell>
          <cell r="P7296" t="str">
            <v>QUITO</v>
          </cell>
          <cell r="Q7296" t="str">
            <v>QUITO</v>
          </cell>
          <cell r="R7296" t="str">
            <v>PICHINCHA</v>
          </cell>
          <cell r="T7296" t="str">
            <v>TRANSERVISS</v>
          </cell>
          <cell r="U7296" t="str">
            <v>FLEXNETUIO_LOCAL</v>
          </cell>
          <cell r="V7296">
            <v>1</v>
          </cell>
          <cell r="W7296">
            <v>1</v>
          </cell>
          <cell r="X7296" t="str">
            <v>FLEXNET ECUADOR - MDELIVERY</v>
          </cell>
          <cell r="Y7296" t="str">
            <v>CALLE 28 DE JUNIO S/N Y GARCIA MORENO ENTRADA LLANO GRANDE</v>
          </cell>
        </row>
        <row r="7297">
          <cell r="A7297" t="str">
            <v>2475865</v>
          </cell>
          <cell r="B7297">
            <v>479325</v>
          </cell>
          <cell r="C7297" t="str">
            <v>2475865</v>
          </cell>
          <cell r="D7297" t="str">
            <v>MDELIVERY</v>
          </cell>
          <cell r="E7297" t="str">
            <v>DESPACHO</v>
          </cell>
          <cell r="F7297" t="str">
            <v>EXPRESS</v>
          </cell>
          <cell r="G7297" t="str">
            <v>FT75441</v>
          </cell>
          <cell r="H7297">
            <v>44909</v>
          </cell>
          <cell r="I7297" t="str">
            <v>ENTREGADO</v>
          </cell>
          <cell r="J7297">
            <v>44910</v>
          </cell>
          <cell r="K7297" t="str">
            <v>ANA CRISTINA CABRERA_BANCO INTERNACIONAL</v>
          </cell>
          <cell r="L7297" t="str">
            <v>PATRIA Y 9 DE OCTUBRE MATRIZ BANCO INTERNACIONAL AREA DE CORRESPONDENCIA</v>
          </cell>
          <cell r="M7297" t="str">
            <v>1790098354001</v>
          </cell>
          <cell r="N7297" t="str">
            <v>0984009904</v>
          </cell>
          <cell r="O7297" t="str">
            <v/>
          </cell>
          <cell r="P7297" t="str">
            <v>QUITO</v>
          </cell>
          <cell r="Q7297" t="str">
            <v>QUITO</v>
          </cell>
          <cell r="R7297" t="str">
            <v>PICHINCHA</v>
          </cell>
          <cell r="T7297" t="str">
            <v>FLEXTRANS UIO</v>
          </cell>
          <cell r="U7297" t="str">
            <v>FLEXNETUIO_LOCAL</v>
          </cell>
          <cell r="V7297">
            <v>1</v>
          </cell>
          <cell r="W7297">
            <v>1</v>
          </cell>
          <cell r="X7297" t="str">
            <v>FLEXNET ECUADOR - MDELIVERY</v>
          </cell>
          <cell r="Y7297" t="str">
            <v>CALLE 28 DE JUNIO S/N Y GARCIA MORENO ENTRADA LLANO GRANDE</v>
          </cell>
        </row>
        <row r="7298">
          <cell r="A7298" t="str">
            <v>2475894</v>
          </cell>
          <cell r="B7298">
            <v>479326</v>
          </cell>
          <cell r="C7298" t="str">
            <v>2475894</v>
          </cell>
          <cell r="D7298" t="str">
            <v>MDELIVERY</v>
          </cell>
          <cell r="E7298" t="str">
            <v>DESPACHO</v>
          </cell>
          <cell r="F7298" t="str">
            <v>EXPRESS</v>
          </cell>
          <cell r="G7298" t="str">
            <v>TS7932</v>
          </cell>
          <cell r="H7298">
            <v>44909</v>
          </cell>
          <cell r="I7298" t="str">
            <v>ENTREGADO</v>
          </cell>
          <cell r="J7298">
            <v>44909</v>
          </cell>
          <cell r="K7298" t="str">
            <v>CECILIA BASTIDAS KEVIN CARRION_BANCO INTERNACIONAL</v>
          </cell>
          <cell r="L7298" t="str">
            <v>PATRIA Y 9 DE OCTUBRE MATRIZ BANCO INTERNACIONAL AREA DE CORRESPONDENCIA</v>
          </cell>
          <cell r="M7298" t="str">
            <v>1790098354001</v>
          </cell>
          <cell r="N7298" t="str">
            <v>0987069659</v>
          </cell>
          <cell r="O7298" t="str">
            <v/>
          </cell>
          <cell r="P7298" t="str">
            <v>QUITO</v>
          </cell>
          <cell r="Q7298" t="str">
            <v>QUITO</v>
          </cell>
          <cell r="R7298" t="str">
            <v>PICHINCHA</v>
          </cell>
          <cell r="T7298" t="str">
            <v>TRANSERVISS</v>
          </cell>
          <cell r="U7298" t="str">
            <v>FLEXNETUIO_LOCAL</v>
          </cell>
          <cell r="V7298">
            <v>1</v>
          </cell>
          <cell r="W7298">
            <v>1</v>
          </cell>
          <cell r="X7298" t="str">
            <v>FLEXNET ECUADOR - MDELIVERY</v>
          </cell>
          <cell r="Y7298" t="str">
            <v>CALLE 28 DE JUNIO S/N Y GARCIA MORENO ENTRADA LLANO GRANDE</v>
          </cell>
        </row>
        <row r="7299">
          <cell r="A7299" t="str">
            <v>2475895</v>
          </cell>
          <cell r="B7299">
            <v>479327</v>
          </cell>
          <cell r="C7299" t="str">
            <v>2475895</v>
          </cell>
          <cell r="D7299" t="str">
            <v>MDELIVERY</v>
          </cell>
          <cell r="E7299" t="str">
            <v>DESPACHO</v>
          </cell>
          <cell r="F7299" t="str">
            <v>EXPRESS</v>
          </cell>
          <cell r="G7299" t="str">
            <v>FT75438</v>
          </cell>
          <cell r="H7299">
            <v>44909</v>
          </cell>
          <cell r="I7299" t="str">
            <v>ENTREGADO</v>
          </cell>
          <cell r="J7299">
            <v>44910</v>
          </cell>
          <cell r="K7299" t="str">
            <v>ANA CRISTINA CABRERA_BANCO INTERNACIONAL</v>
          </cell>
          <cell r="L7299" t="str">
            <v>PATRIA Y 9 DE OCTUBRE MATRIZ BANCO INTERNACIONAL AREA DE CORRESPONDENCIA</v>
          </cell>
          <cell r="M7299" t="str">
            <v>1790098354001</v>
          </cell>
          <cell r="N7299" t="str">
            <v>0984009904</v>
          </cell>
          <cell r="O7299" t="str">
            <v/>
          </cell>
          <cell r="P7299" t="str">
            <v>QUITO</v>
          </cell>
          <cell r="Q7299" t="str">
            <v>QUITO</v>
          </cell>
          <cell r="R7299" t="str">
            <v>PICHINCHA</v>
          </cell>
          <cell r="T7299" t="str">
            <v>FLEXTRANS UIO</v>
          </cell>
          <cell r="U7299" t="str">
            <v>FLEXNETUIO_LOCAL</v>
          </cell>
          <cell r="V7299">
            <v>1</v>
          </cell>
          <cell r="W7299">
            <v>1</v>
          </cell>
          <cell r="X7299" t="str">
            <v>FLEXNET ECUADOR - MDELIVERY</v>
          </cell>
          <cell r="Y7299" t="str">
            <v>CALLE 28 DE JUNIO S/N Y GARCIA MORENO ENTRADA LLANO GRANDE</v>
          </cell>
        </row>
        <row r="7300">
          <cell r="A7300" t="str">
            <v>2475965</v>
          </cell>
          <cell r="B7300">
            <v>479328</v>
          </cell>
          <cell r="C7300" t="str">
            <v>2475965</v>
          </cell>
          <cell r="D7300" t="str">
            <v>MDELIVERY</v>
          </cell>
          <cell r="E7300" t="str">
            <v>DESPACHO</v>
          </cell>
          <cell r="F7300" t="str">
            <v>EXPRESS</v>
          </cell>
          <cell r="G7300" t="str">
            <v>EC5815</v>
          </cell>
          <cell r="H7300">
            <v>44909</v>
          </cell>
          <cell r="I7300" t="str">
            <v>ENTREGADO</v>
          </cell>
          <cell r="J7300">
            <v>44910</v>
          </cell>
          <cell r="K7300" t="str">
            <v>SANTIAGO ACOSTA_AON RISK SERVICES ECUADOR S A</v>
          </cell>
          <cell r="L7300" t="str">
            <v>Llano Grande calles Astudillo y Racines conjunto Gissels 1 casa 9 por favor la casa da a la calle principal no ingresen por el conjunto</v>
          </cell>
          <cell r="M7300" t="str">
            <v>1791955293001</v>
          </cell>
          <cell r="N7300" t="str">
            <v>0995804448</v>
          </cell>
          <cell r="O7300" t="str">
            <v/>
          </cell>
          <cell r="P7300" t="str">
            <v>QUITO</v>
          </cell>
          <cell r="Q7300" t="str">
            <v>QUITO</v>
          </cell>
          <cell r="R7300" t="str">
            <v>PICHINCHA</v>
          </cell>
          <cell r="T7300" t="str">
            <v>EXPRESSCON</v>
          </cell>
          <cell r="U7300" t="str">
            <v>FLEXNETUIO_LOCAL</v>
          </cell>
          <cell r="V7300">
            <v>1</v>
          </cell>
          <cell r="W7300">
            <v>1</v>
          </cell>
          <cell r="X7300" t="str">
            <v>FLEXNET ECUADOR - MDELIVERY</v>
          </cell>
          <cell r="Y7300" t="str">
            <v>CALLE 28 DE JUNIO S/N Y GARCIA MORENO ENTRADA LLANO GRANDE</v>
          </cell>
        </row>
        <row r="7301">
          <cell r="A7301" t="str">
            <v>2475736</v>
          </cell>
          <cell r="B7301">
            <v>479329</v>
          </cell>
          <cell r="C7301" t="str">
            <v>2475736</v>
          </cell>
          <cell r="D7301" t="str">
            <v>MDELIVERY</v>
          </cell>
          <cell r="E7301" t="str">
            <v>DESPACHO</v>
          </cell>
          <cell r="F7301" t="str">
            <v>EXPRESS</v>
          </cell>
          <cell r="G7301" t="str">
            <v>TS7930</v>
          </cell>
          <cell r="H7301">
            <v>44909</v>
          </cell>
          <cell r="I7301" t="str">
            <v>ENTREGADO</v>
          </cell>
          <cell r="J7301">
            <v>44910</v>
          </cell>
          <cell r="K7301" t="str">
            <v>REDIN VALDIVIESO ALEX DANIEL_REDIN VALDIVIESO ALEX DANIEL</v>
          </cell>
          <cell r="L7301" t="str">
            <v>QUITO CENTRO NORTE AV CORUNA N31 181 Y WHYMPER DPTO 204 EDIFICIO MALTA SECTOR IGLESIA DE LA PAZ</v>
          </cell>
          <cell r="M7301" t="str">
            <v>1712967627001</v>
          </cell>
          <cell r="N7301" t="str">
            <v>0984411631</v>
          </cell>
          <cell r="O7301" t="str">
            <v/>
          </cell>
          <cell r="P7301" t="str">
            <v>QUITO</v>
          </cell>
          <cell r="Q7301" t="str">
            <v>QUITO</v>
          </cell>
          <cell r="R7301" t="str">
            <v>PICHINCHA</v>
          </cell>
          <cell r="T7301" t="str">
            <v>TRANSERVISS</v>
          </cell>
          <cell r="U7301" t="str">
            <v>FLEXNETUIO_LOCAL</v>
          </cell>
          <cell r="V7301">
            <v>1</v>
          </cell>
          <cell r="W7301">
            <v>1</v>
          </cell>
          <cell r="X7301" t="str">
            <v>FLEXNET ECUADOR - MDELIVERY</v>
          </cell>
          <cell r="Y7301" t="str">
            <v>CALLE 28 DE JUNIO S/N Y GARCIA MORENO ENTRADA LLANO GRANDE</v>
          </cell>
        </row>
        <row r="7302">
          <cell r="A7302" t="str">
            <v>2475735</v>
          </cell>
          <cell r="B7302">
            <v>479330</v>
          </cell>
          <cell r="C7302" t="str">
            <v>2475735</v>
          </cell>
          <cell r="D7302" t="str">
            <v>MDELIVERY</v>
          </cell>
          <cell r="E7302" t="str">
            <v>DESPACHO</v>
          </cell>
          <cell r="F7302" t="str">
            <v>NORMAL</v>
          </cell>
          <cell r="G7302" t="str">
            <v>031080002475735</v>
          </cell>
          <cell r="H7302">
            <v>44909</v>
          </cell>
          <cell r="I7302" t="str">
            <v>ENTREGADO</v>
          </cell>
          <cell r="J7302">
            <v>44910</v>
          </cell>
          <cell r="K7302" t="str">
            <v xml:space="preserve">Cristhian Ernesto Gamboa Garcia_THE TESALIA SPRINGS COMPANY S A </v>
          </cell>
          <cell r="L7302" t="str">
            <v xml:space="preserve"> GUAYAS GUAYAQUIL Via a Daule km 9 embotelladora Pepsi Guayaquil </v>
          </cell>
          <cell r="M7302" t="str">
            <v>1790005739001</v>
          </cell>
          <cell r="N7302" t="str">
            <v>0993350135</v>
          </cell>
          <cell r="O7302" t="str">
            <v/>
          </cell>
          <cell r="P7302" t="str">
            <v>GUAYAQUIL</v>
          </cell>
          <cell r="Q7302" t="str">
            <v>GUAYAQUIL</v>
          </cell>
          <cell r="R7302" t="str">
            <v>GUAYAS</v>
          </cell>
          <cell r="T7302" t="str">
            <v>TRAMACO</v>
          </cell>
          <cell r="U7302" t="str">
            <v>FLEXNETUIO_GYE</v>
          </cell>
          <cell r="V7302">
            <v>1</v>
          </cell>
          <cell r="W7302">
            <v>1</v>
          </cell>
          <cell r="X7302" t="str">
            <v>FLEXNET ECUADOR - MDELIVERY</v>
          </cell>
          <cell r="Y7302" t="str">
            <v>CALLE 28 DE JUNIO S/N Y GARCIA MORENO ENTRADA LLANO GRANDE</v>
          </cell>
        </row>
        <row r="7303">
          <cell r="A7303" t="str">
            <v>2475737</v>
          </cell>
          <cell r="B7303">
            <v>479331</v>
          </cell>
          <cell r="C7303" t="str">
            <v>2475737</v>
          </cell>
          <cell r="D7303" t="str">
            <v>MDELIVERY</v>
          </cell>
          <cell r="E7303" t="str">
            <v>DESPACHO</v>
          </cell>
          <cell r="F7303" t="str">
            <v>NORMAL</v>
          </cell>
          <cell r="G7303" t="str">
            <v>FT75421</v>
          </cell>
          <cell r="H7303">
            <v>44909</v>
          </cell>
          <cell r="I7303" t="str">
            <v>ENTREGADO</v>
          </cell>
          <cell r="J7303">
            <v>44911</v>
          </cell>
          <cell r="K7303" t="str">
            <v xml:space="preserve">MARCO VINICIO MORA NAULA_TIENDAS INDUSTRIALES ASOCIADAS TIA S A </v>
          </cell>
          <cell r="L7303" t="str">
            <v xml:space="preserve"> PICHINCHA QUITO ALMACENES TIA BODEGA AV CALACALI LA INDEPENDENCIA S N Junto a la bomba de gasolina TERPEL </v>
          </cell>
          <cell r="M7303" t="str">
            <v>0990017514001</v>
          </cell>
          <cell r="N7303" t="str">
            <v>0998561235</v>
          </cell>
          <cell r="O7303" t="str">
            <v/>
          </cell>
          <cell r="P7303" t="str">
            <v>QUITO</v>
          </cell>
          <cell r="Q7303" t="str">
            <v>QUITO</v>
          </cell>
          <cell r="R7303" t="str">
            <v>PICHINCHA</v>
          </cell>
          <cell r="T7303" t="str">
            <v>FLEXTRANS UIO</v>
          </cell>
          <cell r="U7303" t="str">
            <v>FLEXNETUIO_LOCAL</v>
          </cell>
          <cell r="V7303">
            <v>1</v>
          </cell>
          <cell r="W7303">
            <v>1</v>
          </cell>
          <cell r="X7303" t="str">
            <v>FLEXNET ECUADOR - MDELIVERY</v>
          </cell>
          <cell r="Y7303" t="str">
            <v>CALLE 28 DE JUNIO S/N Y GARCIA MORENO ENTRADA LLANO GRANDE</v>
          </cell>
        </row>
        <row r="7304">
          <cell r="A7304" t="str">
            <v>2475739</v>
          </cell>
          <cell r="B7304">
            <v>479332</v>
          </cell>
          <cell r="C7304" t="str">
            <v>2475739</v>
          </cell>
          <cell r="D7304" t="str">
            <v>MDELIVERY</v>
          </cell>
          <cell r="E7304" t="str">
            <v>DESPACHO</v>
          </cell>
          <cell r="F7304" t="str">
            <v>NORMAL</v>
          </cell>
          <cell r="G7304" t="str">
            <v>FT75423</v>
          </cell>
          <cell r="H7304">
            <v>44909</v>
          </cell>
          <cell r="I7304" t="str">
            <v>ENTREGADO</v>
          </cell>
          <cell r="J7304">
            <v>44910</v>
          </cell>
          <cell r="K7304" t="str">
            <v>MARGARITA TUPIZA_HECTOR SEBASTIAN TUPIZA CHAPIGO</v>
          </cell>
          <cell r="L7304" t="str">
            <v xml:space="preserve">PUEMBO CALLE MANUEL BURBANO N7 91 Y FRANCISCO RUIZ ViVERES Margarita RECIBE EL CHIP MARGARITA TUPIZA Numeros de contacto 022390752 0999463294 </v>
          </cell>
          <cell r="M7304" t="str">
            <v>1712318920001</v>
          </cell>
          <cell r="N7304" t="str">
            <v>022390752</v>
          </cell>
          <cell r="O7304" t="str">
            <v/>
          </cell>
          <cell r="P7304" t="str">
            <v>QUITO</v>
          </cell>
          <cell r="Q7304" t="str">
            <v>QUITO</v>
          </cell>
          <cell r="R7304" t="str">
            <v>PICHINCHA</v>
          </cell>
          <cell r="T7304" t="str">
            <v>FLEXTRANS UIO</v>
          </cell>
          <cell r="U7304" t="str">
            <v>FLEXNETUIO_LOCAL</v>
          </cell>
          <cell r="V7304">
            <v>1</v>
          </cell>
          <cell r="W7304">
            <v>1</v>
          </cell>
          <cell r="X7304" t="str">
            <v>FLEXNET ECUADOR - MDELIVERY</v>
          </cell>
          <cell r="Y7304" t="str">
            <v>CALLE 28 DE JUNIO S/N Y GARCIA MORENO ENTRADA LLANO GRANDE</v>
          </cell>
        </row>
        <row r="7305">
          <cell r="A7305" t="str">
            <v>2475741</v>
          </cell>
          <cell r="B7305">
            <v>479333</v>
          </cell>
          <cell r="C7305" t="str">
            <v>2475741</v>
          </cell>
          <cell r="D7305" t="str">
            <v>MDELIVERY</v>
          </cell>
          <cell r="E7305" t="str">
            <v>DESPACHO</v>
          </cell>
          <cell r="F7305" t="str">
            <v>NORMAL</v>
          </cell>
          <cell r="G7305" t="str">
            <v>031080002475741</v>
          </cell>
          <cell r="H7305">
            <v>44909</v>
          </cell>
          <cell r="I7305" t="str">
            <v>ENTREGADO</v>
          </cell>
          <cell r="J7305">
            <v>44910</v>
          </cell>
          <cell r="K7305" t="str">
            <v>JESSICA GEOMAIRA VILLAVICENCIO GALARZA_JESSICA GEOMAIRA VILLAVICENCIO GALARZA</v>
          </cell>
          <cell r="L7305" t="str">
            <v>AV RIO LELIA Y AV QUITO EN LOS TALLERES RED EMPROSERVIS JUNTO A JUAN CAMARON</v>
          </cell>
          <cell r="M7305" t="str">
            <v>1204501165001</v>
          </cell>
          <cell r="N7305" t="str">
            <v>0996643971/022761933</v>
          </cell>
          <cell r="O7305" t="str">
            <v/>
          </cell>
          <cell r="P7305" t="str">
            <v>SANTO DOMINGO</v>
          </cell>
          <cell r="Q7305" t="str">
            <v>SANTO DOMINGO</v>
          </cell>
          <cell r="R7305" t="str">
            <v>SANTO DOMINGO DE LOS TSACHILAS</v>
          </cell>
          <cell r="T7305" t="str">
            <v>TRAMACO</v>
          </cell>
          <cell r="U7305" t="str">
            <v>FLEXNETUIO_PROVINCIA</v>
          </cell>
          <cell r="V7305">
            <v>1</v>
          </cell>
          <cell r="W7305">
            <v>1</v>
          </cell>
          <cell r="X7305" t="str">
            <v>FLEXNET ECUADOR - MDELIVERY</v>
          </cell>
          <cell r="Y7305" t="str">
            <v>CALLE 28 DE JUNIO S/N Y GARCIA MORENO ENTRADA LLANO GRANDE</v>
          </cell>
        </row>
        <row r="7306">
          <cell r="A7306" t="str">
            <v>2475743</v>
          </cell>
          <cell r="B7306">
            <v>479334</v>
          </cell>
          <cell r="C7306" t="str">
            <v>2475743</v>
          </cell>
          <cell r="D7306" t="str">
            <v>MDELIVERY</v>
          </cell>
          <cell r="E7306" t="str">
            <v>DESPACHO</v>
          </cell>
          <cell r="F7306" t="str">
            <v>NORMAL</v>
          </cell>
          <cell r="G7306" t="str">
            <v>TF88936</v>
          </cell>
          <cell r="H7306">
            <v>44909</v>
          </cell>
          <cell r="I7306" t="str">
            <v>ENTREGADO</v>
          </cell>
          <cell r="J7306">
            <v>44911</v>
          </cell>
          <cell r="K7306" t="str">
            <v>NELSON JAVIER CASTRO CORTAZAR_NELSON JAVIER CASTRO CORTAZAR</v>
          </cell>
          <cell r="L7306" t="str">
            <v>MUCHO LOTE 1 MANZANA 2410 VILLA 25 PASCUALES</v>
          </cell>
          <cell r="M7306" t="str">
            <v>0926315631001</v>
          </cell>
          <cell r="N7306" t="str">
            <v>0969288218</v>
          </cell>
          <cell r="O7306" t="str">
            <v/>
          </cell>
          <cell r="P7306" t="str">
            <v>GUAYAQUIL</v>
          </cell>
          <cell r="Q7306" t="str">
            <v>GUAYAQUIL</v>
          </cell>
          <cell r="R7306" t="str">
            <v>GUAYAS</v>
          </cell>
          <cell r="T7306" t="str">
            <v>ITSACOURIER</v>
          </cell>
          <cell r="U7306" t="str">
            <v>FLEXNETUIO_GYE</v>
          </cell>
          <cell r="V7306">
            <v>1</v>
          </cell>
          <cell r="W7306">
            <v>1</v>
          </cell>
          <cell r="X7306" t="str">
            <v>FLEXNET ECUADOR - MDELIVERY</v>
          </cell>
          <cell r="Y7306" t="str">
            <v>CALLE 28 DE JUNIO S/N Y GARCIA MORENO ENTRADA LLANO GRANDE</v>
          </cell>
        </row>
        <row r="7307">
          <cell r="A7307" t="str">
            <v>2475748</v>
          </cell>
          <cell r="B7307">
            <v>479335</v>
          </cell>
          <cell r="C7307" t="str">
            <v>2475748</v>
          </cell>
          <cell r="D7307" t="str">
            <v>MDELIVERY</v>
          </cell>
          <cell r="E7307" t="str">
            <v>DESPACHO</v>
          </cell>
          <cell r="F7307" t="str">
            <v>NORMAL</v>
          </cell>
          <cell r="G7307" t="str">
            <v>FT75419</v>
          </cell>
          <cell r="H7307">
            <v>44909</v>
          </cell>
          <cell r="I7307" t="str">
            <v>ENTREGADO</v>
          </cell>
          <cell r="J7307">
            <v>44910</v>
          </cell>
          <cell r="K7307" t="str">
            <v>Piedad Montoya_ASOCIACION DE EMPLEADOS DEL H CONSEJO PROVINCIAL</v>
          </cell>
          <cell r="L7307" t="str">
            <v>JUAN ARENAS 127 Y JUAN LARREA SECTOR SANTA PRISCA QUITO</v>
          </cell>
          <cell r="M7307" t="str">
            <v>1791809491001</v>
          </cell>
          <cell r="N7307" t="str">
            <v>0958932925</v>
          </cell>
          <cell r="O7307" t="str">
            <v/>
          </cell>
          <cell r="P7307" t="str">
            <v>QUITO</v>
          </cell>
          <cell r="Q7307" t="str">
            <v>QUITO</v>
          </cell>
          <cell r="R7307" t="str">
            <v>PICHINCHA</v>
          </cell>
          <cell r="T7307" t="str">
            <v>TRANSERVISS</v>
          </cell>
          <cell r="U7307" t="str">
            <v>FLEXNETUIO_LOCAL</v>
          </cell>
          <cell r="V7307">
            <v>1</v>
          </cell>
          <cell r="W7307">
            <v>1</v>
          </cell>
          <cell r="X7307" t="str">
            <v>FLEXNET ECUADOR - MDELIVERY</v>
          </cell>
          <cell r="Y7307" t="str">
            <v>CALLE 28 DE JUNIO S/N Y GARCIA MORENO ENTRADA LLANO GRANDE</v>
          </cell>
        </row>
        <row r="7308">
          <cell r="A7308" t="str">
            <v>414371941</v>
          </cell>
          <cell r="B7308">
            <v>479315</v>
          </cell>
          <cell r="C7308" t="str">
            <v>414371941</v>
          </cell>
          <cell r="D7308" t="str">
            <v>FLEXTUENTI</v>
          </cell>
          <cell r="E7308" t="str">
            <v>DESPACHO</v>
          </cell>
          <cell r="F7308" t="str">
            <v>EXPRESS GYE</v>
          </cell>
          <cell r="G7308" t="str">
            <v>TF88852</v>
          </cell>
          <cell r="H7308">
            <v>44909</v>
          </cell>
          <cell r="I7308" t="str">
            <v>ENTREGADO</v>
          </cell>
          <cell r="J7308">
            <v>44909</v>
          </cell>
          <cell r="K7308" t="str">
            <v>JUANA ESTHER TUTIVEN VITE</v>
          </cell>
          <cell r="L7308" t="str">
            <v>TARQUI  AV VICTOR EMILIO ESTRADA LOCAL 226  PSJE DATILES</v>
          </cell>
          <cell r="M7308" t="str">
            <v>0911383586</v>
          </cell>
          <cell r="N7308" t="str">
            <v>0964214616/0988201024</v>
          </cell>
          <cell r="P7308" t="str">
            <v>GUAYAQUIL</v>
          </cell>
          <cell r="Q7308" t="str">
            <v>GUAYAQUIL</v>
          </cell>
          <cell r="R7308" t="str">
            <v>GUAYAS</v>
          </cell>
          <cell r="T7308" t="str">
            <v>ITSACOURIER</v>
          </cell>
          <cell r="U7308" t="str">
            <v>FLEXNETUIO_GYE</v>
          </cell>
          <cell r="V7308">
            <v>1</v>
          </cell>
          <cell r="W7308">
            <v>1</v>
          </cell>
          <cell r="X7308" t="str">
            <v>FLEXNET ECUADOR - FLEXTUENTI</v>
          </cell>
          <cell r="Y7308" t="str">
            <v>FERNANDO GUTIERREZ HILL VIA A DAULE KM 8 1/2 ENTRADA A COOPERATIVA JUAN MONTALVO</v>
          </cell>
        </row>
        <row r="7309">
          <cell r="A7309" t="str">
            <v>414374867</v>
          </cell>
          <cell r="B7309">
            <v>479316</v>
          </cell>
          <cell r="C7309" t="str">
            <v>414374867</v>
          </cell>
          <cell r="D7309" t="str">
            <v>FLEXTUENTI</v>
          </cell>
          <cell r="E7309" t="str">
            <v>DESPACHO</v>
          </cell>
          <cell r="F7309" t="str">
            <v>EXPRESS GYE</v>
          </cell>
          <cell r="G7309" t="str">
            <v>TF88853</v>
          </cell>
          <cell r="H7309">
            <v>44909</v>
          </cell>
          <cell r="I7309" t="str">
            <v>ENTREGADO</v>
          </cell>
          <cell r="J7309">
            <v>44909</v>
          </cell>
          <cell r="K7309" t="str">
            <v>MERCEDES ALAY</v>
          </cell>
          <cell r="L7309" t="str">
            <v>ROCAFUERTE AV MALECON SIMON BOLIVAR  SN AV 9 DE OCTUBRE</v>
          </cell>
          <cell r="M7309" t="str">
            <v>0929803393</v>
          </cell>
          <cell r="N7309" t="str">
            <v>0993986941/0993986941</v>
          </cell>
          <cell r="P7309" t="str">
            <v>GUAYAQUIL</v>
          </cell>
          <cell r="Q7309" t="str">
            <v>GUAYAQUIL</v>
          </cell>
          <cell r="R7309" t="str">
            <v>GUAYAS</v>
          </cell>
          <cell r="T7309" t="str">
            <v>ITSACOURIER</v>
          </cell>
          <cell r="U7309" t="str">
            <v>FLEXNETUIO_GYE</v>
          </cell>
          <cell r="V7309">
            <v>1</v>
          </cell>
          <cell r="W7309">
            <v>1</v>
          </cell>
          <cell r="X7309" t="str">
            <v>FLEXNET ECUADOR - FLEXTUENTI</v>
          </cell>
          <cell r="Y7309" t="str">
            <v>FERNANDO GUTIERREZ HILL VIA A DAULE KM 8 1/2 ENTRADA A COOPERATIVA JUAN MONTALVO</v>
          </cell>
        </row>
        <row r="7310">
          <cell r="A7310" t="str">
            <v>20003004066044</v>
          </cell>
          <cell r="B7310">
            <v>479305</v>
          </cell>
          <cell r="C7310" t="str">
            <v>20003004066044</v>
          </cell>
          <cell r="D7310" t="str">
            <v>CONECEL_REG</v>
          </cell>
          <cell r="E7310" t="str">
            <v>DESPACHO</v>
          </cell>
          <cell r="F7310" t="str">
            <v>NORMAL</v>
          </cell>
          <cell r="G7310" t="str">
            <v>EC5795</v>
          </cell>
          <cell r="H7310">
            <v>44909</v>
          </cell>
          <cell r="I7310" t="str">
            <v>DEVOLUCION_EN_PROCESO</v>
          </cell>
          <cell r="J7310">
            <v>44923</v>
          </cell>
          <cell r="K7310" t="str">
            <v>MARIA FERNANDA ROMERO</v>
          </cell>
          <cell r="L7310" t="str">
            <v>QUITO TRABAJO CALLE ALEMANIA Y GUAYANAS E357 EDIF ALEMANIA PISO 6 CONSUTORIO MEDICO JAIME CEVALLOS</v>
          </cell>
          <cell r="M7310" t="str">
            <v>1757342793</v>
          </cell>
          <cell r="N7310" t="str">
            <v>0995522877 0983548137</v>
          </cell>
          <cell r="P7310" t="str">
            <v>QUITO</v>
          </cell>
          <cell r="Q7310" t="str">
            <v>QUITO</v>
          </cell>
          <cell r="R7310" t="str">
            <v>PICHINCHA</v>
          </cell>
          <cell r="T7310" t="str">
            <v>EXPRESSCON</v>
          </cell>
          <cell r="U7310" t="str">
            <v>FLEXNETUIO_LOCAL</v>
          </cell>
          <cell r="V7310">
            <v>1</v>
          </cell>
          <cell r="W7310">
            <v>1</v>
          </cell>
          <cell r="X7310" t="str">
            <v>FLEXNET UIO</v>
          </cell>
          <cell r="Y7310" t="str">
            <v>FLEX NET CALLE 28 DE JUNIO S/N Y GARCIA MORENO ENTRADA LLANO GRANDE</v>
          </cell>
        </row>
        <row r="7311">
          <cell r="A7311" t="str">
            <v>20003011386344</v>
          </cell>
          <cell r="B7311">
            <v>479307</v>
          </cell>
          <cell r="C7311" t="str">
            <v>20003011386344</v>
          </cell>
          <cell r="D7311" t="str">
            <v>CONECEL_REG</v>
          </cell>
          <cell r="E7311" t="str">
            <v>DESPACHO</v>
          </cell>
          <cell r="F7311" t="str">
            <v>NORMAL</v>
          </cell>
          <cell r="G7311" t="str">
            <v>EC5805</v>
          </cell>
          <cell r="H7311">
            <v>44909</v>
          </cell>
          <cell r="I7311" t="str">
            <v>ENTREGADO</v>
          </cell>
          <cell r="J7311">
            <v>44914</v>
          </cell>
          <cell r="K7311" t="str">
            <v>CESAR ORLANDO TORRES</v>
          </cell>
          <cell r="L7311" t="str">
            <v>QUITO TRABAJO PUSUQUI AV MANUEL CORDOVA GALARZA Y EL PARAISO LABORATORIO GRUNENTAL REF FRENTE COLEGIO ESPEJO</v>
          </cell>
          <cell r="M7311" t="str">
            <v>1708862352</v>
          </cell>
          <cell r="N7311" t="str">
            <v>987609149</v>
          </cell>
          <cell r="P7311" t="str">
            <v>QUITO</v>
          </cell>
          <cell r="Q7311" t="str">
            <v>QUITO</v>
          </cell>
          <cell r="R7311" t="str">
            <v>PICHINCHA</v>
          </cell>
          <cell r="T7311" t="str">
            <v>EXPRESSCON</v>
          </cell>
          <cell r="U7311" t="str">
            <v>FLEXNETUIO_LOCAL</v>
          </cell>
          <cell r="V7311">
            <v>1</v>
          </cell>
          <cell r="W7311">
            <v>1</v>
          </cell>
          <cell r="X7311" t="str">
            <v>FLEXNET UIO</v>
          </cell>
          <cell r="Y7311" t="str">
            <v>FLEX NET CALLE 28 DE JUNIO S/N Y GARCIA MORENO ENTRADA LLANO GRANDE</v>
          </cell>
        </row>
        <row r="7312">
          <cell r="A7312" t="str">
            <v>98726343</v>
          </cell>
          <cell r="B7312">
            <v>479281</v>
          </cell>
          <cell r="C7312" t="str">
            <v>98726343</v>
          </cell>
          <cell r="D7312" t="str">
            <v>HYCITE</v>
          </cell>
          <cell r="E7312" t="str">
            <v>DESPACHO</v>
          </cell>
          <cell r="F7312" t="str">
            <v>NORMAL</v>
          </cell>
          <cell r="G7312" t="str">
            <v>031002004100270</v>
          </cell>
          <cell r="H7312">
            <v>44909</v>
          </cell>
          <cell r="I7312" t="str">
            <v>ENTREGADO</v>
          </cell>
          <cell r="J7312">
            <v>44910</v>
          </cell>
          <cell r="K7312" t="str">
            <v>LUIS SALTOS</v>
          </cell>
          <cell r="L7312" t="str">
            <v>CALLE BOLIVAR #1861 Y CALLE 24 DE MAYO A MEDIA CUADRA DE UNIDAD EDUCATIVA LUIS COTACACHI ** COTACACHI SAGRARIO 100301 IMBABURA</v>
          </cell>
          <cell r="M7312" t="str">
            <v/>
          </cell>
          <cell r="N7312" t="str">
            <v>0981852189 / 062914555</v>
          </cell>
          <cell r="O7312" t="str">
            <v>0981852189 / 062914555</v>
          </cell>
          <cell r="P7312" t="str">
            <v>100301</v>
          </cell>
          <cell r="Q7312" t="str">
            <v>COTACACHI</v>
          </cell>
          <cell r="R7312" t="str">
            <v>IMBABURA</v>
          </cell>
          <cell r="S7312" t="str">
            <v>COTACACHI - QUIROGA</v>
          </cell>
          <cell r="T7312" t="str">
            <v>TRAMACO</v>
          </cell>
          <cell r="U7312" t="str">
            <v>FLEXNETUIO_PROVINCIA</v>
          </cell>
          <cell r="V7312">
            <v>1</v>
          </cell>
          <cell r="W7312">
            <v>5.6</v>
          </cell>
          <cell r="X7312" t="str">
            <v>HYCITE QUITO</v>
          </cell>
          <cell r="Y7312" t="str">
            <v>FLEX NET CALLE 28 DE JUNIO S/N Y GARCIA MORENO ENTRADA LLANO GRANDE</v>
          </cell>
        </row>
        <row r="7313">
          <cell r="A7313" t="str">
            <v>98726500</v>
          </cell>
          <cell r="B7313">
            <v>479282</v>
          </cell>
          <cell r="C7313" t="str">
            <v>98726500</v>
          </cell>
          <cell r="D7313" t="str">
            <v>HYCITE</v>
          </cell>
          <cell r="E7313" t="str">
            <v>DESPACHO</v>
          </cell>
          <cell r="F7313" t="str">
            <v>NORMAL</v>
          </cell>
          <cell r="G7313" t="str">
            <v>031002004100271</v>
          </cell>
          <cell r="H7313">
            <v>44909</v>
          </cell>
          <cell r="I7313" t="str">
            <v>ENTREGADO</v>
          </cell>
          <cell r="J7313">
            <v>44911</v>
          </cell>
          <cell r="K7313" t="str">
            <v>FAUSTO AGUILAR</v>
          </cell>
          <cell r="L7313" t="str">
            <v>VIA QUITO KM 20 BARRIO VOLUNTAD DE DIOS LAGO AGRIO / VOLUNTAD DE DIOS JAMBEL 210203 SUCUMBIOS</v>
          </cell>
          <cell r="M7313" t="str">
            <v/>
          </cell>
          <cell r="N7313" t="str">
            <v>0999660965</v>
          </cell>
          <cell r="O7313" t="str">
            <v>0999660965</v>
          </cell>
          <cell r="P7313" t="str">
            <v>210203</v>
          </cell>
          <cell r="Q7313" t="str">
            <v>LAGO AGRIO</v>
          </cell>
          <cell r="R7313" t="str">
            <v>SUCUMBIOS</v>
          </cell>
          <cell r="S7313" t="str">
            <v>NUEVA LOJA</v>
          </cell>
          <cell r="T7313" t="str">
            <v>TRAMACO</v>
          </cell>
          <cell r="U7313" t="str">
            <v>FLEXNETUIO_PROVINCIA</v>
          </cell>
          <cell r="V7313">
            <v>1</v>
          </cell>
          <cell r="W7313">
            <v>10.3</v>
          </cell>
          <cell r="X7313" t="str">
            <v>HYCITE QUITO</v>
          </cell>
          <cell r="Y7313" t="str">
            <v>FLEX NET CALLE 28 DE JUNIO S/N Y GARCIA MORENO ENTRADA LLANO GRANDE</v>
          </cell>
        </row>
        <row r="7314">
          <cell r="A7314" t="str">
            <v>98726647</v>
          </cell>
          <cell r="B7314">
            <v>479283</v>
          </cell>
          <cell r="C7314" t="str">
            <v>98726647</v>
          </cell>
          <cell r="D7314" t="str">
            <v>HYCITE</v>
          </cell>
          <cell r="E7314" t="str">
            <v>DESPACHO</v>
          </cell>
          <cell r="F7314" t="str">
            <v>NORMAL</v>
          </cell>
          <cell r="G7314" t="str">
            <v>TFQ88896</v>
          </cell>
          <cell r="H7314">
            <v>44909</v>
          </cell>
          <cell r="I7314" t="str">
            <v>ENTREGADO</v>
          </cell>
          <cell r="J7314">
            <v>44910</v>
          </cell>
          <cell r="K7314" t="str">
            <v>FANNY HERNANDEZ</v>
          </cell>
          <cell r="L7314" t="str">
            <v>GALAPAGOS CASA #3 CORDIVA GALARZA DIAGONAL CANCHA LA SALLE QUITO // CONOCOTO CONOCOTO 170805 PICHINCHA</v>
          </cell>
          <cell r="N7314" t="str">
            <v>0968512334</v>
          </cell>
          <cell r="O7314" t="str">
            <v>0968512334</v>
          </cell>
          <cell r="P7314" t="str">
            <v>170805</v>
          </cell>
          <cell r="Q7314" t="str">
            <v>QUITO</v>
          </cell>
          <cell r="R7314" t="str">
            <v>PICHINCHA</v>
          </cell>
          <cell r="S7314" t="str">
            <v>CONOCOTO - DEAN BAJO -  -  -  -</v>
          </cell>
          <cell r="T7314" t="str">
            <v>FLEXTRANS UIO</v>
          </cell>
          <cell r="U7314" t="str">
            <v>FLEXNETUIO_LOCAL</v>
          </cell>
          <cell r="V7314">
            <v>1</v>
          </cell>
          <cell r="W7314">
            <v>3.4</v>
          </cell>
          <cell r="X7314" t="str">
            <v>HYCITE QUITO</v>
          </cell>
          <cell r="Y7314" t="str">
            <v>FLEX NET CALLE 28 DE JUNIO S/N Y GARCIA MORENO ENTRADA LLANO GRANDE</v>
          </cell>
        </row>
        <row r="7315">
          <cell r="A7315" t="str">
            <v>98726837</v>
          </cell>
          <cell r="B7315">
            <v>479284</v>
          </cell>
          <cell r="C7315" t="str">
            <v>98726837</v>
          </cell>
          <cell r="D7315" t="str">
            <v>HYCITE</v>
          </cell>
          <cell r="E7315" t="str">
            <v>DESPACHO</v>
          </cell>
          <cell r="F7315" t="str">
            <v>NORMAL</v>
          </cell>
          <cell r="G7315" t="str">
            <v>031002004100272</v>
          </cell>
          <cell r="H7315">
            <v>44909</v>
          </cell>
          <cell r="I7315" t="str">
            <v>ENTREGADO</v>
          </cell>
          <cell r="J7315">
            <v>44910</v>
          </cell>
          <cell r="K7315" t="str">
            <v>DILIA COBAS</v>
          </cell>
          <cell r="L7315" t="str">
            <v>ORIENTAL Y AV PERIMETRAL A TRAS DE LOS BOMBEROS SHUSHUFINDI//ELOY ALFARO SHUSHUFINDI 210401 SUCUMBIOS</v>
          </cell>
          <cell r="M7315" t="str">
            <v/>
          </cell>
          <cell r="N7315" t="str">
            <v>0984793597</v>
          </cell>
          <cell r="O7315" t="str">
            <v>0984793597</v>
          </cell>
          <cell r="P7315" t="str">
            <v>210401</v>
          </cell>
          <cell r="Q7315" t="str">
            <v>SHUSHUFINDI</v>
          </cell>
          <cell r="R7315" t="str">
            <v>SUCUMBIOS</v>
          </cell>
          <cell r="S7315" t="str">
            <v>SHUSHUFINDI - LA VICTORIA</v>
          </cell>
          <cell r="T7315" t="str">
            <v>TRAMACO</v>
          </cell>
          <cell r="U7315" t="str">
            <v>FLEXNETUIO_PROVINCIA</v>
          </cell>
          <cell r="V7315">
            <v>1</v>
          </cell>
          <cell r="W7315">
            <v>7.9</v>
          </cell>
          <cell r="X7315" t="str">
            <v>HYCITE QUITO</v>
          </cell>
          <cell r="Y7315" t="str">
            <v>FLEX NET CALLE 28 DE JUNIO S/N Y GARCIA MORENO ENTRADA LLANO GRANDE</v>
          </cell>
        </row>
        <row r="7316">
          <cell r="A7316" t="str">
            <v>98727430</v>
          </cell>
          <cell r="B7316">
            <v>479285</v>
          </cell>
          <cell r="C7316" t="str">
            <v>98727430</v>
          </cell>
          <cell r="D7316" t="str">
            <v>HYCITE</v>
          </cell>
          <cell r="E7316" t="str">
            <v>DESPACHO</v>
          </cell>
          <cell r="F7316" t="str">
            <v>NORMAL</v>
          </cell>
          <cell r="G7316" t="str">
            <v>TFQ88897</v>
          </cell>
          <cell r="H7316">
            <v>44909</v>
          </cell>
          <cell r="I7316" t="str">
            <v>ENTREGADO</v>
          </cell>
          <cell r="J7316">
            <v>44910</v>
          </cell>
          <cell r="K7316" t="str">
            <v>BARBARA NACIMBA</v>
          </cell>
          <cell r="L7316" t="str">
            <v>SAUCES DEL VALLE CALLE B E-20534 A TRES CUADRAS DEL DA PETRO COMERCIAL PQUITO /VALLE DE LOS CHILLOS PUENGASI 170409 PICHINCHA</v>
          </cell>
          <cell r="M7316" t="str">
            <v/>
          </cell>
          <cell r="N7316" t="str">
            <v>0997579359</v>
          </cell>
          <cell r="O7316" t="str">
            <v>0997579359</v>
          </cell>
          <cell r="P7316" t="str">
            <v>170409</v>
          </cell>
          <cell r="Q7316" t="str">
            <v>QUITO</v>
          </cell>
          <cell r="R7316" t="str">
            <v>PICHINCHA</v>
          </cell>
          <cell r="S7316" t="str">
            <v>QUITO</v>
          </cell>
          <cell r="T7316" t="str">
            <v>FLEXTRANS UIO</v>
          </cell>
          <cell r="U7316" t="str">
            <v>FLEXNETUIO_LOCAL</v>
          </cell>
          <cell r="V7316">
            <v>1</v>
          </cell>
          <cell r="W7316">
            <v>8.1999999999999993</v>
          </cell>
          <cell r="X7316" t="str">
            <v>HYCITE QUITO</v>
          </cell>
          <cell r="Y7316" t="str">
            <v>FLEX NET CALLE 28 DE JUNIO S/N Y GARCIA MORENO ENTRADA LLANO GRANDE</v>
          </cell>
        </row>
        <row r="7317">
          <cell r="A7317" t="str">
            <v>98727715</v>
          </cell>
          <cell r="B7317">
            <v>479286</v>
          </cell>
          <cell r="C7317" t="str">
            <v>98727715</v>
          </cell>
          <cell r="D7317" t="str">
            <v>HYCITE</v>
          </cell>
          <cell r="E7317" t="str">
            <v>DESPACHO</v>
          </cell>
          <cell r="F7317" t="str">
            <v>NORMAL</v>
          </cell>
          <cell r="G7317" t="str">
            <v>TF88898</v>
          </cell>
          <cell r="H7317">
            <v>44909</v>
          </cell>
          <cell r="I7317" t="str">
            <v>ENTREGADO</v>
          </cell>
          <cell r="J7317">
            <v>44910</v>
          </cell>
          <cell r="K7317" t="str">
            <v>VERONICA NAVARRETE</v>
          </cell>
          <cell r="L7317" t="str">
            <v>LA JOYA ETAPA AMBAR MZ17 V33 AV LEON FEBRES CORDERO GUAYAQUIL// GUAYAQUIL AURORA 091910 GUAYAS</v>
          </cell>
          <cell r="N7317" t="str">
            <v>0983345323 / 046045493</v>
          </cell>
          <cell r="O7317" t="str">
            <v>0983345323 / 046045493</v>
          </cell>
          <cell r="P7317" t="str">
            <v>GUAYAQUIL</v>
          </cell>
          <cell r="Q7317" t="str">
            <v>GUAYAQUIL</v>
          </cell>
          <cell r="R7317" t="str">
            <v>GUAYAS</v>
          </cell>
          <cell r="T7317" t="str">
            <v>ITSACOURIER</v>
          </cell>
          <cell r="U7317" t="str">
            <v>FLEXNETUIO_GYE</v>
          </cell>
          <cell r="V7317">
            <v>1</v>
          </cell>
          <cell r="W7317">
            <v>4.5999999999999996</v>
          </cell>
          <cell r="X7317" t="str">
            <v>HYCITE QUITO</v>
          </cell>
          <cell r="Y7317" t="str">
            <v>FLEX NET CALLE 28 DE JUNIO S/N Y GARCIA MORENO ENTRADA LLANO GRANDE</v>
          </cell>
        </row>
        <row r="7318">
          <cell r="A7318" t="str">
            <v>98727727</v>
          </cell>
          <cell r="B7318">
            <v>479287</v>
          </cell>
          <cell r="C7318" t="str">
            <v>98727727</v>
          </cell>
          <cell r="D7318" t="str">
            <v>HYCITE</v>
          </cell>
          <cell r="E7318" t="str">
            <v>DESPACHO</v>
          </cell>
          <cell r="F7318" t="str">
            <v>NORMAL</v>
          </cell>
          <cell r="G7318" t="str">
            <v>TFQ88899</v>
          </cell>
          <cell r="H7318">
            <v>44909</v>
          </cell>
          <cell r="I7318" t="str">
            <v>ENTREGADO</v>
          </cell>
          <cell r="J7318">
            <v>44914</v>
          </cell>
          <cell r="K7318" t="str">
            <v xml:space="preserve">DIANA NARVAEZ_LENIN BALDEON </v>
          </cell>
          <cell r="L7318" t="str">
            <v>MANUEL BURBANO Y PASAJE EL RECUERDO COMPLEJO DE BODEGAS INDUCHAUPI QUITO ** CAUPIMOLINO PIFO 170906 PICHINCHA</v>
          </cell>
          <cell r="N7318" t="str">
            <v>0987291336 / 987617771</v>
          </cell>
          <cell r="O7318" t="str">
            <v>0987291336 / 987617771</v>
          </cell>
          <cell r="P7318" t="str">
            <v>170906</v>
          </cell>
          <cell r="Q7318" t="str">
            <v>QUITO</v>
          </cell>
          <cell r="R7318" t="str">
            <v>PICHINCHA</v>
          </cell>
          <cell r="S7318" t="str">
            <v>PIFO - ITULCACHI</v>
          </cell>
          <cell r="T7318" t="str">
            <v>FLEXTRANS UIO</v>
          </cell>
          <cell r="U7318" t="str">
            <v>FLEXNETUIO_LOCAL</v>
          </cell>
          <cell r="V7318">
            <v>1</v>
          </cell>
          <cell r="W7318">
            <v>14.8</v>
          </cell>
          <cell r="X7318" t="str">
            <v>HYCITE QUITO</v>
          </cell>
          <cell r="Y7318" t="str">
            <v>FLEX NET CALLE 28 DE JUNIO S/N Y GARCIA MORENO ENTRADA LLANO GRANDE</v>
          </cell>
        </row>
        <row r="7319">
          <cell r="A7319" t="str">
            <v>98727743</v>
          </cell>
          <cell r="B7319">
            <v>479288</v>
          </cell>
          <cell r="C7319" t="str">
            <v>98727743</v>
          </cell>
          <cell r="D7319" t="str">
            <v>HYCITE</v>
          </cell>
          <cell r="E7319" t="str">
            <v>DESPACHO</v>
          </cell>
          <cell r="F7319" t="str">
            <v>NORMAL</v>
          </cell>
          <cell r="G7319" t="str">
            <v>031002004100273</v>
          </cell>
          <cell r="H7319">
            <v>44909</v>
          </cell>
          <cell r="I7319" t="str">
            <v>ENTREGADO</v>
          </cell>
          <cell r="J7319">
            <v>44911</v>
          </cell>
          <cell r="K7319" t="str">
            <v>SELENE TRIVINO</v>
          </cell>
          <cell r="L7319" t="str">
            <v>SECTOR SAN JACINTO DEL RIO #101 Y FRANCISCO OLIVARES BALZAR // OESTE BALZAR 091302 GUAYAS</v>
          </cell>
          <cell r="M7319" t="str">
            <v/>
          </cell>
          <cell r="N7319" t="str">
            <v>0997418723 / 042030031</v>
          </cell>
          <cell r="O7319" t="str">
            <v>0997418723 / 042030031</v>
          </cell>
          <cell r="P7319" t="str">
            <v>091302</v>
          </cell>
          <cell r="Q7319" t="str">
            <v>BALZAR</v>
          </cell>
          <cell r="R7319" t="str">
            <v>GUAYAS</v>
          </cell>
          <cell r="S7319" t="str">
            <v>BALZAR - EL CERRITO</v>
          </cell>
          <cell r="T7319" t="str">
            <v>TRAMACO</v>
          </cell>
          <cell r="U7319" t="str">
            <v>FLEXNETUIO_PROVINCIA</v>
          </cell>
          <cell r="V7319">
            <v>1</v>
          </cell>
          <cell r="W7319">
            <v>5.4</v>
          </cell>
          <cell r="X7319" t="str">
            <v>HYCITE QUITO</v>
          </cell>
          <cell r="Y7319" t="str">
            <v>FLEX NET CALLE 28 DE JUNIO S/N Y GARCIA MORENO ENTRADA LLANO GRANDE</v>
          </cell>
        </row>
        <row r="7320">
          <cell r="A7320" t="str">
            <v>98727777</v>
          </cell>
          <cell r="B7320">
            <v>479289</v>
          </cell>
          <cell r="C7320" t="str">
            <v>98727777</v>
          </cell>
          <cell r="D7320" t="str">
            <v>HYCITE</v>
          </cell>
          <cell r="E7320" t="str">
            <v>DESPACHO</v>
          </cell>
          <cell r="F7320" t="str">
            <v>NORMAL</v>
          </cell>
          <cell r="G7320" t="str">
            <v>TF88929</v>
          </cell>
          <cell r="H7320">
            <v>44909</v>
          </cell>
          <cell r="I7320" t="str">
            <v>ENTREGADO</v>
          </cell>
          <cell r="J7320">
            <v>44910</v>
          </cell>
          <cell r="K7320" t="str">
            <v>LUIS CABALLERO</v>
          </cell>
          <cell r="L7320" t="str">
            <v>MOCOLI ETAPA PENINSULA MZ A VILLA 10 SAMBORONDON / NORTE  LA PUNTILLA 092302 GUAYAS</v>
          </cell>
          <cell r="N7320" t="str">
            <v>0998301348</v>
          </cell>
          <cell r="O7320" t="str">
            <v>0998301348</v>
          </cell>
          <cell r="P7320" t="str">
            <v>092302</v>
          </cell>
          <cell r="Q7320" t="str">
            <v>SAMBORONDON</v>
          </cell>
          <cell r="R7320" t="str">
            <v>GUAYAS</v>
          </cell>
          <cell r="S7320" t="str">
            <v>SAMBORONDON</v>
          </cell>
          <cell r="T7320" t="str">
            <v>ITSACOURIER</v>
          </cell>
          <cell r="U7320" t="str">
            <v>FLEXNETUIO_GYE</v>
          </cell>
          <cell r="V7320">
            <v>3</v>
          </cell>
          <cell r="W7320">
            <v>26</v>
          </cell>
          <cell r="X7320" t="str">
            <v>HYCITE QUITO</v>
          </cell>
          <cell r="Y7320" t="str">
            <v>FLEX NET CALLE 28 DE JUNIO S/N Y GARCIA MORENO ENTRADA LLANO GRANDE</v>
          </cell>
        </row>
        <row r="7321">
          <cell r="A7321" t="str">
            <v>98727786</v>
          </cell>
          <cell r="B7321">
            <v>479290</v>
          </cell>
          <cell r="C7321" t="str">
            <v>98727786</v>
          </cell>
          <cell r="D7321" t="str">
            <v>HYCITE</v>
          </cell>
          <cell r="E7321" t="str">
            <v>DESPACHO</v>
          </cell>
          <cell r="F7321" t="str">
            <v>NORMAL</v>
          </cell>
          <cell r="G7321" t="str">
            <v>TF88901</v>
          </cell>
          <cell r="H7321">
            <v>44909</v>
          </cell>
          <cell r="I7321" t="str">
            <v>ENTREGADO</v>
          </cell>
          <cell r="J7321">
            <v>44910</v>
          </cell>
          <cell r="K7321" t="str">
            <v>SILVIA CHILUIZA</v>
          </cell>
          <cell r="L7321" t="str">
            <v>CIUDADELA ABEL GILBERT MZ A 40 VILLA 17 DURAN // CENTRO ELOY ALFARO (DURAN / DURA 092408 GUAYAS</v>
          </cell>
          <cell r="M7321" t="str">
            <v/>
          </cell>
          <cell r="N7321" t="str">
            <v>0959059572</v>
          </cell>
          <cell r="O7321" t="str">
            <v>0959059572</v>
          </cell>
          <cell r="P7321" t="str">
            <v>092408</v>
          </cell>
          <cell r="Q7321" t="str">
            <v>DURAN</v>
          </cell>
          <cell r="R7321" t="str">
            <v>GUAYAS</v>
          </cell>
          <cell r="S7321" t="str">
            <v>ELOY ALFARO (DURAN)</v>
          </cell>
          <cell r="T7321" t="str">
            <v>ITSACOURIER</v>
          </cell>
          <cell r="U7321" t="str">
            <v>FLEXNETUIO_GYE</v>
          </cell>
          <cell r="V7321">
            <v>1</v>
          </cell>
          <cell r="W7321">
            <v>5.8</v>
          </cell>
          <cell r="X7321" t="str">
            <v>HYCITE QUITO</v>
          </cell>
          <cell r="Y7321" t="str">
            <v>FLEX NET CALLE 28 DE JUNIO S/N Y GARCIA MORENO ENTRADA LLANO GRANDE</v>
          </cell>
        </row>
        <row r="7322">
          <cell r="A7322" t="str">
            <v>98728096</v>
          </cell>
          <cell r="B7322">
            <v>479291</v>
          </cell>
          <cell r="C7322" t="str">
            <v>98728096</v>
          </cell>
          <cell r="D7322" t="str">
            <v>HYCITE</v>
          </cell>
          <cell r="E7322" t="str">
            <v>DESPACHO</v>
          </cell>
          <cell r="F7322" t="str">
            <v>NORMAL</v>
          </cell>
          <cell r="G7322" t="str">
            <v>031002004100274</v>
          </cell>
          <cell r="H7322">
            <v>44909</v>
          </cell>
          <cell r="I7322" t="str">
            <v>ENTREGADO</v>
          </cell>
          <cell r="J7322">
            <v>44910</v>
          </cell>
          <cell r="K7322" t="str">
            <v>CRISTIAN ESCOBAR</v>
          </cell>
          <cell r="L7322" t="str">
            <v>SANTA ANA Y JUAN BAUTISTA Y SANTA ANA CALLEJON SIN SALIDA IBARRA // ROMERILLO ALTO SAN FRANCISCO 100104 IMBABURA</v>
          </cell>
          <cell r="M7322" t="str">
            <v/>
          </cell>
          <cell r="N7322" t="str">
            <v>0983602846</v>
          </cell>
          <cell r="O7322" t="str">
            <v>0983602846</v>
          </cell>
          <cell r="P7322" t="str">
            <v>100104</v>
          </cell>
          <cell r="Q7322" t="str">
            <v>IBARRA</v>
          </cell>
          <cell r="R7322" t="str">
            <v>IMBABURA</v>
          </cell>
          <cell r="S7322" t="str">
            <v>SAN MIGUEL DE IBARRA</v>
          </cell>
          <cell r="T7322" t="str">
            <v>TRAMACO</v>
          </cell>
          <cell r="U7322" t="str">
            <v>FLEXNETUIO_PROVINCIA</v>
          </cell>
          <cell r="V7322">
            <v>1</v>
          </cell>
          <cell r="W7322">
            <v>8.1999999999999993</v>
          </cell>
          <cell r="X7322" t="str">
            <v>HYCITE QUITO</v>
          </cell>
          <cell r="Y7322" t="str">
            <v>FLEX NET CALLE 28 DE JUNIO S/N Y GARCIA MORENO ENTRADA LLANO GRANDE</v>
          </cell>
        </row>
        <row r="7323">
          <cell r="A7323" t="str">
            <v>98728316</v>
          </cell>
          <cell r="B7323">
            <v>479292</v>
          </cell>
          <cell r="C7323" t="str">
            <v>98728316</v>
          </cell>
          <cell r="D7323" t="str">
            <v>HYCITE</v>
          </cell>
          <cell r="E7323" t="str">
            <v>DESPACHO</v>
          </cell>
          <cell r="F7323" t="str">
            <v>NORMAL</v>
          </cell>
          <cell r="G7323" t="str">
            <v>031002004100275</v>
          </cell>
          <cell r="H7323">
            <v>44909</v>
          </cell>
          <cell r="I7323" t="str">
            <v>ENTREGADO</v>
          </cell>
          <cell r="J7323">
            <v>44910</v>
          </cell>
          <cell r="K7323" t="str">
            <v>JULIO MENDOZA</v>
          </cell>
          <cell r="L7323" t="str">
            <v>PEDRO MONCAYO 477 SUCRE EL AGUILA IBARRA / EL AGUILA SAN FRANCISCO 100105 IMBABURA</v>
          </cell>
          <cell r="M7323" t="str">
            <v/>
          </cell>
          <cell r="N7323" t="str">
            <v>0994705980</v>
          </cell>
          <cell r="O7323" t="str">
            <v>0994705980</v>
          </cell>
          <cell r="P7323" t="str">
            <v>100105</v>
          </cell>
          <cell r="Q7323" t="str">
            <v>IBARRA</v>
          </cell>
          <cell r="R7323" t="str">
            <v>IMBABURA</v>
          </cell>
          <cell r="S7323" t="str">
            <v>SAN MIGUEL DE IBARRA</v>
          </cell>
          <cell r="T7323" t="str">
            <v>TRAMACO</v>
          </cell>
          <cell r="U7323" t="str">
            <v>FLEXNETUIO_PROVINCIA</v>
          </cell>
          <cell r="V7323">
            <v>1</v>
          </cell>
          <cell r="W7323">
            <v>7</v>
          </cell>
          <cell r="X7323" t="str">
            <v>HYCITE QUITO</v>
          </cell>
          <cell r="Y7323" t="str">
            <v>FLEX NET CALLE 28 DE JUNIO S/N Y GARCIA MORENO ENTRADA LLANO GRANDE</v>
          </cell>
        </row>
        <row r="7324">
          <cell r="A7324" t="str">
            <v>98728343</v>
          </cell>
          <cell r="B7324">
            <v>479293</v>
          </cell>
          <cell r="C7324" t="str">
            <v>98728343</v>
          </cell>
          <cell r="D7324" t="str">
            <v>HYCITE</v>
          </cell>
          <cell r="E7324" t="str">
            <v>DESPACHO</v>
          </cell>
          <cell r="F7324" t="str">
            <v>NORMAL</v>
          </cell>
          <cell r="G7324" t="str">
            <v>031002004100276</v>
          </cell>
          <cell r="H7324">
            <v>44909</v>
          </cell>
          <cell r="I7324" t="str">
            <v>EN_TRANSITO</v>
          </cell>
          <cell r="J7324">
            <v>44909</v>
          </cell>
          <cell r="K7324" t="str">
            <v>EDGAR GUAMAN</v>
          </cell>
          <cell r="L7324" t="str">
            <v>ISABELA Y LOBO MARINO ATRAS DEL BANCO PICHINCHA DIAGONAL SANTA CRUZ//PAMPAS COLORADAS SANTA CRUZ 200102 GALAPAGOS</v>
          </cell>
          <cell r="N7324" t="str">
            <v>0991890790</v>
          </cell>
          <cell r="O7324" t="str">
            <v>0991890790</v>
          </cell>
          <cell r="P7324" t="str">
            <v>200102</v>
          </cell>
          <cell r="Q7324" t="str">
            <v>SANTA CRUZ</v>
          </cell>
          <cell r="R7324" t="str">
            <v>GALAPAGOS</v>
          </cell>
          <cell r="S7324" t="str">
            <v>PUERTO AYORA</v>
          </cell>
          <cell r="T7324" t="str">
            <v>TRAMACO</v>
          </cell>
          <cell r="U7324" t="str">
            <v>FLEXNETUIO_PROVINCIA</v>
          </cell>
          <cell r="V7324">
            <v>1</v>
          </cell>
          <cell r="W7324">
            <v>16.100000000000001</v>
          </cell>
          <cell r="X7324" t="str">
            <v>HYCITE QUITO</v>
          </cell>
          <cell r="Y7324" t="str">
            <v>FLEX NET CALLE 28 DE JUNIO S/N Y GARCIA MORENO ENTRADA LLANO GRANDE</v>
          </cell>
        </row>
        <row r="7325">
          <cell r="A7325" t="str">
            <v>98728646</v>
          </cell>
          <cell r="B7325">
            <v>479294</v>
          </cell>
          <cell r="C7325" t="str">
            <v>98728646</v>
          </cell>
          <cell r="D7325" t="str">
            <v>HYCITE</v>
          </cell>
          <cell r="E7325" t="str">
            <v>DESPACHO</v>
          </cell>
          <cell r="F7325" t="str">
            <v>NORMAL</v>
          </cell>
          <cell r="G7325" t="str">
            <v>TF88902</v>
          </cell>
          <cell r="H7325">
            <v>44909</v>
          </cell>
          <cell r="I7325" t="str">
            <v>ENTREGADO</v>
          </cell>
          <cell r="J7325">
            <v>44910</v>
          </cell>
          <cell r="K7325" t="str">
            <v>JEAN MACHUCA</v>
          </cell>
          <cell r="L7325" t="str">
            <v>CHAMBER 0701 B .AIRES BARRIO DEL SEGURO GUAYAQUIL // XIMENA XIMENA 090101 GUAYAS</v>
          </cell>
          <cell r="M7325" t="str">
            <v/>
          </cell>
          <cell r="N7325" t="str">
            <v>0978961754 / 991823910</v>
          </cell>
          <cell r="O7325" t="str">
            <v>0978961754 / 991823910</v>
          </cell>
          <cell r="P7325" t="str">
            <v>090101</v>
          </cell>
          <cell r="Q7325" t="str">
            <v>GUAYAQUIL</v>
          </cell>
          <cell r="R7325" t="str">
            <v>GUAYAS</v>
          </cell>
          <cell r="S7325" t="str">
            <v>GUAYAQUIL</v>
          </cell>
          <cell r="T7325" t="str">
            <v>FLEXTRANS GYE</v>
          </cell>
          <cell r="U7325" t="str">
            <v>FLEXNETUIO_GYE</v>
          </cell>
          <cell r="V7325">
            <v>1</v>
          </cell>
          <cell r="W7325">
            <v>9.9</v>
          </cell>
          <cell r="X7325" t="str">
            <v>HYCITE QUITO</v>
          </cell>
          <cell r="Y7325" t="str">
            <v>FLEX NET CALLE 28 DE JUNIO S/N Y GARCIA MORENO ENTRADA LLANO GRANDE</v>
          </cell>
        </row>
        <row r="7326">
          <cell r="A7326" t="str">
            <v>98728718</v>
          </cell>
          <cell r="B7326">
            <v>479295</v>
          </cell>
          <cell r="C7326" t="str">
            <v>98728718</v>
          </cell>
          <cell r="D7326" t="str">
            <v>HYCITE</v>
          </cell>
          <cell r="E7326" t="str">
            <v>DESPACHO</v>
          </cell>
          <cell r="F7326" t="str">
            <v>NORMAL</v>
          </cell>
          <cell r="G7326" t="str">
            <v>TF88903</v>
          </cell>
          <cell r="H7326">
            <v>44909</v>
          </cell>
          <cell r="I7326" t="str">
            <v>ENTREGADO</v>
          </cell>
          <cell r="J7326">
            <v>44910</v>
          </cell>
          <cell r="K7326" t="str">
            <v>CARLOS ALVAREZ</v>
          </cell>
          <cell r="L7326" t="str">
            <v>CIUDADELA AMAZONAS MANZANA 8 VILLA 4 GUAYAQUIL / CIUDADELA AMAZONAS XIMENA 090114 GUAYAS</v>
          </cell>
          <cell r="N7326" t="str">
            <v>0968032109</v>
          </cell>
          <cell r="O7326" t="str">
            <v>0968032109</v>
          </cell>
          <cell r="P7326" t="str">
            <v>GUAYAQUIL</v>
          </cell>
          <cell r="Q7326" t="str">
            <v>GUAYAQUIL</v>
          </cell>
          <cell r="R7326" t="str">
            <v>GUAYAS</v>
          </cell>
          <cell r="T7326" t="str">
            <v>FLEXTRANS GYE</v>
          </cell>
          <cell r="U7326" t="str">
            <v>FLEXNETUIO_GYE</v>
          </cell>
          <cell r="V7326">
            <v>1</v>
          </cell>
          <cell r="W7326">
            <v>10.4</v>
          </cell>
          <cell r="X7326" t="str">
            <v>HYCITE QUITO</v>
          </cell>
          <cell r="Y7326" t="str">
            <v>FLEX NET CALLE 28 DE JUNIO S/N Y GARCIA MORENO ENTRADA LLANO GRANDE</v>
          </cell>
        </row>
        <row r="7327">
          <cell r="A7327" t="str">
            <v>98729384</v>
          </cell>
          <cell r="B7327">
            <v>479296</v>
          </cell>
          <cell r="C7327" t="str">
            <v>98729384</v>
          </cell>
          <cell r="D7327" t="str">
            <v>HYCITE</v>
          </cell>
          <cell r="E7327" t="str">
            <v>DESPACHO</v>
          </cell>
          <cell r="F7327" t="str">
            <v>NORMAL</v>
          </cell>
          <cell r="G7327" t="str">
            <v>031002004100277</v>
          </cell>
          <cell r="H7327">
            <v>44909</v>
          </cell>
          <cell r="I7327" t="str">
            <v>ENTREGADO</v>
          </cell>
          <cell r="J7327">
            <v>44910</v>
          </cell>
          <cell r="K7327" t="str">
            <v>ROCKY M CARRASCO</v>
          </cell>
          <cell r="L7327" t="str">
            <v>OLMEDO #16-13 Y ALVARADO   VELOZ 060104 CHIMBORAZO</v>
          </cell>
          <cell r="M7327" t="str">
            <v/>
          </cell>
          <cell r="N7327" t="str">
            <v>0999768590 / 932965615</v>
          </cell>
          <cell r="O7327" t="str">
            <v>0999768590 / 932965615</v>
          </cell>
          <cell r="P7327" t="str">
            <v>060104</v>
          </cell>
          <cell r="Q7327" t="str">
            <v>RIOBAMBA</v>
          </cell>
          <cell r="R7327" t="str">
            <v>CHIMBORAZO</v>
          </cell>
          <cell r="S7327" t="str">
            <v>RIOBAMBA</v>
          </cell>
          <cell r="T7327" t="str">
            <v>TRAMACO</v>
          </cell>
          <cell r="U7327" t="str">
            <v>FLEXNETUIO_PROVINCIA</v>
          </cell>
          <cell r="V7327">
            <v>1</v>
          </cell>
          <cell r="W7327">
            <v>1.3</v>
          </cell>
          <cell r="X7327" t="str">
            <v>HYCITE QUITO</v>
          </cell>
          <cell r="Y7327" t="str">
            <v>FLEX NET CALLE 28 DE JUNIO S/N Y GARCIA MORENO ENTRADA LLANO GRANDE</v>
          </cell>
        </row>
        <row r="7328">
          <cell r="A7328" t="str">
            <v>98730326</v>
          </cell>
          <cell r="B7328">
            <v>479297</v>
          </cell>
          <cell r="C7328" t="str">
            <v>98730326</v>
          </cell>
          <cell r="D7328" t="str">
            <v>HYCITE</v>
          </cell>
          <cell r="E7328" t="str">
            <v>DESPACHO</v>
          </cell>
          <cell r="F7328" t="str">
            <v>NORMAL</v>
          </cell>
          <cell r="G7328" t="str">
            <v>TF88904</v>
          </cell>
          <cell r="H7328">
            <v>44909</v>
          </cell>
          <cell r="I7328" t="str">
            <v>ENTREGADO</v>
          </cell>
          <cell r="J7328">
            <v>44910</v>
          </cell>
          <cell r="K7328" t="str">
            <v>ERIKA JIMENEZ</v>
          </cell>
          <cell r="L7328" t="str">
            <v>CDLA ALBONOR MZ 11 VILLA 6 GUAYAQUIL // NORTE  TARQUI 090507 GUAYAS</v>
          </cell>
          <cell r="M7328" t="str">
            <v/>
          </cell>
          <cell r="N7328" t="str">
            <v>0987234916</v>
          </cell>
          <cell r="O7328" t="str">
            <v>0987234916</v>
          </cell>
          <cell r="P7328" t="str">
            <v>090507</v>
          </cell>
          <cell r="Q7328" t="str">
            <v>GUAYAQUIL</v>
          </cell>
          <cell r="R7328" t="str">
            <v>GUAYAS</v>
          </cell>
          <cell r="S7328" t="str">
            <v>GUAYAQUIL</v>
          </cell>
          <cell r="T7328" t="str">
            <v>ITSACOURIER</v>
          </cell>
          <cell r="U7328" t="str">
            <v>FLEXNETUIO_GYE</v>
          </cell>
          <cell r="V7328">
            <v>1</v>
          </cell>
          <cell r="W7328">
            <v>8.8000000000000007</v>
          </cell>
          <cell r="X7328" t="str">
            <v>HYCITE QUITO</v>
          </cell>
          <cell r="Y7328" t="str">
            <v>FLEX NET CALLE 28 DE JUNIO S/N Y GARCIA MORENO ENTRADA LLANO GRANDE</v>
          </cell>
        </row>
        <row r="7329">
          <cell r="A7329" t="str">
            <v>98731542</v>
          </cell>
          <cell r="B7329">
            <v>479298</v>
          </cell>
          <cell r="C7329" t="str">
            <v>98731542</v>
          </cell>
          <cell r="D7329" t="str">
            <v>HYCITE</v>
          </cell>
          <cell r="E7329" t="str">
            <v>DESPACHO</v>
          </cell>
          <cell r="F7329" t="str">
            <v>NORMAL</v>
          </cell>
          <cell r="G7329" t="str">
            <v>TFQ88905</v>
          </cell>
          <cell r="H7329">
            <v>44909</v>
          </cell>
          <cell r="I7329" t="str">
            <v>ENTREGADO</v>
          </cell>
          <cell r="J7329">
            <v>44910</v>
          </cell>
          <cell r="K7329" t="str">
            <v>PABLO ESTABAN SALAZAR ARIAS</v>
          </cell>
          <cell r="L7329" t="str">
            <v>RIO COFANES 328 BARTOLOME DE SEGOVIA REF DETRAS DE LA GOSOLINERIA TERPEL QUITO DISTRITO METROPOLITANO 170508 PICHINCHA</v>
          </cell>
          <cell r="M7329" t="str">
            <v/>
          </cell>
          <cell r="N7329" t="str">
            <v>0998573226</v>
          </cell>
          <cell r="O7329" t="str">
            <v>0998573226</v>
          </cell>
          <cell r="P7329" t="str">
            <v>170508</v>
          </cell>
          <cell r="Q7329" t="str">
            <v>QUITO</v>
          </cell>
          <cell r="R7329" t="str">
            <v>PICHINCHA</v>
          </cell>
          <cell r="S7329" t="str">
            <v>QUITO</v>
          </cell>
          <cell r="T7329" t="str">
            <v>FLEXTRANS UIO</v>
          </cell>
          <cell r="U7329" t="str">
            <v>FLEXNETUIO_LOCAL</v>
          </cell>
          <cell r="V7329">
            <v>1</v>
          </cell>
          <cell r="W7329">
            <v>1</v>
          </cell>
          <cell r="X7329" t="str">
            <v>HYCITE QUITO</v>
          </cell>
          <cell r="Y7329" t="str">
            <v>FLEX NET CALLE 28 DE JUNIO S/N Y GARCIA MORENO ENTRADA LLANO GRANDE</v>
          </cell>
        </row>
        <row r="7330">
          <cell r="A7330" t="str">
            <v>98731991</v>
          </cell>
          <cell r="B7330">
            <v>479299</v>
          </cell>
          <cell r="C7330" t="str">
            <v>98731991</v>
          </cell>
          <cell r="D7330" t="str">
            <v>HYCITE</v>
          </cell>
          <cell r="E7330" t="str">
            <v>DESPACHO</v>
          </cell>
          <cell r="F7330" t="str">
            <v>NORMAL</v>
          </cell>
          <cell r="G7330" t="str">
            <v>TF88906</v>
          </cell>
          <cell r="H7330">
            <v>44909</v>
          </cell>
          <cell r="I7330" t="str">
            <v>ENTREGADO</v>
          </cell>
          <cell r="J7330">
            <v>44910</v>
          </cell>
          <cell r="K7330" t="str">
            <v>SANDRA LINDAO</v>
          </cell>
          <cell r="L7330" t="str">
            <v>PALITAS 1220 ENTRE LA LIBERTAD YLAS NAVE D2 CUADRAS DE LA IGLESIA DE LA CARIDAD GUAYAQUIL/SUR ESTE FEBRES CORDERO 090406 GUAYAS</v>
          </cell>
          <cell r="M7330" t="str">
            <v/>
          </cell>
          <cell r="N7330" t="str">
            <v>0995700760 / 042847507</v>
          </cell>
          <cell r="O7330" t="str">
            <v>0995700760 / 042847507</v>
          </cell>
          <cell r="P7330" t="str">
            <v>090406</v>
          </cell>
          <cell r="Q7330" t="str">
            <v>GUAYAQUIL</v>
          </cell>
          <cell r="R7330" t="str">
            <v>GUAYAS</v>
          </cell>
          <cell r="S7330" t="str">
            <v>GUAYAQUIL</v>
          </cell>
          <cell r="T7330" t="str">
            <v>FLEXTRANS GYE</v>
          </cell>
          <cell r="U7330" t="str">
            <v>FLEXNETUIO_GYE</v>
          </cell>
          <cell r="V7330">
            <v>1</v>
          </cell>
          <cell r="W7330">
            <v>3.1</v>
          </cell>
          <cell r="X7330" t="str">
            <v>HYCITE QUITO</v>
          </cell>
          <cell r="Y7330" t="str">
            <v>FLEX NET CALLE 28 DE JUNIO S/N Y GARCIA MORENO ENTRADA LLANO GRANDE</v>
          </cell>
        </row>
        <row r="7331">
          <cell r="A7331" t="str">
            <v>98717744</v>
          </cell>
          <cell r="B7331">
            <v>479245</v>
          </cell>
          <cell r="C7331" t="str">
            <v>98717744</v>
          </cell>
          <cell r="D7331" t="str">
            <v>HYCITE</v>
          </cell>
          <cell r="E7331" t="str">
            <v>DESPACHO</v>
          </cell>
          <cell r="F7331" t="str">
            <v>NORMAL</v>
          </cell>
          <cell r="G7331" t="str">
            <v>TF88877</v>
          </cell>
          <cell r="H7331">
            <v>44909</v>
          </cell>
          <cell r="I7331" t="str">
            <v>ENTREGADO</v>
          </cell>
          <cell r="J7331">
            <v>44910</v>
          </cell>
          <cell r="K7331" t="str">
            <v>DORA VASQUEZ</v>
          </cell>
          <cell r="L7331" t="str">
            <v>MZ 561 SOLAR # 7 GUASMO SR COOPUNION DE BONGOS GUAYAQUIL-SUR XIMENA 090108 GUAYAS</v>
          </cell>
          <cell r="M7331" t="str">
            <v/>
          </cell>
          <cell r="N7331" t="str">
            <v>0990254959</v>
          </cell>
          <cell r="O7331" t="str">
            <v>0990254959</v>
          </cell>
          <cell r="P7331" t="str">
            <v>090108</v>
          </cell>
          <cell r="Q7331" t="str">
            <v>GUAYAQUIL</v>
          </cell>
          <cell r="R7331" t="str">
            <v>GUAYAS</v>
          </cell>
          <cell r="S7331" t="str">
            <v>GUAYAQUIL</v>
          </cell>
          <cell r="T7331" t="str">
            <v>FLEXTRANS GYE</v>
          </cell>
          <cell r="U7331" t="str">
            <v>FLEXNETUIO_GYE</v>
          </cell>
          <cell r="V7331">
            <v>1</v>
          </cell>
          <cell r="W7331">
            <v>13.7</v>
          </cell>
          <cell r="X7331" t="str">
            <v>HYCITE QUITO</v>
          </cell>
          <cell r="Y7331" t="str">
            <v>FLEX NET CALLE 28 DE JUNIO S/N Y GARCIA MORENO ENTRADA LLANO GRANDE</v>
          </cell>
        </row>
        <row r="7332">
          <cell r="A7332" t="str">
            <v>98717989</v>
          </cell>
          <cell r="B7332">
            <v>479247</v>
          </cell>
          <cell r="C7332" t="str">
            <v>98717989</v>
          </cell>
          <cell r="D7332" t="str">
            <v>HYCITE</v>
          </cell>
          <cell r="E7332" t="str">
            <v>DESPACHO</v>
          </cell>
          <cell r="F7332" t="str">
            <v>NORMAL</v>
          </cell>
          <cell r="G7332" t="str">
            <v>TF88879</v>
          </cell>
          <cell r="H7332">
            <v>44909</v>
          </cell>
          <cell r="I7332" t="str">
            <v>ENTREGADO</v>
          </cell>
          <cell r="J7332">
            <v>44910</v>
          </cell>
          <cell r="K7332" t="str">
            <v>ADRIANA BAJANA</v>
          </cell>
          <cell r="L7332" t="str">
            <v>MUCHO LOTE 2 CIUDADELA VICTORIA CLUB MZ 1242 V 17 GUAYAQUIL//GUAYAQUIL TARQUI 090703 GUAYAS</v>
          </cell>
          <cell r="M7332" t="str">
            <v/>
          </cell>
          <cell r="N7332" t="str">
            <v>0983472381</v>
          </cell>
          <cell r="O7332" t="str">
            <v>0983472381</v>
          </cell>
          <cell r="P7332" t="str">
            <v>090703</v>
          </cell>
          <cell r="Q7332" t="str">
            <v>GUAYAQUIL</v>
          </cell>
          <cell r="R7332" t="str">
            <v>GUAYAS</v>
          </cell>
          <cell r="S7332" t="str">
            <v>GUAYAQUIL</v>
          </cell>
          <cell r="T7332" t="str">
            <v>ITSACOURIER</v>
          </cell>
          <cell r="U7332" t="str">
            <v>FLEXNETUIO_GYE</v>
          </cell>
          <cell r="V7332">
            <v>1</v>
          </cell>
          <cell r="W7332">
            <v>3.7</v>
          </cell>
          <cell r="X7332" t="str">
            <v>HYCITE QUITO</v>
          </cell>
          <cell r="Y7332" t="str">
            <v>FLEX NET CALLE 28 DE JUNIO S/N Y GARCIA MORENO ENTRADA LLANO GRANDE</v>
          </cell>
        </row>
        <row r="7333">
          <cell r="A7333" t="str">
            <v>98718068</v>
          </cell>
          <cell r="B7333">
            <v>479248</v>
          </cell>
          <cell r="C7333" t="str">
            <v>98718068</v>
          </cell>
          <cell r="D7333" t="str">
            <v>HYCITE</v>
          </cell>
          <cell r="E7333" t="str">
            <v>DESPACHO</v>
          </cell>
          <cell r="F7333" t="str">
            <v>NORMAL</v>
          </cell>
          <cell r="G7333" t="str">
            <v>031002004100253</v>
          </cell>
          <cell r="H7333">
            <v>44909</v>
          </cell>
          <cell r="I7333" t="str">
            <v>ENTREGADO</v>
          </cell>
          <cell r="J7333">
            <v>44910</v>
          </cell>
          <cell r="K7333" t="str">
            <v>FRANK ZURITA</v>
          </cell>
          <cell r="L7333" t="str">
            <v>17 DE MARZO Y CALLE ZOILA MARTINES REF CERCA DEL GOEN QUEVEDO //VENUS VENUS DEL RIO QUEVEDO 120301 LOS RIOS</v>
          </cell>
          <cell r="M7333" t="str">
            <v/>
          </cell>
          <cell r="N7333" t="str">
            <v>0961236317 / 052750373</v>
          </cell>
          <cell r="O7333" t="str">
            <v>0961236317 / 052750373</v>
          </cell>
          <cell r="P7333" t="str">
            <v>120301</v>
          </cell>
          <cell r="Q7333" t="str">
            <v>QUEVEDO</v>
          </cell>
          <cell r="R7333" t="str">
            <v>LOS RIOS</v>
          </cell>
          <cell r="S7333" t="str">
            <v>QUEVEDO</v>
          </cell>
          <cell r="T7333" t="str">
            <v>TRAMACO</v>
          </cell>
          <cell r="U7333" t="str">
            <v>FLEXNETUIO_PROVINCIA</v>
          </cell>
          <cell r="V7333">
            <v>1</v>
          </cell>
          <cell r="W7333">
            <v>14.1</v>
          </cell>
          <cell r="X7333" t="str">
            <v>HYCITE QUITO</v>
          </cell>
          <cell r="Y7333" t="str">
            <v>FLEX NET CALLE 28 DE JUNIO S/N Y GARCIA MORENO ENTRADA LLANO GRANDE</v>
          </cell>
        </row>
        <row r="7334">
          <cell r="A7334" t="str">
            <v>98718163</v>
          </cell>
          <cell r="B7334">
            <v>479249</v>
          </cell>
          <cell r="C7334" t="str">
            <v>98718163</v>
          </cell>
          <cell r="D7334" t="str">
            <v>HYCITE</v>
          </cell>
          <cell r="E7334" t="str">
            <v>DESPACHO</v>
          </cell>
          <cell r="F7334" t="str">
            <v>NORMAL</v>
          </cell>
          <cell r="G7334" t="str">
            <v>TFQ88880</v>
          </cell>
          <cell r="H7334">
            <v>44909</v>
          </cell>
          <cell r="I7334" t="str">
            <v>ENTREGADO</v>
          </cell>
          <cell r="J7334">
            <v>44910</v>
          </cell>
          <cell r="K7334" t="str">
            <v>MIRIAM ELIZABETH CERON ENRIQUEZ</v>
          </cell>
          <cell r="L7334" t="str">
            <v>E7B Y PABLO PALACIOS REFERENCIA CASA FACHADA BLANCA PORTA,N CAFA, LOTE 64. QUITO / LA ARMENIA CONOCOTO 170802 PICHINCHA</v>
          </cell>
          <cell r="N7334" t="str">
            <v>0995807868 / 984104166</v>
          </cell>
          <cell r="O7334" t="str">
            <v>0995807868 / 984104166</v>
          </cell>
          <cell r="P7334" t="str">
            <v>170802</v>
          </cell>
          <cell r="Q7334" t="str">
            <v>QUITO</v>
          </cell>
          <cell r="R7334" t="str">
            <v>PICHINCHA</v>
          </cell>
          <cell r="S7334" t="str">
            <v>CONOCOTO</v>
          </cell>
          <cell r="T7334" t="str">
            <v>FLEXTRANS UIO</v>
          </cell>
          <cell r="U7334" t="str">
            <v>FLEXNETUIO_LOCAL</v>
          </cell>
          <cell r="V7334">
            <v>1</v>
          </cell>
          <cell r="W7334">
            <v>1.22</v>
          </cell>
          <cell r="X7334" t="str">
            <v>HYCITE QUITO</v>
          </cell>
          <cell r="Y7334" t="str">
            <v>FLEX NET CALLE 28 DE JUNIO S/N Y GARCIA MORENO ENTRADA LLANO GRANDE</v>
          </cell>
        </row>
        <row r="7335">
          <cell r="A7335" t="str">
            <v>98718278</v>
          </cell>
          <cell r="B7335">
            <v>479250</v>
          </cell>
          <cell r="C7335" t="str">
            <v>98718278</v>
          </cell>
          <cell r="D7335" t="str">
            <v>HYCITE</v>
          </cell>
          <cell r="E7335" t="str">
            <v>DESPACHO</v>
          </cell>
          <cell r="F7335" t="str">
            <v>NORMAL</v>
          </cell>
          <cell r="G7335" t="str">
            <v>031002004100254</v>
          </cell>
          <cell r="H7335">
            <v>44909</v>
          </cell>
          <cell r="I7335" t="str">
            <v>ENTREGADO</v>
          </cell>
          <cell r="J7335">
            <v>44910</v>
          </cell>
          <cell r="K7335" t="str">
            <v>ELVIA MEZA</v>
          </cell>
          <cell r="L7335" t="str">
            <v>LOTIZACION EL GUAYABO CALLE E ENTRE 15 Y 16 DONDE GIRA EL BUS LINEA 6 GIRA DERECH QUEVEDO // EL GUAYABO SAN CRISTOBAL 120506 LOS RIOS</v>
          </cell>
          <cell r="M7335" t="str">
            <v/>
          </cell>
          <cell r="N7335" t="str">
            <v>0999764465</v>
          </cell>
          <cell r="O7335" t="str">
            <v>0999764465</v>
          </cell>
          <cell r="P7335" t="str">
            <v>120506</v>
          </cell>
          <cell r="Q7335" t="str">
            <v>VINCES</v>
          </cell>
          <cell r="R7335" t="str">
            <v>LOS RIOS</v>
          </cell>
          <cell r="S7335" t="str">
            <v>VINCES</v>
          </cell>
          <cell r="T7335" t="str">
            <v>TRAMACO</v>
          </cell>
          <cell r="U7335" t="str">
            <v>FLEXNETUIO_PROVINCIA</v>
          </cell>
          <cell r="V7335">
            <v>1</v>
          </cell>
          <cell r="W7335">
            <v>10.7</v>
          </cell>
          <cell r="X7335" t="str">
            <v>HYCITE QUITO</v>
          </cell>
          <cell r="Y7335" t="str">
            <v>FLEX NET CALLE 28 DE JUNIO S/N Y GARCIA MORENO ENTRADA LLANO GRANDE</v>
          </cell>
        </row>
        <row r="7336">
          <cell r="A7336" t="str">
            <v>98718280</v>
          </cell>
          <cell r="B7336">
            <v>479251</v>
          </cell>
          <cell r="C7336" t="str">
            <v>98718280</v>
          </cell>
          <cell r="D7336" t="str">
            <v>HYCITE</v>
          </cell>
          <cell r="E7336" t="str">
            <v>DESPACHO</v>
          </cell>
          <cell r="F7336" t="str">
            <v>NORMAL</v>
          </cell>
          <cell r="G7336" t="str">
            <v>031002004100826</v>
          </cell>
          <cell r="H7336">
            <v>44909</v>
          </cell>
          <cell r="I7336" t="str">
            <v>ENTREGADO</v>
          </cell>
          <cell r="J7336">
            <v>44910</v>
          </cell>
          <cell r="K7336" t="str">
            <v>JORGE PONCE</v>
          </cell>
          <cell r="L7336" t="str">
            <v>BATALLA DE CHACABUCO 167-58 BATALLA DE TARQUI CASA ESQ COLOR BLANCA LOJA // COLINAS DEL NORTE VALLE (PARQUE INDUSTRIAL) 110110 LOJA</v>
          </cell>
          <cell r="N7336" t="str">
            <v>0997382388 / 072613752</v>
          </cell>
          <cell r="O7336" t="str">
            <v>0997382388 / 072613752</v>
          </cell>
          <cell r="P7336" t="str">
            <v>110110</v>
          </cell>
          <cell r="Q7336" t="str">
            <v>LOJA</v>
          </cell>
          <cell r="R7336" t="str">
            <v>LOJA</v>
          </cell>
          <cell r="S7336" t="str">
            <v>LOJA</v>
          </cell>
          <cell r="T7336" t="str">
            <v>TRAMACO</v>
          </cell>
          <cell r="U7336" t="str">
            <v>FLEXNETUIO_PROVINCIA</v>
          </cell>
          <cell r="V7336">
            <v>2</v>
          </cell>
          <cell r="W7336">
            <v>22.7</v>
          </cell>
          <cell r="X7336" t="str">
            <v>HYCITE QUITO</v>
          </cell>
          <cell r="Y7336" t="str">
            <v>FLEX NET CALLE 28 DE JUNIO S/N Y GARCIA MORENO ENTRADA LLANO GRANDE</v>
          </cell>
        </row>
        <row r="7337">
          <cell r="A7337" t="str">
            <v>98718566</v>
          </cell>
          <cell r="B7337">
            <v>479252</v>
          </cell>
          <cell r="C7337" t="str">
            <v>98718566</v>
          </cell>
          <cell r="D7337" t="str">
            <v>HYCITE</v>
          </cell>
          <cell r="E7337" t="str">
            <v>DESPACHO</v>
          </cell>
          <cell r="F7337" t="str">
            <v>NORMAL</v>
          </cell>
          <cell r="G7337" t="str">
            <v>031002004100827</v>
          </cell>
          <cell r="H7337">
            <v>44909</v>
          </cell>
          <cell r="I7337" t="str">
            <v>ENTREGADO</v>
          </cell>
          <cell r="J7337">
            <v>44910</v>
          </cell>
          <cell r="K7337" t="str">
            <v>MONICA RIVADENEIRA</v>
          </cell>
          <cell r="L7337" t="str">
            <v>PELIKANO 787-MANTA Y PINZON A MEDIA CDRA CS COMUNAL IBARRA//ALPACHACA GUAYAQUIL DE ALPACHACA 100103 MANABI</v>
          </cell>
          <cell r="N7337" t="str">
            <v>0993915660</v>
          </cell>
          <cell r="O7337" t="str">
            <v>0993915660</v>
          </cell>
          <cell r="P7337" t="str">
            <v>100103</v>
          </cell>
          <cell r="Q7337" t="str">
            <v>IBARRA</v>
          </cell>
          <cell r="R7337" t="str">
            <v>IMBABURA</v>
          </cell>
          <cell r="S7337" t="str">
            <v>SAN MIGUEL DE IBARRA</v>
          </cell>
          <cell r="T7337" t="str">
            <v>TRAMACO</v>
          </cell>
          <cell r="U7337" t="str">
            <v>FLEXNETUIO_PROVINCIA</v>
          </cell>
          <cell r="V7337">
            <v>2</v>
          </cell>
          <cell r="W7337">
            <v>14</v>
          </cell>
          <cell r="X7337" t="str">
            <v>HYCITE QUITO</v>
          </cell>
          <cell r="Y7337" t="str">
            <v>FLEX NET CALLE 28 DE JUNIO S/N Y GARCIA MORENO ENTRADA LLANO GRANDE</v>
          </cell>
        </row>
        <row r="7338">
          <cell r="A7338" t="str">
            <v>98720220</v>
          </cell>
          <cell r="B7338">
            <v>479253</v>
          </cell>
          <cell r="C7338" t="str">
            <v>98720220</v>
          </cell>
          <cell r="D7338" t="str">
            <v>HYCITE</v>
          </cell>
          <cell r="E7338" t="str">
            <v>DESPACHO</v>
          </cell>
          <cell r="F7338" t="str">
            <v>NORMAL</v>
          </cell>
          <cell r="G7338" t="str">
            <v>031002004100257</v>
          </cell>
          <cell r="H7338">
            <v>44909</v>
          </cell>
          <cell r="I7338" t="str">
            <v>ENTREGADO</v>
          </cell>
          <cell r="J7338">
            <v>44910</v>
          </cell>
          <cell r="K7338" t="str">
            <v>ROSA LLANOS</v>
          </cell>
          <cell r="L7338" t="str">
            <v>CDLA SAN LUIS CL S/N FRENTE LINEA FERRIA # 02 NARANJITO-NARANJITO NARANJITO 091803 GUAYAS</v>
          </cell>
          <cell r="M7338" t="str">
            <v/>
          </cell>
          <cell r="N7338" t="str">
            <v>0968442278 / 997228780</v>
          </cell>
          <cell r="O7338" t="str">
            <v>0968442278 / 997228780</v>
          </cell>
          <cell r="P7338" t="str">
            <v>091803</v>
          </cell>
          <cell r="Q7338" t="str">
            <v>NARANJITO</v>
          </cell>
          <cell r="R7338" t="str">
            <v>GUAYAS</v>
          </cell>
          <cell r="S7338" t="str">
            <v>NARANJITO - BARRAGANETAL - ROCAFUERTE - RECINTO SAN ANTONIO</v>
          </cell>
          <cell r="T7338" t="str">
            <v>TRAMACO</v>
          </cell>
          <cell r="U7338" t="str">
            <v>FLEXNETUIO_PROVINCIA</v>
          </cell>
          <cell r="V7338">
            <v>1</v>
          </cell>
          <cell r="W7338">
            <v>5.0999999999999996</v>
          </cell>
          <cell r="X7338" t="str">
            <v>HYCITE QUITO</v>
          </cell>
          <cell r="Y7338" t="str">
            <v>FLEX NET CALLE 28 DE JUNIO S/N Y GARCIA MORENO ENTRADA LLANO GRANDE</v>
          </cell>
        </row>
        <row r="7339">
          <cell r="A7339" t="str">
            <v>98720239</v>
          </cell>
          <cell r="B7339">
            <v>479254</v>
          </cell>
          <cell r="C7339" t="str">
            <v>98720239</v>
          </cell>
          <cell r="D7339" t="str">
            <v>HYCITE</v>
          </cell>
          <cell r="E7339" t="str">
            <v>DESPACHO</v>
          </cell>
          <cell r="F7339" t="str">
            <v>NORMAL</v>
          </cell>
          <cell r="G7339" t="str">
            <v>TF88926</v>
          </cell>
          <cell r="H7339">
            <v>44909</v>
          </cell>
          <cell r="I7339" t="str">
            <v>ENTREGADO</v>
          </cell>
          <cell r="J7339">
            <v>44910</v>
          </cell>
          <cell r="K7339" t="str">
            <v>VANESSA ALCIVAR</v>
          </cell>
          <cell r="L7339" t="str">
            <v>VILLA CLUB ETAPA KRIPTON MZ 14 VILLA 9 DAULE DAULE  LA AURORA 090602 GUAYAS</v>
          </cell>
          <cell r="N7339" t="str">
            <v>0988614172</v>
          </cell>
          <cell r="O7339" t="str">
            <v>0988614172</v>
          </cell>
          <cell r="P7339" t="str">
            <v>090602</v>
          </cell>
          <cell r="Q7339" t="str">
            <v>GUAYAQUIL</v>
          </cell>
          <cell r="R7339" t="str">
            <v>GUAYAS</v>
          </cell>
          <cell r="S7339" t="str">
            <v>GUAYAQUIL</v>
          </cell>
          <cell r="T7339" t="str">
            <v>ITSACOURIER</v>
          </cell>
          <cell r="U7339" t="str">
            <v>FLEXNETUIO_GYE</v>
          </cell>
          <cell r="V7339">
            <v>2</v>
          </cell>
          <cell r="W7339">
            <v>10.95</v>
          </cell>
          <cell r="X7339" t="str">
            <v>HYCITE QUITO</v>
          </cell>
          <cell r="Y7339" t="str">
            <v>FLEX NET CALLE 28 DE JUNIO S/N Y GARCIA MORENO ENTRADA LLANO GRANDE</v>
          </cell>
        </row>
        <row r="7340">
          <cell r="A7340" t="str">
            <v>98720319</v>
          </cell>
          <cell r="B7340">
            <v>479255</v>
          </cell>
          <cell r="C7340" t="str">
            <v>98720319</v>
          </cell>
          <cell r="D7340" t="str">
            <v>HYCITE</v>
          </cell>
          <cell r="E7340" t="str">
            <v>DESPACHO</v>
          </cell>
          <cell r="F7340" t="str">
            <v>NORMAL</v>
          </cell>
          <cell r="G7340" t="str">
            <v>TF88882</v>
          </cell>
          <cell r="H7340">
            <v>44909</v>
          </cell>
          <cell r="I7340" t="str">
            <v>ENTREGADO</v>
          </cell>
          <cell r="J7340">
            <v>44910</v>
          </cell>
          <cell r="K7340" t="str">
            <v>ALEJANDRO GARCIA</v>
          </cell>
          <cell r="L7340" t="str">
            <v>KENNEDY VIEJA AV 2DA #M3 Y AV KENNEDY A DOS CASAS DE SERVIDENT GUAYAQUIL-NORTE TARQUI 090510 GUAYAS</v>
          </cell>
          <cell r="M7340" t="str">
            <v/>
          </cell>
          <cell r="N7340" t="str">
            <v>0999427442</v>
          </cell>
          <cell r="O7340" t="str">
            <v>0999427442</v>
          </cell>
          <cell r="P7340" t="str">
            <v>090510</v>
          </cell>
          <cell r="Q7340" t="str">
            <v>GUAYAQUIL</v>
          </cell>
          <cell r="R7340" t="str">
            <v>GUAYAS</v>
          </cell>
          <cell r="S7340" t="str">
            <v>GUAYAQUIL</v>
          </cell>
          <cell r="T7340" t="str">
            <v>ITSACOURIER</v>
          </cell>
          <cell r="U7340" t="str">
            <v>FLEXNETUIO_GYE</v>
          </cell>
          <cell r="V7340">
            <v>1</v>
          </cell>
          <cell r="W7340">
            <v>9.9</v>
          </cell>
          <cell r="X7340" t="str">
            <v>HYCITE QUITO</v>
          </cell>
          <cell r="Y7340" t="str">
            <v>FLEX NET CALLE 28 DE JUNIO S/N Y GARCIA MORENO ENTRADA LLANO GRANDE</v>
          </cell>
        </row>
        <row r="7341">
          <cell r="A7341" t="str">
            <v>98720390</v>
          </cell>
          <cell r="B7341">
            <v>479256</v>
          </cell>
          <cell r="C7341" t="str">
            <v>98720390</v>
          </cell>
          <cell r="D7341" t="str">
            <v>HYCITE</v>
          </cell>
          <cell r="E7341" t="str">
            <v>DESPACHO</v>
          </cell>
          <cell r="F7341" t="str">
            <v>NORMAL</v>
          </cell>
          <cell r="G7341" t="str">
            <v>031002004100258</v>
          </cell>
          <cell r="H7341">
            <v>44909</v>
          </cell>
          <cell r="I7341" t="str">
            <v>ENTREGADO</v>
          </cell>
          <cell r="J7341">
            <v>44912</v>
          </cell>
          <cell r="K7341" t="str">
            <v>JORGE GOMEZ</v>
          </cell>
          <cell r="L7341" t="str">
            <v>CLL DR CESAR BENALCAZAR ROSALES PSJ 1-41 CALLE SIN SALIDA IBARRA PILANQUI DEL IESS SAN FRANCISCO 100112 IMBABURA</v>
          </cell>
          <cell r="M7341" t="str">
            <v/>
          </cell>
          <cell r="N7341" t="str">
            <v>0992664323 / 062645398</v>
          </cell>
          <cell r="O7341" t="str">
            <v>0992664323 / 062645398</v>
          </cell>
          <cell r="P7341" t="str">
            <v>100112</v>
          </cell>
          <cell r="Q7341" t="str">
            <v>IBARRA</v>
          </cell>
          <cell r="R7341" t="str">
            <v>IMBABURA</v>
          </cell>
          <cell r="S7341" t="str">
            <v>SAN MIGUEL DE IBARRA</v>
          </cell>
          <cell r="T7341" t="str">
            <v>TRAMACO</v>
          </cell>
          <cell r="U7341" t="str">
            <v>FLEXNETUIO_PROVINCIA</v>
          </cell>
          <cell r="V7341">
            <v>1</v>
          </cell>
          <cell r="W7341">
            <v>7</v>
          </cell>
          <cell r="X7341" t="str">
            <v>HYCITE QUITO</v>
          </cell>
          <cell r="Y7341" t="str">
            <v>FLEX NET CALLE 28 DE JUNIO S/N Y GARCIA MORENO ENTRADA LLANO GRANDE</v>
          </cell>
        </row>
        <row r="7342">
          <cell r="A7342" t="str">
            <v>98720407</v>
          </cell>
          <cell r="B7342">
            <v>479257</v>
          </cell>
          <cell r="C7342" t="str">
            <v>98720407</v>
          </cell>
          <cell r="D7342" t="str">
            <v>HYCITE</v>
          </cell>
          <cell r="E7342" t="str">
            <v>DESPACHO</v>
          </cell>
          <cell r="F7342" t="str">
            <v>NORMAL</v>
          </cell>
          <cell r="G7342" t="str">
            <v>TF88927</v>
          </cell>
          <cell r="H7342">
            <v>44909</v>
          </cell>
          <cell r="I7342" t="str">
            <v>ENTREGADO</v>
          </cell>
          <cell r="J7342">
            <v>44910</v>
          </cell>
          <cell r="K7342" t="str">
            <v>CARLOS ARANA</v>
          </cell>
          <cell r="L7342" t="str">
            <v>URB JOYA MZ 9 VILLA 1 ETAPA CUARZO GUAYAQUIL//GUAYAQUIL  TARQUI 091910 GUAYAS</v>
          </cell>
          <cell r="N7342" t="str">
            <v>0997095403</v>
          </cell>
          <cell r="O7342" t="str">
            <v>0997095403</v>
          </cell>
          <cell r="P7342" t="str">
            <v>GUAYAQUIL</v>
          </cell>
          <cell r="Q7342" t="str">
            <v>GUAYAQUIL</v>
          </cell>
          <cell r="R7342" t="str">
            <v>GUAYAS</v>
          </cell>
          <cell r="T7342" t="str">
            <v>ITSACOURIER</v>
          </cell>
          <cell r="U7342" t="str">
            <v>FLEXNETUIO_GYE</v>
          </cell>
          <cell r="V7342">
            <v>2</v>
          </cell>
          <cell r="W7342">
            <v>22.7</v>
          </cell>
          <cell r="X7342" t="str">
            <v>HYCITE QUITO</v>
          </cell>
          <cell r="Y7342" t="str">
            <v>FLEX NET CALLE 28 DE JUNIO S/N Y GARCIA MORENO ENTRADA LLANO GRANDE</v>
          </cell>
        </row>
        <row r="7343">
          <cell r="A7343" t="str">
            <v>98721008</v>
          </cell>
          <cell r="B7343">
            <v>479258</v>
          </cell>
          <cell r="C7343" t="str">
            <v>98721008</v>
          </cell>
          <cell r="D7343" t="str">
            <v>HYCITE</v>
          </cell>
          <cell r="E7343" t="str">
            <v>DESPACHO</v>
          </cell>
          <cell r="F7343" t="str">
            <v>NORMAL</v>
          </cell>
          <cell r="G7343" t="str">
            <v>031002004100259</v>
          </cell>
          <cell r="H7343">
            <v>44909</v>
          </cell>
          <cell r="I7343" t="str">
            <v>ENTREGADO</v>
          </cell>
          <cell r="J7343">
            <v>44915</v>
          </cell>
          <cell r="K7343" t="str">
            <v>IRINA GAVINO</v>
          </cell>
          <cell r="L7343" t="str">
            <v>FRANCISCO RODRIGUEZ AV 11 A 11 Y CALLE 7 SALINAS ENRIQUE GALLO 240206 SANTA ELENA</v>
          </cell>
          <cell r="M7343" t="str">
            <v/>
          </cell>
          <cell r="N7343" t="str">
            <v>0998211907</v>
          </cell>
          <cell r="O7343" t="str">
            <v>0998211907</v>
          </cell>
          <cell r="P7343" t="str">
            <v>240206</v>
          </cell>
          <cell r="Q7343" t="str">
            <v>SALINAS</v>
          </cell>
          <cell r="R7343" t="str">
            <v>SANTA ELENA</v>
          </cell>
          <cell r="S7343" t="str">
            <v>SALINAS</v>
          </cell>
          <cell r="T7343" t="str">
            <v>TRAMACO</v>
          </cell>
          <cell r="U7343" t="str">
            <v>FLEXNETUIO_PROVINCIA</v>
          </cell>
          <cell r="V7343">
            <v>1</v>
          </cell>
          <cell r="W7343">
            <v>9.9</v>
          </cell>
          <cell r="X7343" t="str">
            <v>HYCITE QUITO</v>
          </cell>
          <cell r="Y7343" t="str">
            <v>FLEX NET CALLE 28 DE JUNIO S/N Y GARCIA MORENO ENTRADA LLANO GRANDE</v>
          </cell>
        </row>
        <row r="7344">
          <cell r="A7344" t="str">
            <v>98721498</v>
          </cell>
          <cell r="B7344">
            <v>479259</v>
          </cell>
          <cell r="C7344" t="str">
            <v>98721498</v>
          </cell>
          <cell r="D7344" t="str">
            <v>HYCITE</v>
          </cell>
          <cell r="E7344" t="str">
            <v>DESPACHO</v>
          </cell>
          <cell r="F7344" t="str">
            <v>NORMAL</v>
          </cell>
          <cell r="G7344" t="str">
            <v>TFQ88884</v>
          </cell>
          <cell r="H7344">
            <v>44909</v>
          </cell>
          <cell r="I7344" t="str">
            <v>ENTREGADO</v>
          </cell>
          <cell r="J7344">
            <v>44910</v>
          </cell>
          <cell r="K7344" t="str">
            <v>SAMUEL GUALOTUNA</v>
          </cell>
          <cell r="L7344" t="str">
            <v>MANCOCAPAC LOTE 12 Y CACHA QUITO // SANTA ISABEL  AMAGUANO 170809 PICHINCHA</v>
          </cell>
          <cell r="N7344" t="str">
            <v>0999976396</v>
          </cell>
          <cell r="O7344" t="str">
            <v>0999976396</v>
          </cell>
          <cell r="P7344" t="str">
            <v>170809</v>
          </cell>
          <cell r="Q7344" t="str">
            <v>QUITO</v>
          </cell>
          <cell r="R7344" t="str">
            <v>PICHINCHA</v>
          </cell>
          <cell r="S7344" t="str">
            <v>AMAGUANA - URBANIZACION LAS MALVINAS - SANTA ISABEL - COOP. DON ELOY - MIRANDA - VIV. FISCAL CUARTEL</v>
          </cell>
          <cell r="T7344" t="str">
            <v>FLEXTRANS UIO</v>
          </cell>
          <cell r="U7344" t="str">
            <v>FLEXNETUIO_LOCAL</v>
          </cell>
          <cell r="V7344">
            <v>1</v>
          </cell>
          <cell r="W7344">
            <v>12</v>
          </cell>
          <cell r="X7344" t="str">
            <v>HYCITE QUITO</v>
          </cell>
          <cell r="Y7344" t="str">
            <v>FLEX NET CALLE 28 DE JUNIO S/N Y GARCIA MORENO ENTRADA LLANO GRANDE</v>
          </cell>
        </row>
        <row r="7345">
          <cell r="A7345" t="str">
            <v>98721893</v>
          </cell>
          <cell r="B7345">
            <v>479260</v>
          </cell>
          <cell r="C7345" t="str">
            <v>98721893</v>
          </cell>
          <cell r="D7345" t="str">
            <v>HYCITE</v>
          </cell>
          <cell r="E7345" t="str">
            <v>DESPACHO</v>
          </cell>
          <cell r="F7345" t="str">
            <v>NORMAL</v>
          </cell>
          <cell r="G7345" t="str">
            <v>TF88885</v>
          </cell>
          <cell r="H7345">
            <v>44909</v>
          </cell>
          <cell r="I7345" t="str">
            <v>ENTREGADO</v>
          </cell>
          <cell r="J7345">
            <v>44910</v>
          </cell>
          <cell r="K7345" t="str">
            <v>NELLY GARCIA</v>
          </cell>
          <cell r="L7345" t="str">
            <v>GUAYACANES MZ 230 VILLA 2 GUAYAQUIL // NORTE  TARQUI 090503 GUAYAS</v>
          </cell>
          <cell r="M7345" t="str">
            <v/>
          </cell>
          <cell r="N7345" t="str">
            <v>0996505723 / 042623201</v>
          </cell>
          <cell r="O7345" t="str">
            <v>0996505723 / 042623201</v>
          </cell>
          <cell r="P7345" t="str">
            <v>090503</v>
          </cell>
          <cell r="Q7345" t="str">
            <v>GUAYAQUIL</v>
          </cell>
          <cell r="R7345" t="str">
            <v>GUAYAS</v>
          </cell>
          <cell r="S7345" t="str">
            <v>GUAYAQUIL</v>
          </cell>
          <cell r="T7345" t="str">
            <v>ITSACOURIER</v>
          </cell>
          <cell r="U7345" t="str">
            <v>FLEXNETUIO_GYE</v>
          </cell>
          <cell r="V7345">
            <v>1</v>
          </cell>
          <cell r="W7345">
            <v>11.3</v>
          </cell>
          <cell r="X7345" t="str">
            <v>HYCITE QUITO</v>
          </cell>
          <cell r="Y7345" t="str">
            <v>FLEX NET CALLE 28 DE JUNIO S/N Y GARCIA MORENO ENTRADA LLANO GRANDE</v>
          </cell>
        </row>
        <row r="7346">
          <cell r="A7346" t="str">
            <v>98722698</v>
          </cell>
          <cell r="B7346">
            <v>479261</v>
          </cell>
          <cell r="C7346" t="str">
            <v>98722698</v>
          </cell>
          <cell r="D7346" t="str">
            <v>HYCITE</v>
          </cell>
          <cell r="E7346" t="str">
            <v>DESPACHO</v>
          </cell>
          <cell r="F7346" t="str">
            <v>NORMAL</v>
          </cell>
          <cell r="G7346" t="str">
            <v>031002004100260</v>
          </cell>
          <cell r="H7346">
            <v>44909</v>
          </cell>
          <cell r="I7346" t="str">
            <v>ENTREGADO</v>
          </cell>
          <cell r="J7346">
            <v>44912</v>
          </cell>
          <cell r="K7346" t="str">
            <v>JENNY PUCHAICELA</v>
          </cell>
          <cell r="L7346" t="str">
            <v>24 DE MAYO Y 29 DE SEPTIEMBRE CASA 2 PISOS COLOR TURQUESA CON FARMACIA YANTZAZA//CENTRO LOS ENCUENTROS 190403 ZAMORA-CHINCHIPE</v>
          </cell>
          <cell r="M7346" t="str">
            <v/>
          </cell>
          <cell r="N7346" t="str">
            <v>0990318347</v>
          </cell>
          <cell r="O7346" t="str">
            <v>0990318347</v>
          </cell>
          <cell r="P7346" t="str">
            <v>190403</v>
          </cell>
          <cell r="Q7346" t="str">
            <v>YANTZAZA</v>
          </cell>
          <cell r="R7346" t="str">
            <v>ZAMORA CHINCHIPE</v>
          </cell>
          <cell r="S7346" t="str">
            <v>LOS ENCUENTROS</v>
          </cell>
          <cell r="T7346" t="str">
            <v>TRAMACO</v>
          </cell>
          <cell r="U7346" t="str">
            <v>FLEXNETUIO_PROVINCIA</v>
          </cell>
          <cell r="V7346">
            <v>1</v>
          </cell>
          <cell r="W7346">
            <v>10.7</v>
          </cell>
          <cell r="X7346" t="str">
            <v>HYCITE QUITO</v>
          </cell>
          <cell r="Y7346" t="str">
            <v>FLEX NET CALLE 28 DE JUNIO S/N Y GARCIA MORENO ENTRADA LLANO GRANDE</v>
          </cell>
        </row>
        <row r="7347">
          <cell r="A7347" t="str">
            <v>98722979</v>
          </cell>
          <cell r="B7347">
            <v>479262</v>
          </cell>
          <cell r="C7347" t="str">
            <v>98722979</v>
          </cell>
          <cell r="D7347" t="str">
            <v>HYCITE</v>
          </cell>
          <cell r="E7347" t="str">
            <v>DESPACHO</v>
          </cell>
          <cell r="F7347" t="str">
            <v>NORMAL</v>
          </cell>
          <cell r="G7347" t="str">
            <v>TF88886</v>
          </cell>
          <cell r="H7347">
            <v>44909</v>
          </cell>
          <cell r="I7347" t="str">
            <v>ENTREGADO</v>
          </cell>
          <cell r="J7347">
            <v>44910</v>
          </cell>
          <cell r="K7347" t="str">
            <v>MARIA YOZA</v>
          </cell>
          <cell r="L7347" t="str">
            <v>PARAISO DE LA FLOR MZ 398 SOLAR 22 BQ 9 GUAYAQUIL-NORTE  TARQUI 090802 GUAYAS</v>
          </cell>
          <cell r="M7347" t="str">
            <v/>
          </cell>
          <cell r="N7347" t="str">
            <v>0961757346</v>
          </cell>
          <cell r="O7347" t="str">
            <v>0961757346</v>
          </cell>
          <cell r="P7347" t="str">
            <v>090802</v>
          </cell>
          <cell r="Q7347" t="str">
            <v>GUAYAQUIL</v>
          </cell>
          <cell r="R7347" t="str">
            <v>GUAYAS</v>
          </cell>
          <cell r="S7347" t="str">
            <v>GUAYAQUIL</v>
          </cell>
          <cell r="T7347" t="str">
            <v>FLEXTRANS GYE</v>
          </cell>
          <cell r="U7347" t="str">
            <v>FLEXNETUIO_GYE</v>
          </cell>
          <cell r="V7347">
            <v>1</v>
          </cell>
          <cell r="W7347">
            <v>7.1</v>
          </cell>
          <cell r="X7347" t="str">
            <v>HYCITE QUITO</v>
          </cell>
          <cell r="Y7347" t="str">
            <v>FLEX NET CALLE 28 DE JUNIO S/N Y GARCIA MORENO ENTRADA LLANO GRANDE</v>
          </cell>
        </row>
        <row r="7348">
          <cell r="A7348" t="str">
            <v>98723866</v>
          </cell>
          <cell r="B7348">
            <v>479263</v>
          </cell>
          <cell r="C7348" t="str">
            <v>98723866</v>
          </cell>
          <cell r="D7348" t="str">
            <v>HYCITE</v>
          </cell>
          <cell r="E7348" t="str">
            <v>DESPACHO</v>
          </cell>
          <cell r="F7348" t="str">
            <v>NORMAL</v>
          </cell>
          <cell r="G7348" t="str">
            <v>TFQ88887</v>
          </cell>
          <cell r="H7348">
            <v>44909</v>
          </cell>
          <cell r="I7348" t="str">
            <v>ENTREGADO</v>
          </cell>
          <cell r="J7348">
            <v>44910</v>
          </cell>
          <cell r="K7348" t="str">
            <v>GINA VIERA</v>
          </cell>
          <cell r="L7348" t="str">
            <v>JUAN CALDERON OE4126 DIEGO PALOMINIO CERCA UPC QUITO SUR QUITO-QUITO SUR SAN BARTOLO 170601 PICHINCHA</v>
          </cell>
          <cell r="M7348" t="str">
            <v/>
          </cell>
          <cell r="N7348" t="str">
            <v>0995828142</v>
          </cell>
          <cell r="O7348" t="str">
            <v>0995828142</v>
          </cell>
          <cell r="P7348" t="str">
            <v>170601</v>
          </cell>
          <cell r="Q7348" t="str">
            <v>QUITO</v>
          </cell>
          <cell r="R7348" t="str">
            <v>PICHINCHA</v>
          </cell>
          <cell r="S7348" t="str">
            <v>QUITO</v>
          </cell>
          <cell r="T7348" t="str">
            <v>FLEXTRANS UIO</v>
          </cell>
          <cell r="U7348" t="str">
            <v>FLEXNETUIO_LOCAL</v>
          </cell>
          <cell r="V7348">
            <v>1</v>
          </cell>
          <cell r="W7348">
            <v>8.6999999999999993</v>
          </cell>
          <cell r="X7348" t="str">
            <v>HYCITE QUITO</v>
          </cell>
          <cell r="Y7348" t="str">
            <v>FLEX NET CALLE 28 DE JUNIO S/N Y GARCIA MORENO ENTRADA LLANO GRANDE</v>
          </cell>
        </row>
        <row r="7349">
          <cell r="A7349" t="str">
            <v>98723936</v>
          </cell>
          <cell r="B7349">
            <v>479264</v>
          </cell>
          <cell r="C7349" t="str">
            <v>98723936</v>
          </cell>
          <cell r="D7349" t="str">
            <v>HYCITE</v>
          </cell>
          <cell r="E7349" t="str">
            <v>DESPACHO</v>
          </cell>
          <cell r="F7349" t="str">
            <v>NORMAL</v>
          </cell>
          <cell r="G7349" t="str">
            <v>031002004100261</v>
          </cell>
          <cell r="H7349">
            <v>44909</v>
          </cell>
          <cell r="I7349" t="str">
            <v>ENTREGADO</v>
          </cell>
          <cell r="J7349">
            <v>44915</v>
          </cell>
          <cell r="K7349" t="str">
            <v>ANGEL SANCHEZ</v>
          </cell>
          <cell r="L7349" t="str">
            <v>VELASCO IBARRA PERIMETRAL SHUSHUFINDI-ELOY ALFARO SHUSHIFINDI 210401 SUCUMBIOS</v>
          </cell>
          <cell r="M7349" t="str">
            <v/>
          </cell>
          <cell r="N7349" t="str">
            <v>0991233563</v>
          </cell>
          <cell r="O7349" t="str">
            <v>0991233563</v>
          </cell>
          <cell r="P7349" t="str">
            <v>210401</v>
          </cell>
          <cell r="Q7349" t="str">
            <v>SHUSHUFINDI</v>
          </cell>
          <cell r="R7349" t="str">
            <v>SUCUMBIOS</v>
          </cell>
          <cell r="S7349" t="str">
            <v>SHUSHUFINDI - LA VICTORIA</v>
          </cell>
          <cell r="T7349" t="str">
            <v>TRAMACO</v>
          </cell>
          <cell r="U7349" t="str">
            <v>FLEXNETUIO_PROVINCIA</v>
          </cell>
          <cell r="V7349">
            <v>1</v>
          </cell>
          <cell r="W7349">
            <v>8.8000000000000007</v>
          </cell>
          <cell r="X7349" t="str">
            <v>HYCITE QUITO</v>
          </cell>
          <cell r="Y7349" t="str">
            <v>FLEX NET CALLE 28 DE JUNIO S/N Y GARCIA MORENO ENTRADA LLANO GRANDE</v>
          </cell>
        </row>
        <row r="7350">
          <cell r="A7350" t="str">
            <v>98724038</v>
          </cell>
          <cell r="B7350">
            <v>479265</v>
          </cell>
          <cell r="C7350" t="str">
            <v>98724038</v>
          </cell>
          <cell r="D7350" t="str">
            <v>HYCITE</v>
          </cell>
          <cell r="E7350" t="str">
            <v>DESPACHO</v>
          </cell>
          <cell r="F7350" t="str">
            <v>NORMAL</v>
          </cell>
          <cell r="G7350" t="str">
            <v>031002004100828</v>
          </cell>
          <cell r="H7350">
            <v>44909</v>
          </cell>
          <cell r="I7350" t="str">
            <v>ENTREGADO</v>
          </cell>
          <cell r="J7350">
            <v>44915</v>
          </cell>
          <cell r="K7350" t="str">
            <v>TELMO PALACIOS</v>
          </cell>
          <cell r="L7350" t="str">
            <v>GERANIOS Y VELASCO IBARRA CASA 2 PISOS FRENTE A SALON DE EVENTOS YANTZAZA (YANZATZA)// SAN FRANCISCO YANTZAZA 190404 ZAMORA-CHINCHIPE</v>
          </cell>
          <cell r="N7350" t="str">
            <v>0989611513</v>
          </cell>
          <cell r="O7350" t="str">
            <v>0989611513</v>
          </cell>
          <cell r="P7350" t="str">
            <v>190404</v>
          </cell>
          <cell r="Q7350" t="str">
            <v>YANTZAZA</v>
          </cell>
          <cell r="R7350" t="str">
            <v>ZAMORA CHINCHIPE</v>
          </cell>
          <cell r="S7350" t="str">
            <v>YANTZAZA (YANZATZA) - GRAN COLOMBIA - CHICANA</v>
          </cell>
          <cell r="T7350" t="str">
            <v>TRAMACO</v>
          </cell>
          <cell r="U7350" t="str">
            <v>FLEXNETUIO_PROVINCIA</v>
          </cell>
          <cell r="V7350">
            <v>2</v>
          </cell>
          <cell r="W7350">
            <v>18.600000000000001</v>
          </cell>
          <cell r="X7350" t="str">
            <v>HYCITE QUITO</v>
          </cell>
          <cell r="Y7350" t="str">
            <v>FLEX NET CALLE 28 DE JUNIO S/N Y GARCIA MORENO ENTRADA LLANO GRANDE</v>
          </cell>
        </row>
        <row r="7351">
          <cell r="A7351" t="str">
            <v>98724170</v>
          </cell>
          <cell r="B7351">
            <v>479266</v>
          </cell>
          <cell r="C7351" t="str">
            <v>98724170</v>
          </cell>
          <cell r="D7351" t="str">
            <v>HYCITE</v>
          </cell>
          <cell r="E7351" t="str">
            <v>DESPACHO</v>
          </cell>
          <cell r="F7351" t="str">
            <v>NORMAL</v>
          </cell>
          <cell r="G7351" t="str">
            <v>031002004100263</v>
          </cell>
          <cell r="H7351">
            <v>44909</v>
          </cell>
          <cell r="I7351" t="str">
            <v>ENTREGADO</v>
          </cell>
          <cell r="J7351">
            <v>44911</v>
          </cell>
          <cell r="K7351" t="str">
            <v>MAURA MONAR</v>
          </cell>
          <cell r="L7351" t="str">
            <v>VIA PRINCIPAL Y CHALUNGOTO ALTO ESTACION ELECTRICA DE GUANUJO GUARANDA // GUARANDA GUANUJO 020101 BOLIVAR</v>
          </cell>
          <cell r="M7351" t="str">
            <v/>
          </cell>
          <cell r="N7351" t="str">
            <v>0990394882</v>
          </cell>
          <cell r="O7351" t="str">
            <v>0990394882</v>
          </cell>
          <cell r="P7351" t="str">
            <v>020101</v>
          </cell>
          <cell r="Q7351" t="str">
            <v>GUARANDA</v>
          </cell>
          <cell r="R7351" t="str">
            <v>BOLIVAR</v>
          </cell>
          <cell r="S7351" t="str">
            <v>GUARANDA</v>
          </cell>
          <cell r="T7351" t="str">
            <v>TRAMACO</v>
          </cell>
          <cell r="U7351" t="str">
            <v>FLEXNETUIO_PROVINCIA</v>
          </cell>
          <cell r="V7351">
            <v>1</v>
          </cell>
          <cell r="W7351">
            <v>12.8</v>
          </cell>
          <cell r="X7351" t="str">
            <v>HYCITE QUITO</v>
          </cell>
          <cell r="Y7351" t="str">
            <v>FLEX NET CALLE 28 DE JUNIO S/N Y GARCIA MORENO ENTRADA LLANO GRANDE</v>
          </cell>
        </row>
        <row r="7352">
          <cell r="A7352" t="str">
            <v>98724582</v>
          </cell>
          <cell r="B7352">
            <v>479267</v>
          </cell>
          <cell r="C7352" t="str">
            <v>98724582</v>
          </cell>
          <cell r="D7352" t="str">
            <v>HYCITE</v>
          </cell>
          <cell r="E7352" t="str">
            <v>DESPACHO</v>
          </cell>
          <cell r="F7352" t="str">
            <v>NORMAL</v>
          </cell>
          <cell r="G7352" t="str">
            <v>TFQ88888</v>
          </cell>
          <cell r="H7352">
            <v>44909</v>
          </cell>
          <cell r="I7352" t="str">
            <v>ENTREGADO</v>
          </cell>
          <cell r="J7352">
            <v>44911</v>
          </cell>
          <cell r="K7352" t="str">
            <v>MARIA RAMIREZ</v>
          </cell>
          <cell r="L7352" t="str">
            <v>DANIEL CEBALLOS Y EV EQUINOCCIAL CONJ PARQUE DEL SOL DPT 722 QUITO // MITAD DEL MUNDO SAN ANTONIO DE PICHINCHA 170311 PICHINCHA</v>
          </cell>
          <cell r="M7352" t="str">
            <v/>
          </cell>
          <cell r="N7352" t="str">
            <v>0998130963 / 022295100</v>
          </cell>
          <cell r="O7352" t="str">
            <v>0998130963 / 022295100</v>
          </cell>
          <cell r="P7352" t="str">
            <v>170311</v>
          </cell>
          <cell r="Q7352" t="str">
            <v>QUITO</v>
          </cell>
          <cell r="R7352" t="str">
            <v>PICHINCHA</v>
          </cell>
          <cell r="S7352" t="str">
            <v>QUITO - CIUDAD DEL SOL - CONDOMINIO SUPIROSA - LA ANTONIA</v>
          </cell>
          <cell r="T7352" t="str">
            <v>FLEXTRANS UIO</v>
          </cell>
          <cell r="U7352" t="str">
            <v>FLEXNETUIO_LOCAL</v>
          </cell>
          <cell r="V7352">
            <v>1</v>
          </cell>
          <cell r="W7352">
            <v>6.5</v>
          </cell>
          <cell r="X7352" t="str">
            <v>HYCITE QUITO</v>
          </cell>
          <cell r="Y7352" t="str">
            <v>FLEX NET CALLE 28 DE JUNIO S/N Y GARCIA MORENO ENTRADA LLANO GRANDE</v>
          </cell>
        </row>
        <row r="7353">
          <cell r="A7353" t="str">
            <v>98724839</v>
          </cell>
          <cell r="B7353">
            <v>479268</v>
          </cell>
          <cell r="C7353" t="str">
            <v>98724839</v>
          </cell>
          <cell r="D7353" t="str">
            <v>HYCITE</v>
          </cell>
          <cell r="E7353" t="str">
            <v>DESPACHO</v>
          </cell>
          <cell r="F7353" t="str">
            <v>NORMAL</v>
          </cell>
          <cell r="G7353" t="str">
            <v>TF88889</v>
          </cell>
          <cell r="H7353">
            <v>44909</v>
          </cell>
          <cell r="I7353" t="str">
            <v>ENTREGADO</v>
          </cell>
          <cell r="J7353">
            <v>44910</v>
          </cell>
          <cell r="K7353" t="str">
            <v>ANA CARRERA</v>
          </cell>
          <cell r="L7353" t="str">
            <v>URBANIZACION VIA AL SOL KM 14 1/2 VIA A LA COSTA MA # 574 V # 13 GUAYAQUIL //VIA A LA COSTA TARQUI 090901 GUAYAS</v>
          </cell>
          <cell r="M7353" t="str">
            <v/>
          </cell>
          <cell r="N7353" t="str">
            <v>0993212195</v>
          </cell>
          <cell r="O7353" t="str">
            <v>0993212195</v>
          </cell>
          <cell r="P7353" t="str">
            <v>090901</v>
          </cell>
          <cell r="Q7353" t="str">
            <v>GUAYAQUIL</v>
          </cell>
          <cell r="R7353" t="str">
            <v>GUAYAS</v>
          </cell>
          <cell r="S7353" t="str">
            <v>GUAYAQUIL</v>
          </cell>
          <cell r="T7353" t="str">
            <v>FLEXTRANS GYE</v>
          </cell>
          <cell r="U7353" t="str">
            <v>FLEXNETUIO_GYE</v>
          </cell>
          <cell r="V7353">
            <v>1</v>
          </cell>
          <cell r="W7353">
            <v>5</v>
          </cell>
          <cell r="X7353" t="str">
            <v>HYCITE QUITO</v>
          </cell>
          <cell r="Y7353" t="str">
            <v>FLEX NET CALLE 28 DE JUNIO S/N Y GARCIA MORENO ENTRADA LLANO GRANDE</v>
          </cell>
        </row>
        <row r="7354">
          <cell r="A7354" t="str">
            <v>98724847</v>
          </cell>
          <cell r="B7354">
            <v>479269</v>
          </cell>
          <cell r="C7354" t="str">
            <v>98724847</v>
          </cell>
          <cell r="D7354" t="str">
            <v>HYCITE</v>
          </cell>
          <cell r="E7354" t="str">
            <v>DESPACHO</v>
          </cell>
          <cell r="F7354" t="str">
            <v>NORMAL</v>
          </cell>
          <cell r="G7354" t="str">
            <v>TF88928</v>
          </cell>
          <cell r="H7354">
            <v>44909</v>
          </cell>
          <cell r="I7354" t="str">
            <v>ENTREGADO</v>
          </cell>
          <cell r="J7354">
            <v>44910</v>
          </cell>
          <cell r="K7354" t="str">
            <v>WALTER FLORES</v>
          </cell>
          <cell r="L7354" t="str">
            <v>ALBORADA ETAPA 11 MZA 27 VILLA 19 FRENTE AL PARQUE LOS HELECHOS GUAYAQUIL // LA ALBORADA TARQUI 090502 GUAYAS</v>
          </cell>
          <cell r="N7354" t="str">
            <v>0959468627 / 043731500</v>
          </cell>
          <cell r="O7354" t="str">
            <v>0959468627 / 043731500</v>
          </cell>
          <cell r="P7354" t="str">
            <v>090502</v>
          </cell>
          <cell r="Q7354" t="str">
            <v>GUAYAQUIL</v>
          </cell>
          <cell r="R7354" t="str">
            <v>GUAYAS</v>
          </cell>
          <cell r="S7354" t="str">
            <v>GUAYAQUIL</v>
          </cell>
          <cell r="T7354" t="str">
            <v>ITSACOURIER</v>
          </cell>
          <cell r="U7354" t="str">
            <v>FLEXNETUIO_GYE</v>
          </cell>
          <cell r="V7354">
            <v>2</v>
          </cell>
          <cell r="W7354">
            <v>12.5</v>
          </cell>
          <cell r="X7354" t="str">
            <v>HYCITE QUITO</v>
          </cell>
          <cell r="Y7354" t="str">
            <v>FLEX NET CALLE 28 DE JUNIO S/N Y GARCIA MORENO ENTRADA LLANO GRANDE</v>
          </cell>
        </row>
        <row r="7355">
          <cell r="A7355" t="str">
            <v>98724937</v>
          </cell>
          <cell r="B7355">
            <v>479270</v>
          </cell>
          <cell r="C7355" t="str">
            <v>98724937</v>
          </cell>
          <cell r="D7355" t="str">
            <v>HYCITE</v>
          </cell>
          <cell r="E7355" t="str">
            <v>DESPACHO</v>
          </cell>
          <cell r="F7355" t="str">
            <v>NORMAL</v>
          </cell>
          <cell r="G7355" t="str">
            <v>TFQ88891</v>
          </cell>
          <cell r="H7355">
            <v>44909</v>
          </cell>
          <cell r="I7355" t="str">
            <v>ENTREGADO</v>
          </cell>
          <cell r="J7355">
            <v>44910</v>
          </cell>
          <cell r="K7355" t="str">
            <v>SILVANA RIVADENEIRA</v>
          </cell>
          <cell r="L7355" t="str">
            <v>CALLE LA PAZ 51-112 Y ABDON CALDERON IGLESIA POMASQUI QUITO / ABDON CALDERON POMASQUI 170308 PICHINCHA</v>
          </cell>
          <cell r="M7355" t="str">
            <v/>
          </cell>
          <cell r="N7355" t="str">
            <v>0987282452</v>
          </cell>
          <cell r="O7355" t="str">
            <v>0987282452</v>
          </cell>
          <cell r="P7355" t="str">
            <v>170308</v>
          </cell>
          <cell r="Q7355" t="str">
            <v>QUITO</v>
          </cell>
          <cell r="R7355" t="str">
            <v>PICHINCHA</v>
          </cell>
          <cell r="S7355" t="str">
            <v>POMASQUI - BELLA MARIA SANTA ROSA - URBANIZACION LOS SAUCES</v>
          </cell>
          <cell r="T7355" t="str">
            <v>FLEXTRANS UIO</v>
          </cell>
          <cell r="U7355" t="str">
            <v>FLEXNETUIO_LOCAL</v>
          </cell>
          <cell r="V7355">
            <v>1</v>
          </cell>
          <cell r="W7355">
            <v>9.92</v>
          </cell>
          <cell r="X7355" t="str">
            <v>HYCITE QUITO</v>
          </cell>
          <cell r="Y7355" t="str">
            <v>FLEX NET CALLE 28 DE JUNIO S/N Y GARCIA MORENO ENTRADA LLANO GRANDE</v>
          </cell>
        </row>
        <row r="7356">
          <cell r="A7356" t="str">
            <v>98724987</v>
          </cell>
          <cell r="B7356">
            <v>479271</v>
          </cell>
          <cell r="C7356" t="str">
            <v>98724987</v>
          </cell>
          <cell r="D7356" t="str">
            <v>HYCITE</v>
          </cell>
          <cell r="E7356" t="str">
            <v>DESPACHO</v>
          </cell>
          <cell r="F7356" t="str">
            <v>NORMAL</v>
          </cell>
          <cell r="G7356" t="str">
            <v>031002004100264</v>
          </cell>
          <cell r="H7356">
            <v>44909</v>
          </cell>
          <cell r="I7356" t="str">
            <v>ENTREGADO</v>
          </cell>
          <cell r="J7356">
            <v>44910</v>
          </cell>
          <cell r="K7356" t="str">
            <v>CARLOS SOLORZANO</v>
          </cell>
          <cell r="L7356" t="str">
            <v>CALLE SAN PABLO BENALCAZAR Y CHILE REF FARMACIA LA MANA EL CARMEN (LA MANA) (LR) 050202 COTOPAXI</v>
          </cell>
          <cell r="M7356" t="str">
            <v/>
          </cell>
          <cell r="N7356" t="str">
            <v>0980902405 / 032695051</v>
          </cell>
          <cell r="O7356" t="str">
            <v>0980902405 / 032695051</v>
          </cell>
          <cell r="P7356" t="str">
            <v>050202</v>
          </cell>
          <cell r="Q7356" t="str">
            <v>LA MANA</v>
          </cell>
          <cell r="R7356" t="str">
            <v>COTOPAXI</v>
          </cell>
          <cell r="S7356" t="str">
            <v>LA MANA</v>
          </cell>
          <cell r="T7356" t="str">
            <v>TRAMACO</v>
          </cell>
          <cell r="U7356" t="str">
            <v>FLEXNETUIO_PROVINCIA</v>
          </cell>
          <cell r="V7356">
            <v>1</v>
          </cell>
          <cell r="W7356">
            <v>5.2</v>
          </cell>
          <cell r="X7356" t="str">
            <v>HYCITE QUITO</v>
          </cell>
          <cell r="Y7356" t="str">
            <v>FLEX NET CALLE 28 DE JUNIO S/N Y GARCIA MORENO ENTRADA LLANO GRANDE</v>
          </cell>
        </row>
        <row r="7357">
          <cell r="A7357" t="str">
            <v>98724989</v>
          </cell>
          <cell r="B7357">
            <v>479272</v>
          </cell>
          <cell r="C7357" t="str">
            <v>98724989</v>
          </cell>
          <cell r="D7357" t="str">
            <v>HYCITE</v>
          </cell>
          <cell r="E7357" t="str">
            <v>DESPACHO</v>
          </cell>
          <cell r="F7357" t="str">
            <v>NORMAL</v>
          </cell>
          <cell r="G7357" t="str">
            <v>031002004100265</v>
          </cell>
          <cell r="H7357">
            <v>44909</v>
          </cell>
          <cell r="I7357" t="str">
            <v>ENTREGADO</v>
          </cell>
          <cell r="J7357">
            <v>44910</v>
          </cell>
          <cell r="K7357" t="str">
            <v>ANGEL RIVERA</v>
          </cell>
          <cell r="L7357" t="str">
            <v>RECINTO EL TOQUILLAL, EN LA FABRICA DE PALLETS EL CAMPEONSITO AL LADO DE LA CAM LA MANA - EL TOQUILLAL LA MANA 050201 COTOPAXI</v>
          </cell>
          <cell r="M7357" t="str">
            <v/>
          </cell>
          <cell r="N7357" t="str">
            <v>0995922749</v>
          </cell>
          <cell r="O7357" t="str">
            <v>0995922749</v>
          </cell>
          <cell r="P7357" t="str">
            <v>050201</v>
          </cell>
          <cell r="Q7357" t="str">
            <v>LA MANA</v>
          </cell>
          <cell r="R7357" t="str">
            <v>COTOPAXI</v>
          </cell>
          <cell r="S7357" t="str">
            <v>LA MANA - SAN JACINTO (CHIPE HAMBURGO N2)</v>
          </cell>
          <cell r="T7357" t="str">
            <v>TRAMACO</v>
          </cell>
          <cell r="U7357" t="str">
            <v>FLEXNETUIO_PROVINCIA</v>
          </cell>
          <cell r="V7357">
            <v>1</v>
          </cell>
          <cell r="W7357">
            <v>6.1</v>
          </cell>
          <cell r="X7357" t="str">
            <v>HYCITE QUITO</v>
          </cell>
          <cell r="Y7357" t="str">
            <v>FLEX NET CALLE 28 DE JUNIO S/N Y GARCIA MORENO ENTRADA LLANO GRANDE</v>
          </cell>
        </row>
        <row r="7358">
          <cell r="A7358" t="str">
            <v>98725129</v>
          </cell>
          <cell r="B7358">
            <v>479273</v>
          </cell>
          <cell r="C7358" t="str">
            <v>98725129</v>
          </cell>
          <cell r="D7358" t="str">
            <v>HYCITE</v>
          </cell>
          <cell r="E7358" t="str">
            <v>DESPACHO</v>
          </cell>
          <cell r="F7358" t="str">
            <v>NORMAL</v>
          </cell>
          <cell r="G7358" t="str">
            <v>031002004100266</v>
          </cell>
          <cell r="H7358">
            <v>44909</v>
          </cell>
          <cell r="I7358" t="str">
            <v>ENTREGADO</v>
          </cell>
          <cell r="J7358">
            <v>44910</v>
          </cell>
          <cell r="K7358" t="str">
            <v>SANDY CEDENO</v>
          </cell>
          <cell r="L7358" t="str">
            <v>CDLA ATANASIO SANTOS - VIA CRUCITE KM 2 Y 1/2 CALLE LOS MIRTOS Y NICOMAR MICLES PORTOVIEJO / CDLA. ATANASIO SANTOS 18 DE OCTUBRE 130111 MANABI</v>
          </cell>
          <cell r="M7358" t="str">
            <v/>
          </cell>
          <cell r="N7358" t="str">
            <v>0982257926</v>
          </cell>
          <cell r="O7358" t="str">
            <v>0982257926</v>
          </cell>
          <cell r="P7358" t="str">
            <v>130111</v>
          </cell>
          <cell r="Q7358" t="str">
            <v>PORTOVIEJO</v>
          </cell>
          <cell r="R7358" t="str">
            <v>MANABI</v>
          </cell>
          <cell r="S7358" t="str">
            <v>PORTOVIEJO</v>
          </cell>
          <cell r="T7358" t="str">
            <v>TRAMACO</v>
          </cell>
          <cell r="U7358" t="str">
            <v>FLEXNETUIO_PROVINCIA</v>
          </cell>
          <cell r="V7358">
            <v>1</v>
          </cell>
          <cell r="W7358">
            <v>13.8</v>
          </cell>
          <cell r="X7358" t="str">
            <v>HYCITE QUITO</v>
          </cell>
          <cell r="Y7358" t="str">
            <v>FLEX NET CALLE 28 DE JUNIO S/N Y GARCIA MORENO ENTRADA LLANO GRANDE</v>
          </cell>
        </row>
        <row r="7359">
          <cell r="A7359" t="str">
            <v>98725217</v>
          </cell>
          <cell r="B7359">
            <v>479274</v>
          </cell>
          <cell r="C7359" t="str">
            <v>98725217</v>
          </cell>
          <cell r="D7359" t="str">
            <v>HYCITE</v>
          </cell>
          <cell r="E7359" t="str">
            <v>DESPACHO</v>
          </cell>
          <cell r="F7359" t="str">
            <v>NORMAL</v>
          </cell>
          <cell r="G7359" t="str">
            <v>031002004100267</v>
          </cell>
          <cell r="H7359">
            <v>44909</v>
          </cell>
          <cell r="I7359" t="str">
            <v>ENTREGADO</v>
          </cell>
          <cell r="J7359">
            <v>44910</v>
          </cell>
          <cell r="K7359" t="str">
            <v>MONICA ESPINOSA</v>
          </cell>
          <cell r="L7359" t="str">
            <v>CALLE S/N 1-55 RIO BLANCO TRAS CAPILA DIVINO NINO IBARRA // CDLA CHOTE 3 SAN FRANCISCO 100108 IMBABURA</v>
          </cell>
          <cell r="M7359" t="str">
            <v/>
          </cell>
          <cell r="N7359" t="str">
            <v>0983635542 / 997657722</v>
          </cell>
          <cell r="O7359" t="str">
            <v>0983635542 / 997657722</v>
          </cell>
          <cell r="P7359" t="str">
            <v>100108</v>
          </cell>
          <cell r="Q7359" t="str">
            <v>IBARRA</v>
          </cell>
          <cell r="R7359" t="str">
            <v>IMBABURA</v>
          </cell>
          <cell r="S7359" t="str">
            <v>SAN MIGUEL DE IBARRA</v>
          </cell>
          <cell r="T7359" t="str">
            <v>TRAMACO</v>
          </cell>
          <cell r="U7359" t="str">
            <v>FLEXNETUIO_PROVINCIA</v>
          </cell>
          <cell r="V7359">
            <v>1</v>
          </cell>
          <cell r="W7359">
            <v>9.9</v>
          </cell>
          <cell r="X7359" t="str">
            <v>HYCITE QUITO</v>
          </cell>
          <cell r="Y7359" t="str">
            <v>FLEX NET CALLE 28 DE JUNIO S/N Y GARCIA MORENO ENTRADA LLANO GRANDE</v>
          </cell>
        </row>
        <row r="7360">
          <cell r="A7360" t="str">
            <v>98725480</v>
          </cell>
          <cell r="B7360">
            <v>479275</v>
          </cell>
          <cell r="C7360" t="str">
            <v>98725480</v>
          </cell>
          <cell r="D7360" t="str">
            <v>HYCITE</v>
          </cell>
          <cell r="E7360" t="str">
            <v>DESPACHO</v>
          </cell>
          <cell r="F7360" t="str">
            <v>NORMAL</v>
          </cell>
          <cell r="G7360" t="str">
            <v>TFQ88892</v>
          </cell>
          <cell r="H7360">
            <v>44909</v>
          </cell>
          <cell r="I7360" t="str">
            <v>ENTREGADO</v>
          </cell>
          <cell r="J7360">
            <v>44910</v>
          </cell>
          <cell r="K7360" t="str">
            <v>ALEJANDRA MAICA</v>
          </cell>
          <cell r="L7360" t="str">
            <v>BARTOLOME DE SEGOVIA Y RIO COFANES TRAS GASOLINERA TERPEL QUITO / INAQUITO INAQUITO 170513 PICHINCHA</v>
          </cell>
          <cell r="M7360" t="str">
            <v/>
          </cell>
          <cell r="N7360" t="str">
            <v>0998396828</v>
          </cell>
          <cell r="O7360" t="str">
            <v>0998396828</v>
          </cell>
          <cell r="P7360" t="str">
            <v>170513</v>
          </cell>
          <cell r="Q7360" t="str">
            <v>QUITO</v>
          </cell>
          <cell r="R7360" t="str">
            <v>PICHINCHA</v>
          </cell>
          <cell r="S7360" t="str">
            <v>QUITO</v>
          </cell>
          <cell r="T7360" t="str">
            <v>FLEXTRANS UIO</v>
          </cell>
          <cell r="U7360" t="str">
            <v>FLEXNETUIO_LOCAL</v>
          </cell>
          <cell r="V7360">
            <v>1</v>
          </cell>
          <cell r="W7360">
            <v>3.5</v>
          </cell>
          <cell r="X7360" t="str">
            <v>HYCITE QUITO</v>
          </cell>
          <cell r="Y7360" t="str">
            <v>FLEX NET CALLE 28 DE JUNIO S/N Y GARCIA MORENO ENTRADA LLANO GRANDE</v>
          </cell>
        </row>
        <row r="7361">
          <cell r="A7361" t="str">
            <v>98725487</v>
          </cell>
          <cell r="B7361">
            <v>479276</v>
          </cell>
          <cell r="C7361" t="str">
            <v>98725487</v>
          </cell>
          <cell r="D7361" t="str">
            <v>HYCITE</v>
          </cell>
          <cell r="E7361" t="str">
            <v>DESPACHO</v>
          </cell>
          <cell r="F7361" t="str">
            <v>NORMAL</v>
          </cell>
          <cell r="G7361" t="str">
            <v>TFQ88893</v>
          </cell>
          <cell r="H7361">
            <v>44909</v>
          </cell>
          <cell r="I7361" t="str">
            <v>ENTREGADO</v>
          </cell>
          <cell r="J7361">
            <v>44910</v>
          </cell>
          <cell r="K7361" t="str">
            <v>LORENA GALARZA</v>
          </cell>
          <cell r="L7361" t="str">
            <v>ALONSO DE TORRES N90 - 210 DEP1702 AL LADO DE TORRES Y JAMES QUITO // NORTE DE QUITO EL BOSQUE 170527 PICHINCHA</v>
          </cell>
          <cell r="M7361" t="str">
            <v/>
          </cell>
          <cell r="N7361" t="str">
            <v>0998366905 / 022456090</v>
          </cell>
          <cell r="O7361" t="str">
            <v>0998366905 / 022456090</v>
          </cell>
          <cell r="P7361" t="str">
            <v>170527</v>
          </cell>
          <cell r="Q7361" t="str">
            <v>QUITO</v>
          </cell>
          <cell r="R7361" t="str">
            <v>PICHINCHA</v>
          </cell>
          <cell r="S7361" t="str">
            <v>QUITO</v>
          </cell>
          <cell r="T7361" t="str">
            <v>FLEXTRANS UIO</v>
          </cell>
          <cell r="U7361" t="str">
            <v>FLEXNETUIO_LOCAL</v>
          </cell>
          <cell r="V7361">
            <v>1</v>
          </cell>
          <cell r="W7361">
            <v>2.5</v>
          </cell>
          <cell r="X7361" t="str">
            <v>HYCITE QUITO</v>
          </cell>
          <cell r="Y7361" t="str">
            <v>FLEX NET CALLE 28 DE JUNIO S/N Y GARCIA MORENO ENTRADA LLANO GRANDE</v>
          </cell>
        </row>
        <row r="7362">
          <cell r="A7362" t="str">
            <v>98725540</v>
          </cell>
          <cell r="B7362">
            <v>479277</v>
          </cell>
          <cell r="C7362" t="str">
            <v>98725540</v>
          </cell>
          <cell r="D7362" t="str">
            <v>HYCITE</v>
          </cell>
          <cell r="E7362" t="str">
            <v>DESPACHO</v>
          </cell>
          <cell r="F7362" t="str">
            <v>NORMAL</v>
          </cell>
          <cell r="G7362" t="str">
            <v>031002004100268</v>
          </cell>
          <cell r="H7362">
            <v>44909</v>
          </cell>
          <cell r="I7362" t="str">
            <v>ENTREGADO</v>
          </cell>
          <cell r="J7362">
            <v>44911</v>
          </cell>
          <cell r="K7362" t="str">
            <v>ANA MORAN</v>
          </cell>
          <cell r="L7362" t="str">
            <v>CDLA DEL CHOFER, VIA SANTO DOMINGO DIAGONAL CANCHA MULTIPLE QUIMINDE ** QUIMINDE ROSA ZARATE 080401 ESMERALDAS</v>
          </cell>
          <cell r="M7362" t="str">
            <v/>
          </cell>
          <cell r="N7362" t="str">
            <v>0992170067 / 990563341</v>
          </cell>
          <cell r="O7362" t="str">
            <v>0992170067 / 990563341</v>
          </cell>
          <cell r="P7362" t="str">
            <v>080401</v>
          </cell>
          <cell r="Q7362" t="str">
            <v>QUININDE</v>
          </cell>
          <cell r="R7362" t="str">
            <v>ESMERALDAS</v>
          </cell>
          <cell r="S7362" t="str">
            <v>ROSA ZARATE (QUININDE) - LOS ANGELES</v>
          </cell>
          <cell r="T7362" t="str">
            <v>TRAMACO</v>
          </cell>
          <cell r="U7362" t="str">
            <v>FLEXNETUIO_PROVINCIA</v>
          </cell>
          <cell r="V7362">
            <v>1</v>
          </cell>
          <cell r="W7362">
            <v>14.3</v>
          </cell>
          <cell r="X7362" t="str">
            <v>HYCITE QUITO</v>
          </cell>
          <cell r="Y7362" t="str">
            <v>FLEX NET CALLE 28 DE JUNIO S/N Y GARCIA MORENO ENTRADA LLANO GRANDE</v>
          </cell>
        </row>
        <row r="7363">
          <cell r="A7363" t="str">
            <v>98725552</v>
          </cell>
          <cell r="B7363">
            <v>479278</v>
          </cell>
          <cell r="C7363" t="str">
            <v>98725552</v>
          </cell>
          <cell r="D7363" t="str">
            <v>HYCITE</v>
          </cell>
          <cell r="E7363" t="str">
            <v>DESPACHO</v>
          </cell>
          <cell r="F7363" t="str">
            <v>NORMAL</v>
          </cell>
          <cell r="G7363" t="str">
            <v>TFQ88894</v>
          </cell>
          <cell r="H7363">
            <v>44909</v>
          </cell>
          <cell r="I7363" t="str">
            <v>ENTREGADO</v>
          </cell>
          <cell r="J7363">
            <v>44910</v>
          </cell>
          <cell r="K7363" t="str">
            <v>JULIA PAREDES</v>
          </cell>
          <cell r="L7363" t="str">
            <v>URB SAN JOSE DEL VALLE LT 415 AV GRIBALDO MINO Y AV ILALO QUITO CONOCOTO 170801 PICHINCHA</v>
          </cell>
          <cell r="M7363" t="str">
            <v/>
          </cell>
          <cell r="N7363" t="str">
            <v>0984874471 / 022072237</v>
          </cell>
          <cell r="O7363" t="str">
            <v>0984874471 / 022072237</v>
          </cell>
          <cell r="P7363" t="str">
            <v>170801</v>
          </cell>
          <cell r="Q7363" t="str">
            <v>QUITO</v>
          </cell>
          <cell r="R7363" t="str">
            <v>PICHINCHA</v>
          </cell>
          <cell r="S7363" t="str">
            <v>CONOCOTO</v>
          </cell>
          <cell r="T7363" t="str">
            <v>FLEXTRANS UIO</v>
          </cell>
          <cell r="U7363" t="str">
            <v>FLEXNETUIO_LOCAL</v>
          </cell>
          <cell r="V7363">
            <v>1</v>
          </cell>
          <cell r="W7363">
            <v>6.7</v>
          </cell>
          <cell r="X7363" t="str">
            <v>HYCITE QUITO</v>
          </cell>
          <cell r="Y7363" t="str">
            <v>FLEX NET CALLE 28 DE JUNIO S/N Y GARCIA MORENO ENTRADA LLANO GRANDE</v>
          </cell>
        </row>
        <row r="7364">
          <cell r="A7364" t="str">
            <v>98725880</v>
          </cell>
          <cell r="B7364">
            <v>479279</v>
          </cell>
          <cell r="C7364" t="str">
            <v>98725880</v>
          </cell>
          <cell r="D7364" t="str">
            <v>HYCITE</v>
          </cell>
          <cell r="E7364" t="str">
            <v>DESPACHO</v>
          </cell>
          <cell r="F7364" t="str">
            <v>NORMAL</v>
          </cell>
          <cell r="G7364" t="str">
            <v>031002004100269</v>
          </cell>
          <cell r="H7364">
            <v>44909</v>
          </cell>
          <cell r="I7364" t="str">
            <v>ENTREGADO</v>
          </cell>
          <cell r="J7364">
            <v>44916</v>
          </cell>
          <cell r="K7364" t="str">
            <v>YADIRA SANCHEZ</v>
          </cell>
          <cell r="L7364" t="str">
            <v>CL SUCRE, FRENTE A FERRETERIA CAMPOVERDE TEODORA LANYZA Y JUAN MONTALVO BALSAS / CIUDADELA CENTRAL BALSAS 070404 EL ORO</v>
          </cell>
          <cell r="M7364" t="str">
            <v/>
          </cell>
          <cell r="N7364" t="str">
            <v>0988690489</v>
          </cell>
          <cell r="O7364" t="str">
            <v>0988690489</v>
          </cell>
          <cell r="P7364" t="str">
            <v>070404</v>
          </cell>
          <cell r="Q7364" t="str">
            <v>BALSAS</v>
          </cell>
          <cell r="R7364" t="str">
            <v>EL ORO</v>
          </cell>
          <cell r="S7364" t="str">
            <v>BALSAS - BELLAMARIA</v>
          </cell>
          <cell r="T7364" t="str">
            <v>TRAMACO</v>
          </cell>
          <cell r="U7364" t="str">
            <v>FLEXNETUIO_PROVINCIA</v>
          </cell>
          <cell r="V7364">
            <v>1</v>
          </cell>
          <cell r="W7364">
            <v>13.6</v>
          </cell>
          <cell r="X7364" t="str">
            <v>HYCITE QUITO</v>
          </cell>
          <cell r="Y7364" t="str">
            <v>FLEX NET CALLE 28 DE JUNIO S/N Y GARCIA MORENO ENTRADA LLANO GRANDE</v>
          </cell>
        </row>
        <row r="7365">
          <cell r="A7365" t="str">
            <v>98726251</v>
          </cell>
          <cell r="B7365">
            <v>479280</v>
          </cell>
          <cell r="C7365" t="str">
            <v>98726251</v>
          </cell>
          <cell r="D7365" t="str">
            <v>HYCITE</v>
          </cell>
          <cell r="E7365" t="str">
            <v>DESPACHO</v>
          </cell>
          <cell r="F7365" t="str">
            <v>NORMAL</v>
          </cell>
          <cell r="G7365" t="str">
            <v>TFQ88895</v>
          </cell>
          <cell r="H7365">
            <v>44909</v>
          </cell>
          <cell r="I7365" t="str">
            <v>ENTREGADO</v>
          </cell>
          <cell r="J7365">
            <v>44910</v>
          </cell>
          <cell r="K7365" t="str">
            <v>ALAN FLORES</v>
          </cell>
          <cell r="L7365" t="str">
            <v>RIO CONOTO 328 Y BARTOLOME DE SEGOVIA A LADO DE LA GASOLINERA TERPEL QUITO / JIPIJAPA JIPIJAPA 170501 PICHINCHA</v>
          </cell>
          <cell r="M7365" t="str">
            <v/>
          </cell>
          <cell r="N7365" t="str">
            <v>0996241075</v>
          </cell>
          <cell r="O7365" t="str">
            <v>0996241075</v>
          </cell>
          <cell r="P7365" t="str">
            <v>170501</v>
          </cell>
          <cell r="Q7365" t="str">
            <v>QUITO</v>
          </cell>
          <cell r="R7365" t="str">
            <v>PICHINCHA</v>
          </cell>
          <cell r="S7365" t="str">
            <v>QUITO</v>
          </cell>
          <cell r="T7365" t="str">
            <v>FLEXTRANS UIO</v>
          </cell>
          <cell r="U7365" t="str">
            <v>FLEXNETUIO_LOCAL</v>
          </cell>
          <cell r="V7365">
            <v>1</v>
          </cell>
          <cell r="W7365">
            <v>3.5</v>
          </cell>
          <cell r="X7365" t="str">
            <v>HYCITE QUITO</v>
          </cell>
          <cell r="Y7365" t="str">
            <v>FLEX NET CALLE 28 DE JUNIO S/N Y GARCIA MORENO ENTRADA LLANO GRANDE</v>
          </cell>
        </row>
        <row r="7366">
          <cell r="A7366" t="str">
            <v>98698391</v>
          </cell>
          <cell r="B7366">
            <v>479209</v>
          </cell>
          <cell r="C7366" t="str">
            <v>98698391</v>
          </cell>
          <cell r="D7366" t="str">
            <v>HYCITE</v>
          </cell>
          <cell r="E7366" t="str">
            <v>DESPACHO</v>
          </cell>
          <cell r="F7366" t="str">
            <v>NORMAL</v>
          </cell>
          <cell r="G7366" t="str">
            <v>IC3853</v>
          </cell>
          <cell r="H7366">
            <v>44909</v>
          </cell>
          <cell r="I7366" t="str">
            <v>ENTREGADO</v>
          </cell>
          <cell r="J7366">
            <v>44910</v>
          </cell>
          <cell r="K7366" t="str">
            <v>SARA SANCHEZ</v>
          </cell>
          <cell r="L7366" t="str">
            <v>HAYNACAPAC 4-27 CERCA REDONDEL LABORATORIO CLINICO CUENCA // CHOTA CUENCA REDONDEL EL VECINO 010104 AZUAY</v>
          </cell>
          <cell r="M7366" t="str">
            <v/>
          </cell>
          <cell r="N7366" t="str">
            <v>0987225695</v>
          </cell>
          <cell r="O7366" t="str">
            <v>0987225695</v>
          </cell>
          <cell r="P7366" t="str">
            <v>010104</v>
          </cell>
          <cell r="Q7366" t="str">
            <v>CUENCA</v>
          </cell>
          <cell r="R7366" t="str">
            <v>AZUAY</v>
          </cell>
          <cell r="S7366" t="str">
            <v>CUENCA</v>
          </cell>
          <cell r="T7366" t="str">
            <v>ITSACOURIER</v>
          </cell>
          <cell r="U7366" t="str">
            <v>FLEXNETUIO_PROVINCIA</v>
          </cell>
          <cell r="V7366">
            <v>1</v>
          </cell>
          <cell r="W7366">
            <v>7.7</v>
          </cell>
          <cell r="X7366" t="str">
            <v>HYCITE QUITO</v>
          </cell>
          <cell r="Y7366" t="str">
            <v>FLEX NET CALLE 28 DE JUNIO S/N Y GARCIA MORENO ENTRADA LLANO GRANDE</v>
          </cell>
        </row>
        <row r="7367">
          <cell r="A7367" t="str">
            <v>98698460</v>
          </cell>
          <cell r="B7367">
            <v>479210</v>
          </cell>
          <cell r="C7367" t="str">
            <v>98698460</v>
          </cell>
          <cell r="D7367" t="str">
            <v>HYCITE</v>
          </cell>
          <cell r="E7367" t="str">
            <v>DESPACHO</v>
          </cell>
          <cell r="F7367" t="str">
            <v>NORMAL</v>
          </cell>
          <cell r="G7367" t="str">
            <v>031002004100823</v>
          </cell>
          <cell r="H7367">
            <v>44909</v>
          </cell>
          <cell r="I7367" t="str">
            <v>ENTREGADO</v>
          </cell>
          <cell r="J7367">
            <v>44911</v>
          </cell>
          <cell r="K7367" t="str">
            <v>CARLOS GUERRERO</v>
          </cell>
          <cell r="L7367" t="str">
            <v>SAN CAMILO COOP PROMEJORAS CALLE EJERCITO LATERAL AL COLEGIO QUEVEDO //QUEVEDO SAN CAMILO 120304 LOS RIOS</v>
          </cell>
          <cell r="N7367" t="str">
            <v>0997973825</v>
          </cell>
          <cell r="O7367" t="str">
            <v>0997973825</v>
          </cell>
          <cell r="P7367" t="str">
            <v>120304</v>
          </cell>
          <cell r="Q7367" t="str">
            <v>QUEVEDO</v>
          </cell>
          <cell r="R7367" t="str">
            <v>LOS RIOS</v>
          </cell>
          <cell r="S7367" t="str">
            <v>QUEVEDO</v>
          </cell>
          <cell r="T7367" t="str">
            <v>TRAMACO</v>
          </cell>
          <cell r="U7367" t="str">
            <v>FLEXNETUIO_PROVINCIA</v>
          </cell>
          <cell r="V7367">
            <v>2</v>
          </cell>
          <cell r="W7367">
            <v>22.7</v>
          </cell>
          <cell r="X7367" t="str">
            <v>HYCITE QUITO</v>
          </cell>
          <cell r="Y7367" t="str">
            <v>FLEX NET CALLE 28 DE JUNIO S/N Y GARCIA MORENO ENTRADA LLANO GRANDE</v>
          </cell>
        </row>
        <row r="7368">
          <cell r="A7368" t="str">
            <v>98698648</v>
          </cell>
          <cell r="B7368">
            <v>479211</v>
          </cell>
          <cell r="C7368" t="str">
            <v>98698648</v>
          </cell>
          <cell r="D7368" t="str">
            <v>HYCITE</v>
          </cell>
          <cell r="E7368" t="str">
            <v>DESPACHO</v>
          </cell>
          <cell r="F7368" t="str">
            <v>NORMAL</v>
          </cell>
          <cell r="G7368" t="str">
            <v>031002004100233</v>
          </cell>
          <cell r="H7368">
            <v>44909</v>
          </cell>
          <cell r="I7368" t="str">
            <v>ENTREGADO</v>
          </cell>
          <cell r="J7368">
            <v>44910</v>
          </cell>
          <cell r="K7368" t="str">
            <v>CARLA FLORES</v>
          </cell>
          <cell r="L7368" t="str">
            <v>PASAJE SAN MATEO 1 -62 SAN JUAN BAUTISTA IBARRA // ROMERILLO ALTO SAN FRANCISCO 100113 IMBABURA</v>
          </cell>
          <cell r="M7368" t="str">
            <v/>
          </cell>
          <cell r="N7368" t="str">
            <v>0996978805</v>
          </cell>
          <cell r="O7368" t="str">
            <v>0996978805</v>
          </cell>
          <cell r="P7368" t="str">
            <v>100113</v>
          </cell>
          <cell r="Q7368" t="str">
            <v>IBARRA</v>
          </cell>
          <cell r="R7368" t="str">
            <v>IMBABURA</v>
          </cell>
          <cell r="S7368" t="str">
            <v>SAN MIGUEL DE IBARRA</v>
          </cell>
          <cell r="T7368" t="str">
            <v>TRAMACO</v>
          </cell>
          <cell r="U7368" t="str">
            <v>FLEXNETUIO_PROVINCIA</v>
          </cell>
          <cell r="V7368">
            <v>1</v>
          </cell>
          <cell r="W7368">
            <v>7.1</v>
          </cell>
          <cell r="X7368" t="str">
            <v>HYCITE QUITO</v>
          </cell>
          <cell r="Y7368" t="str">
            <v>FLEX NET CALLE 28 DE JUNIO S/N Y GARCIA MORENO ENTRADA LLANO GRANDE</v>
          </cell>
        </row>
        <row r="7369">
          <cell r="A7369" t="str">
            <v>98703289</v>
          </cell>
          <cell r="B7369">
            <v>479213</v>
          </cell>
          <cell r="C7369" t="str">
            <v>98703289</v>
          </cell>
          <cell r="D7369" t="str">
            <v>HYCITE</v>
          </cell>
          <cell r="E7369" t="str">
            <v>DESPACHO</v>
          </cell>
          <cell r="F7369" t="str">
            <v>NORMAL</v>
          </cell>
          <cell r="G7369" t="str">
            <v>IC3854</v>
          </cell>
          <cell r="H7369">
            <v>44909</v>
          </cell>
          <cell r="I7369" t="str">
            <v>ENTREGADO</v>
          </cell>
          <cell r="J7369">
            <v>44910</v>
          </cell>
          <cell r="K7369" t="str">
            <v>SANTIAGO DURAN</v>
          </cell>
          <cell r="L7369" t="str">
            <v>AV. IANA HURCO 556 Y RIO UPANO CUENCA / NORTE  MONAI 010104 AZUAY</v>
          </cell>
          <cell r="N7369" t="str">
            <v>0992884252</v>
          </cell>
          <cell r="O7369" t="str">
            <v>0992884252</v>
          </cell>
          <cell r="P7369" t="str">
            <v>010104</v>
          </cell>
          <cell r="Q7369" t="str">
            <v>CUENCA</v>
          </cell>
          <cell r="R7369" t="str">
            <v>AZUAY</v>
          </cell>
          <cell r="S7369" t="str">
            <v>CUENCA</v>
          </cell>
          <cell r="T7369" t="str">
            <v>ITSACOURIER</v>
          </cell>
          <cell r="U7369" t="str">
            <v>FLEXNETUIO_PROVINCIA</v>
          </cell>
          <cell r="V7369">
            <v>2</v>
          </cell>
          <cell r="W7369">
            <v>14.4</v>
          </cell>
          <cell r="X7369" t="str">
            <v>HYCITE QUITO</v>
          </cell>
          <cell r="Y7369" t="str">
            <v>FLEX NET CALLE 28 DE JUNIO S/N Y GARCIA MORENO ENTRADA LLANO GRANDE</v>
          </cell>
        </row>
        <row r="7370">
          <cell r="A7370" t="str">
            <v>98703471</v>
          </cell>
          <cell r="B7370">
            <v>479214</v>
          </cell>
          <cell r="C7370" t="str">
            <v>98703471</v>
          </cell>
          <cell r="D7370" t="str">
            <v>HYCITE</v>
          </cell>
          <cell r="E7370" t="str">
            <v>DESPACHO</v>
          </cell>
          <cell r="F7370" t="str">
            <v>NORMAL</v>
          </cell>
          <cell r="G7370" t="str">
            <v>TFQ88864</v>
          </cell>
          <cell r="H7370">
            <v>44909</v>
          </cell>
          <cell r="I7370" t="str">
            <v>ENTREGADO</v>
          </cell>
          <cell r="J7370">
            <v>44910</v>
          </cell>
          <cell r="K7370" t="str">
            <v>MANFREDA VASQUEZ</v>
          </cell>
          <cell r="L7370" t="str">
            <v>EL CANELO CL OE5A CS S12-16 REDONDEL DEL CALZADO QUITO -BARRIO NUEVO SAN BARTOLO 170148 PICHINCHA</v>
          </cell>
          <cell r="N7370" t="str">
            <v>0939806486 / 072624690</v>
          </cell>
          <cell r="O7370" t="str">
            <v>0939806486 / 072624690</v>
          </cell>
          <cell r="P7370" t="str">
            <v>170208</v>
          </cell>
          <cell r="Q7370" t="str">
            <v>QUITO</v>
          </cell>
          <cell r="R7370" t="str">
            <v>PICHINCHA</v>
          </cell>
          <cell r="S7370" t="str">
            <v>CALDERON (CARAPUNGO)</v>
          </cell>
          <cell r="T7370" t="str">
            <v>FLEXTRANS UIO</v>
          </cell>
          <cell r="U7370" t="str">
            <v>FLEXNETUIO_LOCAL</v>
          </cell>
          <cell r="V7370">
            <v>1</v>
          </cell>
          <cell r="W7370">
            <v>10.98</v>
          </cell>
          <cell r="X7370" t="str">
            <v>HYCITE QUITO</v>
          </cell>
          <cell r="Y7370" t="str">
            <v>FLEX NET CALLE 28 DE JUNIO S/N Y GARCIA MORENO ENTRADA LLANO GRANDE</v>
          </cell>
        </row>
        <row r="7371">
          <cell r="A7371" t="str">
            <v>98704075</v>
          </cell>
          <cell r="B7371">
            <v>479215</v>
          </cell>
          <cell r="C7371" t="str">
            <v>98704075</v>
          </cell>
          <cell r="D7371" t="str">
            <v>HYCITE</v>
          </cell>
          <cell r="E7371" t="str">
            <v>DESPACHO</v>
          </cell>
          <cell r="F7371" t="str">
            <v>NORMAL</v>
          </cell>
          <cell r="G7371" t="str">
            <v>031002004100234</v>
          </cell>
          <cell r="H7371">
            <v>44909</v>
          </cell>
          <cell r="I7371" t="str">
            <v>ENTREGADO</v>
          </cell>
          <cell r="J7371">
            <v>44914</v>
          </cell>
          <cell r="K7371" t="str">
            <v>COLON TULCAN</v>
          </cell>
          <cell r="L7371" t="str">
            <v>ESTADIO LFONSO PASQUEL 2-08 UNA CUADRA ATRAS DEL ESTADIO IBARRA / SAN ANTONIO DE MORAS SAN ANTONIO 100109 IMBABURA</v>
          </cell>
          <cell r="M7371" t="str">
            <v/>
          </cell>
          <cell r="N7371" t="str">
            <v>0962304160</v>
          </cell>
          <cell r="O7371" t="str">
            <v>0962304160</v>
          </cell>
          <cell r="P7371" t="str">
            <v>100109</v>
          </cell>
          <cell r="Q7371" t="str">
            <v>IBARRA</v>
          </cell>
          <cell r="R7371" t="str">
            <v>IMBABURA</v>
          </cell>
          <cell r="S7371" t="str">
            <v>SAN ANTONIO - SANTO DOMINGO DE CHORLAVI</v>
          </cell>
          <cell r="T7371" t="str">
            <v>TRAMACO</v>
          </cell>
          <cell r="U7371" t="str">
            <v>FLEXNETUIO_PROVINCIA</v>
          </cell>
          <cell r="V7371">
            <v>1</v>
          </cell>
          <cell r="W7371">
            <v>2.9</v>
          </cell>
          <cell r="X7371" t="str">
            <v>HYCITE QUITO</v>
          </cell>
          <cell r="Y7371" t="str">
            <v>FLEX NET CALLE 28 DE JUNIO S/N Y GARCIA MORENO ENTRADA LLANO GRANDE</v>
          </cell>
        </row>
        <row r="7372">
          <cell r="A7372" t="str">
            <v>98704375</v>
          </cell>
          <cell r="B7372">
            <v>479216</v>
          </cell>
          <cell r="C7372" t="str">
            <v>98704375</v>
          </cell>
          <cell r="D7372" t="str">
            <v>HYCITE</v>
          </cell>
          <cell r="E7372" t="str">
            <v>DESPACHO</v>
          </cell>
          <cell r="F7372" t="str">
            <v>NORMAL</v>
          </cell>
          <cell r="G7372" t="str">
            <v>031002004100235</v>
          </cell>
          <cell r="H7372">
            <v>44909</v>
          </cell>
          <cell r="I7372" t="str">
            <v>ENTREGADO</v>
          </cell>
          <cell r="J7372">
            <v>44910</v>
          </cell>
          <cell r="K7372" t="str">
            <v>SAYDA CIFUENTES</v>
          </cell>
          <cell r="L7372" t="str">
            <v>AV JAIME ROLDOS AGUILERA SANCHEZ Y CIFUENTES CYBER XIME FRENTE DP POLICIAL IBARRA / EL SAGRARIO EL SAGRARIO 100105 IMBABURA</v>
          </cell>
          <cell r="M7372" t="str">
            <v/>
          </cell>
          <cell r="N7372" t="str">
            <v>0983094700</v>
          </cell>
          <cell r="O7372" t="str">
            <v>0983094700</v>
          </cell>
          <cell r="P7372" t="str">
            <v>100105</v>
          </cell>
          <cell r="Q7372" t="str">
            <v>IBARRA</v>
          </cell>
          <cell r="R7372" t="str">
            <v>IMBABURA</v>
          </cell>
          <cell r="S7372" t="str">
            <v>SAN MIGUEL DE IBARRA</v>
          </cell>
          <cell r="T7372" t="str">
            <v>TRAMACO</v>
          </cell>
          <cell r="U7372" t="str">
            <v>FLEXNETUIO_PROVINCIA</v>
          </cell>
          <cell r="V7372">
            <v>1</v>
          </cell>
          <cell r="W7372">
            <v>4.5</v>
          </cell>
          <cell r="X7372" t="str">
            <v>HYCITE QUITO</v>
          </cell>
          <cell r="Y7372" t="str">
            <v>FLEX NET CALLE 28 DE JUNIO S/N Y GARCIA MORENO ENTRADA LLANO GRANDE</v>
          </cell>
        </row>
        <row r="7373">
          <cell r="A7373" t="str">
            <v>98704961</v>
          </cell>
          <cell r="B7373">
            <v>479217</v>
          </cell>
          <cell r="C7373" t="str">
            <v>98704961</v>
          </cell>
          <cell r="D7373" t="str">
            <v>HYCITE</v>
          </cell>
          <cell r="E7373" t="str">
            <v>DESPACHO</v>
          </cell>
          <cell r="F7373" t="str">
            <v>NORMAL</v>
          </cell>
          <cell r="G7373" t="str">
            <v>TF88925</v>
          </cell>
          <cell r="H7373">
            <v>44909</v>
          </cell>
          <cell r="I7373" t="str">
            <v>ENTREGADO</v>
          </cell>
          <cell r="J7373">
            <v>44911</v>
          </cell>
          <cell r="K7373" t="str">
            <v>CHRISTIAN ALCIVAR</v>
          </cell>
          <cell r="L7373" t="str">
            <v>MZ 2316 SL 9 COOP CARLOS MAGNO ANDRADE GUAYAQUIL-NORTE TARQUI 090606 GUAYAS</v>
          </cell>
          <cell r="N7373" t="str">
            <v>0987235010</v>
          </cell>
          <cell r="O7373" t="str">
            <v>0987235010</v>
          </cell>
          <cell r="P7373" t="str">
            <v>090606</v>
          </cell>
          <cell r="Q7373" t="str">
            <v>GUAYAQUIL</v>
          </cell>
          <cell r="R7373" t="str">
            <v>GUAYAS</v>
          </cell>
          <cell r="S7373" t="str">
            <v>GUAYAQUIL</v>
          </cell>
          <cell r="T7373" t="str">
            <v>FLEXTRANS GYE</v>
          </cell>
          <cell r="U7373" t="str">
            <v>FLEXNETUIO_GYE</v>
          </cell>
          <cell r="V7373">
            <v>2</v>
          </cell>
          <cell r="W7373">
            <v>14.5</v>
          </cell>
          <cell r="X7373" t="str">
            <v>HYCITE QUITO</v>
          </cell>
          <cell r="Y7373" t="str">
            <v>FLEX NET CALLE 28 DE JUNIO S/N Y GARCIA MORENO ENTRADA LLANO GRANDE</v>
          </cell>
        </row>
        <row r="7374">
          <cell r="A7374" t="str">
            <v>98705044</v>
          </cell>
          <cell r="B7374">
            <v>479218</v>
          </cell>
          <cell r="C7374" t="str">
            <v>98705044</v>
          </cell>
          <cell r="D7374" t="str">
            <v>HYCITE</v>
          </cell>
          <cell r="E7374" t="str">
            <v>DESPACHO</v>
          </cell>
          <cell r="F7374" t="str">
            <v>NORMAL</v>
          </cell>
          <cell r="G7374" t="str">
            <v>031002004100236</v>
          </cell>
          <cell r="H7374">
            <v>44909</v>
          </cell>
          <cell r="I7374" t="str">
            <v>ENTREGADO</v>
          </cell>
          <cell r="J7374">
            <v>44911</v>
          </cell>
          <cell r="K7374" t="str">
            <v>MARTHA ANGULO</v>
          </cell>
          <cell r="L7374" t="str">
            <v>GARCIA MORENO 8-07 JULIO ANDRADE PARQUE CENTRAL SALA DE BEL BOLIVAR//BARRIO SAN RAFAEL BOLIVAR 040201 CARCHI</v>
          </cell>
          <cell r="M7374" t="str">
            <v/>
          </cell>
          <cell r="N7374" t="str">
            <v>0981449154</v>
          </cell>
          <cell r="O7374" t="str">
            <v>0981449154</v>
          </cell>
          <cell r="P7374" t="str">
            <v>040201</v>
          </cell>
          <cell r="Q7374" t="str">
            <v>BOLIVAR (CARCHI)</v>
          </cell>
          <cell r="R7374" t="str">
            <v>CARCHI</v>
          </cell>
          <cell r="S7374" t="str">
            <v>BOLIVAR - CUESACA</v>
          </cell>
          <cell r="T7374" t="str">
            <v>TRAMACO</v>
          </cell>
          <cell r="U7374" t="str">
            <v>FLEXNETUIO_PROVINCIA</v>
          </cell>
          <cell r="V7374">
            <v>1</v>
          </cell>
          <cell r="W7374">
            <v>4.9000000000000004</v>
          </cell>
          <cell r="X7374" t="str">
            <v>HYCITE QUITO</v>
          </cell>
          <cell r="Y7374" t="str">
            <v>FLEX NET CALLE 28 DE JUNIO S/N Y GARCIA MORENO ENTRADA LLANO GRANDE</v>
          </cell>
        </row>
        <row r="7375">
          <cell r="A7375" t="str">
            <v>98705045</v>
          </cell>
          <cell r="B7375">
            <v>479219</v>
          </cell>
          <cell r="C7375" t="str">
            <v>98705045</v>
          </cell>
          <cell r="D7375" t="str">
            <v>HYCITE</v>
          </cell>
          <cell r="E7375" t="str">
            <v>DESPACHO</v>
          </cell>
          <cell r="F7375" t="str">
            <v>NORMAL</v>
          </cell>
          <cell r="G7375" t="str">
            <v>031002004100237</v>
          </cell>
          <cell r="H7375">
            <v>44909</v>
          </cell>
          <cell r="I7375" t="str">
            <v>ENTREGADO</v>
          </cell>
          <cell r="J7375">
            <v>44911</v>
          </cell>
          <cell r="K7375" t="str">
            <v>ABELARDO RAMIREZ</v>
          </cell>
          <cell r="L7375" t="str">
            <v>GARCIA MORENO 8-07 JULIO ANDRADE DIAGONAL PARQUE CENTRAL SA BOLIVAR//SAN FRANCISCO DE CHUTAN BOLIVAR 040201 CARCHI</v>
          </cell>
          <cell r="M7375" t="str">
            <v/>
          </cell>
          <cell r="N7375" t="str">
            <v>0978642524</v>
          </cell>
          <cell r="O7375" t="str">
            <v>0978642524</v>
          </cell>
          <cell r="P7375" t="str">
            <v>040201</v>
          </cell>
          <cell r="Q7375" t="str">
            <v>BOLIVAR (CARCHI)</v>
          </cell>
          <cell r="R7375" t="str">
            <v>CARCHI</v>
          </cell>
          <cell r="S7375" t="str">
            <v>BOLIVAR - CUESACA</v>
          </cell>
          <cell r="T7375" t="str">
            <v>TRAMACO</v>
          </cell>
          <cell r="U7375" t="str">
            <v>FLEXNETUIO_PROVINCIA</v>
          </cell>
          <cell r="V7375">
            <v>1</v>
          </cell>
          <cell r="W7375">
            <v>16.100000000000001</v>
          </cell>
          <cell r="X7375" t="str">
            <v>HYCITE QUITO</v>
          </cell>
          <cell r="Y7375" t="str">
            <v>FLEX NET CALLE 28 DE JUNIO S/N Y GARCIA MORENO ENTRADA LLANO GRANDE</v>
          </cell>
        </row>
        <row r="7376">
          <cell r="A7376" t="str">
            <v>98707289</v>
          </cell>
          <cell r="B7376">
            <v>479220</v>
          </cell>
          <cell r="C7376" t="str">
            <v>98707289</v>
          </cell>
          <cell r="D7376" t="str">
            <v>HYCITE</v>
          </cell>
          <cell r="E7376" t="str">
            <v>DESPACHO</v>
          </cell>
          <cell r="F7376" t="str">
            <v>NORMAL</v>
          </cell>
          <cell r="G7376" t="str">
            <v>031002004100238</v>
          </cell>
          <cell r="H7376">
            <v>44909</v>
          </cell>
          <cell r="I7376" t="str">
            <v>ENTREGADO</v>
          </cell>
          <cell r="J7376">
            <v>44910</v>
          </cell>
          <cell r="K7376" t="str">
            <v>ALBA CECILIA ALVAREZ VELA</v>
          </cell>
          <cell r="L7376" t="str">
            <v>MARCO NICOLALDE 369 Y AURELIO GOMEZ JURADO CASA 3 PISOS LA QUINTA, PROVINCIA GASOLINERA 28 DE SEPTIEMBRE SAGRARIO 000000 IMBABURA</v>
          </cell>
          <cell r="N7376" t="str">
            <v>0999773738 / 995800800</v>
          </cell>
          <cell r="O7376" t="str">
            <v>0999773738 / 995800800</v>
          </cell>
          <cell r="P7376" t="str">
            <v>100101</v>
          </cell>
          <cell r="Q7376" t="str">
            <v>IBARRA</v>
          </cell>
          <cell r="R7376" t="str">
            <v>IMBABURA</v>
          </cell>
          <cell r="S7376" t="str">
            <v>SAN MIGUEL DE IBARRA</v>
          </cell>
          <cell r="T7376" t="str">
            <v>TRAMACO</v>
          </cell>
          <cell r="U7376" t="str">
            <v>FLEXNETUIO_PROVINCIA</v>
          </cell>
          <cell r="V7376">
            <v>1</v>
          </cell>
          <cell r="W7376">
            <v>1.22</v>
          </cell>
          <cell r="X7376" t="str">
            <v>HYCITE QUITO</v>
          </cell>
          <cell r="Y7376" t="str">
            <v>FLEX NET CALLE 28 DE JUNIO S/N Y GARCIA MORENO ENTRADA LLANO GRANDE</v>
          </cell>
        </row>
        <row r="7377">
          <cell r="A7377" t="str">
            <v>98707347</v>
          </cell>
          <cell r="B7377">
            <v>479221</v>
          </cell>
          <cell r="C7377" t="str">
            <v>98707347</v>
          </cell>
          <cell r="D7377" t="str">
            <v>HYCITE</v>
          </cell>
          <cell r="E7377" t="str">
            <v>DESPACHO</v>
          </cell>
          <cell r="F7377" t="str">
            <v>NORMAL</v>
          </cell>
          <cell r="G7377" t="str">
            <v>031002004100824</v>
          </cell>
          <cell r="H7377">
            <v>44909</v>
          </cell>
          <cell r="I7377" t="str">
            <v>ENTREGADO</v>
          </cell>
          <cell r="J7377">
            <v>44911</v>
          </cell>
          <cell r="K7377" t="str">
            <v>JACQUELINE CAISAGUANO</v>
          </cell>
          <cell r="L7377" t="str">
            <v>BELISARIO QUEVEDO S/N KLEVER LIMAICO CASA 1 PISOS PUJULI//ASCOBISPO RUIZ LLANOS LA MATRIZ 050411 COTOPAXI</v>
          </cell>
          <cell r="N7377" t="str">
            <v>0999022505</v>
          </cell>
          <cell r="O7377" t="str">
            <v>0999022505</v>
          </cell>
          <cell r="P7377" t="str">
            <v>050411</v>
          </cell>
          <cell r="Q7377" t="str">
            <v>PUJILI</v>
          </cell>
          <cell r="R7377" t="str">
            <v>COTOPAXI</v>
          </cell>
          <cell r="S7377" t="str">
            <v>PILALO</v>
          </cell>
          <cell r="T7377" t="str">
            <v>TRAMACO</v>
          </cell>
          <cell r="U7377" t="str">
            <v>FLEXNETUIO_PROVINCIA</v>
          </cell>
          <cell r="V7377">
            <v>2</v>
          </cell>
          <cell r="W7377">
            <v>15.4</v>
          </cell>
          <cell r="X7377" t="str">
            <v>HYCITE QUITO</v>
          </cell>
          <cell r="Y7377" t="str">
            <v>FLEX NET CALLE 28 DE JUNIO S/N Y GARCIA MORENO ENTRADA LLANO GRANDE</v>
          </cell>
        </row>
        <row r="7378">
          <cell r="A7378" t="str">
            <v>98707658</v>
          </cell>
          <cell r="B7378">
            <v>479222</v>
          </cell>
          <cell r="C7378" t="str">
            <v>98707658</v>
          </cell>
          <cell r="D7378" t="str">
            <v>HYCITE</v>
          </cell>
          <cell r="E7378" t="str">
            <v>DESPACHO</v>
          </cell>
          <cell r="F7378" t="str">
            <v>NORMAL</v>
          </cell>
          <cell r="G7378" t="str">
            <v>031002004100240</v>
          </cell>
          <cell r="H7378">
            <v>44909</v>
          </cell>
          <cell r="I7378" t="str">
            <v>ENTREGADO</v>
          </cell>
          <cell r="J7378">
            <v>44910</v>
          </cell>
          <cell r="K7378" t="str">
            <v>JAIRO ORELLANA</v>
          </cell>
          <cell r="L7378" t="str">
            <v>21 DE AGOSTO Y CALLE BOLIVAR ATRAS DEL CUERPO DE BOMBEROS ROBERTO ASTUDILLO // ROBERTO ASTUDILLO ROBERTO ASTUDILLO 092402 GUAYAS</v>
          </cell>
          <cell r="N7378" t="str">
            <v>0991837867 / 967623478</v>
          </cell>
          <cell r="O7378" t="str">
            <v>0991837867 / 967623478</v>
          </cell>
          <cell r="P7378" t="str">
            <v>GUAYAQUIL</v>
          </cell>
          <cell r="Q7378" t="str">
            <v>GUAYAQUIL</v>
          </cell>
          <cell r="R7378" t="str">
            <v>GUAYAS</v>
          </cell>
          <cell r="T7378" t="str">
            <v>TRAMACO</v>
          </cell>
          <cell r="U7378" t="str">
            <v>FLEXNETUIO_PROVINCIA</v>
          </cell>
          <cell r="V7378">
            <v>1</v>
          </cell>
          <cell r="W7378">
            <v>13.3</v>
          </cell>
          <cell r="X7378" t="str">
            <v>HYCITE QUITO</v>
          </cell>
          <cell r="Y7378" t="str">
            <v>FLEX NET CALLE 28 DE JUNIO S/N Y GARCIA MORENO ENTRADA LLANO GRANDE</v>
          </cell>
        </row>
        <row r="7379">
          <cell r="A7379" t="str">
            <v>98707758</v>
          </cell>
          <cell r="B7379">
            <v>479223</v>
          </cell>
          <cell r="C7379" t="str">
            <v>98707758</v>
          </cell>
          <cell r="D7379" t="str">
            <v>HYCITE</v>
          </cell>
          <cell r="E7379" t="str">
            <v>DESPACHO</v>
          </cell>
          <cell r="F7379" t="str">
            <v>NORMAL</v>
          </cell>
          <cell r="G7379" t="str">
            <v>031002004100242</v>
          </cell>
          <cell r="H7379">
            <v>44909</v>
          </cell>
          <cell r="I7379" t="str">
            <v>ENTREGADO</v>
          </cell>
          <cell r="J7379">
            <v>44910</v>
          </cell>
          <cell r="K7379" t="str">
            <v>VLADIMIR VARELA</v>
          </cell>
          <cell r="L7379" t="str">
            <v>LA PAZ Y MONTEVIDEO SAN JUAN JTO A LAS VILLAS BAMBU SANTO DOMINGO-SANTO DOMINGOP CHIGUILPE 230104 SANTO DOMINGO</v>
          </cell>
          <cell r="M7379" t="str">
            <v/>
          </cell>
          <cell r="N7379" t="str">
            <v>0997548445</v>
          </cell>
          <cell r="O7379" t="str">
            <v>0997548445</v>
          </cell>
          <cell r="P7379" t="str">
            <v>230104</v>
          </cell>
          <cell r="Q7379" t="str">
            <v>SANTO DOMINGO</v>
          </cell>
          <cell r="R7379" t="str">
            <v>SANTO DOMINGO DE LOS TSACHILAS</v>
          </cell>
          <cell r="S7379" t="str">
            <v>SANTO DOMINGO DE LOS COLORADOS</v>
          </cell>
          <cell r="T7379" t="str">
            <v>TRAMACO</v>
          </cell>
          <cell r="U7379" t="str">
            <v>FLEXNETUIO_PROVINCIA</v>
          </cell>
          <cell r="V7379">
            <v>1</v>
          </cell>
          <cell r="W7379">
            <v>13.7</v>
          </cell>
          <cell r="X7379" t="str">
            <v>HYCITE QUITO</v>
          </cell>
          <cell r="Y7379" t="str">
            <v>FLEX NET CALLE 28 DE JUNIO S/N Y GARCIA MORENO ENTRADA LLANO GRANDE</v>
          </cell>
        </row>
        <row r="7380">
          <cell r="A7380" t="str">
            <v>98709831</v>
          </cell>
          <cell r="B7380">
            <v>479224</v>
          </cell>
          <cell r="C7380" t="str">
            <v>98709831</v>
          </cell>
          <cell r="D7380" t="str">
            <v>HYCITE</v>
          </cell>
          <cell r="E7380" t="str">
            <v>DESPACHO</v>
          </cell>
          <cell r="F7380" t="str">
            <v>NORMAL</v>
          </cell>
          <cell r="G7380" t="str">
            <v>TFQ88866 / TFQ90084</v>
          </cell>
          <cell r="H7380">
            <v>44909</v>
          </cell>
          <cell r="I7380" t="str">
            <v>ENTREGADO</v>
          </cell>
          <cell r="J7380">
            <v>44917</v>
          </cell>
          <cell r="K7380" t="str">
            <v>AMADA JACQUELINE ESPINOSA ANTAMBA</v>
          </cell>
          <cell r="L7380" t="str">
            <v>HUMBERTO FIERRO ES-216 Y RAFAEL TROYA, A UNA CUADRA DEL ESTADIO DE LA TOLA, PROVINCIA: PICHINCHA, CANTÓN: QUITO, PARROQUIA: ITCHIMBIA, LOCALIDAD: LA TOLA</v>
          </cell>
          <cell r="N7380" t="str">
            <v>+593999472179</v>
          </cell>
          <cell r="O7380" t="str">
            <v>+593999472179</v>
          </cell>
          <cell r="P7380" t="str">
            <v>170208</v>
          </cell>
          <cell r="Q7380" t="str">
            <v>QUITO</v>
          </cell>
          <cell r="R7380" t="str">
            <v>PICHINCHA</v>
          </cell>
          <cell r="S7380" t="str">
            <v>CALDERON (CARAPUNGO)</v>
          </cell>
          <cell r="T7380" t="str">
            <v>FLEXTRANS UIO</v>
          </cell>
          <cell r="U7380" t="str">
            <v>FLEXNETUIO_LOCAL</v>
          </cell>
          <cell r="V7380">
            <v>1</v>
          </cell>
          <cell r="W7380">
            <v>8.9</v>
          </cell>
          <cell r="X7380" t="str">
            <v>HYCITE QUITO</v>
          </cell>
          <cell r="Y7380" t="str">
            <v>FLEX NET CALLE 28 DE JUNIO S/N Y GARCIA MORENO ENTRADA LLANO GRANDE</v>
          </cell>
        </row>
        <row r="7381">
          <cell r="A7381" t="str">
            <v>98710150</v>
          </cell>
          <cell r="B7381">
            <v>479225</v>
          </cell>
          <cell r="C7381" t="str">
            <v>98710150</v>
          </cell>
          <cell r="D7381" t="str">
            <v>HYCITE</v>
          </cell>
          <cell r="E7381" t="str">
            <v>DESPACHO</v>
          </cell>
          <cell r="F7381" t="str">
            <v>NORMAL</v>
          </cell>
          <cell r="G7381" t="str">
            <v>TF88955</v>
          </cell>
          <cell r="H7381">
            <v>44909</v>
          </cell>
          <cell r="I7381" t="str">
            <v>ENTREGADO</v>
          </cell>
          <cell r="J7381">
            <v>44910</v>
          </cell>
          <cell r="K7381" t="str">
            <v>JANINE REYES</v>
          </cell>
          <cell r="L7381" t="str">
            <v>CDL SIMON BOLIVAR MZ 2 V 148 AV DE LAS AMERICAS Y HERMANO MIGUEL GUAYAQUIL // NORTE TARQUI 091101 GUAYAS</v>
          </cell>
          <cell r="N7381" t="str">
            <v>0983236985</v>
          </cell>
          <cell r="O7381" t="str">
            <v>0983236985</v>
          </cell>
          <cell r="P7381" t="str">
            <v>091101</v>
          </cell>
          <cell r="Q7381" t="str">
            <v>SIMON BOLIVAR</v>
          </cell>
          <cell r="R7381" t="str">
            <v>GUAYAS</v>
          </cell>
          <cell r="S7381" t="str">
            <v>SIMON BOLIVAR - SANTO DOMINGO</v>
          </cell>
          <cell r="T7381" t="str">
            <v>ITSACOURIER</v>
          </cell>
          <cell r="U7381" t="str">
            <v>FLEXNETUIO_GYE</v>
          </cell>
          <cell r="V7381">
            <v>1</v>
          </cell>
          <cell r="W7381">
            <v>9.8000000000000007</v>
          </cell>
          <cell r="X7381" t="str">
            <v>HYCITE QUITO</v>
          </cell>
          <cell r="Y7381" t="str">
            <v>FLEX NET CALLE 28 DE JUNIO S/N Y GARCIA MORENO ENTRADA LLANO GRANDE</v>
          </cell>
        </row>
        <row r="7382">
          <cell r="A7382" t="str">
            <v>98710290</v>
          </cell>
          <cell r="B7382">
            <v>479226</v>
          </cell>
          <cell r="C7382" t="str">
            <v>98710290</v>
          </cell>
          <cell r="D7382" t="str">
            <v>HYCITE</v>
          </cell>
          <cell r="E7382" t="str">
            <v>DESPACHO</v>
          </cell>
          <cell r="F7382" t="str">
            <v>NORMAL</v>
          </cell>
          <cell r="G7382" t="str">
            <v>031002004100243</v>
          </cell>
          <cell r="H7382">
            <v>44909</v>
          </cell>
          <cell r="I7382" t="str">
            <v>ENTREGADO</v>
          </cell>
          <cell r="J7382">
            <v>44910</v>
          </cell>
          <cell r="K7382" t="str">
            <v>JOSE CUASAPAS</v>
          </cell>
          <cell r="L7382" t="str">
            <v>HUIRACOCHA 1-149 LOS INCAS IBARRA CARANQUI 100108 IMBABURA</v>
          </cell>
          <cell r="M7382" t="str">
            <v/>
          </cell>
          <cell r="N7382" t="str">
            <v>0986398992 / 989398867</v>
          </cell>
          <cell r="O7382" t="str">
            <v>0986398992 / 989398867</v>
          </cell>
          <cell r="P7382" t="str">
            <v>100108</v>
          </cell>
          <cell r="Q7382" t="str">
            <v>IBARRA</v>
          </cell>
          <cell r="R7382" t="str">
            <v>IMBABURA</v>
          </cell>
          <cell r="S7382" t="str">
            <v>SAN MIGUEL DE IBARRA</v>
          </cell>
          <cell r="T7382" t="str">
            <v>TRAMACO</v>
          </cell>
          <cell r="U7382" t="str">
            <v>FLEXNETUIO_PROVINCIA</v>
          </cell>
          <cell r="V7382">
            <v>1</v>
          </cell>
          <cell r="W7382">
            <v>10.6</v>
          </cell>
          <cell r="X7382" t="str">
            <v>HYCITE QUITO</v>
          </cell>
          <cell r="Y7382" t="str">
            <v>FLEX NET CALLE 28 DE JUNIO S/N Y GARCIA MORENO ENTRADA LLANO GRANDE</v>
          </cell>
        </row>
        <row r="7383">
          <cell r="A7383" t="str">
            <v>98711057</v>
          </cell>
          <cell r="B7383">
            <v>479227</v>
          </cell>
          <cell r="C7383" t="str">
            <v>98711057</v>
          </cell>
          <cell r="D7383" t="str">
            <v>HYCITE</v>
          </cell>
          <cell r="E7383" t="str">
            <v>DESPACHO</v>
          </cell>
          <cell r="F7383" t="str">
            <v>NORMAL</v>
          </cell>
          <cell r="G7383" t="str">
            <v>TFQ88867</v>
          </cell>
          <cell r="H7383">
            <v>44909</v>
          </cell>
          <cell r="I7383" t="str">
            <v>ENTREGADO</v>
          </cell>
          <cell r="J7383">
            <v>44910</v>
          </cell>
          <cell r="K7383" t="str">
            <v>MICHELE MEDRANO</v>
          </cell>
          <cell r="L7383" t="str">
            <v>RAFAEL RAMOS E2-1664 CARLOS A MARCO CJTO PORTAL DE LAS ACACIAS DPTO A-22 QUITO // NORTE KENNEDY 170138 PICHINCHA</v>
          </cell>
          <cell r="N7383" t="str">
            <v>0998793136</v>
          </cell>
          <cell r="O7383" t="str">
            <v>0998793136</v>
          </cell>
          <cell r="P7383" t="str">
            <v>170208</v>
          </cell>
          <cell r="Q7383" t="str">
            <v>QUITO</v>
          </cell>
          <cell r="R7383" t="str">
            <v>PICHINCHA</v>
          </cell>
          <cell r="S7383" t="str">
            <v>CALDERON (CARAPUNGO)</v>
          </cell>
          <cell r="T7383" t="str">
            <v>FLEXTRANS UIO</v>
          </cell>
          <cell r="U7383" t="str">
            <v>FLEXNETUIO_LOCAL</v>
          </cell>
          <cell r="V7383">
            <v>1</v>
          </cell>
          <cell r="W7383">
            <v>7.1</v>
          </cell>
          <cell r="X7383" t="str">
            <v>HYCITE QUITO</v>
          </cell>
          <cell r="Y7383" t="str">
            <v>FLEX NET CALLE 28 DE JUNIO S/N Y GARCIA MORENO ENTRADA LLANO GRANDE</v>
          </cell>
        </row>
        <row r="7384">
          <cell r="A7384" t="str">
            <v>98711143</v>
          </cell>
          <cell r="B7384">
            <v>479228</v>
          </cell>
          <cell r="C7384" t="str">
            <v>98711143</v>
          </cell>
          <cell r="D7384" t="str">
            <v>HYCITE</v>
          </cell>
          <cell r="E7384" t="str">
            <v>DESPACHO</v>
          </cell>
          <cell r="F7384" t="str">
            <v>NORMAL</v>
          </cell>
          <cell r="G7384" t="str">
            <v>TFQ88868</v>
          </cell>
          <cell r="H7384">
            <v>44909</v>
          </cell>
          <cell r="I7384" t="str">
            <v>ENTREGADO</v>
          </cell>
          <cell r="J7384">
            <v>44910</v>
          </cell>
          <cell r="K7384" t="str">
            <v>RODRIGO VARGAS</v>
          </cell>
          <cell r="L7384" t="str">
            <v>PANGALADERA OE 12 64 Y SANGAY BENGAY QUITO//CARAPUNGO CALDERON (CARAPUNGO) 170203 PICHINCHA</v>
          </cell>
          <cell r="M7384" t="str">
            <v/>
          </cell>
          <cell r="N7384" t="str">
            <v>0958868819</v>
          </cell>
          <cell r="O7384" t="str">
            <v>0958868819</v>
          </cell>
          <cell r="P7384" t="str">
            <v>170203</v>
          </cell>
          <cell r="Q7384" t="str">
            <v>QUITO</v>
          </cell>
          <cell r="R7384" t="str">
            <v>PICHINCHA</v>
          </cell>
          <cell r="S7384" t="str">
            <v>CALDERON (CARAPUNGO)</v>
          </cell>
          <cell r="T7384" t="str">
            <v>FLEXTRANS UIO</v>
          </cell>
          <cell r="U7384" t="str">
            <v>FLEXNETUIO_LOCAL</v>
          </cell>
          <cell r="V7384">
            <v>1</v>
          </cell>
          <cell r="W7384">
            <v>2.8</v>
          </cell>
          <cell r="X7384" t="str">
            <v>HYCITE QUITO</v>
          </cell>
          <cell r="Y7384" t="str">
            <v>FLEX NET CALLE 28 DE JUNIO S/N Y GARCIA MORENO ENTRADA LLANO GRANDE</v>
          </cell>
        </row>
        <row r="7385">
          <cell r="A7385" t="str">
            <v>98711833</v>
          </cell>
          <cell r="B7385">
            <v>479229</v>
          </cell>
          <cell r="C7385" t="str">
            <v>98711833</v>
          </cell>
          <cell r="D7385" t="str">
            <v>HYCITE</v>
          </cell>
          <cell r="E7385" t="str">
            <v>DESPACHO</v>
          </cell>
          <cell r="F7385" t="str">
            <v>NORMAL</v>
          </cell>
          <cell r="G7385" t="str">
            <v>TF88869</v>
          </cell>
          <cell r="H7385">
            <v>44909</v>
          </cell>
          <cell r="I7385" t="str">
            <v>ENTREGADO</v>
          </cell>
          <cell r="J7385">
            <v>44910</v>
          </cell>
          <cell r="K7385" t="str">
            <v>DENISSE CARRANZA</v>
          </cell>
          <cell r="L7385" t="str">
            <v>URB. PARQUE MAGNO KM 3 1/2 VIA SAMBORONDON, AV. ARROZALES SAMBORONDON / CONDOMINIO 2 SAMBORONDON 092301 GUAYAS</v>
          </cell>
          <cell r="M7385" t="str">
            <v/>
          </cell>
          <cell r="N7385" t="str">
            <v>0996751924</v>
          </cell>
          <cell r="O7385" t="str">
            <v>0996751924</v>
          </cell>
          <cell r="P7385" t="str">
            <v>092301</v>
          </cell>
          <cell r="Q7385" t="str">
            <v>SAMBORONDON</v>
          </cell>
          <cell r="R7385" t="str">
            <v>GUAYAS</v>
          </cell>
          <cell r="S7385" t="str">
            <v>SAMBORONDON</v>
          </cell>
          <cell r="T7385" t="str">
            <v>ITSACOURIER</v>
          </cell>
          <cell r="U7385" t="str">
            <v>FLEXNETUIO_GYE</v>
          </cell>
          <cell r="V7385">
            <v>1</v>
          </cell>
          <cell r="W7385">
            <v>1.7</v>
          </cell>
          <cell r="X7385" t="str">
            <v>HYCITE QUITO</v>
          </cell>
          <cell r="Y7385" t="str">
            <v>FLEX NET CALLE 28 DE JUNIO S/N Y GARCIA MORENO ENTRADA LLANO GRANDE</v>
          </cell>
        </row>
        <row r="7386">
          <cell r="A7386" t="str">
            <v>98712410</v>
          </cell>
          <cell r="B7386">
            <v>479230</v>
          </cell>
          <cell r="C7386" t="str">
            <v>98712410</v>
          </cell>
          <cell r="D7386" t="str">
            <v>HYCITE</v>
          </cell>
          <cell r="E7386" t="str">
            <v>DESPACHO</v>
          </cell>
          <cell r="F7386" t="str">
            <v>NORMAL</v>
          </cell>
          <cell r="G7386" t="str">
            <v>TFQ88870</v>
          </cell>
          <cell r="H7386">
            <v>44909</v>
          </cell>
          <cell r="I7386" t="str">
            <v>ENTREGADO</v>
          </cell>
          <cell r="J7386">
            <v>44910</v>
          </cell>
          <cell r="K7386" t="str">
            <v>MIRIAM BRAVO</v>
          </cell>
          <cell r="L7386" t="str">
            <v>CDLA REINO DE QUITO SUQUILLO S 19- 148 Y CRIOLLO QUITO // SECTOR MENA 2 CHILLOGALLO 170607 PICHINCHA</v>
          </cell>
          <cell r="M7386" t="str">
            <v/>
          </cell>
          <cell r="N7386" t="str">
            <v>0992392709 / 023882365</v>
          </cell>
          <cell r="O7386" t="str">
            <v>0992392709 / 023882365</v>
          </cell>
          <cell r="P7386" t="str">
            <v>170607</v>
          </cell>
          <cell r="Q7386" t="str">
            <v>QUITO</v>
          </cell>
          <cell r="R7386" t="str">
            <v>PICHINCHA</v>
          </cell>
          <cell r="S7386" t="str">
            <v>QUITO</v>
          </cell>
          <cell r="T7386" t="str">
            <v>FLEXTRANS UIO</v>
          </cell>
          <cell r="U7386" t="str">
            <v>FLEXNETUIO_LOCAL</v>
          </cell>
          <cell r="V7386">
            <v>1</v>
          </cell>
          <cell r="W7386">
            <v>4.7</v>
          </cell>
          <cell r="X7386" t="str">
            <v>HYCITE QUITO</v>
          </cell>
          <cell r="Y7386" t="str">
            <v>FLEX NET CALLE 28 DE JUNIO S/N Y GARCIA MORENO ENTRADA LLANO GRANDE</v>
          </cell>
        </row>
        <row r="7387">
          <cell r="A7387" t="str">
            <v>98712785</v>
          </cell>
          <cell r="B7387">
            <v>479231</v>
          </cell>
          <cell r="C7387" t="str">
            <v>98712785</v>
          </cell>
          <cell r="D7387" t="str">
            <v>HYCITE</v>
          </cell>
          <cell r="E7387" t="str">
            <v>DESPACHO</v>
          </cell>
          <cell r="F7387" t="str">
            <v>NORMAL</v>
          </cell>
          <cell r="G7387" t="str">
            <v>031002004100244</v>
          </cell>
          <cell r="H7387">
            <v>44909</v>
          </cell>
          <cell r="I7387" t="str">
            <v>ENTREGADO</v>
          </cell>
          <cell r="J7387">
            <v>44911</v>
          </cell>
          <cell r="K7387" t="str">
            <v>ANGELA OLVERA</v>
          </cell>
          <cell r="L7387" t="str">
            <v>AV PANAMERICANA BALQUEZO PANAMERICANA NARANJAL-PUERTO INZA NARANJAL 091201 GUAYAS</v>
          </cell>
          <cell r="M7387" t="str">
            <v/>
          </cell>
          <cell r="N7387" t="str">
            <v>0984326226</v>
          </cell>
          <cell r="O7387" t="str">
            <v>0984326226</v>
          </cell>
          <cell r="P7387" t="str">
            <v>091201</v>
          </cell>
          <cell r="Q7387" t="str">
            <v>NARANJAL</v>
          </cell>
          <cell r="R7387" t="str">
            <v>GUAYAS</v>
          </cell>
          <cell r="S7387" t="str">
            <v>NARANJAL</v>
          </cell>
          <cell r="T7387" t="str">
            <v>TRAMACO</v>
          </cell>
          <cell r="U7387" t="str">
            <v>FLEXNETUIO_PROVINCIA</v>
          </cell>
          <cell r="V7387">
            <v>1</v>
          </cell>
          <cell r="W7387">
            <v>2.1</v>
          </cell>
          <cell r="X7387" t="str">
            <v>HYCITE QUITO</v>
          </cell>
          <cell r="Y7387" t="str">
            <v>FLEX NET CALLE 28 DE JUNIO S/N Y GARCIA MORENO ENTRADA LLANO GRANDE</v>
          </cell>
        </row>
        <row r="7388">
          <cell r="A7388" t="str">
            <v>98714137</v>
          </cell>
          <cell r="B7388">
            <v>479232</v>
          </cell>
          <cell r="C7388" t="str">
            <v>98714137</v>
          </cell>
          <cell r="D7388" t="str">
            <v>HYCITE</v>
          </cell>
          <cell r="E7388" t="str">
            <v>DESPACHO</v>
          </cell>
          <cell r="F7388" t="str">
            <v>NORMAL</v>
          </cell>
          <cell r="G7388" t="str">
            <v>031002004100245</v>
          </cell>
          <cell r="H7388">
            <v>44909</v>
          </cell>
          <cell r="I7388" t="str">
            <v>ENTREGADO</v>
          </cell>
          <cell r="J7388">
            <v>44911</v>
          </cell>
          <cell r="K7388" t="str">
            <v>GILDA VELASCO</v>
          </cell>
          <cell r="L7388" t="str">
            <v>SALADO CHICO Y VIA LOURDES A LADO DE LA ESC ANGEL VIRGILIO F SAN MIGUEL-CENTRAL SAN MIGUEL 020301 BOLIVAR</v>
          </cell>
          <cell r="M7388" t="str">
            <v/>
          </cell>
          <cell r="N7388" t="str">
            <v>0988293894 / 032489424</v>
          </cell>
          <cell r="O7388" t="str">
            <v>0988293894 / 032489424</v>
          </cell>
          <cell r="P7388" t="str">
            <v>020301</v>
          </cell>
          <cell r="Q7388" t="str">
            <v>SAN MIGUEL</v>
          </cell>
          <cell r="R7388" t="str">
            <v>BOLIVAR</v>
          </cell>
          <cell r="S7388" t="str">
            <v>SAN MIGUEL</v>
          </cell>
          <cell r="T7388" t="str">
            <v>TRAMACO</v>
          </cell>
          <cell r="U7388" t="str">
            <v>FLEXNETUIO_PROVINCIA</v>
          </cell>
          <cell r="V7388">
            <v>1</v>
          </cell>
          <cell r="W7388">
            <v>18.5</v>
          </cell>
          <cell r="X7388" t="str">
            <v>HYCITE QUITO</v>
          </cell>
          <cell r="Y7388" t="str">
            <v>FLEX NET CALLE 28 DE JUNIO S/N Y GARCIA MORENO ENTRADA LLANO GRANDE</v>
          </cell>
        </row>
        <row r="7389">
          <cell r="A7389" t="str">
            <v>98714329</v>
          </cell>
          <cell r="B7389">
            <v>479233</v>
          </cell>
          <cell r="C7389" t="str">
            <v>98714329</v>
          </cell>
          <cell r="D7389" t="str">
            <v>HYCITE</v>
          </cell>
          <cell r="E7389" t="str">
            <v>DESPACHO</v>
          </cell>
          <cell r="F7389" t="str">
            <v>NORMAL</v>
          </cell>
          <cell r="G7389" t="str">
            <v>031002004100246</v>
          </cell>
          <cell r="H7389">
            <v>44909</v>
          </cell>
          <cell r="I7389" t="str">
            <v>ENTREGADO</v>
          </cell>
          <cell r="J7389">
            <v>44914</v>
          </cell>
          <cell r="K7389" t="str">
            <v>DINA FLORES</v>
          </cell>
          <cell r="L7389" t="str">
            <v>ROSA AMALIA VALDIVIESO BENIGNO VALDIANEGO ESQUINA LOJA / UME PRIMERA ETAPA LOJA 110111 LOJA</v>
          </cell>
          <cell r="M7389" t="str">
            <v/>
          </cell>
          <cell r="N7389" t="str">
            <v>0982546482 / 072110238</v>
          </cell>
          <cell r="O7389" t="str">
            <v>0982546482 / 072110238</v>
          </cell>
          <cell r="P7389" t="str">
            <v>110111</v>
          </cell>
          <cell r="Q7389" t="str">
            <v>LOJA</v>
          </cell>
          <cell r="R7389" t="str">
            <v>LOJA</v>
          </cell>
          <cell r="S7389" t="str">
            <v>LOJA</v>
          </cell>
          <cell r="T7389" t="str">
            <v>TRAMACO</v>
          </cell>
          <cell r="U7389" t="str">
            <v>FLEXNETUIO_PROVINCIA</v>
          </cell>
          <cell r="V7389">
            <v>1</v>
          </cell>
          <cell r="W7389">
            <v>10.5</v>
          </cell>
          <cell r="X7389" t="str">
            <v>HYCITE QUITO</v>
          </cell>
          <cell r="Y7389" t="str">
            <v>FLEX NET CALLE 28 DE JUNIO S/N Y GARCIA MORENO ENTRADA LLANO GRANDE</v>
          </cell>
        </row>
        <row r="7390">
          <cell r="A7390" t="str">
            <v>98714376</v>
          </cell>
          <cell r="B7390">
            <v>479234</v>
          </cell>
          <cell r="C7390" t="str">
            <v>98714376</v>
          </cell>
          <cell r="D7390" t="str">
            <v>HYCITE</v>
          </cell>
          <cell r="E7390" t="str">
            <v>DESPACHO</v>
          </cell>
          <cell r="F7390" t="str">
            <v>NORMAL</v>
          </cell>
          <cell r="G7390" t="str">
            <v>TF88871</v>
          </cell>
          <cell r="H7390">
            <v>44909</v>
          </cell>
          <cell r="I7390" t="str">
            <v>ENTREGADO</v>
          </cell>
          <cell r="J7390">
            <v>44910</v>
          </cell>
          <cell r="K7390" t="str">
            <v>HILDA MAYORGA</v>
          </cell>
          <cell r="L7390" t="str">
            <v>SAMANES 5 MZ# 935 V#1 GUAYAQUIL / NORTE SAMANES  TARQUI 090509 GUAYAS</v>
          </cell>
          <cell r="M7390" t="str">
            <v/>
          </cell>
          <cell r="N7390" t="str">
            <v>0991148620</v>
          </cell>
          <cell r="O7390" t="str">
            <v>0991148620</v>
          </cell>
          <cell r="P7390" t="str">
            <v>090509</v>
          </cell>
          <cell r="Q7390" t="str">
            <v>GUAYAQUIL</v>
          </cell>
          <cell r="R7390" t="str">
            <v>GUAYAS</v>
          </cell>
          <cell r="S7390" t="str">
            <v>GUAYAQUIL</v>
          </cell>
          <cell r="T7390" t="str">
            <v>ITSACOURIER</v>
          </cell>
          <cell r="U7390" t="str">
            <v>FLEXNETUIO_GYE</v>
          </cell>
          <cell r="V7390">
            <v>1</v>
          </cell>
          <cell r="W7390">
            <v>9.6</v>
          </cell>
          <cell r="X7390" t="str">
            <v>HYCITE QUITO</v>
          </cell>
          <cell r="Y7390" t="str">
            <v>FLEX NET CALLE 28 DE JUNIO S/N Y GARCIA MORENO ENTRADA LLANO GRANDE</v>
          </cell>
        </row>
        <row r="7391">
          <cell r="A7391" t="str">
            <v>98714655</v>
          </cell>
          <cell r="B7391">
            <v>479235</v>
          </cell>
          <cell r="C7391" t="str">
            <v>98714655</v>
          </cell>
          <cell r="D7391" t="str">
            <v>HYCITE</v>
          </cell>
          <cell r="E7391" t="str">
            <v>DESPACHO</v>
          </cell>
          <cell r="F7391" t="str">
            <v>NORMAL</v>
          </cell>
          <cell r="G7391" t="str">
            <v>031002004100247</v>
          </cell>
          <cell r="H7391">
            <v>44909</v>
          </cell>
          <cell r="I7391" t="str">
            <v>ENTREGADO</v>
          </cell>
          <cell r="J7391">
            <v>44910</v>
          </cell>
          <cell r="K7391" t="str">
            <v>JIMMY VARGAS</v>
          </cell>
          <cell r="L7391" t="str">
            <v>SAN JACINTO Y GENERAL GOMEZ IGLESIA UNO SOMOS SAMBORONDON COOP 10 DE AGOSTO TARIFA 092303 GUAYAS</v>
          </cell>
          <cell r="N7391" t="str">
            <v>0991633343</v>
          </cell>
          <cell r="O7391" t="str">
            <v>0991633343</v>
          </cell>
          <cell r="P7391" t="str">
            <v>092303</v>
          </cell>
          <cell r="Q7391" t="str">
            <v>SAMBORONDON</v>
          </cell>
          <cell r="R7391" t="str">
            <v>GUAYAS</v>
          </cell>
          <cell r="S7391" t="str">
            <v>TARIFA</v>
          </cell>
          <cell r="T7391" t="str">
            <v>TRAMACO</v>
          </cell>
          <cell r="U7391" t="str">
            <v>FLEXNETUIO_PROVINCIA</v>
          </cell>
          <cell r="V7391">
            <v>1</v>
          </cell>
          <cell r="W7391">
            <v>11.6</v>
          </cell>
          <cell r="X7391" t="str">
            <v>HYCITE QUITO</v>
          </cell>
          <cell r="Y7391" t="str">
            <v>FLEX NET CALLE 28 DE JUNIO S/N Y GARCIA MORENO ENTRADA LLANO GRANDE</v>
          </cell>
        </row>
        <row r="7392">
          <cell r="A7392" t="str">
            <v>98714680</v>
          </cell>
          <cell r="B7392">
            <v>479236</v>
          </cell>
          <cell r="C7392" t="str">
            <v>98714680</v>
          </cell>
          <cell r="D7392" t="str">
            <v>HYCITE</v>
          </cell>
          <cell r="E7392" t="str">
            <v>DESPACHO</v>
          </cell>
          <cell r="F7392" t="str">
            <v>NORMAL</v>
          </cell>
          <cell r="G7392" t="str">
            <v>031002004100825</v>
          </cell>
          <cell r="H7392">
            <v>44909</v>
          </cell>
          <cell r="I7392" t="str">
            <v>ENTREGADO</v>
          </cell>
          <cell r="J7392">
            <v>44910</v>
          </cell>
          <cell r="K7392" t="str">
            <v>GEOVANNA BASTIDAS</v>
          </cell>
          <cell r="L7392" t="str">
            <v>MARCO JULIO NIETO 354 HUGO JULIAN LARA PARED ROSA IBARRA / LA VICTORIA SAN FRANCISCO 100112 IMBABURA</v>
          </cell>
          <cell r="N7392" t="str">
            <v>0908849551</v>
          </cell>
          <cell r="O7392" t="str">
            <v>0908849551</v>
          </cell>
          <cell r="P7392" t="str">
            <v>100112</v>
          </cell>
          <cell r="Q7392" t="str">
            <v>IBARRA</v>
          </cell>
          <cell r="R7392" t="str">
            <v>IMBABURA</v>
          </cell>
          <cell r="S7392" t="str">
            <v>SAN MIGUEL DE IBARRA</v>
          </cell>
          <cell r="T7392" t="str">
            <v>TRAMACO</v>
          </cell>
          <cell r="U7392" t="str">
            <v>FLEXNETUIO_PROVINCIA</v>
          </cell>
          <cell r="V7392">
            <v>2</v>
          </cell>
          <cell r="W7392">
            <v>21.3</v>
          </cell>
          <cell r="X7392" t="str">
            <v>HYCITE QUITO</v>
          </cell>
          <cell r="Y7392" t="str">
            <v>FLEX NET CALLE 28 DE JUNIO S/N Y GARCIA MORENO ENTRADA LLANO GRANDE</v>
          </cell>
        </row>
        <row r="7393">
          <cell r="A7393" t="str">
            <v>98714768</v>
          </cell>
          <cell r="B7393">
            <v>479237</v>
          </cell>
          <cell r="C7393" t="str">
            <v>98714768</v>
          </cell>
          <cell r="D7393" t="str">
            <v>HYCITE</v>
          </cell>
          <cell r="E7393" t="str">
            <v>DESPACHO</v>
          </cell>
          <cell r="F7393" t="str">
            <v>NORMAL</v>
          </cell>
          <cell r="G7393" t="str">
            <v>031002004100249</v>
          </cell>
          <cell r="H7393">
            <v>44909</v>
          </cell>
          <cell r="I7393" t="str">
            <v>ENTREGADO</v>
          </cell>
          <cell r="J7393">
            <v>44911</v>
          </cell>
          <cell r="K7393" t="str">
            <v>STIVEN LOOR</v>
          </cell>
          <cell r="L7393" t="str">
            <v>VIA DAULE ETAPA PISCINA LA PROMESA KM 28.5 CALLE PRINCIPAL CON PARADOR DAULE//NORTE PASCUALES 090708 GUAYAS</v>
          </cell>
          <cell r="N7393" t="str">
            <v>0978830995 / 978863841</v>
          </cell>
          <cell r="O7393" t="str">
            <v>0978830995 / 978863841</v>
          </cell>
          <cell r="P7393" t="str">
            <v>090708</v>
          </cell>
          <cell r="Q7393" t="str">
            <v>GUAYAQUIL</v>
          </cell>
          <cell r="R7393" t="str">
            <v>GUAYAS</v>
          </cell>
          <cell r="S7393" t="str">
            <v>GUAYAQUIL</v>
          </cell>
          <cell r="T7393" t="str">
            <v>TRAMACO</v>
          </cell>
          <cell r="U7393" t="str">
            <v>FLEXNETUIO_PROVINCIA</v>
          </cell>
          <cell r="V7393">
            <v>1</v>
          </cell>
          <cell r="W7393">
            <v>9.9</v>
          </cell>
          <cell r="X7393" t="str">
            <v>HYCITE QUITO</v>
          </cell>
          <cell r="Y7393" t="str">
            <v>FLEX NET CALLE 28 DE JUNIO S/N Y GARCIA MORENO ENTRADA LLANO GRANDE</v>
          </cell>
        </row>
        <row r="7394">
          <cell r="A7394" t="str">
            <v>98714899</v>
          </cell>
          <cell r="B7394">
            <v>479238</v>
          </cell>
          <cell r="C7394" t="str">
            <v>98714899</v>
          </cell>
          <cell r="D7394" t="str">
            <v>HYCITE</v>
          </cell>
          <cell r="E7394" t="str">
            <v>DESPACHO</v>
          </cell>
          <cell r="F7394" t="str">
            <v>NORMAL</v>
          </cell>
          <cell r="G7394" t="str">
            <v>TFQ88873</v>
          </cell>
          <cell r="H7394">
            <v>44909</v>
          </cell>
          <cell r="I7394" t="str">
            <v>ENTREGADO</v>
          </cell>
          <cell r="J7394">
            <v>44910</v>
          </cell>
          <cell r="K7394" t="str">
            <v>JUAN PULGAR</v>
          </cell>
          <cell r="L7394" t="str">
            <v>PASAJE SANTA ROSA 4335 Y ABDON CALDERON FRENTE BOLIVAR DE LAS ACACIAS QUITO // VALLE DE LOS CHILLOS CONOCOTO 170805 PICHINCHA</v>
          </cell>
          <cell r="N7394" t="str">
            <v>0985339168</v>
          </cell>
          <cell r="O7394" t="str">
            <v>0985339168</v>
          </cell>
          <cell r="P7394" t="str">
            <v>170805</v>
          </cell>
          <cell r="Q7394" t="str">
            <v>QUITO</v>
          </cell>
          <cell r="R7394" t="str">
            <v>PICHINCHA</v>
          </cell>
          <cell r="S7394" t="str">
            <v>CONOCOTO - DEAN BAJO -  -  -  -</v>
          </cell>
          <cell r="T7394" t="str">
            <v>FLEXTRANS UIO</v>
          </cell>
          <cell r="U7394" t="str">
            <v>FLEXNETUIO_LOCAL</v>
          </cell>
          <cell r="V7394">
            <v>1</v>
          </cell>
          <cell r="W7394">
            <v>11.4</v>
          </cell>
          <cell r="X7394" t="str">
            <v>HYCITE QUITO</v>
          </cell>
          <cell r="Y7394" t="str">
            <v>FLEX NET CALLE 28 DE JUNIO S/N Y GARCIA MORENO ENTRADA LLANO GRANDE</v>
          </cell>
        </row>
        <row r="7395">
          <cell r="A7395" t="str">
            <v>98715138</v>
          </cell>
          <cell r="B7395">
            <v>479239</v>
          </cell>
          <cell r="C7395" t="str">
            <v>98715138</v>
          </cell>
          <cell r="D7395" t="str">
            <v>HYCITE</v>
          </cell>
          <cell r="E7395" t="str">
            <v>DESPACHO</v>
          </cell>
          <cell r="F7395" t="str">
            <v>NORMAL</v>
          </cell>
          <cell r="G7395" t="str">
            <v>TFQ88874</v>
          </cell>
          <cell r="H7395">
            <v>44909</v>
          </cell>
          <cell r="I7395" t="str">
            <v>ENTREGADO</v>
          </cell>
          <cell r="J7395">
            <v>44910</v>
          </cell>
          <cell r="K7395" t="str">
            <v>MIRIAN CARGUA</v>
          </cell>
          <cell r="L7395" t="str">
            <v>RIO COFANES 328 Y DE SEGOVIA A LADO DE LA GASOLINERA TERPEL QUITO-LA Y INAQUITO 170513 PICHINCHA</v>
          </cell>
          <cell r="M7395" t="str">
            <v/>
          </cell>
          <cell r="N7395" t="str">
            <v>0985721288</v>
          </cell>
          <cell r="O7395" t="str">
            <v>0985721288</v>
          </cell>
          <cell r="P7395" t="str">
            <v>170513</v>
          </cell>
          <cell r="Q7395" t="str">
            <v>QUITO</v>
          </cell>
          <cell r="R7395" t="str">
            <v>PICHINCHA</v>
          </cell>
          <cell r="S7395" t="str">
            <v>QUITO</v>
          </cell>
          <cell r="T7395" t="str">
            <v>FLEXTRANS UIO</v>
          </cell>
          <cell r="U7395" t="str">
            <v>FLEXNETUIO_LOCAL</v>
          </cell>
          <cell r="V7395">
            <v>1</v>
          </cell>
          <cell r="W7395">
            <v>3.1</v>
          </cell>
          <cell r="X7395" t="str">
            <v>HYCITE QUITO</v>
          </cell>
          <cell r="Y7395" t="str">
            <v>FLEX NET CALLE 28 DE JUNIO S/N Y GARCIA MORENO ENTRADA LLANO GRANDE</v>
          </cell>
        </row>
        <row r="7396">
          <cell r="A7396" t="str">
            <v>98715414</v>
          </cell>
          <cell r="B7396">
            <v>479240</v>
          </cell>
          <cell r="C7396" t="str">
            <v>98715414</v>
          </cell>
          <cell r="D7396" t="str">
            <v>HYCITE</v>
          </cell>
          <cell r="E7396" t="str">
            <v>DESPACHO</v>
          </cell>
          <cell r="F7396" t="str">
            <v>NORMAL</v>
          </cell>
          <cell r="G7396" t="str">
            <v>TF88875</v>
          </cell>
          <cell r="H7396">
            <v>44909</v>
          </cell>
          <cell r="I7396" t="str">
            <v>ENTREGADO</v>
          </cell>
          <cell r="J7396">
            <v>44911</v>
          </cell>
          <cell r="K7396" t="str">
            <v>TERESITA ALBAN</v>
          </cell>
          <cell r="L7396" t="str">
            <v>MUCHO LOTE 2 PARAISO DEL RIO 1 MZA 2736 VILLA 21 DIAGONAL AL PARQUE DE PARAISO 1 GUAYAQUIL // GUAAYAQUIL PASCUALES 090410 GUAYAS</v>
          </cell>
          <cell r="N7396" t="str">
            <v>0997192573</v>
          </cell>
          <cell r="O7396" t="str">
            <v>0997192573</v>
          </cell>
          <cell r="P7396" t="str">
            <v>GUAYAQUIL</v>
          </cell>
          <cell r="Q7396" t="str">
            <v>GUAYAQUIL</v>
          </cell>
          <cell r="R7396" t="str">
            <v>GUAYAS</v>
          </cell>
          <cell r="T7396" t="str">
            <v>ITSACOURIER</v>
          </cell>
          <cell r="U7396" t="str">
            <v>FLEXNETUIO_GYE</v>
          </cell>
          <cell r="V7396">
            <v>1</v>
          </cell>
          <cell r="W7396">
            <v>7.7</v>
          </cell>
          <cell r="X7396" t="str">
            <v>HYCITE QUITO</v>
          </cell>
          <cell r="Y7396" t="str">
            <v>FLEX NET CALLE 28 DE JUNIO S/N Y GARCIA MORENO ENTRADA LLANO GRANDE</v>
          </cell>
        </row>
        <row r="7397">
          <cell r="A7397" t="str">
            <v>98715618</v>
          </cell>
          <cell r="B7397">
            <v>479241</v>
          </cell>
          <cell r="C7397" t="str">
            <v>98715618</v>
          </cell>
          <cell r="D7397" t="str">
            <v>HYCITE</v>
          </cell>
          <cell r="E7397" t="str">
            <v>DESPACHO</v>
          </cell>
          <cell r="F7397" t="str">
            <v>NORMAL</v>
          </cell>
          <cell r="G7397" t="str">
            <v>TFQ88876</v>
          </cell>
          <cell r="H7397">
            <v>44909</v>
          </cell>
          <cell r="I7397" t="str">
            <v>ENTREGADO</v>
          </cell>
          <cell r="J7397">
            <v>44910</v>
          </cell>
          <cell r="K7397" t="str">
            <v>FRANKLIN PAREDES</v>
          </cell>
          <cell r="L7397" t="str">
            <v>MIGUEL BURBANO N 48-128 Y JOSE MINO URB EL PINAR BAJO QUITO LA CONCEPCION 170511 PICHINCHA</v>
          </cell>
          <cell r="N7397" t="str">
            <v>0987925050</v>
          </cell>
          <cell r="O7397" t="str">
            <v>0987925050</v>
          </cell>
          <cell r="P7397" t="str">
            <v>170511</v>
          </cell>
          <cell r="Q7397" t="str">
            <v>QUITO</v>
          </cell>
          <cell r="R7397" t="str">
            <v>PICHINCHA</v>
          </cell>
          <cell r="S7397" t="str">
            <v>QUITO</v>
          </cell>
          <cell r="T7397" t="str">
            <v>FLEXTRANS UIO</v>
          </cell>
          <cell r="U7397" t="str">
            <v>FLEXNETUIO_LOCAL</v>
          </cell>
          <cell r="V7397">
            <v>2</v>
          </cell>
          <cell r="W7397">
            <v>18.2</v>
          </cell>
          <cell r="X7397" t="str">
            <v>HYCITE QUITO</v>
          </cell>
          <cell r="Y7397" t="str">
            <v>FLEX NET CALLE 28 DE JUNIO S/N Y GARCIA MORENO ENTRADA LLANO GRANDE</v>
          </cell>
        </row>
        <row r="7398">
          <cell r="A7398" t="str">
            <v>98715674</v>
          </cell>
          <cell r="B7398">
            <v>479242</v>
          </cell>
          <cell r="C7398" t="str">
            <v>98715674</v>
          </cell>
          <cell r="D7398" t="str">
            <v>HYCITE</v>
          </cell>
          <cell r="E7398" t="str">
            <v>DESPACHO</v>
          </cell>
          <cell r="F7398" t="str">
            <v>NORMAL</v>
          </cell>
          <cell r="G7398" t="str">
            <v>031002004100250</v>
          </cell>
          <cell r="H7398">
            <v>44909</v>
          </cell>
          <cell r="I7398" t="str">
            <v>ENTREGADO</v>
          </cell>
          <cell r="J7398">
            <v>44910</v>
          </cell>
          <cell r="K7398" t="str">
            <v>LUZ VELOZ</v>
          </cell>
          <cell r="L7398" t="str">
            <v>AV AMAZONAS AV LOS ALMENDROS LA MANA /LA VIRGEN EL TRIUNFO 050202 COTOPAXI</v>
          </cell>
          <cell r="M7398" t="str">
            <v/>
          </cell>
          <cell r="N7398" t="str">
            <v>0989194325 / 997720973</v>
          </cell>
          <cell r="O7398" t="str">
            <v>0989194325 / 997720973</v>
          </cell>
          <cell r="P7398" t="str">
            <v>050202</v>
          </cell>
          <cell r="Q7398" t="str">
            <v>LA MANA</v>
          </cell>
          <cell r="R7398" t="str">
            <v>COTOPAXI</v>
          </cell>
          <cell r="S7398" t="str">
            <v>LA MANA</v>
          </cell>
          <cell r="T7398" t="str">
            <v>TRAMACO</v>
          </cell>
          <cell r="U7398" t="str">
            <v>FLEXNETUIO_PROVINCIA</v>
          </cell>
          <cell r="V7398">
            <v>1</v>
          </cell>
          <cell r="W7398">
            <v>4.5</v>
          </cell>
          <cell r="X7398" t="str">
            <v>HYCITE QUITO</v>
          </cell>
          <cell r="Y7398" t="str">
            <v>FLEX NET CALLE 28 DE JUNIO S/N Y GARCIA MORENO ENTRADA LLANO GRANDE</v>
          </cell>
        </row>
        <row r="7399">
          <cell r="A7399" t="str">
            <v>98715941</v>
          </cell>
          <cell r="B7399">
            <v>479243</v>
          </cell>
          <cell r="C7399" t="str">
            <v>98715941</v>
          </cell>
          <cell r="D7399" t="str">
            <v>HYCITE</v>
          </cell>
          <cell r="E7399" t="str">
            <v>DESPACHO</v>
          </cell>
          <cell r="F7399" t="str">
            <v>NORMAL</v>
          </cell>
          <cell r="G7399" t="str">
            <v>031002004100251</v>
          </cell>
          <cell r="H7399">
            <v>44909</v>
          </cell>
          <cell r="I7399" t="str">
            <v>ENTREGADO</v>
          </cell>
          <cell r="J7399">
            <v>44910</v>
          </cell>
          <cell r="K7399" t="str">
            <v>LORENA S LUCAS</v>
          </cell>
          <cell r="L7399" t="str">
            <v>CLL AV 5 DE JUNIO Y AV MANABI EDIFICIO PLAZA ALIANZA REF FRENTE A LA PLAZA GUI  18 DE OCTUBRE 130103 MANABI</v>
          </cell>
          <cell r="M7399" t="str">
            <v/>
          </cell>
          <cell r="N7399" t="str">
            <v>0958608991 / 987257257</v>
          </cell>
          <cell r="O7399" t="str">
            <v>0958608991 / 987257257</v>
          </cell>
          <cell r="P7399" t="str">
            <v>130103</v>
          </cell>
          <cell r="Q7399" t="str">
            <v>PORTOVIEJO</v>
          </cell>
          <cell r="R7399" t="str">
            <v>MANABI</v>
          </cell>
          <cell r="S7399" t="str">
            <v>PORTOVIEJO</v>
          </cell>
          <cell r="T7399" t="str">
            <v>TRAMACO</v>
          </cell>
          <cell r="U7399" t="str">
            <v>FLEXNETUIO_PROVINCIA</v>
          </cell>
          <cell r="V7399">
            <v>1</v>
          </cell>
          <cell r="W7399">
            <v>14.01</v>
          </cell>
          <cell r="X7399" t="str">
            <v>HYCITE QUITO</v>
          </cell>
          <cell r="Y7399" t="str">
            <v>FLEX NET CALLE 28 DE JUNIO S/N Y GARCIA MORENO ENTRADA LLANO GRANDE</v>
          </cell>
        </row>
        <row r="7400">
          <cell r="A7400" t="str">
            <v>98716825</v>
          </cell>
          <cell r="B7400">
            <v>479244</v>
          </cell>
          <cell r="C7400" t="str">
            <v>98716825</v>
          </cell>
          <cell r="D7400" t="str">
            <v>HYCITE</v>
          </cell>
          <cell r="E7400" t="str">
            <v>DESPACHO</v>
          </cell>
          <cell r="F7400" t="str">
            <v>NORMAL</v>
          </cell>
          <cell r="G7400" t="str">
            <v>031002004100252</v>
          </cell>
          <cell r="H7400">
            <v>44909</v>
          </cell>
          <cell r="I7400" t="str">
            <v>ENTREGADO</v>
          </cell>
          <cell r="J7400">
            <v>44910</v>
          </cell>
          <cell r="K7400" t="str">
            <v>ANA VALDEZ</v>
          </cell>
          <cell r="L7400" t="str">
            <v>CALLE 11 Y AV 31 SECTOR SANTA MARTA DISTRIBUIDOR AGUA ITALAGUA MANTA // SANTA MARTA MANTA 130213 MANABI</v>
          </cell>
          <cell r="M7400" t="str">
            <v/>
          </cell>
          <cell r="N7400" t="str">
            <v>0980168094</v>
          </cell>
          <cell r="O7400" t="str">
            <v>0980168094</v>
          </cell>
          <cell r="P7400" t="str">
            <v>130213</v>
          </cell>
          <cell r="Q7400" t="str">
            <v>MANTA</v>
          </cell>
          <cell r="R7400" t="str">
            <v>MANABI</v>
          </cell>
          <cell r="S7400" t="str">
            <v>MANTA</v>
          </cell>
          <cell r="T7400" t="str">
            <v>TRAMACO</v>
          </cell>
          <cell r="U7400" t="str">
            <v>FLEXNETUIO_PROVINCIA</v>
          </cell>
          <cell r="V7400">
            <v>1</v>
          </cell>
          <cell r="W7400">
            <v>4</v>
          </cell>
          <cell r="X7400" t="str">
            <v>HYCITE QUITO</v>
          </cell>
          <cell r="Y7400" t="str">
            <v>FLEX NET CALLE 28 DE JUNIO S/N Y GARCIA MORENO ENTRADA LLANO GRANDE</v>
          </cell>
        </row>
        <row r="7401">
          <cell r="A7401" t="str">
            <v>98503018</v>
          </cell>
          <cell r="B7401">
            <v>479200</v>
          </cell>
          <cell r="C7401" t="str">
            <v>98503018</v>
          </cell>
          <cell r="D7401" t="str">
            <v>HYCITE</v>
          </cell>
          <cell r="E7401" t="str">
            <v>DESPACHO</v>
          </cell>
          <cell r="F7401" t="str">
            <v>NORMAL</v>
          </cell>
          <cell r="G7401" t="str">
            <v>031002004100229</v>
          </cell>
          <cell r="H7401">
            <v>44909</v>
          </cell>
          <cell r="I7401" t="str">
            <v>ENTREGADO</v>
          </cell>
          <cell r="J7401">
            <v>44910</v>
          </cell>
          <cell r="K7401" t="str">
            <v>VICTOR JIMENEZ</v>
          </cell>
          <cell r="L7401" t="str">
            <v>GERENCIA Y GRANDIOLAS ESQUINA 1 PISO ESQUINAA IBARRA//SUR FLORIDA 100101 IMBABURA</v>
          </cell>
          <cell r="M7401" t="str">
            <v/>
          </cell>
          <cell r="N7401" t="str">
            <v>0988223152 / 062950492</v>
          </cell>
          <cell r="O7401" t="str">
            <v>0988223152 / 062950492</v>
          </cell>
          <cell r="P7401" t="str">
            <v>100101</v>
          </cell>
          <cell r="Q7401" t="str">
            <v>IBARRA</v>
          </cell>
          <cell r="R7401" t="str">
            <v>IMBABURA</v>
          </cell>
          <cell r="S7401" t="str">
            <v>SAN MIGUEL DE IBARRA</v>
          </cell>
          <cell r="T7401" t="str">
            <v>TRAMACO</v>
          </cell>
          <cell r="U7401" t="str">
            <v>FLEXNETUIO_PROVINCIA</v>
          </cell>
          <cell r="V7401">
            <v>1</v>
          </cell>
          <cell r="W7401">
            <v>4.2</v>
          </cell>
          <cell r="X7401" t="str">
            <v>HYCITE QUITO</v>
          </cell>
          <cell r="Y7401" t="str">
            <v>FLEX NET CALLE 28 DE JUNIO S/N Y GARCIA MORENO ENTRADA LLANO GRANDE</v>
          </cell>
        </row>
        <row r="7402">
          <cell r="A7402" t="str">
            <v>98622367</v>
          </cell>
          <cell r="B7402">
            <v>479201</v>
          </cell>
          <cell r="C7402" t="str">
            <v>98622367</v>
          </cell>
          <cell r="D7402" t="str">
            <v>HYCITE</v>
          </cell>
          <cell r="E7402" t="str">
            <v>DESPACHO</v>
          </cell>
          <cell r="F7402" t="str">
            <v>NORMAL</v>
          </cell>
          <cell r="G7402" t="str">
            <v>031002004100822</v>
          </cell>
          <cell r="H7402">
            <v>44909</v>
          </cell>
          <cell r="I7402" t="str">
            <v>ENTREGADO</v>
          </cell>
          <cell r="J7402">
            <v>44910</v>
          </cell>
          <cell r="K7402" t="str">
            <v>MARCO JACOME</v>
          </cell>
          <cell r="L7402" t="str">
            <v>10 DE AGOSTO Y MEXICO FRENTE A FARMACIA COMUNITARIAS LATACUNGA** BARRIO SAN FELIPE ELOY ALFARO 050108 COTOPAXI</v>
          </cell>
          <cell r="N7402" t="str">
            <v>0998948862</v>
          </cell>
          <cell r="O7402" t="str">
            <v>0998948862</v>
          </cell>
          <cell r="P7402" t="str">
            <v>050108</v>
          </cell>
          <cell r="Q7402" t="str">
            <v>LATACUNGA</v>
          </cell>
          <cell r="R7402" t="str">
            <v>COTOPAXI</v>
          </cell>
          <cell r="S7402" t="str">
            <v>LATACUNGA</v>
          </cell>
          <cell r="T7402" t="str">
            <v>TRAMACO</v>
          </cell>
          <cell r="U7402" t="str">
            <v>FLEXNETUIO_PROVINCIA</v>
          </cell>
          <cell r="V7402">
            <v>2</v>
          </cell>
          <cell r="W7402">
            <v>17</v>
          </cell>
          <cell r="X7402" t="str">
            <v>HYCITE QUITO</v>
          </cell>
          <cell r="Y7402" t="str">
            <v>FLEX NET CALLE 28 DE JUNIO S/N Y GARCIA MORENO ENTRADA LLANO GRANDE</v>
          </cell>
        </row>
        <row r="7403">
          <cell r="A7403" t="str">
            <v>98670415_A</v>
          </cell>
          <cell r="B7403">
            <v>479202</v>
          </cell>
          <cell r="C7403" t="str">
            <v>98670415_A</v>
          </cell>
          <cell r="D7403" t="str">
            <v>HYCITE</v>
          </cell>
          <cell r="E7403" t="str">
            <v>DESPACHO</v>
          </cell>
          <cell r="F7403" t="str">
            <v>NORMAL</v>
          </cell>
          <cell r="G7403" t="str">
            <v>TFQ88857 / TFQ90378</v>
          </cell>
          <cell r="H7403">
            <v>44909</v>
          </cell>
          <cell r="I7403" t="str">
            <v>ENTREGADO</v>
          </cell>
          <cell r="J7403">
            <v>44918</v>
          </cell>
          <cell r="K7403" t="str">
            <v>LUIS FERNANDO CHAVEZ RONDAL</v>
          </cell>
          <cell r="L7403" t="str">
            <v>E6C LOTE 23 550 D PICHINCHA QUITO, SANTA ISABEL TURBAMBA</v>
          </cell>
          <cell r="N7403" t="str">
            <v>099-262-6159</v>
          </cell>
          <cell r="O7403" t="str">
            <v>099-262-6159</v>
          </cell>
          <cell r="P7403" t="str">
            <v>170703</v>
          </cell>
          <cell r="Q7403" t="str">
            <v>QUITO</v>
          </cell>
          <cell r="R7403" t="str">
            <v>PICHINCHA</v>
          </cell>
          <cell r="S7403" t="str">
            <v>QUITO</v>
          </cell>
          <cell r="T7403" t="str">
            <v>FLEXTRANS UIO</v>
          </cell>
          <cell r="U7403" t="str">
            <v>FLEXNETUIO_LOCAL</v>
          </cell>
          <cell r="V7403">
            <v>1</v>
          </cell>
          <cell r="W7403">
            <v>5.5</v>
          </cell>
          <cell r="X7403" t="str">
            <v>HYCITE QUITO</v>
          </cell>
          <cell r="Y7403" t="str">
            <v>FLEX NET CALLE 28 DE JUNIO S/N Y GARCIA MORENO ENTRADA LLANO GRANDE</v>
          </cell>
        </row>
        <row r="7404">
          <cell r="A7404" t="str">
            <v>98672829</v>
          </cell>
          <cell r="B7404">
            <v>479203</v>
          </cell>
          <cell r="C7404" t="str">
            <v>98672829</v>
          </cell>
          <cell r="D7404" t="str">
            <v>HYCITE</v>
          </cell>
          <cell r="E7404" t="str">
            <v>DESPACHO</v>
          </cell>
          <cell r="F7404" t="str">
            <v>NORMAL</v>
          </cell>
          <cell r="G7404" t="str">
            <v>TF88924</v>
          </cell>
          <cell r="H7404">
            <v>44909</v>
          </cell>
          <cell r="I7404" t="str">
            <v>ENTREGADO</v>
          </cell>
          <cell r="J7404">
            <v>44910</v>
          </cell>
          <cell r="K7404" t="str">
            <v>ELIZABETH GORDILLO</v>
          </cell>
          <cell r="L7404" t="str">
            <v>URB LA GRAN VITTORIA MZ 3 PH-6 3 ETAPA ROSETTA DAULE ** URB CDLA VICTORIA DAULE 091901 GUAYAS</v>
          </cell>
          <cell r="N7404" t="str">
            <v>0987714528</v>
          </cell>
          <cell r="O7404" t="str">
            <v>0987714528</v>
          </cell>
          <cell r="P7404" t="str">
            <v>091901</v>
          </cell>
          <cell r="Q7404" t="str">
            <v>DAULE</v>
          </cell>
          <cell r="R7404" t="str">
            <v>GUAYAS</v>
          </cell>
          <cell r="S7404" t="str">
            <v>DAULE</v>
          </cell>
          <cell r="T7404" t="str">
            <v>ITSACOURIER</v>
          </cell>
          <cell r="U7404" t="str">
            <v>FLEXNETUIO_GYE</v>
          </cell>
          <cell r="V7404">
            <v>1</v>
          </cell>
          <cell r="W7404">
            <v>9.9</v>
          </cell>
          <cell r="X7404" t="str">
            <v>HYCITE QUITO</v>
          </cell>
          <cell r="Y7404" t="str">
            <v>FLEX NET CALLE 28 DE JUNIO S/N Y GARCIA MORENO ENTRADA LLANO GRANDE</v>
          </cell>
        </row>
        <row r="7405">
          <cell r="A7405" t="str">
            <v>98678542_A</v>
          </cell>
          <cell r="B7405">
            <v>479204</v>
          </cell>
          <cell r="C7405" t="str">
            <v>98678542_A</v>
          </cell>
          <cell r="D7405" t="str">
            <v>HYCITE</v>
          </cell>
          <cell r="E7405" t="str">
            <v>DESPACHO</v>
          </cell>
          <cell r="F7405" t="str">
            <v>NORMAL</v>
          </cell>
          <cell r="G7405" t="str">
            <v>TF88859/ 90913</v>
          </cell>
          <cell r="H7405">
            <v>44909</v>
          </cell>
          <cell r="I7405" t="str">
            <v>ENTREGADO</v>
          </cell>
          <cell r="J7405">
            <v>44923</v>
          </cell>
          <cell r="K7405" t="str">
            <v>ANITA DEL ROCIO ZAMBRANO TROYA</v>
          </cell>
          <cell r="L7405" t="str">
            <v>VERNAZA NORTE MZ 1 Y SOLAR 5 GUAYAQUIL  SON OFICINAS DEL DISTRIBUIDOR</v>
          </cell>
          <cell r="N7405" t="str">
            <v>0969944084</v>
          </cell>
          <cell r="O7405" t="str">
            <v>0969944084</v>
          </cell>
          <cell r="P7405" t="str">
            <v>GUAYAQUIL</v>
          </cell>
          <cell r="Q7405" t="str">
            <v>GUAYAQUIL</v>
          </cell>
          <cell r="R7405" t="str">
            <v>GUAYAS</v>
          </cell>
          <cell r="T7405" t="str">
            <v>ITSACOURIER</v>
          </cell>
          <cell r="U7405" t="str">
            <v>FLEXNETUIO_GYE</v>
          </cell>
          <cell r="V7405">
            <v>1</v>
          </cell>
          <cell r="W7405">
            <v>5.5</v>
          </cell>
          <cell r="X7405" t="str">
            <v>HYCITE QUITO</v>
          </cell>
          <cell r="Y7405" t="str">
            <v>FLEX NET CALLE 28 DE JUNIO S/N Y GARCIA MORENO ENTRADA LLANO GRANDE</v>
          </cell>
        </row>
        <row r="7406">
          <cell r="A7406" t="str">
            <v>98690058</v>
          </cell>
          <cell r="B7406">
            <v>479205</v>
          </cell>
          <cell r="C7406" t="str">
            <v>98690058</v>
          </cell>
          <cell r="D7406" t="str">
            <v>HYCITE</v>
          </cell>
          <cell r="E7406" t="str">
            <v>DESPACHO</v>
          </cell>
          <cell r="F7406" t="str">
            <v>NORMAL</v>
          </cell>
          <cell r="G7406" t="str">
            <v>TFQ88860</v>
          </cell>
          <cell r="H7406">
            <v>44909</v>
          </cell>
          <cell r="I7406" t="str">
            <v>ENTREGADO</v>
          </cell>
          <cell r="J7406">
            <v>44910</v>
          </cell>
          <cell r="K7406" t="str">
            <v>MARIA JOSE GARRIDO MANTILLA</v>
          </cell>
          <cell r="L7406" t="str">
            <v>GALO MINO Y DE LOS CHOLANES CASA ESQUINERA NEGRA CON BLANCO QUITO EL EDEN EL EDEN 170514 PICHINCHA</v>
          </cell>
          <cell r="M7406" t="str">
            <v/>
          </cell>
          <cell r="N7406" t="str">
            <v>0998276191 / 984921485</v>
          </cell>
          <cell r="O7406" t="str">
            <v>0998276191 / 984921485</v>
          </cell>
          <cell r="P7406" t="str">
            <v>170514</v>
          </cell>
          <cell r="Q7406" t="str">
            <v>QUITO</v>
          </cell>
          <cell r="R7406" t="str">
            <v>PICHINCHA</v>
          </cell>
          <cell r="S7406" t="str">
            <v>QUITO</v>
          </cell>
          <cell r="T7406" t="str">
            <v>FLEXTRANS UIO</v>
          </cell>
          <cell r="U7406" t="str">
            <v>FLEXNETUIO_LOCAL</v>
          </cell>
          <cell r="V7406">
            <v>1</v>
          </cell>
          <cell r="W7406">
            <v>0.79</v>
          </cell>
          <cell r="X7406" t="str">
            <v>HYCITE QUITO</v>
          </cell>
          <cell r="Y7406" t="str">
            <v>FLEX NET CALLE 28 DE JUNIO S/N Y GARCIA MORENO ENTRADA LLANO GRANDE</v>
          </cell>
        </row>
        <row r="7407">
          <cell r="A7407" t="str">
            <v>98694006</v>
          </cell>
          <cell r="B7407">
            <v>479206</v>
          </cell>
          <cell r="C7407" t="str">
            <v>98694006</v>
          </cell>
          <cell r="D7407" t="str">
            <v>HYCITE</v>
          </cell>
          <cell r="E7407" t="str">
            <v>DESPACHO</v>
          </cell>
          <cell r="F7407" t="str">
            <v>NORMAL</v>
          </cell>
          <cell r="G7407" t="str">
            <v>031002004100231</v>
          </cell>
          <cell r="H7407">
            <v>44909</v>
          </cell>
          <cell r="I7407" t="str">
            <v>ENTREGADO</v>
          </cell>
          <cell r="J7407">
            <v>44910</v>
          </cell>
          <cell r="K7407" t="str">
            <v>JOSE SEGURA</v>
          </cell>
          <cell r="L7407" t="str">
            <v>HORACIO HIDROVO 12 DE OCTUBRE Y LUIS DUENAS PORTOVIEJO / CDLA PORTOVIEJO ANDRES DE VERA 130116 MANABI</v>
          </cell>
          <cell r="M7407" t="str">
            <v/>
          </cell>
          <cell r="N7407" t="str">
            <v>0990535633 / 052417253</v>
          </cell>
          <cell r="O7407" t="str">
            <v>0990535633 / 052417253</v>
          </cell>
          <cell r="P7407" t="str">
            <v>130116</v>
          </cell>
          <cell r="Q7407" t="str">
            <v>PORTOVIEJO</v>
          </cell>
          <cell r="R7407" t="str">
            <v>MANABI</v>
          </cell>
          <cell r="S7407" t="str">
            <v>PUEBLO NUEVO - RIOCHICO (RIO CHICO) - PECHICHE</v>
          </cell>
          <cell r="T7407" t="str">
            <v>TRAMACO</v>
          </cell>
          <cell r="U7407" t="str">
            <v>FLEXNETUIO_PROVINCIA</v>
          </cell>
          <cell r="V7407">
            <v>1</v>
          </cell>
          <cell r="W7407">
            <v>16.100000000000001</v>
          </cell>
          <cell r="X7407" t="str">
            <v>HYCITE QUITO</v>
          </cell>
          <cell r="Y7407" t="str">
            <v>FLEX NET CALLE 28 DE JUNIO S/N Y GARCIA MORENO ENTRADA LLANO GRANDE</v>
          </cell>
        </row>
        <row r="7408">
          <cell r="A7408" t="str">
            <v>98696460</v>
          </cell>
          <cell r="B7408">
            <v>479207</v>
          </cell>
          <cell r="C7408" t="str">
            <v>98696460</v>
          </cell>
          <cell r="D7408" t="str">
            <v>HYCITE</v>
          </cell>
          <cell r="E7408" t="str">
            <v>DESPACHO</v>
          </cell>
          <cell r="F7408" t="str">
            <v>NORMAL</v>
          </cell>
          <cell r="G7408" t="str">
            <v>TF88861</v>
          </cell>
          <cell r="H7408">
            <v>44909</v>
          </cell>
          <cell r="I7408" t="str">
            <v>ENTREGADO</v>
          </cell>
          <cell r="J7408">
            <v>44910</v>
          </cell>
          <cell r="K7408" t="str">
            <v>BLENDA N MOSCOSO SUAREZ SRA.</v>
          </cell>
          <cell r="L7408" t="str">
            <v>EBANOS 103 Y COSTANERA   TARQUI 090507 GUAYAS</v>
          </cell>
          <cell r="M7408" t="str">
            <v/>
          </cell>
          <cell r="N7408" t="str">
            <v>0967128765 / 345044566</v>
          </cell>
          <cell r="O7408" t="str">
            <v>0967128765 / 345044566</v>
          </cell>
          <cell r="P7408" t="str">
            <v>090507</v>
          </cell>
          <cell r="Q7408" t="str">
            <v>GUAYAQUIL</v>
          </cell>
          <cell r="R7408" t="str">
            <v>GUAYAS</v>
          </cell>
          <cell r="S7408" t="str">
            <v>GUAYAQUIL</v>
          </cell>
          <cell r="T7408" t="str">
            <v>FLEXTRANS GYE</v>
          </cell>
          <cell r="U7408" t="str">
            <v>FLEXNETUIO_GYE</v>
          </cell>
          <cell r="V7408">
            <v>1</v>
          </cell>
          <cell r="W7408">
            <v>3.6</v>
          </cell>
          <cell r="X7408" t="str">
            <v>HYCITE QUITO</v>
          </cell>
          <cell r="Y7408" t="str">
            <v>FLEX NET CALLE 28 DE JUNIO S/N Y GARCIA MORENO ENTRADA LLANO GRANDE</v>
          </cell>
        </row>
        <row r="7409">
          <cell r="A7409" t="str">
            <v>98698058</v>
          </cell>
          <cell r="B7409">
            <v>479208</v>
          </cell>
          <cell r="C7409" t="str">
            <v>98698058</v>
          </cell>
          <cell r="D7409" t="str">
            <v>HYCITE</v>
          </cell>
          <cell r="E7409" t="str">
            <v>DESPACHO</v>
          </cell>
          <cell r="F7409" t="str">
            <v>NORMAL</v>
          </cell>
          <cell r="G7409" t="str">
            <v>TF88862</v>
          </cell>
          <cell r="H7409">
            <v>44909</v>
          </cell>
          <cell r="I7409" t="str">
            <v>ENTREGADO</v>
          </cell>
          <cell r="J7409">
            <v>44910</v>
          </cell>
          <cell r="K7409" t="str">
            <v>KARINA PRADO</v>
          </cell>
          <cell r="L7409" t="str">
            <v>BASTIAN POPULAR BLOQ 7 MZ 99 2 V 21 CASA DE 2 PISOS ENLUSIDA CON TERESA GUAYAQUIL-NORTE TARQUI 090112 GUAYAS</v>
          </cell>
          <cell r="N7409" t="str">
            <v>0993816761</v>
          </cell>
          <cell r="O7409" t="str">
            <v>0993816761</v>
          </cell>
          <cell r="P7409" t="str">
            <v>GUAYAQUIL</v>
          </cell>
          <cell r="Q7409" t="str">
            <v>GUAYAQUIL</v>
          </cell>
          <cell r="R7409" t="str">
            <v>GUAYAS</v>
          </cell>
          <cell r="T7409" t="str">
            <v>FLEXTRANS GYE</v>
          </cell>
          <cell r="U7409" t="str">
            <v>FLEXNETUIO_GYE</v>
          </cell>
          <cell r="V7409">
            <v>1</v>
          </cell>
          <cell r="W7409">
            <v>11</v>
          </cell>
          <cell r="X7409" t="str">
            <v>HYCITE QUITO</v>
          </cell>
          <cell r="Y7409" t="str">
            <v>FLEX NET CALLE 28 DE JUNIO S/N Y GARCIA MORENO ENTRADA LLANO GRANDE</v>
          </cell>
        </row>
        <row r="7410">
          <cell r="A7410" t="str">
            <v>414255884</v>
          </cell>
          <cell r="B7410">
            <v>479162</v>
          </cell>
          <cell r="C7410" t="str">
            <v>414255884</v>
          </cell>
          <cell r="D7410" t="str">
            <v>FLEXTUENTI</v>
          </cell>
          <cell r="E7410" t="str">
            <v>DESPACHO</v>
          </cell>
          <cell r="F7410" t="str">
            <v>NORMAL</v>
          </cell>
          <cell r="G7410" t="str">
            <v>FT75410</v>
          </cell>
          <cell r="H7410">
            <v>44909</v>
          </cell>
          <cell r="I7410" t="str">
            <v>ENTREGADO</v>
          </cell>
          <cell r="J7410">
            <v>44910</v>
          </cell>
          <cell r="K7410" t="str">
            <v>Larry Gaspar</v>
          </cell>
          <cell r="L7410" t="str">
            <v>CUMBAYA CALLE DIEGO DE ROBLES  SN AV PAMPITE</v>
          </cell>
          <cell r="M7410" t="str">
            <v>1753052529</v>
          </cell>
          <cell r="N7410" t="str">
            <v>0979264763/0979082437</v>
          </cell>
          <cell r="O7410" t="str">
            <v/>
          </cell>
          <cell r="P7410" t="str">
            <v>QUITO</v>
          </cell>
          <cell r="Q7410" t="str">
            <v>QUITO</v>
          </cell>
          <cell r="R7410" t="str">
            <v>PICHINCHA</v>
          </cell>
          <cell r="T7410" t="str">
            <v>FLEXTRANS UIO</v>
          </cell>
          <cell r="U7410" t="str">
            <v>FLEXNETUIO_LOCAL</v>
          </cell>
          <cell r="V7410">
            <v>1</v>
          </cell>
          <cell r="W7410">
            <v>1</v>
          </cell>
          <cell r="X7410" t="str">
            <v>FLEXNET ECUADOR - FLEXTUENTI</v>
          </cell>
          <cell r="Y7410" t="str">
            <v>CALLE 28 DE JUNIO S/N Y GARCIA MORENO ENTRADA LLANO GRANDE</v>
          </cell>
        </row>
        <row r="7411">
          <cell r="A7411" t="str">
            <v>414284909</v>
          </cell>
          <cell r="B7411">
            <v>479163</v>
          </cell>
          <cell r="C7411" t="str">
            <v>414284909</v>
          </cell>
          <cell r="D7411" t="str">
            <v>FLEXTUENTI</v>
          </cell>
          <cell r="E7411" t="str">
            <v>DESPACHO</v>
          </cell>
          <cell r="F7411" t="str">
            <v>NORMAL</v>
          </cell>
          <cell r="G7411" t="str">
            <v>031080414284909</v>
          </cell>
          <cell r="H7411">
            <v>44909</v>
          </cell>
          <cell r="I7411" t="str">
            <v>ENTREGADO</v>
          </cell>
          <cell r="J7411">
            <v>44910</v>
          </cell>
          <cell r="K7411" t="str">
            <v>Juan Ross</v>
          </cell>
          <cell r="L7411" t="str">
            <v>IZAMBA CALLE BARRANQUILLA N75  ENCARNACION</v>
          </cell>
          <cell r="M7411" t="str">
            <v>1724501364</v>
          </cell>
          <cell r="N7411" t="str">
            <v>0967150119/0995321631</v>
          </cell>
          <cell r="O7411" t="str">
            <v/>
          </cell>
          <cell r="P7411" t="str">
            <v>AMBATO</v>
          </cell>
          <cell r="Q7411" t="str">
            <v>AMBATO</v>
          </cell>
          <cell r="R7411" t="str">
            <v>TUNGURAHUA</v>
          </cell>
          <cell r="S7411" t="str">
            <v>AMBATO</v>
          </cell>
          <cell r="T7411" t="str">
            <v>TRAMACO</v>
          </cell>
          <cell r="U7411" t="str">
            <v>FLEXNETUIO_PROVINCIA</v>
          </cell>
          <cell r="V7411">
            <v>1</v>
          </cell>
          <cell r="W7411">
            <v>1</v>
          </cell>
          <cell r="X7411" t="str">
            <v>FLEXNET ECUADOR - FLEXTUENTI</v>
          </cell>
          <cell r="Y7411" t="str">
            <v>CALLE 28 DE JUNIO S/N Y GARCIA MORENO ENTRADA LLANO GRANDE</v>
          </cell>
        </row>
        <row r="7412">
          <cell r="A7412" t="str">
            <v>414325068</v>
          </cell>
          <cell r="B7412">
            <v>479164</v>
          </cell>
          <cell r="C7412" t="str">
            <v>414325068</v>
          </cell>
          <cell r="D7412" t="str">
            <v>FLEXTUENTI</v>
          </cell>
          <cell r="E7412" t="str">
            <v>DESPACHO</v>
          </cell>
          <cell r="F7412" t="str">
            <v>NORMAL</v>
          </cell>
          <cell r="G7412" t="str">
            <v>FT75409</v>
          </cell>
          <cell r="H7412">
            <v>44909</v>
          </cell>
          <cell r="I7412" t="str">
            <v>ENTREGADO</v>
          </cell>
          <cell r="J7412">
            <v>44910</v>
          </cell>
          <cell r="K7412" t="str">
            <v>Bryan Guerra</v>
          </cell>
          <cell r="L7412" t="str">
            <v>TUMBACO CALLE INES MARIA JIMENEZ OE1 46 GASPAR DE CARVAJAL</v>
          </cell>
          <cell r="M7412" t="str">
            <v>1722950803</v>
          </cell>
          <cell r="N7412" t="str">
            <v>0998968004/0987186554</v>
          </cell>
          <cell r="O7412" t="str">
            <v/>
          </cell>
          <cell r="P7412" t="str">
            <v>QUITO</v>
          </cell>
          <cell r="Q7412" t="str">
            <v>QUITO</v>
          </cell>
          <cell r="R7412" t="str">
            <v>PICHINCHA</v>
          </cell>
          <cell r="T7412" t="str">
            <v>FLEXTRANS UIO</v>
          </cell>
          <cell r="U7412" t="str">
            <v>FLEXNETUIO_LOCAL</v>
          </cell>
          <cell r="V7412">
            <v>1</v>
          </cell>
          <cell r="W7412">
            <v>1</v>
          </cell>
          <cell r="X7412" t="str">
            <v>FLEXNET ECUADOR - FLEXTUENTI</v>
          </cell>
          <cell r="Y7412" t="str">
            <v>CALLE 28 DE JUNIO S/N Y GARCIA MORENO ENTRADA LLANO GRANDE</v>
          </cell>
        </row>
        <row r="7413">
          <cell r="A7413" t="str">
            <v>414358656</v>
          </cell>
          <cell r="B7413">
            <v>479165</v>
          </cell>
          <cell r="C7413" t="str">
            <v>414358656</v>
          </cell>
          <cell r="D7413" t="str">
            <v>FLEXTUENTI</v>
          </cell>
          <cell r="E7413" t="str">
            <v>DESPACHO</v>
          </cell>
          <cell r="F7413" t="str">
            <v>NORMAL</v>
          </cell>
          <cell r="G7413" t="str">
            <v>031080414358656</v>
          </cell>
          <cell r="H7413">
            <v>44909</v>
          </cell>
          <cell r="I7413" t="str">
            <v>ENTREGADO</v>
          </cell>
          <cell r="J7413">
            <v>44910</v>
          </cell>
          <cell r="K7413" t="str">
            <v>hugo rogel</v>
          </cell>
          <cell r="L7413" t="str">
            <v>CHIGUILPE  GALO LUZURIAGA SN SALASACAS</v>
          </cell>
          <cell r="M7413" t="str">
            <v>2300098353</v>
          </cell>
          <cell r="N7413" t="str">
            <v>0939355565/0994597433</v>
          </cell>
          <cell r="O7413" t="str">
            <v/>
          </cell>
          <cell r="P7413" t="str">
            <v>SANTO DOMINGO</v>
          </cell>
          <cell r="Q7413" t="str">
            <v>SANTO DOMINGO</v>
          </cell>
          <cell r="R7413" t="str">
            <v>SANTO DOMINGO DE LOS TSACHILAS</v>
          </cell>
          <cell r="T7413" t="str">
            <v>TRAMACO</v>
          </cell>
          <cell r="U7413" t="str">
            <v>FLEXNETUIO_PROVINCIA</v>
          </cell>
          <cell r="V7413">
            <v>1</v>
          </cell>
          <cell r="W7413">
            <v>1</v>
          </cell>
          <cell r="X7413" t="str">
            <v>FLEXNET ECUADOR - FLEXTUENTI</v>
          </cell>
          <cell r="Y7413" t="str">
            <v>CALLE 28 DE JUNIO S/N Y GARCIA MORENO ENTRADA LLANO GRANDE</v>
          </cell>
        </row>
        <row r="7414">
          <cell r="A7414" t="str">
            <v>414361413</v>
          </cell>
          <cell r="B7414">
            <v>479166</v>
          </cell>
          <cell r="C7414" t="str">
            <v>414361413</v>
          </cell>
          <cell r="D7414" t="str">
            <v>FLEXTUENTI</v>
          </cell>
          <cell r="E7414" t="str">
            <v>DESPACHO</v>
          </cell>
          <cell r="F7414" t="str">
            <v>NORMAL</v>
          </cell>
          <cell r="G7414" t="str">
            <v>031080414361413</v>
          </cell>
          <cell r="H7414">
            <v>44909</v>
          </cell>
          <cell r="I7414" t="str">
            <v>ENTREGADO</v>
          </cell>
          <cell r="J7414">
            <v>44910</v>
          </cell>
          <cell r="K7414" t="str">
            <v>lenin fernando lopez</v>
          </cell>
          <cell r="L7414" t="str">
            <v>LATACUNGA CALLE JUAN ABEL ECHEVERRIA  SN  CALLE SANCHEZ DE ORELLANA</v>
          </cell>
          <cell r="M7414" t="str">
            <v>1600378697</v>
          </cell>
          <cell r="N7414" t="str">
            <v>0991951792/0982599433</v>
          </cell>
          <cell r="O7414" t="str">
            <v/>
          </cell>
          <cell r="P7414" t="str">
            <v>LATACUNGA</v>
          </cell>
          <cell r="Q7414" t="str">
            <v>LATACUNGA</v>
          </cell>
          <cell r="R7414" t="str">
            <v>COTOPAXI</v>
          </cell>
          <cell r="T7414" t="str">
            <v>TRAMACO</v>
          </cell>
          <cell r="U7414" t="str">
            <v>FLEXNETUIO_PROVINCIA</v>
          </cell>
          <cell r="V7414">
            <v>1</v>
          </cell>
          <cell r="W7414">
            <v>1</v>
          </cell>
          <cell r="X7414" t="str">
            <v>FLEXNET ECUADOR - FLEXTUENTI</v>
          </cell>
          <cell r="Y7414" t="str">
            <v>CALLE 28 DE JUNIO S/N Y GARCIA MORENO ENTRADA LLANO GRANDE</v>
          </cell>
        </row>
        <row r="7415">
          <cell r="A7415" t="str">
            <v>414371878</v>
          </cell>
          <cell r="B7415">
            <v>479168</v>
          </cell>
          <cell r="C7415" t="str">
            <v>414371878</v>
          </cell>
          <cell r="D7415" t="str">
            <v>FLEXTUENTI</v>
          </cell>
          <cell r="E7415" t="str">
            <v>DESPACHO</v>
          </cell>
          <cell r="F7415" t="str">
            <v>DERIVADO PICK UP</v>
          </cell>
          <cell r="G7415" t="str">
            <v>031080414371878</v>
          </cell>
          <cell r="H7415">
            <v>44909</v>
          </cell>
          <cell r="I7415" t="str">
            <v>ENTREGADO</v>
          </cell>
          <cell r="J7415">
            <v>44911</v>
          </cell>
          <cell r="K7415" t="str">
            <v>Roddy Gabriel Mendoza cusme</v>
          </cell>
          <cell r="L7415" t="str">
            <v>OFICINA TRAMACO CHONE</v>
          </cell>
          <cell r="M7415" t="str">
            <v>1312116864</v>
          </cell>
          <cell r="N7415" t="str">
            <v>0968379246/0968326553</v>
          </cell>
          <cell r="O7415" t="str">
            <v/>
          </cell>
          <cell r="P7415" t="str">
            <v>CHONE</v>
          </cell>
          <cell r="Q7415" t="str">
            <v>CHONE</v>
          </cell>
          <cell r="R7415" t="str">
            <v>MANABI</v>
          </cell>
          <cell r="T7415" t="str">
            <v>TRAMACO</v>
          </cell>
          <cell r="U7415" t="str">
            <v>FLEXNETUIO_PROVINCIA</v>
          </cell>
          <cell r="V7415">
            <v>1</v>
          </cell>
          <cell r="W7415">
            <v>1</v>
          </cell>
          <cell r="X7415" t="str">
            <v>FLEXNET ECUADOR - FLEXTUENTI</v>
          </cell>
          <cell r="Y7415" t="str">
            <v>CALLE 28 DE JUNIO S/N Y GARCIA MORENO ENTRADA LLANO GRANDE</v>
          </cell>
        </row>
        <row r="7416">
          <cell r="A7416" t="str">
            <v>414371939</v>
          </cell>
          <cell r="B7416">
            <v>479169</v>
          </cell>
          <cell r="C7416" t="str">
            <v>414371939</v>
          </cell>
          <cell r="D7416" t="str">
            <v>FLEXTUENTI</v>
          </cell>
          <cell r="E7416" t="str">
            <v>DESPACHO</v>
          </cell>
          <cell r="F7416" t="str">
            <v>NORMAL</v>
          </cell>
          <cell r="G7416" t="str">
            <v>FT75408</v>
          </cell>
          <cell r="H7416">
            <v>44909</v>
          </cell>
          <cell r="I7416" t="str">
            <v>ENTREGADO</v>
          </cell>
          <cell r="J7416">
            <v>44910</v>
          </cell>
          <cell r="K7416" t="str">
            <v>Alexis Yepez</v>
          </cell>
          <cell r="L7416" t="str">
            <v>GUAMANI CALLE EL PORVENIR  OE2 220  UNION Y PROGRESO</v>
          </cell>
          <cell r="M7416" t="str">
            <v>1751147735</v>
          </cell>
          <cell r="N7416" t="str">
            <v>0939765639/0983773433</v>
          </cell>
          <cell r="O7416" t="str">
            <v/>
          </cell>
          <cell r="P7416" t="str">
            <v>QUITO</v>
          </cell>
          <cell r="Q7416" t="str">
            <v>QUITO</v>
          </cell>
          <cell r="R7416" t="str">
            <v>PICHINCHA</v>
          </cell>
          <cell r="U7416" t="str">
            <v>FLEXNETUIO_LOCAL</v>
          </cell>
          <cell r="V7416">
            <v>1</v>
          </cell>
          <cell r="W7416">
            <v>1</v>
          </cell>
          <cell r="X7416" t="str">
            <v>FLEXNET ECUADOR - FLEXTUENTI</v>
          </cell>
          <cell r="Y7416" t="str">
            <v>CALLE 28 DE JUNIO S/N Y GARCIA MORENO ENTRADA LLANO GRANDE</v>
          </cell>
        </row>
        <row r="7417">
          <cell r="A7417" t="str">
            <v>414371940</v>
          </cell>
          <cell r="B7417">
            <v>479170</v>
          </cell>
          <cell r="C7417" t="str">
            <v>414371940</v>
          </cell>
          <cell r="D7417" t="str">
            <v>FLEXTUENTI</v>
          </cell>
          <cell r="E7417" t="str">
            <v>DESPACHO</v>
          </cell>
          <cell r="F7417" t="str">
            <v>EXPRESS UIO</v>
          </cell>
          <cell r="G7417" t="str">
            <v>EC5821</v>
          </cell>
          <cell r="H7417">
            <v>44909</v>
          </cell>
          <cell r="I7417" t="str">
            <v>ENTREGADO</v>
          </cell>
          <cell r="J7417">
            <v>44909</v>
          </cell>
          <cell r="K7417" t="str">
            <v>ERICK HUMBERTO DIAZ GAVILANEZ</v>
          </cell>
          <cell r="L7417" t="str">
            <v>JIPIJAPA   AV RIO COCA N43 146 ISLA FERNANDINA</v>
          </cell>
          <cell r="M7417" t="str">
            <v>0924677123</v>
          </cell>
          <cell r="N7417" t="str">
            <v>0997012793/0988780481</v>
          </cell>
          <cell r="O7417" t="str">
            <v/>
          </cell>
          <cell r="P7417" t="str">
            <v>QUITO</v>
          </cell>
          <cell r="Q7417" t="str">
            <v>QUITO</v>
          </cell>
          <cell r="R7417" t="str">
            <v>PICHINCHA</v>
          </cell>
          <cell r="T7417" t="str">
            <v>EXPRESSCON</v>
          </cell>
          <cell r="U7417" t="str">
            <v>FLEXNETUIO_LOCAL</v>
          </cell>
          <cell r="V7417">
            <v>1</v>
          </cell>
          <cell r="W7417">
            <v>1</v>
          </cell>
          <cell r="X7417" t="str">
            <v>FLEXNET ECUADOR - FLEXTUENTI</v>
          </cell>
          <cell r="Y7417" t="str">
            <v>CALLE 28 DE JUNIO S/N Y GARCIA MORENO ENTRADA LLANO GRANDE</v>
          </cell>
        </row>
        <row r="7418">
          <cell r="A7418" t="str">
            <v>414371972</v>
          </cell>
          <cell r="B7418">
            <v>479171</v>
          </cell>
          <cell r="C7418" t="str">
            <v>414371972</v>
          </cell>
          <cell r="D7418" t="str">
            <v>FLEXTUENTI</v>
          </cell>
          <cell r="E7418" t="str">
            <v>DESPACHO</v>
          </cell>
          <cell r="F7418" t="str">
            <v>NORMAL</v>
          </cell>
          <cell r="G7418" t="str">
            <v>031080414371972</v>
          </cell>
          <cell r="H7418">
            <v>44909</v>
          </cell>
          <cell r="I7418" t="str">
            <v>ENTREGADO</v>
          </cell>
          <cell r="J7418">
            <v>44911</v>
          </cell>
          <cell r="K7418" t="str">
            <v>Santiago Alexander Bravo Araujo</v>
          </cell>
          <cell r="L7418" t="str">
            <v>EL TENA AV GARCIA MORENO SN ABDON CALDERON</v>
          </cell>
          <cell r="M7418" t="str">
            <v>1500758493</v>
          </cell>
          <cell r="N7418" t="str">
            <v>0995801275/0987168948</v>
          </cell>
          <cell r="O7418" t="str">
            <v/>
          </cell>
          <cell r="P7418" t="str">
            <v>TENA</v>
          </cell>
          <cell r="Q7418" t="str">
            <v>TENA</v>
          </cell>
          <cell r="R7418" t="str">
            <v>NAPO</v>
          </cell>
          <cell r="T7418" t="str">
            <v>TRAMACO</v>
          </cell>
          <cell r="U7418" t="str">
            <v>FLEXNETUIO_PROVINCIA</v>
          </cell>
          <cell r="V7418">
            <v>1</v>
          </cell>
          <cell r="W7418">
            <v>1</v>
          </cell>
          <cell r="X7418" t="str">
            <v>FLEXNET ECUADOR - FLEXTUENTI</v>
          </cell>
          <cell r="Y7418" t="str">
            <v>CALLE 28 DE JUNIO S/N Y GARCIA MORENO ENTRADA LLANO GRANDE</v>
          </cell>
        </row>
        <row r="7419">
          <cell r="A7419" t="str">
            <v>414371992</v>
          </cell>
          <cell r="B7419">
            <v>479172</v>
          </cell>
          <cell r="C7419" t="str">
            <v>414371992</v>
          </cell>
          <cell r="D7419" t="str">
            <v>FLEXTUENTI</v>
          </cell>
          <cell r="E7419" t="str">
            <v>DESPACHO</v>
          </cell>
          <cell r="F7419" t="str">
            <v>NORMAL</v>
          </cell>
          <cell r="G7419" t="str">
            <v>FT75407</v>
          </cell>
          <cell r="H7419">
            <v>44909</v>
          </cell>
          <cell r="I7419" t="str">
            <v>ENTREGADO</v>
          </cell>
          <cell r="J7419">
            <v>44911</v>
          </cell>
          <cell r="K7419" t="str">
            <v>GENESIS ANDREA TOAPANTA RAMOS</v>
          </cell>
          <cell r="L7419" t="str">
            <v>CHILLOGALLO CALLE CARLOS FREILE S34 02 CALLE PRODENCIO VASCONEZ</v>
          </cell>
          <cell r="M7419" t="str">
            <v>1751616010</v>
          </cell>
          <cell r="N7419" t="str">
            <v>0939172929/0986395500</v>
          </cell>
          <cell r="O7419" t="str">
            <v/>
          </cell>
          <cell r="P7419" t="str">
            <v>QUITO</v>
          </cell>
          <cell r="Q7419" t="str">
            <v>QUITO</v>
          </cell>
          <cell r="R7419" t="str">
            <v>PICHINCHA</v>
          </cell>
          <cell r="U7419" t="str">
            <v>FLEXNETUIO_LOCAL</v>
          </cell>
          <cell r="V7419">
            <v>1</v>
          </cell>
          <cell r="W7419">
            <v>1</v>
          </cell>
          <cell r="X7419" t="str">
            <v>FLEXNET ECUADOR - FLEXTUENTI</v>
          </cell>
          <cell r="Y7419" t="str">
            <v>CALLE 28 DE JUNIO S/N Y GARCIA MORENO ENTRADA LLANO GRANDE</v>
          </cell>
        </row>
        <row r="7420">
          <cell r="A7420" t="str">
            <v>414372023</v>
          </cell>
          <cell r="B7420">
            <v>479173</v>
          </cell>
          <cell r="C7420" t="str">
            <v>414372023</v>
          </cell>
          <cell r="D7420" t="str">
            <v>FLEXTUENTI</v>
          </cell>
          <cell r="E7420" t="str">
            <v>DESPACHO</v>
          </cell>
          <cell r="F7420" t="str">
            <v>NORMAL</v>
          </cell>
          <cell r="G7420" t="str">
            <v>TF88933</v>
          </cell>
          <cell r="H7420">
            <v>44909</v>
          </cell>
          <cell r="I7420" t="str">
            <v>ENTREGADO</v>
          </cell>
          <cell r="J7420">
            <v>44910</v>
          </cell>
          <cell r="K7420" t="str">
            <v>Alexandra Lata</v>
          </cell>
          <cell r="L7420" t="str">
            <v>TARQUI  4TO PSJE 5 NE MNZ 1170 VILLA 6 JOSE MARIA EGAS</v>
          </cell>
          <cell r="M7420" t="str">
            <v>0930696786</v>
          </cell>
          <cell r="N7420" t="str">
            <v>0982002573/0988640200</v>
          </cell>
          <cell r="O7420" t="str">
            <v/>
          </cell>
          <cell r="P7420" t="str">
            <v>GUAYAQUIL</v>
          </cell>
          <cell r="Q7420" t="str">
            <v>GUAYAQUIL</v>
          </cell>
          <cell r="R7420" t="str">
            <v>GUAYAS</v>
          </cell>
          <cell r="T7420" t="str">
            <v>ITSACOURIER</v>
          </cell>
          <cell r="U7420" t="str">
            <v>FLEXNETUIO_GYE</v>
          </cell>
          <cell r="V7420">
            <v>1</v>
          </cell>
          <cell r="W7420">
            <v>1</v>
          </cell>
          <cell r="X7420" t="str">
            <v>FLEXNET ECUADOR - FLEXTUENTI</v>
          </cell>
          <cell r="Y7420" t="str">
            <v>CALLE 28 DE JUNIO S/N Y GARCIA MORENO ENTRADA LLANO GRANDE</v>
          </cell>
        </row>
        <row r="7421">
          <cell r="A7421" t="str">
            <v>414374609</v>
          </cell>
          <cell r="B7421">
            <v>479174</v>
          </cell>
          <cell r="C7421" t="str">
            <v>414374609</v>
          </cell>
          <cell r="D7421" t="str">
            <v>FLEXTUENTI</v>
          </cell>
          <cell r="E7421" t="str">
            <v>DESPACHO</v>
          </cell>
          <cell r="F7421" t="str">
            <v>EXPRESS UIO</v>
          </cell>
          <cell r="G7421" t="str">
            <v>EC5814</v>
          </cell>
          <cell r="H7421">
            <v>44909</v>
          </cell>
          <cell r="I7421" t="str">
            <v>ENTREGADO</v>
          </cell>
          <cell r="J7421">
            <v>44909</v>
          </cell>
          <cell r="K7421" t="str">
            <v>gabriel carchi</v>
          </cell>
          <cell r="L7421" t="str">
            <v>CALDERON  AV CAPITAN GIOVANNI CALLES SN AV CACHA</v>
          </cell>
          <cell r="M7421" t="str">
            <v>1714487285</v>
          </cell>
          <cell r="N7421" t="str">
            <v>0984538684/0983167332</v>
          </cell>
          <cell r="O7421" t="str">
            <v/>
          </cell>
          <cell r="P7421" t="str">
            <v>QUITO</v>
          </cell>
          <cell r="Q7421" t="str">
            <v>QUITO</v>
          </cell>
          <cell r="R7421" t="str">
            <v>PICHINCHA</v>
          </cell>
          <cell r="T7421" t="str">
            <v>EXPRESSCON</v>
          </cell>
          <cell r="U7421" t="str">
            <v>FLEXNETUIO_LOCAL</v>
          </cell>
          <cell r="V7421">
            <v>1</v>
          </cell>
          <cell r="W7421">
            <v>1</v>
          </cell>
          <cell r="X7421" t="str">
            <v>FLEXNET ECUADOR - FLEXTUENTI</v>
          </cell>
          <cell r="Y7421" t="str">
            <v>CALLE 28 DE JUNIO S/N Y GARCIA MORENO ENTRADA LLANO GRANDE</v>
          </cell>
        </row>
        <row r="7422">
          <cell r="A7422" t="str">
            <v>414374655</v>
          </cell>
          <cell r="B7422">
            <v>479175</v>
          </cell>
          <cell r="C7422" t="str">
            <v>414374655</v>
          </cell>
          <cell r="D7422" t="str">
            <v>FLEXTUENTI</v>
          </cell>
          <cell r="E7422" t="str">
            <v>DESPACHO</v>
          </cell>
          <cell r="F7422" t="str">
            <v>NORMAL</v>
          </cell>
          <cell r="G7422" t="str">
            <v>031080414374655</v>
          </cell>
          <cell r="H7422">
            <v>44909</v>
          </cell>
          <cell r="I7422" t="str">
            <v>ENTREGADO</v>
          </cell>
          <cell r="J7422">
            <v>44910</v>
          </cell>
          <cell r="K7422" t="str">
            <v>Ismael Casierra</v>
          </cell>
          <cell r="L7422" t="str">
            <v>DURAN (GY)  CALLE D SN  CALLE 6</v>
          </cell>
          <cell r="M7422" t="str">
            <v>0932027584</v>
          </cell>
          <cell r="N7422" t="str">
            <v>0967252042/0963633144</v>
          </cell>
          <cell r="O7422" t="str">
            <v/>
          </cell>
          <cell r="P7422" t="str">
            <v>DURAN</v>
          </cell>
          <cell r="Q7422" t="str">
            <v>DURAN</v>
          </cell>
          <cell r="R7422" t="str">
            <v>GUAYAS</v>
          </cell>
          <cell r="T7422" t="str">
            <v>TRAMACO</v>
          </cell>
          <cell r="U7422" t="str">
            <v>FLEXNETUIO_GYE</v>
          </cell>
          <cell r="V7422">
            <v>1</v>
          </cell>
          <cell r="W7422">
            <v>1</v>
          </cell>
          <cell r="X7422" t="str">
            <v>FLEXNET ECUADOR - FLEXTUENTI</v>
          </cell>
          <cell r="Y7422" t="str">
            <v>CALLE 28 DE JUNIO S/N Y GARCIA MORENO ENTRADA LLANO GRANDE</v>
          </cell>
        </row>
        <row r="7423">
          <cell r="A7423" t="str">
            <v>414374721</v>
          </cell>
          <cell r="B7423">
            <v>479176</v>
          </cell>
          <cell r="C7423" t="str">
            <v>414374721</v>
          </cell>
          <cell r="D7423" t="str">
            <v>FLEXTUENTI</v>
          </cell>
          <cell r="E7423" t="str">
            <v>DESPACHO</v>
          </cell>
          <cell r="F7423" t="str">
            <v>NORMAL</v>
          </cell>
          <cell r="G7423" t="str">
            <v>FT75406</v>
          </cell>
          <cell r="H7423">
            <v>44909</v>
          </cell>
          <cell r="I7423" t="str">
            <v>ENTREGADO</v>
          </cell>
          <cell r="J7423">
            <v>44910</v>
          </cell>
          <cell r="K7423" t="str">
            <v>Jesenia Zambrano</v>
          </cell>
          <cell r="L7423" t="str">
            <v>LLANO CHICO PASAJE A  O  PASAJE E3F N1  126  ELOY ALFARO</v>
          </cell>
          <cell r="M7423" t="str">
            <v>1724763527</v>
          </cell>
          <cell r="N7423" t="str">
            <v>0995853168/0998803733</v>
          </cell>
          <cell r="O7423" t="str">
            <v/>
          </cell>
          <cell r="P7423" t="str">
            <v>QUITO</v>
          </cell>
          <cell r="Q7423" t="str">
            <v>QUITO</v>
          </cell>
          <cell r="R7423" t="str">
            <v>PICHINCHA</v>
          </cell>
          <cell r="U7423" t="str">
            <v>FLEXNETUIO_LOCAL</v>
          </cell>
          <cell r="V7423">
            <v>1</v>
          </cell>
          <cell r="W7423">
            <v>1</v>
          </cell>
          <cell r="X7423" t="str">
            <v>FLEXNET ECUADOR - FLEXTUENTI</v>
          </cell>
          <cell r="Y7423" t="str">
            <v>CALLE 28 DE JUNIO S/N Y GARCIA MORENO ENTRADA LLANO GRANDE</v>
          </cell>
        </row>
        <row r="7424">
          <cell r="A7424" t="str">
            <v>414374722</v>
          </cell>
          <cell r="B7424">
            <v>479177</v>
          </cell>
          <cell r="C7424" t="str">
            <v>414374722</v>
          </cell>
          <cell r="D7424" t="str">
            <v>FLEXTUENTI</v>
          </cell>
          <cell r="E7424" t="str">
            <v>DESPACHO</v>
          </cell>
          <cell r="F7424" t="str">
            <v>NORMAL</v>
          </cell>
          <cell r="G7424" t="str">
            <v>031080414374722</v>
          </cell>
          <cell r="H7424">
            <v>44909</v>
          </cell>
          <cell r="I7424" t="str">
            <v>ENTREGADO</v>
          </cell>
          <cell r="J7424">
            <v>44910</v>
          </cell>
          <cell r="K7424" t="str">
            <v>Joshua Flores</v>
          </cell>
          <cell r="L7424" t="str">
            <v>HUACHI LORETO NUEVE DE OCTUBRE  SN  TRECE DE MAYO</v>
          </cell>
          <cell r="M7424" t="str">
            <v>1804963005</v>
          </cell>
          <cell r="N7424" t="str">
            <v>0983803154/0995465686</v>
          </cell>
          <cell r="O7424" t="str">
            <v/>
          </cell>
          <cell r="P7424" t="str">
            <v>AMBATO</v>
          </cell>
          <cell r="Q7424" t="str">
            <v>AMBATO</v>
          </cell>
          <cell r="R7424" t="str">
            <v>TUNGURAHUA</v>
          </cell>
          <cell r="S7424" t="str">
            <v>AMBATO</v>
          </cell>
          <cell r="T7424" t="str">
            <v>TRAMACO</v>
          </cell>
          <cell r="U7424" t="str">
            <v>FLEXNETUIO_PROVINCIA</v>
          </cell>
          <cell r="V7424">
            <v>1</v>
          </cell>
          <cell r="W7424">
            <v>1</v>
          </cell>
          <cell r="X7424" t="str">
            <v>FLEXNET ECUADOR - FLEXTUENTI</v>
          </cell>
          <cell r="Y7424" t="str">
            <v>CALLE 28 DE JUNIO S/N Y GARCIA MORENO ENTRADA LLANO GRANDE</v>
          </cell>
        </row>
        <row r="7425">
          <cell r="A7425" t="str">
            <v>414374731</v>
          </cell>
          <cell r="B7425">
            <v>479178</v>
          </cell>
          <cell r="C7425" t="str">
            <v>414374731</v>
          </cell>
          <cell r="D7425" t="str">
            <v>FLEXTUENTI</v>
          </cell>
          <cell r="E7425" t="str">
            <v>DESPACHO</v>
          </cell>
          <cell r="F7425" t="str">
            <v>NORMAL</v>
          </cell>
          <cell r="G7425" t="str">
            <v>FT75405</v>
          </cell>
          <cell r="H7425">
            <v>44909</v>
          </cell>
          <cell r="I7425" t="str">
            <v>ENTREGADO</v>
          </cell>
          <cell r="J7425">
            <v>44910</v>
          </cell>
          <cell r="K7425" t="str">
            <v>Carolina Vilcaguano</v>
          </cell>
          <cell r="L7425" t="str">
            <v>CHILLOGALLO CALLE S35D  S35 67  E1B</v>
          </cell>
          <cell r="M7425" t="str">
            <v>1726594060</v>
          </cell>
          <cell r="N7425" t="str">
            <v>0984962428/0958912145</v>
          </cell>
          <cell r="O7425" t="str">
            <v/>
          </cell>
          <cell r="P7425" t="str">
            <v>QUITO</v>
          </cell>
          <cell r="Q7425" t="str">
            <v>QUITO</v>
          </cell>
          <cell r="R7425" t="str">
            <v>PICHINCHA</v>
          </cell>
          <cell r="U7425" t="str">
            <v>FLEXNETUIO_LOCAL</v>
          </cell>
          <cell r="V7425">
            <v>1</v>
          </cell>
          <cell r="W7425">
            <v>1</v>
          </cell>
          <cell r="X7425" t="str">
            <v>FLEXNET ECUADOR - FLEXTUENTI</v>
          </cell>
          <cell r="Y7425" t="str">
            <v>CALLE 28 DE JUNIO S/N Y GARCIA MORENO ENTRADA LLANO GRANDE</v>
          </cell>
        </row>
        <row r="7426">
          <cell r="A7426" t="str">
            <v>414374767</v>
          </cell>
          <cell r="B7426">
            <v>479179</v>
          </cell>
          <cell r="C7426" t="str">
            <v>414374767</v>
          </cell>
          <cell r="D7426" t="str">
            <v>FLEXTUENTI</v>
          </cell>
          <cell r="E7426" t="str">
            <v>DESPACHO</v>
          </cell>
          <cell r="F7426" t="str">
            <v>NORMAL</v>
          </cell>
          <cell r="G7426" t="str">
            <v>FT75404</v>
          </cell>
          <cell r="H7426">
            <v>44909</v>
          </cell>
          <cell r="I7426" t="str">
            <v>ENTREGADO</v>
          </cell>
          <cell r="J7426">
            <v>44910</v>
          </cell>
          <cell r="K7426" t="str">
            <v>Tania Priscila Cando Robles</v>
          </cell>
          <cell r="L7426" t="str">
            <v>INAQUITO AV REPUBLICA OFC 601  CALLE RUMIPAMBA</v>
          </cell>
          <cell r="M7426" t="str">
            <v>1719859785</v>
          </cell>
          <cell r="N7426" t="str">
            <v>0999863482/0999746306</v>
          </cell>
          <cell r="O7426" t="str">
            <v/>
          </cell>
          <cell r="P7426" t="str">
            <v>QUITO</v>
          </cell>
          <cell r="Q7426" t="str">
            <v>QUITO</v>
          </cell>
          <cell r="R7426" t="str">
            <v>PICHINCHA</v>
          </cell>
          <cell r="U7426" t="str">
            <v>FLEXNETUIO_LOCAL</v>
          </cell>
          <cell r="V7426">
            <v>1</v>
          </cell>
          <cell r="W7426">
            <v>1</v>
          </cell>
          <cell r="X7426" t="str">
            <v>FLEXNET ECUADOR - FLEXTUENTI</v>
          </cell>
          <cell r="Y7426" t="str">
            <v>CALLE 28 DE JUNIO S/N Y GARCIA MORENO ENTRADA LLANO GRANDE</v>
          </cell>
        </row>
        <row r="7427">
          <cell r="A7427" t="str">
            <v>414374768</v>
          </cell>
          <cell r="B7427">
            <v>479180</v>
          </cell>
          <cell r="C7427" t="str">
            <v>414374768</v>
          </cell>
          <cell r="D7427" t="str">
            <v>FLEXTUENTI</v>
          </cell>
          <cell r="E7427" t="str">
            <v>DESPACHO</v>
          </cell>
          <cell r="F7427" t="str">
            <v>NORMAL</v>
          </cell>
          <cell r="G7427" t="str">
            <v>FT75403</v>
          </cell>
          <cell r="H7427">
            <v>44909</v>
          </cell>
          <cell r="I7427" t="str">
            <v>ENTREGADO</v>
          </cell>
          <cell r="J7427">
            <v>44910</v>
          </cell>
          <cell r="K7427" t="str">
            <v>Erick Macas</v>
          </cell>
          <cell r="L7427" t="str">
            <v>CHILIBULO CALLE PUNTA ARENAS  S12  84 COPIHUE</v>
          </cell>
          <cell r="M7427" t="str">
            <v>1720910114</v>
          </cell>
          <cell r="N7427" t="str">
            <v>0962956736/0995008025</v>
          </cell>
          <cell r="O7427" t="str">
            <v/>
          </cell>
          <cell r="P7427" t="str">
            <v>QUITO</v>
          </cell>
          <cell r="Q7427" t="str">
            <v>QUITO</v>
          </cell>
          <cell r="R7427" t="str">
            <v>PICHINCHA</v>
          </cell>
          <cell r="U7427" t="str">
            <v>FLEXNETUIO_LOCAL</v>
          </cell>
          <cell r="V7427">
            <v>1</v>
          </cell>
          <cell r="W7427">
            <v>1</v>
          </cell>
          <cell r="X7427" t="str">
            <v>FLEXNET ECUADOR - FLEXTUENTI</v>
          </cell>
          <cell r="Y7427" t="str">
            <v>CALLE 28 DE JUNIO S/N Y GARCIA MORENO ENTRADA LLANO GRANDE</v>
          </cell>
        </row>
        <row r="7428">
          <cell r="A7428" t="str">
            <v>414374783</v>
          </cell>
          <cell r="B7428">
            <v>479181</v>
          </cell>
          <cell r="C7428" t="str">
            <v>414374783</v>
          </cell>
          <cell r="D7428" t="str">
            <v>FLEXTUENTI</v>
          </cell>
          <cell r="E7428" t="str">
            <v>DESPACHO</v>
          </cell>
          <cell r="F7428" t="str">
            <v>NORMAL</v>
          </cell>
          <cell r="G7428" t="str">
            <v>FT75402</v>
          </cell>
          <cell r="H7428">
            <v>44909</v>
          </cell>
          <cell r="I7428" t="str">
            <v>ENTREGADO</v>
          </cell>
          <cell r="J7428">
            <v>44910</v>
          </cell>
          <cell r="K7428" t="str">
            <v>Darly Siranaula</v>
          </cell>
          <cell r="L7428" t="str">
            <v>PUENGASI CALLE GONZALO ESCUDERO   S1 244  SN</v>
          </cell>
          <cell r="M7428" t="str">
            <v>1726599168</v>
          </cell>
          <cell r="N7428" t="str">
            <v>0983999973/0987573054</v>
          </cell>
          <cell r="O7428" t="str">
            <v/>
          </cell>
          <cell r="P7428" t="str">
            <v>QUITO</v>
          </cell>
          <cell r="Q7428" t="str">
            <v>QUITO</v>
          </cell>
          <cell r="R7428" t="str">
            <v>PICHINCHA</v>
          </cell>
          <cell r="U7428" t="str">
            <v>FLEXNETUIO_LOCAL</v>
          </cell>
          <cell r="V7428">
            <v>1</v>
          </cell>
          <cell r="W7428">
            <v>1</v>
          </cell>
          <cell r="X7428" t="str">
            <v>FLEXNET ECUADOR - FLEXTUENTI</v>
          </cell>
          <cell r="Y7428" t="str">
            <v>CALLE 28 DE JUNIO S/N Y GARCIA MORENO ENTRADA LLANO GRANDE</v>
          </cell>
        </row>
        <row r="7429">
          <cell r="A7429" t="str">
            <v>414374792</v>
          </cell>
          <cell r="B7429">
            <v>479182</v>
          </cell>
          <cell r="C7429" t="str">
            <v>414374792</v>
          </cell>
          <cell r="D7429" t="str">
            <v>FLEXTUENTI</v>
          </cell>
          <cell r="E7429" t="str">
            <v>DESPACHO</v>
          </cell>
          <cell r="F7429" t="str">
            <v>NORMAL</v>
          </cell>
          <cell r="G7429" t="str">
            <v>031080414374792</v>
          </cell>
          <cell r="H7429">
            <v>44909</v>
          </cell>
          <cell r="I7429" t="str">
            <v>ENTREGADO</v>
          </cell>
          <cell r="J7429">
            <v>44910</v>
          </cell>
          <cell r="K7429" t="str">
            <v>Eddy Santiago Avila Arteaga</v>
          </cell>
          <cell r="L7429" t="str">
            <v>MANTA  AV 23  604 CALLE 14</v>
          </cell>
          <cell r="M7429" t="str">
            <v>1315726941</v>
          </cell>
          <cell r="N7429" t="str">
            <v>0987323381/0967672672</v>
          </cell>
          <cell r="O7429" t="str">
            <v/>
          </cell>
          <cell r="P7429" t="str">
            <v>MANTA</v>
          </cell>
          <cell r="Q7429" t="str">
            <v>MANTA</v>
          </cell>
          <cell r="R7429" t="str">
            <v>MANABI</v>
          </cell>
          <cell r="T7429" t="str">
            <v>TRAMACO</v>
          </cell>
          <cell r="U7429" t="str">
            <v>FLEXNETUIO_PROVINCIA</v>
          </cell>
          <cell r="V7429">
            <v>1</v>
          </cell>
          <cell r="W7429">
            <v>1</v>
          </cell>
          <cell r="X7429" t="str">
            <v>FLEXNET ECUADOR - FLEXTUENTI</v>
          </cell>
          <cell r="Y7429" t="str">
            <v>CALLE 28 DE JUNIO S/N Y GARCIA MORENO ENTRADA LLANO GRANDE</v>
          </cell>
        </row>
        <row r="7430">
          <cell r="A7430" t="str">
            <v>414374817</v>
          </cell>
          <cell r="B7430">
            <v>479183</v>
          </cell>
          <cell r="C7430" t="str">
            <v>414374817</v>
          </cell>
          <cell r="D7430" t="str">
            <v>FLEXTUENTI</v>
          </cell>
          <cell r="E7430" t="str">
            <v>DESPACHO</v>
          </cell>
          <cell r="F7430" t="str">
            <v>DERIVADO PICK UP</v>
          </cell>
          <cell r="G7430" t="str">
            <v>031080414374817</v>
          </cell>
          <cell r="H7430">
            <v>44909</v>
          </cell>
          <cell r="I7430" t="str">
            <v>DEVOLUCION_EN_PROCESO</v>
          </cell>
          <cell r="J7430">
            <v>44917</v>
          </cell>
          <cell r="K7430" t="str">
            <v>Wagner Lopez</v>
          </cell>
          <cell r="L7430" t="str">
            <v>OFICINA TRAMACO JIPIJAPA</v>
          </cell>
          <cell r="M7430" t="str">
            <v>1315157618</v>
          </cell>
          <cell r="N7430" t="str">
            <v>0962854484/0996148764</v>
          </cell>
          <cell r="O7430" t="str">
            <v/>
          </cell>
          <cell r="P7430" t="str">
            <v>JIPIJAPA</v>
          </cell>
          <cell r="Q7430" t="str">
            <v>JIPIJAPA</v>
          </cell>
          <cell r="R7430" t="str">
            <v>MANABI</v>
          </cell>
          <cell r="T7430" t="str">
            <v>TRAMACO</v>
          </cell>
          <cell r="U7430" t="str">
            <v>FLEXNETUIO_PROVINCIA</v>
          </cell>
          <cell r="V7430">
            <v>1</v>
          </cell>
          <cell r="W7430">
            <v>1</v>
          </cell>
          <cell r="X7430" t="str">
            <v>FLEXNET ECUADOR - FLEXTUENTI</v>
          </cell>
          <cell r="Y7430" t="str">
            <v>CALLE 28 DE JUNIO S/N Y GARCIA MORENO ENTRADA LLANO GRANDE</v>
          </cell>
        </row>
        <row r="7431">
          <cell r="A7431" t="str">
            <v>414374866</v>
          </cell>
          <cell r="B7431">
            <v>479184</v>
          </cell>
          <cell r="C7431" t="str">
            <v>414374866</v>
          </cell>
          <cell r="D7431" t="str">
            <v>FLEXTUENTI</v>
          </cell>
          <cell r="E7431" t="str">
            <v>DESPACHO</v>
          </cell>
          <cell r="F7431" t="str">
            <v>NORMAL</v>
          </cell>
          <cell r="G7431" t="str">
            <v>031080414374866</v>
          </cell>
          <cell r="H7431">
            <v>44909</v>
          </cell>
          <cell r="I7431" t="str">
            <v>DEVOLUCION_EN_PROCESO</v>
          </cell>
          <cell r="J7431">
            <v>44914</v>
          </cell>
          <cell r="K7431" t="str">
            <v>Ana Matheus</v>
          </cell>
          <cell r="L7431" t="str">
            <v>CUTUGLAHUA  CALLE 24 DE MAYO  02194 CAMINO AL BELEN</v>
          </cell>
          <cell r="M7431" t="str">
            <v>1712536257</v>
          </cell>
          <cell r="N7431" t="str">
            <v>0998483473/0963763237</v>
          </cell>
          <cell r="O7431" t="str">
            <v/>
          </cell>
          <cell r="P7431" t="str">
            <v>MACHACHI</v>
          </cell>
          <cell r="Q7431" t="str">
            <v>MEJIA</v>
          </cell>
          <cell r="R7431" t="str">
            <v>PICHINCHA</v>
          </cell>
          <cell r="S7431" t="str">
            <v>MEJIA</v>
          </cell>
          <cell r="T7431" t="str">
            <v>TRAMACO</v>
          </cell>
          <cell r="V7431">
            <v>1</v>
          </cell>
          <cell r="W7431">
            <v>1</v>
          </cell>
          <cell r="X7431" t="str">
            <v>FLEXNET ECUADOR - FLEXTUENTI</v>
          </cell>
          <cell r="Y7431" t="str">
            <v>CALLE 28 DE JUNIO S/N Y GARCIA MORENO ENTRADA LLANO GRANDE</v>
          </cell>
        </row>
        <row r="7432">
          <cell r="A7432" t="str">
            <v>414374868</v>
          </cell>
          <cell r="B7432">
            <v>479185</v>
          </cell>
          <cell r="C7432" t="str">
            <v>414374868</v>
          </cell>
          <cell r="D7432" t="str">
            <v>FLEXTUENTI</v>
          </cell>
          <cell r="E7432" t="str">
            <v>DESPACHO</v>
          </cell>
          <cell r="F7432" t="str">
            <v>NORMAL</v>
          </cell>
          <cell r="G7432" t="str">
            <v>031080414374868</v>
          </cell>
          <cell r="H7432">
            <v>44909</v>
          </cell>
          <cell r="I7432" t="str">
            <v>ENTREGADO</v>
          </cell>
          <cell r="J7432">
            <v>44910</v>
          </cell>
          <cell r="K7432" t="str">
            <v>Mateo Ponce</v>
          </cell>
          <cell r="L7432" t="str">
            <v>RIOBAMBA CALLE 11 DE NOVIEMBRE  SN SERGIO QUIROLA</v>
          </cell>
          <cell r="M7432" t="str">
            <v>0705814598</v>
          </cell>
          <cell r="N7432" t="str">
            <v>0964053823/0984610209</v>
          </cell>
          <cell r="O7432" t="str">
            <v/>
          </cell>
          <cell r="P7432" t="str">
            <v>RIOBAMBA</v>
          </cell>
          <cell r="Q7432" t="str">
            <v>RIOBAMBA</v>
          </cell>
          <cell r="R7432" t="str">
            <v>CHIMBORAZO</v>
          </cell>
          <cell r="T7432" t="str">
            <v>TRAMACO</v>
          </cell>
          <cell r="U7432" t="str">
            <v>FLEXNETUIO_PROVINCIA</v>
          </cell>
          <cell r="V7432">
            <v>1</v>
          </cell>
          <cell r="W7432">
            <v>1</v>
          </cell>
          <cell r="X7432" t="str">
            <v>FLEXNET ECUADOR - FLEXTUENTI</v>
          </cell>
          <cell r="Y7432" t="str">
            <v>CALLE 28 DE JUNIO S/N Y GARCIA MORENO ENTRADA LLANO GRANDE</v>
          </cell>
        </row>
        <row r="7433">
          <cell r="A7433" t="str">
            <v>414374875</v>
          </cell>
          <cell r="B7433">
            <v>479186</v>
          </cell>
          <cell r="C7433" t="str">
            <v>414374875</v>
          </cell>
          <cell r="D7433" t="str">
            <v>FLEXTUENTI</v>
          </cell>
          <cell r="E7433" t="str">
            <v>DESPACHO</v>
          </cell>
          <cell r="F7433" t="str">
            <v>NORMAL</v>
          </cell>
          <cell r="G7433" t="str">
            <v>FT75401</v>
          </cell>
          <cell r="H7433">
            <v>44909</v>
          </cell>
          <cell r="I7433" t="str">
            <v>ENTREGADO</v>
          </cell>
          <cell r="J7433">
            <v>44910</v>
          </cell>
          <cell r="K7433" t="str">
            <v>EDISON SANTIAGO APUNTE CASTILLO</v>
          </cell>
          <cell r="L7433" t="str">
            <v>CONOCOTO CALLE  MANUEL CORDOVA GALARZA  S2165 C L3</v>
          </cell>
          <cell r="M7433" t="str">
            <v>1716230592</v>
          </cell>
          <cell r="N7433" t="str">
            <v>0988003294/0999101034</v>
          </cell>
          <cell r="O7433" t="str">
            <v/>
          </cell>
          <cell r="P7433" t="str">
            <v>QUITO</v>
          </cell>
          <cell r="Q7433" t="str">
            <v>QUITO</v>
          </cell>
          <cell r="R7433" t="str">
            <v>PICHINCHA</v>
          </cell>
          <cell r="T7433" t="str">
            <v>FLEXTRANS UIO</v>
          </cell>
          <cell r="U7433" t="str">
            <v>FLEXNETUIO_LOCAL</v>
          </cell>
          <cell r="V7433">
            <v>1</v>
          </cell>
          <cell r="W7433">
            <v>1</v>
          </cell>
          <cell r="X7433" t="str">
            <v>FLEXNET ECUADOR - FLEXTUENTI</v>
          </cell>
          <cell r="Y7433" t="str">
            <v>CALLE 28 DE JUNIO S/N Y GARCIA MORENO ENTRADA LLANO GRANDE</v>
          </cell>
        </row>
        <row r="7434">
          <cell r="A7434" t="str">
            <v>414374967</v>
          </cell>
          <cell r="B7434">
            <v>479187</v>
          </cell>
          <cell r="C7434" t="str">
            <v>414374967</v>
          </cell>
          <cell r="D7434" t="str">
            <v>FLEXTUENTI</v>
          </cell>
          <cell r="E7434" t="str">
            <v>DESPACHO</v>
          </cell>
          <cell r="F7434" t="str">
            <v>DERIVADO PICK UP</v>
          </cell>
          <cell r="G7434" t="str">
            <v>031080414374967</v>
          </cell>
          <cell r="H7434">
            <v>44909</v>
          </cell>
          <cell r="I7434" t="str">
            <v>ENTREGADO</v>
          </cell>
          <cell r="J7434">
            <v>44911</v>
          </cell>
          <cell r="K7434" t="str">
            <v>Gustavo Emanuel Acevedo Zambrano</v>
          </cell>
          <cell r="L7434" t="str">
            <v>OFICINA TRAMACO PORTETE</v>
          </cell>
          <cell r="M7434" t="str">
            <v>0924945512</v>
          </cell>
          <cell r="N7434" t="str">
            <v>0969588378/0987524748</v>
          </cell>
          <cell r="O7434" t="str">
            <v/>
          </cell>
          <cell r="P7434" t="str">
            <v>GUAYAQUIL</v>
          </cell>
          <cell r="Q7434" t="str">
            <v>GUAYAQUIL</v>
          </cell>
          <cell r="R7434" t="str">
            <v>GUAYAS</v>
          </cell>
          <cell r="T7434" t="str">
            <v>TRAMACO</v>
          </cell>
          <cell r="U7434" t="str">
            <v>FLEXNETUIO_GYE</v>
          </cell>
          <cell r="V7434">
            <v>1</v>
          </cell>
          <cell r="W7434">
            <v>1</v>
          </cell>
          <cell r="X7434" t="str">
            <v>FLEXNET ECUADOR - FLEXTUENTI</v>
          </cell>
          <cell r="Y7434" t="str">
            <v>CALLE 28 DE JUNIO S/N Y GARCIA MORENO ENTRADA LLANO GRANDE</v>
          </cell>
        </row>
        <row r="7435">
          <cell r="A7435" t="str">
            <v>414374970</v>
          </cell>
          <cell r="B7435">
            <v>479188</v>
          </cell>
          <cell r="C7435" t="str">
            <v>414374970</v>
          </cell>
          <cell r="D7435" t="str">
            <v>FLEXTUENTI</v>
          </cell>
          <cell r="E7435" t="str">
            <v>DESPACHO</v>
          </cell>
          <cell r="F7435" t="str">
            <v>DERIVADO PICK UP</v>
          </cell>
          <cell r="G7435" t="str">
            <v>031080414374970</v>
          </cell>
          <cell r="H7435">
            <v>44909</v>
          </cell>
          <cell r="I7435" t="str">
            <v>ENTREGADO</v>
          </cell>
          <cell r="J7435">
            <v>44911</v>
          </cell>
          <cell r="K7435" t="str">
            <v>Guillermo javier Yoza pincay</v>
          </cell>
          <cell r="L7435" t="str">
            <v>OFICINA TRAMACO PUNTO DE ATENCION SAN MARINO</v>
          </cell>
          <cell r="M7435" t="str">
            <v>1316974458</v>
          </cell>
          <cell r="N7435" t="str">
            <v>0968819837/0959751722</v>
          </cell>
          <cell r="O7435" t="str">
            <v/>
          </cell>
          <cell r="P7435" t="str">
            <v>GUAYAQUIL</v>
          </cell>
          <cell r="Q7435" t="str">
            <v>GUAYAQUIL</v>
          </cell>
          <cell r="R7435" t="str">
            <v>GUAYAS</v>
          </cell>
          <cell r="T7435" t="str">
            <v>TRAMACO</v>
          </cell>
          <cell r="U7435" t="str">
            <v>FLEXNETUIO_GYE</v>
          </cell>
          <cell r="V7435">
            <v>1</v>
          </cell>
          <cell r="W7435">
            <v>1</v>
          </cell>
          <cell r="X7435" t="str">
            <v>FLEXNET ECUADOR - FLEXTUENTI</v>
          </cell>
          <cell r="Y7435" t="str">
            <v>CALLE 28 DE JUNIO S/N Y GARCIA MORENO ENTRADA LLANO GRANDE</v>
          </cell>
        </row>
        <row r="7436">
          <cell r="A7436" t="str">
            <v>414375026</v>
          </cell>
          <cell r="B7436">
            <v>479189</v>
          </cell>
          <cell r="C7436" t="str">
            <v>414375026</v>
          </cell>
          <cell r="D7436" t="str">
            <v>FLEXTUENTI</v>
          </cell>
          <cell r="E7436" t="str">
            <v>DESPACHO</v>
          </cell>
          <cell r="F7436" t="str">
            <v>NORMAL</v>
          </cell>
          <cell r="G7436" t="str">
            <v>FT75400</v>
          </cell>
          <cell r="H7436">
            <v>44909</v>
          </cell>
          <cell r="I7436" t="str">
            <v>ENTREGADO</v>
          </cell>
          <cell r="J7436">
            <v>44910</v>
          </cell>
          <cell r="K7436" t="str">
            <v>Francisco Arauz</v>
          </cell>
          <cell r="L7436" t="str">
            <v>MARISCAL SUCRE  AV 9 DE OCTUBRE N26 56  SANTA MARIA</v>
          </cell>
          <cell r="M7436" t="str">
            <v>1707765903</v>
          </cell>
          <cell r="N7436" t="str">
            <v>0983962299/0984679702</v>
          </cell>
          <cell r="O7436" t="str">
            <v/>
          </cell>
          <cell r="P7436" t="str">
            <v>QUITO</v>
          </cell>
          <cell r="Q7436" t="str">
            <v>QUITO</v>
          </cell>
          <cell r="R7436" t="str">
            <v>PICHINCHA</v>
          </cell>
          <cell r="T7436" t="str">
            <v>TRANSERVISS</v>
          </cell>
          <cell r="U7436" t="str">
            <v>FLEXNETUIO_LOCAL</v>
          </cell>
          <cell r="V7436">
            <v>1</v>
          </cell>
          <cell r="W7436">
            <v>1</v>
          </cell>
          <cell r="X7436" t="str">
            <v>FLEXNET ECUADOR - FLEXTUENTI</v>
          </cell>
          <cell r="Y7436" t="str">
            <v>CALLE 28 DE JUNIO S/N Y GARCIA MORENO ENTRADA LLANO GRANDE</v>
          </cell>
        </row>
        <row r="7437">
          <cell r="A7437" t="str">
            <v>414375027</v>
          </cell>
          <cell r="B7437">
            <v>479190</v>
          </cell>
          <cell r="C7437" t="str">
            <v>414375027</v>
          </cell>
          <cell r="D7437" t="str">
            <v>FLEXTUENTI</v>
          </cell>
          <cell r="E7437" t="str">
            <v>DESPACHO</v>
          </cell>
          <cell r="F7437" t="str">
            <v>NORMAL</v>
          </cell>
          <cell r="G7437" t="str">
            <v>FT75399</v>
          </cell>
          <cell r="H7437">
            <v>44909</v>
          </cell>
          <cell r="I7437" t="str">
            <v>ENTREGADO</v>
          </cell>
          <cell r="J7437">
            <v>44911</v>
          </cell>
          <cell r="K7437" t="str">
            <v>Jose Faz</v>
          </cell>
          <cell r="L7437" t="str">
            <v>LA ECUATORIANA  CALLE TURUBAMBA  S47  36 VALLE DEL CENEPA</v>
          </cell>
          <cell r="M7437" t="str">
            <v>0501057855</v>
          </cell>
          <cell r="N7437" t="str">
            <v>0987297375/0990986341</v>
          </cell>
          <cell r="O7437" t="str">
            <v/>
          </cell>
          <cell r="P7437" t="str">
            <v>QUITO</v>
          </cell>
          <cell r="Q7437" t="str">
            <v>QUITO</v>
          </cell>
          <cell r="R7437" t="str">
            <v>PICHINCHA</v>
          </cell>
          <cell r="U7437" t="str">
            <v>FLEXNETUIO_LOCAL</v>
          </cell>
          <cell r="V7437">
            <v>1</v>
          </cell>
          <cell r="W7437">
            <v>1</v>
          </cell>
          <cell r="X7437" t="str">
            <v>FLEXNET ECUADOR - FLEXTUENTI</v>
          </cell>
          <cell r="Y7437" t="str">
            <v>CALLE 28 DE JUNIO S/N Y GARCIA MORENO ENTRADA LLANO GRANDE</v>
          </cell>
        </row>
        <row r="7438">
          <cell r="A7438" t="str">
            <v>414384749</v>
          </cell>
          <cell r="B7438">
            <v>479191</v>
          </cell>
          <cell r="C7438" t="str">
            <v>414384749</v>
          </cell>
          <cell r="D7438" t="str">
            <v>FLEXTUENTI</v>
          </cell>
          <cell r="E7438" t="str">
            <v>DESPACHO</v>
          </cell>
          <cell r="F7438" t="str">
            <v>NORMAL</v>
          </cell>
          <cell r="G7438" t="str">
            <v>FT75398</v>
          </cell>
          <cell r="H7438">
            <v>44909</v>
          </cell>
          <cell r="I7438" t="str">
            <v>ENTREGADO</v>
          </cell>
          <cell r="J7438">
            <v>44910</v>
          </cell>
          <cell r="K7438" t="str">
            <v>Katerin Vazquez</v>
          </cell>
          <cell r="L7438" t="str">
            <v>AMAGUAA,A AV  HUANCAVILCA  2613 ORELLANA</v>
          </cell>
          <cell r="M7438" t="str">
            <v>1758401101</v>
          </cell>
          <cell r="N7438" t="str">
            <v>0960753625/0992505623</v>
          </cell>
          <cell r="O7438" t="str">
            <v/>
          </cell>
          <cell r="P7438" t="str">
            <v>QUITO</v>
          </cell>
          <cell r="Q7438" t="str">
            <v>QUITO</v>
          </cell>
          <cell r="R7438" t="str">
            <v>PICHINCHA</v>
          </cell>
          <cell r="T7438" t="str">
            <v>FLEXTRANS UIO</v>
          </cell>
          <cell r="U7438" t="str">
            <v>FLEXNETUIO_LOCAL</v>
          </cell>
          <cell r="V7438">
            <v>1</v>
          </cell>
          <cell r="W7438">
            <v>1</v>
          </cell>
          <cell r="X7438" t="str">
            <v>FLEXNET ECUADOR - FLEXTUENTI</v>
          </cell>
          <cell r="Y7438" t="str">
            <v>CALLE 28 DE JUNIO S/N Y GARCIA MORENO ENTRADA LLANO GRANDE</v>
          </cell>
        </row>
        <row r="7439">
          <cell r="A7439" t="str">
            <v>414384750</v>
          </cell>
          <cell r="B7439">
            <v>479192</v>
          </cell>
          <cell r="C7439" t="str">
            <v>414384750</v>
          </cell>
          <cell r="D7439" t="str">
            <v>FLEXTUENTI</v>
          </cell>
          <cell r="E7439" t="str">
            <v>DESPACHO</v>
          </cell>
          <cell r="F7439" t="str">
            <v>NORMAL</v>
          </cell>
          <cell r="G7439" t="str">
            <v>031080414384750</v>
          </cell>
          <cell r="H7439">
            <v>44909</v>
          </cell>
          <cell r="I7439" t="str">
            <v>ENTREGADO</v>
          </cell>
          <cell r="J7439">
            <v>44910</v>
          </cell>
          <cell r="K7439" t="str">
            <v>TATIANA CAGUA</v>
          </cell>
          <cell r="L7439" t="str">
            <v>SANTO DOMINGO  AV 29 DE MAYO  SN  CALLE LATACUNGA</v>
          </cell>
          <cell r="M7439" t="str">
            <v>1315026193</v>
          </cell>
          <cell r="N7439" t="str">
            <v>0998556415/0939243281</v>
          </cell>
          <cell r="O7439" t="str">
            <v/>
          </cell>
          <cell r="P7439" t="str">
            <v>SANTO DOMINGO</v>
          </cell>
          <cell r="Q7439" t="str">
            <v>SANTO DOMINGO</v>
          </cell>
          <cell r="R7439" t="str">
            <v>SANTO DOMINGO DE LOS TSACHILAS</v>
          </cell>
          <cell r="T7439" t="str">
            <v>TRAMACO</v>
          </cell>
          <cell r="U7439" t="str">
            <v>FLEXNETUIO_PROVINCIA</v>
          </cell>
          <cell r="V7439">
            <v>1</v>
          </cell>
          <cell r="W7439">
            <v>1</v>
          </cell>
          <cell r="X7439" t="str">
            <v>FLEXNET ECUADOR - FLEXTUENTI</v>
          </cell>
          <cell r="Y7439" t="str">
            <v>CALLE 28 DE JUNIO S/N Y GARCIA MORENO ENTRADA LLANO GRANDE</v>
          </cell>
        </row>
        <row r="7440">
          <cell r="A7440" t="str">
            <v>414384751</v>
          </cell>
          <cell r="B7440">
            <v>479193</v>
          </cell>
          <cell r="C7440" t="str">
            <v>414384751</v>
          </cell>
          <cell r="D7440" t="str">
            <v>FLEXTUENTI</v>
          </cell>
          <cell r="E7440" t="str">
            <v>DESPACHO</v>
          </cell>
          <cell r="F7440" t="str">
            <v>NORMAL</v>
          </cell>
          <cell r="G7440" t="str">
            <v>FT75397</v>
          </cell>
          <cell r="H7440">
            <v>44909</v>
          </cell>
          <cell r="I7440" t="str">
            <v>ENTREGADO</v>
          </cell>
          <cell r="J7440">
            <v>44910</v>
          </cell>
          <cell r="K7440" t="str">
            <v>Angel Cjeme</v>
          </cell>
          <cell r="L7440" t="str">
            <v>EL CONDADO PERIMETRAL DERECHA  OE6 13  CALLE D</v>
          </cell>
          <cell r="M7440" t="str">
            <v>1715139042</v>
          </cell>
          <cell r="N7440" t="str">
            <v>0987090304/0987867772</v>
          </cell>
          <cell r="O7440" t="str">
            <v/>
          </cell>
          <cell r="P7440" t="str">
            <v>QUITO</v>
          </cell>
          <cell r="Q7440" t="str">
            <v>QUITO</v>
          </cell>
          <cell r="R7440" t="str">
            <v>PICHINCHA</v>
          </cell>
          <cell r="U7440" t="str">
            <v>FLEXNETUIO_LOCAL</v>
          </cell>
          <cell r="V7440">
            <v>1</v>
          </cell>
          <cell r="W7440">
            <v>1</v>
          </cell>
          <cell r="X7440" t="str">
            <v>FLEXNET ECUADOR - FLEXTUENTI</v>
          </cell>
          <cell r="Y7440" t="str">
            <v>CALLE 28 DE JUNIO S/N Y GARCIA MORENO ENTRADA LLANO GRANDE</v>
          </cell>
        </row>
        <row r="7441">
          <cell r="A7441" t="str">
            <v>414384809</v>
          </cell>
          <cell r="B7441">
            <v>479194</v>
          </cell>
          <cell r="C7441" t="str">
            <v>414384809</v>
          </cell>
          <cell r="D7441" t="str">
            <v>FLEXTUENTI</v>
          </cell>
          <cell r="E7441" t="str">
            <v>DESPACHO</v>
          </cell>
          <cell r="F7441" t="str">
            <v>EXPRESS UIO</v>
          </cell>
          <cell r="G7441" t="str">
            <v>EC5813</v>
          </cell>
          <cell r="H7441">
            <v>44909</v>
          </cell>
          <cell r="I7441" t="str">
            <v>ENTREGADO</v>
          </cell>
          <cell r="J7441">
            <v>44909</v>
          </cell>
          <cell r="K7441" t="str">
            <v>PAUL MONTESDEOCA</v>
          </cell>
          <cell r="L7441" t="str">
            <v>COTOCOLLAO  CALLE BELLAVISTA OE3  134 REAL AUDIENCIA</v>
          </cell>
          <cell r="M7441" t="str">
            <v>1713260170</v>
          </cell>
          <cell r="N7441" t="str">
            <v>0961871434/0995260921</v>
          </cell>
          <cell r="O7441" t="str">
            <v/>
          </cell>
          <cell r="P7441" t="str">
            <v>QUITO</v>
          </cell>
          <cell r="Q7441" t="str">
            <v>QUITO</v>
          </cell>
          <cell r="R7441" t="str">
            <v>PICHINCHA</v>
          </cell>
          <cell r="T7441" t="str">
            <v>EXPRESSCON</v>
          </cell>
          <cell r="U7441" t="str">
            <v>FLEXNETUIO_LOCAL</v>
          </cell>
          <cell r="V7441">
            <v>1</v>
          </cell>
          <cell r="W7441">
            <v>1</v>
          </cell>
          <cell r="X7441" t="str">
            <v>FLEXNET ECUADOR - FLEXTUENTI</v>
          </cell>
          <cell r="Y7441" t="str">
            <v>CALLE 28 DE JUNIO S/N Y GARCIA MORENO ENTRADA LLANO GRANDE</v>
          </cell>
        </row>
        <row r="7442">
          <cell r="A7442" t="str">
            <v>WS414371873</v>
          </cell>
          <cell r="B7442">
            <v>479195</v>
          </cell>
          <cell r="C7442" t="str">
            <v>WS414371873</v>
          </cell>
          <cell r="D7442" t="str">
            <v>FLEXTUENTI</v>
          </cell>
          <cell r="E7442" t="str">
            <v>DESPACHO</v>
          </cell>
          <cell r="F7442" t="str">
            <v>NORMAL</v>
          </cell>
          <cell r="G7442" t="str">
            <v>TF89027</v>
          </cell>
          <cell r="H7442">
            <v>44909</v>
          </cell>
          <cell r="I7442" t="str">
            <v>ENTREGADO</v>
          </cell>
          <cell r="J7442">
            <v>44911</v>
          </cell>
          <cell r="K7442" t="str">
            <v>Marlon Rodriguez</v>
          </cell>
          <cell r="L7442" t="str">
            <v>SAMBORONDON  URBANIZACION VISTA SOL  MZ A VILLA 15  KILOMETRO 8 VIA SAMBORONDON</v>
          </cell>
          <cell r="M7442" t="str">
            <v>0926076258</v>
          </cell>
          <cell r="N7442" t="str">
            <v>0986783470/0986783470</v>
          </cell>
          <cell r="O7442" t="str">
            <v/>
          </cell>
          <cell r="P7442" t="str">
            <v>SAMBORONDON</v>
          </cell>
          <cell r="Q7442" t="str">
            <v>SAMBORONDON</v>
          </cell>
          <cell r="R7442" t="str">
            <v>GUAYAS</v>
          </cell>
          <cell r="T7442" t="str">
            <v>ITSACOURIER</v>
          </cell>
          <cell r="U7442" t="str">
            <v>FLEXNETUIO_GYE</v>
          </cell>
          <cell r="V7442">
            <v>1</v>
          </cell>
          <cell r="W7442">
            <v>1</v>
          </cell>
          <cell r="X7442" t="str">
            <v>FLEXNET ECUADOR - FLEXTUENTI</v>
          </cell>
          <cell r="Y7442" t="str">
            <v>CALLE 28 DE JUNIO S/N Y GARCIA MORENO ENTRADA LLANO GRANDE</v>
          </cell>
        </row>
        <row r="7443">
          <cell r="A7443" t="str">
            <v>WS414372000</v>
          </cell>
          <cell r="B7443">
            <v>479196</v>
          </cell>
          <cell r="C7443" t="str">
            <v>WS414372000</v>
          </cell>
          <cell r="D7443" t="str">
            <v>FLEXTUENTI</v>
          </cell>
          <cell r="E7443" t="str">
            <v>DESPACHO</v>
          </cell>
          <cell r="F7443" t="str">
            <v>NORMAL</v>
          </cell>
          <cell r="G7443" t="str">
            <v>FT75395</v>
          </cell>
          <cell r="H7443">
            <v>44909</v>
          </cell>
          <cell r="I7443" t="str">
            <v>ENTREGADO</v>
          </cell>
          <cell r="J7443">
            <v>44910</v>
          </cell>
          <cell r="K7443" t="str">
            <v>Sebastian Maldonado</v>
          </cell>
          <cell r="L7443" t="str">
            <v>BELISARIO QUEVEDO  CALLE C N44 14 CALLE EDMUNDO CARVAJAL</v>
          </cell>
          <cell r="M7443" t="str">
            <v>1757944994</v>
          </cell>
          <cell r="N7443" t="str">
            <v>0998978910/0998978910</v>
          </cell>
          <cell r="O7443" t="str">
            <v/>
          </cell>
          <cell r="P7443" t="str">
            <v>QUITO</v>
          </cell>
          <cell r="Q7443" t="str">
            <v>QUITO</v>
          </cell>
          <cell r="R7443" t="str">
            <v>PICHINCHA</v>
          </cell>
          <cell r="U7443" t="str">
            <v>FLEXNETUIO_LOCAL</v>
          </cell>
          <cell r="V7443">
            <v>1</v>
          </cell>
          <cell r="W7443">
            <v>1</v>
          </cell>
          <cell r="X7443" t="str">
            <v>FLEXNET ECUADOR - FLEXTUENTI</v>
          </cell>
          <cell r="Y7443" t="str">
            <v>CALLE 28 DE JUNIO S/N Y GARCIA MORENO ENTRADA LLANO GRANDE</v>
          </cell>
        </row>
        <row r="7444">
          <cell r="A7444" t="str">
            <v>WS414372026</v>
          </cell>
          <cell r="B7444">
            <v>479197</v>
          </cell>
          <cell r="C7444" t="str">
            <v>WS414372026</v>
          </cell>
          <cell r="D7444" t="str">
            <v>FLEXTUENTI</v>
          </cell>
          <cell r="E7444" t="str">
            <v>DESPACHO</v>
          </cell>
          <cell r="F7444" t="str">
            <v>NORMAL</v>
          </cell>
          <cell r="G7444" t="str">
            <v>FT75394</v>
          </cell>
          <cell r="H7444">
            <v>44909</v>
          </cell>
          <cell r="I7444" t="str">
            <v>ENTREGADO</v>
          </cell>
          <cell r="J7444">
            <v>44910</v>
          </cell>
          <cell r="K7444" t="str">
            <v>ISRAEL NICOLAS FLORES LLANOS</v>
          </cell>
          <cell r="L7444" t="str">
            <v>CONOCOTO CALLE JUAN LAGOS N10 253 ANTONIO CAICEDO</v>
          </cell>
          <cell r="M7444" t="str">
            <v>0984719463</v>
          </cell>
          <cell r="N7444" t="str">
            <v>0984719463/0984719463</v>
          </cell>
          <cell r="O7444" t="str">
            <v/>
          </cell>
          <cell r="P7444" t="str">
            <v>QUITO</v>
          </cell>
          <cell r="Q7444" t="str">
            <v>QUITO</v>
          </cell>
          <cell r="R7444" t="str">
            <v>PICHINCHA</v>
          </cell>
          <cell r="T7444" t="str">
            <v>FLEXTRANS UIO</v>
          </cell>
          <cell r="U7444" t="str">
            <v>FLEXNETUIO_LOCAL</v>
          </cell>
          <cell r="V7444">
            <v>1</v>
          </cell>
          <cell r="W7444">
            <v>1</v>
          </cell>
          <cell r="X7444" t="str">
            <v>FLEXNET ECUADOR - FLEXTUENTI</v>
          </cell>
          <cell r="Y7444" t="str">
            <v>CALLE 28 DE JUNIO S/N Y GARCIA MORENO ENTRADA LLANO GRANDE</v>
          </cell>
        </row>
        <row r="7445">
          <cell r="A7445" t="str">
            <v>WS414362777</v>
          </cell>
          <cell r="B7445">
            <v>479199</v>
          </cell>
          <cell r="C7445" t="str">
            <v>WS414362777</v>
          </cell>
          <cell r="D7445" t="str">
            <v>FLEXTUENTI</v>
          </cell>
          <cell r="E7445" t="str">
            <v>DESPACHO</v>
          </cell>
          <cell r="F7445" t="str">
            <v>NORMAL</v>
          </cell>
          <cell r="G7445" t="str">
            <v>FT75396</v>
          </cell>
          <cell r="H7445">
            <v>44909</v>
          </cell>
          <cell r="I7445" t="str">
            <v>ENTREGADO</v>
          </cell>
          <cell r="J7445">
            <v>44910</v>
          </cell>
          <cell r="K7445" t="str">
            <v>Elvis Soledispa</v>
          </cell>
          <cell r="L7445" t="str">
            <v>TURUBAMBA  CALLE   S53  MNZ 16 BLOQ 6 ALTA DPT 301 E10</v>
          </cell>
          <cell r="M7445" t="str">
            <v>1725011769</v>
          </cell>
          <cell r="N7445" t="str">
            <v>0984266261/0984266261</v>
          </cell>
          <cell r="O7445" t="str">
            <v/>
          </cell>
          <cell r="P7445" t="str">
            <v>QUITO</v>
          </cell>
          <cell r="Q7445" t="str">
            <v>QUITO</v>
          </cell>
          <cell r="R7445" t="str">
            <v>PICHINCHA</v>
          </cell>
          <cell r="U7445" t="str">
            <v>FLEXNETUIO_LOCAL</v>
          </cell>
          <cell r="V7445">
            <v>1</v>
          </cell>
          <cell r="W7445">
            <v>1</v>
          </cell>
          <cell r="X7445" t="str">
            <v>FLEXNET ECUADOR - FLEXTUENTI</v>
          </cell>
          <cell r="Y7445" t="str">
            <v>CALLE 28 DE JUNIO S/N Y GARCIA MORENO ENTRADA LLANO GRANDE</v>
          </cell>
        </row>
        <row r="7446">
          <cell r="A7446" t="str">
            <v>414232353</v>
          </cell>
          <cell r="B7446">
            <v>479155</v>
          </cell>
          <cell r="C7446" t="str">
            <v>414232353</v>
          </cell>
          <cell r="D7446" t="str">
            <v>FLEXTUENTI</v>
          </cell>
          <cell r="E7446" t="str">
            <v>DESPACHO</v>
          </cell>
          <cell r="F7446" t="str">
            <v>NORMAL</v>
          </cell>
          <cell r="G7446" t="str">
            <v>TF89026</v>
          </cell>
          <cell r="H7446">
            <v>44909</v>
          </cell>
          <cell r="I7446" t="str">
            <v>ENTREGADO</v>
          </cell>
          <cell r="J7446">
            <v>44910</v>
          </cell>
          <cell r="K7446" t="str">
            <v>JOSE FERNANDO QUINTERO VILLAQUIRAN</v>
          </cell>
          <cell r="L7446" t="str">
            <v>PUNTILLA AV SAMBORONDON  MZ M VILLA 6 SN</v>
          </cell>
          <cell r="M7446" t="str">
            <v>0924961923</v>
          </cell>
          <cell r="N7446" t="str">
            <v>0986700009/0999793963</v>
          </cell>
          <cell r="P7446" t="str">
            <v>092302</v>
          </cell>
          <cell r="Q7446" t="str">
            <v>SAMBORONDON</v>
          </cell>
          <cell r="R7446" t="str">
            <v>GUAYAS</v>
          </cell>
          <cell r="S7446" t="str">
            <v>SAMBORONDON</v>
          </cell>
          <cell r="T7446" t="str">
            <v>ITSACOURIER</v>
          </cell>
          <cell r="U7446" t="str">
            <v>FLEXNETUIO_PROVINCIA</v>
          </cell>
          <cell r="V7446">
            <v>1</v>
          </cell>
          <cell r="W7446">
            <v>1</v>
          </cell>
          <cell r="X7446" t="str">
            <v>FLEXNET ECUADOR - FLEXTUENTI</v>
          </cell>
          <cell r="Y7446" t="str">
            <v>CALLE 28 DE JUNIO S/N Y GARCIA MORENO ENTRADA LLANO GRANDE</v>
          </cell>
        </row>
        <row r="7447">
          <cell r="A7447" t="str">
            <v>414232925</v>
          </cell>
          <cell r="B7447">
            <v>479156</v>
          </cell>
          <cell r="C7447" t="str">
            <v>414232925</v>
          </cell>
          <cell r="D7447" t="str">
            <v>FLEXTUENTI</v>
          </cell>
          <cell r="E7447" t="str">
            <v>DESPACHO</v>
          </cell>
          <cell r="F7447" t="str">
            <v>NORMAL</v>
          </cell>
          <cell r="G7447" t="str">
            <v>031080414232925</v>
          </cell>
          <cell r="H7447">
            <v>44909</v>
          </cell>
          <cell r="I7447" t="str">
            <v>ENTREGADO</v>
          </cell>
          <cell r="J7447">
            <v>44911</v>
          </cell>
          <cell r="K7447" t="str">
            <v>Maria Gracia Donoso Vera</v>
          </cell>
          <cell r="L7447" t="str">
            <v>LA AURORA URBANIZACION LA JOYA ETAPA PERLA  MZ11 V20 AV LEON FEBRES CORDERO KM 14</v>
          </cell>
          <cell r="M7447" t="str">
            <v>0928700558</v>
          </cell>
          <cell r="N7447" t="str">
            <v>0939558747/0968832295</v>
          </cell>
          <cell r="O7447" t="str">
            <v/>
          </cell>
          <cell r="P7447" t="str">
            <v>DAULE</v>
          </cell>
          <cell r="Q7447" t="str">
            <v>DAULE</v>
          </cell>
          <cell r="R7447" t="str">
            <v>GUAYAS</v>
          </cell>
          <cell r="T7447" t="str">
            <v>TRAMACO</v>
          </cell>
          <cell r="U7447" t="str">
            <v>FLEXNETUIO_PROVINCIA</v>
          </cell>
          <cell r="V7447">
            <v>1</v>
          </cell>
          <cell r="W7447">
            <v>1</v>
          </cell>
          <cell r="X7447" t="str">
            <v>FLEXNET ECUADOR - FLEXTUENTI</v>
          </cell>
          <cell r="Y7447" t="str">
            <v>CALLE 28 DE JUNIO S/N Y GARCIA MORENO ENTRADA LLANO GRANDE</v>
          </cell>
        </row>
        <row r="7448">
          <cell r="A7448" t="str">
            <v>414235072</v>
          </cell>
          <cell r="B7448">
            <v>479158</v>
          </cell>
          <cell r="C7448" t="str">
            <v>414235072</v>
          </cell>
          <cell r="D7448" t="str">
            <v>FLEXTUENTI</v>
          </cell>
          <cell r="E7448" t="str">
            <v>DESPACHO</v>
          </cell>
          <cell r="F7448" t="str">
            <v>NORMAL</v>
          </cell>
          <cell r="G7448" t="str">
            <v>FT75393</v>
          </cell>
          <cell r="H7448">
            <v>44909</v>
          </cell>
          <cell r="I7448" t="str">
            <v>ENTREGADO</v>
          </cell>
          <cell r="J7448">
            <v>44911</v>
          </cell>
          <cell r="K7448" t="str">
            <v>Jose luis Cuji flores</v>
          </cell>
          <cell r="L7448" t="str">
            <v>SANGOLQUI AV PUERTO RICO S2 16  ARGENTINA</v>
          </cell>
          <cell r="M7448" t="str">
            <v>1720412624</v>
          </cell>
          <cell r="N7448" t="str">
            <v>0967642736/0990020205</v>
          </cell>
          <cell r="O7448" t="str">
            <v/>
          </cell>
          <cell r="P7448" t="str">
            <v>RUMIÑAHUI</v>
          </cell>
          <cell r="Q7448" t="str">
            <v>RUMIÑAHUI</v>
          </cell>
          <cell r="R7448" t="str">
            <v>PICHINCHA</v>
          </cell>
          <cell r="T7448" t="str">
            <v>FLEXTRANS UIO</v>
          </cell>
          <cell r="U7448" t="str">
            <v>FLEXNETUIO_LOCAL</v>
          </cell>
          <cell r="V7448">
            <v>1</v>
          </cell>
          <cell r="W7448">
            <v>1</v>
          </cell>
          <cell r="X7448" t="str">
            <v>FLEXNET ECUADOR - FLEXTUENTI</v>
          </cell>
          <cell r="Y7448" t="str">
            <v>CALLE 28 DE JUNIO S/N Y GARCIA MORENO ENTRADA LLANO GRANDE</v>
          </cell>
        </row>
        <row r="7449">
          <cell r="A7449" t="str">
            <v>414255566</v>
          </cell>
          <cell r="B7449">
            <v>479159</v>
          </cell>
          <cell r="C7449" t="str">
            <v>414255566</v>
          </cell>
          <cell r="D7449" t="str">
            <v>FLEXTUENTI</v>
          </cell>
          <cell r="E7449" t="str">
            <v>DESPACHO</v>
          </cell>
          <cell r="F7449" t="str">
            <v>NORMAL</v>
          </cell>
          <cell r="G7449" t="str">
            <v>TF88934</v>
          </cell>
          <cell r="H7449">
            <v>44909</v>
          </cell>
          <cell r="I7449" t="str">
            <v>ENTREGADO</v>
          </cell>
          <cell r="J7449">
            <v>44914</v>
          </cell>
          <cell r="K7449" t="str">
            <v>carlos jose ruiz piloso</v>
          </cell>
          <cell r="L7449" t="str">
            <v>TARQUI AVENIDA 14B SO  307 GENERAL CARLOS CONCHA TORRES</v>
          </cell>
          <cell r="M7449" t="str">
            <v>0950107540</v>
          </cell>
          <cell r="N7449" t="str">
            <v>0999363950/0978860201</v>
          </cell>
          <cell r="O7449" t="str">
            <v/>
          </cell>
          <cell r="P7449" t="str">
            <v>GUAYAQUIL</v>
          </cell>
          <cell r="Q7449" t="str">
            <v>GUAYAQUIL</v>
          </cell>
          <cell r="R7449" t="str">
            <v>GUAYAS</v>
          </cell>
          <cell r="T7449" t="str">
            <v>ITSACOURIER</v>
          </cell>
          <cell r="U7449" t="str">
            <v>FLEXNETUIO_GYE</v>
          </cell>
          <cell r="V7449">
            <v>1</v>
          </cell>
          <cell r="W7449">
            <v>1</v>
          </cell>
          <cell r="X7449" t="str">
            <v>FLEXNET ECUADOR - FLEXTUENTI</v>
          </cell>
          <cell r="Y7449" t="str">
            <v>CALLE 28 DE JUNIO S/N Y GARCIA MORENO ENTRADA LLANO GRANDE</v>
          </cell>
        </row>
        <row r="7450">
          <cell r="A7450" t="str">
            <v>414255616</v>
          </cell>
          <cell r="B7450">
            <v>479160</v>
          </cell>
          <cell r="C7450" t="str">
            <v>414255616</v>
          </cell>
          <cell r="D7450" t="str">
            <v>FLEXTUENTI</v>
          </cell>
          <cell r="E7450" t="str">
            <v>DESPACHO</v>
          </cell>
          <cell r="F7450" t="str">
            <v>NORMAL</v>
          </cell>
          <cell r="G7450" t="str">
            <v>031080414255616</v>
          </cell>
          <cell r="H7450">
            <v>44909</v>
          </cell>
          <cell r="I7450" t="str">
            <v>ENTREGADO</v>
          </cell>
          <cell r="J7450">
            <v>44910</v>
          </cell>
          <cell r="K7450" t="str">
            <v>Aspacia Magdalena Elizalde Darquea</v>
          </cell>
          <cell r="L7450" t="str">
            <v>PUERTO BOLIVAR  CALLE 14AVA  NORTE  SN  CALLE JUNIN</v>
          </cell>
          <cell r="M7450" t="str">
            <v>0700680382</v>
          </cell>
          <cell r="N7450" t="str">
            <v>0996717599/0996894444</v>
          </cell>
          <cell r="O7450" t="str">
            <v/>
          </cell>
          <cell r="P7450" t="str">
            <v>MACHALA</v>
          </cell>
          <cell r="Q7450" t="str">
            <v>MACHALA</v>
          </cell>
          <cell r="R7450" t="str">
            <v>EL ORO</v>
          </cell>
          <cell r="T7450" t="str">
            <v>TRAMACO</v>
          </cell>
          <cell r="U7450" t="str">
            <v>FLEXNETUIO_PROVINCIA</v>
          </cell>
          <cell r="V7450">
            <v>1</v>
          </cell>
          <cell r="W7450">
            <v>1</v>
          </cell>
          <cell r="X7450" t="str">
            <v>FLEXNET ECUADOR - FLEXTUENTI</v>
          </cell>
          <cell r="Y7450" t="str">
            <v>CALLE 28 DE JUNIO S/N Y GARCIA MORENO ENTRADA LLANO GRANDE</v>
          </cell>
        </row>
        <row r="7451">
          <cell r="A7451" t="str">
            <v>414255882</v>
          </cell>
          <cell r="B7451">
            <v>479161</v>
          </cell>
          <cell r="C7451" t="str">
            <v>414255882</v>
          </cell>
          <cell r="D7451" t="str">
            <v>FLEXTUENTI</v>
          </cell>
          <cell r="E7451" t="str">
            <v>DESPACHO</v>
          </cell>
          <cell r="F7451" t="str">
            <v>NORMAL</v>
          </cell>
          <cell r="G7451" t="str">
            <v>FT75411</v>
          </cell>
          <cell r="H7451">
            <v>44909</v>
          </cell>
          <cell r="I7451" t="str">
            <v>ENTREGADO</v>
          </cell>
          <cell r="J7451">
            <v>44910</v>
          </cell>
          <cell r="K7451" t="str">
            <v>Mirian Guaman</v>
          </cell>
          <cell r="L7451" t="str">
            <v>CUMBAYA CALLE DIEGO DE ROBLES  SN AV PAMPITE</v>
          </cell>
          <cell r="M7451" t="str">
            <v>1754275517</v>
          </cell>
          <cell r="N7451" t="str">
            <v>0979082437/0979264763</v>
          </cell>
          <cell r="O7451" t="str">
            <v/>
          </cell>
          <cell r="P7451" t="str">
            <v>QUITO</v>
          </cell>
          <cell r="Q7451" t="str">
            <v>QUITO</v>
          </cell>
          <cell r="R7451" t="str">
            <v>PICHINCHA</v>
          </cell>
          <cell r="T7451" t="str">
            <v>FLEXTRANS UIO</v>
          </cell>
          <cell r="U7451" t="str">
            <v>FLEXNETUIO_LOCAL</v>
          </cell>
          <cell r="V7451">
            <v>1</v>
          </cell>
          <cell r="W7451">
            <v>1</v>
          </cell>
          <cell r="X7451" t="str">
            <v>FLEXNET ECUADOR - FLEXTUENTI</v>
          </cell>
          <cell r="Y7451" t="str">
            <v>CALLE 28 DE JUNIO S/N Y GARCIA MORENO ENTRADA LLANO GRANDE</v>
          </cell>
        </row>
        <row r="7452">
          <cell r="A7452" t="str">
            <v>4726376</v>
          </cell>
          <cell r="B7452">
            <v>479154</v>
          </cell>
          <cell r="C7452" t="str">
            <v>4726376</v>
          </cell>
          <cell r="D7452" t="str">
            <v>MDELIVERY</v>
          </cell>
          <cell r="E7452" t="str">
            <v>DESPACHO</v>
          </cell>
          <cell r="F7452" t="str">
            <v>NORMAL</v>
          </cell>
          <cell r="G7452" t="str">
            <v>FT75386</v>
          </cell>
          <cell r="H7452">
            <v>44909</v>
          </cell>
          <cell r="I7452" t="str">
            <v>ENTREGADO</v>
          </cell>
          <cell r="J7452">
            <v>44911</v>
          </cell>
          <cell r="K7452" t="str">
            <v>KEVIN FABIAN COLLAGUAZO MEZA</v>
          </cell>
          <cell r="L7452" t="str">
            <v>INAQUITO AV NACIONES UNIDAS  E3 20  Y NUNEZ DE VELA</v>
          </cell>
          <cell r="M7452" t="str">
            <v>1751141142</v>
          </cell>
          <cell r="N7452" t="str">
            <v>0962301387</v>
          </cell>
          <cell r="O7452" t="str">
            <v/>
          </cell>
          <cell r="P7452" t="str">
            <v>170507</v>
          </cell>
          <cell r="Q7452" t="str">
            <v>QUITO</v>
          </cell>
          <cell r="R7452" t="str">
            <v>PICHINCHA</v>
          </cell>
          <cell r="S7452" t="str">
            <v>QUITO</v>
          </cell>
          <cell r="T7452" t="str">
            <v>FLEXTRANS UIO</v>
          </cell>
          <cell r="U7452" t="str">
            <v>FLEXNETUIO_LOCAL</v>
          </cell>
          <cell r="V7452">
            <v>1</v>
          </cell>
          <cell r="W7452">
            <v>1</v>
          </cell>
          <cell r="X7452" t="str">
            <v>FLEXNET ECUADOR - MDELIVERY</v>
          </cell>
          <cell r="Y7452" t="str">
            <v>CALLE 28 DE JUNIO S/N Y GARCIA MORENO ENTRADA LLANO GRANDE</v>
          </cell>
        </row>
        <row r="7453">
          <cell r="A7453" t="str">
            <v>4721264</v>
          </cell>
          <cell r="B7453">
            <v>479111</v>
          </cell>
          <cell r="C7453" t="str">
            <v>4721264</v>
          </cell>
          <cell r="D7453" t="str">
            <v>MDELIVERY</v>
          </cell>
          <cell r="E7453" t="str">
            <v>DESPACHO</v>
          </cell>
          <cell r="F7453" t="str">
            <v>NORMAL</v>
          </cell>
          <cell r="G7453" t="str">
            <v>TF88935</v>
          </cell>
          <cell r="H7453">
            <v>44909</v>
          </cell>
          <cell r="I7453" t="str">
            <v>ENTREGADO</v>
          </cell>
          <cell r="J7453">
            <v>44910</v>
          </cell>
          <cell r="K7453" t="str">
            <v>BRITHANY CAMILA TOMALA CHOEZ</v>
          </cell>
          <cell r="L7453" t="str">
            <v>XIMENA AV MEXICO 1300 Y GRAL TOMAS WRIGTH M</v>
          </cell>
          <cell r="M7453" t="str">
            <v>0950580027</v>
          </cell>
          <cell r="N7453" t="str">
            <v>0979122543</v>
          </cell>
          <cell r="O7453" t="str">
            <v>0979122543</v>
          </cell>
          <cell r="P7453" t="str">
            <v>090108</v>
          </cell>
          <cell r="Q7453" t="str">
            <v>GUAYAQUIL</v>
          </cell>
          <cell r="R7453" t="str">
            <v>GUAYAS</v>
          </cell>
          <cell r="S7453" t="str">
            <v>GUAYAQUIL</v>
          </cell>
          <cell r="T7453" t="str">
            <v>ITSACOURIER</v>
          </cell>
          <cell r="U7453" t="str">
            <v>FLEXNETUIO_GYE</v>
          </cell>
          <cell r="V7453">
            <v>1</v>
          </cell>
          <cell r="W7453">
            <v>1</v>
          </cell>
          <cell r="X7453" t="str">
            <v>FLEXNET ECUADOR - MDELIVERY</v>
          </cell>
          <cell r="Y7453" t="str">
            <v>CALLE 28 DE JUNIO S/N Y GARCIA MORENO ENTRADA LLANO GRANDE</v>
          </cell>
        </row>
        <row r="7454">
          <cell r="A7454" t="str">
            <v>4721371</v>
          </cell>
          <cell r="B7454">
            <v>479112</v>
          </cell>
          <cell r="C7454" t="str">
            <v>4721371</v>
          </cell>
          <cell r="D7454" t="str">
            <v>MDELIVERY</v>
          </cell>
          <cell r="E7454" t="str">
            <v>DESPACHO</v>
          </cell>
          <cell r="F7454" t="str">
            <v>DERIVADO PICK UP</v>
          </cell>
          <cell r="G7454" t="str">
            <v>031080004721371</v>
          </cell>
          <cell r="H7454">
            <v>44909</v>
          </cell>
          <cell r="I7454" t="str">
            <v>ENTREGADO</v>
          </cell>
          <cell r="J7454">
            <v>44911</v>
          </cell>
          <cell r="K7454" t="str">
            <v>LEOVER MARTIN ESTACIO JUMBO</v>
          </cell>
          <cell r="L7454" t="str">
            <v>OFICINA TRAMACO BAHIA DE CARAQUEZ</v>
          </cell>
          <cell r="M7454" t="str">
            <v>1350958631</v>
          </cell>
          <cell r="N7454" t="str">
            <v>0960207347</v>
          </cell>
          <cell r="O7454" t="str">
            <v>0960207347</v>
          </cell>
          <cell r="P7454" t="str">
            <v>BAHIA DE CARAQUEZ</v>
          </cell>
          <cell r="Q7454" t="str">
            <v>BAHIA DE CARAQUEZ</v>
          </cell>
          <cell r="R7454" t="str">
            <v>MANABI</v>
          </cell>
          <cell r="S7454" t="str">
            <v>BAHIA DE CARAQUEZ</v>
          </cell>
          <cell r="T7454" t="str">
            <v>TRAMACO</v>
          </cell>
          <cell r="V7454">
            <v>1</v>
          </cell>
          <cell r="W7454">
            <v>1</v>
          </cell>
          <cell r="X7454" t="str">
            <v>FLEXNET ECUADOR - MDELIVERY</v>
          </cell>
          <cell r="Y7454" t="str">
            <v>CALLE 28 DE JUNIO S/N Y GARCIA MORENO ENTRADA LLANO GRANDE</v>
          </cell>
        </row>
        <row r="7455">
          <cell r="A7455" t="str">
            <v>4721518</v>
          </cell>
          <cell r="B7455">
            <v>479113</v>
          </cell>
          <cell r="C7455" t="str">
            <v>4721518</v>
          </cell>
          <cell r="D7455" t="str">
            <v>MDELIVERY</v>
          </cell>
          <cell r="E7455" t="str">
            <v>DESPACHO</v>
          </cell>
          <cell r="F7455" t="str">
            <v>NORMAL</v>
          </cell>
          <cell r="G7455" t="str">
            <v>FT75376</v>
          </cell>
          <cell r="H7455">
            <v>44909</v>
          </cell>
          <cell r="I7455" t="str">
            <v>ENTREGADO</v>
          </cell>
          <cell r="J7455">
            <v>44915</v>
          </cell>
          <cell r="K7455" t="str">
            <v>CRUZ ANDRANGO JOSE ANTONIO</v>
          </cell>
          <cell r="L7455" t="str">
            <v>TUMBACO CALLE LA CERAMICA  SN VIA RUTA VIVA</v>
          </cell>
          <cell r="M7455" t="str">
            <v>1003516158</v>
          </cell>
          <cell r="N7455" t="str">
            <v>0958690078</v>
          </cell>
          <cell r="O7455" t="str">
            <v>0958690078</v>
          </cell>
          <cell r="P7455" t="str">
            <v>170903</v>
          </cell>
          <cell r="Q7455" t="str">
            <v>QUITO</v>
          </cell>
          <cell r="R7455" t="str">
            <v>PICHINCHA</v>
          </cell>
          <cell r="S7455" t="str">
            <v>TUMBACO</v>
          </cell>
          <cell r="T7455" t="str">
            <v>FLEXTRANS UIO</v>
          </cell>
          <cell r="U7455" t="str">
            <v>FLEXNETUIO_LOCAL</v>
          </cell>
          <cell r="V7455">
            <v>1</v>
          </cell>
          <cell r="W7455">
            <v>1</v>
          </cell>
          <cell r="X7455" t="str">
            <v>FLEXNET ECUADOR - MDELIVERY</v>
          </cell>
          <cell r="Y7455" t="str">
            <v>CALLE 28 DE JUNIO S/N Y GARCIA MORENO ENTRADA LLANO GRANDE</v>
          </cell>
        </row>
        <row r="7456">
          <cell r="A7456" t="str">
            <v>4722128</v>
          </cell>
          <cell r="B7456">
            <v>479114</v>
          </cell>
          <cell r="C7456" t="str">
            <v>4722128</v>
          </cell>
          <cell r="D7456" t="str">
            <v>MDELIVERY</v>
          </cell>
          <cell r="E7456" t="str">
            <v>DESPACHO</v>
          </cell>
          <cell r="F7456" t="str">
            <v>NORMAL</v>
          </cell>
          <cell r="G7456" t="str">
            <v>031080004722128</v>
          </cell>
          <cell r="H7456">
            <v>44909</v>
          </cell>
          <cell r="I7456" t="str">
            <v>ENTREGADO</v>
          </cell>
          <cell r="J7456">
            <v>44911</v>
          </cell>
          <cell r="K7456" t="str">
            <v>JOHN JOSE SANTOS GOMEZ</v>
          </cell>
          <cell r="L7456" t="str">
            <v>LA AURORA URB LA JOYA ETAPA ZAFIRO MZ 12 VILLA 31</v>
          </cell>
          <cell r="M7456" t="str">
            <v>0924114739</v>
          </cell>
          <cell r="N7456" t="str">
            <v>0981085589</v>
          </cell>
          <cell r="O7456" t="str">
            <v>0981610065</v>
          </cell>
          <cell r="P7456" t="str">
            <v>091901</v>
          </cell>
          <cell r="Q7456" t="str">
            <v>DAULE</v>
          </cell>
          <cell r="R7456" t="str">
            <v>GUAYAS</v>
          </cell>
          <cell r="S7456" t="str">
            <v>DAULE</v>
          </cell>
          <cell r="T7456" t="str">
            <v>TRAMACO</v>
          </cell>
          <cell r="V7456">
            <v>1</v>
          </cell>
          <cell r="W7456">
            <v>1</v>
          </cell>
          <cell r="X7456" t="str">
            <v>FLEXNET ECUADOR - MDELIVERY</v>
          </cell>
          <cell r="Y7456" t="str">
            <v>CALLE 28 DE JUNIO S/N Y GARCIA MORENO ENTRADA LLANO GRANDE</v>
          </cell>
        </row>
        <row r="7457">
          <cell r="A7457" t="str">
            <v>4722227</v>
          </cell>
          <cell r="B7457">
            <v>479115</v>
          </cell>
          <cell r="C7457" t="str">
            <v>4722227</v>
          </cell>
          <cell r="D7457" t="str">
            <v>MDELIVERY</v>
          </cell>
          <cell r="E7457" t="str">
            <v>DESPACHO</v>
          </cell>
          <cell r="F7457" t="str">
            <v>NORMAL</v>
          </cell>
          <cell r="G7457" t="str">
            <v>031080004722227</v>
          </cell>
          <cell r="H7457">
            <v>44909</v>
          </cell>
          <cell r="I7457" t="str">
            <v>ENTREGADO</v>
          </cell>
          <cell r="J7457">
            <v>44917</v>
          </cell>
          <cell r="K7457" t="str">
            <v>JORDY JESUS GARCIA MORALES</v>
          </cell>
          <cell r="L7457" t="str">
            <v>LIBERTAD  AV 35  SN  ENTRE CALLE 16 Y 17</v>
          </cell>
          <cell r="M7457" t="str">
            <v>2400415002</v>
          </cell>
          <cell r="N7457" t="str">
            <v>0991074216</v>
          </cell>
          <cell r="O7457" t="str">
            <v>0991074216</v>
          </cell>
          <cell r="P7457" t="str">
            <v>240202</v>
          </cell>
          <cell r="Q7457" t="str">
            <v>LA LIBERTAD</v>
          </cell>
          <cell r="R7457" t="str">
            <v>SANTA ELENA</v>
          </cell>
          <cell r="S7457" t="str">
            <v>LA LIBERTAD</v>
          </cell>
          <cell r="T7457" t="str">
            <v>TRAMACO</v>
          </cell>
          <cell r="U7457" t="str">
            <v>FLEXNETUIO_PROVINCIA</v>
          </cell>
          <cell r="V7457">
            <v>1</v>
          </cell>
          <cell r="W7457">
            <v>1</v>
          </cell>
          <cell r="X7457" t="str">
            <v>FLEXNET ECUADOR - MDELIVERY</v>
          </cell>
          <cell r="Y7457" t="str">
            <v>CALLE 28 DE JUNIO S/N Y GARCIA MORENO ENTRADA LLANO GRANDE</v>
          </cell>
        </row>
        <row r="7458">
          <cell r="A7458" t="str">
            <v>4722257</v>
          </cell>
          <cell r="B7458">
            <v>479116</v>
          </cell>
          <cell r="C7458" t="str">
            <v>4722257</v>
          </cell>
          <cell r="D7458" t="str">
            <v>MDELIVERY</v>
          </cell>
          <cell r="E7458" t="str">
            <v>DESPACHO</v>
          </cell>
          <cell r="F7458" t="str">
            <v>DERIVADO PICK UP</v>
          </cell>
          <cell r="G7458" t="str">
            <v>031080004722257</v>
          </cell>
          <cell r="H7458">
            <v>44909</v>
          </cell>
          <cell r="I7458" t="str">
            <v>ENTREGADO</v>
          </cell>
          <cell r="J7458">
            <v>44914</v>
          </cell>
          <cell r="K7458" t="str">
            <v>FERNANDEZ MENDOZA JERSON HUMBERTO</v>
          </cell>
          <cell r="L7458" t="str">
            <v>OFICINA TRAMACO PUNTO DE ATENCION VIA DAULE</v>
          </cell>
          <cell r="M7458" t="str">
            <v>1314353150</v>
          </cell>
          <cell r="N7458" t="str">
            <v>0958960001</v>
          </cell>
          <cell r="O7458" t="str">
            <v>0958960001</v>
          </cell>
          <cell r="P7458" t="str">
            <v>GUAYAQUIL</v>
          </cell>
          <cell r="Q7458" t="str">
            <v>GUAYAQUIL</v>
          </cell>
          <cell r="R7458" t="str">
            <v>GUAYAS</v>
          </cell>
          <cell r="T7458" t="str">
            <v>TRAMACO</v>
          </cell>
          <cell r="U7458" t="str">
            <v>FLEXNETUIO_GYE</v>
          </cell>
          <cell r="V7458">
            <v>1</v>
          </cell>
          <cell r="W7458">
            <v>1</v>
          </cell>
          <cell r="X7458" t="str">
            <v>FLEXNET ECUADOR - MDELIVERY</v>
          </cell>
          <cell r="Y7458" t="str">
            <v>CALLE 28 DE JUNIO S/N Y GARCIA MORENO ENTRADA LLANO GRANDE</v>
          </cell>
        </row>
        <row r="7459">
          <cell r="A7459" t="str">
            <v>4722298</v>
          </cell>
          <cell r="B7459">
            <v>479117</v>
          </cell>
          <cell r="C7459" t="str">
            <v>4722298</v>
          </cell>
          <cell r="D7459" t="str">
            <v>MDELIVERY</v>
          </cell>
          <cell r="E7459" t="str">
            <v>DESPACHO</v>
          </cell>
          <cell r="F7459" t="str">
            <v>DERIVADO PICK UP</v>
          </cell>
          <cell r="G7459" t="str">
            <v>031080004722298</v>
          </cell>
          <cell r="H7459">
            <v>44909</v>
          </cell>
          <cell r="I7459" t="str">
            <v>ENTREGADO</v>
          </cell>
          <cell r="J7459">
            <v>44915</v>
          </cell>
          <cell r="K7459" t="str">
            <v>ARTEAGA        GOMEZ          LUIMAR CECILIA</v>
          </cell>
          <cell r="L7459" t="str">
            <v>OFICINA TRAMACO QUITO ESPIRAL</v>
          </cell>
          <cell r="M7459" t="str">
            <v>1760314219</v>
          </cell>
          <cell r="N7459" t="str">
            <v>0979278718</v>
          </cell>
          <cell r="O7459" t="str">
            <v>0963162533</v>
          </cell>
          <cell r="P7459" t="str">
            <v>QUITO</v>
          </cell>
          <cell r="Q7459" t="str">
            <v>QUITO</v>
          </cell>
          <cell r="R7459" t="str">
            <v>PICHINCHA</v>
          </cell>
          <cell r="T7459" t="str">
            <v>TRAMACO</v>
          </cell>
          <cell r="U7459" t="str">
            <v>FLEXNETUIO_LOCAL</v>
          </cell>
          <cell r="V7459">
            <v>1</v>
          </cell>
          <cell r="W7459">
            <v>1</v>
          </cell>
          <cell r="X7459" t="str">
            <v>FLEXNET ECUADOR - MDELIVERY</v>
          </cell>
          <cell r="Y7459" t="str">
            <v>CALLE 28 DE JUNIO S/N Y GARCIA MORENO ENTRADA LLANO GRANDE</v>
          </cell>
        </row>
        <row r="7460">
          <cell r="A7460" t="str">
            <v>4722386</v>
          </cell>
          <cell r="B7460">
            <v>479118</v>
          </cell>
          <cell r="C7460" t="str">
            <v>4722386</v>
          </cell>
          <cell r="D7460" t="str">
            <v>MDELIVERY</v>
          </cell>
          <cell r="E7460" t="str">
            <v>DESPACHO</v>
          </cell>
          <cell r="F7460" t="str">
            <v>NORMAL</v>
          </cell>
          <cell r="G7460" t="str">
            <v>FT75388</v>
          </cell>
          <cell r="H7460">
            <v>44909</v>
          </cell>
          <cell r="I7460" t="str">
            <v>ENTREGADO</v>
          </cell>
          <cell r="J7460">
            <v>44910</v>
          </cell>
          <cell r="K7460" t="str">
            <v>ANTHONY ANDRE SALAZAR JARAMILLO</v>
          </cell>
          <cell r="L7460" t="str">
            <v>COTOCOLLAO CALLE N58H  OE15 46  Y OE15E</v>
          </cell>
          <cell r="M7460" t="str">
            <v>1728499821</v>
          </cell>
          <cell r="N7460" t="str">
            <v>0983079742</v>
          </cell>
          <cell r="O7460" t="str">
            <v>0999536151</v>
          </cell>
          <cell r="P7460" t="str">
            <v>170528</v>
          </cell>
          <cell r="Q7460" t="str">
            <v>QUITO</v>
          </cell>
          <cell r="R7460" t="str">
            <v>PICHINCHA</v>
          </cell>
          <cell r="S7460" t="str">
            <v>QUITO</v>
          </cell>
          <cell r="T7460" t="str">
            <v>FLEXTRANS UIO</v>
          </cell>
          <cell r="U7460" t="str">
            <v>FLEXNETUIO_LOCAL</v>
          </cell>
          <cell r="V7460">
            <v>1</v>
          </cell>
          <cell r="W7460">
            <v>1</v>
          </cell>
          <cell r="X7460" t="str">
            <v>FLEXNET ECUADOR - MDELIVERY</v>
          </cell>
          <cell r="Y7460" t="str">
            <v>CALLE 28 DE JUNIO S/N Y GARCIA MORENO ENTRADA LLANO GRANDE</v>
          </cell>
        </row>
        <row r="7461">
          <cell r="A7461" t="str">
            <v>4722471</v>
          </cell>
          <cell r="B7461">
            <v>479119</v>
          </cell>
          <cell r="C7461" t="str">
            <v>4722471</v>
          </cell>
          <cell r="D7461" t="str">
            <v>MDELIVERY</v>
          </cell>
          <cell r="E7461" t="str">
            <v>DESPACHO</v>
          </cell>
          <cell r="F7461" t="str">
            <v>NORMAL</v>
          </cell>
          <cell r="G7461" t="str">
            <v>TF88941</v>
          </cell>
          <cell r="H7461">
            <v>44909</v>
          </cell>
          <cell r="I7461" t="str">
            <v>ENTREGADO</v>
          </cell>
          <cell r="J7461">
            <v>44910</v>
          </cell>
          <cell r="K7461" t="str">
            <v>SAMUEL ISAAC BAUTISTA ARROYO</v>
          </cell>
          <cell r="L7461" t="str">
            <v>LETAMENDI CALLE BABAHOYO SN CALLE DOMINGO SAVIO</v>
          </cell>
          <cell r="M7461" t="str">
            <v>0960469641</v>
          </cell>
          <cell r="N7461" t="str">
            <v>0990653201</v>
          </cell>
          <cell r="O7461" t="str">
            <v>0997870353</v>
          </cell>
          <cell r="P7461" t="str">
            <v>090305</v>
          </cell>
          <cell r="Q7461" t="str">
            <v>GUAYAQUIL</v>
          </cell>
          <cell r="R7461" t="str">
            <v>GUAYAS</v>
          </cell>
          <cell r="S7461" t="str">
            <v>GUAYAQUIL</v>
          </cell>
          <cell r="T7461" t="str">
            <v>ITSACOURIER</v>
          </cell>
          <cell r="U7461" t="str">
            <v>FLEXNETUIO_GYE</v>
          </cell>
          <cell r="V7461">
            <v>1</v>
          </cell>
          <cell r="W7461">
            <v>1</v>
          </cell>
          <cell r="X7461" t="str">
            <v>FLEXNET ECUADOR - MDELIVERY</v>
          </cell>
          <cell r="Y7461" t="str">
            <v>CALLE 28 DE JUNIO S/N Y GARCIA MORENO ENTRADA LLANO GRANDE</v>
          </cell>
        </row>
        <row r="7462">
          <cell r="A7462" t="str">
            <v>4722590</v>
          </cell>
          <cell r="B7462">
            <v>479120</v>
          </cell>
          <cell r="C7462" t="str">
            <v>4722590</v>
          </cell>
          <cell r="D7462" t="str">
            <v>MDELIVERY</v>
          </cell>
          <cell r="E7462" t="str">
            <v>DESPACHO</v>
          </cell>
          <cell r="F7462" t="str">
            <v>NORMAL</v>
          </cell>
          <cell r="G7462" t="str">
            <v>FT75382</v>
          </cell>
          <cell r="H7462">
            <v>44909</v>
          </cell>
          <cell r="I7462" t="str">
            <v>DEVOLUCION_EN_PROCESO</v>
          </cell>
          <cell r="J7462">
            <v>44914</v>
          </cell>
          <cell r="K7462" t="str">
            <v>CHRISTIAN PAUL AGUIRRE PORTILLA</v>
          </cell>
          <cell r="L7462" t="str">
            <v>EL INCA CALLE TIXAN SN Y DE LAS TORONJAS</v>
          </cell>
          <cell r="M7462" t="str">
            <v>1804622718</v>
          </cell>
          <cell r="N7462" t="str">
            <v>0992919984</v>
          </cell>
          <cell r="O7462" t="str">
            <v/>
          </cell>
          <cell r="P7462" t="str">
            <v>170502</v>
          </cell>
          <cell r="Q7462" t="str">
            <v>QUITO</v>
          </cell>
          <cell r="R7462" t="str">
            <v>PICHINCHA</v>
          </cell>
          <cell r="S7462" t="str">
            <v>QUITO</v>
          </cell>
          <cell r="T7462" t="str">
            <v>FLEXTRANS UIO</v>
          </cell>
          <cell r="U7462" t="str">
            <v>FLEXNETUIO_LOCAL</v>
          </cell>
          <cell r="V7462">
            <v>1</v>
          </cell>
          <cell r="W7462">
            <v>1</v>
          </cell>
          <cell r="X7462" t="str">
            <v>FLEXNET ECUADOR - MDELIVERY</v>
          </cell>
          <cell r="Y7462" t="str">
            <v>CALLE 28 DE JUNIO S/N Y GARCIA MORENO ENTRADA LLANO GRANDE</v>
          </cell>
        </row>
        <row r="7463">
          <cell r="A7463" t="str">
            <v>4722754</v>
          </cell>
          <cell r="B7463">
            <v>479121</v>
          </cell>
          <cell r="C7463" t="str">
            <v>4722754</v>
          </cell>
          <cell r="D7463" t="str">
            <v>MDELIVERY</v>
          </cell>
          <cell r="E7463" t="str">
            <v>DESPACHO</v>
          </cell>
          <cell r="F7463" t="str">
            <v>NORMAL</v>
          </cell>
          <cell r="G7463" t="str">
            <v>FT75392</v>
          </cell>
          <cell r="H7463">
            <v>44909</v>
          </cell>
          <cell r="I7463" t="str">
            <v>ENTREGADO</v>
          </cell>
          <cell r="J7463">
            <v>44915</v>
          </cell>
          <cell r="K7463" t="str">
            <v>PILCO PAILLACHO SILVIA JANNETH</v>
          </cell>
          <cell r="L7463" t="str">
            <v>EL QUINCHE  LUIS LEON ACOSTA  SN  Y FIDEL ESTACIO NENJER</v>
          </cell>
          <cell r="M7463" t="str">
            <v>1723672273</v>
          </cell>
          <cell r="N7463" t="str">
            <v>0958947238</v>
          </cell>
          <cell r="O7463" t="str">
            <v>0958947238</v>
          </cell>
          <cell r="P7463" t="str">
            <v>170911</v>
          </cell>
          <cell r="Q7463" t="str">
            <v>QUITO</v>
          </cell>
          <cell r="R7463" t="str">
            <v>PICHINCHA</v>
          </cell>
          <cell r="S7463" t="str">
            <v>EL QUINCHE - LA ESPERANZA - FINCAS VACACIONALES BELLO HORIZONTE 1RA ETAPA - IGUINARO</v>
          </cell>
          <cell r="T7463" t="str">
            <v>FLEXTRANS UIO</v>
          </cell>
          <cell r="U7463" t="str">
            <v>FLEXNETUIO_LOCAL</v>
          </cell>
          <cell r="V7463">
            <v>1</v>
          </cell>
          <cell r="W7463">
            <v>1</v>
          </cell>
          <cell r="X7463" t="str">
            <v>FLEXNET ECUADOR - MDELIVERY</v>
          </cell>
          <cell r="Y7463" t="str">
            <v>CALLE 28 DE JUNIO S/N Y GARCIA MORENO ENTRADA LLANO GRANDE</v>
          </cell>
        </row>
        <row r="7464">
          <cell r="A7464" t="str">
            <v>4722826</v>
          </cell>
          <cell r="B7464">
            <v>479122</v>
          </cell>
          <cell r="C7464" t="str">
            <v>4722826</v>
          </cell>
          <cell r="D7464" t="str">
            <v>MDELIVERY</v>
          </cell>
          <cell r="E7464" t="str">
            <v>DESPACHO</v>
          </cell>
          <cell r="F7464" t="str">
            <v>NORMAL</v>
          </cell>
          <cell r="G7464" t="str">
            <v>031080004722826</v>
          </cell>
          <cell r="H7464">
            <v>44909</v>
          </cell>
          <cell r="I7464" t="str">
            <v>DEVOLUCION_EN_PROCESO</v>
          </cell>
          <cell r="J7464">
            <v>44923</v>
          </cell>
          <cell r="K7464" t="str">
            <v>TATIANA MARGARITA JARAMILLO SARANGO</v>
          </cell>
          <cell r="L7464" t="str">
            <v>SHUSHUFINDI  CALLE UNIDAD NACIONAL  CALLE ARGENTINA</v>
          </cell>
          <cell r="M7464" t="str">
            <v>2100648332</v>
          </cell>
          <cell r="N7464" t="str">
            <v>0959135362</v>
          </cell>
          <cell r="O7464" t="str">
            <v>0959135362</v>
          </cell>
          <cell r="P7464" t="str">
            <v>210401</v>
          </cell>
          <cell r="Q7464" t="str">
            <v>SHUSHUFINDI</v>
          </cell>
          <cell r="R7464" t="str">
            <v>SUCUMBIOS</v>
          </cell>
          <cell r="S7464" t="str">
            <v>SHUSHUFINDI - LA VICTORIA</v>
          </cell>
          <cell r="T7464" t="str">
            <v>TRAMACO</v>
          </cell>
          <cell r="U7464" t="str">
            <v>FLEXNETUIO_PROVINCIA</v>
          </cell>
          <cell r="V7464">
            <v>1</v>
          </cell>
          <cell r="W7464">
            <v>1</v>
          </cell>
          <cell r="X7464" t="str">
            <v>FLEXNET ECUADOR - MDELIVERY</v>
          </cell>
          <cell r="Y7464" t="str">
            <v>CALLE 28 DE JUNIO S/N Y GARCIA MORENO ENTRADA LLANO GRANDE</v>
          </cell>
        </row>
        <row r="7465">
          <cell r="A7465" t="str">
            <v>4722879</v>
          </cell>
          <cell r="B7465">
            <v>479123</v>
          </cell>
          <cell r="C7465" t="str">
            <v>4722879</v>
          </cell>
          <cell r="D7465" t="str">
            <v>MDELIVERY</v>
          </cell>
          <cell r="E7465" t="str">
            <v>DESPACHO</v>
          </cell>
          <cell r="F7465" t="str">
            <v>NORMAL</v>
          </cell>
          <cell r="G7465" t="str">
            <v>FT75387</v>
          </cell>
          <cell r="H7465">
            <v>44909</v>
          </cell>
          <cell r="I7465" t="str">
            <v>ENTREGADO</v>
          </cell>
          <cell r="J7465">
            <v>44910</v>
          </cell>
          <cell r="K7465" t="str">
            <v>Santiago David Jacome Guerra</v>
          </cell>
          <cell r="L7465" t="str">
            <v>INAQUITO   AV 6 DE DICIEMBRE    N31 110   CALLE WHYMPER</v>
          </cell>
          <cell r="M7465" t="str">
            <v>1721358602</v>
          </cell>
          <cell r="N7465" t="str">
            <v>0992980171</v>
          </cell>
          <cell r="O7465" t="str">
            <v>0992980171</v>
          </cell>
          <cell r="P7465" t="str">
            <v>170517</v>
          </cell>
          <cell r="Q7465" t="str">
            <v>QUITO</v>
          </cell>
          <cell r="R7465" t="str">
            <v>PICHINCHA</v>
          </cell>
          <cell r="S7465" t="str">
            <v>QUITO</v>
          </cell>
          <cell r="T7465" t="str">
            <v>TRANSERVISS</v>
          </cell>
          <cell r="U7465" t="str">
            <v>FLEXNETUIO_LOCAL</v>
          </cell>
          <cell r="V7465">
            <v>1</v>
          </cell>
          <cell r="W7465">
            <v>1</v>
          </cell>
          <cell r="X7465" t="str">
            <v>FLEXNET ECUADOR - MDELIVERY</v>
          </cell>
          <cell r="Y7465" t="str">
            <v>CALLE 28 DE JUNIO S/N Y GARCIA MORENO ENTRADA LLANO GRANDE</v>
          </cell>
        </row>
        <row r="7466">
          <cell r="A7466" t="str">
            <v>4722972</v>
          </cell>
          <cell r="B7466">
            <v>479124</v>
          </cell>
          <cell r="C7466" t="str">
            <v>4722972</v>
          </cell>
          <cell r="D7466" t="str">
            <v>MDELIVERY</v>
          </cell>
          <cell r="E7466" t="str">
            <v>DESPACHO</v>
          </cell>
          <cell r="F7466" t="str">
            <v>NORMAL</v>
          </cell>
          <cell r="G7466" t="str">
            <v>IC3864</v>
          </cell>
          <cell r="H7466">
            <v>44909</v>
          </cell>
          <cell r="I7466" t="str">
            <v>ENTREGADO</v>
          </cell>
          <cell r="J7466">
            <v>44910</v>
          </cell>
          <cell r="K7466" t="str">
            <v>MORA NARANJO AMADA IRENE</v>
          </cell>
          <cell r="L7466" t="str">
            <v>YANUNCAY CALLE FRANCISCO AZCAZUBI  SN  Y MANUEL QUIROGA</v>
          </cell>
          <cell r="M7466" t="str">
            <v>0925846677</v>
          </cell>
          <cell r="N7466" t="str">
            <v>0992915944</v>
          </cell>
          <cell r="O7466" t="str">
            <v>0992915944</v>
          </cell>
          <cell r="P7466" t="str">
            <v>010206</v>
          </cell>
          <cell r="Q7466" t="str">
            <v>CUENCA</v>
          </cell>
          <cell r="R7466" t="str">
            <v>AZUAY</v>
          </cell>
          <cell r="S7466" t="str">
            <v>CUENCA</v>
          </cell>
          <cell r="T7466" t="str">
            <v>ITSACOURIER</v>
          </cell>
          <cell r="U7466" t="str">
            <v>FLEXNETUIO_PROVINCIA</v>
          </cell>
          <cell r="V7466">
            <v>1</v>
          </cell>
          <cell r="W7466">
            <v>1</v>
          </cell>
          <cell r="X7466" t="str">
            <v>FLEXNET ECUADOR - MDELIVERY</v>
          </cell>
          <cell r="Y7466" t="str">
            <v>CALLE 28 DE JUNIO S/N Y GARCIA MORENO ENTRADA LLANO GRANDE</v>
          </cell>
        </row>
        <row r="7467">
          <cell r="A7467" t="str">
            <v>4723013</v>
          </cell>
          <cell r="B7467">
            <v>479125</v>
          </cell>
          <cell r="C7467" t="str">
            <v>4723013</v>
          </cell>
          <cell r="D7467" t="str">
            <v>MDELIVERY</v>
          </cell>
          <cell r="E7467" t="str">
            <v>DESPACHO</v>
          </cell>
          <cell r="F7467" t="str">
            <v>NORMAL</v>
          </cell>
          <cell r="G7467" t="str">
            <v>FT75391</v>
          </cell>
          <cell r="H7467">
            <v>44909</v>
          </cell>
          <cell r="I7467" t="str">
            <v>ENTREGADO</v>
          </cell>
          <cell r="J7467">
            <v>44910</v>
          </cell>
          <cell r="K7467" t="str">
            <v>ALEXANDER SEBASTIAN SOLIS ANDRADE</v>
          </cell>
          <cell r="L7467" t="str">
            <v>LA MARISCALAV 10 DE AGOSTO  SN  Y RIO DEJANEIRO</v>
          </cell>
          <cell r="M7467" t="str">
            <v>0202106647</v>
          </cell>
          <cell r="N7467" t="str">
            <v>0997764002</v>
          </cell>
          <cell r="O7467" t="str">
            <v>0997764002</v>
          </cell>
          <cell r="P7467" t="str">
            <v>170403</v>
          </cell>
          <cell r="Q7467" t="str">
            <v>QUITO</v>
          </cell>
          <cell r="R7467" t="str">
            <v>PICHINCHA</v>
          </cell>
          <cell r="S7467" t="str">
            <v>QUITO</v>
          </cell>
          <cell r="T7467" t="str">
            <v>TRANSERVISS</v>
          </cell>
          <cell r="U7467" t="str">
            <v>FLEXNETUIO_LOCAL</v>
          </cell>
          <cell r="V7467">
            <v>1</v>
          </cell>
          <cell r="W7467">
            <v>1</v>
          </cell>
          <cell r="X7467" t="str">
            <v>FLEXNET ECUADOR - MDELIVERY</v>
          </cell>
          <cell r="Y7467" t="str">
            <v>CALLE 28 DE JUNIO S/N Y GARCIA MORENO ENTRADA LLANO GRANDE</v>
          </cell>
        </row>
        <row r="7468">
          <cell r="A7468" t="str">
            <v>4723145</v>
          </cell>
          <cell r="B7468">
            <v>479126</v>
          </cell>
          <cell r="C7468" t="str">
            <v>4723145</v>
          </cell>
          <cell r="D7468" t="str">
            <v>MDELIVERY</v>
          </cell>
          <cell r="E7468" t="str">
            <v>DESPACHO</v>
          </cell>
          <cell r="F7468" t="str">
            <v>NORMAL</v>
          </cell>
          <cell r="G7468" t="str">
            <v>031080004723145</v>
          </cell>
          <cell r="H7468">
            <v>44909</v>
          </cell>
          <cell r="I7468" t="str">
            <v>ENTREGADO</v>
          </cell>
          <cell r="J7468">
            <v>44910</v>
          </cell>
          <cell r="K7468" t="str">
            <v>GILER LOOR JULIO CESAR</v>
          </cell>
          <cell r="L7468" t="str">
            <v>ELOY ALFARO CIUDADELA HECTOR COBO  MZ 25 SL 5</v>
          </cell>
          <cell r="M7468" t="str">
            <v>0921747440</v>
          </cell>
          <cell r="N7468" t="str">
            <v>0982630707</v>
          </cell>
          <cell r="O7468" t="str">
            <v>0982630707</v>
          </cell>
          <cell r="P7468" t="str">
            <v>092405</v>
          </cell>
          <cell r="Q7468" t="str">
            <v>DURAN</v>
          </cell>
          <cell r="R7468" t="str">
            <v>GUAYAS</v>
          </cell>
          <cell r="S7468" t="str">
            <v>ELOY ALFARO (DURAN)</v>
          </cell>
          <cell r="T7468" t="str">
            <v>TRAMACO</v>
          </cell>
          <cell r="U7468" t="str">
            <v>FLEXNETUIO_GYE</v>
          </cell>
          <cell r="V7468">
            <v>1</v>
          </cell>
          <cell r="W7468">
            <v>1</v>
          </cell>
          <cell r="X7468" t="str">
            <v>FLEXNET ECUADOR - MDELIVERY</v>
          </cell>
          <cell r="Y7468" t="str">
            <v>CALLE 28 DE JUNIO S/N Y GARCIA MORENO ENTRADA LLANO GRANDE</v>
          </cell>
        </row>
        <row r="7469">
          <cell r="A7469" t="str">
            <v>4723916</v>
          </cell>
          <cell r="B7469">
            <v>479127</v>
          </cell>
          <cell r="C7469" t="str">
            <v>4723916</v>
          </cell>
          <cell r="D7469" t="str">
            <v>MDELIVERY</v>
          </cell>
          <cell r="E7469" t="str">
            <v>DESPACHO</v>
          </cell>
          <cell r="F7469" t="str">
            <v>DERIVADO PICK UP</v>
          </cell>
          <cell r="G7469" t="str">
            <v>031080004723916</v>
          </cell>
          <cell r="H7469">
            <v>44909</v>
          </cell>
          <cell r="I7469" t="str">
            <v>ENTREGADO</v>
          </cell>
          <cell r="J7469">
            <v>44910</v>
          </cell>
          <cell r="K7469" t="str">
            <v>OMAR REMIGIO PUERRES CAMUEZ</v>
          </cell>
          <cell r="L7469" t="str">
            <v>OFICINA TRAMACO CAYAMBE</v>
          </cell>
          <cell r="M7469" t="str">
            <v>1003631973</v>
          </cell>
          <cell r="N7469" t="str">
            <v>0986868521</v>
          </cell>
          <cell r="O7469" t="str">
            <v>0986868521</v>
          </cell>
          <cell r="P7469" t="str">
            <v>CAYAMBE</v>
          </cell>
          <cell r="Q7469" t="str">
            <v>CAYAMBE</v>
          </cell>
          <cell r="R7469" t="str">
            <v>PICHINCHA</v>
          </cell>
          <cell r="T7469" t="str">
            <v>TRAMACO</v>
          </cell>
          <cell r="U7469" t="str">
            <v>FLEXNETUIO_PROVINCIA</v>
          </cell>
          <cell r="V7469">
            <v>1</v>
          </cell>
          <cell r="W7469">
            <v>1</v>
          </cell>
          <cell r="X7469" t="str">
            <v>FLEXNET ECUADOR - MDELIVERY</v>
          </cell>
          <cell r="Y7469" t="str">
            <v>CALLE 28 DE JUNIO S/N Y GARCIA MORENO ENTRADA LLANO GRANDE</v>
          </cell>
        </row>
        <row r="7470">
          <cell r="A7470" t="str">
            <v>4724242</v>
          </cell>
          <cell r="B7470">
            <v>479129</v>
          </cell>
          <cell r="C7470" t="str">
            <v>4724242</v>
          </cell>
          <cell r="D7470" t="str">
            <v>MDELIVERY</v>
          </cell>
          <cell r="E7470" t="str">
            <v>DESPACHO</v>
          </cell>
          <cell r="F7470" t="str">
            <v>DERIVADO PICK UP</v>
          </cell>
          <cell r="G7470" t="str">
            <v>031080004724242</v>
          </cell>
          <cell r="H7470">
            <v>44909</v>
          </cell>
          <cell r="I7470" t="str">
            <v>ENTREGADO</v>
          </cell>
          <cell r="J7470">
            <v>44911</v>
          </cell>
          <cell r="K7470" t="str">
            <v>MAVELINE MISHELL ROMAN GOYES</v>
          </cell>
          <cell r="L7470" t="str">
            <v>OFICINA TRAMACO PORTETE</v>
          </cell>
          <cell r="M7470" t="str">
            <v>0941162463</v>
          </cell>
          <cell r="N7470" t="str">
            <v>0995753582</v>
          </cell>
          <cell r="O7470" t="str">
            <v>0995753582</v>
          </cell>
          <cell r="P7470" t="str">
            <v>GUAYAQUIL</v>
          </cell>
          <cell r="Q7470" t="str">
            <v>GUAYAQUIL</v>
          </cell>
          <cell r="R7470" t="str">
            <v>GUAYAS</v>
          </cell>
          <cell r="T7470" t="str">
            <v>TRAMACO</v>
          </cell>
          <cell r="U7470" t="str">
            <v>FLEXNETUIO_GYE</v>
          </cell>
          <cell r="V7470">
            <v>1</v>
          </cell>
          <cell r="W7470">
            <v>1</v>
          </cell>
          <cell r="X7470" t="str">
            <v>FLEXNET ECUADOR - MDELIVERY</v>
          </cell>
          <cell r="Y7470" t="str">
            <v>CALLE 28 DE JUNIO S/N Y GARCIA MORENO ENTRADA LLANO GRANDE</v>
          </cell>
        </row>
        <row r="7471">
          <cell r="A7471" t="str">
            <v>4724722</v>
          </cell>
          <cell r="B7471">
            <v>479130</v>
          </cell>
          <cell r="C7471" t="str">
            <v>4724722</v>
          </cell>
          <cell r="D7471" t="str">
            <v>MDELIVERY</v>
          </cell>
          <cell r="E7471" t="str">
            <v>DESPACHO</v>
          </cell>
          <cell r="F7471" t="str">
            <v>DERIVADO PICK UP</v>
          </cell>
          <cell r="G7471" t="str">
            <v>031080004724722</v>
          </cell>
          <cell r="H7471">
            <v>44909</v>
          </cell>
          <cell r="I7471" t="str">
            <v>ENTREGADO</v>
          </cell>
          <cell r="J7471">
            <v>44910</v>
          </cell>
          <cell r="K7471" t="str">
            <v>LOPEZ PACHO LUIS MIGUEL</v>
          </cell>
          <cell r="L7471" t="str">
            <v>OFICINA TRAMACO PUNTO DE ATENCION SANTO DOMINGO</v>
          </cell>
          <cell r="M7471" t="str">
            <v>0802725291</v>
          </cell>
          <cell r="N7471" t="str">
            <v>0960033729</v>
          </cell>
          <cell r="O7471" t="str">
            <v>0963857368</v>
          </cell>
          <cell r="P7471" t="str">
            <v>SANTO DOMINGO</v>
          </cell>
          <cell r="Q7471" t="str">
            <v>SANTO DOMINGO</v>
          </cell>
          <cell r="R7471" t="str">
            <v>SANTO DOMINGO DE LOS TSACHILAS</v>
          </cell>
          <cell r="T7471" t="str">
            <v>TRAMACO</v>
          </cell>
          <cell r="U7471" t="str">
            <v>FLEXNETUIO_PROVINCIA</v>
          </cell>
          <cell r="V7471">
            <v>1</v>
          </cell>
          <cell r="W7471">
            <v>1</v>
          </cell>
          <cell r="X7471" t="str">
            <v>FLEXNET ECUADOR - MDELIVERY</v>
          </cell>
          <cell r="Y7471" t="str">
            <v>CALLE 28 DE JUNIO S/N Y GARCIA MORENO ENTRADA LLANO GRANDE</v>
          </cell>
        </row>
        <row r="7472">
          <cell r="A7472" t="str">
            <v>4725099</v>
          </cell>
          <cell r="B7472">
            <v>479131</v>
          </cell>
          <cell r="C7472" t="str">
            <v>4725099</v>
          </cell>
          <cell r="D7472" t="str">
            <v>MDELIVERY</v>
          </cell>
          <cell r="E7472" t="str">
            <v>DESPACHO</v>
          </cell>
          <cell r="F7472" t="str">
            <v>DERIVADO PICK UP</v>
          </cell>
          <cell r="G7472" t="str">
            <v>031080004725099</v>
          </cell>
          <cell r="H7472">
            <v>44909</v>
          </cell>
          <cell r="I7472" t="str">
            <v>ENTREGADO</v>
          </cell>
          <cell r="J7472">
            <v>44910</v>
          </cell>
          <cell r="K7472" t="str">
            <v>LOPEZ PACHO LUIS MIGUEL</v>
          </cell>
          <cell r="L7472" t="str">
            <v>OFICINA TRAMACO PUNTO DE ATENCION SANTO DOMINGO</v>
          </cell>
          <cell r="M7472" t="str">
            <v>0802725291</v>
          </cell>
          <cell r="N7472" t="str">
            <v>0960033729</v>
          </cell>
          <cell r="O7472" t="str">
            <v>0963857368</v>
          </cell>
          <cell r="P7472" t="str">
            <v>SANTO DOMINGO</v>
          </cell>
          <cell r="Q7472" t="str">
            <v>SANTO DOMINGO</v>
          </cell>
          <cell r="R7472" t="str">
            <v>SANTO DOMINGO DE LOS TSACHILAS</v>
          </cell>
          <cell r="T7472" t="str">
            <v>TRAMACO</v>
          </cell>
          <cell r="U7472" t="str">
            <v>FLEXNETUIO_PROVINCIA</v>
          </cell>
          <cell r="V7472">
            <v>1</v>
          </cell>
          <cell r="W7472">
            <v>1</v>
          </cell>
          <cell r="X7472" t="str">
            <v>FLEXNET ECUADOR - MDELIVERY</v>
          </cell>
          <cell r="Y7472" t="str">
            <v>CALLE 28 DE JUNIO S/N Y GARCIA MORENO ENTRADA LLANO GRANDE</v>
          </cell>
        </row>
        <row r="7473">
          <cell r="A7473" t="str">
            <v>4725171</v>
          </cell>
          <cell r="B7473">
            <v>479132</v>
          </cell>
          <cell r="C7473" t="str">
            <v>4725171</v>
          </cell>
          <cell r="D7473" t="str">
            <v>MDELIVERY</v>
          </cell>
          <cell r="E7473" t="str">
            <v>DESPACHO</v>
          </cell>
          <cell r="F7473" t="str">
            <v>NORMAL</v>
          </cell>
          <cell r="G7473" t="str">
            <v>FT75381</v>
          </cell>
          <cell r="H7473">
            <v>44909</v>
          </cell>
          <cell r="I7473" t="str">
            <v>ENTREGADO</v>
          </cell>
          <cell r="J7473">
            <v>44910</v>
          </cell>
          <cell r="K7473" t="str">
            <v>ELENA MAGALI VALDEZ AIGAJE</v>
          </cell>
          <cell r="L7473" t="str">
            <v>CUMBAYA AV MARIA ANGELICA IDROVO OE1 38 CALLE GENERAL ELOY ALFARO</v>
          </cell>
          <cell r="M7473" t="str">
            <v>1711664746</v>
          </cell>
          <cell r="N7473" t="str">
            <v>0998375266</v>
          </cell>
          <cell r="O7473" t="str">
            <v/>
          </cell>
          <cell r="P7473" t="str">
            <v>170901</v>
          </cell>
          <cell r="Q7473" t="str">
            <v>QUITO</v>
          </cell>
          <cell r="R7473" t="str">
            <v>PICHINCHA</v>
          </cell>
          <cell r="S7473" t="str">
            <v>CUMBAYA</v>
          </cell>
          <cell r="T7473" t="str">
            <v>FLEXTRANS UIO</v>
          </cell>
          <cell r="U7473" t="str">
            <v>FLEXNETUIO_LOCAL</v>
          </cell>
          <cell r="V7473">
            <v>1</v>
          </cell>
          <cell r="W7473">
            <v>1</v>
          </cell>
          <cell r="X7473" t="str">
            <v>FLEXNET ECUADOR - MDELIVERY</v>
          </cell>
          <cell r="Y7473" t="str">
            <v>CALLE 28 DE JUNIO S/N Y GARCIA MORENO ENTRADA LLANO GRANDE</v>
          </cell>
        </row>
        <row r="7474">
          <cell r="A7474" t="str">
            <v>4725381</v>
          </cell>
          <cell r="B7474">
            <v>479133</v>
          </cell>
          <cell r="C7474" t="str">
            <v>4725381</v>
          </cell>
          <cell r="D7474" t="str">
            <v>MDELIVERY</v>
          </cell>
          <cell r="E7474" t="str">
            <v>DESPACHO</v>
          </cell>
          <cell r="F7474" t="str">
            <v>NORMAL</v>
          </cell>
          <cell r="G7474" t="str">
            <v>FT75384</v>
          </cell>
          <cell r="H7474">
            <v>44909</v>
          </cell>
          <cell r="I7474" t="str">
            <v>ENTREGADO</v>
          </cell>
          <cell r="J7474">
            <v>44910</v>
          </cell>
          <cell r="K7474" t="str">
            <v>PEDEMONTE CHACIN NAYELITH JOSE</v>
          </cell>
          <cell r="L7474" t="str">
            <v>COCHAPAMBA CALLE MARIANO HURTADO N50 80 CALLE VICENTE HEREDIA</v>
          </cell>
          <cell r="M7474" t="str">
            <v>1759903881</v>
          </cell>
          <cell r="N7474" t="str">
            <v>0998748908</v>
          </cell>
          <cell r="O7474" t="str">
            <v>0998748908</v>
          </cell>
          <cell r="P7474" t="str">
            <v>170528</v>
          </cell>
          <cell r="Q7474" t="str">
            <v>QUITO</v>
          </cell>
          <cell r="R7474" t="str">
            <v>PICHINCHA</v>
          </cell>
          <cell r="S7474" t="str">
            <v>QUITO</v>
          </cell>
          <cell r="T7474" t="str">
            <v>FLEXTRANS UIO</v>
          </cell>
          <cell r="U7474" t="str">
            <v>FLEXNETUIO_LOCAL</v>
          </cell>
          <cell r="V7474">
            <v>1</v>
          </cell>
          <cell r="W7474">
            <v>1</v>
          </cell>
          <cell r="X7474" t="str">
            <v>FLEXNET ECUADOR - MDELIVERY</v>
          </cell>
          <cell r="Y7474" t="str">
            <v>CALLE 28 DE JUNIO S/N Y GARCIA MORENO ENTRADA LLANO GRANDE</v>
          </cell>
        </row>
        <row r="7475">
          <cell r="A7475" t="str">
            <v>4725390</v>
          </cell>
          <cell r="B7475">
            <v>479134</v>
          </cell>
          <cell r="C7475" t="str">
            <v>4725390</v>
          </cell>
          <cell r="D7475" t="str">
            <v>MDELIVERY</v>
          </cell>
          <cell r="E7475" t="str">
            <v>DESPACHO</v>
          </cell>
          <cell r="F7475" t="str">
            <v>DERIVADO PICK UP</v>
          </cell>
          <cell r="G7475" t="str">
            <v>031080004725390</v>
          </cell>
          <cell r="H7475">
            <v>44909</v>
          </cell>
          <cell r="I7475" t="str">
            <v>ENTREGADO</v>
          </cell>
          <cell r="J7475">
            <v>44915</v>
          </cell>
          <cell r="K7475" t="str">
            <v>JOSE MIGUEL CHIMBO AVILA</v>
          </cell>
          <cell r="L7475" t="str">
            <v>OFICINA TRAMACO QUEVEDO</v>
          </cell>
          <cell r="M7475" t="str">
            <v>1717560211</v>
          </cell>
          <cell r="N7475" t="str">
            <v>0939399944</v>
          </cell>
          <cell r="O7475" t="str">
            <v/>
          </cell>
          <cell r="P7475" t="str">
            <v>QUEVEDO</v>
          </cell>
          <cell r="Q7475" t="str">
            <v>QUEVEDO</v>
          </cell>
          <cell r="R7475" t="str">
            <v>LOS RIOS</v>
          </cell>
          <cell r="T7475" t="str">
            <v>TRAMACO</v>
          </cell>
          <cell r="U7475" t="str">
            <v>FLEXNETUIO_PROVINCIA</v>
          </cell>
          <cell r="V7475">
            <v>1</v>
          </cell>
          <cell r="W7475">
            <v>1</v>
          </cell>
          <cell r="X7475" t="str">
            <v>FLEXNET ECUADOR - MDELIVERY</v>
          </cell>
          <cell r="Y7475" t="str">
            <v>CALLE 28 DE JUNIO S/N Y GARCIA MORENO ENTRADA LLANO GRANDE</v>
          </cell>
        </row>
        <row r="7476">
          <cell r="A7476" t="str">
            <v>4725397</v>
          </cell>
          <cell r="B7476">
            <v>479135</v>
          </cell>
          <cell r="C7476" t="str">
            <v>4725397</v>
          </cell>
          <cell r="D7476" t="str">
            <v>MDELIVERY</v>
          </cell>
          <cell r="E7476" t="str">
            <v>DESPACHO</v>
          </cell>
          <cell r="F7476" t="str">
            <v>NORMAL</v>
          </cell>
          <cell r="G7476" t="str">
            <v>031080004725397</v>
          </cell>
          <cell r="H7476">
            <v>44909</v>
          </cell>
          <cell r="I7476" t="str">
            <v>ENTREGADO</v>
          </cell>
          <cell r="J7476">
            <v>44910</v>
          </cell>
          <cell r="K7476" t="str">
            <v>FELIX ENRIQUE TORRES SALINAS</v>
          </cell>
          <cell r="L7476" t="str">
            <v>LA TRONCAL CALLE LUIS CORDERO  426 Y AV ALFONSO ANDRADE</v>
          </cell>
          <cell r="M7476" t="str">
            <v>0301288288</v>
          </cell>
          <cell r="N7476" t="str">
            <v>0991336883</v>
          </cell>
          <cell r="O7476" t="str">
            <v>0991336883</v>
          </cell>
          <cell r="P7476" t="str">
            <v>030302</v>
          </cell>
          <cell r="Q7476" t="str">
            <v>LA TRONCAL</v>
          </cell>
          <cell r="R7476" t="str">
            <v>CAÑAR</v>
          </cell>
          <cell r="S7476" t="str">
            <v>LA TRONCAL - VOLUNTAD DE DIOS</v>
          </cell>
          <cell r="T7476" t="str">
            <v>TRAMACO</v>
          </cell>
          <cell r="U7476" t="str">
            <v>FLEXNETUIO_PROVINCIA</v>
          </cell>
          <cell r="V7476">
            <v>1</v>
          </cell>
          <cell r="W7476">
            <v>1</v>
          </cell>
          <cell r="X7476" t="str">
            <v>FLEXNET ECUADOR - MDELIVERY</v>
          </cell>
          <cell r="Y7476" t="str">
            <v>CALLE 28 DE JUNIO S/N Y GARCIA MORENO ENTRADA LLANO GRANDE</v>
          </cell>
        </row>
        <row r="7477">
          <cell r="A7477" t="str">
            <v>4725427</v>
          </cell>
          <cell r="B7477">
            <v>479136</v>
          </cell>
          <cell r="C7477" t="str">
            <v>4725427</v>
          </cell>
          <cell r="D7477" t="str">
            <v>MDELIVERY</v>
          </cell>
          <cell r="E7477" t="str">
            <v>DESPACHO</v>
          </cell>
          <cell r="F7477" t="str">
            <v>DERIVADO PICK UP</v>
          </cell>
          <cell r="G7477" t="str">
            <v>031080004725427</v>
          </cell>
          <cell r="H7477">
            <v>44909</v>
          </cell>
          <cell r="I7477" t="str">
            <v>ENTREGADO</v>
          </cell>
          <cell r="J7477">
            <v>44910</v>
          </cell>
          <cell r="K7477" t="str">
            <v>JOHNNY ANTONINO CABEZAS FUENTES</v>
          </cell>
          <cell r="L7477" t="str">
            <v>OFICINA TRAMACO PORTOVIEJO</v>
          </cell>
          <cell r="M7477" t="str">
            <v>1713267183</v>
          </cell>
          <cell r="N7477" t="str">
            <v>0968769090</v>
          </cell>
          <cell r="O7477" t="str">
            <v>0980925467</v>
          </cell>
          <cell r="P7477" t="str">
            <v>PORTOVIEJO</v>
          </cell>
          <cell r="Q7477" t="str">
            <v>PORTOVIEJO</v>
          </cell>
          <cell r="R7477" t="str">
            <v>MANABI</v>
          </cell>
          <cell r="T7477" t="str">
            <v>TRAMACO</v>
          </cell>
          <cell r="U7477" t="str">
            <v>FLEXNETUIO_PROVINCIA</v>
          </cell>
          <cell r="V7477">
            <v>1</v>
          </cell>
          <cell r="W7477">
            <v>1</v>
          </cell>
          <cell r="X7477" t="str">
            <v>FLEXNET ECUADOR - MDELIVERY</v>
          </cell>
          <cell r="Y7477" t="str">
            <v>CALLE 28 DE JUNIO S/N Y GARCIA MORENO ENTRADA LLANO GRANDE</v>
          </cell>
        </row>
        <row r="7478">
          <cell r="A7478" t="str">
            <v>4725513</v>
          </cell>
          <cell r="B7478">
            <v>479137</v>
          </cell>
          <cell r="C7478" t="str">
            <v>4725513</v>
          </cell>
          <cell r="D7478" t="str">
            <v>MDELIVERY</v>
          </cell>
          <cell r="E7478" t="str">
            <v>DESPACHO</v>
          </cell>
          <cell r="F7478" t="str">
            <v>NORMAL</v>
          </cell>
          <cell r="G7478" t="str">
            <v>031080004725513</v>
          </cell>
          <cell r="H7478">
            <v>44909</v>
          </cell>
          <cell r="I7478" t="str">
            <v>ENTREGADO</v>
          </cell>
          <cell r="J7478">
            <v>44910</v>
          </cell>
          <cell r="K7478" t="str">
            <v>NOEMI STEFANIA BERNARDINO PALACIOS</v>
          </cell>
          <cell r="L7478" t="str">
            <v>ELOY ALFARO CDLA FERROVIARIA 3 MZ P SL 3</v>
          </cell>
          <cell r="M7478" t="str">
            <v>0940580889</v>
          </cell>
          <cell r="N7478" t="str">
            <v>0986377977</v>
          </cell>
          <cell r="O7478" t="str">
            <v>0900000000</v>
          </cell>
          <cell r="P7478" t="str">
            <v>092409</v>
          </cell>
          <cell r="Q7478" t="str">
            <v>DURAN</v>
          </cell>
          <cell r="R7478" t="str">
            <v>GUAYAS</v>
          </cell>
          <cell r="S7478" t="str">
            <v>ELOY ALFARO (DURAN)</v>
          </cell>
          <cell r="T7478" t="str">
            <v>TRAMACO</v>
          </cell>
          <cell r="U7478" t="str">
            <v>FLEXNETUIO_GYE</v>
          </cell>
          <cell r="V7478">
            <v>1</v>
          </cell>
          <cell r="W7478">
            <v>1</v>
          </cell>
          <cell r="X7478" t="str">
            <v>FLEXNET ECUADOR - MDELIVERY</v>
          </cell>
          <cell r="Y7478" t="str">
            <v>CALLE 28 DE JUNIO S/N Y GARCIA MORENO ENTRADA LLANO GRANDE</v>
          </cell>
        </row>
        <row r="7479">
          <cell r="A7479" t="str">
            <v>4725640</v>
          </cell>
          <cell r="B7479">
            <v>479138</v>
          </cell>
          <cell r="C7479" t="str">
            <v>4725640</v>
          </cell>
          <cell r="D7479" t="str">
            <v>MDELIVERY</v>
          </cell>
          <cell r="E7479" t="str">
            <v>DESPACHO</v>
          </cell>
          <cell r="F7479" t="str">
            <v>NORMAL</v>
          </cell>
          <cell r="G7479" t="str">
            <v>FT75377</v>
          </cell>
          <cell r="H7479">
            <v>44909</v>
          </cell>
          <cell r="I7479" t="str">
            <v>ENTREGADO</v>
          </cell>
          <cell r="J7479">
            <v>44910</v>
          </cell>
          <cell r="K7479" t="str">
            <v>VILLACIS SAMANIEGO RICARDO DANIEL</v>
          </cell>
          <cell r="L7479" t="str">
            <v>INAQUITO    AV REPUBLICA DEL SALVADOR  SN AV  PORTUGAL</v>
          </cell>
          <cell r="M7479" t="str">
            <v>1726083536</v>
          </cell>
          <cell r="N7479" t="str">
            <v>0979231531</v>
          </cell>
          <cell r="O7479" t="str">
            <v>0979231531</v>
          </cell>
          <cell r="P7479" t="str">
            <v>170505</v>
          </cell>
          <cell r="Q7479" t="str">
            <v>QUITO</v>
          </cell>
          <cell r="R7479" t="str">
            <v>PICHINCHA</v>
          </cell>
          <cell r="S7479" t="str">
            <v>QUITO</v>
          </cell>
          <cell r="T7479" t="str">
            <v>FLEXTRANS UIO</v>
          </cell>
          <cell r="U7479" t="str">
            <v>FLEXNETUIO_LOCAL</v>
          </cell>
          <cell r="V7479">
            <v>1</v>
          </cell>
          <cell r="W7479">
            <v>1</v>
          </cell>
          <cell r="X7479" t="str">
            <v>FLEXNET ECUADOR - MDELIVERY</v>
          </cell>
          <cell r="Y7479" t="str">
            <v>CALLE 28 DE JUNIO S/N Y GARCIA MORENO ENTRADA LLANO GRANDE</v>
          </cell>
        </row>
        <row r="7480">
          <cell r="A7480" t="str">
            <v>4725741</v>
          </cell>
          <cell r="B7480">
            <v>479139</v>
          </cell>
          <cell r="C7480" t="str">
            <v>4725741</v>
          </cell>
          <cell r="D7480" t="str">
            <v>MDELIVERY</v>
          </cell>
          <cell r="E7480" t="str">
            <v>DESPACHO</v>
          </cell>
          <cell r="F7480" t="str">
            <v>DERIVADO PICK UP</v>
          </cell>
          <cell r="G7480" t="str">
            <v>031080004725741</v>
          </cell>
          <cell r="H7480">
            <v>44909</v>
          </cell>
          <cell r="I7480" t="str">
            <v>ENTREGADO</v>
          </cell>
          <cell r="J7480">
            <v>44914</v>
          </cell>
          <cell r="K7480" t="str">
            <v>IRIS AURORA GARCIA REYNA</v>
          </cell>
          <cell r="L7480" t="str">
            <v>OFICINA TRAMACO QUEVEDO</v>
          </cell>
          <cell r="M7480" t="str">
            <v>1205336645</v>
          </cell>
          <cell r="N7480" t="str">
            <v>0993817878</v>
          </cell>
          <cell r="O7480" t="str">
            <v>00000000000</v>
          </cell>
          <cell r="P7480" t="str">
            <v>QUEVEDO</v>
          </cell>
          <cell r="Q7480" t="str">
            <v>QUEVEDO</v>
          </cell>
          <cell r="R7480" t="str">
            <v>LOS RIOS</v>
          </cell>
          <cell r="T7480" t="str">
            <v>TRAMACO</v>
          </cell>
          <cell r="U7480" t="str">
            <v>FLEXNETUIO_PROVINCIA</v>
          </cell>
          <cell r="V7480">
            <v>1</v>
          </cell>
          <cell r="W7480">
            <v>1</v>
          </cell>
          <cell r="X7480" t="str">
            <v>FLEXNET ECUADOR - MDELIVERY</v>
          </cell>
          <cell r="Y7480" t="str">
            <v>CALLE 28 DE JUNIO S/N Y GARCIA MORENO ENTRADA LLANO GRANDE</v>
          </cell>
        </row>
        <row r="7481">
          <cell r="A7481" t="str">
            <v>4725764</v>
          </cell>
          <cell r="B7481">
            <v>479140</v>
          </cell>
          <cell r="C7481" t="str">
            <v>4725764</v>
          </cell>
          <cell r="D7481" t="str">
            <v>MDELIVERY</v>
          </cell>
          <cell r="E7481" t="str">
            <v>DESPACHO</v>
          </cell>
          <cell r="F7481" t="str">
            <v>NORMAL</v>
          </cell>
          <cell r="G7481" t="str">
            <v>FT75379</v>
          </cell>
          <cell r="H7481">
            <v>44909</v>
          </cell>
          <cell r="I7481" t="str">
            <v>ENTREGADO</v>
          </cell>
          <cell r="J7481">
            <v>44910</v>
          </cell>
          <cell r="K7481" t="str">
            <v>RAMOS DE LA TORRE MARIA ROSA</v>
          </cell>
          <cell r="L7481" t="str">
            <v>SAN JUAN   CALLE VENEZUELA     N 16  164  CALLE RIO DE JANEIRO</v>
          </cell>
          <cell r="M7481" t="str">
            <v>1705710166</v>
          </cell>
          <cell r="N7481" t="str">
            <v>0998318001</v>
          </cell>
          <cell r="O7481" t="str">
            <v>0998318001</v>
          </cell>
          <cell r="P7481" t="str">
            <v>170402</v>
          </cell>
          <cell r="Q7481" t="str">
            <v>QUITO</v>
          </cell>
          <cell r="R7481" t="str">
            <v>PICHINCHA</v>
          </cell>
          <cell r="S7481" t="str">
            <v>QUITO</v>
          </cell>
          <cell r="T7481" t="str">
            <v>TRANSERVISS</v>
          </cell>
          <cell r="U7481" t="str">
            <v>FLEXNETUIO_LOCAL</v>
          </cell>
          <cell r="V7481">
            <v>1</v>
          </cell>
          <cell r="W7481">
            <v>1</v>
          </cell>
          <cell r="X7481" t="str">
            <v>FLEXNET ECUADOR - MDELIVERY</v>
          </cell>
          <cell r="Y7481" t="str">
            <v>CALLE 28 DE JUNIO S/N Y GARCIA MORENO ENTRADA LLANO GRANDE</v>
          </cell>
        </row>
        <row r="7482">
          <cell r="A7482" t="str">
            <v>4725766</v>
          </cell>
          <cell r="B7482">
            <v>479141</v>
          </cell>
          <cell r="C7482" t="str">
            <v>4725766</v>
          </cell>
          <cell r="D7482" t="str">
            <v>MDELIVERY</v>
          </cell>
          <cell r="E7482" t="str">
            <v>DESPACHO</v>
          </cell>
          <cell r="F7482" t="str">
            <v>NORMAL</v>
          </cell>
          <cell r="G7482" t="str">
            <v>031080004725766</v>
          </cell>
          <cell r="H7482">
            <v>44909</v>
          </cell>
          <cell r="I7482" t="str">
            <v>ENTREGADO</v>
          </cell>
          <cell r="J7482">
            <v>44910</v>
          </cell>
          <cell r="K7482" t="str">
            <v>GUSTAVO LEONARDO MACIAS GUERRERO</v>
          </cell>
          <cell r="L7482" t="str">
            <v>JARAMIJO CALLE VIA MANTA ROCAFUERTE KM 5 Y MEDIO</v>
          </cell>
          <cell r="M7482" t="str">
            <v>1311960288</v>
          </cell>
          <cell r="N7482" t="str">
            <v>0993677774</v>
          </cell>
          <cell r="O7482" t="str">
            <v>0993677774</v>
          </cell>
          <cell r="P7482" t="str">
            <v>130222</v>
          </cell>
          <cell r="Q7482" t="str">
            <v>JARAMIJO</v>
          </cell>
          <cell r="R7482" t="str">
            <v>MANABI</v>
          </cell>
          <cell r="S7482" t="str">
            <v>JARAMIJO - CDLA. NAVAL JARAMIJO - LA VICTORIA</v>
          </cell>
          <cell r="T7482" t="str">
            <v>TRAMACO</v>
          </cell>
          <cell r="U7482" t="str">
            <v>FLEXNETUIO_PROVINCIA</v>
          </cell>
          <cell r="V7482">
            <v>1</v>
          </cell>
          <cell r="W7482">
            <v>1</v>
          </cell>
          <cell r="X7482" t="str">
            <v>FLEXNET ECUADOR - MDELIVERY</v>
          </cell>
          <cell r="Y7482" t="str">
            <v>CALLE 28 DE JUNIO S/N Y GARCIA MORENO ENTRADA LLANO GRANDE</v>
          </cell>
        </row>
        <row r="7483">
          <cell r="A7483" t="str">
            <v>4725820</v>
          </cell>
          <cell r="B7483">
            <v>479142</v>
          </cell>
          <cell r="C7483" t="str">
            <v>4725820</v>
          </cell>
          <cell r="D7483" t="str">
            <v>MDELIVERY</v>
          </cell>
          <cell r="E7483" t="str">
            <v>DESPACHO</v>
          </cell>
          <cell r="F7483" t="str">
            <v>DERIVADO PICK UP</v>
          </cell>
          <cell r="G7483" t="str">
            <v>031080004725820</v>
          </cell>
          <cell r="H7483">
            <v>44909</v>
          </cell>
          <cell r="I7483" t="str">
            <v>ENTREGADO</v>
          </cell>
          <cell r="J7483">
            <v>44910</v>
          </cell>
          <cell r="K7483" t="str">
            <v>TOALA LAINEZ MIGUEL ALEJANDRO</v>
          </cell>
          <cell r="L7483" t="str">
            <v>OFICINA TRAMACO PORTETE</v>
          </cell>
          <cell r="M7483" t="str">
            <v>0920915477</v>
          </cell>
          <cell r="N7483" t="str">
            <v>0992360382</v>
          </cell>
          <cell r="O7483" t="str">
            <v>0992360382</v>
          </cell>
          <cell r="P7483" t="str">
            <v>GUAYAQUIL</v>
          </cell>
          <cell r="Q7483" t="str">
            <v>GUAYAQUIL</v>
          </cell>
          <cell r="R7483" t="str">
            <v>GUAYAS</v>
          </cell>
          <cell r="T7483" t="str">
            <v>TRAMACO</v>
          </cell>
          <cell r="V7483">
            <v>1</v>
          </cell>
          <cell r="W7483">
            <v>1</v>
          </cell>
          <cell r="X7483" t="str">
            <v>FLEXNET ECUADOR - MDELIVERY</v>
          </cell>
          <cell r="Y7483" t="str">
            <v>CALLE 28 DE JUNIO S/N Y GARCIA MORENO ENTRADA LLANO GRANDE</v>
          </cell>
        </row>
        <row r="7484">
          <cell r="A7484" t="str">
            <v>4725838</v>
          </cell>
          <cell r="B7484">
            <v>479143</v>
          </cell>
          <cell r="C7484" t="str">
            <v>4725838</v>
          </cell>
          <cell r="D7484" t="str">
            <v>MDELIVERY</v>
          </cell>
          <cell r="E7484" t="str">
            <v>DESPACHO</v>
          </cell>
          <cell r="F7484" t="str">
            <v>NORMAL</v>
          </cell>
          <cell r="G7484" t="str">
            <v>FT75389</v>
          </cell>
          <cell r="H7484">
            <v>44909</v>
          </cell>
          <cell r="I7484" t="str">
            <v>ENTREGADO</v>
          </cell>
          <cell r="J7484">
            <v>44910</v>
          </cell>
          <cell r="K7484" t="str">
            <v>FRANKLIN EDUARDO CAJO GALLEGOS</v>
          </cell>
          <cell r="L7484" t="str">
            <v>TABABELA CALLE COLECTOR DE ALPACHACA SN VIA RUTA COLLAS</v>
          </cell>
          <cell r="M7484" t="str">
            <v>1725470981</v>
          </cell>
          <cell r="N7484" t="str">
            <v>0995793663</v>
          </cell>
          <cell r="O7484" t="str">
            <v>0995793663</v>
          </cell>
          <cell r="P7484" t="str">
            <v>170907</v>
          </cell>
          <cell r="Q7484" t="str">
            <v>QUITO</v>
          </cell>
          <cell r="R7484" t="str">
            <v>PICHINCHA</v>
          </cell>
          <cell r="S7484" t="str">
            <v>TABABELA</v>
          </cell>
          <cell r="T7484" t="str">
            <v>FLEXTRANS UIO</v>
          </cell>
          <cell r="U7484" t="str">
            <v>FLEXNETUIO_LOCAL</v>
          </cell>
          <cell r="V7484">
            <v>1</v>
          </cell>
          <cell r="W7484">
            <v>1</v>
          </cell>
          <cell r="X7484" t="str">
            <v>FLEXNET ECUADOR - MDELIVERY</v>
          </cell>
          <cell r="Y7484" t="str">
            <v>CALLE 28 DE JUNIO S/N Y GARCIA MORENO ENTRADA LLANO GRANDE</v>
          </cell>
        </row>
        <row r="7485">
          <cell r="A7485" t="str">
            <v>4725842</v>
          </cell>
          <cell r="B7485">
            <v>479144</v>
          </cell>
          <cell r="C7485" t="str">
            <v>4725842</v>
          </cell>
          <cell r="D7485" t="str">
            <v>MDELIVERY</v>
          </cell>
          <cell r="E7485" t="str">
            <v>DESPACHO</v>
          </cell>
          <cell r="F7485" t="str">
            <v>NORMAL</v>
          </cell>
          <cell r="G7485" t="str">
            <v>FT75372</v>
          </cell>
          <cell r="H7485">
            <v>44909</v>
          </cell>
          <cell r="I7485" t="str">
            <v>ENTREGADO</v>
          </cell>
          <cell r="J7485">
            <v>44910</v>
          </cell>
          <cell r="K7485" t="str">
            <v>ELVIA ROSARIO SANTAMARIA SANTAMARIA</v>
          </cell>
          <cell r="L7485" t="str">
            <v>LA CONCEPCION CALLE MANUEL SERRANO  N50 238  CALLE HOMERO SALAS</v>
          </cell>
          <cell r="M7485" t="str">
            <v>1800897686</v>
          </cell>
          <cell r="N7485" t="str">
            <v>0994677936</v>
          </cell>
          <cell r="O7485" t="str">
            <v>0994677936</v>
          </cell>
          <cell r="P7485" t="str">
            <v>170511</v>
          </cell>
          <cell r="Q7485" t="str">
            <v>QUITO</v>
          </cell>
          <cell r="R7485" t="str">
            <v>PICHINCHA</v>
          </cell>
          <cell r="S7485" t="str">
            <v>QUITO</v>
          </cell>
          <cell r="T7485" t="str">
            <v>FLEXTRANS UIO</v>
          </cell>
          <cell r="U7485" t="str">
            <v>FLEXNETUIO_LOCAL</v>
          </cell>
          <cell r="V7485">
            <v>1</v>
          </cell>
          <cell r="W7485">
            <v>1</v>
          </cell>
          <cell r="X7485" t="str">
            <v>FLEXNET ECUADOR - MDELIVERY</v>
          </cell>
          <cell r="Y7485" t="str">
            <v>CALLE 28 DE JUNIO S/N Y GARCIA MORENO ENTRADA LLANO GRANDE</v>
          </cell>
        </row>
        <row r="7486">
          <cell r="A7486" t="str">
            <v>4725857</v>
          </cell>
          <cell r="B7486">
            <v>479145</v>
          </cell>
          <cell r="C7486" t="str">
            <v>4725857</v>
          </cell>
          <cell r="D7486" t="str">
            <v>MDELIVERY</v>
          </cell>
          <cell r="E7486" t="str">
            <v>DESPACHO</v>
          </cell>
          <cell r="F7486" t="str">
            <v>NORMAL</v>
          </cell>
          <cell r="G7486" t="str">
            <v>FT75378</v>
          </cell>
          <cell r="H7486">
            <v>44909</v>
          </cell>
          <cell r="I7486" t="str">
            <v>ENTREGADO</v>
          </cell>
          <cell r="J7486">
            <v>44910</v>
          </cell>
          <cell r="K7486" t="str">
            <v>ARAUZ ROMERO MONICA PATRICIA</v>
          </cell>
          <cell r="L7486" t="str">
            <v>YARUQUI CALLE GEOVANNI GUERINI O CALLE 2 SN CALLE QUITO</v>
          </cell>
          <cell r="M7486" t="str">
            <v>1708951601</v>
          </cell>
          <cell r="N7486" t="str">
            <v>0958958646</v>
          </cell>
          <cell r="O7486" t="str">
            <v>0958958646</v>
          </cell>
          <cell r="P7486" t="str">
            <v>170908</v>
          </cell>
          <cell r="Q7486" t="str">
            <v>QUITO</v>
          </cell>
          <cell r="R7486" t="str">
            <v>PICHINCHA</v>
          </cell>
          <cell r="S7486" t="str">
            <v>YARUQUI</v>
          </cell>
          <cell r="T7486" t="str">
            <v>FLEXTRANS UIO</v>
          </cell>
          <cell r="U7486" t="str">
            <v>FLEXNETUIO_LOCAL</v>
          </cell>
          <cell r="V7486">
            <v>1</v>
          </cell>
          <cell r="W7486">
            <v>1</v>
          </cell>
          <cell r="X7486" t="str">
            <v>FLEXNET ECUADOR - MDELIVERY</v>
          </cell>
          <cell r="Y7486" t="str">
            <v>CALLE 28 DE JUNIO S/N Y GARCIA MORENO ENTRADA LLANO GRANDE</v>
          </cell>
        </row>
        <row r="7487">
          <cell r="A7487" t="str">
            <v>4725894</v>
          </cell>
          <cell r="B7487">
            <v>479146</v>
          </cell>
          <cell r="C7487" t="str">
            <v>4725894</v>
          </cell>
          <cell r="D7487" t="str">
            <v>MDELIVERY</v>
          </cell>
          <cell r="E7487" t="str">
            <v>DESPACHO</v>
          </cell>
          <cell r="F7487" t="str">
            <v>NORMAL</v>
          </cell>
          <cell r="G7487" t="str">
            <v>FT75373</v>
          </cell>
          <cell r="H7487">
            <v>44909</v>
          </cell>
          <cell r="I7487" t="str">
            <v>ENTREGADO</v>
          </cell>
          <cell r="J7487">
            <v>44910</v>
          </cell>
          <cell r="K7487" t="str">
            <v>KAREN LORENA ORMAZA ABAD</v>
          </cell>
          <cell r="L7487" t="str">
            <v>CUMBAYA CALLE GASPAR DE VILLAROEL  E1 128 Y CHIMBORAZO</v>
          </cell>
          <cell r="M7487" t="str">
            <v>1715038814</v>
          </cell>
          <cell r="N7487" t="str">
            <v>0983344870</v>
          </cell>
          <cell r="O7487" t="str">
            <v>0983344870</v>
          </cell>
          <cell r="P7487" t="str">
            <v>170901</v>
          </cell>
          <cell r="Q7487" t="str">
            <v>QUITO</v>
          </cell>
          <cell r="R7487" t="str">
            <v>PICHINCHA</v>
          </cell>
          <cell r="S7487" t="str">
            <v>CUMBAYA</v>
          </cell>
          <cell r="T7487" t="str">
            <v>FLEXTRANS UIO</v>
          </cell>
          <cell r="U7487" t="str">
            <v>FLEXNETUIO_LOCAL</v>
          </cell>
          <cell r="V7487">
            <v>1</v>
          </cell>
          <cell r="W7487">
            <v>1</v>
          </cell>
          <cell r="X7487" t="str">
            <v>FLEXNET ECUADOR - MDELIVERY</v>
          </cell>
          <cell r="Y7487" t="str">
            <v>CALLE 28 DE JUNIO S/N Y GARCIA MORENO ENTRADA LLANO GRANDE</v>
          </cell>
        </row>
        <row r="7488">
          <cell r="A7488" t="str">
            <v>4725901</v>
          </cell>
          <cell r="B7488">
            <v>479147</v>
          </cell>
          <cell r="C7488" t="str">
            <v>4725901</v>
          </cell>
          <cell r="D7488" t="str">
            <v>MDELIVERY</v>
          </cell>
          <cell r="E7488" t="str">
            <v>DESPACHO</v>
          </cell>
          <cell r="F7488" t="str">
            <v>NORMAL</v>
          </cell>
          <cell r="G7488" t="str">
            <v>FT75383</v>
          </cell>
          <cell r="H7488">
            <v>44909</v>
          </cell>
          <cell r="I7488" t="str">
            <v>ENTREGADO</v>
          </cell>
          <cell r="J7488">
            <v>44910</v>
          </cell>
          <cell r="K7488" t="str">
            <v>STEPHANIE VANESSA DEFAZ MENA</v>
          </cell>
          <cell r="L7488" t="str">
            <v>COCHAPAMBA AV DEL PARQUE  SN CALLE ALONSO DE TORRES</v>
          </cell>
          <cell r="M7488" t="str">
            <v>1719083634</v>
          </cell>
          <cell r="N7488" t="str">
            <v>0979020361</v>
          </cell>
          <cell r="O7488" t="str">
            <v>0979020361</v>
          </cell>
          <cell r="P7488" t="str">
            <v>170528</v>
          </cell>
          <cell r="Q7488" t="str">
            <v>QUITO</v>
          </cell>
          <cell r="R7488" t="str">
            <v>PICHINCHA</v>
          </cell>
          <cell r="S7488" t="str">
            <v>QUITO</v>
          </cell>
          <cell r="T7488" t="str">
            <v>FLEXTRANS UIO</v>
          </cell>
          <cell r="U7488" t="str">
            <v>FLEXNETUIO_LOCAL</v>
          </cell>
          <cell r="V7488">
            <v>1</v>
          </cell>
          <cell r="W7488">
            <v>1</v>
          </cell>
          <cell r="X7488" t="str">
            <v>FLEXNET ECUADOR - MDELIVERY</v>
          </cell>
          <cell r="Y7488" t="str">
            <v>CALLE 28 DE JUNIO S/N Y GARCIA MORENO ENTRADA LLANO GRANDE</v>
          </cell>
        </row>
        <row r="7489">
          <cell r="A7489" t="str">
            <v>4725943</v>
          </cell>
          <cell r="B7489">
            <v>479148</v>
          </cell>
          <cell r="C7489" t="str">
            <v>4725943</v>
          </cell>
          <cell r="D7489" t="str">
            <v>MDELIVERY</v>
          </cell>
          <cell r="E7489" t="str">
            <v>DESPACHO</v>
          </cell>
          <cell r="F7489" t="str">
            <v>NORMAL</v>
          </cell>
          <cell r="G7489" t="str">
            <v>FT75390</v>
          </cell>
          <cell r="H7489">
            <v>44909</v>
          </cell>
          <cell r="I7489" t="str">
            <v>ENTREGADO</v>
          </cell>
          <cell r="J7489">
            <v>44910</v>
          </cell>
          <cell r="K7489" t="str">
            <v>PABLO ANDRES ANDRADE FERNANDEZ</v>
          </cell>
          <cell r="L7489" t="str">
            <v>CALDERON CALLE EL ARENAL SN CALLE GIOVANNI CALLES LASCANO</v>
          </cell>
          <cell r="M7489" t="str">
            <v>1721602512</v>
          </cell>
          <cell r="N7489" t="str">
            <v>0998506068</v>
          </cell>
          <cell r="O7489" t="str">
            <v/>
          </cell>
          <cell r="P7489" t="str">
            <v>170203</v>
          </cell>
          <cell r="Q7489" t="str">
            <v>QUITO</v>
          </cell>
          <cell r="R7489" t="str">
            <v>PICHINCHA</v>
          </cell>
          <cell r="S7489" t="str">
            <v>CALDERON (CARAPUNGO)</v>
          </cell>
          <cell r="T7489" t="str">
            <v>FLEXTRANS UIO</v>
          </cell>
          <cell r="U7489" t="str">
            <v>FLEXNETUIO_LOCAL</v>
          </cell>
          <cell r="V7489">
            <v>1</v>
          </cell>
          <cell r="W7489">
            <v>1</v>
          </cell>
          <cell r="X7489" t="str">
            <v>FLEXNET ECUADOR - MDELIVERY</v>
          </cell>
          <cell r="Y7489" t="str">
            <v>CALLE 28 DE JUNIO S/N Y GARCIA MORENO ENTRADA LLANO GRANDE</v>
          </cell>
        </row>
        <row r="7490">
          <cell r="A7490" t="str">
            <v>4725964</v>
          </cell>
          <cell r="B7490">
            <v>479149</v>
          </cell>
          <cell r="C7490" t="str">
            <v>4725964</v>
          </cell>
          <cell r="D7490" t="str">
            <v>MDELIVERY</v>
          </cell>
          <cell r="E7490" t="str">
            <v>DESPACHO</v>
          </cell>
          <cell r="F7490" t="str">
            <v>NORMAL</v>
          </cell>
          <cell r="G7490" t="str">
            <v>031080004725964</v>
          </cell>
          <cell r="H7490">
            <v>44909</v>
          </cell>
          <cell r="I7490" t="str">
            <v>ENTREGADO</v>
          </cell>
          <cell r="J7490">
            <v>44911</v>
          </cell>
          <cell r="K7490" t="str">
            <v>AGUILAR FEIJOO MILADI ROSALINDA</v>
          </cell>
          <cell r="L7490" t="str">
            <v>SANTA ROSA  CALLE 15 DE OCTUBRE  SN CALLE OLMEDO</v>
          </cell>
          <cell r="M7490" t="str">
            <v>0701157307</v>
          </cell>
          <cell r="N7490" t="str">
            <v>0997227256</v>
          </cell>
          <cell r="O7490" t="str">
            <v>0939326648</v>
          </cell>
          <cell r="P7490" t="str">
            <v>070602</v>
          </cell>
          <cell r="Q7490" t="str">
            <v>SANTA ROSA</v>
          </cell>
          <cell r="R7490" t="str">
            <v>EL ORO</v>
          </cell>
          <cell r="S7490" t="str">
            <v>SANTA ROSA</v>
          </cell>
          <cell r="T7490" t="str">
            <v>TRAMACO</v>
          </cell>
          <cell r="U7490" t="str">
            <v>FLEXNETUIO_PROVINCIA</v>
          </cell>
          <cell r="V7490">
            <v>1</v>
          </cell>
          <cell r="W7490">
            <v>1</v>
          </cell>
          <cell r="X7490" t="str">
            <v>FLEXNET ECUADOR - MDELIVERY</v>
          </cell>
          <cell r="Y7490" t="str">
            <v>CALLE 28 DE JUNIO S/N Y GARCIA MORENO ENTRADA LLANO GRANDE</v>
          </cell>
        </row>
        <row r="7491">
          <cell r="A7491" t="str">
            <v>4725968</v>
          </cell>
          <cell r="B7491">
            <v>479150</v>
          </cell>
          <cell r="C7491" t="str">
            <v>4725968</v>
          </cell>
          <cell r="D7491" t="str">
            <v>MDELIVERY</v>
          </cell>
          <cell r="E7491" t="str">
            <v>DESPACHO</v>
          </cell>
          <cell r="F7491" t="str">
            <v>NORMAL</v>
          </cell>
          <cell r="G7491" t="str">
            <v>031080004725968</v>
          </cell>
          <cell r="H7491">
            <v>44909</v>
          </cell>
          <cell r="I7491" t="str">
            <v>ENTREGADO</v>
          </cell>
          <cell r="J7491">
            <v>44914</v>
          </cell>
          <cell r="K7491" t="str">
            <v>LUIS FABRICIO MENDOZA DIAZ</v>
          </cell>
          <cell r="L7491" t="str">
            <v>SAN PEDRO DE LA BENDITA     AV LOJA  SN AV 29 DE JUNIO</v>
          </cell>
          <cell r="M7491" t="str">
            <v>1150135901</v>
          </cell>
          <cell r="N7491" t="str">
            <v>0983290497</v>
          </cell>
          <cell r="O7491" t="str">
            <v/>
          </cell>
          <cell r="P7491" t="str">
            <v>110205</v>
          </cell>
          <cell r="Q7491" t="str">
            <v>CATAMAYO</v>
          </cell>
          <cell r="R7491" t="str">
            <v>LOJA</v>
          </cell>
          <cell r="S7491" t="str">
            <v>SAN PEDRO DE LA BENDITA</v>
          </cell>
          <cell r="T7491" t="str">
            <v>TRAMACO</v>
          </cell>
          <cell r="U7491" t="str">
            <v>FLEXNETUIO_PROVINCIA</v>
          </cell>
          <cell r="V7491">
            <v>1</v>
          </cell>
          <cell r="W7491">
            <v>1</v>
          </cell>
          <cell r="X7491" t="str">
            <v>FLEXNET ECUADOR - MDELIVERY</v>
          </cell>
          <cell r="Y7491" t="str">
            <v>CALLE 28 DE JUNIO S/N Y GARCIA MORENO ENTRADA LLANO GRANDE</v>
          </cell>
        </row>
        <row r="7492">
          <cell r="A7492" t="str">
            <v>4726019</v>
          </cell>
          <cell r="B7492">
            <v>479151</v>
          </cell>
          <cell r="C7492" t="str">
            <v>4726019</v>
          </cell>
          <cell r="D7492" t="str">
            <v>MDELIVERY</v>
          </cell>
          <cell r="E7492" t="str">
            <v>DESPACHO</v>
          </cell>
          <cell r="F7492" t="str">
            <v>NORMAL</v>
          </cell>
          <cell r="G7492" t="str">
            <v>TF88942</v>
          </cell>
          <cell r="H7492">
            <v>44909</v>
          </cell>
          <cell r="I7492" t="str">
            <v>ENTREGADO</v>
          </cell>
          <cell r="J7492">
            <v>44910</v>
          </cell>
          <cell r="K7492" t="str">
            <v>VERA GONZALEZ CARLOS RONALD</v>
          </cell>
          <cell r="L7492" t="str">
            <v>TARQUI CALLE 20 PSJE 43NO MZ U2 SL 5 CALLE 1 CJ 18E</v>
          </cell>
          <cell r="M7492" t="str">
            <v>0944291962</v>
          </cell>
          <cell r="N7492" t="str">
            <v>0961050413</v>
          </cell>
          <cell r="O7492" t="str">
            <v>0900000000</v>
          </cell>
          <cell r="P7492" t="str">
            <v>090604</v>
          </cell>
          <cell r="Q7492" t="str">
            <v>GUAYAQUIL</v>
          </cell>
          <cell r="R7492" t="str">
            <v>GUAYAS</v>
          </cell>
          <cell r="S7492" t="str">
            <v>GUAYAQUIL</v>
          </cell>
          <cell r="T7492" t="str">
            <v>ITSACOURIER</v>
          </cell>
          <cell r="U7492" t="str">
            <v>FLEXNETUIO_GYE</v>
          </cell>
          <cell r="V7492">
            <v>1</v>
          </cell>
          <cell r="W7492">
            <v>1</v>
          </cell>
          <cell r="X7492" t="str">
            <v>FLEXNET ECUADOR - MDELIVERY</v>
          </cell>
          <cell r="Y7492" t="str">
            <v>CALLE 28 DE JUNIO S/N Y GARCIA MORENO ENTRADA LLANO GRANDE</v>
          </cell>
        </row>
        <row r="7493">
          <cell r="A7493" t="str">
            <v>4726031</v>
          </cell>
          <cell r="B7493">
            <v>479152</v>
          </cell>
          <cell r="C7493" t="str">
            <v>4726031</v>
          </cell>
          <cell r="D7493" t="str">
            <v>MDELIVERY</v>
          </cell>
          <cell r="E7493" t="str">
            <v>DESPACHO</v>
          </cell>
          <cell r="F7493" t="str">
            <v>NORMAL</v>
          </cell>
          <cell r="G7493" t="str">
            <v>031080004726031</v>
          </cell>
          <cell r="H7493">
            <v>44909</v>
          </cell>
          <cell r="I7493" t="str">
            <v>ENTREGADO</v>
          </cell>
          <cell r="J7493">
            <v>44910</v>
          </cell>
          <cell r="K7493" t="str">
            <v>LUIS FABIAN GUALOTO LATA</v>
          </cell>
          <cell r="L7493" t="str">
            <v>VELOZ CALLE 24 DE MAYO SN Y AV 9 DE OCTUBRE</v>
          </cell>
          <cell r="M7493" t="str">
            <v>0603561838</v>
          </cell>
          <cell r="N7493" t="str">
            <v>0992518680</v>
          </cell>
          <cell r="O7493" t="str">
            <v/>
          </cell>
          <cell r="P7493" t="str">
            <v>060111</v>
          </cell>
          <cell r="Q7493" t="str">
            <v>RIOBAMBA</v>
          </cell>
          <cell r="R7493" t="str">
            <v>CHIMBORAZO</v>
          </cell>
          <cell r="S7493" t="str">
            <v>RIOBAMBA</v>
          </cell>
          <cell r="T7493" t="str">
            <v>TRAMACO</v>
          </cell>
          <cell r="U7493" t="str">
            <v>FLEXNETUIO_PROVINCIA</v>
          </cell>
          <cell r="V7493">
            <v>1</v>
          </cell>
          <cell r="W7493">
            <v>1</v>
          </cell>
          <cell r="X7493" t="str">
            <v>FLEXNET ECUADOR - MDELIVERY</v>
          </cell>
          <cell r="Y7493" t="str">
            <v>CALLE 28 DE JUNIO S/N Y GARCIA MORENO ENTRADA LLANO GRANDE</v>
          </cell>
        </row>
        <row r="7494">
          <cell r="A7494" t="str">
            <v>4726034</v>
          </cell>
          <cell r="B7494">
            <v>479153</v>
          </cell>
          <cell r="C7494" t="str">
            <v>4726034</v>
          </cell>
          <cell r="D7494" t="str">
            <v>MDELIVERY</v>
          </cell>
          <cell r="E7494" t="str">
            <v>DESPACHO</v>
          </cell>
          <cell r="F7494" t="str">
            <v>NORMAL</v>
          </cell>
          <cell r="G7494" t="str">
            <v>FT75380</v>
          </cell>
          <cell r="H7494">
            <v>44909</v>
          </cell>
          <cell r="I7494" t="str">
            <v>DEVOLUCION_EN_PROCESO</v>
          </cell>
          <cell r="J7494">
            <v>44916</v>
          </cell>
          <cell r="K7494" t="str">
            <v>MAURICIO RENE MILLACAN MEDINA</v>
          </cell>
          <cell r="L7494" t="str">
            <v>INAQUITO AV NACIONES UNIDAS E5 27  Y AV RIO AMAZONAS</v>
          </cell>
          <cell r="M7494" t="str">
            <v>1803096823</v>
          </cell>
          <cell r="N7494" t="str">
            <v>0986854868</v>
          </cell>
          <cell r="O7494" t="str">
            <v/>
          </cell>
          <cell r="P7494" t="str">
            <v>170506</v>
          </cell>
          <cell r="Q7494" t="str">
            <v>QUITO</v>
          </cell>
          <cell r="R7494" t="str">
            <v>PICHINCHA</v>
          </cell>
          <cell r="S7494" t="str">
            <v>QUITO</v>
          </cell>
          <cell r="T7494" t="str">
            <v>FLEXTRANS UIO</v>
          </cell>
          <cell r="U7494" t="str">
            <v>FLEXNETUIO_LOCAL</v>
          </cell>
          <cell r="V7494">
            <v>1</v>
          </cell>
          <cell r="W7494">
            <v>1</v>
          </cell>
          <cell r="X7494" t="str">
            <v>FLEXNET ECUADOR - MDELIVERY</v>
          </cell>
          <cell r="Y7494" t="str">
            <v>CALLE 28 DE JUNIO S/N Y GARCIA MORENO ENTRADA LLANO GRANDE</v>
          </cell>
        </row>
        <row r="7495">
          <cell r="A7495" t="str">
            <v>4373964</v>
          </cell>
          <cell r="B7495">
            <v>479098</v>
          </cell>
          <cell r="C7495" t="str">
            <v>4373964</v>
          </cell>
          <cell r="D7495" t="str">
            <v>MDELIVERY</v>
          </cell>
          <cell r="E7495" t="str">
            <v>DESPACHO</v>
          </cell>
          <cell r="F7495" t="str">
            <v>NORMAL</v>
          </cell>
          <cell r="G7495" t="str">
            <v>031080004373964</v>
          </cell>
          <cell r="H7495">
            <v>44909</v>
          </cell>
          <cell r="I7495" t="str">
            <v>ENTREGADO</v>
          </cell>
          <cell r="J7495">
            <v>44910</v>
          </cell>
          <cell r="K7495" t="str">
            <v>PEDRO PASCUAL LIMAICO GUAMAN</v>
          </cell>
          <cell r="L7495" t="str">
            <v>VENUS DEL RIO QUEVEDO  AV QUITO  SN CALLE LAS ACACIAS</v>
          </cell>
          <cell r="M7495" t="str">
            <v>1724004336</v>
          </cell>
          <cell r="N7495" t="str">
            <v>0995076523</v>
          </cell>
          <cell r="O7495" t="str">
            <v>0995076523</v>
          </cell>
          <cell r="P7495" t="str">
            <v>120302</v>
          </cell>
          <cell r="Q7495" t="str">
            <v>QUEVEDO</v>
          </cell>
          <cell r="R7495" t="str">
            <v>LOS RIOS</v>
          </cell>
          <cell r="S7495" t="str">
            <v>QUEVEDO</v>
          </cell>
          <cell r="T7495" t="str">
            <v>TRAMACO</v>
          </cell>
          <cell r="U7495" t="str">
            <v>FLEXNETUIO_PROVINCIA</v>
          </cell>
          <cell r="V7495">
            <v>1</v>
          </cell>
          <cell r="W7495">
            <v>1</v>
          </cell>
          <cell r="X7495" t="str">
            <v>FLEXNET ECUADOR - MDELIVERY</v>
          </cell>
          <cell r="Y7495" t="str">
            <v>CALLE 28 DE JUNIO S/N Y GARCIA MORENO ENTRADA LLANO GRANDE</v>
          </cell>
        </row>
        <row r="7496">
          <cell r="A7496" t="str">
            <v>4669775_1</v>
          </cell>
          <cell r="B7496">
            <v>479099</v>
          </cell>
          <cell r="C7496" t="str">
            <v>4669775_1</v>
          </cell>
          <cell r="D7496" t="str">
            <v>MDELIVERY</v>
          </cell>
          <cell r="E7496" t="str">
            <v>DESPACHO</v>
          </cell>
          <cell r="F7496" t="str">
            <v>NORMAL</v>
          </cell>
          <cell r="G7496" t="str">
            <v>FT75437</v>
          </cell>
          <cell r="H7496">
            <v>44909</v>
          </cell>
          <cell r="I7496" t="str">
            <v>ENTREGADO</v>
          </cell>
          <cell r="J7496">
            <v>44910</v>
          </cell>
          <cell r="K7496" t="str">
            <v>NERIS GUALBERTO SEGOVIA SEGOVIA</v>
          </cell>
          <cell r="L7496" t="str">
            <v>MARISCAL SUCRE AV JUAN LEON MERA   ENTRE VEINTIMILLA Y CARRION  MARISCAL DIAGONAL A PIZZA HUT ENTREGA EN FUNDESARROLLO ANUNCIARSE EN RECEPCION</v>
          </cell>
          <cell r="M7496" t="str">
            <v>1702985415</v>
          </cell>
          <cell r="N7496" t="str">
            <v>0115930998</v>
          </cell>
          <cell r="O7496" t="str">
            <v>49874</v>
          </cell>
          <cell r="P7496" t="str">
            <v>QUITO</v>
          </cell>
          <cell r="Q7496" t="str">
            <v>QUITO</v>
          </cell>
          <cell r="R7496" t="str">
            <v>PICHINCHA</v>
          </cell>
          <cell r="T7496" t="str">
            <v>TRANSERVISS</v>
          </cell>
          <cell r="U7496" t="str">
            <v>FLEXNETUIO_LOCAL</v>
          </cell>
          <cell r="V7496">
            <v>1</v>
          </cell>
          <cell r="W7496">
            <v>1</v>
          </cell>
          <cell r="X7496" t="str">
            <v>FLEXNET ECUADOR - MDELIVERY</v>
          </cell>
          <cell r="Y7496" t="str">
            <v>CALLE 28 DE JUNIO S/N Y GARCIA MORENO ENTRADA LLANO GRANDE</v>
          </cell>
        </row>
        <row r="7497">
          <cell r="A7497" t="str">
            <v>4682110</v>
          </cell>
          <cell r="B7497">
            <v>479100</v>
          </cell>
          <cell r="C7497" t="str">
            <v>4682110</v>
          </cell>
          <cell r="D7497" t="str">
            <v>MDELIVERY</v>
          </cell>
          <cell r="E7497" t="str">
            <v>DESPACHO</v>
          </cell>
          <cell r="F7497" t="str">
            <v>DERIVADO PICK UP</v>
          </cell>
          <cell r="G7497" t="str">
            <v>031080004682110</v>
          </cell>
          <cell r="H7497">
            <v>44909</v>
          </cell>
          <cell r="I7497" t="str">
            <v>ENTREGADO</v>
          </cell>
          <cell r="J7497">
            <v>44910</v>
          </cell>
          <cell r="K7497" t="str">
            <v> KARINA GISSELA CHULDE YANASCUAL</v>
          </cell>
          <cell r="L7497" t="str">
            <v>OFICINA TRAMACO PUNTO DE ATENCION TULCAN</v>
          </cell>
          <cell r="M7497" t="str">
            <v>0401490230</v>
          </cell>
          <cell r="N7497" t="str">
            <v>0981680230</v>
          </cell>
          <cell r="O7497" t="str">
            <v>0981680230</v>
          </cell>
          <cell r="P7497" t="str">
            <v>TULCAN</v>
          </cell>
          <cell r="Q7497" t="str">
            <v>TULCAN</v>
          </cell>
          <cell r="R7497" t="str">
            <v>CARCHI</v>
          </cell>
          <cell r="S7497" t="str">
            <v/>
          </cell>
          <cell r="T7497" t="str">
            <v>TRAMACO</v>
          </cell>
          <cell r="U7497" t="str">
            <v>FLEXNETUIO_PROVINCIA</v>
          </cell>
          <cell r="V7497">
            <v>1</v>
          </cell>
          <cell r="W7497">
            <v>1</v>
          </cell>
          <cell r="X7497" t="str">
            <v>FLEXNET ECUADOR - MDELIVERY</v>
          </cell>
          <cell r="Y7497" t="str">
            <v>CALLE 28 DE JUNIO S/N Y GARCIA MORENO ENTRADA LLANO GRANDE</v>
          </cell>
        </row>
        <row r="7498">
          <cell r="A7498" t="str">
            <v>4702800</v>
          </cell>
          <cell r="B7498">
            <v>479101</v>
          </cell>
          <cell r="C7498" t="str">
            <v>4702800</v>
          </cell>
          <cell r="D7498" t="str">
            <v>MDELIVERY</v>
          </cell>
          <cell r="E7498" t="str">
            <v>DESPACHO</v>
          </cell>
          <cell r="F7498" t="str">
            <v>NORMAL</v>
          </cell>
          <cell r="G7498" t="str">
            <v>FT75375</v>
          </cell>
          <cell r="H7498">
            <v>44909</v>
          </cell>
          <cell r="I7498" t="str">
            <v>ENTREGADO</v>
          </cell>
          <cell r="J7498">
            <v>44910</v>
          </cell>
          <cell r="K7498" t="str">
            <v>DIEGO VINICIO REYES MORALES</v>
          </cell>
          <cell r="L7498" t="str">
            <v>CALDERON  CALLE  JESUS DEL GRAN PODER  PAE 11 SN LOTE 56 CALLE MISAEL ACOSTA SOLIS</v>
          </cell>
          <cell r="M7498" t="str">
            <v>1002861126</v>
          </cell>
          <cell r="N7498" t="str">
            <v>0988937431</v>
          </cell>
          <cell r="O7498" t="str">
            <v>0988937431</v>
          </cell>
          <cell r="P7498" t="str">
            <v>170202</v>
          </cell>
          <cell r="Q7498" t="str">
            <v>QUITO</v>
          </cell>
          <cell r="R7498" t="str">
            <v>PICHINCHA</v>
          </cell>
          <cell r="S7498" t="str">
            <v>CALDERON (CARAPUNGO)</v>
          </cell>
          <cell r="T7498" t="str">
            <v>FLEXTRANS UIO</v>
          </cell>
          <cell r="U7498" t="str">
            <v>FLEXNETUIO_LOCAL</v>
          </cell>
          <cell r="V7498">
            <v>1</v>
          </cell>
          <cell r="W7498">
            <v>1</v>
          </cell>
          <cell r="X7498" t="str">
            <v>FLEXNET ECUADOR - MDELIVERY</v>
          </cell>
          <cell r="Y7498" t="str">
            <v>CALLE 28 DE JUNIO S/N Y GARCIA MORENO ENTRADA LLANO GRANDE</v>
          </cell>
        </row>
        <row r="7499">
          <cell r="A7499" t="str">
            <v>4713480</v>
          </cell>
          <cell r="B7499">
            <v>479102</v>
          </cell>
          <cell r="C7499" t="str">
            <v>4713480</v>
          </cell>
          <cell r="D7499" t="str">
            <v>MDELIVERY</v>
          </cell>
          <cell r="E7499" t="str">
            <v>DESPACHO</v>
          </cell>
          <cell r="F7499" t="str">
            <v>DERIVADO PICK UP</v>
          </cell>
          <cell r="G7499" t="str">
            <v>031080004713480</v>
          </cell>
          <cell r="H7499">
            <v>44909</v>
          </cell>
          <cell r="I7499" t="str">
            <v>ENTREGADO</v>
          </cell>
          <cell r="J7499">
            <v>44911</v>
          </cell>
          <cell r="K7499" t="str">
            <v>ANGELICA ALEXANDRA BARZOLA ERAZO</v>
          </cell>
          <cell r="L7499" t="str">
            <v>OFICINA TRAMACO LA CONCORDIA</v>
          </cell>
          <cell r="M7499" t="str">
            <v>1715662282</v>
          </cell>
          <cell r="N7499" t="str">
            <v>0994796091</v>
          </cell>
          <cell r="O7499" t="str">
            <v/>
          </cell>
          <cell r="P7499" t="str">
            <v>LA CONCORDIA</v>
          </cell>
          <cell r="Q7499" t="str">
            <v>LA CONCORDIA</v>
          </cell>
          <cell r="R7499" t="str">
            <v>ESMERALDAS</v>
          </cell>
          <cell r="T7499" t="str">
            <v>TRAMACO</v>
          </cell>
          <cell r="U7499" t="str">
            <v>FLEXNETUIO_PROVINCIA</v>
          </cell>
          <cell r="V7499">
            <v>1</v>
          </cell>
          <cell r="W7499">
            <v>1</v>
          </cell>
          <cell r="X7499" t="str">
            <v>FLEXNET ECUADOR - MDELIVERY</v>
          </cell>
          <cell r="Y7499" t="str">
            <v>CALLE 28 DE JUNIO S/N Y GARCIA MORENO ENTRADA LLANO GRANDE</v>
          </cell>
        </row>
        <row r="7500">
          <cell r="A7500" t="str">
            <v>4717342</v>
          </cell>
          <cell r="B7500">
            <v>479104</v>
          </cell>
          <cell r="C7500" t="str">
            <v>4717342</v>
          </cell>
          <cell r="D7500" t="str">
            <v>MDELIVERY</v>
          </cell>
          <cell r="E7500" t="str">
            <v>DESPACHO</v>
          </cell>
          <cell r="G7500" t="str">
            <v>FT75385</v>
          </cell>
          <cell r="H7500">
            <v>44909</v>
          </cell>
          <cell r="I7500" t="str">
            <v>ENTREGADO</v>
          </cell>
          <cell r="J7500">
            <v>44910</v>
          </cell>
          <cell r="K7500" t="str">
            <v>LUPE SILVANA APRAEZ GAVILANES</v>
          </cell>
          <cell r="L7500" t="str">
            <v>CONOCOTO CALLE MANABI  SN AV CHILLO JIJON</v>
          </cell>
          <cell r="M7500" t="str">
            <v>0602359135</v>
          </cell>
          <cell r="N7500" t="str">
            <v>0987163580</v>
          </cell>
          <cell r="P7500" t="str">
            <v>QUITO</v>
          </cell>
          <cell r="Q7500" t="str">
            <v>QUITO</v>
          </cell>
          <cell r="R7500" t="str">
            <v>PICHINCHA</v>
          </cell>
          <cell r="T7500" t="str">
            <v>FLEXTRANS UIO</v>
          </cell>
          <cell r="U7500" t="str">
            <v>FLEXNETUIO_LOCAL</v>
          </cell>
          <cell r="V7500">
            <v>1</v>
          </cell>
          <cell r="W7500">
            <v>1</v>
          </cell>
          <cell r="X7500" t="str">
            <v>FLEXNET ECUADOR - MDELIVERY</v>
          </cell>
          <cell r="Y7500" t="str">
            <v>CALLE 28 DE JUNIO S/N Y GARCIA MORENO ENTRADA LLANO GRANDE</v>
          </cell>
        </row>
        <row r="7501">
          <cell r="A7501" t="str">
            <v>4717861</v>
          </cell>
          <cell r="B7501">
            <v>479105</v>
          </cell>
          <cell r="C7501" t="str">
            <v>4717861</v>
          </cell>
          <cell r="D7501" t="str">
            <v>MDELIVERY</v>
          </cell>
          <cell r="E7501" t="str">
            <v>DESPACHO</v>
          </cell>
          <cell r="F7501" t="str">
            <v>NORMAL</v>
          </cell>
          <cell r="G7501" t="str">
            <v>031080004717861</v>
          </cell>
          <cell r="H7501">
            <v>44909</v>
          </cell>
          <cell r="I7501" t="str">
            <v>ENTREGADO</v>
          </cell>
          <cell r="J7501">
            <v>44915</v>
          </cell>
          <cell r="K7501" t="str">
            <v>CASTANEDA OSTAIZA JIMENA LEONOR</v>
          </cell>
          <cell r="L7501" t="str">
            <v>CUTUGLAHUA AV ARTURO YANEZ  MZ D CASA 31 CALLE 23</v>
          </cell>
          <cell r="M7501" t="str">
            <v>1724605314</v>
          </cell>
          <cell r="N7501" t="str">
            <v>0984655556</v>
          </cell>
          <cell r="O7501" t="str">
            <v>0967594821</v>
          </cell>
          <cell r="P7501" t="str">
            <v>171107</v>
          </cell>
          <cell r="Q7501" t="str">
            <v>MEJIA</v>
          </cell>
          <cell r="R7501" t="str">
            <v>PICHINCHA</v>
          </cell>
          <cell r="S7501" t="str">
            <v>CUTUGLAHUA - SANTO DOMINGO DE CUTUGLAHUA - LA  JOYA</v>
          </cell>
          <cell r="T7501" t="str">
            <v>TRAMACO</v>
          </cell>
          <cell r="U7501" t="str">
            <v>FLEXNETUIO_PROVINCIA</v>
          </cell>
          <cell r="V7501">
            <v>1</v>
          </cell>
          <cell r="W7501">
            <v>1</v>
          </cell>
          <cell r="X7501" t="str">
            <v>FLEXNET ECUADOR - MDELIVERY</v>
          </cell>
          <cell r="Y7501" t="str">
            <v>CALLE 28 DE JUNIO S/N Y GARCIA MORENO ENTRADA LLANO GRANDE</v>
          </cell>
        </row>
        <row r="7502">
          <cell r="A7502" t="str">
            <v>4718564</v>
          </cell>
          <cell r="B7502">
            <v>479106</v>
          </cell>
          <cell r="C7502" t="str">
            <v>4718564</v>
          </cell>
          <cell r="D7502" t="str">
            <v>MDELIVERY</v>
          </cell>
          <cell r="E7502" t="str">
            <v>DESPACHO</v>
          </cell>
          <cell r="G7502" t="str">
            <v>FT75374</v>
          </cell>
          <cell r="H7502">
            <v>44909</v>
          </cell>
          <cell r="I7502" t="str">
            <v>ENTREGADO</v>
          </cell>
          <cell r="J7502">
            <v>44911</v>
          </cell>
          <cell r="K7502" t="str">
            <v>NATHALIE SHANTAL FLORES CALERO</v>
          </cell>
          <cell r="L7502" t="str">
            <v>LA CONCEPCION AV CARLOS V OE6 129  CALLE FLORENCIO ESPINOZA SIERRA</v>
          </cell>
          <cell r="M7502" t="str">
            <v>0603399999</v>
          </cell>
          <cell r="N7502" t="str">
            <v>0962117041</v>
          </cell>
          <cell r="O7502" t="str">
            <v>0962117041</v>
          </cell>
          <cell r="P7502" t="str">
            <v>170511</v>
          </cell>
          <cell r="Q7502" t="str">
            <v>QUITO</v>
          </cell>
          <cell r="R7502" t="str">
            <v>PICHINCHA</v>
          </cell>
          <cell r="S7502" t="str">
            <v>QUITO</v>
          </cell>
          <cell r="T7502" t="str">
            <v>FLEXTRANS UIO</v>
          </cell>
          <cell r="U7502" t="str">
            <v>FLEXNETUIO_LOCAL</v>
          </cell>
          <cell r="V7502">
            <v>1</v>
          </cell>
          <cell r="W7502">
            <v>1</v>
          </cell>
          <cell r="X7502" t="str">
            <v>FLEXNET ECUADOR - MDELIVERY</v>
          </cell>
          <cell r="Y7502" t="str">
            <v>CALLE 28 DE JUNIO S/N Y GARCIA MORENO ENTRADA LLANO GRANDE</v>
          </cell>
        </row>
        <row r="7503">
          <cell r="A7503" t="str">
            <v>4719905</v>
          </cell>
          <cell r="B7503">
            <v>479107</v>
          </cell>
          <cell r="C7503" t="str">
            <v>4719905</v>
          </cell>
          <cell r="D7503" t="str">
            <v>MDELIVERY</v>
          </cell>
          <cell r="E7503" t="str">
            <v>DESPACHO</v>
          </cell>
          <cell r="F7503" t="str">
            <v>DERIVADO PICK UP</v>
          </cell>
          <cell r="G7503" t="str">
            <v>031080004719905</v>
          </cell>
          <cell r="H7503">
            <v>44909</v>
          </cell>
          <cell r="I7503" t="str">
            <v>ENTREGADO</v>
          </cell>
          <cell r="J7503">
            <v>44910</v>
          </cell>
          <cell r="K7503" t="str">
            <v>ULCUANGO PILLAJO LUIS ANGELINO</v>
          </cell>
          <cell r="L7503" t="str">
            <v>OFICINA TRAMACO CAYAMBE</v>
          </cell>
          <cell r="M7503" t="str">
            <v>1714990189</v>
          </cell>
          <cell r="N7503" t="str">
            <v>0963089788</v>
          </cell>
          <cell r="O7503" t="str">
            <v>0963089788</v>
          </cell>
          <cell r="P7503" t="str">
            <v>CAYAMBE</v>
          </cell>
          <cell r="Q7503" t="str">
            <v>CAYAMBE</v>
          </cell>
          <cell r="R7503" t="str">
            <v>PICHINCHA</v>
          </cell>
          <cell r="T7503" t="str">
            <v>TRAMACO</v>
          </cell>
          <cell r="U7503" t="str">
            <v>FLEXNETUIO_PROVINCIA</v>
          </cell>
          <cell r="V7503">
            <v>1</v>
          </cell>
          <cell r="W7503">
            <v>1</v>
          </cell>
          <cell r="X7503" t="str">
            <v>FLEXNET ECUADOR - MDELIVERY</v>
          </cell>
          <cell r="Y7503" t="str">
            <v>CALLE 28 DE JUNIO S/N Y GARCIA MORENO ENTRADA LLANO GRANDE</v>
          </cell>
        </row>
        <row r="7504">
          <cell r="A7504" t="str">
            <v>4720774</v>
          </cell>
          <cell r="B7504">
            <v>479108</v>
          </cell>
          <cell r="C7504" t="str">
            <v>4720774</v>
          </cell>
          <cell r="D7504" t="str">
            <v>MDELIVERY</v>
          </cell>
          <cell r="E7504" t="str">
            <v>DESPACHO</v>
          </cell>
          <cell r="F7504" t="str">
            <v>DERIVADO PICK UP</v>
          </cell>
          <cell r="G7504" t="str">
            <v>031080004720774</v>
          </cell>
          <cell r="H7504">
            <v>44909</v>
          </cell>
          <cell r="I7504" t="str">
            <v>ENTREGADO</v>
          </cell>
          <cell r="J7504">
            <v>44911</v>
          </cell>
          <cell r="K7504" t="str">
            <v>ESTHER ADRIANA CRESPO CANTO</v>
          </cell>
          <cell r="L7504" t="str">
            <v>OFICINA TRAMACO PUNTO DE ATENCION SAN MARINO</v>
          </cell>
          <cell r="M7504" t="str">
            <v>0925377160</v>
          </cell>
          <cell r="N7504" t="str">
            <v>0967967391</v>
          </cell>
          <cell r="O7504" t="str">
            <v>00000000000</v>
          </cell>
          <cell r="P7504" t="str">
            <v>GUAYAQUIL</v>
          </cell>
          <cell r="Q7504" t="str">
            <v>GUAYAQUIL</v>
          </cell>
          <cell r="R7504" t="str">
            <v>GUAYAS</v>
          </cell>
          <cell r="T7504" t="str">
            <v>TRAMACO</v>
          </cell>
          <cell r="U7504" t="str">
            <v>FLEXNETUIO_GYE</v>
          </cell>
          <cell r="V7504">
            <v>1</v>
          </cell>
          <cell r="W7504">
            <v>1</v>
          </cell>
          <cell r="X7504" t="str">
            <v>FLEXNET ECUADOR - MDELIVERY</v>
          </cell>
          <cell r="Y7504" t="str">
            <v>CALLE 28 DE JUNIO S/N Y GARCIA MORENO ENTRADA LLANO GRANDE</v>
          </cell>
        </row>
        <row r="7505">
          <cell r="A7505" t="str">
            <v>4721055</v>
          </cell>
          <cell r="B7505">
            <v>479109</v>
          </cell>
          <cell r="C7505" t="str">
            <v>4721055</v>
          </cell>
          <cell r="D7505" t="str">
            <v>MDELIVERY</v>
          </cell>
          <cell r="E7505" t="str">
            <v>DESPACHO</v>
          </cell>
          <cell r="F7505" t="str">
            <v>NORMAL</v>
          </cell>
          <cell r="G7505" t="str">
            <v>031080004721055</v>
          </cell>
          <cell r="H7505">
            <v>44909</v>
          </cell>
          <cell r="I7505" t="str">
            <v>ENTREGADO</v>
          </cell>
          <cell r="J7505">
            <v>44910</v>
          </cell>
          <cell r="K7505" t="str">
            <v>OMAR DAVID GUERRA ALMEIDA</v>
          </cell>
          <cell r="L7505" t="str">
            <v>VELOZ CALLE MALAGA  5  E INNOMINADA</v>
          </cell>
          <cell r="M7505" t="str">
            <v>1709769630</v>
          </cell>
          <cell r="N7505" t="str">
            <v>0991445622</v>
          </cell>
          <cell r="O7505" t="str">
            <v/>
          </cell>
          <cell r="P7505" t="str">
            <v>060111</v>
          </cell>
          <cell r="Q7505" t="str">
            <v>RIOBAMBA</v>
          </cell>
          <cell r="R7505" t="str">
            <v>CHIMBORAZO</v>
          </cell>
          <cell r="S7505" t="str">
            <v>RIOBAMBA</v>
          </cell>
          <cell r="T7505" t="str">
            <v>TRAMACO</v>
          </cell>
          <cell r="U7505" t="str">
            <v>FLEXNETUIO_PROVINCIA</v>
          </cell>
          <cell r="V7505">
            <v>1</v>
          </cell>
          <cell r="W7505">
            <v>1</v>
          </cell>
          <cell r="X7505" t="str">
            <v>FLEXNET ECUADOR - MDELIVERY</v>
          </cell>
          <cell r="Y7505" t="str">
            <v>CALLE 28 DE JUNIO S/N Y GARCIA MORENO ENTRADA LLANO GRANDE</v>
          </cell>
        </row>
        <row r="7506">
          <cell r="A7506" t="str">
            <v>4721123</v>
          </cell>
          <cell r="B7506">
            <v>479110</v>
          </cell>
          <cell r="C7506" t="str">
            <v>4721123</v>
          </cell>
          <cell r="D7506" t="str">
            <v>MDELIVERY</v>
          </cell>
          <cell r="E7506" t="str">
            <v>DESPACHO</v>
          </cell>
          <cell r="F7506" t="str">
            <v>NORMAL</v>
          </cell>
          <cell r="G7506" t="str">
            <v>TF88940</v>
          </cell>
          <cell r="H7506">
            <v>44909</v>
          </cell>
          <cell r="I7506" t="str">
            <v>ENTREGADO</v>
          </cell>
          <cell r="J7506">
            <v>44910</v>
          </cell>
          <cell r="K7506" t="str">
            <v>FELIX ELADIO YANCE MONCADA</v>
          </cell>
          <cell r="L7506" t="str">
            <v>XIMENA CALLE LOS RIOS SN Y VACAS GALINDO</v>
          </cell>
          <cell r="M7506" t="str">
            <v>0903241974</v>
          </cell>
          <cell r="N7506" t="str">
            <v>0998113790</v>
          </cell>
          <cell r="O7506" t="str">
            <v>0998113790</v>
          </cell>
          <cell r="P7506" t="str">
            <v>090301</v>
          </cell>
          <cell r="Q7506" t="str">
            <v>GUAYAQUIL</v>
          </cell>
          <cell r="R7506" t="str">
            <v>GUAYAS</v>
          </cell>
          <cell r="S7506" t="str">
            <v>GUAYAQUIL</v>
          </cell>
          <cell r="T7506" t="str">
            <v>ITSACOURIER</v>
          </cell>
          <cell r="U7506" t="str">
            <v>FLEXNETUIO_GYE</v>
          </cell>
          <cell r="V7506">
            <v>1</v>
          </cell>
          <cell r="W7506">
            <v>1</v>
          </cell>
          <cell r="X7506" t="str">
            <v>FLEXNET ECUADOR - MDELIVERY</v>
          </cell>
          <cell r="Y7506" t="str">
            <v>CALLE 28 DE JUNIO S/N Y GARCIA MORENO ENTRADA LLANO GRANDE</v>
          </cell>
        </row>
        <row r="7507">
          <cell r="A7507" t="str">
            <v>DHL_22_219</v>
          </cell>
          <cell r="B7507">
            <v>479096</v>
          </cell>
          <cell r="C7507" t="str">
            <v>DHL_22_219</v>
          </cell>
          <cell r="D7507" t="str">
            <v>DHL</v>
          </cell>
          <cell r="E7507" t="str">
            <v>DESPACHO</v>
          </cell>
          <cell r="F7507" t="str">
            <v>NORMAL</v>
          </cell>
          <cell r="H7507">
            <v>44909</v>
          </cell>
          <cell r="I7507" t="str">
            <v>ENTREGADO</v>
          </cell>
          <cell r="J7507">
            <v>44909</v>
          </cell>
          <cell r="K7507" t="str">
            <v>DHL MATRIZ</v>
          </cell>
          <cell r="L7507" t="str">
            <v>AV. ELOY ALFARO 113 A Y PASAJE LOS JUNCOS EDIFICIO DHL, SECTOR COMITE DEL PUEBLO</v>
          </cell>
          <cell r="P7507" t="str">
            <v>QUITO</v>
          </cell>
          <cell r="Q7507" t="str">
            <v>QUITO</v>
          </cell>
          <cell r="R7507" t="str">
            <v>PICHINCHA</v>
          </cell>
          <cell r="T7507" t="str">
            <v>FLEXTRANS UIO</v>
          </cell>
          <cell r="U7507" t="str">
            <v>FLEXNETUIO_LOCAL</v>
          </cell>
          <cell r="V7507">
            <v>1</v>
          </cell>
          <cell r="W7507">
            <v>1</v>
          </cell>
          <cell r="X7507" t="str">
            <v>ALMACENES TABACARCEN</v>
          </cell>
          <cell r="Y7507" t="str">
            <v>TABABELA</v>
          </cell>
        </row>
        <row r="7508">
          <cell r="A7508" t="str">
            <v>DHL_22_220</v>
          </cell>
          <cell r="B7508">
            <v>479097</v>
          </cell>
          <cell r="C7508" t="str">
            <v>DHL_22_220</v>
          </cell>
          <cell r="D7508" t="str">
            <v>DHL</v>
          </cell>
          <cell r="E7508" t="str">
            <v>DESPACHO</v>
          </cell>
          <cell r="F7508" t="str">
            <v>NORMAL</v>
          </cell>
          <cell r="H7508">
            <v>44909</v>
          </cell>
          <cell r="I7508" t="str">
            <v>ENTREGADO</v>
          </cell>
          <cell r="J7508">
            <v>44909</v>
          </cell>
          <cell r="K7508" t="str">
            <v>DHL MATRIZ</v>
          </cell>
          <cell r="L7508" t="str">
            <v>AV. ELOY ALFARO 113 A Y PASAJE LOS JUNCOS EDIFICIO DHL, SECTOR COMITE DEL PUEBLO</v>
          </cell>
          <cell r="P7508" t="str">
            <v>QUITO</v>
          </cell>
          <cell r="Q7508" t="str">
            <v>QUITO</v>
          </cell>
          <cell r="R7508" t="str">
            <v>PICHINCHA</v>
          </cell>
          <cell r="T7508" t="str">
            <v>FLEXTRANS UIO</v>
          </cell>
          <cell r="U7508" t="str">
            <v>FLEXNETUIO_LOCAL</v>
          </cell>
          <cell r="V7508">
            <v>1</v>
          </cell>
          <cell r="W7508">
            <v>1</v>
          </cell>
          <cell r="X7508" t="str">
            <v>ALMACENES TABACARCEN</v>
          </cell>
          <cell r="Y7508" t="str">
            <v>TABABELA</v>
          </cell>
        </row>
        <row r="7509">
          <cell r="A7509" t="str">
            <v>MULTI_22_185</v>
          </cell>
          <cell r="B7509">
            <v>479095</v>
          </cell>
          <cell r="C7509" t="str">
            <v>MULTI_22_185</v>
          </cell>
          <cell r="D7509" t="str">
            <v>MULTIVAC</v>
          </cell>
          <cell r="E7509" t="str">
            <v>DESPACHO</v>
          </cell>
          <cell r="G7509" t="str">
            <v>031002004104272</v>
          </cell>
          <cell r="H7509">
            <v>44909</v>
          </cell>
          <cell r="I7509" t="str">
            <v>ENTREGADO</v>
          </cell>
          <cell r="J7509">
            <v>44910</v>
          </cell>
          <cell r="K7509" t="str">
            <v xml:space="preserve">INAEXPO C.A - I.A.E. INDUSTRIA AGRICOLA EXPORTADORA </v>
          </cell>
          <cell r="L7509" t="str">
            <v>VIA QUININDÉ KM 8 1/2 SANTO DOMINGO</v>
          </cell>
          <cell r="P7509" t="str">
            <v>230101</v>
          </cell>
          <cell r="Q7509" t="str">
            <v>SANTO DOMINGO</v>
          </cell>
          <cell r="R7509" t="str">
            <v>SANTO DOMINGO DE LOS TSACHILAS</v>
          </cell>
          <cell r="S7509" t="str">
            <v>SANTO DOMINGO DE LOS COLORADOS</v>
          </cell>
          <cell r="T7509" t="str">
            <v>TRAMACO</v>
          </cell>
          <cell r="U7509" t="str">
            <v>FLEXNETUIO_PROVINCIA</v>
          </cell>
          <cell r="V7509">
            <v>1</v>
          </cell>
          <cell r="W7509">
            <v>1</v>
          </cell>
          <cell r="X7509" t="str">
            <v>FLEXNET UIO</v>
          </cell>
          <cell r="Y7509" t="str">
            <v>PANAMERICANA NORTE KM 12 1/2  LLANO GRANDE</v>
          </cell>
        </row>
        <row r="7510">
          <cell r="A7510" t="str">
            <v>ZTE_22_519-3</v>
          </cell>
          <cell r="B7510">
            <v>479094</v>
          </cell>
          <cell r="C7510" t="str">
            <v>ZTE_22_519-3</v>
          </cell>
          <cell r="D7510" t="str">
            <v>ZTECORP</v>
          </cell>
          <cell r="E7510" t="str">
            <v>DESPACHO</v>
          </cell>
          <cell r="F7510" t="str">
            <v>EXCLUSIVO</v>
          </cell>
          <cell r="G7510" t="str">
            <v>88850</v>
          </cell>
          <cell r="H7510">
            <v>44908</v>
          </cell>
          <cell r="I7510" t="str">
            <v>ENTREGADO</v>
          </cell>
          <cell r="J7510">
            <v>44909</v>
          </cell>
          <cell r="K7510" t="str">
            <v>NETLIFE</v>
          </cell>
          <cell r="L7510" t="str">
            <v>LEOPOLDO CARRERA CALVO Y VÍA PERIMETRAL KM 30.5 // JUNTO A LA ESPOL ? PROSPERINA</v>
          </cell>
          <cell r="M7510" t="str">
            <v>1791287541001 - MARIO GOYENECHE</v>
          </cell>
          <cell r="N7510" t="str">
            <v>098-8489406</v>
          </cell>
          <cell r="O7510" t="str">
            <v>098-8489406</v>
          </cell>
          <cell r="P7510" t="str">
            <v>090605</v>
          </cell>
          <cell r="Q7510" t="str">
            <v>GUAYAQUIL</v>
          </cell>
          <cell r="R7510" t="str">
            <v>GUAYAS</v>
          </cell>
          <cell r="S7510" t="str">
            <v>GUAYAQUIL</v>
          </cell>
          <cell r="T7510" t="str">
            <v>FLEXTRANS GYE</v>
          </cell>
          <cell r="U7510" t="str">
            <v>FLEXNETGYE_LOCAL</v>
          </cell>
          <cell r="V7510">
            <v>24</v>
          </cell>
          <cell r="W7510">
            <v>580</v>
          </cell>
          <cell r="X7510" t="str">
            <v>FLEX NET GYE</v>
          </cell>
          <cell r="Y7510" t="str">
            <v xml:space="preserve">KM 8 1/2 VIA A DAULE COOP. JUAN MONTALVO </v>
          </cell>
        </row>
        <row r="7511">
          <cell r="A7511" t="str">
            <v>ZTE_22_519-2</v>
          </cell>
          <cell r="B7511">
            <v>479093</v>
          </cell>
          <cell r="C7511" t="str">
            <v>ZTE_22_519-2</v>
          </cell>
          <cell r="D7511" t="str">
            <v>ZTECORP</v>
          </cell>
          <cell r="E7511" t="str">
            <v>DESPACHO</v>
          </cell>
          <cell r="F7511" t="str">
            <v>EXCLUSIVO</v>
          </cell>
          <cell r="G7511" t="str">
            <v>88849</v>
          </cell>
          <cell r="H7511">
            <v>44908</v>
          </cell>
          <cell r="I7511" t="str">
            <v>ENTREGADO</v>
          </cell>
          <cell r="J7511">
            <v>44909</v>
          </cell>
          <cell r="K7511" t="str">
            <v>NETLIFE</v>
          </cell>
          <cell r="L7511" t="str">
            <v xml:space="preserve"> AV. LEOPOLDO CARRERA CALVO Y VÍA PERIMETRAL KM 30.5 // JUNTO A LA ESPOL ? PROSPERINA</v>
          </cell>
          <cell r="M7511" t="str">
            <v>1791287541001 - MARIO GOYENECHE</v>
          </cell>
          <cell r="N7511" t="str">
            <v>098-8489406</v>
          </cell>
          <cell r="O7511" t="str">
            <v>098-8489406</v>
          </cell>
          <cell r="P7511" t="str">
            <v>090606</v>
          </cell>
          <cell r="Q7511" t="str">
            <v>GUAYAQUIL</v>
          </cell>
          <cell r="R7511" t="str">
            <v>GUAYAS</v>
          </cell>
          <cell r="S7511" t="str">
            <v>GUAYAQUIL</v>
          </cell>
          <cell r="U7511" t="str">
            <v>FLEXNETGYE_LOCAL</v>
          </cell>
          <cell r="V7511">
            <v>120</v>
          </cell>
          <cell r="W7511">
            <v>2500</v>
          </cell>
          <cell r="X7511" t="str">
            <v>FLEX NET GYE</v>
          </cell>
          <cell r="Y7511" t="str">
            <v xml:space="preserve">KM 8 1/2 VIA A DAULE COOP. JUAN MONTALVO </v>
          </cell>
        </row>
        <row r="7512">
          <cell r="A7512" t="str">
            <v>DEC3202212130006_DEC3202212130007</v>
          </cell>
          <cell r="B7512">
            <v>479092</v>
          </cell>
          <cell r="C7512" t="str">
            <v>DEC3202212130006_DEC3202212130007</v>
          </cell>
          <cell r="D7512" t="str">
            <v>HUAWEI</v>
          </cell>
          <cell r="E7512" t="str">
            <v>DESPACHO</v>
          </cell>
          <cell r="F7512" t="str">
            <v>EXCLUSIVO</v>
          </cell>
          <cell r="G7512" t="str">
            <v>TF88842</v>
          </cell>
          <cell r="H7512">
            <v>44908</v>
          </cell>
          <cell r="I7512" t="str">
            <v>ENTREGADO</v>
          </cell>
          <cell r="J7512">
            <v>44909</v>
          </cell>
          <cell r="K7512" t="str">
            <v>TOTALTEK S.A.</v>
          </cell>
          <cell r="L7512" t="str">
            <v>CALLE ATILIO DESCALZI MENDOZA Y AV. TEODORO WOLF</v>
          </cell>
          <cell r="M7512" t="str">
            <v>GUIDO TORRES LARA - RUC: 1791900359001</v>
          </cell>
          <cell r="N7512" t="str">
            <v>0989263578</v>
          </cell>
          <cell r="P7512" t="str">
            <v>090406</v>
          </cell>
          <cell r="Q7512" t="str">
            <v>GUAYAQUIL</v>
          </cell>
          <cell r="R7512" t="str">
            <v>GUAYAS</v>
          </cell>
          <cell r="S7512" t="str">
            <v>GUAYAQUIL</v>
          </cell>
          <cell r="T7512" t="str">
            <v>ITSACOURIER</v>
          </cell>
          <cell r="U7512" t="str">
            <v>FLEXNETUIO_GYE</v>
          </cell>
          <cell r="V7512">
            <v>9</v>
          </cell>
          <cell r="W7512">
            <v>192.99</v>
          </cell>
          <cell r="X7512" t="str">
            <v>FLEXNET GUAYAQUIL</v>
          </cell>
          <cell r="Y7512" t="str">
            <v>FERNANDO GUTIERREZ HILL KM 8 1/2 VIA DAULE COOP. JUAN MONTALVO / FRENTE A PEPSI COLA</v>
          </cell>
        </row>
        <row r="7513">
          <cell r="A7513" t="str">
            <v>RET22-017</v>
          </cell>
          <cell r="B7513">
            <v>479076</v>
          </cell>
          <cell r="C7513" t="str">
            <v>RET22-017</v>
          </cell>
          <cell r="D7513" t="str">
            <v>MOVISTAR</v>
          </cell>
          <cell r="E7513" t="str">
            <v>RETIRO</v>
          </cell>
          <cell r="F7513" t="str">
            <v>NORMAL</v>
          </cell>
          <cell r="G7513" t="str">
            <v/>
          </cell>
          <cell r="H7513">
            <v>44908</v>
          </cell>
          <cell r="I7513" t="str">
            <v>EN_TRANSITO</v>
          </cell>
          <cell r="J7513">
            <v>44909</v>
          </cell>
          <cell r="K7513" t="str">
            <v>FLEXNET - LI</v>
          </cell>
          <cell r="L7513" t="str">
            <v>CALLE 28 DE JUNIO S/N Y GARCIA MORENO ENTRADA LLANO GRANDE</v>
          </cell>
          <cell r="M7513" t="str">
            <v/>
          </cell>
          <cell r="N7513" t="str">
            <v>958979105</v>
          </cell>
          <cell r="O7513" t="str">
            <v>958979105</v>
          </cell>
          <cell r="P7513" t="str">
            <v>QUITO</v>
          </cell>
          <cell r="Q7513" t="str">
            <v>QUITO</v>
          </cell>
          <cell r="R7513" t="str">
            <v>PICHINCHA</v>
          </cell>
          <cell r="T7513" t="str">
            <v>TRAMACO</v>
          </cell>
          <cell r="U7513" t="str">
            <v>FLEXNETUIO_PROVINCIA</v>
          </cell>
          <cell r="V7513">
            <v>0</v>
          </cell>
          <cell r="W7513">
            <v>1</v>
          </cell>
          <cell r="X7513" t="str">
            <v>JORGE ISAAC CENTENO URETA</v>
          </cell>
          <cell r="Y7513" t="str">
            <v>CALLE TENIS CLUB ENTRE AV. 5 DE JUNIO Y AV. MANABI</v>
          </cell>
        </row>
        <row r="7514">
          <cell r="A7514" t="str">
            <v>RET22-018</v>
          </cell>
          <cell r="B7514">
            <v>479077</v>
          </cell>
          <cell r="C7514" t="str">
            <v>RET22-018</v>
          </cell>
          <cell r="D7514" t="str">
            <v>MOVISTAR</v>
          </cell>
          <cell r="E7514" t="str">
            <v>RETIRO</v>
          </cell>
          <cell r="F7514" t="str">
            <v>NORMAL</v>
          </cell>
          <cell r="G7514" t="str">
            <v/>
          </cell>
          <cell r="H7514">
            <v>44908</v>
          </cell>
          <cell r="I7514" t="str">
            <v>EN_TRANSITO</v>
          </cell>
          <cell r="J7514">
            <v>44909</v>
          </cell>
          <cell r="K7514" t="str">
            <v>FLEXNET - LI</v>
          </cell>
          <cell r="L7514" t="str">
            <v>CALLE 28 DE JUNIO S/N Y GARCIA MORENO ENTRADA LLANO GRANDE</v>
          </cell>
          <cell r="M7514" t="str">
            <v/>
          </cell>
          <cell r="N7514" t="str">
            <v>998027290</v>
          </cell>
          <cell r="O7514" t="str">
            <v>998027290</v>
          </cell>
          <cell r="P7514" t="str">
            <v>QUITO</v>
          </cell>
          <cell r="Q7514" t="str">
            <v>QUITO</v>
          </cell>
          <cell r="R7514" t="str">
            <v>PICHINCHA</v>
          </cell>
          <cell r="T7514" t="str">
            <v>TRAMACO</v>
          </cell>
          <cell r="U7514" t="str">
            <v>FLEXNETUIO_PROVINCIA</v>
          </cell>
          <cell r="V7514">
            <v>0</v>
          </cell>
          <cell r="W7514">
            <v>1</v>
          </cell>
          <cell r="X7514" t="str">
            <v>CARLOS JOSE CAMPOVERDE BERRU</v>
          </cell>
          <cell r="Y7514" t="str">
            <v>AV. MARIANO ACOSTA 2147 Y VICTOR GOMEZ JURADO</v>
          </cell>
        </row>
        <row r="7515">
          <cell r="A7515" t="str">
            <v>RET22-019</v>
          </cell>
          <cell r="B7515">
            <v>479078</v>
          </cell>
          <cell r="C7515" t="str">
            <v>RET22-019</v>
          </cell>
          <cell r="D7515" t="str">
            <v>MOVISTAR</v>
          </cell>
          <cell r="E7515" t="str">
            <v>RETIRO</v>
          </cell>
          <cell r="F7515" t="str">
            <v>NORMAL</v>
          </cell>
          <cell r="G7515" t="str">
            <v/>
          </cell>
          <cell r="H7515">
            <v>44908</v>
          </cell>
          <cell r="I7515" t="str">
            <v>EN_TRANSITO</v>
          </cell>
          <cell r="J7515">
            <v>44909</v>
          </cell>
          <cell r="K7515" t="str">
            <v>FLEXNET - LI</v>
          </cell>
          <cell r="L7515" t="str">
            <v>CALLE 28 DE JUNIO S/N Y GARCIA MORENO ENTRADA LLANO GRANDE</v>
          </cell>
          <cell r="M7515" t="str">
            <v/>
          </cell>
          <cell r="N7515" t="str">
            <v>984246089</v>
          </cell>
          <cell r="O7515" t="str">
            <v>984246089</v>
          </cell>
          <cell r="P7515" t="str">
            <v>QUITO</v>
          </cell>
          <cell r="Q7515" t="str">
            <v>QUITO</v>
          </cell>
          <cell r="R7515" t="str">
            <v>PICHINCHA</v>
          </cell>
          <cell r="T7515" t="str">
            <v>TRAMACO</v>
          </cell>
          <cell r="U7515" t="str">
            <v>FLEXNETUIO_PROVINCIA</v>
          </cell>
          <cell r="V7515">
            <v>0</v>
          </cell>
          <cell r="W7515">
            <v>1</v>
          </cell>
          <cell r="X7515" t="str">
            <v xml:space="preserve">LOURDES BRAVO </v>
          </cell>
          <cell r="Y7515" t="str">
            <v>Av. Mariano Acosta 2147 y Victor Gomez Jurado, la Plaza Shopping Center</v>
          </cell>
        </row>
        <row r="7516">
          <cell r="A7516" t="str">
            <v>RET22-020</v>
          </cell>
          <cell r="B7516">
            <v>479079</v>
          </cell>
          <cell r="C7516" t="str">
            <v>RET22-020</v>
          </cell>
          <cell r="D7516" t="str">
            <v>MOVISTAR</v>
          </cell>
          <cell r="E7516" t="str">
            <v>RETIRO</v>
          </cell>
          <cell r="F7516" t="str">
            <v>NORMAL</v>
          </cell>
          <cell r="G7516" t="str">
            <v>FT75367</v>
          </cell>
          <cell r="H7516">
            <v>44908</v>
          </cell>
          <cell r="I7516" t="str">
            <v>ENTREGADO</v>
          </cell>
          <cell r="J7516">
            <v>44911</v>
          </cell>
          <cell r="K7516" t="str">
            <v>FLEXNET - LI</v>
          </cell>
          <cell r="L7516" t="str">
            <v>CALLE 28 DE JUNIO S/N Y GARCIA MORENO ENTRADA LLANO GRANDE</v>
          </cell>
          <cell r="M7516" t="str">
            <v/>
          </cell>
          <cell r="N7516" t="str">
            <v>983337206</v>
          </cell>
          <cell r="O7516" t="str">
            <v>983337206</v>
          </cell>
          <cell r="P7516" t="str">
            <v>QUITO</v>
          </cell>
          <cell r="Q7516" t="str">
            <v>QUITO</v>
          </cell>
          <cell r="R7516" t="str">
            <v>PICHINCHA</v>
          </cell>
          <cell r="T7516" t="str">
            <v>FLEXTRANS UIO</v>
          </cell>
          <cell r="U7516" t="str">
            <v>FLEXNETUIO_LOCAL</v>
          </cell>
          <cell r="V7516">
            <v>0</v>
          </cell>
          <cell r="W7516">
            <v>1</v>
          </cell>
          <cell r="X7516" t="str">
            <v>Paola Moran</v>
          </cell>
          <cell r="Y7516" t="str">
            <v>Republica del Salvador y Naciones Unidas SUYANA Torre Corporativa Piso 12</v>
          </cell>
        </row>
        <row r="7517">
          <cell r="A7517" t="str">
            <v>RET22-021</v>
          </cell>
          <cell r="B7517">
            <v>479080</v>
          </cell>
          <cell r="C7517" t="str">
            <v>RET22-021</v>
          </cell>
          <cell r="D7517" t="str">
            <v>MOVISTAR</v>
          </cell>
          <cell r="E7517" t="str">
            <v>RETIRO</v>
          </cell>
          <cell r="F7517" t="str">
            <v>NORMAL</v>
          </cell>
          <cell r="G7517" t="str">
            <v>TF89969</v>
          </cell>
          <cell r="H7517">
            <v>44908</v>
          </cell>
          <cell r="I7517" t="str">
            <v>ENTREGADO</v>
          </cell>
          <cell r="J7517">
            <v>44923</v>
          </cell>
          <cell r="K7517" t="str">
            <v>FLEXNET - LI</v>
          </cell>
          <cell r="L7517" t="str">
            <v>CALLE 28 DE JUNIO S/N Y GARCIA MORENO ENTRADA LLANO GRANDE</v>
          </cell>
          <cell r="N7517" t="str">
            <v>984312183</v>
          </cell>
          <cell r="O7517" t="str">
            <v>984312183</v>
          </cell>
          <cell r="P7517" t="str">
            <v>QUITO</v>
          </cell>
          <cell r="Q7517" t="str">
            <v>QUITO</v>
          </cell>
          <cell r="R7517" t="str">
            <v>PICHINCHA</v>
          </cell>
          <cell r="T7517" t="str">
            <v>CARGO UNION</v>
          </cell>
          <cell r="U7517" t="str">
            <v>FLEXNETUIO_PROVINCIA</v>
          </cell>
          <cell r="V7517">
            <v>0</v>
          </cell>
          <cell r="W7517">
            <v>1</v>
          </cell>
          <cell r="X7517" t="str">
            <v>VERONICA CHIRAN</v>
          </cell>
          <cell r="Y7517" t="str">
            <v>JOSE MASCOTE 907 ENTRE HURTADO Y  9 DE OCTUBRE, ZONIFICACION TUENTI</v>
          </cell>
        </row>
        <row r="7518">
          <cell r="A7518" t="str">
            <v>RET22-022</v>
          </cell>
          <cell r="B7518">
            <v>479081</v>
          </cell>
          <cell r="C7518" t="str">
            <v>RET22-022</v>
          </cell>
          <cell r="D7518" t="str">
            <v>MOVISTAR</v>
          </cell>
          <cell r="E7518" t="str">
            <v>RETIRO</v>
          </cell>
          <cell r="F7518" t="str">
            <v>NORMAL</v>
          </cell>
          <cell r="G7518" t="str">
            <v/>
          </cell>
          <cell r="H7518">
            <v>44908</v>
          </cell>
          <cell r="I7518" t="str">
            <v>EN_TRANSITO</v>
          </cell>
          <cell r="J7518">
            <v>44909</v>
          </cell>
          <cell r="K7518" t="str">
            <v>FLEXNET - LI</v>
          </cell>
          <cell r="L7518" t="str">
            <v>CALLE 28 DE JUNIO S/N Y GARCIA MORENO ENTRADA LLANO GRANDE</v>
          </cell>
          <cell r="M7518" t="str">
            <v/>
          </cell>
          <cell r="N7518" t="str">
            <v>0958979105</v>
          </cell>
          <cell r="O7518" t="str">
            <v>0958979105</v>
          </cell>
          <cell r="P7518" t="str">
            <v>QUITO</v>
          </cell>
          <cell r="Q7518" t="str">
            <v>QUITO</v>
          </cell>
          <cell r="R7518" t="str">
            <v>PICHINCHA</v>
          </cell>
          <cell r="T7518" t="str">
            <v>TRAMACO</v>
          </cell>
          <cell r="U7518" t="str">
            <v>FLEXNETUIO_PROVINCIA</v>
          </cell>
          <cell r="V7518">
            <v>0</v>
          </cell>
          <cell r="W7518">
            <v>1</v>
          </cell>
          <cell r="X7518" t="str">
            <v>JORGE ISAAC CENTENO URETA</v>
          </cell>
          <cell r="Y7518" t="str">
            <v>CALLE OLMEDO ENTRE 9 DE OCTUBRE Y PEDRO GUAL A LADO DE LA CEVICHERIA PP2</v>
          </cell>
        </row>
        <row r="7519">
          <cell r="A7519" t="str">
            <v>RET22-023</v>
          </cell>
          <cell r="B7519">
            <v>479082</v>
          </cell>
          <cell r="C7519" t="str">
            <v>RET22-023</v>
          </cell>
          <cell r="D7519" t="str">
            <v>MOVISTAR</v>
          </cell>
          <cell r="E7519" t="str">
            <v>RETIRO</v>
          </cell>
          <cell r="F7519" t="str">
            <v>NORMAL</v>
          </cell>
          <cell r="G7519" t="str">
            <v>TF89970</v>
          </cell>
          <cell r="H7519">
            <v>44908</v>
          </cell>
          <cell r="I7519" t="str">
            <v>ENTREGADO</v>
          </cell>
          <cell r="J7519">
            <v>44923</v>
          </cell>
          <cell r="K7519" t="str">
            <v>FLEXNET - LI</v>
          </cell>
          <cell r="L7519" t="str">
            <v>CALLE 28 DE JUNIO S/N Y GARCIA MORENO ENTRADA LLANO GRANDE</v>
          </cell>
          <cell r="N7519" t="str">
            <v>0998488969</v>
          </cell>
          <cell r="O7519" t="str">
            <v>0998488969</v>
          </cell>
          <cell r="P7519" t="str">
            <v>QUITO</v>
          </cell>
          <cell r="Q7519" t="str">
            <v>QUITO</v>
          </cell>
          <cell r="R7519" t="str">
            <v>PICHINCHA</v>
          </cell>
          <cell r="T7519" t="str">
            <v>CARGO UNION</v>
          </cell>
          <cell r="U7519" t="str">
            <v>FLEXNETUIO_PROVINCIA</v>
          </cell>
          <cell r="V7519">
            <v>0</v>
          </cell>
          <cell r="W7519">
            <v>1</v>
          </cell>
          <cell r="X7519" t="str">
            <v>MARCO VINICIO BASTIDAS TOALA</v>
          </cell>
          <cell r="Y7519" t="str">
            <v>AV. 12 Y CALLE 27</v>
          </cell>
        </row>
        <row r="7520">
          <cell r="A7520" t="str">
            <v>RET22-024</v>
          </cell>
          <cell r="B7520">
            <v>479083</v>
          </cell>
          <cell r="C7520" t="str">
            <v>RET22-024</v>
          </cell>
          <cell r="D7520" t="str">
            <v>MOVISTAR</v>
          </cell>
          <cell r="E7520" t="str">
            <v>RETIRO</v>
          </cell>
          <cell r="F7520" t="str">
            <v>NORMAL</v>
          </cell>
          <cell r="H7520">
            <v>44908</v>
          </cell>
          <cell r="I7520" t="str">
            <v>EN_TRANSITO</v>
          </cell>
          <cell r="J7520">
            <v>44909</v>
          </cell>
          <cell r="K7520" t="str">
            <v>FLEXNET - LI</v>
          </cell>
          <cell r="L7520" t="str">
            <v>CALLE 28 DE JUNIO S/N Y GARCIA MORENO ENTRADA LLANO GRANDE</v>
          </cell>
          <cell r="N7520" t="str">
            <v>0998999242</v>
          </cell>
          <cell r="O7520" t="str">
            <v>0998999242</v>
          </cell>
          <cell r="P7520" t="str">
            <v>QUITO</v>
          </cell>
          <cell r="Q7520" t="str">
            <v>QUITO</v>
          </cell>
          <cell r="R7520" t="str">
            <v>PICHINCHA</v>
          </cell>
          <cell r="T7520" t="str">
            <v>TRAMACO</v>
          </cell>
          <cell r="U7520" t="str">
            <v>FLEXNETUIO_PROVINCIA</v>
          </cell>
          <cell r="V7520">
            <v>0</v>
          </cell>
          <cell r="W7520">
            <v>1</v>
          </cell>
          <cell r="X7520" t="str">
            <v>EDUARDO LUIS SILVA IVARRA</v>
          </cell>
          <cell r="Y7520" t="str">
            <v>CALLE GUAYAQUIL, ENTRE RIO SOLAYA Y CUICOCHA</v>
          </cell>
        </row>
        <row r="7521">
          <cell r="A7521" t="str">
            <v>RET22-025</v>
          </cell>
          <cell r="B7521">
            <v>479084</v>
          </cell>
          <cell r="C7521" t="str">
            <v>RET22-025</v>
          </cell>
          <cell r="D7521" t="str">
            <v>MOVISTAR</v>
          </cell>
          <cell r="E7521" t="str">
            <v>RETIRO</v>
          </cell>
          <cell r="F7521" t="str">
            <v>NORMAL</v>
          </cell>
          <cell r="G7521" t="str">
            <v/>
          </cell>
          <cell r="H7521">
            <v>44908</v>
          </cell>
          <cell r="I7521" t="str">
            <v>EN_TRANSITO</v>
          </cell>
          <cell r="J7521">
            <v>44909</v>
          </cell>
          <cell r="K7521" t="str">
            <v>FLEXNET - LI</v>
          </cell>
          <cell r="L7521" t="str">
            <v>CALLE 28 DE JUNIO S/N Y GARCIA MORENO ENTRADA LLANO GRANDE</v>
          </cell>
          <cell r="M7521" t="str">
            <v/>
          </cell>
          <cell r="N7521" t="str">
            <v>983172903</v>
          </cell>
          <cell r="O7521" t="str">
            <v>983172903</v>
          </cell>
          <cell r="P7521" t="str">
            <v>QUITO</v>
          </cell>
          <cell r="Q7521" t="str">
            <v>QUITO</v>
          </cell>
          <cell r="R7521" t="str">
            <v>PICHINCHA</v>
          </cell>
          <cell r="T7521" t="str">
            <v>TRAMACO</v>
          </cell>
          <cell r="U7521" t="str">
            <v>FLEXNETUIO_PROVINCIA</v>
          </cell>
          <cell r="V7521">
            <v>0</v>
          </cell>
          <cell r="W7521">
            <v>1</v>
          </cell>
          <cell r="X7521" t="str">
            <v>ALISON MISHELLE MORENO GOMEZ</v>
          </cell>
          <cell r="Y7521" t="str">
            <v>Av. Ceslao Marin y 27 de febrero diagonal la gran Hotel Cofanes local atras de Movistar.</v>
          </cell>
        </row>
        <row r="7522">
          <cell r="A7522" t="str">
            <v>RET22-026</v>
          </cell>
          <cell r="B7522">
            <v>479085</v>
          </cell>
          <cell r="C7522" t="str">
            <v>RET22-026</v>
          </cell>
          <cell r="D7522" t="str">
            <v>MOVISTAR</v>
          </cell>
          <cell r="E7522" t="str">
            <v>RETIRO</v>
          </cell>
          <cell r="F7522" t="str">
            <v>NORMAL</v>
          </cell>
          <cell r="G7522" t="str">
            <v>TF89956</v>
          </cell>
          <cell r="H7522">
            <v>44908</v>
          </cell>
          <cell r="I7522" t="str">
            <v>ENTREGADO</v>
          </cell>
          <cell r="J7522">
            <v>44916</v>
          </cell>
          <cell r="K7522" t="str">
            <v>FLEXNET - LI</v>
          </cell>
          <cell r="L7522" t="str">
            <v>CALLE 28 DE JUNIO S/N Y GARCIA MORENO ENTRADA LLANO GRANDE</v>
          </cell>
          <cell r="N7522" t="str">
            <v>999743573</v>
          </cell>
          <cell r="O7522" t="str">
            <v>999743573</v>
          </cell>
          <cell r="P7522" t="str">
            <v>QUITO</v>
          </cell>
          <cell r="Q7522" t="str">
            <v>QUITO</v>
          </cell>
          <cell r="R7522" t="str">
            <v>PICHINCHA</v>
          </cell>
          <cell r="T7522" t="str">
            <v>ITSACOURIER</v>
          </cell>
          <cell r="U7522" t="str">
            <v>FLEXNETUIO_PROVINCIA</v>
          </cell>
          <cell r="V7522">
            <v>0</v>
          </cell>
          <cell r="W7522">
            <v>1</v>
          </cell>
          <cell r="X7522" t="str">
            <v>RONALD SANCHEZ</v>
          </cell>
          <cell r="Y7522" t="str">
            <v xml:space="preserve"> KM. 19.5 VIA A DAULE FRENTE A LA URB CIUDAD SANTIAGO.</v>
          </cell>
        </row>
        <row r="7523">
          <cell r="A7523" t="str">
            <v>RET22-027</v>
          </cell>
          <cell r="B7523">
            <v>479086</v>
          </cell>
          <cell r="C7523" t="str">
            <v>RET22-027</v>
          </cell>
          <cell r="D7523" t="str">
            <v>MOVISTAR</v>
          </cell>
          <cell r="E7523" t="str">
            <v>RETIRO</v>
          </cell>
          <cell r="F7523" t="str">
            <v>NORMAL</v>
          </cell>
          <cell r="G7523" t="str">
            <v/>
          </cell>
          <cell r="H7523">
            <v>44908</v>
          </cell>
          <cell r="I7523" t="str">
            <v>EN_TRANSITO</v>
          </cell>
          <cell r="J7523">
            <v>44909</v>
          </cell>
          <cell r="K7523" t="str">
            <v>FLEXNET - LI</v>
          </cell>
          <cell r="L7523" t="str">
            <v>CALLE 28 DE JUNIO S/N Y GARCIA MORENO ENTRADA LLANO GRANDE</v>
          </cell>
          <cell r="M7523" t="str">
            <v/>
          </cell>
          <cell r="N7523" t="str">
            <v>983929586</v>
          </cell>
          <cell r="O7523" t="str">
            <v>983929586</v>
          </cell>
          <cell r="P7523" t="str">
            <v>QUITO</v>
          </cell>
          <cell r="Q7523" t="str">
            <v>QUITO</v>
          </cell>
          <cell r="R7523" t="str">
            <v>PICHINCHA</v>
          </cell>
          <cell r="T7523" t="str">
            <v>TRAMACO</v>
          </cell>
          <cell r="U7523" t="str">
            <v>FLEXNETUIO_PROVINCIA</v>
          </cell>
          <cell r="V7523">
            <v>0</v>
          </cell>
          <cell r="W7523">
            <v>1</v>
          </cell>
          <cell r="X7523" t="str">
            <v>VERONICA CHIRAN</v>
          </cell>
          <cell r="Y7523" t="str">
            <v>TulcAn y Babahoyo. Diagonal al restaurante La Vina. Al final de la cuchara. Casa amarilla</v>
          </cell>
        </row>
        <row r="7524">
          <cell r="A7524" t="str">
            <v>RET22-028</v>
          </cell>
          <cell r="B7524">
            <v>479087</v>
          </cell>
          <cell r="C7524" t="str">
            <v>RET22-028</v>
          </cell>
          <cell r="D7524" t="str">
            <v>MOVISTAR</v>
          </cell>
          <cell r="E7524" t="str">
            <v>RETIRO</v>
          </cell>
          <cell r="F7524" t="str">
            <v>NORMAL</v>
          </cell>
          <cell r="G7524" t="str">
            <v>FT75368</v>
          </cell>
          <cell r="H7524">
            <v>44908</v>
          </cell>
          <cell r="I7524" t="str">
            <v>ENTREGADO</v>
          </cell>
          <cell r="J7524">
            <v>44910</v>
          </cell>
          <cell r="K7524" t="str">
            <v>FLEXNET - LI</v>
          </cell>
          <cell r="L7524" t="str">
            <v>CALLE 28 DE JUNIO S/N Y GARCIA MORENO ENTRADA LLANO GRANDE</v>
          </cell>
          <cell r="M7524" t="str">
            <v/>
          </cell>
          <cell r="N7524" t="str">
            <v>0</v>
          </cell>
          <cell r="O7524" t="str">
            <v>0</v>
          </cell>
          <cell r="P7524" t="str">
            <v>QUITO</v>
          </cell>
          <cell r="Q7524" t="str">
            <v>QUITO</v>
          </cell>
          <cell r="R7524" t="str">
            <v>PICHINCHA</v>
          </cell>
          <cell r="T7524" t="str">
            <v>FLEXTRANS UIO</v>
          </cell>
          <cell r="U7524" t="str">
            <v>FLEXNETUIO_LOCAL</v>
          </cell>
          <cell r="V7524">
            <v>0</v>
          </cell>
          <cell r="W7524">
            <v>1</v>
          </cell>
          <cell r="X7524" t="str">
            <v>CONSUELO JASMINE VALENCIA VASCONEZ</v>
          </cell>
          <cell r="Y7524" t="str">
            <v xml:space="preserve">CAPITAN RAFAEL RAMOS E2-210 Y CASTELLI. </v>
          </cell>
        </row>
        <row r="7525">
          <cell r="A7525" t="str">
            <v>RET22-029</v>
          </cell>
          <cell r="B7525">
            <v>479088</v>
          </cell>
          <cell r="C7525" t="str">
            <v>RET22-029</v>
          </cell>
          <cell r="D7525" t="str">
            <v>MOVISTAR</v>
          </cell>
          <cell r="E7525" t="str">
            <v>RETIRO</v>
          </cell>
          <cell r="F7525" t="str">
            <v>NORMAL</v>
          </cell>
          <cell r="G7525" t="str">
            <v/>
          </cell>
          <cell r="H7525">
            <v>44908</v>
          </cell>
          <cell r="I7525" t="str">
            <v>EN_TRANSITO</v>
          </cell>
          <cell r="J7525">
            <v>44909</v>
          </cell>
          <cell r="K7525" t="str">
            <v>FLEXNET - LI</v>
          </cell>
          <cell r="L7525" t="str">
            <v>CALLE 28 DE JUNIO S/N Y GARCIA MORENO ENTRADA LLANO GRANDE</v>
          </cell>
          <cell r="M7525" t="str">
            <v/>
          </cell>
          <cell r="N7525" t="str">
            <v>0997519808 - 0978838860</v>
          </cell>
          <cell r="O7525" t="str">
            <v>0997519808 - 0978838860</v>
          </cell>
          <cell r="P7525" t="str">
            <v>QUITO</v>
          </cell>
          <cell r="Q7525" t="str">
            <v>QUITO</v>
          </cell>
          <cell r="R7525" t="str">
            <v>PICHINCHA</v>
          </cell>
          <cell r="T7525" t="str">
            <v>TRAMACO</v>
          </cell>
          <cell r="U7525" t="str">
            <v>FLEXNETUIO_PROVINCIA</v>
          </cell>
          <cell r="V7525">
            <v>0</v>
          </cell>
          <cell r="W7525">
            <v>1</v>
          </cell>
          <cell r="X7525" t="str">
            <v>YENNY ENA SALTOS REYES</v>
          </cell>
          <cell r="Y7525" t="str">
            <v>Calle 13 Av. 13 diagonal a Oro Fino</v>
          </cell>
        </row>
        <row r="7526">
          <cell r="A7526" t="str">
            <v>RET22-030</v>
          </cell>
          <cell r="B7526">
            <v>479089</v>
          </cell>
          <cell r="C7526" t="str">
            <v>RET22-030</v>
          </cell>
          <cell r="D7526" t="str">
            <v>MOVISTAR</v>
          </cell>
          <cell r="E7526" t="str">
            <v>RETIRO</v>
          </cell>
          <cell r="F7526" t="str">
            <v>NORMAL</v>
          </cell>
          <cell r="G7526" t="str">
            <v>IC3924</v>
          </cell>
          <cell r="H7526">
            <v>44908</v>
          </cell>
          <cell r="I7526" t="str">
            <v>INCIDENCIA</v>
          </cell>
          <cell r="J7526">
            <v>44917</v>
          </cell>
          <cell r="K7526" t="str">
            <v>FLEXNET - LI</v>
          </cell>
          <cell r="L7526" t="str">
            <v>CALLE 28 DE JUNIO S/N Y GARCIA MORENO ENTRADA LLANO GRANDE</v>
          </cell>
          <cell r="M7526" t="str">
            <v/>
          </cell>
          <cell r="N7526" t="str">
            <v>0999805380</v>
          </cell>
          <cell r="O7526" t="str">
            <v>0999805380</v>
          </cell>
          <cell r="P7526" t="str">
            <v>QUITO</v>
          </cell>
          <cell r="Q7526" t="str">
            <v>QUITO</v>
          </cell>
          <cell r="R7526" t="str">
            <v>PICHINCHA</v>
          </cell>
          <cell r="T7526" t="str">
            <v>ITSACOURIER</v>
          </cell>
          <cell r="U7526" t="str">
            <v>FLEXNETUIO_PROVINCIA</v>
          </cell>
          <cell r="V7526">
            <v>0</v>
          </cell>
          <cell r="W7526">
            <v>1</v>
          </cell>
          <cell r="X7526" t="str">
            <v>Diego Fernando Mena Villalba</v>
          </cell>
          <cell r="Y7526" t="str">
            <v>Calle San Blas 2.25  e/ Tomas Ordonez y Manuel Vega</v>
          </cell>
        </row>
        <row r="7527">
          <cell r="A7527" t="str">
            <v>RET22-031</v>
          </cell>
          <cell r="B7527">
            <v>479090</v>
          </cell>
          <cell r="C7527" t="str">
            <v>RET22-031</v>
          </cell>
          <cell r="D7527" t="str">
            <v>MOVISTAR</v>
          </cell>
          <cell r="E7527" t="str">
            <v>RETIRO</v>
          </cell>
          <cell r="F7527" t="str">
            <v>NORMAL</v>
          </cell>
          <cell r="G7527" t="str">
            <v/>
          </cell>
          <cell r="H7527">
            <v>44908</v>
          </cell>
          <cell r="I7527" t="str">
            <v>EN_TRANSITO</v>
          </cell>
          <cell r="J7527">
            <v>44909</v>
          </cell>
          <cell r="K7527" t="str">
            <v>FLEXNET - LI</v>
          </cell>
          <cell r="L7527" t="str">
            <v>CALLE 28 DE JUNIO S/N Y GARCIA MORENO ENTRADA LLANO GRANDE</v>
          </cell>
          <cell r="M7527" t="str">
            <v/>
          </cell>
          <cell r="N7527" t="str">
            <v>998277655</v>
          </cell>
          <cell r="O7527" t="str">
            <v>998277655</v>
          </cell>
          <cell r="P7527" t="str">
            <v>QUITO</v>
          </cell>
          <cell r="Q7527" t="str">
            <v>QUITO</v>
          </cell>
          <cell r="R7527" t="str">
            <v>PICHINCHA</v>
          </cell>
          <cell r="T7527" t="str">
            <v>TRAMACO</v>
          </cell>
          <cell r="U7527" t="str">
            <v>FLEXNETUIO_PROVINCIA</v>
          </cell>
          <cell r="V7527">
            <v>0</v>
          </cell>
          <cell r="W7527">
            <v>1</v>
          </cell>
          <cell r="X7527" t="str">
            <v>PAOLA MORETA</v>
          </cell>
          <cell r="Y7527" t="str">
            <v>Manta Business Center Torre B piso 4 Of 404 Av 24 y Calle M3, Barrio el Murcielago</v>
          </cell>
        </row>
        <row r="7528">
          <cell r="A7528" t="str">
            <v>RET22-032</v>
          </cell>
          <cell r="B7528">
            <v>479091</v>
          </cell>
          <cell r="C7528" t="str">
            <v>RET22-032</v>
          </cell>
          <cell r="D7528" t="str">
            <v>MOVISTAR</v>
          </cell>
          <cell r="E7528" t="str">
            <v>RETIRO</v>
          </cell>
          <cell r="F7528" t="str">
            <v>NORMAL</v>
          </cell>
          <cell r="G7528" t="str">
            <v>TF89971</v>
          </cell>
          <cell r="H7528">
            <v>44908</v>
          </cell>
          <cell r="I7528" t="str">
            <v>ENTREGADO</v>
          </cell>
          <cell r="J7528">
            <v>44923</v>
          </cell>
          <cell r="K7528" t="str">
            <v>FLEXNET - LI</v>
          </cell>
          <cell r="L7528" t="str">
            <v>CALLE 28 DE JUNIO S/N Y GARCIA MORENO ENTRADA LLANO GRANDE</v>
          </cell>
          <cell r="N7528" t="str">
            <v>0900706888</v>
          </cell>
          <cell r="O7528" t="str">
            <v>0900706888</v>
          </cell>
          <cell r="P7528" t="str">
            <v>QUITO</v>
          </cell>
          <cell r="Q7528" t="str">
            <v>QUITO</v>
          </cell>
          <cell r="R7528" t="str">
            <v>PICHINCHA</v>
          </cell>
          <cell r="T7528" t="str">
            <v>CARGO UNION</v>
          </cell>
          <cell r="U7528" t="str">
            <v>FLEXNETUIO_PROVINCIA</v>
          </cell>
          <cell r="V7528">
            <v>0</v>
          </cell>
          <cell r="W7528">
            <v>1</v>
          </cell>
          <cell r="X7528" t="str">
            <v>LUZMILA ENRIQUETA CABRERA PALACIO</v>
          </cell>
          <cell r="Y7528" t="str">
            <v>URDESA NORTE CALLE BALSAMOS NORTE 513 Y LA SEXTA</v>
          </cell>
        </row>
        <row r="7529">
          <cell r="A7529" t="str">
            <v>ZTE_22_519-1</v>
          </cell>
          <cell r="B7529">
            <v>479075</v>
          </cell>
          <cell r="C7529" t="str">
            <v>ZTE_22_519-1</v>
          </cell>
          <cell r="D7529" t="str">
            <v>ZTECORP</v>
          </cell>
          <cell r="E7529" t="str">
            <v>DESPACHO</v>
          </cell>
          <cell r="F7529" t="str">
            <v>EXCLUSIVO</v>
          </cell>
          <cell r="G7529" t="str">
            <v>88843</v>
          </cell>
          <cell r="H7529">
            <v>44908</v>
          </cell>
          <cell r="I7529" t="str">
            <v>ENTREGADO</v>
          </cell>
          <cell r="J7529">
            <v>44909</v>
          </cell>
          <cell r="K7529" t="str">
            <v>NETLIFE</v>
          </cell>
          <cell r="L7529" t="str">
            <v>KM 16 VIA A DAULE, ENTRANDO POR LA FABRICA INTACO, HASTA LLEGAR FRENTE A LA CERVECERÍA NACIONAL.</v>
          </cell>
          <cell r="M7529" t="str">
            <v>Marlon Moran</v>
          </cell>
          <cell r="N7529" t="str">
            <v xml:space="preserve">0995882984 </v>
          </cell>
          <cell r="O7529" t="str">
            <v xml:space="preserve">0995882984 </v>
          </cell>
          <cell r="P7529" t="str">
            <v>091103</v>
          </cell>
          <cell r="Q7529" t="str">
            <v>ALFREDO BAQUERIZO MORENO</v>
          </cell>
          <cell r="R7529" t="str">
            <v>GUAYAS</v>
          </cell>
          <cell r="S7529" t="str">
            <v>ALFREDO BAQUERIZO MORENO (JUJAN)</v>
          </cell>
          <cell r="U7529" t="str">
            <v>FLEXNETGYE_LOCAL</v>
          </cell>
          <cell r="X7529" t="str">
            <v>FLEX NET GYE</v>
          </cell>
          <cell r="Y7529" t="str">
            <v xml:space="preserve">KM 8 1/2 VIA A DAULE COOP. JUAN MONTALVO </v>
          </cell>
        </row>
        <row r="7530">
          <cell r="A7530" t="str">
            <v>RFEC2212130001</v>
          </cell>
          <cell r="B7530">
            <v>479074</v>
          </cell>
          <cell r="C7530" t="str">
            <v>RFEC2212130001</v>
          </cell>
          <cell r="D7530" t="str">
            <v>HUAWEI</v>
          </cell>
          <cell r="E7530" t="str">
            <v>RETIRO</v>
          </cell>
          <cell r="F7530" t="str">
            <v>NORMAL</v>
          </cell>
          <cell r="G7530" t="str">
            <v>FT75326</v>
          </cell>
          <cell r="H7530">
            <v>44908</v>
          </cell>
          <cell r="I7530" t="str">
            <v>ENTREGADO</v>
          </cell>
          <cell r="J7530">
            <v>44909</v>
          </cell>
          <cell r="K7530" t="str">
            <v>DANIEL GUISHA</v>
          </cell>
          <cell r="L7530" t="str">
            <v>FLEX NET CALLE 28 DE JUNIO S/N Y GARCIA MORENO ENTRADA LLANO GRANDE</v>
          </cell>
          <cell r="M7530" t="str">
            <v>TOTALTEK</v>
          </cell>
          <cell r="N7530" t="str">
            <v>0993381326</v>
          </cell>
          <cell r="O7530" t="str">
            <v>0993381326</v>
          </cell>
          <cell r="P7530" t="str">
            <v>170208</v>
          </cell>
          <cell r="Q7530" t="str">
            <v>QUITO</v>
          </cell>
          <cell r="R7530" t="str">
            <v>PICHINCHA</v>
          </cell>
          <cell r="S7530" t="str">
            <v>CALDERON (CARAPUNGO)</v>
          </cell>
          <cell r="T7530" t="str">
            <v>TRANSERVISS</v>
          </cell>
          <cell r="U7530" t="str">
            <v>FLEXNETUIO_LOCAL</v>
          </cell>
          <cell r="V7530">
            <v>1</v>
          </cell>
          <cell r="W7530">
            <v>366.65</v>
          </cell>
          <cell r="X7530" t="str">
            <v>FLEXNET</v>
          </cell>
          <cell r="Y7530" t="str">
            <v>DE LOS GUARUMOS 449 Y AV. 6 DE DICIEMBRE. EDIF. TOTALTEK</v>
          </cell>
        </row>
        <row r="7531">
          <cell r="A7531" t="str">
            <v>18575862</v>
          </cell>
          <cell r="B7531">
            <v>479047</v>
          </cell>
          <cell r="C7531" t="str">
            <v>18575862</v>
          </cell>
          <cell r="D7531" t="str">
            <v>SPARE</v>
          </cell>
          <cell r="E7531" t="str">
            <v>DESPACHO</v>
          </cell>
          <cell r="F7531" t="str">
            <v>NORMAL</v>
          </cell>
          <cell r="G7531" t="str">
            <v>TF88802</v>
          </cell>
          <cell r="H7531">
            <v>44908</v>
          </cell>
          <cell r="I7531" t="str">
            <v>ENTREGADO</v>
          </cell>
          <cell r="J7531">
            <v>44909</v>
          </cell>
          <cell r="K7531" t="str">
            <v>FLEXNET QUITO_PATRICO PONCE</v>
          </cell>
          <cell r="L7531" t="str">
            <v>COMPLEJO SAN JORGE. 28 DE JUNIO Y GARCIA MORENO - ENTRADA A LLANO GRANDE.</v>
          </cell>
          <cell r="M7531" t="str">
            <v>PATRICIO  PONCE - RUC: 1791890663001</v>
          </cell>
          <cell r="N7531" t="str">
            <v>0987602087</v>
          </cell>
          <cell r="P7531" t="str">
            <v>170208</v>
          </cell>
          <cell r="Q7531" t="str">
            <v>QUITO</v>
          </cell>
          <cell r="R7531" t="str">
            <v>PICHINCHA</v>
          </cell>
          <cell r="S7531" t="str">
            <v>CALDERON (CARAPUNGO)</v>
          </cell>
          <cell r="T7531" t="str">
            <v>CARGO UNION</v>
          </cell>
          <cell r="U7531" t="str">
            <v>FLEXNETGYE_UIO</v>
          </cell>
          <cell r="V7531">
            <v>1</v>
          </cell>
          <cell r="W7531">
            <v>1.6</v>
          </cell>
          <cell r="X7531" t="str">
            <v>FLEXNET GUAYAQUIL</v>
          </cell>
          <cell r="Y7531" t="str">
            <v>FERNANDO GUTIERREZ HILL KM 8 1/2 VIA DAULE COOP. JUAN MONTALVO / FRENTE A PEPSI COLA</v>
          </cell>
        </row>
        <row r="7532">
          <cell r="A7532" t="str">
            <v>11572</v>
          </cell>
          <cell r="B7532">
            <v>479042</v>
          </cell>
          <cell r="C7532" t="str">
            <v>11572</v>
          </cell>
          <cell r="D7532" t="str">
            <v>MOVISTAR</v>
          </cell>
          <cell r="E7532" t="str">
            <v>RETIRO</v>
          </cell>
          <cell r="F7532" t="str">
            <v>NORMAL</v>
          </cell>
          <cell r="G7532" t="str">
            <v>IC3841</v>
          </cell>
          <cell r="H7532">
            <v>44908</v>
          </cell>
          <cell r="I7532" t="str">
            <v>ENTREGADO</v>
          </cell>
          <cell r="J7532">
            <v>44909</v>
          </cell>
          <cell r="K7532" t="str">
            <v>FLEXNET - LI</v>
          </cell>
          <cell r="L7532" t="str">
            <v>CALLE 28 DE JUNIO S/N Y GARCIA MORENO ENTRADA LLANO GRANDE</v>
          </cell>
          <cell r="M7532" t="str">
            <v/>
          </cell>
          <cell r="N7532" t="str">
            <v>988578652</v>
          </cell>
          <cell r="O7532" t="str">
            <v>988578652</v>
          </cell>
          <cell r="P7532" t="str">
            <v>QUITO</v>
          </cell>
          <cell r="Q7532" t="str">
            <v>QUITO</v>
          </cell>
          <cell r="R7532" t="str">
            <v>PICHINCHA</v>
          </cell>
          <cell r="T7532" t="str">
            <v>ITSACOURIER</v>
          </cell>
          <cell r="U7532" t="str">
            <v>FLEXNETUIO_PROVINCIA</v>
          </cell>
          <cell r="V7532">
            <v>0</v>
          </cell>
          <cell r="W7532">
            <v>1</v>
          </cell>
          <cell r="X7532" t="str">
            <v>Marcela Choco Samaniego</v>
          </cell>
          <cell r="Y7532" t="str">
            <v xml:space="preserve">Presidente Cordova 7-100 y Luis Cordero esquina </v>
          </cell>
        </row>
        <row r="7533">
          <cell r="A7533" t="str">
            <v>11573</v>
          </cell>
          <cell r="B7533">
            <v>479043</v>
          </cell>
          <cell r="C7533" t="str">
            <v>11573</v>
          </cell>
          <cell r="D7533" t="str">
            <v>MOVISTAR</v>
          </cell>
          <cell r="E7533" t="str">
            <v>RETIRO</v>
          </cell>
          <cell r="F7533" t="str">
            <v>NORMAL</v>
          </cell>
          <cell r="G7533" t="str">
            <v>031002004097160</v>
          </cell>
          <cell r="H7533">
            <v>44908</v>
          </cell>
          <cell r="I7533" t="str">
            <v>ENTREGADO</v>
          </cell>
          <cell r="J7533">
            <v>44914</v>
          </cell>
          <cell r="K7533" t="str">
            <v>FLEXNET - LI</v>
          </cell>
          <cell r="L7533" t="str">
            <v>CALLE 28 DE JUNIO S/N Y GARCIA MORENO ENTRADA LLANO GRANDE</v>
          </cell>
          <cell r="M7533" t="str">
            <v/>
          </cell>
          <cell r="N7533" t="str">
            <v>0995936079</v>
          </cell>
          <cell r="O7533" t="str">
            <v>0995936079</v>
          </cell>
          <cell r="P7533" t="str">
            <v>QUITO</v>
          </cell>
          <cell r="Q7533" t="str">
            <v>QUITO</v>
          </cell>
          <cell r="R7533" t="str">
            <v>PICHINCHA</v>
          </cell>
          <cell r="T7533" t="str">
            <v>TRAMACO</v>
          </cell>
          <cell r="U7533" t="str">
            <v>FLEXNETUIO_PROVINCIA</v>
          </cell>
          <cell r="V7533">
            <v>0</v>
          </cell>
          <cell r="W7533">
            <v>1</v>
          </cell>
          <cell r="X7533" t="str">
            <v>GALO PALLAROSO</v>
          </cell>
          <cell r="Y7533" t="str">
            <v>CALLE TENEMAZA 5-13 Y AV. 24 DE MAYO</v>
          </cell>
        </row>
        <row r="7534">
          <cell r="A7534" t="str">
            <v>11574</v>
          </cell>
          <cell r="B7534">
            <v>479044</v>
          </cell>
          <cell r="C7534" t="str">
            <v>11574</v>
          </cell>
          <cell r="D7534" t="str">
            <v>MOVISTAR</v>
          </cell>
          <cell r="E7534" t="str">
            <v>RETIRO</v>
          </cell>
          <cell r="F7534" t="str">
            <v>NORMAL</v>
          </cell>
          <cell r="G7534" t="str">
            <v>031002004097102</v>
          </cell>
          <cell r="H7534">
            <v>44908</v>
          </cell>
          <cell r="I7534" t="str">
            <v>ENTREGADO</v>
          </cell>
          <cell r="J7534">
            <v>44914</v>
          </cell>
          <cell r="K7534" t="str">
            <v>FLEXNET - LI</v>
          </cell>
          <cell r="L7534" t="str">
            <v>CALLE 28 DE JUNIO S/N Y GARCIA MORENO ENTRADA LLANO GRANDE</v>
          </cell>
          <cell r="M7534" t="str">
            <v/>
          </cell>
          <cell r="N7534" t="str">
            <v>0984356978</v>
          </cell>
          <cell r="O7534" t="str">
            <v>0984356978</v>
          </cell>
          <cell r="P7534" t="str">
            <v>QUITO</v>
          </cell>
          <cell r="Q7534" t="str">
            <v>QUITO</v>
          </cell>
          <cell r="R7534" t="str">
            <v>PICHINCHA</v>
          </cell>
          <cell r="T7534" t="str">
            <v>TRAMACO</v>
          </cell>
          <cell r="U7534" t="str">
            <v>FLEXNETUIO_PROVINCIA</v>
          </cell>
          <cell r="V7534">
            <v>0</v>
          </cell>
          <cell r="W7534">
            <v>1</v>
          </cell>
          <cell r="X7534" t="str">
            <v xml:space="preserve">XIMENA GIRALDO </v>
          </cell>
          <cell r="Y7534" t="str">
            <v xml:space="preserve">AVENIDA MORAN VALVERDE CENTRO COMERCIAL QUICENTRO SUR PLANTA ALTA </v>
          </cell>
        </row>
        <row r="7535">
          <cell r="A7535" t="str">
            <v>11575</v>
          </cell>
          <cell r="B7535">
            <v>479045</v>
          </cell>
          <cell r="C7535" t="str">
            <v>11575</v>
          </cell>
          <cell r="D7535" t="str">
            <v>MOVISTAR</v>
          </cell>
          <cell r="E7535" t="str">
            <v>RETIRO</v>
          </cell>
          <cell r="F7535" t="str">
            <v>NORMAL</v>
          </cell>
          <cell r="G7535" t="str">
            <v/>
          </cell>
          <cell r="H7535">
            <v>44908</v>
          </cell>
          <cell r="I7535" t="str">
            <v>EN_TRANSITO</v>
          </cell>
          <cell r="J7535">
            <v>44909</v>
          </cell>
          <cell r="K7535" t="str">
            <v>FLEXNET - LI</v>
          </cell>
          <cell r="L7535" t="str">
            <v>CALLE 28 DE JUNIO S/N Y GARCIA MORENO ENTRADA LLANO GRANDE</v>
          </cell>
          <cell r="M7535" t="str">
            <v/>
          </cell>
          <cell r="N7535" t="str">
            <v>982603696</v>
          </cell>
          <cell r="O7535" t="str">
            <v>982603696</v>
          </cell>
          <cell r="P7535" t="str">
            <v>QUITO</v>
          </cell>
          <cell r="Q7535" t="str">
            <v>QUITO</v>
          </cell>
          <cell r="R7535" t="str">
            <v>PICHINCHA</v>
          </cell>
          <cell r="T7535" t="str">
            <v>TRAMACO</v>
          </cell>
          <cell r="U7535" t="str">
            <v>FLEXNETUIO_PROVINCIA</v>
          </cell>
          <cell r="V7535">
            <v>0</v>
          </cell>
          <cell r="W7535">
            <v>1</v>
          </cell>
          <cell r="X7535" t="str">
            <v>FANNY DOMINGUEZ-MACAS</v>
          </cell>
          <cell r="Y7535" t="str">
            <v>BOLIVAR Y AMAZONAS</v>
          </cell>
        </row>
        <row r="7536">
          <cell r="A7536" t="str">
            <v>11576</v>
          </cell>
          <cell r="B7536">
            <v>479046</v>
          </cell>
          <cell r="C7536" t="str">
            <v>11576</v>
          </cell>
          <cell r="D7536" t="str">
            <v>MOVISTAR</v>
          </cell>
          <cell r="E7536" t="str">
            <v>RETIRO</v>
          </cell>
          <cell r="F7536" t="str">
            <v>NORMAL</v>
          </cell>
          <cell r="G7536" t="str">
            <v>031002004097013</v>
          </cell>
          <cell r="H7536">
            <v>44908</v>
          </cell>
          <cell r="I7536" t="str">
            <v>ENTREGADO</v>
          </cell>
          <cell r="J7536">
            <v>44914</v>
          </cell>
          <cell r="K7536" t="str">
            <v>FLEXNET - LI</v>
          </cell>
          <cell r="L7536" t="str">
            <v>CALLE 28 DE JUNIO S/N Y GARCIA MORENO ENTRADA LLANO GRANDE</v>
          </cell>
          <cell r="M7536" t="str">
            <v/>
          </cell>
          <cell r="N7536" t="str">
            <v>992954906</v>
          </cell>
          <cell r="O7536" t="str">
            <v>992954906</v>
          </cell>
          <cell r="P7536" t="str">
            <v>QUITO</v>
          </cell>
          <cell r="Q7536" t="str">
            <v>QUITO</v>
          </cell>
          <cell r="R7536" t="str">
            <v>PICHINCHA</v>
          </cell>
          <cell r="T7536" t="str">
            <v>TRAMACO</v>
          </cell>
          <cell r="U7536" t="str">
            <v>FLEXNETUIO_PROVINCIA</v>
          </cell>
          <cell r="V7536">
            <v>0</v>
          </cell>
          <cell r="W7536">
            <v>1</v>
          </cell>
          <cell r="X7536" t="str">
            <v xml:space="preserve">JACOB CRUZ </v>
          </cell>
          <cell r="Y7536" t="str">
            <v>AV 6 DE DICIEMBRE Y TOMAS DE BERLANGA CC RIOCENTRO 6 DE DICIEMBRE</v>
          </cell>
        </row>
        <row r="7537">
          <cell r="A7537" t="str">
            <v>SG_22_1763</v>
          </cell>
          <cell r="B7537">
            <v>479041</v>
          </cell>
          <cell r="C7537" t="str">
            <v>SG_22_1763</v>
          </cell>
          <cell r="D7537" t="str">
            <v>SG</v>
          </cell>
          <cell r="E7537" t="str">
            <v>DESPACHO</v>
          </cell>
          <cell r="F7537" t="str">
            <v>NORMAL</v>
          </cell>
          <cell r="G7537" t="str">
            <v>FT75277</v>
          </cell>
          <cell r="H7537">
            <v>44908</v>
          </cell>
          <cell r="I7537" t="str">
            <v>ENTREGADO</v>
          </cell>
          <cell r="J7537">
            <v>44909</v>
          </cell>
          <cell r="K7537" t="str">
            <v>SOLBRIC LUBRICANTES Y SOLVENTES</v>
          </cell>
          <cell r="L7537" t="str">
            <v>ARUPOS Y ELOY ALFARO</v>
          </cell>
          <cell r="P7537" t="str">
            <v>170502</v>
          </cell>
          <cell r="Q7537" t="str">
            <v>QUITO</v>
          </cell>
          <cell r="R7537" t="str">
            <v>PICHINCHA</v>
          </cell>
          <cell r="S7537" t="str">
            <v>QUITO</v>
          </cell>
          <cell r="T7537" t="str">
            <v>FLEXTRANS UIO</v>
          </cell>
          <cell r="U7537" t="str">
            <v>FLEXNETUIO_LOCAL</v>
          </cell>
          <cell r="V7537">
            <v>2</v>
          </cell>
          <cell r="W7537">
            <v>30</v>
          </cell>
          <cell r="X7537" t="str">
            <v>FLEXNET UIO</v>
          </cell>
          <cell r="Y7537" t="str">
            <v>PANAMERICANA NORTE KM 12 1/2  LLANO GRANDE</v>
          </cell>
        </row>
        <row r="7538">
          <cell r="A7538" t="str">
            <v>SG_22_1762</v>
          </cell>
          <cell r="B7538">
            <v>479040</v>
          </cell>
          <cell r="C7538" t="str">
            <v>SG_22_1762</v>
          </cell>
          <cell r="D7538" t="str">
            <v>SG</v>
          </cell>
          <cell r="E7538" t="str">
            <v>DESPACHO</v>
          </cell>
          <cell r="F7538" t="str">
            <v>NORMAL</v>
          </cell>
          <cell r="G7538" t="str">
            <v>031002004098887</v>
          </cell>
          <cell r="H7538">
            <v>44908</v>
          </cell>
          <cell r="I7538" t="str">
            <v>ENTREGADO</v>
          </cell>
          <cell r="J7538">
            <v>44915</v>
          </cell>
          <cell r="K7538" t="str">
            <v>PINTURAS EL MAESTRO CIA LTDA</v>
          </cell>
          <cell r="L7538" t="str">
            <v>AV. 113 DIAGONAL A GASOLINERA TERPEL</v>
          </cell>
          <cell r="P7538" t="str">
            <v>130201</v>
          </cell>
          <cell r="Q7538" t="str">
            <v>MANTA</v>
          </cell>
          <cell r="R7538" t="str">
            <v>MANABI</v>
          </cell>
          <cell r="S7538" t="str">
            <v>MANTA</v>
          </cell>
          <cell r="T7538" t="str">
            <v>TRAMACO</v>
          </cell>
          <cell r="U7538" t="str">
            <v>FLEXNETUIO_PROVINCIA</v>
          </cell>
          <cell r="V7538">
            <v>1</v>
          </cell>
          <cell r="W7538">
            <v>13.2</v>
          </cell>
          <cell r="X7538" t="str">
            <v>FLEXNET UIO</v>
          </cell>
          <cell r="Y7538" t="str">
            <v>PANAMERICANA NORTE KM 12 1/2  LLANO GRANDE</v>
          </cell>
        </row>
        <row r="7539">
          <cell r="A7539" t="str">
            <v>SG_22_1761</v>
          </cell>
          <cell r="B7539">
            <v>479039</v>
          </cell>
          <cell r="C7539" t="str">
            <v>SG_22_1761</v>
          </cell>
          <cell r="D7539" t="str">
            <v>SG</v>
          </cell>
          <cell r="E7539" t="str">
            <v>DESPACHO</v>
          </cell>
          <cell r="F7539" t="str">
            <v>NORMAL</v>
          </cell>
          <cell r="G7539" t="str">
            <v>FT75279</v>
          </cell>
          <cell r="H7539">
            <v>44908</v>
          </cell>
          <cell r="I7539" t="str">
            <v>ENTREGADO</v>
          </cell>
          <cell r="J7539">
            <v>44910</v>
          </cell>
          <cell r="K7539" t="str">
            <v>FERRETERIA INDUSTRIAL - FINPAC</v>
          </cell>
          <cell r="L7539" t="str">
            <v>LOTIZACION CERRO COLORADO COOP VERGELES MZ 1245 SOLAR 1-2</v>
          </cell>
          <cell r="P7539" t="str">
            <v>090703</v>
          </cell>
          <cell r="Q7539" t="str">
            <v>GUAYAQUIL</v>
          </cell>
          <cell r="R7539" t="str">
            <v>GUAYAS</v>
          </cell>
          <cell r="S7539" t="str">
            <v>GUAYAQUIL</v>
          </cell>
          <cell r="T7539" t="str">
            <v>ITSACOURIER</v>
          </cell>
          <cell r="U7539" t="str">
            <v>FLEXNETUIO_GYE</v>
          </cell>
          <cell r="V7539">
            <v>1</v>
          </cell>
          <cell r="W7539">
            <v>155.4</v>
          </cell>
          <cell r="X7539" t="str">
            <v>FLEXNET UIO</v>
          </cell>
          <cell r="Y7539" t="str">
            <v>PANAMERICANA NORTE KM 12 1/2  LLANO GRANDE</v>
          </cell>
        </row>
        <row r="7540">
          <cell r="A7540" t="str">
            <v>2475756</v>
          </cell>
          <cell r="B7540">
            <v>479038</v>
          </cell>
          <cell r="C7540" t="str">
            <v>2475756</v>
          </cell>
          <cell r="D7540" t="str">
            <v>MDELIVERY</v>
          </cell>
          <cell r="E7540" t="str">
            <v>DESPACHO</v>
          </cell>
          <cell r="F7540" t="str">
            <v>NORMAL</v>
          </cell>
          <cell r="G7540" t="str">
            <v>FT75325</v>
          </cell>
          <cell r="H7540">
            <v>44908</v>
          </cell>
          <cell r="I7540" t="str">
            <v>ENTREGADO</v>
          </cell>
          <cell r="J7540">
            <v>44909</v>
          </cell>
          <cell r="K7540" t="str">
            <v>NELSON CHAVEZ_NELSON CHAVEZ</v>
          </cell>
          <cell r="L7540" t="str">
            <v>AV DE LOS FRESNOS Y NIELSEN CONJUNTO ELOY ALFARO</v>
          </cell>
          <cell r="M7540" t="str">
            <v>1714208376</v>
          </cell>
          <cell r="N7540" t="str">
            <v>0984299225</v>
          </cell>
          <cell r="O7540" t="str">
            <v/>
          </cell>
          <cell r="P7540" t="str">
            <v>QUITO</v>
          </cell>
          <cell r="Q7540" t="str">
            <v>QUITO</v>
          </cell>
          <cell r="R7540" t="str">
            <v>PICHINCHA</v>
          </cell>
          <cell r="T7540" t="str">
            <v>FLEXTRANS UIO</v>
          </cell>
          <cell r="U7540" t="str">
            <v>FLEXNETUIO_LOCAL</v>
          </cell>
          <cell r="V7540">
            <v>1</v>
          </cell>
          <cell r="W7540">
            <v>1</v>
          </cell>
          <cell r="X7540" t="str">
            <v>FLEXNET ECUADOR - MDELIVERY</v>
          </cell>
          <cell r="Y7540" t="str">
            <v>CALLE 28 DE JUNIO S/N Y GARCIA MORENO ENTRADA LLANO GRANDE</v>
          </cell>
        </row>
        <row r="7541">
          <cell r="A7541" t="str">
            <v>SG_22_1759</v>
          </cell>
          <cell r="B7541">
            <v>479037</v>
          </cell>
          <cell r="C7541" t="str">
            <v>SG_22_1759</v>
          </cell>
          <cell r="D7541" t="str">
            <v>SG</v>
          </cell>
          <cell r="E7541" t="str">
            <v>DESPACHO</v>
          </cell>
          <cell r="F7541" t="str">
            <v>NORMAL</v>
          </cell>
          <cell r="G7541" t="str">
            <v>FT75282</v>
          </cell>
          <cell r="H7541">
            <v>44908</v>
          </cell>
          <cell r="I7541" t="str">
            <v>ENTREGADO</v>
          </cell>
          <cell r="J7541">
            <v>44909</v>
          </cell>
          <cell r="K7541" t="str">
            <v>DEMACO MACHALA Y COLON</v>
          </cell>
          <cell r="L7541" t="str">
            <v>AV MACHALA 1701 Y COLON ESQUINA</v>
          </cell>
          <cell r="P7541" t="str">
            <v>090303</v>
          </cell>
          <cell r="Q7541" t="str">
            <v>GUAYAQUIL</v>
          </cell>
          <cell r="R7541" t="str">
            <v>GUAYAS</v>
          </cell>
          <cell r="S7541" t="str">
            <v>GUAYAQUIL</v>
          </cell>
          <cell r="T7541" t="str">
            <v>ITSACOURIER</v>
          </cell>
          <cell r="U7541" t="str">
            <v>FLEXNETUIO_GYE</v>
          </cell>
          <cell r="V7541">
            <v>1</v>
          </cell>
          <cell r="W7541">
            <v>297</v>
          </cell>
          <cell r="X7541" t="str">
            <v>FLEXNET UIO</v>
          </cell>
          <cell r="Y7541" t="str">
            <v>PANAMERICANA NORTE KM 12 1/2  LLANO GRANDE</v>
          </cell>
        </row>
        <row r="7542">
          <cell r="A7542" t="str">
            <v>MYD_2022_00124</v>
          </cell>
          <cell r="B7542">
            <v>479036</v>
          </cell>
          <cell r="C7542" t="str">
            <v>MYD_2022_00124</v>
          </cell>
          <cell r="D7542" t="str">
            <v>MYD</v>
          </cell>
          <cell r="E7542" t="str">
            <v>DESPACHO</v>
          </cell>
          <cell r="F7542" t="str">
            <v>NORMAL</v>
          </cell>
          <cell r="G7542" t="str">
            <v>FT75268</v>
          </cell>
          <cell r="H7542">
            <v>44908</v>
          </cell>
          <cell r="I7542" t="str">
            <v>ENTREGADO</v>
          </cell>
          <cell r="J7542">
            <v>44909</v>
          </cell>
          <cell r="K7542" t="str">
            <v>BRIGITTE VALVERDE</v>
          </cell>
          <cell r="L7542" t="str">
            <v>AV JIPIJAPA S11-130 E INTI,  CDLA ATAHUALPA AL SUR - TELF: 998515732</v>
          </cell>
          <cell r="M7542" t="str">
            <v>#N/D</v>
          </cell>
          <cell r="P7542" t="str">
            <v>170301</v>
          </cell>
          <cell r="Q7542" t="str">
            <v>QUITO</v>
          </cell>
          <cell r="R7542" t="str">
            <v>PICHINCHA</v>
          </cell>
          <cell r="S7542" t="str">
            <v>QUITO</v>
          </cell>
          <cell r="T7542" t="str">
            <v>FLEXTRANS UIO</v>
          </cell>
          <cell r="U7542" t="str">
            <v>FLEXNETUIO_LOCAL</v>
          </cell>
          <cell r="V7542">
            <v>1</v>
          </cell>
          <cell r="W7542">
            <v>1.5</v>
          </cell>
          <cell r="X7542" t="str">
            <v>FLEXNET</v>
          </cell>
          <cell r="Y7542" t="str">
            <v>FLEX NET CALLE 28 DE JUNIO S/N Y GARCIA MORENO ENTRADA LLANO GRANDE</v>
          </cell>
        </row>
        <row r="7543">
          <cell r="A7543" t="str">
            <v>563854</v>
          </cell>
          <cell r="B7543">
            <v>479011</v>
          </cell>
          <cell r="C7543" t="str">
            <v>563854</v>
          </cell>
          <cell r="D7543" t="str">
            <v>DPW</v>
          </cell>
          <cell r="E7543" t="str">
            <v>DESPACHO</v>
          </cell>
          <cell r="F7543" t="str">
            <v>NORMAL</v>
          </cell>
          <cell r="G7543" t="str">
            <v>031002004099535</v>
          </cell>
          <cell r="H7543">
            <v>44908</v>
          </cell>
          <cell r="I7543" t="str">
            <v>ENTREGADO</v>
          </cell>
          <cell r="J7543">
            <v>44909</v>
          </cell>
          <cell r="K7543" t="str">
            <v>UNIDAD EDUCATIVA JUAN JACOBO ROUSSEAU</v>
          </cell>
          <cell r="L7543" t="str">
            <v>VIA A PAQUISTANCIA S/N COLONIA/ZONA CIUDAD: CAYAMBE/JUAN CARLOS AGURTO/593995909160//593958933884/8:00AM-14:00PM//</v>
          </cell>
          <cell r="M7543" t="str">
            <v>#N/A</v>
          </cell>
          <cell r="N7543" t="str">
            <v>99-952-3557</v>
          </cell>
          <cell r="O7543" t="str">
            <v>99-952-3557</v>
          </cell>
          <cell r="P7543" t="str">
            <v>171001</v>
          </cell>
          <cell r="Q7543" t="str">
            <v>CAYAMBE</v>
          </cell>
          <cell r="R7543" t="str">
            <v>PICHINCHA</v>
          </cell>
          <cell r="S7543" t="str">
            <v>CAYAMBE</v>
          </cell>
          <cell r="T7543" t="str">
            <v>TRAMACO</v>
          </cell>
          <cell r="V7543">
            <v>1</v>
          </cell>
          <cell r="W7543">
            <v>1</v>
          </cell>
          <cell r="X7543" t="str">
            <v>FLEXNET</v>
          </cell>
          <cell r="Y7543" t="str">
            <v>FLEX NET CALLE 28 DE JUNIO S/N Y GARCIA MORENO ENTRADA LLANO GRANDE</v>
          </cell>
        </row>
        <row r="7544">
          <cell r="A7544" t="str">
            <v>563855</v>
          </cell>
          <cell r="B7544">
            <v>479012</v>
          </cell>
          <cell r="C7544" t="str">
            <v>563855</v>
          </cell>
          <cell r="D7544" t="str">
            <v>DPW</v>
          </cell>
          <cell r="E7544" t="str">
            <v>DESPACHO</v>
          </cell>
          <cell r="F7544" t="str">
            <v>NORMAL</v>
          </cell>
          <cell r="G7544" t="str">
            <v>031002004099536</v>
          </cell>
          <cell r="H7544">
            <v>44908</v>
          </cell>
          <cell r="I7544" t="str">
            <v>ENTREGADO</v>
          </cell>
          <cell r="J7544">
            <v>44909</v>
          </cell>
          <cell r="K7544" t="str">
            <v>UNIDAD EDUCATIVA JUAN JACOBO ROUSSEAU</v>
          </cell>
          <cell r="L7544" t="str">
            <v>VIA A PAQUISTANCIA S/N COLONIA/ZONA CIUDAD: CAYAMBE/JUAN CARLOS AGURTO/593995909160//593958933884/8:00AM-14:00PM//</v>
          </cell>
          <cell r="M7544" t="str">
            <v>#N/A</v>
          </cell>
          <cell r="N7544" t="str">
            <v>99-952-3557</v>
          </cell>
          <cell r="O7544" t="str">
            <v>99-952-3557</v>
          </cell>
          <cell r="P7544" t="str">
            <v>171001</v>
          </cell>
          <cell r="Q7544" t="str">
            <v>CAYAMBE</v>
          </cell>
          <cell r="R7544" t="str">
            <v>PICHINCHA</v>
          </cell>
          <cell r="S7544" t="str">
            <v>CAYAMBE</v>
          </cell>
          <cell r="T7544" t="str">
            <v>TRAMACO</v>
          </cell>
          <cell r="V7544">
            <v>1</v>
          </cell>
          <cell r="W7544">
            <v>1.5</v>
          </cell>
          <cell r="X7544" t="str">
            <v>FLEXNET</v>
          </cell>
          <cell r="Y7544" t="str">
            <v>FLEX NET CALLE 28 DE JUNIO S/N Y GARCIA MORENO ENTRADA LLANO GRANDE</v>
          </cell>
        </row>
        <row r="7545">
          <cell r="A7545" t="str">
            <v>S03262</v>
          </cell>
          <cell r="B7545">
            <v>479013</v>
          </cell>
          <cell r="C7545" t="str">
            <v>S03262</v>
          </cell>
          <cell r="D7545" t="str">
            <v>DPW</v>
          </cell>
          <cell r="E7545" t="str">
            <v>DESPACHO</v>
          </cell>
          <cell r="F7545" t="str">
            <v>NORMAL</v>
          </cell>
          <cell r="G7545" t="str">
            <v>031002004099537</v>
          </cell>
          <cell r="H7545">
            <v>44908</v>
          </cell>
          <cell r="I7545" t="str">
            <v>ENTREGADO</v>
          </cell>
          <cell r="J7545">
            <v>44909</v>
          </cell>
          <cell r="K7545" t="str">
            <v>UNIDAD EDUCATIVA JUAN JACOBO ROUSSEAU</v>
          </cell>
          <cell r="L7545" t="str">
            <v>VIA A PAQUISTANCIA S/N COLONIA/ZONA CIUDAD: CAYAMBE/JUAN CARLOS AGURTO/593995909160//593958933884/8:00AM-14:00PM//</v>
          </cell>
          <cell r="M7545" t="str">
            <v>#N/A</v>
          </cell>
          <cell r="N7545" t="str">
            <v>99-952-3557</v>
          </cell>
          <cell r="O7545" t="str">
            <v>99-952-3557</v>
          </cell>
          <cell r="P7545" t="str">
            <v>171001</v>
          </cell>
          <cell r="Q7545" t="str">
            <v>CAYAMBE</v>
          </cell>
          <cell r="R7545" t="str">
            <v>PICHINCHA</v>
          </cell>
          <cell r="S7545" t="str">
            <v>CAYAMBE</v>
          </cell>
          <cell r="T7545" t="str">
            <v>TRAMACO</v>
          </cell>
          <cell r="V7545">
            <v>1</v>
          </cell>
          <cell r="W7545">
            <v>1.5</v>
          </cell>
          <cell r="X7545" t="str">
            <v>FLEXNET</v>
          </cell>
          <cell r="Y7545" t="str">
            <v>FLEX NET CALLE 28 DE JUNIO S/N Y GARCIA MORENO ENTRADA LLANO GRANDE</v>
          </cell>
        </row>
        <row r="7546">
          <cell r="A7546" t="str">
            <v>22-2594</v>
          </cell>
          <cell r="B7546">
            <v>479010</v>
          </cell>
          <cell r="C7546" t="str">
            <v>22-2594</v>
          </cell>
          <cell r="D7546" t="str">
            <v>VENTURA</v>
          </cell>
          <cell r="E7546" t="str">
            <v>DESPACHO</v>
          </cell>
          <cell r="F7546" t="str">
            <v>NORMAL</v>
          </cell>
          <cell r="G7546" t="str">
            <v>FT75284</v>
          </cell>
          <cell r="H7546">
            <v>44908</v>
          </cell>
          <cell r="I7546" t="str">
            <v>ENTREGADO</v>
          </cell>
          <cell r="J7546">
            <v>44909</v>
          </cell>
          <cell r="K7546" t="str">
            <v>ECUAWAGEN</v>
          </cell>
          <cell r="L7546" t="str">
            <v> AV. DE LOS GRANADOS E14-70 E ISLA MARCHENA.</v>
          </cell>
          <cell r="M7546" t="str">
            <v>1791765842001</v>
          </cell>
          <cell r="P7546" t="str">
            <v>170503</v>
          </cell>
          <cell r="Q7546" t="str">
            <v>QUITO</v>
          </cell>
          <cell r="R7546" t="str">
            <v>PICHINCHA</v>
          </cell>
          <cell r="S7546" t="str">
            <v>QUITO</v>
          </cell>
          <cell r="T7546" t="str">
            <v>FLEXTRANS UIO</v>
          </cell>
          <cell r="U7546" t="str">
            <v>FLEXNETUIO_LOCAL</v>
          </cell>
          <cell r="V7546">
            <v>1</v>
          </cell>
          <cell r="W7546">
            <v>4.2</v>
          </cell>
          <cell r="X7546" t="str">
            <v>FLEXNET DEL ECUAODR</v>
          </cell>
          <cell r="Y7546" t="str">
            <v>CALLE 28 DE JUNIO Y GARCIA MORENO</v>
          </cell>
        </row>
        <row r="7547">
          <cell r="A7547" t="str">
            <v>22-2593</v>
          </cell>
          <cell r="B7547">
            <v>479009</v>
          </cell>
          <cell r="C7547" t="str">
            <v>22-2593</v>
          </cell>
          <cell r="D7547" t="str">
            <v>VENTURA</v>
          </cell>
          <cell r="E7547" t="str">
            <v>DESPACHO</v>
          </cell>
          <cell r="F7547" t="str">
            <v>NORMAL</v>
          </cell>
          <cell r="G7547" t="str">
            <v>FT75269</v>
          </cell>
          <cell r="H7547">
            <v>44908</v>
          </cell>
          <cell r="I7547" t="str">
            <v>ENTREGADO</v>
          </cell>
          <cell r="J7547">
            <v>44909</v>
          </cell>
          <cell r="K7547" t="str">
            <v>E. MAULME C.A. GYE</v>
          </cell>
          <cell r="L7547" t="str">
            <v xml:space="preserve">AV DE LAS AMERICAS 601 Y CALLE 13 </v>
          </cell>
          <cell r="M7547" t="str">
            <v>1792885620001_1</v>
          </cell>
          <cell r="P7547" t="str">
            <v>090505</v>
          </cell>
          <cell r="Q7547" t="str">
            <v>GUAYAQUIL</v>
          </cell>
          <cell r="R7547" t="str">
            <v>GUAYAS</v>
          </cell>
          <cell r="S7547" t="str">
            <v>GUAYAQUIL</v>
          </cell>
          <cell r="T7547" t="str">
            <v>FLEXTRANS GYE</v>
          </cell>
          <cell r="U7547" t="str">
            <v>FLEXNETUIO_GYE</v>
          </cell>
          <cell r="V7547">
            <v>1</v>
          </cell>
          <cell r="W7547">
            <v>1</v>
          </cell>
          <cell r="X7547" t="str">
            <v>FLEXNET DEL ECUAODR</v>
          </cell>
          <cell r="Y7547" t="str">
            <v>CALLE 28 DE JUNIO Y GARCIA MORENO</v>
          </cell>
        </row>
        <row r="7548">
          <cell r="A7548" t="str">
            <v>SG_2022_2151</v>
          </cell>
          <cell r="B7548">
            <v>479008</v>
          </cell>
          <cell r="C7548" t="str">
            <v>SG_2022_2151</v>
          </cell>
          <cell r="D7548" t="str">
            <v>SG</v>
          </cell>
          <cell r="E7548" t="str">
            <v>DESPACHO</v>
          </cell>
          <cell r="F7548" t="str">
            <v>NORMAL</v>
          </cell>
          <cell r="G7548" t="str">
            <v>88804</v>
          </cell>
          <cell r="H7548">
            <v>44908</v>
          </cell>
          <cell r="I7548" t="str">
            <v>ENTREGADO</v>
          </cell>
          <cell r="J7548">
            <v>44909</v>
          </cell>
          <cell r="K7548" t="str">
            <v>SOLBRIC LUBRICANTES Y SOLVENTES UIO</v>
          </cell>
          <cell r="L7548" t="str">
            <v>ARUPOS E3-199  Y ELOY ALFARO</v>
          </cell>
          <cell r="P7548" t="str">
            <v>QUITO</v>
          </cell>
          <cell r="Q7548" t="str">
            <v>QUITO</v>
          </cell>
          <cell r="R7548" t="str">
            <v>PICHINCHA</v>
          </cell>
          <cell r="T7548" t="str">
            <v>TRANSERVISS</v>
          </cell>
          <cell r="U7548" t="str">
            <v>FLEXNETGYE_UIO</v>
          </cell>
          <cell r="V7548">
            <v>1</v>
          </cell>
          <cell r="W7548">
            <v>52.5</v>
          </cell>
          <cell r="X7548" t="str">
            <v>FLEXNET - GYE</v>
          </cell>
          <cell r="Y7548" t="str">
            <v>FERNANDO GUTIERREZ HILL KM 8 1/2 VIA DAULE</v>
          </cell>
        </row>
        <row r="7549">
          <cell r="A7549" t="str">
            <v>SG_2022_2137_2143</v>
          </cell>
          <cell r="B7549">
            <v>479007</v>
          </cell>
          <cell r="C7549" t="str">
            <v>SG_2022_2137_2143</v>
          </cell>
          <cell r="D7549" t="str">
            <v>SG</v>
          </cell>
          <cell r="E7549" t="str">
            <v>DESPACHO</v>
          </cell>
          <cell r="F7549" t="str">
            <v>NORMAL</v>
          </cell>
          <cell r="G7549" t="str">
            <v>88803</v>
          </cell>
          <cell r="H7549">
            <v>44908</v>
          </cell>
          <cell r="I7549" t="str">
            <v>ENTREGADO</v>
          </cell>
          <cell r="J7549">
            <v>44909</v>
          </cell>
          <cell r="K7549" t="str">
            <v>DEMACO CENTRO</v>
          </cell>
          <cell r="L7549" t="str">
            <v>AV MACHALA 1701 Y COLON ESQUINA</v>
          </cell>
          <cell r="P7549" t="str">
            <v>GUAYAQUIL</v>
          </cell>
          <cell r="Q7549" t="str">
            <v>GUAYAQUIL</v>
          </cell>
          <cell r="R7549" t="str">
            <v>GUAYAS</v>
          </cell>
          <cell r="T7549" t="str">
            <v>ITSACOURIER</v>
          </cell>
          <cell r="U7549" t="str">
            <v>FLEXNETGYE_LOCAL</v>
          </cell>
          <cell r="V7549">
            <v>3</v>
          </cell>
          <cell r="W7549">
            <v>50.65</v>
          </cell>
          <cell r="X7549" t="str">
            <v>FLEXNET - GYE</v>
          </cell>
          <cell r="Y7549" t="str">
            <v>FERNANDO GUTIERREZ HILL KM 8 1/2 VIA DAULE</v>
          </cell>
        </row>
        <row r="7550">
          <cell r="A7550" t="str">
            <v>9528</v>
          </cell>
          <cell r="B7550">
            <v>479002</v>
          </cell>
          <cell r="C7550" t="str">
            <v>9528</v>
          </cell>
          <cell r="D7550" t="str">
            <v>DEGSO</v>
          </cell>
          <cell r="E7550" t="str">
            <v>DESPACHO</v>
          </cell>
          <cell r="F7550" t="str">
            <v>NORMAL</v>
          </cell>
          <cell r="G7550" t="str">
            <v>FT75347</v>
          </cell>
          <cell r="H7550">
            <v>44908</v>
          </cell>
          <cell r="I7550" t="str">
            <v>ENTREGADO</v>
          </cell>
          <cell r="J7550">
            <v>44909</v>
          </cell>
          <cell r="K7550" t="str">
            <v>CLINICA NUESTRA SENORA DE GUADALUPE</v>
          </cell>
          <cell r="L7550" t="str">
            <v>CLINICA DE NUESTRA SENORA DE GUADALUPE - 10 DE AGOSTO N27-101 Y SELVA ALEGRE - ATENCION ING KARINA RODRIGUEZ</v>
          </cell>
          <cell r="M7550" t="str">
            <v>#N/A</v>
          </cell>
          <cell r="N7550" t="str">
            <v>99-832-0225</v>
          </cell>
          <cell r="O7550" t="str">
            <v>99-832-0225</v>
          </cell>
          <cell r="P7550" t="str">
            <v>170301</v>
          </cell>
          <cell r="Q7550" t="str">
            <v>QUITO</v>
          </cell>
          <cell r="R7550" t="str">
            <v>PICHINCHA</v>
          </cell>
          <cell r="S7550" t="str">
            <v>QUITO</v>
          </cell>
          <cell r="T7550" t="str">
            <v>FLEXTRANS UIO</v>
          </cell>
          <cell r="U7550" t="str">
            <v>FLEXNETUIO_LOCAL</v>
          </cell>
          <cell r="V7550">
            <v>1</v>
          </cell>
          <cell r="W7550">
            <v>4</v>
          </cell>
          <cell r="X7550" t="str">
            <v>FLEXNET</v>
          </cell>
          <cell r="Y7550" t="str">
            <v>FLEX NET CALLE 28 DE JUNIO S/N Y GARCIA MORENO ENTRADA LLANO GRANDE</v>
          </cell>
        </row>
        <row r="7551">
          <cell r="A7551" t="str">
            <v>9530</v>
          </cell>
          <cell r="B7551">
            <v>479004</v>
          </cell>
          <cell r="C7551" t="str">
            <v>9530</v>
          </cell>
          <cell r="D7551" t="str">
            <v>DEGSO</v>
          </cell>
          <cell r="E7551" t="str">
            <v>DESPACHO</v>
          </cell>
          <cell r="F7551" t="str">
            <v>NORMAL</v>
          </cell>
          <cell r="G7551" t="str">
            <v>FT75348</v>
          </cell>
          <cell r="H7551">
            <v>44908</v>
          </cell>
          <cell r="I7551" t="str">
            <v>ENTREGADO</v>
          </cell>
          <cell r="J7551">
            <v>44909</v>
          </cell>
          <cell r="K7551" t="str">
            <v>PRODUCTOS AVON ECUADOR S.A.</v>
          </cell>
          <cell r="L7551" t="str">
            <v>DIRECCION: SANGOLQUI, KM 3.5 VIA AMAGUANA, SECTOR EL CORTIJO TELF  2979 800 EXT. 2248</v>
          </cell>
          <cell r="M7551" t="str">
            <v>1791170032001</v>
          </cell>
          <cell r="N7551" t="str">
            <v>99-832-0225</v>
          </cell>
          <cell r="O7551" t="str">
            <v>99-832-0225</v>
          </cell>
          <cell r="P7551" t="str">
            <v>171101</v>
          </cell>
          <cell r="Q7551" t="str">
            <v>RUMIÑAHUI</v>
          </cell>
          <cell r="R7551" t="str">
            <v>PICHINCHA</v>
          </cell>
          <cell r="S7551" t="str">
            <v>SANGOLQUI</v>
          </cell>
          <cell r="T7551" t="str">
            <v>FLEXTRANS UIO</v>
          </cell>
          <cell r="U7551" t="str">
            <v>FLEXNETUIO_LOCAL</v>
          </cell>
          <cell r="V7551">
            <v>1</v>
          </cell>
          <cell r="W7551">
            <v>2</v>
          </cell>
          <cell r="X7551" t="str">
            <v>FLEXNET</v>
          </cell>
          <cell r="Y7551" t="str">
            <v>FLEX NET CALLE 28 DE JUNIO S/N Y GARCIA MORENO ENTRADA LLANO GRANDE</v>
          </cell>
        </row>
        <row r="7552">
          <cell r="A7552" t="str">
            <v>5117</v>
          </cell>
          <cell r="B7552">
            <v>479005</v>
          </cell>
          <cell r="C7552" t="str">
            <v>5117</v>
          </cell>
          <cell r="D7552" t="str">
            <v>DEGSO</v>
          </cell>
          <cell r="E7552" t="str">
            <v>DESPACHO</v>
          </cell>
          <cell r="F7552" t="str">
            <v>NORMAL</v>
          </cell>
          <cell r="G7552" t="str">
            <v>FT75349</v>
          </cell>
          <cell r="H7552">
            <v>44908</v>
          </cell>
          <cell r="I7552" t="str">
            <v>ENTREGADO</v>
          </cell>
          <cell r="J7552">
            <v>44909</v>
          </cell>
          <cell r="K7552" t="str">
            <v>EMSA</v>
          </cell>
          <cell r="L7552" t="str">
            <v xml:space="preserve">DIRECCION: TABABELA - AEROPUERTO REALIZARLA EL DIA 14 DE DICIEMBRE 2022 A LAS 14:00 EN LAS OFICINAS DE EPMSA  EDIFICIO QAC   NIVEL 2. - ATENCION  SRTA. JESSICA BUSTAMANTE Y  EDISON LLUMIQUINGA - ING. </v>
          </cell>
          <cell r="M7552" t="str">
            <v>#N/A</v>
          </cell>
          <cell r="N7552" t="str">
            <v>99-832-0225</v>
          </cell>
          <cell r="O7552" t="str">
            <v>99-832-0225</v>
          </cell>
          <cell r="P7552" t="str">
            <v>170907</v>
          </cell>
          <cell r="Q7552" t="str">
            <v>QUITO</v>
          </cell>
          <cell r="R7552" t="str">
            <v>PICHINCHA</v>
          </cell>
          <cell r="S7552" t="str">
            <v>TABABELA</v>
          </cell>
          <cell r="T7552" t="str">
            <v>FLEXTRANS UIO</v>
          </cell>
          <cell r="U7552" t="str">
            <v>FLEXNETUIO_LOCAL</v>
          </cell>
          <cell r="V7552">
            <v>10</v>
          </cell>
          <cell r="W7552">
            <v>27.4</v>
          </cell>
          <cell r="X7552" t="str">
            <v>FLEXNET</v>
          </cell>
          <cell r="Y7552" t="str">
            <v>FLEX NET CALLE 28 DE JUNIO S/N Y GARCIA MORENO ENTRADA LLANO GRANDE</v>
          </cell>
        </row>
        <row r="7553">
          <cell r="A7553" t="str">
            <v>9531</v>
          </cell>
          <cell r="B7553">
            <v>479006</v>
          </cell>
          <cell r="C7553" t="str">
            <v>9531</v>
          </cell>
          <cell r="D7553" t="str">
            <v>DEGSO</v>
          </cell>
          <cell r="E7553" t="str">
            <v>DESPACHO</v>
          </cell>
          <cell r="F7553" t="str">
            <v>NORMAL</v>
          </cell>
          <cell r="G7553" t="str">
            <v>FT75350</v>
          </cell>
          <cell r="H7553">
            <v>44908</v>
          </cell>
          <cell r="I7553" t="str">
            <v>ENTREGADO</v>
          </cell>
          <cell r="J7553">
            <v>44909</v>
          </cell>
          <cell r="K7553" t="str">
            <v>EMPRESA PUBLICA METROPOLITANA DE SERVICIOS AEROPORTUARIOS YS</v>
          </cell>
          <cell r="L7553" t="str">
            <v xml:space="preserve">DIRECCION: TABABELA - AEROPUERTO REALIZARLA EL DIA 14 DE DICIEMBRE 2022 A LAS 14:00 EN LAS OFICINAS DE EPMSA  EDIFICIO QAC   NIVEL 2. - ATENCION  SRTA. JESSICA BUSTAMANTE Y  EDISON LLUMIQUINGA - ING. </v>
          </cell>
          <cell r="M7553" t="str">
            <v>#N/A</v>
          </cell>
          <cell r="N7553" t="str">
            <v>99-832-0225</v>
          </cell>
          <cell r="O7553" t="str">
            <v>99-832-0225</v>
          </cell>
          <cell r="P7553" t="str">
            <v>170907</v>
          </cell>
          <cell r="Q7553" t="str">
            <v>QUITO</v>
          </cell>
          <cell r="R7553" t="str">
            <v>PICHINCHA</v>
          </cell>
          <cell r="S7553" t="str">
            <v>TABABELA</v>
          </cell>
          <cell r="T7553" t="str">
            <v>FLEXTRANS UIO</v>
          </cell>
          <cell r="U7553" t="str">
            <v>FLEXNETUIO_LOCAL</v>
          </cell>
          <cell r="V7553">
            <v>3</v>
          </cell>
          <cell r="W7553">
            <v>8.1999999999999993</v>
          </cell>
          <cell r="X7553" t="str">
            <v>FLEXNET</v>
          </cell>
          <cell r="Y7553" t="str">
            <v>FLEX NET CALLE 28 DE JUNIO S/N Y GARCIA MORENO ENTRADA LLANO GRANDE</v>
          </cell>
        </row>
        <row r="7554">
          <cell r="A7554" t="str">
            <v>ZTE_22_519</v>
          </cell>
          <cell r="B7554">
            <v>478996</v>
          </cell>
          <cell r="C7554" t="str">
            <v>ZTE_22_519</v>
          </cell>
          <cell r="D7554" t="str">
            <v>ZTECORP</v>
          </cell>
          <cell r="E7554" t="str">
            <v>DESPACHO</v>
          </cell>
          <cell r="F7554" t="str">
            <v>EXCLUSIVO</v>
          </cell>
          <cell r="G7554" t="str">
            <v>88844</v>
          </cell>
          <cell r="H7554">
            <v>44908</v>
          </cell>
          <cell r="I7554" t="str">
            <v>ENTREGADO</v>
          </cell>
          <cell r="J7554">
            <v>44909</v>
          </cell>
          <cell r="K7554" t="str">
            <v>NETLIFE</v>
          </cell>
          <cell r="L7554" t="str">
            <v xml:space="preserve"> AV. LEOPOLDO CARRERA CALVO Y VÍA PERIMETRAL KM 30.5 // JUNTO A LA ESPOL ? PROSPERINA</v>
          </cell>
          <cell r="M7554" t="str">
            <v>1791287541001 - MARIO GOYENECHE</v>
          </cell>
          <cell r="N7554" t="str">
            <v>098-8489406</v>
          </cell>
          <cell r="O7554" t="str">
            <v>098-8489406</v>
          </cell>
          <cell r="P7554" t="str">
            <v>090103</v>
          </cell>
          <cell r="Q7554" t="str">
            <v>GUAYAQUIL</v>
          </cell>
          <cell r="R7554" t="str">
            <v>GUAYAS</v>
          </cell>
          <cell r="S7554" t="str">
            <v>GUAYAQUIL</v>
          </cell>
          <cell r="U7554" t="str">
            <v>FLEXNETGYE_LOCAL</v>
          </cell>
          <cell r="V7554">
            <v>48</v>
          </cell>
          <cell r="W7554">
            <v>4184.25</v>
          </cell>
          <cell r="X7554" t="str">
            <v>FLEX NET GYE</v>
          </cell>
          <cell r="Y7554" t="str">
            <v xml:space="preserve">KM 8 1/2 VIA A DAULE COOP. JUAN MONTALVO </v>
          </cell>
        </row>
        <row r="7555">
          <cell r="A7555" t="str">
            <v>2022-12341</v>
          </cell>
          <cell r="B7555">
            <v>478983</v>
          </cell>
          <cell r="C7555" t="str">
            <v>2022-12341</v>
          </cell>
          <cell r="D7555" t="str">
            <v>MOVISTAR</v>
          </cell>
          <cell r="E7555" t="str">
            <v>DESPACHO</v>
          </cell>
          <cell r="F7555" t="str">
            <v>NORMAL</v>
          </cell>
          <cell r="G7555" t="str">
            <v>FT75360</v>
          </cell>
          <cell r="H7555">
            <v>44908</v>
          </cell>
          <cell r="I7555" t="str">
            <v>ENTREGADO</v>
          </cell>
          <cell r="J7555">
            <v>44909</v>
          </cell>
          <cell r="K7555" t="str">
            <v>EMPRESA DE SEGURIDAD INTEGRADA HEROSECURITY CIA. LTDA_ERNESTO HERRERA</v>
          </cell>
          <cell r="L7555" t="str">
            <v>ELOY ALFARO N44-343 Y AV RIO COCA</v>
          </cell>
          <cell r="M7555" t="str">
            <v>1792352614001</v>
          </cell>
          <cell r="N7555" t="str">
            <v>0992515007</v>
          </cell>
          <cell r="O7555" t="str">
            <v/>
          </cell>
          <cell r="P7555" t="str">
            <v>QUITO</v>
          </cell>
          <cell r="Q7555" t="str">
            <v>QUITO</v>
          </cell>
          <cell r="R7555" t="str">
            <v>PICHINCHA</v>
          </cell>
          <cell r="T7555" t="str">
            <v>FLEXTRANS UIO</v>
          </cell>
          <cell r="U7555" t="str">
            <v>FLEXNETUIO_LOCAL</v>
          </cell>
          <cell r="V7555">
            <v>1</v>
          </cell>
          <cell r="W7555">
            <v>1</v>
          </cell>
          <cell r="X7555" t="str">
            <v>FLEXNET ECUADOR - MOVISTAR</v>
          </cell>
          <cell r="Y7555" t="str">
            <v>CALLE 28 DE JUNIO S/N Y GARCIA MORENO ENTRADA LLANO GRANDE</v>
          </cell>
        </row>
        <row r="7556">
          <cell r="A7556" t="str">
            <v>2022-12342</v>
          </cell>
          <cell r="B7556">
            <v>478984</v>
          </cell>
          <cell r="C7556" t="str">
            <v>2022-12342</v>
          </cell>
          <cell r="D7556" t="str">
            <v>MOVISTAR</v>
          </cell>
          <cell r="E7556" t="str">
            <v>DESPACHO</v>
          </cell>
          <cell r="F7556" t="str">
            <v>NORMAL</v>
          </cell>
          <cell r="G7556" t="str">
            <v>FT75510</v>
          </cell>
          <cell r="H7556">
            <v>44908</v>
          </cell>
          <cell r="I7556" t="str">
            <v>ENTREGADO</v>
          </cell>
          <cell r="J7556">
            <v>44910</v>
          </cell>
          <cell r="K7556" t="str">
            <v>NELSON CHAVEZ_NELSON CHAVEZ</v>
          </cell>
          <cell r="L7556" t="str">
            <v>AV DE LOS FRESNOS Y NIELSEN CONJUNTO ELOY ALFARO, DIAGONAL AL LICEO DE CIENCIAS Y ARTES (TORRES VERDE CON NARANJA)</v>
          </cell>
          <cell r="M7556" t="str">
            <v>1714208376</v>
          </cell>
          <cell r="N7556" t="str">
            <v>984299225</v>
          </cell>
          <cell r="O7556" t="str">
            <v/>
          </cell>
          <cell r="P7556" t="str">
            <v>QUITO</v>
          </cell>
          <cell r="Q7556" t="str">
            <v>QUITO</v>
          </cell>
          <cell r="R7556" t="str">
            <v>PICHINCHA</v>
          </cell>
          <cell r="T7556" t="str">
            <v>FLEXTRANS UIO</v>
          </cell>
          <cell r="U7556" t="str">
            <v>FLEXNETUIO_LOCAL</v>
          </cell>
          <cell r="V7556">
            <v>1</v>
          </cell>
          <cell r="W7556">
            <v>1</v>
          </cell>
          <cell r="X7556" t="str">
            <v>FLEXNET ECUADOR - MOVISTAR</v>
          </cell>
          <cell r="Y7556" t="str">
            <v>CALLE 28 DE JUNIO S/N Y GARCIA MORENO ENTRADA LLANO GRANDE</v>
          </cell>
        </row>
        <row r="7557">
          <cell r="A7557" t="str">
            <v>EGR_T_22_580_6741-C_CALDERON_CASALES</v>
          </cell>
          <cell r="B7557">
            <v>478982</v>
          </cell>
          <cell r="C7557" t="str">
            <v>EGR_T_22_580_6741-C_CALDERON_CASALES</v>
          </cell>
          <cell r="D7557" t="str">
            <v>NOKIA</v>
          </cell>
          <cell r="E7557" t="str">
            <v>DESPACHO</v>
          </cell>
          <cell r="F7557" t="str">
            <v>EXCLUSIVO</v>
          </cell>
          <cell r="G7557" t="str">
            <v>FT75245</v>
          </cell>
          <cell r="H7557">
            <v>44908</v>
          </cell>
          <cell r="I7557" t="str">
            <v>ENTREGADO</v>
          </cell>
          <cell r="J7557">
            <v>44909</v>
          </cell>
          <cell r="K7557" t="str">
            <v>CENTRAL CALDERON CASALES</v>
          </cell>
          <cell r="L7557" t="str">
            <v>SAN JORGE Y JOSÉ VITERI DIAGONAL A LA REVISIÓN VEHICULAR DE CARAPUNGO</v>
          </cell>
          <cell r="N7557" t="str">
            <v>0999084757</v>
          </cell>
          <cell r="O7557" t="str">
            <v>0999084757 - Santiago Vasco</v>
          </cell>
          <cell r="P7557" t="str">
            <v>170208</v>
          </cell>
          <cell r="Q7557" t="str">
            <v>QUITO</v>
          </cell>
          <cell r="R7557" t="str">
            <v>PICHINCHA</v>
          </cell>
          <cell r="S7557" t="str">
            <v>CALDERON (CARAPUNGO)</v>
          </cell>
          <cell r="T7557" t="str">
            <v>FLEXTRANS UIO</v>
          </cell>
          <cell r="U7557" t="str">
            <v>FLEXNETUIO_LOCAL</v>
          </cell>
          <cell r="V7557">
            <v>4</v>
          </cell>
          <cell r="W7557">
            <v>125.73</v>
          </cell>
          <cell r="X7557" t="str">
            <v>NOKIA - FLEXNET UIO</v>
          </cell>
          <cell r="Y7557" t="str">
            <v>PANAMERICA NORTE KM 121/2. ENTRADA A LLANO GRANDE, CALLE GARCÍA MORENO Y 28 DE JUNIO S/N</v>
          </cell>
        </row>
        <row r="7558">
          <cell r="A7558" t="str">
            <v>18577531</v>
          </cell>
          <cell r="B7558">
            <v>478981</v>
          </cell>
          <cell r="C7558" t="str">
            <v>18577531</v>
          </cell>
          <cell r="D7558" t="str">
            <v>SPARE</v>
          </cell>
          <cell r="E7558" t="str">
            <v>DESPACHO</v>
          </cell>
          <cell r="F7558" t="str">
            <v>NORMAL</v>
          </cell>
          <cell r="G7558" t="str">
            <v>TF88792</v>
          </cell>
          <cell r="H7558">
            <v>44908</v>
          </cell>
          <cell r="I7558" t="str">
            <v>ENTREGADO</v>
          </cell>
          <cell r="J7558">
            <v>44909</v>
          </cell>
          <cell r="K7558" t="str">
            <v>FLEXNET QUITO_PATRICO PONCE</v>
          </cell>
          <cell r="L7558" t="str">
            <v>COMPLEJO SAN JORGE. 28 DE JUNIO Y GARCIA MORENO - ENTRADA A LLANO GRANDE.</v>
          </cell>
          <cell r="M7558" t="str">
            <v>PATRICIO  PONCE - RUC: 1791890663001</v>
          </cell>
          <cell r="N7558" t="str">
            <v>0987602087</v>
          </cell>
          <cell r="P7558" t="str">
            <v>170208</v>
          </cell>
          <cell r="Q7558" t="str">
            <v>QUITO</v>
          </cell>
          <cell r="R7558" t="str">
            <v>PICHINCHA</v>
          </cell>
          <cell r="S7558" t="str">
            <v>CALDERON (CARAPUNGO)</v>
          </cell>
          <cell r="T7558" t="str">
            <v>CARGO UNION</v>
          </cell>
          <cell r="U7558" t="str">
            <v>FLEXNETGYE_UIO</v>
          </cell>
          <cell r="V7558">
            <v>1</v>
          </cell>
          <cell r="W7558">
            <v>19.3</v>
          </cell>
          <cell r="X7558" t="str">
            <v>FLEXNET GUAYAQUIL</v>
          </cell>
          <cell r="Y7558" t="str">
            <v>FERNANDO GUTIERREZ HILL KM 8 1/2 VIA DAULE COOP. JUAN MONTALVO / FRENTE A PEPSI COLA</v>
          </cell>
        </row>
        <row r="7559">
          <cell r="A7559" t="str">
            <v>OB-2022-DIC-13-31</v>
          </cell>
          <cell r="B7559">
            <v>478980</v>
          </cell>
          <cell r="C7559" t="str">
            <v>OB-2022-DIC-13-31</v>
          </cell>
          <cell r="D7559" t="str">
            <v>LYNX</v>
          </cell>
          <cell r="E7559" t="str">
            <v>DESPACHO</v>
          </cell>
          <cell r="F7559" t="str">
            <v>EXCLUSIVO</v>
          </cell>
          <cell r="G7559" t="str">
            <v>FT75232</v>
          </cell>
          <cell r="H7559">
            <v>44908</v>
          </cell>
          <cell r="I7559" t="str">
            <v>ENTREGADO</v>
          </cell>
          <cell r="J7559">
            <v>44909</v>
          </cell>
          <cell r="K7559" t="str">
            <v>SUPTELCOM - EDISON MONTENEGRO / DANIEL GONZÁLEZ</v>
          </cell>
          <cell r="L7559" t="str">
            <v>AV. AMAZONAS N25-23 Y COLÓN. EDIFICIO ESPAÑA OFICINA 25</v>
          </cell>
          <cell r="N7559" t="str">
            <v>0983325724 / 0992900280</v>
          </cell>
          <cell r="O7559" t="str">
            <v>0983325724 / 0992900280  EDISON MONTENEGRO / DANIEL GONZÁLEZ</v>
          </cell>
          <cell r="P7559" t="str">
            <v>170304</v>
          </cell>
          <cell r="Q7559" t="str">
            <v>QUITO</v>
          </cell>
          <cell r="R7559" t="str">
            <v>PICHINCHA</v>
          </cell>
          <cell r="S7559" t="str">
            <v>QUITO</v>
          </cell>
          <cell r="T7559" t="str">
            <v>FLEXTRANS UIO</v>
          </cell>
          <cell r="U7559" t="str">
            <v>FLEXNETUIO_LOCAL</v>
          </cell>
          <cell r="V7559">
            <v>60</v>
          </cell>
          <cell r="W7559">
            <v>925.2</v>
          </cell>
          <cell r="X7559" t="str">
            <v>LYNX- FLEXNET UIO</v>
          </cell>
          <cell r="Y7559" t="str">
            <v>PANAMERICA NORTE KM 121/2. ENTRADA A LLANO GRANDE, CALLE GARCÍA MORENO Y 28 DE JUNIO S/N</v>
          </cell>
        </row>
        <row r="7560">
          <cell r="A7560" t="str">
            <v>2475720</v>
          </cell>
          <cell r="B7560">
            <v>478966</v>
          </cell>
          <cell r="C7560" t="str">
            <v>2475720</v>
          </cell>
          <cell r="D7560" t="str">
            <v>MDELIVERY</v>
          </cell>
          <cell r="E7560" t="str">
            <v>DESPACHO</v>
          </cell>
          <cell r="F7560" t="str">
            <v>NORMAL</v>
          </cell>
          <cell r="G7560" t="str">
            <v>FT75320</v>
          </cell>
          <cell r="H7560">
            <v>44908</v>
          </cell>
          <cell r="I7560" t="str">
            <v>ENTREGADO</v>
          </cell>
          <cell r="J7560">
            <v>44909</v>
          </cell>
          <cell r="K7560" t="str">
            <v>RODRIGO SAMUEZA SYLVIA_COOPERATIVA DE AHORRO Y CREDITO UNIVERSIDAD CATOLICA DEL ECUADOR</v>
          </cell>
          <cell r="L7560" t="str">
            <v>av 12 de octubre y veintimilla UNIVERSIDAD CATOLICA DEL ECUADOR DIRIGIRSE A COOPERATIVA PUCE PREGUNTAR POR RODRIGO SAMUEZA</v>
          </cell>
          <cell r="M7560" t="str">
            <v>1791708288001</v>
          </cell>
          <cell r="N7560" t="str">
            <v>0999046572</v>
          </cell>
          <cell r="O7560" t="str">
            <v/>
          </cell>
          <cell r="P7560" t="str">
            <v>QUITO</v>
          </cell>
          <cell r="Q7560" t="str">
            <v>QUITO</v>
          </cell>
          <cell r="R7560" t="str">
            <v>PICHINCHA</v>
          </cell>
          <cell r="T7560" t="str">
            <v>FLEXTRANS UIO</v>
          </cell>
          <cell r="U7560" t="str">
            <v>FLEXNETUIO_LOCAL</v>
          </cell>
          <cell r="V7560">
            <v>1</v>
          </cell>
          <cell r="W7560">
            <v>1</v>
          </cell>
          <cell r="X7560" t="str">
            <v>FLEXNET ECUADOR - MDELIVERY</v>
          </cell>
          <cell r="Y7560" t="str">
            <v>CALLE 28 DE JUNIO S/N Y GARCIA MORENO ENTRADA LLANO GRANDE</v>
          </cell>
        </row>
        <row r="7561">
          <cell r="A7561" t="str">
            <v>2475721</v>
          </cell>
          <cell r="B7561">
            <v>478967</v>
          </cell>
          <cell r="C7561" t="str">
            <v>2475721</v>
          </cell>
          <cell r="D7561" t="str">
            <v>MDELIVERY</v>
          </cell>
          <cell r="E7561" t="str">
            <v>DESPACHO</v>
          </cell>
          <cell r="F7561" t="str">
            <v>NORMAL</v>
          </cell>
          <cell r="G7561" t="str">
            <v>FT75287</v>
          </cell>
          <cell r="H7561">
            <v>44908</v>
          </cell>
          <cell r="I7561" t="str">
            <v>ENTREGADO</v>
          </cell>
          <cell r="J7561">
            <v>44909</v>
          </cell>
          <cell r="K7561" t="str">
            <v>KARINA VIZCAINO MANTILLA_KARINA VIZCAINO MANTILLA</v>
          </cell>
          <cell r="L7561" t="str">
            <v>urb playa chica 2 pasaje crucita Eo9 209 y av sua Valle de los chillos</v>
          </cell>
          <cell r="M7561" t="str">
            <v>1707908032001</v>
          </cell>
          <cell r="N7561" t="str">
            <v>0997004101</v>
          </cell>
          <cell r="O7561" t="str">
            <v/>
          </cell>
          <cell r="P7561" t="str">
            <v>QUITO</v>
          </cell>
          <cell r="Q7561" t="str">
            <v>QUITO</v>
          </cell>
          <cell r="R7561" t="str">
            <v>PICHINCHA</v>
          </cell>
          <cell r="T7561" t="str">
            <v>FLEXTRANS UIO</v>
          </cell>
          <cell r="U7561" t="str">
            <v>FLEXNETUIO_LOCAL</v>
          </cell>
          <cell r="V7561">
            <v>1</v>
          </cell>
          <cell r="W7561">
            <v>1</v>
          </cell>
          <cell r="X7561" t="str">
            <v>FLEXNET ECUADOR - MDELIVERY</v>
          </cell>
          <cell r="Y7561" t="str">
            <v>CALLE 28 DE JUNIO S/N Y GARCIA MORENO ENTRADA LLANO GRANDE</v>
          </cell>
        </row>
        <row r="7562">
          <cell r="A7562" t="str">
            <v>2475722</v>
          </cell>
          <cell r="B7562">
            <v>478968</v>
          </cell>
          <cell r="C7562" t="str">
            <v>2475722</v>
          </cell>
          <cell r="D7562" t="str">
            <v>MDELIVERY</v>
          </cell>
          <cell r="E7562" t="str">
            <v>DESPACHO</v>
          </cell>
          <cell r="F7562" t="str">
            <v>NORMAL</v>
          </cell>
          <cell r="G7562" t="str">
            <v>FT75302</v>
          </cell>
          <cell r="H7562">
            <v>44908</v>
          </cell>
          <cell r="I7562" t="str">
            <v>ENTREGADO</v>
          </cell>
          <cell r="J7562">
            <v>44909</v>
          </cell>
          <cell r="K7562" t="str">
            <v>Darwin Aguilar_BANCO DESARROLLO DE LOS PUEBLOS S A CODESARROLLO</v>
          </cell>
          <cell r="L7562" t="str">
            <v>Ladron de Guevara E13 408 y Barcelona esq Matriz Quito</v>
          </cell>
          <cell r="M7562" t="str">
            <v>0990247536001</v>
          </cell>
          <cell r="N7562" t="str">
            <v>0995623673</v>
          </cell>
          <cell r="O7562" t="str">
            <v/>
          </cell>
          <cell r="P7562" t="str">
            <v>QUITO</v>
          </cell>
          <cell r="Q7562" t="str">
            <v>QUITO</v>
          </cell>
          <cell r="R7562" t="str">
            <v>PICHINCHA</v>
          </cell>
          <cell r="T7562" t="str">
            <v>FLEXTRANS UIO</v>
          </cell>
          <cell r="U7562" t="str">
            <v>FLEXNETUIO_LOCAL</v>
          </cell>
          <cell r="V7562">
            <v>1</v>
          </cell>
          <cell r="W7562">
            <v>1</v>
          </cell>
          <cell r="X7562" t="str">
            <v>FLEXNET ECUADOR - MDELIVERY</v>
          </cell>
          <cell r="Y7562" t="str">
            <v>CALLE 28 DE JUNIO S/N Y GARCIA MORENO ENTRADA LLANO GRANDE</v>
          </cell>
        </row>
        <row r="7563">
          <cell r="A7563" t="str">
            <v>2475723</v>
          </cell>
          <cell r="B7563">
            <v>478969</v>
          </cell>
          <cell r="C7563" t="str">
            <v>2475723</v>
          </cell>
          <cell r="D7563" t="str">
            <v>MDELIVERY</v>
          </cell>
          <cell r="E7563" t="str">
            <v>DESPACHO</v>
          </cell>
          <cell r="F7563" t="str">
            <v>NORMAL</v>
          </cell>
          <cell r="G7563" t="str">
            <v>FT75294</v>
          </cell>
          <cell r="H7563">
            <v>44908</v>
          </cell>
          <cell r="I7563" t="str">
            <v>ENTREGADO</v>
          </cell>
          <cell r="J7563">
            <v>44909</v>
          </cell>
          <cell r="K7563" t="str">
            <v xml:space="preserve">Grace Robayo_IMPRENTA DON BOSCO C S P </v>
          </cell>
          <cell r="L7563" t="str">
            <v xml:space="preserve"> Imprenta Don Bosco CSP en la Kennedy JOSE RAFAEL BUSTAMANTE E6 87 Y GONZALO ZALDUMBIDE </v>
          </cell>
          <cell r="M7563" t="str">
            <v>1792058406001</v>
          </cell>
          <cell r="N7563" t="str">
            <v>0987179924</v>
          </cell>
          <cell r="O7563" t="str">
            <v/>
          </cell>
          <cell r="P7563" t="str">
            <v>QUITO</v>
          </cell>
          <cell r="Q7563" t="str">
            <v>QUITO</v>
          </cell>
          <cell r="R7563" t="str">
            <v>PICHINCHA</v>
          </cell>
          <cell r="T7563" t="str">
            <v>FLEXTRANS UIO</v>
          </cell>
          <cell r="U7563" t="str">
            <v>FLEXNETUIO_LOCAL</v>
          </cell>
          <cell r="V7563">
            <v>1</v>
          </cell>
          <cell r="W7563">
            <v>1</v>
          </cell>
          <cell r="X7563" t="str">
            <v>FLEXNET ECUADOR - MDELIVERY</v>
          </cell>
          <cell r="Y7563" t="str">
            <v>CALLE 28 DE JUNIO S/N Y GARCIA MORENO ENTRADA LLANO GRANDE</v>
          </cell>
        </row>
        <row r="7564">
          <cell r="A7564" t="str">
            <v>2475724</v>
          </cell>
          <cell r="B7564">
            <v>478970</v>
          </cell>
          <cell r="C7564" t="str">
            <v>2475724</v>
          </cell>
          <cell r="D7564" t="str">
            <v>MDELIVERY</v>
          </cell>
          <cell r="E7564" t="str">
            <v>DESPACHO</v>
          </cell>
          <cell r="F7564" t="str">
            <v>NORMAL</v>
          </cell>
          <cell r="G7564" t="str">
            <v>TF88820</v>
          </cell>
          <cell r="H7564">
            <v>44908</v>
          </cell>
          <cell r="I7564" t="str">
            <v>ENTREGADO</v>
          </cell>
          <cell r="J7564">
            <v>44909</v>
          </cell>
          <cell r="K7564" t="str">
            <v>Jenniffer Villacis_ASOCIACION SOLIDARISTA PROFUTURO</v>
          </cell>
          <cell r="L7564" t="str">
            <v xml:space="preserve"> GUAYAS GUAYAQUIL Av Jose Rodriguez Bonin y Av Barcelona Edificio El Caiman Planta Baja Oficina 2 </v>
          </cell>
          <cell r="M7564" t="str">
            <v>0992424222001</v>
          </cell>
          <cell r="N7564" t="str">
            <v>989547209</v>
          </cell>
          <cell r="O7564" t="str">
            <v/>
          </cell>
          <cell r="P7564" t="str">
            <v>GUAYAQUIL</v>
          </cell>
          <cell r="Q7564" t="str">
            <v>GUAYAQUIL</v>
          </cell>
          <cell r="R7564" t="str">
            <v>GUAYAS</v>
          </cell>
          <cell r="T7564" t="str">
            <v>ITSACOURIER</v>
          </cell>
          <cell r="U7564" t="str">
            <v>FLEXNETUIO_GYE</v>
          </cell>
          <cell r="V7564">
            <v>1</v>
          </cell>
          <cell r="W7564">
            <v>1</v>
          </cell>
          <cell r="X7564" t="str">
            <v>FLEXNET ECUADOR - MDELIVERY</v>
          </cell>
          <cell r="Y7564" t="str">
            <v>CALLE 28 DE JUNIO S/N Y GARCIA MORENO ENTRADA LLANO GRANDE</v>
          </cell>
        </row>
        <row r="7565">
          <cell r="A7565" t="str">
            <v>2475725</v>
          </cell>
          <cell r="B7565">
            <v>478971</v>
          </cell>
          <cell r="C7565" t="str">
            <v>2475725</v>
          </cell>
          <cell r="D7565" t="str">
            <v>MDELIVERY</v>
          </cell>
          <cell r="E7565" t="str">
            <v>DESPACHO</v>
          </cell>
          <cell r="F7565" t="str">
            <v>NORMAL</v>
          </cell>
          <cell r="G7565" t="str">
            <v>FT75293</v>
          </cell>
          <cell r="H7565">
            <v>44908</v>
          </cell>
          <cell r="I7565" t="str">
            <v>ENTREGADO</v>
          </cell>
          <cell r="J7565">
            <v>44909</v>
          </cell>
          <cell r="K7565" t="str">
            <v xml:space="preserve">ARACELY GOMEZ_ZVGROUP INDUSTRIAL SUPPLIES S A S </v>
          </cell>
          <cell r="L7565" t="str">
            <v>SANGOLQUI AV GNRAL RUMINAHUI DIAGONAL AL KIWY DEL SAN LUIS</v>
          </cell>
          <cell r="M7565" t="str">
            <v>1793192011001</v>
          </cell>
          <cell r="N7565" t="str">
            <v>0958741154</v>
          </cell>
          <cell r="O7565" t="str">
            <v/>
          </cell>
          <cell r="P7565" t="str">
            <v>QUITO</v>
          </cell>
          <cell r="Q7565" t="str">
            <v>QUITO</v>
          </cell>
          <cell r="R7565" t="str">
            <v>PICHINCHA</v>
          </cell>
          <cell r="T7565" t="str">
            <v>FLEXTRANS UIO</v>
          </cell>
          <cell r="U7565" t="str">
            <v>FLEXNETUIO_LOCAL</v>
          </cell>
          <cell r="V7565">
            <v>1</v>
          </cell>
          <cell r="W7565">
            <v>1</v>
          </cell>
          <cell r="X7565" t="str">
            <v>FLEXNET ECUADOR - MDELIVERY</v>
          </cell>
          <cell r="Y7565" t="str">
            <v>CALLE 28 DE JUNIO S/N Y GARCIA MORENO ENTRADA LLANO GRANDE</v>
          </cell>
        </row>
        <row r="7566">
          <cell r="A7566" t="str">
            <v>2475726</v>
          </cell>
          <cell r="B7566">
            <v>478972</v>
          </cell>
          <cell r="C7566" t="str">
            <v>2475726</v>
          </cell>
          <cell r="D7566" t="str">
            <v>MDELIVERY</v>
          </cell>
          <cell r="E7566" t="str">
            <v>DESPACHO</v>
          </cell>
          <cell r="F7566" t="str">
            <v>NORMAL</v>
          </cell>
          <cell r="G7566" t="str">
            <v>TF88807</v>
          </cell>
          <cell r="H7566">
            <v>44908</v>
          </cell>
          <cell r="I7566" t="str">
            <v>ENTREGADO</v>
          </cell>
          <cell r="J7566">
            <v>44909</v>
          </cell>
          <cell r="K7566" t="str">
            <v>YERUBI ANDRADE_SERVICIOS TECNICOS INDUSTRIALES S A TEINSERSA</v>
          </cell>
          <cell r="L7566" t="str">
            <v>av andres marin y 10 de agosto 2524</v>
          </cell>
          <cell r="M7566" t="str">
            <v>0992124628001</v>
          </cell>
          <cell r="N7566" t="str">
            <v>0983366481</v>
          </cell>
          <cell r="O7566" t="str">
            <v/>
          </cell>
          <cell r="P7566" t="str">
            <v>GUAYAQUIL</v>
          </cell>
          <cell r="Q7566" t="str">
            <v>GUAYAQUIL</v>
          </cell>
          <cell r="R7566" t="str">
            <v>GUAYAS</v>
          </cell>
          <cell r="T7566" t="str">
            <v>ITSACOURIER</v>
          </cell>
          <cell r="U7566" t="str">
            <v>FLEXNETUIO_GYE</v>
          </cell>
          <cell r="V7566">
            <v>1</v>
          </cell>
          <cell r="W7566">
            <v>1</v>
          </cell>
          <cell r="X7566" t="str">
            <v>FLEXNET ECUADOR - MDELIVERY</v>
          </cell>
          <cell r="Y7566" t="str">
            <v>CALLE 28 DE JUNIO S/N Y GARCIA MORENO ENTRADA LLANO GRANDE</v>
          </cell>
        </row>
        <row r="7567">
          <cell r="A7567" t="str">
            <v>2475727</v>
          </cell>
          <cell r="B7567">
            <v>478973</v>
          </cell>
          <cell r="C7567" t="str">
            <v>2475727</v>
          </cell>
          <cell r="D7567" t="str">
            <v>MDELIVERY</v>
          </cell>
          <cell r="E7567" t="str">
            <v>DESPACHO</v>
          </cell>
          <cell r="F7567" t="str">
            <v>NORMAL</v>
          </cell>
          <cell r="G7567" t="str">
            <v>IC3842</v>
          </cell>
          <cell r="H7567">
            <v>44908</v>
          </cell>
          <cell r="I7567" t="str">
            <v>ENTREGADO</v>
          </cell>
          <cell r="J7567">
            <v>44909</v>
          </cell>
          <cell r="K7567" t="str">
            <v xml:space="preserve">MARJORIE BARZALLO_FARMACIA BRAVO LOPEZ BRALOZ CIA LTDA </v>
          </cell>
          <cell r="L7567" t="str">
            <v>JAIME ROLDOS EDIFICIO EL CONSORCIO OFICINA 410</v>
          </cell>
          <cell r="M7567" t="str">
            <v>0190354695001</v>
          </cell>
          <cell r="N7567" t="str">
            <v>0963042508</v>
          </cell>
          <cell r="O7567" t="str">
            <v/>
          </cell>
          <cell r="P7567" t="str">
            <v>CUENCA</v>
          </cell>
          <cell r="Q7567" t="str">
            <v>CUENCA</v>
          </cell>
          <cell r="R7567" t="str">
            <v>AZUAY</v>
          </cell>
          <cell r="T7567" t="str">
            <v>ITSACOURIER</v>
          </cell>
          <cell r="U7567" t="str">
            <v>FLEXNETUIO_PROVINCIA</v>
          </cell>
          <cell r="V7567">
            <v>1</v>
          </cell>
          <cell r="W7567">
            <v>1</v>
          </cell>
          <cell r="X7567" t="str">
            <v>FLEXNET ECUADOR - MDELIVERY</v>
          </cell>
          <cell r="Y7567" t="str">
            <v>CALLE 28 DE JUNIO S/N Y GARCIA MORENO ENTRADA LLANO GRANDE</v>
          </cell>
        </row>
        <row r="7568">
          <cell r="A7568" t="str">
            <v>2475728</v>
          </cell>
          <cell r="B7568">
            <v>478974</v>
          </cell>
          <cell r="C7568" t="str">
            <v>2475728</v>
          </cell>
          <cell r="D7568" t="str">
            <v>MDELIVERY</v>
          </cell>
          <cell r="E7568" t="str">
            <v>DESPACHO</v>
          </cell>
          <cell r="F7568" t="str">
            <v>NORMAL</v>
          </cell>
          <cell r="G7568" t="str">
            <v>FT75321</v>
          </cell>
          <cell r="H7568">
            <v>44908</v>
          </cell>
          <cell r="I7568" t="str">
            <v>ENTREGADO</v>
          </cell>
          <cell r="J7568">
            <v>44909</v>
          </cell>
          <cell r="K7568" t="str">
            <v xml:space="preserve">BELEN REGALADO VICTORIA CHUNGANDRO_QUIFATEX S A </v>
          </cell>
          <cell r="L7568" t="str">
            <v>Panamericana Norte Km 14 5 entre pasaje Cepeda y calle Leonidas ProaNo Calderon</v>
          </cell>
          <cell r="M7568" t="str">
            <v>1790371506001</v>
          </cell>
          <cell r="N7568" t="str">
            <v>0991391527</v>
          </cell>
          <cell r="O7568" t="str">
            <v/>
          </cell>
          <cell r="P7568" t="str">
            <v>QUITO</v>
          </cell>
          <cell r="Q7568" t="str">
            <v>QUITO</v>
          </cell>
          <cell r="R7568" t="str">
            <v>PICHINCHA</v>
          </cell>
          <cell r="T7568" t="str">
            <v>FLEXTRANS UIO</v>
          </cell>
          <cell r="U7568" t="str">
            <v>FLEXNETUIO_LOCAL</v>
          </cell>
          <cell r="V7568">
            <v>1</v>
          </cell>
          <cell r="W7568">
            <v>1</v>
          </cell>
          <cell r="X7568" t="str">
            <v>FLEXNET ECUADOR - MDELIVERY</v>
          </cell>
          <cell r="Y7568" t="str">
            <v>CALLE 28 DE JUNIO S/N Y GARCIA MORENO ENTRADA LLANO GRANDE</v>
          </cell>
        </row>
        <row r="7569">
          <cell r="A7569" t="str">
            <v>2475732</v>
          </cell>
          <cell r="B7569">
            <v>478975</v>
          </cell>
          <cell r="C7569" t="str">
            <v>2475732</v>
          </cell>
          <cell r="D7569" t="str">
            <v>MDELIVERY</v>
          </cell>
          <cell r="E7569" t="str">
            <v>DESPACHO</v>
          </cell>
          <cell r="F7569" t="str">
            <v>NORMAL</v>
          </cell>
          <cell r="G7569" t="str">
            <v>TF88825</v>
          </cell>
          <cell r="H7569">
            <v>44908</v>
          </cell>
          <cell r="I7569" t="str">
            <v>ENTREGADO</v>
          </cell>
          <cell r="J7569">
            <v>44909</v>
          </cell>
          <cell r="K7569" t="str">
            <v xml:space="preserve">Carlos Lago_UNICOL S A </v>
          </cell>
          <cell r="L7569" t="str">
            <v xml:space="preserve"> GUAYAS GUAYAQUIL AV MARTHA BUCARAM DE ROLDOS KM 6 5 VIA DAULE A LADO DE INDUMAIZ FRENTE A IVAN BOHMA </v>
          </cell>
          <cell r="M7569" t="str">
            <v>0991462627001</v>
          </cell>
          <cell r="N7569" t="str">
            <v>0994326683</v>
          </cell>
          <cell r="O7569" t="str">
            <v/>
          </cell>
          <cell r="P7569" t="str">
            <v>GUAYAQUIL</v>
          </cell>
          <cell r="Q7569" t="str">
            <v>GUAYAQUIL</v>
          </cell>
          <cell r="R7569" t="str">
            <v>GUAYAS</v>
          </cell>
          <cell r="T7569" t="str">
            <v>ITSACOURIER</v>
          </cell>
          <cell r="U7569" t="str">
            <v>FLEXNETUIO_GYE</v>
          </cell>
          <cell r="V7569">
            <v>1</v>
          </cell>
          <cell r="W7569">
            <v>1</v>
          </cell>
          <cell r="X7569" t="str">
            <v>FLEXNET ECUADOR - MDELIVERY</v>
          </cell>
          <cell r="Y7569" t="str">
            <v>CALLE 28 DE JUNIO S/N Y GARCIA MORENO ENTRADA LLANO GRANDE</v>
          </cell>
        </row>
        <row r="7570">
          <cell r="A7570" t="str">
            <v>2475733</v>
          </cell>
          <cell r="B7570">
            <v>478976</v>
          </cell>
          <cell r="C7570" t="str">
            <v>2475733</v>
          </cell>
          <cell r="D7570" t="str">
            <v>MDELIVERY</v>
          </cell>
          <cell r="E7570" t="str">
            <v>DESPACHO</v>
          </cell>
          <cell r="F7570" t="str">
            <v>NORMAL</v>
          </cell>
          <cell r="G7570" t="str">
            <v>FT75315</v>
          </cell>
          <cell r="H7570">
            <v>44908</v>
          </cell>
          <cell r="I7570" t="str">
            <v>ENTREGADO</v>
          </cell>
          <cell r="J7570">
            <v>44909</v>
          </cell>
          <cell r="K7570" t="str">
            <v xml:space="preserve">BELEN REGALADO VICTORIA CHUNGANDRO_QUIFATEX S A </v>
          </cell>
          <cell r="L7570" t="str">
            <v>Panamericana Norte Km 14 5 entre pasaje Cepeda y calle Leonidas ProaNo Calderon</v>
          </cell>
          <cell r="M7570" t="str">
            <v>1790371506001</v>
          </cell>
          <cell r="N7570" t="str">
            <v>0991391527</v>
          </cell>
          <cell r="O7570" t="str">
            <v/>
          </cell>
          <cell r="P7570" t="str">
            <v>QUITO</v>
          </cell>
          <cell r="Q7570" t="str">
            <v>QUITO</v>
          </cell>
          <cell r="R7570" t="str">
            <v>PICHINCHA</v>
          </cell>
          <cell r="T7570" t="str">
            <v>FLEXTRANS UIO</v>
          </cell>
          <cell r="U7570" t="str">
            <v>FLEXNETUIO_LOCAL</v>
          </cell>
          <cell r="V7570">
            <v>1</v>
          </cell>
          <cell r="W7570">
            <v>1</v>
          </cell>
          <cell r="X7570" t="str">
            <v>FLEXNET ECUADOR - MDELIVERY</v>
          </cell>
          <cell r="Y7570" t="str">
            <v>CALLE 28 DE JUNIO S/N Y GARCIA MORENO ENTRADA LLANO GRANDE</v>
          </cell>
        </row>
        <row r="7571">
          <cell r="A7571" t="str">
            <v>2475669_1</v>
          </cell>
          <cell r="B7571">
            <v>478977</v>
          </cell>
          <cell r="C7571" t="str">
            <v>2475669_1</v>
          </cell>
          <cell r="D7571" t="str">
            <v>MDELIVERY</v>
          </cell>
          <cell r="E7571" t="str">
            <v>DESPACHO</v>
          </cell>
          <cell r="F7571" t="str">
            <v>NORMAL</v>
          </cell>
          <cell r="G7571" t="str">
            <v>031080024756691</v>
          </cell>
          <cell r="H7571">
            <v>44908</v>
          </cell>
          <cell r="I7571" t="str">
            <v>ENTREGADO</v>
          </cell>
          <cell r="J7571">
            <v>44909</v>
          </cell>
          <cell r="K7571" t="str">
            <v>CARMEN ELIZABETH CARVACHE QUINTERO_CARMEN ELIZABETH CARVACHE QUINTERO</v>
          </cell>
          <cell r="L7571" t="str">
            <v>PASCUALES DIRECCIoN AV 73 N O Y AV 74 ENTREGAR EN Urb Villa bonita Etapa 11 Mz 5399 v CASA 5 COLOR PLOMO Y AZUL MARINO</v>
          </cell>
          <cell r="M7571" t="str">
            <v>0802931865001</v>
          </cell>
          <cell r="N7571" t="str">
            <v>0996884403</v>
          </cell>
          <cell r="O7571" t="str">
            <v/>
          </cell>
          <cell r="P7571" t="str">
            <v>GUAYAQUIL</v>
          </cell>
          <cell r="Q7571" t="str">
            <v>GUAYAQUIL</v>
          </cell>
          <cell r="R7571" t="str">
            <v>GUAYAS</v>
          </cell>
          <cell r="T7571" t="str">
            <v>TRAMACO</v>
          </cell>
          <cell r="U7571" t="str">
            <v>FLEXNETUIO_GYE</v>
          </cell>
          <cell r="V7571">
            <v>1</v>
          </cell>
          <cell r="W7571">
            <v>1</v>
          </cell>
          <cell r="X7571" t="str">
            <v>FLEXNET ECUADOR - MDELIVERY</v>
          </cell>
          <cell r="Y7571" t="str">
            <v>CALLE 28 DE JUNIO S/N Y GARCIA MORENO ENTRADA LLANO GRANDE</v>
          </cell>
        </row>
        <row r="7572">
          <cell r="A7572" t="str">
            <v>2475679_1</v>
          </cell>
          <cell r="B7572">
            <v>478978</v>
          </cell>
          <cell r="C7572" t="str">
            <v>2475679_1</v>
          </cell>
          <cell r="D7572" t="str">
            <v>MDELIVERY</v>
          </cell>
          <cell r="E7572" t="str">
            <v>DESPACHO</v>
          </cell>
          <cell r="F7572" t="str">
            <v>NORMAL</v>
          </cell>
          <cell r="G7572" t="str">
            <v>TF88817</v>
          </cell>
          <cell r="H7572">
            <v>44908</v>
          </cell>
          <cell r="I7572" t="str">
            <v>ENTREGADO</v>
          </cell>
          <cell r="J7572">
            <v>44909</v>
          </cell>
          <cell r="K7572" t="str">
            <v>Jenniffer Villacis_ASOCIACION SOLIDARISTA PROFUTURO</v>
          </cell>
          <cell r="L7572" t="str">
            <v>Av Jose Rodriguez Bonin y Av Barcelona Edificio El Caiman Planta Baja Oficina 2 Guayaquil Ecuador</v>
          </cell>
          <cell r="M7572" t="str">
            <v>0992424222001</v>
          </cell>
          <cell r="N7572" t="str">
            <v>989547209</v>
          </cell>
          <cell r="O7572" t="str">
            <v/>
          </cell>
          <cell r="P7572" t="str">
            <v>GUAYAQUIL</v>
          </cell>
          <cell r="Q7572" t="str">
            <v>GUAYAQUIL</v>
          </cell>
          <cell r="R7572" t="str">
            <v>GUAYAS</v>
          </cell>
          <cell r="T7572" t="str">
            <v>ITSACOURIER</v>
          </cell>
          <cell r="U7572" t="str">
            <v>FLEXNETUIO_GYE</v>
          </cell>
          <cell r="V7572">
            <v>1</v>
          </cell>
          <cell r="W7572">
            <v>1</v>
          </cell>
          <cell r="X7572" t="str">
            <v>FLEXNET ECUADOR - MDELIVERY</v>
          </cell>
          <cell r="Y7572" t="str">
            <v>CALLE 28 DE JUNIO S/N Y GARCIA MORENO ENTRADA LLANO GRANDE</v>
          </cell>
        </row>
        <row r="7573">
          <cell r="A7573" t="str">
            <v>2475705_1</v>
          </cell>
          <cell r="B7573">
            <v>478979</v>
          </cell>
          <cell r="C7573" t="str">
            <v>2475705_1</v>
          </cell>
          <cell r="D7573" t="str">
            <v>MDELIVERY</v>
          </cell>
          <cell r="E7573" t="str">
            <v>DESPACHO</v>
          </cell>
          <cell r="F7573" t="str">
            <v>NORMAL</v>
          </cell>
          <cell r="G7573" t="str">
            <v>FT75299</v>
          </cell>
          <cell r="H7573">
            <v>44908</v>
          </cell>
          <cell r="I7573" t="str">
            <v>ENTREGADO</v>
          </cell>
          <cell r="J7573">
            <v>44909</v>
          </cell>
          <cell r="K7573" t="str">
            <v xml:space="preserve">Juan Carlos Vallejo_IXION S A </v>
          </cell>
          <cell r="L7573" t="str">
            <v>Shyris y Eloy Alfaro Edificio Parque Central Piso 14 Oficina 1404</v>
          </cell>
          <cell r="M7573" t="str">
            <v>1792366631001</v>
          </cell>
          <cell r="N7573" t="str">
            <v>0998386661</v>
          </cell>
          <cell r="O7573" t="str">
            <v/>
          </cell>
          <cell r="P7573" t="str">
            <v>QUITO</v>
          </cell>
          <cell r="Q7573" t="str">
            <v>QUITO</v>
          </cell>
          <cell r="R7573" t="str">
            <v>PICHINCHA</v>
          </cell>
          <cell r="T7573" t="str">
            <v>FLEXTRANS UIO</v>
          </cell>
          <cell r="U7573" t="str">
            <v>FLEXNETUIO_LOCAL</v>
          </cell>
          <cell r="V7573">
            <v>1</v>
          </cell>
          <cell r="W7573">
            <v>1</v>
          </cell>
          <cell r="X7573" t="str">
            <v>FLEXNET ECUADOR - MDELIVERY</v>
          </cell>
          <cell r="Y7573" t="str">
            <v>CALLE 28 DE JUNIO S/N Y GARCIA MORENO ENTRADA LLANO GRANDE</v>
          </cell>
        </row>
        <row r="7574">
          <cell r="A7574" t="str">
            <v>2475665</v>
          </cell>
          <cell r="B7574">
            <v>478940</v>
          </cell>
          <cell r="C7574" t="str">
            <v>2475665</v>
          </cell>
          <cell r="D7574" t="str">
            <v>MDELIVERY</v>
          </cell>
          <cell r="E7574" t="str">
            <v>DESPACHO</v>
          </cell>
          <cell r="F7574" t="str">
            <v>NORMAL</v>
          </cell>
          <cell r="G7574" t="str">
            <v>IC3848</v>
          </cell>
          <cell r="H7574">
            <v>44908</v>
          </cell>
          <cell r="I7574" t="str">
            <v>ENTREGADO</v>
          </cell>
          <cell r="J7574">
            <v>44909</v>
          </cell>
          <cell r="K7574" t="str">
            <v>Veronica Narvaez M_ASOCIACION DE PROFESORES DE LA UNIVERSIDAD DE CUEN</v>
          </cell>
          <cell r="L7574" t="str">
            <v>CALLE HONORATO LOYOLA 249 Y AGUSTIN CUEVA</v>
          </cell>
          <cell r="M7574" t="str">
            <v>0190128652001</v>
          </cell>
          <cell r="N7574" t="str">
            <v>09995553492</v>
          </cell>
          <cell r="O7574" t="str">
            <v/>
          </cell>
          <cell r="P7574" t="str">
            <v>CUENCA</v>
          </cell>
          <cell r="Q7574" t="str">
            <v>CUENCA</v>
          </cell>
          <cell r="R7574" t="str">
            <v>AZUAY</v>
          </cell>
          <cell r="T7574" t="str">
            <v>ITSACOURIER</v>
          </cell>
          <cell r="U7574" t="str">
            <v>FLEXNETUIO_PROVINCIA</v>
          </cell>
          <cell r="V7574">
            <v>1</v>
          </cell>
          <cell r="W7574">
            <v>1</v>
          </cell>
          <cell r="X7574" t="str">
            <v>FLEXNET ECUADOR - MDELIVERY</v>
          </cell>
          <cell r="Y7574" t="str">
            <v>CALLE 28 DE JUNIO S/N Y GARCIA MORENO ENTRADA LLANO GRANDE</v>
          </cell>
        </row>
        <row r="7575">
          <cell r="A7575" t="str">
            <v>2475666</v>
          </cell>
          <cell r="B7575">
            <v>478941</v>
          </cell>
          <cell r="C7575" t="str">
            <v>2475666</v>
          </cell>
          <cell r="D7575" t="str">
            <v>MDELIVERY</v>
          </cell>
          <cell r="E7575" t="str">
            <v>DESPACHO</v>
          </cell>
          <cell r="F7575" t="str">
            <v>NORMAL</v>
          </cell>
          <cell r="G7575" t="str">
            <v>TF88826</v>
          </cell>
          <cell r="H7575">
            <v>44908</v>
          </cell>
          <cell r="I7575" t="str">
            <v>ENTREGADO</v>
          </cell>
          <cell r="J7575">
            <v>44909</v>
          </cell>
          <cell r="K7575" t="str">
            <v>CRISTHIAN ARNAL ALVARADO HERNANDEZ_CRISTHIAN ARNAL ALVARADO HERNANDEZ</v>
          </cell>
          <cell r="L7575" t="str">
            <v>PQA PASCUALES URB PARAISO DEL RIO 1 MZ 2716 VILLA 12 REFERENCIA CS 2PISOS COLOR CREMA ANUNCIARSE EN GARITA</v>
          </cell>
          <cell r="M7575" t="str">
            <v>0915085666001</v>
          </cell>
          <cell r="N7575" t="str">
            <v>0959686965</v>
          </cell>
          <cell r="O7575" t="str">
            <v/>
          </cell>
          <cell r="P7575" t="str">
            <v>GUAYAQUIL</v>
          </cell>
          <cell r="Q7575" t="str">
            <v>GUAYAQUIL</v>
          </cell>
          <cell r="R7575" t="str">
            <v>GUAYAS</v>
          </cell>
          <cell r="T7575" t="str">
            <v>ITSACOURIER</v>
          </cell>
          <cell r="U7575" t="str">
            <v>FLEXNETUIO_GYE</v>
          </cell>
          <cell r="V7575">
            <v>1</v>
          </cell>
          <cell r="W7575">
            <v>1</v>
          </cell>
          <cell r="X7575" t="str">
            <v>FLEXNET ECUADOR - MDELIVERY</v>
          </cell>
          <cell r="Y7575" t="str">
            <v>CALLE 28 DE JUNIO S/N Y GARCIA MORENO ENTRADA LLANO GRANDE</v>
          </cell>
        </row>
        <row r="7576">
          <cell r="A7576" t="str">
            <v>2475667</v>
          </cell>
          <cell r="B7576">
            <v>478942</v>
          </cell>
          <cell r="C7576" t="str">
            <v>2475667</v>
          </cell>
          <cell r="D7576" t="str">
            <v>MDELIVERY</v>
          </cell>
          <cell r="E7576" t="str">
            <v>DESPACHO</v>
          </cell>
          <cell r="F7576" t="str">
            <v>NORMAL</v>
          </cell>
          <cell r="G7576" t="str">
            <v>TF88813</v>
          </cell>
          <cell r="H7576">
            <v>44908</v>
          </cell>
          <cell r="I7576" t="str">
            <v>ENTREGADO</v>
          </cell>
          <cell r="J7576">
            <v>44909</v>
          </cell>
          <cell r="K7576" t="str">
            <v xml:space="preserve">GUARDIA TURNO_TELCONET S A </v>
          </cell>
          <cell r="L7576" t="str">
            <v xml:space="preserve"> GUAYAS GUAYAQUIL Kennedy Norte Mz 109 solar 21 En la garita de los agentes de seguridad </v>
          </cell>
          <cell r="M7576" t="str">
            <v>0991327371001</v>
          </cell>
          <cell r="N7576" t="str">
            <v>0995551760</v>
          </cell>
          <cell r="O7576" t="str">
            <v/>
          </cell>
          <cell r="P7576" t="str">
            <v>GUAYAQUIL</v>
          </cell>
          <cell r="Q7576" t="str">
            <v>GUAYAQUIL</v>
          </cell>
          <cell r="R7576" t="str">
            <v>GUAYAS</v>
          </cell>
          <cell r="T7576" t="str">
            <v>ITSACOURIER</v>
          </cell>
          <cell r="U7576" t="str">
            <v>FLEXNETUIO_GYE</v>
          </cell>
          <cell r="V7576">
            <v>1</v>
          </cell>
          <cell r="W7576">
            <v>1</v>
          </cell>
          <cell r="X7576" t="str">
            <v>FLEXNET ECUADOR - MDELIVERY</v>
          </cell>
          <cell r="Y7576" t="str">
            <v>CALLE 28 DE JUNIO S/N Y GARCIA MORENO ENTRADA LLANO GRANDE</v>
          </cell>
        </row>
        <row r="7577">
          <cell r="A7577" t="str">
            <v>2475670</v>
          </cell>
          <cell r="B7577">
            <v>478943</v>
          </cell>
          <cell r="C7577" t="str">
            <v>2475670</v>
          </cell>
          <cell r="D7577" t="str">
            <v>MDELIVERY</v>
          </cell>
          <cell r="E7577" t="str">
            <v>DESPACHO</v>
          </cell>
          <cell r="F7577" t="str">
            <v>NORMAL</v>
          </cell>
          <cell r="G7577" t="str">
            <v>TF88815</v>
          </cell>
          <cell r="H7577">
            <v>44908</v>
          </cell>
          <cell r="I7577" t="str">
            <v>ENTREGADO</v>
          </cell>
          <cell r="J7577">
            <v>44909</v>
          </cell>
          <cell r="K7577" t="str">
            <v xml:space="preserve"> JAMILET TAHIS NAVARRETE SANTAMARIA _VACA AIZAGA LUIS ALFONSO</v>
          </cell>
          <cell r="L7577" t="str">
            <v>9 DE OCTUBRE Y TUNGURAHUA ARRIBA DE PIZZAS DOMINO</v>
          </cell>
          <cell r="M7577" t="str">
            <v>1715132237001</v>
          </cell>
          <cell r="N7577" t="str">
            <v>0990295198</v>
          </cell>
          <cell r="O7577" t="str">
            <v/>
          </cell>
          <cell r="P7577" t="str">
            <v>GUAYAQUIL</v>
          </cell>
          <cell r="Q7577" t="str">
            <v>GUAYAQUIL</v>
          </cell>
          <cell r="R7577" t="str">
            <v>GUAYAS</v>
          </cell>
          <cell r="T7577" t="str">
            <v>ITSACOURIER</v>
          </cell>
          <cell r="U7577" t="str">
            <v>FLEXNETUIO_GYE</v>
          </cell>
          <cell r="V7577">
            <v>1</v>
          </cell>
          <cell r="W7577">
            <v>1</v>
          </cell>
          <cell r="X7577" t="str">
            <v>FLEXNET ECUADOR - MDELIVERY</v>
          </cell>
          <cell r="Y7577" t="str">
            <v>CALLE 28 DE JUNIO S/N Y GARCIA MORENO ENTRADA LLANO GRANDE</v>
          </cell>
        </row>
        <row r="7578">
          <cell r="A7578" t="str">
            <v>2475672</v>
          </cell>
          <cell r="B7578">
            <v>478944</v>
          </cell>
          <cell r="C7578" t="str">
            <v>2475672</v>
          </cell>
          <cell r="D7578" t="str">
            <v>MDELIVERY</v>
          </cell>
          <cell r="E7578" t="str">
            <v>DESPACHO</v>
          </cell>
          <cell r="F7578" t="str">
            <v>NORMAL</v>
          </cell>
          <cell r="G7578" t="str">
            <v>FT75297</v>
          </cell>
          <cell r="H7578">
            <v>44908</v>
          </cell>
          <cell r="I7578" t="str">
            <v>ENTREGADO</v>
          </cell>
          <cell r="J7578">
            <v>44909</v>
          </cell>
          <cell r="K7578" t="str">
            <v xml:space="preserve">Evelyn Diaz_BELIATRADING ECUADOR S A </v>
          </cell>
          <cell r="L7578" t="str">
            <v xml:space="preserve"> PICHINCHA QUITO Av Naciones Unidas E3 39 y Amazonas Edf La Previsora Torre B Piso 1 Ofc 107 </v>
          </cell>
          <cell r="M7578" t="str">
            <v>1792845564001</v>
          </cell>
          <cell r="N7578" t="str">
            <v>0998156262</v>
          </cell>
          <cell r="O7578" t="str">
            <v/>
          </cell>
          <cell r="P7578" t="str">
            <v>QUITO</v>
          </cell>
          <cell r="Q7578" t="str">
            <v>QUITO</v>
          </cell>
          <cell r="R7578" t="str">
            <v>PICHINCHA</v>
          </cell>
          <cell r="T7578" t="str">
            <v>FLEXTRANS UIO</v>
          </cell>
          <cell r="U7578" t="str">
            <v>FLEXNETUIO_LOCAL</v>
          </cell>
          <cell r="V7578">
            <v>1</v>
          </cell>
          <cell r="W7578">
            <v>1</v>
          </cell>
          <cell r="X7578" t="str">
            <v>FLEXNET ECUADOR - MDELIVERY</v>
          </cell>
          <cell r="Y7578" t="str">
            <v>CALLE 28 DE JUNIO S/N Y GARCIA MORENO ENTRADA LLANO GRANDE</v>
          </cell>
        </row>
        <row r="7579">
          <cell r="A7579" t="str">
            <v>2475675</v>
          </cell>
          <cell r="B7579">
            <v>478945</v>
          </cell>
          <cell r="C7579" t="str">
            <v>2475675</v>
          </cell>
          <cell r="D7579" t="str">
            <v>MDELIVERY</v>
          </cell>
          <cell r="E7579" t="str">
            <v>DESPACHO</v>
          </cell>
          <cell r="F7579" t="str">
            <v>NORMAL</v>
          </cell>
          <cell r="G7579" t="str">
            <v>031080002475675</v>
          </cell>
          <cell r="H7579">
            <v>44908</v>
          </cell>
          <cell r="I7579" t="str">
            <v>ENTREGADO</v>
          </cell>
          <cell r="J7579">
            <v>44909</v>
          </cell>
          <cell r="K7579" t="str">
            <v xml:space="preserve">Moran Plaza Kevin William GARITA BYRON MACIAS_NESTLE ECUADOR S A </v>
          </cell>
          <cell r="L7579" t="str">
            <v xml:space="preserve"> KM 9 1 2 VIA A DAULE NESTLE CD GUAYAQUIL JUNTO AL CONCESIONARIO TOYOTA DIAGONAL AL CUARTEL QUINTO GUAYAS USUARIO ESTA EN OFICINA DESDE LAS 08 00 HASTA LAS 15 00 PASADO ESA HORA ENTREGARLO EN GARITA C</v>
          </cell>
          <cell r="M7579" t="str">
            <v>0990032246001</v>
          </cell>
          <cell r="N7579" t="str">
            <v>0983388559</v>
          </cell>
          <cell r="O7579" t="str">
            <v/>
          </cell>
          <cell r="P7579" t="str">
            <v>GUAYAQUIL</v>
          </cell>
          <cell r="Q7579" t="str">
            <v>GUAYAQUIL</v>
          </cell>
          <cell r="R7579" t="str">
            <v>GUAYAS</v>
          </cell>
          <cell r="T7579" t="str">
            <v>TRAMACO</v>
          </cell>
          <cell r="U7579" t="str">
            <v>FLEXNETUIO_GYE</v>
          </cell>
          <cell r="V7579">
            <v>1</v>
          </cell>
          <cell r="W7579">
            <v>1</v>
          </cell>
          <cell r="X7579" t="str">
            <v>FLEXNET ECUADOR - MDELIVERY</v>
          </cell>
          <cell r="Y7579" t="str">
            <v>CALLE 28 DE JUNIO S/N Y GARCIA MORENO ENTRADA LLANO GRANDE</v>
          </cell>
        </row>
        <row r="7580">
          <cell r="A7580" t="str">
            <v>2475676</v>
          </cell>
          <cell r="B7580">
            <v>478946</v>
          </cell>
          <cell r="C7580" t="str">
            <v>2475676</v>
          </cell>
          <cell r="D7580" t="str">
            <v>MDELIVERY</v>
          </cell>
          <cell r="E7580" t="str">
            <v>DESPACHO</v>
          </cell>
          <cell r="F7580" t="str">
            <v>NORMAL</v>
          </cell>
          <cell r="G7580" t="str">
            <v>TF88827</v>
          </cell>
          <cell r="H7580">
            <v>44908</v>
          </cell>
          <cell r="I7580" t="str">
            <v>ENTREGADO</v>
          </cell>
          <cell r="J7580">
            <v>44909</v>
          </cell>
          <cell r="K7580" t="str">
            <v xml:space="preserve">EDGAR ARELLANO_ALIMENTOS YUPI S A </v>
          </cell>
          <cell r="L7580" t="str">
            <v>Parque Industrial Inmaconsa Km 10 5 via Daule</v>
          </cell>
          <cell r="M7580" t="str">
            <v>1791895843001</v>
          </cell>
          <cell r="N7580" t="str">
            <v>0981825715</v>
          </cell>
          <cell r="O7580" t="str">
            <v/>
          </cell>
          <cell r="P7580" t="str">
            <v>GUAYAQUIL</v>
          </cell>
          <cell r="Q7580" t="str">
            <v>GUAYAQUIL</v>
          </cell>
          <cell r="R7580" t="str">
            <v>GUAYAS</v>
          </cell>
          <cell r="T7580" t="str">
            <v>ITSACOURIER</v>
          </cell>
          <cell r="U7580" t="str">
            <v>FLEXNETUIO_GYE</v>
          </cell>
          <cell r="V7580">
            <v>1</v>
          </cell>
          <cell r="W7580">
            <v>1</v>
          </cell>
          <cell r="X7580" t="str">
            <v>FLEXNET ECUADOR - MDELIVERY</v>
          </cell>
          <cell r="Y7580" t="str">
            <v>CALLE 28 DE JUNIO S/N Y GARCIA MORENO ENTRADA LLANO GRANDE</v>
          </cell>
        </row>
        <row r="7581">
          <cell r="A7581" t="str">
            <v>2475677</v>
          </cell>
          <cell r="B7581">
            <v>478947</v>
          </cell>
          <cell r="C7581" t="str">
            <v>2475677</v>
          </cell>
          <cell r="D7581" t="str">
            <v>MDELIVERY</v>
          </cell>
          <cell r="E7581" t="str">
            <v>DESPACHO</v>
          </cell>
          <cell r="F7581" t="str">
            <v>NORMAL</v>
          </cell>
          <cell r="G7581" t="str">
            <v>TF88808</v>
          </cell>
          <cell r="H7581">
            <v>44908</v>
          </cell>
          <cell r="I7581" t="str">
            <v>ENTREGADO</v>
          </cell>
          <cell r="J7581">
            <v>44909</v>
          </cell>
          <cell r="K7581" t="str">
            <v>SILVIA VERONICA MOROCHO ARIAS_SILVIA VERONICA MOROCHO ARIAS</v>
          </cell>
          <cell r="L7581" t="str">
            <v>AV DOMINGO COMiN CONJUNTO RESIDENCIAL EL LIMONAR CERCA DE LA NESTLE</v>
          </cell>
          <cell r="M7581" t="str">
            <v>1714180021001</v>
          </cell>
          <cell r="N7581" t="str">
            <v>0982834256</v>
          </cell>
          <cell r="O7581" t="str">
            <v/>
          </cell>
          <cell r="P7581" t="str">
            <v>GUAYAQUIL</v>
          </cell>
          <cell r="Q7581" t="str">
            <v>GUAYAQUIL</v>
          </cell>
          <cell r="R7581" t="str">
            <v>GUAYAS</v>
          </cell>
          <cell r="T7581" t="str">
            <v>ITSACOURIER</v>
          </cell>
          <cell r="U7581" t="str">
            <v>FLEXNETUIO_GYE</v>
          </cell>
          <cell r="V7581">
            <v>1</v>
          </cell>
          <cell r="W7581">
            <v>1</v>
          </cell>
          <cell r="X7581" t="str">
            <v>FLEXNET ECUADOR - MDELIVERY</v>
          </cell>
          <cell r="Y7581" t="str">
            <v>CALLE 28 DE JUNIO S/N Y GARCIA MORENO ENTRADA LLANO GRANDE</v>
          </cell>
        </row>
        <row r="7582">
          <cell r="A7582" t="str">
            <v>2475680</v>
          </cell>
          <cell r="B7582">
            <v>478948</v>
          </cell>
          <cell r="C7582" t="str">
            <v>2475680</v>
          </cell>
          <cell r="D7582" t="str">
            <v>MDELIVERY</v>
          </cell>
          <cell r="E7582" t="str">
            <v>DESPACHO</v>
          </cell>
          <cell r="F7582" t="str">
            <v>NORMAL</v>
          </cell>
          <cell r="G7582" t="str">
            <v>FT75288</v>
          </cell>
          <cell r="H7582">
            <v>44908</v>
          </cell>
          <cell r="I7582" t="str">
            <v>ENTREGADO</v>
          </cell>
          <cell r="J7582">
            <v>44909</v>
          </cell>
          <cell r="K7582" t="str">
            <v>Mariana Ruales_MAEMALU SOCIEDAD ANONIMA</v>
          </cell>
          <cell r="L7582" t="str">
            <v>Local de Al forno en Cumbaya CC La Esquina local 19</v>
          </cell>
          <cell r="M7582" t="str">
            <v>1792642612001</v>
          </cell>
          <cell r="N7582" t="str">
            <v>0984250111</v>
          </cell>
          <cell r="O7582" t="str">
            <v/>
          </cell>
          <cell r="P7582" t="str">
            <v>QUITO</v>
          </cell>
          <cell r="Q7582" t="str">
            <v>QUITO</v>
          </cell>
          <cell r="R7582" t="str">
            <v>PICHINCHA</v>
          </cell>
          <cell r="T7582" t="str">
            <v>FLEXTRANS UIO</v>
          </cell>
          <cell r="U7582" t="str">
            <v>FLEXNETUIO_LOCAL</v>
          </cell>
          <cell r="V7582">
            <v>1</v>
          </cell>
          <cell r="W7582">
            <v>1</v>
          </cell>
          <cell r="X7582" t="str">
            <v>FLEXNET ECUADOR - MDELIVERY</v>
          </cell>
          <cell r="Y7582" t="str">
            <v>CALLE 28 DE JUNIO S/N Y GARCIA MORENO ENTRADA LLANO GRANDE</v>
          </cell>
        </row>
        <row r="7583">
          <cell r="A7583" t="str">
            <v>2475681</v>
          </cell>
          <cell r="B7583">
            <v>478949</v>
          </cell>
          <cell r="C7583" t="str">
            <v>2475681</v>
          </cell>
          <cell r="D7583" t="str">
            <v>MDELIVERY</v>
          </cell>
          <cell r="E7583" t="str">
            <v>DESPACHO</v>
          </cell>
          <cell r="F7583" t="str">
            <v>NORMAL</v>
          </cell>
          <cell r="G7583" t="str">
            <v>FT75316</v>
          </cell>
          <cell r="H7583">
            <v>44908</v>
          </cell>
          <cell r="I7583" t="str">
            <v>ENTREGADO</v>
          </cell>
          <cell r="J7583">
            <v>44909</v>
          </cell>
          <cell r="K7583" t="str">
            <v>Pamela Llanes_SINDICATO UNICO DE TRABAJADORES DEL HOSPITAL ENRIQ</v>
          </cell>
          <cell r="L7583" t="str">
            <v>HOSPITAL ENRIQUE GARCeS AV CHILIBULO S N Y ENRIQUE GARCeS</v>
          </cell>
          <cell r="M7583" t="str">
            <v>1791700732001</v>
          </cell>
          <cell r="N7583" t="str">
            <v>0985793061</v>
          </cell>
          <cell r="O7583" t="str">
            <v/>
          </cell>
          <cell r="P7583" t="str">
            <v>QUITO</v>
          </cell>
          <cell r="Q7583" t="str">
            <v>QUITO</v>
          </cell>
          <cell r="R7583" t="str">
            <v>PICHINCHA</v>
          </cell>
          <cell r="T7583" t="str">
            <v>FLEXTRANS UIO</v>
          </cell>
          <cell r="U7583" t="str">
            <v>FLEXNETUIO_LOCAL</v>
          </cell>
          <cell r="V7583">
            <v>1</v>
          </cell>
          <cell r="W7583">
            <v>1</v>
          </cell>
          <cell r="X7583" t="str">
            <v>FLEXNET ECUADOR - MDELIVERY</v>
          </cell>
          <cell r="Y7583" t="str">
            <v>CALLE 28 DE JUNIO S/N Y GARCIA MORENO ENTRADA LLANO GRANDE</v>
          </cell>
        </row>
        <row r="7584">
          <cell r="A7584" t="str">
            <v>2475682</v>
          </cell>
          <cell r="B7584">
            <v>478950</v>
          </cell>
          <cell r="C7584" t="str">
            <v>2475682</v>
          </cell>
          <cell r="D7584" t="str">
            <v>MDELIVERY</v>
          </cell>
          <cell r="E7584" t="str">
            <v>DESPACHO</v>
          </cell>
          <cell r="F7584" t="str">
            <v>NORMAL</v>
          </cell>
          <cell r="G7584" t="str">
            <v>TF88814</v>
          </cell>
          <cell r="H7584">
            <v>44908</v>
          </cell>
          <cell r="I7584" t="str">
            <v>ENTREGADO</v>
          </cell>
          <cell r="J7584">
            <v>44909</v>
          </cell>
          <cell r="K7584" t="str">
            <v>CARLOS XAVIER CARRERA BURGOS_CARLOS XAVIER CARRERA BURGOS</v>
          </cell>
          <cell r="L7584" t="str">
            <v>GUAYAS GUAYAQUIL ALBORADA 12A VA ETAPA CENTRO COMERCIAL GRAN ALBOCENTRO LOCAL J10 FRENTE A LA SALA DE VELACION</v>
          </cell>
          <cell r="M7584" t="str">
            <v>0919911651001</v>
          </cell>
          <cell r="N7584" t="str">
            <v>0990264285/0994150797</v>
          </cell>
          <cell r="O7584" t="str">
            <v/>
          </cell>
          <cell r="P7584" t="str">
            <v>GUAYAQUIL</v>
          </cell>
          <cell r="Q7584" t="str">
            <v>GUAYAQUIL</v>
          </cell>
          <cell r="R7584" t="str">
            <v>GUAYAS</v>
          </cell>
          <cell r="T7584" t="str">
            <v>ITSACOURIER</v>
          </cell>
          <cell r="U7584" t="str">
            <v>FLEXNETUIO_GYE</v>
          </cell>
          <cell r="V7584">
            <v>1</v>
          </cell>
          <cell r="W7584">
            <v>1</v>
          </cell>
          <cell r="X7584" t="str">
            <v>FLEXNET ECUADOR - MDELIVERY</v>
          </cell>
          <cell r="Y7584" t="str">
            <v>CALLE 28 DE JUNIO S/N Y GARCIA MORENO ENTRADA LLANO GRANDE</v>
          </cell>
        </row>
        <row r="7585">
          <cell r="A7585" t="str">
            <v>2475683</v>
          </cell>
          <cell r="B7585">
            <v>478951</v>
          </cell>
          <cell r="C7585" t="str">
            <v>2475683</v>
          </cell>
          <cell r="D7585" t="str">
            <v>MDELIVERY</v>
          </cell>
          <cell r="E7585" t="str">
            <v>DESPACHO</v>
          </cell>
          <cell r="F7585" t="str">
            <v>NORMAL</v>
          </cell>
          <cell r="G7585" t="str">
            <v>TF88824</v>
          </cell>
          <cell r="H7585">
            <v>44908</v>
          </cell>
          <cell r="I7585" t="str">
            <v>ENTREGADO</v>
          </cell>
          <cell r="J7585">
            <v>44909</v>
          </cell>
          <cell r="K7585" t="str">
            <v xml:space="preserve">Silvia TriviNo_TELCONET S A </v>
          </cell>
          <cell r="L7585" t="str">
            <v>KENNEDY NORTE MZ 109 SOLAR 21 A TRAS DE MI JUGUETERIA</v>
          </cell>
          <cell r="M7585" t="str">
            <v>0991327371001</v>
          </cell>
          <cell r="N7585" t="str">
            <v>0998116346</v>
          </cell>
          <cell r="O7585" t="str">
            <v/>
          </cell>
          <cell r="P7585" t="str">
            <v>GUAYAQUIL</v>
          </cell>
          <cell r="Q7585" t="str">
            <v>GUAYAQUIL</v>
          </cell>
          <cell r="R7585" t="str">
            <v>GUAYAS</v>
          </cell>
          <cell r="T7585" t="str">
            <v>ITSACOURIER</v>
          </cell>
          <cell r="U7585" t="str">
            <v>FLEXNETUIO_GYE</v>
          </cell>
          <cell r="V7585">
            <v>1</v>
          </cell>
          <cell r="W7585">
            <v>1</v>
          </cell>
          <cell r="X7585" t="str">
            <v>FLEXNET ECUADOR - MDELIVERY</v>
          </cell>
          <cell r="Y7585" t="str">
            <v>CALLE 28 DE JUNIO S/N Y GARCIA MORENO ENTRADA LLANO GRANDE</v>
          </cell>
        </row>
        <row r="7586">
          <cell r="A7586" t="str">
            <v>2475684</v>
          </cell>
          <cell r="B7586">
            <v>478952</v>
          </cell>
          <cell r="C7586" t="str">
            <v>2475684</v>
          </cell>
          <cell r="D7586" t="str">
            <v>MDELIVERY</v>
          </cell>
          <cell r="E7586" t="str">
            <v>DESPACHO</v>
          </cell>
          <cell r="F7586" t="str">
            <v>NORMAL</v>
          </cell>
          <cell r="G7586" t="str">
            <v>FT75289</v>
          </cell>
          <cell r="H7586">
            <v>44908</v>
          </cell>
          <cell r="I7586" t="str">
            <v>ENTREGADO</v>
          </cell>
          <cell r="J7586">
            <v>44909</v>
          </cell>
          <cell r="K7586" t="str">
            <v>Jose Alejandro Cevallos_INDUSTRIAS COTOGCHOA CIA LTDA</v>
          </cell>
          <cell r="L7586" t="str">
            <v xml:space="preserve">Isla Floreana N41 145 y Seymour </v>
          </cell>
          <cell r="M7586" t="str">
            <v>1791044959001</v>
          </cell>
          <cell r="N7586" t="str">
            <v>0996029144</v>
          </cell>
          <cell r="O7586" t="str">
            <v/>
          </cell>
          <cell r="P7586" t="str">
            <v>QUITO</v>
          </cell>
          <cell r="Q7586" t="str">
            <v>QUITO</v>
          </cell>
          <cell r="R7586" t="str">
            <v>PICHINCHA</v>
          </cell>
          <cell r="T7586" t="str">
            <v>FLEXTRANS UIO</v>
          </cell>
          <cell r="U7586" t="str">
            <v>FLEXNETUIO_LOCAL</v>
          </cell>
          <cell r="V7586">
            <v>1</v>
          </cell>
          <cell r="W7586">
            <v>1</v>
          </cell>
          <cell r="X7586" t="str">
            <v>FLEXNET ECUADOR - MDELIVERY</v>
          </cell>
          <cell r="Y7586" t="str">
            <v>CALLE 28 DE JUNIO S/N Y GARCIA MORENO ENTRADA LLANO GRANDE</v>
          </cell>
        </row>
        <row r="7587">
          <cell r="A7587" t="str">
            <v>2475694</v>
          </cell>
          <cell r="B7587">
            <v>478953</v>
          </cell>
          <cell r="C7587" t="str">
            <v>2475694</v>
          </cell>
          <cell r="D7587" t="str">
            <v>MDELIVERY</v>
          </cell>
          <cell r="E7587" t="str">
            <v>DESPACHO</v>
          </cell>
          <cell r="F7587" t="str">
            <v>NORMAL</v>
          </cell>
          <cell r="G7587" t="str">
            <v>FT75319</v>
          </cell>
          <cell r="H7587">
            <v>44908</v>
          </cell>
          <cell r="I7587" t="str">
            <v>ENTREGADO</v>
          </cell>
          <cell r="J7587">
            <v>44909</v>
          </cell>
          <cell r="K7587" t="str">
            <v>Stiven Agreda Maria Samaniego_ASOCIACION NACIONAL DE SERVIDORES PUBLICOS DE LA C</v>
          </cell>
          <cell r="L7587" t="str">
            <v>Quito Pichincha Juan Montalvo E4 135 y Pasaje Enrique Vacas Galindo Edif Juan Montalvo piso 5 en las oficinas de la Asociacion</v>
          </cell>
          <cell r="M7587" t="str">
            <v>1791294467001</v>
          </cell>
          <cell r="N7587" t="str">
            <v>0984606524</v>
          </cell>
          <cell r="O7587" t="str">
            <v/>
          </cell>
          <cell r="P7587" t="str">
            <v>QUITO</v>
          </cell>
          <cell r="Q7587" t="str">
            <v>QUITO</v>
          </cell>
          <cell r="R7587" t="str">
            <v>PICHINCHA</v>
          </cell>
          <cell r="T7587" t="str">
            <v>FLEXTRANS UIO</v>
          </cell>
          <cell r="U7587" t="str">
            <v>FLEXNETUIO_LOCAL</v>
          </cell>
          <cell r="V7587">
            <v>1</v>
          </cell>
          <cell r="W7587">
            <v>1</v>
          </cell>
          <cell r="X7587" t="str">
            <v>FLEXNET ECUADOR - MDELIVERY</v>
          </cell>
          <cell r="Y7587" t="str">
            <v>CALLE 28 DE JUNIO S/N Y GARCIA MORENO ENTRADA LLANO GRANDE</v>
          </cell>
        </row>
        <row r="7588">
          <cell r="A7588" t="str">
            <v>2475696</v>
          </cell>
          <cell r="B7588">
            <v>478954</v>
          </cell>
          <cell r="C7588" t="str">
            <v>2475696</v>
          </cell>
          <cell r="D7588" t="str">
            <v>MDELIVERY</v>
          </cell>
          <cell r="E7588" t="str">
            <v>DESPACHO</v>
          </cell>
          <cell r="F7588" t="str">
            <v>NORMAL</v>
          </cell>
          <cell r="G7588" t="str">
            <v>TF88812</v>
          </cell>
          <cell r="H7588">
            <v>44908</v>
          </cell>
          <cell r="I7588" t="str">
            <v>ENTREGADO</v>
          </cell>
          <cell r="J7588">
            <v>44909</v>
          </cell>
          <cell r="K7588" t="str">
            <v xml:space="preserve">GUARDIA TURNO_TELCONET S A </v>
          </cell>
          <cell r="L7588" t="str">
            <v xml:space="preserve"> GUAYAS GUAYAQUIL Kennedy Norte Mz 109 solar 21 En la garita de los agentes de seguridad </v>
          </cell>
          <cell r="M7588" t="str">
            <v>0991327371001</v>
          </cell>
          <cell r="N7588" t="str">
            <v>995551760</v>
          </cell>
          <cell r="O7588" t="str">
            <v/>
          </cell>
          <cell r="P7588" t="str">
            <v>GUAYAQUIL</v>
          </cell>
          <cell r="Q7588" t="str">
            <v>GUAYAQUIL</v>
          </cell>
          <cell r="R7588" t="str">
            <v>GUAYAS</v>
          </cell>
          <cell r="T7588" t="str">
            <v>ITSACOURIER</v>
          </cell>
          <cell r="U7588" t="str">
            <v>FLEXNETUIO_GYE</v>
          </cell>
          <cell r="V7588">
            <v>1</v>
          </cell>
          <cell r="W7588">
            <v>1</v>
          </cell>
          <cell r="X7588" t="str">
            <v>FLEXNET ECUADOR - MDELIVERY</v>
          </cell>
          <cell r="Y7588" t="str">
            <v>CALLE 28 DE JUNIO S/N Y GARCIA MORENO ENTRADA LLANO GRANDE</v>
          </cell>
        </row>
        <row r="7589">
          <cell r="A7589" t="str">
            <v>2475699</v>
          </cell>
          <cell r="B7589">
            <v>478955</v>
          </cell>
          <cell r="C7589" t="str">
            <v>2475699</v>
          </cell>
          <cell r="D7589" t="str">
            <v>MDELIVERY</v>
          </cell>
          <cell r="E7589" t="str">
            <v>DESPACHO</v>
          </cell>
          <cell r="F7589" t="str">
            <v>NORMAL</v>
          </cell>
          <cell r="G7589" t="str">
            <v>TF88809</v>
          </cell>
          <cell r="H7589">
            <v>44908</v>
          </cell>
          <cell r="I7589" t="str">
            <v>ENTREGADO</v>
          </cell>
          <cell r="J7589">
            <v>44909</v>
          </cell>
          <cell r="K7589" t="str">
            <v xml:space="preserve"> JAMILET TAHIS NAVARRETE SANTAMARIA _VACA AIZAGA LUIS ALFONSO</v>
          </cell>
          <cell r="L7589" t="str">
            <v>9 DE OCTUBRE Y TUNGURAHUA ARRIBA DE PIZZAS DOMINO</v>
          </cell>
          <cell r="M7589" t="str">
            <v>1715132237001</v>
          </cell>
          <cell r="N7589" t="str">
            <v>0990295198</v>
          </cell>
          <cell r="O7589" t="str">
            <v/>
          </cell>
          <cell r="P7589" t="str">
            <v>GUAYAQUIL</v>
          </cell>
          <cell r="Q7589" t="str">
            <v>GUAYAQUIL</v>
          </cell>
          <cell r="R7589" t="str">
            <v>GUAYAS</v>
          </cell>
          <cell r="T7589" t="str">
            <v>ITSACOURIER</v>
          </cell>
          <cell r="U7589" t="str">
            <v>FLEXNETUIO_GYE</v>
          </cell>
          <cell r="V7589">
            <v>1</v>
          </cell>
          <cell r="W7589">
            <v>1</v>
          </cell>
          <cell r="X7589" t="str">
            <v>FLEXNET ECUADOR - MDELIVERY</v>
          </cell>
          <cell r="Y7589" t="str">
            <v>CALLE 28 DE JUNIO S/N Y GARCIA MORENO ENTRADA LLANO GRANDE</v>
          </cell>
        </row>
        <row r="7590">
          <cell r="A7590" t="str">
            <v>2475700</v>
          </cell>
          <cell r="B7590">
            <v>478956</v>
          </cell>
          <cell r="C7590" t="str">
            <v>2475700</v>
          </cell>
          <cell r="D7590" t="str">
            <v>MDELIVERY</v>
          </cell>
          <cell r="E7590" t="str">
            <v>DESPACHO</v>
          </cell>
          <cell r="F7590" t="str">
            <v>NORMAL</v>
          </cell>
          <cell r="G7590" t="str">
            <v>031080002475700</v>
          </cell>
          <cell r="H7590">
            <v>44908</v>
          </cell>
          <cell r="I7590" t="str">
            <v>ENTREGADO</v>
          </cell>
          <cell r="J7590">
            <v>44910</v>
          </cell>
          <cell r="K7590" t="str">
            <v xml:space="preserve">Nancy Paola Flores Anchundia_BANCO GUAYAQUIL S A </v>
          </cell>
          <cell r="L7590" t="str">
            <v>banco Guayaquil segunda planta calle Bolivar y Ricaute esquina a lado de la iglesia la Merced</v>
          </cell>
          <cell r="M7590" t="str">
            <v>0990049459001</v>
          </cell>
          <cell r="N7590" t="str">
            <v>0983316357</v>
          </cell>
          <cell r="O7590" t="str">
            <v/>
          </cell>
          <cell r="P7590" t="str">
            <v>PORTOVIEJO</v>
          </cell>
          <cell r="Q7590" t="str">
            <v>PORTOVIEJO</v>
          </cell>
          <cell r="R7590" t="str">
            <v>MANABI</v>
          </cell>
          <cell r="T7590" t="str">
            <v>TRAMACO</v>
          </cell>
          <cell r="U7590" t="str">
            <v>FLEXNETUIO_PROVINCIA</v>
          </cell>
          <cell r="V7590">
            <v>1</v>
          </cell>
          <cell r="W7590">
            <v>1</v>
          </cell>
          <cell r="X7590" t="str">
            <v>FLEXNET ECUADOR - MDELIVERY</v>
          </cell>
          <cell r="Y7590" t="str">
            <v>CALLE 28 DE JUNIO S/N Y GARCIA MORENO ENTRADA LLANO GRANDE</v>
          </cell>
        </row>
        <row r="7591">
          <cell r="A7591" t="str">
            <v>2475701</v>
          </cell>
          <cell r="B7591">
            <v>478957</v>
          </cell>
          <cell r="C7591" t="str">
            <v>2475701</v>
          </cell>
          <cell r="D7591" t="str">
            <v>MDELIVERY</v>
          </cell>
          <cell r="E7591" t="str">
            <v>DESPACHO</v>
          </cell>
          <cell r="F7591" t="str">
            <v>NORMAL</v>
          </cell>
          <cell r="G7591" t="str">
            <v>FT75310</v>
          </cell>
          <cell r="H7591">
            <v>44908</v>
          </cell>
          <cell r="I7591" t="str">
            <v>ENTREGADO</v>
          </cell>
          <cell r="J7591">
            <v>44909</v>
          </cell>
          <cell r="K7591" t="str">
            <v xml:space="preserve">FANNY REVELO LEYDI MONTE_MEGADATOS S A </v>
          </cell>
          <cell r="L7591" t="str">
            <v xml:space="preserve"> PICHINCHA QUITO NuNez de Vela E3 13 y Atahualpa Ed Torre del puente 3er piso Quito </v>
          </cell>
          <cell r="M7591" t="str">
            <v>1791287541001</v>
          </cell>
          <cell r="N7591" t="str">
            <v>0998042913/0984498818</v>
          </cell>
          <cell r="O7591" t="str">
            <v/>
          </cell>
          <cell r="P7591" t="str">
            <v>QUITO</v>
          </cell>
          <cell r="Q7591" t="str">
            <v>QUITO</v>
          </cell>
          <cell r="R7591" t="str">
            <v>PICHINCHA</v>
          </cell>
          <cell r="T7591" t="str">
            <v>FLEXTRANS UIO</v>
          </cell>
          <cell r="U7591" t="str">
            <v>FLEXNETUIO_LOCAL</v>
          </cell>
          <cell r="V7591">
            <v>1</v>
          </cell>
          <cell r="W7591">
            <v>1</v>
          </cell>
          <cell r="X7591" t="str">
            <v>FLEXNET ECUADOR - MDELIVERY</v>
          </cell>
          <cell r="Y7591" t="str">
            <v>CALLE 28 DE JUNIO S/N Y GARCIA MORENO ENTRADA LLANO GRANDE</v>
          </cell>
        </row>
        <row r="7592">
          <cell r="A7592" t="str">
            <v>2475702</v>
          </cell>
          <cell r="B7592">
            <v>478958</v>
          </cell>
          <cell r="C7592" t="str">
            <v>2475702</v>
          </cell>
          <cell r="D7592" t="str">
            <v>MDELIVERY</v>
          </cell>
          <cell r="E7592" t="str">
            <v>DESPACHO</v>
          </cell>
          <cell r="F7592" t="str">
            <v>NORMAL</v>
          </cell>
          <cell r="G7592" t="str">
            <v>FT75306</v>
          </cell>
          <cell r="H7592">
            <v>44908</v>
          </cell>
          <cell r="I7592" t="str">
            <v>ENTREGADO</v>
          </cell>
          <cell r="J7592">
            <v>44909</v>
          </cell>
          <cell r="K7592" t="str">
            <v>CRISTIAN PAREDES_ BANCO PICHINCHA CA</v>
          </cell>
          <cell r="L7592" t="str">
            <v>Amazonas y Pereira Matriz Banco Pichincha Av Piso 7</v>
          </cell>
          <cell r="M7592" t="str">
            <v>1790010937001</v>
          </cell>
          <cell r="N7592" t="str">
            <v>0999059226</v>
          </cell>
          <cell r="O7592" t="str">
            <v/>
          </cell>
          <cell r="P7592" t="str">
            <v>QUITO</v>
          </cell>
          <cell r="Q7592" t="str">
            <v>QUITO</v>
          </cell>
          <cell r="R7592" t="str">
            <v>PICHINCHA</v>
          </cell>
          <cell r="T7592" t="str">
            <v>FLEXTRANS UIO</v>
          </cell>
          <cell r="U7592" t="str">
            <v>FLEXNETUIO_LOCAL</v>
          </cell>
          <cell r="V7592">
            <v>1</v>
          </cell>
          <cell r="W7592">
            <v>1</v>
          </cell>
          <cell r="X7592" t="str">
            <v>FLEXNET ECUADOR - MDELIVERY</v>
          </cell>
          <cell r="Y7592" t="str">
            <v>CALLE 28 DE JUNIO S/N Y GARCIA MORENO ENTRADA LLANO GRANDE</v>
          </cell>
        </row>
        <row r="7593">
          <cell r="A7593" t="str">
            <v>2475706</v>
          </cell>
          <cell r="B7593">
            <v>478959</v>
          </cell>
          <cell r="C7593" t="str">
            <v>2475706</v>
          </cell>
          <cell r="D7593" t="str">
            <v>MDELIVERY</v>
          </cell>
          <cell r="E7593" t="str">
            <v>DESPACHO</v>
          </cell>
          <cell r="F7593" t="str">
            <v>NORMAL</v>
          </cell>
          <cell r="G7593" t="str">
            <v>IC3843</v>
          </cell>
          <cell r="H7593">
            <v>44908</v>
          </cell>
          <cell r="I7593" t="str">
            <v>ENTREGADO</v>
          </cell>
          <cell r="J7593">
            <v>44909</v>
          </cell>
          <cell r="K7593" t="str">
            <v>Juan Lozano_INDIAN MOTOS INMOT S A</v>
          </cell>
          <cell r="L7593" t="str">
            <v>Av Gran Colombia 22 268 y Unidad Nacional</v>
          </cell>
          <cell r="M7593" t="str">
            <v>0190365751001</v>
          </cell>
          <cell r="N7593" t="str">
            <v>0989863060</v>
          </cell>
          <cell r="O7593" t="str">
            <v/>
          </cell>
          <cell r="P7593" t="str">
            <v>CUENCA</v>
          </cell>
          <cell r="Q7593" t="str">
            <v>CUENCA</v>
          </cell>
          <cell r="R7593" t="str">
            <v>AZUAY</v>
          </cell>
          <cell r="T7593" t="str">
            <v>ITSACOURIER</v>
          </cell>
          <cell r="U7593" t="str">
            <v>FLEXNETUIO_PROVINCIA</v>
          </cell>
          <cell r="V7593">
            <v>1</v>
          </cell>
          <cell r="W7593">
            <v>1</v>
          </cell>
          <cell r="X7593" t="str">
            <v>FLEXNET ECUADOR - MDELIVERY</v>
          </cell>
          <cell r="Y7593" t="str">
            <v>CALLE 28 DE JUNIO S/N Y GARCIA MORENO ENTRADA LLANO GRANDE</v>
          </cell>
        </row>
        <row r="7594">
          <cell r="A7594" t="str">
            <v>2475707</v>
          </cell>
          <cell r="B7594">
            <v>478960</v>
          </cell>
          <cell r="C7594" t="str">
            <v>2475707</v>
          </cell>
          <cell r="D7594" t="str">
            <v>MDELIVERY</v>
          </cell>
          <cell r="E7594" t="str">
            <v>DESPACHO</v>
          </cell>
          <cell r="F7594" t="str">
            <v>NORMAL</v>
          </cell>
          <cell r="G7594" t="str">
            <v>FT75298</v>
          </cell>
          <cell r="H7594">
            <v>44908</v>
          </cell>
          <cell r="I7594" t="str">
            <v>ENTREGADO</v>
          </cell>
          <cell r="J7594">
            <v>44909</v>
          </cell>
          <cell r="K7594" t="str">
            <v xml:space="preserve">Maria Belen Sigcha_TOYOTA TSUSHO DEL ECUADOR S C C </v>
          </cell>
          <cell r="L7594" t="str">
            <v xml:space="preserve"> Av Galo Plaza Lasso N69 309 y Sebastian Moreno Oficinas Toyota del Ecuador 2do piso </v>
          </cell>
          <cell r="M7594" t="str">
            <v>0990550670001</v>
          </cell>
          <cell r="N7594" t="str">
            <v>0984932446</v>
          </cell>
          <cell r="O7594" t="str">
            <v/>
          </cell>
          <cell r="P7594" t="str">
            <v>QUITO</v>
          </cell>
          <cell r="Q7594" t="str">
            <v>QUITO</v>
          </cell>
          <cell r="R7594" t="str">
            <v>PICHINCHA</v>
          </cell>
          <cell r="T7594" t="str">
            <v>FLEXTRANS UIO</v>
          </cell>
          <cell r="U7594" t="str">
            <v>FLEXNETUIO_LOCAL</v>
          </cell>
          <cell r="V7594">
            <v>1</v>
          </cell>
          <cell r="W7594">
            <v>1</v>
          </cell>
          <cell r="X7594" t="str">
            <v>FLEXNET ECUADOR - MDELIVERY</v>
          </cell>
          <cell r="Y7594" t="str">
            <v>CALLE 28 DE JUNIO S/N Y GARCIA MORENO ENTRADA LLANO GRANDE</v>
          </cell>
        </row>
        <row r="7595">
          <cell r="A7595" t="str">
            <v>2475710</v>
          </cell>
          <cell r="B7595">
            <v>478961</v>
          </cell>
          <cell r="C7595" t="str">
            <v>2475710</v>
          </cell>
          <cell r="D7595" t="str">
            <v>MDELIVERY</v>
          </cell>
          <cell r="E7595" t="str">
            <v>DESPACHO</v>
          </cell>
          <cell r="F7595" t="str">
            <v>NORMAL</v>
          </cell>
          <cell r="G7595" t="str">
            <v>FT75286</v>
          </cell>
          <cell r="H7595">
            <v>44908</v>
          </cell>
          <cell r="I7595" t="str">
            <v>ENTREGADO</v>
          </cell>
          <cell r="J7595">
            <v>44909</v>
          </cell>
          <cell r="K7595" t="str">
            <v>TITO WALTHER FIERRO CANCINO_TITO WALTHER FIERRO CANCINO</v>
          </cell>
          <cell r="L7595" t="str">
            <v xml:space="preserve"> CALLE LA ISABELA CATOLICA Y CORUNA REFERENCIA RESTAURANTE NOE SUSHI BAR </v>
          </cell>
          <cell r="M7595" t="str">
            <v>1712949906001</v>
          </cell>
          <cell r="N7595" t="str">
            <v>0985374381</v>
          </cell>
          <cell r="O7595" t="str">
            <v/>
          </cell>
          <cell r="P7595" t="str">
            <v>QUITO</v>
          </cell>
          <cell r="Q7595" t="str">
            <v>QUITO</v>
          </cell>
          <cell r="R7595" t="str">
            <v>PICHINCHA</v>
          </cell>
          <cell r="T7595" t="str">
            <v>FLEXTRANS UIO</v>
          </cell>
          <cell r="U7595" t="str">
            <v>FLEXNETUIO_LOCAL</v>
          </cell>
          <cell r="V7595">
            <v>1</v>
          </cell>
          <cell r="W7595">
            <v>1</v>
          </cell>
          <cell r="X7595" t="str">
            <v>FLEXNET ECUADOR - MDELIVERY</v>
          </cell>
          <cell r="Y7595" t="str">
            <v>CALLE 28 DE JUNIO S/N Y GARCIA MORENO ENTRADA LLANO GRANDE</v>
          </cell>
        </row>
        <row r="7596">
          <cell r="A7596" t="str">
            <v>2475716</v>
          </cell>
          <cell r="B7596">
            <v>478963</v>
          </cell>
          <cell r="C7596" t="str">
            <v>2475716</v>
          </cell>
          <cell r="D7596" t="str">
            <v>MDELIVERY</v>
          </cell>
          <cell r="E7596" t="str">
            <v>DESPACHO</v>
          </cell>
          <cell r="F7596" t="str">
            <v>NORMAL</v>
          </cell>
          <cell r="G7596" t="str">
            <v>031080002475716</v>
          </cell>
          <cell r="H7596">
            <v>44908</v>
          </cell>
          <cell r="I7596" t="str">
            <v>ENTREGADO</v>
          </cell>
          <cell r="J7596">
            <v>44914</v>
          </cell>
          <cell r="K7596" t="str">
            <v>BOLIVAR CHUQUIMARCA MANZANILLA_JOSE BENIGNO PASTRANA ESTEVEZ</v>
          </cell>
          <cell r="L7596" t="str">
            <v xml:space="preserve"> SAN JUAN DEL POZO REFERENCIA PASANDO EL PARQUE A 35 MT TIENDA DEL SR BOLIVAR CHUQUIMARCA MANZANILLA </v>
          </cell>
          <cell r="M7596" t="str">
            <v>1001544087001</v>
          </cell>
          <cell r="N7596" t="str">
            <v>0990981689 / 0992145126</v>
          </cell>
          <cell r="O7596" t="str">
            <v/>
          </cell>
          <cell r="P7596" t="str">
            <v>CELICA</v>
          </cell>
          <cell r="Q7596" t="str">
            <v>CELICA</v>
          </cell>
          <cell r="R7596" t="str">
            <v>LOJA</v>
          </cell>
          <cell r="T7596" t="str">
            <v>TRAMACO</v>
          </cell>
          <cell r="U7596" t="str">
            <v>FLEXNETUIO_PROVINCIA</v>
          </cell>
          <cell r="V7596">
            <v>1</v>
          </cell>
          <cell r="W7596">
            <v>1</v>
          </cell>
          <cell r="X7596" t="str">
            <v>FLEXNET ECUADOR - MDELIVERY</v>
          </cell>
          <cell r="Y7596" t="str">
            <v>CALLE 28 DE JUNIO S/N Y GARCIA MORENO ENTRADA LLANO GRANDE</v>
          </cell>
        </row>
        <row r="7597">
          <cell r="A7597" t="str">
            <v>2475718</v>
          </cell>
          <cell r="B7597">
            <v>478964</v>
          </cell>
          <cell r="C7597" t="str">
            <v>2475718</v>
          </cell>
          <cell r="D7597" t="str">
            <v>MDELIVERY</v>
          </cell>
          <cell r="E7597" t="str">
            <v>DESPACHO</v>
          </cell>
          <cell r="F7597" t="str">
            <v>NORMAL</v>
          </cell>
          <cell r="G7597" t="str">
            <v>031080002475718</v>
          </cell>
          <cell r="H7597">
            <v>44908</v>
          </cell>
          <cell r="I7597" t="str">
            <v>ENTREGADO</v>
          </cell>
          <cell r="J7597">
            <v>44909</v>
          </cell>
          <cell r="K7597" t="str">
            <v>MARLON ELI ZAMBRANO ALCIVAR_MARLON ELI ZAMBRANO ALCIVAR</v>
          </cell>
          <cell r="L7597" t="str">
            <v xml:space="preserve"> CALLE AYACUCHO Y BAIPAS CHONE VIAL REFERENCIA A 200 METROS DE LA COCA COLA JARDIN DE LOS RECUERDOS </v>
          </cell>
          <cell r="M7597" t="str">
            <v>1307892206001</v>
          </cell>
          <cell r="N7597" t="str">
            <v>0979167394</v>
          </cell>
          <cell r="O7597" t="str">
            <v/>
          </cell>
          <cell r="P7597" t="str">
            <v>CHONE</v>
          </cell>
          <cell r="Q7597" t="str">
            <v>CHONE</v>
          </cell>
          <cell r="R7597" t="str">
            <v>MANABI</v>
          </cell>
          <cell r="T7597" t="str">
            <v>TRAMACO</v>
          </cell>
          <cell r="U7597" t="str">
            <v>FLEXNETUIO_PROVINCIA</v>
          </cell>
          <cell r="V7597">
            <v>1</v>
          </cell>
          <cell r="W7597">
            <v>1</v>
          </cell>
          <cell r="X7597" t="str">
            <v>FLEXNET ECUADOR - MDELIVERY</v>
          </cell>
          <cell r="Y7597" t="str">
            <v>CALLE 28 DE JUNIO S/N Y GARCIA MORENO ENTRADA LLANO GRANDE</v>
          </cell>
        </row>
        <row r="7598">
          <cell r="A7598" t="str">
            <v>2475719</v>
          </cell>
          <cell r="B7598">
            <v>478965</v>
          </cell>
          <cell r="C7598" t="str">
            <v>2475719</v>
          </cell>
          <cell r="D7598" t="str">
            <v>MDELIVERY</v>
          </cell>
          <cell r="E7598" t="str">
            <v>DESPACHO</v>
          </cell>
          <cell r="F7598" t="str">
            <v>NORMAL</v>
          </cell>
          <cell r="G7598" t="str">
            <v>FT75295</v>
          </cell>
          <cell r="H7598">
            <v>44908</v>
          </cell>
          <cell r="I7598" t="str">
            <v>ENTREGADO</v>
          </cell>
          <cell r="J7598">
            <v>44909</v>
          </cell>
          <cell r="K7598" t="str">
            <v>WILSON RICARDO ROSERO OROZCO_WILSON RICARDO ROSERO OROZCO</v>
          </cell>
          <cell r="L7598" t="str">
            <v xml:space="preserve"> SECTOR TANGACI LUGAR DE ENTREGA CALLE TELMO HIDALGO S7316 Y 2 DE DICIEMBRE REFERENCIA CASA DE 2 PISOS VALDOSA EN LA FACHADA COLOR CAFe </v>
          </cell>
          <cell r="M7598" t="str">
            <v>1002231908001</v>
          </cell>
          <cell r="N7598" t="str">
            <v>0998501125</v>
          </cell>
          <cell r="O7598" t="str">
            <v/>
          </cell>
          <cell r="P7598" t="str">
            <v>QUITO</v>
          </cell>
          <cell r="Q7598" t="str">
            <v>QUITO</v>
          </cell>
          <cell r="R7598" t="str">
            <v>PICHINCHA</v>
          </cell>
          <cell r="T7598" t="str">
            <v>FLEXTRANS UIO</v>
          </cell>
          <cell r="U7598" t="str">
            <v>FLEXNETUIO_LOCAL</v>
          </cell>
          <cell r="V7598">
            <v>1</v>
          </cell>
          <cell r="W7598">
            <v>1</v>
          </cell>
          <cell r="X7598" t="str">
            <v>FLEXNET ECUADOR - MDELIVERY</v>
          </cell>
          <cell r="Y7598" t="str">
            <v>CALLE 28 DE JUNIO S/N Y GARCIA MORENO ENTRADA LLANO GRANDE</v>
          </cell>
        </row>
        <row r="7599">
          <cell r="A7599" t="str">
            <v>98671815</v>
          </cell>
          <cell r="B7599">
            <v>478939</v>
          </cell>
          <cell r="C7599" t="str">
            <v>98671815</v>
          </cell>
          <cell r="D7599" t="str">
            <v>HYCITE</v>
          </cell>
          <cell r="E7599" t="str">
            <v>DESPACHO</v>
          </cell>
          <cell r="F7599" t="str">
            <v>NORMAL</v>
          </cell>
          <cell r="G7599" t="str">
            <v>TFQ88789</v>
          </cell>
          <cell r="H7599">
            <v>44908</v>
          </cell>
          <cell r="I7599" t="str">
            <v>ENTREGADO</v>
          </cell>
          <cell r="J7599">
            <v>44909</v>
          </cell>
          <cell r="K7599" t="str">
            <v>ESLA MARGOTH MACAS / CARMEN VALAREZO</v>
          </cell>
          <cell r="L7599" t="str">
            <v>RIO COFANES Y BARTOLOME DE SEGOVIA, EDIFICIO ROYAL PRESTIGE 4TO PISO / PROVINCIA: PICHINCHA / CANTON: QUITO / PARROQUIA: INAQUITO</v>
          </cell>
          <cell r="M7599" t="str">
            <v/>
          </cell>
          <cell r="N7599" t="str">
            <v>0984214397</v>
          </cell>
          <cell r="O7599" t="str">
            <v>0984214397</v>
          </cell>
          <cell r="P7599" t="str">
            <v>170513</v>
          </cell>
          <cell r="Q7599" t="str">
            <v>QUITO</v>
          </cell>
          <cell r="R7599" t="str">
            <v>PICHINCHA</v>
          </cell>
          <cell r="S7599" t="str">
            <v>QUITO</v>
          </cell>
          <cell r="T7599" t="str">
            <v>FLEXTRANS UIO</v>
          </cell>
          <cell r="U7599" t="str">
            <v>FLEXNETUIO_LOCAL</v>
          </cell>
          <cell r="V7599">
            <v>1</v>
          </cell>
          <cell r="W7599">
            <v>7.4</v>
          </cell>
          <cell r="X7599" t="str">
            <v>HYCITE QUITO</v>
          </cell>
          <cell r="Y7599" t="str">
            <v>FLEX NET CALLE 28 DE JUNIO S/N Y GARCIA MORENO ENTRADA LLANO GRANDE</v>
          </cell>
        </row>
        <row r="7600">
          <cell r="A7600" t="str">
            <v>98602563</v>
          </cell>
          <cell r="B7600">
            <v>478938</v>
          </cell>
          <cell r="C7600" t="str">
            <v>98602563</v>
          </cell>
          <cell r="D7600" t="str">
            <v>HYCITE</v>
          </cell>
          <cell r="E7600" t="str">
            <v>DESPACHO</v>
          </cell>
          <cell r="F7600" t="str">
            <v>NORMAL</v>
          </cell>
          <cell r="G7600" t="str">
            <v>031002004097216</v>
          </cell>
          <cell r="H7600">
            <v>44908</v>
          </cell>
          <cell r="I7600" t="str">
            <v>ENTREGADO</v>
          </cell>
          <cell r="J7600">
            <v>44909</v>
          </cell>
          <cell r="K7600" t="str">
            <v>MARIA BASTIDAS</v>
          </cell>
          <cell r="L7600" t="str">
            <v>BAREIRO Y AV 11 4 PEATONAL EN DOS GRADOS DEL BAIPAS DE BABAHOYO / PROVINCIA: LOS RIOS / CANTON: BABAHOYO / PARROQUIA: CLEMENTE BAQUERIZO</v>
          </cell>
          <cell r="M7600" t="str">
            <v/>
          </cell>
          <cell r="N7600" t="str">
            <v>0967401741</v>
          </cell>
          <cell r="O7600" t="str">
            <v>0967401741</v>
          </cell>
          <cell r="P7600" t="str">
            <v>120105</v>
          </cell>
          <cell r="Q7600" t="str">
            <v>BABAHOYO</v>
          </cell>
          <cell r="R7600" t="str">
            <v>LOS RIOS</v>
          </cell>
          <cell r="S7600" t="str">
            <v>BABAHOYO</v>
          </cell>
          <cell r="T7600" t="str">
            <v>TRAMACO</v>
          </cell>
          <cell r="U7600" t="str">
            <v>FLEXNETUIO_PROVINCIA</v>
          </cell>
          <cell r="V7600">
            <v>1</v>
          </cell>
          <cell r="W7600">
            <v>1.5</v>
          </cell>
          <cell r="X7600" t="str">
            <v>HYCITE QUITO</v>
          </cell>
          <cell r="Y7600" t="str">
            <v>FLEX NET CALLE 28 DE JUNIO S/N Y GARCIA MORENO ENTRADA LLANO GRANDE</v>
          </cell>
        </row>
        <row r="7601">
          <cell r="A7601" t="str">
            <v>2022-12336</v>
          </cell>
          <cell r="B7601">
            <v>478933</v>
          </cell>
          <cell r="C7601" t="str">
            <v>2022-12336</v>
          </cell>
          <cell r="D7601" t="str">
            <v>MOVISTAR</v>
          </cell>
          <cell r="E7601" t="str">
            <v>DESPACHO</v>
          </cell>
          <cell r="F7601" t="str">
            <v>NORMAL</v>
          </cell>
          <cell r="G7601" t="str">
            <v>031080202212336</v>
          </cell>
          <cell r="H7601">
            <v>44908</v>
          </cell>
          <cell r="I7601" t="str">
            <v>ENTREGADO</v>
          </cell>
          <cell r="J7601">
            <v>44909</v>
          </cell>
          <cell r="K7601" t="str">
            <v>AE NORPHONE MALL DEL SOL_Andy Solorzano - Samantha Enriquez</v>
          </cell>
          <cell r="L7601" t="str">
            <v>AV. JOAQUIN ORRANTIA Y AV. CONSTITUCION. PARROQUIA TARQUI 4TO PSJ. 1 NE.POSTAL 090513</v>
          </cell>
          <cell r="M7601" t="str">
            <v>1091717898001</v>
          </cell>
          <cell r="N7601" t="str">
            <v>0995482890  - 0987620147</v>
          </cell>
          <cell r="O7601" t="str">
            <v/>
          </cell>
          <cell r="P7601" t="str">
            <v>GUAYAQUIL</v>
          </cell>
          <cell r="Q7601" t="str">
            <v>GUAYAQUIL</v>
          </cell>
          <cell r="R7601" t="str">
            <v>GUAYAS</v>
          </cell>
          <cell r="T7601" t="str">
            <v>TRAMACO</v>
          </cell>
          <cell r="U7601" t="str">
            <v>FLEXNETUIO_GYE</v>
          </cell>
          <cell r="V7601">
            <v>1</v>
          </cell>
          <cell r="W7601">
            <v>1</v>
          </cell>
          <cell r="X7601" t="str">
            <v>FLEXNET ECUADOR - MOVISTAR</v>
          </cell>
          <cell r="Y7601" t="str">
            <v>CALLE 28 DE JUNIO S/N Y GARCIA MORENO ENTRADA LLANO GRANDE</v>
          </cell>
        </row>
        <row r="7602">
          <cell r="A7602" t="str">
            <v>2022-12337</v>
          </cell>
          <cell r="B7602">
            <v>478934</v>
          </cell>
          <cell r="C7602" t="str">
            <v>2022-12337</v>
          </cell>
          <cell r="D7602" t="str">
            <v>MOVISTAR</v>
          </cell>
          <cell r="E7602" t="str">
            <v>DESPACHO</v>
          </cell>
          <cell r="F7602" t="str">
            <v>NORMAL</v>
          </cell>
          <cell r="G7602" t="str">
            <v>031080202212337</v>
          </cell>
          <cell r="H7602">
            <v>44908</v>
          </cell>
          <cell r="I7602" t="str">
            <v>ENTREGADO</v>
          </cell>
          <cell r="J7602">
            <v>44909</v>
          </cell>
          <cell r="K7602" t="str">
            <v>NORPHONE C.C. Riocentro Norte_PAOLA MORAN</v>
          </cell>
          <cell r="L7602" t="str">
            <v>CENTRO COMERCIAL RIOCENTRO NORTE AV FRANCISCO DE ORELLANA LOCAL 10 PRIMERA PUERTA</v>
          </cell>
          <cell r="M7602" t="str">
            <v>1091717898001</v>
          </cell>
          <cell r="N7602" t="str">
            <v>998659562</v>
          </cell>
          <cell r="O7602" t="str">
            <v/>
          </cell>
          <cell r="P7602" t="str">
            <v>GUAYAQUIL</v>
          </cell>
          <cell r="Q7602" t="str">
            <v>GUAYAQUIL</v>
          </cell>
          <cell r="R7602" t="str">
            <v>GUAYAS</v>
          </cell>
          <cell r="T7602" t="str">
            <v>TRAMACO</v>
          </cell>
          <cell r="U7602" t="str">
            <v>FLEXNETUIO_GYE</v>
          </cell>
          <cell r="V7602">
            <v>1</v>
          </cell>
          <cell r="W7602">
            <v>1</v>
          </cell>
          <cell r="X7602" t="str">
            <v>FLEXNET ECUADOR - MOVISTAR</v>
          </cell>
          <cell r="Y7602" t="str">
            <v>CALLE 28 DE JUNIO S/N Y GARCIA MORENO ENTRADA LLANO GRANDE</v>
          </cell>
        </row>
        <row r="7603">
          <cell r="A7603" t="str">
            <v>2022-12338</v>
          </cell>
          <cell r="B7603">
            <v>478935</v>
          </cell>
          <cell r="C7603" t="str">
            <v>2022-12338</v>
          </cell>
          <cell r="D7603" t="str">
            <v>MOVISTAR</v>
          </cell>
          <cell r="E7603" t="str">
            <v>DESPACHO</v>
          </cell>
          <cell r="F7603" t="str">
            <v>NORMAL</v>
          </cell>
          <cell r="G7603" t="str">
            <v>031080202212338</v>
          </cell>
          <cell r="H7603">
            <v>44908</v>
          </cell>
          <cell r="I7603" t="str">
            <v>ENTREGADO</v>
          </cell>
          <cell r="J7603">
            <v>44909</v>
          </cell>
          <cell r="K7603" t="str">
            <v>NORPHONE C.C. Riocentro Ceibos_PAOLA MORAN</v>
          </cell>
          <cell r="L7603" t="str">
            <v>C.C. RIOCENTRO CEIBOS LOCAL 28 AV DEL BOMBERO VIA A LA COSTA KM 65</v>
          </cell>
          <cell r="M7603" t="str">
            <v>1091717898001</v>
          </cell>
          <cell r="N7603" t="str">
            <v>998659562</v>
          </cell>
          <cell r="O7603" t="str">
            <v/>
          </cell>
          <cell r="P7603" t="str">
            <v>GUAYAQUIL</v>
          </cell>
          <cell r="Q7603" t="str">
            <v>GUAYAQUIL</v>
          </cell>
          <cell r="R7603" t="str">
            <v>GUAYAS</v>
          </cell>
          <cell r="T7603" t="str">
            <v>TRAMACO</v>
          </cell>
          <cell r="U7603" t="str">
            <v>FLEXNETUIO_GYE</v>
          </cell>
          <cell r="V7603">
            <v>1</v>
          </cell>
          <cell r="W7603">
            <v>1</v>
          </cell>
          <cell r="X7603" t="str">
            <v>FLEXNET ECUADOR - MOVISTAR</v>
          </cell>
          <cell r="Y7603" t="str">
            <v>CALLE 28 DE JUNIO S/N Y GARCIA MORENO ENTRADA LLANO GRANDE</v>
          </cell>
        </row>
        <row r="7604">
          <cell r="A7604" t="str">
            <v>2022-12339</v>
          </cell>
          <cell r="B7604">
            <v>478936</v>
          </cell>
          <cell r="C7604" t="str">
            <v>2022-12339</v>
          </cell>
          <cell r="D7604" t="str">
            <v>MOVISTAR</v>
          </cell>
          <cell r="E7604" t="str">
            <v>DESPACHO</v>
          </cell>
          <cell r="F7604" t="str">
            <v>NORMAL</v>
          </cell>
          <cell r="G7604" t="str">
            <v>031080202212339</v>
          </cell>
          <cell r="H7604">
            <v>44908</v>
          </cell>
          <cell r="I7604" t="str">
            <v>ENTREGADO</v>
          </cell>
          <cell r="J7604">
            <v>44909</v>
          </cell>
          <cell r="K7604" t="str">
            <v>NORPHONE C.C. Riocentro Sur_PAOLA MORAN</v>
          </cell>
          <cell r="L7604" t="str">
            <v>C.C. RIOCENTRO SUR AV 25 DE JULIO LOCAL 43 JUNTO A LA UNIV. AGRARIA</v>
          </cell>
          <cell r="M7604" t="str">
            <v>1091717898001</v>
          </cell>
          <cell r="N7604" t="str">
            <v>998659562</v>
          </cell>
          <cell r="O7604" t="str">
            <v/>
          </cell>
          <cell r="P7604" t="str">
            <v>GUAYAQUIL</v>
          </cell>
          <cell r="Q7604" t="str">
            <v>GUAYAQUIL</v>
          </cell>
          <cell r="R7604" t="str">
            <v>GUAYAS</v>
          </cell>
          <cell r="T7604" t="str">
            <v>TRAMACO</v>
          </cell>
          <cell r="U7604" t="str">
            <v>FLEXNETUIO_GYE</v>
          </cell>
          <cell r="V7604">
            <v>1</v>
          </cell>
          <cell r="W7604">
            <v>1</v>
          </cell>
          <cell r="X7604" t="str">
            <v>FLEXNET ECUADOR - MOVISTAR</v>
          </cell>
          <cell r="Y7604" t="str">
            <v>CALLE 28 DE JUNIO S/N Y GARCIA MORENO ENTRADA LLANO GRANDE</v>
          </cell>
        </row>
        <row r="7605">
          <cell r="A7605" t="str">
            <v>2022-12340</v>
          </cell>
          <cell r="B7605">
            <v>478937</v>
          </cell>
          <cell r="C7605" t="str">
            <v>2022-12340</v>
          </cell>
          <cell r="D7605" t="str">
            <v>MOVISTAR</v>
          </cell>
          <cell r="E7605" t="str">
            <v>DESPACHO</v>
          </cell>
          <cell r="F7605" t="str">
            <v>NORMAL</v>
          </cell>
          <cell r="G7605" t="str">
            <v>031080202212340</v>
          </cell>
          <cell r="H7605">
            <v>44908</v>
          </cell>
          <cell r="I7605" t="str">
            <v>ENTREGADO</v>
          </cell>
          <cell r="J7605">
            <v>44909</v>
          </cell>
          <cell r="K7605" t="str">
            <v>AGENTE AE CELISTICS MALL DE LOS ANDES_KLEBER GRANDA_DANY IMBAQUINGO</v>
          </cell>
          <cell r="L7605" t="str">
            <v>Av. Atahualpa y Victor Hugo, Centro Comercial Mall de los Andes Local #120.</v>
          </cell>
          <cell r="M7605" t="str">
            <v>1792161037001</v>
          </cell>
          <cell r="N7605" t="str">
            <v>0992567346_094084829</v>
          </cell>
          <cell r="O7605" t="str">
            <v/>
          </cell>
          <cell r="P7605" t="str">
            <v>AMBATO</v>
          </cell>
          <cell r="Q7605" t="str">
            <v>AMBATO</v>
          </cell>
          <cell r="R7605" t="str">
            <v>TUNGURAHUA</v>
          </cell>
          <cell r="S7605" t="str">
            <v>AMBATO</v>
          </cell>
          <cell r="T7605" t="str">
            <v>TRAMACO</v>
          </cell>
          <cell r="U7605" t="str">
            <v>FLEXNETUIO_PROVINCIA</v>
          </cell>
          <cell r="V7605">
            <v>1</v>
          </cell>
          <cell r="W7605">
            <v>1</v>
          </cell>
          <cell r="X7605" t="str">
            <v>FLEXNET ECUADOR - MOVISTAR</v>
          </cell>
          <cell r="Y7605" t="str">
            <v>CALLE 28 DE JUNIO S/N Y GARCIA MORENO ENTRADA LLANO GRANDE</v>
          </cell>
        </row>
        <row r="7606">
          <cell r="A7606" t="str">
            <v>2022-12326</v>
          </cell>
          <cell r="B7606">
            <v>478923</v>
          </cell>
          <cell r="C7606" t="str">
            <v>2022-12326</v>
          </cell>
          <cell r="D7606" t="str">
            <v>MOVISTAR</v>
          </cell>
          <cell r="E7606" t="str">
            <v>DESPACHO</v>
          </cell>
          <cell r="F7606" t="str">
            <v>NORMAL</v>
          </cell>
          <cell r="G7606" t="str">
            <v>031080202212326</v>
          </cell>
          <cell r="H7606">
            <v>44908</v>
          </cell>
          <cell r="I7606" t="str">
            <v>ENTREGADO</v>
          </cell>
          <cell r="J7606">
            <v>44909</v>
          </cell>
          <cell r="K7606" t="str">
            <v xml:space="preserve">CAVS AE SALESLAND MACHALA_MENA DIEGO </v>
          </cell>
          <cell r="L7606" t="str">
            <v>CALLE ROCAFUERTE 1005 ENTRE 09 DE MAYO Y GUAYAS</v>
          </cell>
          <cell r="M7606" t="str">
            <v>1793079628001</v>
          </cell>
          <cell r="N7606" t="str">
            <v>999805380</v>
          </cell>
          <cell r="O7606" t="str">
            <v/>
          </cell>
          <cell r="P7606" t="str">
            <v>MACHALA</v>
          </cell>
          <cell r="Q7606" t="str">
            <v>MACHALA</v>
          </cell>
          <cell r="R7606" t="str">
            <v>EL ORO</v>
          </cell>
          <cell r="T7606" t="str">
            <v>TRAMACO</v>
          </cell>
          <cell r="U7606" t="str">
            <v>FLEXNETUIO_PROVINCIA</v>
          </cell>
          <cell r="V7606">
            <v>1</v>
          </cell>
          <cell r="W7606">
            <v>1</v>
          </cell>
          <cell r="X7606" t="str">
            <v>FLEXNET ECUADOR - MOVISTAR</v>
          </cell>
          <cell r="Y7606" t="str">
            <v>CALLE 28 DE JUNIO S/N Y GARCIA MORENO ENTRADA LLANO GRANDE</v>
          </cell>
        </row>
        <row r="7607">
          <cell r="A7607" t="str">
            <v>2022-12327</v>
          </cell>
          <cell r="B7607">
            <v>478924</v>
          </cell>
          <cell r="C7607" t="str">
            <v>2022-12327</v>
          </cell>
          <cell r="D7607" t="str">
            <v>MOVISTAR</v>
          </cell>
          <cell r="E7607" t="str">
            <v>DESPACHO</v>
          </cell>
          <cell r="F7607" t="str">
            <v>NORMAL</v>
          </cell>
          <cell r="G7607" t="str">
            <v>031080202212327</v>
          </cell>
          <cell r="H7607">
            <v>44908</v>
          </cell>
          <cell r="I7607" t="str">
            <v>ENTREGADO</v>
          </cell>
          <cell r="J7607">
            <v>44909</v>
          </cell>
          <cell r="K7607" t="str">
            <v>AGENTE AE CELISTICS SAN LUIS_KLEBER GRANDA_DANY IMBAQUINGO</v>
          </cell>
          <cell r="L7607" t="str">
            <v xml:space="preserve">CAVS PREMIUM AUTOPISTA GRAL RUMINAHUI Y AV SAN LUIS  </v>
          </cell>
          <cell r="M7607" t="str">
            <v>1792161037001</v>
          </cell>
          <cell r="N7607" t="str">
            <v>0992567346_094084829</v>
          </cell>
          <cell r="P7607" t="str">
            <v>QUITO</v>
          </cell>
          <cell r="Q7607" t="str">
            <v>QUITO</v>
          </cell>
          <cell r="R7607" t="str">
            <v>PICHINCHA</v>
          </cell>
          <cell r="T7607" t="str">
            <v>TRAMACO</v>
          </cell>
          <cell r="U7607" t="str">
            <v>FLEXNETUIO_LOCAL</v>
          </cell>
          <cell r="V7607">
            <v>2</v>
          </cell>
          <cell r="W7607">
            <v>1</v>
          </cell>
          <cell r="X7607" t="str">
            <v>FLEXNET ECUADOR - MOVISTAR</v>
          </cell>
          <cell r="Y7607" t="str">
            <v>CALLE 28 DE JUNIO S/N Y GARCIA MORENO ENTRADA LLANO GRANDE</v>
          </cell>
        </row>
        <row r="7608">
          <cell r="A7608" t="str">
            <v>2022-12328</v>
          </cell>
          <cell r="B7608">
            <v>478925</v>
          </cell>
          <cell r="C7608" t="str">
            <v>2022-12328</v>
          </cell>
          <cell r="D7608" t="str">
            <v>MOVISTAR</v>
          </cell>
          <cell r="E7608" t="str">
            <v>DESPACHO</v>
          </cell>
          <cell r="F7608" t="str">
            <v>NORMAL</v>
          </cell>
          <cell r="G7608" t="str">
            <v>031080202212328</v>
          </cell>
          <cell r="H7608">
            <v>44908</v>
          </cell>
          <cell r="I7608" t="str">
            <v>ENTREGADO</v>
          </cell>
          <cell r="J7608">
            <v>44909</v>
          </cell>
          <cell r="K7608" t="str">
            <v xml:space="preserve">NORPHONE CALLE TUNGURAHUA_LOURDES BRAVO </v>
          </cell>
          <cell r="L7608" t="str">
            <v>Av. Cevallos y Mera CAV MOVISTAR AMBATO</v>
          </cell>
          <cell r="M7608" t="str">
            <v>1091717898001</v>
          </cell>
          <cell r="N7608" t="str">
            <v>984246089</v>
          </cell>
          <cell r="O7608" t="str">
            <v/>
          </cell>
          <cell r="P7608" t="str">
            <v>AMBATO</v>
          </cell>
          <cell r="Q7608" t="str">
            <v>AMBATO</v>
          </cell>
          <cell r="R7608" t="str">
            <v>TUNGURAHUA</v>
          </cell>
          <cell r="S7608" t="str">
            <v>AMBATO</v>
          </cell>
          <cell r="T7608" t="str">
            <v>TRAMACO</v>
          </cell>
          <cell r="U7608" t="str">
            <v>FLEXNETUIO_PROVINCIA</v>
          </cell>
          <cell r="V7608">
            <v>1</v>
          </cell>
          <cell r="W7608">
            <v>1</v>
          </cell>
          <cell r="X7608" t="str">
            <v>FLEXNET ECUADOR - MOVISTAR</v>
          </cell>
          <cell r="Y7608" t="str">
            <v>CALLE 28 DE JUNIO S/N Y GARCIA MORENO ENTRADA LLANO GRANDE</v>
          </cell>
        </row>
        <row r="7609">
          <cell r="A7609" t="str">
            <v>2022-12329</v>
          </cell>
          <cell r="B7609">
            <v>478926</v>
          </cell>
          <cell r="C7609" t="str">
            <v>2022-12329</v>
          </cell>
          <cell r="D7609" t="str">
            <v>MOVISTAR</v>
          </cell>
          <cell r="E7609" t="str">
            <v>DESPACHO</v>
          </cell>
          <cell r="F7609" t="str">
            <v>NORMAL</v>
          </cell>
          <cell r="G7609" t="str">
            <v>031080202212329</v>
          </cell>
          <cell r="H7609">
            <v>44908</v>
          </cell>
          <cell r="I7609" t="str">
            <v>ENTREGADO</v>
          </cell>
          <cell r="J7609">
            <v>44909</v>
          </cell>
          <cell r="K7609" t="str">
            <v>S &amp; M COMUNICACIONES AMBATO_S &amp; M COMUNICACIONES</v>
          </cell>
          <cell r="L7609" t="str">
            <v>CALLE IBANEZ MORA Y CARLOS RUBIRA INFANTE 3RA. CASA A MANO IZQUIERDA PUERTA DE GARAJE DE MADERA</v>
          </cell>
          <cell r="M7609" t="str">
            <v>1801473552001</v>
          </cell>
          <cell r="N7609" t="str">
            <v>983577607</v>
          </cell>
          <cell r="O7609" t="str">
            <v/>
          </cell>
          <cell r="P7609" t="str">
            <v>AMBATO</v>
          </cell>
          <cell r="Q7609" t="str">
            <v>AMBATO</v>
          </cell>
          <cell r="R7609" t="str">
            <v>TUNGURAHUA</v>
          </cell>
          <cell r="S7609" t="str">
            <v>AMBATO</v>
          </cell>
          <cell r="T7609" t="str">
            <v>TRAMACO</v>
          </cell>
          <cell r="U7609" t="str">
            <v>FLEXNETUIO_PROVINCIA</v>
          </cell>
          <cell r="V7609">
            <v>1</v>
          </cell>
          <cell r="W7609">
            <v>1</v>
          </cell>
          <cell r="X7609" t="str">
            <v>FLEXNET ECUADOR - MOVISTAR</v>
          </cell>
          <cell r="Y7609" t="str">
            <v>CALLE 28 DE JUNIO S/N Y GARCIA MORENO ENTRADA LLANO GRANDE</v>
          </cell>
        </row>
        <row r="7610">
          <cell r="A7610" t="str">
            <v>2022-12330</v>
          </cell>
          <cell r="B7610">
            <v>478927</v>
          </cell>
          <cell r="C7610" t="str">
            <v>2022-12330</v>
          </cell>
          <cell r="D7610" t="str">
            <v>MOVISTAR</v>
          </cell>
          <cell r="E7610" t="str">
            <v>DESPACHO</v>
          </cell>
          <cell r="F7610" t="str">
            <v>NORMAL</v>
          </cell>
          <cell r="G7610" t="str">
            <v>031080202212330</v>
          </cell>
          <cell r="H7610">
            <v>44908</v>
          </cell>
          <cell r="I7610" t="str">
            <v>ENTREGADO</v>
          </cell>
          <cell r="J7610">
            <v>44909</v>
          </cell>
          <cell r="K7610" t="str">
            <v>CELISTICS CAVS DAS AMBATO CENTRO_KLEBER GRANDA_DANY IMBAQUINGO</v>
          </cell>
          <cell r="L7610" t="str">
            <v>CALLE SUCRE ENTRE CALLE MERA Y MARTINEZ N 750</v>
          </cell>
          <cell r="M7610" t="str">
            <v>1792161037001</v>
          </cell>
          <cell r="N7610" t="str">
            <v>0992567346_094084829</v>
          </cell>
          <cell r="O7610" t="str">
            <v/>
          </cell>
          <cell r="P7610" t="str">
            <v>AMBATO</v>
          </cell>
          <cell r="Q7610" t="str">
            <v>AMBATO</v>
          </cell>
          <cell r="R7610" t="str">
            <v>TUNGURAHUA</v>
          </cell>
          <cell r="S7610" t="str">
            <v>AMBATO</v>
          </cell>
          <cell r="T7610" t="str">
            <v>TRAMACO</v>
          </cell>
          <cell r="U7610" t="str">
            <v>FLEXNETUIO_PROVINCIA</v>
          </cell>
          <cell r="V7610">
            <v>1</v>
          </cell>
          <cell r="W7610">
            <v>1</v>
          </cell>
          <cell r="X7610" t="str">
            <v>FLEXNET ECUADOR - MOVISTAR</v>
          </cell>
          <cell r="Y7610" t="str">
            <v>CALLE 28 DE JUNIO S/N Y GARCIA MORENO ENTRADA LLANO GRANDE</v>
          </cell>
        </row>
        <row r="7611">
          <cell r="A7611" t="str">
            <v>2022-12331</v>
          </cell>
          <cell r="B7611">
            <v>478928</v>
          </cell>
          <cell r="C7611" t="str">
            <v>2022-12331</v>
          </cell>
          <cell r="D7611" t="str">
            <v>MOVISTAR</v>
          </cell>
          <cell r="E7611" t="str">
            <v>DESPACHO</v>
          </cell>
          <cell r="F7611" t="str">
            <v>NORMAL</v>
          </cell>
          <cell r="G7611" t="str">
            <v>031080202212331</v>
          </cell>
          <cell r="H7611">
            <v>44908</v>
          </cell>
          <cell r="I7611" t="str">
            <v>ENTREGADO</v>
          </cell>
          <cell r="J7611">
            <v>44909</v>
          </cell>
          <cell r="K7611" t="str">
            <v>CAVS AE SALESLAND RECREO_DIEGO MENA</v>
          </cell>
          <cell r="L7611" t="str">
            <v>AV PEDRO VICENTE MALDONADO CENTRO COMERCIAL RECREO NUM 37 45PLANTA BAJA QUITO</v>
          </cell>
          <cell r="M7611" t="str">
            <v>0</v>
          </cell>
          <cell r="N7611" t="str">
            <v>999805380</v>
          </cell>
          <cell r="P7611" t="str">
            <v>QUITO</v>
          </cell>
          <cell r="Q7611" t="str">
            <v>QUITO</v>
          </cell>
          <cell r="R7611" t="str">
            <v>PICHINCHA</v>
          </cell>
          <cell r="T7611" t="str">
            <v>TRAMACO</v>
          </cell>
          <cell r="U7611" t="str">
            <v>FLEXNETUIO_LOCAL</v>
          </cell>
          <cell r="V7611">
            <v>2</v>
          </cell>
          <cell r="W7611">
            <v>1</v>
          </cell>
          <cell r="X7611" t="str">
            <v>FLEXNET ECUADOR - MOVISTAR</v>
          </cell>
          <cell r="Y7611" t="str">
            <v>CALLE 28 DE JUNIO S/N Y GARCIA MORENO ENTRADA LLANO GRANDE</v>
          </cell>
        </row>
        <row r="7612">
          <cell r="A7612" t="str">
            <v>2022-12332</v>
          </cell>
          <cell r="B7612">
            <v>478929</v>
          </cell>
          <cell r="C7612" t="str">
            <v>2022-12332</v>
          </cell>
          <cell r="D7612" t="str">
            <v>MOVISTAR</v>
          </cell>
          <cell r="E7612" t="str">
            <v>DESPACHO</v>
          </cell>
          <cell r="F7612" t="str">
            <v>NORMAL</v>
          </cell>
          <cell r="G7612" t="str">
            <v>031080202212332</v>
          </cell>
          <cell r="H7612">
            <v>44908</v>
          </cell>
          <cell r="I7612" t="str">
            <v>ENTREGADO</v>
          </cell>
          <cell r="J7612">
            <v>44909</v>
          </cell>
          <cell r="K7612" t="str">
            <v>AE CELISTICS MALTERIA LATACUNGA_MARIA JOSE TOBAR ZAMBRANO</v>
          </cell>
          <cell r="L7612" t="str">
            <v>AV. ELOY ALFARO ENTRE CALLE GATAZO Y AV. MARCO AURELIO SUBIA, CENTRO COMERCIAL LA MALTERIA PLAZA, PLANTA BAJA, LOCAL PB-007</v>
          </cell>
          <cell r="M7612" t="str">
            <v>1306571512</v>
          </cell>
          <cell r="N7612" t="str">
            <v>983508879</v>
          </cell>
          <cell r="O7612" t="str">
            <v/>
          </cell>
          <cell r="P7612" t="str">
            <v>LATACUNGA</v>
          </cell>
          <cell r="Q7612" t="str">
            <v>LATACUNGA</v>
          </cell>
          <cell r="R7612" t="str">
            <v>COTOPAXI</v>
          </cell>
          <cell r="T7612" t="str">
            <v>TRAMACO</v>
          </cell>
          <cell r="U7612" t="str">
            <v>FLEXNETUIO_PROVINCIA</v>
          </cell>
          <cell r="V7612">
            <v>1</v>
          </cell>
          <cell r="W7612">
            <v>1</v>
          </cell>
          <cell r="X7612" t="str">
            <v>FLEXNET ECUADOR - MOVISTAR</v>
          </cell>
          <cell r="Y7612" t="str">
            <v>CALLE 28 DE JUNIO S/N Y GARCIA MORENO ENTRADA LLANO GRANDE</v>
          </cell>
        </row>
        <row r="7613">
          <cell r="A7613" t="str">
            <v>2022-12333</v>
          </cell>
          <cell r="B7613">
            <v>478930</v>
          </cell>
          <cell r="C7613" t="str">
            <v>2022-12333</v>
          </cell>
          <cell r="D7613" t="str">
            <v>MOVISTAR</v>
          </cell>
          <cell r="E7613" t="str">
            <v>DESPACHO</v>
          </cell>
          <cell r="F7613" t="str">
            <v>NORMAL</v>
          </cell>
          <cell r="G7613" t="str">
            <v>031080202212333</v>
          </cell>
          <cell r="H7613">
            <v>44908</v>
          </cell>
          <cell r="I7613" t="str">
            <v>ENTREGADO</v>
          </cell>
          <cell r="J7613">
            <v>44909</v>
          </cell>
          <cell r="K7613" t="str">
            <v>PDV IBS RIOCENTRO 6 DE DICIEMBRE_JOSE LUIS CORAL MOLINA</v>
          </cell>
          <cell r="L7613" t="str">
            <v>AV. 6 DE DICIEMBRE Y TOMAS DE BERLANGA ESQUINA, CC COMERCIAL RIOCENTRO 6 DE DICIEMBRE, LOCAL 128 PLANTA PRIMER PISO</v>
          </cell>
          <cell r="M7613" t="str">
            <v>1722149620</v>
          </cell>
          <cell r="N7613" t="str">
            <v>980508973</v>
          </cell>
          <cell r="O7613" t="str">
            <v/>
          </cell>
          <cell r="P7613" t="str">
            <v>QUITO</v>
          </cell>
          <cell r="Q7613" t="str">
            <v>QUITO</v>
          </cell>
          <cell r="R7613" t="str">
            <v>PICHINCHA</v>
          </cell>
          <cell r="T7613" t="str">
            <v>TRAMACO</v>
          </cell>
          <cell r="U7613" t="str">
            <v>FLEXNETUIO_LOCAL</v>
          </cell>
          <cell r="V7613">
            <v>1</v>
          </cell>
          <cell r="W7613">
            <v>1</v>
          </cell>
          <cell r="X7613" t="str">
            <v>FLEXNET ECUADOR - MOVISTAR</v>
          </cell>
          <cell r="Y7613" t="str">
            <v>CALLE 28 DE JUNIO S/N Y GARCIA MORENO ENTRADA LLANO GRANDE</v>
          </cell>
        </row>
        <row r="7614">
          <cell r="A7614" t="str">
            <v>2022-12334</v>
          </cell>
          <cell r="B7614">
            <v>478931</v>
          </cell>
          <cell r="C7614" t="str">
            <v>2022-12334</v>
          </cell>
          <cell r="D7614" t="str">
            <v>MOVISTAR</v>
          </cell>
          <cell r="E7614" t="str">
            <v>DESPACHO</v>
          </cell>
          <cell r="F7614" t="str">
            <v>NORMAL</v>
          </cell>
          <cell r="G7614" t="str">
            <v>FT75363</v>
          </cell>
          <cell r="H7614">
            <v>44908</v>
          </cell>
          <cell r="I7614" t="str">
            <v>ENTREGADO</v>
          </cell>
          <cell r="J7614">
            <v>44909</v>
          </cell>
          <cell r="K7614" t="str">
            <v>PDV IBS CC EL BOSQUE_JOSE LUIS CORAL MOLINA</v>
          </cell>
          <cell r="L7614" t="str">
            <v>AV. ALONSO DE TORRES Y AV. EL PARQUE, CC EL BOSQUE 2DA. PLANTA PASEO COLON LOCAL N° 283 B</v>
          </cell>
          <cell r="M7614" t="str">
            <v>1722149620001</v>
          </cell>
          <cell r="N7614" t="str">
            <v>980508973</v>
          </cell>
          <cell r="O7614" t="str">
            <v/>
          </cell>
          <cell r="P7614" t="str">
            <v>QUITO</v>
          </cell>
          <cell r="Q7614" t="str">
            <v>QUITO</v>
          </cell>
          <cell r="R7614" t="str">
            <v>PICHINCHA</v>
          </cell>
          <cell r="T7614" t="str">
            <v>FLEXTRANS UIO</v>
          </cell>
          <cell r="U7614" t="str">
            <v>FLEXNETUIO_LOCAL</v>
          </cell>
          <cell r="V7614">
            <v>1</v>
          </cell>
          <cell r="W7614">
            <v>1</v>
          </cell>
          <cell r="X7614" t="str">
            <v>FLEXNET ECUADOR - MOVISTAR</v>
          </cell>
          <cell r="Y7614" t="str">
            <v>CALLE 28 DE JUNIO S/N Y GARCIA MORENO ENTRADA LLANO GRANDE</v>
          </cell>
        </row>
        <row r="7615">
          <cell r="A7615" t="str">
            <v>2022-12335</v>
          </cell>
          <cell r="B7615">
            <v>478932</v>
          </cell>
          <cell r="C7615" t="str">
            <v>2022-12335</v>
          </cell>
          <cell r="D7615" t="str">
            <v>MOVISTAR</v>
          </cell>
          <cell r="E7615" t="str">
            <v>DESPACHO</v>
          </cell>
          <cell r="F7615" t="str">
            <v>NORMAL</v>
          </cell>
          <cell r="G7615" t="str">
            <v>031080202212335</v>
          </cell>
          <cell r="H7615">
            <v>44908</v>
          </cell>
          <cell r="I7615" t="str">
            <v>ENTREGADO</v>
          </cell>
          <cell r="J7615">
            <v>44909</v>
          </cell>
          <cell r="K7615" t="str">
            <v>CAVS AE NORPHONE EL JARDIN_PAOLA MORAN</v>
          </cell>
          <cell r="L7615" t="str">
            <v xml:space="preserve">AV AMAZONAS N6  114 Y REPUBLICA CC EL JARDIN  </v>
          </cell>
          <cell r="M7615" t="str">
            <v>1091717898001</v>
          </cell>
          <cell r="N7615" t="str">
            <v>998659562</v>
          </cell>
          <cell r="O7615" t="str">
            <v/>
          </cell>
          <cell r="P7615" t="str">
            <v>QUITO</v>
          </cell>
          <cell r="Q7615" t="str">
            <v>QUITO</v>
          </cell>
          <cell r="R7615" t="str">
            <v>PICHINCHA</v>
          </cell>
          <cell r="T7615" t="str">
            <v>TRAMACO</v>
          </cell>
          <cell r="U7615" t="str">
            <v>FLEXNETUIO_LOCAL</v>
          </cell>
          <cell r="V7615">
            <v>1</v>
          </cell>
          <cell r="W7615">
            <v>1</v>
          </cell>
          <cell r="X7615" t="str">
            <v>FLEXNET ECUADOR - MOVISTAR</v>
          </cell>
          <cell r="Y7615" t="str">
            <v>CALLE 28 DE JUNIO S/N Y GARCIA MORENO ENTRADA LLANO GRANDE</v>
          </cell>
        </row>
        <row r="7616">
          <cell r="A7616" t="str">
            <v>414358668</v>
          </cell>
          <cell r="B7616">
            <v>478878</v>
          </cell>
          <cell r="C7616" t="str">
            <v>414358668</v>
          </cell>
          <cell r="D7616" t="str">
            <v>FLEXTUENTI</v>
          </cell>
          <cell r="E7616" t="str">
            <v>DESPACHO</v>
          </cell>
          <cell r="F7616" t="str">
            <v>NORMAL</v>
          </cell>
          <cell r="G7616" t="str">
            <v>031080414358668</v>
          </cell>
          <cell r="H7616">
            <v>44908</v>
          </cell>
          <cell r="I7616" t="str">
            <v>ENTREGADO</v>
          </cell>
          <cell r="J7616">
            <v>44914</v>
          </cell>
          <cell r="K7616" t="str">
            <v>Juan Carlos Zambrano Sanchez</v>
          </cell>
          <cell r="L7616" t="str">
            <v>GENERAL ELOY ALFARO CALLE SN  MZ14  C 18</v>
          </cell>
          <cell r="M7616" t="str">
            <v>1313062380</v>
          </cell>
          <cell r="N7616" t="str">
            <v>0960445368/0981021990</v>
          </cell>
          <cell r="O7616" t="str">
            <v/>
          </cell>
          <cell r="P7616" t="str">
            <v>MONTECRISTI</v>
          </cell>
          <cell r="Q7616" t="str">
            <v>MONTECRISTI</v>
          </cell>
          <cell r="R7616" t="str">
            <v>MANABI</v>
          </cell>
          <cell r="T7616" t="str">
            <v>TRAMACO</v>
          </cell>
          <cell r="U7616" t="str">
            <v>FLEXNETUIO_PROVINCIA</v>
          </cell>
          <cell r="V7616">
            <v>1</v>
          </cell>
          <cell r="W7616">
            <v>1</v>
          </cell>
          <cell r="X7616" t="str">
            <v>FLEXNET ECUADOR - FLEXTUENTI</v>
          </cell>
          <cell r="Y7616" t="str">
            <v>CALLE 28 DE JUNIO S/N Y GARCIA MORENO ENTRADA LLANO GRANDE</v>
          </cell>
        </row>
        <row r="7617">
          <cell r="A7617" t="str">
            <v>414358694</v>
          </cell>
          <cell r="B7617">
            <v>478879</v>
          </cell>
          <cell r="C7617" t="str">
            <v>414358694</v>
          </cell>
          <cell r="D7617" t="str">
            <v>FLEXTUENTI</v>
          </cell>
          <cell r="E7617" t="str">
            <v>DESPACHO</v>
          </cell>
          <cell r="F7617" t="str">
            <v>DERIVADO PICK UP</v>
          </cell>
          <cell r="G7617" t="str">
            <v>031080414358694</v>
          </cell>
          <cell r="H7617">
            <v>44908</v>
          </cell>
          <cell r="I7617" t="str">
            <v>ENTREGADO</v>
          </cell>
          <cell r="J7617">
            <v>44911</v>
          </cell>
          <cell r="K7617" t="str">
            <v>Juan Carlos Saravia Rodriguez</v>
          </cell>
          <cell r="L7617" t="str">
            <v>OFICINA TRAMACO QUITO QUITUMBE</v>
          </cell>
          <cell r="M7617" t="str">
            <v>1716501893</v>
          </cell>
          <cell r="N7617" t="str">
            <v>0960756440/0987082899</v>
          </cell>
          <cell r="O7617" t="str">
            <v/>
          </cell>
          <cell r="P7617" t="str">
            <v>QUITO</v>
          </cell>
          <cell r="Q7617" t="str">
            <v>QUITO</v>
          </cell>
          <cell r="R7617" t="str">
            <v>PICHINCHA</v>
          </cell>
          <cell r="T7617" t="str">
            <v>TRAMACO</v>
          </cell>
          <cell r="U7617" t="str">
            <v>FLEXNETUIO_LOCAL</v>
          </cell>
          <cell r="V7617">
            <v>1</v>
          </cell>
          <cell r="W7617">
            <v>1</v>
          </cell>
          <cell r="X7617" t="str">
            <v>FLEXNET ECUADOR - FLEXTUENTI</v>
          </cell>
          <cell r="Y7617" t="str">
            <v>CALLE 28 DE JUNIO S/N Y GARCIA MORENO ENTRADA LLANO GRANDE</v>
          </cell>
        </row>
        <row r="7618">
          <cell r="A7618" t="str">
            <v>414358703</v>
          </cell>
          <cell r="B7618">
            <v>478880</v>
          </cell>
          <cell r="C7618" t="str">
            <v>414358703</v>
          </cell>
          <cell r="D7618" t="str">
            <v>FLEXTUENTI</v>
          </cell>
          <cell r="E7618" t="str">
            <v>DESPACHO</v>
          </cell>
          <cell r="F7618" t="str">
            <v>NORMAL</v>
          </cell>
          <cell r="G7618" t="str">
            <v>FT75261</v>
          </cell>
          <cell r="H7618">
            <v>44908</v>
          </cell>
          <cell r="I7618" t="str">
            <v>ENTREGADO</v>
          </cell>
          <cell r="J7618">
            <v>44909</v>
          </cell>
          <cell r="K7618" t="str">
            <v>Maria isabel Rea arias</v>
          </cell>
          <cell r="L7618" t="str">
            <v>SAN ISIDRO DEL INCA CALLE DE LAS HIEDRAS LT2  CALLE MANUEL LIZARZABURO</v>
          </cell>
          <cell r="M7618" t="str">
            <v>1720851284</v>
          </cell>
          <cell r="N7618" t="str">
            <v>0993889697/0969016928</v>
          </cell>
          <cell r="O7618" t="str">
            <v/>
          </cell>
          <cell r="P7618" t="str">
            <v>QUITO</v>
          </cell>
          <cell r="Q7618" t="str">
            <v>QUITO</v>
          </cell>
          <cell r="R7618" t="str">
            <v>PICHINCHA</v>
          </cell>
          <cell r="T7618" t="str">
            <v>FLEXTRANS UIO</v>
          </cell>
          <cell r="U7618" t="str">
            <v>FLEXNETUIO_LOCAL</v>
          </cell>
          <cell r="V7618">
            <v>1</v>
          </cell>
          <cell r="W7618">
            <v>1</v>
          </cell>
          <cell r="X7618" t="str">
            <v>FLEXNET ECUADOR - FLEXTUENTI</v>
          </cell>
          <cell r="Y7618" t="str">
            <v>CALLE 28 DE JUNIO S/N Y GARCIA MORENO ENTRADA LLANO GRANDE</v>
          </cell>
        </row>
        <row r="7619">
          <cell r="A7619" t="str">
            <v>414360632</v>
          </cell>
          <cell r="B7619">
            <v>478881</v>
          </cell>
          <cell r="C7619" t="str">
            <v>414360632</v>
          </cell>
          <cell r="D7619" t="str">
            <v>FLEXTUENTI</v>
          </cell>
          <cell r="E7619" t="str">
            <v>DESPACHO</v>
          </cell>
          <cell r="F7619" t="str">
            <v>NORMAL</v>
          </cell>
          <cell r="G7619" t="str">
            <v>031080414360632</v>
          </cell>
          <cell r="H7619">
            <v>44908</v>
          </cell>
          <cell r="I7619" t="str">
            <v>ENTREGADO</v>
          </cell>
          <cell r="J7619">
            <v>44909</v>
          </cell>
          <cell r="K7619" t="str">
            <v>Jhon Lopez</v>
          </cell>
          <cell r="L7619" t="str">
            <v>TARQUI AV 48  SN  CALLE 12</v>
          </cell>
          <cell r="M7619" t="str">
            <v>1722386073</v>
          </cell>
          <cell r="N7619" t="str">
            <v>0963568286/0995693297</v>
          </cell>
          <cell r="O7619" t="str">
            <v/>
          </cell>
          <cell r="P7619" t="str">
            <v>MANTA</v>
          </cell>
          <cell r="Q7619" t="str">
            <v>MANTA</v>
          </cell>
          <cell r="R7619" t="str">
            <v>MANABI</v>
          </cell>
          <cell r="T7619" t="str">
            <v>TRAMACO</v>
          </cell>
          <cell r="U7619" t="str">
            <v>FLEXNETUIO_PROVINCIA</v>
          </cell>
          <cell r="V7619">
            <v>1</v>
          </cell>
          <cell r="W7619">
            <v>1</v>
          </cell>
          <cell r="X7619" t="str">
            <v>FLEXNET ECUADOR - FLEXTUENTI</v>
          </cell>
          <cell r="Y7619" t="str">
            <v>CALLE 28 DE JUNIO S/N Y GARCIA MORENO ENTRADA LLANO GRANDE</v>
          </cell>
        </row>
        <row r="7620">
          <cell r="A7620" t="str">
            <v>414361073</v>
          </cell>
          <cell r="B7620">
            <v>478883</v>
          </cell>
          <cell r="C7620" t="str">
            <v>414361073</v>
          </cell>
          <cell r="D7620" t="str">
            <v>FLEXTUENTI</v>
          </cell>
          <cell r="E7620" t="str">
            <v>DESPACHO</v>
          </cell>
          <cell r="F7620" t="str">
            <v>NORMAL</v>
          </cell>
          <cell r="G7620" t="str">
            <v>FT75260</v>
          </cell>
          <cell r="H7620">
            <v>44908</v>
          </cell>
          <cell r="I7620" t="str">
            <v>ENTREGADO</v>
          </cell>
          <cell r="J7620">
            <v>44909</v>
          </cell>
          <cell r="K7620" t="str">
            <v>Eve Icaza</v>
          </cell>
          <cell r="L7620" t="str">
            <v>CALDERON (PI)  CALLE  HERNAN VASQUEZ RUIZ  N89 07 CALLE ANDRES GUILLEN</v>
          </cell>
          <cell r="M7620" t="str">
            <v>1204151813</v>
          </cell>
          <cell r="N7620" t="str">
            <v>0987624586/0987535222</v>
          </cell>
          <cell r="O7620" t="str">
            <v/>
          </cell>
          <cell r="P7620" t="str">
            <v>QUITO</v>
          </cell>
          <cell r="Q7620" t="str">
            <v>QUITO</v>
          </cell>
          <cell r="R7620" t="str">
            <v>PICHINCHA</v>
          </cell>
          <cell r="T7620" t="str">
            <v>FLEXTRANS UIO</v>
          </cell>
          <cell r="U7620" t="str">
            <v>FLEXNETUIO_LOCAL</v>
          </cell>
          <cell r="V7620">
            <v>1</v>
          </cell>
          <cell r="W7620">
            <v>1</v>
          </cell>
          <cell r="X7620" t="str">
            <v>FLEXNET ECUADOR - FLEXTUENTI</v>
          </cell>
          <cell r="Y7620" t="str">
            <v>CALLE 28 DE JUNIO S/N Y GARCIA MORENO ENTRADA LLANO GRANDE</v>
          </cell>
        </row>
        <row r="7621">
          <cell r="A7621" t="str">
            <v>414361075</v>
          </cell>
          <cell r="B7621">
            <v>478884</v>
          </cell>
          <cell r="C7621" t="str">
            <v>414361075</v>
          </cell>
          <cell r="D7621" t="str">
            <v>FLEXTUENTI</v>
          </cell>
          <cell r="E7621" t="str">
            <v>DESPACHO</v>
          </cell>
          <cell r="F7621" t="str">
            <v>NORMAL</v>
          </cell>
          <cell r="G7621" t="str">
            <v>TF88793</v>
          </cell>
          <cell r="H7621">
            <v>44908</v>
          </cell>
          <cell r="I7621" t="str">
            <v>ENTREGADO</v>
          </cell>
          <cell r="J7621">
            <v>44909</v>
          </cell>
          <cell r="K7621" t="str">
            <v>Rosario Burgos</v>
          </cell>
          <cell r="L7621" t="str">
            <v>CARBO CALLE SGTO   MORAN BUITRON MZ 40 SL56 SN</v>
          </cell>
          <cell r="M7621" t="str">
            <v>0922026133</v>
          </cell>
          <cell r="N7621" t="str">
            <v>0992795630/0999028502</v>
          </cell>
          <cell r="O7621" t="str">
            <v/>
          </cell>
          <cell r="P7621" t="str">
            <v>GUAYAQUIL</v>
          </cell>
          <cell r="Q7621" t="str">
            <v>GUAYAQUIL</v>
          </cell>
          <cell r="R7621" t="str">
            <v>GUAYAS</v>
          </cell>
          <cell r="T7621" t="str">
            <v>ITSACOURIER</v>
          </cell>
          <cell r="U7621" t="str">
            <v>FLEXNETUIO_GYE</v>
          </cell>
          <cell r="V7621">
            <v>1</v>
          </cell>
          <cell r="W7621">
            <v>1</v>
          </cell>
          <cell r="X7621" t="str">
            <v>FLEXNET ECUADOR - FLEXTUENTI</v>
          </cell>
          <cell r="Y7621" t="str">
            <v>CALLE 28 DE JUNIO S/N Y GARCIA MORENO ENTRADA LLANO GRANDE</v>
          </cell>
        </row>
        <row r="7622">
          <cell r="A7622" t="str">
            <v>414361115</v>
          </cell>
          <cell r="B7622">
            <v>478885</v>
          </cell>
          <cell r="C7622" t="str">
            <v>414361115</v>
          </cell>
          <cell r="D7622" t="str">
            <v>FLEXTUENTI</v>
          </cell>
          <cell r="E7622" t="str">
            <v>DESPACHO</v>
          </cell>
          <cell r="F7622" t="str">
            <v>NORMAL</v>
          </cell>
          <cell r="G7622" t="str">
            <v>FT75259</v>
          </cell>
          <cell r="H7622">
            <v>44908</v>
          </cell>
          <cell r="I7622" t="str">
            <v>ENTREGADO</v>
          </cell>
          <cell r="J7622">
            <v>44909</v>
          </cell>
          <cell r="K7622" t="str">
            <v>David Tenelema</v>
          </cell>
          <cell r="L7622" t="str">
            <v>SAN ISIDRO DEL INCA CALLE DE LAS FRUTILLAS N50 268 CALLE DE LAS MADRESELVAS</v>
          </cell>
          <cell r="M7622" t="str">
            <v>1750230433</v>
          </cell>
          <cell r="N7622" t="str">
            <v>0999081102/0993565274</v>
          </cell>
          <cell r="O7622" t="str">
            <v/>
          </cell>
          <cell r="P7622" t="str">
            <v>QUITO</v>
          </cell>
          <cell r="Q7622" t="str">
            <v>QUITO</v>
          </cell>
          <cell r="R7622" t="str">
            <v>PICHINCHA</v>
          </cell>
          <cell r="T7622" t="str">
            <v>FLEXTRANS UIO</v>
          </cell>
          <cell r="U7622" t="str">
            <v>FLEXNETUIO_LOCAL</v>
          </cell>
          <cell r="V7622">
            <v>1</v>
          </cell>
          <cell r="W7622">
            <v>1</v>
          </cell>
          <cell r="X7622" t="str">
            <v>FLEXNET ECUADOR - FLEXTUENTI</v>
          </cell>
          <cell r="Y7622" t="str">
            <v>CALLE 28 DE JUNIO S/N Y GARCIA MORENO ENTRADA LLANO GRANDE</v>
          </cell>
        </row>
        <row r="7623">
          <cell r="A7623" t="str">
            <v>414361116</v>
          </cell>
          <cell r="B7623">
            <v>478886</v>
          </cell>
          <cell r="C7623" t="str">
            <v>414361116</v>
          </cell>
          <cell r="D7623" t="str">
            <v>FLEXTUENTI</v>
          </cell>
          <cell r="E7623" t="str">
            <v>DESPACHO</v>
          </cell>
          <cell r="F7623" t="str">
            <v>NORMAL</v>
          </cell>
          <cell r="G7623" t="str">
            <v>031080414361116</v>
          </cell>
          <cell r="H7623">
            <v>44908</v>
          </cell>
          <cell r="I7623" t="str">
            <v>DEVOLUCION_EN_PROCESO</v>
          </cell>
          <cell r="J7623">
            <v>44914</v>
          </cell>
          <cell r="K7623" t="str">
            <v>Alexi simon Cedeno Intriago</v>
          </cell>
          <cell r="L7623" t="str">
            <v>JUBONES BUENA VISTA  SN 14VA NORTE</v>
          </cell>
          <cell r="M7623" t="str">
            <v>0929417046</v>
          </cell>
          <cell r="N7623" t="str">
            <v>0987963109/0983612385</v>
          </cell>
          <cell r="O7623" t="str">
            <v/>
          </cell>
          <cell r="P7623" t="str">
            <v>MACHALA</v>
          </cell>
          <cell r="Q7623" t="str">
            <v>MACHALA</v>
          </cell>
          <cell r="R7623" t="str">
            <v>EL ORO</v>
          </cell>
          <cell r="T7623" t="str">
            <v>TRAMACO</v>
          </cell>
          <cell r="U7623" t="str">
            <v>FLEXNETUIO_PROVINCIA</v>
          </cell>
          <cell r="V7623">
            <v>1</v>
          </cell>
          <cell r="W7623">
            <v>1</v>
          </cell>
          <cell r="X7623" t="str">
            <v>FLEXNET ECUADOR - FLEXTUENTI</v>
          </cell>
          <cell r="Y7623" t="str">
            <v>CALLE 28 DE JUNIO S/N Y GARCIA MORENO ENTRADA LLANO GRANDE</v>
          </cell>
        </row>
        <row r="7624">
          <cell r="A7624" t="str">
            <v>414361172</v>
          </cell>
          <cell r="B7624">
            <v>478887</v>
          </cell>
          <cell r="C7624" t="str">
            <v>414361172</v>
          </cell>
          <cell r="D7624" t="str">
            <v>FLEXTUENTI</v>
          </cell>
          <cell r="E7624" t="str">
            <v>DESPACHO</v>
          </cell>
          <cell r="F7624" t="str">
            <v>NORMAL</v>
          </cell>
          <cell r="G7624" t="str">
            <v>031080414361172</v>
          </cell>
          <cell r="H7624">
            <v>44908</v>
          </cell>
          <cell r="I7624" t="str">
            <v>ENTREGADO</v>
          </cell>
          <cell r="J7624">
            <v>44909</v>
          </cell>
          <cell r="K7624" t="str">
            <v>Rosa maria Burgos luna</v>
          </cell>
          <cell r="L7624" t="str">
            <v>LOS ESTEROS  CALLE 408 SN AV 412</v>
          </cell>
          <cell r="M7624" t="str">
            <v>1308669157</v>
          </cell>
          <cell r="N7624" t="str">
            <v>0968901605/0987876119</v>
          </cell>
          <cell r="O7624" t="str">
            <v/>
          </cell>
          <cell r="P7624" t="str">
            <v>MANTA</v>
          </cell>
          <cell r="Q7624" t="str">
            <v>MANTA</v>
          </cell>
          <cell r="R7624" t="str">
            <v>MANABI</v>
          </cell>
          <cell r="T7624" t="str">
            <v>TRAMACO</v>
          </cell>
          <cell r="U7624" t="str">
            <v>FLEXNETUIO_PROVINCIA</v>
          </cell>
          <cell r="V7624">
            <v>1</v>
          </cell>
          <cell r="W7624">
            <v>1</v>
          </cell>
          <cell r="X7624" t="str">
            <v>FLEXNET ECUADOR - FLEXTUENTI</v>
          </cell>
          <cell r="Y7624" t="str">
            <v>CALLE 28 DE JUNIO S/N Y GARCIA MORENO ENTRADA LLANO GRANDE</v>
          </cell>
        </row>
        <row r="7625">
          <cell r="A7625" t="str">
            <v>414361183</v>
          </cell>
          <cell r="B7625">
            <v>478888</v>
          </cell>
          <cell r="C7625" t="str">
            <v>414361183</v>
          </cell>
          <cell r="D7625" t="str">
            <v>FLEXTUENTI</v>
          </cell>
          <cell r="E7625" t="str">
            <v>DESPACHO</v>
          </cell>
          <cell r="F7625" t="str">
            <v>NORMAL</v>
          </cell>
          <cell r="G7625" t="str">
            <v>FT75258</v>
          </cell>
          <cell r="H7625">
            <v>44908</v>
          </cell>
          <cell r="I7625" t="str">
            <v>ENTREGADO</v>
          </cell>
          <cell r="J7625">
            <v>44910</v>
          </cell>
          <cell r="K7625" t="str">
            <v>Yadira Vargas</v>
          </cell>
          <cell r="L7625" t="str">
            <v>GUAMANI   E3B LT 125 S58C</v>
          </cell>
          <cell r="M7625" t="str">
            <v>1720354180</v>
          </cell>
          <cell r="N7625" t="str">
            <v>0995512853/0999094854</v>
          </cell>
          <cell r="O7625" t="str">
            <v/>
          </cell>
          <cell r="P7625" t="str">
            <v>QUITO</v>
          </cell>
          <cell r="Q7625" t="str">
            <v>QUITO</v>
          </cell>
          <cell r="R7625" t="str">
            <v>PICHINCHA</v>
          </cell>
          <cell r="T7625" t="str">
            <v>FLEXTRANS UIO</v>
          </cell>
          <cell r="U7625" t="str">
            <v>FLEXNETUIO_LOCAL</v>
          </cell>
          <cell r="V7625">
            <v>1</v>
          </cell>
          <cell r="W7625">
            <v>1</v>
          </cell>
          <cell r="X7625" t="str">
            <v>FLEXNET ECUADOR - FLEXTUENTI</v>
          </cell>
          <cell r="Y7625" t="str">
            <v>CALLE 28 DE JUNIO S/N Y GARCIA MORENO ENTRADA LLANO GRANDE</v>
          </cell>
        </row>
        <row r="7626">
          <cell r="A7626" t="str">
            <v>414361225</v>
          </cell>
          <cell r="B7626">
            <v>478889</v>
          </cell>
          <cell r="C7626" t="str">
            <v>414361225</v>
          </cell>
          <cell r="D7626" t="str">
            <v>FLEXTUENTI</v>
          </cell>
          <cell r="E7626" t="str">
            <v>DESPACHO</v>
          </cell>
          <cell r="F7626" t="str">
            <v>NORMAL</v>
          </cell>
          <cell r="G7626" t="str">
            <v>031080414361225</v>
          </cell>
          <cell r="H7626">
            <v>44908</v>
          </cell>
          <cell r="I7626" t="str">
            <v>ENTREGADO</v>
          </cell>
          <cell r="J7626">
            <v>44911</v>
          </cell>
          <cell r="K7626" t="str">
            <v>Miller Steven Morocho Moncayo</v>
          </cell>
          <cell r="L7626" t="str">
            <v>SANTA ROSA (EO) CALLE ELOY ALFARO  SN  SN O CALLE E</v>
          </cell>
          <cell r="M7626" t="str">
            <v>0706473865</v>
          </cell>
          <cell r="N7626" t="str">
            <v>0983726072/0983726072</v>
          </cell>
          <cell r="O7626" t="str">
            <v/>
          </cell>
          <cell r="P7626" t="str">
            <v>SANTA ROSA</v>
          </cell>
          <cell r="Q7626" t="str">
            <v>SANTA ROSA</v>
          </cell>
          <cell r="R7626" t="str">
            <v>EL ORO</v>
          </cell>
          <cell r="T7626" t="str">
            <v>TRAMACO</v>
          </cell>
          <cell r="U7626" t="str">
            <v>FLEXNETUIO_PROVINCIA</v>
          </cell>
          <cell r="V7626">
            <v>1</v>
          </cell>
          <cell r="W7626">
            <v>1</v>
          </cell>
          <cell r="X7626" t="str">
            <v>FLEXNET ECUADOR - FLEXTUENTI</v>
          </cell>
          <cell r="Y7626" t="str">
            <v>CALLE 28 DE JUNIO S/N Y GARCIA MORENO ENTRADA LLANO GRANDE</v>
          </cell>
        </row>
        <row r="7627">
          <cell r="A7627" t="str">
            <v>414361239</v>
          </cell>
          <cell r="B7627">
            <v>478890</v>
          </cell>
          <cell r="C7627" t="str">
            <v>414361239</v>
          </cell>
          <cell r="D7627" t="str">
            <v>FLEXTUENTI</v>
          </cell>
          <cell r="E7627" t="str">
            <v>DESPACHO</v>
          </cell>
          <cell r="F7627" t="str">
            <v>NORMAL</v>
          </cell>
          <cell r="G7627" t="str">
            <v>FT75257</v>
          </cell>
          <cell r="H7627">
            <v>44908</v>
          </cell>
          <cell r="I7627" t="str">
            <v>DEVOLUCION_EN_PROCESO</v>
          </cell>
          <cell r="J7627">
            <v>44914</v>
          </cell>
          <cell r="K7627" t="str">
            <v>Jimmy Vicente Cabezas Gruezo</v>
          </cell>
          <cell r="L7627" t="str">
            <v>CHILLOGALLO  OLGA GUTIERREZ MNZ H2 ERNESTO ALBAN</v>
          </cell>
          <cell r="M7627" t="str">
            <v>0804808053</v>
          </cell>
          <cell r="N7627" t="str">
            <v>0939821287/0978795433</v>
          </cell>
          <cell r="O7627" t="str">
            <v/>
          </cell>
          <cell r="P7627" t="str">
            <v>QUITO</v>
          </cell>
          <cell r="Q7627" t="str">
            <v>QUITO</v>
          </cell>
          <cell r="R7627" t="str">
            <v>PICHINCHA</v>
          </cell>
          <cell r="T7627" t="str">
            <v>FLEXTRANS UIO</v>
          </cell>
          <cell r="U7627" t="str">
            <v>FLEXNETUIO_LOCAL</v>
          </cell>
          <cell r="V7627">
            <v>1</v>
          </cell>
          <cell r="W7627">
            <v>1</v>
          </cell>
          <cell r="X7627" t="str">
            <v>FLEXNET ECUADOR - FLEXTUENTI</v>
          </cell>
          <cell r="Y7627" t="str">
            <v>CALLE 28 DE JUNIO S/N Y GARCIA MORENO ENTRADA LLANO GRANDE</v>
          </cell>
        </row>
        <row r="7628">
          <cell r="A7628" t="str">
            <v>414361248</v>
          </cell>
          <cell r="B7628">
            <v>478891</v>
          </cell>
          <cell r="C7628" t="str">
            <v>414361248</v>
          </cell>
          <cell r="D7628" t="str">
            <v>FLEXTUENTI</v>
          </cell>
          <cell r="E7628" t="str">
            <v>DESPACHO</v>
          </cell>
          <cell r="F7628" t="str">
            <v>NORMAL</v>
          </cell>
          <cell r="G7628" t="str">
            <v>031080414361248</v>
          </cell>
          <cell r="H7628">
            <v>44908</v>
          </cell>
          <cell r="I7628" t="str">
            <v>ENTREGADO</v>
          </cell>
          <cell r="J7628">
            <v>44915</v>
          </cell>
          <cell r="K7628" t="str">
            <v>mauricio geovanny rosales medina</v>
          </cell>
          <cell r="L7628" t="str">
            <v>LATACUNGA PANAMERICANA NORTE  SN   AV KM 12 Y MEDIO VIA QUITO</v>
          </cell>
          <cell r="M7628" t="str">
            <v>1802131308</v>
          </cell>
          <cell r="N7628" t="str">
            <v>0987233874/0983778242</v>
          </cell>
          <cell r="O7628" t="str">
            <v/>
          </cell>
          <cell r="P7628" t="str">
            <v>LATACUNGA</v>
          </cell>
          <cell r="Q7628" t="str">
            <v>LATACUNGA</v>
          </cell>
          <cell r="R7628" t="str">
            <v>COTOPAXI</v>
          </cell>
          <cell r="T7628" t="str">
            <v>TRAMACO</v>
          </cell>
          <cell r="U7628" t="str">
            <v>FLEXNETUIO_PROVINCIA</v>
          </cell>
          <cell r="V7628">
            <v>1</v>
          </cell>
          <cell r="W7628">
            <v>1</v>
          </cell>
          <cell r="X7628" t="str">
            <v>FLEXNET ECUADOR - FLEXTUENTI</v>
          </cell>
          <cell r="Y7628" t="str">
            <v>CALLE 28 DE JUNIO S/N Y GARCIA MORENO ENTRADA LLANO GRANDE</v>
          </cell>
        </row>
        <row r="7629">
          <cell r="A7629" t="str">
            <v>414361249</v>
          </cell>
          <cell r="B7629">
            <v>478892</v>
          </cell>
          <cell r="C7629" t="str">
            <v>414361249</v>
          </cell>
          <cell r="D7629" t="str">
            <v>FLEXTUENTI</v>
          </cell>
          <cell r="E7629" t="str">
            <v>DESPACHO</v>
          </cell>
          <cell r="F7629" t="str">
            <v>NORMAL</v>
          </cell>
          <cell r="G7629" t="str">
            <v>FT75256</v>
          </cell>
          <cell r="H7629">
            <v>44908</v>
          </cell>
          <cell r="I7629" t="str">
            <v>ENTREGADO</v>
          </cell>
          <cell r="J7629">
            <v>44909</v>
          </cell>
          <cell r="K7629" t="str">
            <v>klever Rodriguez</v>
          </cell>
          <cell r="L7629" t="str">
            <v>LA MAGDALENA   AV RODRIGO DE CHAVEZ OE2 94  PEDRO DE ALFARO</v>
          </cell>
          <cell r="M7629" t="str">
            <v>1713896171</v>
          </cell>
          <cell r="N7629" t="str">
            <v>0985476627/0983234248</v>
          </cell>
          <cell r="O7629" t="str">
            <v/>
          </cell>
          <cell r="P7629" t="str">
            <v>QUITO</v>
          </cell>
          <cell r="Q7629" t="str">
            <v>QUITO</v>
          </cell>
          <cell r="R7629" t="str">
            <v>PICHINCHA</v>
          </cell>
          <cell r="T7629" t="str">
            <v>FLEXTRANS UIO</v>
          </cell>
          <cell r="U7629" t="str">
            <v>FLEXNETUIO_LOCAL</v>
          </cell>
          <cell r="V7629">
            <v>1</v>
          </cell>
          <cell r="W7629">
            <v>1</v>
          </cell>
          <cell r="X7629" t="str">
            <v>FLEXNET ECUADOR - FLEXTUENTI</v>
          </cell>
          <cell r="Y7629" t="str">
            <v>CALLE 28 DE JUNIO S/N Y GARCIA MORENO ENTRADA LLANO GRANDE</v>
          </cell>
        </row>
        <row r="7630">
          <cell r="A7630" t="str">
            <v>414361315</v>
          </cell>
          <cell r="B7630">
            <v>478894</v>
          </cell>
          <cell r="C7630" t="str">
            <v>414361315</v>
          </cell>
          <cell r="D7630" t="str">
            <v>FLEXTUENTI</v>
          </cell>
          <cell r="E7630" t="str">
            <v>DESPACHO</v>
          </cell>
          <cell r="F7630" t="str">
            <v>NORMAL</v>
          </cell>
          <cell r="G7630" t="str">
            <v>TF88800</v>
          </cell>
          <cell r="H7630">
            <v>44908</v>
          </cell>
          <cell r="I7630" t="str">
            <v>ENTREGADO</v>
          </cell>
          <cell r="J7630">
            <v>44909</v>
          </cell>
          <cell r="K7630" t="str">
            <v>INGRID CASTILLO</v>
          </cell>
          <cell r="L7630" t="str">
            <v>ROCAFUERTE AV MALECON SIMON BOLIVAR  SN  AV 9 DE OCTUBRE</v>
          </cell>
          <cell r="M7630" t="str">
            <v>0918531823</v>
          </cell>
          <cell r="N7630" t="str">
            <v>0993734627/0994406298</v>
          </cell>
          <cell r="O7630" t="str">
            <v/>
          </cell>
          <cell r="P7630" t="str">
            <v>GUAYAQUIL</v>
          </cell>
          <cell r="Q7630" t="str">
            <v>GUAYAQUIL</v>
          </cell>
          <cell r="R7630" t="str">
            <v>GUAYAS</v>
          </cell>
          <cell r="T7630" t="str">
            <v>ITSACOURIER</v>
          </cell>
          <cell r="U7630" t="str">
            <v>FLEXNETUIO_GYE</v>
          </cell>
          <cell r="V7630">
            <v>1</v>
          </cell>
          <cell r="W7630">
            <v>1</v>
          </cell>
          <cell r="X7630" t="str">
            <v>FLEXNET ECUADOR - FLEXTUENTI</v>
          </cell>
          <cell r="Y7630" t="str">
            <v>CALLE 28 DE JUNIO S/N Y GARCIA MORENO ENTRADA LLANO GRANDE</v>
          </cell>
        </row>
        <row r="7631">
          <cell r="A7631" t="str">
            <v>414361317</v>
          </cell>
          <cell r="B7631">
            <v>478895</v>
          </cell>
          <cell r="C7631" t="str">
            <v>414361317</v>
          </cell>
          <cell r="D7631" t="str">
            <v>FLEXTUENTI</v>
          </cell>
          <cell r="E7631" t="str">
            <v>DESPACHO</v>
          </cell>
          <cell r="F7631" t="str">
            <v>NORMAL</v>
          </cell>
          <cell r="G7631" t="str">
            <v>FT75255</v>
          </cell>
          <cell r="H7631">
            <v>44908</v>
          </cell>
          <cell r="I7631" t="str">
            <v>ENTREGADO</v>
          </cell>
          <cell r="J7631">
            <v>44909</v>
          </cell>
          <cell r="K7631" t="str">
            <v>Melissa Geoconda Aguilar Alarcon</v>
          </cell>
          <cell r="L7631" t="str">
            <v>KENNEDY CALLE JOSE MARIA BORRERO BLOQUE D DEPARTAMENTO 10B AV GALO PLAZA LASSO</v>
          </cell>
          <cell r="M7631" t="str">
            <v>1715614366</v>
          </cell>
          <cell r="N7631" t="str">
            <v>0986433297/0964187711</v>
          </cell>
          <cell r="O7631" t="str">
            <v/>
          </cell>
          <cell r="P7631" t="str">
            <v>QUITO</v>
          </cell>
          <cell r="Q7631" t="str">
            <v>QUITO</v>
          </cell>
          <cell r="R7631" t="str">
            <v>PICHINCHA</v>
          </cell>
          <cell r="T7631" t="str">
            <v>FLEXTRANS UIO</v>
          </cell>
          <cell r="U7631" t="str">
            <v>FLEXNETUIO_LOCAL</v>
          </cell>
          <cell r="V7631">
            <v>1</v>
          </cell>
          <cell r="W7631">
            <v>1</v>
          </cell>
          <cell r="X7631" t="str">
            <v>FLEXNET ECUADOR - FLEXTUENTI</v>
          </cell>
          <cell r="Y7631" t="str">
            <v>CALLE 28 DE JUNIO S/N Y GARCIA MORENO ENTRADA LLANO GRANDE</v>
          </cell>
        </row>
        <row r="7632">
          <cell r="A7632" t="str">
            <v>414361352</v>
          </cell>
          <cell r="B7632">
            <v>478896</v>
          </cell>
          <cell r="C7632" t="str">
            <v>414361352</v>
          </cell>
          <cell r="D7632" t="str">
            <v>FLEXTUENTI</v>
          </cell>
          <cell r="E7632" t="str">
            <v>DESPACHO</v>
          </cell>
          <cell r="F7632" t="str">
            <v>NORMAL</v>
          </cell>
          <cell r="G7632" t="str">
            <v>TF88797</v>
          </cell>
          <cell r="H7632">
            <v>44908</v>
          </cell>
          <cell r="I7632" t="str">
            <v>ENTREGADO</v>
          </cell>
          <cell r="J7632">
            <v>44909</v>
          </cell>
          <cell r="K7632" t="str">
            <v>FRANCISCO ARROYO</v>
          </cell>
          <cell r="L7632" t="str">
            <v>CARBO CONCEPCION   CALLE 9 DE OCTUBRE  SN AV 12 O  AV MALECON</v>
          </cell>
          <cell r="M7632" t="str">
            <v>0916776099</v>
          </cell>
          <cell r="N7632" t="str">
            <v>0994406298/0993734627</v>
          </cell>
          <cell r="O7632" t="str">
            <v/>
          </cell>
          <cell r="P7632" t="str">
            <v>GUAYAQUIL</v>
          </cell>
          <cell r="Q7632" t="str">
            <v>GUAYAQUIL</v>
          </cell>
          <cell r="R7632" t="str">
            <v>GUAYAS</v>
          </cell>
          <cell r="T7632" t="str">
            <v>ITSACOURIER</v>
          </cell>
          <cell r="U7632" t="str">
            <v>FLEXNETUIO_GYE</v>
          </cell>
          <cell r="V7632">
            <v>1</v>
          </cell>
          <cell r="W7632">
            <v>1</v>
          </cell>
          <cell r="X7632" t="str">
            <v>FLEXNET ECUADOR - FLEXTUENTI</v>
          </cell>
          <cell r="Y7632" t="str">
            <v>CALLE 28 DE JUNIO S/N Y GARCIA MORENO ENTRADA LLANO GRANDE</v>
          </cell>
        </row>
        <row r="7633">
          <cell r="A7633" t="str">
            <v>414361367</v>
          </cell>
          <cell r="B7633">
            <v>478898</v>
          </cell>
          <cell r="C7633" t="str">
            <v>414361367</v>
          </cell>
          <cell r="D7633" t="str">
            <v>FLEXTUENTI</v>
          </cell>
          <cell r="E7633" t="str">
            <v>DESPACHO</v>
          </cell>
          <cell r="F7633" t="str">
            <v>NORMAL</v>
          </cell>
          <cell r="G7633" t="str">
            <v>IC3845</v>
          </cell>
          <cell r="H7633">
            <v>44908</v>
          </cell>
          <cell r="I7633" t="str">
            <v>ENTREGADO</v>
          </cell>
          <cell r="J7633">
            <v>44909</v>
          </cell>
          <cell r="K7633" t="str">
            <v>Juan Ramirez</v>
          </cell>
          <cell r="L7633" t="str">
            <v>SAN SEBASTIAN (AZ) CALLE JOSE ASTUDILLO DPTO E6 CALLE EDUARDO CRESPO M</v>
          </cell>
          <cell r="M7633" t="str">
            <v>0706160470</v>
          </cell>
          <cell r="N7633" t="str">
            <v>0959277728/0988982274</v>
          </cell>
          <cell r="O7633" t="str">
            <v/>
          </cell>
          <cell r="P7633" t="str">
            <v>CUENCA</v>
          </cell>
          <cell r="Q7633" t="str">
            <v>CUENCA</v>
          </cell>
          <cell r="R7633" t="str">
            <v>AZUAY</v>
          </cell>
          <cell r="T7633" t="str">
            <v>ITSACOURIER</v>
          </cell>
          <cell r="U7633" t="str">
            <v>FLEXNETUIO_PROVINCIA</v>
          </cell>
          <cell r="V7633">
            <v>1</v>
          </cell>
          <cell r="W7633">
            <v>1</v>
          </cell>
          <cell r="X7633" t="str">
            <v>FLEXNET ECUADOR - FLEXTUENTI</v>
          </cell>
          <cell r="Y7633" t="str">
            <v>CALLE 28 DE JUNIO S/N Y GARCIA MORENO ENTRADA LLANO GRANDE</v>
          </cell>
        </row>
        <row r="7634">
          <cell r="A7634" t="str">
            <v>414361370</v>
          </cell>
          <cell r="B7634">
            <v>478899</v>
          </cell>
          <cell r="C7634" t="str">
            <v>414361370</v>
          </cell>
          <cell r="D7634" t="str">
            <v>FLEXTUENTI</v>
          </cell>
          <cell r="E7634" t="str">
            <v>DESPACHO</v>
          </cell>
          <cell r="F7634" t="str">
            <v>NORMAL</v>
          </cell>
          <cell r="G7634" t="str">
            <v>TF88798</v>
          </cell>
          <cell r="H7634">
            <v>44908</v>
          </cell>
          <cell r="I7634" t="str">
            <v>ENTREGADO</v>
          </cell>
          <cell r="J7634">
            <v>44909</v>
          </cell>
          <cell r="K7634" t="str">
            <v>Karla Cordova</v>
          </cell>
          <cell r="L7634" t="str">
            <v>TARQUI PSJE 2DO 20 NO MNZ 1529 VILLA 1  4TO PSJE 38B NO</v>
          </cell>
          <cell r="M7634" t="str">
            <v>0953472941</v>
          </cell>
          <cell r="N7634" t="str">
            <v>0991000282/0960632799</v>
          </cell>
          <cell r="O7634" t="str">
            <v/>
          </cell>
          <cell r="P7634" t="str">
            <v>GUAYAQUIL</v>
          </cell>
          <cell r="Q7634" t="str">
            <v>GUAYAQUIL</v>
          </cell>
          <cell r="R7634" t="str">
            <v>GUAYAS</v>
          </cell>
          <cell r="T7634" t="str">
            <v>ITSACOURIER</v>
          </cell>
          <cell r="U7634" t="str">
            <v>FLEXNETUIO_GYE</v>
          </cell>
          <cell r="V7634">
            <v>1</v>
          </cell>
          <cell r="W7634">
            <v>1</v>
          </cell>
          <cell r="X7634" t="str">
            <v>FLEXNET ECUADOR - FLEXTUENTI</v>
          </cell>
          <cell r="Y7634" t="str">
            <v>CALLE 28 DE JUNIO S/N Y GARCIA MORENO ENTRADA LLANO GRANDE</v>
          </cell>
        </row>
        <row r="7635">
          <cell r="A7635" t="str">
            <v>414361377</v>
          </cell>
          <cell r="B7635">
            <v>478900</v>
          </cell>
          <cell r="C7635" t="str">
            <v>414361377</v>
          </cell>
          <cell r="D7635" t="str">
            <v>FLEXTUENTI</v>
          </cell>
          <cell r="E7635" t="str">
            <v>DESPACHO</v>
          </cell>
          <cell r="F7635" t="str">
            <v>NORMAL</v>
          </cell>
          <cell r="G7635" t="str">
            <v>031080414361377</v>
          </cell>
          <cell r="H7635">
            <v>44908</v>
          </cell>
          <cell r="I7635" t="str">
            <v>ENTREGADO</v>
          </cell>
          <cell r="J7635">
            <v>44909</v>
          </cell>
          <cell r="K7635" t="str">
            <v>Marcos lino Zuniga huacon</v>
          </cell>
          <cell r="L7635" t="str">
            <v>LA AURORA AV 18 DE AGOSTO  MZ3 SL CALLE SATURNINO ZUNIGA</v>
          </cell>
          <cell r="M7635" t="str">
            <v>0923916365</v>
          </cell>
          <cell r="N7635" t="str">
            <v>0959982267/0990102857</v>
          </cell>
          <cell r="O7635" t="str">
            <v/>
          </cell>
          <cell r="P7635" t="str">
            <v>DAULE</v>
          </cell>
          <cell r="Q7635" t="str">
            <v>DAULE</v>
          </cell>
          <cell r="R7635" t="str">
            <v>GUAYAS</v>
          </cell>
          <cell r="T7635" t="str">
            <v>TRAMACO</v>
          </cell>
          <cell r="U7635" t="str">
            <v>FLEXNETUIO_PROVINCIA</v>
          </cell>
          <cell r="V7635">
            <v>1</v>
          </cell>
          <cell r="W7635">
            <v>1</v>
          </cell>
          <cell r="X7635" t="str">
            <v>FLEXNET ECUADOR - FLEXTUENTI</v>
          </cell>
          <cell r="Y7635" t="str">
            <v>CALLE 28 DE JUNIO S/N Y GARCIA MORENO ENTRADA LLANO GRANDE</v>
          </cell>
        </row>
        <row r="7636">
          <cell r="A7636" t="str">
            <v>414362630</v>
          </cell>
          <cell r="B7636">
            <v>478901</v>
          </cell>
          <cell r="C7636" t="str">
            <v>414362630</v>
          </cell>
          <cell r="D7636" t="str">
            <v>FLEXTUENTI</v>
          </cell>
          <cell r="E7636" t="str">
            <v>DESPACHO</v>
          </cell>
          <cell r="F7636" t="str">
            <v>NORMAL</v>
          </cell>
          <cell r="G7636" t="str">
            <v>IC3844</v>
          </cell>
          <cell r="H7636">
            <v>44908</v>
          </cell>
          <cell r="I7636" t="str">
            <v>ENTREGADO</v>
          </cell>
          <cell r="J7636">
            <v>44910</v>
          </cell>
          <cell r="K7636" t="str">
            <v>Flavia Magdalena Villa Tuba</v>
          </cell>
          <cell r="L7636" t="str">
            <v>VALLE CALLE SN  SNB  VIA SAN BARTOLOME</v>
          </cell>
          <cell r="M7636" t="str">
            <v>0102936192</v>
          </cell>
          <cell r="N7636" t="str">
            <v>0979656391/0995945804</v>
          </cell>
          <cell r="O7636" t="str">
            <v/>
          </cell>
          <cell r="P7636" t="str">
            <v>CUENCA</v>
          </cell>
          <cell r="Q7636" t="str">
            <v>CUENCA</v>
          </cell>
          <cell r="R7636" t="str">
            <v>AZUAY</v>
          </cell>
          <cell r="T7636" t="str">
            <v>ITSACOURIER</v>
          </cell>
          <cell r="U7636" t="str">
            <v>FLEXNETUIO_PROVINCIA</v>
          </cell>
          <cell r="V7636">
            <v>1</v>
          </cell>
          <cell r="W7636">
            <v>1</v>
          </cell>
          <cell r="X7636" t="str">
            <v>FLEXNET ECUADOR - FLEXTUENTI</v>
          </cell>
          <cell r="Y7636" t="str">
            <v>CALLE 28 DE JUNIO S/N Y GARCIA MORENO ENTRADA LLANO GRANDE</v>
          </cell>
        </row>
        <row r="7637">
          <cell r="A7637" t="str">
            <v>414362651</v>
          </cell>
          <cell r="B7637">
            <v>478902</v>
          </cell>
          <cell r="C7637" t="str">
            <v>414362651</v>
          </cell>
          <cell r="D7637" t="str">
            <v>FLEXTUENTI</v>
          </cell>
          <cell r="E7637" t="str">
            <v>DESPACHO</v>
          </cell>
          <cell r="F7637" t="str">
            <v>NORMAL</v>
          </cell>
          <cell r="G7637" t="str">
            <v>FT75254</v>
          </cell>
          <cell r="H7637">
            <v>44908</v>
          </cell>
          <cell r="I7637" t="str">
            <v>ENTREGADO</v>
          </cell>
          <cell r="J7637">
            <v>44909</v>
          </cell>
          <cell r="K7637" t="str">
            <v>Camilo Correa</v>
          </cell>
          <cell r="L7637" t="str">
            <v>POMASQUI CALLE EMILIO ESTRADA ICAZA  S6 559  JORGE SWEET</v>
          </cell>
          <cell r="M7637" t="str">
            <v>1725520694</v>
          </cell>
          <cell r="N7637" t="str">
            <v>0958940440/0998555911</v>
          </cell>
          <cell r="O7637" t="str">
            <v/>
          </cell>
          <cell r="P7637" t="str">
            <v>QUITO</v>
          </cell>
          <cell r="Q7637" t="str">
            <v>QUITO</v>
          </cell>
          <cell r="R7637" t="str">
            <v>PICHINCHA</v>
          </cell>
          <cell r="T7637" t="str">
            <v>FLEXTRANS UIO</v>
          </cell>
          <cell r="U7637" t="str">
            <v>FLEXNETUIO_LOCAL</v>
          </cell>
          <cell r="V7637">
            <v>1</v>
          </cell>
          <cell r="W7637">
            <v>1</v>
          </cell>
          <cell r="X7637" t="str">
            <v>FLEXNET ECUADOR - FLEXTUENTI</v>
          </cell>
          <cell r="Y7637" t="str">
            <v>CALLE 28 DE JUNIO S/N Y GARCIA MORENO ENTRADA LLANO GRANDE</v>
          </cell>
        </row>
        <row r="7638">
          <cell r="A7638" t="str">
            <v>414362668</v>
          </cell>
          <cell r="B7638">
            <v>478903</v>
          </cell>
          <cell r="C7638" t="str">
            <v>414362668</v>
          </cell>
          <cell r="D7638" t="str">
            <v>FLEXTUENTI</v>
          </cell>
          <cell r="E7638" t="str">
            <v>DESPACHO</v>
          </cell>
          <cell r="F7638" t="str">
            <v>NORMAL</v>
          </cell>
          <cell r="G7638" t="str">
            <v>031080414362668</v>
          </cell>
          <cell r="H7638">
            <v>44908</v>
          </cell>
          <cell r="I7638" t="str">
            <v>ENTREGADO</v>
          </cell>
          <cell r="J7638">
            <v>44909</v>
          </cell>
          <cell r="K7638" t="str">
            <v>Diana Valencia</v>
          </cell>
          <cell r="L7638" t="str">
            <v>VUELTA LARGA CALLE D  SN  TRONCAL  DEL PACIFICO</v>
          </cell>
          <cell r="M7638" t="str">
            <v>0804191922</v>
          </cell>
          <cell r="N7638" t="str">
            <v>0963460443/0999390117</v>
          </cell>
          <cell r="O7638" t="str">
            <v/>
          </cell>
          <cell r="P7638" t="str">
            <v>ESMERALDAS</v>
          </cell>
          <cell r="Q7638" t="str">
            <v>ESMERALDAS</v>
          </cell>
          <cell r="R7638" t="str">
            <v>ESMERALDAS</v>
          </cell>
          <cell r="T7638" t="str">
            <v>TRAMACO</v>
          </cell>
          <cell r="U7638" t="str">
            <v>FLEXNETUIO_PROVINCIA</v>
          </cell>
          <cell r="V7638">
            <v>1</v>
          </cell>
          <cell r="W7638">
            <v>1</v>
          </cell>
          <cell r="X7638" t="str">
            <v>FLEXNET ECUADOR - FLEXTUENTI</v>
          </cell>
          <cell r="Y7638" t="str">
            <v>CALLE 28 DE JUNIO S/N Y GARCIA MORENO ENTRADA LLANO GRANDE</v>
          </cell>
        </row>
        <row r="7639">
          <cell r="A7639" t="str">
            <v>414362697</v>
          </cell>
          <cell r="B7639">
            <v>478904</v>
          </cell>
          <cell r="C7639" t="str">
            <v>414362697</v>
          </cell>
          <cell r="D7639" t="str">
            <v>FLEXTUENTI</v>
          </cell>
          <cell r="E7639" t="str">
            <v>DESPACHO</v>
          </cell>
          <cell r="F7639" t="str">
            <v>NORMAL</v>
          </cell>
          <cell r="G7639" t="str">
            <v>031080414362697</v>
          </cell>
          <cell r="H7639">
            <v>44908</v>
          </cell>
          <cell r="I7639" t="str">
            <v>ENTREGADO</v>
          </cell>
          <cell r="J7639">
            <v>44911</v>
          </cell>
          <cell r="K7639" t="str">
            <v>Jorge Mejia</v>
          </cell>
          <cell r="L7639" t="str">
            <v>CAMILO PONCE ENRIQUEZ CALLE  E25  SN  GRAL VILLA</v>
          </cell>
          <cell r="M7639" t="str">
            <v>0923721575</v>
          </cell>
          <cell r="N7639" t="str">
            <v>0997503901/0961911942</v>
          </cell>
          <cell r="O7639" t="str">
            <v/>
          </cell>
          <cell r="P7639" t="str">
            <v>CAMILO PONCE ENRIQUEZ</v>
          </cell>
          <cell r="Q7639" t="str">
            <v>CAMILO PONCE ENRIQUEZ</v>
          </cell>
          <cell r="R7639" t="str">
            <v>AZUAY</v>
          </cell>
          <cell r="T7639" t="str">
            <v>TRAMACO</v>
          </cell>
          <cell r="U7639" t="str">
            <v>FLEXNETUIO_PROVINCIA</v>
          </cell>
          <cell r="V7639">
            <v>1</v>
          </cell>
          <cell r="W7639">
            <v>1</v>
          </cell>
          <cell r="X7639" t="str">
            <v>FLEXNET ECUADOR - FLEXTUENTI</v>
          </cell>
          <cell r="Y7639" t="str">
            <v>CALLE 28 DE JUNIO S/N Y GARCIA MORENO ENTRADA LLANO GRANDE</v>
          </cell>
        </row>
        <row r="7640">
          <cell r="A7640" t="str">
            <v>414362712</v>
          </cell>
          <cell r="B7640">
            <v>478905</v>
          </cell>
          <cell r="C7640" t="str">
            <v>414362712</v>
          </cell>
          <cell r="D7640" t="str">
            <v>FLEXTUENTI</v>
          </cell>
          <cell r="E7640" t="str">
            <v>DESPACHO</v>
          </cell>
          <cell r="F7640" t="str">
            <v>NORMAL</v>
          </cell>
          <cell r="G7640" t="str">
            <v>031080414362712</v>
          </cell>
          <cell r="H7640">
            <v>44908</v>
          </cell>
          <cell r="I7640" t="str">
            <v>ENTREGADO</v>
          </cell>
          <cell r="J7640">
            <v>44909</v>
          </cell>
          <cell r="K7640" t="str">
            <v>Maria Jose Albuja Bravo</v>
          </cell>
          <cell r="L7640" t="str">
            <v>BOMBOLI VIA A CHONE  CASA 9  CALLE DINAMARCA</v>
          </cell>
          <cell r="M7640" t="str">
            <v>1726569765</v>
          </cell>
          <cell r="N7640" t="str">
            <v>0987645598/0987874806</v>
          </cell>
          <cell r="O7640" t="str">
            <v/>
          </cell>
          <cell r="P7640" t="str">
            <v>SANTO DOMINGO</v>
          </cell>
          <cell r="Q7640" t="str">
            <v>SANTO DOMINGO</v>
          </cell>
          <cell r="R7640" t="str">
            <v>SANTO DOMINGO DE LOS TSACHILAS</v>
          </cell>
          <cell r="T7640" t="str">
            <v>TRAMACO</v>
          </cell>
          <cell r="U7640" t="str">
            <v>FLEXNETUIO_PROVINCIA</v>
          </cell>
          <cell r="V7640">
            <v>1</v>
          </cell>
          <cell r="W7640">
            <v>1</v>
          </cell>
          <cell r="X7640" t="str">
            <v>FLEXNET ECUADOR - FLEXTUENTI</v>
          </cell>
          <cell r="Y7640" t="str">
            <v>CALLE 28 DE JUNIO S/N Y GARCIA MORENO ENTRADA LLANO GRANDE</v>
          </cell>
        </row>
        <row r="7641">
          <cell r="A7641" t="str">
            <v>414362734</v>
          </cell>
          <cell r="B7641">
            <v>478906</v>
          </cell>
          <cell r="C7641" t="str">
            <v>414362734</v>
          </cell>
          <cell r="D7641" t="str">
            <v>FLEXTUENTI</v>
          </cell>
          <cell r="E7641" t="str">
            <v>DESPACHO</v>
          </cell>
          <cell r="F7641" t="str">
            <v>NORMAL</v>
          </cell>
          <cell r="G7641" t="str">
            <v>031080414362734</v>
          </cell>
          <cell r="H7641">
            <v>44908</v>
          </cell>
          <cell r="I7641" t="str">
            <v>ENTREGADO</v>
          </cell>
          <cell r="J7641">
            <v>44909</v>
          </cell>
          <cell r="K7641" t="str">
            <v>Fausto Morales</v>
          </cell>
          <cell r="L7641" t="str">
            <v>CELIANO MONGE   AV LOS ATIS  SN  AV VICTOR HUGO</v>
          </cell>
          <cell r="M7641" t="str">
            <v>1804888673</v>
          </cell>
          <cell r="N7641" t="str">
            <v>0984539260/0995335141</v>
          </cell>
          <cell r="O7641" t="str">
            <v/>
          </cell>
          <cell r="P7641" t="str">
            <v>AMBATO</v>
          </cell>
          <cell r="Q7641" t="str">
            <v>AMBATO</v>
          </cell>
          <cell r="R7641" t="str">
            <v>TUNGURAHUA</v>
          </cell>
          <cell r="S7641" t="str">
            <v>AMBATO</v>
          </cell>
          <cell r="T7641" t="str">
            <v>TRAMACO</v>
          </cell>
          <cell r="U7641" t="str">
            <v>FLEXNETUIO_PROVINCIA</v>
          </cell>
          <cell r="V7641">
            <v>1</v>
          </cell>
          <cell r="W7641">
            <v>1</v>
          </cell>
          <cell r="X7641" t="str">
            <v>FLEXNET ECUADOR - FLEXTUENTI</v>
          </cell>
          <cell r="Y7641" t="str">
            <v>CALLE 28 DE JUNIO S/N Y GARCIA MORENO ENTRADA LLANO GRANDE</v>
          </cell>
        </row>
        <row r="7642">
          <cell r="A7642" t="str">
            <v>414362755</v>
          </cell>
          <cell r="B7642">
            <v>478907</v>
          </cell>
          <cell r="C7642" t="str">
            <v>414362755</v>
          </cell>
          <cell r="D7642" t="str">
            <v>FLEXTUENTI</v>
          </cell>
          <cell r="E7642" t="str">
            <v>DESPACHO</v>
          </cell>
          <cell r="F7642" t="str">
            <v>NORMAL</v>
          </cell>
          <cell r="G7642" t="str">
            <v>031080414362755</v>
          </cell>
          <cell r="H7642">
            <v>44908</v>
          </cell>
          <cell r="I7642" t="str">
            <v>ENTREGADO</v>
          </cell>
          <cell r="J7642">
            <v>44911</v>
          </cell>
          <cell r="K7642" t="str">
            <v>Luis German Santacruz Folleco</v>
          </cell>
          <cell r="L7642" t="str">
            <v>QUERO   CALLE PEDRO FERMIN CEVALLOS  SN  AV 17 DE ABRIL</v>
          </cell>
          <cell r="M7642" t="str">
            <v>1723153365</v>
          </cell>
          <cell r="N7642" t="str">
            <v>0987547232/0987547232</v>
          </cell>
          <cell r="O7642" t="str">
            <v/>
          </cell>
          <cell r="P7642" t="str">
            <v>QUERO</v>
          </cell>
          <cell r="Q7642" t="str">
            <v>QUERO</v>
          </cell>
          <cell r="R7642" t="str">
            <v>TUNGURAHUA</v>
          </cell>
          <cell r="T7642" t="str">
            <v>TRAMACO</v>
          </cell>
          <cell r="U7642" t="str">
            <v>FLEXNETUIO_PROVINCIA</v>
          </cell>
          <cell r="V7642">
            <v>1</v>
          </cell>
          <cell r="W7642">
            <v>1</v>
          </cell>
          <cell r="X7642" t="str">
            <v>FLEXNET ECUADOR - FLEXTUENTI</v>
          </cell>
          <cell r="Y7642" t="str">
            <v>CALLE 28 DE JUNIO S/N Y GARCIA MORENO ENTRADA LLANO GRANDE</v>
          </cell>
        </row>
        <row r="7643">
          <cell r="A7643" t="str">
            <v>414362760</v>
          </cell>
          <cell r="B7643">
            <v>478908</v>
          </cell>
          <cell r="C7643" t="str">
            <v>414362760</v>
          </cell>
          <cell r="D7643" t="str">
            <v>FLEXTUENTI</v>
          </cell>
          <cell r="E7643" t="str">
            <v>DESPACHO</v>
          </cell>
          <cell r="F7643" t="str">
            <v>NORMAL</v>
          </cell>
          <cell r="G7643" t="str">
            <v>FT75263</v>
          </cell>
          <cell r="H7643">
            <v>44908</v>
          </cell>
          <cell r="I7643" t="str">
            <v>ENTREGADO</v>
          </cell>
          <cell r="J7643">
            <v>44909</v>
          </cell>
          <cell r="K7643" t="str">
            <v>samuel escalante</v>
          </cell>
          <cell r="L7643" t="str">
            <v>CUMBAYA CALLE FRANCISCO DE ASIS 26  MARIA EUFRASIA</v>
          </cell>
          <cell r="M7643" t="str">
            <v>1760823672</v>
          </cell>
          <cell r="N7643" t="str">
            <v>0983157815/0983157815</v>
          </cell>
          <cell r="O7643" t="str">
            <v/>
          </cell>
          <cell r="P7643" t="str">
            <v>QUITO</v>
          </cell>
          <cell r="Q7643" t="str">
            <v>QUITO</v>
          </cell>
          <cell r="R7643" t="str">
            <v>PICHINCHA</v>
          </cell>
          <cell r="T7643" t="str">
            <v>FLEXTRANS UIO</v>
          </cell>
          <cell r="U7643" t="str">
            <v>FLEXNETUIO_LOCAL</v>
          </cell>
          <cell r="V7643">
            <v>1</v>
          </cell>
          <cell r="W7643">
            <v>1</v>
          </cell>
          <cell r="X7643" t="str">
            <v>FLEXNET ECUADOR - FLEXTUENTI</v>
          </cell>
          <cell r="Y7643" t="str">
            <v>CALLE 28 DE JUNIO S/N Y GARCIA MORENO ENTRADA LLANO GRANDE</v>
          </cell>
        </row>
        <row r="7644">
          <cell r="A7644" t="str">
            <v>414362761</v>
          </cell>
          <cell r="B7644">
            <v>478909</v>
          </cell>
          <cell r="C7644" t="str">
            <v>414362761</v>
          </cell>
          <cell r="D7644" t="str">
            <v>FLEXTUENTI</v>
          </cell>
          <cell r="E7644" t="str">
            <v>DESPACHO</v>
          </cell>
          <cell r="F7644" t="str">
            <v>NORMAL</v>
          </cell>
          <cell r="G7644" t="str">
            <v>FT75253</v>
          </cell>
          <cell r="H7644">
            <v>44908</v>
          </cell>
          <cell r="I7644" t="str">
            <v>ENTREGADO</v>
          </cell>
          <cell r="J7644">
            <v>44909</v>
          </cell>
          <cell r="K7644" t="str">
            <v>michelle carolina marquez moros</v>
          </cell>
          <cell r="L7644" t="str">
            <v>KENNEDY CALLE APARICIO RIVADENEIRA E5 45  CALLE ROBERTO PAEZ</v>
          </cell>
          <cell r="M7644" t="str">
            <v>1760762573</v>
          </cell>
          <cell r="N7644" t="str">
            <v>0987663209/0987839402</v>
          </cell>
          <cell r="O7644" t="str">
            <v/>
          </cell>
          <cell r="P7644" t="str">
            <v>QUITO</v>
          </cell>
          <cell r="Q7644" t="str">
            <v>QUITO</v>
          </cell>
          <cell r="R7644" t="str">
            <v>PICHINCHA</v>
          </cell>
          <cell r="T7644" t="str">
            <v>FLEXTRANS UIO</v>
          </cell>
          <cell r="U7644" t="str">
            <v>FLEXNETUIO_LOCAL</v>
          </cell>
          <cell r="V7644">
            <v>1</v>
          </cell>
          <cell r="W7644">
            <v>1</v>
          </cell>
          <cell r="X7644" t="str">
            <v>FLEXNET ECUADOR - FLEXTUENTI</v>
          </cell>
          <cell r="Y7644" t="str">
            <v>CALLE 28 DE JUNIO S/N Y GARCIA MORENO ENTRADA LLANO GRANDE</v>
          </cell>
        </row>
        <row r="7645">
          <cell r="A7645" t="str">
            <v>414362766</v>
          </cell>
          <cell r="B7645">
            <v>478910</v>
          </cell>
          <cell r="C7645" t="str">
            <v>414362766</v>
          </cell>
          <cell r="D7645" t="str">
            <v>FLEXTUENTI</v>
          </cell>
          <cell r="E7645" t="str">
            <v>DESPACHO</v>
          </cell>
          <cell r="F7645" t="str">
            <v>NORMAL</v>
          </cell>
          <cell r="G7645" t="str">
            <v>FT75252</v>
          </cell>
          <cell r="H7645">
            <v>44908</v>
          </cell>
          <cell r="I7645" t="str">
            <v>ENTREGADO</v>
          </cell>
          <cell r="J7645">
            <v>44909</v>
          </cell>
          <cell r="K7645" t="str">
            <v>Gabriela Ron</v>
          </cell>
          <cell r="L7645" t="str">
            <v>INAQUITO AV 6 DE DICIEMBRE SN JUAN BOUSSINGAULT</v>
          </cell>
          <cell r="M7645" t="str">
            <v>1716028467</v>
          </cell>
          <cell r="N7645" t="str">
            <v>0990372443/0990372443</v>
          </cell>
          <cell r="O7645" t="str">
            <v/>
          </cell>
          <cell r="P7645" t="str">
            <v>QUITO</v>
          </cell>
          <cell r="Q7645" t="str">
            <v>QUITO</v>
          </cell>
          <cell r="R7645" t="str">
            <v>PICHINCHA</v>
          </cell>
          <cell r="T7645" t="str">
            <v>FLEXTRANS UIO</v>
          </cell>
          <cell r="U7645" t="str">
            <v>FLEXNETUIO_LOCAL</v>
          </cell>
          <cell r="V7645">
            <v>1</v>
          </cell>
          <cell r="W7645">
            <v>1</v>
          </cell>
          <cell r="X7645" t="str">
            <v>FLEXNET ECUADOR - FLEXTUENTI</v>
          </cell>
          <cell r="Y7645" t="str">
            <v>CALLE 28 DE JUNIO S/N Y GARCIA MORENO ENTRADA LLANO GRANDE</v>
          </cell>
        </row>
        <row r="7646">
          <cell r="A7646" t="str">
            <v>414371874</v>
          </cell>
          <cell r="B7646">
            <v>478913</v>
          </cell>
          <cell r="C7646" t="str">
            <v>414371874</v>
          </cell>
          <cell r="D7646" t="str">
            <v>FLEXTUENTI</v>
          </cell>
          <cell r="E7646" t="str">
            <v>DESPACHO</v>
          </cell>
          <cell r="F7646" t="str">
            <v>NORMAL</v>
          </cell>
          <cell r="G7646" t="str">
            <v>031080414371874</v>
          </cell>
          <cell r="H7646">
            <v>44908</v>
          </cell>
          <cell r="I7646" t="str">
            <v>ENTREGADO</v>
          </cell>
          <cell r="J7646">
            <v>44911</v>
          </cell>
          <cell r="K7646" t="str">
            <v>Maria Jama</v>
          </cell>
          <cell r="L7646" t="str">
            <v>PEDERNALES CALLE E15  SN  GARCIA MORENO</v>
          </cell>
          <cell r="M7646" t="str">
            <v>1315744597</v>
          </cell>
          <cell r="N7646" t="str">
            <v>0996710758/0996710758</v>
          </cell>
          <cell r="O7646" t="str">
            <v/>
          </cell>
          <cell r="P7646" t="str">
            <v>PEDERNALES</v>
          </cell>
          <cell r="Q7646" t="str">
            <v>PEDERNALES</v>
          </cell>
          <cell r="R7646" t="str">
            <v>MANABI</v>
          </cell>
          <cell r="T7646" t="str">
            <v>TRAMACO</v>
          </cell>
          <cell r="U7646" t="str">
            <v>FLEXNETUIO_PROVINCIA</v>
          </cell>
          <cell r="V7646">
            <v>1</v>
          </cell>
          <cell r="W7646">
            <v>1</v>
          </cell>
          <cell r="X7646" t="str">
            <v>FLEXNET ECUADOR - FLEXTUENTI</v>
          </cell>
          <cell r="Y7646" t="str">
            <v>CALLE 28 DE JUNIO S/N Y GARCIA MORENO ENTRADA LLANO GRANDE</v>
          </cell>
        </row>
        <row r="7647">
          <cell r="A7647" t="str">
            <v>414371889</v>
          </cell>
          <cell r="B7647">
            <v>478914</v>
          </cell>
          <cell r="C7647" t="str">
            <v>414371889</v>
          </cell>
          <cell r="D7647" t="str">
            <v>FLEXTUENTI</v>
          </cell>
          <cell r="E7647" t="str">
            <v>DESPACHO</v>
          </cell>
          <cell r="F7647" t="str">
            <v>NORMAL</v>
          </cell>
          <cell r="G7647" t="str">
            <v>031080414371889</v>
          </cell>
          <cell r="H7647">
            <v>44908</v>
          </cell>
          <cell r="I7647" t="str">
            <v>ENTREGADO</v>
          </cell>
          <cell r="J7647">
            <v>44914</v>
          </cell>
          <cell r="K7647" t="str">
            <v>MILTON ANDRES CASA YANEZ</v>
          </cell>
          <cell r="L7647" t="str">
            <v>TANICUCHI  ELOY ALFARO  SN ALBERTO ENRIQUEZ</v>
          </cell>
          <cell r="M7647" t="str">
            <v>0503279036</v>
          </cell>
          <cell r="N7647" t="str">
            <v>0985520099/0983463611</v>
          </cell>
          <cell r="O7647" t="str">
            <v/>
          </cell>
          <cell r="P7647" t="str">
            <v>LATACUNGA</v>
          </cell>
          <cell r="Q7647" t="str">
            <v>LATACUNGA</v>
          </cell>
          <cell r="R7647" t="str">
            <v>COTOPAXI</v>
          </cell>
          <cell r="T7647" t="str">
            <v>TRAMACO</v>
          </cell>
          <cell r="U7647" t="str">
            <v>FLEXNETUIO_PROVINCIA</v>
          </cell>
          <cell r="V7647">
            <v>1</v>
          </cell>
          <cell r="W7647">
            <v>1</v>
          </cell>
          <cell r="X7647" t="str">
            <v>FLEXNET ECUADOR - FLEXTUENTI</v>
          </cell>
          <cell r="Y7647" t="str">
            <v>CALLE 28 DE JUNIO S/N Y GARCIA MORENO ENTRADA LLANO GRANDE</v>
          </cell>
        </row>
        <row r="7648">
          <cell r="A7648" t="str">
            <v>414371900</v>
          </cell>
          <cell r="B7648">
            <v>478915</v>
          </cell>
          <cell r="C7648" t="str">
            <v>414371900</v>
          </cell>
          <cell r="D7648" t="str">
            <v>FLEXTUENTI</v>
          </cell>
          <cell r="E7648" t="str">
            <v>DESPACHO</v>
          </cell>
          <cell r="F7648" t="str">
            <v>NORMAL</v>
          </cell>
          <cell r="G7648" t="str">
            <v>031080414371900</v>
          </cell>
          <cell r="H7648">
            <v>44908</v>
          </cell>
          <cell r="I7648" t="str">
            <v>ENTREGADO</v>
          </cell>
          <cell r="J7648">
            <v>44909</v>
          </cell>
          <cell r="K7648" t="str">
            <v>Esteban CURIPALLO</v>
          </cell>
          <cell r="L7648" t="str">
            <v>HUACHI LORETO   CALLE GUSTAVO BECKER N07 81 CALLE ANTONIO MACHADO</v>
          </cell>
          <cell r="M7648" t="str">
            <v>1803206455</v>
          </cell>
          <cell r="N7648" t="str">
            <v>0961469902/0961469936</v>
          </cell>
          <cell r="O7648" t="str">
            <v/>
          </cell>
          <cell r="P7648" t="str">
            <v>AMBATO</v>
          </cell>
          <cell r="Q7648" t="str">
            <v>AMBATO</v>
          </cell>
          <cell r="R7648" t="str">
            <v>TUNGURAHUA</v>
          </cell>
          <cell r="S7648" t="str">
            <v>AMBATO</v>
          </cell>
          <cell r="T7648" t="str">
            <v>TRAMACO</v>
          </cell>
          <cell r="U7648" t="str">
            <v>FLEXNETUIO_PROVINCIA</v>
          </cell>
          <cell r="V7648">
            <v>1</v>
          </cell>
          <cell r="W7648">
            <v>1</v>
          </cell>
          <cell r="X7648" t="str">
            <v>FLEXNET ECUADOR - FLEXTUENTI</v>
          </cell>
          <cell r="Y7648" t="str">
            <v>CALLE 28 DE JUNIO S/N Y GARCIA MORENO ENTRADA LLANO GRANDE</v>
          </cell>
        </row>
        <row r="7649">
          <cell r="A7649" t="str">
            <v>414371916</v>
          </cell>
          <cell r="B7649">
            <v>478916</v>
          </cell>
          <cell r="C7649" t="str">
            <v>414371916</v>
          </cell>
          <cell r="D7649" t="str">
            <v>FLEXTUENTI</v>
          </cell>
          <cell r="E7649" t="str">
            <v>DESPACHO</v>
          </cell>
          <cell r="F7649" t="str">
            <v>NORMAL</v>
          </cell>
          <cell r="G7649" t="str">
            <v>FT75251</v>
          </cell>
          <cell r="H7649">
            <v>44908</v>
          </cell>
          <cell r="I7649" t="str">
            <v>ENTREGADO</v>
          </cell>
          <cell r="J7649">
            <v>44909</v>
          </cell>
          <cell r="K7649" t="str">
            <v>Magdalena Naranjo</v>
          </cell>
          <cell r="L7649" t="str">
            <v>SOLANDA  AV  CUSUBAMBA S26 53  OE2H</v>
          </cell>
          <cell r="M7649" t="str">
            <v>1703668937</v>
          </cell>
          <cell r="N7649" t="str">
            <v>0992923632/0962881569</v>
          </cell>
          <cell r="O7649" t="str">
            <v/>
          </cell>
          <cell r="P7649" t="str">
            <v>QUITO</v>
          </cell>
          <cell r="Q7649" t="str">
            <v>QUITO</v>
          </cell>
          <cell r="R7649" t="str">
            <v>PICHINCHA</v>
          </cell>
          <cell r="T7649" t="str">
            <v>FLEXTRANS UIO</v>
          </cell>
          <cell r="U7649" t="str">
            <v>FLEXNETUIO_LOCAL</v>
          </cell>
          <cell r="V7649">
            <v>1</v>
          </cell>
          <cell r="W7649">
            <v>1</v>
          </cell>
          <cell r="X7649" t="str">
            <v>FLEXNET ECUADOR - FLEXTUENTI</v>
          </cell>
          <cell r="Y7649" t="str">
            <v>CALLE 28 DE JUNIO S/N Y GARCIA MORENO ENTRADA LLANO GRANDE</v>
          </cell>
        </row>
        <row r="7650">
          <cell r="A7650" t="str">
            <v>414371917</v>
          </cell>
          <cell r="B7650">
            <v>478917</v>
          </cell>
          <cell r="C7650" t="str">
            <v>414371917</v>
          </cell>
          <cell r="D7650" t="str">
            <v>FLEXTUENTI</v>
          </cell>
          <cell r="E7650" t="str">
            <v>DESPACHO</v>
          </cell>
          <cell r="F7650" t="str">
            <v>NORMAL</v>
          </cell>
          <cell r="G7650" t="str">
            <v>FT75265</v>
          </cell>
          <cell r="H7650">
            <v>44908</v>
          </cell>
          <cell r="I7650" t="str">
            <v>ENTREGADO</v>
          </cell>
          <cell r="J7650">
            <v>44909</v>
          </cell>
          <cell r="K7650" t="str">
            <v>Luis Alfonso Hernandez Munoz</v>
          </cell>
          <cell r="L7650" t="str">
            <v>LA MAGDALENA CALLE PURUHA S10 13 CALLE ZARUMA</v>
          </cell>
          <cell r="M7650" t="str">
            <v>1002287454</v>
          </cell>
          <cell r="N7650" t="str">
            <v>0998393283/0987261444</v>
          </cell>
          <cell r="O7650" t="str">
            <v/>
          </cell>
          <cell r="P7650" t="str">
            <v>QUITO</v>
          </cell>
          <cell r="Q7650" t="str">
            <v>QUITO</v>
          </cell>
          <cell r="R7650" t="str">
            <v>PICHINCHA</v>
          </cell>
          <cell r="T7650" t="str">
            <v>FLEXTRANS UIO</v>
          </cell>
          <cell r="U7650" t="str">
            <v>FLEXNETUIO_LOCAL</v>
          </cell>
          <cell r="V7650">
            <v>1</v>
          </cell>
          <cell r="W7650">
            <v>1</v>
          </cell>
          <cell r="X7650" t="str">
            <v>FLEXNET ECUADOR - FLEXTUENTI</v>
          </cell>
          <cell r="Y7650" t="str">
            <v>CALLE 28 DE JUNIO S/N Y GARCIA MORENO ENTRADA LLANO GRANDE</v>
          </cell>
        </row>
        <row r="7651">
          <cell r="A7651" t="str">
            <v>414371949</v>
          </cell>
          <cell r="B7651">
            <v>478918</v>
          </cell>
          <cell r="C7651" t="str">
            <v>414371949</v>
          </cell>
          <cell r="D7651" t="str">
            <v>FLEXTUENTI</v>
          </cell>
          <cell r="E7651" t="str">
            <v>DESPACHO</v>
          </cell>
          <cell r="F7651" t="str">
            <v>NORMAL</v>
          </cell>
          <cell r="G7651" t="str">
            <v>FT75264</v>
          </cell>
          <cell r="H7651">
            <v>44908</v>
          </cell>
          <cell r="I7651" t="str">
            <v>ENTREGADO</v>
          </cell>
          <cell r="J7651">
            <v>44909</v>
          </cell>
          <cell r="K7651" t="str">
            <v>Segundo Centeno</v>
          </cell>
          <cell r="L7651" t="str">
            <v>CALDERON AV DUCHICELA SN N4G</v>
          </cell>
          <cell r="M7651" t="str">
            <v>1701259556</v>
          </cell>
          <cell r="N7651" t="str">
            <v>0997760121/0999845675</v>
          </cell>
          <cell r="O7651" t="str">
            <v/>
          </cell>
          <cell r="P7651" t="str">
            <v>QUITO</v>
          </cell>
          <cell r="Q7651" t="str">
            <v>QUITO</v>
          </cell>
          <cell r="R7651" t="str">
            <v>PICHINCHA</v>
          </cell>
          <cell r="T7651" t="str">
            <v>FLEXTRANS UIO</v>
          </cell>
          <cell r="U7651" t="str">
            <v>FLEXNETUIO_LOCAL</v>
          </cell>
          <cell r="V7651">
            <v>1</v>
          </cell>
          <cell r="W7651">
            <v>1</v>
          </cell>
          <cell r="X7651" t="str">
            <v>FLEXNET ECUADOR - FLEXTUENTI</v>
          </cell>
          <cell r="Y7651" t="str">
            <v>CALLE 28 DE JUNIO S/N Y GARCIA MORENO ENTRADA LLANO GRANDE</v>
          </cell>
        </row>
        <row r="7652">
          <cell r="A7652" t="str">
            <v>414371957</v>
          </cell>
          <cell r="B7652">
            <v>478920</v>
          </cell>
          <cell r="C7652" t="str">
            <v>414371957</v>
          </cell>
          <cell r="D7652" t="str">
            <v>FLEXTUENTI</v>
          </cell>
          <cell r="E7652" t="str">
            <v>DESPACHO</v>
          </cell>
          <cell r="F7652" t="str">
            <v>NORMAL</v>
          </cell>
          <cell r="G7652" t="str">
            <v>031080414371957</v>
          </cell>
          <cell r="H7652">
            <v>44908</v>
          </cell>
          <cell r="I7652" t="str">
            <v>ENTREGADO</v>
          </cell>
          <cell r="J7652">
            <v>44909</v>
          </cell>
          <cell r="K7652" t="str">
            <v>Paulina Echeverria</v>
          </cell>
          <cell r="L7652" t="str">
            <v>SAGRARIO (IM)  CALLE C20  SN  VIA ARCANGEL</v>
          </cell>
          <cell r="M7652" t="str">
            <v>1004962971</v>
          </cell>
          <cell r="N7652" t="str">
            <v>0985267476/0969208084</v>
          </cell>
          <cell r="O7652" t="str">
            <v/>
          </cell>
          <cell r="P7652" t="str">
            <v>IBARRA</v>
          </cell>
          <cell r="Q7652" t="str">
            <v>IBARRA</v>
          </cell>
          <cell r="R7652" t="str">
            <v>IMBABURA</v>
          </cell>
          <cell r="T7652" t="str">
            <v>TRAMACO</v>
          </cell>
          <cell r="U7652" t="str">
            <v>FLEXNETUIO_PROVINCIA</v>
          </cell>
          <cell r="V7652">
            <v>1</v>
          </cell>
          <cell r="W7652">
            <v>1</v>
          </cell>
          <cell r="X7652" t="str">
            <v>FLEXNET ECUADOR - FLEXTUENTI</v>
          </cell>
          <cell r="Y7652" t="str">
            <v>CALLE 28 DE JUNIO S/N Y GARCIA MORENO ENTRADA LLANO GRANDE</v>
          </cell>
        </row>
        <row r="7653">
          <cell r="A7653" t="str">
            <v>WS414358476</v>
          </cell>
          <cell r="B7653">
            <v>478921</v>
          </cell>
          <cell r="C7653" t="str">
            <v>WS414358476</v>
          </cell>
          <cell r="D7653" t="str">
            <v>FLEXTUENTI</v>
          </cell>
          <cell r="E7653" t="str">
            <v>DESPACHO</v>
          </cell>
          <cell r="F7653" t="str">
            <v>NORMAL</v>
          </cell>
          <cell r="G7653" t="str">
            <v>FT75262</v>
          </cell>
          <cell r="H7653">
            <v>44908</v>
          </cell>
          <cell r="I7653" t="str">
            <v>ENTREGADO</v>
          </cell>
          <cell r="J7653">
            <v>44909</v>
          </cell>
          <cell r="K7653" t="str">
            <v>Christian Lazarus</v>
          </cell>
          <cell r="L7653" t="str">
            <v>INAQUITO WHYMPER SN AV  DIEGO DE ALMAGRO</v>
          </cell>
          <cell r="M7653" t="str">
            <v>1759256579</v>
          </cell>
          <cell r="N7653" t="str">
            <v>0963089340/0963089340</v>
          </cell>
          <cell r="O7653" t="str">
            <v/>
          </cell>
          <cell r="P7653" t="str">
            <v>QUITO</v>
          </cell>
          <cell r="Q7653" t="str">
            <v>QUITO</v>
          </cell>
          <cell r="R7653" t="str">
            <v>PICHINCHA</v>
          </cell>
          <cell r="T7653" t="str">
            <v>FLEXTRANS UIO</v>
          </cell>
          <cell r="U7653" t="str">
            <v>FLEXNETUIO_LOCAL</v>
          </cell>
          <cell r="V7653">
            <v>1</v>
          </cell>
          <cell r="W7653">
            <v>1</v>
          </cell>
          <cell r="X7653" t="str">
            <v>FLEXNET ECUADOR - FLEXTUENTI</v>
          </cell>
          <cell r="Y7653" t="str">
            <v>CALLE 28 DE JUNIO S/N Y GARCIA MORENO ENTRADA LLANO GRANDE</v>
          </cell>
        </row>
        <row r="7654">
          <cell r="A7654" t="str">
            <v>WS414362783</v>
          </cell>
          <cell r="B7654">
            <v>478922</v>
          </cell>
          <cell r="C7654" t="str">
            <v>WS414362783</v>
          </cell>
          <cell r="D7654" t="str">
            <v>FLEXTUENTI</v>
          </cell>
          <cell r="E7654" t="str">
            <v>DESPACHO</v>
          </cell>
          <cell r="F7654" t="str">
            <v>NORMAL</v>
          </cell>
          <cell r="G7654" t="str">
            <v>TF88796</v>
          </cell>
          <cell r="H7654">
            <v>44908</v>
          </cell>
          <cell r="I7654" t="str">
            <v>ENTREGADO</v>
          </cell>
          <cell r="J7654">
            <v>44909</v>
          </cell>
          <cell r="K7654" t="str">
            <v>Dominique Duenas Borbor</v>
          </cell>
          <cell r="L7654" t="str">
            <v>TARQUI  AV ISAAC CABEZAS SN  BALSAMOS</v>
          </cell>
          <cell r="M7654" t="str">
            <v>0918002817</v>
          </cell>
          <cell r="N7654" t="str">
            <v>0998752263/0998752263</v>
          </cell>
          <cell r="O7654" t="str">
            <v/>
          </cell>
          <cell r="P7654" t="str">
            <v>GUAYAQUIL</v>
          </cell>
          <cell r="Q7654" t="str">
            <v>GUAYAQUIL</v>
          </cell>
          <cell r="R7654" t="str">
            <v>GUAYAS</v>
          </cell>
          <cell r="T7654" t="str">
            <v>ITSACOURIER</v>
          </cell>
          <cell r="U7654" t="str">
            <v>FLEXNETUIO_GYE</v>
          </cell>
          <cell r="V7654">
            <v>1</v>
          </cell>
          <cell r="W7654">
            <v>1</v>
          </cell>
          <cell r="X7654" t="str">
            <v>FLEXNET ECUADOR - FLEXTUENTI</v>
          </cell>
          <cell r="Y7654" t="str">
            <v>CALLE 28 DE JUNIO S/N Y GARCIA MORENO ENTRADA LLANO GRANDE</v>
          </cell>
        </row>
        <row r="7655">
          <cell r="A7655" t="str">
            <v>414326320</v>
          </cell>
          <cell r="B7655">
            <v>478872</v>
          </cell>
          <cell r="C7655" t="str">
            <v>414326320</v>
          </cell>
          <cell r="D7655" t="str">
            <v>FLEXTUENTI</v>
          </cell>
          <cell r="E7655" t="str">
            <v>DESPACHO</v>
          </cell>
          <cell r="F7655" t="str">
            <v>NORMAL</v>
          </cell>
          <cell r="G7655" t="str">
            <v>TF88795</v>
          </cell>
          <cell r="H7655">
            <v>44908</v>
          </cell>
          <cell r="I7655" t="str">
            <v>ENTREGADO</v>
          </cell>
          <cell r="J7655">
            <v>44909</v>
          </cell>
          <cell r="K7655" t="str">
            <v>Felix Caballero</v>
          </cell>
          <cell r="L7655" t="str">
            <v>TARQUI CALLE SN  MZ 1979 VILLA 21 AV37</v>
          </cell>
          <cell r="M7655" t="str">
            <v>0930601869</v>
          </cell>
          <cell r="N7655" t="str">
            <v>0959034991/0959034991</v>
          </cell>
          <cell r="O7655" t="str">
            <v/>
          </cell>
          <cell r="P7655" t="str">
            <v>GUAYAQUIL</v>
          </cell>
          <cell r="Q7655" t="str">
            <v>GUAYAQUIL</v>
          </cell>
          <cell r="R7655" t="str">
            <v>GUAYAS</v>
          </cell>
          <cell r="T7655" t="str">
            <v>ITSACOURIER</v>
          </cell>
          <cell r="U7655" t="str">
            <v>FLEXNETUIO_GYE</v>
          </cell>
          <cell r="V7655">
            <v>1</v>
          </cell>
          <cell r="W7655">
            <v>1</v>
          </cell>
          <cell r="X7655" t="str">
            <v>FLEXNET ECUADOR - FLEXTUENTI</v>
          </cell>
          <cell r="Y7655" t="str">
            <v>CALLE 28 DE JUNIO S/N Y GARCIA MORENO ENTRADA LLANO GRANDE</v>
          </cell>
        </row>
        <row r="7656">
          <cell r="A7656" t="str">
            <v>414326435</v>
          </cell>
          <cell r="B7656">
            <v>478873</v>
          </cell>
          <cell r="C7656" t="str">
            <v>414326435</v>
          </cell>
          <cell r="D7656" t="str">
            <v>FLEXTUENTI</v>
          </cell>
          <cell r="E7656" t="str">
            <v>DESPACHO</v>
          </cell>
          <cell r="F7656" t="str">
            <v>NORMAL</v>
          </cell>
          <cell r="G7656" t="str">
            <v>031080414326435</v>
          </cell>
          <cell r="H7656">
            <v>44908</v>
          </cell>
          <cell r="I7656" t="str">
            <v>ENTREGADO</v>
          </cell>
          <cell r="J7656">
            <v>44909</v>
          </cell>
          <cell r="K7656" t="str">
            <v>Kevin Villacis</v>
          </cell>
          <cell r="L7656" t="str">
            <v>ALOASI  CALLE VICTOR VELASCO N01 337  SN O CALLE CARLOS PAZMINO</v>
          </cell>
          <cell r="M7656" t="str">
            <v>1725512485</v>
          </cell>
          <cell r="N7656" t="str">
            <v>0981502966/0994747232</v>
          </cell>
          <cell r="O7656" t="str">
            <v/>
          </cell>
          <cell r="P7656" t="str">
            <v>MACHACHI</v>
          </cell>
          <cell r="Q7656" t="str">
            <v>MEJIA</v>
          </cell>
          <cell r="R7656" t="str">
            <v>PICHINCHA</v>
          </cell>
          <cell r="S7656" t="str">
            <v>MEJIA</v>
          </cell>
          <cell r="T7656" t="str">
            <v>TRAMACO</v>
          </cell>
          <cell r="V7656">
            <v>1</v>
          </cell>
          <cell r="W7656">
            <v>1</v>
          </cell>
          <cell r="X7656" t="str">
            <v>FLEXNET ECUADOR - FLEXTUENTI</v>
          </cell>
          <cell r="Y7656" t="str">
            <v>CALLE 28 DE JUNIO S/N Y GARCIA MORENO ENTRADA LLANO GRANDE</v>
          </cell>
        </row>
        <row r="7657">
          <cell r="A7657" t="str">
            <v>414358534</v>
          </cell>
          <cell r="B7657">
            <v>478874</v>
          </cell>
          <cell r="C7657" t="str">
            <v>414358534</v>
          </cell>
          <cell r="D7657" t="str">
            <v>FLEXTUENTI</v>
          </cell>
          <cell r="E7657" t="str">
            <v>DESPACHO</v>
          </cell>
          <cell r="F7657" t="str">
            <v>NORMAL</v>
          </cell>
          <cell r="G7657" t="str">
            <v>TF88794</v>
          </cell>
          <cell r="H7657">
            <v>44908</v>
          </cell>
          <cell r="I7657" t="str">
            <v>ENTREGADO</v>
          </cell>
          <cell r="J7657">
            <v>44909</v>
          </cell>
          <cell r="K7657" t="str">
            <v>David Romero</v>
          </cell>
          <cell r="L7657" t="str">
            <v>TARQUI CALLE 2DO PASAJE 5 NE  BLOQUE  27  AV JOSE MARIA EGAS</v>
          </cell>
          <cell r="M7657" t="str">
            <v>0917013351</v>
          </cell>
          <cell r="N7657" t="str">
            <v>0999975295/0999975295</v>
          </cell>
          <cell r="O7657" t="str">
            <v/>
          </cell>
          <cell r="P7657" t="str">
            <v>GUAYAQUIL</v>
          </cell>
          <cell r="Q7657" t="str">
            <v>GUAYAQUIL</v>
          </cell>
          <cell r="R7657" t="str">
            <v>GUAYAS</v>
          </cell>
          <cell r="T7657" t="str">
            <v>ITSACOURIER</v>
          </cell>
          <cell r="U7657" t="str">
            <v>FLEXNETUIO_GYE</v>
          </cell>
          <cell r="V7657">
            <v>1</v>
          </cell>
          <cell r="W7657">
            <v>1</v>
          </cell>
          <cell r="X7657" t="str">
            <v>FLEXNET ECUADOR - FLEXTUENTI</v>
          </cell>
          <cell r="Y7657" t="str">
            <v>CALLE 28 DE JUNIO S/N Y GARCIA MORENO ENTRADA LLANO GRANDE</v>
          </cell>
        </row>
        <row r="7658">
          <cell r="A7658" t="str">
            <v>414358628</v>
          </cell>
          <cell r="B7658">
            <v>478876</v>
          </cell>
          <cell r="C7658" t="str">
            <v>414358628</v>
          </cell>
          <cell r="D7658" t="str">
            <v>FLEXTUENTI</v>
          </cell>
          <cell r="E7658" t="str">
            <v>DESPACHO</v>
          </cell>
          <cell r="F7658" t="str">
            <v>NORMAL</v>
          </cell>
          <cell r="G7658" t="str">
            <v>031080414358628</v>
          </cell>
          <cell r="H7658">
            <v>44908</v>
          </cell>
          <cell r="I7658" t="str">
            <v>ENTREGADO</v>
          </cell>
          <cell r="J7658">
            <v>44909</v>
          </cell>
          <cell r="K7658" t="str">
            <v>Maruja Acero</v>
          </cell>
          <cell r="L7658" t="str">
            <v>TULCAN CALLE RAFAEL ARELLANO SN  9 DE OCTUBRE</v>
          </cell>
          <cell r="M7658" t="str">
            <v>0400991519</v>
          </cell>
          <cell r="N7658" t="str">
            <v>0998628858/0979231249</v>
          </cell>
          <cell r="O7658" t="str">
            <v/>
          </cell>
          <cell r="P7658" t="str">
            <v>TULCAN</v>
          </cell>
          <cell r="Q7658" t="str">
            <v>TULCAN</v>
          </cell>
          <cell r="R7658" t="str">
            <v>CARCHI</v>
          </cell>
          <cell r="S7658" t="str">
            <v/>
          </cell>
          <cell r="T7658" t="str">
            <v>TRAMACO</v>
          </cell>
          <cell r="U7658" t="str">
            <v>FLEXNETUIO_PROVINCIA</v>
          </cell>
          <cell r="V7658">
            <v>1</v>
          </cell>
          <cell r="W7658">
            <v>1</v>
          </cell>
          <cell r="X7658" t="str">
            <v>FLEXNET ECUADOR - FLEXTUENTI</v>
          </cell>
          <cell r="Y7658" t="str">
            <v>CALLE 28 DE JUNIO S/N Y GARCIA MORENO ENTRADA LLANO GRANDE</v>
          </cell>
        </row>
        <row r="7659">
          <cell r="A7659" t="str">
            <v>414358667</v>
          </cell>
          <cell r="B7659">
            <v>478877</v>
          </cell>
          <cell r="C7659" t="str">
            <v>414358667</v>
          </cell>
          <cell r="D7659" t="str">
            <v>FLEXTUENTI</v>
          </cell>
          <cell r="E7659" t="str">
            <v>DESPACHO</v>
          </cell>
          <cell r="F7659" t="str">
            <v>NORMAL</v>
          </cell>
          <cell r="G7659" t="str">
            <v>031080414358667</v>
          </cell>
          <cell r="H7659">
            <v>44908</v>
          </cell>
          <cell r="I7659" t="str">
            <v>ENTREGADO</v>
          </cell>
          <cell r="J7659">
            <v>44909</v>
          </cell>
          <cell r="K7659" t="str">
            <v>AZUCENA MARTHA MURILLO DICAO</v>
          </cell>
          <cell r="L7659" t="str">
            <v>SIMON PLATA TORRES    CALLE S6  F SN CALLE N5 5TA</v>
          </cell>
          <cell r="M7659" t="str">
            <v>0920192028</v>
          </cell>
          <cell r="N7659" t="str">
            <v>0985701582/0983411431</v>
          </cell>
          <cell r="O7659" t="str">
            <v/>
          </cell>
          <cell r="P7659" t="str">
            <v>ESMERALDAS</v>
          </cell>
          <cell r="Q7659" t="str">
            <v>ESMERALDAS</v>
          </cell>
          <cell r="R7659" t="str">
            <v>ESMERALDAS</v>
          </cell>
          <cell r="T7659" t="str">
            <v>TRAMACO</v>
          </cell>
          <cell r="U7659" t="str">
            <v>FLEXNETUIO_PROVINCIA</v>
          </cell>
          <cell r="V7659">
            <v>1</v>
          </cell>
          <cell r="W7659">
            <v>1</v>
          </cell>
          <cell r="X7659" t="str">
            <v>FLEXNET ECUADOR - FLEXTUENTI</v>
          </cell>
          <cell r="Y7659" t="str">
            <v>CALLE 28 DE JUNIO S/N Y GARCIA MORENO ENTRADA LLANO GRANDE</v>
          </cell>
        </row>
        <row r="7660">
          <cell r="A7660" t="str">
            <v>4718780</v>
          </cell>
          <cell r="B7660">
            <v>478767</v>
          </cell>
          <cell r="C7660" t="str">
            <v>4718780</v>
          </cell>
          <cell r="D7660" t="str">
            <v>MDELIVERY</v>
          </cell>
          <cell r="E7660" t="str">
            <v>DESPACHO</v>
          </cell>
          <cell r="F7660" t="str">
            <v>DERIVADO PICK UP</v>
          </cell>
          <cell r="G7660" t="str">
            <v>031080004718780</v>
          </cell>
          <cell r="H7660">
            <v>44908</v>
          </cell>
          <cell r="I7660" t="str">
            <v>ENTREGADO</v>
          </cell>
          <cell r="J7660">
            <v>44910</v>
          </cell>
          <cell r="K7660" t="str">
            <v>HOLGUIN ALAY JOSE LUIS</v>
          </cell>
          <cell r="L7660" t="str">
            <v>OFICINA TRAMACO PORTETE</v>
          </cell>
          <cell r="M7660" t="str">
            <v>0922207717</v>
          </cell>
          <cell r="N7660" t="str">
            <v>0967785425</v>
          </cell>
          <cell r="O7660" t="str">
            <v>0967785425</v>
          </cell>
          <cell r="P7660" t="str">
            <v>GUAYAQUIL</v>
          </cell>
          <cell r="Q7660" t="str">
            <v>GUAYAQUIL</v>
          </cell>
          <cell r="R7660" t="str">
            <v>GUAYAS</v>
          </cell>
          <cell r="T7660" t="str">
            <v>TRAMACO</v>
          </cell>
          <cell r="U7660" t="str">
            <v>FLEXNETUIO_GYE</v>
          </cell>
          <cell r="V7660">
            <v>1</v>
          </cell>
          <cell r="W7660">
            <v>1</v>
          </cell>
          <cell r="X7660" t="str">
            <v>FLEXNET ECUADOR - MDELIVERY</v>
          </cell>
          <cell r="Y7660" t="str">
            <v>CALLE 28 DE JUNIO S/N Y GARCIA MORENO ENTRADA LLANO GRANDE</v>
          </cell>
        </row>
        <row r="7661">
          <cell r="A7661" t="str">
            <v>4719341</v>
          </cell>
          <cell r="B7661">
            <v>478768</v>
          </cell>
          <cell r="C7661" t="str">
            <v>4719341</v>
          </cell>
          <cell r="D7661" t="str">
            <v>MDELIVERY</v>
          </cell>
          <cell r="E7661" t="str">
            <v>DESPACHO</v>
          </cell>
          <cell r="F7661" t="str">
            <v>NORMAL</v>
          </cell>
          <cell r="G7661" t="str">
            <v>031080004719341</v>
          </cell>
          <cell r="H7661">
            <v>44908</v>
          </cell>
          <cell r="I7661" t="str">
            <v>ENTREGADO</v>
          </cell>
          <cell r="J7661">
            <v>44909</v>
          </cell>
          <cell r="K7661" t="str">
            <v>TITE TIBANQUIZA DARIO XAVIER</v>
          </cell>
          <cell r="L7661" t="str">
            <v>TULCAN AV VEINTIMILLA  SN  Y JESUS DEL GRAN PODER</v>
          </cell>
          <cell r="M7661" t="str">
            <v>1803772613</v>
          </cell>
          <cell r="N7661" t="str">
            <v>0939978151</v>
          </cell>
          <cell r="O7661" t="str">
            <v>0939978151</v>
          </cell>
          <cell r="P7661" t="str">
            <v>040101</v>
          </cell>
          <cell r="Q7661" t="str">
            <v>TULCAN</v>
          </cell>
          <cell r="R7661" t="str">
            <v>CARCHI</v>
          </cell>
          <cell r="S7661" t="str">
            <v>TULCAN</v>
          </cell>
          <cell r="T7661" t="str">
            <v>TRAMACO</v>
          </cell>
          <cell r="U7661" t="str">
            <v>FLEXNETUIO_PROVINCIA</v>
          </cell>
          <cell r="V7661">
            <v>1</v>
          </cell>
          <cell r="W7661">
            <v>1</v>
          </cell>
          <cell r="X7661" t="str">
            <v>FLEXNET ECUADOR - MDELIVERY</v>
          </cell>
          <cell r="Y7661" t="str">
            <v>CALLE 28 DE JUNIO S/N Y GARCIA MORENO ENTRADA LLANO GRANDE</v>
          </cell>
        </row>
        <row r="7662">
          <cell r="A7662" t="str">
            <v>4719441</v>
          </cell>
          <cell r="B7662">
            <v>478769</v>
          </cell>
          <cell r="C7662" t="str">
            <v>4719441</v>
          </cell>
          <cell r="D7662" t="str">
            <v>MDELIVERY</v>
          </cell>
          <cell r="E7662" t="str">
            <v>DESPACHO</v>
          </cell>
          <cell r="F7662" t="str">
            <v>NORMAL</v>
          </cell>
          <cell r="G7662" t="str">
            <v>FT75313</v>
          </cell>
          <cell r="H7662">
            <v>44908</v>
          </cell>
          <cell r="I7662" t="str">
            <v>ENTREGADO</v>
          </cell>
          <cell r="J7662">
            <v>44909</v>
          </cell>
          <cell r="K7662" t="str">
            <v>PAULETTE DE LOURDES RIVERA OSORIO</v>
          </cell>
          <cell r="L7662" t="str">
            <v>GUAMANI CALLE AV LEONIDAS DUBLES SN  Y JUAN BERNARDO INSUASTI</v>
          </cell>
          <cell r="M7662" t="str">
            <v>1752722387</v>
          </cell>
          <cell r="N7662" t="str">
            <v>0962629795</v>
          </cell>
          <cell r="O7662" t="str">
            <v/>
          </cell>
          <cell r="P7662" t="str">
            <v>170709</v>
          </cell>
          <cell r="Q7662" t="str">
            <v>QUITO</v>
          </cell>
          <cell r="R7662" t="str">
            <v>PICHINCHA</v>
          </cell>
          <cell r="S7662" t="str">
            <v>QUITO</v>
          </cell>
          <cell r="T7662" t="str">
            <v>FLEXTRANS UIO</v>
          </cell>
          <cell r="U7662" t="str">
            <v>FLEXNETUIO_LOCAL</v>
          </cell>
          <cell r="V7662">
            <v>1</v>
          </cell>
          <cell r="W7662">
            <v>1</v>
          </cell>
          <cell r="X7662" t="str">
            <v>FLEXNET ECUADOR - MDELIVERY</v>
          </cell>
          <cell r="Y7662" t="str">
            <v>CALLE 28 DE JUNIO S/N Y GARCIA MORENO ENTRADA LLANO GRANDE</v>
          </cell>
        </row>
        <row r="7663">
          <cell r="A7663" t="str">
            <v>4719661</v>
          </cell>
          <cell r="B7663">
            <v>478770</v>
          </cell>
          <cell r="C7663" t="str">
            <v>4719661</v>
          </cell>
          <cell r="D7663" t="str">
            <v>MDELIVERY</v>
          </cell>
          <cell r="E7663" t="str">
            <v>DESPACHO</v>
          </cell>
          <cell r="F7663" t="str">
            <v>NORMAL</v>
          </cell>
          <cell r="G7663" t="str">
            <v>FT75303</v>
          </cell>
          <cell r="H7663">
            <v>44908</v>
          </cell>
          <cell r="I7663" t="str">
            <v>ENTREGADO</v>
          </cell>
          <cell r="J7663">
            <v>44909</v>
          </cell>
          <cell r="K7663" t="str">
            <v>JEFFERSON ALEXANDER CHELA LOVATO</v>
          </cell>
          <cell r="L7663" t="str">
            <v>CHILLOGALLO  CALLE OE12C  SN  Y S39</v>
          </cell>
          <cell r="M7663" t="str">
            <v>1726397951</v>
          </cell>
          <cell r="N7663" t="str">
            <v>0981596988</v>
          </cell>
          <cell r="O7663" t="str">
            <v>0981596988</v>
          </cell>
          <cell r="P7663" t="str">
            <v>170707</v>
          </cell>
          <cell r="Q7663" t="str">
            <v>QUITO</v>
          </cell>
          <cell r="R7663" t="str">
            <v>PICHINCHA</v>
          </cell>
          <cell r="S7663" t="str">
            <v>QUITO</v>
          </cell>
          <cell r="T7663" t="str">
            <v>FLEXTRANS UIO</v>
          </cell>
          <cell r="U7663" t="str">
            <v>FLEXNETUIO_LOCAL</v>
          </cell>
          <cell r="V7663">
            <v>1</v>
          </cell>
          <cell r="W7663">
            <v>1</v>
          </cell>
          <cell r="X7663" t="str">
            <v>FLEXNET ECUADOR - MDELIVERY</v>
          </cell>
          <cell r="Y7663" t="str">
            <v>CALLE 28 DE JUNIO S/N Y GARCIA MORENO ENTRADA LLANO GRANDE</v>
          </cell>
        </row>
        <row r="7664">
          <cell r="A7664" t="str">
            <v>4719852</v>
          </cell>
          <cell r="B7664">
            <v>478771</v>
          </cell>
          <cell r="C7664" t="str">
            <v>4719852</v>
          </cell>
          <cell r="D7664" t="str">
            <v>MDELIVERY</v>
          </cell>
          <cell r="E7664" t="str">
            <v>DESPACHO</v>
          </cell>
          <cell r="F7664" t="str">
            <v>NORMAL</v>
          </cell>
          <cell r="G7664" t="str">
            <v>031080004719852</v>
          </cell>
          <cell r="H7664">
            <v>44908</v>
          </cell>
          <cell r="I7664" t="str">
            <v>ENTREGADO</v>
          </cell>
          <cell r="J7664">
            <v>44910</v>
          </cell>
          <cell r="K7664" t="str">
            <v>WINSTON GREGORIO CEDENO MACIAS</v>
          </cell>
          <cell r="L7664" t="str">
            <v>LA AUROA AV LEON FEBRES CORDERO RIBADENEYRA   MANZANA 2 CASA 38</v>
          </cell>
          <cell r="M7664" t="str">
            <v>1308943800</v>
          </cell>
          <cell r="N7664" t="str">
            <v>0961477779</v>
          </cell>
          <cell r="O7664" t="str">
            <v>0961477779</v>
          </cell>
          <cell r="P7664" t="str">
            <v>091901</v>
          </cell>
          <cell r="Q7664" t="str">
            <v>DAULE</v>
          </cell>
          <cell r="R7664" t="str">
            <v>GUAYAS</v>
          </cell>
          <cell r="S7664" t="str">
            <v>DAULE</v>
          </cell>
          <cell r="T7664" t="str">
            <v>TRAMACO</v>
          </cell>
          <cell r="V7664">
            <v>1</v>
          </cell>
          <cell r="W7664">
            <v>1</v>
          </cell>
          <cell r="X7664" t="str">
            <v>FLEXNET ECUADOR - MDELIVERY</v>
          </cell>
          <cell r="Y7664" t="str">
            <v>CALLE 28 DE JUNIO S/N Y GARCIA MORENO ENTRADA LLANO GRANDE</v>
          </cell>
        </row>
        <row r="7665">
          <cell r="A7665" t="str">
            <v>4719881</v>
          </cell>
          <cell r="B7665">
            <v>478772</v>
          </cell>
          <cell r="C7665" t="str">
            <v>4719881</v>
          </cell>
          <cell r="D7665" t="str">
            <v>MDELIVERY</v>
          </cell>
          <cell r="E7665" t="str">
            <v>DESPACHO</v>
          </cell>
          <cell r="F7665" t="str">
            <v>DERIVADO PICK UP</v>
          </cell>
          <cell r="G7665" t="str">
            <v>031080004719881</v>
          </cell>
          <cell r="H7665">
            <v>44908</v>
          </cell>
          <cell r="I7665" t="str">
            <v>ENTREGADO</v>
          </cell>
          <cell r="J7665">
            <v>44914</v>
          </cell>
          <cell r="K7665" t="str">
            <v>DANIEL GUSTAVO PENA SALAZAR</v>
          </cell>
          <cell r="L7665" t="str">
            <v>OFICINA TRAMACO LOJA</v>
          </cell>
          <cell r="M7665" t="str">
            <v>1716182009</v>
          </cell>
          <cell r="N7665" t="str">
            <v>0984570645</v>
          </cell>
          <cell r="O7665" t="str">
            <v/>
          </cell>
          <cell r="P7665" t="str">
            <v>LOJA</v>
          </cell>
          <cell r="Q7665" t="str">
            <v>LOJA</v>
          </cell>
          <cell r="R7665" t="str">
            <v>LOJA</v>
          </cell>
          <cell r="T7665" t="str">
            <v>TRAMACO</v>
          </cell>
          <cell r="U7665" t="str">
            <v>FLEXNETUIO_PROVINCIA</v>
          </cell>
          <cell r="V7665">
            <v>1</v>
          </cell>
          <cell r="W7665">
            <v>1</v>
          </cell>
          <cell r="X7665" t="str">
            <v>FLEXNET ECUADOR - MDELIVERY</v>
          </cell>
          <cell r="Y7665" t="str">
            <v>CALLE 28 DE JUNIO S/N Y GARCIA MORENO ENTRADA LLANO GRANDE</v>
          </cell>
        </row>
        <row r="7666">
          <cell r="A7666" t="str">
            <v>4719998</v>
          </cell>
          <cell r="B7666">
            <v>478773</v>
          </cell>
          <cell r="C7666" t="str">
            <v>4719998</v>
          </cell>
          <cell r="D7666" t="str">
            <v>MDELIVERY</v>
          </cell>
          <cell r="E7666" t="str">
            <v>DESPACHO</v>
          </cell>
          <cell r="F7666" t="str">
            <v>NORMAL</v>
          </cell>
          <cell r="G7666" t="str">
            <v>TF88818</v>
          </cell>
          <cell r="H7666">
            <v>44908</v>
          </cell>
          <cell r="I7666" t="str">
            <v>ENTREGADO</v>
          </cell>
          <cell r="J7666">
            <v>44909</v>
          </cell>
          <cell r="K7666" t="str">
            <v>JOFFRE HARLELLYS ANGULO QUINTERO</v>
          </cell>
          <cell r="L7666" t="str">
            <v>TARQUI CALLE AV PASEO DEL PARQUE  SN Y FRANCISCO DE ORELLANA</v>
          </cell>
          <cell r="M7666" t="str">
            <v>0803808286</v>
          </cell>
          <cell r="N7666" t="str">
            <v>0991267056</v>
          </cell>
          <cell r="O7666" t="str">
            <v>0991267056</v>
          </cell>
          <cell r="P7666" t="str">
            <v>090509</v>
          </cell>
          <cell r="Q7666" t="str">
            <v>GUAYAQUIL</v>
          </cell>
          <cell r="R7666" t="str">
            <v>GUAYAS</v>
          </cell>
          <cell r="S7666" t="str">
            <v>GUAYAQUIL</v>
          </cell>
          <cell r="T7666" t="str">
            <v>ITSACOURIER</v>
          </cell>
          <cell r="U7666" t="str">
            <v>FLEXNETUIO_GYE</v>
          </cell>
          <cell r="V7666">
            <v>1</v>
          </cell>
          <cell r="W7666">
            <v>1</v>
          </cell>
          <cell r="X7666" t="str">
            <v>FLEXNET ECUADOR - MDELIVERY</v>
          </cell>
          <cell r="Y7666" t="str">
            <v>CALLE 28 DE JUNIO S/N Y GARCIA MORENO ENTRADA LLANO GRANDE</v>
          </cell>
        </row>
        <row r="7667">
          <cell r="A7667" t="str">
            <v>4720544</v>
          </cell>
          <cell r="B7667">
            <v>478774</v>
          </cell>
          <cell r="C7667" t="str">
            <v>4720544</v>
          </cell>
          <cell r="D7667" t="str">
            <v>MDELIVERY</v>
          </cell>
          <cell r="E7667" t="str">
            <v>DESPACHO</v>
          </cell>
          <cell r="F7667" t="str">
            <v>NORMAL</v>
          </cell>
          <cell r="G7667" t="str">
            <v>FT75300</v>
          </cell>
          <cell r="H7667">
            <v>44908</v>
          </cell>
          <cell r="I7667" t="str">
            <v>ENTREGADO</v>
          </cell>
          <cell r="J7667">
            <v>44909</v>
          </cell>
          <cell r="K7667" t="str">
            <v>GEISY NOHEMY COLINA SANCHEZ</v>
          </cell>
          <cell r="L7667" t="str">
            <v>EL INCA AV DE LAS GUARUMOS  SN  Y MARIANO CORONEL</v>
          </cell>
          <cell r="M7667" t="str">
            <v>1759597519</v>
          </cell>
          <cell r="N7667" t="str">
            <v>0991606568</v>
          </cell>
          <cell r="O7667" t="str">
            <v/>
          </cell>
          <cell r="P7667" t="str">
            <v>170503</v>
          </cell>
          <cell r="Q7667" t="str">
            <v>QUITO</v>
          </cell>
          <cell r="R7667" t="str">
            <v>PICHINCHA</v>
          </cell>
          <cell r="S7667" t="str">
            <v>QUITO</v>
          </cell>
          <cell r="T7667" t="str">
            <v>FLEXTRANS UIO</v>
          </cell>
          <cell r="U7667" t="str">
            <v>FLEXNETUIO_LOCAL</v>
          </cell>
          <cell r="V7667">
            <v>1</v>
          </cell>
          <cell r="W7667">
            <v>1</v>
          </cell>
          <cell r="X7667" t="str">
            <v>FLEXNET ECUADOR - MDELIVERY</v>
          </cell>
          <cell r="Y7667" t="str">
            <v>CALLE 28 DE JUNIO S/N Y GARCIA MORENO ENTRADA LLANO GRANDE</v>
          </cell>
        </row>
        <row r="7668">
          <cell r="A7668" t="str">
            <v>4720790</v>
          </cell>
          <cell r="B7668">
            <v>478775</v>
          </cell>
          <cell r="C7668" t="str">
            <v>4720790</v>
          </cell>
          <cell r="D7668" t="str">
            <v>MDELIVERY</v>
          </cell>
          <cell r="E7668" t="str">
            <v>DESPACHO</v>
          </cell>
          <cell r="F7668" t="str">
            <v>NORMAL</v>
          </cell>
          <cell r="G7668" t="str">
            <v>FT75308</v>
          </cell>
          <cell r="H7668">
            <v>44908</v>
          </cell>
          <cell r="I7668" t="str">
            <v>ENTREGADO</v>
          </cell>
          <cell r="J7668">
            <v>44909</v>
          </cell>
          <cell r="K7668" t="str">
            <v>HENRY JAIR VACA CACERES</v>
          </cell>
          <cell r="L7668" t="str">
            <v>EL INCA AV PARIS  N43 41  Y EMILIO ZOLA</v>
          </cell>
          <cell r="M7668" t="str">
            <v>1719686279</v>
          </cell>
          <cell r="N7668" t="str">
            <v>0999829868</v>
          </cell>
          <cell r="O7668" t="str">
            <v/>
          </cell>
          <cell r="P7668" t="str">
            <v>170501</v>
          </cell>
          <cell r="Q7668" t="str">
            <v>QUITO</v>
          </cell>
          <cell r="R7668" t="str">
            <v>PICHINCHA</v>
          </cell>
          <cell r="S7668" t="str">
            <v>QUITO</v>
          </cell>
          <cell r="T7668" t="str">
            <v>FLEXTRANS UIO</v>
          </cell>
          <cell r="U7668" t="str">
            <v>FLEXNETUIO_LOCAL</v>
          </cell>
          <cell r="V7668">
            <v>1</v>
          </cell>
          <cell r="W7668">
            <v>1</v>
          </cell>
          <cell r="X7668" t="str">
            <v>FLEXNET ECUADOR - MDELIVERY</v>
          </cell>
          <cell r="Y7668" t="str">
            <v>CALLE 28 DE JUNIO S/N Y GARCIA MORENO ENTRADA LLANO GRANDE</v>
          </cell>
        </row>
        <row r="7669">
          <cell r="A7669" t="str">
            <v>4721072</v>
          </cell>
          <cell r="B7669">
            <v>478776</v>
          </cell>
          <cell r="C7669" t="str">
            <v>4721072</v>
          </cell>
          <cell r="D7669" t="str">
            <v>MDELIVERY</v>
          </cell>
          <cell r="E7669" t="str">
            <v>DESPACHO</v>
          </cell>
          <cell r="F7669" t="str">
            <v>NORMAL</v>
          </cell>
          <cell r="G7669" t="str">
            <v>FT75312</v>
          </cell>
          <cell r="H7669">
            <v>44908</v>
          </cell>
          <cell r="I7669" t="str">
            <v>ENTREGADO</v>
          </cell>
          <cell r="J7669">
            <v>44909</v>
          </cell>
          <cell r="K7669" t="str">
            <v>GEISY NOHEMY COLINA SANCHEZ</v>
          </cell>
          <cell r="L7669" t="str">
            <v>EL INCA  CALLE DE LOS GUARUMOS  SN  Y MARIANO CORONEL</v>
          </cell>
          <cell r="M7669" t="str">
            <v>1759597519</v>
          </cell>
          <cell r="N7669" t="str">
            <v>0991606568</v>
          </cell>
          <cell r="O7669" t="str">
            <v/>
          </cell>
          <cell r="P7669" t="str">
            <v>170503</v>
          </cell>
          <cell r="Q7669" t="str">
            <v>QUITO</v>
          </cell>
          <cell r="R7669" t="str">
            <v>PICHINCHA</v>
          </cell>
          <cell r="S7669" t="str">
            <v>QUITO</v>
          </cell>
          <cell r="T7669" t="str">
            <v>FLEXTRANS UIO</v>
          </cell>
          <cell r="U7669" t="str">
            <v>FLEXNETUIO_LOCAL</v>
          </cell>
          <cell r="V7669">
            <v>1</v>
          </cell>
          <cell r="W7669">
            <v>1</v>
          </cell>
          <cell r="X7669" t="str">
            <v>FLEXNET ECUADOR - MDELIVERY</v>
          </cell>
          <cell r="Y7669" t="str">
            <v>CALLE 28 DE JUNIO S/N Y GARCIA MORENO ENTRADA LLANO GRANDE</v>
          </cell>
        </row>
        <row r="7670">
          <cell r="A7670" t="str">
            <v>4721087</v>
          </cell>
          <cell r="B7670">
            <v>478777</v>
          </cell>
          <cell r="C7670" t="str">
            <v>4721087</v>
          </cell>
          <cell r="D7670" t="str">
            <v>MDELIVERY</v>
          </cell>
          <cell r="E7670" t="str">
            <v>DESPACHO</v>
          </cell>
          <cell r="F7670" t="str">
            <v>NORMAL</v>
          </cell>
          <cell r="G7670" t="str">
            <v>031080004721087</v>
          </cell>
          <cell r="H7670">
            <v>44908</v>
          </cell>
          <cell r="I7670" t="str">
            <v>ENTREGADO</v>
          </cell>
          <cell r="J7670">
            <v>44911</v>
          </cell>
          <cell r="K7670" t="str">
            <v>SIXTO LEONEL CEDENO RODRIGUEZ</v>
          </cell>
          <cell r="L7670" t="str">
            <v>LOS ESTEROS CALLE 127 SN CALLE D</v>
          </cell>
          <cell r="M7670" t="str">
            <v>1314008663</v>
          </cell>
          <cell r="N7670" t="str">
            <v>0960963935</v>
          </cell>
          <cell r="O7670" t="str">
            <v>0960963935</v>
          </cell>
          <cell r="P7670" t="str">
            <v>130208</v>
          </cell>
          <cell r="Q7670" t="str">
            <v>MANTA</v>
          </cell>
          <cell r="R7670" t="str">
            <v>MANABI</v>
          </cell>
          <cell r="S7670" t="str">
            <v>MANTA</v>
          </cell>
          <cell r="T7670" t="str">
            <v>TRAMACO</v>
          </cell>
          <cell r="U7670" t="str">
            <v>FLEXNETUIO_PROVINCIA</v>
          </cell>
          <cell r="V7670">
            <v>1</v>
          </cell>
          <cell r="W7670">
            <v>1</v>
          </cell>
          <cell r="X7670" t="str">
            <v>FLEXNET ECUADOR - MDELIVERY</v>
          </cell>
          <cell r="Y7670" t="str">
            <v>CALLE 28 DE JUNIO S/N Y GARCIA MORENO ENTRADA LLANO GRANDE</v>
          </cell>
        </row>
        <row r="7671">
          <cell r="A7671" t="str">
            <v>4721100</v>
          </cell>
          <cell r="B7671">
            <v>478778</v>
          </cell>
          <cell r="C7671" t="str">
            <v>4721100</v>
          </cell>
          <cell r="D7671" t="str">
            <v>MDELIVERY</v>
          </cell>
          <cell r="E7671" t="str">
            <v>DESPACHO</v>
          </cell>
          <cell r="F7671" t="str">
            <v>NORMAL</v>
          </cell>
          <cell r="G7671" t="str">
            <v>031080004721100</v>
          </cell>
          <cell r="H7671">
            <v>44908</v>
          </cell>
          <cell r="I7671" t="str">
            <v>ENTREGADO</v>
          </cell>
          <cell r="J7671">
            <v>44909</v>
          </cell>
          <cell r="K7671" t="str">
            <v>OSCAR RAFAEL RONQUILLO PONCE</v>
          </cell>
          <cell r="L7671" t="str">
            <v>EL RECREO 4TA ETAPA COOP LA HERRADURA   MZ W1 SL 2</v>
          </cell>
          <cell r="M7671" t="str">
            <v>0917816795</v>
          </cell>
          <cell r="N7671" t="str">
            <v>0987958272</v>
          </cell>
          <cell r="O7671" t="str">
            <v/>
          </cell>
          <cell r="P7671" t="str">
            <v>092405</v>
          </cell>
          <cell r="Q7671" t="str">
            <v>DURAN</v>
          </cell>
          <cell r="R7671" t="str">
            <v>GUAYAS</v>
          </cell>
          <cell r="S7671" t="str">
            <v>ELOY ALFARO (DURAN)</v>
          </cell>
          <cell r="T7671" t="str">
            <v>TRAMACO</v>
          </cell>
          <cell r="U7671" t="str">
            <v>FLEXNETUIO_GYE</v>
          </cell>
          <cell r="V7671">
            <v>1</v>
          </cell>
          <cell r="W7671">
            <v>1</v>
          </cell>
          <cell r="X7671" t="str">
            <v>FLEXNET ECUADOR - MDELIVERY</v>
          </cell>
          <cell r="Y7671" t="str">
            <v>CALLE 28 DE JUNIO S/N Y GARCIA MORENO ENTRADA LLANO GRANDE</v>
          </cell>
        </row>
        <row r="7672">
          <cell r="A7672" t="str">
            <v>4721102</v>
          </cell>
          <cell r="B7672">
            <v>478779</v>
          </cell>
          <cell r="C7672" t="str">
            <v>4721102</v>
          </cell>
          <cell r="D7672" t="str">
            <v>MDELIVERY</v>
          </cell>
          <cell r="E7672" t="str">
            <v>DESPACHO</v>
          </cell>
          <cell r="F7672" t="str">
            <v>NORMAL</v>
          </cell>
          <cell r="G7672" t="str">
            <v>031080004721102</v>
          </cell>
          <cell r="H7672">
            <v>44908</v>
          </cell>
          <cell r="I7672" t="str">
            <v>ENTREGADO</v>
          </cell>
          <cell r="J7672">
            <v>44909</v>
          </cell>
          <cell r="K7672" t="str">
            <v>JULIO CESAR ENGRACIA MADRID</v>
          </cell>
          <cell r="L7672" t="str">
            <v>VENTANAS  CALLE SEMINARIO  301 CALLE BARRANCO COLORADO</v>
          </cell>
          <cell r="M7672" t="str">
            <v>1201176375</v>
          </cell>
          <cell r="N7672" t="str">
            <v>0992482541</v>
          </cell>
          <cell r="O7672" t="str">
            <v/>
          </cell>
          <cell r="P7672" t="str">
            <v>120406</v>
          </cell>
          <cell r="Q7672" t="str">
            <v>VENTANAS</v>
          </cell>
          <cell r="R7672" t="str">
            <v>LOS RIOS</v>
          </cell>
          <cell r="S7672" t="str">
            <v>VENTANAS</v>
          </cell>
          <cell r="T7672" t="str">
            <v>TRAMACO</v>
          </cell>
          <cell r="U7672" t="str">
            <v>FLEXNETUIO_PROVINCIA</v>
          </cell>
          <cell r="V7672">
            <v>1</v>
          </cell>
          <cell r="W7672">
            <v>1</v>
          </cell>
          <cell r="X7672" t="str">
            <v>FLEXNET ECUADOR - MDELIVERY</v>
          </cell>
          <cell r="Y7672" t="str">
            <v>CALLE 28 DE JUNIO S/N Y GARCIA MORENO ENTRADA LLANO GRANDE</v>
          </cell>
        </row>
        <row r="7673">
          <cell r="A7673" t="str">
            <v>4721189</v>
          </cell>
          <cell r="B7673">
            <v>478780</v>
          </cell>
          <cell r="C7673" t="str">
            <v>4721189</v>
          </cell>
          <cell r="D7673" t="str">
            <v>MDELIVERY</v>
          </cell>
          <cell r="E7673" t="str">
            <v>DESPACHO</v>
          </cell>
          <cell r="F7673" t="str">
            <v>NORMAL</v>
          </cell>
          <cell r="G7673" t="str">
            <v>FT75304</v>
          </cell>
          <cell r="H7673">
            <v>44908</v>
          </cell>
          <cell r="I7673" t="str">
            <v>ENTREGADO</v>
          </cell>
          <cell r="J7673">
            <v>44909</v>
          </cell>
          <cell r="K7673" t="str">
            <v>JENNY VERONICA TUFINO ARIAS</v>
          </cell>
          <cell r="L7673" t="str">
            <v>AMAGUANIA CALLE HUANCAVILCA SN CALLE INES JIMENEZ</v>
          </cell>
          <cell r="M7673" t="str">
            <v>1718596404</v>
          </cell>
          <cell r="N7673" t="str">
            <v>0979188895</v>
          </cell>
          <cell r="O7673" t="str">
            <v>0979188895</v>
          </cell>
          <cell r="P7673" t="str">
            <v>170812</v>
          </cell>
          <cell r="Q7673" t="str">
            <v>QUITO</v>
          </cell>
          <cell r="R7673" t="str">
            <v>PICHINCHA</v>
          </cell>
          <cell r="S7673" t="str">
            <v>AMAGUANA - COOP. GONZALEZ SUAREZ</v>
          </cell>
          <cell r="T7673" t="str">
            <v>FLEXTRANS UIO</v>
          </cell>
          <cell r="U7673" t="str">
            <v>FLEXNETUIO_LOCAL</v>
          </cell>
          <cell r="V7673">
            <v>1</v>
          </cell>
          <cell r="W7673">
            <v>1</v>
          </cell>
          <cell r="X7673" t="str">
            <v>FLEXNET ECUADOR - MDELIVERY</v>
          </cell>
          <cell r="Y7673" t="str">
            <v>CALLE 28 DE JUNIO S/N Y GARCIA MORENO ENTRADA LLANO GRANDE</v>
          </cell>
        </row>
        <row r="7674">
          <cell r="A7674" t="str">
            <v>4721225</v>
          </cell>
          <cell r="B7674">
            <v>478781</v>
          </cell>
          <cell r="C7674" t="str">
            <v>4721225</v>
          </cell>
          <cell r="D7674" t="str">
            <v>MDELIVERY</v>
          </cell>
          <cell r="E7674" t="str">
            <v>DESPACHO</v>
          </cell>
          <cell r="F7674" t="str">
            <v>NORMAL</v>
          </cell>
          <cell r="G7674" t="str">
            <v>031080004721225</v>
          </cell>
          <cell r="H7674">
            <v>44908</v>
          </cell>
          <cell r="I7674" t="str">
            <v>ENTREGADO</v>
          </cell>
          <cell r="J7674">
            <v>44910</v>
          </cell>
          <cell r="K7674" t="str">
            <v>MIRIAN MIRELLA MERCHAN SANTISTEVAN</v>
          </cell>
          <cell r="L7674" t="str">
            <v>LOS ESTEROS CALLE AV 108 SN Y CALLE 119</v>
          </cell>
          <cell r="M7674" t="str">
            <v>0910076660</v>
          </cell>
          <cell r="N7674" t="str">
            <v>0960263962</v>
          </cell>
          <cell r="O7674" t="str">
            <v>0960263962</v>
          </cell>
          <cell r="P7674" t="str">
            <v>130203</v>
          </cell>
          <cell r="Q7674" t="str">
            <v>MANTA</v>
          </cell>
          <cell r="R7674" t="str">
            <v>MANABI</v>
          </cell>
          <cell r="S7674" t="str">
            <v>MANTA</v>
          </cell>
          <cell r="T7674" t="str">
            <v>TRAMACO</v>
          </cell>
          <cell r="U7674" t="str">
            <v>FLEXNETUIO_PROVINCIA</v>
          </cell>
          <cell r="V7674">
            <v>1</v>
          </cell>
          <cell r="W7674">
            <v>1</v>
          </cell>
          <cell r="X7674" t="str">
            <v>FLEXNET ECUADOR - MDELIVERY</v>
          </cell>
          <cell r="Y7674" t="str">
            <v>CALLE 28 DE JUNIO S/N Y GARCIA MORENO ENTRADA LLANO GRANDE</v>
          </cell>
        </row>
        <row r="7675">
          <cell r="A7675" t="str">
            <v>4721239</v>
          </cell>
          <cell r="B7675">
            <v>478782</v>
          </cell>
          <cell r="C7675" t="str">
            <v>4721239</v>
          </cell>
          <cell r="D7675" t="str">
            <v>MDELIVERY</v>
          </cell>
          <cell r="E7675" t="str">
            <v>DESPACHO</v>
          </cell>
          <cell r="F7675" t="str">
            <v>NORMAL</v>
          </cell>
          <cell r="G7675" t="str">
            <v>031080004721239</v>
          </cell>
          <cell r="H7675">
            <v>44908</v>
          </cell>
          <cell r="I7675" t="str">
            <v>ENTREGADO</v>
          </cell>
          <cell r="J7675">
            <v>44910</v>
          </cell>
          <cell r="K7675" t="str">
            <v>CARLOS DAVID AGUILAR YAGUANA</v>
          </cell>
          <cell r="L7675" t="str">
            <v>LOJA CALLE AMALUZA   233 15  AV EDUARDO KINGMAN</v>
          </cell>
          <cell r="M7675" t="str">
            <v>1722588587</v>
          </cell>
          <cell r="N7675" t="str">
            <v>0987665946</v>
          </cell>
          <cell r="O7675" t="str">
            <v/>
          </cell>
          <cell r="P7675" t="str">
            <v>110109</v>
          </cell>
          <cell r="Q7675" t="str">
            <v>LOJA</v>
          </cell>
          <cell r="R7675" t="str">
            <v>LOJA</v>
          </cell>
          <cell r="S7675" t="str">
            <v>LOJA</v>
          </cell>
          <cell r="T7675" t="str">
            <v>TRAMACO</v>
          </cell>
          <cell r="U7675" t="str">
            <v>FLEXNETUIO_PROVINCIA</v>
          </cell>
          <cell r="V7675">
            <v>1</v>
          </cell>
          <cell r="W7675">
            <v>1</v>
          </cell>
          <cell r="X7675" t="str">
            <v>FLEXNET ECUADOR - MDELIVERY</v>
          </cell>
          <cell r="Y7675" t="str">
            <v>CALLE 28 DE JUNIO S/N Y GARCIA MORENO ENTRADA LLANO GRANDE</v>
          </cell>
        </row>
        <row r="7676">
          <cell r="A7676" t="str">
            <v>4721309</v>
          </cell>
          <cell r="B7676">
            <v>478783</v>
          </cell>
          <cell r="C7676" t="str">
            <v>4721309</v>
          </cell>
          <cell r="D7676" t="str">
            <v>MDELIVERY</v>
          </cell>
          <cell r="E7676" t="str">
            <v>DESPACHO</v>
          </cell>
          <cell r="F7676" t="str">
            <v>NORMAL</v>
          </cell>
          <cell r="G7676" t="str">
            <v>031080004721309</v>
          </cell>
          <cell r="H7676">
            <v>44908</v>
          </cell>
          <cell r="I7676" t="str">
            <v>ENTREGADO</v>
          </cell>
          <cell r="J7676">
            <v>44910</v>
          </cell>
          <cell r="K7676" t="str">
            <v>RAFAEL ALFREDO OCHOA VILLALBA</v>
          </cell>
          <cell r="L7676" t="str">
            <v>LA PROVIDENCIA AV JUAN PALBO II  SN  Y CALLE A</v>
          </cell>
          <cell r="M7676" t="str">
            <v>0703384834</v>
          </cell>
          <cell r="N7676" t="str">
            <v>0987537430</v>
          </cell>
          <cell r="O7676" t="str">
            <v/>
          </cell>
          <cell r="P7676" t="str">
            <v>070218</v>
          </cell>
          <cell r="Q7676" t="str">
            <v>MACHALA</v>
          </cell>
          <cell r="R7676" t="str">
            <v>EL ORO</v>
          </cell>
          <cell r="S7676" t="str">
            <v>MACHALA</v>
          </cell>
          <cell r="T7676" t="str">
            <v>TRAMACO</v>
          </cell>
          <cell r="U7676" t="str">
            <v>FLEXNETUIO_PROVINCIA</v>
          </cell>
          <cell r="V7676">
            <v>1</v>
          </cell>
          <cell r="W7676">
            <v>1</v>
          </cell>
          <cell r="X7676" t="str">
            <v>FLEXNET ECUADOR - MDELIVERY</v>
          </cell>
          <cell r="Y7676" t="str">
            <v>CALLE 28 DE JUNIO S/N Y GARCIA MORENO ENTRADA LLANO GRANDE</v>
          </cell>
        </row>
        <row r="7677">
          <cell r="A7677" t="str">
            <v>4721365</v>
          </cell>
          <cell r="B7677">
            <v>478784</v>
          </cell>
          <cell r="C7677" t="str">
            <v>4721365</v>
          </cell>
          <cell r="D7677" t="str">
            <v>MDELIVERY</v>
          </cell>
          <cell r="E7677" t="str">
            <v>DESPACHO</v>
          </cell>
          <cell r="F7677" t="str">
            <v>NORMAL</v>
          </cell>
          <cell r="G7677" t="str">
            <v>FT75317</v>
          </cell>
          <cell r="H7677">
            <v>44908</v>
          </cell>
          <cell r="I7677" t="str">
            <v>ENTREGADO</v>
          </cell>
          <cell r="J7677">
            <v>44909</v>
          </cell>
          <cell r="K7677" t="str">
            <v>LAURA IVONE CASTILLO RODRIGUEZ</v>
          </cell>
          <cell r="L7677" t="str">
            <v>JIPIJAPA CALLE MARIA ANGELICA CARRILLO E11 93 CALLE GREGORIO MUNGA</v>
          </cell>
          <cell r="M7677" t="str">
            <v>0601116973</v>
          </cell>
          <cell r="N7677" t="str">
            <v>0995319817</v>
          </cell>
          <cell r="O7677" t="str">
            <v>0900000000</v>
          </cell>
          <cell r="P7677" t="str">
            <v>170504</v>
          </cell>
          <cell r="Q7677" t="str">
            <v>QUITO</v>
          </cell>
          <cell r="R7677" t="str">
            <v>PICHINCHA</v>
          </cell>
          <cell r="S7677" t="str">
            <v>QUITO</v>
          </cell>
          <cell r="T7677" t="str">
            <v>FLEXTRANS UIO</v>
          </cell>
          <cell r="U7677" t="str">
            <v>FLEXNETUIO_LOCAL</v>
          </cell>
          <cell r="V7677">
            <v>1</v>
          </cell>
          <cell r="W7677">
            <v>1</v>
          </cell>
          <cell r="X7677" t="str">
            <v>FLEXNET ECUADOR - MDELIVERY</v>
          </cell>
          <cell r="Y7677" t="str">
            <v>CALLE 28 DE JUNIO S/N Y GARCIA MORENO ENTRADA LLANO GRANDE</v>
          </cell>
        </row>
        <row r="7678">
          <cell r="A7678" t="str">
            <v>4722074</v>
          </cell>
          <cell r="B7678">
            <v>478785</v>
          </cell>
          <cell r="C7678" t="str">
            <v>4722074</v>
          </cell>
          <cell r="D7678" t="str">
            <v>MDELIVERY</v>
          </cell>
          <cell r="E7678" t="str">
            <v>DESPACHO</v>
          </cell>
          <cell r="F7678" t="str">
            <v>NORMAL</v>
          </cell>
          <cell r="G7678" t="str">
            <v>FT75309</v>
          </cell>
          <cell r="H7678">
            <v>44908</v>
          </cell>
          <cell r="I7678" t="str">
            <v>ENTREGADO</v>
          </cell>
          <cell r="J7678">
            <v>44909</v>
          </cell>
          <cell r="K7678" t="str">
            <v>VILLACIS JIMENEZ KARINA MATILDE</v>
          </cell>
          <cell r="L7678" t="str">
            <v>CARAPUNGO GIOVANNY CALLES  SN Y NEPTALI GODOY</v>
          </cell>
          <cell r="M7678" t="str">
            <v>1713992178</v>
          </cell>
          <cell r="N7678" t="str">
            <v>0984946577</v>
          </cell>
          <cell r="O7678" t="str">
            <v>0984946577</v>
          </cell>
          <cell r="P7678" t="str">
            <v>170204</v>
          </cell>
          <cell r="Q7678" t="str">
            <v>QUITO</v>
          </cell>
          <cell r="R7678" t="str">
            <v>PICHINCHA</v>
          </cell>
          <cell r="S7678" t="str">
            <v>CALDERON (CARAPUNGO)</v>
          </cell>
          <cell r="T7678" t="str">
            <v>FLEXTRANS UIO</v>
          </cell>
          <cell r="U7678" t="str">
            <v>FLEXNETUIO_LOCAL</v>
          </cell>
          <cell r="V7678">
            <v>1</v>
          </cell>
          <cell r="W7678">
            <v>1</v>
          </cell>
          <cell r="X7678" t="str">
            <v>FLEXNET ECUADOR - MDELIVERY</v>
          </cell>
          <cell r="Y7678" t="str">
            <v>CALLE 28 DE JUNIO S/N Y GARCIA MORENO ENTRADA LLANO GRANDE</v>
          </cell>
        </row>
        <row r="7679">
          <cell r="A7679" t="str">
            <v>4722082</v>
          </cell>
          <cell r="B7679">
            <v>478786</v>
          </cell>
          <cell r="C7679" t="str">
            <v>4722082</v>
          </cell>
          <cell r="D7679" t="str">
            <v>MDELIVERY</v>
          </cell>
          <cell r="E7679" t="str">
            <v>DESPACHO</v>
          </cell>
          <cell r="F7679" t="str">
            <v>NORMAL</v>
          </cell>
          <cell r="G7679" t="str">
            <v>031080004722082</v>
          </cell>
          <cell r="H7679">
            <v>44908</v>
          </cell>
          <cell r="I7679" t="str">
            <v>ENTREGADO</v>
          </cell>
          <cell r="J7679">
            <v>44910</v>
          </cell>
          <cell r="K7679" t="str">
            <v>JOSE ENRIQUE YAGUAL TUMBACO</v>
          </cell>
          <cell r="L7679" t="str">
            <v>LIBERTAD CALLE 21  SN  Y AV 4TA</v>
          </cell>
          <cell r="M7679" t="str">
            <v>0917514408</v>
          </cell>
          <cell r="N7679" t="str">
            <v>0958765639</v>
          </cell>
          <cell r="O7679" t="str">
            <v>0958765639</v>
          </cell>
          <cell r="P7679" t="str">
            <v>240203</v>
          </cell>
          <cell r="Q7679" t="str">
            <v>LA LIBERTAD</v>
          </cell>
          <cell r="R7679" t="str">
            <v>SANTA ELENA</v>
          </cell>
          <cell r="S7679" t="str">
            <v>LA LIBERTAD</v>
          </cell>
          <cell r="T7679" t="str">
            <v>TRAMACO</v>
          </cell>
          <cell r="U7679" t="str">
            <v>FLEXNETUIO_PROVINCIA</v>
          </cell>
          <cell r="V7679">
            <v>1</v>
          </cell>
          <cell r="W7679">
            <v>1</v>
          </cell>
          <cell r="X7679" t="str">
            <v>FLEXNET ECUADOR - MDELIVERY</v>
          </cell>
          <cell r="Y7679" t="str">
            <v>CALLE 28 DE JUNIO S/N Y GARCIA MORENO ENTRADA LLANO GRANDE</v>
          </cell>
        </row>
        <row r="7680">
          <cell r="A7680" t="str">
            <v>4722085</v>
          </cell>
          <cell r="B7680">
            <v>478787</v>
          </cell>
          <cell r="C7680" t="str">
            <v>4722085</v>
          </cell>
          <cell r="D7680" t="str">
            <v>MDELIVERY</v>
          </cell>
          <cell r="E7680" t="str">
            <v>DESPACHO</v>
          </cell>
          <cell r="F7680" t="str">
            <v>NORMAL</v>
          </cell>
          <cell r="G7680" t="str">
            <v>031080004722085</v>
          </cell>
          <cell r="H7680">
            <v>44908</v>
          </cell>
          <cell r="I7680" t="str">
            <v>ENTREGADO</v>
          </cell>
          <cell r="J7680">
            <v>44909</v>
          </cell>
          <cell r="K7680" t="str">
            <v>MONICA ALEXANDRA LARA CACHOTE</v>
          </cell>
          <cell r="L7680" t="str">
            <v>VARSOVIA  11 BERNA</v>
          </cell>
          <cell r="M7680" t="str">
            <v>0604025874</v>
          </cell>
          <cell r="N7680" t="str">
            <v>0995533402</v>
          </cell>
          <cell r="O7680" t="str">
            <v>0995533402</v>
          </cell>
          <cell r="P7680" t="str">
            <v>060110</v>
          </cell>
          <cell r="Q7680" t="str">
            <v>RIOBAMBA</v>
          </cell>
          <cell r="R7680" t="str">
            <v>CHIMBORAZO</v>
          </cell>
          <cell r="S7680" t="str">
            <v>RIOBAMBA</v>
          </cell>
          <cell r="T7680" t="str">
            <v>TRAMACO</v>
          </cell>
          <cell r="U7680" t="str">
            <v>FLEXNETUIO_PROVINCIA</v>
          </cell>
          <cell r="V7680">
            <v>1</v>
          </cell>
          <cell r="W7680">
            <v>1</v>
          </cell>
          <cell r="X7680" t="str">
            <v>FLEXNET ECUADOR - MDELIVERY</v>
          </cell>
          <cell r="Y7680" t="str">
            <v>CALLE 28 DE JUNIO S/N Y GARCIA MORENO ENTRADA LLANO GRANDE</v>
          </cell>
        </row>
        <row r="7681">
          <cell r="A7681" t="str">
            <v>4722095</v>
          </cell>
          <cell r="B7681">
            <v>478788</v>
          </cell>
          <cell r="C7681" t="str">
            <v>4722095</v>
          </cell>
          <cell r="D7681" t="str">
            <v>MDELIVERY</v>
          </cell>
          <cell r="E7681" t="str">
            <v>DESPACHO</v>
          </cell>
          <cell r="F7681" t="str">
            <v>NORMAL</v>
          </cell>
          <cell r="G7681" t="str">
            <v>FT75318</v>
          </cell>
          <cell r="H7681">
            <v>44908</v>
          </cell>
          <cell r="I7681" t="str">
            <v>ENTREGADO</v>
          </cell>
          <cell r="J7681">
            <v>44909</v>
          </cell>
          <cell r="K7681" t="str">
            <v>PENA VALVERDE JOHNSY WASHINGTON</v>
          </cell>
          <cell r="L7681" t="str">
            <v>SANGOLQUI AV ATAHUALPA  SN CALLE URBINA JADO</v>
          </cell>
          <cell r="M7681" t="str">
            <v>0201604410</v>
          </cell>
          <cell r="N7681" t="str">
            <v>0995943533</v>
          </cell>
          <cell r="O7681" t="str">
            <v>0995943533</v>
          </cell>
          <cell r="P7681" t="str">
            <v>171104</v>
          </cell>
          <cell r="Q7681" t="str">
            <v>RUMIÑAHUI</v>
          </cell>
          <cell r="R7681" t="str">
            <v>PICHINCHA</v>
          </cell>
          <cell r="S7681" t="str">
            <v>SANGOLQUI</v>
          </cell>
          <cell r="T7681" t="str">
            <v>FLEXTRANS UIO</v>
          </cell>
          <cell r="U7681" t="str">
            <v>FLEXNETUIO_LOCAL</v>
          </cell>
          <cell r="V7681">
            <v>1</v>
          </cell>
          <cell r="W7681">
            <v>1</v>
          </cell>
          <cell r="X7681" t="str">
            <v>FLEXNET ECUADOR - MDELIVERY</v>
          </cell>
          <cell r="Y7681" t="str">
            <v>CALLE 28 DE JUNIO S/N Y GARCIA MORENO ENTRADA LLANO GRANDE</v>
          </cell>
        </row>
        <row r="7682">
          <cell r="A7682" t="str">
            <v>4722102</v>
          </cell>
          <cell r="B7682">
            <v>478789</v>
          </cell>
          <cell r="C7682" t="str">
            <v>4722102</v>
          </cell>
          <cell r="D7682" t="str">
            <v>MDELIVERY</v>
          </cell>
          <cell r="E7682" t="str">
            <v>DESPACHO</v>
          </cell>
          <cell r="F7682" t="str">
            <v>DERIVADO PICK UP</v>
          </cell>
          <cell r="G7682" t="str">
            <v>031080004722102</v>
          </cell>
          <cell r="H7682">
            <v>44908</v>
          </cell>
          <cell r="I7682" t="str">
            <v>ENTREGADO</v>
          </cell>
          <cell r="J7682">
            <v>44910</v>
          </cell>
          <cell r="K7682" t="str">
            <v>VALLEJO CORTE SANDRA PAMELA</v>
          </cell>
          <cell r="L7682" t="str">
            <v>OFICINA TRAMACO PUNTO DE ATENCION AMERICA</v>
          </cell>
          <cell r="M7682" t="str">
            <v>0105380430</v>
          </cell>
          <cell r="N7682" t="str">
            <v>0987001651</v>
          </cell>
          <cell r="O7682" t="str">
            <v>0987001651</v>
          </cell>
          <cell r="P7682" t="str">
            <v>QUITO</v>
          </cell>
          <cell r="Q7682" t="str">
            <v>QUITO</v>
          </cell>
          <cell r="R7682" t="str">
            <v>PICHINCHA</v>
          </cell>
          <cell r="T7682" t="str">
            <v>TRAMACO</v>
          </cell>
          <cell r="U7682" t="str">
            <v>FLEXNETUIO_LOCAL</v>
          </cell>
          <cell r="V7682">
            <v>1</v>
          </cell>
          <cell r="W7682">
            <v>1</v>
          </cell>
          <cell r="X7682" t="str">
            <v>FLEXNET ECUADOR - MDELIVERY</v>
          </cell>
          <cell r="Y7682" t="str">
            <v>CALLE 28 DE JUNIO S/N Y GARCIA MORENO ENTRADA LLANO GRANDE</v>
          </cell>
        </row>
        <row r="7683">
          <cell r="A7683" t="str">
            <v>4722170</v>
          </cell>
          <cell r="B7683">
            <v>478790</v>
          </cell>
          <cell r="C7683" t="str">
            <v>4722170</v>
          </cell>
          <cell r="D7683" t="str">
            <v>MDELIVERY</v>
          </cell>
          <cell r="E7683" t="str">
            <v>DESPACHO</v>
          </cell>
          <cell r="F7683" t="str">
            <v>NORMAL</v>
          </cell>
          <cell r="G7683" t="str">
            <v>IC3847</v>
          </cell>
          <cell r="H7683">
            <v>44908</v>
          </cell>
          <cell r="I7683" t="str">
            <v>ENTREGADO</v>
          </cell>
          <cell r="J7683">
            <v>44909</v>
          </cell>
          <cell r="K7683" t="str">
            <v>PAULINA GABRIELA UGALDE GRANADO</v>
          </cell>
          <cell r="L7683" t="str">
            <v>GIL RAMIREZ DAVALOS  CALLE GRAN COLOMBIA  22358 Y AV DE LAS AMERICAS</v>
          </cell>
          <cell r="M7683" t="str">
            <v>0104823760</v>
          </cell>
          <cell r="N7683" t="str">
            <v>0992963167</v>
          </cell>
          <cell r="O7683" t="str">
            <v/>
          </cell>
          <cell r="P7683" t="str">
            <v>010208</v>
          </cell>
          <cell r="Q7683" t="str">
            <v>CUENCA</v>
          </cell>
          <cell r="R7683" t="str">
            <v>AZUAY</v>
          </cell>
          <cell r="S7683" t="str">
            <v>CUENCA</v>
          </cell>
          <cell r="T7683" t="str">
            <v>ITSACOURIER</v>
          </cell>
          <cell r="U7683" t="str">
            <v>FLEXNETUIO_PROVINCIA</v>
          </cell>
          <cell r="V7683">
            <v>1</v>
          </cell>
          <cell r="W7683">
            <v>1</v>
          </cell>
          <cell r="X7683" t="str">
            <v>FLEXNET ECUADOR - MDELIVERY</v>
          </cell>
          <cell r="Y7683" t="str">
            <v>CALLE 28 DE JUNIO S/N Y GARCIA MORENO ENTRADA LLANO GRANDE</v>
          </cell>
        </row>
        <row r="7684">
          <cell r="A7684" t="str">
            <v>4722239</v>
          </cell>
          <cell r="B7684">
            <v>478791</v>
          </cell>
          <cell r="C7684" t="str">
            <v>4722239</v>
          </cell>
          <cell r="D7684" t="str">
            <v>MDELIVERY</v>
          </cell>
          <cell r="E7684" t="str">
            <v>DESPACHO</v>
          </cell>
          <cell r="F7684" t="str">
            <v>DERIVADO PICK UP</v>
          </cell>
          <cell r="G7684" t="str">
            <v>031080004722239</v>
          </cell>
          <cell r="H7684">
            <v>44908</v>
          </cell>
          <cell r="I7684" t="str">
            <v>ENTREGADO</v>
          </cell>
          <cell r="J7684">
            <v>44914</v>
          </cell>
          <cell r="K7684" t="str">
            <v>TATIANA NINOSHKA ZAMBRANO BALLESTEROS</v>
          </cell>
          <cell r="L7684" t="str">
            <v>OFICINA TRAMACO ESMERALDAS</v>
          </cell>
          <cell r="M7684" t="str">
            <v>0801102542</v>
          </cell>
          <cell r="N7684" t="str">
            <v>0967080234</v>
          </cell>
          <cell r="O7684" t="str">
            <v>0967080234</v>
          </cell>
          <cell r="P7684" t="str">
            <v>ESMERALDAS</v>
          </cell>
          <cell r="Q7684" t="str">
            <v>ESMERALDAS</v>
          </cell>
          <cell r="R7684" t="str">
            <v>ESMERALDAS</v>
          </cell>
          <cell r="T7684" t="str">
            <v>TRAMACO</v>
          </cell>
          <cell r="U7684" t="str">
            <v>FLEXNETUIO_PROVINCIA</v>
          </cell>
          <cell r="V7684">
            <v>1</v>
          </cell>
          <cell r="W7684">
            <v>1</v>
          </cell>
          <cell r="X7684" t="str">
            <v>FLEXNET ECUADOR - MDELIVERY</v>
          </cell>
          <cell r="Y7684" t="str">
            <v>CALLE 28 DE JUNIO S/N Y GARCIA MORENO ENTRADA LLANO GRANDE</v>
          </cell>
        </row>
        <row r="7685">
          <cell r="A7685" t="str">
            <v>4722283</v>
          </cell>
          <cell r="B7685">
            <v>478792</v>
          </cell>
          <cell r="C7685" t="str">
            <v>4722283</v>
          </cell>
          <cell r="D7685" t="str">
            <v>MDELIVERY</v>
          </cell>
          <cell r="E7685" t="str">
            <v>DESPACHO</v>
          </cell>
          <cell r="F7685" t="str">
            <v>NORMAL</v>
          </cell>
          <cell r="G7685" t="str">
            <v>FT75305</v>
          </cell>
          <cell r="H7685">
            <v>44908</v>
          </cell>
          <cell r="I7685" t="str">
            <v>ENTREGADO</v>
          </cell>
          <cell r="J7685">
            <v>44909</v>
          </cell>
          <cell r="K7685" t="str">
            <v>NORMA DE JESUS VILLAFUERTE TORRES</v>
          </cell>
          <cell r="L7685" t="str">
            <v>SAN BARTOLO CALLE MIGUEL PONTON  SN  PASAJE J</v>
          </cell>
          <cell r="M7685" t="str">
            <v>1713372892</v>
          </cell>
          <cell r="N7685" t="str">
            <v>0979314439</v>
          </cell>
          <cell r="O7685" t="str">
            <v>0979314439</v>
          </cell>
          <cell r="P7685" t="str">
            <v>170601</v>
          </cell>
          <cell r="Q7685" t="str">
            <v>QUITO</v>
          </cell>
          <cell r="R7685" t="str">
            <v>PICHINCHA</v>
          </cell>
          <cell r="S7685" t="str">
            <v>QUITO</v>
          </cell>
          <cell r="T7685" t="str">
            <v>FLEXTRANS UIO</v>
          </cell>
          <cell r="U7685" t="str">
            <v>FLEXNETUIO_LOCAL</v>
          </cell>
          <cell r="V7685">
            <v>1</v>
          </cell>
          <cell r="W7685">
            <v>1</v>
          </cell>
          <cell r="X7685" t="str">
            <v>FLEXNET ECUADOR - MDELIVERY</v>
          </cell>
          <cell r="Y7685" t="str">
            <v>CALLE 28 DE JUNIO S/N Y GARCIA MORENO ENTRADA LLANO GRANDE</v>
          </cell>
        </row>
        <row r="7686">
          <cell r="A7686" t="str">
            <v>4722345</v>
          </cell>
          <cell r="B7686">
            <v>478793</v>
          </cell>
          <cell r="C7686" t="str">
            <v>4722345</v>
          </cell>
          <cell r="D7686" t="str">
            <v>MDELIVERY</v>
          </cell>
          <cell r="E7686" t="str">
            <v>DESPACHO</v>
          </cell>
          <cell r="F7686" t="str">
            <v>NORMAL</v>
          </cell>
          <cell r="G7686" t="str">
            <v>TF88811</v>
          </cell>
          <cell r="H7686">
            <v>44908</v>
          </cell>
          <cell r="I7686" t="str">
            <v>ENTREGADO</v>
          </cell>
          <cell r="J7686">
            <v>44909</v>
          </cell>
          <cell r="K7686" t="str">
            <v>CARLOS ARTURO MURILLO MINUCHE</v>
          </cell>
          <cell r="L7686" t="str">
            <v>PEDRO CARBO  CALLE LUQUE  502  ENTRE ESCOBEDO Y BOYACA</v>
          </cell>
          <cell r="M7686" t="str">
            <v>0920193802</v>
          </cell>
          <cell r="N7686" t="str">
            <v>0998473868</v>
          </cell>
          <cell r="O7686" t="str">
            <v>0998473868</v>
          </cell>
          <cell r="P7686" t="str">
            <v>090307</v>
          </cell>
          <cell r="Q7686" t="str">
            <v>GUAYAQUIL</v>
          </cell>
          <cell r="R7686" t="str">
            <v>GUAYAS</v>
          </cell>
          <cell r="S7686" t="str">
            <v>GUAYAQUIL</v>
          </cell>
          <cell r="T7686" t="str">
            <v>ITSACOURIER</v>
          </cell>
          <cell r="U7686" t="str">
            <v>FLEXNETUIO_GYE</v>
          </cell>
          <cell r="V7686">
            <v>1</v>
          </cell>
          <cell r="W7686">
            <v>1</v>
          </cell>
          <cell r="X7686" t="str">
            <v>FLEXNET ECUADOR - MDELIVERY</v>
          </cell>
          <cell r="Y7686" t="str">
            <v>CALLE 28 DE JUNIO S/N Y GARCIA MORENO ENTRADA LLANO GRANDE</v>
          </cell>
        </row>
        <row r="7687">
          <cell r="A7687" t="str">
            <v>4722366</v>
          </cell>
          <cell r="B7687">
            <v>478794</v>
          </cell>
          <cell r="C7687" t="str">
            <v>4722366</v>
          </cell>
          <cell r="D7687" t="str">
            <v>MDELIVERY</v>
          </cell>
          <cell r="E7687" t="str">
            <v>DESPACHO</v>
          </cell>
          <cell r="F7687" t="str">
            <v>NORMAL</v>
          </cell>
          <cell r="G7687" t="str">
            <v>FT75301</v>
          </cell>
          <cell r="H7687">
            <v>44908</v>
          </cell>
          <cell r="I7687" t="str">
            <v>ENTREGADO</v>
          </cell>
          <cell r="J7687">
            <v>44909</v>
          </cell>
          <cell r="K7687" t="str">
            <v>CHURUCHUMBI LLUMIGUSIN KEVIN VLADIMIR</v>
          </cell>
          <cell r="L7687" t="str">
            <v>CALDERON 24 DE JUNIO  SN  E ISISDRO LABRADOR</v>
          </cell>
          <cell r="M7687" t="str">
            <v>1724070261</v>
          </cell>
          <cell r="N7687" t="str">
            <v>0995037341</v>
          </cell>
          <cell r="O7687" t="str">
            <v>0984626031</v>
          </cell>
          <cell r="P7687" t="str">
            <v>170201</v>
          </cell>
          <cell r="Q7687" t="str">
            <v>QUITO</v>
          </cell>
          <cell r="R7687" t="str">
            <v>PICHINCHA</v>
          </cell>
          <cell r="S7687" t="str">
            <v>CALDERON (CARAPUNGO)</v>
          </cell>
          <cell r="T7687" t="str">
            <v>FLEXTRANS UIO</v>
          </cell>
          <cell r="U7687" t="str">
            <v>FLEXNETUIO_LOCAL</v>
          </cell>
          <cell r="V7687">
            <v>1</v>
          </cell>
          <cell r="W7687">
            <v>1</v>
          </cell>
          <cell r="X7687" t="str">
            <v>FLEXNET ECUADOR - MDELIVERY</v>
          </cell>
          <cell r="Y7687" t="str">
            <v>CALLE 28 DE JUNIO S/N Y GARCIA MORENO ENTRADA LLANO GRANDE</v>
          </cell>
        </row>
        <row r="7688">
          <cell r="A7688" t="str">
            <v>4722460</v>
          </cell>
          <cell r="B7688">
            <v>478795</v>
          </cell>
          <cell r="C7688" t="str">
            <v>4722460</v>
          </cell>
          <cell r="D7688" t="str">
            <v>MDELIVERY</v>
          </cell>
          <cell r="E7688" t="str">
            <v>DESPACHO</v>
          </cell>
          <cell r="F7688" t="str">
            <v>DERIVADO PICK UP</v>
          </cell>
          <cell r="G7688" t="str">
            <v>031080004722460</v>
          </cell>
          <cell r="H7688">
            <v>44908</v>
          </cell>
          <cell r="I7688" t="str">
            <v>ENTREGADO</v>
          </cell>
          <cell r="J7688">
            <v>44911</v>
          </cell>
          <cell r="K7688" t="str">
            <v>ALFREDO VICENTE ALVAREZ PACHECO</v>
          </cell>
          <cell r="L7688" t="str">
            <v>OFICINA TRAMACO QUITO ATAHUALPA</v>
          </cell>
          <cell r="M7688" t="str">
            <v>1201110135</v>
          </cell>
          <cell r="N7688" t="str">
            <v>0999043033</v>
          </cell>
          <cell r="O7688" t="str">
            <v>0999043033</v>
          </cell>
          <cell r="P7688" t="str">
            <v>QUITO</v>
          </cell>
          <cell r="Q7688" t="str">
            <v>QUITO</v>
          </cell>
          <cell r="R7688" t="str">
            <v>PICHINCHA</v>
          </cell>
          <cell r="T7688" t="str">
            <v>TRAMACO</v>
          </cell>
          <cell r="U7688" t="str">
            <v>FLEXNETUIO_LOCAL</v>
          </cell>
          <cell r="V7688">
            <v>1</v>
          </cell>
          <cell r="W7688">
            <v>1</v>
          </cell>
          <cell r="X7688" t="str">
            <v>FLEXNET ECUADOR - MDELIVERY</v>
          </cell>
          <cell r="Y7688" t="str">
            <v>CALLE 28 DE JUNIO S/N Y GARCIA MORENO ENTRADA LLANO GRANDE</v>
          </cell>
        </row>
        <row r="7689">
          <cell r="A7689" t="str">
            <v>4722558</v>
          </cell>
          <cell r="B7689">
            <v>478796</v>
          </cell>
          <cell r="C7689" t="str">
            <v>4722558</v>
          </cell>
          <cell r="D7689" t="str">
            <v>MDELIVERY</v>
          </cell>
          <cell r="E7689" t="str">
            <v>DESPACHO</v>
          </cell>
          <cell r="F7689" t="str">
            <v>NORMAL</v>
          </cell>
          <cell r="G7689" t="str">
            <v>TF88816</v>
          </cell>
          <cell r="H7689">
            <v>44908</v>
          </cell>
          <cell r="I7689" t="str">
            <v>ENTREGADO</v>
          </cell>
          <cell r="J7689">
            <v>44911</v>
          </cell>
          <cell r="K7689" t="str">
            <v>DIANA NOEMI GRANADOS CEDENO</v>
          </cell>
          <cell r="L7689" t="str">
            <v>TARQUI BASTION POPULAR BLOQUE 6  MZ 902 VILLA 24</v>
          </cell>
          <cell r="M7689" t="str">
            <v>0953825551</v>
          </cell>
          <cell r="N7689" t="str">
            <v>0995318149</v>
          </cell>
          <cell r="O7689" t="str">
            <v>0995318149</v>
          </cell>
          <cell r="P7689" t="str">
            <v>090701</v>
          </cell>
          <cell r="Q7689" t="str">
            <v>GUAYAQUIL</v>
          </cell>
          <cell r="R7689" t="str">
            <v>GUAYAS</v>
          </cell>
          <cell r="S7689" t="str">
            <v>GUAYAQUIL</v>
          </cell>
          <cell r="T7689" t="str">
            <v>ITSACOURIER</v>
          </cell>
          <cell r="U7689" t="str">
            <v>FLEXNETUIO_GYE</v>
          </cell>
          <cell r="V7689">
            <v>1</v>
          </cell>
          <cell r="W7689">
            <v>1</v>
          </cell>
          <cell r="X7689" t="str">
            <v>FLEXNET ECUADOR - MDELIVERY</v>
          </cell>
          <cell r="Y7689" t="str">
            <v>CALLE 28 DE JUNIO S/N Y GARCIA MORENO ENTRADA LLANO GRANDE</v>
          </cell>
        </row>
        <row r="7690">
          <cell r="A7690" t="str">
            <v>4722595</v>
          </cell>
          <cell r="B7690">
            <v>478797</v>
          </cell>
          <cell r="C7690" t="str">
            <v>4722595</v>
          </cell>
          <cell r="D7690" t="str">
            <v>MDELIVERY</v>
          </cell>
          <cell r="E7690" t="str">
            <v>DESPACHO</v>
          </cell>
          <cell r="F7690" t="str">
            <v>NORMAL</v>
          </cell>
          <cell r="G7690" t="str">
            <v>TF88823</v>
          </cell>
          <cell r="H7690">
            <v>44908</v>
          </cell>
          <cell r="I7690" t="str">
            <v>ENTREGADO</v>
          </cell>
          <cell r="J7690">
            <v>44909</v>
          </cell>
          <cell r="K7690" t="str">
            <v>Larry Alexander Martinez Pilay</v>
          </cell>
          <cell r="L7690" t="str">
            <v>TARQUI  AV DE LAS AMERICAS  SN</v>
          </cell>
          <cell r="M7690" t="str">
            <v>0927653212</v>
          </cell>
          <cell r="N7690" t="str">
            <v>0967967010</v>
          </cell>
          <cell r="O7690" t="str">
            <v/>
          </cell>
          <cell r="P7690" t="str">
            <v>090505</v>
          </cell>
          <cell r="Q7690" t="str">
            <v>GUAYAQUIL</v>
          </cell>
          <cell r="R7690" t="str">
            <v>GUAYAS</v>
          </cell>
          <cell r="S7690" t="str">
            <v>GUAYAQUIL</v>
          </cell>
          <cell r="T7690" t="str">
            <v>ITSACOURIER</v>
          </cell>
          <cell r="U7690" t="str">
            <v>FLEXNETUIO_GYE</v>
          </cell>
          <cell r="V7690">
            <v>1</v>
          </cell>
          <cell r="W7690">
            <v>1</v>
          </cell>
          <cell r="X7690" t="str">
            <v>FLEXNET ECUADOR - MDELIVERY</v>
          </cell>
          <cell r="Y7690" t="str">
            <v>CALLE 28 DE JUNIO S/N Y GARCIA MORENO ENTRADA LLANO GRANDE</v>
          </cell>
        </row>
        <row r="7691">
          <cell r="A7691" t="str">
            <v>4722760</v>
          </cell>
          <cell r="B7691">
            <v>478798</v>
          </cell>
          <cell r="C7691" t="str">
            <v>4722760</v>
          </cell>
          <cell r="D7691" t="str">
            <v>MDELIVERY</v>
          </cell>
          <cell r="E7691" t="str">
            <v>DESPACHO</v>
          </cell>
          <cell r="F7691" t="str">
            <v>NORMAL</v>
          </cell>
          <cell r="G7691" t="str">
            <v>FT75314</v>
          </cell>
          <cell r="H7691">
            <v>44908</v>
          </cell>
          <cell r="I7691" t="str">
            <v>ENTREGADO</v>
          </cell>
          <cell r="J7691">
            <v>44909</v>
          </cell>
          <cell r="K7691" t="str">
            <v>Yolanda Patricia Manobanda Curipallo</v>
          </cell>
          <cell r="L7691" t="str">
            <v>PUEMBO 24 DE MAYO  8  Y PASAJE GAYTA</v>
          </cell>
          <cell r="M7691" t="str">
            <v>1720342409</v>
          </cell>
          <cell r="N7691" t="str">
            <v>0999944026</v>
          </cell>
          <cell r="O7691" t="str">
            <v>0999944026</v>
          </cell>
          <cell r="P7691" t="str">
            <v>170905</v>
          </cell>
          <cell r="Q7691" t="str">
            <v>QUITO</v>
          </cell>
          <cell r="R7691" t="str">
            <v>PICHINCHA</v>
          </cell>
          <cell r="S7691" t="str">
            <v>PUEMBO</v>
          </cell>
          <cell r="T7691" t="str">
            <v>FLEXTRANS UIO</v>
          </cell>
          <cell r="U7691" t="str">
            <v>FLEXNETUIO_LOCAL</v>
          </cell>
          <cell r="V7691">
            <v>1</v>
          </cell>
          <cell r="W7691">
            <v>1</v>
          </cell>
          <cell r="X7691" t="str">
            <v>FLEXNET ECUADOR - MDELIVERY</v>
          </cell>
          <cell r="Y7691" t="str">
            <v>CALLE 28 DE JUNIO S/N Y GARCIA MORENO ENTRADA LLANO GRANDE</v>
          </cell>
        </row>
        <row r="7692">
          <cell r="A7692" t="str">
            <v>4722864</v>
          </cell>
          <cell r="B7692">
            <v>478800</v>
          </cell>
          <cell r="C7692" t="str">
            <v>4722864</v>
          </cell>
          <cell r="D7692" t="str">
            <v>MDELIVERY</v>
          </cell>
          <cell r="E7692" t="str">
            <v>DESPACHO</v>
          </cell>
          <cell r="F7692" t="str">
            <v>NORMAL</v>
          </cell>
          <cell r="G7692" t="str">
            <v>FT75292</v>
          </cell>
          <cell r="H7692">
            <v>44908</v>
          </cell>
          <cell r="I7692" t="str">
            <v>ENTREGADO</v>
          </cell>
          <cell r="J7692">
            <v>44909</v>
          </cell>
          <cell r="K7692" t="str">
            <v>NATASHA MERYBETH TUMBACO CARVAJAL</v>
          </cell>
          <cell r="L7692" t="str">
            <v>INAQUITO  CALLE PORTETE  SN  Y MANUEL CAMACHO</v>
          </cell>
          <cell r="M7692" t="str">
            <v>1722902010</v>
          </cell>
          <cell r="N7692" t="str">
            <v>0964164364</v>
          </cell>
          <cell r="O7692" t="str">
            <v>0979656724</v>
          </cell>
          <cell r="P7692" t="str">
            <v>170504</v>
          </cell>
          <cell r="Q7692" t="str">
            <v>QUITO</v>
          </cell>
          <cell r="R7692" t="str">
            <v>PICHINCHA</v>
          </cell>
          <cell r="S7692" t="str">
            <v>QUITO</v>
          </cell>
          <cell r="T7692" t="str">
            <v>FLEXTRANS UIO</v>
          </cell>
          <cell r="U7692" t="str">
            <v>FLEXNETUIO_LOCAL</v>
          </cell>
          <cell r="V7692">
            <v>1</v>
          </cell>
          <cell r="W7692">
            <v>1</v>
          </cell>
          <cell r="X7692" t="str">
            <v>FLEXNET ECUADOR - MDELIVERY</v>
          </cell>
          <cell r="Y7692" t="str">
            <v>CALLE 28 DE JUNIO S/N Y GARCIA MORENO ENTRADA LLANO GRANDE</v>
          </cell>
        </row>
        <row r="7693">
          <cell r="A7693" t="str">
            <v>4723009</v>
          </cell>
          <cell r="B7693">
            <v>478801</v>
          </cell>
          <cell r="C7693" t="str">
            <v>4723009</v>
          </cell>
          <cell r="D7693" t="str">
            <v>MDELIVERY</v>
          </cell>
          <cell r="E7693" t="str">
            <v>DESPACHO</v>
          </cell>
          <cell r="F7693" t="str">
            <v>NORMAL</v>
          </cell>
          <cell r="G7693" t="str">
            <v>FT75290</v>
          </cell>
          <cell r="H7693">
            <v>44908</v>
          </cell>
          <cell r="I7693" t="str">
            <v>ENTREGADO</v>
          </cell>
          <cell r="J7693">
            <v>44909</v>
          </cell>
          <cell r="K7693" t="str">
            <v>BRANDON STEFANO HINOJOSA CHULDE</v>
          </cell>
          <cell r="L7693" t="str">
            <v>ITCHIMBIA CALLE CHILE  E4 64  Y RIOS</v>
          </cell>
          <cell r="M7693" t="str">
            <v>1727522037</v>
          </cell>
          <cell r="N7693" t="str">
            <v>0998357440</v>
          </cell>
          <cell r="O7693" t="str">
            <v>0998357440</v>
          </cell>
          <cell r="P7693" t="str">
            <v>170403</v>
          </cell>
          <cell r="Q7693" t="str">
            <v>QUITO</v>
          </cell>
          <cell r="R7693" t="str">
            <v>PICHINCHA</v>
          </cell>
          <cell r="S7693" t="str">
            <v>QUITO</v>
          </cell>
          <cell r="T7693" t="str">
            <v>FLEXTRANS UIO</v>
          </cell>
          <cell r="U7693" t="str">
            <v>FLEXNETUIO_LOCAL</v>
          </cell>
          <cell r="V7693">
            <v>1</v>
          </cell>
          <cell r="W7693">
            <v>1</v>
          </cell>
          <cell r="X7693" t="str">
            <v>FLEXNET ECUADOR - MDELIVERY</v>
          </cell>
          <cell r="Y7693" t="str">
            <v>CALLE 28 DE JUNIO S/N Y GARCIA MORENO ENTRADA LLANO GRANDE</v>
          </cell>
        </row>
        <row r="7694">
          <cell r="A7694" t="str">
            <v>4723050</v>
          </cell>
          <cell r="B7694">
            <v>478802</v>
          </cell>
          <cell r="C7694" t="str">
            <v>4723050</v>
          </cell>
          <cell r="D7694" t="str">
            <v>MDELIVERY</v>
          </cell>
          <cell r="E7694" t="str">
            <v>DESPACHO</v>
          </cell>
          <cell r="F7694" t="str">
            <v>NORMAL</v>
          </cell>
          <cell r="G7694" t="str">
            <v>TF88810</v>
          </cell>
          <cell r="H7694">
            <v>44908</v>
          </cell>
          <cell r="I7694" t="str">
            <v>ENTREGADO</v>
          </cell>
          <cell r="J7694">
            <v>44909</v>
          </cell>
          <cell r="K7694" t="str">
            <v>LEONOR NORMA  GOMEZ DEL VALLE</v>
          </cell>
          <cell r="L7694" t="str">
            <v>XIMENA CDLA LOS ESTEROS  MZ 44 VILLA 57</v>
          </cell>
          <cell r="M7694" t="str">
            <v>0921716379</v>
          </cell>
          <cell r="N7694" t="str">
            <v>0994982448</v>
          </cell>
          <cell r="O7694" t="str">
            <v>0994982448</v>
          </cell>
          <cell r="P7694" t="str">
            <v>090204</v>
          </cell>
          <cell r="Q7694" t="str">
            <v>GUAYAQUIL</v>
          </cell>
          <cell r="R7694" t="str">
            <v>GUAYAS</v>
          </cell>
          <cell r="S7694" t="str">
            <v>GUAYAQUIL</v>
          </cell>
          <cell r="T7694" t="str">
            <v>ITSACOURIER</v>
          </cell>
          <cell r="U7694" t="str">
            <v>FLEXNETUIO_GYE</v>
          </cell>
          <cell r="V7694">
            <v>1</v>
          </cell>
          <cell r="W7694">
            <v>1</v>
          </cell>
          <cell r="X7694" t="str">
            <v>FLEXNET ECUADOR - MDELIVERY</v>
          </cell>
          <cell r="Y7694" t="str">
            <v>CALLE 28 DE JUNIO S/N Y GARCIA MORENO ENTRADA LLANO GRANDE</v>
          </cell>
        </row>
        <row r="7695">
          <cell r="A7695" t="str">
            <v>4723069</v>
          </cell>
          <cell r="B7695">
            <v>478803</v>
          </cell>
          <cell r="C7695" t="str">
            <v>4723069</v>
          </cell>
          <cell r="D7695" t="str">
            <v>MDELIVERY</v>
          </cell>
          <cell r="E7695" t="str">
            <v>DESPACHO</v>
          </cell>
          <cell r="F7695" t="str">
            <v>DERIVADO PICK UP</v>
          </cell>
          <cell r="G7695" t="str">
            <v>031080004723069</v>
          </cell>
          <cell r="H7695">
            <v>44908</v>
          </cell>
          <cell r="I7695" t="str">
            <v>ENTREGADO</v>
          </cell>
          <cell r="J7695">
            <v>44910</v>
          </cell>
          <cell r="K7695" t="str">
            <v>YANANGOMES BUSTILLOS DAYRA LISBETH</v>
          </cell>
          <cell r="L7695" t="str">
            <v>OFICINA TRAMACO QUITO QUITUMBE</v>
          </cell>
          <cell r="M7695" t="str">
            <v>1724020316</v>
          </cell>
          <cell r="N7695" t="str">
            <v>0963001217</v>
          </cell>
          <cell r="O7695" t="str">
            <v>0963001217</v>
          </cell>
          <cell r="P7695" t="str">
            <v>QUITO</v>
          </cell>
          <cell r="Q7695" t="str">
            <v>QUITO</v>
          </cell>
          <cell r="R7695" t="str">
            <v>PICHINCHA</v>
          </cell>
          <cell r="T7695" t="str">
            <v>TRAMACO</v>
          </cell>
          <cell r="U7695" t="str">
            <v>FLEXNETUIO_LOCAL</v>
          </cell>
          <cell r="V7695">
            <v>1</v>
          </cell>
          <cell r="W7695">
            <v>1</v>
          </cell>
          <cell r="X7695" t="str">
            <v>FLEXNET ECUADOR - MDELIVERY</v>
          </cell>
          <cell r="Y7695" t="str">
            <v>CALLE 28 DE JUNIO S/N Y GARCIA MORENO ENTRADA LLANO GRANDE</v>
          </cell>
        </row>
        <row r="7696">
          <cell r="A7696" t="str">
            <v>4723073</v>
          </cell>
          <cell r="B7696">
            <v>478804</v>
          </cell>
          <cell r="C7696" t="str">
            <v>4723073</v>
          </cell>
          <cell r="D7696" t="str">
            <v>MDELIVERY</v>
          </cell>
          <cell r="E7696" t="str">
            <v>DESPACHO</v>
          </cell>
          <cell r="F7696" t="str">
            <v>NORMAL</v>
          </cell>
          <cell r="G7696" t="str">
            <v>FT75291</v>
          </cell>
          <cell r="H7696">
            <v>44908</v>
          </cell>
          <cell r="I7696" t="str">
            <v>ENTREGADO</v>
          </cell>
          <cell r="J7696">
            <v>44909</v>
          </cell>
          <cell r="K7696" t="str">
            <v>MAYRA ALEXANDRA CONDOR VELA</v>
          </cell>
          <cell r="L7696" t="str">
            <v>GUAMANI  CALLE MIRIAM BALDEON  S51137</v>
          </cell>
          <cell r="M7696" t="str">
            <v>1724329188</v>
          </cell>
          <cell r="N7696" t="str">
            <v>0995200767</v>
          </cell>
          <cell r="O7696" t="str">
            <v>0995200767</v>
          </cell>
          <cell r="P7696" t="str">
            <v>170705</v>
          </cell>
          <cell r="Q7696" t="str">
            <v>QUITO</v>
          </cell>
          <cell r="R7696" t="str">
            <v>PICHINCHA</v>
          </cell>
          <cell r="S7696" t="str">
            <v>QUITO</v>
          </cell>
          <cell r="T7696" t="str">
            <v>FLEXTRANS UIO</v>
          </cell>
          <cell r="U7696" t="str">
            <v>FLEXNETUIO_LOCAL</v>
          </cell>
          <cell r="V7696">
            <v>1</v>
          </cell>
          <cell r="W7696">
            <v>1</v>
          </cell>
          <cell r="X7696" t="str">
            <v>FLEXNET ECUADOR - MDELIVERY</v>
          </cell>
          <cell r="Y7696" t="str">
            <v>CALLE 28 DE JUNIO S/N Y GARCIA MORENO ENTRADA LLANO GRANDE</v>
          </cell>
        </row>
        <row r="7697">
          <cell r="A7697" t="str">
            <v>4724238</v>
          </cell>
          <cell r="B7697">
            <v>478805</v>
          </cell>
          <cell r="C7697" t="str">
            <v>4724238</v>
          </cell>
          <cell r="D7697" t="str">
            <v>MDELIVERY</v>
          </cell>
          <cell r="E7697" t="str">
            <v>DESPACHO</v>
          </cell>
          <cell r="F7697" t="str">
            <v>DERIVADO PICK UP</v>
          </cell>
          <cell r="G7697" t="str">
            <v>031080004724238</v>
          </cell>
          <cell r="H7697">
            <v>44908</v>
          </cell>
          <cell r="I7697" t="str">
            <v>ENTREGADO</v>
          </cell>
          <cell r="J7697">
            <v>44911</v>
          </cell>
          <cell r="K7697" t="str">
            <v>MAYRA ALEJANDRA PALMA ZAMBRANO</v>
          </cell>
          <cell r="L7697" t="str">
            <v>OFICINA TRAMACO MANTA CENTRO DE DISTRIBUCION</v>
          </cell>
          <cell r="M7697" t="str">
            <v>1315644847</v>
          </cell>
          <cell r="N7697" t="str">
            <v>0981900506</v>
          </cell>
          <cell r="O7697" t="str">
            <v>0000000000</v>
          </cell>
          <cell r="P7697" t="str">
            <v>MANTA</v>
          </cell>
          <cell r="Q7697" t="str">
            <v>MANTA</v>
          </cell>
          <cell r="R7697" t="str">
            <v>MANABI</v>
          </cell>
          <cell r="T7697" t="str">
            <v>TRAMACO</v>
          </cell>
          <cell r="U7697" t="str">
            <v>FLEXNETUIO_PROVINCIA</v>
          </cell>
          <cell r="V7697">
            <v>1</v>
          </cell>
          <cell r="W7697">
            <v>1</v>
          </cell>
          <cell r="X7697" t="str">
            <v>FLEXNET ECUADOR - MDELIVERY</v>
          </cell>
          <cell r="Y7697" t="str">
            <v>CALLE 28 DE JUNIO S/N Y GARCIA MORENO ENTRADA LLANO GRANDE</v>
          </cell>
        </row>
        <row r="7698">
          <cell r="A7698" t="str">
            <v>4550372</v>
          </cell>
          <cell r="B7698">
            <v>478756</v>
          </cell>
          <cell r="C7698" t="str">
            <v>4550372</v>
          </cell>
          <cell r="D7698" t="str">
            <v>MDELIVERY</v>
          </cell>
          <cell r="E7698" t="str">
            <v>DESPACHO</v>
          </cell>
          <cell r="F7698" t="str">
            <v>NORMAL</v>
          </cell>
          <cell r="G7698" t="str">
            <v>FT75307</v>
          </cell>
          <cell r="H7698">
            <v>44908</v>
          </cell>
          <cell r="I7698" t="str">
            <v>ENTREGADO</v>
          </cell>
          <cell r="J7698">
            <v>44909</v>
          </cell>
          <cell r="K7698" t="str">
            <v>PEREZ PEREZ ANA GABRIELA</v>
          </cell>
          <cell r="L7698" t="str">
            <v>EL QUINCHE CALL CORNELIO BETANCOURT  SN  Y LAS PALMERAS</v>
          </cell>
          <cell r="M7698" t="str">
            <v>1760694016</v>
          </cell>
          <cell r="N7698" t="str">
            <v>0999188012</v>
          </cell>
          <cell r="O7698" t="str">
            <v>0999188012</v>
          </cell>
          <cell r="P7698" t="str">
            <v>170911</v>
          </cell>
          <cell r="Q7698" t="str">
            <v>QUITO</v>
          </cell>
          <cell r="R7698" t="str">
            <v>PICHINCHA</v>
          </cell>
          <cell r="S7698" t="str">
            <v>EL QUINCHE - LA ESPERANZA - FINCAS VACACIONALES BELLO HORIZONTE 1RA ETAPA - IGUINARO</v>
          </cell>
          <cell r="T7698" t="str">
            <v>FLEXTRANS UIO</v>
          </cell>
          <cell r="U7698" t="str">
            <v>FLEXNETUIO_LOCAL</v>
          </cell>
          <cell r="V7698">
            <v>1</v>
          </cell>
          <cell r="W7698">
            <v>1</v>
          </cell>
          <cell r="X7698" t="str">
            <v>FLEXNET ECUADOR - MDELIVERY</v>
          </cell>
          <cell r="Y7698" t="str">
            <v>CALLE 28 DE JUNIO S/N Y GARCIA MORENO ENTRADA LLANO GRANDE</v>
          </cell>
        </row>
        <row r="7699">
          <cell r="A7699" t="str">
            <v>4688644_1</v>
          </cell>
          <cell r="B7699">
            <v>478757</v>
          </cell>
          <cell r="C7699" t="str">
            <v>4688644_1</v>
          </cell>
          <cell r="D7699" t="str">
            <v>MDELIVERY</v>
          </cell>
          <cell r="E7699" t="str">
            <v>DESPACHO</v>
          </cell>
          <cell r="F7699" t="str">
            <v>NORMAL</v>
          </cell>
          <cell r="G7699" t="str">
            <v>FT75296</v>
          </cell>
          <cell r="H7699">
            <v>44908</v>
          </cell>
          <cell r="I7699" t="str">
            <v>ENTREGADO</v>
          </cell>
          <cell r="J7699">
            <v>44911</v>
          </cell>
          <cell r="K7699" t="str">
            <v>CRUZ ANDRANGO JOSE ANTONIO</v>
          </cell>
          <cell r="L7699" t="str">
            <v>TUMBACO CALLE LA CERAMICA  AV RUTA VIVA SECTOR TUMBACO ESTA A MEDIA CUADRA DE JURGEN CAFE LA CERAMICA ENTREGA EN LA QUINTA CANIARO</v>
          </cell>
          <cell r="M7699" t="str">
            <v>1003516158</v>
          </cell>
          <cell r="N7699" t="str">
            <v>0115930984</v>
          </cell>
          <cell r="O7699" t="str">
            <v>26256</v>
          </cell>
          <cell r="P7699" t="str">
            <v>QUITO</v>
          </cell>
          <cell r="Q7699" t="str">
            <v>QUITO</v>
          </cell>
          <cell r="R7699" t="str">
            <v>PICHINCHA</v>
          </cell>
          <cell r="T7699" t="str">
            <v>FLEXTRANS UIO</v>
          </cell>
          <cell r="U7699" t="str">
            <v>FLEXNETUIO_LOCAL</v>
          </cell>
          <cell r="V7699">
            <v>1</v>
          </cell>
          <cell r="W7699">
            <v>1</v>
          </cell>
          <cell r="X7699" t="str">
            <v>FLEXNET ECUADOR - MDELIVERY</v>
          </cell>
          <cell r="Y7699" t="str">
            <v>CALLE 28 DE JUNIO S/N Y GARCIA MORENO ENTRADA LLANO GRANDE</v>
          </cell>
        </row>
        <row r="7700">
          <cell r="A7700" t="str">
            <v>4703235</v>
          </cell>
          <cell r="B7700">
            <v>478758</v>
          </cell>
          <cell r="C7700" t="str">
            <v>4703235</v>
          </cell>
          <cell r="D7700" t="str">
            <v>MDELIVERY</v>
          </cell>
          <cell r="E7700" t="str">
            <v>DESPACHO</v>
          </cell>
          <cell r="F7700" t="str">
            <v>NORMAL</v>
          </cell>
          <cell r="G7700" t="str">
            <v>FT75311</v>
          </cell>
          <cell r="H7700">
            <v>44908</v>
          </cell>
          <cell r="I7700" t="str">
            <v>ENTREGADO</v>
          </cell>
          <cell r="J7700">
            <v>44909</v>
          </cell>
          <cell r="K7700" t="str">
            <v>MATEO ANDRES SARAUZ ESCOBAR</v>
          </cell>
          <cell r="L7700" t="str">
            <v>JIPIJAPA AV SIMON BOLIVAR  SN  Y VIA NAYON</v>
          </cell>
          <cell r="M7700" t="str">
            <v>1727587279</v>
          </cell>
          <cell r="N7700" t="str">
            <v>0995061349</v>
          </cell>
          <cell r="O7700" t="str">
            <v/>
          </cell>
          <cell r="P7700" t="str">
            <v>170529</v>
          </cell>
          <cell r="Q7700" t="str">
            <v>QUITO</v>
          </cell>
          <cell r="R7700" t="str">
            <v>PICHINCHA</v>
          </cell>
          <cell r="S7700" t="str">
            <v>ZAMBIZA - YURAC AL PALOMA</v>
          </cell>
          <cell r="T7700" t="str">
            <v>FLEXTRANS UIO</v>
          </cell>
          <cell r="U7700" t="str">
            <v>FLEXNETUIO_LOCAL</v>
          </cell>
          <cell r="V7700">
            <v>1</v>
          </cell>
          <cell r="W7700">
            <v>1</v>
          </cell>
          <cell r="X7700" t="str">
            <v>FLEXNET ECUADOR - MDELIVERY</v>
          </cell>
          <cell r="Y7700" t="str">
            <v>CALLE 28 DE JUNIO S/N Y GARCIA MORENO ENTRADA LLANO GRANDE</v>
          </cell>
        </row>
        <row r="7701">
          <cell r="A7701" t="str">
            <v>4706921</v>
          </cell>
          <cell r="B7701">
            <v>478759</v>
          </cell>
          <cell r="C7701" t="str">
            <v>4706921</v>
          </cell>
          <cell r="D7701" t="str">
            <v>MDELIVERY</v>
          </cell>
          <cell r="E7701" t="str">
            <v>DESPACHO</v>
          </cell>
          <cell r="F7701" t="str">
            <v>NORMAL</v>
          </cell>
          <cell r="G7701" t="str">
            <v>TF88821</v>
          </cell>
          <cell r="H7701">
            <v>44908</v>
          </cell>
          <cell r="I7701" t="str">
            <v>ENTREGADO</v>
          </cell>
          <cell r="J7701">
            <v>44914</v>
          </cell>
          <cell r="K7701" t="str">
            <v>MORALES RAMIREZ PEDRO SANTIAGO</v>
          </cell>
          <cell r="L7701" t="str">
            <v>LETAMENDI CALLEJON PARRA SN Y NICOLAS SEGOVIA</v>
          </cell>
          <cell r="M7701" t="str">
            <v>0914438106</v>
          </cell>
          <cell r="N7701" t="str">
            <v>0999815976</v>
          </cell>
          <cell r="O7701" t="str">
            <v>0999815976</v>
          </cell>
          <cell r="P7701" t="str">
            <v>090305</v>
          </cell>
          <cell r="Q7701" t="str">
            <v>GUAYAQUIL</v>
          </cell>
          <cell r="R7701" t="str">
            <v>GUAYAS</v>
          </cell>
          <cell r="S7701" t="str">
            <v>GUAYAQUIL</v>
          </cell>
          <cell r="T7701" t="str">
            <v>FLEXTRANS GYE</v>
          </cell>
          <cell r="U7701" t="str">
            <v>FLEXNETUIO_GYE</v>
          </cell>
          <cell r="V7701">
            <v>1</v>
          </cell>
          <cell r="W7701">
            <v>1</v>
          </cell>
          <cell r="X7701" t="str">
            <v>FLEXNET ECUADOR - MDELIVERY</v>
          </cell>
          <cell r="Y7701" t="str">
            <v>CALLE 28 DE JUNIO S/N Y GARCIA MORENO ENTRADA LLANO GRANDE</v>
          </cell>
        </row>
        <row r="7702">
          <cell r="A7702" t="str">
            <v>4711419</v>
          </cell>
          <cell r="B7702">
            <v>478760</v>
          </cell>
          <cell r="C7702" t="str">
            <v>4711419</v>
          </cell>
          <cell r="D7702" t="str">
            <v>MDELIVERY</v>
          </cell>
          <cell r="E7702" t="str">
            <v>DESPACHO</v>
          </cell>
          <cell r="F7702" t="str">
            <v>NORMAL</v>
          </cell>
          <cell r="G7702" t="str">
            <v>TF88822 / 031080004711419</v>
          </cell>
          <cell r="H7702">
            <v>44908</v>
          </cell>
          <cell r="I7702" t="str">
            <v>ENTREGADO</v>
          </cell>
          <cell r="J7702">
            <v>44916</v>
          </cell>
          <cell r="K7702" t="str">
            <v>GLORIA VICENTA FARIAS RUGEL</v>
          </cell>
          <cell r="L7702" t="str">
            <v>RETIRO AGENCIA PORTETE</v>
          </cell>
          <cell r="M7702" t="str">
            <v>0927904110</v>
          </cell>
          <cell r="N7702" t="str">
            <v>0958781963</v>
          </cell>
          <cell r="O7702" t="str">
            <v>0958781963</v>
          </cell>
          <cell r="P7702" t="str">
            <v>090109</v>
          </cell>
          <cell r="Q7702" t="str">
            <v>GUAYAQUIL</v>
          </cell>
          <cell r="R7702" t="str">
            <v>GUAYAS</v>
          </cell>
          <cell r="S7702" t="str">
            <v>GUAYAQUIL</v>
          </cell>
          <cell r="T7702" t="str">
            <v>ITSACOURIER</v>
          </cell>
          <cell r="U7702" t="str">
            <v>FLEXNETUIO_GYE</v>
          </cell>
          <cell r="V7702">
            <v>1</v>
          </cell>
          <cell r="W7702">
            <v>1</v>
          </cell>
          <cell r="X7702" t="str">
            <v>FLEXNET ECUADOR - MDELIVERY</v>
          </cell>
          <cell r="Y7702" t="str">
            <v>CALLE 28 DE JUNIO S/N Y GARCIA MORENO ENTRADA LLANO GRANDE</v>
          </cell>
        </row>
        <row r="7703">
          <cell r="A7703" t="str">
            <v>4711814</v>
          </cell>
          <cell r="B7703">
            <v>478761</v>
          </cell>
          <cell r="C7703" t="str">
            <v>4711814</v>
          </cell>
          <cell r="D7703" t="str">
            <v>MDELIVERY</v>
          </cell>
          <cell r="E7703" t="str">
            <v>DESPACHO</v>
          </cell>
          <cell r="F7703" t="str">
            <v>DERIVADO PICK UP</v>
          </cell>
          <cell r="G7703" t="str">
            <v>031080004711814</v>
          </cell>
          <cell r="H7703">
            <v>44908</v>
          </cell>
          <cell r="I7703" t="str">
            <v>ENTREGADO</v>
          </cell>
          <cell r="J7703">
            <v>44911</v>
          </cell>
          <cell r="K7703" t="str">
            <v>JOSE LUIS GOMEZ MONTES</v>
          </cell>
          <cell r="L7703" t="str">
            <v>OFICINA TRAMACO BABAHOYO</v>
          </cell>
          <cell r="M7703" t="str">
            <v>1205661828</v>
          </cell>
          <cell r="N7703" t="str">
            <v>0982813088</v>
          </cell>
          <cell r="O7703" t="str">
            <v>0995592790</v>
          </cell>
          <cell r="P7703" t="str">
            <v>BABAHOYO</v>
          </cell>
          <cell r="Q7703" t="str">
            <v>BABAHOYO</v>
          </cell>
          <cell r="R7703" t="str">
            <v>LOS RIOS</v>
          </cell>
          <cell r="S7703" t="str">
            <v>BABAHOYO - LA VIRGINIA</v>
          </cell>
          <cell r="T7703" t="str">
            <v>TRAMACO</v>
          </cell>
          <cell r="U7703" t="str">
            <v>FLEXNETUIO_PROVINCIA</v>
          </cell>
          <cell r="V7703">
            <v>1</v>
          </cell>
          <cell r="W7703">
            <v>1</v>
          </cell>
          <cell r="X7703" t="str">
            <v>FLEXNET ECUADOR - MDELIVERY</v>
          </cell>
          <cell r="Y7703" t="str">
            <v>CALLE 28 DE JUNIO S/N Y GARCIA MORENO ENTRADA LLANO GRANDE</v>
          </cell>
        </row>
        <row r="7704">
          <cell r="A7704" t="str">
            <v>4712663</v>
          </cell>
          <cell r="B7704">
            <v>478762</v>
          </cell>
          <cell r="C7704" t="str">
            <v>4712663</v>
          </cell>
          <cell r="D7704" t="str">
            <v>MDELIVERY</v>
          </cell>
          <cell r="E7704" t="str">
            <v>DESPACHO</v>
          </cell>
          <cell r="F7704" t="str">
            <v>NORMAL</v>
          </cell>
          <cell r="G7704" t="str">
            <v>031080004712663</v>
          </cell>
          <cell r="H7704">
            <v>44908</v>
          </cell>
          <cell r="I7704" t="str">
            <v>ENTREGADO</v>
          </cell>
          <cell r="J7704">
            <v>44909</v>
          </cell>
          <cell r="K7704" t="str">
            <v>YULEISSI LUCIANA MACIAS TORRES</v>
          </cell>
          <cell r="L7704" t="str">
            <v>EL RECREO CDLA EL RECREO 3RA ETAPA MZ 331 VILLA 14</v>
          </cell>
          <cell r="M7704" t="str">
            <v>0958367005</v>
          </cell>
          <cell r="N7704" t="str">
            <v>0988826790</v>
          </cell>
          <cell r="O7704" t="str">
            <v>0988826790</v>
          </cell>
          <cell r="P7704" t="str">
            <v>092405</v>
          </cell>
          <cell r="Q7704" t="str">
            <v>DURAN</v>
          </cell>
          <cell r="R7704" t="str">
            <v>GUAYAS</v>
          </cell>
          <cell r="S7704" t="str">
            <v>ELOY ALFARO (DURAN)</v>
          </cell>
          <cell r="T7704" t="str">
            <v>TRAMACO</v>
          </cell>
          <cell r="U7704" t="str">
            <v>FLEXNETUIO_GYE</v>
          </cell>
          <cell r="V7704">
            <v>1</v>
          </cell>
          <cell r="W7704">
            <v>1</v>
          </cell>
          <cell r="X7704" t="str">
            <v>FLEXNET ECUADOR - MDELIVERY</v>
          </cell>
          <cell r="Y7704" t="str">
            <v>CALLE 28 DE JUNIO S/N Y GARCIA MORENO ENTRADA LLANO GRANDE</v>
          </cell>
        </row>
        <row r="7705">
          <cell r="A7705" t="str">
            <v>4717924</v>
          </cell>
          <cell r="B7705">
            <v>478765</v>
          </cell>
          <cell r="C7705" t="str">
            <v>4717924</v>
          </cell>
          <cell r="D7705" t="str">
            <v>MDELIVERY</v>
          </cell>
          <cell r="E7705" t="str">
            <v>DESPACHO</v>
          </cell>
          <cell r="F7705" t="str">
            <v>NORMAL</v>
          </cell>
          <cell r="G7705" t="str">
            <v>TF88819</v>
          </cell>
          <cell r="H7705">
            <v>44908</v>
          </cell>
          <cell r="I7705" t="str">
            <v>ENTREGADO</v>
          </cell>
          <cell r="J7705">
            <v>44910</v>
          </cell>
          <cell r="K7705" t="str">
            <v>HOLGUIN        ARELLANO       JOSE GERARDO</v>
          </cell>
          <cell r="L7705" t="str">
            <v>TARQUI BRISAS DEL NORTE MZ2059 VILLA 1</v>
          </cell>
          <cell r="M7705" t="str">
            <v>0932387970</v>
          </cell>
          <cell r="N7705" t="str">
            <v>0999852193</v>
          </cell>
          <cell r="O7705" t="str">
            <v>0999852193</v>
          </cell>
          <cell r="P7705" t="str">
            <v>090504</v>
          </cell>
          <cell r="Q7705" t="str">
            <v>GUAYAQUIL</v>
          </cell>
          <cell r="R7705" t="str">
            <v>GUAYAS</v>
          </cell>
          <cell r="S7705" t="str">
            <v>GUAYAQUIL</v>
          </cell>
          <cell r="T7705" t="str">
            <v>ITSACOURIER</v>
          </cell>
          <cell r="U7705" t="str">
            <v>FLEXNETUIO_GYE</v>
          </cell>
          <cell r="V7705">
            <v>1</v>
          </cell>
          <cell r="W7705">
            <v>1</v>
          </cell>
          <cell r="X7705" t="str">
            <v>FLEXNET ECUADOR - MDELIVERY</v>
          </cell>
          <cell r="Y7705" t="str">
            <v>CALLE 28 DE JUNIO S/N Y GARCIA MORENO ENTRADA LLANO GRANDE</v>
          </cell>
        </row>
        <row r="7706">
          <cell r="A7706" t="str">
            <v>20002995799177_1</v>
          </cell>
          <cell r="B7706">
            <v>478684</v>
          </cell>
          <cell r="C7706" t="str">
            <v>20002995799177_1</v>
          </cell>
          <cell r="D7706" t="str">
            <v>CONECEL</v>
          </cell>
          <cell r="E7706" t="str">
            <v>DESPACHO</v>
          </cell>
          <cell r="F7706" t="str">
            <v>NORMAL</v>
          </cell>
          <cell r="H7706">
            <v>44908</v>
          </cell>
          <cell r="I7706" t="str">
            <v>ENTREGADO</v>
          </cell>
          <cell r="J7706">
            <v>44918</v>
          </cell>
          <cell r="K7706" t="str">
            <v>CARMEN ESTHELA ROBLES</v>
          </cell>
          <cell r="L7706" t="str">
            <v>CUENCA-  PARROQUIA TOTORA COCHA - CALLE CULEBRILLAS 119 Y MANTENSE  REF: DIAGONAL AL PARQUE CURIQUINGA, FRENTE A OTRO PARQUE ORIENTE.  CASA 4 PISOS</v>
          </cell>
          <cell r="M7706" t="str">
            <v>100816586</v>
          </cell>
          <cell r="N7706" t="str">
            <v xml:space="preserve">0992565811 / 992565811 /  </v>
          </cell>
          <cell r="P7706" t="str">
            <v>CUENCA</v>
          </cell>
          <cell r="Q7706" t="str">
            <v>CUENCA</v>
          </cell>
          <cell r="R7706" t="str">
            <v>AZUAY</v>
          </cell>
          <cell r="T7706" t="str">
            <v>ITSACOURIER</v>
          </cell>
          <cell r="U7706" t="str">
            <v>FLEXNETUIO_PROVINCIA</v>
          </cell>
          <cell r="V7706">
            <v>1</v>
          </cell>
          <cell r="W7706">
            <v>1</v>
          </cell>
          <cell r="X7706" t="str">
            <v>FLEXNET</v>
          </cell>
          <cell r="Y7706" t="str">
            <v>FLEX NET CALLE 28 DE JUNIO S/N Y GARCIA MORENO ENTRADA LLANO GRANDE</v>
          </cell>
        </row>
        <row r="7707">
          <cell r="A7707" t="str">
            <v>98712387</v>
          </cell>
          <cell r="B7707">
            <v>478666</v>
          </cell>
          <cell r="C7707" t="str">
            <v>98712387</v>
          </cell>
          <cell r="D7707" t="str">
            <v>HYCITE</v>
          </cell>
          <cell r="E7707" t="str">
            <v>DESPACHO</v>
          </cell>
          <cell r="F7707" t="str">
            <v>NORMAL</v>
          </cell>
          <cell r="G7707" t="str">
            <v>TFQ88788</v>
          </cell>
          <cell r="H7707">
            <v>44908</v>
          </cell>
          <cell r="I7707" t="str">
            <v>ENTREGADO</v>
          </cell>
          <cell r="J7707">
            <v>44909</v>
          </cell>
          <cell r="K7707" t="str">
            <v>ESTEBAN RICARDO ALBAN SALGADO</v>
          </cell>
          <cell r="L7707" t="str">
            <v>QUISQUICALLE S1-208 Y CACIQUE SOTAMINGA QUITO SAN ANTONIO DE PICHINCHA 170311 PICHINCHA</v>
          </cell>
          <cell r="N7707" t="str">
            <v>0994151257 /</v>
          </cell>
          <cell r="O7707" t="str">
            <v>0994151257 /</v>
          </cell>
          <cell r="P7707" t="str">
            <v>170311</v>
          </cell>
          <cell r="Q7707" t="str">
            <v>QUITO</v>
          </cell>
          <cell r="R7707" t="str">
            <v>PICHINCHA</v>
          </cell>
          <cell r="S7707" t="str">
            <v>QUITO - CIUDAD DEL SOL - CONDOMINIO SUPIROSA - LA ANTONIA</v>
          </cell>
          <cell r="T7707" t="str">
            <v>FLEXTRANS UIO</v>
          </cell>
          <cell r="U7707" t="str">
            <v>FLEXNETUIO_LOCAL</v>
          </cell>
          <cell r="V7707">
            <v>2</v>
          </cell>
          <cell r="W7707">
            <v>17.100000000000001</v>
          </cell>
          <cell r="X7707" t="str">
            <v>HYCITE QUITO</v>
          </cell>
          <cell r="Y7707" t="str">
            <v>FLEX NET CALLE 28 DE JUNIO S/N Y GARCIA MORENO ENTRADA LLANO GRANDE</v>
          </cell>
        </row>
        <row r="7708">
          <cell r="A7708" t="str">
            <v>98725436</v>
          </cell>
          <cell r="B7708">
            <v>478667</v>
          </cell>
          <cell r="C7708" t="str">
            <v>98725436</v>
          </cell>
          <cell r="D7708" t="str">
            <v>HYCITE</v>
          </cell>
          <cell r="E7708" t="str">
            <v>DESPACHO</v>
          </cell>
          <cell r="F7708" t="str">
            <v>NORMAL</v>
          </cell>
          <cell r="G7708" t="str">
            <v>031002004097191</v>
          </cell>
          <cell r="H7708">
            <v>44908</v>
          </cell>
          <cell r="I7708" t="str">
            <v>ENTREGADO</v>
          </cell>
          <cell r="J7708">
            <v>44909</v>
          </cell>
          <cell r="K7708" t="str">
            <v>PATRICIO H RUALES</v>
          </cell>
          <cell r="L7708" t="str">
            <v>EUGENIO ESPEJO 1703 INTERSEC COLOMBIA CASA ESQUINERA JUNTO AL INST STANFORD  LIZARZABURU 060111 CHIMBORAZO</v>
          </cell>
          <cell r="M7708" t="str">
            <v/>
          </cell>
          <cell r="N7708" t="str">
            <v>0992806817 / 32962558</v>
          </cell>
          <cell r="O7708" t="str">
            <v>0992806817 / 32962558</v>
          </cell>
          <cell r="P7708" t="str">
            <v>060111</v>
          </cell>
          <cell r="Q7708" t="str">
            <v>RIOBAMBA</v>
          </cell>
          <cell r="R7708" t="str">
            <v>CHIMBORAZO</v>
          </cell>
          <cell r="S7708" t="str">
            <v>RIOBAMBA</v>
          </cell>
          <cell r="T7708" t="str">
            <v>TRAMACO</v>
          </cell>
          <cell r="U7708" t="str">
            <v>FLEXNETUIO_PROVINCIA</v>
          </cell>
          <cell r="V7708">
            <v>1</v>
          </cell>
          <cell r="W7708">
            <v>1.1000000000000001</v>
          </cell>
          <cell r="X7708" t="str">
            <v>HYCITE QUITO</v>
          </cell>
          <cell r="Y7708" t="str">
            <v>FLEX NET CALLE 28 DE JUNIO S/N Y GARCIA MORENO ENTRADA LLANO GRANDE</v>
          </cell>
        </row>
        <row r="7709">
          <cell r="A7709" t="str">
            <v>20003014548824</v>
          </cell>
          <cell r="B7709">
            <v>478661</v>
          </cell>
          <cell r="C7709" t="str">
            <v>20003014548824</v>
          </cell>
          <cell r="D7709" t="str">
            <v>BRELDYNG</v>
          </cell>
          <cell r="E7709" t="str">
            <v>DESPACHO</v>
          </cell>
          <cell r="F7709" t="str">
            <v>NORMAL</v>
          </cell>
          <cell r="G7709" t="str">
            <v>031002004098934</v>
          </cell>
          <cell r="H7709">
            <v>44908</v>
          </cell>
          <cell r="I7709" t="str">
            <v>DEVOLUCION_EN_PROCESO</v>
          </cell>
          <cell r="J7709">
            <v>44922</v>
          </cell>
          <cell r="K7709" t="str">
            <v>MANUEL VICTOR LEON DELGADO</v>
          </cell>
          <cell r="L7709" t="str">
            <v>GUAYAS / GUAYAQUIL / TARQUI / VIA DAULE KM 10 Y MEDIO / SN / AV HONORATO VASQUEZ Y QUINQUELLAS / LOTIZACION INMACONSA OFICINA DE TRAMACO MZ 5 SL 1 QUINQUELAS</v>
          </cell>
          <cell r="M7709" t="str">
            <v>804260875</v>
          </cell>
          <cell r="N7709" t="str">
            <v>999532008</v>
          </cell>
          <cell r="P7709" t="str">
            <v>GUAYAQUIL</v>
          </cell>
          <cell r="Q7709" t="str">
            <v>GUAYAQUIL</v>
          </cell>
          <cell r="R7709" t="str">
            <v>GUAYAS</v>
          </cell>
          <cell r="T7709" t="str">
            <v>TRAMACO</v>
          </cell>
          <cell r="U7709" t="str">
            <v>FLEXNETGYE_LOCAL</v>
          </cell>
          <cell r="V7709">
            <v>2</v>
          </cell>
          <cell r="W7709">
            <v>12</v>
          </cell>
          <cell r="X7709" t="str">
            <v>FLEXNET</v>
          </cell>
          <cell r="Y7709" t="str">
            <v>FLEX NET GYE KM 8.5 VIA DAULE</v>
          </cell>
        </row>
        <row r="7710">
          <cell r="A7710" t="str">
            <v>20003016110408</v>
          </cell>
          <cell r="B7710">
            <v>478662</v>
          </cell>
          <cell r="C7710" t="str">
            <v>20003016110408</v>
          </cell>
          <cell r="D7710" t="str">
            <v>BRELDYNG</v>
          </cell>
          <cell r="E7710" t="str">
            <v>DESPACHO</v>
          </cell>
          <cell r="F7710" t="str">
            <v>NORMAL</v>
          </cell>
          <cell r="H7710">
            <v>44908</v>
          </cell>
          <cell r="I7710" t="str">
            <v>DEVOLUCION_EN_PROCESO</v>
          </cell>
          <cell r="J7710">
            <v>44918</v>
          </cell>
          <cell r="K7710" t="str">
            <v>ENMA TARJELIA MUNOZ CUNDULLI</v>
          </cell>
          <cell r="L7710" t="str">
            <v>SANTO DOMINGO / SANTO DOMINGO / BOMBOLI / AV DE LAS ACACIAD / SN / CALLE 4 / COOP LAS ACACIAS BARRIO EL RENACER REF PRIMERA ENTRADA/GABINETE//FRENTE A CASA DE 2 P.</v>
          </cell>
          <cell r="M7710" t="str">
            <v>502543770</v>
          </cell>
          <cell r="N7710" t="str">
            <v>990577286</v>
          </cell>
          <cell r="P7710" t="str">
            <v>SANTO DOMINGO</v>
          </cell>
          <cell r="Q7710" t="str">
            <v>SANTO DOMINGO</v>
          </cell>
          <cell r="R7710" t="str">
            <v>SANTO DOMINGO DE LOS TSACHILAS</v>
          </cell>
          <cell r="U7710" t="str">
            <v>FLEXNETGYE_PROVINCIA</v>
          </cell>
          <cell r="V7710">
            <v>2</v>
          </cell>
          <cell r="W7710">
            <v>12</v>
          </cell>
          <cell r="X7710" t="str">
            <v>FLEXNET</v>
          </cell>
          <cell r="Y7710" t="str">
            <v>FLEX NET GYE KM 8.5 VIA DAULE</v>
          </cell>
        </row>
        <row r="7711">
          <cell r="A7711" t="str">
            <v>20003016752071</v>
          </cell>
          <cell r="B7711">
            <v>478665</v>
          </cell>
          <cell r="C7711" t="str">
            <v>20003016752071</v>
          </cell>
          <cell r="D7711" t="str">
            <v>BRELDYNG</v>
          </cell>
          <cell r="E7711" t="str">
            <v>DESPACHO</v>
          </cell>
          <cell r="F7711" t="str">
            <v>NORMAL</v>
          </cell>
          <cell r="G7711" t="str">
            <v>FT75414</v>
          </cell>
          <cell r="H7711">
            <v>44908</v>
          </cell>
          <cell r="I7711" t="str">
            <v>DEVOLUCION_EN_PROCESO</v>
          </cell>
          <cell r="J7711">
            <v>44923</v>
          </cell>
          <cell r="K7711" t="str">
            <v>CHANGOLUISA GUTIERRE MONICA CRISTINA</v>
          </cell>
          <cell r="L7711" t="str">
            <v>PICHINCHA / MEJIA / MACHACHI / AV GARCIA MORENO / E3-145 /  / CASA DE 2 PISOS COLOR SIN PINTAR E3-145 REF FRENTE A UN PARQUE Y MECANICA AUTOMOTRIZ.</v>
          </cell>
          <cell r="M7711" t="str">
            <v>1714682901</v>
          </cell>
          <cell r="N7711" t="str">
            <v>997206025</v>
          </cell>
          <cell r="P7711" t="str">
            <v>MEJIA</v>
          </cell>
          <cell r="Q7711" t="str">
            <v>MEJIA</v>
          </cell>
          <cell r="R7711" t="str">
            <v>PICHINCHA</v>
          </cell>
          <cell r="T7711" t="str">
            <v>FLEXTRANS UIO</v>
          </cell>
          <cell r="U7711" t="str">
            <v>FLEXNETGYE_PROVINCIA</v>
          </cell>
          <cell r="V7711">
            <v>2</v>
          </cell>
          <cell r="W7711">
            <v>12</v>
          </cell>
          <cell r="X7711" t="str">
            <v>FLEXNET</v>
          </cell>
          <cell r="Y7711" t="str">
            <v>FLEX NET GYE KM 8.5 VIA DAULE</v>
          </cell>
        </row>
        <row r="7712">
          <cell r="A7712" t="str">
            <v>18577352</v>
          </cell>
          <cell r="B7712">
            <v>478654</v>
          </cell>
          <cell r="C7712" t="str">
            <v>18577352</v>
          </cell>
          <cell r="D7712" t="str">
            <v>SPARE</v>
          </cell>
          <cell r="E7712" t="str">
            <v>DESPACHO</v>
          </cell>
          <cell r="F7712" t="str">
            <v>NORMAL</v>
          </cell>
          <cell r="G7712" t="str">
            <v>TF88787</v>
          </cell>
          <cell r="H7712">
            <v>44908</v>
          </cell>
          <cell r="I7712" t="str">
            <v>ENTREGADO</v>
          </cell>
          <cell r="J7712">
            <v>44908</v>
          </cell>
          <cell r="K7712" t="str">
            <v>OFICINA HUAWEI - GYE</v>
          </cell>
          <cell r="L7712" t="str">
            <v>AV. FRANCISCO DE ORELLANA Y ALBERTO BORGES, EDIFICIO CLARO CENTRUM PISO 12</v>
          </cell>
          <cell r="M7712" t="str">
            <v>CHRISTIAN AGUILERA.  RUC: 1791845722001</v>
          </cell>
          <cell r="N7712" t="str">
            <v>0984887709</v>
          </cell>
          <cell r="P7712" t="str">
            <v>090506</v>
          </cell>
          <cell r="Q7712" t="str">
            <v>GUAYAQUIL</v>
          </cell>
          <cell r="R7712" t="str">
            <v>GUAYAS</v>
          </cell>
          <cell r="S7712" t="str">
            <v>GUAYAQUIL</v>
          </cell>
          <cell r="T7712" t="str">
            <v>FLEXTRANS GYE</v>
          </cell>
          <cell r="U7712" t="str">
            <v>FLEXNETGYE_LOCAL</v>
          </cell>
          <cell r="V7712">
            <v>1</v>
          </cell>
          <cell r="W7712">
            <v>0.54</v>
          </cell>
          <cell r="X7712" t="str">
            <v>FLEXNET GUAYAQUIL</v>
          </cell>
          <cell r="Y7712" t="str">
            <v>FERNANDO GUTIERREZ HILL KM 8 1/2 VIA DAULE COOP. JUAN MONTALVO / FRENTE A PEPSI COLA</v>
          </cell>
        </row>
        <row r="7713">
          <cell r="A7713" t="str">
            <v>2022-12322</v>
          </cell>
          <cell r="B7713">
            <v>478650</v>
          </cell>
          <cell r="C7713" t="str">
            <v>2022-12322</v>
          </cell>
          <cell r="D7713" t="str">
            <v>MOVISTAR</v>
          </cell>
          <cell r="E7713" t="str">
            <v>DESPACHO</v>
          </cell>
          <cell r="F7713" t="str">
            <v>NORMAL</v>
          </cell>
          <cell r="G7713" t="str">
            <v>IC3852</v>
          </cell>
          <cell r="H7713">
            <v>44908</v>
          </cell>
          <cell r="I7713" t="str">
            <v>ENTREGADO</v>
          </cell>
          <cell r="J7713">
            <v>44909</v>
          </cell>
          <cell r="K7713" t="str">
            <v>CAVS AE SALESLAND CUENCA REMIGIO_DIEGO MENA</v>
          </cell>
          <cell r="L7713" t="str">
            <v>AV REMIGIO CCRESPO Y FEDERICO PROANO NUM 294 CUENCA</v>
          </cell>
          <cell r="M7713" t="str">
            <v>0</v>
          </cell>
          <cell r="N7713" t="str">
            <v>999805380</v>
          </cell>
          <cell r="O7713" t="str">
            <v/>
          </cell>
          <cell r="P7713" t="str">
            <v>CUENCA</v>
          </cell>
          <cell r="Q7713" t="str">
            <v>CUENCA</v>
          </cell>
          <cell r="R7713" t="str">
            <v>AZUAY</v>
          </cell>
          <cell r="T7713" t="str">
            <v>ITSACOURIER</v>
          </cell>
          <cell r="U7713" t="str">
            <v>FLEXNETUIO_PROVINCIA</v>
          </cell>
          <cell r="V7713">
            <v>1</v>
          </cell>
          <cell r="W7713">
            <v>1</v>
          </cell>
          <cell r="X7713" t="str">
            <v>FLEXNET ECUADOR - MOVISTAR</v>
          </cell>
          <cell r="Y7713" t="str">
            <v>CALLE 28 DE JUNIO S/N Y GARCIA MORENO ENTRADA LLANO GRANDE</v>
          </cell>
        </row>
        <row r="7714">
          <cell r="A7714" t="str">
            <v>2022-12323</v>
          </cell>
          <cell r="B7714">
            <v>478651</v>
          </cell>
          <cell r="C7714" t="str">
            <v>2022-12323</v>
          </cell>
          <cell r="D7714" t="str">
            <v>MOVISTAR</v>
          </cell>
          <cell r="E7714" t="str">
            <v>DESPACHO</v>
          </cell>
          <cell r="F7714" t="str">
            <v>NORMAL</v>
          </cell>
          <cell r="G7714" t="str">
            <v>031080202212323</v>
          </cell>
          <cell r="H7714">
            <v>44908</v>
          </cell>
          <cell r="I7714" t="str">
            <v>ENTREGADO</v>
          </cell>
          <cell r="J7714">
            <v>44909</v>
          </cell>
          <cell r="K7714" t="str">
            <v>PDV NORPHONE ISLA SHOPPING RIOBAMBA_CARLOS JOSE CAMPOVERDE BERRU</v>
          </cell>
          <cell r="L7714" t="str">
            <v>PASEO SHOPPING RIOBAMBA ANTONIO JOSE DE SUCRE Y BEGONIAS PLANTA BAJA FRENTE A PHARMACYS RIOBAMBA</v>
          </cell>
          <cell r="M7714" t="str">
            <v>1091717898001</v>
          </cell>
          <cell r="N7714" t="str">
            <v>994454243</v>
          </cell>
          <cell r="O7714" t="str">
            <v/>
          </cell>
          <cell r="P7714" t="str">
            <v>RIOBAMBA</v>
          </cell>
          <cell r="Q7714" t="str">
            <v>RIOBAMBA</v>
          </cell>
          <cell r="R7714" t="str">
            <v>CHIMBORAZO</v>
          </cell>
          <cell r="T7714" t="str">
            <v>TRAMACO</v>
          </cell>
          <cell r="U7714" t="str">
            <v>FLEXNETUIO_PROVINCIA</v>
          </cell>
          <cell r="V7714">
            <v>1</v>
          </cell>
          <cell r="W7714">
            <v>1</v>
          </cell>
          <cell r="X7714" t="str">
            <v>FLEXNET ECUADOR - MOVISTAR</v>
          </cell>
          <cell r="Y7714" t="str">
            <v>CALLE 28 DE JUNIO S/N Y GARCIA MORENO ENTRADA LLANO GRANDE</v>
          </cell>
        </row>
        <row r="7715">
          <cell r="A7715" t="str">
            <v>2022-12324</v>
          </cell>
          <cell r="B7715">
            <v>478652</v>
          </cell>
          <cell r="C7715" t="str">
            <v>2022-12324</v>
          </cell>
          <cell r="D7715" t="str">
            <v>MOVISTAR</v>
          </cell>
          <cell r="E7715" t="str">
            <v>DESPACHO</v>
          </cell>
          <cell r="F7715" t="str">
            <v>NORMAL</v>
          </cell>
          <cell r="G7715" t="str">
            <v>031080202212324</v>
          </cell>
          <cell r="H7715">
            <v>44908</v>
          </cell>
          <cell r="I7715" t="str">
            <v>ENTREGADO</v>
          </cell>
          <cell r="J7715">
            <v>44909</v>
          </cell>
          <cell r="K7715" t="str">
            <v>AGENTE AE CELISTICS MALL DE LOS ANDES_KLEBER GRANDA_DANY IMBAQUINGO</v>
          </cell>
          <cell r="L7715" t="str">
            <v>Av. Atahualpa y Victor Hugo, Centro Comercial Mall de los Andes Local #120.</v>
          </cell>
          <cell r="M7715" t="str">
            <v>1792161037001</v>
          </cell>
          <cell r="N7715" t="str">
            <v>0992567346_094084829</v>
          </cell>
          <cell r="O7715" t="str">
            <v/>
          </cell>
          <cell r="P7715" t="str">
            <v>AMBATO</v>
          </cell>
          <cell r="Q7715" t="str">
            <v>AMBATO</v>
          </cell>
          <cell r="R7715" t="str">
            <v>TUNGURAHUA</v>
          </cell>
          <cell r="S7715" t="str">
            <v>AMBATO</v>
          </cell>
          <cell r="T7715" t="str">
            <v>TRAMACO</v>
          </cell>
          <cell r="U7715" t="str">
            <v>FLEXNETUIO_PROVINCIA</v>
          </cell>
          <cell r="V7715">
            <v>1</v>
          </cell>
          <cell r="W7715">
            <v>1</v>
          </cell>
          <cell r="X7715" t="str">
            <v>FLEXNET ECUADOR - MOVISTAR</v>
          </cell>
          <cell r="Y7715" t="str">
            <v>CALLE 28 DE JUNIO S/N Y GARCIA MORENO ENTRADA LLANO GRANDE</v>
          </cell>
        </row>
        <row r="7716">
          <cell r="A7716" t="str">
            <v>2022-12325</v>
          </cell>
          <cell r="B7716">
            <v>478653</v>
          </cell>
          <cell r="C7716" t="str">
            <v>2022-12325</v>
          </cell>
          <cell r="D7716" t="str">
            <v>TUENTI</v>
          </cell>
          <cell r="E7716" t="str">
            <v>DESPACHO</v>
          </cell>
          <cell r="F7716" t="str">
            <v>NORMAL</v>
          </cell>
          <cell r="G7716" t="str">
            <v>031080202212325</v>
          </cell>
          <cell r="H7716">
            <v>44908</v>
          </cell>
          <cell r="I7716" t="str">
            <v>ENTREGADO</v>
          </cell>
          <cell r="J7716">
            <v>44910</v>
          </cell>
          <cell r="K7716" t="str">
            <v>DISTRIMARKET ZONIFICACION STO DOMINGO TUENTI_VERONICA CHIRAN</v>
          </cell>
          <cell r="L7716" t="str">
            <v>TulcAn y Babahoyo. Diagonal al restaurante La Vina. Al final de la cuchara. Casa amarilla</v>
          </cell>
          <cell r="M7716" t="str">
            <v>1792141850001</v>
          </cell>
          <cell r="N7716" t="str">
            <v>983929586</v>
          </cell>
          <cell r="O7716" t="str">
            <v/>
          </cell>
          <cell r="P7716" t="str">
            <v>SANTO DOMINGO</v>
          </cell>
          <cell r="Q7716" t="str">
            <v>SANTO DOMINGO</v>
          </cell>
          <cell r="R7716" t="str">
            <v>SANTO DOMINGO DE LOS TSACHILAS</v>
          </cell>
          <cell r="T7716" t="str">
            <v>TRAMACO</v>
          </cell>
          <cell r="U7716" t="str">
            <v>FLEXNETUIO_PROVINCIA</v>
          </cell>
          <cell r="V7716">
            <v>1</v>
          </cell>
          <cell r="W7716">
            <v>1</v>
          </cell>
          <cell r="X7716" t="str">
            <v>FLEXNET ECUADOR - MOVISTAR</v>
          </cell>
          <cell r="Y7716" t="str">
            <v>CALLE 28 DE JUNIO S/N Y GARCIA MORENO ENTRADA LLANO GRANDE</v>
          </cell>
        </row>
        <row r="7717">
          <cell r="A7717" t="str">
            <v>2022-12289</v>
          </cell>
          <cell r="B7717">
            <v>478617</v>
          </cell>
          <cell r="C7717" t="str">
            <v>2022-12289</v>
          </cell>
          <cell r="D7717" t="str">
            <v>MOVISTAR</v>
          </cell>
          <cell r="E7717" t="str">
            <v>DESPACHO</v>
          </cell>
          <cell r="F7717" t="str">
            <v>NORMAL</v>
          </cell>
          <cell r="G7717" t="str">
            <v>IC3850</v>
          </cell>
          <cell r="H7717">
            <v>44908</v>
          </cell>
          <cell r="I7717" t="str">
            <v>ENTREGADO</v>
          </cell>
          <cell r="J7717">
            <v>44909</v>
          </cell>
          <cell r="K7717" t="str">
            <v>OC OPTIMUSCELL_ANA LUCIA MOGROVEJO AZANZA</v>
          </cell>
          <cell r="L7717" t="str">
            <v>LUIS CORDERO 7100 Y PRESIDENTE CORDOVA ESQUINA JUNTO A LA CASA DE LA CULTURA FRENTE A LOS BOMBEROS</v>
          </cell>
          <cell r="M7717" t="str">
            <v>0190475409001</v>
          </cell>
          <cell r="N7717" t="str">
            <v>958851871</v>
          </cell>
          <cell r="O7717" t="str">
            <v/>
          </cell>
          <cell r="P7717" t="str">
            <v>CUENCA</v>
          </cell>
          <cell r="Q7717" t="str">
            <v>CUENCA</v>
          </cell>
          <cell r="R7717" t="str">
            <v>AZUAY</v>
          </cell>
          <cell r="T7717" t="str">
            <v>ITSACOURIER</v>
          </cell>
          <cell r="U7717" t="str">
            <v>FLEXNETUIO_PROVINCIA</v>
          </cell>
          <cell r="V7717">
            <v>1</v>
          </cell>
          <cell r="W7717">
            <v>1</v>
          </cell>
          <cell r="X7717" t="str">
            <v>FLEXNET ECUADOR - MOVISTAR</v>
          </cell>
          <cell r="Y7717" t="str">
            <v>CALLE 28 DE JUNIO S/N Y GARCIA MORENO ENTRADA LLANO GRANDE</v>
          </cell>
        </row>
        <row r="7718">
          <cell r="A7718" t="str">
            <v>2022-12290</v>
          </cell>
          <cell r="B7718">
            <v>478618</v>
          </cell>
          <cell r="C7718" t="str">
            <v>2022-12290</v>
          </cell>
          <cell r="D7718" t="str">
            <v>MOVISTAR</v>
          </cell>
          <cell r="E7718" t="str">
            <v>DESPACHO</v>
          </cell>
          <cell r="F7718" t="str">
            <v>NORMAL</v>
          </cell>
          <cell r="G7718" t="str">
            <v>031080202212290</v>
          </cell>
          <cell r="H7718">
            <v>44908</v>
          </cell>
          <cell r="I7718" t="str">
            <v>ENTREGADO</v>
          </cell>
          <cell r="J7718">
            <v>44909</v>
          </cell>
          <cell r="K7718" t="str">
            <v>CORPORATIVO ROMERO RYRTECH S.A.S (C.C. MALL DEL RIO)_ROMERO RODRIGUEZ MAURENY GEANELLA</v>
          </cell>
          <cell r="L7718" t="str">
            <v>CC Mall del Rio local #123 Av Fco de Orellana km 4.5 (junto al Banco de Guayaquil) PB</v>
          </cell>
          <cell r="M7718" t="str">
            <v>0993323705001</v>
          </cell>
          <cell r="N7718" t="str">
            <v>0982387574</v>
          </cell>
          <cell r="O7718" t="str">
            <v/>
          </cell>
          <cell r="P7718" t="str">
            <v>GUAYAQUIL</v>
          </cell>
          <cell r="Q7718" t="str">
            <v>GUAYAQUIL</v>
          </cell>
          <cell r="R7718" t="str">
            <v>GUAYAS</v>
          </cell>
          <cell r="T7718" t="str">
            <v>TRAMACO</v>
          </cell>
          <cell r="U7718" t="str">
            <v>FLEXNETUIO_GYE</v>
          </cell>
          <cell r="V7718">
            <v>1</v>
          </cell>
          <cell r="W7718">
            <v>1</v>
          </cell>
          <cell r="X7718" t="str">
            <v>FLEXNET ECUADOR - MOVISTAR</v>
          </cell>
          <cell r="Y7718" t="str">
            <v>CALLE 28 DE JUNIO S/N Y GARCIA MORENO ENTRADA LLANO GRANDE</v>
          </cell>
        </row>
        <row r="7719">
          <cell r="A7719" t="str">
            <v>2022-12291</v>
          </cell>
          <cell r="B7719">
            <v>478619</v>
          </cell>
          <cell r="C7719" t="str">
            <v>2022-12291</v>
          </cell>
          <cell r="D7719" t="str">
            <v>MOVISTAR</v>
          </cell>
          <cell r="E7719" t="str">
            <v>DESPACHO</v>
          </cell>
          <cell r="F7719" t="str">
            <v>NORMAL</v>
          </cell>
          <cell r="G7719" t="str">
            <v>TF88805</v>
          </cell>
          <cell r="H7719">
            <v>44908</v>
          </cell>
          <cell r="I7719" t="str">
            <v>ENTREGADO</v>
          </cell>
          <cell r="J7719">
            <v>44909</v>
          </cell>
          <cell r="K7719" t="str">
            <v xml:space="preserve">AE NORPHONE 9 DE OCT_LOURDES BRAVO </v>
          </cell>
          <cell r="L7719" t="str">
            <v xml:space="preserve">9 DE OCTUBRE ENTRE PEDRO CARBO Y GENERAL CORDOVA, EDIFICIO SAN FRANCISCO 300 LOCAL NO. 8 PLANTA BAJA (PARTE EXTERIOR) </v>
          </cell>
          <cell r="M7719" t="str">
            <v>1091717898001</v>
          </cell>
          <cell r="N7719" t="str">
            <v>0984246089</v>
          </cell>
          <cell r="O7719" t="str">
            <v/>
          </cell>
          <cell r="P7719" t="str">
            <v>GUAYAQUIL</v>
          </cell>
          <cell r="Q7719" t="str">
            <v>GUAYAQUIL</v>
          </cell>
          <cell r="R7719" t="str">
            <v>GUAYAS</v>
          </cell>
          <cell r="T7719" t="str">
            <v>ITSACOURIER</v>
          </cell>
          <cell r="U7719" t="str">
            <v>FLEXNETUIO_GYE</v>
          </cell>
          <cell r="V7719">
            <v>1</v>
          </cell>
          <cell r="W7719">
            <v>1</v>
          </cell>
          <cell r="X7719" t="str">
            <v>FLEXNET ECUADOR - MOVISTAR</v>
          </cell>
          <cell r="Y7719" t="str">
            <v>CALLE 28 DE JUNIO S/N Y GARCIA MORENO ENTRADA LLANO GRANDE</v>
          </cell>
        </row>
        <row r="7720">
          <cell r="A7720" t="str">
            <v>2022-12292</v>
          </cell>
          <cell r="B7720">
            <v>478620</v>
          </cell>
          <cell r="C7720" t="str">
            <v>2022-12292</v>
          </cell>
          <cell r="D7720" t="str">
            <v>MOVISTAR</v>
          </cell>
          <cell r="E7720" t="str">
            <v>DESPACHO</v>
          </cell>
          <cell r="F7720" t="str">
            <v>NORMAL</v>
          </cell>
          <cell r="G7720" t="str">
            <v>031080202212292</v>
          </cell>
          <cell r="H7720">
            <v>44908</v>
          </cell>
          <cell r="I7720" t="str">
            <v>ENTREGADO</v>
          </cell>
          <cell r="J7720">
            <v>44909</v>
          </cell>
          <cell r="K7720" t="str">
            <v>AE NORPHONE MALL DEL SOL_ANDY SOLORZANO - SAMANTHA ENRIQUEZ</v>
          </cell>
          <cell r="L7720" t="str">
            <v>AV. JOAQUIN ORRANTIA Y AV. CONSTITUCION. PARROQUIA TARQUI 4TO PSJ. 1 NE.POSTAL 090513</v>
          </cell>
          <cell r="M7720" t="str">
            <v>1091717898001</v>
          </cell>
          <cell r="N7720" t="str">
            <v>0995482890  - 0987620147</v>
          </cell>
          <cell r="P7720" t="str">
            <v>GUAYAQUIL</v>
          </cell>
          <cell r="Q7720" t="str">
            <v>GUAYAQUIL</v>
          </cell>
          <cell r="R7720" t="str">
            <v>GUAYAS</v>
          </cell>
          <cell r="T7720" t="str">
            <v>TRAMACO</v>
          </cell>
          <cell r="U7720" t="str">
            <v>FLEXNETUIO_GYE</v>
          </cell>
          <cell r="V7720">
            <v>2</v>
          </cell>
          <cell r="W7720">
            <v>1</v>
          </cell>
          <cell r="X7720" t="str">
            <v>FLEXNET ECUADOR - MOVISTAR</v>
          </cell>
          <cell r="Y7720" t="str">
            <v>CALLE 28 DE JUNIO S/N Y GARCIA MORENO ENTRADA LLANO GRANDE</v>
          </cell>
        </row>
        <row r="7721">
          <cell r="A7721" t="str">
            <v>2022-12293</v>
          </cell>
          <cell r="B7721">
            <v>478621</v>
          </cell>
          <cell r="C7721" t="str">
            <v>2022-12293</v>
          </cell>
          <cell r="D7721" t="str">
            <v>MOVISTAR</v>
          </cell>
          <cell r="E7721" t="str">
            <v>DESPACHO</v>
          </cell>
          <cell r="F7721" t="str">
            <v>NORMAL</v>
          </cell>
          <cell r="G7721" t="str">
            <v>031080202212293</v>
          </cell>
          <cell r="H7721">
            <v>44908</v>
          </cell>
          <cell r="I7721" t="str">
            <v>ENTREGADO</v>
          </cell>
          <cell r="J7721">
            <v>44911</v>
          </cell>
          <cell r="K7721" t="str">
            <v xml:space="preserve">AE NORPHONE POLICENTRO_LOURDES BRAVO </v>
          </cell>
          <cell r="L7721" t="str">
            <v>Cdla Kenney Av Del Periodista y Dr Juan Bautista Arzube CC Policentro local 9</v>
          </cell>
          <cell r="M7721" t="str">
            <v>1091717898001</v>
          </cell>
          <cell r="N7721" t="str">
            <v>984246089</v>
          </cell>
          <cell r="O7721" t="str">
            <v/>
          </cell>
          <cell r="P7721" t="str">
            <v>GUAYAQUIL</v>
          </cell>
          <cell r="Q7721" t="str">
            <v>GUAYAQUIL</v>
          </cell>
          <cell r="R7721" t="str">
            <v>GUAYAS</v>
          </cell>
          <cell r="T7721" t="str">
            <v>TRAMACO</v>
          </cell>
          <cell r="U7721" t="str">
            <v>FLEXNETUIO_GYE</v>
          </cell>
          <cell r="V7721">
            <v>1</v>
          </cell>
          <cell r="W7721">
            <v>1</v>
          </cell>
          <cell r="X7721" t="str">
            <v>FLEXNET ECUADOR - MOVISTAR</v>
          </cell>
          <cell r="Y7721" t="str">
            <v>CALLE 28 DE JUNIO S/N Y GARCIA MORENO ENTRADA LLANO GRANDE</v>
          </cell>
        </row>
        <row r="7722">
          <cell r="A7722" t="str">
            <v>2022-12294</v>
          </cell>
          <cell r="B7722">
            <v>478622</v>
          </cell>
          <cell r="C7722" t="str">
            <v>2022-12294</v>
          </cell>
          <cell r="D7722" t="str">
            <v>MOVISTAR</v>
          </cell>
          <cell r="E7722" t="str">
            <v>DESPACHO</v>
          </cell>
          <cell r="F7722" t="str">
            <v>NORMAL</v>
          </cell>
          <cell r="G7722" t="str">
            <v>031080202212294</v>
          </cell>
          <cell r="H7722">
            <v>44908</v>
          </cell>
          <cell r="I7722" t="str">
            <v>ENTREGADO</v>
          </cell>
          <cell r="J7722">
            <v>44909</v>
          </cell>
          <cell r="K7722" t="str">
            <v>AE NORPHONE PORTOVIEJO_JORGE EDUARDO GUZMAN BENITEZ</v>
          </cell>
          <cell r="L7722" t="str">
            <v>Av. America y, Jorge Washington, Portoviejo LOCAL 16 Y 17 PLANTA BAJA</v>
          </cell>
          <cell r="M7722" t="str">
            <v>1713171823</v>
          </cell>
          <cell r="N7722" t="str">
            <v>984620069</v>
          </cell>
          <cell r="O7722" t="str">
            <v/>
          </cell>
          <cell r="P7722" t="str">
            <v>PORTOVIEJO</v>
          </cell>
          <cell r="Q7722" t="str">
            <v>PORTOVIEJO</v>
          </cell>
          <cell r="R7722" t="str">
            <v>MANABI</v>
          </cell>
          <cell r="T7722" t="str">
            <v>TRAMACO</v>
          </cell>
          <cell r="U7722" t="str">
            <v>FLEXNETUIO_PROVINCIA</v>
          </cell>
          <cell r="V7722">
            <v>1</v>
          </cell>
          <cell r="W7722">
            <v>1</v>
          </cell>
          <cell r="X7722" t="str">
            <v>FLEXNET ECUADOR - MOVISTAR</v>
          </cell>
          <cell r="Y7722" t="str">
            <v>CALLE 28 DE JUNIO S/N Y GARCIA MORENO ENTRADA LLANO GRANDE</v>
          </cell>
        </row>
        <row r="7723">
          <cell r="A7723" t="str">
            <v>2022-12295</v>
          </cell>
          <cell r="B7723">
            <v>478623</v>
          </cell>
          <cell r="C7723" t="str">
            <v>2022-12295</v>
          </cell>
          <cell r="D7723" t="str">
            <v>MOVISTAR</v>
          </cell>
          <cell r="E7723" t="str">
            <v>DESPACHO</v>
          </cell>
          <cell r="F7723" t="str">
            <v>NORMAL</v>
          </cell>
          <cell r="G7723" t="str">
            <v>031080202212295</v>
          </cell>
          <cell r="H7723">
            <v>44908</v>
          </cell>
          <cell r="I7723" t="str">
            <v>ENTREGADO</v>
          </cell>
          <cell r="J7723">
            <v>44909</v>
          </cell>
          <cell r="K7723" t="str">
            <v>AE NORPHONE RIOBAMBA_LOURDES BRAVO</v>
          </cell>
          <cell r="L7723" t="str">
            <v>10 DE AGOSTO Y GARCIA MORENO ESQUINA LOCAL PLANTA BAJA DIAGONAL BANCO INTERNACIONAL</v>
          </cell>
          <cell r="M7723" t="str">
            <v>1091717898001</v>
          </cell>
          <cell r="N7723" t="str">
            <v>998659562</v>
          </cell>
          <cell r="O7723" t="str">
            <v/>
          </cell>
          <cell r="P7723" t="str">
            <v>RIOBAMBA</v>
          </cell>
          <cell r="Q7723" t="str">
            <v>RIOBAMBA</v>
          </cell>
          <cell r="R7723" t="str">
            <v>CHIMBORAZO</v>
          </cell>
          <cell r="T7723" t="str">
            <v>TRAMACO</v>
          </cell>
          <cell r="U7723" t="str">
            <v>FLEXNETUIO_PROVINCIA</v>
          </cell>
          <cell r="V7723">
            <v>1</v>
          </cell>
          <cell r="W7723">
            <v>1</v>
          </cell>
          <cell r="X7723" t="str">
            <v>FLEXNET ECUADOR - MOVISTAR</v>
          </cell>
          <cell r="Y7723" t="str">
            <v>CALLE 28 DE JUNIO S/N Y GARCIA MORENO ENTRADA LLANO GRANDE</v>
          </cell>
        </row>
        <row r="7724">
          <cell r="A7724" t="str">
            <v>2022-12296</v>
          </cell>
          <cell r="B7724">
            <v>478624</v>
          </cell>
          <cell r="C7724" t="str">
            <v>2022-12296</v>
          </cell>
          <cell r="D7724" t="str">
            <v>MOVISTAR</v>
          </cell>
          <cell r="E7724" t="str">
            <v>DESPACHO</v>
          </cell>
          <cell r="F7724" t="str">
            <v>NORMAL</v>
          </cell>
          <cell r="G7724" t="str">
            <v>031080202212296</v>
          </cell>
          <cell r="H7724">
            <v>44908</v>
          </cell>
          <cell r="I7724" t="str">
            <v>ENTREGADO</v>
          </cell>
          <cell r="J7724">
            <v>44909</v>
          </cell>
          <cell r="K7724" t="str">
            <v xml:space="preserve">AE NORPHONE SANTO DOMINGO_LOURDES BRAVO </v>
          </cell>
          <cell r="L7724" t="str">
            <v>Av Quito &amp; Av. Abraham Calazaccon. C C. Paseo Shoping. Local 15 Frente a Computron al Lado de Crocs</v>
          </cell>
          <cell r="M7724" t="str">
            <v>1091717898001</v>
          </cell>
          <cell r="N7724" t="str">
            <v>984246089</v>
          </cell>
          <cell r="O7724" t="str">
            <v/>
          </cell>
          <cell r="P7724" t="str">
            <v>SANTO DOMINGO</v>
          </cell>
          <cell r="Q7724" t="str">
            <v>SANTO DOMINGO</v>
          </cell>
          <cell r="R7724" t="str">
            <v>SANTO DOMINGO DE LOS TSACHILAS</v>
          </cell>
          <cell r="T7724" t="str">
            <v>TRAMACO</v>
          </cell>
          <cell r="U7724" t="str">
            <v>FLEXNETUIO_PROVINCIA</v>
          </cell>
          <cell r="V7724">
            <v>1</v>
          </cell>
          <cell r="W7724">
            <v>1</v>
          </cell>
          <cell r="X7724" t="str">
            <v>FLEXNET ECUADOR - MOVISTAR</v>
          </cell>
          <cell r="Y7724" t="str">
            <v>CALLE 28 DE JUNIO S/N Y GARCIA MORENO ENTRADA LLANO GRANDE</v>
          </cell>
        </row>
        <row r="7725">
          <cell r="A7725" t="str">
            <v>2022-12297</v>
          </cell>
          <cell r="B7725">
            <v>478625</v>
          </cell>
          <cell r="C7725" t="str">
            <v>2022-12297</v>
          </cell>
          <cell r="D7725" t="str">
            <v>MOVISTAR</v>
          </cell>
          <cell r="E7725" t="str">
            <v>DESPACHO</v>
          </cell>
          <cell r="F7725" t="str">
            <v>NORMAL</v>
          </cell>
          <cell r="G7725" t="str">
            <v>031080202212297</v>
          </cell>
          <cell r="H7725">
            <v>44908</v>
          </cell>
          <cell r="I7725" t="str">
            <v>ENTREGADO</v>
          </cell>
          <cell r="J7725">
            <v>44909</v>
          </cell>
          <cell r="K7725" t="str">
            <v>CAVS AE NORPHONE EL PORTAL_LOURDES BRAVO</v>
          </cell>
          <cell r="L7725" t="str">
            <v>AV GALO PLAZA LASSO Y AV SIMON BOLIVAR CENTRO COMERCIAL PORTAL SHOPPING LOCAL P25253 PISO DOS</v>
          </cell>
          <cell r="M7725" t="str">
            <v>1091717898001</v>
          </cell>
          <cell r="N7725" t="str">
            <v>998659562</v>
          </cell>
          <cell r="P7725" t="str">
            <v>QUITO</v>
          </cell>
          <cell r="Q7725" t="str">
            <v>QUITO</v>
          </cell>
          <cell r="R7725" t="str">
            <v>PICHINCHA</v>
          </cell>
          <cell r="T7725" t="str">
            <v>TRAMACO</v>
          </cell>
          <cell r="U7725" t="str">
            <v>FLEXNETUIO_LOCAL</v>
          </cell>
          <cell r="V7725">
            <v>2</v>
          </cell>
          <cell r="W7725">
            <v>1</v>
          </cell>
          <cell r="X7725" t="str">
            <v>FLEXNET ECUADOR - MOVISTAR</v>
          </cell>
          <cell r="Y7725" t="str">
            <v>CALLE 28 DE JUNIO S/N Y GARCIA MORENO ENTRADA LLANO GRANDE</v>
          </cell>
        </row>
        <row r="7726">
          <cell r="A7726" t="str">
            <v>2022-12298</v>
          </cell>
          <cell r="B7726">
            <v>478626</v>
          </cell>
          <cell r="C7726" t="str">
            <v>2022-12298</v>
          </cell>
          <cell r="D7726" t="str">
            <v>MOVISTAR</v>
          </cell>
          <cell r="E7726" t="str">
            <v>DESPACHO</v>
          </cell>
          <cell r="F7726" t="str">
            <v>NORMAL</v>
          </cell>
          <cell r="G7726" t="str">
            <v>031080202212298</v>
          </cell>
          <cell r="H7726">
            <v>44908</v>
          </cell>
          <cell r="I7726" t="str">
            <v>ENTREGADO</v>
          </cell>
          <cell r="J7726">
            <v>44909</v>
          </cell>
          <cell r="K7726" t="str">
            <v>CAVS AE NORPHONE EL CONDADO_PUSDA CHEZA ERIKA ELIZABETH</v>
          </cell>
          <cell r="L7726" t="str">
            <v>AVENIDA DE LA PRENSA Y AVENIDA KENNEDY CC CONDADO SHOPPING  LOCAL 314 FRENTE A KIA</v>
          </cell>
          <cell r="M7726" t="str">
            <v>1091717898001</v>
          </cell>
          <cell r="N7726" t="str">
            <v>984246089</v>
          </cell>
          <cell r="P7726" t="str">
            <v>QUITO</v>
          </cell>
          <cell r="Q7726" t="str">
            <v>QUITO</v>
          </cell>
          <cell r="R7726" t="str">
            <v>PICHINCHA</v>
          </cell>
          <cell r="T7726" t="str">
            <v>TRAMACO</v>
          </cell>
          <cell r="U7726" t="str">
            <v>FLEXNETUIO_LOCAL</v>
          </cell>
          <cell r="V7726">
            <v>3</v>
          </cell>
          <cell r="W7726">
            <v>1</v>
          </cell>
          <cell r="X7726" t="str">
            <v>FLEXNET ECUADOR - MOVISTAR</v>
          </cell>
          <cell r="Y7726" t="str">
            <v>CALLE 28 DE JUNIO S/N Y GARCIA MORENO ENTRADA LLANO GRANDE</v>
          </cell>
        </row>
        <row r="7727">
          <cell r="A7727" t="str">
            <v>2022-12299</v>
          </cell>
          <cell r="B7727">
            <v>478627</v>
          </cell>
          <cell r="C7727" t="str">
            <v>2022-12299</v>
          </cell>
          <cell r="D7727" t="str">
            <v>MOVISTAR</v>
          </cell>
          <cell r="E7727" t="str">
            <v>DESPACHO</v>
          </cell>
          <cell r="F7727" t="str">
            <v>NORMAL</v>
          </cell>
          <cell r="G7727" t="str">
            <v>031080202212299</v>
          </cell>
          <cell r="H7727">
            <v>44908</v>
          </cell>
          <cell r="I7727" t="str">
            <v>ENTREGADO</v>
          </cell>
          <cell r="J7727">
            <v>44909</v>
          </cell>
          <cell r="K7727" t="str">
            <v>FDV&amp;H Productos y Servicios Esmeraldas_VICTOR HUGO FLORES DE VALGAZ ANDRADE</v>
          </cell>
          <cell r="L7727" t="str">
            <v>Av Olmedo 007, entre Manuela Canizares y Vicente Maldonado Piedrahita</v>
          </cell>
          <cell r="M7727" t="str">
            <v>1716384035</v>
          </cell>
          <cell r="N7727" t="str">
            <v>990536036</v>
          </cell>
          <cell r="O7727" t="str">
            <v/>
          </cell>
          <cell r="P7727" t="str">
            <v>ESMERALDAS</v>
          </cell>
          <cell r="Q7727" t="str">
            <v>ESMERALDAS</v>
          </cell>
          <cell r="R7727" t="str">
            <v>ESMERALDAS</v>
          </cell>
          <cell r="T7727" t="str">
            <v>TRAMACO</v>
          </cell>
          <cell r="U7727" t="str">
            <v>FLEXNETUIO_PROVINCIA</v>
          </cell>
          <cell r="V7727">
            <v>1</v>
          </cell>
          <cell r="W7727">
            <v>1</v>
          </cell>
          <cell r="X7727" t="str">
            <v>FLEXNET ECUADOR - MOVISTAR</v>
          </cell>
          <cell r="Y7727" t="str">
            <v>CALLE 28 DE JUNIO S/N Y GARCIA MORENO ENTRADA LLANO GRANDE</v>
          </cell>
        </row>
        <row r="7728">
          <cell r="A7728" t="str">
            <v>2022-12300</v>
          </cell>
          <cell r="B7728">
            <v>478628</v>
          </cell>
          <cell r="C7728" t="str">
            <v>2022-12300</v>
          </cell>
          <cell r="D7728" t="str">
            <v>MOVISTAR</v>
          </cell>
          <cell r="E7728" t="str">
            <v>DESPACHO</v>
          </cell>
          <cell r="F7728" t="str">
            <v>NORMAL</v>
          </cell>
          <cell r="G7728" t="str">
            <v>031080202212300</v>
          </cell>
          <cell r="H7728">
            <v>44908</v>
          </cell>
          <cell r="I7728" t="str">
            <v>ENTREGADO</v>
          </cell>
          <cell r="J7728">
            <v>44909</v>
          </cell>
          <cell r="K7728" t="str">
            <v>PDV QUICENTRO SUR (XPERTO.NET)_XIMENA GIRALDO</v>
          </cell>
          <cell r="L7728" t="str">
            <v xml:space="preserve">AV MORAN VALVERDE C C QUICENTRO SUR LOCAL  188 NIVEL 1 JUNTO A LAN </v>
          </cell>
          <cell r="M7728" t="str">
            <v>1792255007001</v>
          </cell>
          <cell r="N7728" t="str">
            <v>998317146</v>
          </cell>
          <cell r="O7728" t="str">
            <v/>
          </cell>
          <cell r="P7728" t="str">
            <v>QUITO</v>
          </cell>
          <cell r="Q7728" t="str">
            <v>QUITO</v>
          </cell>
          <cell r="R7728" t="str">
            <v>PICHINCHA</v>
          </cell>
          <cell r="T7728" t="str">
            <v>TRAMACO</v>
          </cell>
          <cell r="U7728" t="str">
            <v>FLEXNETUIO_LOCAL</v>
          </cell>
          <cell r="V7728">
            <v>1</v>
          </cell>
          <cell r="W7728">
            <v>1</v>
          </cell>
          <cell r="X7728" t="str">
            <v>FLEXNET ECUADOR - MOVISTAR</v>
          </cell>
          <cell r="Y7728" t="str">
            <v>CALLE 28 DE JUNIO S/N Y GARCIA MORENO ENTRADA LLANO GRANDE</v>
          </cell>
        </row>
        <row r="7729">
          <cell r="A7729" t="str">
            <v>2022-12301</v>
          </cell>
          <cell r="B7729">
            <v>478629</v>
          </cell>
          <cell r="C7729" t="str">
            <v>2022-12301</v>
          </cell>
          <cell r="D7729" t="str">
            <v>MOVISTAR</v>
          </cell>
          <cell r="E7729" t="str">
            <v>DESPACHO</v>
          </cell>
          <cell r="F7729" t="str">
            <v>NORMAL</v>
          </cell>
          <cell r="G7729" t="str">
            <v>031080202212301</v>
          </cell>
          <cell r="H7729">
            <v>44908</v>
          </cell>
          <cell r="I7729" t="str">
            <v>ENTREGADO</v>
          </cell>
          <cell r="J7729">
            <v>44909</v>
          </cell>
          <cell r="K7729" t="str">
            <v>CAVS AE NORPHONE EL JARDIN_PAOLA MORAN</v>
          </cell>
          <cell r="L7729" t="str">
            <v xml:space="preserve">AV AMAZONAS N6  114 Y REPUBLICA CC EL JARDIN  </v>
          </cell>
          <cell r="M7729" t="str">
            <v>1091717898001</v>
          </cell>
          <cell r="N7729" t="str">
            <v>998659562</v>
          </cell>
          <cell r="P7729" t="str">
            <v>QUITO</v>
          </cell>
          <cell r="Q7729" t="str">
            <v>QUITO</v>
          </cell>
          <cell r="R7729" t="str">
            <v>PICHINCHA</v>
          </cell>
          <cell r="T7729" t="str">
            <v>TRAMACO</v>
          </cell>
          <cell r="U7729" t="str">
            <v>FLEXNETUIO_LOCAL</v>
          </cell>
          <cell r="V7729">
            <v>2</v>
          </cell>
          <cell r="W7729">
            <v>1</v>
          </cell>
          <cell r="X7729" t="str">
            <v>FLEXNET ECUADOR - MOVISTAR</v>
          </cell>
          <cell r="Y7729" t="str">
            <v>CALLE 28 DE JUNIO S/N Y GARCIA MORENO ENTRADA LLANO GRANDE</v>
          </cell>
        </row>
        <row r="7730">
          <cell r="A7730" t="str">
            <v>2022-12302</v>
          </cell>
          <cell r="B7730">
            <v>478630</v>
          </cell>
          <cell r="C7730" t="str">
            <v>2022-12302</v>
          </cell>
          <cell r="D7730" t="str">
            <v>MOVISTAR</v>
          </cell>
          <cell r="E7730" t="str">
            <v>DESPACHO</v>
          </cell>
          <cell r="F7730" t="str">
            <v>NORMAL</v>
          </cell>
          <cell r="G7730" t="str">
            <v>031080202212302</v>
          </cell>
          <cell r="H7730">
            <v>44908</v>
          </cell>
          <cell r="I7730" t="str">
            <v>ENTREGADO</v>
          </cell>
          <cell r="J7730">
            <v>44909</v>
          </cell>
          <cell r="K7730" t="str">
            <v xml:space="preserve">NORPHONE CAVS DAS SANTO DOMINGO_LOURDES BRAVO </v>
          </cell>
          <cell r="L7730" t="str">
            <v>29 DE MAYO Y LATACUNGA A LADO DEL POLLO GUS SANTO DOMINGO</v>
          </cell>
          <cell r="M7730" t="str">
            <v>1091717898001</v>
          </cell>
          <cell r="N7730" t="str">
            <v>984246089</v>
          </cell>
          <cell r="O7730" t="str">
            <v/>
          </cell>
          <cell r="P7730" t="str">
            <v>SANTO DOMINGO</v>
          </cell>
          <cell r="Q7730" t="str">
            <v>SANTO DOMINGO</v>
          </cell>
          <cell r="R7730" t="str">
            <v>SANTO DOMINGO DE LOS TSACHILAS</v>
          </cell>
          <cell r="T7730" t="str">
            <v>TRAMACO</v>
          </cell>
          <cell r="U7730" t="str">
            <v>FLEXNETUIO_PROVINCIA</v>
          </cell>
          <cell r="V7730">
            <v>1</v>
          </cell>
          <cell r="W7730">
            <v>1</v>
          </cell>
          <cell r="X7730" t="str">
            <v>FLEXNET ECUADOR - MOVISTAR</v>
          </cell>
          <cell r="Y7730" t="str">
            <v>CALLE 28 DE JUNIO S/N Y GARCIA MORENO ENTRADA LLANO GRANDE</v>
          </cell>
        </row>
        <row r="7731">
          <cell r="A7731" t="str">
            <v>2022-12303</v>
          </cell>
          <cell r="B7731">
            <v>478631</v>
          </cell>
          <cell r="C7731" t="str">
            <v>2022-12303</v>
          </cell>
          <cell r="D7731" t="str">
            <v>MOVISTAR</v>
          </cell>
          <cell r="E7731" t="str">
            <v>DESPACHO</v>
          </cell>
          <cell r="F7731" t="str">
            <v>NORMAL</v>
          </cell>
          <cell r="G7731" t="str">
            <v>031080202212303</v>
          </cell>
          <cell r="H7731">
            <v>44908</v>
          </cell>
          <cell r="I7731" t="str">
            <v>ENTREGADO</v>
          </cell>
          <cell r="J7731">
            <v>44909</v>
          </cell>
          <cell r="K7731" t="str">
            <v xml:space="preserve">NORPHONE (ISLA RIOCENTRO SUR)_LOURDES BRAVO </v>
          </cell>
          <cell r="L7731" t="str">
            <v>CC RIOCENTRO SUR AVENIDA 25 DE JULIO</v>
          </cell>
          <cell r="M7731" t="str">
            <v>1091717898001</v>
          </cell>
          <cell r="N7731" t="str">
            <v>984246089</v>
          </cell>
          <cell r="O7731" t="str">
            <v/>
          </cell>
          <cell r="P7731" t="str">
            <v>GUAYAQUIL</v>
          </cell>
          <cell r="Q7731" t="str">
            <v>GUAYAQUIL</v>
          </cell>
          <cell r="R7731" t="str">
            <v>GUAYAS</v>
          </cell>
          <cell r="T7731" t="str">
            <v>TRAMACO</v>
          </cell>
          <cell r="U7731" t="str">
            <v>FLEXNETUIO_GYE</v>
          </cell>
          <cell r="V7731">
            <v>1</v>
          </cell>
          <cell r="W7731">
            <v>1</v>
          </cell>
          <cell r="X7731" t="str">
            <v>FLEXNET ECUADOR - MOVISTAR</v>
          </cell>
          <cell r="Y7731" t="str">
            <v>CALLE 28 DE JUNIO S/N Y GARCIA MORENO ENTRADA LLANO GRANDE</v>
          </cell>
        </row>
        <row r="7732">
          <cell r="A7732" t="str">
            <v>2022-12304</v>
          </cell>
          <cell r="B7732">
            <v>478632</v>
          </cell>
          <cell r="C7732" t="str">
            <v>2022-12304</v>
          </cell>
          <cell r="D7732" t="str">
            <v>MOVISTAR</v>
          </cell>
          <cell r="E7732" t="str">
            <v>DESPACHO</v>
          </cell>
          <cell r="F7732" t="str">
            <v>NORMAL</v>
          </cell>
          <cell r="G7732" t="str">
            <v>031080202212304</v>
          </cell>
          <cell r="H7732">
            <v>44908</v>
          </cell>
          <cell r="I7732" t="str">
            <v>ENTREGADO</v>
          </cell>
          <cell r="J7732">
            <v>44909</v>
          </cell>
          <cell r="K7732" t="str">
            <v>NORPHONE AMBATO_PAOLA MORAN</v>
          </cell>
          <cell r="L7732" t="str">
            <v>AV CEVALLOS ENTRE CALLES MERA Y MARTINEZ CAV NORPHONE</v>
          </cell>
          <cell r="M7732" t="str">
            <v>1091717898001</v>
          </cell>
          <cell r="N7732" t="str">
            <v>998659562</v>
          </cell>
          <cell r="O7732" t="str">
            <v/>
          </cell>
          <cell r="P7732" t="str">
            <v>AMBATO</v>
          </cell>
          <cell r="Q7732" t="str">
            <v>AMBATO</v>
          </cell>
          <cell r="R7732" t="str">
            <v>TUNGURAHUA</v>
          </cell>
          <cell r="S7732" t="str">
            <v>AMBATO</v>
          </cell>
          <cell r="T7732" t="str">
            <v>TRAMACO</v>
          </cell>
          <cell r="U7732" t="str">
            <v>FLEXNETUIO_PROVINCIA</v>
          </cell>
          <cell r="V7732">
            <v>1</v>
          </cell>
          <cell r="W7732">
            <v>1</v>
          </cell>
          <cell r="X7732" t="str">
            <v>FLEXNET ECUADOR - MOVISTAR</v>
          </cell>
          <cell r="Y7732" t="str">
            <v>CALLE 28 DE JUNIO S/N Y GARCIA MORENO ENTRADA LLANO GRANDE</v>
          </cell>
        </row>
        <row r="7733">
          <cell r="A7733" t="str">
            <v>2022-12305</v>
          </cell>
          <cell r="B7733">
            <v>478633</v>
          </cell>
          <cell r="C7733" t="str">
            <v>2022-12305</v>
          </cell>
          <cell r="D7733" t="str">
            <v>MOVISTAR</v>
          </cell>
          <cell r="E7733" t="str">
            <v>DESPACHO</v>
          </cell>
          <cell r="F7733" t="str">
            <v>NORMAL</v>
          </cell>
          <cell r="G7733" t="str">
            <v>031080202212305</v>
          </cell>
          <cell r="H7733">
            <v>44908</v>
          </cell>
          <cell r="I7733" t="str">
            <v>ENTREGADO</v>
          </cell>
          <cell r="J7733">
            <v>44909</v>
          </cell>
          <cell r="K7733" t="str">
            <v>NORPHONE C.C. PASEO SHOPPING LA LIBERTAD_LOURDES BRAVO</v>
          </cell>
          <cell r="L7733" t="str">
            <v xml:space="preserve">C.C. EL PASEO SHOPPING LA PENINSULA LOCAL 1 PLANTA BAJA BARRIO SAN FRANCISCO MZ 38. CALLE 9 </v>
          </cell>
          <cell r="M7733" t="str">
            <v>1091717898001</v>
          </cell>
          <cell r="N7733" t="str">
            <v>984246089</v>
          </cell>
          <cell r="O7733" t="str">
            <v/>
          </cell>
          <cell r="P7733" t="str">
            <v>LA LIBERTAD</v>
          </cell>
          <cell r="Q7733" t="str">
            <v>LA LIBERTAD</v>
          </cell>
          <cell r="R7733" t="str">
            <v>SANTA ELENA</v>
          </cell>
          <cell r="T7733" t="str">
            <v>TRAMACO</v>
          </cell>
          <cell r="U7733" t="str">
            <v>FLEXNETUIO_PROVINCIA</v>
          </cell>
          <cell r="V7733">
            <v>1</v>
          </cell>
          <cell r="W7733">
            <v>1</v>
          </cell>
          <cell r="X7733" t="str">
            <v>FLEXNET ECUADOR - MOVISTAR</v>
          </cell>
          <cell r="Y7733" t="str">
            <v>CALLE 28 DE JUNIO S/N Y GARCIA MORENO ENTRADA LLANO GRANDE</v>
          </cell>
        </row>
        <row r="7734">
          <cell r="A7734" t="str">
            <v>2022-12306</v>
          </cell>
          <cell r="B7734">
            <v>478634</v>
          </cell>
          <cell r="C7734" t="str">
            <v>2022-12306</v>
          </cell>
          <cell r="D7734" t="str">
            <v>MOVISTAR</v>
          </cell>
          <cell r="E7734" t="str">
            <v>DESPACHO</v>
          </cell>
          <cell r="F7734" t="str">
            <v>NORMAL</v>
          </cell>
          <cell r="G7734" t="str">
            <v>FT75322</v>
          </cell>
          <cell r="H7734">
            <v>44908</v>
          </cell>
          <cell r="I7734" t="str">
            <v>ENTREGADO</v>
          </cell>
          <cell r="J7734">
            <v>44909</v>
          </cell>
          <cell r="K7734" t="str">
            <v>CAVS AE SALESLAND AMERICA_DIEGO MENA</v>
          </cell>
          <cell r="L7734" t="str">
            <v>LAZA DE LAS AMERICAS INTERSECCION AV NACIONES UNIDAS Y REPUBLICA PB 6 2 QUITO</v>
          </cell>
          <cell r="M7734" t="str">
            <v>0</v>
          </cell>
          <cell r="N7734" t="str">
            <v>999805380</v>
          </cell>
          <cell r="O7734" t="str">
            <v/>
          </cell>
          <cell r="P7734" t="str">
            <v>QUITO</v>
          </cell>
          <cell r="Q7734" t="str">
            <v>QUITO</v>
          </cell>
          <cell r="R7734" t="str">
            <v>PICHINCHA</v>
          </cell>
          <cell r="T7734" t="str">
            <v>FLEXTRANS UIO</v>
          </cell>
          <cell r="U7734" t="str">
            <v>FLEXNETUIO_LOCAL</v>
          </cell>
          <cell r="V7734">
            <v>1</v>
          </cell>
          <cell r="W7734">
            <v>1</v>
          </cell>
          <cell r="X7734" t="str">
            <v>FLEXNET ECUADOR - MOVISTAR</v>
          </cell>
          <cell r="Y7734" t="str">
            <v>CALLE 28 DE JUNIO S/N Y GARCIA MORENO ENTRADA LLANO GRANDE</v>
          </cell>
        </row>
        <row r="7735">
          <cell r="A7735" t="str">
            <v>2022-12307</v>
          </cell>
          <cell r="B7735">
            <v>478635</v>
          </cell>
          <cell r="C7735" t="str">
            <v>2022-12307</v>
          </cell>
          <cell r="D7735" t="str">
            <v>MOVISTAR</v>
          </cell>
          <cell r="E7735" t="str">
            <v>DESPACHO</v>
          </cell>
          <cell r="F7735" t="str">
            <v>NORMAL</v>
          </cell>
          <cell r="G7735" t="str">
            <v>031080202212307</v>
          </cell>
          <cell r="H7735">
            <v>44908</v>
          </cell>
          <cell r="I7735" t="str">
            <v>ENTREGADO</v>
          </cell>
          <cell r="J7735">
            <v>44909</v>
          </cell>
          <cell r="K7735" t="str">
            <v>AE CELISTICS CCI_KLEBER GRANDA_DANY IMBAQUINGO</v>
          </cell>
          <cell r="L7735" t="str">
            <v>AV AMAZONAS Y NACIONES UNIDAS CENTRO COMERCIAL INAQUITO LC 223 224</v>
          </cell>
          <cell r="M7735" t="str">
            <v>1792161037001</v>
          </cell>
          <cell r="N7735" t="str">
            <v>0992567346_094084829</v>
          </cell>
          <cell r="O7735" t="str">
            <v/>
          </cell>
          <cell r="P7735" t="str">
            <v>QUITO</v>
          </cell>
          <cell r="Q7735" t="str">
            <v>QUITO</v>
          </cell>
          <cell r="R7735" t="str">
            <v>PICHINCHA</v>
          </cell>
          <cell r="T7735" t="str">
            <v>TRAMACO</v>
          </cell>
          <cell r="U7735" t="str">
            <v>FLEXNETUIO_LOCAL</v>
          </cell>
          <cell r="V7735">
            <v>1</v>
          </cell>
          <cell r="W7735">
            <v>1</v>
          </cell>
          <cell r="X7735" t="str">
            <v>FLEXNET ECUADOR - MOVISTAR</v>
          </cell>
          <cell r="Y7735" t="str">
            <v>CALLE 28 DE JUNIO S/N Y GARCIA MORENO ENTRADA LLANO GRANDE</v>
          </cell>
        </row>
        <row r="7736">
          <cell r="A7736" t="str">
            <v>2022-12308</v>
          </cell>
          <cell r="B7736">
            <v>478636</v>
          </cell>
          <cell r="C7736" t="str">
            <v>2022-12308</v>
          </cell>
          <cell r="D7736" t="str">
            <v>MOVISTAR</v>
          </cell>
          <cell r="E7736" t="str">
            <v>DESPACHO</v>
          </cell>
          <cell r="F7736" t="str">
            <v>NORMAL</v>
          </cell>
          <cell r="G7736" t="str">
            <v>031080202212308</v>
          </cell>
          <cell r="H7736">
            <v>44908</v>
          </cell>
          <cell r="I7736" t="str">
            <v>ENTREGADO</v>
          </cell>
          <cell r="J7736">
            <v>44909</v>
          </cell>
          <cell r="K7736" t="str">
            <v>NORPHONE C.C. Riocentro Ceibos_PAOLA MORAN</v>
          </cell>
          <cell r="L7736" t="str">
            <v>C.C. RIOCENTRO CEIBOS LOCAL 28 AV DEL BOMBERO VIA A LA COSTA KM 65</v>
          </cell>
          <cell r="M7736" t="str">
            <v>1091717898001</v>
          </cell>
          <cell r="N7736" t="str">
            <v>998659562</v>
          </cell>
          <cell r="O7736" t="str">
            <v/>
          </cell>
          <cell r="P7736" t="str">
            <v>GUAYAQUIL</v>
          </cell>
          <cell r="Q7736" t="str">
            <v>GUAYAQUIL</v>
          </cell>
          <cell r="R7736" t="str">
            <v>GUAYAS</v>
          </cell>
          <cell r="T7736" t="str">
            <v>TRAMACO</v>
          </cell>
          <cell r="U7736" t="str">
            <v>FLEXNETUIO_GYE</v>
          </cell>
          <cell r="V7736">
            <v>1</v>
          </cell>
          <cell r="W7736">
            <v>1</v>
          </cell>
          <cell r="X7736" t="str">
            <v>FLEXNET ECUADOR - MOVISTAR</v>
          </cell>
          <cell r="Y7736" t="str">
            <v>CALLE 28 DE JUNIO S/N Y GARCIA MORENO ENTRADA LLANO GRANDE</v>
          </cell>
        </row>
        <row r="7737">
          <cell r="A7737" t="str">
            <v>2022-12309</v>
          </cell>
          <cell r="B7737">
            <v>478637</v>
          </cell>
          <cell r="C7737" t="str">
            <v>2022-12309</v>
          </cell>
          <cell r="D7737" t="str">
            <v>MOVISTAR</v>
          </cell>
          <cell r="E7737" t="str">
            <v>DESPACHO</v>
          </cell>
          <cell r="F7737" t="str">
            <v>NORMAL</v>
          </cell>
          <cell r="G7737" t="str">
            <v>031080202212309</v>
          </cell>
          <cell r="H7737">
            <v>44908</v>
          </cell>
          <cell r="I7737" t="str">
            <v>ENTREGADO</v>
          </cell>
          <cell r="J7737">
            <v>44909</v>
          </cell>
          <cell r="K7737" t="str">
            <v>NORPHONE C.C. Riocentro Norte_PAOLA MORAN</v>
          </cell>
          <cell r="L7737" t="str">
            <v>CENTRO COMERCIAL RIOCENTRO NORTE AV FRANCISCO DE ORELLANA LOCAL 10 PRIMERA PUERTA</v>
          </cell>
          <cell r="M7737" t="str">
            <v>1091717898001</v>
          </cell>
          <cell r="N7737" t="str">
            <v>998659562</v>
          </cell>
          <cell r="O7737" t="str">
            <v/>
          </cell>
          <cell r="P7737" t="str">
            <v>GUAYAQUIL</v>
          </cell>
          <cell r="Q7737" t="str">
            <v>GUAYAQUIL</v>
          </cell>
          <cell r="R7737" t="str">
            <v>GUAYAS</v>
          </cell>
          <cell r="T7737" t="str">
            <v>TRAMACO</v>
          </cell>
          <cell r="U7737" t="str">
            <v>FLEXNETUIO_GYE</v>
          </cell>
          <cell r="V7737">
            <v>1</v>
          </cell>
          <cell r="W7737">
            <v>1</v>
          </cell>
          <cell r="X7737" t="str">
            <v>FLEXNET ECUADOR - MOVISTAR</v>
          </cell>
          <cell r="Y7737" t="str">
            <v>CALLE 28 DE JUNIO S/N Y GARCIA MORENO ENTRADA LLANO GRANDE</v>
          </cell>
        </row>
        <row r="7738">
          <cell r="A7738" t="str">
            <v>2022-12310</v>
          </cell>
          <cell r="B7738">
            <v>478638</v>
          </cell>
          <cell r="C7738" t="str">
            <v>2022-12310</v>
          </cell>
          <cell r="D7738" t="str">
            <v>MOVISTAR</v>
          </cell>
          <cell r="E7738" t="str">
            <v>DESPACHO</v>
          </cell>
          <cell r="F7738" t="str">
            <v>NORMAL</v>
          </cell>
          <cell r="G7738" t="str">
            <v>031080202212310</v>
          </cell>
          <cell r="H7738">
            <v>44908</v>
          </cell>
          <cell r="I7738" t="str">
            <v>ENTREGADO</v>
          </cell>
          <cell r="J7738">
            <v>44909</v>
          </cell>
          <cell r="K7738" t="str">
            <v>AE CELISTICS PORTAL SHOPPING_KLEBER GRANDA_DANY IMBAQUINGO</v>
          </cell>
          <cell r="L7738" t="str">
            <v xml:space="preserve">GALO PLAZA LASSO Y AV SIMON BOLIVAR CC PORTAL SHOPPING TERCER PISO P350 LOCAL MOVISTAR </v>
          </cell>
          <cell r="M7738" t="str">
            <v>1792161037001</v>
          </cell>
          <cell r="N7738" t="str">
            <v>0992567346_094084829</v>
          </cell>
          <cell r="O7738" t="str">
            <v/>
          </cell>
          <cell r="P7738" t="str">
            <v>QUITO</v>
          </cell>
          <cell r="Q7738" t="str">
            <v>QUITO</v>
          </cell>
          <cell r="R7738" t="str">
            <v>PICHINCHA</v>
          </cell>
          <cell r="T7738" t="str">
            <v>TRAMACO</v>
          </cell>
          <cell r="U7738" t="str">
            <v>FLEXNETUIO_LOCAL</v>
          </cell>
          <cell r="V7738">
            <v>1</v>
          </cell>
          <cell r="W7738">
            <v>1</v>
          </cell>
          <cell r="X7738" t="str">
            <v>FLEXNET ECUADOR - MOVISTAR</v>
          </cell>
          <cell r="Y7738" t="str">
            <v>CALLE 28 DE JUNIO S/N Y GARCIA MORENO ENTRADA LLANO GRANDE</v>
          </cell>
        </row>
        <row r="7739">
          <cell r="A7739" t="str">
            <v>2022-12311</v>
          </cell>
          <cell r="B7739">
            <v>478639</v>
          </cell>
          <cell r="C7739" t="str">
            <v>2022-12311</v>
          </cell>
          <cell r="D7739" t="str">
            <v>MOVISTAR</v>
          </cell>
          <cell r="E7739" t="str">
            <v>DESPACHO</v>
          </cell>
          <cell r="F7739" t="str">
            <v>NORMAL</v>
          </cell>
          <cell r="G7739" t="str">
            <v>031080202212311</v>
          </cell>
          <cell r="H7739">
            <v>44908</v>
          </cell>
          <cell r="I7739" t="str">
            <v>ENTREGADO</v>
          </cell>
          <cell r="J7739">
            <v>44909</v>
          </cell>
          <cell r="K7739" t="str">
            <v>CAVS AE SALESLAND CONDADO_DIEGO MENA</v>
          </cell>
          <cell r="L7739" t="str">
            <v>AV DE LA PRENSA Y AV KENNED CENTRO COMERCIAL CONDADO SHOPING NIVEL 3 NUM L35 4 355 QUITO</v>
          </cell>
          <cell r="M7739" t="str">
            <v>0</v>
          </cell>
          <cell r="N7739" t="str">
            <v>999805380</v>
          </cell>
          <cell r="P7739" t="str">
            <v>QUITO</v>
          </cell>
          <cell r="Q7739" t="str">
            <v>QUITO</v>
          </cell>
          <cell r="R7739" t="str">
            <v>PICHINCHA</v>
          </cell>
          <cell r="T7739" t="str">
            <v>TRAMACO</v>
          </cell>
          <cell r="U7739" t="str">
            <v>FLEXNETUIO_LOCAL</v>
          </cell>
          <cell r="V7739">
            <v>2</v>
          </cell>
          <cell r="W7739">
            <v>1</v>
          </cell>
          <cell r="X7739" t="str">
            <v>FLEXNET ECUADOR - MOVISTAR</v>
          </cell>
          <cell r="Y7739" t="str">
            <v>CALLE 28 DE JUNIO S/N Y GARCIA MORENO ENTRADA LLANO GRANDE</v>
          </cell>
        </row>
        <row r="7740">
          <cell r="A7740" t="str">
            <v>2022-12312</v>
          </cell>
          <cell r="B7740">
            <v>478640</v>
          </cell>
          <cell r="C7740" t="str">
            <v>2022-12312</v>
          </cell>
          <cell r="D7740" t="str">
            <v>MOVISTAR</v>
          </cell>
          <cell r="E7740" t="str">
            <v>DESPACHO</v>
          </cell>
          <cell r="F7740" t="str">
            <v>NORMAL</v>
          </cell>
          <cell r="G7740" t="str">
            <v>031080202212312</v>
          </cell>
          <cell r="H7740">
            <v>44908</v>
          </cell>
          <cell r="I7740" t="str">
            <v>ENTREGADO</v>
          </cell>
          <cell r="J7740">
            <v>44909</v>
          </cell>
          <cell r="K7740" t="str">
            <v>NORPHONE C.C. Riocentro Sur_PAOLA MORAN</v>
          </cell>
          <cell r="L7740" t="str">
            <v>C.C. RIOCENTRO SUR AV 25 DE JULIO LOCAL 43 JUNTO A LA UNIV. AGRARIA</v>
          </cell>
          <cell r="M7740" t="str">
            <v>1091717898001</v>
          </cell>
          <cell r="N7740" t="str">
            <v>998659562</v>
          </cell>
          <cell r="O7740" t="str">
            <v/>
          </cell>
          <cell r="P7740" t="str">
            <v>GUAYAQUIL</v>
          </cell>
          <cell r="Q7740" t="str">
            <v>GUAYAQUIL</v>
          </cell>
          <cell r="R7740" t="str">
            <v>GUAYAS</v>
          </cell>
          <cell r="T7740" t="str">
            <v>TRAMACO</v>
          </cell>
          <cell r="U7740" t="str">
            <v>FLEXNETUIO_GYE</v>
          </cell>
          <cell r="V7740">
            <v>1</v>
          </cell>
          <cell r="W7740">
            <v>1</v>
          </cell>
          <cell r="X7740" t="str">
            <v>FLEXNET ECUADOR - MOVISTAR</v>
          </cell>
          <cell r="Y7740" t="str">
            <v>CALLE 28 DE JUNIO S/N Y GARCIA MORENO ENTRADA LLANO GRANDE</v>
          </cell>
        </row>
        <row r="7741">
          <cell r="A7741" t="str">
            <v>2022-12313</v>
          </cell>
          <cell r="B7741">
            <v>478641</v>
          </cell>
          <cell r="C7741" t="str">
            <v>2022-12313</v>
          </cell>
          <cell r="D7741" t="str">
            <v>MOVISTAR</v>
          </cell>
          <cell r="E7741" t="str">
            <v>DESPACHO</v>
          </cell>
          <cell r="F7741" t="str">
            <v>NORMAL</v>
          </cell>
          <cell r="G7741" t="str">
            <v>031080202212313</v>
          </cell>
          <cell r="H7741">
            <v>44908</v>
          </cell>
          <cell r="I7741" t="str">
            <v>ENTREGADO</v>
          </cell>
          <cell r="J7741">
            <v>44909</v>
          </cell>
          <cell r="K7741" t="str">
            <v>NORPHONE C.C. Shopping Duran_PAOLA MORAN</v>
          </cell>
          <cell r="L7741" t="str">
            <v>CC SHOPPING DURAN KILOMETRO 35 DE LA AUTOPISTA DURAN  BOLICHE56</v>
          </cell>
          <cell r="M7741" t="str">
            <v>1091717898001</v>
          </cell>
          <cell r="N7741" t="str">
            <v>998659562</v>
          </cell>
          <cell r="O7741" t="str">
            <v/>
          </cell>
          <cell r="P7741" t="str">
            <v>GUAYAQUIL</v>
          </cell>
          <cell r="Q7741" t="str">
            <v>GUAYAQUIL</v>
          </cell>
          <cell r="R7741" t="str">
            <v>GUAYAS</v>
          </cell>
          <cell r="T7741" t="str">
            <v>TRAMACO</v>
          </cell>
          <cell r="U7741" t="str">
            <v>FLEXNETUIO_GYE</v>
          </cell>
          <cell r="V7741">
            <v>1</v>
          </cell>
          <cell r="W7741">
            <v>1</v>
          </cell>
          <cell r="X7741" t="str">
            <v>FLEXNET ECUADOR - MOVISTAR</v>
          </cell>
          <cell r="Y7741" t="str">
            <v>CALLE 28 DE JUNIO S/N Y GARCIA MORENO ENTRADA LLANO GRANDE</v>
          </cell>
        </row>
        <row r="7742">
          <cell r="A7742" t="str">
            <v>2022-12314</v>
          </cell>
          <cell r="B7742">
            <v>478642</v>
          </cell>
          <cell r="C7742" t="str">
            <v>2022-12314</v>
          </cell>
          <cell r="D7742" t="str">
            <v>MOVISTAR</v>
          </cell>
          <cell r="E7742" t="str">
            <v>DESPACHO</v>
          </cell>
          <cell r="F7742" t="str">
            <v>NORMAL</v>
          </cell>
          <cell r="G7742" t="str">
            <v>031080202212314</v>
          </cell>
          <cell r="H7742">
            <v>44908</v>
          </cell>
          <cell r="I7742" t="str">
            <v>ENTREGADO</v>
          </cell>
          <cell r="J7742">
            <v>44909</v>
          </cell>
          <cell r="K7742" t="str">
            <v>NORPHONE C.C. SHOPPING MANTA_LOURDES BRAVO</v>
          </cell>
          <cell r="L7742" t="str">
            <v>AV. 4 DE NOVIEMBRE, MANTA 130210   LOCAL 21 PLANTA ALTA</v>
          </cell>
          <cell r="M7742" t="str">
            <v>1091717898001</v>
          </cell>
          <cell r="N7742" t="str">
            <v>984246089</v>
          </cell>
          <cell r="O7742" t="str">
            <v/>
          </cell>
          <cell r="P7742" t="str">
            <v>MANTA</v>
          </cell>
          <cell r="Q7742" t="str">
            <v>MANTA</v>
          </cell>
          <cell r="R7742" t="str">
            <v>MANABI</v>
          </cell>
          <cell r="T7742" t="str">
            <v>TRAMACO</v>
          </cell>
          <cell r="U7742" t="str">
            <v>FLEXNETUIO_PROVINCIA</v>
          </cell>
          <cell r="V7742">
            <v>1</v>
          </cell>
          <cell r="W7742">
            <v>1</v>
          </cell>
          <cell r="X7742" t="str">
            <v>FLEXNET ECUADOR - MOVISTAR</v>
          </cell>
          <cell r="Y7742" t="str">
            <v>CALLE 28 DE JUNIO S/N Y GARCIA MORENO ENTRADA LLANO GRANDE</v>
          </cell>
        </row>
        <row r="7743">
          <cell r="A7743" t="str">
            <v>2022-12315</v>
          </cell>
          <cell r="B7743">
            <v>478643</v>
          </cell>
          <cell r="C7743" t="str">
            <v>2022-12315</v>
          </cell>
          <cell r="D7743" t="str">
            <v>MOVISTAR</v>
          </cell>
          <cell r="E7743" t="str">
            <v>DESPACHO</v>
          </cell>
          <cell r="F7743" t="str">
            <v>NORMAL</v>
          </cell>
          <cell r="G7743" t="str">
            <v>031080202212315</v>
          </cell>
          <cell r="H7743">
            <v>44908</v>
          </cell>
          <cell r="I7743" t="str">
            <v>ENTREGADO</v>
          </cell>
          <cell r="J7743">
            <v>44909</v>
          </cell>
          <cell r="K7743" t="str">
            <v>AE CELISTICS QUICENTRO SUR_KLEBER GRANDA_DANY IMBAQUINGO</v>
          </cell>
          <cell r="L7743" t="str">
            <v xml:space="preserve">MORAN VALVERDE Y TENIENTE HUGO ORTIZ CC QUICENTRO SHOPPING SUR N 1 LOCAL 91 ? 92 JUNTO A MEGAMAXI </v>
          </cell>
          <cell r="M7743" t="str">
            <v>1792161037001</v>
          </cell>
          <cell r="N7743" t="str">
            <v>0992567346_094084829</v>
          </cell>
          <cell r="P7743" t="str">
            <v>QUITO</v>
          </cell>
          <cell r="Q7743" t="str">
            <v>QUITO</v>
          </cell>
          <cell r="R7743" t="str">
            <v>PICHINCHA</v>
          </cell>
          <cell r="T7743" t="str">
            <v>TRAMACO</v>
          </cell>
          <cell r="U7743" t="str">
            <v>FLEXNETUIO_LOCAL</v>
          </cell>
          <cell r="V7743">
            <v>3</v>
          </cell>
          <cell r="W7743">
            <v>1</v>
          </cell>
          <cell r="X7743" t="str">
            <v>FLEXNET ECUADOR - MOVISTAR</v>
          </cell>
          <cell r="Y7743" t="str">
            <v>CALLE 28 DE JUNIO S/N Y GARCIA MORENO ENTRADA LLANO GRANDE</v>
          </cell>
        </row>
        <row r="7744">
          <cell r="A7744" t="str">
            <v>2022-12316</v>
          </cell>
          <cell r="B7744">
            <v>478644</v>
          </cell>
          <cell r="C7744" t="str">
            <v>2022-12316</v>
          </cell>
          <cell r="D7744" t="str">
            <v>MOVISTAR</v>
          </cell>
          <cell r="E7744" t="str">
            <v>DESPACHO</v>
          </cell>
          <cell r="F7744" t="str">
            <v>NORMAL</v>
          </cell>
          <cell r="G7744" t="str">
            <v>IC3851</v>
          </cell>
          <cell r="H7744">
            <v>44908</v>
          </cell>
          <cell r="I7744" t="str">
            <v>ENTREGADO</v>
          </cell>
          <cell r="J7744">
            <v>44909</v>
          </cell>
          <cell r="K7744" t="str">
            <v>CAVS AE SALESLAND CUENCA CENTRO_DIEGO MENA</v>
          </cell>
          <cell r="L7744" t="str">
            <v>CALLE BOLIVAR Y LUIS CORDERO N 755 CUENCA</v>
          </cell>
          <cell r="M7744" t="str">
            <v>0</v>
          </cell>
          <cell r="N7744" t="str">
            <v>999805380</v>
          </cell>
          <cell r="O7744" t="str">
            <v/>
          </cell>
          <cell r="P7744" t="str">
            <v>CUENCA</v>
          </cell>
          <cell r="Q7744" t="str">
            <v>CUENCA</v>
          </cell>
          <cell r="R7744" t="str">
            <v>AZUAY</v>
          </cell>
          <cell r="T7744" t="str">
            <v>ITSACOURIER</v>
          </cell>
          <cell r="U7744" t="str">
            <v>FLEXNETUIO_PROVINCIA</v>
          </cell>
          <cell r="V7744">
            <v>1</v>
          </cell>
          <cell r="W7744">
            <v>1</v>
          </cell>
          <cell r="X7744" t="str">
            <v>FLEXNET ECUADOR - MOVISTAR</v>
          </cell>
          <cell r="Y7744" t="str">
            <v>CALLE 28 DE JUNIO S/N Y GARCIA MORENO ENTRADA LLANO GRANDE</v>
          </cell>
        </row>
        <row r="7745">
          <cell r="A7745" t="str">
            <v>2022-12317</v>
          </cell>
          <cell r="B7745">
            <v>478645</v>
          </cell>
          <cell r="C7745" t="str">
            <v>2022-12317</v>
          </cell>
          <cell r="D7745" t="str">
            <v>MOVISTAR</v>
          </cell>
          <cell r="E7745" t="str">
            <v>DESPACHO</v>
          </cell>
          <cell r="F7745" t="str">
            <v>NORMAL</v>
          </cell>
          <cell r="G7745" t="str">
            <v>FT75323</v>
          </cell>
          <cell r="H7745">
            <v>44908</v>
          </cell>
          <cell r="I7745" t="str">
            <v>ENTREGADO</v>
          </cell>
          <cell r="J7745">
            <v>44909</v>
          </cell>
          <cell r="K7745" t="str">
            <v xml:space="preserve">NORPHONE CAVS DAS TUMBACO_LOURDES BRAVO </v>
          </cell>
          <cell r="L7745" t="str">
            <v xml:space="preserve">AV INTEROCEANICA Y JUAN MONTALVO JUNTO A PRODUBANCO CC SANTA MARIA </v>
          </cell>
          <cell r="M7745" t="str">
            <v>1091717898001</v>
          </cell>
          <cell r="N7745" t="str">
            <v>984246089</v>
          </cell>
          <cell r="O7745" t="str">
            <v/>
          </cell>
          <cell r="P7745" t="str">
            <v>QUITO</v>
          </cell>
          <cell r="Q7745" t="str">
            <v>QUITO</v>
          </cell>
          <cell r="R7745" t="str">
            <v>PICHINCHA</v>
          </cell>
          <cell r="T7745" t="str">
            <v>FLEXTRANS UIO</v>
          </cell>
          <cell r="U7745" t="str">
            <v>FLEXNETUIO_LOCAL</v>
          </cell>
          <cell r="V7745">
            <v>1</v>
          </cell>
          <cell r="W7745">
            <v>1</v>
          </cell>
          <cell r="X7745" t="str">
            <v>FLEXNET ECUADOR - MOVISTAR</v>
          </cell>
          <cell r="Y7745" t="str">
            <v>CALLE 28 DE JUNIO S/N Y GARCIA MORENO ENTRADA LLANO GRANDE</v>
          </cell>
        </row>
        <row r="7746">
          <cell r="A7746" t="str">
            <v>2022-12318</v>
          </cell>
          <cell r="B7746">
            <v>478646</v>
          </cell>
          <cell r="C7746" t="str">
            <v>2022-12318</v>
          </cell>
          <cell r="D7746" t="str">
            <v>MOVISTAR</v>
          </cell>
          <cell r="E7746" t="str">
            <v>DESPACHO</v>
          </cell>
          <cell r="F7746" t="str">
            <v>NORMAL</v>
          </cell>
          <cell r="G7746" t="str">
            <v>031080202212318</v>
          </cell>
          <cell r="H7746">
            <v>44908</v>
          </cell>
          <cell r="I7746" t="str">
            <v>ENTREGADO</v>
          </cell>
          <cell r="J7746">
            <v>44909</v>
          </cell>
          <cell r="K7746" t="str">
            <v>NORPHONE CAYAMBE_PAOLA MORAN</v>
          </cell>
          <cell r="L7746" t="str">
            <v>GRAN AKI AV RESTAURACION Y JUNIN LOCAL ESQUINERO CAYAMBE</v>
          </cell>
          <cell r="M7746" t="str">
            <v>1091717898001</v>
          </cell>
          <cell r="N7746" t="str">
            <v>998659562</v>
          </cell>
          <cell r="O7746" t="str">
            <v/>
          </cell>
          <cell r="P7746" t="str">
            <v>CAYAMBE</v>
          </cell>
          <cell r="Q7746" t="str">
            <v>CAYAMBE</v>
          </cell>
          <cell r="R7746" t="str">
            <v>PICHINCHA</v>
          </cell>
          <cell r="T7746" t="str">
            <v>TRAMACO</v>
          </cell>
          <cell r="U7746" t="str">
            <v>FLEXNETUIO_PROVINCIA</v>
          </cell>
          <cell r="V7746">
            <v>1</v>
          </cell>
          <cell r="W7746">
            <v>1</v>
          </cell>
          <cell r="X7746" t="str">
            <v>FLEXNET ECUADOR - MOVISTAR</v>
          </cell>
          <cell r="Y7746" t="str">
            <v>CALLE 28 DE JUNIO S/N Y GARCIA MORENO ENTRADA LLANO GRANDE</v>
          </cell>
        </row>
        <row r="7747">
          <cell r="A7747" t="str">
            <v>2022-12319</v>
          </cell>
          <cell r="B7747">
            <v>478647</v>
          </cell>
          <cell r="C7747" t="str">
            <v>2022-12319</v>
          </cell>
          <cell r="D7747" t="str">
            <v>MOVISTAR</v>
          </cell>
          <cell r="E7747" t="str">
            <v>DESPACHO</v>
          </cell>
          <cell r="F7747" t="str">
            <v>NORMAL</v>
          </cell>
          <cell r="G7747" t="str">
            <v>031080202212319</v>
          </cell>
          <cell r="H7747">
            <v>44908</v>
          </cell>
          <cell r="I7747" t="str">
            <v>ENTREGADO</v>
          </cell>
          <cell r="J7747">
            <v>44909</v>
          </cell>
          <cell r="K7747" t="str">
            <v>NORPHONE CHONE_LOURDES BRAVO</v>
          </cell>
          <cell r="L7747" t="str">
            <v>CENTRO CALLE PICHINCHA ENTRE CALLES WASHINGTON Y BOLIVAR A LADO DE ALMACENES ARTEFACTA</v>
          </cell>
          <cell r="M7747" t="str">
            <v>1091717898001</v>
          </cell>
          <cell r="N7747" t="str">
            <v>984246089</v>
          </cell>
          <cell r="O7747" t="str">
            <v/>
          </cell>
          <cell r="P7747" t="str">
            <v>CHONE</v>
          </cell>
          <cell r="Q7747" t="str">
            <v>CHONE</v>
          </cell>
          <cell r="R7747" t="str">
            <v>MANABI</v>
          </cell>
          <cell r="T7747" t="str">
            <v>TRAMACO</v>
          </cell>
          <cell r="U7747" t="str">
            <v>FLEXNETUIO_PROVINCIA</v>
          </cell>
          <cell r="V7747">
            <v>1</v>
          </cell>
          <cell r="W7747">
            <v>1</v>
          </cell>
          <cell r="X7747" t="str">
            <v>FLEXNET ECUADOR - MOVISTAR</v>
          </cell>
          <cell r="Y7747" t="str">
            <v>CALLE 28 DE JUNIO S/N Y GARCIA MORENO ENTRADA LLANO GRANDE</v>
          </cell>
        </row>
        <row r="7748">
          <cell r="A7748" t="str">
            <v>2022-12320</v>
          </cell>
          <cell r="B7748">
            <v>478648</v>
          </cell>
          <cell r="C7748" t="str">
            <v>2022-12320</v>
          </cell>
          <cell r="D7748" t="str">
            <v>MOVISTAR</v>
          </cell>
          <cell r="E7748" t="str">
            <v>DESPACHO</v>
          </cell>
          <cell r="F7748" t="str">
            <v>NORMAL</v>
          </cell>
          <cell r="G7748" t="str">
            <v>031080202212320</v>
          </cell>
          <cell r="H7748">
            <v>44908</v>
          </cell>
          <cell r="I7748" t="str">
            <v>ENTREGADO</v>
          </cell>
          <cell r="J7748">
            <v>44909</v>
          </cell>
          <cell r="K7748" t="str">
            <v>AGENTE AE CELISTICS EL RECREO QUITO_KLEBER GRANDA_DANY IMBAQUINGO</v>
          </cell>
          <cell r="L7748" t="str">
            <v xml:space="preserve">FRANQUICIA PEDRO VICENTE MALDONADO 510194 Y CALVAS CC RECREO OF P106 </v>
          </cell>
          <cell r="M7748" t="str">
            <v>1792161037001</v>
          </cell>
          <cell r="N7748" t="str">
            <v>0992567346_094084829</v>
          </cell>
          <cell r="P7748" t="str">
            <v>QUITO</v>
          </cell>
          <cell r="Q7748" t="str">
            <v>QUITO</v>
          </cell>
          <cell r="R7748" t="str">
            <v>PICHINCHA</v>
          </cell>
          <cell r="T7748" t="str">
            <v>TRAMACO</v>
          </cell>
          <cell r="U7748" t="str">
            <v>FLEXNETUIO_LOCAL</v>
          </cell>
          <cell r="V7748">
            <v>2</v>
          </cell>
          <cell r="W7748">
            <v>1</v>
          </cell>
          <cell r="X7748" t="str">
            <v>FLEXNET ECUADOR - MOVISTAR</v>
          </cell>
          <cell r="Y7748" t="str">
            <v>CALLE 28 DE JUNIO S/N Y GARCIA MORENO ENTRADA LLANO GRANDE</v>
          </cell>
        </row>
        <row r="7749">
          <cell r="A7749" t="str">
            <v>2022-12321</v>
          </cell>
          <cell r="B7749">
            <v>478649</v>
          </cell>
          <cell r="C7749" t="str">
            <v>2022-12321</v>
          </cell>
          <cell r="D7749" t="str">
            <v>MOVISTAR</v>
          </cell>
          <cell r="E7749" t="str">
            <v>DESPACHO</v>
          </cell>
          <cell r="F7749" t="str">
            <v>NORMAL</v>
          </cell>
          <cell r="G7749" t="str">
            <v>031080202212321</v>
          </cell>
          <cell r="H7749">
            <v>44908</v>
          </cell>
          <cell r="I7749" t="str">
            <v>ENTREGADO</v>
          </cell>
          <cell r="J7749">
            <v>44909</v>
          </cell>
          <cell r="K7749" t="str">
            <v>NORPHONE LA PLAZA IBARRA_PAOLA MORAN</v>
          </cell>
          <cell r="L7749" t="str">
            <v>LOCAL 22 Y 23 CCLA PLAZA AV MARIANO ACOSTA Y2147 Y VICTOR GOMEZ JURADO IBARRA</v>
          </cell>
          <cell r="M7749" t="str">
            <v>1091717898001</v>
          </cell>
          <cell r="N7749" t="str">
            <v>998659562</v>
          </cell>
          <cell r="O7749" t="str">
            <v/>
          </cell>
          <cell r="P7749" t="str">
            <v>IBARRA</v>
          </cell>
          <cell r="Q7749" t="str">
            <v>IBARRA</v>
          </cell>
          <cell r="R7749" t="str">
            <v>IMBABURA</v>
          </cell>
          <cell r="T7749" t="str">
            <v>TRAMACO</v>
          </cell>
          <cell r="U7749" t="str">
            <v>FLEXNETUIO_PROVINCIA</v>
          </cell>
          <cell r="V7749">
            <v>1</v>
          </cell>
          <cell r="W7749">
            <v>1</v>
          </cell>
          <cell r="X7749" t="str">
            <v>FLEXNET ECUADOR - MOVISTAR</v>
          </cell>
          <cell r="Y7749" t="str">
            <v>CALLE 28 DE JUNIO S/N Y GARCIA MORENO ENTRADA LLANO GRANDE</v>
          </cell>
        </row>
        <row r="7750">
          <cell r="A7750" t="str">
            <v>22-2588</v>
          </cell>
          <cell r="B7750">
            <v>478607</v>
          </cell>
          <cell r="C7750" t="str">
            <v>22-2588</v>
          </cell>
          <cell r="D7750" t="str">
            <v>VENTURA</v>
          </cell>
          <cell r="E7750" t="str">
            <v>DESPACHO</v>
          </cell>
          <cell r="F7750" t="str">
            <v>NORMAL</v>
          </cell>
          <cell r="G7750" t="str">
            <v>031002004098618</v>
          </cell>
          <cell r="H7750">
            <v>44908</v>
          </cell>
          <cell r="I7750" t="str">
            <v>ENTREGADO</v>
          </cell>
          <cell r="J7750">
            <v>44909</v>
          </cell>
          <cell r="K7750" t="str">
            <v>ASSA MANTA</v>
          </cell>
          <cell r="L7750" t="str">
            <v>AV 4 DE NOVIEMBRE ENTRE CALLES 311 Y  312</v>
          </cell>
          <cell r="M7750" t="str">
            <v>1890141818001_1</v>
          </cell>
          <cell r="P7750" t="str">
            <v>130204</v>
          </cell>
          <cell r="Q7750" t="str">
            <v>MANTA</v>
          </cell>
          <cell r="R7750" t="str">
            <v>MANABI</v>
          </cell>
          <cell r="S7750" t="str">
            <v>MANTA</v>
          </cell>
          <cell r="T7750" t="str">
            <v>TRAMACO</v>
          </cell>
          <cell r="U7750" t="str">
            <v>FLEXNETUIO_PROVINCIA</v>
          </cell>
          <cell r="V7750">
            <v>1</v>
          </cell>
          <cell r="W7750">
            <v>4</v>
          </cell>
          <cell r="X7750" t="str">
            <v>FLEXNET DEL ECUADOR</v>
          </cell>
          <cell r="Y7750" t="str">
            <v xml:space="preserve">CALLE 28 DE JUNIO S/N Y GARCIA MORENO </v>
          </cell>
        </row>
        <row r="7751">
          <cell r="A7751" t="str">
            <v>22-2587</v>
          </cell>
          <cell r="B7751">
            <v>478608</v>
          </cell>
          <cell r="C7751" t="str">
            <v>22-2587</v>
          </cell>
          <cell r="D7751" t="str">
            <v>VENTURA</v>
          </cell>
          <cell r="E7751" t="str">
            <v>DESPACHO</v>
          </cell>
          <cell r="F7751" t="str">
            <v>NORMAL</v>
          </cell>
          <cell r="G7751" t="str">
            <v>FT75283</v>
          </cell>
          <cell r="H7751">
            <v>44908</v>
          </cell>
          <cell r="I7751" t="str">
            <v>ENTREGADO</v>
          </cell>
          <cell r="J7751">
            <v>44909</v>
          </cell>
          <cell r="K7751" t="str">
            <v>ASSA CUMBAYA</v>
          </cell>
          <cell r="L7751" t="str">
            <v>AV INTEROCEANICA Y PASAJE LEONIDAS PLAZA</v>
          </cell>
          <cell r="M7751" t="str">
            <v>1890141818001_2</v>
          </cell>
          <cell r="P7751" t="str">
            <v>170902</v>
          </cell>
          <cell r="Q7751" t="str">
            <v>QUITO</v>
          </cell>
          <cell r="R7751" t="str">
            <v>PICHINCHA</v>
          </cell>
          <cell r="S7751" t="str">
            <v>TUMBACO</v>
          </cell>
          <cell r="T7751" t="str">
            <v>FLEXTRANS UIO</v>
          </cell>
          <cell r="U7751" t="str">
            <v>FLEXNETUIO_LOCAL</v>
          </cell>
          <cell r="V7751">
            <v>2</v>
          </cell>
          <cell r="W7751">
            <v>26.5</v>
          </cell>
          <cell r="X7751" t="str">
            <v>FLEXNET DEL ECUADOR</v>
          </cell>
          <cell r="Y7751" t="str">
            <v xml:space="preserve">CALLE 28 DE JUNIO S/N Y GARCIA MORENO </v>
          </cell>
        </row>
        <row r="7752">
          <cell r="A7752" t="str">
            <v>22-2589</v>
          </cell>
          <cell r="B7752">
            <v>478609</v>
          </cell>
          <cell r="C7752" t="str">
            <v>22-2589</v>
          </cell>
          <cell r="D7752" t="str">
            <v>VENTURA</v>
          </cell>
          <cell r="E7752" t="str">
            <v>DESPACHO</v>
          </cell>
          <cell r="F7752" t="str">
            <v>NORMAL</v>
          </cell>
          <cell r="G7752" t="str">
            <v>031002004098619</v>
          </cell>
          <cell r="H7752">
            <v>44908</v>
          </cell>
          <cell r="I7752" t="str">
            <v>ENTREGADO</v>
          </cell>
          <cell r="J7752">
            <v>44909</v>
          </cell>
          <cell r="K7752" t="str">
            <v>ASSA MIRAFLORES</v>
          </cell>
          <cell r="L7752" t="str">
            <v>AV FRANCISCO FLOR Y BOLIVAR</v>
          </cell>
          <cell r="M7752" t="str">
            <v>1890141818001_4</v>
          </cell>
          <cell r="P7752" t="str">
            <v>180103</v>
          </cell>
          <cell r="Q7752" t="str">
            <v>AMBATO</v>
          </cell>
          <cell r="R7752" t="str">
            <v>TUNGURAHUA</v>
          </cell>
          <cell r="S7752" t="str">
            <v>AMBATO</v>
          </cell>
          <cell r="T7752" t="str">
            <v>TRAMACO</v>
          </cell>
          <cell r="U7752" t="str">
            <v>FLEXNETUIO_PROVINCIA</v>
          </cell>
          <cell r="V7752">
            <v>1</v>
          </cell>
          <cell r="W7752">
            <v>2</v>
          </cell>
          <cell r="X7752" t="str">
            <v>FLEXNET DEL ECUADOR</v>
          </cell>
          <cell r="Y7752" t="str">
            <v xml:space="preserve">CALLE 28 DE JUNIO S/N Y GARCIA MORENO </v>
          </cell>
        </row>
        <row r="7753">
          <cell r="A7753" t="str">
            <v>22-2591</v>
          </cell>
          <cell r="B7753">
            <v>478610</v>
          </cell>
          <cell r="C7753" t="str">
            <v>22-2591</v>
          </cell>
          <cell r="D7753" t="str">
            <v>VENTURA</v>
          </cell>
          <cell r="E7753" t="str">
            <v>DESPACHO</v>
          </cell>
          <cell r="F7753" t="str">
            <v>NORMAL</v>
          </cell>
          <cell r="G7753" t="str">
            <v>FT75249</v>
          </cell>
          <cell r="H7753">
            <v>44908</v>
          </cell>
          <cell r="I7753" t="str">
            <v>ENTREGADO</v>
          </cell>
          <cell r="J7753">
            <v>44909</v>
          </cell>
          <cell r="K7753" t="str">
            <v>ASSA VALLE</v>
          </cell>
          <cell r="L7753" t="str">
            <v>CALLE ISABELA ENTRE AV. SAN LUIS Y AV.GENERAL</v>
          </cell>
          <cell r="M7753" t="str">
            <v>1790003388002</v>
          </cell>
          <cell r="P7753" t="str">
            <v>171103</v>
          </cell>
          <cell r="Q7753" t="str">
            <v>RUMIÑAHUI</v>
          </cell>
          <cell r="R7753" t="str">
            <v>PICHINCHA</v>
          </cell>
          <cell r="S7753" t="str">
            <v>SANGOLQUI</v>
          </cell>
          <cell r="T7753" t="str">
            <v>FLEXTRANS UIO</v>
          </cell>
          <cell r="U7753" t="str">
            <v>FLEXNETUIO_LOCAL</v>
          </cell>
          <cell r="V7753">
            <v>2</v>
          </cell>
          <cell r="W7753">
            <v>17</v>
          </cell>
          <cell r="X7753" t="str">
            <v>FLEXNET DEL ECUADOR</v>
          </cell>
          <cell r="Y7753" t="str">
            <v xml:space="preserve">CALLE 28 DE JUNIO S/N Y GARCIA MORENO </v>
          </cell>
        </row>
        <row r="7754">
          <cell r="A7754" t="str">
            <v>22-2590</v>
          </cell>
          <cell r="B7754">
            <v>478611</v>
          </cell>
          <cell r="C7754" t="str">
            <v>22-2590</v>
          </cell>
          <cell r="D7754" t="str">
            <v>VENTURA</v>
          </cell>
          <cell r="E7754" t="str">
            <v>DESPACHO</v>
          </cell>
          <cell r="F7754" t="str">
            <v>NORMAL</v>
          </cell>
          <cell r="G7754" t="str">
            <v>FT75247</v>
          </cell>
          <cell r="H7754">
            <v>44908</v>
          </cell>
          <cell r="I7754" t="str">
            <v>ENTREGADO</v>
          </cell>
          <cell r="J7754">
            <v>44909</v>
          </cell>
          <cell r="K7754" t="str">
            <v>ASSA QUITO SUR</v>
          </cell>
          <cell r="L7754" t="str">
            <v>AV. MALDONADO S12-72 Y PUJILI</v>
          </cell>
          <cell r="M7754" t="str">
            <v>1890141818001_3</v>
          </cell>
          <cell r="P7754" t="str">
            <v>170601</v>
          </cell>
          <cell r="Q7754" t="str">
            <v>QUITO</v>
          </cell>
          <cell r="R7754" t="str">
            <v>PICHINCHA</v>
          </cell>
          <cell r="S7754" t="str">
            <v>QUITO</v>
          </cell>
          <cell r="T7754" t="str">
            <v>FLEXTRANS UIO</v>
          </cell>
          <cell r="U7754" t="str">
            <v>FLEXNETUIO_LOCAL</v>
          </cell>
          <cell r="V7754">
            <v>2</v>
          </cell>
          <cell r="W7754">
            <v>9.8000000000000007</v>
          </cell>
          <cell r="X7754" t="str">
            <v>FLEXNET DEL ECUADOR</v>
          </cell>
          <cell r="Y7754" t="str">
            <v xml:space="preserve">CALLE 28 DE JUNIO S/N Y GARCIA MORENO </v>
          </cell>
        </row>
        <row r="7755">
          <cell r="A7755" t="str">
            <v>22-2592</v>
          </cell>
          <cell r="B7755">
            <v>478612</v>
          </cell>
          <cell r="C7755" t="str">
            <v>22-2592</v>
          </cell>
          <cell r="D7755" t="str">
            <v>VENTURA</v>
          </cell>
          <cell r="E7755" t="str">
            <v>DESPACHO</v>
          </cell>
          <cell r="F7755" t="str">
            <v>NORMAL</v>
          </cell>
          <cell r="G7755" t="str">
            <v>FT75248</v>
          </cell>
          <cell r="H7755">
            <v>44908</v>
          </cell>
          <cell r="I7755" t="str">
            <v>ENTREGADO</v>
          </cell>
          <cell r="J7755">
            <v>44909</v>
          </cell>
          <cell r="K7755" t="str">
            <v>TOTALREPCAR QUITO</v>
          </cell>
          <cell r="L7755" t="str">
            <v>AV. DE LOS FRESNOS E13-139 Y CARL NIELSEN EDIFICIO TORRES FRASSINO</v>
          </cell>
          <cell r="M7755" t="str">
            <v>1792115841001</v>
          </cell>
          <cell r="P7755" t="str">
            <v>170514</v>
          </cell>
          <cell r="Q7755" t="str">
            <v>QUITO</v>
          </cell>
          <cell r="R7755" t="str">
            <v>PICHINCHA</v>
          </cell>
          <cell r="S7755" t="str">
            <v>QUITO</v>
          </cell>
          <cell r="T7755" t="str">
            <v>FLEXTRANS UIO</v>
          </cell>
          <cell r="U7755" t="str">
            <v>FLEXNETUIO_LOCAL</v>
          </cell>
          <cell r="V7755">
            <v>1</v>
          </cell>
          <cell r="W7755">
            <v>2.5</v>
          </cell>
          <cell r="X7755" t="str">
            <v>FLEXNET DEL ECUADOR</v>
          </cell>
          <cell r="Y7755" t="str">
            <v xml:space="preserve">CALLE 28 DE JUNIO S/N Y GARCIA MORENO </v>
          </cell>
        </row>
        <row r="7756">
          <cell r="A7756" t="str">
            <v>22-2586</v>
          </cell>
          <cell r="B7756">
            <v>478613</v>
          </cell>
          <cell r="C7756" t="str">
            <v>22-2586</v>
          </cell>
          <cell r="D7756" t="str">
            <v>VENTURA</v>
          </cell>
          <cell r="E7756" t="str">
            <v>DESPACHO</v>
          </cell>
          <cell r="F7756" t="str">
            <v>NORMAL</v>
          </cell>
          <cell r="G7756" t="str">
            <v>031002004098620</v>
          </cell>
          <cell r="H7756">
            <v>44908</v>
          </cell>
          <cell r="I7756" t="str">
            <v>EN_TRANSITO</v>
          </cell>
          <cell r="J7756">
            <v>44908</v>
          </cell>
          <cell r="K7756" t="str">
            <v>ASSA AMBATO MATRIZ</v>
          </cell>
          <cell r="L7756" t="str">
            <v>AV. EL CONDOR Y JAVIER LOYOLA SECTOR MERCADO MAYORISTA</v>
          </cell>
          <cell r="M7756" t="str">
            <v>1890141818001_8</v>
          </cell>
          <cell r="P7756" t="str">
            <v>180103</v>
          </cell>
          <cell r="Q7756" t="str">
            <v>AMBATO</v>
          </cell>
          <cell r="R7756" t="str">
            <v>TUNGURAHUA</v>
          </cell>
          <cell r="S7756" t="str">
            <v>AMBATO</v>
          </cell>
          <cell r="T7756" t="str">
            <v>TRAMACO</v>
          </cell>
          <cell r="U7756" t="str">
            <v>FLEXNETUIO_PROVINCIA</v>
          </cell>
          <cell r="V7756">
            <v>3</v>
          </cell>
          <cell r="W7756">
            <v>60</v>
          </cell>
          <cell r="X7756" t="str">
            <v>FLEXNET DEL ECUADOR</v>
          </cell>
          <cell r="Y7756" t="str">
            <v xml:space="preserve">CALLE 28 DE JUNIO S/N Y GARCIA MORENO </v>
          </cell>
        </row>
        <row r="7757">
          <cell r="A7757" t="str">
            <v>FACT_2022_479</v>
          </cell>
          <cell r="B7757">
            <v>478614</v>
          </cell>
          <cell r="C7757" t="str">
            <v>FACT_2022_479</v>
          </cell>
          <cell r="D7757" t="str">
            <v>FACTOR</v>
          </cell>
          <cell r="E7757" t="str">
            <v>DESPACHO</v>
          </cell>
          <cell r="F7757" t="str">
            <v>NORMAL</v>
          </cell>
          <cell r="G7757" t="str">
            <v>031002004098617</v>
          </cell>
          <cell r="H7757">
            <v>44908</v>
          </cell>
          <cell r="I7757" t="str">
            <v>ENTREGADO</v>
          </cell>
          <cell r="J7757">
            <v>44909</v>
          </cell>
          <cell r="K7757" t="str">
            <v>PROAUTO LOJA</v>
          </cell>
          <cell r="L7757" t="str">
            <v>AV. ISIDRO AYORA Y JUAN JOSE FLORES</v>
          </cell>
          <cell r="M7757" t="str">
            <v>1792885620001_3</v>
          </cell>
          <cell r="P7757" t="str">
            <v>110105</v>
          </cell>
          <cell r="Q7757" t="str">
            <v>LOJA</v>
          </cell>
          <cell r="R7757" t="str">
            <v>LOJA</v>
          </cell>
          <cell r="S7757" t="str">
            <v>LOJA</v>
          </cell>
          <cell r="T7757" t="str">
            <v>TRAMACO</v>
          </cell>
          <cell r="U7757" t="str">
            <v>FLEXNETUIO_PROVINCIA</v>
          </cell>
          <cell r="V7757">
            <v>3</v>
          </cell>
          <cell r="W7757">
            <v>15.1</v>
          </cell>
          <cell r="X7757" t="str">
            <v>FLEXNET DEL ECUADOR</v>
          </cell>
          <cell r="Y7757" t="str">
            <v xml:space="preserve">CALLE 28 DE JUNIO S/N Y GARCIA MORENO </v>
          </cell>
        </row>
        <row r="7758">
          <cell r="A7758" t="str">
            <v>FACT_2022_477</v>
          </cell>
          <cell r="B7758">
            <v>478615</v>
          </cell>
          <cell r="C7758" t="str">
            <v>FACT_2022_477</v>
          </cell>
          <cell r="D7758" t="str">
            <v>FACTOR</v>
          </cell>
          <cell r="E7758" t="str">
            <v>DESPACHO</v>
          </cell>
          <cell r="F7758" t="str">
            <v>NORMAL</v>
          </cell>
          <cell r="G7758" t="str">
            <v>031002004098616</v>
          </cell>
          <cell r="H7758">
            <v>44908</v>
          </cell>
          <cell r="I7758" t="str">
            <v>ENTREGADO</v>
          </cell>
          <cell r="J7758">
            <v>44909</v>
          </cell>
          <cell r="K7758" t="str">
            <v>AUTOELITE</v>
          </cell>
          <cell r="L7758" t="str">
            <v>AV. CEVALLOS Y FILOMENTOR CUESTA ? VEHYSA</v>
          </cell>
          <cell r="M7758" t="str">
            <v>1891781837001-7</v>
          </cell>
          <cell r="P7758" t="str">
            <v>180104</v>
          </cell>
          <cell r="Q7758" t="str">
            <v>AMBATO</v>
          </cell>
          <cell r="R7758" t="str">
            <v>TUNGURAHUA</v>
          </cell>
          <cell r="S7758" t="str">
            <v>AMBATO</v>
          </cell>
          <cell r="T7758" t="str">
            <v>TRAMACO</v>
          </cell>
          <cell r="U7758" t="str">
            <v>FLEXNETUIO_PROVINCIA</v>
          </cell>
          <cell r="V7758">
            <v>1</v>
          </cell>
          <cell r="W7758">
            <v>1</v>
          </cell>
          <cell r="X7758" t="str">
            <v>FLEXNET DEL ECUADOR</v>
          </cell>
          <cell r="Y7758" t="str">
            <v xml:space="preserve">CALLE 28 DE JUNIO S/N Y GARCIA MORENO </v>
          </cell>
        </row>
        <row r="7759">
          <cell r="A7759" t="str">
            <v>FACT_2022_478</v>
          </cell>
          <cell r="B7759">
            <v>478616</v>
          </cell>
          <cell r="C7759" t="str">
            <v>FACT_2022_478</v>
          </cell>
          <cell r="D7759" t="str">
            <v>FACTOR</v>
          </cell>
          <cell r="E7759" t="str">
            <v>DESPACHO</v>
          </cell>
          <cell r="F7759" t="str">
            <v>NORMAL</v>
          </cell>
          <cell r="G7759" t="str">
            <v>FT75246</v>
          </cell>
          <cell r="H7759">
            <v>44908</v>
          </cell>
          <cell r="I7759" t="str">
            <v>ENTREGADO</v>
          </cell>
          <cell r="J7759">
            <v>44909</v>
          </cell>
          <cell r="K7759" t="str">
            <v>PROAUTO CARAPUNGO</v>
          </cell>
          <cell r="L7759" t="str">
            <v>CARAPUNGO, AV. SIMON BOLIVAR Y PANAMERICANA NORTE.</v>
          </cell>
          <cell r="M7759" t="str">
            <v>1790978303001</v>
          </cell>
          <cell r="P7759" t="str">
            <v>170404</v>
          </cell>
          <cell r="Q7759" t="str">
            <v>QUITO</v>
          </cell>
          <cell r="R7759" t="str">
            <v>PICHINCHA</v>
          </cell>
          <cell r="S7759" t="str">
            <v>QUITO</v>
          </cell>
          <cell r="T7759" t="str">
            <v>FLEXTRANS UIO</v>
          </cell>
          <cell r="U7759" t="str">
            <v>FLEXNETUIO_LOCAL</v>
          </cell>
          <cell r="V7759">
            <v>10</v>
          </cell>
          <cell r="W7759">
            <v>52.4</v>
          </cell>
          <cell r="X7759" t="str">
            <v>FLEXNET DEL ECUADOR</v>
          </cell>
          <cell r="Y7759" t="str">
            <v xml:space="preserve">CALLE 28 DE JUNIO S/N Y GARCIA MORENO </v>
          </cell>
        </row>
        <row r="7760">
          <cell r="A7760" t="str">
            <v>52918</v>
          </cell>
          <cell r="B7760">
            <v>478602</v>
          </cell>
          <cell r="C7760" t="str">
            <v>52918</v>
          </cell>
          <cell r="D7760" t="str">
            <v>DEGSO</v>
          </cell>
          <cell r="E7760" t="str">
            <v>DESPACHO</v>
          </cell>
          <cell r="F7760" t="str">
            <v>NORMAL</v>
          </cell>
          <cell r="G7760" t="str">
            <v>FT75343</v>
          </cell>
          <cell r="H7760">
            <v>44908</v>
          </cell>
          <cell r="I7760" t="str">
            <v>ENTREGADO</v>
          </cell>
          <cell r="J7760">
            <v>44909</v>
          </cell>
          <cell r="K7760" t="str">
            <v>EGAR S.A.</v>
          </cell>
          <cell r="L7760" t="str">
            <v>DIRECCION: PIFO -  VIA INTEROCEANICA KM 24 ½ Y VIA AL QUINCHE, A 100M DEL INTERCAMBIADOR? ATENCION PATRICIA JAYA ? TELF 2380357</v>
          </cell>
          <cell r="M7760" t="str">
            <v>1790357325001</v>
          </cell>
          <cell r="N7760" t="str">
            <v>99-832-0225</v>
          </cell>
          <cell r="O7760" t="str">
            <v>99-832-0225</v>
          </cell>
          <cell r="P7760" t="str">
            <v>170909</v>
          </cell>
          <cell r="Q7760" t="str">
            <v>QUITO</v>
          </cell>
          <cell r="R7760" t="str">
            <v>PICHINCHA</v>
          </cell>
          <cell r="S7760" t="str">
            <v>PIFO</v>
          </cell>
          <cell r="T7760" t="str">
            <v>FLEXTRANS UIO</v>
          </cell>
          <cell r="U7760" t="str">
            <v>FLEXNETUIO_LOCAL</v>
          </cell>
          <cell r="V7760">
            <v>1</v>
          </cell>
          <cell r="W7760">
            <v>6.4</v>
          </cell>
          <cell r="X7760" t="str">
            <v>FLEXNET</v>
          </cell>
          <cell r="Y7760" t="str">
            <v>FLEX NET CALLE 28 DE JUNIO S/N Y GARCIA MORENO ENTRADA LLANO GRANDE</v>
          </cell>
        </row>
        <row r="7761">
          <cell r="A7761" t="str">
            <v>52919</v>
          </cell>
          <cell r="B7761">
            <v>478603</v>
          </cell>
          <cell r="C7761" t="str">
            <v>52919</v>
          </cell>
          <cell r="D7761" t="str">
            <v>DEGSO</v>
          </cell>
          <cell r="E7761" t="str">
            <v>DESPACHO</v>
          </cell>
          <cell r="F7761" t="str">
            <v>NORMAL</v>
          </cell>
          <cell r="G7761" t="str">
            <v>FT75344</v>
          </cell>
          <cell r="H7761">
            <v>44908</v>
          </cell>
          <cell r="I7761" t="str">
            <v>ENTREGADO</v>
          </cell>
          <cell r="J7761">
            <v>44909</v>
          </cell>
          <cell r="K7761" t="str">
            <v>TECNOESA</v>
          </cell>
          <cell r="L7761" t="str">
            <v>DIRECCION:  PANAMERICANA SUR KM 10 - ENTRADA DURALLANTA, SECTOR GUAJALO - TELF 2691115</v>
          </cell>
          <cell r="M7761" t="str">
            <v>1790556670001</v>
          </cell>
          <cell r="N7761" t="str">
            <v>99-832-0225</v>
          </cell>
          <cell r="O7761" t="str">
            <v>99-832-0225</v>
          </cell>
          <cell r="P7761" t="str">
            <v>170301</v>
          </cell>
          <cell r="Q7761" t="str">
            <v>QUITO</v>
          </cell>
          <cell r="R7761" t="str">
            <v>PICHINCHA</v>
          </cell>
          <cell r="S7761" t="str">
            <v>QUITO</v>
          </cell>
          <cell r="T7761" t="str">
            <v>FLEXTRANS UIO</v>
          </cell>
          <cell r="U7761" t="str">
            <v>FLEXNETUIO_LOCAL</v>
          </cell>
          <cell r="V7761">
            <v>1</v>
          </cell>
          <cell r="W7761">
            <v>4.2</v>
          </cell>
          <cell r="X7761" t="str">
            <v>FLEXNET</v>
          </cell>
          <cell r="Y7761" t="str">
            <v>FLEX NET CALLE 28 DE JUNIO S/N Y GARCIA MORENO ENTRADA LLANO GRANDE</v>
          </cell>
        </row>
        <row r="7762">
          <cell r="A7762" t="str">
            <v>52920</v>
          </cell>
          <cell r="B7762">
            <v>478604</v>
          </cell>
          <cell r="C7762" t="str">
            <v>52920</v>
          </cell>
          <cell r="D7762" t="str">
            <v>DEGSO</v>
          </cell>
          <cell r="E7762" t="str">
            <v>DESPACHO</v>
          </cell>
          <cell r="F7762" t="str">
            <v>NORMAL</v>
          </cell>
          <cell r="G7762" t="str">
            <v>FT75345</v>
          </cell>
          <cell r="H7762">
            <v>44908</v>
          </cell>
          <cell r="I7762" t="str">
            <v>ENTREGADO</v>
          </cell>
          <cell r="J7762">
            <v>44909</v>
          </cell>
          <cell r="K7762" t="str">
            <v>ENI ECUADOR S.A.</v>
          </cell>
          <cell r="L7762" t="str">
            <v>DIRECCION:  VIA SANGOLQUI - PIFO KM 4 ½ FRENTE A PINTAG ? ATENCION TATIANA LATACUMBA - TELF 2232603</v>
          </cell>
          <cell r="M7762" t="str">
            <v>1790540626001</v>
          </cell>
          <cell r="N7762" t="str">
            <v>99-832-0225</v>
          </cell>
          <cell r="O7762" t="str">
            <v>99-832-0225</v>
          </cell>
          <cell r="P7762" t="str">
            <v>171101</v>
          </cell>
          <cell r="Q7762" t="str">
            <v>RUMIÑAHUI</v>
          </cell>
          <cell r="R7762" t="str">
            <v>PICHINCHA</v>
          </cell>
          <cell r="S7762" t="str">
            <v>SANGOLQUI</v>
          </cell>
          <cell r="T7762" t="str">
            <v>FLEXTRANS UIO</v>
          </cell>
          <cell r="U7762" t="str">
            <v>FLEXNETUIO_LOCAL</v>
          </cell>
          <cell r="V7762">
            <v>2</v>
          </cell>
          <cell r="W7762">
            <v>12.2</v>
          </cell>
          <cell r="X7762" t="str">
            <v>FLEXNET</v>
          </cell>
          <cell r="Y7762" t="str">
            <v>FLEX NET CALLE 28 DE JUNIO S/N Y GARCIA MORENO ENTRADA LLANO GRANDE</v>
          </cell>
        </row>
        <row r="7763">
          <cell r="A7763" t="str">
            <v>52924</v>
          </cell>
          <cell r="B7763">
            <v>478606</v>
          </cell>
          <cell r="C7763" t="str">
            <v>52924</v>
          </cell>
          <cell r="D7763" t="str">
            <v>DEGSO</v>
          </cell>
          <cell r="E7763" t="str">
            <v>DESPACHO</v>
          </cell>
          <cell r="F7763" t="str">
            <v>NORMAL</v>
          </cell>
          <cell r="G7763" t="str">
            <v>FT75346</v>
          </cell>
          <cell r="H7763">
            <v>44908</v>
          </cell>
          <cell r="I7763" t="str">
            <v>ENTREGADO</v>
          </cell>
          <cell r="J7763">
            <v>44909</v>
          </cell>
          <cell r="K7763" t="str">
            <v>TEXTIL SAN PEDRO S. A.</v>
          </cell>
          <cell r="L7763" t="str">
            <v>DIRECCION: SANGOLQUI - KM 2 1/2 VIA SANGOLQUI AMAGUANA - DIAGONAL A AVON -  TELF 2093999 - ATENCION JOEL MAYORGA</v>
          </cell>
          <cell r="M7763" t="str">
            <v>1790249646001</v>
          </cell>
          <cell r="N7763" t="str">
            <v>99-832-0225</v>
          </cell>
          <cell r="O7763" t="str">
            <v>99-832-0225</v>
          </cell>
          <cell r="P7763" t="str">
            <v>171101</v>
          </cell>
          <cell r="Q7763" t="str">
            <v>RUMIÑAHUI</v>
          </cell>
          <cell r="R7763" t="str">
            <v>PICHINCHA</v>
          </cell>
          <cell r="S7763" t="str">
            <v>SANGOLQUI</v>
          </cell>
          <cell r="T7763" t="str">
            <v>FLEXTRANS UIO</v>
          </cell>
          <cell r="U7763" t="str">
            <v>FLEXNETUIO_LOCAL</v>
          </cell>
          <cell r="V7763">
            <v>1</v>
          </cell>
          <cell r="W7763">
            <v>1.6</v>
          </cell>
          <cell r="X7763" t="str">
            <v>FLEXNET</v>
          </cell>
          <cell r="Y7763" t="str">
            <v>FLEX NET CALLE 28 DE JUNIO S/N Y GARCIA MORENO ENTRADA LLANO GRANDE</v>
          </cell>
        </row>
        <row r="7764">
          <cell r="A7764" t="str">
            <v>CLDEV_SIM220169</v>
          </cell>
          <cell r="B7764">
            <v>478600</v>
          </cell>
          <cell r="C7764" t="str">
            <v>CLDEV_SIM220169</v>
          </cell>
          <cell r="D7764" t="str">
            <v>CONECEL_DOCUMENTOS</v>
          </cell>
          <cell r="E7764" t="str">
            <v>DESPACHO</v>
          </cell>
          <cell r="G7764" t="str">
            <v>TF88779</v>
          </cell>
          <cell r="H7764">
            <v>44908</v>
          </cell>
          <cell r="I7764" t="str">
            <v>ENTREGADO</v>
          </cell>
          <cell r="J7764">
            <v>44909</v>
          </cell>
          <cell r="K7764" t="str">
            <v>ROLANDO MORALES / MARIA SUNTAXI</v>
          </cell>
          <cell r="L7764" t="str">
            <v>CIUDADELA SANTA LEONOR MZ 6 SOLAR 17</v>
          </cell>
          <cell r="P7764" t="str">
            <v xml:space="preserve"> VILLAMIL PLAYAS</v>
          </cell>
          <cell r="Q7764" t="str">
            <v>GUAYAQUIL</v>
          </cell>
          <cell r="R7764" t="str">
            <v>GUAYAS</v>
          </cell>
          <cell r="S7764" t="str">
            <v/>
          </cell>
          <cell r="T7764" t="str">
            <v>ITSACOURIER</v>
          </cell>
          <cell r="U7764" t="str">
            <v>FLEXNETGYE_UIO</v>
          </cell>
          <cell r="V7764">
            <v>1</v>
          </cell>
          <cell r="X7764" t="str">
            <v>FLEXNET</v>
          </cell>
        </row>
        <row r="7765">
          <cell r="A7765" t="str">
            <v>CLDEV_SIM220174</v>
          </cell>
          <cell r="B7765">
            <v>478599</v>
          </cell>
          <cell r="C7765" t="str">
            <v>CLDEV_SIM220174</v>
          </cell>
          <cell r="D7765" t="str">
            <v>CONECEL_DOCUMENTOS</v>
          </cell>
          <cell r="E7765" t="str">
            <v>DESPACHO</v>
          </cell>
          <cell r="G7765" t="str">
            <v>FT75229</v>
          </cell>
          <cell r="H7765">
            <v>44908</v>
          </cell>
          <cell r="I7765" t="str">
            <v>ENTREGADO</v>
          </cell>
          <cell r="J7765">
            <v>44909</v>
          </cell>
          <cell r="K7765" t="str">
            <v>CRISTIAN ZAMBRANO / CAROLINA PÉREZ</v>
          </cell>
          <cell r="L7765" t="str">
            <v>AV. AMAZONAS N44-124 Y LUIS BARBERY, EDIFICIO COLOR BLANCO</v>
          </cell>
          <cell r="P7765" t="str">
            <v>000001</v>
          </cell>
          <cell r="Q7765" t="str">
            <v>QUITO</v>
          </cell>
          <cell r="R7765" t="str">
            <v>PICHINCHA</v>
          </cell>
          <cell r="S7765" t="str">
            <v>BODEGA FLEXNET UIO - RETIRA CLIENTE</v>
          </cell>
          <cell r="T7765" t="str">
            <v>FLEXTRANS UIO</v>
          </cell>
          <cell r="U7765" t="str">
            <v>RETIRA_CLIENTE</v>
          </cell>
          <cell r="V7765">
            <v>1</v>
          </cell>
          <cell r="X7765" t="str">
            <v>FLEXNET</v>
          </cell>
        </row>
        <row r="7766">
          <cell r="A7766" t="str">
            <v>QUIM_22_048</v>
          </cell>
          <cell r="B7766">
            <v>478598</v>
          </cell>
          <cell r="C7766" t="str">
            <v>QUIM_22_048</v>
          </cell>
          <cell r="D7766" t="str">
            <v>QUIMERCO</v>
          </cell>
          <cell r="E7766" t="str">
            <v>DESPACHO</v>
          </cell>
          <cell r="F7766" t="str">
            <v>EXCLUSIVO</v>
          </cell>
          <cell r="G7766" t="str">
            <v>88841</v>
          </cell>
          <cell r="H7766">
            <v>44908</v>
          </cell>
          <cell r="I7766" t="str">
            <v>ENTREGADO</v>
          </cell>
          <cell r="J7766">
            <v>44909</v>
          </cell>
          <cell r="K7766" t="str">
            <v>NESTLE ECUADOR S.A.</v>
          </cell>
          <cell r="L7766" t="str">
            <v>VIA A LA COSTA KM 6.5.</v>
          </cell>
          <cell r="M7766" t="str">
            <v>0990032246001 - JORGE PEÑA</v>
          </cell>
          <cell r="N7766" t="str">
            <v>4-3802800</v>
          </cell>
          <cell r="O7766" t="str">
            <v>4-3802800</v>
          </cell>
          <cell r="P7766" t="str">
            <v>090102</v>
          </cell>
          <cell r="Q7766" t="str">
            <v>GUAYAQUIL</v>
          </cell>
          <cell r="R7766" t="str">
            <v>GUAYAS</v>
          </cell>
          <cell r="S7766" t="str">
            <v>GUAYAQUIL</v>
          </cell>
          <cell r="T7766" t="str">
            <v>FLEXTRANS GYE</v>
          </cell>
          <cell r="U7766" t="str">
            <v>FLEXNETGYE_LOCAL</v>
          </cell>
          <cell r="V7766">
            <v>2</v>
          </cell>
          <cell r="W7766">
            <v>1500</v>
          </cell>
          <cell r="X7766" t="str">
            <v>FLEX NET GYE</v>
          </cell>
          <cell r="Y7766" t="str">
            <v xml:space="preserve">KM 8 1/2 VIA A DAULE COOP. JUAN MONTALVO </v>
          </cell>
        </row>
        <row r="7767">
          <cell r="A7767" t="str">
            <v>AGFA_22_305</v>
          </cell>
          <cell r="B7767">
            <v>478597</v>
          </cell>
          <cell r="C7767" t="str">
            <v>AGFA_22_305</v>
          </cell>
          <cell r="D7767" t="str">
            <v>AGFA</v>
          </cell>
          <cell r="E7767" t="str">
            <v>DESPACHO</v>
          </cell>
          <cell r="F7767" t="str">
            <v>NORMAL</v>
          </cell>
          <cell r="G7767" t="str">
            <v>88839</v>
          </cell>
          <cell r="H7767">
            <v>44908</v>
          </cell>
          <cell r="I7767" t="str">
            <v>ENTREGADO</v>
          </cell>
          <cell r="J7767">
            <v>44909</v>
          </cell>
          <cell r="K7767" t="str">
            <v>FLEX NET UIO</v>
          </cell>
          <cell r="L7767" t="str">
            <v>ENTRADA A LLANO GRANDE, GARCIA MORENO Y 28 DE JUNIO</v>
          </cell>
          <cell r="M7767" t="str">
            <v>1791890663001 - OMAR PONCE</v>
          </cell>
          <cell r="N7767" t="str">
            <v>022022538</v>
          </cell>
          <cell r="O7767" t="str">
            <v>022022538</v>
          </cell>
          <cell r="P7767" t="str">
            <v>170208</v>
          </cell>
          <cell r="Q7767" t="str">
            <v>QUITO</v>
          </cell>
          <cell r="R7767" t="str">
            <v>PICHINCHA</v>
          </cell>
          <cell r="S7767" t="str">
            <v>CALDERON (CARAPUNGO)</v>
          </cell>
          <cell r="T7767" t="str">
            <v>CARGO UNION</v>
          </cell>
          <cell r="U7767" t="str">
            <v>FLEXNETGYE_UIO</v>
          </cell>
          <cell r="V7767">
            <v>1</v>
          </cell>
          <cell r="W7767">
            <v>4</v>
          </cell>
          <cell r="X7767" t="str">
            <v>FLEX NET GYE</v>
          </cell>
          <cell r="Y7767" t="str">
            <v xml:space="preserve">KM 8 1/2 VIA A DAULE COOP. JUAN MONTALVO </v>
          </cell>
        </row>
        <row r="7768">
          <cell r="A7768" t="str">
            <v>Recoleccion_Ecomundo13/12/22</v>
          </cell>
          <cell r="B7768">
            <v>478596</v>
          </cell>
          <cell r="C7768" t="str">
            <v>Recoleccion_Ecomundo13/12/22</v>
          </cell>
          <cell r="D7768" t="str">
            <v>DPW</v>
          </cell>
          <cell r="E7768" t="str">
            <v>RETIRO</v>
          </cell>
          <cell r="F7768" t="str">
            <v>NORMAL</v>
          </cell>
          <cell r="G7768" t="str">
            <v>88737</v>
          </cell>
          <cell r="H7768">
            <v>44908</v>
          </cell>
          <cell r="I7768" t="str">
            <v>RECIBIDO_OPERACIONES</v>
          </cell>
          <cell r="J7768">
            <v>44910</v>
          </cell>
          <cell r="K7768" t="str">
            <v>FLEXNET BODEGA GYE</v>
          </cell>
          <cell r="L7768" t="str">
            <v>KM 8 1/2 VIA DAULE JUAN MONTALVO</v>
          </cell>
          <cell r="P7768" t="str">
            <v>090606</v>
          </cell>
          <cell r="Q7768" t="str">
            <v>GUAYAQUIL</v>
          </cell>
          <cell r="R7768" t="str">
            <v>GUAYAS</v>
          </cell>
          <cell r="S7768" t="str">
            <v>GUAYAQUIL</v>
          </cell>
          <cell r="T7768" t="str">
            <v>ITSACOURIER</v>
          </cell>
          <cell r="U7768" t="str">
            <v>FLEXNETGYE_LOCAL</v>
          </cell>
          <cell r="V7768">
            <v>2</v>
          </cell>
          <cell r="X7768" t="str">
            <v>PAPERSUM</v>
          </cell>
          <cell r="Y7768" t="str">
            <v>KM 13.5 VÍA SAMBORONDÓN ENTRANDO A LA UNIVERSIDAD ECOTEC.</v>
          </cell>
        </row>
        <row r="7769">
          <cell r="A7769" t="str">
            <v>LDDGYEA0026</v>
          </cell>
          <cell r="B7769">
            <v>478589</v>
          </cell>
          <cell r="C7769" t="str">
            <v>LDDGYEA0026</v>
          </cell>
          <cell r="D7769" t="str">
            <v>CONECEL_DOCUMENTOS</v>
          </cell>
          <cell r="E7769" t="str">
            <v>DESPACHO</v>
          </cell>
          <cell r="F7769" t="str">
            <v>NORMAL</v>
          </cell>
          <cell r="G7769" t="str">
            <v>TF88780</v>
          </cell>
          <cell r="H7769">
            <v>44908</v>
          </cell>
          <cell r="I7769" t="str">
            <v>ENTREGADO</v>
          </cell>
          <cell r="J7769">
            <v>44909</v>
          </cell>
          <cell r="K7769" t="str">
            <v>Stephanie Perez ACC/Paola Loja ACC-OPE Equipos</v>
          </cell>
          <cell r="L7769" t="str">
            <v>GYE - Centro Comercial Garzo centro-ACC/REGULARIZACIONES</v>
          </cell>
          <cell r="M7769" t="str">
            <v>0</v>
          </cell>
          <cell r="N7769" t="str">
            <v>993393277</v>
          </cell>
          <cell r="O7769" t="str">
            <v/>
          </cell>
          <cell r="P7769" t="str">
            <v>GUAYAQUIL</v>
          </cell>
          <cell r="Q7769" t="str">
            <v>GUAYAQUIL</v>
          </cell>
          <cell r="R7769" t="str">
            <v>GUAYAS</v>
          </cell>
          <cell r="T7769" t="str">
            <v>ITSACOURIER</v>
          </cell>
          <cell r="U7769" t="str">
            <v>FLEXNETUIO_GYE</v>
          </cell>
          <cell r="V7769">
            <v>1</v>
          </cell>
          <cell r="W7769">
            <v>1</v>
          </cell>
          <cell r="X7769" t="str">
            <v>FLEXNET</v>
          </cell>
          <cell r="Y7769" t="str">
            <v>FLEX NET CALLE 28 DE JUNIO S/N Y GARCIA MORENO ENTRADA LLANO GRANDE</v>
          </cell>
        </row>
        <row r="7770">
          <cell r="A7770" t="str">
            <v>LDDGYEB0027</v>
          </cell>
          <cell r="B7770">
            <v>478590</v>
          </cell>
          <cell r="C7770" t="str">
            <v>LDDGYEB0027</v>
          </cell>
          <cell r="D7770" t="str">
            <v>CONECEL_DOCUMENTOS</v>
          </cell>
          <cell r="E7770" t="str">
            <v>DESPACHO</v>
          </cell>
          <cell r="F7770" t="str">
            <v>NORMAL</v>
          </cell>
          <cell r="G7770" t="str">
            <v>TF88781</v>
          </cell>
          <cell r="H7770">
            <v>44908</v>
          </cell>
          <cell r="I7770" t="str">
            <v>ENTREGADO</v>
          </cell>
          <cell r="J7770">
            <v>44909</v>
          </cell>
          <cell r="K7770" t="str">
            <v>Stephanie Perez ACC</v>
          </cell>
          <cell r="L7770" t="str">
            <v>GYE - Centro Comercial Garzo centro-ACC</v>
          </cell>
          <cell r="M7770" t="str">
            <v>0</v>
          </cell>
          <cell r="N7770" t="str">
            <v>9399196442</v>
          </cell>
          <cell r="O7770" t="str">
            <v/>
          </cell>
          <cell r="P7770" t="str">
            <v>GUAYAQUIL</v>
          </cell>
          <cell r="Q7770" t="str">
            <v>GUAYAQUIL</v>
          </cell>
          <cell r="R7770" t="str">
            <v>GUAYAS</v>
          </cell>
          <cell r="T7770" t="str">
            <v>ITSACOURIER</v>
          </cell>
          <cell r="U7770" t="str">
            <v>FLEXNETUIO_GYE</v>
          </cell>
          <cell r="V7770">
            <v>1</v>
          </cell>
          <cell r="W7770">
            <v>1</v>
          </cell>
          <cell r="X7770" t="str">
            <v>FLEXNET</v>
          </cell>
          <cell r="Y7770" t="str">
            <v>FLEX NET CALLE 28 DE JUNIO S/N Y GARCIA MORENO ENTRADA LLANO GRANDE</v>
          </cell>
        </row>
        <row r="7771">
          <cell r="A7771" t="str">
            <v>LDDUIOE0030</v>
          </cell>
          <cell r="B7771">
            <v>478591</v>
          </cell>
          <cell r="C7771" t="str">
            <v>LDDUIOE0030</v>
          </cell>
          <cell r="D7771" t="str">
            <v>CONECEL_DOCUMENTOS</v>
          </cell>
          <cell r="E7771" t="str">
            <v>DESPACHO</v>
          </cell>
          <cell r="F7771" t="str">
            <v>NORMAL</v>
          </cell>
          <cell r="G7771" t="str">
            <v>FT75244</v>
          </cell>
          <cell r="H7771">
            <v>44908</v>
          </cell>
          <cell r="I7771" t="str">
            <v>ENTREGADO</v>
          </cell>
          <cell r="J7771">
            <v>44909</v>
          </cell>
          <cell r="K7771" t="str">
            <v>Maria Fernanda Munoz/CANT</v>
          </cell>
          <cell r="L7771" t="str">
            <v xml:space="preserve">QUITO Av. 10 de Agosto N34-601 y Juan Pablo Sanz </v>
          </cell>
          <cell r="M7771" t="str">
            <v>0</v>
          </cell>
          <cell r="N7771" t="str">
            <v>998118542/979067498</v>
          </cell>
          <cell r="O7771" t="str">
            <v/>
          </cell>
          <cell r="P7771" t="str">
            <v>QUITO</v>
          </cell>
          <cell r="Q7771" t="str">
            <v>QUITO</v>
          </cell>
          <cell r="R7771" t="str">
            <v>PICHINCHA</v>
          </cell>
          <cell r="T7771" t="str">
            <v>FLEXTRANS UIO</v>
          </cell>
          <cell r="U7771" t="str">
            <v>FLEXNETUIO_LOCAL</v>
          </cell>
          <cell r="V7771">
            <v>1</v>
          </cell>
          <cell r="W7771">
            <v>1</v>
          </cell>
          <cell r="X7771" t="str">
            <v>FLEXNET</v>
          </cell>
          <cell r="Y7771" t="str">
            <v>FLEX NET CALLE 28 DE JUNIO S/N Y GARCIA MORENO ENTRADA LLANO GRANDE</v>
          </cell>
        </row>
        <row r="7772">
          <cell r="A7772" t="str">
            <v>LDDGYEF0027</v>
          </cell>
          <cell r="B7772">
            <v>478592</v>
          </cell>
          <cell r="C7772" t="str">
            <v>LDDGYEF0027</v>
          </cell>
          <cell r="D7772" t="str">
            <v>CONECEL_DOCUMENTOS</v>
          </cell>
          <cell r="E7772" t="str">
            <v>DESPACHO</v>
          </cell>
          <cell r="F7772" t="str">
            <v>NORMAL</v>
          </cell>
          <cell r="G7772" t="str">
            <v>TF88782</v>
          </cell>
          <cell r="H7772">
            <v>44908</v>
          </cell>
          <cell r="I7772" t="str">
            <v>ENTREGADO</v>
          </cell>
          <cell r="J7772">
            <v>44909</v>
          </cell>
          <cell r="K7772" t="str">
            <v>TOMAS ANDRADE/GSO/ALG</v>
          </cell>
          <cell r="L7772" t="str">
            <v xml:space="preserve"> Gye:  Urdenor 2 - parque empresarial colon , edificio Coloncorp B mezanine atras de Netlife</v>
          </cell>
          <cell r="M7772" t="str">
            <v>0</v>
          </cell>
          <cell r="N7772" t="str">
            <v>982033756</v>
          </cell>
          <cell r="O7772" t="str">
            <v/>
          </cell>
          <cell r="P7772" t="str">
            <v>GUAYAQUIL</v>
          </cell>
          <cell r="Q7772" t="str">
            <v>GUAYAQUIL</v>
          </cell>
          <cell r="R7772" t="str">
            <v>GUAYAS</v>
          </cell>
          <cell r="T7772" t="str">
            <v>ITSACOURIER</v>
          </cell>
          <cell r="U7772" t="str">
            <v>FLEXNETUIO_GYE</v>
          </cell>
          <cell r="V7772">
            <v>1</v>
          </cell>
          <cell r="W7772">
            <v>1</v>
          </cell>
          <cell r="X7772" t="str">
            <v>FLEXNET</v>
          </cell>
          <cell r="Y7772" t="str">
            <v>FLEX NET CALLE 28 DE JUNIO S/N Y GARCIA MORENO ENTRADA LLANO GRANDE</v>
          </cell>
        </row>
        <row r="7773">
          <cell r="A7773" t="str">
            <v>LDDGYEG0032</v>
          </cell>
          <cell r="B7773">
            <v>478593</v>
          </cell>
          <cell r="C7773" t="str">
            <v>LDDGYEG0032</v>
          </cell>
          <cell r="D7773" t="str">
            <v>CONECEL_DOCUMENTOS</v>
          </cell>
          <cell r="E7773" t="str">
            <v>DESPACHO</v>
          </cell>
          <cell r="F7773" t="str">
            <v>NORMAL</v>
          </cell>
          <cell r="G7773" t="str">
            <v>TF88783</v>
          </cell>
          <cell r="H7773">
            <v>44908</v>
          </cell>
          <cell r="I7773" t="str">
            <v>ENTREGADO</v>
          </cell>
          <cell r="J7773">
            <v>44909</v>
          </cell>
          <cell r="K7773" t="str">
            <v>GABRIELA SANDOVAL/PSG</v>
          </cell>
          <cell r="L7773" t="str">
            <v xml:space="preserve"> Gye:  Urdenor 2 - parque empresarial colon , edificio Coloncorp B mezanine atras de Netlife</v>
          </cell>
          <cell r="M7773" t="str">
            <v>0</v>
          </cell>
          <cell r="N7773" t="str">
            <v>982033756</v>
          </cell>
          <cell r="O7773" t="str">
            <v/>
          </cell>
          <cell r="P7773" t="str">
            <v>GUAYAQUIL</v>
          </cell>
          <cell r="Q7773" t="str">
            <v>GUAYAQUIL</v>
          </cell>
          <cell r="R7773" t="str">
            <v>GUAYAS</v>
          </cell>
          <cell r="T7773" t="str">
            <v>ITSACOURIER</v>
          </cell>
          <cell r="U7773" t="str">
            <v>FLEXNETUIO_GYE</v>
          </cell>
          <cell r="V7773">
            <v>1</v>
          </cell>
          <cell r="W7773">
            <v>1</v>
          </cell>
          <cell r="X7773" t="str">
            <v>FLEXNET</v>
          </cell>
          <cell r="Y7773" t="str">
            <v>FLEX NET CALLE 28 DE JUNIO S/N Y GARCIA MORENO ENTRADA LLANO GRANDE</v>
          </cell>
        </row>
        <row r="7774">
          <cell r="A7774" t="str">
            <v>LDDGYEH0019</v>
          </cell>
          <cell r="B7774">
            <v>478594</v>
          </cell>
          <cell r="C7774" t="str">
            <v>LDDGYEH0019</v>
          </cell>
          <cell r="D7774" t="str">
            <v>CONECEL_DOCUMENTOS</v>
          </cell>
          <cell r="E7774" t="str">
            <v>DESPACHO</v>
          </cell>
          <cell r="F7774" t="str">
            <v>NORMAL</v>
          </cell>
          <cell r="G7774" t="str">
            <v>TF88784</v>
          </cell>
          <cell r="H7774">
            <v>44908</v>
          </cell>
          <cell r="I7774" t="str">
            <v>ENTREGADO</v>
          </cell>
          <cell r="J7774">
            <v>44909</v>
          </cell>
          <cell r="K7774" t="str">
            <v>Lourdes Quinteros/OFC BRELDYNG</v>
          </cell>
          <cell r="L7774" t="str">
            <v>OFC BRELDYNG CALLE 7MO PASAJE 37ª Y V. EMILIO ROMERO, BODEGAS DE FERRETERIA ESPINOZA, bodega #8 (exactamente queda en la Juan Tanca Marengo km. 4.5 pasando la coca cola</v>
          </cell>
          <cell r="M7774" t="str">
            <v>0</v>
          </cell>
          <cell r="N7774" t="str">
            <v>0</v>
          </cell>
          <cell r="O7774" t="str">
            <v/>
          </cell>
          <cell r="P7774" t="str">
            <v>GUAYAQUIL</v>
          </cell>
          <cell r="Q7774" t="str">
            <v>GUAYAQUIL</v>
          </cell>
          <cell r="R7774" t="str">
            <v>GUAYAS</v>
          </cell>
          <cell r="T7774" t="str">
            <v>ITSACOURIER</v>
          </cell>
          <cell r="U7774" t="str">
            <v>FLEXNETUIO_GYE</v>
          </cell>
          <cell r="V7774">
            <v>1</v>
          </cell>
          <cell r="W7774">
            <v>1</v>
          </cell>
          <cell r="X7774" t="str">
            <v>FLEXNET</v>
          </cell>
          <cell r="Y7774" t="str">
            <v>FLEX NET CALLE 28 DE JUNIO S/N Y GARCIA MORENO ENTRADA LLANO GRANDE</v>
          </cell>
        </row>
        <row r="7775">
          <cell r="A7775" t="str">
            <v>LDDGYEI0018</v>
          </cell>
          <cell r="B7775">
            <v>478595</v>
          </cell>
          <cell r="C7775" t="str">
            <v>LDDGYEI0018</v>
          </cell>
          <cell r="D7775" t="str">
            <v>CONECEL_DOCUMENTOS</v>
          </cell>
          <cell r="E7775" t="str">
            <v>DESPACHO</v>
          </cell>
          <cell r="F7775" t="str">
            <v>NORMAL</v>
          </cell>
          <cell r="G7775" t="str">
            <v>TF88785</v>
          </cell>
          <cell r="H7775">
            <v>44908</v>
          </cell>
          <cell r="I7775" t="str">
            <v>ENTREGADO</v>
          </cell>
          <cell r="J7775">
            <v>44909</v>
          </cell>
          <cell r="K7775" t="str">
            <v>Paola Loja /Conecel Reg</v>
          </cell>
          <cell r="L7775" t="str">
            <v>GYE - Centro Comercial Garzo centro-ACC</v>
          </cell>
          <cell r="M7775" t="str">
            <v>0</v>
          </cell>
          <cell r="N7775" t="str">
            <v>993393277</v>
          </cell>
          <cell r="O7775" t="str">
            <v/>
          </cell>
          <cell r="P7775" t="str">
            <v>GUAYAQUIL</v>
          </cell>
          <cell r="Q7775" t="str">
            <v>GUAYAQUIL</v>
          </cell>
          <cell r="R7775" t="str">
            <v>GUAYAS</v>
          </cell>
          <cell r="T7775" t="str">
            <v>ITSACOURIER</v>
          </cell>
          <cell r="U7775" t="str">
            <v>FLEXNETUIO_GYE</v>
          </cell>
          <cell r="V7775">
            <v>1</v>
          </cell>
          <cell r="W7775">
            <v>1</v>
          </cell>
          <cell r="X7775" t="str">
            <v>FLEXNET</v>
          </cell>
          <cell r="Y7775" t="str">
            <v>FLEX NET CALLE 28 DE JUNIO S/N Y GARCIA MORENO ENTRADA LLANO GRANDE</v>
          </cell>
        </row>
        <row r="7776">
          <cell r="A7776" t="str">
            <v>Recoleccion_Delfos13/12/22</v>
          </cell>
          <cell r="B7776">
            <v>478588</v>
          </cell>
          <cell r="C7776" t="str">
            <v>Recoleccion_Delfos13/12/22</v>
          </cell>
          <cell r="D7776" t="str">
            <v>DPW</v>
          </cell>
          <cell r="E7776" t="str">
            <v>RETIRO</v>
          </cell>
          <cell r="F7776" t="str">
            <v>NORMAL</v>
          </cell>
          <cell r="G7776" t="str">
            <v>88736</v>
          </cell>
          <cell r="H7776">
            <v>44908</v>
          </cell>
          <cell r="I7776" t="str">
            <v>RECIBIDO_OPERACIONES</v>
          </cell>
          <cell r="J7776">
            <v>44910</v>
          </cell>
          <cell r="K7776" t="str">
            <v>FLEXNET BODEGA GYE</v>
          </cell>
          <cell r="L7776" t="str">
            <v>KM 8 1/2 VIA DAULE JUAN MONTALVO</v>
          </cell>
          <cell r="P7776" t="str">
            <v>090606</v>
          </cell>
          <cell r="Q7776" t="str">
            <v>GUAYAQUIL</v>
          </cell>
          <cell r="R7776" t="str">
            <v>GUAYAS</v>
          </cell>
          <cell r="S7776" t="str">
            <v>GUAYAQUIL</v>
          </cell>
          <cell r="T7776" t="str">
            <v>ITSACOURIER</v>
          </cell>
          <cell r="U7776" t="str">
            <v>FLEXNETGYE_LOCAL</v>
          </cell>
          <cell r="V7776">
            <v>11</v>
          </cell>
          <cell r="X7776" t="str">
            <v>PAPERSUM</v>
          </cell>
          <cell r="Y7776" t="str">
            <v>KM 13.5 VÍA SAMBORONDÓN ENTRANDO A LA UNIVERSIDAD ECOTEC.</v>
          </cell>
        </row>
        <row r="7777">
          <cell r="A7777" t="str">
            <v>2475634</v>
          </cell>
          <cell r="B7777">
            <v>478585</v>
          </cell>
          <cell r="C7777" t="str">
            <v>2475634</v>
          </cell>
          <cell r="D7777" t="str">
            <v>MDELIVERY</v>
          </cell>
          <cell r="E7777" t="str">
            <v>DESPACHO</v>
          </cell>
          <cell r="F7777" t="str">
            <v>EXPRESS</v>
          </cell>
          <cell r="G7777" t="str">
            <v>TF88735</v>
          </cell>
          <cell r="H7777">
            <v>44908</v>
          </cell>
          <cell r="I7777" t="str">
            <v>ENTREGADO</v>
          </cell>
          <cell r="J7777">
            <v>44909</v>
          </cell>
          <cell r="K7777" t="str">
            <v xml:space="preserve">JONATHAN RIVADENEIRA_GAMAPARTES CIA LTDA </v>
          </cell>
          <cell r="L7777" t="str">
            <v xml:space="preserve"> AV PLAZA DANIN MZ 20 VLA 11 CDLA LA FAE BLOQUES ATARANZA GYE 090505 REF GAMAPARTES </v>
          </cell>
          <cell r="M7777" t="str">
            <v>1791951980001</v>
          </cell>
          <cell r="N7777" t="str">
            <v>0994132703</v>
          </cell>
          <cell r="P7777" t="str">
            <v>GUAYAQUIL</v>
          </cell>
          <cell r="Q7777" t="str">
            <v>GUAYAQUIL</v>
          </cell>
          <cell r="R7777" t="str">
            <v>GUAYAS</v>
          </cell>
          <cell r="T7777" t="str">
            <v>ITSACOURIER</v>
          </cell>
          <cell r="U7777" t="str">
            <v>FLEXNETUIO_GYE</v>
          </cell>
          <cell r="V7777">
            <v>1</v>
          </cell>
          <cell r="W7777">
            <v>1</v>
          </cell>
          <cell r="X7777" t="str">
            <v>FLEXNET ECUADOR - MDELIVERY</v>
          </cell>
          <cell r="Y7777" t="str">
            <v>CALLE 28 DE JUNIO S/N Y GARCIA MORENO ENTRADA LLANO GRANDE</v>
          </cell>
        </row>
        <row r="7778">
          <cell r="A7778" t="str">
            <v>2475586</v>
          </cell>
          <cell r="B7778">
            <v>478587</v>
          </cell>
          <cell r="C7778" t="str">
            <v>2475586</v>
          </cell>
          <cell r="D7778" t="str">
            <v>MDELIVERY</v>
          </cell>
          <cell r="E7778" t="str">
            <v>DESPACHO</v>
          </cell>
          <cell r="F7778" t="str">
            <v>EXPRESS</v>
          </cell>
          <cell r="G7778" t="str">
            <v>031080002475586</v>
          </cell>
          <cell r="H7778">
            <v>44908</v>
          </cell>
          <cell r="I7778" t="str">
            <v>ENTREGADO</v>
          </cell>
          <cell r="J7778">
            <v>44908</v>
          </cell>
          <cell r="K7778" t="str">
            <v xml:space="preserve">ANDREA ELIZABETH CARATE MINO_PRODUCTOS INNOVADORES PROALMEX CIA LTDA </v>
          </cell>
          <cell r="L7778" t="str">
            <v xml:space="preserve"> AZUAY CUENCA JULIO TENORIO LASSO S N AV 24 DE MAYO PRODUCTOS INNOVADORES PROALMEX CIA LTDA </v>
          </cell>
          <cell r="M7778" t="str">
            <v>0190393712001</v>
          </cell>
          <cell r="N7778" t="str">
            <v>0983379017</v>
          </cell>
          <cell r="P7778" t="str">
            <v>CUENCA</v>
          </cell>
          <cell r="Q7778" t="str">
            <v>CUENCA</v>
          </cell>
          <cell r="R7778" t="str">
            <v>AZUAY</v>
          </cell>
          <cell r="T7778" t="str">
            <v>TRAMACO</v>
          </cell>
          <cell r="U7778" t="str">
            <v>FLEXNETUIO_PROVINCIA</v>
          </cell>
          <cell r="V7778">
            <v>1</v>
          </cell>
          <cell r="W7778">
            <v>1</v>
          </cell>
          <cell r="X7778" t="str">
            <v>FLEXNET ECUADOR - MDELIVERY</v>
          </cell>
          <cell r="Y7778" t="str">
            <v>CALLE 28 DE JUNIO S/N Y GARCIA MORENO ENTRADA LLANO GRANDE</v>
          </cell>
        </row>
        <row r="7779">
          <cell r="A7779" t="str">
            <v>52913</v>
          </cell>
          <cell r="B7779">
            <v>478545</v>
          </cell>
          <cell r="C7779" t="str">
            <v>52913</v>
          </cell>
          <cell r="D7779" t="str">
            <v>DEGSO</v>
          </cell>
          <cell r="E7779" t="str">
            <v>DESPACHO</v>
          </cell>
          <cell r="F7779" t="str">
            <v>NORMAL</v>
          </cell>
          <cell r="G7779" t="str">
            <v>FT75340</v>
          </cell>
          <cell r="H7779">
            <v>44908</v>
          </cell>
          <cell r="I7779" t="str">
            <v>ENTREGADO</v>
          </cell>
          <cell r="J7779">
            <v>44909</v>
          </cell>
          <cell r="K7779" t="str">
            <v>ENERGY &amp; PALMA ENERGYPALMA S.A.</v>
          </cell>
          <cell r="L7779" t="str">
            <v>DIRECCION: ENVIAR POR TRANS ESMERALDAS A SAN LORENZO. ATENCION ENERGYPALMA - TELF 063046501</v>
          </cell>
          <cell r="M7779" t="str">
            <v>1391738986001</v>
          </cell>
          <cell r="N7779" t="str">
            <v>99-832-0225</v>
          </cell>
          <cell r="O7779" t="str">
            <v>99-832-0225</v>
          </cell>
          <cell r="P7779" t="str">
            <v>170301</v>
          </cell>
          <cell r="Q7779" t="str">
            <v>QUITO</v>
          </cell>
          <cell r="R7779" t="str">
            <v>PICHINCHA</v>
          </cell>
          <cell r="S7779" t="str">
            <v>QUITO</v>
          </cell>
          <cell r="T7779" t="str">
            <v>FLEXTRANS UIO</v>
          </cell>
          <cell r="U7779" t="str">
            <v>FLEXNETUIO_LOCAL</v>
          </cell>
          <cell r="V7779">
            <v>1</v>
          </cell>
          <cell r="W7779">
            <v>15.3</v>
          </cell>
          <cell r="X7779" t="str">
            <v>FLEXNET</v>
          </cell>
          <cell r="Y7779" t="str">
            <v>FLEX NET CALLE 28 DE JUNIO S/N Y GARCIA MORENO ENTRADA LLANO GRANDE</v>
          </cell>
        </row>
        <row r="7780">
          <cell r="A7780" t="str">
            <v>52914</v>
          </cell>
          <cell r="B7780">
            <v>478546</v>
          </cell>
          <cell r="C7780" t="str">
            <v>52914</v>
          </cell>
          <cell r="D7780" t="str">
            <v>DEGSO</v>
          </cell>
          <cell r="E7780" t="str">
            <v>DESPACHO</v>
          </cell>
          <cell r="F7780" t="str">
            <v>NORMAL</v>
          </cell>
          <cell r="G7780" t="str">
            <v>FT75341</v>
          </cell>
          <cell r="H7780">
            <v>44908</v>
          </cell>
          <cell r="I7780" t="str">
            <v>ENTREGADO</v>
          </cell>
          <cell r="J7780">
            <v>44909</v>
          </cell>
          <cell r="K7780" t="str">
            <v>FIBRAS Y COMPUESTOS POSTANFI SA</v>
          </cell>
          <cell r="L7780" t="str">
            <v>DIRECCION: CALACALI - TILINGON S/N Y AV CORDOVA GALARZA - PASANDO LAS BODEGAS DEL TIA. - ATENCION WENDY VEGA -  TELF 2306328</v>
          </cell>
          <cell r="M7780" t="str">
            <v>992735023001</v>
          </cell>
          <cell r="N7780" t="str">
            <v>99-832-0225</v>
          </cell>
          <cell r="O7780" t="str">
            <v>99-832-0225</v>
          </cell>
          <cell r="P7780" t="str">
            <v>170310</v>
          </cell>
          <cell r="Q7780" t="str">
            <v>QUITO</v>
          </cell>
          <cell r="R7780" t="str">
            <v>PICHINCHA</v>
          </cell>
          <cell r="S7780" t="str">
            <v>CALACALI</v>
          </cell>
          <cell r="T7780" t="str">
            <v>FLEXTRANS UIO</v>
          </cell>
          <cell r="U7780" t="str">
            <v>FLEXNETUIO_LOCAL</v>
          </cell>
          <cell r="V7780">
            <v>1</v>
          </cell>
          <cell r="W7780">
            <v>15.7</v>
          </cell>
          <cell r="X7780" t="str">
            <v>FLEXNET</v>
          </cell>
          <cell r="Y7780" t="str">
            <v>FLEX NET CALLE 28 DE JUNIO S/N Y GARCIA MORENO ENTRADA LLANO GRANDE</v>
          </cell>
        </row>
        <row r="7781">
          <cell r="A7781" t="str">
            <v>52916</v>
          </cell>
          <cell r="B7781">
            <v>478548</v>
          </cell>
          <cell r="C7781" t="str">
            <v>52916</v>
          </cell>
          <cell r="D7781" t="str">
            <v>DEGSO</v>
          </cell>
          <cell r="E7781" t="str">
            <v>DESPACHO</v>
          </cell>
          <cell r="F7781" t="str">
            <v>NORMAL</v>
          </cell>
          <cell r="G7781" t="str">
            <v>FT75342</v>
          </cell>
          <cell r="H7781">
            <v>44908</v>
          </cell>
          <cell r="I7781" t="str">
            <v>ENTREGADO</v>
          </cell>
          <cell r="J7781">
            <v>44909</v>
          </cell>
          <cell r="K7781" t="str">
            <v xml:space="preserve">PROCESADORA NACIONAL DE ALIMENTOS C.A. PRONACA                             </v>
          </cell>
          <cell r="L7781" t="str">
            <v>DIRECCION: AV. GENERAL ENRIQUEZ Y TANICUCHI. SECTOR SALGOLQUI. BODEGA CENTRAL SIERRA - ATENCION EDISON BOSMEDIANO</v>
          </cell>
          <cell r="M7781" t="str">
            <v>#N/A</v>
          </cell>
          <cell r="N7781" t="str">
            <v>99-832-0225</v>
          </cell>
          <cell r="O7781" t="str">
            <v>99-832-0225</v>
          </cell>
          <cell r="P7781" t="str">
            <v>170301</v>
          </cell>
          <cell r="Q7781" t="str">
            <v>QUITO</v>
          </cell>
          <cell r="R7781" t="str">
            <v>PICHINCHA</v>
          </cell>
          <cell r="S7781" t="str">
            <v>QUITO</v>
          </cell>
          <cell r="T7781" t="str">
            <v>FLEXTRANS UIO</v>
          </cell>
          <cell r="U7781" t="str">
            <v>FLEXNETUIO_LOCAL</v>
          </cell>
          <cell r="V7781">
            <v>1</v>
          </cell>
          <cell r="W7781">
            <v>2.4</v>
          </cell>
          <cell r="X7781" t="str">
            <v>FLEXNET</v>
          </cell>
          <cell r="Y7781" t="str">
            <v>FLEX NET CALLE 28 DE JUNIO S/N Y GARCIA MORENO ENTRADA LLANO GRANDE</v>
          </cell>
        </row>
        <row r="7782">
          <cell r="A7782" t="str">
            <v>52872</v>
          </cell>
          <cell r="B7782">
            <v>478526</v>
          </cell>
          <cell r="C7782" t="str">
            <v>52872</v>
          </cell>
          <cell r="D7782" t="str">
            <v>DEGSO</v>
          </cell>
          <cell r="E7782" t="str">
            <v>DESPACHO</v>
          </cell>
          <cell r="F7782" t="str">
            <v>NORMAL</v>
          </cell>
          <cell r="G7782" t="str">
            <v>FT75328</v>
          </cell>
          <cell r="H7782">
            <v>44908</v>
          </cell>
          <cell r="I7782" t="str">
            <v>HABILITADO_RUTEO</v>
          </cell>
          <cell r="J7782">
            <v>44911</v>
          </cell>
          <cell r="K7782" t="str">
            <v>AHCORP ECUADOR CIA. LTDA.</v>
          </cell>
          <cell r="L7782" t="str">
            <v xml:space="preserve">DIRECCION: PANAMERICANA NORTE KM 14 1/2 SAN JOSE OE8-204 Y SAN CAMILO                 </v>
          </cell>
          <cell r="M7782" t="str">
            <v>991355316001</v>
          </cell>
          <cell r="N7782" t="str">
            <v>99-832-0225</v>
          </cell>
          <cell r="O7782" t="str">
            <v>99-832-0225</v>
          </cell>
          <cell r="P7782" t="str">
            <v>170301</v>
          </cell>
          <cell r="Q7782" t="str">
            <v>QUITO</v>
          </cell>
          <cell r="R7782" t="str">
            <v>PICHINCHA</v>
          </cell>
          <cell r="S7782" t="str">
            <v>QUITO</v>
          </cell>
          <cell r="U7782" t="str">
            <v>FLEXNETUIO_LOCAL</v>
          </cell>
          <cell r="V7782">
            <v>2</v>
          </cell>
          <cell r="W7782">
            <v>10.8</v>
          </cell>
          <cell r="X7782" t="str">
            <v>FLEXNET</v>
          </cell>
          <cell r="Y7782" t="str">
            <v>FLEX NET CALLE 28 DE JUNIO S/N Y GARCIA MORENO ENTRADA LLANO GRANDE</v>
          </cell>
        </row>
        <row r="7783">
          <cell r="A7783" t="str">
            <v>52888</v>
          </cell>
          <cell r="B7783">
            <v>478527</v>
          </cell>
          <cell r="C7783" t="str">
            <v>52888</v>
          </cell>
          <cell r="D7783" t="str">
            <v>DEGSO</v>
          </cell>
          <cell r="E7783" t="str">
            <v>DESPACHO</v>
          </cell>
          <cell r="F7783" t="str">
            <v>NORMAL</v>
          </cell>
          <cell r="G7783" t="str">
            <v>FT75329</v>
          </cell>
          <cell r="H7783">
            <v>44908</v>
          </cell>
          <cell r="I7783" t="str">
            <v>ENTREGADO</v>
          </cell>
          <cell r="J7783">
            <v>44909</v>
          </cell>
          <cell r="K7783" t="str">
            <v>Barba Sanchez Jorge Luis</v>
          </cell>
          <cell r="L7783" t="str">
            <v>Calle N74 C, lote E4-08 y calle E4- Empresa Grupo Grandes-CONTACTO: contacto jorge luis Barba-099 553 0278</v>
          </cell>
          <cell r="M7783" t="str">
            <v>1720537156</v>
          </cell>
          <cell r="N7783" t="str">
            <v>99-832-0225</v>
          </cell>
          <cell r="O7783" t="str">
            <v>99-832-0225</v>
          </cell>
          <cell r="P7783" t="str">
            <v>170301</v>
          </cell>
          <cell r="Q7783" t="str">
            <v>QUITO</v>
          </cell>
          <cell r="R7783" t="str">
            <v>PICHINCHA</v>
          </cell>
          <cell r="S7783" t="str">
            <v>QUITO</v>
          </cell>
          <cell r="T7783" t="str">
            <v>FLEXTRANS UIO</v>
          </cell>
          <cell r="U7783" t="str">
            <v>FLEXNETUIO_LOCAL</v>
          </cell>
          <cell r="V7783">
            <v>1</v>
          </cell>
          <cell r="W7783">
            <v>1</v>
          </cell>
          <cell r="X7783" t="str">
            <v>FLEXNET</v>
          </cell>
          <cell r="Y7783" t="str">
            <v>FLEX NET CALLE 28 DE JUNIO S/N Y GARCIA MORENO ENTRADA LLANO GRANDE</v>
          </cell>
        </row>
        <row r="7784">
          <cell r="A7784" t="str">
            <v>52892</v>
          </cell>
          <cell r="B7784">
            <v>478528</v>
          </cell>
          <cell r="C7784" t="str">
            <v>52892</v>
          </cell>
          <cell r="D7784" t="str">
            <v>DEGSO</v>
          </cell>
          <cell r="E7784" t="str">
            <v>DESPACHO</v>
          </cell>
          <cell r="F7784" t="str">
            <v>NORMAL</v>
          </cell>
          <cell r="G7784" t="str">
            <v>FT75330</v>
          </cell>
          <cell r="H7784">
            <v>44908</v>
          </cell>
          <cell r="I7784" t="str">
            <v>ENTREGADO</v>
          </cell>
          <cell r="J7784">
            <v>44909</v>
          </cell>
          <cell r="K7784" t="str">
            <v>PINTURAS CONDOR S. A.</v>
          </cell>
          <cell r="L7784" t="str">
            <v>DIRECCION: SUR - CUSUBAMBA OE1-365 MANGLAR ALTO ? TELF 3985600</v>
          </cell>
          <cell r="M7784" t="str">
            <v>1790013561001</v>
          </cell>
          <cell r="N7784" t="str">
            <v>99-832-0225</v>
          </cell>
          <cell r="O7784" t="str">
            <v>99-832-0225</v>
          </cell>
          <cell r="P7784" t="str">
            <v>170301</v>
          </cell>
          <cell r="Q7784" t="str">
            <v>QUITO</v>
          </cell>
          <cell r="R7784" t="str">
            <v>PICHINCHA</v>
          </cell>
          <cell r="S7784" t="str">
            <v>QUITO</v>
          </cell>
          <cell r="T7784" t="str">
            <v>FLEXTRANS UIO</v>
          </cell>
          <cell r="U7784" t="str">
            <v>FLEXNETUIO_LOCAL</v>
          </cell>
          <cell r="V7784">
            <v>8</v>
          </cell>
          <cell r="W7784">
            <v>40.6</v>
          </cell>
          <cell r="X7784" t="str">
            <v>FLEXNET</v>
          </cell>
          <cell r="Y7784" t="str">
            <v>FLEX NET CALLE 28 DE JUNIO S/N Y GARCIA MORENO ENTRADA LLANO GRANDE</v>
          </cell>
        </row>
        <row r="7785">
          <cell r="A7785" t="str">
            <v>52895</v>
          </cell>
          <cell r="B7785">
            <v>478530</v>
          </cell>
          <cell r="C7785" t="str">
            <v>52895</v>
          </cell>
          <cell r="D7785" t="str">
            <v>DEGSO</v>
          </cell>
          <cell r="E7785" t="str">
            <v>DESPACHO</v>
          </cell>
          <cell r="F7785" t="str">
            <v>NORMAL</v>
          </cell>
          <cell r="G7785" t="str">
            <v>FT75331</v>
          </cell>
          <cell r="H7785">
            <v>44908</v>
          </cell>
          <cell r="I7785" t="str">
            <v>ENTREGADO</v>
          </cell>
          <cell r="J7785">
            <v>44909</v>
          </cell>
          <cell r="K7785" t="str">
            <v>TECNOESA</v>
          </cell>
          <cell r="L7785" t="str">
            <v>DIRECCION:  PANAMERICANA SUR KM 10 - ENTRADA DURALLANTA, SECTOR GUAJALO - TELF 2691115</v>
          </cell>
          <cell r="M7785" t="str">
            <v>1790556670001</v>
          </cell>
          <cell r="N7785" t="str">
            <v>99-832-0225</v>
          </cell>
          <cell r="O7785" t="str">
            <v>99-832-0225</v>
          </cell>
          <cell r="P7785" t="str">
            <v>170301</v>
          </cell>
          <cell r="Q7785" t="str">
            <v>QUITO</v>
          </cell>
          <cell r="R7785" t="str">
            <v>PICHINCHA</v>
          </cell>
          <cell r="S7785" t="str">
            <v>QUITO</v>
          </cell>
          <cell r="T7785" t="str">
            <v>FLEXTRANS UIO</v>
          </cell>
          <cell r="U7785" t="str">
            <v>FLEXNETUIO_LOCAL</v>
          </cell>
          <cell r="V7785">
            <v>2</v>
          </cell>
          <cell r="W7785">
            <v>8.3000000000000007</v>
          </cell>
          <cell r="X7785" t="str">
            <v>FLEXNET</v>
          </cell>
          <cell r="Y7785" t="str">
            <v>FLEX NET CALLE 28 DE JUNIO S/N Y GARCIA MORENO ENTRADA LLANO GRANDE</v>
          </cell>
        </row>
        <row r="7786">
          <cell r="A7786" t="str">
            <v>52896</v>
          </cell>
          <cell r="B7786">
            <v>478531</v>
          </cell>
          <cell r="C7786" t="str">
            <v>52896</v>
          </cell>
          <cell r="D7786" t="str">
            <v>DEGSO</v>
          </cell>
          <cell r="E7786" t="str">
            <v>DESPACHO</v>
          </cell>
          <cell r="F7786" t="str">
            <v>NORMAL</v>
          </cell>
          <cell r="G7786" t="str">
            <v>FT75332</v>
          </cell>
          <cell r="H7786">
            <v>44908</v>
          </cell>
          <cell r="I7786" t="str">
            <v>ENTREGADO</v>
          </cell>
          <cell r="J7786">
            <v>44909</v>
          </cell>
          <cell r="K7786" t="str">
            <v>TECNOESA</v>
          </cell>
          <cell r="L7786" t="str">
            <v>DIRECCION:  PANAMERICANA SUR KM 10 - ENTRADA DURALLANTA, SECTOR GUAJALO - TELF 2691115</v>
          </cell>
          <cell r="M7786" t="str">
            <v>1790556670001</v>
          </cell>
          <cell r="N7786" t="str">
            <v>99-832-0225</v>
          </cell>
          <cell r="O7786" t="str">
            <v>99-832-0225</v>
          </cell>
          <cell r="P7786" t="str">
            <v>170301</v>
          </cell>
          <cell r="Q7786" t="str">
            <v>QUITO</v>
          </cell>
          <cell r="R7786" t="str">
            <v>PICHINCHA</v>
          </cell>
          <cell r="S7786" t="str">
            <v>QUITO</v>
          </cell>
          <cell r="T7786" t="str">
            <v>FLEXTRANS UIO</v>
          </cell>
          <cell r="U7786" t="str">
            <v>FLEXNETUIO_LOCAL</v>
          </cell>
          <cell r="V7786">
            <v>1</v>
          </cell>
          <cell r="W7786">
            <v>4.3</v>
          </cell>
          <cell r="X7786" t="str">
            <v>FLEXNET</v>
          </cell>
          <cell r="Y7786" t="str">
            <v>FLEX NET CALLE 28 DE JUNIO S/N Y GARCIA MORENO ENTRADA LLANO GRANDE</v>
          </cell>
        </row>
        <row r="7787">
          <cell r="A7787" t="str">
            <v>52902</v>
          </cell>
          <cell r="B7787">
            <v>478535</v>
          </cell>
          <cell r="C7787" t="str">
            <v>52902</v>
          </cell>
          <cell r="D7787" t="str">
            <v>DEGSO</v>
          </cell>
          <cell r="E7787" t="str">
            <v>DESPACHO</v>
          </cell>
          <cell r="F7787" t="str">
            <v>NORMAL</v>
          </cell>
          <cell r="G7787" t="str">
            <v>FT75333</v>
          </cell>
          <cell r="H7787">
            <v>44908</v>
          </cell>
          <cell r="I7787" t="str">
            <v>ENTREGADO</v>
          </cell>
          <cell r="J7787">
            <v>44909</v>
          </cell>
          <cell r="K7787" t="str">
            <v>ENI ECUADOR S.A.</v>
          </cell>
          <cell r="L7787" t="str">
            <v>DIRECCION:  VIA SANGOLQUI - PIFO KM 4 ½ FRENTE A PINTAG ? ATENCION TATIANA LATACUMBA - TELF 2232603</v>
          </cell>
          <cell r="M7787" t="str">
            <v>1790540626001</v>
          </cell>
          <cell r="N7787" t="str">
            <v>99-832-0225</v>
          </cell>
          <cell r="O7787" t="str">
            <v>99-832-0225</v>
          </cell>
          <cell r="P7787" t="str">
            <v>170909</v>
          </cell>
          <cell r="Q7787" t="str">
            <v>QUITO</v>
          </cell>
          <cell r="R7787" t="str">
            <v>PICHINCHA</v>
          </cell>
          <cell r="S7787" t="str">
            <v>PIFO</v>
          </cell>
          <cell r="T7787" t="str">
            <v>FLEXTRANS UIO</v>
          </cell>
          <cell r="U7787" t="str">
            <v>FLEXNETUIO_LOCAL</v>
          </cell>
          <cell r="V7787">
            <v>7</v>
          </cell>
          <cell r="W7787">
            <v>51.4</v>
          </cell>
          <cell r="X7787" t="str">
            <v>FLEXNET</v>
          </cell>
          <cell r="Y7787" t="str">
            <v>FLEX NET CALLE 28 DE JUNIO S/N Y GARCIA MORENO ENTRADA LLANO GRANDE</v>
          </cell>
        </row>
        <row r="7788">
          <cell r="A7788" t="str">
            <v>52903</v>
          </cell>
          <cell r="B7788">
            <v>478536</v>
          </cell>
          <cell r="C7788" t="str">
            <v>52903</v>
          </cell>
          <cell r="D7788" t="str">
            <v>DEGSO</v>
          </cell>
          <cell r="E7788" t="str">
            <v>DESPACHO</v>
          </cell>
          <cell r="F7788" t="str">
            <v>NORMAL</v>
          </cell>
          <cell r="G7788" t="str">
            <v>FT75334</v>
          </cell>
          <cell r="H7788">
            <v>44908</v>
          </cell>
          <cell r="I7788" t="str">
            <v>ENTREGADO</v>
          </cell>
          <cell r="J7788">
            <v>44909</v>
          </cell>
          <cell r="K7788" t="str">
            <v>ENI ECUADOR S.A.</v>
          </cell>
          <cell r="L7788" t="str">
            <v>DIRECCION:  VIA SANGOLQUI - PIFO KM 4 ½ FRENTE A PINTAG ? ATENCION TATIANA LATACUMBA - TELF 2232603</v>
          </cell>
          <cell r="M7788" t="str">
            <v>1790540626001</v>
          </cell>
          <cell r="N7788" t="str">
            <v>99-832-0225</v>
          </cell>
          <cell r="O7788" t="str">
            <v>99-832-0225</v>
          </cell>
          <cell r="P7788" t="str">
            <v>170909</v>
          </cell>
          <cell r="Q7788" t="str">
            <v>QUITO</v>
          </cell>
          <cell r="R7788" t="str">
            <v>PICHINCHA</v>
          </cell>
          <cell r="S7788" t="str">
            <v>PIFO</v>
          </cell>
          <cell r="T7788" t="str">
            <v>FLEXTRANS UIO</v>
          </cell>
          <cell r="U7788" t="str">
            <v>FLEXNETUIO_LOCAL</v>
          </cell>
          <cell r="V7788">
            <v>1</v>
          </cell>
          <cell r="W7788">
            <v>8.4</v>
          </cell>
          <cell r="X7788" t="str">
            <v>FLEXNET</v>
          </cell>
          <cell r="Y7788" t="str">
            <v>FLEX NET CALLE 28 DE JUNIO S/N Y GARCIA MORENO ENTRADA LLANO GRANDE</v>
          </cell>
        </row>
        <row r="7789">
          <cell r="A7789" t="str">
            <v>52905</v>
          </cell>
          <cell r="B7789">
            <v>478539</v>
          </cell>
          <cell r="C7789" t="str">
            <v>52905</v>
          </cell>
          <cell r="D7789" t="str">
            <v>DEGSO</v>
          </cell>
          <cell r="E7789" t="str">
            <v>DESPACHO</v>
          </cell>
          <cell r="F7789" t="str">
            <v>NORMAL</v>
          </cell>
          <cell r="G7789" t="str">
            <v>FT75335</v>
          </cell>
          <cell r="H7789">
            <v>44908</v>
          </cell>
          <cell r="I7789" t="str">
            <v>ENTREGADO</v>
          </cell>
          <cell r="J7789">
            <v>44909</v>
          </cell>
          <cell r="K7789" t="str">
            <v>ENI ECUADOR S.A.</v>
          </cell>
          <cell r="L7789" t="str">
            <v>DIRECCION:  VIA SANGOLQUI - PIFO KM 4 ½ FRENTE A PINTAG ? ATENCION TATIANA LATACUMBA - TELF 2232603</v>
          </cell>
          <cell r="M7789" t="str">
            <v>1790540626001</v>
          </cell>
          <cell r="N7789" t="str">
            <v>99-832-0225</v>
          </cell>
          <cell r="O7789" t="str">
            <v>99-832-0225</v>
          </cell>
          <cell r="P7789" t="str">
            <v>170909</v>
          </cell>
          <cell r="Q7789" t="str">
            <v>QUITO</v>
          </cell>
          <cell r="R7789" t="str">
            <v>PICHINCHA</v>
          </cell>
          <cell r="S7789" t="str">
            <v>PIFO</v>
          </cell>
          <cell r="T7789" t="str">
            <v>FLEXTRANS UIO</v>
          </cell>
          <cell r="U7789" t="str">
            <v>FLEXNETUIO_LOCAL</v>
          </cell>
          <cell r="V7789">
            <v>1</v>
          </cell>
          <cell r="W7789">
            <v>1</v>
          </cell>
          <cell r="X7789" t="str">
            <v>FLEXNET</v>
          </cell>
          <cell r="Y7789" t="str">
            <v>FLEX NET CALLE 28 DE JUNIO S/N Y GARCIA MORENO ENTRADA LLANO GRANDE</v>
          </cell>
        </row>
        <row r="7790">
          <cell r="A7790" t="str">
            <v>52906</v>
          </cell>
          <cell r="B7790">
            <v>478540</v>
          </cell>
          <cell r="C7790" t="str">
            <v>52906</v>
          </cell>
          <cell r="D7790" t="str">
            <v>DEGSO</v>
          </cell>
          <cell r="E7790" t="str">
            <v>DESPACHO</v>
          </cell>
          <cell r="F7790" t="str">
            <v>NORMAL</v>
          </cell>
          <cell r="G7790" t="str">
            <v>FT75336</v>
          </cell>
          <cell r="H7790">
            <v>44908</v>
          </cell>
          <cell r="I7790" t="str">
            <v>ENTREGADO</v>
          </cell>
          <cell r="J7790">
            <v>44909</v>
          </cell>
          <cell r="K7790" t="str">
            <v>PALMAR DE LOS ESTEROS EMA S.A. PALESEMA</v>
          </cell>
          <cell r="L7790" t="str">
            <v>DIRECCION: PASAJE MANUEL HERRERA OE 5-05 Y AV. LA PRENSA - ATENCION FERNANDA YANES - CEL 0999818607</v>
          </cell>
          <cell r="M7790" t="str">
            <v>890051235001</v>
          </cell>
          <cell r="N7790" t="str">
            <v>99-832-0225</v>
          </cell>
          <cell r="O7790" t="str">
            <v>99-832-0225</v>
          </cell>
          <cell r="P7790" t="str">
            <v>170301</v>
          </cell>
          <cell r="Q7790" t="str">
            <v>QUITO</v>
          </cell>
          <cell r="R7790" t="str">
            <v>PICHINCHA</v>
          </cell>
          <cell r="S7790" t="str">
            <v>QUITO</v>
          </cell>
          <cell r="T7790" t="str">
            <v>FLEXTRANS UIO</v>
          </cell>
          <cell r="U7790" t="str">
            <v>FLEXNETUIO_LOCAL</v>
          </cell>
          <cell r="V7790">
            <v>2</v>
          </cell>
          <cell r="W7790">
            <v>12.9</v>
          </cell>
          <cell r="X7790" t="str">
            <v>FLEXNET</v>
          </cell>
          <cell r="Y7790" t="str">
            <v>FLEX NET CALLE 28 DE JUNIO S/N Y GARCIA MORENO ENTRADA LLANO GRANDE</v>
          </cell>
        </row>
        <row r="7791">
          <cell r="A7791" t="str">
            <v>52909</v>
          </cell>
          <cell r="B7791">
            <v>478541</v>
          </cell>
          <cell r="C7791" t="str">
            <v>52909</v>
          </cell>
          <cell r="D7791" t="str">
            <v>DEGSO</v>
          </cell>
          <cell r="E7791" t="str">
            <v>DESPACHO</v>
          </cell>
          <cell r="F7791" t="str">
            <v>NORMAL</v>
          </cell>
          <cell r="G7791" t="str">
            <v>FT75337</v>
          </cell>
          <cell r="H7791">
            <v>44908</v>
          </cell>
          <cell r="I7791" t="str">
            <v>ENTREGADO</v>
          </cell>
          <cell r="J7791">
            <v>44909</v>
          </cell>
          <cell r="K7791" t="str">
            <v xml:space="preserve">SERVICIO TECNICO Y MANTENIMIENTO S.C.                                           </v>
          </cell>
          <cell r="L7791" t="str">
            <v>DIRECCION: CUTUGLAHUA - CALLE E LT 53 Y PRINCIPAL FLORENCIA - CEL 0989990043</v>
          </cell>
          <cell r="M7791" t="str">
            <v>1791734289001</v>
          </cell>
          <cell r="N7791" t="str">
            <v>99-832-0225</v>
          </cell>
          <cell r="O7791" t="str">
            <v>99-832-0225</v>
          </cell>
          <cell r="P7791" t="str">
            <v>170301</v>
          </cell>
          <cell r="Q7791" t="str">
            <v>QUITO</v>
          </cell>
          <cell r="R7791" t="str">
            <v>PICHINCHA</v>
          </cell>
          <cell r="S7791" t="str">
            <v>QUITO</v>
          </cell>
          <cell r="T7791" t="str">
            <v>FLEXTRANS UIO</v>
          </cell>
          <cell r="U7791" t="str">
            <v>FLEXNETUIO_LOCAL</v>
          </cell>
          <cell r="V7791">
            <v>1</v>
          </cell>
          <cell r="W7791">
            <v>13</v>
          </cell>
          <cell r="X7791" t="str">
            <v>FLEXNET</v>
          </cell>
          <cell r="Y7791" t="str">
            <v>FLEX NET CALLE 28 DE JUNIO S/N Y GARCIA MORENO ENTRADA LLANO GRANDE</v>
          </cell>
        </row>
        <row r="7792">
          <cell r="A7792" t="str">
            <v>52910</v>
          </cell>
          <cell r="B7792">
            <v>478542</v>
          </cell>
          <cell r="C7792" t="str">
            <v>52910</v>
          </cell>
          <cell r="D7792" t="str">
            <v>DEGSO</v>
          </cell>
          <cell r="E7792" t="str">
            <v>DESPACHO</v>
          </cell>
          <cell r="F7792" t="str">
            <v>NORMAL</v>
          </cell>
          <cell r="G7792" t="str">
            <v>FT75338</v>
          </cell>
          <cell r="H7792">
            <v>44908</v>
          </cell>
          <cell r="I7792" t="str">
            <v>ENTREGADO</v>
          </cell>
          <cell r="J7792">
            <v>44909</v>
          </cell>
          <cell r="K7792" t="str">
            <v>ALS ECUADOR ALSECU S.A.</v>
          </cell>
          <cell r="L7792" t="str">
            <v xml:space="preserve">DIRECCION: JOSE ANDRADE OE1-386 Y JUAN DE SELIS, CARCELEN INDUSTRIAL       </v>
          </cell>
          <cell r="M7792" t="str">
            <v>#N/A</v>
          </cell>
          <cell r="N7792" t="str">
            <v>99-832-0225</v>
          </cell>
          <cell r="O7792" t="str">
            <v>99-832-0225</v>
          </cell>
          <cell r="P7792" t="str">
            <v>170301</v>
          </cell>
          <cell r="Q7792" t="str">
            <v>QUITO</v>
          </cell>
          <cell r="R7792" t="str">
            <v>PICHINCHA</v>
          </cell>
          <cell r="S7792" t="str">
            <v>QUITO</v>
          </cell>
          <cell r="T7792" t="str">
            <v>FLEXTRANS UIO</v>
          </cell>
          <cell r="U7792" t="str">
            <v>FLEXNETUIO_LOCAL</v>
          </cell>
          <cell r="V7792">
            <v>1</v>
          </cell>
          <cell r="W7792">
            <v>2.2999999999999998</v>
          </cell>
          <cell r="X7792" t="str">
            <v>FLEXNET</v>
          </cell>
          <cell r="Y7792" t="str">
            <v>FLEX NET CALLE 28 DE JUNIO S/N Y GARCIA MORENO ENTRADA LLANO GRANDE</v>
          </cell>
        </row>
        <row r="7793">
          <cell r="A7793" t="str">
            <v>52911</v>
          </cell>
          <cell r="B7793">
            <v>478543</v>
          </cell>
          <cell r="C7793" t="str">
            <v>52911</v>
          </cell>
          <cell r="D7793" t="str">
            <v>DEGSO</v>
          </cell>
          <cell r="E7793" t="str">
            <v>DESPACHO</v>
          </cell>
          <cell r="F7793" t="str">
            <v>NORMAL</v>
          </cell>
          <cell r="G7793" t="str">
            <v>FT75339</v>
          </cell>
          <cell r="H7793">
            <v>44908</v>
          </cell>
          <cell r="I7793" t="str">
            <v>ENTREGADO</v>
          </cell>
          <cell r="J7793">
            <v>44909</v>
          </cell>
          <cell r="K7793" t="str">
            <v>ALS ECUADOR ALSECU S.A.</v>
          </cell>
          <cell r="L7793" t="str">
            <v xml:space="preserve">DIRECCION : DE LOS EUCALIPTOS E3-23 Y DE LOS CIPRESES  </v>
          </cell>
          <cell r="M7793" t="str">
            <v>#N/A</v>
          </cell>
          <cell r="N7793" t="str">
            <v>99-832-0225</v>
          </cell>
          <cell r="O7793" t="str">
            <v>99-832-0225</v>
          </cell>
          <cell r="P7793" t="str">
            <v>170301</v>
          </cell>
          <cell r="Q7793" t="str">
            <v>QUITO</v>
          </cell>
          <cell r="R7793" t="str">
            <v>PICHINCHA</v>
          </cell>
          <cell r="S7793" t="str">
            <v>QUITO</v>
          </cell>
          <cell r="T7793" t="str">
            <v>FLEXTRANS UIO</v>
          </cell>
          <cell r="U7793" t="str">
            <v>FLEXNETUIO_LOCAL</v>
          </cell>
          <cell r="V7793">
            <v>1</v>
          </cell>
          <cell r="W7793">
            <v>3.1</v>
          </cell>
          <cell r="X7793" t="str">
            <v>FLEXNET</v>
          </cell>
          <cell r="Y7793" t="str">
            <v>FLEX NET CALLE 28 DE JUNIO S/N Y GARCIA MORENO ENTRADA LLANO GRANDE</v>
          </cell>
        </row>
        <row r="7794">
          <cell r="A7794" t="str">
            <v>2475631</v>
          </cell>
          <cell r="B7794">
            <v>478501</v>
          </cell>
          <cell r="C7794" t="str">
            <v>2475631</v>
          </cell>
          <cell r="D7794" t="str">
            <v>MDELIVERY</v>
          </cell>
          <cell r="E7794" t="str">
            <v>DESPACHO</v>
          </cell>
          <cell r="F7794" t="str">
            <v>NORMAL</v>
          </cell>
          <cell r="G7794" t="str">
            <v>TF88769</v>
          </cell>
          <cell r="H7794">
            <v>44908</v>
          </cell>
          <cell r="I7794" t="str">
            <v>ENTREGADO</v>
          </cell>
          <cell r="J7794">
            <v>44909</v>
          </cell>
          <cell r="K7794" t="str">
            <v>NATAN ROBERTO GONZALEZ NIEVES_NATAN ROBERTO GONZALEZ NIEVES</v>
          </cell>
          <cell r="L7794" t="str">
            <v>Av Junin 415 y Cordova referencia frente hotel del Centro local planta baja</v>
          </cell>
          <cell r="M7794" t="str">
            <v>0927463364001</v>
          </cell>
          <cell r="N7794" t="str">
            <v>0963084092</v>
          </cell>
          <cell r="O7794" t="str">
            <v/>
          </cell>
          <cell r="P7794" t="str">
            <v>GUAYAQUIL</v>
          </cell>
          <cell r="Q7794" t="str">
            <v>GUAYAQUIL</v>
          </cell>
          <cell r="R7794" t="str">
            <v>GUAYAS</v>
          </cell>
          <cell r="T7794" t="str">
            <v>ITSACOURIER</v>
          </cell>
          <cell r="U7794" t="str">
            <v>FLEXNETUIO_GYE</v>
          </cell>
          <cell r="V7794">
            <v>1</v>
          </cell>
          <cell r="W7794">
            <v>1</v>
          </cell>
          <cell r="X7794" t="str">
            <v>FLEXNET ECUADOR - MDELIVERY</v>
          </cell>
          <cell r="Y7794" t="str">
            <v>CALLE 28 DE JUNIO S/N Y GARCIA MORENO ENTRADA LLANO GRANDE</v>
          </cell>
        </row>
        <row r="7795">
          <cell r="A7795" t="str">
            <v>2475636</v>
          </cell>
          <cell r="B7795">
            <v>478502</v>
          </cell>
          <cell r="C7795" t="str">
            <v>2475636</v>
          </cell>
          <cell r="D7795" t="str">
            <v>MDELIVERY</v>
          </cell>
          <cell r="E7795" t="str">
            <v>DESPACHO</v>
          </cell>
          <cell r="F7795" t="str">
            <v>NORMAL</v>
          </cell>
          <cell r="G7795" t="str">
            <v>IC3830</v>
          </cell>
          <cell r="H7795">
            <v>44908</v>
          </cell>
          <cell r="I7795" t="str">
            <v>ENTREGADO</v>
          </cell>
          <cell r="J7795">
            <v>44909</v>
          </cell>
          <cell r="K7795" t="str">
            <v>ARNOLDO FILEMON QUEZADA COBOS_ARNOLDO FILEMON QUEZADA COBOS</v>
          </cell>
          <cell r="L7795" t="str">
            <v>JERoNIMO CARRION 5 62 Y GUAPONDELIG CASA COLOR AMARILLA 3 PISOS A 20METROS DEL PARQUE LA REPUBLICA</v>
          </cell>
          <cell r="M7795" t="str">
            <v>0100770247001</v>
          </cell>
          <cell r="N7795" t="str">
            <v>0992238775</v>
          </cell>
          <cell r="O7795" t="str">
            <v/>
          </cell>
          <cell r="P7795" t="str">
            <v>CUENCA</v>
          </cell>
          <cell r="Q7795" t="str">
            <v>CUENCA</v>
          </cell>
          <cell r="R7795" t="str">
            <v>AZUAY</v>
          </cell>
          <cell r="T7795" t="str">
            <v>ITSACOURIER</v>
          </cell>
          <cell r="U7795" t="str">
            <v>FLEXNETUIO_PROVINCIA</v>
          </cell>
          <cell r="V7795">
            <v>1</v>
          </cell>
          <cell r="W7795">
            <v>1</v>
          </cell>
          <cell r="X7795" t="str">
            <v>FLEXNET ECUADOR - MDELIVERY</v>
          </cell>
          <cell r="Y7795" t="str">
            <v>CALLE 28 DE JUNIO S/N Y GARCIA MORENO ENTRADA LLANO GRANDE</v>
          </cell>
        </row>
        <row r="7796">
          <cell r="A7796" t="str">
            <v>2475637</v>
          </cell>
          <cell r="B7796">
            <v>478503</v>
          </cell>
          <cell r="C7796" t="str">
            <v>2475637</v>
          </cell>
          <cell r="D7796" t="str">
            <v>MDELIVERY</v>
          </cell>
          <cell r="E7796" t="str">
            <v>DESPACHO</v>
          </cell>
          <cell r="F7796" t="str">
            <v>NORMAL</v>
          </cell>
          <cell r="G7796" t="str">
            <v>031080002475637</v>
          </cell>
          <cell r="H7796">
            <v>44908</v>
          </cell>
          <cell r="I7796" t="str">
            <v>ENTREGADO</v>
          </cell>
          <cell r="J7796">
            <v>44909</v>
          </cell>
          <cell r="K7796" t="str">
            <v>MERA RODRIGUEZ ERIK DAVID_MERA RODRIGUEZ ERIK DAVID</v>
          </cell>
          <cell r="L7796" t="str">
            <v>CALLE MANUEL DEMERA Y RIOS SALIMAS CASA DE DOS PLANTA COLOR BLANCA</v>
          </cell>
          <cell r="M7796" t="str">
            <v>0802374991001</v>
          </cell>
          <cell r="N7796" t="str">
            <v>0997803559</v>
          </cell>
          <cell r="O7796" t="str">
            <v/>
          </cell>
          <cell r="P7796" t="str">
            <v>ESMERALDAS</v>
          </cell>
          <cell r="Q7796" t="str">
            <v>ESMERALDAS</v>
          </cell>
          <cell r="R7796" t="str">
            <v>ESMERALDAS</v>
          </cell>
          <cell r="T7796" t="str">
            <v>TRAMACO</v>
          </cell>
          <cell r="U7796" t="str">
            <v>FLEXNETUIO_PROVINCIA</v>
          </cell>
          <cell r="V7796">
            <v>1</v>
          </cell>
          <cell r="W7796">
            <v>1</v>
          </cell>
          <cell r="X7796" t="str">
            <v>FLEXNET ECUADOR - MDELIVERY</v>
          </cell>
          <cell r="Y7796" t="str">
            <v>CALLE 28 DE JUNIO S/N Y GARCIA MORENO ENTRADA LLANO GRANDE</v>
          </cell>
        </row>
        <row r="7797">
          <cell r="A7797" t="str">
            <v>2475638</v>
          </cell>
          <cell r="B7797">
            <v>478504</v>
          </cell>
          <cell r="C7797" t="str">
            <v>2475638</v>
          </cell>
          <cell r="D7797" t="str">
            <v>MDELIVERY</v>
          </cell>
          <cell r="E7797" t="str">
            <v>DESPACHO</v>
          </cell>
          <cell r="F7797" t="str">
            <v>NORMAL</v>
          </cell>
          <cell r="G7797" t="str">
            <v>TF88773</v>
          </cell>
          <cell r="H7797">
            <v>44908</v>
          </cell>
          <cell r="I7797" t="str">
            <v>ENTREGADO</v>
          </cell>
          <cell r="J7797">
            <v>44909</v>
          </cell>
          <cell r="K7797" t="str">
            <v>FATIMA PERALTA_JONATHAN DAVID SINCHE VERA</v>
          </cell>
          <cell r="L7797" t="str">
            <v>GUAYAS CIUDADELA ALBORADA MZ 21 VILLA 28 CASA DE DOS PISOS COLOR BLANCO DIAGONAL A LA GARITA DEL GUARDIA</v>
          </cell>
          <cell r="M7797" t="str">
            <v>0925583189001</v>
          </cell>
          <cell r="N7797" t="str">
            <v>0984780156</v>
          </cell>
          <cell r="O7797" t="str">
            <v/>
          </cell>
          <cell r="P7797" t="str">
            <v>GUAYAQUIL</v>
          </cell>
          <cell r="Q7797" t="str">
            <v>GUAYAQUIL</v>
          </cell>
          <cell r="R7797" t="str">
            <v>GUAYAS</v>
          </cell>
          <cell r="T7797" t="str">
            <v>ITSACOURIER</v>
          </cell>
          <cell r="U7797" t="str">
            <v>FLEXNETUIO_GYE</v>
          </cell>
          <cell r="V7797">
            <v>1</v>
          </cell>
          <cell r="W7797">
            <v>1</v>
          </cell>
          <cell r="X7797" t="str">
            <v>FLEXNET ECUADOR - MDELIVERY</v>
          </cell>
          <cell r="Y7797" t="str">
            <v>CALLE 28 DE JUNIO S/N Y GARCIA MORENO ENTRADA LLANO GRANDE</v>
          </cell>
        </row>
        <row r="7798">
          <cell r="A7798" t="str">
            <v>2475639</v>
          </cell>
          <cell r="B7798">
            <v>478505</v>
          </cell>
          <cell r="C7798" t="str">
            <v>2475639</v>
          </cell>
          <cell r="D7798" t="str">
            <v>MDELIVERY</v>
          </cell>
          <cell r="E7798" t="str">
            <v>DESPACHO</v>
          </cell>
          <cell r="F7798" t="str">
            <v>NORMAL</v>
          </cell>
          <cell r="G7798" t="str">
            <v>FT75225</v>
          </cell>
          <cell r="H7798">
            <v>44908</v>
          </cell>
          <cell r="I7798" t="str">
            <v>ENTREGADO</v>
          </cell>
          <cell r="J7798">
            <v>44910</v>
          </cell>
          <cell r="K7798" t="str">
            <v>EMILIO SANTIAGO CHULCA BENITEZ_EMILIO SANTIAGO CHULCA BENITEZ</v>
          </cell>
          <cell r="L7798" t="str">
            <v>COCHAPAMBA SUR CALLE PARALELA C OE11 63 Y TRANSVERSAL 14 ULTIMA PARADA DEL BUS</v>
          </cell>
          <cell r="M7798" t="str">
            <v>1716816838001</v>
          </cell>
          <cell r="N7798" t="str">
            <v>0987409114</v>
          </cell>
          <cell r="O7798" t="str">
            <v/>
          </cell>
          <cell r="P7798" t="str">
            <v>QUITO</v>
          </cell>
          <cell r="Q7798" t="str">
            <v>QUITO</v>
          </cell>
          <cell r="R7798" t="str">
            <v>PICHINCHA</v>
          </cell>
          <cell r="T7798" t="str">
            <v>FLEXTRANS UIO</v>
          </cell>
          <cell r="U7798" t="str">
            <v>FLEXNETUIO_LOCAL</v>
          </cell>
          <cell r="V7798">
            <v>1</v>
          </cell>
          <cell r="W7798">
            <v>1</v>
          </cell>
          <cell r="X7798" t="str">
            <v>FLEXNET ECUADOR - MDELIVERY</v>
          </cell>
          <cell r="Y7798" t="str">
            <v>CALLE 28 DE JUNIO S/N Y GARCIA MORENO ENTRADA LLANO GRANDE</v>
          </cell>
        </row>
        <row r="7799">
          <cell r="A7799" t="str">
            <v>2475640</v>
          </cell>
          <cell r="B7799">
            <v>478506</v>
          </cell>
          <cell r="C7799" t="str">
            <v>2475640</v>
          </cell>
          <cell r="D7799" t="str">
            <v>MDELIVERY</v>
          </cell>
          <cell r="E7799" t="str">
            <v>DESPACHO</v>
          </cell>
          <cell r="F7799" t="str">
            <v>NORMAL</v>
          </cell>
          <cell r="G7799" t="str">
            <v>TF88767</v>
          </cell>
          <cell r="H7799">
            <v>44908</v>
          </cell>
          <cell r="I7799" t="str">
            <v>ENTREGADO</v>
          </cell>
          <cell r="J7799">
            <v>44909</v>
          </cell>
          <cell r="K7799" t="str">
            <v xml:space="preserve">Jenniffer Coello Gomez_Nikamar S A </v>
          </cell>
          <cell r="L7799" t="str">
            <v>Calles Babahoyo 605 y Alcedo</v>
          </cell>
          <cell r="M7799" t="str">
            <v>0992312440001</v>
          </cell>
          <cell r="N7799" t="str">
            <v>042372914</v>
          </cell>
          <cell r="O7799" t="str">
            <v/>
          </cell>
          <cell r="P7799" t="str">
            <v>GUAYAQUIL</v>
          </cell>
          <cell r="Q7799" t="str">
            <v>GUAYAQUIL</v>
          </cell>
          <cell r="R7799" t="str">
            <v>GUAYAS</v>
          </cell>
          <cell r="T7799" t="str">
            <v>ITSACOURIER</v>
          </cell>
          <cell r="U7799" t="str">
            <v>FLEXNETUIO_GYE</v>
          </cell>
          <cell r="V7799">
            <v>1</v>
          </cell>
          <cell r="W7799">
            <v>1</v>
          </cell>
          <cell r="X7799" t="str">
            <v>FLEXNET ECUADOR - MDELIVERY</v>
          </cell>
          <cell r="Y7799" t="str">
            <v>CALLE 28 DE JUNIO S/N Y GARCIA MORENO ENTRADA LLANO GRANDE</v>
          </cell>
        </row>
        <row r="7800">
          <cell r="A7800" t="str">
            <v>2475641</v>
          </cell>
          <cell r="B7800">
            <v>478507</v>
          </cell>
          <cell r="C7800" t="str">
            <v>2475641</v>
          </cell>
          <cell r="D7800" t="str">
            <v>MDELIVERY</v>
          </cell>
          <cell r="E7800" t="str">
            <v>DESPACHO</v>
          </cell>
          <cell r="F7800" t="str">
            <v>NORMAL</v>
          </cell>
          <cell r="G7800" t="str">
            <v>TF88766</v>
          </cell>
          <cell r="H7800">
            <v>44908</v>
          </cell>
          <cell r="I7800" t="str">
            <v>ENTREGADO</v>
          </cell>
          <cell r="J7800">
            <v>44909</v>
          </cell>
          <cell r="K7800" t="str">
            <v>JORGE EDUARDO ASQUI VALDEZ_JORGE EDUARDO ASQUI VALDEZ</v>
          </cell>
          <cell r="L7800" t="str">
            <v>CRISTOBAL COLoN ENTRE LA 25 AVA Y 24 AVA REFERENCIA EN LA ESQUINA DE LA CASA HAY UN TALLER DE VIDRIOS Y ALUMINIO AL FRENTE DE LA CASA HAY UN CALLEJoN COLOR DE LA CASA MOSTAZA</v>
          </cell>
          <cell r="M7800" t="str">
            <v>0918260571001</v>
          </cell>
          <cell r="N7800" t="str">
            <v>0987564249</v>
          </cell>
          <cell r="O7800" t="str">
            <v/>
          </cell>
          <cell r="P7800" t="str">
            <v>GUAYAQUIL</v>
          </cell>
          <cell r="Q7800" t="str">
            <v>GUAYAQUIL</v>
          </cell>
          <cell r="R7800" t="str">
            <v>GUAYAS</v>
          </cell>
          <cell r="T7800" t="str">
            <v>ITSACOURIER</v>
          </cell>
          <cell r="U7800" t="str">
            <v>FLEXNETUIO_GYE</v>
          </cell>
          <cell r="V7800">
            <v>1</v>
          </cell>
          <cell r="W7800">
            <v>1</v>
          </cell>
          <cell r="X7800" t="str">
            <v>FLEXNET ECUADOR - MDELIVERY</v>
          </cell>
          <cell r="Y7800" t="str">
            <v>CALLE 28 DE JUNIO S/N Y GARCIA MORENO ENTRADA LLANO GRANDE</v>
          </cell>
        </row>
        <row r="7801">
          <cell r="A7801" t="str">
            <v>2475649</v>
          </cell>
          <cell r="B7801">
            <v>478509</v>
          </cell>
          <cell r="C7801" t="str">
            <v>2475649</v>
          </cell>
          <cell r="D7801" t="str">
            <v>MDELIVERY</v>
          </cell>
          <cell r="E7801" t="str">
            <v>DESPACHO</v>
          </cell>
          <cell r="F7801" t="str">
            <v>NORMAL</v>
          </cell>
          <cell r="G7801" t="str">
            <v>FT75250</v>
          </cell>
          <cell r="H7801">
            <v>44908</v>
          </cell>
          <cell r="I7801" t="str">
            <v>ENTREGADO</v>
          </cell>
          <cell r="J7801">
            <v>44909</v>
          </cell>
          <cell r="K7801" t="str">
            <v>Daniel Zambrano_JASPHARM</v>
          </cell>
          <cell r="L7801" t="str">
            <v>Las Alondras OE11 145 e Ilalo GPS 0 292102 78 444794</v>
          </cell>
          <cell r="M7801" t="str">
            <v>1792386411001</v>
          </cell>
          <cell r="N7801" t="str">
            <v>0984926449/0980389288</v>
          </cell>
          <cell r="O7801" t="str">
            <v/>
          </cell>
          <cell r="P7801" t="str">
            <v>RUMIÑAHUI</v>
          </cell>
          <cell r="Q7801" t="str">
            <v>RUMIÑAHUI</v>
          </cell>
          <cell r="R7801" t="str">
            <v>PICHINCHA</v>
          </cell>
          <cell r="T7801" t="str">
            <v>FLEXTRANS UIO</v>
          </cell>
          <cell r="U7801" t="str">
            <v>FLEXNETUIO_LOCAL</v>
          </cell>
          <cell r="V7801">
            <v>1</v>
          </cell>
          <cell r="W7801">
            <v>1</v>
          </cell>
          <cell r="X7801" t="str">
            <v>FLEXNET ECUADOR - MDELIVERY</v>
          </cell>
          <cell r="Y7801" t="str">
            <v>CALLE 28 DE JUNIO S/N Y GARCIA MORENO ENTRADA LLANO GRANDE</v>
          </cell>
        </row>
        <row r="7802">
          <cell r="A7802" t="str">
            <v>2475650</v>
          </cell>
          <cell r="B7802">
            <v>478510</v>
          </cell>
          <cell r="C7802" t="str">
            <v>2475650</v>
          </cell>
          <cell r="D7802" t="str">
            <v>MDELIVERY</v>
          </cell>
          <cell r="E7802" t="str">
            <v>DESPACHO</v>
          </cell>
          <cell r="F7802" t="str">
            <v>NORMAL</v>
          </cell>
          <cell r="G7802" t="str">
            <v>TF88774</v>
          </cell>
          <cell r="H7802">
            <v>44908</v>
          </cell>
          <cell r="I7802" t="str">
            <v>ENTREGADO</v>
          </cell>
          <cell r="J7802">
            <v>44910</v>
          </cell>
          <cell r="K7802" t="str">
            <v>JUAN IGNACIO DE LA FUENTE GEBAUER_JUAN IGNACIO DE LA FUENTE GEBAUER</v>
          </cell>
          <cell r="L7802" t="str">
            <v xml:space="preserve"> CompaNia Verdu S A km 10 5 via a la Costa Guayaquil </v>
          </cell>
          <cell r="M7802" t="str">
            <v>1714698519001</v>
          </cell>
          <cell r="N7802" t="str">
            <v>0991357179</v>
          </cell>
          <cell r="O7802" t="str">
            <v/>
          </cell>
          <cell r="P7802" t="str">
            <v>GUAYAQUIL</v>
          </cell>
          <cell r="Q7802" t="str">
            <v>GUAYAQUIL</v>
          </cell>
          <cell r="R7802" t="str">
            <v>GUAYAS</v>
          </cell>
          <cell r="T7802" t="str">
            <v>ITSACOURIER</v>
          </cell>
          <cell r="U7802" t="str">
            <v>FLEXNETUIO_GYE</v>
          </cell>
          <cell r="V7802">
            <v>1</v>
          </cell>
          <cell r="W7802">
            <v>1</v>
          </cell>
          <cell r="X7802" t="str">
            <v>FLEXNET ECUADOR - MDELIVERY</v>
          </cell>
          <cell r="Y7802" t="str">
            <v>CALLE 28 DE JUNIO S/N Y GARCIA MORENO ENTRADA LLANO GRANDE</v>
          </cell>
        </row>
        <row r="7803">
          <cell r="A7803" t="str">
            <v>2475652</v>
          </cell>
          <cell r="B7803">
            <v>478511</v>
          </cell>
          <cell r="C7803" t="str">
            <v>2475652</v>
          </cell>
          <cell r="D7803" t="str">
            <v>MDELIVERY</v>
          </cell>
          <cell r="E7803" t="str">
            <v>DESPACHO</v>
          </cell>
          <cell r="F7803" t="str">
            <v>NORMAL</v>
          </cell>
          <cell r="G7803" t="str">
            <v>IC3837</v>
          </cell>
          <cell r="H7803">
            <v>44908</v>
          </cell>
          <cell r="I7803" t="str">
            <v>ENTREGADO</v>
          </cell>
          <cell r="J7803">
            <v>44909</v>
          </cell>
          <cell r="K7803" t="str">
            <v xml:space="preserve">MIOTTO MONTESINOS GIUSEPPE CORNELIO_EXILASER CENTRO OFTALMOLOGICO CIA LTDA </v>
          </cell>
          <cell r="L7803" t="str">
            <v>CUENCA Federico ProaNo 4 26 y Av Remigio Crespo</v>
          </cell>
          <cell r="M7803" t="str">
            <v>0190400336001</v>
          </cell>
          <cell r="N7803" t="str">
            <v>0958870632</v>
          </cell>
          <cell r="O7803" t="str">
            <v/>
          </cell>
          <cell r="P7803" t="str">
            <v>CUENCA</v>
          </cell>
          <cell r="Q7803" t="str">
            <v>CUENCA</v>
          </cell>
          <cell r="R7803" t="str">
            <v>AZUAY</v>
          </cell>
          <cell r="T7803" t="str">
            <v>ITSACOURIER</v>
          </cell>
          <cell r="U7803" t="str">
            <v>FLEXNETUIO_PROVINCIA</v>
          </cell>
          <cell r="V7803">
            <v>1</v>
          </cell>
          <cell r="W7803">
            <v>1</v>
          </cell>
          <cell r="X7803" t="str">
            <v>FLEXNET ECUADOR - MDELIVERY</v>
          </cell>
          <cell r="Y7803" t="str">
            <v>CALLE 28 DE JUNIO S/N Y GARCIA MORENO ENTRADA LLANO GRANDE</v>
          </cell>
        </row>
        <row r="7804">
          <cell r="A7804" t="str">
            <v>2475653</v>
          </cell>
          <cell r="B7804">
            <v>478512</v>
          </cell>
          <cell r="C7804" t="str">
            <v>2475653</v>
          </cell>
          <cell r="D7804" t="str">
            <v>MDELIVERY</v>
          </cell>
          <cell r="E7804" t="str">
            <v>DESPACHO</v>
          </cell>
          <cell r="F7804" t="str">
            <v>NORMAL</v>
          </cell>
          <cell r="G7804" t="str">
            <v>FT75228</v>
          </cell>
          <cell r="H7804">
            <v>44908</v>
          </cell>
          <cell r="I7804" t="str">
            <v>ENTREGADO</v>
          </cell>
          <cell r="J7804">
            <v>44910</v>
          </cell>
          <cell r="K7804" t="str">
            <v xml:space="preserve">MARIA TERESA BRINEZ O MARLENE CHOTO_ INNOPHARM S A </v>
          </cell>
          <cell r="L7804" t="str">
            <v xml:space="preserve"> CUMBAYA CENTRO COMERCIAL PLAZA DEL RANCHO LOCAL 38 AV EUGENIO ESPEJO 24 10 Y VIA TANDA </v>
          </cell>
          <cell r="M7804" t="str">
            <v>1792658705001</v>
          </cell>
          <cell r="N7804" t="str">
            <v>0988118108</v>
          </cell>
          <cell r="O7804" t="str">
            <v/>
          </cell>
          <cell r="P7804" t="str">
            <v>QUITO</v>
          </cell>
          <cell r="Q7804" t="str">
            <v>QUITO</v>
          </cell>
          <cell r="R7804" t="str">
            <v>PICHINCHA</v>
          </cell>
          <cell r="T7804" t="str">
            <v>FLEXTRANS UIO</v>
          </cell>
          <cell r="U7804" t="str">
            <v>FLEXNETUIO_LOCAL</v>
          </cell>
          <cell r="V7804">
            <v>1</v>
          </cell>
          <cell r="W7804">
            <v>1</v>
          </cell>
          <cell r="X7804" t="str">
            <v>FLEXNET ECUADOR - MDELIVERY</v>
          </cell>
          <cell r="Y7804" t="str">
            <v>CALLE 28 DE JUNIO S/N Y GARCIA MORENO ENTRADA LLANO GRANDE</v>
          </cell>
        </row>
        <row r="7805">
          <cell r="A7805" t="str">
            <v>2475654</v>
          </cell>
          <cell r="B7805">
            <v>478513</v>
          </cell>
          <cell r="C7805" t="str">
            <v>2475654</v>
          </cell>
          <cell r="D7805" t="str">
            <v>MDELIVERY</v>
          </cell>
          <cell r="E7805" t="str">
            <v>DESPACHO</v>
          </cell>
          <cell r="F7805" t="str">
            <v>NORMAL</v>
          </cell>
          <cell r="G7805" t="str">
            <v>TF88777</v>
          </cell>
          <cell r="H7805">
            <v>44908</v>
          </cell>
          <cell r="I7805" t="str">
            <v>ENTREGADO</v>
          </cell>
          <cell r="J7805">
            <v>44909</v>
          </cell>
          <cell r="K7805" t="str">
            <v>JOSEFINA VIVAS MENDEZ O VICTORIA VIVAS_MUNDO SANO MULTIPLAGAS S A</v>
          </cell>
          <cell r="L7805" t="str">
            <v>MAPASINGUE OESTE Y SEPTIMA AVENIDA CASA DE DOS PISOS COLOR CREMA</v>
          </cell>
          <cell r="M7805" t="str">
            <v>0992658010001</v>
          </cell>
          <cell r="N7805" t="str">
            <v>0985999120</v>
          </cell>
          <cell r="O7805" t="str">
            <v/>
          </cell>
          <cell r="P7805" t="str">
            <v>GUAYAQUIL</v>
          </cell>
          <cell r="Q7805" t="str">
            <v>GUAYAQUIL</v>
          </cell>
          <cell r="R7805" t="str">
            <v>GUAYAS</v>
          </cell>
          <cell r="T7805" t="str">
            <v>ITSACOURIER</v>
          </cell>
          <cell r="U7805" t="str">
            <v>FLEXNETUIO_GYE</v>
          </cell>
          <cell r="V7805">
            <v>1</v>
          </cell>
          <cell r="W7805">
            <v>1</v>
          </cell>
          <cell r="X7805" t="str">
            <v>FLEXNET ECUADOR - MDELIVERY</v>
          </cell>
          <cell r="Y7805" t="str">
            <v>CALLE 28 DE JUNIO S/N Y GARCIA MORENO ENTRADA LLANO GRANDE</v>
          </cell>
        </row>
        <row r="7806">
          <cell r="A7806" t="str">
            <v>2475655</v>
          </cell>
          <cell r="B7806">
            <v>478514</v>
          </cell>
          <cell r="C7806" t="str">
            <v>2475655</v>
          </cell>
          <cell r="D7806" t="str">
            <v>MDELIVERY</v>
          </cell>
          <cell r="E7806" t="str">
            <v>DESPACHO</v>
          </cell>
          <cell r="F7806" t="str">
            <v>NORMAL</v>
          </cell>
          <cell r="G7806" t="str">
            <v>031080002475655</v>
          </cell>
          <cell r="H7806">
            <v>44908</v>
          </cell>
          <cell r="I7806" t="str">
            <v>ENTREGADO</v>
          </cell>
          <cell r="J7806">
            <v>44915</v>
          </cell>
          <cell r="K7806" t="str">
            <v>MARIA GABRIELA MACIAS MEJIA O FRANCISCO ANTONIO LOPEZ ORDONEZ_MARIA GABRIELA MACIAS MEJIA</v>
          </cell>
          <cell r="L7806" t="str">
            <v>Calle 13ava y avenida 26 diagonal a la tienda gemita Casa color beige de dos pisos con rejas blancas</v>
          </cell>
          <cell r="M7806" t="str">
            <v>1314927482001</v>
          </cell>
          <cell r="N7806" t="str">
            <v>0980764406/0992858592</v>
          </cell>
          <cell r="O7806" t="str">
            <v/>
          </cell>
          <cell r="P7806" t="str">
            <v>MANTA</v>
          </cell>
          <cell r="Q7806" t="str">
            <v>MANTA</v>
          </cell>
          <cell r="R7806" t="str">
            <v>MANABI</v>
          </cell>
          <cell r="T7806" t="str">
            <v>TRAMACO</v>
          </cell>
          <cell r="U7806" t="str">
            <v>FLEXNETUIO_PROVINCIA</v>
          </cell>
          <cell r="V7806">
            <v>1</v>
          </cell>
          <cell r="W7806">
            <v>1</v>
          </cell>
          <cell r="X7806" t="str">
            <v>FLEXNET ECUADOR - MDELIVERY</v>
          </cell>
          <cell r="Y7806" t="str">
            <v>CALLE 28 DE JUNIO S/N Y GARCIA MORENO ENTRADA LLANO GRANDE</v>
          </cell>
        </row>
        <row r="7807">
          <cell r="A7807" t="str">
            <v>2475656</v>
          </cell>
          <cell r="B7807">
            <v>478515</v>
          </cell>
          <cell r="C7807" t="str">
            <v>2475656</v>
          </cell>
          <cell r="D7807" t="str">
            <v>MDELIVERY</v>
          </cell>
          <cell r="E7807" t="str">
            <v>DESPACHO</v>
          </cell>
          <cell r="F7807" t="str">
            <v>NORMAL</v>
          </cell>
          <cell r="G7807" t="str">
            <v>TF88775</v>
          </cell>
          <cell r="H7807">
            <v>44908</v>
          </cell>
          <cell r="I7807" t="str">
            <v>ENTREGADO</v>
          </cell>
          <cell r="J7807">
            <v>44910</v>
          </cell>
          <cell r="K7807" t="str">
            <v xml:space="preserve">ERICK GONZALEZ O CARLOS MOROCHO_ECHANIQUETECH S A </v>
          </cell>
          <cell r="L7807" t="str">
            <v>URDESA CENTRAL AV VICTOR EMILIO ESTRADA CENTRO COMERCIAL PLAZA TRIANGULO LOCAL 124</v>
          </cell>
          <cell r="M7807" t="str">
            <v>0993235156001</v>
          </cell>
          <cell r="N7807" t="str">
            <v>0984654375</v>
          </cell>
          <cell r="P7807" t="str">
            <v>GUAYAQUIL</v>
          </cell>
          <cell r="Q7807" t="str">
            <v>GUAYAQUIL</v>
          </cell>
          <cell r="R7807" t="str">
            <v>GUAYAS</v>
          </cell>
          <cell r="T7807" t="str">
            <v>ITSACOURIER</v>
          </cell>
          <cell r="U7807" t="str">
            <v>FLEXNETUIO_GYE</v>
          </cell>
          <cell r="V7807">
            <v>1</v>
          </cell>
          <cell r="W7807">
            <v>1</v>
          </cell>
          <cell r="X7807" t="str">
            <v>FLEXNET ECUADOR - MDELIVERY</v>
          </cell>
          <cell r="Y7807" t="str">
            <v>CALLE 28 DE JUNIO S/N Y GARCIA MORENO ENTRADA LLANO GRANDE</v>
          </cell>
        </row>
        <row r="7808">
          <cell r="A7808" t="str">
            <v>2475657</v>
          </cell>
          <cell r="B7808">
            <v>478516</v>
          </cell>
          <cell r="C7808" t="str">
            <v>2475657</v>
          </cell>
          <cell r="D7808" t="str">
            <v>MDELIVERY</v>
          </cell>
          <cell r="E7808" t="str">
            <v>DESPACHO</v>
          </cell>
          <cell r="F7808" t="str">
            <v>DERIVADO PICK UP</v>
          </cell>
          <cell r="G7808" t="str">
            <v>031080002475657</v>
          </cell>
          <cell r="H7808">
            <v>44908</v>
          </cell>
          <cell r="I7808" t="str">
            <v>ENTREGADO</v>
          </cell>
          <cell r="J7808">
            <v>44909</v>
          </cell>
          <cell r="K7808" t="str">
            <v>JEFFERSON JAVIER YANCHAPANTA CAHUANA_JEFFERSON JAVIER YANCHAPANTA CAHUANA</v>
          </cell>
          <cell r="L7808" t="str">
            <v>RETIRA AGENCIA TRAMACO CALLE PORTETE 2500 Y TUNGURAHUA</v>
          </cell>
          <cell r="M7808" t="str">
            <v>0951372846001</v>
          </cell>
          <cell r="N7808" t="str">
            <v>0963357072</v>
          </cell>
          <cell r="O7808" t="str">
            <v/>
          </cell>
          <cell r="P7808" t="str">
            <v>GUAYAQUIL</v>
          </cell>
          <cell r="Q7808" t="str">
            <v>GUAYAQUIL</v>
          </cell>
          <cell r="R7808" t="str">
            <v>GUAYAS</v>
          </cell>
          <cell r="T7808" t="str">
            <v>TRAMACO</v>
          </cell>
          <cell r="U7808" t="str">
            <v>FLEXNETUIO_GYE</v>
          </cell>
          <cell r="V7808">
            <v>1</v>
          </cell>
          <cell r="W7808">
            <v>1</v>
          </cell>
          <cell r="X7808" t="str">
            <v>FLEXNET ECUADOR - MDELIVERY</v>
          </cell>
          <cell r="Y7808" t="str">
            <v>CALLE 28 DE JUNIO S/N Y GARCIA MORENO ENTRADA LLANO GRANDE</v>
          </cell>
        </row>
        <row r="7809">
          <cell r="A7809" t="str">
            <v>2475658</v>
          </cell>
          <cell r="B7809">
            <v>478517</v>
          </cell>
          <cell r="C7809" t="str">
            <v>2475658</v>
          </cell>
          <cell r="D7809" t="str">
            <v>MDELIVERY</v>
          </cell>
          <cell r="E7809" t="str">
            <v>DESPACHO</v>
          </cell>
          <cell r="F7809" t="str">
            <v>NORMAL</v>
          </cell>
          <cell r="G7809" t="str">
            <v>TF88776</v>
          </cell>
          <cell r="H7809">
            <v>44908</v>
          </cell>
          <cell r="I7809" t="str">
            <v>ENTREGADO</v>
          </cell>
          <cell r="J7809">
            <v>44909</v>
          </cell>
          <cell r="K7809" t="str">
            <v>KAROLINE LEONOR PADILLA ZAMBRANO_KAROLINE LEONOR PADILLA ZAMBRANO</v>
          </cell>
          <cell r="L7809" t="str">
            <v>Leonidas plaza y Camilo destruje CASA DE TRES PISOS COLOR HUESO</v>
          </cell>
          <cell r="M7809" t="str">
            <v>0955207071001</v>
          </cell>
          <cell r="N7809" t="str">
            <v>0981443711</v>
          </cell>
          <cell r="O7809" t="str">
            <v/>
          </cell>
          <cell r="P7809" t="str">
            <v>GUAYAQUIL</v>
          </cell>
          <cell r="Q7809" t="str">
            <v>GUAYAQUIL</v>
          </cell>
          <cell r="R7809" t="str">
            <v>GUAYAS</v>
          </cell>
          <cell r="T7809" t="str">
            <v>ITSACOURIER</v>
          </cell>
          <cell r="U7809" t="str">
            <v>FLEXNETUIO_GYE</v>
          </cell>
          <cell r="V7809">
            <v>1</v>
          </cell>
          <cell r="W7809">
            <v>1</v>
          </cell>
          <cell r="X7809" t="str">
            <v>FLEXNET ECUADOR - MDELIVERY</v>
          </cell>
          <cell r="Y7809" t="str">
            <v>CALLE 28 DE JUNIO S/N Y GARCIA MORENO ENTRADA LLANO GRANDE</v>
          </cell>
        </row>
        <row r="7810">
          <cell r="A7810" t="str">
            <v>2475659</v>
          </cell>
          <cell r="B7810">
            <v>478518</v>
          </cell>
          <cell r="C7810" t="str">
            <v>2475659</v>
          </cell>
          <cell r="D7810" t="str">
            <v>MDELIVERY</v>
          </cell>
          <cell r="E7810" t="str">
            <v>DESPACHO</v>
          </cell>
          <cell r="F7810" t="str">
            <v>NORMAL</v>
          </cell>
          <cell r="G7810" t="str">
            <v>031080002475659</v>
          </cell>
          <cell r="H7810">
            <v>44908</v>
          </cell>
          <cell r="I7810" t="str">
            <v>ENTREGADO</v>
          </cell>
          <cell r="J7810">
            <v>44910</v>
          </cell>
          <cell r="K7810" t="str">
            <v>ERICK JAVIER FIGUEROA MOREIRA_ERICK JAVIER FIGUEROA MOREIRA</v>
          </cell>
          <cell r="L7810" t="str">
            <v>avenida 3 julio cuerpo de bombero Barrio abenllan Paraiso dos 2 INSISTIR LA LLAMADA AL CLIENTE YA QUE EL TELEFONO ESTA FALLANDO UN POCO O ESCRIBIRLE AL WHATSAPP AL 0995011260</v>
          </cell>
          <cell r="M7810" t="str">
            <v>0926070913001</v>
          </cell>
          <cell r="N7810" t="str">
            <v>0995011260/0983909929</v>
          </cell>
          <cell r="O7810" t="str">
            <v/>
          </cell>
          <cell r="P7810" t="str">
            <v>EL CARMEN</v>
          </cell>
          <cell r="Q7810" t="str">
            <v>EL CARMEN</v>
          </cell>
          <cell r="R7810" t="str">
            <v>MANABI</v>
          </cell>
          <cell r="T7810" t="str">
            <v>TRAMACO</v>
          </cell>
          <cell r="U7810" t="str">
            <v>FLEXNETUIO_PROVINCIA</v>
          </cell>
          <cell r="V7810">
            <v>1</v>
          </cell>
          <cell r="W7810">
            <v>1</v>
          </cell>
          <cell r="X7810" t="str">
            <v>FLEXNET ECUADOR - MDELIVERY</v>
          </cell>
          <cell r="Y7810" t="str">
            <v>CALLE 28 DE JUNIO S/N Y GARCIA MORENO ENTRADA LLANO GRANDE</v>
          </cell>
        </row>
        <row r="7811">
          <cell r="A7811" t="str">
            <v>2475660</v>
          </cell>
          <cell r="B7811">
            <v>478519</v>
          </cell>
          <cell r="C7811" t="str">
            <v>2475660</v>
          </cell>
          <cell r="D7811" t="str">
            <v>MDELIVERY</v>
          </cell>
          <cell r="E7811" t="str">
            <v>DESPACHO</v>
          </cell>
          <cell r="F7811" t="str">
            <v>NORMAL</v>
          </cell>
          <cell r="G7811" t="str">
            <v>TF88772</v>
          </cell>
          <cell r="H7811">
            <v>44908</v>
          </cell>
          <cell r="I7811" t="str">
            <v>ENTREGADO</v>
          </cell>
          <cell r="J7811">
            <v>44909</v>
          </cell>
          <cell r="K7811" t="str">
            <v>ZULETA PIEDRA DOMENICA NICOLE O MANUEL PIEDRA_ZULETA PIEDRA DOMENICA NICOLE</v>
          </cell>
          <cell r="L7811" t="str">
            <v>PIEDRAHITA 225 ENTRE BOYACA Y XIMENA EN LA ESQUINA QUEDA GASOLINERA P Y G</v>
          </cell>
          <cell r="M7811" t="str">
            <v>0951631019001</v>
          </cell>
          <cell r="N7811" t="str">
            <v>0992244953</v>
          </cell>
          <cell r="O7811" t="str">
            <v/>
          </cell>
          <cell r="P7811" t="str">
            <v>GUAYAQUIL</v>
          </cell>
          <cell r="Q7811" t="str">
            <v>GUAYAQUIL</v>
          </cell>
          <cell r="R7811" t="str">
            <v>GUAYAS</v>
          </cell>
          <cell r="T7811" t="str">
            <v>ITSACOURIER</v>
          </cell>
          <cell r="U7811" t="str">
            <v>FLEXNETUIO_GYE</v>
          </cell>
          <cell r="V7811">
            <v>1</v>
          </cell>
          <cell r="W7811">
            <v>1</v>
          </cell>
          <cell r="X7811" t="str">
            <v>FLEXNET ECUADOR - MDELIVERY</v>
          </cell>
          <cell r="Y7811" t="str">
            <v>CALLE 28 DE JUNIO S/N Y GARCIA MORENO ENTRADA LLANO GRANDE</v>
          </cell>
        </row>
        <row r="7812">
          <cell r="A7812" t="str">
            <v>2475662</v>
          </cell>
          <cell r="B7812">
            <v>478520</v>
          </cell>
          <cell r="C7812" t="str">
            <v>2475662</v>
          </cell>
          <cell r="D7812" t="str">
            <v>MDELIVERY</v>
          </cell>
          <cell r="E7812" t="str">
            <v>DESPACHO</v>
          </cell>
          <cell r="F7812" t="str">
            <v>NORMAL</v>
          </cell>
          <cell r="G7812" t="str">
            <v>TF88778</v>
          </cell>
          <cell r="H7812">
            <v>44908</v>
          </cell>
          <cell r="I7812" t="str">
            <v>ENTREGADO</v>
          </cell>
          <cell r="J7812">
            <v>44909</v>
          </cell>
          <cell r="K7812" t="str">
            <v>SANDRA MARIA SERRANO GAVILANEZ_SANDRA MARIA SERRANO GAVILANEZ</v>
          </cell>
          <cell r="L7812" t="str">
            <v>GUAYAQUIL AV PEDRO MONCAYO Y MANABI EN MERCADO 4 MANZANAS LOCAL 1380</v>
          </cell>
          <cell r="M7812" t="str">
            <v>0922000047001</v>
          </cell>
          <cell r="N7812" t="str">
            <v>0985889787/0997689733</v>
          </cell>
          <cell r="O7812" t="str">
            <v/>
          </cell>
          <cell r="P7812" t="str">
            <v>GUAYAQUIL</v>
          </cell>
          <cell r="Q7812" t="str">
            <v>GUAYAQUIL</v>
          </cell>
          <cell r="R7812" t="str">
            <v>GUAYAS</v>
          </cell>
          <cell r="T7812" t="str">
            <v>ITSACOURIER</v>
          </cell>
          <cell r="U7812" t="str">
            <v>FLEXNETUIO_GYE</v>
          </cell>
          <cell r="V7812">
            <v>1</v>
          </cell>
          <cell r="W7812">
            <v>1</v>
          </cell>
          <cell r="X7812" t="str">
            <v>FLEXNET ECUADOR - MDELIVERY</v>
          </cell>
          <cell r="Y7812" t="str">
            <v>CALLE 28 DE JUNIO S/N Y GARCIA MORENO ENTRADA LLANO GRANDE</v>
          </cell>
        </row>
        <row r="7813">
          <cell r="A7813" t="str">
            <v>2475635_1</v>
          </cell>
          <cell r="B7813">
            <v>478521</v>
          </cell>
          <cell r="C7813" t="str">
            <v>2475635_1</v>
          </cell>
          <cell r="D7813" t="str">
            <v>MDELIVERY</v>
          </cell>
          <cell r="E7813" t="str">
            <v>DESPACHO</v>
          </cell>
          <cell r="F7813" t="str">
            <v>NORMAL</v>
          </cell>
          <cell r="G7813" t="str">
            <v>031080024756351</v>
          </cell>
          <cell r="H7813">
            <v>44908</v>
          </cell>
          <cell r="I7813" t="str">
            <v>ENTREGADO</v>
          </cell>
          <cell r="J7813">
            <v>44911</v>
          </cell>
          <cell r="K7813" t="str">
            <v>JOSE HUMBERTO VILLALONGA DEL ROSARIO_JOSE HUMBERTO VILLALONGA DEL ROSARIO</v>
          </cell>
          <cell r="L7813" t="str">
            <v>MILAGRO CIUDADELA 22 DE NOVIEMBRE CALLES SEMINARIO Y JAVIER ROMERO ESQUINA</v>
          </cell>
          <cell r="M7813" t="str">
            <v>0926613894001</v>
          </cell>
          <cell r="N7813" t="str">
            <v>0967193233/0963899554</v>
          </cell>
          <cell r="O7813" t="str">
            <v/>
          </cell>
          <cell r="P7813" t="str">
            <v>MILAGRO</v>
          </cell>
          <cell r="Q7813" t="str">
            <v>MILAGRO</v>
          </cell>
          <cell r="R7813" t="str">
            <v>GUAYAS</v>
          </cell>
          <cell r="T7813" t="str">
            <v>TRAMACO</v>
          </cell>
          <cell r="U7813" t="str">
            <v>FLEXNETUIO_PROVINCIA</v>
          </cell>
          <cell r="V7813">
            <v>1</v>
          </cell>
          <cell r="W7813">
            <v>1</v>
          </cell>
          <cell r="X7813" t="str">
            <v>FLEXNET ECUADOR - MDELIVERY</v>
          </cell>
          <cell r="Y7813" t="str">
            <v>CALLE 28 DE JUNIO S/N Y GARCIA MORENO ENTRADA LLANO GRANDE</v>
          </cell>
        </row>
        <row r="7814">
          <cell r="A7814" t="str">
            <v>2475648_1</v>
          </cell>
          <cell r="B7814">
            <v>478522</v>
          </cell>
          <cell r="C7814" t="str">
            <v>2475648_1</v>
          </cell>
          <cell r="D7814" t="str">
            <v>MDELIVERY</v>
          </cell>
          <cell r="E7814" t="str">
            <v>DESPACHO</v>
          </cell>
          <cell r="F7814" t="str">
            <v>NORMAL</v>
          </cell>
          <cell r="G7814" t="str">
            <v>FT75226</v>
          </cell>
          <cell r="H7814">
            <v>44908</v>
          </cell>
          <cell r="I7814" t="str">
            <v>ENTREGADO</v>
          </cell>
          <cell r="J7814">
            <v>44909</v>
          </cell>
          <cell r="K7814" t="str">
            <v>ELY ARIAS_FRANKLIN ROBERTO PIEDRA DIAZ</v>
          </cell>
          <cell r="L7814" t="str">
            <v xml:space="preserve">AV EL INCA Y AV RIO AMAZONAS TECNICENTRO ERCO TIRES EN EL CASO DE QUE EL NO SE ENCUENTRE SEA ENTREGADO A LA SNRA ELY ARIAS 0979202284 DE VENTAS TECNICENTRO ERCO TIRES PREVIO A LA LLAMADA </v>
          </cell>
          <cell r="M7814" t="str">
            <v>1719632984001</v>
          </cell>
          <cell r="N7814" t="str">
            <v>0999002100</v>
          </cell>
          <cell r="O7814" t="str">
            <v/>
          </cell>
          <cell r="P7814" t="str">
            <v>QUITO</v>
          </cell>
          <cell r="Q7814" t="str">
            <v>QUITO</v>
          </cell>
          <cell r="R7814" t="str">
            <v>PICHINCHA</v>
          </cell>
          <cell r="T7814" t="str">
            <v>FLEXTRANS UIO</v>
          </cell>
          <cell r="U7814" t="str">
            <v>FLEXNETUIO_LOCAL</v>
          </cell>
          <cell r="V7814">
            <v>1</v>
          </cell>
          <cell r="W7814">
            <v>1</v>
          </cell>
          <cell r="X7814" t="str">
            <v>FLEXNET ECUADOR - MDELIVERY</v>
          </cell>
          <cell r="Y7814" t="str">
            <v>CALLE 28 DE JUNIO S/N Y GARCIA MORENO ENTRADA LLANO GRANDE</v>
          </cell>
        </row>
        <row r="7815">
          <cell r="A7815" t="str">
            <v>2475651_1</v>
          </cell>
          <cell r="B7815">
            <v>478523</v>
          </cell>
          <cell r="C7815" t="str">
            <v>2475651_1</v>
          </cell>
          <cell r="D7815" t="str">
            <v>MDELIVERY</v>
          </cell>
          <cell r="E7815" t="str">
            <v>DESPACHO</v>
          </cell>
          <cell r="F7815" t="str">
            <v>NORMAL</v>
          </cell>
          <cell r="G7815" t="str">
            <v>TF88770</v>
          </cell>
          <cell r="H7815">
            <v>44908</v>
          </cell>
          <cell r="I7815" t="str">
            <v>ENTREGADO</v>
          </cell>
          <cell r="J7815">
            <v>44909</v>
          </cell>
          <cell r="K7815" t="str">
            <v>GABRIELA LEONOR MORALES ZAMBRANO O JACINTA ZAMBRANO_GABRIELA LEONOR MORALES ZAMBRANO</v>
          </cell>
          <cell r="L7815" t="str">
            <v>COOP PANCHO JACOME MZ 353 SL 4 CASA DE DOS PISOS SIN ENLUCIR REFERENCIA ATRaS DEL UVN TELEFONOS DE CONTACTO 0968154069</v>
          </cell>
          <cell r="M7815" t="str">
            <v>0925504268001</v>
          </cell>
          <cell r="N7815" t="str">
            <v>0969139754</v>
          </cell>
          <cell r="O7815" t="str">
            <v/>
          </cell>
          <cell r="P7815" t="str">
            <v>GUAYAQUIL</v>
          </cell>
          <cell r="Q7815" t="str">
            <v>GUAYAQUIL</v>
          </cell>
          <cell r="R7815" t="str">
            <v>GUAYAS</v>
          </cell>
          <cell r="T7815" t="str">
            <v>ITSACOURIER</v>
          </cell>
          <cell r="U7815" t="str">
            <v>FLEXNETUIO_GYE</v>
          </cell>
          <cell r="V7815">
            <v>1</v>
          </cell>
          <cell r="W7815">
            <v>1</v>
          </cell>
          <cell r="X7815" t="str">
            <v>FLEXNET ECUADOR - MDELIVERY</v>
          </cell>
          <cell r="Y7815" t="str">
            <v>CALLE 28 DE JUNIO S/N Y GARCIA MORENO ENTRADA LLANO GRANDE</v>
          </cell>
        </row>
        <row r="7816">
          <cell r="A7816" t="str">
            <v>2475618</v>
          </cell>
          <cell r="B7816">
            <v>478485</v>
          </cell>
          <cell r="C7816" t="str">
            <v>2475618</v>
          </cell>
          <cell r="D7816" t="str">
            <v>MDELIVERY</v>
          </cell>
          <cell r="E7816" t="str">
            <v>DESPACHO</v>
          </cell>
          <cell r="F7816" t="str">
            <v>EXPRESS</v>
          </cell>
          <cell r="G7816" t="str">
            <v>EC5791</v>
          </cell>
          <cell r="H7816">
            <v>44908</v>
          </cell>
          <cell r="I7816" t="str">
            <v>ENTREGADO</v>
          </cell>
          <cell r="J7816">
            <v>44909</v>
          </cell>
          <cell r="K7816" t="str">
            <v xml:space="preserve">FREDY PAZMINO_CONFECCIONES PAZMINO CASTILLO CIA LTDA </v>
          </cell>
          <cell r="L7816" t="str">
            <v>Juan Procel y El Reventador confecciones PazmiNo y castillo</v>
          </cell>
          <cell r="M7816" t="str">
            <v>1791286960001</v>
          </cell>
          <cell r="N7816" t="str">
            <v>0992720586</v>
          </cell>
          <cell r="O7816" t="str">
            <v/>
          </cell>
          <cell r="P7816" t="str">
            <v>QUITO</v>
          </cell>
          <cell r="Q7816" t="str">
            <v>QUITO</v>
          </cell>
          <cell r="R7816" t="str">
            <v>PICHINCHA</v>
          </cell>
          <cell r="T7816" t="str">
            <v>EXPRESSCON</v>
          </cell>
          <cell r="U7816" t="str">
            <v>FLEXNETUIO_LOCAL</v>
          </cell>
          <cell r="V7816">
            <v>1</v>
          </cell>
          <cell r="W7816">
            <v>1</v>
          </cell>
          <cell r="X7816" t="str">
            <v>FLEXNET ECUADOR - MDELIVERY</v>
          </cell>
          <cell r="Y7816" t="str">
            <v>CALLE 28 DE JUNIO S/N Y GARCIA MORENO ENTRADA LLANO GRANDE</v>
          </cell>
        </row>
        <row r="7817">
          <cell r="A7817" t="str">
            <v>2475619</v>
          </cell>
          <cell r="B7817">
            <v>478486</v>
          </cell>
          <cell r="C7817" t="str">
            <v>2475619</v>
          </cell>
          <cell r="D7817" t="str">
            <v>MDELIVERY</v>
          </cell>
          <cell r="E7817" t="str">
            <v>DESPACHO</v>
          </cell>
          <cell r="F7817" t="str">
            <v>EXPRESS</v>
          </cell>
          <cell r="G7817" t="str">
            <v>TS7915</v>
          </cell>
          <cell r="H7817">
            <v>44908</v>
          </cell>
          <cell r="I7817" t="str">
            <v>ENTREGADO</v>
          </cell>
          <cell r="J7817">
            <v>44908</v>
          </cell>
          <cell r="K7817" t="str">
            <v>SHIRLEYGIOCONDA JARRIN LARA_BANCO GENERAL RUMINAHUI S A 1</v>
          </cell>
          <cell r="L7817" t="str">
            <v>AVDA REPUBLICA E37 55 Y MARTIN CARRION BANCO GENERAL RUMUNAHUI 12 PISO DEPARTAMENTO DE CANALES</v>
          </cell>
          <cell r="M7817" t="str">
            <v>1790864316001</v>
          </cell>
          <cell r="N7817" t="str">
            <v>0999024216</v>
          </cell>
          <cell r="O7817" t="str">
            <v/>
          </cell>
          <cell r="P7817" t="str">
            <v>QUITO</v>
          </cell>
          <cell r="Q7817" t="str">
            <v>QUITO</v>
          </cell>
          <cell r="R7817" t="str">
            <v>PICHINCHA</v>
          </cell>
          <cell r="T7817" t="str">
            <v>TRANSERVISS</v>
          </cell>
          <cell r="U7817" t="str">
            <v>FLEXNETUIO_LOCAL</v>
          </cell>
          <cell r="V7817">
            <v>1</v>
          </cell>
          <cell r="W7817">
            <v>1</v>
          </cell>
          <cell r="X7817" t="str">
            <v>FLEXNET ECUADOR - MDELIVERY</v>
          </cell>
          <cell r="Y7817" t="str">
            <v>CALLE 28 DE JUNIO S/N Y GARCIA MORENO ENTRADA LLANO GRANDE</v>
          </cell>
        </row>
        <row r="7818">
          <cell r="A7818" t="str">
            <v>2475621</v>
          </cell>
          <cell r="B7818">
            <v>478487</v>
          </cell>
          <cell r="C7818" t="str">
            <v>2475621</v>
          </cell>
          <cell r="D7818" t="str">
            <v>MDELIVERY</v>
          </cell>
          <cell r="E7818" t="str">
            <v>DESPACHO</v>
          </cell>
          <cell r="F7818" t="str">
            <v>EXPRESS</v>
          </cell>
          <cell r="G7818" t="str">
            <v>TS7914</v>
          </cell>
          <cell r="H7818">
            <v>44908</v>
          </cell>
          <cell r="I7818" t="str">
            <v>ENTREGADO</v>
          </cell>
          <cell r="J7818">
            <v>44908</v>
          </cell>
          <cell r="K7818" t="str">
            <v xml:space="preserve">TERESA SALAZAR O GUARDIAS_SEGUROS EQUINOCCIAL S A </v>
          </cell>
          <cell r="L7818" t="str">
            <v xml:space="preserve"> De las Hiedras N41 130 y Av De Los Granados Edif EQUIVIDA PB DIAGONAL AL CC GRANADOS </v>
          </cell>
          <cell r="M7818" t="str">
            <v>1790007502001</v>
          </cell>
          <cell r="N7818" t="str">
            <v>0995255094</v>
          </cell>
          <cell r="O7818" t="str">
            <v/>
          </cell>
          <cell r="P7818" t="str">
            <v>QUITO</v>
          </cell>
          <cell r="Q7818" t="str">
            <v>QUITO</v>
          </cell>
          <cell r="R7818" t="str">
            <v>PICHINCHA</v>
          </cell>
          <cell r="T7818" t="str">
            <v>TRANSERVISS</v>
          </cell>
          <cell r="U7818" t="str">
            <v>FLEXNETUIO_LOCAL</v>
          </cell>
          <cell r="V7818">
            <v>1</v>
          </cell>
          <cell r="W7818">
            <v>1</v>
          </cell>
          <cell r="X7818" t="str">
            <v>FLEXNET ECUADOR - MDELIVERY</v>
          </cell>
          <cell r="Y7818" t="str">
            <v>CALLE 28 DE JUNIO S/N Y GARCIA MORENO ENTRADA LLANO GRANDE</v>
          </cell>
        </row>
        <row r="7819">
          <cell r="A7819" t="str">
            <v>2475626</v>
          </cell>
          <cell r="B7819">
            <v>478488</v>
          </cell>
          <cell r="C7819" t="str">
            <v>2475626</v>
          </cell>
          <cell r="D7819" t="str">
            <v>MDELIVERY</v>
          </cell>
          <cell r="E7819" t="str">
            <v>DESPACHO</v>
          </cell>
          <cell r="F7819" t="str">
            <v>EXPRESS</v>
          </cell>
          <cell r="G7819" t="str">
            <v>TS7913</v>
          </cell>
          <cell r="H7819">
            <v>44908</v>
          </cell>
          <cell r="I7819" t="str">
            <v>ENTREGADO</v>
          </cell>
          <cell r="J7819">
            <v>44908</v>
          </cell>
          <cell r="K7819" t="str">
            <v>RONNY XAVIER SUAREZ BERMUDEZ_RONNY XAVIER SUAREZ BERMUDEZ</v>
          </cell>
          <cell r="L7819" t="str">
            <v>AV AMERICA Y JUAN DIGUJA OE 2 66 EDIFICIO OPAL CUARTO PISO OFICINA 408</v>
          </cell>
          <cell r="M7819" t="str">
            <v>1716511819001</v>
          </cell>
          <cell r="N7819" t="str">
            <v>0984107519</v>
          </cell>
          <cell r="O7819" t="str">
            <v/>
          </cell>
          <cell r="P7819" t="str">
            <v>QUITO</v>
          </cell>
          <cell r="Q7819" t="str">
            <v>QUITO</v>
          </cell>
          <cell r="R7819" t="str">
            <v>PICHINCHA</v>
          </cell>
          <cell r="T7819" t="str">
            <v>TRANSERVISS</v>
          </cell>
          <cell r="U7819" t="str">
            <v>FLEXNETUIO_LOCAL</v>
          </cell>
          <cell r="V7819">
            <v>1</v>
          </cell>
          <cell r="W7819">
            <v>1</v>
          </cell>
          <cell r="X7819" t="str">
            <v>FLEXNET ECUADOR - MDELIVERY</v>
          </cell>
          <cell r="Y7819" t="str">
            <v>CALLE 28 DE JUNIO S/N Y GARCIA MORENO ENTRADA LLANO GRANDE</v>
          </cell>
        </row>
        <row r="7820">
          <cell r="A7820" t="str">
            <v>2475630</v>
          </cell>
          <cell r="B7820">
            <v>478489</v>
          </cell>
          <cell r="C7820" t="str">
            <v>2475630</v>
          </cell>
          <cell r="D7820" t="str">
            <v>MDELIVERY</v>
          </cell>
          <cell r="E7820" t="str">
            <v>DESPACHO</v>
          </cell>
          <cell r="F7820" t="str">
            <v>EXPRESS</v>
          </cell>
          <cell r="G7820" t="str">
            <v>TS7912</v>
          </cell>
          <cell r="H7820">
            <v>44908</v>
          </cell>
          <cell r="I7820" t="str">
            <v>ENTREGADO</v>
          </cell>
          <cell r="J7820">
            <v>44908</v>
          </cell>
          <cell r="K7820" t="str">
            <v>Clara Riofrio_FERNANDO VLADIMIR ARRUELAS ORTIZ</v>
          </cell>
          <cell r="L7820" t="str">
            <v>Av Amazonas y Ventimilla Edificio Amazonas Piso 2 Oficina 203 Sector La Mariscal Frente ha pizzeria el Hornero</v>
          </cell>
          <cell r="M7820" t="str">
            <v>1714583745001</v>
          </cell>
          <cell r="N7820" t="str">
            <v>0960687449</v>
          </cell>
          <cell r="O7820" t="str">
            <v/>
          </cell>
          <cell r="P7820" t="str">
            <v>QUITO</v>
          </cell>
          <cell r="Q7820" t="str">
            <v>QUITO</v>
          </cell>
          <cell r="R7820" t="str">
            <v>PICHINCHA</v>
          </cell>
          <cell r="T7820" t="str">
            <v>TRANSERVISS</v>
          </cell>
          <cell r="U7820" t="str">
            <v>FLEXNETUIO_LOCAL</v>
          </cell>
          <cell r="V7820">
            <v>1</v>
          </cell>
          <cell r="W7820">
            <v>1</v>
          </cell>
          <cell r="X7820" t="str">
            <v>FLEXNET ECUADOR - MDELIVERY</v>
          </cell>
          <cell r="Y7820" t="str">
            <v>CALLE 28 DE JUNIO S/N Y GARCIA MORENO ENTRADA LLANO GRANDE</v>
          </cell>
        </row>
        <row r="7821">
          <cell r="A7821" t="str">
            <v>2475632</v>
          </cell>
          <cell r="B7821">
            <v>478490</v>
          </cell>
          <cell r="C7821" t="str">
            <v>2475632</v>
          </cell>
          <cell r="D7821" t="str">
            <v>MDELIVERY</v>
          </cell>
          <cell r="E7821" t="str">
            <v>DESPACHO</v>
          </cell>
          <cell r="F7821" t="str">
            <v>EXPRESS</v>
          </cell>
          <cell r="G7821" t="str">
            <v>TS7917</v>
          </cell>
          <cell r="H7821">
            <v>44908</v>
          </cell>
          <cell r="I7821" t="str">
            <v>ENTREGADO</v>
          </cell>
          <cell r="J7821">
            <v>44908</v>
          </cell>
          <cell r="K7821" t="str">
            <v xml:space="preserve"> CRISTINA MARGARITA MANOSALVAS LOPEZ _FLACSO</v>
          </cell>
          <cell r="L7821" t="str">
            <v>San salvador e7 42 y pradera biblioteca flacso</v>
          </cell>
          <cell r="M7821" t="str">
            <v>1791036514001</v>
          </cell>
          <cell r="N7821" t="str">
            <v>0999216122</v>
          </cell>
          <cell r="O7821" t="str">
            <v/>
          </cell>
          <cell r="P7821" t="str">
            <v>QUITO</v>
          </cell>
          <cell r="Q7821" t="str">
            <v>QUITO</v>
          </cell>
          <cell r="R7821" t="str">
            <v>PICHINCHA</v>
          </cell>
          <cell r="T7821" t="str">
            <v>TRANSERVISS</v>
          </cell>
          <cell r="U7821" t="str">
            <v>FLEXNETUIO_LOCAL</v>
          </cell>
          <cell r="V7821">
            <v>1</v>
          </cell>
          <cell r="W7821">
            <v>1</v>
          </cell>
          <cell r="X7821" t="str">
            <v>FLEXNET ECUADOR - MDELIVERY</v>
          </cell>
          <cell r="Y7821" t="str">
            <v>CALLE 28 DE JUNIO S/N Y GARCIA MORENO ENTRADA LLANO GRANDE</v>
          </cell>
        </row>
        <row r="7822">
          <cell r="A7822" t="str">
            <v>2475643</v>
          </cell>
          <cell r="B7822">
            <v>478491</v>
          </cell>
          <cell r="C7822" t="str">
            <v>2475643</v>
          </cell>
          <cell r="D7822" t="str">
            <v>MDELIVERY</v>
          </cell>
          <cell r="E7822" t="str">
            <v>DESPACHO</v>
          </cell>
          <cell r="F7822" t="str">
            <v>EXPRESS</v>
          </cell>
          <cell r="G7822" t="str">
            <v>TS7918</v>
          </cell>
          <cell r="H7822">
            <v>44908</v>
          </cell>
          <cell r="I7822" t="str">
            <v>ENTREGADO</v>
          </cell>
          <cell r="J7822">
            <v>44908</v>
          </cell>
          <cell r="K7822" t="str">
            <v>FAUSTO RAMIRO GARCIA MORALES_FAUSTO RAMIRO GARCIA MORALES</v>
          </cell>
          <cell r="L7822" t="str">
            <v>Centro Corporativo Ekopark Torre 3 Av Simon Bolivar y Via a Nayon AL LLEGAR LLAMAR A RAMIRO MORALES AL 0998573570 O INFORMAR EN VENTANILLA uNICA</v>
          </cell>
          <cell r="M7822" t="str">
            <v>1721595997</v>
          </cell>
          <cell r="N7822" t="str">
            <v>0998573570</v>
          </cell>
          <cell r="O7822" t="str">
            <v/>
          </cell>
          <cell r="P7822" t="str">
            <v>QUITO</v>
          </cell>
          <cell r="Q7822" t="str">
            <v>QUITO</v>
          </cell>
          <cell r="R7822" t="str">
            <v>PICHINCHA</v>
          </cell>
          <cell r="T7822" t="str">
            <v>TRANSERVISS</v>
          </cell>
          <cell r="U7822" t="str">
            <v>FLEXNETUIO_LOCAL</v>
          </cell>
          <cell r="V7822">
            <v>1</v>
          </cell>
          <cell r="W7822">
            <v>1</v>
          </cell>
          <cell r="X7822" t="str">
            <v>FLEXNET ECUADOR - MDELIVERY</v>
          </cell>
          <cell r="Y7822" t="str">
            <v>CALLE 28 DE JUNIO S/N Y GARCIA MORENO ENTRADA LLANO GRANDE</v>
          </cell>
        </row>
        <row r="7823">
          <cell r="A7823" t="str">
            <v>2475645</v>
          </cell>
          <cell r="B7823">
            <v>478492</v>
          </cell>
          <cell r="C7823" t="str">
            <v>2475645</v>
          </cell>
          <cell r="D7823" t="str">
            <v>MDELIVERY</v>
          </cell>
          <cell r="E7823" t="str">
            <v>DESPACHO</v>
          </cell>
          <cell r="F7823" t="str">
            <v>EXPRESS</v>
          </cell>
          <cell r="G7823" t="str">
            <v>EC5793</v>
          </cell>
          <cell r="H7823">
            <v>44908</v>
          </cell>
          <cell r="I7823" t="str">
            <v>ENTREGADO</v>
          </cell>
          <cell r="J7823">
            <v>44908</v>
          </cell>
          <cell r="K7823" t="str">
            <v xml:space="preserve">BELEN REGALADO VICTORIA CHUNGANDRO_QUIFATEX S A </v>
          </cell>
          <cell r="L7823" t="str">
            <v>Panamericana Norte Km 14 5 entre pasaje Cepeda y calle Leonidas ProaNo Calderon</v>
          </cell>
          <cell r="M7823" t="str">
            <v>1790371506001</v>
          </cell>
          <cell r="N7823" t="str">
            <v>0991391527</v>
          </cell>
          <cell r="O7823" t="str">
            <v/>
          </cell>
          <cell r="P7823" t="str">
            <v>QUITO</v>
          </cell>
          <cell r="Q7823" t="str">
            <v>QUITO</v>
          </cell>
          <cell r="R7823" t="str">
            <v>PICHINCHA</v>
          </cell>
          <cell r="T7823" t="str">
            <v>EXPRESSCON</v>
          </cell>
          <cell r="U7823" t="str">
            <v>FLEXNETUIO_LOCAL</v>
          </cell>
          <cell r="V7823">
            <v>1</v>
          </cell>
          <cell r="W7823">
            <v>1</v>
          </cell>
          <cell r="X7823" t="str">
            <v>FLEXNET ECUADOR - MDELIVERY</v>
          </cell>
          <cell r="Y7823" t="str">
            <v>CALLE 28 DE JUNIO S/N Y GARCIA MORENO ENTRADA LLANO GRANDE</v>
          </cell>
        </row>
        <row r="7824">
          <cell r="A7824" t="str">
            <v>2475661</v>
          </cell>
          <cell r="B7824">
            <v>478493</v>
          </cell>
          <cell r="C7824" t="str">
            <v>2475661</v>
          </cell>
          <cell r="D7824" t="str">
            <v>MDELIVERY</v>
          </cell>
          <cell r="E7824" t="str">
            <v>DESPACHO</v>
          </cell>
          <cell r="F7824" t="str">
            <v>EXPRESS</v>
          </cell>
          <cell r="G7824" t="str">
            <v>TS7916</v>
          </cell>
          <cell r="H7824">
            <v>44908</v>
          </cell>
          <cell r="I7824" t="str">
            <v>ENTREGADO</v>
          </cell>
          <cell r="J7824">
            <v>44908</v>
          </cell>
          <cell r="K7824" t="str">
            <v>GABRIELA LORENA VELASCO BAYAS_GABRIELA LORENA VELASCO BAYAS</v>
          </cell>
          <cell r="L7824" t="str">
            <v>QUITO CALLE LUIS SAA Y SODIRO EDIFICIO ALAMEDA PARKING PRIMER PISO OFICINAS CORPOGRANJA SECTOR LA ALAMEDA</v>
          </cell>
          <cell r="M7824" t="str">
            <v>1803222940001</v>
          </cell>
          <cell r="N7824" t="str">
            <v>0988582751</v>
          </cell>
          <cell r="O7824" t="str">
            <v/>
          </cell>
          <cell r="P7824" t="str">
            <v>QUITO</v>
          </cell>
          <cell r="Q7824" t="str">
            <v>QUITO</v>
          </cell>
          <cell r="R7824" t="str">
            <v>PICHINCHA</v>
          </cell>
          <cell r="T7824" t="str">
            <v>TRANSERVISS</v>
          </cell>
          <cell r="U7824" t="str">
            <v>FLEXNETUIO_LOCAL</v>
          </cell>
          <cell r="V7824">
            <v>1</v>
          </cell>
          <cell r="W7824">
            <v>1</v>
          </cell>
          <cell r="X7824" t="str">
            <v>FLEXNET ECUADOR - MDELIVERY</v>
          </cell>
          <cell r="Y7824" t="str">
            <v>CALLE 28 DE JUNIO S/N Y GARCIA MORENO ENTRADA LLANO GRANDE</v>
          </cell>
        </row>
        <row r="7825">
          <cell r="A7825" t="str">
            <v>2475664</v>
          </cell>
          <cell r="B7825">
            <v>478494</v>
          </cell>
          <cell r="C7825" t="str">
            <v>2475664</v>
          </cell>
          <cell r="D7825" t="str">
            <v>MDELIVERY</v>
          </cell>
          <cell r="E7825" t="str">
            <v>DESPACHO</v>
          </cell>
          <cell r="F7825" t="str">
            <v>EXPRESS</v>
          </cell>
          <cell r="G7825" t="str">
            <v>EC5792</v>
          </cell>
          <cell r="H7825">
            <v>44908</v>
          </cell>
          <cell r="I7825" t="str">
            <v>ENTREGADO</v>
          </cell>
          <cell r="J7825">
            <v>44908</v>
          </cell>
          <cell r="K7825" t="str">
            <v>BASANTES FLOR MATEO JOSUE JAIME JAYA_ ECUADORIAN TRADING COMPANY ECUTRADING S A S</v>
          </cell>
          <cell r="L7825" t="str">
            <v>BARTOLOME SANCHEZ N71 69 Y ENRIQUE GUERRERO</v>
          </cell>
          <cell r="M7825" t="str">
            <v>1793097707001</v>
          </cell>
          <cell r="N7825" t="str">
            <v>0999777709/0999769031</v>
          </cell>
          <cell r="O7825" t="str">
            <v/>
          </cell>
          <cell r="P7825" t="str">
            <v>QUITO</v>
          </cell>
          <cell r="Q7825" t="str">
            <v>QUITO</v>
          </cell>
          <cell r="R7825" t="str">
            <v>PICHINCHA</v>
          </cell>
          <cell r="T7825" t="str">
            <v>EXPRESSCON</v>
          </cell>
          <cell r="U7825" t="str">
            <v>FLEXNETUIO_LOCAL</v>
          </cell>
          <cell r="V7825">
            <v>1</v>
          </cell>
          <cell r="W7825">
            <v>1</v>
          </cell>
          <cell r="X7825" t="str">
            <v>FLEXNET ECUADOR - MDELIVERY</v>
          </cell>
          <cell r="Y7825" t="str">
            <v>CALLE 28 DE JUNIO S/N Y GARCIA MORENO ENTRADA LLANO GRANDE</v>
          </cell>
        </row>
        <row r="7826">
          <cell r="A7826" t="str">
            <v>2475620</v>
          </cell>
          <cell r="B7826">
            <v>478495</v>
          </cell>
          <cell r="C7826" t="str">
            <v>2475620</v>
          </cell>
          <cell r="D7826" t="str">
            <v>MDELIVERY</v>
          </cell>
          <cell r="E7826" t="str">
            <v>DESPACHO</v>
          </cell>
          <cell r="F7826" t="str">
            <v>NORMAL</v>
          </cell>
          <cell r="G7826" t="str">
            <v>TF88771</v>
          </cell>
          <cell r="H7826">
            <v>44908</v>
          </cell>
          <cell r="I7826" t="str">
            <v>ENTREGADO</v>
          </cell>
          <cell r="J7826">
            <v>44909</v>
          </cell>
          <cell r="K7826" t="str">
            <v xml:space="preserve">TELMO JACINTO SALAZAR CEVALLOS_TIENDAS INDUSTRIALES ASOCIADAS TIA S A </v>
          </cell>
          <cell r="L7826" t="str">
            <v>Chimborazo 217 y Luque</v>
          </cell>
          <cell r="M7826" t="str">
            <v>0990017514001</v>
          </cell>
          <cell r="N7826" t="str">
            <v>0987215901</v>
          </cell>
          <cell r="O7826" t="str">
            <v/>
          </cell>
          <cell r="P7826" t="str">
            <v>GUAYAQUIL</v>
          </cell>
          <cell r="Q7826" t="str">
            <v>GUAYAQUIL</v>
          </cell>
          <cell r="R7826" t="str">
            <v>GUAYAS</v>
          </cell>
          <cell r="T7826" t="str">
            <v>ITSACOURIER</v>
          </cell>
          <cell r="U7826" t="str">
            <v>FLEXNETUIO_GYE</v>
          </cell>
          <cell r="V7826">
            <v>1</v>
          </cell>
          <cell r="W7826">
            <v>1</v>
          </cell>
          <cell r="X7826" t="str">
            <v>FLEXNET ECUADOR - MDELIVERY</v>
          </cell>
          <cell r="Y7826" t="str">
            <v>CALLE 28 DE JUNIO S/N Y GARCIA MORENO ENTRADA LLANO GRANDE</v>
          </cell>
        </row>
        <row r="7827">
          <cell r="A7827" t="str">
            <v>2475623</v>
          </cell>
          <cell r="B7827">
            <v>478497</v>
          </cell>
          <cell r="C7827" t="str">
            <v>2475623</v>
          </cell>
          <cell r="D7827" t="str">
            <v>MDELIVERY</v>
          </cell>
          <cell r="E7827" t="str">
            <v>DESPACHO</v>
          </cell>
          <cell r="F7827" t="str">
            <v>NORMAL</v>
          </cell>
          <cell r="G7827" t="str">
            <v>FT75227</v>
          </cell>
          <cell r="H7827">
            <v>44908</v>
          </cell>
          <cell r="I7827" t="str">
            <v>ENTREGADO</v>
          </cell>
          <cell r="J7827">
            <v>44909</v>
          </cell>
          <cell r="K7827" t="str">
            <v>EMILIO SANTIAGO CHULCA BENITEZ_EMILIO SANTIAGO CHULCA BENITEZ</v>
          </cell>
          <cell r="L7827" t="str">
            <v>COCHAPAMBA SUR CALLE PARALELA C OE11 63 Y TRANSVERSAL 14 ULTIMA PARADA DE BUS</v>
          </cell>
          <cell r="M7827" t="str">
            <v>1716816838001</v>
          </cell>
          <cell r="N7827" t="str">
            <v>0987409114</v>
          </cell>
          <cell r="O7827" t="str">
            <v/>
          </cell>
          <cell r="P7827" t="str">
            <v>QUITO</v>
          </cell>
          <cell r="Q7827" t="str">
            <v>QUITO</v>
          </cell>
          <cell r="R7827" t="str">
            <v>PICHINCHA</v>
          </cell>
          <cell r="T7827" t="str">
            <v>FLEXTRANS UIO</v>
          </cell>
          <cell r="U7827" t="str">
            <v>FLEXNETUIO_LOCAL</v>
          </cell>
          <cell r="V7827">
            <v>1</v>
          </cell>
          <cell r="W7827">
            <v>1</v>
          </cell>
          <cell r="X7827" t="str">
            <v>FLEXNET ECUADOR - MDELIVERY</v>
          </cell>
          <cell r="Y7827" t="str">
            <v>CALLE 28 DE JUNIO S/N Y GARCIA MORENO ENTRADA LLANO GRANDE</v>
          </cell>
        </row>
        <row r="7828">
          <cell r="A7828" t="str">
            <v>2475624</v>
          </cell>
          <cell r="B7828">
            <v>478498</v>
          </cell>
          <cell r="C7828" t="str">
            <v>2475624</v>
          </cell>
          <cell r="D7828" t="str">
            <v>MDELIVERY</v>
          </cell>
          <cell r="E7828" t="str">
            <v>DESPACHO</v>
          </cell>
          <cell r="F7828" t="str">
            <v>NORMAL</v>
          </cell>
          <cell r="G7828" t="str">
            <v>TF88764</v>
          </cell>
          <cell r="H7828">
            <v>44908</v>
          </cell>
          <cell r="I7828" t="str">
            <v>ENTREGADO</v>
          </cell>
          <cell r="J7828">
            <v>44909</v>
          </cell>
          <cell r="K7828" t="str">
            <v>Ayleen Toyo_ALEJANDRA ELIZABETH DOMINGUEZ BURNHAM</v>
          </cell>
          <cell r="L7828" t="str">
            <v xml:space="preserve">Edificio THE POINT piso 10 OFICINA 1001 LOCAL 10 Ref Puerto Santa Ana Guayaquil </v>
          </cell>
          <cell r="M7828" t="str">
            <v>0923265953001</v>
          </cell>
          <cell r="N7828" t="str">
            <v>0995421259</v>
          </cell>
          <cell r="O7828" t="str">
            <v/>
          </cell>
          <cell r="P7828" t="str">
            <v>GUAYAQUIL</v>
          </cell>
          <cell r="Q7828" t="str">
            <v>GUAYAQUIL</v>
          </cell>
          <cell r="R7828" t="str">
            <v>GUAYAS</v>
          </cell>
          <cell r="T7828" t="str">
            <v>ITSACOURIER</v>
          </cell>
          <cell r="U7828" t="str">
            <v>FLEXNETUIO_GYE</v>
          </cell>
          <cell r="V7828">
            <v>1</v>
          </cell>
          <cell r="W7828">
            <v>1</v>
          </cell>
          <cell r="X7828" t="str">
            <v>FLEXNET ECUADOR - MDELIVERY</v>
          </cell>
          <cell r="Y7828" t="str">
            <v>CALLE 28 DE JUNIO S/N Y GARCIA MORENO ENTRADA LLANO GRANDE</v>
          </cell>
        </row>
        <row r="7829">
          <cell r="A7829" t="str">
            <v>2475625</v>
          </cell>
          <cell r="B7829">
            <v>478499</v>
          </cell>
          <cell r="C7829" t="str">
            <v>2475625</v>
          </cell>
          <cell r="D7829" t="str">
            <v>MDELIVERY</v>
          </cell>
          <cell r="E7829" t="str">
            <v>DESPACHO</v>
          </cell>
          <cell r="F7829" t="str">
            <v>NORMAL</v>
          </cell>
          <cell r="G7829" t="str">
            <v>TF88765</v>
          </cell>
          <cell r="H7829">
            <v>44908</v>
          </cell>
          <cell r="I7829" t="str">
            <v>DEVOLUCION_EN_PROCESO</v>
          </cell>
          <cell r="J7829">
            <v>44914</v>
          </cell>
          <cell r="K7829" t="str">
            <v>JORDAN RONALDO ERAZO VILLACRES_JORDAN RONALDO ERAZO VILLACRES</v>
          </cell>
          <cell r="L7829" t="str">
            <v>GUAYAQUIL VILLA BONITA ETAPA 16 MANZANA 5441 EXTERIOR VILLA 55</v>
          </cell>
          <cell r="M7829" t="str">
            <v>0930539952001</v>
          </cell>
          <cell r="N7829" t="str">
            <v>0963899554/0963899554</v>
          </cell>
          <cell r="O7829" t="str">
            <v/>
          </cell>
          <cell r="P7829" t="str">
            <v>GUAYAQUIL</v>
          </cell>
          <cell r="Q7829" t="str">
            <v>GUAYAQUIL</v>
          </cell>
          <cell r="R7829" t="str">
            <v>GUAYAS</v>
          </cell>
          <cell r="T7829" t="str">
            <v>ITSACOURIER</v>
          </cell>
          <cell r="U7829" t="str">
            <v>FLEXNETUIO_GYE</v>
          </cell>
          <cell r="V7829">
            <v>1</v>
          </cell>
          <cell r="W7829">
            <v>1</v>
          </cell>
          <cell r="X7829" t="str">
            <v>FLEXNET ECUADOR - MDELIVERY</v>
          </cell>
          <cell r="Y7829" t="str">
            <v>CALLE 28 DE JUNIO S/N Y GARCIA MORENO ENTRADA LLANO GRANDE</v>
          </cell>
        </row>
        <row r="7830">
          <cell r="A7830" t="str">
            <v>SG_22_1758</v>
          </cell>
          <cell r="B7830">
            <v>478483</v>
          </cell>
          <cell r="C7830" t="str">
            <v>SG_22_1758</v>
          </cell>
          <cell r="D7830" t="str">
            <v>SG</v>
          </cell>
          <cell r="E7830" t="str">
            <v>DESPACHO</v>
          </cell>
          <cell r="F7830" t="str">
            <v>NORMAL</v>
          </cell>
          <cell r="G7830" t="str">
            <v>FT75281</v>
          </cell>
          <cell r="H7830">
            <v>44908</v>
          </cell>
          <cell r="I7830" t="str">
            <v>ENTREGADO</v>
          </cell>
          <cell r="J7830">
            <v>44909</v>
          </cell>
          <cell r="K7830" t="str">
            <v>CASTILLO HERMANOS</v>
          </cell>
          <cell r="L7830" t="str">
            <v>DE LOS CEREZOS Y AV GALO PLAZA LASSO PORTON NEGRO BODEGA DEL FONDO</v>
          </cell>
          <cell r="P7830" t="str">
            <v>170303</v>
          </cell>
          <cell r="Q7830" t="str">
            <v>QUITO</v>
          </cell>
          <cell r="R7830" t="str">
            <v>PICHINCHA</v>
          </cell>
          <cell r="S7830" t="str">
            <v>QUITO</v>
          </cell>
          <cell r="T7830" t="str">
            <v>FLEXTRANS UIO</v>
          </cell>
          <cell r="U7830" t="str">
            <v>FLEXNETUIO_LOCAL</v>
          </cell>
          <cell r="V7830">
            <v>1</v>
          </cell>
          <cell r="W7830">
            <v>168</v>
          </cell>
          <cell r="X7830" t="str">
            <v>FLEXNET UIO</v>
          </cell>
          <cell r="Y7830" t="str">
            <v>PANAMERICANA NORTE KM 12 1/2  LLANO GRANDE</v>
          </cell>
        </row>
        <row r="7831">
          <cell r="A7831" t="str">
            <v>SG_22_1760</v>
          </cell>
          <cell r="B7831">
            <v>478482</v>
          </cell>
          <cell r="C7831" t="str">
            <v>SG_22_1760</v>
          </cell>
          <cell r="D7831" t="str">
            <v>SG</v>
          </cell>
          <cell r="E7831" t="str">
            <v>DESPACHO</v>
          </cell>
          <cell r="F7831" t="str">
            <v>NORMAL</v>
          </cell>
          <cell r="G7831" t="str">
            <v>FT75280</v>
          </cell>
          <cell r="H7831">
            <v>44908</v>
          </cell>
          <cell r="I7831" t="str">
            <v>ENTREGADO</v>
          </cell>
          <cell r="J7831">
            <v>44909</v>
          </cell>
          <cell r="K7831" t="str">
            <v>DISPROSEG SAN CAMILO</v>
          </cell>
          <cell r="L7831" t="str">
            <v>SAN ALFONSO 49 Y SAN CAMILO</v>
          </cell>
          <cell r="P7831" t="str">
            <v>170204</v>
          </cell>
          <cell r="Q7831" t="str">
            <v>QUITO</v>
          </cell>
          <cell r="R7831" t="str">
            <v>PICHINCHA</v>
          </cell>
          <cell r="S7831" t="str">
            <v>CALDERON (CARAPUNGO)</v>
          </cell>
          <cell r="T7831" t="str">
            <v>FLEXTRANS UIO</v>
          </cell>
          <cell r="U7831" t="str">
            <v>FLEXNETUIO_LOCAL</v>
          </cell>
          <cell r="V7831">
            <v>1</v>
          </cell>
          <cell r="W7831">
            <v>15</v>
          </cell>
          <cell r="X7831" t="str">
            <v>FLEXNET UIO</v>
          </cell>
          <cell r="Y7831" t="str">
            <v>PANAMERICANA NORTE KM 12 1/2  LLANO GRANDE</v>
          </cell>
        </row>
        <row r="7832">
          <cell r="A7832" t="str">
            <v>BREDEV_000004</v>
          </cell>
          <cell r="B7832">
            <v>478481</v>
          </cell>
          <cell r="C7832" t="str">
            <v>BREDEV_000004</v>
          </cell>
          <cell r="D7832" t="str">
            <v>CONECEL_DOCUMENTOS</v>
          </cell>
          <cell r="E7832" t="str">
            <v>DESPACHO</v>
          </cell>
          <cell r="G7832" t="str">
            <v>TF88786</v>
          </cell>
          <cell r="H7832">
            <v>44908</v>
          </cell>
          <cell r="I7832" t="str">
            <v>ENTREGADO</v>
          </cell>
          <cell r="J7832">
            <v>44909</v>
          </cell>
          <cell r="K7832" t="str">
            <v>LOURDES QUINTERO (BREDLYNG)</v>
          </cell>
          <cell r="L7832" t="str">
            <v>OFC BRELDYNG CALLE 7MO PASAJE 37ª Y V. EMILIO ROMERO, BODEGAS DE FERRETERIA ESPINOZA, BODEGA #8 (EXACTAMENTE QUEDA EN LA JUAN TANCA MARENGO KM. 4.5 PASANDO LA COCA COLA</v>
          </cell>
          <cell r="P7832" t="str">
            <v xml:space="preserve"> VILLAMIL PLAYAS</v>
          </cell>
          <cell r="Q7832" t="str">
            <v>GUAYAQUIL</v>
          </cell>
          <cell r="R7832" t="str">
            <v>GUAYAS</v>
          </cell>
          <cell r="S7832" t="str">
            <v/>
          </cell>
          <cell r="T7832" t="str">
            <v>ITSACOURIER</v>
          </cell>
          <cell r="U7832" t="str">
            <v>FLEXNETUIO_GYE</v>
          </cell>
          <cell r="V7832">
            <v>1</v>
          </cell>
          <cell r="X7832" t="str">
            <v>FLEXNET</v>
          </cell>
        </row>
        <row r="7833">
          <cell r="A7833" t="str">
            <v>2022-12274</v>
          </cell>
          <cell r="B7833">
            <v>478466</v>
          </cell>
          <cell r="C7833" t="str">
            <v>2022-12274</v>
          </cell>
          <cell r="D7833" t="str">
            <v>MOVISTAR</v>
          </cell>
          <cell r="E7833" t="str">
            <v>DESPACHO</v>
          </cell>
          <cell r="F7833" t="str">
            <v>NORMAL</v>
          </cell>
          <cell r="G7833" t="str">
            <v>031080202212274</v>
          </cell>
          <cell r="H7833">
            <v>44908</v>
          </cell>
          <cell r="I7833" t="str">
            <v>ENTREGADO</v>
          </cell>
          <cell r="J7833">
            <v>44909</v>
          </cell>
          <cell r="K7833" t="str">
            <v>AE NORPHONE MALL DEL SOL_Andy Solorzano - Samantha Enriquez</v>
          </cell>
          <cell r="L7833" t="str">
            <v>AV. JOAQUIN ORRANTIA Y AV. CONSTITUCION. PARROQUIA TARQUI 4TO PSJ. 1 NE.POSTAL 090513</v>
          </cell>
          <cell r="M7833" t="str">
            <v>1091717898001</v>
          </cell>
          <cell r="N7833" t="str">
            <v>0995482890  - 0987620147</v>
          </cell>
          <cell r="O7833" t="str">
            <v/>
          </cell>
          <cell r="P7833" t="str">
            <v>GUAYAQUIL</v>
          </cell>
          <cell r="Q7833" t="str">
            <v>GUAYAQUIL</v>
          </cell>
          <cell r="R7833" t="str">
            <v>GUAYAS</v>
          </cell>
          <cell r="T7833" t="str">
            <v>TRAMACO</v>
          </cell>
          <cell r="U7833" t="str">
            <v>FLEXNETUIO_GYE</v>
          </cell>
          <cell r="V7833">
            <v>1</v>
          </cell>
          <cell r="W7833">
            <v>1</v>
          </cell>
          <cell r="X7833" t="str">
            <v>FLEXNET ECUADOR - MOVISTAR</v>
          </cell>
          <cell r="Y7833" t="str">
            <v>CALLE 28 DE JUNIO S/N Y GARCIA MORENO ENTRADA LLANO GRANDE</v>
          </cell>
        </row>
        <row r="7834">
          <cell r="A7834" t="str">
            <v>2022-12275</v>
          </cell>
          <cell r="B7834">
            <v>478467</v>
          </cell>
          <cell r="C7834" t="str">
            <v>2022-12275</v>
          </cell>
          <cell r="D7834" t="str">
            <v>MOVISTAR</v>
          </cell>
          <cell r="E7834" t="str">
            <v>DESPACHO</v>
          </cell>
          <cell r="F7834" t="str">
            <v>NORMAL</v>
          </cell>
          <cell r="G7834" t="str">
            <v>031080202212275</v>
          </cell>
          <cell r="H7834">
            <v>44908</v>
          </cell>
          <cell r="I7834" t="str">
            <v>ENTREGADO</v>
          </cell>
          <cell r="J7834">
            <v>44909</v>
          </cell>
          <cell r="K7834" t="str">
            <v>AE NORPHONE RIOBAMBA_LOURDES BRAVO</v>
          </cell>
          <cell r="L7834" t="str">
            <v>10 DE AGOSTO Y GARCIA MORENO ESQUINA LOCAL PLANTA BAJA DIAGONAL BANCO INTERNACIONAL</v>
          </cell>
          <cell r="M7834" t="str">
            <v>1091717898001</v>
          </cell>
          <cell r="N7834" t="str">
            <v>998659562</v>
          </cell>
          <cell r="O7834" t="str">
            <v/>
          </cell>
          <cell r="P7834" t="str">
            <v>RIOBAMBA</v>
          </cell>
          <cell r="Q7834" t="str">
            <v>RIOBAMBA</v>
          </cell>
          <cell r="R7834" t="str">
            <v>CHIMBORAZO</v>
          </cell>
          <cell r="T7834" t="str">
            <v>TRAMACO</v>
          </cell>
          <cell r="U7834" t="str">
            <v>FLEXNETUIO_PROVINCIA</v>
          </cell>
          <cell r="V7834">
            <v>1</v>
          </cell>
          <cell r="W7834">
            <v>1</v>
          </cell>
          <cell r="X7834" t="str">
            <v>FLEXNET ECUADOR - MOVISTAR</v>
          </cell>
          <cell r="Y7834" t="str">
            <v>CALLE 28 DE JUNIO S/N Y GARCIA MORENO ENTRADA LLANO GRANDE</v>
          </cell>
        </row>
        <row r="7835">
          <cell r="A7835" t="str">
            <v>2022-12276</v>
          </cell>
          <cell r="B7835">
            <v>478468</v>
          </cell>
          <cell r="C7835" t="str">
            <v>2022-12276</v>
          </cell>
          <cell r="D7835" t="str">
            <v>MOVISTAR</v>
          </cell>
          <cell r="E7835" t="str">
            <v>DESPACHO</v>
          </cell>
          <cell r="F7835" t="str">
            <v>NORMAL</v>
          </cell>
          <cell r="G7835" t="str">
            <v>031080202212276</v>
          </cell>
          <cell r="H7835">
            <v>44908</v>
          </cell>
          <cell r="I7835" t="str">
            <v>ENTREGADO</v>
          </cell>
          <cell r="J7835">
            <v>44909</v>
          </cell>
          <cell r="K7835" t="str">
            <v>CAVS AE NORPHONE EL PORTAL_LOURDES BRAVO</v>
          </cell>
          <cell r="L7835" t="str">
            <v>AV GALO PLAZA LASSO Y AV SIMON BOLIVAR CENTRO COMERCIAL PORTAL SHOPPING LOCAL P25253 PISO DOS</v>
          </cell>
          <cell r="M7835" t="str">
            <v>1091717898001</v>
          </cell>
          <cell r="N7835" t="str">
            <v>998659562</v>
          </cell>
          <cell r="O7835" t="str">
            <v/>
          </cell>
          <cell r="P7835" t="str">
            <v>QUITO</v>
          </cell>
          <cell r="Q7835" t="str">
            <v>QUITO</v>
          </cell>
          <cell r="R7835" t="str">
            <v>PICHINCHA</v>
          </cell>
          <cell r="T7835" t="str">
            <v>TRAMACO</v>
          </cell>
          <cell r="U7835" t="str">
            <v>FLEXNETUIO_LOCAL</v>
          </cell>
          <cell r="V7835">
            <v>1</v>
          </cell>
          <cell r="W7835">
            <v>1</v>
          </cell>
          <cell r="X7835" t="str">
            <v>FLEXNET ECUADOR - MOVISTAR</v>
          </cell>
          <cell r="Y7835" t="str">
            <v>CALLE 28 DE JUNIO S/N Y GARCIA MORENO ENTRADA LLANO GRANDE</v>
          </cell>
        </row>
        <row r="7836">
          <cell r="A7836" t="str">
            <v>2022-12277</v>
          </cell>
          <cell r="B7836">
            <v>478469</v>
          </cell>
          <cell r="C7836" t="str">
            <v>2022-12277</v>
          </cell>
          <cell r="D7836" t="str">
            <v>MOVISTAR</v>
          </cell>
          <cell r="E7836" t="str">
            <v>DESPACHO</v>
          </cell>
          <cell r="F7836" t="str">
            <v>NORMAL</v>
          </cell>
          <cell r="G7836" t="str">
            <v>031080202212277</v>
          </cell>
          <cell r="H7836">
            <v>44908</v>
          </cell>
          <cell r="I7836" t="str">
            <v>ENTREGADO</v>
          </cell>
          <cell r="J7836">
            <v>44909</v>
          </cell>
          <cell r="K7836" t="str">
            <v>NORPHONE AMBATO_PAOLA MORAN</v>
          </cell>
          <cell r="L7836" t="str">
            <v>AV CEVALLOS ENTRE CALLES MERA Y MARTINEZ CAV NORPHONE</v>
          </cell>
          <cell r="M7836" t="str">
            <v>1091717898001</v>
          </cell>
          <cell r="N7836" t="str">
            <v>998659562</v>
          </cell>
          <cell r="O7836" t="str">
            <v/>
          </cell>
          <cell r="P7836" t="str">
            <v>AMBATO</v>
          </cell>
          <cell r="Q7836" t="str">
            <v>AMBATO</v>
          </cell>
          <cell r="R7836" t="str">
            <v>TUNGURAHUA</v>
          </cell>
          <cell r="S7836" t="str">
            <v>AMBATO</v>
          </cell>
          <cell r="T7836" t="str">
            <v>TRAMACO</v>
          </cell>
          <cell r="U7836" t="str">
            <v>FLEXNETUIO_PROVINCIA</v>
          </cell>
          <cell r="V7836">
            <v>1</v>
          </cell>
          <cell r="W7836">
            <v>1</v>
          </cell>
          <cell r="X7836" t="str">
            <v>FLEXNET ECUADOR - MOVISTAR</v>
          </cell>
          <cell r="Y7836" t="str">
            <v>CALLE 28 DE JUNIO S/N Y GARCIA MORENO ENTRADA LLANO GRANDE</v>
          </cell>
        </row>
        <row r="7837">
          <cell r="A7837" t="str">
            <v>2022-12278</v>
          </cell>
          <cell r="B7837">
            <v>478470</v>
          </cell>
          <cell r="C7837" t="str">
            <v>2022-12278</v>
          </cell>
          <cell r="D7837" t="str">
            <v>MOVISTAR</v>
          </cell>
          <cell r="E7837" t="str">
            <v>DESPACHO</v>
          </cell>
          <cell r="F7837" t="str">
            <v>NORMAL</v>
          </cell>
          <cell r="G7837" t="str">
            <v>FT75364</v>
          </cell>
          <cell r="H7837">
            <v>44908</v>
          </cell>
          <cell r="I7837" t="str">
            <v>ENTREGADO</v>
          </cell>
          <cell r="J7837">
            <v>44909</v>
          </cell>
          <cell r="K7837" t="str">
            <v xml:space="preserve">NORPHONE CAVS DAS TUMBACO_LOURDES BRAVO </v>
          </cell>
          <cell r="L7837" t="str">
            <v xml:space="preserve">AV INTEROCEANICA Y JUAN MONTALVO JUNTO A PRODUBANCO CC SANTA MARIA </v>
          </cell>
          <cell r="M7837" t="str">
            <v>1091717898001</v>
          </cell>
          <cell r="N7837" t="str">
            <v>984246089</v>
          </cell>
          <cell r="O7837" t="str">
            <v/>
          </cell>
          <cell r="P7837" t="str">
            <v>QUITO</v>
          </cell>
          <cell r="Q7837" t="str">
            <v>QUITO</v>
          </cell>
          <cell r="R7837" t="str">
            <v>PICHINCHA</v>
          </cell>
          <cell r="T7837" t="str">
            <v>FLEXTRANS UIO</v>
          </cell>
          <cell r="U7837" t="str">
            <v>FLEXNETUIO_LOCAL</v>
          </cell>
          <cell r="V7837">
            <v>1</v>
          </cell>
          <cell r="W7837">
            <v>1</v>
          </cell>
          <cell r="X7837" t="str">
            <v>FLEXNET ECUADOR - MOVISTAR</v>
          </cell>
          <cell r="Y7837" t="str">
            <v>CALLE 28 DE JUNIO S/N Y GARCIA MORENO ENTRADA LLANO GRANDE</v>
          </cell>
        </row>
        <row r="7838">
          <cell r="A7838" t="str">
            <v>2022-12279</v>
          </cell>
          <cell r="B7838">
            <v>478471</v>
          </cell>
          <cell r="C7838" t="str">
            <v>2022-12279</v>
          </cell>
          <cell r="D7838" t="str">
            <v>MOVISTAR</v>
          </cell>
          <cell r="E7838" t="str">
            <v>DESPACHO</v>
          </cell>
          <cell r="F7838" t="str">
            <v>NORMAL</v>
          </cell>
          <cell r="G7838" t="str">
            <v>031080202212279</v>
          </cell>
          <cell r="H7838">
            <v>44908</v>
          </cell>
          <cell r="I7838" t="str">
            <v>ENTREGADO</v>
          </cell>
          <cell r="J7838">
            <v>44909</v>
          </cell>
          <cell r="K7838" t="str">
            <v xml:space="preserve">NORPHONE CAVS DAS LATACUNGA_LOURDES BRAVO </v>
          </cell>
          <cell r="L7838" t="str">
            <v>BELISARIO QUEVEDO 807 Y JUAN ABEL ECHEVERRIA  JUNTO ALMACENES LA GANGA ED. DE 3 PISOS LATACUNGA</v>
          </cell>
          <cell r="M7838" t="str">
            <v>1091717898001</v>
          </cell>
          <cell r="N7838" t="str">
            <v>0980558242 - 0980520332</v>
          </cell>
          <cell r="O7838" t="str">
            <v/>
          </cell>
          <cell r="P7838" t="str">
            <v>LATACUNGA</v>
          </cell>
          <cell r="Q7838" t="str">
            <v>LATACUNGA</v>
          </cell>
          <cell r="R7838" t="str">
            <v>COTOPAXI</v>
          </cell>
          <cell r="T7838" t="str">
            <v>TRAMACO</v>
          </cell>
          <cell r="U7838" t="str">
            <v>FLEXNETUIO_PROVINCIA</v>
          </cell>
          <cell r="V7838">
            <v>1</v>
          </cell>
          <cell r="W7838">
            <v>1</v>
          </cell>
          <cell r="X7838" t="str">
            <v>FLEXNET ECUADOR - MOVISTAR</v>
          </cell>
          <cell r="Y7838" t="str">
            <v>CALLE 28 DE JUNIO S/N Y GARCIA MORENO ENTRADA LLANO GRANDE</v>
          </cell>
        </row>
        <row r="7839">
          <cell r="A7839" t="str">
            <v>2022-12280</v>
          </cell>
          <cell r="B7839">
            <v>478472</v>
          </cell>
          <cell r="C7839" t="str">
            <v>2022-12280</v>
          </cell>
          <cell r="D7839" t="str">
            <v>MOVISTAR</v>
          </cell>
          <cell r="E7839" t="str">
            <v>DESPACHO</v>
          </cell>
          <cell r="F7839" t="str">
            <v>NORMAL</v>
          </cell>
          <cell r="G7839" t="str">
            <v>FT75362</v>
          </cell>
          <cell r="H7839">
            <v>44908</v>
          </cell>
          <cell r="I7839" t="str">
            <v>ENTREGADO</v>
          </cell>
          <cell r="J7839">
            <v>44909</v>
          </cell>
          <cell r="K7839" t="str">
            <v>TECECAB CALLE PICHINCHA_ZAIDA MOREIRA</v>
          </cell>
          <cell r="L7839" t="str">
            <v>AV. AMAZONAS N21-147 Y ROCA</v>
          </cell>
          <cell r="M7839" t="str">
            <v>1792306043001</v>
          </cell>
          <cell r="N7839" t="str">
            <v>999779051</v>
          </cell>
          <cell r="P7839" t="str">
            <v>QUITO</v>
          </cell>
          <cell r="Q7839" t="str">
            <v>QUITO</v>
          </cell>
          <cell r="R7839" t="str">
            <v>PICHINCHA</v>
          </cell>
          <cell r="T7839" t="str">
            <v>FLEXTRANS UIO</v>
          </cell>
          <cell r="U7839" t="str">
            <v>FLEXNETUIO_LOCAL</v>
          </cell>
          <cell r="V7839">
            <v>4</v>
          </cell>
          <cell r="W7839">
            <v>1</v>
          </cell>
          <cell r="X7839" t="str">
            <v>FLEXNET ECUADOR - MOVISTAR</v>
          </cell>
          <cell r="Y7839" t="str">
            <v>CALLE 28 DE JUNIO S/N Y GARCIA MORENO ENTRADA LLANO GRANDE</v>
          </cell>
        </row>
        <row r="7840">
          <cell r="A7840" t="str">
            <v>2022-12281</v>
          </cell>
          <cell r="B7840">
            <v>478473</v>
          </cell>
          <cell r="C7840" t="str">
            <v>2022-12281</v>
          </cell>
          <cell r="D7840" t="str">
            <v>MOVISTAR</v>
          </cell>
          <cell r="E7840" t="str">
            <v>DESPACHO</v>
          </cell>
          <cell r="F7840" t="str">
            <v>NORMAL</v>
          </cell>
          <cell r="G7840" t="str">
            <v>FT75361</v>
          </cell>
          <cell r="H7840">
            <v>44908</v>
          </cell>
          <cell r="I7840" t="str">
            <v>ENTREGADO</v>
          </cell>
          <cell r="J7840">
            <v>44909</v>
          </cell>
          <cell r="K7840" t="str">
            <v>PUENTES ZAPATA INGRID PAOLA QUITO_PUENTES ZAPATA INGRID PAOLA</v>
          </cell>
          <cell r="L7840" t="str">
            <v>Yanez Pinzon S/N Y La Nina, esquina, Edificio Las Carabelas Piso 3 oficina 303.</v>
          </cell>
          <cell r="M7840" t="str">
            <v>1758941296</v>
          </cell>
          <cell r="N7840" t="str">
            <v>983403422</v>
          </cell>
          <cell r="O7840" t="str">
            <v/>
          </cell>
          <cell r="P7840" t="str">
            <v>QUITO</v>
          </cell>
          <cell r="Q7840" t="str">
            <v>QUITO</v>
          </cell>
          <cell r="R7840" t="str">
            <v>PICHINCHA</v>
          </cell>
          <cell r="T7840" t="str">
            <v>FLEXTRANS UIO</v>
          </cell>
          <cell r="U7840" t="str">
            <v>FLEXNETUIO_LOCAL</v>
          </cell>
          <cell r="V7840">
            <v>1</v>
          </cell>
          <cell r="W7840">
            <v>1</v>
          </cell>
          <cell r="X7840" t="str">
            <v>FLEXNET ECUADOR - MOVISTAR</v>
          </cell>
          <cell r="Y7840" t="str">
            <v>CALLE 28 DE JUNIO S/N Y GARCIA MORENO ENTRADA LLANO GRANDE</v>
          </cell>
        </row>
        <row r="7841">
          <cell r="A7841" t="str">
            <v>2022-12282</v>
          </cell>
          <cell r="B7841">
            <v>478474</v>
          </cell>
          <cell r="C7841" t="str">
            <v>2022-12282</v>
          </cell>
          <cell r="D7841" t="str">
            <v>MOVISTAR</v>
          </cell>
          <cell r="E7841" t="str">
            <v>DESPACHO</v>
          </cell>
          <cell r="F7841" t="str">
            <v>NORMAL</v>
          </cell>
          <cell r="G7841" t="str">
            <v>031080202212282</v>
          </cell>
          <cell r="H7841">
            <v>44908</v>
          </cell>
          <cell r="I7841" t="str">
            <v>ENTREGADO</v>
          </cell>
          <cell r="J7841">
            <v>44909</v>
          </cell>
          <cell r="K7841" t="str">
            <v>PDV QUICENTRO SUR (XPERTO.NET)_XIMENA GIRALDO</v>
          </cell>
          <cell r="L7841" t="str">
            <v xml:space="preserve">AV MORAN VALVERDE C C QUICENTRO SUR LOCAL  188 NIVEL 1 JUNTO A LAN </v>
          </cell>
          <cell r="M7841" t="str">
            <v>1792255007001</v>
          </cell>
          <cell r="N7841" t="str">
            <v>998317146</v>
          </cell>
          <cell r="O7841" t="str">
            <v/>
          </cell>
          <cell r="P7841" t="str">
            <v>QUITO</v>
          </cell>
          <cell r="Q7841" t="str">
            <v>QUITO</v>
          </cell>
          <cell r="R7841" t="str">
            <v>PICHINCHA</v>
          </cell>
          <cell r="T7841" t="str">
            <v>TRAMACO</v>
          </cell>
          <cell r="U7841" t="str">
            <v>FLEXNETUIO_LOCAL</v>
          </cell>
          <cell r="V7841">
            <v>1</v>
          </cell>
          <cell r="W7841">
            <v>1</v>
          </cell>
          <cell r="X7841" t="str">
            <v>FLEXNET ECUADOR - MOVISTAR</v>
          </cell>
          <cell r="Y7841" t="str">
            <v>CALLE 28 DE JUNIO S/N Y GARCIA MORENO ENTRADA LLANO GRANDE</v>
          </cell>
        </row>
        <row r="7842">
          <cell r="A7842" t="str">
            <v>2022-12283</v>
          </cell>
          <cell r="B7842">
            <v>478475</v>
          </cell>
          <cell r="C7842" t="str">
            <v>2022-12283</v>
          </cell>
          <cell r="D7842" t="str">
            <v>TUENTI</v>
          </cell>
          <cell r="E7842" t="str">
            <v>DESPACHO</v>
          </cell>
          <cell r="F7842" t="str">
            <v>NORMAL</v>
          </cell>
          <cell r="G7842" t="str">
            <v>031080202212283</v>
          </cell>
          <cell r="H7842">
            <v>44908</v>
          </cell>
          <cell r="I7842" t="str">
            <v>ENTREGADO</v>
          </cell>
          <cell r="J7842">
            <v>44910</v>
          </cell>
          <cell r="K7842" t="str">
            <v>ECUATECHNOLOGIES TUENTI CHIMBORAZO_DAYSI PARRA</v>
          </cell>
          <cell r="L7842" t="str">
            <v>CALLE BRASIL 22-22 Y DANIEL LEON BORJA</v>
          </cell>
          <cell r="M7842" t="str">
            <v>1791415728001</v>
          </cell>
          <cell r="N7842" t="str">
            <v>983177226</v>
          </cell>
          <cell r="O7842" t="str">
            <v/>
          </cell>
          <cell r="P7842" t="str">
            <v>RIOBAMBA</v>
          </cell>
          <cell r="Q7842" t="str">
            <v>RIOBAMBA</v>
          </cell>
          <cell r="R7842" t="str">
            <v>CHIMBORAZO</v>
          </cell>
          <cell r="T7842" t="str">
            <v>TRAMACO</v>
          </cell>
          <cell r="U7842" t="str">
            <v>FLEXNETUIO_PROVINCIA</v>
          </cell>
          <cell r="V7842">
            <v>1</v>
          </cell>
          <cell r="W7842">
            <v>1</v>
          </cell>
          <cell r="X7842" t="str">
            <v>FLEXNET ECUADOR - MOVISTAR</v>
          </cell>
          <cell r="Y7842" t="str">
            <v>CALLE 28 DE JUNIO S/N Y GARCIA MORENO ENTRADA LLANO GRANDE</v>
          </cell>
        </row>
        <row r="7843">
          <cell r="A7843" t="str">
            <v>2022-12284</v>
          </cell>
          <cell r="B7843">
            <v>478476</v>
          </cell>
          <cell r="C7843" t="str">
            <v>2022-12284</v>
          </cell>
          <cell r="D7843" t="str">
            <v>TUENTI</v>
          </cell>
          <cell r="E7843" t="str">
            <v>DESPACHO</v>
          </cell>
          <cell r="F7843" t="str">
            <v>NORMAL</v>
          </cell>
          <cell r="G7843" t="str">
            <v>FT75359</v>
          </cell>
          <cell r="H7843">
            <v>44908</v>
          </cell>
          <cell r="I7843" t="str">
            <v>ENTREGADO</v>
          </cell>
          <cell r="J7843">
            <v>44909</v>
          </cell>
          <cell r="K7843" t="str">
            <v>TECECAB TUENTI PICHINCHA_ZAIDA MOREIRA</v>
          </cell>
          <cell r="L7843" t="str">
            <v>AV. AMAZONAS N21-147 Y ROCA</v>
          </cell>
          <cell r="M7843" t="str">
            <v>1792306043001</v>
          </cell>
          <cell r="N7843" t="str">
            <v>999779051</v>
          </cell>
          <cell r="P7843" t="str">
            <v>QUITO</v>
          </cell>
          <cell r="Q7843" t="str">
            <v>QUITO</v>
          </cell>
          <cell r="R7843" t="str">
            <v>PICHINCHA</v>
          </cell>
          <cell r="T7843" t="str">
            <v>FLEXTRANS UIO</v>
          </cell>
          <cell r="U7843" t="str">
            <v>FLEXNETUIO_LOCAL</v>
          </cell>
          <cell r="V7843">
            <v>2</v>
          </cell>
          <cell r="W7843">
            <v>1</v>
          </cell>
          <cell r="X7843" t="str">
            <v>FLEXNET ECUADOR - MOVISTAR</v>
          </cell>
          <cell r="Y7843" t="str">
            <v>CALLE 28 DE JUNIO S/N Y GARCIA MORENO ENTRADA LLANO GRANDE</v>
          </cell>
        </row>
        <row r="7844">
          <cell r="A7844" t="str">
            <v>2022-12285</v>
          </cell>
          <cell r="B7844">
            <v>478477</v>
          </cell>
          <cell r="C7844" t="str">
            <v>2022-12285</v>
          </cell>
          <cell r="D7844" t="str">
            <v>TUENTI</v>
          </cell>
          <cell r="E7844" t="str">
            <v>DESPACHO</v>
          </cell>
          <cell r="F7844" t="str">
            <v>NORMAL</v>
          </cell>
          <cell r="G7844" t="str">
            <v>FT75369</v>
          </cell>
          <cell r="H7844">
            <v>44908</v>
          </cell>
          <cell r="I7844" t="str">
            <v>ENTREGADO</v>
          </cell>
          <cell r="J7844">
            <v>44909</v>
          </cell>
          <cell r="K7844" t="str">
            <v>NORPHONE TUENTI PICHINCHA_Gisela Aleaga</v>
          </cell>
          <cell r="L7844" t="str">
            <v>Republica del Salvador y Naciones Unidas SUYANA Torre Corporativa Piso 12</v>
          </cell>
          <cell r="M7844" t="str">
            <v>1091717898001</v>
          </cell>
          <cell r="N7844" t="str">
            <v>983337206</v>
          </cell>
          <cell r="O7844" t="str">
            <v/>
          </cell>
          <cell r="P7844" t="str">
            <v>QUITO</v>
          </cell>
          <cell r="Q7844" t="str">
            <v>QUITO</v>
          </cell>
          <cell r="R7844" t="str">
            <v>PICHINCHA</v>
          </cell>
          <cell r="T7844" t="str">
            <v>FLEXTRANS UIO</v>
          </cell>
          <cell r="U7844" t="str">
            <v>FLEXNETUIO_LOCAL</v>
          </cell>
          <cell r="V7844">
            <v>1</v>
          </cell>
          <cell r="W7844">
            <v>1</v>
          </cell>
          <cell r="X7844" t="str">
            <v>FLEXNET ECUADOR - MOVISTAR</v>
          </cell>
          <cell r="Y7844" t="str">
            <v>CALLE 28 DE JUNIO S/N Y GARCIA MORENO ENTRADA LLANO GRANDE</v>
          </cell>
        </row>
        <row r="7845">
          <cell r="A7845" t="str">
            <v>2022-12286</v>
          </cell>
          <cell r="B7845">
            <v>478478</v>
          </cell>
          <cell r="C7845" t="str">
            <v>2022-12286</v>
          </cell>
          <cell r="D7845" t="str">
            <v>TUENTI</v>
          </cell>
          <cell r="E7845" t="str">
            <v>DESPACHO</v>
          </cell>
          <cell r="F7845" t="str">
            <v>NORMAL</v>
          </cell>
          <cell r="G7845" t="str">
            <v>031080202212286</v>
          </cell>
          <cell r="H7845">
            <v>44908</v>
          </cell>
          <cell r="I7845" t="str">
            <v>ENTREGADO</v>
          </cell>
          <cell r="J7845">
            <v>44909</v>
          </cell>
          <cell r="K7845" t="str">
            <v>NORPHONE TUENTI CARCHI 2_CARLOS JOSE CAMPOVERDE BERRU</v>
          </cell>
          <cell r="L7845" t="str">
            <v>AV. MARIANO ACOSTA 2147 Y VICTOR GOMEZ JURADO</v>
          </cell>
          <cell r="M7845" t="str">
            <v>1001472958</v>
          </cell>
          <cell r="N7845" t="str">
            <v>998027290</v>
          </cell>
          <cell r="O7845" t="str">
            <v/>
          </cell>
          <cell r="P7845" t="str">
            <v>IBARRA</v>
          </cell>
          <cell r="Q7845" t="str">
            <v>IBARRA</v>
          </cell>
          <cell r="R7845" t="str">
            <v>IMBABURA</v>
          </cell>
          <cell r="T7845" t="str">
            <v>TRAMACO</v>
          </cell>
          <cell r="U7845" t="str">
            <v>FLEXNETUIO_PROVINCIA</v>
          </cell>
          <cell r="V7845">
            <v>1</v>
          </cell>
          <cell r="W7845">
            <v>1</v>
          </cell>
          <cell r="X7845" t="str">
            <v>FLEXNET ECUADOR - MOVISTAR</v>
          </cell>
          <cell r="Y7845" t="str">
            <v>CALLE 28 DE JUNIO S/N Y GARCIA MORENO ENTRADA LLANO GRANDE</v>
          </cell>
        </row>
        <row r="7846">
          <cell r="A7846" t="str">
            <v>2022-12287</v>
          </cell>
          <cell r="B7846">
            <v>478479</v>
          </cell>
          <cell r="C7846" t="str">
            <v>2022-12287</v>
          </cell>
          <cell r="D7846" t="str">
            <v>TUENTI</v>
          </cell>
          <cell r="E7846" t="str">
            <v>DESPACHO</v>
          </cell>
          <cell r="F7846" t="str">
            <v>NORMAL</v>
          </cell>
          <cell r="G7846" t="str">
            <v>031080202212287</v>
          </cell>
          <cell r="H7846">
            <v>44908</v>
          </cell>
          <cell r="I7846" t="str">
            <v>ENTREGADO</v>
          </cell>
          <cell r="J7846">
            <v>44909</v>
          </cell>
          <cell r="K7846" t="str">
            <v xml:space="preserve">NORPHONE TUENTI SIERRA NORTE_LOURDES BRAVO </v>
          </cell>
          <cell r="L7846" t="str">
            <v>Av. Mariano Acosta 2147 y Victor Gomez Jurado, la Plaza Shopping Center</v>
          </cell>
          <cell r="M7846" t="str">
            <v>1091717898001</v>
          </cell>
          <cell r="N7846" t="str">
            <v>984246089</v>
          </cell>
          <cell r="O7846" t="str">
            <v/>
          </cell>
          <cell r="P7846" t="str">
            <v>IBARRA</v>
          </cell>
          <cell r="Q7846" t="str">
            <v>IBARRA</v>
          </cell>
          <cell r="R7846" t="str">
            <v>IMBABURA</v>
          </cell>
          <cell r="T7846" t="str">
            <v>TRAMACO</v>
          </cell>
          <cell r="U7846" t="str">
            <v>FLEXNETUIO_PROVINCIA</v>
          </cell>
          <cell r="V7846">
            <v>1</v>
          </cell>
          <cell r="W7846">
            <v>1</v>
          </cell>
          <cell r="X7846" t="str">
            <v>FLEXNET ECUADOR - MOVISTAR</v>
          </cell>
          <cell r="Y7846" t="str">
            <v>CALLE 28 DE JUNIO S/N Y GARCIA MORENO ENTRADA LLANO GRANDE</v>
          </cell>
        </row>
        <row r="7847">
          <cell r="A7847" t="str">
            <v>2022-12288</v>
          </cell>
          <cell r="B7847">
            <v>478480</v>
          </cell>
          <cell r="C7847" t="str">
            <v>2022-12288</v>
          </cell>
          <cell r="D7847" t="str">
            <v>TUENTI</v>
          </cell>
          <cell r="E7847" t="str">
            <v>DESPACHO</v>
          </cell>
          <cell r="F7847" t="str">
            <v>NORMAL</v>
          </cell>
          <cell r="G7847" t="str">
            <v>TF88840</v>
          </cell>
          <cell r="H7847">
            <v>44908</v>
          </cell>
          <cell r="I7847" t="str">
            <v>ENTREGADO</v>
          </cell>
          <cell r="J7847">
            <v>44909</v>
          </cell>
          <cell r="K7847" t="str">
            <v>TARSISINVEST TUENTI KENNEDY_MARCO BASTIDAS TOALA</v>
          </cell>
          <cell r="L7847" t="str">
            <v>Urdenor 2, Mz. 288 Villa 12 (Detras de las antenas de Tv Cable de la Juan Tancamarengo.</v>
          </cell>
          <cell r="M7847" t="str">
            <v>0992862459001</v>
          </cell>
          <cell r="N7847" t="str">
            <v>998488969</v>
          </cell>
          <cell r="O7847" t="str">
            <v/>
          </cell>
          <cell r="P7847" t="str">
            <v>GUAYAQUIL</v>
          </cell>
          <cell r="Q7847" t="str">
            <v>GUAYAQUIL</v>
          </cell>
          <cell r="R7847" t="str">
            <v>GUAYAS</v>
          </cell>
          <cell r="T7847" t="str">
            <v>ITSACOURIER</v>
          </cell>
          <cell r="U7847" t="str">
            <v>FLEXNETUIO_GYE</v>
          </cell>
          <cell r="V7847">
            <v>1</v>
          </cell>
          <cell r="W7847">
            <v>1</v>
          </cell>
          <cell r="X7847" t="str">
            <v>FLEXNET ECUADOR - MOVISTAR</v>
          </cell>
          <cell r="Y7847" t="str">
            <v>CALLE 28 DE JUNIO S/N Y GARCIA MORENO ENTRADA LLANO GRANDE</v>
          </cell>
        </row>
        <row r="7848">
          <cell r="A7848" t="str">
            <v>2022-12266</v>
          </cell>
          <cell r="B7848">
            <v>478458</v>
          </cell>
          <cell r="C7848" t="str">
            <v>2022-12266</v>
          </cell>
          <cell r="D7848" t="str">
            <v>MOVISTAR</v>
          </cell>
          <cell r="E7848" t="str">
            <v>DESPACHO</v>
          </cell>
          <cell r="F7848" t="str">
            <v>NORMAL</v>
          </cell>
          <cell r="G7848" t="str">
            <v>031080202212266</v>
          </cell>
          <cell r="H7848">
            <v>44908</v>
          </cell>
          <cell r="I7848" t="str">
            <v>ENTREGADO</v>
          </cell>
          <cell r="J7848">
            <v>44909</v>
          </cell>
          <cell r="K7848" t="str">
            <v>CC PASEO SHOPPING (DANICELL)_DANIELA BARRAZUETA</v>
          </cell>
          <cell r="L7848" t="str">
            <v>DV VIA MACHALA – PASAJE EN EL KM 1 ½ CENTRO COMERCIAL PASEO SHOPPING MACHALA MACHALA EL ORO</v>
          </cell>
          <cell r="M7848" t="str">
            <v>0791758629001</v>
          </cell>
          <cell r="N7848" t="str">
            <v>984167915</v>
          </cell>
          <cell r="O7848" t="str">
            <v/>
          </cell>
          <cell r="P7848" t="str">
            <v>MACHALA</v>
          </cell>
          <cell r="Q7848" t="str">
            <v>MACHALA</v>
          </cell>
          <cell r="R7848" t="str">
            <v>EL ORO</v>
          </cell>
          <cell r="T7848" t="str">
            <v>TRAMACO</v>
          </cell>
          <cell r="U7848" t="str">
            <v>FLEXNETUIO_PROVINCIA</v>
          </cell>
          <cell r="V7848">
            <v>1</v>
          </cell>
          <cell r="W7848">
            <v>1</v>
          </cell>
          <cell r="X7848" t="str">
            <v>FLEXNET ECUADOR - MOVISTAR</v>
          </cell>
          <cell r="Y7848" t="str">
            <v>CALLE 28 DE JUNIO S/N Y GARCIA MORENO ENTRADA LLANO GRANDE</v>
          </cell>
        </row>
        <row r="7849">
          <cell r="A7849" t="str">
            <v>2022-12267</v>
          </cell>
          <cell r="B7849">
            <v>478459</v>
          </cell>
          <cell r="C7849" t="str">
            <v>2022-12267</v>
          </cell>
          <cell r="D7849" t="str">
            <v>MOVISTAR</v>
          </cell>
          <cell r="E7849" t="str">
            <v>DESPACHO</v>
          </cell>
          <cell r="F7849" t="str">
            <v>NORMAL</v>
          </cell>
          <cell r="G7849" t="str">
            <v>IC3846</v>
          </cell>
          <cell r="H7849">
            <v>44908</v>
          </cell>
          <cell r="I7849" t="str">
            <v>ENTREGADO</v>
          </cell>
          <cell r="J7849">
            <v>44909</v>
          </cell>
          <cell r="K7849" t="str">
            <v>CAVS MALL DEL RIO_SANTIAGO IVAN PINEDA BERMEO_ALIRIO JOSE BRICENO RIVAS</v>
          </cell>
          <cell r="L7849" t="str">
            <v>AV FELIPE II LB86 Y CIRCUNVALACION SUR CC MALL DEL RIO</v>
          </cell>
          <cell r="M7849" t="str">
            <v>0</v>
          </cell>
          <cell r="N7849" t="str">
            <v>0979146599 - 0999923627</v>
          </cell>
          <cell r="O7849" t="str">
            <v/>
          </cell>
          <cell r="P7849" t="str">
            <v>CUENCA</v>
          </cell>
          <cell r="Q7849" t="str">
            <v>CUENCA</v>
          </cell>
          <cell r="R7849" t="str">
            <v>AZUAY</v>
          </cell>
          <cell r="T7849" t="str">
            <v>ITSACOURIER</v>
          </cell>
          <cell r="U7849" t="str">
            <v>FLEXNETUIO_PROVINCIA</v>
          </cell>
          <cell r="V7849">
            <v>1</v>
          </cell>
          <cell r="W7849">
            <v>1</v>
          </cell>
          <cell r="X7849" t="str">
            <v>FLEXNET ECUADOR - MOVISTAR</v>
          </cell>
          <cell r="Y7849" t="str">
            <v>CALLE 28 DE JUNIO S/N Y GARCIA MORENO ENTRADA LLANO GRANDE</v>
          </cell>
        </row>
        <row r="7850">
          <cell r="A7850" t="str">
            <v>2022-12268</v>
          </cell>
          <cell r="B7850">
            <v>478460</v>
          </cell>
          <cell r="C7850" t="str">
            <v>2022-12268</v>
          </cell>
          <cell r="D7850" t="str">
            <v>MOVISTAR</v>
          </cell>
          <cell r="E7850" t="str">
            <v>DESPACHO</v>
          </cell>
          <cell r="F7850" t="str">
            <v>NORMAL</v>
          </cell>
          <cell r="G7850" t="str">
            <v>031080202212268</v>
          </cell>
          <cell r="H7850">
            <v>44908</v>
          </cell>
          <cell r="I7850" t="str">
            <v>ENTREGADO</v>
          </cell>
          <cell r="J7850">
            <v>44910</v>
          </cell>
          <cell r="K7850" t="str">
            <v>CAV MALL DEL PACIFICO_Maria Fernanda Carvajal Reinoso</v>
          </cell>
          <cell r="L7850" t="str">
            <v>Avenida Malecon y Calle 23 , Centro Comercial Mall del Pacifico, Local PB -057-058</v>
          </cell>
          <cell r="M7850" t="str">
            <v>1715480081001</v>
          </cell>
          <cell r="N7850" t="str">
            <v>995025256</v>
          </cell>
          <cell r="O7850" t="str">
            <v/>
          </cell>
          <cell r="P7850" t="str">
            <v>MANTA</v>
          </cell>
          <cell r="Q7850" t="str">
            <v>MANTA</v>
          </cell>
          <cell r="R7850" t="str">
            <v>MANABI</v>
          </cell>
          <cell r="T7850" t="str">
            <v>TRAMACO</v>
          </cell>
          <cell r="U7850" t="str">
            <v>FLEXNETUIO_PROVINCIA</v>
          </cell>
          <cell r="V7850">
            <v>1</v>
          </cell>
          <cell r="W7850">
            <v>1</v>
          </cell>
          <cell r="X7850" t="str">
            <v>FLEXNET ECUADOR - MOVISTAR</v>
          </cell>
          <cell r="Y7850" t="str">
            <v>CALLE 28 DE JUNIO S/N Y GARCIA MORENO ENTRADA LLANO GRANDE</v>
          </cell>
        </row>
        <row r="7851">
          <cell r="A7851" t="str">
            <v>2022-12269</v>
          </cell>
          <cell r="B7851">
            <v>478461</v>
          </cell>
          <cell r="C7851" t="str">
            <v>2022-12269</v>
          </cell>
          <cell r="D7851" t="str">
            <v>MOVISTAR</v>
          </cell>
          <cell r="E7851" t="str">
            <v>DESPACHO</v>
          </cell>
          <cell r="F7851" t="str">
            <v>NORMAL</v>
          </cell>
          <cell r="G7851" t="str">
            <v>031080202212269</v>
          </cell>
          <cell r="H7851">
            <v>44908</v>
          </cell>
          <cell r="I7851" t="str">
            <v>ENTREGADO</v>
          </cell>
          <cell r="J7851">
            <v>44911</v>
          </cell>
          <cell r="K7851" t="str">
            <v>CAVS SAN MARINO_CARLOS FRANCO_ERIKA GOMEZ_IAN RIVERA</v>
          </cell>
          <cell r="L7851" t="str">
            <v>AV FRANCISCO DE ORELLANA SN Y AV PLAZA DANIN</v>
          </cell>
          <cell r="M7851" t="str">
            <v>0</v>
          </cell>
          <cell r="N7851" t="str">
            <v>0925614026_0918395781_0920349156</v>
          </cell>
          <cell r="O7851" t="str">
            <v/>
          </cell>
          <cell r="P7851" t="str">
            <v>GUAYAQUIL</v>
          </cell>
          <cell r="Q7851" t="str">
            <v>GUAYAQUIL</v>
          </cell>
          <cell r="R7851" t="str">
            <v>GUAYAS</v>
          </cell>
          <cell r="T7851" t="str">
            <v>TRAMACO</v>
          </cell>
          <cell r="U7851" t="str">
            <v>FLEXNETUIO_GYE</v>
          </cell>
          <cell r="V7851">
            <v>1</v>
          </cell>
          <cell r="W7851">
            <v>1</v>
          </cell>
          <cell r="X7851" t="str">
            <v>FLEXNET ECUADOR - MOVISTAR</v>
          </cell>
          <cell r="Y7851" t="str">
            <v>CALLE 28 DE JUNIO S/N Y GARCIA MORENO ENTRADA LLANO GRANDE</v>
          </cell>
        </row>
        <row r="7852">
          <cell r="A7852" t="str">
            <v>2022-12270</v>
          </cell>
          <cell r="B7852">
            <v>478462</v>
          </cell>
          <cell r="C7852" t="str">
            <v>2022-12270</v>
          </cell>
          <cell r="D7852" t="str">
            <v>MOVISTAR</v>
          </cell>
          <cell r="E7852" t="str">
            <v>DESPACHO</v>
          </cell>
          <cell r="F7852" t="str">
            <v>NORMAL</v>
          </cell>
          <cell r="G7852" t="str">
            <v>031080202212270</v>
          </cell>
          <cell r="H7852">
            <v>44908</v>
          </cell>
          <cell r="I7852" t="str">
            <v>ENTREGADO</v>
          </cell>
          <cell r="J7852">
            <v>44909</v>
          </cell>
          <cell r="K7852" t="str">
            <v>CAVS QUICENTRO_KLEVER ANDRES REA BARRERA_ESTEBAN ALEJANDRO JIMENEZ ORTIZ</v>
          </cell>
          <cell r="L7852" t="str">
            <v>AV 6 DE DICIEMBRE NOP104 Y NACIONES UNIDAS CQUICENTRO SHOPPING PLANTA ALTA LOCAL 9</v>
          </cell>
          <cell r="M7852" t="str">
            <v>0</v>
          </cell>
          <cell r="N7852" t="str">
            <v>0979219715 - 0983013833</v>
          </cell>
          <cell r="O7852" t="str">
            <v/>
          </cell>
          <cell r="P7852" t="str">
            <v>QUITO</v>
          </cell>
          <cell r="Q7852" t="str">
            <v>QUITO</v>
          </cell>
          <cell r="R7852" t="str">
            <v>PICHINCHA</v>
          </cell>
          <cell r="T7852" t="str">
            <v>TRAMACO</v>
          </cell>
          <cell r="U7852" t="str">
            <v>FLEXNETUIO_LOCAL</v>
          </cell>
          <cell r="V7852">
            <v>1</v>
          </cell>
          <cell r="W7852">
            <v>1</v>
          </cell>
          <cell r="X7852" t="str">
            <v>FLEXNET ECUADOR - MOVISTAR</v>
          </cell>
          <cell r="Y7852" t="str">
            <v>CALLE 28 DE JUNIO S/N Y GARCIA MORENO ENTRADA LLANO GRANDE</v>
          </cell>
        </row>
        <row r="7853">
          <cell r="A7853" t="str">
            <v>2022-12272</v>
          </cell>
          <cell r="B7853">
            <v>478464</v>
          </cell>
          <cell r="C7853" t="str">
            <v>2022-12272</v>
          </cell>
          <cell r="D7853" t="str">
            <v>MOVISTAR</v>
          </cell>
          <cell r="E7853" t="str">
            <v>DESPACHO</v>
          </cell>
          <cell r="F7853" t="str">
            <v>NORMAL</v>
          </cell>
          <cell r="G7853" t="str">
            <v>IC3849</v>
          </cell>
          <cell r="H7853">
            <v>44908</v>
          </cell>
          <cell r="I7853" t="str">
            <v>ENTREGADO</v>
          </cell>
          <cell r="J7853">
            <v>44909</v>
          </cell>
          <cell r="K7853" t="str">
            <v>COMPA,IA DE RECARGAS TELEFONICAS RECTEL CIA LTDA MAYORISTA RECARGAS_TEODORO ARTEAGA</v>
          </cell>
          <cell r="L7853" t="str">
            <v xml:space="preserve">LOS GORRIONES 1-75 ENTRE CHUGOS Y CANARIOS </v>
          </cell>
          <cell r="M7853" t="str">
            <v>0190371778001</v>
          </cell>
          <cell r="N7853" t="str">
            <v>999745875</v>
          </cell>
          <cell r="O7853" t="str">
            <v/>
          </cell>
          <cell r="P7853" t="str">
            <v>CUENCA</v>
          </cell>
          <cell r="Q7853" t="str">
            <v>CUENCA</v>
          </cell>
          <cell r="R7853" t="str">
            <v>AZUAY</v>
          </cell>
          <cell r="T7853" t="str">
            <v>ITSACOURIER</v>
          </cell>
          <cell r="U7853" t="str">
            <v>FLEXNETUIO_PROVINCIA</v>
          </cell>
          <cell r="V7853">
            <v>1</v>
          </cell>
          <cell r="W7853">
            <v>1</v>
          </cell>
          <cell r="X7853" t="str">
            <v>FLEXNET ECUADOR - MOVISTAR</v>
          </cell>
          <cell r="Y7853" t="str">
            <v>CALLE 28 DE JUNIO S/N Y GARCIA MORENO ENTRADA LLANO GRANDE</v>
          </cell>
        </row>
        <row r="7854">
          <cell r="A7854" t="str">
            <v>2022-12273</v>
          </cell>
          <cell r="B7854">
            <v>478465</v>
          </cell>
          <cell r="C7854" t="str">
            <v>2022-12273</v>
          </cell>
          <cell r="D7854" t="str">
            <v>MOVISTAR</v>
          </cell>
          <cell r="E7854" t="str">
            <v>DESPACHO</v>
          </cell>
          <cell r="F7854" t="str">
            <v>NORMAL</v>
          </cell>
          <cell r="G7854" t="str">
            <v>031080202212273</v>
          </cell>
          <cell r="H7854">
            <v>44908</v>
          </cell>
          <cell r="I7854" t="str">
            <v>ENTREGADO</v>
          </cell>
          <cell r="J7854">
            <v>44909</v>
          </cell>
          <cell r="K7854" t="str">
            <v xml:space="preserve">AE NORPHONE SANTO DOMINGO_LOURDES BRAVO </v>
          </cell>
          <cell r="L7854" t="str">
            <v>Av Quito &amp; Av. Abraham Calazaccon. C C. Paseo Shoping. Local 15 Frente a Computron al Lado de Crocs</v>
          </cell>
          <cell r="M7854" t="str">
            <v>1091717898001</v>
          </cell>
          <cell r="N7854" t="str">
            <v>984246089</v>
          </cell>
          <cell r="O7854" t="str">
            <v/>
          </cell>
          <cell r="P7854" t="str">
            <v>SANTO DOMINGO</v>
          </cell>
          <cell r="Q7854" t="str">
            <v>SANTO DOMINGO</v>
          </cell>
          <cell r="R7854" t="str">
            <v>SANTO DOMINGO DE LOS TSACHILAS</v>
          </cell>
          <cell r="T7854" t="str">
            <v>TRAMACO</v>
          </cell>
          <cell r="U7854" t="str">
            <v>FLEXNETUIO_PROVINCIA</v>
          </cell>
          <cell r="V7854">
            <v>1</v>
          </cell>
          <cell r="W7854">
            <v>1</v>
          </cell>
          <cell r="X7854" t="str">
            <v>FLEXNET ECUADOR - MOVISTAR</v>
          </cell>
          <cell r="Y7854" t="str">
            <v>CALLE 28 DE JUNIO S/N Y GARCIA MORENO ENTRADA LLANO GRANDE</v>
          </cell>
        </row>
        <row r="7855">
          <cell r="A7855" t="str">
            <v>98706349</v>
          </cell>
          <cell r="B7855">
            <v>478457</v>
          </cell>
          <cell r="C7855" t="str">
            <v>98706349</v>
          </cell>
          <cell r="D7855" t="str">
            <v>HYCITE</v>
          </cell>
          <cell r="E7855" t="str">
            <v>DESPACHO</v>
          </cell>
          <cell r="F7855" t="str">
            <v>NORMAL</v>
          </cell>
          <cell r="G7855" t="str">
            <v>TF88734</v>
          </cell>
          <cell r="H7855">
            <v>44908</v>
          </cell>
          <cell r="I7855" t="str">
            <v>ENTREGADO</v>
          </cell>
          <cell r="J7855">
            <v>44909</v>
          </cell>
          <cell r="K7855" t="str">
            <v>VANNESSA NIETO</v>
          </cell>
          <cell r="L7855" t="str">
            <v>SAUCES 8 MZ 505 VILL 22 GUAYAQUIL/GUAYAQUI TARQUI 090502 GUAYAS</v>
          </cell>
          <cell r="M7855" t="str">
            <v/>
          </cell>
          <cell r="N7855" t="str">
            <v>0969131227</v>
          </cell>
          <cell r="O7855" t="str">
            <v>0969131227</v>
          </cell>
          <cell r="P7855" t="str">
            <v>090502</v>
          </cell>
          <cell r="Q7855" t="str">
            <v>GUAYAQUIL</v>
          </cell>
          <cell r="R7855" t="str">
            <v>GUAYAS</v>
          </cell>
          <cell r="S7855" t="str">
            <v>GUAYAQUIL</v>
          </cell>
          <cell r="T7855" t="str">
            <v>ITSACOURIER</v>
          </cell>
          <cell r="U7855" t="str">
            <v>FLEXNETUIO_GYE</v>
          </cell>
          <cell r="V7855">
            <v>1</v>
          </cell>
          <cell r="W7855">
            <v>3.7</v>
          </cell>
          <cell r="X7855" t="str">
            <v>HYCITE QUITO</v>
          </cell>
          <cell r="Y7855" t="str">
            <v>FLEX NET CALLE 28 DE JUNIO S/N Y GARCIA MORENO ENTRADA LLANO GRANDE</v>
          </cell>
        </row>
        <row r="7856">
          <cell r="A7856" t="str">
            <v>19743</v>
          </cell>
          <cell r="B7856">
            <v>478445</v>
          </cell>
          <cell r="C7856" t="str">
            <v>19743</v>
          </cell>
          <cell r="D7856" t="str">
            <v>CARESTINO</v>
          </cell>
          <cell r="E7856" t="str">
            <v>DESPACHO</v>
          </cell>
          <cell r="F7856" t="str">
            <v>NORMAL</v>
          </cell>
          <cell r="G7856" t="str">
            <v>031002004096952</v>
          </cell>
          <cell r="H7856">
            <v>44908</v>
          </cell>
          <cell r="I7856" t="str">
            <v>ENTREGADO</v>
          </cell>
          <cell r="J7856">
            <v>44909</v>
          </cell>
          <cell r="K7856" t="str">
            <v>MIGUEL LUGO</v>
          </cell>
          <cell r="L7856" t="str">
            <v>PASEO DE RIO TARQUI CON PASEO DE RIO TOMEBAMBA, CONDOMINIOS ATLANTIDA. SECTOR LA ISLA. TRES PUENTES 416 PISO/DPTO: 416. ENTRE LA ISLA REFERENCIA TRES PUENTES</v>
          </cell>
          <cell r="N7856" t="str">
            <v>983862336</v>
          </cell>
          <cell r="O7856" t="str">
            <v>983862336</v>
          </cell>
          <cell r="P7856" t="str">
            <v>010101</v>
          </cell>
          <cell r="Q7856" t="str">
            <v>CUENCA</v>
          </cell>
          <cell r="R7856" t="str">
            <v>AZUAY</v>
          </cell>
          <cell r="S7856" t="str">
            <v>CUENCA</v>
          </cell>
          <cell r="T7856" t="str">
            <v>TRAMACO</v>
          </cell>
          <cell r="U7856" t="str">
            <v>FLEXNETGYE_PROVINCIA</v>
          </cell>
          <cell r="V7856">
            <v>1</v>
          </cell>
          <cell r="W7856">
            <v>3.5</v>
          </cell>
          <cell r="X7856" t="str">
            <v>FLEXNET ECUADOR - CAREST</v>
          </cell>
          <cell r="Y7856" t="str">
            <v>FERNANDO GUTIERREZ HILL VIA A DAULE KM 8 1/2 ENTRADA A COOPERATIVA JUAN MONTALVO</v>
          </cell>
        </row>
        <row r="7857">
          <cell r="A7857" t="str">
            <v>21094</v>
          </cell>
          <cell r="B7857">
            <v>478446</v>
          </cell>
          <cell r="C7857" t="str">
            <v>21094</v>
          </cell>
          <cell r="D7857" t="str">
            <v>CARESTINO</v>
          </cell>
          <cell r="E7857" t="str">
            <v>DESPACHO</v>
          </cell>
          <cell r="F7857" t="str">
            <v>NORMAL</v>
          </cell>
          <cell r="G7857" t="str">
            <v>88847</v>
          </cell>
          <cell r="H7857">
            <v>44908</v>
          </cell>
          <cell r="I7857" t="str">
            <v>ENTREGADO</v>
          </cell>
          <cell r="J7857">
            <v>44909</v>
          </cell>
          <cell r="K7857" t="str">
            <v>ALBERTO CONTRERAS</v>
          </cell>
          <cell r="L7857" t="str">
            <v>SAUCES 4 MZ 370 SOLAR 4 4. ENTRE OTRO TELEFONO: 0939250328</v>
          </cell>
          <cell r="N7857" t="str">
            <v>991508613</v>
          </cell>
          <cell r="O7857" t="str">
            <v>991508613</v>
          </cell>
          <cell r="P7857" t="str">
            <v>090102</v>
          </cell>
          <cell r="Q7857" t="str">
            <v>GUAYAQUIL</v>
          </cell>
          <cell r="R7857" t="str">
            <v>GUAYAS</v>
          </cell>
          <cell r="S7857" t="str">
            <v>GUAYAQUIL</v>
          </cell>
          <cell r="T7857" t="str">
            <v>ITSACOURIER</v>
          </cell>
          <cell r="U7857" t="str">
            <v>FLEXNETGYE_LOCAL</v>
          </cell>
          <cell r="V7857">
            <v>1</v>
          </cell>
          <cell r="W7857">
            <v>13</v>
          </cell>
          <cell r="X7857" t="str">
            <v>FLEXNET ECUADOR - CAREST</v>
          </cell>
          <cell r="Y7857" t="str">
            <v>FERNANDO GUTIERREZ HILL VIA A DAULE KM 8 1/2 ENTRADA A COOPERATIVA JUAN MONTALVO</v>
          </cell>
        </row>
        <row r="7858">
          <cell r="A7858" t="str">
            <v>21099</v>
          </cell>
          <cell r="B7858">
            <v>478447</v>
          </cell>
          <cell r="C7858" t="str">
            <v>21099</v>
          </cell>
          <cell r="D7858" t="str">
            <v>CARESTINO</v>
          </cell>
          <cell r="E7858" t="str">
            <v>DESPACHO</v>
          </cell>
          <cell r="F7858" t="str">
            <v>NORMAL</v>
          </cell>
          <cell r="G7858" t="str">
            <v>88845</v>
          </cell>
          <cell r="H7858">
            <v>44908</v>
          </cell>
          <cell r="I7858" t="str">
            <v>ENTREGADO</v>
          </cell>
          <cell r="J7858">
            <v>44909</v>
          </cell>
          <cell r="K7858" t="str">
            <v>JENNIFFER OSORIO</v>
          </cell>
          <cell r="L7858" t="str">
            <v>COOP. JULIO CARTAGENA MZ. 2028 SL.6 6. ENTRE ATRAS CAPILLA CATOLICA NUESTRA SENORA DEL PILAR</v>
          </cell>
          <cell r="N7858" t="str">
            <v>939081818</v>
          </cell>
          <cell r="O7858" t="str">
            <v>42040122</v>
          </cell>
          <cell r="P7858" t="str">
            <v>090101</v>
          </cell>
          <cell r="Q7858" t="str">
            <v>GUAYAQUIL</v>
          </cell>
          <cell r="R7858" t="str">
            <v>GUAYAS</v>
          </cell>
          <cell r="S7858" t="str">
            <v>GUAYAQUIL</v>
          </cell>
          <cell r="T7858" t="str">
            <v>ITSACOURIER</v>
          </cell>
          <cell r="U7858" t="str">
            <v>FLEXNETGYE_LOCAL</v>
          </cell>
          <cell r="V7858">
            <v>1</v>
          </cell>
          <cell r="W7858">
            <v>15.2</v>
          </cell>
          <cell r="X7858" t="str">
            <v>FLEXNET ECUADOR - CAREST</v>
          </cell>
          <cell r="Y7858" t="str">
            <v>FERNANDO GUTIERREZ HILL VIA A DAULE KM 8 1/2 ENTRADA A COOPERATIVA JUAN MONTALVO</v>
          </cell>
        </row>
        <row r="7859">
          <cell r="A7859" t="str">
            <v>21158</v>
          </cell>
          <cell r="B7859">
            <v>478448</v>
          </cell>
          <cell r="C7859" t="str">
            <v>21158</v>
          </cell>
          <cell r="D7859" t="str">
            <v>CARESTINO</v>
          </cell>
          <cell r="E7859" t="str">
            <v>DESPACHO</v>
          </cell>
          <cell r="F7859" t="str">
            <v>NORMAL</v>
          </cell>
          <cell r="G7859" t="str">
            <v>031002004096982</v>
          </cell>
          <cell r="H7859">
            <v>44908</v>
          </cell>
          <cell r="I7859" t="str">
            <v>ENTREGADO</v>
          </cell>
          <cell r="J7859">
            <v>44909</v>
          </cell>
          <cell r="K7859" t="str">
            <v>ERICA SENA</v>
          </cell>
          <cell r="L7859" t="str">
            <v>CALLE ADRIANO RAFAEL DEL VALLE Y AV PRIMERO DE MAYO 1-35. ENTRE CALLE DE RETORNO, ULTIMA CASA PUERTA NEGRA</v>
          </cell>
          <cell r="N7859" t="str">
            <v>999209397</v>
          </cell>
          <cell r="O7859" t="str">
            <v>984274466</v>
          </cell>
          <cell r="P7859" t="str">
            <v>010101</v>
          </cell>
          <cell r="Q7859" t="str">
            <v>CUENCA</v>
          </cell>
          <cell r="R7859" t="str">
            <v>AZUAY</v>
          </cell>
          <cell r="S7859" t="str">
            <v>CUENCA</v>
          </cell>
          <cell r="T7859" t="str">
            <v>TRAMACO</v>
          </cell>
          <cell r="U7859" t="str">
            <v>FLEXNETGYE_PROVINCIA</v>
          </cell>
          <cell r="V7859">
            <v>2</v>
          </cell>
          <cell r="W7859">
            <v>14.2</v>
          </cell>
          <cell r="X7859" t="str">
            <v>FLEXNET ECUADOR - CAREST</v>
          </cell>
          <cell r="Y7859" t="str">
            <v>FERNANDO GUTIERREZ HILL VIA A DAULE KM 8 1/2 ENTRADA A COOPERATIVA JUAN MONTALVO</v>
          </cell>
        </row>
        <row r="7860">
          <cell r="A7860" t="str">
            <v>21166</v>
          </cell>
          <cell r="B7860">
            <v>478449</v>
          </cell>
          <cell r="C7860" t="str">
            <v>21166</v>
          </cell>
          <cell r="D7860" t="str">
            <v>CARESTINO</v>
          </cell>
          <cell r="E7860" t="str">
            <v>DESPACHO</v>
          </cell>
          <cell r="F7860" t="str">
            <v>NORMAL</v>
          </cell>
          <cell r="G7860" t="str">
            <v>031002004097021</v>
          </cell>
          <cell r="H7860">
            <v>44908</v>
          </cell>
          <cell r="I7860" t="str">
            <v>ENTREGADO</v>
          </cell>
          <cell r="J7860">
            <v>44909</v>
          </cell>
          <cell r="K7860" t="str">
            <v>KARLA GABRIELA JARA ALVEAR</v>
          </cell>
          <cell r="L7860" t="str">
            <v>CANTON BALZAR Y CANTON CHORDELEG 2. ENTRE CONDOMINIO VISTA VALLE</v>
          </cell>
          <cell r="N7860" t="str">
            <v>593984030581</v>
          </cell>
          <cell r="O7860" t="str">
            <v>72807947</v>
          </cell>
          <cell r="P7860" t="str">
            <v>010101</v>
          </cell>
          <cell r="Q7860" t="str">
            <v>CUENCA</v>
          </cell>
          <cell r="R7860" t="str">
            <v>AZUAY</v>
          </cell>
          <cell r="S7860" t="str">
            <v>CUENCA</v>
          </cell>
          <cell r="T7860" t="str">
            <v>TRAMACO</v>
          </cell>
          <cell r="U7860" t="str">
            <v>FLEXNETGYE_PROVINCIA</v>
          </cell>
          <cell r="V7860">
            <v>1</v>
          </cell>
          <cell r="W7860">
            <v>3</v>
          </cell>
          <cell r="X7860" t="str">
            <v>FLEXNET ECUADOR - CAREST</v>
          </cell>
          <cell r="Y7860" t="str">
            <v>FERNANDO GUTIERREZ HILL VIA A DAULE KM 8 1/2 ENTRADA A COOPERATIVA JUAN MONTALVO</v>
          </cell>
        </row>
        <row r="7861">
          <cell r="A7861" t="str">
            <v>21167</v>
          </cell>
          <cell r="B7861">
            <v>478450</v>
          </cell>
          <cell r="C7861" t="str">
            <v>21167</v>
          </cell>
          <cell r="D7861" t="str">
            <v>CARESTINO</v>
          </cell>
          <cell r="E7861" t="str">
            <v>DESPACHO</v>
          </cell>
          <cell r="F7861" t="str">
            <v>NORMAL</v>
          </cell>
          <cell r="G7861" t="str">
            <v>031002004097090</v>
          </cell>
          <cell r="H7861">
            <v>44908</v>
          </cell>
          <cell r="I7861" t="str">
            <v>ENTREGADO</v>
          </cell>
          <cell r="J7861">
            <v>44910</v>
          </cell>
          <cell r="K7861" t="str">
            <v>MARIO CERCADO BARZOLA</v>
          </cell>
          <cell r="L7861" t="str">
            <v>CRISTIAN FORTE Y 25 DE OCTUBRE 22. ENTRE DETRAS DEL COLEGIO NARCISA DE JESUS</v>
          </cell>
          <cell r="N7861" t="str">
            <v>593993143582</v>
          </cell>
          <cell r="O7861" t="str">
            <v>42708382</v>
          </cell>
          <cell r="P7861" t="str">
            <v>091906</v>
          </cell>
          <cell r="Q7861" t="str">
            <v>NOBOL</v>
          </cell>
          <cell r="R7861" t="str">
            <v>GUAYAS</v>
          </cell>
          <cell r="S7861" t="str">
            <v>NARCISA DE JESUS - PETRILLO</v>
          </cell>
          <cell r="T7861" t="str">
            <v>TRAMACO</v>
          </cell>
          <cell r="U7861" t="str">
            <v>FLEXNETGYE_LOCAL</v>
          </cell>
          <cell r="V7861">
            <v>1</v>
          </cell>
          <cell r="W7861">
            <v>15.2</v>
          </cell>
          <cell r="X7861" t="str">
            <v>FLEXNET ECUADOR - CAREST</v>
          </cell>
          <cell r="Y7861" t="str">
            <v>FERNANDO GUTIERREZ HILL VIA A DAULE KM 8 1/2 ENTRADA A COOPERATIVA JUAN MONTALVO</v>
          </cell>
        </row>
        <row r="7862">
          <cell r="A7862" t="str">
            <v>21171</v>
          </cell>
          <cell r="B7862">
            <v>478451</v>
          </cell>
          <cell r="C7862" t="str">
            <v>21171</v>
          </cell>
          <cell r="D7862" t="str">
            <v>CARESTINO</v>
          </cell>
          <cell r="E7862" t="str">
            <v>DESPACHO</v>
          </cell>
          <cell r="F7862" t="str">
            <v>NORMAL</v>
          </cell>
          <cell r="G7862" t="str">
            <v>031002004097324</v>
          </cell>
          <cell r="H7862">
            <v>44908</v>
          </cell>
          <cell r="I7862" t="str">
            <v>ENTREGADO</v>
          </cell>
          <cell r="J7862">
            <v>44909</v>
          </cell>
          <cell r="K7862" t="str">
            <v>YESSENIA CAROLINA CASTILLO ANDINO</v>
          </cell>
          <cell r="L7862" t="str">
            <v>PROLONGACION GUANGUILTAGUA Y ALFONSO RUMAZO. EDIF MURANO. DPTO 311. URB JARDINES DEL BATAN E39-157 PISO/DPTO: 311. ENTRE EDIFICIO ESQUINERO AMARILLO</v>
          </cell>
          <cell r="N7862" t="str">
            <v>996440184</v>
          </cell>
          <cell r="O7862" t="str">
            <v>996440184</v>
          </cell>
          <cell r="P7862" t="str">
            <v>000001</v>
          </cell>
          <cell r="Q7862" t="str">
            <v>QUITO</v>
          </cell>
          <cell r="R7862" t="str">
            <v>PICHINCHA</v>
          </cell>
          <cell r="S7862" t="str">
            <v>BODEGA FLEXNET UIO - RETIRA CLIENTE</v>
          </cell>
          <cell r="T7862" t="str">
            <v>TRAMACO</v>
          </cell>
          <cell r="U7862" t="str">
            <v>FLEXNETGYE_UIO</v>
          </cell>
          <cell r="V7862">
            <v>1</v>
          </cell>
          <cell r="W7862">
            <v>3.6</v>
          </cell>
          <cell r="X7862" t="str">
            <v>FLEXNET ECUADOR - CAREST</v>
          </cell>
          <cell r="Y7862" t="str">
            <v>FERNANDO GUTIERREZ HILL VIA A DAULE KM 8 1/2 ENTRADA A COOPERATIVA JUAN MONTALVO</v>
          </cell>
        </row>
        <row r="7863">
          <cell r="A7863" t="str">
            <v>21172</v>
          </cell>
          <cell r="B7863">
            <v>478452</v>
          </cell>
          <cell r="C7863" t="str">
            <v>21172</v>
          </cell>
          <cell r="D7863" t="str">
            <v>CARESTINO</v>
          </cell>
          <cell r="E7863" t="str">
            <v>DESPACHO</v>
          </cell>
          <cell r="F7863" t="str">
            <v>NORMAL</v>
          </cell>
          <cell r="G7863" t="str">
            <v>031002004097201</v>
          </cell>
          <cell r="H7863">
            <v>44908</v>
          </cell>
          <cell r="I7863" t="str">
            <v>ENTREGADO</v>
          </cell>
          <cell r="J7863">
            <v>44909</v>
          </cell>
          <cell r="K7863" t="str">
            <v>VICTOR ALVAREZ</v>
          </cell>
          <cell r="L7863" t="str">
            <v>BARRIO LA MATILDE MZ 10 CALLE QUEBRADA LT 2 SN 2. ENTRE A DOS CUADRAS DEL PARQUE</v>
          </cell>
          <cell r="N7863" t="str">
            <v>593981196618</v>
          </cell>
          <cell r="O7863" t="str">
            <v>593963703627</v>
          </cell>
          <cell r="P7863" t="str">
            <v>171106</v>
          </cell>
          <cell r="Q7863" t="str">
            <v>MEJIA</v>
          </cell>
          <cell r="R7863" t="str">
            <v>PICHINCHA</v>
          </cell>
          <cell r="S7863" t="str">
            <v>TAMBILLO - EL ROSAL</v>
          </cell>
          <cell r="T7863" t="str">
            <v>TRAMACO</v>
          </cell>
          <cell r="U7863" t="str">
            <v>FLEXNETGYE_UIO</v>
          </cell>
          <cell r="V7863">
            <v>1</v>
          </cell>
          <cell r="W7863">
            <v>12.5</v>
          </cell>
          <cell r="X7863" t="str">
            <v>FLEXNET ECUADOR - CAREST</v>
          </cell>
          <cell r="Y7863" t="str">
            <v>FERNANDO GUTIERREZ HILL VIA A DAULE KM 8 1/2 ENTRADA A COOPERATIVA JUAN MONTALVO</v>
          </cell>
        </row>
        <row r="7864">
          <cell r="A7864" t="str">
            <v>21173</v>
          </cell>
          <cell r="B7864">
            <v>478453</v>
          </cell>
          <cell r="C7864" t="str">
            <v>21173</v>
          </cell>
          <cell r="D7864" t="str">
            <v>CARESTINO</v>
          </cell>
          <cell r="E7864" t="str">
            <v>DESPACHO</v>
          </cell>
          <cell r="F7864" t="str">
            <v>NORMAL</v>
          </cell>
          <cell r="G7864" t="str">
            <v>031002004097284</v>
          </cell>
          <cell r="H7864">
            <v>44908</v>
          </cell>
          <cell r="I7864" t="str">
            <v>ENTREGADO</v>
          </cell>
          <cell r="J7864">
            <v>44909</v>
          </cell>
          <cell r="K7864" t="str">
            <v>DIANA QUITO</v>
          </cell>
          <cell r="L7864" t="str">
            <v>JOSE MIGUEL BARZALLO Y GARCIA MORENO 304. ENTRE CASA FRENTE AL MERCADO 26 DE FEBRERO.</v>
          </cell>
          <cell r="N7864" t="str">
            <v>593099256213</v>
          </cell>
          <cell r="O7864" t="str">
            <v>72251322</v>
          </cell>
          <cell r="P7864" t="str">
            <v>010602</v>
          </cell>
          <cell r="Q7864" t="str">
            <v>PAUTE</v>
          </cell>
          <cell r="R7864" t="str">
            <v>AZUAY</v>
          </cell>
          <cell r="S7864" t="str">
            <v>BULAN (JOSE VICTOR IZQUIERDO) - GUARAINAG - TOMEBAMBA - DUG DUG</v>
          </cell>
          <cell r="T7864" t="str">
            <v>TRAMACO</v>
          </cell>
          <cell r="U7864" t="str">
            <v>FLEXNETGYE_PROVINCIA</v>
          </cell>
          <cell r="V7864">
            <v>1</v>
          </cell>
          <cell r="W7864">
            <v>7.44</v>
          </cell>
          <cell r="X7864" t="str">
            <v>FLEXNET ECUADOR - CAREST</v>
          </cell>
          <cell r="Y7864" t="str">
            <v>FERNANDO GUTIERREZ HILL VIA A DAULE KM 8 1/2 ENTRADA A COOPERATIVA JUAN MONTALVO</v>
          </cell>
        </row>
        <row r="7865">
          <cell r="A7865" t="str">
            <v>21180</v>
          </cell>
          <cell r="B7865">
            <v>478454</v>
          </cell>
          <cell r="C7865" t="str">
            <v>21180</v>
          </cell>
          <cell r="D7865" t="str">
            <v>CARESTINO</v>
          </cell>
          <cell r="E7865" t="str">
            <v>DESPACHO</v>
          </cell>
          <cell r="F7865" t="str">
            <v>NORMAL</v>
          </cell>
          <cell r="G7865" t="str">
            <v>031002004097123</v>
          </cell>
          <cell r="H7865">
            <v>44908</v>
          </cell>
          <cell r="I7865" t="str">
            <v>ENTREGADO</v>
          </cell>
          <cell r="J7865">
            <v>44909</v>
          </cell>
          <cell r="K7865" t="str">
            <v>MILTON VASQUEZ SALAZAR</v>
          </cell>
          <cell r="L7865" t="str">
            <v>CALLE C, DETRAS DEL AUTOBANCO PICHINCHA. 0986112434. ENTRE URBANIZACION VILLA BAMBU, MANZANA 1, CASA 3</v>
          </cell>
          <cell r="N7865" t="str">
            <v>988479372</v>
          </cell>
          <cell r="O7865" t="str">
            <v>2980479372</v>
          </cell>
          <cell r="P7865" t="str">
            <v>230101</v>
          </cell>
          <cell r="Q7865" t="str">
            <v>SANTO DOMINGO</v>
          </cell>
          <cell r="R7865" t="str">
            <v>SANTO DOMINGO DE LOS TSACHILAS</v>
          </cell>
          <cell r="S7865" t="str">
            <v>SANTO DOMINGO DE LOS COLORADOS</v>
          </cell>
          <cell r="T7865" t="str">
            <v>TRAMACO</v>
          </cell>
          <cell r="U7865" t="str">
            <v>FLEXNETGYE_PROVINCIA</v>
          </cell>
          <cell r="V7865">
            <v>1</v>
          </cell>
          <cell r="W7865">
            <v>4</v>
          </cell>
          <cell r="X7865" t="str">
            <v>FLEXNET ECUADOR - CAREST</v>
          </cell>
          <cell r="Y7865" t="str">
            <v>FERNANDO GUTIERREZ HILL VIA A DAULE KM 8 1/2 ENTRADA A COOPERATIVA JUAN MONTALVO</v>
          </cell>
        </row>
        <row r="7866">
          <cell r="A7866" t="str">
            <v>21187</v>
          </cell>
          <cell r="B7866">
            <v>478455</v>
          </cell>
          <cell r="C7866" t="str">
            <v>21187</v>
          </cell>
          <cell r="D7866" t="str">
            <v>CARESTINO</v>
          </cell>
          <cell r="E7866" t="str">
            <v>DESPACHO</v>
          </cell>
          <cell r="F7866" t="str">
            <v>NORMAL</v>
          </cell>
          <cell r="G7866" t="str">
            <v>88846</v>
          </cell>
          <cell r="H7866">
            <v>44908</v>
          </cell>
          <cell r="I7866" t="str">
            <v>ENTREGADO</v>
          </cell>
          <cell r="J7866">
            <v>44909</v>
          </cell>
          <cell r="K7866" t="str">
            <v>ALBERTO CONTRERAS</v>
          </cell>
          <cell r="L7866" t="str">
            <v>SAUCES 4 MZ 370 SOLAR 4 4. ENTRE OTRO TELEFONO: 0939250328</v>
          </cell>
          <cell r="N7866" t="str">
            <v>991508613</v>
          </cell>
          <cell r="O7866" t="str">
            <v>991508613</v>
          </cell>
          <cell r="P7866" t="str">
            <v>090108</v>
          </cell>
          <cell r="Q7866" t="str">
            <v>GUAYAQUIL</v>
          </cell>
          <cell r="R7866" t="str">
            <v>GUAYAS</v>
          </cell>
          <cell r="S7866" t="str">
            <v>GUAYAQUIL</v>
          </cell>
          <cell r="T7866" t="str">
            <v>ITSACOURIER</v>
          </cell>
          <cell r="U7866" t="str">
            <v>FLEXNETGYE_LOCAL</v>
          </cell>
          <cell r="V7866">
            <v>1</v>
          </cell>
          <cell r="W7866">
            <v>3.5</v>
          </cell>
          <cell r="X7866" t="str">
            <v>FLEXNET ECUADOR - CAREST</v>
          </cell>
          <cell r="Y7866" t="str">
            <v>FERNANDO GUTIERREZ HILL VIA A DAULE KM 8 1/2 ENTRADA A COOPERATIVA JUAN MONTALVO</v>
          </cell>
        </row>
        <row r="7867">
          <cell r="A7867" t="str">
            <v>LDCGYERL03</v>
          </cell>
          <cell r="B7867">
            <v>478441</v>
          </cell>
          <cell r="C7867" t="str">
            <v>LDCGYERL03</v>
          </cell>
          <cell r="D7867" t="str">
            <v>CONECEL_DOCUMENTOS</v>
          </cell>
          <cell r="E7867" t="str">
            <v>DESPACHO</v>
          </cell>
          <cell r="F7867" t="str">
            <v>NORMAL</v>
          </cell>
          <cell r="G7867" t="str">
            <v>TF88726</v>
          </cell>
          <cell r="H7867">
            <v>44908</v>
          </cell>
          <cell r="I7867" t="str">
            <v>ENTREGADO</v>
          </cell>
          <cell r="J7867">
            <v>44908</v>
          </cell>
          <cell r="K7867" t="str">
            <v xml:space="preserve">STEPHANIE PEREZ/ACC EQUIPOS </v>
          </cell>
          <cell r="L7867" t="str">
            <v>GYE - CENTRO COMERCIAL GARZO CENTRO-ACC/REGULARIZACIONES</v>
          </cell>
          <cell r="M7867" t="str">
            <v>0</v>
          </cell>
          <cell r="N7867" t="str">
            <v>9399196442</v>
          </cell>
          <cell r="O7867" t="str">
            <v>9399196442</v>
          </cell>
          <cell r="P7867" t="str">
            <v>GUAYAQUIL</v>
          </cell>
          <cell r="Q7867" t="str">
            <v>GUAYAQUIL</v>
          </cell>
          <cell r="R7867" t="str">
            <v>GUAYAS</v>
          </cell>
          <cell r="T7867" t="str">
            <v>ITSACOURIER</v>
          </cell>
          <cell r="U7867" t="str">
            <v>FLEXNETUIO_GYE</v>
          </cell>
          <cell r="V7867">
            <v>1</v>
          </cell>
          <cell r="W7867">
            <v>1</v>
          </cell>
          <cell r="X7867" t="str">
            <v>FLEXNET</v>
          </cell>
          <cell r="Y7867" t="str">
            <v>FLEX NET GYE KM 8.5 VIA DAULE</v>
          </cell>
        </row>
        <row r="7868">
          <cell r="A7868" t="str">
            <v>LDCGYERLS07</v>
          </cell>
          <cell r="B7868">
            <v>478442</v>
          </cell>
          <cell r="C7868" t="str">
            <v>LDCGYERLS07</v>
          </cell>
          <cell r="D7868" t="str">
            <v>CONECEL_DOCUMENTOS</v>
          </cell>
          <cell r="E7868" t="str">
            <v>DESPACHO</v>
          </cell>
          <cell r="F7868" t="str">
            <v>NORMAL</v>
          </cell>
          <cell r="G7868" t="str">
            <v>TF88727</v>
          </cell>
          <cell r="H7868">
            <v>44908</v>
          </cell>
          <cell r="I7868" t="str">
            <v>ENTREGADO</v>
          </cell>
          <cell r="J7868">
            <v>44908</v>
          </cell>
          <cell r="K7868" t="str">
            <v>STEPHANIE PEREZ ACC</v>
          </cell>
          <cell r="L7868" t="str">
            <v>GYE - CENTRO COMERCIAL GARZO CENTRO-ACC</v>
          </cell>
          <cell r="M7868" t="str">
            <v>0</v>
          </cell>
          <cell r="N7868" t="str">
            <v>9399196442</v>
          </cell>
          <cell r="O7868" t="str">
            <v>993393277</v>
          </cell>
          <cell r="P7868" t="str">
            <v>GUAYAQUIL</v>
          </cell>
          <cell r="Q7868" t="str">
            <v>GUAYAQUIL</v>
          </cell>
          <cell r="R7868" t="str">
            <v>GUAYAS</v>
          </cell>
          <cell r="T7868" t="str">
            <v>ITSACOURIER</v>
          </cell>
          <cell r="U7868" t="str">
            <v>FLEXNETUIO_GYE</v>
          </cell>
          <cell r="V7868">
            <v>1</v>
          </cell>
          <cell r="W7868">
            <v>1</v>
          </cell>
          <cell r="X7868" t="str">
            <v>FLEXNET</v>
          </cell>
          <cell r="Y7868" t="str">
            <v>FLEX NET GYE KM 8.5 VIA DAULE</v>
          </cell>
        </row>
        <row r="7869">
          <cell r="A7869" t="str">
            <v>LDCGYEALS09</v>
          </cell>
          <cell r="B7869">
            <v>478443</v>
          </cell>
          <cell r="C7869" t="str">
            <v>LDCGYEALS09</v>
          </cell>
          <cell r="D7869" t="str">
            <v>CONECEL_DOCUMENTOS</v>
          </cell>
          <cell r="E7869" t="str">
            <v>DESPACHO</v>
          </cell>
          <cell r="F7869" t="str">
            <v>NORMAL</v>
          </cell>
          <cell r="G7869" t="str">
            <v>TF88728</v>
          </cell>
          <cell r="H7869">
            <v>44908</v>
          </cell>
          <cell r="I7869" t="str">
            <v>ENTREGADO</v>
          </cell>
          <cell r="J7869">
            <v>44909</v>
          </cell>
          <cell r="K7869" t="str">
            <v>MARIA FERNANDA MUNOZ/CANT</v>
          </cell>
          <cell r="L7869" t="str">
            <v xml:space="preserve">QUITO AV. 10 DE AGOSTO N34-601 Y JUAN PABLO SANZ </v>
          </cell>
          <cell r="M7869" t="str">
            <v>0</v>
          </cell>
          <cell r="N7869" t="str">
            <v>998118542/979067498</v>
          </cell>
          <cell r="O7869" t="str">
            <v>960709009</v>
          </cell>
          <cell r="P7869" t="str">
            <v>QUITO</v>
          </cell>
          <cell r="Q7869" t="str">
            <v>QUITO</v>
          </cell>
          <cell r="R7869" t="str">
            <v>PICHINCHA</v>
          </cell>
          <cell r="T7869" t="str">
            <v>TRANSERVISS</v>
          </cell>
          <cell r="U7869" t="str">
            <v>FLEXNETUIO_LOCAL</v>
          </cell>
          <cell r="V7869">
            <v>1</v>
          </cell>
          <cell r="W7869">
            <v>1</v>
          </cell>
          <cell r="X7869" t="str">
            <v>FLEXNET</v>
          </cell>
          <cell r="Y7869" t="str">
            <v>FLEX NET GYE KM 8.5 VIA DAULE</v>
          </cell>
        </row>
        <row r="7870">
          <cell r="A7870" t="str">
            <v>LDCGYEASL09</v>
          </cell>
          <cell r="B7870">
            <v>478444</v>
          </cell>
          <cell r="C7870" t="str">
            <v>LDCGYEASL09</v>
          </cell>
          <cell r="D7870" t="str">
            <v>CONECEL_DOCUMENTOS</v>
          </cell>
          <cell r="E7870" t="str">
            <v>DESPACHO</v>
          </cell>
          <cell r="F7870" t="str">
            <v>NORMAL</v>
          </cell>
          <cell r="G7870" t="str">
            <v>TF88729</v>
          </cell>
          <cell r="H7870">
            <v>44908</v>
          </cell>
          <cell r="I7870" t="str">
            <v>ENTREGADO</v>
          </cell>
          <cell r="J7870">
            <v>44908</v>
          </cell>
          <cell r="K7870" t="str">
            <v>TOMAS ANDRADE/PSG</v>
          </cell>
          <cell r="L7870" t="str">
            <v>GUAYAQUIL CDLA. URDENOR 2 AV. RODRIGO CHAVEZ PARQUE EMPRESARIAL COLON EDIFICIO COLONCORP B MEZANINE ATRAS DE NETLIFE</v>
          </cell>
          <cell r="M7870" t="str">
            <v>0</v>
          </cell>
          <cell r="N7870" t="str">
            <v>982033756</v>
          </cell>
          <cell r="P7870" t="str">
            <v>GUAYAQUIL</v>
          </cell>
          <cell r="Q7870" t="str">
            <v>GUAYAQUIL</v>
          </cell>
          <cell r="R7870" t="str">
            <v>GUAYAS</v>
          </cell>
          <cell r="T7870" t="str">
            <v>ITSACOURIER</v>
          </cell>
          <cell r="U7870" t="str">
            <v>FLEXNETUIO_GYE</v>
          </cell>
          <cell r="V7870">
            <v>1</v>
          </cell>
          <cell r="W7870">
            <v>1</v>
          </cell>
          <cell r="X7870" t="str">
            <v>FLEXNET</v>
          </cell>
          <cell r="Y7870" t="str">
            <v>FLEX NET GYE KM 8.5 VIA DAULE</v>
          </cell>
        </row>
        <row r="7871">
          <cell r="A7871" t="str">
            <v>2475588</v>
          </cell>
          <cell r="B7871">
            <v>478436</v>
          </cell>
          <cell r="C7871" t="str">
            <v>2475588</v>
          </cell>
          <cell r="D7871" t="str">
            <v>MDELIVERY</v>
          </cell>
          <cell r="E7871" t="str">
            <v>DESPACHO</v>
          </cell>
          <cell r="F7871" t="str">
            <v>NORMAL</v>
          </cell>
          <cell r="G7871" t="str">
            <v>FT75215</v>
          </cell>
          <cell r="H7871">
            <v>44908</v>
          </cell>
          <cell r="I7871" t="str">
            <v>ENTREGADO</v>
          </cell>
          <cell r="J7871">
            <v>44909</v>
          </cell>
          <cell r="K7871" t="str">
            <v xml:space="preserve">Gabriela Perez_FARMTRADING INTERNACIONAL S A </v>
          </cell>
          <cell r="L7871" t="str">
            <v xml:space="preserve">Catalina Aldaz N23 534 y Portugal edif Bristol Parc Of 702 Piso 7 </v>
          </cell>
          <cell r="M7871" t="str">
            <v>1792050901001</v>
          </cell>
          <cell r="N7871" t="str">
            <v>0988414550</v>
          </cell>
          <cell r="O7871" t="str">
            <v/>
          </cell>
          <cell r="P7871" t="str">
            <v>QUITO</v>
          </cell>
          <cell r="Q7871" t="str">
            <v>QUITO</v>
          </cell>
          <cell r="R7871" t="str">
            <v>PICHINCHA</v>
          </cell>
          <cell r="T7871" t="str">
            <v>FLEXTRANS UIO</v>
          </cell>
          <cell r="U7871" t="str">
            <v>FLEXNETUIO_LOCAL</v>
          </cell>
          <cell r="V7871">
            <v>1</v>
          </cell>
          <cell r="W7871">
            <v>1</v>
          </cell>
          <cell r="X7871" t="str">
            <v>FLEXNET ECUADOR - MDELIVERY</v>
          </cell>
          <cell r="Y7871" t="str">
            <v>CALLE 28 DE JUNIO S/N Y GARCIA MORENO ENTRADA LLANO GRANDE</v>
          </cell>
        </row>
        <row r="7872">
          <cell r="A7872" t="str">
            <v>2475599</v>
          </cell>
          <cell r="B7872">
            <v>478437</v>
          </cell>
          <cell r="C7872" t="str">
            <v>2475599</v>
          </cell>
          <cell r="D7872" t="str">
            <v>MDELIVERY</v>
          </cell>
          <cell r="E7872" t="str">
            <v>DESPACHO</v>
          </cell>
          <cell r="F7872" t="str">
            <v>NORMAL</v>
          </cell>
          <cell r="G7872" t="str">
            <v>TF88751</v>
          </cell>
          <cell r="H7872">
            <v>44908</v>
          </cell>
          <cell r="I7872" t="str">
            <v>ENTREGADO</v>
          </cell>
          <cell r="J7872">
            <v>44909</v>
          </cell>
          <cell r="K7872" t="str">
            <v xml:space="preserve">Ing Priscila Rugel_HOTEL COLON GUAYAQUIL S A </v>
          </cell>
          <cell r="L7872" t="str">
            <v>Av Francisco de Orellana y V Hugo Sicouret Hotel Hilton Colon Guayaquil Dpto de Sistemas</v>
          </cell>
          <cell r="M7872" t="str">
            <v>0991189432001</v>
          </cell>
          <cell r="N7872" t="str">
            <v>0999881115</v>
          </cell>
          <cell r="O7872" t="str">
            <v/>
          </cell>
          <cell r="P7872" t="str">
            <v>GUAYAQUIL</v>
          </cell>
          <cell r="Q7872" t="str">
            <v>GUAYAQUIL</v>
          </cell>
          <cell r="R7872" t="str">
            <v>GUAYAS</v>
          </cell>
          <cell r="T7872" t="str">
            <v>ITSACOURIER</v>
          </cell>
          <cell r="U7872" t="str">
            <v>FLEXNETUIO_GYE</v>
          </cell>
          <cell r="V7872">
            <v>1</v>
          </cell>
          <cell r="W7872">
            <v>1</v>
          </cell>
          <cell r="X7872" t="str">
            <v>FLEXNET ECUADOR - MDELIVERY</v>
          </cell>
          <cell r="Y7872" t="str">
            <v>CALLE 28 DE JUNIO S/N Y GARCIA MORENO ENTRADA LLANO GRANDE</v>
          </cell>
        </row>
        <row r="7873">
          <cell r="A7873" t="str">
            <v>2475600</v>
          </cell>
          <cell r="B7873">
            <v>478438</v>
          </cell>
          <cell r="C7873" t="str">
            <v>2475600</v>
          </cell>
          <cell r="D7873" t="str">
            <v>MDELIVERY</v>
          </cell>
          <cell r="E7873" t="str">
            <v>DESPACHO</v>
          </cell>
          <cell r="F7873" t="str">
            <v>NORMAL</v>
          </cell>
          <cell r="G7873" t="str">
            <v>FT75212</v>
          </cell>
          <cell r="H7873">
            <v>44908</v>
          </cell>
          <cell r="I7873" t="str">
            <v>ENTREGADO</v>
          </cell>
          <cell r="J7873">
            <v>44909</v>
          </cell>
          <cell r="K7873" t="str">
            <v xml:space="preserve">Myriam Granda_ADMINISTRACION WEB DEL ECUADOR ADMINWEB S A </v>
          </cell>
          <cell r="L7873" t="str">
            <v>Isla Pinzon N43 34 y tomas de berlanga Diagonal al cc riocentro es un edificio esquinero de vidrios azules</v>
          </cell>
          <cell r="M7873" t="str">
            <v>1792222621001</v>
          </cell>
          <cell r="N7873" t="str">
            <v>0992566128</v>
          </cell>
          <cell r="O7873" t="str">
            <v/>
          </cell>
          <cell r="P7873" t="str">
            <v>QUITO</v>
          </cell>
          <cell r="Q7873" t="str">
            <v>QUITO</v>
          </cell>
          <cell r="R7873" t="str">
            <v>PICHINCHA</v>
          </cell>
          <cell r="T7873" t="str">
            <v>FLEXTRANS UIO</v>
          </cell>
          <cell r="U7873" t="str">
            <v>FLEXNETUIO_LOCAL</v>
          </cell>
          <cell r="V7873">
            <v>1</v>
          </cell>
          <cell r="W7873">
            <v>1</v>
          </cell>
          <cell r="X7873" t="str">
            <v>FLEXNET ECUADOR - MDELIVERY</v>
          </cell>
          <cell r="Y7873" t="str">
            <v>CALLE 28 DE JUNIO S/N Y GARCIA MORENO ENTRADA LLANO GRANDE</v>
          </cell>
        </row>
        <row r="7874">
          <cell r="A7874" t="str">
            <v>2475570_1</v>
          </cell>
          <cell r="B7874">
            <v>478439</v>
          </cell>
          <cell r="C7874" t="str">
            <v>2475570_1</v>
          </cell>
          <cell r="D7874" t="str">
            <v>MDELIVERY</v>
          </cell>
          <cell r="E7874" t="str">
            <v>DESPACHO</v>
          </cell>
          <cell r="F7874" t="str">
            <v>NORMAL</v>
          </cell>
          <cell r="G7874" t="str">
            <v>FT75213</v>
          </cell>
          <cell r="H7874">
            <v>44908</v>
          </cell>
          <cell r="I7874" t="str">
            <v>ENTREGADO</v>
          </cell>
          <cell r="J7874">
            <v>44909</v>
          </cell>
          <cell r="K7874" t="str">
            <v xml:space="preserve">Eduardo Cajias_ELECTROLUX C A </v>
          </cell>
          <cell r="L7874" t="str">
            <v xml:space="preserve">AVENIDA REP DEL SALVADRO Y MOSCU EN EDIFICIO SAN SALVADOR PISO 6 </v>
          </cell>
          <cell r="M7874" t="str">
            <v>1790854035001</v>
          </cell>
          <cell r="N7874" t="str">
            <v>09981348511</v>
          </cell>
          <cell r="O7874" t="str">
            <v/>
          </cell>
          <cell r="P7874" t="str">
            <v>QUITO</v>
          </cell>
          <cell r="Q7874" t="str">
            <v>QUITO</v>
          </cell>
          <cell r="R7874" t="str">
            <v>PICHINCHA</v>
          </cell>
          <cell r="T7874" t="str">
            <v>FLEXTRANS UIO</v>
          </cell>
          <cell r="U7874" t="str">
            <v>FLEXNETUIO_LOCAL</v>
          </cell>
          <cell r="V7874">
            <v>1</v>
          </cell>
          <cell r="W7874">
            <v>1</v>
          </cell>
          <cell r="X7874" t="str">
            <v>FLEXNET ECUADOR - MDELIVERY</v>
          </cell>
          <cell r="Y7874" t="str">
            <v>CALLE 28 DE JUNIO S/N Y GARCIA MORENO ENTRADA LLANO GRANDE</v>
          </cell>
        </row>
        <row r="7875">
          <cell r="A7875" t="str">
            <v>2475601_1</v>
          </cell>
          <cell r="B7875">
            <v>478440</v>
          </cell>
          <cell r="C7875" t="str">
            <v>2475601_1</v>
          </cell>
          <cell r="D7875" t="str">
            <v>MDELIVERY</v>
          </cell>
          <cell r="E7875" t="str">
            <v>DESPACHO</v>
          </cell>
          <cell r="F7875" t="str">
            <v>NORMAL</v>
          </cell>
          <cell r="G7875" t="str">
            <v>FT75224</v>
          </cell>
          <cell r="H7875">
            <v>44908</v>
          </cell>
          <cell r="I7875" t="str">
            <v>ENTREGADO</v>
          </cell>
          <cell r="J7875">
            <v>44909</v>
          </cell>
          <cell r="K7875" t="str">
            <v xml:space="preserve">GABRIELA VACA_ LABORATORIOS SIEGFRIED S A </v>
          </cell>
          <cell r="L7875" t="str">
            <v>Av Republica de El Salvador N34 493 170135 Edificio Torre Gibraltar PB</v>
          </cell>
          <cell r="M7875" t="str">
            <v>1791897498001</v>
          </cell>
          <cell r="N7875" t="str">
            <v>024009600</v>
          </cell>
          <cell r="O7875" t="str">
            <v/>
          </cell>
          <cell r="P7875" t="str">
            <v>QUITO</v>
          </cell>
          <cell r="Q7875" t="str">
            <v>QUITO</v>
          </cell>
          <cell r="R7875" t="str">
            <v>PICHINCHA</v>
          </cell>
          <cell r="T7875" t="str">
            <v>FLEXTRANS UIO</v>
          </cell>
          <cell r="U7875" t="str">
            <v>FLEXNETUIO_LOCAL</v>
          </cell>
          <cell r="V7875">
            <v>1</v>
          </cell>
          <cell r="W7875">
            <v>1</v>
          </cell>
          <cell r="X7875" t="str">
            <v>FLEXNET ECUADOR - MDELIVERY</v>
          </cell>
          <cell r="Y7875" t="str">
            <v>CALLE 28 DE JUNIO S/N Y GARCIA MORENO ENTRADA LLANO GRANDE</v>
          </cell>
        </row>
        <row r="7876">
          <cell r="A7876" t="str">
            <v>2475579</v>
          </cell>
          <cell r="B7876">
            <v>478390</v>
          </cell>
          <cell r="C7876" t="str">
            <v>2475579</v>
          </cell>
          <cell r="D7876" t="str">
            <v>MDELIVERY</v>
          </cell>
          <cell r="E7876" t="str">
            <v>DESPACHO</v>
          </cell>
          <cell r="F7876" t="str">
            <v>EXPRESS</v>
          </cell>
          <cell r="G7876" t="str">
            <v>TS7898</v>
          </cell>
          <cell r="H7876">
            <v>44908</v>
          </cell>
          <cell r="I7876" t="str">
            <v>ENTREGADO</v>
          </cell>
          <cell r="J7876">
            <v>44908</v>
          </cell>
          <cell r="K7876" t="str">
            <v>GISELLE RODRIGUEZ_OPERADORA DE TURISMO ANDEANTRAVEL COMPANY CIA LTD</v>
          </cell>
          <cell r="L7876" t="str">
            <v>Guipuzcoa E13 117 Y LUGO LA FLORESTA</v>
          </cell>
          <cell r="M7876" t="str">
            <v>1791772091001</v>
          </cell>
          <cell r="N7876" t="str">
            <v>022228385</v>
          </cell>
          <cell r="O7876" t="str">
            <v/>
          </cell>
          <cell r="P7876" t="str">
            <v>QUITO</v>
          </cell>
          <cell r="Q7876" t="str">
            <v>QUITO</v>
          </cell>
          <cell r="R7876" t="str">
            <v>PICHINCHA</v>
          </cell>
          <cell r="T7876" t="str">
            <v>TRANSERVISS</v>
          </cell>
          <cell r="U7876" t="str">
            <v>FLEXNETUIO_LOCAL</v>
          </cell>
          <cell r="V7876">
            <v>1</v>
          </cell>
          <cell r="W7876">
            <v>1</v>
          </cell>
          <cell r="X7876" t="str">
            <v>FLEXNET ECUADOR - MDELIVERY</v>
          </cell>
          <cell r="Y7876" t="str">
            <v>CALLE 28 DE JUNIO S/N Y GARCIA MORENO ENTRADA LLANO GRANDE</v>
          </cell>
        </row>
        <row r="7877">
          <cell r="A7877" t="str">
            <v>2475580</v>
          </cell>
          <cell r="B7877">
            <v>478391</v>
          </cell>
          <cell r="C7877" t="str">
            <v>2475580</v>
          </cell>
          <cell r="D7877" t="str">
            <v>MDELIVERY</v>
          </cell>
          <cell r="E7877" t="str">
            <v>DESPACHO</v>
          </cell>
          <cell r="F7877" t="str">
            <v>EXPRESS</v>
          </cell>
          <cell r="G7877" t="str">
            <v>TS7899</v>
          </cell>
          <cell r="H7877">
            <v>44908</v>
          </cell>
          <cell r="I7877" t="str">
            <v>ENTREGADO</v>
          </cell>
          <cell r="J7877">
            <v>44908</v>
          </cell>
          <cell r="K7877" t="str">
            <v>cyntia porras mirelia guerrero_ASOCIACION DE PROFESORES PONTIFICIA UNIVERSISAD CATOLICA</v>
          </cell>
          <cell r="L7877" t="str">
            <v>av 12 de octubre y veintimilla</v>
          </cell>
          <cell r="M7877" t="str">
            <v>1791700341001</v>
          </cell>
          <cell r="N7877" t="str">
            <v>0998042380</v>
          </cell>
          <cell r="O7877" t="str">
            <v/>
          </cell>
          <cell r="P7877" t="str">
            <v>QUITO</v>
          </cell>
          <cell r="Q7877" t="str">
            <v>QUITO</v>
          </cell>
          <cell r="R7877" t="str">
            <v>PICHINCHA</v>
          </cell>
          <cell r="T7877" t="str">
            <v>TRANSERVISS</v>
          </cell>
          <cell r="U7877" t="str">
            <v>FLEXNETUIO_LOCAL</v>
          </cell>
          <cell r="V7877">
            <v>1</v>
          </cell>
          <cell r="W7877">
            <v>1</v>
          </cell>
          <cell r="X7877" t="str">
            <v>FLEXNET ECUADOR - MDELIVERY</v>
          </cell>
          <cell r="Y7877" t="str">
            <v>CALLE 28 DE JUNIO S/N Y GARCIA MORENO ENTRADA LLANO GRANDE</v>
          </cell>
        </row>
        <row r="7878">
          <cell r="A7878" t="str">
            <v>2475587</v>
          </cell>
          <cell r="B7878">
            <v>478392</v>
          </cell>
          <cell r="C7878" t="str">
            <v>2475587</v>
          </cell>
          <cell r="D7878" t="str">
            <v>MDELIVERY</v>
          </cell>
          <cell r="E7878" t="str">
            <v>DESPACHO</v>
          </cell>
          <cell r="F7878" t="str">
            <v>EXPRESS</v>
          </cell>
          <cell r="G7878" t="str">
            <v>TS7900</v>
          </cell>
          <cell r="H7878">
            <v>44908</v>
          </cell>
          <cell r="I7878" t="str">
            <v>ENTREGADO</v>
          </cell>
          <cell r="J7878">
            <v>44908</v>
          </cell>
          <cell r="K7878" t="str">
            <v xml:space="preserve">Aida Chalparizan_BEENGURION SECURITY CIA LTDA </v>
          </cell>
          <cell r="L7878" t="str">
            <v>Pasaje El Norte E10 10 y calle El Sol</v>
          </cell>
          <cell r="M7878" t="str">
            <v>1791432703001</v>
          </cell>
          <cell r="N7878" t="str">
            <v>0995724983</v>
          </cell>
          <cell r="O7878" t="str">
            <v/>
          </cell>
          <cell r="P7878" t="str">
            <v>QUITO</v>
          </cell>
          <cell r="Q7878" t="str">
            <v>QUITO</v>
          </cell>
          <cell r="R7878" t="str">
            <v>PICHINCHA</v>
          </cell>
          <cell r="T7878" t="str">
            <v>TRANSERVISS</v>
          </cell>
          <cell r="U7878" t="str">
            <v>FLEXNETUIO_LOCAL</v>
          </cell>
          <cell r="V7878">
            <v>1</v>
          </cell>
          <cell r="W7878">
            <v>1</v>
          </cell>
          <cell r="X7878" t="str">
            <v>FLEXNET ECUADOR - MDELIVERY</v>
          </cell>
          <cell r="Y7878" t="str">
            <v>CALLE 28 DE JUNIO S/N Y GARCIA MORENO ENTRADA LLANO GRANDE</v>
          </cell>
        </row>
        <row r="7879">
          <cell r="A7879" t="str">
            <v>2475598</v>
          </cell>
          <cell r="B7879">
            <v>478393</v>
          </cell>
          <cell r="C7879" t="str">
            <v>2475598</v>
          </cell>
          <cell r="D7879" t="str">
            <v>MDELIVERY</v>
          </cell>
          <cell r="E7879" t="str">
            <v>DESPACHO</v>
          </cell>
          <cell r="F7879" t="str">
            <v>EXPRESS</v>
          </cell>
          <cell r="G7879" t="str">
            <v>TS7901</v>
          </cell>
          <cell r="H7879">
            <v>44908</v>
          </cell>
          <cell r="I7879" t="str">
            <v>ENTREGADO</v>
          </cell>
          <cell r="J7879">
            <v>44908</v>
          </cell>
          <cell r="K7879" t="str">
            <v>CECILIA BASTIDAS KEVIN CARRION_BANCO INTERNACIONAL</v>
          </cell>
          <cell r="L7879" t="str">
            <v>PATRIA Y 9 DE OCTUBRE MATRIZ BANCO INTERNACIONAL AREA DE CORRESPONDENCIA</v>
          </cell>
          <cell r="M7879" t="str">
            <v>1790098354001</v>
          </cell>
          <cell r="N7879" t="str">
            <v>0987069659</v>
          </cell>
          <cell r="O7879" t="str">
            <v/>
          </cell>
          <cell r="P7879" t="str">
            <v>QUITO</v>
          </cell>
          <cell r="Q7879" t="str">
            <v>QUITO</v>
          </cell>
          <cell r="R7879" t="str">
            <v>PICHINCHA</v>
          </cell>
          <cell r="T7879" t="str">
            <v>TRANSERVISS</v>
          </cell>
          <cell r="U7879" t="str">
            <v>FLEXNETUIO_LOCAL</v>
          </cell>
          <cell r="V7879">
            <v>1</v>
          </cell>
          <cell r="W7879">
            <v>1</v>
          </cell>
          <cell r="X7879" t="str">
            <v>FLEXNET ECUADOR - MDELIVERY</v>
          </cell>
          <cell r="Y7879" t="str">
            <v>CALLE 28 DE JUNIO S/N Y GARCIA MORENO ENTRADA LLANO GRANDE</v>
          </cell>
        </row>
        <row r="7880">
          <cell r="A7880" t="str">
            <v>2475507</v>
          </cell>
          <cell r="B7880">
            <v>478394</v>
          </cell>
          <cell r="C7880" t="str">
            <v>2475507</v>
          </cell>
          <cell r="D7880" t="str">
            <v>MDELIVERY</v>
          </cell>
          <cell r="E7880" t="str">
            <v>DESPACHO</v>
          </cell>
          <cell r="F7880" t="str">
            <v>NORMAL</v>
          </cell>
          <cell r="G7880" t="str">
            <v>TF88745</v>
          </cell>
          <cell r="H7880">
            <v>44908</v>
          </cell>
          <cell r="I7880" t="str">
            <v>ENTREGADO</v>
          </cell>
          <cell r="J7880">
            <v>44909</v>
          </cell>
          <cell r="K7880" t="str">
            <v>ERIC MERCADO O PEDRO ILLESCAS_CARLOS ALFREDO SOLORZANO ORTIZ</v>
          </cell>
          <cell r="L7880" t="str">
            <v>CIUDADELA 9 DE OCTUBRE CALLE TERCERA VILLA 306 Y AVENIDA TERCERA CASA DE 2 PISOS CON REJAS BLANCAS SUR DE LA CIUDAD</v>
          </cell>
          <cell r="M7880" t="str">
            <v>0965420953001</v>
          </cell>
          <cell r="N7880" t="str">
            <v>0995801473</v>
          </cell>
          <cell r="O7880" t="str">
            <v/>
          </cell>
          <cell r="P7880" t="str">
            <v>GUAYAQUIL</v>
          </cell>
          <cell r="Q7880" t="str">
            <v>GUAYAQUIL</v>
          </cell>
          <cell r="R7880" t="str">
            <v>GUAYAS</v>
          </cell>
          <cell r="T7880" t="str">
            <v>ITSACOURIER</v>
          </cell>
          <cell r="U7880" t="str">
            <v>FLEXNETUIO_GYE</v>
          </cell>
          <cell r="V7880">
            <v>1</v>
          </cell>
          <cell r="W7880">
            <v>1</v>
          </cell>
          <cell r="X7880" t="str">
            <v>FLEXNET ECUADOR - MDELIVERY</v>
          </cell>
          <cell r="Y7880" t="str">
            <v>CALLE 28 DE JUNIO S/N Y GARCIA MORENO ENTRADA LLANO GRANDE</v>
          </cell>
        </row>
        <row r="7881">
          <cell r="A7881" t="str">
            <v>2475508</v>
          </cell>
          <cell r="B7881">
            <v>478395</v>
          </cell>
          <cell r="C7881" t="str">
            <v>2475508</v>
          </cell>
          <cell r="D7881" t="str">
            <v>MDELIVERY</v>
          </cell>
          <cell r="E7881" t="str">
            <v>DESPACHO</v>
          </cell>
          <cell r="F7881" t="str">
            <v>NORMAL</v>
          </cell>
          <cell r="G7881" t="str">
            <v>TF88744</v>
          </cell>
          <cell r="H7881">
            <v>44908</v>
          </cell>
          <cell r="I7881" t="str">
            <v>ENTREGADO</v>
          </cell>
          <cell r="J7881">
            <v>44909</v>
          </cell>
          <cell r="K7881" t="str">
            <v>ERIC MERCADO O PEDRO ILLESCAS_JONATHAN BRYAN GUISTAN ALVARADO</v>
          </cell>
          <cell r="L7881" t="str">
            <v>CIUDADELA 9 DE OCTUBRE CALLE TERCERA VILLA 306 Y AVENIDA TERCERA CASA DE 2 PISOS CON REJAS BLANCAS SUR DE LA CIUDAD</v>
          </cell>
          <cell r="M7881" t="str">
            <v>0953348661001</v>
          </cell>
          <cell r="N7881" t="str">
            <v>0995801473</v>
          </cell>
          <cell r="O7881" t="str">
            <v/>
          </cell>
          <cell r="P7881" t="str">
            <v>GUAYAQUIL</v>
          </cell>
          <cell r="Q7881" t="str">
            <v>GUAYAQUIL</v>
          </cell>
          <cell r="R7881" t="str">
            <v>GUAYAS</v>
          </cell>
          <cell r="T7881" t="str">
            <v>ITSACOURIER</v>
          </cell>
          <cell r="U7881" t="str">
            <v>FLEXNETUIO_GYE</v>
          </cell>
          <cell r="V7881">
            <v>1</v>
          </cell>
          <cell r="W7881">
            <v>1</v>
          </cell>
          <cell r="X7881" t="str">
            <v>FLEXNET ECUADOR - MDELIVERY</v>
          </cell>
          <cell r="Y7881" t="str">
            <v>CALLE 28 DE JUNIO S/N Y GARCIA MORENO ENTRADA LLANO GRANDE</v>
          </cell>
        </row>
        <row r="7882">
          <cell r="A7882" t="str">
            <v>2475510</v>
          </cell>
          <cell r="B7882">
            <v>478396</v>
          </cell>
          <cell r="C7882" t="str">
            <v>2475510</v>
          </cell>
          <cell r="D7882" t="str">
            <v>MDELIVERY</v>
          </cell>
          <cell r="E7882" t="str">
            <v>DESPACHO</v>
          </cell>
          <cell r="F7882" t="str">
            <v>NORMAL</v>
          </cell>
          <cell r="G7882" t="str">
            <v>031080002475510</v>
          </cell>
          <cell r="H7882">
            <v>44908</v>
          </cell>
          <cell r="I7882" t="str">
            <v>ENTREGADO</v>
          </cell>
          <cell r="J7882">
            <v>44910</v>
          </cell>
          <cell r="K7882" t="str">
            <v>GRANIZO HUILCA GERARDO MOISES_GRANIZO HUILCA GERARDO MOISES</v>
          </cell>
          <cell r="L7882" t="str">
            <v>Av Abraham calazacon Centro de revicion vehicular CRV En la garita de guardia de monitoreo de camara por favor o garita principal</v>
          </cell>
          <cell r="M7882" t="str">
            <v>1802759181001</v>
          </cell>
          <cell r="N7882" t="str">
            <v>095884876</v>
          </cell>
          <cell r="O7882" t="str">
            <v/>
          </cell>
          <cell r="P7882" t="str">
            <v>SANTO DOMINGO</v>
          </cell>
          <cell r="Q7882" t="str">
            <v>SANTO DOMINGO</v>
          </cell>
          <cell r="R7882" t="str">
            <v>SANTO DOMINGO DE LOS TSACHILAS</v>
          </cell>
          <cell r="T7882" t="str">
            <v>TRAMACO</v>
          </cell>
          <cell r="U7882" t="str">
            <v>FLEXNETUIO_PROVINCIA</v>
          </cell>
          <cell r="V7882">
            <v>1</v>
          </cell>
          <cell r="W7882">
            <v>1</v>
          </cell>
          <cell r="X7882" t="str">
            <v>FLEXNET ECUADOR - MDELIVERY</v>
          </cell>
          <cell r="Y7882" t="str">
            <v>CALLE 28 DE JUNIO S/N Y GARCIA MORENO ENTRADA LLANO GRANDE</v>
          </cell>
        </row>
        <row r="7883">
          <cell r="A7883" t="str">
            <v>2475511</v>
          </cell>
          <cell r="B7883">
            <v>478397</v>
          </cell>
          <cell r="C7883" t="str">
            <v>2475511</v>
          </cell>
          <cell r="D7883" t="str">
            <v>MDELIVERY</v>
          </cell>
          <cell r="E7883" t="str">
            <v>DESPACHO</v>
          </cell>
          <cell r="F7883" t="str">
            <v>NORMAL</v>
          </cell>
          <cell r="G7883" t="str">
            <v>TF88743</v>
          </cell>
          <cell r="H7883">
            <v>44908</v>
          </cell>
          <cell r="I7883" t="str">
            <v>ENTREGADO</v>
          </cell>
          <cell r="J7883">
            <v>44909</v>
          </cell>
          <cell r="K7883" t="str">
            <v xml:space="preserve">TATIANA DENNISE TUBAY GUERRERO_BANCO GUAYAQUIL S A </v>
          </cell>
          <cell r="L7883" t="str">
            <v xml:space="preserve"> GUAYAS GUAYAQUIL Pichincha y P Ycaza Guayaquil </v>
          </cell>
          <cell r="M7883" t="str">
            <v>0990049459001</v>
          </cell>
          <cell r="N7883" t="str">
            <v>980801344</v>
          </cell>
          <cell r="O7883" t="str">
            <v/>
          </cell>
          <cell r="P7883" t="str">
            <v>GUAYAQUIL</v>
          </cell>
          <cell r="Q7883" t="str">
            <v>GUAYAQUIL</v>
          </cell>
          <cell r="R7883" t="str">
            <v>GUAYAS</v>
          </cell>
          <cell r="T7883" t="str">
            <v>ITSACOURIER</v>
          </cell>
          <cell r="U7883" t="str">
            <v>FLEXNETUIO_GYE</v>
          </cell>
          <cell r="V7883">
            <v>1</v>
          </cell>
          <cell r="W7883">
            <v>1</v>
          </cell>
          <cell r="X7883" t="str">
            <v>FLEXNET ECUADOR - MDELIVERY</v>
          </cell>
          <cell r="Y7883" t="str">
            <v>CALLE 28 DE JUNIO S/N Y GARCIA MORENO ENTRADA LLANO GRANDE</v>
          </cell>
        </row>
        <row r="7884">
          <cell r="A7884" t="str">
            <v>2475513</v>
          </cell>
          <cell r="B7884">
            <v>478398</v>
          </cell>
          <cell r="C7884" t="str">
            <v>2475513</v>
          </cell>
          <cell r="D7884" t="str">
            <v>MDELIVERY</v>
          </cell>
          <cell r="E7884" t="str">
            <v>DESPACHO</v>
          </cell>
          <cell r="F7884" t="str">
            <v>NORMAL</v>
          </cell>
          <cell r="G7884" t="str">
            <v>FT75209/031080002475513</v>
          </cell>
          <cell r="H7884">
            <v>44908</v>
          </cell>
          <cell r="I7884" t="str">
            <v>INCIDENCIA</v>
          </cell>
          <cell r="J7884">
            <v>44911</v>
          </cell>
          <cell r="K7884" t="str">
            <v>CRISTIAN STALIN SEGOVIA MORALES_CRISTIAN STALIN SEGOVIA MORALES</v>
          </cell>
          <cell r="L7884" t="str">
            <v xml:space="preserve">MARIANA DE JESÚS CALLE VANCOUVER CON ITALIA EDIFICIO GARCIAS BUENO </v>
          </cell>
          <cell r="M7884" t="str">
            <v>1722341086001</v>
          </cell>
          <cell r="N7884" t="str">
            <v>0969055611</v>
          </cell>
          <cell r="P7884" t="str">
            <v>QUITO</v>
          </cell>
          <cell r="Q7884" t="str">
            <v>QUITO</v>
          </cell>
          <cell r="R7884" t="str">
            <v>PICHINCHA</v>
          </cell>
          <cell r="T7884" t="str">
            <v>TRAMACO</v>
          </cell>
          <cell r="U7884" t="str">
            <v>FLEXNETUIO_LOCAL</v>
          </cell>
          <cell r="V7884">
            <v>1</v>
          </cell>
          <cell r="W7884">
            <v>1</v>
          </cell>
          <cell r="X7884" t="str">
            <v>FLEXNET ECUADOR - MDELIVERY</v>
          </cell>
          <cell r="Y7884" t="str">
            <v>CALLE 28 DE JUNIO S/N Y GARCIA MORENO ENTRADA LLANO GRANDE</v>
          </cell>
        </row>
        <row r="7885">
          <cell r="A7885" t="str">
            <v>2475514</v>
          </cell>
          <cell r="B7885">
            <v>478399</v>
          </cell>
          <cell r="C7885" t="str">
            <v>2475514</v>
          </cell>
          <cell r="D7885" t="str">
            <v>MDELIVERY</v>
          </cell>
          <cell r="E7885" t="str">
            <v>DESPACHO</v>
          </cell>
          <cell r="F7885" t="str">
            <v>NORMAL</v>
          </cell>
          <cell r="G7885" t="str">
            <v>FT75220</v>
          </cell>
          <cell r="H7885">
            <v>44908</v>
          </cell>
          <cell r="I7885" t="str">
            <v>ENTREGADO</v>
          </cell>
          <cell r="J7885">
            <v>44909</v>
          </cell>
          <cell r="K7885" t="str">
            <v>ANDREA CARATE_PRODUCTOS INNOVADORES PROALMEX CIA LTDA</v>
          </cell>
          <cell r="L7885" t="str">
            <v>Hernando de Magallanes Oe7 a y Juan de Dios Martinez LLAMAR AL CONTACTO</v>
          </cell>
          <cell r="M7885" t="str">
            <v>0190393712001</v>
          </cell>
          <cell r="N7885" t="str">
            <v>0983379017</v>
          </cell>
          <cell r="O7885" t="str">
            <v/>
          </cell>
          <cell r="P7885" t="str">
            <v>QUITO</v>
          </cell>
          <cell r="Q7885" t="str">
            <v>QUITO</v>
          </cell>
          <cell r="R7885" t="str">
            <v>PICHINCHA</v>
          </cell>
          <cell r="T7885" t="str">
            <v>FLEXTRANS UIO</v>
          </cell>
          <cell r="U7885" t="str">
            <v>FLEXNETUIO_LOCAL</v>
          </cell>
          <cell r="V7885">
            <v>1</v>
          </cell>
          <cell r="W7885">
            <v>1</v>
          </cell>
          <cell r="X7885" t="str">
            <v>FLEXNET ECUADOR - MDELIVERY</v>
          </cell>
          <cell r="Y7885" t="str">
            <v>CALLE 28 DE JUNIO S/N Y GARCIA MORENO ENTRADA LLANO GRANDE</v>
          </cell>
        </row>
        <row r="7886">
          <cell r="A7886" t="str">
            <v>2475515</v>
          </cell>
          <cell r="B7886">
            <v>478400</v>
          </cell>
          <cell r="C7886" t="str">
            <v>2475515</v>
          </cell>
          <cell r="D7886" t="str">
            <v>MDELIVERY</v>
          </cell>
          <cell r="E7886" t="str">
            <v>DESPACHO</v>
          </cell>
          <cell r="F7886" t="str">
            <v>NORMAL</v>
          </cell>
          <cell r="G7886" t="str">
            <v>TF88742</v>
          </cell>
          <cell r="H7886">
            <v>44908</v>
          </cell>
          <cell r="I7886" t="str">
            <v>ENTREGADO</v>
          </cell>
          <cell r="J7886">
            <v>44909</v>
          </cell>
          <cell r="K7886" t="str">
            <v xml:space="preserve">Antonela Macias_TELCONET S A </v>
          </cell>
          <cell r="L7886" t="str">
            <v xml:space="preserve"> KENNEDY NORTE MZ 109 SOLAR 21 A TRAS DE MI JUGUETERIA GUAYAQUIL GUAYAQUIL GUAYAS </v>
          </cell>
          <cell r="M7886" t="str">
            <v>0991327371001</v>
          </cell>
          <cell r="N7886" t="str">
            <v>994325822</v>
          </cell>
          <cell r="O7886" t="str">
            <v/>
          </cell>
          <cell r="P7886" t="str">
            <v>GUAYAQUIL</v>
          </cell>
          <cell r="Q7886" t="str">
            <v>GUAYAQUIL</v>
          </cell>
          <cell r="R7886" t="str">
            <v>GUAYAS</v>
          </cell>
          <cell r="T7886" t="str">
            <v>ITSACOURIER</v>
          </cell>
          <cell r="U7886" t="str">
            <v>FLEXNETUIO_GYE</v>
          </cell>
          <cell r="V7886">
            <v>1</v>
          </cell>
          <cell r="W7886">
            <v>1</v>
          </cell>
          <cell r="X7886" t="str">
            <v>FLEXNET ECUADOR - MDELIVERY</v>
          </cell>
          <cell r="Y7886" t="str">
            <v>CALLE 28 DE JUNIO S/N Y GARCIA MORENO ENTRADA LLANO GRANDE</v>
          </cell>
        </row>
        <row r="7887">
          <cell r="A7887" t="str">
            <v>2475516</v>
          </cell>
          <cell r="B7887">
            <v>478401</v>
          </cell>
          <cell r="C7887" t="str">
            <v>2475516</v>
          </cell>
          <cell r="D7887" t="str">
            <v>MDELIVERY</v>
          </cell>
          <cell r="E7887" t="str">
            <v>DESPACHO</v>
          </cell>
          <cell r="F7887" t="str">
            <v>NORMAL</v>
          </cell>
          <cell r="G7887" t="str">
            <v>TF88756</v>
          </cell>
          <cell r="H7887">
            <v>44908</v>
          </cell>
          <cell r="I7887" t="str">
            <v>ENTREGADO</v>
          </cell>
          <cell r="J7887">
            <v>44909</v>
          </cell>
          <cell r="K7887" t="str">
            <v>CECILIA ZUNIGA VERA o VIVIANA CANTOS_BANCO DEL PACIFICO</v>
          </cell>
          <cell r="L7887" t="str">
            <v>P ICAZA 200 Y PEDRO CARBO MATRIZ BANCO DEL PACIFICO PISO 5 AREA OPERACIONES INTEGRALES DEPARTAMENTO COMERCIO EXTERIOR FRENTE A LOS BANOS DEL 5TO PISO</v>
          </cell>
          <cell r="M7887" t="str">
            <v>0990005737001</v>
          </cell>
          <cell r="N7887" t="str">
            <v>0984224270/0987900881</v>
          </cell>
          <cell r="O7887" t="str">
            <v/>
          </cell>
          <cell r="P7887" t="str">
            <v>GUAYAQUIL</v>
          </cell>
          <cell r="Q7887" t="str">
            <v>GUAYAQUIL</v>
          </cell>
          <cell r="R7887" t="str">
            <v>GUAYAS</v>
          </cell>
          <cell r="T7887" t="str">
            <v>ITSACOURIER</v>
          </cell>
          <cell r="U7887" t="str">
            <v>FLEXNETUIO_GYE</v>
          </cell>
          <cell r="V7887">
            <v>1</v>
          </cell>
          <cell r="W7887">
            <v>1</v>
          </cell>
          <cell r="X7887" t="str">
            <v>FLEXNET ECUADOR - MDELIVERY</v>
          </cell>
          <cell r="Y7887" t="str">
            <v>CALLE 28 DE JUNIO S/N Y GARCIA MORENO ENTRADA LLANO GRANDE</v>
          </cell>
        </row>
        <row r="7888">
          <cell r="A7888" t="str">
            <v>2475517</v>
          </cell>
          <cell r="B7888">
            <v>478402</v>
          </cell>
          <cell r="C7888" t="str">
            <v>2475517</v>
          </cell>
          <cell r="D7888" t="str">
            <v>MDELIVERY</v>
          </cell>
          <cell r="E7888" t="str">
            <v>DESPACHO</v>
          </cell>
          <cell r="F7888" t="str">
            <v>NORMAL</v>
          </cell>
          <cell r="G7888" t="str">
            <v>031080002475517</v>
          </cell>
          <cell r="H7888">
            <v>44908</v>
          </cell>
          <cell r="I7888" t="str">
            <v>ENTREGADO</v>
          </cell>
          <cell r="J7888">
            <v>44911</v>
          </cell>
          <cell r="K7888" t="str">
            <v>JOSE RODAS_ASOCIACION DE EMPLEADOS MUNICIPALES</v>
          </cell>
          <cell r="L7888" t="str">
            <v>GRAN COLOMBIA Y 3 DE NOVIEMBRE EN EL MUNICIPIO DE GUALACEO</v>
          </cell>
          <cell r="M7888" t="str">
            <v>0190304612001</v>
          </cell>
          <cell r="N7888" t="str">
            <v>0998167078</v>
          </cell>
          <cell r="O7888" t="str">
            <v/>
          </cell>
          <cell r="P7888" t="str">
            <v>GUALACEO</v>
          </cell>
          <cell r="Q7888" t="str">
            <v>GUALACEO</v>
          </cell>
          <cell r="R7888" t="str">
            <v>AZUAY</v>
          </cell>
          <cell r="T7888" t="str">
            <v>TRAMACO</v>
          </cell>
          <cell r="U7888" t="str">
            <v>FLEXNETUIO_PROVINCIA</v>
          </cell>
          <cell r="V7888">
            <v>1</v>
          </cell>
          <cell r="W7888">
            <v>1</v>
          </cell>
          <cell r="X7888" t="str">
            <v>FLEXNET ECUADOR - MDELIVERY</v>
          </cell>
          <cell r="Y7888" t="str">
            <v>CALLE 28 DE JUNIO S/N Y GARCIA MORENO ENTRADA LLANO GRANDE</v>
          </cell>
        </row>
        <row r="7889">
          <cell r="A7889" t="str">
            <v>2475518</v>
          </cell>
          <cell r="B7889">
            <v>478403</v>
          </cell>
          <cell r="C7889" t="str">
            <v>2475518</v>
          </cell>
          <cell r="D7889" t="str">
            <v>MDELIVERY</v>
          </cell>
          <cell r="E7889" t="str">
            <v>DESPACHO</v>
          </cell>
          <cell r="F7889" t="str">
            <v>NORMAL</v>
          </cell>
          <cell r="G7889" t="str">
            <v>031080002475518</v>
          </cell>
          <cell r="H7889">
            <v>44908</v>
          </cell>
          <cell r="I7889" t="str">
            <v>ENTREGADO</v>
          </cell>
          <cell r="J7889">
            <v>44909</v>
          </cell>
          <cell r="K7889" t="str">
            <v>ROSSANA BASURTO_SINDICATO UNICO DE OBREROS MUNICIPALES DEL CANTON</v>
          </cell>
          <cell r="L7889" t="str">
            <v>Calle Bolivar y primero de mayo frente al parque central oficina comisaria Municipal</v>
          </cell>
          <cell r="M7889" t="str">
            <v>1391742452001</v>
          </cell>
          <cell r="N7889" t="str">
            <v>0958876527</v>
          </cell>
          <cell r="O7889" t="str">
            <v/>
          </cell>
          <cell r="P7889" t="str">
            <v>TOSAGUA</v>
          </cell>
          <cell r="Q7889" t="str">
            <v>TOSAGUA</v>
          </cell>
          <cell r="R7889" t="str">
            <v>MANABI</v>
          </cell>
          <cell r="T7889" t="str">
            <v>TRAMACO</v>
          </cell>
          <cell r="U7889" t="str">
            <v>FLEXNETUIO_PROVINCIA</v>
          </cell>
          <cell r="V7889">
            <v>1</v>
          </cell>
          <cell r="W7889">
            <v>1</v>
          </cell>
          <cell r="X7889" t="str">
            <v>FLEXNET ECUADOR - MDELIVERY</v>
          </cell>
          <cell r="Y7889" t="str">
            <v>CALLE 28 DE JUNIO S/N Y GARCIA MORENO ENTRADA LLANO GRANDE</v>
          </cell>
        </row>
        <row r="7890">
          <cell r="A7890" t="str">
            <v>2475519</v>
          </cell>
          <cell r="B7890">
            <v>478404</v>
          </cell>
          <cell r="C7890" t="str">
            <v>2475519</v>
          </cell>
          <cell r="D7890" t="str">
            <v>MDELIVERY</v>
          </cell>
          <cell r="E7890" t="str">
            <v>DESPACHO</v>
          </cell>
          <cell r="F7890" t="str">
            <v>NORMAL</v>
          </cell>
          <cell r="G7890" t="str">
            <v>FT75218</v>
          </cell>
          <cell r="H7890">
            <v>44908</v>
          </cell>
          <cell r="I7890" t="str">
            <v>ENTREGADO</v>
          </cell>
          <cell r="J7890">
            <v>44909</v>
          </cell>
          <cell r="K7890" t="str">
            <v>JENNIFER SOLORZANO_ BANCO PICHINCHA CA</v>
          </cell>
          <cell r="L7890" t="str">
            <v>Av Portugal y 6 de Diciembre agencia banco pichincha</v>
          </cell>
          <cell r="M7890" t="str">
            <v>1790010937001</v>
          </cell>
          <cell r="N7890" t="str">
            <v>0979237563</v>
          </cell>
          <cell r="O7890" t="str">
            <v/>
          </cell>
          <cell r="P7890" t="str">
            <v>QUITO</v>
          </cell>
          <cell r="Q7890" t="str">
            <v>QUITO</v>
          </cell>
          <cell r="R7890" t="str">
            <v>PICHINCHA</v>
          </cell>
          <cell r="T7890" t="str">
            <v>FLEXTRANS UIO</v>
          </cell>
          <cell r="U7890" t="str">
            <v>FLEXNETUIO_LOCAL</v>
          </cell>
          <cell r="V7890">
            <v>1</v>
          </cell>
          <cell r="W7890">
            <v>1</v>
          </cell>
          <cell r="X7890" t="str">
            <v>FLEXNET ECUADOR - MDELIVERY</v>
          </cell>
          <cell r="Y7890" t="str">
            <v>CALLE 28 DE JUNIO S/N Y GARCIA MORENO ENTRADA LLANO GRANDE</v>
          </cell>
        </row>
        <row r="7891">
          <cell r="A7891" t="str">
            <v>2475522</v>
          </cell>
          <cell r="B7891">
            <v>478405</v>
          </cell>
          <cell r="C7891" t="str">
            <v>2475522</v>
          </cell>
          <cell r="D7891" t="str">
            <v>MDELIVERY</v>
          </cell>
          <cell r="E7891" t="str">
            <v>DESPACHO</v>
          </cell>
          <cell r="F7891" t="str">
            <v>NORMAL</v>
          </cell>
          <cell r="G7891" t="str">
            <v>FT75210</v>
          </cell>
          <cell r="H7891">
            <v>44908</v>
          </cell>
          <cell r="I7891" t="str">
            <v>ENTREGADO</v>
          </cell>
          <cell r="J7891">
            <v>44909</v>
          </cell>
          <cell r="K7891" t="str">
            <v>ERICK GONZALO URBANO CHAVEZ_ERICK GONZALO URBANO CHAVEZ</v>
          </cell>
          <cell r="L7891" t="str">
            <v>TUMBACO SECTOR TOLA CHICA GUABOS S N A DOS CUADRAS DE LA RUTA VIVA</v>
          </cell>
          <cell r="M7891" t="str">
            <v>1708975915001</v>
          </cell>
          <cell r="N7891" t="str">
            <v>0958856544</v>
          </cell>
          <cell r="O7891" t="str">
            <v/>
          </cell>
          <cell r="P7891" t="str">
            <v>QUITO</v>
          </cell>
          <cell r="Q7891" t="str">
            <v>QUITO</v>
          </cell>
          <cell r="R7891" t="str">
            <v>PICHINCHA</v>
          </cell>
          <cell r="T7891" t="str">
            <v>FLEXTRANS UIO</v>
          </cell>
          <cell r="U7891" t="str">
            <v>FLEXNETUIO_LOCAL</v>
          </cell>
          <cell r="V7891">
            <v>1</v>
          </cell>
          <cell r="W7891">
            <v>1</v>
          </cell>
          <cell r="X7891" t="str">
            <v>FLEXNET ECUADOR - MDELIVERY</v>
          </cell>
          <cell r="Y7891" t="str">
            <v>CALLE 28 DE JUNIO S/N Y GARCIA MORENO ENTRADA LLANO GRANDE</v>
          </cell>
        </row>
        <row r="7892">
          <cell r="A7892" t="str">
            <v>2475523</v>
          </cell>
          <cell r="B7892">
            <v>478406</v>
          </cell>
          <cell r="C7892" t="str">
            <v>2475523</v>
          </cell>
          <cell r="D7892" t="str">
            <v>MDELIVERY</v>
          </cell>
          <cell r="E7892" t="str">
            <v>DESPACHO</v>
          </cell>
          <cell r="F7892" t="str">
            <v>NORMAL</v>
          </cell>
          <cell r="G7892" t="str">
            <v>FT75219</v>
          </cell>
          <cell r="H7892">
            <v>44908</v>
          </cell>
          <cell r="I7892" t="str">
            <v>ENTREGADO</v>
          </cell>
          <cell r="J7892">
            <v>44909</v>
          </cell>
          <cell r="K7892" t="str">
            <v>ISABEL SAMANIEGO_NESTLE ECUADOR S A</v>
          </cell>
          <cell r="L7892" t="str">
            <v>AV SIMON BOLIVAR S N Y VIA NAYON COMPLEJO CORPORATIVO EKOPARK TORRE 2 NESTLE</v>
          </cell>
          <cell r="M7892" t="str">
            <v>0990032246001</v>
          </cell>
          <cell r="N7892" t="str">
            <v>0987145008</v>
          </cell>
          <cell r="O7892" t="str">
            <v/>
          </cell>
          <cell r="P7892" t="str">
            <v>QUITO</v>
          </cell>
          <cell r="Q7892" t="str">
            <v>QUITO</v>
          </cell>
          <cell r="R7892" t="str">
            <v>PICHINCHA</v>
          </cell>
          <cell r="T7892" t="str">
            <v>FLEXTRANS UIO</v>
          </cell>
          <cell r="U7892" t="str">
            <v>FLEXNETUIO_LOCAL</v>
          </cell>
          <cell r="V7892">
            <v>1</v>
          </cell>
          <cell r="W7892">
            <v>1</v>
          </cell>
          <cell r="X7892" t="str">
            <v>FLEXNET ECUADOR - MDELIVERY</v>
          </cell>
          <cell r="Y7892" t="str">
            <v>CALLE 28 DE JUNIO S/N Y GARCIA MORENO ENTRADA LLANO GRANDE</v>
          </cell>
        </row>
        <row r="7893">
          <cell r="A7893" t="str">
            <v>2475524</v>
          </cell>
          <cell r="B7893">
            <v>478407</v>
          </cell>
          <cell r="C7893" t="str">
            <v>2475524</v>
          </cell>
          <cell r="D7893" t="str">
            <v>MDELIVERY</v>
          </cell>
          <cell r="E7893" t="str">
            <v>DESPACHO</v>
          </cell>
          <cell r="F7893" t="str">
            <v>NORMAL</v>
          </cell>
          <cell r="G7893" t="str">
            <v>IC3831</v>
          </cell>
          <cell r="H7893">
            <v>44908</v>
          </cell>
          <cell r="I7893" t="str">
            <v>ENTREGADO</v>
          </cell>
          <cell r="J7893">
            <v>44909</v>
          </cell>
          <cell r="K7893" t="str">
            <v xml:space="preserve">Veronica Matute_JOTASERV S A S </v>
          </cell>
          <cell r="L7893" t="str">
            <v>Av EspaNa y Valencia esquina Oficinas EASA</v>
          </cell>
          <cell r="M7893" t="str">
            <v>0190494993001</v>
          </cell>
          <cell r="N7893" t="str">
            <v>0994661061</v>
          </cell>
          <cell r="O7893" t="str">
            <v/>
          </cell>
          <cell r="P7893" t="str">
            <v>CUENCA</v>
          </cell>
          <cell r="Q7893" t="str">
            <v>CUENCA</v>
          </cell>
          <cell r="R7893" t="str">
            <v>AZUAY</v>
          </cell>
          <cell r="T7893" t="str">
            <v>ITSACOURIER</v>
          </cell>
          <cell r="U7893" t="str">
            <v>FLEXNETUIO_PROVINCIA</v>
          </cell>
          <cell r="V7893">
            <v>1</v>
          </cell>
          <cell r="W7893">
            <v>1</v>
          </cell>
          <cell r="X7893" t="str">
            <v>FLEXNET ECUADOR - MDELIVERY</v>
          </cell>
          <cell r="Y7893" t="str">
            <v>CALLE 28 DE JUNIO S/N Y GARCIA MORENO ENTRADA LLANO GRANDE</v>
          </cell>
        </row>
        <row r="7894">
          <cell r="A7894" t="str">
            <v>2475526</v>
          </cell>
          <cell r="B7894">
            <v>478408</v>
          </cell>
          <cell r="C7894" t="str">
            <v>2475526</v>
          </cell>
          <cell r="D7894" t="str">
            <v>MDELIVERY</v>
          </cell>
          <cell r="E7894" t="str">
            <v>DESPACHO</v>
          </cell>
          <cell r="F7894" t="str">
            <v>NORMAL</v>
          </cell>
          <cell r="G7894" t="str">
            <v>031080002475526</v>
          </cell>
          <cell r="H7894">
            <v>44908</v>
          </cell>
          <cell r="I7894" t="str">
            <v>ENTREGADO</v>
          </cell>
          <cell r="J7894">
            <v>44909</v>
          </cell>
          <cell r="K7894" t="str">
            <v>MARIA EUGENIA SACON ZAMBRANO_MARIA EUGENIA SACON ZAMBRANO</v>
          </cell>
          <cell r="L7894" t="str">
            <v>PORTON DEL RIO URBANIZACION EL MANANTIAL CASA 52 POR EL HOSPITAL SALUDESA</v>
          </cell>
          <cell r="M7894" t="str">
            <v>1709005258001</v>
          </cell>
          <cell r="N7894" t="str">
            <v>0959438303</v>
          </cell>
          <cell r="O7894" t="str">
            <v/>
          </cell>
          <cell r="P7894" t="str">
            <v>SANTO DOMINGO</v>
          </cell>
          <cell r="Q7894" t="str">
            <v>SANTO DOMINGO</v>
          </cell>
          <cell r="R7894" t="str">
            <v>SANTO DOMINGO DE LOS TSACHILAS</v>
          </cell>
          <cell r="T7894" t="str">
            <v>TRAMACO</v>
          </cell>
          <cell r="U7894" t="str">
            <v>FLEXNETUIO_PROVINCIA</v>
          </cell>
          <cell r="V7894">
            <v>1</v>
          </cell>
          <cell r="W7894">
            <v>1</v>
          </cell>
          <cell r="X7894" t="str">
            <v>FLEXNET ECUADOR - MDELIVERY</v>
          </cell>
          <cell r="Y7894" t="str">
            <v>CALLE 28 DE JUNIO S/N Y GARCIA MORENO ENTRADA LLANO GRANDE</v>
          </cell>
        </row>
        <row r="7895">
          <cell r="A7895" t="str">
            <v>2475527</v>
          </cell>
          <cell r="B7895">
            <v>478409</v>
          </cell>
          <cell r="C7895" t="str">
            <v>2475527</v>
          </cell>
          <cell r="D7895" t="str">
            <v>MDELIVERY</v>
          </cell>
          <cell r="E7895" t="str">
            <v>DESPACHO</v>
          </cell>
          <cell r="F7895" t="str">
            <v>NORMAL</v>
          </cell>
          <cell r="G7895" t="str">
            <v>IC3833</v>
          </cell>
          <cell r="H7895">
            <v>44908</v>
          </cell>
          <cell r="I7895" t="str">
            <v>ENTREGADO</v>
          </cell>
          <cell r="J7895">
            <v>44909</v>
          </cell>
          <cell r="K7895" t="str">
            <v xml:space="preserve">MARJORIE BARZALLO_GICRO INDUSTRIAS Y COMERCIO RIOS Y ORTIZ CIA LTDA </v>
          </cell>
          <cell r="L7895" t="str">
            <v>JAIME ROLDOS EDIFICIO EL CONSORCIO OFICINA 410</v>
          </cell>
          <cell r="M7895" t="str">
            <v>0190470415001</v>
          </cell>
          <cell r="N7895" t="str">
            <v>0963042508</v>
          </cell>
          <cell r="O7895" t="str">
            <v/>
          </cell>
          <cell r="P7895" t="str">
            <v>CUENCA</v>
          </cell>
          <cell r="Q7895" t="str">
            <v>CUENCA</v>
          </cell>
          <cell r="R7895" t="str">
            <v>AZUAY</v>
          </cell>
          <cell r="T7895" t="str">
            <v>ITSACOURIER</v>
          </cell>
          <cell r="U7895" t="str">
            <v>FLEXNETUIO_PROVINCIA</v>
          </cell>
          <cell r="V7895">
            <v>1</v>
          </cell>
          <cell r="W7895">
            <v>1</v>
          </cell>
          <cell r="X7895" t="str">
            <v>FLEXNET ECUADOR - MDELIVERY</v>
          </cell>
          <cell r="Y7895" t="str">
            <v>CALLE 28 DE JUNIO S/N Y GARCIA MORENO ENTRADA LLANO GRANDE</v>
          </cell>
        </row>
        <row r="7896">
          <cell r="A7896" t="str">
            <v>2475529</v>
          </cell>
          <cell r="B7896">
            <v>478410</v>
          </cell>
          <cell r="C7896" t="str">
            <v>2475529</v>
          </cell>
          <cell r="D7896" t="str">
            <v>MDELIVERY</v>
          </cell>
          <cell r="E7896" t="str">
            <v>DESPACHO</v>
          </cell>
          <cell r="F7896" t="str">
            <v>NORMAL</v>
          </cell>
          <cell r="G7896" t="str">
            <v>FT75211</v>
          </cell>
          <cell r="H7896">
            <v>44908</v>
          </cell>
          <cell r="I7896" t="str">
            <v>ENTREGADO</v>
          </cell>
          <cell r="J7896">
            <v>44909</v>
          </cell>
          <cell r="K7896" t="str">
            <v>HECTOR HERNAN VEGA CAYO_HECTOR HERNAN VEGA CAYO</v>
          </cell>
          <cell r="L7896" t="str">
            <v>PARROQUIA TUMBACO AV OSWALDO GUAYASAMiN CALLE SEGUNDO GUERRA CERCA DEL MERCADO EL ARENAL</v>
          </cell>
          <cell r="M7896" t="str">
            <v>0504267824001</v>
          </cell>
          <cell r="N7896" t="str">
            <v>0984841277</v>
          </cell>
          <cell r="O7896" t="str">
            <v/>
          </cell>
          <cell r="P7896" t="str">
            <v>QUITO</v>
          </cell>
          <cell r="Q7896" t="str">
            <v>QUITO</v>
          </cell>
          <cell r="R7896" t="str">
            <v>PICHINCHA</v>
          </cell>
          <cell r="T7896" t="str">
            <v>FLEXTRANS UIO</v>
          </cell>
          <cell r="U7896" t="str">
            <v>FLEXNETUIO_LOCAL</v>
          </cell>
          <cell r="V7896">
            <v>1</v>
          </cell>
          <cell r="W7896">
            <v>1</v>
          </cell>
          <cell r="X7896" t="str">
            <v>FLEXNET ECUADOR - MDELIVERY</v>
          </cell>
          <cell r="Y7896" t="str">
            <v>CALLE 28 DE JUNIO S/N Y GARCIA MORENO ENTRADA LLANO GRANDE</v>
          </cell>
        </row>
        <row r="7897">
          <cell r="A7897" t="str">
            <v>2475530</v>
          </cell>
          <cell r="B7897">
            <v>478411</v>
          </cell>
          <cell r="C7897" t="str">
            <v>2475530</v>
          </cell>
          <cell r="D7897" t="str">
            <v>MDELIVERY</v>
          </cell>
          <cell r="E7897" t="str">
            <v>DESPACHO</v>
          </cell>
          <cell r="F7897" t="str">
            <v>NORMAL</v>
          </cell>
          <cell r="G7897" t="str">
            <v>TF88740</v>
          </cell>
          <cell r="H7897">
            <v>44908</v>
          </cell>
          <cell r="I7897" t="str">
            <v>ENTREGADO</v>
          </cell>
          <cell r="J7897">
            <v>44909</v>
          </cell>
          <cell r="K7897" t="str">
            <v>KATTY MARIANELLA HUACON CEDENO_KATTY MARIANELLA HUACON CEDENO</v>
          </cell>
          <cell r="L7897" t="str">
            <v>mucho lote 1 manzana 24 62 villa 14 en el local del manava exprese diagonal a la escuela republica del peru frente al mas ahorro</v>
          </cell>
          <cell r="M7897" t="str">
            <v>0927777839001</v>
          </cell>
          <cell r="N7897" t="str">
            <v>0996423611/ 0962952222</v>
          </cell>
          <cell r="O7897" t="str">
            <v/>
          </cell>
          <cell r="P7897" t="str">
            <v>GUAYAQUIL</v>
          </cell>
          <cell r="Q7897" t="str">
            <v>GUAYAQUIL</v>
          </cell>
          <cell r="R7897" t="str">
            <v>GUAYAS</v>
          </cell>
          <cell r="T7897" t="str">
            <v>ITSACOURIER</v>
          </cell>
          <cell r="U7897" t="str">
            <v>FLEXNETUIO_GYE</v>
          </cell>
          <cell r="V7897">
            <v>1</v>
          </cell>
          <cell r="W7897">
            <v>1</v>
          </cell>
          <cell r="X7897" t="str">
            <v>FLEXNET ECUADOR - MDELIVERY</v>
          </cell>
          <cell r="Y7897" t="str">
            <v>CALLE 28 DE JUNIO S/N Y GARCIA MORENO ENTRADA LLANO GRANDE</v>
          </cell>
        </row>
        <row r="7898">
          <cell r="A7898" t="str">
            <v>2475531</v>
          </cell>
          <cell r="B7898">
            <v>478412</v>
          </cell>
          <cell r="C7898" t="str">
            <v>2475531</v>
          </cell>
          <cell r="D7898" t="str">
            <v>MDELIVERY</v>
          </cell>
          <cell r="E7898" t="str">
            <v>DESPACHO</v>
          </cell>
          <cell r="F7898" t="str">
            <v>NORMAL</v>
          </cell>
          <cell r="G7898" t="str">
            <v>FT75221</v>
          </cell>
          <cell r="H7898">
            <v>44908</v>
          </cell>
          <cell r="I7898" t="str">
            <v>ENTREGADO</v>
          </cell>
          <cell r="J7898">
            <v>44910</v>
          </cell>
          <cell r="K7898" t="str">
            <v>VIVIANA CHIQUE_NESTLE ECUADOR S A</v>
          </cell>
          <cell r="L7898" t="str">
            <v>AV SIMON BOLIVAR KM 3 5 DE SUR A NORTE 500 M ANTES DEL INGRESO A NAYON PT NAYON NESTLE</v>
          </cell>
          <cell r="M7898" t="str">
            <v>0990032246001</v>
          </cell>
          <cell r="N7898" t="str">
            <v>0967154864</v>
          </cell>
          <cell r="O7898" t="str">
            <v/>
          </cell>
          <cell r="P7898" t="str">
            <v>QUITO</v>
          </cell>
          <cell r="Q7898" t="str">
            <v>QUITO</v>
          </cell>
          <cell r="R7898" t="str">
            <v>PICHINCHA</v>
          </cell>
          <cell r="T7898" t="str">
            <v>FLEXTRANS UIO</v>
          </cell>
          <cell r="U7898" t="str">
            <v>FLEXNETUIO_LOCAL</v>
          </cell>
          <cell r="V7898">
            <v>1</v>
          </cell>
          <cell r="W7898">
            <v>1</v>
          </cell>
          <cell r="X7898" t="str">
            <v>FLEXNET ECUADOR - MDELIVERY</v>
          </cell>
          <cell r="Y7898" t="str">
            <v>CALLE 28 DE JUNIO S/N Y GARCIA MORENO ENTRADA LLANO GRANDE</v>
          </cell>
        </row>
        <row r="7899">
          <cell r="A7899" t="str">
            <v>2475532</v>
          </cell>
          <cell r="B7899">
            <v>478413</v>
          </cell>
          <cell r="C7899" t="str">
            <v>2475532</v>
          </cell>
          <cell r="D7899" t="str">
            <v>MDELIVERY</v>
          </cell>
          <cell r="E7899" t="str">
            <v>DESPACHO</v>
          </cell>
          <cell r="F7899" t="str">
            <v>NORMAL</v>
          </cell>
          <cell r="G7899" t="str">
            <v>IC3832</v>
          </cell>
          <cell r="H7899">
            <v>44908</v>
          </cell>
          <cell r="I7899" t="str">
            <v>ENTREGADO</v>
          </cell>
          <cell r="J7899">
            <v>44909</v>
          </cell>
          <cell r="K7899" t="str">
            <v xml:space="preserve">FERNANDO ARAUJO_EL HIERRO S A </v>
          </cell>
          <cell r="L7899" t="str">
            <v>HUAYNA CAPAC 1 76 Y PIO BRAVO</v>
          </cell>
          <cell r="M7899" t="str">
            <v>0190088669001</v>
          </cell>
          <cell r="N7899" t="str">
            <v>0996167727</v>
          </cell>
          <cell r="O7899" t="str">
            <v/>
          </cell>
          <cell r="P7899" t="str">
            <v>CUENCA</v>
          </cell>
          <cell r="Q7899" t="str">
            <v>CUENCA</v>
          </cell>
          <cell r="R7899" t="str">
            <v>AZUAY</v>
          </cell>
          <cell r="T7899" t="str">
            <v>ITSACOURIER</v>
          </cell>
          <cell r="U7899" t="str">
            <v>FLEXNETUIO_PROVINCIA</v>
          </cell>
          <cell r="V7899">
            <v>1</v>
          </cell>
          <cell r="W7899">
            <v>1</v>
          </cell>
          <cell r="X7899" t="str">
            <v>FLEXNET ECUADOR - MDELIVERY</v>
          </cell>
          <cell r="Y7899" t="str">
            <v>CALLE 28 DE JUNIO S/N Y GARCIA MORENO ENTRADA LLANO GRANDE</v>
          </cell>
        </row>
        <row r="7900">
          <cell r="A7900" t="str">
            <v>2475534</v>
          </cell>
          <cell r="B7900">
            <v>478414</v>
          </cell>
          <cell r="C7900" t="str">
            <v>2475534</v>
          </cell>
          <cell r="D7900" t="str">
            <v>MDELIVERY</v>
          </cell>
          <cell r="E7900" t="str">
            <v>DESPACHO</v>
          </cell>
          <cell r="F7900" t="str">
            <v>NORMAL</v>
          </cell>
          <cell r="G7900" t="str">
            <v>TF88739</v>
          </cell>
          <cell r="H7900">
            <v>44908</v>
          </cell>
          <cell r="I7900" t="str">
            <v>ENTREGADO</v>
          </cell>
          <cell r="J7900">
            <v>44910</v>
          </cell>
          <cell r="K7900" t="str">
            <v>XIMENA ANDREA MEDINA FARIAS_XIMENA ANDREA MEDINA FARIAS</v>
          </cell>
          <cell r="L7900" t="str">
            <v xml:space="preserve"> GUAYACANES 5TA ETAPA MZ92A VILLA3 REFERENCIA CASA 2 PISOS ALFRENTE DE UNA TIENDA </v>
          </cell>
          <cell r="M7900" t="str">
            <v>0943988436001</v>
          </cell>
          <cell r="N7900" t="str">
            <v>0968942663</v>
          </cell>
          <cell r="O7900" t="str">
            <v/>
          </cell>
          <cell r="P7900" t="str">
            <v>GUAYAQUIL</v>
          </cell>
          <cell r="Q7900" t="str">
            <v>GUAYAQUIL</v>
          </cell>
          <cell r="R7900" t="str">
            <v>GUAYAS</v>
          </cell>
          <cell r="T7900" t="str">
            <v>ITSACOURIER</v>
          </cell>
          <cell r="U7900" t="str">
            <v>FLEXNETUIO_GYE</v>
          </cell>
          <cell r="V7900">
            <v>1</v>
          </cell>
          <cell r="W7900">
            <v>1</v>
          </cell>
          <cell r="X7900" t="str">
            <v>FLEXNET ECUADOR - MDELIVERY</v>
          </cell>
          <cell r="Y7900" t="str">
            <v>CALLE 28 DE JUNIO S/N Y GARCIA MORENO ENTRADA LLANO GRANDE</v>
          </cell>
        </row>
        <row r="7901">
          <cell r="A7901" t="str">
            <v>2475535</v>
          </cell>
          <cell r="B7901">
            <v>478415</v>
          </cell>
          <cell r="C7901" t="str">
            <v>2475535</v>
          </cell>
          <cell r="D7901" t="str">
            <v>MDELIVERY</v>
          </cell>
          <cell r="E7901" t="str">
            <v>DESPACHO</v>
          </cell>
          <cell r="F7901" t="str">
            <v>NORMAL</v>
          </cell>
          <cell r="G7901" t="str">
            <v>031080002475535</v>
          </cell>
          <cell r="H7901">
            <v>44908</v>
          </cell>
          <cell r="I7901" t="str">
            <v>ENTREGADO</v>
          </cell>
          <cell r="J7901">
            <v>44909</v>
          </cell>
          <cell r="K7901" t="str">
            <v>HIJA GLADYS_CARLOS HUMBERTO CATUCUAMBA COLCHA</v>
          </cell>
          <cell r="L7901" t="str">
            <v xml:space="preserve"> BOLIVIA Y PARAGUAY 484 ESQUINA X ESCUELA CIUDAD DE IBARRRA REFERENCIA A UNA CUADRA DELA ESCUELA CIUDAD IBARRA X EL HOSPITAL DEL SEGURO TELEFONOS DE CONTACTO HIJA GLADYS 0980689163 </v>
          </cell>
          <cell r="M7901" t="str">
            <v>1707446868001</v>
          </cell>
          <cell r="N7901" t="str">
            <v>0980689163 / 0999190555</v>
          </cell>
          <cell r="O7901" t="str">
            <v/>
          </cell>
          <cell r="P7901" t="str">
            <v>IBARRA</v>
          </cell>
          <cell r="Q7901" t="str">
            <v>IBARRA</v>
          </cell>
          <cell r="R7901" t="str">
            <v>IMBABURA</v>
          </cell>
          <cell r="T7901" t="str">
            <v>TRAMACO</v>
          </cell>
          <cell r="U7901" t="str">
            <v>FLEXNETUIO_PROVINCIA</v>
          </cell>
          <cell r="V7901">
            <v>1</v>
          </cell>
          <cell r="W7901">
            <v>1</v>
          </cell>
          <cell r="X7901" t="str">
            <v>FLEXNET ECUADOR - MDELIVERY</v>
          </cell>
          <cell r="Y7901" t="str">
            <v>CALLE 28 DE JUNIO S/N Y GARCIA MORENO ENTRADA LLANO GRANDE</v>
          </cell>
        </row>
        <row r="7902">
          <cell r="A7902" t="str">
            <v>2475536</v>
          </cell>
          <cell r="B7902">
            <v>478416</v>
          </cell>
          <cell r="C7902" t="str">
            <v>2475536</v>
          </cell>
          <cell r="D7902" t="str">
            <v>MDELIVERY</v>
          </cell>
          <cell r="E7902" t="str">
            <v>DESPACHO</v>
          </cell>
          <cell r="F7902" t="str">
            <v>NORMAL</v>
          </cell>
          <cell r="G7902" t="str">
            <v>031080002475536</v>
          </cell>
          <cell r="H7902">
            <v>44908</v>
          </cell>
          <cell r="I7902" t="str">
            <v>ENTREGADO</v>
          </cell>
          <cell r="J7902">
            <v>44909</v>
          </cell>
          <cell r="K7902" t="str">
            <v xml:space="preserve">llixon Jose Molina Camacho_THE TESALIA SPRINGS COMPANY S A </v>
          </cell>
          <cell r="L7902" t="str">
            <v xml:space="preserve"> GUAYAS GUAYAQUIL Km 9 5 Via Daule embotelladora TESALIA Guayaquil </v>
          </cell>
          <cell r="M7902" t="str">
            <v>1790005739001</v>
          </cell>
          <cell r="N7902" t="str">
            <v>0984153109</v>
          </cell>
          <cell r="O7902" t="str">
            <v/>
          </cell>
          <cell r="P7902" t="str">
            <v>GUAYAQUIL</v>
          </cell>
          <cell r="Q7902" t="str">
            <v>GUAYAQUIL</v>
          </cell>
          <cell r="R7902" t="str">
            <v>GUAYAS</v>
          </cell>
          <cell r="T7902" t="str">
            <v>TRAMACO</v>
          </cell>
          <cell r="U7902" t="str">
            <v>FLEXNETUIO_GYE</v>
          </cell>
          <cell r="V7902">
            <v>1</v>
          </cell>
          <cell r="W7902">
            <v>1</v>
          </cell>
          <cell r="X7902" t="str">
            <v>FLEXNET ECUADOR - MDELIVERY</v>
          </cell>
          <cell r="Y7902" t="str">
            <v>CALLE 28 DE JUNIO S/N Y GARCIA MORENO ENTRADA LLANO GRANDE</v>
          </cell>
        </row>
        <row r="7903">
          <cell r="A7903" t="str">
            <v>2475537</v>
          </cell>
          <cell r="B7903">
            <v>478417</v>
          </cell>
          <cell r="C7903" t="str">
            <v>2475537</v>
          </cell>
          <cell r="D7903" t="str">
            <v>MDELIVERY</v>
          </cell>
          <cell r="E7903" t="str">
            <v>DESPACHO</v>
          </cell>
          <cell r="F7903" t="str">
            <v>NORMAL</v>
          </cell>
          <cell r="G7903" t="str">
            <v>FT75222</v>
          </cell>
          <cell r="H7903">
            <v>44908</v>
          </cell>
          <cell r="I7903" t="str">
            <v>ENTREGADO</v>
          </cell>
          <cell r="J7903">
            <v>44909</v>
          </cell>
          <cell r="K7903" t="str">
            <v>Andrea Cabezas_PRODUCTOS FAMILIA SANCELA DEL ECUADOR S A</v>
          </cell>
          <cell r="L7903" t="str">
            <v>Caercelen Industrial Tadeo Benitez OE1 807 Y Joaquin Mancheno</v>
          </cell>
          <cell r="M7903" t="str">
            <v>1791314379001</v>
          </cell>
          <cell r="N7903" t="str">
            <v>0962909407</v>
          </cell>
          <cell r="O7903" t="str">
            <v/>
          </cell>
          <cell r="P7903" t="str">
            <v>QUITO</v>
          </cell>
          <cell r="Q7903" t="str">
            <v>QUITO</v>
          </cell>
          <cell r="R7903" t="str">
            <v>PICHINCHA</v>
          </cell>
          <cell r="T7903" t="str">
            <v>FLEXTRANS UIO</v>
          </cell>
          <cell r="U7903" t="str">
            <v>FLEXNETUIO_LOCAL</v>
          </cell>
          <cell r="V7903">
            <v>1</v>
          </cell>
          <cell r="W7903">
            <v>1</v>
          </cell>
          <cell r="X7903" t="str">
            <v>FLEXNET ECUADOR - MDELIVERY</v>
          </cell>
          <cell r="Y7903" t="str">
            <v>CALLE 28 DE JUNIO S/N Y GARCIA MORENO ENTRADA LLANO GRANDE</v>
          </cell>
        </row>
        <row r="7904">
          <cell r="A7904" t="str">
            <v>2475538</v>
          </cell>
          <cell r="B7904">
            <v>478418</v>
          </cell>
          <cell r="C7904" t="str">
            <v>2475538</v>
          </cell>
          <cell r="D7904" t="str">
            <v>MDELIVERY</v>
          </cell>
          <cell r="E7904" t="str">
            <v>DESPACHO</v>
          </cell>
          <cell r="F7904" t="str">
            <v>NORMAL</v>
          </cell>
          <cell r="G7904" t="str">
            <v>FT75216</v>
          </cell>
          <cell r="H7904">
            <v>44908</v>
          </cell>
          <cell r="I7904" t="str">
            <v>ENTREGADO</v>
          </cell>
          <cell r="J7904">
            <v>44909</v>
          </cell>
          <cell r="K7904" t="str">
            <v xml:space="preserve">Edison Tutillo_PAYLESS SHOESOURCE ECUADOR CIA LTDA </v>
          </cell>
          <cell r="L7904" t="str">
            <v>JORGE DROM 39 44 Y ALFONSO PEREIRA CENTRO DE OFICINAS INAQUITO 1 OF 702</v>
          </cell>
          <cell r="M7904" t="str">
            <v>1791807529001</v>
          </cell>
          <cell r="N7904" t="str">
            <v>0992511272</v>
          </cell>
          <cell r="O7904" t="str">
            <v/>
          </cell>
          <cell r="P7904" t="str">
            <v>QUITO</v>
          </cell>
          <cell r="Q7904" t="str">
            <v>QUITO</v>
          </cell>
          <cell r="R7904" t="str">
            <v>PICHINCHA</v>
          </cell>
          <cell r="T7904" t="str">
            <v>FLEXTRANS UIO</v>
          </cell>
          <cell r="U7904" t="str">
            <v>FLEXNETUIO_LOCAL</v>
          </cell>
          <cell r="V7904">
            <v>1</v>
          </cell>
          <cell r="W7904">
            <v>1</v>
          </cell>
          <cell r="X7904" t="str">
            <v>FLEXNET ECUADOR - MDELIVERY</v>
          </cell>
          <cell r="Y7904" t="str">
            <v>CALLE 28 DE JUNIO S/N Y GARCIA MORENO ENTRADA LLANO GRANDE</v>
          </cell>
        </row>
        <row r="7905">
          <cell r="A7905" t="str">
            <v>2475539</v>
          </cell>
          <cell r="B7905">
            <v>478419</v>
          </cell>
          <cell r="C7905" t="str">
            <v>2475539</v>
          </cell>
          <cell r="D7905" t="str">
            <v>MDELIVERY</v>
          </cell>
          <cell r="E7905" t="str">
            <v>DESPACHO</v>
          </cell>
          <cell r="F7905" t="str">
            <v>NORMAL</v>
          </cell>
          <cell r="G7905" t="str">
            <v>031080002475539</v>
          </cell>
          <cell r="H7905">
            <v>44908</v>
          </cell>
          <cell r="I7905" t="str">
            <v>ENTREGADO</v>
          </cell>
          <cell r="J7905">
            <v>44909</v>
          </cell>
          <cell r="K7905" t="str">
            <v xml:space="preserve">Juan Emilce Giler Onofre_LABORATORIOS SIEGFRIED S A </v>
          </cell>
          <cell r="L7905" t="str">
            <v xml:space="preserve"> Sector costa azul entrada del semaforo diagonal a manatronix Villa esquinera </v>
          </cell>
          <cell r="M7905" t="str">
            <v>1791897498001</v>
          </cell>
          <cell r="N7905" t="str">
            <v>0992701250</v>
          </cell>
          <cell r="O7905" t="str">
            <v/>
          </cell>
          <cell r="P7905" t="str">
            <v>MANTA</v>
          </cell>
          <cell r="Q7905" t="str">
            <v>MANTA</v>
          </cell>
          <cell r="R7905" t="str">
            <v>MANABI</v>
          </cell>
          <cell r="T7905" t="str">
            <v>TRAMACO</v>
          </cell>
          <cell r="U7905" t="str">
            <v>FLEXNETUIO_PROVINCIA</v>
          </cell>
          <cell r="V7905">
            <v>1</v>
          </cell>
          <cell r="W7905">
            <v>1</v>
          </cell>
          <cell r="X7905" t="str">
            <v>FLEXNET ECUADOR - MDELIVERY</v>
          </cell>
          <cell r="Y7905" t="str">
            <v>CALLE 28 DE JUNIO S/N Y GARCIA MORENO ENTRADA LLANO GRANDE</v>
          </cell>
        </row>
        <row r="7906">
          <cell r="A7906" t="str">
            <v>2475540</v>
          </cell>
          <cell r="B7906">
            <v>478420</v>
          </cell>
          <cell r="C7906" t="str">
            <v>2475540</v>
          </cell>
          <cell r="D7906" t="str">
            <v>MDELIVERY</v>
          </cell>
          <cell r="E7906" t="str">
            <v>DESPACHO</v>
          </cell>
          <cell r="F7906" t="str">
            <v>NORMAL</v>
          </cell>
          <cell r="G7906" t="str">
            <v>031080002475540</v>
          </cell>
          <cell r="H7906">
            <v>44908</v>
          </cell>
          <cell r="I7906" t="str">
            <v>ENTREGADO</v>
          </cell>
          <cell r="J7906">
            <v>44909</v>
          </cell>
          <cell r="K7906" t="str">
            <v xml:space="preserve">Mariela Paredes_LABORATORIOS SIEGFRIED S A </v>
          </cell>
          <cell r="L7906" t="str">
            <v xml:space="preserve"> Calle Reservas Galera y San Francisco Ciudad Verde Manzana 42 Casa 9 Referencia A lado de J Computer Repair </v>
          </cell>
          <cell r="M7906" t="str">
            <v>1791897498001</v>
          </cell>
          <cell r="N7906" t="str">
            <v>0980205511</v>
          </cell>
          <cell r="O7906" t="str">
            <v/>
          </cell>
          <cell r="P7906" t="str">
            <v>SANTO DOMINGO</v>
          </cell>
          <cell r="Q7906" t="str">
            <v>SANTO DOMINGO</v>
          </cell>
          <cell r="R7906" t="str">
            <v>SANTO DOMINGO DE LOS TSACHILAS</v>
          </cell>
          <cell r="T7906" t="str">
            <v>TRAMACO</v>
          </cell>
          <cell r="U7906" t="str">
            <v>FLEXNETUIO_PROVINCIA</v>
          </cell>
          <cell r="V7906">
            <v>1</v>
          </cell>
          <cell r="W7906">
            <v>1</v>
          </cell>
          <cell r="X7906" t="str">
            <v>FLEXNET ECUADOR - MDELIVERY</v>
          </cell>
          <cell r="Y7906" t="str">
            <v>CALLE 28 DE JUNIO S/N Y GARCIA MORENO ENTRADA LLANO GRANDE</v>
          </cell>
        </row>
        <row r="7907">
          <cell r="A7907" t="str">
            <v>2475542</v>
          </cell>
          <cell r="B7907">
            <v>478421</v>
          </cell>
          <cell r="C7907" t="str">
            <v>2475542</v>
          </cell>
          <cell r="D7907" t="str">
            <v>MDELIVERY</v>
          </cell>
          <cell r="E7907" t="str">
            <v>DESPACHO</v>
          </cell>
          <cell r="F7907" t="str">
            <v>NORMAL</v>
          </cell>
          <cell r="G7907" t="str">
            <v>TF88755</v>
          </cell>
          <cell r="H7907">
            <v>44908</v>
          </cell>
          <cell r="I7907" t="str">
            <v>ENTREGADO</v>
          </cell>
          <cell r="J7907">
            <v>44909</v>
          </cell>
          <cell r="K7907" t="str">
            <v>AARON ZAPATA_HUMBOLDT ZENTRUM</v>
          </cell>
          <cell r="L7907" t="str">
            <v xml:space="preserve"> GUAYAS GUAYAQUIL AV DEL BOMBERO KM 5 5 VIA A LA COSTA A LADO DE COLEGIO JAVIER </v>
          </cell>
          <cell r="M7907" t="str">
            <v>0993274127001</v>
          </cell>
          <cell r="N7907" t="str">
            <v>0983388975</v>
          </cell>
          <cell r="O7907" t="str">
            <v/>
          </cell>
          <cell r="P7907" t="str">
            <v>GUAYAQUIL</v>
          </cell>
          <cell r="Q7907" t="str">
            <v>GUAYAQUIL</v>
          </cell>
          <cell r="R7907" t="str">
            <v>GUAYAS</v>
          </cell>
          <cell r="T7907" t="str">
            <v>ITSACOURIER</v>
          </cell>
          <cell r="U7907" t="str">
            <v>FLEXNETUIO_GYE</v>
          </cell>
          <cell r="V7907">
            <v>1</v>
          </cell>
          <cell r="W7907">
            <v>1</v>
          </cell>
          <cell r="X7907" t="str">
            <v>FLEXNET ECUADOR - MDELIVERY</v>
          </cell>
          <cell r="Y7907" t="str">
            <v>CALLE 28 DE JUNIO S/N Y GARCIA MORENO ENTRADA LLANO GRANDE</v>
          </cell>
        </row>
        <row r="7908">
          <cell r="A7908" t="str">
            <v>2475545</v>
          </cell>
          <cell r="B7908">
            <v>478423</v>
          </cell>
          <cell r="C7908" t="str">
            <v>2475545</v>
          </cell>
          <cell r="D7908" t="str">
            <v>MDELIVERY</v>
          </cell>
          <cell r="E7908" t="str">
            <v>DESPACHO</v>
          </cell>
          <cell r="F7908" t="str">
            <v>NORMAL</v>
          </cell>
          <cell r="G7908" t="str">
            <v>FT75217</v>
          </cell>
          <cell r="H7908">
            <v>44908</v>
          </cell>
          <cell r="I7908" t="str">
            <v>ENTREGADO</v>
          </cell>
          <cell r="J7908">
            <v>44909</v>
          </cell>
          <cell r="K7908" t="str">
            <v>Andrea Cabezas_PRODUCTOS FAMILIA SANCELA DEL ECUADOR S A</v>
          </cell>
          <cell r="L7908" t="str">
            <v>Caercelen Industrial Tadeo Benitez OE1 807 Y Joaquin Mancheno</v>
          </cell>
          <cell r="M7908" t="str">
            <v>1791314379001</v>
          </cell>
          <cell r="N7908" t="str">
            <v>0962909407</v>
          </cell>
          <cell r="O7908" t="str">
            <v/>
          </cell>
          <cell r="P7908" t="str">
            <v>QUITO</v>
          </cell>
          <cell r="Q7908" t="str">
            <v>QUITO</v>
          </cell>
          <cell r="R7908" t="str">
            <v>PICHINCHA</v>
          </cell>
          <cell r="T7908" t="str">
            <v>FLEXTRANS UIO</v>
          </cell>
          <cell r="U7908" t="str">
            <v>FLEXNETUIO_LOCAL</v>
          </cell>
          <cell r="V7908">
            <v>1</v>
          </cell>
          <cell r="W7908">
            <v>1</v>
          </cell>
          <cell r="X7908" t="str">
            <v>FLEXNET ECUADOR - MDELIVERY</v>
          </cell>
          <cell r="Y7908" t="str">
            <v>CALLE 28 DE JUNIO S/N Y GARCIA MORENO ENTRADA LLANO GRANDE</v>
          </cell>
        </row>
        <row r="7909">
          <cell r="A7909" t="str">
            <v>2475546</v>
          </cell>
          <cell r="B7909">
            <v>478424</v>
          </cell>
          <cell r="C7909" t="str">
            <v>2475546</v>
          </cell>
          <cell r="D7909" t="str">
            <v>MDELIVERY</v>
          </cell>
          <cell r="E7909" t="str">
            <v>DESPACHO</v>
          </cell>
          <cell r="F7909" t="str">
            <v>NORMAL</v>
          </cell>
          <cell r="G7909" t="str">
            <v>FT75208</v>
          </cell>
          <cell r="H7909">
            <v>44908</v>
          </cell>
          <cell r="I7909" t="str">
            <v>ENTREGADO</v>
          </cell>
          <cell r="J7909">
            <v>44909</v>
          </cell>
          <cell r="K7909" t="str">
            <v xml:space="preserve">Mishael Franco_ABCGLOBALTAX S A </v>
          </cell>
          <cell r="L7909" t="str">
            <v>Edificio Site Center Torre 3 Piso 3 Oficina 305 Calle de los Establos y Juan Leon Mera Cumbaya Quito</v>
          </cell>
          <cell r="M7909" t="str">
            <v>1792635497001</v>
          </cell>
          <cell r="N7909" t="str">
            <v>0982041245</v>
          </cell>
          <cell r="O7909" t="str">
            <v/>
          </cell>
          <cell r="P7909" t="str">
            <v>QUITO</v>
          </cell>
          <cell r="Q7909" t="str">
            <v>QUITO</v>
          </cell>
          <cell r="R7909" t="str">
            <v>PICHINCHA</v>
          </cell>
          <cell r="T7909" t="str">
            <v>FLEXTRANS UIO</v>
          </cell>
          <cell r="U7909" t="str">
            <v>FLEXNETUIO_LOCAL</v>
          </cell>
          <cell r="V7909">
            <v>1</v>
          </cell>
          <cell r="W7909">
            <v>1</v>
          </cell>
          <cell r="X7909" t="str">
            <v>FLEXNET ECUADOR - MDELIVERY</v>
          </cell>
          <cell r="Y7909" t="str">
            <v>CALLE 28 DE JUNIO S/N Y GARCIA MORENO ENTRADA LLANO GRANDE</v>
          </cell>
        </row>
        <row r="7910">
          <cell r="A7910" t="str">
            <v>2475563</v>
          </cell>
          <cell r="B7910">
            <v>478425</v>
          </cell>
          <cell r="C7910" t="str">
            <v>2475563</v>
          </cell>
          <cell r="D7910" t="str">
            <v>MDELIVERY</v>
          </cell>
          <cell r="E7910" t="str">
            <v>DESPACHO</v>
          </cell>
          <cell r="F7910" t="str">
            <v>NORMAL</v>
          </cell>
          <cell r="G7910" t="str">
            <v>031080002475563</v>
          </cell>
          <cell r="H7910">
            <v>44908</v>
          </cell>
          <cell r="I7910" t="str">
            <v>ENTREGADO</v>
          </cell>
          <cell r="J7910">
            <v>44909</v>
          </cell>
          <cell r="K7910" t="str">
            <v>MARIA GABRIELA RODAS ANDRADE_MARIA GABRIELA RODAS ANDRADE</v>
          </cell>
          <cell r="L7910" t="str">
            <v xml:space="preserve"> BOLIVAR 6 26 Y 3 DE NOVIEMBRE REFERENCIA EN LA NOTARIA CUARTA B FRENTE A LA FISCALIA </v>
          </cell>
          <cell r="M7910" t="str">
            <v>0301400255001</v>
          </cell>
          <cell r="N7910" t="str">
            <v>0987217567</v>
          </cell>
          <cell r="O7910" t="str">
            <v/>
          </cell>
          <cell r="P7910" t="str">
            <v>AZOGUES</v>
          </cell>
          <cell r="Q7910" t="str">
            <v>AZOGUES</v>
          </cell>
          <cell r="R7910" t="str">
            <v>CAÑAR</v>
          </cell>
          <cell r="S7910" t="str">
            <v>AZOGUES</v>
          </cell>
          <cell r="T7910" t="str">
            <v>TRAMACO</v>
          </cell>
          <cell r="U7910" t="str">
            <v>FLEXNETUIO_PROVINCIA</v>
          </cell>
          <cell r="V7910">
            <v>1</v>
          </cell>
          <cell r="W7910">
            <v>1</v>
          </cell>
          <cell r="X7910" t="str">
            <v>FLEXNET ECUADOR - MDELIVERY</v>
          </cell>
          <cell r="Y7910" t="str">
            <v>CALLE 28 DE JUNIO S/N Y GARCIA MORENO ENTRADA LLANO GRANDE</v>
          </cell>
        </row>
        <row r="7911">
          <cell r="A7911" t="str">
            <v>2475571</v>
          </cell>
          <cell r="B7911">
            <v>478428</v>
          </cell>
          <cell r="C7911" t="str">
            <v>2475571</v>
          </cell>
          <cell r="D7911" t="str">
            <v>MDELIVERY</v>
          </cell>
          <cell r="E7911" t="str">
            <v>DESPACHO</v>
          </cell>
          <cell r="F7911" t="str">
            <v>NORMAL</v>
          </cell>
          <cell r="G7911" t="str">
            <v>031080002475571</v>
          </cell>
          <cell r="H7911">
            <v>44908</v>
          </cell>
          <cell r="I7911" t="str">
            <v>ENTREGADO</v>
          </cell>
          <cell r="J7911">
            <v>44909</v>
          </cell>
          <cell r="K7911" t="str">
            <v xml:space="preserve">Ana Tilinchana_CENTRO ELECTROMECANICO C A </v>
          </cell>
          <cell r="L7911" t="str">
            <v xml:space="preserve">Guayas Daule parroquia La Aurora Av Leon Febres Cordero edificio Platinum 1 piso 6 oficina 615 </v>
          </cell>
          <cell r="M7911" t="str">
            <v>0990281300001</v>
          </cell>
          <cell r="N7911" t="str">
            <v>0984940763</v>
          </cell>
          <cell r="O7911" t="str">
            <v/>
          </cell>
          <cell r="P7911" t="str">
            <v>DAULE</v>
          </cell>
          <cell r="Q7911" t="str">
            <v>DAULE</v>
          </cell>
          <cell r="R7911" t="str">
            <v>GUAYAS</v>
          </cell>
          <cell r="T7911" t="str">
            <v>TRAMACO</v>
          </cell>
          <cell r="U7911" t="str">
            <v>FLEXNETUIO_PROVINCIA</v>
          </cell>
          <cell r="V7911">
            <v>1</v>
          </cell>
          <cell r="W7911">
            <v>1</v>
          </cell>
          <cell r="X7911" t="str">
            <v>FLEXNET ECUADOR - MDELIVERY</v>
          </cell>
          <cell r="Y7911" t="str">
            <v>CALLE 28 DE JUNIO S/N Y GARCIA MORENO ENTRADA LLANO GRANDE</v>
          </cell>
        </row>
        <row r="7912">
          <cell r="A7912" t="str">
            <v>2475572</v>
          </cell>
          <cell r="B7912">
            <v>478429</v>
          </cell>
          <cell r="C7912" t="str">
            <v>2475572</v>
          </cell>
          <cell r="D7912" t="str">
            <v>MDELIVERY</v>
          </cell>
          <cell r="E7912" t="str">
            <v>DESPACHO</v>
          </cell>
          <cell r="F7912" t="str">
            <v>NORMAL</v>
          </cell>
          <cell r="G7912" t="str">
            <v>TF88759</v>
          </cell>
          <cell r="H7912">
            <v>44908</v>
          </cell>
          <cell r="I7912" t="str">
            <v>ENTREGADO</v>
          </cell>
          <cell r="J7912">
            <v>44909</v>
          </cell>
          <cell r="K7912" t="str">
            <v xml:space="preserve">ELIZABETH TORRES LUCYMOLINA_NESTLE ECUADOR S A </v>
          </cell>
          <cell r="L7912" t="str">
            <v>Av EL Bombero Km 6 5 via a la costa Nestle Ceibos al frente de Mc Donalds Ceibos Guayaquil</v>
          </cell>
          <cell r="M7912" t="str">
            <v>0990032246001</v>
          </cell>
          <cell r="N7912" t="str">
            <v>0987391168</v>
          </cell>
          <cell r="O7912" t="str">
            <v/>
          </cell>
          <cell r="P7912" t="str">
            <v>GUAYAQUIL</v>
          </cell>
          <cell r="Q7912" t="str">
            <v>GUAYAQUIL</v>
          </cell>
          <cell r="R7912" t="str">
            <v>GUAYAS</v>
          </cell>
          <cell r="T7912" t="str">
            <v>ITSACOURIER</v>
          </cell>
          <cell r="U7912" t="str">
            <v>FLEXNETUIO_GYE</v>
          </cell>
          <cell r="V7912">
            <v>1</v>
          </cell>
          <cell r="W7912">
            <v>1</v>
          </cell>
          <cell r="X7912" t="str">
            <v>FLEXNET ECUADOR - MDELIVERY</v>
          </cell>
          <cell r="Y7912" t="str">
            <v>CALLE 28 DE JUNIO S/N Y GARCIA MORENO ENTRADA LLANO GRANDE</v>
          </cell>
        </row>
        <row r="7913">
          <cell r="A7913" t="str">
            <v>2475573</v>
          </cell>
          <cell r="B7913">
            <v>478430</v>
          </cell>
          <cell r="C7913" t="str">
            <v>2475573</v>
          </cell>
          <cell r="D7913" t="str">
            <v>MDELIVERY</v>
          </cell>
          <cell r="E7913" t="str">
            <v>DESPACHO</v>
          </cell>
          <cell r="F7913" t="str">
            <v>NORMAL</v>
          </cell>
          <cell r="G7913" t="str">
            <v>031080002475573</v>
          </cell>
          <cell r="H7913">
            <v>44908</v>
          </cell>
          <cell r="I7913" t="str">
            <v>ENTREGADO</v>
          </cell>
          <cell r="J7913">
            <v>44910</v>
          </cell>
          <cell r="K7913" t="str">
            <v>WILMER VICENTE ZAMBRANO ZAMBRANO_WILMER VICENTE ZAMBRANO ZAMBRANO</v>
          </cell>
          <cell r="L7913" t="str">
            <v>MANABi SIMON BOLIVAR 22 DE NOVIEMBRE EL PARAiSO URB LA RIVIERA DETRaS DE LA COCA COLA</v>
          </cell>
          <cell r="M7913" t="str">
            <v>1301810063001</v>
          </cell>
          <cell r="N7913" t="str">
            <v>0969167200</v>
          </cell>
          <cell r="O7913" t="str">
            <v/>
          </cell>
          <cell r="P7913" t="str">
            <v>PORTOVIEJO</v>
          </cell>
          <cell r="Q7913" t="str">
            <v>PORTOVIEJO</v>
          </cell>
          <cell r="R7913" t="str">
            <v>MANABI</v>
          </cell>
          <cell r="T7913" t="str">
            <v>TRAMACO</v>
          </cell>
          <cell r="U7913" t="str">
            <v>FLEXNETUIO_PROVINCIA</v>
          </cell>
          <cell r="V7913">
            <v>1</v>
          </cell>
          <cell r="W7913">
            <v>1</v>
          </cell>
          <cell r="X7913" t="str">
            <v>FLEXNET ECUADOR - MDELIVERY</v>
          </cell>
          <cell r="Y7913" t="str">
            <v>CALLE 28 DE JUNIO S/N Y GARCIA MORENO ENTRADA LLANO GRANDE</v>
          </cell>
        </row>
        <row r="7914">
          <cell r="A7914" t="str">
            <v>2475574</v>
          </cell>
          <cell r="B7914">
            <v>478431</v>
          </cell>
          <cell r="C7914" t="str">
            <v>2475574</v>
          </cell>
          <cell r="D7914" t="str">
            <v>MDELIVERY</v>
          </cell>
          <cell r="E7914" t="str">
            <v>DESPACHO</v>
          </cell>
          <cell r="F7914" t="str">
            <v>NORMAL</v>
          </cell>
          <cell r="G7914" t="str">
            <v>TF88757</v>
          </cell>
          <cell r="H7914">
            <v>44908</v>
          </cell>
          <cell r="I7914" t="str">
            <v>ENTREGADO</v>
          </cell>
          <cell r="J7914">
            <v>44909</v>
          </cell>
          <cell r="K7914" t="str">
            <v>CUADRADO CERCADO HECTOR EMILIO_CUADRADO CERCADO HECTOR EMILIO</v>
          </cell>
          <cell r="L7914" t="str">
            <v>GUAYAS PARROQUIA FEBRES CORDERO SECTOR PAMPA CALLE COLOMBIA 4306 Y LA 20 REF CERCA ALA ESCUELA TANCA MARENGO CASA DE COLOR AZUL CON CELESTE DE 2 PISOS</v>
          </cell>
          <cell r="M7914" t="str">
            <v>0912668944001</v>
          </cell>
          <cell r="N7914" t="str">
            <v>0984400400</v>
          </cell>
          <cell r="O7914" t="str">
            <v/>
          </cell>
          <cell r="P7914" t="str">
            <v>GUAYAQUIL</v>
          </cell>
          <cell r="Q7914" t="str">
            <v>GUAYAQUIL</v>
          </cell>
          <cell r="R7914" t="str">
            <v>GUAYAS</v>
          </cell>
          <cell r="T7914" t="str">
            <v>ITSACOURIER</v>
          </cell>
          <cell r="U7914" t="str">
            <v>FLEXNETUIO_GYE</v>
          </cell>
          <cell r="V7914">
            <v>1</v>
          </cell>
          <cell r="W7914">
            <v>1</v>
          </cell>
          <cell r="X7914" t="str">
            <v>FLEXNET ECUADOR - MDELIVERY</v>
          </cell>
          <cell r="Y7914" t="str">
            <v>CALLE 28 DE JUNIO S/N Y GARCIA MORENO ENTRADA LLANO GRANDE</v>
          </cell>
        </row>
        <row r="7915">
          <cell r="A7915" t="str">
            <v>2475575</v>
          </cell>
          <cell r="B7915">
            <v>478432</v>
          </cell>
          <cell r="C7915" t="str">
            <v>2475575</v>
          </cell>
          <cell r="D7915" t="str">
            <v>MDELIVERY</v>
          </cell>
          <cell r="E7915" t="str">
            <v>DESPACHO</v>
          </cell>
          <cell r="F7915" t="str">
            <v>NORMAL</v>
          </cell>
          <cell r="G7915" t="str">
            <v>031080002475575</v>
          </cell>
          <cell r="H7915">
            <v>44908</v>
          </cell>
          <cell r="I7915" t="str">
            <v>ENTREGADO</v>
          </cell>
          <cell r="J7915">
            <v>44922</v>
          </cell>
          <cell r="K7915" t="str">
            <v>ERMEL MANUEL FAJARDO KANKI_ERMEL MANUEL FAJARDO KANKI</v>
          </cell>
          <cell r="L7915" t="str">
            <v>GUAYAS RETIRO AGENCIA EXPRESS AV 17 DE SEPTIEMBRE 1 DE MAYO FRENTE A INNOVA DIAGONAL AL LISEO CRISTIANO</v>
          </cell>
          <cell r="M7915" t="str">
            <v>0926308438001</v>
          </cell>
          <cell r="N7915" t="str">
            <v>0968387813</v>
          </cell>
          <cell r="O7915" t="str">
            <v/>
          </cell>
          <cell r="P7915" t="str">
            <v>MILAGRO</v>
          </cell>
          <cell r="Q7915" t="str">
            <v>MILAGRO</v>
          </cell>
          <cell r="R7915" t="str">
            <v>GUAYAS</v>
          </cell>
          <cell r="T7915" t="str">
            <v>TRAMACO</v>
          </cell>
          <cell r="U7915" t="str">
            <v>FLEXNETUIO_PROVINCIA</v>
          </cell>
          <cell r="V7915">
            <v>1</v>
          </cell>
          <cell r="W7915">
            <v>1</v>
          </cell>
          <cell r="X7915" t="str">
            <v>FLEXNET ECUADOR - MDELIVERY</v>
          </cell>
          <cell r="Y7915" t="str">
            <v>CALLE 28 DE JUNIO S/N Y GARCIA MORENO ENTRADA LLANO GRANDE</v>
          </cell>
        </row>
        <row r="7916">
          <cell r="A7916" t="str">
            <v>2475576</v>
          </cell>
          <cell r="B7916">
            <v>478433</v>
          </cell>
          <cell r="C7916" t="str">
            <v>2475576</v>
          </cell>
          <cell r="D7916" t="str">
            <v>MDELIVERY</v>
          </cell>
          <cell r="E7916" t="str">
            <v>DESPACHO</v>
          </cell>
          <cell r="F7916" t="str">
            <v>NORMAL</v>
          </cell>
          <cell r="G7916" t="str">
            <v>031080002475576</v>
          </cell>
          <cell r="H7916">
            <v>44908</v>
          </cell>
          <cell r="I7916" t="str">
            <v>ENTREGADO</v>
          </cell>
          <cell r="J7916">
            <v>44909</v>
          </cell>
          <cell r="K7916" t="str">
            <v>ARNOLDO ANDRES MACIAS ORRALA_ARNOLDO ANDRES MACIAS ORRALA</v>
          </cell>
          <cell r="L7916" t="str">
            <v xml:space="preserve"> GUAYAS URBANIZACION LA JOYA ETAPA TOPACIO INGRESO VIAL 1 EN GARITA RECIBE EL SENOR FRENTE A ETAPA GRENATE COMUNICARSE CON EL SR ANTES DE ACERCARSE </v>
          </cell>
          <cell r="M7916" t="str">
            <v>0922229935001</v>
          </cell>
          <cell r="N7916" t="str">
            <v>0986400290</v>
          </cell>
          <cell r="O7916" t="str">
            <v/>
          </cell>
          <cell r="P7916" t="str">
            <v>DAULE</v>
          </cell>
          <cell r="Q7916" t="str">
            <v>DAULE</v>
          </cell>
          <cell r="R7916" t="str">
            <v>GUAYAS</v>
          </cell>
          <cell r="T7916" t="str">
            <v>TRAMACO</v>
          </cell>
          <cell r="U7916" t="str">
            <v>FLEXNETUIO_PROVINCIA</v>
          </cell>
          <cell r="V7916">
            <v>1</v>
          </cell>
          <cell r="W7916">
            <v>1</v>
          </cell>
          <cell r="X7916" t="str">
            <v>FLEXNET ECUADOR - MDELIVERY</v>
          </cell>
          <cell r="Y7916" t="str">
            <v>CALLE 28 DE JUNIO S/N Y GARCIA MORENO ENTRADA LLANO GRANDE</v>
          </cell>
        </row>
        <row r="7917">
          <cell r="A7917" t="str">
            <v>2475578</v>
          </cell>
          <cell r="B7917">
            <v>478434</v>
          </cell>
          <cell r="C7917" t="str">
            <v>2475578</v>
          </cell>
          <cell r="D7917" t="str">
            <v>MDELIVERY</v>
          </cell>
          <cell r="E7917" t="str">
            <v>DESPACHO</v>
          </cell>
          <cell r="F7917" t="str">
            <v>NORMAL</v>
          </cell>
          <cell r="G7917" t="str">
            <v>TF88741</v>
          </cell>
          <cell r="H7917">
            <v>44908</v>
          </cell>
          <cell r="I7917" t="str">
            <v>ENTREGADO</v>
          </cell>
          <cell r="J7917">
            <v>44909</v>
          </cell>
          <cell r="K7917" t="str">
            <v xml:space="preserve">Jorge Andres Lopez Meza_UNICOMER DE ECUADOR S A </v>
          </cell>
          <cell r="L7917" t="str">
            <v xml:space="preserve"> GUAYAS GUAYAQUIL Av Rodrigo Chavez Ciudad Colon Edif Pacifica Center pisos 5 6 y 7 </v>
          </cell>
          <cell r="M7917" t="str">
            <v>1790895548001</v>
          </cell>
          <cell r="N7917" t="str">
            <v>995917329</v>
          </cell>
          <cell r="O7917" t="str">
            <v/>
          </cell>
          <cell r="P7917" t="str">
            <v>GUAYAQUIL</v>
          </cell>
          <cell r="Q7917" t="str">
            <v>GUAYAQUIL</v>
          </cell>
          <cell r="R7917" t="str">
            <v>GUAYAS</v>
          </cell>
          <cell r="T7917" t="str">
            <v>ITSACOURIER</v>
          </cell>
          <cell r="U7917" t="str">
            <v>FLEXNETUIO_GYE</v>
          </cell>
          <cell r="V7917">
            <v>1</v>
          </cell>
          <cell r="W7917">
            <v>1</v>
          </cell>
          <cell r="X7917" t="str">
            <v>FLEXNET ECUADOR - MDELIVERY</v>
          </cell>
          <cell r="Y7917" t="str">
            <v>CALLE 28 DE JUNIO S/N Y GARCIA MORENO ENTRADA LLANO GRANDE</v>
          </cell>
        </row>
        <row r="7918">
          <cell r="A7918" t="str">
            <v>2475584</v>
          </cell>
          <cell r="B7918">
            <v>478435</v>
          </cell>
          <cell r="C7918" t="str">
            <v>2475584</v>
          </cell>
          <cell r="D7918" t="str">
            <v>MDELIVERY</v>
          </cell>
          <cell r="E7918" t="str">
            <v>DESPACHO</v>
          </cell>
          <cell r="F7918" t="str">
            <v>NORMAL</v>
          </cell>
          <cell r="G7918" t="str">
            <v>FT75214</v>
          </cell>
          <cell r="H7918">
            <v>44908</v>
          </cell>
          <cell r="I7918" t="str">
            <v>ENTREGADO</v>
          </cell>
          <cell r="J7918">
            <v>44909</v>
          </cell>
          <cell r="K7918" t="str">
            <v xml:space="preserve">ARACELY GOMEZ_ZVGROUP INDUSTRIAL SUPPLIES S A S </v>
          </cell>
          <cell r="L7918" t="str">
            <v>SANGOLQUI AV GNRAL RUMINAHUI DIAGONAL AL KIWY DEL SAN LUIS</v>
          </cell>
          <cell r="M7918" t="str">
            <v>1793192011001</v>
          </cell>
          <cell r="N7918" t="str">
            <v>0958741154</v>
          </cell>
          <cell r="O7918" t="str">
            <v/>
          </cell>
          <cell r="P7918" t="str">
            <v>QUITO</v>
          </cell>
          <cell r="Q7918" t="str">
            <v>QUITO</v>
          </cell>
          <cell r="R7918" t="str">
            <v>PICHINCHA</v>
          </cell>
          <cell r="T7918" t="str">
            <v>FLEXTRANS UIO</v>
          </cell>
          <cell r="U7918" t="str">
            <v>FLEXNETUIO_LOCAL</v>
          </cell>
          <cell r="V7918">
            <v>1</v>
          </cell>
          <cell r="W7918">
            <v>1</v>
          </cell>
          <cell r="X7918" t="str">
            <v>FLEXNET ECUADOR - MDELIVERY</v>
          </cell>
          <cell r="Y7918" t="str">
            <v>CALLE 28 DE JUNIO S/N Y GARCIA MORENO ENTRADA LLANO GRANDE</v>
          </cell>
        </row>
        <row r="7919">
          <cell r="A7919" t="str">
            <v>2475509</v>
          </cell>
          <cell r="B7919">
            <v>478381</v>
          </cell>
          <cell r="C7919" t="str">
            <v>2475509</v>
          </cell>
          <cell r="D7919" t="str">
            <v>MDELIVERY</v>
          </cell>
          <cell r="E7919" t="str">
            <v>DESPACHO</v>
          </cell>
          <cell r="F7919" t="str">
            <v>EXPRESS</v>
          </cell>
          <cell r="G7919" t="str">
            <v>EC5777</v>
          </cell>
          <cell r="H7919">
            <v>44908</v>
          </cell>
          <cell r="I7919" t="str">
            <v>ENTREGADO</v>
          </cell>
          <cell r="J7919">
            <v>44908</v>
          </cell>
          <cell r="K7919" t="str">
            <v>ADOLFO ISAUL ABRIL YANEZ_ADOLFO ISAUL ABRIL YANEZ</v>
          </cell>
          <cell r="L7919" t="str">
            <v>MARIANA ARROYO N65 178 Y FRANCISCO DE LA TORRE</v>
          </cell>
          <cell r="M7919" t="str">
            <v>0202100228001</v>
          </cell>
          <cell r="N7919" t="str">
            <v>0969699299</v>
          </cell>
          <cell r="O7919" t="str">
            <v/>
          </cell>
          <cell r="P7919" t="str">
            <v>QUITO</v>
          </cell>
          <cell r="Q7919" t="str">
            <v>QUITO</v>
          </cell>
          <cell r="R7919" t="str">
            <v>PICHINCHA</v>
          </cell>
          <cell r="T7919" t="str">
            <v>EXPRESSCON</v>
          </cell>
          <cell r="U7919" t="str">
            <v>FLEXNETUIO_LOCAL</v>
          </cell>
          <cell r="V7919">
            <v>1</v>
          </cell>
          <cell r="W7919">
            <v>1</v>
          </cell>
          <cell r="X7919" t="str">
            <v>FLEXNET ECUADOR - MDELIVERY</v>
          </cell>
          <cell r="Y7919" t="str">
            <v>CALLE 28 DE JUNIO S/N Y GARCIA MORENO ENTRADA LLANO GRANDE</v>
          </cell>
        </row>
        <row r="7920">
          <cell r="A7920" t="str">
            <v>2475512</v>
          </cell>
          <cell r="B7920">
            <v>478382</v>
          </cell>
          <cell r="C7920" t="str">
            <v>2475512</v>
          </cell>
          <cell r="D7920" t="str">
            <v>MDELIVERY</v>
          </cell>
          <cell r="E7920" t="str">
            <v>DESPACHO</v>
          </cell>
          <cell r="F7920" t="str">
            <v>EXPRESS</v>
          </cell>
          <cell r="G7920" t="str">
            <v>EC5778</v>
          </cell>
          <cell r="H7920">
            <v>44908</v>
          </cell>
          <cell r="I7920" t="str">
            <v>ENTREGADO</v>
          </cell>
          <cell r="J7920">
            <v>44908</v>
          </cell>
          <cell r="K7920" t="str">
            <v>MARCO ANTONIO OLIVOS BOHORQUEZ_MARCO ANTONIO OLIVOS BOHORQUEZ</v>
          </cell>
          <cell r="L7920" t="str">
            <v>Calle Cesar Teran Lopez n54 80 y pedro guerrero Casa esquinera con 3 locales</v>
          </cell>
          <cell r="M7920" t="str">
            <v>1709161168001</v>
          </cell>
          <cell r="N7920" t="str">
            <v>0995558131</v>
          </cell>
          <cell r="O7920" t="str">
            <v/>
          </cell>
          <cell r="P7920" t="str">
            <v>QUITO</v>
          </cell>
          <cell r="Q7920" t="str">
            <v>QUITO</v>
          </cell>
          <cell r="R7920" t="str">
            <v>PICHINCHA</v>
          </cell>
          <cell r="T7920" t="str">
            <v>EXPRESSCON</v>
          </cell>
          <cell r="U7920" t="str">
            <v>FLEXNETUIO_LOCAL</v>
          </cell>
          <cell r="V7920">
            <v>1</v>
          </cell>
          <cell r="W7920">
            <v>1</v>
          </cell>
          <cell r="X7920" t="str">
            <v>FLEXNET ECUADOR - MDELIVERY</v>
          </cell>
          <cell r="Y7920" t="str">
            <v>CALLE 28 DE JUNIO S/N Y GARCIA MORENO ENTRADA LLANO GRANDE</v>
          </cell>
        </row>
        <row r="7921">
          <cell r="A7921" t="str">
            <v>2475520</v>
          </cell>
          <cell r="B7921">
            <v>478383</v>
          </cell>
          <cell r="C7921" t="str">
            <v>2475520</v>
          </cell>
          <cell r="D7921" t="str">
            <v>MDELIVERY</v>
          </cell>
          <cell r="E7921" t="str">
            <v>DESPACHO</v>
          </cell>
          <cell r="F7921" t="str">
            <v>EXPRESS</v>
          </cell>
          <cell r="G7921" t="str">
            <v>EC5779</v>
          </cell>
          <cell r="H7921">
            <v>44908</v>
          </cell>
          <cell r="I7921" t="str">
            <v>ENTREGADO</v>
          </cell>
          <cell r="J7921">
            <v>44908</v>
          </cell>
          <cell r="K7921" t="str">
            <v xml:space="preserve">Patricia Deleg_COMITERPRO CIA LTDA </v>
          </cell>
          <cell r="L7921" t="str">
            <v xml:space="preserve">OFICINA CENTRAL Y PUNTO DE DISTRIBUCIoN Av Panamericana Norte y Garcia Moreno esq Ingreso a Llano Grande diag Medias Roland </v>
          </cell>
          <cell r="M7921" t="str">
            <v>1792474302001</v>
          </cell>
          <cell r="N7921" t="str">
            <v>0983386484</v>
          </cell>
          <cell r="O7921" t="str">
            <v/>
          </cell>
          <cell r="P7921" t="str">
            <v>QUITO</v>
          </cell>
          <cell r="Q7921" t="str">
            <v>QUITO</v>
          </cell>
          <cell r="R7921" t="str">
            <v>PICHINCHA</v>
          </cell>
          <cell r="T7921" t="str">
            <v>EXPRESSCON</v>
          </cell>
          <cell r="U7921" t="str">
            <v>FLEXNETUIO_LOCAL</v>
          </cell>
          <cell r="V7921">
            <v>1</v>
          </cell>
          <cell r="W7921">
            <v>1</v>
          </cell>
          <cell r="X7921" t="str">
            <v>FLEXNET ECUADOR - MDELIVERY</v>
          </cell>
          <cell r="Y7921" t="str">
            <v>CALLE 28 DE JUNIO S/N Y GARCIA MORENO ENTRADA LLANO GRANDE</v>
          </cell>
        </row>
        <row r="7922">
          <cell r="A7922" t="str">
            <v>2475525</v>
          </cell>
          <cell r="B7922">
            <v>478384</v>
          </cell>
          <cell r="C7922" t="str">
            <v>2475525</v>
          </cell>
          <cell r="D7922" t="str">
            <v>MDELIVERY</v>
          </cell>
          <cell r="E7922" t="str">
            <v>DESPACHO</v>
          </cell>
          <cell r="F7922" t="str">
            <v>EXPRESS</v>
          </cell>
          <cell r="G7922" t="str">
            <v>TS7903</v>
          </cell>
          <cell r="H7922">
            <v>44908</v>
          </cell>
          <cell r="I7922" t="str">
            <v>ENTREGADO</v>
          </cell>
          <cell r="J7922">
            <v>44908</v>
          </cell>
          <cell r="K7922" t="str">
            <v>Federico Cruz_ANDREA RUIZ GUARDERAS</v>
          </cell>
          <cell r="L7922" t="str">
            <v>Diego De Almagro N 32 48 Whimper Edif Ibm</v>
          </cell>
          <cell r="M7922" t="str">
            <v>1708364243</v>
          </cell>
          <cell r="N7922" t="str">
            <v>0995887783</v>
          </cell>
          <cell r="O7922" t="str">
            <v/>
          </cell>
          <cell r="P7922" t="str">
            <v>QUITO</v>
          </cell>
          <cell r="Q7922" t="str">
            <v>QUITO</v>
          </cell>
          <cell r="R7922" t="str">
            <v>PICHINCHA</v>
          </cell>
          <cell r="T7922" t="str">
            <v>TRANSERVISS</v>
          </cell>
          <cell r="U7922" t="str">
            <v>FLEXNETUIO_LOCAL</v>
          </cell>
          <cell r="V7922">
            <v>1</v>
          </cell>
          <cell r="W7922">
            <v>1</v>
          </cell>
          <cell r="X7922" t="str">
            <v>FLEXNET ECUADOR - MDELIVERY</v>
          </cell>
          <cell r="Y7922" t="str">
            <v>CALLE 28 DE JUNIO S/N Y GARCIA MORENO ENTRADA LLANO GRANDE</v>
          </cell>
        </row>
        <row r="7923">
          <cell r="A7923" t="str">
            <v>2475528</v>
          </cell>
          <cell r="B7923">
            <v>478385</v>
          </cell>
          <cell r="C7923" t="str">
            <v>2475528</v>
          </cell>
          <cell r="D7923" t="str">
            <v>MDELIVERY</v>
          </cell>
          <cell r="E7923" t="str">
            <v>DESPACHO</v>
          </cell>
          <cell r="F7923" t="str">
            <v>EXPRESS</v>
          </cell>
          <cell r="G7923" t="str">
            <v>TS7905</v>
          </cell>
          <cell r="H7923">
            <v>44908</v>
          </cell>
          <cell r="I7923" t="str">
            <v>ENTREGADO</v>
          </cell>
          <cell r="J7923">
            <v>44908</v>
          </cell>
          <cell r="K7923" t="str">
            <v xml:space="preserve">Jose Tayupanta_HALLIBURTON LATIN AMERICA S R L </v>
          </cell>
          <cell r="L7923" t="str">
            <v>Av Amazonas y Villalengua Edicio EuroCenter piso 8</v>
          </cell>
          <cell r="M7923" t="str">
            <v>1790528782001</v>
          </cell>
          <cell r="N7923" t="str">
            <v>0997586414</v>
          </cell>
          <cell r="O7923" t="str">
            <v/>
          </cell>
          <cell r="P7923" t="str">
            <v>QUITO</v>
          </cell>
          <cell r="Q7923" t="str">
            <v>QUITO</v>
          </cell>
          <cell r="R7923" t="str">
            <v>PICHINCHA</v>
          </cell>
          <cell r="T7923" t="str">
            <v>TRANSERVISS</v>
          </cell>
          <cell r="U7923" t="str">
            <v>FLEXNETUIO_LOCAL</v>
          </cell>
          <cell r="V7923">
            <v>1</v>
          </cell>
          <cell r="W7923">
            <v>1</v>
          </cell>
          <cell r="X7923" t="str">
            <v>FLEXNET ECUADOR - MDELIVERY</v>
          </cell>
          <cell r="Y7923" t="str">
            <v>CALLE 28 DE JUNIO S/N Y GARCIA MORENO ENTRADA LLANO GRANDE</v>
          </cell>
        </row>
        <row r="7924">
          <cell r="A7924" t="str">
            <v>2475541</v>
          </cell>
          <cell r="B7924">
            <v>478386</v>
          </cell>
          <cell r="C7924" t="str">
            <v>2475541</v>
          </cell>
          <cell r="D7924" t="str">
            <v>MDELIVERY</v>
          </cell>
          <cell r="E7924" t="str">
            <v>DESPACHO</v>
          </cell>
          <cell r="F7924" t="str">
            <v>EXPRESS</v>
          </cell>
          <cell r="G7924" t="str">
            <v>TS7897</v>
          </cell>
          <cell r="H7924">
            <v>44908</v>
          </cell>
          <cell r="I7924" t="str">
            <v>ENTREGADO</v>
          </cell>
          <cell r="J7924">
            <v>44908</v>
          </cell>
          <cell r="K7924" t="str">
            <v xml:space="preserve">Diego Valenzuela_LABORATORIOS SIEGFRIED S A </v>
          </cell>
          <cell r="L7924" t="str">
            <v>Av Republica de El Salvador N34 493 170135 Edificio Torre Gibraltar PB</v>
          </cell>
          <cell r="M7924" t="str">
            <v>1791897498001</v>
          </cell>
          <cell r="N7924" t="str">
            <v>0995398853</v>
          </cell>
          <cell r="O7924" t="str">
            <v/>
          </cell>
          <cell r="P7924" t="str">
            <v>QUITO</v>
          </cell>
          <cell r="Q7924" t="str">
            <v>QUITO</v>
          </cell>
          <cell r="R7924" t="str">
            <v>PICHINCHA</v>
          </cell>
          <cell r="T7924" t="str">
            <v>TRANSERVISS</v>
          </cell>
          <cell r="U7924" t="str">
            <v>FLEXNETUIO_LOCAL</v>
          </cell>
          <cell r="V7924">
            <v>1</v>
          </cell>
          <cell r="W7924">
            <v>1</v>
          </cell>
          <cell r="X7924" t="str">
            <v>FLEXNET ECUADOR - MDELIVERY</v>
          </cell>
          <cell r="Y7924" t="str">
            <v>CALLE 28 DE JUNIO S/N Y GARCIA MORENO ENTRADA LLANO GRANDE</v>
          </cell>
        </row>
        <row r="7925">
          <cell r="A7925" t="str">
            <v>2475543</v>
          </cell>
          <cell r="B7925">
            <v>478387</v>
          </cell>
          <cell r="C7925" t="str">
            <v>2475543</v>
          </cell>
          <cell r="D7925" t="str">
            <v>MDELIVERY</v>
          </cell>
          <cell r="E7925" t="str">
            <v>DESPACHO</v>
          </cell>
          <cell r="F7925" t="str">
            <v>EXPRESS</v>
          </cell>
          <cell r="G7925" t="str">
            <v>TS7904</v>
          </cell>
          <cell r="H7925">
            <v>44908</v>
          </cell>
          <cell r="I7925" t="str">
            <v>ENTREGADO</v>
          </cell>
          <cell r="J7925">
            <v>44908</v>
          </cell>
          <cell r="K7925" t="str">
            <v>Nicolas Sotomayor_CHOVA DEL ECUADOR S A</v>
          </cell>
          <cell r="L7925" t="str">
            <v>SHAMUNA N24 y Valladolid Y Francisco Salazar</v>
          </cell>
          <cell r="M7925" t="str">
            <v>0590031399001</v>
          </cell>
          <cell r="N7925" t="str">
            <v>0987218226</v>
          </cell>
          <cell r="O7925" t="str">
            <v/>
          </cell>
          <cell r="P7925" t="str">
            <v>QUITO</v>
          </cell>
          <cell r="Q7925" t="str">
            <v>QUITO</v>
          </cell>
          <cell r="R7925" t="str">
            <v>PICHINCHA</v>
          </cell>
          <cell r="T7925" t="str">
            <v>TRANSERVISS</v>
          </cell>
          <cell r="U7925" t="str">
            <v>FLEXNETUIO_LOCAL</v>
          </cell>
          <cell r="V7925">
            <v>1</v>
          </cell>
          <cell r="W7925">
            <v>1</v>
          </cell>
          <cell r="X7925" t="str">
            <v>FLEXNET ECUADOR - MDELIVERY</v>
          </cell>
          <cell r="Y7925" t="str">
            <v>CALLE 28 DE JUNIO S/N Y GARCIA MORENO ENTRADA LLANO GRANDE</v>
          </cell>
        </row>
        <row r="7926">
          <cell r="A7926" t="str">
            <v>2475568</v>
          </cell>
          <cell r="B7926">
            <v>478388</v>
          </cell>
          <cell r="C7926" t="str">
            <v>2475568</v>
          </cell>
          <cell r="D7926" t="str">
            <v>MDELIVERY</v>
          </cell>
          <cell r="E7926" t="str">
            <v>DESPACHO</v>
          </cell>
          <cell r="F7926" t="str">
            <v>EXPRESS</v>
          </cell>
          <cell r="G7926" t="str">
            <v>FT75230</v>
          </cell>
          <cell r="H7926">
            <v>44908</v>
          </cell>
          <cell r="I7926" t="str">
            <v>ENTREGADO</v>
          </cell>
          <cell r="J7926">
            <v>44909</v>
          </cell>
          <cell r="K7926" t="str">
            <v xml:space="preserve">Mirian Torres_WELLNESSGRP S A </v>
          </cell>
          <cell r="L7926" t="str">
            <v xml:space="preserve"> PICHINCHA QUITO AV FRANCISCO DE ORELLA E INTEROCEANICA CENTRO COMERCIAL PASEO SAN FRANCISCO PISO 1 OFICINAS QUORUM </v>
          </cell>
          <cell r="M7926" t="str">
            <v>1790307816001</v>
          </cell>
          <cell r="N7926" t="str">
            <v>0939224559</v>
          </cell>
          <cell r="O7926" t="str">
            <v/>
          </cell>
          <cell r="P7926" t="str">
            <v>QUITO</v>
          </cell>
          <cell r="Q7926" t="str">
            <v>QUITO</v>
          </cell>
          <cell r="R7926" t="str">
            <v>PICHINCHA</v>
          </cell>
          <cell r="T7926" t="str">
            <v>FLEXTRANS UIO</v>
          </cell>
          <cell r="U7926" t="str">
            <v>FLEXNETUIO_LOCAL</v>
          </cell>
          <cell r="V7926">
            <v>1</v>
          </cell>
          <cell r="W7926">
            <v>1</v>
          </cell>
          <cell r="X7926" t="str">
            <v>FLEXNET ECUADOR - MDELIVERY</v>
          </cell>
          <cell r="Y7926" t="str">
            <v>CALLE 28 DE JUNIO S/N Y GARCIA MORENO ENTRADA LLANO GRANDE</v>
          </cell>
        </row>
        <row r="7927">
          <cell r="A7927" t="str">
            <v>2475577</v>
          </cell>
          <cell r="B7927">
            <v>478389</v>
          </cell>
          <cell r="C7927" t="str">
            <v>2475577</v>
          </cell>
          <cell r="D7927" t="str">
            <v>MDELIVERY</v>
          </cell>
          <cell r="E7927" t="str">
            <v>DESPACHO</v>
          </cell>
          <cell r="F7927" t="str">
            <v>EXPRESS</v>
          </cell>
          <cell r="G7927" t="str">
            <v>TS7902</v>
          </cell>
          <cell r="H7927">
            <v>44908</v>
          </cell>
          <cell r="I7927" t="str">
            <v>ENTREGADO</v>
          </cell>
          <cell r="J7927">
            <v>44908</v>
          </cell>
          <cell r="K7927" t="str">
            <v>DENISSE AGAMA ANDREA HERRERA_UDLA1</v>
          </cell>
          <cell r="L7927" t="str">
            <v>UDLA PARK NAYON Y SIMON BOLIVAR</v>
          </cell>
          <cell r="M7927" t="str">
            <v>1791362845001</v>
          </cell>
          <cell r="N7927" t="str">
            <v>0998500570/0984827141</v>
          </cell>
          <cell r="O7927" t="str">
            <v/>
          </cell>
          <cell r="P7927" t="str">
            <v>QUITO</v>
          </cell>
          <cell r="Q7927" t="str">
            <v>QUITO</v>
          </cell>
          <cell r="R7927" t="str">
            <v>PICHINCHA</v>
          </cell>
          <cell r="T7927" t="str">
            <v>TRANSERVISS</v>
          </cell>
          <cell r="U7927" t="str">
            <v>FLEXNETUIO_LOCAL</v>
          </cell>
          <cell r="V7927">
            <v>1</v>
          </cell>
          <cell r="W7927">
            <v>1</v>
          </cell>
          <cell r="X7927" t="str">
            <v>FLEXNET ECUADOR - MDELIVERY</v>
          </cell>
          <cell r="Y7927" t="str">
            <v>CALLE 28 DE JUNIO S/N Y GARCIA MORENO ENTRADA LLANO GRANDE</v>
          </cell>
        </row>
        <row r="7928">
          <cell r="A7928" t="str">
            <v>AGF_22_115</v>
          </cell>
          <cell r="B7928">
            <v>478380</v>
          </cell>
          <cell r="C7928" t="str">
            <v>AGF_22_115</v>
          </cell>
          <cell r="D7928" t="str">
            <v>AGFA</v>
          </cell>
          <cell r="E7928" t="str">
            <v>DESPACHO</v>
          </cell>
          <cell r="F7928" t="str">
            <v>NORMAL</v>
          </cell>
          <cell r="G7928" t="str">
            <v>FT75285</v>
          </cell>
          <cell r="H7928">
            <v>44908</v>
          </cell>
          <cell r="I7928" t="str">
            <v>ENTREGADO</v>
          </cell>
          <cell r="J7928">
            <v>44909</v>
          </cell>
          <cell r="K7928" t="str">
            <v>GLOBAL GRAPHIC CIA. LTDA.</v>
          </cell>
          <cell r="L7928" t="str">
            <v>ISLA SAN CRISTOBAL N41-57 E ISLA FLOREANA</v>
          </cell>
          <cell r="P7928" t="str">
            <v>170501</v>
          </cell>
          <cell r="Q7928" t="str">
            <v>QUITO</v>
          </cell>
          <cell r="R7928" t="str">
            <v>PICHINCHA</v>
          </cell>
          <cell r="S7928" t="str">
            <v>QUITO</v>
          </cell>
          <cell r="T7928" t="str">
            <v>FLEXTRANS UIO</v>
          </cell>
          <cell r="U7928" t="str">
            <v>FLEXNETUIO_LOCAL</v>
          </cell>
          <cell r="V7928">
            <v>2</v>
          </cell>
          <cell r="W7928">
            <v>44</v>
          </cell>
          <cell r="X7928" t="str">
            <v>FLEXNET UIO</v>
          </cell>
          <cell r="Y7928" t="str">
            <v>PANAMERICANA NORTE KM 12 1/2  LLANO GRANDE</v>
          </cell>
        </row>
        <row r="7929">
          <cell r="A7929" t="str">
            <v>PE_22_209</v>
          </cell>
          <cell r="B7929">
            <v>478379</v>
          </cell>
          <cell r="C7929" t="str">
            <v>PE_22_209</v>
          </cell>
          <cell r="D7929" t="str">
            <v>PE</v>
          </cell>
          <cell r="E7929" t="str">
            <v>DESPACHO</v>
          </cell>
          <cell r="F7929" t="str">
            <v>NORMAL</v>
          </cell>
          <cell r="G7929" t="str">
            <v>031002004098948</v>
          </cell>
          <cell r="H7929">
            <v>44908</v>
          </cell>
          <cell r="I7929" t="str">
            <v>ENTREGADO</v>
          </cell>
          <cell r="J7929">
            <v>44917</v>
          </cell>
          <cell r="K7929" t="str">
            <v>INSTITUTO LUIS ARBOLEDA</v>
          </cell>
          <cell r="L7929" t="str">
            <v>AVE. 109 ENTRE 123 Y 124</v>
          </cell>
          <cell r="P7929" t="str">
            <v>130201</v>
          </cell>
          <cell r="Q7929" t="str">
            <v>MANTA</v>
          </cell>
          <cell r="R7929" t="str">
            <v>MANABI</v>
          </cell>
          <cell r="S7929" t="str">
            <v>MANTA</v>
          </cell>
          <cell r="T7929" t="str">
            <v>TRAMACO</v>
          </cell>
          <cell r="U7929" t="str">
            <v>FLEXNETUIO_PROVINCIA</v>
          </cell>
          <cell r="V7929">
            <v>1</v>
          </cell>
          <cell r="W7929">
            <v>2</v>
          </cell>
          <cell r="X7929" t="str">
            <v>FLEXNET UIO</v>
          </cell>
          <cell r="Y7929" t="str">
            <v>PANAMERICANA NORTE KM 12 1/2  LLANO GRANDE</v>
          </cell>
        </row>
        <row r="7930">
          <cell r="A7930" t="str">
            <v>4718259</v>
          </cell>
          <cell r="B7930">
            <v>478342</v>
          </cell>
          <cell r="C7930" t="str">
            <v>4718259</v>
          </cell>
          <cell r="D7930" t="str">
            <v>MDELIVERY</v>
          </cell>
          <cell r="E7930" t="str">
            <v>DESPACHO</v>
          </cell>
          <cell r="F7930" t="str">
            <v>NORMAL</v>
          </cell>
          <cell r="G7930" t="str">
            <v>FT75191</v>
          </cell>
          <cell r="H7930">
            <v>44908</v>
          </cell>
          <cell r="I7930" t="str">
            <v>ENTREGADO</v>
          </cell>
          <cell r="J7930">
            <v>44909</v>
          </cell>
          <cell r="K7930" t="str">
            <v>CRISTHIAN ESLTER ULLCO BURBANO</v>
          </cell>
          <cell r="L7930" t="str">
            <v>TUMBACO   CALLE E28C   SN CALLE  BOYACA</v>
          </cell>
          <cell r="M7930" t="str">
            <v>1728699636</v>
          </cell>
          <cell r="N7930" t="str">
            <v>0990592801</v>
          </cell>
          <cell r="O7930" t="str">
            <v>0990592801</v>
          </cell>
          <cell r="P7930" t="str">
            <v>170902</v>
          </cell>
          <cell r="Q7930" t="str">
            <v>QUITO</v>
          </cell>
          <cell r="R7930" t="str">
            <v>PICHINCHA</v>
          </cell>
          <cell r="S7930" t="str">
            <v>TUMBACO</v>
          </cell>
          <cell r="T7930" t="str">
            <v>FLEXTRANS UIO</v>
          </cell>
          <cell r="U7930" t="str">
            <v>FLEXNETUIO_LOCAL</v>
          </cell>
          <cell r="V7930">
            <v>1</v>
          </cell>
          <cell r="W7930">
            <v>1</v>
          </cell>
          <cell r="X7930" t="str">
            <v>FLEXNET ECUADOR - MDELIVERY</v>
          </cell>
          <cell r="Y7930" t="str">
            <v>CALLE 28 DE JUNIO S/N Y GARCIA MORENO ENTRADA LLANO GRANDE</v>
          </cell>
        </row>
        <row r="7931">
          <cell r="A7931" t="str">
            <v>4718431</v>
          </cell>
          <cell r="B7931">
            <v>478343</v>
          </cell>
          <cell r="C7931" t="str">
            <v>4718431</v>
          </cell>
          <cell r="D7931" t="str">
            <v>MDELIVERY</v>
          </cell>
          <cell r="E7931" t="str">
            <v>DESPACHO</v>
          </cell>
          <cell r="F7931" t="str">
            <v>DERIVADO PICK UP</v>
          </cell>
          <cell r="G7931" t="str">
            <v>031080004718431</v>
          </cell>
          <cell r="H7931">
            <v>44908</v>
          </cell>
          <cell r="I7931" t="str">
            <v>ENTREGADO</v>
          </cell>
          <cell r="J7931">
            <v>44914</v>
          </cell>
          <cell r="K7931" t="str">
            <v>GISSELA YAJAIRA LOOR VERA</v>
          </cell>
          <cell r="L7931" t="str">
            <v>OFICINA TRAMACO CHONE</v>
          </cell>
          <cell r="M7931" t="str">
            <v>2300023088</v>
          </cell>
          <cell r="N7931" t="str">
            <v>0999275700</v>
          </cell>
          <cell r="O7931" t="str">
            <v>0999275700</v>
          </cell>
          <cell r="P7931" t="str">
            <v>CHONE</v>
          </cell>
          <cell r="Q7931" t="str">
            <v>CHONE</v>
          </cell>
          <cell r="R7931" t="str">
            <v>MANABI</v>
          </cell>
          <cell r="T7931" t="str">
            <v>TRAMACO</v>
          </cell>
          <cell r="U7931" t="str">
            <v>FLEXNETUIO_PROVINCIA</v>
          </cell>
          <cell r="V7931">
            <v>1</v>
          </cell>
          <cell r="W7931">
            <v>1</v>
          </cell>
          <cell r="X7931" t="str">
            <v>FLEXNET ECUADOR - MDELIVERY</v>
          </cell>
          <cell r="Y7931" t="str">
            <v>CALLE 28 DE JUNIO S/N Y GARCIA MORENO ENTRADA LLANO GRANDE</v>
          </cell>
        </row>
        <row r="7932">
          <cell r="A7932" t="str">
            <v>4718475</v>
          </cell>
          <cell r="B7932">
            <v>478344</v>
          </cell>
          <cell r="C7932" t="str">
            <v>4718475</v>
          </cell>
          <cell r="D7932" t="str">
            <v>MDELIVERY</v>
          </cell>
          <cell r="E7932" t="str">
            <v>DESPACHO</v>
          </cell>
          <cell r="F7932" t="str">
            <v>NORMAL</v>
          </cell>
          <cell r="G7932" t="str">
            <v>TF88763</v>
          </cell>
          <cell r="H7932">
            <v>44908</v>
          </cell>
          <cell r="I7932" t="str">
            <v>ENTREGADO</v>
          </cell>
          <cell r="J7932">
            <v>44910</v>
          </cell>
          <cell r="K7932" t="str">
            <v>DALILA ARACELY ABAD SEGURA</v>
          </cell>
          <cell r="L7932" t="str">
            <v>XIMENA COOP UNION CIVICA  MZ 1906 SL 5</v>
          </cell>
          <cell r="M7932" t="str">
            <v>0940177926</v>
          </cell>
          <cell r="N7932" t="str">
            <v>0989236711</v>
          </cell>
          <cell r="O7932" t="str">
            <v>0989236711</v>
          </cell>
          <cell r="P7932" t="str">
            <v>090607</v>
          </cell>
          <cell r="Q7932" t="str">
            <v>GUAYAQUIL</v>
          </cell>
          <cell r="R7932" t="str">
            <v>GUAYAS</v>
          </cell>
          <cell r="S7932" t="str">
            <v>GUAYAQUIL</v>
          </cell>
          <cell r="T7932" t="str">
            <v>ITSACOURIER</v>
          </cell>
          <cell r="U7932" t="str">
            <v>FLEXNETUIO_GYE</v>
          </cell>
          <cell r="V7932">
            <v>1</v>
          </cell>
          <cell r="W7932">
            <v>1</v>
          </cell>
          <cell r="X7932" t="str">
            <v>FLEXNET ECUADOR - MDELIVERY</v>
          </cell>
          <cell r="Y7932" t="str">
            <v>CALLE 28 DE JUNIO S/N Y GARCIA MORENO ENTRADA LLANO GRANDE</v>
          </cell>
        </row>
        <row r="7933">
          <cell r="A7933" t="str">
            <v>4718577</v>
          </cell>
          <cell r="B7933">
            <v>478345</v>
          </cell>
          <cell r="C7933" t="str">
            <v>4718577</v>
          </cell>
          <cell r="D7933" t="str">
            <v>MDELIVERY</v>
          </cell>
          <cell r="E7933" t="str">
            <v>DESPACHO</v>
          </cell>
          <cell r="F7933" t="str">
            <v>NORMAL</v>
          </cell>
          <cell r="G7933" t="str">
            <v>031080004718577</v>
          </cell>
          <cell r="H7933">
            <v>44908</v>
          </cell>
          <cell r="I7933" t="str">
            <v>ENTREGADO</v>
          </cell>
          <cell r="J7933">
            <v>44909</v>
          </cell>
          <cell r="K7933" t="str">
            <v>EDDIE GUSTAVO PIN VILLAVICENCIO</v>
          </cell>
          <cell r="L7933" t="str">
            <v>PASCUALES     BASTION POPULAR BLOQUE 3  SN CALLE   3ER PASAJE 38 E NO</v>
          </cell>
          <cell r="M7933" t="str">
            <v>0917779480</v>
          </cell>
          <cell r="N7933" t="str">
            <v>0981215072</v>
          </cell>
          <cell r="O7933" t="str">
            <v/>
          </cell>
          <cell r="P7933" t="str">
            <v>090705</v>
          </cell>
          <cell r="Q7933" t="str">
            <v>GUAYAQUIL</v>
          </cell>
          <cell r="R7933" t="str">
            <v>GUAYAS</v>
          </cell>
          <cell r="S7933" t="str">
            <v>GUAYAQUIL</v>
          </cell>
          <cell r="T7933" t="str">
            <v>TRAMACO</v>
          </cell>
          <cell r="U7933" t="str">
            <v>FLEXNETUIO_GYE</v>
          </cell>
          <cell r="V7933">
            <v>1</v>
          </cell>
          <cell r="W7933">
            <v>1</v>
          </cell>
          <cell r="X7933" t="str">
            <v>FLEXNET ECUADOR - MDELIVERY</v>
          </cell>
          <cell r="Y7933" t="str">
            <v>CALLE 28 DE JUNIO S/N Y GARCIA MORENO ENTRADA LLANO GRANDE</v>
          </cell>
        </row>
        <row r="7934">
          <cell r="A7934" t="str">
            <v>4718638</v>
          </cell>
          <cell r="B7934">
            <v>478346</v>
          </cell>
          <cell r="C7934" t="str">
            <v>4718638</v>
          </cell>
          <cell r="D7934" t="str">
            <v>MDELIVERY</v>
          </cell>
          <cell r="E7934" t="str">
            <v>DESPACHO</v>
          </cell>
          <cell r="F7934" t="str">
            <v>NORMAL</v>
          </cell>
          <cell r="G7934" t="str">
            <v>031080004718638</v>
          </cell>
          <cell r="H7934">
            <v>44908</v>
          </cell>
          <cell r="I7934" t="str">
            <v>ENTREGADO</v>
          </cell>
          <cell r="J7934">
            <v>44909</v>
          </cell>
          <cell r="K7934" t="str">
            <v>MARILYN STEFANIA PINCAY RODRIGUEZ</v>
          </cell>
          <cell r="L7934" t="str">
            <v>ELOY ALFARO  CALLE BABAHOYO  135 CALLE 16 DE OCTUBRE</v>
          </cell>
          <cell r="M7934" t="str">
            <v>0955878905</v>
          </cell>
          <cell r="N7934" t="str">
            <v>0961301475</v>
          </cell>
          <cell r="O7934" t="str">
            <v>0961301475</v>
          </cell>
          <cell r="P7934" t="str">
            <v>092409</v>
          </cell>
          <cell r="Q7934" t="str">
            <v>DURAN</v>
          </cell>
          <cell r="R7934" t="str">
            <v>GUAYAS</v>
          </cell>
          <cell r="S7934" t="str">
            <v>ELOY ALFARO (DURAN)</v>
          </cell>
          <cell r="T7934" t="str">
            <v>TRAMACO</v>
          </cell>
          <cell r="U7934" t="str">
            <v>FLEXNETUIO_GYE</v>
          </cell>
          <cell r="V7934">
            <v>1</v>
          </cell>
          <cell r="W7934">
            <v>1</v>
          </cell>
          <cell r="X7934" t="str">
            <v>FLEXNET ECUADOR - MDELIVERY</v>
          </cell>
          <cell r="Y7934" t="str">
            <v>CALLE 28 DE JUNIO S/N Y GARCIA MORENO ENTRADA LLANO GRANDE</v>
          </cell>
        </row>
        <row r="7935">
          <cell r="A7935" t="str">
            <v>4718667</v>
          </cell>
          <cell r="B7935">
            <v>478347</v>
          </cell>
          <cell r="C7935" t="str">
            <v>4718667</v>
          </cell>
          <cell r="D7935" t="str">
            <v>MDELIVERY</v>
          </cell>
          <cell r="E7935" t="str">
            <v>DESPACHO</v>
          </cell>
          <cell r="F7935" t="str">
            <v>NORMAL</v>
          </cell>
          <cell r="G7935" t="str">
            <v>TF88754</v>
          </cell>
          <cell r="H7935">
            <v>44908</v>
          </cell>
          <cell r="I7935" t="str">
            <v>ENTREGADO</v>
          </cell>
          <cell r="J7935">
            <v>44909</v>
          </cell>
          <cell r="K7935" t="str">
            <v>ESCALANTE HUAYAMABE DAYSE DEL ROCIO</v>
          </cell>
          <cell r="L7935" t="str">
            <v>TARQUI     SAUCES 4  MZ 373  VILLA 38 AV JOSE  LUIS TAMAYO</v>
          </cell>
          <cell r="M7935" t="str">
            <v>0910041839</v>
          </cell>
          <cell r="N7935" t="str">
            <v>0999317543</v>
          </cell>
          <cell r="O7935" t="str">
            <v>0999317543</v>
          </cell>
          <cell r="P7935" t="str">
            <v>090504</v>
          </cell>
          <cell r="Q7935" t="str">
            <v>GUAYAQUIL</v>
          </cell>
          <cell r="R7935" t="str">
            <v>GUAYAS</v>
          </cell>
          <cell r="S7935" t="str">
            <v>GUAYAQUIL</v>
          </cell>
          <cell r="T7935" t="str">
            <v>ITSACOURIER</v>
          </cell>
          <cell r="U7935" t="str">
            <v>FLEXNETUIO_GYE</v>
          </cell>
          <cell r="V7935">
            <v>1</v>
          </cell>
          <cell r="W7935">
            <v>1</v>
          </cell>
          <cell r="X7935" t="str">
            <v>FLEXNET ECUADOR - MDELIVERY</v>
          </cell>
          <cell r="Y7935" t="str">
            <v>CALLE 28 DE JUNIO S/N Y GARCIA MORENO ENTRADA LLANO GRANDE</v>
          </cell>
        </row>
        <row r="7936">
          <cell r="A7936" t="str">
            <v>4718682</v>
          </cell>
          <cell r="B7936">
            <v>478348</v>
          </cell>
          <cell r="C7936" t="str">
            <v>4718682</v>
          </cell>
          <cell r="D7936" t="str">
            <v>MDELIVERY</v>
          </cell>
          <cell r="E7936" t="str">
            <v>DESPACHO</v>
          </cell>
          <cell r="F7936" t="str">
            <v>NORMAL</v>
          </cell>
          <cell r="G7936" t="str">
            <v>031080004718682</v>
          </cell>
          <cell r="H7936">
            <v>44908</v>
          </cell>
          <cell r="I7936" t="str">
            <v>DEVOLUCION_EN_PROCESO</v>
          </cell>
          <cell r="J7936">
            <v>44917</v>
          </cell>
          <cell r="K7936" t="str">
            <v>NINA LEMACHE JOSE ALFREDO</v>
          </cell>
          <cell r="L7936" t="str">
            <v>PASCUALES COOP ASSAD BUCARAM  MZ216 SL 10</v>
          </cell>
          <cell r="M7936" t="str">
            <v>1720777281</v>
          </cell>
          <cell r="N7936" t="str">
            <v>0998684621</v>
          </cell>
          <cell r="O7936" t="str">
            <v>0994477595</v>
          </cell>
          <cell r="P7936" t="str">
            <v>090305</v>
          </cell>
          <cell r="Q7936" t="str">
            <v>GUAYAQUIL</v>
          </cell>
          <cell r="R7936" t="str">
            <v>GUAYAS</v>
          </cell>
          <cell r="S7936" t="str">
            <v>GUAYAQUIL</v>
          </cell>
          <cell r="T7936" t="str">
            <v>TRAMACO</v>
          </cell>
          <cell r="U7936" t="str">
            <v>FLEXNETUIO_GYE</v>
          </cell>
          <cell r="V7936">
            <v>1</v>
          </cell>
          <cell r="W7936">
            <v>1</v>
          </cell>
          <cell r="X7936" t="str">
            <v>FLEXNET ECUADOR - MDELIVERY</v>
          </cell>
          <cell r="Y7936" t="str">
            <v>CALLE 28 DE JUNIO S/N Y GARCIA MORENO ENTRADA LLANO GRANDE</v>
          </cell>
        </row>
        <row r="7937">
          <cell r="A7937" t="str">
            <v>4718700</v>
          </cell>
          <cell r="B7937">
            <v>478349</v>
          </cell>
          <cell r="C7937" t="str">
            <v>4718700</v>
          </cell>
          <cell r="D7937" t="str">
            <v>MDELIVERY</v>
          </cell>
          <cell r="E7937" t="str">
            <v>DESPACHO</v>
          </cell>
          <cell r="F7937" t="str">
            <v>DERIVADO PICK UP</v>
          </cell>
          <cell r="G7937" t="str">
            <v>031080004718700</v>
          </cell>
          <cell r="H7937">
            <v>44908</v>
          </cell>
          <cell r="I7937" t="str">
            <v>ENTREGADO</v>
          </cell>
          <cell r="J7937">
            <v>44911</v>
          </cell>
          <cell r="K7937" t="str">
            <v>Jahaira Judith Avila Zavala</v>
          </cell>
          <cell r="L7937" t="str">
            <v>OFICINA TRAMACO PUNTO DE ATENCION VIA DAULE</v>
          </cell>
          <cell r="M7937" t="str">
            <v>0925516528</v>
          </cell>
          <cell r="N7937" t="str">
            <v>0991097220</v>
          </cell>
          <cell r="O7937" t="str">
            <v>0991097220</v>
          </cell>
          <cell r="P7937" t="str">
            <v>GUAYAQUIL</v>
          </cell>
          <cell r="Q7937" t="str">
            <v>GUAYAQUIL</v>
          </cell>
          <cell r="R7937" t="str">
            <v>GUAYAS</v>
          </cell>
          <cell r="T7937" t="str">
            <v>TRAMACO</v>
          </cell>
          <cell r="U7937" t="str">
            <v>FLEXNETUIO_GYE</v>
          </cell>
          <cell r="V7937">
            <v>1</v>
          </cell>
          <cell r="W7937">
            <v>1</v>
          </cell>
          <cell r="X7937" t="str">
            <v>FLEXNET ECUADOR - MDELIVERY</v>
          </cell>
          <cell r="Y7937" t="str">
            <v>CALLE 28 DE JUNIO S/N Y GARCIA MORENO ENTRADA LLANO GRANDE</v>
          </cell>
        </row>
        <row r="7938">
          <cell r="A7938" t="str">
            <v>4718719</v>
          </cell>
          <cell r="B7938">
            <v>478350</v>
          </cell>
          <cell r="C7938" t="str">
            <v>4718719</v>
          </cell>
          <cell r="D7938" t="str">
            <v>MDELIVERY</v>
          </cell>
          <cell r="E7938" t="str">
            <v>DESPACHO</v>
          </cell>
          <cell r="F7938" t="str">
            <v>DERIVADO PICK UP</v>
          </cell>
          <cell r="G7938" t="str">
            <v>031080004718719</v>
          </cell>
          <cell r="H7938">
            <v>44908</v>
          </cell>
          <cell r="I7938" t="str">
            <v>DEVOLUCION_EN_PROCESO</v>
          </cell>
          <cell r="J7938">
            <v>44917</v>
          </cell>
          <cell r="K7938" t="str">
            <v>MORAN MORENO JOSE ALBERTO</v>
          </cell>
          <cell r="L7938" t="str">
            <v>OFICINA TRAMACO PORTETE</v>
          </cell>
          <cell r="M7938" t="str">
            <v>0918072273</v>
          </cell>
          <cell r="N7938" t="str">
            <v>0998938620</v>
          </cell>
          <cell r="O7938" t="str">
            <v>0998938620</v>
          </cell>
          <cell r="P7938" t="str">
            <v>GUAYAQUIL</v>
          </cell>
          <cell r="Q7938" t="str">
            <v>GUAYAQUIL</v>
          </cell>
          <cell r="R7938" t="str">
            <v>GUAYAS</v>
          </cell>
          <cell r="T7938" t="str">
            <v>TRAMACO</v>
          </cell>
          <cell r="U7938" t="str">
            <v>FLEXNETUIO_GYE</v>
          </cell>
          <cell r="V7938">
            <v>1</v>
          </cell>
          <cell r="W7938">
            <v>1</v>
          </cell>
          <cell r="X7938" t="str">
            <v>FLEXNET ECUADOR - MDELIVERY</v>
          </cell>
          <cell r="Y7938" t="str">
            <v>CALLE 28 DE JUNIO S/N Y GARCIA MORENO ENTRADA LLANO GRANDE</v>
          </cell>
        </row>
        <row r="7939">
          <cell r="A7939" t="str">
            <v>4718773</v>
          </cell>
          <cell r="B7939">
            <v>478351</v>
          </cell>
          <cell r="C7939" t="str">
            <v>4718773</v>
          </cell>
          <cell r="D7939" t="str">
            <v>MDELIVERY</v>
          </cell>
          <cell r="E7939" t="str">
            <v>DESPACHO</v>
          </cell>
          <cell r="F7939" t="str">
            <v>NORMAL</v>
          </cell>
          <cell r="G7939" t="str">
            <v>031080004718773</v>
          </cell>
          <cell r="H7939">
            <v>44908</v>
          </cell>
          <cell r="I7939" t="str">
            <v>ENTREGADO</v>
          </cell>
          <cell r="J7939">
            <v>44918</v>
          </cell>
          <cell r="K7939" t="str">
            <v>GARCIA GARCIA BENITO BERNAVE</v>
          </cell>
          <cell r="L7939" t="str">
            <v>AMBATO     AV PRIMERA IMPRENTA  SN CALLE MANUELA CANIZARES</v>
          </cell>
          <cell r="M7939" t="str">
            <v>1204156101</v>
          </cell>
          <cell r="N7939" t="str">
            <v>0983435745</v>
          </cell>
          <cell r="O7939" t="str">
            <v>0983435745</v>
          </cell>
          <cell r="P7939" t="str">
            <v>180103</v>
          </cell>
          <cell r="Q7939" t="str">
            <v>AMBATO</v>
          </cell>
          <cell r="R7939" t="str">
            <v>TUNGURAHUA</v>
          </cell>
          <cell r="S7939" t="str">
            <v>AMBATO</v>
          </cell>
          <cell r="T7939" t="str">
            <v>TRAMACO</v>
          </cell>
          <cell r="U7939" t="str">
            <v>FLEXNETUIO_PROVINCIA</v>
          </cell>
          <cell r="V7939">
            <v>1</v>
          </cell>
          <cell r="W7939">
            <v>1</v>
          </cell>
          <cell r="X7939" t="str">
            <v>FLEXNET ECUADOR - MDELIVERY</v>
          </cell>
          <cell r="Y7939" t="str">
            <v>CALLE 28 DE JUNIO S/N Y GARCIA MORENO ENTRADA LLANO GRANDE</v>
          </cell>
        </row>
        <row r="7940">
          <cell r="A7940" t="str">
            <v>4718798</v>
          </cell>
          <cell r="B7940">
            <v>478352</v>
          </cell>
          <cell r="C7940" t="str">
            <v>4718798</v>
          </cell>
          <cell r="D7940" t="str">
            <v>MDELIVERY</v>
          </cell>
          <cell r="E7940" t="str">
            <v>DESPACHO</v>
          </cell>
          <cell r="F7940" t="str">
            <v>NORMAL</v>
          </cell>
          <cell r="G7940" t="str">
            <v>TF88761</v>
          </cell>
          <cell r="H7940">
            <v>44908</v>
          </cell>
          <cell r="I7940" t="str">
            <v>ENTREGADO</v>
          </cell>
          <cell r="J7940">
            <v>44909</v>
          </cell>
          <cell r="K7940" t="str">
            <v>HERNANDEZ FONSECA BEATRIZ GUADALUPE</v>
          </cell>
          <cell r="L7940" t="str">
            <v>TARQUI      CDLA  ALBORADA 9 ETAPA 951  VILLA 4  AV BENJAMIN CARRION MORA</v>
          </cell>
          <cell r="M7940" t="str">
            <v>0918061672</v>
          </cell>
          <cell r="N7940" t="str">
            <v>0983370944</v>
          </cell>
          <cell r="O7940" t="str">
            <v>0983370944</v>
          </cell>
          <cell r="P7940" t="str">
            <v>090502</v>
          </cell>
          <cell r="Q7940" t="str">
            <v>GUAYAQUIL</v>
          </cell>
          <cell r="R7940" t="str">
            <v>GUAYAS</v>
          </cell>
          <cell r="S7940" t="str">
            <v>GUAYAQUIL</v>
          </cell>
          <cell r="T7940" t="str">
            <v>ITSACOURIER</v>
          </cell>
          <cell r="U7940" t="str">
            <v>FLEXNETUIO_GYE</v>
          </cell>
          <cell r="V7940">
            <v>1</v>
          </cell>
          <cell r="W7940">
            <v>1</v>
          </cell>
          <cell r="X7940" t="str">
            <v>FLEXNET ECUADOR - MDELIVERY</v>
          </cell>
          <cell r="Y7940" t="str">
            <v>CALLE 28 DE JUNIO S/N Y GARCIA MORENO ENTRADA LLANO GRANDE</v>
          </cell>
        </row>
        <row r="7941">
          <cell r="A7941" t="str">
            <v>4718889</v>
          </cell>
          <cell r="B7941">
            <v>478353</v>
          </cell>
          <cell r="C7941" t="str">
            <v>4718889</v>
          </cell>
          <cell r="D7941" t="str">
            <v>MDELIVERY</v>
          </cell>
          <cell r="E7941" t="str">
            <v>DESPACHO</v>
          </cell>
          <cell r="F7941" t="str">
            <v>NORMAL</v>
          </cell>
          <cell r="G7941" t="str">
            <v>FT75266</v>
          </cell>
          <cell r="H7941">
            <v>44908</v>
          </cell>
          <cell r="I7941" t="str">
            <v>ENTREGADO</v>
          </cell>
          <cell r="J7941">
            <v>44909</v>
          </cell>
          <cell r="K7941" t="str">
            <v>ONA LOACHAMIN ANGEL FERNANDO</v>
          </cell>
          <cell r="L7941" t="str">
            <v>SANGOLQUI AV LOS SHIRYS  SN  Y COJIMIES</v>
          </cell>
          <cell r="M7941" t="str">
            <v>1714288279</v>
          </cell>
          <cell r="N7941" t="str">
            <v>0987392016</v>
          </cell>
          <cell r="O7941" t="str">
            <v>0998713454</v>
          </cell>
          <cell r="P7941" t="str">
            <v>171103</v>
          </cell>
          <cell r="Q7941" t="str">
            <v>RUMIÑAHUI</v>
          </cell>
          <cell r="R7941" t="str">
            <v>PICHINCHA</v>
          </cell>
          <cell r="S7941" t="str">
            <v>SANGOLQUI</v>
          </cell>
          <cell r="T7941" t="str">
            <v>FLEXTRANS UIO</v>
          </cell>
          <cell r="U7941" t="str">
            <v>FLEXNETUIO_LOCAL</v>
          </cell>
          <cell r="V7941">
            <v>1</v>
          </cell>
          <cell r="W7941">
            <v>1</v>
          </cell>
          <cell r="X7941" t="str">
            <v>FLEXNET ECUADOR - MDELIVERY</v>
          </cell>
          <cell r="Y7941" t="str">
            <v>CALLE 28 DE JUNIO S/N Y GARCIA MORENO ENTRADA LLANO GRANDE</v>
          </cell>
        </row>
        <row r="7942">
          <cell r="A7942" t="str">
            <v>4718897</v>
          </cell>
          <cell r="B7942">
            <v>478354</v>
          </cell>
          <cell r="C7942" t="str">
            <v>4718897</v>
          </cell>
          <cell r="D7942" t="str">
            <v>MDELIVERY</v>
          </cell>
          <cell r="E7942" t="str">
            <v>DESPACHO</v>
          </cell>
          <cell r="F7942" t="str">
            <v>NORMAL</v>
          </cell>
          <cell r="G7942" t="str">
            <v>TF88750</v>
          </cell>
          <cell r="H7942">
            <v>44908</v>
          </cell>
          <cell r="I7942" t="str">
            <v>ENTREGADO</v>
          </cell>
          <cell r="J7942">
            <v>44910</v>
          </cell>
          <cell r="K7942" t="str">
            <v>SEGUNDO MARIANO PAGUAY NAVAS</v>
          </cell>
          <cell r="L7942" t="str">
            <v>XIMENA  COOP RIO GUAYAS  MZ 35 SL 45</v>
          </cell>
          <cell r="M7942" t="str">
            <v>0926713348</v>
          </cell>
          <cell r="N7942" t="str">
            <v>0993079233</v>
          </cell>
          <cell r="O7942" t="str">
            <v>0993079233</v>
          </cell>
          <cell r="P7942" t="str">
            <v>090103</v>
          </cell>
          <cell r="Q7942" t="str">
            <v>GUAYAQUIL</v>
          </cell>
          <cell r="R7942" t="str">
            <v>GUAYAS</v>
          </cell>
          <cell r="S7942" t="str">
            <v>GUAYAQUIL</v>
          </cell>
          <cell r="T7942" t="str">
            <v>FLEXTRANS GYE</v>
          </cell>
          <cell r="U7942" t="str">
            <v>FLEXNETUIO_GYE</v>
          </cell>
          <cell r="V7942">
            <v>1</v>
          </cell>
          <cell r="W7942">
            <v>1</v>
          </cell>
          <cell r="X7942" t="str">
            <v>FLEXNET ECUADOR - MDELIVERY</v>
          </cell>
          <cell r="Y7942" t="str">
            <v>CALLE 28 DE JUNIO S/N Y GARCIA MORENO ENTRADA LLANO GRANDE</v>
          </cell>
        </row>
        <row r="7943">
          <cell r="A7943" t="str">
            <v>4718912</v>
          </cell>
          <cell r="B7943">
            <v>478355</v>
          </cell>
          <cell r="C7943" t="str">
            <v>4718912</v>
          </cell>
          <cell r="D7943" t="str">
            <v>MDELIVERY</v>
          </cell>
          <cell r="E7943" t="str">
            <v>DESPACHO</v>
          </cell>
          <cell r="F7943" t="str">
            <v>NORMAL</v>
          </cell>
          <cell r="G7943" t="str">
            <v>031080004718912</v>
          </cell>
          <cell r="H7943">
            <v>44908</v>
          </cell>
          <cell r="I7943" t="str">
            <v>ENTREGADO</v>
          </cell>
          <cell r="J7943">
            <v>44909</v>
          </cell>
          <cell r="K7943" t="str">
            <v>BASTIDAS LOZANO HELEN CAROLINA</v>
          </cell>
          <cell r="L7943" t="str">
            <v>BABAHOYO CALLE 5 DE JUNIO  1205  Y 1ERO DE MAYO</v>
          </cell>
          <cell r="M7943" t="str">
            <v>1201723069</v>
          </cell>
          <cell r="N7943" t="str">
            <v>0993030731</v>
          </cell>
          <cell r="O7943" t="str">
            <v>0993030731</v>
          </cell>
          <cell r="P7943" t="str">
            <v>120105</v>
          </cell>
          <cell r="Q7943" t="str">
            <v>BABAHOYO</v>
          </cell>
          <cell r="R7943" t="str">
            <v>LOS RIOS</v>
          </cell>
          <cell r="S7943" t="str">
            <v>BABAHOYO</v>
          </cell>
          <cell r="T7943" t="str">
            <v>TRAMACO</v>
          </cell>
          <cell r="U7943" t="str">
            <v>FLEXNETUIO_PROVINCIA</v>
          </cell>
          <cell r="V7943">
            <v>1</v>
          </cell>
          <cell r="W7943">
            <v>1</v>
          </cell>
          <cell r="X7943" t="str">
            <v>FLEXNET ECUADOR - MDELIVERY</v>
          </cell>
          <cell r="Y7943" t="str">
            <v>CALLE 28 DE JUNIO S/N Y GARCIA MORENO ENTRADA LLANO GRANDE</v>
          </cell>
        </row>
        <row r="7944">
          <cell r="A7944" t="str">
            <v>4719188</v>
          </cell>
          <cell r="B7944">
            <v>478356</v>
          </cell>
          <cell r="C7944" t="str">
            <v>4719188</v>
          </cell>
          <cell r="D7944" t="str">
            <v>MDELIVERY</v>
          </cell>
          <cell r="E7944" t="str">
            <v>DESPACHO</v>
          </cell>
          <cell r="F7944" t="str">
            <v>NORMAL</v>
          </cell>
          <cell r="G7944" t="str">
            <v>TF88801</v>
          </cell>
          <cell r="H7944">
            <v>44908</v>
          </cell>
          <cell r="I7944" t="str">
            <v>ENTREGADO</v>
          </cell>
          <cell r="J7944">
            <v>44909</v>
          </cell>
          <cell r="K7944" t="str">
            <v>GEOVANNY ENRIQUE CASTRO MORA</v>
          </cell>
          <cell r="L7944" t="str">
            <v>LA PUNTILLA      AV SAMBORONDON KM 10</v>
          </cell>
          <cell r="M7944" t="str">
            <v>0916226897</v>
          </cell>
          <cell r="N7944" t="str">
            <v>0986266010</v>
          </cell>
          <cell r="O7944" t="str">
            <v>0986266010</v>
          </cell>
          <cell r="P7944" t="str">
            <v>092302</v>
          </cell>
          <cell r="Q7944" t="str">
            <v>SAMBORONDON</v>
          </cell>
          <cell r="R7944" t="str">
            <v>GUAYAS</v>
          </cell>
          <cell r="S7944" t="str">
            <v>SAMBORONDON</v>
          </cell>
          <cell r="T7944" t="str">
            <v>ITSACOURIER</v>
          </cell>
          <cell r="U7944" t="str">
            <v>FLEXNETUIO_GYE</v>
          </cell>
          <cell r="V7944">
            <v>1</v>
          </cell>
          <cell r="W7944">
            <v>1</v>
          </cell>
          <cell r="X7944" t="str">
            <v>FLEXNET ECUADOR - MDELIVERY</v>
          </cell>
          <cell r="Y7944" t="str">
            <v>CALLE 28 DE JUNIO S/N Y GARCIA MORENO ENTRADA LLANO GRANDE</v>
          </cell>
        </row>
        <row r="7945">
          <cell r="A7945" t="str">
            <v>4719298</v>
          </cell>
          <cell r="B7945">
            <v>478357</v>
          </cell>
          <cell r="C7945" t="str">
            <v>4719298</v>
          </cell>
          <cell r="D7945" t="str">
            <v>MDELIVERY</v>
          </cell>
          <cell r="E7945" t="str">
            <v>DESPACHO</v>
          </cell>
          <cell r="F7945" t="str">
            <v>NORMAL</v>
          </cell>
          <cell r="G7945" t="str">
            <v>TF88748</v>
          </cell>
          <cell r="H7945">
            <v>44908</v>
          </cell>
          <cell r="I7945" t="str">
            <v>ENTREGADO</v>
          </cell>
          <cell r="J7945">
            <v>44909</v>
          </cell>
          <cell r="K7945" t="str">
            <v>BARBADILLO SANCHEZ ERENA MILAGROS</v>
          </cell>
          <cell r="L7945" t="str">
            <v>TARQUI GARZOTA 2 MZ 154 VILLA 21</v>
          </cell>
          <cell r="M7945" t="str">
            <v>0960867307</v>
          </cell>
          <cell r="N7945" t="str">
            <v>0979029592</v>
          </cell>
          <cell r="O7945" t="str">
            <v>0979029592</v>
          </cell>
          <cell r="P7945" t="str">
            <v>090503</v>
          </cell>
          <cell r="Q7945" t="str">
            <v>GUAYAQUIL</v>
          </cell>
          <cell r="R7945" t="str">
            <v>GUAYAS</v>
          </cell>
          <cell r="S7945" t="str">
            <v>GUAYAQUIL</v>
          </cell>
          <cell r="T7945" t="str">
            <v>ITSACOURIER</v>
          </cell>
          <cell r="U7945" t="str">
            <v>FLEXNETUIO_GYE</v>
          </cell>
          <cell r="V7945">
            <v>1</v>
          </cell>
          <cell r="W7945">
            <v>1</v>
          </cell>
          <cell r="X7945" t="str">
            <v>FLEXNET ECUADOR - MDELIVERY</v>
          </cell>
          <cell r="Y7945" t="str">
            <v>CALLE 28 DE JUNIO S/N Y GARCIA MORENO ENTRADA LLANO GRANDE</v>
          </cell>
        </row>
        <row r="7946">
          <cell r="A7946" t="str">
            <v>4719351</v>
          </cell>
          <cell r="B7946">
            <v>478358</v>
          </cell>
          <cell r="C7946" t="str">
            <v>4719351</v>
          </cell>
          <cell r="D7946" t="str">
            <v>MDELIVERY</v>
          </cell>
          <cell r="E7946" t="str">
            <v>DESPACHO</v>
          </cell>
          <cell r="F7946" t="str">
            <v>NORMAL</v>
          </cell>
          <cell r="G7946" t="str">
            <v>FT75197</v>
          </cell>
          <cell r="H7946">
            <v>44908</v>
          </cell>
          <cell r="I7946" t="str">
            <v>ENTREGADO</v>
          </cell>
          <cell r="J7946">
            <v>44909</v>
          </cell>
          <cell r="K7946" t="str">
            <v>EDGAR PARRA</v>
          </cell>
          <cell r="L7946" t="str">
            <v>SAN SIDRO DEL INCA     CALLE ISAAC ALBENIZ  SN CALLE MOZART</v>
          </cell>
          <cell r="M7946" t="str">
            <v>1719519488</v>
          </cell>
          <cell r="N7946" t="str">
            <v>0992899510</v>
          </cell>
          <cell r="O7946" t="str">
            <v>0992899510</v>
          </cell>
          <cell r="P7946" t="str">
            <v>170502</v>
          </cell>
          <cell r="Q7946" t="str">
            <v>QUITO</v>
          </cell>
          <cell r="R7946" t="str">
            <v>PICHINCHA</v>
          </cell>
          <cell r="S7946" t="str">
            <v>QUITO</v>
          </cell>
          <cell r="T7946" t="str">
            <v>FLEXTRANS UIO</v>
          </cell>
          <cell r="U7946" t="str">
            <v>FLEXNETUIO_LOCAL</v>
          </cell>
          <cell r="V7946">
            <v>1</v>
          </cell>
          <cell r="W7946">
            <v>1</v>
          </cell>
          <cell r="X7946" t="str">
            <v>FLEXNET ECUADOR - MDELIVERY</v>
          </cell>
          <cell r="Y7946" t="str">
            <v>CALLE 28 DE JUNIO S/N Y GARCIA MORENO ENTRADA LLANO GRANDE</v>
          </cell>
        </row>
        <row r="7947">
          <cell r="A7947" t="str">
            <v>4719391</v>
          </cell>
          <cell r="B7947">
            <v>478359</v>
          </cell>
          <cell r="C7947" t="str">
            <v>4719391</v>
          </cell>
          <cell r="D7947" t="str">
            <v>MDELIVERY</v>
          </cell>
          <cell r="E7947" t="str">
            <v>DESPACHO</v>
          </cell>
          <cell r="F7947" t="str">
            <v>NORMAL</v>
          </cell>
          <cell r="G7947" t="str">
            <v>FT75198</v>
          </cell>
          <cell r="H7947">
            <v>44908</v>
          </cell>
          <cell r="I7947" t="str">
            <v>ENTREGADO</v>
          </cell>
          <cell r="J7947">
            <v>44909</v>
          </cell>
          <cell r="K7947" t="str">
            <v>PADILLA ESPINOZA YOSELYN MALENA</v>
          </cell>
          <cell r="L7947" t="str">
            <v>LA MARISCAL CALLE FRANCISCO SALAZAR  SN  Y CAMILO DESTUGE</v>
          </cell>
          <cell r="M7947" t="str">
            <v>1723538441</v>
          </cell>
          <cell r="N7947" t="str">
            <v>0993173128</v>
          </cell>
          <cell r="O7947" t="str">
            <v>0993173128</v>
          </cell>
          <cell r="P7947" t="str">
            <v>170523</v>
          </cell>
          <cell r="Q7947" t="str">
            <v>QUITO</v>
          </cell>
          <cell r="R7947" t="str">
            <v>PICHINCHA</v>
          </cell>
          <cell r="S7947" t="str">
            <v>QUITO</v>
          </cell>
          <cell r="T7947" t="str">
            <v>FLEXTRANS UIO</v>
          </cell>
          <cell r="U7947" t="str">
            <v>FLEXNETUIO_LOCAL</v>
          </cell>
          <cell r="V7947">
            <v>1</v>
          </cell>
          <cell r="W7947">
            <v>1</v>
          </cell>
          <cell r="X7947" t="str">
            <v>FLEXNET ECUADOR - MDELIVERY</v>
          </cell>
          <cell r="Y7947" t="str">
            <v>CALLE 28 DE JUNIO S/N Y GARCIA MORENO ENTRADA LLANO GRANDE</v>
          </cell>
        </row>
        <row r="7948">
          <cell r="A7948" t="str">
            <v>4719419</v>
          </cell>
          <cell r="B7948">
            <v>478360</v>
          </cell>
          <cell r="C7948" t="str">
            <v>4719419</v>
          </cell>
          <cell r="D7948" t="str">
            <v>MDELIVERY</v>
          </cell>
          <cell r="E7948" t="str">
            <v>DESPACHO</v>
          </cell>
          <cell r="F7948" t="str">
            <v>DERIVADO PICK UP</v>
          </cell>
          <cell r="G7948" t="str">
            <v>031080004719419</v>
          </cell>
          <cell r="H7948">
            <v>44908</v>
          </cell>
          <cell r="I7948" t="str">
            <v>ENTREGADO</v>
          </cell>
          <cell r="J7948">
            <v>44909</v>
          </cell>
          <cell r="K7948" t="str">
            <v>MARLENE NANCY MALACA RAMIREZ</v>
          </cell>
          <cell r="L7948" t="str">
            <v>OFICINA TRAMACO PORTETE</v>
          </cell>
          <cell r="M7948" t="str">
            <v>0902634450</v>
          </cell>
          <cell r="N7948" t="str">
            <v>0984630888</v>
          </cell>
          <cell r="O7948" t="str">
            <v>0984630888</v>
          </cell>
          <cell r="P7948" t="str">
            <v>GUAYAQUIL</v>
          </cell>
          <cell r="Q7948" t="str">
            <v>GUAYAQUIL</v>
          </cell>
          <cell r="R7948" t="str">
            <v>GUAYAS</v>
          </cell>
          <cell r="T7948" t="str">
            <v>TRAMACO</v>
          </cell>
          <cell r="U7948" t="str">
            <v>FLEXNETUIO_GYE</v>
          </cell>
          <cell r="V7948">
            <v>1</v>
          </cell>
          <cell r="W7948">
            <v>1</v>
          </cell>
          <cell r="X7948" t="str">
            <v>FLEXNET ECUADOR - MDELIVERY</v>
          </cell>
          <cell r="Y7948" t="str">
            <v>CALLE 28 DE JUNIO S/N Y GARCIA MORENO ENTRADA LLANO GRANDE</v>
          </cell>
        </row>
        <row r="7949">
          <cell r="A7949" t="str">
            <v>4719449</v>
          </cell>
          <cell r="B7949">
            <v>478361</v>
          </cell>
          <cell r="C7949" t="str">
            <v>4719449</v>
          </cell>
          <cell r="D7949" t="str">
            <v>MDELIVERY</v>
          </cell>
          <cell r="E7949" t="str">
            <v>DESPACHO</v>
          </cell>
          <cell r="F7949" t="str">
            <v>DERIVADO PICK UP</v>
          </cell>
          <cell r="G7949" t="str">
            <v>031080004719449</v>
          </cell>
          <cell r="H7949">
            <v>44908</v>
          </cell>
          <cell r="I7949" t="str">
            <v>ENTREGADO</v>
          </cell>
          <cell r="J7949">
            <v>44911</v>
          </cell>
          <cell r="K7949" t="str">
            <v>ROBERT ANDRES DELGADO MUNOZ</v>
          </cell>
          <cell r="L7949" t="str">
            <v>OFICINA TRAMACO PORTETE</v>
          </cell>
          <cell r="M7949" t="str">
            <v>0928668987</v>
          </cell>
          <cell r="N7949" t="str">
            <v>0999857858</v>
          </cell>
          <cell r="O7949" t="str">
            <v>0999857858</v>
          </cell>
          <cell r="P7949" t="str">
            <v>GUAYAQUIL</v>
          </cell>
          <cell r="Q7949" t="str">
            <v>GUAYAQUIL</v>
          </cell>
          <cell r="R7949" t="str">
            <v>GUAYAS</v>
          </cell>
          <cell r="T7949" t="str">
            <v>TRAMACO</v>
          </cell>
          <cell r="U7949" t="str">
            <v>FLEXNETUIO_GYE</v>
          </cell>
          <cell r="V7949">
            <v>1</v>
          </cell>
          <cell r="W7949">
            <v>1</v>
          </cell>
          <cell r="X7949" t="str">
            <v>FLEXNET ECUADOR - MDELIVERY</v>
          </cell>
          <cell r="Y7949" t="str">
            <v>CALLE 28 DE JUNIO S/N Y GARCIA MORENO ENTRADA LLANO GRANDE</v>
          </cell>
        </row>
        <row r="7950">
          <cell r="A7950" t="str">
            <v>4719451</v>
          </cell>
          <cell r="B7950">
            <v>478362</v>
          </cell>
          <cell r="C7950" t="str">
            <v>4719451</v>
          </cell>
          <cell r="D7950" t="str">
            <v>MDELIVERY</v>
          </cell>
          <cell r="E7950" t="str">
            <v>DESPACHO</v>
          </cell>
          <cell r="F7950" t="str">
            <v>DERIVADO PICK UP</v>
          </cell>
          <cell r="G7950" t="str">
            <v>031080004719451</v>
          </cell>
          <cell r="H7950">
            <v>44908</v>
          </cell>
          <cell r="I7950" t="str">
            <v>ENTREGADO</v>
          </cell>
          <cell r="J7950">
            <v>44911</v>
          </cell>
          <cell r="K7950" t="str">
            <v>MATA RONQUILLO PIERINNA RAPHAELA</v>
          </cell>
          <cell r="L7950" t="str">
            <v>OFICINA TRAMACO PUNTO DE ATENCION SAN MARINO</v>
          </cell>
          <cell r="M7950" t="str">
            <v>0918491200</v>
          </cell>
          <cell r="N7950" t="str">
            <v>0989385662</v>
          </cell>
          <cell r="O7950" t="str">
            <v>0989385662</v>
          </cell>
          <cell r="P7950" t="str">
            <v>GUAYAQUIL</v>
          </cell>
          <cell r="Q7950" t="str">
            <v>GUAYAQUIL</v>
          </cell>
          <cell r="R7950" t="str">
            <v>GUAYAS</v>
          </cell>
          <cell r="T7950" t="str">
            <v>TRAMACO</v>
          </cell>
          <cell r="U7950" t="str">
            <v>FLEXNETUIO_GYE</v>
          </cell>
          <cell r="V7950">
            <v>1</v>
          </cell>
          <cell r="W7950">
            <v>1</v>
          </cell>
          <cell r="X7950" t="str">
            <v>FLEXNET ECUADOR - MDELIVERY</v>
          </cell>
          <cell r="Y7950" t="str">
            <v>CALLE 28 DE JUNIO S/N Y GARCIA MORENO ENTRADA LLANO GRANDE</v>
          </cell>
        </row>
        <row r="7951">
          <cell r="A7951" t="str">
            <v>4719528</v>
          </cell>
          <cell r="B7951">
            <v>478363</v>
          </cell>
          <cell r="C7951" t="str">
            <v>4719528</v>
          </cell>
          <cell r="D7951" t="str">
            <v>MDELIVERY</v>
          </cell>
          <cell r="E7951" t="str">
            <v>DESPACHO</v>
          </cell>
          <cell r="F7951" t="str">
            <v>NORMAL</v>
          </cell>
          <cell r="G7951" t="str">
            <v>FT75192</v>
          </cell>
          <cell r="H7951">
            <v>44908</v>
          </cell>
          <cell r="I7951" t="str">
            <v>ENTREGADO</v>
          </cell>
          <cell r="J7951">
            <v>44909</v>
          </cell>
          <cell r="K7951" t="str">
            <v>QUINTEROS CIFUENTES MARIO GUSTAVO</v>
          </cell>
          <cell r="L7951" t="str">
            <v>MARISCAL CALLE GONZALO DE VERA E16 178  Y ASTURIAS</v>
          </cell>
          <cell r="M7951" t="str">
            <v>1713758850</v>
          </cell>
          <cell r="N7951" t="str">
            <v>0984057217</v>
          </cell>
          <cell r="O7951" t="str">
            <v>0984057217</v>
          </cell>
          <cell r="P7951" t="str">
            <v>170408</v>
          </cell>
          <cell r="Q7951" t="str">
            <v>QUITO</v>
          </cell>
          <cell r="R7951" t="str">
            <v>PICHINCHA</v>
          </cell>
          <cell r="S7951" t="str">
            <v>QUITO</v>
          </cell>
          <cell r="T7951" t="str">
            <v>FLEXTRANS UIO</v>
          </cell>
          <cell r="U7951" t="str">
            <v>FLEXNETUIO_LOCAL</v>
          </cell>
          <cell r="V7951">
            <v>1</v>
          </cell>
          <cell r="W7951">
            <v>1</v>
          </cell>
          <cell r="X7951" t="str">
            <v>FLEXNET ECUADOR - MDELIVERY</v>
          </cell>
          <cell r="Y7951" t="str">
            <v>CALLE 28 DE JUNIO S/N Y GARCIA MORENO ENTRADA LLANO GRANDE</v>
          </cell>
        </row>
        <row r="7952">
          <cell r="A7952" t="str">
            <v>4719639</v>
          </cell>
          <cell r="B7952">
            <v>478364</v>
          </cell>
          <cell r="C7952" t="str">
            <v>4719639</v>
          </cell>
          <cell r="D7952" t="str">
            <v>MDELIVERY</v>
          </cell>
          <cell r="E7952" t="str">
            <v>DESPACHO</v>
          </cell>
          <cell r="F7952" t="str">
            <v>NORMAL</v>
          </cell>
          <cell r="G7952" t="str">
            <v>FT75267</v>
          </cell>
          <cell r="H7952">
            <v>44908</v>
          </cell>
          <cell r="I7952" t="str">
            <v>ENTREGADO</v>
          </cell>
          <cell r="J7952">
            <v>44909</v>
          </cell>
          <cell r="K7952" t="str">
            <v>TACO CALOPINA LUIS ALFREDO</v>
          </cell>
          <cell r="L7952" t="str">
            <v>SANGOLQUI   AV GENERAL ENRIQUEZ   AV DE LOS SHIRYS</v>
          </cell>
          <cell r="M7952" t="str">
            <v>1719442905</v>
          </cell>
          <cell r="N7952" t="str">
            <v>0992533672</v>
          </cell>
          <cell r="O7952" t="str">
            <v>0992533672</v>
          </cell>
          <cell r="P7952" t="str">
            <v>171102</v>
          </cell>
          <cell r="Q7952" t="str">
            <v>RUMIÑAHUI</v>
          </cell>
          <cell r="R7952" t="str">
            <v>PICHINCHA</v>
          </cell>
          <cell r="S7952" t="str">
            <v>SANGOLQUI - LOS BOHIOS</v>
          </cell>
          <cell r="T7952" t="str">
            <v>FLEXTRANS UIO</v>
          </cell>
          <cell r="U7952" t="str">
            <v>FLEXNETUIO_LOCAL</v>
          </cell>
          <cell r="V7952">
            <v>1</v>
          </cell>
          <cell r="W7952">
            <v>1</v>
          </cell>
          <cell r="X7952" t="str">
            <v>FLEXNET ECUADOR - MDELIVERY</v>
          </cell>
          <cell r="Y7952" t="str">
            <v>CALLE 28 DE JUNIO S/N Y GARCIA MORENO ENTRADA LLANO GRANDE</v>
          </cell>
        </row>
        <row r="7953">
          <cell r="A7953" t="str">
            <v>4719734</v>
          </cell>
          <cell r="B7953">
            <v>478365</v>
          </cell>
          <cell r="C7953" t="str">
            <v>4719734</v>
          </cell>
          <cell r="D7953" t="str">
            <v>MDELIVERY</v>
          </cell>
          <cell r="E7953" t="str">
            <v>DESPACHO</v>
          </cell>
          <cell r="F7953" t="str">
            <v>NORMAL</v>
          </cell>
          <cell r="G7953" t="str">
            <v>031080004719734</v>
          </cell>
          <cell r="H7953">
            <v>44908</v>
          </cell>
          <cell r="I7953" t="str">
            <v>ENTREGADO</v>
          </cell>
          <cell r="J7953">
            <v>44909</v>
          </cell>
          <cell r="K7953" t="str">
            <v>PUMISACHO NACIMBA SEGUNDO ROBERTO</v>
          </cell>
          <cell r="L7953" t="str">
            <v>TAMBILLO CALLE SUCRE 111 Y CALVACHE</v>
          </cell>
          <cell r="M7953" t="str">
            <v>1709986275</v>
          </cell>
          <cell r="N7953" t="str">
            <v>0990385656</v>
          </cell>
          <cell r="O7953" t="str">
            <v>0990385656</v>
          </cell>
          <cell r="P7953" t="str">
            <v>171106</v>
          </cell>
          <cell r="Q7953" t="str">
            <v>MEJIA</v>
          </cell>
          <cell r="R7953" t="str">
            <v>PICHINCHA</v>
          </cell>
          <cell r="S7953" t="str">
            <v>TAMBILLO - EL ROSAL</v>
          </cell>
          <cell r="T7953" t="str">
            <v>TRAMACO</v>
          </cell>
          <cell r="U7953" t="str">
            <v>FLEXNETUIO_LOCAL</v>
          </cell>
          <cell r="V7953">
            <v>1</v>
          </cell>
          <cell r="W7953">
            <v>1</v>
          </cell>
          <cell r="X7953" t="str">
            <v>FLEXNET ECUADOR - MDELIVERY</v>
          </cell>
          <cell r="Y7953" t="str">
            <v>CALLE 28 DE JUNIO S/N Y GARCIA MORENO ENTRADA LLANO GRANDE</v>
          </cell>
        </row>
        <row r="7954">
          <cell r="A7954" t="str">
            <v>4719970</v>
          </cell>
          <cell r="B7954">
            <v>478366</v>
          </cell>
          <cell r="C7954" t="str">
            <v>4719970</v>
          </cell>
          <cell r="D7954" t="str">
            <v>MDELIVERY</v>
          </cell>
          <cell r="E7954" t="str">
            <v>DESPACHO</v>
          </cell>
          <cell r="F7954" t="str">
            <v>NORMAL</v>
          </cell>
          <cell r="G7954" t="str">
            <v>TF88762</v>
          </cell>
          <cell r="H7954">
            <v>44908</v>
          </cell>
          <cell r="I7954" t="str">
            <v>DEVOLUCION_EN_PROCESO</v>
          </cell>
          <cell r="J7954">
            <v>44914</v>
          </cell>
          <cell r="K7954" t="str">
            <v>KELLY DENNYS BEDOYA SOLORZANO</v>
          </cell>
          <cell r="L7954" t="str">
            <v>FEBRES CORDERO CALLE 27  SN  Y ARGENTINA</v>
          </cell>
          <cell r="M7954" t="str">
            <v>0926766387</v>
          </cell>
          <cell r="N7954" t="str">
            <v>0968316237</v>
          </cell>
          <cell r="O7954" t="str">
            <v>0968316237</v>
          </cell>
          <cell r="P7954" t="str">
            <v>090402</v>
          </cell>
          <cell r="Q7954" t="str">
            <v>GUAYAQUIL</v>
          </cell>
          <cell r="R7954" t="str">
            <v>GUAYAS</v>
          </cell>
          <cell r="S7954" t="str">
            <v>GUAYAQUIL</v>
          </cell>
          <cell r="T7954" t="str">
            <v>ITSACOURIER</v>
          </cell>
          <cell r="U7954" t="str">
            <v>FLEXNETUIO_GYE</v>
          </cell>
          <cell r="V7954">
            <v>1</v>
          </cell>
          <cell r="W7954">
            <v>1</v>
          </cell>
          <cell r="X7954" t="str">
            <v>FLEXNET ECUADOR - MDELIVERY</v>
          </cell>
          <cell r="Y7954" t="str">
            <v>CALLE 28 DE JUNIO S/N Y GARCIA MORENO ENTRADA LLANO GRANDE</v>
          </cell>
        </row>
        <row r="7955">
          <cell r="A7955" t="str">
            <v>4720291</v>
          </cell>
          <cell r="B7955">
            <v>478367</v>
          </cell>
          <cell r="C7955" t="str">
            <v>4720291</v>
          </cell>
          <cell r="D7955" t="str">
            <v>MDELIVERY</v>
          </cell>
          <cell r="E7955" t="str">
            <v>DESPACHO</v>
          </cell>
          <cell r="F7955" t="str">
            <v>NORMAL</v>
          </cell>
          <cell r="G7955" t="str">
            <v>031080004720291</v>
          </cell>
          <cell r="H7955">
            <v>44908</v>
          </cell>
          <cell r="I7955" t="str">
            <v>ENTREGADO</v>
          </cell>
          <cell r="J7955">
            <v>44909</v>
          </cell>
          <cell r="K7955" t="str">
            <v>GUSTAVO ANDRES MEJIA VERA</v>
          </cell>
          <cell r="L7955" t="str">
            <v>5 DE AGOSTO CALLE AV JAIME HURTADO SN CALLE D</v>
          </cell>
          <cell r="M7955" t="str">
            <v>1722841721</v>
          </cell>
          <cell r="N7955" t="str">
            <v>0960505346</v>
          </cell>
          <cell r="O7955" t="str">
            <v>0960505346</v>
          </cell>
          <cell r="P7955" t="str">
            <v>080117</v>
          </cell>
          <cell r="Q7955" t="str">
            <v>ESMERALDAS</v>
          </cell>
          <cell r="R7955" t="str">
            <v>ESMERALDAS</v>
          </cell>
          <cell r="S7955" t="str">
            <v>ESMERALDAS</v>
          </cell>
          <cell r="T7955" t="str">
            <v>TRAMACO</v>
          </cell>
          <cell r="U7955" t="str">
            <v>FLEXNETUIO_PROVINCIA</v>
          </cell>
          <cell r="V7955">
            <v>1</v>
          </cell>
          <cell r="W7955">
            <v>1</v>
          </cell>
          <cell r="X7955" t="str">
            <v>FLEXNET ECUADOR - MDELIVERY</v>
          </cell>
          <cell r="Y7955" t="str">
            <v>CALLE 28 DE JUNIO S/N Y GARCIA MORENO ENTRADA LLANO GRANDE</v>
          </cell>
        </row>
        <row r="7956">
          <cell r="A7956" t="str">
            <v>4720327</v>
          </cell>
          <cell r="B7956">
            <v>478368</v>
          </cell>
          <cell r="C7956" t="str">
            <v>4720327</v>
          </cell>
          <cell r="D7956" t="str">
            <v>MDELIVERY</v>
          </cell>
          <cell r="E7956" t="str">
            <v>DESPACHO</v>
          </cell>
          <cell r="F7956" t="str">
            <v>NORMAL</v>
          </cell>
          <cell r="G7956" t="str">
            <v>031080004720327</v>
          </cell>
          <cell r="H7956">
            <v>44908</v>
          </cell>
          <cell r="I7956" t="str">
            <v>ENTREGADO</v>
          </cell>
          <cell r="J7956">
            <v>44909</v>
          </cell>
          <cell r="K7956" t="str">
            <v>SEGURA OLIVES MARCELO RAMIRO</v>
          </cell>
          <cell r="L7956" t="str">
            <v>PISHILATA CALLE GALO VELA ALVAREZ SN Y AV EL CONDOR</v>
          </cell>
          <cell r="M7956" t="str">
            <v>2150251094</v>
          </cell>
          <cell r="N7956" t="str">
            <v>0992674481</v>
          </cell>
          <cell r="O7956" t="str">
            <v>0992674481</v>
          </cell>
          <cell r="P7956" t="str">
            <v>180206</v>
          </cell>
          <cell r="Q7956" t="str">
            <v>AMBATO</v>
          </cell>
          <cell r="R7956" t="str">
            <v>TUNGURAHUA</v>
          </cell>
          <cell r="S7956" t="str">
            <v>AMBATO</v>
          </cell>
          <cell r="T7956" t="str">
            <v>TRAMACO</v>
          </cell>
          <cell r="U7956" t="str">
            <v>FLEXNETUIO_PROVINCIA</v>
          </cell>
          <cell r="V7956">
            <v>1</v>
          </cell>
          <cell r="W7956">
            <v>1</v>
          </cell>
          <cell r="X7956" t="str">
            <v>FLEXNET ECUADOR - MDELIVERY</v>
          </cell>
          <cell r="Y7956" t="str">
            <v>CALLE 28 DE JUNIO S/N Y GARCIA MORENO ENTRADA LLANO GRANDE</v>
          </cell>
        </row>
        <row r="7957">
          <cell r="A7957" t="str">
            <v>4720483</v>
          </cell>
          <cell r="B7957">
            <v>478370</v>
          </cell>
          <cell r="C7957" t="str">
            <v>4720483</v>
          </cell>
          <cell r="D7957" t="str">
            <v>MDELIVERY</v>
          </cell>
          <cell r="E7957" t="str">
            <v>DESPACHO</v>
          </cell>
          <cell r="F7957" t="str">
            <v>NORMAL</v>
          </cell>
          <cell r="G7957" t="str">
            <v>TF88760</v>
          </cell>
          <cell r="H7957">
            <v>44908</v>
          </cell>
          <cell r="I7957" t="str">
            <v>ENTREGADO</v>
          </cell>
          <cell r="J7957">
            <v>44909</v>
          </cell>
          <cell r="K7957" t="str">
            <v>MARIO ROLANDO ECHEVERRIA MENDOZA</v>
          </cell>
          <cell r="L7957" t="str">
            <v>AYACUCHO CALLE PORTETE SN CALLE PIO MONTUFAR</v>
          </cell>
          <cell r="M7957" t="str">
            <v>0908482326</v>
          </cell>
          <cell r="N7957" t="str">
            <v>0994012054</v>
          </cell>
          <cell r="O7957" t="str">
            <v>0994012054</v>
          </cell>
          <cell r="P7957" t="str">
            <v>090308</v>
          </cell>
          <cell r="Q7957" t="str">
            <v>GUAYAQUIL</v>
          </cell>
          <cell r="R7957" t="str">
            <v>GUAYAS</v>
          </cell>
          <cell r="S7957" t="str">
            <v>GUAYAQUIL</v>
          </cell>
          <cell r="T7957" t="str">
            <v>ITSACOURIER</v>
          </cell>
          <cell r="U7957" t="str">
            <v>FLEXNETUIO_GYE</v>
          </cell>
          <cell r="V7957">
            <v>1</v>
          </cell>
          <cell r="W7957">
            <v>1</v>
          </cell>
          <cell r="X7957" t="str">
            <v>FLEXNET ECUADOR - MDELIVERY</v>
          </cell>
          <cell r="Y7957" t="str">
            <v>CALLE 28 DE JUNIO S/N Y GARCIA MORENO ENTRADA LLANO GRANDE</v>
          </cell>
        </row>
        <row r="7958">
          <cell r="A7958" t="str">
            <v>4720584</v>
          </cell>
          <cell r="B7958">
            <v>478371</v>
          </cell>
          <cell r="C7958" t="str">
            <v>4720584</v>
          </cell>
          <cell r="D7958" t="str">
            <v>MDELIVERY</v>
          </cell>
          <cell r="E7958" t="str">
            <v>DESPACHO</v>
          </cell>
          <cell r="F7958" t="str">
            <v>NORMAL</v>
          </cell>
          <cell r="G7958" t="str">
            <v>FT75223</v>
          </cell>
          <cell r="H7958">
            <v>44908</v>
          </cell>
          <cell r="I7958" t="str">
            <v>ENTREGADO</v>
          </cell>
          <cell r="J7958">
            <v>44909</v>
          </cell>
          <cell r="K7958" t="str">
            <v>VIZCAINO JIMENEZ LENIN OSWALDO</v>
          </cell>
          <cell r="L7958" t="str">
            <v>LA MAGDALENA  CALLE CARANQUI  OE8 110  CALLE CAYAPAS</v>
          </cell>
          <cell r="M7958" t="str">
            <v>1704474897</v>
          </cell>
          <cell r="N7958" t="str">
            <v>0984084593</v>
          </cell>
          <cell r="O7958" t="str">
            <v>0984084593</v>
          </cell>
          <cell r="P7958" t="str">
            <v>170608</v>
          </cell>
          <cell r="Q7958" t="str">
            <v>QUITO</v>
          </cell>
          <cell r="R7958" t="str">
            <v>PICHINCHA</v>
          </cell>
          <cell r="S7958" t="str">
            <v>QUITO</v>
          </cell>
          <cell r="T7958" t="str">
            <v>FLEXTRANS UIO</v>
          </cell>
          <cell r="U7958" t="str">
            <v>FLEXNETUIO_LOCAL</v>
          </cell>
          <cell r="V7958">
            <v>1</v>
          </cell>
          <cell r="W7958">
            <v>1</v>
          </cell>
          <cell r="X7958" t="str">
            <v>FLEXNET ECUADOR - MDELIVERY</v>
          </cell>
          <cell r="Y7958" t="str">
            <v>CALLE 28 DE JUNIO S/N Y GARCIA MORENO ENTRADA LLANO GRANDE</v>
          </cell>
        </row>
        <row r="7959">
          <cell r="A7959" t="str">
            <v>4720602</v>
          </cell>
          <cell r="B7959">
            <v>478372</v>
          </cell>
          <cell r="C7959" t="str">
            <v>4720602</v>
          </cell>
          <cell r="D7959" t="str">
            <v>MDELIVERY</v>
          </cell>
          <cell r="E7959" t="str">
            <v>DESPACHO</v>
          </cell>
          <cell r="F7959" t="str">
            <v>NORMAL</v>
          </cell>
          <cell r="G7959" t="str">
            <v>FT75200</v>
          </cell>
          <cell r="H7959">
            <v>44908</v>
          </cell>
          <cell r="I7959" t="str">
            <v>ENTREGADO</v>
          </cell>
          <cell r="J7959">
            <v>44909</v>
          </cell>
          <cell r="K7959" t="str">
            <v>CHANATAXI LOACHAMIN KEVIN ALEXANDER</v>
          </cell>
          <cell r="L7959" t="str">
            <v>AMAGUANA   CALLE FERMIN CASTILLO  SN VIA PASOCHOA</v>
          </cell>
          <cell r="M7959" t="str">
            <v>1752424562</v>
          </cell>
          <cell r="N7959" t="str">
            <v>0983317426</v>
          </cell>
          <cell r="O7959" t="str">
            <v>0983317426</v>
          </cell>
          <cell r="P7959" t="str">
            <v>170814</v>
          </cell>
          <cell r="Q7959" t="str">
            <v>QUITO</v>
          </cell>
          <cell r="R7959" t="str">
            <v>PICHINCHA</v>
          </cell>
          <cell r="S7959" t="str">
            <v>AMAGUANA</v>
          </cell>
          <cell r="T7959" t="str">
            <v>FLEXTRANS UIO</v>
          </cell>
          <cell r="U7959" t="str">
            <v>FLEXNETUIO_LOCAL</v>
          </cell>
          <cell r="V7959">
            <v>1</v>
          </cell>
          <cell r="W7959">
            <v>1</v>
          </cell>
          <cell r="X7959" t="str">
            <v>FLEXNET ECUADOR - MDELIVERY</v>
          </cell>
          <cell r="Y7959" t="str">
            <v>CALLE 28 DE JUNIO S/N Y GARCIA MORENO ENTRADA LLANO GRANDE</v>
          </cell>
        </row>
        <row r="7960">
          <cell r="A7960" t="str">
            <v>4720765</v>
          </cell>
          <cell r="B7960">
            <v>478373</v>
          </cell>
          <cell r="C7960" t="str">
            <v>4720765</v>
          </cell>
          <cell r="D7960" t="str">
            <v>MDELIVERY</v>
          </cell>
          <cell r="E7960" t="str">
            <v>DESPACHO</v>
          </cell>
          <cell r="F7960" t="str">
            <v>NORMAL</v>
          </cell>
          <cell r="G7960" t="str">
            <v>031080004720765</v>
          </cell>
          <cell r="H7960">
            <v>44908</v>
          </cell>
          <cell r="I7960" t="str">
            <v>ENTREGADO</v>
          </cell>
          <cell r="J7960">
            <v>44909</v>
          </cell>
          <cell r="K7960" t="str">
            <v>GENESIS ANABELL MACIAS RIVERA</v>
          </cell>
          <cell r="L7960" t="str">
            <v>PASCUALES   BASTION POPULAR BLOQUE 2 MZ 2720  SOLAR 5 CALLE ISIDRO AYORA</v>
          </cell>
          <cell r="M7960" t="str">
            <v>0931041958</v>
          </cell>
          <cell r="N7960" t="str">
            <v>0998063099</v>
          </cell>
          <cell r="O7960" t="str">
            <v>0998063099</v>
          </cell>
          <cell r="P7960" t="str">
            <v>090705</v>
          </cell>
          <cell r="Q7960" t="str">
            <v>GUAYAQUIL</v>
          </cell>
          <cell r="R7960" t="str">
            <v>GUAYAS</v>
          </cell>
          <cell r="S7960" t="str">
            <v>GUAYAQUIL</v>
          </cell>
          <cell r="T7960" t="str">
            <v>TRAMACO</v>
          </cell>
          <cell r="U7960" t="str">
            <v>FLEXNETUIO_GYE</v>
          </cell>
          <cell r="V7960">
            <v>1</v>
          </cell>
          <cell r="W7960">
            <v>1</v>
          </cell>
          <cell r="X7960" t="str">
            <v>FLEXNET ECUADOR - MDELIVERY</v>
          </cell>
          <cell r="Y7960" t="str">
            <v>CALLE 28 DE JUNIO S/N Y GARCIA MORENO ENTRADA LLANO GRANDE</v>
          </cell>
        </row>
        <row r="7961">
          <cell r="A7961" t="str">
            <v>4720984</v>
          </cell>
          <cell r="B7961">
            <v>478374</v>
          </cell>
          <cell r="C7961" t="str">
            <v>4720984</v>
          </cell>
          <cell r="D7961" t="str">
            <v>MDELIVERY</v>
          </cell>
          <cell r="E7961" t="str">
            <v>DESPACHO</v>
          </cell>
          <cell r="F7961" t="str">
            <v>DERIVADO PICK UP</v>
          </cell>
          <cell r="G7961" t="str">
            <v>031080004720984</v>
          </cell>
          <cell r="H7961">
            <v>44908</v>
          </cell>
          <cell r="I7961" t="str">
            <v>ENTREGADO</v>
          </cell>
          <cell r="J7961">
            <v>44910</v>
          </cell>
          <cell r="K7961" t="str">
            <v>ROBERTO LEONARDO OSORIO SANCHEZ</v>
          </cell>
          <cell r="L7961" t="str">
            <v>OFICINA TRAMACO PUNTO DE ATENCION MACHALA</v>
          </cell>
          <cell r="M7961" t="str">
            <v>0704945054</v>
          </cell>
          <cell r="N7961" t="str">
            <v>0987672646</v>
          </cell>
          <cell r="O7961" t="str">
            <v>0987672646</v>
          </cell>
          <cell r="P7961" t="str">
            <v>MACHALA</v>
          </cell>
          <cell r="Q7961" t="str">
            <v>MACHALA</v>
          </cell>
          <cell r="R7961" t="str">
            <v>EL ORO</v>
          </cell>
          <cell r="T7961" t="str">
            <v>TRAMACO</v>
          </cell>
          <cell r="U7961" t="str">
            <v>FLEXNETUIO_PROVINCIA</v>
          </cell>
          <cell r="V7961">
            <v>1</v>
          </cell>
          <cell r="W7961">
            <v>1</v>
          </cell>
          <cell r="X7961" t="str">
            <v>FLEXNET ECUADOR - MDELIVERY</v>
          </cell>
          <cell r="Y7961" t="str">
            <v>CALLE 28 DE JUNIO S/N Y GARCIA MORENO ENTRADA LLANO GRANDE</v>
          </cell>
        </row>
        <row r="7962">
          <cell r="A7962" t="str">
            <v>4722165</v>
          </cell>
          <cell r="B7962">
            <v>478375</v>
          </cell>
          <cell r="C7962" t="str">
            <v>4722165</v>
          </cell>
          <cell r="D7962" t="str">
            <v>MDELIVERY</v>
          </cell>
          <cell r="E7962" t="str">
            <v>DESPACHO</v>
          </cell>
          <cell r="F7962" t="str">
            <v>NORMAL</v>
          </cell>
          <cell r="G7962" t="str">
            <v>IC3839</v>
          </cell>
          <cell r="H7962">
            <v>44908</v>
          </cell>
          <cell r="I7962" t="str">
            <v>ENTREGADO</v>
          </cell>
          <cell r="J7962">
            <v>44909</v>
          </cell>
          <cell r="K7962" t="str">
            <v>PAULINA GABRIELA UGALDE GRANADO</v>
          </cell>
          <cell r="L7962" t="str">
            <v>GIL RAMIREZ DAVALOS CALLE GRAN COLOMBIA  22 358</v>
          </cell>
          <cell r="M7962" t="str">
            <v>0104823760</v>
          </cell>
          <cell r="N7962" t="str">
            <v>0992963167</v>
          </cell>
          <cell r="O7962" t="str">
            <v>0992963167</v>
          </cell>
          <cell r="P7962" t="str">
            <v>010208</v>
          </cell>
          <cell r="Q7962" t="str">
            <v>CUENCA</v>
          </cell>
          <cell r="R7962" t="str">
            <v>AZUAY</v>
          </cell>
          <cell r="S7962" t="str">
            <v>CUENCA</v>
          </cell>
          <cell r="T7962" t="str">
            <v>ITSACOURIER</v>
          </cell>
          <cell r="U7962" t="str">
            <v>FLEXNETUIO_PROVINCIA</v>
          </cell>
          <cell r="V7962">
            <v>1</v>
          </cell>
          <cell r="W7962">
            <v>1</v>
          </cell>
          <cell r="X7962" t="str">
            <v>FLEXNET ECUADOR - MDELIVERY</v>
          </cell>
          <cell r="Y7962" t="str">
            <v>CALLE 28 DE JUNIO S/N Y GARCIA MORENO ENTRADA LLANO GRANDE</v>
          </cell>
        </row>
        <row r="7963">
          <cell r="A7963" t="str">
            <v>4722231</v>
          </cell>
          <cell r="B7963">
            <v>478376</v>
          </cell>
          <cell r="C7963" t="str">
            <v>4722231</v>
          </cell>
          <cell r="D7963" t="str">
            <v>MDELIVERY</v>
          </cell>
          <cell r="E7963" t="str">
            <v>DESPACHO</v>
          </cell>
          <cell r="F7963" t="str">
            <v>NORMAL</v>
          </cell>
          <cell r="G7963" t="str">
            <v>IC3838</v>
          </cell>
          <cell r="H7963">
            <v>44908</v>
          </cell>
          <cell r="I7963" t="str">
            <v>ENTREGADO</v>
          </cell>
          <cell r="J7963">
            <v>44909</v>
          </cell>
          <cell r="K7963" t="str">
            <v>JENNIFER ANDREA MATUTE CORDERO</v>
          </cell>
          <cell r="L7963" t="str">
            <v>EL SAGRARIO GIL RAMIREZ DAVALOS  5 32  CALLE ARMENILLAS</v>
          </cell>
          <cell r="M7963" t="str">
            <v>0103799169</v>
          </cell>
          <cell r="N7963" t="str">
            <v>0998030138</v>
          </cell>
          <cell r="O7963" t="str">
            <v>0998030138</v>
          </cell>
          <cell r="P7963" t="str">
            <v>010103</v>
          </cell>
          <cell r="Q7963" t="str">
            <v>CUENCA</v>
          </cell>
          <cell r="R7963" t="str">
            <v>AZUAY</v>
          </cell>
          <cell r="S7963" t="str">
            <v>CUENCA</v>
          </cell>
          <cell r="T7963" t="str">
            <v>ITSACOURIER</v>
          </cell>
          <cell r="U7963" t="str">
            <v>FLEXNETUIO_PROVINCIA</v>
          </cell>
          <cell r="V7963">
            <v>1</v>
          </cell>
          <cell r="W7963">
            <v>1</v>
          </cell>
          <cell r="X7963" t="str">
            <v>FLEXNET ECUADOR - MDELIVERY</v>
          </cell>
          <cell r="Y7963" t="str">
            <v>CALLE 28 DE JUNIO S/N Y GARCIA MORENO ENTRADA LLANO GRANDE</v>
          </cell>
        </row>
        <row r="7964">
          <cell r="A7964" t="str">
            <v>4722232</v>
          </cell>
          <cell r="B7964">
            <v>478377</v>
          </cell>
          <cell r="C7964" t="str">
            <v>4722232</v>
          </cell>
          <cell r="D7964" t="str">
            <v>MDELIVERY</v>
          </cell>
          <cell r="E7964" t="str">
            <v>DESPACHO</v>
          </cell>
          <cell r="F7964" t="str">
            <v>NORMAL</v>
          </cell>
          <cell r="G7964" t="str">
            <v>031080004722232</v>
          </cell>
          <cell r="H7964">
            <v>44908</v>
          </cell>
          <cell r="I7964" t="str">
            <v>ENTREGADO</v>
          </cell>
          <cell r="J7964">
            <v>44909</v>
          </cell>
          <cell r="K7964" t="str">
            <v>REBECA ELIZABETH AZU PERLAZA</v>
          </cell>
          <cell r="L7964" t="str">
            <v>ROBERTO ASTUDILLO AV LA GRANJA  101  Y BOYACA</v>
          </cell>
          <cell r="M7964" t="str">
            <v>0940365323</v>
          </cell>
          <cell r="N7964" t="str">
            <v>0983790548</v>
          </cell>
          <cell r="O7964" t="str">
            <v>0983790548</v>
          </cell>
          <cell r="P7964" t="str">
            <v>091703</v>
          </cell>
          <cell r="Q7964" t="str">
            <v>MILAGRO</v>
          </cell>
          <cell r="R7964" t="str">
            <v>GUAYAS</v>
          </cell>
          <cell r="S7964" t="str">
            <v>MILAGRO</v>
          </cell>
          <cell r="T7964" t="str">
            <v>TRAMACO</v>
          </cell>
          <cell r="U7964" t="str">
            <v>FLEXNETUIO_PROVINCIA</v>
          </cell>
          <cell r="V7964">
            <v>1</v>
          </cell>
          <cell r="W7964">
            <v>1</v>
          </cell>
          <cell r="X7964" t="str">
            <v>FLEXNET ECUADOR - MDELIVERY</v>
          </cell>
          <cell r="Y7964" t="str">
            <v>CALLE 28 DE JUNIO S/N Y GARCIA MORENO ENTRADA LLANO GRANDE</v>
          </cell>
        </row>
        <row r="7965">
          <cell r="A7965" t="str">
            <v>4722453</v>
          </cell>
          <cell r="B7965">
            <v>478378</v>
          </cell>
          <cell r="C7965" t="str">
            <v>4722453</v>
          </cell>
          <cell r="D7965" t="str">
            <v>MDELIVERY</v>
          </cell>
          <cell r="E7965" t="str">
            <v>DESPACHO</v>
          </cell>
          <cell r="F7965" t="str">
            <v>NORMAL</v>
          </cell>
          <cell r="G7965" t="str">
            <v>031080004722453</v>
          </cell>
          <cell r="H7965">
            <v>44908</v>
          </cell>
          <cell r="I7965" t="str">
            <v>ENTREGADO</v>
          </cell>
          <cell r="J7965">
            <v>44909</v>
          </cell>
          <cell r="K7965" t="str">
            <v>PABLO RAUL MARCIAL CASTRO</v>
          </cell>
          <cell r="L7965" t="str">
            <v>BOMBOLI AV BOMBOLI  SN  SERVERINO RIORINI</v>
          </cell>
          <cell r="M7965" t="str">
            <v>1715806954</v>
          </cell>
          <cell r="N7965" t="str">
            <v>0997591364</v>
          </cell>
          <cell r="O7965" t="str">
            <v>0997591364</v>
          </cell>
          <cell r="P7965" t="str">
            <v>230203</v>
          </cell>
          <cell r="Q7965" t="str">
            <v>SANTO DOMINGO</v>
          </cell>
          <cell r="R7965" t="str">
            <v>SANTO DOMINGO DE LOS TSACHILAS</v>
          </cell>
          <cell r="S7965" t="str">
            <v>SANTO DOMINGO DE LOS COLORADOS</v>
          </cell>
          <cell r="T7965" t="str">
            <v>TRAMACO</v>
          </cell>
          <cell r="U7965" t="str">
            <v>FLEXNETUIO_PROVINCIA</v>
          </cell>
          <cell r="V7965">
            <v>1</v>
          </cell>
          <cell r="W7965">
            <v>1</v>
          </cell>
          <cell r="X7965" t="str">
            <v>FLEXNET ECUADOR - MDELIVERY</v>
          </cell>
          <cell r="Y7965" t="str">
            <v>CALLE 28 DE JUNIO S/N Y GARCIA MORENO ENTRADA LLANO GRANDE</v>
          </cell>
        </row>
        <row r="7966">
          <cell r="A7966" t="str">
            <v>4527415</v>
          </cell>
          <cell r="B7966">
            <v>478312</v>
          </cell>
          <cell r="C7966" t="str">
            <v>4527415</v>
          </cell>
          <cell r="D7966" t="str">
            <v>MDELIVERY</v>
          </cell>
          <cell r="E7966" t="str">
            <v>DESPACHO</v>
          </cell>
          <cell r="F7966" t="str">
            <v>DERIVADO PICK UP</v>
          </cell>
          <cell r="G7966" t="str">
            <v>031080004527415</v>
          </cell>
          <cell r="H7966">
            <v>44908</v>
          </cell>
          <cell r="I7966" t="str">
            <v>ENTREGADO</v>
          </cell>
          <cell r="J7966">
            <v>44911</v>
          </cell>
          <cell r="K7966" t="str">
            <v>CASTRO ALFONSO ANGELA PIEDAD</v>
          </cell>
          <cell r="L7966" t="str">
            <v>OFICINA TRAMACO PUNTO DE ATENCION SAN MARINO</v>
          </cell>
          <cell r="M7966" t="str">
            <v>0923098024</v>
          </cell>
          <cell r="N7966" t="str">
            <v>0998586240</v>
          </cell>
          <cell r="O7966" t="str">
            <v>0998586240</v>
          </cell>
          <cell r="P7966" t="str">
            <v>GUAYAQUIL</v>
          </cell>
          <cell r="Q7966" t="str">
            <v>GUAYAQUIL</v>
          </cell>
          <cell r="R7966" t="str">
            <v>GUAYAS</v>
          </cell>
          <cell r="T7966" t="str">
            <v>TRAMACO</v>
          </cell>
          <cell r="U7966" t="str">
            <v>FLEXNETUIO_GYE</v>
          </cell>
          <cell r="V7966">
            <v>1</v>
          </cell>
          <cell r="W7966">
            <v>1</v>
          </cell>
          <cell r="X7966" t="str">
            <v>FLEXNET ECUADOR - MDELIVERY</v>
          </cell>
          <cell r="Y7966" t="str">
            <v>CALLE 28 DE JUNIO S/N Y GARCIA MORENO ENTRADA LLANO GRANDE</v>
          </cell>
        </row>
        <row r="7967">
          <cell r="A7967" t="str">
            <v>4625689</v>
          </cell>
          <cell r="B7967">
            <v>478313</v>
          </cell>
          <cell r="C7967" t="str">
            <v>4625689</v>
          </cell>
          <cell r="D7967" t="str">
            <v>MDELIVERY</v>
          </cell>
          <cell r="E7967" t="str">
            <v>DESPACHO</v>
          </cell>
          <cell r="F7967" t="str">
            <v>DERIVADO PICK UP</v>
          </cell>
          <cell r="G7967" t="str">
            <v>031080004625689</v>
          </cell>
          <cell r="H7967">
            <v>44908</v>
          </cell>
          <cell r="I7967" t="str">
            <v>ENTREGADO</v>
          </cell>
          <cell r="J7967">
            <v>44909</v>
          </cell>
          <cell r="K7967" t="str">
            <v>ERICK ALDAIR CHALAPU TEQUIZ</v>
          </cell>
          <cell r="L7967" t="str">
            <v>OFICINA TRAMACO SAN GABRIEL</v>
          </cell>
          <cell r="M7967" t="str">
            <v>0450067798</v>
          </cell>
          <cell r="N7967" t="str">
            <v>0993537558</v>
          </cell>
          <cell r="O7967" t="str">
            <v>0993537558</v>
          </cell>
          <cell r="P7967" t="str">
            <v>MONTUFAR</v>
          </cell>
          <cell r="Q7967" t="str">
            <v>MONTUFAR</v>
          </cell>
          <cell r="R7967" t="str">
            <v>CARCHI</v>
          </cell>
          <cell r="T7967" t="str">
            <v>TRAMACO</v>
          </cell>
          <cell r="U7967" t="str">
            <v>FLEXNETUIO_PROVINCIA</v>
          </cell>
          <cell r="V7967">
            <v>1</v>
          </cell>
          <cell r="W7967">
            <v>1</v>
          </cell>
          <cell r="X7967" t="str">
            <v>FLEXNET ECUADOR - MDELIVERY</v>
          </cell>
          <cell r="Y7967" t="str">
            <v>CALLE 28 DE JUNIO S/N Y GARCIA MORENO ENTRADA LLANO GRANDE</v>
          </cell>
        </row>
        <row r="7968">
          <cell r="A7968" t="str">
            <v>4667100</v>
          </cell>
          <cell r="B7968">
            <v>478314</v>
          </cell>
          <cell r="C7968" t="str">
            <v>4667100</v>
          </cell>
          <cell r="D7968" t="str">
            <v>MDELIVERY</v>
          </cell>
          <cell r="E7968" t="str">
            <v>DESPACHO</v>
          </cell>
          <cell r="F7968" t="str">
            <v>NORMAL</v>
          </cell>
          <cell r="G7968" t="str">
            <v>FT75195</v>
          </cell>
          <cell r="H7968">
            <v>44908</v>
          </cell>
          <cell r="I7968" t="str">
            <v>ENTREGADO</v>
          </cell>
          <cell r="J7968">
            <v>44909</v>
          </cell>
          <cell r="K7968" t="str">
            <v>RUIZ FERNANDEZ JORGE ANDRES</v>
          </cell>
          <cell r="L7968" t="str">
            <v>CARCELEN   CALLE PASAJE 8A   SN  CALLE  N 91</v>
          </cell>
          <cell r="M7968" t="str">
            <v>1722732516</v>
          </cell>
          <cell r="N7968" t="str">
            <v>0992699917</v>
          </cell>
          <cell r="O7968" t="str">
            <v>0992699917</v>
          </cell>
          <cell r="P7968" t="str">
            <v>170302</v>
          </cell>
          <cell r="Q7968" t="str">
            <v>QUITO</v>
          </cell>
          <cell r="R7968" t="str">
            <v>PICHINCHA</v>
          </cell>
          <cell r="S7968" t="str">
            <v>QUITO</v>
          </cell>
          <cell r="T7968" t="str">
            <v>FLEXTRANS UIO</v>
          </cell>
          <cell r="U7968" t="str">
            <v>FLEXNETUIO_LOCAL</v>
          </cell>
          <cell r="V7968">
            <v>1</v>
          </cell>
          <cell r="W7968">
            <v>1</v>
          </cell>
          <cell r="X7968" t="str">
            <v>FLEXNET ECUADOR - MDELIVERY</v>
          </cell>
          <cell r="Y7968" t="str">
            <v>CALLE 28 DE JUNIO S/N Y GARCIA MORENO ENTRADA LLANO GRANDE</v>
          </cell>
        </row>
        <row r="7969">
          <cell r="A7969" t="str">
            <v>4680096</v>
          </cell>
          <cell r="B7969">
            <v>478315</v>
          </cell>
          <cell r="C7969" t="str">
            <v>4680096</v>
          </cell>
          <cell r="D7969" t="str">
            <v>MDELIVERY</v>
          </cell>
          <cell r="E7969" t="str">
            <v>DESPACHO</v>
          </cell>
          <cell r="F7969" t="str">
            <v>NORMAL</v>
          </cell>
          <cell r="G7969" t="str">
            <v>031080004680096</v>
          </cell>
          <cell r="H7969">
            <v>44908</v>
          </cell>
          <cell r="I7969" t="str">
            <v>ENTREGADO</v>
          </cell>
          <cell r="J7969">
            <v>44912</v>
          </cell>
          <cell r="K7969" t="str">
            <v>ALBERTO ISMAEL ESPINOZA MOREIRA</v>
          </cell>
          <cell r="L7969" t="str">
            <v>SAN JACINTO DE YAGUACHI AV CENTENARIO SN CALLE VICELINIO MIRANDA</v>
          </cell>
          <cell r="M7969" t="str">
            <v>0929967958</v>
          </cell>
          <cell r="N7969" t="str">
            <v>0959792374</v>
          </cell>
          <cell r="O7969" t="str">
            <v>0959792374</v>
          </cell>
          <cell r="P7969" t="str">
            <v>092102</v>
          </cell>
          <cell r="Q7969" t="str">
            <v>SAN JACINTO DE YAGUACHI</v>
          </cell>
          <cell r="R7969" t="str">
            <v>GUAYAS</v>
          </cell>
          <cell r="S7969" t="str">
            <v>SAN JACINTO DE YAGUACHI - LOS TRES POSTES</v>
          </cell>
          <cell r="T7969" t="str">
            <v>TRAMACO</v>
          </cell>
          <cell r="U7969" t="str">
            <v>FLEXNETUIO_PROVINCIA</v>
          </cell>
          <cell r="V7969">
            <v>1</v>
          </cell>
          <cell r="W7969">
            <v>1</v>
          </cell>
          <cell r="X7969" t="str">
            <v>FLEXNET ECUADOR - MDELIVERY</v>
          </cell>
          <cell r="Y7969" t="str">
            <v>CALLE 28 DE JUNIO S/N Y GARCIA MORENO ENTRADA LLANO GRANDE</v>
          </cell>
        </row>
        <row r="7970">
          <cell r="A7970" t="str">
            <v>4692673</v>
          </cell>
          <cell r="B7970">
            <v>478316</v>
          </cell>
          <cell r="C7970" t="str">
            <v>4692673</v>
          </cell>
          <cell r="D7970" t="str">
            <v>MDELIVERY</v>
          </cell>
          <cell r="E7970" t="str">
            <v>DESPACHO</v>
          </cell>
          <cell r="F7970" t="str">
            <v>DERIVADO PICK UP</v>
          </cell>
          <cell r="G7970" t="str">
            <v>031080004692673</v>
          </cell>
          <cell r="H7970">
            <v>44908</v>
          </cell>
          <cell r="I7970" t="str">
            <v>ENTREGADO</v>
          </cell>
          <cell r="J7970">
            <v>44909</v>
          </cell>
          <cell r="K7970" t="str">
            <v>BARREZUETA UNAMUNO KLEBER ISAIAS</v>
          </cell>
          <cell r="L7970" t="str">
            <v>OFICINA TRAMACO PUNTO DE ATENCION MACHALA</v>
          </cell>
          <cell r="M7970" t="str">
            <v>0703253898</v>
          </cell>
          <cell r="N7970" t="str">
            <v>0958828470</v>
          </cell>
          <cell r="O7970" t="str">
            <v>0993071190</v>
          </cell>
          <cell r="P7970" t="str">
            <v>MACHALA</v>
          </cell>
          <cell r="Q7970" t="str">
            <v>MACHALA</v>
          </cell>
          <cell r="R7970" t="str">
            <v>EL ORO</v>
          </cell>
          <cell r="T7970" t="str">
            <v>TRAMACO</v>
          </cell>
          <cell r="U7970" t="str">
            <v>FLEXNETUIO_PROVINCIA</v>
          </cell>
          <cell r="V7970">
            <v>1</v>
          </cell>
          <cell r="W7970">
            <v>1</v>
          </cell>
          <cell r="X7970" t="str">
            <v>FLEXNET ECUADOR - MDELIVERY</v>
          </cell>
          <cell r="Y7970" t="str">
            <v>CALLE 28 DE JUNIO S/N Y GARCIA MORENO ENTRADA LLANO GRANDE</v>
          </cell>
        </row>
        <row r="7971">
          <cell r="A7971" t="str">
            <v>4696897</v>
          </cell>
          <cell r="B7971">
            <v>478317</v>
          </cell>
          <cell r="C7971" t="str">
            <v>4696897</v>
          </cell>
          <cell r="D7971" t="str">
            <v>MDELIVERY</v>
          </cell>
          <cell r="E7971" t="str">
            <v>DESPACHO</v>
          </cell>
          <cell r="F7971" t="str">
            <v>NORMAL</v>
          </cell>
          <cell r="G7971" t="str">
            <v>TF88749</v>
          </cell>
          <cell r="H7971">
            <v>44908</v>
          </cell>
          <cell r="I7971" t="str">
            <v>ENTREGADO</v>
          </cell>
          <cell r="J7971">
            <v>44910</v>
          </cell>
          <cell r="K7971" t="str">
            <v>DALILA ARACELY ABAD SEGURA</v>
          </cell>
          <cell r="L7971" t="str">
            <v>XIMENA COOP UNION CIVICA  MZ 1906 SL 5</v>
          </cell>
          <cell r="M7971" t="str">
            <v>0940177926</v>
          </cell>
          <cell r="N7971" t="str">
            <v>0989236711</v>
          </cell>
          <cell r="O7971" t="str">
            <v>0989236711</v>
          </cell>
          <cell r="P7971" t="str">
            <v>090607</v>
          </cell>
          <cell r="Q7971" t="str">
            <v>GUAYAQUIL</v>
          </cell>
          <cell r="R7971" t="str">
            <v>GUAYAS</v>
          </cell>
          <cell r="S7971" t="str">
            <v>GUAYAQUIL</v>
          </cell>
          <cell r="T7971" t="str">
            <v>ITSACOURIER</v>
          </cell>
          <cell r="U7971" t="str">
            <v>FLEXNETUIO_GYE</v>
          </cell>
          <cell r="V7971">
            <v>1</v>
          </cell>
          <cell r="W7971">
            <v>1</v>
          </cell>
          <cell r="X7971" t="str">
            <v>FLEXNET ECUADOR - MDELIVERY</v>
          </cell>
          <cell r="Y7971" t="str">
            <v>CALLE 28 DE JUNIO S/N Y GARCIA MORENO ENTRADA LLANO GRANDE</v>
          </cell>
        </row>
        <row r="7972">
          <cell r="A7972" t="str">
            <v>4697794</v>
          </cell>
          <cell r="B7972">
            <v>478318</v>
          </cell>
          <cell r="C7972" t="str">
            <v>4697794</v>
          </cell>
          <cell r="D7972" t="str">
            <v>MDELIVERY</v>
          </cell>
          <cell r="E7972" t="str">
            <v>DESPACHO</v>
          </cell>
          <cell r="F7972" t="str">
            <v>DERIVADO PICK UP</v>
          </cell>
          <cell r="G7972" t="str">
            <v>031080004697794</v>
          </cell>
          <cell r="H7972">
            <v>44908</v>
          </cell>
          <cell r="I7972" t="str">
            <v>ENTREGADO</v>
          </cell>
          <cell r="J7972">
            <v>44915</v>
          </cell>
          <cell r="K7972" t="str">
            <v>HERRERA ORTIZ FERNANDO PATRICIO</v>
          </cell>
          <cell r="L7972" t="str">
            <v>OFICINA TRAMACO PUNTO DE ATENCION MATRIZ</v>
          </cell>
          <cell r="M7972" t="str">
            <v>1717293821</v>
          </cell>
          <cell r="N7972" t="str">
            <v>0995804610</v>
          </cell>
          <cell r="O7972" t="str">
            <v>0995804610</v>
          </cell>
          <cell r="P7972" t="str">
            <v>QUITO</v>
          </cell>
          <cell r="Q7972" t="str">
            <v>QUITO</v>
          </cell>
          <cell r="R7972" t="str">
            <v>PICHINCHA</v>
          </cell>
          <cell r="T7972" t="str">
            <v>TRAMACO</v>
          </cell>
          <cell r="U7972" t="str">
            <v>FLEXNETUIO_LOCAL</v>
          </cell>
          <cell r="V7972">
            <v>1</v>
          </cell>
          <cell r="W7972">
            <v>1</v>
          </cell>
          <cell r="X7972" t="str">
            <v>FLEXNET ECUADOR - MDELIVERY</v>
          </cell>
          <cell r="Y7972" t="str">
            <v>CALLE 28 DE JUNIO S/N Y GARCIA MORENO ENTRADA LLANO GRANDE</v>
          </cell>
        </row>
        <row r="7973">
          <cell r="A7973" t="str">
            <v>4702402</v>
          </cell>
          <cell r="B7973">
            <v>478319</v>
          </cell>
          <cell r="C7973" t="str">
            <v>4702402</v>
          </cell>
          <cell r="D7973" t="str">
            <v>MDELIVERY</v>
          </cell>
          <cell r="E7973" t="str">
            <v>DESPACHO</v>
          </cell>
          <cell r="F7973" t="str">
            <v>NORMAL</v>
          </cell>
          <cell r="G7973" t="str">
            <v>FT75194</v>
          </cell>
          <cell r="H7973">
            <v>44908</v>
          </cell>
          <cell r="I7973" t="str">
            <v>ENTREGADO</v>
          </cell>
          <cell r="J7973">
            <v>44909</v>
          </cell>
          <cell r="K7973" t="str">
            <v>MEJIA GALLEGOS OSCAR DANIEL</v>
          </cell>
          <cell r="L7973" t="str">
            <v>KENNEDY    CALLE  LUIS GARCIA N OE2  115  CALLE  MIGUEL CRUZ</v>
          </cell>
          <cell r="M7973" t="str">
            <v>1715743025</v>
          </cell>
          <cell r="N7973" t="str">
            <v>0992702530</v>
          </cell>
          <cell r="O7973" t="str">
            <v>0992702530</v>
          </cell>
          <cell r="P7973" t="str">
            <v>170512</v>
          </cell>
          <cell r="Q7973" t="str">
            <v>QUITO</v>
          </cell>
          <cell r="R7973" t="str">
            <v>PICHINCHA</v>
          </cell>
          <cell r="S7973" t="str">
            <v>QUITO</v>
          </cell>
          <cell r="T7973" t="str">
            <v>FLEXTRANS UIO</v>
          </cell>
          <cell r="U7973" t="str">
            <v>FLEXNETUIO_LOCAL</v>
          </cell>
          <cell r="V7973">
            <v>1</v>
          </cell>
          <cell r="W7973">
            <v>1</v>
          </cell>
          <cell r="X7973" t="str">
            <v>FLEXNET ECUADOR - MDELIVERY</v>
          </cell>
          <cell r="Y7973" t="str">
            <v>CALLE 28 DE JUNIO S/N Y GARCIA MORENO ENTRADA LLANO GRANDE</v>
          </cell>
        </row>
        <row r="7974">
          <cell r="A7974" t="str">
            <v>4703802</v>
          </cell>
          <cell r="B7974">
            <v>478320</v>
          </cell>
          <cell r="C7974" t="str">
            <v>4703802</v>
          </cell>
          <cell r="D7974" t="str">
            <v>MDELIVERY</v>
          </cell>
          <cell r="E7974" t="str">
            <v>DESPACHO</v>
          </cell>
          <cell r="F7974" t="str">
            <v>NORMAL</v>
          </cell>
          <cell r="G7974" t="str">
            <v>031080004703802</v>
          </cell>
          <cell r="H7974">
            <v>44908</v>
          </cell>
          <cell r="I7974" t="str">
            <v>INCIDENCIA</v>
          </cell>
          <cell r="J7974">
            <v>44923</v>
          </cell>
          <cell r="K7974" t="str">
            <v>CARLOS ROBERTO MERA CASTRO</v>
          </cell>
          <cell r="L7974" t="str">
            <v>LA UNION CALLE LA PETRA  SN  Y VIA LA CLARA</v>
          </cell>
          <cell r="M7974" t="str">
            <v>1251108674</v>
          </cell>
          <cell r="N7974" t="str">
            <v>0983015588</v>
          </cell>
          <cell r="O7974" t="str">
            <v>0983015588</v>
          </cell>
          <cell r="P7974" t="str">
            <v>120110</v>
          </cell>
          <cell r="Q7974" t="str">
            <v>BABAHOYO</v>
          </cell>
          <cell r="R7974" t="str">
            <v>LOS RIOS</v>
          </cell>
          <cell r="S7974" t="str">
            <v>LA UNION</v>
          </cell>
          <cell r="T7974" t="str">
            <v>TRAMACO</v>
          </cell>
          <cell r="U7974" t="str">
            <v>FLEXNETUIO_PROVINCIA</v>
          </cell>
          <cell r="V7974">
            <v>1</v>
          </cell>
          <cell r="W7974">
            <v>1</v>
          </cell>
          <cell r="X7974" t="str">
            <v>FLEXNET ECUADOR - MDELIVERY</v>
          </cell>
          <cell r="Y7974" t="str">
            <v>CALLE 28 DE JUNIO S/N Y GARCIA MORENO ENTRADA LLANO GRANDE</v>
          </cell>
        </row>
        <row r="7975">
          <cell r="A7975" t="str">
            <v>4707520</v>
          </cell>
          <cell r="B7975">
            <v>478321</v>
          </cell>
          <cell r="C7975" t="str">
            <v>4707520</v>
          </cell>
          <cell r="D7975" t="str">
            <v>MDELIVERY</v>
          </cell>
          <cell r="E7975" t="str">
            <v>DESPACHO</v>
          </cell>
          <cell r="F7975" t="str">
            <v>DERIVADO PICK UP</v>
          </cell>
          <cell r="G7975" t="str">
            <v>031080004707520</v>
          </cell>
          <cell r="H7975">
            <v>44908</v>
          </cell>
          <cell r="I7975" t="str">
            <v>ENTREGADO</v>
          </cell>
          <cell r="J7975">
            <v>44909</v>
          </cell>
          <cell r="K7975" t="str">
            <v>MAXIMILIANO ANDRES CARRIEL VILLANUEVA</v>
          </cell>
          <cell r="L7975" t="str">
            <v>OFICINA TRAMACO QUEVEDO</v>
          </cell>
          <cell r="M7975" t="str">
            <v>1206828160</v>
          </cell>
          <cell r="N7975" t="str">
            <v>0990692899</v>
          </cell>
          <cell r="O7975" t="str">
            <v>0990692899</v>
          </cell>
          <cell r="P7975" t="str">
            <v>QUEVEDO</v>
          </cell>
          <cell r="Q7975" t="str">
            <v>QUEVEDO</v>
          </cell>
          <cell r="R7975" t="str">
            <v>LOS RIOS</v>
          </cell>
          <cell r="T7975" t="str">
            <v>TRAMACO</v>
          </cell>
          <cell r="U7975" t="str">
            <v>FLEXNETUIO_PROVINCIA</v>
          </cell>
          <cell r="V7975">
            <v>1</v>
          </cell>
          <cell r="W7975">
            <v>1</v>
          </cell>
          <cell r="X7975" t="str">
            <v>FLEXNET ECUADOR - MDELIVERY</v>
          </cell>
          <cell r="Y7975" t="str">
            <v>CALLE 28 DE JUNIO S/N Y GARCIA MORENO ENTRADA LLANO GRANDE</v>
          </cell>
        </row>
        <row r="7976">
          <cell r="A7976" t="str">
            <v>4709931</v>
          </cell>
          <cell r="B7976">
            <v>478322</v>
          </cell>
          <cell r="C7976" t="str">
            <v>4709931</v>
          </cell>
          <cell r="D7976" t="str">
            <v>MDELIVERY</v>
          </cell>
          <cell r="E7976" t="str">
            <v>DESPACHO</v>
          </cell>
          <cell r="F7976" t="str">
            <v>NORMAL</v>
          </cell>
          <cell r="G7976" t="str">
            <v>031080004709931</v>
          </cell>
          <cell r="H7976">
            <v>44908</v>
          </cell>
          <cell r="I7976" t="str">
            <v>ENTREGADO</v>
          </cell>
          <cell r="J7976">
            <v>44909</v>
          </cell>
          <cell r="K7976" t="str">
            <v>BRIONES ACOSTA NARCISA DE JESUS</v>
          </cell>
          <cell r="L7976" t="str">
            <v>LA AURORA URB VILLA CLUB  ETAPA DORAL MZ 12 VILLA 12</v>
          </cell>
          <cell r="M7976" t="str">
            <v>0918877283</v>
          </cell>
          <cell r="N7976" t="str">
            <v>0998621118</v>
          </cell>
          <cell r="O7976" t="str">
            <v>0989761161</v>
          </cell>
          <cell r="P7976" t="str">
            <v>091901</v>
          </cell>
          <cell r="Q7976" t="str">
            <v>DAULE</v>
          </cell>
          <cell r="R7976" t="str">
            <v>GUAYAS</v>
          </cell>
          <cell r="S7976" t="str">
            <v>DAULE</v>
          </cell>
          <cell r="T7976" t="str">
            <v>TRAMACO</v>
          </cell>
          <cell r="V7976">
            <v>1</v>
          </cell>
          <cell r="W7976">
            <v>1</v>
          </cell>
          <cell r="X7976" t="str">
            <v>FLEXNET ECUADOR - MDELIVERY</v>
          </cell>
          <cell r="Y7976" t="str">
            <v>CALLE 28 DE JUNIO S/N Y GARCIA MORENO ENTRADA LLANO GRANDE</v>
          </cell>
        </row>
        <row r="7977">
          <cell r="A7977" t="str">
            <v>4711209</v>
          </cell>
          <cell r="B7977">
            <v>478323</v>
          </cell>
          <cell r="C7977" t="str">
            <v>4711209</v>
          </cell>
          <cell r="D7977" t="str">
            <v>MDELIVERY</v>
          </cell>
          <cell r="E7977" t="str">
            <v>DESPACHO</v>
          </cell>
          <cell r="F7977" t="str">
            <v>NORMAL</v>
          </cell>
          <cell r="G7977" t="str">
            <v>031080004711209</v>
          </cell>
          <cell r="H7977">
            <v>44908</v>
          </cell>
          <cell r="I7977" t="str">
            <v>INCIDENCIA</v>
          </cell>
          <cell r="J7977">
            <v>44923</v>
          </cell>
          <cell r="K7977" t="str">
            <v>CARLOS ROBERTO MERA CASTRO</v>
          </cell>
          <cell r="L7977" t="str">
            <v>LA UNION  CALLE PEPE LA MAN SN  Y FLORIDA</v>
          </cell>
          <cell r="M7977" t="str">
            <v>1251108674</v>
          </cell>
          <cell r="N7977" t="str">
            <v>0983015588</v>
          </cell>
          <cell r="O7977" t="str">
            <v>0983015588</v>
          </cell>
          <cell r="P7977" t="str">
            <v>120110</v>
          </cell>
          <cell r="Q7977" t="str">
            <v>BABAHOYO</v>
          </cell>
          <cell r="R7977" t="str">
            <v>LOS RIOS</v>
          </cell>
          <cell r="S7977" t="str">
            <v>LA UNION</v>
          </cell>
          <cell r="T7977" t="str">
            <v>TRAMACO</v>
          </cell>
          <cell r="U7977" t="str">
            <v>FLEXNETUIO_PROVINCIA</v>
          </cell>
          <cell r="V7977">
            <v>1</v>
          </cell>
          <cell r="W7977">
            <v>1</v>
          </cell>
          <cell r="X7977" t="str">
            <v>FLEXNET ECUADOR - MDELIVERY</v>
          </cell>
          <cell r="Y7977" t="str">
            <v>CALLE 28 DE JUNIO S/N Y GARCIA MORENO ENTRADA LLANO GRANDE</v>
          </cell>
        </row>
        <row r="7978">
          <cell r="A7978" t="str">
            <v>4711738</v>
          </cell>
          <cell r="B7978">
            <v>478324</v>
          </cell>
          <cell r="C7978" t="str">
            <v>4711738</v>
          </cell>
          <cell r="D7978" t="str">
            <v>MDELIVERY</v>
          </cell>
          <cell r="E7978" t="str">
            <v>DESPACHO</v>
          </cell>
          <cell r="G7978" t="str">
            <v>TF88753</v>
          </cell>
          <cell r="H7978">
            <v>44908</v>
          </cell>
          <cell r="I7978" t="str">
            <v>ENTREGADO</v>
          </cell>
          <cell r="J7978">
            <v>44909</v>
          </cell>
          <cell r="K7978" t="str">
            <v>VERA MERA ISRAEL ALBERTO</v>
          </cell>
          <cell r="L7978" t="str">
            <v>TARQUI CDLA ACUARELA DEL RIO  MZ27 VILLA 2</v>
          </cell>
          <cell r="M7978" t="str">
            <v>0920874005</v>
          </cell>
          <cell r="N7978" t="str">
            <v>0986467718</v>
          </cell>
          <cell r="O7978" t="str">
            <v>0986467718</v>
          </cell>
          <cell r="P7978" t="str">
            <v>090504</v>
          </cell>
          <cell r="Q7978" t="str">
            <v>GUAYAQUIL</v>
          </cell>
          <cell r="R7978" t="str">
            <v>GUAYAS</v>
          </cell>
          <cell r="S7978" t="str">
            <v>GUAYAQUIL</v>
          </cell>
          <cell r="T7978" t="str">
            <v>ITSACOURIER</v>
          </cell>
          <cell r="U7978" t="str">
            <v>FLEXNETUIO_GYE</v>
          </cell>
          <cell r="V7978">
            <v>1</v>
          </cell>
          <cell r="W7978">
            <v>1</v>
          </cell>
          <cell r="X7978" t="str">
            <v>FLEXNET ECUADOR - MDELIVERY</v>
          </cell>
          <cell r="Y7978" t="str">
            <v>CALLE 28 DE JUNIO S/N Y GARCIA MORENO ENTRADA LLANO GRANDE</v>
          </cell>
        </row>
        <row r="7979">
          <cell r="A7979" t="str">
            <v>4713299</v>
          </cell>
          <cell r="B7979">
            <v>478325</v>
          </cell>
          <cell r="C7979" t="str">
            <v>4713299</v>
          </cell>
          <cell r="D7979" t="str">
            <v>MDELIVERY</v>
          </cell>
          <cell r="E7979" t="str">
            <v>DESPACHO</v>
          </cell>
          <cell r="F7979" t="str">
            <v>NORMAL</v>
          </cell>
          <cell r="G7979" t="str">
            <v>FT75196</v>
          </cell>
          <cell r="H7979">
            <v>44908</v>
          </cell>
          <cell r="I7979" t="str">
            <v>ENTREGADO</v>
          </cell>
          <cell r="J7979">
            <v>44909</v>
          </cell>
          <cell r="K7979" t="str">
            <v>JOSE BERNARDO PARCO QUITO</v>
          </cell>
          <cell r="L7979" t="str">
            <v>EL CONDADO   CALLE JOSE VICENTE PENAFIEL OE6  26  CALLE MARIA PIEDAD CASTILLO OE24F</v>
          </cell>
          <cell r="M7979" t="str">
            <v>1726860347</v>
          </cell>
          <cell r="N7979" t="str">
            <v>0998836038</v>
          </cell>
          <cell r="O7979" t="str">
            <v>0998836038</v>
          </cell>
          <cell r="P7979" t="str">
            <v>170304</v>
          </cell>
          <cell r="Q7979" t="str">
            <v>QUITO</v>
          </cell>
          <cell r="R7979" t="str">
            <v>PICHINCHA</v>
          </cell>
          <cell r="S7979" t="str">
            <v>QUITO</v>
          </cell>
          <cell r="T7979" t="str">
            <v>FLEXTRANS UIO</v>
          </cell>
          <cell r="U7979" t="str">
            <v>FLEXNETUIO_LOCAL</v>
          </cell>
          <cell r="V7979">
            <v>1</v>
          </cell>
          <cell r="W7979">
            <v>1</v>
          </cell>
          <cell r="X7979" t="str">
            <v>FLEXNET ECUADOR - MDELIVERY</v>
          </cell>
          <cell r="Y7979" t="str">
            <v>CALLE 28 DE JUNIO S/N Y GARCIA MORENO ENTRADA LLANO GRANDE</v>
          </cell>
        </row>
        <row r="7980">
          <cell r="A7980" t="str">
            <v>4713417</v>
          </cell>
          <cell r="B7980">
            <v>478326</v>
          </cell>
          <cell r="C7980" t="str">
            <v>4713417</v>
          </cell>
          <cell r="D7980" t="str">
            <v>MDELIVERY</v>
          </cell>
          <cell r="E7980" t="str">
            <v>DESPACHO</v>
          </cell>
          <cell r="F7980" t="str">
            <v>NORMAL</v>
          </cell>
          <cell r="G7980" t="str">
            <v>FT75199</v>
          </cell>
          <cell r="H7980">
            <v>44908</v>
          </cell>
          <cell r="I7980" t="str">
            <v>ENTREGADO</v>
          </cell>
          <cell r="J7980">
            <v>44909</v>
          </cell>
          <cell r="K7980" t="str">
            <v>CEVALLOS PAREDES SANTIAGO JAVIER</v>
          </cell>
          <cell r="L7980" t="str">
            <v>EL CONDADO PSJE LA ESPERANZA  OE4175 Y AV MANUEL CORDOVA GALARZA</v>
          </cell>
          <cell r="M7980" t="str">
            <v>1713502647</v>
          </cell>
          <cell r="N7980" t="str">
            <v>0987108815</v>
          </cell>
          <cell r="O7980" t="str">
            <v>0987108815</v>
          </cell>
          <cell r="P7980" t="str">
            <v>170302</v>
          </cell>
          <cell r="Q7980" t="str">
            <v>QUITO</v>
          </cell>
          <cell r="R7980" t="str">
            <v>PICHINCHA</v>
          </cell>
          <cell r="S7980" t="str">
            <v>QUITO</v>
          </cell>
          <cell r="T7980" t="str">
            <v>FLEXTRANS UIO</v>
          </cell>
          <cell r="U7980" t="str">
            <v>FLEXNETUIO_LOCAL</v>
          </cell>
          <cell r="V7980">
            <v>1</v>
          </cell>
          <cell r="W7980">
            <v>1</v>
          </cell>
          <cell r="X7980" t="str">
            <v>FLEXNET ECUADOR - MDELIVERY</v>
          </cell>
          <cell r="Y7980" t="str">
            <v>CALLE 28 DE JUNIO S/N Y GARCIA MORENO ENTRADA LLANO GRANDE</v>
          </cell>
        </row>
        <row r="7981">
          <cell r="A7981" t="str">
            <v>4714439</v>
          </cell>
          <cell r="B7981">
            <v>478327</v>
          </cell>
          <cell r="C7981" t="str">
            <v>4714439</v>
          </cell>
          <cell r="D7981" t="str">
            <v>MDELIVERY</v>
          </cell>
          <cell r="E7981" t="str">
            <v>DESPACHO</v>
          </cell>
          <cell r="F7981" t="str">
            <v>DERIVADO PICK UP</v>
          </cell>
          <cell r="G7981" t="str">
            <v>031080004714439</v>
          </cell>
          <cell r="H7981">
            <v>44908</v>
          </cell>
          <cell r="I7981" t="str">
            <v>ENTREGADO</v>
          </cell>
          <cell r="J7981">
            <v>44911</v>
          </cell>
          <cell r="K7981" t="str">
            <v>CALDERON SANTACRUZ DEYSI YOLANDA</v>
          </cell>
          <cell r="L7981" t="str">
            <v>OFICINA TRAMACO IBARRA</v>
          </cell>
          <cell r="M7981" t="str">
            <v>0401617055</v>
          </cell>
          <cell r="N7981" t="str">
            <v>0983831831</v>
          </cell>
          <cell r="O7981" t="str">
            <v>0983831831</v>
          </cell>
          <cell r="P7981" t="str">
            <v>IBARRA</v>
          </cell>
          <cell r="Q7981" t="str">
            <v>IBARRA</v>
          </cell>
          <cell r="R7981" t="str">
            <v>IMBABURA</v>
          </cell>
          <cell r="T7981" t="str">
            <v>TRAMACO</v>
          </cell>
          <cell r="U7981" t="str">
            <v>FLEXNETUIO_PROVINCIA</v>
          </cell>
          <cell r="V7981">
            <v>1</v>
          </cell>
          <cell r="W7981">
            <v>1</v>
          </cell>
          <cell r="X7981" t="str">
            <v>FLEXNET ECUADOR - MDELIVERY</v>
          </cell>
          <cell r="Y7981" t="str">
            <v>CALLE 28 DE JUNIO S/N Y GARCIA MORENO ENTRADA LLANO GRANDE</v>
          </cell>
        </row>
        <row r="7982">
          <cell r="A7982" t="str">
            <v>4715103</v>
          </cell>
          <cell r="B7982">
            <v>478328</v>
          </cell>
          <cell r="C7982" t="str">
            <v>4715103</v>
          </cell>
          <cell r="D7982" t="str">
            <v>MDELIVERY</v>
          </cell>
          <cell r="E7982" t="str">
            <v>DESPACHO</v>
          </cell>
          <cell r="F7982" t="str">
            <v>NORMAL</v>
          </cell>
          <cell r="G7982" t="str">
            <v>IC3840</v>
          </cell>
          <cell r="H7982">
            <v>44908</v>
          </cell>
          <cell r="I7982" t="str">
            <v>ENTREGADO</v>
          </cell>
          <cell r="J7982">
            <v>44909</v>
          </cell>
          <cell r="K7982" t="str">
            <v>JOEL ISAIAS TOBAR CEVALLO</v>
          </cell>
          <cell r="L7982" t="str">
            <v>RICAURTE  CALLE PANAMERICANA KM 7 Y MEDIO</v>
          </cell>
          <cell r="M7982" t="str">
            <v>1206906016</v>
          </cell>
          <cell r="N7982" t="str">
            <v>0993569045</v>
          </cell>
          <cell r="O7982" t="str">
            <v>0993569045</v>
          </cell>
          <cell r="P7982" t="str">
            <v>010108</v>
          </cell>
          <cell r="Q7982" t="str">
            <v>CUENCA</v>
          </cell>
          <cell r="R7982" t="str">
            <v>AZUAY</v>
          </cell>
          <cell r="S7982" t="str">
            <v>LLACAO - RICAURTE</v>
          </cell>
          <cell r="T7982" t="str">
            <v>ITSACOURIER</v>
          </cell>
          <cell r="U7982" t="str">
            <v>FLEXNETUIO_PROVINCIA</v>
          </cell>
          <cell r="V7982">
            <v>1</v>
          </cell>
          <cell r="W7982">
            <v>1</v>
          </cell>
          <cell r="X7982" t="str">
            <v>FLEXNET ECUADOR - MDELIVERY</v>
          </cell>
          <cell r="Y7982" t="str">
            <v>CALLE 28 DE JUNIO S/N Y GARCIA MORENO ENTRADA LLANO GRANDE</v>
          </cell>
        </row>
        <row r="7983">
          <cell r="A7983" t="str">
            <v>4715884</v>
          </cell>
          <cell r="B7983">
            <v>478329</v>
          </cell>
          <cell r="C7983" t="str">
            <v>4715884</v>
          </cell>
          <cell r="D7983" t="str">
            <v>MDELIVERY</v>
          </cell>
          <cell r="E7983" t="str">
            <v>DESPACHO</v>
          </cell>
          <cell r="F7983" t="str">
            <v>NORMAL</v>
          </cell>
          <cell r="G7983" t="str">
            <v>031080004715884</v>
          </cell>
          <cell r="H7983">
            <v>44908</v>
          </cell>
          <cell r="I7983" t="str">
            <v>ENTREGADO</v>
          </cell>
          <cell r="J7983">
            <v>44909</v>
          </cell>
          <cell r="K7983" t="str">
            <v>MIGUEL ANGEL SAFLA SANDOVAL</v>
          </cell>
          <cell r="L7983" t="str">
            <v>SALCEDO CALLE BELISARIO QUEVEDO SN Y VICENTE MALDONADO</v>
          </cell>
          <cell r="M7983" t="str">
            <v>0503589665</v>
          </cell>
          <cell r="N7983" t="str">
            <v>0987928389</v>
          </cell>
          <cell r="O7983" t="str">
            <v>0987928389</v>
          </cell>
          <cell r="P7983" t="str">
            <v>050601</v>
          </cell>
          <cell r="Q7983" t="str">
            <v>SALCEDO</v>
          </cell>
          <cell r="R7983" t="str">
            <v>COTOPAXI</v>
          </cell>
          <cell r="S7983" t="str">
            <v>SAN MIGUEL</v>
          </cell>
          <cell r="T7983" t="str">
            <v>TRAMACO</v>
          </cell>
          <cell r="U7983" t="str">
            <v>FLEXNETUIO_PROVINCIA</v>
          </cell>
          <cell r="V7983">
            <v>1</v>
          </cell>
          <cell r="W7983">
            <v>1</v>
          </cell>
          <cell r="X7983" t="str">
            <v>FLEXNET ECUADOR - MDELIVERY</v>
          </cell>
          <cell r="Y7983" t="str">
            <v>CALLE 28 DE JUNIO S/N Y GARCIA MORENO ENTRADA LLANO GRANDE</v>
          </cell>
        </row>
        <row r="7984">
          <cell r="A7984" t="str">
            <v>4716001</v>
          </cell>
          <cell r="B7984">
            <v>478330</v>
          </cell>
          <cell r="C7984" t="str">
            <v>4716001</v>
          </cell>
          <cell r="D7984" t="str">
            <v>MDELIVERY</v>
          </cell>
          <cell r="E7984" t="str">
            <v>DESPACHO</v>
          </cell>
          <cell r="F7984" t="str">
            <v>NORMAL</v>
          </cell>
          <cell r="G7984" t="str">
            <v>031080004716001</v>
          </cell>
          <cell r="H7984">
            <v>44908</v>
          </cell>
          <cell r="I7984" t="str">
            <v>DEVOLUCION_EN_PROCESO</v>
          </cell>
          <cell r="J7984">
            <v>44914</v>
          </cell>
          <cell r="K7984" t="str">
            <v>PUERTAS DIAZ LUIS ALBERTO</v>
          </cell>
          <cell r="L7984" t="str">
            <v>PEDERNALES AV JAIME ROLDOS  SN  Y RIO TACHINA</v>
          </cell>
          <cell r="M7984" t="str">
            <v>1301044945</v>
          </cell>
          <cell r="N7984" t="str">
            <v>0992533754</v>
          </cell>
          <cell r="O7984" t="str">
            <v>0992533754</v>
          </cell>
          <cell r="P7984" t="str">
            <v>131002</v>
          </cell>
          <cell r="Q7984" t="str">
            <v>PEDERNALES</v>
          </cell>
          <cell r="R7984" t="str">
            <v>MANABI</v>
          </cell>
          <cell r="S7984" t="str">
            <v>PEDERNALES - RECINTO TIZAL</v>
          </cell>
          <cell r="T7984" t="str">
            <v>TRAMACO</v>
          </cell>
          <cell r="U7984" t="str">
            <v>FLEXNETUIO_PROVINCIA</v>
          </cell>
          <cell r="V7984">
            <v>1</v>
          </cell>
          <cell r="W7984">
            <v>1</v>
          </cell>
          <cell r="X7984" t="str">
            <v>FLEXNET ECUADOR - MDELIVERY</v>
          </cell>
          <cell r="Y7984" t="str">
            <v>CALLE 28 DE JUNIO S/N Y GARCIA MORENO ENTRADA LLANO GRANDE</v>
          </cell>
        </row>
        <row r="7985">
          <cell r="A7985" t="str">
            <v>4716010</v>
          </cell>
          <cell r="B7985">
            <v>478331</v>
          </cell>
          <cell r="C7985" t="str">
            <v>4716010</v>
          </cell>
          <cell r="D7985" t="str">
            <v>MDELIVERY</v>
          </cell>
          <cell r="E7985" t="str">
            <v>DESPACHO</v>
          </cell>
          <cell r="F7985" t="str">
            <v>NORMAL</v>
          </cell>
          <cell r="G7985" t="str">
            <v>TF88752</v>
          </cell>
          <cell r="H7985">
            <v>44908</v>
          </cell>
          <cell r="I7985" t="str">
            <v>ENTREGADO</v>
          </cell>
          <cell r="J7985">
            <v>44909</v>
          </cell>
          <cell r="K7985" t="str">
            <v>EUGENIA DEL PILAR OBANDO CONTRERAS</v>
          </cell>
          <cell r="L7985" t="str">
            <v>XIMENA CDLA HUANCAVILCA   MZ D 38 VILLA 4</v>
          </cell>
          <cell r="M7985" t="str">
            <v>0905137675</v>
          </cell>
          <cell r="N7985" t="str">
            <v>0995270574</v>
          </cell>
          <cell r="O7985" t="str">
            <v>0995270574</v>
          </cell>
          <cell r="P7985" t="str">
            <v>090509</v>
          </cell>
          <cell r="Q7985" t="str">
            <v>GUAYAQUIL</v>
          </cell>
          <cell r="R7985" t="str">
            <v>GUAYAS</v>
          </cell>
          <cell r="S7985" t="str">
            <v>GUAYAQUIL</v>
          </cell>
          <cell r="T7985" t="str">
            <v>ITSACOURIER</v>
          </cell>
          <cell r="U7985" t="str">
            <v>FLEXNETUIO_GYE</v>
          </cell>
          <cell r="V7985">
            <v>1</v>
          </cell>
          <cell r="W7985">
            <v>1</v>
          </cell>
          <cell r="X7985" t="str">
            <v>FLEXNET ECUADOR - MDELIVERY</v>
          </cell>
          <cell r="Y7985" t="str">
            <v>CALLE 28 DE JUNIO S/N Y GARCIA MORENO ENTRADA LLANO GRANDE</v>
          </cell>
        </row>
        <row r="7986">
          <cell r="A7986" t="str">
            <v>4716539</v>
          </cell>
          <cell r="B7986">
            <v>478332</v>
          </cell>
          <cell r="C7986" t="str">
            <v>4716539</v>
          </cell>
          <cell r="D7986" t="str">
            <v>MDELIVERY</v>
          </cell>
          <cell r="E7986" t="str">
            <v>DESPACHO</v>
          </cell>
          <cell r="F7986" t="str">
            <v>DERIVADO PICK UP</v>
          </cell>
          <cell r="G7986" t="str">
            <v>031080004716539</v>
          </cell>
          <cell r="H7986">
            <v>44908</v>
          </cell>
          <cell r="I7986" t="str">
            <v>ENTREGADO</v>
          </cell>
          <cell r="J7986">
            <v>44909</v>
          </cell>
          <cell r="K7986" t="str">
            <v>MERO MENDIETA HAROL RONNY</v>
          </cell>
          <cell r="L7986" t="str">
            <v>OFICINA TRAMACO PORTETE</v>
          </cell>
          <cell r="M7986" t="str">
            <v>0913694451</v>
          </cell>
          <cell r="N7986" t="str">
            <v>0978781541</v>
          </cell>
          <cell r="O7986" t="str">
            <v>0978781541</v>
          </cell>
          <cell r="P7986" t="str">
            <v>GUAYAQUIL</v>
          </cell>
          <cell r="Q7986" t="str">
            <v>GUAYAQUIL</v>
          </cell>
          <cell r="R7986" t="str">
            <v>GUAYAS</v>
          </cell>
          <cell r="T7986" t="str">
            <v>TRAMACO</v>
          </cell>
          <cell r="U7986" t="str">
            <v>FLEXNETUIO_GYE</v>
          </cell>
          <cell r="V7986">
            <v>1</v>
          </cell>
          <cell r="W7986">
            <v>1</v>
          </cell>
          <cell r="X7986" t="str">
            <v>FLEXNET ECUADOR - MDELIVERY</v>
          </cell>
          <cell r="Y7986" t="str">
            <v>CALLE 28 DE JUNIO S/N Y GARCIA MORENO ENTRADA LLANO GRANDE</v>
          </cell>
        </row>
        <row r="7987">
          <cell r="A7987" t="str">
            <v>4716751</v>
          </cell>
          <cell r="B7987">
            <v>478333</v>
          </cell>
          <cell r="C7987" t="str">
            <v>4716751</v>
          </cell>
          <cell r="D7987" t="str">
            <v>MDELIVERY</v>
          </cell>
          <cell r="E7987" t="str">
            <v>DESPACHO</v>
          </cell>
          <cell r="F7987" t="str">
            <v>NORMAL</v>
          </cell>
          <cell r="G7987" t="str">
            <v>TF88758</v>
          </cell>
          <cell r="H7987">
            <v>44908</v>
          </cell>
          <cell r="I7987" t="str">
            <v>ENTREGADO</v>
          </cell>
          <cell r="J7987">
            <v>44909</v>
          </cell>
          <cell r="K7987" t="str">
            <v>JORGE MARTIN CHANG YEPEZ</v>
          </cell>
          <cell r="L7987" t="str">
            <v>FEBRES CORDERO    AV ROSENDO AVILES  MZ 666  AV 33  SO</v>
          </cell>
          <cell r="M7987" t="str">
            <v>0906042643</v>
          </cell>
          <cell r="N7987" t="str">
            <v>0986167001</v>
          </cell>
          <cell r="O7987" t="str">
            <v/>
          </cell>
          <cell r="P7987" t="str">
            <v>090404</v>
          </cell>
          <cell r="Q7987" t="str">
            <v>GUAYAQUIL</v>
          </cell>
          <cell r="R7987" t="str">
            <v>GUAYAS</v>
          </cell>
          <cell r="S7987" t="str">
            <v>GUAYAQUIL</v>
          </cell>
          <cell r="T7987" t="str">
            <v>ITSACOURIER</v>
          </cell>
          <cell r="U7987" t="str">
            <v>FLEXNETUIO_GYE</v>
          </cell>
          <cell r="V7987">
            <v>1</v>
          </cell>
          <cell r="W7987">
            <v>1</v>
          </cell>
          <cell r="X7987" t="str">
            <v>FLEXNET ECUADOR - MDELIVERY</v>
          </cell>
          <cell r="Y7987" t="str">
            <v>CALLE 28 DE JUNIO S/N Y GARCIA MORENO ENTRADA LLANO GRANDE</v>
          </cell>
        </row>
        <row r="7988">
          <cell r="A7988" t="str">
            <v>4716787</v>
          </cell>
          <cell r="B7988">
            <v>478334</v>
          </cell>
          <cell r="C7988" t="str">
            <v>4716787</v>
          </cell>
          <cell r="D7988" t="str">
            <v>MDELIVERY</v>
          </cell>
          <cell r="E7988" t="str">
            <v>DESPACHO</v>
          </cell>
          <cell r="F7988" t="str">
            <v>DERIVADO PICK UP</v>
          </cell>
          <cell r="G7988" t="str">
            <v>031080004716787</v>
          </cell>
          <cell r="H7988">
            <v>44908</v>
          </cell>
          <cell r="I7988" t="str">
            <v>ENTREGADO</v>
          </cell>
          <cell r="J7988">
            <v>44910</v>
          </cell>
          <cell r="K7988" t="str">
            <v>NARCISA ALEXANDRA RODRIGUEZ HERNANDEZ</v>
          </cell>
          <cell r="L7988" t="str">
            <v>OFICINA TRAMACO PUNTO DE ATENCION SAN MARINO</v>
          </cell>
          <cell r="M7988" t="str">
            <v>0922383146</v>
          </cell>
          <cell r="N7988" t="str">
            <v>0984703352</v>
          </cell>
          <cell r="O7988" t="str">
            <v>0984703352</v>
          </cell>
          <cell r="P7988" t="str">
            <v>GUAYAQUIL</v>
          </cell>
          <cell r="Q7988" t="str">
            <v>GUAYAQUIL</v>
          </cell>
          <cell r="R7988" t="str">
            <v>GUAYAS</v>
          </cell>
          <cell r="T7988" t="str">
            <v>TRAMACO</v>
          </cell>
          <cell r="U7988" t="str">
            <v>FLEXNETUIO_GYE</v>
          </cell>
          <cell r="V7988">
            <v>1</v>
          </cell>
          <cell r="W7988">
            <v>1</v>
          </cell>
          <cell r="X7988" t="str">
            <v>FLEXNET ECUADOR - MDELIVERY</v>
          </cell>
          <cell r="Y7988" t="str">
            <v>CALLE 28 DE JUNIO S/N Y GARCIA MORENO ENTRADA LLANO GRANDE</v>
          </cell>
        </row>
        <row r="7989">
          <cell r="A7989" t="str">
            <v>4716846</v>
          </cell>
          <cell r="B7989">
            <v>478335</v>
          </cell>
          <cell r="C7989" t="str">
            <v>4716846</v>
          </cell>
          <cell r="D7989" t="str">
            <v>MDELIVERY</v>
          </cell>
          <cell r="E7989" t="str">
            <v>DESPACHO</v>
          </cell>
          <cell r="F7989" t="str">
            <v>DERIVADO PICK UP</v>
          </cell>
          <cell r="G7989" t="str">
            <v>031080004716846</v>
          </cell>
          <cell r="H7989">
            <v>44908</v>
          </cell>
          <cell r="I7989" t="str">
            <v>ENTREGADO</v>
          </cell>
          <cell r="J7989">
            <v>44911</v>
          </cell>
          <cell r="K7989" t="str">
            <v>JAHIR ALEJANDRO CORREA JARAMILLO</v>
          </cell>
          <cell r="L7989" t="str">
            <v>OFICINA TRAMACO QUEVEDO</v>
          </cell>
          <cell r="M7989" t="str">
            <v>1208420180</v>
          </cell>
          <cell r="N7989" t="str">
            <v>0992371239</v>
          </cell>
          <cell r="O7989" t="str">
            <v>0992371239</v>
          </cell>
          <cell r="P7989" t="str">
            <v>QUEVEDO</v>
          </cell>
          <cell r="Q7989" t="str">
            <v>QUEVEDO</v>
          </cell>
          <cell r="R7989" t="str">
            <v>LOS RIOS</v>
          </cell>
          <cell r="T7989" t="str">
            <v>TRAMACO</v>
          </cell>
          <cell r="U7989" t="str">
            <v>FLEXNETUIO_PROVINCIA</v>
          </cell>
          <cell r="V7989">
            <v>1</v>
          </cell>
          <cell r="W7989">
            <v>1</v>
          </cell>
          <cell r="X7989" t="str">
            <v>FLEXNET ECUADOR - MDELIVERY</v>
          </cell>
          <cell r="Y7989" t="str">
            <v>CALLE 28 DE JUNIO S/N Y GARCIA MORENO ENTRADA LLANO GRANDE</v>
          </cell>
        </row>
        <row r="7990">
          <cell r="A7990" t="str">
            <v>4716884</v>
          </cell>
          <cell r="B7990">
            <v>478336</v>
          </cell>
          <cell r="C7990" t="str">
            <v>4716884</v>
          </cell>
          <cell r="D7990" t="str">
            <v>MDELIVERY</v>
          </cell>
          <cell r="E7990" t="str">
            <v>DESPACHO</v>
          </cell>
          <cell r="F7990" t="str">
            <v>NORMAL</v>
          </cell>
          <cell r="G7990" t="str">
            <v>031080004716884</v>
          </cell>
          <cell r="H7990">
            <v>44908</v>
          </cell>
          <cell r="I7990" t="str">
            <v>ENTREGADO</v>
          </cell>
          <cell r="J7990">
            <v>44909</v>
          </cell>
          <cell r="K7990" t="str">
            <v>GINA GABRIELA ZAVALA SOLEDISPA</v>
          </cell>
          <cell r="L7990" t="str">
            <v>PASCULAES   COOP VALLE DE LOS GERANIOS  MZ 59A  SOLAR 3   AUT TERMINAL PASCUALES</v>
          </cell>
          <cell r="M7990" t="str">
            <v>0925741746</v>
          </cell>
          <cell r="N7990" t="str">
            <v>0960136650</v>
          </cell>
          <cell r="O7990" t="str">
            <v/>
          </cell>
          <cell r="P7990" t="str">
            <v>090703</v>
          </cell>
          <cell r="Q7990" t="str">
            <v>GUAYAQUIL</v>
          </cell>
          <cell r="R7990" t="str">
            <v>GUAYAS</v>
          </cell>
          <cell r="S7990" t="str">
            <v>GUAYAQUIL</v>
          </cell>
          <cell r="T7990" t="str">
            <v>TRAMACO</v>
          </cell>
          <cell r="U7990" t="str">
            <v>FLEXNETUIO_GYE</v>
          </cell>
          <cell r="V7990">
            <v>1</v>
          </cell>
          <cell r="W7990">
            <v>1</v>
          </cell>
          <cell r="X7990" t="str">
            <v>FLEXNET ECUADOR - MDELIVERY</v>
          </cell>
          <cell r="Y7990" t="str">
            <v>CALLE 28 DE JUNIO S/N Y GARCIA MORENO ENTRADA LLANO GRANDE</v>
          </cell>
        </row>
        <row r="7991">
          <cell r="A7991" t="str">
            <v>4717404</v>
          </cell>
          <cell r="B7991">
            <v>478337</v>
          </cell>
          <cell r="C7991" t="str">
            <v>4717404</v>
          </cell>
          <cell r="D7991" t="str">
            <v>MDELIVERY</v>
          </cell>
          <cell r="E7991" t="str">
            <v>DESPACHO</v>
          </cell>
          <cell r="F7991" t="str">
            <v>NORMAL</v>
          </cell>
          <cell r="G7991" t="str">
            <v>031080004717404</v>
          </cell>
          <cell r="H7991">
            <v>44908</v>
          </cell>
          <cell r="I7991" t="str">
            <v>ENTREGADO</v>
          </cell>
          <cell r="J7991">
            <v>44909</v>
          </cell>
          <cell r="K7991" t="str">
            <v>GLADYS GONZALEZ DE LA ROSA</v>
          </cell>
          <cell r="L7991" t="str">
            <v>SANTA ROSA CALLE 60 SN  Y AV 48</v>
          </cell>
          <cell r="M7991" t="str">
            <v>0918338773</v>
          </cell>
          <cell r="N7991" t="str">
            <v>0960287909</v>
          </cell>
          <cell r="O7991" t="str">
            <v>0960287909</v>
          </cell>
          <cell r="P7991" t="str">
            <v>240207</v>
          </cell>
          <cell r="Q7991" t="str">
            <v>SALINAS</v>
          </cell>
          <cell r="R7991" t="str">
            <v>SANTA ELENA</v>
          </cell>
          <cell r="S7991" t="str">
            <v>SALINAS</v>
          </cell>
          <cell r="T7991" t="str">
            <v>TRAMACO</v>
          </cell>
          <cell r="U7991" t="str">
            <v>FLEXNETUIO_PROVINCIA</v>
          </cell>
          <cell r="V7991">
            <v>1</v>
          </cell>
          <cell r="W7991">
            <v>1</v>
          </cell>
          <cell r="X7991" t="str">
            <v>FLEXNET ECUADOR - MDELIVERY</v>
          </cell>
          <cell r="Y7991" t="str">
            <v>CALLE 28 DE JUNIO S/N Y GARCIA MORENO ENTRADA LLANO GRANDE</v>
          </cell>
        </row>
        <row r="7992">
          <cell r="A7992" t="str">
            <v>4717827</v>
          </cell>
          <cell r="B7992">
            <v>478338</v>
          </cell>
          <cell r="C7992" t="str">
            <v>4717827</v>
          </cell>
          <cell r="D7992" t="str">
            <v>MDELIVERY</v>
          </cell>
          <cell r="E7992" t="str">
            <v>DESPACHO</v>
          </cell>
          <cell r="F7992" t="str">
            <v>NORMAL</v>
          </cell>
          <cell r="G7992" t="str">
            <v>031080004717827</v>
          </cell>
          <cell r="H7992">
            <v>44908</v>
          </cell>
          <cell r="I7992" t="str">
            <v>ENTREGADO</v>
          </cell>
          <cell r="J7992">
            <v>44910</v>
          </cell>
          <cell r="K7992" t="str">
            <v>ELSA MARITZA RIERA GUZMAN</v>
          </cell>
          <cell r="L7992" t="str">
            <v>CALLE DE LOS MIRAMELINDOS  SN CALLE 4</v>
          </cell>
          <cell r="M7992" t="str">
            <v>1600471161</v>
          </cell>
          <cell r="N7992" t="str">
            <v>0984765382</v>
          </cell>
          <cell r="O7992" t="str">
            <v/>
          </cell>
          <cell r="P7992" t="str">
            <v>160104</v>
          </cell>
          <cell r="Q7992" t="str">
            <v>PUYO</v>
          </cell>
          <cell r="R7992" t="str">
            <v>PASTAZA</v>
          </cell>
          <cell r="S7992" t="str">
            <v>PUYO - TARQUI - COOPERATIVA CARLOS PLAZA ARAY</v>
          </cell>
          <cell r="T7992" t="str">
            <v>TRAMACO</v>
          </cell>
          <cell r="U7992" t="str">
            <v>FLEXNETUIO_PROVINCIA</v>
          </cell>
          <cell r="V7992">
            <v>1</v>
          </cell>
          <cell r="W7992">
            <v>1</v>
          </cell>
          <cell r="X7992" t="str">
            <v>FLEXNET ECUADOR - MDELIVERY</v>
          </cell>
          <cell r="Y7992" t="str">
            <v>CALLE 28 DE JUNIO S/N Y GARCIA MORENO ENTRADA LLANO GRANDE</v>
          </cell>
        </row>
        <row r="7993">
          <cell r="A7993" t="str">
            <v>4717873</v>
          </cell>
          <cell r="B7993">
            <v>478339</v>
          </cell>
          <cell r="C7993" t="str">
            <v>4717873</v>
          </cell>
          <cell r="D7993" t="str">
            <v>MDELIVERY</v>
          </cell>
          <cell r="E7993" t="str">
            <v>DESPACHO</v>
          </cell>
          <cell r="F7993" t="str">
            <v>NORMAL</v>
          </cell>
          <cell r="G7993" t="str">
            <v>031080004717873</v>
          </cell>
          <cell r="H7993">
            <v>44908</v>
          </cell>
          <cell r="I7993" t="str">
            <v>ENTREGADO</v>
          </cell>
          <cell r="J7993">
            <v>44909</v>
          </cell>
          <cell r="K7993" t="str">
            <v>Juana Isabel Hidrovo Rivero</v>
          </cell>
          <cell r="L7993" t="str">
            <v>SAN VICENTE CALLE AV LEONIDAS VEGA SN  Y PAQUISHA</v>
          </cell>
          <cell r="M7993" t="str">
            <v>1311411654</v>
          </cell>
          <cell r="N7993" t="str">
            <v>0988414056</v>
          </cell>
          <cell r="O7993" t="str">
            <v/>
          </cell>
          <cell r="P7993" t="str">
            <v>131102</v>
          </cell>
          <cell r="Q7993" t="str">
            <v>SAN VICENTE</v>
          </cell>
          <cell r="R7993" t="str">
            <v>MANABI</v>
          </cell>
          <cell r="S7993" t="str">
            <v>SAN VICENTE - PORTOVELO - COMUNA SALINAS - BRICENO</v>
          </cell>
          <cell r="T7993" t="str">
            <v>TRAMACO</v>
          </cell>
          <cell r="U7993" t="str">
            <v>FLEXNETUIO_PROVINCIA</v>
          </cell>
          <cell r="V7993">
            <v>1</v>
          </cell>
          <cell r="W7993">
            <v>1</v>
          </cell>
          <cell r="X7993" t="str">
            <v>FLEXNET ECUADOR - MDELIVERY</v>
          </cell>
          <cell r="Y7993" t="str">
            <v>CALLE 28 DE JUNIO S/N Y GARCIA MORENO ENTRADA LLANO GRANDE</v>
          </cell>
        </row>
        <row r="7994">
          <cell r="A7994" t="str">
            <v>4717874</v>
          </cell>
          <cell r="B7994">
            <v>478340</v>
          </cell>
          <cell r="C7994" t="str">
            <v>4717874</v>
          </cell>
          <cell r="D7994" t="str">
            <v>MDELIVERY</v>
          </cell>
          <cell r="E7994" t="str">
            <v>DESPACHO</v>
          </cell>
          <cell r="F7994" t="str">
            <v>NORMAL</v>
          </cell>
          <cell r="G7994" t="str">
            <v>FT75193</v>
          </cell>
          <cell r="H7994">
            <v>44908</v>
          </cell>
          <cell r="I7994" t="str">
            <v>ENTREGADO</v>
          </cell>
          <cell r="J7994">
            <v>44909</v>
          </cell>
          <cell r="K7994" t="str">
            <v>LIZ DAYANNA CUAICAL SANGUNA</v>
          </cell>
          <cell r="L7994" t="str">
            <v>QUITUMBE CALLE AV MORAN VALVERDE SN Y AV QUITUMBE NAN</v>
          </cell>
          <cell r="M7994" t="str">
            <v>1728803147</v>
          </cell>
          <cell r="N7994" t="str">
            <v>0999703166</v>
          </cell>
          <cell r="O7994" t="str">
            <v>0999703166</v>
          </cell>
          <cell r="P7994" t="str">
            <v>170702</v>
          </cell>
          <cell r="Q7994" t="str">
            <v>QUITO</v>
          </cell>
          <cell r="R7994" t="str">
            <v>PICHINCHA</v>
          </cell>
          <cell r="S7994" t="str">
            <v>QUITO</v>
          </cell>
          <cell r="T7994" t="str">
            <v>FLEXTRANS UIO</v>
          </cell>
          <cell r="U7994" t="str">
            <v>FLEXNETUIO_LOCAL</v>
          </cell>
          <cell r="V7994">
            <v>1</v>
          </cell>
          <cell r="W7994">
            <v>1</v>
          </cell>
          <cell r="X7994" t="str">
            <v>FLEXNET ECUADOR - MDELIVERY</v>
          </cell>
          <cell r="Y7994" t="str">
            <v>CALLE 28 DE JUNIO S/N Y GARCIA MORENO ENTRADA LLANO GRANDE</v>
          </cell>
        </row>
        <row r="7995">
          <cell r="A7995" t="str">
            <v>4717982</v>
          </cell>
          <cell r="B7995">
            <v>478341</v>
          </cell>
          <cell r="C7995" t="str">
            <v>4717982</v>
          </cell>
          <cell r="D7995" t="str">
            <v>MDELIVERY</v>
          </cell>
          <cell r="E7995" t="str">
            <v>DESPACHO</v>
          </cell>
          <cell r="F7995" t="str">
            <v>NORMAL</v>
          </cell>
          <cell r="G7995" t="str">
            <v>031080004717982</v>
          </cell>
          <cell r="H7995">
            <v>44908</v>
          </cell>
          <cell r="I7995" t="str">
            <v>ENTREGADO</v>
          </cell>
          <cell r="J7995">
            <v>44909</v>
          </cell>
          <cell r="K7995" t="str">
            <v>SANDRA XIMENA GARCIA GARCIA</v>
          </cell>
          <cell r="L7995" t="str">
            <v>TULCAN AV VEINTIMILLA  SN  AV UNIVERSITARIA</v>
          </cell>
          <cell r="M7995" t="str">
            <v>0401133558</v>
          </cell>
          <cell r="N7995" t="str">
            <v>0999988862</v>
          </cell>
          <cell r="O7995" t="str">
            <v/>
          </cell>
          <cell r="P7995" t="str">
            <v>040103</v>
          </cell>
          <cell r="Q7995" t="str">
            <v>TULCAN</v>
          </cell>
          <cell r="R7995" t="str">
            <v>CARCHI</v>
          </cell>
          <cell r="S7995" t="str">
            <v>TULCAN</v>
          </cell>
          <cell r="T7995" t="str">
            <v>TRAMACO</v>
          </cell>
          <cell r="U7995" t="str">
            <v>FLEXNETUIO_PROVINCIA</v>
          </cell>
          <cell r="V7995">
            <v>1</v>
          </cell>
          <cell r="W7995">
            <v>1</v>
          </cell>
          <cell r="X7995" t="str">
            <v>FLEXNET ECUADOR - MDELIVERY</v>
          </cell>
          <cell r="Y7995" t="str">
            <v>CALLE 28 DE JUNIO S/N Y GARCIA MORENO ENTRADA LLANO GRANDE</v>
          </cell>
        </row>
        <row r="7996">
          <cell r="A7996" t="str">
            <v>20002943704063_2</v>
          </cell>
          <cell r="B7996">
            <v>478306</v>
          </cell>
          <cell r="C7996" t="str">
            <v>20002943704063_2</v>
          </cell>
          <cell r="D7996" t="str">
            <v>CONECEL_REG</v>
          </cell>
          <cell r="E7996" t="str">
            <v>DESPACHO</v>
          </cell>
          <cell r="F7996" t="str">
            <v>NORMAL</v>
          </cell>
          <cell r="G7996" t="str">
            <v>EC5788</v>
          </cell>
          <cell r="H7996">
            <v>44908</v>
          </cell>
          <cell r="I7996" t="str">
            <v>DEVOLUCION_EN_PROCESO</v>
          </cell>
          <cell r="J7996">
            <v>44910</v>
          </cell>
          <cell r="K7996" t="str">
            <v>LUIS JAVIER CHICA</v>
          </cell>
          <cell r="L7996" t="str">
            <v xml:space="preserve">QUITO CALLES AV 10 D AGOSTO Y RAMIREZ DAVALOS EDIF POLICIA PISO 8 RADIO VIGIA </v>
          </cell>
          <cell r="M7996" t="str">
            <v>1717673501</v>
          </cell>
          <cell r="N7996" t="str">
            <v>0983019854-0984170988-0983019854</v>
          </cell>
          <cell r="P7996" t="str">
            <v>QUITO</v>
          </cell>
          <cell r="Q7996" t="str">
            <v>QUITO</v>
          </cell>
          <cell r="R7996" t="str">
            <v>PICHINCHA</v>
          </cell>
          <cell r="T7996" t="str">
            <v>EXPRESSCON</v>
          </cell>
          <cell r="U7996" t="str">
            <v>FLEXNETUIO_LOCAL</v>
          </cell>
          <cell r="V7996">
            <v>1</v>
          </cell>
          <cell r="W7996">
            <v>1</v>
          </cell>
          <cell r="X7996" t="str">
            <v>FLEXNET UIO</v>
          </cell>
          <cell r="Y7996" t="str">
            <v>FLEX NET CALLE 28 DE JUNIO S/N Y GARCIA MORENO ENTRADA LLANO GRANDE</v>
          </cell>
        </row>
        <row r="7997">
          <cell r="A7997" t="str">
            <v>20002998755500</v>
          </cell>
          <cell r="B7997">
            <v>478310</v>
          </cell>
          <cell r="C7997" t="str">
            <v>20002998755500</v>
          </cell>
          <cell r="D7997" t="str">
            <v>CONECEL_REG</v>
          </cell>
          <cell r="E7997" t="str">
            <v>DESPACHO</v>
          </cell>
          <cell r="F7997" t="str">
            <v>NORMAL</v>
          </cell>
          <cell r="G7997" t="str">
            <v>EC5787</v>
          </cell>
          <cell r="H7997">
            <v>44908</v>
          </cell>
          <cell r="I7997" t="str">
            <v>DEVOLUCION_EN_PROCESO</v>
          </cell>
          <cell r="J7997">
            <v>44922</v>
          </cell>
          <cell r="K7997" t="str">
            <v>HUGO MARCELO RAZA</v>
          </cell>
          <cell r="L7997" t="str">
            <v>QUITO  KENNEDY CALLE EL MORLAN NO: N50 131 Y CALLE JOSE RAFAEL BUSTAMANTE CASA BLANCA DE 3P.REF PASAJE 1</v>
          </cell>
          <cell r="M7997" t="str">
            <v>1700878091</v>
          </cell>
          <cell r="N7997" t="str">
            <v>0980201206   0022374192  0997920379</v>
          </cell>
          <cell r="P7997" t="str">
            <v>QUITO</v>
          </cell>
          <cell r="Q7997" t="str">
            <v>QUITO</v>
          </cell>
          <cell r="R7997" t="str">
            <v>PICHINCHA</v>
          </cell>
          <cell r="T7997" t="str">
            <v>EXPRESSCON</v>
          </cell>
          <cell r="U7997" t="str">
            <v>FLEXNETUIO_LOCAL</v>
          </cell>
          <cell r="V7997">
            <v>1</v>
          </cell>
          <cell r="W7997">
            <v>1</v>
          </cell>
          <cell r="X7997" t="str">
            <v>FLEXNET UIO</v>
          </cell>
          <cell r="Y7997" t="str">
            <v>FLEX NET CALLE 28 DE JUNIO S/N Y GARCIA MORENO ENTRADA LLANO GRANDE</v>
          </cell>
        </row>
        <row r="7998">
          <cell r="A7998" t="str">
            <v>414256013</v>
          </cell>
          <cell r="B7998">
            <v>478303</v>
          </cell>
          <cell r="C7998" t="str">
            <v>414256013</v>
          </cell>
          <cell r="D7998" t="str">
            <v>FLEXTUENTI</v>
          </cell>
          <cell r="E7998" t="str">
            <v>DESPACHO</v>
          </cell>
          <cell r="F7998" t="str">
            <v>EXPRESS GYE</v>
          </cell>
          <cell r="G7998" t="str">
            <v>TF88685</v>
          </cell>
          <cell r="H7998">
            <v>44908</v>
          </cell>
          <cell r="I7998" t="str">
            <v>ENTREGADO</v>
          </cell>
          <cell r="J7998">
            <v>44908</v>
          </cell>
          <cell r="K7998" t="str">
            <v>ERICK ESPINOZA</v>
          </cell>
          <cell r="L7998" t="str">
            <v>TARQUI  CALLE 3ER PASEO 23A NO  MZ871 SL 2  CALLE 13ER PASAJE 33 NO</v>
          </cell>
          <cell r="M7998" t="str">
            <v>0957520414</v>
          </cell>
          <cell r="N7998" t="str">
            <v>0961159027/0961159027</v>
          </cell>
          <cell r="P7998" t="str">
            <v>GUAYAQUIL</v>
          </cell>
          <cell r="Q7998" t="str">
            <v>GUAYAQUIL</v>
          </cell>
          <cell r="R7998" t="str">
            <v>GUAYAS</v>
          </cell>
          <cell r="T7998" t="str">
            <v>ITSACOURIER</v>
          </cell>
          <cell r="U7998" t="str">
            <v>FLEXNETUIO_GYE</v>
          </cell>
          <cell r="V7998">
            <v>1</v>
          </cell>
          <cell r="W7998">
            <v>1</v>
          </cell>
          <cell r="X7998" t="str">
            <v>FLEXNET ECUADOR / FLEXTUENTI</v>
          </cell>
          <cell r="Y7998" t="str">
            <v>FERNANDO GUTIERREZ HILL VIA A DAULE KM 8 1/2 ENTRADA A COOPERATIVA JUAN MONTALVO</v>
          </cell>
        </row>
        <row r="7999">
          <cell r="A7999" t="str">
            <v>CLDEV_GYESIM0063</v>
          </cell>
          <cell r="B7999">
            <v>478302</v>
          </cell>
          <cell r="C7999" t="str">
            <v>CLDEV_GYESIM0063</v>
          </cell>
          <cell r="D7999" t="str">
            <v>CONECEL_DOCUMENTOS</v>
          </cell>
          <cell r="E7999" t="str">
            <v>DESPACHO</v>
          </cell>
          <cell r="F7999" t="str">
            <v>NORMAL</v>
          </cell>
          <cell r="G7999" t="str">
            <v>TF88682</v>
          </cell>
          <cell r="H7999">
            <v>44908</v>
          </cell>
          <cell r="I7999" t="str">
            <v>ENTREGADO</v>
          </cell>
          <cell r="J7999">
            <v>44908</v>
          </cell>
          <cell r="K7999" t="str">
            <v>ANA AGUIRRE / MARIA SUNTAXI - PATRICIA</v>
          </cell>
          <cell r="L7999" t="str">
            <v>CIUDADELA SANTA LEONOR MZ 6 SOLAR 17</v>
          </cell>
          <cell r="P7999" t="str">
            <v>GUAYAQUIL</v>
          </cell>
          <cell r="Q7999" t="str">
            <v>GUAYAQUIL</v>
          </cell>
          <cell r="R7999" t="str">
            <v>GUAYAS</v>
          </cell>
          <cell r="T7999" t="str">
            <v>FLEXTRANS GYE</v>
          </cell>
          <cell r="U7999" t="str">
            <v>FLEXNETUIO_GYE</v>
          </cell>
          <cell r="V7999">
            <v>1</v>
          </cell>
          <cell r="X7999" t="str">
            <v>FLEXNET DEL ECUADOR</v>
          </cell>
          <cell r="Y7999" t="str">
            <v>KM 8 1/2 VIA A DAULE</v>
          </cell>
        </row>
        <row r="8000">
          <cell r="A8000" t="str">
            <v>DHL_22_217</v>
          </cell>
          <cell r="B8000">
            <v>478300</v>
          </cell>
          <cell r="C8000" t="str">
            <v>DHL_22_217</v>
          </cell>
          <cell r="D8000" t="str">
            <v>DHL</v>
          </cell>
          <cell r="E8000" t="str">
            <v>DESPACHO</v>
          </cell>
          <cell r="F8000" t="str">
            <v>NORMAL</v>
          </cell>
          <cell r="H8000">
            <v>44908</v>
          </cell>
          <cell r="I8000" t="str">
            <v>ENTREGADO</v>
          </cell>
          <cell r="J8000">
            <v>44908</v>
          </cell>
          <cell r="K8000" t="str">
            <v>DHL MATRIZ</v>
          </cell>
          <cell r="L8000" t="str">
            <v>AV. ELOY ALFARO 113 A Y PASAJE LOS JUNCOS EDIFICIO DHL, SECTOR COMITE DEL PUEBLO</v>
          </cell>
          <cell r="P8000" t="str">
            <v>QUITO</v>
          </cell>
          <cell r="Q8000" t="str">
            <v>QUITO</v>
          </cell>
          <cell r="R8000" t="str">
            <v>PICHINCHA</v>
          </cell>
          <cell r="T8000" t="str">
            <v>FLEXTRANS UIO</v>
          </cell>
          <cell r="U8000" t="str">
            <v>FLEXNETUIO_LOCAL</v>
          </cell>
          <cell r="V8000">
            <v>1</v>
          </cell>
          <cell r="W8000">
            <v>1</v>
          </cell>
          <cell r="X8000" t="str">
            <v>ALMACENES TABACARCEN</v>
          </cell>
          <cell r="Y8000" t="str">
            <v>TABABELA</v>
          </cell>
        </row>
        <row r="8001">
          <cell r="A8001" t="str">
            <v>DHL_22_218</v>
          </cell>
          <cell r="B8001">
            <v>478301</v>
          </cell>
          <cell r="C8001" t="str">
            <v>DHL_22_218</v>
          </cell>
          <cell r="D8001" t="str">
            <v>DHL</v>
          </cell>
          <cell r="E8001" t="str">
            <v>DESPACHO</v>
          </cell>
          <cell r="F8001" t="str">
            <v>NORMAL</v>
          </cell>
          <cell r="H8001">
            <v>44908</v>
          </cell>
          <cell r="I8001" t="str">
            <v>ENTREGADO</v>
          </cell>
          <cell r="J8001">
            <v>44908</v>
          </cell>
          <cell r="K8001" t="str">
            <v>DHL MATRIZ</v>
          </cell>
          <cell r="L8001" t="str">
            <v>AV. ELOY ALFARO 113 A Y PASAJE LOS JUNCOS EDIFICIO DHL, SECTOR COMITE DEL PUEBLO</v>
          </cell>
          <cell r="P8001" t="str">
            <v>QUITO</v>
          </cell>
          <cell r="Q8001" t="str">
            <v>QUITO</v>
          </cell>
          <cell r="R8001" t="str">
            <v>PICHINCHA</v>
          </cell>
          <cell r="T8001" t="str">
            <v>FLEXTRANS UIO</v>
          </cell>
          <cell r="U8001" t="str">
            <v>FLEXNETUIO_LOCAL</v>
          </cell>
          <cell r="V8001">
            <v>1</v>
          </cell>
          <cell r="W8001">
            <v>1</v>
          </cell>
          <cell r="X8001" t="str">
            <v>ALMACENES TABACARCEN</v>
          </cell>
          <cell r="Y8001" t="str">
            <v>TABABELA</v>
          </cell>
        </row>
        <row r="8002">
          <cell r="A8002" t="str">
            <v>414326432</v>
          </cell>
          <cell r="B8002">
            <v>478275</v>
          </cell>
          <cell r="C8002" t="str">
            <v>414326432</v>
          </cell>
          <cell r="D8002" t="str">
            <v>FLEXTUENTI</v>
          </cell>
          <cell r="E8002" t="str">
            <v>DESPACHO</v>
          </cell>
          <cell r="F8002" t="str">
            <v>NORMAL</v>
          </cell>
          <cell r="G8002" t="str">
            <v>IC3835</v>
          </cell>
          <cell r="H8002">
            <v>44908</v>
          </cell>
          <cell r="I8002" t="str">
            <v>ENTREGADO</v>
          </cell>
          <cell r="J8002">
            <v>44910</v>
          </cell>
          <cell r="K8002" t="str">
            <v>Karina Cabrera</v>
          </cell>
          <cell r="L8002" t="str">
            <v>YANUNCAY  AV DOCE DE OCTUBRE VILLA 9 CARR PANAMERICANA O AV CIRCUNVALACION</v>
          </cell>
          <cell r="M8002" t="str">
            <v>0103161055</v>
          </cell>
          <cell r="N8002" t="str">
            <v>0998124184/0999752397</v>
          </cell>
          <cell r="O8002" t="str">
            <v/>
          </cell>
          <cell r="P8002" t="str">
            <v>CUENCA</v>
          </cell>
          <cell r="Q8002" t="str">
            <v>CUENCA</v>
          </cell>
          <cell r="R8002" t="str">
            <v>AZUAY</v>
          </cell>
          <cell r="T8002" t="str">
            <v>ITSACOURIER</v>
          </cell>
          <cell r="U8002" t="str">
            <v>FLEXNETUIO_PROVINCIA</v>
          </cell>
          <cell r="V8002">
            <v>1</v>
          </cell>
          <cell r="W8002">
            <v>1</v>
          </cell>
          <cell r="X8002" t="str">
            <v>FLEXNET ECUADOR - FLEXTUENTI</v>
          </cell>
          <cell r="Y8002" t="str">
            <v>CALLE 28 DE JUNIO S/N Y GARCIA MORENO ENTRADA LLANO GRANDE</v>
          </cell>
        </row>
        <row r="8003">
          <cell r="A8003" t="str">
            <v>414326434</v>
          </cell>
          <cell r="B8003">
            <v>478276</v>
          </cell>
          <cell r="C8003" t="str">
            <v>414326434</v>
          </cell>
          <cell r="D8003" t="str">
            <v>FLEXTUENTI</v>
          </cell>
          <cell r="E8003" t="str">
            <v>DESPACHO</v>
          </cell>
          <cell r="F8003" t="str">
            <v>NORMAL</v>
          </cell>
          <cell r="G8003" t="str">
            <v>FT75179</v>
          </cell>
          <cell r="H8003">
            <v>44908</v>
          </cell>
          <cell r="I8003" t="str">
            <v>ENTREGADO</v>
          </cell>
          <cell r="J8003">
            <v>44909</v>
          </cell>
          <cell r="K8003" t="str">
            <v>Danilo Suntaxi</v>
          </cell>
          <cell r="L8003" t="str">
            <v>CARRETERA PANAMERICANA  E35  VIA PAPALLACTA</v>
          </cell>
          <cell r="M8003" t="str">
            <v>1718640921</v>
          </cell>
          <cell r="N8003" t="str">
            <v>0982297760/0987704671</v>
          </cell>
          <cell r="O8003" t="str">
            <v/>
          </cell>
          <cell r="P8003" t="str">
            <v>QUITO</v>
          </cell>
          <cell r="Q8003" t="str">
            <v>QUITO</v>
          </cell>
          <cell r="R8003" t="str">
            <v>PICHINCHA</v>
          </cell>
          <cell r="T8003" t="str">
            <v>FLEXTRANS UIO</v>
          </cell>
          <cell r="U8003" t="str">
            <v>FLEXNETUIO_LOCAL</v>
          </cell>
          <cell r="V8003">
            <v>1</v>
          </cell>
          <cell r="W8003">
            <v>1</v>
          </cell>
          <cell r="X8003" t="str">
            <v>FLEXNET ECUADOR - FLEXTUENTI</v>
          </cell>
          <cell r="Y8003" t="str">
            <v>CALLE 28 DE JUNIO S/N Y GARCIA MORENO ENTRADA LLANO GRANDE</v>
          </cell>
        </row>
        <row r="8004">
          <cell r="A8004" t="str">
            <v>414326483</v>
          </cell>
          <cell r="B8004">
            <v>478277</v>
          </cell>
          <cell r="C8004" t="str">
            <v>414326483</v>
          </cell>
          <cell r="D8004" t="str">
            <v>FLEXTUENTI</v>
          </cell>
          <cell r="E8004" t="str">
            <v>DESPACHO</v>
          </cell>
          <cell r="F8004" t="str">
            <v>NORMAL</v>
          </cell>
          <cell r="G8004" t="str">
            <v>FT75178</v>
          </cell>
          <cell r="H8004">
            <v>44908</v>
          </cell>
          <cell r="I8004" t="str">
            <v>ENTREGADO</v>
          </cell>
          <cell r="J8004">
            <v>44909</v>
          </cell>
          <cell r="K8004" t="str">
            <v>Angel Roberto Roldan Vasconez</v>
          </cell>
          <cell r="L8004" t="str">
            <v>SAN ANTONIO  CALLE 13 DE JUNIO SN  SN</v>
          </cell>
          <cell r="M8004" t="str">
            <v>0201231461</v>
          </cell>
          <cell r="N8004" t="str">
            <v>0988216075/0994628714</v>
          </cell>
          <cell r="O8004" t="str">
            <v/>
          </cell>
          <cell r="P8004" t="str">
            <v>QUITO</v>
          </cell>
          <cell r="Q8004" t="str">
            <v>QUITO</v>
          </cell>
          <cell r="R8004" t="str">
            <v>PICHINCHA</v>
          </cell>
          <cell r="T8004" t="str">
            <v>FLEXTRANS UIO</v>
          </cell>
          <cell r="U8004" t="str">
            <v>FLEXNETUIO_LOCAL</v>
          </cell>
          <cell r="V8004">
            <v>1</v>
          </cell>
          <cell r="W8004">
            <v>1</v>
          </cell>
          <cell r="X8004" t="str">
            <v>FLEXNET ECUADOR - FLEXTUENTI</v>
          </cell>
          <cell r="Y8004" t="str">
            <v>CALLE 28 DE JUNIO S/N Y GARCIA MORENO ENTRADA LLANO GRANDE</v>
          </cell>
        </row>
        <row r="8005">
          <cell r="A8005" t="str">
            <v>414326484</v>
          </cell>
          <cell r="B8005">
            <v>478278</v>
          </cell>
          <cell r="C8005" t="str">
            <v>414326484</v>
          </cell>
          <cell r="D8005" t="str">
            <v>FLEXTUENTI</v>
          </cell>
          <cell r="E8005" t="str">
            <v>DESPACHO</v>
          </cell>
          <cell r="F8005" t="str">
            <v>NORMAL</v>
          </cell>
          <cell r="G8005" t="str">
            <v>031080414326484</v>
          </cell>
          <cell r="H8005">
            <v>44908</v>
          </cell>
          <cell r="I8005" t="str">
            <v>ENTREGADO</v>
          </cell>
          <cell r="J8005">
            <v>44909</v>
          </cell>
          <cell r="K8005" t="str">
            <v>Evelin Rocha</v>
          </cell>
          <cell r="L8005" t="str">
            <v>JUAN MONTALVO AV AMAZONAS  15 66  CALLE BEMJAMIN TERAN</v>
          </cell>
          <cell r="M8005" t="str">
            <v>0504572884</v>
          </cell>
          <cell r="N8005" t="str">
            <v>0992974592/0995353790</v>
          </cell>
          <cell r="O8005" t="str">
            <v/>
          </cell>
          <cell r="P8005" t="str">
            <v>LATACUNGA</v>
          </cell>
          <cell r="Q8005" t="str">
            <v>LATACUNGA</v>
          </cell>
          <cell r="R8005" t="str">
            <v>COTOPAXI</v>
          </cell>
          <cell r="T8005" t="str">
            <v>TRAMACO</v>
          </cell>
          <cell r="U8005" t="str">
            <v>FLEXNETUIO_PROVINCIA</v>
          </cell>
          <cell r="V8005">
            <v>1</v>
          </cell>
          <cell r="W8005">
            <v>1</v>
          </cell>
          <cell r="X8005" t="str">
            <v>FLEXNET ECUADOR - FLEXTUENTI</v>
          </cell>
          <cell r="Y8005" t="str">
            <v>CALLE 28 DE JUNIO S/N Y GARCIA MORENO ENTRADA LLANO GRANDE</v>
          </cell>
        </row>
        <row r="8006">
          <cell r="A8006" t="str">
            <v>414358423</v>
          </cell>
          <cell r="B8006">
            <v>478279</v>
          </cell>
          <cell r="C8006" t="str">
            <v>414358423</v>
          </cell>
          <cell r="D8006" t="str">
            <v>FLEXTUENTI</v>
          </cell>
          <cell r="E8006" t="str">
            <v>DESPACHO</v>
          </cell>
          <cell r="F8006" t="str">
            <v>DERIVADO PICK UP</v>
          </cell>
          <cell r="G8006" t="str">
            <v>031080414358423</v>
          </cell>
          <cell r="H8006">
            <v>44908</v>
          </cell>
          <cell r="I8006" t="str">
            <v>ENTREGADO</v>
          </cell>
          <cell r="J8006">
            <v>44909</v>
          </cell>
          <cell r="K8006" t="str">
            <v>Martha Mendoza</v>
          </cell>
          <cell r="L8006" t="str">
            <v>OFICINA TRAMACO PORTOVIEJO</v>
          </cell>
          <cell r="M8006" t="str">
            <v>1309818548</v>
          </cell>
          <cell r="N8006" t="str">
            <v>0963461534/0963365147</v>
          </cell>
          <cell r="O8006" t="str">
            <v/>
          </cell>
          <cell r="P8006" t="str">
            <v>PORTOVIEJO</v>
          </cell>
          <cell r="Q8006" t="str">
            <v>PORTOVIEJO</v>
          </cell>
          <cell r="R8006" t="str">
            <v>MANABI</v>
          </cell>
          <cell r="T8006" t="str">
            <v>TRAMACO</v>
          </cell>
          <cell r="U8006" t="str">
            <v>FLEXNETUIO_PROVINCIA</v>
          </cell>
          <cell r="V8006">
            <v>1</v>
          </cell>
          <cell r="W8006">
            <v>1</v>
          </cell>
          <cell r="X8006" t="str">
            <v>FLEXNET ECUADOR - FLEXTUENTI</v>
          </cell>
          <cell r="Y8006" t="str">
            <v>CALLE 28 DE JUNIO S/N Y GARCIA MORENO ENTRADA LLANO GRANDE</v>
          </cell>
        </row>
        <row r="8007">
          <cell r="A8007" t="str">
            <v>414358442</v>
          </cell>
          <cell r="B8007">
            <v>478280</v>
          </cell>
          <cell r="C8007" t="str">
            <v>414358442</v>
          </cell>
          <cell r="D8007" t="str">
            <v>FLEXTUENTI</v>
          </cell>
          <cell r="E8007" t="str">
            <v>DESPACHO</v>
          </cell>
          <cell r="F8007" t="str">
            <v>EXPRESS UIO</v>
          </cell>
          <cell r="G8007" t="str">
            <v>TS7895</v>
          </cell>
          <cell r="H8007">
            <v>44908</v>
          </cell>
          <cell r="I8007" t="str">
            <v>ENTREGADO</v>
          </cell>
          <cell r="J8007">
            <v>44908</v>
          </cell>
          <cell r="K8007" t="str">
            <v>Edison Almeida</v>
          </cell>
          <cell r="L8007" t="str">
            <v>INAQUITO CALLE MANUEL M SANCHEZ  SN  CALLE S QUINTERO</v>
          </cell>
          <cell r="M8007" t="str">
            <v>1715388839</v>
          </cell>
          <cell r="N8007" t="str">
            <v>0963517581/0983899090</v>
          </cell>
          <cell r="O8007" t="str">
            <v/>
          </cell>
          <cell r="P8007" t="str">
            <v>QUITO</v>
          </cell>
          <cell r="Q8007" t="str">
            <v>QUITO</v>
          </cell>
          <cell r="R8007" t="str">
            <v>PICHINCHA</v>
          </cell>
          <cell r="T8007" t="str">
            <v>TRANSERVISS</v>
          </cell>
          <cell r="U8007" t="str">
            <v>FLEXNETUIO_LOCAL</v>
          </cell>
          <cell r="V8007">
            <v>1</v>
          </cell>
          <cell r="W8007">
            <v>1</v>
          </cell>
          <cell r="X8007" t="str">
            <v>FLEXNET ECUADOR - FLEXTUENTI</v>
          </cell>
          <cell r="Y8007" t="str">
            <v>CALLE 28 DE JUNIO S/N Y GARCIA MORENO ENTRADA LLANO GRANDE</v>
          </cell>
        </row>
        <row r="8008">
          <cell r="A8008" t="str">
            <v>414358464</v>
          </cell>
          <cell r="B8008">
            <v>478281</v>
          </cell>
          <cell r="C8008" t="str">
            <v>414358464</v>
          </cell>
          <cell r="D8008" t="str">
            <v>FLEXTUENTI</v>
          </cell>
          <cell r="E8008" t="str">
            <v>DESPACHO</v>
          </cell>
          <cell r="F8008" t="str">
            <v>DERIVADO PICK UP</v>
          </cell>
          <cell r="G8008" t="str">
            <v>031080414358464</v>
          </cell>
          <cell r="H8008">
            <v>44908</v>
          </cell>
          <cell r="I8008" t="str">
            <v>ENTREGADO</v>
          </cell>
          <cell r="J8008">
            <v>44914</v>
          </cell>
          <cell r="K8008" t="str">
            <v>Magaly Noriega</v>
          </cell>
          <cell r="L8008" t="str">
            <v>OFICINA TRAMACO PORTETE</v>
          </cell>
          <cell r="M8008" t="str">
            <v>0913552295</v>
          </cell>
          <cell r="N8008" t="str">
            <v>0994644350/0992229516</v>
          </cell>
          <cell r="O8008" t="str">
            <v/>
          </cell>
          <cell r="P8008" t="str">
            <v>GUAYAQUIL</v>
          </cell>
          <cell r="Q8008" t="str">
            <v>GUAYAQUIL</v>
          </cell>
          <cell r="R8008" t="str">
            <v>GUAYAS</v>
          </cell>
          <cell r="T8008" t="str">
            <v>TRAMACO</v>
          </cell>
          <cell r="U8008" t="str">
            <v>FLEXNETUIO_GYE</v>
          </cell>
          <cell r="V8008">
            <v>1</v>
          </cell>
          <cell r="W8008">
            <v>1</v>
          </cell>
          <cell r="X8008" t="str">
            <v>FLEXNET ECUADOR - FLEXTUENTI</v>
          </cell>
          <cell r="Y8008" t="str">
            <v>CALLE 28 DE JUNIO S/N Y GARCIA MORENO ENTRADA LLANO GRANDE</v>
          </cell>
        </row>
        <row r="8009">
          <cell r="A8009" t="str">
            <v>414358471</v>
          </cell>
          <cell r="B8009">
            <v>478282</v>
          </cell>
          <cell r="C8009" t="str">
            <v>414358471</v>
          </cell>
          <cell r="D8009" t="str">
            <v>FLEXTUENTI</v>
          </cell>
          <cell r="E8009" t="str">
            <v>DESPACHO</v>
          </cell>
          <cell r="F8009" t="str">
            <v>DERIVADO PICK UP</v>
          </cell>
          <cell r="G8009" t="str">
            <v>031080414358471</v>
          </cell>
          <cell r="H8009">
            <v>44908</v>
          </cell>
          <cell r="I8009" t="str">
            <v>ENTREGADO</v>
          </cell>
          <cell r="J8009">
            <v>44911</v>
          </cell>
          <cell r="K8009" t="str">
            <v>Jose Javier Sojos Varela</v>
          </cell>
          <cell r="L8009" t="str">
            <v>OFICINA TRAMACO PUNTO DE ATENCION SAN MARINO</v>
          </cell>
          <cell r="M8009" t="str">
            <v>0925410136</v>
          </cell>
          <cell r="N8009" t="str">
            <v>0996923977/0985506921</v>
          </cell>
          <cell r="O8009" t="str">
            <v/>
          </cell>
          <cell r="P8009" t="str">
            <v>GUAYAQUIL</v>
          </cell>
          <cell r="Q8009" t="str">
            <v>GUAYAQUIL</v>
          </cell>
          <cell r="R8009" t="str">
            <v>GUAYAS</v>
          </cell>
          <cell r="T8009" t="str">
            <v>TRAMACO</v>
          </cell>
          <cell r="U8009" t="str">
            <v>FLEXNETUIO_GYE</v>
          </cell>
          <cell r="V8009">
            <v>1</v>
          </cell>
          <cell r="W8009">
            <v>1</v>
          </cell>
          <cell r="X8009" t="str">
            <v>FLEXNET ECUADOR - FLEXTUENTI</v>
          </cell>
          <cell r="Y8009" t="str">
            <v>CALLE 28 DE JUNIO S/N Y GARCIA MORENO ENTRADA LLANO GRANDE</v>
          </cell>
        </row>
        <row r="8010">
          <cell r="A8010" t="str">
            <v>414358477</v>
          </cell>
          <cell r="B8010">
            <v>478283</v>
          </cell>
          <cell r="C8010" t="str">
            <v>414358477</v>
          </cell>
          <cell r="D8010" t="str">
            <v>FLEXTUENTI</v>
          </cell>
          <cell r="E8010" t="str">
            <v>DESPACHO</v>
          </cell>
          <cell r="F8010" t="str">
            <v>NORMAL</v>
          </cell>
          <cell r="G8010" t="str">
            <v>031080414358477</v>
          </cell>
          <cell r="H8010">
            <v>44908</v>
          </cell>
          <cell r="I8010" t="str">
            <v>ENTREGADO</v>
          </cell>
          <cell r="J8010">
            <v>44911</v>
          </cell>
          <cell r="K8010" t="str">
            <v>Yinder Pina</v>
          </cell>
          <cell r="L8010" t="str">
            <v>BALZAR AV DEL ESTUDIANTE MNZ 39 SLR 13 A DG 5A 1</v>
          </cell>
          <cell r="M8010" t="str">
            <v>0966177313</v>
          </cell>
          <cell r="N8010" t="str">
            <v>0982747198/0990490932</v>
          </cell>
          <cell r="O8010" t="str">
            <v/>
          </cell>
          <cell r="P8010" t="str">
            <v>BALZAR</v>
          </cell>
          <cell r="Q8010" t="str">
            <v>BALZAR</v>
          </cell>
          <cell r="R8010" t="str">
            <v>GUAYAS</v>
          </cell>
          <cell r="S8010" t="str">
            <v>BALZAR</v>
          </cell>
          <cell r="T8010" t="str">
            <v>TRAMACO</v>
          </cell>
          <cell r="U8010" t="str">
            <v>FLEXNETUIO_PROVINCIA</v>
          </cell>
          <cell r="V8010">
            <v>1</v>
          </cell>
          <cell r="W8010">
            <v>1</v>
          </cell>
          <cell r="X8010" t="str">
            <v>FLEXNET ECUADOR - FLEXTUENTI</v>
          </cell>
          <cell r="Y8010" t="str">
            <v>CALLE 28 DE JUNIO S/N Y GARCIA MORENO ENTRADA LLANO GRANDE</v>
          </cell>
        </row>
        <row r="8011">
          <cell r="A8011" t="str">
            <v>414358479</v>
          </cell>
          <cell r="B8011">
            <v>478284</v>
          </cell>
          <cell r="C8011" t="str">
            <v>414358479</v>
          </cell>
          <cell r="D8011" t="str">
            <v>FLEXTUENTI</v>
          </cell>
          <cell r="E8011" t="str">
            <v>DESPACHO</v>
          </cell>
          <cell r="F8011" t="str">
            <v>NORMAL</v>
          </cell>
          <cell r="G8011" t="str">
            <v>FT75177</v>
          </cell>
          <cell r="H8011">
            <v>44908</v>
          </cell>
          <cell r="I8011" t="str">
            <v>ENTREGADO</v>
          </cell>
          <cell r="J8011">
            <v>44909</v>
          </cell>
          <cell r="K8011" t="str">
            <v>Jose Chiles</v>
          </cell>
          <cell r="L8011" t="str">
            <v>CALDERON EL CONDOR LOTE 222 DE LOS PINGUINOS</v>
          </cell>
          <cell r="M8011" t="str">
            <v>1710204007</v>
          </cell>
          <cell r="N8011" t="str">
            <v>0988255435/0963193555</v>
          </cell>
          <cell r="O8011" t="str">
            <v/>
          </cell>
          <cell r="P8011" t="str">
            <v>QUITO</v>
          </cell>
          <cell r="Q8011" t="str">
            <v>QUITO</v>
          </cell>
          <cell r="R8011" t="str">
            <v>PICHINCHA</v>
          </cell>
          <cell r="T8011" t="str">
            <v>FLEXTRANS UIO</v>
          </cell>
          <cell r="U8011" t="str">
            <v>FLEXNETUIO_LOCAL</v>
          </cell>
          <cell r="V8011">
            <v>1</v>
          </cell>
          <cell r="W8011">
            <v>1</v>
          </cell>
          <cell r="X8011" t="str">
            <v>FLEXNET ECUADOR - FLEXTUENTI</v>
          </cell>
          <cell r="Y8011" t="str">
            <v>CALLE 28 DE JUNIO S/N Y GARCIA MORENO ENTRADA LLANO GRANDE</v>
          </cell>
        </row>
        <row r="8012">
          <cell r="A8012" t="str">
            <v>414358492</v>
          </cell>
          <cell r="B8012">
            <v>478285</v>
          </cell>
          <cell r="C8012" t="str">
            <v>414358492</v>
          </cell>
          <cell r="D8012" t="str">
            <v>FLEXTUENTI</v>
          </cell>
          <cell r="E8012" t="str">
            <v>DESPACHO</v>
          </cell>
          <cell r="F8012" t="str">
            <v>NORMAL</v>
          </cell>
          <cell r="G8012" t="str">
            <v>031080414358492</v>
          </cell>
          <cell r="H8012">
            <v>44908</v>
          </cell>
          <cell r="I8012" t="str">
            <v>ENTREGADO</v>
          </cell>
          <cell r="J8012">
            <v>44911</v>
          </cell>
          <cell r="K8012" t="str">
            <v>Melanny Armijo</v>
          </cell>
          <cell r="L8012" t="str">
            <v>LA LIBERTAD CALLE 27  MANZANA 126  AV 9</v>
          </cell>
          <cell r="M8012" t="str">
            <v>2450514860</v>
          </cell>
          <cell r="N8012" t="str">
            <v>0984711577/0963866681</v>
          </cell>
          <cell r="O8012" t="str">
            <v/>
          </cell>
          <cell r="P8012" t="str">
            <v>LA LIBERTAD</v>
          </cell>
          <cell r="Q8012" t="str">
            <v>LA LIBERTAD</v>
          </cell>
          <cell r="R8012" t="str">
            <v>SANTA ELENA</v>
          </cell>
          <cell r="T8012" t="str">
            <v>TRAMACO</v>
          </cell>
          <cell r="U8012" t="str">
            <v>FLEXNETUIO_PROVINCIA</v>
          </cell>
          <cell r="V8012">
            <v>1</v>
          </cell>
          <cell r="W8012">
            <v>1</v>
          </cell>
          <cell r="X8012" t="str">
            <v>FLEXNET ECUADOR - FLEXTUENTI</v>
          </cell>
          <cell r="Y8012" t="str">
            <v>CALLE 28 DE JUNIO S/N Y GARCIA MORENO ENTRADA LLANO GRANDE</v>
          </cell>
        </row>
        <row r="8013">
          <cell r="A8013" t="str">
            <v>414358530</v>
          </cell>
          <cell r="B8013">
            <v>478286</v>
          </cell>
          <cell r="C8013" t="str">
            <v>414358530</v>
          </cell>
          <cell r="D8013" t="str">
            <v>FLEXTUENTI</v>
          </cell>
          <cell r="E8013" t="str">
            <v>DESPACHO</v>
          </cell>
          <cell r="F8013" t="str">
            <v>NORMAL</v>
          </cell>
          <cell r="G8013" t="str">
            <v>031080414358530</v>
          </cell>
          <cell r="H8013">
            <v>44908</v>
          </cell>
          <cell r="I8013" t="str">
            <v>ENTREGADO</v>
          </cell>
          <cell r="J8013">
            <v>44910</v>
          </cell>
          <cell r="K8013" t="str">
            <v>Gabriel Ortega</v>
          </cell>
          <cell r="L8013" t="str">
            <v>MARISCAL SUCRE   CARRETERO CARRIZAL SN TOMAS DE BERLANGA</v>
          </cell>
          <cell r="M8013" t="str">
            <v>2300103518</v>
          </cell>
          <cell r="N8013" t="str">
            <v>0982387879/0999373293</v>
          </cell>
          <cell r="O8013" t="str">
            <v/>
          </cell>
          <cell r="P8013" t="str">
            <v>MILAGRO</v>
          </cell>
          <cell r="Q8013" t="str">
            <v>MILAGRO</v>
          </cell>
          <cell r="R8013" t="str">
            <v>GUAYAS</v>
          </cell>
          <cell r="T8013" t="str">
            <v>TRAMACO</v>
          </cell>
          <cell r="U8013" t="str">
            <v>FLEXNETUIO_PROVINCIA</v>
          </cell>
          <cell r="V8013">
            <v>1</v>
          </cell>
          <cell r="W8013">
            <v>1</v>
          </cell>
          <cell r="X8013" t="str">
            <v>FLEXNET ECUADOR - FLEXTUENTI</v>
          </cell>
          <cell r="Y8013" t="str">
            <v>CALLE 28 DE JUNIO S/N Y GARCIA MORENO ENTRADA LLANO GRANDE</v>
          </cell>
        </row>
        <row r="8014">
          <cell r="A8014" t="str">
            <v>414358549</v>
          </cell>
          <cell r="B8014">
            <v>478287</v>
          </cell>
          <cell r="C8014" t="str">
            <v>414358549</v>
          </cell>
          <cell r="D8014" t="str">
            <v>FLEXTUENTI</v>
          </cell>
          <cell r="E8014" t="str">
            <v>DESPACHO</v>
          </cell>
          <cell r="F8014" t="str">
            <v>NORMAL</v>
          </cell>
          <cell r="G8014" t="str">
            <v>IC3834</v>
          </cell>
          <cell r="H8014">
            <v>44908</v>
          </cell>
          <cell r="I8014" t="str">
            <v>ENTREGADO</v>
          </cell>
          <cell r="J8014">
            <v>44909</v>
          </cell>
          <cell r="K8014" t="str">
            <v>Viviana Siguenza</v>
          </cell>
          <cell r="L8014" t="str">
            <v>RICAURTE CALLE DANIEL DURAN  2 59  CALLE FEDERICO SANCHEZ</v>
          </cell>
          <cell r="M8014" t="str">
            <v>0107127128</v>
          </cell>
          <cell r="N8014" t="str">
            <v>0939310013/0999679747</v>
          </cell>
          <cell r="O8014" t="str">
            <v/>
          </cell>
          <cell r="P8014" t="str">
            <v>CUENCA</v>
          </cell>
          <cell r="Q8014" t="str">
            <v>CUENCA</v>
          </cell>
          <cell r="R8014" t="str">
            <v>AZUAY</v>
          </cell>
          <cell r="T8014" t="str">
            <v>ITSACOURIER</v>
          </cell>
          <cell r="U8014" t="str">
            <v>FLEXNETUIO_PROVINCIA</v>
          </cell>
          <cell r="V8014">
            <v>1</v>
          </cell>
          <cell r="W8014">
            <v>1</v>
          </cell>
          <cell r="X8014" t="str">
            <v>FLEXNET ECUADOR - FLEXTUENTI</v>
          </cell>
          <cell r="Y8014" t="str">
            <v>CALLE 28 DE JUNIO S/N Y GARCIA MORENO ENTRADA LLANO GRANDE</v>
          </cell>
        </row>
        <row r="8015">
          <cell r="A8015" t="str">
            <v>414358559</v>
          </cell>
          <cell r="B8015">
            <v>478288</v>
          </cell>
          <cell r="C8015" t="str">
            <v>414358559</v>
          </cell>
          <cell r="D8015" t="str">
            <v>FLEXTUENTI</v>
          </cell>
          <cell r="E8015" t="str">
            <v>DESPACHO</v>
          </cell>
          <cell r="F8015" t="str">
            <v>NORMAL</v>
          </cell>
          <cell r="G8015" t="str">
            <v>FT75190</v>
          </cell>
          <cell r="H8015">
            <v>44908</v>
          </cell>
          <cell r="I8015" t="str">
            <v>ENTREGADO</v>
          </cell>
          <cell r="J8015">
            <v>44909</v>
          </cell>
          <cell r="K8015" t="str">
            <v>Nayare Basurto</v>
          </cell>
          <cell r="L8015" t="str">
            <v>SAN ANTONIO CALLE LULUMBAMBA SN  21 DE MARZO</v>
          </cell>
          <cell r="M8015" t="str">
            <v>1725566556</v>
          </cell>
          <cell r="N8015" t="str">
            <v>0969319111/0987171349</v>
          </cell>
          <cell r="O8015" t="str">
            <v/>
          </cell>
          <cell r="P8015" t="str">
            <v>QUITO</v>
          </cell>
          <cell r="Q8015" t="str">
            <v>QUITO</v>
          </cell>
          <cell r="R8015" t="str">
            <v>PICHINCHA</v>
          </cell>
          <cell r="T8015" t="str">
            <v>FLEXTRANS UIO</v>
          </cell>
          <cell r="U8015" t="str">
            <v>FLEXNETUIO_LOCAL</v>
          </cell>
          <cell r="V8015">
            <v>1</v>
          </cell>
          <cell r="W8015">
            <v>1</v>
          </cell>
          <cell r="X8015" t="str">
            <v>FLEXNET ECUADOR - FLEXTUENTI</v>
          </cell>
          <cell r="Y8015" t="str">
            <v>CALLE 28 DE JUNIO S/N Y GARCIA MORENO ENTRADA LLANO GRANDE</v>
          </cell>
        </row>
        <row r="8016">
          <cell r="A8016" t="str">
            <v>414358576</v>
          </cell>
          <cell r="B8016">
            <v>478289</v>
          </cell>
          <cell r="C8016" t="str">
            <v>414358576</v>
          </cell>
          <cell r="D8016" t="str">
            <v>FLEXTUENTI</v>
          </cell>
          <cell r="E8016" t="str">
            <v>DESPACHO</v>
          </cell>
          <cell r="F8016" t="str">
            <v>NORMAL</v>
          </cell>
          <cell r="G8016" t="str">
            <v>FT75176</v>
          </cell>
          <cell r="H8016">
            <v>44908</v>
          </cell>
          <cell r="I8016" t="str">
            <v>ENTREGADO</v>
          </cell>
          <cell r="J8016">
            <v>44910</v>
          </cell>
          <cell r="K8016" t="str">
            <v>Roque Camacho</v>
          </cell>
          <cell r="L8016" t="str">
            <v>INAQUITO CALLE  PRADERA E9 22  AV DE LA REPUBLICA</v>
          </cell>
          <cell r="M8016" t="str">
            <v>1726363524</v>
          </cell>
          <cell r="N8016" t="str">
            <v>0987998364/0969825775</v>
          </cell>
          <cell r="O8016" t="str">
            <v/>
          </cell>
          <cell r="P8016" t="str">
            <v>QUITO</v>
          </cell>
          <cell r="Q8016" t="str">
            <v>QUITO</v>
          </cell>
          <cell r="R8016" t="str">
            <v>PICHINCHA</v>
          </cell>
          <cell r="T8016" t="str">
            <v>TRANSERVISS</v>
          </cell>
          <cell r="U8016" t="str">
            <v>FLEXNETUIO_LOCAL</v>
          </cell>
          <cell r="V8016">
            <v>1</v>
          </cell>
          <cell r="W8016">
            <v>1</v>
          </cell>
          <cell r="X8016" t="str">
            <v>FLEXNET ECUADOR - FLEXTUENTI</v>
          </cell>
          <cell r="Y8016" t="str">
            <v>CALLE 28 DE JUNIO S/N Y GARCIA MORENO ENTRADA LLANO GRANDE</v>
          </cell>
        </row>
        <row r="8017">
          <cell r="A8017" t="str">
            <v>414358578</v>
          </cell>
          <cell r="B8017">
            <v>478290</v>
          </cell>
          <cell r="C8017" t="str">
            <v>414358578</v>
          </cell>
          <cell r="D8017" t="str">
            <v>FLEXTUENTI</v>
          </cell>
          <cell r="E8017" t="str">
            <v>DESPACHO</v>
          </cell>
          <cell r="F8017" t="str">
            <v>EXPRESS UIO</v>
          </cell>
          <cell r="G8017" t="str">
            <v>TS7896</v>
          </cell>
          <cell r="H8017">
            <v>44908</v>
          </cell>
          <cell r="I8017" t="str">
            <v>ENTREGADO</v>
          </cell>
          <cell r="J8017">
            <v>44908</v>
          </cell>
          <cell r="K8017" t="str">
            <v>MICHAELLA BUCHELI</v>
          </cell>
          <cell r="L8017" t="str">
            <v>INAQUITO AV REPUBLICA  E2 62 AV ATAHUALPA</v>
          </cell>
          <cell r="M8017" t="str">
            <v>1721906889</v>
          </cell>
          <cell r="N8017" t="str">
            <v>0995713558/0979253115</v>
          </cell>
          <cell r="O8017" t="str">
            <v/>
          </cell>
          <cell r="P8017" t="str">
            <v>QUITO</v>
          </cell>
          <cell r="Q8017" t="str">
            <v>QUITO</v>
          </cell>
          <cell r="R8017" t="str">
            <v>PICHINCHA</v>
          </cell>
          <cell r="T8017" t="str">
            <v>TRANSERVISS</v>
          </cell>
          <cell r="U8017" t="str">
            <v>FLEXNETUIO_LOCAL</v>
          </cell>
          <cell r="V8017">
            <v>1</v>
          </cell>
          <cell r="W8017">
            <v>1</v>
          </cell>
          <cell r="X8017" t="str">
            <v>FLEXNET ECUADOR - FLEXTUENTI</v>
          </cell>
          <cell r="Y8017" t="str">
            <v>CALLE 28 DE JUNIO S/N Y GARCIA MORENO ENTRADA LLANO GRANDE</v>
          </cell>
        </row>
        <row r="8018">
          <cell r="A8018" t="str">
            <v>414358590</v>
          </cell>
          <cell r="B8018">
            <v>478291</v>
          </cell>
          <cell r="C8018" t="str">
            <v>414358590</v>
          </cell>
          <cell r="D8018" t="str">
            <v>FLEXTUENTI</v>
          </cell>
          <cell r="E8018" t="str">
            <v>DESPACHO</v>
          </cell>
          <cell r="F8018" t="str">
            <v>NORMAL</v>
          </cell>
          <cell r="G8018" t="str">
            <v>FT75175</v>
          </cell>
          <cell r="H8018">
            <v>44908</v>
          </cell>
          <cell r="I8018" t="str">
            <v>ENTREGADO</v>
          </cell>
          <cell r="J8018">
            <v>44909</v>
          </cell>
          <cell r="K8018" t="str">
            <v>Jacob Salazar</v>
          </cell>
          <cell r="L8018" t="str">
            <v>QUITO CALLE LA PRENSA  SN LA FLORIDA</v>
          </cell>
          <cell r="M8018" t="str">
            <v>1725624140</v>
          </cell>
          <cell r="N8018" t="str">
            <v>0999927727/0999832837</v>
          </cell>
          <cell r="O8018" t="str">
            <v/>
          </cell>
          <cell r="P8018" t="str">
            <v>QUITO</v>
          </cell>
          <cell r="Q8018" t="str">
            <v>QUITO</v>
          </cell>
          <cell r="R8018" t="str">
            <v>PICHINCHA</v>
          </cell>
          <cell r="T8018" t="str">
            <v>FLEXTRANS UIO</v>
          </cell>
          <cell r="U8018" t="str">
            <v>FLEXNETUIO_LOCAL</v>
          </cell>
          <cell r="V8018">
            <v>1</v>
          </cell>
          <cell r="W8018">
            <v>1</v>
          </cell>
          <cell r="X8018" t="str">
            <v>FLEXNET ECUADOR - FLEXTUENTI</v>
          </cell>
          <cell r="Y8018" t="str">
            <v>CALLE 28 DE JUNIO S/N Y GARCIA MORENO ENTRADA LLANO GRANDE</v>
          </cell>
        </row>
        <row r="8019">
          <cell r="A8019" t="str">
            <v>414358609</v>
          </cell>
          <cell r="B8019">
            <v>478292</v>
          </cell>
          <cell r="C8019" t="str">
            <v>414358609</v>
          </cell>
          <cell r="D8019" t="str">
            <v>FLEXTUENTI</v>
          </cell>
          <cell r="E8019" t="str">
            <v>DESPACHO</v>
          </cell>
          <cell r="F8019" t="str">
            <v>NORMAL</v>
          </cell>
          <cell r="G8019" t="str">
            <v>FT75174</v>
          </cell>
          <cell r="H8019">
            <v>44908</v>
          </cell>
          <cell r="I8019" t="str">
            <v>ENTREGADO</v>
          </cell>
          <cell r="J8019">
            <v>44909</v>
          </cell>
          <cell r="K8019" t="str">
            <v>Wilmer Lagla</v>
          </cell>
          <cell r="L8019" t="str">
            <v>GUAMANI CALLE FRANCISCO CAMPOS OE8200 CALLE OE8</v>
          </cell>
          <cell r="M8019" t="str">
            <v>1722681291</v>
          </cell>
          <cell r="N8019" t="str">
            <v>0979003300/0998457948</v>
          </cell>
          <cell r="O8019" t="str">
            <v/>
          </cell>
          <cell r="P8019" t="str">
            <v>QUITO</v>
          </cell>
          <cell r="Q8019" t="str">
            <v>QUITO</v>
          </cell>
          <cell r="R8019" t="str">
            <v>PICHINCHA</v>
          </cell>
          <cell r="T8019" t="str">
            <v>FLEXTRANS UIO</v>
          </cell>
          <cell r="U8019" t="str">
            <v>FLEXNETUIO_LOCAL</v>
          </cell>
          <cell r="V8019">
            <v>1</v>
          </cell>
          <cell r="W8019">
            <v>1</v>
          </cell>
          <cell r="X8019" t="str">
            <v>FLEXNET ECUADOR - FLEXTUENTI</v>
          </cell>
          <cell r="Y8019" t="str">
            <v>CALLE 28 DE JUNIO S/N Y GARCIA MORENO ENTRADA LLANO GRANDE</v>
          </cell>
        </row>
        <row r="8020">
          <cell r="A8020" t="str">
            <v>414358611</v>
          </cell>
          <cell r="B8020">
            <v>478293</v>
          </cell>
          <cell r="C8020" t="str">
            <v>414358611</v>
          </cell>
          <cell r="D8020" t="str">
            <v>FLEXTUENTI</v>
          </cell>
          <cell r="E8020" t="str">
            <v>DESPACHO</v>
          </cell>
          <cell r="F8020" t="str">
            <v>NORMAL</v>
          </cell>
          <cell r="G8020" t="str">
            <v>FT75173</v>
          </cell>
          <cell r="H8020">
            <v>44908</v>
          </cell>
          <cell r="I8020" t="str">
            <v>ENTREGADO</v>
          </cell>
          <cell r="J8020">
            <v>44909</v>
          </cell>
          <cell r="K8020" t="str">
            <v>MARIA LOPEZ ZAMORA</v>
          </cell>
          <cell r="L8020" t="str">
            <v>ITCHIMBIA CALLE LOPEZ DE GOMARRA N16  115 CALLE RUFINO MARIN</v>
          </cell>
          <cell r="M8020" t="str">
            <v>1201865050</v>
          </cell>
          <cell r="N8020" t="str">
            <v>0998314862/0939302019</v>
          </cell>
          <cell r="O8020" t="str">
            <v/>
          </cell>
          <cell r="P8020" t="str">
            <v>QUITO</v>
          </cell>
          <cell r="Q8020" t="str">
            <v>QUITO</v>
          </cell>
          <cell r="R8020" t="str">
            <v>PICHINCHA</v>
          </cell>
          <cell r="T8020" t="str">
            <v>FLEXTRANS UIO</v>
          </cell>
          <cell r="U8020" t="str">
            <v>FLEXNETUIO_LOCAL</v>
          </cell>
          <cell r="V8020">
            <v>1</v>
          </cell>
          <cell r="W8020">
            <v>1</v>
          </cell>
          <cell r="X8020" t="str">
            <v>FLEXNET ECUADOR - FLEXTUENTI</v>
          </cell>
          <cell r="Y8020" t="str">
            <v>CALLE 28 DE JUNIO S/N Y GARCIA MORENO ENTRADA LLANO GRANDE</v>
          </cell>
        </row>
        <row r="8021">
          <cell r="A8021" t="str">
            <v>414358615</v>
          </cell>
          <cell r="B8021">
            <v>478294</v>
          </cell>
          <cell r="C8021" t="str">
            <v>414358615</v>
          </cell>
          <cell r="D8021" t="str">
            <v>FLEXTUENTI</v>
          </cell>
          <cell r="E8021" t="str">
            <v>DESPACHO</v>
          </cell>
          <cell r="F8021" t="str">
            <v>NORMAL</v>
          </cell>
          <cell r="G8021" t="str">
            <v>FT75172</v>
          </cell>
          <cell r="H8021">
            <v>44908</v>
          </cell>
          <cell r="I8021" t="str">
            <v>ENTREGADO</v>
          </cell>
          <cell r="J8021">
            <v>44909</v>
          </cell>
          <cell r="K8021" t="str">
            <v>Alexandra Zambrano</v>
          </cell>
          <cell r="L8021" t="str">
            <v>CHILLOGALLO CALLE FRANCISCO BECERRA  S39  33 CALLE JORGE SALVADOR LARA</v>
          </cell>
          <cell r="M8021" t="str">
            <v>1726939935</v>
          </cell>
          <cell r="N8021" t="str">
            <v>0995608919/0995382283</v>
          </cell>
          <cell r="O8021" t="str">
            <v/>
          </cell>
          <cell r="P8021" t="str">
            <v>QUITO</v>
          </cell>
          <cell r="Q8021" t="str">
            <v>QUITO</v>
          </cell>
          <cell r="R8021" t="str">
            <v>PICHINCHA</v>
          </cell>
          <cell r="T8021" t="str">
            <v>FLEXTRANS UIO</v>
          </cell>
          <cell r="U8021" t="str">
            <v>FLEXNETUIO_LOCAL</v>
          </cell>
          <cell r="V8021">
            <v>1</v>
          </cell>
          <cell r="W8021">
            <v>1</v>
          </cell>
          <cell r="X8021" t="str">
            <v>FLEXNET ECUADOR - FLEXTUENTI</v>
          </cell>
          <cell r="Y8021" t="str">
            <v>CALLE 28 DE JUNIO S/N Y GARCIA MORENO ENTRADA LLANO GRANDE</v>
          </cell>
        </row>
        <row r="8022">
          <cell r="A8022" t="str">
            <v>414358669</v>
          </cell>
          <cell r="B8022">
            <v>478296</v>
          </cell>
          <cell r="C8022" t="str">
            <v>414358669</v>
          </cell>
          <cell r="D8022" t="str">
            <v>FLEXTUENTI</v>
          </cell>
          <cell r="E8022" t="str">
            <v>DESPACHO</v>
          </cell>
          <cell r="F8022" t="str">
            <v>NORMAL</v>
          </cell>
          <cell r="G8022" t="str">
            <v>031080414358669</v>
          </cell>
          <cell r="H8022">
            <v>44908</v>
          </cell>
          <cell r="I8022" t="str">
            <v>ENTREGADO</v>
          </cell>
          <cell r="J8022">
            <v>44912</v>
          </cell>
          <cell r="K8022" t="str">
            <v>Maria Alexandra Vite Marcillo</v>
          </cell>
          <cell r="L8022" t="str">
            <v>TOSAGUA CALLE MALECON  SN  CALLE 24 DE MAYO</v>
          </cell>
          <cell r="M8022" t="str">
            <v>1310049927</v>
          </cell>
          <cell r="N8022" t="str">
            <v>0986760885/0985371851</v>
          </cell>
          <cell r="O8022" t="str">
            <v/>
          </cell>
          <cell r="P8022" t="str">
            <v>TOSAGUA</v>
          </cell>
          <cell r="Q8022" t="str">
            <v>TOSAGUA</v>
          </cell>
          <cell r="R8022" t="str">
            <v>MANABI</v>
          </cell>
          <cell r="T8022" t="str">
            <v>TRAMACO</v>
          </cell>
          <cell r="U8022" t="str">
            <v>FLEXNETUIO_PROVINCIA</v>
          </cell>
          <cell r="V8022">
            <v>1</v>
          </cell>
          <cell r="W8022">
            <v>1</v>
          </cell>
          <cell r="X8022" t="str">
            <v>FLEXNET ECUADOR - FLEXTUENTI</v>
          </cell>
          <cell r="Y8022" t="str">
            <v>CALLE 28 DE JUNIO S/N Y GARCIA MORENO ENTRADA LLANO GRANDE</v>
          </cell>
        </row>
        <row r="8023">
          <cell r="A8023" t="str">
            <v>WS414255978</v>
          </cell>
          <cell r="B8023">
            <v>478297</v>
          </cell>
          <cell r="C8023" t="str">
            <v>WS414255978</v>
          </cell>
          <cell r="D8023" t="str">
            <v>FLEXTUENTI</v>
          </cell>
          <cell r="E8023" t="str">
            <v>DESPACHO</v>
          </cell>
          <cell r="F8023" t="str">
            <v>NORMAL</v>
          </cell>
          <cell r="G8023" t="str">
            <v>FT75170</v>
          </cell>
          <cell r="H8023">
            <v>44908</v>
          </cell>
          <cell r="I8023" t="str">
            <v>ENTREGADO</v>
          </cell>
          <cell r="J8023">
            <v>44909</v>
          </cell>
          <cell r="K8023" t="str">
            <v>Luis Aillon</v>
          </cell>
          <cell r="L8023" t="str">
            <v>KENNEDY GONZALO ZALDUMBIDE N53 244 DE LOS PINOS</v>
          </cell>
          <cell r="M8023" t="str">
            <v>0606318921</v>
          </cell>
          <cell r="N8023" t="str">
            <v>0958733739/0958733739</v>
          </cell>
          <cell r="O8023" t="str">
            <v/>
          </cell>
          <cell r="P8023" t="str">
            <v>QUITO</v>
          </cell>
          <cell r="Q8023" t="str">
            <v>QUITO</v>
          </cell>
          <cell r="R8023" t="str">
            <v>PICHINCHA</v>
          </cell>
          <cell r="T8023" t="str">
            <v>FLEXTRANS UIO</v>
          </cell>
          <cell r="U8023" t="str">
            <v>FLEXNETUIO_LOCAL</v>
          </cell>
          <cell r="V8023">
            <v>1</v>
          </cell>
          <cell r="W8023">
            <v>1</v>
          </cell>
          <cell r="X8023" t="str">
            <v>FLEXNET ECUADOR - FLEXTUENTI</v>
          </cell>
          <cell r="Y8023" t="str">
            <v>CALLE 28 DE JUNIO S/N Y GARCIA MORENO ENTRADA LLANO GRANDE</v>
          </cell>
        </row>
        <row r="8024">
          <cell r="A8024" t="str">
            <v>WS414358524</v>
          </cell>
          <cell r="B8024">
            <v>478298</v>
          </cell>
          <cell r="C8024" t="str">
            <v>WS414358524</v>
          </cell>
          <cell r="D8024" t="str">
            <v>FLEXTUENTI</v>
          </cell>
          <cell r="E8024" t="str">
            <v>DESPACHO</v>
          </cell>
          <cell r="F8024" t="str">
            <v>NORMAL</v>
          </cell>
          <cell r="G8024" t="str">
            <v>FT75171</v>
          </cell>
          <cell r="H8024">
            <v>44908</v>
          </cell>
          <cell r="I8024" t="str">
            <v>ENTREGADO</v>
          </cell>
          <cell r="J8024">
            <v>44909</v>
          </cell>
          <cell r="K8024" t="str">
            <v>Sebastian Viteri</v>
          </cell>
          <cell r="L8024" t="str">
            <v>SAN ISIDRO DEL INCA CALLE   PABLO DEL SOLAR E590 ENTRE ISLA SEYMOUR  Y FRANCISCO DE IZAZAGA</v>
          </cell>
          <cell r="M8024" t="str">
            <v>1718051699</v>
          </cell>
          <cell r="N8024" t="str">
            <v>0997400542/0997400542</v>
          </cell>
          <cell r="O8024" t="str">
            <v/>
          </cell>
          <cell r="P8024" t="str">
            <v>QUITO</v>
          </cell>
          <cell r="Q8024" t="str">
            <v>QUITO</v>
          </cell>
          <cell r="R8024" t="str">
            <v>PICHINCHA</v>
          </cell>
          <cell r="T8024" t="str">
            <v>FLEXTRANS UIO</v>
          </cell>
          <cell r="U8024" t="str">
            <v>FLEXNETUIO_LOCAL</v>
          </cell>
          <cell r="V8024">
            <v>1</v>
          </cell>
          <cell r="W8024">
            <v>1</v>
          </cell>
          <cell r="X8024" t="str">
            <v>FLEXNET ECUADOR - FLEXTUENTI</v>
          </cell>
          <cell r="Y8024" t="str">
            <v>CALLE 28 DE JUNIO S/N Y GARCIA MORENO ENTRADA LLANO GRANDE</v>
          </cell>
        </row>
        <row r="8025">
          <cell r="A8025" t="str">
            <v>WS414358597</v>
          </cell>
          <cell r="B8025">
            <v>478299</v>
          </cell>
          <cell r="C8025" t="str">
            <v>WS414358597</v>
          </cell>
          <cell r="D8025" t="str">
            <v>FLEXTUENTI</v>
          </cell>
          <cell r="E8025" t="str">
            <v>DESPACHO</v>
          </cell>
          <cell r="F8025" t="str">
            <v>NORMAL</v>
          </cell>
          <cell r="G8025" t="str">
            <v>TF88746</v>
          </cell>
          <cell r="H8025">
            <v>44908</v>
          </cell>
          <cell r="I8025" t="str">
            <v>ENTREGADO</v>
          </cell>
          <cell r="J8025">
            <v>44909</v>
          </cell>
          <cell r="K8025" t="str">
            <v>Angel Reyes</v>
          </cell>
          <cell r="L8025" t="str">
            <v>ROCAFUERTE NUEVE DE OCTUBRE SN CALLE BOYACA</v>
          </cell>
          <cell r="M8025" t="str">
            <v>0932152010</v>
          </cell>
          <cell r="N8025" t="str">
            <v>0990167504/0990167504</v>
          </cell>
          <cell r="O8025" t="str">
            <v/>
          </cell>
          <cell r="P8025" t="str">
            <v>GUAYAQUIL</v>
          </cell>
          <cell r="Q8025" t="str">
            <v>GUAYAQUIL</v>
          </cell>
          <cell r="R8025" t="str">
            <v>GUAYAS</v>
          </cell>
          <cell r="T8025" t="str">
            <v>ITSACOURIER</v>
          </cell>
          <cell r="U8025" t="str">
            <v>FLEXNETUIO_GYE</v>
          </cell>
          <cell r="V8025">
            <v>1</v>
          </cell>
          <cell r="W8025">
            <v>1</v>
          </cell>
          <cell r="X8025" t="str">
            <v>FLEXNET ECUADOR - FLEXTUENTI</v>
          </cell>
          <cell r="Y8025" t="str">
            <v>CALLE 28 DE JUNIO S/N Y GARCIA MORENO ENTRADA LLANO GRANDE</v>
          </cell>
        </row>
        <row r="8026">
          <cell r="A8026" t="str">
            <v>414231034</v>
          </cell>
          <cell r="B8026">
            <v>478253</v>
          </cell>
          <cell r="C8026" t="str">
            <v>414231034</v>
          </cell>
          <cell r="D8026" t="str">
            <v>FLEXTUENTI</v>
          </cell>
          <cell r="E8026" t="str">
            <v>DESPACHO</v>
          </cell>
          <cell r="F8026" t="str">
            <v>NORMAL</v>
          </cell>
          <cell r="G8026" t="str">
            <v>FT75189/FT75774</v>
          </cell>
          <cell r="H8026">
            <v>44908</v>
          </cell>
          <cell r="I8026" t="str">
            <v>ENTREGADO</v>
          </cell>
          <cell r="J8026">
            <v>44911</v>
          </cell>
          <cell r="K8026" t="str">
            <v>EMMA DAVILA</v>
          </cell>
          <cell r="L8026" t="str">
            <v>HOSPITAL IESS SUR EN INFORMACION</v>
          </cell>
          <cell r="M8026" t="str">
            <v>1723420640</v>
          </cell>
          <cell r="N8026" t="str">
            <v>0981768949/0999332629</v>
          </cell>
          <cell r="P8026" t="str">
            <v>QUITO</v>
          </cell>
          <cell r="Q8026" t="str">
            <v>QUITO</v>
          </cell>
          <cell r="R8026" t="str">
            <v>PICHINCHA</v>
          </cell>
          <cell r="T8026" t="str">
            <v>FLEXTRANS UIO</v>
          </cell>
          <cell r="U8026" t="str">
            <v>FLEXNETUIO_LOCAL</v>
          </cell>
          <cell r="V8026">
            <v>1</v>
          </cell>
          <cell r="W8026">
            <v>1</v>
          </cell>
          <cell r="X8026" t="str">
            <v>FLEXNET ECUADOR - FLEXTUENTI</v>
          </cell>
          <cell r="Y8026" t="str">
            <v>CALLE 28 DE JUNIO S/N Y GARCIA MORENO ENTRADA LLANO GRANDE</v>
          </cell>
        </row>
        <row r="8027">
          <cell r="A8027" t="str">
            <v>414324865</v>
          </cell>
          <cell r="B8027">
            <v>478257</v>
          </cell>
          <cell r="C8027" t="str">
            <v>414324865</v>
          </cell>
          <cell r="D8027" t="str">
            <v>FLEXTUENTI</v>
          </cell>
          <cell r="E8027" t="str">
            <v>DESPACHO</v>
          </cell>
          <cell r="F8027" t="str">
            <v>NORMAL</v>
          </cell>
          <cell r="G8027" t="str">
            <v>031080414324865</v>
          </cell>
          <cell r="H8027">
            <v>44908</v>
          </cell>
          <cell r="I8027" t="str">
            <v>ENTREGADO</v>
          </cell>
          <cell r="J8027">
            <v>44911</v>
          </cell>
          <cell r="K8027" t="str">
            <v>Ana Paula Guerrero Aguilar</v>
          </cell>
          <cell r="L8027" t="str">
            <v>SANTA ROSA  AV JOFRE LIMA  SN CORONEL HERNAN CLAVIJO</v>
          </cell>
          <cell r="M8027" t="str">
            <v>0705014546</v>
          </cell>
          <cell r="N8027" t="str">
            <v>0982418101/0961428458</v>
          </cell>
          <cell r="O8027" t="str">
            <v/>
          </cell>
          <cell r="P8027" t="str">
            <v>SANTA ROSA</v>
          </cell>
          <cell r="Q8027" t="str">
            <v>SANTA ROSA</v>
          </cell>
          <cell r="R8027" t="str">
            <v>EL ORO</v>
          </cell>
          <cell r="T8027" t="str">
            <v>TRAMACO</v>
          </cell>
          <cell r="U8027" t="str">
            <v>FLEXNETUIO_PROVINCIA</v>
          </cell>
          <cell r="V8027">
            <v>1</v>
          </cell>
          <cell r="W8027">
            <v>1</v>
          </cell>
          <cell r="X8027" t="str">
            <v>FLEXNET ECUADOR - FLEXTUENTI</v>
          </cell>
          <cell r="Y8027" t="str">
            <v>CALLE 28 DE JUNIO S/N Y GARCIA MORENO ENTRADA LLANO GRANDE</v>
          </cell>
        </row>
        <row r="8028">
          <cell r="A8028" t="str">
            <v>414324973</v>
          </cell>
          <cell r="B8028">
            <v>478258</v>
          </cell>
          <cell r="C8028" t="str">
            <v>414324973</v>
          </cell>
          <cell r="D8028" t="str">
            <v>FLEXTUENTI</v>
          </cell>
          <cell r="E8028" t="str">
            <v>DESPACHO</v>
          </cell>
          <cell r="F8028" t="str">
            <v>NORMAL</v>
          </cell>
          <cell r="G8028" t="str">
            <v>FT75185</v>
          </cell>
          <cell r="H8028">
            <v>44908</v>
          </cell>
          <cell r="I8028" t="str">
            <v>ENTREGADO</v>
          </cell>
          <cell r="J8028">
            <v>44909</v>
          </cell>
          <cell r="K8028" t="str">
            <v>Edgar Quishpe</v>
          </cell>
          <cell r="L8028" t="str">
            <v>CHILLOGALLO  OSWALDO HURTADO OE11 93 LUIS DUQUE</v>
          </cell>
          <cell r="M8028" t="str">
            <v>1713437216</v>
          </cell>
          <cell r="N8028" t="str">
            <v>0998150986/0995968778</v>
          </cell>
          <cell r="O8028" t="str">
            <v/>
          </cell>
          <cell r="P8028" t="str">
            <v>QUITO</v>
          </cell>
          <cell r="Q8028" t="str">
            <v>QUITO</v>
          </cell>
          <cell r="R8028" t="str">
            <v>PICHINCHA</v>
          </cell>
          <cell r="T8028" t="str">
            <v>FLEXTRANS UIO</v>
          </cell>
          <cell r="U8028" t="str">
            <v>FLEXNETUIO_LOCAL</v>
          </cell>
          <cell r="V8028">
            <v>1</v>
          </cell>
          <cell r="W8028">
            <v>1</v>
          </cell>
          <cell r="X8028" t="str">
            <v>FLEXNET ECUADOR - FLEXTUENTI</v>
          </cell>
          <cell r="Y8028" t="str">
            <v>CALLE 28 DE JUNIO S/N Y GARCIA MORENO ENTRADA LLANO GRANDE</v>
          </cell>
        </row>
        <row r="8029">
          <cell r="A8029" t="str">
            <v>414324985</v>
          </cell>
          <cell r="B8029">
            <v>478259</v>
          </cell>
          <cell r="C8029" t="str">
            <v>414324985</v>
          </cell>
          <cell r="D8029" t="str">
            <v>FLEXTUENTI</v>
          </cell>
          <cell r="E8029" t="str">
            <v>DESPACHO</v>
          </cell>
          <cell r="F8029" t="str">
            <v>NORMAL</v>
          </cell>
          <cell r="G8029" t="str">
            <v>FT75184</v>
          </cell>
          <cell r="H8029">
            <v>44908</v>
          </cell>
          <cell r="I8029" t="str">
            <v>ENTREGADO</v>
          </cell>
          <cell r="J8029">
            <v>44911</v>
          </cell>
          <cell r="K8029" t="str">
            <v>Veronica Morales</v>
          </cell>
          <cell r="L8029" t="str">
            <v>CONOCOTO  AV  GRIBALDO MINO  LOTE 250  CASA 2 4TA TRASVERSAL</v>
          </cell>
          <cell r="M8029" t="str">
            <v>1715420608</v>
          </cell>
          <cell r="N8029" t="str">
            <v>0983251193/0984064556</v>
          </cell>
          <cell r="O8029" t="str">
            <v/>
          </cell>
          <cell r="P8029" t="str">
            <v>QUITO</v>
          </cell>
          <cell r="Q8029" t="str">
            <v>QUITO</v>
          </cell>
          <cell r="R8029" t="str">
            <v>PICHINCHA</v>
          </cell>
          <cell r="T8029" t="str">
            <v>FLEXTRANS UIO</v>
          </cell>
          <cell r="U8029" t="str">
            <v>FLEXNETUIO_LOCAL</v>
          </cell>
          <cell r="V8029">
            <v>1</v>
          </cell>
          <cell r="W8029">
            <v>1</v>
          </cell>
          <cell r="X8029" t="str">
            <v>FLEXNET ECUADOR - FLEXTUENTI</v>
          </cell>
          <cell r="Y8029" t="str">
            <v>CALLE 28 DE JUNIO S/N Y GARCIA MORENO ENTRADA LLANO GRANDE</v>
          </cell>
        </row>
        <row r="8030">
          <cell r="A8030" t="str">
            <v>414326013</v>
          </cell>
          <cell r="B8030">
            <v>478262</v>
          </cell>
          <cell r="C8030" t="str">
            <v>414326013</v>
          </cell>
          <cell r="D8030" t="str">
            <v>FLEXTUENTI</v>
          </cell>
          <cell r="E8030" t="str">
            <v>DESPACHO</v>
          </cell>
          <cell r="F8030" t="str">
            <v>NORMAL</v>
          </cell>
          <cell r="G8030" t="str">
            <v>031080414326013</v>
          </cell>
          <cell r="H8030">
            <v>44908</v>
          </cell>
          <cell r="I8030" t="str">
            <v>ENTREGADO</v>
          </cell>
          <cell r="J8030">
            <v>44909</v>
          </cell>
          <cell r="K8030" t="str">
            <v>DIEGO COXX</v>
          </cell>
          <cell r="L8030" t="str">
            <v>ROSA ZARATE VIA SANTO DOMINGO  K205 SN  SN</v>
          </cell>
          <cell r="M8030" t="str">
            <v>0804326650</v>
          </cell>
          <cell r="N8030" t="str">
            <v>0996604051/0963169391</v>
          </cell>
          <cell r="O8030" t="str">
            <v/>
          </cell>
          <cell r="P8030" t="str">
            <v>QUININDE</v>
          </cell>
          <cell r="Q8030" t="str">
            <v>QUININDE</v>
          </cell>
          <cell r="R8030" t="str">
            <v>ESMERALDAS</v>
          </cell>
          <cell r="T8030" t="str">
            <v>TRAMACO</v>
          </cell>
          <cell r="U8030" t="str">
            <v>FLEXNETUIO_PROVINCIA</v>
          </cell>
          <cell r="V8030">
            <v>1</v>
          </cell>
          <cell r="W8030">
            <v>1</v>
          </cell>
          <cell r="X8030" t="str">
            <v>FLEXNET ECUADOR - FLEXTUENTI</v>
          </cell>
          <cell r="Y8030" t="str">
            <v>CALLE 28 DE JUNIO S/N Y GARCIA MORENO ENTRADA LLANO GRANDE</v>
          </cell>
        </row>
        <row r="8031">
          <cell r="A8031" t="str">
            <v>414326023</v>
          </cell>
          <cell r="B8031">
            <v>478263</v>
          </cell>
          <cell r="C8031" t="str">
            <v>414326023</v>
          </cell>
          <cell r="D8031" t="str">
            <v>FLEXTUENTI</v>
          </cell>
          <cell r="E8031" t="str">
            <v>DESPACHO</v>
          </cell>
          <cell r="F8031" t="str">
            <v>NORMAL</v>
          </cell>
          <cell r="G8031" t="str">
            <v>FT75183</v>
          </cell>
          <cell r="H8031">
            <v>44908</v>
          </cell>
          <cell r="I8031" t="str">
            <v>DEVOLUCION_EN_PROCESO</v>
          </cell>
          <cell r="J8031">
            <v>44914</v>
          </cell>
          <cell r="K8031" t="str">
            <v>Kevin Zavala</v>
          </cell>
          <cell r="L8031" t="str">
            <v>SOLANDA PASAJE OE2Q S24 266 CALLE CUSUBAMBA</v>
          </cell>
          <cell r="M8031" t="str">
            <v>1725573776</v>
          </cell>
          <cell r="N8031" t="str">
            <v>0964237368/0987491132</v>
          </cell>
          <cell r="O8031" t="str">
            <v/>
          </cell>
          <cell r="P8031" t="str">
            <v>QUITO</v>
          </cell>
          <cell r="Q8031" t="str">
            <v>QUITO</v>
          </cell>
          <cell r="R8031" t="str">
            <v>PICHINCHA</v>
          </cell>
          <cell r="T8031" t="str">
            <v>FLEXTRANS UIO</v>
          </cell>
          <cell r="U8031" t="str">
            <v>FLEXNETUIO_LOCAL</v>
          </cell>
          <cell r="V8031">
            <v>1</v>
          </cell>
          <cell r="W8031">
            <v>1</v>
          </cell>
          <cell r="X8031" t="str">
            <v>FLEXNET ECUADOR - FLEXTUENTI</v>
          </cell>
          <cell r="Y8031" t="str">
            <v>CALLE 28 DE JUNIO S/N Y GARCIA MORENO ENTRADA LLANO GRANDE</v>
          </cell>
        </row>
        <row r="8032">
          <cell r="A8032" t="str">
            <v>414326034</v>
          </cell>
          <cell r="B8032">
            <v>478264</v>
          </cell>
          <cell r="C8032" t="str">
            <v>414326034</v>
          </cell>
          <cell r="D8032" t="str">
            <v>FLEXTUENTI</v>
          </cell>
          <cell r="E8032" t="str">
            <v>DESPACHO</v>
          </cell>
          <cell r="F8032" t="str">
            <v>NORMAL</v>
          </cell>
          <cell r="G8032" t="str">
            <v>031080414326034</v>
          </cell>
          <cell r="H8032">
            <v>44908</v>
          </cell>
          <cell r="I8032" t="str">
            <v>ENTREGADO</v>
          </cell>
          <cell r="J8032">
            <v>44909</v>
          </cell>
          <cell r="K8032" t="str">
            <v>Edinson Alejandro Morales Marcillo</v>
          </cell>
          <cell r="L8032" t="str">
            <v>PASCUALES CARLOS JULIO AROSEMENA  MANZA  877 SOLAR 3  4 CALLEJON 23A NO</v>
          </cell>
          <cell r="M8032" t="str">
            <v>0955583075</v>
          </cell>
          <cell r="N8032" t="str">
            <v>0996925581/0990791796</v>
          </cell>
          <cell r="O8032" t="str">
            <v/>
          </cell>
          <cell r="P8032" t="str">
            <v>GUAYAQUIL</v>
          </cell>
          <cell r="Q8032" t="str">
            <v>GUAYAQUIL</v>
          </cell>
          <cell r="R8032" t="str">
            <v>GUAYAS</v>
          </cell>
          <cell r="T8032" t="str">
            <v>TRAMACO</v>
          </cell>
          <cell r="U8032" t="str">
            <v>FLEXNETUIO_GYE</v>
          </cell>
          <cell r="V8032">
            <v>1</v>
          </cell>
          <cell r="W8032">
            <v>1</v>
          </cell>
          <cell r="X8032" t="str">
            <v>FLEXNET ECUADOR - FLEXTUENTI</v>
          </cell>
          <cell r="Y8032" t="str">
            <v>CALLE 28 DE JUNIO S/N Y GARCIA MORENO ENTRADA LLANO GRANDE</v>
          </cell>
        </row>
        <row r="8033">
          <cell r="A8033" t="str">
            <v>414326035</v>
          </cell>
          <cell r="B8033">
            <v>478265</v>
          </cell>
          <cell r="C8033" t="str">
            <v>414326035</v>
          </cell>
          <cell r="D8033" t="str">
            <v>FLEXTUENTI</v>
          </cell>
          <cell r="E8033" t="str">
            <v>DESPACHO</v>
          </cell>
          <cell r="F8033" t="str">
            <v>NORMAL</v>
          </cell>
          <cell r="G8033" t="str">
            <v>031080414326035</v>
          </cell>
          <cell r="H8033">
            <v>44908</v>
          </cell>
          <cell r="I8033" t="str">
            <v>ENTREGADO</v>
          </cell>
          <cell r="J8033">
            <v>44909</v>
          </cell>
          <cell r="K8033" t="str">
            <v>Jose Lopez</v>
          </cell>
          <cell r="L8033" t="str">
            <v>MILAGRO CALLE ELOY ALFARO  N916 1ER PISO  CALLE GUAYAQUIL</v>
          </cell>
          <cell r="M8033" t="str">
            <v>0962378329</v>
          </cell>
          <cell r="N8033" t="str">
            <v>0982792749/0995346053</v>
          </cell>
          <cell r="O8033" t="str">
            <v/>
          </cell>
          <cell r="P8033" t="str">
            <v>MILAGRO</v>
          </cell>
          <cell r="Q8033" t="str">
            <v>MILAGRO</v>
          </cell>
          <cell r="R8033" t="str">
            <v>GUAYAS</v>
          </cell>
          <cell r="T8033" t="str">
            <v>TRAMACO</v>
          </cell>
          <cell r="U8033" t="str">
            <v>FLEXNETUIO_PROVINCIA</v>
          </cell>
          <cell r="V8033">
            <v>1</v>
          </cell>
          <cell r="W8033">
            <v>1</v>
          </cell>
          <cell r="X8033" t="str">
            <v>FLEXNET ECUADOR - FLEXTUENTI</v>
          </cell>
          <cell r="Y8033" t="str">
            <v>CALLE 28 DE JUNIO S/N Y GARCIA MORENO ENTRADA LLANO GRANDE</v>
          </cell>
        </row>
        <row r="8034">
          <cell r="A8034" t="str">
            <v>414326043</v>
          </cell>
          <cell r="B8034">
            <v>478266</v>
          </cell>
          <cell r="C8034" t="str">
            <v>414326043</v>
          </cell>
          <cell r="D8034" t="str">
            <v>FLEXTUENTI</v>
          </cell>
          <cell r="E8034" t="str">
            <v>DESPACHO</v>
          </cell>
          <cell r="F8034" t="str">
            <v>EXPRESS UIO</v>
          </cell>
          <cell r="G8034" t="str">
            <v>EC5776</v>
          </cell>
          <cell r="H8034">
            <v>44908</v>
          </cell>
          <cell r="I8034" t="str">
            <v>ENTREGADO</v>
          </cell>
          <cell r="J8034">
            <v>44908</v>
          </cell>
          <cell r="K8034" t="str">
            <v>Eddy Daniel Prado Chulde</v>
          </cell>
          <cell r="L8034" t="str">
            <v>CALDERON PIO XII SN AMELIA URIGUEN</v>
          </cell>
          <cell r="M8034" t="str">
            <v>1725834228</v>
          </cell>
          <cell r="N8034" t="str">
            <v>0984500001/0984479654</v>
          </cell>
          <cell r="O8034" t="str">
            <v/>
          </cell>
          <cell r="P8034" t="str">
            <v>QUITO</v>
          </cell>
          <cell r="Q8034" t="str">
            <v>QUITO</v>
          </cell>
          <cell r="R8034" t="str">
            <v>PICHINCHA</v>
          </cell>
          <cell r="T8034" t="str">
            <v>EXPRESSCON</v>
          </cell>
          <cell r="U8034" t="str">
            <v>FLEXNETUIO_LOCAL</v>
          </cell>
          <cell r="V8034">
            <v>1</v>
          </cell>
          <cell r="W8034">
            <v>1</v>
          </cell>
          <cell r="X8034" t="str">
            <v>FLEXNET ECUADOR - FLEXTUENTI</v>
          </cell>
          <cell r="Y8034" t="str">
            <v>CALLE 28 DE JUNIO S/N Y GARCIA MORENO ENTRADA LLANO GRANDE</v>
          </cell>
        </row>
        <row r="8035">
          <cell r="A8035" t="str">
            <v>414326078</v>
          </cell>
          <cell r="B8035">
            <v>478267</v>
          </cell>
          <cell r="C8035" t="str">
            <v>414326078</v>
          </cell>
          <cell r="D8035" t="str">
            <v>FLEXTUENTI</v>
          </cell>
          <cell r="E8035" t="str">
            <v>DESPACHO</v>
          </cell>
          <cell r="F8035" t="str">
            <v>NORMAL</v>
          </cell>
          <cell r="G8035" t="str">
            <v>TF88747</v>
          </cell>
          <cell r="H8035">
            <v>44908</v>
          </cell>
          <cell r="I8035" t="str">
            <v>ENTREGADO</v>
          </cell>
          <cell r="J8035">
            <v>44909</v>
          </cell>
          <cell r="K8035" t="str">
            <v>KERLLY CARRIEL</v>
          </cell>
          <cell r="L8035" t="str">
            <v>TARQUI NAHIM ISAIAS BARQUET  PISO 1 EDIFICIO 101 MIGUEL H ALCIVAR</v>
          </cell>
          <cell r="M8035" t="str">
            <v>0954887212</v>
          </cell>
          <cell r="N8035" t="str">
            <v>0979072519/0939048409</v>
          </cell>
          <cell r="O8035" t="str">
            <v/>
          </cell>
          <cell r="P8035" t="str">
            <v>GUAYAQUIL</v>
          </cell>
          <cell r="Q8035" t="str">
            <v>GUAYAQUIL</v>
          </cell>
          <cell r="R8035" t="str">
            <v>GUAYAS</v>
          </cell>
          <cell r="T8035" t="str">
            <v>ITSACOURIER</v>
          </cell>
          <cell r="U8035" t="str">
            <v>FLEXNETUIO_GYE</v>
          </cell>
          <cell r="V8035">
            <v>1</v>
          </cell>
          <cell r="W8035">
            <v>1</v>
          </cell>
          <cell r="X8035" t="str">
            <v>FLEXNET ECUADOR - FLEXTUENTI</v>
          </cell>
          <cell r="Y8035" t="str">
            <v>CALLE 28 DE JUNIO S/N Y GARCIA MORENO ENTRADA LLANO GRANDE</v>
          </cell>
        </row>
        <row r="8036">
          <cell r="A8036" t="str">
            <v>414326140</v>
          </cell>
          <cell r="B8036">
            <v>478269</v>
          </cell>
          <cell r="C8036" t="str">
            <v>414326140</v>
          </cell>
          <cell r="D8036" t="str">
            <v>FLEXTUENTI</v>
          </cell>
          <cell r="E8036" t="str">
            <v>DESPACHO</v>
          </cell>
          <cell r="F8036" t="str">
            <v>NORMAL</v>
          </cell>
          <cell r="G8036" t="str">
            <v>IC3836</v>
          </cell>
          <cell r="H8036">
            <v>44908</v>
          </cell>
          <cell r="I8036" t="str">
            <v>ENTREGADO</v>
          </cell>
          <cell r="J8036">
            <v>44910</v>
          </cell>
          <cell r="K8036" t="str">
            <v>Kaina Yepez</v>
          </cell>
          <cell r="L8036" t="str">
            <v>BELLAVISTA CALLE PASEO DE LOS CANARIS  SN CALLE PACHACAMAC</v>
          </cell>
          <cell r="M8036" t="str">
            <v>0107541245</v>
          </cell>
          <cell r="N8036" t="str">
            <v>0983186619/0999090506</v>
          </cell>
          <cell r="O8036" t="str">
            <v/>
          </cell>
          <cell r="P8036" t="str">
            <v>CUENCA</v>
          </cell>
          <cell r="Q8036" t="str">
            <v>CUENCA</v>
          </cell>
          <cell r="R8036" t="str">
            <v>AZUAY</v>
          </cell>
          <cell r="T8036" t="str">
            <v>ITSACOURIER</v>
          </cell>
          <cell r="U8036" t="str">
            <v>FLEXNETUIO_PROVINCIA</v>
          </cell>
          <cell r="V8036">
            <v>1</v>
          </cell>
          <cell r="W8036">
            <v>1</v>
          </cell>
          <cell r="X8036" t="str">
            <v>FLEXNET ECUADOR - FLEXTUENTI</v>
          </cell>
          <cell r="Y8036" t="str">
            <v>CALLE 28 DE JUNIO S/N Y GARCIA MORENO ENTRADA LLANO GRANDE</v>
          </cell>
        </row>
        <row r="8037">
          <cell r="A8037" t="str">
            <v>414326209</v>
          </cell>
          <cell r="B8037">
            <v>478270</v>
          </cell>
          <cell r="C8037" t="str">
            <v>414326209</v>
          </cell>
          <cell r="D8037" t="str">
            <v>FLEXTUENTI</v>
          </cell>
          <cell r="E8037" t="str">
            <v>DESPACHO</v>
          </cell>
          <cell r="F8037" t="str">
            <v>NORMAL</v>
          </cell>
          <cell r="G8037" t="str">
            <v>FT75181</v>
          </cell>
          <cell r="H8037">
            <v>44908</v>
          </cell>
          <cell r="I8037" t="str">
            <v>ENTREGADO</v>
          </cell>
          <cell r="J8037">
            <v>44909</v>
          </cell>
          <cell r="K8037" t="str">
            <v>Michael Balseca</v>
          </cell>
          <cell r="L8037" t="str">
            <v>CHILLOGALLO CALLE JORGE SALVADOR LARA OE6 226 CALLE CALLE ERNESTO ALBAN</v>
          </cell>
          <cell r="M8037" t="str">
            <v>1750960906</v>
          </cell>
          <cell r="N8037" t="str">
            <v>0995636328/0990176166</v>
          </cell>
          <cell r="O8037" t="str">
            <v/>
          </cell>
          <cell r="P8037" t="str">
            <v>QUITO</v>
          </cell>
          <cell r="Q8037" t="str">
            <v>QUITO</v>
          </cell>
          <cell r="R8037" t="str">
            <v>PICHINCHA</v>
          </cell>
          <cell r="T8037" t="str">
            <v>FLEXTRANS UIO</v>
          </cell>
          <cell r="U8037" t="str">
            <v>FLEXNETUIO_LOCAL</v>
          </cell>
          <cell r="V8037">
            <v>1</v>
          </cell>
          <cell r="W8037">
            <v>1</v>
          </cell>
          <cell r="X8037" t="str">
            <v>FLEXNET ECUADOR - FLEXTUENTI</v>
          </cell>
          <cell r="Y8037" t="str">
            <v>CALLE 28 DE JUNIO S/N Y GARCIA MORENO ENTRADA LLANO GRANDE</v>
          </cell>
        </row>
        <row r="8038">
          <cell r="A8038" t="str">
            <v>414326362</v>
          </cell>
          <cell r="B8038">
            <v>478271</v>
          </cell>
          <cell r="C8038" t="str">
            <v>414326362</v>
          </cell>
          <cell r="D8038" t="str">
            <v>FLEXTUENTI</v>
          </cell>
          <cell r="E8038" t="str">
            <v>DESPACHO</v>
          </cell>
          <cell r="F8038" t="str">
            <v>NORMAL</v>
          </cell>
          <cell r="G8038" t="str">
            <v>031080414326362</v>
          </cell>
          <cell r="H8038">
            <v>44908</v>
          </cell>
          <cell r="I8038" t="str">
            <v>ENTREGADO</v>
          </cell>
          <cell r="J8038">
            <v>44909</v>
          </cell>
          <cell r="K8038" t="str">
            <v>Maruja Acero</v>
          </cell>
          <cell r="L8038" t="str">
            <v>TULCAN CALLE RAFAEL ARELLANO SN  CARLLE NUEVE  DE OCTUBRE</v>
          </cell>
          <cell r="M8038" t="str">
            <v>0400991519</v>
          </cell>
          <cell r="N8038" t="str">
            <v>0984586048/0979231249</v>
          </cell>
          <cell r="O8038" t="str">
            <v/>
          </cell>
          <cell r="P8038" t="str">
            <v>TULCAN</v>
          </cell>
          <cell r="Q8038" t="str">
            <v>TULCAN</v>
          </cell>
          <cell r="R8038" t="str">
            <v>CARCHI</v>
          </cell>
          <cell r="S8038" t="str">
            <v/>
          </cell>
          <cell r="T8038" t="str">
            <v>TRAMACO</v>
          </cell>
          <cell r="U8038" t="str">
            <v>FLEXNETUIO_PROVINCIA</v>
          </cell>
          <cell r="V8038">
            <v>1</v>
          </cell>
          <cell r="W8038">
            <v>1</v>
          </cell>
          <cell r="X8038" t="str">
            <v>FLEXNET ECUADOR - FLEXTUENTI</v>
          </cell>
          <cell r="Y8038" t="str">
            <v>CALLE 28 DE JUNIO S/N Y GARCIA MORENO ENTRADA LLANO GRANDE</v>
          </cell>
        </row>
        <row r="8039">
          <cell r="A8039" t="str">
            <v>414326384</v>
          </cell>
          <cell r="B8039">
            <v>478272</v>
          </cell>
          <cell r="C8039" t="str">
            <v>414326384</v>
          </cell>
          <cell r="D8039" t="str">
            <v>FLEXTUENTI</v>
          </cell>
          <cell r="E8039" t="str">
            <v>DESPACHO</v>
          </cell>
          <cell r="F8039" t="str">
            <v>NORMAL</v>
          </cell>
          <cell r="G8039" t="str">
            <v>FT75180</v>
          </cell>
          <cell r="H8039">
            <v>44908</v>
          </cell>
          <cell r="I8039" t="str">
            <v>ENTREGADO</v>
          </cell>
          <cell r="J8039">
            <v>44910</v>
          </cell>
          <cell r="K8039" t="str">
            <v>Pablo Loya</v>
          </cell>
          <cell r="L8039" t="str">
            <v>SAN BARTOLO  CALLE LINO FLOR  CS S12 25 SN</v>
          </cell>
          <cell r="M8039" t="str">
            <v>1718424003</v>
          </cell>
          <cell r="N8039" t="str">
            <v>0984288848/0982460595</v>
          </cell>
          <cell r="O8039" t="str">
            <v/>
          </cell>
          <cell r="P8039" t="str">
            <v>QUITO</v>
          </cell>
          <cell r="Q8039" t="str">
            <v>QUITO</v>
          </cell>
          <cell r="R8039" t="str">
            <v>PICHINCHA</v>
          </cell>
          <cell r="T8039" t="str">
            <v>FLEXTRANS UIO</v>
          </cell>
          <cell r="U8039" t="str">
            <v>FLEXNETUIO_LOCAL</v>
          </cell>
          <cell r="V8039">
            <v>1</v>
          </cell>
          <cell r="W8039">
            <v>1</v>
          </cell>
          <cell r="X8039" t="str">
            <v>FLEXNET ECUADOR - FLEXTUENTI</v>
          </cell>
          <cell r="Y8039" t="str">
            <v>CALLE 28 DE JUNIO S/N Y GARCIA MORENO ENTRADA LLANO GRANDE</v>
          </cell>
        </row>
        <row r="8040">
          <cell r="A8040" t="str">
            <v>414326427</v>
          </cell>
          <cell r="B8040">
            <v>478274</v>
          </cell>
          <cell r="C8040" t="str">
            <v>414326427</v>
          </cell>
          <cell r="D8040" t="str">
            <v>FLEXTUENTI</v>
          </cell>
          <cell r="E8040" t="str">
            <v>DESPACHO</v>
          </cell>
          <cell r="F8040" t="str">
            <v>NORMAL</v>
          </cell>
          <cell r="G8040" t="str">
            <v>031080414326427</v>
          </cell>
          <cell r="H8040">
            <v>44908</v>
          </cell>
          <cell r="I8040" t="str">
            <v>ENTREGADO</v>
          </cell>
          <cell r="J8040">
            <v>44911</v>
          </cell>
          <cell r="K8040" t="str">
            <v>Angeles Jacome</v>
          </cell>
          <cell r="L8040" t="str">
            <v>LA MATRIZ  CALLE MARQUEZ DE MAENZA  CS 608 CALLE QUIJANO Y ORDONEZ</v>
          </cell>
          <cell r="M8040" t="str">
            <v>0502887227</v>
          </cell>
          <cell r="N8040" t="str">
            <v>0999778230/0999832165</v>
          </cell>
          <cell r="O8040" t="str">
            <v/>
          </cell>
          <cell r="P8040" t="str">
            <v>LATACUNGA</v>
          </cell>
          <cell r="Q8040" t="str">
            <v>LATACUNGA</v>
          </cell>
          <cell r="R8040" t="str">
            <v>COTOPAXI</v>
          </cell>
          <cell r="T8040" t="str">
            <v>TRAMACO</v>
          </cell>
          <cell r="U8040" t="str">
            <v>FLEXNETUIO_PROVINCIA</v>
          </cell>
          <cell r="V8040">
            <v>1</v>
          </cell>
          <cell r="W8040">
            <v>1</v>
          </cell>
          <cell r="X8040" t="str">
            <v>FLEXNET ECUADOR - FLEXTUENTI</v>
          </cell>
          <cell r="Y8040" t="str">
            <v>CALLE 28 DE JUNIO S/N Y GARCIA MORENO ENTRADA LLANO GRANDE</v>
          </cell>
        </row>
        <row r="8041">
          <cell r="A8041" t="str">
            <v>98715937</v>
          </cell>
          <cell r="B8041">
            <v>478217</v>
          </cell>
          <cell r="C8041" t="str">
            <v>98715937</v>
          </cell>
          <cell r="D8041" t="str">
            <v>HYCITE</v>
          </cell>
          <cell r="E8041" t="str">
            <v>DESPACHO</v>
          </cell>
          <cell r="F8041" t="str">
            <v>NORMAL</v>
          </cell>
          <cell r="G8041" t="str">
            <v>031002004095509</v>
          </cell>
          <cell r="H8041">
            <v>44908</v>
          </cell>
          <cell r="I8041" t="str">
            <v>ENTREGADO</v>
          </cell>
          <cell r="J8041">
            <v>44911</v>
          </cell>
          <cell r="K8041" t="str">
            <v>MAGALI BURGOS</v>
          </cell>
          <cell r="L8041" t="str">
            <v>LOTIZACION SAN JORGE ATRAS DE LA JUNTA DE AGUA BALZAR BALZAR 091302 GUAYAS</v>
          </cell>
          <cell r="M8041" t="str">
            <v/>
          </cell>
          <cell r="N8041" t="str">
            <v>0999413504 / 993861909</v>
          </cell>
          <cell r="O8041" t="str">
            <v>0999413504 / 993861909</v>
          </cell>
          <cell r="P8041" t="str">
            <v>091302</v>
          </cell>
          <cell r="Q8041" t="str">
            <v>BALZAR</v>
          </cell>
          <cell r="R8041" t="str">
            <v>GUAYAS</v>
          </cell>
          <cell r="S8041" t="str">
            <v>BALZAR - EL CERRITO</v>
          </cell>
          <cell r="T8041" t="str">
            <v>TRAMACO</v>
          </cell>
          <cell r="U8041" t="str">
            <v>FLEXNETUIO_PROVINCIA</v>
          </cell>
          <cell r="V8041">
            <v>1</v>
          </cell>
          <cell r="W8041">
            <v>9.8000000000000007</v>
          </cell>
          <cell r="X8041" t="str">
            <v>HYCITE QUITO</v>
          </cell>
          <cell r="Y8041" t="str">
            <v>FLEX NET CALLE 28 DE JUNIO S/N Y GARCIA MORENO ENTRADA LLANO GRANDE</v>
          </cell>
        </row>
        <row r="8042">
          <cell r="A8042" t="str">
            <v>98716296</v>
          </cell>
          <cell r="B8042">
            <v>478218</v>
          </cell>
          <cell r="C8042" t="str">
            <v>98716296</v>
          </cell>
          <cell r="D8042" t="str">
            <v>HYCITE</v>
          </cell>
          <cell r="E8042" t="str">
            <v>DESPACHO</v>
          </cell>
          <cell r="F8042" t="str">
            <v>NORMAL</v>
          </cell>
          <cell r="G8042" t="str">
            <v>TFQ88713</v>
          </cell>
          <cell r="H8042">
            <v>44908</v>
          </cell>
          <cell r="I8042" t="str">
            <v>ENTREGADO</v>
          </cell>
          <cell r="J8042">
            <v>44909</v>
          </cell>
          <cell r="K8042" t="str">
            <v>MARIA CORDOVA</v>
          </cell>
          <cell r="L8042" t="str">
            <v>DE LOS CEREZOS OE3-216 Y AV REAL AUDIENC CJTO JARDINES DEL NORTE SECTOR AGUA CLAR QUITO // AGUA CLARA PONCEANO 170303 PICHINCHA</v>
          </cell>
          <cell r="M8042" t="str">
            <v/>
          </cell>
          <cell r="N8042" t="str">
            <v>0958709257</v>
          </cell>
          <cell r="O8042" t="str">
            <v>0958709257</v>
          </cell>
          <cell r="P8042" t="str">
            <v>170303</v>
          </cell>
          <cell r="Q8042" t="str">
            <v>QUITO</v>
          </cell>
          <cell r="R8042" t="str">
            <v>PICHINCHA</v>
          </cell>
          <cell r="S8042" t="str">
            <v>QUITO</v>
          </cell>
          <cell r="T8042" t="str">
            <v>FLEXTRANS UIO</v>
          </cell>
          <cell r="U8042" t="str">
            <v>FLEXNETUIO_LOCAL</v>
          </cell>
          <cell r="V8042">
            <v>1</v>
          </cell>
          <cell r="W8042">
            <v>3.1</v>
          </cell>
          <cell r="X8042" t="str">
            <v>HYCITE QUITO</v>
          </cell>
          <cell r="Y8042" t="str">
            <v>FLEX NET CALLE 28 DE JUNIO S/N Y GARCIA MORENO ENTRADA LLANO GRANDE</v>
          </cell>
        </row>
        <row r="8043">
          <cell r="A8043" t="str">
            <v>98716408</v>
          </cell>
          <cell r="B8043">
            <v>478219</v>
          </cell>
          <cell r="C8043" t="str">
            <v>98716408</v>
          </cell>
          <cell r="D8043" t="str">
            <v>HYCITE</v>
          </cell>
          <cell r="E8043" t="str">
            <v>DESPACHO</v>
          </cell>
          <cell r="F8043" t="str">
            <v>NORMAL</v>
          </cell>
          <cell r="G8043" t="str">
            <v>031002004095865</v>
          </cell>
          <cell r="H8043">
            <v>44908</v>
          </cell>
          <cell r="I8043" t="str">
            <v>ENTREGADO</v>
          </cell>
          <cell r="J8043">
            <v>44914</v>
          </cell>
          <cell r="K8043" t="str">
            <v>JOSE CHANGO</v>
          </cell>
          <cell r="L8043" t="str">
            <v>ESTACION TERRENA CALLE PRINCIPAL S/N DIAGONAL A LA CANTERA SAN CRISTOBAL(PTO.BAQ. MORENO)*S CRISTOB PUERTO BAQUERIZO MORENO 200101 GALAPAGOS</v>
          </cell>
          <cell r="N8043" t="str">
            <v>0987491556 / 989728691</v>
          </cell>
          <cell r="O8043" t="str">
            <v>0987491556 / 989728691</v>
          </cell>
          <cell r="P8043" t="str">
            <v>200101</v>
          </cell>
          <cell r="Q8043" t="str">
            <v>SAN CRISTOBAL</v>
          </cell>
          <cell r="R8043" t="str">
            <v>GALAPAGOS</v>
          </cell>
          <cell r="S8043" t="str">
            <v>PUERTO BAQUERIZO MORENO - ISLA SANTA MARIA (FLOREANA) (CAB. EN  PTO. VELASCO IBARRA)</v>
          </cell>
          <cell r="T8043" t="str">
            <v>TRAMACO</v>
          </cell>
          <cell r="U8043" t="str">
            <v>FLEXNETUIO_PROVINCIA</v>
          </cell>
          <cell r="V8043">
            <v>2</v>
          </cell>
          <cell r="W8043">
            <v>22.1</v>
          </cell>
          <cell r="X8043" t="str">
            <v>HYCITE QUITO</v>
          </cell>
          <cell r="Y8043" t="str">
            <v>FLEX NET CALLE 28 DE JUNIO S/N Y GARCIA MORENO ENTRADA LLANO GRANDE</v>
          </cell>
        </row>
        <row r="8044">
          <cell r="A8044" t="str">
            <v>98716410</v>
          </cell>
          <cell r="B8044">
            <v>478220</v>
          </cell>
          <cell r="C8044" t="str">
            <v>98716410</v>
          </cell>
          <cell r="D8044" t="str">
            <v>HYCITE</v>
          </cell>
          <cell r="E8044" t="str">
            <v>DESPACHO</v>
          </cell>
          <cell r="F8044" t="str">
            <v>NORMAL</v>
          </cell>
          <cell r="G8044" t="str">
            <v>TF88714</v>
          </cell>
          <cell r="H8044">
            <v>44908</v>
          </cell>
          <cell r="I8044" t="str">
            <v>ENTREGADO</v>
          </cell>
          <cell r="J8044">
            <v>44909</v>
          </cell>
          <cell r="K8044" t="str">
            <v>MARIA CORONEL</v>
          </cell>
          <cell r="L8044" t="str">
            <v>CALLE TULCAN 2110 ENTRE CALLES CUENCA Y BRASIL FRENT PAR GUAYAQUIL // GUAYAQUIL SUCRE 090303 GUAYAS</v>
          </cell>
          <cell r="M8044" t="str">
            <v/>
          </cell>
          <cell r="N8044" t="str">
            <v>0984004577</v>
          </cell>
          <cell r="O8044" t="str">
            <v>0984004577</v>
          </cell>
          <cell r="P8044" t="str">
            <v>090303</v>
          </cell>
          <cell r="Q8044" t="str">
            <v>GUAYAQUIL</v>
          </cell>
          <cell r="R8044" t="str">
            <v>GUAYAS</v>
          </cell>
          <cell r="S8044" t="str">
            <v>GUAYAQUIL</v>
          </cell>
          <cell r="T8044" t="str">
            <v>FLEXTRANS GYE</v>
          </cell>
          <cell r="U8044" t="str">
            <v>FLEXNETUIO_GYE</v>
          </cell>
          <cell r="V8044">
            <v>1</v>
          </cell>
          <cell r="W8044">
            <v>9.6999999999999993</v>
          </cell>
          <cell r="X8044" t="str">
            <v>HYCITE QUITO</v>
          </cell>
          <cell r="Y8044" t="str">
            <v>FLEX NET CALLE 28 DE JUNIO S/N Y GARCIA MORENO ENTRADA LLANO GRANDE</v>
          </cell>
        </row>
        <row r="8045">
          <cell r="A8045" t="str">
            <v>98716646</v>
          </cell>
          <cell r="B8045">
            <v>478222</v>
          </cell>
          <cell r="C8045" t="str">
            <v>98716646</v>
          </cell>
          <cell r="D8045" t="str">
            <v>HYCITE</v>
          </cell>
          <cell r="E8045" t="str">
            <v>DESPACHO</v>
          </cell>
          <cell r="F8045" t="str">
            <v>NORMAL</v>
          </cell>
          <cell r="G8045" t="str">
            <v>031002004095511</v>
          </cell>
          <cell r="H8045">
            <v>44908</v>
          </cell>
          <cell r="I8045" t="str">
            <v>ENTREGADO</v>
          </cell>
          <cell r="J8045">
            <v>44909</v>
          </cell>
          <cell r="K8045" t="str">
            <v>ANA CATAGUA</v>
          </cell>
          <cell r="L8045" t="str">
            <v>CALLE JOSE MARTHI Y AVE MARTHA BUCARAM DIAGONAL A TIENDA SELENITA MANTA /// LEONIDA PREAA,O MANTA 130217 MANABI</v>
          </cell>
          <cell r="M8045" t="str">
            <v/>
          </cell>
          <cell r="N8045" t="str">
            <v>0986674643 / 023827000</v>
          </cell>
          <cell r="O8045" t="str">
            <v>0986674643 / 023827000</v>
          </cell>
          <cell r="P8045" t="str">
            <v>130217</v>
          </cell>
          <cell r="Q8045" t="str">
            <v>MONTECRISTI</v>
          </cell>
          <cell r="R8045" t="str">
            <v>MANABI</v>
          </cell>
          <cell r="S8045" t="str">
            <v>MONTECRISTI</v>
          </cell>
          <cell r="T8045" t="str">
            <v>TRAMACO</v>
          </cell>
          <cell r="U8045" t="str">
            <v>FLEXNETUIO_PROVINCIA</v>
          </cell>
          <cell r="V8045">
            <v>1</v>
          </cell>
          <cell r="W8045">
            <v>8</v>
          </cell>
          <cell r="X8045" t="str">
            <v>HYCITE QUITO</v>
          </cell>
          <cell r="Y8045" t="str">
            <v>FLEX NET CALLE 28 DE JUNIO S/N Y GARCIA MORENO ENTRADA LLANO GRANDE</v>
          </cell>
        </row>
        <row r="8046">
          <cell r="A8046" t="str">
            <v>98717372</v>
          </cell>
          <cell r="B8046">
            <v>478223</v>
          </cell>
          <cell r="C8046" t="str">
            <v>98717372</v>
          </cell>
          <cell r="D8046" t="str">
            <v>HYCITE</v>
          </cell>
          <cell r="E8046" t="str">
            <v>DESPACHO</v>
          </cell>
          <cell r="F8046" t="str">
            <v>NORMAL</v>
          </cell>
          <cell r="G8046" t="str">
            <v>031002004095512</v>
          </cell>
          <cell r="H8046">
            <v>44908</v>
          </cell>
          <cell r="I8046" t="str">
            <v>ENTREGADO</v>
          </cell>
          <cell r="J8046">
            <v>44914</v>
          </cell>
          <cell r="K8046" t="str">
            <v>MARCO CHANGO</v>
          </cell>
          <cell r="L8046" t="str">
            <v>CALLE AMPATO S/N BARRIO ALGARROBOS SAN CRISTOBAL PTO BAQUERIZO MORENO 200101 GALAPAGOS</v>
          </cell>
          <cell r="N8046" t="str">
            <v>0988245192 / 987491556</v>
          </cell>
          <cell r="O8046" t="str">
            <v>0988245192 / 987491556</v>
          </cell>
          <cell r="P8046" t="str">
            <v>200101</v>
          </cell>
          <cell r="Q8046" t="str">
            <v>SAN CRISTOBAL</v>
          </cell>
          <cell r="R8046" t="str">
            <v>GALAPAGOS</v>
          </cell>
          <cell r="S8046" t="str">
            <v>PUERTO BAQUERIZO MORENO - ISLA SANTA MARIA (FLOREANA) (CAB. EN  PTO. VELASCO IBARRA)</v>
          </cell>
          <cell r="T8046" t="str">
            <v>TRAMACO</v>
          </cell>
          <cell r="U8046" t="str">
            <v>FLEXNETUIO_PROVINCIA</v>
          </cell>
          <cell r="V8046">
            <v>1</v>
          </cell>
          <cell r="W8046">
            <v>3.8</v>
          </cell>
          <cell r="X8046" t="str">
            <v>HYCITE QUITO</v>
          </cell>
          <cell r="Y8046" t="str">
            <v>FLEX NET CALLE 28 DE JUNIO S/N Y GARCIA MORENO ENTRADA LLANO GRANDE</v>
          </cell>
        </row>
        <row r="8047">
          <cell r="A8047" t="str">
            <v>98717663</v>
          </cell>
          <cell r="B8047">
            <v>478224</v>
          </cell>
          <cell r="C8047" t="str">
            <v>98717663</v>
          </cell>
          <cell r="D8047" t="str">
            <v>HYCITE</v>
          </cell>
          <cell r="E8047" t="str">
            <v>DESPACHO</v>
          </cell>
          <cell r="F8047" t="str">
            <v>NORMAL</v>
          </cell>
          <cell r="G8047" t="str">
            <v>TFQ88716</v>
          </cell>
          <cell r="H8047">
            <v>44908</v>
          </cell>
          <cell r="I8047" t="str">
            <v>ENTREGADO</v>
          </cell>
          <cell r="J8047">
            <v>44910</v>
          </cell>
          <cell r="K8047" t="str">
            <v>OLGA ZAMBRANO</v>
          </cell>
          <cell r="L8047" t="str">
            <v>CARLOS JULIO AROSMERO Y PSJE OE10 J LOTE N16-54 CASA VERDE ESQUINERA DETRAS QUITO CARAPUNGO 170204 PICHINCHA</v>
          </cell>
          <cell r="M8047" t="str">
            <v/>
          </cell>
          <cell r="N8047" t="str">
            <v>0995445532 / 995815292</v>
          </cell>
          <cell r="O8047" t="str">
            <v>0995445532 / 995815292</v>
          </cell>
          <cell r="P8047" t="str">
            <v>170204</v>
          </cell>
          <cell r="Q8047" t="str">
            <v>QUITO</v>
          </cell>
          <cell r="R8047" t="str">
            <v>PICHINCHA</v>
          </cell>
          <cell r="S8047" t="str">
            <v>CALDERON (CARAPUNGO)</v>
          </cell>
          <cell r="T8047" t="str">
            <v>FLEXTRANS UIO</v>
          </cell>
          <cell r="U8047" t="str">
            <v>FLEXNETUIO_LOCAL</v>
          </cell>
          <cell r="V8047">
            <v>1</v>
          </cell>
          <cell r="W8047">
            <v>0.6</v>
          </cell>
          <cell r="X8047" t="str">
            <v>HYCITE QUITO</v>
          </cell>
          <cell r="Y8047" t="str">
            <v>FLEX NET CALLE 28 DE JUNIO S/N Y GARCIA MORENO ENTRADA LLANO GRANDE</v>
          </cell>
        </row>
        <row r="8048">
          <cell r="A8048" t="str">
            <v>98718055</v>
          </cell>
          <cell r="B8048">
            <v>478225</v>
          </cell>
          <cell r="C8048" t="str">
            <v>98718055</v>
          </cell>
          <cell r="D8048" t="str">
            <v>HYCITE</v>
          </cell>
          <cell r="E8048" t="str">
            <v>DESPACHO</v>
          </cell>
          <cell r="F8048" t="str">
            <v>NORMAL</v>
          </cell>
          <cell r="G8048" t="str">
            <v>031002004095513</v>
          </cell>
          <cell r="H8048">
            <v>44908</v>
          </cell>
          <cell r="I8048" t="str">
            <v>ENTREGADO</v>
          </cell>
          <cell r="J8048">
            <v>44909</v>
          </cell>
          <cell r="K8048" t="str">
            <v>MARIA YENCHONG</v>
          </cell>
          <cell r="L8048" t="str">
            <v>CALLE SXTA Y LAS ACACIAS AV PRINCIPAL QUEVEDO-QUEVEDO NICOLAS INFANTE DIAZ 120302 LOS RIOS</v>
          </cell>
          <cell r="M8048" t="str">
            <v/>
          </cell>
          <cell r="N8048" t="str">
            <v>0980678304</v>
          </cell>
          <cell r="O8048" t="str">
            <v>0980678304</v>
          </cell>
          <cell r="P8048" t="str">
            <v>120302</v>
          </cell>
          <cell r="Q8048" t="str">
            <v>QUEVEDO</v>
          </cell>
          <cell r="R8048" t="str">
            <v>LOS RIOS</v>
          </cell>
          <cell r="S8048" t="str">
            <v>QUEVEDO</v>
          </cell>
          <cell r="T8048" t="str">
            <v>TRAMACO</v>
          </cell>
          <cell r="U8048" t="str">
            <v>FLEXNETUIO_PROVINCIA</v>
          </cell>
          <cell r="V8048">
            <v>1</v>
          </cell>
          <cell r="W8048">
            <v>13.7</v>
          </cell>
          <cell r="X8048" t="str">
            <v>HYCITE QUITO</v>
          </cell>
          <cell r="Y8048" t="str">
            <v>FLEX NET CALLE 28 DE JUNIO S/N Y GARCIA MORENO ENTRADA LLANO GRANDE</v>
          </cell>
        </row>
        <row r="8049">
          <cell r="A8049" t="str">
            <v>98718476</v>
          </cell>
          <cell r="B8049">
            <v>478226</v>
          </cell>
          <cell r="C8049" t="str">
            <v>98718476</v>
          </cell>
          <cell r="D8049" t="str">
            <v>HYCITE</v>
          </cell>
          <cell r="E8049" t="str">
            <v>DESPACHO</v>
          </cell>
          <cell r="F8049" t="str">
            <v>NORMAL</v>
          </cell>
          <cell r="G8049" t="str">
            <v>TFQ88717</v>
          </cell>
          <cell r="H8049">
            <v>44908</v>
          </cell>
          <cell r="I8049" t="str">
            <v>ENTREGADO</v>
          </cell>
          <cell r="J8049">
            <v>44909</v>
          </cell>
          <cell r="K8049" t="str">
            <v>JAKELINE TAPIA</v>
          </cell>
          <cell r="L8049" t="str">
            <v>JUAN LARREA LT 36 Y TOBAR CASA ESQUINERA FRENTE AL LAVADO RUMINAHUI//SELVA ALEGRE SALGOLQUI 171104 PICHINCHA</v>
          </cell>
          <cell r="N8049" t="str">
            <v>0994824931</v>
          </cell>
          <cell r="O8049" t="str">
            <v>0994824931</v>
          </cell>
          <cell r="P8049" t="str">
            <v>171104</v>
          </cell>
          <cell r="Q8049" t="str">
            <v>RUMIÑAHUI</v>
          </cell>
          <cell r="R8049" t="str">
            <v>PICHINCHA</v>
          </cell>
          <cell r="S8049" t="str">
            <v>SANGOLQUI</v>
          </cell>
          <cell r="T8049" t="str">
            <v>FLEXTRANS UIO</v>
          </cell>
          <cell r="U8049" t="str">
            <v>FLEXNETUIO_LOCAL</v>
          </cell>
          <cell r="V8049">
            <v>1</v>
          </cell>
          <cell r="W8049">
            <v>11.3</v>
          </cell>
          <cell r="X8049" t="str">
            <v>HYCITE QUITO</v>
          </cell>
          <cell r="Y8049" t="str">
            <v>FLEX NET CALLE 28 DE JUNIO S/N Y GARCIA MORENO ENTRADA LLANO GRANDE</v>
          </cell>
        </row>
        <row r="8050">
          <cell r="A8050" t="str">
            <v>98718775</v>
          </cell>
          <cell r="B8050">
            <v>478228</v>
          </cell>
          <cell r="C8050" t="str">
            <v>98718775</v>
          </cell>
          <cell r="D8050" t="str">
            <v>HYCITE</v>
          </cell>
          <cell r="E8050" t="str">
            <v>DESPACHO</v>
          </cell>
          <cell r="F8050" t="str">
            <v>NORMAL</v>
          </cell>
          <cell r="G8050" t="str">
            <v>031002004095515</v>
          </cell>
          <cell r="H8050">
            <v>44908</v>
          </cell>
          <cell r="I8050" t="str">
            <v>ENTREGADO</v>
          </cell>
          <cell r="J8050">
            <v>44909</v>
          </cell>
          <cell r="K8050" t="str">
            <v>MARIA ANGELICA TERAN TERAN</v>
          </cell>
          <cell r="L8050" t="str">
            <v>SUCRE 10-81 ENTRE COLON Y PA,REZ GUERRERO IBARRA  SAN FRANCISCO 100106 IMBABURA</v>
          </cell>
          <cell r="M8050" t="str">
            <v/>
          </cell>
          <cell r="N8050" t="str">
            <v>0985555322 /</v>
          </cell>
          <cell r="O8050" t="str">
            <v>0985555322 /</v>
          </cell>
          <cell r="P8050" t="str">
            <v>100106</v>
          </cell>
          <cell r="Q8050" t="str">
            <v>IBARRA</v>
          </cell>
          <cell r="R8050" t="str">
            <v>IMBABURA</v>
          </cell>
          <cell r="S8050" t="str">
            <v>SAN MIGUEL DE IBARRA</v>
          </cell>
          <cell r="T8050" t="str">
            <v>TRAMACO</v>
          </cell>
          <cell r="U8050" t="str">
            <v>FLEXNETUIO_PROVINCIA</v>
          </cell>
          <cell r="V8050">
            <v>1</v>
          </cell>
          <cell r="W8050">
            <v>0.22</v>
          </cell>
          <cell r="X8050" t="str">
            <v>HYCITE QUITO</v>
          </cell>
          <cell r="Y8050" t="str">
            <v>FLEX NET CALLE 28 DE JUNIO S/N Y GARCIA MORENO ENTRADA LLANO GRANDE</v>
          </cell>
        </row>
        <row r="8051">
          <cell r="A8051" t="str">
            <v>98718933</v>
          </cell>
          <cell r="B8051">
            <v>478229</v>
          </cell>
          <cell r="C8051" t="str">
            <v>98718933</v>
          </cell>
          <cell r="D8051" t="str">
            <v>HYCITE</v>
          </cell>
          <cell r="E8051" t="str">
            <v>DESPACHO</v>
          </cell>
          <cell r="F8051" t="str">
            <v>NORMAL</v>
          </cell>
          <cell r="G8051" t="str">
            <v>031002004095516</v>
          </cell>
          <cell r="H8051">
            <v>44908</v>
          </cell>
          <cell r="I8051" t="str">
            <v>ENTREGADO</v>
          </cell>
          <cell r="J8051">
            <v>44909</v>
          </cell>
          <cell r="K8051" t="str">
            <v>LESLY SILVA</v>
          </cell>
          <cell r="L8051" t="str">
            <v>RAO COCA Y RAO PAYAMINO CASA DE 3 PISOS CELESTE CENTRO RADIOLOGICO CEMRA AMBATO//NUEVA AMBATO HUACHI CHICO 180207 TUNGURAHUA</v>
          </cell>
          <cell r="M8051" t="str">
            <v/>
          </cell>
          <cell r="N8051" t="str">
            <v>0983903934</v>
          </cell>
          <cell r="O8051" t="str">
            <v>0983903934</v>
          </cell>
          <cell r="P8051" t="str">
            <v>180207</v>
          </cell>
          <cell r="Q8051" t="str">
            <v>AMBATO</v>
          </cell>
          <cell r="R8051" t="str">
            <v>TUNGURAHUA</v>
          </cell>
          <cell r="S8051" t="str">
            <v>AMBATO</v>
          </cell>
          <cell r="T8051" t="str">
            <v>TRAMACO</v>
          </cell>
          <cell r="U8051" t="str">
            <v>FLEXNETUIO_PROVINCIA</v>
          </cell>
          <cell r="V8051">
            <v>1</v>
          </cell>
          <cell r="W8051">
            <v>9.1999999999999993</v>
          </cell>
          <cell r="X8051" t="str">
            <v>HYCITE QUITO</v>
          </cell>
          <cell r="Y8051" t="str">
            <v>FLEX NET CALLE 28 DE JUNIO S/N Y GARCIA MORENO ENTRADA LLANO GRANDE</v>
          </cell>
        </row>
        <row r="8052">
          <cell r="A8052" t="str">
            <v>98719227</v>
          </cell>
          <cell r="B8052">
            <v>478230</v>
          </cell>
          <cell r="C8052" t="str">
            <v>98719227</v>
          </cell>
          <cell r="D8052" t="str">
            <v>HYCITE</v>
          </cell>
          <cell r="E8052" t="str">
            <v>DESPACHO</v>
          </cell>
          <cell r="F8052" t="str">
            <v>NORMAL</v>
          </cell>
          <cell r="G8052" t="str">
            <v>031002004095517</v>
          </cell>
          <cell r="H8052">
            <v>44908</v>
          </cell>
          <cell r="I8052" t="str">
            <v>ENTREGADO</v>
          </cell>
          <cell r="J8052">
            <v>44909</v>
          </cell>
          <cell r="K8052" t="str">
            <v>MARTHA ALICIA SANDOVAL CHASI</v>
          </cell>
          <cell r="L8052" t="str">
            <v>TUPAC YUPANQUI Y PACCHA-703 A LADO DE UN PARQUE EN LA CALLE TUPAC YU AMBATO HUACHI LORETO 180202 TUNGURAHUA</v>
          </cell>
          <cell r="M8052" t="str">
            <v/>
          </cell>
          <cell r="N8052" t="str">
            <v>0984617623 /</v>
          </cell>
          <cell r="O8052" t="str">
            <v>0984617623 /</v>
          </cell>
          <cell r="P8052" t="str">
            <v>180202</v>
          </cell>
          <cell r="Q8052" t="str">
            <v>AMBATO</v>
          </cell>
          <cell r="R8052" t="str">
            <v>TUNGURAHUA</v>
          </cell>
          <cell r="S8052" t="str">
            <v>AMBATO</v>
          </cell>
          <cell r="T8052" t="str">
            <v>TRAMACO</v>
          </cell>
          <cell r="U8052" t="str">
            <v>FLEXNETUIO_PROVINCIA</v>
          </cell>
          <cell r="V8052">
            <v>1</v>
          </cell>
          <cell r="W8052">
            <v>1.04</v>
          </cell>
          <cell r="X8052" t="str">
            <v>HYCITE QUITO</v>
          </cell>
          <cell r="Y8052" t="str">
            <v>FLEX NET CALLE 28 DE JUNIO S/N Y GARCIA MORENO ENTRADA LLANO GRANDE</v>
          </cell>
        </row>
        <row r="8053">
          <cell r="A8053" t="str">
            <v>98719387</v>
          </cell>
          <cell r="B8053">
            <v>478231</v>
          </cell>
          <cell r="C8053" t="str">
            <v>98719387</v>
          </cell>
          <cell r="D8053" t="str">
            <v>HYCITE</v>
          </cell>
          <cell r="E8053" t="str">
            <v>DESPACHO</v>
          </cell>
          <cell r="F8053" t="str">
            <v>NORMAL</v>
          </cell>
          <cell r="G8053" t="str">
            <v>031002004095518</v>
          </cell>
          <cell r="H8053">
            <v>44908</v>
          </cell>
          <cell r="I8053" t="str">
            <v>ENTREGADO</v>
          </cell>
          <cell r="J8053">
            <v>44909</v>
          </cell>
          <cell r="K8053" t="str">
            <v>MARIA GABRIELA VELEZ SUAREZ</v>
          </cell>
          <cell r="L8053" t="str">
            <v>HEROES DE RAQUISMA Y 4TA SUR CASA ESQUINERA DE LOS PISOS COLOR CREMA LA TRONCAL // LA TRONCAL LA TRONCAL 090505 CAA,AR</v>
          </cell>
          <cell r="N8053" t="str">
            <v>0987683293 / 372420883</v>
          </cell>
          <cell r="O8053" t="str">
            <v>0987683293 / 372420883</v>
          </cell>
          <cell r="P8053" t="str">
            <v>030301</v>
          </cell>
          <cell r="Q8053" t="str">
            <v>LA TRONCAL</v>
          </cell>
          <cell r="R8053" t="str">
            <v>CAÑAR</v>
          </cell>
          <cell r="S8053" t="str">
            <v>LA TRONCAL</v>
          </cell>
          <cell r="T8053" t="str">
            <v>TRAMACO</v>
          </cell>
          <cell r="U8053" t="str">
            <v>FLEXNETUIO_PROVINCIA</v>
          </cell>
          <cell r="V8053">
            <v>1</v>
          </cell>
          <cell r="W8053">
            <v>1.2</v>
          </cell>
          <cell r="X8053" t="str">
            <v>HYCITE QUITO</v>
          </cell>
          <cell r="Y8053" t="str">
            <v>FLEX NET CALLE 28 DE JUNIO S/N Y GARCIA MORENO ENTRADA LLANO GRANDE</v>
          </cell>
        </row>
        <row r="8054">
          <cell r="A8054" t="str">
            <v>98719501</v>
          </cell>
          <cell r="B8054">
            <v>478232</v>
          </cell>
          <cell r="C8054" t="str">
            <v>98719501</v>
          </cell>
          <cell r="D8054" t="str">
            <v>HYCITE</v>
          </cell>
          <cell r="E8054" t="str">
            <v>DESPACHO</v>
          </cell>
          <cell r="F8054" t="str">
            <v>NORMAL</v>
          </cell>
          <cell r="G8054" t="str">
            <v>031002004095519</v>
          </cell>
          <cell r="H8054">
            <v>44908</v>
          </cell>
          <cell r="I8054" t="str">
            <v>ENTREGADO</v>
          </cell>
          <cell r="J8054">
            <v>44911</v>
          </cell>
          <cell r="K8054" t="str">
            <v>INGRID LESDEMA</v>
          </cell>
          <cell r="L8054" t="str">
            <v>AV. RIO LOLIA Y CALLE ALOASI LOCAL MUNAR PACHAMAMA SANTO DOMINGO / CHIGUILPE CHIGUILPE 230103 SANTO DOMINGO</v>
          </cell>
          <cell r="M8054" t="str">
            <v/>
          </cell>
          <cell r="N8054" t="str">
            <v>0997876207 / 984950793</v>
          </cell>
          <cell r="O8054" t="str">
            <v>0997876207 / 984950793</v>
          </cell>
          <cell r="P8054" t="str">
            <v>230103</v>
          </cell>
          <cell r="Q8054" t="str">
            <v>SANTO DOMINGO</v>
          </cell>
          <cell r="R8054" t="str">
            <v>SANTO DOMINGO DE LOS TSACHILAS</v>
          </cell>
          <cell r="S8054" t="str">
            <v>SANTO DOMINGO DE LOS COLORADOS</v>
          </cell>
          <cell r="T8054" t="str">
            <v>TRAMACO</v>
          </cell>
          <cell r="U8054" t="str">
            <v>FLEXNETUIO_PROVINCIA</v>
          </cell>
          <cell r="V8054">
            <v>1</v>
          </cell>
          <cell r="W8054">
            <v>10.9</v>
          </cell>
          <cell r="X8054" t="str">
            <v>HYCITE QUITO</v>
          </cell>
          <cell r="Y8054" t="str">
            <v>FLEX NET CALLE 28 DE JUNIO S/N Y GARCIA MORENO ENTRADA LLANO GRANDE</v>
          </cell>
        </row>
        <row r="8055">
          <cell r="A8055" t="str">
            <v>98719503</v>
          </cell>
          <cell r="B8055">
            <v>478233</v>
          </cell>
          <cell r="C8055" t="str">
            <v>98719503</v>
          </cell>
          <cell r="D8055" t="str">
            <v>HYCITE</v>
          </cell>
          <cell r="E8055" t="str">
            <v>DESPACHO</v>
          </cell>
          <cell r="F8055" t="str">
            <v>NORMAL</v>
          </cell>
          <cell r="G8055" t="str">
            <v>TFQ88730</v>
          </cell>
          <cell r="H8055">
            <v>44908</v>
          </cell>
          <cell r="I8055" t="str">
            <v>ENTREGADO</v>
          </cell>
          <cell r="J8055">
            <v>44909</v>
          </cell>
          <cell r="K8055" t="str">
            <v>PAUL QUIMBIULCO</v>
          </cell>
          <cell r="L8055" t="str">
            <v>CESAR ENRIQUE BALSECA Y PS JUAN CORDERO AV ILALO Y ENRIQUE BALCECA GILALO PATI QUITO//VALLE DE LOS CHILLOS LA MERCED 170810 PICHINCHA</v>
          </cell>
          <cell r="M8055" t="str">
            <v/>
          </cell>
          <cell r="N8055" t="str">
            <v>0995420509</v>
          </cell>
          <cell r="O8055" t="str">
            <v>0995420509</v>
          </cell>
          <cell r="P8055" t="str">
            <v>170810</v>
          </cell>
          <cell r="Q8055" t="str">
            <v>QUITO</v>
          </cell>
          <cell r="R8055" t="str">
            <v>PICHINCHA</v>
          </cell>
          <cell r="S8055" t="str">
            <v>LA MERCED - LA FLORESTA - PILLIVARO</v>
          </cell>
          <cell r="T8055" t="str">
            <v>FLEXTRANS UIO</v>
          </cell>
          <cell r="U8055" t="str">
            <v>FLEXNETUIO_PROVINCIA</v>
          </cell>
          <cell r="V8055">
            <v>1</v>
          </cell>
          <cell r="W8055">
            <v>2.1</v>
          </cell>
          <cell r="X8055" t="str">
            <v>HYCITE QUITO</v>
          </cell>
          <cell r="Y8055" t="str">
            <v>FLEX NET CALLE 28 DE JUNIO S/N Y GARCIA MORENO ENTRADA LLANO GRANDE</v>
          </cell>
        </row>
        <row r="8056">
          <cell r="A8056" t="str">
            <v>98720181</v>
          </cell>
          <cell r="B8056">
            <v>478234</v>
          </cell>
          <cell r="C8056" t="str">
            <v>98720181</v>
          </cell>
          <cell r="D8056" t="str">
            <v>HYCITE</v>
          </cell>
          <cell r="E8056" t="str">
            <v>DESPACHO</v>
          </cell>
          <cell r="F8056" t="str">
            <v>NORMAL</v>
          </cell>
          <cell r="G8056" t="str">
            <v>031002004095520</v>
          </cell>
          <cell r="H8056">
            <v>44908</v>
          </cell>
          <cell r="I8056" t="str">
            <v>ENTREGADO</v>
          </cell>
          <cell r="J8056">
            <v>44911</v>
          </cell>
          <cell r="K8056" t="str">
            <v>MAINA ANABEL MORAN CHAGUAY</v>
          </cell>
          <cell r="L8056" t="str">
            <v>CALLE AURORA ESTRADA Y 24 D JUNIO SAN JUAN PUEBLO VIEJO/ SAN JUAN SAN JUAN 120205 LOS RIOS</v>
          </cell>
          <cell r="M8056" t="str">
            <v/>
          </cell>
          <cell r="N8056" t="str">
            <v>0939632317 /</v>
          </cell>
          <cell r="O8056" t="str">
            <v>0939632317 /</v>
          </cell>
          <cell r="P8056" t="str">
            <v>120205</v>
          </cell>
          <cell r="Q8056" t="str">
            <v>PUEBLOVIEJO</v>
          </cell>
          <cell r="R8056" t="str">
            <v>LOS RIOS</v>
          </cell>
          <cell r="S8056" t="str">
            <v>SAN JUAN</v>
          </cell>
          <cell r="T8056" t="str">
            <v>TRAMACO</v>
          </cell>
          <cell r="U8056" t="str">
            <v>FLEXNETUIO_PROVINCIA</v>
          </cell>
          <cell r="V8056">
            <v>1</v>
          </cell>
          <cell r="W8056">
            <v>0</v>
          </cell>
          <cell r="X8056" t="str">
            <v>HYCITE QUITO</v>
          </cell>
          <cell r="Y8056" t="str">
            <v>FLEX NET CALLE 28 DE JUNIO S/N Y GARCIA MORENO ENTRADA LLANO GRANDE</v>
          </cell>
        </row>
        <row r="8057">
          <cell r="A8057" t="str">
            <v>98720274</v>
          </cell>
          <cell r="B8057">
            <v>478235</v>
          </cell>
          <cell r="C8057" t="str">
            <v>98720274</v>
          </cell>
          <cell r="D8057" t="str">
            <v>HYCITE</v>
          </cell>
          <cell r="E8057" t="str">
            <v>DESPACHO</v>
          </cell>
          <cell r="F8057" t="str">
            <v>NORMAL</v>
          </cell>
          <cell r="G8057" t="str">
            <v>031002004095521</v>
          </cell>
          <cell r="H8057">
            <v>44908</v>
          </cell>
          <cell r="I8057" t="str">
            <v>ENTREGADO</v>
          </cell>
          <cell r="J8057">
            <v>44909</v>
          </cell>
          <cell r="K8057" t="str">
            <v>CESAR RUIZ</v>
          </cell>
          <cell r="L8057" t="str">
            <v>JUAN DE VELASCO 8-113 Y 2 DE MARZO CAFETERIA ESENCIA ANTONIO ANTE / SANTA MARIANITA ATUNTAQUI 100216 IMBABURA</v>
          </cell>
          <cell r="M8057" t="str">
            <v/>
          </cell>
          <cell r="N8057" t="str">
            <v>0986973025 / 062907512</v>
          </cell>
          <cell r="O8057" t="str">
            <v>0986973025 / 062907512</v>
          </cell>
          <cell r="P8057" t="str">
            <v>100216</v>
          </cell>
          <cell r="Q8057" t="str">
            <v>ANTONIO ANTE</v>
          </cell>
          <cell r="R8057" t="str">
            <v>IMBABURA</v>
          </cell>
          <cell r="S8057" t="str">
            <v>ATUNTAQUI - CIUDADELA GANGOTENA</v>
          </cell>
          <cell r="T8057" t="str">
            <v>TRAMACO</v>
          </cell>
          <cell r="U8057" t="str">
            <v>FLEXNETUIO_PROVINCIA</v>
          </cell>
          <cell r="V8057">
            <v>1</v>
          </cell>
          <cell r="W8057">
            <v>10.8</v>
          </cell>
          <cell r="X8057" t="str">
            <v>HYCITE QUITO</v>
          </cell>
          <cell r="Y8057" t="str">
            <v>FLEX NET CALLE 28 DE JUNIO S/N Y GARCIA MORENO ENTRADA LLANO GRANDE</v>
          </cell>
        </row>
        <row r="8058">
          <cell r="A8058" t="str">
            <v>98720305</v>
          </cell>
          <cell r="B8058">
            <v>478236</v>
          </cell>
          <cell r="C8058" t="str">
            <v>98720305</v>
          </cell>
          <cell r="D8058" t="str">
            <v>HYCITE</v>
          </cell>
          <cell r="E8058" t="str">
            <v>DESPACHO</v>
          </cell>
          <cell r="F8058" t="str">
            <v>NORMAL</v>
          </cell>
          <cell r="G8058" t="str">
            <v>TF88718</v>
          </cell>
          <cell r="H8058">
            <v>44908</v>
          </cell>
          <cell r="I8058" t="str">
            <v>ENTREGADO</v>
          </cell>
          <cell r="J8058">
            <v>44909</v>
          </cell>
          <cell r="K8058" t="str">
            <v>BELEN ZAMORA</v>
          </cell>
          <cell r="L8058" t="str">
            <v>MZ 33 VL 25 URB LA PERLA AUTOPISTA ETP 3 GUAYAQUIL NORTE TARQUI 090703 GUAYAS</v>
          </cell>
          <cell r="M8058" t="str">
            <v/>
          </cell>
          <cell r="N8058" t="str">
            <v>0997692710</v>
          </cell>
          <cell r="O8058" t="str">
            <v>0997692710</v>
          </cell>
          <cell r="P8058" t="str">
            <v>090703</v>
          </cell>
          <cell r="Q8058" t="str">
            <v>GUAYAQUIL</v>
          </cell>
          <cell r="R8058" t="str">
            <v>GUAYAS</v>
          </cell>
          <cell r="S8058" t="str">
            <v>GUAYAQUIL</v>
          </cell>
          <cell r="T8058" t="str">
            <v>ITSACOURIER</v>
          </cell>
          <cell r="U8058" t="str">
            <v>FLEXNETUIO_GYE</v>
          </cell>
          <cell r="V8058">
            <v>1</v>
          </cell>
          <cell r="W8058">
            <v>9.9</v>
          </cell>
          <cell r="X8058" t="str">
            <v>HYCITE QUITO</v>
          </cell>
          <cell r="Y8058" t="str">
            <v>FLEX NET CALLE 28 DE JUNIO S/N Y GARCIA MORENO ENTRADA LLANO GRANDE</v>
          </cell>
        </row>
        <row r="8059">
          <cell r="A8059" t="str">
            <v>98720439</v>
          </cell>
          <cell r="B8059">
            <v>478237</v>
          </cell>
          <cell r="C8059" t="str">
            <v>98720439</v>
          </cell>
          <cell r="D8059" t="str">
            <v>HYCITE</v>
          </cell>
          <cell r="E8059" t="str">
            <v>DESPACHO</v>
          </cell>
          <cell r="F8059" t="str">
            <v>NORMAL</v>
          </cell>
          <cell r="G8059" t="str">
            <v>TFQ88719</v>
          </cell>
          <cell r="H8059">
            <v>44908</v>
          </cell>
          <cell r="I8059" t="str">
            <v>ENTREGADO</v>
          </cell>
          <cell r="J8059">
            <v>44909</v>
          </cell>
          <cell r="K8059" t="str">
            <v>ANTHONY F CADENA</v>
          </cell>
          <cell r="L8059" t="str">
            <v>RIO COFANES 328 Y DE SEGOVIA AL LADO DE LA GASOLINERA TERPEL  INAQUITO 170513 PICHINCHA</v>
          </cell>
          <cell r="M8059" t="str">
            <v/>
          </cell>
          <cell r="N8059" t="str">
            <v>0978998878 / 992769584</v>
          </cell>
          <cell r="O8059" t="str">
            <v>0978998878 / 992769584</v>
          </cell>
          <cell r="P8059" t="str">
            <v>170513</v>
          </cell>
          <cell r="Q8059" t="str">
            <v>QUITO</v>
          </cell>
          <cell r="R8059" t="str">
            <v>PICHINCHA</v>
          </cell>
          <cell r="S8059" t="str">
            <v>QUITO</v>
          </cell>
          <cell r="T8059" t="str">
            <v>FLEXTRANS UIO</v>
          </cell>
          <cell r="U8059" t="str">
            <v>FLEXNETUIO_LOCAL</v>
          </cell>
          <cell r="V8059">
            <v>1</v>
          </cell>
          <cell r="W8059">
            <v>2.06</v>
          </cell>
          <cell r="X8059" t="str">
            <v>HYCITE QUITO</v>
          </cell>
          <cell r="Y8059" t="str">
            <v>FLEX NET CALLE 28 DE JUNIO S/N Y GARCIA MORENO ENTRADA LLANO GRANDE</v>
          </cell>
        </row>
        <row r="8060">
          <cell r="A8060" t="str">
            <v>98721199</v>
          </cell>
          <cell r="B8060">
            <v>478239</v>
          </cell>
          <cell r="C8060" t="str">
            <v>98721199</v>
          </cell>
          <cell r="D8060" t="str">
            <v>HYCITE</v>
          </cell>
          <cell r="E8060" t="str">
            <v>DESPACHO</v>
          </cell>
          <cell r="F8060" t="str">
            <v>NORMAL</v>
          </cell>
          <cell r="G8060" t="str">
            <v>031002004095522</v>
          </cell>
          <cell r="H8060">
            <v>44908</v>
          </cell>
          <cell r="I8060" t="str">
            <v>ENTREGADO</v>
          </cell>
          <cell r="J8060">
            <v>44909</v>
          </cell>
          <cell r="K8060" t="str">
            <v>CARMEN RUIZ</v>
          </cell>
          <cell r="L8060" t="str">
            <v>URB MANTA TENNIS VILLA #05 VIA A BARBASQUILLO MANTA // UMINA MANTA 130207 MANABI</v>
          </cell>
          <cell r="M8060" t="str">
            <v/>
          </cell>
          <cell r="N8060" t="str">
            <v>0997158865 / 052584536</v>
          </cell>
          <cell r="O8060" t="str">
            <v>0997158865 / 052584536</v>
          </cell>
          <cell r="P8060" t="str">
            <v>130207</v>
          </cell>
          <cell r="Q8060" t="str">
            <v>MANTA</v>
          </cell>
          <cell r="R8060" t="str">
            <v>MANABI</v>
          </cell>
          <cell r="S8060" t="str">
            <v>MANTA</v>
          </cell>
          <cell r="T8060" t="str">
            <v>TRAMACO</v>
          </cell>
          <cell r="U8060" t="str">
            <v>FLEXNETUIO_PROVINCIA</v>
          </cell>
          <cell r="V8060">
            <v>1</v>
          </cell>
          <cell r="W8060">
            <v>7</v>
          </cell>
          <cell r="X8060" t="str">
            <v>HYCITE QUITO</v>
          </cell>
          <cell r="Y8060" t="str">
            <v>FLEX NET CALLE 28 DE JUNIO S/N Y GARCIA MORENO ENTRADA LLANO GRANDE</v>
          </cell>
        </row>
        <row r="8061">
          <cell r="A8061" t="str">
            <v>98721511</v>
          </cell>
          <cell r="B8061">
            <v>478240</v>
          </cell>
          <cell r="C8061" t="str">
            <v>98721511</v>
          </cell>
          <cell r="D8061" t="str">
            <v>HYCITE</v>
          </cell>
          <cell r="E8061" t="str">
            <v>DESPACHO</v>
          </cell>
          <cell r="F8061" t="str">
            <v>NORMAL</v>
          </cell>
          <cell r="G8061" t="str">
            <v>TFQ88721</v>
          </cell>
          <cell r="H8061">
            <v>44908</v>
          </cell>
          <cell r="I8061" t="str">
            <v>ENTREGADO</v>
          </cell>
          <cell r="J8061">
            <v>44909</v>
          </cell>
          <cell r="K8061" t="str">
            <v>PEDRO BUSTAMANTE</v>
          </cell>
          <cell r="L8061" t="str">
            <v>AV JUAN LARREA LT 36 Y TOBAR CASA ESQUINERA FRENTE A LAVADERO RUMINAHUI// SELVA ALEGRE SANGOLQUI 171104 PICHINCHA</v>
          </cell>
          <cell r="N8061" t="str">
            <v>0979915000</v>
          </cell>
          <cell r="O8061" t="str">
            <v>0979915000</v>
          </cell>
          <cell r="P8061" t="str">
            <v>171104</v>
          </cell>
          <cell r="Q8061" t="str">
            <v>RUMIÑAHUI</v>
          </cell>
          <cell r="R8061" t="str">
            <v>PICHINCHA</v>
          </cell>
          <cell r="S8061" t="str">
            <v>SANGOLQUI</v>
          </cell>
          <cell r="T8061" t="str">
            <v>FLEXTRANS UIO</v>
          </cell>
          <cell r="U8061" t="str">
            <v>FLEXNETUIO_LOCAL</v>
          </cell>
          <cell r="V8061">
            <v>3</v>
          </cell>
          <cell r="W8061">
            <v>29</v>
          </cell>
          <cell r="X8061" t="str">
            <v>HYCITE QUITO</v>
          </cell>
          <cell r="Y8061" t="str">
            <v>FLEX NET CALLE 28 DE JUNIO S/N Y GARCIA MORENO ENTRADA LLANO GRANDE</v>
          </cell>
        </row>
        <row r="8062">
          <cell r="A8062" t="str">
            <v>98721710</v>
          </cell>
          <cell r="B8062">
            <v>478241</v>
          </cell>
          <cell r="C8062" t="str">
            <v>98721710</v>
          </cell>
          <cell r="D8062" t="str">
            <v>HYCITE</v>
          </cell>
          <cell r="E8062" t="str">
            <v>DESPACHO</v>
          </cell>
          <cell r="F8062" t="str">
            <v>NORMAL</v>
          </cell>
          <cell r="G8062" t="str">
            <v>031002004095523</v>
          </cell>
          <cell r="H8062">
            <v>44908</v>
          </cell>
          <cell r="I8062" t="str">
            <v>ENTREGADO</v>
          </cell>
          <cell r="J8062">
            <v>44910</v>
          </cell>
          <cell r="K8062" t="str">
            <v>JENNY PALMA</v>
          </cell>
          <cell r="L8062" t="str">
            <v>BARREIRO BAY PASS AL FRENTE UNA LUBRICADORA VICTOR HUGO BABAHOYO//BABAHOYO CLEMENTE BAQUERIZO 120103 LOJA</v>
          </cell>
          <cell r="M8062" t="str">
            <v/>
          </cell>
          <cell r="N8062" t="str">
            <v>0995792712 / 939647078</v>
          </cell>
          <cell r="O8062" t="str">
            <v>0995792712 / 939647078</v>
          </cell>
          <cell r="P8062" t="str">
            <v>120103</v>
          </cell>
          <cell r="Q8062" t="str">
            <v>BABAHOYO</v>
          </cell>
          <cell r="R8062" t="str">
            <v>LOS RIOS</v>
          </cell>
          <cell r="S8062" t="str">
            <v>BABAHOYO</v>
          </cell>
          <cell r="T8062" t="str">
            <v>TRAMACO</v>
          </cell>
          <cell r="U8062" t="str">
            <v>FLEXNETUIO_PROVINCIA</v>
          </cell>
          <cell r="V8062">
            <v>1</v>
          </cell>
          <cell r="W8062">
            <v>3.5</v>
          </cell>
          <cell r="X8062" t="str">
            <v>HYCITE QUITO</v>
          </cell>
          <cell r="Y8062" t="str">
            <v>FLEX NET CALLE 28 DE JUNIO S/N Y GARCIA MORENO ENTRADA LLANO GRANDE</v>
          </cell>
        </row>
        <row r="8063">
          <cell r="A8063" t="str">
            <v>98723057</v>
          </cell>
          <cell r="B8063">
            <v>478242</v>
          </cell>
          <cell r="C8063" t="str">
            <v>98723057</v>
          </cell>
          <cell r="D8063" t="str">
            <v>HYCITE</v>
          </cell>
          <cell r="E8063" t="str">
            <v>DESPACHO</v>
          </cell>
          <cell r="F8063" t="str">
            <v>NORMAL</v>
          </cell>
          <cell r="G8063" t="str">
            <v>031002004095524</v>
          </cell>
          <cell r="H8063">
            <v>44908</v>
          </cell>
          <cell r="I8063" t="str">
            <v>ENTREGADO</v>
          </cell>
          <cell r="J8063">
            <v>44909</v>
          </cell>
          <cell r="K8063" t="str">
            <v>JESSICA MARIA MARQUEZ</v>
          </cell>
          <cell r="L8063" t="str">
            <v>2A MZ 55 SOLAR 6 CL 7MA A 1 CDRA CDLA MALIBU IZQ ESMERALDAS / VUELTA LARGA VUELTA LARGA 080122 ESMERALDAS</v>
          </cell>
          <cell r="M8063" t="str">
            <v/>
          </cell>
          <cell r="N8063" t="str">
            <v>0988378419</v>
          </cell>
          <cell r="O8063" t="str">
            <v>0988378419</v>
          </cell>
          <cell r="P8063" t="str">
            <v>080122</v>
          </cell>
          <cell r="Q8063" t="str">
            <v>ESMERALDAS</v>
          </cell>
          <cell r="R8063" t="str">
            <v>ESMERALDAS</v>
          </cell>
          <cell r="S8063" t="str">
            <v>VUELTA LARGA</v>
          </cell>
          <cell r="T8063" t="str">
            <v>TRAMACO</v>
          </cell>
          <cell r="U8063" t="str">
            <v>FLEXNETUIO_PROVINCIA</v>
          </cell>
          <cell r="V8063">
            <v>1</v>
          </cell>
          <cell r="W8063">
            <v>3.5</v>
          </cell>
          <cell r="X8063" t="str">
            <v>HYCITE QUITO</v>
          </cell>
          <cell r="Y8063" t="str">
            <v>FLEX NET CALLE 28 DE JUNIO S/N Y GARCIA MORENO ENTRADA LLANO GRANDE</v>
          </cell>
        </row>
        <row r="8064">
          <cell r="A8064" t="str">
            <v>98723870</v>
          </cell>
          <cell r="B8064">
            <v>478243</v>
          </cell>
          <cell r="C8064" t="str">
            <v>98723870</v>
          </cell>
          <cell r="D8064" t="str">
            <v>HYCITE</v>
          </cell>
          <cell r="E8064" t="str">
            <v>DESPACHO</v>
          </cell>
          <cell r="F8064" t="str">
            <v>NORMAL</v>
          </cell>
          <cell r="G8064" t="str">
            <v>031002004095525</v>
          </cell>
          <cell r="H8064">
            <v>44908</v>
          </cell>
          <cell r="I8064" t="str">
            <v>ENTREGADO</v>
          </cell>
          <cell r="J8064">
            <v>44909</v>
          </cell>
          <cell r="K8064" t="str">
            <v>ROXY BONE</v>
          </cell>
          <cell r="L8064" t="str">
            <v>CALLE LOJA MZ 1 CASA NAº 10/DE LA CLINICA DEL IESS-OLEMDO Y COLON A 100 METROS ESMERALDAS // SECTOR EL POTOSI 5 DE AGOSTO 080111 ESMERALDAS</v>
          </cell>
          <cell r="M8064" t="str">
            <v/>
          </cell>
          <cell r="N8064" t="str">
            <v>0979718332</v>
          </cell>
          <cell r="O8064" t="str">
            <v>0979718332</v>
          </cell>
          <cell r="P8064" t="str">
            <v>080111</v>
          </cell>
          <cell r="Q8064" t="str">
            <v>ESMERALDAS</v>
          </cell>
          <cell r="R8064" t="str">
            <v>ESMERALDAS</v>
          </cell>
          <cell r="S8064" t="str">
            <v>ESMERALDAS</v>
          </cell>
          <cell r="T8064" t="str">
            <v>TRAMACO</v>
          </cell>
          <cell r="U8064" t="str">
            <v>FLEXNETUIO_PROVINCIA</v>
          </cell>
          <cell r="V8064">
            <v>1</v>
          </cell>
          <cell r="W8064">
            <v>3.5</v>
          </cell>
          <cell r="X8064" t="str">
            <v>HYCITE QUITO</v>
          </cell>
          <cell r="Y8064" t="str">
            <v>FLEX NET CALLE 28 DE JUNIO S/N Y GARCIA MORENO ENTRADA LLANO GRANDE</v>
          </cell>
        </row>
        <row r="8065">
          <cell r="A8065" t="str">
            <v>98724031</v>
          </cell>
          <cell r="B8065">
            <v>478244</v>
          </cell>
          <cell r="C8065" t="str">
            <v>98724031</v>
          </cell>
          <cell r="D8065" t="str">
            <v>HYCITE</v>
          </cell>
          <cell r="E8065" t="str">
            <v>DESPACHO</v>
          </cell>
          <cell r="F8065" t="str">
            <v>NORMAL</v>
          </cell>
          <cell r="G8065" t="str">
            <v>TFQ88722</v>
          </cell>
          <cell r="H8065">
            <v>44908</v>
          </cell>
          <cell r="I8065" t="str">
            <v>ENTREGADO</v>
          </cell>
          <cell r="J8065">
            <v>44910</v>
          </cell>
          <cell r="K8065" t="str">
            <v>ENRIQUE VACAS</v>
          </cell>
          <cell r="L8065" t="str">
            <v>AV GENERAL RUMINAHUI PUENTE 2 CONJ HBT PUERTA DEL SOL 1 A1C QUITO -SURESTE DE QUITO PUENTE 2 170409 PICHINCHA</v>
          </cell>
          <cell r="M8065" t="str">
            <v/>
          </cell>
          <cell r="N8065" t="str">
            <v>0998221533 / 023199241</v>
          </cell>
          <cell r="O8065" t="str">
            <v>0998221533 / 023199241</v>
          </cell>
          <cell r="P8065" t="str">
            <v>170409</v>
          </cell>
          <cell r="Q8065" t="str">
            <v>QUITO</v>
          </cell>
          <cell r="R8065" t="str">
            <v>PICHINCHA</v>
          </cell>
          <cell r="S8065" t="str">
            <v>QUITO</v>
          </cell>
          <cell r="T8065" t="str">
            <v>FLEXTRANS UIO</v>
          </cell>
          <cell r="U8065" t="str">
            <v>FLEXNETUIO_LOCAL</v>
          </cell>
          <cell r="V8065">
            <v>1</v>
          </cell>
          <cell r="W8065">
            <v>7.7</v>
          </cell>
          <cell r="X8065" t="str">
            <v>HYCITE QUITO</v>
          </cell>
          <cell r="Y8065" t="str">
            <v>FLEX NET CALLE 28 DE JUNIO S/N Y GARCIA MORENO ENTRADA LLANO GRANDE</v>
          </cell>
        </row>
        <row r="8066">
          <cell r="A8066" t="str">
            <v>98724481</v>
          </cell>
          <cell r="B8066">
            <v>478245</v>
          </cell>
          <cell r="C8066" t="str">
            <v>98724481</v>
          </cell>
          <cell r="D8066" t="str">
            <v>HYCITE</v>
          </cell>
          <cell r="E8066" t="str">
            <v>DESPACHO</v>
          </cell>
          <cell r="F8066" t="str">
            <v>NORMAL</v>
          </cell>
          <cell r="G8066" t="str">
            <v>031002004095526</v>
          </cell>
          <cell r="H8066">
            <v>44908</v>
          </cell>
          <cell r="I8066" t="str">
            <v>ENTREGADO</v>
          </cell>
          <cell r="J8066">
            <v>44909</v>
          </cell>
          <cell r="K8066" t="str">
            <v>LUIS CENTENO</v>
          </cell>
          <cell r="L8066" t="str">
            <v>PARADA 12 BARRIO MODELO Y SUCRE CS DE 2 PS COLOR BLANCO VIDRIOS NEGROS ESMERALDAS // ESMERALDAS BARTOLOME RUIZ 080107 ESMERALDAS</v>
          </cell>
          <cell r="M8066" t="str">
            <v/>
          </cell>
          <cell r="N8066" t="str">
            <v>0991262155 / 062460318</v>
          </cell>
          <cell r="O8066" t="str">
            <v>0991262155 / 062460318</v>
          </cell>
          <cell r="P8066" t="str">
            <v>080107</v>
          </cell>
          <cell r="Q8066" t="str">
            <v>ESMERALDAS</v>
          </cell>
          <cell r="R8066" t="str">
            <v>ESMERALDAS</v>
          </cell>
          <cell r="S8066" t="str">
            <v>ESMERALDAS</v>
          </cell>
          <cell r="T8066" t="str">
            <v>TRAMACO</v>
          </cell>
          <cell r="U8066" t="str">
            <v>FLEXNETUIO_PROVINCIA</v>
          </cell>
          <cell r="V8066">
            <v>1</v>
          </cell>
          <cell r="W8066">
            <v>6.4</v>
          </cell>
          <cell r="X8066" t="str">
            <v>HYCITE QUITO</v>
          </cell>
          <cell r="Y8066" t="str">
            <v>FLEX NET CALLE 28 DE JUNIO S/N Y GARCIA MORENO ENTRADA LLANO GRANDE</v>
          </cell>
        </row>
        <row r="8067">
          <cell r="A8067" t="str">
            <v>98724630</v>
          </cell>
          <cell r="B8067">
            <v>478246</v>
          </cell>
          <cell r="C8067" t="str">
            <v>98724630</v>
          </cell>
          <cell r="D8067" t="str">
            <v>HYCITE</v>
          </cell>
          <cell r="E8067" t="str">
            <v>DESPACHO</v>
          </cell>
          <cell r="F8067" t="str">
            <v>NORMAL</v>
          </cell>
          <cell r="G8067" t="str">
            <v>031002004095527</v>
          </cell>
          <cell r="H8067">
            <v>44908</v>
          </cell>
          <cell r="I8067" t="str">
            <v>ENTREGADO</v>
          </cell>
          <cell r="J8067">
            <v>44909</v>
          </cell>
          <cell r="K8067" t="str">
            <v>TOMAS CAMPOVERDE</v>
          </cell>
          <cell r="L8067" t="str">
            <v>ALEMANIA Y SUECIA DIAGONAL AL PARQUE DE LA JUVENTUD SHUSHUFINDI // BAº EL REFUGIO SHUSHUFINDI 210401 SUCUMBIOS</v>
          </cell>
          <cell r="M8067" t="str">
            <v/>
          </cell>
          <cell r="N8067" t="str">
            <v>0988848183</v>
          </cell>
          <cell r="O8067" t="str">
            <v>0988848183</v>
          </cell>
          <cell r="P8067" t="str">
            <v>210401</v>
          </cell>
          <cell r="Q8067" t="str">
            <v>SHUSHUFINDI</v>
          </cell>
          <cell r="R8067" t="str">
            <v>SUCUMBIOS</v>
          </cell>
          <cell r="S8067" t="str">
            <v>SHUSHUFINDI - LA VICTORIA</v>
          </cell>
          <cell r="T8067" t="str">
            <v>TRAMACO</v>
          </cell>
          <cell r="U8067" t="str">
            <v>FLEXNETUIO_PROVINCIA</v>
          </cell>
          <cell r="V8067">
            <v>1</v>
          </cell>
          <cell r="W8067">
            <v>2.8</v>
          </cell>
          <cell r="X8067" t="str">
            <v>HYCITE QUITO</v>
          </cell>
          <cell r="Y8067" t="str">
            <v>FLEX NET CALLE 28 DE JUNIO S/N Y GARCIA MORENO ENTRADA LLANO GRANDE</v>
          </cell>
        </row>
        <row r="8068">
          <cell r="A8068" t="str">
            <v>98725829</v>
          </cell>
          <cell r="B8068">
            <v>478247</v>
          </cell>
          <cell r="C8068" t="str">
            <v>98725829</v>
          </cell>
          <cell r="D8068" t="str">
            <v>HYCITE</v>
          </cell>
          <cell r="E8068" t="str">
            <v>DESPACHO</v>
          </cell>
          <cell r="F8068" t="str">
            <v>NORMAL</v>
          </cell>
          <cell r="G8068" t="str">
            <v>TFQ88723</v>
          </cell>
          <cell r="H8068">
            <v>44908</v>
          </cell>
          <cell r="I8068" t="str">
            <v>ENTREGADO</v>
          </cell>
          <cell r="J8068">
            <v>44909</v>
          </cell>
          <cell r="K8068" t="str">
            <v>NELSON ALCIBIADES VELEZ TAPIA</v>
          </cell>
          <cell r="L8068" t="str">
            <v>CL PRINCIPAL LT # 57 Y CL E URB PIEDRA 2 URB CONOCOTO II. FRENTE COLEGIO LA SALLE QUITO CONOCOTO II CONOCOTO 170805 PICHINCHA</v>
          </cell>
          <cell r="N8068" t="str">
            <v>0987864240</v>
          </cell>
          <cell r="O8068" t="str">
            <v>0987864240</v>
          </cell>
          <cell r="P8068" t="str">
            <v>170805</v>
          </cell>
          <cell r="Q8068" t="str">
            <v>QUITO</v>
          </cell>
          <cell r="R8068" t="str">
            <v>PICHINCHA</v>
          </cell>
          <cell r="S8068" t="str">
            <v>CONOCOTO - DEAN BAJO -  -  -  -</v>
          </cell>
          <cell r="T8068" t="str">
            <v>FLEXTRANS UIO</v>
          </cell>
          <cell r="U8068" t="str">
            <v>FLEXNETUIO_LOCAL</v>
          </cell>
          <cell r="V8068">
            <v>1</v>
          </cell>
          <cell r="W8068">
            <v>0.6</v>
          </cell>
          <cell r="X8068" t="str">
            <v>HYCITE QUITO</v>
          </cell>
          <cell r="Y8068" t="str">
            <v>FLEX NET CALLE 28 DE JUNIO S/N Y GARCIA MORENO ENTRADA LLANO GRANDE</v>
          </cell>
        </row>
        <row r="8069">
          <cell r="A8069" t="str">
            <v>98726382</v>
          </cell>
          <cell r="B8069">
            <v>478249</v>
          </cell>
          <cell r="C8069" t="str">
            <v>98726382</v>
          </cell>
          <cell r="D8069" t="str">
            <v>HYCITE</v>
          </cell>
          <cell r="E8069" t="str">
            <v>DESPACHO</v>
          </cell>
          <cell r="F8069" t="str">
            <v>NORMAL</v>
          </cell>
          <cell r="G8069" t="str">
            <v>TFQ88724</v>
          </cell>
          <cell r="H8069">
            <v>44908</v>
          </cell>
          <cell r="I8069" t="str">
            <v>ENTREGADO</v>
          </cell>
          <cell r="J8069">
            <v>44909</v>
          </cell>
          <cell r="K8069" t="str">
            <v>ILIANA CRUZ</v>
          </cell>
          <cell r="L8069" t="str">
            <v>PIMER ALTO PAJE B N48 Y CALLE 3 FRENTE AL SCHOOL CDMADA QUITO/ PRIMER ALTO COCHAPAMBA 170528 PICHINCHA</v>
          </cell>
          <cell r="M8069" t="str">
            <v/>
          </cell>
          <cell r="N8069" t="str">
            <v>0988306307 / 322810299</v>
          </cell>
          <cell r="O8069" t="str">
            <v>0988306307 / 322810299</v>
          </cell>
          <cell r="P8069" t="str">
            <v>170528</v>
          </cell>
          <cell r="Q8069" t="str">
            <v>QUITO</v>
          </cell>
          <cell r="R8069" t="str">
            <v>PICHINCHA</v>
          </cell>
          <cell r="S8069" t="str">
            <v>QUITO</v>
          </cell>
          <cell r="T8069" t="str">
            <v>FLEXTRANS UIO</v>
          </cell>
          <cell r="U8069" t="str">
            <v>FLEXNETUIO_LOCAL</v>
          </cell>
          <cell r="V8069">
            <v>1</v>
          </cell>
          <cell r="W8069">
            <v>0.3</v>
          </cell>
          <cell r="X8069" t="str">
            <v>HYCITE QUITO</v>
          </cell>
          <cell r="Y8069" t="str">
            <v>FLEX NET CALLE 28 DE JUNIO S/N Y GARCIA MORENO ENTRADA LLANO GRANDE</v>
          </cell>
        </row>
        <row r="8070">
          <cell r="A8070" t="str">
            <v>98726930</v>
          </cell>
          <cell r="B8070">
            <v>478250</v>
          </cell>
          <cell r="C8070" t="str">
            <v>98726930</v>
          </cell>
          <cell r="D8070" t="str">
            <v>HYCITE</v>
          </cell>
          <cell r="E8070" t="str">
            <v>DESPACHO</v>
          </cell>
          <cell r="F8070" t="str">
            <v>NORMAL</v>
          </cell>
          <cell r="G8070" t="str">
            <v>031002004095529</v>
          </cell>
          <cell r="H8070">
            <v>44908</v>
          </cell>
          <cell r="I8070" t="str">
            <v>ENTREGADO</v>
          </cell>
          <cell r="J8070">
            <v>44910</v>
          </cell>
          <cell r="K8070" t="str">
            <v>MARTHA YOLANDA GONGORA PARRA</v>
          </cell>
          <cell r="L8070" t="str">
            <v>EUGENIO ESPEJO Y OSWALDO RODRIGUEZ 1203 JUNTO A RADIO AMISTAD, CASA COLOR VERDE GUAYAQUIL NARANJAL 090505 GUAYAS</v>
          </cell>
          <cell r="N8070" t="str">
            <v>0986551050 / 309412241</v>
          </cell>
          <cell r="O8070" t="str">
            <v>0986551050 / 309412241</v>
          </cell>
          <cell r="P8070" t="str">
            <v>091201</v>
          </cell>
          <cell r="Q8070" t="str">
            <v>NARANJAL</v>
          </cell>
          <cell r="R8070" t="str">
            <v>GUAYAS</v>
          </cell>
          <cell r="S8070" t="str">
            <v>NARANJAL</v>
          </cell>
          <cell r="T8070" t="str">
            <v>TRAMACO</v>
          </cell>
          <cell r="U8070" t="str">
            <v>FLEXNETUIO_PROVINCIA</v>
          </cell>
          <cell r="V8070">
            <v>1</v>
          </cell>
          <cell r="W8070">
            <v>0.05</v>
          </cell>
          <cell r="X8070" t="str">
            <v>HYCITE QUITO</v>
          </cell>
          <cell r="Y8070" t="str">
            <v>FLEX NET CALLE 28 DE JUNIO S/N Y GARCIA MORENO ENTRADA LLANO GRANDE</v>
          </cell>
        </row>
        <row r="8071">
          <cell r="A8071" t="str">
            <v>98727358</v>
          </cell>
          <cell r="B8071">
            <v>478251</v>
          </cell>
          <cell r="C8071" t="str">
            <v>98727358</v>
          </cell>
          <cell r="D8071" t="str">
            <v>HYCITE</v>
          </cell>
          <cell r="E8071" t="str">
            <v>DESPACHO</v>
          </cell>
          <cell r="F8071" t="str">
            <v>NORMAL</v>
          </cell>
          <cell r="G8071" t="str">
            <v>031002004095530</v>
          </cell>
          <cell r="H8071">
            <v>44908</v>
          </cell>
          <cell r="I8071" t="str">
            <v>ENTREGADO</v>
          </cell>
          <cell r="J8071">
            <v>44911</v>
          </cell>
          <cell r="K8071" t="str">
            <v>MARY ALBITA VALDIVIESO CELI</v>
          </cell>
          <cell r="L8071" t="str">
            <v>24 DE MAYO Y TRAVERSA ENTRE OLMEDO Y EUGENIO ESPEJO CATAMAYO MARIA AUXILIADORA 110201 LOJA</v>
          </cell>
          <cell r="M8071" t="str">
            <v/>
          </cell>
          <cell r="N8071" t="str">
            <v>0939886972 /</v>
          </cell>
          <cell r="O8071" t="str">
            <v>0939886972 /</v>
          </cell>
          <cell r="P8071" t="str">
            <v>110201</v>
          </cell>
          <cell r="Q8071" t="str">
            <v>CATAMAYO</v>
          </cell>
          <cell r="R8071" t="str">
            <v>LOJA</v>
          </cell>
          <cell r="S8071" t="str">
            <v>CATAMAYO (LA TOMA)</v>
          </cell>
          <cell r="T8071" t="str">
            <v>TRAMACO</v>
          </cell>
          <cell r="U8071" t="str">
            <v>FLEXNETUIO_PROVINCIA</v>
          </cell>
          <cell r="V8071">
            <v>1</v>
          </cell>
          <cell r="W8071">
            <v>3.92</v>
          </cell>
          <cell r="X8071" t="str">
            <v>HYCITE QUITO</v>
          </cell>
          <cell r="Y8071" t="str">
            <v>FLEX NET CALLE 28 DE JUNIO S/N Y GARCIA MORENO ENTRADA LLANO GRANDE</v>
          </cell>
        </row>
        <row r="8072">
          <cell r="A8072" t="str">
            <v>98728746</v>
          </cell>
          <cell r="B8072">
            <v>478252</v>
          </cell>
          <cell r="C8072" t="str">
            <v>98728746</v>
          </cell>
          <cell r="D8072" t="str">
            <v>HYCITE</v>
          </cell>
          <cell r="E8072" t="str">
            <v>DESPACHO</v>
          </cell>
          <cell r="F8072" t="str">
            <v>NORMAL</v>
          </cell>
          <cell r="G8072" t="str">
            <v>TFQ88725</v>
          </cell>
          <cell r="H8072">
            <v>44908</v>
          </cell>
          <cell r="I8072" t="str">
            <v>ENTREGADO</v>
          </cell>
          <cell r="J8072">
            <v>44909</v>
          </cell>
          <cell r="K8072" t="str">
            <v>LUIS GERARDO PASTOR CADENA</v>
          </cell>
          <cell r="L8072" t="str">
            <v>URBANIZACION EL CONDADO CALLE NAº 72-64 ENTRE T1 Y T2 CONDADO QUITO CONDADO 170305 PICHINCHA</v>
          </cell>
          <cell r="M8072" t="str">
            <v/>
          </cell>
          <cell r="N8072" t="str">
            <v>0984893640 /</v>
          </cell>
          <cell r="O8072" t="str">
            <v>0984893640 /</v>
          </cell>
          <cell r="P8072" t="str">
            <v>170305</v>
          </cell>
          <cell r="Q8072" t="str">
            <v>QUITO</v>
          </cell>
          <cell r="R8072" t="str">
            <v>PICHINCHA</v>
          </cell>
          <cell r="S8072" t="str">
            <v>QUITO - URBANIZACION DE LOS ARQUITECTOS - CONJUNTO SAN GREGORIO</v>
          </cell>
          <cell r="T8072" t="str">
            <v>FLEXTRANS UIO</v>
          </cell>
          <cell r="U8072" t="str">
            <v>FLEXNETUIO_LOCAL</v>
          </cell>
          <cell r="V8072">
            <v>1</v>
          </cell>
          <cell r="W8072">
            <v>3.5</v>
          </cell>
          <cell r="X8072" t="str">
            <v>HYCITE QUITO</v>
          </cell>
          <cell r="Y8072" t="str">
            <v>FLEX NET CALLE 28 DE JUNIO S/N Y GARCIA MORENO ENTRADA LLANO GRANDE</v>
          </cell>
        </row>
        <row r="8073">
          <cell r="A8073" t="str">
            <v>98692901</v>
          </cell>
          <cell r="B8073">
            <v>478171</v>
          </cell>
          <cell r="C8073" t="str">
            <v>98692901</v>
          </cell>
          <cell r="D8073" t="str">
            <v>HYCITE</v>
          </cell>
          <cell r="E8073" t="str">
            <v>DESPACHO</v>
          </cell>
          <cell r="F8073" t="str">
            <v>NORMAL</v>
          </cell>
          <cell r="G8073" t="str">
            <v>031002004095486</v>
          </cell>
          <cell r="H8073">
            <v>44908</v>
          </cell>
          <cell r="I8073" t="str">
            <v>ENTREGADO</v>
          </cell>
          <cell r="J8073">
            <v>44915</v>
          </cell>
          <cell r="K8073" t="str">
            <v>MARIA GONZAGA</v>
          </cell>
          <cell r="L8073" t="str">
            <v>CALLE MEXICO ENTRE CHILE Y VENEZO CUDADELA LA ITALIANA SALINAS//SALINAS GENERAL ALBERTO ENRIQUEZ 240206 SANTA ELENA</v>
          </cell>
          <cell r="M8073" t="str">
            <v/>
          </cell>
          <cell r="N8073" t="str">
            <v>0990693078</v>
          </cell>
          <cell r="O8073" t="str">
            <v>0990693078</v>
          </cell>
          <cell r="P8073" t="str">
            <v>240206</v>
          </cell>
          <cell r="Q8073" t="str">
            <v>SALINAS</v>
          </cell>
          <cell r="R8073" t="str">
            <v>SANTA ELENA</v>
          </cell>
          <cell r="S8073" t="str">
            <v>SALINAS</v>
          </cell>
          <cell r="T8073" t="str">
            <v>TRAMACO</v>
          </cell>
          <cell r="U8073" t="str">
            <v>FLEXNETUIO_PROVINCIA</v>
          </cell>
          <cell r="V8073">
            <v>1</v>
          </cell>
          <cell r="W8073">
            <v>9.9</v>
          </cell>
          <cell r="X8073" t="str">
            <v>HYCITE QUITO</v>
          </cell>
          <cell r="Y8073" t="str">
            <v>FLEX NET CALLE 28 DE JUNIO S/N Y GARCIA MORENO ENTRADA LLANO GRANDE</v>
          </cell>
        </row>
        <row r="8074">
          <cell r="A8074" t="str">
            <v>98694296</v>
          </cell>
          <cell r="B8074">
            <v>478172</v>
          </cell>
          <cell r="C8074" t="str">
            <v>98694296</v>
          </cell>
          <cell r="D8074" t="str">
            <v>HYCITE</v>
          </cell>
          <cell r="E8074" t="str">
            <v>DESPACHO</v>
          </cell>
          <cell r="F8074" t="str">
            <v>NORMAL</v>
          </cell>
          <cell r="G8074" t="str">
            <v>031002004095863</v>
          </cell>
          <cell r="H8074">
            <v>44908</v>
          </cell>
          <cell r="I8074" t="str">
            <v>ENTREGADO</v>
          </cell>
          <cell r="J8074">
            <v>44909</v>
          </cell>
          <cell r="K8074" t="str">
            <v>NORA PARRA</v>
          </cell>
          <cell r="L8074" t="str">
            <v>VALLE ALTO KM 21 ETAPA ROMA MZ 928VILLA2 VIA A LA COSTA GUAYAQUIL- VIA LA COSTA CHONGOM 090902 GUAYAS</v>
          </cell>
          <cell r="N8074" t="str">
            <v>0988623792</v>
          </cell>
          <cell r="O8074" t="str">
            <v>0988623792</v>
          </cell>
          <cell r="P8074" t="str">
            <v>090902</v>
          </cell>
          <cell r="Q8074" t="str">
            <v>GUAYAQUIL</v>
          </cell>
          <cell r="R8074" t="str">
            <v>GUAYAS</v>
          </cell>
          <cell r="S8074" t="str">
            <v>GUAYAQUIL</v>
          </cell>
          <cell r="T8074" t="str">
            <v>TRAMACO</v>
          </cell>
          <cell r="U8074" t="str">
            <v>FLEXNETUIO_PROVINCIA</v>
          </cell>
          <cell r="V8074">
            <v>3</v>
          </cell>
          <cell r="W8074">
            <v>27.8</v>
          </cell>
          <cell r="X8074" t="str">
            <v>HYCITE QUITO</v>
          </cell>
          <cell r="Y8074" t="str">
            <v>FLEX NET CALLE 28 DE JUNIO S/N Y GARCIA MORENO ENTRADA LLANO GRANDE</v>
          </cell>
        </row>
        <row r="8075">
          <cell r="A8075" t="str">
            <v>98694425</v>
          </cell>
          <cell r="B8075">
            <v>478173</v>
          </cell>
          <cell r="C8075" t="str">
            <v>98694425</v>
          </cell>
          <cell r="D8075" t="str">
            <v>HYCITE</v>
          </cell>
          <cell r="E8075" t="str">
            <v>DESPACHO</v>
          </cell>
          <cell r="F8075" t="str">
            <v>NORMAL</v>
          </cell>
          <cell r="G8075" t="str">
            <v>TF88689</v>
          </cell>
          <cell r="H8075">
            <v>44908</v>
          </cell>
          <cell r="I8075" t="str">
            <v>ENTREGADO</v>
          </cell>
          <cell r="J8075">
            <v>44914</v>
          </cell>
          <cell r="K8075" t="str">
            <v>MARIA MOLINA</v>
          </cell>
          <cell r="L8075" t="str">
            <v>SAUCES 5 MZ 250 VL 26 ENTR POR FARMACIA EL DOCTORCITO GUAYAQUIL-GUAYAQUIL TARQUI 090507 GUAYAS</v>
          </cell>
          <cell r="M8075" t="str">
            <v/>
          </cell>
          <cell r="N8075" t="str">
            <v>0984285125</v>
          </cell>
          <cell r="O8075" t="str">
            <v>0984285125</v>
          </cell>
          <cell r="P8075" t="str">
            <v>090507</v>
          </cell>
          <cell r="Q8075" t="str">
            <v>GUAYAQUIL</v>
          </cell>
          <cell r="R8075" t="str">
            <v>GUAYAS</v>
          </cell>
          <cell r="S8075" t="str">
            <v>GUAYAQUIL</v>
          </cell>
          <cell r="T8075" t="str">
            <v>ITSACOURIER</v>
          </cell>
          <cell r="U8075" t="str">
            <v>FLEXNETUIO_GYE</v>
          </cell>
          <cell r="V8075">
            <v>1</v>
          </cell>
          <cell r="W8075">
            <v>4</v>
          </cell>
          <cell r="X8075" t="str">
            <v>HYCITE QUITO</v>
          </cell>
          <cell r="Y8075" t="str">
            <v>FLEX NET CALLE 28 DE JUNIO S/N Y GARCIA MORENO ENTRADA LLANO GRANDE</v>
          </cell>
        </row>
        <row r="8076">
          <cell r="A8076" t="str">
            <v>98697270</v>
          </cell>
          <cell r="B8076">
            <v>478174</v>
          </cell>
          <cell r="C8076" t="str">
            <v>98697270</v>
          </cell>
          <cell r="D8076" t="str">
            <v>HYCITE</v>
          </cell>
          <cell r="E8076" t="str">
            <v>DESPACHO</v>
          </cell>
          <cell r="F8076" t="str">
            <v>NORMAL</v>
          </cell>
          <cell r="G8076" t="str">
            <v>TF88690</v>
          </cell>
          <cell r="H8076">
            <v>44908</v>
          </cell>
          <cell r="I8076" t="str">
            <v>ENTREGADO</v>
          </cell>
          <cell r="J8076">
            <v>44909</v>
          </cell>
          <cell r="K8076" t="str">
            <v>ESTEVEN MERCHAN</v>
          </cell>
          <cell r="L8076" t="str">
            <v>COOP LOMAS DE LA FLORIDA MZ-957 VILLA-8 TIENDA CASA 2 PISOS AMARILLO GUAYAQUIL // NORTE TARQUI 090707 GUAYAS</v>
          </cell>
          <cell r="M8076" t="str">
            <v/>
          </cell>
          <cell r="N8076" t="str">
            <v>0980924515</v>
          </cell>
          <cell r="O8076" t="str">
            <v>0980924515</v>
          </cell>
          <cell r="P8076" t="str">
            <v>090707</v>
          </cell>
          <cell r="Q8076" t="str">
            <v>GUAYAQUIL</v>
          </cell>
          <cell r="R8076" t="str">
            <v>GUAYAS</v>
          </cell>
          <cell r="S8076" t="str">
            <v>GUAYAQUIL</v>
          </cell>
          <cell r="T8076" t="str">
            <v>ITSACOURIER</v>
          </cell>
          <cell r="U8076" t="str">
            <v>FLEXNETUIO_GYE</v>
          </cell>
          <cell r="V8076">
            <v>1</v>
          </cell>
          <cell r="W8076">
            <v>2.1</v>
          </cell>
          <cell r="X8076" t="str">
            <v>HYCITE QUITO</v>
          </cell>
          <cell r="Y8076" t="str">
            <v>FLEX NET CALLE 28 DE JUNIO S/N Y GARCIA MORENO ENTRADA LLANO GRANDE</v>
          </cell>
        </row>
        <row r="8077">
          <cell r="A8077" t="str">
            <v>98697298</v>
          </cell>
          <cell r="B8077">
            <v>478175</v>
          </cell>
          <cell r="C8077" t="str">
            <v>98697298</v>
          </cell>
          <cell r="D8077" t="str">
            <v>HYCITE</v>
          </cell>
          <cell r="E8077" t="str">
            <v>DESPACHO</v>
          </cell>
          <cell r="F8077" t="str">
            <v>NORMAL</v>
          </cell>
          <cell r="G8077" t="str">
            <v>TF88691</v>
          </cell>
          <cell r="H8077">
            <v>44908</v>
          </cell>
          <cell r="I8077" t="str">
            <v>ENTREGADO</v>
          </cell>
          <cell r="J8077">
            <v>44909</v>
          </cell>
          <cell r="K8077" t="str">
            <v>MEL QUIMIS</v>
          </cell>
          <cell r="L8077" t="str">
            <v>BASTION POPULAR BLO 2 MZA 827 SOL 40 ANTES DE LLEGAR AL COLEGIO GUAYAQUIL // NORTE TARQUI 090707 GUAYAS</v>
          </cell>
          <cell r="M8077" t="str">
            <v/>
          </cell>
          <cell r="N8077" t="str">
            <v>0986705435 / 991371884</v>
          </cell>
          <cell r="O8077" t="str">
            <v>0986705435 / 991371884</v>
          </cell>
          <cell r="P8077" t="str">
            <v>090707</v>
          </cell>
          <cell r="Q8077" t="str">
            <v>GUAYAQUIL</v>
          </cell>
          <cell r="R8077" t="str">
            <v>GUAYAS</v>
          </cell>
          <cell r="S8077" t="str">
            <v>GUAYAQUIL</v>
          </cell>
          <cell r="T8077" t="str">
            <v>ITSACOURIER</v>
          </cell>
          <cell r="U8077" t="str">
            <v>FLEXNETUIO_GYE</v>
          </cell>
          <cell r="V8077">
            <v>1</v>
          </cell>
          <cell r="W8077">
            <v>9.8000000000000007</v>
          </cell>
          <cell r="X8077" t="str">
            <v>HYCITE QUITO</v>
          </cell>
          <cell r="Y8077" t="str">
            <v>FLEX NET CALLE 28 DE JUNIO S/N Y GARCIA MORENO ENTRADA LLANO GRANDE</v>
          </cell>
        </row>
        <row r="8078">
          <cell r="A8078" t="str">
            <v>98697481</v>
          </cell>
          <cell r="B8078">
            <v>478177</v>
          </cell>
          <cell r="C8078" t="str">
            <v>98697481</v>
          </cell>
          <cell r="D8078" t="str">
            <v>HYCITE</v>
          </cell>
          <cell r="E8078" t="str">
            <v>DESPACHO</v>
          </cell>
          <cell r="F8078" t="str">
            <v>NORMAL</v>
          </cell>
          <cell r="G8078" t="str">
            <v>031002004095488</v>
          </cell>
          <cell r="H8078">
            <v>44908</v>
          </cell>
          <cell r="I8078" t="str">
            <v>ENTREGADO</v>
          </cell>
          <cell r="J8078">
            <v>44911</v>
          </cell>
          <cell r="K8078" t="str">
            <v>NOHELIA ZAMBRANO</v>
          </cell>
          <cell r="L8078" t="str">
            <v>AV SIMON PLATA TORRES Y QUITO COSTEMICOS BELLISIMA LA CONCORDIA LA CONCORDIA 080701 SANTO DOMINGO</v>
          </cell>
          <cell r="N8078" t="str">
            <v>0958746570</v>
          </cell>
          <cell r="O8078" t="str">
            <v>0958746570</v>
          </cell>
          <cell r="P8078" t="str">
            <v>230101</v>
          </cell>
          <cell r="Q8078" t="str">
            <v>SANTO DOMINGO</v>
          </cell>
          <cell r="R8078" t="str">
            <v>SANTO DOMINGO DE LOS TSACHILAS</v>
          </cell>
          <cell r="S8078" t="str">
            <v>SANTO DOMINGO DE LOS COLORADOS</v>
          </cell>
          <cell r="T8078" t="str">
            <v>TRAMACO</v>
          </cell>
          <cell r="U8078" t="str">
            <v>FLEXNETUIO_PROVINCIA</v>
          </cell>
          <cell r="V8078">
            <v>1</v>
          </cell>
          <cell r="W8078">
            <v>13.4</v>
          </cell>
          <cell r="X8078" t="str">
            <v>HYCITE QUITO</v>
          </cell>
          <cell r="Y8078" t="str">
            <v>FLEX NET CALLE 28 DE JUNIO S/N Y GARCIA MORENO ENTRADA LLANO GRANDE</v>
          </cell>
        </row>
        <row r="8079">
          <cell r="A8079" t="str">
            <v>98697487</v>
          </cell>
          <cell r="B8079">
            <v>478178</v>
          </cell>
          <cell r="C8079" t="str">
            <v>98697487</v>
          </cell>
          <cell r="D8079" t="str">
            <v>HYCITE</v>
          </cell>
          <cell r="E8079" t="str">
            <v>DESPACHO</v>
          </cell>
          <cell r="F8079" t="str">
            <v>NORMAL</v>
          </cell>
          <cell r="G8079" t="str">
            <v>TF88693</v>
          </cell>
          <cell r="H8079">
            <v>44908</v>
          </cell>
          <cell r="I8079" t="str">
            <v>ENTREGADO</v>
          </cell>
          <cell r="J8079">
            <v>44909</v>
          </cell>
          <cell r="K8079" t="str">
            <v>CRUZ TUMBACO</v>
          </cell>
          <cell r="L8079" t="str">
            <v>BASTION POPULAR BL 2 MZA 827 SL 40 ECUASAL POR LA GASOLINERA GUAYAQUIL // NORTE TARQUI 090707 GUAYAS</v>
          </cell>
          <cell r="M8079" t="str">
            <v/>
          </cell>
          <cell r="N8079" t="str">
            <v>0939678901 / 982834690</v>
          </cell>
          <cell r="O8079" t="str">
            <v>0939678901 / 982834690</v>
          </cell>
          <cell r="P8079" t="str">
            <v>090707</v>
          </cell>
          <cell r="Q8079" t="str">
            <v>GUAYAQUIL</v>
          </cell>
          <cell r="R8079" t="str">
            <v>GUAYAS</v>
          </cell>
          <cell r="S8079" t="str">
            <v>GUAYAQUIL</v>
          </cell>
          <cell r="T8079" t="str">
            <v>ITSACOURIER</v>
          </cell>
          <cell r="U8079" t="str">
            <v>FLEXNETUIO_GYE</v>
          </cell>
          <cell r="V8079">
            <v>1</v>
          </cell>
          <cell r="W8079">
            <v>9.8000000000000007</v>
          </cell>
          <cell r="X8079" t="str">
            <v>HYCITE QUITO</v>
          </cell>
          <cell r="Y8079" t="str">
            <v>FLEX NET CALLE 28 DE JUNIO S/N Y GARCIA MORENO ENTRADA LLANO GRANDE</v>
          </cell>
        </row>
        <row r="8080">
          <cell r="A8080" t="str">
            <v>98697659</v>
          </cell>
          <cell r="B8080">
            <v>478179</v>
          </cell>
          <cell r="C8080" t="str">
            <v>98697659</v>
          </cell>
          <cell r="D8080" t="str">
            <v>HYCITE</v>
          </cell>
          <cell r="E8080" t="str">
            <v>DESPACHO</v>
          </cell>
          <cell r="F8080" t="str">
            <v>NORMAL</v>
          </cell>
          <cell r="G8080" t="str">
            <v>TFQ88694</v>
          </cell>
          <cell r="H8080">
            <v>44908</v>
          </cell>
          <cell r="I8080" t="str">
            <v>ENTREGADO</v>
          </cell>
          <cell r="J8080">
            <v>44909</v>
          </cell>
          <cell r="K8080" t="str">
            <v>NARCISA J MOREIRA SRA</v>
          </cell>
          <cell r="L8080" t="str">
            <v>VERACRUZ N34 90 Y PEDRO BEDON Y AMERICA   RUMIPAMBA 170508 PICHINCHA</v>
          </cell>
          <cell r="M8080" t="str">
            <v/>
          </cell>
          <cell r="N8080" t="str">
            <v>0993929693 / 342960801</v>
          </cell>
          <cell r="O8080" t="str">
            <v>0993929693 / 342960801</v>
          </cell>
          <cell r="P8080" t="str">
            <v>170508</v>
          </cell>
          <cell r="Q8080" t="str">
            <v>QUITO</v>
          </cell>
          <cell r="R8080" t="str">
            <v>PICHINCHA</v>
          </cell>
          <cell r="S8080" t="str">
            <v>QUITO</v>
          </cell>
          <cell r="T8080" t="str">
            <v>FLEXTRANS UIO</v>
          </cell>
          <cell r="U8080" t="str">
            <v>FLEXNETUIO_LOCAL</v>
          </cell>
          <cell r="V8080">
            <v>1</v>
          </cell>
          <cell r="W8080">
            <v>9.66</v>
          </cell>
          <cell r="X8080" t="str">
            <v>HYCITE QUITO</v>
          </cell>
          <cell r="Y8080" t="str">
            <v>FLEX NET CALLE 28 DE JUNIO S/N Y GARCIA MORENO ENTRADA LLANO GRANDE</v>
          </cell>
        </row>
        <row r="8081">
          <cell r="A8081" t="str">
            <v>98697821</v>
          </cell>
          <cell r="B8081">
            <v>478180</v>
          </cell>
          <cell r="C8081" t="str">
            <v>98697821</v>
          </cell>
          <cell r="D8081" t="str">
            <v>HYCITE</v>
          </cell>
          <cell r="E8081" t="str">
            <v>DESPACHO</v>
          </cell>
          <cell r="F8081" t="str">
            <v>NORMAL</v>
          </cell>
          <cell r="G8081" t="str">
            <v>031002004095489</v>
          </cell>
          <cell r="H8081">
            <v>44908</v>
          </cell>
          <cell r="I8081" t="str">
            <v>ENTREGADO</v>
          </cell>
          <cell r="J8081">
            <v>44910</v>
          </cell>
          <cell r="K8081" t="str">
            <v>CARLOS ALVAREZ</v>
          </cell>
          <cell r="L8081" t="str">
            <v>ROLDOS AGUILERA-JUAN MONTALVO Y SINGAPUR LT 416 MEJIA-SAN FRANCISCO 1 CUTUGLAHUA 171108 PICHINCHA</v>
          </cell>
          <cell r="N8081" t="str">
            <v>0980239177 / 023678667</v>
          </cell>
          <cell r="O8081" t="str">
            <v>0980239177 / 023678667</v>
          </cell>
          <cell r="P8081" t="str">
            <v>171108</v>
          </cell>
          <cell r="Q8081" t="str">
            <v>MEJIA</v>
          </cell>
          <cell r="R8081" t="str">
            <v>PICHINCHA</v>
          </cell>
          <cell r="S8081" t="str">
            <v>SAN FRANCISCO DE CUTUGLAHUA</v>
          </cell>
          <cell r="T8081" t="str">
            <v>TRAMACO</v>
          </cell>
          <cell r="U8081" t="str">
            <v>FLEXNETUIO_PROVINCIA</v>
          </cell>
          <cell r="V8081">
            <v>1</v>
          </cell>
          <cell r="W8081">
            <v>9.3000000000000007</v>
          </cell>
          <cell r="X8081" t="str">
            <v>HYCITE QUITO</v>
          </cell>
          <cell r="Y8081" t="str">
            <v>FLEX NET CALLE 28 DE JUNIO S/N Y GARCIA MORENO ENTRADA LLANO GRANDE</v>
          </cell>
        </row>
        <row r="8082">
          <cell r="A8082" t="str">
            <v>98697841</v>
          </cell>
          <cell r="B8082">
            <v>478181</v>
          </cell>
          <cell r="C8082" t="str">
            <v>98697841</v>
          </cell>
          <cell r="D8082" t="str">
            <v>HYCITE</v>
          </cell>
          <cell r="E8082" t="str">
            <v>DESPACHO</v>
          </cell>
          <cell r="F8082" t="str">
            <v>NORMAL</v>
          </cell>
          <cell r="G8082" t="str">
            <v>TFQ88695</v>
          </cell>
          <cell r="H8082">
            <v>44908</v>
          </cell>
          <cell r="I8082" t="str">
            <v>ENTREGADO</v>
          </cell>
          <cell r="J8082">
            <v>44909</v>
          </cell>
          <cell r="K8082" t="str">
            <v>EDDY PINTO</v>
          </cell>
          <cell r="L8082" t="str">
            <v>EDIFICIO SAN REMO 1MER PISO APTO 1A CARLOS GUERRERO N33-110 QUITO / BELLAVISTA EL BATAN 170516 PICHINCHA</v>
          </cell>
          <cell r="M8082" t="str">
            <v/>
          </cell>
          <cell r="N8082" t="str">
            <v>0958951287</v>
          </cell>
          <cell r="O8082" t="str">
            <v>0958951287</v>
          </cell>
          <cell r="P8082" t="str">
            <v>170516</v>
          </cell>
          <cell r="Q8082" t="str">
            <v>QUITO</v>
          </cell>
          <cell r="R8082" t="str">
            <v>PICHINCHA</v>
          </cell>
          <cell r="S8082" t="str">
            <v>QUITO - COMUNA MIRAFLORES</v>
          </cell>
          <cell r="T8082" t="str">
            <v>FLEXTRANS UIO</v>
          </cell>
          <cell r="U8082" t="str">
            <v>FLEXNETUIO_LOCAL</v>
          </cell>
          <cell r="V8082">
            <v>1</v>
          </cell>
          <cell r="W8082">
            <v>8.1</v>
          </cell>
          <cell r="X8082" t="str">
            <v>HYCITE QUITO</v>
          </cell>
          <cell r="Y8082" t="str">
            <v>FLEX NET CALLE 28 DE JUNIO S/N Y GARCIA MORENO ENTRADA LLANO GRANDE</v>
          </cell>
        </row>
        <row r="8083">
          <cell r="A8083" t="str">
            <v>98698627</v>
          </cell>
          <cell r="B8083">
            <v>478182</v>
          </cell>
          <cell r="C8083" t="str">
            <v>98698627</v>
          </cell>
          <cell r="D8083" t="str">
            <v>HYCITE</v>
          </cell>
          <cell r="E8083" t="str">
            <v>DESPACHO</v>
          </cell>
          <cell r="F8083" t="str">
            <v>NORMAL</v>
          </cell>
          <cell r="G8083" t="str">
            <v>031002004095490</v>
          </cell>
          <cell r="H8083">
            <v>44908</v>
          </cell>
          <cell r="I8083" t="str">
            <v>ENTREGADO</v>
          </cell>
          <cell r="J8083">
            <v>44910</v>
          </cell>
          <cell r="K8083" t="str">
            <v>GLADIS URGILES</v>
          </cell>
          <cell r="L8083" t="str">
            <v>MUNCIPALIDAD RESTAURAN LA BARCA RODRIGO UGARTE DIAGONAL FERRETERI A MACHALA// CENTRO PASAJE 070105 EL ORO</v>
          </cell>
          <cell r="M8083" t="str">
            <v/>
          </cell>
          <cell r="N8083" t="str">
            <v>0997602019</v>
          </cell>
          <cell r="O8083" t="str">
            <v>0997602019</v>
          </cell>
          <cell r="P8083" t="str">
            <v>070105</v>
          </cell>
          <cell r="Q8083" t="str">
            <v>PASAJE</v>
          </cell>
          <cell r="R8083" t="str">
            <v>EL ORO</v>
          </cell>
          <cell r="S8083" t="str">
            <v>PASAJE</v>
          </cell>
          <cell r="T8083" t="str">
            <v>TRAMACO</v>
          </cell>
          <cell r="U8083" t="str">
            <v>FLEXNETUIO_PROVINCIA</v>
          </cell>
          <cell r="V8083">
            <v>1</v>
          </cell>
          <cell r="W8083">
            <v>2.2999999999999998</v>
          </cell>
          <cell r="X8083" t="str">
            <v>HYCITE QUITO</v>
          </cell>
          <cell r="Y8083" t="str">
            <v>FLEX NET CALLE 28 DE JUNIO S/N Y GARCIA MORENO ENTRADA LLANO GRANDE</v>
          </cell>
        </row>
        <row r="8084">
          <cell r="A8084" t="str">
            <v>98703512</v>
          </cell>
          <cell r="B8084">
            <v>478183</v>
          </cell>
          <cell r="C8084" t="str">
            <v>98703512</v>
          </cell>
          <cell r="D8084" t="str">
            <v>HYCITE</v>
          </cell>
          <cell r="E8084" t="str">
            <v>DESPACHO</v>
          </cell>
          <cell r="F8084" t="str">
            <v>NORMAL</v>
          </cell>
          <cell r="G8084" t="str">
            <v>TF88732</v>
          </cell>
          <cell r="H8084">
            <v>44908</v>
          </cell>
          <cell r="I8084" t="str">
            <v>ENTREGADO</v>
          </cell>
          <cell r="J8084">
            <v>44909</v>
          </cell>
          <cell r="K8084" t="str">
            <v>ANDRES SUAREZ</v>
          </cell>
          <cell r="L8084" t="str">
            <v>UNAMBERS ENTRE 49 Y 50 CLG JOAQUIN GALLEGOS LARA GUAYAQUIL- SUR OESTE FREBRES CORDERO 090406 GUAYAS</v>
          </cell>
          <cell r="N8084" t="str">
            <v>0983182478</v>
          </cell>
          <cell r="O8084" t="str">
            <v>0983182478</v>
          </cell>
          <cell r="P8084" t="str">
            <v>090406</v>
          </cell>
          <cell r="Q8084" t="str">
            <v>GUAYAQUIL</v>
          </cell>
          <cell r="R8084" t="str">
            <v>GUAYAS</v>
          </cell>
          <cell r="S8084" t="str">
            <v>GUAYAQUIL</v>
          </cell>
          <cell r="T8084" t="str">
            <v>FLEXTRANS GYE</v>
          </cell>
          <cell r="U8084" t="str">
            <v>FLEXNETUIO_GYE</v>
          </cell>
          <cell r="V8084">
            <v>2</v>
          </cell>
          <cell r="W8084">
            <v>14.5</v>
          </cell>
          <cell r="X8084" t="str">
            <v>HYCITE QUITO</v>
          </cell>
          <cell r="Y8084" t="str">
            <v>FLEX NET CALLE 28 DE JUNIO S/N Y GARCIA MORENO ENTRADA LLANO GRANDE</v>
          </cell>
        </row>
        <row r="8085">
          <cell r="A8085" t="str">
            <v>98703732</v>
          </cell>
          <cell r="B8085">
            <v>478184</v>
          </cell>
          <cell r="C8085" t="str">
            <v>98703732</v>
          </cell>
          <cell r="D8085" t="str">
            <v>HYCITE</v>
          </cell>
          <cell r="E8085" t="str">
            <v>DESPACHO</v>
          </cell>
          <cell r="F8085" t="str">
            <v>NORMAL</v>
          </cell>
          <cell r="G8085" t="str">
            <v>031002004095491</v>
          </cell>
          <cell r="H8085">
            <v>44908</v>
          </cell>
          <cell r="I8085" t="str">
            <v>ENTREGADO</v>
          </cell>
          <cell r="J8085">
            <v>44912</v>
          </cell>
          <cell r="K8085" t="str">
            <v>SOLANDA CARRERA</v>
          </cell>
          <cell r="L8085" t="str">
            <v>CALLE LILIA IRALDA ENTRE O Y B SANTA ROSA / SUR  LA AVANZADA 070604 EL ORO</v>
          </cell>
          <cell r="M8085" t="str">
            <v/>
          </cell>
          <cell r="N8085" t="str">
            <v>0984980792</v>
          </cell>
          <cell r="O8085" t="str">
            <v>0984980792</v>
          </cell>
          <cell r="P8085" t="str">
            <v>070604</v>
          </cell>
          <cell r="Q8085" t="str">
            <v>SANTA ROSA</v>
          </cell>
          <cell r="R8085" t="str">
            <v>EL ORO</v>
          </cell>
          <cell r="S8085" t="str">
            <v>BELLAVISTA - SAN AGUSTIN - LA AVANZADA - SAN ANTONIO - LAGUNA DE CANA - SAN AGUSTIN - SAN VICENTE O</v>
          </cell>
          <cell r="T8085" t="str">
            <v>TRAMACO</v>
          </cell>
          <cell r="U8085" t="str">
            <v>FLEXNETUIO_PROVINCIA</v>
          </cell>
          <cell r="V8085">
            <v>1</v>
          </cell>
          <cell r="W8085">
            <v>8.8000000000000007</v>
          </cell>
          <cell r="X8085" t="str">
            <v>HYCITE QUITO</v>
          </cell>
          <cell r="Y8085" t="str">
            <v>FLEX NET CALLE 28 DE JUNIO S/N Y GARCIA MORENO ENTRADA LLANO GRANDE</v>
          </cell>
        </row>
        <row r="8086">
          <cell r="A8086" t="str">
            <v>98704122</v>
          </cell>
          <cell r="B8086">
            <v>478185</v>
          </cell>
          <cell r="C8086" t="str">
            <v>98704122</v>
          </cell>
          <cell r="D8086" t="str">
            <v>HYCITE</v>
          </cell>
          <cell r="E8086" t="str">
            <v>DESPACHO</v>
          </cell>
          <cell r="F8086" t="str">
            <v>NORMAL</v>
          </cell>
          <cell r="G8086" t="str">
            <v>TFQ88697</v>
          </cell>
          <cell r="H8086">
            <v>44908</v>
          </cell>
          <cell r="I8086" t="str">
            <v>ENTREGADO</v>
          </cell>
          <cell r="J8086">
            <v>44909</v>
          </cell>
          <cell r="K8086" t="str">
            <v>MARIA NACATA</v>
          </cell>
          <cell r="L8086" t="str">
            <v>MANUEL JIJON E7-97 GUACHAVILCA QUITO-CHILLOJIJON AMAGUANA 170809 PICHINCHA</v>
          </cell>
          <cell r="N8086" t="str">
            <v>0987113140 / 023805280</v>
          </cell>
          <cell r="O8086" t="str">
            <v>0987113140 / 023805280</v>
          </cell>
          <cell r="P8086" t="str">
            <v>170809</v>
          </cell>
          <cell r="Q8086" t="str">
            <v>QUITO</v>
          </cell>
          <cell r="R8086" t="str">
            <v>PICHINCHA</v>
          </cell>
          <cell r="S8086" t="str">
            <v>AMAGUANA - URBANIZACION LAS MALVINAS - SANTA ISABEL - COOP. DON ELOY - MIRANDA - VIV. FISCAL CUARTEL</v>
          </cell>
          <cell r="T8086" t="str">
            <v>FLEXTRANS UIO</v>
          </cell>
          <cell r="U8086" t="str">
            <v>FLEXNETUIO_LOCAL</v>
          </cell>
          <cell r="V8086">
            <v>1</v>
          </cell>
          <cell r="W8086">
            <v>6.3</v>
          </cell>
          <cell r="X8086" t="str">
            <v>HYCITE QUITO</v>
          </cell>
          <cell r="Y8086" t="str">
            <v>FLEX NET CALLE 28 DE JUNIO S/N Y GARCIA MORENO ENTRADA LLANO GRANDE</v>
          </cell>
        </row>
        <row r="8087">
          <cell r="A8087" t="str">
            <v>98705341</v>
          </cell>
          <cell r="B8087">
            <v>478186</v>
          </cell>
          <cell r="C8087" t="str">
            <v>98705341</v>
          </cell>
          <cell r="D8087" t="str">
            <v>HYCITE</v>
          </cell>
          <cell r="E8087" t="str">
            <v>DESPACHO</v>
          </cell>
          <cell r="F8087" t="str">
            <v>NORMAL</v>
          </cell>
          <cell r="G8087" t="str">
            <v>TFQ88698</v>
          </cell>
          <cell r="H8087">
            <v>44908</v>
          </cell>
          <cell r="I8087" t="str">
            <v>ENTREGADO</v>
          </cell>
          <cell r="J8087">
            <v>44910</v>
          </cell>
          <cell r="K8087" t="str">
            <v>NORA PEREZ</v>
          </cell>
          <cell r="L8087" t="str">
            <v>PSJ A N49-23 MANUEL VALDIVIEZO FTE A LA IGLS SANTUARIO DEL CISNE QUITO-PINAR ALTO COCHAPAMBA 170528 PICHINCHA</v>
          </cell>
          <cell r="M8087" t="str">
            <v/>
          </cell>
          <cell r="N8087" t="str">
            <v>0987405938 / 022500109</v>
          </cell>
          <cell r="O8087" t="str">
            <v>0987405938 / 022500109</v>
          </cell>
          <cell r="P8087" t="str">
            <v>170528</v>
          </cell>
          <cell r="Q8087" t="str">
            <v>QUITO</v>
          </cell>
          <cell r="R8087" t="str">
            <v>PICHINCHA</v>
          </cell>
          <cell r="S8087" t="str">
            <v>QUITO</v>
          </cell>
          <cell r="T8087" t="str">
            <v>FLEXTRANS UIO</v>
          </cell>
          <cell r="U8087" t="str">
            <v>FLEXNETUIO_LOCAL</v>
          </cell>
          <cell r="V8087">
            <v>1</v>
          </cell>
          <cell r="W8087">
            <v>7.1</v>
          </cell>
          <cell r="X8087" t="str">
            <v>HYCITE QUITO</v>
          </cell>
          <cell r="Y8087" t="str">
            <v>FLEX NET CALLE 28 DE JUNIO S/N Y GARCIA MORENO ENTRADA LLANO GRANDE</v>
          </cell>
        </row>
        <row r="8088">
          <cell r="A8088" t="str">
            <v>98705378</v>
          </cell>
          <cell r="B8088">
            <v>478187</v>
          </cell>
          <cell r="C8088" t="str">
            <v>98705378</v>
          </cell>
          <cell r="D8088" t="str">
            <v>HYCITE</v>
          </cell>
          <cell r="E8088" t="str">
            <v>DESPACHO</v>
          </cell>
          <cell r="F8088" t="str">
            <v>NORMAL</v>
          </cell>
          <cell r="G8088" t="str">
            <v>031002004095492</v>
          </cell>
          <cell r="H8088">
            <v>44908</v>
          </cell>
          <cell r="I8088" t="str">
            <v>ENTREGADO</v>
          </cell>
          <cell r="J8088">
            <v>44910</v>
          </cell>
          <cell r="K8088" t="str">
            <v>JENNY PIEDRA</v>
          </cell>
          <cell r="L8088" t="str">
            <v>24 DE MAYO Y CATACOCHA 215-07 LAS ESCALINATAS DE LA 24 DE MAYO LOJA // PANECILLO SAGRARIO 110108 LOJA</v>
          </cell>
          <cell r="M8088" t="str">
            <v/>
          </cell>
          <cell r="N8088" t="str">
            <v>0997452350</v>
          </cell>
          <cell r="O8088" t="str">
            <v>0997452350</v>
          </cell>
          <cell r="P8088" t="str">
            <v>110108</v>
          </cell>
          <cell r="Q8088" t="str">
            <v>LOJA</v>
          </cell>
          <cell r="R8088" t="str">
            <v>LOJA</v>
          </cell>
          <cell r="S8088" t="str">
            <v>LOJA</v>
          </cell>
          <cell r="T8088" t="str">
            <v>TRAMACO</v>
          </cell>
          <cell r="U8088" t="str">
            <v>FLEXNETUIO_PROVINCIA</v>
          </cell>
          <cell r="V8088">
            <v>1</v>
          </cell>
          <cell r="W8088">
            <v>8.5</v>
          </cell>
          <cell r="X8088" t="str">
            <v>HYCITE QUITO</v>
          </cell>
          <cell r="Y8088" t="str">
            <v>FLEX NET CALLE 28 DE JUNIO S/N Y GARCIA MORENO ENTRADA LLANO GRANDE</v>
          </cell>
        </row>
        <row r="8089">
          <cell r="A8089" t="str">
            <v>98706120</v>
          </cell>
          <cell r="B8089">
            <v>478188</v>
          </cell>
          <cell r="C8089" t="str">
            <v>98706120</v>
          </cell>
          <cell r="D8089" t="str">
            <v>HYCITE</v>
          </cell>
          <cell r="E8089" t="str">
            <v>DESPACHO</v>
          </cell>
          <cell r="F8089" t="str">
            <v>NORMAL</v>
          </cell>
          <cell r="G8089" t="str">
            <v>TF88699</v>
          </cell>
          <cell r="H8089">
            <v>44908</v>
          </cell>
          <cell r="I8089" t="str">
            <v>ENTREGADO</v>
          </cell>
          <cell r="J8089">
            <v>44909</v>
          </cell>
          <cell r="K8089" t="str">
            <v>LUZ GUTIERREZ</v>
          </cell>
          <cell r="L8089" t="str">
            <v>URDENOR 2 MZ 204 VILLA 6 GUAYAQUIL / NORTE  TARQUI 090507 GUAYAS</v>
          </cell>
          <cell r="M8089" t="str">
            <v/>
          </cell>
          <cell r="N8089" t="str">
            <v>0994920124 / 022041554</v>
          </cell>
          <cell r="O8089" t="str">
            <v>0994920124 / 022041554</v>
          </cell>
          <cell r="P8089" t="str">
            <v>090507</v>
          </cell>
          <cell r="Q8089" t="str">
            <v>GUAYAQUIL</v>
          </cell>
          <cell r="R8089" t="str">
            <v>GUAYAS</v>
          </cell>
          <cell r="S8089" t="str">
            <v>GUAYAQUIL</v>
          </cell>
          <cell r="T8089" t="str">
            <v>FLEXTRANS GYE</v>
          </cell>
          <cell r="U8089" t="str">
            <v>FLEXNETUIO_GYE</v>
          </cell>
          <cell r="V8089">
            <v>1</v>
          </cell>
          <cell r="W8089">
            <v>7.1</v>
          </cell>
          <cell r="X8089" t="str">
            <v>HYCITE QUITO</v>
          </cell>
          <cell r="Y8089" t="str">
            <v>FLEX NET CALLE 28 DE JUNIO S/N Y GARCIA MORENO ENTRADA LLANO GRANDE</v>
          </cell>
        </row>
        <row r="8090">
          <cell r="A8090" t="str">
            <v>98706154</v>
          </cell>
          <cell r="B8090">
            <v>478189</v>
          </cell>
          <cell r="C8090" t="str">
            <v>98706154</v>
          </cell>
          <cell r="D8090" t="str">
            <v>HYCITE</v>
          </cell>
          <cell r="E8090" t="str">
            <v>DESPACHO</v>
          </cell>
          <cell r="F8090" t="str">
            <v>NORMAL</v>
          </cell>
          <cell r="G8090" t="str">
            <v>TF88700</v>
          </cell>
          <cell r="H8090">
            <v>44908</v>
          </cell>
          <cell r="I8090" t="str">
            <v>ENTREGADO</v>
          </cell>
          <cell r="J8090">
            <v>44910</v>
          </cell>
          <cell r="K8090" t="str">
            <v>STEVEN PALOMINO</v>
          </cell>
          <cell r="L8090" t="str">
            <v>FORTIN BLOQUE 4 MZ 1416 V 9 6TO PASAJE 56 N-O GUAYAQUIL / FORTIN TARQUI 090803 GUAYAS</v>
          </cell>
          <cell r="M8090" t="str">
            <v/>
          </cell>
          <cell r="N8090" t="str">
            <v>0992198952 / 042193512</v>
          </cell>
          <cell r="O8090" t="str">
            <v>0992198952 / 042193512</v>
          </cell>
          <cell r="P8090" t="str">
            <v>090803</v>
          </cell>
          <cell r="Q8090" t="str">
            <v>GUAYAQUIL</v>
          </cell>
          <cell r="R8090" t="str">
            <v>GUAYAS</v>
          </cell>
          <cell r="S8090" t="str">
            <v>GUAYAQUIL</v>
          </cell>
          <cell r="T8090" t="str">
            <v>FLEXTRANS GYE</v>
          </cell>
          <cell r="U8090" t="str">
            <v>FLEXNETUIO_GYE</v>
          </cell>
          <cell r="V8090">
            <v>1</v>
          </cell>
          <cell r="W8090">
            <v>8.8000000000000007</v>
          </cell>
          <cell r="X8090" t="str">
            <v>HYCITE QUITO</v>
          </cell>
          <cell r="Y8090" t="str">
            <v>FLEX NET CALLE 28 DE JUNIO S/N Y GARCIA MORENO ENTRADA LLANO GRANDE</v>
          </cell>
        </row>
        <row r="8091">
          <cell r="A8091" t="str">
            <v>98706759</v>
          </cell>
          <cell r="B8091">
            <v>478190</v>
          </cell>
          <cell r="C8091" t="str">
            <v>98706759</v>
          </cell>
          <cell r="D8091" t="str">
            <v>HYCITE</v>
          </cell>
          <cell r="E8091" t="str">
            <v>DESPACHO</v>
          </cell>
          <cell r="F8091" t="str">
            <v>NORMAL</v>
          </cell>
          <cell r="G8091" t="str">
            <v>031002004095493</v>
          </cell>
          <cell r="H8091">
            <v>44908</v>
          </cell>
          <cell r="I8091" t="str">
            <v>ENTREGADO</v>
          </cell>
          <cell r="J8091">
            <v>44911</v>
          </cell>
          <cell r="K8091" t="str">
            <v>LUPE LLANGARI</v>
          </cell>
          <cell r="L8091" t="str">
            <v>ROCAFUERTE Y PICHINCHA ATRAS DE ESCUELA 24 DE JULIO SANTA ELENA//SANTA ELENA SANTA ELENA 240103 SANTA ELENA</v>
          </cell>
          <cell r="M8091" t="str">
            <v/>
          </cell>
          <cell r="N8091" t="str">
            <v>0985667292 / 990698960</v>
          </cell>
          <cell r="O8091" t="str">
            <v>0985667292 / 990698960</v>
          </cell>
          <cell r="P8091" t="str">
            <v>240103</v>
          </cell>
          <cell r="Q8091" t="str">
            <v>SANTA ELENA</v>
          </cell>
          <cell r="R8091" t="str">
            <v>SANTA ELENA</v>
          </cell>
          <cell r="S8091" t="str">
            <v>SANTA ELENA</v>
          </cell>
          <cell r="T8091" t="str">
            <v>TRAMACO</v>
          </cell>
          <cell r="U8091" t="str">
            <v>FLEXNETUIO_PROVINCIA</v>
          </cell>
          <cell r="V8091">
            <v>1</v>
          </cell>
          <cell r="W8091">
            <v>12.3</v>
          </cell>
          <cell r="X8091" t="str">
            <v>HYCITE QUITO</v>
          </cell>
          <cell r="Y8091" t="str">
            <v>FLEX NET CALLE 28 DE JUNIO S/N Y GARCIA MORENO ENTRADA LLANO GRANDE</v>
          </cell>
        </row>
        <row r="8092">
          <cell r="A8092" t="str">
            <v>98707542</v>
          </cell>
          <cell r="B8092">
            <v>478191</v>
          </cell>
          <cell r="C8092" t="str">
            <v>98707542</v>
          </cell>
          <cell r="D8092" t="str">
            <v>HYCITE</v>
          </cell>
          <cell r="E8092" t="str">
            <v>DESPACHO</v>
          </cell>
          <cell r="F8092" t="str">
            <v>NORMAL</v>
          </cell>
          <cell r="G8092" t="str">
            <v>031002004095494</v>
          </cell>
          <cell r="H8092">
            <v>44908</v>
          </cell>
          <cell r="I8092" t="str">
            <v>ENTREGADO</v>
          </cell>
          <cell r="J8092">
            <v>44912</v>
          </cell>
          <cell r="K8092" t="str">
            <v>JOHANNA HENRIQUEZ</v>
          </cell>
          <cell r="L8092" t="str">
            <v>"FELIPE BARRIGA Y HECTOR ENCALADA CERCA DEL MERCADO SUR ""ARROZ CON LECHE"" PASAJE / CIUDADELA URDEZA BOLIVAR 070901 EL ORO"</v>
          </cell>
          <cell r="N8092" t="str">
            <v>0980048023</v>
          </cell>
          <cell r="O8092" t="str">
            <v>0980048023</v>
          </cell>
          <cell r="P8092" t="str">
            <v>070101</v>
          </cell>
          <cell r="Q8092" t="str">
            <v>PASAJE</v>
          </cell>
          <cell r="R8092" t="str">
            <v>EL ORO</v>
          </cell>
          <cell r="S8092" t="str">
            <v>PASAJE</v>
          </cell>
          <cell r="T8092" t="str">
            <v>TRAMACO</v>
          </cell>
          <cell r="U8092" t="str">
            <v>FLEXNETUIO_PROVINCIA</v>
          </cell>
          <cell r="V8092">
            <v>1</v>
          </cell>
          <cell r="W8092">
            <v>5.4</v>
          </cell>
          <cell r="X8092" t="str">
            <v>HYCITE QUITO</v>
          </cell>
          <cell r="Y8092" t="str">
            <v>FLEX NET CALLE 28 DE JUNIO S/N Y GARCIA MORENO ENTRADA LLANO GRANDE</v>
          </cell>
        </row>
        <row r="8093">
          <cell r="A8093" t="str">
            <v>98707682</v>
          </cell>
          <cell r="B8093">
            <v>478192</v>
          </cell>
          <cell r="C8093" t="str">
            <v>98707682</v>
          </cell>
          <cell r="D8093" t="str">
            <v>HYCITE</v>
          </cell>
          <cell r="E8093" t="str">
            <v>DESPACHO</v>
          </cell>
          <cell r="F8093" t="str">
            <v>NORMAL</v>
          </cell>
          <cell r="G8093" t="str">
            <v>031002004095495</v>
          </cell>
          <cell r="H8093">
            <v>44908</v>
          </cell>
          <cell r="I8093" t="str">
            <v>ENTREGADO</v>
          </cell>
          <cell r="J8093">
            <v>44909</v>
          </cell>
          <cell r="K8093" t="str">
            <v>JUANA GRANIZO</v>
          </cell>
          <cell r="L8093" t="str">
            <v>ROCAFUERTE Y 9 DE OCTUBRE FRENTE A LA CASA JORTILLA PORTOVIEJO // PORTOVIEJO PORTOVIEJO 130104 MANABI</v>
          </cell>
          <cell r="M8093" t="str">
            <v/>
          </cell>
          <cell r="N8093" t="str">
            <v>0988969273 / 985969273</v>
          </cell>
          <cell r="O8093" t="str">
            <v>0988969273 / 985969273</v>
          </cell>
          <cell r="P8093" t="str">
            <v>130104</v>
          </cell>
          <cell r="Q8093" t="str">
            <v>PORTOVIEJO</v>
          </cell>
          <cell r="R8093" t="str">
            <v>MANABI</v>
          </cell>
          <cell r="S8093" t="str">
            <v>PORTOVIEJO</v>
          </cell>
          <cell r="T8093" t="str">
            <v>TRAMACO</v>
          </cell>
          <cell r="U8093" t="str">
            <v>FLEXNETUIO_PROVINCIA</v>
          </cell>
          <cell r="V8093">
            <v>1</v>
          </cell>
          <cell r="W8093">
            <v>7</v>
          </cell>
          <cell r="X8093" t="str">
            <v>HYCITE QUITO</v>
          </cell>
          <cell r="Y8093" t="str">
            <v>FLEX NET CALLE 28 DE JUNIO S/N Y GARCIA MORENO ENTRADA LLANO GRANDE</v>
          </cell>
        </row>
        <row r="8094">
          <cell r="A8094" t="str">
            <v>98709340</v>
          </cell>
          <cell r="B8094">
            <v>478193</v>
          </cell>
          <cell r="C8094" t="str">
            <v>98709340</v>
          </cell>
          <cell r="D8094" t="str">
            <v>HYCITE</v>
          </cell>
          <cell r="E8094" t="str">
            <v>DESPACHO</v>
          </cell>
          <cell r="F8094" t="str">
            <v>NORMAL</v>
          </cell>
          <cell r="G8094" t="str">
            <v>TFQ88701</v>
          </cell>
          <cell r="H8094">
            <v>44908</v>
          </cell>
          <cell r="I8094" t="str">
            <v>ENTREGADO</v>
          </cell>
          <cell r="J8094">
            <v>44909</v>
          </cell>
          <cell r="K8094" t="str">
            <v>ROSARIO MEJIA</v>
          </cell>
          <cell r="L8094" t="str">
            <v>CALLE A NA° 110 CASA 3 URB SANTA INES 1 QUITO // NORTE DE QUITO CUMBAYA 170902 PICHINCHA</v>
          </cell>
          <cell r="N8094" t="str">
            <v>0980206101</v>
          </cell>
          <cell r="O8094" t="str">
            <v>0980206101</v>
          </cell>
          <cell r="P8094" t="str">
            <v>170902</v>
          </cell>
          <cell r="Q8094" t="str">
            <v>QUITO</v>
          </cell>
          <cell r="R8094" t="str">
            <v>PICHINCHA</v>
          </cell>
          <cell r="S8094" t="str">
            <v>TUMBACO</v>
          </cell>
          <cell r="T8094" t="str">
            <v>FLEXTRANS UIO</v>
          </cell>
          <cell r="U8094" t="str">
            <v>FLEXNETUIO_LOCAL</v>
          </cell>
          <cell r="V8094">
            <v>1</v>
          </cell>
          <cell r="W8094">
            <v>7.9</v>
          </cell>
          <cell r="X8094" t="str">
            <v>HYCITE QUITO</v>
          </cell>
          <cell r="Y8094" t="str">
            <v>FLEX NET CALLE 28 DE JUNIO S/N Y GARCIA MORENO ENTRADA LLANO GRANDE</v>
          </cell>
        </row>
        <row r="8095">
          <cell r="A8095" t="str">
            <v>98709729</v>
          </cell>
          <cell r="B8095">
            <v>478194</v>
          </cell>
          <cell r="C8095" t="str">
            <v>98709729</v>
          </cell>
          <cell r="D8095" t="str">
            <v>HYCITE</v>
          </cell>
          <cell r="E8095" t="str">
            <v>DESPACHO</v>
          </cell>
          <cell r="F8095" t="str">
            <v>NORMAL</v>
          </cell>
          <cell r="G8095" t="str">
            <v>TFQ88702</v>
          </cell>
          <cell r="H8095">
            <v>44908</v>
          </cell>
          <cell r="I8095" t="str">
            <v>ENTREGADO</v>
          </cell>
          <cell r="J8095">
            <v>44911</v>
          </cell>
          <cell r="K8095" t="str">
            <v>SEGUNDO QUISPE</v>
          </cell>
          <cell r="L8095" t="str">
            <v>PSJE S40F LT 2886 Y CALLE ERNESTO ALBAN EN LA ESQUINA CANCHA DE BASQUET QUITO//CDLA IBARRA LA ECUATORIANA 170707 PICHINCHA</v>
          </cell>
          <cell r="M8095" t="str">
            <v/>
          </cell>
          <cell r="N8095" t="str">
            <v>0997773364</v>
          </cell>
          <cell r="O8095" t="str">
            <v>0997773364</v>
          </cell>
          <cell r="P8095" t="str">
            <v>170707</v>
          </cell>
          <cell r="Q8095" t="str">
            <v>QUITO</v>
          </cell>
          <cell r="R8095" t="str">
            <v>PICHINCHA</v>
          </cell>
          <cell r="S8095" t="str">
            <v>QUITO</v>
          </cell>
          <cell r="T8095" t="str">
            <v>FLEXTRANS UIO</v>
          </cell>
          <cell r="U8095" t="str">
            <v>FLEXNETUIO_LOCAL</v>
          </cell>
          <cell r="V8095">
            <v>1</v>
          </cell>
          <cell r="W8095">
            <v>4</v>
          </cell>
          <cell r="X8095" t="str">
            <v>HYCITE QUITO</v>
          </cell>
          <cell r="Y8095" t="str">
            <v>FLEX NET CALLE 28 DE JUNIO S/N Y GARCIA MORENO ENTRADA LLANO GRANDE</v>
          </cell>
        </row>
        <row r="8096">
          <cell r="A8096" t="str">
            <v>98709952</v>
          </cell>
          <cell r="B8096">
            <v>478195</v>
          </cell>
          <cell r="C8096" t="str">
            <v>98709952</v>
          </cell>
          <cell r="D8096" t="str">
            <v>HYCITE</v>
          </cell>
          <cell r="E8096" t="str">
            <v>DESPACHO</v>
          </cell>
          <cell r="F8096" t="str">
            <v>NORMAL</v>
          </cell>
          <cell r="G8096" t="str">
            <v>TFQ88703</v>
          </cell>
          <cell r="H8096">
            <v>44908</v>
          </cell>
          <cell r="I8096" t="str">
            <v>ENTREGADO</v>
          </cell>
          <cell r="J8096">
            <v>44909</v>
          </cell>
          <cell r="K8096" t="str">
            <v>GLORIA CARRANCO</v>
          </cell>
          <cell r="L8096" t="str">
            <v>MULTIFAMILIARES TURUBOMBO BAJO BLOQUE EUGENIO ESPEJO NO 46 BOMBON Y TERICATE QUITO//QUITO SALADA 170606 PICHINCHA</v>
          </cell>
          <cell r="M8096" t="str">
            <v/>
          </cell>
          <cell r="N8096" t="str">
            <v>0987981223</v>
          </cell>
          <cell r="O8096" t="str">
            <v>0987981223</v>
          </cell>
          <cell r="P8096" t="str">
            <v>170606</v>
          </cell>
          <cell r="Q8096" t="str">
            <v>QUITO</v>
          </cell>
          <cell r="R8096" t="str">
            <v>PICHINCHA</v>
          </cell>
          <cell r="S8096" t="str">
            <v>QUITO</v>
          </cell>
          <cell r="T8096" t="str">
            <v>FLEXTRANS UIO</v>
          </cell>
          <cell r="U8096" t="str">
            <v>FLEXNETUIO_LOCAL</v>
          </cell>
          <cell r="V8096">
            <v>1</v>
          </cell>
          <cell r="W8096">
            <v>2.1</v>
          </cell>
          <cell r="X8096" t="str">
            <v>HYCITE QUITO</v>
          </cell>
          <cell r="Y8096" t="str">
            <v>FLEX NET CALLE 28 DE JUNIO S/N Y GARCIA MORENO ENTRADA LLANO GRANDE</v>
          </cell>
        </row>
        <row r="8097">
          <cell r="A8097" t="str">
            <v>98710464</v>
          </cell>
          <cell r="B8097">
            <v>478196</v>
          </cell>
          <cell r="C8097" t="str">
            <v>98710464</v>
          </cell>
          <cell r="D8097" t="str">
            <v>HYCITE</v>
          </cell>
          <cell r="E8097" t="str">
            <v>DESPACHO</v>
          </cell>
          <cell r="F8097" t="str">
            <v>NORMAL</v>
          </cell>
          <cell r="G8097" t="str">
            <v>031002004095496</v>
          </cell>
          <cell r="H8097">
            <v>44908</v>
          </cell>
          <cell r="I8097" t="str">
            <v>ENTREGADO</v>
          </cell>
          <cell r="J8097">
            <v>44911</v>
          </cell>
          <cell r="K8097" t="str">
            <v>KEVIN YEPEZ</v>
          </cell>
          <cell r="L8097" t="str">
            <v>BARRIO LIBERTAD CALLE 194 AV 12 LUBRICADORA YEPEZ LA LIBERTAD// LA LIBERTAD LA LIBERTAD 240203 SANTA ELENA</v>
          </cell>
          <cell r="M8097" t="str">
            <v/>
          </cell>
          <cell r="N8097" t="str">
            <v>0969540407</v>
          </cell>
          <cell r="O8097" t="str">
            <v>0969540407</v>
          </cell>
          <cell r="P8097" t="str">
            <v>240203</v>
          </cell>
          <cell r="Q8097" t="str">
            <v>LA LIBERTAD</v>
          </cell>
          <cell r="R8097" t="str">
            <v>SANTA ELENA</v>
          </cell>
          <cell r="S8097" t="str">
            <v>LA LIBERTAD</v>
          </cell>
          <cell r="T8097" t="str">
            <v>TRAMACO</v>
          </cell>
          <cell r="U8097" t="str">
            <v>FLEXNETUIO_PROVINCIA</v>
          </cell>
          <cell r="V8097">
            <v>1</v>
          </cell>
          <cell r="W8097">
            <v>8.8000000000000007</v>
          </cell>
          <cell r="X8097" t="str">
            <v>HYCITE QUITO</v>
          </cell>
          <cell r="Y8097" t="str">
            <v>FLEX NET CALLE 28 DE JUNIO S/N Y GARCIA MORENO ENTRADA LLANO GRANDE</v>
          </cell>
        </row>
        <row r="8098">
          <cell r="A8098" t="str">
            <v>98710833</v>
          </cell>
          <cell r="B8098">
            <v>478197</v>
          </cell>
          <cell r="C8098" t="str">
            <v>98710833</v>
          </cell>
          <cell r="D8098" t="str">
            <v>HYCITE</v>
          </cell>
          <cell r="E8098" t="str">
            <v>DESPACHO</v>
          </cell>
          <cell r="F8098" t="str">
            <v>NORMAL</v>
          </cell>
          <cell r="G8098" t="str">
            <v>TF88704</v>
          </cell>
          <cell r="H8098">
            <v>44908</v>
          </cell>
          <cell r="I8098" t="str">
            <v>ENTREGADO</v>
          </cell>
          <cell r="J8098">
            <v>44909</v>
          </cell>
          <cell r="K8098" t="str">
            <v>FABIAN PROANO</v>
          </cell>
          <cell r="L8098" t="str">
            <v>CDLA FRANCISCO DE ORELLANA MZ C VL 35 AV FRANCISCO DE ORELLANA GUAYAQUIL-CDLA FCO DE ORELLANA TARQUI 090505 GUAYAS</v>
          </cell>
          <cell r="M8098" t="str">
            <v/>
          </cell>
          <cell r="N8098" t="str">
            <v>0963115827 / 993607501</v>
          </cell>
          <cell r="O8098" t="str">
            <v>0963115827 / 993607501</v>
          </cell>
          <cell r="P8098" t="str">
            <v>090505</v>
          </cell>
          <cell r="Q8098" t="str">
            <v>GUAYAQUIL</v>
          </cell>
          <cell r="R8098" t="str">
            <v>GUAYAS</v>
          </cell>
          <cell r="S8098" t="str">
            <v>GUAYAQUIL</v>
          </cell>
          <cell r="T8098" t="str">
            <v>ITSACOURIER</v>
          </cell>
          <cell r="U8098" t="str">
            <v>FLEXNETUIO_GYE</v>
          </cell>
          <cell r="V8098">
            <v>1</v>
          </cell>
          <cell r="W8098">
            <v>5</v>
          </cell>
          <cell r="X8098" t="str">
            <v>HYCITE QUITO</v>
          </cell>
          <cell r="Y8098" t="str">
            <v>FLEX NET CALLE 28 DE JUNIO S/N Y GARCIA MORENO ENTRADA LLANO GRANDE</v>
          </cell>
        </row>
        <row r="8099">
          <cell r="A8099" t="str">
            <v>98711064</v>
          </cell>
          <cell r="B8099">
            <v>478198</v>
          </cell>
          <cell r="C8099" t="str">
            <v>98711064</v>
          </cell>
          <cell r="D8099" t="str">
            <v>HYCITE</v>
          </cell>
          <cell r="E8099" t="str">
            <v>DESPACHO</v>
          </cell>
          <cell r="F8099" t="str">
            <v>NORMAL</v>
          </cell>
          <cell r="G8099" t="str">
            <v>TFQ88705</v>
          </cell>
          <cell r="H8099">
            <v>44908</v>
          </cell>
          <cell r="I8099" t="str">
            <v>ENTREGADO</v>
          </cell>
          <cell r="J8099">
            <v>44911</v>
          </cell>
          <cell r="K8099" t="str">
            <v>MERCEDES CASTILLO</v>
          </cell>
          <cell r="L8099" t="str">
            <v>ISLA SANTA ISABELA N 44 640 Y 6 DE DICIEMBRE EDIF ROCA 6TO PISO QUITO//EL INCA SAN ISIDRO DEL INCA 170502 PICHINCHA</v>
          </cell>
          <cell r="M8099" t="str">
            <v/>
          </cell>
          <cell r="N8099" t="str">
            <v>0967743223 / 986900929</v>
          </cell>
          <cell r="O8099" t="str">
            <v>0967743223 / 986900929</v>
          </cell>
          <cell r="P8099" t="str">
            <v>170502</v>
          </cell>
          <cell r="Q8099" t="str">
            <v>QUITO</v>
          </cell>
          <cell r="R8099" t="str">
            <v>PICHINCHA</v>
          </cell>
          <cell r="S8099" t="str">
            <v>QUITO</v>
          </cell>
          <cell r="T8099" t="str">
            <v>FLEXTRANS UIO</v>
          </cell>
          <cell r="U8099" t="str">
            <v>FLEXNETUIO_LOCAL</v>
          </cell>
          <cell r="V8099">
            <v>1</v>
          </cell>
          <cell r="W8099">
            <v>10.9</v>
          </cell>
          <cell r="X8099" t="str">
            <v>HYCITE QUITO</v>
          </cell>
          <cell r="Y8099" t="str">
            <v>FLEX NET CALLE 28 DE JUNIO S/N Y GARCIA MORENO ENTRADA LLANO GRANDE</v>
          </cell>
        </row>
        <row r="8100">
          <cell r="A8100" t="str">
            <v>98711110</v>
          </cell>
          <cell r="B8100">
            <v>478199</v>
          </cell>
          <cell r="C8100" t="str">
            <v>98711110</v>
          </cell>
          <cell r="D8100" t="str">
            <v>HYCITE</v>
          </cell>
          <cell r="E8100" t="str">
            <v>DESPACHO</v>
          </cell>
          <cell r="F8100" t="str">
            <v>NORMAL</v>
          </cell>
          <cell r="G8100" t="str">
            <v>031002004095497</v>
          </cell>
          <cell r="H8100">
            <v>44908</v>
          </cell>
          <cell r="I8100" t="str">
            <v>ENTREGADO</v>
          </cell>
          <cell r="J8100">
            <v>44909</v>
          </cell>
          <cell r="K8100" t="str">
            <v>ALCIDES CHUVA</v>
          </cell>
          <cell r="L8100" t="str">
            <v>OCTAVIO LOPEZ Y FRANCISCO FLOR CLIMA ES RIVADENEIRA CASA DE 1 PISO MACAS / JARDIN DEL UPANO MACAS 140101 MORONA-SANTIAGO</v>
          </cell>
          <cell r="M8100" t="str">
            <v/>
          </cell>
          <cell r="N8100" t="str">
            <v>0999429885</v>
          </cell>
          <cell r="O8100" t="str">
            <v>0999429885</v>
          </cell>
          <cell r="P8100" t="str">
            <v>140101</v>
          </cell>
          <cell r="Q8100" t="str">
            <v>MORONA</v>
          </cell>
          <cell r="R8100" t="str">
            <v>MORONA SANTIAGO</v>
          </cell>
          <cell r="S8100" t="str">
            <v>MACAS</v>
          </cell>
          <cell r="T8100" t="str">
            <v>TRAMACO</v>
          </cell>
          <cell r="U8100" t="str">
            <v>FLEXNETUIO_PROVINCIA</v>
          </cell>
          <cell r="V8100">
            <v>1</v>
          </cell>
          <cell r="W8100">
            <v>7.1</v>
          </cell>
          <cell r="X8100" t="str">
            <v>HYCITE QUITO</v>
          </cell>
          <cell r="Y8100" t="str">
            <v>FLEX NET CALLE 28 DE JUNIO S/N Y GARCIA MORENO ENTRADA LLANO GRANDE</v>
          </cell>
        </row>
        <row r="8101">
          <cell r="A8101" t="str">
            <v>98711134</v>
          </cell>
          <cell r="B8101">
            <v>478200</v>
          </cell>
          <cell r="C8101" t="str">
            <v>98711134</v>
          </cell>
          <cell r="D8101" t="str">
            <v>HYCITE</v>
          </cell>
          <cell r="E8101" t="str">
            <v>DESPACHO</v>
          </cell>
          <cell r="F8101" t="str">
            <v>NORMAL</v>
          </cell>
          <cell r="G8101" t="str">
            <v>031002004095498</v>
          </cell>
          <cell r="H8101">
            <v>44908</v>
          </cell>
          <cell r="I8101" t="str">
            <v>ENTREGADO</v>
          </cell>
          <cell r="J8101">
            <v>44909</v>
          </cell>
          <cell r="K8101" t="str">
            <v>NARCISA CASTILLO</v>
          </cell>
          <cell r="L8101" t="str">
            <v>AV ATAHUALPA Y NEY PILLAHUAZO EDF 2Aº PISO AMBATO-ALBORADA HUACHI CHICO 180204 TUNGURAHUA</v>
          </cell>
          <cell r="M8101" t="str">
            <v/>
          </cell>
          <cell r="N8101" t="str">
            <v>0999616903</v>
          </cell>
          <cell r="O8101" t="str">
            <v>0999616903</v>
          </cell>
          <cell r="P8101" t="str">
            <v>180204</v>
          </cell>
          <cell r="Q8101" t="str">
            <v>AMBATO</v>
          </cell>
          <cell r="R8101" t="str">
            <v>TUNGURAHUA</v>
          </cell>
          <cell r="S8101" t="str">
            <v>AMBATO</v>
          </cell>
          <cell r="T8101" t="str">
            <v>TRAMACO</v>
          </cell>
          <cell r="U8101" t="str">
            <v>FLEXNETUIO_PROVINCIA</v>
          </cell>
          <cell r="V8101">
            <v>1</v>
          </cell>
          <cell r="W8101">
            <v>9.6999999999999993</v>
          </cell>
          <cell r="X8101" t="str">
            <v>HYCITE QUITO</v>
          </cell>
          <cell r="Y8101" t="str">
            <v>FLEX NET CALLE 28 DE JUNIO S/N Y GARCIA MORENO ENTRADA LLANO GRANDE</v>
          </cell>
        </row>
        <row r="8102">
          <cell r="A8102" t="str">
            <v>98711283</v>
          </cell>
          <cell r="B8102">
            <v>478201</v>
          </cell>
          <cell r="C8102" t="str">
            <v>98711283</v>
          </cell>
          <cell r="D8102" t="str">
            <v>HYCITE</v>
          </cell>
          <cell r="E8102" t="str">
            <v>DESPACHO</v>
          </cell>
          <cell r="F8102" t="str">
            <v>NORMAL</v>
          </cell>
          <cell r="G8102" t="str">
            <v>TF88733</v>
          </cell>
          <cell r="H8102">
            <v>44908</v>
          </cell>
          <cell r="I8102" t="str">
            <v>ENTREGADO</v>
          </cell>
          <cell r="J8102">
            <v>44909</v>
          </cell>
          <cell r="K8102" t="str">
            <v>JESSENIA CRISTOBAL</v>
          </cell>
          <cell r="L8102" t="str">
            <v>MZ 4060 SOLAR 09 COPP AHORA LE TOCA AL PUEBLO GUAYAQUIL//GUASMO OESTE XIMENA 090204 GUAYAS</v>
          </cell>
          <cell r="N8102" t="str">
            <v>0989901313 / 991598913</v>
          </cell>
          <cell r="O8102" t="str">
            <v>0989901313 / 991598913</v>
          </cell>
          <cell r="P8102" t="str">
            <v>090204</v>
          </cell>
          <cell r="Q8102" t="str">
            <v>GUAYAQUIL</v>
          </cell>
          <cell r="R8102" t="str">
            <v>GUAYAS</v>
          </cell>
          <cell r="S8102" t="str">
            <v>GUAYAQUIL</v>
          </cell>
          <cell r="T8102" t="str">
            <v>FLEXTRANS GYE</v>
          </cell>
          <cell r="U8102" t="str">
            <v>FLEXNETUIO_GYE</v>
          </cell>
          <cell r="V8102">
            <v>2</v>
          </cell>
          <cell r="W8102">
            <v>17.2</v>
          </cell>
          <cell r="X8102" t="str">
            <v>HYCITE QUITO</v>
          </cell>
          <cell r="Y8102" t="str">
            <v>FLEX NET CALLE 28 DE JUNIO S/N Y GARCIA MORENO ENTRADA LLANO GRANDE</v>
          </cell>
        </row>
        <row r="8103">
          <cell r="A8103" t="str">
            <v>98711284</v>
          </cell>
          <cell r="B8103">
            <v>478202</v>
          </cell>
          <cell r="C8103" t="str">
            <v>98711284</v>
          </cell>
          <cell r="D8103" t="str">
            <v>HYCITE</v>
          </cell>
          <cell r="E8103" t="str">
            <v>DESPACHO</v>
          </cell>
          <cell r="F8103" t="str">
            <v>NORMAL</v>
          </cell>
          <cell r="G8103" t="str">
            <v>TFQ88707</v>
          </cell>
          <cell r="H8103">
            <v>44908</v>
          </cell>
          <cell r="I8103" t="str">
            <v>ENTREGADO</v>
          </cell>
          <cell r="J8103">
            <v>44910</v>
          </cell>
          <cell r="K8103" t="str">
            <v>MAYRA MONTESDEOCA</v>
          </cell>
          <cell r="L8103" t="str">
            <v>PASAJE S24 OE5-24 AV CARDENAL DE LA TORR ESQUINA PANDERIA DEL MARQUEZ QUITO / LA ISLA SOLANDA 170606 PICHINCHA</v>
          </cell>
          <cell r="M8103" t="str">
            <v/>
          </cell>
          <cell r="N8103" t="str">
            <v>0984764900 / 979188124</v>
          </cell>
          <cell r="O8103" t="str">
            <v>0984764900 / 979188124</v>
          </cell>
          <cell r="P8103" t="str">
            <v>170606</v>
          </cell>
          <cell r="Q8103" t="str">
            <v>QUITO</v>
          </cell>
          <cell r="R8103" t="str">
            <v>PICHINCHA</v>
          </cell>
          <cell r="S8103" t="str">
            <v>QUITO</v>
          </cell>
          <cell r="T8103" t="str">
            <v>FLEXTRANS UIO</v>
          </cell>
          <cell r="U8103" t="str">
            <v>FLEXNETUIO_LOCAL</v>
          </cell>
          <cell r="V8103">
            <v>1</v>
          </cell>
          <cell r="W8103">
            <v>4.7</v>
          </cell>
          <cell r="X8103" t="str">
            <v>HYCITE QUITO</v>
          </cell>
          <cell r="Y8103" t="str">
            <v>FLEX NET CALLE 28 DE JUNIO S/N Y GARCIA MORENO ENTRADA LLANO GRANDE</v>
          </cell>
        </row>
        <row r="8104">
          <cell r="A8104" t="str">
            <v>98711642</v>
          </cell>
          <cell r="B8104">
            <v>478203</v>
          </cell>
          <cell r="C8104" t="str">
            <v>98711642</v>
          </cell>
          <cell r="D8104" t="str">
            <v>HYCITE</v>
          </cell>
          <cell r="E8104" t="str">
            <v>DESPACHO</v>
          </cell>
          <cell r="F8104" t="str">
            <v>NORMAL</v>
          </cell>
          <cell r="G8104" t="str">
            <v>TF88708</v>
          </cell>
          <cell r="H8104">
            <v>44908</v>
          </cell>
          <cell r="I8104" t="str">
            <v>ENTREGADO</v>
          </cell>
          <cell r="J8104">
            <v>44909</v>
          </cell>
          <cell r="K8104" t="str">
            <v>ALBERTO LOPEZ</v>
          </cell>
          <cell r="L8104" t="str">
            <v>45 Y LA H MZ 0867-5 ENTRANDO POR LA 44 Y LA 46 CUADRA GUAYAQUIL-SUR OESTE FEBRES CORDERO 090405 GUAYAS</v>
          </cell>
          <cell r="M8104" t="str">
            <v/>
          </cell>
          <cell r="N8104" t="str">
            <v>0998671238</v>
          </cell>
          <cell r="O8104" t="str">
            <v>0998671238</v>
          </cell>
          <cell r="P8104" t="str">
            <v>090405</v>
          </cell>
          <cell r="Q8104" t="str">
            <v>GUAYAQUIL</v>
          </cell>
          <cell r="R8104" t="str">
            <v>GUAYAS</v>
          </cell>
          <cell r="S8104" t="str">
            <v>GUAYAQUIL</v>
          </cell>
          <cell r="T8104" t="str">
            <v>FLEXTRANS GYE</v>
          </cell>
          <cell r="U8104" t="str">
            <v>FLEXNETUIO_GYE</v>
          </cell>
          <cell r="V8104">
            <v>1</v>
          </cell>
          <cell r="W8104">
            <v>8.8000000000000007</v>
          </cell>
          <cell r="X8104" t="str">
            <v>HYCITE QUITO</v>
          </cell>
          <cell r="Y8104" t="str">
            <v>FLEX NET CALLE 28 DE JUNIO S/N Y GARCIA MORENO ENTRADA LLANO GRANDE</v>
          </cell>
        </row>
        <row r="8105">
          <cell r="A8105" t="str">
            <v>98712400</v>
          </cell>
          <cell r="B8105">
            <v>478204</v>
          </cell>
          <cell r="C8105" t="str">
            <v>98712400</v>
          </cell>
          <cell r="D8105" t="str">
            <v>HYCITE</v>
          </cell>
          <cell r="E8105" t="str">
            <v>DESPACHO</v>
          </cell>
          <cell r="F8105" t="str">
            <v>NORMAL</v>
          </cell>
          <cell r="G8105" t="str">
            <v>TF88709</v>
          </cell>
          <cell r="H8105">
            <v>44908</v>
          </cell>
          <cell r="I8105" t="str">
            <v>ENTREGADO</v>
          </cell>
          <cell r="J8105">
            <v>44909</v>
          </cell>
          <cell r="K8105" t="str">
            <v>DAMIRA TOBAR</v>
          </cell>
          <cell r="L8105" t="str">
            <v>CALLEJON 5TO,Y CALLE 2, CONDOMINIO 3A URDESA NORTE ,CALLEJON SIN SALIDA GUAYAQUIL / NORTE TARQUI 090507 GUAYAS</v>
          </cell>
          <cell r="M8105" t="str">
            <v/>
          </cell>
          <cell r="N8105" t="str">
            <v>0960708291</v>
          </cell>
          <cell r="O8105" t="str">
            <v>0960708291</v>
          </cell>
          <cell r="P8105" t="str">
            <v>090507</v>
          </cell>
          <cell r="Q8105" t="str">
            <v>GUAYAQUIL</v>
          </cell>
          <cell r="R8105" t="str">
            <v>GUAYAS</v>
          </cell>
          <cell r="S8105" t="str">
            <v>GUAYAQUIL</v>
          </cell>
          <cell r="T8105" t="str">
            <v>FLEXTRANS GYE</v>
          </cell>
          <cell r="U8105" t="str">
            <v>FLEXNETUIO_GYE</v>
          </cell>
          <cell r="V8105">
            <v>1</v>
          </cell>
          <cell r="W8105">
            <v>9.9</v>
          </cell>
          <cell r="X8105" t="str">
            <v>HYCITE QUITO</v>
          </cell>
          <cell r="Y8105" t="str">
            <v>FLEX NET CALLE 28 DE JUNIO S/N Y GARCIA MORENO ENTRADA LLANO GRANDE</v>
          </cell>
        </row>
        <row r="8106">
          <cell r="A8106" t="str">
            <v>98712729</v>
          </cell>
          <cell r="B8106">
            <v>478205</v>
          </cell>
          <cell r="C8106" t="str">
            <v>98712729</v>
          </cell>
          <cell r="D8106" t="str">
            <v>HYCITE</v>
          </cell>
          <cell r="E8106" t="str">
            <v>DESPACHO</v>
          </cell>
          <cell r="F8106" t="str">
            <v>NORMAL</v>
          </cell>
          <cell r="G8106" t="str">
            <v>031002004095499</v>
          </cell>
          <cell r="H8106">
            <v>44908</v>
          </cell>
          <cell r="I8106" t="str">
            <v>ENTREGADO</v>
          </cell>
          <cell r="J8106">
            <v>44910</v>
          </cell>
          <cell r="K8106" t="str">
            <v>WINSTON NEVAREZ</v>
          </cell>
          <cell r="L8106" t="str">
            <v>AV SIXTO DURAN BALLEN S/N PASAJE #2 BOLIVAR // SAN BARTOLO CALCETA 130601 MANABI</v>
          </cell>
          <cell r="M8106" t="str">
            <v/>
          </cell>
          <cell r="N8106" t="str">
            <v>0993282169</v>
          </cell>
          <cell r="O8106" t="str">
            <v>0993282169</v>
          </cell>
          <cell r="P8106" t="str">
            <v>130601</v>
          </cell>
          <cell r="Q8106" t="str">
            <v>BOLIVAR (MANABI)</v>
          </cell>
          <cell r="R8106" t="str">
            <v>MANABI</v>
          </cell>
          <cell r="S8106" t="str">
            <v>CALCETA</v>
          </cell>
          <cell r="T8106" t="str">
            <v>TRAMACO</v>
          </cell>
          <cell r="U8106" t="str">
            <v>FLEXNETUIO_PROVINCIA</v>
          </cell>
          <cell r="V8106">
            <v>1</v>
          </cell>
          <cell r="W8106">
            <v>3.5</v>
          </cell>
          <cell r="X8106" t="str">
            <v>HYCITE QUITO</v>
          </cell>
          <cell r="Y8106" t="str">
            <v>FLEX NET CALLE 28 DE JUNIO S/N Y GARCIA MORENO ENTRADA LLANO GRANDE</v>
          </cell>
        </row>
        <row r="8107">
          <cell r="A8107" t="str">
            <v>98713379</v>
          </cell>
          <cell r="B8107">
            <v>478206</v>
          </cell>
          <cell r="C8107" t="str">
            <v>98713379</v>
          </cell>
          <cell r="D8107" t="str">
            <v>HYCITE</v>
          </cell>
          <cell r="E8107" t="str">
            <v>DESPACHO</v>
          </cell>
          <cell r="F8107" t="str">
            <v>NORMAL</v>
          </cell>
          <cell r="G8107" t="str">
            <v>TFQ88710</v>
          </cell>
          <cell r="H8107">
            <v>44908</v>
          </cell>
          <cell r="I8107" t="str">
            <v>ENTREGADO</v>
          </cell>
          <cell r="J8107">
            <v>44909</v>
          </cell>
          <cell r="K8107" t="str">
            <v>MIGUEL CHIMBORAZO</v>
          </cell>
          <cell r="L8107" t="str">
            <v>SAN JUAN LT 36 Y TOBAR CS ESQ FTE LAVADO DE AUTOS RUMINAHUI-SELVA ALEGRE SANGOLQUI 171104 PICHINCHA</v>
          </cell>
          <cell r="N8107" t="str">
            <v>0991274438</v>
          </cell>
          <cell r="O8107" t="str">
            <v>0991274438</v>
          </cell>
          <cell r="P8107" t="str">
            <v>171104</v>
          </cell>
          <cell r="Q8107" t="str">
            <v>RUMIÑAHUI</v>
          </cell>
          <cell r="R8107" t="str">
            <v>PICHINCHA</v>
          </cell>
          <cell r="S8107" t="str">
            <v>SANGOLQUI</v>
          </cell>
          <cell r="T8107" t="str">
            <v>FLEXTRANS UIO</v>
          </cell>
          <cell r="U8107" t="str">
            <v>FLEXNETUIO_LOCAL</v>
          </cell>
          <cell r="V8107">
            <v>3</v>
          </cell>
          <cell r="W8107">
            <v>34.200000000000003</v>
          </cell>
          <cell r="X8107" t="str">
            <v>HYCITE QUITO</v>
          </cell>
          <cell r="Y8107" t="str">
            <v>FLEX NET CALLE 28 DE JUNIO S/N Y GARCIA MORENO ENTRADA LLANO GRANDE</v>
          </cell>
        </row>
        <row r="8108">
          <cell r="A8108" t="str">
            <v>98714082</v>
          </cell>
          <cell r="B8108">
            <v>478207</v>
          </cell>
          <cell r="C8108" t="str">
            <v>98714082</v>
          </cell>
          <cell r="D8108" t="str">
            <v>HYCITE</v>
          </cell>
          <cell r="E8108" t="str">
            <v>DESPACHO</v>
          </cell>
          <cell r="F8108" t="str">
            <v>NORMAL</v>
          </cell>
          <cell r="G8108" t="str">
            <v>031002004095864</v>
          </cell>
          <cell r="H8108">
            <v>44908</v>
          </cell>
          <cell r="I8108" t="str">
            <v>ENTREGADO</v>
          </cell>
          <cell r="J8108">
            <v>44909</v>
          </cell>
          <cell r="K8108" t="str">
            <v>GLORIA GUALAN</v>
          </cell>
          <cell r="L8108" t="str">
            <v>AV 29 DE JUNIO Y SEGUNDO PASAJE SIN NOMB PASTELERIA KATITA FTE A LA IGL CATOLICA PEDRO VICENTE MALDONADO-CENTRO PEDRO VICENTE MALDONADO 171201 PICHINCHA</v>
          </cell>
          <cell r="N8108" t="str">
            <v>0993369967</v>
          </cell>
          <cell r="O8108" t="str">
            <v>0993369967</v>
          </cell>
          <cell r="P8108" t="str">
            <v>171201</v>
          </cell>
          <cell r="Q8108" t="str">
            <v>PEDRO VICENTE MALDONADO</v>
          </cell>
          <cell r="R8108" t="str">
            <v>PICHINCHA</v>
          </cell>
          <cell r="S8108" t="str">
            <v>PEDRO VICENTE MALDONADO - SAN VICENTE DE ANDOAS - CELICA</v>
          </cell>
          <cell r="T8108" t="str">
            <v>TRAMACO</v>
          </cell>
          <cell r="U8108" t="str">
            <v>FLEXNETUIO_PROVINCIA</v>
          </cell>
          <cell r="V8108">
            <v>2</v>
          </cell>
          <cell r="W8108">
            <v>13.4</v>
          </cell>
          <cell r="X8108" t="str">
            <v>HYCITE QUITO</v>
          </cell>
          <cell r="Y8108" t="str">
            <v>FLEX NET CALLE 28 DE JUNIO S/N Y GARCIA MORENO ENTRADA LLANO GRANDE</v>
          </cell>
        </row>
        <row r="8109">
          <cell r="A8109" t="str">
            <v>98714334</v>
          </cell>
          <cell r="B8109">
            <v>478208</v>
          </cell>
          <cell r="C8109" t="str">
            <v>98714334</v>
          </cell>
          <cell r="D8109" t="str">
            <v>HYCITE</v>
          </cell>
          <cell r="E8109" t="str">
            <v>DESPACHO</v>
          </cell>
          <cell r="F8109" t="str">
            <v>NORMAL</v>
          </cell>
          <cell r="G8109" t="str">
            <v>031002004095502</v>
          </cell>
          <cell r="H8109">
            <v>44908</v>
          </cell>
          <cell r="I8109" t="str">
            <v>ENTREGADO</v>
          </cell>
          <cell r="J8109">
            <v>44911</v>
          </cell>
          <cell r="K8109" t="str">
            <v>JINETH PEREIRA</v>
          </cell>
          <cell r="L8109" t="str">
            <v>AV JAIME ROLDOS AGUILERA MANCHENO REF ECO 911 MACAS (MORONAS)// LA UNION MACAS 140101 MORONA-SANTIAGO</v>
          </cell>
          <cell r="M8109" t="str">
            <v/>
          </cell>
          <cell r="N8109" t="str">
            <v>0986478527 / 988928514</v>
          </cell>
          <cell r="O8109" t="str">
            <v>0986478527 / 988928514</v>
          </cell>
          <cell r="P8109" t="str">
            <v>140101</v>
          </cell>
          <cell r="Q8109" t="str">
            <v>MORONA</v>
          </cell>
          <cell r="R8109" t="str">
            <v>MORONA SANTIAGO</v>
          </cell>
          <cell r="S8109" t="str">
            <v>MACAS</v>
          </cell>
          <cell r="T8109" t="str">
            <v>TRAMACO</v>
          </cell>
          <cell r="U8109" t="str">
            <v>FLEXNETUIO_PROVINCIA</v>
          </cell>
          <cell r="V8109">
            <v>1</v>
          </cell>
          <cell r="W8109">
            <v>7</v>
          </cell>
          <cell r="X8109" t="str">
            <v>HYCITE QUITO</v>
          </cell>
          <cell r="Y8109" t="str">
            <v>FLEX NET CALLE 28 DE JUNIO S/N Y GARCIA MORENO ENTRADA LLANO GRANDE</v>
          </cell>
        </row>
        <row r="8110">
          <cell r="A8110" t="str">
            <v>98714351</v>
          </cell>
          <cell r="B8110">
            <v>478209</v>
          </cell>
          <cell r="C8110" t="str">
            <v>98714351</v>
          </cell>
          <cell r="D8110" t="str">
            <v>HYCITE</v>
          </cell>
          <cell r="E8110" t="str">
            <v>DESPACHO</v>
          </cell>
          <cell r="F8110" t="str">
            <v>NORMAL</v>
          </cell>
          <cell r="G8110" t="str">
            <v>031002004095503</v>
          </cell>
          <cell r="H8110">
            <v>44908</v>
          </cell>
          <cell r="I8110" t="str">
            <v>ENTREGADO</v>
          </cell>
          <cell r="J8110">
            <v>44909</v>
          </cell>
          <cell r="K8110" t="str">
            <v>MARIA SALAZAR</v>
          </cell>
          <cell r="L8110" t="str">
            <v>VIA CRUCITA KM 5 URB 13 DE ABRIL CS 3 PORTOVIEJO-VIA CRUCITA 12 DE MARZO 130105 MANABI</v>
          </cell>
          <cell r="M8110" t="str">
            <v/>
          </cell>
          <cell r="N8110" t="str">
            <v>0961724037</v>
          </cell>
          <cell r="O8110" t="str">
            <v>0961724037</v>
          </cell>
          <cell r="P8110" t="str">
            <v>130105</v>
          </cell>
          <cell r="Q8110" t="str">
            <v>PORTOVIEJO</v>
          </cell>
          <cell r="R8110" t="str">
            <v>MANABI</v>
          </cell>
          <cell r="S8110" t="str">
            <v>PORTOVIEJO</v>
          </cell>
          <cell r="T8110" t="str">
            <v>TRAMACO</v>
          </cell>
          <cell r="U8110" t="str">
            <v>FLEXNETUIO_PROVINCIA</v>
          </cell>
          <cell r="V8110">
            <v>1</v>
          </cell>
          <cell r="W8110">
            <v>10.4</v>
          </cell>
          <cell r="X8110" t="str">
            <v>HYCITE QUITO</v>
          </cell>
          <cell r="Y8110" t="str">
            <v>FLEX NET CALLE 28 DE JUNIO S/N Y GARCIA MORENO ENTRADA LLANO GRANDE</v>
          </cell>
        </row>
        <row r="8111">
          <cell r="A8111" t="str">
            <v>98714692</v>
          </cell>
          <cell r="B8111">
            <v>478210</v>
          </cell>
          <cell r="C8111" t="str">
            <v>98714692</v>
          </cell>
          <cell r="D8111" t="str">
            <v>HYCITE</v>
          </cell>
          <cell r="E8111" t="str">
            <v>DESPACHO</v>
          </cell>
          <cell r="F8111" t="str">
            <v>NORMAL</v>
          </cell>
          <cell r="G8111" t="str">
            <v>031002004095504</v>
          </cell>
          <cell r="H8111">
            <v>44908</v>
          </cell>
          <cell r="I8111" t="str">
            <v>ENTREGADO</v>
          </cell>
          <cell r="J8111">
            <v>44910</v>
          </cell>
          <cell r="K8111" t="str">
            <v>GLORIA SOTO</v>
          </cell>
          <cell r="L8111" t="str">
            <v>GONZALEZ SUAREZ 162-26 Y OLMEDO CS COLOR CREMA PORTON CREMA LOJA-COLINAS DEL PUCARA SAN SEBASTIAN 110102 LOJA</v>
          </cell>
          <cell r="M8111" t="str">
            <v/>
          </cell>
          <cell r="N8111" t="str">
            <v>0981812053</v>
          </cell>
          <cell r="O8111" t="str">
            <v>0981812053</v>
          </cell>
          <cell r="P8111" t="str">
            <v>110102</v>
          </cell>
          <cell r="Q8111" t="str">
            <v>LOJA</v>
          </cell>
          <cell r="R8111" t="str">
            <v>LOJA</v>
          </cell>
          <cell r="S8111" t="str">
            <v>LOJA</v>
          </cell>
          <cell r="T8111" t="str">
            <v>TRAMACO</v>
          </cell>
          <cell r="U8111" t="str">
            <v>FLEXNETUIO_PROVINCIA</v>
          </cell>
          <cell r="V8111">
            <v>1</v>
          </cell>
          <cell r="W8111">
            <v>10.8</v>
          </cell>
          <cell r="X8111" t="str">
            <v>HYCITE QUITO</v>
          </cell>
          <cell r="Y8111" t="str">
            <v>FLEX NET CALLE 28 DE JUNIO S/N Y GARCIA MORENO ENTRADA LLANO GRANDE</v>
          </cell>
        </row>
        <row r="8112">
          <cell r="A8112" t="str">
            <v>98714706</v>
          </cell>
          <cell r="B8112">
            <v>478211</v>
          </cell>
          <cell r="C8112" t="str">
            <v>98714706</v>
          </cell>
          <cell r="D8112" t="str">
            <v>HYCITE</v>
          </cell>
          <cell r="E8112" t="str">
            <v>DESPACHO</v>
          </cell>
          <cell r="F8112" t="str">
            <v>NORMAL</v>
          </cell>
          <cell r="G8112" t="str">
            <v>031002004095505</v>
          </cell>
          <cell r="H8112">
            <v>44908</v>
          </cell>
          <cell r="I8112" t="str">
            <v>ENTREGADO</v>
          </cell>
          <cell r="J8112">
            <v>44909</v>
          </cell>
          <cell r="K8112" t="str">
            <v>LUIS CABRERA</v>
          </cell>
          <cell r="L8112" t="str">
            <v>DIEGO DE IBARAR Y JUNIN TRAS LA LOMA DE QUITO LOCAL SKF RIOBAMBA//DIDONATO VELASCO 060103 CHIMBORAZO</v>
          </cell>
          <cell r="M8112" t="str">
            <v/>
          </cell>
          <cell r="N8112" t="str">
            <v>0987389542 / 032943749</v>
          </cell>
          <cell r="O8112" t="str">
            <v>0987389542 / 032943749</v>
          </cell>
          <cell r="P8112" t="str">
            <v>060103</v>
          </cell>
          <cell r="Q8112" t="str">
            <v>RIOBAMBA</v>
          </cell>
          <cell r="R8112" t="str">
            <v>CHIMBORAZO</v>
          </cell>
          <cell r="S8112" t="str">
            <v>RIOBAMBA</v>
          </cell>
          <cell r="T8112" t="str">
            <v>TRAMACO</v>
          </cell>
          <cell r="U8112" t="str">
            <v>FLEXNETUIO_PROVINCIA</v>
          </cell>
          <cell r="V8112">
            <v>1</v>
          </cell>
          <cell r="W8112">
            <v>9.8000000000000007</v>
          </cell>
          <cell r="X8112" t="str">
            <v>HYCITE QUITO</v>
          </cell>
          <cell r="Y8112" t="str">
            <v>FLEX NET CALLE 28 DE JUNIO S/N Y GARCIA MORENO ENTRADA LLANO GRANDE</v>
          </cell>
        </row>
        <row r="8113">
          <cell r="A8113" t="str">
            <v>98714865</v>
          </cell>
          <cell r="B8113">
            <v>478212</v>
          </cell>
          <cell r="C8113" t="str">
            <v>98714865</v>
          </cell>
          <cell r="D8113" t="str">
            <v>HYCITE</v>
          </cell>
          <cell r="E8113" t="str">
            <v>DESPACHO</v>
          </cell>
          <cell r="F8113" t="str">
            <v>NORMAL</v>
          </cell>
          <cell r="G8113" t="str">
            <v>TFQ88711</v>
          </cell>
          <cell r="H8113">
            <v>44908</v>
          </cell>
          <cell r="I8113" t="str">
            <v>ENTREGADO</v>
          </cell>
          <cell r="J8113">
            <v>44909</v>
          </cell>
          <cell r="K8113" t="str">
            <v>DENNYCE ESCOBAR</v>
          </cell>
          <cell r="L8113" t="str">
            <v>S41 OE 2-128 ENTRADA A LA ECUATORIANA QUITO / SUR  QUITUMBE 170701 PICHINCHA</v>
          </cell>
          <cell r="M8113" t="str">
            <v/>
          </cell>
          <cell r="N8113" t="str">
            <v>0995859895</v>
          </cell>
          <cell r="O8113" t="str">
            <v>0995859895</v>
          </cell>
          <cell r="P8113" t="str">
            <v>170701</v>
          </cell>
          <cell r="Q8113" t="str">
            <v>QUITO</v>
          </cell>
          <cell r="R8113" t="str">
            <v>PICHINCHA</v>
          </cell>
          <cell r="S8113" t="str">
            <v>QUITO</v>
          </cell>
          <cell r="T8113" t="str">
            <v>FLEXTRANS UIO</v>
          </cell>
          <cell r="U8113" t="str">
            <v>FLEXNETUIO_LOCAL</v>
          </cell>
          <cell r="V8113">
            <v>1</v>
          </cell>
          <cell r="W8113">
            <v>7.5</v>
          </cell>
          <cell r="X8113" t="str">
            <v>HYCITE QUITO</v>
          </cell>
          <cell r="Y8113" t="str">
            <v>FLEX NET CALLE 28 DE JUNIO S/N Y GARCIA MORENO ENTRADA LLANO GRANDE</v>
          </cell>
        </row>
        <row r="8114">
          <cell r="A8114" t="str">
            <v>98714882</v>
          </cell>
          <cell r="B8114">
            <v>478213</v>
          </cell>
          <cell r="C8114" t="str">
            <v>98714882</v>
          </cell>
          <cell r="D8114" t="str">
            <v>HYCITE</v>
          </cell>
          <cell r="E8114" t="str">
            <v>DESPACHO</v>
          </cell>
          <cell r="F8114" t="str">
            <v>NORMAL</v>
          </cell>
          <cell r="G8114" t="str">
            <v>TFQ88712</v>
          </cell>
          <cell r="H8114">
            <v>44908</v>
          </cell>
          <cell r="I8114" t="str">
            <v>ENTREGADO</v>
          </cell>
          <cell r="J8114">
            <v>44909</v>
          </cell>
          <cell r="K8114" t="str">
            <v>DIANA PERENA</v>
          </cell>
          <cell r="L8114" t="str">
            <v>AV MARQUESA DE SOLANDA URB LOS ARUPOS CASA #33 QUITO//6 DE JUNIO (170801) CONOCOTO 170805 PICHINCHA</v>
          </cell>
          <cell r="N8114" t="str">
            <v>0978943060 / 988502377</v>
          </cell>
          <cell r="O8114" t="str">
            <v>0978943060 / 988502377</v>
          </cell>
          <cell r="P8114" t="str">
            <v>170805</v>
          </cell>
          <cell r="Q8114" t="str">
            <v>QUITO</v>
          </cell>
          <cell r="R8114" t="str">
            <v>PICHINCHA</v>
          </cell>
          <cell r="S8114" t="str">
            <v>CONOCOTO - DEAN BAJO -  -  -  -</v>
          </cell>
          <cell r="T8114" t="str">
            <v>FLEXTRANS UIO</v>
          </cell>
          <cell r="U8114" t="str">
            <v>FLEXNETUIO_LOCAL</v>
          </cell>
          <cell r="V8114">
            <v>1</v>
          </cell>
          <cell r="W8114">
            <v>12.8</v>
          </cell>
          <cell r="X8114" t="str">
            <v>HYCITE QUITO</v>
          </cell>
          <cell r="Y8114" t="str">
            <v>FLEX NET CALLE 28 DE JUNIO S/N Y GARCIA MORENO ENTRADA LLANO GRANDE</v>
          </cell>
        </row>
        <row r="8115">
          <cell r="A8115" t="str">
            <v>98715061</v>
          </cell>
          <cell r="B8115">
            <v>478214</v>
          </cell>
          <cell r="C8115" t="str">
            <v>98715061</v>
          </cell>
          <cell r="D8115" t="str">
            <v>HYCITE</v>
          </cell>
          <cell r="E8115" t="str">
            <v>DESPACHO</v>
          </cell>
          <cell r="F8115" t="str">
            <v>NORMAL</v>
          </cell>
          <cell r="G8115" t="str">
            <v>031002004095506</v>
          </cell>
          <cell r="H8115">
            <v>44908</v>
          </cell>
          <cell r="I8115" t="str">
            <v>ENTREGADO</v>
          </cell>
          <cell r="J8115">
            <v>44909</v>
          </cell>
          <cell r="K8115" t="str">
            <v>NORMA VILLACIS</v>
          </cell>
          <cell r="L8115" t="str">
            <v>AV ALTAHUALPA Y NARYPILLAHUAZO FRENTE COMERCIAL MATA AMBATO//LA ALBORADA HUACHI CHICO 180201 TUNGURAHUA</v>
          </cell>
          <cell r="M8115" t="str">
            <v/>
          </cell>
          <cell r="N8115" t="str">
            <v>0992769856</v>
          </cell>
          <cell r="O8115" t="str">
            <v>0992769856</v>
          </cell>
          <cell r="P8115" t="str">
            <v>180201</v>
          </cell>
          <cell r="Q8115" t="str">
            <v>AMBATO</v>
          </cell>
          <cell r="R8115" t="str">
            <v>TUNGURAHUA</v>
          </cell>
          <cell r="S8115" t="str">
            <v>AMBATO</v>
          </cell>
          <cell r="T8115" t="str">
            <v>TRAMACO</v>
          </cell>
          <cell r="U8115" t="str">
            <v>FLEXNETUIO_PROVINCIA</v>
          </cell>
          <cell r="V8115">
            <v>1</v>
          </cell>
          <cell r="W8115">
            <v>3.8</v>
          </cell>
          <cell r="X8115" t="str">
            <v>HYCITE QUITO</v>
          </cell>
          <cell r="Y8115" t="str">
            <v>FLEX NET CALLE 28 DE JUNIO S/N Y GARCIA MORENO ENTRADA LLANO GRANDE</v>
          </cell>
        </row>
        <row r="8116">
          <cell r="A8116" t="str">
            <v>98715420</v>
          </cell>
          <cell r="B8116">
            <v>478216</v>
          </cell>
          <cell r="C8116" t="str">
            <v>98715420</v>
          </cell>
          <cell r="D8116" t="str">
            <v>HYCITE</v>
          </cell>
          <cell r="E8116" t="str">
            <v>DESPACHO</v>
          </cell>
          <cell r="F8116" t="str">
            <v>NORMAL</v>
          </cell>
          <cell r="G8116" t="str">
            <v>031002004095508</v>
          </cell>
          <cell r="H8116">
            <v>44908</v>
          </cell>
          <cell r="I8116" t="str">
            <v>ENTREGADO</v>
          </cell>
          <cell r="J8116">
            <v>44909</v>
          </cell>
          <cell r="K8116" t="str">
            <v>JENNY CAMACHO</v>
          </cell>
          <cell r="L8116" t="str">
            <v>CIUDAD VERDE MZ 73 VILLA 23 A DOS CASAS DE LA TIENDA LA COLOMBIANA SANTO DOMINGO / SUR RIO VERDE 230203 SANTO DOMINGO</v>
          </cell>
          <cell r="M8116" t="str">
            <v/>
          </cell>
          <cell r="N8116" t="str">
            <v>0978953674</v>
          </cell>
          <cell r="O8116" t="str">
            <v>0978953674</v>
          </cell>
          <cell r="P8116" t="str">
            <v>230203</v>
          </cell>
          <cell r="Q8116" t="str">
            <v>SANTO DOMINGO</v>
          </cell>
          <cell r="R8116" t="str">
            <v>SANTO DOMINGO DE LOS TSACHILAS</v>
          </cell>
          <cell r="S8116" t="str">
            <v>SANTO DOMINGO DE LOS COLORADOS</v>
          </cell>
          <cell r="T8116" t="str">
            <v>TRAMACO</v>
          </cell>
          <cell r="U8116" t="str">
            <v>FLEXNETUIO_PROVINCIA</v>
          </cell>
          <cell r="V8116">
            <v>1</v>
          </cell>
          <cell r="W8116">
            <v>9.3000000000000007</v>
          </cell>
          <cell r="X8116" t="str">
            <v>HYCITE QUITO</v>
          </cell>
          <cell r="Y8116" t="str">
            <v>FLEX NET CALLE 28 DE JUNIO S/N Y GARCIA MORENO ENTRADA LLANO GRANDE</v>
          </cell>
        </row>
        <row r="8117">
          <cell r="A8117" t="str">
            <v>98553764</v>
          </cell>
          <cell r="B8117">
            <v>478156</v>
          </cell>
          <cell r="C8117" t="str">
            <v>98553764</v>
          </cell>
          <cell r="D8117" t="str">
            <v>HYCITE</v>
          </cell>
          <cell r="E8117" t="str">
            <v>DESPACHO</v>
          </cell>
          <cell r="F8117" t="str">
            <v>NORMAL</v>
          </cell>
          <cell r="G8117" t="str">
            <v>TFQ88686</v>
          </cell>
          <cell r="H8117">
            <v>44908</v>
          </cell>
          <cell r="I8117" t="str">
            <v>ENTREGADO</v>
          </cell>
          <cell r="J8117">
            <v>44909</v>
          </cell>
          <cell r="K8117" t="str">
            <v>MIGUEL DUQUE</v>
          </cell>
          <cell r="L8117" t="str">
            <v>EPLICACHIMA 200 AUSHYRIS COLEG BENITO JUAREZ QUITO // MAGDALENA MAGDALENA 170305 PICHINCHA</v>
          </cell>
          <cell r="M8117" t="str">
            <v/>
          </cell>
          <cell r="N8117" t="str">
            <v>0960474777 / 025003600</v>
          </cell>
          <cell r="O8117" t="str">
            <v>0960474777 / 025003600</v>
          </cell>
          <cell r="P8117" t="str">
            <v>170305</v>
          </cell>
          <cell r="Q8117" t="str">
            <v>QUITO</v>
          </cell>
          <cell r="R8117" t="str">
            <v>PICHINCHA</v>
          </cell>
          <cell r="S8117" t="str">
            <v>QUITO - URBANIZACION DE LOS ARQUITECTOS - CONJUNTO SAN GREGORIO</v>
          </cell>
          <cell r="T8117" t="str">
            <v>FLEXTRANS UIO</v>
          </cell>
          <cell r="U8117" t="str">
            <v>FLEXNETUIO_LOCAL</v>
          </cell>
          <cell r="V8117">
            <v>1</v>
          </cell>
          <cell r="W8117">
            <v>7.5</v>
          </cell>
          <cell r="X8117" t="str">
            <v>HYCITE QUITO</v>
          </cell>
          <cell r="Y8117" t="str">
            <v>FLEX NET CALLE 28 DE JUNIO S/N Y GARCIA MORENO ENTRADA LLANO GRANDE</v>
          </cell>
        </row>
        <row r="8118">
          <cell r="A8118" t="str">
            <v>98561234</v>
          </cell>
          <cell r="B8118">
            <v>478157</v>
          </cell>
          <cell r="C8118" t="str">
            <v>98561234</v>
          </cell>
          <cell r="D8118" t="str">
            <v>HYCITE</v>
          </cell>
          <cell r="E8118" t="str">
            <v>DESPACHO</v>
          </cell>
          <cell r="F8118" t="str">
            <v>NORMAL</v>
          </cell>
          <cell r="G8118" t="str">
            <v>031002004095474</v>
          </cell>
          <cell r="H8118">
            <v>44908</v>
          </cell>
          <cell r="I8118" t="str">
            <v>ENTREGADO</v>
          </cell>
          <cell r="J8118">
            <v>44909</v>
          </cell>
          <cell r="K8118" t="str">
            <v>ANTHONY GOMEZ</v>
          </cell>
          <cell r="L8118" t="str">
            <v>AV JOSE ANTONIO BRIONES FRENTE A LA ESCUELA NUEVA JUVENTUD BOLZON// NOR ESTE BALZAN 091302 GUAYAS</v>
          </cell>
          <cell r="M8118" t="str">
            <v/>
          </cell>
          <cell r="N8118" t="str">
            <v>0981473503 / 989804534</v>
          </cell>
          <cell r="O8118" t="str">
            <v>0981473503 / 989804534</v>
          </cell>
          <cell r="P8118" t="str">
            <v>091302</v>
          </cell>
          <cell r="Q8118" t="str">
            <v>BALZAR</v>
          </cell>
          <cell r="R8118" t="str">
            <v>GUAYAS</v>
          </cell>
          <cell r="S8118" t="str">
            <v>BALZAR - EL CERRITO</v>
          </cell>
          <cell r="T8118" t="str">
            <v>TRAMACO</v>
          </cell>
          <cell r="U8118" t="str">
            <v>FLEXNETUIO_PROVINCIA</v>
          </cell>
          <cell r="V8118">
            <v>1</v>
          </cell>
          <cell r="W8118">
            <v>6.2</v>
          </cell>
          <cell r="X8118" t="str">
            <v>HYCITE QUITO</v>
          </cell>
          <cell r="Y8118" t="str">
            <v>FLEX NET CALLE 28 DE JUNIO S/N Y GARCIA MORENO ENTRADA LLANO GRANDE</v>
          </cell>
        </row>
        <row r="8119">
          <cell r="A8119" t="str">
            <v>98627742</v>
          </cell>
          <cell r="B8119">
            <v>478158</v>
          </cell>
          <cell r="C8119" t="str">
            <v>98627742</v>
          </cell>
          <cell r="D8119" t="str">
            <v>HYCITE</v>
          </cell>
          <cell r="E8119" t="str">
            <v>DESPACHO</v>
          </cell>
          <cell r="F8119" t="str">
            <v>NORMAL</v>
          </cell>
          <cell r="G8119" t="str">
            <v>TF88687</v>
          </cell>
          <cell r="H8119">
            <v>44908</v>
          </cell>
          <cell r="I8119" t="str">
            <v>ENTREGADO</v>
          </cell>
          <cell r="J8119">
            <v>44909</v>
          </cell>
          <cell r="K8119" t="str">
            <v>DANIEL CUNISPUMA</v>
          </cell>
          <cell r="L8119" t="str">
            <v>CDLA EL PARAISO K-19 CALLE LOS CIRUELOS K-19 TIEND GUAYAQUIL // NORTE TARQUI 090603 GUAYAS</v>
          </cell>
          <cell r="M8119" t="str">
            <v/>
          </cell>
          <cell r="N8119" t="str">
            <v>0981967447</v>
          </cell>
          <cell r="O8119" t="str">
            <v>0981967447</v>
          </cell>
          <cell r="P8119" t="str">
            <v>090603</v>
          </cell>
          <cell r="Q8119" t="str">
            <v>GUAYAQUIL</v>
          </cell>
          <cell r="R8119" t="str">
            <v>GUAYAS</v>
          </cell>
          <cell r="S8119" t="str">
            <v>GUAYAQUIL</v>
          </cell>
          <cell r="T8119" t="str">
            <v>FLEXTRANS GYE</v>
          </cell>
          <cell r="U8119" t="str">
            <v>FLEXNETUIO_GYE</v>
          </cell>
          <cell r="V8119">
            <v>1</v>
          </cell>
          <cell r="W8119">
            <v>9.8000000000000007</v>
          </cell>
          <cell r="X8119" t="str">
            <v>HYCITE QUITO</v>
          </cell>
          <cell r="Y8119" t="str">
            <v>FLEX NET CALLE 28 DE JUNIO S/N Y GARCIA MORENO ENTRADA LLANO GRANDE</v>
          </cell>
        </row>
        <row r="8120">
          <cell r="A8120" t="str">
            <v>98640260</v>
          </cell>
          <cell r="B8120">
            <v>478159</v>
          </cell>
          <cell r="C8120" t="str">
            <v>98640260</v>
          </cell>
          <cell r="D8120" t="str">
            <v>HYCITE</v>
          </cell>
          <cell r="E8120" t="str">
            <v>DESPACHO</v>
          </cell>
          <cell r="F8120" t="str">
            <v>NORMAL</v>
          </cell>
          <cell r="G8120" t="str">
            <v>031002004095475</v>
          </cell>
          <cell r="H8120">
            <v>44908</v>
          </cell>
          <cell r="I8120" t="str">
            <v>ENTREGADO</v>
          </cell>
          <cell r="J8120">
            <v>44909</v>
          </cell>
          <cell r="K8120" t="str">
            <v>WILLIAM RAIBAN</v>
          </cell>
          <cell r="L8120" t="str">
            <v>AYACUCHO AYACUCHO Y MANUEL SERRANO MACHALA // MACHALA MACHALA 070205 EL ORO</v>
          </cell>
          <cell r="M8120" t="str">
            <v/>
          </cell>
          <cell r="N8120" t="str">
            <v>0992860955</v>
          </cell>
          <cell r="O8120" t="str">
            <v>0992860955</v>
          </cell>
          <cell r="P8120" t="str">
            <v>070205</v>
          </cell>
          <cell r="Q8120" t="str">
            <v>MACHALA</v>
          </cell>
          <cell r="R8120" t="str">
            <v>EL ORO</v>
          </cell>
          <cell r="S8120" t="str">
            <v>MACHALA</v>
          </cell>
          <cell r="T8120" t="str">
            <v>TRAMACO</v>
          </cell>
          <cell r="U8120" t="str">
            <v>FLEXNETUIO_PROVINCIA</v>
          </cell>
          <cell r="V8120">
            <v>1</v>
          </cell>
          <cell r="W8120">
            <v>8.8000000000000007</v>
          </cell>
          <cell r="X8120" t="str">
            <v>HYCITE QUITO</v>
          </cell>
          <cell r="Y8120" t="str">
            <v>FLEX NET CALLE 28 DE JUNIO S/N Y GARCIA MORENO ENTRADA LLANO GRANDE</v>
          </cell>
        </row>
        <row r="8121">
          <cell r="A8121" t="str">
            <v>98670393</v>
          </cell>
          <cell r="B8121">
            <v>478160</v>
          </cell>
          <cell r="C8121" t="str">
            <v>98670393</v>
          </cell>
          <cell r="D8121" t="str">
            <v>HYCITE</v>
          </cell>
          <cell r="E8121" t="str">
            <v>DESPACHO</v>
          </cell>
          <cell r="F8121" t="str">
            <v>NORMAL</v>
          </cell>
          <cell r="G8121" t="str">
            <v>031002004095476</v>
          </cell>
          <cell r="H8121">
            <v>44908</v>
          </cell>
          <cell r="I8121" t="str">
            <v>ENTREGADO</v>
          </cell>
          <cell r="J8121">
            <v>44916</v>
          </cell>
          <cell r="K8121" t="str">
            <v>GIOVANNI LOOR</v>
          </cell>
          <cell r="L8121" t="str">
            <v>AV ESTUDIANTIL TRANSVERSAL 2 HOMERO J ARDILA PASANDO EL PUENTE 1ER ENTRADA A BOLIVAR//CIUDADELA INES MORENO CALCETA 130250 MANABI</v>
          </cell>
          <cell r="N8121" t="str">
            <v>0963262270</v>
          </cell>
          <cell r="O8121" t="str">
            <v>0963262270</v>
          </cell>
          <cell r="P8121" t="str">
            <v>130601</v>
          </cell>
          <cell r="Q8121" t="str">
            <v>BOLIVAR (MANABI)</v>
          </cell>
          <cell r="R8121" t="str">
            <v>MANABI</v>
          </cell>
          <cell r="S8121" t="str">
            <v>CALCETA</v>
          </cell>
          <cell r="T8121" t="str">
            <v>TRAMACO</v>
          </cell>
          <cell r="U8121" t="str">
            <v>FLEXNETUIO_PROVINCIA</v>
          </cell>
          <cell r="V8121">
            <v>1</v>
          </cell>
          <cell r="W8121">
            <v>3.9</v>
          </cell>
          <cell r="X8121" t="str">
            <v>HYCITE QUITO</v>
          </cell>
          <cell r="Y8121" t="str">
            <v>FLEX NET CALLE 28 DE JUNIO S/N Y GARCIA MORENO ENTRADA LLANO GRANDE</v>
          </cell>
        </row>
        <row r="8122">
          <cell r="A8122" t="str">
            <v>98672886</v>
          </cell>
          <cell r="B8122">
            <v>478161</v>
          </cell>
          <cell r="C8122" t="str">
            <v>98672886</v>
          </cell>
          <cell r="D8122" t="str">
            <v>HYCITE</v>
          </cell>
          <cell r="E8122" t="str">
            <v>DESPACHO</v>
          </cell>
          <cell r="F8122" t="str">
            <v>NORMAL</v>
          </cell>
          <cell r="G8122" t="str">
            <v>TFQ88688</v>
          </cell>
          <cell r="H8122">
            <v>44908</v>
          </cell>
          <cell r="I8122" t="str">
            <v>ENTREGADO</v>
          </cell>
          <cell r="J8122">
            <v>44910</v>
          </cell>
          <cell r="K8122" t="str">
            <v>ANA SANCHEZ</v>
          </cell>
          <cell r="L8122" t="str">
            <v>E4E S48-59 Y CALLE 5480 / ENTRANDO POR PETROECUADOR-CALLE ISLAS MALVINAS QUITO / NUEVA LOJA LAS CUADRAS 170709 PICHINCHA</v>
          </cell>
          <cell r="M8122" t="str">
            <v/>
          </cell>
          <cell r="N8122" t="str">
            <v>0997040504 / 978993809</v>
          </cell>
          <cell r="O8122" t="str">
            <v>0997040504 / 978993809</v>
          </cell>
          <cell r="P8122" t="str">
            <v>170709</v>
          </cell>
          <cell r="Q8122" t="str">
            <v>QUITO</v>
          </cell>
          <cell r="R8122" t="str">
            <v>PICHINCHA</v>
          </cell>
          <cell r="S8122" t="str">
            <v>QUITO</v>
          </cell>
          <cell r="T8122" t="str">
            <v>FLEXTRANS UIO</v>
          </cell>
          <cell r="U8122" t="str">
            <v>FLEXNETUIO_LOCAL</v>
          </cell>
          <cell r="V8122">
            <v>1</v>
          </cell>
          <cell r="W8122">
            <v>7.1</v>
          </cell>
          <cell r="X8122" t="str">
            <v>HYCITE QUITO</v>
          </cell>
          <cell r="Y8122" t="str">
            <v>FLEX NET CALLE 28 DE JUNIO S/N Y GARCIA MORENO ENTRADA LLANO GRANDE</v>
          </cell>
        </row>
        <row r="8123">
          <cell r="A8123" t="str">
            <v>98678950</v>
          </cell>
          <cell r="B8123">
            <v>478163</v>
          </cell>
          <cell r="C8123" t="str">
            <v>98678950</v>
          </cell>
          <cell r="D8123" t="str">
            <v>HYCITE</v>
          </cell>
          <cell r="E8123" t="str">
            <v>DESPACHO</v>
          </cell>
          <cell r="F8123" t="str">
            <v>NORMAL</v>
          </cell>
          <cell r="G8123" t="str">
            <v>031002004095478</v>
          </cell>
          <cell r="H8123">
            <v>44908</v>
          </cell>
          <cell r="I8123" t="str">
            <v>ENTREGADO</v>
          </cell>
          <cell r="J8123">
            <v>44910</v>
          </cell>
          <cell r="K8123" t="str">
            <v>BLANCA PURCACHI</v>
          </cell>
          <cell r="L8123" t="str">
            <v>CALLE PICHINCHA Y MALDONADO INGRE S/N CDLA FAUSTO BASANTES-FUNERARIA SAN PEDRO GUARANDA//CENTRO GUARANDA GUARANDA 020101 BOLIVAR</v>
          </cell>
          <cell r="M8123" t="str">
            <v/>
          </cell>
          <cell r="N8123" t="str">
            <v>0968199933 / 099718444</v>
          </cell>
          <cell r="O8123" t="str">
            <v>0968199933 / 099718444</v>
          </cell>
          <cell r="P8123" t="str">
            <v>020101</v>
          </cell>
          <cell r="Q8123" t="str">
            <v>GUARANDA</v>
          </cell>
          <cell r="R8123" t="str">
            <v>BOLIVAR</v>
          </cell>
          <cell r="S8123" t="str">
            <v>GUARANDA</v>
          </cell>
          <cell r="T8123" t="str">
            <v>TRAMACO</v>
          </cell>
          <cell r="U8123" t="str">
            <v>FLEXNETUIO_PROVINCIA</v>
          </cell>
          <cell r="V8123">
            <v>1</v>
          </cell>
          <cell r="W8123">
            <v>9.9</v>
          </cell>
          <cell r="X8123" t="str">
            <v>HYCITE QUITO</v>
          </cell>
          <cell r="Y8123" t="str">
            <v>FLEX NET CALLE 28 DE JUNIO S/N Y GARCIA MORENO ENTRADA LLANO GRANDE</v>
          </cell>
        </row>
        <row r="8124">
          <cell r="A8124" t="str">
            <v>98684652</v>
          </cell>
          <cell r="B8124">
            <v>478164</v>
          </cell>
          <cell r="C8124" t="str">
            <v>98684652</v>
          </cell>
          <cell r="D8124" t="str">
            <v>HYCITE</v>
          </cell>
          <cell r="E8124" t="str">
            <v>DESPACHO</v>
          </cell>
          <cell r="F8124" t="str">
            <v>NORMAL</v>
          </cell>
          <cell r="G8124" t="str">
            <v>031002004095479</v>
          </cell>
          <cell r="H8124">
            <v>44908</v>
          </cell>
          <cell r="I8124" t="str">
            <v>ENTREGADO</v>
          </cell>
          <cell r="J8124">
            <v>44923</v>
          </cell>
          <cell r="K8124" t="str">
            <v>LUIS VICENTE</v>
          </cell>
          <cell r="L8124" t="str">
            <v>MANUELITA CANIZARES Y FLOR PENA MANUELITA CANIZARES, MICROMERCADO NORISK ZAMORA CANCHIPE//ALONSO DE PERCADILLO ZAMORA 190101 ZAMORA-CHINCHIPE</v>
          </cell>
          <cell r="N8124" t="str">
            <v>0967343193</v>
          </cell>
          <cell r="O8124" t="str">
            <v>0967343193</v>
          </cell>
          <cell r="P8124" t="str">
            <v>190101</v>
          </cell>
          <cell r="Q8124" t="str">
            <v>ZAMORA</v>
          </cell>
          <cell r="R8124" t="str">
            <v>ZAMORA CHINCHIPE</v>
          </cell>
          <cell r="S8124" t="str">
            <v>ZAMORA</v>
          </cell>
          <cell r="T8124" t="str">
            <v>TRAMACO</v>
          </cell>
          <cell r="U8124" t="str">
            <v>FLEXNETUIO_PROVINCIA</v>
          </cell>
          <cell r="V8124">
            <v>1</v>
          </cell>
          <cell r="W8124">
            <v>12.3</v>
          </cell>
          <cell r="X8124" t="str">
            <v>HYCITE QUITO</v>
          </cell>
          <cell r="Y8124" t="str">
            <v>FLEX NET CALLE 28 DE JUNIO S/N Y GARCIA MORENO ENTRADA LLANO GRANDE</v>
          </cell>
        </row>
        <row r="8125">
          <cell r="A8125" t="str">
            <v>98685017</v>
          </cell>
          <cell r="B8125">
            <v>478165</v>
          </cell>
          <cell r="C8125" t="str">
            <v>98685017</v>
          </cell>
          <cell r="D8125" t="str">
            <v>HYCITE</v>
          </cell>
          <cell r="E8125" t="str">
            <v>DESPACHO</v>
          </cell>
          <cell r="F8125" t="str">
            <v>NORMAL</v>
          </cell>
          <cell r="G8125" t="str">
            <v>031002004095480</v>
          </cell>
          <cell r="H8125">
            <v>44908</v>
          </cell>
          <cell r="I8125" t="str">
            <v>ENTREGADO</v>
          </cell>
          <cell r="J8125">
            <v>44910</v>
          </cell>
          <cell r="K8125" t="str">
            <v>MARIA TORRES</v>
          </cell>
          <cell r="L8125" t="str">
            <v>MACHALA Y 19 DE OCTUBRE DIAGONAL AL CIFA HUAQUILLAS HUAQUILLAS 070750 EL ORO</v>
          </cell>
          <cell r="N8125" t="str">
            <v>0992070405</v>
          </cell>
          <cell r="O8125" t="str">
            <v>0992070405</v>
          </cell>
          <cell r="P8125" t="str">
            <v>070501</v>
          </cell>
          <cell r="Q8125" t="str">
            <v>HUAQUILLAS</v>
          </cell>
          <cell r="R8125" t="str">
            <v>EL ORO</v>
          </cell>
          <cell r="S8125" t="str">
            <v>HUAQUILLAS</v>
          </cell>
          <cell r="T8125" t="str">
            <v>TRAMACO</v>
          </cell>
          <cell r="U8125" t="str">
            <v>FLEXNETUIO_PROVINCIA</v>
          </cell>
          <cell r="V8125">
            <v>1</v>
          </cell>
          <cell r="W8125">
            <v>2.1</v>
          </cell>
          <cell r="X8125" t="str">
            <v>HYCITE QUITO</v>
          </cell>
          <cell r="Y8125" t="str">
            <v>FLEX NET CALLE 28 DE JUNIO S/N Y GARCIA MORENO ENTRADA LLANO GRANDE</v>
          </cell>
        </row>
        <row r="8126">
          <cell r="A8126" t="str">
            <v>98685758</v>
          </cell>
          <cell r="B8126">
            <v>478166</v>
          </cell>
          <cell r="C8126" t="str">
            <v>98685758</v>
          </cell>
          <cell r="D8126" t="str">
            <v>HYCITE</v>
          </cell>
          <cell r="E8126" t="str">
            <v>DESPACHO</v>
          </cell>
          <cell r="F8126" t="str">
            <v>NORMAL</v>
          </cell>
          <cell r="G8126" t="str">
            <v>031002004095481</v>
          </cell>
          <cell r="H8126">
            <v>44908</v>
          </cell>
          <cell r="I8126" t="str">
            <v>ENTREGADO</v>
          </cell>
          <cell r="J8126">
            <v>44914</v>
          </cell>
          <cell r="K8126" t="str">
            <v>LILIA GARCIA</v>
          </cell>
          <cell r="L8126" t="str">
            <v>CALLEJON S/N POR EL TRONQUITO ARDIENTE PORTOVIEJO // CDLA SANTOS  18 DE OCTUBRE 130111 MANABI</v>
          </cell>
          <cell r="M8126" t="str">
            <v/>
          </cell>
          <cell r="N8126" t="str">
            <v>0980168991</v>
          </cell>
          <cell r="O8126" t="str">
            <v>0980168991</v>
          </cell>
          <cell r="P8126" t="str">
            <v>130111</v>
          </cell>
          <cell r="Q8126" t="str">
            <v>PORTOVIEJO</v>
          </cell>
          <cell r="R8126" t="str">
            <v>MANABI</v>
          </cell>
          <cell r="S8126" t="str">
            <v>PORTOVIEJO</v>
          </cell>
          <cell r="T8126" t="str">
            <v>TRAMACO</v>
          </cell>
          <cell r="U8126" t="str">
            <v>FLEXNETUIO_PROVINCIA</v>
          </cell>
          <cell r="V8126">
            <v>1</v>
          </cell>
          <cell r="W8126">
            <v>13.4</v>
          </cell>
          <cell r="X8126" t="str">
            <v>HYCITE QUITO</v>
          </cell>
          <cell r="Y8126" t="str">
            <v>FLEX NET CALLE 28 DE JUNIO S/N Y GARCIA MORENO ENTRADA LLANO GRANDE</v>
          </cell>
        </row>
        <row r="8127">
          <cell r="A8127" t="str">
            <v>98688958</v>
          </cell>
          <cell r="B8127">
            <v>478167</v>
          </cell>
          <cell r="C8127" t="str">
            <v>98688958</v>
          </cell>
          <cell r="D8127" t="str">
            <v>HYCITE</v>
          </cell>
          <cell r="E8127" t="str">
            <v>DESPACHO</v>
          </cell>
          <cell r="F8127" t="str">
            <v>NORMAL</v>
          </cell>
          <cell r="G8127" t="str">
            <v>031002004095482</v>
          </cell>
          <cell r="H8127">
            <v>44908</v>
          </cell>
          <cell r="I8127" t="str">
            <v>ENTREGADO</v>
          </cell>
          <cell r="J8127">
            <v>44914</v>
          </cell>
          <cell r="K8127" t="str">
            <v>LUZ VILLEGAS</v>
          </cell>
          <cell r="L8127" t="str">
            <v>AV VICTOR VILLEGAS Y SUCRE VILLA COLOR BEIGE Y VINO LA CONCORDIA-LAS DELICIAS LA CONCORDIA - LAS VILLE 080702 SANTO DOMINGO</v>
          </cell>
          <cell r="N8127" t="str">
            <v>0989963573</v>
          </cell>
          <cell r="O8127" t="str">
            <v>0989963573</v>
          </cell>
          <cell r="P8127" t="str">
            <v>230101</v>
          </cell>
          <cell r="Q8127" t="str">
            <v>SANTO DOMINGO</v>
          </cell>
          <cell r="R8127" t="str">
            <v>SANTO DOMINGO DE LOS TSACHILAS</v>
          </cell>
          <cell r="S8127" t="str">
            <v>SANTO DOMINGO DE LOS COLORADOS</v>
          </cell>
          <cell r="T8127" t="str">
            <v>TRAMACO</v>
          </cell>
          <cell r="U8127" t="str">
            <v>FLEXNETUIO_PROVINCIA</v>
          </cell>
          <cell r="V8127">
            <v>1</v>
          </cell>
          <cell r="W8127">
            <v>12.3</v>
          </cell>
          <cell r="X8127" t="str">
            <v>HYCITE QUITO</v>
          </cell>
          <cell r="Y8127" t="str">
            <v>FLEX NET CALLE 28 DE JUNIO S/N Y GARCIA MORENO ENTRADA LLANO GRANDE</v>
          </cell>
        </row>
        <row r="8128">
          <cell r="A8128" t="str">
            <v>98689807</v>
          </cell>
          <cell r="B8128">
            <v>478168</v>
          </cell>
          <cell r="C8128" t="str">
            <v>98689807</v>
          </cell>
          <cell r="D8128" t="str">
            <v>HYCITE</v>
          </cell>
          <cell r="E8128" t="str">
            <v>DESPACHO</v>
          </cell>
          <cell r="F8128" t="str">
            <v>NORMAL</v>
          </cell>
          <cell r="G8128" t="str">
            <v>031002004095483</v>
          </cell>
          <cell r="H8128">
            <v>44908</v>
          </cell>
          <cell r="I8128" t="str">
            <v>ENTREGADO</v>
          </cell>
          <cell r="J8128">
            <v>44909</v>
          </cell>
          <cell r="K8128" t="str">
            <v>OLGA GUERRA</v>
          </cell>
          <cell r="L8128" t="str">
            <v>CALLE TARAPOA VIA QUITO KM 5 Y MEDIO LAGO AGRIO / SAN JOSE  NUEVA LOJA 210201 SUCUMBIOS</v>
          </cell>
          <cell r="M8128" t="str">
            <v/>
          </cell>
          <cell r="N8128" t="str">
            <v>0980178574</v>
          </cell>
          <cell r="O8128" t="str">
            <v>0980178574</v>
          </cell>
          <cell r="P8128" t="str">
            <v>210201</v>
          </cell>
          <cell r="Q8128" t="str">
            <v>LAGO AGRIO</v>
          </cell>
          <cell r="R8128" t="str">
            <v>SUCUMBIOS</v>
          </cell>
          <cell r="S8128" t="str">
            <v>NUEVA LOJA - DIEZ DE AGOSTO</v>
          </cell>
          <cell r="T8128" t="str">
            <v>TRAMACO</v>
          </cell>
          <cell r="U8128" t="str">
            <v>FLEXNETUIO_PROVINCIA</v>
          </cell>
          <cell r="V8128">
            <v>1</v>
          </cell>
          <cell r="W8128">
            <v>7.1</v>
          </cell>
          <cell r="X8128" t="str">
            <v>HYCITE QUITO</v>
          </cell>
          <cell r="Y8128" t="str">
            <v>FLEX NET CALLE 28 DE JUNIO S/N Y GARCIA MORENO ENTRADA LLANO GRANDE</v>
          </cell>
        </row>
        <row r="8129">
          <cell r="A8129" t="str">
            <v>98691697</v>
          </cell>
          <cell r="B8129">
            <v>478169</v>
          </cell>
          <cell r="C8129" t="str">
            <v>98691697</v>
          </cell>
          <cell r="D8129" t="str">
            <v>HYCITE</v>
          </cell>
          <cell r="E8129" t="str">
            <v>DESPACHO</v>
          </cell>
          <cell r="F8129" t="str">
            <v>NORMAL</v>
          </cell>
          <cell r="G8129" t="str">
            <v>031002004095484</v>
          </cell>
          <cell r="H8129">
            <v>44908</v>
          </cell>
          <cell r="I8129" t="str">
            <v>ENTREGADO</v>
          </cell>
          <cell r="J8129">
            <v>44911</v>
          </cell>
          <cell r="K8129" t="str">
            <v>ANDREA TRINCA</v>
          </cell>
          <cell r="L8129" t="str">
            <v>AV QUITO-EL ORO EDF CALZADO GABBY LAGO AGRIO-CUYABENO  NUEVA LOJA 210201 SUCUMBIOS</v>
          </cell>
          <cell r="M8129" t="str">
            <v/>
          </cell>
          <cell r="N8129" t="str">
            <v>0986375194</v>
          </cell>
          <cell r="O8129" t="str">
            <v>0986375194</v>
          </cell>
          <cell r="P8129" t="str">
            <v>210201</v>
          </cell>
          <cell r="Q8129" t="str">
            <v>LAGO AGRIO</v>
          </cell>
          <cell r="R8129" t="str">
            <v>SUCUMBIOS</v>
          </cell>
          <cell r="S8129" t="str">
            <v>NUEVA LOJA - DIEZ DE AGOSTO</v>
          </cell>
          <cell r="T8129" t="str">
            <v>TRAMACO</v>
          </cell>
          <cell r="U8129" t="str">
            <v>FLEXNETUIO_PROVINCIA</v>
          </cell>
          <cell r="V8129">
            <v>1</v>
          </cell>
          <cell r="W8129">
            <v>3.9</v>
          </cell>
          <cell r="X8129" t="str">
            <v>HYCITE QUITO</v>
          </cell>
          <cell r="Y8129" t="str">
            <v>FLEX NET CALLE 28 DE JUNIO S/N Y GARCIA MORENO ENTRADA LLANO GRANDE</v>
          </cell>
        </row>
        <row r="8130">
          <cell r="A8130" t="str">
            <v>98691989</v>
          </cell>
          <cell r="B8130">
            <v>478170</v>
          </cell>
          <cell r="C8130" t="str">
            <v>98691989</v>
          </cell>
          <cell r="D8130" t="str">
            <v>HYCITE</v>
          </cell>
          <cell r="E8130" t="str">
            <v>DESPACHO</v>
          </cell>
          <cell r="F8130" t="str">
            <v>NORMAL</v>
          </cell>
          <cell r="G8130" t="str">
            <v>031002004095485</v>
          </cell>
          <cell r="H8130">
            <v>44908</v>
          </cell>
          <cell r="I8130" t="str">
            <v>ENTREGADO</v>
          </cell>
          <cell r="J8130">
            <v>44912</v>
          </cell>
          <cell r="K8130" t="str">
            <v>SANTOS ROGEL</v>
          </cell>
          <cell r="L8130" t="str">
            <v>B. EL MIRADOR VENEZUELA Y 24 DE MAYO CL VENEZUELA Y 24 DEL MAYO LAGO AGRIO-B. EL MIRADOR NUEVA LOJA 210201 SUCUMBIOS</v>
          </cell>
          <cell r="M8130" t="str">
            <v/>
          </cell>
          <cell r="N8130" t="str">
            <v>0979688823</v>
          </cell>
          <cell r="O8130" t="str">
            <v>0979688823</v>
          </cell>
          <cell r="P8130" t="str">
            <v>210201</v>
          </cell>
          <cell r="Q8130" t="str">
            <v>LAGO AGRIO</v>
          </cell>
          <cell r="R8130" t="str">
            <v>SUCUMBIOS</v>
          </cell>
          <cell r="S8130" t="str">
            <v>NUEVA LOJA - DIEZ DE AGOSTO</v>
          </cell>
          <cell r="T8130" t="str">
            <v>TRAMACO</v>
          </cell>
          <cell r="U8130" t="str">
            <v>FLEXNETUIO_PROVINCIA</v>
          </cell>
          <cell r="V8130">
            <v>1</v>
          </cell>
          <cell r="W8130">
            <v>12.8</v>
          </cell>
          <cell r="X8130" t="str">
            <v>HYCITE QUITO</v>
          </cell>
          <cell r="Y8130" t="str">
            <v>FLEX NET CALLE 28 DE JUNIO S/N Y GARCIA MORENO ENTRADA LLANO GRANDE</v>
          </cell>
        </row>
        <row r="8131">
          <cell r="A8131" t="str">
            <v>18575805</v>
          </cell>
          <cell r="B8131">
            <v>478155</v>
          </cell>
          <cell r="C8131" t="str">
            <v>18575805</v>
          </cell>
          <cell r="D8131" t="str">
            <v>SPARE</v>
          </cell>
          <cell r="E8131" t="str">
            <v>DESPACHO</v>
          </cell>
          <cell r="F8131" t="str">
            <v>NORMAL</v>
          </cell>
          <cell r="G8131" t="str">
            <v>TF88677</v>
          </cell>
          <cell r="H8131">
            <v>44907</v>
          </cell>
          <cell r="I8131" t="str">
            <v>ENTREGADO</v>
          </cell>
          <cell r="J8131">
            <v>44908</v>
          </cell>
          <cell r="K8131" t="str">
            <v>CONSTECOIN CIA LTDA</v>
          </cell>
          <cell r="L8131" t="str">
            <v>ALBORADA 11AVA ETAPA MZ35 S1 MANUEL IGNACIO MURILLO E ISIDRO AYORA</v>
          </cell>
          <cell r="M8131" t="str">
            <v>JONATHAN BAQUE / MARIO BAQUERO. RUC: 1791710568001</v>
          </cell>
          <cell r="N8131" t="str">
            <v>(+593) 999286516 / (+593) 992950451</v>
          </cell>
          <cell r="P8131" t="str">
            <v>090502</v>
          </cell>
          <cell r="Q8131" t="str">
            <v>GUAYAQUIL</v>
          </cell>
          <cell r="R8131" t="str">
            <v>GUAYAS</v>
          </cell>
          <cell r="S8131" t="str">
            <v>GUAYAQUIL</v>
          </cell>
          <cell r="T8131" t="str">
            <v>FLEXTRANS GYE</v>
          </cell>
          <cell r="U8131" t="str">
            <v>FLEXNETGYE_LOCAL</v>
          </cell>
          <cell r="V8131">
            <v>1</v>
          </cell>
          <cell r="W8131">
            <v>7.65</v>
          </cell>
          <cell r="X8131" t="str">
            <v>FLEXNET GUAYAQUIL</v>
          </cell>
          <cell r="Y8131" t="str">
            <v>FERNANDO GUTIERREZ HILL KM 8 1/2 VIA DAULE COOP. JUAN MONTALVO / FRENTE A PEPSI COLA</v>
          </cell>
        </row>
        <row r="8132">
          <cell r="A8132" t="str">
            <v>AGFA_22_304</v>
          </cell>
          <cell r="B8132">
            <v>478154</v>
          </cell>
          <cell r="C8132" t="str">
            <v>AGFA_22_304</v>
          </cell>
          <cell r="D8132" t="str">
            <v>AGFA</v>
          </cell>
          <cell r="E8132" t="str">
            <v>DESPACHO</v>
          </cell>
          <cell r="F8132" t="str">
            <v>NORMAL</v>
          </cell>
          <cell r="G8132" t="str">
            <v>88683</v>
          </cell>
          <cell r="H8132">
            <v>44907</v>
          </cell>
          <cell r="I8132" t="str">
            <v>ENTREGADO</v>
          </cell>
          <cell r="J8132">
            <v>44908</v>
          </cell>
          <cell r="K8132" t="str">
            <v>GRAFICOS NACIONALES "GRANASA"</v>
          </cell>
          <cell r="L8132" t="str">
            <v xml:space="preserve">AV. CARLOS JULIO AROSEMENA KM 2.5 Y LAS MONJAS </v>
          </cell>
          <cell r="M8132" t="str">
            <v>0990022887001 - Sr.Cristhian Murillo / Manuel Benitez</v>
          </cell>
          <cell r="N8132" t="str">
            <v>0999328209</v>
          </cell>
          <cell r="O8132" t="str">
            <v>0999328209</v>
          </cell>
          <cell r="P8132" t="str">
            <v>090102</v>
          </cell>
          <cell r="Q8132" t="str">
            <v>GUAYAQUIL</v>
          </cell>
          <cell r="R8132" t="str">
            <v>GUAYAS</v>
          </cell>
          <cell r="S8132" t="str">
            <v>GUAYAQUIL</v>
          </cell>
          <cell r="T8132" t="str">
            <v>FLEXTRANS GYE</v>
          </cell>
          <cell r="U8132" t="str">
            <v>FLEXNETGYE_LOCAL</v>
          </cell>
          <cell r="V8132">
            <v>4</v>
          </cell>
          <cell r="W8132">
            <v>12</v>
          </cell>
          <cell r="X8132" t="str">
            <v>FLEX NET GYE</v>
          </cell>
          <cell r="Y8132" t="str">
            <v xml:space="preserve">KM 8 1/2 VIA A DAULE COOP. JUAN MONTALVO </v>
          </cell>
        </row>
        <row r="8133">
          <cell r="A8133" t="str">
            <v>CIBEE_2022_68_GYE</v>
          </cell>
          <cell r="B8133">
            <v>478058</v>
          </cell>
          <cell r="C8133" t="str">
            <v>CIBEE_2022_68_GYE</v>
          </cell>
          <cell r="D8133" t="str">
            <v>CIBERC</v>
          </cell>
          <cell r="E8133" t="str">
            <v>DESPACHO</v>
          </cell>
          <cell r="F8133" t="str">
            <v>NORMAL</v>
          </cell>
          <cell r="G8133" t="str">
            <v>FT75081</v>
          </cell>
          <cell r="H8133">
            <v>44907</v>
          </cell>
          <cell r="I8133" t="str">
            <v>ENTREGADO</v>
          </cell>
          <cell r="J8133">
            <v>44908</v>
          </cell>
          <cell r="K8133" t="str">
            <v>CNEL EP</v>
          </cell>
          <cell r="L8133" t="str">
            <v>KM 4.5 VÍA A DAULE RED. FRENTE AL TEATRO CENTRO DE ARTE</v>
          </cell>
          <cell r="M8133" t="str">
            <v>1725700932</v>
          </cell>
          <cell r="N8133" t="str">
            <v>0980500730 / 0999925773</v>
          </cell>
          <cell r="O8133" t="str">
            <v>0980500730 / 0999925773</v>
          </cell>
          <cell r="P8133" t="str">
            <v>090902</v>
          </cell>
          <cell r="Q8133" t="str">
            <v>GUAYAQUIL</v>
          </cell>
          <cell r="R8133" t="str">
            <v>GUAYAS</v>
          </cell>
          <cell r="S8133" t="str">
            <v>GUAYAQUIL</v>
          </cell>
          <cell r="T8133" t="str">
            <v>FLEXTRANS GYE</v>
          </cell>
          <cell r="U8133" t="str">
            <v>FLEXNETUIO_GYE</v>
          </cell>
          <cell r="V8133">
            <v>2</v>
          </cell>
          <cell r="W8133">
            <v>20</v>
          </cell>
          <cell r="X8133" t="str">
            <v>BODEGA CIBER CALL</v>
          </cell>
          <cell r="Y8133" t="str">
            <v>CALLE 28 DE JUNIO S/N Y GARCIA MORENO ENTRADA LLANO GRANDE</v>
          </cell>
        </row>
        <row r="8134">
          <cell r="A8134" t="str">
            <v>RT22121201</v>
          </cell>
          <cell r="B8134">
            <v>478055</v>
          </cell>
          <cell r="C8134" t="str">
            <v>RT22121201</v>
          </cell>
          <cell r="D8134" t="str">
            <v>SPARE</v>
          </cell>
          <cell r="E8134" t="str">
            <v>RETIRO</v>
          </cell>
          <cell r="F8134" t="str">
            <v>NORMAL</v>
          </cell>
          <cell r="H8134">
            <v>44907</v>
          </cell>
          <cell r="I8134" t="str">
            <v>ENTREGADO</v>
          </cell>
          <cell r="J8134">
            <v>44908</v>
          </cell>
          <cell r="K8134" t="str">
            <v>FLEXNET DEL ECUADOR</v>
          </cell>
          <cell r="L8134" t="str">
            <v>CALLE 28 DE JUNIO S/N Y GARCIA MORENO ENTRADA</v>
          </cell>
          <cell r="P8134" t="str">
            <v>170208</v>
          </cell>
          <cell r="Q8134" t="str">
            <v>QUITO</v>
          </cell>
          <cell r="R8134" t="str">
            <v>PICHINCHA</v>
          </cell>
          <cell r="S8134" t="str">
            <v>CALDERON (CARAPUNGO)</v>
          </cell>
          <cell r="T8134" t="str">
            <v>FLEXTRANS UIO</v>
          </cell>
          <cell r="U8134" t="str">
            <v>FLEXNETUIO_LOCAL</v>
          </cell>
          <cell r="V8134">
            <v>1</v>
          </cell>
          <cell r="W8134">
            <v>2</v>
          </cell>
          <cell r="X8134" t="str">
            <v>HUAWEI_UIO_VINICIO SALTOS</v>
          </cell>
          <cell r="Y8134" t="str">
            <v>FLEX NET CALLE 28 DE JUNIO S/N Y GARCIA MORENO ENTRADA LLANO GRANDE</v>
          </cell>
        </row>
        <row r="8135">
          <cell r="A8135" t="str">
            <v>SP_22_622_18575685</v>
          </cell>
          <cell r="B8135">
            <v>478054</v>
          </cell>
          <cell r="C8135" t="str">
            <v>SP_22_622_18575685</v>
          </cell>
          <cell r="D8135" t="str">
            <v>SPARE</v>
          </cell>
          <cell r="E8135" t="str">
            <v>DESPACHO</v>
          </cell>
          <cell r="F8135" t="str">
            <v>NORMAL</v>
          </cell>
          <cell r="G8135" t="str">
            <v>FT75078</v>
          </cell>
          <cell r="H8135">
            <v>44907</v>
          </cell>
          <cell r="I8135" t="str">
            <v>ENTREGADO</v>
          </cell>
          <cell r="J8135">
            <v>44908</v>
          </cell>
          <cell r="K8135" t="str">
            <v>AKEA_STEPHANYE HIDALGO</v>
          </cell>
          <cell r="L8135" t="str">
            <v>AV 6 DE DICIEMBRE Y PORTUGAL EDIFICIO ZYRA PISO 9 OFICINA 604</v>
          </cell>
          <cell r="M8135" t="str">
            <v>STEPHANYE HIDALGO   /  AKEA</v>
          </cell>
          <cell r="P8135" t="str">
            <v>170505</v>
          </cell>
          <cell r="Q8135" t="str">
            <v>QUITO</v>
          </cell>
          <cell r="R8135" t="str">
            <v>PICHINCHA</v>
          </cell>
          <cell r="S8135" t="str">
            <v>QUITO</v>
          </cell>
          <cell r="T8135" t="str">
            <v>FLEXTRANS UIO</v>
          </cell>
          <cell r="U8135" t="str">
            <v>FLEXNETUIO_LOCAL</v>
          </cell>
          <cell r="V8135">
            <v>1</v>
          </cell>
          <cell r="W8135">
            <v>4</v>
          </cell>
          <cell r="X8135" t="str">
            <v>FLEXNET DEL ECUADOR</v>
          </cell>
          <cell r="Y8135" t="str">
            <v>FLEX NET CALLE 28 DE JUNIO S/N Y GARCIA MORENO ENTRADA LLANO GRANDE</v>
          </cell>
        </row>
        <row r="8136">
          <cell r="A8136" t="str">
            <v>SP_22_619_18571099</v>
          </cell>
          <cell r="B8136">
            <v>478053</v>
          </cell>
          <cell r="C8136" t="str">
            <v>SP_22_619_18571099</v>
          </cell>
          <cell r="D8136" t="str">
            <v>SPARE</v>
          </cell>
          <cell r="E8136" t="str">
            <v>DESPACHO</v>
          </cell>
          <cell r="F8136" t="str">
            <v>NORMAL</v>
          </cell>
          <cell r="G8136" t="str">
            <v>FT75077</v>
          </cell>
          <cell r="H8136">
            <v>44907</v>
          </cell>
          <cell r="I8136" t="str">
            <v>ENTREGADO</v>
          </cell>
          <cell r="J8136">
            <v>44908</v>
          </cell>
          <cell r="K8136" t="str">
            <v>HUAWEI_UIO_PABLO MONTALVO</v>
          </cell>
          <cell r="L8136" t="str">
            <v>NACIONES UNIDAS E2-30 Y NUÑEZ DE VELA EDIFICIO METROPOLITAN PISO 18</v>
          </cell>
          <cell r="M8136" t="str">
            <v>PABLO MONTALVO / RUC 1791256115001</v>
          </cell>
          <cell r="P8136" t="str">
            <v>170505</v>
          </cell>
          <cell r="Q8136" t="str">
            <v>QUITO</v>
          </cell>
          <cell r="R8136" t="str">
            <v>PICHINCHA</v>
          </cell>
          <cell r="S8136" t="str">
            <v>QUITO</v>
          </cell>
          <cell r="T8136" t="str">
            <v>FLEXTRANS UIO</v>
          </cell>
          <cell r="U8136" t="str">
            <v>FLEXNETUIO_LOCAL</v>
          </cell>
          <cell r="V8136">
            <v>1</v>
          </cell>
          <cell r="W8136">
            <v>2</v>
          </cell>
          <cell r="X8136" t="str">
            <v>FLEXNET DEL ECUADOR</v>
          </cell>
          <cell r="Y8136" t="str">
            <v>FLEX NET CALLE 28 DE JUNIO S/N Y GARCIA MORENO ENTRADA LLANO GRANDE</v>
          </cell>
        </row>
        <row r="8137">
          <cell r="A8137" t="str">
            <v>18572726</v>
          </cell>
          <cell r="B8137">
            <v>478052</v>
          </cell>
          <cell r="C8137" t="str">
            <v>18572726</v>
          </cell>
          <cell r="D8137" t="str">
            <v>SPARE</v>
          </cell>
          <cell r="E8137" t="str">
            <v>DESPACHO</v>
          </cell>
          <cell r="F8137" t="str">
            <v>NORMAL</v>
          </cell>
          <cell r="G8137" t="str">
            <v>TF88625</v>
          </cell>
          <cell r="H8137">
            <v>44907</v>
          </cell>
          <cell r="I8137" t="str">
            <v>ENTREGADO</v>
          </cell>
          <cell r="J8137">
            <v>44917</v>
          </cell>
          <cell r="K8137" t="str">
            <v>FLEXNET QUITO</v>
          </cell>
          <cell r="L8137" t="str">
            <v>COMPLEJO SAN JORGE. 28 DE JUNIO Y GARCIA MORENO - ENTRADA A LLANO GRANDE.</v>
          </cell>
          <cell r="M8137" t="str">
            <v>PATRICIO  PONCE - RUC: 1791890663001</v>
          </cell>
          <cell r="N8137" t="str">
            <v>0987602087</v>
          </cell>
          <cell r="P8137" t="str">
            <v>170208</v>
          </cell>
          <cell r="Q8137" t="str">
            <v>QUITO</v>
          </cell>
          <cell r="R8137" t="str">
            <v>PICHINCHA</v>
          </cell>
          <cell r="S8137" t="str">
            <v>CALDERON (CARAPUNGO)</v>
          </cell>
          <cell r="T8137" t="str">
            <v>CARGO UNION</v>
          </cell>
          <cell r="U8137" t="str">
            <v>FLEXNETGYE_UIO</v>
          </cell>
          <cell r="V8137">
            <v>2</v>
          </cell>
          <cell r="W8137">
            <v>9.1</v>
          </cell>
          <cell r="X8137" t="str">
            <v>FLEXNET GUAYAQUIL</v>
          </cell>
          <cell r="Y8137" t="str">
            <v>FERNANDO GUTIERREZ HILL KM 8 1/2 VIA DAULE COOP. JUAN MONTALVO / FRENTE A PEPSI COLA</v>
          </cell>
        </row>
        <row r="8138">
          <cell r="A8138" t="str">
            <v>TK-7336</v>
          </cell>
          <cell r="B8138">
            <v>478028</v>
          </cell>
          <cell r="C8138" t="str">
            <v>TK-7336</v>
          </cell>
          <cell r="D8138" t="str">
            <v>MDELIVERY</v>
          </cell>
          <cell r="E8138" t="str">
            <v>DESPACHO</v>
          </cell>
          <cell r="F8138" t="str">
            <v>EXPRESS</v>
          </cell>
          <cell r="G8138" t="str">
            <v/>
          </cell>
          <cell r="H8138">
            <v>44907</v>
          </cell>
          <cell r="I8138" t="str">
            <v>ENTREGADO</v>
          </cell>
          <cell r="J8138">
            <v>44922</v>
          </cell>
          <cell r="K8138" t="str">
            <v>OTECEL</v>
          </cell>
          <cell r="L8138" t="str">
            <v>AVDA SIMON BOLIVAR Y VIA NAYON CONJUNTO CORPORATIVO EKOPARK TORRE 3 TELEFONICA</v>
          </cell>
          <cell r="M8138" t="str">
            <v/>
          </cell>
          <cell r="N8138" t="str">
            <v>098299225</v>
          </cell>
          <cell r="O8138" t="str">
            <v/>
          </cell>
          <cell r="P8138" t="str">
            <v>QUITO</v>
          </cell>
          <cell r="Q8138" t="str">
            <v>QUITO</v>
          </cell>
          <cell r="R8138" t="str">
            <v>PICHINCHA</v>
          </cell>
          <cell r="T8138" t="str">
            <v>FLEXTRANS UIO</v>
          </cell>
          <cell r="U8138" t="str">
            <v>FLEXNETUIO_LOCAL</v>
          </cell>
          <cell r="V8138">
            <v>1</v>
          </cell>
          <cell r="W8138">
            <v>1</v>
          </cell>
          <cell r="X8138" t="str">
            <v>FLEXNET ECUADOR - MDELIVERY</v>
          </cell>
          <cell r="Y8138" t="str">
            <v>CALLE 28 DE JUNIO S/N Y GARCIA MORENO ENTRADA LLANO GRANDE</v>
          </cell>
        </row>
        <row r="8139">
          <cell r="A8139" t="str">
            <v>TK-7337</v>
          </cell>
          <cell r="B8139">
            <v>478029</v>
          </cell>
          <cell r="C8139" t="str">
            <v>TK-7337</v>
          </cell>
          <cell r="D8139" t="str">
            <v>MDELIVERY</v>
          </cell>
          <cell r="E8139" t="str">
            <v>DESPACHO</v>
          </cell>
          <cell r="F8139" t="str">
            <v>EXPRESS</v>
          </cell>
          <cell r="G8139" t="str">
            <v/>
          </cell>
          <cell r="H8139">
            <v>44907</v>
          </cell>
          <cell r="I8139" t="str">
            <v>ENTREGADO</v>
          </cell>
          <cell r="J8139">
            <v>44922</v>
          </cell>
          <cell r="K8139" t="str">
            <v>OTECEL</v>
          </cell>
          <cell r="L8139" t="str">
            <v>AVDA SIMON BOLIVAR Y VIA NAYON CONJUNTO CORPORATIVO EKOPARK TORRE 3 TELEFONICA</v>
          </cell>
          <cell r="M8139" t="str">
            <v/>
          </cell>
          <cell r="N8139" t="str">
            <v>098299225</v>
          </cell>
          <cell r="O8139" t="str">
            <v/>
          </cell>
          <cell r="P8139" t="str">
            <v>QUITO</v>
          </cell>
          <cell r="Q8139" t="str">
            <v>QUITO</v>
          </cell>
          <cell r="R8139" t="str">
            <v>PICHINCHA</v>
          </cell>
          <cell r="T8139" t="str">
            <v>FLEXTRANS UIO</v>
          </cell>
          <cell r="U8139" t="str">
            <v>FLEXNETUIO_LOCAL</v>
          </cell>
          <cell r="V8139">
            <v>1</v>
          </cell>
          <cell r="W8139">
            <v>1</v>
          </cell>
          <cell r="X8139" t="str">
            <v>FLEXNET ECUADOR - MDELIVERY</v>
          </cell>
          <cell r="Y8139" t="str">
            <v>CALLE 28 DE JUNIO S/N Y GARCIA MORENO ENTRADA LLANO GRANDE</v>
          </cell>
        </row>
        <row r="8140">
          <cell r="A8140" t="str">
            <v>TK-7338</v>
          </cell>
          <cell r="B8140">
            <v>478030</v>
          </cell>
          <cell r="C8140" t="str">
            <v>TK-7338</v>
          </cell>
          <cell r="D8140" t="str">
            <v>MDELIVERY</v>
          </cell>
          <cell r="E8140" t="str">
            <v>DESPACHO</v>
          </cell>
          <cell r="F8140" t="str">
            <v>EXPRESS</v>
          </cell>
          <cell r="G8140" t="str">
            <v/>
          </cell>
          <cell r="H8140">
            <v>44907</v>
          </cell>
          <cell r="I8140" t="str">
            <v>ENTREGADO</v>
          </cell>
          <cell r="J8140">
            <v>44922</v>
          </cell>
          <cell r="K8140" t="str">
            <v>OTECEL</v>
          </cell>
          <cell r="L8140" t="str">
            <v>AVDA SIMON BOLIVAR Y VIA NAYON CONJUNTO CORPORATIVO EKOPARK TORRE 3 TELEFONICA</v>
          </cell>
          <cell r="M8140" t="str">
            <v/>
          </cell>
          <cell r="N8140" t="str">
            <v>098299225</v>
          </cell>
          <cell r="O8140" t="str">
            <v/>
          </cell>
          <cell r="P8140" t="str">
            <v>QUITO</v>
          </cell>
          <cell r="Q8140" t="str">
            <v>QUITO</v>
          </cell>
          <cell r="R8140" t="str">
            <v>PICHINCHA</v>
          </cell>
          <cell r="T8140" t="str">
            <v>FLEXTRANS UIO</v>
          </cell>
          <cell r="U8140" t="str">
            <v>FLEXNETUIO_LOCAL</v>
          </cell>
          <cell r="V8140">
            <v>1</v>
          </cell>
          <cell r="W8140">
            <v>1</v>
          </cell>
          <cell r="X8140" t="str">
            <v>FLEXNET ECUADOR - MDELIVERY</v>
          </cell>
          <cell r="Y8140" t="str">
            <v>CALLE 28 DE JUNIO S/N Y GARCIA MORENO ENTRADA LLANO GRANDE</v>
          </cell>
        </row>
        <row r="8141">
          <cell r="A8141" t="str">
            <v>TK-7339</v>
          </cell>
          <cell r="B8141">
            <v>478031</v>
          </cell>
          <cell r="C8141" t="str">
            <v>TK-7339</v>
          </cell>
          <cell r="D8141" t="str">
            <v>MDELIVERY</v>
          </cell>
          <cell r="E8141" t="str">
            <v>DESPACHO</v>
          </cell>
          <cell r="F8141" t="str">
            <v>EXPRESS</v>
          </cell>
          <cell r="G8141" t="str">
            <v/>
          </cell>
          <cell r="H8141">
            <v>44907</v>
          </cell>
          <cell r="I8141" t="str">
            <v>ENTREGADO</v>
          </cell>
          <cell r="J8141">
            <v>44922</v>
          </cell>
          <cell r="K8141" t="str">
            <v>OTECEL</v>
          </cell>
          <cell r="L8141" t="str">
            <v>AVDA SIMON BOLIVAR Y VIA NAYON CONJUNTO CORPORATIVO EKOPARK TORRE 3 TELEFONICA</v>
          </cell>
          <cell r="M8141" t="str">
            <v/>
          </cell>
          <cell r="N8141" t="str">
            <v>098299225</v>
          </cell>
          <cell r="O8141" t="str">
            <v/>
          </cell>
          <cell r="P8141" t="str">
            <v>QUITO</v>
          </cell>
          <cell r="Q8141" t="str">
            <v>QUITO</v>
          </cell>
          <cell r="R8141" t="str">
            <v>PICHINCHA</v>
          </cell>
          <cell r="T8141" t="str">
            <v>FLEXTRANS UIO</v>
          </cell>
          <cell r="U8141" t="str">
            <v>FLEXNETUIO_LOCAL</v>
          </cell>
          <cell r="V8141">
            <v>1</v>
          </cell>
          <cell r="W8141">
            <v>1</v>
          </cell>
          <cell r="X8141" t="str">
            <v>FLEXNET ECUADOR - MDELIVERY</v>
          </cell>
          <cell r="Y8141" t="str">
            <v>CALLE 28 DE JUNIO S/N Y GARCIA MORENO ENTRADA LLANO GRANDE</v>
          </cell>
        </row>
        <row r="8142">
          <cell r="A8142" t="str">
            <v>TK-7340</v>
          </cell>
          <cell r="B8142">
            <v>478032</v>
          </cell>
          <cell r="C8142" t="str">
            <v>TK-7340</v>
          </cell>
          <cell r="D8142" t="str">
            <v>MDELIVERY</v>
          </cell>
          <cell r="E8142" t="str">
            <v>DESPACHO</v>
          </cell>
          <cell r="F8142" t="str">
            <v>EXPRESS</v>
          </cell>
          <cell r="G8142" t="str">
            <v/>
          </cell>
          <cell r="H8142">
            <v>44907</v>
          </cell>
          <cell r="I8142" t="str">
            <v>ENTREGADO</v>
          </cell>
          <cell r="J8142">
            <v>44922</v>
          </cell>
          <cell r="K8142" t="str">
            <v>OTECEL</v>
          </cell>
          <cell r="L8142" t="str">
            <v>AVDA SIMON BOLIVAR Y VIA NAYON CONJUNTO CORPORATIVO EKOPARK TORRE 3 TELEFONICA</v>
          </cell>
          <cell r="M8142" t="str">
            <v/>
          </cell>
          <cell r="N8142" t="str">
            <v>098299225</v>
          </cell>
          <cell r="O8142" t="str">
            <v/>
          </cell>
          <cell r="P8142" t="str">
            <v>QUITO</v>
          </cell>
          <cell r="Q8142" t="str">
            <v>QUITO</v>
          </cell>
          <cell r="R8142" t="str">
            <v>PICHINCHA</v>
          </cell>
          <cell r="T8142" t="str">
            <v>FLEXTRANS UIO</v>
          </cell>
          <cell r="U8142" t="str">
            <v>FLEXNETUIO_LOCAL</v>
          </cell>
          <cell r="V8142">
            <v>1</v>
          </cell>
          <cell r="W8142">
            <v>1</v>
          </cell>
          <cell r="X8142" t="str">
            <v>FLEXNET ECUADOR - MDELIVERY</v>
          </cell>
          <cell r="Y8142" t="str">
            <v>CALLE 28 DE JUNIO S/N Y GARCIA MORENO ENTRADA LLANO GRANDE</v>
          </cell>
        </row>
        <row r="8143">
          <cell r="A8143" t="str">
            <v>TK-7341</v>
          </cell>
          <cell r="B8143">
            <v>478033</v>
          </cell>
          <cell r="C8143" t="str">
            <v>TK-7341</v>
          </cell>
          <cell r="D8143" t="str">
            <v>MDELIVERY</v>
          </cell>
          <cell r="E8143" t="str">
            <v>DESPACHO</v>
          </cell>
          <cell r="F8143" t="str">
            <v>EXPRESS</v>
          </cell>
          <cell r="G8143" t="str">
            <v/>
          </cell>
          <cell r="H8143">
            <v>44907</v>
          </cell>
          <cell r="I8143" t="str">
            <v>ENTREGADO</v>
          </cell>
          <cell r="J8143">
            <v>44922</v>
          </cell>
          <cell r="K8143" t="str">
            <v>OTECEL</v>
          </cell>
          <cell r="L8143" t="str">
            <v>AVDA SIMON BOLIVAR Y VIA NAYON CONJUNTO CORPORATIVO EKOPARK TORRE 3 TELEFONICA</v>
          </cell>
          <cell r="M8143" t="str">
            <v/>
          </cell>
          <cell r="N8143" t="str">
            <v>098299225</v>
          </cell>
          <cell r="O8143" t="str">
            <v/>
          </cell>
          <cell r="P8143" t="str">
            <v>QUITO</v>
          </cell>
          <cell r="Q8143" t="str">
            <v>QUITO</v>
          </cell>
          <cell r="R8143" t="str">
            <v>PICHINCHA</v>
          </cell>
          <cell r="T8143" t="str">
            <v>FLEXTRANS UIO</v>
          </cell>
          <cell r="U8143" t="str">
            <v>FLEXNETUIO_LOCAL</v>
          </cell>
          <cell r="V8143">
            <v>1</v>
          </cell>
          <cell r="W8143">
            <v>1</v>
          </cell>
          <cell r="X8143" t="str">
            <v>FLEXNET ECUADOR - MDELIVERY</v>
          </cell>
          <cell r="Y8143" t="str">
            <v>CALLE 28 DE JUNIO S/N Y GARCIA MORENO ENTRADA LLANO GRANDE</v>
          </cell>
        </row>
        <row r="8144">
          <cell r="A8144" t="str">
            <v>TK-7342</v>
          </cell>
          <cell r="B8144">
            <v>478034</v>
          </cell>
          <cell r="C8144" t="str">
            <v>TK-7342</v>
          </cell>
          <cell r="D8144" t="str">
            <v>MDELIVERY</v>
          </cell>
          <cell r="E8144" t="str">
            <v>DESPACHO</v>
          </cell>
          <cell r="F8144" t="str">
            <v>EXPRESS</v>
          </cell>
          <cell r="G8144" t="str">
            <v/>
          </cell>
          <cell r="H8144">
            <v>44907</v>
          </cell>
          <cell r="I8144" t="str">
            <v>ENTREGADO</v>
          </cell>
          <cell r="J8144">
            <v>44922</v>
          </cell>
          <cell r="K8144" t="str">
            <v>OTECEL</v>
          </cell>
          <cell r="L8144" t="str">
            <v>AVDA SIMON BOLIVAR Y VIA NAYON CONJUNTO CORPORATIVO EKOPARK TORRE 3 TELEFONICA</v>
          </cell>
          <cell r="M8144" t="str">
            <v/>
          </cell>
          <cell r="N8144" t="str">
            <v>098299225</v>
          </cell>
          <cell r="O8144" t="str">
            <v/>
          </cell>
          <cell r="P8144" t="str">
            <v>QUITO</v>
          </cell>
          <cell r="Q8144" t="str">
            <v>QUITO</v>
          </cell>
          <cell r="R8144" t="str">
            <v>PICHINCHA</v>
          </cell>
          <cell r="T8144" t="str">
            <v>FLEXTRANS UIO</v>
          </cell>
          <cell r="U8144" t="str">
            <v>FLEXNETUIO_LOCAL</v>
          </cell>
          <cell r="V8144">
            <v>1</v>
          </cell>
          <cell r="W8144">
            <v>1</v>
          </cell>
          <cell r="X8144" t="str">
            <v>FLEXNET ECUADOR - MDELIVERY</v>
          </cell>
          <cell r="Y8144" t="str">
            <v>CALLE 28 DE JUNIO S/N Y GARCIA MORENO ENTRADA LLANO GRANDE</v>
          </cell>
        </row>
        <row r="8145">
          <cell r="A8145" t="str">
            <v>TK-7343</v>
          </cell>
          <cell r="B8145">
            <v>478035</v>
          </cell>
          <cell r="C8145" t="str">
            <v>TK-7343</v>
          </cell>
          <cell r="D8145" t="str">
            <v>MDELIVERY</v>
          </cell>
          <cell r="E8145" t="str">
            <v>DESPACHO</v>
          </cell>
          <cell r="F8145" t="str">
            <v>EXPRESS</v>
          </cell>
          <cell r="G8145" t="str">
            <v/>
          </cell>
          <cell r="H8145">
            <v>44907</v>
          </cell>
          <cell r="I8145" t="str">
            <v>ENTREGADO</v>
          </cell>
          <cell r="J8145">
            <v>44922</v>
          </cell>
          <cell r="K8145" t="str">
            <v>OTECEL</v>
          </cell>
          <cell r="L8145" t="str">
            <v>AVDA SIMON BOLIVAR Y VIA NAYON CONJUNTO CORPORATIVO EKOPARK TORRE 3 TELEFONICA</v>
          </cell>
          <cell r="M8145" t="str">
            <v/>
          </cell>
          <cell r="N8145" t="str">
            <v>098299225</v>
          </cell>
          <cell r="O8145" t="str">
            <v/>
          </cell>
          <cell r="P8145" t="str">
            <v>QUITO</v>
          </cell>
          <cell r="Q8145" t="str">
            <v>QUITO</v>
          </cell>
          <cell r="R8145" t="str">
            <v>PICHINCHA</v>
          </cell>
          <cell r="T8145" t="str">
            <v>FLEXTRANS UIO</v>
          </cell>
          <cell r="U8145" t="str">
            <v>FLEXNETUIO_LOCAL</v>
          </cell>
          <cell r="V8145">
            <v>1</v>
          </cell>
          <cell r="W8145">
            <v>1</v>
          </cell>
          <cell r="X8145" t="str">
            <v>FLEXNET ECUADOR - MDELIVERY</v>
          </cell>
          <cell r="Y8145" t="str">
            <v>CALLE 28 DE JUNIO S/N Y GARCIA MORENO ENTRADA LLANO GRANDE</v>
          </cell>
        </row>
        <row r="8146">
          <cell r="A8146" t="str">
            <v>TK-7344</v>
          </cell>
          <cell r="B8146">
            <v>478036</v>
          </cell>
          <cell r="C8146" t="str">
            <v>TK-7344</v>
          </cell>
          <cell r="D8146" t="str">
            <v>MDELIVERY</v>
          </cell>
          <cell r="E8146" t="str">
            <v>DESPACHO</v>
          </cell>
          <cell r="F8146" t="str">
            <v>EXPRESS</v>
          </cell>
          <cell r="G8146" t="str">
            <v/>
          </cell>
          <cell r="H8146">
            <v>44907</v>
          </cell>
          <cell r="I8146" t="str">
            <v>ENTREGADO</v>
          </cell>
          <cell r="J8146">
            <v>44922</v>
          </cell>
          <cell r="K8146" t="str">
            <v>OTECEL</v>
          </cell>
          <cell r="L8146" t="str">
            <v>AVDA SIMON BOLIVAR Y VIA NAYON CONJUNTO CORPORATIVO EKOPARK TORRE 3 TELEFONICA</v>
          </cell>
          <cell r="M8146" t="str">
            <v/>
          </cell>
          <cell r="N8146" t="str">
            <v>098299225</v>
          </cell>
          <cell r="O8146" t="str">
            <v/>
          </cell>
          <cell r="P8146" t="str">
            <v>QUITO</v>
          </cell>
          <cell r="Q8146" t="str">
            <v>QUITO</v>
          </cell>
          <cell r="R8146" t="str">
            <v>PICHINCHA</v>
          </cell>
          <cell r="T8146" t="str">
            <v>FLEXTRANS UIO</v>
          </cell>
          <cell r="U8146" t="str">
            <v>FLEXNETUIO_LOCAL</v>
          </cell>
          <cell r="V8146">
            <v>1</v>
          </cell>
          <cell r="W8146">
            <v>1</v>
          </cell>
          <cell r="X8146" t="str">
            <v>FLEXNET ECUADOR - MDELIVERY</v>
          </cell>
          <cell r="Y8146" t="str">
            <v>CALLE 28 DE JUNIO S/N Y GARCIA MORENO ENTRADA LLANO GRANDE</v>
          </cell>
        </row>
        <row r="8147">
          <cell r="A8147" t="str">
            <v>TK-7345</v>
          </cell>
          <cell r="B8147">
            <v>478037</v>
          </cell>
          <cell r="C8147" t="str">
            <v>TK-7345</v>
          </cell>
          <cell r="D8147" t="str">
            <v>MDELIVERY</v>
          </cell>
          <cell r="E8147" t="str">
            <v>DESPACHO</v>
          </cell>
          <cell r="F8147" t="str">
            <v>EXPRESS</v>
          </cell>
          <cell r="G8147" t="str">
            <v/>
          </cell>
          <cell r="H8147">
            <v>44907</v>
          </cell>
          <cell r="I8147" t="str">
            <v>ENTREGADO</v>
          </cell>
          <cell r="J8147">
            <v>44922</v>
          </cell>
          <cell r="K8147" t="str">
            <v>OTECEL</v>
          </cell>
          <cell r="L8147" t="str">
            <v>AVDA SIMON BOLIVAR Y VIA NAYON CONJUNTO CORPORATIVO EKOPARK TORRE 3 TELEFONICA</v>
          </cell>
          <cell r="M8147" t="str">
            <v/>
          </cell>
          <cell r="N8147" t="str">
            <v>098299225</v>
          </cell>
          <cell r="O8147" t="str">
            <v/>
          </cell>
          <cell r="P8147" t="str">
            <v>QUITO</v>
          </cell>
          <cell r="Q8147" t="str">
            <v>QUITO</v>
          </cell>
          <cell r="R8147" t="str">
            <v>PICHINCHA</v>
          </cell>
          <cell r="T8147" t="str">
            <v>FLEXTRANS UIO</v>
          </cell>
          <cell r="U8147" t="str">
            <v>FLEXNETUIO_LOCAL</v>
          </cell>
          <cell r="V8147">
            <v>1</v>
          </cell>
          <cell r="W8147">
            <v>1</v>
          </cell>
          <cell r="X8147" t="str">
            <v>FLEXNET ECUADOR - MDELIVERY</v>
          </cell>
          <cell r="Y8147" t="str">
            <v>CALLE 28 DE JUNIO S/N Y GARCIA MORENO ENTRADA LLANO GRANDE</v>
          </cell>
        </row>
        <row r="8148">
          <cell r="A8148" t="str">
            <v>TK-7346</v>
          </cell>
          <cell r="B8148">
            <v>478038</v>
          </cell>
          <cell r="C8148" t="str">
            <v>TK-7346</v>
          </cell>
          <cell r="D8148" t="str">
            <v>MDELIVERY</v>
          </cell>
          <cell r="E8148" t="str">
            <v>DESPACHO</v>
          </cell>
          <cell r="F8148" t="str">
            <v>EXPRESS</v>
          </cell>
          <cell r="G8148" t="str">
            <v/>
          </cell>
          <cell r="H8148">
            <v>44907</v>
          </cell>
          <cell r="I8148" t="str">
            <v>ENTREGADO</v>
          </cell>
          <cell r="J8148">
            <v>44922</v>
          </cell>
          <cell r="K8148" t="str">
            <v>OTECEL</v>
          </cell>
          <cell r="L8148" t="str">
            <v>AVDA SIMON BOLIVAR Y VIA NAYON CONJUNTO CORPORATIVO EKOPARK TORRE 3 TELEFONICA</v>
          </cell>
          <cell r="M8148" t="str">
            <v/>
          </cell>
          <cell r="N8148" t="str">
            <v>098299225</v>
          </cell>
          <cell r="O8148" t="str">
            <v/>
          </cell>
          <cell r="P8148" t="str">
            <v>QUITO</v>
          </cell>
          <cell r="Q8148" t="str">
            <v>QUITO</v>
          </cell>
          <cell r="R8148" t="str">
            <v>PICHINCHA</v>
          </cell>
          <cell r="T8148" t="str">
            <v>FLEXTRANS UIO</v>
          </cell>
          <cell r="U8148" t="str">
            <v>FLEXNETUIO_LOCAL</v>
          </cell>
          <cell r="V8148">
            <v>1</v>
          </cell>
          <cell r="W8148">
            <v>1</v>
          </cell>
          <cell r="X8148" t="str">
            <v>FLEXNET ECUADOR - MDELIVERY</v>
          </cell>
          <cell r="Y8148" t="str">
            <v>CALLE 28 DE JUNIO S/N Y GARCIA MORENO ENTRADA LLANO GRANDE</v>
          </cell>
        </row>
        <row r="8149">
          <cell r="A8149" t="str">
            <v>TK-7347</v>
          </cell>
          <cell r="B8149">
            <v>478039</v>
          </cell>
          <cell r="C8149" t="str">
            <v>TK-7347</v>
          </cell>
          <cell r="D8149" t="str">
            <v>MDELIVERY</v>
          </cell>
          <cell r="E8149" t="str">
            <v>DESPACHO</v>
          </cell>
          <cell r="F8149" t="str">
            <v>EXPRESS</v>
          </cell>
          <cell r="G8149" t="str">
            <v/>
          </cell>
          <cell r="H8149">
            <v>44907</v>
          </cell>
          <cell r="I8149" t="str">
            <v>ENTREGADO</v>
          </cell>
          <cell r="J8149">
            <v>44922</v>
          </cell>
          <cell r="K8149" t="str">
            <v>OTECEL</v>
          </cell>
          <cell r="L8149" t="str">
            <v>AVDA SIMON BOLIVAR Y VIA NAYON CONJUNTO CORPORATIVO EKOPARK TORRE 3 TELEFONICA</v>
          </cell>
          <cell r="M8149" t="str">
            <v/>
          </cell>
          <cell r="N8149" t="str">
            <v>098299225</v>
          </cell>
          <cell r="O8149" t="str">
            <v/>
          </cell>
          <cell r="P8149" t="str">
            <v>QUITO</v>
          </cell>
          <cell r="Q8149" t="str">
            <v>QUITO</v>
          </cell>
          <cell r="R8149" t="str">
            <v>PICHINCHA</v>
          </cell>
          <cell r="T8149" t="str">
            <v>FLEXTRANS UIO</v>
          </cell>
          <cell r="U8149" t="str">
            <v>FLEXNETUIO_LOCAL</v>
          </cell>
          <cell r="V8149">
            <v>1</v>
          </cell>
          <cell r="W8149">
            <v>1</v>
          </cell>
          <cell r="X8149" t="str">
            <v>FLEXNET ECUADOR - MDELIVERY</v>
          </cell>
          <cell r="Y8149" t="str">
            <v>CALLE 28 DE JUNIO S/N Y GARCIA MORENO ENTRADA LLANO GRANDE</v>
          </cell>
        </row>
        <row r="8150">
          <cell r="A8150" t="str">
            <v>TK-7348</v>
          </cell>
          <cell r="B8150">
            <v>478040</v>
          </cell>
          <cell r="C8150" t="str">
            <v>TK-7348</v>
          </cell>
          <cell r="D8150" t="str">
            <v>MDELIVERY</v>
          </cell>
          <cell r="E8150" t="str">
            <v>DESPACHO</v>
          </cell>
          <cell r="F8150" t="str">
            <v>EXPRESS</v>
          </cell>
          <cell r="G8150" t="str">
            <v/>
          </cell>
          <cell r="H8150">
            <v>44907</v>
          </cell>
          <cell r="I8150" t="str">
            <v>ENTREGADO</v>
          </cell>
          <cell r="J8150">
            <v>44922</v>
          </cell>
          <cell r="K8150" t="str">
            <v>OTECEL</v>
          </cell>
          <cell r="L8150" t="str">
            <v>AVDA SIMON BOLIVAR Y VIA NAYON CONJUNTO CORPORATIVO EKOPARK TORRE 3 TELEFONICA</v>
          </cell>
          <cell r="M8150" t="str">
            <v/>
          </cell>
          <cell r="N8150" t="str">
            <v>098299225</v>
          </cell>
          <cell r="O8150" t="str">
            <v/>
          </cell>
          <cell r="P8150" t="str">
            <v>QUITO</v>
          </cell>
          <cell r="Q8150" t="str">
            <v>QUITO</v>
          </cell>
          <cell r="R8150" t="str">
            <v>PICHINCHA</v>
          </cell>
          <cell r="T8150" t="str">
            <v>FLEXTRANS UIO</v>
          </cell>
          <cell r="U8150" t="str">
            <v>FLEXNETUIO_LOCAL</v>
          </cell>
          <cell r="V8150">
            <v>1</v>
          </cell>
          <cell r="W8150">
            <v>1</v>
          </cell>
          <cell r="X8150" t="str">
            <v>FLEXNET ECUADOR - MDELIVERY</v>
          </cell>
          <cell r="Y8150" t="str">
            <v>CALLE 28 DE JUNIO S/N Y GARCIA MORENO ENTRADA LLANO GRANDE</v>
          </cell>
        </row>
        <row r="8151">
          <cell r="A8151" t="str">
            <v>TK-7349</v>
          </cell>
          <cell r="B8151">
            <v>478041</v>
          </cell>
          <cell r="C8151" t="str">
            <v>TK-7349</v>
          </cell>
          <cell r="D8151" t="str">
            <v>MDELIVERY</v>
          </cell>
          <cell r="E8151" t="str">
            <v>DESPACHO</v>
          </cell>
          <cell r="F8151" t="str">
            <v>EXPRESS</v>
          </cell>
          <cell r="G8151" t="str">
            <v/>
          </cell>
          <cell r="H8151">
            <v>44907</v>
          </cell>
          <cell r="I8151" t="str">
            <v>ENTREGADO</v>
          </cell>
          <cell r="J8151">
            <v>44922</v>
          </cell>
          <cell r="K8151" t="str">
            <v>OTECEL</v>
          </cell>
          <cell r="L8151" t="str">
            <v>AVDA SIMON BOLIVAR Y VIA NAYON CONJUNTO CORPORATIVO EKOPARK TORRE 3 TELEFONICA</v>
          </cell>
          <cell r="M8151" t="str">
            <v/>
          </cell>
          <cell r="N8151" t="str">
            <v>098299225</v>
          </cell>
          <cell r="O8151" t="str">
            <v/>
          </cell>
          <cell r="P8151" t="str">
            <v>QUITO</v>
          </cell>
          <cell r="Q8151" t="str">
            <v>QUITO</v>
          </cell>
          <cell r="R8151" t="str">
            <v>PICHINCHA</v>
          </cell>
          <cell r="T8151" t="str">
            <v>FLEXTRANS UIO</v>
          </cell>
          <cell r="U8151" t="str">
            <v>FLEXNETUIO_LOCAL</v>
          </cell>
          <cell r="V8151">
            <v>1</v>
          </cell>
          <cell r="W8151">
            <v>1</v>
          </cell>
          <cell r="X8151" t="str">
            <v>FLEXNET ECUADOR - MDELIVERY</v>
          </cell>
          <cell r="Y8151" t="str">
            <v>CALLE 28 DE JUNIO S/N Y GARCIA MORENO ENTRADA LLANO GRANDE</v>
          </cell>
        </row>
        <row r="8152">
          <cell r="A8152" t="str">
            <v>TK-7350</v>
          </cell>
          <cell r="B8152">
            <v>478042</v>
          </cell>
          <cell r="C8152" t="str">
            <v>TK-7350</v>
          </cell>
          <cell r="D8152" t="str">
            <v>MDELIVERY</v>
          </cell>
          <cell r="E8152" t="str">
            <v>DESPACHO</v>
          </cell>
          <cell r="F8152" t="str">
            <v>EXPRESS</v>
          </cell>
          <cell r="G8152" t="str">
            <v/>
          </cell>
          <cell r="H8152">
            <v>44907</v>
          </cell>
          <cell r="I8152" t="str">
            <v>ENTREGADO</v>
          </cell>
          <cell r="J8152">
            <v>44922</v>
          </cell>
          <cell r="K8152" t="str">
            <v>OTECEL</v>
          </cell>
          <cell r="L8152" t="str">
            <v>AVDA SIMON BOLIVAR Y VIA NAYON CONJUNTO CORPORATIVO EKOPARK TORRE 3 TELEFONICA</v>
          </cell>
          <cell r="M8152" t="str">
            <v/>
          </cell>
          <cell r="N8152" t="str">
            <v>098299225</v>
          </cell>
          <cell r="O8152" t="str">
            <v/>
          </cell>
          <cell r="P8152" t="str">
            <v>QUITO</v>
          </cell>
          <cell r="Q8152" t="str">
            <v>QUITO</v>
          </cell>
          <cell r="R8152" t="str">
            <v>PICHINCHA</v>
          </cell>
          <cell r="T8152" t="str">
            <v>FLEXTRANS UIO</v>
          </cell>
          <cell r="U8152" t="str">
            <v>FLEXNETUIO_LOCAL</v>
          </cell>
          <cell r="V8152">
            <v>1</v>
          </cell>
          <cell r="W8152">
            <v>1</v>
          </cell>
          <cell r="X8152" t="str">
            <v>FLEXNET ECUADOR - MDELIVERY</v>
          </cell>
          <cell r="Y8152" t="str">
            <v>CALLE 28 DE JUNIO S/N Y GARCIA MORENO ENTRADA LLANO GRANDE</v>
          </cell>
        </row>
        <row r="8153">
          <cell r="A8153" t="str">
            <v>TK-7351</v>
          </cell>
          <cell r="B8153">
            <v>478043</v>
          </cell>
          <cell r="C8153" t="str">
            <v>TK-7351</v>
          </cell>
          <cell r="D8153" t="str">
            <v>MDELIVERY</v>
          </cell>
          <cell r="E8153" t="str">
            <v>DESPACHO</v>
          </cell>
          <cell r="F8153" t="str">
            <v>EXPRESS</v>
          </cell>
          <cell r="G8153" t="str">
            <v/>
          </cell>
          <cell r="H8153">
            <v>44907</v>
          </cell>
          <cell r="I8153" t="str">
            <v>ENTREGADO</v>
          </cell>
          <cell r="J8153">
            <v>44922</v>
          </cell>
          <cell r="K8153" t="str">
            <v>OTECEL</v>
          </cell>
          <cell r="L8153" t="str">
            <v>AVDA SIMON BOLIVAR Y VIA NAYON CONJUNTO CORPORATIVO EKOPARK TORRE 3 TELEFONICA</v>
          </cell>
          <cell r="M8153" t="str">
            <v/>
          </cell>
          <cell r="N8153" t="str">
            <v>098299225</v>
          </cell>
          <cell r="O8153" t="str">
            <v/>
          </cell>
          <cell r="P8153" t="str">
            <v>QUITO</v>
          </cell>
          <cell r="Q8153" t="str">
            <v>QUITO</v>
          </cell>
          <cell r="R8153" t="str">
            <v>PICHINCHA</v>
          </cell>
          <cell r="T8153" t="str">
            <v>FLEXTRANS UIO</v>
          </cell>
          <cell r="U8153" t="str">
            <v>FLEXNETUIO_LOCAL</v>
          </cell>
          <cell r="V8153">
            <v>1</v>
          </cell>
          <cell r="W8153">
            <v>1</v>
          </cell>
          <cell r="X8153" t="str">
            <v>FLEXNET ECUADOR - MDELIVERY</v>
          </cell>
          <cell r="Y8153" t="str">
            <v>CALLE 28 DE JUNIO S/N Y GARCIA MORENO ENTRADA LLANO GRANDE</v>
          </cell>
        </row>
        <row r="8154">
          <cell r="A8154" t="str">
            <v>TK-7352</v>
          </cell>
          <cell r="B8154">
            <v>478044</v>
          </cell>
          <cell r="C8154" t="str">
            <v>TK-7352</v>
          </cell>
          <cell r="D8154" t="str">
            <v>MDELIVERY</v>
          </cell>
          <cell r="E8154" t="str">
            <v>DESPACHO</v>
          </cell>
          <cell r="F8154" t="str">
            <v>EXPRESS</v>
          </cell>
          <cell r="G8154" t="str">
            <v/>
          </cell>
          <cell r="H8154">
            <v>44907</v>
          </cell>
          <cell r="I8154" t="str">
            <v>ENTREGADO</v>
          </cell>
          <cell r="J8154">
            <v>44922</v>
          </cell>
          <cell r="K8154" t="str">
            <v>OTECEL</v>
          </cell>
          <cell r="L8154" t="str">
            <v>AVDA SIMON BOLIVAR Y VIA NAYON CONJUNTO CORPORATIVO EKOPARK TORRE 3 TELEFONICA</v>
          </cell>
          <cell r="M8154" t="str">
            <v/>
          </cell>
          <cell r="N8154" t="str">
            <v>098299225</v>
          </cell>
          <cell r="O8154" t="str">
            <v/>
          </cell>
          <cell r="P8154" t="str">
            <v>QUITO</v>
          </cell>
          <cell r="Q8154" t="str">
            <v>QUITO</v>
          </cell>
          <cell r="R8154" t="str">
            <v>PICHINCHA</v>
          </cell>
          <cell r="T8154" t="str">
            <v>FLEXTRANS UIO</v>
          </cell>
          <cell r="U8154" t="str">
            <v>FLEXNETUIO_LOCAL</v>
          </cell>
          <cell r="V8154">
            <v>1</v>
          </cell>
          <cell r="W8154">
            <v>1</v>
          </cell>
          <cell r="X8154" t="str">
            <v>FLEXNET ECUADOR - MDELIVERY</v>
          </cell>
          <cell r="Y8154" t="str">
            <v>CALLE 28 DE JUNIO S/N Y GARCIA MORENO ENTRADA LLANO GRANDE</v>
          </cell>
        </row>
        <row r="8155">
          <cell r="A8155" t="str">
            <v>TK-7353</v>
          </cell>
          <cell r="B8155">
            <v>478045</v>
          </cell>
          <cell r="C8155" t="str">
            <v>TK-7353</v>
          </cell>
          <cell r="D8155" t="str">
            <v>MDELIVERY</v>
          </cell>
          <cell r="E8155" t="str">
            <v>DESPACHO</v>
          </cell>
          <cell r="F8155" t="str">
            <v>EXPRESS</v>
          </cell>
          <cell r="G8155" t="str">
            <v/>
          </cell>
          <cell r="H8155">
            <v>44907</v>
          </cell>
          <cell r="I8155" t="str">
            <v>ENTREGADO</v>
          </cell>
          <cell r="J8155">
            <v>44922</v>
          </cell>
          <cell r="K8155" t="str">
            <v>OTECEL</v>
          </cell>
          <cell r="L8155" t="str">
            <v>AVDA SIMON BOLIVAR Y VIA NAYON CONJUNTO CORPORATIVO EKOPARK TORRE 3 TELEFONICA</v>
          </cell>
          <cell r="M8155" t="str">
            <v/>
          </cell>
          <cell r="N8155" t="str">
            <v>098299225</v>
          </cell>
          <cell r="O8155" t="str">
            <v/>
          </cell>
          <cell r="P8155" t="str">
            <v>QUITO</v>
          </cell>
          <cell r="Q8155" t="str">
            <v>QUITO</v>
          </cell>
          <cell r="R8155" t="str">
            <v>PICHINCHA</v>
          </cell>
          <cell r="T8155" t="str">
            <v>FLEXTRANS UIO</v>
          </cell>
          <cell r="U8155" t="str">
            <v>FLEXNETUIO_LOCAL</v>
          </cell>
          <cell r="V8155">
            <v>1</v>
          </cell>
          <cell r="W8155">
            <v>1</v>
          </cell>
          <cell r="X8155" t="str">
            <v>FLEXNET ECUADOR - MDELIVERY</v>
          </cell>
          <cell r="Y8155" t="str">
            <v>CALLE 28 DE JUNIO S/N Y GARCIA MORENO ENTRADA LLANO GRANDE</v>
          </cell>
        </row>
        <row r="8156">
          <cell r="A8156" t="str">
            <v>TK-7354</v>
          </cell>
          <cell r="B8156">
            <v>478046</v>
          </cell>
          <cell r="C8156" t="str">
            <v>TK-7354</v>
          </cell>
          <cell r="D8156" t="str">
            <v>MDELIVERY</v>
          </cell>
          <cell r="E8156" t="str">
            <v>DESPACHO</v>
          </cell>
          <cell r="F8156" t="str">
            <v>EXPRESS</v>
          </cell>
          <cell r="G8156" t="str">
            <v/>
          </cell>
          <cell r="H8156">
            <v>44907</v>
          </cell>
          <cell r="I8156" t="str">
            <v>ENTREGADO</v>
          </cell>
          <cell r="J8156">
            <v>44922</v>
          </cell>
          <cell r="K8156" t="str">
            <v>OTECEL</v>
          </cell>
          <cell r="L8156" t="str">
            <v>AVDA SIMON BOLIVAR Y VIA NAYON CONJUNTO CORPORATIVO EKOPARK TORRE 3 TELEFONICA</v>
          </cell>
          <cell r="M8156" t="str">
            <v/>
          </cell>
          <cell r="N8156" t="str">
            <v>098299225</v>
          </cell>
          <cell r="O8156" t="str">
            <v/>
          </cell>
          <cell r="P8156" t="str">
            <v>QUITO</v>
          </cell>
          <cell r="Q8156" t="str">
            <v>QUITO</v>
          </cell>
          <cell r="R8156" t="str">
            <v>PICHINCHA</v>
          </cell>
          <cell r="T8156" t="str">
            <v>FLEXTRANS UIO</v>
          </cell>
          <cell r="U8156" t="str">
            <v>FLEXNETUIO_LOCAL</v>
          </cell>
          <cell r="V8156">
            <v>1</v>
          </cell>
          <cell r="W8156">
            <v>1</v>
          </cell>
          <cell r="X8156" t="str">
            <v>FLEXNET ECUADOR - MDELIVERY</v>
          </cell>
          <cell r="Y8156" t="str">
            <v>CALLE 28 DE JUNIO S/N Y GARCIA MORENO ENTRADA LLANO GRANDE</v>
          </cell>
        </row>
        <row r="8157">
          <cell r="A8157" t="str">
            <v>TK-7355</v>
          </cell>
          <cell r="B8157">
            <v>478047</v>
          </cell>
          <cell r="C8157" t="str">
            <v>TK-7355</v>
          </cell>
          <cell r="D8157" t="str">
            <v>MDELIVERY</v>
          </cell>
          <cell r="E8157" t="str">
            <v>DESPACHO</v>
          </cell>
          <cell r="F8157" t="str">
            <v>EXPRESS</v>
          </cell>
          <cell r="G8157" t="str">
            <v/>
          </cell>
          <cell r="H8157">
            <v>44907</v>
          </cell>
          <cell r="I8157" t="str">
            <v>ENTREGADO</v>
          </cell>
          <cell r="J8157">
            <v>44922</v>
          </cell>
          <cell r="K8157" t="str">
            <v>OTECEL</v>
          </cell>
          <cell r="L8157" t="str">
            <v>AVDA SIMON BOLIVAR Y VIA NAYON CONJUNTO CORPORATIVO EKOPARK TORRE 3 TELEFONICA</v>
          </cell>
          <cell r="M8157" t="str">
            <v/>
          </cell>
          <cell r="N8157" t="str">
            <v>098299225</v>
          </cell>
          <cell r="O8157" t="str">
            <v/>
          </cell>
          <cell r="P8157" t="str">
            <v>QUITO</v>
          </cell>
          <cell r="Q8157" t="str">
            <v>QUITO</v>
          </cell>
          <cell r="R8157" t="str">
            <v>PICHINCHA</v>
          </cell>
          <cell r="T8157" t="str">
            <v>FLEXTRANS UIO</v>
          </cell>
          <cell r="U8157" t="str">
            <v>FLEXNETUIO_LOCAL</v>
          </cell>
          <cell r="V8157">
            <v>1</v>
          </cell>
          <cell r="W8157">
            <v>1</v>
          </cell>
          <cell r="X8157" t="str">
            <v>FLEXNET ECUADOR - MDELIVERY</v>
          </cell>
          <cell r="Y8157" t="str">
            <v>CALLE 28 DE JUNIO S/N Y GARCIA MORENO ENTRADA LLANO GRANDE</v>
          </cell>
        </row>
        <row r="8158">
          <cell r="A8158" t="str">
            <v>TK-7356</v>
          </cell>
          <cell r="B8158">
            <v>478048</v>
          </cell>
          <cell r="C8158" t="str">
            <v>TK-7356</v>
          </cell>
          <cell r="D8158" t="str">
            <v>MDELIVERY</v>
          </cell>
          <cell r="E8158" t="str">
            <v>DESPACHO</v>
          </cell>
          <cell r="F8158" t="str">
            <v>EXPRESS</v>
          </cell>
          <cell r="G8158" t="str">
            <v/>
          </cell>
          <cell r="H8158">
            <v>44907</v>
          </cell>
          <cell r="I8158" t="str">
            <v>ENTREGADO</v>
          </cell>
          <cell r="J8158">
            <v>44922</v>
          </cell>
          <cell r="K8158" t="str">
            <v>OTECEL</v>
          </cell>
          <cell r="L8158" t="str">
            <v>AVDA SIMON BOLIVAR Y VIA NAYON CONJUNTO CORPORATIVO EKOPARK TORRE 3 TELEFONICA</v>
          </cell>
          <cell r="M8158" t="str">
            <v/>
          </cell>
          <cell r="N8158" t="str">
            <v>098299225</v>
          </cell>
          <cell r="O8158" t="str">
            <v/>
          </cell>
          <cell r="P8158" t="str">
            <v>QUITO</v>
          </cell>
          <cell r="Q8158" t="str">
            <v>QUITO</v>
          </cell>
          <cell r="R8158" t="str">
            <v>PICHINCHA</v>
          </cell>
          <cell r="T8158" t="str">
            <v>FLEXTRANS UIO</v>
          </cell>
          <cell r="U8158" t="str">
            <v>FLEXNETUIO_LOCAL</v>
          </cell>
          <cell r="V8158">
            <v>1</v>
          </cell>
          <cell r="W8158">
            <v>1</v>
          </cell>
          <cell r="X8158" t="str">
            <v>FLEXNET ECUADOR - MDELIVERY</v>
          </cell>
          <cell r="Y8158" t="str">
            <v>CALLE 28 DE JUNIO S/N Y GARCIA MORENO ENTRADA LLANO GRANDE</v>
          </cell>
        </row>
        <row r="8159">
          <cell r="A8159" t="str">
            <v>TK-7357</v>
          </cell>
          <cell r="B8159">
            <v>478049</v>
          </cell>
          <cell r="C8159" t="str">
            <v>TK-7357</v>
          </cell>
          <cell r="D8159" t="str">
            <v>MDELIVERY</v>
          </cell>
          <cell r="E8159" t="str">
            <v>DESPACHO</v>
          </cell>
          <cell r="F8159" t="str">
            <v>EXPRESS</v>
          </cell>
          <cell r="G8159" t="str">
            <v/>
          </cell>
          <cell r="H8159">
            <v>44907</v>
          </cell>
          <cell r="I8159" t="str">
            <v>ENTREGADO</v>
          </cell>
          <cell r="J8159">
            <v>44922</v>
          </cell>
          <cell r="K8159" t="str">
            <v>OTECEL</v>
          </cell>
          <cell r="L8159" t="str">
            <v>AVDA SIMON BOLIVAR Y VIA NAYON CONJUNTO CORPORATIVO EKOPARK TORRE 3 TELEFONICA</v>
          </cell>
          <cell r="M8159" t="str">
            <v/>
          </cell>
          <cell r="N8159" t="str">
            <v>098299225</v>
          </cell>
          <cell r="O8159" t="str">
            <v/>
          </cell>
          <cell r="P8159" t="str">
            <v>QUITO</v>
          </cell>
          <cell r="Q8159" t="str">
            <v>QUITO</v>
          </cell>
          <cell r="R8159" t="str">
            <v>PICHINCHA</v>
          </cell>
          <cell r="T8159" t="str">
            <v>FLEXTRANS UIO</v>
          </cell>
          <cell r="U8159" t="str">
            <v>FLEXNETUIO_LOCAL</v>
          </cell>
          <cell r="V8159">
            <v>1</v>
          </cell>
          <cell r="W8159">
            <v>1</v>
          </cell>
          <cell r="X8159" t="str">
            <v>FLEXNET ECUADOR - MDELIVERY</v>
          </cell>
          <cell r="Y8159" t="str">
            <v>CALLE 28 DE JUNIO S/N Y GARCIA MORENO ENTRADA LLANO GRANDE</v>
          </cell>
        </row>
        <row r="8160">
          <cell r="A8160" t="str">
            <v>TK-7358</v>
          </cell>
          <cell r="B8160">
            <v>478050</v>
          </cell>
          <cell r="C8160" t="str">
            <v>TK-7358</v>
          </cell>
          <cell r="D8160" t="str">
            <v>MDELIVERY</v>
          </cell>
          <cell r="E8160" t="str">
            <v>DESPACHO</v>
          </cell>
          <cell r="F8160" t="str">
            <v>EXPRESS</v>
          </cell>
          <cell r="G8160" t="str">
            <v/>
          </cell>
          <cell r="H8160">
            <v>44907</v>
          </cell>
          <cell r="I8160" t="str">
            <v>ENTREGADO</v>
          </cell>
          <cell r="J8160">
            <v>44922</v>
          </cell>
          <cell r="K8160" t="str">
            <v>OTECEL</v>
          </cell>
          <cell r="L8160" t="str">
            <v>AVDA SIMON BOLIVAR Y VIA NAYON CONJUNTO CORPORATIVO EKOPARK TORRE 3 TELEFONICA</v>
          </cell>
          <cell r="M8160" t="str">
            <v/>
          </cell>
          <cell r="N8160" t="str">
            <v>098299225</v>
          </cell>
          <cell r="O8160" t="str">
            <v/>
          </cell>
          <cell r="P8160" t="str">
            <v>QUITO</v>
          </cell>
          <cell r="Q8160" t="str">
            <v>QUITO</v>
          </cell>
          <cell r="R8160" t="str">
            <v>PICHINCHA</v>
          </cell>
          <cell r="T8160" t="str">
            <v>FLEXTRANS UIO</v>
          </cell>
          <cell r="U8160" t="str">
            <v>FLEXNETUIO_LOCAL</v>
          </cell>
          <cell r="V8160">
            <v>1</v>
          </cell>
          <cell r="W8160">
            <v>1</v>
          </cell>
          <cell r="X8160" t="str">
            <v>FLEXNET ECUADOR - MDELIVERY</v>
          </cell>
          <cell r="Y8160" t="str">
            <v>CALLE 28 DE JUNIO S/N Y GARCIA MORENO ENTRADA LLANO GRANDE</v>
          </cell>
        </row>
        <row r="8161">
          <cell r="A8161" t="str">
            <v>TK-7360</v>
          </cell>
          <cell r="B8161">
            <v>478051</v>
          </cell>
          <cell r="C8161" t="str">
            <v>TK-7360</v>
          </cell>
          <cell r="D8161" t="str">
            <v>MDELIVERY</v>
          </cell>
          <cell r="E8161" t="str">
            <v>DESPACHO</v>
          </cell>
          <cell r="F8161" t="str">
            <v>EXPRESS</v>
          </cell>
          <cell r="G8161" t="str">
            <v/>
          </cell>
          <cell r="H8161">
            <v>44907</v>
          </cell>
          <cell r="I8161" t="str">
            <v>ENTREGADO</v>
          </cell>
          <cell r="J8161">
            <v>44922</v>
          </cell>
          <cell r="K8161" t="str">
            <v>OTECEL</v>
          </cell>
          <cell r="L8161" t="str">
            <v>AVDA SIMON BOLIVAR Y VIA NAYON CONJUNTO CORPORATIVO EKOPARK TORRE 3 TELEFONICA</v>
          </cell>
          <cell r="M8161" t="str">
            <v/>
          </cell>
          <cell r="N8161" t="str">
            <v>098299225</v>
          </cell>
          <cell r="O8161" t="str">
            <v/>
          </cell>
          <cell r="P8161" t="str">
            <v>QUITO</v>
          </cell>
          <cell r="Q8161" t="str">
            <v>QUITO</v>
          </cell>
          <cell r="R8161" t="str">
            <v>PICHINCHA</v>
          </cell>
          <cell r="T8161" t="str">
            <v>FLEXTRANS UIO</v>
          </cell>
          <cell r="U8161" t="str">
            <v>FLEXNETUIO_LOCAL</v>
          </cell>
          <cell r="V8161">
            <v>1</v>
          </cell>
          <cell r="W8161">
            <v>1</v>
          </cell>
          <cell r="X8161" t="str">
            <v>FLEXNET ECUADOR - MDELIVERY</v>
          </cell>
          <cell r="Y8161" t="str">
            <v>CALLE 28 DE JUNIO S/N Y GARCIA MORENO ENTRADA LLANO GRANDE</v>
          </cell>
        </row>
        <row r="8162">
          <cell r="A8162" t="str">
            <v>SG_22_1751</v>
          </cell>
          <cell r="B8162">
            <v>478027</v>
          </cell>
          <cell r="C8162" t="str">
            <v>SG_22_1751</v>
          </cell>
          <cell r="D8162" t="str">
            <v>SG</v>
          </cell>
          <cell r="E8162" t="str">
            <v>DESPACHO</v>
          </cell>
          <cell r="F8162" t="str">
            <v>NORMAL</v>
          </cell>
          <cell r="G8162" t="str">
            <v>FT75059</v>
          </cell>
          <cell r="H8162">
            <v>44907</v>
          </cell>
          <cell r="I8162" t="str">
            <v>ENTREGADO</v>
          </cell>
          <cell r="J8162">
            <v>44908</v>
          </cell>
          <cell r="K8162" t="str">
            <v>MEGAPRODUCTOS GYE</v>
          </cell>
          <cell r="L8162" t="str">
            <v>KM 7.5 VÍA A DAULE, CDLA. SANTA CECILIA CALLE 12AVA #501 ENTRE CALLE 3ERA Y 4TA</v>
          </cell>
          <cell r="P8162" t="str">
            <v>090602</v>
          </cell>
          <cell r="Q8162" t="str">
            <v>GUAYAQUIL</v>
          </cell>
          <cell r="R8162" t="str">
            <v>GUAYAS</v>
          </cell>
          <cell r="S8162" t="str">
            <v>GUAYAQUIL</v>
          </cell>
          <cell r="T8162" t="str">
            <v>FLEXTRANS GYE</v>
          </cell>
          <cell r="U8162" t="str">
            <v>FLEXNETUIO_GYE</v>
          </cell>
          <cell r="V8162">
            <v>1</v>
          </cell>
          <cell r="W8162">
            <v>237</v>
          </cell>
          <cell r="X8162" t="str">
            <v>FLEXNET UIO</v>
          </cell>
          <cell r="Y8162" t="str">
            <v>PANAMERICANA NORTE KM 12 1/2  LLANO GRANDE</v>
          </cell>
        </row>
        <row r="8163">
          <cell r="A8163" t="str">
            <v>SG_22_1740</v>
          </cell>
          <cell r="B8163">
            <v>478026</v>
          </cell>
          <cell r="C8163" t="str">
            <v>SG_22_1740</v>
          </cell>
          <cell r="D8163" t="str">
            <v>SG</v>
          </cell>
          <cell r="E8163" t="str">
            <v>DESPACHO</v>
          </cell>
          <cell r="F8163" t="str">
            <v>NORMAL</v>
          </cell>
          <cell r="G8163" t="str">
            <v>FT75057</v>
          </cell>
          <cell r="H8163">
            <v>44907</v>
          </cell>
          <cell r="I8163" t="str">
            <v>ENTREGADO</v>
          </cell>
          <cell r="J8163">
            <v>44908</v>
          </cell>
          <cell r="K8163" t="str">
            <v>MEGAPRODUCTOS GYE</v>
          </cell>
          <cell r="L8163" t="str">
            <v>KM 7.5 VÍA A DAULE, CDLA. SANTA CECILIA CALLE 12AVA #501 ENTRE CALLE 3ERA Y 4TA</v>
          </cell>
          <cell r="P8163" t="str">
            <v>090602</v>
          </cell>
          <cell r="Q8163" t="str">
            <v>GUAYAQUIL</v>
          </cell>
          <cell r="R8163" t="str">
            <v>GUAYAS</v>
          </cell>
          <cell r="S8163" t="str">
            <v>GUAYAQUIL</v>
          </cell>
          <cell r="T8163" t="str">
            <v>FLEXTRANS GYE</v>
          </cell>
          <cell r="U8163" t="str">
            <v>FLEXNETUIO_GYE</v>
          </cell>
          <cell r="V8163">
            <v>4</v>
          </cell>
          <cell r="W8163">
            <v>35</v>
          </cell>
          <cell r="X8163" t="str">
            <v>FLEXNET UIO</v>
          </cell>
          <cell r="Y8163" t="str">
            <v>PANAMERICANA NORTE KM 12 1/2  LLANO GRANDE</v>
          </cell>
        </row>
        <row r="8164">
          <cell r="A8164" t="str">
            <v>PE_22_211</v>
          </cell>
          <cell r="B8164">
            <v>478025</v>
          </cell>
          <cell r="C8164" t="str">
            <v>PE_22_211</v>
          </cell>
          <cell r="D8164" t="str">
            <v>PE</v>
          </cell>
          <cell r="E8164" t="str">
            <v>DESPACHO</v>
          </cell>
          <cell r="F8164" t="str">
            <v>NORMAL</v>
          </cell>
          <cell r="G8164" t="str">
            <v>FT75061</v>
          </cell>
          <cell r="H8164">
            <v>44907</v>
          </cell>
          <cell r="I8164" t="str">
            <v>ENTREGADO</v>
          </cell>
          <cell r="J8164">
            <v>44908</v>
          </cell>
          <cell r="K8164" t="str">
            <v>CRISTIÁN HUILA</v>
          </cell>
          <cell r="L8164" t="str">
            <v>DAULE SECTOR LA AURORA AV. LEÓN FEBRES CORDERO URBANIZACIÓN EL CONDADO MZ 49 VILLA 4-2.</v>
          </cell>
          <cell r="P8164" t="str">
            <v>090602</v>
          </cell>
          <cell r="Q8164" t="str">
            <v>GUAYAQUIL</v>
          </cell>
          <cell r="R8164" t="str">
            <v>GUAYAS</v>
          </cell>
          <cell r="S8164" t="str">
            <v>GUAYAQUIL</v>
          </cell>
          <cell r="T8164" t="str">
            <v>ITSACOURIER</v>
          </cell>
          <cell r="U8164" t="str">
            <v>FLEXNETUIO_GYE</v>
          </cell>
          <cell r="V8164">
            <v>1</v>
          </cell>
          <cell r="W8164">
            <v>3</v>
          </cell>
          <cell r="X8164" t="str">
            <v>FLEXNET UIO</v>
          </cell>
          <cell r="Y8164" t="str">
            <v>PANAMERICANA NORTE KM 12 1/2  LLANO GRANDE</v>
          </cell>
        </row>
        <row r="8165">
          <cell r="A8165" t="str">
            <v>98712095</v>
          </cell>
          <cell r="B8165">
            <v>478024</v>
          </cell>
          <cell r="C8165" t="str">
            <v>98712095</v>
          </cell>
          <cell r="D8165" t="str">
            <v>HYCITE</v>
          </cell>
          <cell r="E8165" t="str">
            <v>DESPACHO</v>
          </cell>
          <cell r="F8165" t="str">
            <v>NORMAL</v>
          </cell>
          <cell r="G8165" t="str">
            <v>TFQ88620</v>
          </cell>
          <cell r="H8165">
            <v>44907</v>
          </cell>
          <cell r="I8165" t="str">
            <v>ENTREGADO</v>
          </cell>
          <cell r="J8165">
            <v>44908</v>
          </cell>
          <cell r="K8165" t="str">
            <v>MARIA CRISTINA COBOS HERNANDEZ</v>
          </cell>
          <cell r="L8165" t="str">
            <v>OLMEDO 1345 ENTRE IMBABURA Y MIRES, LUGAR DE TRABAJO BAZAR SAMMY</v>
          </cell>
          <cell r="M8165" t="str">
            <v/>
          </cell>
          <cell r="N8165" t="str">
            <v>0959014017/024516529</v>
          </cell>
          <cell r="O8165" t="str">
            <v>0959014017/024516529</v>
          </cell>
          <cell r="P8165" t="str">
            <v>170401</v>
          </cell>
          <cell r="Q8165" t="str">
            <v>QUITO</v>
          </cell>
          <cell r="R8165" t="str">
            <v>PICHINCHA</v>
          </cell>
          <cell r="S8165" t="str">
            <v>QUITO</v>
          </cell>
          <cell r="T8165" t="str">
            <v>FLEXTRANS UIO</v>
          </cell>
          <cell r="U8165" t="str">
            <v>FLEXNETUIO_LOCAL</v>
          </cell>
          <cell r="V8165">
            <v>1</v>
          </cell>
          <cell r="W8165">
            <v>4.5</v>
          </cell>
          <cell r="X8165" t="str">
            <v>HYCITE QUITO</v>
          </cell>
          <cell r="Y8165" t="str">
            <v>FLEX NET CALLE 28 DE JUNIO S/N Y GARCIA MORENO ENTRADA LLANO GRANDE</v>
          </cell>
        </row>
        <row r="8166">
          <cell r="A8166" t="str">
            <v>98688725</v>
          </cell>
          <cell r="B8166">
            <v>478023</v>
          </cell>
          <cell r="C8166" t="str">
            <v>98688725</v>
          </cell>
          <cell r="D8166" t="str">
            <v>HYCITE</v>
          </cell>
          <cell r="E8166" t="str">
            <v>DESPACHO</v>
          </cell>
          <cell r="F8166" t="str">
            <v>NORMAL</v>
          </cell>
          <cell r="G8166" t="str">
            <v>TFQ88619</v>
          </cell>
          <cell r="H8166">
            <v>44907</v>
          </cell>
          <cell r="I8166" t="str">
            <v>ENTREGADO</v>
          </cell>
          <cell r="J8166">
            <v>44908</v>
          </cell>
          <cell r="K8166" t="str">
            <v>IMELDA ADRIANA LEMA JAIME / MIKAELA PANTOJA</v>
          </cell>
          <cell r="L8166" t="str">
            <v>ALEMANIA N32-172 Y GUAYANAS, A LADO DE LA EMPRESA SPLENDOR EMBOTELLADO PROVINCIA: PICHINCHA / CANTON: QUITO / PARROQUIA: INAQUITO</v>
          </cell>
          <cell r="M8166" t="str">
            <v/>
          </cell>
          <cell r="N8166" t="str">
            <v>0968036978</v>
          </cell>
          <cell r="O8166" t="str">
            <v>0968036978</v>
          </cell>
          <cell r="P8166" t="str">
            <v>170519</v>
          </cell>
          <cell r="Q8166" t="str">
            <v>QUITO</v>
          </cell>
          <cell r="R8166" t="str">
            <v>PICHINCHA</v>
          </cell>
          <cell r="S8166" t="str">
            <v>QUITO</v>
          </cell>
          <cell r="T8166" t="str">
            <v>FLEXTRANS UIO</v>
          </cell>
          <cell r="U8166" t="str">
            <v>FLEXNETUIO_LOCAL</v>
          </cell>
          <cell r="V8166">
            <v>1</v>
          </cell>
          <cell r="W8166">
            <v>12.2</v>
          </cell>
          <cell r="X8166" t="str">
            <v>HYCITE QUITO</v>
          </cell>
          <cell r="Y8166" t="str">
            <v>FLEX NET CALLE 28 DE JUNIO S/N Y GARCIA MORENO ENTRADA LLANO GRANDE</v>
          </cell>
        </row>
        <row r="8167">
          <cell r="A8167" t="str">
            <v>BREDEV_000003</v>
          </cell>
          <cell r="B8167">
            <v>478022</v>
          </cell>
          <cell r="C8167" t="str">
            <v>BREDEV_000003</v>
          </cell>
          <cell r="D8167" t="str">
            <v>CONECEL_DOCUMENTOS</v>
          </cell>
          <cell r="E8167" t="str">
            <v>DESPACHO</v>
          </cell>
          <cell r="F8167" t="str">
            <v>NORMAL</v>
          </cell>
          <cell r="G8167" t="str">
            <v>TF88623</v>
          </cell>
          <cell r="H8167">
            <v>44907</v>
          </cell>
          <cell r="I8167" t="str">
            <v>ENTREGADO</v>
          </cell>
          <cell r="J8167">
            <v>44908</v>
          </cell>
          <cell r="K8167" t="str">
            <v>LOURDES QUINTERO BREDLYNG</v>
          </cell>
          <cell r="L8167" t="str">
            <v>OFC BRELDYNG CALLE 7MO PASAJE 37 Y V EMILIO ROMERO BODEGAS DE FERRETERIA ESPINOZA BODEGA 8  EXACTAMENTE QUEDA EN LA JUAN TANCA MARENGO KM 45 PASANDO LA COCA COLA</v>
          </cell>
          <cell r="P8167" t="str">
            <v>GUAYAQUIL</v>
          </cell>
          <cell r="Q8167" t="str">
            <v>GUAYAQUIL</v>
          </cell>
          <cell r="R8167" t="str">
            <v>GUAYAS</v>
          </cell>
          <cell r="T8167" t="str">
            <v>TRANSCONDUCINT</v>
          </cell>
          <cell r="U8167" t="str">
            <v>FLEXNETUIO_GYE</v>
          </cell>
          <cell r="V8167">
            <v>1</v>
          </cell>
          <cell r="W8167">
            <v>1</v>
          </cell>
          <cell r="X8167" t="str">
            <v>FLEXNET</v>
          </cell>
          <cell r="Y8167" t="str">
            <v>FLEX NET CALLE 28 DE JUNIO S/N Y GARCIA MORENO ENTRADA LLANO GRANDE</v>
          </cell>
        </row>
        <row r="8168">
          <cell r="A8168" t="str">
            <v>EGR_T_22_580_6741-CHONGON</v>
          </cell>
          <cell r="B8168">
            <v>478021</v>
          </cell>
          <cell r="C8168" t="str">
            <v>EGR_T_22_580_6741-CHONGON</v>
          </cell>
          <cell r="D8168" t="str">
            <v>NOKIA</v>
          </cell>
          <cell r="E8168" t="str">
            <v>DESPACHO</v>
          </cell>
          <cell r="F8168" t="str">
            <v>COURIER</v>
          </cell>
          <cell r="G8168" t="str">
            <v>FT75055</v>
          </cell>
          <cell r="H8168">
            <v>44907</v>
          </cell>
          <cell r="I8168" t="str">
            <v>ENTREGADO</v>
          </cell>
          <cell r="J8168">
            <v>44915</v>
          </cell>
          <cell r="K8168" t="str">
            <v>FLEXNET GYE - JENNIFFER ICAZA</v>
          </cell>
          <cell r="L8168" t="str">
            <v>FERNANDO GUTIERREZ , VIA A DAULE</v>
          </cell>
          <cell r="P8168" t="str">
            <v>GUAYAQUIL</v>
          </cell>
          <cell r="Q8168" t="str">
            <v>GUAYAQUIL</v>
          </cell>
          <cell r="R8168" t="str">
            <v>GUAYAS</v>
          </cell>
          <cell r="T8168" t="str">
            <v>TRANSCONDUCINT</v>
          </cell>
          <cell r="U8168" t="str">
            <v>FLEXNETUIO_GYE</v>
          </cell>
          <cell r="V8168">
            <v>2</v>
          </cell>
          <cell r="W8168">
            <v>64.36</v>
          </cell>
          <cell r="X8168" t="str">
            <v>NOKIA - FLEXNET UIO</v>
          </cell>
          <cell r="Y8168" t="str">
            <v>PANAMERICA NORTE KM 121/2. ENTRADA A LLANO GRANDE, CALLE GARCÍA MORENO Y 28 DE JUNIO S/N</v>
          </cell>
        </row>
        <row r="8169">
          <cell r="A8169" t="str">
            <v>CHE_22_009</v>
          </cell>
          <cell r="B8169">
            <v>478015</v>
          </cell>
          <cell r="C8169" t="str">
            <v>CHE_22_009</v>
          </cell>
          <cell r="D8169" t="str">
            <v>CHEMIE</v>
          </cell>
          <cell r="E8169" t="str">
            <v>DESPACHO</v>
          </cell>
          <cell r="F8169" t="str">
            <v>NORMAL</v>
          </cell>
          <cell r="G8169" t="str">
            <v>031002004094369</v>
          </cell>
          <cell r="H8169">
            <v>44907</v>
          </cell>
          <cell r="I8169" t="str">
            <v>ENTREGADO</v>
          </cell>
          <cell r="J8169">
            <v>44908</v>
          </cell>
          <cell r="K8169" t="str">
            <v>TIERRA FERTIL / YOMARI</v>
          </cell>
          <cell r="L8169" t="str">
            <v>PROF ITALIA SALAZAR BARROS 26AVA SUR, PERIMETRAL SUR VIA CUENCA LTZ JESUS EL BUEN PASTOR Y LTZ AYLLIN</v>
          </cell>
          <cell r="P8169" t="str">
            <v>PASAJE</v>
          </cell>
          <cell r="Q8169" t="str">
            <v>PASAJE</v>
          </cell>
          <cell r="R8169" t="str">
            <v>EL ORO</v>
          </cell>
          <cell r="T8169" t="str">
            <v>TRAMACO</v>
          </cell>
          <cell r="U8169" t="str">
            <v>FLEXNETGYE_PROVINCIA</v>
          </cell>
          <cell r="V8169">
            <v>5</v>
          </cell>
          <cell r="W8169">
            <v>65.75</v>
          </cell>
          <cell r="X8169" t="str">
            <v>FLEXNET GYE</v>
          </cell>
          <cell r="Y8169" t="str">
            <v xml:space="preserve">K 8 1/2 VIA A DAULE </v>
          </cell>
        </row>
        <row r="8170">
          <cell r="A8170" t="str">
            <v>CHE_22_010</v>
          </cell>
          <cell r="B8170">
            <v>478016</v>
          </cell>
          <cell r="C8170" t="str">
            <v>CHE_22_010</v>
          </cell>
          <cell r="D8170" t="str">
            <v>CHEMIE</v>
          </cell>
          <cell r="E8170" t="str">
            <v>DESPACHO</v>
          </cell>
          <cell r="F8170" t="str">
            <v>NORMAL</v>
          </cell>
          <cell r="G8170" t="str">
            <v>031002004094370</v>
          </cell>
          <cell r="H8170">
            <v>44907</v>
          </cell>
          <cell r="I8170" t="str">
            <v>ENTREGADO</v>
          </cell>
          <cell r="J8170">
            <v>44908</v>
          </cell>
          <cell r="K8170" t="str">
            <v>ASOGUABO / JOSE LUIS BELTRAN</v>
          </cell>
          <cell r="L8170" t="str">
            <v xml:space="preserve">VIA PANAMERICANA SUR Y 5TA OESTE, JUNTO A LA COMISION DE TRANSITO </v>
          </cell>
          <cell r="P8170" t="str">
            <v>MACHALA</v>
          </cell>
          <cell r="Q8170" t="str">
            <v>MACHALA</v>
          </cell>
          <cell r="R8170" t="str">
            <v>EL ORO</v>
          </cell>
          <cell r="T8170" t="str">
            <v>TRAMACO</v>
          </cell>
          <cell r="U8170" t="str">
            <v>FLEXNETGYE_PROVINCIA</v>
          </cell>
          <cell r="V8170">
            <v>4</v>
          </cell>
          <cell r="W8170">
            <v>52.35</v>
          </cell>
          <cell r="X8170" t="str">
            <v>FLEXNET GYE</v>
          </cell>
          <cell r="Y8170" t="str">
            <v xml:space="preserve">K 8 1/2 VIA A DAULE </v>
          </cell>
        </row>
        <row r="8171">
          <cell r="A8171" t="str">
            <v>CHE_22_011</v>
          </cell>
          <cell r="B8171">
            <v>478017</v>
          </cell>
          <cell r="C8171" t="str">
            <v>CHE_22_011</v>
          </cell>
          <cell r="D8171" t="str">
            <v>CHEMIE</v>
          </cell>
          <cell r="E8171" t="str">
            <v>DESPACHO</v>
          </cell>
          <cell r="F8171" t="str">
            <v>NORMAL</v>
          </cell>
          <cell r="G8171" t="str">
            <v>031002004094371</v>
          </cell>
          <cell r="H8171">
            <v>44907</v>
          </cell>
          <cell r="I8171" t="str">
            <v>ENTREGADO</v>
          </cell>
          <cell r="J8171">
            <v>44908</v>
          </cell>
          <cell r="K8171" t="str">
            <v xml:space="preserve">NUEVA ESPERANZA / ALVARO QUITO </v>
          </cell>
          <cell r="L8171" t="str">
            <v>CIRCUNVALACION NORTE 2313 Y AUGUSTO VALLE ROSALES CC UNIORO OFICINA 26</v>
          </cell>
          <cell r="P8171" t="str">
            <v>MACHALA</v>
          </cell>
          <cell r="Q8171" t="str">
            <v>MACHALA</v>
          </cell>
          <cell r="R8171" t="str">
            <v>EL ORO</v>
          </cell>
          <cell r="T8171" t="str">
            <v>TRAMACO</v>
          </cell>
          <cell r="U8171" t="str">
            <v>FLEXNETGYE_PROVINCIA</v>
          </cell>
          <cell r="V8171">
            <v>3</v>
          </cell>
          <cell r="W8171">
            <v>40.049999999999997</v>
          </cell>
          <cell r="X8171" t="str">
            <v>FLEXNET GYE</v>
          </cell>
          <cell r="Y8171" t="str">
            <v xml:space="preserve">K 8 1/2 VIA A DAULE </v>
          </cell>
        </row>
        <row r="8172">
          <cell r="A8172" t="str">
            <v>RETIROLINA07122022</v>
          </cell>
          <cell r="B8172">
            <v>478012</v>
          </cell>
          <cell r="C8172" t="str">
            <v>RETIROLINA07122022</v>
          </cell>
          <cell r="D8172" t="str">
            <v>LINA</v>
          </cell>
          <cell r="E8172" t="str">
            <v>RETIRO</v>
          </cell>
          <cell r="F8172" t="str">
            <v>NORMAL</v>
          </cell>
          <cell r="G8172" t="str">
            <v>FLEX45609</v>
          </cell>
          <cell r="H8172">
            <v>44907</v>
          </cell>
          <cell r="I8172" t="str">
            <v>ENTREGADO</v>
          </cell>
          <cell r="J8172">
            <v>44915</v>
          </cell>
          <cell r="K8172" t="str">
            <v>FLEXNET UIO</v>
          </cell>
          <cell r="L8172" t="str">
            <v>GARCIA MORENO Y 28 DE JUNIO</v>
          </cell>
          <cell r="P8172" t="str">
            <v>170208</v>
          </cell>
          <cell r="Q8172" t="str">
            <v>QUITO</v>
          </cell>
          <cell r="R8172" t="str">
            <v>PICHINCHA</v>
          </cell>
          <cell r="S8172" t="str">
            <v>CALDERON (CARAPUNGO)</v>
          </cell>
          <cell r="T8172" t="str">
            <v>FLEXTRANS GYE</v>
          </cell>
          <cell r="U8172" t="str">
            <v>FLEXNETUIO_PROVINCIA</v>
          </cell>
          <cell r="V8172">
            <v>28</v>
          </cell>
          <cell r="X8172" t="str">
            <v>TUAREZ MOREIRA MARIA GABRIELA / ING. RICARDO MAZON</v>
          </cell>
          <cell r="Y8172" t="str">
            <v>MANABI- MANTA - TARQUI - ANILLO VIAL VIA SAN MATEO 309 S/N</v>
          </cell>
        </row>
        <row r="8173">
          <cell r="A8173" t="str">
            <v>MYD_2022_00123</v>
          </cell>
          <cell r="B8173">
            <v>478011</v>
          </cell>
          <cell r="C8173" t="str">
            <v>MYD_2022_00123</v>
          </cell>
          <cell r="D8173" t="str">
            <v>MYD</v>
          </cell>
          <cell r="E8173" t="str">
            <v>DESPACHO</v>
          </cell>
          <cell r="F8173" t="str">
            <v>NORMAL</v>
          </cell>
          <cell r="G8173" t="str">
            <v>031002004094599</v>
          </cell>
          <cell r="H8173">
            <v>44907</v>
          </cell>
          <cell r="I8173" t="str">
            <v>ENTREGADO</v>
          </cell>
          <cell r="J8173">
            <v>44908</v>
          </cell>
          <cell r="K8173" t="str">
            <v>MONICA PRADO</v>
          </cell>
          <cell r="L8173" t="str">
            <v>AV DECIMA CUARTA Y JUNE GUZMAN (BOUTIQUE MAJO)</v>
          </cell>
          <cell r="M8173" t="str">
            <v>#N/D</v>
          </cell>
          <cell r="P8173" t="str">
            <v>120301</v>
          </cell>
          <cell r="Q8173" t="str">
            <v>QUEVEDO</v>
          </cell>
          <cell r="R8173" t="str">
            <v>LOS RIOS</v>
          </cell>
          <cell r="S8173" t="str">
            <v>QUEVEDO</v>
          </cell>
          <cell r="T8173" t="str">
            <v>TRAMACO</v>
          </cell>
          <cell r="V8173">
            <v>1</v>
          </cell>
          <cell r="W8173">
            <v>6</v>
          </cell>
          <cell r="X8173" t="str">
            <v>FLEXNET</v>
          </cell>
          <cell r="Y8173" t="str">
            <v>FLEX NET CALLE 28 DE JUNIO S/N Y GARCIA MORENO ENTRADA LLANO GRANDE</v>
          </cell>
        </row>
        <row r="8174">
          <cell r="A8174" t="str">
            <v>CLDEV_SIM220172</v>
          </cell>
          <cell r="B8174">
            <v>478010</v>
          </cell>
          <cell r="C8174" t="str">
            <v>CLDEV_SIM220172</v>
          </cell>
          <cell r="D8174" t="str">
            <v>CONECEL_DOCUMENTOS</v>
          </cell>
          <cell r="E8174" t="str">
            <v>DESPACHO</v>
          </cell>
          <cell r="F8174" t="str">
            <v>NORMAL</v>
          </cell>
          <cell r="G8174" t="str">
            <v>FT75109</v>
          </cell>
          <cell r="H8174">
            <v>44907</v>
          </cell>
          <cell r="I8174" t="str">
            <v>ENTREGADO</v>
          </cell>
          <cell r="J8174">
            <v>44908</v>
          </cell>
          <cell r="K8174" t="str">
            <v>Cristian Zambrano / Carolina Perez</v>
          </cell>
          <cell r="L8174" t="str">
            <v>AV. Amazonas N44-124 y Luis Barbery, edificio color Blanco</v>
          </cell>
          <cell r="M8174" t="str">
            <v/>
          </cell>
          <cell r="N8174" t="str">
            <v/>
          </cell>
          <cell r="O8174" t="str">
            <v/>
          </cell>
          <cell r="P8174" t="str">
            <v>QUITO</v>
          </cell>
          <cell r="Q8174" t="str">
            <v>QUITO</v>
          </cell>
          <cell r="R8174" t="str">
            <v>PICHINCHA</v>
          </cell>
          <cell r="T8174" t="str">
            <v>FLEXTRANS UIO</v>
          </cell>
          <cell r="V8174">
            <v>1</v>
          </cell>
          <cell r="W8174">
            <v>1</v>
          </cell>
          <cell r="X8174" t="str">
            <v>FLEXNET</v>
          </cell>
          <cell r="Y8174" t="str">
            <v>FLEX NET CALLE 28 DE JUNIO S/N Y GARCIA MORENO ENTRADA LLANO GRANDE</v>
          </cell>
        </row>
        <row r="8175">
          <cell r="A8175" t="str">
            <v>SG_2022_2136</v>
          </cell>
          <cell r="B8175">
            <v>478009</v>
          </cell>
          <cell r="C8175" t="str">
            <v>SG_2022_2136</v>
          </cell>
          <cell r="D8175" t="str">
            <v>SG</v>
          </cell>
          <cell r="E8175" t="str">
            <v>DESPACHO</v>
          </cell>
          <cell r="F8175" t="str">
            <v>NORMAL</v>
          </cell>
          <cell r="G8175" t="str">
            <v>88624</v>
          </cell>
          <cell r="H8175">
            <v>44907</v>
          </cell>
          <cell r="I8175" t="str">
            <v>ENTREGADO</v>
          </cell>
          <cell r="J8175">
            <v>44908</v>
          </cell>
          <cell r="K8175" t="str">
            <v>DEMACO STA LEONOR</v>
          </cell>
          <cell r="L8175" t="str">
            <v>AV BENJAMIN ROSALES URBANIZACION SANTA LEONOR MZ 6 SOLAR 13</v>
          </cell>
          <cell r="P8175" t="str">
            <v>091003</v>
          </cell>
          <cell r="Q8175" t="str">
            <v>GUAYAQUIL</v>
          </cell>
          <cell r="R8175" t="str">
            <v>GUAYAS</v>
          </cell>
          <cell r="S8175" t="str">
            <v>GUAYAQUIL - COMUNA DAULAR - RECINTO SAFANDO - SABANA GRANDE - RECINTO CONSUELO - JUAN GOMEZ RENDON (</v>
          </cell>
          <cell r="T8175" t="str">
            <v>FLEXTRANS GYE</v>
          </cell>
          <cell r="U8175" t="str">
            <v>FLEXNETGYE_LOCAL</v>
          </cell>
          <cell r="V8175">
            <v>86</v>
          </cell>
          <cell r="W8175">
            <v>79.709999999999994</v>
          </cell>
          <cell r="X8175" t="str">
            <v>FLEXNET - GYE</v>
          </cell>
          <cell r="Y8175" t="str">
            <v>FERNANDO GUTIERREZ HILL KM 8 1/2 VIA DAULE</v>
          </cell>
        </row>
        <row r="8176">
          <cell r="A8176" t="str">
            <v>52884</v>
          </cell>
          <cell r="B8176">
            <v>478005</v>
          </cell>
          <cell r="C8176" t="str">
            <v>52884</v>
          </cell>
          <cell r="D8176" t="str">
            <v>DEGSO</v>
          </cell>
          <cell r="E8176" t="str">
            <v>DESPACHO</v>
          </cell>
          <cell r="F8176" t="str">
            <v>NORMAL</v>
          </cell>
          <cell r="G8176" t="str">
            <v>FT75074</v>
          </cell>
          <cell r="H8176">
            <v>44907</v>
          </cell>
          <cell r="I8176" t="str">
            <v>ENTREGADO</v>
          </cell>
          <cell r="J8176">
            <v>44908</v>
          </cell>
          <cell r="K8176" t="str">
            <v>SAJARDIST CIA.LTDA.</v>
          </cell>
          <cell r="L8176" t="str">
            <v xml:space="preserve">DIRECCION: CRISTIBAL AYALA N52-51 Y LOS ALAMOS - 0995448140                                          </v>
          </cell>
          <cell r="M8176" t="str">
            <v>#N/A</v>
          </cell>
          <cell r="N8176" t="str">
            <v>99-832-0225</v>
          </cell>
          <cell r="O8176" t="str">
            <v>99-832-0225</v>
          </cell>
          <cell r="P8176" t="str">
            <v>170301</v>
          </cell>
          <cell r="Q8176" t="str">
            <v>QUITO</v>
          </cell>
          <cell r="R8176" t="str">
            <v>PICHINCHA</v>
          </cell>
          <cell r="S8176" t="str">
            <v>QUITO</v>
          </cell>
          <cell r="T8176" t="str">
            <v>FLEXTRANS UIO</v>
          </cell>
          <cell r="U8176" t="str">
            <v>FLEXNETUIO_LOCAL</v>
          </cell>
          <cell r="V8176">
            <v>1</v>
          </cell>
          <cell r="W8176">
            <v>0.9</v>
          </cell>
          <cell r="X8176" t="str">
            <v>FLEXNET</v>
          </cell>
          <cell r="Y8176" t="str">
            <v>FLEX NET CALLE 28 DE JUNIO S/N Y GARCIA MORENO ENTRADA LLANO GRANDE</v>
          </cell>
        </row>
        <row r="8177">
          <cell r="A8177" t="str">
            <v>9525</v>
          </cell>
          <cell r="B8177">
            <v>478007</v>
          </cell>
          <cell r="C8177" t="str">
            <v>9525</v>
          </cell>
          <cell r="D8177" t="str">
            <v>DEGSO</v>
          </cell>
          <cell r="E8177" t="str">
            <v>DESPACHO</v>
          </cell>
          <cell r="F8177" t="str">
            <v>NORMAL</v>
          </cell>
          <cell r="G8177" t="str">
            <v>FT75075</v>
          </cell>
          <cell r="H8177">
            <v>44907</v>
          </cell>
          <cell r="I8177" t="str">
            <v>ENTREGADO</v>
          </cell>
          <cell r="J8177">
            <v>44908</v>
          </cell>
          <cell r="K8177" t="str">
            <v>CLINICA NUESTRA SENORA DE GUADALUPE</v>
          </cell>
          <cell r="L8177" t="str">
            <v>CLINICA DE NUESTRA SENORA DE GUADALUPE - 10 DE AGOSTO N27-101 Y SELVA ALEGRE - ATENCION ING KARINA RODRIGUEZ -</v>
          </cell>
          <cell r="M8177" t="str">
            <v>#N/A</v>
          </cell>
          <cell r="N8177" t="str">
            <v>99-832-0225</v>
          </cell>
          <cell r="O8177" t="str">
            <v>99-832-0225</v>
          </cell>
          <cell r="P8177" t="str">
            <v>170301</v>
          </cell>
          <cell r="Q8177" t="str">
            <v>QUITO</v>
          </cell>
          <cell r="R8177" t="str">
            <v>PICHINCHA</v>
          </cell>
          <cell r="S8177" t="str">
            <v>QUITO</v>
          </cell>
          <cell r="T8177" t="str">
            <v>FLEXTRANS UIO</v>
          </cell>
          <cell r="U8177" t="str">
            <v>FLEXNETUIO_LOCAL</v>
          </cell>
          <cell r="V8177">
            <v>1</v>
          </cell>
          <cell r="W8177">
            <v>1</v>
          </cell>
          <cell r="X8177" t="str">
            <v>FLEXNET</v>
          </cell>
          <cell r="Y8177" t="str">
            <v>FLEX NET CALLE 28 DE JUNIO S/N Y GARCIA MORENO ENTRADA LLANO GRANDE</v>
          </cell>
        </row>
        <row r="8178">
          <cell r="A8178" t="str">
            <v>9525_RETIRO</v>
          </cell>
          <cell r="B8178">
            <v>478008</v>
          </cell>
          <cell r="C8178" t="str">
            <v>9525_RETIRO</v>
          </cell>
          <cell r="D8178" t="str">
            <v>DEGSO</v>
          </cell>
          <cell r="E8178" t="str">
            <v>DESPACHO</v>
          </cell>
          <cell r="F8178" t="str">
            <v>NORMAL</v>
          </cell>
          <cell r="G8178" t="str">
            <v>FT75076</v>
          </cell>
          <cell r="H8178">
            <v>44907</v>
          </cell>
          <cell r="I8178" t="str">
            <v>ENTREGADO</v>
          </cell>
          <cell r="J8178">
            <v>44908</v>
          </cell>
          <cell r="K8178" t="str">
            <v>CLINICA NUESTRA SENORA DE GUADALUPE</v>
          </cell>
          <cell r="L8178" t="str">
            <v>CLINICA DE NUESTRA SENORA DE GUADALUPE - 10 DE AGOSTO N27-101 Y SELVA ALEGRE - ATENCION ING KARINA RODRIGUEZ -RETIRAR 3 PARES DE ESTE MISMO CALZADO PERO EN TALLA 38, POR FAVOR REPORTARLO CUANDO LO TEN</v>
          </cell>
          <cell r="M8178" t="str">
            <v>#N/A</v>
          </cell>
          <cell r="N8178" t="str">
            <v>99-832-0225</v>
          </cell>
          <cell r="O8178" t="str">
            <v>99-832-0225</v>
          </cell>
          <cell r="P8178" t="str">
            <v>170301</v>
          </cell>
          <cell r="Q8178" t="str">
            <v>QUITO</v>
          </cell>
          <cell r="R8178" t="str">
            <v>PICHINCHA</v>
          </cell>
          <cell r="S8178" t="str">
            <v>QUITO</v>
          </cell>
          <cell r="T8178" t="str">
            <v>FLEXTRANS UIO</v>
          </cell>
          <cell r="U8178" t="str">
            <v>FLEXNETUIO_LOCAL</v>
          </cell>
          <cell r="V8178">
            <v>1</v>
          </cell>
          <cell r="W8178">
            <v>5.5</v>
          </cell>
          <cell r="X8178" t="str">
            <v>FLEXNET</v>
          </cell>
          <cell r="Y8178" t="str">
            <v>FLEX NET CALLE 28 DE JUNIO S/N Y GARCIA MORENO ENTRADA LLANO GRANDE</v>
          </cell>
        </row>
        <row r="8179">
          <cell r="A8179" t="str">
            <v>AGFA_22_303</v>
          </cell>
          <cell r="B8179">
            <v>478002</v>
          </cell>
          <cell r="C8179" t="str">
            <v>AGFA_22_303</v>
          </cell>
          <cell r="D8179" t="str">
            <v>AGFA</v>
          </cell>
          <cell r="E8179" t="str">
            <v>DESPACHO</v>
          </cell>
          <cell r="F8179" t="str">
            <v>NORMAL</v>
          </cell>
          <cell r="G8179" t="str">
            <v>88626</v>
          </cell>
          <cell r="H8179">
            <v>44907</v>
          </cell>
          <cell r="I8179" t="str">
            <v>ENTREGADO</v>
          </cell>
          <cell r="J8179">
            <v>44915</v>
          </cell>
          <cell r="K8179" t="str">
            <v>FLEX NET UIO</v>
          </cell>
          <cell r="L8179" t="str">
            <v>ENTRADA A LLANO GRANDE, GARCIA MORENO Y 28 DE JUNIO</v>
          </cell>
          <cell r="M8179" t="str">
            <v>1791890663001 - OMAR PONCE</v>
          </cell>
          <cell r="N8179" t="str">
            <v>022022538</v>
          </cell>
          <cell r="O8179" t="str">
            <v>022022538</v>
          </cell>
          <cell r="P8179" t="str">
            <v>170208</v>
          </cell>
          <cell r="Q8179" t="str">
            <v>QUITO</v>
          </cell>
          <cell r="R8179" t="str">
            <v>PICHINCHA</v>
          </cell>
          <cell r="S8179" t="str">
            <v>CALDERON (CARAPUNGO)</v>
          </cell>
          <cell r="T8179" t="str">
            <v>CARGO UNION</v>
          </cell>
          <cell r="U8179" t="str">
            <v>FLEXNETGYE_UIO</v>
          </cell>
          <cell r="V8179">
            <v>1</v>
          </cell>
          <cell r="W8179">
            <v>475</v>
          </cell>
          <cell r="X8179" t="str">
            <v>FLEX NET GYE</v>
          </cell>
          <cell r="Y8179" t="str">
            <v xml:space="preserve">KM 8 1/2 VIA A DAULE COOP. JUAN MONTALVO </v>
          </cell>
        </row>
        <row r="8180">
          <cell r="A8180" t="str">
            <v>AGFA_22_302</v>
          </cell>
          <cell r="B8180">
            <v>478001</v>
          </cell>
          <cell r="C8180" t="str">
            <v>AGFA_22_302</v>
          </cell>
          <cell r="D8180" t="str">
            <v>AGFA</v>
          </cell>
          <cell r="E8180" t="str">
            <v>DESPACHO</v>
          </cell>
          <cell r="F8180" t="str">
            <v>NORMAL</v>
          </cell>
          <cell r="G8180" t="str">
            <v>88684</v>
          </cell>
          <cell r="H8180">
            <v>44907</v>
          </cell>
          <cell r="I8180" t="str">
            <v>ENTREGADO</v>
          </cell>
          <cell r="J8180">
            <v>44908</v>
          </cell>
          <cell r="K8180" t="str">
            <v>MATRIFLEXO</v>
          </cell>
          <cell r="L8180" t="str">
            <v>MAPASINGUE OESTE AV. 4TA #300 Y CALLE 2DA ESQUINA</v>
          </cell>
          <cell r="M8180" t="str">
            <v>0991413693001 - LEONARDO POZO</v>
          </cell>
          <cell r="N8180" t="str">
            <v>0994879501</v>
          </cell>
          <cell r="O8180" t="str">
            <v>0994879501</v>
          </cell>
          <cell r="P8180" t="str">
            <v>090104</v>
          </cell>
          <cell r="Q8180" t="str">
            <v>GUAYAQUIL</v>
          </cell>
          <cell r="R8180" t="str">
            <v>GUAYAS</v>
          </cell>
          <cell r="S8180" t="str">
            <v>GUAYAQUIL - PUNA - CAMPO ALEGRE</v>
          </cell>
          <cell r="T8180" t="str">
            <v>FLEXTRANS GYE</v>
          </cell>
          <cell r="U8180" t="str">
            <v>FLEXNETGYE_LOCAL</v>
          </cell>
          <cell r="V8180">
            <v>2</v>
          </cell>
          <cell r="W8180">
            <v>8</v>
          </cell>
          <cell r="X8180" t="str">
            <v>FLEX NET GYE</v>
          </cell>
          <cell r="Y8180" t="str">
            <v xml:space="preserve">KM 8 1/2 VIA A DAULE COOP. JUAN MONTALVO </v>
          </cell>
        </row>
        <row r="8181">
          <cell r="A8181" t="str">
            <v>52874</v>
          </cell>
          <cell r="B8181">
            <v>477982</v>
          </cell>
          <cell r="C8181" t="str">
            <v>52874</v>
          </cell>
          <cell r="D8181" t="str">
            <v>DEGSO</v>
          </cell>
          <cell r="E8181" t="str">
            <v>DESPACHO</v>
          </cell>
          <cell r="F8181" t="str">
            <v>NORMAL</v>
          </cell>
          <cell r="G8181" t="str">
            <v>FT75073</v>
          </cell>
          <cell r="H8181">
            <v>44907</v>
          </cell>
          <cell r="I8181" t="str">
            <v>ENTREGADO</v>
          </cell>
          <cell r="J8181">
            <v>44909</v>
          </cell>
          <cell r="K8181" t="str">
            <v>CESAR VASCONEZ IMPORTACIONES CIA.LTDA.</v>
          </cell>
          <cell r="L8181" t="str">
            <v xml:space="preserve">DIRECCION:ISLA FERNANDINA 511 Y TOMAS DE BERLANGA   ING KARINA LOAYZA-0998894581-ENTREGAR DESDE LAS 9 AM HASTA LAS 12:30 </v>
          </cell>
          <cell r="M8181" t="str">
            <v>1792010071001</v>
          </cell>
          <cell r="N8181" t="str">
            <v>99-832-0225</v>
          </cell>
          <cell r="O8181" t="str">
            <v>99-832-0225</v>
          </cell>
          <cell r="P8181" t="str">
            <v>170301</v>
          </cell>
          <cell r="Q8181" t="str">
            <v>QUITO</v>
          </cell>
          <cell r="R8181" t="str">
            <v>PICHINCHA</v>
          </cell>
          <cell r="S8181" t="str">
            <v>QUITO</v>
          </cell>
          <cell r="T8181" t="str">
            <v>FLEXTRANS UIO</v>
          </cell>
          <cell r="U8181" t="str">
            <v>FLEXNETUIO_LOCAL</v>
          </cell>
          <cell r="V8181">
            <v>1</v>
          </cell>
          <cell r="W8181">
            <v>2.2000000000000002</v>
          </cell>
          <cell r="X8181" t="str">
            <v>FLEXNET</v>
          </cell>
          <cell r="Y8181" t="str">
            <v>FLEX NET CALLE 28 DE JUNIO S/N Y GARCIA MORENO ENTRADA LLANO GRANDE</v>
          </cell>
        </row>
        <row r="8182">
          <cell r="A8182" t="str">
            <v>555531</v>
          </cell>
          <cell r="B8182">
            <v>477965</v>
          </cell>
          <cell r="C8182" t="str">
            <v>555531</v>
          </cell>
          <cell r="D8182" t="str">
            <v>DPW</v>
          </cell>
          <cell r="E8182" t="str">
            <v>DESPACHO</v>
          </cell>
          <cell r="F8182" t="str">
            <v>NORMAL</v>
          </cell>
          <cell r="G8182" t="str">
            <v>FT75159</v>
          </cell>
          <cell r="H8182">
            <v>44907</v>
          </cell>
          <cell r="I8182" t="str">
            <v>ENTREGADO</v>
          </cell>
          <cell r="J8182">
            <v>44908</v>
          </cell>
          <cell r="K8182" t="str">
            <v>COLEGIO ANDINO</v>
          </cell>
          <cell r="L8182" t="str">
            <v>AV. COLON E9-205 Y 6 DE DICIEMBRE, C.P. 170135, PICHINCHA, QUITO, ECUADOR./KONNY ANDRADE/593992709900///9:00AM-13:00PM - DIFICIL ACCESO SEGUNDO PISO//</v>
          </cell>
          <cell r="M8182" t="str">
            <v>#N/A</v>
          </cell>
          <cell r="N8182" t="str">
            <v>99-952-3557</v>
          </cell>
          <cell r="O8182" t="str">
            <v>99-952-3557</v>
          </cell>
          <cell r="P8182" t="str">
            <v>170301</v>
          </cell>
          <cell r="Q8182" t="str">
            <v>QUITO</v>
          </cell>
          <cell r="R8182" t="str">
            <v>PICHINCHA</v>
          </cell>
          <cell r="S8182" t="str">
            <v>QUITO</v>
          </cell>
          <cell r="U8182" t="str">
            <v>FLEXNETUIO_LOCAL</v>
          </cell>
          <cell r="V8182">
            <v>11</v>
          </cell>
          <cell r="W8182">
            <v>102.9</v>
          </cell>
          <cell r="X8182" t="str">
            <v>FLEXNET</v>
          </cell>
          <cell r="Y8182" t="str">
            <v>FLEX NET CALLE 28 DE JUNIO S/N Y GARCIA MORENO ENTRADA LLANO GRANDE</v>
          </cell>
        </row>
        <row r="8183">
          <cell r="A8183" t="str">
            <v>545591_02</v>
          </cell>
          <cell r="B8183">
            <v>477966</v>
          </cell>
          <cell r="C8183" t="str">
            <v>545591_02</v>
          </cell>
          <cell r="D8183" t="str">
            <v>DPW</v>
          </cell>
          <cell r="E8183" t="str">
            <v>DESPACHO</v>
          </cell>
          <cell r="F8183" t="str">
            <v>NORMAL</v>
          </cell>
          <cell r="G8183" t="str">
            <v>FT75160</v>
          </cell>
          <cell r="H8183">
            <v>44907</v>
          </cell>
          <cell r="I8183" t="str">
            <v>ENTREGADO</v>
          </cell>
          <cell r="J8183">
            <v>44908</v>
          </cell>
          <cell r="K8183" t="str">
            <v>COLEGIO CHARLES DARWIN</v>
          </cell>
          <cell r="L8183" t="str">
            <v>JUAN PROCEL OES-15, PROVINCIA PICHINCHA, GUAYAS, QUITO, ECUADOR./BYRON BETANCOURT/593995420060/BYRON BETANCOUR/593995420060/ //</v>
          </cell>
          <cell r="M8183" t="str">
            <v>#N/A</v>
          </cell>
          <cell r="N8183" t="str">
            <v>99-952-3557</v>
          </cell>
          <cell r="O8183" t="str">
            <v>99-952-3557</v>
          </cell>
          <cell r="P8183" t="str">
            <v>170301</v>
          </cell>
          <cell r="Q8183" t="str">
            <v>QUITO</v>
          </cell>
          <cell r="R8183" t="str">
            <v>PICHINCHA</v>
          </cell>
          <cell r="S8183" t="str">
            <v>QUITO</v>
          </cell>
          <cell r="U8183" t="str">
            <v>FLEXNETUIO_LOCAL</v>
          </cell>
          <cell r="V8183">
            <v>6</v>
          </cell>
          <cell r="W8183">
            <v>66.7</v>
          </cell>
          <cell r="X8183" t="str">
            <v>FLEXNET</v>
          </cell>
          <cell r="Y8183" t="str">
            <v>FLEX NET CALLE 28 DE JUNIO S/N Y GARCIA MORENO ENTRADA LLANO GRANDE</v>
          </cell>
        </row>
        <row r="8184">
          <cell r="A8184" t="str">
            <v>563770</v>
          </cell>
          <cell r="B8184">
            <v>477967</v>
          </cell>
          <cell r="C8184" t="str">
            <v>563770</v>
          </cell>
          <cell r="D8184" t="str">
            <v>DPW</v>
          </cell>
          <cell r="E8184" t="str">
            <v>DESPACHO</v>
          </cell>
          <cell r="F8184" t="str">
            <v>NORMAL</v>
          </cell>
          <cell r="G8184" t="str">
            <v>FT75156</v>
          </cell>
          <cell r="H8184">
            <v>44907</v>
          </cell>
          <cell r="I8184" t="str">
            <v>ENTREGADO</v>
          </cell>
          <cell r="J8184">
            <v>44908</v>
          </cell>
          <cell r="K8184" t="str">
            <v>COLEGIO CHARLES DARWIN</v>
          </cell>
          <cell r="L8184" t="str">
            <v>JUAN PROCEL OES-15, PROVINCIA PICHINCHA, GUAYAS, QUITO, ECUADOR./BYRON BETANCOURT/593995420060/BYRON BETANCOUR/593995420060/ //</v>
          </cell>
          <cell r="M8184" t="str">
            <v>#N/A</v>
          </cell>
          <cell r="N8184" t="str">
            <v>99-952-3557</v>
          </cell>
          <cell r="O8184" t="str">
            <v>99-952-3557</v>
          </cell>
          <cell r="P8184" t="str">
            <v>170301</v>
          </cell>
          <cell r="Q8184" t="str">
            <v>QUITO</v>
          </cell>
          <cell r="R8184" t="str">
            <v>PICHINCHA</v>
          </cell>
          <cell r="S8184" t="str">
            <v>QUITO</v>
          </cell>
          <cell r="U8184" t="str">
            <v>FLEXNETUIO_LOCAL</v>
          </cell>
          <cell r="V8184">
            <v>1</v>
          </cell>
          <cell r="W8184">
            <v>1</v>
          </cell>
          <cell r="X8184" t="str">
            <v>FLEXNET</v>
          </cell>
          <cell r="Y8184" t="str">
            <v>FLEX NET CALLE 28 DE JUNIO S/N Y GARCIA MORENO ENTRADA LLANO GRANDE</v>
          </cell>
        </row>
        <row r="8185">
          <cell r="A8185" t="str">
            <v>545406_02</v>
          </cell>
          <cell r="B8185">
            <v>477968</v>
          </cell>
          <cell r="C8185" t="str">
            <v>545406_02</v>
          </cell>
          <cell r="D8185" t="str">
            <v>DPW</v>
          </cell>
          <cell r="E8185" t="str">
            <v>DESPACHO</v>
          </cell>
          <cell r="F8185" t="str">
            <v>NORMAL</v>
          </cell>
          <cell r="G8185" t="str">
            <v>FT75161</v>
          </cell>
          <cell r="H8185">
            <v>44907</v>
          </cell>
          <cell r="I8185" t="str">
            <v>ENTREGADO</v>
          </cell>
          <cell r="J8185">
            <v>44908</v>
          </cell>
          <cell r="K8185" t="str">
            <v>UNIDAD EDUCATIVA JUAN PABLO II DEL CONDADO</v>
          </cell>
          <cell r="L8185" t="str">
            <v>JOSE MIGUEL CARRION N71-187 Y AV. OCCIDENTAL, CANTON QUITO, PICHINCHA, ECUADOR./STEPHANY JIMENEZ/593984661247///8:30AM-13:00PM//</v>
          </cell>
          <cell r="M8185" t="str">
            <v>#N/A</v>
          </cell>
          <cell r="N8185" t="str">
            <v>99-952-3557</v>
          </cell>
          <cell r="O8185" t="str">
            <v>99-952-3557</v>
          </cell>
          <cell r="P8185" t="str">
            <v>170301</v>
          </cell>
          <cell r="Q8185" t="str">
            <v>QUITO</v>
          </cell>
          <cell r="R8185" t="str">
            <v>PICHINCHA</v>
          </cell>
          <cell r="S8185" t="str">
            <v>QUITO</v>
          </cell>
          <cell r="U8185" t="str">
            <v>FLEXNETUIO_LOCAL</v>
          </cell>
          <cell r="V8185">
            <v>6</v>
          </cell>
          <cell r="W8185">
            <v>59.5</v>
          </cell>
          <cell r="X8185" t="str">
            <v>FLEXNET</v>
          </cell>
          <cell r="Y8185" t="str">
            <v>FLEX NET CALLE 28 DE JUNIO S/N Y GARCIA MORENO ENTRADA LLANO GRANDE</v>
          </cell>
        </row>
        <row r="8186">
          <cell r="A8186" t="str">
            <v>545407</v>
          </cell>
          <cell r="B8186">
            <v>477969</v>
          </cell>
          <cell r="C8186" t="str">
            <v>545407</v>
          </cell>
          <cell r="D8186" t="str">
            <v>DPW</v>
          </cell>
          <cell r="E8186" t="str">
            <v>DESPACHO</v>
          </cell>
          <cell r="F8186" t="str">
            <v>NORMAL</v>
          </cell>
          <cell r="G8186" t="str">
            <v>FT75162</v>
          </cell>
          <cell r="H8186">
            <v>44907</v>
          </cell>
          <cell r="I8186" t="str">
            <v>ENTREGADO</v>
          </cell>
          <cell r="J8186">
            <v>44908</v>
          </cell>
          <cell r="K8186" t="str">
            <v>UNIDAD EDUCATIVA SAN LUIS GONZAGA</v>
          </cell>
          <cell r="L8186" t="str">
            <v>PEDRO AVILA Y SEBASTIAN DE BANALCAZAR, SEBASTIAN DE BANALCAZAR, PICHINCHA, QUITO, ECUADOR./MABEL MENA/593992716280/MARIANA OSORIO/593999878686/8:00AM - 14:00 PM//</v>
          </cell>
          <cell r="M8186" t="str">
            <v>#N/A</v>
          </cell>
          <cell r="N8186" t="str">
            <v>99-952-3557</v>
          </cell>
          <cell r="O8186" t="str">
            <v>99-952-3557</v>
          </cell>
          <cell r="P8186" t="str">
            <v>170301</v>
          </cell>
          <cell r="Q8186" t="str">
            <v>QUITO</v>
          </cell>
          <cell r="R8186" t="str">
            <v>PICHINCHA</v>
          </cell>
          <cell r="S8186" t="str">
            <v>QUITO</v>
          </cell>
          <cell r="U8186" t="str">
            <v>FLEXNETUIO_LOCAL</v>
          </cell>
          <cell r="V8186">
            <v>10</v>
          </cell>
          <cell r="W8186">
            <v>112</v>
          </cell>
          <cell r="X8186" t="str">
            <v>FLEXNET</v>
          </cell>
          <cell r="Y8186" t="str">
            <v>FLEX NET CALLE 28 DE JUNIO S/N Y GARCIA MORENO ENTRADA LLANO GRANDE</v>
          </cell>
        </row>
        <row r="8187">
          <cell r="A8187" t="str">
            <v>557351</v>
          </cell>
          <cell r="B8187">
            <v>477970</v>
          </cell>
          <cell r="C8187" t="str">
            <v>557351</v>
          </cell>
          <cell r="D8187" t="str">
            <v>DPW</v>
          </cell>
          <cell r="E8187" t="str">
            <v>DESPACHO</v>
          </cell>
          <cell r="F8187" t="str">
            <v>NORMAL</v>
          </cell>
          <cell r="G8187" t="str">
            <v>FT75157</v>
          </cell>
          <cell r="H8187">
            <v>44907</v>
          </cell>
          <cell r="I8187" t="str">
            <v>ENTREGADO</v>
          </cell>
          <cell r="J8187">
            <v>44908</v>
          </cell>
          <cell r="K8187" t="str">
            <v>UNIDAD EDUCATIVA SAN LUIS GONZAGA</v>
          </cell>
          <cell r="L8187" t="str">
            <v>PEDRO AVILA Y SEBASTIAN DE BANALCAZAR, SEBASTIAN DE BANALCAZAR, PICHINCHA, QUITO, ECUADOR./MABEL MENA/593992716280/MARIANA OSORIO/593999878686/8:00AM - 14:00 PM//</v>
          </cell>
          <cell r="M8187" t="str">
            <v>#N/A</v>
          </cell>
          <cell r="N8187" t="str">
            <v>99-952-3557</v>
          </cell>
          <cell r="O8187" t="str">
            <v>99-952-3557</v>
          </cell>
          <cell r="P8187" t="str">
            <v>170301</v>
          </cell>
          <cell r="Q8187" t="str">
            <v>QUITO</v>
          </cell>
          <cell r="R8187" t="str">
            <v>PICHINCHA</v>
          </cell>
          <cell r="S8187" t="str">
            <v>QUITO</v>
          </cell>
          <cell r="U8187" t="str">
            <v>FLEXNETUIO_LOCAL</v>
          </cell>
          <cell r="V8187">
            <v>1</v>
          </cell>
          <cell r="W8187">
            <v>1</v>
          </cell>
          <cell r="X8187" t="str">
            <v>FLEXNET</v>
          </cell>
          <cell r="Y8187" t="str">
            <v>FLEX NET CALLE 28 DE JUNIO S/N Y GARCIA MORENO ENTRADA LLANO GRANDE</v>
          </cell>
        </row>
        <row r="8188">
          <cell r="A8188" t="str">
            <v>545408_02</v>
          </cell>
          <cell r="B8188">
            <v>477971</v>
          </cell>
          <cell r="C8188" t="str">
            <v>545408_02</v>
          </cell>
          <cell r="D8188" t="str">
            <v>DPW</v>
          </cell>
          <cell r="E8188" t="str">
            <v>DESPACHO</v>
          </cell>
          <cell r="F8188" t="str">
            <v>NORMAL</v>
          </cell>
          <cell r="G8188" t="str">
            <v>FT75163</v>
          </cell>
          <cell r="H8188">
            <v>44907</v>
          </cell>
          <cell r="I8188" t="str">
            <v>ENTREGADO</v>
          </cell>
          <cell r="J8188">
            <v>44908</v>
          </cell>
          <cell r="K8188" t="str">
            <v>JESSS INTERNATIONAL CHRISTIAN ACADEMY</v>
          </cell>
          <cell r="L8188" t="str">
            <v>CALLE LOS NOGALES NO N52-120, INTERCEPCION PRIMERA TRANSVERSAL, PICHINCHA, QUITO, ECUADOR./MARIA GUAMAN/593999448689/ROSITA GUEVARA/593988083800/ //</v>
          </cell>
          <cell r="M8188" t="str">
            <v>#N/A</v>
          </cell>
          <cell r="N8188" t="str">
            <v>99-952-3557</v>
          </cell>
          <cell r="O8188" t="str">
            <v>99-952-3557</v>
          </cell>
          <cell r="P8188" t="str">
            <v>170301</v>
          </cell>
          <cell r="Q8188" t="str">
            <v>QUITO</v>
          </cell>
          <cell r="R8188" t="str">
            <v>PICHINCHA</v>
          </cell>
          <cell r="S8188" t="str">
            <v>QUITO</v>
          </cell>
          <cell r="U8188" t="str">
            <v>FLEXNETUIO_LOCAL</v>
          </cell>
          <cell r="V8188">
            <v>5</v>
          </cell>
          <cell r="W8188">
            <v>50</v>
          </cell>
          <cell r="X8188" t="str">
            <v>FLEXNET</v>
          </cell>
          <cell r="Y8188" t="str">
            <v>FLEX NET CALLE 28 DE JUNIO S/N Y GARCIA MORENO ENTRADA LLANO GRANDE</v>
          </cell>
        </row>
        <row r="8189">
          <cell r="A8189" t="str">
            <v>563774</v>
          </cell>
          <cell r="B8189">
            <v>477972</v>
          </cell>
          <cell r="C8189" t="str">
            <v>563774</v>
          </cell>
          <cell r="D8189" t="str">
            <v>DPW</v>
          </cell>
          <cell r="E8189" t="str">
            <v>DESPACHO</v>
          </cell>
          <cell r="F8189" t="str">
            <v>NORMAL</v>
          </cell>
          <cell r="G8189" t="str">
            <v>FT75158</v>
          </cell>
          <cell r="H8189">
            <v>44907</v>
          </cell>
          <cell r="I8189" t="str">
            <v>ENTREGADO</v>
          </cell>
          <cell r="J8189">
            <v>44908</v>
          </cell>
          <cell r="K8189" t="str">
            <v>JESSS INTERNATIONAL CHRISTIAN ACADEMY</v>
          </cell>
          <cell r="L8189" t="str">
            <v>CALLE LOS NOGALES NO N52-120, INTERCEPCION PRIMERA TRANSVERSAL, PICHINCHA, QUITO, ECUADOR./MARIA GUAMAN/593999448689/ROSITA GUEVARA/593988083800/ //</v>
          </cell>
          <cell r="M8189" t="str">
            <v>#N/A</v>
          </cell>
          <cell r="N8189" t="str">
            <v>99-952-3557</v>
          </cell>
          <cell r="O8189" t="str">
            <v>99-952-3557</v>
          </cell>
          <cell r="P8189" t="str">
            <v>170301</v>
          </cell>
          <cell r="Q8189" t="str">
            <v>QUITO</v>
          </cell>
          <cell r="R8189" t="str">
            <v>PICHINCHA</v>
          </cell>
          <cell r="S8189" t="str">
            <v>QUITO</v>
          </cell>
          <cell r="U8189" t="str">
            <v>FLEXNETUIO_LOCAL</v>
          </cell>
          <cell r="V8189">
            <v>1</v>
          </cell>
          <cell r="W8189">
            <v>3</v>
          </cell>
          <cell r="X8189" t="str">
            <v>FLEXNET</v>
          </cell>
          <cell r="Y8189" t="str">
            <v>FLEX NET CALLE 28 DE JUNIO S/N Y GARCIA MORENO ENTRADA LLANO GRANDE</v>
          </cell>
        </row>
        <row r="8190">
          <cell r="A8190" t="str">
            <v>545446_02</v>
          </cell>
          <cell r="B8190">
            <v>477973</v>
          </cell>
          <cell r="C8190" t="str">
            <v>545446_02</v>
          </cell>
          <cell r="D8190" t="str">
            <v>DPW</v>
          </cell>
          <cell r="E8190" t="str">
            <v>DESPACHO</v>
          </cell>
          <cell r="F8190" t="str">
            <v>NORMAL</v>
          </cell>
          <cell r="G8190" t="str">
            <v>FT75164</v>
          </cell>
          <cell r="H8190">
            <v>44907</v>
          </cell>
          <cell r="I8190" t="str">
            <v>ENTREGADO</v>
          </cell>
          <cell r="J8190">
            <v>44908</v>
          </cell>
          <cell r="K8190" t="str">
            <v>UNIDAD EDUCATIVA LICEO MATOVELLE</v>
          </cell>
          <cell r="L8190" t="str">
            <v>VENEZUELA NO. N11-263, SAN JUAN, QUITO, PICHINCHA, ECUADOR./SANDRA ROMERO/593992717158///09:00AM - 14:00PM//</v>
          </cell>
          <cell r="M8190" t="str">
            <v>#N/A</v>
          </cell>
          <cell r="N8190" t="str">
            <v>99-952-3557</v>
          </cell>
          <cell r="O8190" t="str">
            <v>99-952-3557</v>
          </cell>
          <cell r="P8190" t="str">
            <v>170301</v>
          </cell>
          <cell r="Q8190" t="str">
            <v>QUITO</v>
          </cell>
          <cell r="R8190" t="str">
            <v>PICHINCHA</v>
          </cell>
          <cell r="S8190" t="str">
            <v>QUITO</v>
          </cell>
          <cell r="U8190" t="str">
            <v>FLEXNETUIO_LOCAL</v>
          </cell>
          <cell r="V8190">
            <v>20</v>
          </cell>
          <cell r="W8190">
            <v>220.6</v>
          </cell>
          <cell r="X8190" t="str">
            <v>FLEXNET</v>
          </cell>
          <cell r="Y8190" t="str">
            <v>FLEX NET CALLE 28 DE JUNIO S/N Y GARCIA MORENO ENTRADA LLANO GRANDE</v>
          </cell>
        </row>
        <row r="8191">
          <cell r="A8191" t="str">
            <v>545543_02</v>
          </cell>
          <cell r="B8191">
            <v>477974</v>
          </cell>
          <cell r="C8191" t="str">
            <v>545543_02</v>
          </cell>
          <cell r="D8191" t="str">
            <v>DPW</v>
          </cell>
          <cell r="E8191" t="str">
            <v>DESPACHO</v>
          </cell>
          <cell r="F8191" t="str">
            <v>NORMAL</v>
          </cell>
          <cell r="G8191" t="str">
            <v>FT75165</v>
          </cell>
          <cell r="H8191">
            <v>44907</v>
          </cell>
          <cell r="I8191" t="str">
            <v>ENTREGADO</v>
          </cell>
          <cell r="J8191">
            <v>44908</v>
          </cell>
          <cell r="K8191" t="str">
            <v>COLEGIO SAN VICENTE DE PAUL</v>
          </cell>
          <cell r="L8191" t="str">
            <v>CALLE: ORIENTE Y SUCRE COLONIA/ZONA CIUDAD: CONOCOTO PICHINCHA/MAX REYES /593998272971/ALEXANDRA ZURITA/986377406/7:30AM-12:00PM//</v>
          </cell>
          <cell r="M8191" t="str">
            <v>#N/A</v>
          </cell>
          <cell r="N8191" t="str">
            <v>99-952-3557</v>
          </cell>
          <cell r="O8191" t="str">
            <v>99-952-3557</v>
          </cell>
          <cell r="P8191" t="str">
            <v>170803</v>
          </cell>
          <cell r="Q8191" t="str">
            <v>QUITO</v>
          </cell>
          <cell r="R8191" t="str">
            <v>PICHINCHA</v>
          </cell>
          <cell r="S8191" t="str">
            <v>CONOCOTO - SALVADOR CELI</v>
          </cell>
          <cell r="U8191" t="str">
            <v>FLEXNETUIO_LOCAL</v>
          </cell>
          <cell r="V8191">
            <v>13</v>
          </cell>
          <cell r="W8191">
            <v>160</v>
          </cell>
          <cell r="X8191" t="str">
            <v>FLEXNET</v>
          </cell>
          <cell r="Y8191" t="str">
            <v>FLEX NET CALLE 28 DE JUNIO S/N Y GARCIA MORENO ENTRADA LLANO GRANDE</v>
          </cell>
        </row>
        <row r="8192">
          <cell r="A8192" t="str">
            <v>545545_02</v>
          </cell>
          <cell r="B8192">
            <v>477975</v>
          </cell>
          <cell r="C8192" t="str">
            <v>545545_02</v>
          </cell>
          <cell r="D8192" t="str">
            <v>DPW</v>
          </cell>
          <cell r="E8192" t="str">
            <v>DESPACHO</v>
          </cell>
          <cell r="F8192" t="str">
            <v>NORMAL</v>
          </cell>
          <cell r="G8192" t="str">
            <v>FT75166</v>
          </cell>
          <cell r="H8192">
            <v>44907</v>
          </cell>
          <cell r="I8192" t="str">
            <v>ENTREGADO</v>
          </cell>
          <cell r="J8192">
            <v>44908</v>
          </cell>
          <cell r="K8192" t="str">
            <v>SAINT DOMINIC SCHOOL</v>
          </cell>
          <cell r="L8192" t="str">
            <v>CESAR DAVILA N10-222 Y CHARLES DARWIN/MONICA FRANCO/593978717147/// //</v>
          </cell>
          <cell r="M8192" t="str">
            <v>#N/A</v>
          </cell>
          <cell r="N8192" t="str">
            <v>99-952-3557</v>
          </cell>
          <cell r="O8192" t="str">
            <v>99-952-3557</v>
          </cell>
          <cell r="P8192" t="str">
            <v>170301</v>
          </cell>
          <cell r="Q8192" t="str">
            <v>QUITO</v>
          </cell>
          <cell r="R8192" t="str">
            <v>PICHINCHA</v>
          </cell>
          <cell r="S8192" t="str">
            <v>QUITO</v>
          </cell>
          <cell r="U8192" t="str">
            <v>FLEXNETUIO_LOCAL</v>
          </cell>
          <cell r="V8192">
            <v>22</v>
          </cell>
          <cell r="W8192">
            <v>276.5</v>
          </cell>
          <cell r="X8192" t="str">
            <v>FLEXNET</v>
          </cell>
          <cell r="Y8192" t="str">
            <v>FLEX NET CALLE 28 DE JUNIO S/N Y GARCIA MORENO ENTRADA LLANO GRANDE</v>
          </cell>
        </row>
        <row r="8193">
          <cell r="A8193" t="str">
            <v>545453_02</v>
          </cell>
          <cell r="B8193">
            <v>477976</v>
          </cell>
          <cell r="C8193" t="str">
            <v>545453_02</v>
          </cell>
          <cell r="D8193" t="str">
            <v>DPW</v>
          </cell>
          <cell r="E8193" t="str">
            <v>DESPACHO</v>
          </cell>
          <cell r="F8193" t="str">
            <v>NORMAL</v>
          </cell>
          <cell r="G8193" t="str">
            <v>FT75154</v>
          </cell>
          <cell r="H8193">
            <v>44907</v>
          </cell>
          <cell r="I8193" t="str">
            <v>ENTREGADO</v>
          </cell>
          <cell r="J8193">
            <v>44908</v>
          </cell>
          <cell r="K8193" t="str">
            <v>UNIDAD EDUCATIVA SANTO DOMINGO DE GUZMAN - AMBATO</v>
          </cell>
          <cell r="L8193" t="str">
            <v>AV. GUAYTAMBOS S/N-ZONA CIUDAD: HIGOS/ALEXANDRA MEDINA/593992509907/FERNANDO GUERRERO VIVANCO /593995903650/8:00AM-13:00PM//</v>
          </cell>
          <cell r="M8193" t="str">
            <v>#N/A</v>
          </cell>
          <cell r="N8193" t="str">
            <v>99-952-3557</v>
          </cell>
          <cell r="O8193" t="str">
            <v>99-952-3557</v>
          </cell>
          <cell r="P8193" t="str">
            <v>180101</v>
          </cell>
          <cell r="Q8193" t="str">
            <v>AMBATO</v>
          </cell>
          <cell r="R8193" t="str">
            <v>TUNGURAHUA</v>
          </cell>
          <cell r="S8193" t="str">
            <v>AMBATO</v>
          </cell>
          <cell r="T8193" t="str">
            <v>TRANSERVISS</v>
          </cell>
          <cell r="U8193" t="str">
            <v>FLEXNETUIO_PROVINCIA</v>
          </cell>
          <cell r="V8193">
            <v>22</v>
          </cell>
          <cell r="W8193">
            <v>285.39999999999998</v>
          </cell>
          <cell r="X8193" t="str">
            <v>FLEXNET</v>
          </cell>
          <cell r="Y8193" t="str">
            <v>FLEX NET CALLE 28 DE JUNIO S/N Y GARCIA MORENO ENTRADA LLANO GRANDE</v>
          </cell>
        </row>
        <row r="8194">
          <cell r="A8194" t="str">
            <v>545454</v>
          </cell>
          <cell r="B8194">
            <v>477977</v>
          </cell>
          <cell r="C8194" t="str">
            <v>545454</v>
          </cell>
          <cell r="D8194" t="str">
            <v>DPW</v>
          </cell>
          <cell r="E8194" t="str">
            <v>DESPACHO</v>
          </cell>
          <cell r="F8194" t="str">
            <v>NORMAL</v>
          </cell>
          <cell r="G8194" t="str">
            <v>FT75167</v>
          </cell>
          <cell r="H8194">
            <v>44907</v>
          </cell>
          <cell r="I8194" t="str">
            <v>ENTREGADO</v>
          </cell>
          <cell r="J8194">
            <v>44908</v>
          </cell>
          <cell r="K8194" t="str">
            <v>ESCUELA HEREDIA BUSTAMANTE</v>
          </cell>
          <cell r="L8194" t="str">
            <v>CALLE: ISABEL LA CATOLICA N23-163 Y MADRID COLONIA/ZONA CIUDAD: MARISCAL SUCRE/ANDREA ROBAYO/593995087174///7:30AM-11:00AM//</v>
          </cell>
          <cell r="M8194" t="str">
            <v>#N/A</v>
          </cell>
          <cell r="N8194" t="str">
            <v>99-952-3557</v>
          </cell>
          <cell r="O8194" t="str">
            <v>99-952-3557</v>
          </cell>
          <cell r="P8194" t="str">
            <v>170301</v>
          </cell>
          <cell r="Q8194" t="str">
            <v>QUITO</v>
          </cell>
          <cell r="R8194" t="str">
            <v>PICHINCHA</v>
          </cell>
          <cell r="S8194" t="str">
            <v>QUITO</v>
          </cell>
          <cell r="U8194" t="str">
            <v>FLEXNETUIO_LOCAL</v>
          </cell>
          <cell r="V8194">
            <v>5</v>
          </cell>
          <cell r="W8194">
            <v>66.7</v>
          </cell>
          <cell r="X8194" t="str">
            <v>FLEXNET</v>
          </cell>
          <cell r="Y8194" t="str">
            <v>FLEX NET CALLE 28 DE JUNIO S/N Y GARCIA MORENO ENTRADA LLANO GRANDE</v>
          </cell>
        </row>
        <row r="8195">
          <cell r="A8195" t="str">
            <v>545455_02</v>
          </cell>
          <cell r="B8195">
            <v>477978</v>
          </cell>
          <cell r="C8195" t="str">
            <v>545455_02</v>
          </cell>
          <cell r="D8195" t="str">
            <v>DPW</v>
          </cell>
          <cell r="E8195" t="str">
            <v>DESPACHO</v>
          </cell>
          <cell r="F8195" t="str">
            <v>NORMAL</v>
          </cell>
          <cell r="G8195" t="str">
            <v>FT75155</v>
          </cell>
          <cell r="H8195">
            <v>44907</v>
          </cell>
          <cell r="I8195" t="str">
            <v>ENTREGADO</v>
          </cell>
          <cell r="J8195">
            <v>44908</v>
          </cell>
          <cell r="K8195" t="str">
            <v>UNIDAD EDUCATIVA NUEVO MUNDO</v>
          </cell>
          <cell r="L8195" t="str">
            <v>CALLE: CESAR AUGUSTO SALAZAR S/N Y DR JULIO CASTILLO COLONIA/ZONA CIUDAD: AMBATO/MARIA BELEN COBO/593993493327///10:00AM-11:00AM//</v>
          </cell>
          <cell r="M8195" t="str">
            <v>#N/A</v>
          </cell>
          <cell r="N8195" t="str">
            <v>99-952-3557</v>
          </cell>
          <cell r="O8195" t="str">
            <v>99-952-3557</v>
          </cell>
          <cell r="P8195" t="str">
            <v>180101</v>
          </cell>
          <cell r="Q8195" t="str">
            <v>AMBATO</v>
          </cell>
          <cell r="R8195" t="str">
            <v>TUNGURAHUA</v>
          </cell>
          <cell r="S8195" t="str">
            <v>AMBATO</v>
          </cell>
          <cell r="T8195" t="str">
            <v>TRANSERVISS</v>
          </cell>
          <cell r="U8195" t="str">
            <v>FLEXNETUIO_PROVINCIA</v>
          </cell>
          <cell r="V8195">
            <v>18</v>
          </cell>
          <cell r="W8195">
            <v>201.2</v>
          </cell>
          <cell r="X8195" t="str">
            <v>FLEXNET</v>
          </cell>
          <cell r="Y8195" t="str">
            <v>FLEX NET CALLE 28 DE JUNIO S/N Y GARCIA MORENO ENTRADA LLANO GRANDE</v>
          </cell>
        </row>
        <row r="8196">
          <cell r="A8196" t="str">
            <v>545547_02</v>
          </cell>
          <cell r="B8196">
            <v>477979</v>
          </cell>
          <cell r="C8196" t="str">
            <v>545547_02</v>
          </cell>
          <cell r="D8196" t="str">
            <v>DPW</v>
          </cell>
          <cell r="E8196" t="str">
            <v>DESPACHO</v>
          </cell>
          <cell r="F8196" t="str">
            <v>NORMAL</v>
          </cell>
          <cell r="G8196" t="str">
            <v>031002004095048</v>
          </cell>
          <cell r="H8196">
            <v>44907</v>
          </cell>
          <cell r="I8196" t="str">
            <v>ENTREGADO</v>
          </cell>
          <cell r="J8196">
            <v>44909</v>
          </cell>
          <cell r="K8196" t="str">
            <v>UNIDAD EDUCATIVA JUAN JACOBO ROUSSEAU</v>
          </cell>
          <cell r="L8196" t="str">
            <v>VIA A PAQUISTANCIA S/N COLONIA/ZONA CIUDAD: CAYAMBE/JUAN CARLOS AGURTO/593995909160//593958933884/8:00AM-14:00PM//</v>
          </cell>
          <cell r="M8196" t="str">
            <v>#N/A</v>
          </cell>
          <cell r="N8196" t="str">
            <v>99-952-3557</v>
          </cell>
          <cell r="O8196" t="str">
            <v>99-952-3557</v>
          </cell>
          <cell r="P8196" t="str">
            <v>171001</v>
          </cell>
          <cell r="Q8196" t="str">
            <v>CAYAMBE</v>
          </cell>
          <cell r="R8196" t="str">
            <v>PICHINCHA</v>
          </cell>
          <cell r="S8196" t="str">
            <v>CAYAMBE</v>
          </cell>
          <cell r="T8196" t="str">
            <v>TRAMACO</v>
          </cell>
          <cell r="V8196">
            <v>2</v>
          </cell>
          <cell r="W8196">
            <v>29.6</v>
          </cell>
          <cell r="X8196" t="str">
            <v>FLEXNET</v>
          </cell>
          <cell r="Y8196" t="str">
            <v>FLEX NET CALLE 28 DE JUNIO S/N Y GARCIA MORENO ENTRADA LLANO GRANDE</v>
          </cell>
        </row>
        <row r="8197">
          <cell r="A8197" t="str">
            <v>    563790</v>
          </cell>
          <cell r="B8197">
            <v>477980</v>
          </cell>
          <cell r="C8197" t="str">
            <v>    563790</v>
          </cell>
          <cell r="D8197" t="str">
            <v>DPW</v>
          </cell>
          <cell r="E8197" t="str">
            <v>DESPACHO</v>
          </cell>
          <cell r="F8197" t="str">
            <v>NORMAL</v>
          </cell>
          <cell r="G8197" t="str">
            <v>031002004095049</v>
          </cell>
          <cell r="H8197">
            <v>44907</v>
          </cell>
          <cell r="I8197" t="str">
            <v>ENTREGADO</v>
          </cell>
          <cell r="J8197">
            <v>44909</v>
          </cell>
          <cell r="K8197" t="str">
            <v>UNIDAD EDUCATIVA JUAN JACOBO ROUSSEAU</v>
          </cell>
          <cell r="L8197" t="str">
            <v>VIA A PAQUISTANCIA S/N COLONIA/ZONA CIUDAD: CAYAMBE/JUAN CARLOS AGURTO/593995909160//593958933884/8:00AM-14:00PM//</v>
          </cell>
          <cell r="M8197" t="str">
            <v>#N/A</v>
          </cell>
          <cell r="N8197" t="str">
            <v>99-952-3557</v>
          </cell>
          <cell r="O8197" t="str">
            <v>99-952-3557</v>
          </cell>
          <cell r="P8197" t="str">
            <v>171001</v>
          </cell>
          <cell r="Q8197" t="str">
            <v>CAYAMBE</v>
          </cell>
          <cell r="R8197" t="str">
            <v>PICHINCHA</v>
          </cell>
          <cell r="S8197" t="str">
            <v>CAYAMBE</v>
          </cell>
          <cell r="T8197" t="str">
            <v>TRAMACO</v>
          </cell>
          <cell r="V8197">
            <v>1</v>
          </cell>
          <cell r="W8197">
            <v>9.1999999999999993</v>
          </cell>
          <cell r="X8197" t="str">
            <v>FLEXNET</v>
          </cell>
          <cell r="Y8197" t="str">
            <v>FLEX NET CALLE 28 DE JUNIO S/N Y GARCIA MORENO ENTRADA LLANO GRANDE</v>
          </cell>
        </row>
        <row r="8198">
          <cell r="A8198" t="str">
            <v>98725633</v>
          </cell>
          <cell r="B8198">
            <v>477962</v>
          </cell>
          <cell r="C8198" t="str">
            <v>98725633</v>
          </cell>
          <cell r="D8198" t="str">
            <v>HYCITE</v>
          </cell>
          <cell r="E8198" t="str">
            <v>DESPACHO</v>
          </cell>
          <cell r="F8198" t="str">
            <v>NORMAL</v>
          </cell>
          <cell r="G8198" t="str">
            <v>031002004092999</v>
          </cell>
          <cell r="H8198">
            <v>44907</v>
          </cell>
          <cell r="I8198" t="str">
            <v>ENTREGADO</v>
          </cell>
          <cell r="J8198">
            <v>44908</v>
          </cell>
          <cell r="K8198" t="str">
            <v>CESAR BAYARDO RUIZ RUIZ</v>
          </cell>
          <cell r="L8198" t="str">
            <v>JUAN DE VELASCO 08-113 2 DE MARZO CAFETERIA ESENCIA ANTONIO ANTE / SANTA MARIANITA ATUNTAQUI 100216 IMBABURA</v>
          </cell>
          <cell r="M8198" t="str">
            <v/>
          </cell>
          <cell r="N8198" t="str">
            <v>00984250467</v>
          </cell>
          <cell r="O8198" t="str">
            <v>00984250467</v>
          </cell>
          <cell r="P8198" t="str">
            <v>100216</v>
          </cell>
          <cell r="Q8198" t="str">
            <v>ANTONIO ANTE</v>
          </cell>
          <cell r="R8198" t="str">
            <v>IMBABURA</v>
          </cell>
          <cell r="S8198" t="str">
            <v>ATUNTAQUI - CIUDADELA GANGOTENA</v>
          </cell>
          <cell r="T8198" t="str">
            <v>TRAMACO</v>
          </cell>
          <cell r="U8198" t="str">
            <v>FLEXNETUIO_PROVINCIA</v>
          </cell>
          <cell r="V8198">
            <v>1</v>
          </cell>
          <cell r="W8198">
            <v>4.4000000000000004</v>
          </cell>
          <cell r="X8198" t="str">
            <v>HYCITE QUITO</v>
          </cell>
          <cell r="Y8198" t="str">
            <v>FLEX NET CALLE 28 DE JUNIO S/N Y GARCIA MORENO ENTRADA LLANO GRANDE</v>
          </cell>
        </row>
        <row r="8199">
          <cell r="A8199" t="str">
            <v>98726029</v>
          </cell>
          <cell r="B8199">
            <v>477963</v>
          </cell>
          <cell r="C8199" t="str">
            <v>98726029</v>
          </cell>
          <cell r="D8199" t="str">
            <v>HYCITE</v>
          </cell>
          <cell r="E8199" t="str">
            <v>DESPACHO</v>
          </cell>
          <cell r="F8199" t="str">
            <v>NORMAL</v>
          </cell>
          <cell r="G8199" t="str">
            <v>031002004093000</v>
          </cell>
          <cell r="H8199">
            <v>44907</v>
          </cell>
          <cell r="I8199" t="str">
            <v>ENTREGADO</v>
          </cell>
          <cell r="J8199">
            <v>44908</v>
          </cell>
          <cell r="K8199" t="str">
            <v>HILDER ELIECER MOYA MAYORGA</v>
          </cell>
          <cell r="L8199" t="str">
            <v>SAN JOSE 15 Y BELMOPAN   RIOBAMBA 060110 CHIMBORAZO</v>
          </cell>
          <cell r="M8199" t="str">
            <v/>
          </cell>
          <cell r="N8199" t="str">
            <v>00999948851</v>
          </cell>
          <cell r="O8199" t="str">
            <v>00999948851</v>
          </cell>
          <cell r="P8199" t="str">
            <v>060110</v>
          </cell>
          <cell r="Q8199" t="str">
            <v>RIOBAMBA</v>
          </cell>
          <cell r="R8199" t="str">
            <v>CHIMBORAZO</v>
          </cell>
          <cell r="S8199" t="str">
            <v>RIOBAMBA</v>
          </cell>
          <cell r="T8199" t="str">
            <v>TRAMACO</v>
          </cell>
          <cell r="U8199" t="str">
            <v>FLEXNETUIO_PROVINCIA</v>
          </cell>
          <cell r="V8199">
            <v>1</v>
          </cell>
          <cell r="W8199">
            <v>8.1999999999999993</v>
          </cell>
          <cell r="X8199" t="str">
            <v>HYCITE QUITO</v>
          </cell>
          <cell r="Y8199" t="str">
            <v>FLEX NET CALLE 28 DE JUNIO S/N Y GARCIA MORENO ENTRADA LLANO GRANDE</v>
          </cell>
        </row>
        <row r="8200">
          <cell r="A8200" t="str">
            <v>98726171</v>
          </cell>
          <cell r="B8200">
            <v>477964</v>
          </cell>
          <cell r="C8200" t="str">
            <v>98726171</v>
          </cell>
          <cell r="D8200" t="str">
            <v>HYCITE</v>
          </cell>
          <cell r="E8200" t="str">
            <v>DESPACHO</v>
          </cell>
          <cell r="F8200" t="str">
            <v>NORMAL</v>
          </cell>
          <cell r="G8200" t="str">
            <v>031002004093001</v>
          </cell>
          <cell r="H8200">
            <v>44907</v>
          </cell>
          <cell r="I8200" t="str">
            <v>ENTREGADO</v>
          </cell>
          <cell r="J8200">
            <v>44908</v>
          </cell>
          <cell r="K8200" t="str">
            <v>OSCAR DAMIAN CARRASCO MARIN</v>
          </cell>
          <cell r="L8200" t="str">
            <v>PEDRO MONCAYO 653 ENTRE OLMEDO Y BOLIVAR   SAN FRANCISCO 100107 IMBABURA</v>
          </cell>
          <cell r="M8200" t="str">
            <v/>
          </cell>
          <cell r="N8200" t="str">
            <v>00987699733</v>
          </cell>
          <cell r="O8200" t="str">
            <v>00987699733</v>
          </cell>
          <cell r="P8200" t="str">
            <v>100107</v>
          </cell>
          <cell r="Q8200" t="str">
            <v>IBARRA</v>
          </cell>
          <cell r="R8200" t="str">
            <v>IMBABURA</v>
          </cell>
          <cell r="S8200" t="str">
            <v>SAN MIGUEL DE IBARRA</v>
          </cell>
          <cell r="T8200" t="str">
            <v>TRAMACO</v>
          </cell>
          <cell r="U8200" t="str">
            <v>FLEXNETUIO_PROVINCIA</v>
          </cell>
          <cell r="V8200">
            <v>1</v>
          </cell>
          <cell r="W8200">
            <v>1.2</v>
          </cell>
          <cell r="X8200" t="str">
            <v>HYCITE QUITO</v>
          </cell>
          <cell r="Y8200" t="str">
            <v>FLEX NET CALLE 28 DE JUNIO S/N Y GARCIA MORENO ENTRADA LLANO GRANDE</v>
          </cell>
        </row>
        <row r="8201">
          <cell r="A8201" t="str">
            <v>98692403</v>
          </cell>
          <cell r="B8201">
            <v>477933</v>
          </cell>
          <cell r="C8201" t="str">
            <v>98692403</v>
          </cell>
          <cell r="D8201" t="str">
            <v>HYCITE</v>
          </cell>
          <cell r="E8201" t="str">
            <v>DESPACHO</v>
          </cell>
          <cell r="F8201" t="str">
            <v>NORMAL</v>
          </cell>
          <cell r="G8201" t="str">
            <v>031002004092986</v>
          </cell>
          <cell r="H8201">
            <v>44907</v>
          </cell>
          <cell r="I8201" t="str">
            <v>ENTREGADO</v>
          </cell>
          <cell r="J8201">
            <v>44908</v>
          </cell>
          <cell r="K8201" t="str">
            <v>ANTONIO VASCO</v>
          </cell>
          <cell r="L8201" t="str">
            <v>CALLE SIMON BOLIVAR 11 28 ENTRE ELOY ALFARO Y TOMAS SEVILLA CASA ROSADA AMBATO- AMBATO SAN FRANCISCO 180103 TUNGURAHUA</v>
          </cell>
          <cell r="M8201" t="str">
            <v/>
          </cell>
          <cell r="N8201" t="str">
            <v>00983805023</v>
          </cell>
          <cell r="O8201" t="str">
            <v>00983805023</v>
          </cell>
          <cell r="P8201" t="str">
            <v>180103</v>
          </cell>
          <cell r="Q8201" t="str">
            <v>AMBATO</v>
          </cell>
          <cell r="R8201" t="str">
            <v>TUNGURAHUA</v>
          </cell>
          <cell r="S8201" t="str">
            <v>AMBATO</v>
          </cell>
          <cell r="T8201" t="str">
            <v>TRAMACO</v>
          </cell>
          <cell r="U8201" t="str">
            <v>FLEXNETUIO_PROVINCIA</v>
          </cell>
          <cell r="V8201">
            <v>1</v>
          </cell>
          <cell r="W8201">
            <v>7.1</v>
          </cell>
          <cell r="X8201" t="str">
            <v>HYCITE QUITO</v>
          </cell>
          <cell r="Y8201" t="str">
            <v>FLEX NET CALLE 28 DE JUNIO S/N Y GARCIA MORENO ENTRADA LLANO GRANDE</v>
          </cell>
        </row>
        <row r="8202">
          <cell r="A8202" t="str">
            <v>98704198</v>
          </cell>
          <cell r="B8202">
            <v>477934</v>
          </cell>
          <cell r="C8202" t="str">
            <v>98704198</v>
          </cell>
          <cell r="D8202" t="str">
            <v>HYCITE</v>
          </cell>
          <cell r="E8202" t="str">
            <v>DESPACHO</v>
          </cell>
          <cell r="F8202" t="str">
            <v>NORMAL</v>
          </cell>
          <cell r="G8202" t="str">
            <v>031002004092987</v>
          </cell>
          <cell r="H8202">
            <v>44907</v>
          </cell>
          <cell r="I8202" t="str">
            <v>ENTREGADO</v>
          </cell>
          <cell r="J8202">
            <v>44923</v>
          </cell>
          <cell r="K8202" t="str">
            <v>ANGEL GOMEZ</v>
          </cell>
          <cell r="L8202" t="str">
            <v>CIUDADELA DELIA CRISTINA CDLA 20 DE AGOSTO BABAHOYO//LA UNION LA UNION 120110 LOS RIOS</v>
          </cell>
          <cell r="M8202" t="str">
            <v/>
          </cell>
          <cell r="N8202" t="str">
            <v>00981106440</v>
          </cell>
          <cell r="O8202" t="str">
            <v>00981106440</v>
          </cell>
          <cell r="P8202" t="str">
            <v>120110</v>
          </cell>
          <cell r="Q8202" t="str">
            <v>BABAHOYO</v>
          </cell>
          <cell r="R8202" t="str">
            <v>LOS RIOS</v>
          </cell>
          <cell r="S8202" t="str">
            <v>LA UNION</v>
          </cell>
          <cell r="T8202" t="str">
            <v>TRAMACO</v>
          </cell>
          <cell r="U8202" t="str">
            <v>FLEXNETUIO_PROVINCIA</v>
          </cell>
          <cell r="V8202">
            <v>1</v>
          </cell>
          <cell r="W8202">
            <v>7.1</v>
          </cell>
          <cell r="X8202" t="str">
            <v>HYCITE QUITO</v>
          </cell>
          <cell r="Y8202" t="str">
            <v>FLEX NET CALLE 28 DE JUNIO S/N Y GARCIA MORENO ENTRADA LLANO GRANDE</v>
          </cell>
        </row>
        <row r="8203">
          <cell r="A8203" t="str">
            <v>98706156</v>
          </cell>
          <cell r="B8203">
            <v>477935</v>
          </cell>
          <cell r="C8203" t="str">
            <v>98706156</v>
          </cell>
          <cell r="D8203" t="str">
            <v>HYCITE</v>
          </cell>
          <cell r="E8203" t="str">
            <v>DESPACHO</v>
          </cell>
          <cell r="F8203" t="str">
            <v>NORMAL</v>
          </cell>
          <cell r="G8203" t="str">
            <v>031002004092988</v>
          </cell>
          <cell r="H8203">
            <v>44907</v>
          </cell>
          <cell r="I8203" t="str">
            <v>ENTREGADO</v>
          </cell>
          <cell r="J8203">
            <v>44908</v>
          </cell>
          <cell r="K8203" t="str">
            <v>VERONICA TELLO</v>
          </cell>
          <cell r="L8203" t="str">
            <v>UNIDAD NACIONAL / REINO UNIDO LAS VEGAS 3RA ETAPA/ TALLER CHINO VERDUGA SHUSHUFINDI / LAS VEGAS SHUSHUFINDI 210401 SUCUMBIOS</v>
          </cell>
          <cell r="M8203" t="str">
            <v/>
          </cell>
          <cell r="N8203" t="str">
            <v>00986199858</v>
          </cell>
          <cell r="O8203" t="str">
            <v>00986199858</v>
          </cell>
          <cell r="P8203" t="str">
            <v>210401</v>
          </cell>
          <cell r="Q8203" t="str">
            <v>SHUSHUFINDI</v>
          </cell>
          <cell r="R8203" t="str">
            <v>SUCUMBIOS</v>
          </cell>
          <cell r="S8203" t="str">
            <v>SHUSHUFINDI - LA VICTORIA</v>
          </cell>
          <cell r="T8203" t="str">
            <v>TRAMACO</v>
          </cell>
          <cell r="U8203" t="str">
            <v>FLEXNETUIO_PROVINCIA</v>
          </cell>
          <cell r="V8203">
            <v>1</v>
          </cell>
          <cell r="W8203">
            <v>8.8000000000000007</v>
          </cell>
          <cell r="X8203" t="str">
            <v>HYCITE QUITO</v>
          </cell>
          <cell r="Y8203" t="str">
            <v>FLEX NET CALLE 28 DE JUNIO S/N Y GARCIA MORENO ENTRADA LLANO GRANDE</v>
          </cell>
        </row>
        <row r="8204">
          <cell r="A8204" t="str">
            <v>98709110</v>
          </cell>
          <cell r="B8204">
            <v>477936</v>
          </cell>
          <cell r="C8204" t="str">
            <v>98709110</v>
          </cell>
          <cell r="D8204" t="str">
            <v>HYCITE</v>
          </cell>
          <cell r="E8204" t="str">
            <v>DESPACHO</v>
          </cell>
          <cell r="F8204" t="str">
            <v>NORMAL</v>
          </cell>
          <cell r="G8204" t="str">
            <v>TFQ88602</v>
          </cell>
          <cell r="H8204">
            <v>44907</v>
          </cell>
          <cell r="I8204" t="str">
            <v>ENTREGADO</v>
          </cell>
          <cell r="J8204">
            <v>44909</v>
          </cell>
          <cell r="K8204" t="str">
            <v>LOURDES VILLACRESES</v>
          </cell>
          <cell r="L8204" t="str">
            <v>F1 Y MIGUEL RIOFILO GRAL ENRIQUEZ AL FRENTE CONJ BOSQUES QUITO SANTA MONICA N 4 CONOCOTO 170805 PICHINCHA</v>
          </cell>
          <cell r="N8204" t="str">
            <v>00960071147</v>
          </cell>
          <cell r="O8204" t="str">
            <v>00960071147</v>
          </cell>
          <cell r="P8204" t="str">
            <v>170805</v>
          </cell>
          <cell r="Q8204" t="str">
            <v>QUITO</v>
          </cell>
          <cell r="R8204" t="str">
            <v>PICHINCHA</v>
          </cell>
          <cell r="S8204" t="str">
            <v>CONOCOTO - DEAN BAJO -  -  -  -</v>
          </cell>
          <cell r="T8204" t="str">
            <v>FLEXTRANS UIO</v>
          </cell>
          <cell r="U8204" t="str">
            <v>FLEXNETUIO_LOCAL</v>
          </cell>
          <cell r="V8204">
            <v>1</v>
          </cell>
          <cell r="W8204">
            <v>7.38</v>
          </cell>
          <cell r="X8204" t="str">
            <v>HYCITE QUITO</v>
          </cell>
          <cell r="Y8204" t="str">
            <v>FLEX NET CALLE 28 DE JUNIO S/N Y GARCIA MORENO ENTRADA LLANO GRANDE</v>
          </cell>
        </row>
        <row r="8205">
          <cell r="A8205" t="str">
            <v>98709337</v>
          </cell>
          <cell r="B8205">
            <v>477937</v>
          </cell>
          <cell r="C8205" t="str">
            <v>98709337</v>
          </cell>
          <cell r="D8205" t="str">
            <v>HYCITE</v>
          </cell>
          <cell r="E8205" t="str">
            <v>DESPACHO</v>
          </cell>
          <cell r="F8205" t="str">
            <v>NORMAL</v>
          </cell>
          <cell r="G8205" t="str">
            <v>TFQ88603</v>
          </cell>
          <cell r="H8205">
            <v>44907</v>
          </cell>
          <cell r="I8205" t="str">
            <v>ENTREGADO</v>
          </cell>
          <cell r="J8205">
            <v>44909</v>
          </cell>
          <cell r="K8205" t="str">
            <v>CESAR TORRES</v>
          </cell>
          <cell r="L8205" t="str">
            <v>CALLE A # 110 DEP 6 URBANIZA SANTA LUCIA 1 QUITO // NORTE QUITO CUMBAYA 170902 PICHINCHA</v>
          </cell>
          <cell r="N8205" t="str">
            <v>00990957007</v>
          </cell>
          <cell r="O8205" t="str">
            <v>00990957007</v>
          </cell>
          <cell r="P8205" t="str">
            <v>170902</v>
          </cell>
          <cell r="Q8205" t="str">
            <v>QUITO</v>
          </cell>
          <cell r="R8205" t="str">
            <v>PICHINCHA</v>
          </cell>
          <cell r="S8205" t="str">
            <v>TUMBACO</v>
          </cell>
          <cell r="T8205" t="str">
            <v>FLEXTRANS UIO</v>
          </cell>
          <cell r="U8205" t="str">
            <v>FLEXNETUIO_LOCAL</v>
          </cell>
          <cell r="V8205">
            <v>1</v>
          </cell>
          <cell r="W8205">
            <v>7.9</v>
          </cell>
          <cell r="X8205" t="str">
            <v>HYCITE QUITO</v>
          </cell>
          <cell r="Y8205" t="str">
            <v>FLEX NET CALLE 28 DE JUNIO S/N Y GARCIA MORENO ENTRADA LLANO GRANDE</v>
          </cell>
        </row>
        <row r="8206">
          <cell r="A8206" t="str">
            <v>98709490</v>
          </cell>
          <cell r="B8206">
            <v>477938</v>
          </cell>
          <cell r="C8206" t="str">
            <v>98709490</v>
          </cell>
          <cell r="D8206" t="str">
            <v>HYCITE</v>
          </cell>
          <cell r="E8206" t="str">
            <v>DESPACHO</v>
          </cell>
          <cell r="F8206" t="str">
            <v>NORMAL</v>
          </cell>
          <cell r="G8206" t="str">
            <v>031002004092989</v>
          </cell>
          <cell r="H8206">
            <v>44907</v>
          </cell>
          <cell r="I8206" t="str">
            <v>ENTREGADO</v>
          </cell>
          <cell r="J8206">
            <v>44909</v>
          </cell>
          <cell r="K8206" t="str">
            <v>DOLORES A BAYAS Z</v>
          </cell>
          <cell r="L8206" t="str">
            <v>CALLE 12 Y AVENIDA 28   MANTA 130221 MANABI</v>
          </cell>
          <cell r="M8206" t="str">
            <v/>
          </cell>
          <cell r="N8206" t="str">
            <v>00991250932</v>
          </cell>
          <cell r="O8206" t="str">
            <v>00991250932</v>
          </cell>
          <cell r="P8206" t="str">
            <v>130221</v>
          </cell>
          <cell r="Q8206" t="str">
            <v>MANTA</v>
          </cell>
          <cell r="R8206" t="str">
            <v>MANABI</v>
          </cell>
          <cell r="S8206" t="str">
            <v>MANTA</v>
          </cell>
          <cell r="T8206" t="str">
            <v>TRAMACO</v>
          </cell>
          <cell r="U8206" t="str">
            <v>FLEXNETUIO_PROVINCIA</v>
          </cell>
          <cell r="V8206">
            <v>1</v>
          </cell>
          <cell r="W8206">
            <v>1.66</v>
          </cell>
          <cell r="X8206" t="str">
            <v>HYCITE QUITO</v>
          </cell>
          <cell r="Y8206" t="str">
            <v>FLEX NET CALLE 28 DE JUNIO S/N Y GARCIA MORENO ENTRADA LLANO GRANDE</v>
          </cell>
        </row>
        <row r="8207">
          <cell r="A8207" t="str">
            <v>98714019</v>
          </cell>
          <cell r="B8207">
            <v>477939</v>
          </cell>
          <cell r="C8207" t="str">
            <v>98714019</v>
          </cell>
          <cell r="D8207" t="str">
            <v>HYCITE</v>
          </cell>
          <cell r="E8207" t="str">
            <v>DESPACHO</v>
          </cell>
          <cell r="F8207" t="str">
            <v>NORMAL</v>
          </cell>
          <cell r="G8207" t="str">
            <v>031002004092990</v>
          </cell>
          <cell r="H8207">
            <v>44907</v>
          </cell>
          <cell r="I8207" t="str">
            <v>ENTREGADO</v>
          </cell>
          <cell r="J8207">
            <v>44908</v>
          </cell>
          <cell r="K8207" t="str">
            <v>PATRICIA LIMA</v>
          </cell>
          <cell r="L8207" t="str">
            <v>VIA JIVIDO VERDE PARROQUIA 7 DE JULIO-ESCUELA PORTOVIEJO SHUSHUFIND-CENTRAL 7 DE JULIO 210403 SUCUMBIOS</v>
          </cell>
          <cell r="M8207" t="str">
            <v/>
          </cell>
          <cell r="N8207" t="str">
            <v>00991992307</v>
          </cell>
          <cell r="O8207" t="str">
            <v>00991992307</v>
          </cell>
          <cell r="P8207" t="str">
            <v>210403</v>
          </cell>
          <cell r="Q8207" t="str">
            <v>SHUSHUFINDI</v>
          </cell>
          <cell r="R8207" t="str">
            <v>SUCUMBIOS</v>
          </cell>
          <cell r="S8207" t="str">
            <v>SAN PEDRO DE LOS COFANES - JIVINO VERDE (PROYECTO LA Y) - SIETE DE JULIO</v>
          </cell>
          <cell r="T8207" t="str">
            <v>TRAMACO</v>
          </cell>
          <cell r="U8207" t="str">
            <v>FLEXNETUIO_PROVINCIA</v>
          </cell>
          <cell r="V8207">
            <v>1</v>
          </cell>
          <cell r="W8207">
            <v>9.9</v>
          </cell>
          <cell r="X8207" t="str">
            <v>HYCITE QUITO</v>
          </cell>
          <cell r="Y8207" t="str">
            <v>FLEX NET CALLE 28 DE JUNIO S/N Y GARCIA MORENO ENTRADA LLANO GRANDE</v>
          </cell>
        </row>
        <row r="8208">
          <cell r="A8208" t="str">
            <v>98714850</v>
          </cell>
          <cell r="B8208">
            <v>477940</v>
          </cell>
          <cell r="C8208" t="str">
            <v>98714850</v>
          </cell>
          <cell r="D8208" t="str">
            <v>HYCITE</v>
          </cell>
          <cell r="E8208" t="str">
            <v>DESPACHO</v>
          </cell>
          <cell r="F8208" t="str">
            <v>NORMAL</v>
          </cell>
          <cell r="G8208" t="str">
            <v>TFQ88604</v>
          </cell>
          <cell r="H8208">
            <v>44907</v>
          </cell>
          <cell r="I8208" t="str">
            <v>ENTREGADO</v>
          </cell>
          <cell r="J8208">
            <v>44908</v>
          </cell>
          <cell r="K8208" t="str">
            <v>GICELA ALMAGRO</v>
          </cell>
          <cell r="L8208" t="str">
            <v>PRIMERO DE MAYO Y 7 DE FEBRERO CONJ BOSQUES DE INCHALILLO CASA # 22 QUITO // EL MANANTIAL SANGOLQUI 171104 PICHINCHA</v>
          </cell>
          <cell r="N8208" t="str">
            <v>998594143 / 302087660</v>
          </cell>
          <cell r="O8208" t="str">
            <v>998594143 / 302087660</v>
          </cell>
          <cell r="P8208" t="str">
            <v>171104</v>
          </cell>
          <cell r="Q8208" t="str">
            <v>RUMIÑAHUI</v>
          </cell>
          <cell r="R8208" t="str">
            <v>PICHINCHA</v>
          </cell>
          <cell r="S8208" t="str">
            <v>SANGOLQUI</v>
          </cell>
          <cell r="T8208" t="str">
            <v>FLEXTRANS UIO</v>
          </cell>
          <cell r="U8208" t="str">
            <v>FLEXNETUIO_LOCAL</v>
          </cell>
          <cell r="V8208">
            <v>1</v>
          </cell>
          <cell r="W8208">
            <v>4.5</v>
          </cell>
          <cell r="X8208" t="str">
            <v>HYCITE QUITO</v>
          </cell>
          <cell r="Y8208" t="str">
            <v>FLEX NET CALLE 28 DE JUNIO S/N Y GARCIA MORENO ENTRADA LLANO GRANDE</v>
          </cell>
        </row>
        <row r="8209">
          <cell r="A8209" t="str">
            <v>98714947</v>
          </cell>
          <cell r="B8209">
            <v>477941</v>
          </cell>
          <cell r="C8209" t="str">
            <v>98714947</v>
          </cell>
          <cell r="D8209" t="str">
            <v>HYCITE</v>
          </cell>
          <cell r="E8209" t="str">
            <v>DESPACHO</v>
          </cell>
          <cell r="F8209" t="str">
            <v>NORMAL</v>
          </cell>
          <cell r="G8209" t="str">
            <v>TF88618</v>
          </cell>
          <cell r="H8209">
            <v>44907</v>
          </cell>
          <cell r="I8209" t="str">
            <v>ENTREGADO</v>
          </cell>
          <cell r="J8209">
            <v>44908</v>
          </cell>
          <cell r="K8209" t="str">
            <v>GENESIS BORJA</v>
          </cell>
          <cell r="L8209" t="str">
            <v>CDLA MARINA DOOR PARK BQ 4 DPT 5 DAULE // DAULE  LA AURORA 091910 GUAYAS</v>
          </cell>
          <cell r="N8209" t="str">
            <v>00997821988</v>
          </cell>
          <cell r="O8209" t="str">
            <v>00997821988</v>
          </cell>
          <cell r="P8209" t="str">
            <v>091901</v>
          </cell>
          <cell r="Q8209" t="str">
            <v>DAULE</v>
          </cell>
          <cell r="R8209" t="str">
            <v>GUAYAS</v>
          </cell>
          <cell r="S8209" t="str">
            <v>DAULE</v>
          </cell>
          <cell r="T8209" t="str">
            <v>ITSACOURIER</v>
          </cell>
          <cell r="U8209" t="str">
            <v>FLEXNETUIO_GYE</v>
          </cell>
          <cell r="V8209">
            <v>2</v>
          </cell>
          <cell r="W8209">
            <v>17.5</v>
          </cell>
          <cell r="X8209" t="str">
            <v>HYCITE QUITO</v>
          </cell>
          <cell r="Y8209" t="str">
            <v>FLEX NET CALLE 28 DE JUNIO S/N Y GARCIA MORENO ENTRADA LLANO GRANDE</v>
          </cell>
        </row>
        <row r="8210">
          <cell r="A8210" t="str">
            <v>98716249</v>
          </cell>
          <cell r="B8210">
            <v>477942</v>
          </cell>
          <cell r="C8210" t="str">
            <v>98716249</v>
          </cell>
          <cell r="D8210" t="str">
            <v>HYCITE</v>
          </cell>
          <cell r="E8210" t="str">
            <v>DESPACHO</v>
          </cell>
          <cell r="F8210" t="str">
            <v>NORMAL</v>
          </cell>
          <cell r="G8210" t="str">
            <v>031002004092991</v>
          </cell>
          <cell r="H8210">
            <v>44907</v>
          </cell>
          <cell r="I8210" t="str">
            <v>ENTREGADO</v>
          </cell>
          <cell r="J8210">
            <v>44909</v>
          </cell>
          <cell r="K8210" t="str">
            <v>EDRY PLUA</v>
          </cell>
          <cell r="L8210" t="str">
            <v>CALLE QUITO AROCAMENA Y AV MARIA AUXILIADORA DIAGONAL A LA IGLESIA PORTOVIEJO // AV CDLA BELLAVISTA ANDRES DE VERA 130101 MANABI</v>
          </cell>
          <cell r="M8210" t="str">
            <v/>
          </cell>
          <cell r="N8210" t="str">
            <v>00963164381</v>
          </cell>
          <cell r="O8210" t="str">
            <v>00963164381</v>
          </cell>
          <cell r="P8210" t="str">
            <v>130101</v>
          </cell>
          <cell r="Q8210" t="str">
            <v>PORTOVIEJO</v>
          </cell>
          <cell r="R8210" t="str">
            <v>MANABI</v>
          </cell>
          <cell r="S8210" t="str">
            <v>PORTOVIEJO</v>
          </cell>
          <cell r="T8210" t="str">
            <v>TRAMACO</v>
          </cell>
          <cell r="U8210" t="str">
            <v>FLEXNETUIO_PROVINCIA</v>
          </cell>
          <cell r="V8210">
            <v>1</v>
          </cell>
          <cell r="W8210">
            <v>4.4000000000000004</v>
          </cell>
          <cell r="X8210" t="str">
            <v>HYCITE QUITO</v>
          </cell>
          <cell r="Y8210" t="str">
            <v>FLEX NET CALLE 28 DE JUNIO S/N Y GARCIA MORENO ENTRADA LLANO GRANDE</v>
          </cell>
        </row>
        <row r="8211">
          <cell r="A8211" t="str">
            <v>98716873</v>
          </cell>
          <cell r="B8211">
            <v>477943</v>
          </cell>
          <cell r="C8211" t="str">
            <v>98716873</v>
          </cell>
          <cell r="D8211" t="str">
            <v>HYCITE</v>
          </cell>
          <cell r="E8211" t="str">
            <v>DESPACHO</v>
          </cell>
          <cell r="F8211" t="str">
            <v>NORMAL</v>
          </cell>
          <cell r="G8211" t="str">
            <v>031002004092992</v>
          </cell>
          <cell r="H8211">
            <v>44907</v>
          </cell>
          <cell r="I8211" t="str">
            <v>ENTREGADO</v>
          </cell>
          <cell r="J8211">
            <v>44908</v>
          </cell>
          <cell r="K8211" t="str">
            <v>DIGNA GONZABAY</v>
          </cell>
          <cell r="L8211" t="str">
            <v>JOSE JOAQUIN OLMEDO S/N MARIA SANCHEZ Y CALLE C EL BYSS SANTO DOMINGO SANTO DOMINGO 230106 SANTO DOMINGO</v>
          </cell>
          <cell r="N8211" t="str">
            <v>00959888782</v>
          </cell>
          <cell r="O8211" t="str">
            <v>00959888782</v>
          </cell>
          <cell r="P8211" t="str">
            <v>230106</v>
          </cell>
          <cell r="Q8211" t="str">
            <v>SANTO DOMINGO</v>
          </cell>
          <cell r="R8211" t="str">
            <v>SANTO DOMINGO DE LOS TSACHILAS</v>
          </cell>
          <cell r="S8211" t="str">
            <v>SANTO DOMINGO DE LOS COLORADOS</v>
          </cell>
          <cell r="T8211" t="str">
            <v>TRAMACO</v>
          </cell>
          <cell r="U8211" t="str">
            <v>FLEXNETUIO_PROVINCIA</v>
          </cell>
          <cell r="V8211">
            <v>2</v>
          </cell>
          <cell r="W8211">
            <v>15.3</v>
          </cell>
          <cell r="X8211" t="str">
            <v>HYCITE QUITO</v>
          </cell>
          <cell r="Y8211" t="str">
            <v>FLEX NET CALLE 28 DE JUNIO S/N Y GARCIA MORENO ENTRADA LLANO GRANDE</v>
          </cell>
        </row>
        <row r="8212">
          <cell r="A8212" t="str">
            <v>98717225</v>
          </cell>
          <cell r="B8212">
            <v>477944</v>
          </cell>
          <cell r="C8212" t="str">
            <v>98717225</v>
          </cell>
          <cell r="D8212" t="str">
            <v>HYCITE</v>
          </cell>
          <cell r="E8212" t="str">
            <v>DESPACHO</v>
          </cell>
          <cell r="F8212" t="str">
            <v>NORMAL</v>
          </cell>
          <cell r="G8212" t="str">
            <v>TF88606/ 89701/ 91067</v>
          </cell>
          <cell r="H8212">
            <v>44907</v>
          </cell>
          <cell r="I8212" t="str">
            <v>EN_PROCESO</v>
          </cell>
          <cell r="J8212">
            <v>44923</v>
          </cell>
          <cell r="K8212" t="str">
            <v>KARINA ORRALA / GENESIS ALEXANDRA ALCIVAR MORAN</v>
          </cell>
          <cell r="L8212" t="str">
            <v xml:space="preserve"> KENNEDY NORTE MZ301 SOLAR 2 EDIFICIO DE 3 PISO, DIAGONAL CONSULADO DE PANAMÁ</v>
          </cell>
          <cell r="N8212" t="str">
            <v>0991898723</v>
          </cell>
          <cell r="O8212" t="str">
            <v>0991898723</v>
          </cell>
          <cell r="P8212" t="str">
            <v>GUAYAQUIL</v>
          </cell>
          <cell r="Q8212" t="str">
            <v>GUAYAQUIL</v>
          </cell>
          <cell r="R8212" t="str">
            <v>GUAYAS</v>
          </cell>
          <cell r="T8212" t="str">
            <v>TRANSCONDUCINT</v>
          </cell>
          <cell r="U8212" t="str">
            <v>FLEXNETUIO_GYE</v>
          </cell>
          <cell r="V8212">
            <v>1</v>
          </cell>
          <cell r="W8212">
            <v>7.1</v>
          </cell>
          <cell r="X8212" t="str">
            <v>HYCITE QUITO</v>
          </cell>
          <cell r="Y8212" t="str">
            <v>FLEX NET CALLE 28 DE JUNIO S/N Y GARCIA MORENO ENTRADA LLANO GRANDE</v>
          </cell>
        </row>
        <row r="8213">
          <cell r="A8213" t="str">
            <v>98717802</v>
          </cell>
          <cell r="B8213">
            <v>477945</v>
          </cell>
          <cell r="C8213" t="str">
            <v>98717802</v>
          </cell>
          <cell r="D8213" t="str">
            <v>HYCITE</v>
          </cell>
          <cell r="E8213" t="str">
            <v>DESPACHO</v>
          </cell>
          <cell r="F8213" t="str">
            <v>NORMAL</v>
          </cell>
          <cell r="G8213" t="str">
            <v>TFQ88607</v>
          </cell>
          <cell r="H8213">
            <v>44907</v>
          </cell>
          <cell r="I8213" t="str">
            <v>ENTREGADO</v>
          </cell>
          <cell r="J8213">
            <v>44909</v>
          </cell>
          <cell r="K8213" t="str">
            <v>BLANCA REINOSO</v>
          </cell>
          <cell r="L8213" t="str">
            <v>AV 13 DE JUNIO CL SECUNDARIA REINO DE QUITO PSJ TIWINZA CS ESQUINERA LADRILLO QUITO-RUMICUCHO SAN ANTONIO DE PICHINCHA 170312 PICHINCHA</v>
          </cell>
          <cell r="N8213" t="str">
            <v>939118537 / 997685771</v>
          </cell>
          <cell r="O8213" t="str">
            <v>939118537 / 997685771</v>
          </cell>
          <cell r="P8213" t="str">
            <v>170312</v>
          </cell>
          <cell r="Q8213" t="str">
            <v>QUITO</v>
          </cell>
          <cell r="R8213" t="str">
            <v>PICHINCHA</v>
          </cell>
          <cell r="S8213" t="str">
            <v>SAN ANTONIO - LA MARCA</v>
          </cell>
          <cell r="T8213" t="str">
            <v>FLEXTRANS UIO</v>
          </cell>
          <cell r="U8213" t="str">
            <v>FLEXNETUIO_LOCAL</v>
          </cell>
          <cell r="V8213">
            <v>1</v>
          </cell>
          <cell r="W8213">
            <v>2.1</v>
          </cell>
          <cell r="X8213" t="str">
            <v>HYCITE QUITO</v>
          </cell>
          <cell r="Y8213" t="str">
            <v>FLEX NET CALLE 28 DE JUNIO S/N Y GARCIA MORENO ENTRADA LLANO GRANDE</v>
          </cell>
        </row>
        <row r="8214">
          <cell r="A8214" t="str">
            <v>98717807</v>
          </cell>
          <cell r="B8214">
            <v>477946</v>
          </cell>
          <cell r="C8214" t="str">
            <v>98717807</v>
          </cell>
          <cell r="D8214" t="str">
            <v>HYCITE</v>
          </cell>
          <cell r="E8214" t="str">
            <v>DESPACHO</v>
          </cell>
          <cell r="F8214" t="str">
            <v>NORMAL</v>
          </cell>
          <cell r="G8214" t="str">
            <v>TFQ88608</v>
          </cell>
          <cell r="H8214">
            <v>44907</v>
          </cell>
          <cell r="I8214" t="str">
            <v>ENTREGADO</v>
          </cell>
          <cell r="J8214">
            <v>44909</v>
          </cell>
          <cell r="K8214" t="str">
            <v>GLADYS LASCANO</v>
          </cell>
          <cell r="L8214" t="str">
            <v>CALL CARCHI OE 9-288 Y RIO CENEPA CENTRO HISTORICO CASA 3 PISOS AMARILLA QUITO ** SAN JUAN QUITO 170402 PICHINCHA</v>
          </cell>
          <cell r="N8214" t="str">
            <v>998813713 / 022581697</v>
          </cell>
          <cell r="O8214" t="str">
            <v>998813713 / 022581697</v>
          </cell>
          <cell r="P8214" t="str">
            <v>170402</v>
          </cell>
          <cell r="Q8214" t="str">
            <v>QUITO</v>
          </cell>
          <cell r="R8214" t="str">
            <v>PICHINCHA</v>
          </cell>
          <cell r="S8214" t="str">
            <v>QUITO</v>
          </cell>
          <cell r="T8214" t="str">
            <v>FLEXTRANS UIO</v>
          </cell>
          <cell r="U8214" t="str">
            <v>FLEXNETUIO_LOCAL</v>
          </cell>
          <cell r="V8214">
            <v>1</v>
          </cell>
          <cell r="W8214">
            <v>8.6999999999999993</v>
          </cell>
          <cell r="X8214" t="str">
            <v>HYCITE QUITO</v>
          </cell>
          <cell r="Y8214" t="str">
            <v>FLEX NET CALLE 28 DE JUNIO S/N Y GARCIA MORENO ENTRADA LLANO GRANDE</v>
          </cell>
        </row>
        <row r="8215">
          <cell r="A8215" t="str">
            <v>98718216</v>
          </cell>
          <cell r="B8215">
            <v>477947</v>
          </cell>
          <cell r="C8215" t="str">
            <v>98718216</v>
          </cell>
          <cell r="D8215" t="str">
            <v>HYCITE</v>
          </cell>
          <cell r="E8215" t="str">
            <v>DESPACHO</v>
          </cell>
          <cell r="F8215" t="str">
            <v>NORMAL</v>
          </cell>
          <cell r="G8215" t="str">
            <v>031002004092993</v>
          </cell>
          <cell r="H8215">
            <v>44907</v>
          </cell>
          <cell r="I8215" t="str">
            <v>ENTREGADO</v>
          </cell>
          <cell r="J8215">
            <v>44909</v>
          </cell>
          <cell r="K8215" t="str">
            <v>MERCEDES OBREGON</v>
          </cell>
          <cell r="L8215" t="str">
            <v>ATAHUALPA Y AV ELOY ALFARO GRUPO DE ARILLERIA # 5 ATAHUALPA SALINAS// CHIPIPE SALINAS 240209 SANTA ELENA</v>
          </cell>
          <cell r="M8215" t="str">
            <v/>
          </cell>
          <cell r="N8215" t="str">
            <v>00997069334</v>
          </cell>
          <cell r="O8215" t="str">
            <v>00997069334</v>
          </cell>
          <cell r="P8215" t="str">
            <v>240209</v>
          </cell>
          <cell r="Q8215" t="str">
            <v>SALINAS</v>
          </cell>
          <cell r="R8215" t="str">
            <v>SANTA ELENA</v>
          </cell>
          <cell r="S8215" t="str">
            <v>SALINAS</v>
          </cell>
          <cell r="T8215" t="str">
            <v>TRAMACO</v>
          </cell>
          <cell r="U8215" t="str">
            <v>FLEXNETUIO_PROVINCIA</v>
          </cell>
          <cell r="V8215">
            <v>1</v>
          </cell>
          <cell r="W8215">
            <v>2.4</v>
          </cell>
          <cell r="X8215" t="str">
            <v>HYCITE QUITO</v>
          </cell>
          <cell r="Y8215" t="str">
            <v>FLEX NET CALLE 28 DE JUNIO S/N Y GARCIA MORENO ENTRADA LLANO GRANDE</v>
          </cell>
        </row>
        <row r="8216">
          <cell r="A8216" t="str">
            <v>98718315</v>
          </cell>
          <cell r="B8216">
            <v>477948</v>
          </cell>
          <cell r="C8216" t="str">
            <v>98718315</v>
          </cell>
          <cell r="D8216" t="str">
            <v>HYCITE</v>
          </cell>
          <cell r="E8216" t="str">
            <v>DESPACHO</v>
          </cell>
          <cell r="F8216" t="str">
            <v>NORMAL</v>
          </cell>
          <cell r="G8216" t="str">
            <v>031002004092994</v>
          </cell>
          <cell r="H8216">
            <v>44907</v>
          </cell>
          <cell r="I8216" t="str">
            <v>ENTREGADO</v>
          </cell>
          <cell r="J8216">
            <v>44915</v>
          </cell>
          <cell r="K8216" t="str">
            <v>JENNIFER LOPEZ</v>
          </cell>
          <cell r="L8216" t="str">
            <v>FRAGATA #938 Y GENOVESA ANTES DE LA IGLESIA HOSANA SANTA CRUZ (PTO. AYORA) ** SANTA CRUZ PUERTO AYORA 200102 GALAPAGOS</v>
          </cell>
          <cell r="N8216" t="str">
            <v>00999614060</v>
          </cell>
          <cell r="O8216" t="str">
            <v>00999614060</v>
          </cell>
          <cell r="P8216" t="str">
            <v>200102</v>
          </cell>
          <cell r="Q8216" t="str">
            <v>SANTA CRUZ</v>
          </cell>
          <cell r="R8216" t="str">
            <v>GALAPAGOS</v>
          </cell>
          <cell r="S8216" t="str">
            <v>PUERTO AYORA</v>
          </cell>
          <cell r="T8216" t="str">
            <v>TRAMACO</v>
          </cell>
          <cell r="U8216" t="str">
            <v>FLEXNETUIO_PROVINCIA</v>
          </cell>
          <cell r="V8216">
            <v>1</v>
          </cell>
          <cell r="W8216">
            <v>2.2999999999999998</v>
          </cell>
          <cell r="X8216" t="str">
            <v>HYCITE QUITO</v>
          </cell>
          <cell r="Y8216" t="str">
            <v>FLEX NET CALLE 28 DE JUNIO S/N Y GARCIA MORENO ENTRADA LLANO GRANDE</v>
          </cell>
        </row>
        <row r="8217">
          <cell r="A8217" t="str">
            <v>98719195</v>
          </cell>
          <cell r="B8217">
            <v>477949</v>
          </cell>
          <cell r="C8217" t="str">
            <v>98719195</v>
          </cell>
          <cell r="D8217" t="str">
            <v>HYCITE</v>
          </cell>
          <cell r="E8217" t="str">
            <v>DESPACHO</v>
          </cell>
          <cell r="F8217" t="str">
            <v>NORMAL</v>
          </cell>
          <cell r="G8217" t="str">
            <v>TFQ88609</v>
          </cell>
          <cell r="H8217">
            <v>44907</v>
          </cell>
          <cell r="I8217" t="str">
            <v>ENTREGADO</v>
          </cell>
          <cell r="J8217">
            <v>44908</v>
          </cell>
          <cell r="K8217" t="str">
            <v>TITO INTRIAGO</v>
          </cell>
          <cell r="L8217" t="str">
            <v>FERMIN CASTILLO S10-48 Y ELOY ALFARO FRENTE LIGA BARRIAL EL EJINO QUITO // AMAGUANA QUITO 170812 PICHINCHA</v>
          </cell>
          <cell r="N8217" t="str">
            <v>992197970 / 991421780</v>
          </cell>
          <cell r="O8217" t="str">
            <v>992197970 / 991421780</v>
          </cell>
          <cell r="P8217" t="str">
            <v>170812</v>
          </cell>
          <cell r="Q8217" t="str">
            <v>QUITO</v>
          </cell>
          <cell r="R8217" t="str">
            <v>PICHINCHA</v>
          </cell>
          <cell r="S8217" t="str">
            <v>AMAGUANA - COOP. GONZALEZ SUAREZ</v>
          </cell>
          <cell r="T8217" t="str">
            <v>FLEXTRANS UIO</v>
          </cell>
          <cell r="U8217" t="str">
            <v>FLEXNETUIO_LOCAL</v>
          </cell>
          <cell r="V8217">
            <v>1</v>
          </cell>
          <cell r="W8217">
            <v>3.5</v>
          </cell>
          <cell r="X8217" t="str">
            <v>HYCITE QUITO</v>
          </cell>
          <cell r="Y8217" t="str">
            <v>FLEX NET CALLE 28 DE JUNIO S/N Y GARCIA MORENO ENTRADA LLANO GRANDE</v>
          </cell>
        </row>
        <row r="8218">
          <cell r="A8218" t="str">
            <v>98720273</v>
          </cell>
          <cell r="B8218">
            <v>477951</v>
          </cell>
          <cell r="C8218" t="str">
            <v>98720273</v>
          </cell>
          <cell r="D8218" t="str">
            <v>HYCITE</v>
          </cell>
          <cell r="E8218" t="str">
            <v>DESPACHO</v>
          </cell>
          <cell r="F8218" t="str">
            <v>NORMAL</v>
          </cell>
          <cell r="G8218" t="str">
            <v>TF88611</v>
          </cell>
          <cell r="H8218">
            <v>44907</v>
          </cell>
          <cell r="I8218" t="str">
            <v>ENTREGADO</v>
          </cell>
          <cell r="J8218">
            <v>44908</v>
          </cell>
          <cell r="K8218" t="str">
            <v>FRANK MONGE</v>
          </cell>
          <cell r="L8218" t="str">
            <v>KM 7.5 VIA A DAULE PLAZA SIETE Y MEDIO GUAYAQUIL GUAYAQUIL  TARQUI 090605 GUAYAS</v>
          </cell>
          <cell r="M8218" t="str">
            <v/>
          </cell>
          <cell r="N8218" t="str">
            <v>00994055115</v>
          </cell>
          <cell r="O8218" t="str">
            <v>00994055115</v>
          </cell>
          <cell r="P8218" t="str">
            <v>090605</v>
          </cell>
          <cell r="Q8218" t="str">
            <v>GUAYAQUIL</v>
          </cell>
          <cell r="R8218" t="str">
            <v>GUAYAS</v>
          </cell>
          <cell r="S8218" t="str">
            <v>GUAYAQUIL</v>
          </cell>
          <cell r="T8218" t="str">
            <v>FLEXTRANS GYE</v>
          </cell>
          <cell r="U8218" t="str">
            <v>FLEXNETUIO_GYE</v>
          </cell>
          <cell r="V8218">
            <v>1</v>
          </cell>
          <cell r="W8218">
            <v>9.6</v>
          </cell>
          <cell r="X8218" t="str">
            <v>HYCITE QUITO</v>
          </cell>
          <cell r="Y8218" t="str">
            <v>FLEX NET CALLE 28 DE JUNIO S/N Y GARCIA MORENO ENTRADA LLANO GRANDE</v>
          </cell>
        </row>
        <row r="8219">
          <cell r="A8219" t="str">
            <v>98720322</v>
          </cell>
          <cell r="B8219">
            <v>477952</v>
          </cell>
          <cell r="C8219" t="str">
            <v>98720322</v>
          </cell>
          <cell r="D8219" t="str">
            <v>HYCITE</v>
          </cell>
          <cell r="E8219" t="str">
            <v>DESPACHO</v>
          </cell>
          <cell r="F8219" t="str">
            <v>NORMAL</v>
          </cell>
          <cell r="G8219" t="str">
            <v>031002004092995</v>
          </cell>
          <cell r="H8219">
            <v>44907</v>
          </cell>
          <cell r="I8219" t="str">
            <v>ENTREGADO</v>
          </cell>
          <cell r="J8219">
            <v>44909</v>
          </cell>
          <cell r="K8219" t="str">
            <v>PONCIANO RIVERA</v>
          </cell>
          <cell r="L8219" t="str">
            <v>SAN MIGUEL DE BELLAVISTA DIAGONAL IBARRA-BELLAVISTA SAN ANTONIO 100102 IMBABURA</v>
          </cell>
          <cell r="M8219" t="str">
            <v/>
          </cell>
          <cell r="N8219" t="str">
            <v>00991753985</v>
          </cell>
          <cell r="O8219" t="str">
            <v>00991753985</v>
          </cell>
          <cell r="P8219" t="str">
            <v>100102</v>
          </cell>
          <cell r="Q8219" t="str">
            <v>IBARRA</v>
          </cell>
          <cell r="R8219" t="str">
            <v>IMBABURA</v>
          </cell>
          <cell r="S8219" t="str">
            <v>SAN MIGUEL DE IBARRA</v>
          </cell>
          <cell r="T8219" t="str">
            <v>TRAMACO</v>
          </cell>
          <cell r="U8219" t="str">
            <v>FLEXNETUIO_PROVINCIA</v>
          </cell>
          <cell r="V8219">
            <v>1</v>
          </cell>
          <cell r="W8219">
            <v>9.6</v>
          </cell>
          <cell r="X8219" t="str">
            <v>HYCITE QUITO</v>
          </cell>
          <cell r="Y8219" t="str">
            <v>FLEX NET CALLE 28 DE JUNIO S/N Y GARCIA MORENO ENTRADA LLANO GRANDE</v>
          </cell>
        </row>
        <row r="8220">
          <cell r="A8220" t="str">
            <v>98720336</v>
          </cell>
          <cell r="B8220">
            <v>477953</v>
          </cell>
          <cell r="C8220" t="str">
            <v>98720336</v>
          </cell>
          <cell r="D8220" t="str">
            <v>HYCITE</v>
          </cell>
          <cell r="E8220" t="str">
            <v>DESPACHO</v>
          </cell>
          <cell r="F8220" t="str">
            <v>NORMAL</v>
          </cell>
          <cell r="G8220" t="str">
            <v>TFQ88612</v>
          </cell>
          <cell r="H8220">
            <v>44907</v>
          </cell>
          <cell r="I8220" t="str">
            <v>ENTREGADO</v>
          </cell>
          <cell r="J8220">
            <v>44908</v>
          </cell>
          <cell r="K8220" t="str">
            <v>MARIA ANDRADE</v>
          </cell>
          <cell r="L8220" t="str">
            <v>SEVILLA N24 - 349 VIZCAYA PARALELO PARADA COLON CAMEL BUSE QUITO LA FLORESTA MARISCAL SUCRE 170525 PICHINCHA</v>
          </cell>
          <cell r="M8220" t="str">
            <v/>
          </cell>
          <cell r="N8220" t="str">
            <v>00998656724</v>
          </cell>
          <cell r="O8220" t="str">
            <v>00998656724</v>
          </cell>
          <cell r="P8220" t="str">
            <v>170525</v>
          </cell>
          <cell r="Q8220" t="str">
            <v>QUITO</v>
          </cell>
          <cell r="R8220" t="str">
            <v>PICHINCHA</v>
          </cell>
          <cell r="S8220" t="str">
            <v>QUITO</v>
          </cell>
          <cell r="T8220" t="str">
            <v>FLEXTRANS UIO</v>
          </cell>
          <cell r="U8220" t="str">
            <v>FLEXNETUIO_LOCAL</v>
          </cell>
          <cell r="V8220">
            <v>1</v>
          </cell>
          <cell r="W8220">
            <v>8.1</v>
          </cell>
          <cell r="X8220" t="str">
            <v>HYCITE QUITO</v>
          </cell>
          <cell r="Y8220" t="str">
            <v>FLEX NET CALLE 28 DE JUNIO S/N Y GARCIA MORENO ENTRADA LLANO GRANDE</v>
          </cell>
        </row>
        <row r="8221">
          <cell r="A8221" t="str">
            <v>98720497</v>
          </cell>
          <cell r="B8221">
            <v>477954</v>
          </cell>
          <cell r="C8221" t="str">
            <v>98720497</v>
          </cell>
          <cell r="D8221" t="str">
            <v>HYCITE</v>
          </cell>
          <cell r="E8221" t="str">
            <v>DESPACHO</v>
          </cell>
          <cell r="F8221" t="str">
            <v>NORMAL</v>
          </cell>
          <cell r="G8221" t="str">
            <v>031002004092996</v>
          </cell>
          <cell r="H8221">
            <v>44907</v>
          </cell>
          <cell r="I8221" t="str">
            <v>ENTREGADO</v>
          </cell>
          <cell r="J8221">
            <v>44908</v>
          </cell>
          <cell r="K8221" t="str">
            <v>NORMA CANARTE</v>
          </cell>
          <cell r="L8221" t="str">
            <v>AV ROCAFUERTE CASA BOUTIQUE VANIDADES AV GUAYAQUIL FRENTE A SERMATEC PORTOVIEJO AV ROCAFUERTE PORTOVIEJO 130104 MANABI</v>
          </cell>
          <cell r="M8221" t="str">
            <v/>
          </cell>
          <cell r="N8221" t="str">
            <v>00999762922</v>
          </cell>
          <cell r="O8221" t="str">
            <v>00999762922</v>
          </cell>
          <cell r="P8221" t="str">
            <v>130104</v>
          </cell>
          <cell r="Q8221" t="str">
            <v>PORTOVIEJO</v>
          </cell>
          <cell r="R8221" t="str">
            <v>MANABI</v>
          </cell>
          <cell r="S8221" t="str">
            <v>PORTOVIEJO</v>
          </cell>
          <cell r="T8221" t="str">
            <v>TRAMACO</v>
          </cell>
          <cell r="U8221" t="str">
            <v>FLEXNETUIO_PROVINCIA</v>
          </cell>
          <cell r="V8221">
            <v>1</v>
          </cell>
          <cell r="W8221">
            <v>2.5</v>
          </cell>
          <cell r="X8221" t="str">
            <v>HYCITE QUITO</v>
          </cell>
          <cell r="Y8221" t="str">
            <v>FLEX NET CALLE 28 DE JUNIO S/N Y GARCIA MORENO ENTRADA LLANO GRANDE</v>
          </cell>
        </row>
        <row r="8222">
          <cell r="A8222" t="str">
            <v>98721026</v>
          </cell>
          <cell r="B8222">
            <v>477955</v>
          </cell>
          <cell r="C8222" t="str">
            <v>98721026</v>
          </cell>
          <cell r="D8222" t="str">
            <v>HYCITE</v>
          </cell>
          <cell r="E8222" t="str">
            <v>DESPACHO</v>
          </cell>
          <cell r="F8222" t="str">
            <v>NORMAL</v>
          </cell>
          <cell r="G8222" t="str">
            <v>031002004092997</v>
          </cell>
          <cell r="H8222">
            <v>44907</v>
          </cell>
          <cell r="I8222" t="str">
            <v>ENTREGADO</v>
          </cell>
          <cell r="J8222">
            <v>44908</v>
          </cell>
          <cell r="K8222" t="str">
            <v>HUMBERTO CANTOS</v>
          </cell>
          <cell r="L8222" t="str">
            <v>CIUDADELA LOS JAZMINEZ MZ B 1 CASA ESQ 8 URBANIZACION SAN ANDRES REJAS BLANCAS PORTOVIEJO // CDLA LOS JAZMINES ANDRES DE VERA 130101 MANABI</v>
          </cell>
          <cell r="N8222" t="str">
            <v>00997836437</v>
          </cell>
          <cell r="O8222" t="str">
            <v>00997836437</v>
          </cell>
          <cell r="P8222" t="str">
            <v>130101</v>
          </cell>
          <cell r="Q8222" t="str">
            <v>PORTOVIEJO</v>
          </cell>
          <cell r="R8222" t="str">
            <v>MANABI</v>
          </cell>
          <cell r="S8222" t="str">
            <v>PORTOVIEJO</v>
          </cell>
          <cell r="T8222" t="str">
            <v>TRAMACO</v>
          </cell>
          <cell r="U8222" t="str">
            <v>FLEXNETUIO_PROVINCIA</v>
          </cell>
          <cell r="V8222">
            <v>2</v>
          </cell>
          <cell r="W8222">
            <v>11.9</v>
          </cell>
          <cell r="X8222" t="str">
            <v>HYCITE QUITO</v>
          </cell>
          <cell r="Y8222" t="str">
            <v>FLEX NET CALLE 28 DE JUNIO S/N Y GARCIA MORENO ENTRADA LLANO GRANDE</v>
          </cell>
        </row>
        <row r="8223">
          <cell r="A8223" t="str">
            <v>98721518</v>
          </cell>
          <cell r="B8223">
            <v>477956</v>
          </cell>
          <cell r="C8223" t="str">
            <v>98721518</v>
          </cell>
          <cell r="D8223" t="str">
            <v>HYCITE</v>
          </cell>
          <cell r="E8223" t="str">
            <v>DESPACHO</v>
          </cell>
          <cell r="F8223" t="str">
            <v>NORMAL</v>
          </cell>
          <cell r="G8223" t="str">
            <v>TF88613</v>
          </cell>
          <cell r="H8223">
            <v>44907</v>
          </cell>
          <cell r="I8223" t="str">
            <v>ENTREGADO</v>
          </cell>
          <cell r="J8223">
            <v>44908</v>
          </cell>
          <cell r="K8223" t="str">
            <v>ALFONSO GARCIA</v>
          </cell>
          <cell r="L8223" t="str">
            <v>BALSAMO 515 Y CALLE 6TA EDIFICIO MARIA GUAYAQUIL GUAYAQUIL TARQUI 090507 GUAYAS</v>
          </cell>
          <cell r="M8223" t="str">
            <v/>
          </cell>
          <cell r="N8223" t="str">
            <v>00987598342</v>
          </cell>
          <cell r="O8223" t="str">
            <v>00987598342</v>
          </cell>
          <cell r="P8223" t="str">
            <v>090507</v>
          </cell>
          <cell r="Q8223" t="str">
            <v>GUAYAQUIL</v>
          </cell>
          <cell r="R8223" t="str">
            <v>GUAYAS</v>
          </cell>
          <cell r="S8223" t="str">
            <v>GUAYAQUIL</v>
          </cell>
          <cell r="T8223" t="str">
            <v>FLEXTRANS GYE</v>
          </cell>
          <cell r="U8223" t="str">
            <v>FLEXNETUIO_GYE</v>
          </cell>
          <cell r="V8223">
            <v>1</v>
          </cell>
          <cell r="W8223">
            <v>8.3000000000000007</v>
          </cell>
          <cell r="X8223" t="str">
            <v>HYCITE QUITO</v>
          </cell>
          <cell r="Y8223" t="str">
            <v>FLEX NET CALLE 28 DE JUNIO S/N Y GARCIA MORENO ENTRADA LLANO GRANDE</v>
          </cell>
        </row>
        <row r="8224">
          <cell r="A8224" t="str">
            <v>98722888</v>
          </cell>
          <cell r="B8224">
            <v>477957</v>
          </cell>
          <cell r="C8224" t="str">
            <v>98722888</v>
          </cell>
          <cell r="D8224" t="str">
            <v>HYCITE</v>
          </cell>
          <cell r="E8224" t="str">
            <v>DESPACHO</v>
          </cell>
          <cell r="F8224" t="str">
            <v>NORMAL</v>
          </cell>
          <cell r="G8224" t="str">
            <v>TF88614</v>
          </cell>
          <cell r="H8224">
            <v>44907</v>
          </cell>
          <cell r="I8224" t="str">
            <v>ENTREGADO</v>
          </cell>
          <cell r="J8224">
            <v>44908</v>
          </cell>
          <cell r="K8224" t="str">
            <v>RICARDO SANTOS</v>
          </cell>
          <cell r="L8224" t="str">
            <v>CDLA LOS GERANIOS 2 MZ 3011 VILLA 13 ENTR POR TIENDA JUANITA GUAYAQUIL-NORTE TARQUI 090703 GUAYAS</v>
          </cell>
          <cell r="M8224" t="str">
            <v/>
          </cell>
          <cell r="N8224" t="str">
            <v>00992057608</v>
          </cell>
          <cell r="O8224" t="str">
            <v>00992057608</v>
          </cell>
          <cell r="P8224" t="str">
            <v>090703</v>
          </cell>
          <cell r="Q8224" t="str">
            <v>GUAYAQUIL</v>
          </cell>
          <cell r="R8224" t="str">
            <v>GUAYAS</v>
          </cell>
          <cell r="S8224" t="str">
            <v>GUAYAQUIL</v>
          </cell>
          <cell r="T8224" t="str">
            <v>ITSACOURIER</v>
          </cell>
          <cell r="U8224" t="str">
            <v>FLEXNETUIO_GYE</v>
          </cell>
          <cell r="V8224">
            <v>1</v>
          </cell>
          <cell r="W8224">
            <v>1.2</v>
          </cell>
          <cell r="X8224" t="str">
            <v>HYCITE QUITO</v>
          </cell>
          <cell r="Y8224" t="str">
            <v>FLEX NET CALLE 28 DE JUNIO S/N Y GARCIA MORENO ENTRADA LLANO GRANDE</v>
          </cell>
        </row>
        <row r="8225">
          <cell r="A8225" t="str">
            <v>98723813</v>
          </cell>
          <cell r="B8225">
            <v>477958</v>
          </cell>
          <cell r="C8225" t="str">
            <v>98723813</v>
          </cell>
          <cell r="D8225" t="str">
            <v>HYCITE</v>
          </cell>
          <cell r="E8225" t="str">
            <v>DESPACHO</v>
          </cell>
          <cell r="F8225" t="str">
            <v>NORMAL</v>
          </cell>
          <cell r="G8225" t="str">
            <v>031002004092998</v>
          </cell>
          <cell r="H8225">
            <v>44907</v>
          </cell>
          <cell r="I8225" t="str">
            <v>ENTREGADO</v>
          </cell>
          <cell r="J8225">
            <v>44923</v>
          </cell>
          <cell r="K8225" t="str">
            <v>MERCY ROMAN</v>
          </cell>
          <cell r="L8225" t="str">
            <v>CESLAO MARIN Y JUAN DE VELAZCO EDF HELADRERIA IGLU PASTAZA-LIBERTADORES PUYO 160101 PASTAZA</v>
          </cell>
          <cell r="N8225" t="str">
            <v>00988833514</v>
          </cell>
          <cell r="O8225" t="str">
            <v>00988833514</v>
          </cell>
          <cell r="P8225" t="str">
            <v>160101</v>
          </cell>
          <cell r="Q8225" t="str">
            <v>PUYO</v>
          </cell>
          <cell r="R8225" t="str">
            <v>PASTAZA</v>
          </cell>
          <cell r="S8225" t="str">
            <v>PUYO</v>
          </cell>
          <cell r="T8225" t="str">
            <v>TRAMACO</v>
          </cell>
          <cell r="U8225" t="str">
            <v>FLEXNETUIO_PROVINCIA</v>
          </cell>
          <cell r="V8225">
            <v>1</v>
          </cell>
          <cell r="W8225">
            <v>4.2</v>
          </cell>
          <cell r="X8225" t="str">
            <v>HYCITE QUITO</v>
          </cell>
          <cell r="Y8225" t="str">
            <v>FLEX NET CALLE 28 DE JUNIO S/N Y GARCIA MORENO ENTRADA LLANO GRANDE</v>
          </cell>
        </row>
        <row r="8226">
          <cell r="A8226" t="str">
            <v>98724141</v>
          </cell>
          <cell r="B8226">
            <v>477959</v>
          </cell>
          <cell r="C8226" t="str">
            <v>98724141</v>
          </cell>
          <cell r="D8226" t="str">
            <v>HYCITE</v>
          </cell>
          <cell r="E8226" t="str">
            <v>DESPACHO</v>
          </cell>
          <cell r="F8226" t="str">
            <v>NORMAL</v>
          </cell>
          <cell r="G8226" t="str">
            <v>TF88615</v>
          </cell>
          <cell r="H8226">
            <v>44907</v>
          </cell>
          <cell r="I8226" t="str">
            <v>ENTREGADO</v>
          </cell>
          <cell r="J8226">
            <v>44908</v>
          </cell>
          <cell r="K8226" t="str">
            <v>FRANCISCO FELIPE CHACON KOUNFOK</v>
          </cell>
          <cell r="L8226" t="str">
            <v>ABEL CASTILLO 2537 Y ENTRE FRANCISCO SEGURA Y CRISTOBAL COLON GUAYAQUIL LETAMENDI 090304 GUAYAS</v>
          </cell>
          <cell r="N8226" t="str">
            <v>988989996 /</v>
          </cell>
          <cell r="O8226" t="str">
            <v>988989996 /</v>
          </cell>
          <cell r="P8226" t="str">
            <v>090304</v>
          </cell>
          <cell r="Q8226" t="str">
            <v>GUAYAQUIL</v>
          </cell>
          <cell r="R8226" t="str">
            <v>GUAYAS</v>
          </cell>
          <cell r="S8226" t="str">
            <v>GUAYAQUIL</v>
          </cell>
          <cell r="T8226" t="str">
            <v>FLEXTRANS GYE</v>
          </cell>
          <cell r="U8226" t="str">
            <v>FLEXNETUIO_GYE</v>
          </cell>
          <cell r="V8226">
            <v>1</v>
          </cell>
          <cell r="W8226">
            <v>0.12</v>
          </cell>
          <cell r="X8226" t="str">
            <v>HYCITE QUITO</v>
          </cell>
          <cell r="Y8226" t="str">
            <v>FLEX NET CALLE 28 DE JUNIO S/N Y GARCIA MORENO ENTRADA LLANO GRANDE</v>
          </cell>
        </row>
        <row r="8227">
          <cell r="A8227" t="str">
            <v>98724205</v>
          </cell>
          <cell r="B8227">
            <v>477960</v>
          </cell>
          <cell r="C8227" t="str">
            <v>98724205</v>
          </cell>
          <cell r="D8227" t="str">
            <v>HYCITE</v>
          </cell>
          <cell r="E8227" t="str">
            <v>DESPACHO</v>
          </cell>
          <cell r="F8227" t="str">
            <v>NORMAL</v>
          </cell>
          <cell r="G8227" t="str">
            <v>TF88616</v>
          </cell>
          <cell r="H8227">
            <v>44907</v>
          </cell>
          <cell r="I8227" t="str">
            <v>ENTREGADO</v>
          </cell>
          <cell r="J8227">
            <v>44908</v>
          </cell>
          <cell r="K8227" t="str">
            <v>NARDDY JOHANNA ECHEVERRIA VITORI</v>
          </cell>
          <cell r="L8227" t="str">
            <v>KM 3 VIA DURON TAMBO MZ 11 SOLAR 8 KM 3 VIA DILRON VAMBO DURAN DURAN ELOY ALFARO 092406 GUAYAS</v>
          </cell>
          <cell r="N8227" t="str">
            <v>981552365 / 343025206</v>
          </cell>
          <cell r="O8227" t="str">
            <v>981552365 / 343025206</v>
          </cell>
          <cell r="P8227" t="str">
            <v>092406</v>
          </cell>
          <cell r="Q8227" t="str">
            <v>DURAN</v>
          </cell>
          <cell r="R8227" t="str">
            <v>GUAYAS</v>
          </cell>
          <cell r="S8227" t="str">
            <v>ELOY ALFARO (DURAN)</v>
          </cell>
          <cell r="T8227" t="str">
            <v>ITSACOURIER</v>
          </cell>
          <cell r="U8227" t="str">
            <v>FLEXNETUIO_GYE</v>
          </cell>
          <cell r="V8227">
            <v>1</v>
          </cell>
          <cell r="W8227">
            <v>0.59</v>
          </cell>
          <cell r="X8227" t="str">
            <v>HYCITE QUITO</v>
          </cell>
          <cell r="Y8227" t="str">
            <v>FLEX NET CALLE 28 DE JUNIO S/N Y GARCIA MORENO ENTRADA LLANO GRANDE</v>
          </cell>
        </row>
        <row r="8228">
          <cell r="A8228" t="str">
            <v>2022-12265</v>
          </cell>
          <cell r="B8228">
            <v>477932</v>
          </cell>
          <cell r="C8228" t="str">
            <v>2022-12265</v>
          </cell>
          <cell r="D8228" t="str">
            <v>MOVISTAR</v>
          </cell>
          <cell r="E8228" t="str">
            <v>DESPACHO</v>
          </cell>
          <cell r="F8228" t="str">
            <v>NORMAL</v>
          </cell>
          <cell r="G8228" t="str">
            <v>FT75099</v>
          </cell>
          <cell r="H8228">
            <v>44907</v>
          </cell>
          <cell r="I8228" t="str">
            <v>ENTREGADO</v>
          </cell>
          <cell r="J8228">
            <v>44909</v>
          </cell>
          <cell r="K8228" t="str">
            <v>TU RASTREO GLOBAL TRASGLO S.A ,_JUAN CARLOS NARANJO</v>
          </cell>
          <cell r="L8228" t="str">
            <v>PICHINCHA, QUITO, AV. EUGENIO ESPEJO, 2410, VIA A TANDA, CC. PLAZA DEL RANCHO. BL 1. OF 104</v>
          </cell>
          <cell r="M8228" t="str">
            <v>1793108903001</v>
          </cell>
          <cell r="N8228" t="str">
            <v>0998824637</v>
          </cell>
          <cell r="O8228" t="str">
            <v/>
          </cell>
          <cell r="P8228" t="str">
            <v>QUITO</v>
          </cell>
          <cell r="Q8228" t="str">
            <v>QUITO</v>
          </cell>
          <cell r="R8228" t="str">
            <v>PICHINCHA</v>
          </cell>
          <cell r="T8228" t="str">
            <v>FLEXTRANS UIO</v>
          </cell>
          <cell r="U8228" t="str">
            <v>FLEXNETUIO_LOCAL</v>
          </cell>
          <cell r="V8228">
            <v>1</v>
          </cell>
          <cell r="W8228">
            <v>1</v>
          </cell>
          <cell r="X8228" t="str">
            <v>FLEXNET ECUADOR - MOVISTAR</v>
          </cell>
          <cell r="Y8228" t="str">
            <v>CALLE 28 DE JUNIO S/N Y GARCIA MORENO ENTRADA LLANO GRANDE</v>
          </cell>
        </row>
        <row r="8229">
          <cell r="A8229" t="str">
            <v>4717547</v>
          </cell>
          <cell r="B8229">
            <v>477917</v>
          </cell>
          <cell r="C8229" t="str">
            <v>4717547</v>
          </cell>
          <cell r="D8229" t="str">
            <v>MDELIVERY</v>
          </cell>
          <cell r="E8229" t="str">
            <v>DESPACHO</v>
          </cell>
          <cell r="F8229" t="str">
            <v>NORMAL</v>
          </cell>
          <cell r="G8229" t="str">
            <v>TF88652</v>
          </cell>
          <cell r="H8229">
            <v>44907</v>
          </cell>
          <cell r="I8229" t="str">
            <v>ENTREGADO</v>
          </cell>
          <cell r="J8229">
            <v>44908</v>
          </cell>
          <cell r="K8229" t="str">
            <v>Alvaro Enrique Urdaneta Gomez</v>
          </cell>
          <cell r="L8229" t="str">
            <v>TARQUI SAUCES 9  MZ L3 VILLA 9</v>
          </cell>
          <cell r="M8229" t="str">
            <v>1755148200</v>
          </cell>
          <cell r="N8229" t="str">
            <v>0962588950</v>
          </cell>
          <cell r="O8229" t="str">
            <v>0962588950</v>
          </cell>
          <cell r="P8229" t="str">
            <v>090503</v>
          </cell>
          <cell r="Q8229" t="str">
            <v>GUAYAQUIL</v>
          </cell>
          <cell r="R8229" t="str">
            <v>GUAYAS</v>
          </cell>
          <cell r="S8229" t="str">
            <v>GUAYAQUIL</v>
          </cell>
          <cell r="T8229" t="str">
            <v>ITSACOURIER</v>
          </cell>
          <cell r="U8229" t="str">
            <v>FLEXNETUIO_GYE</v>
          </cell>
          <cell r="V8229">
            <v>1</v>
          </cell>
          <cell r="W8229">
            <v>1</v>
          </cell>
          <cell r="X8229" t="str">
            <v>FLEXNET ECUADOR - MDELIVERY</v>
          </cell>
          <cell r="Y8229" t="str">
            <v>CALLE 28 DE JUNIO S/N Y GARCIA MORENO ENTRADA LLANO GRANDE</v>
          </cell>
        </row>
        <row r="8230">
          <cell r="A8230" t="str">
            <v>4717652</v>
          </cell>
          <cell r="B8230">
            <v>477918</v>
          </cell>
          <cell r="C8230" t="str">
            <v>4717652</v>
          </cell>
          <cell r="D8230" t="str">
            <v>MDELIVERY</v>
          </cell>
          <cell r="E8230" t="str">
            <v>DESPACHO</v>
          </cell>
          <cell r="F8230" t="str">
            <v>NORMAL</v>
          </cell>
          <cell r="G8230" t="str">
            <v>FT75112</v>
          </cell>
          <cell r="H8230">
            <v>44907</v>
          </cell>
          <cell r="I8230" t="str">
            <v>ENTREGADO</v>
          </cell>
          <cell r="J8230">
            <v>44909</v>
          </cell>
          <cell r="K8230" t="str">
            <v>Jefferson Marcelo Concha Merchan</v>
          </cell>
          <cell r="L8230" t="str">
            <v>POMASQUI   PSJE E6H  SN  SIMON BOLIVAR KM 8</v>
          </cell>
          <cell r="M8230" t="str">
            <v>1724802275</v>
          </cell>
          <cell r="N8230" t="str">
            <v>0981412085</v>
          </cell>
          <cell r="O8230" t="str">
            <v>0981412085</v>
          </cell>
          <cell r="P8230" t="str">
            <v>170308</v>
          </cell>
          <cell r="Q8230" t="str">
            <v>QUITO</v>
          </cell>
          <cell r="R8230" t="str">
            <v>PICHINCHA</v>
          </cell>
          <cell r="S8230" t="str">
            <v>POMASQUI - BELLA MARIA SANTA ROSA - URBANIZACION LOS SAUCES</v>
          </cell>
          <cell r="T8230" t="str">
            <v>FLEXTRANS UIO</v>
          </cell>
          <cell r="U8230" t="str">
            <v>FLEXNETUIO_LOCAL</v>
          </cell>
          <cell r="V8230">
            <v>1</v>
          </cell>
          <cell r="W8230">
            <v>1</v>
          </cell>
          <cell r="X8230" t="str">
            <v>FLEXNET ECUADOR - MDELIVERY</v>
          </cell>
          <cell r="Y8230" t="str">
            <v>CALLE 28 DE JUNIO S/N Y GARCIA MORENO ENTRADA LLANO GRANDE</v>
          </cell>
        </row>
        <row r="8231">
          <cell r="A8231" t="str">
            <v>4717749</v>
          </cell>
          <cell r="B8231">
            <v>477919</v>
          </cell>
          <cell r="C8231" t="str">
            <v>4717749</v>
          </cell>
          <cell r="D8231" t="str">
            <v>MDELIVERY</v>
          </cell>
          <cell r="E8231" t="str">
            <v>DESPACHO</v>
          </cell>
          <cell r="F8231" t="str">
            <v>NORMAL</v>
          </cell>
          <cell r="G8231" t="str">
            <v>IC3829</v>
          </cell>
          <cell r="H8231">
            <v>44907</v>
          </cell>
          <cell r="I8231" t="str">
            <v>ENTREGADO</v>
          </cell>
          <cell r="J8231">
            <v>44908</v>
          </cell>
          <cell r="K8231" t="str">
            <v>PAULINA GABRIELA UGALDE GRANADO</v>
          </cell>
          <cell r="L8231" t="str">
            <v>GIL RAMIREZ DAVALOS CALLE GRAN COLOMBIA  22358 DE LAS AMERICAS</v>
          </cell>
          <cell r="M8231" t="str">
            <v>0104823760</v>
          </cell>
          <cell r="N8231" t="str">
            <v>0992963167</v>
          </cell>
          <cell r="O8231" t="str">
            <v/>
          </cell>
          <cell r="P8231" t="str">
            <v>010208</v>
          </cell>
          <cell r="Q8231" t="str">
            <v>CUENCA</v>
          </cell>
          <cell r="R8231" t="str">
            <v>AZUAY</v>
          </cell>
          <cell r="S8231" t="str">
            <v>CUENCA</v>
          </cell>
          <cell r="T8231" t="str">
            <v>ITSACOURIER</v>
          </cell>
          <cell r="U8231" t="str">
            <v>FLEXNETUIO_PROVINCIA</v>
          </cell>
          <cell r="V8231">
            <v>1</v>
          </cell>
          <cell r="W8231">
            <v>1</v>
          </cell>
          <cell r="X8231" t="str">
            <v>FLEXNET ECUADOR - MDELIVERY</v>
          </cell>
          <cell r="Y8231" t="str">
            <v>CALLE 28 DE JUNIO S/N Y GARCIA MORENO ENTRADA LLANO GRANDE</v>
          </cell>
        </row>
        <row r="8232">
          <cell r="A8232" t="str">
            <v>4717794</v>
          </cell>
          <cell r="B8232">
            <v>477920</v>
          </cell>
          <cell r="C8232" t="str">
            <v>4717794</v>
          </cell>
          <cell r="D8232" t="str">
            <v>MDELIVERY</v>
          </cell>
          <cell r="E8232" t="str">
            <v>DESPACHO</v>
          </cell>
          <cell r="F8232" t="str">
            <v>DERIVADO PICK UP</v>
          </cell>
          <cell r="G8232" t="str">
            <v>031080004717794</v>
          </cell>
          <cell r="H8232">
            <v>44907</v>
          </cell>
          <cell r="I8232" t="str">
            <v>ENTREGADO</v>
          </cell>
          <cell r="J8232">
            <v>44908</v>
          </cell>
          <cell r="K8232" t="str">
            <v>NOHEMI DOLORES CEVALLOS GOROZABEL</v>
          </cell>
          <cell r="L8232" t="str">
            <v>OFICINA TRAMACO ESMERALDAS</v>
          </cell>
          <cell r="M8232" t="str">
            <v>1304593930</v>
          </cell>
          <cell r="N8232" t="str">
            <v>0958886141</v>
          </cell>
          <cell r="O8232" t="str">
            <v>0958886141</v>
          </cell>
          <cell r="P8232" t="str">
            <v>ESMERALDAS</v>
          </cell>
          <cell r="Q8232" t="str">
            <v>ESMERALDAS</v>
          </cell>
          <cell r="R8232" t="str">
            <v>ESMERALDAS</v>
          </cell>
          <cell r="T8232" t="str">
            <v>TRAMACO</v>
          </cell>
          <cell r="U8232" t="str">
            <v>FLEXNETUIO_PROVINCIA</v>
          </cell>
          <cell r="V8232">
            <v>1</v>
          </cell>
          <cell r="W8232">
            <v>1</v>
          </cell>
          <cell r="X8232" t="str">
            <v>FLEXNET ECUADOR - MDELIVERY</v>
          </cell>
          <cell r="Y8232" t="str">
            <v>CALLE 28 DE JUNIO S/N Y GARCIA MORENO ENTRADA LLANO GRANDE</v>
          </cell>
        </row>
        <row r="8233">
          <cell r="A8233" t="str">
            <v>4717915</v>
          </cell>
          <cell r="B8233">
            <v>477921</v>
          </cell>
          <cell r="C8233" t="str">
            <v>4717915</v>
          </cell>
          <cell r="D8233" t="str">
            <v>MDELIVERY</v>
          </cell>
          <cell r="E8233" t="str">
            <v>DESPACHO</v>
          </cell>
          <cell r="F8233" t="str">
            <v>NORMAL</v>
          </cell>
          <cell r="G8233" t="str">
            <v>FT75110</v>
          </cell>
          <cell r="H8233">
            <v>44907</v>
          </cell>
          <cell r="I8233" t="str">
            <v>ENTREGADO</v>
          </cell>
          <cell r="J8233">
            <v>44908</v>
          </cell>
          <cell r="K8233" t="str">
            <v>Katherine Mariana Gonzalez Soriano</v>
          </cell>
          <cell r="L8233" t="str">
            <v>CALDERON CALLE CARAPUNGO  1010 Y SERANGE</v>
          </cell>
          <cell r="M8233" t="str">
            <v>1717766594</v>
          </cell>
          <cell r="N8233" t="str">
            <v>0961211910</v>
          </cell>
          <cell r="O8233" t="str">
            <v>0961211910</v>
          </cell>
          <cell r="P8233" t="str">
            <v>170203</v>
          </cell>
          <cell r="Q8233" t="str">
            <v>QUITO</v>
          </cell>
          <cell r="R8233" t="str">
            <v>PICHINCHA</v>
          </cell>
          <cell r="S8233" t="str">
            <v>CALDERON (CARAPUNGO)</v>
          </cell>
          <cell r="T8233" t="str">
            <v>FLEXTRANS UIO</v>
          </cell>
          <cell r="U8233" t="str">
            <v>FLEXNETUIO_LOCAL</v>
          </cell>
          <cell r="V8233">
            <v>1</v>
          </cell>
          <cell r="W8233">
            <v>1</v>
          </cell>
          <cell r="X8233" t="str">
            <v>FLEXNET ECUADOR - MDELIVERY</v>
          </cell>
          <cell r="Y8233" t="str">
            <v>CALLE 28 DE JUNIO S/N Y GARCIA MORENO ENTRADA LLANO GRANDE</v>
          </cell>
        </row>
        <row r="8234">
          <cell r="A8234" t="str">
            <v>4717947</v>
          </cell>
          <cell r="B8234">
            <v>477922</v>
          </cell>
          <cell r="C8234" t="str">
            <v>4717947</v>
          </cell>
          <cell r="D8234" t="str">
            <v>MDELIVERY</v>
          </cell>
          <cell r="E8234" t="str">
            <v>DESPACHO</v>
          </cell>
          <cell r="F8234" t="str">
            <v>NORMAL</v>
          </cell>
          <cell r="G8234" t="str">
            <v>FT75108</v>
          </cell>
          <cell r="H8234">
            <v>44907</v>
          </cell>
          <cell r="I8234" t="str">
            <v>ENTREGADO</v>
          </cell>
          <cell r="J8234">
            <v>44908</v>
          </cell>
          <cell r="K8234" t="str">
            <v>MILTON JAVIER MADRID HERRERA</v>
          </cell>
          <cell r="L8234" t="str">
            <v>JIPIJAPA CALLE IBERIA  SN  Y MARIANO ORTIZ</v>
          </cell>
          <cell r="M8234" t="str">
            <v>0503245938</v>
          </cell>
          <cell r="N8234" t="str">
            <v>0995868599</v>
          </cell>
          <cell r="O8234" t="str">
            <v>0995868599</v>
          </cell>
          <cell r="P8234" t="str">
            <v>170408</v>
          </cell>
          <cell r="Q8234" t="str">
            <v>QUITO</v>
          </cell>
          <cell r="R8234" t="str">
            <v>PICHINCHA</v>
          </cell>
          <cell r="S8234" t="str">
            <v>QUITO</v>
          </cell>
          <cell r="T8234" t="str">
            <v>FLEXTRANS UIO</v>
          </cell>
          <cell r="U8234" t="str">
            <v>FLEXNETUIO_LOCAL</v>
          </cell>
          <cell r="V8234">
            <v>1</v>
          </cell>
          <cell r="W8234">
            <v>1</v>
          </cell>
          <cell r="X8234" t="str">
            <v>FLEXNET ECUADOR - MDELIVERY</v>
          </cell>
          <cell r="Y8234" t="str">
            <v>CALLE 28 DE JUNIO S/N Y GARCIA MORENO ENTRADA LLANO GRANDE</v>
          </cell>
        </row>
        <row r="8235">
          <cell r="A8235" t="str">
            <v>4717956</v>
          </cell>
          <cell r="B8235">
            <v>477923</v>
          </cell>
          <cell r="C8235" t="str">
            <v>4717956</v>
          </cell>
          <cell r="D8235" t="str">
            <v>MDELIVERY</v>
          </cell>
          <cell r="E8235" t="str">
            <v>DESPACHO</v>
          </cell>
          <cell r="F8235" t="str">
            <v>NORMAL</v>
          </cell>
          <cell r="G8235" t="str">
            <v>TF88656</v>
          </cell>
          <cell r="H8235">
            <v>44907</v>
          </cell>
          <cell r="I8235" t="str">
            <v>ENTREGADO</v>
          </cell>
          <cell r="J8235">
            <v>44908</v>
          </cell>
          <cell r="K8235" t="str">
            <v>NELSON ENRIQUE FLORES ENRIQUEZ</v>
          </cell>
          <cell r="L8235" t="str">
            <v>BOLIVAR AV SIMON BOLIVAR PALACIOS 101  Y ELOY ALFARO</v>
          </cell>
          <cell r="M8235" t="str">
            <v>0917142572</v>
          </cell>
          <cell r="N8235" t="str">
            <v>0998894034</v>
          </cell>
          <cell r="O8235" t="str">
            <v/>
          </cell>
          <cell r="P8235" t="str">
            <v>090307</v>
          </cell>
          <cell r="Q8235" t="str">
            <v>GUAYAQUIL</v>
          </cell>
          <cell r="R8235" t="str">
            <v>GUAYAS</v>
          </cell>
          <cell r="S8235" t="str">
            <v>GUAYAQUIL</v>
          </cell>
          <cell r="T8235" t="str">
            <v>ITSACOURIER</v>
          </cell>
          <cell r="U8235" t="str">
            <v>FLEXNETUIO_GYE</v>
          </cell>
          <cell r="V8235">
            <v>1</v>
          </cell>
          <cell r="W8235">
            <v>1</v>
          </cell>
          <cell r="X8235" t="str">
            <v>FLEXNET ECUADOR - MDELIVERY</v>
          </cell>
          <cell r="Y8235" t="str">
            <v>CALLE 28 DE JUNIO S/N Y GARCIA MORENO ENTRADA LLANO GRANDE</v>
          </cell>
        </row>
        <row r="8236">
          <cell r="A8236" t="str">
            <v>4718417</v>
          </cell>
          <cell r="B8236">
            <v>477924</v>
          </cell>
          <cell r="C8236" t="str">
            <v>4718417</v>
          </cell>
          <cell r="D8236" t="str">
            <v>MDELIVERY</v>
          </cell>
          <cell r="E8236" t="str">
            <v>DESPACHO</v>
          </cell>
          <cell r="F8236" t="str">
            <v>NORMAL</v>
          </cell>
          <cell r="G8236" t="str">
            <v>FT75093</v>
          </cell>
          <cell r="H8236">
            <v>44907</v>
          </cell>
          <cell r="I8236" t="str">
            <v>ENTREGADO</v>
          </cell>
          <cell r="J8236">
            <v>44908</v>
          </cell>
          <cell r="K8236" t="str">
            <v>FRANKLIN FERNANDO VACA GAONA</v>
          </cell>
          <cell r="L8236" t="str">
            <v>INAQUITO AV ATAHUALPA  SN  Y JUAN GONZALEZ</v>
          </cell>
          <cell r="M8236" t="str">
            <v>1720101987</v>
          </cell>
          <cell r="N8236" t="str">
            <v>0987973389</v>
          </cell>
          <cell r="O8236" t="str">
            <v>0987973389</v>
          </cell>
          <cell r="P8236" t="str">
            <v>170507</v>
          </cell>
          <cell r="Q8236" t="str">
            <v>QUITO</v>
          </cell>
          <cell r="R8236" t="str">
            <v>PICHINCHA</v>
          </cell>
          <cell r="S8236" t="str">
            <v>QUITO</v>
          </cell>
          <cell r="T8236" t="str">
            <v>FLEXTRANS UIO</v>
          </cell>
          <cell r="U8236" t="str">
            <v>FLEXNETUIO_LOCAL</v>
          </cell>
          <cell r="V8236">
            <v>1</v>
          </cell>
          <cell r="W8236">
            <v>1</v>
          </cell>
          <cell r="X8236" t="str">
            <v>FLEXNET ECUADOR - MDELIVERY</v>
          </cell>
          <cell r="Y8236" t="str">
            <v>CALLE 28 DE JUNIO S/N Y GARCIA MORENO ENTRADA LLANO GRANDE</v>
          </cell>
        </row>
        <row r="8237">
          <cell r="A8237" t="str">
            <v>4718535</v>
          </cell>
          <cell r="B8237">
            <v>477925</v>
          </cell>
          <cell r="C8237" t="str">
            <v>4718535</v>
          </cell>
          <cell r="D8237" t="str">
            <v>MDELIVERY</v>
          </cell>
          <cell r="E8237" t="str">
            <v>DESPACHO</v>
          </cell>
          <cell r="F8237" t="str">
            <v>DERIVADO PICK UP</v>
          </cell>
          <cell r="G8237" t="str">
            <v>031080004718535</v>
          </cell>
          <cell r="H8237">
            <v>44907</v>
          </cell>
          <cell r="I8237" t="str">
            <v>ENTREGADO</v>
          </cell>
          <cell r="J8237">
            <v>44908</v>
          </cell>
          <cell r="K8237" t="str">
            <v>RODISSON JORLENY CHALEN MENDOZA</v>
          </cell>
          <cell r="L8237" t="str">
            <v>OFICINA TRAMACO PORTOVIEJO</v>
          </cell>
          <cell r="M8237" t="str">
            <v>1350241822</v>
          </cell>
          <cell r="N8237" t="str">
            <v>0968349162</v>
          </cell>
          <cell r="O8237" t="str">
            <v>0986289048</v>
          </cell>
          <cell r="P8237" t="str">
            <v>PORTOVIEJO</v>
          </cell>
          <cell r="Q8237" t="str">
            <v>PORTOVIEJO</v>
          </cell>
          <cell r="R8237" t="str">
            <v>MANABI</v>
          </cell>
          <cell r="T8237" t="str">
            <v>TRAMACO</v>
          </cell>
          <cell r="U8237" t="str">
            <v>FLEXNETUIO_PROVINCIA</v>
          </cell>
          <cell r="V8237">
            <v>1</v>
          </cell>
          <cell r="W8237">
            <v>1</v>
          </cell>
          <cell r="X8237" t="str">
            <v>FLEXNET ECUADOR - MDELIVERY</v>
          </cell>
          <cell r="Y8237" t="str">
            <v>CALLE 28 DE JUNIO S/N Y GARCIA MORENO ENTRADA LLANO GRANDE</v>
          </cell>
        </row>
        <row r="8238">
          <cell r="A8238" t="str">
            <v>4718537</v>
          </cell>
          <cell r="B8238">
            <v>477926</v>
          </cell>
          <cell r="C8238" t="str">
            <v>4718537</v>
          </cell>
          <cell r="D8238" t="str">
            <v>MDELIVERY</v>
          </cell>
          <cell r="E8238" t="str">
            <v>DESPACHO</v>
          </cell>
          <cell r="F8238" t="str">
            <v>DERIVADO PICK UP</v>
          </cell>
          <cell r="G8238" t="str">
            <v>031080004718537</v>
          </cell>
          <cell r="H8238">
            <v>44907</v>
          </cell>
          <cell r="I8238" t="str">
            <v>ENTREGADO</v>
          </cell>
          <cell r="J8238">
            <v>44909</v>
          </cell>
          <cell r="K8238" t="str">
            <v>ALVARADO ZUNIGA CARLOS ALBERTO</v>
          </cell>
          <cell r="L8238" t="str">
            <v>OFICINA TRAMACO PORTETE</v>
          </cell>
          <cell r="M8238" t="str">
            <v>1204281891</v>
          </cell>
          <cell r="N8238" t="str">
            <v>0962856405</v>
          </cell>
          <cell r="O8238" t="str">
            <v>0962856405</v>
          </cell>
          <cell r="P8238" t="str">
            <v>GUAYAQUIL</v>
          </cell>
          <cell r="Q8238" t="str">
            <v>GUAYAQUIL</v>
          </cell>
          <cell r="R8238" t="str">
            <v>GUAYAS</v>
          </cell>
          <cell r="T8238" t="str">
            <v>TRAMACO</v>
          </cell>
          <cell r="U8238" t="str">
            <v>FLEXNETUIO_GYE</v>
          </cell>
          <cell r="V8238">
            <v>1</v>
          </cell>
          <cell r="W8238">
            <v>1</v>
          </cell>
          <cell r="X8238" t="str">
            <v>FLEXNET ECUADOR - MDELIVERY</v>
          </cell>
          <cell r="Y8238" t="str">
            <v>CALLE 28 DE JUNIO S/N Y GARCIA MORENO ENTRADA LLANO GRANDE</v>
          </cell>
        </row>
        <row r="8239">
          <cell r="A8239" t="str">
            <v>4718591</v>
          </cell>
          <cell r="B8239">
            <v>477927</v>
          </cell>
          <cell r="C8239" t="str">
            <v>4718591</v>
          </cell>
          <cell r="D8239" t="str">
            <v>MDELIVERY</v>
          </cell>
          <cell r="E8239" t="str">
            <v>DESPACHO</v>
          </cell>
          <cell r="F8239" t="str">
            <v>DERIVADO PICK UP</v>
          </cell>
          <cell r="G8239" t="str">
            <v>031080004718591</v>
          </cell>
          <cell r="H8239">
            <v>44907</v>
          </cell>
          <cell r="I8239" t="str">
            <v>ENTREGADO</v>
          </cell>
          <cell r="J8239">
            <v>44909</v>
          </cell>
          <cell r="K8239" t="str">
            <v>GERSON ALFONSO BRAVO CARPIO</v>
          </cell>
          <cell r="L8239" t="str">
            <v>OFICINA TRAMACO PORTETE</v>
          </cell>
          <cell r="M8239" t="str">
            <v>0930967856</v>
          </cell>
          <cell r="N8239" t="str">
            <v>0984196403</v>
          </cell>
          <cell r="O8239" t="str">
            <v>0984196403</v>
          </cell>
          <cell r="P8239" t="str">
            <v>GUAYAQUIL</v>
          </cell>
          <cell r="Q8239" t="str">
            <v>GUAYAQUIL</v>
          </cell>
          <cell r="R8239" t="str">
            <v>GUAYAS</v>
          </cell>
          <cell r="T8239" t="str">
            <v>TRAMACO</v>
          </cell>
          <cell r="U8239" t="str">
            <v>FLEXNETUIO_GYE</v>
          </cell>
          <cell r="V8239">
            <v>1</v>
          </cell>
          <cell r="W8239">
            <v>1</v>
          </cell>
          <cell r="X8239" t="str">
            <v>FLEXNET ECUADOR - MDELIVERY</v>
          </cell>
          <cell r="Y8239" t="str">
            <v>CALLE 28 DE JUNIO S/N Y GARCIA MORENO ENTRADA LLANO GRANDE</v>
          </cell>
        </row>
        <row r="8240">
          <cell r="A8240" t="str">
            <v>4718660</v>
          </cell>
          <cell r="B8240">
            <v>477928</v>
          </cell>
          <cell r="C8240" t="str">
            <v>4718660</v>
          </cell>
          <cell r="D8240" t="str">
            <v>MDELIVERY</v>
          </cell>
          <cell r="E8240" t="str">
            <v>DESPACHO</v>
          </cell>
          <cell r="F8240" t="str">
            <v>NORMAL</v>
          </cell>
          <cell r="G8240" t="str">
            <v>031080004718660</v>
          </cell>
          <cell r="H8240">
            <v>44907</v>
          </cell>
          <cell r="I8240" t="str">
            <v>ENTREGADO</v>
          </cell>
          <cell r="J8240">
            <v>44911</v>
          </cell>
          <cell r="K8240" t="str">
            <v>ANGEL HUMBERTO OJEDA BRACHO</v>
          </cell>
          <cell r="L8240" t="str">
            <v>PUERTO LOPEZ CALLE SEGUNDA TRANSVERSAL  SN  Y CARRETERO MACHALILLA</v>
          </cell>
          <cell r="M8240" t="str">
            <v>0964636799</v>
          </cell>
          <cell r="N8240" t="str">
            <v>0987442612</v>
          </cell>
          <cell r="O8240" t="str">
            <v>0999309371</v>
          </cell>
          <cell r="P8240" t="str">
            <v>130315</v>
          </cell>
          <cell r="Q8240" t="str">
            <v>PUERTO LOPEZ</v>
          </cell>
          <cell r="R8240" t="str">
            <v>MANABI</v>
          </cell>
          <cell r="S8240" t="str">
            <v>PUERTO LOPEZ - SALANGO - RIO CHICO - LAS TUNAS - AYAMPE</v>
          </cell>
          <cell r="T8240" t="str">
            <v>TRAMACO</v>
          </cell>
          <cell r="U8240" t="str">
            <v>FLEXNETUIO_PROVINCIA</v>
          </cell>
          <cell r="V8240">
            <v>1</v>
          </cell>
          <cell r="W8240">
            <v>1</v>
          </cell>
          <cell r="X8240" t="str">
            <v>FLEXNET ECUADOR - MDELIVERY</v>
          </cell>
          <cell r="Y8240" t="str">
            <v>CALLE 28 DE JUNIO S/N Y GARCIA MORENO ENTRADA LLANO GRANDE</v>
          </cell>
        </row>
        <row r="8241">
          <cell r="A8241" t="str">
            <v>4718721</v>
          </cell>
          <cell r="B8241">
            <v>477929</v>
          </cell>
          <cell r="C8241" t="str">
            <v>4718721</v>
          </cell>
          <cell r="D8241" t="str">
            <v>MDELIVERY</v>
          </cell>
          <cell r="E8241" t="str">
            <v>DESPACHO</v>
          </cell>
          <cell r="F8241" t="str">
            <v>NORMAL</v>
          </cell>
          <cell r="G8241" t="str">
            <v>031080004718721</v>
          </cell>
          <cell r="H8241">
            <v>44907</v>
          </cell>
          <cell r="I8241" t="str">
            <v>ENTREGADO</v>
          </cell>
          <cell r="J8241">
            <v>44908</v>
          </cell>
          <cell r="K8241" t="str">
            <v>Christian Eladio Salazar Torres</v>
          </cell>
          <cell r="L8241" t="str">
            <v>PUERTO BOLIVAR  CALLE SEGUNDA NORTE  SN  Y PRIMERA ESTE</v>
          </cell>
          <cell r="M8241" t="str">
            <v>0703937995</v>
          </cell>
          <cell r="N8241" t="str">
            <v>0997728305</v>
          </cell>
          <cell r="O8241" t="str">
            <v/>
          </cell>
          <cell r="P8241" t="str">
            <v>070214</v>
          </cell>
          <cell r="Q8241" t="str">
            <v>MACHALA</v>
          </cell>
          <cell r="R8241" t="str">
            <v>EL ORO</v>
          </cell>
          <cell r="S8241" t="str">
            <v>MACHALA</v>
          </cell>
          <cell r="T8241" t="str">
            <v>TRAMACO</v>
          </cell>
          <cell r="U8241" t="str">
            <v>FLEXNETUIO_PROVINCIA</v>
          </cell>
          <cell r="V8241">
            <v>1</v>
          </cell>
          <cell r="W8241">
            <v>1</v>
          </cell>
          <cell r="X8241" t="str">
            <v>FLEXNET ECUADOR - MDELIVERY</v>
          </cell>
          <cell r="Y8241" t="str">
            <v>CALLE 28 DE JUNIO S/N Y GARCIA MORENO ENTRADA LLANO GRANDE</v>
          </cell>
        </row>
        <row r="8242">
          <cell r="A8242" t="str">
            <v>4719093</v>
          </cell>
          <cell r="B8242">
            <v>477930</v>
          </cell>
          <cell r="C8242" t="str">
            <v>4719093</v>
          </cell>
          <cell r="D8242" t="str">
            <v>MDELIVERY</v>
          </cell>
          <cell r="E8242" t="str">
            <v>DESPACHO</v>
          </cell>
          <cell r="F8242" t="str">
            <v>NORMAL</v>
          </cell>
          <cell r="G8242" t="str">
            <v>TF88634</v>
          </cell>
          <cell r="H8242">
            <v>44907</v>
          </cell>
          <cell r="I8242" t="str">
            <v>ENTREGADO</v>
          </cell>
          <cell r="J8242">
            <v>44908</v>
          </cell>
          <cell r="K8242" t="str">
            <v>JORGE LUIS VERA ALMEIDA</v>
          </cell>
          <cell r="L8242" t="str">
            <v>TARQUI AV BENJAMIN CARRON  SN  Y JORGE JARA GRAU</v>
          </cell>
          <cell r="M8242" t="str">
            <v>0940630452</v>
          </cell>
          <cell r="N8242" t="str">
            <v>0981367436</v>
          </cell>
          <cell r="O8242" t="str">
            <v>0989761937</v>
          </cell>
          <cell r="P8242" t="str">
            <v>090203</v>
          </cell>
          <cell r="Q8242" t="str">
            <v>GUAYAQUIL</v>
          </cell>
          <cell r="R8242" t="str">
            <v>GUAYAS</v>
          </cell>
          <cell r="S8242" t="str">
            <v>GUAYAQUIL</v>
          </cell>
          <cell r="T8242" t="str">
            <v>ITSACOURIER</v>
          </cell>
          <cell r="U8242" t="str">
            <v>FLEXNETUIO_GYE</v>
          </cell>
          <cell r="V8242">
            <v>1</v>
          </cell>
          <cell r="W8242">
            <v>1</v>
          </cell>
          <cell r="X8242" t="str">
            <v>FLEXNET ECUADOR - MDELIVERY</v>
          </cell>
          <cell r="Y8242" t="str">
            <v>CALLE 28 DE JUNIO S/N Y GARCIA MORENO ENTRADA LLANO GRANDE</v>
          </cell>
        </row>
        <row r="8243">
          <cell r="A8243" t="str">
            <v>4719195</v>
          </cell>
          <cell r="B8243">
            <v>477931</v>
          </cell>
          <cell r="C8243" t="str">
            <v>4719195</v>
          </cell>
          <cell r="D8243" t="str">
            <v>MDELIVERY</v>
          </cell>
          <cell r="E8243" t="str">
            <v>DESPACHO</v>
          </cell>
          <cell r="F8243" t="str">
            <v>NORMAL</v>
          </cell>
          <cell r="G8243" t="str">
            <v>TF88659</v>
          </cell>
          <cell r="H8243">
            <v>44907</v>
          </cell>
          <cell r="I8243" t="str">
            <v>ENTREGADO</v>
          </cell>
          <cell r="J8243">
            <v>44908</v>
          </cell>
          <cell r="K8243" t="str">
            <v>Lissete Selena Ganchozo Cedeno</v>
          </cell>
          <cell r="L8243" t="str">
            <v>TARQUI AV JUAN TANCA MARENGO  SN  3ER PSJE 26</v>
          </cell>
          <cell r="M8243" t="str">
            <v>0950565374</v>
          </cell>
          <cell r="N8243" t="str">
            <v>0969023126</v>
          </cell>
          <cell r="O8243" t="str">
            <v/>
          </cell>
          <cell r="P8243" t="str">
            <v>090508</v>
          </cell>
          <cell r="Q8243" t="str">
            <v>GUAYAQUIL</v>
          </cell>
          <cell r="R8243" t="str">
            <v>GUAYAS</v>
          </cell>
          <cell r="S8243" t="str">
            <v>GUAYAQUIL</v>
          </cell>
          <cell r="T8243" t="str">
            <v>ITSACOURIER</v>
          </cell>
          <cell r="U8243" t="str">
            <v>FLEXNETUIO_GYE</v>
          </cell>
          <cell r="V8243">
            <v>1</v>
          </cell>
          <cell r="W8243">
            <v>1</v>
          </cell>
          <cell r="X8243" t="str">
            <v>FLEXNET ECUADOR - MDELIVERY</v>
          </cell>
          <cell r="Y8243" t="str">
            <v>CALLE 28 DE JUNIO S/N Y GARCIA MORENO ENTRADA LLANO GRANDE</v>
          </cell>
        </row>
        <row r="8244">
          <cell r="A8244" t="str">
            <v>4694704</v>
          </cell>
          <cell r="B8244">
            <v>477878</v>
          </cell>
          <cell r="C8244" t="str">
            <v>4694704</v>
          </cell>
          <cell r="D8244" t="str">
            <v>MDELIVERY</v>
          </cell>
          <cell r="E8244" t="str">
            <v>DESPACHO</v>
          </cell>
          <cell r="F8244" t="str">
            <v>NORMAL</v>
          </cell>
          <cell r="G8244" t="str">
            <v>TF88644</v>
          </cell>
          <cell r="H8244">
            <v>44907</v>
          </cell>
          <cell r="I8244" t="str">
            <v>ENTREGADO</v>
          </cell>
          <cell r="J8244">
            <v>44909</v>
          </cell>
          <cell r="K8244" t="str">
            <v>MUNOZ GUALE KATHERINE ANDREA</v>
          </cell>
          <cell r="L8244" t="str">
            <v>TARQUI  COLINAS DE LA ALBORADA MZ 774  VILLA 1 CALLE JOSE NICOLAS RAMON DE JESUS</v>
          </cell>
          <cell r="M8244" t="str">
            <v>0925651432</v>
          </cell>
          <cell r="N8244" t="str">
            <v>0983837112</v>
          </cell>
          <cell r="O8244" t="str">
            <v>0983837112</v>
          </cell>
          <cell r="P8244" t="str">
            <v>090607</v>
          </cell>
          <cell r="Q8244" t="str">
            <v>GUAYAQUIL</v>
          </cell>
          <cell r="R8244" t="str">
            <v>GUAYAS</v>
          </cell>
          <cell r="S8244" t="str">
            <v>GUAYAQUIL</v>
          </cell>
          <cell r="T8244" t="str">
            <v>ITSACOURIER</v>
          </cell>
          <cell r="U8244" t="str">
            <v>FLEXNETUIO_GYE</v>
          </cell>
          <cell r="V8244">
            <v>1</v>
          </cell>
          <cell r="W8244">
            <v>1</v>
          </cell>
          <cell r="X8244" t="str">
            <v>FLEXNET ECUADOR - MDELIVERY</v>
          </cell>
          <cell r="Y8244" t="str">
            <v>CALLE 28 DE JUNIO S/N Y GARCIA MORENO ENTRADA LLANO GRANDE</v>
          </cell>
        </row>
        <row r="8245">
          <cell r="A8245" t="str">
            <v>4695230</v>
          </cell>
          <cell r="B8245">
            <v>477879</v>
          </cell>
          <cell r="C8245" t="str">
            <v>4695230</v>
          </cell>
          <cell r="D8245" t="str">
            <v>MDELIVERY</v>
          </cell>
          <cell r="E8245" t="str">
            <v>DESPACHO</v>
          </cell>
          <cell r="F8245" t="str">
            <v>NORMAL</v>
          </cell>
          <cell r="G8245" t="str">
            <v>031080004695230</v>
          </cell>
          <cell r="H8245">
            <v>44907</v>
          </cell>
          <cell r="I8245" t="str">
            <v>ENTREGADO</v>
          </cell>
          <cell r="J8245">
            <v>44909</v>
          </cell>
          <cell r="K8245" t="str">
            <v>TOMALA OBANDO BRIGGITH CINTHYA</v>
          </cell>
          <cell r="L8245" t="str">
            <v>TENA CALLE CUENCA  SN  Y AV DEL CHOFER</v>
          </cell>
          <cell r="M8245" t="str">
            <v>0957886872</v>
          </cell>
          <cell r="N8245" t="str">
            <v>0981776823</v>
          </cell>
          <cell r="O8245" t="str">
            <v>0981776823</v>
          </cell>
          <cell r="P8245" t="str">
            <v>150101</v>
          </cell>
          <cell r="Q8245" t="str">
            <v>TENA</v>
          </cell>
          <cell r="R8245" t="str">
            <v>NAPO</v>
          </cell>
          <cell r="S8245" t="str">
            <v>TENA</v>
          </cell>
          <cell r="T8245" t="str">
            <v>TRAMACO</v>
          </cell>
          <cell r="U8245" t="str">
            <v>FLEXNETUIO_PROVINCIA</v>
          </cell>
          <cell r="V8245">
            <v>1</v>
          </cell>
          <cell r="W8245">
            <v>1</v>
          </cell>
          <cell r="X8245" t="str">
            <v>FLEXNET ECUADOR - MDELIVERY</v>
          </cell>
          <cell r="Y8245" t="str">
            <v>CALLE 28 DE JUNIO S/N Y GARCIA MORENO ENTRADA LLANO GRANDE</v>
          </cell>
        </row>
        <row r="8246">
          <cell r="A8246" t="str">
            <v>4695743</v>
          </cell>
          <cell r="B8246">
            <v>477880</v>
          </cell>
          <cell r="C8246" t="str">
            <v>4695743</v>
          </cell>
          <cell r="D8246" t="str">
            <v>MDELIVERY</v>
          </cell>
          <cell r="E8246" t="str">
            <v>DESPACHO</v>
          </cell>
          <cell r="F8246" t="str">
            <v>NORMAL</v>
          </cell>
          <cell r="G8246" t="str">
            <v>TF88642</v>
          </cell>
          <cell r="H8246">
            <v>44907</v>
          </cell>
          <cell r="I8246" t="str">
            <v>ENTREGADO</v>
          </cell>
          <cell r="J8246">
            <v>44909</v>
          </cell>
          <cell r="K8246" t="str">
            <v>MACIAS LEON MARIANA DE JESUS</v>
          </cell>
          <cell r="L8246" t="str">
            <v>LETAMENDI  CALLE LIZARDO GARCIA  SN  Y CALLE F</v>
          </cell>
          <cell r="M8246" t="str">
            <v>0912259629</v>
          </cell>
          <cell r="N8246" t="str">
            <v>0969371425</v>
          </cell>
          <cell r="O8246" t="str">
            <v>0969371425</v>
          </cell>
          <cell r="P8246" t="str">
            <v>090204</v>
          </cell>
          <cell r="Q8246" t="str">
            <v>GUAYAQUIL</v>
          </cell>
          <cell r="R8246" t="str">
            <v>GUAYAS</v>
          </cell>
          <cell r="S8246" t="str">
            <v>GUAYAQUIL</v>
          </cell>
          <cell r="T8246" t="str">
            <v>FLEXTRANS GYE</v>
          </cell>
          <cell r="U8246" t="str">
            <v>FLEXNETUIO_GYE</v>
          </cell>
          <cell r="V8246">
            <v>1</v>
          </cell>
          <cell r="W8246">
            <v>1</v>
          </cell>
          <cell r="X8246" t="str">
            <v>FLEXNET ECUADOR - MDELIVERY</v>
          </cell>
          <cell r="Y8246" t="str">
            <v>CALLE 28 DE JUNIO S/N Y GARCIA MORENO ENTRADA LLANO GRANDE</v>
          </cell>
        </row>
        <row r="8247">
          <cell r="A8247" t="str">
            <v>4696564</v>
          </cell>
          <cell r="B8247">
            <v>477881</v>
          </cell>
          <cell r="C8247" t="str">
            <v>4696564</v>
          </cell>
          <cell r="D8247" t="str">
            <v>MDELIVERY</v>
          </cell>
          <cell r="E8247" t="str">
            <v>DESPACHO</v>
          </cell>
          <cell r="G8247" t="str">
            <v>TF88635</v>
          </cell>
          <cell r="H8247">
            <v>44907</v>
          </cell>
          <cell r="I8247" t="str">
            <v>ENTREGADO</v>
          </cell>
          <cell r="J8247">
            <v>44908</v>
          </cell>
          <cell r="K8247" t="str">
            <v>ALEJANDRO RODRIGO CASTRO RODRIGUEZ</v>
          </cell>
          <cell r="L8247" t="str">
            <v>TARQUI CALLE MIRTOS  630  CALLE FICUS</v>
          </cell>
          <cell r="M8247" t="str">
            <v>0701773863</v>
          </cell>
          <cell r="N8247" t="str">
            <v>0999484790</v>
          </cell>
          <cell r="O8247" t="str">
            <v>0999484790</v>
          </cell>
          <cell r="P8247" t="str">
            <v>090507</v>
          </cell>
          <cell r="Q8247" t="str">
            <v>GUAYAQUIL</v>
          </cell>
          <cell r="R8247" t="str">
            <v>GUAYAS</v>
          </cell>
          <cell r="S8247" t="str">
            <v>GUAYAQUIL</v>
          </cell>
          <cell r="T8247" t="str">
            <v>ITSACOURIER</v>
          </cell>
          <cell r="U8247" t="str">
            <v>FLEXNETUIO_GYE</v>
          </cell>
          <cell r="V8247">
            <v>1</v>
          </cell>
          <cell r="W8247">
            <v>1</v>
          </cell>
          <cell r="X8247" t="str">
            <v>FLEXNET ECUADOR - MDELIVERY</v>
          </cell>
          <cell r="Y8247" t="str">
            <v>CALLE 28 DE JUNIO S/N Y GARCIA MORENO ENTRADA LLANO GRANDE</v>
          </cell>
        </row>
        <row r="8248">
          <cell r="A8248" t="str">
            <v>4696871</v>
          </cell>
          <cell r="B8248">
            <v>477882</v>
          </cell>
          <cell r="C8248" t="str">
            <v>4696871</v>
          </cell>
          <cell r="D8248" t="str">
            <v>MDELIVERY</v>
          </cell>
          <cell r="E8248" t="str">
            <v>DESPACHO</v>
          </cell>
          <cell r="F8248" t="str">
            <v>NORMAL</v>
          </cell>
          <cell r="G8248" t="str">
            <v>FT75111</v>
          </cell>
          <cell r="H8248">
            <v>44907</v>
          </cell>
          <cell r="I8248" t="str">
            <v>ENTREGADO</v>
          </cell>
          <cell r="J8248">
            <v>44908</v>
          </cell>
          <cell r="K8248" t="str">
            <v>COLLAGUAZO IZA OSCAR RAMIRO</v>
          </cell>
          <cell r="L8248" t="str">
            <v>BELISARIO QUEVEDO AV MARIANA DE JESUS  SN  Y NUNO  DE VALDERRAMA</v>
          </cell>
          <cell r="M8248" t="str">
            <v>1720077302</v>
          </cell>
          <cell r="N8248" t="str">
            <v>0993780244</v>
          </cell>
          <cell r="O8248" t="str">
            <v>0993780244</v>
          </cell>
          <cell r="P8248" t="str">
            <v>170509</v>
          </cell>
          <cell r="Q8248" t="str">
            <v>QUITO</v>
          </cell>
          <cell r="R8248" t="str">
            <v>PICHINCHA</v>
          </cell>
          <cell r="S8248" t="str">
            <v>QUITO</v>
          </cell>
          <cell r="T8248" t="str">
            <v>FLEXTRANS UIO</v>
          </cell>
          <cell r="U8248" t="str">
            <v>FLEXNETUIO_LOCAL</v>
          </cell>
          <cell r="V8248">
            <v>1</v>
          </cell>
          <cell r="W8248">
            <v>1</v>
          </cell>
          <cell r="X8248" t="str">
            <v>FLEXNET ECUADOR - MDELIVERY</v>
          </cell>
          <cell r="Y8248" t="str">
            <v>CALLE 28 DE JUNIO S/N Y GARCIA MORENO ENTRADA LLANO GRANDE</v>
          </cell>
        </row>
        <row r="8249">
          <cell r="A8249" t="str">
            <v>4697096</v>
          </cell>
          <cell r="B8249">
            <v>477883</v>
          </cell>
          <cell r="C8249" t="str">
            <v>4697096</v>
          </cell>
          <cell r="D8249" t="str">
            <v>MDELIVERY</v>
          </cell>
          <cell r="E8249" t="str">
            <v>DESPACHO</v>
          </cell>
          <cell r="F8249" t="str">
            <v>DERIVADO PICK UP</v>
          </cell>
          <cell r="G8249" t="str">
            <v>031080004697096</v>
          </cell>
          <cell r="H8249">
            <v>44907</v>
          </cell>
          <cell r="I8249" t="str">
            <v>ENTREGADO</v>
          </cell>
          <cell r="J8249">
            <v>44908</v>
          </cell>
          <cell r="K8249" t="str">
            <v>JESSICA LILIBETH LINDAO PAZMINO</v>
          </cell>
          <cell r="L8249" t="str">
            <v>OFICINA TRAMACO PUNTO DE ATENCION VIA DAULE</v>
          </cell>
          <cell r="M8249" t="str">
            <v>0925246589</v>
          </cell>
          <cell r="N8249" t="str">
            <v>0986553893</v>
          </cell>
          <cell r="O8249" t="str">
            <v>0986493528</v>
          </cell>
          <cell r="P8249" t="str">
            <v>GUAYAQUIL</v>
          </cell>
          <cell r="Q8249" t="str">
            <v>GUAYAQUIL</v>
          </cell>
          <cell r="R8249" t="str">
            <v>GUAYAS</v>
          </cell>
          <cell r="T8249" t="str">
            <v>TRAMACO</v>
          </cell>
          <cell r="U8249" t="str">
            <v>FLEXNETUIO_GYE</v>
          </cell>
          <cell r="V8249">
            <v>1</v>
          </cell>
          <cell r="W8249">
            <v>1</v>
          </cell>
          <cell r="X8249" t="str">
            <v>FLEXNET ECUADOR - MDELIVERY</v>
          </cell>
          <cell r="Y8249" t="str">
            <v>CALLE 28 DE JUNIO S/N Y GARCIA MORENO ENTRADA LLANO GRANDE</v>
          </cell>
        </row>
        <row r="8250">
          <cell r="A8250" t="str">
            <v>4698532</v>
          </cell>
          <cell r="B8250">
            <v>477884</v>
          </cell>
          <cell r="C8250" t="str">
            <v>4698532</v>
          </cell>
          <cell r="D8250" t="str">
            <v>MDELIVERY</v>
          </cell>
          <cell r="E8250" t="str">
            <v>DESPACHO</v>
          </cell>
          <cell r="F8250" t="str">
            <v>NORMAL</v>
          </cell>
          <cell r="G8250" t="str">
            <v>TF88654</v>
          </cell>
          <cell r="H8250">
            <v>44907</v>
          </cell>
          <cell r="I8250" t="str">
            <v>ENTREGADO</v>
          </cell>
          <cell r="J8250">
            <v>44908</v>
          </cell>
          <cell r="K8250" t="str">
            <v>MICAELA ANDREA PROCEL ZUNIGA</v>
          </cell>
          <cell r="L8250" t="str">
            <v>FEBRES CORDERO  CALLE FRANCISCO DE MARCOS  4439 Y LA 19</v>
          </cell>
          <cell r="M8250" t="str">
            <v>0940288004</v>
          </cell>
          <cell r="N8250" t="str">
            <v>0998916338</v>
          </cell>
          <cell r="O8250" t="str">
            <v/>
          </cell>
          <cell r="P8250" t="str">
            <v>090401</v>
          </cell>
          <cell r="Q8250" t="str">
            <v>GUAYAQUIL</v>
          </cell>
          <cell r="R8250" t="str">
            <v>GUAYAS</v>
          </cell>
          <cell r="S8250" t="str">
            <v>GUAYAQUIL</v>
          </cell>
          <cell r="T8250" t="str">
            <v>ITSACOURIER</v>
          </cell>
          <cell r="U8250" t="str">
            <v>FLEXNETUIO_GYE</v>
          </cell>
          <cell r="V8250">
            <v>1</v>
          </cell>
          <cell r="W8250">
            <v>1</v>
          </cell>
          <cell r="X8250" t="str">
            <v>FLEXNET ECUADOR - MDELIVERY</v>
          </cell>
          <cell r="Y8250" t="str">
            <v>CALLE 28 DE JUNIO S/N Y GARCIA MORENO ENTRADA LLANO GRANDE</v>
          </cell>
        </row>
        <row r="8251">
          <cell r="A8251" t="str">
            <v>4698800</v>
          </cell>
          <cell r="B8251">
            <v>477885</v>
          </cell>
          <cell r="C8251" t="str">
            <v>4698800</v>
          </cell>
          <cell r="D8251" t="str">
            <v>MDELIVERY</v>
          </cell>
          <cell r="E8251" t="str">
            <v>DESPACHO</v>
          </cell>
          <cell r="F8251" t="str">
            <v>NORMAL</v>
          </cell>
          <cell r="G8251" t="str">
            <v>TF88646</v>
          </cell>
          <cell r="H8251">
            <v>44907</v>
          </cell>
          <cell r="I8251" t="str">
            <v>ENTREGADO</v>
          </cell>
          <cell r="J8251">
            <v>44908</v>
          </cell>
          <cell r="K8251" t="str">
            <v>WALTER ANDRES HARO CHERREZ</v>
          </cell>
          <cell r="L8251" t="str">
            <v>SUCRE CALLE AV CARCHI 212 Y CARLOS GOMEZ RENDON</v>
          </cell>
          <cell r="M8251" t="str">
            <v>0953389939</v>
          </cell>
          <cell r="N8251" t="str">
            <v>0981802921</v>
          </cell>
          <cell r="O8251" t="str">
            <v>0981802921</v>
          </cell>
          <cell r="P8251" t="str">
            <v>090303</v>
          </cell>
          <cell r="Q8251" t="str">
            <v>GUAYAQUIL</v>
          </cell>
          <cell r="R8251" t="str">
            <v>GUAYAS</v>
          </cell>
          <cell r="S8251" t="str">
            <v>GUAYAQUIL</v>
          </cell>
          <cell r="T8251" t="str">
            <v>ITSACOURIER</v>
          </cell>
          <cell r="U8251" t="str">
            <v>FLEXNETUIO_GYE</v>
          </cell>
          <cell r="V8251">
            <v>1</v>
          </cell>
          <cell r="W8251">
            <v>1</v>
          </cell>
          <cell r="X8251" t="str">
            <v>FLEXNET ECUADOR - MDELIVERY</v>
          </cell>
          <cell r="Y8251" t="str">
            <v>CALLE 28 DE JUNIO S/N Y GARCIA MORENO ENTRADA LLANO GRANDE</v>
          </cell>
        </row>
        <row r="8252">
          <cell r="A8252" t="str">
            <v>4700596</v>
          </cell>
          <cell r="B8252">
            <v>477886</v>
          </cell>
          <cell r="C8252" t="str">
            <v>4700596</v>
          </cell>
          <cell r="D8252" t="str">
            <v>MDELIVERY</v>
          </cell>
          <cell r="E8252" t="str">
            <v>DESPACHO</v>
          </cell>
          <cell r="F8252" t="str">
            <v>NORMAL</v>
          </cell>
          <cell r="G8252" t="str">
            <v>031080004700596</v>
          </cell>
          <cell r="H8252">
            <v>44907</v>
          </cell>
          <cell r="I8252" t="str">
            <v>ENTREGADO</v>
          </cell>
          <cell r="J8252">
            <v>44908</v>
          </cell>
          <cell r="K8252" t="str">
            <v>NIETO JARAMILLO DILMER ROGELIO</v>
          </cell>
          <cell r="L8252" t="str">
            <v>LA PROVIDENCIA  CALLE OLMEDO  732  Y JUNION</v>
          </cell>
          <cell r="M8252" t="str">
            <v>0703532671</v>
          </cell>
          <cell r="N8252" t="str">
            <v>0996215527</v>
          </cell>
          <cell r="O8252" t="str">
            <v>0996215527</v>
          </cell>
          <cell r="P8252" t="str">
            <v>070214</v>
          </cell>
          <cell r="Q8252" t="str">
            <v>MACHALA</v>
          </cell>
          <cell r="R8252" t="str">
            <v>EL ORO</v>
          </cell>
          <cell r="S8252" t="str">
            <v>MACHALA</v>
          </cell>
          <cell r="T8252" t="str">
            <v>TRAMACO</v>
          </cell>
          <cell r="U8252" t="str">
            <v>FLEXNETUIO_PROVINCIA</v>
          </cell>
          <cell r="V8252">
            <v>1</v>
          </cell>
          <cell r="W8252">
            <v>1</v>
          </cell>
          <cell r="X8252" t="str">
            <v>FLEXNET ECUADOR - MDELIVERY</v>
          </cell>
          <cell r="Y8252" t="str">
            <v>CALLE 28 DE JUNIO S/N Y GARCIA MORENO ENTRADA LLANO GRANDE</v>
          </cell>
        </row>
        <row r="8253">
          <cell r="A8253" t="str">
            <v>4708486</v>
          </cell>
          <cell r="B8253">
            <v>477888</v>
          </cell>
          <cell r="C8253" t="str">
            <v>4708486</v>
          </cell>
          <cell r="D8253" t="str">
            <v>MDELIVERY</v>
          </cell>
          <cell r="E8253" t="str">
            <v>DESPACHO</v>
          </cell>
          <cell r="F8253" t="str">
            <v>NORMAL</v>
          </cell>
          <cell r="G8253" t="str">
            <v>TF88651</v>
          </cell>
          <cell r="H8253">
            <v>44907</v>
          </cell>
          <cell r="I8253" t="str">
            <v>ENTREGADO</v>
          </cell>
          <cell r="J8253">
            <v>44908</v>
          </cell>
          <cell r="K8253" t="str">
            <v>LOUIS ANTHONY MACIAS MENDOZA</v>
          </cell>
          <cell r="L8253" t="str">
            <v>TARQUI CALLE MIRTOS  1203 Y COSTANERA</v>
          </cell>
          <cell r="M8253" t="str">
            <v>1313705491</v>
          </cell>
          <cell r="N8253" t="str">
            <v>0983928787</v>
          </cell>
          <cell r="O8253" t="str">
            <v>0983928787</v>
          </cell>
          <cell r="P8253" t="str">
            <v>090507</v>
          </cell>
          <cell r="Q8253" t="str">
            <v>GUAYAQUIL</v>
          </cell>
          <cell r="R8253" t="str">
            <v>GUAYAS</v>
          </cell>
          <cell r="S8253" t="str">
            <v>GUAYAQUIL</v>
          </cell>
          <cell r="T8253" t="str">
            <v>ITSACOURIER</v>
          </cell>
          <cell r="U8253" t="str">
            <v>FLEXNETUIO_GYE</v>
          </cell>
          <cell r="V8253">
            <v>1</v>
          </cell>
          <cell r="W8253">
            <v>1</v>
          </cell>
          <cell r="X8253" t="str">
            <v>FLEXNET ECUADOR - MDELIVERY</v>
          </cell>
          <cell r="Y8253" t="str">
            <v>CALLE 28 DE JUNIO S/N Y GARCIA MORENO ENTRADA LLANO GRANDE</v>
          </cell>
        </row>
        <row r="8254">
          <cell r="A8254" t="str">
            <v>4708539</v>
          </cell>
          <cell r="B8254">
            <v>477889</v>
          </cell>
          <cell r="C8254" t="str">
            <v>4708539</v>
          </cell>
          <cell r="D8254" t="str">
            <v>MDELIVERY</v>
          </cell>
          <cell r="E8254" t="str">
            <v>DESPACHO</v>
          </cell>
          <cell r="F8254" t="str">
            <v>NORMAL</v>
          </cell>
          <cell r="G8254" t="str">
            <v>TF88647</v>
          </cell>
          <cell r="H8254">
            <v>44907</v>
          </cell>
          <cell r="I8254" t="str">
            <v>ENTREGADO</v>
          </cell>
          <cell r="J8254">
            <v>44908</v>
          </cell>
          <cell r="K8254" t="str">
            <v>YAKELINE ISABEL CONTRERAS MERCADO</v>
          </cell>
          <cell r="L8254" t="str">
            <v>TARQUI CDLA GUAYACANES 1ERA ETAPA  MZ 78 SOLAR 18</v>
          </cell>
          <cell r="M8254" t="str">
            <v>0965608086</v>
          </cell>
          <cell r="N8254" t="str">
            <v>0978717786</v>
          </cell>
          <cell r="O8254" t="str">
            <v>0978717786</v>
          </cell>
          <cell r="P8254" t="str">
            <v>090509</v>
          </cell>
          <cell r="Q8254" t="str">
            <v>GUAYAQUIL</v>
          </cell>
          <cell r="R8254" t="str">
            <v>GUAYAS</v>
          </cell>
          <cell r="S8254" t="str">
            <v>GUAYAQUIL</v>
          </cell>
          <cell r="T8254" t="str">
            <v>ITSACOURIER</v>
          </cell>
          <cell r="U8254" t="str">
            <v>FLEXNETUIO_GYE</v>
          </cell>
          <cell r="V8254">
            <v>1</v>
          </cell>
          <cell r="W8254">
            <v>1</v>
          </cell>
          <cell r="X8254" t="str">
            <v>FLEXNET ECUADOR - MDELIVERY</v>
          </cell>
          <cell r="Y8254" t="str">
            <v>CALLE 28 DE JUNIO S/N Y GARCIA MORENO ENTRADA LLANO GRANDE</v>
          </cell>
        </row>
        <row r="8255">
          <cell r="A8255" t="str">
            <v>4708554</v>
          </cell>
          <cell r="B8255">
            <v>477890</v>
          </cell>
          <cell r="C8255" t="str">
            <v>4708554</v>
          </cell>
          <cell r="D8255" t="str">
            <v>MDELIVERY</v>
          </cell>
          <cell r="E8255" t="str">
            <v>DESPACHO</v>
          </cell>
          <cell r="F8255" t="str">
            <v>DERIVADO PICK UP</v>
          </cell>
          <cell r="G8255" t="str">
            <v>031080004708554</v>
          </cell>
          <cell r="H8255">
            <v>44907</v>
          </cell>
          <cell r="I8255" t="str">
            <v>ENTREGADO</v>
          </cell>
          <cell r="J8255">
            <v>44909</v>
          </cell>
          <cell r="K8255" t="str">
            <v>CASTRO VALLEJO JAIRO RAMIRO</v>
          </cell>
          <cell r="L8255" t="str">
            <v>OFICINA TRAMACO PUNTO DE ATENCION TULCAN</v>
          </cell>
          <cell r="M8255" t="str">
            <v>0400837407</v>
          </cell>
          <cell r="N8255" t="str">
            <v>0987508662</v>
          </cell>
          <cell r="O8255" t="str">
            <v>0987508662</v>
          </cell>
          <cell r="P8255" t="str">
            <v>TULCAN</v>
          </cell>
          <cell r="Q8255" t="str">
            <v>TULCAN</v>
          </cell>
          <cell r="R8255" t="str">
            <v>CARCHI</v>
          </cell>
          <cell r="S8255" t="str">
            <v/>
          </cell>
          <cell r="T8255" t="str">
            <v>TRAMACO</v>
          </cell>
          <cell r="U8255" t="str">
            <v>FLEXNETUIO_PROVINCIA</v>
          </cell>
          <cell r="V8255">
            <v>1</v>
          </cell>
          <cell r="W8255">
            <v>1</v>
          </cell>
          <cell r="X8255" t="str">
            <v>FLEXNET ECUADOR - MDELIVERY</v>
          </cell>
          <cell r="Y8255" t="str">
            <v>CALLE 28 DE JUNIO S/N Y GARCIA MORENO ENTRADA LLANO GRANDE</v>
          </cell>
        </row>
        <row r="8256">
          <cell r="A8256" t="str">
            <v>4709192</v>
          </cell>
          <cell r="B8256">
            <v>477891</v>
          </cell>
          <cell r="C8256" t="str">
            <v>4709192</v>
          </cell>
          <cell r="D8256" t="str">
            <v>MDELIVERY</v>
          </cell>
          <cell r="E8256" t="str">
            <v>DESPACHO</v>
          </cell>
          <cell r="F8256" t="str">
            <v>NORMAL</v>
          </cell>
          <cell r="G8256" t="str">
            <v>TF88633</v>
          </cell>
          <cell r="H8256">
            <v>44907</v>
          </cell>
          <cell r="I8256" t="str">
            <v>ENTREGADO</v>
          </cell>
          <cell r="J8256">
            <v>44908</v>
          </cell>
          <cell r="K8256" t="str">
            <v>YAKELINE ISABEL CONTRERAS MERCADO</v>
          </cell>
          <cell r="L8256" t="str">
            <v>TARQUI CDLA GUAYACANES 1ERA ETAPA  MZ 78 SOLAR 18</v>
          </cell>
          <cell r="M8256" t="str">
            <v>0965608086</v>
          </cell>
          <cell r="N8256" t="str">
            <v>0978717786</v>
          </cell>
          <cell r="O8256" t="str">
            <v>0978717786</v>
          </cell>
          <cell r="P8256" t="str">
            <v>090509</v>
          </cell>
          <cell r="Q8256" t="str">
            <v>GUAYAQUIL</v>
          </cell>
          <cell r="R8256" t="str">
            <v>GUAYAS</v>
          </cell>
          <cell r="S8256" t="str">
            <v>GUAYAQUIL</v>
          </cell>
          <cell r="T8256" t="str">
            <v>ITSACOURIER</v>
          </cell>
          <cell r="U8256" t="str">
            <v>FLEXNETUIO_GYE</v>
          </cell>
          <cell r="V8256">
            <v>1</v>
          </cell>
          <cell r="W8256">
            <v>1</v>
          </cell>
          <cell r="X8256" t="str">
            <v>FLEXNET ECUADOR - MDELIVERY</v>
          </cell>
          <cell r="Y8256" t="str">
            <v>CALLE 28 DE JUNIO S/N Y GARCIA MORENO ENTRADA LLANO GRANDE</v>
          </cell>
        </row>
        <row r="8257">
          <cell r="A8257" t="str">
            <v>4710104</v>
          </cell>
          <cell r="B8257">
            <v>477892</v>
          </cell>
          <cell r="C8257" t="str">
            <v>4710104</v>
          </cell>
          <cell r="D8257" t="str">
            <v>MDELIVERY</v>
          </cell>
          <cell r="E8257" t="str">
            <v>DESPACHO</v>
          </cell>
          <cell r="F8257" t="str">
            <v>NORMAL</v>
          </cell>
          <cell r="G8257" t="str">
            <v>TF88658</v>
          </cell>
          <cell r="H8257">
            <v>44907</v>
          </cell>
          <cell r="I8257" t="str">
            <v>ENTREGADO</v>
          </cell>
          <cell r="J8257">
            <v>44908</v>
          </cell>
          <cell r="K8257" t="str">
            <v>VASQUEZ FIGUEROA HIPATIA DE LOURDES</v>
          </cell>
          <cell r="L8257" t="str">
            <v>TARQUI CDL ALBORNOR MZ 7  VILLA 18</v>
          </cell>
          <cell r="M8257" t="str">
            <v>0912626306</v>
          </cell>
          <cell r="N8257" t="str">
            <v>0988061186</v>
          </cell>
          <cell r="O8257" t="str">
            <v>0988061186</v>
          </cell>
          <cell r="P8257" t="str">
            <v>090502</v>
          </cell>
          <cell r="Q8257" t="str">
            <v>GUAYAQUIL</v>
          </cell>
          <cell r="R8257" t="str">
            <v>GUAYAS</v>
          </cell>
          <cell r="S8257" t="str">
            <v>GUAYAQUIL</v>
          </cell>
          <cell r="T8257" t="str">
            <v>ITSACOURIER</v>
          </cell>
          <cell r="U8257" t="str">
            <v>FLEXNETUIO_GYE</v>
          </cell>
          <cell r="V8257">
            <v>1</v>
          </cell>
          <cell r="W8257">
            <v>1</v>
          </cell>
          <cell r="X8257" t="str">
            <v>FLEXNET ECUADOR - MDELIVERY</v>
          </cell>
          <cell r="Y8257" t="str">
            <v>CALLE 28 DE JUNIO S/N Y GARCIA MORENO ENTRADA LLANO GRANDE</v>
          </cell>
        </row>
        <row r="8258">
          <cell r="A8258" t="str">
            <v>4711542</v>
          </cell>
          <cell r="B8258">
            <v>477893</v>
          </cell>
          <cell r="C8258" t="str">
            <v>4711542</v>
          </cell>
          <cell r="D8258" t="str">
            <v>MDELIVERY</v>
          </cell>
          <cell r="E8258" t="str">
            <v>DESPACHO</v>
          </cell>
          <cell r="F8258" t="str">
            <v>DERIVADO PICK UP</v>
          </cell>
          <cell r="G8258" t="str">
            <v>031080004711542</v>
          </cell>
          <cell r="H8258">
            <v>44907</v>
          </cell>
          <cell r="I8258" t="str">
            <v>ENTREGADO</v>
          </cell>
          <cell r="J8258">
            <v>44908</v>
          </cell>
          <cell r="K8258" t="str">
            <v> RAUL ESTEBAN CHIRINOS PALMAR</v>
          </cell>
          <cell r="L8258" t="str">
            <v>OFICINA TRAMACO PUNTO DE ATENCION SAN MARINO</v>
          </cell>
          <cell r="M8258" t="str">
            <v>1760557163</v>
          </cell>
          <cell r="N8258" t="str">
            <v>0963743574</v>
          </cell>
          <cell r="O8258" t="str">
            <v>0963743574</v>
          </cell>
          <cell r="P8258" t="str">
            <v>GUAYAQUIL</v>
          </cell>
          <cell r="Q8258" t="str">
            <v>GUAYAQUIL</v>
          </cell>
          <cell r="R8258" t="str">
            <v>GUAYAS</v>
          </cell>
          <cell r="T8258" t="str">
            <v>TRAMACO</v>
          </cell>
          <cell r="U8258" t="str">
            <v>FLEXNETUIO_GYE</v>
          </cell>
          <cell r="V8258">
            <v>1</v>
          </cell>
          <cell r="W8258">
            <v>1</v>
          </cell>
          <cell r="X8258" t="str">
            <v>FLEXNET ECUADOR - MDELIVERY</v>
          </cell>
          <cell r="Y8258" t="str">
            <v>CALLE 28 DE JUNIO S/N Y GARCIA MORENO ENTRADA LLANO GRANDE</v>
          </cell>
        </row>
        <row r="8259">
          <cell r="A8259" t="str">
            <v>4711548</v>
          </cell>
          <cell r="B8259">
            <v>477894</v>
          </cell>
          <cell r="C8259" t="str">
            <v>4711548</v>
          </cell>
          <cell r="D8259" t="str">
            <v>MDELIVERY</v>
          </cell>
          <cell r="E8259" t="str">
            <v>DESPACHO</v>
          </cell>
          <cell r="F8259" t="str">
            <v>NORMAL</v>
          </cell>
          <cell r="G8259" t="str">
            <v>031080004711548</v>
          </cell>
          <cell r="H8259">
            <v>44907</v>
          </cell>
          <cell r="I8259" t="str">
            <v>ENTREGADO</v>
          </cell>
          <cell r="J8259">
            <v>44908</v>
          </cell>
          <cell r="K8259" t="str">
            <v>GOMEZ ARBOLEDA JANDRY ARIEL</v>
          </cell>
          <cell r="L8259" t="str">
            <v>SIMON PLATA TORRES AV JAIME ROLDOS AGUILERA  SN  Y PILLO PALOMINO</v>
          </cell>
          <cell r="M8259" t="str">
            <v>0804942720</v>
          </cell>
          <cell r="N8259" t="str">
            <v>0993928525</v>
          </cell>
          <cell r="O8259" t="str">
            <v>0993928525</v>
          </cell>
          <cell r="P8259" t="str">
            <v>080108</v>
          </cell>
          <cell r="Q8259" t="str">
            <v>ESMERALDAS</v>
          </cell>
          <cell r="R8259" t="str">
            <v>ESMERALDAS</v>
          </cell>
          <cell r="S8259" t="str">
            <v>ESMERALDAS</v>
          </cell>
          <cell r="T8259" t="str">
            <v>TRAMACO</v>
          </cell>
          <cell r="U8259" t="str">
            <v>FLEXNETUIO_PROVINCIA</v>
          </cell>
          <cell r="V8259">
            <v>1</v>
          </cell>
          <cell r="W8259">
            <v>1</v>
          </cell>
          <cell r="X8259" t="str">
            <v>FLEXNET ECUADOR - MDELIVERY</v>
          </cell>
          <cell r="Y8259" t="str">
            <v>CALLE 28 DE JUNIO S/N Y GARCIA MORENO ENTRADA LLANO GRANDE</v>
          </cell>
        </row>
        <row r="8260">
          <cell r="A8260" t="str">
            <v>4711995</v>
          </cell>
          <cell r="B8260">
            <v>477895</v>
          </cell>
          <cell r="C8260" t="str">
            <v>4711995</v>
          </cell>
          <cell r="D8260" t="str">
            <v>MDELIVERY</v>
          </cell>
          <cell r="E8260" t="str">
            <v>DESPACHO</v>
          </cell>
          <cell r="F8260" t="str">
            <v>DERIVADO PICK UP</v>
          </cell>
          <cell r="G8260" t="str">
            <v>031080004711995</v>
          </cell>
          <cell r="H8260">
            <v>44907</v>
          </cell>
          <cell r="I8260" t="str">
            <v>ENTREGADO</v>
          </cell>
          <cell r="J8260">
            <v>44909</v>
          </cell>
          <cell r="K8260" t="str">
            <v> RAUL ESTEBAN CHIRINOS PALMAR</v>
          </cell>
          <cell r="L8260" t="str">
            <v>OFICINA TRAMACO PUNTO DE ATENCION SAN MARINO</v>
          </cell>
          <cell r="M8260" t="str">
            <v>1760557163</v>
          </cell>
          <cell r="N8260" t="str">
            <v>0963743574</v>
          </cell>
          <cell r="O8260" t="str">
            <v>0963743574</v>
          </cell>
          <cell r="P8260" t="str">
            <v>GUAYAQUIL</v>
          </cell>
          <cell r="Q8260" t="str">
            <v>GUAYAQUIL</v>
          </cell>
          <cell r="R8260" t="str">
            <v>GUAYAS</v>
          </cell>
          <cell r="T8260" t="str">
            <v>TRAMACO</v>
          </cell>
          <cell r="U8260" t="str">
            <v>FLEXNETUIO_GYE</v>
          </cell>
          <cell r="V8260">
            <v>1</v>
          </cell>
          <cell r="W8260">
            <v>1</v>
          </cell>
          <cell r="X8260" t="str">
            <v>FLEXNET ECUADOR - MDELIVERY</v>
          </cell>
          <cell r="Y8260" t="str">
            <v>CALLE 28 DE JUNIO S/N Y GARCIA MORENO ENTRADA LLANO GRANDE</v>
          </cell>
        </row>
        <row r="8261">
          <cell r="A8261" t="str">
            <v>4713647</v>
          </cell>
          <cell r="B8261">
            <v>477896</v>
          </cell>
          <cell r="C8261" t="str">
            <v>4713647</v>
          </cell>
          <cell r="D8261" t="str">
            <v>MDELIVERY</v>
          </cell>
          <cell r="E8261" t="str">
            <v>DESPACHO</v>
          </cell>
          <cell r="F8261" t="str">
            <v>NORMAL</v>
          </cell>
          <cell r="G8261" t="str">
            <v>TF88650</v>
          </cell>
          <cell r="H8261">
            <v>44907</v>
          </cell>
          <cell r="I8261" t="str">
            <v>ENTREGADO</v>
          </cell>
          <cell r="J8261">
            <v>44908</v>
          </cell>
          <cell r="K8261" t="str">
            <v>VASQUEZ MEJIA VICTOR ISMAEL</v>
          </cell>
          <cell r="L8261" t="str">
            <v>SUCERE  AV PEDRO PABLO GOMEZ  SN  Y MACHALA</v>
          </cell>
          <cell r="M8261" t="str">
            <v>0953323243</v>
          </cell>
          <cell r="N8261" t="str">
            <v>0999907237</v>
          </cell>
          <cell r="O8261" t="str">
            <v>0999907237</v>
          </cell>
          <cell r="P8261" t="str">
            <v>090303</v>
          </cell>
          <cell r="Q8261" t="str">
            <v>GUAYAQUIL</v>
          </cell>
          <cell r="R8261" t="str">
            <v>GUAYAS</v>
          </cell>
          <cell r="S8261" t="str">
            <v>GUAYAQUIL</v>
          </cell>
          <cell r="T8261" t="str">
            <v>ITSACOURIER</v>
          </cell>
          <cell r="U8261" t="str">
            <v>FLEXNETUIO_GYE</v>
          </cell>
          <cell r="V8261">
            <v>1</v>
          </cell>
          <cell r="W8261">
            <v>1</v>
          </cell>
          <cell r="X8261" t="str">
            <v>FLEXNET ECUADOR - MDELIVERY</v>
          </cell>
          <cell r="Y8261" t="str">
            <v>CALLE 28 DE JUNIO S/N Y GARCIA MORENO ENTRADA LLANO GRANDE</v>
          </cell>
        </row>
        <row r="8262">
          <cell r="A8262" t="str">
            <v>4714750</v>
          </cell>
          <cell r="B8262">
            <v>477897</v>
          </cell>
          <cell r="C8262" t="str">
            <v>4714750</v>
          </cell>
          <cell r="D8262" t="str">
            <v>MDELIVERY</v>
          </cell>
          <cell r="E8262" t="str">
            <v>DESPACHO</v>
          </cell>
          <cell r="F8262" t="str">
            <v>NORMAL</v>
          </cell>
          <cell r="G8262" t="str">
            <v>FT75092</v>
          </cell>
          <cell r="H8262">
            <v>44907</v>
          </cell>
          <cell r="I8262" t="str">
            <v>ENTREGADO</v>
          </cell>
          <cell r="J8262">
            <v>44908</v>
          </cell>
          <cell r="K8262" t="str">
            <v>HOLGUIN JAIRALA JOSE EMILIO</v>
          </cell>
          <cell r="L8262" t="str">
            <v>BELISARIO QUEVEDO AV MARISCAL SUCRE  SN  Y MARIANA DE JESUS</v>
          </cell>
          <cell r="M8262" t="str">
            <v>0504054941</v>
          </cell>
          <cell r="N8262" t="str">
            <v>0986973937</v>
          </cell>
          <cell r="O8262" t="str">
            <v>0986973937</v>
          </cell>
          <cell r="P8262" t="str">
            <v>170521</v>
          </cell>
          <cell r="Q8262" t="str">
            <v>QUITO</v>
          </cell>
          <cell r="R8262" t="str">
            <v>PICHINCHA</v>
          </cell>
          <cell r="S8262" t="str">
            <v>QUITO</v>
          </cell>
          <cell r="T8262" t="str">
            <v>FLEXTRANS UIO</v>
          </cell>
          <cell r="U8262" t="str">
            <v>FLEXNETUIO_LOCAL</v>
          </cell>
          <cell r="V8262">
            <v>1</v>
          </cell>
          <cell r="W8262">
            <v>1</v>
          </cell>
          <cell r="X8262" t="str">
            <v>FLEXNET ECUADOR - MDELIVERY</v>
          </cell>
          <cell r="Y8262" t="str">
            <v>CALLE 28 DE JUNIO S/N Y GARCIA MORENO ENTRADA LLANO GRANDE</v>
          </cell>
        </row>
        <row r="8263">
          <cell r="A8263" t="str">
            <v>4716490</v>
          </cell>
          <cell r="B8263">
            <v>477898</v>
          </cell>
          <cell r="C8263" t="str">
            <v>4716490</v>
          </cell>
          <cell r="D8263" t="str">
            <v>MDELIVERY</v>
          </cell>
          <cell r="E8263" t="str">
            <v>DESPACHO</v>
          </cell>
          <cell r="G8263" t="str">
            <v>FT75100</v>
          </cell>
          <cell r="H8263">
            <v>44907</v>
          </cell>
          <cell r="I8263" t="str">
            <v>ENTREGADO</v>
          </cell>
          <cell r="J8263">
            <v>44908</v>
          </cell>
          <cell r="K8263" t="str">
            <v>ROSARIO FILADELFIA COELLO MERA</v>
          </cell>
          <cell r="L8263" t="str">
            <v>EL INCA DE LOS GUAYACANES  N56 84  Y DE LOS FRESNOS</v>
          </cell>
          <cell r="M8263" t="str">
            <v>1203970288</v>
          </cell>
          <cell r="N8263" t="str">
            <v>0983276335</v>
          </cell>
          <cell r="P8263" t="str">
            <v>170514</v>
          </cell>
          <cell r="Q8263" t="str">
            <v>QUITO</v>
          </cell>
          <cell r="R8263" t="str">
            <v>PICHINCHA</v>
          </cell>
          <cell r="S8263" t="str">
            <v>QUITO</v>
          </cell>
          <cell r="T8263" t="str">
            <v>FLEXTRANS UIO</v>
          </cell>
          <cell r="U8263" t="str">
            <v>FLEXNETUIO_LOCAL</v>
          </cell>
          <cell r="V8263">
            <v>1</v>
          </cell>
          <cell r="W8263">
            <v>1</v>
          </cell>
          <cell r="X8263" t="str">
            <v>FLEXNET ECUADOR - MDELIVERY</v>
          </cell>
          <cell r="Y8263" t="str">
            <v>CALLE 28 DE JUNIO S/N Y GARCIA MORENO ENTRADA LLANO GRANDE</v>
          </cell>
        </row>
        <row r="8264">
          <cell r="A8264" t="str">
            <v>4716512</v>
          </cell>
          <cell r="B8264">
            <v>477899</v>
          </cell>
          <cell r="C8264" t="str">
            <v>4716512</v>
          </cell>
          <cell r="D8264" t="str">
            <v>MDELIVERY</v>
          </cell>
          <cell r="E8264" t="str">
            <v>DESPACHO</v>
          </cell>
          <cell r="F8264" t="str">
            <v>NORMAL</v>
          </cell>
          <cell r="G8264" t="str">
            <v>031080004716512</v>
          </cell>
          <cell r="H8264">
            <v>44907</v>
          </cell>
          <cell r="I8264" t="str">
            <v>ENTREGADO</v>
          </cell>
          <cell r="J8264">
            <v>44908</v>
          </cell>
          <cell r="K8264" t="str">
            <v>JORGE JEFFREY VIVERO GARCIA</v>
          </cell>
          <cell r="L8264" t="str">
            <v>EL SAGRARIO AV JORGE GUZMAN RUEDA  SN  AV PADRE AURELIO ESPINOZA</v>
          </cell>
          <cell r="M8264" t="str">
            <v>1002061420</v>
          </cell>
          <cell r="N8264" t="str">
            <v>0979282800</v>
          </cell>
          <cell r="O8264" t="str">
            <v/>
          </cell>
          <cell r="P8264" t="str">
            <v>100111</v>
          </cell>
          <cell r="Q8264" t="str">
            <v>IBARRA</v>
          </cell>
          <cell r="R8264" t="str">
            <v>IMBABURA</v>
          </cell>
          <cell r="S8264" t="str">
            <v>SAN MIGUEL DE IBARRA</v>
          </cell>
          <cell r="T8264" t="str">
            <v>TRAMACO</v>
          </cell>
          <cell r="U8264" t="str">
            <v>FLEXNETUIO_PROVINCIA</v>
          </cell>
          <cell r="V8264">
            <v>1</v>
          </cell>
          <cell r="W8264">
            <v>1</v>
          </cell>
          <cell r="X8264" t="str">
            <v>FLEXNET ECUADOR - MDELIVERY</v>
          </cell>
          <cell r="Y8264" t="str">
            <v>CALLE 28 DE JUNIO S/N Y GARCIA MORENO ENTRADA LLANO GRANDE</v>
          </cell>
        </row>
        <row r="8265">
          <cell r="A8265" t="str">
            <v>4716789</v>
          </cell>
          <cell r="B8265">
            <v>477900</v>
          </cell>
          <cell r="C8265" t="str">
            <v>4716789</v>
          </cell>
          <cell r="D8265" t="str">
            <v>MDELIVERY</v>
          </cell>
          <cell r="E8265" t="str">
            <v>DESPACHO</v>
          </cell>
          <cell r="F8265" t="str">
            <v>NORMAL</v>
          </cell>
          <cell r="G8265" t="str">
            <v>FT75084</v>
          </cell>
          <cell r="H8265">
            <v>44907</v>
          </cell>
          <cell r="I8265" t="str">
            <v>ENTREGADO</v>
          </cell>
          <cell r="J8265">
            <v>44915</v>
          </cell>
          <cell r="K8265" t="str">
            <v>Alex Mauricio Gonzalez Reinoso</v>
          </cell>
          <cell r="L8265" t="str">
            <v>CUMBAYA CALLE DE LOS PERALES  OE7 26  Y DE LOS CLAVELES</v>
          </cell>
          <cell r="M8265" t="str">
            <v>1720622388</v>
          </cell>
          <cell r="N8265" t="str">
            <v>0986889702</v>
          </cell>
          <cell r="O8265" t="str">
            <v>0986889702</v>
          </cell>
          <cell r="P8265" t="str">
            <v>170904</v>
          </cell>
          <cell r="Q8265" t="str">
            <v>QUITO</v>
          </cell>
          <cell r="R8265" t="str">
            <v>PICHINCHA</v>
          </cell>
          <cell r="S8265" t="str">
            <v>CUMBAYA</v>
          </cell>
          <cell r="T8265" t="str">
            <v>FLEXTRANS UIO</v>
          </cell>
          <cell r="U8265" t="str">
            <v>FLEXNETUIO_LOCAL</v>
          </cell>
          <cell r="V8265">
            <v>1</v>
          </cell>
          <cell r="W8265">
            <v>1</v>
          </cell>
          <cell r="X8265" t="str">
            <v>FLEXNET ECUADOR - MDELIVERY</v>
          </cell>
          <cell r="Y8265" t="str">
            <v>CALLE 28 DE JUNIO S/N Y GARCIA MORENO ENTRADA LLANO GRANDE</v>
          </cell>
        </row>
        <row r="8266">
          <cell r="A8266" t="str">
            <v>4716851</v>
          </cell>
          <cell r="B8266">
            <v>477901</v>
          </cell>
          <cell r="C8266" t="str">
            <v>4716851</v>
          </cell>
          <cell r="D8266" t="str">
            <v>MDELIVERY</v>
          </cell>
          <cell r="E8266" t="str">
            <v>DESPACHO</v>
          </cell>
          <cell r="F8266" t="str">
            <v>NORMAL</v>
          </cell>
          <cell r="G8266" t="str">
            <v>031080004716851</v>
          </cell>
          <cell r="H8266">
            <v>44907</v>
          </cell>
          <cell r="I8266" t="str">
            <v>ENTREGADO</v>
          </cell>
          <cell r="J8266">
            <v>44908</v>
          </cell>
          <cell r="K8266" t="str">
            <v>DIANA ELIZABETH MENDOZA ZAMBRANO</v>
          </cell>
          <cell r="L8266" t="str">
            <v>BARTOLOME RUIZ  CALLE MUISNE  SOLAR 9  Y AV KENNEDY</v>
          </cell>
          <cell r="M8266" t="str">
            <v>0803080761</v>
          </cell>
          <cell r="N8266" t="str">
            <v>0958863648</v>
          </cell>
          <cell r="O8266" t="str">
            <v/>
          </cell>
          <cell r="P8266" t="str">
            <v>080108</v>
          </cell>
          <cell r="Q8266" t="str">
            <v>ESMERALDAS</v>
          </cell>
          <cell r="R8266" t="str">
            <v>ESMERALDAS</v>
          </cell>
          <cell r="S8266" t="str">
            <v>ESMERALDAS</v>
          </cell>
          <cell r="T8266" t="str">
            <v>TRAMACO</v>
          </cell>
          <cell r="U8266" t="str">
            <v>FLEXNETUIO_PROVINCIA</v>
          </cell>
          <cell r="V8266">
            <v>1</v>
          </cell>
          <cell r="W8266">
            <v>1</v>
          </cell>
          <cell r="X8266" t="str">
            <v>FLEXNET ECUADOR - MDELIVERY</v>
          </cell>
          <cell r="Y8266" t="str">
            <v>CALLE 28 DE JUNIO S/N Y GARCIA MORENO ENTRADA LLANO GRANDE</v>
          </cell>
        </row>
        <row r="8267">
          <cell r="A8267" t="str">
            <v>4716880</v>
          </cell>
          <cell r="B8267">
            <v>477902</v>
          </cell>
          <cell r="C8267" t="str">
            <v>4716880</v>
          </cell>
          <cell r="D8267" t="str">
            <v>MDELIVERY</v>
          </cell>
          <cell r="E8267" t="str">
            <v>DESPACHO</v>
          </cell>
          <cell r="F8267" t="str">
            <v>DERIVADO PICK UP</v>
          </cell>
          <cell r="G8267" t="str">
            <v>031080004716880</v>
          </cell>
          <cell r="H8267">
            <v>44907</v>
          </cell>
          <cell r="I8267" t="str">
            <v>ENTREGADO</v>
          </cell>
          <cell r="J8267">
            <v>44911</v>
          </cell>
          <cell r="K8267" t="str">
            <v>GILBERTH RODOLFO SOLANO PAREDES</v>
          </cell>
          <cell r="L8267" t="str">
            <v>OFICINA TRAMACO LATACUNGA</v>
          </cell>
          <cell r="M8267" t="str">
            <v>1803894441</v>
          </cell>
          <cell r="N8267" t="str">
            <v>0987918391</v>
          </cell>
          <cell r="O8267" t="str">
            <v/>
          </cell>
          <cell r="P8267" t="str">
            <v>LATACUNGA</v>
          </cell>
          <cell r="Q8267" t="str">
            <v>LATACUNGA</v>
          </cell>
          <cell r="R8267" t="str">
            <v>COTOPAXI</v>
          </cell>
          <cell r="T8267" t="str">
            <v>TRAMACO</v>
          </cell>
          <cell r="U8267" t="str">
            <v>FLEXNETUIO_PROVINCIA</v>
          </cell>
          <cell r="V8267">
            <v>1</v>
          </cell>
          <cell r="W8267">
            <v>1</v>
          </cell>
          <cell r="X8267" t="str">
            <v>FLEXNET ECUADOR - MDELIVERY</v>
          </cell>
          <cell r="Y8267" t="str">
            <v>CALLE 28 DE JUNIO S/N Y GARCIA MORENO ENTRADA LLANO GRANDE</v>
          </cell>
        </row>
        <row r="8268">
          <cell r="A8268" t="str">
            <v>4716890</v>
          </cell>
          <cell r="B8268">
            <v>477903</v>
          </cell>
          <cell r="C8268" t="str">
            <v>4716890</v>
          </cell>
          <cell r="D8268" t="str">
            <v>MDELIVERY</v>
          </cell>
          <cell r="E8268" t="str">
            <v>DESPACHO</v>
          </cell>
          <cell r="F8268" t="str">
            <v>NORMAL</v>
          </cell>
          <cell r="G8268" t="str">
            <v>031080004716890</v>
          </cell>
          <cell r="H8268">
            <v>44907</v>
          </cell>
          <cell r="I8268" t="str">
            <v>ENTREGADO</v>
          </cell>
          <cell r="J8268">
            <v>44908</v>
          </cell>
          <cell r="K8268" t="str">
            <v>SERGIO ALBERTO SANABRIA RUCAVADO</v>
          </cell>
          <cell r="L8268" t="str">
            <v>LA PROVIDENCIA CALLE AMBATO  SN  ENTRE ESMERALDAS Y EDGAR CORDOVA</v>
          </cell>
          <cell r="M8268" t="str">
            <v>0705417814</v>
          </cell>
          <cell r="N8268" t="str">
            <v>0987880642</v>
          </cell>
          <cell r="O8268" t="str">
            <v/>
          </cell>
          <cell r="P8268" t="str">
            <v>070212</v>
          </cell>
          <cell r="Q8268" t="str">
            <v>MACHALA</v>
          </cell>
          <cell r="R8268" t="str">
            <v>EL ORO</v>
          </cell>
          <cell r="S8268" t="str">
            <v>MACHALA</v>
          </cell>
          <cell r="T8268" t="str">
            <v>TRAMACO</v>
          </cell>
          <cell r="U8268" t="str">
            <v>FLEXNETUIO_PROVINCIA</v>
          </cell>
          <cell r="V8268">
            <v>1</v>
          </cell>
          <cell r="W8268">
            <v>1</v>
          </cell>
          <cell r="X8268" t="str">
            <v>FLEXNET ECUADOR - MDELIVERY</v>
          </cell>
          <cell r="Y8268" t="str">
            <v>CALLE 28 DE JUNIO S/N Y GARCIA MORENO ENTRADA LLANO GRANDE</v>
          </cell>
        </row>
        <row r="8269">
          <cell r="A8269" t="str">
            <v>4716934</v>
          </cell>
          <cell r="B8269">
            <v>477904</v>
          </cell>
          <cell r="C8269" t="str">
            <v>4716934</v>
          </cell>
          <cell r="D8269" t="str">
            <v>MDELIVERY</v>
          </cell>
          <cell r="E8269" t="str">
            <v>DESPACHO</v>
          </cell>
          <cell r="F8269" t="str">
            <v>NORMAL</v>
          </cell>
          <cell r="G8269" t="str">
            <v>IC3826</v>
          </cell>
          <cell r="H8269">
            <v>44907</v>
          </cell>
          <cell r="I8269" t="str">
            <v>ENTREGADO</v>
          </cell>
          <cell r="J8269">
            <v>44909</v>
          </cell>
          <cell r="K8269" t="str">
            <v>SEBASTIAN ALEXANDER AREVALO JARAMA</v>
          </cell>
          <cell r="L8269" t="str">
            <v>CUENCA CALLE CARLOS ARIZAGA VEGA  SN  Y AV DE LAS AMERICAS</v>
          </cell>
          <cell r="M8269" t="str">
            <v>0150577096</v>
          </cell>
          <cell r="N8269" t="str">
            <v>0961863763</v>
          </cell>
          <cell r="O8269" t="str">
            <v>0961863763</v>
          </cell>
          <cell r="P8269" t="str">
            <v>010207</v>
          </cell>
          <cell r="Q8269" t="str">
            <v>CUENCA</v>
          </cell>
          <cell r="R8269" t="str">
            <v>AZUAY</v>
          </cell>
          <cell r="S8269" t="str">
            <v>CUENCA</v>
          </cell>
          <cell r="T8269" t="str">
            <v>ITSACOURIER</v>
          </cell>
          <cell r="U8269" t="str">
            <v>FLEXNETUIO_PROVINCIA</v>
          </cell>
          <cell r="V8269">
            <v>1</v>
          </cell>
          <cell r="W8269">
            <v>1</v>
          </cell>
          <cell r="X8269" t="str">
            <v>FLEXNET ECUADOR - MDELIVERY</v>
          </cell>
          <cell r="Y8269" t="str">
            <v>CALLE 28 DE JUNIO S/N Y GARCIA MORENO ENTRADA LLANO GRANDE</v>
          </cell>
        </row>
        <row r="8270">
          <cell r="A8270" t="str">
            <v>4717079</v>
          </cell>
          <cell r="B8270">
            <v>477905</v>
          </cell>
          <cell r="C8270" t="str">
            <v>4717079</v>
          </cell>
          <cell r="D8270" t="str">
            <v>MDELIVERY</v>
          </cell>
          <cell r="E8270" t="str">
            <v>DESPACHO</v>
          </cell>
          <cell r="F8270" t="str">
            <v>DERIVADO PICK UP</v>
          </cell>
          <cell r="G8270" t="str">
            <v>031080004717079</v>
          </cell>
          <cell r="H8270">
            <v>44907</v>
          </cell>
          <cell r="I8270" t="str">
            <v>ENTREGADO</v>
          </cell>
          <cell r="J8270">
            <v>44909</v>
          </cell>
          <cell r="K8270" t="str">
            <v>MARIA AUXILIADORA SOLORZANO ZAMBRANO</v>
          </cell>
          <cell r="L8270" t="str">
            <v>OFICINA TRAMACO TOSAGUA</v>
          </cell>
          <cell r="M8270" t="str">
            <v>1351879554</v>
          </cell>
          <cell r="N8270" t="str">
            <v>0963232788</v>
          </cell>
          <cell r="O8270" t="str">
            <v>0963232788</v>
          </cell>
          <cell r="P8270" t="str">
            <v>TOSAGUA</v>
          </cell>
          <cell r="Q8270" t="str">
            <v>TOSAGUA</v>
          </cell>
          <cell r="R8270" t="str">
            <v>MANABI</v>
          </cell>
          <cell r="T8270" t="str">
            <v>TRAMACO</v>
          </cell>
          <cell r="U8270" t="str">
            <v>FLEXNETUIO_PROVINCIA</v>
          </cell>
          <cell r="V8270">
            <v>1</v>
          </cell>
          <cell r="W8270">
            <v>1</v>
          </cell>
          <cell r="X8270" t="str">
            <v>FLEXNET ECUADOR - MDELIVERY</v>
          </cell>
          <cell r="Y8270" t="str">
            <v>CALLE 28 DE JUNIO S/N Y GARCIA MORENO ENTRADA LLANO GRANDE</v>
          </cell>
        </row>
        <row r="8271">
          <cell r="A8271" t="str">
            <v>4717159</v>
          </cell>
          <cell r="B8271">
            <v>477906</v>
          </cell>
          <cell r="C8271" t="str">
            <v>4717159</v>
          </cell>
          <cell r="D8271" t="str">
            <v>MDELIVERY</v>
          </cell>
          <cell r="E8271" t="str">
            <v>DESPACHO</v>
          </cell>
          <cell r="F8271" t="str">
            <v>DERIVADO PICK UP</v>
          </cell>
          <cell r="G8271" t="str">
            <v>031080004717159</v>
          </cell>
          <cell r="H8271">
            <v>44907</v>
          </cell>
          <cell r="I8271" t="str">
            <v>DEVOLUCION_EN_PROCESO</v>
          </cell>
          <cell r="J8271">
            <v>44917</v>
          </cell>
          <cell r="K8271" t="str">
            <v>RAFAEL ENRIQUE LUNA QUINTUNA</v>
          </cell>
          <cell r="L8271" t="str">
            <v>OFICINA TRAMACO PUNTO DE ATENCION SAN MARINO</v>
          </cell>
          <cell r="M8271" t="str">
            <v>0300151016</v>
          </cell>
          <cell r="N8271" t="str">
            <v>0999042582</v>
          </cell>
          <cell r="O8271" t="str">
            <v>0999042582</v>
          </cell>
          <cell r="P8271" t="str">
            <v>GUAYAQUIL</v>
          </cell>
          <cell r="Q8271" t="str">
            <v>GUAYAQUIL</v>
          </cell>
          <cell r="R8271" t="str">
            <v>GUAYAS</v>
          </cell>
          <cell r="T8271" t="str">
            <v>TRAMACO</v>
          </cell>
          <cell r="U8271" t="str">
            <v>FLEXNETUIO_GYE</v>
          </cell>
          <cell r="V8271">
            <v>1</v>
          </cell>
          <cell r="W8271">
            <v>1</v>
          </cell>
          <cell r="X8271" t="str">
            <v>FLEXNET ECUADOR - MDELIVERY</v>
          </cell>
          <cell r="Y8271" t="str">
            <v>CALLE 28 DE JUNIO S/N Y GARCIA MORENO ENTRADA LLANO GRANDE</v>
          </cell>
        </row>
        <row r="8272">
          <cell r="A8272" t="str">
            <v>4717224</v>
          </cell>
          <cell r="B8272">
            <v>477907</v>
          </cell>
          <cell r="C8272" t="str">
            <v>4717224</v>
          </cell>
          <cell r="D8272" t="str">
            <v>MDELIVERY</v>
          </cell>
          <cell r="E8272" t="str">
            <v>DESPACHO</v>
          </cell>
          <cell r="F8272" t="str">
            <v>NORMAL</v>
          </cell>
          <cell r="G8272" t="str">
            <v>031080004717224</v>
          </cell>
          <cell r="H8272">
            <v>44907</v>
          </cell>
          <cell r="I8272" t="str">
            <v>ENTREGADO</v>
          </cell>
          <cell r="J8272">
            <v>44909</v>
          </cell>
          <cell r="K8272" t="str">
            <v>VELATA ASITIMBAY SEGUNDO GREGORIO</v>
          </cell>
          <cell r="L8272" t="str">
            <v>EL PUYO CALLE GUAYAQUIL  SN  Y PICHINCHA</v>
          </cell>
          <cell r="M8272" t="str">
            <v>0604768267</v>
          </cell>
          <cell r="N8272" t="str">
            <v>0998213004</v>
          </cell>
          <cell r="O8272" t="str">
            <v>0998213004</v>
          </cell>
          <cell r="P8272" t="str">
            <v>160101</v>
          </cell>
          <cell r="Q8272" t="str">
            <v>PUYO</v>
          </cell>
          <cell r="R8272" t="str">
            <v>PASTAZA</v>
          </cell>
          <cell r="S8272" t="str">
            <v>PUYO</v>
          </cell>
          <cell r="T8272" t="str">
            <v>TRAMACO</v>
          </cell>
          <cell r="U8272" t="str">
            <v>FLEXNETUIO_PROVINCIA</v>
          </cell>
          <cell r="V8272">
            <v>1</v>
          </cell>
          <cell r="W8272">
            <v>1</v>
          </cell>
          <cell r="X8272" t="str">
            <v>FLEXNET ECUADOR - MDELIVERY</v>
          </cell>
          <cell r="Y8272" t="str">
            <v>CALLE 28 DE JUNIO S/N Y GARCIA MORENO ENTRADA LLANO GRANDE</v>
          </cell>
        </row>
        <row r="8273">
          <cell r="A8273" t="str">
            <v>4717229</v>
          </cell>
          <cell r="B8273">
            <v>477908</v>
          </cell>
          <cell r="C8273" t="str">
            <v>4717229</v>
          </cell>
          <cell r="D8273" t="str">
            <v>MDELIVERY</v>
          </cell>
          <cell r="E8273" t="str">
            <v>DESPACHO</v>
          </cell>
          <cell r="F8273" t="str">
            <v>DERIVADO PICK UP</v>
          </cell>
          <cell r="G8273" t="str">
            <v>031080004717229</v>
          </cell>
          <cell r="H8273">
            <v>44907</v>
          </cell>
          <cell r="I8273" t="str">
            <v>ENTREGADO</v>
          </cell>
          <cell r="J8273">
            <v>44915</v>
          </cell>
          <cell r="K8273" t="str">
            <v>ESTIVEN PAUL HARO MALTE</v>
          </cell>
          <cell r="L8273" t="str">
            <v>OFICINA TRAMACO PUNTO DE ATENCION MATRIZ</v>
          </cell>
          <cell r="M8273" t="str">
            <v>1751164300</v>
          </cell>
          <cell r="N8273" t="str">
            <v>0993413623</v>
          </cell>
          <cell r="O8273" t="str">
            <v>0993413623</v>
          </cell>
          <cell r="P8273" t="str">
            <v>QUITO</v>
          </cell>
          <cell r="Q8273" t="str">
            <v>QUITO</v>
          </cell>
          <cell r="R8273" t="str">
            <v>PICHINCHA</v>
          </cell>
          <cell r="T8273" t="str">
            <v>TRAMACO</v>
          </cell>
          <cell r="U8273" t="str">
            <v>FLEXNETUIO_LOCAL</v>
          </cell>
          <cell r="V8273">
            <v>1</v>
          </cell>
          <cell r="W8273">
            <v>1</v>
          </cell>
          <cell r="X8273" t="str">
            <v>FLEXNET ECUADOR - MDELIVERY</v>
          </cell>
          <cell r="Y8273" t="str">
            <v>CALLE 28 DE JUNIO S/N Y GARCIA MORENO ENTRADA LLANO GRANDE</v>
          </cell>
        </row>
        <row r="8274">
          <cell r="A8274" t="str">
            <v>4717241</v>
          </cell>
          <cell r="B8274">
            <v>477909</v>
          </cell>
          <cell r="C8274" t="str">
            <v>4717241</v>
          </cell>
          <cell r="D8274" t="str">
            <v>MDELIVERY</v>
          </cell>
          <cell r="E8274" t="str">
            <v>DESPACHO</v>
          </cell>
          <cell r="F8274" t="str">
            <v>NORMAL</v>
          </cell>
          <cell r="G8274" t="str">
            <v>031080004717241</v>
          </cell>
          <cell r="H8274">
            <v>44907</v>
          </cell>
          <cell r="I8274" t="str">
            <v>ENTREGADO</v>
          </cell>
          <cell r="J8274">
            <v>44909</v>
          </cell>
          <cell r="K8274" t="str">
            <v>GUSTAVO FERNANDO QUIZHPE QUITO</v>
          </cell>
          <cell r="L8274" t="str">
            <v>YANTZAZA AV IVAN RIOFRIO  SN  Y ARMANDO ARIAS</v>
          </cell>
          <cell r="M8274" t="str">
            <v>1103671614</v>
          </cell>
          <cell r="N8274" t="str">
            <v>0983779145</v>
          </cell>
          <cell r="O8274" t="str">
            <v/>
          </cell>
          <cell r="P8274" t="str">
            <v>190404</v>
          </cell>
          <cell r="Q8274" t="str">
            <v>YANTZAZA</v>
          </cell>
          <cell r="R8274" t="str">
            <v>ZAMORA CHINCHIPE</v>
          </cell>
          <cell r="S8274" t="str">
            <v>YANTZAZA (YANZATZA) - GRAN COLOMBIA - CHICANA</v>
          </cell>
          <cell r="T8274" t="str">
            <v>TRAMACO</v>
          </cell>
          <cell r="U8274" t="str">
            <v>FLEXNETUIO_PROVINCIA</v>
          </cell>
          <cell r="V8274">
            <v>1</v>
          </cell>
          <cell r="W8274">
            <v>1</v>
          </cell>
          <cell r="X8274" t="str">
            <v>FLEXNET ECUADOR - MDELIVERY</v>
          </cell>
          <cell r="Y8274" t="str">
            <v>CALLE 28 DE JUNIO S/N Y GARCIA MORENO ENTRADA LLANO GRANDE</v>
          </cell>
        </row>
        <row r="8275">
          <cell r="A8275" t="str">
            <v>4717283</v>
          </cell>
          <cell r="B8275">
            <v>477910</v>
          </cell>
          <cell r="C8275" t="str">
            <v>4717283</v>
          </cell>
          <cell r="D8275" t="str">
            <v>MDELIVERY</v>
          </cell>
          <cell r="E8275" t="str">
            <v>DESPACHO</v>
          </cell>
          <cell r="F8275" t="str">
            <v>NORMAL</v>
          </cell>
          <cell r="G8275" t="str">
            <v>031080004717283</v>
          </cell>
          <cell r="H8275">
            <v>44907</v>
          </cell>
          <cell r="I8275" t="str">
            <v>ENTREGADO</v>
          </cell>
          <cell r="J8275">
            <v>44909</v>
          </cell>
          <cell r="K8275" t="str">
            <v>MIGUEL FLAVIO PINDO MOLINA</v>
          </cell>
          <cell r="L8275" t="str">
            <v>CASCALES CALLE FCO DE ORELLANA  SN  Y 1 DE MAYO</v>
          </cell>
          <cell r="M8275" t="str">
            <v>2100878566</v>
          </cell>
          <cell r="N8275" t="str">
            <v>0985050038</v>
          </cell>
          <cell r="O8275" t="str">
            <v>0985050038</v>
          </cell>
          <cell r="P8275" t="str">
            <v>210103</v>
          </cell>
          <cell r="Q8275" t="str">
            <v>CASCALES</v>
          </cell>
          <cell r="R8275" t="str">
            <v>SUCUMBIOS</v>
          </cell>
          <cell r="S8275" t="str">
            <v>EL DORADO DE CASCALES - LA TRONCAL - LOS ANGELES - SANTA ROSA DE SUCUMBIOS - SEVILLA - SAN CARLOS -</v>
          </cell>
          <cell r="T8275" t="str">
            <v>TRAMACO</v>
          </cell>
          <cell r="U8275" t="str">
            <v>FLEXNETUIO_PROVINCIA</v>
          </cell>
          <cell r="V8275">
            <v>1</v>
          </cell>
          <cell r="W8275">
            <v>1</v>
          </cell>
          <cell r="X8275" t="str">
            <v>FLEXNET ECUADOR - MDELIVERY</v>
          </cell>
          <cell r="Y8275" t="str">
            <v>CALLE 28 DE JUNIO S/N Y GARCIA MORENO ENTRADA LLANO GRANDE</v>
          </cell>
        </row>
        <row r="8276">
          <cell r="A8276" t="str">
            <v>4717343</v>
          </cell>
          <cell r="B8276">
            <v>477911</v>
          </cell>
          <cell r="C8276" t="str">
            <v>4717343</v>
          </cell>
          <cell r="D8276" t="str">
            <v>MDELIVERY</v>
          </cell>
          <cell r="E8276" t="str">
            <v>DESPACHO</v>
          </cell>
          <cell r="F8276" t="str">
            <v>NORMAL</v>
          </cell>
          <cell r="G8276" t="str">
            <v>031080004717343</v>
          </cell>
          <cell r="H8276">
            <v>44907</v>
          </cell>
          <cell r="I8276" t="str">
            <v>ENTREGADO</v>
          </cell>
          <cell r="J8276">
            <v>44908</v>
          </cell>
          <cell r="K8276" t="str">
            <v>CACHUMBA CACHUMBA WILLIAN FAUSTO</v>
          </cell>
          <cell r="L8276" t="str">
            <v>ALOASI CALLE ANDRES ORSES  SN  Y SIMON BOLIVAR</v>
          </cell>
          <cell r="M8276" t="str">
            <v>1710003516</v>
          </cell>
          <cell r="N8276" t="str">
            <v>0987854502</v>
          </cell>
          <cell r="O8276" t="str">
            <v>0987854502</v>
          </cell>
          <cell r="P8276" t="str">
            <v>171112</v>
          </cell>
          <cell r="Q8276" t="str">
            <v>MEJIA</v>
          </cell>
          <cell r="R8276" t="str">
            <v>PICHINCHA</v>
          </cell>
          <cell r="S8276" t="str">
            <v>ALOASI - ANITA LUCIA DE QUISINCHE - EL CHAUPI</v>
          </cell>
          <cell r="T8276" t="str">
            <v>TRAMACO</v>
          </cell>
          <cell r="U8276" t="str">
            <v>FLEXNETUIO_LOCAL</v>
          </cell>
          <cell r="V8276">
            <v>1</v>
          </cell>
          <cell r="W8276">
            <v>1</v>
          </cell>
          <cell r="X8276" t="str">
            <v>FLEXNET ECUADOR - MDELIVERY</v>
          </cell>
          <cell r="Y8276" t="str">
            <v>CALLE 28 DE JUNIO S/N Y GARCIA MORENO ENTRADA LLANO GRANDE</v>
          </cell>
        </row>
        <row r="8277">
          <cell r="A8277" t="str">
            <v>4717411</v>
          </cell>
          <cell r="B8277">
            <v>477912</v>
          </cell>
          <cell r="C8277" t="str">
            <v>4717411</v>
          </cell>
          <cell r="D8277" t="str">
            <v>MDELIVERY</v>
          </cell>
          <cell r="E8277" t="str">
            <v>DESPACHO</v>
          </cell>
          <cell r="F8277" t="str">
            <v>NORMAL</v>
          </cell>
          <cell r="G8277" t="str">
            <v>031080004717411</v>
          </cell>
          <cell r="H8277">
            <v>44907</v>
          </cell>
          <cell r="I8277" t="str">
            <v>ENTREGADO</v>
          </cell>
          <cell r="J8277">
            <v>44908</v>
          </cell>
          <cell r="K8277" t="str">
            <v>BRYAN ALEXANDER CACHIMUEL FLORES</v>
          </cell>
          <cell r="L8277" t="str">
            <v>TABACUNDO AV 5 DE ABRIL  KM 3</v>
          </cell>
          <cell r="M8277" t="str">
            <v>1004227938</v>
          </cell>
          <cell r="N8277" t="str">
            <v>0961582154</v>
          </cell>
          <cell r="O8277" t="str">
            <v>0961582154</v>
          </cell>
          <cell r="P8277" t="str">
            <v>171004</v>
          </cell>
          <cell r="Q8277" t="str">
            <v>PEDRO MONCAYO</v>
          </cell>
          <cell r="R8277" t="str">
            <v>PICHINCHA</v>
          </cell>
          <cell r="S8277" t="str">
            <v>TABACUNDO - TUPIGACHI</v>
          </cell>
          <cell r="T8277" t="str">
            <v>TRAMACO</v>
          </cell>
          <cell r="U8277" t="str">
            <v>FLEXNETUIO_PROVINCIA</v>
          </cell>
          <cell r="V8277">
            <v>1</v>
          </cell>
          <cell r="W8277">
            <v>1</v>
          </cell>
          <cell r="X8277" t="str">
            <v>FLEXNET ECUADOR - MDELIVERY</v>
          </cell>
          <cell r="Y8277" t="str">
            <v>CALLE 28 DE JUNIO S/N Y GARCIA MORENO ENTRADA LLANO GRANDE</v>
          </cell>
        </row>
        <row r="8278">
          <cell r="A8278" t="str">
            <v>4717446</v>
          </cell>
          <cell r="B8278">
            <v>477913</v>
          </cell>
          <cell r="C8278" t="str">
            <v>4717446</v>
          </cell>
          <cell r="D8278" t="str">
            <v>MDELIVERY</v>
          </cell>
          <cell r="E8278" t="str">
            <v>DESPACHO</v>
          </cell>
          <cell r="F8278" t="str">
            <v>NORMAL</v>
          </cell>
          <cell r="G8278" t="str">
            <v>FT75102</v>
          </cell>
          <cell r="H8278">
            <v>44907</v>
          </cell>
          <cell r="I8278" t="str">
            <v>ENTREGADO</v>
          </cell>
          <cell r="J8278">
            <v>44908</v>
          </cell>
          <cell r="K8278" t="str">
            <v>NAVAS SILVA RONALD JAVIER</v>
          </cell>
          <cell r="L8278" t="str">
            <v>CALDERON CALLE PIO XII  SN Y ANTONIA MUNOZ</v>
          </cell>
          <cell r="M8278" t="str">
            <v>1724242753</v>
          </cell>
          <cell r="N8278" t="str">
            <v>0995157221</v>
          </cell>
          <cell r="O8278" t="str">
            <v>0995157221</v>
          </cell>
          <cell r="P8278" t="str">
            <v>170202</v>
          </cell>
          <cell r="Q8278" t="str">
            <v>QUITO</v>
          </cell>
          <cell r="R8278" t="str">
            <v>PICHINCHA</v>
          </cell>
          <cell r="S8278" t="str">
            <v>CALDERON (CARAPUNGO)</v>
          </cell>
          <cell r="T8278" t="str">
            <v>FLEXTRANS UIO</v>
          </cell>
          <cell r="U8278" t="str">
            <v>FLEXNETUIO_LOCAL</v>
          </cell>
          <cell r="V8278">
            <v>1</v>
          </cell>
          <cell r="W8278">
            <v>1</v>
          </cell>
          <cell r="X8278" t="str">
            <v>FLEXNET ECUADOR - MDELIVERY</v>
          </cell>
          <cell r="Y8278" t="str">
            <v>CALLE 28 DE JUNIO S/N Y GARCIA MORENO ENTRADA LLANO GRANDE</v>
          </cell>
        </row>
        <row r="8279">
          <cell r="A8279" t="str">
            <v>4717467</v>
          </cell>
          <cell r="B8279">
            <v>477914</v>
          </cell>
          <cell r="C8279" t="str">
            <v>4717467</v>
          </cell>
          <cell r="D8279" t="str">
            <v>MDELIVERY</v>
          </cell>
          <cell r="E8279" t="str">
            <v>DESPACHO</v>
          </cell>
          <cell r="F8279" t="str">
            <v>NORMAL</v>
          </cell>
          <cell r="G8279" t="str">
            <v>TF88645</v>
          </cell>
          <cell r="H8279">
            <v>44907</v>
          </cell>
          <cell r="I8279" t="str">
            <v>ENTREGADO</v>
          </cell>
          <cell r="J8279">
            <v>44908</v>
          </cell>
          <cell r="K8279" t="str">
            <v>FRANCISCO SALOMON ALMEIDA RIVAS</v>
          </cell>
          <cell r="L8279" t="str">
            <v>TARQUI URBANIZACION PARAISO DEL RIO 2  MZ 3078 VILLA 24</v>
          </cell>
          <cell r="M8279" t="str">
            <v>0916350861</v>
          </cell>
          <cell r="N8279" t="str">
            <v>0999841582</v>
          </cell>
          <cell r="O8279" t="str">
            <v/>
          </cell>
          <cell r="P8279" t="str">
            <v>090701</v>
          </cell>
          <cell r="Q8279" t="str">
            <v>GUAYAQUIL</v>
          </cell>
          <cell r="R8279" t="str">
            <v>GUAYAS</v>
          </cell>
          <cell r="S8279" t="str">
            <v>GUAYAQUIL</v>
          </cell>
          <cell r="T8279" t="str">
            <v>ITSACOURIER</v>
          </cell>
          <cell r="U8279" t="str">
            <v>FLEXNETUIO_GYE</v>
          </cell>
          <cell r="V8279">
            <v>1</v>
          </cell>
          <cell r="W8279">
            <v>1</v>
          </cell>
          <cell r="X8279" t="str">
            <v>FLEXNET ECUADOR - MDELIVERY</v>
          </cell>
          <cell r="Y8279" t="str">
            <v>CALLE 28 DE JUNIO S/N Y GARCIA MORENO ENTRADA LLANO GRANDE</v>
          </cell>
        </row>
        <row r="8280">
          <cell r="A8280" t="str">
            <v>4717481</v>
          </cell>
          <cell r="B8280">
            <v>477915</v>
          </cell>
          <cell r="C8280" t="str">
            <v>4717481</v>
          </cell>
          <cell r="D8280" t="str">
            <v>MDELIVERY</v>
          </cell>
          <cell r="E8280" t="str">
            <v>DESPACHO</v>
          </cell>
          <cell r="F8280" t="str">
            <v>NORMAL</v>
          </cell>
          <cell r="G8280" t="str">
            <v>IC3827</v>
          </cell>
          <cell r="H8280">
            <v>44907</v>
          </cell>
          <cell r="I8280" t="str">
            <v>ENTREGADO</v>
          </cell>
          <cell r="J8280">
            <v>44909</v>
          </cell>
          <cell r="K8280" t="str">
            <v>Geovanny Jose Gonzalez Gallegos</v>
          </cell>
          <cell r="L8280" t="str">
            <v>CANARIBAMBA CALLE LAS HERRERIAS 1 47  Y AV 12 DE ABRIL</v>
          </cell>
          <cell r="M8280" t="str">
            <v>0103246641</v>
          </cell>
          <cell r="N8280" t="str">
            <v>0984549343</v>
          </cell>
          <cell r="O8280" t="str">
            <v>0984549343</v>
          </cell>
          <cell r="P8280" t="str">
            <v>010204</v>
          </cell>
          <cell r="Q8280" t="str">
            <v>CUENCA</v>
          </cell>
          <cell r="R8280" t="str">
            <v>AZUAY</v>
          </cell>
          <cell r="S8280" t="str">
            <v>CUENCA</v>
          </cell>
          <cell r="T8280" t="str">
            <v>ITSACOURIER</v>
          </cell>
          <cell r="U8280" t="str">
            <v>FLEXNETUIO_PROVINCIA</v>
          </cell>
          <cell r="V8280">
            <v>1</v>
          </cell>
          <cell r="W8280">
            <v>1</v>
          </cell>
          <cell r="X8280" t="str">
            <v>FLEXNET ECUADOR - MDELIVERY</v>
          </cell>
          <cell r="Y8280" t="str">
            <v>CALLE 28 DE JUNIO S/N Y GARCIA MORENO ENTRADA LLANO GRANDE</v>
          </cell>
        </row>
        <row r="8281">
          <cell r="A8281" t="str">
            <v>4717514</v>
          </cell>
          <cell r="B8281">
            <v>477916</v>
          </cell>
          <cell r="C8281" t="str">
            <v>4717514</v>
          </cell>
          <cell r="D8281" t="str">
            <v>MDELIVERY</v>
          </cell>
          <cell r="E8281" t="str">
            <v>DESPACHO</v>
          </cell>
          <cell r="F8281" t="str">
            <v>NORMAL</v>
          </cell>
          <cell r="G8281" t="str">
            <v>TF88648</v>
          </cell>
          <cell r="H8281">
            <v>44907</v>
          </cell>
          <cell r="I8281" t="str">
            <v>ENTREGADO</v>
          </cell>
          <cell r="J8281">
            <v>44908</v>
          </cell>
          <cell r="K8281" t="str">
            <v>DARWIN ARMANDO RODRIGUEZ RUIZ</v>
          </cell>
          <cell r="L8281" t="str">
            <v>TARQUI COOP JUAN MONTALVO  MZ 411 SL 39</v>
          </cell>
          <cell r="M8281" t="str">
            <v>0926645169</v>
          </cell>
          <cell r="N8281" t="str">
            <v>0984139867</v>
          </cell>
          <cell r="O8281" t="str">
            <v>0984139867</v>
          </cell>
          <cell r="P8281" t="str">
            <v>090606</v>
          </cell>
          <cell r="Q8281" t="str">
            <v>GUAYAQUIL</v>
          </cell>
          <cell r="R8281" t="str">
            <v>GUAYAS</v>
          </cell>
          <cell r="S8281" t="str">
            <v>GUAYAQUIL</v>
          </cell>
          <cell r="T8281" t="str">
            <v>ITSACOURIER</v>
          </cell>
          <cell r="U8281" t="str">
            <v>FLEXNETUIO_GYE</v>
          </cell>
          <cell r="V8281">
            <v>1</v>
          </cell>
          <cell r="W8281">
            <v>1</v>
          </cell>
          <cell r="X8281" t="str">
            <v>FLEXNET ECUADOR - MDELIVERY</v>
          </cell>
          <cell r="Y8281" t="str">
            <v>CALLE 28 DE JUNIO S/N Y GARCIA MORENO ENTRADA LLANO GRANDE</v>
          </cell>
        </row>
        <row r="8282">
          <cell r="A8282" t="str">
            <v>4491391</v>
          </cell>
          <cell r="B8282">
            <v>477875</v>
          </cell>
          <cell r="C8282" t="str">
            <v>4491391</v>
          </cell>
          <cell r="D8282" t="str">
            <v>MDELIVERY</v>
          </cell>
          <cell r="E8282" t="str">
            <v>DESPACHO</v>
          </cell>
          <cell r="F8282" t="str">
            <v>NORMAL</v>
          </cell>
          <cell r="G8282" t="str">
            <v>FT75103</v>
          </cell>
          <cell r="H8282">
            <v>44907</v>
          </cell>
          <cell r="I8282" t="str">
            <v>ENTREGADO</v>
          </cell>
          <cell r="J8282">
            <v>44908</v>
          </cell>
          <cell r="K8282" t="str">
            <v>BORJA PAZMINO JUAN CARLOS</v>
          </cell>
          <cell r="L8282" t="str">
            <v>PUENGASI CALLE LINEA FERREA  SN  Y JORGE FERNANDEZ</v>
          </cell>
          <cell r="M8282" t="str">
            <v>1717410367</v>
          </cell>
          <cell r="N8282" t="str">
            <v>0998519967</v>
          </cell>
          <cell r="O8282" t="str">
            <v>0998519967</v>
          </cell>
          <cell r="P8282" t="str">
            <v>170410</v>
          </cell>
          <cell r="Q8282" t="str">
            <v>QUITO</v>
          </cell>
          <cell r="R8282" t="str">
            <v>PICHINCHA</v>
          </cell>
          <cell r="S8282" t="str">
            <v>QUITO</v>
          </cell>
          <cell r="T8282" t="str">
            <v>FLEXTRANS UIO</v>
          </cell>
          <cell r="U8282" t="str">
            <v>FLEXNETUIO_LOCAL</v>
          </cell>
          <cell r="V8282">
            <v>1</v>
          </cell>
          <cell r="W8282">
            <v>1</v>
          </cell>
          <cell r="X8282" t="str">
            <v>FLEXNET ECUADOR - MDELIVERY</v>
          </cell>
          <cell r="Y8282" t="str">
            <v>CALLE 28 DE JUNIO S/N Y GARCIA MORENO ENTRADA LLANO GRANDE</v>
          </cell>
        </row>
        <row r="8283">
          <cell r="A8283" t="str">
            <v>4650909</v>
          </cell>
          <cell r="B8283">
            <v>477876</v>
          </cell>
          <cell r="C8283" t="str">
            <v>4650909</v>
          </cell>
          <cell r="D8283" t="str">
            <v>MDELIVERY</v>
          </cell>
          <cell r="E8283" t="str">
            <v>DESPACHO</v>
          </cell>
          <cell r="F8283" t="str">
            <v>NORMAL</v>
          </cell>
          <cell r="G8283" t="str">
            <v>TF88657</v>
          </cell>
          <cell r="H8283">
            <v>44907</v>
          </cell>
          <cell r="I8283" t="str">
            <v>ENTREGADO</v>
          </cell>
          <cell r="J8283">
            <v>44908</v>
          </cell>
          <cell r="K8283" t="str">
            <v>REYES SUAREZ JOFFRE DANIEL</v>
          </cell>
          <cell r="L8283" t="str">
            <v>TARQUI AV PRIMERA  413  Y CALLE 2DA</v>
          </cell>
          <cell r="M8283" t="str">
            <v>1305969949</v>
          </cell>
          <cell r="N8283" t="str">
            <v>0992864910</v>
          </cell>
          <cell r="O8283" t="str">
            <v>0992864910</v>
          </cell>
          <cell r="P8283" t="str">
            <v>090601</v>
          </cell>
          <cell r="Q8283" t="str">
            <v>GUAYAQUIL</v>
          </cell>
          <cell r="R8283" t="str">
            <v>GUAYAS</v>
          </cell>
          <cell r="S8283" t="str">
            <v>GUAYAQUIL</v>
          </cell>
          <cell r="T8283" t="str">
            <v>ITSACOURIER</v>
          </cell>
          <cell r="U8283" t="str">
            <v>FLEXNETUIO_GYE</v>
          </cell>
          <cell r="V8283">
            <v>1</v>
          </cell>
          <cell r="W8283">
            <v>1</v>
          </cell>
          <cell r="X8283" t="str">
            <v>FLEXNET ECUADOR - MDELIVERY</v>
          </cell>
          <cell r="Y8283" t="str">
            <v>CALLE 28 DE JUNIO S/N Y GARCIA MORENO ENTRADA LLANO GRANDE</v>
          </cell>
        </row>
        <row r="8284">
          <cell r="A8284" t="str">
            <v>4694466</v>
          </cell>
          <cell r="B8284">
            <v>477877</v>
          </cell>
          <cell r="C8284" t="str">
            <v>4694466</v>
          </cell>
          <cell r="D8284" t="str">
            <v>MDELIVERY</v>
          </cell>
          <cell r="E8284" t="str">
            <v>DESPACHO</v>
          </cell>
          <cell r="F8284" t="str">
            <v>DERIVADO PICK UP</v>
          </cell>
          <cell r="G8284" t="str">
            <v>031080004694466</v>
          </cell>
          <cell r="H8284">
            <v>44907</v>
          </cell>
          <cell r="I8284" t="str">
            <v>ENTREGADO</v>
          </cell>
          <cell r="J8284">
            <v>44910</v>
          </cell>
          <cell r="K8284" t="str">
            <v>VALLEJO CORTE SANDRA PAMELA</v>
          </cell>
          <cell r="L8284" t="str">
            <v>OFICINA TRAMACO UNICORNIO</v>
          </cell>
          <cell r="M8284" t="str">
            <v>0105380430</v>
          </cell>
          <cell r="N8284" t="str">
            <v>0987001651</v>
          </cell>
          <cell r="O8284" t="str">
            <v>0987001651</v>
          </cell>
          <cell r="P8284" t="str">
            <v>QUITO</v>
          </cell>
          <cell r="Q8284" t="str">
            <v>QUITO</v>
          </cell>
          <cell r="R8284" t="str">
            <v>PICHINCHA</v>
          </cell>
          <cell r="T8284" t="str">
            <v>TRAMACO</v>
          </cell>
          <cell r="U8284" t="str">
            <v>FLEXNETUIO_LOCAL</v>
          </cell>
          <cell r="V8284">
            <v>1</v>
          </cell>
          <cell r="W8284">
            <v>1</v>
          </cell>
          <cell r="X8284" t="str">
            <v>FLEXNET ECUADOR - MDELIVERY</v>
          </cell>
          <cell r="Y8284" t="str">
            <v>CALLE 28 DE JUNIO S/N Y GARCIA MORENO ENTRADA LLANO GRANDE</v>
          </cell>
        </row>
        <row r="8285">
          <cell r="A8285" t="str">
            <v>2022-12256</v>
          </cell>
          <cell r="B8285">
            <v>477866</v>
          </cell>
          <cell r="C8285" t="str">
            <v>2022-12256</v>
          </cell>
          <cell r="D8285" t="str">
            <v>MOVISTAR</v>
          </cell>
          <cell r="E8285" t="str">
            <v>DESPACHO</v>
          </cell>
          <cell r="F8285" t="str">
            <v>NORMAL</v>
          </cell>
          <cell r="G8285" t="str">
            <v>031080202212256</v>
          </cell>
          <cell r="H8285">
            <v>44907</v>
          </cell>
          <cell r="I8285" t="str">
            <v>ENTREGADO</v>
          </cell>
          <cell r="J8285">
            <v>44911</v>
          </cell>
          <cell r="K8285" t="str">
            <v>CAVS SAN MARINO_CARLOS FRANCO_ERIKA GOMEZ_IAN RIVERA</v>
          </cell>
          <cell r="L8285" t="str">
            <v>AV FRANCISCO DE ORELLANA SN Y AV PLAZA DANIN</v>
          </cell>
          <cell r="M8285" t="str">
            <v>0</v>
          </cell>
          <cell r="N8285" t="str">
            <v>0925614026_0918395781_0920349156</v>
          </cell>
          <cell r="O8285" t="str">
            <v/>
          </cell>
          <cell r="P8285" t="str">
            <v>GUAYAQUIL</v>
          </cell>
          <cell r="Q8285" t="str">
            <v>GUAYAQUIL</v>
          </cell>
          <cell r="R8285" t="str">
            <v>GUAYAS</v>
          </cell>
          <cell r="T8285" t="str">
            <v>TRAMACO</v>
          </cell>
          <cell r="U8285" t="str">
            <v>FLEXNETUIO_GYE</v>
          </cell>
          <cell r="V8285">
            <v>1</v>
          </cell>
          <cell r="W8285">
            <v>1</v>
          </cell>
          <cell r="X8285" t="str">
            <v>FLEXNET ECUADOR - MOVISTAR</v>
          </cell>
          <cell r="Y8285" t="str">
            <v>CALLE 28 DE JUNIO S/N Y GARCIA MORENO ENTRADA LLANO GRANDE</v>
          </cell>
        </row>
        <row r="8286">
          <cell r="A8286" t="str">
            <v>2022-12257</v>
          </cell>
          <cell r="B8286">
            <v>477867</v>
          </cell>
          <cell r="C8286" t="str">
            <v>2022-12257</v>
          </cell>
          <cell r="D8286" t="str">
            <v>MOVISTAR</v>
          </cell>
          <cell r="E8286" t="str">
            <v>DESPACHO</v>
          </cell>
          <cell r="F8286" t="str">
            <v>NORMAL</v>
          </cell>
          <cell r="G8286" t="str">
            <v>031080202212257</v>
          </cell>
          <cell r="H8286">
            <v>44907</v>
          </cell>
          <cell r="I8286" t="str">
            <v>ENTREGADO</v>
          </cell>
          <cell r="J8286">
            <v>44911</v>
          </cell>
          <cell r="K8286" t="str">
            <v>DELIVERY EXPRESS GUAYAQUIL_CARLOS FRANCO_ERIKA GOMEZ_IAN RIVERA</v>
          </cell>
          <cell r="L8286" t="str">
            <v>CC SAN MARINO SHOPPING PB LOCAL 1 NO 23 AV FRANCISCO DE ORELLANA SN Y AV PLAZA DANIN</v>
          </cell>
          <cell r="M8286" t="str">
            <v>0</v>
          </cell>
          <cell r="N8286" t="str">
            <v>925614026_0918395781_0920349156</v>
          </cell>
          <cell r="O8286" t="str">
            <v/>
          </cell>
          <cell r="P8286" t="str">
            <v>GUAYAQUIL</v>
          </cell>
          <cell r="Q8286" t="str">
            <v>GUAYAQUIL</v>
          </cell>
          <cell r="R8286" t="str">
            <v>GUAYAS</v>
          </cell>
          <cell r="T8286" t="str">
            <v>TRAMACO</v>
          </cell>
          <cell r="U8286" t="str">
            <v>FLEXNETUIO_GYE</v>
          </cell>
          <cell r="V8286">
            <v>1</v>
          </cell>
          <cell r="W8286">
            <v>1</v>
          </cell>
          <cell r="X8286" t="str">
            <v>FLEXNET ECUADOR - MOVISTAR</v>
          </cell>
          <cell r="Y8286" t="str">
            <v>CALLE 28 DE JUNIO S/N Y GARCIA MORENO ENTRADA LLANO GRANDE</v>
          </cell>
        </row>
        <row r="8287">
          <cell r="A8287" t="str">
            <v>2022-12258</v>
          </cell>
          <cell r="B8287">
            <v>477868</v>
          </cell>
          <cell r="C8287" t="str">
            <v>2022-12258</v>
          </cell>
          <cell r="D8287" t="str">
            <v>TUENTI</v>
          </cell>
          <cell r="E8287" t="str">
            <v>DESPACHO</v>
          </cell>
          <cell r="F8287" t="str">
            <v>NORMAL</v>
          </cell>
          <cell r="G8287" t="str">
            <v>IC3822</v>
          </cell>
          <cell r="H8287">
            <v>44907</v>
          </cell>
          <cell r="I8287" t="str">
            <v>ENTREGADO</v>
          </cell>
          <cell r="J8287">
            <v>44909</v>
          </cell>
          <cell r="K8287" t="str">
            <v>SALESLAND TUENTI - AZUAY_CUENCA</v>
          </cell>
          <cell r="L8287" t="str">
            <v>Calle San Blas 2.25  e/ Tomas Ordonez y Manuel Vega</v>
          </cell>
          <cell r="M8287" t="str">
            <v>1713085593</v>
          </cell>
          <cell r="N8287" t="str">
            <v>0999805380</v>
          </cell>
          <cell r="O8287" t="str">
            <v/>
          </cell>
          <cell r="P8287" t="str">
            <v>CUENCA</v>
          </cell>
          <cell r="Q8287" t="str">
            <v>CUENCA</v>
          </cell>
          <cell r="R8287" t="str">
            <v>AZUAY</v>
          </cell>
          <cell r="T8287" t="str">
            <v>ITSACOURIER</v>
          </cell>
          <cell r="U8287" t="str">
            <v>FLEXNETUIO_PROVINCIA</v>
          </cell>
          <cell r="V8287">
            <v>1</v>
          </cell>
          <cell r="W8287">
            <v>1</v>
          </cell>
          <cell r="X8287" t="str">
            <v>FLEXNET ECUADOR - MOVISTAR</v>
          </cell>
          <cell r="Y8287" t="str">
            <v>CALLE 28 DE JUNIO S/N Y GARCIA MORENO ENTRADA LLANO GRANDE</v>
          </cell>
        </row>
        <row r="8288">
          <cell r="A8288" t="str">
            <v>2022-12259</v>
          </cell>
          <cell r="B8288">
            <v>477869</v>
          </cell>
          <cell r="C8288" t="str">
            <v>2022-12259</v>
          </cell>
          <cell r="D8288" t="str">
            <v>TUENTI</v>
          </cell>
          <cell r="E8288" t="str">
            <v>DESPACHO</v>
          </cell>
          <cell r="F8288" t="str">
            <v>NORMAL</v>
          </cell>
          <cell r="G8288" t="str">
            <v>031080202212259</v>
          </cell>
          <cell r="H8288">
            <v>44907</v>
          </cell>
          <cell r="I8288" t="str">
            <v>ENTREGADO</v>
          </cell>
          <cell r="J8288">
            <v>44909</v>
          </cell>
          <cell r="K8288" t="str">
            <v>NATALY MATUTE LOJA - Tuenti_MATUTE AGUIRRE NATALY ALEJANDRINA</v>
          </cell>
          <cell r="L8288" t="str">
            <v>Sucre e/ Colon e Imbabura</v>
          </cell>
          <cell r="M8288" t="str">
            <v>0704053982001</v>
          </cell>
          <cell r="N8288" t="str">
            <v>0995745436</v>
          </cell>
          <cell r="O8288" t="str">
            <v/>
          </cell>
          <cell r="P8288" t="str">
            <v>LOJA</v>
          </cell>
          <cell r="Q8288" t="str">
            <v>LOJA</v>
          </cell>
          <cell r="R8288" t="str">
            <v>LOJA</v>
          </cell>
          <cell r="T8288" t="str">
            <v>TRAMACO</v>
          </cell>
          <cell r="U8288" t="str">
            <v>FLEXNETUIO_PROVINCIA</v>
          </cell>
          <cell r="V8288">
            <v>1</v>
          </cell>
          <cell r="W8288">
            <v>1</v>
          </cell>
          <cell r="X8288" t="str">
            <v>FLEXNET ECUADOR - MOVISTAR</v>
          </cell>
          <cell r="Y8288" t="str">
            <v>CALLE 28 DE JUNIO S/N Y GARCIA MORENO ENTRADA LLANO GRANDE</v>
          </cell>
        </row>
        <row r="8289">
          <cell r="A8289" t="str">
            <v>2022-12260</v>
          </cell>
          <cell r="B8289">
            <v>477870</v>
          </cell>
          <cell r="C8289" t="str">
            <v>2022-12260</v>
          </cell>
          <cell r="D8289" t="str">
            <v>TUENTI</v>
          </cell>
          <cell r="E8289" t="str">
            <v>DESPACHO</v>
          </cell>
          <cell r="F8289" t="str">
            <v>NORMAL</v>
          </cell>
          <cell r="G8289" t="str">
            <v>031080202212260</v>
          </cell>
          <cell r="H8289">
            <v>44907</v>
          </cell>
          <cell r="I8289" t="str">
            <v>ENTREGADO</v>
          </cell>
          <cell r="J8289">
            <v>44909</v>
          </cell>
          <cell r="K8289" t="str">
            <v>TECECAB TUENTI MANABI_BRYAN LEDESMA</v>
          </cell>
          <cell r="L8289" t="str">
            <v>MANTA BUSINESS CENTER TORRE B PISO 4 OF 404 AV 24 Y CALLE M3, BARRIO EL MURCIELAGO</v>
          </cell>
          <cell r="M8289" t="str">
            <v>1716278575</v>
          </cell>
          <cell r="N8289" t="str">
            <v>998277655</v>
          </cell>
          <cell r="P8289" t="str">
            <v>MANTA</v>
          </cell>
          <cell r="Q8289" t="str">
            <v>MANTA</v>
          </cell>
          <cell r="R8289" t="str">
            <v>MANABI</v>
          </cell>
          <cell r="T8289" t="str">
            <v>TRAMACO</v>
          </cell>
          <cell r="U8289" t="str">
            <v>FLEXNETUIO_PROVINCIA</v>
          </cell>
          <cell r="V8289">
            <v>2</v>
          </cell>
          <cell r="W8289">
            <v>1</v>
          </cell>
          <cell r="X8289" t="str">
            <v>FLEXNET ECUADOR - MOVISTAR</v>
          </cell>
          <cell r="Y8289" t="str">
            <v>CALLE 28 DE JUNIO S/N Y GARCIA MORENO ENTRADA LLANO GRANDE</v>
          </cell>
        </row>
        <row r="8290">
          <cell r="A8290" t="str">
            <v>2022-12261</v>
          </cell>
          <cell r="B8290">
            <v>477871</v>
          </cell>
          <cell r="C8290" t="str">
            <v>2022-12261</v>
          </cell>
          <cell r="D8290" t="str">
            <v>TUENTI</v>
          </cell>
          <cell r="E8290" t="str">
            <v>DESPACHO</v>
          </cell>
          <cell r="F8290" t="str">
            <v>NORMAL</v>
          </cell>
          <cell r="G8290" t="str">
            <v>031080202212261</v>
          </cell>
          <cell r="H8290">
            <v>44907</v>
          </cell>
          <cell r="I8290" t="str">
            <v>ENTREGADO</v>
          </cell>
          <cell r="J8290">
            <v>44908</v>
          </cell>
          <cell r="K8290" t="str">
            <v>MAURICIO GUERRERO TUENTI SANTO DOMINGO_EDUARDO LUIS SILVA IVARRA</v>
          </cell>
          <cell r="L8290" t="str">
            <v>CALLE GUAYAQUIL, ENTRE RIO SOLAYA Y CUICOCHA</v>
          </cell>
          <cell r="M8290" t="str">
            <v>1719571208</v>
          </cell>
          <cell r="N8290" t="str">
            <v>998999242</v>
          </cell>
          <cell r="P8290" t="str">
            <v>230101</v>
          </cell>
          <cell r="Q8290" t="str">
            <v>SANTO DOMINGO</v>
          </cell>
          <cell r="R8290" t="str">
            <v>SANTO DOMINGO DE LOS TSACHILAS</v>
          </cell>
          <cell r="S8290" t="str">
            <v>SANTO DOMINGO DE LOS COLORADOS</v>
          </cell>
          <cell r="T8290" t="str">
            <v>TRAMACO</v>
          </cell>
          <cell r="V8290">
            <v>1</v>
          </cell>
          <cell r="W8290">
            <v>1</v>
          </cell>
          <cell r="X8290" t="str">
            <v>FLEXNET ECUADOR - MOVISTAR</v>
          </cell>
          <cell r="Y8290" t="str">
            <v>CALLE 28 DE JUNIO S/N Y GARCIA MORENO ENTRADA LLANO GRANDE</v>
          </cell>
        </row>
        <row r="8291">
          <cell r="A8291" t="str">
            <v>2022-12262</v>
          </cell>
          <cell r="B8291">
            <v>477872</v>
          </cell>
          <cell r="C8291" t="str">
            <v>2022-12262</v>
          </cell>
          <cell r="D8291" t="str">
            <v>TUENTI</v>
          </cell>
          <cell r="E8291" t="str">
            <v>DESPACHO</v>
          </cell>
          <cell r="F8291" t="str">
            <v>NORMAL</v>
          </cell>
          <cell r="G8291" t="str">
            <v>031080202212262</v>
          </cell>
          <cell r="H8291">
            <v>44907</v>
          </cell>
          <cell r="I8291" t="str">
            <v>ENTREGADO</v>
          </cell>
          <cell r="J8291">
            <v>44908</v>
          </cell>
          <cell r="K8291" t="str">
            <v>NORPHONE TUENTI CARCHI 2_CARLOS JOSE CAMPOVERDE BERRU</v>
          </cell>
          <cell r="L8291" t="str">
            <v>AV. MARIANO ACOSTA 2147 Y VICTOR GOMEZ JURADO</v>
          </cell>
          <cell r="M8291" t="str">
            <v>1001472958</v>
          </cell>
          <cell r="N8291" t="str">
            <v>998027290</v>
          </cell>
          <cell r="O8291" t="str">
            <v/>
          </cell>
          <cell r="P8291" t="str">
            <v>IBARRA</v>
          </cell>
          <cell r="Q8291" t="str">
            <v>IBARRA</v>
          </cell>
          <cell r="R8291" t="str">
            <v>IMBABURA</v>
          </cell>
          <cell r="T8291" t="str">
            <v>TRAMACO</v>
          </cell>
          <cell r="U8291" t="str">
            <v>FLEXNETUIO_PROVINCIA</v>
          </cell>
          <cell r="V8291">
            <v>1</v>
          </cell>
          <cell r="W8291">
            <v>1</v>
          </cell>
          <cell r="X8291" t="str">
            <v>FLEXNET ECUADOR - MOVISTAR</v>
          </cell>
          <cell r="Y8291" t="str">
            <v>CALLE 28 DE JUNIO S/N Y GARCIA MORENO ENTRADA LLANO GRANDE</v>
          </cell>
        </row>
        <row r="8292">
          <cell r="A8292" t="str">
            <v>2022-12263</v>
          </cell>
          <cell r="B8292">
            <v>477873</v>
          </cell>
          <cell r="C8292" t="str">
            <v>2022-12263</v>
          </cell>
          <cell r="D8292" t="str">
            <v>TUENTI</v>
          </cell>
          <cell r="E8292" t="str">
            <v>DESPACHO</v>
          </cell>
          <cell r="F8292" t="str">
            <v>NORMAL</v>
          </cell>
          <cell r="G8292" t="str">
            <v>FT75366</v>
          </cell>
          <cell r="H8292">
            <v>44907</v>
          </cell>
          <cell r="I8292" t="str">
            <v>ENTREGADO</v>
          </cell>
          <cell r="J8292">
            <v>44909</v>
          </cell>
          <cell r="K8292" t="str">
            <v>NORPHONE TUENTI PICHINCHA_Gisela Aleaga</v>
          </cell>
          <cell r="L8292" t="str">
            <v>Republica del Salvador y Naciones Unidas SUYANA Torre Corporativa Piso 12</v>
          </cell>
          <cell r="M8292" t="str">
            <v>1091717898001</v>
          </cell>
          <cell r="N8292" t="str">
            <v>983337206</v>
          </cell>
          <cell r="O8292" t="str">
            <v/>
          </cell>
          <cell r="P8292" t="str">
            <v>QUITO</v>
          </cell>
          <cell r="Q8292" t="str">
            <v>QUITO</v>
          </cell>
          <cell r="R8292" t="str">
            <v>PICHINCHA</v>
          </cell>
          <cell r="T8292" t="str">
            <v>FLEXTRANS UIO</v>
          </cell>
          <cell r="U8292" t="str">
            <v>FLEXNETUIO_LOCAL</v>
          </cell>
          <cell r="V8292">
            <v>1</v>
          </cell>
          <cell r="W8292">
            <v>1</v>
          </cell>
          <cell r="X8292" t="str">
            <v>FLEXNET ECUADOR - MOVISTAR</v>
          </cell>
          <cell r="Y8292" t="str">
            <v>CALLE 28 DE JUNIO S/N Y GARCIA MORENO ENTRADA LLANO GRANDE</v>
          </cell>
        </row>
        <row r="8293">
          <cell r="A8293" t="str">
            <v>2022-12264</v>
          </cell>
          <cell r="B8293">
            <v>477874</v>
          </cell>
          <cell r="C8293" t="str">
            <v>2022-12264</v>
          </cell>
          <cell r="D8293" t="str">
            <v>TUENTI</v>
          </cell>
          <cell r="E8293" t="str">
            <v>DESPACHO</v>
          </cell>
          <cell r="F8293" t="str">
            <v>NORMAL</v>
          </cell>
          <cell r="G8293" t="str">
            <v>031080202212264</v>
          </cell>
          <cell r="H8293">
            <v>44907</v>
          </cell>
          <cell r="I8293" t="str">
            <v>ENTREGADO</v>
          </cell>
          <cell r="J8293">
            <v>44908</v>
          </cell>
          <cell r="K8293" t="str">
            <v xml:space="preserve">NORPHONE TUENTI SIERRA NORTE_LOURDES BRAVO </v>
          </cell>
          <cell r="L8293" t="str">
            <v>Av. Mariano Acosta 2147 y Victor Gomez Jurado, la Plaza Shopping Center</v>
          </cell>
          <cell r="M8293" t="str">
            <v>1091717898001</v>
          </cell>
          <cell r="N8293" t="str">
            <v>984246089</v>
          </cell>
          <cell r="O8293" t="str">
            <v/>
          </cell>
          <cell r="P8293" t="str">
            <v>IBARRA</v>
          </cell>
          <cell r="Q8293" t="str">
            <v>IBARRA</v>
          </cell>
          <cell r="R8293" t="str">
            <v>IMBABURA</v>
          </cell>
          <cell r="T8293" t="str">
            <v>TRAMACO</v>
          </cell>
          <cell r="U8293" t="str">
            <v>FLEXNETUIO_PROVINCIA</v>
          </cell>
          <cell r="V8293">
            <v>1</v>
          </cell>
          <cell r="W8293">
            <v>1</v>
          </cell>
          <cell r="X8293" t="str">
            <v>FLEXNET ECUADOR - MOVISTAR</v>
          </cell>
          <cell r="Y8293" t="str">
            <v>CALLE 28 DE JUNIO S/N Y GARCIA MORENO ENTRADA LLANO GRANDE</v>
          </cell>
        </row>
        <row r="8294">
          <cell r="A8294" t="str">
            <v>2022-12251</v>
          </cell>
          <cell r="B8294">
            <v>477861</v>
          </cell>
          <cell r="C8294" t="str">
            <v>2022-12251</v>
          </cell>
          <cell r="D8294" t="str">
            <v>MOVISTAR</v>
          </cell>
          <cell r="E8294" t="str">
            <v>DESPACHO</v>
          </cell>
          <cell r="F8294" t="str">
            <v>NORMAL</v>
          </cell>
          <cell r="G8294" t="str">
            <v>031080202212251</v>
          </cell>
          <cell r="H8294">
            <v>44907</v>
          </cell>
          <cell r="I8294" t="str">
            <v>ENTREGADO</v>
          </cell>
          <cell r="J8294">
            <v>44908</v>
          </cell>
          <cell r="K8294" t="str">
            <v>DISTEVSATT S.A. SANTA ROSA_DANNY AUGUSTO SANCHEZ ESPINOSA</v>
          </cell>
          <cell r="L8294" t="str">
            <v>ANTONIO JOSE DE SUCRE Y VEGA DAVILA  SANTA ROSA DE EL ORO SANTA ROSA EL ORO</v>
          </cell>
          <cell r="M8294" t="str">
            <v>0791776163001</v>
          </cell>
          <cell r="N8294" t="str">
            <v>958870766</v>
          </cell>
          <cell r="O8294" t="str">
            <v/>
          </cell>
          <cell r="P8294" t="str">
            <v>SANTA ROSA</v>
          </cell>
          <cell r="Q8294" t="str">
            <v>SANTA ROSA</v>
          </cell>
          <cell r="R8294" t="str">
            <v>EL ORO</v>
          </cell>
          <cell r="T8294" t="str">
            <v>TRAMACO</v>
          </cell>
          <cell r="U8294" t="str">
            <v>FLEXNETUIO_PROVINCIA</v>
          </cell>
          <cell r="V8294">
            <v>1</v>
          </cell>
          <cell r="W8294">
            <v>1</v>
          </cell>
          <cell r="X8294" t="str">
            <v>FLEXNET ECUADOR - MOVISTAR</v>
          </cell>
          <cell r="Y8294" t="str">
            <v>CALLE 28 DE JUNIO S/N Y GARCIA MORENO ENTRADA LLANO GRANDE</v>
          </cell>
        </row>
        <row r="8295">
          <cell r="A8295" t="str">
            <v>2022-12252</v>
          </cell>
          <cell r="B8295">
            <v>477862</v>
          </cell>
          <cell r="C8295" t="str">
            <v>2022-12252</v>
          </cell>
          <cell r="D8295" t="str">
            <v>MOVISTAR</v>
          </cell>
          <cell r="E8295" t="str">
            <v>DESPACHO</v>
          </cell>
          <cell r="F8295" t="str">
            <v>NORMAL</v>
          </cell>
          <cell r="G8295" t="str">
            <v>031080202212252</v>
          </cell>
          <cell r="H8295">
            <v>44907</v>
          </cell>
          <cell r="I8295" t="str">
            <v>ENTREGADO</v>
          </cell>
          <cell r="J8295">
            <v>44908</v>
          </cell>
          <cell r="K8295" t="str">
            <v>DISTEVSATT S.A. HUAQUILLAS_DANNY AUGUSTO SANCHEZ ESPINOSA</v>
          </cell>
          <cell r="L8295" t="str">
            <v>10 DE AGOSTO 111  Y  1 DE MAYO</v>
          </cell>
          <cell r="M8295" t="str">
            <v>0791776163001</v>
          </cell>
          <cell r="N8295" t="str">
            <v>0983648374 - 0958603361</v>
          </cell>
          <cell r="O8295" t="str">
            <v/>
          </cell>
          <cell r="P8295" t="str">
            <v>HUAQUILLAS</v>
          </cell>
          <cell r="Q8295" t="str">
            <v>HUAQUILLAS</v>
          </cell>
          <cell r="R8295" t="str">
            <v>EL ORO</v>
          </cell>
          <cell r="T8295" t="str">
            <v>TRAMACO</v>
          </cell>
          <cell r="U8295" t="str">
            <v>FLEXNETUIO_PROVINCIA</v>
          </cell>
          <cell r="V8295">
            <v>1</v>
          </cell>
          <cell r="W8295">
            <v>1</v>
          </cell>
          <cell r="X8295" t="str">
            <v>FLEXNET ECUADOR - MOVISTAR</v>
          </cell>
          <cell r="Y8295" t="str">
            <v>CALLE 28 DE JUNIO S/N Y GARCIA MORENO ENTRADA LLANO GRANDE</v>
          </cell>
        </row>
        <row r="8296">
          <cell r="A8296" t="str">
            <v>2022-12253</v>
          </cell>
          <cell r="B8296">
            <v>477863</v>
          </cell>
          <cell r="C8296" t="str">
            <v>2022-12253</v>
          </cell>
          <cell r="D8296" t="str">
            <v>MOVISTAR</v>
          </cell>
          <cell r="E8296" t="str">
            <v>DESPACHO</v>
          </cell>
          <cell r="F8296" t="str">
            <v>NORMAL</v>
          </cell>
          <cell r="G8296" t="str">
            <v>031080202212253</v>
          </cell>
          <cell r="H8296">
            <v>44907</v>
          </cell>
          <cell r="I8296" t="str">
            <v>ENTREGADO</v>
          </cell>
          <cell r="J8296">
            <v>44908</v>
          </cell>
          <cell r="K8296" t="str">
            <v>FANNY CECILIA DOMINGUEZ CARDENAS - PASTAZA_FANNY CECILIA DOMINGUEZ CARDENAS</v>
          </cell>
          <cell r="L8296" t="str">
            <v>CESLAO MARIN Y 27 DE FEBRERO DIAGONAL AL GRAN HOTEL COFANES LOCAL MOVISTAR</v>
          </cell>
          <cell r="M8296" t="str">
            <v>1400382360</v>
          </cell>
          <cell r="N8296" t="str">
            <v>982603696</v>
          </cell>
          <cell r="O8296" t="str">
            <v/>
          </cell>
          <cell r="P8296" t="str">
            <v>PUYO</v>
          </cell>
          <cell r="Q8296" t="str">
            <v>PUYO</v>
          </cell>
          <cell r="R8296" t="str">
            <v>PASTAZA</v>
          </cell>
          <cell r="S8296" t="str">
            <v/>
          </cell>
          <cell r="T8296" t="str">
            <v>TRAMACO</v>
          </cell>
          <cell r="U8296" t="str">
            <v>FLEXNETUIO_PROVINCIA</v>
          </cell>
          <cell r="V8296">
            <v>1</v>
          </cell>
          <cell r="W8296">
            <v>1</v>
          </cell>
          <cell r="X8296" t="str">
            <v>FLEXNET ECUADOR - MOVISTAR</v>
          </cell>
          <cell r="Y8296" t="str">
            <v>CALLE 28 DE JUNIO S/N Y GARCIA MORENO ENTRADA LLANO GRANDE</v>
          </cell>
        </row>
        <row r="8297">
          <cell r="A8297" t="str">
            <v>2022-12254</v>
          </cell>
          <cell r="B8297">
            <v>477864</v>
          </cell>
          <cell r="C8297" t="str">
            <v>2022-12254</v>
          </cell>
          <cell r="D8297" t="str">
            <v>MOVISTAR</v>
          </cell>
          <cell r="E8297" t="str">
            <v>DESPACHO</v>
          </cell>
          <cell r="F8297" t="str">
            <v>NORMAL</v>
          </cell>
          <cell r="G8297" t="str">
            <v>031080202212254</v>
          </cell>
          <cell r="H8297">
            <v>44907</v>
          </cell>
          <cell r="I8297" t="str">
            <v>ENTREGADO</v>
          </cell>
          <cell r="J8297">
            <v>44908</v>
          </cell>
          <cell r="K8297" t="str">
            <v>CELL EXPRESS LATACUNGA_XAVIER BENITEZ</v>
          </cell>
          <cell r="L8297" t="str">
            <v>AV GUAYAQUIL Y 2 DE MAYO LATACUNGA</v>
          </cell>
          <cell r="M8297" t="str">
            <v>0502401268001</v>
          </cell>
          <cell r="N8297" t="str">
            <v>999717965</v>
          </cell>
          <cell r="O8297" t="str">
            <v/>
          </cell>
          <cell r="P8297" t="str">
            <v>LATACUNGA</v>
          </cell>
          <cell r="Q8297" t="str">
            <v>LATACUNGA</v>
          </cell>
          <cell r="R8297" t="str">
            <v>COTOPAXI</v>
          </cell>
          <cell r="T8297" t="str">
            <v>TRAMACO</v>
          </cell>
          <cell r="U8297" t="str">
            <v>FLEXNETUIO_PROVINCIA</v>
          </cell>
          <cell r="V8297">
            <v>1</v>
          </cell>
          <cell r="W8297">
            <v>1</v>
          </cell>
          <cell r="X8297" t="str">
            <v>FLEXNET ECUADOR - MOVISTAR</v>
          </cell>
          <cell r="Y8297" t="str">
            <v>CALLE 28 DE JUNIO S/N Y GARCIA MORENO ENTRADA LLANO GRANDE</v>
          </cell>
        </row>
        <row r="8298">
          <cell r="A8298" t="str">
            <v>2022-12255</v>
          </cell>
          <cell r="B8298">
            <v>477865</v>
          </cell>
          <cell r="C8298" t="str">
            <v>2022-12255</v>
          </cell>
          <cell r="D8298" t="str">
            <v>MOVISTAR</v>
          </cell>
          <cell r="E8298" t="str">
            <v>DESPACHO</v>
          </cell>
          <cell r="F8298" t="str">
            <v>NORMAL</v>
          </cell>
          <cell r="G8298" t="str">
            <v>IC3825</v>
          </cell>
          <cell r="H8298">
            <v>44907</v>
          </cell>
          <cell r="I8298" t="str">
            <v>ENTREGADO</v>
          </cell>
          <cell r="J8298">
            <v>44908</v>
          </cell>
          <cell r="K8298" t="str">
            <v>OC OPTIMUSCELL_ANA LUCIA MOGROVEJO AZANZA</v>
          </cell>
          <cell r="L8298" t="str">
            <v>LUIS CORDERO 7100 Y PRESIDENTE CORDOVA ESQUINA JUNTO A LA CASA DE LA CULTURA FRENTE A LOS BOMBEROS</v>
          </cell>
          <cell r="M8298" t="str">
            <v>0190475409001</v>
          </cell>
          <cell r="N8298" t="str">
            <v>958851871</v>
          </cell>
          <cell r="O8298" t="str">
            <v/>
          </cell>
          <cell r="P8298" t="str">
            <v>CUENCA</v>
          </cell>
          <cell r="Q8298" t="str">
            <v>CUENCA</v>
          </cell>
          <cell r="R8298" t="str">
            <v>AZUAY</v>
          </cell>
          <cell r="T8298" t="str">
            <v>ITSACOURIER</v>
          </cell>
          <cell r="U8298" t="str">
            <v>FLEXNETUIO_PROVINCIA</v>
          </cell>
          <cell r="V8298">
            <v>1</v>
          </cell>
          <cell r="W8298">
            <v>1</v>
          </cell>
          <cell r="X8298" t="str">
            <v>FLEXNET ECUADOR - MOVISTAR</v>
          </cell>
          <cell r="Y8298" t="str">
            <v>CALLE 28 DE JUNIO S/N Y GARCIA MORENO ENTRADA LLANO GRANDE</v>
          </cell>
        </row>
        <row r="8299">
          <cell r="A8299" t="str">
            <v>414255883</v>
          </cell>
          <cell r="B8299">
            <v>477789</v>
          </cell>
          <cell r="C8299" t="str">
            <v>414255883</v>
          </cell>
          <cell r="D8299" t="str">
            <v>FLEXTUENTI</v>
          </cell>
          <cell r="E8299" t="str">
            <v>DESPACHO</v>
          </cell>
          <cell r="F8299" t="str">
            <v>NORMAL</v>
          </cell>
          <cell r="G8299" t="str">
            <v>FT75129</v>
          </cell>
          <cell r="H8299">
            <v>44907</v>
          </cell>
          <cell r="I8299" t="str">
            <v>ENTREGADO</v>
          </cell>
          <cell r="J8299">
            <v>44908</v>
          </cell>
          <cell r="K8299" t="str">
            <v>John Ordonez</v>
          </cell>
          <cell r="L8299" t="str">
            <v>INAQUITO  AV NACIONES UNIDAS PISO 1 OFICINA 104  AV  RIO AMAZONAS</v>
          </cell>
          <cell r="M8299" t="str">
            <v>0705653863</v>
          </cell>
          <cell r="N8299" t="str">
            <v>0984779620/0991133702</v>
          </cell>
          <cell r="O8299" t="str">
            <v/>
          </cell>
          <cell r="P8299" t="str">
            <v>QUITO</v>
          </cell>
          <cell r="Q8299" t="str">
            <v>QUITO</v>
          </cell>
          <cell r="R8299" t="str">
            <v>PICHINCHA</v>
          </cell>
          <cell r="T8299" t="str">
            <v>FLEXTRANS UIO</v>
          </cell>
          <cell r="U8299" t="str">
            <v>FLEXNETUIO_LOCAL</v>
          </cell>
          <cell r="V8299">
            <v>1</v>
          </cell>
          <cell r="W8299">
            <v>1</v>
          </cell>
          <cell r="X8299" t="str">
            <v>FLEXNET ECUADOR - FLEXTUENTI</v>
          </cell>
          <cell r="Y8299" t="str">
            <v>CALLE 28 DE JUNIO S/N Y GARCIA MORENO ENTRADA LLANO GRANDE</v>
          </cell>
        </row>
        <row r="8300">
          <cell r="A8300" t="str">
            <v>414255885</v>
          </cell>
          <cell r="B8300">
            <v>477790</v>
          </cell>
          <cell r="C8300" t="str">
            <v>414255885</v>
          </cell>
          <cell r="D8300" t="str">
            <v>FLEXTUENTI</v>
          </cell>
          <cell r="E8300" t="str">
            <v>DESPACHO</v>
          </cell>
          <cell r="F8300" t="str">
            <v>NORMAL</v>
          </cell>
          <cell r="G8300" t="str">
            <v>031080414255885</v>
          </cell>
          <cell r="H8300">
            <v>44907</v>
          </cell>
          <cell r="I8300" t="str">
            <v>ENTREGADO</v>
          </cell>
          <cell r="J8300">
            <v>44908</v>
          </cell>
          <cell r="K8300" t="str">
            <v>Kadir Talledo</v>
          </cell>
          <cell r="L8300" t="str">
            <v>SANTA RITA   CALLE  PICHINCHA  BYPASS CHONE</v>
          </cell>
          <cell r="M8300" t="str">
            <v>1314430297</v>
          </cell>
          <cell r="N8300" t="str">
            <v>0963425706/0958803760</v>
          </cell>
          <cell r="O8300" t="str">
            <v/>
          </cell>
          <cell r="P8300" t="str">
            <v>CHONE</v>
          </cell>
          <cell r="Q8300" t="str">
            <v>CHONE</v>
          </cell>
          <cell r="R8300" t="str">
            <v>MANABI</v>
          </cell>
          <cell r="T8300" t="str">
            <v>TRAMACO</v>
          </cell>
          <cell r="U8300" t="str">
            <v>FLEXNETUIO_PROVINCIA</v>
          </cell>
          <cell r="V8300">
            <v>1</v>
          </cell>
          <cell r="W8300">
            <v>1</v>
          </cell>
          <cell r="X8300" t="str">
            <v>FLEXNET ECUADOR - FLEXTUENTI</v>
          </cell>
          <cell r="Y8300" t="str">
            <v>CALLE 28 DE JUNIO S/N Y GARCIA MORENO ENTRADA LLANO GRANDE</v>
          </cell>
        </row>
        <row r="8301">
          <cell r="A8301" t="str">
            <v>414255979</v>
          </cell>
          <cell r="B8301">
            <v>477791</v>
          </cell>
          <cell r="C8301" t="str">
            <v>414255979</v>
          </cell>
          <cell r="D8301" t="str">
            <v>FLEXTUENTI</v>
          </cell>
          <cell r="E8301" t="str">
            <v>DESPACHO</v>
          </cell>
          <cell r="F8301" t="str">
            <v>NORMAL</v>
          </cell>
          <cell r="G8301" t="str">
            <v>FT75127</v>
          </cell>
          <cell r="H8301">
            <v>44907</v>
          </cell>
          <cell r="I8301" t="str">
            <v>ENTREGADO</v>
          </cell>
          <cell r="J8301">
            <v>44908</v>
          </cell>
          <cell r="K8301" t="str">
            <v>Jesus Vergara</v>
          </cell>
          <cell r="L8301" t="str">
            <v>CHILLOGALLO  CALLE CUSUBAMBA OE4 147  AV RUMICHACA A,AN</v>
          </cell>
          <cell r="M8301" t="str">
            <v>1723947113</v>
          </cell>
          <cell r="N8301" t="str">
            <v>0962916251/0963931347</v>
          </cell>
          <cell r="O8301" t="str">
            <v/>
          </cell>
          <cell r="P8301" t="str">
            <v>QUITO</v>
          </cell>
          <cell r="Q8301" t="str">
            <v>QUITO</v>
          </cell>
          <cell r="R8301" t="str">
            <v>PICHINCHA</v>
          </cell>
          <cell r="T8301" t="str">
            <v>FLEXTRANS UIO</v>
          </cell>
          <cell r="U8301" t="str">
            <v>FLEXNETUIO_LOCAL</v>
          </cell>
          <cell r="V8301">
            <v>1</v>
          </cell>
          <cell r="W8301">
            <v>1</v>
          </cell>
          <cell r="X8301" t="str">
            <v>FLEXNET ECUADOR - FLEXTUENTI</v>
          </cell>
          <cell r="Y8301" t="str">
            <v>CALLE 28 DE JUNIO S/N Y GARCIA MORENO ENTRADA LLANO GRANDE</v>
          </cell>
        </row>
        <row r="8302">
          <cell r="A8302" t="str">
            <v>414255995</v>
          </cell>
          <cell r="B8302">
            <v>477793</v>
          </cell>
          <cell r="C8302" t="str">
            <v>414255995</v>
          </cell>
          <cell r="D8302" t="str">
            <v>FLEXTUENTI</v>
          </cell>
          <cell r="E8302" t="str">
            <v>DESPACHO</v>
          </cell>
          <cell r="F8302" t="str">
            <v>NORMAL</v>
          </cell>
          <cell r="G8302" t="str">
            <v>FT75132</v>
          </cell>
          <cell r="H8302">
            <v>44907</v>
          </cell>
          <cell r="I8302" t="str">
            <v>ENTREGADO</v>
          </cell>
          <cell r="J8302">
            <v>44908</v>
          </cell>
          <cell r="K8302" t="str">
            <v>Luz Amaguana</v>
          </cell>
          <cell r="L8302" t="str">
            <v>CENTRO HISTORICO  JUNIN E 292 A ALMEIDA</v>
          </cell>
          <cell r="M8302" t="str">
            <v>1004255715</v>
          </cell>
          <cell r="N8302" t="str">
            <v>0995574556/0984374478</v>
          </cell>
          <cell r="O8302" t="str">
            <v/>
          </cell>
          <cell r="P8302" t="str">
            <v>QUITO</v>
          </cell>
          <cell r="Q8302" t="str">
            <v>QUITO</v>
          </cell>
          <cell r="R8302" t="str">
            <v>PICHINCHA</v>
          </cell>
          <cell r="T8302" t="str">
            <v>FLEXTRANS UIO</v>
          </cell>
          <cell r="U8302" t="str">
            <v>FLEXNETUIO_LOCAL</v>
          </cell>
          <cell r="V8302">
            <v>1</v>
          </cell>
          <cell r="W8302">
            <v>1</v>
          </cell>
          <cell r="X8302" t="str">
            <v>FLEXNET ECUADOR - FLEXTUENTI</v>
          </cell>
          <cell r="Y8302" t="str">
            <v>CALLE 28 DE JUNIO S/N Y GARCIA MORENO ENTRADA LLANO GRANDE</v>
          </cell>
        </row>
        <row r="8303">
          <cell r="A8303" t="str">
            <v>414324863</v>
          </cell>
          <cell r="B8303">
            <v>477794</v>
          </cell>
          <cell r="C8303" t="str">
            <v>414324863</v>
          </cell>
          <cell r="D8303" t="str">
            <v>FLEXTUENTI</v>
          </cell>
          <cell r="E8303" t="str">
            <v>DESPACHO</v>
          </cell>
          <cell r="F8303" t="str">
            <v>NORMAL</v>
          </cell>
          <cell r="G8303" t="str">
            <v>031080414324863</v>
          </cell>
          <cell r="H8303">
            <v>44907</v>
          </cell>
          <cell r="I8303" t="str">
            <v>ENTREGADO</v>
          </cell>
          <cell r="J8303">
            <v>44909</v>
          </cell>
          <cell r="K8303" t="str">
            <v>Freddy Jhonn Pinduisaca Sarcos</v>
          </cell>
          <cell r="L8303" t="str">
            <v>YARUQUIES CALLE GRAL PEDRO DUCHI  SN  CALLE  D</v>
          </cell>
          <cell r="M8303" t="str">
            <v>0927732057</v>
          </cell>
          <cell r="N8303" t="str">
            <v>0960760049/0963986095</v>
          </cell>
          <cell r="O8303" t="str">
            <v/>
          </cell>
          <cell r="P8303" t="str">
            <v>RIOBAMBA</v>
          </cell>
          <cell r="Q8303" t="str">
            <v>RIOBAMBA</v>
          </cell>
          <cell r="R8303" t="str">
            <v>CHIMBORAZO</v>
          </cell>
          <cell r="T8303" t="str">
            <v>TRAMACO</v>
          </cell>
          <cell r="U8303" t="str">
            <v>FLEXNETUIO_PROVINCIA</v>
          </cell>
          <cell r="V8303">
            <v>1</v>
          </cell>
          <cell r="W8303">
            <v>1</v>
          </cell>
          <cell r="X8303" t="str">
            <v>FLEXNET ECUADOR - FLEXTUENTI</v>
          </cell>
          <cell r="Y8303" t="str">
            <v>CALLE 28 DE JUNIO S/N Y GARCIA MORENO ENTRADA LLANO GRANDE</v>
          </cell>
        </row>
        <row r="8304">
          <cell r="A8304" t="str">
            <v>414324864</v>
          </cell>
          <cell r="B8304">
            <v>477795</v>
          </cell>
          <cell r="C8304" t="str">
            <v>414324864</v>
          </cell>
          <cell r="D8304" t="str">
            <v>FLEXTUENTI</v>
          </cell>
          <cell r="E8304" t="str">
            <v>DESPACHO</v>
          </cell>
          <cell r="F8304" t="str">
            <v>NORMAL</v>
          </cell>
          <cell r="G8304" t="str">
            <v>FT75134</v>
          </cell>
          <cell r="H8304">
            <v>44907</v>
          </cell>
          <cell r="I8304" t="str">
            <v>ENTREGADO</v>
          </cell>
          <cell r="J8304">
            <v>44908</v>
          </cell>
          <cell r="K8304" t="str">
            <v>Ivan Marcelo Vintimilla Sarmiento</v>
          </cell>
          <cell r="L8304" t="str">
            <v>LA CONCEPCION CALLE PEDRO DE ALVARADO  N102  AV CRISTOBAL VACA DE CASTRO</v>
          </cell>
          <cell r="M8304" t="str">
            <v>1714218318</v>
          </cell>
          <cell r="N8304" t="str">
            <v>0996849849/0996097168</v>
          </cell>
          <cell r="O8304" t="str">
            <v/>
          </cell>
          <cell r="P8304" t="str">
            <v>QUITO</v>
          </cell>
          <cell r="Q8304" t="str">
            <v>QUITO</v>
          </cell>
          <cell r="R8304" t="str">
            <v>PICHINCHA</v>
          </cell>
          <cell r="T8304" t="str">
            <v>FLEXTRANS UIO</v>
          </cell>
          <cell r="U8304" t="str">
            <v>FLEXNETUIO_LOCAL</v>
          </cell>
          <cell r="V8304">
            <v>1</v>
          </cell>
          <cell r="W8304">
            <v>1</v>
          </cell>
          <cell r="X8304" t="str">
            <v>FLEXNET ECUADOR - FLEXTUENTI</v>
          </cell>
          <cell r="Y8304" t="str">
            <v>CALLE 28 DE JUNIO S/N Y GARCIA MORENO ENTRADA LLANO GRANDE</v>
          </cell>
        </row>
        <row r="8305">
          <cell r="A8305" t="str">
            <v>414324907</v>
          </cell>
          <cell r="B8305">
            <v>477796</v>
          </cell>
          <cell r="C8305" t="str">
            <v>414324907</v>
          </cell>
          <cell r="D8305" t="str">
            <v>FLEXTUENTI</v>
          </cell>
          <cell r="E8305" t="str">
            <v>DESPACHO</v>
          </cell>
          <cell r="F8305" t="str">
            <v>NORMAL</v>
          </cell>
          <cell r="G8305" t="str">
            <v>FT75131</v>
          </cell>
          <cell r="H8305">
            <v>44907</v>
          </cell>
          <cell r="I8305" t="str">
            <v>ENTREGADO</v>
          </cell>
          <cell r="J8305">
            <v>44908</v>
          </cell>
          <cell r="K8305" t="str">
            <v>Jonayker Garcia</v>
          </cell>
          <cell r="L8305" t="str">
            <v>PUENGASI CALLE LINEA FERREA  SN  AV SIMON BOLIVAR</v>
          </cell>
          <cell r="M8305" t="str">
            <v>1724215932</v>
          </cell>
          <cell r="N8305" t="str">
            <v>0987457479/0999765355</v>
          </cell>
          <cell r="O8305" t="str">
            <v/>
          </cell>
          <cell r="P8305" t="str">
            <v>QUITO</v>
          </cell>
          <cell r="Q8305" t="str">
            <v>QUITO</v>
          </cell>
          <cell r="R8305" t="str">
            <v>PICHINCHA</v>
          </cell>
          <cell r="T8305" t="str">
            <v>FLEXTRANS UIO</v>
          </cell>
          <cell r="U8305" t="str">
            <v>FLEXNETUIO_LOCAL</v>
          </cell>
          <cell r="V8305">
            <v>1</v>
          </cell>
          <cell r="W8305">
            <v>1</v>
          </cell>
          <cell r="X8305" t="str">
            <v>FLEXNET ECUADOR - FLEXTUENTI</v>
          </cell>
          <cell r="Y8305" t="str">
            <v>CALLE 28 DE JUNIO S/N Y GARCIA MORENO ENTRADA LLANO GRANDE</v>
          </cell>
        </row>
        <row r="8306">
          <cell r="A8306" t="str">
            <v>414324928</v>
          </cell>
          <cell r="B8306">
            <v>477797</v>
          </cell>
          <cell r="C8306" t="str">
            <v>414324928</v>
          </cell>
          <cell r="D8306" t="str">
            <v>FLEXTUENTI</v>
          </cell>
          <cell r="E8306" t="str">
            <v>DESPACHO</v>
          </cell>
          <cell r="F8306" t="str">
            <v>NORMAL</v>
          </cell>
          <cell r="G8306" t="str">
            <v>031080414324928</v>
          </cell>
          <cell r="H8306">
            <v>44907</v>
          </cell>
          <cell r="I8306" t="str">
            <v>ENTREGADO</v>
          </cell>
          <cell r="J8306">
            <v>44908</v>
          </cell>
          <cell r="K8306" t="str">
            <v>Josselyn Lopez</v>
          </cell>
          <cell r="L8306" t="str">
            <v>BOMBOLI AV ABRAHAM CALAZACON CASA 18  SN</v>
          </cell>
          <cell r="M8306" t="str">
            <v>2350670754</v>
          </cell>
          <cell r="N8306" t="str">
            <v>0994185793/0988767348</v>
          </cell>
          <cell r="O8306" t="str">
            <v/>
          </cell>
          <cell r="P8306" t="str">
            <v>SANTO DOMINGO</v>
          </cell>
          <cell r="Q8306" t="str">
            <v>SANTO DOMINGO</v>
          </cell>
          <cell r="R8306" t="str">
            <v>SANTO DOMINGO DE LOS TSACHILAS</v>
          </cell>
          <cell r="T8306" t="str">
            <v>TRAMACO</v>
          </cell>
          <cell r="U8306" t="str">
            <v>FLEXNETUIO_PROVINCIA</v>
          </cell>
          <cell r="V8306">
            <v>1</v>
          </cell>
          <cell r="W8306">
            <v>1</v>
          </cell>
          <cell r="X8306" t="str">
            <v>FLEXNET ECUADOR - FLEXTUENTI</v>
          </cell>
          <cell r="Y8306" t="str">
            <v>CALLE 28 DE JUNIO S/N Y GARCIA MORENO ENTRADA LLANO GRANDE</v>
          </cell>
        </row>
        <row r="8307">
          <cell r="A8307" t="str">
            <v>414324974</v>
          </cell>
          <cell r="B8307">
            <v>477799</v>
          </cell>
          <cell r="C8307" t="str">
            <v>414324974</v>
          </cell>
          <cell r="D8307" t="str">
            <v>FLEXTUENTI</v>
          </cell>
          <cell r="E8307" t="str">
            <v>DESPACHO</v>
          </cell>
          <cell r="F8307" t="str">
            <v>NORMAL</v>
          </cell>
          <cell r="G8307" t="str">
            <v>TF88662</v>
          </cell>
          <cell r="H8307">
            <v>44907</v>
          </cell>
          <cell r="I8307" t="str">
            <v>ENTREGADO</v>
          </cell>
          <cell r="J8307">
            <v>44908</v>
          </cell>
          <cell r="K8307" t="str">
            <v>Catherine Barba</v>
          </cell>
          <cell r="L8307" t="str">
            <v>LETAMENDI AV JOSE  ABEL CASTILLO  1514 ENTRE CALLE GARCIA GOYENA Y CALLE BOLIVIA</v>
          </cell>
          <cell r="M8307" t="str">
            <v>0923624092</v>
          </cell>
          <cell r="N8307" t="str">
            <v>0987303227/0989174417</v>
          </cell>
          <cell r="O8307" t="str">
            <v/>
          </cell>
          <cell r="P8307" t="str">
            <v>GUAYAQUIL</v>
          </cell>
          <cell r="Q8307" t="str">
            <v>GUAYAQUIL</v>
          </cell>
          <cell r="R8307" t="str">
            <v>GUAYAS</v>
          </cell>
          <cell r="T8307" t="str">
            <v>ITSACOURIER</v>
          </cell>
          <cell r="U8307" t="str">
            <v>FLEXNETUIO_GYE</v>
          </cell>
          <cell r="V8307">
            <v>1</v>
          </cell>
          <cell r="W8307">
            <v>1</v>
          </cell>
          <cell r="X8307" t="str">
            <v>FLEXNET ECUADOR - FLEXTUENTI</v>
          </cell>
          <cell r="Y8307" t="str">
            <v>CALLE 28 DE JUNIO S/N Y GARCIA MORENO ENTRADA LLANO GRANDE</v>
          </cell>
        </row>
        <row r="8308">
          <cell r="A8308" t="str">
            <v>414324975</v>
          </cell>
          <cell r="B8308">
            <v>477800</v>
          </cell>
          <cell r="C8308" t="str">
            <v>414324975</v>
          </cell>
          <cell r="D8308" t="str">
            <v>FLEXTUENTI</v>
          </cell>
          <cell r="E8308" t="str">
            <v>DESPACHO</v>
          </cell>
          <cell r="F8308" t="str">
            <v>NORMAL</v>
          </cell>
          <cell r="G8308" t="str">
            <v>FT75130</v>
          </cell>
          <cell r="H8308">
            <v>44907</v>
          </cell>
          <cell r="I8308" t="str">
            <v>ENTREGADO</v>
          </cell>
          <cell r="J8308">
            <v>44908</v>
          </cell>
          <cell r="K8308" t="str">
            <v>Manuel Rivera Olalla</v>
          </cell>
          <cell r="L8308" t="str">
            <v>INAQUITO   MOSCU N 34 44 CHECOSLOVAQUIA</v>
          </cell>
          <cell r="M8308" t="str">
            <v>1703669802</v>
          </cell>
          <cell r="N8308" t="str">
            <v>01703669802/0999822047</v>
          </cell>
          <cell r="O8308" t="str">
            <v/>
          </cell>
          <cell r="P8308" t="str">
            <v>QUITO</v>
          </cell>
          <cell r="Q8308" t="str">
            <v>QUITO</v>
          </cell>
          <cell r="R8308" t="str">
            <v>PICHINCHA</v>
          </cell>
          <cell r="T8308" t="str">
            <v>FLEXTRANS UIO</v>
          </cell>
          <cell r="U8308" t="str">
            <v>FLEXNETUIO_LOCAL</v>
          </cell>
          <cell r="V8308">
            <v>1</v>
          </cell>
          <cell r="W8308">
            <v>1</v>
          </cell>
          <cell r="X8308" t="str">
            <v>FLEXNET ECUADOR - FLEXTUENTI</v>
          </cell>
          <cell r="Y8308" t="str">
            <v>CALLE 28 DE JUNIO S/N Y GARCIA MORENO ENTRADA LLANO GRANDE</v>
          </cell>
        </row>
        <row r="8309">
          <cell r="A8309" t="str">
            <v>414324979</v>
          </cell>
          <cell r="B8309">
            <v>477801</v>
          </cell>
          <cell r="C8309" t="str">
            <v>414324979</v>
          </cell>
          <cell r="D8309" t="str">
            <v>FLEXTUENTI</v>
          </cell>
          <cell r="E8309" t="str">
            <v>DESPACHO</v>
          </cell>
          <cell r="F8309" t="str">
            <v>NORMAL</v>
          </cell>
          <cell r="G8309" t="str">
            <v>031080414324979</v>
          </cell>
          <cell r="H8309">
            <v>44907</v>
          </cell>
          <cell r="I8309" t="str">
            <v>ENTREGADO</v>
          </cell>
          <cell r="J8309">
            <v>44908</v>
          </cell>
          <cell r="K8309" t="str">
            <v>Lucero Herrera</v>
          </cell>
          <cell r="L8309" t="str">
            <v>EL RECREO CDLA EL RECREO  MZ 10 SOLAR 3</v>
          </cell>
          <cell r="M8309" t="str">
            <v>0950684381</v>
          </cell>
          <cell r="N8309" t="str">
            <v>0967627122/0982213980</v>
          </cell>
          <cell r="O8309" t="str">
            <v/>
          </cell>
          <cell r="P8309" t="str">
            <v>DURAN</v>
          </cell>
          <cell r="Q8309" t="str">
            <v>DURAN</v>
          </cell>
          <cell r="R8309" t="str">
            <v>GUAYAS</v>
          </cell>
          <cell r="T8309" t="str">
            <v>TRAMACO</v>
          </cell>
          <cell r="U8309" t="str">
            <v>FLEXNETUIO_GYE</v>
          </cell>
          <cell r="V8309">
            <v>1</v>
          </cell>
          <cell r="W8309">
            <v>1</v>
          </cell>
          <cell r="X8309" t="str">
            <v>FLEXNET ECUADOR - FLEXTUENTI</v>
          </cell>
          <cell r="Y8309" t="str">
            <v>CALLE 28 DE JUNIO S/N Y GARCIA MORENO ENTRADA LLANO GRANDE</v>
          </cell>
        </row>
        <row r="8310">
          <cell r="A8310" t="str">
            <v>414325163</v>
          </cell>
          <cell r="B8310">
            <v>477803</v>
          </cell>
          <cell r="C8310" t="str">
            <v>414325163</v>
          </cell>
          <cell r="D8310" t="str">
            <v>FLEXTUENTI</v>
          </cell>
          <cell r="E8310" t="str">
            <v>DESPACHO</v>
          </cell>
          <cell r="F8310" t="str">
            <v>NORMAL</v>
          </cell>
          <cell r="G8310" t="str">
            <v>031080414325163</v>
          </cell>
          <cell r="H8310">
            <v>44907</v>
          </cell>
          <cell r="I8310" t="str">
            <v>ENTREGADO</v>
          </cell>
          <cell r="J8310">
            <v>44908</v>
          </cell>
          <cell r="K8310" t="str">
            <v>Olga Escobar</v>
          </cell>
          <cell r="L8310" t="str">
            <v>RIO TOACHI  CALLE PUEBLO VIEJO  SN  CALLE PUJILI</v>
          </cell>
          <cell r="M8310" t="str">
            <v>2300570484</v>
          </cell>
          <cell r="N8310" t="str">
            <v>0959444849/0979281540</v>
          </cell>
          <cell r="O8310" t="str">
            <v/>
          </cell>
          <cell r="P8310" t="str">
            <v>SANTO DOMINGO</v>
          </cell>
          <cell r="Q8310" t="str">
            <v>SANTO DOMINGO</v>
          </cell>
          <cell r="R8310" t="str">
            <v>SANTO DOMINGO DE LOS TSACHILAS</v>
          </cell>
          <cell r="T8310" t="str">
            <v>TRAMACO</v>
          </cell>
          <cell r="U8310" t="str">
            <v>FLEXNETUIO_PROVINCIA</v>
          </cell>
          <cell r="V8310">
            <v>1</v>
          </cell>
          <cell r="W8310">
            <v>1</v>
          </cell>
          <cell r="X8310" t="str">
            <v>FLEXNET ECUADOR - FLEXTUENTI</v>
          </cell>
          <cell r="Y8310" t="str">
            <v>CALLE 28 DE JUNIO S/N Y GARCIA MORENO ENTRADA LLANO GRANDE</v>
          </cell>
        </row>
        <row r="8311">
          <cell r="A8311" t="str">
            <v>414325479</v>
          </cell>
          <cell r="B8311">
            <v>477804</v>
          </cell>
          <cell r="C8311" t="str">
            <v>414325479</v>
          </cell>
          <cell r="D8311" t="str">
            <v>FLEXTUENTI</v>
          </cell>
          <cell r="E8311" t="str">
            <v>DESPACHO</v>
          </cell>
          <cell r="F8311" t="str">
            <v>NORMAL</v>
          </cell>
          <cell r="G8311" t="str">
            <v>031080414325479</v>
          </cell>
          <cell r="H8311">
            <v>44907</v>
          </cell>
          <cell r="I8311" t="str">
            <v>ENTREGADO</v>
          </cell>
          <cell r="J8311">
            <v>44908</v>
          </cell>
          <cell r="K8311" t="str">
            <v>Sara Zambrano</v>
          </cell>
          <cell r="L8311" t="str">
            <v>PASCUALES  3ER CALLEJON 39 NO MNZ 1859 VILLA 36 4TO PSJE 38 G NO</v>
          </cell>
          <cell r="M8311" t="str">
            <v>0921990115</v>
          </cell>
          <cell r="N8311" t="str">
            <v>0983573838/0969023112</v>
          </cell>
          <cell r="O8311" t="str">
            <v/>
          </cell>
          <cell r="P8311" t="str">
            <v>GUAYAQUIL</v>
          </cell>
          <cell r="Q8311" t="str">
            <v>GUAYAQUIL</v>
          </cell>
          <cell r="R8311" t="str">
            <v>GUAYAS</v>
          </cell>
          <cell r="T8311" t="str">
            <v>TRAMACO</v>
          </cell>
          <cell r="U8311" t="str">
            <v>FLEXNETUIO_GYE</v>
          </cell>
          <cell r="V8311">
            <v>1</v>
          </cell>
          <cell r="W8311">
            <v>1</v>
          </cell>
          <cell r="X8311" t="str">
            <v>FLEXNET ECUADOR - FLEXTUENTI</v>
          </cell>
          <cell r="Y8311" t="str">
            <v>CALLE 28 DE JUNIO S/N Y GARCIA MORENO ENTRADA LLANO GRANDE</v>
          </cell>
        </row>
        <row r="8312">
          <cell r="A8312" t="str">
            <v>414325564</v>
          </cell>
          <cell r="B8312">
            <v>477805</v>
          </cell>
          <cell r="C8312" t="str">
            <v>414325564</v>
          </cell>
          <cell r="D8312" t="str">
            <v>FLEXTUENTI</v>
          </cell>
          <cell r="E8312" t="str">
            <v>DESPACHO</v>
          </cell>
          <cell r="F8312" t="str">
            <v>NORMAL</v>
          </cell>
          <cell r="G8312" t="str">
            <v>FT75123</v>
          </cell>
          <cell r="H8312">
            <v>44907</v>
          </cell>
          <cell r="I8312" t="str">
            <v>ENTREGADO</v>
          </cell>
          <cell r="J8312">
            <v>44908</v>
          </cell>
          <cell r="K8312" t="str">
            <v>Alexander Munoz</v>
          </cell>
          <cell r="L8312" t="str">
            <v>CALDERON LA VICENTINA N13 212 SOLANDA</v>
          </cell>
          <cell r="M8312" t="str">
            <v>1004179790</v>
          </cell>
          <cell r="N8312" t="str">
            <v>0995737664/0979779381</v>
          </cell>
          <cell r="O8312" t="str">
            <v/>
          </cell>
          <cell r="P8312" t="str">
            <v>QUITO</v>
          </cell>
          <cell r="Q8312" t="str">
            <v>QUITO</v>
          </cell>
          <cell r="R8312" t="str">
            <v>PICHINCHA</v>
          </cell>
          <cell r="T8312" t="str">
            <v>FLEXTRANS UIO</v>
          </cell>
          <cell r="U8312" t="str">
            <v>FLEXNETUIO_LOCAL</v>
          </cell>
          <cell r="V8312">
            <v>1</v>
          </cell>
          <cell r="W8312">
            <v>1</v>
          </cell>
          <cell r="X8312" t="str">
            <v>FLEXNET ECUADOR - FLEXTUENTI</v>
          </cell>
          <cell r="Y8312" t="str">
            <v>CALLE 28 DE JUNIO S/N Y GARCIA MORENO ENTRADA LLANO GRANDE</v>
          </cell>
        </row>
        <row r="8313">
          <cell r="A8313" t="str">
            <v>414325612</v>
          </cell>
          <cell r="B8313">
            <v>477806</v>
          </cell>
          <cell r="C8313" t="str">
            <v>414325612</v>
          </cell>
          <cell r="D8313" t="str">
            <v>FLEXTUENTI</v>
          </cell>
          <cell r="E8313" t="str">
            <v>DESPACHO</v>
          </cell>
          <cell r="F8313" t="str">
            <v>NORMAL</v>
          </cell>
          <cell r="G8313" t="str">
            <v>031080414325612</v>
          </cell>
          <cell r="H8313">
            <v>44907</v>
          </cell>
          <cell r="I8313" t="str">
            <v>ENTREGADO</v>
          </cell>
          <cell r="J8313">
            <v>44908</v>
          </cell>
          <cell r="K8313" t="str">
            <v>JENNIFFER BEATRIZ CARRENO VELEZ</v>
          </cell>
          <cell r="L8313" t="str">
            <v>LA CONCORDIA  CALLE EUGENIO ESPEJO  SN  CALLE CARCHI</v>
          </cell>
          <cell r="M8313" t="str">
            <v>0804224723</v>
          </cell>
          <cell r="N8313" t="str">
            <v>0804224723/0991543129</v>
          </cell>
          <cell r="O8313" t="str">
            <v/>
          </cell>
          <cell r="P8313" t="str">
            <v>LA CONCORDIA</v>
          </cell>
          <cell r="Q8313" t="str">
            <v>LA CONCORDIA</v>
          </cell>
          <cell r="R8313" t="str">
            <v>ESMERALDAS</v>
          </cell>
          <cell r="T8313" t="str">
            <v>TRAMACO</v>
          </cell>
          <cell r="U8313" t="str">
            <v>FLEXNETUIO_PROVINCIA</v>
          </cell>
          <cell r="V8313">
            <v>1</v>
          </cell>
          <cell r="W8313">
            <v>1</v>
          </cell>
          <cell r="X8313" t="str">
            <v>FLEXNET ECUADOR - FLEXTUENTI</v>
          </cell>
          <cell r="Y8313" t="str">
            <v>CALLE 28 DE JUNIO S/N Y GARCIA MORENO ENTRADA LLANO GRANDE</v>
          </cell>
        </row>
        <row r="8314">
          <cell r="A8314" t="str">
            <v>414325664</v>
          </cell>
          <cell r="B8314">
            <v>477808</v>
          </cell>
          <cell r="C8314" t="str">
            <v>414325664</v>
          </cell>
          <cell r="D8314" t="str">
            <v>FLEXTUENTI</v>
          </cell>
          <cell r="E8314" t="str">
            <v>DESPACHO</v>
          </cell>
          <cell r="F8314" t="str">
            <v>NORMAL</v>
          </cell>
          <cell r="G8314" t="str">
            <v>FT75122</v>
          </cell>
          <cell r="H8314">
            <v>44907</v>
          </cell>
          <cell r="I8314" t="str">
            <v>ENTREGADO</v>
          </cell>
          <cell r="J8314">
            <v>44908</v>
          </cell>
          <cell r="K8314" t="str">
            <v>Michelle Daniela Larco Guiarssi</v>
          </cell>
          <cell r="L8314" t="str">
            <v>INAQUITO AV 10 DE AGOSTO N 39 155 JUAN DIGUJA</v>
          </cell>
          <cell r="M8314" t="str">
            <v>1713936852</v>
          </cell>
          <cell r="N8314" t="str">
            <v>0983932623/0998974592</v>
          </cell>
          <cell r="O8314" t="str">
            <v/>
          </cell>
          <cell r="P8314" t="str">
            <v>QUITO</v>
          </cell>
          <cell r="Q8314" t="str">
            <v>QUITO</v>
          </cell>
          <cell r="R8314" t="str">
            <v>PICHINCHA</v>
          </cell>
          <cell r="T8314" t="str">
            <v>FLEXTRANS UIO</v>
          </cell>
          <cell r="U8314" t="str">
            <v>FLEXNETUIO_LOCAL</v>
          </cell>
          <cell r="V8314">
            <v>1</v>
          </cell>
          <cell r="W8314">
            <v>1</v>
          </cell>
          <cell r="X8314" t="str">
            <v>FLEXNET ECUADOR - FLEXTUENTI</v>
          </cell>
          <cell r="Y8314" t="str">
            <v>CALLE 28 DE JUNIO S/N Y GARCIA MORENO ENTRADA LLANO GRANDE</v>
          </cell>
        </row>
        <row r="8315">
          <cell r="A8315" t="str">
            <v>414325687</v>
          </cell>
          <cell r="B8315">
            <v>477810</v>
          </cell>
          <cell r="C8315" t="str">
            <v>414325687</v>
          </cell>
          <cell r="D8315" t="str">
            <v>FLEXTUENTI</v>
          </cell>
          <cell r="E8315" t="str">
            <v>DESPACHO</v>
          </cell>
          <cell r="F8315" t="str">
            <v>NORMAL</v>
          </cell>
          <cell r="G8315" t="str">
            <v>FT75120</v>
          </cell>
          <cell r="H8315">
            <v>44907</v>
          </cell>
          <cell r="I8315" t="str">
            <v>ENTREGADO</v>
          </cell>
          <cell r="J8315">
            <v>44908</v>
          </cell>
          <cell r="K8315" t="str">
            <v>Marilyn Chiriboga</v>
          </cell>
          <cell r="L8315" t="str">
            <v>CALDERON (PI) CALLE VICENTE PAREDES CASA H10 CALLE N4G</v>
          </cell>
          <cell r="M8315" t="str">
            <v>1728175207</v>
          </cell>
          <cell r="N8315" t="str">
            <v>0968983789/0968300498</v>
          </cell>
          <cell r="O8315" t="str">
            <v/>
          </cell>
          <cell r="P8315" t="str">
            <v>QUITO</v>
          </cell>
          <cell r="Q8315" t="str">
            <v>QUITO</v>
          </cell>
          <cell r="R8315" t="str">
            <v>PICHINCHA</v>
          </cell>
          <cell r="T8315" t="str">
            <v>FLEXTRANS UIO</v>
          </cell>
          <cell r="U8315" t="str">
            <v>FLEXNETUIO_LOCAL</v>
          </cell>
          <cell r="V8315">
            <v>1</v>
          </cell>
          <cell r="W8315">
            <v>1</v>
          </cell>
          <cell r="X8315" t="str">
            <v>FLEXNET ECUADOR - FLEXTUENTI</v>
          </cell>
          <cell r="Y8315" t="str">
            <v>CALLE 28 DE JUNIO S/N Y GARCIA MORENO ENTRADA LLANO GRANDE</v>
          </cell>
        </row>
        <row r="8316">
          <cell r="A8316" t="str">
            <v>414325695</v>
          </cell>
          <cell r="B8316">
            <v>477811</v>
          </cell>
          <cell r="C8316" t="str">
            <v>414325695</v>
          </cell>
          <cell r="D8316" t="str">
            <v>FLEXTUENTI</v>
          </cell>
          <cell r="E8316" t="str">
            <v>DESPACHO</v>
          </cell>
          <cell r="F8316" t="str">
            <v>NORMAL</v>
          </cell>
          <cell r="G8316" t="str">
            <v>TF88663</v>
          </cell>
          <cell r="H8316">
            <v>44907</v>
          </cell>
          <cell r="I8316" t="str">
            <v>ENTREGADO</v>
          </cell>
          <cell r="J8316">
            <v>44910</v>
          </cell>
          <cell r="K8316" t="str">
            <v>Efren Roberto Preciado Cheme</v>
          </cell>
          <cell r="L8316" t="str">
            <v>AYACUCHO (GY)  CALLE GRAL CALICUCHIMA N208 AV CHILE</v>
          </cell>
          <cell r="M8316" t="str">
            <v>0911053981</v>
          </cell>
          <cell r="N8316" t="str">
            <v>0991234440/0991234440</v>
          </cell>
          <cell r="O8316" t="str">
            <v/>
          </cell>
          <cell r="P8316" t="str">
            <v>GUAYAQUIL</v>
          </cell>
          <cell r="Q8316" t="str">
            <v>GUAYAQUIL</v>
          </cell>
          <cell r="R8316" t="str">
            <v>GUAYAS</v>
          </cell>
          <cell r="T8316" t="str">
            <v>ITSACOURIER</v>
          </cell>
          <cell r="U8316" t="str">
            <v>FLEXNETUIO_GYE</v>
          </cell>
          <cell r="V8316">
            <v>1</v>
          </cell>
          <cell r="W8316">
            <v>1</v>
          </cell>
          <cell r="X8316" t="str">
            <v>FLEXNET ECUADOR - FLEXTUENTI</v>
          </cell>
          <cell r="Y8316" t="str">
            <v>CALLE 28 DE JUNIO S/N Y GARCIA MORENO ENTRADA LLANO GRANDE</v>
          </cell>
        </row>
        <row r="8317">
          <cell r="A8317" t="str">
            <v>414325777</v>
          </cell>
          <cell r="B8317">
            <v>477812</v>
          </cell>
          <cell r="C8317" t="str">
            <v>414325777</v>
          </cell>
          <cell r="D8317" t="str">
            <v>FLEXTUENTI</v>
          </cell>
          <cell r="E8317" t="str">
            <v>DESPACHO</v>
          </cell>
          <cell r="F8317" t="str">
            <v>NORMAL</v>
          </cell>
          <cell r="G8317" t="str">
            <v>FT75116</v>
          </cell>
          <cell r="H8317">
            <v>44907</v>
          </cell>
          <cell r="I8317" t="str">
            <v>ENTREGADO</v>
          </cell>
          <cell r="J8317">
            <v>44908</v>
          </cell>
          <cell r="K8317" t="str">
            <v>KLEBER EFRAIN ALMACHI PALLASCO</v>
          </cell>
          <cell r="L8317" t="str">
            <v>QUITUMBE  AYAPAMBA OE 15 20 LLACAO</v>
          </cell>
          <cell r="M8317" t="str">
            <v>1723462469</v>
          </cell>
          <cell r="N8317" t="str">
            <v>0963348928/0963348928</v>
          </cell>
          <cell r="O8317" t="str">
            <v/>
          </cell>
          <cell r="P8317" t="str">
            <v>QUITO</v>
          </cell>
          <cell r="Q8317" t="str">
            <v>QUITO</v>
          </cell>
          <cell r="R8317" t="str">
            <v>PICHINCHA</v>
          </cell>
          <cell r="T8317" t="str">
            <v>FLEXTRANS UIO</v>
          </cell>
          <cell r="U8317" t="str">
            <v>FLEXNETUIO_LOCAL</v>
          </cell>
          <cell r="V8317">
            <v>1</v>
          </cell>
          <cell r="W8317">
            <v>1</v>
          </cell>
          <cell r="X8317" t="str">
            <v>FLEXNET ECUADOR - FLEXTUENTI</v>
          </cell>
          <cell r="Y8317" t="str">
            <v>CALLE 28 DE JUNIO S/N Y GARCIA MORENO ENTRADA LLANO GRANDE</v>
          </cell>
        </row>
        <row r="8318">
          <cell r="A8318" t="str">
            <v>414325839</v>
          </cell>
          <cell r="B8318">
            <v>477813</v>
          </cell>
          <cell r="C8318" t="str">
            <v>414325839</v>
          </cell>
          <cell r="D8318" t="str">
            <v>FLEXTUENTI</v>
          </cell>
          <cell r="E8318" t="str">
            <v>DESPACHO</v>
          </cell>
          <cell r="F8318" t="str">
            <v>NORMAL</v>
          </cell>
          <cell r="G8318" t="str">
            <v>031080414325839</v>
          </cell>
          <cell r="H8318">
            <v>44907</v>
          </cell>
          <cell r="I8318" t="str">
            <v>ENTREGADO</v>
          </cell>
          <cell r="J8318">
            <v>44909</v>
          </cell>
          <cell r="K8318" t="str">
            <v>Alexandra Toro</v>
          </cell>
          <cell r="L8318" t="str">
            <v>RIO VERDE  DOLORES VEINTIMILLA DE GALINDO SN ABELARDO MONCAYO</v>
          </cell>
          <cell r="M8318" t="str">
            <v>1719076448</v>
          </cell>
          <cell r="N8318" t="str">
            <v>0996643103/0983275603</v>
          </cell>
          <cell r="O8318" t="str">
            <v/>
          </cell>
          <cell r="P8318" t="str">
            <v>SANTO DOMINGO</v>
          </cell>
          <cell r="Q8318" t="str">
            <v>SANTO DOMINGO</v>
          </cell>
          <cell r="R8318" t="str">
            <v>SANTO DOMINGO DE LOS TSACHILAS</v>
          </cell>
          <cell r="T8318" t="str">
            <v>TRAMACO</v>
          </cell>
          <cell r="U8318" t="str">
            <v>FLEXNETUIO_PROVINCIA</v>
          </cell>
          <cell r="V8318">
            <v>1</v>
          </cell>
          <cell r="W8318">
            <v>1</v>
          </cell>
          <cell r="X8318" t="str">
            <v>FLEXNET ECUADOR - FLEXTUENTI</v>
          </cell>
          <cell r="Y8318" t="str">
            <v>CALLE 28 DE JUNIO S/N Y GARCIA MORENO ENTRADA LLANO GRANDE</v>
          </cell>
        </row>
        <row r="8319">
          <cell r="A8319" t="str">
            <v>414325847</v>
          </cell>
          <cell r="B8319">
            <v>477814</v>
          </cell>
          <cell r="C8319" t="str">
            <v>414325847</v>
          </cell>
          <cell r="D8319" t="str">
            <v>FLEXTUENTI</v>
          </cell>
          <cell r="E8319" t="str">
            <v>DESPACHO</v>
          </cell>
          <cell r="F8319" t="str">
            <v>NORMAL</v>
          </cell>
          <cell r="G8319" t="str">
            <v>FT75119</v>
          </cell>
          <cell r="H8319">
            <v>44907</v>
          </cell>
          <cell r="I8319" t="str">
            <v>ENTREGADO</v>
          </cell>
          <cell r="J8319">
            <v>44908</v>
          </cell>
          <cell r="K8319" t="str">
            <v>Angelica Onofa</v>
          </cell>
          <cell r="L8319" t="str">
            <v>AMAGUANA  AV HUANCAVILCA SN DUCHICELA</v>
          </cell>
          <cell r="M8319" t="str">
            <v>1715893192</v>
          </cell>
          <cell r="N8319" t="str">
            <v>0995687601/0992794798</v>
          </cell>
          <cell r="O8319" t="str">
            <v/>
          </cell>
          <cell r="P8319" t="str">
            <v>QUITO</v>
          </cell>
          <cell r="Q8319" t="str">
            <v>QUITO</v>
          </cell>
          <cell r="R8319" t="str">
            <v>PICHINCHA</v>
          </cell>
          <cell r="T8319" t="str">
            <v>FLEXTRANS UIO</v>
          </cell>
          <cell r="U8319" t="str">
            <v>FLEXNETUIO_LOCAL</v>
          </cell>
          <cell r="V8319">
            <v>1</v>
          </cell>
          <cell r="W8319">
            <v>1</v>
          </cell>
          <cell r="X8319" t="str">
            <v>FLEXNET ECUADOR - FLEXTUENTI</v>
          </cell>
          <cell r="Y8319" t="str">
            <v>CALLE 28 DE JUNIO S/N Y GARCIA MORENO ENTRADA LLANO GRANDE</v>
          </cell>
        </row>
        <row r="8320">
          <cell r="A8320" t="str">
            <v>414325849</v>
          </cell>
          <cell r="B8320">
            <v>477815</v>
          </cell>
          <cell r="C8320" t="str">
            <v>414325849</v>
          </cell>
          <cell r="D8320" t="str">
            <v>FLEXTUENTI</v>
          </cell>
          <cell r="E8320" t="str">
            <v>DESPACHO</v>
          </cell>
          <cell r="F8320" t="str">
            <v>NORMAL</v>
          </cell>
          <cell r="G8320" t="str">
            <v>FT75118</v>
          </cell>
          <cell r="H8320">
            <v>44907</v>
          </cell>
          <cell r="I8320" t="str">
            <v>ENTREGADO</v>
          </cell>
          <cell r="J8320">
            <v>44909</v>
          </cell>
          <cell r="K8320" t="str">
            <v>Luis Miguel Quishpe aman</v>
          </cell>
          <cell r="L8320" t="str">
            <v>KENNEDY  AV DE  LOS PINOS SN MANUEL CABEZA DE VACA</v>
          </cell>
          <cell r="M8320" t="str">
            <v>1803885241</v>
          </cell>
          <cell r="N8320" t="str">
            <v>0981859720/0987372138</v>
          </cell>
          <cell r="O8320" t="str">
            <v/>
          </cell>
          <cell r="P8320" t="str">
            <v>QUITO</v>
          </cell>
          <cell r="Q8320" t="str">
            <v>QUITO</v>
          </cell>
          <cell r="R8320" t="str">
            <v>PICHINCHA</v>
          </cell>
          <cell r="T8320" t="str">
            <v>FLEXTRANS UIO</v>
          </cell>
          <cell r="U8320" t="str">
            <v>FLEXNETUIO_LOCAL</v>
          </cell>
          <cell r="V8320">
            <v>1</v>
          </cell>
          <cell r="W8320">
            <v>1</v>
          </cell>
          <cell r="X8320" t="str">
            <v>FLEXNET ECUADOR - FLEXTUENTI</v>
          </cell>
          <cell r="Y8320" t="str">
            <v>CALLE 28 DE JUNIO S/N Y GARCIA MORENO ENTRADA LLANO GRANDE</v>
          </cell>
        </row>
        <row r="8321">
          <cell r="A8321" t="str">
            <v>414325968</v>
          </cell>
          <cell r="B8321">
            <v>477816</v>
          </cell>
          <cell r="C8321" t="str">
            <v>414325968</v>
          </cell>
          <cell r="D8321" t="str">
            <v>FLEXTUENTI</v>
          </cell>
          <cell r="E8321" t="str">
            <v>DESPACHO</v>
          </cell>
          <cell r="F8321" t="str">
            <v>NORMAL</v>
          </cell>
          <cell r="G8321" t="str">
            <v>031080414325968</v>
          </cell>
          <cell r="H8321">
            <v>44907</v>
          </cell>
          <cell r="I8321" t="str">
            <v>ENTREGADO</v>
          </cell>
          <cell r="J8321">
            <v>44908</v>
          </cell>
          <cell r="K8321" t="str">
            <v>Krizia Smolij</v>
          </cell>
          <cell r="L8321" t="str">
            <v>SALINAS  CALLE  BRASIL  MNZ B SOLAR 3 AVE 45</v>
          </cell>
          <cell r="M8321" t="str">
            <v>0914301551</v>
          </cell>
          <cell r="N8321" t="str">
            <v>0997501841/0999424214</v>
          </cell>
          <cell r="O8321" t="str">
            <v/>
          </cell>
          <cell r="P8321" t="str">
            <v>SALINAS</v>
          </cell>
          <cell r="Q8321" t="str">
            <v>SALINAS</v>
          </cell>
          <cell r="R8321" t="str">
            <v>SANTA ELENA</v>
          </cell>
          <cell r="T8321" t="str">
            <v>TRAMACO</v>
          </cell>
          <cell r="U8321" t="str">
            <v>FLEXNETUIO_PROVINCIA</v>
          </cell>
          <cell r="V8321">
            <v>1</v>
          </cell>
          <cell r="W8321">
            <v>1</v>
          </cell>
          <cell r="X8321" t="str">
            <v>FLEXNET ECUADOR - FLEXTUENTI</v>
          </cell>
          <cell r="Y8321" t="str">
            <v>CALLE 28 DE JUNIO S/N Y GARCIA MORENO ENTRADA LLANO GRANDE</v>
          </cell>
        </row>
        <row r="8322">
          <cell r="A8322" t="str">
            <v>414335306</v>
          </cell>
          <cell r="B8322">
            <v>477817</v>
          </cell>
          <cell r="C8322" t="str">
            <v>414335306</v>
          </cell>
          <cell r="D8322" t="str">
            <v>FLEXTUENTI</v>
          </cell>
          <cell r="E8322" t="str">
            <v>DESPACHO</v>
          </cell>
          <cell r="F8322" t="str">
            <v>NORMAL</v>
          </cell>
          <cell r="G8322" t="str">
            <v>031080414335306</v>
          </cell>
          <cell r="H8322">
            <v>44907</v>
          </cell>
          <cell r="I8322" t="str">
            <v>ENTREGADO</v>
          </cell>
          <cell r="J8322">
            <v>44910</v>
          </cell>
          <cell r="K8322" t="str">
            <v>Lady Piza</v>
          </cell>
          <cell r="L8322" t="str">
            <v>PASCUALES   COOPERATIVA  ASAAD BUCARAN  MZ 218  SOLAR 7  QUINTO PASAJE 38D O CALLE BELEN</v>
          </cell>
          <cell r="M8322" t="str">
            <v>0954137139</v>
          </cell>
          <cell r="N8322" t="str">
            <v>0968592731/0984372985</v>
          </cell>
          <cell r="O8322" t="str">
            <v/>
          </cell>
          <cell r="P8322" t="str">
            <v>GUAYAQUIL</v>
          </cell>
          <cell r="Q8322" t="str">
            <v>GUAYAQUIL</v>
          </cell>
          <cell r="R8322" t="str">
            <v>GUAYAS</v>
          </cell>
          <cell r="T8322" t="str">
            <v>TRAMACO</v>
          </cell>
          <cell r="U8322" t="str">
            <v>FLEXNETUIO_GYE</v>
          </cell>
          <cell r="V8322">
            <v>1</v>
          </cell>
          <cell r="W8322">
            <v>1</v>
          </cell>
          <cell r="X8322" t="str">
            <v>FLEXNET ECUADOR - FLEXTUENTI</v>
          </cell>
          <cell r="Y8322" t="str">
            <v>CALLE 28 DE JUNIO S/N Y GARCIA MORENO ENTRADA LLANO GRANDE</v>
          </cell>
        </row>
        <row r="8323">
          <cell r="A8323" t="str">
            <v>414358407</v>
          </cell>
          <cell r="B8323">
            <v>477818</v>
          </cell>
          <cell r="C8323" t="str">
            <v>414358407</v>
          </cell>
          <cell r="D8323" t="str">
            <v>FLEXTUENTI</v>
          </cell>
          <cell r="E8323" t="str">
            <v>DESPACHO</v>
          </cell>
          <cell r="F8323" t="str">
            <v>NORMAL</v>
          </cell>
          <cell r="G8323" t="str">
            <v>FT75117</v>
          </cell>
          <cell r="H8323">
            <v>44907</v>
          </cell>
          <cell r="I8323" t="str">
            <v>ENTREGADO</v>
          </cell>
          <cell r="J8323">
            <v>44908</v>
          </cell>
          <cell r="K8323" t="str">
            <v>Maria Jose Estrella</v>
          </cell>
          <cell r="L8323" t="str">
            <v>BELISARIO QUEVEDO CALLE IQUIQUE  SN  CALLE YAGUACHI</v>
          </cell>
          <cell r="M8323" t="str">
            <v>0550568927</v>
          </cell>
          <cell r="N8323" t="str">
            <v>0995314157/0987265649</v>
          </cell>
          <cell r="O8323" t="str">
            <v/>
          </cell>
          <cell r="P8323" t="str">
            <v>QUITO</v>
          </cell>
          <cell r="Q8323" t="str">
            <v>QUITO</v>
          </cell>
          <cell r="R8323" t="str">
            <v>PICHINCHA</v>
          </cell>
          <cell r="T8323" t="str">
            <v>FLEXTRANS UIO</v>
          </cell>
          <cell r="U8323" t="str">
            <v>FLEXNETUIO_LOCAL</v>
          </cell>
          <cell r="V8323">
            <v>1</v>
          </cell>
          <cell r="W8323">
            <v>1</v>
          </cell>
          <cell r="X8323" t="str">
            <v>FLEXNET ECUADOR - FLEXTUENTI</v>
          </cell>
          <cell r="Y8323" t="str">
            <v>CALLE 28 DE JUNIO S/N Y GARCIA MORENO ENTRADA LLANO GRANDE</v>
          </cell>
        </row>
        <row r="8324">
          <cell r="A8324" t="str">
            <v>414358411</v>
          </cell>
          <cell r="B8324">
            <v>477819</v>
          </cell>
          <cell r="C8324" t="str">
            <v>414358411</v>
          </cell>
          <cell r="D8324" t="str">
            <v>FLEXTUENTI</v>
          </cell>
          <cell r="E8324" t="str">
            <v>DESPACHO</v>
          </cell>
          <cell r="F8324" t="str">
            <v>NORMAL</v>
          </cell>
          <cell r="G8324" t="str">
            <v>TF88664</v>
          </cell>
          <cell r="H8324">
            <v>44907</v>
          </cell>
          <cell r="I8324" t="str">
            <v>ENTREGADO</v>
          </cell>
          <cell r="J8324">
            <v>44908</v>
          </cell>
          <cell r="K8324" t="str">
            <v>Darwin Jara</v>
          </cell>
          <cell r="L8324" t="str">
            <v>TARQUI  AV JUAN TANCA MARENGO SN AV 26 NO</v>
          </cell>
          <cell r="M8324" t="str">
            <v>0922323787</v>
          </cell>
          <cell r="N8324" t="str">
            <v>0980117314/0993804103</v>
          </cell>
          <cell r="O8324" t="str">
            <v/>
          </cell>
          <cell r="P8324" t="str">
            <v>GUAYAQUIL</v>
          </cell>
          <cell r="Q8324" t="str">
            <v>GUAYAQUIL</v>
          </cell>
          <cell r="R8324" t="str">
            <v>GUAYAS</v>
          </cell>
          <cell r="T8324" t="str">
            <v>ITSACOURIER</v>
          </cell>
          <cell r="U8324" t="str">
            <v>FLEXNETUIO_GYE</v>
          </cell>
          <cell r="V8324">
            <v>1</v>
          </cell>
          <cell r="W8324">
            <v>1</v>
          </cell>
          <cell r="X8324" t="str">
            <v>FLEXNET ECUADOR - FLEXTUENTI</v>
          </cell>
          <cell r="Y8324" t="str">
            <v>CALLE 28 DE JUNIO S/N Y GARCIA MORENO ENTRADA LLANO GRANDE</v>
          </cell>
        </row>
        <row r="8325">
          <cell r="A8325" t="str">
            <v>414358454</v>
          </cell>
          <cell r="B8325">
            <v>477821</v>
          </cell>
          <cell r="C8325" t="str">
            <v>414358454</v>
          </cell>
          <cell r="D8325" t="str">
            <v>FLEXTUENTI</v>
          </cell>
          <cell r="E8325" t="str">
            <v>DESPACHO</v>
          </cell>
          <cell r="F8325" t="str">
            <v>NORMAL</v>
          </cell>
          <cell r="G8325" t="str">
            <v>031080414358454</v>
          </cell>
          <cell r="H8325">
            <v>44907</v>
          </cell>
          <cell r="I8325" t="str">
            <v>ENTREGADO</v>
          </cell>
          <cell r="J8325">
            <v>44908</v>
          </cell>
          <cell r="K8325" t="str">
            <v>Mishel Urbano</v>
          </cell>
          <cell r="L8325" t="str">
            <v>GUANUJO  GUARANDA  SN ISLA SANTA CRUZ</v>
          </cell>
          <cell r="M8325" t="str">
            <v>1725127565</v>
          </cell>
          <cell r="N8325" t="str">
            <v>0987903446/0991652304</v>
          </cell>
          <cell r="O8325" t="str">
            <v/>
          </cell>
          <cell r="P8325" t="str">
            <v>GUARANDA</v>
          </cell>
          <cell r="Q8325" t="str">
            <v>GUARANDA</v>
          </cell>
          <cell r="R8325" t="str">
            <v>BOLIVAR</v>
          </cell>
          <cell r="T8325" t="str">
            <v>TRAMACO</v>
          </cell>
          <cell r="U8325" t="str">
            <v>FLEXNETUIO_PROVINCIA</v>
          </cell>
          <cell r="V8325">
            <v>1</v>
          </cell>
          <cell r="W8325">
            <v>1</v>
          </cell>
          <cell r="X8325" t="str">
            <v>FLEXNET ECUADOR - FLEXTUENTI</v>
          </cell>
          <cell r="Y8325" t="str">
            <v>CALLE 28 DE JUNIO S/N Y GARCIA MORENO ENTRADA LLANO GRANDE</v>
          </cell>
        </row>
        <row r="8326">
          <cell r="A8326" t="str">
            <v>WS414255982</v>
          </cell>
          <cell r="B8326">
            <v>477822</v>
          </cell>
          <cell r="C8326" t="str">
            <v>WS414255982</v>
          </cell>
          <cell r="D8326" t="str">
            <v>FLEXTUENTI</v>
          </cell>
          <cell r="E8326" t="str">
            <v>DESPACHO</v>
          </cell>
          <cell r="F8326" t="str">
            <v>NORMAL</v>
          </cell>
          <cell r="G8326" t="str">
            <v>031080414255982</v>
          </cell>
          <cell r="H8326">
            <v>44907</v>
          </cell>
          <cell r="I8326" t="str">
            <v>ENTREGADO</v>
          </cell>
          <cell r="J8326">
            <v>44908</v>
          </cell>
          <cell r="K8326" t="str">
            <v>VERONICA AREVALO</v>
          </cell>
          <cell r="L8326" t="str">
            <v>LIZARZABURU  CARABOBO SN FEBRES CORDERO</v>
          </cell>
          <cell r="M8326" t="str">
            <v>0603348384</v>
          </cell>
          <cell r="N8326" t="str">
            <v>0987623341/0987623341</v>
          </cell>
          <cell r="O8326" t="str">
            <v/>
          </cell>
          <cell r="P8326" t="str">
            <v>RIOBAMBA</v>
          </cell>
          <cell r="Q8326" t="str">
            <v>RIOBAMBA</v>
          </cell>
          <cell r="R8326" t="str">
            <v>CHIMBORAZO</v>
          </cell>
          <cell r="T8326" t="str">
            <v>TRAMACO</v>
          </cell>
          <cell r="U8326" t="str">
            <v>FLEXNETUIO_PROVINCIA</v>
          </cell>
          <cell r="V8326">
            <v>1</v>
          </cell>
          <cell r="W8326">
            <v>1</v>
          </cell>
          <cell r="X8326" t="str">
            <v>FLEXNET ECUADOR - FLEXTUENTI</v>
          </cell>
          <cell r="Y8326" t="str">
            <v>CALLE 28 DE JUNIO S/N Y GARCIA MORENO ENTRADA LLANO GRANDE</v>
          </cell>
        </row>
        <row r="8327">
          <cell r="A8327" t="str">
            <v>WS414358460</v>
          </cell>
          <cell r="B8327">
            <v>477823</v>
          </cell>
          <cell r="C8327" t="str">
            <v>WS414358460</v>
          </cell>
          <cell r="D8327" t="str">
            <v>FLEXTUENTI</v>
          </cell>
          <cell r="E8327" t="str">
            <v>DESPACHO</v>
          </cell>
          <cell r="F8327" t="str">
            <v>NORMAL</v>
          </cell>
          <cell r="G8327" t="str">
            <v>FT75115</v>
          </cell>
          <cell r="H8327">
            <v>44907</v>
          </cell>
          <cell r="I8327" t="str">
            <v>ENTREGADO</v>
          </cell>
          <cell r="J8327">
            <v>44908</v>
          </cell>
          <cell r="K8327" t="str">
            <v>Christian Cadena</v>
          </cell>
          <cell r="L8327" t="str">
            <v>COTOCOLLAO AV BERNARDO DE LEGARDA OE7 246 PEDRO DE ALVARADO</v>
          </cell>
          <cell r="M8327" t="str">
            <v>1716340334</v>
          </cell>
          <cell r="N8327" t="str">
            <v>0961111716/0961111716</v>
          </cell>
          <cell r="O8327" t="str">
            <v/>
          </cell>
          <cell r="P8327" t="str">
            <v>QUITO</v>
          </cell>
          <cell r="Q8327" t="str">
            <v>QUITO</v>
          </cell>
          <cell r="R8327" t="str">
            <v>PICHINCHA</v>
          </cell>
          <cell r="T8327" t="str">
            <v>FLEXTRANS UIO</v>
          </cell>
          <cell r="U8327" t="str">
            <v>FLEXNETUIO_LOCAL</v>
          </cell>
          <cell r="V8327">
            <v>1</v>
          </cell>
          <cell r="W8327">
            <v>1</v>
          </cell>
          <cell r="X8327" t="str">
            <v>FLEXNET ECUADOR - FLEXTUENTI</v>
          </cell>
          <cell r="Y8327" t="str">
            <v>CALLE 28 DE JUNIO S/N Y GARCIA MORENO ENTRADA LLANO GRANDE</v>
          </cell>
        </row>
        <row r="8328">
          <cell r="A8328" t="str">
            <v>414255846</v>
          </cell>
          <cell r="B8328">
            <v>477783</v>
          </cell>
          <cell r="C8328" t="str">
            <v>414255846</v>
          </cell>
          <cell r="D8328" t="str">
            <v>FLEXTUENTI</v>
          </cell>
          <cell r="E8328" t="str">
            <v>DESPACHO</v>
          </cell>
          <cell r="F8328" t="str">
            <v>NORMAL</v>
          </cell>
          <cell r="G8328" t="str">
            <v>FT75133</v>
          </cell>
          <cell r="H8328">
            <v>44907</v>
          </cell>
          <cell r="I8328" t="str">
            <v>ENTREGADO</v>
          </cell>
          <cell r="J8328">
            <v>44909</v>
          </cell>
          <cell r="K8328" t="str">
            <v>JESSICA CANDO</v>
          </cell>
          <cell r="L8328" t="str">
            <v>SOLANDA CALLE S17A OE3 20  CALLE PEDRO VASQUEZ</v>
          </cell>
          <cell r="M8328" t="str">
            <v>1722245840</v>
          </cell>
          <cell r="N8328" t="str">
            <v>0958811171/0982588898</v>
          </cell>
          <cell r="O8328" t="str">
            <v/>
          </cell>
          <cell r="P8328" t="str">
            <v>QUITO</v>
          </cell>
          <cell r="Q8328" t="str">
            <v>QUITO</v>
          </cell>
          <cell r="R8328" t="str">
            <v>PICHINCHA</v>
          </cell>
          <cell r="T8328" t="str">
            <v>FLEXTRANS UIO</v>
          </cell>
          <cell r="U8328" t="str">
            <v>FLEXNETUIO_LOCAL</v>
          </cell>
          <cell r="V8328">
            <v>1</v>
          </cell>
          <cell r="W8328">
            <v>1</v>
          </cell>
          <cell r="X8328" t="str">
            <v>FLEXNET ECUADOR - FLEXTUENTI</v>
          </cell>
          <cell r="Y8328" t="str">
            <v>CALLE 28 DE JUNIO S/N Y GARCIA MORENO ENTRADA LLANO GRANDE</v>
          </cell>
        </row>
        <row r="8329">
          <cell r="A8329" t="str">
            <v>414255850</v>
          </cell>
          <cell r="B8329">
            <v>477784</v>
          </cell>
          <cell r="C8329" t="str">
            <v>414255850</v>
          </cell>
          <cell r="D8329" t="str">
            <v>FLEXTUENTI</v>
          </cell>
          <cell r="E8329" t="str">
            <v>DESPACHO</v>
          </cell>
          <cell r="F8329" t="str">
            <v>NORMAL</v>
          </cell>
          <cell r="G8329" t="str">
            <v>FT75128</v>
          </cell>
          <cell r="H8329">
            <v>44907</v>
          </cell>
          <cell r="I8329" t="str">
            <v>ENTREGADO</v>
          </cell>
          <cell r="J8329">
            <v>44908</v>
          </cell>
          <cell r="K8329" t="str">
            <v>Celso Arturo Espinosa Romero</v>
          </cell>
          <cell r="L8329" t="str">
            <v>RUMIPAMBA CALLE HERNANDEZ DE GIRON N35 33 MANUELA SAENZ</v>
          </cell>
          <cell r="M8329" t="str">
            <v>1708440191</v>
          </cell>
          <cell r="N8329" t="str">
            <v>0999289567/0987010578</v>
          </cell>
          <cell r="O8329" t="str">
            <v/>
          </cell>
          <cell r="P8329" t="str">
            <v>QUITO</v>
          </cell>
          <cell r="Q8329" t="str">
            <v>QUITO</v>
          </cell>
          <cell r="R8329" t="str">
            <v>PICHINCHA</v>
          </cell>
          <cell r="T8329" t="str">
            <v>FLEXTRANS UIO</v>
          </cell>
          <cell r="U8329" t="str">
            <v>FLEXNETUIO_LOCAL</v>
          </cell>
          <cell r="V8329">
            <v>1</v>
          </cell>
          <cell r="W8329">
            <v>1</v>
          </cell>
          <cell r="X8329" t="str">
            <v>FLEXNET ECUADOR - FLEXTUENTI</v>
          </cell>
          <cell r="Y8329" t="str">
            <v>CALLE 28 DE JUNIO S/N Y GARCIA MORENO ENTRADA LLANO GRANDE</v>
          </cell>
        </row>
        <row r="8330">
          <cell r="A8330" t="str">
            <v>414255860</v>
          </cell>
          <cell r="B8330">
            <v>477785</v>
          </cell>
          <cell r="C8330" t="str">
            <v>414255860</v>
          </cell>
          <cell r="D8330" t="str">
            <v>FLEXTUENTI</v>
          </cell>
          <cell r="E8330" t="str">
            <v>DESPACHO</v>
          </cell>
          <cell r="F8330" t="str">
            <v>NORMAL</v>
          </cell>
          <cell r="G8330" t="str">
            <v>FT75126</v>
          </cell>
          <cell r="H8330">
            <v>44907</v>
          </cell>
          <cell r="I8330" t="str">
            <v>ENTREGADO</v>
          </cell>
          <cell r="J8330">
            <v>44908</v>
          </cell>
          <cell r="K8330" t="str">
            <v>Rony Saransi</v>
          </cell>
          <cell r="L8330" t="str">
            <v>EL QUINCHE   CALLE ESMERALDAS CASA E2 100  CALLE GUAYAQUIL</v>
          </cell>
          <cell r="M8330" t="str">
            <v>1755892880</v>
          </cell>
          <cell r="N8330" t="str">
            <v>0994276989/0990390136</v>
          </cell>
          <cell r="O8330" t="str">
            <v/>
          </cell>
          <cell r="P8330" t="str">
            <v>QUITO</v>
          </cell>
          <cell r="Q8330" t="str">
            <v>QUITO</v>
          </cell>
          <cell r="R8330" t="str">
            <v>PICHINCHA</v>
          </cell>
          <cell r="T8330" t="str">
            <v>FLEXTRANS UIO</v>
          </cell>
          <cell r="U8330" t="str">
            <v>FLEXNETUIO_LOCAL</v>
          </cell>
          <cell r="V8330">
            <v>1</v>
          </cell>
          <cell r="W8330">
            <v>1</v>
          </cell>
          <cell r="X8330" t="str">
            <v>FLEXNET ECUADOR - FLEXTUENTI</v>
          </cell>
          <cell r="Y8330" t="str">
            <v>CALLE 28 DE JUNIO S/N Y GARCIA MORENO ENTRADA LLANO GRANDE</v>
          </cell>
        </row>
        <row r="8331">
          <cell r="A8331" t="str">
            <v>414255861</v>
          </cell>
          <cell r="B8331">
            <v>477786</v>
          </cell>
          <cell r="C8331" t="str">
            <v>414255861</v>
          </cell>
          <cell r="D8331" t="str">
            <v>FLEXTUENTI</v>
          </cell>
          <cell r="E8331" t="str">
            <v>DESPACHO</v>
          </cell>
          <cell r="F8331" t="str">
            <v>DERIVADO PICK UP</v>
          </cell>
          <cell r="G8331" t="str">
            <v>031080414255861</v>
          </cell>
          <cell r="H8331">
            <v>44907</v>
          </cell>
          <cell r="I8331" t="str">
            <v>ENTREGADO</v>
          </cell>
          <cell r="J8331">
            <v>44910</v>
          </cell>
          <cell r="K8331" t="str">
            <v>Frank Fajardo</v>
          </cell>
          <cell r="L8331" t="str">
            <v>OFICINA TRAMACO BABAHOYO</v>
          </cell>
          <cell r="M8331" t="str">
            <v>1207388933</v>
          </cell>
          <cell r="N8331" t="str">
            <v>0960491279/0979042332</v>
          </cell>
          <cell r="O8331" t="str">
            <v/>
          </cell>
          <cell r="P8331" t="str">
            <v>BABAHOYO</v>
          </cell>
          <cell r="Q8331" t="str">
            <v>BABAHOYO</v>
          </cell>
          <cell r="R8331" t="str">
            <v>LOS RIOS</v>
          </cell>
          <cell r="S8331" t="str">
            <v>BABAHOYO - LA VIRGINIA</v>
          </cell>
          <cell r="T8331" t="str">
            <v>TRAMACO</v>
          </cell>
          <cell r="U8331" t="str">
            <v>FLEXNETUIO_PROVINCIA</v>
          </cell>
          <cell r="V8331">
            <v>1</v>
          </cell>
          <cell r="W8331">
            <v>1</v>
          </cell>
          <cell r="X8331" t="str">
            <v>FLEXNET ECUADOR - FLEXTUENTI</v>
          </cell>
          <cell r="Y8331" t="str">
            <v>CALLE 28 DE JUNIO S/N Y GARCIA MORENO ENTRADA LLANO GRANDE</v>
          </cell>
        </row>
        <row r="8332">
          <cell r="A8332" t="str">
            <v>22-2581</v>
          </cell>
          <cell r="B8332">
            <v>477772</v>
          </cell>
          <cell r="C8332" t="str">
            <v>22-2581</v>
          </cell>
          <cell r="D8332" t="str">
            <v>VENTURA</v>
          </cell>
          <cell r="E8332" t="str">
            <v>DESPACHO</v>
          </cell>
          <cell r="F8332" t="str">
            <v>NORMAL</v>
          </cell>
          <cell r="G8332" t="str">
            <v>FT75056</v>
          </cell>
          <cell r="H8332">
            <v>44907</v>
          </cell>
          <cell r="I8332" t="str">
            <v>ENTREGADO</v>
          </cell>
          <cell r="J8332">
            <v>44908</v>
          </cell>
          <cell r="K8332" t="str">
            <v>E. MAULME C.A. GYE</v>
          </cell>
          <cell r="L8332" t="str">
            <v xml:space="preserve">AV DE LAS AMERICAS 601 Y CALLE 13 </v>
          </cell>
          <cell r="M8332" t="str">
            <v>1792885620001_1</v>
          </cell>
          <cell r="P8332" t="str">
            <v>090505</v>
          </cell>
          <cell r="Q8332" t="str">
            <v>GUAYAQUIL</v>
          </cell>
          <cell r="R8332" t="str">
            <v>GUAYAS</v>
          </cell>
          <cell r="S8332" t="str">
            <v>GUAYAQUIL</v>
          </cell>
          <cell r="T8332" t="str">
            <v>FLEXTRANS GYE</v>
          </cell>
          <cell r="U8332" t="str">
            <v>FLEXNETUIO_GYE</v>
          </cell>
          <cell r="V8332">
            <v>5</v>
          </cell>
          <cell r="W8332">
            <v>28.6</v>
          </cell>
          <cell r="X8332" t="str">
            <v>FLEXNET DEL ECUADOR</v>
          </cell>
          <cell r="Y8332" t="str">
            <v xml:space="preserve">CALLE 28 DE JUNIO S/N Y GARCIA MORENO </v>
          </cell>
        </row>
        <row r="8333">
          <cell r="A8333" t="str">
            <v>22-2585</v>
          </cell>
          <cell r="B8333">
            <v>477773</v>
          </cell>
          <cell r="C8333" t="str">
            <v>22-2585</v>
          </cell>
          <cell r="D8333" t="str">
            <v>VENTURA</v>
          </cell>
          <cell r="E8333" t="str">
            <v>DESPACHO</v>
          </cell>
          <cell r="F8333" t="str">
            <v>NORMAL</v>
          </cell>
          <cell r="G8333" t="str">
            <v>FT75114</v>
          </cell>
          <cell r="H8333">
            <v>44907</v>
          </cell>
          <cell r="I8333" t="str">
            <v>ENTREGADO</v>
          </cell>
          <cell r="J8333">
            <v>44908</v>
          </cell>
          <cell r="K8333" t="str">
            <v>PROAUTO QUITO</v>
          </cell>
          <cell r="L8333" t="str">
            <v>AV. ELOY ALFARO Y RUSIA</v>
          </cell>
          <cell r="M8333" t="str">
            <v>1792885620001_5</v>
          </cell>
          <cell r="P8333" t="str">
            <v>170518</v>
          </cell>
          <cell r="Q8333" t="str">
            <v>QUITO</v>
          </cell>
          <cell r="R8333" t="str">
            <v>PICHINCHA</v>
          </cell>
          <cell r="S8333" t="str">
            <v>QUITO</v>
          </cell>
          <cell r="T8333" t="str">
            <v>FLEXTRANS UIO</v>
          </cell>
          <cell r="U8333" t="str">
            <v>FLEXNETUIO_LOCAL</v>
          </cell>
          <cell r="V8333">
            <v>2</v>
          </cell>
          <cell r="W8333">
            <v>12</v>
          </cell>
          <cell r="X8333" t="str">
            <v>FLEXNET DEL ECUADOR</v>
          </cell>
          <cell r="Y8333" t="str">
            <v xml:space="preserve">CALLE 28 DE JUNIO S/N Y GARCIA MORENO </v>
          </cell>
        </row>
        <row r="8334">
          <cell r="A8334" t="str">
            <v>22-2576</v>
          </cell>
          <cell r="B8334">
            <v>477774</v>
          </cell>
          <cell r="C8334" t="str">
            <v>22-2576</v>
          </cell>
          <cell r="D8334" t="str">
            <v>VENTURA</v>
          </cell>
          <cell r="E8334" t="str">
            <v>DESPACHO</v>
          </cell>
          <cell r="F8334" t="str">
            <v>NORMAL</v>
          </cell>
          <cell r="G8334" t="str">
            <v>FT75152</v>
          </cell>
          <cell r="H8334">
            <v>44907</v>
          </cell>
          <cell r="I8334" t="str">
            <v>ENTREGADO</v>
          </cell>
          <cell r="J8334">
            <v>44908</v>
          </cell>
          <cell r="K8334" t="str">
            <v>ASSA CUMBAYA</v>
          </cell>
          <cell r="L8334" t="str">
            <v>AV INTEROCEANICA Y PASAJE LEONIDAS PLAZA</v>
          </cell>
          <cell r="M8334" t="str">
            <v>1890141818001_2</v>
          </cell>
          <cell r="P8334" t="str">
            <v>170902</v>
          </cell>
          <cell r="Q8334" t="str">
            <v>QUITO</v>
          </cell>
          <cell r="R8334" t="str">
            <v>PICHINCHA</v>
          </cell>
          <cell r="S8334" t="str">
            <v>TUMBACO</v>
          </cell>
          <cell r="T8334" t="str">
            <v>FLEXTRANS UIO</v>
          </cell>
          <cell r="U8334" t="str">
            <v>FLEXNETUIO_LOCAL</v>
          </cell>
          <cell r="V8334">
            <v>6</v>
          </cell>
          <cell r="W8334">
            <v>107</v>
          </cell>
          <cell r="X8334" t="str">
            <v>FLEXNET DEL ECUADOR</v>
          </cell>
          <cell r="Y8334" t="str">
            <v xml:space="preserve">CALLE 28 DE JUNIO S/N Y GARCIA MORENO </v>
          </cell>
        </row>
        <row r="8335">
          <cell r="A8335" t="str">
            <v>22-2579</v>
          </cell>
          <cell r="B8335">
            <v>477775</v>
          </cell>
          <cell r="C8335" t="str">
            <v>22-2579</v>
          </cell>
          <cell r="D8335" t="str">
            <v>VENTURA</v>
          </cell>
          <cell r="E8335" t="str">
            <v>DESPACHO</v>
          </cell>
          <cell r="F8335" t="str">
            <v>NORMAL</v>
          </cell>
          <cell r="G8335" t="str">
            <v>031002004093511</v>
          </cell>
          <cell r="H8335">
            <v>44907</v>
          </cell>
          <cell r="I8335" t="str">
            <v>ENTREGADO</v>
          </cell>
          <cell r="J8335">
            <v>44908</v>
          </cell>
          <cell r="K8335" t="str">
            <v>ASSA RIOBAMBA</v>
          </cell>
          <cell r="L8335" t="str">
            <v>AV. DE LA PRENSA 45-86 Y AV. MANUEL ELICIO FLOR</v>
          </cell>
          <cell r="M8335" t="str">
            <v>1890141818002</v>
          </cell>
          <cell r="P8335" t="str">
            <v>060102</v>
          </cell>
          <cell r="Q8335" t="str">
            <v>RIOBAMBA</v>
          </cell>
          <cell r="R8335" t="str">
            <v>CHIMBORAZO</v>
          </cell>
          <cell r="S8335" t="str">
            <v>RIOBAMBA</v>
          </cell>
          <cell r="T8335" t="str">
            <v>TRAMACO</v>
          </cell>
          <cell r="U8335" t="str">
            <v>FLEXNETUIO_PROVINCIA</v>
          </cell>
          <cell r="V8335">
            <v>1</v>
          </cell>
          <cell r="W8335">
            <v>1.6</v>
          </cell>
          <cell r="X8335" t="str">
            <v>FLEXNET DEL ECUADOR</v>
          </cell>
          <cell r="Y8335" t="str">
            <v xml:space="preserve">CALLE 28 DE JUNIO S/N Y GARCIA MORENO </v>
          </cell>
        </row>
        <row r="8336">
          <cell r="A8336" t="str">
            <v>22-2577</v>
          </cell>
          <cell r="B8336">
            <v>477776</v>
          </cell>
          <cell r="C8336" t="str">
            <v>22-2577</v>
          </cell>
          <cell r="D8336" t="str">
            <v>VENTURA</v>
          </cell>
          <cell r="E8336" t="str">
            <v>DESPACHO</v>
          </cell>
          <cell r="F8336" t="str">
            <v>NORMAL</v>
          </cell>
          <cell r="G8336" t="str">
            <v>031002004093512</v>
          </cell>
          <cell r="H8336">
            <v>44907</v>
          </cell>
          <cell r="I8336" t="str">
            <v>ENTREGADO</v>
          </cell>
          <cell r="J8336">
            <v>44908</v>
          </cell>
          <cell r="K8336" t="str">
            <v>ASSA MIRAFLORES</v>
          </cell>
          <cell r="L8336" t="str">
            <v>AV FRANCISCO FLOR Y BOLIVAR</v>
          </cell>
          <cell r="M8336" t="str">
            <v>1890141818001_4</v>
          </cell>
          <cell r="P8336" t="str">
            <v>180103</v>
          </cell>
          <cell r="Q8336" t="str">
            <v>AMBATO</v>
          </cell>
          <cell r="R8336" t="str">
            <v>TUNGURAHUA</v>
          </cell>
          <cell r="S8336" t="str">
            <v>AMBATO</v>
          </cell>
          <cell r="T8336" t="str">
            <v>TRAMACO</v>
          </cell>
          <cell r="U8336" t="str">
            <v>FLEXNETUIO_PROVINCIA</v>
          </cell>
          <cell r="V8336">
            <v>5</v>
          </cell>
          <cell r="W8336">
            <v>50.5</v>
          </cell>
          <cell r="X8336" t="str">
            <v>FLEXNET DEL ECUADOR</v>
          </cell>
          <cell r="Y8336" t="str">
            <v xml:space="preserve">CALLE 28 DE JUNIO S/N Y GARCIA MORENO </v>
          </cell>
        </row>
        <row r="8337">
          <cell r="A8337" t="str">
            <v>22-2582</v>
          </cell>
          <cell r="B8337">
            <v>477777</v>
          </cell>
          <cell r="C8337" t="str">
            <v>22-2582</v>
          </cell>
          <cell r="D8337" t="str">
            <v>VENTURA</v>
          </cell>
          <cell r="E8337" t="str">
            <v>DESPACHO</v>
          </cell>
          <cell r="F8337" t="str">
            <v>NORMAL</v>
          </cell>
          <cell r="G8337" t="str">
            <v>FT75080</v>
          </cell>
          <cell r="H8337">
            <v>44907</v>
          </cell>
          <cell r="I8337" t="str">
            <v>ENTREGADO</v>
          </cell>
          <cell r="J8337">
            <v>44908</v>
          </cell>
          <cell r="K8337" t="str">
            <v>ECUAWAGEN</v>
          </cell>
          <cell r="L8337" t="str">
            <v> AV. DE LOS GRANADOS E14-70 E ISLA MARCHENA.</v>
          </cell>
          <cell r="M8337" t="str">
            <v>1791765842001</v>
          </cell>
          <cell r="P8337" t="str">
            <v>170503</v>
          </cell>
          <cell r="Q8337" t="str">
            <v>QUITO</v>
          </cell>
          <cell r="R8337" t="str">
            <v>PICHINCHA</v>
          </cell>
          <cell r="S8337" t="str">
            <v>QUITO</v>
          </cell>
          <cell r="T8337" t="str">
            <v>FLEXTRANS UIO</v>
          </cell>
          <cell r="U8337" t="str">
            <v>FLEXNETUIO_LOCAL</v>
          </cell>
          <cell r="V8337">
            <v>7</v>
          </cell>
          <cell r="W8337">
            <v>37.299999999999997</v>
          </cell>
          <cell r="X8337" t="str">
            <v>FLEXNET DEL ECUADOR</v>
          </cell>
          <cell r="Y8337" t="str">
            <v xml:space="preserve">CALLE 28 DE JUNIO S/N Y GARCIA MORENO </v>
          </cell>
        </row>
        <row r="8338">
          <cell r="A8338" t="str">
            <v>22-2578</v>
          </cell>
          <cell r="B8338">
            <v>477778</v>
          </cell>
          <cell r="C8338" t="str">
            <v>22-2578</v>
          </cell>
          <cell r="D8338" t="str">
            <v>VENTURA</v>
          </cell>
          <cell r="E8338" t="str">
            <v>DESPACHO</v>
          </cell>
          <cell r="F8338" t="str">
            <v>NORMAL</v>
          </cell>
          <cell r="G8338" t="str">
            <v>FT75063</v>
          </cell>
          <cell r="H8338">
            <v>44907</v>
          </cell>
          <cell r="I8338" t="str">
            <v>ENTREGADO</v>
          </cell>
          <cell r="J8338">
            <v>44908</v>
          </cell>
          <cell r="K8338" t="str">
            <v>ASSA QUITO SUR</v>
          </cell>
          <cell r="L8338" t="str">
            <v>AV. MALDONADO S12-72 Y PUJILI</v>
          </cell>
          <cell r="M8338" t="str">
            <v>1890141818001_3</v>
          </cell>
          <cell r="P8338" t="str">
            <v>170601</v>
          </cell>
          <cell r="Q8338" t="str">
            <v>QUITO</v>
          </cell>
          <cell r="R8338" t="str">
            <v>PICHINCHA</v>
          </cell>
          <cell r="S8338" t="str">
            <v>QUITO</v>
          </cell>
          <cell r="T8338" t="str">
            <v>FLEXTRANS UIO</v>
          </cell>
          <cell r="U8338" t="str">
            <v>FLEXNETUIO_LOCAL</v>
          </cell>
          <cell r="V8338">
            <v>2</v>
          </cell>
          <cell r="W8338">
            <v>3.3</v>
          </cell>
          <cell r="X8338" t="str">
            <v>FLEXNET DEL ECUADOR</v>
          </cell>
          <cell r="Y8338" t="str">
            <v xml:space="preserve">CALLE 28 DE JUNIO S/N Y GARCIA MORENO </v>
          </cell>
        </row>
        <row r="8339">
          <cell r="A8339" t="str">
            <v>22-2583</v>
          </cell>
          <cell r="B8339">
            <v>477779</v>
          </cell>
          <cell r="C8339" t="str">
            <v>22-2583</v>
          </cell>
          <cell r="D8339" t="str">
            <v>VENTURA</v>
          </cell>
          <cell r="E8339" t="str">
            <v>DESPACHO</v>
          </cell>
          <cell r="F8339" t="str">
            <v>NORMAL</v>
          </cell>
          <cell r="G8339" t="str">
            <v>FT75153</v>
          </cell>
          <cell r="H8339">
            <v>44907</v>
          </cell>
          <cell r="I8339" t="str">
            <v>ENTREGADO</v>
          </cell>
          <cell r="J8339">
            <v>44908</v>
          </cell>
          <cell r="K8339" t="str">
            <v>MUNDO MOTRIZ</v>
          </cell>
          <cell r="L8339" t="str">
            <v>AV. ELOY ALFARO Y DE LAS ANONAS</v>
          </cell>
          <cell r="M8339" t="str">
            <v> 1792151473001</v>
          </cell>
          <cell r="P8339" t="str">
            <v>170513</v>
          </cell>
          <cell r="Q8339" t="str">
            <v>QUITO</v>
          </cell>
          <cell r="R8339" t="str">
            <v>PICHINCHA</v>
          </cell>
          <cell r="S8339" t="str">
            <v>QUITO</v>
          </cell>
          <cell r="T8339" t="str">
            <v>FLEXTRANS UIO</v>
          </cell>
          <cell r="U8339" t="str">
            <v>FLEXNETUIO_LOCAL</v>
          </cell>
          <cell r="V8339">
            <v>1</v>
          </cell>
          <cell r="W8339">
            <v>1</v>
          </cell>
          <cell r="X8339" t="str">
            <v>FLEXNET DEL ECUADOR</v>
          </cell>
          <cell r="Y8339" t="str">
            <v xml:space="preserve">CALLE 28 DE JUNIO S/N Y GARCIA MORENO </v>
          </cell>
        </row>
        <row r="8340">
          <cell r="A8340" t="str">
            <v>22-2584</v>
          </cell>
          <cell r="B8340">
            <v>477780</v>
          </cell>
          <cell r="C8340" t="str">
            <v>22-2584</v>
          </cell>
          <cell r="D8340" t="str">
            <v>VENTURA</v>
          </cell>
          <cell r="E8340" t="str">
            <v>DESPACHO</v>
          </cell>
          <cell r="F8340" t="str">
            <v>NORMAL</v>
          </cell>
          <cell r="G8340" t="str">
            <v>031002004093514</v>
          </cell>
          <cell r="H8340">
            <v>44907</v>
          </cell>
          <cell r="I8340" t="str">
            <v>ENTREGADO</v>
          </cell>
          <cell r="J8340">
            <v>44908</v>
          </cell>
          <cell r="K8340" t="str">
            <v>PROAUTO C.A. LOJA</v>
          </cell>
          <cell r="L8340" t="str">
            <v>AV. SALVADOR BUSTAMANTE Y NEWYORK</v>
          </cell>
          <cell r="M8340" t="str">
            <v>1792885620001_4</v>
          </cell>
          <cell r="P8340" t="str">
            <v>110105</v>
          </cell>
          <cell r="Q8340" t="str">
            <v>LOJA</v>
          </cell>
          <cell r="R8340" t="str">
            <v>LOJA</v>
          </cell>
          <cell r="S8340" t="str">
            <v>LOJA</v>
          </cell>
          <cell r="T8340" t="str">
            <v>TRAMACO</v>
          </cell>
          <cell r="U8340" t="str">
            <v>FLEXNETUIO_PROVINCIA</v>
          </cell>
          <cell r="V8340">
            <v>1</v>
          </cell>
          <cell r="W8340">
            <v>14</v>
          </cell>
          <cell r="X8340" t="str">
            <v>FLEXNET DEL ECUADOR</v>
          </cell>
          <cell r="Y8340" t="str">
            <v xml:space="preserve">CALLE 28 DE JUNIO S/N Y GARCIA MORENO </v>
          </cell>
        </row>
        <row r="8341">
          <cell r="A8341" t="str">
            <v>22-2580</v>
          </cell>
          <cell r="B8341">
            <v>477781</v>
          </cell>
          <cell r="C8341" t="str">
            <v>22-2580</v>
          </cell>
          <cell r="D8341" t="str">
            <v>VENTURA</v>
          </cell>
          <cell r="E8341" t="str">
            <v>DESPACHO</v>
          </cell>
          <cell r="F8341" t="str">
            <v>NORMAL</v>
          </cell>
          <cell r="G8341" t="str">
            <v>031002004093513</v>
          </cell>
          <cell r="H8341">
            <v>44907</v>
          </cell>
          <cell r="I8341" t="str">
            <v>ENTREGADO</v>
          </cell>
          <cell r="J8341">
            <v>44908</v>
          </cell>
          <cell r="K8341" t="str">
            <v>ASSA RIOBAMBA LATONERIA</v>
          </cell>
          <cell r="L8341" t="str">
            <v>AV. LIZARZABURO Y RIO GUAYAS</v>
          </cell>
          <cell r="M8341" t="str">
            <v>1890141818001_5</v>
          </cell>
          <cell r="P8341" t="str">
            <v>060107</v>
          </cell>
          <cell r="Q8341" t="str">
            <v>RIOBAMBA</v>
          </cell>
          <cell r="R8341" t="str">
            <v>CHIMBORAZO</v>
          </cell>
          <cell r="S8341" t="str">
            <v>RIOBAMBA</v>
          </cell>
          <cell r="T8341" t="str">
            <v>TRAMACO</v>
          </cell>
          <cell r="U8341" t="str">
            <v>FLEXNETUIO_PROVINCIA</v>
          </cell>
          <cell r="V8341">
            <v>1</v>
          </cell>
          <cell r="W8341">
            <v>2.5</v>
          </cell>
          <cell r="X8341" t="str">
            <v>FLEXNET DEL ECUADOR</v>
          </cell>
          <cell r="Y8341" t="str">
            <v xml:space="preserve">CALLE 28 DE JUNIO S/N Y GARCIA MORENO </v>
          </cell>
        </row>
        <row r="8342">
          <cell r="A8342" t="str">
            <v>11565</v>
          </cell>
          <cell r="B8342">
            <v>477765</v>
          </cell>
          <cell r="C8342" t="str">
            <v>11565</v>
          </cell>
          <cell r="D8342" t="str">
            <v>MOVISTAR</v>
          </cell>
          <cell r="E8342" t="str">
            <v>RETIRO</v>
          </cell>
          <cell r="F8342" t="str">
            <v>NORMAL</v>
          </cell>
          <cell r="G8342" t="str">
            <v>031002004092441</v>
          </cell>
          <cell r="H8342">
            <v>44907</v>
          </cell>
          <cell r="I8342" t="str">
            <v>ENTREGADO</v>
          </cell>
          <cell r="J8342">
            <v>44914</v>
          </cell>
          <cell r="K8342" t="str">
            <v>FLEXNET - LI</v>
          </cell>
          <cell r="L8342" t="str">
            <v>CALLE 28 DE JUNIO S/N Y GARCIA MORENO ENTRADA LLANO GRANDE</v>
          </cell>
          <cell r="M8342" t="str">
            <v/>
          </cell>
          <cell r="N8342" t="str">
            <v>0983009120 / 0968827181</v>
          </cell>
          <cell r="O8342" t="str">
            <v>0983009120 / 0968827181</v>
          </cell>
          <cell r="P8342" t="str">
            <v>QUITO</v>
          </cell>
          <cell r="Q8342" t="str">
            <v>QUITO</v>
          </cell>
          <cell r="R8342" t="str">
            <v>PICHINCHA</v>
          </cell>
          <cell r="T8342" t="str">
            <v>TRAMACO</v>
          </cell>
          <cell r="U8342" t="str">
            <v>FLEXNETUIO_GYE</v>
          </cell>
          <cell r="V8342">
            <v>0</v>
          </cell>
          <cell r="W8342">
            <v>1</v>
          </cell>
          <cell r="X8342" t="str">
            <v>GABRIEL SAAVEDRA/ ANDREA NARANJO</v>
          </cell>
          <cell r="Y8342" t="str">
            <v>CC SAN MARINO - AV FCO DE ORELLANA Y AV PLAZA DANIN</v>
          </cell>
        </row>
        <row r="8343">
          <cell r="A8343" t="str">
            <v>11566</v>
          </cell>
          <cell r="B8343">
            <v>477766</v>
          </cell>
          <cell r="C8343" t="str">
            <v>11566</v>
          </cell>
          <cell r="D8343" t="str">
            <v>MOVISTAR</v>
          </cell>
          <cell r="E8343" t="str">
            <v>RETIRO</v>
          </cell>
          <cell r="F8343" t="str">
            <v>NORMAL</v>
          </cell>
          <cell r="G8343" t="str">
            <v>031002004092434</v>
          </cell>
          <cell r="H8343">
            <v>44907</v>
          </cell>
          <cell r="I8343" t="str">
            <v>ENTREGADO</v>
          </cell>
          <cell r="J8343">
            <v>44914</v>
          </cell>
          <cell r="K8343" t="str">
            <v>FLEXNET - LI</v>
          </cell>
          <cell r="L8343" t="str">
            <v>CALLE 28 DE JUNIO S/N Y GARCIA MORENO ENTRADA LLANO GRANDE</v>
          </cell>
          <cell r="M8343" t="str">
            <v/>
          </cell>
          <cell r="N8343" t="str">
            <v>0983009120 / 0968827181</v>
          </cell>
          <cell r="O8343" t="str">
            <v>0983009120 / 0968827181</v>
          </cell>
          <cell r="P8343" t="str">
            <v>QUITO</v>
          </cell>
          <cell r="Q8343" t="str">
            <v>QUITO</v>
          </cell>
          <cell r="R8343" t="str">
            <v>PICHINCHA</v>
          </cell>
          <cell r="T8343" t="str">
            <v>TRAMACO</v>
          </cell>
          <cell r="U8343" t="str">
            <v>FLEXNETUIO_GYE</v>
          </cell>
          <cell r="V8343">
            <v>0</v>
          </cell>
          <cell r="W8343">
            <v>1</v>
          </cell>
          <cell r="X8343" t="str">
            <v>GABRIEL SAAVEDRA/ ANDREA NARANJO</v>
          </cell>
          <cell r="Y8343" t="str">
            <v>CC SAN MARINO - AV FCO DE ORELLANA Y AV PLAZA DANIN</v>
          </cell>
        </row>
        <row r="8344">
          <cell r="A8344" t="str">
            <v>11567</v>
          </cell>
          <cell r="B8344">
            <v>477767</v>
          </cell>
          <cell r="C8344" t="str">
            <v>11567</v>
          </cell>
          <cell r="D8344" t="str">
            <v>MOVISTAR</v>
          </cell>
          <cell r="E8344" t="str">
            <v>RETIRO</v>
          </cell>
          <cell r="F8344" t="str">
            <v>NORMAL</v>
          </cell>
          <cell r="G8344" t="str">
            <v>031002004092461</v>
          </cell>
          <cell r="H8344">
            <v>44907</v>
          </cell>
          <cell r="I8344" t="str">
            <v>ENTREGADO</v>
          </cell>
          <cell r="J8344">
            <v>44914</v>
          </cell>
          <cell r="K8344" t="str">
            <v>FLEXNET - LI</v>
          </cell>
          <cell r="L8344" t="str">
            <v>CALLE 28 DE JUNIO S/N Y GARCIA MORENO ENTRADA LLANO GRANDE</v>
          </cell>
          <cell r="M8344" t="str">
            <v/>
          </cell>
          <cell r="N8344" t="str">
            <v>0983009120 / 0968827181</v>
          </cell>
          <cell r="O8344" t="str">
            <v>0983009120 / 0968827181</v>
          </cell>
          <cell r="P8344" t="str">
            <v>QUITO</v>
          </cell>
          <cell r="Q8344" t="str">
            <v>QUITO</v>
          </cell>
          <cell r="R8344" t="str">
            <v>PICHINCHA</v>
          </cell>
          <cell r="T8344" t="str">
            <v>TRAMACO</v>
          </cell>
          <cell r="U8344" t="str">
            <v>FLEXNETUIO_GYE</v>
          </cell>
          <cell r="V8344">
            <v>0</v>
          </cell>
          <cell r="W8344">
            <v>1</v>
          </cell>
          <cell r="X8344" t="str">
            <v>GABRIEL SAAVEDRA/ ANDREA NARANJO</v>
          </cell>
          <cell r="Y8344" t="str">
            <v>CC SAN MARINO - AV FCO DE ORELLANA Y AV PLAZA DANIN</v>
          </cell>
        </row>
        <row r="8345">
          <cell r="A8345" t="str">
            <v>11568</v>
          </cell>
          <cell r="B8345">
            <v>477768</v>
          </cell>
          <cell r="C8345" t="str">
            <v>11568</v>
          </cell>
          <cell r="D8345" t="str">
            <v>MOVISTAR</v>
          </cell>
          <cell r="E8345" t="str">
            <v>RETIRO</v>
          </cell>
          <cell r="F8345" t="str">
            <v>NORMAL</v>
          </cell>
          <cell r="G8345" t="str">
            <v>031002004092406</v>
          </cell>
          <cell r="H8345">
            <v>44907</v>
          </cell>
          <cell r="I8345" t="str">
            <v>ENTREGADO</v>
          </cell>
          <cell r="J8345">
            <v>44914</v>
          </cell>
          <cell r="K8345" t="str">
            <v>FLEXNET - LI</v>
          </cell>
          <cell r="L8345" t="str">
            <v>CALLE 28 DE JUNIO S/N Y GARCIA MORENO ENTRADA LLANO GRANDE</v>
          </cell>
          <cell r="M8345" t="str">
            <v/>
          </cell>
          <cell r="N8345" t="str">
            <v>0983013833</v>
          </cell>
          <cell r="O8345" t="str">
            <v>0983013833</v>
          </cell>
          <cell r="P8345" t="str">
            <v>QUITO</v>
          </cell>
          <cell r="Q8345" t="str">
            <v>QUITO</v>
          </cell>
          <cell r="R8345" t="str">
            <v>PICHINCHA</v>
          </cell>
          <cell r="T8345" t="str">
            <v>TRAMACO</v>
          </cell>
          <cell r="U8345" t="str">
            <v>FLEXNETUIO_LOCAL</v>
          </cell>
          <cell r="V8345">
            <v>0</v>
          </cell>
          <cell r="W8345">
            <v>1</v>
          </cell>
          <cell r="X8345" t="str">
            <v>ESTEBAN JIMENEZ</v>
          </cell>
          <cell r="Y8345" t="str">
            <v>CENTRO COMERCIAL QUICENTRO SHOPPING AVENIDA NACIONES UNIDAS.</v>
          </cell>
        </row>
        <row r="8346">
          <cell r="A8346" t="str">
            <v>11569</v>
          </cell>
          <cell r="B8346">
            <v>477769</v>
          </cell>
          <cell r="C8346" t="str">
            <v>11569</v>
          </cell>
          <cell r="D8346" t="str">
            <v>MOVISTAR</v>
          </cell>
          <cell r="E8346" t="str">
            <v>RETIRO</v>
          </cell>
          <cell r="F8346" t="str">
            <v>NORMAL</v>
          </cell>
          <cell r="G8346" t="str">
            <v>031002004092427</v>
          </cell>
          <cell r="H8346">
            <v>44907</v>
          </cell>
          <cell r="I8346" t="str">
            <v>ENTREGADO</v>
          </cell>
          <cell r="J8346">
            <v>44914</v>
          </cell>
          <cell r="K8346" t="str">
            <v>FLEXNET - LI</v>
          </cell>
          <cell r="L8346" t="str">
            <v>CALLE 28 DE JUNIO S/N Y GARCIA MORENO ENTRADA LLANO GRANDE</v>
          </cell>
          <cell r="M8346" t="str">
            <v/>
          </cell>
          <cell r="N8346" t="str">
            <v>982603696</v>
          </cell>
          <cell r="O8346" t="str">
            <v>982603696</v>
          </cell>
          <cell r="P8346" t="str">
            <v>QUITO</v>
          </cell>
          <cell r="Q8346" t="str">
            <v>QUITO</v>
          </cell>
          <cell r="R8346" t="str">
            <v>PICHINCHA</v>
          </cell>
          <cell r="T8346" t="str">
            <v>TRAMACO</v>
          </cell>
          <cell r="U8346" t="str">
            <v>FLEXNETUIO_PROVINCIA</v>
          </cell>
          <cell r="V8346">
            <v>0</v>
          </cell>
          <cell r="W8346">
            <v>1</v>
          </cell>
          <cell r="X8346" t="str">
            <v>FANNY DOMINGUEZ-MACAS</v>
          </cell>
          <cell r="Y8346" t="str">
            <v>BOLIVAR Y AMAZONAS</v>
          </cell>
        </row>
        <row r="8347">
          <cell r="A8347" t="str">
            <v>11570</v>
          </cell>
          <cell r="B8347">
            <v>477770</v>
          </cell>
          <cell r="C8347" t="str">
            <v>11570</v>
          </cell>
          <cell r="D8347" t="str">
            <v>MOVISTAR</v>
          </cell>
          <cell r="E8347" t="str">
            <v>RETIRO</v>
          </cell>
          <cell r="F8347" t="str">
            <v>NORMAL</v>
          </cell>
          <cell r="G8347" t="str">
            <v>031002004092372</v>
          </cell>
          <cell r="H8347">
            <v>44907</v>
          </cell>
          <cell r="I8347" t="str">
            <v>ENTREGADO</v>
          </cell>
          <cell r="J8347">
            <v>44914</v>
          </cell>
          <cell r="K8347" t="str">
            <v>FLEXNET - LI</v>
          </cell>
          <cell r="L8347" t="str">
            <v>CALLE 28 DE JUNIO S/N Y GARCIA MORENO ENTRADA LLANO GRANDE</v>
          </cell>
          <cell r="M8347" t="str">
            <v/>
          </cell>
          <cell r="N8347" t="str">
            <v>984075420</v>
          </cell>
          <cell r="O8347" t="str">
            <v>984075420</v>
          </cell>
          <cell r="P8347" t="str">
            <v>QUITO</v>
          </cell>
          <cell r="Q8347" t="str">
            <v>QUITO</v>
          </cell>
          <cell r="R8347" t="str">
            <v>PICHINCHA</v>
          </cell>
          <cell r="T8347" t="str">
            <v>TRAMACO</v>
          </cell>
          <cell r="U8347" t="str">
            <v>FLEXNETUIO_LOCAL</v>
          </cell>
          <cell r="V8347">
            <v>0</v>
          </cell>
          <cell r="W8347">
            <v>1</v>
          </cell>
          <cell r="X8347" t="str">
            <v>Jorge Araque</v>
          </cell>
          <cell r="Y8347" t="str">
            <v>Av Maldonado local P 106  construccion nueva planta baja por el ingreso 1</v>
          </cell>
        </row>
        <row r="8348">
          <cell r="A8348" t="str">
            <v>11571</v>
          </cell>
          <cell r="B8348">
            <v>477771</v>
          </cell>
          <cell r="C8348" t="str">
            <v>11571</v>
          </cell>
          <cell r="D8348" t="str">
            <v>MOVISTAR</v>
          </cell>
          <cell r="E8348" t="str">
            <v>RETIRO</v>
          </cell>
          <cell r="F8348" t="str">
            <v>NORMAL</v>
          </cell>
          <cell r="G8348" t="str">
            <v>031002004092391</v>
          </cell>
          <cell r="H8348">
            <v>44907</v>
          </cell>
          <cell r="I8348" t="str">
            <v>ENTREGADO</v>
          </cell>
          <cell r="J8348">
            <v>44914</v>
          </cell>
          <cell r="K8348" t="str">
            <v>FLEXNET - LI</v>
          </cell>
          <cell r="L8348" t="str">
            <v>CALLE 28 DE JUNIO S/N Y GARCIA MORENO ENTRADA LLANO GRANDE</v>
          </cell>
          <cell r="M8348" t="str">
            <v/>
          </cell>
          <cell r="N8348" t="str">
            <v>0983732758</v>
          </cell>
          <cell r="O8348" t="str">
            <v>0983732758</v>
          </cell>
          <cell r="P8348" t="str">
            <v>QUITO</v>
          </cell>
          <cell r="Q8348" t="str">
            <v>QUITO</v>
          </cell>
          <cell r="R8348" t="str">
            <v>PICHINCHA</v>
          </cell>
          <cell r="T8348" t="str">
            <v>TRAMACO</v>
          </cell>
          <cell r="U8348" t="str">
            <v>FLEXNETUIO_LOCAL</v>
          </cell>
          <cell r="V8348">
            <v>0</v>
          </cell>
          <cell r="W8348">
            <v>1</v>
          </cell>
          <cell r="X8348" t="str">
            <v>MISHEL MALDONADO</v>
          </cell>
          <cell r="Y8348" t="str">
            <v>Av. Interoceanica Km 12 ½ y Pasaje El Valle (Cumbaya) L133 – NIVEL P.B.</v>
          </cell>
        </row>
        <row r="8349">
          <cell r="A8349" t="str">
            <v>2475398</v>
          </cell>
          <cell r="B8349">
            <v>477728</v>
          </cell>
          <cell r="C8349" t="str">
            <v>2475398</v>
          </cell>
          <cell r="D8349" t="str">
            <v>MDELIVERY</v>
          </cell>
          <cell r="E8349" t="str">
            <v>DESPACHO</v>
          </cell>
          <cell r="F8349" t="str">
            <v>NORMAL</v>
          </cell>
          <cell r="G8349" t="str">
            <v>031080002475398</v>
          </cell>
          <cell r="H8349">
            <v>44907</v>
          </cell>
          <cell r="I8349" t="str">
            <v>ENTREGADO</v>
          </cell>
          <cell r="J8349">
            <v>44910</v>
          </cell>
          <cell r="K8349" t="str">
            <v>MARIUXI EUGENIA CUENCA ASANZA_MARIUXI EUGENIA CUENCA ASANZA</v>
          </cell>
          <cell r="L8349" t="str">
            <v>RETIRO OFICINA DE TRAMACO EL CLIENTE SE VA ACERCAR POR FAVOR LLAMAR CUANDO EL CHIP SE ENCUENTRE</v>
          </cell>
          <cell r="M8349" t="str">
            <v>0703360495001</v>
          </cell>
          <cell r="N8349" t="str">
            <v>0986553138</v>
          </cell>
          <cell r="O8349" t="str">
            <v/>
          </cell>
          <cell r="P8349" t="str">
            <v>ZARUMA</v>
          </cell>
          <cell r="Q8349" t="str">
            <v>ZARUMA</v>
          </cell>
          <cell r="R8349" t="str">
            <v>EL ORO</v>
          </cell>
          <cell r="T8349" t="str">
            <v>TRAMACO</v>
          </cell>
          <cell r="U8349" t="str">
            <v>FLEXNETUIO_PROVINCIA</v>
          </cell>
          <cell r="V8349">
            <v>1</v>
          </cell>
          <cell r="W8349">
            <v>1</v>
          </cell>
          <cell r="X8349" t="str">
            <v>FLEXNET ECUADOR - MDELIVERY</v>
          </cell>
          <cell r="Y8349" t="str">
            <v>CALLE 28 DE JUNIO S/N Y GARCIA MORENO ENTRADA LLANO GRANDE</v>
          </cell>
        </row>
        <row r="8350">
          <cell r="A8350" t="str">
            <v>2475399</v>
          </cell>
          <cell r="B8350">
            <v>477729</v>
          </cell>
          <cell r="C8350" t="str">
            <v>2475399</v>
          </cell>
          <cell r="D8350" t="str">
            <v>MDELIVERY</v>
          </cell>
          <cell r="E8350" t="str">
            <v>DESPACHO</v>
          </cell>
          <cell r="F8350" t="str">
            <v>NORMAL</v>
          </cell>
          <cell r="G8350" t="str">
            <v>031080002475399</v>
          </cell>
          <cell r="H8350">
            <v>44907</v>
          </cell>
          <cell r="I8350" t="str">
            <v>ENTREGADO</v>
          </cell>
          <cell r="J8350">
            <v>44916</v>
          </cell>
          <cell r="K8350" t="str">
            <v>CHRISTIAN ALEJANDRO MATAILO CAMPOVERDE_CHRISTIAN ALEJANDRO MATAILO CAMPOVERDE</v>
          </cell>
          <cell r="L8350" t="str">
            <v>LOJA CALLE ORURO Y BELLO HORIZONTE CIUDADELA CLODOVEO JARAMILLO ALVARADO CASA 33 114 AL LADO DE UN LOTE VALDIO ESQUINERO CASA DE UN PISO COLOR BLANCO CON ROJO</v>
          </cell>
          <cell r="M8350" t="str">
            <v>1104810971001</v>
          </cell>
          <cell r="N8350" t="str">
            <v>0959540110</v>
          </cell>
          <cell r="O8350" t="str">
            <v/>
          </cell>
          <cell r="P8350" t="str">
            <v>LOJA</v>
          </cell>
          <cell r="Q8350" t="str">
            <v>LOJA</v>
          </cell>
          <cell r="R8350" t="str">
            <v>LOJA</v>
          </cell>
          <cell r="T8350" t="str">
            <v>TRAMACO</v>
          </cell>
          <cell r="U8350" t="str">
            <v>FLEXNETUIO_PROVINCIA</v>
          </cell>
          <cell r="V8350">
            <v>1</v>
          </cell>
          <cell r="W8350">
            <v>1</v>
          </cell>
          <cell r="X8350" t="str">
            <v>FLEXNET ECUADOR - MDELIVERY</v>
          </cell>
          <cell r="Y8350" t="str">
            <v>CALLE 28 DE JUNIO S/N Y GARCIA MORENO ENTRADA LLANO GRANDE</v>
          </cell>
        </row>
        <row r="8351">
          <cell r="A8351" t="str">
            <v>2475400</v>
          </cell>
          <cell r="B8351">
            <v>477730</v>
          </cell>
          <cell r="C8351" t="str">
            <v>2475400</v>
          </cell>
          <cell r="D8351" t="str">
            <v>MDELIVERY</v>
          </cell>
          <cell r="E8351" t="str">
            <v>DESPACHO</v>
          </cell>
          <cell r="F8351" t="str">
            <v>NORMAL</v>
          </cell>
          <cell r="G8351" t="str">
            <v>TF88636</v>
          </cell>
          <cell r="H8351">
            <v>44907</v>
          </cell>
          <cell r="I8351" t="str">
            <v>ENTREGADO</v>
          </cell>
          <cell r="J8351">
            <v>44908</v>
          </cell>
          <cell r="K8351" t="str">
            <v>ERIC MERCADO O PEDRO ILLESCAS_LILIA FERNANDA ESPINOZA LOAYZA</v>
          </cell>
          <cell r="L8351" t="str">
            <v>Ciudadela El Paraiso Calle Ciruelos y Chirimoyas Manzana I Villa 2 como referencia frente a un jardin de infantes Casa color mostaza con puerta blanca a media cuadra de una tienda de color rojo</v>
          </cell>
          <cell r="M8351" t="str">
            <v>0705430759001</v>
          </cell>
          <cell r="N8351" t="str">
            <v>0995801473</v>
          </cell>
          <cell r="O8351" t="str">
            <v/>
          </cell>
          <cell r="P8351" t="str">
            <v>GUAYAQUIL</v>
          </cell>
          <cell r="Q8351" t="str">
            <v>GUAYAQUIL</v>
          </cell>
          <cell r="R8351" t="str">
            <v>GUAYAS</v>
          </cell>
          <cell r="T8351" t="str">
            <v>ITSACOURIER</v>
          </cell>
          <cell r="U8351" t="str">
            <v>FLEXNETUIO_GYE</v>
          </cell>
          <cell r="V8351">
            <v>1</v>
          </cell>
          <cell r="W8351">
            <v>1</v>
          </cell>
          <cell r="X8351" t="str">
            <v>FLEXNET ECUADOR - MDELIVERY</v>
          </cell>
          <cell r="Y8351" t="str">
            <v>CALLE 28 DE JUNIO S/N Y GARCIA MORENO ENTRADA LLANO GRANDE</v>
          </cell>
        </row>
        <row r="8352">
          <cell r="A8352" t="str">
            <v>2475401</v>
          </cell>
          <cell r="B8352">
            <v>477731</v>
          </cell>
          <cell r="C8352" t="str">
            <v>2475401</v>
          </cell>
          <cell r="D8352" t="str">
            <v>MDELIVERY</v>
          </cell>
          <cell r="E8352" t="str">
            <v>DESPACHO</v>
          </cell>
          <cell r="F8352" t="str">
            <v>NORMAL</v>
          </cell>
          <cell r="G8352" t="str">
            <v>FT75106</v>
          </cell>
          <cell r="H8352">
            <v>44907</v>
          </cell>
          <cell r="I8352" t="str">
            <v>ENTREGADO</v>
          </cell>
          <cell r="J8352">
            <v>44908</v>
          </cell>
          <cell r="K8352" t="str">
            <v>DENISSE AGAMA ANDREA HERRERA_UDLA1</v>
          </cell>
          <cell r="L8352" t="str">
            <v>UDLA PARK NAYON Y SIMON BOLIVAR</v>
          </cell>
          <cell r="M8352" t="str">
            <v>1791362845001</v>
          </cell>
          <cell r="N8352" t="str">
            <v>0998500570/0984827141</v>
          </cell>
          <cell r="O8352" t="str">
            <v/>
          </cell>
          <cell r="P8352" t="str">
            <v>QUITO</v>
          </cell>
          <cell r="Q8352" t="str">
            <v>QUITO</v>
          </cell>
          <cell r="R8352" t="str">
            <v>PICHINCHA</v>
          </cell>
          <cell r="T8352" t="str">
            <v>FLEXTRANS UIO</v>
          </cell>
          <cell r="U8352" t="str">
            <v>FLEXNETUIO_LOCAL</v>
          </cell>
          <cell r="V8352">
            <v>1</v>
          </cell>
          <cell r="W8352">
            <v>1</v>
          </cell>
          <cell r="X8352" t="str">
            <v>FLEXNET ECUADOR - MDELIVERY</v>
          </cell>
          <cell r="Y8352" t="str">
            <v>CALLE 28 DE JUNIO S/N Y GARCIA MORENO ENTRADA LLANO GRANDE</v>
          </cell>
        </row>
        <row r="8353">
          <cell r="A8353" t="str">
            <v>2475404</v>
          </cell>
          <cell r="B8353">
            <v>477732</v>
          </cell>
          <cell r="C8353" t="str">
            <v>2475404</v>
          </cell>
          <cell r="D8353" t="str">
            <v>MDELIVERY</v>
          </cell>
          <cell r="E8353" t="str">
            <v>DESPACHO</v>
          </cell>
          <cell r="F8353" t="str">
            <v>NORMAL</v>
          </cell>
          <cell r="G8353" t="str">
            <v>FT75086</v>
          </cell>
          <cell r="H8353">
            <v>44907</v>
          </cell>
          <cell r="I8353" t="str">
            <v>ENTREGADO</v>
          </cell>
          <cell r="J8353">
            <v>44908</v>
          </cell>
          <cell r="K8353" t="str">
            <v>JOSE VICENTE ZAPATA SANGUCHO_JOSE VICENTE ZAPATA SANGUCHO</v>
          </cell>
          <cell r="L8353" t="str">
            <v>CALLE ANDAMARCA Y ECUADOR CASA DE COLOR ROSADA DE 1 PISO A LA VUELTA DEL MERCADO DE LA MENA 2 LLAMAR ANTES DE LA ENTREGAR</v>
          </cell>
          <cell r="M8353" t="str">
            <v>1704303112001</v>
          </cell>
          <cell r="N8353" t="str">
            <v>0998950236</v>
          </cell>
          <cell r="O8353" t="str">
            <v/>
          </cell>
          <cell r="P8353" t="str">
            <v>QUITO</v>
          </cell>
          <cell r="Q8353" t="str">
            <v>QUITO</v>
          </cell>
          <cell r="R8353" t="str">
            <v>PICHINCHA</v>
          </cell>
          <cell r="T8353" t="str">
            <v>FLEXTRANS UIO</v>
          </cell>
          <cell r="U8353" t="str">
            <v>FLEXNETUIO_LOCAL</v>
          </cell>
          <cell r="V8353">
            <v>1</v>
          </cell>
          <cell r="W8353">
            <v>1</v>
          </cell>
          <cell r="X8353" t="str">
            <v>FLEXNET ECUADOR - MDELIVERY</v>
          </cell>
          <cell r="Y8353" t="str">
            <v>CALLE 28 DE JUNIO S/N Y GARCIA MORENO ENTRADA LLANO GRANDE</v>
          </cell>
        </row>
        <row r="8354">
          <cell r="A8354" t="str">
            <v>2475405</v>
          </cell>
          <cell r="B8354">
            <v>477733</v>
          </cell>
          <cell r="C8354" t="str">
            <v>2475405</v>
          </cell>
          <cell r="D8354" t="str">
            <v>MDELIVERY</v>
          </cell>
          <cell r="E8354" t="str">
            <v>DESPACHO</v>
          </cell>
          <cell r="F8354" t="str">
            <v>NORMAL</v>
          </cell>
          <cell r="G8354" t="str">
            <v>031080002475405</v>
          </cell>
          <cell r="H8354">
            <v>44907</v>
          </cell>
          <cell r="I8354" t="str">
            <v>ENTREGADO</v>
          </cell>
          <cell r="J8354">
            <v>44908</v>
          </cell>
          <cell r="K8354" t="str">
            <v>CARLOS JAVIER ORTEGA MENDIETA_CARLOS JAVIER ORTEGA MENDIETA</v>
          </cell>
          <cell r="L8354" t="str">
            <v>CIUDADELA MARIANO GONZALES CALLLE DR NESON HERRERA JUNTO A LA FERRETERIA DICENSA CASA COLOR MELON CON VERDE CASA CON LOZA</v>
          </cell>
          <cell r="M8354" t="str">
            <v>0918452533001</v>
          </cell>
          <cell r="N8354" t="str">
            <v>0982161349/0993181101</v>
          </cell>
          <cell r="O8354" t="str">
            <v/>
          </cell>
          <cell r="P8354" t="str">
            <v>CORONEL MARCELINO MARIDUEÑA</v>
          </cell>
          <cell r="Q8354" t="str">
            <v>CORONEL MARCELINO MARIDUEÑA</v>
          </cell>
          <cell r="R8354" t="str">
            <v>GUAYAS</v>
          </cell>
          <cell r="T8354" t="str">
            <v>TRAMACO</v>
          </cell>
          <cell r="U8354" t="str">
            <v>FLEXNETUIO_PROVINCIA</v>
          </cell>
          <cell r="V8354">
            <v>1</v>
          </cell>
          <cell r="W8354">
            <v>1</v>
          </cell>
          <cell r="X8354" t="str">
            <v>FLEXNET ECUADOR - MDELIVERY</v>
          </cell>
          <cell r="Y8354" t="str">
            <v>CALLE 28 DE JUNIO S/N Y GARCIA MORENO ENTRADA LLANO GRANDE</v>
          </cell>
        </row>
        <row r="8355">
          <cell r="A8355" t="str">
            <v>2475406</v>
          </cell>
          <cell r="B8355">
            <v>477734</v>
          </cell>
          <cell r="C8355" t="str">
            <v>2475406</v>
          </cell>
          <cell r="D8355" t="str">
            <v>MDELIVERY</v>
          </cell>
          <cell r="E8355" t="str">
            <v>DESPACHO</v>
          </cell>
          <cell r="F8355" t="str">
            <v>NORMAL</v>
          </cell>
          <cell r="G8355" t="str">
            <v>FT75090</v>
          </cell>
          <cell r="H8355">
            <v>44907</v>
          </cell>
          <cell r="I8355" t="str">
            <v>ENTREGADO</v>
          </cell>
          <cell r="J8355">
            <v>44908</v>
          </cell>
          <cell r="K8355" t="str">
            <v xml:space="preserve">Mirian Torres_WELLNESSGRP S A </v>
          </cell>
          <cell r="L8355" t="str">
            <v xml:space="preserve"> PICHINCHA QUITO AV FRANCISCO DE ORELLA E INTEROCEANICA CENTRO COMERCIAL PASEO SAN FRANCISCO PISO 1 OFICINAS QUORUM </v>
          </cell>
          <cell r="M8355" t="str">
            <v>1790307816001</v>
          </cell>
          <cell r="N8355" t="str">
            <v>0939224559</v>
          </cell>
          <cell r="O8355" t="str">
            <v/>
          </cell>
          <cell r="P8355" t="str">
            <v>QUITO</v>
          </cell>
          <cell r="Q8355" t="str">
            <v>QUITO</v>
          </cell>
          <cell r="R8355" t="str">
            <v>PICHINCHA</v>
          </cell>
          <cell r="T8355" t="str">
            <v>FLEXTRANS UIO</v>
          </cell>
          <cell r="U8355" t="str">
            <v>FLEXNETUIO_LOCAL</v>
          </cell>
          <cell r="V8355">
            <v>1</v>
          </cell>
          <cell r="W8355">
            <v>1</v>
          </cell>
          <cell r="X8355" t="str">
            <v>FLEXNET ECUADOR - MDELIVERY</v>
          </cell>
          <cell r="Y8355" t="str">
            <v>CALLE 28 DE JUNIO S/N Y GARCIA MORENO ENTRADA LLANO GRANDE</v>
          </cell>
        </row>
        <row r="8356">
          <cell r="A8356" t="str">
            <v>2475407</v>
          </cell>
          <cell r="B8356">
            <v>477735</v>
          </cell>
          <cell r="C8356" t="str">
            <v>2475407</v>
          </cell>
          <cell r="D8356" t="str">
            <v>MDELIVERY</v>
          </cell>
          <cell r="E8356" t="str">
            <v>DESPACHO</v>
          </cell>
          <cell r="F8356" t="str">
            <v>NORMAL</v>
          </cell>
          <cell r="G8356" t="str">
            <v>TF88629</v>
          </cell>
          <cell r="H8356">
            <v>44907</v>
          </cell>
          <cell r="I8356" t="str">
            <v>ENTREGADO</v>
          </cell>
          <cell r="J8356">
            <v>44908</v>
          </cell>
          <cell r="K8356" t="str">
            <v>ERIC MERCADO O PEDRO ILLESCAS_DAVID ENRIQUE BARRERA ESPINOZA</v>
          </cell>
          <cell r="L8356" t="str">
            <v>CIUDADELA 9 DE OCTUBRE CALLE TERCERA VILLA 306 Y AVENIDA TERCERA CASA DE 2 PISOS CON REJAS BLANCAS SUR DE LA CIUDAD</v>
          </cell>
          <cell r="M8356" t="str">
            <v>0955130349001</v>
          </cell>
          <cell r="N8356" t="str">
            <v>0995801473</v>
          </cell>
          <cell r="O8356" t="str">
            <v/>
          </cell>
          <cell r="P8356" t="str">
            <v>GUAYAQUIL</v>
          </cell>
          <cell r="Q8356" t="str">
            <v>GUAYAQUIL</v>
          </cell>
          <cell r="R8356" t="str">
            <v>GUAYAS</v>
          </cell>
          <cell r="T8356" t="str">
            <v>ITSACOURIER</v>
          </cell>
          <cell r="U8356" t="str">
            <v>FLEXNETUIO_GYE</v>
          </cell>
          <cell r="V8356">
            <v>1</v>
          </cell>
          <cell r="W8356">
            <v>1</v>
          </cell>
          <cell r="X8356" t="str">
            <v>FLEXNET ECUADOR - MDELIVERY</v>
          </cell>
          <cell r="Y8356" t="str">
            <v>CALLE 28 DE JUNIO S/N Y GARCIA MORENO ENTRADA LLANO GRANDE</v>
          </cell>
        </row>
        <row r="8357">
          <cell r="A8357" t="str">
            <v>2475408</v>
          </cell>
          <cell r="B8357">
            <v>477736</v>
          </cell>
          <cell r="C8357" t="str">
            <v>2475408</v>
          </cell>
          <cell r="D8357" t="str">
            <v>MDELIVERY</v>
          </cell>
          <cell r="E8357" t="str">
            <v>DESPACHO</v>
          </cell>
          <cell r="F8357" t="str">
            <v>NORMAL</v>
          </cell>
          <cell r="G8357" t="str">
            <v>FT75089</v>
          </cell>
          <cell r="H8357">
            <v>44907</v>
          </cell>
          <cell r="I8357" t="str">
            <v>ENTREGADO</v>
          </cell>
          <cell r="J8357">
            <v>44908</v>
          </cell>
          <cell r="K8357" t="str">
            <v xml:space="preserve">MONICA BERNIZ_SURIMAX CIA LTDA </v>
          </cell>
          <cell r="L8357" t="str">
            <v>Calle los Antares S N y de los Mirlos via al Tingo Empresa SURIMAX</v>
          </cell>
          <cell r="M8357" t="str">
            <v>1790468674001</v>
          </cell>
          <cell r="N8357" t="str">
            <v>0998305293</v>
          </cell>
          <cell r="O8357" t="str">
            <v/>
          </cell>
          <cell r="P8357" t="str">
            <v>QUITO</v>
          </cell>
          <cell r="Q8357" t="str">
            <v>QUITO</v>
          </cell>
          <cell r="R8357" t="str">
            <v>PICHINCHA</v>
          </cell>
          <cell r="T8357" t="str">
            <v>FLEXTRANS UIO</v>
          </cell>
          <cell r="U8357" t="str">
            <v>FLEXNETUIO_LOCAL</v>
          </cell>
          <cell r="V8357">
            <v>1</v>
          </cell>
          <cell r="W8357">
            <v>1</v>
          </cell>
          <cell r="X8357" t="str">
            <v>FLEXNET ECUADOR - MDELIVERY</v>
          </cell>
          <cell r="Y8357" t="str">
            <v>CALLE 28 DE JUNIO S/N Y GARCIA MORENO ENTRADA LLANO GRANDE</v>
          </cell>
        </row>
        <row r="8358">
          <cell r="A8358" t="str">
            <v>2475409</v>
          </cell>
          <cell r="B8358">
            <v>477737</v>
          </cell>
          <cell r="C8358" t="str">
            <v>2475409</v>
          </cell>
          <cell r="D8358" t="str">
            <v>MDELIVERY</v>
          </cell>
          <cell r="E8358" t="str">
            <v>DESPACHO</v>
          </cell>
          <cell r="F8358" t="str">
            <v>NORMAL</v>
          </cell>
          <cell r="G8358" t="str">
            <v>TF88630</v>
          </cell>
          <cell r="H8358">
            <v>44907</v>
          </cell>
          <cell r="I8358" t="str">
            <v>ENTREGADO</v>
          </cell>
          <cell r="J8358">
            <v>44908</v>
          </cell>
          <cell r="K8358" t="str">
            <v>ERIC MERCADO O PEDRO ILLESCAS_EDITH DEL ROCIO VARGAS CAMACHO</v>
          </cell>
          <cell r="L8358" t="str">
            <v>CIUDADELA 9 DE OCTUBRE CALLE TERCERA VILLA 306 Y AVENIDA TERCERA CASA DE 2 PISOS CON REJAS BLANCAS SUR DE LA CIUDAD</v>
          </cell>
          <cell r="M8358" t="str">
            <v>0916731706001</v>
          </cell>
          <cell r="N8358" t="str">
            <v>0995801473</v>
          </cell>
          <cell r="O8358" t="str">
            <v/>
          </cell>
          <cell r="P8358" t="str">
            <v>GUAYAQUIL</v>
          </cell>
          <cell r="Q8358" t="str">
            <v>GUAYAQUIL</v>
          </cell>
          <cell r="R8358" t="str">
            <v>GUAYAS</v>
          </cell>
          <cell r="T8358" t="str">
            <v>ITSACOURIER</v>
          </cell>
          <cell r="U8358" t="str">
            <v>FLEXNETUIO_GYE</v>
          </cell>
          <cell r="V8358">
            <v>1</v>
          </cell>
          <cell r="W8358">
            <v>1</v>
          </cell>
          <cell r="X8358" t="str">
            <v>FLEXNET ECUADOR - MDELIVERY</v>
          </cell>
          <cell r="Y8358" t="str">
            <v>CALLE 28 DE JUNIO S/N Y GARCIA MORENO ENTRADA LLANO GRANDE</v>
          </cell>
        </row>
        <row r="8359">
          <cell r="A8359" t="str">
            <v>2475410</v>
          </cell>
          <cell r="B8359">
            <v>477738</v>
          </cell>
          <cell r="C8359" t="str">
            <v>2475410</v>
          </cell>
          <cell r="D8359" t="str">
            <v>MDELIVERY</v>
          </cell>
          <cell r="E8359" t="str">
            <v>DESPACHO</v>
          </cell>
          <cell r="F8359" t="str">
            <v>NORMAL</v>
          </cell>
          <cell r="G8359" t="str">
            <v>TF88655</v>
          </cell>
          <cell r="H8359">
            <v>44907</v>
          </cell>
          <cell r="I8359" t="str">
            <v>ENTREGADO</v>
          </cell>
          <cell r="J8359">
            <v>44908</v>
          </cell>
          <cell r="K8359" t="str">
            <v>KATTY AVILES_BANCO DEL PACIFICO</v>
          </cell>
          <cell r="L8359" t="str">
            <v>P ICAZA 200 Y PEDRO CARBO EDIFICIO ANEXO 1 BANCO DEL PACIFICO PISO 5 AREA COBRANZAS</v>
          </cell>
          <cell r="M8359" t="str">
            <v>0990005737001</v>
          </cell>
          <cell r="N8359" t="str">
            <v>983396974</v>
          </cell>
          <cell r="O8359" t="str">
            <v/>
          </cell>
          <cell r="P8359" t="str">
            <v>GUAYAQUIL</v>
          </cell>
          <cell r="Q8359" t="str">
            <v>GUAYAQUIL</v>
          </cell>
          <cell r="R8359" t="str">
            <v>GUAYAS</v>
          </cell>
          <cell r="T8359" t="str">
            <v>ITSACOURIER</v>
          </cell>
          <cell r="U8359" t="str">
            <v>FLEXNETUIO_GYE</v>
          </cell>
          <cell r="V8359">
            <v>1</v>
          </cell>
          <cell r="W8359">
            <v>1</v>
          </cell>
          <cell r="X8359" t="str">
            <v>FLEXNET ECUADOR - MDELIVERY</v>
          </cell>
          <cell r="Y8359" t="str">
            <v>CALLE 28 DE JUNIO S/N Y GARCIA MORENO ENTRADA LLANO GRANDE</v>
          </cell>
        </row>
        <row r="8360">
          <cell r="A8360" t="str">
            <v>2475411</v>
          </cell>
          <cell r="B8360">
            <v>477739</v>
          </cell>
          <cell r="C8360" t="str">
            <v>2475411</v>
          </cell>
          <cell r="D8360" t="str">
            <v>MDELIVERY</v>
          </cell>
          <cell r="E8360" t="str">
            <v>DESPACHO</v>
          </cell>
          <cell r="F8360" t="str">
            <v>NORMAL</v>
          </cell>
          <cell r="G8360" t="str">
            <v>TF88639</v>
          </cell>
          <cell r="H8360">
            <v>44907</v>
          </cell>
          <cell r="I8360" t="str">
            <v>ENTREGADO</v>
          </cell>
          <cell r="J8360">
            <v>44908</v>
          </cell>
          <cell r="K8360" t="str">
            <v>CHRISTIAN MARCELO MITE MEREJILDO_CHRISTIAN MARCELO MITE MEREJILDO</v>
          </cell>
          <cell r="L8360" t="str">
            <v>PQA CARBO CONCEPCION AV PANAMA E IMBABURA Y LUZARRAGA ENTREGA LOCAL 508 Y 510 REF TRAS HOTEL RAMADA</v>
          </cell>
          <cell r="M8360" t="str">
            <v>0923674584001</v>
          </cell>
          <cell r="N8360" t="str">
            <v>0989102727/0985183486/0963095919</v>
          </cell>
          <cell r="O8360" t="str">
            <v/>
          </cell>
          <cell r="P8360" t="str">
            <v>GUAYAQUIL</v>
          </cell>
          <cell r="Q8360" t="str">
            <v>GUAYAQUIL</v>
          </cell>
          <cell r="R8360" t="str">
            <v>GUAYAS</v>
          </cell>
          <cell r="T8360" t="str">
            <v>ITSACOURIER</v>
          </cell>
          <cell r="U8360" t="str">
            <v>FLEXNETUIO_GYE</v>
          </cell>
          <cell r="V8360">
            <v>1</v>
          </cell>
          <cell r="W8360">
            <v>1</v>
          </cell>
          <cell r="X8360" t="str">
            <v>FLEXNET ECUADOR - MDELIVERY</v>
          </cell>
          <cell r="Y8360" t="str">
            <v>CALLE 28 DE JUNIO S/N Y GARCIA MORENO ENTRADA LLANO GRANDE</v>
          </cell>
        </row>
        <row r="8361">
          <cell r="A8361" t="str">
            <v>2475413</v>
          </cell>
          <cell r="B8361">
            <v>477740</v>
          </cell>
          <cell r="C8361" t="str">
            <v>2475413</v>
          </cell>
          <cell r="D8361" t="str">
            <v>MDELIVERY</v>
          </cell>
          <cell r="E8361" t="str">
            <v>DESPACHO</v>
          </cell>
          <cell r="F8361" t="str">
            <v>NORMAL</v>
          </cell>
          <cell r="G8361" t="str">
            <v>TF88631</v>
          </cell>
          <cell r="H8361">
            <v>44907</v>
          </cell>
          <cell r="I8361" t="str">
            <v>ENTREGADO</v>
          </cell>
          <cell r="J8361">
            <v>44908</v>
          </cell>
          <cell r="K8361" t="str">
            <v>ERIC MERCADO O PEDRO ILLESCAS_JONATHAN JAVIER SALINAS ESPINOZA</v>
          </cell>
          <cell r="L8361" t="str">
            <v>CIUDADELA 9 DE OCTUBRE CALLE TERCERA VILLA 306 Y AVENIDA TERCERA CASA DE 2 PISOS CON REJAS BLANCAS SUR DE LA CIUDAD</v>
          </cell>
          <cell r="M8361" t="str">
            <v>0704641653001</v>
          </cell>
          <cell r="N8361" t="str">
            <v>0995801473</v>
          </cell>
          <cell r="O8361" t="str">
            <v/>
          </cell>
          <cell r="P8361" t="str">
            <v>GUAYAQUIL</v>
          </cell>
          <cell r="Q8361" t="str">
            <v>GUAYAQUIL</v>
          </cell>
          <cell r="R8361" t="str">
            <v>GUAYAS</v>
          </cell>
          <cell r="T8361" t="str">
            <v>ITSACOURIER</v>
          </cell>
          <cell r="U8361" t="str">
            <v>FLEXNETUIO_GYE</v>
          </cell>
          <cell r="V8361">
            <v>1</v>
          </cell>
          <cell r="W8361">
            <v>1</v>
          </cell>
          <cell r="X8361" t="str">
            <v>FLEXNET ECUADOR - MDELIVERY</v>
          </cell>
          <cell r="Y8361" t="str">
            <v>CALLE 28 DE JUNIO S/N Y GARCIA MORENO ENTRADA LLANO GRANDE</v>
          </cell>
        </row>
        <row r="8362">
          <cell r="A8362" t="str">
            <v>2475414</v>
          </cell>
          <cell r="B8362">
            <v>477741</v>
          </cell>
          <cell r="C8362" t="str">
            <v>2475414</v>
          </cell>
          <cell r="D8362" t="str">
            <v>MDELIVERY</v>
          </cell>
          <cell r="E8362" t="str">
            <v>DESPACHO</v>
          </cell>
          <cell r="F8362" t="str">
            <v>NORMAL</v>
          </cell>
          <cell r="G8362" t="str">
            <v>FT75104</v>
          </cell>
          <cell r="H8362">
            <v>44907</v>
          </cell>
          <cell r="I8362" t="str">
            <v>ENTREGADO</v>
          </cell>
          <cell r="J8362">
            <v>44909</v>
          </cell>
          <cell r="K8362" t="str">
            <v xml:space="preserve">MAYRA PROANO_PECKSAMBIENTE S A </v>
          </cell>
          <cell r="L8362" t="str">
            <v xml:space="preserve"> Calle Barbara Esparza No 4 y Santa Ines Conjunto indigo Gardens por favor podrias indicar que la entrega del equipo se la haga a partir del miercoles 14 de diciembre ya que lunes y martes vamos a est</v>
          </cell>
          <cell r="M8362" t="str">
            <v>1792286972001</v>
          </cell>
          <cell r="N8362" t="str">
            <v>0983259873</v>
          </cell>
          <cell r="O8362" t="str">
            <v/>
          </cell>
          <cell r="P8362" t="str">
            <v>QUITO</v>
          </cell>
          <cell r="Q8362" t="str">
            <v>QUITO</v>
          </cell>
          <cell r="R8362" t="str">
            <v>PICHINCHA</v>
          </cell>
          <cell r="T8362" t="str">
            <v>FLEXTRANS UIO</v>
          </cell>
          <cell r="U8362" t="str">
            <v>FLEXNETUIO_LOCAL</v>
          </cell>
          <cell r="V8362">
            <v>1</v>
          </cell>
          <cell r="W8362">
            <v>1</v>
          </cell>
          <cell r="X8362" t="str">
            <v>FLEXNET ECUADOR - MDELIVERY</v>
          </cell>
          <cell r="Y8362" t="str">
            <v>CALLE 28 DE JUNIO S/N Y GARCIA MORENO ENTRADA LLANO GRANDE</v>
          </cell>
        </row>
        <row r="8363">
          <cell r="A8363" t="str">
            <v>2475415</v>
          </cell>
          <cell r="B8363">
            <v>477742</v>
          </cell>
          <cell r="C8363" t="str">
            <v>2475415</v>
          </cell>
          <cell r="D8363" t="str">
            <v>MDELIVERY</v>
          </cell>
          <cell r="E8363" t="str">
            <v>DESPACHO</v>
          </cell>
          <cell r="F8363" t="str">
            <v>NORMAL</v>
          </cell>
          <cell r="G8363" t="str">
            <v>TF88649</v>
          </cell>
          <cell r="H8363">
            <v>44907</v>
          </cell>
          <cell r="I8363" t="str">
            <v>ENTREGADO</v>
          </cell>
          <cell r="J8363">
            <v>44908</v>
          </cell>
          <cell r="K8363" t="str">
            <v xml:space="preserve">Dennisse Torres_LIZIJOM S A </v>
          </cell>
          <cell r="L8363" t="str">
            <v xml:space="preserve"> Puerto Santa Ana Edif The Point piso 28 Oficina de SINERGIA S A </v>
          </cell>
          <cell r="M8363" t="str">
            <v>0992864915001</v>
          </cell>
          <cell r="N8363" t="str">
            <v>969590082</v>
          </cell>
          <cell r="O8363" t="str">
            <v/>
          </cell>
          <cell r="P8363" t="str">
            <v>GUAYAQUIL</v>
          </cell>
          <cell r="Q8363" t="str">
            <v>GUAYAQUIL</v>
          </cell>
          <cell r="R8363" t="str">
            <v>GUAYAS</v>
          </cell>
          <cell r="T8363" t="str">
            <v>ITSACOURIER</v>
          </cell>
          <cell r="U8363" t="str">
            <v>FLEXNETUIO_GYE</v>
          </cell>
          <cell r="V8363">
            <v>1</v>
          </cell>
          <cell r="W8363">
            <v>1</v>
          </cell>
          <cell r="X8363" t="str">
            <v>FLEXNET ECUADOR - MDELIVERY</v>
          </cell>
          <cell r="Y8363" t="str">
            <v>CALLE 28 DE JUNIO S/N Y GARCIA MORENO ENTRADA LLANO GRANDE</v>
          </cell>
        </row>
        <row r="8364">
          <cell r="A8364" t="str">
            <v>2475416</v>
          </cell>
          <cell r="B8364">
            <v>477743</v>
          </cell>
          <cell r="C8364" t="str">
            <v>2475416</v>
          </cell>
          <cell r="D8364" t="str">
            <v>MDELIVERY</v>
          </cell>
          <cell r="E8364" t="str">
            <v>DESPACHO</v>
          </cell>
          <cell r="F8364" t="str">
            <v>NORMAL</v>
          </cell>
          <cell r="G8364" t="str">
            <v>TF88653</v>
          </cell>
          <cell r="H8364">
            <v>44907</v>
          </cell>
          <cell r="I8364" t="str">
            <v>ENTREGADO</v>
          </cell>
          <cell r="J8364">
            <v>44908</v>
          </cell>
          <cell r="K8364" t="str">
            <v>Dennisse Torres_SINERGIA CONTACT CENTER SINENTCONT S A</v>
          </cell>
          <cell r="L8364" t="str">
            <v xml:space="preserve"> Puerto Santa Ana Edif The Point piso 28 Oficina de SINERGIA S A </v>
          </cell>
          <cell r="M8364" t="str">
            <v>0992937807001</v>
          </cell>
          <cell r="N8364" t="str">
            <v>969590082</v>
          </cell>
          <cell r="O8364" t="str">
            <v/>
          </cell>
          <cell r="P8364" t="str">
            <v>GUAYAQUIL</v>
          </cell>
          <cell r="Q8364" t="str">
            <v>GUAYAQUIL</v>
          </cell>
          <cell r="R8364" t="str">
            <v>GUAYAS</v>
          </cell>
          <cell r="T8364" t="str">
            <v>ITSACOURIER</v>
          </cell>
          <cell r="U8364" t="str">
            <v>FLEXNETUIO_GYE</v>
          </cell>
          <cell r="V8364">
            <v>1</v>
          </cell>
          <cell r="W8364">
            <v>1</v>
          </cell>
          <cell r="X8364" t="str">
            <v>FLEXNET ECUADOR - MDELIVERY</v>
          </cell>
          <cell r="Y8364" t="str">
            <v>CALLE 28 DE JUNIO S/N Y GARCIA MORENO ENTRADA LLANO GRANDE</v>
          </cell>
        </row>
        <row r="8365">
          <cell r="A8365" t="str">
            <v>2475417</v>
          </cell>
          <cell r="B8365">
            <v>477744</v>
          </cell>
          <cell r="C8365" t="str">
            <v>2475417</v>
          </cell>
          <cell r="D8365" t="str">
            <v>MDELIVERY</v>
          </cell>
          <cell r="E8365" t="str">
            <v>DESPACHO</v>
          </cell>
          <cell r="F8365" t="str">
            <v>NORMAL</v>
          </cell>
          <cell r="G8365" t="str">
            <v>031080002475417</v>
          </cell>
          <cell r="H8365">
            <v>44907</v>
          </cell>
          <cell r="I8365" t="str">
            <v>ENTREGADO</v>
          </cell>
          <cell r="J8365">
            <v>44908</v>
          </cell>
          <cell r="K8365" t="str">
            <v>BELEN CANTOS Bodega de Salesland Machala _JAVIER ANDRES GONZABAY AGUIRRE</v>
          </cell>
          <cell r="L8365" t="str">
            <v xml:space="preserve">Av Rocafuerte e 9 de Mayo y Guayas Local Movistar </v>
          </cell>
          <cell r="M8365" t="str">
            <v>0703907972</v>
          </cell>
          <cell r="N8365" t="str">
            <v>0998067821</v>
          </cell>
          <cell r="O8365" t="str">
            <v/>
          </cell>
          <cell r="P8365" t="str">
            <v>MACHALA</v>
          </cell>
          <cell r="Q8365" t="str">
            <v>MACHALA</v>
          </cell>
          <cell r="R8365" t="str">
            <v>EL ORO</v>
          </cell>
          <cell r="T8365" t="str">
            <v>TRAMACO</v>
          </cell>
          <cell r="U8365" t="str">
            <v>FLEXNETUIO_PROVINCIA</v>
          </cell>
          <cell r="V8365">
            <v>1</v>
          </cell>
          <cell r="W8365">
            <v>1</v>
          </cell>
          <cell r="X8365" t="str">
            <v>FLEXNET ECUADOR - MDELIVERY</v>
          </cell>
          <cell r="Y8365" t="str">
            <v>CALLE 28 DE JUNIO S/N Y GARCIA MORENO ENTRADA LLANO GRANDE</v>
          </cell>
        </row>
        <row r="8366">
          <cell r="A8366" t="str">
            <v>2475418</v>
          </cell>
          <cell r="B8366">
            <v>477745</v>
          </cell>
          <cell r="C8366" t="str">
            <v>2475418</v>
          </cell>
          <cell r="D8366" t="str">
            <v>MDELIVERY</v>
          </cell>
          <cell r="E8366" t="str">
            <v>DESPACHO</v>
          </cell>
          <cell r="F8366" t="str">
            <v>NORMAL</v>
          </cell>
          <cell r="G8366" t="str">
            <v>FT75105</v>
          </cell>
          <cell r="H8366">
            <v>44907</v>
          </cell>
          <cell r="I8366" t="str">
            <v>ENTREGADO</v>
          </cell>
          <cell r="J8366">
            <v>44908</v>
          </cell>
          <cell r="K8366" t="str">
            <v>CRISTIAN PAREDES_ BANCO PICHINCHA CA</v>
          </cell>
          <cell r="L8366" t="str">
            <v>Amazonas y Pereira Matriz Banco Pichincha Av Piso 7</v>
          </cell>
          <cell r="M8366" t="str">
            <v>1790010937001</v>
          </cell>
          <cell r="N8366" t="str">
            <v>0999059226</v>
          </cell>
          <cell r="O8366" t="str">
            <v/>
          </cell>
          <cell r="P8366" t="str">
            <v>QUITO</v>
          </cell>
          <cell r="Q8366" t="str">
            <v>QUITO</v>
          </cell>
          <cell r="R8366" t="str">
            <v>PICHINCHA</v>
          </cell>
          <cell r="T8366" t="str">
            <v>FLEXTRANS UIO</v>
          </cell>
          <cell r="U8366" t="str">
            <v>FLEXNETUIO_LOCAL</v>
          </cell>
          <cell r="V8366">
            <v>1</v>
          </cell>
          <cell r="W8366">
            <v>1</v>
          </cell>
          <cell r="X8366" t="str">
            <v>FLEXNET ECUADOR - MDELIVERY</v>
          </cell>
          <cell r="Y8366" t="str">
            <v>CALLE 28 DE JUNIO S/N Y GARCIA MORENO ENTRADA LLANO GRANDE</v>
          </cell>
        </row>
        <row r="8367">
          <cell r="A8367" t="str">
            <v>2475419</v>
          </cell>
          <cell r="B8367">
            <v>477746</v>
          </cell>
          <cell r="C8367" t="str">
            <v>2475419</v>
          </cell>
          <cell r="D8367" t="str">
            <v>MDELIVERY</v>
          </cell>
          <cell r="E8367" t="str">
            <v>DESPACHO</v>
          </cell>
          <cell r="F8367" t="str">
            <v>NORMAL</v>
          </cell>
          <cell r="G8367" t="str">
            <v>TF88638</v>
          </cell>
          <cell r="H8367">
            <v>44907</v>
          </cell>
          <cell r="I8367" t="str">
            <v>ENTREGADO</v>
          </cell>
          <cell r="J8367">
            <v>44908</v>
          </cell>
          <cell r="K8367" t="str">
            <v>CARLOS ALBERTO LOPEZ HERNANDEZ_CARLOS ALBERTO LOPEZ HERNANDEZ</v>
          </cell>
          <cell r="L8367" t="str">
            <v xml:space="preserve">Samanes 6 Manzana 955 Via 29 cerca del colegio teniente Hugo Ortiz casa de una planta color verde </v>
          </cell>
          <cell r="M8367" t="str">
            <v>0913601944001</v>
          </cell>
          <cell r="N8367" t="str">
            <v>0990055379</v>
          </cell>
          <cell r="O8367" t="str">
            <v/>
          </cell>
          <cell r="P8367" t="str">
            <v>GUAYAQUIL</v>
          </cell>
          <cell r="Q8367" t="str">
            <v>GUAYAQUIL</v>
          </cell>
          <cell r="R8367" t="str">
            <v>GUAYAS</v>
          </cell>
          <cell r="T8367" t="str">
            <v>ITSACOURIER</v>
          </cell>
          <cell r="U8367" t="str">
            <v>FLEXNETUIO_GYE</v>
          </cell>
          <cell r="V8367">
            <v>1</v>
          </cell>
          <cell r="W8367">
            <v>1</v>
          </cell>
          <cell r="X8367" t="str">
            <v>FLEXNET ECUADOR - MDELIVERY</v>
          </cell>
          <cell r="Y8367" t="str">
            <v>CALLE 28 DE JUNIO S/N Y GARCIA MORENO ENTRADA LLANO GRANDE</v>
          </cell>
        </row>
        <row r="8368">
          <cell r="A8368" t="str">
            <v>2475420</v>
          </cell>
          <cell r="B8368">
            <v>477747</v>
          </cell>
          <cell r="C8368" t="str">
            <v>2475420</v>
          </cell>
          <cell r="D8368" t="str">
            <v>MDELIVERY</v>
          </cell>
          <cell r="E8368" t="str">
            <v>DESPACHO</v>
          </cell>
          <cell r="F8368" t="str">
            <v>NORMAL</v>
          </cell>
          <cell r="G8368" t="str">
            <v>TF88632</v>
          </cell>
          <cell r="H8368">
            <v>44907</v>
          </cell>
          <cell r="I8368" t="str">
            <v>ENTREGADO</v>
          </cell>
          <cell r="J8368">
            <v>44908</v>
          </cell>
          <cell r="K8368" t="str">
            <v>ERIC MERCADO O PEDRO ILLESCAS_JHOSIMAR ALEXANDER MONTANO GARRIDO</v>
          </cell>
          <cell r="L8368" t="str">
            <v>CIUDADELA 9 DE OCTUBRE CALLE TERCERA VILLA 306 Y AVENIDA TERCERA CASA DE 2 PISOS CON REJAS BLANCAS SUR DE LA CIUDAD</v>
          </cell>
          <cell r="M8368" t="str">
            <v>0923189328001</v>
          </cell>
          <cell r="N8368" t="str">
            <v>0995801473</v>
          </cell>
          <cell r="O8368" t="str">
            <v/>
          </cell>
          <cell r="P8368" t="str">
            <v>GUAYAQUIL</v>
          </cell>
          <cell r="Q8368" t="str">
            <v>GUAYAQUIL</v>
          </cell>
          <cell r="R8368" t="str">
            <v>GUAYAS</v>
          </cell>
          <cell r="T8368" t="str">
            <v>ITSACOURIER</v>
          </cell>
          <cell r="U8368" t="str">
            <v>FLEXNETUIO_GYE</v>
          </cell>
          <cell r="V8368">
            <v>1</v>
          </cell>
          <cell r="W8368">
            <v>1</v>
          </cell>
          <cell r="X8368" t="str">
            <v>FLEXNET ECUADOR - MDELIVERY</v>
          </cell>
          <cell r="Y8368" t="str">
            <v>CALLE 28 DE JUNIO S/N Y GARCIA MORENO ENTRADA LLANO GRANDE</v>
          </cell>
        </row>
        <row r="8369">
          <cell r="A8369" t="str">
            <v>2475421</v>
          </cell>
          <cell r="B8369">
            <v>477748</v>
          </cell>
          <cell r="C8369" t="str">
            <v>2475421</v>
          </cell>
          <cell r="D8369" t="str">
            <v>MDELIVERY</v>
          </cell>
          <cell r="E8369" t="str">
            <v>DESPACHO</v>
          </cell>
          <cell r="F8369" t="str">
            <v>NORMAL</v>
          </cell>
          <cell r="G8369" t="str">
            <v>FT75085</v>
          </cell>
          <cell r="H8369">
            <v>44907</v>
          </cell>
          <cell r="I8369" t="str">
            <v>ENTREGADO</v>
          </cell>
          <cell r="J8369">
            <v>44908</v>
          </cell>
          <cell r="K8369" t="str">
            <v>SORAYA SOSA_DECO ART</v>
          </cell>
          <cell r="L8369" t="str">
            <v>AV AMAZONAS N41 26 Y JOSE BOLANOS</v>
          </cell>
          <cell r="M8369" t="str">
            <v>1792626463001</v>
          </cell>
          <cell r="N8369" t="str">
            <v>0992535269</v>
          </cell>
          <cell r="O8369" t="str">
            <v/>
          </cell>
          <cell r="P8369" t="str">
            <v>QUITO</v>
          </cell>
          <cell r="Q8369" t="str">
            <v>QUITO</v>
          </cell>
          <cell r="R8369" t="str">
            <v>PICHINCHA</v>
          </cell>
          <cell r="T8369" t="str">
            <v>FLEXTRANS UIO</v>
          </cell>
          <cell r="U8369" t="str">
            <v>FLEXNETUIO_LOCAL</v>
          </cell>
          <cell r="V8369">
            <v>1</v>
          </cell>
          <cell r="W8369">
            <v>1</v>
          </cell>
          <cell r="X8369" t="str">
            <v>FLEXNET ECUADOR - MDELIVERY</v>
          </cell>
          <cell r="Y8369" t="str">
            <v>CALLE 28 DE JUNIO S/N Y GARCIA MORENO ENTRADA LLANO GRANDE</v>
          </cell>
        </row>
        <row r="8370">
          <cell r="A8370" t="str">
            <v>2475422</v>
          </cell>
          <cell r="B8370">
            <v>477749</v>
          </cell>
          <cell r="C8370" t="str">
            <v>2475422</v>
          </cell>
          <cell r="D8370" t="str">
            <v>MDELIVERY</v>
          </cell>
          <cell r="E8370" t="str">
            <v>DESPACHO</v>
          </cell>
          <cell r="F8370" t="str">
            <v>NORMAL</v>
          </cell>
          <cell r="G8370" t="str">
            <v>031080002475422</v>
          </cell>
          <cell r="H8370">
            <v>44907</v>
          </cell>
          <cell r="I8370" t="str">
            <v>ENTREGADO</v>
          </cell>
          <cell r="J8370">
            <v>44908</v>
          </cell>
          <cell r="K8370" t="str">
            <v>GEOVANNY SANTIAGO GOMEZ CALDERON_GEOVANNY SANTIAGO GOMEZ CALDERON</v>
          </cell>
          <cell r="L8370" t="str">
            <v>Esmeraldas Villas petroecuador AVENIDA SIMON PLATA TORRES</v>
          </cell>
          <cell r="M8370" t="str">
            <v>1718355900001</v>
          </cell>
          <cell r="N8370" t="str">
            <v>0978856745</v>
          </cell>
          <cell r="O8370" t="str">
            <v/>
          </cell>
          <cell r="P8370" t="str">
            <v>ESMERALDAS</v>
          </cell>
          <cell r="Q8370" t="str">
            <v>ESMERALDAS</v>
          </cell>
          <cell r="R8370" t="str">
            <v>ESMERALDAS</v>
          </cell>
          <cell r="T8370" t="str">
            <v>TRAMACO</v>
          </cell>
          <cell r="U8370" t="str">
            <v>FLEXNETUIO_PROVINCIA</v>
          </cell>
          <cell r="V8370">
            <v>1</v>
          </cell>
          <cell r="W8370">
            <v>1</v>
          </cell>
          <cell r="X8370" t="str">
            <v>FLEXNET ECUADOR - MDELIVERY</v>
          </cell>
          <cell r="Y8370" t="str">
            <v>CALLE 28 DE JUNIO S/N Y GARCIA MORENO ENTRADA LLANO GRANDE</v>
          </cell>
        </row>
        <row r="8371">
          <cell r="A8371" t="str">
            <v>2475423</v>
          </cell>
          <cell r="B8371">
            <v>477750</v>
          </cell>
          <cell r="C8371" t="str">
            <v>2475423</v>
          </cell>
          <cell r="D8371" t="str">
            <v>MDELIVERY</v>
          </cell>
          <cell r="E8371" t="str">
            <v>DESPACHO</v>
          </cell>
          <cell r="F8371" t="str">
            <v>NORMAL</v>
          </cell>
          <cell r="G8371" t="str">
            <v>IC3828</v>
          </cell>
          <cell r="H8371">
            <v>44907</v>
          </cell>
          <cell r="I8371" t="str">
            <v>ENTREGADO</v>
          </cell>
          <cell r="J8371">
            <v>44908</v>
          </cell>
          <cell r="K8371" t="str">
            <v>Carmen Ucho_COMITE DE EMPRESA DE LOS TRABAJADORES DE ETAPA</v>
          </cell>
          <cell r="L8371" t="str">
            <v>Av Paseo de los CaNaris 5 50 y Cacique Duma EN COMITe ETAPA</v>
          </cell>
          <cell r="M8371" t="str">
            <v>0190160289001</v>
          </cell>
          <cell r="N8371" t="str">
            <v>0988838747</v>
          </cell>
          <cell r="O8371" t="str">
            <v/>
          </cell>
          <cell r="P8371" t="str">
            <v>CUENCA</v>
          </cell>
          <cell r="Q8371" t="str">
            <v>CUENCA</v>
          </cell>
          <cell r="R8371" t="str">
            <v>AZUAY</v>
          </cell>
          <cell r="T8371" t="str">
            <v>ITSACOURIER</v>
          </cell>
          <cell r="U8371" t="str">
            <v>FLEXNETUIO_PROVINCIA</v>
          </cell>
          <cell r="V8371">
            <v>1</v>
          </cell>
          <cell r="W8371">
            <v>1</v>
          </cell>
          <cell r="X8371" t="str">
            <v>FLEXNET ECUADOR - MDELIVERY</v>
          </cell>
          <cell r="Y8371" t="str">
            <v>CALLE 28 DE JUNIO S/N Y GARCIA MORENO ENTRADA LLANO GRANDE</v>
          </cell>
        </row>
        <row r="8372">
          <cell r="A8372" t="str">
            <v>2475424</v>
          </cell>
          <cell r="B8372">
            <v>477751</v>
          </cell>
          <cell r="C8372" t="str">
            <v>2475424</v>
          </cell>
          <cell r="D8372" t="str">
            <v>MDELIVERY</v>
          </cell>
          <cell r="E8372" t="str">
            <v>DESPACHO</v>
          </cell>
          <cell r="F8372" t="str">
            <v>NORMAL</v>
          </cell>
          <cell r="G8372" t="str">
            <v>TF88640</v>
          </cell>
          <cell r="H8372">
            <v>44907</v>
          </cell>
          <cell r="I8372" t="str">
            <v>ENTREGADO</v>
          </cell>
          <cell r="J8372">
            <v>44908</v>
          </cell>
          <cell r="K8372" t="str">
            <v xml:space="preserve">Jenny Jara_ SUDAMERICANA DE SERVICIOS DE SEGURIDAD SUDASER CI </v>
          </cell>
          <cell r="L8372" t="str">
            <v xml:space="preserve"> Urdesa central Av Las Lomas S N y calle primera CC Urdesa Bloque C Locales 5 y 6 Guayaquil Ecuador </v>
          </cell>
          <cell r="M8372" t="str">
            <v>0990774838001</v>
          </cell>
          <cell r="N8372" t="str">
            <v>0994137175</v>
          </cell>
          <cell r="O8372" t="str">
            <v/>
          </cell>
          <cell r="P8372" t="str">
            <v>GUAYAQUIL</v>
          </cell>
          <cell r="Q8372" t="str">
            <v>GUAYAQUIL</v>
          </cell>
          <cell r="R8372" t="str">
            <v>GUAYAS</v>
          </cell>
          <cell r="T8372" t="str">
            <v>ITSACOURIER</v>
          </cell>
          <cell r="U8372" t="str">
            <v>FLEXNETUIO_GYE</v>
          </cell>
          <cell r="V8372">
            <v>1</v>
          </cell>
          <cell r="W8372">
            <v>1</v>
          </cell>
          <cell r="X8372" t="str">
            <v>FLEXNET ECUADOR - MDELIVERY</v>
          </cell>
          <cell r="Y8372" t="str">
            <v>CALLE 28 DE JUNIO S/N Y GARCIA MORENO ENTRADA LLANO GRANDE</v>
          </cell>
        </row>
        <row r="8373">
          <cell r="A8373" t="str">
            <v>2475430</v>
          </cell>
          <cell r="B8373">
            <v>477753</v>
          </cell>
          <cell r="C8373" t="str">
            <v>2475430</v>
          </cell>
          <cell r="D8373" t="str">
            <v>MDELIVERY</v>
          </cell>
          <cell r="E8373" t="str">
            <v>DESPACHO</v>
          </cell>
          <cell r="F8373" t="str">
            <v>NORMAL</v>
          </cell>
          <cell r="G8373" t="str">
            <v>031080002475430</v>
          </cell>
          <cell r="H8373">
            <v>44907</v>
          </cell>
          <cell r="I8373" t="str">
            <v>ENTREGADO</v>
          </cell>
          <cell r="J8373">
            <v>44908</v>
          </cell>
          <cell r="K8373" t="str">
            <v>DANNY DEL SALTO FABIAN GUERRERO_CARLOS HUGO GAVILANES SILVA</v>
          </cell>
          <cell r="L8373" t="str">
            <v>AMBATO CHILE 03 34 Y URUGUAY AL LADO DE RESTAURANT LA SAZON DEL NEGRO</v>
          </cell>
          <cell r="M8373" t="str">
            <v>1800844852001</v>
          </cell>
          <cell r="N8373" t="str">
            <v>0984606708</v>
          </cell>
          <cell r="O8373" t="str">
            <v/>
          </cell>
          <cell r="P8373" t="str">
            <v>AMBATO</v>
          </cell>
          <cell r="Q8373" t="str">
            <v>AMBATO</v>
          </cell>
          <cell r="R8373" t="str">
            <v>TUNGURAHUA</v>
          </cell>
          <cell r="S8373" t="str">
            <v>AMBATO</v>
          </cell>
          <cell r="T8373" t="str">
            <v>TRAMACO</v>
          </cell>
          <cell r="U8373" t="str">
            <v>FLEXNETUIO_PROVINCIA</v>
          </cell>
          <cell r="V8373">
            <v>1</v>
          </cell>
          <cell r="W8373">
            <v>1</v>
          </cell>
          <cell r="X8373" t="str">
            <v>FLEXNET ECUADOR - MDELIVERY</v>
          </cell>
          <cell r="Y8373" t="str">
            <v>CALLE 28 DE JUNIO S/N Y GARCIA MORENO ENTRADA LLANO GRANDE</v>
          </cell>
        </row>
        <row r="8374">
          <cell r="A8374" t="str">
            <v>2475431</v>
          </cell>
          <cell r="B8374">
            <v>477754</v>
          </cell>
          <cell r="C8374" t="str">
            <v>2475431</v>
          </cell>
          <cell r="D8374" t="str">
            <v>MDELIVERY</v>
          </cell>
          <cell r="E8374" t="str">
            <v>DESPACHO</v>
          </cell>
          <cell r="F8374" t="str">
            <v>NORMAL</v>
          </cell>
          <cell r="G8374" t="str">
            <v>031080002475431</v>
          </cell>
          <cell r="H8374">
            <v>44907</v>
          </cell>
          <cell r="I8374" t="str">
            <v>ENTREGADO</v>
          </cell>
          <cell r="J8374">
            <v>44908</v>
          </cell>
          <cell r="K8374" t="str">
            <v>DANNY DEL SALTO FABIAN GUERRERO_NELSON GERARDO BARRAGAN HERNANDEZ</v>
          </cell>
          <cell r="L8374" t="str">
            <v>AMBATO CHILE 03 34 Y URUGUAY AL LADO DE RESTAURANT LA SAZON DEL NEGRO</v>
          </cell>
          <cell r="M8374" t="str">
            <v>1801455575001</v>
          </cell>
          <cell r="N8374" t="str">
            <v>0984606708</v>
          </cell>
          <cell r="O8374" t="str">
            <v/>
          </cell>
          <cell r="P8374" t="str">
            <v>AMBATO</v>
          </cell>
          <cell r="Q8374" t="str">
            <v>AMBATO</v>
          </cell>
          <cell r="R8374" t="str">
            <v>TUNGURAHUA</v>
          </cell>
          <cell r="S8374" t="str">
            <v>AMBATO</v>
          </cell>
          <cell r="T8374" t="str">
            <v>TRAMACO</v>
          </cell>
          <cell r="U8374" t="str">
            <v>FLEXNETUIO_PROVINCIA</v>
          </cell>
          <cell r="V8374">
            <v>1</v>
          </cell>
          <cell r="W8374">
            <v>1</v>
          </cell>
          <cell r="X8374" t="str">
            <v>FLEXNET ECUADOR - MDELIVERY</v>
          </cell>
          <cell r="Y8374" t="str">
            <v>CALLE 28 DE JUNIO S/N Y GARCIA MORENO ENTRADA LLANO GRANDE</v>
          </cell>
        </row>
        <row r="8375">
          <cell r="A8375" t="str">
            <v>2475432</v>
          </cell>
          <cell r="B8375">
            <v>477755</v>
          </cell>
          <cell r="C8375" t="str">
            <v>2475432</v>
          </cell>
          <cell r="D8375" t="str">
            <v>MDELIVERY</v>
          </cell>
          <cell r="E8375" t="str">
            <v>DESPACHO</v>
          </cell>
          <cell r="F8375" t="str">
            <v>NORMAL</v>
          </cell>
          <cell r="G8375" t="str">
            <v>TF88641</v>
          </cell>
          <cell r="H8375">
            <v>44907</v>
          </cell>
          <cell r="I8375" t="str">
            <v>ENTREGADO</v>
          </cell>
          <cell r="J8375">
            <v>44910</v>
          </cell>
          <cell r="K8375" t="str">
            <v>NATALIA CRISTINA GARCES GOMEZ_NATALIA CRISTINA GARCES GOMEZ</v>
          </cell>
          <cell r="L8375" t="str">
            <v>GUAYAQUIL COOP MAPASINGUE PESTE AV PRIMERA Y CALLE SEGUNDA FRENTE A EMBUTIDOS PIGGIS DIAGONAL A CROMO DURO INDUSTRIAL</v>
          </cell>
          <cell r="M8375" t="str">
            <v>0917700221001</v>
          </cell>
          <cell r="N8375" t="str">
            <v>0989864780</v>
          </cell>
          <cell r="O8375" t="str">
            <v/>
          </cell>
          <cell r="P8375" t="str">
            <v>GUAYAQUIL</v>
          </cell>
          <cell r="Q8375" t="str">
            <v>GUAYAQUIL</v>
          </cell>
          <cell r="R8375" t="str">
            <v>GUAYAS</v>
          </cell>
          <cell r="T8375" t="str">
            <v>ITSACOURIER</v>
          </cell>
          <cell r="U8375" t="str">
            <v>FLEXNETUIO_GYE</v>
          </cell>
          <cell r="V8375">
            <v>1</v>
          </cell>
          <cell r="W8375">
            <v>1</v>
          </cell>
          <cell r="X8375" t="str">
            <v>FLEXNET ECUADOR - MDELIVERY</v>
          </cell>
          <cell r="Y8375" t="str">
            <v>CALLE 28 DE JUNIO S/N Y GARCIA MORENO ENTRADA LLANO GRANDE</v>
          </cell>
        </row>
        <row r="8376">
          <cell r="A8376" t="str">
            <v>2475433</v>
          </cell>
          <cell r="B8376">
            <v>477756</v>
          </cell>
          <cell r="C8376" t="str">
            <v>2475433</v>
          </cell>
          <cell r="D8376" t="str">
            <v>MDELIVERY</v>
          </cell>
          <cell r="E8376" t="str">
            <v>DESPACHO</v>
          </cell>
          <cell r="F8376" t="str">
            <v>NORMAL</v>
          </cell>
          <cell r="G8376" t="str">
            <v>FT75091</v>
          </cell>
          <cell r="H8376">
            <v>44907</v>
          </cell>
          <cell r="I8376" t="str">
            <v>ENTREGADO</v>
          </cell>
          <cell r="J8376">
            <v>44908</v>
          </cell>
          <cell r="K8376" t="str">
            <v>JANETH RODRIGUEZ_INGENIERIA Y DISENO DEL ECUADOR INGEDISA CIA LTD</v>
          </cell>
          <cell r="L8376" t="str">
            <v>10 De Agosto n31 75 Frente almacenes boyaca</v>
          </cell>
          <cell r="M8376" t="str">
            <v>1792046637001</v>
          </cell>
          <cell r="N8376" t="str">
            <v>0991480394</v>
          </cell>
          <cell r="O8376" t="str">
            <v/>
          </cell>
          <cell r="P8376" t="str">
            <v>QUITO</v>
          </cell>
          <cell r="Q8376" t="str">
            <v>QUITO</v>
          </cell>
          <cell r="R8376" t="str">
            <v>PICHINCHA</v>
          </cell>
          <cell r="T8376" t="str">
            <v>FLEXTRANS UIO</v>
          </cell>
          <cell r="U8376" t="str">
            <v>FLEXNETUIO_LOCAL</v>
          </cell>
          <cell r="V8376">
            <v>1</v>
          </cell>
          <cell r="W8376">
            <v>1</v>
          </cell>
          <cell r="X8376" t="str">
            <v>FLEXNET ECUADOR - MDELIVERY</v>
          </cell>
          <cell r="Y8376" t="str">
            <v>CALLE 28 DE JUNIO S/N Y GARCIA MORENO ENTRADA LLANO GRANDE</v>
          </cell>
        </row>
        <row r="8377">
          <cell r="A8377" t="str">
            <v>2475434</v>
          </cell>
          <cell r="B8377">
            <v>477757</v>
          </cell>
          <cell r="C8377" t="str">
            <v>2475434</v>
          </cell>
          <cell r="D8377" t="str">
            <v>MDELIVERY</v>
          </cell>
          <cell r="E8377" t="str">
            <v>DESPACHO</v>
          </cell>
          <cell r="F8377" t="str">
            <v>NORMAL</v>
          </cell>
          <cell r="G8377" t="str">
            <v>FT75107</v>
          </cell>
          <cell r="H8377">
            <v>44907</v>
          </cell>
          <cell r="I8377" t="str">
            <v>ENTREGADO</v>
          </cell>
          <cell r="J8377">
            <v>44908</v>
          </cell>
          <cell r="K8377" t="str">
            <v>Stiven Agreda Maria Samaniego_ASOCIACION NACIONAL DE SERVIDORES PUBLICOS DE LA C</v>
          </cell>
          <cell r="L8377" t="str">
            <v>Quito Pichincha Juan Montalvo E4 135 y Pasaje Enrique Vacas Galindo Edif Juan Montalvo piso 5 en las oficinas de la Asociacion</v>
          </cell>
          <cell r="M8377" t="str">
            <v>1791294467001</v>
          </cell>
          <cell r="N8377" t="str">
            <v>0984606524</v>
          </cell>
          <cell r="O8377" t="str">
            <v/>
          </cell>
          <cell r="P8377" t="str">
            <v>QUITO</v>
          </cell>
          <cell r="Q8377" t="str">
            <v>QUITO</v>
          </cell>
          <cell r="R8377" t="str">
            <v>PICHINCHA</v>
          </cell>
          <cell r="T8377" t="str">
            <v>FLEXTRANS UIO</v>
          </cell>
          <cell r="U8377" t="str">
            <v>FLEXNETUIO_LOCAL</v>
          </cell>
          <cell r="V8377">
            <v>1</v>
          </cell>
          <cell r="W8377">
            <v>1</v>
          </cell>
          <cell r="X8377" t="str">
            <v>FLEXNET ECUADOR - MDELIVERY</v>
          </cell>
          <cell r="Y8377" t="str">
            <v>CALLE 28 DE JUNIO S/N Y GARCIA MORENO ENTRADA LLANO GRANDE</v>
          </cell>
        </row>
        <row r="8378">
          <cell r="A8378" t="str">
            <v>2475436</v>
          </cell>
          <cell r="B8378">
            <v>477758</v>
          </cell>
          <cell r="C8378" t="str">
            <v>2475436</v>
          </cell>
          <cell r="D8378" t="str">
            <v>MDELIVERY</v>
          </cell>
          <cell r="E8378" t="str">
            <v>DESPACHO</v>
          </cell>
          <cell r="F8378" t="str">
            <v>NORMAL</v>
          </cell>
          <cell r="G8378" t="str">
            <v>TF88637</v>
          </cell>
          <cell r="H8378">
            <v>44907</v>
          </cell>
          <cell r="I8378" t="str">
            <v>ENTREGADO</v>
          </cell>
          <cell r="J8378">
            <v>44908</v>
          </cell>
          <cell r="K8378" t="str">
            <v>Jessica Nevarez Leon_FRANCISCO WLADIMIR LOPEZ CUJILAN</v>
          </cell>
          <cell r="L8378" t="str">
            <v>Terminal terrestre de Guayaquil planta baja oficina 42 compaNia Expres Atenas</v>
          </cell>
          <cell r="M8378" t="str">
            <v>0914696125001</v>
          </cell>
          <cell r="N8378" t="str">
            <v>0985122226</v>
          </cell>
          <cell r="O8378" t="str">
            <v/>
          </cell>
          <cell r="P8378" t="str">
            <v>GUAYAQUIL</v>
          </cell>
          <cell r="Q8378" t="str">
            <v>GUAYAQUIL</v>
          </cell>
          <cell r="R8378" t="str">
            <v>GUAYAS</v>
          </cell>
          <cell r="T8378" t="str">
            <v>ITSACOURIER</v>
          </cell>
          <cell r="U8378" t="str">
            <v>FLEXNETUIO_GYE</v>
          </cell>
          <cell r="V8378">
            <v>1</v>
          </cell>
          <cell r="W8378">
            <v>1</v>
          </cell>
          <cell r="X8378" t="str">
            <v>FLEXNET ECUADOR - MDELIVERY</v>
          </cell>
          <cell r="Y8378" t="str">
            <v>CALLE 28 DE JUNIO S/N Y GARCIA MORENO ENTRADA LLANO GRANDE</v>
          </cell>
        </row>
        <row r="8379">
          <cell r="A8379" t="str">
            <v>2475437</v>
          </cell>
          <cell r="B8379">
            <v>477759</v>
          </cell>
          <cell r="C8379" t="str">
            <v>2475437</v>
          </cell>
          <cell r="D8379" t="str">
            <v>MDELIVERY</v>
          </cell>
          <cell r="E8379" t="str">
            <v>DESPACHO</v>
          </cell>
          <cell r="F8379" t="str">
            <v>NORMAL</v>
          </cell>
          <cell r="G8379" t="str">
            <v>FT75083</v>
          </cell>
          <cell r="H8379">
            <v>44907</v>
          </cell>
          <cell r="I8379" t="str">
            <v>ENTREGADO</v>
          </cell>
          <cell r="J8379">
            <v>44908</v>
          </cell>
          <cell r="K8379" t="str">
            <v>DIANA RIVERO_LUIS FELIPE OLMEDO ARIAS</v>
          </cell>
          <cell r="L8379" t="str">
            <v>Av Eloy Alfaro N 21 29 y Av 6 de Diciembre Edificio Monasterio Plaza PISI 7 OFC 702</v>
          </cell>
          <cell r="M8379" t="str">
            <v>0501535603001</v>
          </cell>
          <cell r="N8379" t="str">
            <v>984297328</v>
          </cell>
          <cell r="O8379" t="str">
            <v/>
          </cell>
          <cell r="P8379" t="str">
            <v>QUITO</v>
          </cell>
          <cell r="Q8379" t="str">
            <v>QUITO</v>
          </cell>
          <cell r="R8379" t="str">
            <v>PICHINCHA</v>
          </cell>
          <cell r="T8379" t="str">
            <v>FLEXTRANS UIO</v>
          </cell>
          <cell r="U8379" t="str">
            <v>FLEXNETUIO_LOCAL</v>
          </cell>
          <cell r="V8379">
            <v>1</v>
          </cell>
          <cell r="W8379">
            <v>1</v>
          </cell>
          <cell r="X8379" t="str">
            <v>FLEXNET ECUADOR - MDELIVERY</v>
          </cell>
          <cell r="Y8379" t="str">
            <v>CALLE 28 DE JUNIO S/N Y GARCIA MORENO ENTRADA LLANO GRANDE</v>
          </cell>
        </row>
        <row r="8380">
          <cell r="A8380" t="str">
            <v>2475447</v>
          </cell>
          <cell r="B8380">
            <v>477760</v>
          </cell>
          <cell r="C8380" t="str">
            <v>2475447</v>
          </cell>
          <cell r="D8380" t="str">
            <v>MDELIVERY</v>
          </cell>
          <cell r="E8380" t="str">
            <v>DESPACHO</v>
          </cell>
          <cell r="F8380" t="str">
            <v>NORMAL</v>
          </cell>
          <cell r="G8380" t="str">
            <v>031080002475447</v>
          </cell>
          <cell r="H8380">
            <v>44907</v>
          </cell>
          <cell r="I8380" t="str">
            <v>ENTREGADO</v>
          </cell>
          <cell r="J8380">
            <v>44908</v>
          </cell>
          <cell r="K8380" t="str">
            <v xml:space="preserve">Ana Maria Loor_ PRODUCTOS METALURGICOS S A PROMESA </v>
          </cell>
          <cell r="L8380" t="str">
            <v xml:space="preserve"> Km 5 Via Daule Guayaquil Ecuador </v>
          </cell>
          <cell r="M8380" t="str">
            <v>0990008167001</v>
          </cell>
          <cell r="N8380" t="str">
            <v>962604291</v>
          </cell>
          <cell r="O8380" t="str">
            <v/>
          </cell>
          <cell r="P8380" t="str">
            <v>GUAYAQUIL</v>
          </cell>
          <cell r="Q8380" t="str">
            <v>GUAYAQUIL</v>
          </cell>
          <cell r="R8380" t="str">
            <v>GUAYAS</v>
          </cell>
          <cell r="T8380" t="str">
            <v>TRAMACO</v>
          </cell>
          <cell r="U8380" t="str">
            <v>FLEXNETUIO_GYE</v>
          </cell>
          <cell r="V8380">
            <v>1</v>
          </cell>
          <cell r="W8380">
            <v>1</v>
          </cell>
          <cell r="X8380" t="str">
            <v>FLEXNET ECUADOR - MDELIVERY</v>
          </cell>
          <cell r="Y8380" t="str">
            <v>CALLE 28 DE JUNIO S/N Y GARCIA MORENO ENTRADA LLANO GRANDE</v>
          </cell>
        </row>
        <row r="8381">
          <cell r="A8381" t="str">
            <v>2475448</v>
          </cell>
          <cell r="B8381">
            <v>477761</v>
          </cell>
          <cell r="C8381" t="str">
            <v>2475448</v>
          </cell>
          <cell r="D8381" t="str">
            <v>MDELIVERY</v>
          </cell>
          <cell r="E8381" t="str">
            <v>DESPACHO</v>
          </cell>
          <cell r="F8381" t="str">
            <v>NORMAL</v>
          </cell>
          <cell r="G8381" t="str">
            <v>FT75087</v>
          </cell>
          <cell r="H8381">
            <v>44907</v>
          </cell>
          <cell r="I8381" t="str">
            <v>ENTREGADO</v>
          </cell>
          <cell r="J8381">
            <v>44908</v>
          </cell>
          <cell r="K8381" t="str">
            <v>Erika Haro_COOPERATIVA DE AHORRO Y CREDITO SAN CRISTOBAL LTDA</v>
          </cell>
          <cell r="L8381" t="str">
            <v>Bartolome de las Casas Oe1 160 y Av 10 de Agosto</v>
          </cell>
          <cell r="M8381" t="str">
            <v>1790100294001</v>
          </cell>
          <cell r="N8381" t="str">
            <v>0998795568</v>
          </cell>
          <cell r="O8381" t="str">
            <v/>
          </cell>
          <cell r="P8381" t="str">
            <v>QUITO</v>
          </cell>
          <cell r="Q8381" t="str">
            <v>QUITO</v>
          </cell>
          <cell r="R8381" t="str">
            <v>PICHINCHA</v>
          </cell>
          <cell r="T8381" t="str">
            <v>FLEXTRANS UIO</v>
          </cell>
          <cell r="U8381" t="str">
            <v>FLEXNETUIO_LOCAL</v>
          </cell>
          <cell r="V8381">
            <v>1</v>
          </cell>
          <cell r="W8381">
            <v>1</v>
          </cell>
          <cell r="X8381" t="str">
            <v>FLEXNET ECUADOR - MDELIVERY</v>
          </cell>
          <cell r="Y8381" t="str">
            <v>CALLE 28 DE JUNIO S/N Y GARCIA MORENO ENTRADA LLANO GRANDE</v>
          </cell>
        </row>
        <row r="8382">
          <cell r="A8382" t="str">
            <v>2475453</v>
          </cell>
          <cell r="B8382">
            <v>477762</v>
          </cell>
          <cell r="C8382" t="str">
            <v>2475453</v>
          </cell>
          <cell r="D8382" t="str">
            <v>MDELIVERY</v>
          </cell>
          <cell r="E8382" t="str">
            <v>DESPACHO</v>
          </cell>
          <cell r="F8382" t="str">
            <v>NORMAL</v>
          </cell>
          <cell r="G8382" t="str">
            <v>FT75088</v>
          </cell>
          <cell r="H8382">
            <v>44907</v>
          </cell>
          <cell r="I8382" t="str">
            <v>ENTREGADO</v>
          </cell>
          <cell r="J8382">
            <v>44908</v>
          </cell>
          <cell r="K8382" t="str">
            <v>GLADYS ANGELICA NARANJO LOPEZ_GLADYS ANGELICA NARANJO LOPEZ</v>
          </cell>
          <cell r="L8382" t="str">
            <v>PQA LA CONCEPCION CLL JAIME CHIROBOGA Y NICOLAS LOPEZ CS 3PS BLANCA CON PUERTA NEGRA FRENTE EX AEROPUERTO</v>
          </cell>
          <cell r="M8382" t="str">
            <v>1716815269001</v>
          </cell>
          <cell r="N8382" t="str">
            <v>0984470260/0962821523</v>
          </cell>
          <cell r="O8382" t="str">
            <v/>
          </cell>
          <cell r="P8382" t="str">
            <v>QUITO</v>
          </cell>
          <cell r="Q8382" t="str">
            <v>QUITO</v>
          </cell>
          <cell r="R8382" t="str">
            <v>PICHINCHA</v>
          </cell>
          <cell r="T8382" t="str">
            <v>FLEXTRANS UIO</v>
          </cell>
          <cell r="U8382" t="str">
            <v>FLEXNETUIO_LOCAL</v>
          </cell>
          <cell r="V8382">
            <v>1</v>
          </cell>
          <cell r="W8382">
            <v>1</v>
          </cell>
          <cell r="X8382" t="str">
            <v>FLEXNET ECUADOR - MDELIVERY</v>
          </cell>
          <cell r="Y8382" t="str">
            <v>CALLE 28 DE JUNIO S/N Y GARCIA MORENO ENTRADA LLANO GRANDE</v>
          </cell>
        </row>
        <row r="8383">
          <cell r="A8383" t="str">
            <v>2475454</v>
          </cell>
          <cell r="B8383">
            <v>477763</v>
          </cell>
          <cell r="C8383" t="str">
            <v>2475454</v>
          </cell>
          <cell r="D8383" t="str">
            <v>MDELIVERY</v>
          </cell>
          <cell r="E8383" t="str">
            <v>DESPACHO</v>
          </cell>
          <cell r="F8383" t="str">
            <v>NORMAL</v>
          </cell>
          <cell r="G8383" t="str">
            <v>TF88660</v>
          </cell>
          <cell r="H8383">
            <v>44907</v>
          </cell>
          <cell r="I8383" t="str">
            <v>ENTREGADO</v>
          </cell>
          <cell r="J8383">
            <v>44908</v>
          </cell>
          <cell r="K8383" t="str">
            <v>PAOLA HERRERA o LUIS LEON_BANCO DEL PACIFICO</v>
          </cell>
          <cell r="L8383" t="str">
            <v>P ICAZA 200 Y PEDRO CARBO MATRIZ BANCO DEL PACIFICO PISO 3 AREA NEGOCIOS CREDITO</v>
          </cell>
          <cell r="M8383" t="str">
            <v>0990005737001</v>
          </cell>
          <cell r="N8383" t="str">
            <v>0958734651/0992859359/0962116736</v>
          </cell>
          <cell r="O8383" t="str">
            <v/>
          </cell>
          <cell r="P8383" t="str">
            <v>GUAYAQUIL</v>
          </cell>
          <cell r="Q8383" t="str">
            <v>GUAYAQUIL</v>
          </cell>
          <cell r="R8383" t="str">
            <v>GUAYAS</v>
          </cell>
          <cell r="T8383" t="str">
            <v>ITSACOURIER</v>
          </cell>
          <cell r="U8383" t="str">
            <v>FLEXNETUIO_GYE</v>
          </cell>
          <cell r="V8383">
            <v>1</v>
          </cell>
          <cell r="W8383">
            <v>1</v>
          </cell>
          <cell r="X8383" t="str">
            <v>FLEXNET ECUADOR - MDELIVERY</v>
          </cell>
          <cell r="Y8383" t="str">
            <v>CALLE 28 DE JUNIO S/N Y GARCIA MORENO ENTRADA LLANO GRANDE</v>
          </cell>
        </row>
        <row r="8384">
          <cell r="A8384" t="str">
            <v>2475457</v>
          </cell>
          <cell r="B8384">
            <v>477764</v>
          </cell>
          <cell r="C8384" t="str">
            <v>2475457</v>
          </cell>
          <cell r="D8384" t="str">
            <v>MDELIVERY</v>
          </cell>
          <cell r="E8384" t="str">
            <v>DESPACHO</v>
          </cell>
          <cell r="F8384" t="str">
            <v>NORMAL</v>
          </cell>
          <cell r="G8384" t="str">
            <v>TF88643</v>
          </cell>
          <cell r="H8384">
            <v>44907</v>
          </cell>
          <cell r="I8384" t="str">
            <v>ENTREGADO</v>
          </cell>
          <cell r="J8384">
            <v>44908</v>
          </cell>
          <cell r="K8384" t="str">
            <v xml:space="preserve">GUARDIA DE TURNO_TELCONET S A </v>
          </cell>
          <cell r="L8384" t="str">
            <v xml:space="preserve">Kennedy Norte Mz 109 solar 21 En la garita de los agentes de seguridad </v>
          </cell>
          <cell r="M8384" t="str">
            <v>0991327371001</v>
          </cell>
          <cell r="N8384" t="str">
            <v>0995551760</v>
          </cell>
          <cell r="O8384" t="str">
            <v/>
          </cell>
          <cell r="P8384" t="str">
            <v>GUAYAQUIL</v>
          </cell>
          <cell r="Q8384" t="str">
            <v>GUAYAQUIL</v>
          </cell>
          <cell r="R8384" t="str">
            <v>GUAYAS</v>
          </cell>
          <cell r="T8384" t="str">
            <v>ITSACOURIER</v>
          </cell>
          <cell r="U8384" t="str">
            <v>FLEXNETUIO_GYE</v>
          </cell>
          <cell r="V8384">
            <v>1</v>
          </cell>
          <cell r="W8384">
            <v>1</v>
          </cell>
          <cell r="X8384" t="str">
            <v>FLEXNET ECUADOR - MDELIVERY</v>
          </cell>
          <cell r="Y8384" t="str">
            <v>CALLE 28 DE JUNIO S/N Y GARCIA MORENO ENTRADA LLANO GRANDE</v>
          </cell>
        </row>
        <row r="8385">
          <cell r="A8385" t="str">
            <v>2022-12231</v>
          </cell>
          <cell r="B8385">
            <v>477707</v>
          </cell>
          <cell r="C8385" t="str">
            <v>2022-12231</v>
          </cell>
          <cell r="D8385" t="str">
            <v>MOVISTAR</v>
          </cell>
          <cell r="E8385" t="str">
            <v>DESPACHO</v>
          </cell>
          <cell r="F8385" t="str">
            <v>NORMAL</v>
          </cell>
          <cell r="G8385" t="str">
            <v>031080202212231</v>
          </cell>
          <cell r="H8385">
            <v>44907</v>
          </cell>
          <cell r="I8385" t="str">
            <v>ENTREGADO</v>
          </cell>
          <cell r="J8385">
            <v>44908</v>
          </cell>
          <cell r="K8385" t="str">
            <v>FDV GUILLERMO JARA JR MANAMOVIL_MONICA PINARGOTE ARAY</v>
          </cell>
          <cell r="L8385" t="str">
            <v xml:space="preserve">CALLE 8 AVENIDA 8 EDIFICIO BEIGE DE TRES PISOS, LOCAL ESQUINERO </v>
          </cell>
          <cell r="M8385" t="str">
            <v>1313932061001</v>
          </cell>
          <cell r="N8385" t="str">
            <v>0987147849</v>
          </cell>
          <cell r="O8385" t="str">
            <v/>
          </cell>
          <cell r="P8385" t="str">
            <v>MANTA</v>
          </cell>
          <cell r="Q8385" t="str">
            <v>MANTA</v>
          </cell>
          <cell r="R8385" t="str">
            <v>MANABI</v>
          </cell>
          <cell r="T8385" t="str">
            <v>TRAMACO</v>
          </cell>
          <cell r="U8385" t="str">
            <v>FLEXNETUIO_PROVINCIA</v>
          </cell>
          <cell r="V8385">
            <v>1</v>
          </cell>
          <cell r="W8385">
            <v>1</v>
          </cell>
          <cell r="X8385" t="str">
            <v>FLEXNET ECUADOR - MOVISTAR</v>
          </cell>
          <cell r="Y8385" t="str">
            <v>CALLE 28 DE JUNIO S/N Y GARCIA MORENO ENTRADA LLANO GRANDE</v>
          </cell>
        </row>
        <row r="8386">
          <cell r="A8386" t="str">
            <v>2022-12232</v>
          </cell>
          <cell r="B8386">
            <v>477708</v>
          </cell>
          <cell r="C8386" t="str">
            <v>2022-12232</v>
          </cell>
          <cell r="D8386" t="str">
            <v>MOVISTAR</v>
          </cell>
          <cell r="E8386" t="str">
            <v>DESPACHO</v>
          </cell>
          <cell r="F8386" t="str">
            <v>NORMAL</v>
          </cell>
          <cell r="G8386" t="str">
            <v>031080202212232</v>
          </cell>
          <cell r="H8386">
            <v>44907</v>
          </cell>
          <cell r="I8386" t="str">
            <v>ENTREGADO</v>
          </cell>
          <cell r="J8386">
            <v>44908</v>
          </cell>
          <cell r="K8386" t="str">
            <v>FANNY DOMINGUEZ - MACAS_FANNY CECILIA DOMINGUEZ CARDENAS</v>
          </cell>
          <cell r="L8386" t="str">
            <v>OLIVAR Y AMAZONAS</v>
          </cell>
          <cell r="M8386" t="str">
            <v>1400382360001</v>
          </cell>
          <cell r="N8386" t="str">
            <v>0982603696 - 0983232907</v>
          </cell>
          <cell r="O8386" t="str">
            <v/>
          </cell>
          <cell r="P8386" t="str">
            <v>MACAS</v>
          </cell>
          <cell r="Q8386" t="str">
            <v>MORONA</v>
          </cell>
          <cell r="R8386" t="str">
            <v>MORONA SANTIAGO</v>
          </cell>
          <cell r="S8386" t="str">
            <v/>
          </cell>
          <cell r="T8386" t="str">
            <v>TRAMACO</v>
          </cell>
          <cell r="U8386" t="str">
            <v>FLEXNETUIO_PROVINCIA</v>
          </cell>
          <cell r="V8386">
            <v>1</v>
          </cell>
          <cell r="W8386">
            <v>1</v>
          </cell>
          <cell r="X8386" t="str">
            <v>FLEXNET ECUADOR - MOVISTAR</v>
          </cell>
          <cell r="Y8386" t="str">
            <v>CALLE 28 DE JUNIO S/N Y GARCIA MORENO ENTRADA LLANO GRANDE</v>
          </cell>
        </row>
        <row r="8387">
          <cell r="A8387" t="str">
            <v>2022-12233</v>
          </cell>
          <cell r="B8387">
            <v>477709</v>
          </cell>
          <cell r="C8387" t="str">
            <v>2022-12233</v>
          </cell>
          <cell r="D8387" t="str">
            <v>MOVISTAR</v>
          </cell>
          <cell r="E8387" t="str">
            <v>DESPACHO</v>
          </cell>
          <cell r="F8387" t="str">
            <v>NORMAL</v>
          </cell>
          <cell r="G8387" t="str">
            <v>031080202212233</v>
          </cell>
          <cell r="H8387">
            <v>44907</v>
          </cell>
          <cell r="I8387" t="str">
            <v>ENTREGADO</v>
          </cell>
          <cell r="J8387">
            <v>44910</v>
          </cell>
          <cell r="K8387" t="str">
            <v>MOVIPHONE ZONIFICADO LOJA CALLE_Lenin Crespo</v>
          </cell>
          <cell r="L8387" t="str">
            <v>AV 24 DE MAYO  Y EMILIANO ORTEGA - EDF EL RIO - TERCER PISO OFC 9  (JUNTO A OFICINAS DE TAME )</v>
          </cell>
          <cell r="M8387" t="str">
            <v>0391007160</v>
          </cell>
          <cell r="N8387" t="str">
            <v>984114040</v>
          </cell>
          <cell r="O8387" t="str">
            <v/>
          </cell>
          <cell r="P8387" t="str">
            <v>LOJA</v>
          </cell>
          <cell r="Q8387" t="str">
            <v>LOJA</v>
          </cell>
          <cell r="R8387" t="str">
            <v>LOJA</v>
          </cell>
          <cell r="T8387" t="str">
            <v>TRAMACO</v>
          </cell>
          <cell r="U8387" t="str">
            <v>FLEXNETUIO_PROVINCIA</v>
          </cell>
          <cell r="V8387">
            <v>1</v>
          </cell>
          <cell r="W8387">
            <v>1</v>
          </cell>
          <cell r="X8387" t="str">
            <v>FLEXNET ECUADOR - MOVISTAR</v>
          </cell>
          <cell r="Y8387" t="str">
            <v>CALLE 28 DE JUNIO S/N Y GARCIA MORENO ENTRADA LLANO GRANDE</v>
          </cell>
        </row>
        <row r="8388">
          <cell r="A8388" t="str">
            <v>2022-12234</v>
          </cell>
          <cell r="B8388">
            <v>477710</v>
          </cell>
          <cell r="C8388" t="str">
            <v>2022-12234</v>
          </cell>
          <cell r="D8388" t="str">
            <v>MOVISTAR</v>
          </cell>
          <cell r="E8388" t="str">
            <v>DESPACHO</v>
          </cell>
          <cell r="F8388" t="str">
            <v>NORMAL</v>
          </cell>
          <cell r="G8388" t="str">
            <v>031080202212234</v>
          </cell>
          <cell r="H8388">
            <v>44907</v>
          </cell>
          <cell r="I8388" t="str">
            <v>ENTREGADO</v>
          </cell>
          <cell r="J8388">
            <v>44908</v>
          </cell>
          <cell r="K8388" t="str">
            <v>PDV IBS LAGUNA MALL IBARRA_JOSE LUIS CORAL MOLINA</v>
          </cell>
          <cell r="L8388" t="str">
            <v>AV. MARIANO COSTA SN Y AV. FRAY VACAS GALINDO CC. LAGUNA MALL PB LOCAL 133</v>
          </cell>
          <cell r="M8388" t="str">
            <v>1792209242001</v>
          </cell>
          <cell r="N8388" t="str">
            <v>980508973</v>
          </cell>
          <cell r="O8388" t="str">
            <v/>
          </cell>
          <cell r="P8388" t="str">
            <v>IBARRA</v>
          </cell>
          <cell r="Q8388" t="str">
            <v>IBARRA</v>
          </cell>
          <cell r="R8388" t="str">
            <v>IMBABURA</v>
          </cell>
          <cell r="T8388" t="str">
            <v>TRAMACO</v>
          </cell>
          <cell r="U8388" t="str">
            <v>FLEXNETUIO_PROVINCIA</v>
          </cell>
          <cell r="V8388">
            <v>1</v>
          </cell>
          <cell r="W8388">
            <v>1</v>
          </cell>
          <cell r="X8388" t="str">
            <v>FLEXNET ECUADOR - MOVISTAR</v>
          </cell>
          <cell r="Y8388" t="str">
            <v>CALLE 28 DE JUNIO S/N Y GARCIA MORENO ENTRADA LLANO GRANDE</v>
          </cell>
        </row>
        <row r="8389">
          <cell r="A8389" t="str">
            <v>2022-12235</v>
          </cell>
          <cell r="B8389">
            <v>477711</v>
          </cell>
          <cell r="C8389" t="str">
            <v>2022-12235</v>
          </cell>
          <cell r="D8389" t="str">
            <v>MOVISTAR</v>
          </cell>
          <cell r="E8389" t="str">
            <v>DESPACHO</v>
          </cell>
          <cell r="F8389" t="str">
            <v>NORMAL</v>
          </cell>
          <cell r="G8389" t="str">
            <v>031080202212235</v>
          </cell>
          <cell r="H8389">
            <v>44907</v>
          </cell>
          <cell r="I8389" t="str">
            <v>ENTREGADO</v>
          </cell>
          <cell r="J8389">
            <v>44908</v>
          </cell>
          <cell r="K8389" t="str">
            <v>PDV IBS CC PASEO SHOPPING AMBATO_JOSE LUIS CORAL MOLINA</v>
          </cell>
          <cell r="L8389" t="str">
            <v>AV. MANUELITA SAENZ Y CALLE PIO BAROJA NESSI, CC. PASEO SHOPPING, PISO 2, LOCAL 103 MOVISTAR</v>
          </cell>
          <cell r="M8389" t="str">
            <v>1792209242001</v>
          </cell>
          <cell r="N8389" t="str">
            <v>0980508973</v>
          </cell>
          <cell r="O8389" t="str">
            <v/>
          </cell>
          <cell r="P8389" t="str">
            <v>AMBATO</v>
          </cell>
          <cell r="Q8389" t="str">
            <v>AMBATO</v>
          </cell>
          <cell r="R8389" t="str">
            <v>TUNGURAHUA</v>
          </cell>
          <cell r="S8389" t="str">
            <v>AMBATO</v>
          </cell>
          <cell r="T8389" t="str">
            <v>TRAMACO</v>
          </cell>
          <cell r="U8389" t="str">
            <v>FLEXNETUIO_PROVINCIA</v>
          </cell>
          <cell r="V8389">
            <v>1</v>
          </cell>
          <cell r="W8389">
            <v>1</v>
          </cell>
          <cell r="X8389" t="str">
            <v>FLEXNET ECUADOR - MOVISTAR</v>
          </cell>
          <cell r="Y8389" t="str">
            <v>CALLE 28 DE JUNIO S/N Y GARCIA MORENO ENTRADA LLANO GRANDE</v>
          </cell>
        </row>
        <row r="8390">
          <cell r="A8390" t="str">
            <v>2022-12236</v>
          </cell>
          <cell r="B8390">
            <v>477712</v>
          </cell>
          <cell r="C8390" t="str">
            <v>2022-12236</v>
          </cell>
          <cell r="D8390" t="str">
            <v>MOVISTAR</v>
          </cell>
          <cell r="E8390" t="str">
            <v>DESPACHO</v>
          </cell>
          <cell r="F8390" t="str">
            <v>NORMAL</v>
          </cell>
          <cell r="G8390" t="str">
            <v>IC3823</v>
          </cell>
          <cell r="H8390">
            <v>44907</v>
          </cell>
          <cell r="I8390" t="str">
            <v>ENTREGADO</v>
          </cell>
          <cell r="J8390">
            <v>44908</v>
          </cell>
          <cell r="K8390" t="str">
            <v>CAVS MALL DEL RIO_SANTIAGO IVAN PINEDA BERMEO_ALIRIO JOSE BRICENO RIVAS</v>
          </cell>
          <cell r="L8390" t="str">
            <v>AV FELIPE II LB86 Y CIRCUNVALACION SUR CC MALL DEL RIO</v>
          </cell>
          <cell r="M8390" t="str">
            <v>0</v>
          </cell>
          <cell r="N8390" t="str">
            <v>0979146599 - 0999923627</v>
          </cell>
          <cell r="O8390" t="str">
            <v/>
          </cell>
          <cell r="P8390" t="str">
            <v>CUENCA</v>
          </cell>
          <cell r="Q8390" t="str">
            <v>CUENCA</v>
          </cell>
          <cell r="R8390" t="str">
            <v>AZUAY</v>
          </cell>
          <cell r="T8390" t="str">
            <v>ITSACOURIER</v>
          </cell>
          <cell r="U8390" t="str">
            <v>FLEXNETUIO_PROVINCIA</v>
          </cell>
          <cell r="V8390">
            <v>1</v>
          </cell>
          <cell r="W8390">
            <v>1</v>
          </cell>
          <cell r="X8390" t="str">
            <v>FLEXNET ECUADOR - MOVISTAR</v>
          </cell>
          <cell r="Y8390" t="str">
            <v>CALLE 28 DE JUNIO S/N Y GARCIA MORENO ENTRADA LLANO GRANDE</v>
          </cell>
        </row>
        <row r="8391">
          <cell r="A8391" t="str">
            <v>2022-12237</v>
          </cell>
          <cell r="B8391">
            <v>477713</v>
          </cell>
          <cell r="C8391" t="str">
            <v>2022-12237</v>
          </cell>
          <cell r="D8391" t="str">
            <v>MOVISTAR</v>
          </cell>
          <cell r="E8391" t="str">
            <v>DESPACHO</v>
          </cell>
          <cell r="F8391" t="str">
            <v>NORMAL</v>
          </cell>
          <cell r="G8391" t="str">
            <v>IC3824</v>
          </cell>
          <cell r="H8391">
            <v>44907</v>
          </cell>
          <cell r="I8391" t="str">
            <v>ENTREGADO</v>
          </cell>
          <cell r="J8391">
            <v>44908</v>
          </cell>
          <cell r="K8391" t="str">
            <v>DELIVERY EXPRESS CUENCA_SANTIAGO IVAN PINEDA BERMEO_ALIRIO JOSE BRICENO</v>
          </cell>
          <cell r="L8391" t="str">
            <v>AV FELIPE II LB86 Y CIRCUNVALACION SUR CC MALL DEL RIO</v>
          </cell>
          <cell r="M8391" t="str">
            <v>0</v>
          </cell>
          <cell r="N8391" t="str">
            <v>987717518</v>
          </cell>
          <cell r="O8391" t="str">
            <v/>
          </cell>
          <cell r="P8391" t="str">
            <v>CUENCA</v>
          </cell>
          <cell r="Q8391" t="str">
            <v>CUENCA</v>
          </cell>
          <cell r="R8391" t="str">
            <v>AZUAY</v>
          </cell>
          <cell r="T8391" t="str">
            <v>ITSACOURIER</v>
          </cell>
          <cell r="U8391" t="str">
            <v>FLEXNETUIO_PROVINCIA</v>
          </cell>
          <cell r="V8391">
            <v>1</v>
          </cell>
          <cell r="W8391">
            <v>1</v>
          </cell>
          <cell r="X8391" t="str">
            <v>FLEXNET ECUADOR - MOVISTAR</v>
          </cell>
          <cell r="Y8391" t="str">
            <v>CALLE 28 DE JUNIO S/N Y GARCIA MORENO ENTRADA LLANO GRANDE</v>
          </cell>
        </row>
        <row r="8392">
          <cell r="A8392" t="str">
            <v>2022-12238</v>
          </cell>
          <cell r="B8392">
            <v>477714</v>
          </cell>
          <cell r="C8392" t="str">
            <v>2022-12238</v>
          </cell>
          <cell r="D8392" t="str">
            <v>TUENTI</v>
          </cell>
          <cell r="E8392" t="str">
            <v>DESPACHO</v>
          </cell>
          <cell r="F8392" t="str">
            <v>NORMAL</v>
          </cell>
          <cell r="G8392" t="str">
            <v>031080202212238</v>
          </cell>
          <cell r="H8392">
            <v>44907</v>
          </cell>
          <cell r="I8392" t="str">
            <v>ENTREGADO</v>
          </cell>
          <cell r="J8392">
            <v>44908</v>
          </cell>
          <cell r="K8392" t="str">
            <v>NORPHONE TUENTI CARCHI 2_CARLOS JOSE CAMPOVERDE BERRU</v>
          </cell>
          <cell r="L8392" t="str">
            <v>AV. MARIANO ACOSTA 2147 Y VICTOR GOMEZ JURADO</v>
          </cell>
          <cell r="M8392" t="str">
            <v>1001472958</v>
          </cell>
          <cell r="N8392" t="str">
            <v>998027290</v>
          </cell>
          <cell r="O8392" t="str">
            <v/>
          </cell>
          <cell r="P8392" t="str">
            <v>IBARRA</v>
          </cell>
          <cell r="Q8392" t="str">
            <v>IBARRA</v>
          </cell>
          <cell r="R8392" t="str">
            <v>IMBABURA</v>
          </cell>
          <cell r="T8392" t="str">
            <v>TRAMACO</v>
          </cell>
          <cell r="U8392" t="str">
            <v>FLEXNETUIO_PROVINCIA</v>
          </cell>
          <cell r="V8392">
            <v>1</v>
          </cell>
          <cell r="W8392">
            <v>1</v>
          </cell>
          <cell r="X8392" t="str">
            <v>FLEXNET ECUADOR - MOVISTAR</v>
          </cell>
          <cell r="Y8392" t="str">
            <v>CALLE 28 DE JUNIO S/N Y GARCIA MORENO ENTRADA LLANO GRANDE</v>
          </cell>
        </row>
        <row r="8393">
          <cell r="A8393" t="str">
            <v>2022-12239</v>
          </cell>
          <cell r="B8393">
            <v>477715</v>
          </cell>
          <cell r="C8393" t="str">
            <v>2022-12239</v>
          </cell>
          <cell r="D8393" t="str">
            <v>TUENTI</v>
          </cell>
          <cell r="E8393" t="str">
            <v>DESPACHO</v>
          </cell>
          <cell r="F8393" t="str">
            <v>NORMAL</v>
          </cell>
          <cell r="G8393" t="str">
            <v>031080202212239</v>
          </cell>
          <cell r="H8393">
            <v>44907</v>
          </cell>
          <cell r="I8393" t="str">
            <v>ENTREGADO</v>
          </cell>
          <cell r="J8393">
            <v>44908</v>
          </cell>
          <cell r="K8393" t="str">
            <v>NORPHONE TUENTI - GUAYAS_ISAAC GAVILANEZ</v>
          </cell>
          <cell r="L8393" t="str">
            <v>AV. 9 de Octubre y Pedro Carbo (CAV MOVISTAR)</v>
          </cell>
          <cell r="M8393" t="str">
            <v>1713272647</v>
          </cell>
          <cell r="N8393" t="str">
            <v>999939597</v>
          </cell>
          <cell r="O8393" t="str">
            <v/>
          </cell>
          <cell r="P8393" t="str">
            <v>GUAYAQUIL</v>
          </cell>
          <cell r="Q8393" t="str">
            <v>GUAYAQUIL</v>
          </cell>
          <cell r="R8393" t="str">
            <v>GUAYAS</v>
          </cell>
          <cell r="T8393" t="str">
            <v>TRAMACO</v>
          </cell>
          <cell r="U8393" t="str">
            <v>FLEXNETUIO_GYE</v>
          </cell>
          <cell r="V8393">
            <v>1</v>
          </cell>
          <cell r="W8393">
            <v>1</v>
          </cell>
          <cell r="X8393" t="str">
            <v>FLEXNET ECUADOR - MOVISTAR</v>
          </cell>
          <cell r="Y8393" t="str">
            <v>CALLE 28 DE JUNIO S/N Y GARCIA MORENO ENTRADA LLANO GRANDE</v>
          </cell>
        </row>
        <row r="8394">
          <cell r="A8394" t="str">
            <v>2022-12240</v>
          </cell>
          <cell r="B8394">
            <v>477716</v>
          </cell>
          <cell r="C8394" t="str">
            <v>2022-12240</v>
          </cell>
          <cell r="D8394" t="str">
            <v>TUENTI</v>
          </cell>
          <cell r="E8394" t="str">
            <v>DESPACHO</v>
          </cell>
          <cell r="F8394" t="str">
            <v>NORMAL</v>
          </cell>
          <cell r="G8394" t="str">
            <v>031080202212240</v>
          </cell>
          <cell r="H8394">
            <v>44907</v>
          </cell>
          <cell r="I8394" t="str">
            <v>ENTREGADO</v>
          </cell>
          <cell r="J8394">
            <v>44908</v>
          </cell>
          <cell r="K8394" t="str">
            <v xml:space="preserve">NORPHONE TUENTI SIERRA NORTE_LOURDES BRAVO </v>
          </cell>
          <cell r="L8394" t="str">
            <v>Av. Mariano Acosta 2147 y Victor Gomez Jurado, la Plaza Shopping Center</v>
          </cell>
          <cell r="M8394" t="str">
            <v>1091717898001</v>
          </cell>
          <cell r="N8394" t="str">
            <v>984246089</v>
          </cell>
          <cell r="O8394" t="str">
            <v/>
          </cell>
          <cell r="P8394" t="str">
            <v>IBARRA</v>
          </cell>
          <cell r="Q8394" t="str">
            <v>IBARRA</v>
          </cell>
          <cell r="R8394" t="str">
            <v>IMBABURA</v>
          </cell>
          <cell r="T8394" t="str">
            <v>TRAMACO</v>
          </cell>
          <cell r="U8394" t="str">
            <v>FLEXNETUIO_PROVINCIA</v>
          </cell>
          <cell r="V8394">
            <v>1</v>
          </cell>
          <cell r="W8394">
            <v>1</v>
          </cell>
          <cell r="X8394" t="str">
            <v>FLEXNET ECUADOR - MOVISTAR</v>
          </cell>
          <cell r="Y8394" t="str">
            <v>CALLE 28 DE JUNIO S/N Y GARCIA MORENO ENTRADA LLANO GRANDE</v>
          </cell>
        </row>
        <row r="8395">
          <cell r="A8395" t="str">
            <v>2022-12241</v>
          </cell>
          <cell r="B8395">
            <v>477717</v>
          </cell>
          <cell r="C8395" t="str">
            <v>2022-12241</v>
          </cell>
          <cell r="D8395" t="str">
            <v>TUENTI</v>
          </cell>
          <cell r="E8395" t="str">
            <v>DESPACHO</v>
          </cell>
          <cell r="F8395" t="str">
            <v>NORMAL</v>
          </cell>
          <cell r="G8395" t="str">
            <v>FT75365</v>
          </cell>
          <cell r="H8395">
            <v>44907</v>
          </cell>
          <cell r="I8395" t="str">
            <v>ENTREGADO</v>
          </cell>
          <cell r="J8395">
            <v>44909</v>
          </cell>
          <cell r="K8395" t="str">
            <v>NORPHONE TUENTI PICHINCHA_Gisela Aleaga</v>
          </cell>
          <cell r="L8395" t="str">
            <v>Republica del Salvador y Naciones Unidas SUYANA Torre Corporativa Piso 12</v>
          </cell>
          <cell r="M8395" t="str">
            <v>1091717898001</v>
          </cell>
          <cell r="N8395" t="str">
            <v>983337206</v>
          </cell>
          <cell r="O8395" t="str">
            <v/>
          </cell>
          <cell r="P8395" t="str">
            <v>QUITO</v>
          </cell>
          <cell r="Q8395" t="str">
            <v>QUITO</v>
          </cell>
          <cell r="R8395" t="str">
            <v>PICHINCHA</v>
          </cell>
          <cell r="T8395" t="str">
            <v>FLEXTRANS UIO</v>
          </cell>
          <cell r="U8395" t="str">
            <v>FLEXNETUIO_LOCAL</v>
          </cell>
          <cell r="V8395">
            <v>1</v>
          </cell>
          <cell r="W8395">
            <v>1</v>
          </cell>
          <cell r="X8395" t="str">
            <v>FLEXNET ECUADOR - MOVISTAR</v>
          </cell>
          <cell r="Y8395" t="str">
            <v>CALLE 28 DE JUNIO S/N Y GARCIA MORENO ENTRADA LLANO GRANDE</v>
          </cell>
        </row>
        <row r="8396">
          <cell r="A8396" t="str">
            <v>2022-12242</v>
          </cell>
          <cell r="B8396">
            <v>477718</v>
          </cell>
          <cell r="C8396" t="str">
            <v>2022-12242</v>
          </cell>
          <cell r="D8396" t="str">
            <v>TUENTI</v>
          </cell>
          <cell r="E8396" t="str">
            <v>DESPACHO</v>
          </cell>
          <cell r="F8396" t="str">
            <v>NORMAL</v>
          </cell>
          <cell r="G8396" t="str">
            <v>031080202212242</v>
          </cell>
          <cell r="H8396">
            <v>44907</v>
          </cell>
          <cell r="I8396" t="str">
            <v>ENTREGADO</v>
          </cell>
          <cell r="J8396">
            <v>44910</v>
          </cell>
          <cell r="K8396" t="str">
            <v>TARSISINVEST TUENTI SANTA ELENA_MARCO VINICIO BASTIDAS TOALA</v>
          </cell>
          <cell r="L8396" t="str">
            <v>AV. 12 Y CALLE 27</v>
          </cell>
          <cell r="M8396" t="str">
            <v>0992862459001</v>
          </cell>
          <cell r="N8396" t="str">
            <v>0998488969</v>
          </cell>
          <cell r="O8396" t="str">
            <v/>
          </cell>
          <cell r="P8396" t="str">
            <v>LA LIBERTAD</v>
          </cell>
          <cell r="Q8396" t="str">
            <v>LA LIBERTAD</v>
          </cell>
          <cell r="R8396" t="str">
            <v>SANTA ELENA</v>
          </cell>
          <cell r="T8396" t="str">
            <v>TRAMACO</v>
          </cell>
          <cell r="U8396" t="str">
            <v>FLEXNETUIO_PROVINCIA</v>
          </cell>
          <cell r="V8396">
            <v>1</v>
          </cell>
          <cell r="W8396">
            <v>1</v>
          </cell>
          <cell r="X8396" t="str">
            <v>FLEXNET ECUADOR - MOVISTAR</v>
          </cell>
          <cell r="Y8396" t="str">
            <v>CALLE 28 DE JUNIO S/N Y GARCIA MORENO ENTRADA LLANO GRANDE</v>
          </cell>
        </row>
        <row r="8397">
          <cell r="A8397" t="str">
            <v>2022-12243</v>
          </cell>
          <cell r="B8397">
            <v>477719</v>
          </cell>
          <cell r="C8397" t="str">
            <v>2022-12243</v>
          </cell>
          <cell r="D8397" t="str">
            <v>TUENTI</v>
          </cell>
          <cell r="E8397" t="str">
            <v>DESPACHO</v>
          </cell>
          <cell r="F8397" t="str">
            <v>NORMAL</v>
          </cell>
          <cell r="G8397" t="str">
            <v>TF88628</v>
          </cell>
          <cell r="H8397">
            <v>44907</v>
          </cell>
          <cell r="I8397" t="str">
            <v>ENTREGADO</v>
          </cell>
          <cell r="J8397">
            <v>44908</v>
          </cell>
          <cell r="K8397" t="str">
            <v>NICRONET - TUENTI - GUAYAS_LUZMILA ENRIQUETA CABRERA PALACIO</v>
          </cell>
          <cell r="L8397" t="str">
            <v>URDESA NORTE CALLE BALSAMOS NORTE 513 Y LA SEXTA</v>
          </cell>
          <cell r="M8397" t="str">
            <v>0993371634001</v>
          </cell>
          <cell r="N8397" t="str">
            <v>0900706888</v>
          </cell>
          <cell r="O8397" t="str">
            <v/>
          </cell>
          <cell r="P8397" t="str">
            <v>GUAYAQUIL</v>
          </cell>
          <cell r="Q8397" t="str">
            <v>GUAYAQUIL</v>
          </cell>
          <cell r="R8397" t="str">
            <v>GUAYAS</v>
          </cell>
          <cell r="T8397" t="str">
            <v>ITSACOURIER</v>
          </cell>
          <cell r="U8397" t="str">
            <v>FLEXNETUIO_GYE</v>
          </cell>
          <cell r="V8397">
            <v>1</v>
          </cell>
          <cell r="W8397">
            <v>1</v>
          </cell>
          <cell r="X8397" t="str">
            <v>FLEXNET ECUADOR - MOVISTAR</v>
          </cell>
          <cell r="Y8397" t="str">
            <v>CALLE 28 DE JUNIO S/N Y GARCIA MORENO ENTRADA LLANO GRANDE</v>
          </cell>
        </row>
        <row r="8398">
          <cell r="A8398" t="str">
            <v>2022-12244</v>
          </cell>
          <cell r="B8398">
            <v>477720</v>
          </cell>
          <cell r="C8398" t="str">
            <v>2022-12244</v>
          </cell>
          <cell r="D8398" t="str">
            <v>TUENTI</v>
          </cell>
          <cell r="E8398" t="str">
            <v>DESPACHO</v>
          </cell>
          <cell r="F8398" t="str">
            <v>NORMAL</v>
          </cell>
          <cell r="G8398" t="str">
            <v>031080202212244</v>
          </cell>
          <cell r="H8398">
            <v>44907</v>
          </cell>
          <cell r="I8398" t="str">
            <v>ENTREGADO</v>
          </cell>
          <cell r="J8398">
            <v>44908</v>
          </cell>
          <cell r="K8398" t="str">
            <v>JORGE ISAAC CENTENO M&amp;M_JORGE ISAAC CENTENO URETA</v>
          </cell>
          <cell r="L8398" t="str">
            <v>CALLE OLMEDO ENTRE 9 DE OCTUBRE Y PEDRO GUAL A LADO DE LA CEVICHERIA PP2</v>
          </cell>
          <cell r="M8398" t="str">
            <v>1307869394001</v>
          </cell>
          <cell r="N8398" t="str">
            <v>0958979105</v>
          </cell>
          <cell r="O8398" t="str">
            <v/>
          </cell>
          <cell r="P8398" t="str">
            <v>PORTOVIEJO</v>
          </cell>
          <cell r="Q8398" t="str">
            <v>PORTOVIEJO</v>
          </cell>
          <cell r="R8398" t="str">
            <v>MANABI</v>
          </cell>
          <cell r="T8398" t="str">
            <v>TRAMACO</v>
          </cell>
          <cell r="U8398" t="str">
            <v>FLEXNETUIO_PROVINCIA</v>
          </cell>
          <cell r="V8398">
            <v>1</v>
          </cell>
          <cell r="W8398">
            <v>1</v>
          </cell>
          <cell r="X8398" t="str">
            <v>FLEXNET ECUADOR - MOVISTAR</v>
          </cell>
          <cell r="Y8398" t="str">
            <v>CALLE 28 DE JUNIO S/N Y GARCIA MORENO ENTRADA LLANO GRANDE</v>
          </cell>
        </row>
        <row r="8399">
          <cell r="A8399" t="str">
            <v>2022-12245</v>
          </cell>
          <cell r="B8399">
            <v>477721</v>
          </cell>
          <cell r="C8399" t="str">
            <v>2022-12245</v>
          </cell>
          <cell r="D8399" t="str">
            <v>TUENTI</v>
          </cell>
          <cell r="E8399" t="str">
            <v>DESPACHO</v>
          </cell>
          <cell r="F8399" t="str">
            <v>NORMAL</v>
          </cell>
          <cell r="G8399" t="str">
            <v>031080202212245</v>
          </cell>
          <cell r="H8399">
            <v>44907</v>
          </cell>
          <cell r="I8399" t="str">
            <v>ENTREGADO</v>
          </cell>
          <cell r="J8399">
            <v>44908</v>
          </cell>
          <cell r="K8399" t="str">
            <v>JORGE ISAAC CENTENO URETA_JORGE ISAAC CENTENO URETA</v>
          </cell>
          <cell r="L8399" t="str">
            <v>CALLE 13 ENTRE AV 16 Y AV 17</v>
          </cell>
          <cell r="M8399" t="str">
            <v>1307869394</v>
          </cell>
          <cell r="N8399" t="str">
            <v>958979105</v>
          </cell>
          <cell r="O8399" t="str">
            <v/>
          </cell>
          <cell r="P8399" t="str">
            <v>MANTA</v>
          </cell>
          <cell r="Q8399" t="str">
            <v>MANTA</v>
          </cell>
          <cell r="R8399" t="str">
            <v>MANABI</v>
          </cell>
          <cell r="T8399" t="str">
            <v>TRAMACO</v>
          </cell>
          <cell r="U8399" t="str">
            <v>FLEXNETUIO_PROVINCIA</v>
          </cell>
          <cell r="V8399">
            <v>1</v>
          </cell>
          <cell r="W8399">
            <v>1</v>
          </cell>
          <cell r="X8399" t="str">
            <v>FLEXNET ECUADOR - MOVISTAR</v>
          </cell>
          <cell r="Y8399" t="str">
            <v>CALLE 28 DE JUNIO S/N Y GARCIA MORENO ENTRADA LLANO GRANDE</v>
          </cell>
        </row>
        <row r="8400">
          <cell r="A8400" t="str">
            <v>2022-12246</v>
          </cell>
          <cell r="B8400">
            <v>477722</v>
          </cell>
          <cell r="C8400" t="str">
            <v>2022-12246</v>
          </cell>
          <cell r="D8400" t="str">
            <v>TUENTI</v>
          </cell>
          <cell r="E8400" t="str">
            <v>DESPACHO</v>
          </cell>
          <cell r="F8400" t="str">
            <v>NORMAL</v>
          </cell>
          <cell r="G8400" t="str">
            <v>031080202212246</v>
          </cell>
          <cell r="H8400">
            <v>44907</v>
          </cell>
          <cell r="I8400" t="str">
            <v>ENTREGADO</v>
          </cell>
          <cell r="J8400">
            <v>44908</v>
          </cell>
          <cell r="K8400" t="str">
            <v>MARLMOBILE MANABI_YENNY ENA SALTOS REYES</v>
          </cell>
          <cell r="L8400" t="str">
            <v>Calle 13 Av. 13 diagonal a Oro Fino</v>
          </cell>
          <cell r="M8400" t="str">
            <v>1304641291001</v>
          </cell>
          <cell r="N8400" t="str">
            <v>0997519808 - 0978838860</v>
          </cell>
          <cell r="O8400" t="str">
            <v/>
          </cell>
          <cell r="P8400" t="str">
            <v>MANTA</v>
          </cell>
          <cell r="Q8400" t="str">
            <v>MANTA</v>
          </cell>
          <cell r="R8400" t="str">
            <v>MANABI</v>
          </cell>
          <cell r="T8400" t="str">
            <v>TRAMACO</v>
          </cell>
          <cell r="U8400" t="str">
            <v>FLEXNETUIO_PROVINCIA</v>
          </cell>
          <cell r="V8400">
            <v>1</v>
          </cell>
          <cell r="W8400">
            <v>1</v>
          </cell>
          <cell r="X8400" t="str">
            <v>FLEXNET ECUADOR - MOVISTAR</v>
          </cell>
          <cell r="Y8400" t="str">
            <v>CALLE 28 DE JUNIO S/N Y GARCIA MORENO ENTRADA LLANO GRANDE</v>
          </cell>
        </row>
        <row r="8401">
          <cell r="A8401" t="str">
            <v>2022-12247</v>
          </cell>
          <cell r="B8401">
            <v>477723</v>
          </cell>
          <cell r="C8401" t="str">
            <v>2022-12247</v>
          </cell>
          <cell r="D8401" t="str">
            <v>TUENTI</v>
          </cell>
          <cell r="E8401" t="str">
            <v>DESPACHO</v>
          </cell>
          <cell r="F8401" t="str">
            <v>NORMAL</v>
          </cell>
          <cell r="G8401" t="str">
            <v>TF88661</v>
          </cell>
          <cell r="H8401">
            <v>44907</v>
          </cell>
          <cell r="I8401" t="str">
            <v>ENTREGADO</v>
          </cell>
          <cell r="J8401">
            <v>44908</v>
          </cell>
          <cell r="K8401" t="str">
            <v>RAUL ANTONIO ALVAREZ JARAMILLO_Raul Alvarez</v>
          </cell>
          <cell r="L8401" t="str">
            <v>Cdla. La Herradura mz8 v14, planta alta, entre Banco Bolivariano de la  Francisco de Orellana.</v>
          </cell>
          <cell r="M8401" t="str">
            <v>0912181591001</v>
          </cell>
          <cell r="N8401" t="str">
            <v>998819826</v>
          </cell>
          <cell r="O8401" t="str">
            <v/>
          </cell>
          <cell r="P8401" t="str">
            <v>GUAYAQUIL</v>
          </cell>
          <cell r="Q8401" t="str">
            <v>GUAYAQUIL</v>
          </cell>
          <cell r="R8401" t="str">
            <v>GUAYAS</v>
          </cell>
          <cell r="T8401" t="str">
            <v>ITSACOURIER</v>
          </cell>
          <cell r="U8401" t="str">
            <v>FLEXNETUIO_GYE</v>
          </cell>
          <cell r="V8401">
            <v>1</v>
          </cell>
          <cell r="W8401">
            <v>1</v>
          </cell>
          <cell r="X8401" t="str">
            <v>FLEXNET ECUADOR - MOVISTAR</v>
          </cell>
          <cell r="Y8401" t="str">
            <v>CALLE 28 DE JUNIO S/N Y GARCIA MORENO ENTRADA LLANO GRANDE</v>
          </cell>
        </row>
        <row r="8402">
          <cell r="A8402" t="str">
            <v>2022-12248</v>
          </cell>
          <cell r="B8402">
            <v>477724</v>
          </cell>
          <cell r="C8402" t="str">
            <v>2022-12248</v>
          </cell>
          <cell r="D8402" t="str">
            <v>TUENTI</v>
          </cell>
          <cell r="E8402" t="str">
            <v>DESPACHO</v>
          </cell>
          <cell r="F8402" t="str">
            <v>NORMAL</v>
          </cell>
          <cell r="G8402" t="str">
            <v>TF88676</v>
          </cell>
          <cell r="H8402">
            <v>44907</v>
          </cell>
          <cell r="I8402" t="str">
            <v>ENTREGADO</v>
          </cell>
          <cell r="J8402">
            <v>44908</v>
          </cell>
          <cell r="K8402" t="str">
            <v>SMART COMUNICATIONS_ VICTOR HUGO BALLESTEROS VALLEJO</v>
          </cell>
          <cell r="L8402" t="str">
            <v>Cdla Garzota Mz V av. Guillermo Pareja 1er piso alto casa esquinera arriba de la panaderia</v>
          </cell>
          <cell r="M8402" t="str">
            <v>0908941115001</v>
          </cell>
          <cell r="N8402" t="str">
            <v>999768298</v>
          </cell>
          <cell r="O8402" t="str">
            <v/>
          </cell>
          <cell r="P8402" t="str">
            <v>GUAYAQUIL</v>
          </cell>
          <cell r="Q8402" t="str">
            <v>GUAYAQUIL</v>
          </cell>
          <cell r="R8402" t="str">
            <v>GUAYAS</v>
          </cell>
          <cell r="T8402" t="str">
            <v>FLEXTRANS GYE</v>
          </cell>
          <cell r="U8402" t="str">
            <v>FLEXNETUIO_GYE</v>
          </cell>
          <cell r="V8402">
            <v>1</v>
          </cell>
          <cell r="W8402">
            <v>1</v>
          </cell>
          <cell r="X8402" t="str">
            <v>FLEXNET ECUADOR - MOVISTAR</v>
          </cell>
          <cell r="Y8402" t="str">
            <v>CALLE 28 DE JUNIO S/N Y GARCIA MORENO ENTRADA LLANO GRANDE</v>
          </cell>
        </row>
        <row r="8403">
          <cell r="A8403" t="str">
            <v>2022-12249</v>
          </cell>
          <cell r="B8403">
            <v>477725</v>
          </cell>
          <cell r="C8403" t="str">
            <v>2022-12249</v>
          </cell>
          <cell r="D8403" t="str">
            <v>TUENTI</v>
          </cell>
          <cell r="E8403" t="str">
            <v>DESPACHO</v>
          </cell>
          <cell r="F8403" t="str">
            <v>NORMAL</v>
          </cell>
          <cell r="G8403" t="str">
            <v>FT75113</v>
          </cell>
          <cell r="H8403">
            <v>44907</v>
          </cell>
          <cell r="I8403" t="str">
            <v>ENTREGADO</v>
          </cell>
          <cell r="J8403">
            <v>44908</v>
          </cell>
          <cell r="K8403" t="str">
            <v>EMPRESA DE DESARROLLO TECNOLOGICO PRILANTEC CTA. LTDA_Oscar Coello</v>
          </cell>
          <cell r="L8403" t="str">
            <v>AV GENERAL ENRIQUEZ Y VENEZUELA ESQUINA # 3148.</v>
          </cell>
          <cell r="M8403" t="str">
            <v>1792412501001</v>
          </cell>
          <cell r="N8403" t="str">
            <v>992591515</v>
          </cell>
          <cell r="O8403" t="str">
            <v/>
          </cell>
          <cell r="P8403" t="str">
            <v>QUITO</v>
          </cell>
          <cell r="Q8403" t="str">
            <v>QUITO</v>
          </cell>
          <cell r="R8403" t="str">
            <v>PICHINCHA</v>
          </cell>
          <cell r="T8403" t="str">
            <v>FLEXTRANS UIO</v>
          </cell>
          <cell r="U8403" t="str">
            <v>FLEXNETUIO_LOCAL</v>
          </cell>
          <cell r="V8403">
            <v>1</v>
          </cell>
          <cell r="W8403">
            <v>1</v>
          </cell>
          <cell r="X8403" t="str">
            <v>FLEXNET ECUADOR - MOVISTAR</v>
          </cell>
          <cell r="Y8403" t="str">
            <v>CALLE 28 DE JUNIO S/N Y GARCIA MORENO ENTRADA LLANO GRANDE</v>
          </cell>
        </row>
        <row r="8404">
          <cell r="A8404" t="str">
            <v>2022-12250</v>
          </cell>
          <cell r="B8404">
            <v>477726</v>
          </cell>
          <cell r="C8404" t="str">
            <v>2022-12250</v>
          </cell>
          <cell r="D8404" t="str">
            <v>TUENTI</v>
          </cell>
          <cell r="E8404" t="str">
            <v>DESPACHO</v>
          </cell>
          <cell r="F8404" t="str">
            <v>NORMAL</v>
          </cell>
          <cell r="G8404" t="str">
            <v>031080202212250</v>
          </cell>
          <cell r="H8404">
            <v>44907</v>
          </cell>
          <cell r="I8404" t="str">
            <v>ENTREGADO</v>
          </cell>
          <cell r="J8404">
            <v>44908</v>
          </cell>
          <cell r="K8404" t="str">
            <v>TUNGURAHUA (PRILANTEC)_COELLO ARCENTALES GUIDO ARMANDO</v>
          </cell>
          <cell r="L8404" t="str">
            <v>AVDA CEVALLOS 07 16 Y AYLLON 2DO PISO</v>
          </cell>
          <cell r="M8404" t="str">
            <v>1703213205</v>
          </cell>
          <cell r="N8404" t="str">
            <v>992591515</v>
          </cell>
          <cell r="O8404" t="str">
            <v/>
          </cell>
          <cell r="P8404" t="str">
            <v>AMBATO</v>
          </cell>
          <cell r="Q8404" t="str">
            <v>AMBATO</v>
          </cell>
          <cell r="R8404" t="str">
            <v>TUNGURAHUA</v>
          </cell>
          <cell r="S8404" t="str">
            <v>AMBATO</v>
          </cell>
          <cell r="T8404" t="str">
            <v>TRAMACO</v>
          </cell>
          <cell r="U8404" t="str">
            <v>FLEXNETUIO_PROVINCIA</v>
          </cell>
          <cell r="V8404">
            <v>1</v>
          </cell>
          <cell r="W8404">
            <v>1</v>
          </cell>
          <cell r="X8404" t="str">
            <v>FLEXNET ECUADOR - MOVISTAR</v>
          </cell>
          <cell r="Y8404" t="str">
            <v>CALLE 28 DE JUNIO S/N Y GARCIA MORENO ENTRADA LLANO GRANDE</v>
          </cell>
        </row>
        <row r="8405">
          <cell r="A8405" t="str">
            <v>2022-12221</v>
          </cell>
          <cell r="B8405">
            <v>477697</v>
          </cell>
          <cell r="C8405" t="str">
            <v>2022-12221</v>
          </cell>
          <cell r="D8405" t="str">
            <v>MOVISTAR</v>
          </cell>
          <cell r="E8405" t="str">
            <v>DESPACHO</v>
          </cell>
          <cell r="F8405" t="str">
            <v>NORMAL</v>
          </cell>
          <cell r="G8405" t="str">
            <v>031080202212221</v>
          </cell>
          <cell r="H8405">
            <v>44907</v>
          </cell>
          <cell r="I8405" t="str">
            <v>ENTREGADO</v>
          </cell>
          <cell r="J8405">
            <v>44908</v>
          </cell>
          <cell r="K8405" t="str">
            <v>CAVS QUICENTRO_KLEVER ANDRES REA BARRERA_ESTEBAN ALEJANDRO JIMENEZ ORTIZ</v>
          </cell>
          <cell r="L8405" t="str">
            <v>AV 6 DE DICIEMBRE NOP104 Y NACIONES UNIDAS CQUICENTRO SHOPPING PLANTA ALTA LOCAL 9</v>
          </cell>
          <cell r="M8405" t="str">
            <v>0</v>
          </cell>
          <cell r="N8405" t="str">
            <v>0979219715 - 0983013833</v>
          </cell>
          <cell r="P8405" t="str">
            <v>QUITO</v>
          </cell>
          <cell r="Q8405" t="str">
            <v>QUITO</v>
          </cell>
          <cell r="R8405" t="str">
            <v>PICHINCHA</v>
          </cell>
          <cell r="T8405" t="str">
            <v>TRAMACO</v>
          </cell>
          <cell r="U8405" t="str">
            <v>FLEXNETUIO_LOCAL</v>
          </cell>
          <cell r="V8405">
            <v>2</v>
          </cell>
          <cell r="W8405">
            <v>1</v>
          </cell>
          <cell r="X8405" t="str">
            <v>FLEXNET ECUADOR - MOVISTAR</v>
          </cell>
          <cell r="Y8405" t="str">
            <v>CALLE 28 DE JUNIO S/N Y GARCIA MORENO ENTRADA LLANO GRANDE</v>
          </cell>
        </row>
        <row r="8406">
          <cell r="A8406" t="str">
            <v>2022-12222</v>
          </cell>
          <cell r="B8406">
            <v>477698</v>
          </cell>
          <cell r="C8406" t="str">
            <v>2022-12222</v>
          </cell>
          <cell r="D8406" t="str">
            <v>MOVISTAR</v>
          </cell>
          <cell r="E8406" t="str">
            <v>DESPACHO</v>
          </cell>
          <cell r="F8406" t="str">
            <v>NORMAL</v>
          </cell>
          <cell r="G8406" t="str">
            <v>031080202212222</v>
          </cell>
          <cell r="H8406">
            <v>44907</v>
          </cell>
          <cell r="I8406" t="str">
            <v>ENTREGADO</v>
          </cell>
          <cell r="J8406">
            <v>44909</v>
          </cell>
          <cell r="K8406" t="str">
            <v>CAV MALL DEL PACIFICO_Maria Fernanda Carvajal Reinoso</v>
          </cell>
          <cell r="L8406" t="str">
            <v>Avenida Malecon y Calle 23 , Centro Comercial Mall del Pacifico, Local PB -057-058</v>
          </cell>
          <cell r="M8406" t="str">
            <v>1715480081001</v>
          </cell>
          <cell r="N8406" t="str">
            <v>995025256</v>
          </cell>
          <cell r="O8406" t="str">
            <v/>
          </cell>
          <cell r="P8406" t="str">
            <v>MANTA</v>
          </cell>
          <cell r="Q8406" t="str">
            <v>MANTA</v>
          </cell>
          <cell r="R8406" t="str">
            <v>MANABI</v>
          </cell>
          <cell r="T8406" t="str">
            <v>TRAMACO</v>
          </cell>
          <cell r="U8406" t="str">
            <v>FLEXNETUIO_PROVINCIA</v>
          </cell>
          <cell r="V8406">
            <v>1</v>
          </cell>
          <cell r="W8406">
            <v>1</v>
          </cell>
          <cell r="X8406" t="str">
            <v>FLEXNET ECUADOR - MOVISTAR</v>
          </cell>
          <cell r="Y8406" t="str">
            <v>CALLE 28 DE JUNIO S/N Y GARCIA MORENO ENTRADA LLANO GRANDE</v>
          </cell>
        </row>
        <row r="8407">
          <cell r="A8407" t="str">
            <v>2022-12223</v>
          </cell>
          <cell r="B8407">
            <v>477699</v>
          </cell>
          <cell r="C8407" t="str">
            <v>2022-12223</v>
          </cell>
          <cell r="D8407" t="str">
            <v>MOVISTAR</v>
          </cell>
          <cell r="E8407" t="str">
            <v>DESPACHO</v>
          </cell>
          <cell r="F8407" t="str">
            <v>NORMAL</v>
          </cell>
          <cell r="G8407" t="str">
            <v>031080202212223</v>
          </cell>
          <cell r="H8407">
            <v>44907</v>
          </cell>
          <cell r="I8407" t="str">
            <v>ENTREGADO</v>
          </cell>
          <cell r="J8407">
            <v>44908</v>
          </cell>
          <cell r="K8407" t="str">
            <v>CORPORATIVO ROMERO RYRTECH S.A.S (SHOPPING QUEVEDO)_MAURENY ROMERO</v>
          </cell>
          <cell r="L8407" t="str">
            <v xml:space="preserve">km 1.5 vIa a Sto Domingo y Patria Nueva, Av. Walter Andrade </v>
          </cell>
          <cell r="M8407" t="str">
            <v>0993323705001</v>
          </cell>
          <cell r="N8407" t="str">
            <v>982387574</v>
          </cell>
          <cell r="O8407" t="str">
            <v/>
          </cell>
          <cell r="P8407" t="str">
            <v>QUEVEDO</v>
          </cell>
          <cell r="Q8407" t="str">
            <v>QUEVEDO</v>
          </cell>
          <cell r="R8407" t="str">
            <v>LOS RIOS</v>
          </cell>
          <cell r="T8407" t="str">
            <v>TRAMACO</v>
          </cell>
          <cell r="U8407" t="str">
            <v>FLEXNETUIO_PROVINCIA</v>
          </cell>
          <cell r="V8407">
            <v>1</v>
          </cell>
          <cell r="W8407">
            <v>1</v>
          </cell>
          <cell r="X8407" t="str">
            <v>FLEXNET ECUADOR - MOVISTAR</v>
          </cell>
          <cell r="Y8407" t="str">
            <v>CALLE 28 DE JUNIO S/N Y GARCIA MORENO ENTRADA LLANO GRANDE</v>
          </cell>
        </row>
        <row r="8408">
          <cell r="A8408" t="str">
            <v>2022-12224</v>
          </cell>
          <cell r="B8408">
            <v>477700</v>
          </cell>
          <cell r="C8408" t="str">
            <v>2022-12224</v>
          </cell>
          <cell r="D8408" t="str">
            <v>MOVISTAR</v>
          </cell>
          <cell r="E8408" t="str">
            <v>DESPACHO</v>
          </cell>
          <cell r="F8408" t="str">
            <v>NORMAL</v>
          </cell>
          <cell r="G8408" t="str">
            <v>FT75098</v>
          </cell>
          <cell r="H8408">
            <v>44907</v>
          </cell>
          <cell r="I8408" t="str">
            <v>ENTREGADO</v>
          </cell>
          <cell r="J8408">
            <v>44908</v>
          </cell>
          <cell r="K8408" t="str">
            <v>CINTHIA ARELLANO UIO_CINTHIA JOHANNA ARELLANO PAZMINO</v>
          </cell>
          <cell r="L8408" t="str">
            <v xml:space="preserve">AV GRAL IGNACIO DE VEINTIMILLA E 936  Y LEONIDAS PLAZA ED UZIEL 4TO PISO </v>
          </cell>
          <cell r="M8408" t="str">
            <v>0201581501001</v>
          </cell>
          <cell r="N8408" t="str">
            <v>998749903</v>
          </cell>
          <cell r="O8408" t="str">
            <v/>
          </cell>
          <cell r="P8408" t="str">
            <v>QUITO</v>
          </cell>
          <cell r="Q8408" t="str">
            <v>QUITO</v>
          </cell>
          <cell r="R8408" t="str">
            <v>PICHINCHA</v>
          </cell>
          <cell r="T8408" t="str">
            <v>FLEXTRANS UIO</v>
          </cell>
          <cell r="U8408" t="str">
            <v>FLEXNETUIO_LOCAL</v>
          </cell>
          <cell r="V8408">
            <v>1</v>
          </cell>
          <cell r="W8408">
            <v>1</v>
          </cell>
          <cell r="X8408" t="str">
            <v>FLEXNET ECUADOR - MOVISTAR</v>
          </cell>
          <cell r="Y8408" t="str">
            <v>CALLE 28 DE JUNIO S/N Y GARCIA MORENO ENTRADA LLANO GRANDE</v>
          </cell>
        </row>
        <row r="8409">
          <cell r="A8409" t="str">
            <v>2022-12225</v>
          </cell>
          <cell r="B8409">
            <v>477701</v>
          </cell>
          <cell r="C8409" t="str">
            <v>2022-12225</v>
          </cell>
          <cell r="D8409" t="str">
            <v>MOVISTAR</v>
          </cell>
          <cell r="E8409" t="str">
            <v>DESPACHO</v>
          </cell>
          <cell r="F8409" t="str">
            <v>NORMAL</v>
          </cell>
          <cell r="G8409" t="str">
            <v>TF88627</v>
          </cell>
          <cell r="H8409">
            <v>44907</v>
          </cell>
          <cell r="I8409" t="str">
            <v>ENTREGADO</v>
          </cell>
          <cell r="J8409">
            <v>44908</v>
          </cell>
          <cell r="K8409" t="str">
            <v>PACKTRON GYE_MARIANELLA GONZALEZ</v>
          </cell>
          <cell r="L8409" t="str">
            <v>URDESA NORTE CALLEJON 3ERA AVENIDA #139 Y CALLE SEXTA</v>
          </cell>
          <cell r="M8409" t="str">
            <v>1792416345001</v>
          </cell>
          <cell r="N8409" t="str">
            <v>0989909428</v>
          </cell>
          <cell r="P8409" t="str">
            <v>GUAYAQUIL</v>
          </cell>
          <cell r="Q8409" t="str">
            <v>GUAYAQUIL</v>
          </cell>
          <cell r="R8409" t="str">
            <v>GUAYAS</v>
          </cell>
          <cell r="T8409" t="str">
            <v>ITSACOURIER</v>
          </cell>
          <cell r="U8409" t="str">
            <v>FLEXNETUIO_GYE</v>
          </cell>
          <cell r="V8409">
            <v>2</v>
          </cell>
          <cell r="W8409">
            <v>1</v>
          </cell>
          <cell r="X8409" t="str">
            <v>FLEXNET ECUADOR - MOVISTAR</v>
          </cell>
          <cell r="Y8409" t="str">
            <v>CALLE 28 DE JUNIO S/N Y GARCIA MORENO ENTRADA LLANO GRANDE</v>
          </cell>
        </row>
        <row r="8410">
          <cell r="A8410" t="str">
            <v>2022-12226</v>
          </cell>
          <cell r="B8410">
            <v>477702</v>
          </cell>
          <cell r="C8410" t="str">
            <v>2022-12226</v>
          </cell>
          <cell r="D8410" t="str">
            <v>MOVISTAR</v>
          </cell>
          <cell r="E8410" t="str">
            <v>DESPACHO</v>
          </cell>
          <cell r="F8410" t="str">
            <v>NORMAL</v>
          </cell>
          <cell r="G8410" t="str">
            <v>031080202212226</v>
          </cell>
          <cell r="H8410">
            <v>44907</v>
          </cell>
          <cell r="I8410" t="str">
            <v>ENTREGADO</v>
          </cell>
          <cell r="J8410">
            <v>44908</v>
          </cell>
          <cell r="K8410" t="str">
            <v>DISPAD MANTA2_BORIS PADILLA CANARTE</v>
          </cell>
          <cell r="L8410" t="str">
            <v>AV 8 CALLE 11 SUCRURSAL DISPAD MANTA2</v>
          </cell>
          <cell r="M8410" t="str">
            <v>1308847803001</v>
          </cell>
          <cell r="N8410" t="str">
            <v>958862946</v>
          </cell>
          <cell r="O8410" t="str">
            <v/>
          </cell>
          <cell r="P8410" t="str">
            <v>MANTA</v>
          </cell>
          <cell r="Q8410" t="str">
            <v>MANTA</v>
          </cell>
          <cell r="R8410" t="str">
            <v>MANABI</v>
          </cell>
          <cell r="T8410" t="str">
            <v>TRAMACO</v>
          </cell>
          <cell r="U8410" t="str">
            <v>FLEXNETUIO_PROVINCIA</v>
          </cell>
          <cell r="V8410">
            <v>1</v>
          </cell>
          <cell r="W8410">
            <v>1</v>
          </cell>
          <cell r="X8410" t="str">
            <v>FLEXNET ECUADOR - MOVISTAR</v>
          </cell>
          <cell r="Y8410" t="str">
            <v>CALLE 28 DE JUNIO S/N Y GARCIA MORENO ENTRADA LLANO GRANDE</v>
          </cell>
        </row>
        <row r="8411">
          <cell r="A8411" t="str">
            <v>2022-12227</v>
          </cell>
          <cell r="B8411">
            <v>477703</v>
          </cell>
          <cell r="C8411" t="str">
            <v>2022-12227</v>
          </cell>
          <cell r="D8411" t="str">
            <v>MOVISTAR</v>
          </cell>
          <cell r="E8411" t="str">
            <v>DESPACHO</v>
          </cell>
          <cell r="F8411" t="str">
            <v>NORMAL</v>
          </cell>
          <cell r="G8411" t="str">
            <v>031080202212227</v>
          </cell>
          <cell r="H8411">
            <v>44907</v>
          </cell>
          <cell r="I8411" t="str">
            <v>ENTREGADO</v>
          </cell>
          <cell r="J8411">
            <v>44909</v>
          </cell>
          <cell r="K8411" t="str">
            <v>CORPORATIVO ROMERO RYRTECH S.A.S (C.C. MALL DEL RIO)_ROMERO RODRIGUEZ MAURENY GEANELLA</v>
          </cell>
          <cell r="L8411" t="str">
            <v>CC Mall del Rio local #123 Av Fco de Orellana km 4.5 (junto al Banco de Guayaquil) PB</v>
          </cell>
          <cell r="M8411" t="str">
            <v>0993323705001</v>
          </cell>
          <cell r="N8411" t="str">
            <v>0982387574</v>
          </cell>
          <cell r="O8411" t="str">
            <v/>
          </cell>
          <cell r="P8411" t="str">
            <v>GUAYAQUIL</v>
          </cell>
          <cell r="Q8411" t="str">
            <v>GUAYAQUIL</v>
          </cell>
          <cell r="R8411" t="str">
            <v>GUAYAS</v>
          </cell>
          <cell r="T8411" t="str">
            <v>TRAMACO</v>
          </cell>
          <cell r="U8411" t="str">
            <v>FLEXNETUIO_GYE</v>
          </cell>
          <cell r="V8411">
            <v>1</v>
          </cell>
          <cell r="W8411">
            <v>1</v>
          </cell>
          <cell r="X8411" t="str">
            <v>FLEXNET ECUADOR - MOVISTAR</v>
          </cell>
          <cell r="Y8411" t="str">
            <v>CALLE 28 DE JUNIO S/N Y GARCIA MORENO ENTRADA LLANO GRANDE</v>
          </cell>
        </row>
        <row r="8412">
          <cell r="A8412" t="str">
            <v>2022-12228</v>
          </cell>
          <cell r="B8412">
            <v>477704</v>
          </cell>
          <cell r="C8412" t="str">
            <v>2022-12228</v>
          </cell>
          <cell r="D8412" t="str">
            <v>MOVISTAR</v>
          </cell>
          <cell r="E8412" t="str">
            <v>DESPACHO</v>
          </cell>
          <cell r="F8412" t="str">
            <v>NORMAL</v>
          </cell>
          <cell r="G8412" t="str">
            <v>031080202212228</v>
          </cell>
          <cell r="H8412">
            <v>44907</v>
          </cell>
          <cell r="I8412" t="str">
            <v>ENTREGADO</v>
          </cell>
          <cell r="J8412">
            <v>44908</v>
          </cell>
          <cell r="K8412" t="str">
            <v>CAV SCALA SHOPPING_KARLA DANIELA FLORES FALCONI_VALERIA ALEXANDRA MUNOZ MOYA</v>
          </cell>
          <cell r="L8412" t="str">
            <v>V INTEROCEANICA KM 12 CENTRO COMERCIAL SCALA SHOPPING ESPACIO L 104 QUITO  PICHINCHA</v>
          </cell>
          <cell r="M8412" t="str">
            <v>0</v>
          </cell>
          <cell r="N8412" t="str">
            <v>0996723723_0984275807</v>
          </cell>
          <cell r="O8412" t="str">
            <v/>
          </cell>
          <cell r="P8412" t="str">
            <v>QUITO</v>
          </cell>
          <cell r="Q8412" t="str">
            <v>QUITO</v>
          </cell>
          <cell r="R8412" t="str">
            <v>PICHINCHA</v>
          </cell>
          <cell r="T8412" t="str">
            <v>TRAMACO</v>
          </cell>
          <cell r="U8412" t="str">
            <v>FLEXNETUIO_LOCAL</v>
          </cell>
          <cell r="V8412">
            <v>1</v>
          </cell>
          <cell r="W8412">
            <v>1</v>
          </cell>
          <cell r="X8412" t="str">
            <v>FLEXNET ECUADOR - MOVISTAR</v>
          </cell>
          <cell r="Y8412" t="str">
            <v>CALLE 28 DE JUNIO S/N Y GARCIA MORENO ENTRADA LLANO GRANDE</v>
          </cell>
        </row>
        <row r="8413">
          <cell r="A8413" t="str">
            <v>2022-12229</v>
          </cell>
          <cell r="B8413">
            <v>477705</v>
          </cell>
          <cell r="C8413" t="str">
            <v>2022-12229</v>
          </cell>
          <cell r="D8413" t="str">
            <v>MOVISTAR</v>
          </cell>
          <cell r="E8413" t="str">
            <v>DESPACHO</v>
          </cell>
          <cell r="F8413" t="str">
            <v>NORMAL</v>
          </cell>
          <cell r="G8413" t="str">
            <v>031080202212229</v>
          </cell>
          <cell r="H8413">
            <v>44907</v>
          </cell>
          <cell r="I8413" t="str">
            <v>ENTREGADO</v>
          </cell>
          <cell r="J8413">
            <v>44909</v>
          </cell>
          <cell r="K8413" t="str">
            <v>CAVS SAN MARINO_CARLOS FRANCO_ERIKA GOMEZ_IAN RIVERA</v>
          </cell>
          <cell r="L8413" t="str">
            <v>AV FRANCISCO DE ORELLANA SN Y AV PLAZA DANIN</v>
          </cell>
          <cell r="M8413" t="str">
            <v>0</v>
          </cell>
          <cell r="N8413" t="str">
            <v>0925614026_0918395781_0920349156</v>
          </cell>
          <cell r="O8413" t="str">
            <v/>
          </cell>
          <cell r="P8413" t="str">
            <v>GUAYAQUIL</v>
          </cell>
          <cell r="Q8413" t="str">
            <v>GUAYAQUIL</v>
          </cell>
          <cell r="R8413" t="str">
            <v>GUAYAS</v>
          </cell>
          <cell r="T8413" t="str">
            <v>TRAMACO</v>
          </cell>
          <cell r="U8413" t="str">
            <v>FLEXNETUIO_GYE</v>
          </cell>
          <cell r="V8413">
            <v>1</v>
          </cell>
          <cell r="W8413">
            <v>1</v>
          </cell>
          <cell r="X8413" t="str">
            <v>FLEXNET ECUADOR - MOVISTAR</v>
          </cell>
          <cell r="Y8413" t="str">
            <v>CALLE 28 DE JUNIO S/N Y GARCIA MORENO ENTRADA LLANO GRANDE</v>
          </cell>
        </row>
        <row r="8414">
          <cell r="A8414" t="str">
            <v>2022-12230</v>
          </cell>
          <cell r="B8414">
            <v>477706</v>
          </cell>
          <cell r="C8414" t="str">
            <v>2022-12230</v>
          </cell>
          <cell r="D8414" t="str">
            <v>MOVISTAR</v>
          </cell>
          <cell r="E8414" t="str">
            <v>DESPACHO</v>
          </cell>
          <cell r="F8414" t="str">
            <v>NORMAL</v>
          </cell>
          <cell r="G8414" t="str">
            <v>031080202212230</v>
          </cell>
          <cell r="H8414">
            <v>44907</v>
          </cell>
          <cell r="I8414" t="str">
            <v>ENTREGADO</v>
          </cell>
          <cell r="J8414">
            <v>44911</v>
          </cell>
          <cell r="K8414" t="str">
            <v>DELIVERY EXPRESS GUAYAQUIL_CARLOS FRANCO_ERIKA GOMEZ_IAN RIVERA</v>
          </cell>
          <cell r="L8414" t="str">
            <v>CC SAN MARINO SHOPPING PB LOCAL 1 NO 23 AV FRANCISCO DE ORELLANA SN Y AV PLAZA DANIN</v>
          </cell>
          <cell r="M8414" t="str">
            <v>0</v>
          </cell>
          <cell r="N8414" t="str">
            <v>925614026_0918395781_0920349156</v>
          </cell>
          <cell r="O8414" t="str">
            <v/>
          </cell>
          <cell r="P8414" t="str">
            <v>GUAYAQUIL</v>
          </cell>
          <cell r="Q8414" t="str">
            <v>GUAYAQUIL</v>
          </cell>
          <cell r="R8414" t="str">
            <v>GUAYAS</v>
          </cell>
          <cell r="T8414" t="str">
            <v>TRAMACO</v>
          </cell>
          <cell r="U8414" t="str">
            <v>FLEXNETUIO_GYE</v>
          </cell>
          <cell r="V8414">
            <v>1</v>
          </cell>
          <cell r="W8414">
            <v>1</v>
          </cell>
          <cell r="X8414" t="str">
            <v>FLEXNET ECUADOR - MOVISTAR</v>
          </cell>
          <cell r="Y8414" t="str">
            <v>CALLE 28 DE JUNIO S/N Y GARCIA MORENO ENTRADA LLANO GRANDE</v>
          </cell>
        </row>
        <row r="8415">
          <cell r="A8415" t="str">
            <v>RE_CHE_22_005</v>
          </cell>
          <cell r="B8415">
            <v>477696</v>
          </cell>
          <cell r="C8415" t="str">
            <v>RE_CHE_22_005</v>
          </cell>
          <cell r="D8415" t="str">
            <v>CHEMIE</v>
          </cell>
          <cell r="E8415" t="str">
            <v>RETIRO</v>
          </cell>
          <cell r="F8415" t="str">
            <v>NORMAL</v>
          </cell>
          <cell r="G8415" t="str">
            <v>75028</v>
          </cell>
          <cell r="H8415">
            <v>44907</v>
          </cell>
          <cell r="I8415" t="str">
            <v>RECIBIDO_DISTRIBUCION</v>
          </cell>
          <cell r="J8415">
            <v>44908</v>
          </cell>
          <cell r="K8415" t="str">
            <v>FLEXNET GYE</v>
          </cell>
          <cell r="L8415" t="str">
            <v>KM 8 1/2 VIA DAULE</v>
          </cell>
          <cell r="P8415" t="str">
            <v>GUAYAQUIL</v>
          </cell>
          <cell r="Q8415" t="str">
            <v>GUAYAQUIL</v>
          </cell>
          <cell r="R8415" t="str">
            <v>GUAYAS</v>
          </cell>
          <cell r="U8415" t="str">
            <v>FLEXNETGYE_LOCAL</v>
          </cell>
          <cell r="V8415">
            <v>12</v>
          </cell>
          <cell r="W8415">
            <v>156</v>
          </cell>
          <cell r="X8415" t="str">
            <v>BODEGA CHEMEIECUADOR</v>
          </cell>
          <cell r="Y8415" t="str">
            <v>VIA DURAN TAMBO KM 4.5 CC PLAZA SAI BABA PASILLO #3 BODEGA #9</v>
          </cell>
        </row>
        <row r="8416">
          <cell r="A8416" t="str">
            <v>LDDUIOC0018</v>
          </cell>
          <cell r="B8416">
            <v>477690</v>
          </cell>
          <cell r="C8416" t="str">
            <v>LDDUIOC0018</v>
          </cell>
          <cell r="D8416" t="str">
            <v>CONECEL_DOCUMENTOS</v>
          </cell>
          <cell r="E8416" t="str">
            <v>DESPACHO</v>
          </cell>
          <cell r="F8416" t="str">
            <v>NORMAL</v>
          </cell>
          <cell r="G8416" t="str">
            <v>FT75053</v>
          </cell>
          <cell r="H8416">
            <v>44907</v>
          </cell>
          <cell r="I8416" t="str">
            <v>ENTREGADO</v>
          </cell>
          <cell r="J8416">
            <v>44908</v>
          </cell>
          <cell r="K8416" t="str">
            <v>Yoel Ramirez/ADT</v>
          </cell>
          <cell r="L8416" t="str">
            <v>Quito: Yanez Pinzon y Colon Edificio Rigel piso 3</v>
          </cell>
          <cell r="M8416" t="str">
            <v>0</v>
          </cell>
          <cell r="N8416" t="str">
            <v>961420773</v>
          </cell>
          <cell r="O8416" t="str">
            <v/>
          </cell>
          <cell r="P8416" t="str">
            <v>QUITO</v>
          </cell>
          <cell r="Q8416" t="str">
            <v>QUITO</v>
          </cell>
          <cell r="R8416" t="str">
            <v>PICHINCHA</v>
          </cell>
          <cell r="T8416" t="str">
            <v>FLEXTRANS UIO</v>
          </cell>
          <cell r="V8416">
            <v>1</v>
          </cell>
          <cell r="W8416">
            <v>1</v>
          </cell>
          <cell r="X8416" t="str">
            <v>FLEXNET</v>
          </cell>
          <cell r="Y8416" t="str">
            <v>FLEX NET CALLE 28 DE JUNIO S/N Y GARCIA MORENO ENTRADA LLANO GRANDE</v>
          </cell>
        </row>
        <row r="8417">
          <cell r="A8417" t="str">
            <v>LDDUIOE0029</v>
          </cell>
          <cell r="B8417">
            <v>477691</v>
          </cell>
          <cell r="C8417" t="str">
            <v>LDDUIOE0029</v>
          </cell>
          <cell r="D8417" t="str">
            <v>CONECEL_DOCUMENTOS</v>
          </cell>
          <cell r="E8417" t="str">
            <v>DESPACHO</v>
          </cell>
          <cell r="F8417" t="str">
            <v>NORMAL</v>
          </cell>
          <cell r="G8417" t="str">
            <v>FT75052</v>
          </cell>
          <cell r="H8417">
            <v>44907</v>
          </cell>
          <cell r="I8417" t="str">
            <v>ENTREGADO</v>
          </cell>
          <cell r="J8417">
            <v>44908</v>
          </cell>
          <cell r="K8417" t="str">
            <v>Maria Fernanda Munoz/CANT</v>
          </cell>
          <cell r="L8417" t="str">
            <v xml:space="preserve">QUITO Av. 10 de Agosto N34-601 y Juan Pablo Sanz </v>
          </cell>
          <cell r="M8417" t="str">
            <v>0</v>
          </cell>
          <cell r="N8417" t="str">
            <v>998118542/979067498</v>
          </cell>
          <cell r="O8417" t="str">
            <v/>
          </cell>
          <cell r="P8417" t="str">
            <v>QUITO</v>
          </cell>
          <cell r="Q8417" t="str">
            <v>QUITO</v>
          </cell>
          <cell r="R8417" t="str">
            <v>PICHINCHA</v>
          </cell>
          <cell r="T8417" t="str">
            <v>FLEXTRANS UIO</v>
          </cell>
          <cell r="V8417">
            <v>1</v>
          </cell>
          <cell r="W8417">
            <v>1</v>
          </cell>
          <cell r="X8417" t="str">
            <v>FLEXNET</v>
          </cell>
          <cell r="Y8417" t="str">
            <v>FLEX NET CALLE 28 DE JUNIO S/N Y GARCIA MORENO ENTRADA LLANO GRANDE</v>
          </cell>
        </row>
        <row r="8418">
          <cell r="A8418" t="str">
            <v>LDDGYEF0026</v>
          </cell>
          <cell r="B8418">
            <v>477692</v>
          </cell>
          <cell r="C8418" t="str">
            <v>LDDGYEF0026</v>
          </cell>
          <cell r="D8418" t="str">
            <v>CONECEL_DOCUMENTOS</v>
          </cell>
          <cell r="E8418" t="str">
            <v>DESPACHO</v>
          </cell>
          <cell r="F8418" t="str">
            <v>NORMAL</v>
          </cell>
          <cell r="G8418" t="str">
            <v>TF88594</v>
          </cell>
          <cell r="H8418">
            <v>44907</v>
          </cell>
          <cell r="I8418" t="str">
            <v>ENTREGADO</v>
          </cell>
          <cell r="J8418">
            <v>44908</v>
          </cell>
          <cell r="K8418" t="str">
            <v>TOMAS ANDRADE/GSO/ALG</v>
          </cell>
          <cell r="L8418" t="str">
            <v xml:space="preserve"> Gye:  Urdenor 2 - parque empresarial colon , edificio Coloncorp B mezanine atras de Netlife</v>
          </cell>
          <cell r="M8418" t="str">
            <v>0</v>
          </cell>
          <cell r="N8418" t="str">
            <v>982033756</v>
          </cell>
          <cell r="O8418" t="str">
            <v/>
          </cell>
          <cell r="P8418" t="str">
            <v>GUAYAQUIL</v>
          </cell>
          <cell r="Q8418" t="str">
            <v>GUAYAQUIL</v>
          </cell>
          <cell r="R8418" t="str">
            <v>GUAYAS</v>
          </cell>
          <cell r="T8418" t="str">
            <v>ITSACOURIER</v>
          </cell>
          <cell r="U8418" t="str">
            <v>FLEXNETUIO_GYE</v>
          </cell>
          <cell r="V8418">
            <v>1</v>
          </cell>
          <cell r="W8418">
            <v>1</v>
          </cell>
          <cell r="X8418" t="str">
            <v>FLEXNET</v>
          </cell>
          <cell r="Y8418" t="str">
            <v>FLEX NET CALLE 28 DE JUNIO S/N Y GARCIA MORENO ENTRADA LLANO GRANDE</v>
          </cell>
        </row>
        <row r="8419">
          <cell r="A8419" t="str">
            <v>LDDGYEG0031</v>
          </cell>
          <cell r="B8419">
            <v>477693</v>
          </cell>
          <cell r="C8419" t="str">
            <v>LDDGYEG0031</v>
          </cell>
          <cell r="D8419" t="str">
            <v>CONECEL_DOCUMENTOS</v>
          </cell>
          <cell r="E8419" t="str">
            <v>DESPACHO</v>
          </cell>
          <cell r="F8419" t="str">
            <v>NORMAL</v>
          </cell>
          <cell r="G8419" t="str">
            <v>TF88595</v>
          </cell>
          <cell r="H8419">
            <v>44907</v>
          </cell>
          <cell r="I8419" t="str">
            <v>ENTREGADO</v>
          </cell>
          <cell r="J8419">
            <v>44908</v>
          </cell>
          <cell r="K8419" t="str">
            <v>GABRIELA SANDOVAL/PSG</v>
          </cell>
          <cell r="L8419" t="str">
            <v xml:space="preserve"> Gye:  Urdenor 2 - parque empresarial colon , edificio Coloncorp B mezanine atras de Netlife</v>
          </cell>
          <cell r="M8419" t="str">
            <v>0</v>
          </cell>
          <cell r="N8419" t="str">
            <v>982033756</v>
          </cell>
          <cell r="O8419" t="str">
            <v/>
          </cell>
          <cell r="P8419" t="str">
            <v>GUAYAQUIL</v>
          </cell>
          <cell r="Q8419" t="str">
            <v>GUAYAQUIL</v>
          </cell>
          <cell r="R8419" t="str">
            <v>GUAYAS</v>
          </cell>
          <cell r="T8419" t="str">
            <v>ITSACOURIER</v>
          </cell>
          <cell r="U8419" t="str">
            <v>FLEXNETUIO_GYE</v>
          </cell>
          <cell r="V8419">
            <v>1</v>
          </cell>
          <cell r="W8419">
            <v>1</v>
          </cell>
          <cell r="X8419" t="str">
            <v>FLEXNET</v>
          </cell>
          <cell r="Y8419" t="str">
            <v>FLEX NET CALLE 28 DE JUNIO S/N Y GARCIA MORENO ENTRADA LLANO GRANDE</v>
          </cell>
        </row>
        <row r="8420">
          <cell r="A8420" t="str">
            <v>LDDGYEH0018</v>
          </cell>
          <cell r="B8420">
            <v>477694</v>
          </cell>
          <cell r="C8420" t="str">
            <v>LDDGYEH0018</v>
          </cell>
          <cell r="D8420" t="str">
            <v>CONECEL_DOCUMENTOS</v>
          </cell>
          <cell r="E8420" t="str">
            <v>DESPACHO</v>
          </cell>
          <cell r="F8420" t="str">
            <v>NORMAL</v>
          </cell>
          <cell r="G8420" t="str">
            <v>TF88596</v>
          </cell>
          <cell r="H8420">
            <v>44907</v>
          </cell>
          <cell r="I8420" t="str">
            <v>ENTREGADO</v>
          </cell>
          <cell r="J8420">
            <v>44909</v>
          </cell>
          <cell r="K8420" t="str">
            <v>Lourdes Quinteros/OFC BRELDYNG</v>
          </cell>
          <cell r="L8420" t="str">
            <v>OFC BRELDYNG CALLE 7MO PASAJE 37ª Y V. EMILIO ROMERO, BODEGAS DE FERRETERIA ESPINOZA, bodega #8 (exactamente queda en la Juan Tanca Marengo km. 4.5 pasando la coca cola</v>
          </cell>
          <cell r="M8420" t="str">
            <v>0</v>
          </cell>
          <cell r="N8420" t="str">
            <v>0</v>
          </cell>
          <cell r="O8420" t="str">
            <v/>
          </cell>
          <cell r="P8420" t="str">
            <v>GUAYAQUIL</v>
          </cell>
          <cell r="Q8420" t="str">
            <v>GUAYAQUIL</v>
          </cell>
          <cell r="R8420" t="str">
            <v>GUAYAS</v>
          </cell>
          <cell r="T8420" t="str">
            <v>ITSACOURIER</v>
          </cell>
          <cell r="U8420" t="str">
            <v>FLEXNETUIO_GYE</v>
          </cell>
          <cell r="V8420">
            <v>1</v>
          </cell>
          <cell r="W8420">
            <v>1</v>
          </cell>
          <cell r="X8420" t="str">
            <v>FLEXNET</v>
          </cell>
          <cell r="Y8420" t="str">
            <v>FLEX NET CALLE 28 DE JUNIO S/N Y GARCIA MORENO ENTRADA LLANO GRANDE</v>
          </cell>
        </row>
        <row r="8421">
          <cell r="A8421" t="str">
            <v>LDDGYEI0017</v>
          </cell>
          <cell r="B8421">
            <v>477695</v>
          </cell>
          <cell r="C8421" t="str">
            <v>LDDGYEI0017</v>
          </cell>
          <cell r="D8421" t="str">
            <v>CONECEL_DOCUMENTOS</v>
          </cell>
          <cell r="E8421" t="str">
            <v>DESPACHO</v>
          </cell>
          <cell r="F8421" t="str">
            <v>NORMAL</v>
          </cell>
          <cell r="G8421" t="str">
            <v>TF88597</v>
          </cell>
          <cell r="H8421">
            <v>44907</v>
          </cell>
          <cell r="I8421" t="str">
            <v>ENTREGADO</v>
          </cell>
          <cell r="J8421">
            <v>44908</v>
          </cell>
          <cell r="K8421" t="str">
            <v>Paola Loja /Conecel Reg</v>
          </cell>
          <cell r="L8421" t="str">
            <v>GYE - Centro Comercial Garzo centro-ACC</v>
          </cell>
          <cell r="M8421" t="str">
            <v>0</v>
          </cell>
          <cell r="N8421" t="str">
            <v>993393277</v>
          </cell>
          <cell r="O8421" t="str">
            <v/>
          </cell>
          <cell r="P8421" t="str">
            <v>GUAYAQUIL</v>
          </cell>
          <cell r="Q8421" t="str">
            <v>GUAYAQUIL</v>
          </cell>
          <cell r="R8421" t="str">
            <v>GUAYAS</v>
          </cell>
          <cell r="T8421" t="str">
            <v>ITSACOURIER</v>
          </cell>
          <cell r="U8421" t="str">
            <v>FLEXNETUIO_GYE</v>
          </cell>
          <cell r="V8421">
            <v>1</v>
          </cell>
          <cell r="W8421">
            <v>1</v>
          </cell>
          <cell r="X8421" t="str">
            <v>FLEXNET</v>
          </cell>
          <cell r="Y8421" t="str">
            <v>FLEX NET CALLE 28 DE JUNIO S/N Y GARCIA MORENO ENTRADA LLANO GRANDE</v>
          </cell>
        </row>
        <row r="8422">
          <cell r="A8422" t="str">
            <v>LDDGYEA0025</v>
          </cell>
          <cell r="B8422">
            <v>477688</v>
          </cell>
          <cell r="C8422" t="str">
            <v>LDDGYEA0025</v>
          </cell>
          <cell r="D8422" t="str">
            <v>CONECEL_DOCUMENTOS</v>
          </cell>
          <cell r="E8422" t="str">
            <v>DESPACHO</v>
          </cell>
          <cell r="F8422" t="str">
            <v>NORMAL</v>
          </cell>
          <cell r="G8422" t="str">
            <v>TF88598</v>
          </cell>
          <cell r="H8422">
            <v>44907</v>
          </cell>
          <cell r="I8422" t="str">
            <v>ENTREGADO</v>
          </cell>
          <cell r="J8422">
            <v>44908</v>
          </cell>
          <cell r="K8422" t="str">
            <v>Stephanie Perez ACC/Paola Loja ACC-OPE Equipos</v>
          </cell>
          <cell r="L8422" t="str">
            <v>GYE - Centro Comercial Garzo centro-ACC/REGULARIZACIONES</v>
          </cell>
          <cell r="M8422" t="str">
            <v>0</v>
          </cell>
          <cell r="N8422" t="str">
            <v>993393277</v>
          </cell>
          <cell r="O8422" t="str">
            <v/>
          </cell>
          <cell r="P8422" t="str">
            <v>GUAYAQUIL</v>
          </cell>
          <cell r="Q8422" t="str">
            <v>GUAYAQUIL</v>
          </cell>
          <cell r="R8422" t="str">
            <v>GUAYAS</v>
          </cell>
          <cell r="T8422" t="str">
            <v>ITSACOURIER</v>
          </cell>
          <cell r="U8422" t="str">
            <v>FLEXNETUIO_GYE</v>
          </cell>
          <cell r="V8422">
            <v>1</v>
          </cell>
          <cell r="W8422">
            <v>1</v>
          </cell>
          <cell r="X8422" t="str">
            <v>FLEXNET</v>
          </cell>
          <cell r="Y8422" t="str">
            <v>FLEX NET CALLE 28 DE JUNIO S/N Y GARCIA MORENO ENTRADA LLANO GRANDE</v>
          </cell>
        </row>
        <row r="8423">
          <cell r="A8423" t="str">
            <v>LDDGYEB0026</v>
          </cell>
          <cell r="B8423">
            <v>477689</v>
          </cell>
          <cell r="C8423" t="str">
            <v>LDDGYEB0026</v>
          </cell>
          <cell r="D8423" t="str">
            <v>CONECEL_DOCUMENTOS</v>
          </cell>
          <cell r="E8423" t="str">
            <v>DESPACHO</v>
          </cell>
          <cell r="F8423" t="str">
            <v>NORMAL</v>
          </cell>
          <cell r="G8423" t="str">
            <v>TF88599</v>
          </cell>
          <cell r="H8423">
            <v>44907</v>
          </cell>
          <cell r="I8423" t="str">
            <v>ENTREGADO</v>
          </cell>
          <cell r="J8423">
            <v>44908</v>
          </cell>
          <cell r="K8423" t="str">
            <v>Stephanie Perez ACC</v>
          </cell>
          <cell r="L8423" t="str">
            <v>GYE - Centro Comercial Garzo centro-ACC</v>
          </cell>
          <cell r="M8423" t="str">
            <v>0</v>
          </cell>
          <cell r="N8423" t="str">
            <v>9399196442</v>
          </cell>
          <cell r="O8423" t="str">
            <v/>
          </cell>
          <cell r="P8423" t="str">
            <v>GUAYAQUIL</v>
          </cell>
          <cell r="Q8423" t="str">
            <v>GUAYAQUIL</v>
          </cell>
          <cell r="R8423" t="str">
            <v>GUAYAS</v>
          </cell>
          <cell r="T8423" t="str">
            <v>ITSACOURIER</v>
          </cell>
          <cell r="U8423" t="str">
            <v>FLEXNETUIO_GYE</v>
          </cell>
          <cell r="V8423">
            <v>1</v>
          </cell>
          <cell r="W8423">
            <v>1</v>
          </cell>
          <cell r="X8423" t="str">
            <v>FLEXNET</v>
          </cell>
          <cell r="Y8423" t="str">
            <v>FLEX NET CALLE 28 DE JUNIO S/N Y GARCIA MORENO ENTRADA LLANO GRANDE</v>
          </cell>
        </row>
        <row r="8424">
          <cell r="A8424" t="str">
            <v>563788</v>
          </cell>
          <cell r="B8424">
            <v>477687</v>
          </cell>
          <cell r="C8424" t="str">
            <v>563788</v>
          </cell>
          <cell r="D8424" t="str">
            <v>DPW</v>
          </cell>
          <cell r="E8424" t="str">
            <v>DESPACHO</v>
          </cell>
          <cell r="F8424" t="str">
            <v>NORMAL</v>
          </cell>
          <cell r="G8424" t="str">
            <v>031002004093891</v>
          </cell>
          <cell r="H8424">
            <v>44907</v>
          </cell>
          <cell r="I8424" t="str">
            <v>ENTREGADO</v>
          </cell>
          <cell r="J8424">
            <v>44908</v>
          </cell>
          <cell r="K8424" t="str">
            <v>UNIDAD EDUCATIVA NUEVO MUNDO</v>
          </cell>
          <cell r="L8424" t="str">
            <v>CALLE: CESAR AUGUSTO SALAZAR S/N Y DR JULIO CASTILLO COLONIA/ZONA CIUDAD: AMBATO</v>
          </cell>
          <cell r="M8424" t="str">
            <v>María Belén Cobo/ 993493327</v>
          </cell>
          <cell r="P8424" t="str">
            <v>AMBATO</v>
          </cell>
          <cell r="Q8424" t="str">
            <v>AMBATO</v>
          </cell>
          <cell r="R8424" t="str">
            <v>TUNGURAHUA</v>
          </cell>
          <cell r="S8424" t="str">
            <v>AMBATO</v>
          </cell>
          <cell r="T8424" t="str">
            <v>TRAMACO</v>
          </cell>
          <cell r="U8424" t="str">
            <v>FLEXNETGYE_PROVINCIA</v>
          </cell>
          <cell r="V8424">
            <v>1</v>
          </cell>
          <cell r="W8424">
            <v>3</v>
          </cell>
          <cell r="X8424" t="str">
            <v>FLEXNET GUAYAQUIL</v>
          </cell>
          <cell r="Y8424" t="str">
            <v xml:space="preserve"> FERNANDO GUTIERREZ HILL KM 8 1/2 VIA DAULE</v>
          </cell>
        </row>
        <row r="8425">
          <cell r="A8425" t="str">
            <v>563787</v>
          </cell>
          <cell r="B8425">
            <v>477686</v>
          </cell>
          <cell r="C8425" t="str">
            <v>563787</v>
          </cell>
          <cell r="D8425" t="str">
            <v>DPW</v>
          </cell>
          <cell r="E8425" t="str">
            <v>DESPACHO</v>
          </cell>
          <cell r="F8425" t="str">
            <v>NORMAL</v>
          </cell>
          <cell r="G8425" t="str">
            <v>031002004093784</v>
          </cell>
          <cell r="H8425">
            <v>44907</v>
          </cell>
          <cell r="I8425" t="str">
            <v>ENTREGADO</v>
          </cell>
          <cell r="J8425">
            <v>44908</v>
          </cell>
          <cell r="K8425" t="str">
            <v>UNIDAD EDUCATIVA SANTO DOMINGO DE GUZMÁN - AMBATO</v>
          </cell>
          <cell r="L8425" t="str">
            <v>AV. GUAYTAMBOS S/N-ZONA CIUDAD: HIGOS</v>
          </cell>
          <cell r="M8425" t="str">
            <v>Alexandra Medina / 3992509907</v>
          </cell>
          <cell r="P8425" t="str">
            <v>AMBATO</v>
          </cell>
          <cell r="Q8425" t="str">
            <v>AMBATO</v>
          </cell>
          <cell r="R8425" t="str">
            <v>TUNGURAHUA</v>
          </cell>
          <cell r="S8425" t="str">
            <v>AMBATO</v>
          </cell>
          <cell r="T8425" t="str">
            <v>TRAMACO</v>
          </cell>
          <cell r="U8425" t="str">
            <v>FLEXNETGYE_PROVINCIA</v>
          </cell>
          <cell r="V8425">
            <v>1</v>
          </cell>
          <cell r="W8425">
            <v>6.5</v>
          </cell>
          <cell r="X8425" t="str">
            <v>FLEXNET GUAYAQUIL</v>
          </cell>
          <cell r="Y8425" t="str">
            <v xml:space="preserve"> FERNANDO GUTIERREZ HILL KM 8 1/2 VIA DAULE</v>
          </cell>
        </row>
        <row r="8426">
          <cell r="A8426" t="str">
            <v>563776</v>
          </cell>
          <cell r="B8426">
            <v>477684</v>
          </cell>
          <cell r="C8426" t="str">
            <v>563776</v>
          </cell>
          <cell r="D8426" t="str">
            <v>DPW</v>
          </cell>
          <cell r="E8426" t="str">
            <v>DESPACHO</v>
          </cell>
          <cell r="F8426" t="str">
            <v>NORMAL</v>
          </cell>
          <cell r="G8426" t="str">
            <v>031002004093535</v>
          </cell>
          <cell r="H8426">
            <v>44907</v>
          </cell>
          <cell r="I8426" t="str">
            <v>ENTREGADO</v>
          </cell>
          <cell r="J8426">
            <v>44908</v>
          </cell>
          <cell r="K8426" t="str">
            <v>COLEGIO SAN VICENTE DE PAUL</v>
          </cell>
          <cell r="L8426" t="str">
            <v>CALLE: ORIENTE Y SUCRE COLONIA/ZONA CIUDAD: CONOCOTO PICHINCHA</v>
          </cell>
          <cell r="M8426" t="str">
            <v>Max Reyes /998272971</v>
          </cell>
          <cell r="P8426" t="str">
            <v>QUITO</v>
          </cell>
          <cell r="Q8426" t="str">
            <v>QUITO</v>
          </cell>
          <cell r="R8426" t="str">
            <v>PICHINCHA</v>
          </cell>
          <cell r="T8426" t="str">
            <v>TRAMACO</v>
          </cell>
          <cell r="U8426" t="str">
            <v>FLEXNETGYE_UIO</v>
          </cell>
          <cell r="V8426">
            <v>2</v>
          </cell>
          <cell r="W8426">
            <v>28</v>
          </cell>
          <cell r="X8426" t="str">
            <v>FLEXNET GUAYAQUIL</v>
          </cell>
          <cell r="Y8426" t="str">
            <v xml:space="preserve"> FERNANDO GUTIERREZ HILL KM 8 1/2 VIA DAULE</v>
          </cell>
        </row>
        <row r="8427">
          <cell r="A8427" t="str">
            <v>563772.</v>
          </cell>
          <cell r="B8427">
            <v>477683</v>
          </cell>
          <cell r="C8427" t="str">
            <v>563772.</v>
          </cell>
          <cell r="D8427" t="str">
            <v>DPW</v>
          </cell>
          <cell r="E8427" t="str">
            <v>DESPACHO</v>
          </cell>
          <cell r="F8427" t="str">
            <v>NORMAL</v>
          </cell>
          <cell r="G8427" t="str">
            <v>031002004093032</v>
          </cell>
          <cell r="H8427">
            <v>44907</v>
          </cell>
          <cell r="I8427" t="str">
            <v>ENTREGADO</v>
          </cell>
          <cell r="J8427">
            <v>44908</v>
          </cell>
          <cell r="K8427" t="str">
            <v>UNIDAD EDUCATIVA JUAN PABLO II DEL CONDADO</v>
          </cell>
          <cell r="L8427" t="str">
            <v>JOSE MIGUEL CARRION N71-187 Y AV. OCCIDENTAL, CANTON QUITO, PICHINCHA, ECUADOR.</v>
          </cell>
          <cell r="M8427" t="str">
            <v>Stephany Jimenez/0984661247</v>
          </cell>
          <cell r="P8427" t="str">
            <v>QUITO</v>
          </cell>
          <cell r="Q8427" t="str">
            <v>QUITO</v>
          </cell>
          <cell r="R8427" t="str">
            <v>PICHINCHA</v>
          </cell>
          <cell r="T8427" t="str">
            <v>TRAMACO</v>
          </cell>
          <cell r="U8427" t="str">
            <v>FLEXNETGYE_UIO</v>
          </cell>
          <cell r="V8427">
            <v>1</v>
          </cell>
          <cell r="W8427">
            <v>2.8</v>
          </cell>
          <cell r="X8427" t="str">
            <v>FLEXNET GUAYAQUIL</v>
          </cell>
          <cell r="Y8427" t="str">
            <v xml:space="preserve"> FERNANDO GUTIERREZ HILL KM 8 1/2 VIA DAULE</v>
          </cell>
        </row>
        <row r="8428">
          <cell r="A8428" t="str">
            <v>2475378</v>
          </cell>
          <cell r="B8428">
            <v>477682</v>
          </cell>
          <cell r="C8428" t="str">
            <v>2475378</v>
          </cell>
          <cell r="D8428" t="str">
            <v>MDELIVERY</v>
          </cell>
          <cell r="E8428" t="str">
            <v>DESPACHO</v>
          </cell>
          <cell r="F8428" t="str">
            <v>EXPRESS</v>
          </cell>
          <cell r="G8428" t="str">
            <v>TF88527</v>
          </cell>
          <cell r="H8428">
            <v>44907</v>
          </cell>
          <cell r="I8428" t="str">
            <v>ENTREGADO</v>
          </cell>
          <cell r="J8428">
            <v>44908</v>
          </cell>
          <cell r="K8428" t="str">
            <v xml:space="preserve">CINTHYA ABAD_ TECH MAHINDRA ECUADOR S A </v>
          </cell>
          <cell r="L8428" t="str">
            <v xml:space="preserve"> GUAYAQUIL CDLA JAMBELI MZ 13 VLL 4 </v>
          </cell>
          <cell r="M8428" t="str">
            <v>0992287101001</v>
          </cell>
          <cell r="N8428" t="str">
            <v>983470809</v>
          </cell>
          <cell r="P8428" t="str">
            <v>GUAYAQUIL</v>
          </cell>
          <cell r="Q8428" t="str">
            <v>GUAYAQUIL</v>
          </cell>
          <cell r="R8428" t="str">
            <v>GUAYAS</v>
          </cell>
          <cell r="T8428" t="str">
            <v>ITSACOURIER</v>
          </cell>
          <cell r="U8428" t="str">
            <v>FLEXNETUIO_GYE</v>
          </cell>
          <cell r="V8428">
            <v>1</v>
          </cell>
          <cell r="W8428">
            <v>1</v>
          </cell>
          <cell r="X8428" t="str">
            <v>FLEXNET ECUADOR - MDELIVERY</v>
          </cell>
          <cell r="Y8428" t="str">
            <v>CALLE 28 DE JUNIO S/N Y GARCIA MORENO ENTRADA LLANO GRANDE</v>
          </cell>
        </row>
        <row r="8429">
          <cell r="A8429" t="str">
            <v>SG_22_1752</v>
          </cell>
          <cell r="B8429">
            <v>477680</v>
          </cell>
          <cell r="C8429" t="str">
            <v>SG_22_1752</v>
          </cell>
          <cell r="D8429" t="str">
            <v>SG</v>
          </cell>
          <cell r="E8429" t="str">
            <v>DESPACHO</v>
          </cell>
          <cell r="F8429" t="str">
            <v>NORMAL</v>
          </cell>
          <cell r="G8429" t="str">
            <v>FT75060</v>
          </cell>
          <cell r="H8429">
            <v>44907</v>
          </cell>
          <cell r="I8429" t="str">
            <v>ENTREGADO</v>
          </cell>
          <cell r="J8429">
            <v>44908</v>
          </cell>
          <cell r="K8429" t="str">
            <v>DEMACO SANTA LEONOR</v>
          </cell>
          <cell r="L8429" t="str">
            <v>AV BENJAMIN ROSALES URBANIZACION SANTA LEONOR MZ 6 SOLAR 13</v>
          </cell>
          <cell r="P8429" t="str">
            <v>090505</v>
          </cell>
          <cell r="Q8429" t="str">
            <v>GUAYAQUIL</v>
          </cell>
          <cell r="R8429" t="str">
            <v>GUAYAS</v>
          </cell>
          <cell r="S8429" t="str">
            <v>GUAYAQUIL</v>
          </cell>
          <cell r="T8429" t="str">
            <v>FLEXTRANS GYE</v>
          </cell>
          <cell r="U8429" t="str">
            <v>FLEXNETUIO_GYE</v>
          </cell>
          <cell r="V8429">
            <v>1</v>
          </cell>
          <cell r="W8429">
            <v>587</v>
          </cell>
          <cell r="X8429" t="str">
            <v>FLEXNET UIO</v>
          </cell>
          <cell r="Y8429" t="str">
            <v>PANAMERICANA NORTE KM 12 1/2  LLANO GRANDE</v>
          </cell>
        </row>
        <row r="8430">
          <cell r="A8430" t="str">
            <v>2475361</v>
          </cell>
          <cell r="B8430">
            <v>477647</v>
          </cell>
          <cell r="C8430" t="str">
            <v>2475361</v>
          </cell>
          <cell r="D8430" t="str">
            <v>MDELIVERY</v>
          </cell>
          <cell r="E8430" t="str">
            <v>DESPACHO</v>
          </cell>
          <cell r="F8430" t="str">
            <v>NORMAL</v>
          </cell>
          <cell r="G8430" t="str">
            <v>031080002475361</v>
          </cell>
          <cell r="H8430">
            <v>44907</v>
          </cell>
          <cell r="I8430" t="str">
            <v>ENTREGADO</v>
          </cell>
          <cell r="J8430">
            <v>44908</v>
          </cell>
          <cell r="K8430" t="str">
            <v>FREDDY CASTILLO_ MYRIAM ALEJANDRA MONTERO COBO</v>
          </cell>
          <cell r="L8430" t="str">
            <v>LALAMA ENTRE ROCAFUERTE Y CUENCA FRENTE AL DISPENSARIO NUESTRA SENORA DE LA ELEVACION</v>
          </cell>
          <cell r="M8430" t="str">
            <v>1803523891001</v>
          </cell>
          <cell r="N8430" t="str">
            <v>0999737047</v>
          </cell>
          <cell r="O8430" t="str">
            <v/>
          </cell>
          <cell r="P8430" t="str">
            <v>AMBATO</v>
          </cell>
          <cell r="Q8430" t="str">
            <v>AMBATO</v>
          </cell>
          <cell r="R8430" t="str">
            <v>TUNGURAHUA</v>
          </cell>
          <cell r="S8430" t="str">
            <v>AMBATO</v>
          </cell>
          <cell r="T8430" t="str">
            <v>TRAMACO</v>
          </cell>
          <cell r="U8430" t="str">
            <v>FLEXNETUIO_PROVINCIA</v>
          </cell>
          <cell r="V8430">
            <v>1</v>
          </cell>
          <cell r="W8430">
            <v>1</v>
          </cell>
          <cell r="X8430" t="str">
            <v>FLEXNET ECUADOR - MDELIVERY</v>
          </cell>
          <cell r="Y8430" t="str">
            <v>CALLE 28 DE JUNIO S/N Y GARCIA MORENO ENTRADA LLANO GRANDE</v>
          </cell>
        </row>
        <row r="8431">
          <cell r="A8431" t="str">
            <v>2475362</v>
          </cell>
          <cell r="B8431">
            <v>477648</v>
          </cell>
          <cell r="C8431" t="str">
            <v>2475362</v>
          </cell>
          <cell r="D8431" t="str">
            <v>MDELIVERY</v>
          </cell>
          <cell r="E8431" t="str">
            <v>DESPACHO</v>
          </cell>
          <cell r="F8431" t="str">
            <v>NORMAL</v>
          </cell>
          <cell r="G8431" t="str">
            <v>FT75050</v>
          </cell>
          <cell r="H8431">
            <v>44907</v>
          </cell>
          <cell r="I8431" t="str">
            <v>ENTREGADO</v>
          </cell>
          <cell r="J8431">
            <v>44908</v>
          </cell>
          <cell r="K8431" t="str">
            <v xml:space="preserve">MARCO COELLO_IDEAL ALAMBREC S A </v>
          </cell>
          <cell r="L8431" t="str">
            <v>DX CALLE S60 E3 423 Y CLL E3E SCTR PARQUE INDUSTRIA L EN LA PANASUR FRTE A NOVA CERO TRAS DE LA FBCA DE ETERNI</v>
          </cell>
          <cell r="M8431" t="str">
            <v>1790050947001</v>
          </cell>
          <cell r="N8431" t="str">
            <v>0983182291</v>
          </cell>
          <cell r="O8431" t="str">
            <v/>
          </cell>
          <cell r="P8431" t="str">
            <v>QUITO</v>
          </cell>
          <cell r="Q8431" t="str">
            <v>QUITO</v>
          </cell>
          <cell r="R8431" t="str">
            <v>PICHINCHA</v>
          </cell>
          <cell r="T8431" t="str">
            <v>FLEXTRANS UIO</v>
          </cell>
          <cell r="U8431" t="str">
            <v>FLEXNETUIO_LOCAL</v>
          </cell>
          <cell r="V8431">
            <v>1</v>
          </cell>
          <cell r="W8431">
            <v>1</v>
          </cell>
          <cell r="X8431" t="str">
            <v>FLEXNET ECUADOR - MDELIVERY</v>
          </cell>
          <cell r="Y8431" t="str">
            <v>CALLE 28 DE JUNIO S/N Y GARCIA MORENO ENTRADA LLANO GRANDE</v>
          </cell>
        </row>
        <row r="8432">
          <cell r="A8432" t="str">
            <v>2475363</v>
          </cell>
          <cell r="B8432">
            <v>477649</v>
          </cell>
          <cell r="C8432" t="str">
            <v>2475363</v>
          </cell>
          <cell r="D8432" t="str">
            <v>MDELIVERY</v>
          </cell>
          <cell r="E8432" t="str">
            <v>DESPACHO</v>
          </cell>
          <cell r="F8432" t="str">
            <v>NORMAL</v>
          </cell>
          <cell r="G8432" t="str">
            <v>TF88547</v>
          </cell>
          <cell r="H8432">
            <v>44907</v>
          </cell>
          <cell r="I8432" t="str">
            <v>ENTREGADO</v>
          </cell>
          <cell r="J8432">
            <v>44908</v>
          </cell>
          <cell r="K8432" t="str">
            <v>NEXAR EUTIMIO VEGA INTRIAGO_NEXAR EUTIMIO VEGA INTRIAGO</v>
          </cell>
          <cell r="L8432" t="str">
            <v xml:space="preserve"> LA AURORA CALLE ALFREDO ADUM Y 17 DE OCTUBRE REFERENCIA ENTREGAR EN TALLER AUTONUEVO </v>
          </cell>
          <cell r="M8432" t="str">
            <v>1307153948001</v>
          </cell>
          <cell r="N8432" t="str">
            <v>0986396974 / 0986764081</v>
          </cell>
          <cell r="O8432" t="str">
            <v/>
          </cell>
          <cell r="P8432" t="str">
            <v>GUAYAQUIL</v>
          </cell>
          <cell r="Q8432" t="str">
            <v>GUAYAQUIL</v>
          </cell>
          <cell r="R8432" t="str">
            <v>GUAYAS</v>
          </cell>
          <cell r="T8432" t="str">
            <v>ITSACOURIER</v>
          </cell>
          <cell r="U8432" t="str">
            <v>FLEXNETUIO_GYE</v>
          </cell>
          <cell r="V8432">
            <v>1</v>
          </cell>
          <cell r="W8432">
            <v>1</v>
          </cell>
          <cell r="X8432" t="str">
            <v>FLEXNET ECUADOR - MDELIVERY</v>
          </cell>
          <cell r="Y8432" t="str">
            <v>CALLE 28 DE JUNIO S/N Y GARCIA MORENO ENTRADA LLANO GRANDE</v>
          </cell>
        </row>
        <row r="8433">
          <cell r="A8433" t="str">
            <v>2475365</v>
          </cell>
          <cell r="B8433">
            <v>477651</v>
          </cell>
          <cell r="C8433" t="str">
            <v>2475365</v>
          </cell>
          <cell r="D8433" t="str">
            <v>MDELIVERY</v>
          </cell>
          <cell r="E8433" t="str">
            <v>DESPACHO</v>
          </cell>
          <cell r="F8433" t="str">
            <v>NORMAL</v>
          </cell>
          <cell r="G8433" t="str">
            <v>FT75082</v>
          </cell>
          <cell r="H8433">
            <v>44907</v>
          </cell>
          <cell r="I8433" t="str">
            <v>ENTREGADO</v>
          </cell>
          <cell r="J8433">
            <v>44909</v>
          </cell>
          <cell r="K8433" t="str">
            <v>ALVARO JAVIER GOMEZ GARCIA_ALVARO JAVIER GOMEZ GARCIA</v>
          </cell>
          <cell r="L8433" t="str">
            <v xml:space="preserve"> SANGOLQUI LUGAR DE ENTREGA SAN RAFAEL AV GENERAL ENRIQUEZ E ISLA SANTIAGO REFERENCIA AL LADO DE CLINICA SAN RAFAEL EN CENTRO COMERCIAL EN CONSTRUCCION </v>
          </cell>
          <cell r="M8433" t="str">
            <v>1717965683001</v>
          </cell>
          <cell r="N8433" t="str">
            <v>0985412956 / 0989834742</v>
          </cell>
          <cell r="O8433" t="str">
            <v/>
          </cell>
          <cell r="P8433" t="str">
            <v>RUMIÑAHUI</v>
          </cell>
          <cell r="Q8433" t="str">
            <v>RUMIÑAHUI</v>
          </cell>
          <cell r="R8433" t="str">
            <v>PICHINCHA</v>
          </cell>
          <cell r="T8433" t="str">
            <v>FLEXTRANS UIO</v>
          </cell>
          <cell r="U8433" t="str">
            <v>FLEXNETUIO_LOCAL</v>
          </cell>
          <cell r="V8433">
            <v>1</v>
          </cell>
          <cell r="W8433">
            <v>1</v>
          </cell>
          <cell r="X8433" t="str">
            <v>FLEXNET ECUADOR - MDELIVERY</v>
          </cell>
          <cell r="Y8433" t="str">
            <v>CALLE 28 DE JUNIO S/N Y GARCIA MORENO ENTRADA LLANO GRANDE</v>
          </cell>
        </row>
        <row r="8434">
          <cell r="A8434" t="str">
            <v>2475367</v>
          </cell>
          <cell r="B8434">
            <v>477653</v>
          </cell>
          <cell r="C8434" t="str">
            <v>2475367</v>
          </cell>
          <cell r="D8434" t="str">
            <v>MDELIVERY</v>
          </cell>
          <cell r="E8434" t="str">
            <v>DESPACHO</v>
          </cell>
          <cell r="F8434" t="str">
            <v>NORMAL</v>
          </cell>
          <cell r="G8434" t="str">
            <v>FT75048</v>
          </cell>
          <cell r="H8434">
            <v>44907</v>
          </cell>
          <cell r="I8434" t="str">
            <v>ENTREGADO</v>
          </cell>
          <cell r="J8434">
            <v>44909</v>
          </cell>
          <cell r="K8434" t="str">
            <v xml:space="preserve"> ROBERTO CARLOS LOMA DELGADO_ ROBERTO CARLOS LOMA DELGADO</v>
          </cell>
          <cell r="L8434" t="str">
            <v>conocoto barrio pichincha simon Bolivar pasaje OE4D casa 3 la Casa 2 pisos a 50 metros mas abajo de micro susy pasaje con puerta de mallas negras</v>
          </cell>
          <cell r="M8434" t="str">
            <v>1718301623001</v>
          </cell>
          <cell r="N8434" t="str">
            <v>0992938040</v>
          </cell>
          <cell r="O8434" t="str">
            <v/>
          </cell>
          <cell r="P8434" t="str">
            <v>QUITO</v>
          </cell>
          <cell r="Q8434" t="str">
            <v>QUITO</v>
          </cell>
          <cell r="R8434" t="str">
            <v>PICHINCHA</v>
          </cell>
          <cell r="T8434" t="str">
            <v>FLEXTRANS UIO</v>
          </cell>
          <cell r="U8434" t="str">
            <v>FLEXNETUIO_LOCAL</v>
          </cell>
          <cell r="V8434">
            <v>1</v>
          </cell>
          <cell r="W8434">
            <v>1</v>
          </cell>
          <cell r="X8434" t="str">
            <v>FLEXNET ECUADOR - MDELIVERY</v>
          </cell>
          <cell r="Y8434" t="str">
            <v>CALLE 28 DE JUNIO S/N Y GARCIA MORENO ENTRADA LLANO GRANDE</v>
          </cell>
        </row>
        <row r="8435">
          <cell r="A8435" t="str">
            <v>2475368</v>
          </cell>
          <cell r="B8435">
            <v>477654</v>
          </cell>
          <cell r="C8435" t="str">
            <v>2475368</v>
          </cell>
          <cell r="D8435" t="str">
            <v>MDELIVERY</v>
          </cell>
          <cell r="E8435" t="str">
            <v>DESPACHO</v>
          </cell>
          <cell r="F8435" t="str">
            <v>NORMAL</v>
          </cell>
          <cell r="G8435" t="str">
            <v>031080002475368</v>
          </cell>
          <cell r="H8435">
            <v>44907</v>
          </cell>
          <cell r="I8435" t="str">
            <v>ENTREGADO</v>
          </cell>
          <cell r="J8435">
            <v>44909</v>
          </cell>
          <cell r="K8435" t="str">
            <v>ROBERTO CARLOS SUAREZ MARCO LOMBEIDA_SINDICATO UNICO DE TRABAJADORES DEL ILUSTRE MUNICIPIO DEL CANTON CASCALES</v>
          </cell>
          <cell r="L8435" t="str">
            <v>ENTRE AZUAY Y BOLIVAR REFERENCIA EN EL MUNICIPIO</v>
          </cell>
          <cell r="M8435" t="str">
            <v>2191710145001</v>
          </cell>
          <cell r="N8435" t="str">
            <v>0958625150</v>
          </cell>
          <cell r="O8435" t="str">
            <v/>
          </cell>
          <cell r="P8435" t="str">
            <v>CASCALES</v>
          </cell>
          <cell r="Q8435" t="str">
            <v>CASCALES</v>
          </cell>
          <cell r="R8435" t="str">
            <v>SUCUMBIOS</v>
          </cell>
          <cell r="T8435" t="str">
            <v>TRAMACO</v>
          </cell>
          <cell r="U8435" t="str">
            <v>FLEXNETUIO_PROVINCIA</v>
          </cell>
          <cell r="V8435">
            <v>1</v>
          </cell>
          <cell r="W8435">
            <v>1</v>
          </cell>
          <cell r="X8435" t="str">
            <v>FLEXNET ECUADOR - MDELIVERY</v>
          </cell>
          <cell r="Y8435" t="str">
            <v>CALLE 28 DE JUNIO S/N Y GARCIA MORENO ENTRADA LLANO GRANDE</v>
          </cell>
        </row>
        <row r="8436">
          <cell r="A8436" t="str">
            <v>2475371</v>
          </cell>
          <cell r="B8436">
            <v>477655</v>
          </cell>
          <cell r="C8436" t="str">
            <v>2475371</v>
          </cell>
          <cell r="D8436" t="str">
            <v>MDELIVERY</v>
          </cell>
          <cell r="E8436" t="str">
            <v>DESPACHO</v>
          </cell>
          <cell r="F8436" t="str">
            <v>NORMAL</v>
          </cell>
          <cell r="G8436" t="str">
            <v>031080002475371</v>
          </cell>
          <cell r="H8436">
            <v>44907</v>
          </cell>
          <cell r="I8436" t="str">
            <v>ENTREGADO</v>
          </cell>
          <cell r="J8436">
            <v>44908</v>
          </cell>
          <cell r="K8436" t="str">
            <v>UNIDAD EDUCATIVA FISCOMISIONAL LA INMACULADA CONCEPCION_UNIDAD EDUCATIVA FISCOMISIONAL LA INMACULADA CONCEPCION</v>
          </cell>
          <cell r="L8436" t="str">
            <v>CALLE PEDRO MONCAYO 5 45 UNIDAD EDUCATIVA FISCOMISIONAL LA INMACULADA CONCEPCION</v>
          </cell>
          <cell r="M8436" t="str">
            <v>1090027871001</v>
          </cell>
          <cell r="N8436" t="str">
            <v>0997939329</v>
          </cell>
          <cell r="O8436" t="str">
            <v/>
          </cell>
          <cell r="P8436" t="str">
            <v>IBARRA</v>
          </cell>
          <cell r="Q8436" t="str">
            <v>IBARRA</v>
          </cell>
          <cell r="R8436" t="str">
            <v>IMBABURA</v>
          </cell>
          <cell r="T8436" t="str">
            <v>TRAMACO</v>
          </cell>
          <cell r="U8436" t="str">
            <v>FLEXNETUIO_PROVINCIA</v>
          </cell>
          <cell r="V8436">
            <v>1</v>
          </cell>
          <cell r="W8436">
            <v>1</v>
          </cell>
          <cell r="X8436" t="str">
            <v>FLEXNET ECUADOR - MDELIVERY</v>
          </cell>
          <cell r="Y8436" t="str">
            <v>CALLE 28 DE JUNIO S/N Y GARCIA MORENO ENTRADA LLANO GRANDE</v>
          </cell>
        </row>
        <row r="8437">
          <cell r="A8437" t="str">
            <v>2475377</v>
          </cell>
          <cell r="B8437">
            <v>477656</v>
          </cell>
          <cell r="C8437" t="str">
            <v>2475377</v>
          </cell>
          <cell r="D8437" t="str">
            <v>MDELIVERY</v>
          </cell>
          <cell r="E8437" t="str">
            <v>DESPACHO</v>
          </cell>
          <cell r="F8437" t="str">
            <v>NORMAL</v>
          </cell>
          <cell r="G8437" t="str">
            <v>TF88546</v>
          </cell>
          <cell r="H8437">
            <v>44907</v>
          </cell>
          <cell r="I8437" t="str">
            <v>ENTREGADO</v>
          </cell>
          <cell r="J8437">
            <v>44908</v>
          </cell>
          <cell r="K8437" t="str">
            <v>JOSE ALFREDO MIRABA PILAMUNGA_JOSE ALFREDO MIRABA PILAMUNGA</v>
          </cell>
          <cell r="L8437" t="str">
            <v>JARDINES DEL SALADO CALLE PRINCIPAL SOLAR 10 DIAGONAL A WESTER UNION</v>
          </cell>
          <cell r="M8437" t="str">
            <v>0913096426001</v>
          </cell>
          <cell r="N8437" t="str">
            <v>0990083696</v>
          </cell>
          <cell r="O8437" t="str">
            <v/>
          </cell>
          <cell r="P8437" t="str">
            <v>GUAYAQUIL</v>
          </cell>
          <cell r="Q8437" t="str">
            <v>GUAYAQUIL</v>
          </cell>
          <cell r="R8437" t="str">
            <v>GUAYAS</v>
          </cell>
          <cell r="T8437" t="str">
            <v>ITSACOURIER</v>
          </cell>
          <cell r="U8437" t="str">
            <v>FLEXNETUIO_GYE</v>
          </cell>
          <cell r="V8437">
            <v>1</v>
          </cell>
          <cell r="W8437">
            <v>1</v>
          </cell>
          <cell r="X8437" t="str">
            <v>FLEXNET ECUADOR - MDELIVERY</v>
          </cell>
          <cell r="Y8437" t="str">
            <v>CALLE 28 DE JUNIO S/N Y GARCIA MORENO ENTRADA LLANO GRANDE</v>
          </cell>
        </row>
        <row r="8438">
          <cell r="A8438" t="str">
            <v>2475385</v>
          </cell>
          <cell r="B8438">
            <v>477657</v>
          </cell>
          <cell r="C8438" t="str">
            <v>2475385</v>
          </cell>
          <cell r="D8438" t="str">
            <v>MDELIVERY</v>
          </cell>
          <cell r="E8438" t="str">
            <v>DESPACHO</v>
          </cell>
          <cell r="F8438" t="str">
            <v>NORMAL</v>
          </cell>
          <cell r="G8438" t="str">
            <v>TF88567</v>
          </cell>
          <cell r="H8438">
            <v>44907</v>
          </cell>
          <cell r="I8438" t="str">
            <v>ENTREGADO</v>
          </cell>
          <cell r="J8438">
            <v>44908</v>
          </cell>
          <cell r="K8438" t="str">
            <v>JAIME PeREZ AZuA_JAIME PeREZ AZuA</v>
          </cell>
          <cell r="L8438" t="str">
            <v>EDIF MOVISTAR AV DE LAS AMeRICAS AEROPUERTO JOSe JOAQUiN DE OLMEDO GUAYAQUIL</v>
          </cell>
          <cell r="M8438" t="str">
            <v>0904982139</v>
          </cell>
          <cell r="N8438" t="str">
            <v>0999427150</v>
          </cell>
          <cell r="O8438" t="str">
            <v/>
          </cell>
          <cell r="P8438" t="str">
            <v>GUAYAQUIL</v>
          </cell>
          <cell r="Q8438" t="str">
            <v>GUAYAQUIL</v>
          </cell>
          <cell r="R8438" t="str">
            <v>GUAYAS</v>
          </cell>
          <cell r="T8438" t="str">
            <v>ITSACOURIER</v>
          </cell>
          <cell r="U8438" t="str">
            <v>FLEXNETUIO_GYE</v>
          </cell>
          <cell r="V8438">
            <v>1</v>
          </cell>
          <cell r="W8438">
            <v>1</v>
          </cell>
          <cell r="X8438" t="str">
            <v>FLEXNET ECUADOR - MDELIVERY</v>
          </cell>
          <cell r="Y8438" t="str">
            <v>CALLE 28 DE JUNIO S/N Y GARCIA MORENO ENTRADA LLANO GRANDE</v>
          </cell>
        </row>
        <row r="8439">
          <cell r="A8439" t="str">
            <v>2475387</v>
          </cell>
          <cell r="B8439">
            <v>477658</v>
          </cell>
          <cell r="C8439" t="str">
            <v>2475387</v>
          </cell>
          <cell r="D8439" t="str">
            <v>MDELIVERY</v>
          </cell>
          <cell r="E8439" t="str">
            <v>DESPACHO</v>
          </cell>
          <cell r="F8439" t="str">
            <v>NORMAL</v>
          </cell>
          <cell r="G8439" t="str">
            <v>FT75047</v>
          </cell>
          <cell r="H8439">
            <v>44907</v>
          </cell>
          <cell r="I8439" t="str">
            <v>ENTREGADO</v>
          </cell>
          <cell r="J8439">
            <v>44908</v>
          </cell>
          <cell r="K8439" t="str">
            <v xml:space="preserve">JOSE HIDALGO_ELECTROVALLE S A </v>
          </cell>
          <cell r="L8439" t="str">
            <v>Pifo Av Interoceanica KM 22 pasaje Guachamin</v>
          </cell>
          <cell r="M8439" t="str">
            <v>1792259231001</v>
          </cell>
          <cell r="N8439" t="str">
            <v>0999935398</v>
          </cell>
          <cell r="O8439" t="str">
            <v/>
          </cell>
          <cell r="P8439" t="str">
            <v>QUITO</v>
          </cell>
          <cell r="Q8439" t="str">
            <v>QUITO</v>
          </cell>
          <cell r="R8439" t="str">
            <v>PICHINCHA</v>
          </cell>
          <cell r="T8439" t="str">
            <v>FLEXTRANS UIO</v>
          </cell>
          <cell r="U8439" t="str">
            <v>FLEXNETUIO_LOCAL</v>
          </cell>
          <cell r="V8439">
            <v>1</v>
          </cell>
          <cell r="W8439">
            <v>1</v>
          </cell>
          <cell r="X8439" t="str">
            <v>FLEXNET ECUADOR - MDELIVERY</v>
          </cell>
          <cell r="Y8439" t="str">
            <v>CALLE 28 DE JUNIO S/N Y GARCIA MORENO ENTRADA LLANO GRANDE</v>
          </cell>
        </row>
        <row r="8440">
          <cell r="A8440" t="str">
            <v>2475388</v>
          </cell>
          <cell r="B8440">
            <v>477659</v>
          </cell>
          <cell r="C8440" t="str">
            <v>2475388</v>
          </cell>
          <cell r="D8440" t="str">
            <v>MDELIVERY</v>
          </cell>
          <cell r="E8440" t="str">
            <v>DESPACHO</v>
          </cell>
          <cell r="F8440" t="str">
            <v>NORMAL</v>
          </cell>
          <cell r="G8440" t="str">
            <v>031080002475388</v>
          </cell>
          <cell r="H8440">
            <v>44907</v>
          </cell>
          <cell r="I8440" t="str">
            <v>ENTREGADO</v>
          </cell>
          <cell r="J8440">
            <v>44910</v>
          </cell>
          <cell r="K8440" t="str">
            <v>CARLOS EDUARDO VASQUEZ VASQUEZ_CARLOS EDUARDO VASQUEZ VASQUEZ</v>
          </cell>
          <cell r="L8440" t="str">
            <v xml:space="preserve"> BARRIO SANTA CATALINA REFERENCIA A DOS CUADRAS DE LA ESTACION DE LA LINEA 6 CASA DE CANA DE 1 PISO TELEFONOS DE CONTACTO COMPADRE CARLOS 0991561526 </v>
          </cell>
          <cell r="M8440" t="str">
            <v>1309251724001</v>
          </cell>
          <cell r="N8440" t="str">
            <v>0991561526 / 0983487233</v>
          </cell>
          <cell r="P8440" t="str">
            <v>240101</v>
          </cell>
          <cell r="Q8440" t="str">
            <v>SANTA ELENA</v>
          </cell>
          <cell r="R8440" t="str">
            <v>SANTA ELENA</v>
          </cell>
          <cell r="S8440" t="str">
            <v>ATAHUALPA - SAN JOSE DE ANCON - PROSPERIDAD - EL TAMBO</v>
          </cell>
          <cell r="T8440" t="str">
            <v>TRAMACO</v>
          </cell>
          <cell r="V8440">
            <v>1</v>
          </cell>
          <cell r="W8440">
            <v>1</v>
          </cell>
          <cell r="X8440" t="str">
            <v>FLEXNET ECUADOR - MDELIVERY</v>
          </cell>
          <cell r="Y8440" t="str">
            <v>CALLE 28 DE JUNIO S/N Y GARCIA MORENO ENTRADA LLANO GRANDE</v>
          </cell>
        </row>
        <row r="8441">
          <cell r="A8441" t="str">
            <v>2475393</v>
          </cell>
          <cell r="B8441">
            <v>477660</v>
          </cell>
          <cell r="C8441" t="str">
            <v>2475393</v>
          </cell>
          <cell r="D8441" t="str">
            <v>MDELIVERY</v>
          </cell>
          <cell r="E8441" t="str">
            <v>DESPACHO</v>
          </cell>
          <cell r="F8441" t="str">
            <v>NORMAL</v>
          </cell>
          <cell r="G8441" t="str">
            <v>031080002475393</v>
          </cell>
          <cell r="H8441">
            <v>44907</v>
          </cell>
          <cell r="I8441" t="str">
            <v>ENTREGADO</v>
          </cell>
          <cell r="J8441">
            <v>44908</v>
          </cell>
          <cell r="K8441" t="str">
            <v>VASQUEZ SAETEROS JUAN XAVIER_VASQUEZ SAETEROS JUAN XAVIER</v>
          </cell>
          <cell r="L8441" t="str">
            <v>CALLE ROCAFUERTE ENTRE SUCRE Y BOLIVAR 513 SEGUNDO PISO FRENTE A LAAR COURIER</v>
          </cell>
          <cell r="M8441" t="str">
            <v>1350117634001</v>
          </cell>
          <cell r="N8441" t="str">
            <v>0992471092</v>
          </cell>
          <cell r="O8441" t="str">
            <v/>
          </cell>
          <cell r="P8441" t="str">
            <v>PORTOVIEJO</v>
          </cell>
          <cell r="Q8441" t="str">
            <v>PORTOVIEJO</v>
          </cell>
          <cell r="R8441" t="str">
            <v>MANABI</v>
          </cell>
          <cell r="T8441" t="str">
            <v>TRAMACO</v>
          </cell>
          <cell r="U8441" t="str">
            <v>FLEXNETUIO_PROVINCIA</v>
          </cell>
          <cell r="V8441">
            <v>1</v>
          </cell>
          <cell r="W8441">
            <v>1</v>
          </cell>
          <cell r="X8441" t="str">
            <v>FLEXNET ECUADOR - MDELIVERY</v>
          </cell>
          <cell r="Y8441" t="str">
            <v>CALLE 28 DE JUNIO S/N Y GARCIA MORENO ENTRADA LLANO GRANDE</v>
          </cell>
        </row>
        <row r="8442">
          <cell r="A8442" t="str">
            <v>2475394</v>
          </cell>
          <cell r="B8442">
            <v>477661</v>
          </cell>
          <cell r="C8442" t="str">
            <v>2475394</v>
          </cell>
          <cell r="D8442" t="str">
            <v>MDELIVERY</v>
          </cell>
          <cell r="E8442" t="str">
            <v>DESPACHO</v>
          </cell>
          <cell r="F8442" t="str">
            <v>NORMAL</v>
          </cell>
          <cell r="G8442" t="str">
            <v>031080002475394</v>
          </cell>
          <cell r="H8442">
            <v>44907</v>
          </cell>
          <cell r="I8442" t="str">
            <v>ENTREGADO</v>
          </cell>
          <cell r="J8442">
            <v>44908</v>
          </cell>
          <cell r="K8442" t="str">
            <v>AVILES ASPIAZU ARTURO ANTONIO_AVILES ASPIAZU ARTURO ANTONIO</v>
          </cell>
          <cell r="L8442" t="str">
            <v xml:space="preserve">LA VIRGINIA 1 KILOMETRO 4 1 2 VIA EL EMPALME EN LA EMPRESA TERMOELECTRICA CELEC EP DIAGONAL AL CLUB DE LA TROPA </v>
          </cell>
          <cell r="M8442" t="str">
            <v>1203652159001</v>
          </cell>
          <cell r="N8442" t="str">
            <v>0961477771</v>
          </cell>
          <cell r="O8442" t="str">
            <v/>
          </cell>
          <cell r="P8442" t="str">
            <v>QUEVEDO</v>
          </cell>
          <cell r="Q8442" t="str">
            <v>QUEVEDO</v>
          </cell>
          <cell r="R8442" t="str">
            <v>LOS RIOS</v>
          </cell>
          <cell r="T8442" t="str">
            <v>TRAMACO</v>
          </cell>
          <cell r="U8442" t="str">
            <v>FLEXNETUIO_PROVINCIA</v>
          </cell>
          <cell r="V8442">
            <v>1</v>
          </cell>
          <cell r="W8442">
            <v>1</v>
          </cell>
          <cell r="X8442" t="str">
            <v>FLEXNET ECUADOR - MDELIVERY</v>
          </cell>
          <cell r="Y8442" t="str">
            <v>CALLE 28 DE JUNIO S/N Y GARCIA MORENO ENTRADA LLANO GRANDE</v>
          </cell>
        </row>
        <row r="8443">
          <cell r="A8443" t="str">
            <v>2475395</v>
          </cell>
          <cell r="B8443">
            <v>477662</v>
          </cell>
          <cell r="C8443" t="str">
            <v>2475395</v>
          </cell>
          <cell r="D8443" t="str">
            <v>MDELIVERY</v>
          </cell>
          <cell r="E8443" t="str">
            <v>DESPACHO</v>
          </cell>
          <cell r="F8443" t="str">
            <v>NORMAL</v>
          </cell>
          <cell r="G8443" t="str">
            <v>TF88549</v>
          </cell>
          <cell r="H8443">
            <v>44907</v>
          </cell>
          <cell r="I8443" t="str">
            <v>ENTREGADO</v>
          </cell>
          <cell r="J8443">
            <v>44908</v>
          </cell>
          <cell r="K8443" t="str">
            <v>ERIC MERCADO O PEDRO ILLESCAS_ERICK IMANOL CEDENO CARRIEL</v>
          </cell>
          <cell r="L8443" t="str">
            <v>Ciudadela El Paraiso Calle Ciruelos y Chirimoyas Manzana I Villa 2 como referencia frente a un jardin de infantes Casa color mostaza con puerta blanca a media cuadra de una tienda de color rojo</v>
          </cell>
          <cell r="M8443" t="str">
            <v>1315192748001</v>
          </cell>
          <cell r="N8443" t="str">
            <v>0995801473</v>
          </cell>
          <cell r="O8443" t="str">
            <v/>
          </cell>
          <cell r="P8443" t="str">
            <v>GUAYAQUIL</v>
          </cell>
          <cell r="Q8443" t="str">
            <v>GUAYAQUIL</v>
          </cell>
          <cell r="R8443" t="str">
            <v>GUAYAS</v>
          </cell>
          <cell r="T8443" t="str">
            <v>ITSACOURIER</v>
          </cell>
          <cell r="U8443" t="str">
            <v>FLEXNETUIO_GYE</v>
          </cell>
          <cell r="V8443">
            <v>1</v>
          </cell>
          <cell r="W8443">
            <v>1</v>
          </cell>
          <cell r="X8443" t="str">
            <v>FLEXNET ECUADOR - MDELIVERY</v>
          </cell>
          <cell r="Y8443" t="str">
            <v>CALLE 28 DE JUNIO S/N Y GARCIA MORENO ENTRADA LLANO GRANDE</v>
          </cell>
        </row>
        <row r="8444">
          <cell r="A8444" t="str">
            <v>2475396</v>
          </cell>
          <cell r="B8444">
            <v>477663</v>
          </cell>
          <cell r="C8444" t="str">
            <v>2475396</v>
          </cell>
          <cell r="D8444" t="str">
            <v>MDELIVERY</v>
          </cell>
          <cell r="E8444" t="str">
            <v>DESPACHO</v>
          </cell>
          <cell r="F8444" t="str">
            <v>NORMAL</v>
          </cell>
          <cell r="G8444" t="str">
            <v>TF88550</v>
          </cell>
          <cell r="H8444">
            <v>44907</v>
          </cell>
          <cell r="I8444" t="str">
            <v>ENTREGADO</v>
          </cell>
          <cell r="J8444">
            <v>44908</v>
          </cell>
          <cell r="K8444" t="str">
            <v>VALERO ARREAGA GABRIELA DEL CARMEN_VALERO ARREAGA GABRIELA DEL CARMEN</v>
          </cell>
          <cell r="L8444" t="str">
            <v>Av 25 de julio y cacique Tomala a lado de Industria Cartonera guasmo sur Terminal de contenedores Blasti</v>
          </cell>
          <cell r="M8444" t="str">
            <v>0921787800001</v>
          </cell>
          <cell r="N8444" t="str">
            <v>0996450550/0991310539</v>
          </cell>
          <cell r="O8444" t="str">
            <v/>
          </cell>
          <cell r="P8444" t="str">
            <v>GUAYAQUIL</v>
          </cell>
          <cell r="Q8444" t="str">
            <v>GUAYAQUIL</v>
          </cell>
          <cell r="R8444" t="str">
            <v>GUAYAS</v>
          </cell>
          <cell r="T8444" t="str">
            <v>FLEXTRANS GYE</v>
          </cell>
          <cell r="U8444" t="str">
            <v>FLEXNETUIO_GYE</v>
          </cell>
          <cell r="V8444">
            <v>1</v>
          </cell>
          <cell r="W8444">
            <v>1</v>
          </cell>
          <cell r="X8444" t="str">
            <v>FLEXNET ECUADOR - MDELIVERY</v>
          </cell>
          <cell r="Y8444" t="str">
            <v>CALLE 28 DE JUNIO S/N Y GARCIA MORENO ENTRADA LLANO GRANDE</v>
          </cell>
        </row>
        <row r="8445">
          <cell r="A8445" t="str">
            <v>378374</v>
          </cell>
          <cell r="B8445">
            <v>477664</v>
          </cell>
          <cell r="C8445" t="str">
            <v>378374</v>
          </cell>
          <cell r="D8445" t="str">
            <v>MDELIVERY</v>
          </cell>
          <cell r="E8445" t="str">
            <v>DESPACHO</v>
          </cell>
          <cell r="F8445" t="str">
            <v>NORMAL</v>
          </cell>
          <cell r="G8445" t="str">
            <v>FT75051</v>
          </cell>
          <cell r="H8445">
            <v>44907</v>
          </cell>
          <cell r="I8445" t="str">
            <v>ENTREGADO</v>
          </cell>
          <cell r="J8445">
            <v>44908</v>
          </cell>
          <cell r="K8445" t="str">
            <v>Carlos Herrera_ASOCIACION DE EMPLEADOS Y TRABAJADORES OMNIBUS B B</v>
          </cell>
          <cell r="L8445" t="str">
            <v xml:space="preserve">Calle S4D E21 139 y calle E21B junto a la Av Simon Bolivar antes de llegar al peaje de bajar a San Rarafel Coop 14 de Diciembre </v>
          </cell>
          <cell r="M8445" t="str">
            <v>1791791185001</v>
          </cell>
          <cell r="N8445" t="str">
            <v>0995898677/958986773</v>
          </cell>
          <cell r="O8445" t="str">
            <v/>
          </cell>
          <cell r="P8445" t="str">
            <v>QUITO</v>
          </cell>
          <cell r="Q8445" t="str">
            <v>QUITO</v>
          </cell>
          <cell r="R8445" t="str">
            <v>PICHINCHA</v>
          </cell>
          <cell r="T8445" t="str">
            <v>FLEXTRANS UIO</v>
          </cell>
          <cell r="U8445" t="str">
            <v>FLEXNETUIO_LOCAL</v>
          </cell>
          <cell r="V8445">
            <v>1</v>
          </cell>
          <cell r="W8445">
            <v>1</v>
          </cell>
          <cell r="X8445" t="str">
            <v>FLEXNET ECUADOR - MDELIVERY</v>
          </cell>
          <cell r="Y8445" t="str">
            <v>CALLE 28 DE JUNIO S/N Y GARCIA MORENO ENTRADA LLANO GRANDE</v>
          </cell>
        </row>
        <row r="8446">
          <cell r="A8446" t="str">
            <v>378375</v>
          </cell>
          <cell r="B8446">
            <v>477665</v>
          </cell>
          <cell r="C8446" t="str">
            <v>378375</v>
          </cell>
          <cell r="D8446" t="str">
            <v>MDELIVERY</v>
          </cell>
          <cell r="E8446" t="str">
            <v>DESPACHO</v>
          </cell>
          <cell r="F8446" t="str">
            <v>NORMAL</v>
          </cell>
          <cell r="G8446" t="str">
            <v>031080000378375</v>
          </cell>
          <cell r="H8446">
            <v>44907</v>
          </cell>
          <cell r="I8446" t="str">
            <v>ENTREGADO</v>
          </cell>
          <cell r="J8446">
            <v>44908</v>
          </cell>
          <cell r="K8446" t="str">
            <v xml:space="preserve">Jose Merchan_MUEBLES EL BOSQUE S A </v>
          </cell>
          <cell r="L8446" t="str">
            <v xml:space="preserve"> via Daule Km 6 5 oficinas principales muebles el bosque GUAYAQUIL </v>
          </cell>
          <cell r="M8446" t="str">
            <v>0990299390001</v>
          </cell>
          <cell r="N8446" t="str">
            <v>0992177903</v>
          </cell>
          <cell r="O8446" t="str">
            <v/>
          </cell>
          <cell r="P8446" t="str">
            <v>GUAYAQUIL</v>
          </cell>
          <cell r="Q8446" t="str">
            <v>GUAYAQUIL</v>
          </cell>
          <cell r="R8446" t="str">
            <v>GUAYAS</v>
          </cell>
          <cell r="T8446" t="str">
            <v>TRAMACO</v>
          </cell>
          <cell r="U8446" t="str">
            <v>FLEXNETUIO_GYE</v>
          </cell>
          <cell r="V8446">
            <v>1</v>
          </cell>
          <cell r="W8446">
            <v>1</v>
          </cell>
          <cell r="X8446" t="str">
            <v>FLEXNET ECUADOR - MDELIVERY</v>
          </cell>
          <cell r="Y8446" t="str">
            <v>CALLE 28 DE JUNIO S/N Y GARCIA MORENO ENTRADA LLANO GRANDE</v>
          </cell>
        </row>
        <row r="8447">
          <cell r="A8447" t="str">
            <v>378379</v>
          </cell>
          <cell r="B8447">
            <v>477666</v>
          </cell>
          <cell r="C8447" t="str">
            <v>378379</v>
          </cell>
          <cell r="D8447" t="str">
            <v>MDELIVERY</v>
          </cell>
          <cell r="E8447" t="str">
            <v>DESPACHO</v>
          </cell>
          <cell r="F8447" t="str">
            <v>NORMAL</v>
          </cell>
          <cell r="G8447" t="str">
            <v>FT75049</v>
          </cell>
          <cell r="H8447">
            <v>44907</v>
          </cell>
          <cell r="I8447" t="str">
            <v>ENTREGADO</v>
          </cell>
          <cell r="J8447">
            <v>44908</v>
          </cell>
          <cell r="K8447" t="str">
            <v>Patricio Hidalgo o la persona que se encuentre al momento del despacho_ADITMAQ</v>
          </cell>
          <cell r="L8447" t="str">
            <v xml:space="preserve"> Centro Comercial Plaza Modena Bypass De Cumbaya S N Ingreso Santa Lucia CIUDAD Y PROVINCIA PICHINCHA QUITO </v>
          </cell>
          <cell r="M8447" t="str">
            <v>1791269489001</v>
          </cell>
          <cell r="N8447" t="str">
            <v>0986136800</v>
          </cell>
          <cell r="O8447" t="str">
            <v/>
          </cell>
          <cell r="P8447" t="str">
            <v>QUITO</v>
          </cell>
          <cell r="Q8447" t="str">
            <v>QUITO</v>
          </cell>
          <cell r="R8447" t="str">
            <v>PICHINCHA</v>
          </cell>
          <cell r="T8447" t="str">
            <v>FLEXTRANS UIO</v>
          </cell>
          <cell r="U8447" t="str">
            <v>FLEXNETUIO_LOCAL</v>
          </cell>
          <cell r="V8447">
            <v>1</v>
          </cell>
          <cell r="W8447">
            <v>1</v>
          </cell>
          <cell r="X8447" t="str">
            <v>FLEXNET ECUADOR - MDELIVERY</v>
          </cell>
          <cell r="Y8447" t="str">
            <v>CALLE 28 DE JUNIO S/N Y GARCIA MORENO ENTRADA LLANO GRANDE</v>
          </cell>
        </row>
        <row r="8448">
          <cell r="A8448" t="str">
            <v>378394</v>
          </cell>
          <cell r="B8448">
            <v>477667</v>
          </cell>
          <cell r="C8448" t="str">
            <v>378394</v>
          </cell>
          <cell r="D8448" t="str">
            <v>MDELIVERY</v>
          </cell>
          <cell r="E8448" t="str">
            <v>DESPACHO</v>
          </cell>
          <cell r="F8448" t="str">
            <v>NORMAL</v>
          </cell>
          <cell r="G8448" t="str">
            <v>TF88548</v>
          </cell>
          <cell r="H8448">
            <v>44907</v>
          </cell>
          <cell r="I8448" t="str">
            <v>ENTREGADO</v>
          </cell>
          <cell r="J8448">
            <v>44908</v>
          </cell>
          <cell r="K8448" t="str">
            <v xml:space="preserve">Michelle Gutierrez_CASSIAN S A </v>
          </cell>
          <cell r="L8448" t="str">
            <v xml:space="preserve">Guayas Guayaquil Av Carlos julio Arosemena y calle 28 de mayo referencia Edificio Autolyzer Liquid molly esquina </v>
          </cell>
          <cell r="M8448" t="str">
            <v>0992403624001</v>
          </cell>
          <cell r="N8448" t="str">
            <v>0958940499</v>
          </cell>
          <cell r="O8448" t="str">
            <v/>
          </cell>
          <cell r="P8448" t="str">
            <v>GUAYAQUIL</v>
          </cell>
          <cell r="Q8448" t="str">
            <v>GUAYAQUIL</v>
          </cell>
          <cell r="R8448" t="str">
            <v>GUAYAS</v>
          </cell>
          <cell r="T8448" t="str">
            <v>ITSACOURIER</v>
          </cell>
          <cell r="U8448" t="str">
            <v>FLEXNETUIO_GYE</v>
          </cell>
          <cell r="V8448">
            <v>1</v>
          </cell>
          <cell r="W8448">
            <v>1</v>
          </cell>
          <cell r="X8448" t="str">
            <v>FLEXNET ECUADOR - MDELIVERY</v>
          </cell>
          <cell r="Y8448" t="str">
            <v>CALLE 28 DE JUNIO S/N Y GARCIA MORENO ENTRADA LLANO GRANDE</v>
          </cell>
        </row>
        <row r="8449">
          <cell r="A8449" t="str">
            <v>378395</v>
          </cell>
          <cell r="B8449">
            <v>477668</v>
          </cell>
          <cell r="C8449" t="str">
            <v>378395</v>
          </cell>
          <cell r="D8449" t="str">
            <v>MDELIVERY</v>
          </cell>
          <cell r="E8449" t="str">
            <v>DESPACHO</v>
          </cell>
          <cell r="F8449" t="str">
            <v>NORMAL</v>
          </cell>
          <cell r="G8449" t="str">
            <v>TF88571</v>
          </cell>
          <cell r="H8449">
            <v>44907</v>
          </cell>
          <cell r="I8449" t="str">
            <v>ENTREGADO</v>
          </cell>
          <cell r="J8449">
            <v>44908</v>
          </cell>
          <cell r="K8449" t="str">
            <v xml:space="preserve">Natalia Morales_DISENOS DE SISTEMAS DE CLIMATIZACION BRUGUESA S A </v>
          </cell>
          <cell r="L8449" t="str">
            <v xml:space="preserve">Kennedy Norte Mz 144 Solar 10 Empresa BRUGUESA Guayaquil </v>
          </cell>
          <cell r="M8449" t="str">
            <v>0992533188001</v>
          </cell>
          <cell r="N8449" t="str">
            <v xml:space="preserve">0990847833 </v>
          </cell>
          <cell r="O8449" t="str">
            <v/>
          </cell>
          <cell r="P8449" t="str">
            <v>GUAYAQUIL</v>
          </cell>
          <cell r="Q8449" t="str">
            <v>GUAYAQUIL</v>
          </cell>
          <cell r="R8449" t="str">
            <v>GUAYAS</v>
          </cell>
          <cell r="T8449" t="str">
            <v>ITSACOURIER</v>
          </cell>
          <cell r="U8449" t="str">
            <v>FLEXNETUIO_GYE</v>
          </cell>
          <cell r="V8449">
            <v>1</v>
          </cell>
          <cell r="W8449">
            <v>1</v>
          </cell>
          <cell r="X8449" t="str">
            <v>FLEXNET ECUADOR - MDELIVERY</v>
          </cell>
          <cell r="Y8449" t="str">
            <v>CALLE 28 DE JUNIO S/N Y GARCIA MORENO ENTRADA LLANO GRANDE</v>
          </cell>
        </row>
        <row r="8450">
          <cell r="A8450" t="str">
            <v>378396</v>
          </cell>
          <cell r="B8450">
            <v>477669</v>
          </cell>
          <cell r="C8450" t="str">
            <v>378396</v>
          </cell>
          <cell r="D8450" t="str">
            <v>MDELIVERY</v>
          </cell>
          <cell r="E8450" t="str">
            <v>DESPACHO</v>
          </cell>
          <cell r="F8450" t="str">
            <v>NORMAL</v>
          </cell>
          <cell r="G8450" t="str">
            <v>031080000378396</v>
          </cell>
          <cell r="H8450">
            <v>44907</v>
          </cell>
          <cell r="I8450" t="str">
            <v>ENTREGADO</v>
          </cell>
          <cell r="J8450">
            <v>44908</v>
          </cell>
          <cell r="K8450" t="str">
            <v xml:space="preserve">Tania Salinas_ LA CASA DEL CABLE S A CASACAB </v>
          </cell>
          <cell r="L8450" t="str">
            <v xml:space="preserve"> Km 5 5 Via Daule Calle 4Ta 112 GUAYAQUIL GUAYAQUIL GUAYAS REGION COSTA Ecuador </v>
          </cell>
          <cell r="M8450" t="str">
            <v>0991515011001</v>
          </cell>
          <cell r="N8450" t="str">
            <v>980958210</v>
          </cell>
          <cell r="O8450" t="str">
            <v/>
          </cell>
          <cell r="P8450" t="str">
            <v>GUAYAQUIL</v>
          </cell>
          <cell r="Q8450" t="str">
            <v>GUAYAQUIL</v>
          </cell>
          <cell r="R8450" t="str">
            <v>GUAYAS</v>
          </cell>
          <cell r="T8450" t="str">
            <v>TRAMACO</v>
          </cell>
          <cell r="U8450" t="str">
            <v>FLEXNETUIO_GYE</v>
          </cell>
          <cell r="V8450">
            <v>1</v>
          </cell>
          <cell r="W8450">
            <v>1</v>
          </cell>
          <cell r="X8450" t="str">
            <v>FLEXNET ECUADOR - MDELIVERY</v>
          </cell>
          <cell r="Y8450" t="str">
            <v>CALLE 28 DE JUNIO S/N Y GARCIA MORENO ENTRADA LLANO GRANDE</v>
          </cell>
        </row>
        <row r="8451">
          <cell r="A8451" t="str">
            <v>378398</v>
          </cell>
          <cell r="B8451">
            <v>477670</v>
          </cell>
          <cell r="C8451" t="str">
            <v>378398</v>
          </cell>
          <cell r="D8451" t="str">
            <v>MDELIVERY</v>
          </cell>
          <cell r="E8451" t="str">
            <v>DESPACHO</v>
          </cell>
          <cell r="F8451" t="str">
            <v>NORMAL</v>
          </cell>
          <cell r="G8451" t="str">
            <v>FT75044</v>
          </cell>
          <cell r="H8451">
            <v>44907</v>
          </cell>
          <cell r="I8451" t="str">
            <v>ENTREGADO</v>
          </cell>
          <cell r="J8451">
            <v>44908</v>
          </cell>
          <cell r="K8451" t="str">
            <v>MANUEL MESIAS GUILCAPI BALSECA_MANUEL MESIAS GUILCAPI BALSECA</v>
          </cell>
          <cell r="L8451" t="str">
            <v>VALLE DE LOS CHILLOS SECTOR PARQUE CENTRAL DE ALANGASI ALANGASI DOS DE FEBRERO E1 39 EUGENIO ESPEJO PARADA DE LAS CAMIONETAS</v>
          </cell>
          <cell r="M8451" t="str">
            <v>1705292991001</v>
          </cell>
          <cell r="N8451" t="str">
            <v>0962334567</v>
          </cell>
          <cell r="O8451" t="str">
            <v/>
          </cell>
          <cell r="P8451" t="str">
            <v>QUITO</v>
          </cell>
          <cell r="Q8451" t="str">
            <v>QUITO</v>
          </cell>
          <cell r="R8451" t="str">
            <v>PICHINCHA</v>
          </cell>
          <cell r="T8451" t="str">
            <v>FLEXTRANS UIO</v>
          </cell>
          <cell r="U8451" t="str">
            <v>FLEXNETUIO_LOCAL</v>
          </cell>
          <cell r="V8451">
            <v>1</v>
          </cell>
          <cell r="W8451">
            <v>1</v>
          </cell>
          <cell r="X8451" t="str">
            <v>FLEXNET ECUADOR - MDELIVERY</v>
          </cell>
          <cell r="Y8451" t="str">
            <v>CALLE 28 DE JUNIO S/N Y GARCIA MORENO ENTRADA LLANO GRANDE</v>
          </cell>
        </row>
        <row r="8452">
          <cell r="A8452" t="str">
            <v>378399</v>
          </cell>
          <cell r="B8452">
            <v>477671</v>
          </cell>
          <cell r="C8452" t="str">
            <v>378399</v>
          </cell>
          <cell r="D8452" t="str">
            <v>MDELIVERY</v>
          </cell>
          <cell r="E8452" t="str">
            <v>DESPACHO</v>
          </cell>
          <cell r="F8452" t="str">
            <v>NORMAL</v>
          </cell>
          <cell r="G8452" t="str">
            <v>031080000378399</v>
          </cell>
          <cell r="H8452">
            <v>44907</v>
          </cell>
          <cell r="I8452" t="str">
            <v>ENTREGADO</v>
          </cell>
          <cell r="J8452">
            <v>44908</v>
          </cell>
          <cell r="K8452" t="str">
            <v>Yessica Delgado_DIRECCION EMPRESARIAL S A DIRECSA</v>
          </cell>
          <cell r="L8452" t="str">
            <v xml:space="preserve">Barrio la Ensenadita calle cuarta tras de la casa cuba Atunes del Pacifico </v>
          </cell>
          <cell r="M8452" t="str">
            <v>1391702434001</v>
          </cell>
          <cell r="N8452" t="str">
            <v>0998446365</v>
          </cell>
          <cell r="O8452" t="str">
            <v/>
          </cell>
          <cell r="P8452" t="str">
            <v>MANTA</v>
          </cell>
          <cell r="Q8452" t="str">
            <v>MANTA</v>
          </cell>
          <cell r="R8452" t="str">
            <v>MANABI</v>
          </cell>
          <cell r="T8452" t="str">
            <v>TRAMACO</v>
          </cell>
          <cell r="U8452" t="str">
            <v>FLEXNETUIO_PROVINCIA</v>
          </cell>
          <cell r="V8452">
            <v>1</v>
          </cell>
          <cell r="W8452">
            <v>1</v>
          </cell>
          <cell r="X8452" t="str">
            <v>FLEXNET ECUADOR - MDELIVERY</v>
          </cell>
          <cell r="Y8452" t="str">
            <v>CALLE 28 DE JUNIO S/N Y GARCIA MORENO ENTRADA LLANO GRANDE</v>
          </cell>
        </row>
        <row r="8453">
          <cell r="A8453" t="str">
            <v>378400</v>
          </cell>
          <cell r="B8453">
            <v>477672</v>
          </cell>
          <cell r="C8453" t="str">
            <v>378400</v>
          </cell>
          <cell r="D8453" t="str">
            <v>MDELIVERY</v>
          </cell>
          <cell r="E8453" t="str">
            <v>DESPACHO</v>
          </cell>
          <cell r="F8453" t="str">
            <v>NORMAL</v>
          </cell>
          <cell r="G8453" t="str">
            <v>TF88551</v>
          </cell>
          <cell r="H8453">
            <v>44907</v>
          </cell>
          <cell r="I8453" t="str">
            <v>ENTREGADO</v>
          </cell>
          <cell r="J8453">
            <v>44908</v>
          </cell>
          <cell r="K8453" t="str">
            <v>ERIC MERCADO O PEDRO ILLESCAS_SHIRLEY PIEDAD RODRIGUEZ JARAMILLO</v>
          </cell>
          <cell r="L8453" t="str">
            <v>Ciudadela El Paraiso Calle Ciruelos y Chirimoyas Manzana I Villa 2 como referencia frente a un jardin de infantes Casa color mostaza con puerta blanca a media cuadra de una tienda de color rojo</v>
          </cell>
          <cell r="M8453" t="str">
            <v>0910340496001</v>
          </cell>
          <cell r="N8453" t="str">
            <v>0995801473</v>
          </cell>
          <cell r="O8453" t="str">
            <v/>
          </cell>
          <cell r="P8453" t="str">
            <v>GUAYAQUIL</v>
          </cell>
          <cell r="Q8453" t="str">
            <v>GUAYAQUIL</v>
          </cell>
          <cell r="R8453" t="str">
            <v>GUAYAS</v>
          </cell>
          <cell r="T8453" t="str">
            <v>ITSACOURIER</v>
          </cell>
          <cell r="U8453" t="str">
            <v>FLEXNETUIO_GYE</v>
          </cell>
          <cell r="V8453">
            <v>1</v>
          </cell>
          <cell r="W8453">
            <v>1</v>
          </cell>
          <cell r="X8453" t="str">
            <v>FLEXNET ECUADOR - MDELIVERY</v>
          </cell>
          <cell r="Y8453" t="str">
            <v>CALLE 28 DE JUNIO S/N Y GARCIA MORENO ENTRADA LLANO GRANDE</v>
          </cell>
        </row>
        <row r="8454">
          <cell r="A8454" t="str">
            <v>378403</v>
          </cell>
          <cell r="B8454">
            <v>477673</v>
          </cell>
          <cell r="C8454" t="str">
            <v>378403</v>
          </cell>
          <cell r="D8454" t="str">
            <v>MDELIVERY</v>
          </cell>
          <cell r="E8454" t="str">
            <v>DESPACHO</v>
          </cell>
          <cell r="F8454" t="str">
            <v>NORMAL</v>
          </cell>
          <cell r="G8454" t="str">
            <v>FT75046</v>
          </cell>
          <cell r="H8454">
            <v>44907</v>
          </cell>
          <cell r="I8454" t="str">
            <v>ENTREGADO</v>
          </cell>
          <cell r="J8454">
            <v>44908</v>
          </cell>
          <cell r="K8454" t="str">
            <v>ROSA ELENA CUSHCAGUA AMAGUANA_ROSA ELENA CUSHCAGUA AMAGUANA</v>
          </cell>
          <cell r="L8454" t="str">
            <v>LEONIDAS DUBLES E4 156 0 3282176 78 5407682 BARRIO CAUPICHO CASA DE 2 PISOS COLOR AMARIILO</v>
          </cell>
          <cell r="M8454" t="str">
            <v>1713052270001</v>
          </cell>
          <cell r="N8454" t="str">
            <v>0999628568</v>
          </cell>
          <cell r="O8454" t="str">
            <v/>
          </cell>
          <cell r="P8454" t="str">
            <v>QUITO</v>
          </cell>
          <cell r="Q8454" t="str">
            <v>QUITO</v>
          </cell>
          <cell r="R8454" t="str">
            <v>PICHINCHA</v>
          </cell>
          <cell r="T8454" t="str">
            <v>FLEXTRANS UIO</v>
          </cell>
          <cell r="U8454" t="str">
            <v>FLEXNETUIO_LOCAL</v>
          </cell>
          <cell r="V8454">
            <v>1</v>
          </cell>
          <cell r="W8454">
            <v>1</v>
          </cell>
          <cell r="X8454" t="str">
            <v>FLEXNET ECUADOR - MDELIVERY</v>
          </cell>
          <cell r="Y8454" t="str">
            <v>CALLE 28 DE JUNIO S/N Y GARCIA MORENO ENTRADA LLANO GRANDE</v>
          </cell>
        </row>
        <row r="8455">
          <cell r="A8455" t="str">
            <v>378404</v>
          </cell>
          <cell r="B8455">
            <v>477674</v>
          </cell>
          <cell r="C8455" t="str">
            <v>378404</v>
          </cell>
          <cell r="D8455" t="str">
            <v>MDELIVERY</v>
          </cell>
          <cell r="E8455" t="str">
            <v>DESPACHO</v>
          </cell>
          <cell r="F8455" t="str">
            <v>NORMAL</v>
          </cell>
          <cell r="G8455" t="str">
            <v>FT75045</v>
          </cell>
          <cell r="H8455">
            <v>44907</v>
          </cell>
          <cell r="I8455" t="str">
            <v>ENTREGADO</v>
          </cell>
          <cell r="J8455">
            <v>44908</v>
          </cell>
          <cell r="K8455" t="str">
            <v>ELIZABETH TANDAZO_ASOCIACION DE EMPLEADOS DEL INSTITUTO NACI DE ESTA</v>
          </cell>
          <cell r="L8455" t="str">
            <v>Juan Larrea N15 36 y Jose Riofrio INEC</v>
          </cell>
          <cell r="M8455" t="str">
            <v>1791008790001</v>
          </cell>
          <cell r="N8455" t="str">
            <v>0999801395</v>
          </cell>
          <cell r="O8455" t="str">
            <v/>
          </cell>
          <cell r="P8455" t="str">
            <v>QUITO</v>
          </cell>
          <cell r="Q8455" t="str">
            <v>QUITO</v>
          </cell>
          <cell r="R8455" t="str">
            <v>PICHINCHA</v>
          </cell>
          <cell r="T8455" t="str">
            <v>FLEXTRANS UIO</v>
          </cell>
          <cell r="U8455" t="str">
            <v>FLEXNETUIO_LOCAL</v>
          </cell>
          <cell r="V8455">
            <v>1</v>
          </cell>
          <cell r="W8455">
            <v>1</v>
          </cell>
          <cell r="X8455" t="str">
            <v>FLEXNET ECUADOR - MDELIVERY</v>
          </cell>
          <cell r="Y8455" t="str">
            <v>CALLE 28 DE JUNIO S/N Y GARCIA MORENO ENTRADA LLANO GRANDE</v>
          </cell>
        </row>
        <row r="8456">
          <cell r="A8456" t="str">
            <v>378409</v>
          </cell>
          <cell r="B8456">
            <v>477675</v>
          </cell>
          <cell r="C8456" t="str">
            <v>378409</v>
          </cell>
          <cell r="D8456" t="str">
            <v>MDELIVERY</v>
          </cell>
          <cell r="E8456" t="str">
            <v>DESPACHO</v>
          </cell>
          <cell r="F8456" t="str">
            <v>NORMAL</v>
          </cell>
          <cell r="G8456" t="str">
            <v>031080000378409</v>
          </cell>
          <cell r="H8456">
            <v>44907</v>
          </cell>
          <cell r="I8456" t="str">
            <v>ENTREGADO</v>
          </cell>
          <cell r="J8456">
            <v>44908</v>
          </cell>
          <cell r="K8456" t="str">
            <v xml:space="preserve">0919342733 ERICK STEEVEN VILEMA RAMIREZ_NESTLE ECUADOR S A </v>
          </cell>
          <cell r="L8456" t="str">
            <v xml:space="preserve"> KM 9 1 2 VIA A DAULE NESTLE CD GUAYAQUIL JUNTO AL CONCESIONARIO TOYOTA DIAGONAL AL CUARTEL QUINTO GUAYAS USUARIO ESTA EN OFICINA DESDE LAS 08 00 HASTA LAS 15 00 PASADO ESA HORA ENTREGARLO EN GARITA C</v>
          </cell>
          <cell r="M8456" t="str">
            <v>0990032246001</v>
          </cell>
          <cell r="N8456" t="str">
            <v>0982673879</v>
          </cell>
          <cell r="O8456" t="str">
            <v/>
          </cell>
          <cell r="P8456" t="str">
            <v>GUAYAQUIL</v>
          </cell>
          <cell r="Q8456" t="str">
            <v>GUAYAQUIL</v>
          </cell>
          <cell r="R8456" t="str">
            <v>GUAYAS</v>
          </cell>
          <cell r="T8456" t="str">
            <v>TRAMACO</v>
          </cell>
          <cell r="U8456" t="str">
            <v>FLEXNETUIO_GYE</v>
          </cell>
          <cell r="V8456">
            <v>1</v>
          </cell>
          <cell r="W8456">
            <v>1</v>
          </cell>
          <cell r="X8456" t="str">
            <v>FLEXNET ECUADOR - MDELIVERY</v>
          </cell>
          <cell r="Y8456" t="str">
            <v>CALLE 28 DE JUNIO S/N Y GARCIA MORENO ENTRADA LLANO GRANDE</v>
          </cell>
        </row>
        <row r="8457">
          <cell r="A8457" t="str">
            <v>378411</v>
          </cell>
          <cell r="B8457">
            <v>477676</v>
          </cell>
          <cell r="C8457" t="str">
            <v>378411</v>
          </cell>
          <cell r="D8457" t="str">
            <v>MDELIVERY</v>
          </cell>
          <cell r="E8457" t="str">
            <v>DESPACHO</v>
          </cell>
          <cell r="F8457" t="str">
            <v>NORMAL</v>
          </cell>
          <cell r="G8457" t="str">
            <v>TF88552</v>
          </cell>
          <cell r="H8457">
            <v>44907</v>
          </cell>
          <cell r="I8457" t="str">
            <v>ENTREGADO</v>
          </cell>
          <cell r="J8457">
            <v>44908</v>
          </cell>
          <cell r="K8457" t="str">
            <v>ERIC MERCADO O PEDRO ILLESCAS_ISAAC DARIO TAPIA MERCHAN</v>
          </cell>
          <cell r="L8457" t="str">
            <v>Ciudadela El Paraiso Calle Ciruelos y Chirimoyas Manzana I Villa 2 como referencia frente a un jardin de infantes Casa color mostaza con puerta blanca a media cuadra de una tienda de color rojo</v>
          </cell>
          <cell r="M8457" t="str">
            <v>0952709129001</v>
          </cell>
          <cell r="N8457" t="str">
            <v>0995801473</v>
          </cell>
          <cell r="O8457" t="str">
            <v/>
          </cell>
          <cell r="P8457" t="str">
            <v>GUAYAQUIL</v>
          </cell>
          <cell r="Q8457" t="str">
            <v>GUAYAQUIL</v>
          </cell>
          <cell r="R8457" t="str">
            <v>GUAYAS</v>
          </cell>
          <cell r="T8457" t="str">
            <v>ITSACOURIER</v>
          </cell>
          <cell r="U8457" t="str">
            <v>FLEXNETUIO_GYE</v>
          </cell>
          <cell r="V8457">
            <v>1</v>
          </cell>
          <cell r="W8457">
            <v>1</v>
          </cell>
          <cell r="X8457" t="str">
            <v>FLEXNET ECUADOR - MDELIVERY</v>
          </cell>
          <cell r="Y8457" t="str">
            <v>CALLE 28 DE JUNIO S/N Y GARCIA MORENO ENTRADA LLANO GRANDE</v>
          </cell>
        </row>
        <row r="8458">
          <cell r="A8458" t="str">
            <v>378412</v>
          </cell>
          <cell r="B8458">
            <v>477677</v>
          </cell>
          <cell r="C8458" t="str">
            <v>378412</v>
          </cell>
          <cell r="D8458" t="str">
            <v>MDELIVERY</v>
          </cell>
          <cell r="E8458" t="str">
            <v>DESPACHO</v>
          </cell>
          <cell r="F8458" t="str">
            <v>NORMAL</v>
          </cell>
          <cell r="G8458" t="str">
            <v>TF88572</v>
          </cell>
          <cell r="H8458">
            <v>44907</v>
          </cell>
          <cell r="I8458" t="str">
            <v>ENTREGADO</v>
          </cell>
          <cell r="J8458">
            <v>44908</v>
          </cell>
          <cell r="K8458" t="str">
            <v>PIERINA FERNaNDEZ o LUIS SaNCHEZ_BANCO DEL PACIFICO</v>
          </cell>
          <cell r="L8458" t="str">
            <v>P ICAZA 200 Y PEDRO CARBO MATRIZ BANCO DEL PACIFICO PISO 7 AREA TESORERIA Y FINANZAS</v>
          </cell>
          <cell r="M8458" t="str">
            <v>0990005737001</v>
          </cell>
          <cell r="N8458" t="str">
            <v>0982431371/0985738858</v>
          </cell>
          <cell r="O8458" t="str">
            <v/>
          </cell>
          <cell r="P8458" t="str">
            <v>GUAYAQUIL</v>
          </cell>
          <cell r="Q8458" t="str">
            <v>GUAYAQUIL</v>
          </cell>
          <cell r="R8458" t="str">
            <v>GUAYAS</v>
          </cell>
          <cell r="T8458" t="str">
            <v>ITSACOURIER</v>
          </cell>
          <cell r="U8458" t="str">
            <v>FLEXNETUIO_GYE</v>
          </cell>
          <cell r="V8458">
            <v>1</v>
          </cell>
          <cell r="W8458">
            <v>1</v>
          </cell>
          <cell r="X8458" t="str">
            <v>FLEXNET ECUADOR - MDELIVERY</v>
          </cell>
          <cell r="Y8458" t="str">
            <v>CALLE 28 DE JUNIO S/N Y GARCIA MORENO ENTRADA LLANO GRANDE</v>
          </cell>
        </row>
        <row r="8459">
          <cell r="A8459" t="str">
            <v>566093</v>
          </cell>
          <cell r="B8459">
            <v>477678</v>
          </cell>
          <cell r="C8459" t="str">
            <v>566093</v>
          </cell>
          <cell r="D8459" t="str">
            <v>MDELIVERY</v>
          </cell>
          <cell r="E8459" t="str">
            <v>DESPACHO</v>
          </cell>
          <cell r="F8459" t="str">
            <v>NORMAL</v>
          </cell>
          <cell r="G8459" t="str">
            <v>031080000566093</v>
          </cell>
          <cell r="H8459">
            <v>44907</v>
          </cell>
          <cell r="I8459" t="str">
            <v>ENTREGADO</v>
          </cell>
          <cell r="J8459">
            <v>44908</v>
          </cell>
          <cell r="K8459" t="str">
            <v>ALEX DANIEL MOLINA ALCIVAR_CRISTIAN DANILO CHAVEZ MERCHAN</v>
          </cell>
          <cell r="L8459" t="str">
            <v>BAQUERIZO MORENO Y AV LOS CHASQUIS CASA COLOR BEICH 3P JUNTO A LAVANDERIA MARY TERE</v>
          </cell>
          <cell r="M8459" t="str">
            <v>0604053827001</v>
          </cell>
          <cell r="N8459" t="str">
            <v>0992928133</v>
          </cell>
          <cell r="O8459" t="str">
            <v/>
          </cell>
          <cell r="P8459" t="str">
            <v>AMBATO</v>
          </cell>
          <cell r="Q8459" t="str">
            <v>AMBATO</v>
          </cell>
          <cell r="R8459" t="str">
            <v>TUNGURAHUA</v>
          </cell>
          <cell r="S8459" t="str">
            <v>AMBATO</v>
          </cell>
          <cell r="T8459" t="str">
            <v>TRAMACO</v>
          </cell>
          <cell r="U8459" t="str">
            <v>FLEXNETUIO_PROVINCIA</v>
          </cell>
          <cell r="V8459">
            <v>1</v>
          </cell>
          <cell r="W8459">
            <v>1</v>
          </cell>
          <cell r="X8459" t="str">
            <v>FLEXNET ECUADOR - MDELIVERY</v>
          </cell>
          <cell r="Y8459" t="str">
            <v>CALLE 28 DE JUNIO S/N Y GARCIA MORENO ENTRADA LLANO GRANDE</v>
          </cell>
        </row>
        <row r="8460">
          <cell r="A8460" t="str">
            <v>566094</v>
          </cell>
          <cell r="B8460">
            <v>477679</v>
          </cell>
          <cell r="C8460" t="str">
            <v>566094</v>
          </cell>
          <cell r="D8460" t="str">
            <v>MDELIVERY</v>
          </cell>
          <cell r="E8460" t="str">
            <v>DESPACHO</v>
          </cell>
          <cell r="F8460" t="str">
            <v>NORMAL</v>
          </cell>
          <cell r="G8460" t="str">
            <v>TF88553</v>
          </cell>
          <cell r="H8460">
            <v>44907</v>
          </cell>
          <cell r="I8460" t="str">
            <v>ENTREGADO</v>
          </cell>
          <cell r="J8460">
            <v>44908</v>
          </cell>
          <cell r="K8460" t="str">
            <v>ERIC MERCADO O PEDRO ILLESCAS_STEVEN ALEXANDER CHAVEZ ORTEGA</v>
          </cell>
          <cell r="L8460" t="str">
            <v>Ciudadela El Paraiso Calle Ciruelos y Chirimoyas Manzana I Villa 2 como referencia frente a un jardin de infantes Casa color mostaza con puerta blanca a media cuadra de una tienda de color rojo</v>
          </cell>
          <cell r="M8460" t="str">
            <v>0953380755001</v>
          </cell>
          <cell r="N8460" t="str">
            <v>0995801473</v>
          </cell>
          <cell r="O8460" t="str">
            <v/>
          </cell>
          <cell r="P8460" t="str">
            <v>GUAYAQUIL</v>
          </cell>
          <cell r="Q8460" t="str">
            <v>GUAYAQUIL</v>
          </cell>
          <cell r="R8460" t="str">
            <v>GUAYAS</v>
          </cell>
          <cell r="T8460" t="str">
            <v>ITSACOURIER</v>
          </cell>
          <cell r="U8460" t="str">
            <v>FLEXNETUIO_GYE</v>
          </cell>
          <cell r="V8460">
            <v>1</v>
          </cell>
          <cell r="W8460">
            <v>1</v>
          </cell>
          <cell r="X8460" t="str">
            <v>FLEXNET ECUADOR - MDELIVERY</v>
          </cell>
          <cell r="Y8460" t="str">
            <v>CALLE 28 DE JUNIO S/N Y GARCIA MORENO ENTRADA LLANO GRANDE</v>
          </cell>
        </row>
        <row r="8461">
          <cell r="A8461" t="str">
            <v>2475358</v>
          </cell>
          <cell r="B8461">
            <v>477631</v>
          </cell>
          <cell r="C8461" t="str">
            <v>2475358</v>
          </cell>
          <cell r="D8461" t="str">
            <v>MDELIVERY</v>
          </cell>
          <cell r="E8461" t="str">
            <v>DESPACHO</v>
          </cell>
          <cell r="F8461" t="str">
            <v>EXPRESS</v>
          </cell>
          <cell r="G8461" t="str">
            <v>EC5770</v>
          </cell>
          <cell r="H8461">
            <v>44907</v>
          </cell>
          <cell r="I8461" t="str">
            <v>ENTREGADO</v>
          </cell>
          <cell r="J8461">
            <v>44908</v>
          </cell>
          <cell r="K8461" t="str">
            <v>ANDREA DE LA CADENA_TECNISEGUROS S A AGENCIA ASESORA PRODUCTORA DE SE</v>
          </cell>
          <cell r="L8461" t="str">
            <v xml:space="preserve">Manuel Benigno Cueva y Av Jaime Roldos Aguilera Edificio Trani Dep 203 frente a la entrada principal del Colegio Americano Sector Carcelen </v>
          </cell>
          <cell r="M8461" t="str">
            <v>1790048772001</v>
          </cell>
          <cell r="N8461" t="str">
            <v>0992719812</v>
          </cell>
          <cell r="O8461" t="str">
            <v/>
          </cell>
          <cell r="P8461" t="str">
            <v>QUITO</v>
          </cell>
          <cell r="Q8461" t="str">
            <v>QUITO</v>
          </cell>
          <cell r="R8461" t="str">
            <v>PICHINCHA</v>
          </cell>
          <cell r="T8461" t="str">
            <v>EXPRESSCON</v>
          </cell>
          <cell r="U8461" t="str">
            <v>FLEXNETUIO_LOCAL</v>
          </cell>
          <cell r="V8461">
            <v>1</v>
          </cell>
          <cell r="W8461">
            <v>1</v>
          </cell>
          <cell r="X8461" t="str">
            <v>FLEXNET ECUADOR - MDELIVERY</v>
          </cell>
          <cell r="Y8461" t="str">
            <v>CALLE 28 DE JUNIO S/N Y GARCIA MORENO ENTRADA LLANO GRANDE</v>
          </cell>
        </row>
        <row r="8462">
          <cell r="A8462" t="str">
            <v>2475359</v>
          </cell>
          <cell r="B8462">
            <v>477632</v>
          </cell>
          <cell r="C8462" t="str">
            <v>2475359</v>
          </cell>
          <cell r="D8462" t="str">
            <v>MDELIVERY</v>
          </cell>
          <cell r="E8462" t="str">
            <v>DESPACHO</v>
          </cell>
          <cell r="F8462" t="str">
            <v>EXPRESS</v>
          </cell>
          <cell r="G8462" t="str">
            <v>EC5769</v>
          </cell>
          <cell r="H8462">
            <v>44907</v>
          </cell>
          <cell r="I8462" t="str">
            <v>ENTREGADO</v>
          </cell>
          <cell r="J8462">
            <v>44908</v>
          </cell>
          <cell r="K8462" t="str">
            <v>CARLOS LUIS ARECHUA CARRIEL_CARLOS LUIS ARECHUA CARRIEL</v>
          </cell>
          <cell r="L8462" t="str">
            <v>quito bellavista Caran 744 coordenadas 0 096083 78 424345 CASA 2 PISO COLOR AMARILLO TECHO DE TEJA</v>
          </cell>
          <cell r="M8462" t="str">
            <v>1713618351001</v>
          </cell>
          <cell r="N8462" t="str">
            <v>00939002778</v>
          </cell>
          <cell r="O8462" t="str">
            <v/>
          </cell>
          <cell r="P8462" t="str">
            <v>QUITO</v>
          </cell>
          <cell r="Q8462" t="str">
            <v>QUITO</v>
          </cell>
          <cell r="R8462" t="str">
            <v>PICHINCHA</v>
          </cell>
          <cell r="T8462" t="str">
            <v>EXPRESSCON</v>
          </cell>
          <cell r="U8462" t="str">
            <v>FLEXNETUIO_LOCAL</v>
          </cell>
          <cell r="V8462">
            <v>1</v>
          </cell>
          <cell r="W8462">
            <v>1</v>
          </cell>
          <cell r="X8462" t="str">
            <v>FLEXNET ECUADOR - MDELIVERY</v>
          </cell>
          <cell r="Y8462" t="str">
            <v>CALLE 28 DE JUNIO S/N Y GARCIA MORENO ENTRADA LLANO GRANDE</v>
          </cell>
        </row>
        <row r="8463">
          <cell r="A8463" t="str">
            <v>2475389</v>
          </cell>
          <cell r="B8463">
            <v>477635</v>
          </cell>
          <cell r="C8463" t="str">
            <v>2475389</v>
          </cell>
          <cell r="D8463" t="str">
            <v>MDELIVERY</v>
          </cell>
          <cell r="E8463" t="str">
            <v>DESPACHO</v>
          </cell>
          <cell r="F8463" t="str">
            <v>EXPRESS</v>
          </cell>
          <cell r="G8463" t="str">
            <v>TS7884</v>
          </cell>
          <cell r="H8463">
            <v>44907</v>
          </cell>
          <cell r="I8463" t="str">
            <v>ENTREGADO</v>
          </cell>
          <cell r="J8463">
            <v>44909</v>
          </cell>
          <cell r="K8463" t="str">
            <v>CHRISTIAN FABRICIO ESCOBAR LOMAS_CHRISTIAN FABRICIO ESCOBAR LOMAS</v>
          </cell>
          <cell r="L8463" t="str">
            <v>ESCUELA POLITECNICA NACIONAL ENTRADA POR LA ISABELLA LA CATOLICA FACULTAD DE ELECTRICA QUE LE LLAMEN PARA RECIBIR POR FAVOR</v>
          </cell>
          <cell r="M8463" t="str">
            <v>1724001548001</v>
          </cell>
          <cell r="N8463" t="str">
            <v>0981752890</v>
          </cell>
          <cell r="O8463" t="str">
            <v/>
          </cell>
          <cell r="P8463" t="str">
            <v>QUITO</v>
          </cell>
          <cell r="Q8463" t="str">
            <v>QUITO</v>
          </cell>
          <cell r="R8463" t="str">
            <v>PICHINCHA</v>
          </cell>
          <cell r="T8463" t="str">
            <v>TRANSERVISS</v>
          </cell>
          <cell r="U8463" t="str">
            <v>FLEXNETUIO_LOCAL</v>
          </cell>
          <cell r="V8463">
            <v>1</v>
          </cell>
          <cell r="W8463">
            <v>1</v>
          </cell>
          <cell r="X8463" t="str">
            <v>FLEXNET ECUADOR - MDELIVERY</v>
          </cell>
          <cell r="Y8463" t="str">
            <v>CALLE 28 DE JUNIO S/N Y GARCIA MORENO ENTRADA LLANO GRANDE</v>
          </cell>
        </row>
        <row r="8464">
          <cell r="A8464" t="str">
            <v>378343</v>
          </cell>
          <cell r="B8464">
            <v>477624</v>
          </cell>
          <cell r="C8464" t="str">
            <v>378343</v>
          </cell>
          <cell r="D8464" t="str">
            <v>MDELIVERY</v>
          </cell>
          <cell r="E8464" t="str">
            <v>DESPACHO</v>
          </cell>
          <cell r="F8464" t="str">
            <v>EXPRESS</v>
          </cell>
          <cell r="G8464" t="str">
            <v>TF88524</v>
          </cell>
          <cell r="H8464">
            <v>44907</v>
          </cell>
          <cell r="I8464" t="str">
            <v>ENTREGADO</v>
          </cell>
          <cell r="J8464">
            <v>44908</v>
          </cell>
          <cell r="K8464" t="str">
            <v xml:space="preserve">YESENIA JIMENEZ DANIELA LOZA_MEGADATOS S A </v>
          </cell>
          <cell r="L8464" t="str">
            <v>AV RODRIGO DE CHAVEZ PARQUE EMPRESARIAL COLON EDIFICIO COLONCORP MEGADATOS S A NETLIFE</v>
          </cell>
          <cell r="M8464" t="str">
            <v>1791287541001</v>
          </cell>
          <cell r="N8464" t="str">
            <v>0998380058</v>
          </cell>
          <cell r="P8464" t="str">
            <v>GUAYAQUIL</v>
          </cell>
          <cell r="Q8464" t="str">
            <v>GUAYAQUIL</v>
          </cell>
          <cell r="R8464" t="str">
            <v>GUAYAS</v>
          </cell>
          <cell r="T8464" t="str">
            <v>ITSACOURIER</v>
          </cell>
          <cell r="U8464" t="str">
            <v>FLEXNETUIO_GYE</v>
          </cell>
          <cell r="V8464">
            <v>1</v>
          </cell>
          <cell r="W8464">
            <v>1</v>
          </cell>
          <cell r="X8464" t="str">
            <v>FLEXNET ECUADOR - MDELIVERY</v>
          </cell>
          <cell r="Y8464" t="str">
            <v>CALLE 28 DE JUNIO S/N Y GARCIA MORENO ENTRADA LLANO GRANDE</v>
          </cell>
        </row>
        <row r="8465">
          <cell r="A8465" t="str">
            <v>378244</v>
          </cell>
          <cell r="B8465">
            <v>477625</v>
          </cell>
          <cell r="C8465" t="str">
            <v>378244</v>
          </cell>
          <cell r="D8465" t="str">
            <v>MDELIVERY</v>
          </cell>
          <cell r="E8465" t="str">
            <v>DESPACHO</v>
          </cell>
          <cell r="F8465" t="str">
            <v>EXPRESS</v>
          </cell>
          <cell r="G8465" t="str">
            <v>TF88525</v>
          </cell>
          <cell r="H8465">
            <v>44907</v>
          </cell>
          <cell r="I8465" t="str">
            <v>ENTREGADO</v>
          </cell>
          <cell r="J8465">
            <v>44908</v>
          </cell>
          <cell r="K8465" t="str">
            <v xml:space="preserve">THALIA VELEZ_PYCCA S A </v>
          </cell>
          <cell r="L8465" t="str">
            <v xml:space="preserve"> GUAYAS GUAYAQUIL EDIFICIO PYCCA 3ER PISO OF ADMINISTRACION GENERAL BOYACA 1205 Y 9 DE OCTUBRE </v>
          </cell>
          <cell r="M8465" t="str">
            <v>0990000530001</v>
          </cell>
          <cell r="N8465" t="str">
            <v>0969672718</v>
          </cell>
          <cell r="P8465" t="str">
            <v>GUAYAQUIL</v>
          </cell>
          <cell r="Q8465" t="str">
            <v>GUAYAQUIL</v>
          </cell>
          <cell r="R8465" t="str">
            <v>GUAYAS</v>
          </cell>
          <cell r="T8465" t="str">
            <v>ITSACOURIER</v>
          </cell>
          <cell r="U8465" t="str">
            <v>FLEXNETUIO_GYE</v>
          </cell>
          <cell r="V8465">
            <v>1</v>
          </cell>
          <cell r="W8465">
            <v>1</v>
          </cell>
          <cell r="X8465" t="str">
            <v>FLEXNET ECUADOR - MDELIVERY</v>
          </cell>
          <cell r="Y8465" t="str">
            <v>CALLE 28 DE JUNIO S/N Y GARCIA MORENO ENTRADA LLANO GRANDE</v>
          </cell>
        </row>
        <row r="8466">
          <cell r="A8466" t="str">
            <v>20003016109176</v>
          </cell>
          <cell r="B8466">
            <v>477621</v>
          </cell>
          <cell r="C8466" t="str">
            <v>20003016109176</v>
          </cell>
          <cell r="D8466" t="str">
            <v>CONECEL</v>
          </cell>
          <cell r="E8466" t="str">
            <v>DESPACHO</v>
          </cell>
          <cell r="F8466" t="str">
            <v>NORMAL</v>
          </cell>
          <cell r="G8466" t="str">
            <v>031002004093916.</v>
          </cell>
          <cell r="H8466">
            <v>44907</v>
          </cell>
          <cell r="I8466" t="str">
            <v>DEVOLUCION_EN_PROCESO</v>
          </cell>
          <cell r="J8466">
            <v>44918</v>
          </cell>
          <cell r="K8466" t="str">
            <v>FLAVIO ANDRES QUEZADA VALDIVIEZO</v>
          </cell>
          <cell r="L8466" t="str">
            <v>MACHALA/MACHALA/CONSULTORIO PERERO DENTAL DR. JUAN CARLOS PERERO/CALLE 10 DE AGOSTO Y 8VA NORTE/DIAGONAL A CHIFA CHINO</v>
          </cell>
          <cell r="M8466" t="str">
            <v>750507436</v>
          </cell>
          <cell r="N8466" t="str">
            <v xml:space="preserve">983050405 /  </v>
          </cell>
          <cell r="P8466" t="str">
            <v>MACHALA</v>
          </cell>
          <cell r="Q8466" t="str">
            <v>MACHALA</v>
          </cell>
          <cell r="R8466" t="str">
            <v>EL ORO</v>
          </cell>
          <cell r="T8466" t="str">
            <v>TRAMACO</v>
          </cell>
          <cell r="U8466" t="str">
            <v>FLEXNETUIO_PROVINCIA</v>
          </cell>
          <cell r="V8466">
            <v>1</v>
          </cell>
          <cell r="W8466">
            <v>1</v>
          </cell>
          <cell r="X8466" t="str">
            <v>FLEXNET</v>
          </cell>
          <cell r="Y8466" t="str">
            <v>FLEX NET CALLE 28 DE JUNIO S/N Y GARCIA MORENO ENTRADA LLANO GRANDE</v>
          </cell>
        </row>
        <row r="8467">
          <cell r="A8467" t="str">
            <v>20003010855096</v>
          </cell>
          <cell r="B8467">
            <v>477606</v>
          </cell>
          <cell r="C8467" t="str">
            <v>20003010855096</v>
          </cell>
          <cell r="D8467" t="str">
            <v>CONECEL</v>
          </cell>
          <cell r="E8467" t="str">
            <v>DESPACHO</v>
          </cell>
          <cell r="F8467" t="str">
            <v>NORMAL</v>
          </cell>
          <cell r="G8467" t="str">
            <v>031002004093907</v>
          </cell>
          <cell r="H8467">
            <v>44907</v>
          </cell>
          <cell r="I8467" t="str">
            <v>ENTREGADO</v>
          </cell>
          <cell r="J8467">
            <v>44909</v>
          </cell>
          <cell r="K8467" t="str">
            <v>JOHANNA ELIZABETH OLIVO PARRA</v>
          </cell>
          <cell r="L8467" t="str">
            <v>AMBATO-HUACHI CHICO/ TRABJO CALLE LEONIDAS PL.GUTIERREZ Y AV. ATAHUALPA EN EL LOCAL DE ENCEBOLLADO JUNTO A PANADERIA LOS TRIGALES</v>
          </cell>
          <cell r="M8467" t="str">
            <v>1804888533</v>
          </cell>
          <cell r="N8467" t="str">
            <v>998826463 /  299882646</v>
          </cell>
          <cell r="P8467" t="str">
            <v>AMBATO</v>
          </cell>
          <cell r="Q8467" t="str">
            <v>AMBATO</v>
          </cell>
          <cell r="R8467" t="str">
            <v>TUNGURAHUA</v>
          </cell>
          <cell r="S8467" t="str">
            <v>AMBATO</v>
          </cell>
          <cell r="T8467" t="str">
            <v>TRAMACO</v>
          </cell>
          <cell r="U8467" t="str">
            <v>FLEXNETUIO_PROVINCIA</v>
          </cell>
          <cell r="V8467">
            <v>1</v>
          </cell>
          <cell r="W8467">
            <v>1</v>
          </cell>
          <cell r="X8467" t="str">
            <v>FLEXNET</v>
          </cell>
          <cell r="Y8467" t="str">
            <v>FLEX NET CALLE 28 DE JUNIO S/N Y GARCIA MORENO ENTRADA LLANO GRANDE</v>
          </cell>
        </row>
        <row r="8468">
          <cell r="A8468" t="str">
            <v>PE_22_210</v>
          </cell>
          <cell r="B8468">
            <v>477581</v>
          </cell>
          <cell r="C8468" t="str">
            <v>PE_22_210</v>
          </cell>
          <cell r="D8468" t="str">
            <v>PE</v>
          </cell>
          <cell r="E8468" t="str">
            <v>DESPACHO</v>
          </cell>
          <cell r="F8468" t="str">
            <v>NORMAL</v>
          </cell>
          <cell r="G8468" t="str">
            <v>FT75062</v>
          </cell>
          <cell r="H8468">
            <v>44907</v>
          </cell>
          <cell r="I8468" t="str">
            <v>ENTREGADO</v>
          </cell>
          <cell r="J8468">
            <v>44910</v>
          </cell>
          <cell r="K8468" t="str">
            <v>THOMAS S. MIRANDA</v>
          </cell>
          <cell r="L8468" t="str">
            <v>CAMINO DE ORELLANA N27-516</v>
          </cell>
          <cell r="P8468" t="str">
            <v>170408</v>
          </cell>
          <cell r="Q8468" t="str">
            <v>QUITO</v>
          </cell>
          <cell r="R8468" t="str">
            <v>PICHINCHA</v>
          </cell>
          <cell r="S8468" t="str">
            <v>QUITO</v>
          </cell>
          <cell r="T8468" t="str">
            <v>FLEXTRANS UIO</v>
          </cell>
          <cell r="U8468" t="str">
            <v>FLEXNETUIO_LOCAL</v>
          </cell>
          <cell r="V8468">
            <v>1</v>
          </cell>
          <cell r="W8468">
            <v>2</v>
          </cell>
          <cell r="X8468" t="str">
            <v>FLEXNET UIO</v>
          </cell>
          <cell r="Y8468" t="str">
            <v>PANAMERICANA NORTE KM 12 1/2  LLANO GRANDE</v>
          </cell>
        </row>
        <row r="8469">
          <cell r="A8469" t="str">
            <v>52864</v>
          </cell>
          <cell r="B8469">
            <v>477572</v>
          </cell>
          <cell r="C8469" t="str">
            <v>52864</v>
          </cell>
          <cell r="D8469" t="str">
            <v>DEGSO</v>
          </cell>
          <cell r="E8469" t="str">
            <v>DESPACHO</v>
          </cell>
          <cell r="F8469" t="str">
            <v>NORMAL</v>
          </cell>
          <cell r="G8469" t="str">
            <v>FT75067</v>
          </cell>
          <cell r="H8469">
            <v>44907</v>
          </cell>
          <cell r="I8469" t="str">
            <v>ENTREGADO</v>
          </cell>
          <cell r="J8469">
            <v>44908</v>
          </cell>
          <cell r="K8469" t="str">
            <v>ADITMAQ ADITIVOS Y MAQUINARIAS CIA. LTDA.</v>
          </cell>
          <cell r="L8469" t="str">
            <v xml:space="preserve">DIRECCION: VICENTE DUQUE N73-85 Y JOSE DE LA REA - ATENCION ANA PAZMINO - TELF 3 827-270 EXT 7335 </v>
          </cell>
          <cell r="M8469" t="str">
            <v>#N/A</v>
          </cell>
          <cell r="N8469" t="str">
            <v>99-832-0225</v>
          </cell>
          <cell r="O8469" t="str">
            <v>99-832-0225</v>
          </cell>
          <cell r="P8469" t="str">
            <v>170301</v>
          </cell>
          <cell r="Q8469" t="str">
            <v>QUITO</v>
          </cell>
          <cell r="R8469" t="str">
            <v>PICHINCHA</v>
          </cell>
          <cell r="S8469" t="str">
            <v>QUITO</v>
          </cell>
          <cell r="T8469" t="str">
            <v>FLEXTRANS UIO</v>
          </cell>
          <cell r="U8469" t="str">
            <v>FLEXNETUIO_LOCAL</v>
          </cell>
          <cell r="V8469">
            <v>1</v>
          </cell>
          <cell r="W8469">
            <v>0.6</v>
          </cell>
          <cell r="X8469" t="str">
            <v>FLEXNET</v>
          </cell>
          <cell r="Y8469" t="str">
            <v>FLEX NET CALLE 28 DE JUNIO S/N Y GARCIA MORENO ENTRADA LLANO GRANDE</v>
          </cell>
        </row>
        <row r="8470">
          <cell r="A8470" t="str">
            <v>52863</v>
          </cell>
          <cell r="B8470">
            <v>477573</v>
          </cell>
          <cell r="C8470" t="str">
            <v>52863</v>
          </cell>
          <cell r="D8470" t="str">
            <v>DEGSO</v>
          </cell>
          <cell r="E8470" t="str">
            <v>DESPACHO</v>
          </cell>
          <cell r="F8470" t="str">
            <v>NORMAL</v>
          </cell>
          <cell r="G8470" t="str">
            <v>FT75068</v>
          </cell>
          <cell r="H8470">
            <v>44907</v>
          </cell>
          <cell r="I8470" t="str">
            <v>INCIDENCIA</v>
          </cell>
          <cell r="J8470">
            <v>44909</v>
          </cell>
          <cell r="K8470" t="str">
            <v>DIAZ LIMA DANNY SANTIAGO</v>
          </cell>
          <cell r="L8470" t="str">
            <v>DIRECCION: SANTA CLARA, AV. ALONSO DE MERCADILLO  - CEL 0992575707</v>
          </cell>
          <cell r="M8470" t="str">
            <v>#N/A</v>
          </cell>
          <cell r="N8470" t="str">
            <v>99-832-0225</v>
          </cell>
          <cell r="O8470" t="str">
            <v>99-832-0225</v>
          </cell>
          <cell r="P8470" t="str">
            <v>170301</v>
          </cell>
          <cell r="Q8470" t="str">
            <v>QUITO</v>
          </cell>
          <cell r="R8470" t="str">
            <v>PICHINCHA</v>
          </cell>
          <cell r="S8470" t="str">
            <v>QUITO</v>
          </cell>
          <cell r="T8470" t="str">
            <v>FLEXTRANS UIO</v>
          </cell>
          <cell r="U8470" t="str">
            <v>FLEXNETUIO_LOCAL</v>
          </cell>
          <cell r="V8470">
            <v>1</v>
          </cell>
          <cell r="W8470">
            <v>3.4</v>
          </cell>
          <cell r="X8470" t="str">
            <v>FLEXNET</v>
          </cell>
          <cell r="Y8470" t="str">
            <v>FLEX NET CALLE 28 DE JUNIO S/N Y GARCIA MORENO ENTRADA LLANO GRANDE</v>
          </cell>
        </row>
        <row r="8471">
          <cell r="A8471" t="str">
            <v>52865</v>
          </cell>
          <cell r="B8471">
            <v>477574</v>
          </cell>
          <cell r="C8471" t="str">
            <v>52865</v>
          </cell>
          <cell r="D8471" t="str">
            <v>DEGSO</v>
          </cell>
          <cell r="E8471" t="str">
            <v>DESPACHO</v>
          </cell>
          <cell r="F8471" t="str">
            <v>NORMAL</v>
          </cell>
          <cell r="G8471" t="str">
            <v>FT75069</v>
          </cell>
          <cell r="H8471">
            <v>44907</v>
          </cell>
          <cell r="I8471" t="str">
            <v>ENTREGADO</v>
          </cell>
          <cell r="J8471">
            <v>44908</v>
          </cell>
          <cell r="K8471" t="str">
            <v>ADITMAQ ADITIVOS Y MAQUINARIAS CIA. LTDA.</v>
          </cell>
          <cell r="L8471" t="str">
            <v xml:space="preserve">DIRECCION: VICENTE DUQUE N73-85 Y JOSE DE LA REA - ATENCION ANA PAZMINO - TELF 3 827-270 EXT 7335 </v>
          </cell>
          <cell r="M8471" t="str">
            <v>#N/A</v>
          </cell>
          <cell r="N8471" t="str">
            <v>99-832-0225</v>
          </cell>
          <cell r="O8471" t="str">
            <v>99-832-0225</v>
          </cell>
          <cell r="P8471" t="str">
            <v>170301</v>
          </cell>
          <cell r="Q8471" t="str">
            <v>QUITO</v>
          </cell>
          <cell r="R8471" t="str">
            <v>PICHINCHA</v>
          </cell>
          <cell r="S8471" t="str">
            <v>QUITO</v>
          </cell>
          <cell r="T8471" t="str">
            <v>FLEXTRANS UIO</v>
          </cell>
          <cell r="U8471" t="str">
            <v>FLEXNETUIO_LOCAL</v>
          </cell>
          <cell r="V8471">
            <v>1</v>
          </cell>
          <cell r="W8471">
            <v>4.5</v>
          </cell>
          <cell r="X8471" t="str">
            <v>FLEXNET</v>
          </cell>
          <cell r="Y8471" t="str">
            <v>FLEX NET CALLE 28 DE JUNIO S/N Y GARCIA MORENO ENTRADA LLANO GRANDE</v>
          </cell>
        </row>
        <row r="8472">
          <cell r="A8472" t="str">
            <v>52868</v>
          </cell>
          <cell r="B8472">
            <v>477578</v>
          </cell>
          <cell r="C8472" t="str">
            <v>52868</v>
          </cell>
          <cell r="D8472" t="str">
            <v>DEGSO</v>
          </cell>
          <cell r="E8472" t="str">
            <v>DESPACHO</v>
          </cell>
          <cell r="F8472" t="str">
            <v>NORMAL</v>
          </cell>
          <cell r="G8472" t="str">
            <v>FT75070</v>
          </cell>
          <cell r="H8472">
            <v>44907</v>
          </cell>
          <cell r="I8472" t="str">
            <v>ENTREGADO</v>
          </cell>
          <cell r="J8472">
            <v>44908</v>
          </cell>
          <cell r="K8472" t="str">
            <v>ECOFROZ S.A.</v>
          </cell>
          <cell r="L8472" t="str">
            <v>DIRECCION: - MACHACHI - PANAMERICANA SUR ? SECTOR POTREROS ALTOS FRENTE GASOLINERA PRIMAX ? ATENCION MONICA CALVOPINA  - TEL:2316293 / ENTREGAR ANTES DE LA 1</v>
          </cell>
          <cell r="M8472" t="str">
            <v>1791295706001</v>
          </cell>
          <cell r="N8472" t="str">
            <v>99-832-0225</v>
          </cell>
          <cell r="O8472" t="str">
            <v>99-832-0225</v>
          </cell>
          <cell r="P8472" t="str">
            <v>171110</v>
          </cell>
          <cell r="Q8472" t="str">
            <v>MEJIA</v>
          </cell>
          <cell r="R8472" t="str">
            <v>PICHINCHA</v>
          </cell>
          <cell r="S8472" t="str">
            <v>MACHACHI</v>
          </cell>
          <cell r="T8472" t="str">
            <v>FLEXTRANS UIO</v>
          </cell>
          <cell r="U8472" t="str">
            <v>FLEXNETUIO_PROVINCIA</v>
          </cell>
          <cell r="V8472">
            <v>1</v>
          </cell>
          <cell r="W8472">
            <v>3</v>
          </cell>
          <cell r="X8472" t="str">
            <v>FLEXNET</v>
          </cell>
          <cell r="Y8472" t="str">
            <v>FLEX NET CALLE 28 DE JUNIO S/N Y GARCIA MORENO ENTRADA LLANO GRANDE</v>
          </cell>
        </row>
        <row r="8473">
          <cell r="A8473" t="str">
            <v>52873</v>
          </cell>
          <cell r="B8473">
            <v>477580</v>
          </cell>
          <cell r="C8473" t="str">
            <v>52873</v>
          </cell>
          <cell r="D8473" t="str">
            <v>DEGSO</v>
          </cell>
          <cell r="E8473" t="str">
            <v>DESPACHO</v>
          </cell>
          <cell r="F8473" t="str">
            <v>NORMAL</v>
          </cell>
          <cell r="G8473" t="str">
            <v>FT75071</v>
          </cell>
          <cell r="H8473">
            <v>44907</v>
          </cell>
          <cell r="I8473" t="str">
            <v>ENTREGADO</v>
          </cell>
          <cell r="J8473">
            <v>44908</v>
          </cell>
          <cell r="K8473" t="str">
            <v>VERGARA AMAYA DIEGO FERNANDO</v>
          </cell>
          <cell r="L8473" t="str">
            <v>DIRECCION: DE LOS ARUPOS N 126 Y ELOY ALFARO</v>
          </cell>
          <cell r="M8473" t="str">
            <v>1713199659001</v>
          </cell>
          <cell r="N8473" t="str">
            <v>99-832-0225</v>
          </cell>
          <cell r="O8473" t="str">
            <v>99-832-0225</v>
          </cell>
          <cell r="P8473" t="str">
            <v>170301</v>
          </cell>
          <cell r="Q8473" t="str">
            <v>QUITO</v>
          </cell>
          <cell r="R8473" t="str">
            <v>PICHINCHA</v>
          </cell>
          <cell r="S8473" t="str">
            <v>QUITO</v>
          </cell>
          <cell r="T8473" t="str">
            <v>FLEXTRANS UIO</v>
          </cell>
          <cell r="U8473" t="str">
            <v>FLEXNETUIO_LOCAL</v>
          </cell>
          <cell r="V8473">
            <v>2</v>
          </cell>
          <cell r="W8473">
            <v>11.9</v>
          </cell>
          <cell r="X8473" t="str">
            <v>FLEXNET</v>
          </cell>
          <cell r="Y8473" t="str">
            <v>FLEX NET CALLE 28 DE JUNIO S/N Y GARCIA MORENO ENTRADA LLANO GRANDE</v>
          </cell>
        </row>
        <row r="8474">
          <cell r="A8474" t="str">
            <v>20869</v>
          </cell>
          <cell r="B8474">
            <v>477564</v>
          </cell>
          <cell r="C8474" t="str">
            <v>20869</v>
          </cell>
          <cell r="D8474" t="str">
            <v>CARESTINO</v>
          </cell>
          <cell r="E8474" t="str">
            <v>DESPACHO</v>
          </cell>
          <cell r="F8474" t="str">
            <v>NORMAL</v>
          </cell>
          <cell r="G8474" t="str">
            <v>031002004093917</v>
          </cell>
          <cell r="H8474">
            <v>44907</v>
          </cell>
          <cell r="I8474" t="str">
            <v>ENTREGADO</v>
          </cell>
          <cell r="J8474">
            <v>44908</v>
          </cell>
          <cell r="K8474" t="str">
            <v>ANA NARVAEZ</v>
          </cell>
          <cell r="L8474" t="str">
            <v>PANAMERICANA NORTE KM 1 Y MEDIO VIA TABACUNDO, EN LAS BODEGAS DE NESTLE SIN NRO. ENTRE ENTREGAR EN LA GARITA DE LAS BODEGAS DE NESTLE CAYAMBE</v>
          </cell>
          <cell r="N8474" t="str">
            <v>987876155</v>
          </cell>
          <cell r="O8474" t="str">
            <v>987876155</v>
          </cell>
          <cell r="P8474" t="str">
            <v>171001</v>
          </cell>
          <cell r="Q8474" t="str">
            <v>CAYAMBE</v>
          </cell>
          <cell r="R8474" t="str">
            <v>PICHINCHA</v>
          </cell>
          <cell r="S8474" t="str">
            <v>CAYAMBE</v>
          </cell>
          <cell r="T8474" t="str">
            <v>TRAMACO</v>
          </cell>
          <cell r="U8474" t="str">
            <v>FLEXNETGYE_UIO</v>
          </cell>
          <cell r="V8474">
            <v>1</v>
          </cell>
          <cell r="W8474">
            <v>10.96</v>
          </cell>
          <cell r="X8474" t="str">
            <v>FLEXNET ECUADOR - CAREST</v>
          </cell>
          <cell r="Y8474" t="str">
            <v>FERNANDO GUTIERREZ HILL VIA A DAULE KM 8 1/2 ENTRADA A COOPERATIVA JUAN MONTALVO</v>
          </cell>
        </row>
        <row r="8475">
          <cell r="A8475" t="str">
            <v>20908</v>
          </cell>
          <cell r="B8475">
            <v>477565</v>
          </cell>
          <cell r="C8475" t="str">
            <v>20908</v>
          </cell>
          <cell r="D8475" t="str">
            <v>CARESTINO</v>
          </cell>
          <cell r="E8475" t="str">
            <v>DESPACHO</v>
          </cell>
          <cell r="F8475" t="str">
            <v>NORMAL</v>
          </cell>
          <cell r="G8475" t="str">
            <v>031002004093954</v>
          </cell>
          <cell r="H8475">
            <v>44907</v>
          </cell>
          <cell r="I8475" t="str">
            <v>ENTREGADO</v>
          </cell>
          <cell r="J8475">
            <v>44908</v>
          </cell>
          <cell r="K8475" t="str">
            <v>PAULINA PONCE</v>
          </cell>
          <cell r="L8475" t="str">
            <v>URB BARU MEDITERRANEO 27. ENTRE LOS GAVILANES</v>
          </cell>
          <cell r="N8475" t="str">
            <v>593980008590</v>
          </cell>
          <cell r="O8475" t="str">
            <v>593984067848</v>
          </cell>
          <cell r="P8475" t="str">
            <v>130802</v>
          </cell>
          <cell r="Q8475" t="str">
            <v>PICHINCHA</v>
          </cell>
          <cell r="R8475" t="str">
            <v>MANABI</v>
          </cell>
          <cell r="S8475" t="str">
            <v>PICHINCHA</v>
          </cell>
          <cell r="T8475" t="str">
            <v>TRAMACO</v>
          </cell>
          <cell r="U8475" t="str">
            <v>FLEXNETGYE_PROVINCIA</v>
          </cell>
          <cell r="V8475">
            <v>1</v>
          </cell>
          <cell r="W8475">
            <v>3.5</v>
          </cell>
          <cell r="X8475" t="str">
            <v>FLEXNET ECUADOR - CAREST</v>
          </cell>
          <cell r="Y8475" t="str">
            <v>FERNANDO GUTIERREZ HILL VIA A DAULE KM 8 1/2 ENTRADA A COOPERATIVA JUAN MONTALVO</v>
          </cell>
        </row>
        <row r="8476">
          <cell r="A8476" t="str">
            <v>20936</v>
          </cell>
          <cell r="B8476">
            <v>477566</v>
          </cell>
          <cell r="C8476" t="str">
            <v>20936</v>
          </cell>
          <cell r="D8476" t="str">
            <v>CARESTINO</v>
          </cell>
          <cell r="E8476" t="str">
            <v>DESPACHO</v>
          </cell>
          <cell r="F8476" t="str">
            <v>NORMAL</v>
          </cell>
          <cell r="G8476" t="str">
            <v>031002004094158</v>
          </cell>
          <cell r="H8476">
            <v>44907</v>
          </cell>
          <cell r="I8476" t="str">
            <v>ENTREGADO</v>
          </cell>
          <cell r="J8476">
            <v>44909</v>
          </cell>
          <cell r="K8476" t="str">
            <v>SONIA CARRASCO</v>
          </cell>
          <cell r="L8476" t="str">
            <v>EDUARDO SAMANIEGO Y AURELIO ALTAMIRANO -. ENTRE PATATE, DIAGONAL A LA CRUZ ROJA. ATRAS DEL COLEGIO PATATE</v>
          </cell>
          <cell r="N8476" t="str">
            <v>593985737709</v>
          </cell>
          <cell r="O8476" t="str">
            <v>32870407</v>
          </cell>
          <cell r="P8476" t="str">
            <v>180404</v>
          </cell>
          <cell r="Q8476" t="str">
            <v>PATATE</v>
          </cell>
          <cell r="R8476" t="str">
            <v>TUNGURAHUA</v>
          </cell>
          <cell r="S8476" t="str">
            <v>PATATE - EL TRIUNFO - LOS ANDES (CAB. EN POATUG) - SUCRE (CAB. EN SUCRE-PATATE URCU)</v>
          </cell>
          <cell r="T8476" t="str">
            <v>TRAMACO</v>
          </cell>
          <cell r="U8476" t="str">
            <v>FLEXNETGYE_PROVINCIA</v>
          </cell>
          <cell r="V8476">
            <v>1</v>
          </cell>
          <cell r="W8476">
            <v>7.44</v>
          </cell>
          <cell r="X8476" t="str">
            <v>FLEXNET ECUADOR - CAREST</v>
          </cell>
          <cell r="Y8476" t="str">
            <v>FERNANDO GUTIERREZ HILL VIA A DAULE KM 8 1/2 ENTRADA A COOPERATIVA JUAN MONTALVO</v>
          </cell>
        </row>
        <row r="8477">
          <cell r="A8477" t="str">
            <v>20944</v>
          </cell>
          <cell r="B8477">
            <v>477567</v>
          </cell>
          <cell r="C8477" t="str">
            <v>20944</v>
          </cell>
          <cell r="D8477" t="str">
            <v>CARESTINO</v>
          </cell>
          <cell r="E8477" t="str">
            <v>DESPACHO</v>
          </cell>
          <cell r="F8477" t="str">
            <v>NORMAL</v>
          </cell>
          <cell r="G8477" t="str">
            <v>88673</v>
          </cell>
          <cell r="H8477">
            <v>44907</v>
          </cell>
          <cell r="I8477" t="str">
            <v>ENTREGADO</v>
          </cell>
          <cell r="J8477">
            <v>44908</v>
          </cell>
          <cell r="K8477" t="str">
            <v>MOISES SOLIS</v>
          </cell>
          <cell r="L8477" t="str">
            <v>MIRADOR DEL NORTE MZ39 VILLA 33 39-33 PISO/DPTO: LLAMAR. ENTRE CASA BLANCA CON CONCHODEVINO DE 2 PISOS</v>
          </cell>
          <cell r="N8477" t="str">
            <v>593991507222</v>
          </cell>
          <cell r="O8477" t="str">
            <v>593991507222</v>
          </cell>
          <cell r="P8477" t="str">
            <v>090102</v>
          </cell>
          <cell r="Q8477" t="str">
            <v>GUAYAQUIL</v>
          </cell>
          <cell r="R8477" t="str">
            <v>GUAYAS</v>
          </cell>
          <cell r="S8477" t="str">
            <v>GUAYAQUIL</v>
          </cell>
          <cell r="T8477" t="str">
            <v>FLEXTRANS GYE</v>
          </cell>
          <cell r="U8477" t="str">
            <v>FLEXNETGYE_LOCAL</v>
          </cell>
          <cell r="V8477">
            <v>1</v>
          </cell>
          <cell r="W8477">
            <v>7.2</v>
          </cell>
          <cell r="X8477" t="str">
            <v>FLEXNET ECUADOR - CAREST</v>
          </cell>
          <cell r="Y8477" t="str">
            <v>FERNANDO GUTIERREZ HILL VIA A DAULE KM 8 1/2 ENTRADA A COOPERATIVA JUAN MONTALVO</v>
          </cell>
        </row>
        <row r="8478">
          <cell r="A8478" t="str">
            <v>20950</v>
          </cell>
          <cell r="B8478">
            <v>477568</v>
          </cell>
          <cell r="C8478" t="str">
            <v>20950</v>
          </cell>
          <cell r="D8478" t="str">
            <v>CARESTINO</v>
          </cell>
          <cell r="E8478" t="str">
            <v>DESPACHO</v>
          </cell>
          <cell r="F8478" t="str">
            <v>NORMAL</v>
          </cell>
          <cell r="G8478" t="str">
            <v>031002004094191</v>
          </cell>
          <cell r="H8478">
            <v>44907</v>
          </cell>
          <cell r="I8478" t="str">
            <v>ENTREGADO</v>
          </cell>
          <cell r="J8478">
            <v>44908</v>
          </cell>
          <cell r="K8478" t="str">
            <v>MARIA ISABEL ALARCON SALVADOR</v>
          </cell>
          <cell r="L8478" t="str">
            <v>MANUEL JULIAN Y FRAY MARCOS JOFFRE N45-195 PISO/DPTO: EDIFICIO RR-190. 10. ENTRE BAJADA DEL COLEGIO INTISANA. ESQUINA MICROMERCADO DANIEL</v>
          </cell>
          <cell r="N8478" t="str">
            <v>593987379339</v>
          </cell>
          <cell r="O8478" t="str">
            <v>24514456</v>
          </cell>
          <cell r="P8478" t="str">
            <v>170101</v>
          </cell>
          <cell r="Q8478" t="str">
            <v>QUITO</v>
          </cell>
          <cell r="R8478" t="str">
            <v>PICHINCHA</v>
          </cell>
          <cell r="S8478" t="str">
            <v>PACTO - EL PARAISO</v>
          </cell>
          <cell r="T8478" t="str">
            <v>TRAMACO</v>
          </cell>
          <cell r="U8478" t="str">
            <v>FLEXNETGYE_UIO</v>
          </cell>
          <cell r="V8478">
            <v>1</v>
          </cell>
          <cell r="W8478">
            <v>4.2</v>
          </cell>
          <cell r="X8478" t="str">
            <v>FLEXNET ECUADOR - CAREST</v>
          </cell>
          <cell r="Y8478" t="str">
            <v>FERNANDO GUTIERREZ HILL VIA A DAULE KM 8 1/2 ENTRADA A COOPERATIVA JUAN MONTALVO</v>
          </cell>
        </row>
        <row r="8479">
          <cell r="A8479" t="str">
            <v>21026</v>
          </cell>
          <cell r="B8479">
            <v>477569</v>
          </cell>
          <cell r="C8479" t="str">
            <v>21026</v>
          </cell>
          <cell r="D8479" t="str">
            <v>CARESTINO</v>
          </cell>
          <cell r="E8479" t="str">
            <v>DESPACHO</v>
          </cell>
          <cell r="F8479" t="str">
            <v>NORMAL</v>
          </cell>
          <cell r="G8479" t="str">
            <v>031002004094233</v>
          </cell>
          <cell r="H8479">
            <v>44907</v>
          </cell>
          <cell r="I8479" t="str">
            <v>ENTREGADO</v>
          </cell>
          <cell r="J8479">
            <v>44916</v>
          </cell>
          <cell r="K8479" t="str">
            <v>KEVIN ZAMBRANO</v>
          </cell>
          <cell r="L8479" t="str">
            <v>"AV THOMAS DE BERLANGA Y AV CIRCUNVALACION 000 PISO/DPTO: PORTON NEGRO CASA DE DOS PISOS COLOR MELON FRENTE MECANICA ""LO MAXIMO"". ENTRE AFUERA HAY UN ARBOL DE POMARROSAS"</v>
          </cell>
          <cell r="N8479" t="str">
            <v>593991764920</v>
          </cell>
          <cell r="O8479" t="str">
            <v>2312639</v>
          </cell>
          <cell r="P8479" t="str">
            <v>210201</v>
          </cell>
          <cell r="Q8479" t="str">
            <v>LAGO AGRIO</v>
          </cell>
          <cell r="R8479" t="str">
            <v>SUCUMBIOS</v>
          </cell>
          <cell r="S8479" t="str">
            <v>NUEVA LOJA - DIEZ DE AGOSTO</v>
          </cell>
          <cell r="T8479" t="str">
            <v>TRAMACO</v>
          </cell>
          <cell r="U8479" t="str">
            <v>FLEXNETGYE_PROVINCIA</v>
          </cell>
          <cell r="V8479">
            <v>1</v>
          </cell>
          <cell r="W8479">
            <v>3.5</v>
          </cell>
          <cell r="X8479" t="str">
            <v>FLEXNET ECUADOR - CAREST</v>
          </cell>
          <cell r="Y8479" t="str">
            <v>FERNANDO GUTIERREZ HILL VIA A DAULE KM 8 1/2 ENTRADA A COOPERATIVA JUAN MONTALVO</v>
          </cell>
        </row>
        <row r="8480">
          <cell r="A8480" t="str">
            <v>21039</v>
          </cell>
          <cell r="B8480">
            <v>477570</v>
          </cell>
          <cell r="C8480" t="str">
            <v>21039</v>
          </cell>
          <cell r="D8480" t="str">
            <v>CARESTINO</v>
          </cell>
          <cell r="E8480" t="str">
            <v>DESPACHO</v>
          </cell>
          <cell r="F8480" t="str">
            <v>NORMAL</v>
          </cell>
          <cell r="G8480" t="str">
            <v>88674</v>
          </cell>
          <cell r="H8480">
            <v>44907</v>
          </cell>
          <cell r="I8480" t="str">
            <v>ENTREGADO</v>
          </cell>
          <cell r="J8480">
            <v>44908</v>
          </cell>
          <cell r="K8480" t="str">
            <v>DIANA MATUTE</v>
          </cell>
          <cell r="L8480" t="str">
            <v>BOSQUES DE LA COSTA. ETAPA ALTOS DEL BOSQUE. TORRE G PISO/DPTO: 3E. ENTRE VIA A LA COSTA (FRENTE A PUERTO AZUL)</v>
          </cell>
          <cell r="N8480" t="str">
            <v>994138749</v>
          </cell>
          <cell r="O8480" t="str">
            <v>45055958</v>
          </cell>
          <cell r="P8480" t="str">
            <v>090105</v>
          </cell>
          <cell r="Q8480" t="str">
            <v>GUAYAQUIL</v>
          </cell>
          <cell r="R8480" t="str">
            <v>GUAYAS</v>
          </cell>
          <cell r="S8480" t="str">
            <v>GUAYAQUIL</v>
          </cell>
          <cell r="T8480" t="str">
            <v>FLEXTRANS GYE</v>
          </cell>
          <cell r="U8480" t="str">
            <v>FLEXNETGYE_LOCAL</v>
          </cell>
          <cell r="V8480">
            <v>1</v>
          </cell>
          <cell r="W8480">
            <v>3.5</v>
          </cell>
          <cell r="X8480" t="str">
            <v>FLEXNET ECUADOR - CAREST</v>
          </cell>
          <cell r="Y8480" t="str">
            <v>FERNANDO GUTIERREZ HILL VIA A DAULE KM 8 1/2 ENTRADA A COOPERATIVA JUAN MONTALVO</v>
          </cell>
        </row>
        <row r="8481">
          <cell r="A8481" t="str">
            <v>21066</v>
          </cell>
          <cell r="B8481">
            <v>477571</v>
          </cell>
          <cell r="C8481" t="str">
            <v>21066</v>
          </cell>
          <cell r="D8481" t="str">
            <v>CARESTINO</v>
          </cell>
          <cell r="E8481" t="str">
            <v>DESPACHO</v>
          </cell>
          <cell r="F8481" t="str">
            <v>NORMAL</v>
          </cell>
          <cell r="G8481" t="str">
            <v>88675</v>
          </cell>
          <cell r="H8481">
            <v>44907</v>
          </cell>
          <cell r="I8481" t="str">
            <v>ENTREGADO</v>
          </cell>
          <cell r="J8481">
            <v>44908</v>
          </cell>
          <cell r="K8481" t="str">
            <v>EVELIN GAVIRIA RESTREPO</v>
          </cell>
          <cell r="L8481" t="str">
            <v>CIUDAD CELESTE ETAPA LA SERENA MZ1 VILLA9. ENTRE LA URBANIZACION SE ENCUENTRA UBICADA FRENTE A LA PIAZZA CIUDAD CELESTE</v>
          </cell>
          <cell r="N8481" t="str">
            <v>987698285</v>
          </cell>
          <cell r="O8481" t="str">
            <v>43728750</v>
          </cell>
          <cell r="P8481" t="str">
            <v xml:space="preserve"> VILLAMIL PLAYAS</v>
          </cell>
          <cell r="Q8481" t="str">
            <v>GUAYAQUIL</v>
          </cell>
          <cell r="R8481" t="str">
            <v>GUAYAS</v>
          </cell>
          <cell r="S8481" t="str">
            <v/>
          </cell>
          <cell r="T8481" t="str">
            <v>ITSACOURIER</v>
          </cell>
          <cell r="U8481" t="str">
            <v>FLEXNETGYE_LOCAL</v>
          </cell>
          <cell r="V8481">
            <v>1</v>
          </cell>
          <cell r="W8481">
            <v>20.6</v>
          </cell>
          <cell r="X8481" t="str">
            <v>FLEXNET ECUADOR - CAREST</v>
          </cell>
          <cell r="Y8481" t="str">
            <v>FERNANDO GUTIERREZ HILL VIA A DAULE KM 8 1/2 ENTRADA A COOPERATIVA JUAN MONTALVO</v>
          </cell>
        </row>
        <row r="8482">
          <cell r="A8482" t="str">
            <v>RET-STAND IDV</v>
          </cell>
          <cell r="B8482">
            <v>477563</v>
          </cell>
          <cell r="C8482" t="str">
            <v>RET-STAND IDV</v>
          </cell>
          <cell r="D8482" t="str">
            <v>SG</v>
          </cell>
          <cell r="E8482" t="str">
            <v>RETIRO_DESPACHO</v>
          </cell>
          <cell r="F8482" t="str">
            <v>NORMAL</v>
          </cell>
          <cell r="G8482" t="str">
            <v>FT74923</v>
          </cell>
          <cell r="H8482">
            <v>44907</v>
          </cell>
          <cell r="I8482" t="str">
            <v>ENTREGADO</v>
          </cell>
          <cell r="J8482">
            <v>44909</v>
          </cell>
          <cell r="K8482" t="str">
            <v>FLEXNET - GYE</v>
          </cell>
          <cell r="L8482" t="str">
            <v xml:space="preserve"> FERNANDO GUTIERREZ HILL KM 8 1/2 VIA DAULE</v>
          </cell>
          <cell r="P8482" t="str">
            <v>090606</v>
          </cell>
          <cell r="Q8482" t="str">
            <v>GUAYAQUIL</v>
          </cell>
          <cell r="R8482" t="str">
            <v>GUAYAS</v>
          </cell>
          <cell r="S8482" t="str">
            <v>GUAYAQUIL</v>
          </cell>
          <cell r="T8482" t="str">
            <v>TRANSCONDUCINT</v>
          </cell>
          <cell r="U8482" t="str">
            <v>FLEXNETUIO_GYE</v>
          </cell>
          <cell r="V8482">
            <v>55</v>
          </cell>
          <cell r="W8482">
            <v>100</v>
          </cell>
          <cell r="X8482" t="str">
            <v>ESTADIO INDEPENDIENTE DEL VALLE</v>
          </cell>
          <cell r="Y8482" t="str">
            <v>MANUEL QUIROGA - AMAGUAÑA</v>
          </cell>
        </row>
        <row r="8483">
          <cell r="A8483" t="str">
            <v>TELAD_2022</v>
          </cell>
          <cell r="B8483">
            <v>477562</v>
          </cell>
          <cell r="C8483" t="str">
            <v>TELAD_2022</v>
          </cell>
          <cell r="D8483" t="str">
            <v>TELEAD</v>
          </cell>
          <cell r="E8483" t="str">
            <v>DESPACHO</v>
          </cell>
          <cell r="G8483" t="str">
            <v>45381</v>
          </cell>
          <cell r="H8483">
            <v>44907</v>
          </cell>
          <cell r="I8483" t="str">
            <v>ENTREGADO</v>
          </cell>
          <cell r="J8483">
            <v>44908</v>
          </cell>
          <cell r="K8483" t="str">
            <v>FLEXNET</v>
          </cell>
          <cell r="L8483" t="str">
            <v>GARCIA MORENO Y 28 DE JUNIO</v>
          </cell>
          <cell r="P8483" t="str">
            <v>170208</v>
          </cell>
          <cell r="Q8483" t="str">
            <v>QUITO</v>
          </cell>
          <cell r="R8483" t="str">
            <v>PICHINCHA</v>
          </cell>
          <cell r="S8483" t="str">
            <v>CALDERON (CARAPUNGO)</v>
          </cell>
          <cell r="U8483" t="str">
            <v>FLEXNETUIO_LOCAL</v>
          </cell>
          <cell r="V8483">
            <v>348</v>
          </cell>
          <cell r="X8483" t="str">
            <v>INTEGRA</v>
          </cell>
          <cell r="Y8483" t="str">
            <v>PANAMERICANA NORTE Y AVE CARAPUNGO</v>
          </cell>
        </row>
        <row r="8484">
          <cell r="A8484" t="str">
            <v>GAR5296</v>
          </cell>
          <cell r="B8484">
            <v>477554</v>
          </cell>
          <cell r="C8484" t="str">
            <v>GAR5296</v>
          </cell>
          <cell r="D8484" t="str">
            <v>HYCITE</v>
          </cell>
          <cell r="E8484" t="str">
            <v>RETIRO</v>
          </cell>
          <cell r="F8484" t="str">
            <v>NORMAL</v>
          </cell>
          <cell r="G8484" t="str">
            <v>031001000226927</v>
          </cell>
          <cell r="H8484">
            <v>44907</v>
          </cell>
          <cell r="I8484" t="str">
            <v>ENTREGADO</v>
          </cell>
          <cell r="J8484">
            <v>44923</v>
          </cell>
          <cell r="K8484" t="str">
            <v>DIEGO XAVIER ROBAYO MALDONADO</v>
          </cell>
          <cell r="L8484" t="str">
            <v>LAURICE ANTON DE SALEN, CDLA. EL RECREO 2DA. ETAPA MZ. 211, VILLA 9, PARROQUIA: EL RECREO, REF ENTRANDO POR FARMACIA 911 LA CUAL QUE QUEDA A UNA CUADRA DEL TREBOL VERDE Y FRENTE A FARMACIAS ECONÓMICAS</v>
          </cell>
          <cell r="N8484" t="str">
            <v>993125575</v>
          </cell>
          <cell r="O8484" t="str">
            <v>993125575</v>
          </cell>
          <cell r="P8484" t="str">
            <v>GUAYAQUIL</v>
          </cell>
          <cell r="Q8484" t="str">
            <v>GUAYAQUIL</v>
          </cell>
          <cell r="R8484" t="str">
            <v>GUAYAS</v>
          </cell>
          <cell r="T8484" t="str">
            <v>TRAMACO</v>
          </cell>
          <cell r="U8484" t="str">
            <v>FLEXNETUIO_PROVINCIA</v>
          </cell>
          <cell r="X8484" t="str">
            <v>HYCITE QUITO</v>
          </cell>
          <cell r="Y8484" t="str">
            <v>FLEX NET CALLE 28 DE JUNIO S/N Y GARCIA MORENO ENTRADA LLANO GRANDE</v>
          </cell>
        </row>
        <row r="8485">
          <cell r="A8485" t="str">
            <v>GAR5286</v>
          </cell>
          <cell r="B8485">
            <v>477536</v>
          </cell>
          <cell r="C8485" t="str">
            <v>GAR5286</v>
          </cell>
          <cell r="D8485" t="str">
            <v>HYCITE</v>
          </cell>
          <cell r="E8485" t="str">
            <v>RETIRO</v>
          </cell>
          <cell r="F8485" t="str">
            <v>NORMAL</v>
          </cell>
          <cell r="G8485" t="str">
            <v>TF88513</v>
          </cell>
          <cell r="H8485">
            <v>44907</v>
          </cell>
          <cell r="I8485" t="str">
            <v>ENTREGADO</v>
          </cell>
          <cell r="J8485">
            <v>44908</v>
          </cell>
          <cell r="K8485" t="str">
            <v>SAMUEL ELIAS ROBALINO GALLO</v>
          </cell>
          <cell r="L8485" t="str">
            <v>ARGENTINA 6114 Y 38 AVA DN IGLESIA NAZARENO GUAYAQUIL-FEBRES CORDERO 090104, FEBRES CORDERO  GUAYAS ECUADOR</v>
          </cell>
          <cell r="N8485" t="str">
            <v>990349653</v>
          </cell>
          <cell r="O8485" t="str">
            <v>990349653</v>
          </cell>
          <cell r="P8485" t="str">
            <v>090109</v>
          </cell>
          <cell r="Q8485" t="str">
            <v>GUAYAQUIL</v>
          </cell>
          <cell r="R8485" t="str">
            <v>GUAYAS</v>
          </cell>
          <cell r="S8485" t="str">
            <v>GUAYAQUIL</v>
          </cell>
          <cell r="T8485" t="str">
            <v>FLEXTRANS GYE</v>
          </cell>
          <cell r="U8485" t="str">
            <v>FLEXNETUIO_GYE</v>
          </cell>
          <cell r="V8485">
            <v>0</v>
          </cell>
          <cell r="W8485">
            <v>0</v>
          </cell>
          <cell r="X8485" t="str">
            <v>HYCITE QUITO</v>
          </cell>
          <cell r="Y8485" t="str">
            <v>FLEX NET CALLE 28 DE JUNIO S/N Y GARCIA MORENO ENTRADA LLANO GRANDE</v>
          </cell>
        </row>
        <row r="8486">
          <cell r="A8486" t="str">
            <v>GAR5287</v>
          </cell>
          <cell r="B8486">
            <v>477537</v>
          </cell>
          <cell r="C8486" t="str">
            <v>GAR5287</v>
          </cell>
          <cell r="D8486" t="str">
            <v>HYCITE</v>
          </cell>
          <cell r="E8486" t="str">
            <v>RETIRO</v>
          </cell>
          <cell r="F8486" t="str">
            <v>NORMAL</v>
          </cell>
          <cell r="G8486" t="str">
            <v>031001000226916</v>
          </cell>
          <cell r="H8486">
            <v>44907</v>
          </cell>
          <cell r="I8486" t="str">
            <v>INCIDENCIA</v>
          </cell>
          <cell r="J8486">
            <v>44918</v>
          </cell>
          <cell r="K8486" t="str">
            <v>MIRIAN ELZABETH TRIVINO DEFAZ</v>
          </cell>
          <cell r="L8486" t="str">
            <v>AV ALEJANDRO LAVACA Y ANTONIO CABRERA FRENTE A LUBRIMAX EL COCA//HOGAR 220201, PUERTO FRANCISCO DE ORELL  ORELLANA</v>
          </cell>
          <cell r="N8486" t="str">
            <v>984624976</v>
          </cell>
          <cell r="O8486" t="str">
            <v>984624976</v>
          </cell>
          <cell r="P8486" t="str">
            <v>220201</v>
          </cell>
          <cell r="Q8486" t="str">
            <v>EL COCA</v>
          </cell>
          <cell r="R8486" t="str">
            <v>ORELLANA</v>
          </cell>
          <cell r="S8486" t="str">
            <v>PUERTO FRANCISCO DE ORELLANA (EL COCA)</v>
          </cell>
          <cell r="T8486" t="str">
            <v>TRAMACO</v>
          </cell>
          <cell r="U8486" t="str">
            <v>FLEXNETUIO_PROVINCIA</v>
          </cell>
          <cell r="V8486">
            <v>0</v>
          </cell>
          <cell r="W8486">
            <v>0</v>
          </cell>
          <cell r="X8486" t="str">
            <v>HYCITE QUITO</v>
          </cell>
          <cell r="Y8486" t="str">
            <v>FLEX NET CALLE 28 DE JUNIO S/N Y GARCIA MORENO ENTRADA LLANO GRANDE</v>
          </cell>
        </row>
        <row r="8487">
          <cell r="A8487" t="str">
            <v>GAR5288</v>
          </cell>
          <cell r="B8487">
            <v>477538</v>
          </cell>
          <cell r="C8487" t="str">
            <v>GAR5288</v>
          </cell>
          <cell r="D8487" t="str">
            <v>HYCITE</v>
          </cell>
          <cell r="E8487" t="str">
            <v>RETIRO</v>
          </cell>
          <cell r="F8487" t="str">
            <v>NORMAL</v>
          </cell>
          <cell r="G8487" t="str">
            <v>031001000226917</v>
          </cell>
          <cell r="H8487">
            <v>44907</v>
          </cell>
          <cell r="I8487" t="str">
            <v>ENTREGADO</v>
          </cell>
          <cell r="J8487">
            <v>44914</v>
          </cell>
          <cell r="K8487" t="str">
            <v>JOSE VIRGILIO ALCIVAR SALDARRIAGA</v>
          </cell>
          <cell r="L8487" t="str">
            <v>MANZANA A4 LOTE 5 (VIA SAN MATEO) URBANIZACION MANTA BEACH MANTA // VIA SAN MATEO MANTA, MA 130221</v>
          </cell>
          <cell r="N8487" t="str">
            <v>98-234-7293</v>
          </cell>
          <cell r="O8487" t="str">
            <v>98-234-7293</v>
          </cell>
          <cell r="P8487" t="str">
            <v>130101</v>
          </cell>
          <cell r="Q8487" t="str">
            <v>PORTOVIEJO</v>
          </cell>
          <cell r="R8487" t="str">
            <v>MANABI</v>
          </cell>
          <cell r="S8487" t="str">
            <v>PORTOVIEJO</v>
          </cell>
          <cell r="T8487" t="str">
            <v>TRAMACO</v>
          </cell>
          <cell r="U8487" t="str">
            <v>FLEXNETUIO_PROVINCIA</v>
          </cell>
          <cell r="V8487">
            <v>0</v>
          </cell>
          <cell r="W8487">
            <v>0</v>
          </cell>
          <cell r="X8487" t="str">
            <v>HYCITE QUITO</v>
          </cell>
          <cell r="Y8487" t="str">
            <v>FLEX NET CALLE 28 DE JUNIO S/N Y GARCIA MORENO ENTRADA LLANO GRANDE</v>
          </cell>
        </row>
        <row r="8488">
          <cell r="A8488" t="str">
            <v>GAR5289</v>
          </cell>
          <cell r="B8488">
            <v>477539</v>
          </cell>
          <cell r="C8488" t="str">
            <v>GAR5289</v>
          </cell>
          <cell r="D8488" t="str">
            <v>HYCITE</v>
          </cell>
          <cell r="E8488" t="str">
            <v>RETIRO</v>
          </cell>
          <cell r="F8488" t="str">
            <v>NORMAL</v>
          </cell>
          <cell r="G8488" t="str">
            <v>TF88514</v>
          </cell>
          <cell r="H8488">
            <v>44907</v>
          </cell>
          <cell r="I8488" t="str">
            <v>ENTREGADO</v>
          </cell>
          <cell r="J8488">
            <v>44908</v>
          </cell>
          <cell r="K8488" t="str">
            <v>CARLOS RODOLFO MONTECE</v>
          </cell>
          <cell r="L8488" t="str">
            <v>DALIAS 16 Y JOSE RODRIGUEZ, GUAYAQUIL, GUAYAS, TARQUI COD POSTAL 090501</v>
          </cell>
          <cell r="N8488" t="str">
            <v>988813138</v>
          </cell>
          <cell r="O8488" t="str">
            <v>988813138</v>
          </cell>
          <cell r="P8488" t="str">
            <v>090109</v>
          </cell>
          <cell r="Q8488" t="str">
            <v>GUAYAQUIL</v>
          </cell>
          <cell r="R8488" t="str">
            <v>GUAYAS</v>
          </cell>
          <cell r="S8488" t="str">
            <v>GUAYAQUIL</v>
          </cell>
          <cell r="T8488" t="str">
            <v>FLEXTRANS GYE</v>
          </cell>
          <cell r="U8488" t="str">
            <v>FLEXNETUIO_GYE</v>
          </cell>
          <cell r="V8488">
            <v>0</v>
          </cell>
          <cell r="W8488">
            <v>0</v>
          </cell>
          <cell r="X8488" t="str">
            <v>HYCITE QUITO</v>
          </cell>
          <cell r="Y8488" t="str">
            <v>FLEX NET CALLE 28 DE JUNIO S/N Y GARCIA MORENO ENTRADA LLANO GRANDE</v>
          </cell>
        </row>
        <row r="8489">
          <cell r="A8489" t="str">
            <v>GAR5290</v>
          </cell>
          <cell r="B8489">
            <v>477540</v>
          </cell>
          <cell r="C8489" t="str">
            <v>GAR5290</v>
          </cell>
          <cell r="D8489" t="str">
            <v>HYCITE</v>
          </cell>
          <cell r="E8489" t="str">
            <v>RETIRO</v>
          </cell>
          <cell r="F8489" t="str">
            <v>NORMAL</v>
          </cell>
          <cell r="G8489" t="str">
            <v>TFQ88518</v>
          </cell>
          <cell r="H8489">
            <v>44907</v>
          </cell>
          <cell r="I8489" t="str">
            <v>ENTREGADO</v>
          </cell>
          <cell r="J8489">
            <v>44909</v>
          </cell>
          <cell r="K8489" t="str">
            <v>DAVID ERAZO &amp; SOFIA ALMEIDA</v>
          </cell>
          <cell r="L8489" t="str">
            <v>RIO COFANES E 1 53 Y BARTOLOME SEGOVIA  / QUITO / PICHINCHA, JIPIJAPA COD, POSTAL #170804</v>
          </cell>
          <cell r="M8489" t="str">
            <v/>
          </cell>
          <cell r="N8489" t="str">
            <v>983306216</v>
          </cell>
          <cell r="O8489" t="str">
            <v>983306216</v>
          </cell>
          <cell r="P8489" t="str">
            <v>170301</v>
          </cell>
          <cell r="Q8489" t="str">
            <v>QUITO</v>
          </cell>
          <cell r="R8489" t="str">
            <v>PICHINCHA</v>
          </cell>
          <cell r="S8489" t="str">
            <v>QUITO</v>
          </cell>
          <cell r="T8489" t="str">
            <v>FLEXTRANS UIO</v>
          </cell>
          <cell r="U8489" t="str">
            <v>FLEXNETUIO_LOCAL</v>
          </cell>
          <cell r="V8489">
            <v>0</v>
          </cell>
          <cell r="W8489">
            <v>0</v>
          </cell>
          <cell r="X8489" t="str">
            <v>HYCITE QUITO</v>
          </cell>
          <cell r="Y8489" t="str">
            <v>FLEX NET CALLE 28 DE JUNIO S/N Y GARCIA MORENO ENTRADA LLANO GRANDE</v>
          </cell>
        </row>
        <row r="8490">
          <cell r="A8490" t="str">
            <v>GAR5291</v>
          </cell>
          <cell r="B8490">
            <v>477541</v>
          </cell>
          <cell r="C8490" t="str">
            <v>GAR5291</v>
          </cell>
          <cell r="D8490" t="str">
            <v>HYCITE</v>
          </cell>
          <cell r="E8490" t="str">
            <v>RETIRO</v>
          </cell>
          <cell r="F8490" t="str">
            <v>NORMAL</v>
          </cell>
          <cell r="G8490" t="str">
            <v>031001000226918</v>
          </cell>
          <cell r="H8490">
            <v>44907</v>
          </cell>
          <cell r="I8490" t="str">
            <v>ENTREGADO</v>
          </cell>
          <cell r="J8490">
            <v>44914</v>
          </cell>
          <cell r="K8490" t="str">
            <v>SABRINA JACQUELINE DIAZ GORDON</v>
          </cell>
          <cell r="L8490" t="str">
            <v>S/N LT 6 MUSEO SOLAR / DIAGONAL CENTRO INFANTIL PIN PON DE COLON, QUITO   SANTO DOMINGO ALTO, SAN ANTONIO (LA PAMPA), PICHINCHA, COD. POSTAL #170311</v>
          </cell>
          <cell r="N8490" t="str">
            <v>987650928</v>
          </cell>
          <cell r="O8490" t="str">
            <v>987650928</v>
          </cell>
          <cell r="P8490" t="str">
            <v>130101</v>
          </cell>
          <cell r="Q8490" t="str">
            <v>PORTOVIEJO</v>
          </cell>
          <cell r="R8490" t="str">
            <v>MANABI</v>
          </cell>
          <cell r="S8490" t="str">
            <v>PORTOVIEJO</v>
          </cell>
          <cell r="T8490" t="str">
            <v>TRAMACO</v>
          </cell>
          <cell r="U8490" t="str">
            <v>FLEXNETUIO_PROVINCIA</v>
          </cell>
          <cell r="V8490">
            <v>0</v>
          </cell>
          <cell r="W8490">
            <v>0</v>
          </cell>
          <cell r="X8490" t="str">
            <v>HYCITE QUITO</v>
          </cell>
          <cell r="Y8490" t="str">
            <v>FLEX NET CALLE 28 DE JUNIO S/N Y GARCIA MORENO ENTRADA LLANO GRANDE</v>
          </cell>
        </row>
        <row r="8491">
          <cell r="A8491" t="str">
            <v>GAR5292</v>
          </cell>
          <cell r="B8491">
            <v>477542</v>
          </cell>
          <cell r="C8491" t="str">
            <v>GAR5292</v>
          </cell>
          <cell r="D8491" t="str">
            <v>HYCITE</v>
          </cell>
          <cell r="E8491" t="str">
            <v>RETIRO</v>
          </cell>
          <cell r="F8491" t="str">
            <v>NORMAL</v>
          </cell>
          <cell r="G8491" t="str">
            <v>TF88515</v>
          </cell>
          <cell r="H8491">
            <v>44907</v>
          </cell>
          <cell r="I8491" t="str">
            <v>ENTREGADO</v>
          </cell>
          <cell r="J8491">
            <v>44908</v>
          </cell>
          <cell r="K8491" t="str">
            <v>FELICITA BUENO IRRAZABAL</v>
          </cell>
          <cell r="L8491" t="str">
            <v>CALLE 34 Y FRANCISCO DE MARCO CASA #5700 ATRAS COLEGIO ISABEL RAMIREZ GUAYAQUIL / FEBRES CORDERO 090104, FEBRES CORDERO  GUAYAS ECUADOR</v>
          </cell>
          <cell r="N8491" t="str">
            <v>983336535</v>
          </cell>
          <cell r="O8491" t="str">
            <v>983336535</v>
          </cell>
          <cell r="P8491" t="str">
            <v>090109</v>
          </cell>
          <cell r="Q8491" t="str">
            <v>GUAYAQUIL</v>
          </cell>
          <cell r="R8491" t="str">
            <v>GUAYAS</v>
          </cell>
          <cell r="S8491" t="str">
            <v>GUAYAQUIL</v>
          </cell>
          <cell r="T8491" t="str">
            <v>FLEXTRANS GYE</v>
          </cell>
          <cell r="U8491" t="str">
            <v>FLEXNETUIO_GYE</v>
          </cell>
          <cell r="V8491">
            <v>0</v>
          </cell>
          <cell r="W8491">
            <v>0</v>
          </cell>
          <cell r="X8491" t="str">
            <v>HYCITE QUITO</v>
          </cell>
          <cell r="Y8491" t="str">
            <v>FLEX NET CALLE 28 DE JUNIO S/N Y GARCIA MORENO ENTRADA LLANO GRANDE</v>
          </cell>
        </row>
        <row r="8492">
          <cell r="A8492" t="str">
            <v>GAR5293</v>
          </cell>
          <cell r="B8492">
            <v>477543</v>
          </cell>
          <cell r="C8492" t="str">
            <v>GAR5293</v>
          </cell>
          <cell r="D8492" t="str">
            <v>HYCITE</v>
          </cell>
          <cell r="E8492" t="str">
            <v>RETIRO</v>
          </cell>
          <cell r="F8492" t="str">
            <v>NORMAL</v>
          </cell>
          <cell r="G8492" t="str">
            <v>031001000226919</v>
          </cell>
          <cell r="H8492">
            <v>44907</v>
          </cell>
          <cell r="I8492" t="str">
            <v>ENTREGADO</v>
          </cell>
          <cell r="J8492">
            <v>44914</v>
          </cell>
          <cell r="K8492" t="str">
            <v>JEFFERSON ANDRES MALDONADO QUILUMBA</v>
          </cell>
          <cell r="L8492" t="str">
            <v>LATACUNGA E ISLA FERNANDINA, CASA O APARTAMENTO: 853, PROVINCIA: IMBABURA, PARROQUIA: GUAYAQUIL DE ALPACHACA,</v>
          </cell>
          <cell r="N8492" t="str">
            <v>961736186</v>
          </cell>
          <cell r="O8492" t="str">
            <v>961736186</v>
          </cell>
          <cell r="P8492" t="str">
            <v>100101</v>
          </cell>
          <cell r="Q8492" t="str">
            <v>IBARRA</v>
          </cell>
          <cell r="R8492" t="str">
            <v>IMBABURA</v>
          </cell>
          <cell r="S8492" t="str">
            <v>SAN MIGUEL DE IBARRA</v>
          </cell>
          <cell r="T8492" t="str">
            <v>TRAMACO</v>
          </cell>
          <cell r="U8492" t="str">
            <v>FLEXNETUIO_PROVINCIA</v>
          </cell>
          <cell r="V8492">
            <v>0</v>
          </cell>
          <cell r="W8492">
            <v>0</v>
          </cell>
          <cell r="X8492" t="str">
            <v>HYCITE QUITO</v>
          </cell>
          <cell r="Y8492" t="str">
            <v>FLEX NET CALLE 28 DE JUNIO S/N Y GARCIA MORENO ENTRADA LLANO GRANDE</v>
          </cell>
        </row>
        <row r="8493">
          <cell r="A8493" t="str">
            <v>GAR5294</v>
          </cell>
          <cell r="B8493">
            <v>477544</v>
          </cell>
          <cell r="C8493" t="str">
            <v>GAR5294</v>
          </cell>
          <cell r="D8493" t="str">
            <v>HYCITE</v>
          </cell>
          <cell r="E8493" t="str">
            <v>RETIRO</v>
          </cell>
          <cell r="F8493" t="str">
            <v>NORMAL</v>
          </cell>
          <cell r="G8493" t="str">
            <v>TFQ88519</v>
          </cell>
          <cell r="H8493">
            <v>44907</v>
          </cell>
          <cell r="I8493" t="str">
            <v>INCIDENCIA</v>
          </cell>
          <cell r="J8493">
            <v>44908</v>
          </cell>
          <cell r="K8493" t="str">
            <v>MANUEL EUGENIO AUZ SANCHEZ</v>
          </cell>
          <cell r="L8493" t="str">
            <v>ISLA FERNANDINA N43-204 Y RIO COCA DG PISCINA CONCENTRACION DEPORTIVA PIC HQUITO // PLAZA DE TOROS 170501, JIPIJAPA  PICHINCHA Ecuador</v>
          </cell>
          <cell r="M8493" t="str">
            <v/>
          </cell>
          <cell r="N8493" t="str">
            <v>987543414</v>
          </cell>
          <cell r="O8493" t="str">
            <v>987543414</v>
          </cell>
          <cell r="P8493" t="str">
            <v>170301</v>
          </cell>
          <cell r="Q8493" t="str">
            <v>QUITO</v>
          </cell>
          <cell r="R8493" t="str">
            <v>PICHINCHA</v>
          </cell>
          <cell r="S8493" t="str">
            <v>QUITO</v>
          </cell>
          <cell r="T8493" t="str">
            <v>FLEXTRANS UIO</v>
          </cell>
          <cell r="U8493" t="str">
            <v>FLEXNETUIO_LOCAL</v>
          </cell>
          <cell r="V8493">
            <v>0</v>
          </cell>
          <cell r="W8493">
            <v>0</v>
          </cell>
          <cell r="X8493" t="str">
            <v>HYCITE QUITO</v>
          </cell>
          <cell r="Y8493" t="str">
            <v>FLEX NET CALLE 28 DE JUNIO S/N Y GARCIA MORENO ENTRADA LLANO GRANDE</v>
          </cell>
        </row>
        <row r="8494">
          <cell r="A8494" t="str">
            <v>GAR5295</v>
          </cell>
          <cell r="B8494">
            <v>477545</v>
          </cell>
          <cell r="C8494" t="str">
            <v>GAR5295</v>
          </cell>
          <cell r="D8494" t="str">
            <v>HYCITE</v>
          </cell>
          <cell r="E8494" t="str">
            <v>RETIRO</v>
          </cell>
          <cell r="F8494" t="str">
            <v>NORMAL</v>
          </cell>
          <cell r="G8494" t="str">
            <v>TFQ88520</v>
          </cell>
          <cell r="H8494">
            <v>44907</v>
          </cell>
          <cell r="I8494" t="str">
            <v>ENTREGADO</v>
          </cell>
          <cell r="J8494">
            <v>44908</v>
          </cell>
          <cell r="K8494" t="str">
            <v>SARA MAGDALENA ZAMBRANO BUSTE</v>
          </cell>
          <cell r="L8494" t="str">
            <v>N.59 JUAN MOLINEROS E14-127 JUAN MOLINEROS E14-127 Y E14C QUITO / COMITE DEL PUEBLO 170306, COMITE DEL PUEBLO  PICHINCHA</v>
          </cell>
          <cell r="M8494" t="str">
            <v/>
          </cell>
          <cell r="N8494" t="str">
            <v xml:space="preserve">99-231-4445  </v>
          </cell>
          <cell r="O8494" t="str">
            <v xml:space="preserve">99-231-4445  </v>
          </cell>
          <cell r="P8494" t="str">
            <v>170301</v>
          </cell>
          <cell r="Q8494" t="str">
            <v>QUITO</v>
          </cell>
          <cell r="R8494" t="str">
            <v>PICHINCHA</v>
          </cell>
          <cell r="S8494" t="str">
            <v>QUITO</v>
          </cell>
          <cell r="T8494" t="str">
            <v>FLEXTRANS UIO</v>
          </cell>
          <cell r="U8494" t="str">
            <v>FLEXNETUIO_LOCAL</v>
          </cell>
          <cell r="V8494">
            <v>0</v>
          </cell>
          <cell r="W8494">
            <v>0</v>
          </cell>
          <cell r="X8494" t="str">
            <v>HYCITE QUITO</v>
          </cell>
          <cell r="Y8494" t="str">
            <v>FLEX NET CALLE 28 DE JUNIO S/N Y GARCIA MORENO ENTRADA LLANO GRANDE</v>
          </cell>
        </row>
        <row r="8495">
          <cell r="A8495" t="str">
            <v>GAR5297</v>
          </cell>
          <cell r="B8495">
            <v>477546</v>
          </cell>
          <cell r="C8495" t="str">
            <v>GAR5297</v>
          </cell>
          <cell r="D8495" t="str">
            <v>HYCITE</v>
          </cell>
          <cell r="E8495" t="str">
            <v>RETIRO</v>
          </cell>
          <cell r="F8495" t="str">
            <v>NORMAL</v>
          </cell>
          <cell r="G8495" t="str">
            <v>031001000226920</v>
          </cell>
          <cell r="H8495">
            <v>44907</v>
          </cell>
          <cell r="I8495" t="str">
            <v>ENTREGADO</v>
          </cell>
          <cell r="J8495">
            <v>44914</v>
          </cell>
          <cell r="K8495" t="str">
            <v>MARTHA ALICIA SANDOVAL CHASI</v>
          </cell>
          <cell r="L8495" t="str">
            <v>CALLE: TUPAC YUPANQUI Y PACCHA NUMERO DE CASA O DEPARTAMENTO:703 PROVINCIA: TUNGURAHUA CANTON:AMBATO PARROQUIA:HUACHI LORETO  CODIGO POSTAL: 180202  REFERENCIAS DEL DOMICILIO CALLES CON LAS QUE CRUZA,</v>
          </cell>
          <cell r="N8495" t="str">
            <v>0984617623 032841754</v>
          </cell>
          <cell r="O8495" t="str">
            <v>0984617623 032841754</v>
          </cell>
          <cell r="P8495" t="str">
            <v>180101</v>
          </cell>
          <cell r="Q8495" t="str">
            <v>AMBATO</v>
          </cell>
          <cell r="R8495" t="str">
            <v>TUNGURAHUA</v>
          </cell>
          <cell r="S8495" t="str">
            <v>AMBATO</v>
          </cell>
          <cell r="T8495" t="str">
            <v>TRAMACO</v>
          </cell>
          <cell r="U8495" t="str">
            <v>FLEXNETUIO_PROVINCIA</v>
          </cell>
          <cell r="V8495">
            <v>0</v>
          </cell>
          <cell r="W8495">
            <v>0</v>
          </cell>
          <cell r="X8495" t="str">
            <v>HYCITE QUITO</v>
          </cell>
          <cell r="Y8495" t="str">
            <v>FLEX NET CALLE 28 DE JUNIO S/N Y GARCIA MORENO ENTRADA LLANO GRANDE</v>
          </cell>
        </row>
        <row r="8496">
          <cell r="A8496" t="str">
            <v>GAR5298</v>
          </cell>
          <cell r="B8496">
            <v>477547</v>
          </cell>
          <cell r="C8496" t="str">
            <v>GAR5298</v>
          </cell>
          <cell r="D8496" t="str">
            <v>HYCITE</v>
          </cell>
          <cell r="E8496" t="str">
            <v>RETIRO</v>
          </cell>
          <cell r="F8496" t="str">
            <v>NORMAL</v>
          </cell>
          <cell r="G8496" t="str">
            <v>031001000226921</v>
          </cell>
          <cell r="H8496">
            <v>44907</v>
          </cell>
          <cell r="I8496" t="str">
            <v>ENTREGADO</v>
          </cell>
          <cell r="J8496">
            <v>44918</v>
          </cell>
          <cell r="K8496" t="str">
            <v>MARTHA ALICIA SANDOVAL CHASI</v>
          </cell>
          <cell r="L8496" t="str">
            <v>CALLE: TUPAC YUPANQUI Y PACCHA NUMERO DE CASA O DEPARTAMENTO:703 PROVINCIA: TUNGURAHUA CANTON:AMBATO PARROQUIA:HUACHI LORETO  CODIGO POSTAL: 180202  REFERENCIAS DEL DOMICILIO CALLES CON LAS QUE CRUZA,</v>
          </cell>
          <cell r="N8496" t="str">
            <v>0984617623 032841754</v>
          </cell>
          <cell r="O8496" t="str">
            <v>0984617623 032841754</v>
          </cell>
          <cell r="P8496" t="str">
            <v>180101</v>
          </cell>
          <cell r="Q8496" t="str">
            <v>AMBATO</v>
          </cell>
          <cell r="R8496" t="str">
            <v>TUNGURAHUA</v>
          </cell>
          <cell r="S8496" t="str">
            <v>AMBATO</v>
          </cell>
          <cell r="T8496" t="str">
            <v>TRAMACO</v>
          </cell>
          <cell r="U8496" t="str">
            <v>FLEXNETUIO_PROVINCIA</v>
          </cell>
          <cell r="V8496">
            <v>0</v>
          </cell>
          <cell r="W8496">
            <v>0</v>
          </cell>
          <cell r="X8496" t="str">
            <v>HYCITE QUITO</v>
          </cell>
          <cell r="Y8496" t="str">
            <v>FLEX NET CALLE 28 DE JUNIO S/N Y GARCIA MORENO ENTRADA LLANO GRANDE</v>
          </cell>
        </row>
        <row r="8497">
          <cell r="A8497" t="str">
            <v>GAR5299</v>
          </cell>
          <cell r="B8497">
            <v>477548</v>
          </cell>
          <cell r="C8497" t="str">
            <v>GAR5299</v>
          </cell>
          <cell r="D8497" t="str">
            <v>HYCITE</v>
          </cell>
          <cell r="E8497" t="str">
            <v>RETIRO</v>
          </cell>
          <cell r="F8497" t="str">
            <v>NORMAL</v>
          </cell>
          <cell r="G8497" t="str">
            <v>031001000226922</v>
          </cell>
          <cell r="H8497">
            <v>44907</v>
          </cell>
          <cell r="I8497" t="str">
            <v>ENTREGADO</v>
          </cell>
          <cell r="J8497">
            <v>44914</v>
          </cell>
          <cell r="K8497" t="str">
            <v xml:space="preserve">MAGDALENA MORENO </v>
          </cell>
          <cell r="L8497" t="str">
            <v>PROVINCIA: NAPO CANTON: TENA PARROQUIA TENA CODIGO POSTAL: 150101 LOCALIDAD: BARRIO CENTRAL CALLE Y NUMERO DE REFERENCIA: CALLE COLONSO ENTRE AV JUMANDI Y JORGE PALOMO, CASA DE DOS PISOS COLOR AMARILL</v>
          </cell>
          <cell r="N8497" t="str">
            <v>0961694126,</v>
          </cell>
          <cell r="O8497" t="str">
            <v>0961694126,</v>
          </cell>
          <cell r="P8497" t="str">
            <v>150101</v>
          </cell>
          <cell r="Q8497" t="str">
            <v>TENA</v>
          </cell>
          <cell r="R8497" t="str">
            <v>NAPO</v>
          </cell>
          <cell r="S8497" t="str">
            <v>TENA</v>
          </cell>
          <cell r="T8497" t="str">
            <v>TRAMACO</v>
          </cell>
          <cell r="U8497" t="str">
            <v>FLEXNETUIO_PROVINCIA</v>
          </cell>
          <cell r="V8497">
            <v>0</v>
          </cell>
          <cell r="W8497">
            <v>0</v>
          </cell>
          <cell r="X8497" t="str">
            <v>HYCITE QUITO</v>
          </cell>
          <cell r="Y8497" t="str">
            <v>FLEX NET CALLE 28 DE JUNIO S/N Y GARCIA MORENO ENTRADA LLANO GRANDE</v>
          </cell>
        </row>
        <row r="8498">
          <cell r="A8498" t="str">
            <v>GAR5300</v>
          </cell>
          <cell r="B8498">
            <v>477549</v>
          </cell>
          <cell r="C8498" t="str">
            <v>GAR5300</v>
          </cell>
          <cell r="D8498" t="str">
            <v>HYCITE</v>
          </cell>
          <cell r="E8498" t="str">
            <v>RETIRO</v>
          </cell>
          <cell r="F8498" t="str">
            <v>NORMAL</v>
          </cell>
          <cell r="G8498" t="str">
            <v>031001000226923</v>
          </cell>
          <cell r="H8498">
            <v>44907</v>
          </cell>
          <cell r="I8498" t="str">
            <v>ENTREGADO</v>
          </cell>
          <cell r="J8498">
            <v>44914</v>
          </cell>
          <cell r="K8498" t="str">
            <v>MARIA GABRIELA VELEZ SUAREZ</v>
          </cell>
          <cell r="L8498" t="str">
            <v>HEROES DE PAQUISHA Y 4TA SUR SIN NUMERO CALAR LA TRONCAL LA TRONCAL</v>
          </cell>
          <cell r="N8498" t="str">
            <v>987683305</v>
          </cell>
          <cell r="O8498" t="str">
            <v>987683305</v>
          </cell>
          <cell r="P8498" t="str">
            <v>030101</v>
          </cell>
          <cell r="Q8498" t="str">
            <v>AZOGUES</v>
          </cell>
          <cell r="R8498" t="str">
            <v>CAÑAR</v>
          </cell>
          <cell r="S8498" t="str">
            <v>AZOGUES</v>
          </cell>
          <cell r="T8498" t="str">
            <v>TRAMACO</v>
          </cell>
          <cell r="U8498" t="str">
            <v>FLEXNETUIO_PROVINCIA</v>
          </cell>
          <cell r="V8498">
            <v>0</v>
          </cell>
          <cell r="W8498">
            <v>0</v>
          </cell>
          <cell r="X8498" t="str">
            <v>HYCITE QUITO</v>
          </cell>
          <cell r="Y8498" t="str">
            <v>FLEX NET CALLE 28 DE JUNIO S/N Y GARCIA MORENO ENTRADA LLANO GRANDE</v>
          </cell>
        </row>
        <row r="8499">
          <cell r="A8499" t="str">
            <v>GAR5301</v>
          </cell>
          <cell r="B8499">
            <v>477550</v>
          </cell>
          <cell r="C8499" t="str">
            <v>GAR5301</v>
          </cell>
          <cell r="D8499" t="str">
            <v>HYCITE</v>
          </cell>
          <cell r="E8499" t="str">
            <v>RETIRO</v>
          </cell>
          <cell r="F8499" t="str">
            <v>NORMAL</v>
          </cell>
          <cell r="G8499" t="str">
            <v>031001000226924</v>
          </cell>
          <cell r="H8499">
            <v>44907</v>
          </cell>
          <cell r="I8499" t="str">
            <v>ENTREGADO</v>
          </cell>
          <cell r="J8499">
            <v>44914</v>
          </cell>
          <cell r="K8499" t="str">
            <v>FLORIPES DEL ROCIO SAMANIEGO ERAZO</v>
          </cell>
          <cell r="L8499" t="str">
            <v>RIO MARANON, RIO QUININDE MZ F CASA 3, PARROQUIA: VELASCO,  CODIGO POSTAL: 060107,</v>
          </cell>
          <cell r="N8499" t="str">
            <v>985529418</v>
          </cell>
          <cell r="O8499" t="str">
            <v>985529418</v>
          </cell>
          <cell r="P8499" t="str">
            <v>060101</v>
          </cell>
          <cell r="Q8499" t="str">
            <v>RIOBAMBA</v>
          </cell>
          <cell r="R8499" t="str">
            <v>CHIMBORAZO</v>
          </cell>
          <cell r="S8499" t="str">
            <v>RIOBAMBA</v>
          </cell>
          <cell r="T8499" t="str">
            <v>TRAMACO</v>
          </cell>
          <cell r="U8499" t="str">
            <v>FLEXNETUIO_PROVINCIA</v>
          </cell>
          <cell r="V8499">
            <v>0</v>
          </cell>
          <cell r="W8499">
            <v>0</v>
          </cell>
          <cell r="X8499" t="str">
            <v>HYCITE QUITO</v>
          </cell>
          <cell r="Y8499" t="str">
            <v>FLEX NET CALLE 28 DE JUNIO S/N Y GARCIA MORENO ENTRADA LLANO GRANDE</v>
          </cell>
        </row>
        <row r="8500">
          <cell r="A8500" t="str">
            <v>GAR5302</v>
          </cell>
          <cell r="B8500">
            <v>477551</v>
          </cell>
          <cell r="C8500" t="str">
            <v>GAR5302</v>
          </cell>
          <cell r="D8500" t="str">
            <v>HYCITE</v>
          </cell>
          <cell r="E8500" t="str">
            <v>RETIRO</v>
          </cell>
          <cell r="F8500" t="str">
            <v>NORMAL</v>
          </cell>
          <cell r="G8500" t="str">
            <v>TF88517</v>
          </cell>
          <cell r="H8500">
            <v>44907</v>
          </cell>
          <cell r="I8500" t="str">
            <v>INCIDENCIA</v>
          </cell>
          <cell r="J8500">
            <v>44908</v>
          </cell>
          <cell r="K8500" t="str">
            <v>JORGE WASHINGTON GRANISO ULLAURI</v>
          </cell>
          <cell r="L8500" t="str">
            <v>PEDRO MENENDEZ GILBER SALINAS DEPS AV PEDRO GILBERT BASE AEREA GUAYAQUIL 090505, TARQUI  GUAYAS ECUADOR</v>
          </cell>
          <cell r="N8500" t="str">
            <v>958622810</v>
          </cell>
          <cell r="O8500" t="str">
            <v>958622810</v>
          </cell>
          <cell r="P8500" t="str">
            <v>090109</v>
          </cell>
          <cell r="Q8500" t="str">
            <v>GUAYAQUIL</v>
          </cell>
          <cell r="R8500" t="str">
            <v>GUAYAS</v>
          </cell>
          <cell r="S8500" t="str">
            <v>GUAYAQUIL</v>
          </cell>
          <cell r="T8500" t="str">
            <v>FLEXTRANS GYE</v>
          </cell>
          <cell r="U8500" t="str">
            <v>FLEXNETUIO_GYE</v>
          </cell>
          <cell r="V8500">
            <v>0</v>
          </cell>
          <cell r="W8500">
            <v>0</v>
          </cell>
          <cell r="X8500" t="str">
            <v>HYCITE QUITO</v>
          </cell>
          <cell r="Y8500" t="str">
            <v>FLEX NET CALLE 28 DE JUNIO S/N Y GARCIA MORENO ENTRADA LLANO GRANDE</v>
          </cell>
        </row>
        <row r="8501">
          <cell r="A8501" t="str">
            <v>GAR5303</v>
          </cell>
          <cell r="B8501">
            <v>477552</v>
          </cell>
          <cell r="C8501" t="str">
            <v>GAR5303</v>
          </cell>
          <cell r="D8501" t="str">
            <v>HYCITE</v>
          </cell>
          <cell r="E8501" t="str">
            <v>RETIRO</v>
          </cell>
          <cell r="F8501" t="str">
            <v>NORMAL</v>
          </cell>
          <cell r="G8501" t="str">
            <v>031001000226924</v>
          </cell>
          <cell r="H8501">
            <v>44907</v>
          </cell>
          <cell r="I8501" t="str">
            <v>ENTREGADO</v>
          </cell>
          <cell r="J8501">
            <v>44918</v>
          </cell>
          <cell r="K8501" t="str">
            <v>HERNAN ALFONSO TAMAYO</v>
          </cell>
          <cell r="L8501" t="str">
            <v>CALLE QUITO NUMERO DE CASA O DEPARTAMENTO: 61-44 PROVINCIA: COTOPAXI CANTON: LATACUNGA PARROQUIA: IGNACIOFLORES CODIGO POSTAL: 050101  REFERENCIAS DEL DOMICILIO CALLES CON LAS QUE CRUZA, PUNTOS DE REF</v>
          </cell>
          <cell r="N8501" t="str">
            <v>999701231</v>
          </cell>
          <cell r="O8501" t="str">
            <v>999701231</v>
          </cell>
          <cell r="P8501" t="str">
            <v>050101</v>
          </cell>
          <cell r="Q8501" t="str">
            <v>LATACUNGA</v>
          </cell>
          <cell r="R8501" t="str">
            <v>COTOPAXI</v>
          </cell>
          <cell r="S8501" t="str">
            <v>LATACUNGA</v>
          </cell>
          <cell r="T8501" t="str">
            <v>TRAMACO</v>
          </cell>
          <cell r="U8501" t="str">
            <v>FLEXNETUIO_PROVINCIA</v>
          </cell>
          <cell r="V8501">
            <v>0</v>
          </cell>
          <cell r="W8501">
            <v>0</v>
          </cell>
          <cell r="X8501" t="str">
            <v>HYCITE QUITO</v>
          </cell>
          <cell r="Y8501" t="str">
            <v>FLEX NET CALLE 28 DE JUNIO S/N Y GARCIA MORENO ENTRADA LLANO GRANDE</v>
          </cell>
        </row>
        <row r="8502">
          <cell r="A8502" t="str">
            <v>GAR5304</v>
          </cell>
          <cell r="B8502">
            <v>477553</v>
          </cell>
          <cell r="C8502" t="str">
            <v>GAR5304</v>
          </cell>
          <cell r="D8502" t="str">
            <v>HYCITE</v>
          </cell>
          <cell r="E8502" t="str">
            <v>RETIRO</v>
          </cell>
          <cell r="F8502" t="str">
            <v>NORMAL</v>
          </cell>
          <cell r="G8502" t="str">
            <v>031001000226926</v>
          </cell>
          <cell r="H8502">
            <v>44907</v>
          </cell>
          <cell r="I8502" t="str">
            <v>ENTREGADO</v>
          </cell>
          <cell r="J8502">
            <v>44914</v>
          </cell>
          <cell r="K8502" t="str">
            <v>BELGICA GRIMANEZA SAMONIEGO CHAMORRO</v>
          </cell>
          <cell r="L8502" t="str">
            <v>CALLE 9 DE ABRIL Y CALLE ROCAFUERTE PROVINCIA BOLIVAR CANTON GUARANDA PARROQUIA VEINTIMILLA CODIGO POSTAL 020101 EN LA CIUDAD DE GUARANDA LOCAL MUEBLERIA OLGUITA TRAS EL HOSPITAL VIEJO</v>
          </cell>
          <cell r="N8502" t="str">
            <v>982671911</v>
          </cell>
          <cell r="O8502" t="str">
            <v>982671911</v>
          </cell>
          <cell r="P8502" t="str">
            <v>020101</v>
          </cell>
          <cell r="Q8502" t="str">
            <v>GUARANDA</v>
          </cell>
          <cell r="R8502" t="str">
            <v>BOLIVAR</v>
          </cell>
          <cell r="S8502" t="str">
            <v>GUARANDA</v>
          </cell>
          <cell r="T8502" t="str">
            <v>TRAMACO</v>
          </cell>
          <cell r="U8502" t="str">
            <v>FLEXNETUIO_PROVINCIA</v>
          </cell>
          <cell r="V8502">
            <v>0</v>
          </cell>
          <cell r="W8502">
            <v>0</v>
          </cell>
          <cell r="X8502" t="str">
            <v>HYCITE QUITO</v>
          </cell>
          <cell r="Y8502" t="str">
            <v>FLEX NET CALLE 28 DE JUNIO S/N Y GARCIA MORENO ENTRADA LLANO GRANDE</v>
          </cell>
        </row>
        <row r="8503">
          <cell r="A8503" t="str">
            <v>GAR5284</v>
          </cell>
          <cell r="B8503">
            <v>477534</v>
          </cell>
          <cell r="C8503" t="str">
            <v>GAR5284</v>
          </cell>
          <cell r="D8503" t="str">
            <v>HYCITE</v>
          </cell>
          <cell r="E8503" t="str">
            <v>RETIRO</v>
          </cell>
          <cell r="F8503" t="str">
            <v>NORMAL</v>
          </cell>
          <cell r="G8503" t="str">
            <v>031001000226914</v>
          </cell>
          <cell r="H8503">
            <v>44907</v>
          </cell>
          <cell r="I8503" t="str">
            <v>ENTREGADO</v>
          </cell>
          <cell r="J8503">
            <v>44914</v>
          </cell>
          <cell r="K8503" t="str">
            <v>MARIA GRACIELA ONA</v>
          </cell>
          <cell r="L8503" t="str">
            <v>AV SAN PEDRO DE TABOADA 8290 Y GRIBALDO FABRICA MILTONS DIAGONAL CONJUNTO PINAR QUITO/CONOCOTO PI CONOCOTO 170801</v>
          </cell>
          <cell r="N8503" t="str">
            <v>98-452-8114</v>
          </cell>
          <cell r="O8503" t="str">
            <v>98-452-8114</v>
          </cell>
          <cell r="P8503" t="str">
            <v>130101</v>
          </cell>
          <cell r="Q8503" t="str">
            <v>PORTOVIEJO</v>
          </cell>
          <cell r="R8503" t="str">
            <v>MANABI</v>
          </cell>
          <cell r="S8503" t="str">
            <v>PORTOVIEJO</v>
          </cell>
          <cell r="T8503" t="str">
            <v>TRAMACO</v>
          </cell>
          <cell r="U8503" t="str">
            <v>FLEXNETUIO_PROVINCIA</v>
          </cell>
          <cell r="V8503">
            <v>0</v>
          </cell>
          <cell r="W8503">
            <v>0</v>
          </cell>
          <cell r="X8503" t="str">
            <v>HYCITE QUITO</v>
          </cell>
          <cell r="Y8503" t="str">
            <v>FLEX NET CALLE 28 DE JUNIO S/N Y GARCIA MORENO ENTRADA LLANO GRANDE</v>
          </cell>
        </row>
        <row r="8504">
          <cell r="A8504" t="str">
            <v>GAR5285</v>
          </cell>
          <cell r="B8504">
            <v>477535</v>
          </cell>
          <cell r="C8504" t="str">
            <v>GAR5285</v>
          </cell>
          <cell r="D8504" t="str">
            <v>HYCITE</v>
          </cell>
          <cell r="E8504" t="str">
            <v>RETIRO</v>
          </cell>
          <cell r="F8504" t="str">
            <v>NORMAL</v>
          </cell>
          <cell r="G8504" t="str">
            <v>031001000226915</v>
          </cell>
          <cell r="H8504">
            <v>44907</v>
          </cell>
          <cell r="I8504" t="str">
            <v>ENTREGADO</v>
          </cell>
          <cell r="J8504">
            <v>44914</v>
          </cell>
          <cell r="K8504" t="str">
            <v>MIRIAM PUNGUIL</v>
          </cell>
          <cell r="L8504" t="str">
            <v>DIRECCION: AV. ALBERTO ZAMBRANO FRENTE AL REDONDEL DE LA BALSA REFERENCIA: ELECTRO MECANICA GENESIS. CANTON: PASTAZA PARROQUIA: PUYO PROVINCIA: PASTAZA COD POSTAL: 160101</v>
          </cell>
          <cell r="N8504" t="str">
            <v>996677893</v>
          </cell>
          <cell r="O8504" t="str">
            <v>996677893</v>
          </cell>
          <cell r="P8504" t="str">
            <v>160101</v>
          </cell>
          <cell r="Q8504" t="str">
            <v>PUYO</v>
          </cell>
          <cell r="R8504" t="str">
            <v>PASTAZA</v>
          </cell>
          <cell r="S8504" t="str">
            <v>PUYO</v>
          </cell>
          <cell r="T8504" t="str">
            <v>TRAMACO</v>
          </cell>
          <cell r="U8504" t="str">
            <v>FLEXNETUIO_GYE</v>
          </cell>
          <cell r="V8504">
            <v>0</v>
          </cell>
          <cell r="W8504">
            <v>0</v>
          </cell>
          <cell r="X8504" t="str">
            <v>HYCITE QUITO</v>
          </cell>
          <cell r="Y8504" t="str">
            <v>FLEX NET CALLE 28 DE JUNIO S/N Y GARCIA MORENO ENTRADA LLANO GRANDE</v>
          </cell>
        </row>
        <row r="8505">
          <cell r="A8505" t="str">
            <v>414285058</v>
          </cell>
          <cell r="B8505">
            <v>477511</v>
          </cell>
          <cell r="C8505" t="str">
            <v>414285058</v>
          </cell>
          <cell r="D8505" t="str">
            <v>FLEXTUENTI</v>
          </cell>
          <cell r="E8505" t="str">
            <v>DESPACHO</v>
          </cell>
          <cell r="F8505" t="str">
            <v>NORMAL</v>
          </cell>
          <cell r="G8505" t="str">
            <v>TF88529</v>
          </cell>
          <cell r="H8505">
            <v>44907</v>
          </cell>
          <cell r="I8505" t="str">
            <v>ENTREGADO</v>
          </cell>
          <cell r="J8505">
            <v>44908</v>
          </cell>
          <cell r="K8505" t="str">
            <v>Maria Leonor Intriago</v>
          </cell>
          <cell r="L8505" t="str">
            <v>TARQUI  2DO CALLEJON 2B SO MNZ 138 VILLA 1 6TO PASAJE 51 SO</v>
          </cell>
          <cell r="M8505" t="str">
            <v>0915377410</v>
          </cell>
          <cell r="N8505" t="str">
            <v>0939893811/0987003324</v>
          </cell>
          <cell r="O8505" t="str">
            <v/>
          </cell>
          <cell r="P8505" t="str">
            <v>GUAYAQUIL</v>
          </cell>
          <cell r="Q8505" t="str">
            <v>GUAYAQUIL</v>
          </cell>
          <cell r="R8505" t="str">
            <v>GUAYAS</v>
          </cell>
          <cell r="T8505" t="str">
            <v>FLEXTRANS GYE</v>
          </cell>
          <cell r="U8505" t="str">
            <v>FLEXNETUIO_GYE</v>
          </cell>
          <cell r="V8505">
            <v>1</v>
          </cell>
          <cell r="W8505">
            <v>1</v>
          </cell>
          <cell r="X8505" t="str">
            <v>FLEXNET ECUADOR - FLEXTUENTI</v>
          </cell>
          <cell r="Y8505" t="str">
            <v>CALLE 28 DE JUNIO S/N Y GARCIA MORENO ENTRADA LLANO GRANDE</v>
          </cell>
        </row>
        <row r="8506">
          <cell r="A8506" t="str">
            <v>414285062</v>
          </cell>
          <cell r="B8506">
            <v>477513</v>
          </cell>
          <cell r="C8506" t="str">
            <v>414285062</v>
          </cell>
          <cell r="D8506" t="str">
            <v>FLEXTUENTI</v>
          </cell>
          <cell r="E8506" t="str">
            <v>DESPACHO</v>
          </cell>
          <cell r="F8506" t="str">
            <v>NORMAL</v>
          </cell>
          <cell r="G8506" t="str">
            <v>031080414285062</v>
          </cell>
          <cell r="H8506">
            <v>44907</v>
          </cell>
          <cell r="I8506" t="str">
            <v>ENTREGADO</v>
          </cell>
          <cell r="J8506">
            <v>44909</v>
          </cell>
          <cell r="K8506" t="str">
            <v>Joseph Bailon</v>
          </cell>
          <cell r="L8506" t="str">
            <v>ELOY  ALFARO CALLE 325 SN  AV 222</v>
          </cell>
          <cell r="M8506" t="str">
            <v>1316752128</v>
          </cell>
          <cell r="N8506" t="str">
            <v>0939366495/0939366495</v>
          </cell>
          <cell r="O8506" t="str">
            <v/>
          </cell>
          <cell r="P8506" t="str">
            <v>MANTA</v>
          </cell>
          <cell r="Q8506" t="str">
            <v>MANTA</v>
          </cell>
          <cell r="R8506" t="str">
            <v>MANABI</v>
          </cell>
          <cell r="T8506" t="str">
            <v>TRAMACO</v>
          </cell>
          <cell r="U8506" t="str">
            <v>FLEXNETUIO_PROVINCIA</v>
          </cell>
          <cell r="V8506">
            <v>1</v>
          </cell>
          <cell r="W8506">
            <v>1</v>
          </cell>
          <cell r="X8506" t="str">
            <v>FLEXNET ECUADOR - FLEXTUENTI</v>
          </cell>
          <cell r="Y8506" t="str">
            <v>CALLE 28 DE JUNIO S/N Y GARCIA MORENO ENTRADA LLANO GRANDE</v>
          </cell>
        </row>
        <row r="8507">
          <cell r="A8507" t="str">
            <v>414285457</v>
          </cell>
          <cell r="B8507">
            <v>477514</v>
          </cell>
          <cell r="C8507" t="str">
            <v>414285457</v>
          </cell>
          <cell r="D8507" t="str">
            <v>FLEXTUENTI</v>
          </cell>
          <cell r="E8507" t="str">
            <v>DESPACHO</v>
          </cell>
          <cell r="F8507" t="str">
            <v>DERIVADO PICK UP</v>
          </cell>
          <cell r="G8507" t="str">
            <v>031080414285457</v>
          </cell>
          <cell r="H8507">
            <v>44907</v>
          </cell>
          <cell r="I8507" t="str">
            <v>ENTREGADO</v>
          </cell>
          <cell r="J8507">
            <v>44911</v>
          </cell>
          <cell r="K8507" t="str">
            <v>Leonardo Casual</v>
          </cell>
          <cell r="L8507" t="str">
            <v>OFICINA TRAMACO VIA QUEVEDO</v>
          </cell>
          <cell r="M8507" t="str">
            <v>2350092793</v>
          </cell>
          <cell r="N8507" t="str">
            <v>0961374495/0981592967</v>
          </cell>
          <cell r="O8507" t="str">
            <v/>
          </cell>
          <cell r="P8507" t="str">
            <v>SANTO DOMINGO</v>
          </cell>
          <cell r="Q8507" t="str">
            <v>SANTO DOMINGO</v>
          </cell>
          <cell r="R8507" t="str">
            <v>SANTO DOMINGO DE LOS TSACHILAS</v>
          </cell>
          <cell r="T8507" t="str">
            <v>TRAMACO</v>
          </cell>
          <cell r="U8507" t="str">
            <v>FLEXNETUIO_PROVINCIA</v>
          </cell>
          <cell r="V8507">
            <v>1</v>
          </cell>
          <cell r="W8507">
            <v>1</v>
          </cell>
          <cell r="X8507" t="str">
            <v>FLEXNET ECUADOR - FLEXTUENTI</v>
          </cell>
          <cell r="Y8507" t="str">
            <v>CALLE 28 DE JUNIO S/N Y GARCIA MORENO ENTRADA LLANO GRANDE</v>
          </cell>
        </row>
        <row r="8508">
          <cell r="A8508" t="str">
            <v>414285462</v>
          </cell>
          <cell r="B8508">
            <v>477515</v>
          </cell>
          <cell r="C8508" t="str">
            <v>414285462</v>
          </cell>
          <cell r="D8508" t="str">
            <v>FLEXTUENTI</v>
          </cell>
          <cell r="E8508" t="str">
            <v>DESPACHO</v>
          </cell>
          <cell r="F8508" t="str">
            <v>NORMAL</v>
          </cell>
          <cell r="G8508" t="str">
            <v>031080414285462</v>
          </cell>
          <cell r="H8508">
            <v>44907</v>
          </cell>
          <cell r="I8508" t="str">
            <v>ENTREGADO</v>
          </cell>
          <cell r="J8508">
            <v>44908</v>
          </cell>
          <cell r="K8508" t="str">
            <v>Karla Velez</v>
          </cell>
          <cell r="L8508" t="str">
            <v>PICOAZA BYPASS  E39A AV REALES TAMARINDOS</v>
          </cell>
          <cell r="M8508" t="str">
            <v>1350251763</v>
          </cell>
          <cell r="N8508" t="str">
            <v>0999183908/0999183908</v>
          </cell>
          <cell r="O8508" t="str">
            <v/>
          </cell>
          <cell r="P8508" t="str">
            <v>PORTOVIEJO</v>
          </cell>
          <cell r="Q8508" t="str">
            <v>PORTOVIEJO</v>
          </cell>
          <cell r="R8508" t="str">
            <v>MANABI</v>
          </cell>
          <cell r="T8508" t="str">
            <v>TRAMACO</v>
          </cell>
          <cell r="U8508" t="str">
            <v>FLEXNETUIO_PROVINCIA</v>
          </cell>
          <cell r="V8508">
            <v>1</v>
          </cell>
          <cell r="W8508">
            <v>1</v>
          </cell>
          <cell r="X8508" t="str">
            <v>FLEXNET ECUADOR - FLEXTUENTI</v>
          </cell>
          <cell r="Y8508" t="str">
            <v>CALLE 28 DE JUNIO S/N Y GARCIA MORENO ENTRADA LLANO GRANDE</v>
          </cell>
        </row>
        <row r="8509">
          <cell r="A8509" t="str">
            <v>414285464</v>
          </cell>
          <cell r="B8509">
            <v>477516</v>
          </cell>
          <cell r="C8509" t="str">
            <v>414285464</v>
          </cell>
          <cell r="D8509" t="str">
            <v>FLEXTUENTI</v>
          </cell>
          <cell r="E8509" t="str">
            <v>DESPACHO</v>
          </cell>
          <cell r="F8509" t="str">
            <v>NORMAL</v>
          </cell>
          <cell r="G8509" t="str">
            <v>TF88528</v>
          </cell>
          <cell r="H8509">
            <v>44907</v>
          </cell>
          <cell r="I8509" t="str">
            <v>ENTREGADO</v>
          </cell>
          <cell r="J8509">
            <v>44908</v>
          </cell>
          <cell r="K8509" t="str">
            <v>Jean Paul Olaya Moran</v>
          </cell>
          <cell r="L8509" t="str">
            <v>XIMENA  CALLE RAUL CLEMENTE HUERTA SN  2DO PSJE 12A SE</v>
          </cell>
          <cell r="M8509" t="str">
            <v>0951745082</v>
          </cell>
          <cell r="N8509" t="str">
            <v>0959862307/0959862307</v>
          </cell>
          <cell r="O8509" t="str">
            <v/>
          </cell>
          <cell r="P8509" t="str">
            <v>GUAYAQUIL</v>
          </cell>
          <cell r="Q8509" t="str">
            <v>GUAYAQUIL</v>
          </cell>
          <cell r="R8509" t="str">
            <v>GUAYAS</v>
          </cell>
          <cell r="T8509" t="str">
            <v>FLEXTRANS GYE</v>
          </cell>
          <cell r="U8509" t="str">
            <v>FLEXNETUIO_GYE</v>
          </cell>
          <cell r="V8509">
            <v>1</v>
          </cell>
          <cell r="W8509">
            <v>1</v>
          </cell>
          <cell r="X8509" t="str">
            <v>FLEXNET ECUADOR - FLEXTUENTI</v>
          </cell>
          <cell r="Y8509" t="str">
            <v>CALLE 28 DE JUNIO S/N Y GARCIA MORENO ENTRADA LLANO GRANDE</v>
          </cell>
        </row>
        <row r="8510">
          <cell r="A8510" t="str">
            <v>414285511</v>
          </cell>
          <cell r="B8510">
            <v>477517</v>
          </cell>
          <cell r="C8510" t="str">
            <v>414285511</v>
          </cell>
          <cell r="D8510" t="str">
            <v>FLEXTUENTI</v>
          </cell>
          <cell r="E8510" t="str">
            <v>DESPACHO</v>
          </cell>
          <cell r="F8510" t="str">
            <v>NORMAL</v>
          </cell>
          <cell r="G8510" t="str">
            <v>031080414285511</v>
          </cell>
          <cell r="H8510">
            <v>44907</v>
          </cell>
          <cell r="I8510" t="str">
            <v>ENTREGADO</v>
          </cell>
          <cell r="J8510">
            <v>44909</v>
          </cell>
          <cell r="K8510" t="str">
            <v>Fernando Cadena</v>
          </cell>
          <cell r="L8510" t="str">
            <v>TULCAN CALLE LA DELICIA  MZ 2 N7  CALLE CHAUPICRUZ</v>
          </cell>
          <cell r="M8510" t="str">
            <v>0401776695</v>
          </cell>
          <cell r="N8510" t="str">
            <v>0986155394/0998353416</v>
          </cell>
          <cell r="O8510" t="str">
            <v/>
          </cell>
          <cell r="P8510" t="str">
            <v>TULCAN</v>
          </cell>
          <cell r="Q8510" t="str">
            <v>TULCAN</v>
          </cell>
          <cell r="R8510" t="str">
            <v>CARCHI</v>
          </cell>
          <cell r="S8510" t="str">
            <v/>
          </cell>
          <cell r="T8510" t="str">
            <v>TRAMACO</v>
          </cell>
          <cell r="U8510" t="str">
            <v>FLEXNETUIO_PROVINCIA</v>
          </cell>
          <cell r="V8510">
            <v>1</v>
          </cell>
          <cell r="W8510">
            <v>1</v>
          </cell>
          <cell r="X8510" t="str">
            <v>FLEXNET ECUADOR - FLEXTUENTI</v>
          </cell>
          <cell r="Y8510" t="str">
            <v>CALLE 28 DE JUNIO S/N Y GARCIA MORENO ENTRADA LLANO GRANDE</v>
          </cell>
        </row>
        <row r="8511">
          <cell r="A8511" t="str">
            <v>414285559</v>
          </cell>
          <cell r="B8511">
            <v>477518</v>
          </cell>
          <cell r="C8511" t="str">
            <v>414285559</v>
          </cell>
          <cell r="D8511" t="str">
            <v>FLEXTUENTI</v>
          </cell>
          <cell r="E8511" t="str">
            <v>DESPACHO</v>
          </cell>
          <cell r="F8511" t="str">
            <v>NORMAL</v>
          </cell>
          <cell r="G8511" t="str">
            <v>FT74937</v>
          </cell>
          <cell r="H8511">
            <v>44907</v>
          </cell>
          <cell r="I8511" t="str">
            <v>ENTREGADO</v>
          </cell>
          <cell r="J8511">
            <v>44908</v>
          </cell>
          <cell r="K8511" t="str">
            <v>Indira Gualpa</v>
          </cell>
          <cell r="L8511" t="str">
            <v>INAQUITO AV REPUBLICA SN LA PRADERA</v>
          </cell>
          <cell r="M8511" t="str">
            <v>1726628579</v>
          </cell>
          <cell r="N8511" t="str">
            <v>0987883278/0995941872</v>
          </cell>
          <cell r="O8511" t="str">
            <v/>
          </cell>
          <cell r="P8511" t="str">
            <v>QUITO</v>
          </cell>
          <cell r="Q8511" t="str">
            <v>QUITO</v>
          </cell>
          <cell r="R8511" t="str">
            <v>PICHINCHA</v>
          </cell>
          <cell r="T8511" t="str">
            <v>FLEXTRANS UIO</v>
          </cell>
          <cell r="U8511" t="str">
            <v>FLEXNETUIO_LOCAL</v>
          </cell>
          <cell r="V8511">
            <v>1</v>
          </cell>
          <cell r="W8511">
            <v>1</v>
          </cell>
          <cell r="X8511" t="str">
            <v>FLEXNET ECUADOR - FLEXTUENTI</v>
          </cell>
          <cell r="Y8511" t="str">
            <v>CALLE 28 DE JUNIO S/N Y GARCIA MORENO ENTRADA LLANO GRANDE</v>
          </cell>
        </row>
        <row r="8512">
          <cell r="A8512" t="str">
            <v>414305007</v>
          </cell>
          <cell r="B8512">
            <v>477519</v>
          </cell>
          <cell r="C8512" t="str">
            <v>414305007</v>
          </cell>
          <cell r="D8512" t="str">
            <v>FLEXTUENTI</v>
          </cell>
          <cell r="E8512" t="str">
            <v>DESPACHO</v>
          </cell>
          <cell r="F8512" t="str">
            <v>NORMAL</v>
          </cell>
          <cell r="G8512" t="str">
            <v>FT74936</v>
          </cell>
          <cell r="H8512">
            <v>44907</v>
          </cell>
          <cell r="I8512" t="str">
            <v>ENTREGADO</v>
          </cell>
          <cell r="J8512">
            <v>44908</v>
          </cell>
          <cell r="K8512" t="str">
            <v>Ana Gabriela Rosero Guachamin</v>
          </cell>
          <cell r="L8512" t="str">
            <v>CHILLOGALO CALLE MANUEL ABAD S29 56  CALLE MANUEL CORONADO</v>
          </cell>
          <cell r="M8512" t="str">
            <v>1722405121</v>
          </cell>
          <cell r="N8512" t="str">
            <v>0983369899/0958882208</v>
          </cell>
          <cell r="O8512" t="str">
            <v/>
          </cell>
          <cell r="P8512" t="str">
            <v>QUITO</v>
          </cell>
          <cell r="Q8512" t="str">
            <v>QUITO</v>
          </cell>
          <cell r="R8512" t="str">
            <v>PICHINCHA</v>
          </cell>
          <cell r="T8512" t="str">
            <v>FLEXTRANS UIO</v>
          </cell>
          <cell r="U8512" t="str">
            <v>FLEXNETUIO_LOCAL</v>
          </cell>
          <cell r="V8512">
            <v>1</v>
          </cell>
          <cell r="W8512">
            <v>1</v>
          </cell>
          <cell r="X8512" t="str">
            <v>FLEXNET ECUADOR - FLEXTUENTI</v>
          </cell>
          <cell r="Y8512" t="str">
            <v>CALLE 28 DE JUNIO S/N Y GARCIA MORENO ENTRADA LLANO GRANDE</v>
          </cell>
        </row>
        <row r="8513">
          <cell r="A8513" t="str">
            <v>414324494</v>
          </cell>
          <cell r="B8513">
            <v>477520</v>
          </cell>
          <cell r="C8513" t="str">
            <v>414324494</v>
          </cell>
          <cell r="D8513" t="str">
            <v>FLEXTUENTI</v>
          </cell>
          <cell r="E8513" t="str">
            <v>DESPACHO</v>
          </cell>
          <cell r="F8513" t="str">
            <v>NORMAL</v>
          </cell>
          <cell r="G8513" t="str">
            <v>FT74935</v>
          </cell>
          <cell r="H8513">
            <v>44907</v>
          </cell>
          <cell r="I8513" t="str">
            <v>ENTREGADO</v>
          </cell>
          <cell r="J8513">
            <v>44908</v>
          </cell>
          <cell r="K8513" t="str">
            <v>Jimmy Loor</v>
          </cell>
          <cell r="L8513" t="str">
            <v>INAQUITO  AV  DE LOS SHYRIS SN  AV ELOY ALFARO</v>
          </cell>
          <cell r="M8513" t="str">
            <v>1725250722</v>
          </cell>
          <cell r="N8513" t="str">
            <v>0995344002/0980598222</v>
          </cell>
          <cell r="O8513" t="str">
            <v/>
          </cell>
          <cell r="P8513" t="str">
            <v>QUITO</v>
          </cell>
          <cell r="Q8513" t="str">
            <v>QUITO</v>
          </cell>
          <cell r="R8513" t="str">
            <v>PICHINCHA</v>
          </cell>
          <cell r="T8513" t="str">
            <v>FLEXTRANS UIO</v>
          </cell>
          <cell r="U8513" t="str">
            <v>FLEXNETUIO_LOCAL</v>
          </cell>
          <cell r="V8513">
            <v>1</v>
          </cell>
          <cell r="W8513">
            <v>1</v>
          </cell>
          <cell r="X8513" t="str">
            <v>FLEXNET ECUADOR - FLEXTUENTI</v>
          </cell>
          <cell r="Y8513" t="str">
            <v>CALLE 28 DE JUNIO S/N Y GARCIA MORENO ENTRADA LLANO GRANDE</v>
          </cell>
        </row>
        <row r="8514">
          <cell r="A8514" t="str">
            <v>414324536</v>
          </cell>
          <cell r="B8514">
            <v>477521</v>
          </cell>
          <cell r="C8514" t="str">
            <v>414324536</v>
          </cell>
          <cell r="D8514" t="str">
            <v>FLEXTUENTI</v>
          </cell>
          <cell r="E8514" t="str">
            <v>DESPACHO</v>
          </cell>
          <cell r="F8514" t="str">
            <v>NORMAL</v>
          </cell>
          <cell r="G8514" t="str">
            <v>FT74934</v>
          </cell>
          <cell r="H8514">
            <v>44907</v>
          </cell>
          <cell r="I8514" t="str">
            <v>ENTREGADO</v>
          </cell>
          <cell r="J8514">
            <v>44908</v>
          </cell>
          <cell r="K8514" t="str">
            <v>Ariana Emmy Massa Chavez</v>
          </cell>
          <cell r="L8514" t="str">
            <v>PUENGASI   CALLE S3 LT E21 154 CALLE D</v>
          </cell>
          <cell r="M8514" t="str">
            <v>1726835125</v>
          </cell>
          <cell r="N8514" t="str">
            <v>0999912589/0999912589</v>
          </cell>
          <cell r="O8514" t="str">
            <v/>
          </cell>
          <cell r="P8514" t="str">
            <v>QUITO</v>
          </cell>
          <cell r="Q8514" t="str">
            <v>QUITO</v>
          </cell>
          <cell r="R8514" t="str">
            <v>PICHINCHA</v>
          </cell>
          <cell r="T8514" t="str">
            <v>FLEXTRANS UIO</v>
          </cell>
          <cell r="U8514" t="str">
            <v>FLEXNETUIO_LOCAL</v>
          </cell>
          <cell r="V8514">
            <v>1</v>
          </cell>
          <cell r="W8514">
            <v>1</v>
          </cell>
          <cell r="X8514" t="str">
            <v>FLEXNET ECUADOR - FLEXTUENTI</v>
          </cell>
          <cell r="Y8514" t="str">
            <v>CALLE 28 DE JUNIO S/N Y GARCIA MORENO ENTRADA LLANO GRANDE</v>
          </cell>
        </row>
        <row r="8515">
          <cell r="A8515" t="str">
            <v>414324541</v>
          </cell>
          <cell r="B8515">
            <v>477522</v>
          </cell>
          <cell r="C8515" t="str">
            <v>414324541</v>
          </cell>
          <cell r="D8515" t="str">
            <v>FLEXTUENTI</v>
          </cell>
          <cell r="E8515" t="str">
            <v>DESPACHO</v>
          </cell>
          <cell r="F8515" t="str">
            <v>NORMAL</v>
          </cell>
          <cell r="G8515" t="str">
            <v>031080414324541</v>
          </cell>
          <cell r="H8515">
            <v>44907</v>
          </cell>
          <cell r="I8515" t="str">
            <v>ENTREGADO</v>
          </cell>
          <cell r="J8515">
            <v>44909</v>
          </cell>
          <cell r="K8515" t="str">
            <v>Luis Vinicio Zambrano Zambrano</v>
          </cell>
          <cell r="L8515" t="str">
            <v>EL CARMEN CALLE  ATAHUALPA SN  CALLE ENRIQUE DELGADO COPIANO</v>
          </cell>
          <cell r="M8515" t="str">
            <v>1308237492</v>
          </cell>
          <cell r="N8515" t="str">
            <v>0993691857/0962828884</v>
          </cell>
          <cell r="O8515" t="str">
            <v/>
          </cell>
          <cell r="P8515" t="str">
            <v>EL CARMEN</v>
          </cell>
          <cell r="Q8515" t="str">
            <v>EL CARMEN</v>
          </cell>
          <cell r="R8515" t="str">
            <v>MANABI</v>
          </cell>
          <cell r="T8515" t="str">
            <v>TRAMACO</v>
          </cell>
          <cell r="U8515" t="str">
            <v>FLEXNETUIO_PROVINCIA</v>
          </cell>
          <cell r="V8515">
            <v>1</v>
          </cell>
          <cell r="W8515">
            <v>1</v>
          </cell>
          <cell r="X8515" t="str">
            <v>FLEXNET ECUADOR - FLEXTUENTI</v>
          </cell>
          <cell r="Y8515" t="str">
            <v>CALLE 28 DE JUNIO S/N Y GARCIA MORENO ENTRADA LLANO GRANDE</v>
          </cell>
        </row>
        <row r="8516">
          <cell r="A8516" t="str">
            <v>414324592</v>
          </cell>
          <cell r="B8516">
            <v>477523</v>
          </cell>
          <cell r="C8516" t="str">
            <v>414324592</v>
          </cell>
          <cell r="D8516" t="str">
            <v>FLEXTUENTI</v>
          </cell>
          <cell r="E8516" t="str">
            <v>DESPACHO</v>
          </cell>
          <cell r="F8516" t="str">
            <v>NORMAL</v>
          </cell>
          <cell r="G8516" t="str">
            <v>TF88536</v>
          </cell>
          <cell r="H8516">
            <v>44907</v>
          </cell>
          <cell r="I8516" t="str">
            <v>ENTREGADO</v>
          </cell>
          <cell r="J8516">
            <v>44909</v>
          </cell>
          <cell r="K8516" t="str">
            <v>Jonathan Zambrano</v>
          </cell>
          <cell r="L8516" t="str">
            <v>TARQUI AV DELTA  SN AV KENNEDY</v>
          </cell>
          <cell r="M8516" t="str">
            <v>1312714817</v>
          </cell>
          <cell r="N8516" t="str">
            <v>0969842305/0939323370</v>
          </cell>
          <cell r="O8516" t="str">
            <v/>
          </cell>
          <cell r="P8516" t="str">
            <v>GUAYAQUIL</v>
          </cell>
          <cell r="Q8516" t="str">
            <v>GUAYAQUIL</v>
          </cell>
          <cell r="R8516" t="str">
            <v>GUAYAS</v>
          </cell>
          <cell r="T8516" t="str">
            <v>ITSACOURIER</v>
          </cell>
          <cell r="U8516" t="str">
            <v>FLEXNETUIO_GYE</v>
          </cell>
          <cell r="V8516">
            <v>1</v>
          </cell>
          <cell r="W8516">
            <v>1</v>
          </cell>
          <cell r="X8516" t="str">
            <v>FLEXNET ECUADOR - FLEXTUENTI</v>
          </cell>
          <cell r="Y8516" t="str">
            <v>CALLE 28 DE JUNIO S/N Y GARCIA MORENO ENTRADA LLANO GRANDE</v>
          </cell>
        </row>
        <row r="8517">
          <cell r="A8517" t="str">
            <v>414324690</v>
          </cell>
          <cell r="B8517">
            <v>477524</v>
          </cell>
          <cell r="C8517" t="str">
            <v>414324690</v>
          </cell>
          <cell r="D8517" t="str">
            <v>FLEXTUENTI</v>
          </cell>
          <cell r="E8517" t="str">
            <v>DESPACHO</v>
          </cell>
          <cell r="F8517" t="str">
            <v>NORMAL</v>
          </cell>
          <cell r="G8517" t="str">
            <v>FT74933</v>
          </cell>
          <cell r="H8517">
            <v>44907</v>
          </cell>
          <cell r="I8517" t="str">
            <v>ENTREGADO</v>
          </cell>
          <cell r="J8517">
            <v>44908</v>
          </cell>
          <cell r="K8517" t="str">
            <v>Jessica Sanchez</v>
          </cell>
          <cell r="L8517" t="str">
            <v>COTOCOLLAO   CALLE FLAVIO ALFARO N60  PASAJE ALMEIDA</v>
          </cell>
          <cell r="M8517" t="str">
            <v>0202432753</v>
          </cell>
          <cell r="N8517" t="str">
            <v>0959206690/0992324083</v>
          </cell>
          <cell r="O8517" t="str">
            <v/>
          </cell>
          <cell r="P8517" t="str">
            <v>QUITO</v>
          </cell>
          <cell r="Q8517" t="str">
            <v>QUITO</v>
          </cell>
          <cell r="R8517" t="str">
            <v>PICHINCHA</v>
          </cell>
          <cell r="T8517" t="str">
            <v>FLEXTRANS UIO</v>
          </cell>
          <cell r="U8517" t="str">
            <v>FLEXNETUIO_LOCAL</v>
          </cell>
          <cell r="V8517">
            <v>1</v>
          </cell>
          <cell r="W8517">
            <v>1</v>
          </cell>
          <cell r="X8517" t="str">
            <v>FLEXNET ECUADOR - FLEXTUENTI</v>
          </cell>
          <cell r="Y8517" t="str">
            <v>CALLE 28 DE JUNIO S/N Y GARCIA MORENO ENTRADA LLANO GRANDE</v>
          </cell>
        </row>
        <row r="8518">
          <cell r="A8518" t="str">
            <v>414324736</v>
          </cell>
          <cell r="B8518">
            <v>477525</v>
          </cell>
          <cell r="C8518" t="str">
            <v>414324736</v>
          </cell>
          <cell r="D8518" t="str">
            <v>FLEXTUENTI</v>
          </cell>
          <cell r="E8518" t="str">
            <v>DESPACHO</v>
          </cell>
          <cell r="F8518" t="str">
            <v>DERIVADO PICK UP</v>
          </cell>
          <cell r="G8518" t="str">
            <v>031080414324736</v>
          </cell>
          <cell r="H8518">
            <v>44907</v>
          </cell>
          <cell r="I8518" t="str">
            <v>ENTREGADO</v>
          </cell>
          <cell r="J8518">
            <v>44911</v>
          </cell>
          <cell r="K8518" t="str">
            <v>Ariel alejandro Piza cabello</v>
          </cell>
          <cell r="L8518" t="str">
            <v>OFICINA TRAMACO PUNTO DE ATENCION SAN MARINO</v>
          </cell>
          <cell r="M8518" t="str">
            <v>0940328925</v>
          </cell>
          <cell r="N8518" t="str">
            <v>0985341177/0959751722</v>
          </cell>
          <cell r="O8518" t="str">
            <v/>
          </cell>
          <cell r="P8518" t="str">
            <v>GUAYAQUIL</v>
          </cell>
          <cell r="Q8518" t="str">
            <v>GUAYAQUIL</v>
          </cell>
          <cell r="R8518" t="str">
            <v>GUAYAS</v>
          </cell>
          <cell r="T8518" t="str">
            <v>TRAMACO</v>
          </cell>
          <cell r="U8518" t="str">
            <v>FLEXNETUIO_GYE</v>
          </cell>
          <cell r="V8518">
            <v>1</v>
          </cell>
          <cell r="W8518">
            <v>1</v>
          </cell>
          <cell r="X8518" t="str">
            <v>FLEXNET ECUADOR - FLEXTUENTI</v>
          </cell>
          <cell r="Y8518" t="str">
            <v>CALLE 28 DE JUNIO S/N Y GARCIA MORENO ENTRADA LLANO GRANDE</v>
          </cell>
        </row>
        <row r="8519">
          <cell r="A8519" t="str">
            <v>414324749</v>
          </cell>
          <cell r="B8519">
            <v>477526</v>
          </cell>
          <cell r="C8519" t="str">
            <v>414324749</v>
          </cell>
          <cell r="D8519" t="str">
            <v>FLEXTUENTI</v>
          </cell>
          <cell r="E8519" t="str">
            <v>DESPACHO</v>
          </cell>
          <cell r="F8519" t="str">
            <v>NORMAL</v>
          </cell>
          <cell r="G8519" t="str">
            <v>TF88535</v>
          </cell>
          <cell r="H8519">
            <v>44907</v>
          </cell>
          <cell r="I8519" t="str">
            <v>ENTREGADO</v>
          </cell>
          <cell r="J8519">
            <v>44908</v>
          </cell>
          <cell r="K8519" t="str">
            <v>Bolivar Daniel Rios Rosado</v>
          </cell>
          <cell r="L8519" t="str">
            <v>TARQUI  2DO PSJE 38C NO MNZ 1 VILLA 3 4TO PSJE 18E NO</v>
          </cell>
          <cell r="M8519" t="str">
            <v>0930181854</v>
          </cell>
          <cell r="N8519" t="str">
            <v>0968366443/0989107099</v>
          </cell>
          <cell r="O8519" t="str">
            <v/>
          </cell>
          <cell r="P8519" t="str">
            <v>GUAYAQUIL</v>
          </cell>
          <cell r="Q8519" t="str">
            <v>GUAYAQUIL</v>
          </cell>
          <cell r="R8519" t="str">
            <v>GUAYAS</v>
          </cell>
          <cell r="T8519" t="str">
            <v>ITSACOURIER</v>
          </cell>
          <cell r="U8519" t="str">
            <v>FLEXNETUIO_GYE</v>
          </cell>
          <cell r="V8519">
            <v>1</v>
          </cell>
          <cell r="W8519">
            <v>1</v>
          </cell>
          <cell r="X8519" t="str">
            <v>FLEXNET ECUADOR - FLEXTUENTI</v>
          </cell>
          <cell r="Y8519" t="str">
            <v>CALLE 28 DE JUNIO S/N Y GARCIA MORENO ENTRADA LLANO GRANDE</v>
          </cell>
        </row>
        <row r="8520">
          <cell r="A8520" t="str">
            <v>414324788</v>
          </cell>
          <cell r="B8520">
            <v>477527</v>
          </cell>
          <cell r="C8520" t="str">
            <v>414324788</v>
          </cell>
          <cell r="D8520" t="str">
            <v>FLEXTUENTI</v>
          </cell>
          <cell r="E8520" t="str">
            <v>DESPACHO</v>
          </cell>
          <cell r="F8520" t="str">
            <v>NORMAL</v>
          </cell>
          <cell r="G8520" t="str">
            <v>FT74932</v>
          </cell>
          <cell r="H8520">
            <v>44907</v>
          </cell>
          <cell r="I8520" t="str">
            <v>ENTREGADO</v>
          </cell>
          <cell r="J8520">
            <v>44909</v>
          </cell>
          <cell r="K8520" t="str">
            <v>Mateo Narvaez</v>
          </cell>
          <cell r="L8520" t="str">
            <v>SAN SIDRO DEL INCA  AV EL INCA SN DE LOS MADRONOS</v>
          </cell>
          <cell r="M8520" t="str">
            <v>1753494333</v>
          </cell>
          <cell r="N8520" t="str">
            <v>0995724708/0962891564</v>
          </cell>
          <cell r="O8520" t="str">
            <v/>
          </cell>
          <cell r="P8520" t="str">
            <v>QUITO</v>
          </cell>
          <cell r="Q8520" t="str">
            <v>QUITO</v>
          </cell>
          <cell r="R8520" t="str">
            <v>PICHINCHA</v>
          </cell>
          <cell r="T8520" t="str">
            <v>FLEXTRANS UIO</v>
          </cell>
          <cell r="U8520" t="str">
            <v>FLEXNETUIO_LOCAL</v>
          </cell>
          <cell r="V8520">
            <v>1</v>
          </cell>
          <cell r="W8520">
            <v>1</v>
          </cell>
          <cell r="X8520" t="str">
            <v>FLEXNET ECUADOR - FLEXTUENTI</v>
          </cell>
          <cell r="Y8520" t="str">
            <v>CALLE 28 DE JUNIO S/N Y GARCIA MORENO ENTRADA LLANO GRANDE</v>
          </cell>
        </row>
        <row r="8521">
          <cell r="A8521" t="str">
            <v>414324793</v>
          </cell>
          <cell r="B8521">
            <v>477528</v>
          </cell>
          <cell r="C8521" t="str">
            <v>414324793</v>
          </cell>
          <cell r="D8521" t="str">
            <v>FLEXTUENTI</v>
          </cell>
          <cell r="E8521" t="str">
            <v>DESPACHO</v>
          </cell>
          <cell r="F8521" t="str">
            <v>NORMAL</v>
          </cell>
          <cell r="G8521" t="str">
            <v>FT74931</v>
          </cell>
          <cell r="H8521">
            <v>44907</v>
          </cell>
          <cell r="I8521" t="str">
            <v>ENTREGADO</v>
          </cell>
          <cell r="J8521">
            <v>44908</v>
          </cell>
          <cell r="K8521" t="str">
            <v>Rocio Guachamin</v>
          </cell>
          <cell r="L8521" t="str">
            <v>GUANGOPOLO  GUAYAQUIL S1 309 AV INTERVALLES</v>
          </cell>
          <cell r="M8521" t="str">
            <v>1709182594</v>
          </cell>
          <cell r="N8521" t="str">
            <v>0998289306/0987888201</v>
          </cell>
          <cell r="O8521" t="str">
            <v/>
          </cell>
          <cell r="P8521" t="str">
            <v>QUITO</v>
          </cell>
          <cell r="Q8521" t="str">
            <v>QUITO</v>
          </cell>
          <cell r="R8521" t="str">
            <v>PICHINCHA</v>
          </cell>
          <cell r="T8521" t="str">
            <v>FLEXTRANS UIO</v>
          </cell>
          <cell r="U8521" t="str">
            <v>FLEXNETUIO_LOCAL</v>
          </cell>
          <cell r="V8521">
            <v>1</v>
          </cell>
          <cell r="W8521">
            <v>1</v>
          </cell>
          <cell r="X8521" t="str">
            <v>FLEXNET ECUADOR - FLEXTUENTI</v>
          </cell>
          <cell r="Y8521" t="str">
            <v>CALLE 28 DE JUNIO S/N Y GARCIA MORENO ENTRADA LLANO GRANDE</v>
          </cell>
        </row>
        <row r="8522">
          <cell r="A8522" t="str">
            <v>WS414255664</v>
          </cell>
          <cell r="B8522">
            <v>477529</v>
          </cell>
          <cell r="C8522" t="str">
            <v>WS414255664</v>
          </cell>
          <cell r="D8522" t="str">
            <v>FLEXTUENTI</v>
          </cell>
          <cell r="E8522" t="str">
            <v>DESPACHO</v>
          </cell>
          <cell r="F8522" t="str">
            <v>NORMAL</v>
          </cell>
          <cell r="G8522" t="str">
            <v>031080414255664</v>
          </cell>
          <cell r="H8522">
            <v>44907</v>
          </cell>
          <cell r="I8522" t="str">
            <v>ENTREGADO</v>
          </cell>
          <cell r="J8522">
            <v>44909</v>
          </cell>
          <cell r="K8522" t="str">
            <v>Geomar Riofrio</v>
          </cell>
          <cell r="L8522" t="str">
            <v>SARAGURO  CALLE REINO DE QUITO  SN  ENTRE CALLE AZUAY Y LOJA</v>
          </cell>
          <cell r="M8522" t="str">
            <v>1102758164</v>
          </cell>
          <cell r="N8522" t="str">
            <v>0992909022/0992909022</v>
          </cell>
          <cell r="O8522" t="str">
            <v/>
          </cell>
          <cell r="P8522" t="str">
            <v>SARAGURO</v>
          </cell>
          <cell r="Q8522" t="str">
            <v>SARAGURO</v>
          </cell>
          <cell r="R8522" t="str">
            <v>LOJA</v>
          </cell>
          <cell r="T8522" t="str">
            <v>TRAMACO</v>
          </cell>
          <cell r="U8522" t="str">
            <v>FLEXNETUIO_PROVINCIA</v>
          </cell>
          <cell r="V8522">
            <v>1</v>
          </cell>
          <cell r="W8522">
            <v>1</v>
          </cell>
          <cell r="X8522" t="str">
            <v>FLEXNET ECUADOR - FLEXTUENTI</v>
          </cell>
          <cell r="Y8522" t="str">
            <v>CALLE 28 DE JUNIO S/N Y GARCIA MORENO ENTRADA LLANO GRANDE</v>
          </cell>
        </row>
        <row r="8523">
          <cell r="A8523" t="str">
            <v>414255917</v>
          </cell>
          <cell r="B8523">
            <v>477530</v>
          </cell>
          <cell r="C8523" t="str">
            <v>414255917</v>
          </cell>
          <cell r="D8523" t="str">
            <v>FLEXTUENTI</v>
          </cell>
          <cell r="E8523" t="str">
            <v>DESPACHO</v>
          </cell>
          <cell r="F8523" t="str">
            <v>NORMAL</v>
          </cell>
          <cell r="G8523" t="str">
            <v>FT74950</v>
          </cell>
          <cell r="H8523">
            <v>44907</v>
          </cell>
          <cell r="I8523" t="str">
            <v>ENTREGADO</v>
          </cell>
          <cell r="J8523">
            <v>44908</v>
          </cell>
          <cell r="K8523" t="str">
            <v>Neider jasmany Zambrano pin</v>
          </cell>
          <cell r="L8523" t="str">
            <v>COMITE DEL PUEBLO CALLE DE LOS FLORIPONDIOS  E12 72  AV JUAN MOLINEROS</v>
          </cell>
          <cell r="M8523" t="str">
            <v>1314170257</v>
          </cell>
          <cell r="N8523" t="str">
            <v>0995967335/0992755986</v>
          </cell>
          <cell r="O8523" t="str">
            <v/>
          </cell>
          <cell r="P8523" t="str">
            <v>QUITO</v>
          </cell>
          <cell r="Q8523" t="str">
            <v>QUITO</v>
          </cell>
          <cell r="R8523" t="str">
            <v>PICHINCHA</v>
          </cell>
          <cell r="T8523" t="str">
            <v>FLEXTRANS UIO</v>
          </cell>
          <cell r="U8523" t="str">
            <v>FLEXNETUIO_LOCAL</v>
          </cell>
          <cell r="V8523">
            <v>1</v>
          </cell>
          <cell r="W8523">
            <v>1</v>
          </cell>
          <cell r="X8523" t="str">
            <v>FLEXNET ECUADOR - FLEXTUENTI</v>
          </cell>
          <cell r="Y8523" t="str">
            <v>CALLE 28 DE JUNIO S/N Y GARCIA MORENO ENTRADA LLANO GRANDE</v>
          </cell>
        </row>
        <row r="8524">
          <cell r="A8524" t="str">
            <v>414255918</v>
          </cell>
          <cell r="B8524">
            <v>477531</v>
          </cell>
          <cell r="C8524" t="str">
            <v>414255918</v>
          </cell>
          <cell r="D8524" t="str">
            <v>FLEXTUENTI</v>
          </cell>
          <cell r="E8524" t="str">
            <v>DESPACHO</v>
          </cell>
          <cell r="F8524" t="str">
            <v>NORMAL</v>
          </cell>
          <cell r="G8524" t="str">
            <v>TF88531</v>
          </cell>
          <cell r="H8524">
            <v>44907</v>
          </cell>
          <cell r="I8524" t="str">
            <v>ENTREGADO</v>
          </cell>
          <cell r="J8524">
            <v>44908</v>
          </cell>
          <cell r="K8524" t="str">
            <v>Andreina Gabriela Villamar Andrade</v>
          </cell>
          <cell r="L8524" t="str">
            <v>TARQUI AV GUAYACANES SN  GUILLERMO AROSEMENA CORONEL</v>
          </cell>
          <cell r="M8524" t="str">
            <v>0923140172</v>
          </cell>
          <cell r="N8524" t="str">
            <v>0979202375/0993194309</v>
          </cell>
          <cell r="O8524" t="str">
            <v/>
          </cell>
          <cell r="P8524" t="str">
            <v>GUAYAQUIL</v>
          </cell>
          <cell r="Q8524" t="str">
            <v>GUAYAQUIL</v>
          </cell>
          <cell r="R8524" t="str">
            <v>GUAYAS</v>
          </cell>
          <cell r="T8524" t="str">
            <v>ITSACOURIER</v>
          </cell>
          <cell r="U8524" t="str">
            <v>FLEXNETUIO_GYE</v>
          </cell>
          <cell r="V8524">
            <v>1</v>
          </cell>
          <cell r="W8524">
            <v>1</v>
          </cell>
          <cell r="X8524" t="str">
            <v>FLEXNET ECUADOR - FLEXTUENTI</v>
          </cell>
          <cell r="Y8524" t="str">
            <v>CALLE 28 DE JUNIO S/N Y GARCIA MORENO ENTRADA LLANO GRANDE</v>
          </cell>
        </row>
        <row r="8525">
          <cell r="A8525" t="str">
            <v>414255923</v>
          </cell>
          <cell r="B8525">
            <v>477532</v>
          </cell>
          <cell r="C8525" t="str">
            <v>414255923</v>
          </cell>
          <cell r="D8525" t="str">
            <v>FLEXTUENTI</v>
          </cell>
          <cell r="E8525" t="str">
            <v>DESPACHO</v>
          </cell>
          <cell r="F8525" t="str">
            <v>DERIVADO PICK UP</v>
          </cell>
          <cell r="G8525" t="str">
            <v>031080414255923</v>
          </cell>
          <cell r="H8525">
            <v>44907</v>
          </cell>
          <cell r="I8525" t="str">
            <v>ENTREGADO</v>
          </cell>
          <cell r="J8525">
            <v>44915</v>
          </cell>
          <cell r="K8525" t="str">
            <v>Roberto Guerrero</v>
          </cell>
          <cell r="L8525" t="str">
            <v>OFICINA TRAMACO MANTA PUNTO DE VENTA CENTRO</v>
          </cell>
          <cell r="M8525" t="str">
            <v>1315903425</v>
          </cell>
          <cell r="N8525" t="str">
            <v>0982313138/0982313138</v>
          </cell>
          <cell r="O8525" t="str">
            <v/>
          </cell>
          <cell r="P8525" t="str">
            <v>MANTA</v>
          </cell>
          <cell r="Q8525" t="str">
            <v>MANTA</v>
          </cell>
          <cell r="R8525" t="str">
            <v>MANABI</v>
          </cell>
          <cell r="T8525" t="str">
            <v>TRAMACO</v>
          </cell>
          <cell r="U8525" t="str">
            <v>FLEXNETUIO_PROVINCIA</v>
          </cell>
          <cell r="V8525">
            <v>1</v>
          </cell>
          <cell r="W8525">
            <v>1</v>
          </cell>
          <cell r="X8525" t="str">
            <v>FLEXNET ECUADOR - FLEXTUENTI</v>
          </cell>
          <cell r="Y8525" t="str">
            <v>CALLE 28 DE JUNIO S/N Y GARCIA MORENO ENTRADA LLANO GRANDE</v>
          </cell>
        </row>
        <row r="8526">
          <cell r="A8526" t="str">
            <v>414255925</v>
          </cell>
          <cell r="B8526">
            <v>477533</v>
          </cell>
          <cell r="C8526" t="str">
            <v>414255925</v>
          </cell>
          <cell r="D8526" t="str">
            <v>FLEXTUENTI</v>
          </cell>
          <cell r="E8526" t="str">
            <v>DESPACHO</v>
          </cell>
          <cell r="F8526" t="str">
            <v>NORMAL</v>
          </cell>
          <cell r="G8526" t="str">
            <v>FT74949</v>
          </cell>
          <cell r="H8526">
            <v>44907</v>
          </cell>
          <cell r="I8526" t="str">
            <v>ENTREGADO</v>
          </cell>
          <cell r="J8526">
            <v>44908</v>
          </cell>
          <cell r="K8526" t="str">
            <v>Nancy Zapata</v>
          </cell>
          <cell r="L8526" t="str">
            <v>SAN BARTOLO CALLE HUIGRA  S15 21  CHICANA</v>
          </cell>
          <cell r="M8526" t="str">
            <v>1709716201</v>
          </cell>
          <cell r="N8526" t="str">
            <v>0987604522/0998716291</v>
          </cell>
          <cell r="O8526" t="str">
            <v/>
          </cell>
          <cell r="P8526" t="str">
            <v>QUITO</v>
          </cell>
          <cell r="Q8526" t="str">
            <v>QUITO</v>
          </cell>
          <cell r="R8526" t="str">
            <v>PICHINCHA</v>
          </cell>
          <cell r="T8526" t="str">
            <v>FLEXTRANS UIO</v>
          </cell>
          <cell r="U8526" t="str">
            <v>FLEXNETUIO_LOCAL</v>
          </cell>
          <cell r="V8526">
            <v>1</v>
          </cell>
          <cell r="W8526">
            <v>1</v>
          </cell>
          <cell r="X8526" t="str">
            <v>FLEXNET ECUADOR - FLEXTUENTI</v>
          </cell>
          <cell r="Y8526" t="str">
            <v>CALLE 28 DE JUNIO S/N Y GARCIA MORENO ENTRADA LLANO GRANDE</v>
          </cell>
        </row>
        <row r="8527">
          <cell r="A8527" t="str">
            <v>414255444</v>
          </cell>
          <cell r="B8527">
            <v>477466</v>
          </cell>
          <cell r="C8527" t="str">
            <v>414255444</v>
          </cell>
          <cell r="D8527" t="str">
            <v>FLEXTUENTI</v>
          </cell>
          <cell r="E8527" t="str">
            <v>DESPACHO</v>
          </cell>
          <cell r="F8527" t="str">
            <v>NORMAL</v>
          </cell>
          <cell r="G8527" t="str">
            <v>TF88539</v>
          </cell>
          <cell r="H8527">
            <v>44907</v>
          </cell>
          <cell r="I8527" t="str">
            <v>ENTREGADO</v>
          </cell>
          <cell r="J8527">
            <v>44908</v>
          </cell>
          <cell r="K8527" t="str">
            <v>Kennet Pilay</v>
          </cell>
          <cell r="L8527" t="str">
            <v>TARQUI AV FRANCISCO DE ORELLANA  MZ  954 VILLA 102  FERMIN VERA ROJAS</v>
          </cell>
          <cell r="M8527" t="str">
            <v>0927353698</v>
          </cell>
          <cell r="N8527" t="str">
            <v>0996454937/0998138944</v>
          </cell>
          <cell r="O8527" t="str">
            <v/>
          </cell>
          <cell r="P8527" t="str">
            <v>GUAYAQUIL</v>
          </cell>
          <cell r="Q8527" t="str">
            <v>GUAYAQUIL</v>
          </cell>
          <cell r="R8527" t="str">
            <v>GUAYAS</v>
          </cell>
          <cell r="T8527" t="str">
            <v>ITSACOURIER</v>
          </cell>
          <cell r="U8527" t="str">
            <v>FLEXNETUIO_GYE</v>
          </cell>
          <cell r="V8527">
            <v>1</v>
          </cell>
          <cell r="W8527">
            <v>1</v>
          </cell>
          <cell r="X8527" t="str">
            <v>FLEXNET ECUADOR - FLEXTUENTI</v>
          </cell>
          <cell r="Y8527" t="str">
            <v>CALLE 28 DE JUNIO S/N Y GARCIA MORENO ENTRADA LLANO GRANDE</v>
          </cell>
        </row>
        <row r="8528">
          <cell r="A8528" t="str">
            <v>414255449</v>
          </cell>
          <cell r="B8528">
            <v>477467</v>
          </cell>
          <cell r="C8528" t="str">
            <v>414255449</v>
          </cell>
          <cell r="D8528" t="str">
            <v>FLEXTUENTI</v>
          </cell>
          <cell r="E8528" t="str">
            <v>DESPACHO</v>
          </cell>
          <cell r="F8528" t="str">
            <v>NORMAL</v>
          </cell>
          <cell r="G8528" t="str">
            <v>031080414255449</v>
          </cell>
          <cell r="H8528">
            <v>44907</v>
          </cell>
          <cell r="I8528" t="str">
            <v>ENTREGADO</v>
          </cell>
          <cell r="J8528">
            <v>44908</v>
          </cell>
          <cell r="K8528" t="str">
            <v>Diego Fernando Montano Piedra</v>
          </cell>
          <cell r="L8528" t="str">
            <v>SUCRE  CALLE EPICLACHIMA  196 171 CALLE MAYAS</v>
          </cell>
          <cell r="M8528" t="str">
            <v>1104410483</v>
          </cell>
          <cell r="N8528" t="str">
            <v>0979859135/0993783807</v>
          </cell>
          <cell r="O8528" t="str">
            <v/>
          </cell>
          <cell r="P8528" t="str">
            <v>LOJA</v>
          </cell>
          <cell r="Q8528" t="str">
            <v>LOJA</v>
          </cell>
          <cell r="R8528" t="str">
            <v>LOJA</v>
          </cell>
          <cell r="T8528" t="str">
            <v>TRAMACO</v>
          </cell>
          <cell r="U8528" t="str">
            <v>FLEXNETUIO_PROVINCIA</v>
          </cell>
          <cell r="V8528">
            <v>1</v>
          </cell>
          <cell r="W8528">
            <v>1</v>
          </cell>
          <cell r="X8528" t="str">
            <v>FLEXNET ECUADOR - FLEXTUENTI</v>
          </cell>
          <cell r="Y8528" t="str">
            <v>CALLE 28 DE JUNIO S/N Y GARCIA MORENO ENTRADA LLANO GRANDE</v>
          </cell>
        </row>
        <row r="8529">
          <cell r="A8529" t="str">
            <v>414255474</v>
          </cell>
          <cell r="B8529">
            <v>477468</v>
          </cell>
          <cell r="C8529" t="str">
            <v>414255474</v>
          </cell>
          <cell r="D8529" t="str">
            <v>FLEXTUENTI</v>
          </cell>
          <cell r="E8529" t="str">
            <v>DESPACHO</v>
          </cell>
          <cell r="F8529" t="str">
            <v>NORMAL</v>
          </cell>
          <cell r="G8529" t="str">
            <v>TF88538</v>
          </cell>
          <cell r="H8529">
            <v>44907</v>
          </cell>
          <cell r="I8529" t="str">
            <v>ENTREGADO</v>
          </cell>
          <cell r="J8529">
            <v>44909</v>
          </cell>
          <cell r="K8529" t="str">
            <v>Jonnathan Contreras</v>
          </cell>
          <cell r="L8529" t="str">
            <v>SUCRE  CALLE HUANCAVILCA  2519 LIZARDO GARCIA SORROZA</v>
          </cell>
          <cell r="M8529" t="str">
            <v>0915447528</v>
          </cell>
          <cell r="N8529" t="str">
            <v>0963306843/0992895038</v>
          </cell>
          <cell r="O8529" t="str">
            <v/>
          </cell>
          <cell r="P8529" t="str">
            <v>GUAYAQUIL</v>
          </cell>
          <cell r="Q8529" t="str">
            <v>GUAYAQUIL</v>
          </cell>
          <cell r="R8529" t="str">
            <v>GUAYAS</v>
          </cell>
          <cell r="T8529" t="str">
            <v>ITSACOURIER</v>
          </cell>
          <cell r="U8529" t="str">
            <v>FLEXNETUIO_GYE</v>
          </cell>
          <cell r="V8529">
            <v>1</v>
          </cell>
          <cell r="W8529">
            <v>1</v>
          </cell>
          <cell r="X8529" t="str">
            <v>FLEXNET ECUADOR - FLEXTUENTI</v>
          </cell>
          <cell r="Y8529" t="str">
            <v>CALLE 28 DE JUNIO S/N Y GARCIA MORENO ENTRADA LLANO GRANDE</v>
          </cell>
        </row>
        <row r="8530">
          <cell r="A8530" t="str">
            <v>414255479</v>
          </cell>
          <cell r="B8530">
            <v>477469</v>
          </cell>
          <cell r="C8530" t="str">
            <v>414255479</v>
          </cell>
          <cell r="D8530" t="str">
            <v>FLEXTUENTI</v>
          </cell>
          <cell r="E8530" t="str">
            <v>DESPACHO</v>
          </cell>
          <cell r="F8530" t="str">
            <v>NORMAL</v>
          </cell>
          <cell r="G8530" t="str">
            <v>TF88537</v>
          </cell>
          <cell r="H8530">
            <v>44907</v>
          </cell>
          <cell r="I8530" t="str">
            <v>ENTREGADO</v>
          </cell>
          <cell r="J8530">
            <v>44908</v>
          </cell>
          <cell r="K8530" t="str">
            <v>Rocio del Pilar Velasquez Gomez</v>
          </cell>
          <cell r="L8530" t="str">
            <v>ROCA CALLE PADRE SOLANO 644 BOYACA</v>
          </cell>
          <cell r="M8530" t="str">
            <v>0905833505</v>
          </cell>
          <cell r="N8530" t="str">
            <v>0961537364/0978695492</v>
          </cell>
          <cell r="O8530" t="str">
            <v/>
          </cell>
          <cell r="P8530" t="str">
            <v>GUAYAQUIL</v>
          </cell>
          <cell r="Q8530" t="str">
            <v>GUAYAQUIL</v>
          </cell>
          <cell r="R8530" t="str">
            <v>GUAYAS</v>
          </cell>
          <cell r="T8530" t="str">
            <v>ITSACOURIER</v>
          </cell>
          <cell r="U8530" t="str">
            <v>FLEXNETUIO_GYE</v>
          </cell>
          <cell r="V8530">
            <v>1</v>
          </cell>
          <cell r="W8530">
            <v>1</v>
          </cell>
          <cell r="X8530" t="str">
            <v>FLEXNET ECUADOR - FLEXTUENTI</v>
          </cell>
          <cell r="Y8530" t="str">
            <v>CALLE 28 DE JUNIO S/N Y GARCIA MORENO ENTRADA LLANO GRANDE</v>
          </cell>
        </row>
        <row r="8531">
          <cell r="A8531" t="str">
            <v>414255484</v>
          </cell>
          <cell r="B8531">
            <v>477470</v>
          </cell>
          <cell r="C8531" t="str">
            <v>414255484</v>
          </cell>
          <cell r="D8531" t="str">
            <v>FLEXTUENTI</v>
          </cell>
          <cell r="E8531" t="str">
            <v>DESPACHO</v>
          </cell>
          <cell r="F8531" t="str">
            <v>DERIVADO PICK UP</v>
          </cell>
          <cell r="G8531" t="str">
            <v>031080414255484</v>
          </cell>
          <cell r="H8531">
            <v>44907</v>
          </cell>
          <cell r="I8531" t="str">
            <v>ENTREGADO</v>
          </cell>
          <cell r="J8531">
            <v>44915</v>
          </cell>
          <cell r="K8531" t="str">
            <v>Antonella Zambrano</v>
          </cell>
          <cell r="L8531" t="str">
            <v>OFICINA TRAMACO CHONE</v>
          </cell>
          <cell r="M8531" t="str">
            <v>1350710552</v>
          </cell>
          <cell r="N8531" t="str">
            <v>0959283631/0959283631</v>
          </cell>
          <cell r="O8531" t="str">
            <v/>
          </cell>
          <cell r="P8531" t="str">
            <v>CHONE</v>
          </cell>
          <cell r="Q8531" t="str">
            <v>CHONE</v>
          </cell>
          <cell r="R8531" t="str">
            <v>MANABI</v>
          </cell>
          <cell r="T8531" t="str">
            <v>TRAMACO</v>
          </cell>
          <cell r="U8531" t="str">
            <v>FLEXNETUIO_PROVINCIA</v>
          </cell>
          <cell r="V8531">
            <v>1</v>
          </cell>
          <cell r="W8531">
            <v>1</v>
          </cell>
          <cell r="X8531" t="str">
            <v>FLEXNET ECUADOR - FLEXTUENTI</v>
          </cell>
          <cell r="Y8531" t="str">
            <v>CALLE 28 DE JUNIO S/N Y GARCIA MORENO ENTRADA LLANO GRANDE</v>
          </cell>
        </row>
        <row r="8532">
          <cell r="A8532" t="str">
            <v>414255494</v>
          </cell>
          <cell r="B8532">
            <v>477471</v>
          </cell>
          <cell r="C8532" t="str">
            <v>414255494</v>
          </cell>
          <cell r="D8532" t="str">
            <v>FLEXTUENTI</v>
          </cell>
          <cell r="E8532" t="str">
            <v>DESPACHO</v>
          </cell>
          <cell r="F8532" t="str">
            <v>NORMAL</v>
          </cell>
          <cell r="G8532" t="str">
            <v>031080414255494</v>
          </cell>
          <cell r="H8532">
            <v>44907</v>
          </cell>
          <cell r="I8532" t="str">
            <v>ENTREGADO</v>
          </cell>
          <cell r="J8532">
            <v>44908</v>
          </cell>
          <cell r="K8532" t="str">
            <v>GERMAN CERDA</v>
          </cell>
          <cell r="L8532" t="str">
            <v>LA MATRIZ AV AMAZONAS   SN JAVIER ESPINOZA</v>
          </cell>
          <cell r="M8532" t="str">
            <v>0502140577</v>
          </cell>
          <cell r="N8532" t="str">
            <v>0998035405/0995910198</v>
          </cell>
          <cell r="O8532" t="str">
            <v/>
          </cell>
          <cell r="P8532" t="str">
            <v>LATACUNGA</v>
          </cell>
          <cell r="Q8532" t="str">
            <v>LATACUNGA</v>
          </cell>
          <cell r="R8532" t="str">
            <v>COTOPAXI</v>
          </cell>
          <cell r="T8532" t="str">
            <v>TRAMACO</v>
          </cell>
          <cell r="U8532" t="str">
            <v>FLEXNETUIO_PROVINCIA</v>
          </cell>
          <cell r="V8532">
            <v>1</v>
          </cell>
          <cell r="W8532">
            <v>1</v>
          </cell>
          <cell r="X8532" t="str">
            <v>FLEXNET ECUADOR - FLEXTUENTI</v>
          </cell>
          <cell r="Y8532" t="str">
            <v>CALLE 28 DE JUNIO S/N Y GARCIA MORENO ENTRADA LLANO GRANDE</v>
          </cell>
        </row>
        <row r="8533">
          <cell r="A8533" t="str">
            <v>414264198</v>
          </cell>
          <cell r="B8533">
            <v>477472</v>
          </cell>
          <cell r="C8533" t="str">
            <v>414264198</v>
          </cell>
          <cell r="D8533" t="str">
            <v>FLEXTUENTI</v>
          </cell>
          <cell r="E8533" t="str">
            <v>DESPACHO</v>
          </cell>
          <cell r="F8533" t="str">
            <v>NORMAL</v>
          </cell>
          <cell r="G8533" t="str">
            <v>FT74948</v>
          </cell>
          <cell r="H8533">
            <v>44907</v>
          </cell>
          <cell r="I8533" t="str">
            <v>ENTREGADO</v>
          </cell>
          <cell r="J8533">
            <v>44908</v>
          </cell>
          <cell r="K8533" t="str">
            <v>Karol Crespo</v>
          </cell>
          <cell r="L8533" t="str">
            <v>RUMIPAMBA AV REPUBLICA  OE3 65  ANTONIO DE ULLOA</v>
          </cell>
          <cell r="M8533" t="str">
            <v>1714822226</v>
          </cell>
          <cell r="N8533" t="str">
            <v>0995285690/0987080542</v>
          </cell>
          <cell r="O8533" t="str">
            <v/>
          </cell>
          <cell r="P8533" t="str">
            <v>QUITO</v>
          </cell>
          <cell r="Q8533" t="str">
            <v>QUITO</v>
          </cell>
          <cell r="R8533" t="str">
            <v>PICHINCHA</v>
          </cell>
          <cell r="T8533" t="str">
            <v>FLEXTRANS UIO</v>
          </cell>
          <cell r="U8533" t="str">
            <v>FLEXNETUIO_LOCAL</v>
          </cell>
          <cell r="V8533">
            <v>1</v>
          </cell>
          <cell r="W8533">
            <v>1</v>
          </cell>
          <cell r="X8533" t="str">
            <v>FLEXNET ECUADOR - FLEXTUENTI</v>
          </cell>
          <cell r="Y8533" t="str">
            <v>CALLE 28 DE JUNIO S/N Y GARCIA MORENO ENTRADA LLANO GRANDE</v>
          </cell>
        </row>
        <row r="8534">
          <cell r="A8534" t="str">
            <v>414266124</v>
          </cell>
          <cell r="B8534">
            <v>477473</v>
          </cell>
          <cell r="C8534" t="str">
            <v>414266124</v>
          </cell>
          <cell r="D8534" t="str">
            <v>FLEXTUENTI</v>
          </cell>
          <cell r="E8534" t="str">
            <v>DESPACHO</v>
          </cell>
          <cell r="F8534" t="str">
            <v>DERIVADO PICK UP</v>
          </cell>
          <cell r="G8534" t="str">
            <v>031080414266124</v>
          </cell>
          <cell r="H8534">
            <v>44907</v>
          </cell>
          <cell r="I8534" t="str">
            <v>ENTREGADO</v>
          </cell>
          <cell r="J8534">
            <v>44914</v>
          </cell>
          <cell r="K8534" t="str">
            <v>Jose Nicolas Corrales Vera</v>
          </cell>
          <cell r="L8534" t="str">
            <v>OFICINA TRAMACO QUEVEDO</v>
          </cell>
          <cell r="M8534" t="str">
            <v>1201376587</v>
          </cell>
          <cell r="N8534" t="str">
            <v>0988499452/0988499452</v>
          </cell>
          <cell r="O8534" t="str">
            <v/>
          </cell>
          <cell r="P8534" t="str">
            <v>QUEVEDO</v>
          </cell>
          <cell r="Q8534" t="str">
            <v>QUEVEDO</v>
          </cell>
          <cell r="R8534" t="str">
            <v>LOS RIOS</v>
          </cell>
          <cell r="T8534" t="str">
            <v>TRAMACO</v>
          </cell>
          <cell r="U8534" t="str">
            <v>FLEXNETUIO_PROVINCIA</v>
          </cell>
          <cell r="V8534">
            <v>1</v>
          </cell>
          <cell r="W8534">
            <v>1</v>
          </cell>
          <cell r="X8534" t="str">
            <v>FLEXNET ECUADOR - FLEXTUENTI</v>
          </cell>
          <cell r="Y8534" t="str">
            <v>CALLE 28 DE JUNIO S/N Y GARCIA MORENO ENTRADA LLANO GRANDE</v>
          </cell>
        </row>
        <row r="8535">
          <cell r="A8535" t="str">
            <v>414267079</v>
          </cell>
          <cell r="B8535">
            <v>477474</v>
          </cell>
          <cell r="C8535" t="str">
            <v>414267079</v>
          </cell>
          <cell r="D8535" t="str">
            <v>FLEXTUENTI</v>
          </cell>
          <cell r="E8535" t="str">
            <v>DESPACHO</v>
          </cell>
          <cell r="F8535" t="str">
            <v>NORMAL</v>
          </cell>
          <cell r="G8535" t="str">
            <v>031080414267079</v>
          </cell>
          <cell r="H8535">
            <v>44907</v>
          </cell>
          <cell r="I8535" t="str">
            <v>ENTREGADO</v>
          </cell>
          <cell r="J8535">
            <v>44908</v>
          </cell>
          <cell r="K8535" t="str">
            <v>Rosenver Guagua</v>
          </cell>
          <cell r="L8535" t="str">
            <v>SAN BUENAVENTURA  AV GENERAL MIGUEL ITURRALDE SN AV AMAZONAS</v>
          </cell>
          <cell r="M8535" t="str">
            <v>0923570014</v>
          </cell>
          <cell r="N8535" t="str">
            <v>0982002435/0982002435</v>
          </cell>
          <cell r="O8535" t="str">
            <v/>
          </cell>
          <cell r="P8535" t="str">
            <v>LATACUNGA</v>
          </cell>
          <cell r="Q8535" t="str">
            <v>LATACUNGA</v>
          </cell>
          <cell r="R8535" t="str">
            <v>COTOPAXI</v>
          </cell>
          <cell r="T8535" t="str">
            <v>TRAMACO</v>
          </cell>
          <cell r="U8535" t="str">
            <v>FLEXNETUIO_PROVINCIA</v>
          </cell>
          <cell r="V8535">
            <v>1</v>
          </cell>
          <cell r="W8535">
            <v>1</v>
          </cell>
          <cell r="X8535" t="str">
            <v>FLEXNET ECUADOR - FLEXTUENTI</v>
          </cell>
          <cell r="Y8535" t="str">
            <v>CALLE 28 DE JUNIO S/N Y GARCIA MORENO ENTRADA LLANO GRANDE</v>
          </cell>
        </row>
        <row r="8536">
          <cell r="A8536" t="str">
            <v>414267136</v>
          </cell>
          <cell r="B8536">
            <v>477475</v>
          </cell>
          <cell r="C8536" t="str">
            <v>414267136</v>
          </cell>
          <cell r="D8536" t="str">
            <v>FLEXTUENTI</v>
          </cell>
          <cell r="E8536" t="str">
            <v>DESPACHO</v>
          </cell>
          <cell r="F8536" t="str">
            <v>NORMAL</v>
          </cell>
          <cell r="G8536" t="str">
            <v>FT74947</v>
          </cell>
          <cell r="H8536">
            <v>44907</v>
          </cell>
          <cell r="I8536" t="str">
            <v>ENTREGADO</v>
          </cell>
          <cell r="J8536">
            <v>44909</v>
          </cell>
          <cell r="K8536" t="str">
            <v>Luis alberto Aguirre Reyes</v>
          </cell>
          <cell r="L8536" t="str">
            <v>INAQUITO AV 6 DE DICIEMBRE  E311 GERMAN ALEMAN</v>
          </cell>
          <cell r="M8536" t="str">
            <v>1205768805</v>
          </cell>
          <cell r="N8536" t="str">
            <v>0984520163/0979098230</v>
          </cell>
          <cell r="O8536" t="str">
            <v/>
          </cell>
          <cell r="P8536" t="str">
            <v>QUITO</v>
          </cell>
          <cell r="Q8536" t="str">
            <v>QUITO</v>
          </cell>
          <cell r="R8536" t="str">
            <v>PICHINCHA</v>
          </cell>
          <cell r="T8536" t="str">
            <v>FLEXTRANS UIO</v>
          </cell>
          <cell r="U8536" t="str">
            <v>FLEXNETUIO_LOCAL</v>
          </cell>
          <cell r="V8536">
            <v>1</v>
          </cell>
          <cell r="W8536">
            <v>1</v>
          </cell>
          <cell r="X8536" t="str">
            <v>FLEXNET ECUADOR - FLEXTUENTI</v>
          </cell>
          <cell r="Y8536" t="str">
            <v>CALLE 28 DE JUNIO S/N Y GARCIA MORENO ENTRADA LLANO GRANDE</v>
          </cell>
        </row>
        <row r="8537">
          <cell r="A8537" t="str">
            <v>414267180</v>
          </cell>
          <cell r="B8537">
            <v>477476</v>
          </cell>
          <cell r="C8537" t="str">
            <v>414267180</v>
          </cell>
          <cell r="D8537" t="str">
            <v>FLEXTUENTI</v>
          </cell>
          <cell r="E8537" t="str">
            <v>DESPACHO</v>
          </cell>
          <cell r="F8537" t="str">
            <v>NORMAL</v>
          </cell>
          <cell r="G8537" t="str">
            <v>TF88534</v>
          </cell>
          <cell r="H8537">
            <v>44907</v>
          </cell>
          <cell r="I8537" t="str">
            <v>ENTREGADO</v>
          </cell>
          <cell r="J8537">
            <v>44908</v>
          </cell>
          <cell r="K8537" t="str">
            <v>Juan Cabezas Martinez</v>
          </cell>
          <cell r="L8537" t="str">
            <v>TARQUI  CALLE  FRANCISCO HUERTAS RENDON  104 AVILES</v>
          </cell>
          <cell r="M8537" t="str">
            <v>0911586899</v>
          </cell>
          <cell r="N8537" t="str">
            <v>0958937249/0958937249</v>
          </cell>
          <cell r="O8537" t="str">
            <v/>
          </cell>
          <cell r="P8537" t="str">
            <v>GUAYAQUIL</v>
          </cell>
          <cell r="Q8537" t="str">
            <v>GUAYAQUIL</v>
          </cell>
          <cell r="R8537" t="str">
            <v>GUAYAS</v>
          </cell>
          <cell r="T8537" t="str">
            <v>ITSACOURIER</v>
          </cell>
          <cell r="U8537" t="str">
            <v>FLEXNETUIO_GYE</v>
          </cell>
          <cell r="V8537">
            <v>1</v>
          </cell>
          <cell r="W8537">
            <v>1</v>
          </cell>
          <cell r="X8537" t="str">
            <v>FLEXNET ECUADOR - FLEXTUENTI</v>
          </cell>
          <cell r="Y8537" t="str">
            <v>CALLE 28 DE JUNIO S/N Y GARCIA MORENO ENTRADA LLANO GRANDE</v>
          </cell>
        </row>
        <row r="8538">
          <cell r="A8538" t="str">
            <v>414267227</v>
          </cell>
          <cell r="B8538">
            <v>477477</v>
          </cell>
          <cell r="C8538" t="str">
            <v>414267227</v>
          </cell>
          <cell r="D8538" t="str">
            <v>FLEXTUENTI</v>
          </cell>
          <cell r="E8538" t="str">
            <v>DESPACHO</v>
          </cell>
          <cell r="F8538" t="str">
            <v>NORMAL</v>
          </cell>
          <cell r="G8538" t="str">
            <v>FT74946</v>
          </cell>
          <cell r="H8538">
            <v>44907</v>
          </cell>
          <cell r="I8538" t="str">
            <v>ENTREGADO</v>
          </cell>
          <cell r="J8538">
            <v>44908</v>
          </cell>
          <cell r="K8538" t="str">
            <v>Teresa Darquea</v>
          </cell>
          <cell r="L8538" t="str">
            <v>COTOCOLLAO AV CRISTOBAL VACA DE CASTRO SN  PEDRO FREILE</v>
          </cell>
          <cell r="M8538" t="str">
            <v>0701569386</v>
          </cell>
          <cell r="N8538" t="str">
            <v>0980588999/0964078495</v>
          </cell>
          <cell r="O8538" t="str">
            <v/>
          </cell>
          <cell r="P8538" t="str">
            <v>QUITO</v>
          </cell>
          <cell r="Q8538" t="str">
            <v>QUITO</v>
          </cell>
          <cell r="R8538" t="str">
            <v>PICHINCHA</v>
          </cell>
          <cell r="T8538" t="str">
            <v>FLEXTRANS UIO</v>
          </cell>
          <cell r="U8538" t="str">
            <v>FLEXNETUIO_LOCAL</v>
          </cell>
          <cell r="V8538">
            <v>1</v>
          </cell>
          <cell r="W8538">
            <v>1</v>
          </cell>
          <cell r="X8538" t="str">
            <v>FLEXNET ECUADOR - FLEXTUENTI</v>
          </cell>
          <cell r="Y8538" t="str">
            <v>CALLE 28 DE JUNIO S/N Y GARCIA MORENO ENTRADA LLANO GRANDE</v>
          </cell>
        </row>
        <row r="8539">
          <cell r="A8539" t="str">
            <v>414267234</v>
          </cell>
          <cell r="B8539">
            <v>477478</v>
          </cell>
          <cell r="C8539" t="str">
            <v>414267234</v>
          </cell>
          <cell r="D8539" t="str">
            <v>FLEXTUENTI</v>
          </cell>
          <cell r="E8539" t="str">
            <v>DESPACHO</v>
          </cell>
          <cell r="F8539" t="str">
            <v>NORMAL</v>
          </cell>
          <cell r="G8539" t="str">
            <v>FT74945</v>
          </cell>
          <cell r="H8539">
            <v>44907</v>
          </cell>
          <cell r="I8539" t="str">
            <v>ENTREGADO</v>
          </cell>
          <cell r="J8539">
            <v>44908</v>
          </cell>
          <cell r="K8539" t="str">
            <v>Maria Jose Benavides Proano</v>
          </cell>
          <cell r="L8539" t="str">
            <v>CHIMBACALLE  CALLE NUNEZ DE BALBOA OE2 72 CALLE PEDRO DE ALFARO</v>
          </cell>
          <cell r="M8539" t="str">
            <v>1725620734</v>
          </cell>
          <cell r="N8539" t="str">
            <v>0991280816/0990311490</v>
          </cell>
          <cell r="O8539" t="str">
            <v/>
          </cell>
          <cell r="P8539" t="str">
            <v>QUITO</v>
          </cell>
          <cell r="Q8539" t="str">
            <v>QUITO</v>
          </cell>
          <cell r="R8539" t="str">
            <v>PICHINCHA</v>
          </cell>
          <cell r="T8539" t="str">
            <v>FLEXTRANS UIO</v>
          </cell>
          <cell r="U8539" t="str">
            <v>FLEXNETUIO_LOCAL</v>
          </cell>
          <cell r="V8539">
            <v>1</v>
          </cell>
          <cell r="W8539">
            <v>1</v>
          </cell>
          <cell r="X8539" t="str">
            <v>FLEXNET ECUADOR - FLEXTUENTI</v>
          </cell>
          <cell r="Y8539" t="str">
            <v>CALLE 28 DE JUNIO S/N Y GARCIA MORENO ENTRADA LLANO GRANDE</v>
          </cell>
        </row>
        <row r="8540">
          <cell r="A8540" t="str">
            <v>414267338</v>
          </cell>
          <cell r="B8540">
            <v>477479</v>
          </cell>
          <cell r="C8540" t="str">
            <v>414267338</v>
          </cell>
          <cell r="D8540" t="str">
            <v>FLEXTUENTI</v>
          </cell>
          <cell r="E8540" t="str">
            <v>DESPACHO</v>
          </cell>
          <cell r="F8540" t="str">
            <v>NORMAL</v>
          </cell>
          <cell r="G8540" t="str">
            <v>FT74944</v>
          </cell>
          <cell r="H8540">
            <v>44907</v>
          </cell>
          <cell r="I8540" t="str">
            <v>ENTREGADO</v>
          </cell>
          <cell r="J8540">
            <v>44909</v>
          </cell>
          <cell r="K8540" t="str">
            <v>Josue Pesantes</v>
          </cell>
          <cell r="L8540" t="str">
            <v>COTOCOLLAO   CALLE JOSE FERNANDEZ SALVADOR  203  PEDRO DE ALVARADO</v>
          </cell>
          <cell r="M8540" t="str">
            <v>1251113559</v>
          </cell>
          <cell r="N8540" t="str">
            <v>0962581455/0987890995</v>
          </cell>
          <cell r="O8540" t="str">
            <v/>
          </cell>
          <cell r="P8540" t="str">
            <v>QUITO</v>
          </cell>
          <cell r="Q8540" t="str">
            <v>QUITO</v>
          </cell>
          <cell r="R8540" t="str">
            <v>PICHINCHA</v>
          </cell>
          <cell r="T8540" t="str">
            <v>FLEXTRANS UIO</v>
          </cell>
          <cell r="U8540" t="str">
            <v>FLEXNETUIO_LOCAL</v>
          </cell>
          <cell r="V8540">
            <v>1</v>
          </cell>
          <cell r="W8540">
            <v>1</v>
          </cell>
          <cell r="X8540" t="str">
            <v>FLEXNET ECUADOR - FLEXTUENTI</v>
          </cell>
          <cell r="Y8540" t="str">
            <v>CALLE 28 DE JUNIO S/N Y GARCIA MORENO ENTRADA LLANO GRANDE</v>
          </cell>
        </row>
        <row r="8541">
          <cell r="A8541" t="str">
            <v>414284567</v>
          </cell>
          <cell r="B8541">
            <v>477480</v>
          </cell>
          <cell r="C8541" t="str">
            <v>414284567</v>
          </cell>
          <cell r="D8541" t="str">
            <v>FLEXTUENTI</v>
          </cell>
          <cell r="E8541" t="str">
            <v>DESPACHO</v>
          </cell>
          <cell r="F8541" t="str">
            <v>NORMAL</v>
          </cell>
          <cell r="G8541" t="str">
            <v>031080414284567</v>
          </cell>
          <cell r="H8541">
            <v>44907</v>
          </cell>
          <cell r="I8541" t="str">
            <v>ENTREGADO</v>
          </cell>
          <cell r="J8541">
            <v>44916</v>
          </cell>
          <cell r="K8541" t="str">
            <v>SANDY ARTEAGA LOOR</v>
          </cell>
          <cell r="L8541" t="str">
            <v>EL CARMEN AV 3 DE JULIO SN  CALLE LAURELES</v>
          </cell>
          <cell r="M8541" t="str">
            <v>1317082574</v>
          </cell>
          <cell r="N8541" t="str">
            <v>0991409106/0994043732</v>
          </cell>
          <cell r="O8541" t="str">
            <v/>
          </cell>
          <cell r="P8541" t="str">
            <v>EL CARMEN</v>
          </cell>
          <cell r="Q8541" t="str">
            <v>EL CARMEN</v>
          </cell>
          <cell r="R8541" t="str">
            <v>MANABI</v>
          </cell>
          <cell r="T8541" t="str">
            <v>TRAMACO</v>
          </cell>
          <cell r="U8541" t="str">
            <v>FLEXNETUIO_PROVINCIA</v>
          </cell>
          <cell r="V8541">
            <v>1</v>
          </cell>
          <cell r="W8541">
            <v>1</v>
          </cell>
          <cell r="X8541" t="str">
            <v>FLEXNET ECUADOR - FLEXTUENTI</v>
          </cell>
          <cell r="Y8541" t="str">
            <v>CALLE 28 DE JUNIO S/N Y GARCIA MORENO ENTRADA LLANO GRANDE</v>
          </cell>
        </row>
        <row r="8542">
          <cell r="A8542" t="str">
            <v>414284606</v>
          </cell>
          <cell r="B8542">
            <v>477481</v>
          </cell>
          <cell r="C8542" t="str">
            <v>414284606</v>
          </cell>
          <cell r="D8542" t="str">
            <v>FLEXTUENTI</v>
          </cell>
          <cell r="E8542" t="str">
            <v>DESPACHO</v>
          </cell>
          <cell r="F8542" t="str">
            <v>NORMAL</v>
          </cell>
          <cell r="G8542" t="str">
            <v>FT74942</v>
          </cell>
          <cell r="H8542">
            <v>44907</v>
          </cell>
          <cell r="I8542" t="str">
            <v>ENTREGADO</v>
          </cell>
          <cell r="J8542">
            <v>44908</v>
          </cell>
          <cell r="K8542" t="str">
            <v>Narcisa Martinez</v>
          </cell>
          <cell r="L8542" t="str">
            <v>SAN BARTOLO PASAJE S12D   OE2  462 AV TENIENTI HUGO ORTIZ</v>
          </cell>
          <cell r="M8542" t="str">
            <v>0907494256</v>
          </cell>
          <cell r="N8542" t="str">
            <v>0995797160/0998739638</v>
          </cell>
          <cell r="O8542" t="str">
            <v/>
          </cell>
          <cell r="P8542" t="str">
            <v>QUITO</v>
          </cell>
          <cell r="Q8542" t="str">
            <v>QUITO</v>
          </cell>
          <cell r="R8542" t="str">
            <v>PICHINCHA</v>
          </cell>
          <cell r="T8542" t="str">
            <v>FLEXTRANS UIO</v>
          </cell>
          <cell r="U8542" t="str">
            <v>FLEXNETUIO_LOCAL</v>
          </cell>
          <cell r="V8542">
            <v>1</v>
          </cell>
          <cell r="W8542">
            <v>1</v>
          </cell>
          <cell r="X8542" t="str">
            <v>FLEXNET ECUADOR - FLEXTUENTI</v>
          </cell>
          <cell r="Y8542" t="str">
            <v>CALLE 28 DE JUNIO S/N Y GARCIA MORENO ENTRADA LLANO GRANDE</v>
          </cell>
        </row>
        <row r="8543">
          <cell r="A8543" t="str">
            <v>414284614</v>
          </cell>
          <cell r="B8543">
            <v>477482</v>
          </cell>
          <cell r="C8543" t="str">
            <v>414284614</v>
          </cell>
          <cell r="D8543" t="str">
            <v>FLEXTUENTI</v>
          </cell>
          <cell r="E8543" t="str">
            <v>DESPACHO</v>
          </cell>
          <cell r="F8543" t="str">
            <v>NORMAL</v>
          </cell>
          <cell r="G8543" t="str">
            <v>FT74941</v>
          </cell>
          <cell r="H8543">
            <v>44907</v>
          </cell>
          <cell r="I8543" t="str">
            <v>ENTREGADO</v>
          </cell>
          <cell r="J8543">
            <v>44909</v>
          </cell>
          <cell r="K8543" t="str">
            <v>Angel Roberto Roldan Vasconez</v>
          </cell>
          <cell r="L8543" t="str">
            <v>SAN ANTONIO  CALLE SAN AGUSTIN  S3  345 AV MANUEL CORDOVA GALARZA KILOMETRO 12 PUNTO 5</v>
          </cell>
          <cell r="M8543" t="str">
            <v>0201231461</v>
          </cell>
          <cell r="N8543" t="str">
            <v>0994702808/0994628714</v>
          </cell>
          <cell r="O8543" t="str">
            <v/>
          </cell>
          <cell r="P8543" t="str">
            <v>QUITO</v>
          </cell>
          <cell r="Q8543" t="str">
            <v>QUITO</v>
          </cell>
          <cell r="R8543" t="str">
            <v>PICHINCHA</v>
          </cell>
          <cell r="T8543" t="str">
            <v>FLEXTRANS UIO</v>
          </cell>
          <cell r="U8543" t="str">
            <v>FLEXNETUIO_LOCAL</v>
          </cell>
          <cell r="V8543">
            <v>1</v>
          </cell>
          <cell r="W8543">
            <v>1</v>
          </cell>
          <cell r="X8543" t="str">
            <v>FLEXNET ECUADOR - FLEXTUENTI</v>
          </cell>
          <cell r="Y8543" t="str">
            <v>CALLE 28 DE JUNIO S/N Y GARCIA MORENO ENTRADA LLANO GRANDE</v>
          </cell>
        </row>
        <row r="8544">
          <cell r="A8544" t="str">
            <v>414284616</v>
          </cell>
          <cell r="B8544">
            <v>477483</v>
          </cell>
          <cell r="C8544" t="str">
            <v>414284616</v>
          </cell>
          <cell r="D8544" t="str">
            <v>FLEXTUENTI</v>
          </cell>
          <cell r="E8544" t="str">
            <v>DESPACHO</v>
          </cell>
          <cell r="F8544" t="str">
            <v>NORMAL</v>
          </cell>
          <cell r="G8544" t="str">
            <v>FT74940</v>
          </cell>
          <cell r="H8544">
            <v>44907</v>
          </cell>
          <cell r="I8544" t="str">
            <v>ENTREGADO</v>
          </cell>
          <cell r="J8544">
            <v>44908</v>
          </cell>
          <cell r="K8544" t="str">
            <v>Jacqueline Espin</v>
          </cell>
          <cell r="L8544" t="str">
            <v>INAQUITO AV REPUBLICA DE EL SALVADOR  SN CALLE IRLANDA</v>
          </cell>
          <cell r="M8544" t="str">
            <v>1716258437</v>
          </cell>
          <cell r="N8544" t="str">
            <v>0999907972/0987695874</v>
          </cell>
          <cell r="O8544" t="str">
            <v/>
          </cell>
          <cell r="P8544" t="str">
            <v>QUITO</v>
          </cell>
          <cell r="Q8544" t="str">
            <v>QUITO</v>
          </cell>
          <cell r="R8544" t="str">
            <v>PICHINCHA</v>
          </cell>
          <cell r="T8544" t="str">
            <v>FLEXTRANS UIO</v>
          </cell>
          <cell r="U8544" t="str">
            <v>FLEXNETUIO_LOCAL</v>
          </cell>
          <cell r="V8544">
            <v>1</v>
          </cell>
          <cell r="W8544">
            <v>1</v>
          </cell>
          <cell r="X8544" t="str">
            <v>FLEXNET ECUADOR - FLEXTUENTI</v>
          </cell>
          <cell r="Y8544" t="str">
            <v>CALLE 28 DE JUNIO S/N Y GARCIA MORENO ENTRADA LLANO GRANDE</v>
          </cell>
        </row>
        <row r="8545">
          <cell r="A8545" t="str">
            <v>414284618</v>
          </cell>
          <cell r="B8545">
            <v>477484</v>
          </cell>
          <cell r="C8545" t="str">
            <v>414284618</v>
          </cell>
          <cell r="D8545" t="str">
            <v>FLEXTUENTI</v>
          </cell>
          <cell r="E8545" t="str">
            <v>DESPACHO</v>
          </cell>
          <cell r="F8545" t="str">
            <v>NORMAL</v>
          </cell>
          <cell r="G8545" t="str">
            <v>FT74939</v>
          </cell>
          <cell r="H8545">
            <v>44907</v>
          </cell>
          <cell r="I8545" t="str">
            <v>ENTREGADO</v>
          </cell>
          <cell r="J8545">
            <v>44908</v>
          </cell>
          <cell r="K8545" t="str">
            <v>Josselyn Micaela Guachilema Rios</v>
          </cell>
          <cell r="L8545" t="str">
            <v>QUITUMBE CALLE OE3G  OE3  387 CALLE S45</v>
          </cell>
          <cell r="M8545" t="str">
            <v>1752383743</v>
          </cell>
          <cell r="N8545" t="str">
            <v>0987687210/0997113444</v>
          </cell>
          <cell r="O8545" t="str">
            <v/>
          </cell>
          <cell r="P8545" t="str">
            <v>QUITO</v>
          </cell>
          <cell r="Q8545" t="str">
            <v>QUITO</v>
          </cell>
          <cell r="R8545" t="str">
            <v>PICHINCHA</v>
          </cell>
          <cell r="T8545" t="str">
            <v>FLEXTRANS UIO</v>
          </cell>
          <cell r="U8545" t="str">
            <v>FLEXNETUIO_LOCAL</v>
          </cell>
          <cell r="V8545">
            <v>1</v>
          </cell>
          <cell r="W8545">
            <v>1</v>
          </cell>
          <cell r="X8545" t="str">
            <v>FLEXNET ECUADOR - FLEXTUENTI</v>
          </cell>
          <cell r="Y8545" t="str">
            <v>CALLE 28 DE JUNIO S/N Y GARCIA MORENO ENTRADA LLANO GRANDE</v>
          </cell>
        </row>
        <row r="8546">
          <cell r="A8546" t="str">
            <v>414284793</v>
          </cell>
          <cell r="B8546">
            <v>477485</v>
          </cell>
          <cell r="C8546" t="str">
            <v>414284793</v>
          </cell>
          <cell r="D8546" t="str">
            <v>FLEXTUENTI</v>
          </cell>
          <cell r="E8546" t="str">
            <v>DESPACHO</v>
          </cell>
          <cell r="F8546" t="str">
            <v>NORMAL</v>
          </cell>
          <cell r="G8546" t="str">
            <v>FT74938</v>
          </cell>
          <cell r="H8546">
            <v>44907</v>
          </cell>
          <cell r="I8546" t="str">
            <v>ENTREGADO</v>
          </cell>
          <cell r="J8546">
            <v>44908</v>
          </cell>
          <cell r="K8546" t="str">
            <v>Marcia Chico</v>
          </cell>
          <cell r="L8546" t="str">
            <v>CALDERON CALLE 9 AGOSTO  N2  18  QUITUS</v>
          </cell>
          <cell r="M8546" t="str">
            <v>1720445707</v>
          </cell>
          <cell r="N8546" t="str">
            <v>0960625107/0998202002</v>
          </cell>
          <cell r="O8546" t="str">
            <v/>
          </cell>
          <cell r="P8546" t="str">
            <v>QUITO</v>
          </cell>
          <cell r="Q8546" t="str">
            <v>QUITO</v>
          </cell>
          <cell r="R8546" t="str">
            <v>PICHINCHA</v>
          </cell>
          <cell r="T8546" t="str">
            <v>FLEXTRANS UIO</v>
          </cell>
          <cell r="U8546" t="str">
            <v>FLEXNETUIO_LOCAL</v>
          </cell>
          <cell r="V8546">
            <v>1</v>
          </cell>
          <cell r="W8546">
            <v>1</v>
          </cell>
          <cell r="X8546" t="str">
            <v>FLEXNET ECUADOR - FLEXTUENTI</v>
          </cell>
          <cell r="Y8546" t="str">
            <v>CALLE 28 DE JUNIO S/N Y GARCIA MORENO ENTRADA LLANO GRANDE</v>
          </cell>
        </row>
        <row r="8547">
          <cell r="A8547" t="str">
            <v>WS414255425</v>
          </cell>
          <cell r="B8547">
            <v>477486</v>
          </cell>
          <cell r="C8547" t="str">
            <v>WS414255425</v>
          </cell>
          <cell r="D8547" t="str">
            <v>FLEXTUENTI</v>
          </cell>
          <cell r="E8547" t="str">
            <v>DESPACHO</v>
          </cell>
          <cell r="F8547" t="str">
            <v>NORMAL</v>
          </cell>
          <cell r="G8547" t="str">
            <v>FT74929</v>
          </cell>
          <cell r="H8547">
            <v>44907</v>
          </cell>
          <cell r="I8547" t="str">
            <v>ENTREGADO</v>
          </cell>
          <cell r="J8547">
            <v>44908</v>
          </cell>
          <cell r="K8547" t="str">
            <v>Betty Rodriguez</v>
          </cell>
          <cell r="L8547" t="str">
            <v>CUMBAYA LOS CONDORES 66 66 CALLE CARDENALES</v>
          </cell>
          <cell r="M8547" t="str">
            <v>1707485080</v>
          </cell>
          <cell r="N8547" t="str">
            <v>0984619890/0984619890</v>
          </cell>
          <cell r="O8547" t="str">
            <v/>
          </cell>
          <cell r="P8547" t="str">
            <v>QUITO</v>
          </cell>
          <cell r="Q8547" t="str">
            <v>QUITO</v>
          </cell>
          <cell r="R8547" t="str">
            <v>PICHINCHA</v>
          </cell>
          <cell r="T8547" t="str">
            <v>FLEXTRANS UIO</v>
          </cell>
          <cell r="U8547" t="str">
            <v>FLEXNETUIO_LOCAL</v>
          </cell>
          <cell r="V8547">
            <v>1</v>
          </cell>
          <cell r="W8547">
            <v>1</v>
          </cell>
          <cell r="X8547" t="str">
            <v>FLEXNET ECUADOR - FLEXTUENTI</v>
          </cell>
          <cell r="Y8547" t="str">
            <v>CALLE 28 DE JUNIO S/N Y GARCIA MORENO ENTRADA LLANO GRANDE</v>
          </cell>
        </row>
        <row r="8548">
          <cell r="A8548" t="str">
            <v>WS414255427</v>
          </cell>
          <cell r="B8548">
            <v>477487</v>
          </cell>
          <cell r="C8548" t="str">
            <v>WS414255427</v>
          </cell>
          <cell r="D8548" t="str">
            <v>FLEXTUENTI</v>
          </cell>
          <cell r="E8548" t="str">
            <v>DESPACHO</v>
          </cell>
          <cell r="F8548" t="str">
            <v>NORMAL</v>
          </cell>
          <cell r="G8548" t="str">
            <v>FT74927</v>
          </cell>
          <cell r="H8548">
            <v>44907</v>
          </cell>
          <cell r="I8548" t="str">
            <v>ENTREGADO</v>
          </cell>
          <cell r="J8548">
            <v>44908</v>
          </cell>
          <cell r="K8548" t="str">
            <v>MARLON ERAS CASTILLO</v>
          </cell>
          <cell r="L8548" t="str">
            <v>LA ECUATORIANA  AV  LA ECUATORIANA SN PALEMON MONROY</v>
          </cell>
          <cell r="M8548" t="str">
            <v>1727266163</v>
          </cell>
          <cell r="N8548" t="str">
            <v>0968434332/0968434332</v>
          </cell>
          <cell r="O8548" t="str">
            <v/>
          </cell>
          <cell r="P8548" t="str">
            <v>QUITO</v>
          </cell>
          <cell r="Q8548" t="str">
            <v>QUITO</v>
          </cell>
          <cell r="R8548" t="str">
            <v>PICHINCHA</v>
          </cell>
          <cell r="T8548" t="str">
            <v>FLEXTRANS UIO</v>
          </cell>
          <cell r="U8548" t="str">
            <v>FLEXNETUIO_LOCAL</v>
          </cell>
          <cell r="V8548">
            <v>1</v>
          </cell>
          <cell r="W8548">
            <v>1</v>
          </cell>
          <cell r="X8548" t="str">
            <v>FLEXNET ECUADOR - FLEXTUENTI</v>
          </cell>
          <cell r="Y8548" t="str">
            <v>CALLE 28 DE JUNIO S/N Y GARCIA MORENO ENTRADA LLANO GRANDE</v>
          </cell>
        </row>
        <row r="8549">
          <cell r="A8549" t="str">
            <v>414255592</v>
          </cell>
          <cell r="B8549">
            <v>477488</v>
          </cell>
          <cell r="C8549" t="str">
            <v>414255592</v>
          </cell>
          <cell r="D8549" t="str">
            <v>FLEXTUENTI</v>
          </cell>
          <cell r="E8549" t="str">
            <v>DESPACHO</v>
          </cell>
          <cell r="F8549" t="str">
            <v>NORMAL</v>
          </cell>
          <cell r="G8549" t="str">
            <v>031080414255592</v>
          </cell>
          <cell r="H8549">
            <v>44907</v>
          </cell>
          <cell r="I8549" t="str">
            <v>ENTREGADO</v>
          </cell>
          <cell r="J8549">
            <v>44909</v>
          </cell>
          <cell r="K8549" t="str">
            <v>Walter Sanchez</v>
          </cell>
          <cell r="L8549" t="str">
            <v>ZARUMA AV 8 DE DIECIEMBRE SN CALLE  VIA AL APACHE</v>
          </cell>
          <cell r="M8549" t="str">
            <v>0702083130</v>
          </cell>
          <cell r="N8549" t="str">
            <v>0985728365/0992624056</v>
          </cell>
          <cell r="O8549" t="str">
            <v/>
          </cell>
          <cell r="P8549" t="str">
            <v>ZARUMA</v>
          </cell>
          <cell r="Q8549" t="str">
            <v>ZARUMA</v>
          </cell>
          <cell r="R8549" t="str">
            <v>EL ORO</v>
          </cell>
          <cell r="T8549" t="str">
            <v>TRAMACO</v>
          </cell>
          <cell r="U8549" t="str">
            <v>FLEXNETUIO_PROVINCIA</v>
          </cell>
          <cell r="V8549">
            <v>1</v>
          </cell>
          <cell r="W8549">
            <v>1</v>
          </cell>
          <cell r="X8549" t="str">
            <v>FLEXNET ECUADOR - FLEXTUENTI</v>
          </cell>
          <cell r="Y8549" t="str">
            <v>CALLE 28 DE JUNIO S/N Y GARCIA MORENO ENTRADA LLANO GRANDE</v>
          </cell>
        </row>
        <row r="8550">
          <cell r="A8550" t="str">
            <v>414255598</v>
          </cell>
          <cell r="B8550">
            <v>477489</v>
          </cell>
          <cell r="C8550" t="str">
            <v>414255598</v>
          </cell>
          <cell r="D8550" t="str">
            <v>FLEXTUENTI</v>
          </cell>
          <cell r="E8550" t="str">
            <v>DESPACHO</v>
          </cell>
          <cell r="F8550" t="str">
            <v>NORMAL</v>
          </cell>
          <cell r="G8550" t="str">
            <v>FT74952</v>
          </cell>
          <cell r="H8550">
            <v>44907</v>
          </cell>
          <cell r="I8550" t="str">
            <v>ENTREGADO</v>
          </cell>
          <cell r="J8550">
            <v>44908</v>
          </cell>
          <cell r="K8550" t="str">
            <v>Oscar Amagua</v>
          </cell>
          <cell r="L8550" t="str">
            <v>INAQUITO AV TOMAS DE BERLANGA SN  CALLE ISLA PINZO</v>
          </cell>
          <cell r="M8550" t="str">
            <v>1711407336</v>
          </cell>
          <cell r="N8550" t="str">
            <v>0992335625/0998766874</v>
          </cell>
          <cell r="O8550" t="str">
            <v/>
          </cell>
          <cell r="P8550" t="str">
            <v>QUITO</v>
          </cell>
          <cell r="Q8550" t="str">
            <v>QUITO</v>
          </cell>
          <cell r="R8550" t="str">
            <v>PICHINCHA</v>
          </cell>
          <cell r="T8550" t="str">
            <v>FLEXTRANS UIO</v>
          </cell>
          <cell r="U8550" t="str">
            <v>FLEXNETUIO_LOCAL</v>
          </cell>
          <cell r="V8550">
            <v>1</v>
          </cell>
          <cell r="W8550">
            <v>1</v>
          </cell>
          <cell r="X8550" t="str">
            <v>FLEXNET ECUADOR - FLEXTUENTI</v>
          </cell>
          <cell r="Y8550" t="str">
            <v>CALLE 28 DE JUNIO S/N Y GARCIA MORENO ENTRADA LLANO GRANDE</v>
          </cell>
        </row>
        <row r="8551">
          <cell r="A8551" t="str">
            <v>414255603</v>
          </cell>
          <cell r="B8551">
            <v>477490</v>
          </cell>
          <cell r="C8551" t="str">
            <v>414255603</v>
          </cell>
          <cell r="D8551" t="str">
            <v>FLEXTUENTI</v>
          </cell>
          <cell r="E8551" t="str">
            <v>DESPACHO</v>
          </cell>
          <cell r="F8551" t="str">
            <v>NORMAL</v>
          </cell>
          <cell r="G8551" t="str">
            <v>031080414255603</v>
          </cell>
          <cell r="H8551">
            <v>44907</v>
          </cell>
          <cell r="I8551" t="str">
            <v>ENTREGADO</v>
          </cell>
          <cell r="J8551">
            <v>44908</v>
          </cell>
          <cell r="K8551" t="str">
            <v>Daniela Caicedo</v>
          </cell>
          <cell r="L8551" t="str">
            <v>SAN JOSE CALLE RIO JUBONES SN  CALLE RIO SANTIAGO</v>
          </cell>
          <cell r="M8551" t="str">
            <v>0401984638</v>
          </cell>
          <cell r="N8551" t="str">
            <v>0980115422/0980196830</v>
          </cell>
          <cell r="O8551" t="str">
            <v/>
          </cell>
          <cell r="P8551" t="str">
            <v>MONTUFAR</v>
          </cell>
          <cell r="Q8551" t="str">
            <v>MONTUFAR</v>
          </cell>
          <cell r="R8551" t="str">
            <v>CARCHI</v>
          </cell>
          <cell r="T8551" t="str">
            <v>TRAMACO</v>
          </cell>
          <cell r="U8551" t="str">
            <v>FLEXNETUIO_PROVINCIA</v>
          </cell>
          <cell r="V8551">
            <v>1</v>
          </cell>
          <cell r="W8551">
            <v>1</v>
          </cell>
          <cell r="X8551" t="str">
            <v>FLEXNET ECUADOR - FLEXTUENTI</v>
          </cell>
          <cell r="Y8551" t="str">
            <v>CALLE 28 DE JUNIO S/N Y GARCIA MORENO ENTRADA LLANO GRANDE</v>
          </cell>
        </row>
        <row r="8552">
          <cell r="A8552" t="str">
            <v>414255634</v>
          </cell>
          <cell r="B8552">
            <v>477491</v>
          </cell>
          <cell r="C8552" t="str">
            <v>414255634</v>
          </cell>
          <cell r="D8552" t="str">
            <v>FLEXTUENTI</v>
          </cell>
          <cell r="E8552" t="str">
            <v>DESPACHO</v>
          </cell>
          <cell r="F8552" t="str">
            <v>NORMAL</v>
          </cell>
          <cell r="G8552" t="str">
            <v>FT74953</v>
          </cell>
          <cell r="H8552">
            <v>44907</v>
          </cell>
          <cell r="I8552" t="str">
            <v>ENTREGADO</v>
          </cell>
          <cell r="J8552">
            <v>44908</v>
          </cell>
          <cell r="K8552" t="str">
            <v>Ismael Yajamin</v>
          </cell>
          <cell r="L8552" t="str">
            <v>CALDERON  PASAJE SAN JOSE  N3 265 SN</v>
          </cell>
          <cell r="M8552" t="str">
            <v>3050069461</v>
          </cell>
          <cell r="N8552" t="str">
            <v>0983169616/0987016053</v>
          </cell>
          <cell r="O8552" t="str">
            <v/>
          </cell>
          <cell r="P8552" t="str">
            <v>QUITO</v>
          </cell>
          <cell r="Q8552" t="str">
            <v>QUITO</v>
          </cell>
          <cell r="R8552" t="str">
            <v>PICHINCHA</v>
          </cell>
          <cell r="T8552" t="str">
            <v>FLEXTRANS UIO</v>
          </cell>
          <cell r="U8552" t="str">
            <v>FLEXNETUIO_LOCAL</v>
          </cell>
          <cell r="V8552">
            <v>1</v>
          </cell>
          <cell r="W8552">
            <v>1</v>
          </cell>
          <cell r="X8552" t="str">
            <v>FLEXNET ECUADOR - FLEXTUENTI</v>
          </cell>
          <cell r="Y8552" t="str">
            <v>CALLE 28 DE JUNIO S/N Y GARCIA MORENO ENTRADA LLANO GRANDE</v>
          </cell>
        </row>
        <row r="8553">
          <cell r="A8553" t="str">
            <v>414255635</v>
          </cell>
          <cell r="B8553">
            <v>477492</v>
          </cell>
          <cell r="C8553" t="str">
            <v>414255635</v>
          </cell>
          <cell r="D8553" t="str">
            <v>FLEXTUENTI</v>
          </cell>
          <cell r="E8553" t="str">
            <v>DESPACHO</v>
          </cell>
          <cell r="F8553" t="str">
            <v>NORMAL</v>
          </cell>
          <cell r="G8553" t="str">
            <v>FT74954</v>
          </cell>
          <cell r="H8553">
            <v>44907</v>
          </cell>
          <cell r="I8553" t="str">
            <v>ENTREGADO</v>
          </cell>
          <cell r="J8553">
            <v>44908</v>
          </cell>
          <cell r="K8553" t="str">
            <v>Jose Francisco Tipantuna Vargas</v>
          </cell>
          <cell r="L8553" t="str">
            <v>CALDERON CALLE  CARLOS MATHEUS   N17 217  CALLE CARLOS FREILE ZALDUMBIDE</v>
          </cell>
          <cell r="M8553" t="str">
            <v>1754724787</v>
          </cell>
          <cell r="N8553" t="str">
            <v>0983609357/0995765364</v>
          </cell>
          <cell r="O8553" t="str">
            <v/>
          </cell>
          <cell r="P8553" t="str">
            <v>QUITO</v>
          </cell>
          <cell r="Q8553" t="str">
            <v>QUITO</v>
          </cell>
          <cell r="R8553" t="str">
            <v>PICHINCHA</v>
          </cell>
          <cell r="T8553" t="str">
            <v>FLEXTRANS UIO</v>
          </cell>
          <cell r="U8553" t="str">
            <v>FLEXNETUIO_LOCAL</v>
          </cell>
          <cell r="V8553">
            <v>1</v>
          </cell>
          <cell r="W8553">
            <v>1</v>
          </cell>
          <cell r="X8553" t="str">
            <v>FLEXNET ECUADOR - FLEXTUENTI</v>
          </cell>
          <cell r="Y8553" t="str">
            <v>CALLE 28 DE JUNIO S/N Y GARCIA MORENO ENTRADA LLANO GRANDE</v>
          </cell>
        </row>
        <row r="8554">
          <cell r="A8554" t="str">
            <v>414255648</v>
          </cell>
          <cell r="B8554">
            <v>477493</v>
          </cell>
          <cell r="C8554" t="str">
            <v>414255648</v>
          </cell>
          <cell r="D8554" t="str">
            <v>FLEXTUENTI</v>
          </cell>
          <cell r="E8554" t="str">
            <v>DESPACHO</v>
          </cell>
          <cell r="F8554" t="str">
            <v>NORMAL</v>
          </cell>
          <cell r="G8554" t="str">
            <v>IC3819</v>
          </cell>
          <cell r="H8554">
            <v>44907</v>
          </cell>
          <cell r="I8554" t="str">
            <v>ENTREGADO</v>
          </cell>
          <cell r="J8554">
            <v>44908</v>
          </cell>
          <cell r="K8554" t="str">
            <v>Esteban Ocampo</v>
          </cell>
          <cell r="L8554" t="str">
            <v>YANUNCAY  CALLE JUAN RAMON JIMENEZ  SN CALLE  FRANCISCO DE ORELLANA</v>
          </cell>
          <cell r="M8554" t="str">
            <v>0104640297</v>
          </cell>
          <cell r="N8554" t="str">
            <v>0995903007/0995903007</v>
          </cell>
          <cell r="O8554" t="str">
            <v/>
          </cell>
          <cell r="P8554" t="str">
            <v>CUENCA</v>
          </cell>
          <cell r="Q8554" t="str">
            <v>CUENCA</v>
          </cell>
          <cell r="R8554" t="str">
            <v>AZUAY</v>
          </cell>
          <cell r="T8554" t="str">
            <v>ITSACOURIER</v>
          </cell>
          <cell r="U8554" t="str">
            <v>FLEXNETUIO_PROVINCIA</v>
          </cell>
          <cell r="V8554">
            <v>1</v>
          </cell>
          <cell r="W8554">
            <v>1</v>
          </cell>
          <cell r="X8554" t="str">
            <v>FLEXNET ECUADOR - FLEXTUENTI</v>
          </cell>
          <cell r="Y8554" t="str">
            <v>CALLE 28 DE JUNIO S/N Y GARCIA MORENO ENTRADA LLANO GRANDE</v>
          </cell>
        </row>
        <row r="8555">
          <cell r="A8555" t="str">
            <v>414255663</v>
          </cell>
          <cell r="B8555">
            <v>477494</v>
          </cell>
          <cell r="C8555" t="str">
            <v>414255663</v>
          </cell>
          <cell r="D8555" t="str">
            <v>FLEXTUENTI</v>
          </cell>
          <cell r="E8555" t="str">
            <v>DESPACHO</v>
          </cell>
          <cell r="F8555" t="str">
            <v>NORMAL</v>
          </cell>
          <cell r="G8555" t="str">
            <v>TF88532</v>
          </cell>
          <cell r="H8555">
            <v>44907</v>
          </cell>
          <cell r="I8555" t="str">
            <v>ENTREGADO</v>
          </cell>
          <cell r="J8555">
            <v>44909</v>
          </cell>
          <cell r="K8555" t="str">
            <v>Jose Omar Zambrano De la Torre</v>
          </cell>
          <cell r="L8555" t="str">
            <v>SUCRE (GY)   CALLE HUANCAVILCA N3602  AV PDTE EMILIO ESTRADA CARMONA</v>
          </cell>
          <cell r="M8555" t="str">
            <v>0917703712</v>
          </cell>
          <cell r="N8555" t="str">
            <v>0990243049/0958971158</v>
          </cell>
          <cell r="O8555" t="str">
            <v/>
          </cell>
          <cell r="P8555" t="str">
            <v>GUAYAQUIL</v>
          </cell>
          <cell r="Q8555" t="str">
            <v>GUAYAQUIL</v>
          </cell>
          <cell r="R8555" t="str">
            <v>GUAYAS</v>
          </cell>
          <cell r="T8555" t="str">
            <v>ITSACOURIER</v>
          </cell>
          <cell r="U8555" t="str">
            <v>FLEXNETUIO_GYE</v>
          </cell>
          <cell r="V8555">
            <v>1</v>
          </cell>
          <cell r="W8555">
            <v>1</v>
          </cell>
          <cell r="X8555" t="str">
            <v>FLEXNET ECUADOR - FLEXTUENTI</v>
          </cell>
          <cell r="Y8555" t="str">
            <v>CALLE 28 DE JUNIO S/N Y GARCIA MORENO ENTRADA LLANO GRANDE</v>
          </cell>
        </row>
        <row r="8556">
          <cell r="A8556" t="str">
            <v>414255669</v>
          </cell>
          <cell r="B8556">
            <v>477495</v>
          </cell>
          <cell r="C8556" t="str">
            <v>414255669</v>
          </cell>
          <cell r="D8556" t="str">
            <v>FLEXTUENTI</v>
          </cell>
          <cell r="E8556" t="str">
            <v>DESPACHO</v>
          </cell>
          <cell r="F8556" t="str">
            <v>NORMAL</v>
          </cell>
          <cell r="G8556" t="str">
            <v>031080414255669</v>
          </cell>
          <cell r="H8556">
            <v>44907</v>
          </cell>
          <cell r="I8556" t="str">
            <v>ENTREGADO</v>
          </cell>
          <cell r="J8556">
            <v>44908</v>
          </cell>
          <cell r="K8556" t="str">
            <v>Oscar Andres Borbor Matias</v>
          </cell>
          <cell r="L8556" t="str">
            <v>SALINAS AV QUITO  SN GUANGALA</v>
          </cell>
          <cell r="M8556" t="str">
            <v>2450170176</v>
          </cell>
          <cell r="N8556" t="str">
            <v>0961647003/0962741115</v>
          </cell>
          <cell r="O8556" t="str">
            <v/>
          </cell>
          <cell r="P8556" t="str">
            <v>SALINAS</v>
          </cell>
          <cell r="Q8556" t="str">
            <v>SALINAS</v>
          </cell>
          <cell r="R8556" t="str">
            <v>SANTA ELENA</v>
          </cell>
          <cell r="T8556" t="str">
            <v>TRAMACO</v>
          </cell>
          <cell r="U8556" t="str">
            <v>FLEXNETUIO_PROVINCIA</v>
          </cell>
          <cell r="V8556">
            <v>1</v>
          </cell>
          <cell r="W8556">
            <v>1</v>
          </cell>
          <cell r="X8556" t="str">
            <v>FLEXNET ECUADOR - FLEXTUENTI</v>
          </cell>
          <cell r="Y8556" t="str">
            <v>CALLE 28 DE JUNIO S/N Y GARCIA MORENO ENTRADA LLANO GRANDE</v>
          </cell>
        </row>
        <row r="8557">
          <cell r="A8557" t="str">
            <v>414255670</v>
          </cell>
          <cell r="B8557">
            <v>477496</v>
          </cell>
          <cell r="C8557" t="str">
            <v>414255670</v>
          </cell>
          <cell r="D8557" t="str">
            <v>FLEXTUENTI</v>
          </cell>
          <cell r="E8557" t="str">
            <v>DESPACHO</v>
          </cell>
          <cell r="F8557" t="str">
            <v>NORMAL</v>
          </cell>
          <cell r="G8557" t="str">
            <v>031080414255670</v>
          </cell>
          <cell r="H8557">
            <v>44907</v>
          </cell>
          <cell r="I8557" t="str">
            <v>ENTREGADO</v>
          </cell>
          <cell r="J8557">
            <v>44908</v>
          </cell>
          <cell r="K8557" t="str">
            <v>Jair Mejia</v>
          </cell>
          <cell r="L8557" t="str">
            <v>KM 40 VIA A CHONE   AV CHONE KM48 SN VIA 382</v>
          </cell>
          <cell r="M8557" t="str">
            <v>2350608382</v>
          </cell>
          <cell r="N8557" t="str">
            <v>0995240601/0990247293</v>
          </cell>
          <cell r="O8557" t="str">
            <v/>
          </cell>
          <cell r="P8557" t="str">
            <v>EL CARMEN</v>
          </cell>
          <cell r="Q8557" t="str">
            <v>EL CARMEN</v>
          </cell>
          <cell r="R8557" t="str">
            <v>MANABI</v>
          </cell>
          <cell r="T8557" t="str">
            <v>TRAMACO</v>
          </cell>
          <cell r="U8557" t="str">
            <v>FLEXNETUIO_PROVINCIA</v>
          </cell>
          <cell r="V8557">
            <v>1</v>
          </cell>
          <cell r="W8557">
            <v>1</v>
          </cell>
          <cell r="X8557" t="str">
            <v>FLEXNET ECUADOR - FLEXTUENTI</v>
          </cell>
          <cell r="Y8557" t="str">
            <v>CALLE 28 DE JUNIO S/N Y GARCIA MORENO ENTRADA LLANO GRANDE</v>
          </cell>
        </row>
        <row r="8558">
          <cell r="A8558" t="str">
            <v>414255681</v>
          </cell>
          <cell r="B8558">
            <v>477497</v>
          </cell>
          <cell r="C8558" t="str">
            <v>414255681</v>
          </cell>
          <cell r="D8558" t="str">
            <v>FLEXTUENTI</v>
          </cell>
          <cell r="E8558" t="str">
            <v>DESPACHO</v>
          </cell>
          <cell r="F8558" t="str">
            <v>NORMAL</v>
          </cell>
          <cell r="G8558" t="str">
            <v>FT74955</v>
          </cell>
          <cell r="H8558">
            <v>44907</v>
          </cell>
          <cell r="I8558" t="str">
            <v>ENTREGADO</v>
          </cell>
          <cell r="J8558">
            <v>44908</v>
          </cell>
          <cell r="K8558" t="str">
            <v>Mauricio rafael Fajardo ortiz</v>
          </cell>
          <cell r="L8558" t="str">
            <v>CENTRO HISTORICO CALLE VICENTE ROCAFUERTE N05 50  CALLE LUIS FELIPE CHAVEZ</v>
          </cell>
          <cell r="M8558" t="str">
            <v>0805292059</v>
          </cell>
          <cell r="N8558" t="str">
            <v>0984224811/0989756819</v>
          </cell>
          <cell r="O8558" t="str">
            <v/>
          </cell>
          <cell r="P8558" t="str">
            <v>QUITO</v>
          </cell>
          <cell r="Q8558" t="str">
            <v>QUITO</v>
          </cell>
          <cell r="R8558" t="str">
            <v>PICHINCHA</v>
          </cell>
          <cell r="T8558" t="str">
            <v>FLEXTRANS UIO</v>
          </cell>
          <cell r="U8558" t="str">
            <v>FLEXNETUIO_LOCAL</v>
          </cell>
          <cell r="V8558">
            <v>1</v>
          </cell>
          <cell r="W8558">
            <v>1</v>
          </cell>
          <cell r="X8558" t="str">
            <v>FLEXNET ECUADOR - FLEXTUENTI</v>
          </cell>
          <cell r="Y8558" t="str">
            <v>CALLE 28 DE JUNIO S/N Y GARCIA MORENO ENTRADA LLANO GRANDE</v>
          </cell>
        </row>
        <row r="8559">
          <cell r="A8559" t="str">
            <v>414255728</v>
          </cell>
          <cell r="B8559">
            <v>477498</v>
          </cell>
          <cell r="C8559" t="str">
            <v>414255728</v>
          </cell>
          <cell r="D8559" t="str">
            <v>FLEXTUENTI</v>
          </cell>
          <cell r="E8559" t="str">
            <v>DESPACHO</v>
          </cell>
          <cell r="F8559" t="str">
            <v>NORMAL</v>
          </cell>
          <cell r="G8559" t="str">
            <v>FT74951</v>
          </cell>
          <cell r="H8559">
            <v>44907</v>
          </cell>
          <cell r="I8559" t="str">
            <v>ENTREGADO</v>
          </cell>
          <cell r="J8559">
            <v>44908</v>
          </cell>
          <cell r="K8559" t="str">
            <v>Servio Ramirez</v>
          </cell>
          <cell r="L8559" t="str">
            <v>CALDERON  JAIME ROLDOS AGUILERA  SN RIO CAYAMBE</v>
          </cell>
          <cell r="M8559" t="str">
            <v>0703549568</v>
          </cell>
          <cell r="N8559" t="str">
            <v>0993335647/0987268068</v>
          </cell>
          <cell r="O8559" t="str">
            <v/>
          </cell>
          <cell r="P8559" t="str">
            <v>QUITO</v>
          </cell>
          <cell r="Q8559" t="str">
            <v>QUITO</v>
          </cell>
          <cell r="R8559" t="str">
            <v>PICHINCHA</v>
          </cell>
          <cell r="T8559" t="str">
            <v>FLEXTRANS UIO</v>
          </cell>
          <cell r="U8559" t="str">
            <v>FLEXNETUIO_LOCAL</v>
          </cell>
          <cell r="V8559">
            <v>1</v>
          </cell>
          <cell r="W8559">
            <v>1</v>
          </cell>
          <cell r="X8559" t="str">
            <v>FLEXNET ECUADOR - FLEXTUENTI</v>
          </cell>
          <cell r="Y8559" t="str">
            <v>CALLE 28 DE JUNIO S/N Y GARCIA MORENO ENTRADA LLANO GRANDE</v>
          </cell>
        </row>
        <row r="8560">
          <cell r="A8560" t="str">
            <v>414255733</v>
          </cell>
          <cell r="B8560">
            <v>477499</v>
          </cell>
          <cell r="C8560" t="str">
            <v>414255733</v>
          </cell>
          <cell r="D8560" t="str">
            <v>FLEXTUENTI</v>
          </cell>
          <cell r="E8560" t="str">
            <v>DESPACHO</v>
          </cell>
          <cell r="F8560" t="str">
            <v>NORMAL</v>
          </cell>
          <cell r="G8560" t="str">
            <v>031080414255733</v>
          </cell>
          <cell r="H8560">
            <v>44907</v>
          </cell>
          <cell r="I8560" t="str">
            <v>ENTREGADO</v>
          </cell>
          <cell r="J8560">
            <v>44908</v>
          </cell>
          <cell r="K8560" t="str">
            <v>Yare Moreira</v>
          </cell>
          <cell r="L8560" t="str">
            <v>ANDRES DE VERA  CALLE  ARIOSTO ANDRADE MZ Q CASA 18 GUDALUPE LARRIVA</v>
          </cell>
          <cell r="M8560" t="str">
            <v>1350853741</v>
          </cell>
          <cell r="N8560" t="str">
            <v>0989288317/0981006254</v>
          </cell>
          <cell r="O8560" t="str">
            <v/>
          </cell>
          <cell r="P8560" t="str">
            <v>PORTOVIEJO</v>
          </cell>
          <cell r="Q8560" t="str">
            <v>PORTOVIEJO</v>
          </cell>
          <cell r="R8560" t="str">
            <v>MANABI</v>
          </cell>
          <cell r="T8560" t="str">
            <v>TRAMACO</v>
          </cell>
          <cell r="U8560" t="str">
            <v>FLEXNETUIO_PROVINCIA</v>
          </cell>
          <cell r="V8560">
            <v>1</v>
          </cell>
          <cell r="W8560">
            <v>1</v>
          </cell>
          <cell r="X8560" t="str">
            <v>FLEXNET ECUADOR - FLEXTUENTI</v>
          </cell>
          <cell r="Y8560" t="str">
            <v>CALLE 28 DE JUNIO S/N Y GARCIA MORENO ENTRADA LLANO GRANDE</v>
          </cell>
        </row>
        <row r="8561">
          <cell r="A8561" t="str">
            <v>414255745</v>
          </cell>
          <cell r="B8561">
            <v>477500</v>
          </cell>
          <cell r="C8561" t="str">
            <v>414255745</v>
          </cell>
          <cell r="D8561" t="str">
            <v>FLEXTUENTI</v>
          </cell>
          <cell r="E8561" t="str">
            <v>DESPACHO</v>
          </cell>
          <cell r="F8561" t="str">
            <v>NORMAL</v>
          </cell>
          <cell r="G8561" t="str">
            <v>031080414255745</v>
          </cell>
          <cell r="H8561">
            <v>44907</v>
          </cell>
          <cell r="I8561" t="str">
            <v>ENTREGADO</v>
          </cell>
          <cell r="J8561">
            <v>44908</v>
          </cell>
          <cell r="K8561" t="str">
            <v>Jose Zambrano Hernandez</v>
          </cell>
          <cell r="L8561" t="str">
            <v>CHONE  AV AMAZONAS SN AV MANUEL DE JESUS ALVAREZ</v>
          </cell>
          <cell r="M8561" t="str">
            <v>1314007392</v>
          </cell>
          <cell r="N8561" t="str">
            <v>0963934458/0963934458</v>
          </cell>
          <cell r="O8561" t="str">
            <v/>
          </cell>
          <cell r="P8561" t="str">
            <v>CHONE</v>
          </cell>
          <cell r="Q8561" t="str">
            <v>CHONE</v>
          </cell>
          <cell r="R8561" t="str">
            <v>MANABI</v>
          </cell>
          <cell r="T8561" t="str">
            <v>TRAMACO</v>
          </cell>
          <cell r="U8561" t="str">
            <v>FLEXNETUIO_PROVINCIA</v>
          </cell>
          <cell r="V8561">
            <v>1</v>
          </cell>
          <cell r="W8561">
            <v>1</v>
          </cell>
          <cell r="X8561" t="str">
            <v>FLEXNET ECUADOR - FLEXTUENTI</v>
          </cell>
          <cell r="Y8561" t="str">
            <v>CALLE 28 DE JUNIO S/N Y GARCIA MORENO ENTRADA LLANO GRANDE</v>
          </cell>
        </row>
        <row r="8562">
          <cell r="A8562" t="str">
            <v>414255767</v>
          </cell>
          <cell r="B8562">
            <v>477502</v>
          </cell>
          <cell r="C8562" t="str">
            <v>414255767</v>
          </cell>
          <cell r="D8562" t="str">
            <v>FLEXTUENTI</v>
          </cell>
          <cell r="E8562" t="str">
            <v>DESPACHO</v>
          </cell>
          <cell r="F8562" t="str">
            <v>NORMAL</v>
          </cell>
          <cell r="G8562" t="str">
            <v>031080414255767</v>
          </cell>
          <cell r="H8562">
            <v>44907</v>
          </cell>
          <cell r="I8562" t="str">
            <v>ENTREGADO</v>
          </cell>
          <cell r="J8562">
            <v>44908</v>
          </cell>
          <cell r="K8562" t="str">
            <v>Jaime Fernando Bailon Barreiro</v>
          </cell>
          <cell r="L8562" t="str">
            <v>PEDERNALES CALLE L  SN  CALLE C</v>
          </cell>
          <cell r="M8562" t="str">
            <v>1315338184</v>
          </cell>
          <cell r="N8562" t="str">
            <v>0982819584/0980318828</v>
          </cell>
          <cell r="O8562" t="str">
            <v/>
          </cell>
          <cell r="P8562" t="str">
            <v>PEDERNALES</v>
          </cell>
          <cell r="Q8562" t="str">
            <v>PEDERNALES</v>
          </cell>
          <cell r="R8562" t="str">
            <v>MANABI</v>
          </cell>
          <cell r="T8562" t="str">
            <v>TRAMACO</v>
          </cell>
          <cell r="U8562" t="str">
            <v>FLEXNETUIO_PROVINCIA</v>
          </cell>
          <cell r="V8562">
            <v>1</v>
          </cell>
          <cell r="W8562">
            <v>1</v>
          </cell>
          <cell r="X8562" t="str">
            <v>FLEXNET ECUADOR - FLEXTUENTI</v>
          </cell>
          <cell r="Y8562" t="str">
            <v>CALLE 28 DE JUNIO S/N Y GARCIA MORENO ENTRADA LLANO GRANDE</v>
          </cell>
        </row>
        <row r="8563">
          <cell r="A8563" t="str">
            <v>414255800</v>
          </cell>
          <cell r="B8563">
            <v>477503</v>
          </cell>
          <cell r="C8563" t="str">
            <v>414255800</v>
          </cell>
          <cell r="D8563" t="str">
            <v>FLEXTUENTI</v>
          </cell>
          <cell r="E8563" t="str">
            <v>DESPACHO</v>
          </cell>
          <cell r="F8563" t="str">
            <v>NORMAL</v>
          </cell>
          <cell r="G8563" t="str">
            <v>TF88533</v>
          </cell>
          <cell r="H8563">
            <v>44907</v>
          </cell>
          <cell r="I8563" t="str">
            <v>ENTREGADO</v>
          </cell>
          <cell r="J8563">
            <v>44908</v>
          </cell>
          <cell r="K8563" t="str">
            <v>Maria Balarezo</v>
          </cell>
          <cell r="L8563" t="str">
            <v>ROCA PADRE VICENTE SOLANO 419 AV QUITO</v>
          </cell>
          <cell r="M8563" t="str">
            <v>0955070933</v>
          </cell>
          <cell r="N8563" t="str">
            <v>0992252895/0992252895</v>
          </cell>
          <cell r="O8563" t="str">
            <v/>
          </cell>
          <cell r="P8563" t="str">
            <v>GUAYAQUIL</v>
          </cell>
          <cell r="Q8563" t="str">
            <v>GUAYAQUIL</v>
          </cell>
          <cell r="R8563" t="str">
            <v>GUAYAS</v>
          </cell>
          <cell r="T8563" t="str">
            <v>ITSACOURIER</v>
          </cell>
          <cell r="U8563" t="str">
            <v>FLEXNETUIO_GYE</v>
          </cell>
          <cell r="V8563">
            <v>1</v>
          </cell>
          <cell r="W8563">
            <v>1</v>
          </cell>
          <cell r="X8563" t="str">
            <v>FLEXNET ECUADOR - FLEXTUENTI</v>
          </cell>
          <cell r="Y8563" t="str">
            <v>CALLE 28 DE JUNIO S/N Y GARCIA MORENO ENTRADA LLANO GRANDE</v>
          </cell>
        </row>
        <row r="8564">
          <cell r="A8564" t="str">
            <v>414284554</v>
          </cell>
          <cell r="B8564">
            <v>477504</v>
          </cell>
          <cell r="C8564" t="str">
            <v>414284554</v>
          </cell>
          <cell r="D8564" t="str">
            <v>FLEXTUENTI</v>
          </cell>
          <cell r="E8564" t="str">
            <v>DESPACHO</v>
          </cell>
          <cell r="F8564" t="str">
            <v>NORMAL</v>
          </cell>
          <cell r="G8564" t="str">
            <v>FT74943</v>
          </cell>
          <cell r="H8564">
            <v>44907</v>
          </cell>
          <cell r="I8564" t="str">
            <v>ENTREGADO</v>
          </cell>
          <cell r="J8564">
            <v>44909</v>
          </cell>
          <cell r="K8564" t="str">
            <v>Betty Cruz</v>
          </cell>
          <cell r="L8564" t="str">
            <v>CONOCOTO  AV JAIME ROLDOS AGUILERA  OE2 67 SN</v>
          </cell>
          <cell r="M8564" t="str">
            <v>1709149791</v>
          </cell>
          <cell r="N8564" t="str">
            <v>0995049238/0999740023</v>
          </cell>
          <cell r="O8564" t="str">
            <v/>
          </cell>
          <cell r="P8564" t="str">
            <v>QUITO</v>
          </cell>
          <cell r="Q8564" t="str">
            <v>QUITO</v>
          </cell>
          <cell r="R8564" t="str">
            <v>PICHINCHA</v>
          </cell>
          <cell r="T8564" t="str">
            <v>FLEXTRANS UIO</v>
          </cell>
          <cell r="U8564" t="str">
            <v>FLEXNETUIO_LOCAL</v>
          </cell>
          <cell r="V8564">
            <v>1</v>
          </cell>
          <cell r="W8564">
            <v>1</v>
          </cell>
          <cell r="X8564" t="str">
            <v>FLEXNET ECUADOR - FLEXTUENTI</v>
          </cell>
          <cell r="Y8564" t="str">
            <v>CALLE 28 DE JUNIO S/N Y GARCIA MORENO ENTRADA LLANO GRANDE</v>
          </cell>
        </row>
        <row r="8565">
          <cell r="A8565" t="str">
            <v>414284722</v>
          </cell>
          <cell r="B8565">
            <v>477505</v>
          </cell>
          <cell r="C8565" t="str">
            <v>414284722</v>
          </cell>
          <cell r="D8565" t="str">
            <v>FLEXTUENTI</v>
          </cell>
          <cell r="E8565" t="str">
            <v>DESPACHO</v>
          </cell>
          <cell r="F8565" t="str">
            <v>NORMAL</v>
          </cell>
          <cell r="G8565" t="str">
            <v>TF88530</v>
          </cell>
          <cell r="H8565">
            <v>44907</v>
          </cell>
          <cell r="I8565" t="str">
            <v>ENTREGADO</v>
          </cell>
          <cell r="J8565">
            <v>44908</v>
          </cell>
          <cell r="K8565" t="str">
            <v>Luisa Carrera</v>
          </cell>
          <cell r="L8565" t="str">
            <v>CARBO (CONCEPCION)A A (GY)  CALLE CLEMENTE BALLEN  SN  CALLE PEDRO CARBO</v>
          </cell>
          <cell r="M8565" t="str">
            <v>0919896977</v>
          </cell>
          <cell r="N8565" t="str">
            <v>0962195379/0978669606</v>
          </cell>
          <cell r="O8565" t="str">
            <v/>
          </cell>
          <cell r="P8565" t="str">
            <v>GUAYAQUIL</v>
          </cell>
          <cell r="Q8565" t="str">
            <v>GUAYAQUIL</v>
          </cell>
          <cell r="R8565" t="str">
            <v>GUAYAS</v>
          </cell>
          <cell r="T8565" t="str">
            <v>ITSACOURIER</v>
          </cell>
          <cell r="U8565" t="str">
            <v>FLEXNETUIO_GYE</v>
          </cell>
          <cell r="V8565">
            <v>1</v>
          </cell>
          <cell r="W8565">
            <v>1</v>
          </cell>
          <cell r="X8565" t="str">
            <v>FLEXNET ECUADOR - FLEXTUENTI</v>
          </cell>
          <cell r="Y8565" t="str">
            <v>CALLE 28 DE JUNIO S/N Y GARCIA MORENO ENTRADA LLANO GRANDE</v>
          </cell>
        </row>
        <row r="8566">
          <cell r="A8566" t="str">
            <v>414284799</v>
          </cell>
          <cell r="B8566">
            <v>477507</v>
          </cell>
          <cell r="C8566" t="str">
            <v>414284799</v>
          </cell>
          <cell r="D8566" t="str">
            <v>FLEXTUENTI</v>
          </cell>
          <cell r="E8566" t="str">
            <v>DESPACHO</v>
          </cell>
          <cell r="F8566" t="str">
            <v>NORMAL</v>
          </cell>
          <cell r="G8566" t="str">
            <v>031080414284799</v>
          </cell>
          <cell r="H8566">
            <v>44907</v>
          </cell>
          <cell r="I8566" t="str">
            <v>ENTREGADO</v>
          </cell>
          <cell r="J8566">
            <v>44908</v>
          </cell>
          <cell r="K8566" t="str">
            <v>Karen Elizabeth Bravo ibarra</v>
          </cell>
          <cell r="L8566" t="str">
            <v>ANDRES DE VERA  CALLE 11 DE AGOSTO SN  15 DE ABRIL</v>
          </cell>
          <cell r="M8566" t="str">
            <v>1309680096</v>
          </cell>
          <cell r="N8566" t="str">
            <v>0960159495/0960159495</v>
          </cell>
          <cell r="O8566" t="str">
            <v/>
          </cell>
          <cell r="P8566" t="str">
            <v>PORTOVIEJO</v>
          </cell>
          <cell r="Q8566" t="str">
            <v>PORTOVIEJO</v>
          </cell>
          <cell r="R8566" t="str">
            <v>MANABI</v>
          </cell>
          <cell r="T8566" t="str">
            <v>TRAMACO</v>
          </cell>
          <cell r="U8566" t="str">
            <v>FLEXNETUIO_PROVINCIA</v>
          </cell>
          <cell r="V8566">
            <v>1</v>
          </cell>
          <cell r="W8566">
            <v>1</v>
          </cell>
          <cell r="X8566" t="str">
            <v>FLEXNET ECUADOR - FLEXTUENTI</v>
          </cell>
          <cell r="Y8566" t="str">
            <v>CALLE 28 DE JUNIO S/N Y GARCIA MORENO ENTRADA LLANO GRANDE</v>
          </cell>
        </row>
        <row r="8567">
          <cell r="A8567" t="str">
            <v>414284845</v>
          </cell>
          <cell r="B8567">
            <v>477508</v>
          </cell>
          <cell r="C8567" t="str">
            <v>414284845</v>
          </cell>
          <cell r="D8567" t="str">
            <v>FLEXTUENTI</v>
          </cell>
          <cell r="E8567" t="str">
            <v>DESPACHO</v>
          </cell>
          <cell r="F8567" t="str">
            <v>NORMAL</v>
          </cell>
          <cell r="G8567" t="str">
            <v>031080414284845</v>
          </cell>
          <cell r="H8567">
            <v>44907</v>
          </cell>
          <cell r="I8567" t="str">
            <v>ENTREGADO</v>
          </cell>
          <cell r="J8567">
            <v>44909</v>
          </cell>
          <cell r="K8567" t="str">
            <v>Jordan Quinonez</v>
          </cell>
          <cell r="L8567" t="str">
            <v>MANTA CALLE LOS GIRASOLES SN AV 46</v>
          </cell>
          <cell r="M8567" t="str">
            <v>1312522400</v>
          </cell>
          <cell r="N8567" t="str">
            <v>0958916020/0964008047</v>
          </cell>
          <cell r="O8567" t="str">
            <v/>
          </cell>
          <cell r="P8567" t="str">
            <v>MANTA</v>
          </cell>
          <cell r="Q8567" t="str">
            <v>MANTA</v>
          </cell>
          <cell r="R8567" t="str">
            <v>MANABI</v>
          </cell>
          <cell r="T8567" t="str">
            <v>TRAMACO</v>
          </cell>
          <cell r="U8567" t="str">
            <v>FLEXNETUIO_PROVINCIA</v>
          </cell>
          <cell r="V8567">
            <v>1</v>
          </cell>
          <cell r="W8567">
            <v>1</v>
          </cell>
          <cell r="X8567" t="str">
            <v>FLEXNET ECUADOR - FLEXTUENTI</v>
          </cell>
          <cell r="Y8567" t="str">
            <v>CALLE 28 DE JUNIO S/N Y GARCIA MORENO ENTRADA LLANO GRANDE</v>
          </cell>
        </row>
        <row r="8568">
          <cell r="A8568" t="str">
            <v>414232482</v>
          </cell>
          <cell r="B8568">
            <v>477420</v>
          </cell>
          <cell r="C8568" t="str">
            <v>414232482</v>
          </cell>
          <cell r="D8568" t="str">
            <v>FLEXTUENTI</v>
          </cell>
          <cell r="E8568" t="str">
            <v>DESPACHO</v>
          </cell>
          <cell r="F8568" t="str">
            <v>NORMAL</v>
          </cell>
          <cell r="G8568" t="str">
            <v>FT74969</v>
          </cell>
          <cell r="H8568">
            <v>44907</v>
          </cell>
          <cell r="I8568" t="str">
            <v>ENTREGADO</v>
          </cell>
          <cell r="J8568">
            <v>44908</v>
          </cell>
          <cell r="K8568" t="str">
            <v>Veronica Trujillo</v>
          </cell>
          <cell r="L8568" t="str">
            <v>YARUQUI CALLE   SAN RAFAEL    SN  LOS MANZANOS</v>
          </cell>
          <cell r="M8568" t="str">
            <v>1724547235</v>
          </cell>
          <cell r="N8568" t="str">
            <v>0999936371/0999936265</v>
          </cell>
          <cell r="O8568" t="str">
            <v/>
          </cell>
          <cell r="P8568" t="str">
            <v>QUITO</v>
          </cell>
          <cell r="Q8568" t="str">
            <v>QUITO</v>
          </cell>
          <cell r="R8568" t="str">
            <v>PICHINCHA</v>
          </cell>
          <cell r="T8568" t="str">
            <v>FLEXTRANS UIO</v>
          </cell>
          <cell r="U8568" t="str">
            <v>FLEXNETUIO_LOCAL</v>
          </cell>
          <cell r="V8568">
            <v>1</v>
          </cell>
          <cell r="W8568">
            <v>1</v>
          </cell>
          <cell r="X8568" t="str">
            <v>FLEXNET ECUADOR - FLEXTUENTI</v>
          </cell>
          <cell r="Y8568" t="str">
            <v>CALLE 28 DE JUNIO S/N Y GARCIA MORENO ENTRADA LLANO GRANDE</v>
          </cell>
        </row>
        <row r="8569">
          <cell r="A8569" t="str">
            <v>414232491</v>
          </cell>
          <cell r="B8569">
            <v>477421</v>
          </cell>
          <cell r="C8569" t="str">
            <v>414232491</v>
          </cell>
          <cell r="D8569" t="str">
            <v>FLEXTUENTI</v>
          </cell>
          <cell r="E8569" t="str">
            <v>DESPACHO</v>
          </cell>
          <cell r="F8569" t="str">
            <v>NORMAL</v>
          </cell>
          <cell r="G8569" t="str">
            <v>FT74968</v>
          </cell>
          <cell r="H8569">
            <v>44907</v>
          </cell>
          <cell r="I8569" t="str">
            <v>ENTREGADO</v>
          </cell>
          <cell r="J8569">
            <v>44908</v>
          </cell>
          <cell r="K8569" t="str">
            <v>Veronica Trujillo</v>
          </cell>
          <cell r="L8569" t="str">
            <v>YARUQUI CALLE   SAN RAFAEL  SN LOS MANZANOS</v>
          </cell>
          <cell r="M8569" t="str">
            <v>1724547235</v>
          </cell>
          <cell r="N8569" t="str">
            <v>0999936265/0999936371</v>
          </cell>
          <cell r="O8569" t="str">
            <v/>
          </cell>
          <cell r="P8569" t="str">
            <v>QUITO</v>
          </cell>
          <cell r="Q8569" t="str">
            <v>QUITO</v>
          </cell>
          <cell r="R8569" t="str">
            <v>PICHINCHA</v>
          </cell>
          <cell r="T8569" t="str">
            <v>FLEXTRANS UIO</v>
          </cell>
          <cell r="U8569" t="str">
            <v>FLEXNETUIO_LOCAL</v>
          </cell>
          <cell r="V8569">
            <v>1</v>
          </cell>
          <cell r="W8569">
            <v>1</v>
          </cell>
          <cell r="X8569" t="str">
            <v>FLEXNET ECUADOR - FLEXTUENTI</v>
          </cell>
          <cell r="Y8569" t="str">
            <v>CALLE 28 DE JUNIO S/N Y GARCIA MORENO ENTRADA LLANO GRANDE</v>
          </cell>
        </row>
        <row r="8570">
          <cell r="A8570" t="str">
            <v>414233095</v>
          </cell>
          <cell r="B8570">
            <v>477422</v>
          </cell>
          <cell r="C8570" t="str">
            <v>414233095</v>
          </cell>
          <cell r="D8570" t="str">
            <v>FLEXTUENTI</v>
          </cell>
          <cell r="E8570" t="str">
            <v>DESPACHO</v>
          </cell>
          <cell r="F8570" t="str">
            <v>NORMAL</v>
          </cell>
          <cell r="G8570" t="str">
            <v>FT74967</v>
          </cell>
          <cell r="H8570">
            <v>44907</v>
          </cell>
          <cell r="I8570" t="str">
            <v>ENTREGADO</v>
          </cell>
          <cell r="J8570">
            <v>44910</v>
          </cell>
          <cell r="K8570" t="str">
            <v>Martha Chavez</v>
          </cell>
          <cell r="L8570" t="str">
            <v>PUEMBO  CALLE MANUEL BURBANO   N3 136  CALLE VIA FERREA</v>
          </cell>
          <cell r="M8570" t="str">
            <v>1708107931</v>
          </cell>
          <cell r="N8570" t="str">
            <v>0993528079/0993528079</v>
          </cell>
          <cell r="O8570" t="str">
            <v/>
          </cell>
          <cell r="P8570" t="str">
            <v>QUITO</v>
          </cell>
          <cell r="Q8570" t="str">
            <v>QUITO</v>
          </cell>
          <cell r="R8570" t="str">
            <v>PICHINCHA</v>
          </cell>
          <cell r="T8570" t="str">
            <v>FLEXTRANS UIO</v>
          </cell>
          <cell r="U8570" t="str">
            <v>FLEXNETUIO_LOCAL</v>
          </cell>
          <cell r="V8570">
            <v>1</v>
          </cell>
          <cell r="W8570">
            <v>1</v>
          </cell>
          <cell r="X8570" t="str">
            <v>FLEXNET ECUADOR - FLEXTUENTI</v>
          </cell>
          <cell r="Y8570" t="str">
            <v>CALLE 28 DE JUNIO S/N Y GARCIA MORENO ENTRADA LLANO GRANDE</v>
          </cell>
        </row>
        <row r="8571">
          <cell r="A8571" t="str">
            <v>414233260</v>
          </cell>
          <cell r="B8571">
            <v>477423</v>
          </cell>
          <cell r="C8571" t="str">
            <v>414233260</v>
          </cell>
          <cell r="D8571" t="str">
            <v>FLEXTUENTI</v>
          </cell>
          <cell r="E8571" t="str">
            <v>DESPACHO</v>
          </cell>
          <cell r="F8571" t="str">
            <v>NORMAL</v>
          </cell>
          <cell r="G8571" t="str">
            <v>FT74966</v>
          </cell>
          <cell r="H8571">
            <v>44907</v>
          </cell>
          <cell r="I8571" t="str">
            <v>ENTREGADO</v>
          </cell>
          <cell r="J8571">
            <v>44908</v>
          </cell>
          <cell r="K8571" t="str">
            <v>Diego Javier Pazmino Bravo</v>
          </cell>
          <cell r="L8571" t="str">
            <v>LA MAGDALENA CALLE FRANCISCO FUENTES  OE4 124  DIEGO PALOMIMO</v>
          </cell>
          <cell r="M8571" t="str">
            <v>1717161382</v>
          </cell>
          <cell r="N8571" t="str">
            <v>0986057870/0995248204</v>
          </cell>
          <cell r="O8571" t="str">
            <v/>
          </cell>
          <cell r="P8571" t="str">
            <v>QUITO</v>
          </cell>
          <cell r="Q8571" t="str">
            <v>QUITO</v>
          </cell>
          <cell r="R8571" t="str">
            <v>PICHINCHA</v>
          </cell>
          <cell r="T8571" t="str">
            <v>FLEXTRANS UIO</v>
          </cell>
          <cell r="U8571" t="str">
            <v>FLEXNETUIO_LOCAL</v>
          </cell>
          <cell r="V8571">
            <v>1</v>
          </cell>
          <cell r="W8571">
            <v>1</v>
          </cell>
          <cell r="X8571" t="str">
            <v>FLEXNET ECUADOR - FLEXTUENTI</v>
          </cell>
          <cell r="Y8571" t="str">
            <v>CALLE 28 DE JUNIO S/N Y GARCIA MORENO ENTRADA LLANO GRANDE</v>
          </cell>
        </row>
        <row r="8572">
          <cell r="A8572" t="str">
            <v>414234660</v>
          </cell>
          <cell r="B8572">
            <v>477424</v>
          </cell>
          <cell r="C8572" t="str">
            <v>414234660</v>
          </cell>
          <cell r="D8572" t="str">
            <v>FLEXTUENTI</v>
          </cell>
          <cell r="E8572" t="str">
            <v>DESPACHO</v>
          </cell>
          <cell r="F8572" t="str">
            <v>NORMAL</v>
          </cell>
          <cell r="G8572" t="str">
            <v>TF88545</v>
          </cell>
          <cell r="H8572">
            <v>44907</v>
          </cell>
          <cell r="I8572" t="str">
            <v>ENTREGADO</v>
          </cell>
          <cell r="J8572">
            <v>44908</v>
          </cell>
          <cell r="K8572" t="str">
            <v>FABER ODILON MENENDEZ CUSME</v>
          </cell>
          <cell r="L8572" t="str">
            <v>NUEVE DE OCTUBRE CALLE MALECON  108 CALLE ILLIMWORG</v>
          </cell>
          <cell r="M8572" t="str">
            <v>0958595290</v>
          </cell>
          <cell r="N8572" t="str">
            <v>0978857063/0998940105</v>
          </cell>
          <cell r="O8572" t="str">
            <v/>
          </cell>
          <cell r="P8572" t="str">
            <v>GUAYAQUIL</v>
          </cell>
          <cell r="Q8572" t="str">
            <v>GUAYAQUIL</v>
          </cell>
          <cell r="R8572" t="str">
            <v>GUAYAS</v>
          </cell>
          <cell r="T8572" t="str">
            <v>ITSACOURIER</v>
          </cell>
          <cell r="U8572" t="str">
            <v>FLEXNETUIO_GYE</v>
          </cell>
          <cell r="V8572">
            <v>1</v>
          </cell>
          <cell r="W8572">
            <v>1</v>
          </cell>
          <cell r="X8572" t="str">
            <v>FLEXNET ECUADOR - FLEXTUENTI</v>
          </cell>
          <cell r="Y8572" t="str">
            <v>CALLE 28 DE JUNIO S/N Y GARCIA MORENO ENTRADA LLANO GRANDE</v>
          </cell>
        </row>
        <row r="8573">
          <cell r="A8573" t="str">
            <v>414234664</v>
          </cell>
          <cell r="B8573">
            <v>477425</v>
          </cell>
          <cell r="C8573" t="str">
            <v>414234664</v>
          </cell>
          <cell r="D8573" t="str">
            <v>FLEXTUENTI</v>
          </cell>
          <cell r="E8573" t="str">
            <v>DESPACHO</v>
          </cell>
          <cell r="F8573" t="str">
            <v>DERIVADO PICK UP</v>
          </cell>
          <cell r="G8573" t="str">
            <v>031080414234664</v>
          </cell>
          <cell r="H8573">
            <v>44907</v>
          </cell>
          <cell r="I8573" t="str">
            <v>ENTREGADO</v>
          </cell>
          <cell r="J8573">
            <v>44910</v>
          </cell>
          <cell r="K8573" t="str">
            <v>Carolina alexandra Rodriguez Quinonez</v>
          </cell>
          <cell r="L8573" t="str">
            <v>OFICINA TRAMACO PUNTO DE ATENCION VIA DAULE</v>
          </cell>
          <cell r="M8573" t="str">
            <v>0923938914</v>
          </cell>
          <cell r="N8573" t="str">
            <v>0979048573/0995304122</v>
          </cell>
          <cell r="O8573" t="str">
            <v/>
          </cell>
          <cell r="P8573" t="str">
            <v>GUAYAQUIL</v>
          </cell>
          <cell r="Q8573" t="str">
            <v>GUAYAQUIL</v>
          </cell>
          <cell r="R8573" t="str">
            <v>GUAYAS</v>
          </cell>
          <cell r="T8573" t="str">
            <v>TRAMACO</v>
          </cell>
          <cell r="U8573" t="str">
            <v>FLEXNETUIO_GYE</v>
          </cell>
          <cell r="V8573">
            <v>1</v>
          </cell>
          <cell r="W8573">
            <v>1</v>
          </cell>
          <cell r="X8573" t="str">
            <v>FLEXNET ECUADOR - FLEXTUENTI</v>
          </cell>
          <cell r="Y8573" t="str">
            <v>CALLE 28 DE JUNIO S/N Y GARCIA MORENO ENTRADA LLANO GRANDE</v>
          </cell>
        </row>
        <row r="8574">
          <cell r="A8574" t="str">
            <v>414234703</v>
          </cell>
          <cell r="B8574">
            <v>477426</v>
          </cell>
          <cell r="C8574" t="str">
            <v>414234703</v>
          </cell>
          <cell r="D8574" t="str">
            <v>FLEXTUENTI</v>
          </cell>
          <cell r="E8574" t="str">
            <v>DESPACHO</v>
          </cell>
          <cell r="F8574" t="str">
            <v>NORMAL</v>
          </cell>
          <cell r="G8574" t="str">
            <v>031080414234703</v>
          </cell>
          <cell r="H8574">
            <v>44907</v>
          </cell>
          <cell r="I8574" t="str">
            <v>ENTREGADO</v>
          </cell>
          <cell r="J8574">
            <v>44909</v>
          </cell>
          <cell r="K8574" t="str">
            <v>Jennifer paola Flores Yagual</v>
          </cell>
          <cell r="L8574" t="str">
            <v>SANTA ELENA  CALLE GUILLERMO ORDONEZ SN  CALLE MANABI</v>
          </cell>
          <cell r="M8574" t="str">
            <v>2400124315</v>
          </cell>
          <cell r="N8574" t="str">
            <v>0960845098/0967761775</v>
          </cell>
          <cell r="O8574" t="str">
            <v/>
          </cell>
          <cell r="P8574" t="str">
            <v>SANTA ELENA</v>
          </cell>
          <cell r="Q8574" t="str">
            <v>SANTA ELENA</v>
          </cell>
          <cell r="R8574" t="str">
            <v>SANTA ELENA</v>
          </cell>
          <cell r="T8574" t="str">
            <v>TRAMACO</v>
          </cell>
          <cell r="U8574" t="str">
            <v>FLEXNETUIO_PROVINCIA</v>
          </cell>
          <cell r="V8574">
            <v>1</v>
          </cell>
          <cell r="W8574">
            <v>1</v>
          </cell>
          <cell r="X8574" t="str">
            <v>FLEXNET ECUADOR - FLEXTUENTI</v>
          </cell>
          <cell r="Y8574" t="str">
            <v>CALLE 28 DE JUNIO S/N Y GARCIA MORENO ENTRADA LLANO GRANDE</v>
          </cell>
        </row>
        <row r="8575">
          <cell r="A8575" t="str">
            <v>414234711</v>
          </cell>
          <cell r="B8575">
            <v>477427</v>
          </cell>
          <cell r="C8575" t="str">
            <v>414234711</v>
          </cell>
          <cell r="D8575" t="str">
            <v>FLEXTUENTI</v>
          </cell>
          <cell r="E8575" t="str">
            <v>DESPACHO</v>
          </cell>
          <cell r="F8575" t="str">
            <v>NORMAL</v>
          </cell>
          <cell r="G8575" t="str">
            <v>TF88544</v>
          </cell>
          <cell r="H8575">
            <v>44907</v>
          </cell>
          <cell r="I8575" t="str">
            <v>ENTREGADO</v>
          </cell>
          <cell r="J8575">
            <v>44908</v>
          </cell>
          <cell r="K8575" t="str">
            <v>Mary Salazar Avila</v>
          </cell>
          <cell r="L8575" t="str">
            <v>TARQUI CALLE AV ISIDRO AYORA CUEVA  MANZANA 8 VILLA 13 CALLE  PASAJE 19B</v>
          </cell>
          <cell r="M8575" t="str">
            <v>0923114193</v>
          </cell>
          <cell r="N8575" t="str">
            <v>0939993178/0968328328</v>
          </cell>
          <cell r="O8575" t="str">
            <v/>
          </cell>
          <cell r="P8575" t="str">
            <v>GUAYAQUIL</v>
          </cell>
          <cell r="Q8575" t="str">
            <v>GUAYAQUIL</v>
          </cell>
          <cell r="R8575" t="str">
            <v>GUAYAS</v>
          </cell>
          <cell r="T8575" t="str">
            <v>ITSACOURIER</v>
          </cell>
          <cell r="U8575" t="str">
            <v>FLEXNETUIO_GYE</v>
          </cell>
          <cell r="V8575">
            <v>1</v>
          </cell>
          <cell r="W8575">
            <v>1</v>
          </cell>
          <cell r="X8575" t="str">
            <v>FLEXNET ECUADOR - FLEXTUENTI</v>
          </cell>
          <cell r="Y8575" t="str">
            <v>CALLE 28 DE JUNIO S/N Y GARCIA MORENO ENTRADA LLANO GRANDE</v>
          </cell>
        </row>
        <row r="8576">
          <cell r="A8576" t="str">
            <v>414234716</v>
          </cell>
          <cell r="B8576">
            <v>477428</v>
          </cell>
          <cell r="C8576" t="str">
            <v>414234716</v>
          </cell>
          <cell r="D8576" t="str">
            <v>FLEXTUENTI</v>
          </cell>
          <cell r="E8576" t="str">
            <v>DESPACHO</v>
          </cell>
          <cell r="F8576" t="str">
            <v>NORMAL</v>
          </cell>
          <cell r="G8576" t="str">
            <v>FT74965</v>
          </cell>
          <cell r="H8576">
            <v>44907</v>
          </cell>
          <cell r="I8576" t="str">
            <v>ENTREGADO</v>
          </cell>
          <cell r="J8576">
            <v>44909</v>
          </cell>
          <cell r="K8576" t="str">
            <v>Alex Sotalin</v>
          </cell>
          <cell r="L8576" t="str">
            <v>NAYON CALLE PEDRO BRUNING OE4 15  CALLE  HUASCAR</v>
          </cell>
          <cell r="M8576" t="str">
            <v>1708558331</v>
          </cell>
          <cell r="N8576" t="str">
            <v>0995946831/0999092963</v>
          </cell>
          <cell r="O8576" t="str">
            <v/>
          </cell>
          <cell r="P8576" t="str">
            <v>QUITO</v>
          </cell>
          <cell r="Q8576" t="str">
            <v>QUITO</v>
          </cell>
          <cell r="R8576" t="str">
            <v>PICHINCHA</v>
          </cell>
          <cell r="T8576" t="str">
            <v>FLEXTRANS UIO</v>
          </cell>
          <cell r="U8576" t="str">
            <v>FLEXNETUIO_LOCAL</v>
          </cell>
          <cell r="V8576">
            <v>1</v>
          </cell>
          <cell r="W8576">
            <v>1</v>
          </cell>
          <cell r="X8576" t="str">
            <v>FLEXNET ECUADOR - FLEXTUENTI</v>
          </cell>
          <cell r="Y8576" t="str">
            <v>CALLE 28 DE JUNIO S/N Y GARCIA MORENO ENTRADA LLANO GRANDE</v>
          </cell>
        </row>
        <row r="8577">
          <cell r="A8577" t="str">
            <v>414234785</v>
          </cell>
          <cell r="B8577">
            <v>477429</v>
          </cell>
          <cell r="C8577" t="str">
            <v>414234785</v>
          </cell>
          <cell r="D8577" t="str">
            <v>FLEXTUENTI</v>
          </cell>
          <cell r="E8577" t="str">
            <v>DESPACHO</v>
          </cell>
          <cell r="F8577" t="str">
            <v>NORMAL</v>
          </cell>
          <cell r="G8577" t="str">
            <v>031080414234785</v>
          </cell>
          <cell r="H8577">
            <v>44907</v>
          </cell>
          <cell r="I8577" t="str">
            <v>ENTREGADO</v>
          </cell>
          <cell r="J8577">
            <v>44908</v>
          </cell>
          <cell r="K8577" t="str">
            <v>Graciela Freire</v>
          </cell>
          <cell r="L8577" t="str">
            <v>HUACHI CHICO  AV ATAHUALPA SN  RIO  CUTUCHI</v>
          </cell>
          <cell r="M8577" t="str">
            <v>1802930790</v>
          </cell>
          <cell r="N8577" t="str">
            <v>0997612706/0958961013</v>
          </cell>
          <cell r="O8577" t="str">
            <v/>
          </cell>
          <cell r="P8577" t="str">
            <v>AMBATO</v>
          </cell>
          <cell r="Q8577" t="str">
            <v>AMBATO</v>
          </cell>
          <cell r="R8577" t="str">
            <v>TUNGURAHUA</v>
          </cell>
          <cell r="S8577" t="str">
            <v>AMBATO</v>
          </cell>
          <cell r="T8577" t="str">
            <v>TRAMACO</v>
          </cell>
          <cell r="U8577" t="str">
            <v>FLEXNETUIO_PROVINCIA</v>
          </cell>
          <cell r="V8577">
            <v>1</v>
          </cell>
          <cell r="W8577">
            <v>1</v>
          </cell>
          <cell r="X8577" t="str">
            <v>FLEXNET ECUADOR - FLEXTUENTI</v>
          </cell>
          <cell r="Y8577" t="str">
            <v>CALLE 28 DE JUNIO S/N Y GARCIA MORENO ENTRADA LLANO GRANDE</v>
          </cell>
        </row>
        <row r="8578">
          <cell r="A8578" t="str">
            <v>414234786</v>
          </cell>
          <cell r="B8578">
            <v>477430</v>
          </cell>
          <cell r="C8578" t="str">
            <v>414234786</v>
          </cell>
          <cell r="D8578" t="str">
            <v>FLEXTUENTI</v>
          </cell>
          <cell r="E8578" t="str">
            <v>DESPACHO</v>
          </cell>
          <cell r="F8578" t="str">
            <v>NORMAL</v>
          </cell>
          <cell r="G8578" t="str">
            <v>031080414234786</v>
          </cell>
          <cell r="H8578">
            <v>44907</v>
          </cell>
          <cell r="I8578" t="str">
            <v>ENTREGADO</v>
          </cell>
          <cell r="J8578">
            <v>44908</v>
          </cell>
          <cell r="K8578" t="str">
            <v>Jissenia Miriam Baque Tubay</v>
          </cell>
          <cell r="L8578" t="str">
            <v>MACHALA   SAN MARTIN 710  JUNIN</v>
          </cell>
          <cell r="M8578" t="str">
            <v>0704383819</v>
          </cell>
          <cell r="N8578" t="str">
            <v>0997326107/0963276768</v>
          </cell>
          <cell r="O8578" t="str">
            <v/>
          </cell>
          <cell r="P8578" t="str">
            <v>MACHALA</v>
          </cell>
          <cell r="Q8578" t="str">
            <v>MACHALA</v>
          </cell>
          <cell r="R8578" t="str">
            <v>EL ORO</v>
          </cell>
          <cell r="T8578" t="str">
            <v>TRAMACO</v>
          </cell>
          <cell r="U8578" t="str">
            <v>FLEXNETUIO_PROVINCIA</v>
          </cell>
          <cell r="V8578">
            <v>1</v>
          </cell>
          <cell r="W8578">
            <v>1</v>
          </cell>
          <cell r="X8578" t="str">
            <v>FLEXNET ECUADOR - FLEXTUENTI</v>
          </cell>
          <cell r="Y8578" t="str">
            <v>CALLE 28 DE JUNIO S/N Y GARCIA MORENO ENTRADA LLANO GRANDE</v>
          </cell>
        </row>
        <row r="8579">
          <cell r="A8579" t="str">
            <v>414234799</v>
          </cell>
          <cell r="B8579">
            <v>477431</v>
          </cell>
          <cell r="C8579" t="str">
            <v>414234799</v>
          </cell>
          <cell r="D8579" t="str">
            <v>FLEXTUENTI</v>
          </cell>
          <cell r="E8579" t="str">
            <v>DESPACHO</v>
          </cell>
          <cell r="F8579" t="str">
            <v>NORMAL</v>
          </cell>
          <cell r="G8579" t="str">
            <v>FT74964</v>
          </cell>
          <cell r="H8579">
            <v>44907</v>
          </cell>
          <cell r="I8579" t="str">
            <v>ENTREGADO</v>
          </cell>
          <cell r="J8579">
            <v>44908</v>
          </cell>
          <cell r="K8579" t="str">
            <v>Anahy Loyola</v>
          </cell>
          <cell r="L8579" t="str">
            <v>INAQUITO AV REPUBLICA DE EL SALVADOR  SN  CALLE IRLANDA</v>
          </cell>
          <cell r="M8579" t="str">
            <v>1726390063</v>
          </cell>
          <cell r="N8579" t="str">
            <v>0995376570/0987695874</v>
          </cell>
          <cell r="O8579" t="str">
            <v/>
          </cell>
          <cell r="P8579" t="str">
            <v>QUITO</v>
          </cell>
          <cell r="Q8579" t="str">
            <v>QUITO</v>
          </cell>
          <cell r="R8579" t="str">
            <v>PICHINCHA</v>
          </cell>
          <cell r="T8579" t="str">
            <v>FLEXTRANS UIO</v>
          </cell>
          <cell r="U8579" t="str">
            <v>FLEXNETUIO_LOCAL</v>
          </cell>
          <cell r="V8579">
            <v>1</v>
          </cell>
          <cell r="W8579">
            <v>1</v>
          </cell>
          <cell r="X8579" t="str">
            <v>FLEXNET ECUADOR - FLEXTUENTI</v>
          </cell>
          <cell r="Y8579" t="str">
            <v>CALLE 28 DE JUNIO S/N Y GARCIA MORENO ENTRADA LLANO GRANDE</v>
          </cell>
        </row>
        <row r="8580">
          <cell r="A8580" t="str">
            <v>414234848</v>
          </cell>
          <cell r="B8580">
            <v>477432</v>
          </cell>
          <cell r="C8580" t="str">
            <v>414234848</v>
          </cell>
          <cell r="D8580" t="str">
            <v>FLEXTUENTI</v>
          </cell>
          <cell r="E8580" t="str">
            <v>DESPACHO</v>
          </cell>
          <cell r="F8580" t="str">
            <v>NORMAL</v>
          </cell>
          <cell r="G8580" t="str">
            <v>031080414234848</v>
          </cell>
          <cell r="H8580">
            <v>44907</v>
          </cell>
          <cell r="I8580" t="str">
            <v>ENTREGADO</v>
          </cell>
          <cell r="J8580">
            <v>44908</v>
          </cell>
          <cell r="K8580" t="str">
            <v>Gladys Calderon Cedeno</v>
          </cell>
          <cell r="L8580" t="str">
            <v>LA AURORA AV LEON FEBRES CORDERO RIBADENEIRA MANZANA 2 VILLA 6  AV PRINCIPAL CIUDADELA VILLA CLUB</v>
          </cell>
          <cell r="M8580" t="str">
            <v>0917343006</v>
          </cell>
          <cell r="N8580" t="str">
            <v>0993187138/0939691028</v>
          </cell>
          <cell r="O8580" t="str">
            <v/>
          </cell>
          <cell r="P8580" t="str">
            <v>DAULE</v>
          </cell>
          <cell r="Q8580" t="str">
            <v>DAULE</v>
          </cell>
          <cell r="R8580" t="str">
            <v>GUAYAS</v>
          </cell>
          <cell r="T8580" t="str">
            <v>TRAMACO</v>
          </cell>
          <cell r="U8580" t="str">
            <v>FLEXNETUIO_PROVINCIA</v>
          </cell>
          <cell r="V8580">
            <v>1</v>
          </cell>
          <cell r="W8580">
            <v>1</v>
          </cell>
          <cell r="X8580" t="str">
            <v>FLEXNET ECUADOR - FLEXTUENTI</v>
          </cell>
          <cell r="Y8580" t="str">
            <v>CALLE 28 DE JUNIO S/N Y GARCIA MORENO ENTRADA LLANO GRANDE</v>
          </cell>
        </row>
        <row r="8581">
          <cell r="A8581" t="str">
            <v>414234849</v>
          </cell>
          <cell r="B8581">
            <v>477433</v>
          </cell>
          <cell r="C8581" t="str">
            <v>414234849</v>
          </cell>
          <cell r="D8581" t="str">
            <v>FLEXTUENTI</v>
          </cell>
          <cell r="E8581" t="str">
            <v>DESPACHO</v>
          </cell>
          <cell r="F8581" t="str">
            <v>NORMAL</v>
          </cell>
          <cell r="G8581" t="str">
            <v>031080414234849</v>
          </cell>
          <cell r="H8581">
            <v>44907</v>
          </cell>
          <cell r="I8581" t="str">
            <v>DEVOLUCION_EN_PROCESO</v>
          </cell>
          <cell r="J8581">
            <v>44918</v>
          </cell>
          <cell r="K8581" t="str">
            <v>David Sanchez</v>
          </cell>
          <cell r="L8581" t="str">
            <v>LA MANA (LR)  VIA E30  SN  CALLE VELASCO IBARRA</v>
          </cell>
          <cell r="M8581" t="str">
            <v>1752130839</v>
          </cell>
          <cell r="N8581" t="str">
            <v>0997118799/0997118799</v>
          </cell>
          <cell r="O8581" t="str">
            <v/>
          </cell>
          <cell r="P8581" t="str">
            <v>LA MANA</v>
          </cell>
          <cell r="Q8581" t="str">
            <v>LA MANA</v>
          </cell>
          <cell r="R8581" t="str">
            <v>COTOPAXI</v>
          </cell>
          <cell r="T8581" t="str">
            <v>TRAMACO</v>
          </cell>
          <cell r="U8581" t="str">
            <v>FLEXNETUIO_PROVINCIA</v>
          </cell>
          <cell r="V8581">
            <v>1</v>
          </cell>
          <cell r="W8581">
            <v>1</v>
          </cell>
          <cell r="X8581" t="str">
            <v>FLEXNET ECUADOR - FLEXTUENTI</v>
          </cell>
          <cell r="Y8581" t="str">
            <v>CALLE 28 DE JUNIO S/N Y GARCIA MORENO ENTRADA LLANO GRANDE</v>
          </cell>
        </row>
        <row r="8582">
          <cell r="A8582" t="str">
            <v>414234850</v>
          </cell>
          <cell r="B8582">
            <v>477434</v>
          </cell>
          <cell r="C8582" t="str">
            <v>414234850</v>
          </cell>
          <cell r="D8582" t="str">
            <v>FLEXTUENTI</v>
          </cell>
          <cell r="E8582" t="str">
            <v>DESPACHO</v>
          </cell>
          <cell r="F8582" t="str">
            <v>NORMAL</v>
          </cell>
          <cell r="G8582" t="str">
            <v>031080414234850</v>
          </cell>
          <cell r="H8582">
            <v>44907</v>
          </cell>
          <cell r="I8582" t="str">
            <v>ENTREGADO</v>
          </cell>
          <cell r="J8582">
            <v>44909</v>
          </cell>
          <cell r="K8582" t="str">
            <v>David Tapia</v>
          </cell>
          <cell r="L8582" t="str">
            <v>EL GUABO  AV DEL EJERCITO  SN  ENTRE AV SUCRE Y MANUEL SERRANO</v>
          </cell>
          <cell r="M8582" t="str">
            <v>0302426200</v>
          </cell>
          <cell r="N8582" t="str">
            <v>0981575160/0939393150</v>
          </cell>
          <cell r="O8582" t="str">
            <v/>
          </cell>
          <cell r="P8582" t="str">
            <v>EL GUABO</v>
          </cell>
          <cell r="Q8582" t="str">
            <v>EL GUABO</v>
          </cell>
          <cell r="R8582" t="str">
            <v>EL ORO</v>
          </cell>
          <cell r="T8582" t="str">
            <v>TRAMACO</v>
          </cell>
          <cell r="U8582" t="str">
            <v>FLEXNETUIO_PROVINCIA</v>
          </cell>
          <cell r="V8582">
            <v>1</v>
          </cell>
          <cell r="W8582">
            <v>1</v>
          </cell>
          <cell r="X8582" t="str">
            <v>FLEXNET ECUADOR - FLEXTUENTI</v>
          </cell>
          <cell r="Y8582" t="str">
            <v>CALLE 28 DE JUNIO S/N Y GARCIA MORENO ENTRADA LLANO GRANDE</v>
          </cell>
        </row>
        <row r="8583">
          <cell r="A8583" t="str">
            <v>414234895</v>
          </cell>
          <cell r="B8583">
            <v>477435</v>
          </cell>
          <cell r="C8583" t="str">
            <v>414234895</v>
          </cell>
          <cell r="D8583" t="str">
            <v>FLEXTUENTI</v>
          </cell>
          <cell r="E8583" t="str">
            <v>DESPACHO</v>
          </cell>
          <cell r="F8583" t="str">
            <v>NORMAL</v>
          </cell>
          <cell r="G8583" t="str">
            <v>FT74963</v>
          </cell>
          <cell r="H8583">
            <v>44907</v>
          </cell>
          <cell r="I8583" t="str">
            <v>ENTREGADO</v>
          </cell>
          <cell r="J8583">
            <v>44908</v>
          </cell>
          <cell r="K8583" t="str">
            <v>FRANKLIN CAMPOS</v>
          </cell>
          <cell r="L8583" t="str">
            <v>CHIMBACALLE  JOSE PERALTA S1373 PALMIRA</v>
          </cell>
          <cell r="M8583" t="str">
            <v>1707382345</v>
          </cell>
          <cell r="N8583" t="str">
            <v>0983936236/0998233751</v>
          </cell>
          <cell r="O8583" t="str">
            <v/>
          </cell>
          <cell r="P8583" t="str">
            <v>QUITO</v>
          </cell>
          <cell r="Q8583" t="str">
            <v>QUITO</v>
          </cell>
          <cell r="R8583" t="str">
            <v>PICHINCHA</v>
          </cell>
          <cell r="T8583" t="str">
            <v>FLEXTRANS UIO</v>
          </cell>
          <cell r="U8583" t="str">
            <v>FLEXNETUIO_LOCAL</v>
          </cell>
          <cell r="V8583">
            <v>1</v>
          </cell>
          <cell r="W8583">
            <v>1</v>
          </cell>
          <cell r="X8583" t="str">
            <v>FLEXNET ECUADOR - FLEXTUENTI</v>
          </cell>
          <cell r="Y8583" t="str">
            <v>CALLE 28 DE JUNIO S/N Y GARCIA MORENO ENTRADA LLANO GRANDE</v>
          </cell>
        </row>
        <row r="8584">
          <cell r="A8584" t="str">
            <v>414234901</v>
          </cell>
          <cell r="B8584">
            <v>477436</v>
          </cell>
          <cell r="C8584" t="str">
            <v>414234901</v>
          </cell>
          <cell r="D8584" t="str">
            <v>FLEXTUENTI</v>
          </cell>
          <cell r="E8584" t="str">
            <v>DESPACHO</v>
          </cell>
          <cell r="F8584" t="str">
            <v>NORMAL</v>
          </cell>
          <cell r="G8584" t="str">
            <v>FT74930</v>
          </cell>
          <cell r="H8584">
            <v>44907</v>
          </cell>
          <cell r="I8584" t="str">
            <v>ENTREGADO</v>
          </cell>
          <cell r="J8584">
            <v>44908</v>
          </cell>
          <cell r="K8584" t="str">
            <v>Gabriela Sanchez</v>
          </cell>
          <cell r="L8584" t="str">
            <v>SANGOLQUI CALLE URBINA JADO   DEPARTAMENTO A 7 CALLE ATAHUALPA</v>
          </cell>
          <cell r="M8584" t="str">
            <v>1722708037</v>
          </cell>
          <cell r="N8584" t="str">
            <v>0959826451/0995666892</v>
          </cell>
          <cell r="O8584" t="str">
            <v/>
          </cell>
          <cell r="P8584" t="str">
            <v>RUMIÑAHUI</v>
          </cell>
          <cell r="Q8584" t="str">
            <v>RUMIÑAHUI</v>
          </cell>
          <cell r="R8584" t="str">
            <v>PICHINCHA</v>
          </cell>
          <cell r="T8584" t="str">
            <v>FLEXTRANS UIO</v>
          </cell>
          <cell r="U8584" t="str">
            <v>FLEXNETUIO_LOCAL</v>
          </cell>
          <cell r="V8584">
            <v>1</v>
          </cell>
          <cell r="W8584">
            <v>1</v>
          </cell>
          <cell r="X8584" t="str">
            <v>FLEXNET ECUADOR - FLEXTUENTI</v>
          </cell>
          <cell r="Y8584" t="str">
            <v>CALLE 28 DE JUNIO S/N Y GARCIA MORENO ENTRADA LLANO GRANDE</v>
          </cell>
        </row>
        <row r="8585">
          <cell r="A8585" t="str">
            <v>414234919</v>
          </cell>
          <cell r="B8585">
            <v>477437</v>
          </cell>
          <cell r="C8585" t="str">
            <v>414234919</v>
          </cell>
          <cell r="D8585" t="str">
            <v>FLEXTUENTI</v>
          </cell>
          <cell r="E8585" t="str">
            <v>DESPACHO</v>
          </cell>
          <cell r="F8585" t="str">
            <v>NORMAL</v>
          </cell>
          <cell r="G8585" t="str">
            <v>FT74962</v>
          </cell>
          <cell r="H8585">
            <v>44907</v>
          </cell>
          <cell r="I8585" t="str">
            <v>ENTREGADO</v>
          </cell>
          <cell r="J8585">
            <v>44909</v>
          </cell>
          <cell r="K8585" t="str">
            <v>Christian Hernandez</v>
          </cell>
          <cell r="L8585" t="str">
            <v>POMASQUI CALLE  GABRIEL GARCIA MORENO  E3 22 SIMON BOLIVAR</v>
          </cell>
          <cell r="M8585" t="str">
            <v>1716392392</v>
          </cell>
          <cell r="N8585" t="str">
            <v>0987674221/0983727957</v>
          </cell>
          <cell r="O8585" t="str">
            <v/>
          </cell>
          <cell r="P8585" t="str">
            <v>QUITO</v>
          </cell>
          <cell r="Q8585" t="str">
            <v>QUITO</v>
          </cell>
          <cell r="R8585" t="str">
            <v>PICHINCHA</v>
          </cell>
          <cell r="T8585" t="str">
            <v>FLEXTRANS UIO</v>
          </cell>
          <cell r="U8585" t="str">
            <v>FLEXNETUIO_LOCAL</v>
          </cell>
          <cell r="V8585">
            <v>1</v>
          </cell>
          <cell r="W8585">
            <v>1</v>
          </cell>
          <cell r="X8585" t="str">
            <v>FLEXNET ECUADOR - FLEXTUENTI</v>
          </cell>
          <cell r="Y8585" t="str">
            <v>CALLE 28 DE JUNIO S/N Y GARCIA MORENO ENTRADA LLANO GRANDE</v>
          </cell>
        </row>
        <row r="8586">
          <cell r="A8586" t="str">
            <v>414234955</v>
          </cell>
          <cell r="B8586">
            <v>477438</v>
          </cell>
          <cell r="C8586" t="str">
            <v>414234955</v>
          </cell>
          <cell r="D8586" t="str">
            <v>FLEXTUENTI</v>
          </cell>
          <cell r="E8586" t="str">
            <v>DESPACHO</v>
          </cell>
          <cell r="F8586" t="str">
            <v>NORMAL</v>
          </cell>
          <cell r="G8586" t="str">
            <v>031080414234955</v>
          </cell>
          <cell r="H8586">
            <v>44907</v>
          </cell>
          <cell r="I8586" t="str">
            <v>ENTREGADO</v>
          </cell>
          <cell r="J8586">
            <v>44909</v>
          </cell>
          <cell r="K8586" t="str">
            <v>Samantha Vera</v>
          </cell>
          <cell r="L8586" t="str">
            <v>LOS ESTEROS  VIA A ROCAFUERTE  MZ J V10  A VEI 407</v>
          </cell>
          <cell r="M8586" t="str">
            <v>1312579574</v>
          </cell>
          <cell r="N8586" t="str">
            <v>0968817666/0983800366</v>
          </cell>
          <cell r="O8586" t="str">
            <v/>
          </cell>
          <cell r="P8586" t="str">
            <v>MANTA</v>
          </cell>
          <cell r="Q8586" t="str">
            <v>MANTA</v>
          </cell>
          <cell r="R8586" t="str">
            <v>MANABI</v>
          </cell>
          <cell r="T8586" t="str">
            <v>TRAMACO</v>
          </cell>
          <cell r="U8586" t="str">
            <v>FLEXNETUIO_PROVINCIA</v>
          </cell>
          <cell r="V8586">
            <v>1</v>
          </cell>
          <cell r="W8586">
            <v>1</v>
          </cell>
          <cell r="X8586" t="str">
            <v>FLEXNET ECUADOR - FLEXTUENTI</v>
          </cell>
          <cell r="Y8586" t="str">
            <v>CALLE 28 DE JUNIO S/N Y GARCIA MORENO ENTRADA LLANO GRANDE</v>
          </cell>
        </row>
        <row r="8587">
          <cell r="A8587" t="str">
            <v>414244503</v>
          </cell>
          <cell r="B8587">
            <v>477439</v>
          </cell>
          <cell r="C8587" t="str">
            <v>414244503</v>
          </cell>
          <cell r="D8587" t="str">
            <v>FLEXTUENTI</v>
          </cell>
          <cell r="E8587" t="str">
            <v>DESPACHO</v>
          </cell>
          <cell r="F8587" t="str">
            <v>NORMAL</v>
          </cell>
          <cell r="G8587" t="str">
            <v>FT74960</v>
          </cell>
          <cell r="H8587">
            <v>44907</v>
          </cell>
          <cell r="I8587" t="str">
            <v>ENTREGADO</v>
          </cell>
          <cell r="J8587">
            <v>44908</v>
          </cell>
          <cell r="K8587" t="str">
            <v>Gregory Loma</v>
          </cell>
          <cell r="L8587" t="str">
            <v>CHIMBACALLE  EL CORAZON E2 66 SALCEDO</v>
          </cell>
          <cell r="M8587" t="str">
            <v>1754183133</v>
          </cell>
          <cell r="N8587" t="str">
            <v>0992891715/0995677562</v>
          </cell>
          <cell r="O8587" t="str">
            <v/>
          </cell>
          <cell r="P8587" t="str">
            <v>QUITO</v>
          </cell>
          <cell r="Q8587" t="str">
            <v>QUITO</v>
          </cell>
          <cell r="R8587" t="str">
            <v>PICHINCHA</v>
          </cell>
          <cell r="T8587" t="str">
            <v>FLEXTRANS UIO</v>
          </cell>
          <cell r="U8587" t="str">
            <v>FLEXNETUIO_LOCAL</v>
          </cell>
          <cell r="V8587">
            <v>1</v>
          </cell>
          <cell r="W8587">
            <v>1</v>
          </cell>
          <cell r="X8587" t="str">
            <v>FLEXNET ECUADOR - FLEXTUENTI</v>
          </cell>
          <cell r="Y8587" t="str">
            <v>CALLE 28 DE JUNIO S/N Y GARCIA MORENO ENTRADA LLANO GRANDE</v>
          </cell>
        </row>
        <row r="8588">
          <cell r="A8588" t="str">
            <v>414244504</v>
          </cell>
          <cell r="B8588">
            <v>477440</v>
          </cell>
          <cell r="C8588" t="str">
            <v>414244504</v>
          </cell>
          <cell r="D8588" t="str">
            <v>FLEXTUENTI</v>
          </cell>
          <cell r="E8588" t="str">
            <v>DESPACHO</v>
          </cell>
          <cell r="F8588" t="str">
            <v>NORMAL</v>
          </cell>
          <cell r="G8588" t="str">
            <v>031080414244504</v>
          </cell>
          <cell r="H8588">
            <v>44907</v>
          </cell>
          <cell r="I8588" t="str">
            <v>ENTREGADO</v>
          </cell>
          <cell r="J8588">
            <v>44908</v>
          </cell>
          <cell r="K8588" t="str">
            <v>Frixon Yepe</v>
          </cell>
          <cell r="L8588" t="str">
            <v>ELOY ALFARO AV JAIME NEBOT VELASCO  SN  CHONE</v>
          </cell>
          <cell r="M8588" t="str">
            <v>0940536113</v>
          </cell>
          <cell r="N8588" t="str">
            <v>0986536738/0963633144</v>
          </cell>
          <cell r="O8588" t="str">
            <v/>
          </cell>
          <cell r="P8588" t="str">
            <v>DURAN</v>
          </cell>
          <cell r="Q8588" t="str">
            <v>DURAN</v>
          </cell>
          <cell r="R8588" t="str">
            <v>GUAYAS</v>
          </cell>
          <cell r="T8588" t="str">
            <v>TRAMACO</v>
          </cell>
          <cell r="U8588" t="str">
            <v>FLEXNETUIO_GYE</v>
          </cell>
          <cell r="V8588">
            <v>1</v>
          </cell>
          <cell r="W8588">
            <v>1</v>
          </cell>
          <cell r="X8588" t="str">
            <v>FLEXNET ECUADOR - FLEXTUENTI</v>
          </cell>
          <cell r="Y8588" t="str">
            <v>CALLE 28 DE JUNIO S/N Y GARCIA MORENO ENTRADA LLANO GRANDE</v>
          </cell>
        </row>
        <row r="8589">
          <cell r="A8589" t="str">
            <v>414244505</v>
          </cell>
          <cell r="B8589">
            <v>477441</v>
          </cell>
          <cell r="C8589" t="str">
            <v>414244505</v>
          </cell>
          <cell r="D8589" t="str">
            <v>FLEXTUENTI</v>
          </cell>
          <cell r="E8589" t="str">
            <v>DESPACHO</v>
          </cell>
          <cell r="F8589" t="str">
            <v>NORMAL</v>
          </cell>
          <cell r="G8589" t="str">
            <v>031080414244505</v>
          </cell>
          <cell r="H8589">
            <v>44907</v>
          </cell>
          <cell r="I8589" t="str">
            <v>ENTREGADO</v>
          </cell>
          <cell r="J8589">
            <v>44910</v>
          </cell>
          <cell r="K8589" t="str">
            <v>Nathaly Onate</v>
          </cell>
          <cell r="L8589" t="str">
            <v>MANTA CALLE  AV 4 DE NOVIEMBRE  SN CALLE URNANIZACION AURORA 2</v>
          </cell>
          <cell r="M8589" t="str">
            <v>1316266004</v>
          </cell>
          <cell r="N8589" t="str">
            <v>0995028199/0994574230</v>
          </cell>
          <cell r="O8589" t="str">
            <v/>
          </cell>
          <cell r="P8589" t="str">
            <v>MANTA</v>
          </cell>
          <cell r="Q8589" t="str">
            <v>MANTA</v>
          </cell>
          <cell r="R8589" t="str">
            <v>MANABI</v>
          </cell>
          <cell r="T8589" t="str">
            <v>TRAMACO</v>
          </cell>
          <cell r="U8589" t="str">
            <v>FLEXNETUIO_PROVINCIA</v>
          </cell>
          <cell r="V8589">
            <v>1</v>
          </cell>
          <cell r="W8589">
            <v>1</v>
          </cell>
          <cell r="X8589" t="str">
            <v>FLEXNET ECUADOR - FLEXTUENTI</v>
          </cell>
          <cell r="Y8589" t="str">
            <v>CALLE 28 DE JUNIO S/N Y GARCIA MORENO ENTRADA LLANO GRANDE</v>
          </cell>
        </row>
        <row r="8590">
          <cell r="A8590" t="str">
            <v>414244511</v>
          </cell>
          <cell r="B8590">
            <v>477442</v>
          </cell>
          <cell r="C8590" t="str">
            <v>414244511</v>
          </cell>
          <cell r="D8590" t="str">
            <v>FLEXTUENTI</v>
          </cell>
          <cell r="E8590" t="str">
            <v>DESPACHO</v>
          </cell>
          <cell r="F8590" t="str">
            <v>NORMAL</v>
          </cell>
          <cell r="G8590" t="str">
            <v>TF88543</v>
          </cell>
          <cell r="H8590">
            <v>44907</v>
          </cell>
          <cell r="I8590" t="str">
            <v>ENTREGADO</v>
          </cell>
          <cell r="J8590">
            <v>44908</v>
          </cell>
          <cell r="K8590" t="str">
            <v>Julio Cedeno</v>
          </cell>
          <cell r="L8590" t="str">
            <v>TARQUI AV FRANCISCO DE ORELLANA  SN PRIMER PASAJE  1 NE</v>
          </cell>
          <cell r="M8590" t="str">
            <v>0929705093</v>
          </cell>
          <cell r="N8590" t="str">
            <v>0986594743/0989806779</v>
          </cell>
          <cell r="O8590" t="str">
            <v/>
          </cell>
          <cell r="P8590" t="str">
            <v>GUAYAQUIL</v>
          </cell>
          <cell r="Q8590" t="str">
            <v>GUAYAQUIL</v>
          </cell>
          <cell r="R8590" t="str">
            <v>GUAYAS</v>
          </cell>
          <cell r="T8590" t="str">
            <v>ITSACOURIER</v>
          </cell>
          <cell r="U8590" t="str">
            <v>FLEXNETUIO_GYE</v>
          </cell>
          <cell r="V8590">
            <v>1</v>
          </cell>
          <cell r="W8590">
            <v>1</v>
          </cell>
          <cell r="X8590" t="str">
            <v>FLEXNET ECUADOR - FLEXTUENTI</v>
          </cell>
          <cell r="Y8590" t="str">
            <v>CALLE 28 DE JUNIO S/N Y GARCIA MORENO ENTRADA LLANO GRANDE</v>
          </cell>
        </row>
        <row r="8591">
          <cell r="A8591" t="str">
            <v>414244532</v>
          </cell>
          <cell r="B8591">
            <v>477443</v>
          </cell>
          <cell r="C8591" t="str">
            <v>414244532</v>
          </cell>
          <cell r="D8591" t="str">
            <v>FLEXTUENTI</v>
          </cell>
          <cell r="E8591" t="str">
            <v>DESPACHO</v>
          </cell>
          <cell r="F8591" t="str">
            <v>NORMAL</v>
          </cell>
          <cell r="G8591" t="str">
            <v>031080414244532</v>
          </cell>
          <cell r="H8591">
            <v>44907</v>
          </cell>
          <cell r="I8591" t="str">
            <v>ENTREGADO</v>
          </cell>
          <cell r="J8591">
            <v>44908</v>
          </cell>
          <cell r="K8591" t="str">
            <v>Jordan Uchuari</v>
          </cell>
          <cell r="L8591" t="str">
            <v>ANDRES DE VERA CALLE  CIUDADELA LOS OLIVIOS  MANZANA 2 VILLA 7  CALLE 20</v>
          </cell>
          <cell r="M8591" t="str">
            <v>1312790676</v>
          </cell>
          <cell r="N8591" t="str">
            <v>0991168392/0980419396</v>
          </cell>
          <cell r="O8591" t="str">
            <v/>
          </cell>
          <cell r="P8591" t="str">
            <v>PORTOVIEJO</v>
          </cell>
          <cell r="Q8591" t="str">
            <v>PORTOVIEJO</v>
          </cell>
          <cell r="R8591" t="str">
            <v>MANABI</v>
          </cell>
          <cell r="T8591" t="str">
            <v>TRAMACO</v>
          </cell>
          <cell r="U8591" t="str">
            <v>FLEXNETUIO_PROVINCIA</v>
          </cell>
          <cell r="V8591">
            <v>1</v>
          </cell>
          <cell r="W8591">
            <v>1</v>
          </cell>
          <cell r="X8591" t="str">
            <v>FLEXNET ECUADOR - FLEXTUENTI</v>
          </cell>
          <cell r="Y8591" t="str">
            <v>CALLE 28 DE JUNIO S/N Y GARCIA MORENO ENTRADA LLANO GRANDE</v>
          </cell>
        </row>
        <row r="8592">
          <cell r="A8592" t="str">
            <v>414244536</v>
          </cell>
          <cell r="B8592">
            <v>477444</v>
          </cell>
          <cell r="C8592" t="str">
            <v>414244536</v>
          </cell>
          <cell r="D8592" t="str">
            <v>FLEXTUENTI</v>
          </cell>
          <cell r="E8592" t="str">
            <v>DESPACHO</v>
          </cell>
          <cell r="F8592" t="str">
            <v>DERIVADO PICK UP</v>
          </cell>
          <cell r="G8592" t="str">
            <v>031080414244536</v>
          </cell>
          <cell r="H8592">
            <v>44907</v>
          </cell>
          <cell r="I8592" t="str">
            <v>DEVOLUCION_EN_PROCESO</v>
          </cell>
          <cell r="J8592">
            <v>44917</v>
          </cell>
          <cell r="K8592" t="str">
            <v>Melany Hernandez</v>
          </cell>
          <cell r="L8592" t="str">
            <v>OFICINA TRAMACO PUNTO DE ATENCION SAN MARINO</v>
          </cell>
          <cell r="M8592" t="str">
            <v>0942798174</v>
          </cell>
          <cell r="N8592" t="str">
            <v>0959096361/0991764015</v>
          </cell>
          <cell r="O8592" t="str">
            <v/>
          </cell>
          <cell r="P8592" t="str">
            <v>GUAYAQUIL</v>
          </cell>
          <cell r="Q8592" t="str">
            <v>GUAYAQUIL</v>
          </cell>
          <cell r="R8592" t="str">
            <v>GUAYAS</v>
          </cell>
          <cell r="T8592" t="str">
            <v>TRAMACO</v>
          </cell>
          <cell r="U8592" t="str">
            <v>FLEXNETUIO_GYE</v>
          </cell>
          <cell r="V8592">
            <v>1</v>
          </cell>
          <cell r="W8592">
            <v>1</v>
          </cell>
          <cell r="X8592" t="str">
            <v>FLEXNET ECUADOR - FLEXTUENTI</v>
          </cell>
          <cell r="Y8592" t="str">
            <v>CALLE 28 DE JUNIO S/N Y GARCIA MORENO ENTRADA LLANO GRANDE</v>
          </cell>
        </row>
        <row r="8593">
          <cell r="A8593" t="str">
            <v>414244564</v>
          </cell>
          <cell r="B8593">
            <v>477446</v>
          </cell>
          <cell r="C8593" t="str">
            <v>414244564</v>
          </cell>
          <cell r="D8593" t="str">
            <v>FLEXTUENTI</v>
          </cell>
          <cell r="E8593" t="str">
            <v>DESPACHO</v>
          </cell>
          <cell r="F8593" t="str">
            <v>NORMAL</v>
          </cell>
          <cell r="G8593" t="str">
            <v>FT74959</v>
          </cell>
          <cell r="H8593">
            <v>44907</v>
          </cell>
          <cell r="I8593" t="str">
            <v>ENTREGADO</v>
          </cell>
          <cell r="J8593">
            <v>44908</v>
          </cell>
          <cell r="K8593" t="str">
            <v>Katty Tacuri</v>
          </cell>
          <cell r="L8593" t="str">
            <v>CUMBAYA  DIEGO DE ROBLES  SN FRANCISCO DE ORELLANA</v>
          </cell>
          <cell r="M8593" t="str">
            <v>1752080695</v>
          </cell>
          <cell r="N8593" t="str">
            <v>0992607432/0984766910</v>
          </cell>
          <cell r="O8593" t="str">
            <v/>
          </cell>
          <cell r="P8593" t="str">
            <v>QUITO</v>
          </cell>
          <cell r="Q8593" t="str">
            <v>QUITO</v>
          </cell>
          <cell r="R8593" t="str">
            <v>PICHINCHA</v>
          </cell>
          <cell r="T8593" t="str">
            <v>FLEXTRANS UIO</v>
          </cell>
          <cell r="U8593" t="str">
            <v>FLEXNETUIO_LOCAL</v>
          </cell>
          <cell r="V8593">
            <v>1</v>
          </cell>
          <cell r="W8593">
            <v>1</v>
          </cell>
          <cell r="X8593" t="str">
            <v>FLEXNET ECUADOR - FLEXTUENTI</v>
          </cell>
          <cell r="Y8593" t="str">
            <v>CALLE 28 DE JUNIO S/N Y GARCIA MORENO ENTRADA LLANO GRANDE</v>
          </cell>
        </row>
        <row r="8594">
          <cell r="A8594" t="str">
            <v>414244598</v>
          </cell>
          <cell r="B8594">
            <v>477447</v>
          </cell>
          <cell r="C8594" t="str">
            <v>414244598</v>
          </cell>
          <cell r="D8594" t="str">
            <v>FLEXTUENTI</v>
          </cell>
          <cell r="E8594" t="str">
            <v>DESPACHO</v>
          </cell>
          <cell r="F8594" t="str">
            <v>NORMAL</v>
          </cell>
          <cell r="G8594" t="str">
            <v>FT74958</v>
          </cell>
          <cell r="H8594">
            <v>44907</v>
          </cell>
          <cell r="I8594" t="str">
            <v>ENTREGADO</v>
          </cell>
          <cell r="J8594">
            <v>44908</v>
          </cell>
          <cell r="K8594" t="str">
            <v>Fausto Chiluisa</v>
          </cell>
          <cell r="L8594" t="str">
            <v>COTOCOLLAO CALLE NAZARETH  OE 4 437  AV DE LA PRENSA</v>
          </cell>
          <cell r="M8594" t="str">
            <v>1804557252</v>
          </cell>
          <cell r="N8594" t="str">
            <v>0987599547/0987599547</v>
          </cell>
          <cell r="O8594" t="str">
            <v/>
          </cell>
          <cell r="P8594" t="str">
            <v>QUITO</v>
          </cell>
          <cell r="Q8594" t="str">
            <v>QUITO</v>
          </cell>
          <cell r="R8594" t="str">
            <v>PICHINCHA</v>
          </cell>
          <cell r="T8594" t="str">
            <v>FLEXTRANS UIO</v>
          </cell>
          <cell r="U8594" t="str">
            <v>FLEXNETUIO_LOCAL</v>
          </cell>
          <cell r="V8594">
            <v>1</v>
          </cell>
          <cell r="W8594">
            <v>1</v>
          </cell>
          <cell r="X8594" t="str">
            <v>FLEXNET ECUADOR - FLEXTUENTI</v>
          </cell>
          <cell r="Y8594" t="str">
            <v>CALLE 28 DE JUNIO S/N Y GARCIA MORENO ENTRADA LLANO GRANDE</v>
          </cell>
        </row>
        <row r="8595">
          <cell r="A8595" t="str">
            <v>414244614</v>
          </cell>
          <cell r="B8595">
            <v>477448</v>
          </cell>
          <cell r="C8595" t="str">
            <v>414244614</v>
          </cell>
          <cell r="D8595" t="str">
            <v>FLEXTUENTI</v>
          </cell>
          <cell r="E8595" t="str">
            <v>DESPACHO</v>
          </cell>
          <cell r="F8595" t="str">
            <v>EXPRESS UIO</v>
          </cell>
          <cell r="G8595" t="str">
            <v>EC5742</v>
          </cell>
          <cell r="H8595">
            <v>44907</v>
          </cell>
          <cell r="I8595" t="str">
            <v>ENTREGADO</v>
          </cell>
          <cell r="J8595">
            <v>44908</v>
          </cell>
          <cell r="K8595" t="str">
            <v>Carlos Moran</v>
          </cell>
          <cell r="L8595" t="str">
            <v>SAN ISIDRO DEL INCA  CALLE JOSE RICARDO CHIRIBOGA  N45 49  E18 B</v>
          </cell>
          <cell r="M8595" t="str">
            <v>1727275081</v>
          </cell>
          <cell r="N8595" t="str">
            <v>0998747933/0964123574</v>
          </cell>
          <cell r="O8595" t="str">
            <v/>
          </cell>
          <cell r="P8595" t="str">
            <v>QUITO</v>
          </cell>
          <cell r="Q8595" t="str">
            <v>QUITO</v>
          </cell>
          <cell r="R8595" t="str">
            <v>PICHINCHA</v>
          </cell>
          <cell r="T8595" t="str">
            <v>EXPRESSCON</v>
          </cell>
          <cell r="U8595" t="str">
            <v>FLEXNETUIO_LOCAL</v>
          </cell>
          <cell r="V8595">
            <v>1</v>
          </cell>
          <cell r="W8595">
            <v>1</v>
          </cell>
          <cell r="X8595" t="str">
            <v>FLEXNET ECUADOR - FLEXTUENTI</v>
          </cell>
          <cell r="Y8595" t="str">
            <v>CALLE 28 DE JUNIO S/N Y GARCIA MORENO ENTRADA LLANO GRANDE</v>
          </cell>
        </row>
        <row r="8596">
          <cell r="A8596" t="str">
            <v>414244633</v>
          </cell>
          <cell r="B8596">
            <v>477449</v>
          </cell>
          <cell r="C8596" t="str">
            <v>414244633</v>
          </cell>
          <cell r="D8596" t="str">
            <v>FLEXTUENTI</v>
          </cell>
          <cell r="E8596" t="str">
            <v>DESPACHO</v>
          </cell>
          <cell r="F8596" t="str">
            <v>DERIVADO PICK UP</v>
          </cell>
          <cell r="G8596" t="str">
            <v>031080414244633</v>
          </cell>
          <cell r="H8596">
            <v>44907</v>
          </cell>
          <cell r="I8596" t="str">
            <v>ENTREGADO</v>
          </cell>
          <cell r="J8596">
            <v>44910</v>
          </cell>
          <cell r="K8596" t="str">
            <v>Jaime Zambrano</v>
          </cell>
          <cell r="L8596" t="str">
            <v>OFICINA TRAMACO PORTOVIEJO</v>
          </cell>
          <cell r="M8596" t="str">
            <v>1312519059</v>
          </cell>
          <cell r="N8596" t="str">
            <v>0982775842/0960542812</v>
          </cell>
          <cell r="O8596" t="str">
            <v/>
          </cell>
          <cell r="P8596" t="str">
            <v>PORTOVIEJO</v>
          </cell>
          <cell r="Q8596" t="str">
            <v>PORTOVIEJO</v>
          </cell>
          <cell r="R8596" t="str">
            <v>MANABI</v>
          </cell>
          <cell r="T8596" t="str">
            <v>TRAMACO</v>
          </cell>
          <cell r="U8596" t="str">
            <v>FLEXNETUIO_PROVINCIA</v>
          </cell>
          <cell r="V8596">
            <v>1</v>
          </cell>
          <cell r="W8596">
            <v>1</v>
          </cell>
          <cell r="X8596" t="str">
            <v>FLEXNET ECUADOR - FLEXTUENTI</v>
          </cell>
          <cell r="Y8596" t="str">
            <v>CALLE 28 DE JUNIO S/N Y GARCIA MORENO ENTRADA LLANO GRANDE</v>
          </cell>
        </row>
        <row r="8597">
          <cell r="A8597" t="str">
            <v>WS414244506</v>
          </cell>
          <cell r="B8597">
            <v>477450</v>
          </cell>
          <cell r="C8597" t="str">
            <v>WS414244506</v>
          </cell>
          <cell r="D8597" t="str">
            <v>FLEXTUENTI</v>
          </cell>
          <cell r="E8597" t="str">
            <v>DESPACHO</v>
          </cell>
          <cell r="F8597" t="str">
            <v>NORMAL</v>
          </cell>
          <cell r="G8597" t="str">
            <v>TF88593</v>
          </cell>
          <cell r="H8597">
            <v>44907</v>
          </cell>
          <cell r="I8597" t="str">
            <v>ENTREGADO</v>
          </cell>
          <cell r="J8597">
            <v>44908</v>
          </cell>
          <cell r="K8597" t="str">
            <v>Carlos Puente</v>
          </cell>
          <cell r="L8597" t="str">
            <v>LA PUNTILLA (EL DORADO)  AV SAMBORONDON  SN  SN</v>
          </cell>
          <cell r="M8597" t="str">
            <v>0922688858</v>
          </cell>
          <cell r="N8597" t="str">
            <v>0990472333/0990472333</v>
          </cell>
          <cell r="O8597" t="str">
            <v/>
          </cell>
          <cell r="P8597" t="str">
            <v>SAMBORONDON</v>
          </cell>
          <cell r="Q8597" t="str">
            <v>SAMBORONDON</v>
          </cell>
          <cell r="R8597" t="str">
            <v>GUAYAS</v>
          </cell>
          <cell r="T8597" t="str">
            <v>ITSACOURIER</v>
          </cell>
          <cell r="U8597" t="str">
            <v>FLEXNETUIO_GYE</v>
          </cell>
          <cell r="V8597">
            <v>1</v>
          </cell>
          <cell r="W8597">
            <v>1</v>
          </cell>
          <cell r="X8597" t="str">
            <v>FLEXNET ECUADOR - FLEXTUENTI</v>
          </cell>
          <cell r="Y8597" t="str">
            <v>CALLE 28 DE JUNIO S/N Y GARCIA MORENO ENTRADA LLANO GRANDE</v>
          </cell>
        </row>
        <row r="8598">
          <cell r="A8598" t="str">
            <v>WS414244642</v>
          </cell>
          <cell r="B8598">
            <v>477451</v>
          </cell>
          <cell r="C8598" t="str">
            <v>WS414244642</v>
          </cell>
          <cell r="D8598" t="str">
            <v>FLEXTUENTI</v>
          </cell>
          <cell r="E8598" t="str">
            <v>DESPACHO</v>
          </cell>
          <cell r="F8598" t="str">
            <v>NORMAL</v>
          </cell>
          <cell r="G8598" t="str">
            <v>FT74928</v>
          </cell>
          <cell r="H8598">
            <v>44907</v>
          </cell>
          <cell r="I8598" t="str">
            <v>ENTREGADO</v>
          </cell>
          <cell r="J8598">
            <v>44908</v>
          </cell>
          <cell r="K8598" t="str">
            <v>Arian Johanna Quiroz Bustamante</v>
          </cell>
          <cell r="L8598" t="str">
            <v>LOMAS DE PUENGASI   MIGUEL  ZAMBRANO E2022  7 DE MAYO</v>
          </cell>
          <cell r="M8598" t="str">
            <v>1726924861</v>
          </cell>
          <cell r="N8598" t="str">
            <v>0988258871/0988258871</v>
          </cell>
          <cell r="O8598" t="str">
            <v/>
          </cell>
          <cell r="P8598" t="str">
            <v>QUITO</v>
          </cell>
          <cell r="Q8598" t="str">
            <v>QUITO</v>
          </cell>
          <cell r="R8598" t="str">
            <v>PICHINCHA</v>
          </cell>
          <cell r="T8598" t="str">
            <v>FLEXTRANS UIO</v>
          </cell>
          <cell r="U8598" t="str">
            <v>FLEXNETUIO_LOCAL</v>
          </cell>
          <cell r="V8598">
            <v>1</v>
          </cell>
          <cell r="W8598">
            <v>1</v>
          </cell>
          <cell r="X8598" t="str">
            <v>FLEXNET ECUADOR - FLEXTUENTI</v>
          </cell>
          <cell r="Y8598" t="str">
            <v>CALLE 28 DE JUNIO S/N Y GARCIA MORENO ENTRADA LLANO GRANDE</v>
          </cell>
        </row>
        <row r="8599">
          <cell r="A8599" t="str">
            <v>414234843</v>
          </cell>
          <cell r="B8599">
            <v>477452</v>
          </cell>
          <cell r="C8599" t="str">
            <v>414234843</v>
          </cell>
          <cell r="D8599" t="str">
            <v>FLEXTUENTI</v>
          </cell>
          <cell r="E8599" t="str">
            <v>DESPACHO</v>
          </cell>
          <cell r="F8599" t="str">
            <v>EXPRESS GYE</v>
          </cell>
          <cell r="G8599" t="str">
            <v>TF88510</v>
          </cell>
          <cell r="H8599">
            <v>44907</v>
          </cell>
          <cell r="I8599" t="str">
            <v>ENTREGADO</v>
          </cell>
          <cell r="J8599">
            <v>44908</v>
          </cell>
          <cell r="K8599" t="str">
            <v>MARILYN MORALES</v>
          </cell>
          <cell r="L8599" t="str">
            <v>XIMENA  AV CNEL FRANCISCO ELIZALDE Y LAMAR  MZ 319 SL9 CALLE 28VO CJON 53 SE</v>
          </cell>
          <cell r="M8599" t="str">
            <v>0940631567</v>
          </cell>
          <cell r="N8599" t="str">
            <v>0969034482/0989017388</v>
          </cell>
          <cell r="P8599" t="str">
            <v>GUAYAQUIL</v>
          </cell>
          <cell r="Q8599" t="str">
            <v>GUAYAQUIL</v>
          </cell>
          <cell r="R8599" t="str">
            <v>GUAYAS</v>
          </cell>
          <cell r="T8599" t="str">
            <v>FLEXTRANS GYE</v>
          </cell>
          <cell r="U8599" t="str">
            <v>FLEXNETUIO_GYE</v>
          </cell>
          <cell r="V8599">
            <v>1</v>
          </cell>
          <cell r="W8599">
            <v>1</v>
          </cell>
          <cell r="X8599" t="str">
            <v>FLEXNET ECUADOR - FLEXTUENTI</v>
          </cell>
          <cell r="Y8599" t="str">
            <v>FERNANDO GUTIERREZ HILL VIA A DAULE KM 8 1/2 ENTRADA A COOPERATIVA JUAN MONTALVO</v>
          </cell>
        </row>
        <row r="8600">
          <cell r="A8600" t="str">
            <v>414235073</v>
          </cell>
          <cell r="B8600">
            <v>477454</v>
          </cell>
          <cell r="C8600" t="str">
            <v>414235073</v>
          </cell>
          <cell r="D8600" t="str">
            <v>FLEXTUENTI</v>
          </cell>
          <cell r="E8600" t="str">
            <v>DESPACHO</v>
          </cell>
          <cell r="F8600" t="str">
            <v>NORMAL</v>
          </cell>
          <cell r="G8600" t="str">
            <v>FT74961</v>
          </cell>
          <cell r="H8600">
            <v>44907</v>
          </cell>
          <cell r="I8600" t="str">
            <v>ENTREGADO</v>
          </cell>
          <cell r="J8600">
            <v>44908</v>
          </cell>
          <cell r="K8600" t="str">
            <v>Joel Febres</v>
          </cell>
          <cell r="L8600" t="str">
            <v>RUMIPAMBA AV ATAHUALPA  PISO 9  RUMIPAMBA</v>
          </cell>
          <cell r="M8600" t="str">
            <v>1724554868</v>
          </cell>
          <cell r="N8600" t="str">
            <v>0984335450/0984335450</v>
          </cell>
          <cell r="O8600" t="str">
            <v/>
          </cell>
          <cell r="P8600" t="str">
            <v>QUITO</v>
          </cell>
          <cell r="Q8600" t="str">
            <v>QUITO</v>
          </cell>
          <cell r="R8600" t="str">
            <v>PICHINCHA</v>
          </cell>
          <cell r="T8600" t="str">
            <v>FLEXTRANS UIO</v>
          </cell>
          <cell r="U8600" t="str">
            <v>FLEXNETUIO_LOCAL</v>
          </cell>
          <cell r="V8600">
            <v>1</v>
          </cell>
          <cell r="W8600">
            <v>1</v>
          </cell>
          <cell r="X8600" t="str">
            <v>FLEXNET ECUADOR - FLEXTUENTI</v>
          </cell>
          <cell r="Y8600" t="str">
            <v>CALLE 28 DE JUNIO S/N Y GARCIA MORENO ENTRADA LLANO GRANDE</v>
          </cell>
        </row>
        <row r="8601">
          <cell r="A8601" t="str">
            <v>414244640</v>
          </cell>
          <cell r="B8601">
            <v>477455</v>
          </cell>
          <cell r="C8601" t="str">
            <v>414244640</v>
          </cell>
          <cell r="D8601" t="str">
            <v>FLEXTUENTI</v>
          </cell>
          <cell r="E8601" t="str">
            <v>DESPACHO</v>
          </cell>
          <cell r="F8601" t="str">
            <v>NORMAL</v>
          </cell>
          <cell r="G8601" t="str">
            <v>FT74957</v>
          </cell>
          <cell r="H8601">
            <v>44907</v>
          </cell>
          <cell r="I8601" t="str">
            <v>ENTREGADO</v>
          </cell>
          <cell r="J8601">
            <v>44909</v>
          </cell>
          <cell r="K8601" t="str">
            <v>MARIA TRANSITO TOAPANTA TITUANA</v>
          </cell>
          <cell r="L8601" t="str">
            <v>LA MAGDALENA  AV MARISCAL SUCRE  S7 243 HUANCAVILCA</v>
          </cell>
          <cell r="M8601" t="str">
            <v>0501030597</v>
          </cell>
          <cell r="N8601" t="str">
            <v>0985791182/0991068581</v>
          </cell>
          <cell r="O8601" t="str">
            <v/>
          </cell>
          <cell r="P8601" t="str">
            <v>QUITO</v>
          </cell>
          <cell r="Q8601" t="str">
            <v>QUITO</v>
          </cell>
          <cell r="R8601" t="str">
            <v>PICHINCHA</v>
          </cell>
          <cell r="T8601" t="str">
            <v>FLEXTRANS UIO</v>
          </cell>
          <cell r="U8601" t="str">
            <v>FLEXNETUIO_LOCAL</v>
          </cell>
          <cell r="V8601">
            <v>1</v>
          </cell>
          <cell r="W8601">
            <v>1</v>
          </cell>
          <cell r="X8601" t="str">
            <v>FLEXNET ECUADOR - FLEXTUENTI</v>
          </cell>
          <cell r="Y8601" t="str">
            <v>CALLE 28 DE JUNIO S/N Y GARCIA MORENO ENTRADA LLANO GRANDE</v>
          </cell>
        </row>
        <row r="8602">
          <cell r="A8602" t="str">
            <v>414248604</v>
          </cell>
          <cell r="B8602">
            <v>477457</v>
          </cell>
          <cell r="C8602" t="str">
            <v>414248604</v>
          </cell>
          <cell r="D8602" t="str">
            <v>FLEXTUENTI</v>
          </cell>
          <cell r="E8602" t="str">
            <v>DESPACHO</v>
          </cell>
          <cell r="F8602" t="str">
            <v>NORMAL</v>
          </cell>
          <cell r="G8602" t="str">
            <v>031080414248604</v>
          </cell>
          <cell r="H8602">
            <v>44907</v>
          </cell>
          <cell r="I8602" t="str">
            <v>ENTREGADO</v>
          </cell>
          <cell r="J8602">
            <v>44908</v>
          </cell>
          <cell r="K8602" t="str">
            <v>Daniela Bautista</v>
          </cell>
          <cell r="L8602" t="str">
            <v>TARQUI  AV  9  SN CALLE 8</v>
          </cell>
          <cell r="M8602" t="str">
            <v>1314976091</v>
          </cell>
          <cell r="N8602" t="str">
            <v>0993787476/0981128156</v>
          </cell>
          <cell r="O8602" t="str">
            <v/>
          </cell>
          <cell r="P8602" t="str">
            <v>MANTA</v>
          </cell>
          <cell r="Q8602" t="str">
            <v>MANTA</v>
          </cell>
          <cell r="R8602" t="str">
            <v>MANABI</v>
          </cell>
          <cell r="T8602" t="str">
            <v>TRAMACO</v>
          </cell>
          <cell r="U8602" t="str">
            <v>FLEXNETUIO_PROVINCIA</v>
          </cell>
          <cell r="V8602">
            <v>1</v>
          </cell>
          <cell r="W8602">
            <v>1</v>
          </cell>
          <cell r="X8602" t="str">
            <v>FLEXNET ECUADOR - FLEXTUENTI</v>
          </cell>
          <cell r="Y8602" t="str">
            <v>CALLE 28 DE JUNIO S/N Y GARCIA MORENO ENTRADA LLANO GRANDE</v>
          </cell>
        </row>
        <row r="8603">
          <cell r="A8603" t="str">
            <v>414250623</v>
          </cell>
          <cell r="B8603">
            <v>477458</v>
          </cell>
          <cell r="C8603" t="str">
            <v>414250623</v>
          </cell>
          <cell r="D8603" t="str">
            <v>FLEXTUENTI</v>
          </cell>
          <cell r="E8603" t="str">
            <v>DESPACHO</v>
          </cell>
          <cell r="F8603" t="str">
            <v>NORMAL</v>
          </cell>
          <cell r="G8603" t="str">
            <v>031080414250623</v>
          </cell>
          <cell r="H8603">
            <v>44907</v>
          </cell>
          <cell r="I8603" t="str">
            <v>ENTREGADO</v>
          </cell>
          <cell r="J8603">
            <v>44908</v>
          </cell>
          <cell r="K8603" t="str">
            <v>Melissa Valentina Barreiro Alcivar</v>
          </cell>
          <cell r="L8603" t="str">
            <v>AV CIRCUNVALACION   SN  CALLE UNIVERSIDAD</v>
          </cell>
          <cell r="M8603" t="str">
            <v>1316808508</v>
          </cell>
          <cell r="N8603" t="str">
            <v>0984676683/0985800640</v>
          </cell>
          <cell r="O8603" t="str">
            <v/>
          </cell>
          <cell r="P8603" t="str">
            <v>MANTA</v>
          </cell>
          <cell r="Q8603" t="str">
            <v>MANTA</v>
          </cell>
          <cell r="R8603" t="str">
            <v>MANABI</v>
          </cell>
          <cell r="T8603" t="str">
            <v>TRAMACO</v>
          </cell>
          <cell r="U8603" t="str">
            <v>FLEXNETUIO_PROVINCIA</v>
          </cell>
          <cell r="V8603">
            <v>1</v>
          </cell>
          <cell r="W8603">
            <v>1</v>
          </cell>
          <cell r="X8603" t="str">
            <v>FLEXNET ECUADOR - FLEXTUENTI</v>
          </cell>
          <cell r="Y8603" t="str">
            <v>CALLE 28 DE JUNIO S/N Y GARCIA MORENO ENTRADA LLANO GRANDE</v>
          </cell>
        </row>
        <row r="8604">
          <cell r="A8604" t="str">
            <v>414254630</v>
          </cell>
          <cell r="B8604">
            <v>477459</v>
          </cell>
          <cell r="C8604" t="str">
            <v>414254630</v>
          </cell>
          <cell r="D8604" t="str">
            <v>FLEXTUENTI</v>
          </cell>
          <cell r="E8604" t="str">
            <v>DESPACHO</v>
          </cell>
          <cell r="F8604" t="str">
            <v>NORMAL</v>
          </cell>
          <cell r="G8604" t="str">
            <v>TF88542</v>
          </cell>
          <cell r="H8604">
            <v>44907</v>
          </cell>
          <cell r="I8604" t="str">
            <v>ENTREGADO</v>
          </cell>
          <cell r="J8604">
            <v>44909</v>
          </cell>
          <cell r="K8604" t="str">
            <v>Jordan Bajana</v>
          </cell>
          <cell r="L8604" t="str">
            <v>LETAMENDI DR JULIO CESAR ESCUDERO PEREZ  3502 AV 17A  S</v>
          </cell>
          <cell r="M8604" t="str">
            <v>0952025633</v>
          </cell>
          <cell r="N8604" t="str">
            <v>0967272383/0963145947</v>
          </cell>
          <cell r="O8604" t="str">
            <v/>
          </cell>
          <cell r="P8604" t="str">
            <v>GUAYAQUIL</v>
          </cell>
          <cell r="Q8604" t="str">
            <v>GUAYAQUIL</v>
          </cell>
          <cell r="R8604" t="str">
            <v>GUAYAS</v>
          </cell>
          <cell r="T8604" t="str">
            <v>FLEXTRANS GYE</v>
          </cell>
          <cell r="U8604" t="str">
            <v>FLEXNETUIO_GYE</v>
          </cell>
          <cell r="V8604">
            <v>1</v>
          </cell>
          <cell r="W8604">
            <v>1</v>
          </cell>
          <cell r="X8604" t="str">
            <v>FLEXNET ECUADOR - FLEXTUENTI</v>
          </cell>
          <cell r="Y8604" t="str">
            <v>CALLE 28 DE JUNIO S/N Y GARCIA MORENO ENTRADA LLANO GRANDE</v>
          </cell>
        </row>
        <row r="8605">
          <cell r="A8605" t="str">
            <v>414254639</v>
          </cell>
          <cell r="B8605">
            <v>477460</v>
          </cell>
          <cell r="C8605" t="str">
            <v>414254639</v>
          </cell>
          <cell r="D8605" t="str">
            <v>FLEXTUENTI</v>
          </cell>
          <cell r="E8605" t="str">
            <v>DESPACHO</v>
          </cell>
          <cell r="F8605" t="str">
            <v>NORMAL</v>
          </cell>
          <cell r="G8605" t="str">
            <v>TF88541</v>
          </cell>
          <cell r="H8605">
            <v>44907</v>
          </cell>
          <cell r="I8605" t="str">
            <v>ENTREGADO</v>
          </cell>
          <cell r="J8605">
            <v>44908</v>
          </cell>
          <cell r="K8605" t="str">
            <v>Johanna Quinde</v>
          </cell>
          <cell r="L8605" t="str">
            <v>XIMENA AV 25 DE JULIO  SN  CALLE ERNESTO ALBAN MOSQUERA</v>
          </cell>
          <cell r="M8605" t="str">
            <v>0924735335</v>
          </cell>
          <cell r="N8605" t="str">
            <v>0991577991/0978610992</v>
          </cell>
          <cell r="O8605" t="str">
            <v/>
          </cell>
          <cell r="P8605" t="str">
            <v>GUAYAQUIL</v>
          </cell>
          <cell r="Q8605" t="str">
            <v>GUAYAQUIL</v>
          </cell>
          <cell r="R8605" t="str">
            <v>GUAYAS</v>
          </cell>
          <cell r="T8605" t="str">
            <v>ITSACOURIER</v>
          </cell>
          <cell r="U8605" t="str">
            <v>FLEXNETUIO_GYE</v>
          </cell>
          <cell r="V8605">
            <v>1</v>
          </cell>
          <cell r="W8605">
            <v>1</v>
          </cell>
          <cell r="X8605" t="str">
            <v>FLEXNET ECUADOR - FLEXTUENTI</v>
          </cell>
          <cell r="Y8605" t="str">
            <v>CALLE 28 DE JUNIO S/N Y GARCIA MORENO ENTRADA LLANO GRANDE</v>
          </cell>
        </row>
        <row r="8606">
          <cell r="A8606" t="str">
            <v>414255356</v>
          </cell>
          <cell r="B8606">
            <v>477461</v>
          </cell>
          <cell r="C8606" t="str">
            <v>414255356</v>
          </cell>
          <cell r="D8606" t="str">
            <v>FLEXTUENTI</v>
          </cell>
          <cell r="E8606" t="str">
            <v>DESPACHO</v>
          </cell>
          <cell r="F8606" t="str">
            <v>NORMAL</v>
          </cell>
          <cell r="G8606" t="str">
            <v>FT74956</v>
          </cell>
          <cell r="H8606">
            <v>44907</v>
          </cell>
          <cell r="I8606" t="str">
            <v>ENTREGADO</v>
          </cell>
          <cell r="J8606">
            <v>44908</v>
          </cell>
          <cell r="K8606" t="str">
            <v>Junner Cevallos</v>
          </cell>
          <cell r="L8606" t="str">
            <v>COMITE DEL PUEBLO CALLE FRANCISCO DE LA TORRE  N60 91  JORGE GARCES</v>
          </cell>
          <cell r="M8606" t="str">
            <v>1750375154</v>
          </cell>
          <cell r="N8606" t="str">
            <v>0960141191/0939218320</v>
          </cell>
          <cell r="O8606" t="str">
            <v/>
          </cell>
          <cell r="P8606" t="str">
            <v>QUITO</v>
          </cell>
          <cell r="Q8606" t="str">
            <v>QUITO</v>
          </cell>
          <cell r="R8606" t="str">
            <v>PICHINCHA</v>
          </cell>
          <cell r="T8606" t="str">
            <v>FLEXTRANS UIO</v>
          </cell>
          <cell r="U8606" t="str">
            <v>FLEXNETUIO_LOCAL</v>
          </cell>
          <cell r="V8606">
            <v>1</v>
          </cell>
          <cell r="W8606">
            <v>1</v>
          </cell>
          <cell r="X8606" t="str">
            <v>FLEXNET ECUADOR - FLEXTUENTI</v>
          </cell>
          <cell r="Y8606" t="str">
            <v>CALLE 28 DE JUNIO S/N Y GARCIA MORENO ENTRADA LLANO GRANDE</v>
          </cell>
        </row>
        <row r="8607">
          <cell r="A8607" t="str">
            <v>414255415</v>
          </cell>
          <cell r="B8607">
            <v>477462</v>
          </cell>
          <cell r="C8607" t="str">
            <v>414255415</v>
          </cell>
          <cell r="D8607" t="str">
            <v>FLEXTUENTI</v>
          </cell>
          <cell r="E8607" t="str">
            <v>DESPACHO</v>
          </cell>
          <cell r="F8607" t="str">
            <v>NORMAL</v>
          </cell>
          <cell r="G8607" t="str">
            <v>031080414255415</v>
          </cell>
          <cell r="H8607">
            <v>44907</v>
          </cell>
          <cell r="I8607" t="str">
            <v>ENTREGADO</v>
          </cell>
          <cell r="J8607">
            <v>44910</v>
          </cell>
          <cell r="K8607" t="str">
            <v>Mariela Alexandra Pinargote Loor</v>
          </cell>
          <cell r="L8607" t="str">
            <v>LA CONCORDIA  LUIS VARGAS TORRES  SN  EUGENIO ESPEJO</v>
          </cell>
          <cell r="M8607" t="str">
            <v>1715719561</v>
          </cell>
          <cell r="N8607" t="str">
            <v>0992475319/0963149810</v>
          </cell>
          <cell r="O8607" t="str">
            <v/>
          </cell>
          <cell r="P8607" t="str">
            <v>LA CONCORDIA</v>
          </cell>
          <cell r="Q8607" t="str">
            <v>LA CONCORDIA</v>
          </cell>
          <cell r="R8607" t="str">
            <v>ESMERALDAS</v>
          </cell>
          <cell r="T8607" t="str">
            <v>TRAMACO</v>
          </cell>
          <cell r="U8607" t="str">
            <v>FLEXNETUIO_PROVINCIA</v>
          </cell>
          <cell r="V8607">
            <v>1</v>
          </cell>
          <cell r="W8607">
            <v>1</v>
          </cell>
          <cell r="X8607" t="str">
            <v>FLEXNET ECUADOR - FLEXTUENTI</v>
          </cell>
          <cell r="Y8607" t="str">
            <v>CALLE 28 DE JUNIO S/N Y GARCIA MORENO ENTRADA LLANO GRANDE</v>
          </cell>
        </row>
        <row r="8608">
          <cell r="A8608" t="str">
            <v>414255426</v>
          </cell>
          <cell r="B8608">
            <v>477463</v>
          </cell>
          <cell r="C8608" t="str">
            <v>414255426</v>
          </cell>
          <cell r="D8608" t="str">
            <v>FLEXTUENTI</v>
          </cell>
          <cell r="E8608" t="str">
            <v>DESPACHO</v>
          </cell>
          <cell r="F8608" t="str">
            <v>NORMAL</v>
          </cell>
          <cell r="G8608" t="str">
            <v>031080414255426</v>
          </cell>
          <cell r="H8608">
            <v>44907</v>
          </cell>
          <cell r="I8608" t="str">
            <v>ENTREGADO</v>
          </cell>
          <cell r="J8608">
            <v>44909</v>
          </cell>
          <cell r="K8608" t="str">
            <v>Jajaira jimenez Jimenez</v>
          </cell>
          <cell r="L8608" t="str">
            <v>QUEVEDO AV  JUNE GUZMAN 420 DECIMA TERCERA</v>
          </cell>
          <cell r="M8608" t="str">
            <v>1207569755</v>
          </cell>
          <cell r="N8608" t="str">
            <v>0981329296/0963165367</v>
          </cell>
          <cell r="O8608" t="str">
            <v/>
          </cell>
          <cell r="P8608" t="str">
            <v>QUEVEDO</v>
          </cell>
          <cell r="Q8608" t="str">
            <v>QUEVEDO</v>
          </cell>
          <cell r="R8608" t="str">
            <v>LOS RIOS</v>
          </cell>
          <cell r="T8608" t="str">
            <v>TRAMACO</v>
          </cell>
          <cell r="U8608" t="str">
            <v>FLEXNETUIO_PROVINCIA</v>
          </cell>
          <cell r="V8608">
            <v>1</v>
          </cell>
          <cell r="W8608">
            <v>1</v>
          </cell>
          <cell r="X8608" t="str">
            <v>FLEXNET ECUADOR - FLEXTUENTI</v>
          </cell>
          <cell r="Y8608" t="str">
            <v>CALLE 28 DE JUNIO S/N Y GARCIA MORENO ENTRADA LLANO GRANDE</v>
          </cell>
        </row>
        <row r="8609">
          <cell r="A8609" t="str">
            <v>414255428</v>
          </cell>
          <cell r="B8609">
            <v>477464</v>
          </cell>
          <cell r="C8609" t="str">
            <v>414255428</v>
          </cell>
          <cell r="D8609" t="str">
            <v>FLEXTUENTI</v>
          </cell>
          <cell r="E8609" t="str">
            <v>DESPACHO</v>
          </cell>
          <cell r="F8609" t="str">
            <v>NORMAL</v>
          </cell>
          <cell r="G8609" t="str">
            <v>031080414255428</v>
          </cell>
          <cell r="H8609">
            <v>44907</v>
          </cell>
          <cell r="I8609" t="str">
            <v>ENTREGADO</v>
          </cell>
          <cell r="J8609">
            <v>44909</v>
          </cell>
          <cell r="K8609" t="str">
            <v>Gina Maribel Pambi Chamba</v>
          </cell>
          <cell r="L8609" t="str">
            <v>MACHALA CALLE MANUEL ESTOMBA 117 CALLE NAPOLEON MERA</v>
          </cell>
          <cell r="M8609" t="str">
            <v>0702814138</v>
          </cell>
          <cell r="N8609" t="str">
            <v>0993641281/0968364632</v>
          </cell>
          <cell r="O8609" t="str">
            <v/>
          </cell>
          <cell r="P8609" t="str">
            <v>MACHALA</v>
          </cell>
          <cell r="Q8609" t="str">
            <v>MACHALA</v>
          </cell>
          <cell r="R8609" t="str">
            <v>EL ORO</v>
          </cell>
          <cell r="T8609" t="str">
            <v>TRAMACO</v>
          </cell>
          <cell r="U8609" t="str">
            <v>FLEXNETUIO_PROVINCIA</v>
          </cell>
          <cell r="V8609">
            <v>1</v>
          </cell>
          <cell r="W8609">
            <v>1</v>
          </cell>
          <cell r="X8609" t="str">
            <v>FLEXNET ECUADOR - FLEXTUENTI</v>
          </cell>
          <cell r="Y8609" t="str">
            <v>CALLE 28 DE JUNIO S/N Y GARCIA MORENO ENTRADA LLANO GRANDE</v>
          </cell>
        </row>
        <row r="8610">
          <cell r="A8610" t="str">
            <v>414255429</v>
          </cell>
          <cell r="B8610">
            <v>477465</v>
          </cell>
          <cell r="C8610" t="str">
            <v>414255429</v>
          </cell>
          <cell r="D8610" t="str">
            <v>FLEXTUENTI</v>
          </cell>
          <cell r="E8610" t="str">
            <v>DESPACHO</v>
          </cell>
          <cell r="F8610" t="str">
            <v>NORMAL</v>
          </cell>
          <cell r="G8610" t="str">
            <v>TF88540</v>
          </cell>
          <cell r="H8610">
            <v>44907</v>
          </cell>
          <cell r="I8610" t="str">
            <v>ENTREGADO</v>
          </cell>
          <cell r="J8610">
            <v>44908</v>
          </cell>
          <cell r="K8610" t="str">
            <v>Azucena Del Pezo</v>
          </cell>
          <cell r="L8610" t="str">
            <v>LETAMENDI  CALLE 33C S 438 SN PASAJE 28C</v>
          </cell>
          <cell r="M8610" t="str">
            <v>0906686415</v>
          </cell>
          <cell r="N8610" t="str">
            <v>0993793518/0985933835</v>
          </cell>
          <cell r="O8610" t="str">
            <v/>
          </cell>
          <cell r="P8610" t="str">
            <v>GUAYAQUIL</v>
          </cell>
          <cell r="Q8610" t="str">
            <v>GUAYAQUIL</v>
          </cell>
          <cell r="R8610" t="str">
            <v>GUAYAS</v>
          </cell>
          <cell r="T8610" t="str">
            <v>ITSACOURIER</v>
          </cell>
          <cell r="U8610" t="str">
            <v>FLEXNETUIO_GYE</v>
          </cell>
          <cell r="V8610">
            <v>1</v>
          </cell>
          <cell r="W8610">
            <v>1</v>
          </cell>
          <cell r="X8610" t="str">
            <v>FLEXNET ECUADOR - FLEXTUENTI</v>
          </cell>
          <cell r="Y8610" t="str">
            <v>CALLE 28 DE JUNIO S/N Y GARCIA MORENO ENTRADA LLANO GRANDE</v>
          </cell>
        </row>
        <row r="8611">
          <cell r="A8611" t="str">
            <v>414232239</v>
          </cell>
          <cell r="B8611">
            <v>477419</v>
          </cell>
          <cell r="C8611" t="str">
            <v>414232239</v>
          </cell>
          <cell r="D8611" t="str">
            <v>FLEXTUENTI</v>
          </cell>
          <cell r="E8611" t="str">
            <v>DESPACHO</v>
          </cell>
          <cell r="F8611" t="str">
            <v>NORMAL</v>
          </cell>
          <cell r="G8611" t="str">
            <v>031080414232239</v>
          </cell>
          <cell r="H8611">
            <v>44907</v>
          </cell>
          <cell r="I8611" t="str">
            <v>ENTREGADO</v>
          </cell>
          <cell r="J8611">
            <v>44910</v>
          </cell>
          <cell r="K8611" t="str">
            <v>Oscar Garcia</v>
          </cell>
          <cell r="L8611" t="str">
            <v>CUMANDA CALLE 9 DE OCTUBRE SN ABDON CALDERON</v>
          </cell>
          <cell r="M8611" t="str">
            <v>0700478399</v>
          </cell>
          <cell r="N8611" t="str">
            <v>0982862015/0991550089</v>
          </cell>
          <cell r="O8611" t="str">
            <v/>
          </cell>
          <cell r="P8611" t="str">
            <v>CUMANDA</v>
          </cell>
          <cell r="Q8611" t="str">
            <v>CUMANDA</v>
          </cell>
          <cell r="R8611" t="str">
            <v>CHIMBORAZO</v>
          </cell>
          <cell r="T8611" t="str">
            <v>TRAMACO</v>
          </cell>
          <cell r="U8611" t="str">
            <v>FLEXNETUIO_PROVINCIA</v>
          </cell>
          <cell r="V8611">
            <v>1</v>
          </cell>
          <cell r="W8611">
            <v>1</v>
          </cell>
          <cell r="X8611" t="str">
            <v>FLEXNET ECUADOR - FLEXTUENTI</v>
          </cell>
          <cell r="Y8611" t="str">
            <v>CALLE 28 DE JUNIO S/N Y GARCIA MORENO ENTRADA LLANO GRANDE</v>
          </cell>
        </row>
        <row r="8612">
          <cell r="A8612" t="str">
            <v>CLDEV_GYESIM0062</v>
          </cell>
          <cell r="B8612">
            <v>477418</v>
          </cell>
          <cell r="C8612" t="str">
            <v>CLDEV_GYESIM0062</v>
          </cell>
          <cell r="D8612" t="str">
            <v>CONECEL_DOCUMENTOS</v>
          </cell>
          <cell r="E8612" t="str">
            <v>DESPACHO</v>
          </cell>
          <cell r="F8612" t="str">
            <v>NORMAL</v>
          </cell>
          <cell r="H8612">
            <v>44907</v>
          </cell>
          <cell r="I8612" t="str">
            <v>EN_PROCESO</v>
          </cell>
          <cell r="J8612">
            <v>44907</v>
          </cell>
          <cell r="K8612" t="str">
            <v>ANA AGUIRRE / MARIA SUNTAXI - PATRICIA</v>
          </cell>
          <cell r="L8612" t="str">
            <v>CIUDADELA SANTA LEONOR MZ 6 SOLAR 17</v>
          </cell>
          <cell r="P8612" t="str">
            <v>GUAYAQUIL</v>
          </cell>
          <cell r="Q8612" t="str">
            <v>GUAYAQUIL</v>
          </cell>
          <cell r="R8612" t="str">
            <v>GUAYAS</v>
          </cell>
          <cell r="T8612" t="str">
            <v>FLEXTRANS GYE</v>
          </cell>
          <cell r="U8612" t="str">
            <v>FLEXNETUIO_GYE</v>
          </cell>
          <cell r="V8612">
            <v>1</v>
          </cell>
          <cell r="X8612" t="str">
            <v>FLEXNET DEL ECUADOR</v>
          </cell>
          <cell r="Y8612" t="str">
            <v>KM 8 1/2 VIA A DAULE</v>
          </cell>
        </row>
        <row r="8613">
          <cell r="A8613" t="str">
            <v>52856</v>
          </cell>
          <cell r="B8613">
            <v>477410</v>
          </cell>
          <cell r="C8613" t="str">
            <v>52856</v>
          </cell>
          <cell r="D8613" t="str">
            <v>DEGSO</v>
          </cell>
          <cell r="E8613" t="str">
            <v>DESPACHO</v>
          </cell>
          <cell r="F8613" t="str">
            <v>NORMAL</v>
          </cell>
          <cell r="G8613" t="str">
            <v>FT75064</v>
          </cell>
          <cell r="H8613">
            <v>44907</v>
          </cell>
          <cell r="I8613" t="str">
            <v>ENTREGADO</v>
          </cell>
          <cell r="J8613">
            <v>44909</v>
          </cell>
          <cell r="K8613" t="str">
            <v>QUALIPHARM LABORATORIO FARMACEUTICO S.A.</v>
          </cell>
          <cell r="L8613" t="str">
            <v>DIRECCION: AV. MANUEL CORDOVA GALARZA OE4-175 Y ESPERANZA QUITO - ATENCION LEONEL MACIAS</v>
          </cell>
          <cell r="M8613" t="str">
            <v>#N/A</v>
          </cell>
          <cell r="N8613" t="str">
            <v>99-832-0225</v>
          </cell>
          <cell r="O8613" t="str">
            <v>99-832-0225</v>
          </cell>
          <cell r="P8613" t="str">
            <v>170301</v>
          </cell>
          <cell r="Q8613" t="str">
            <v>QUITO</v>
          </cell>
          <cell r="R8613" t="str">
            <v>PICHINCHA</v>
          </cell>
          <cell r="S8613" t="str">
            <v>QUITO</v>
          </cell>
          <cell r="T8613" t="str">
            <v>FLEXTRANS UIO</v>
          </cell>
          <cell r="U8613" t="str">
            <v>FLEXNETUIO_LOCAL</v>
          </cell>
          <cell r="V8613">
            <v>1</v>
          </cell>
          <cell r="W8613">
            <v>1.7</v>
          </cell>
          <cell r="X8613" t="str">
            <v>FLEXNET</v>
          </cell>
          <cell r="Y8613" t="str">
            <v>FLEX NET CALLE 28 DE JUNIO S/N Y GARCIA MORENO ENTRADA LLANO GRANDE</v>
          </cell>
        </row>
        <row r="8614">
          <cell r="A8614" t="str">
            <v>9519</v>
          </cell>
          <cell r="B8614">
            <v>477414</v>
          </cell>
          <cell r="C8614" t="str">
            <v>9519</v>
          </cell>
          <cell r="D8614" t="str">
            <v>DEGSO</v>
          </cell>
          <cell r="E8614" t="str">
            <v>DESPACHO</v>
          </cell>
          <cell r="F8614" t="str">
            <v>NORMAL</v>
          </cell>
          <cell r="G8614" t="str">
            <v>FT75065</v>
          </cell>
          <cell r="H8614">
            <v>44907</v>
          </cell>
          <cell r="I8614" t="str">
            <v>ENTREGADO</v>
          </cell>
          <cell r="J8614">
            <v>44908</v>
          </cell>
          <cell r="K8614" t="str">
            <v>UTOPIA FARMS UTF S.A.S.</v>
          </cell>
          <cell r="L8614" t="str">
            <v>EL QUINCHE - SAN MIGUEL DE ATALPAMBA- DE LOS ROBLES N6 INTERSECCION-LOS-LAURELES REFERENCIA: FRENTE A FINCA EL CHIVAN C</v>
          </cell>
          <cell r="M8614" t="str">
            <v>1793074472001</v>
          </cell>
          <cell r="N8614" t="str">
            <v>99-832-0225</v>
          </cell>
          <cell r="O8614" t="str">
            <v>99-832-0225</v>
          </cell>
          <cell r="P8614" t="str">
            <v>170911</v>
          </cell>
          <cell r="Q8614" t="str">
            <v>QUITO</v>
          </cell>
          <cell r="R8614" t="str">
            <v>PICHINCHA</v>
          </cell>
          <cell r="S8614" t="str">
            <v>EL QUINCHE - LA ESPERANZA - FINCAS VACACIONALES BELLO HORIZONTE 1RA ETAPA - IGUINARO</v>
          </cell>
          <cell r="T8614" t="str">
            <v>FLEXTRANS UIO</v>
          </cell>
          <cell r="U8614" t="str">
            <v>FLEXNETUIO_LOCAL</v>
          </cell>
          <cell r="V8614">
            <v>2</v>
          </cell>
          <cell r="W8614">
            <v>5.2</v>
          </cell>
          <cell r="X8614" t="str">
            <v>FLEXNET</v>
          </cell>
          <cell r="Y8614" t="str">
            <v>FLEX NET CALLE 28 DE JUNIO S/N Y GARCIA MORENO ENTRADA LLANO GRANDE</v>
          </cell>
        </row>
        <row r="8615">
          <cell r="A8615" t="str">
            <v>9520</v>
          </cell>
          <cell r="B8615">
            <v>477416</v>
          </cell>
          <cell r="C8615" t="str">
            <v>9520</v>
          </cell>
          <cell r="D8615" t="str">
            <v>DEGSO</v>
          </cell>
          <cell r="E8615" t="str">
            <v>DESPACHO</v>
          </cell>
          <cell r="F8615" t="str">
            <v>NORMAL</v>
          </cell>
          <cell r="G8615" t="str">
            <v>FT75066</v>
          </cell>
          <cell r="H8615">
            <v>44907</v>
          </cell>
          <cell r="I8615" t="str">
            <v>ENTREGADO</v>
          </cell>
          <cell r="J8615">
            <v>44910</v>
          </cell>
          <cell r="K8615" t="str">
            <v>AURELIAN ECUADOR S.A.</v>
          </cell>
          <cell r="L8615" t="str">
            <v xml:space="preserve">DIRECCION: TRANSPORTE NOROCCIDENTAL - AMAGUANA ? </v>
          </cell>
          <cell r="M8615" t="str">
            <v>1791840712001</v>
          </cell>
          <cell r="N8615" t="str">
            <v>99-832-0225</v>
          </cell>
          <cell r="O8615" t="str">
            <v>99-832-0225</v>
          </cell>
          <cell r="P8615" t="str">
            <v>170814</v>
          </cell>
          <cell r="Q8615" t="str">
            <v>QUITO</v>
          </cell>
          <cell r="R8615" t="str">
            <v>PICHINCHA</v>
          </cell>
          <cell r="S8615" t="str">
            <v>AMAGUANA</v>
          </cell>
          <cell r="T8615" t="str">
            <v>FLEXTRANS UIO</v>
          </cell>
          <cell r="U8615" t="str">
            <v>FLEXNETUIO_LOCAL</v>
          </cell>
          <cell r="V8615">
            <v>1</v>
          </cell>
          <cell r="W8615">
            <v>2.4</v>
          </cell>
          <cell r="X8615" t="str">
            <v>FLEXNET</v>
          </cell>
          <cell r="Y8615" t="str">
            <v>FLEX NET CALLE 28 DE JUNIO S/N Y GARCIA MORENO ENTRADA LLANO GRANDE</v>
          </cell>
        </row>
        <row r="8616">
          <cell r="A8616" t="str">
            <v>20003004515248</v>
          </cell>
          <cell r="B8616">
            <v>477395</v>
          </cell>
          <cell r="C8616" t="str">
            <v>20003004515248</v>
          </cell>
          <cell r="D8616" t="str">
            <v>CONECEL_REG</v>
          </cell>
          <cell r="E8616" t="str">
            <v>DESPACHO</v>
          </cell>
          <cell r="F8616" t="str">
            <v>NORMAL</v>
          </cell>
          <cell r="G8616" t="str">
            <v>EC5747</v>
          </cell>
          <cell r="H8616">
            <v>44907</v>
          </cell>
          <cell r="I8616" t="str">
            <v>DEVOLUCION_EN_PROCESO</v>
          </cell>
          <cell r="J8616">
            <v>44910</v>
          </cell>
          <cell r="K8616" t="str">
            <v>JORGE FREDDY DUME</v>
          </cell>
          <cell r="L8616" t="str">
            <v>QUITO SAN BARTOLO SCIA CALLE ALONSO DE LA FUENTE Y AVENIDA NICOLAS PENA CASA COLOR NARANJA 1 PISO REF CANCHA DE VOLLEY Y LICORERIA</v>
          </cell>
          <cell r="M8616" t="str">
            <v>1724278427</v>
          </cell>
          <cell r="N8616" t="str">
            <v>999581353</v>
          </cell>
          <cell r="P8616" t="str">
            <v>QUITO</v>
          </cell>
          <cell r="Q8616" t="str">
            <v>QUITO</v>
          </cell>
          <cell r="R8616" t="str">
            <v>PICHINCHA</v>
          </cell>
          <cell r="T8616" t="str">
            <v>EXPRESSCON</v>
          </cell>
          <cell r="U8616" t="str">
            <v>FLEXNETUIO_LOCAL</v>
          </cell>
          <cell r="V8616">
            <v>1</v>
          </cell>
          <cell r="W8616">
            <v>1</v>
          </cell>
          <cell r="X8616" t="str">
            <v>FLEXNET UIO</v>
          </cell>
          <cell r="Y8616" t="str">
            <v>FLEX NET CALLE 29 DE JUNIO S/N Y GARCIA MORENO ENTRADA LLANO GRANDE</v>
          </cell>
        </row>
        <row r="8617">
          <cell r="A8617" t="str">
            <v>20003004023167</v>
          </cell>
          <cell r="B8617">
            <v>477405</v>
          </cell>
          <cell r="C8617" t="str">
            <v>20003004023167</v>
          </cell>
          <cell r="D8617" t="str">
            <v>CONECEL_REG</v>
          </cell>
          <cell r="E8617" t="str">
            <v>DESPACHO</v>
          </cell>
          <cell r="F8617" t="str">
            <v>NORMAL</v>
          </cell>
          <cell r="G8617" t="str">
            <v>EC5756</v>
          </cell>
          <cell r="H8617">
            <v>44907</v>
          </cell>
          <cell r="I8617" t="str">
            <v>DEVOLUCION_EN_PROCESO</v>
          </cell>
          <cell r="J8617">
            <v>44922</v>
          </cell>
          <cell r="K8617" t="str">
            <v>PATRICIA ALEXANDRA AGUIRRE</v>
          </cell>
          <cell r="L8617" t="str">
            <v>QUITO JUAN DE ASCARAY E3-53 Y AV 10 DE AGOSTO EMPRESA PORTALES REF DIAGIANAL A VERIS</v>
          </cell>
          <cell r="M8617" t="str">
            <v>1712963188</v>
          </cell>
          <cell r="N8617" t="str">
            <v xml:space="preserve">0995653474   </v>
          </cell>
          <cell r="P8617" t="str">
            <v>QUITO</v>
          </cell>
          <cell r="Q8617" t="str">
            <v>QUITO</v>
          </cell>
          <cell r="R8617" t="str">
            <v>PICHINCHA</v>
          </cell>
          <cell r="T8617" t="str">
            <v>EXPRESSCON</v>
          </cell>
          <cell r="U8617" t="str">
            <v>FLEXNETUIO_LOCAL</v>
          </cell>
          <cell r="V8617">
            <v>1</v>
          </cell>
          <cell r="W8617">
            <v>1</v>
          </cell>
          <cell r="X8617" t="str">
            <v>FLEXNET UIO</v>
          </cell>
          <cell r="Y8617" t="str">
            <v>FLEX NET CALLE 28 DE JUNIO S/N Y GARCIA MORENO ENTRADA LLANO GRANDE</v>
          </cell>
        </row>
        <row r="8618">
          <cell r="A8618" t="str">
            <v>4714874</v>
          </cell>
          <cell r="B8618">
            <v>477364</v>
          </cell>
          <cell r="C8618" t="str">
            <v>4714874</v>
          </cell>
          <cell r="D8618" t="str">
            <v>MDELIVERY</v>
          </cell>
          <cell r="E8618" t="str">
            <v>DESPACHO</v>
          </cell>
          <cell r="F8618" t="str">
            <v>NORMAL</v>
          </cell>
          <cell r="G8618" t="str">
            <v>FT75025</v>
          </cell>
          <cell r="H8618">
            <v>44907</v>
          </cell>
          <cell r="I8618" t="str">
            <v>ENTREGADO</v>
          </cell>
          <cell r="J8618">
            <v>44908</v>
          </cell>
          <cell r="K8618" t="str">
            <v>Geovanny Patricio Tixe Parra</v>
          </cell>
          <cell r="L8618" t="str">
            <v>QUITUMBE CALLE AV MALDONADO  425 S64 Y AV PATRICIO ROMERO BARBERIS</v>
          </cell>
          <cell r="M8618" t="str">
            <v>1720984390</v>
          </cell>
          <cell r="N8618" t="str">
            <v>0995127881</v>
          </cell>
          <cell r="O8618" t="str">
            <v>0995127881</v>
          </cell>
          <cell r="P8618" t="str">
            <v>170711</v>
          </cell>
          <cell r="Q8618" t="str">
            <v>QUITO</v>
          </cell>
          <cell r="R8618" t="str">
            <v>PICHINCHA</v>
          </cell>
          <cell r="S8618" t="str">
            <v>QUITO</v>
          </cell>
          <cell r="T8618" t="str">
            <v>FLEXTRANS UIO</v>
          </cell>
          <cell r="U8618" t="str">
            <v>FLEXNETUIO_LOCAL</v>
          </cell>
          <cell r="V8618">
            <v>1</v>
          </cell>
          <cell r="W8618">
            <v>1</v>
          </cell>
          <cell r="X8618" t="str">
            <v>FLEXNET ECUADOR - MDELIVERY</v>
          </cell>
          <cell r="Y8618" t="str">
            <v>CALLE 28 DE JUNIO S/N Y GARCIA MORENO ENTRADA LLANO GRANDE</v>
          </cell>
        </row>
        <row r="8619">
          <cell r="A8619" t="str">
            <v>4715376</v>
          </cell>
          <cell r="B8619">
            <v>477365</v>
          </cell>
          <cell r="C8619" t="str">
            <v>4715376</v>
          </cell>
          <cell r="D8619" t="str">
            <v>MDELIVERY</v>
          </cell>
          <cell r="E8619" t="str">
            <v>DESPACHO</v>
          </cell>
          <cell r="F8619" t="str">
            <v>NORMAL</v>
          </cell>
          <cell r="G8619" t="str">
            <v>031080004715376</v>
          </cell>
          <cell r="H8619">
            <v>44907</v>
          </cell>
          <cell r="I8619" t="str">
            <v>ENTREGADO</v>
          </cell>
          <cell r="J8619">
            <v>44908</v>
          </cell>
          <cell r="K8619" t="str">
            <v>MANUEL RICARDO ALDAZ TANDALLA</v>
          </cell>
          <cell r="L8619" t="str">
            <v>MATRIZ  CALLE VICENTE ROCAFUERTE SN Y EUGENIO ESPEJO</v>
          </cell>
          <cell r="M8619" t="str">
            <v>1802786531</v>
          </cell>
          <cell r="N8619" t="str">
            <v>0984014757</v>
          </cell>
          <cell r="O8619" t="str">
            <v>0984014757</v>
          </cell>
          <cell r="P8619" t="str">
            <v>180103</v>
          </cell>
          <cell r="Q8619" t="str">
            <v>AMBATO</v>
          </cell>
          <cell r="R8619" t="str">
            <v>TUNGURAHUA</v>
          </cell>
          <cell r="S8619" t="str">
            <v>AMBATO</v>
          </cell>
          <cell r="T8619" t="str">
            <v>TRAMACO</v>
          </cell>
          <cell r="U8619" t="str">
            <v>FLEXNETUIO_PROVINCIA</v>
          </cell>
          <cell r="V8619">
            <v>1</v>
          </cell>
          <cell r="W8619">
            <v>1</v>
          </cell>
          <cell r="X8619" t="str">
            <v>FLEXNET ECUADOR - MDELIVERY</v>
          </cell>
          <cell r="Y8619" t="str">
            <v>CALLE 28 DE JUNIO S/N Y GARCIA MORENO ENTRADA LLANO GRANDE</v>
          </cell>
        </row>
        <row r="8620">
          <cell r="A8620" t="str">
            <v>4715721</v>
          </cell>
          <cell r="B8620">
            <v>477366</v>
          </cell>
          <cell r="C8620" t="str">
            <v>4715721</v>
          </cell>
          <cell r="D8620" t="str">
            <v>MDELIVERY</v>
          </cell>
          <cell r="E8620" t="str">
            <v>DESPACHO</v>
          </cell>
          <cell r="F8620" t="str">
            <v>DERIVADO PICK UP</v>
          </cell>
          <cell r="G8620" t="str">
            <v>031080004715721</v>
          </cell>
          <cell r="H8620">
            <v>44907</v>
          </cell>
          <cell r="I8620" t="str">
            <v>ENTREGADO</v>
          </cell>
          <cell r="J8620">
            <v>44910</v>
          </cell>
          <cell r="K8620" t="str">
            <v>GERMAN MAURICIO SANCHEZ CABRERA</v>
          </cell>
          <cell r="L8620" t="str">
            <v>OFICINA TRAMACO CUENCA CENTRO</v>
          </cell>
          <cell r="M8620" t="str">
            <v>0106754336</v>
          </cell>
          <cell r="N8620" t="str">
            <v>0998799939</v>
          </cell>
          <cell r="O8620" t="str">
            <v>0998799939</v>
          </cell>
          <cell r="P8620" t="str">
            <v>CUENCA</v>
          </cell>
          <cell r="Q8620" t="str">
            <v>CUENCA</v>
          </cell>
          <cell r="R8620" t="str">
            <v>AZUAY</v>
          </cell>
          <cell r="T8620" t="str">
            <v>TRAMACO</v>
          </cell>
          <cell r="U8620" t="str">
            <v>FLEXNETUIO_PROVINCIA</v>
          </cell>
          <cell r="V8620">
            <v>1</v>
          </cell>
          <cell r="W8620">
            <v>1</v>
          </cell>
          <cell r="X8620" t="str">
            <v>FLEXNET ECUADOR - MDELIVERY</v>
          </cell>
          <cell r="Y8620" t="str">
            <v>CALLE 28 DE JUNIO S/N Y GARCIA MORENO ENTRADA LLANO GRANDE</v>
          </cell>
        </row>
        <row r="8621">
          <cell r="A8621" t="str">
            <v>4715724</v>
          </cell>
          <cell r="B8621">
            <v>477367</v>
          </cell>
          <cell r="C8621" t="str">
            <v>4715724</v>
          </cell>
          <cell r="D8621" t="str">
            <v>MDELIVERY</v>
          </cell>
          <cell r="E8621" t="str">
            <v>DESPACHO</v>
          </cell>
          <cell r="F8621" t="str">
            <v>NORMAL</v>
          </cell>
          <cell r="G8621" t="str">
            <v>031080004715724</v>
          </cell>
          <cell r="H8621">
            <v>44907</v>
          </cell>
          <cell r="I8621" t="str">
            <v>ENTREGADO</v>
          </cell>
          <cell r="J8621">
            <v>44908</v>
          </cell>
          <cell r="K8621" t="str">
            <v>KEILLY FERNANDA SOLORZANO VISTIN..</v>
          </cell>
          <cell r="L8621" t="str">
            <v>SANTO DOMINGO DE LOS COLORADOS ABELARDO MONCAYO  SN  Y AV JACINTO CORTEZ JAYA</v>
          </cell>
          <cell r="M8621" t="str">
            <v>2350927923</v>
          </cell>
          <cell r="N8621" t="str">
            <v>0989967290</v>
          </cell>
          <cell r="O8621" t="str">
            <v>0989967290</v>
          </cell>
          <cell r="P8621" t="str">
            <v>230106</v>
          </cell>
          <cell r="Q8621" t="str">
            <v>SANTO DOMINGO</v>
          </cell>
          <cell r="R8621" t="str">
            <v>SANTO DOMINGO DE LOS TSACHILAS</v>
          </cell>
          <cell r="S8621" t="str">
            <v>SANTO DOMINGO DE LOS COLORADOS</v>
          </cell>
          <cell r="T8621" t="str">
            <v>TRAMACO</v>
          </cell>
          <cell r="U8621" t="str">
            <v>FLEXNETUIO_PROVINCIA</v>
          </cell>
          <cell r="V8621">
            <v>1</v>
          </cell>
          <cell r="W8621">
            <v>1</v>
          </cell>
          <cell r="X8621" t="str">
            <v>FLEXNET ECUADOR - MDELIVERY</v>
          </cell>
          <cell r="Y8621" t="str">
            <v>CALLE 28 DE JUNIO S/N Y GARCIA MORENO ENTRADA LLANO GRANDE</v>
          </cell>
        </row>
        <row r="8622">
          <cell r="A8622" t="str">
            <v>4715769</v>
          </cell>
          <cell r="B8622">
            <v>477368</v>
          </cell>
          <cell r="C8622" t="str">
            <v>4715769</v>
          </cell>
          <cell r="D8622" t="str">
            <v>MDELIVERY</v>
          </cell>
          <cell r="E8622" t="str">
            <v>DESPACHO</v>
          </cell>
          <cell r="F8622" t="str">
            <v>NORMAL</v>
          </cell>
          <cell r="G8622" t="str">
            <v>FT74998</v>
          </cell>
          <cell r="H8622">
            <v>44907</v>
          </cell>
          <cell r="I8622" t="str">
            <v>ENTREGADO</v>
          </cell>
          <cell r="J8622">
            <v>44910</v>
          </cell>
          <cell r="K8622" t="str">
            <v>NARVAEZ SHIGUANGO LUIS GERONIMO</v>
          </cell>
          <cell r="L8622" t="str">
            <v>CUENCA CALLE MANUEL ZURITA N1 50 Y QUITO</v>
          </cell>
          <cell r="M8622" t="str">
            <v>1501042970</v>
          </cell>
          <cell r="N8622" t="str">
            <v>0992813233</v>
          </cell>
          <cell r="O8622" t="str">
            <v>0992813233</v>
          </cell>
          <cell r="P8622" t="str">
            <v>170910</v>
          </cell>
          <cell r="Q8622" t="str">
            <v>QUITO</v>
          </cell>
          <cell r="R8622" t="str">
            <v>PICHINCHA</v>
          </cell>
          <cell r="S8622" t="str">
            <v>CHECA (CHILPA)</v>
          </cell>
          <cell r="T8622" t="str">
            <v>FLEXTRANS UIO</v>
          </cell>
          <cell r="U8622" t="str">
            <v>FLEXNETUIO_LOCAL</v>
          </cell>
          <cell r="V8622">
            <v>1</v>
          </cell>
          <cell r="W8622">
            <v>1</v>
          </cell>
          <cell r="X8622" t="str">
            <v>FLEXNET ECUADOR - MDELIVERY</v>
          </cell>
          <cell r="Y8622" t="str">
            <v>CALLE 28 DE JUNIO S/N Y GARCIA MORENO ENTRADA LLANO GRANDE</v>
          </cell>
        </row>
        <row r="8623">
          <cell r="A8623" t="str">
            <v>4715771</v>
          </cell>
          <cell r="B8623">
            <v>477369</v>
          </cell>
          <cell r="C8623" t="str">
            <v>4715771</v>
          </cell>
          <cell r="D8623" t="str">
            <v>MDELIVERY</v>
          </cell>
          <cell r="E8623" t="str">
            <v>DESPACHO</v>
          </cell>
          <cell r="F8623" t="str">
            <v>DERIVADO PICK UP</v>
          </cell>
          <cell r="G8623" t="str">
            <v>031080004715771</v>
          </cell>
          <cell r="H8623">
            <v>44907</v>
          </cell>
          <cell r="I8623" t="str">
            <v>ENTREGADO</v>
          </cell>
          <cell r="J8623">
            <v>44912</v>
          </cell>
          <cell r="K8623" t="str">
            <v>CRUEL CORTEZ LUIS FERNANDO</v>
          </cell>
          <cell r="L8623" t="str">
            <v>OFICINA TRAMACO EL COCA</v>
          </cell>
          <cell r="M8623" t="str">
            <v>1205773367</v>
          </cell>
          <cell r="N8623" t="str">
            <v>0980272208</v>
          </cell>
          <cell r="O8623" t="str">
            <v>0980272208</v>
          </cell>
          <cell r="P8623" t="str">
            <v>220201</v>
          </cell>
          <cell r="Q8623" t="str">
            <v>EL COCA</v>
          </cell>
          <cell r="R8623" t="str">
            <v>ORELLANA</v>
          </cell>
          <cell r="S8623" t="str">
            <v>PUERTO FRANCISCO DE ORELLANA (EL COCA)</v>
          </cell>
          <cell r="T8623" t="str">
            <v>TRAMACO</v>
          </cell>
          <cell r="V8623">
            <v>1</v>
          </cell>
          <cell r="W8623">
            <v>1</v>
          </cell>
          <cell r="X8623" t="str">
            <v>FLEXNET ECUADOR - MDELIVERY</v>
          </cell>
          <cell r="Y8623" t="str">
            <v>CALLE 28 DE JUNIO S/N Y GARCIA MORENO ENTRADA LLANO GRANDE</v>
          </cell>
        </row>
        <row r="8624">
          <cell r="A8624" t="str">
            <v>4715807</v>
          </cell>
          <cell r="B8624">
            <v>477370</v>
          </cell>
          <cell r="C8624" t="str">
            <v>4715807</v>
          </cell>
          <cell r="D8624" t="str">
            <v>MDELIVERY</v>
          </cell>
          <cell r="E8624" t="str">
            <v>DESPACHO</v>
          </cell>
          <cell r="F8624" t="str">
            <v>NORMAL</v>
          </cell>
          <cell r="G8624" t="str">
            <v>FT74993</v>
          </cell>
          <cell r="H8624">
            <v>44907</v>
          </cell>
          <cell r="I8624" t="str">
            <v>ENTREGADO</v>
          </cell>
          <cell r="J8624">
            <v>44909</v>
          </cell>
          <cell r="K8624" t="str">
            <v>MATEO DAVID MONTALVO REYES</v>
          </cell>
          <cell r="L8624" t="str">
            <v>ITCHIMBIA CALLE AV ORIENTAL   N17 82 Y MANUEL CAJIAS</v>
          </cell>
          <cell r="M8624" t="str">
            <v>1721992947</v>
          </cell>
          <cell r="N8624" t="str">
            <v>0996382161</v>
          </cell>
          <cell r="O8624" t="str">
            <v>0996382161</v>
          </cell>
          <cell r="P8624" t="str">
            <v>170408</v>
          </cell>
          <cell r="Q8624" t="str">
            <v>QUITO</v>
          </cell>
          <cell r="R8624" t="str">
            <v>PICHINCHA</v>
          </cell>
          <cell r="S8624" t="str">
            <v>QUITO</v>
          </cell>
          <cell r="T8624" t="str">
            <v>FLEXTRANS UIO</v>
          </cell>
          <cell r="U8624" t="str">
            <v>FLEXNETUIO_LOCAL</v>
          </cell>
          <cell r="V8624">
            <v>1</v>
          </cell>
          <cell r="W8624">
            <v>1</v>
          </cell>
          <cell r="X8624" t="str">
            <v>FLEXNET ECUADOR - MDELIVERY</v>
          </cell>
          <cell r="Y8624" t="str">
            <v>CALLE 28 DE JUNIO S/N Y GARCIA MORENO ENTRADA LLANO GRANDE</v>
          </cell>
        </row>
        <row r="8625">
          <cell r="A8625" t="str">
            <v>4715827</v>
          </cell>
          <cell r="B8625">
            <v>477371</v>
          </cell>
          <cell r="C8625" t="str">
            <v>4715827</v>
          </cell>
          <cell r="D8625" t="str">
            <v>MDELIVERY</v>
          </cell>
          <cell r="E8625" t="str">
            <v>DESPACHO</v>
          </cell>
          <cell r="F8625" t="str">
            <v>NORMAL</v>
          </cell>
          <cell r="G8625" t="str">
            <v>TF88561</v>
          </cell>
          <cell r="H8625">
            <v>44907</v>
          </cell>
          <cell r="I8625" t="str">
            <v>ENTREGADO</v>
          </cell>
          <cell r="J8625">
            <v>44908</v>
          </cell>
          <cell r="K8625" t="str">
            <v>JHON LUIS PANCHANA TORRES</v>
          </cell>
          <cell r="L8625" t="str">
            <v>TARQUI CALLE MANABI  SN Y AV ELOY ALFARO DELGADO</v>
          </cell>
          <cell r="M8625" t="str">
            <v>0929696987</v>
          </cell>
          <cell r="N8625" t="str">
            <v>0984485933</v>
          </cell>
          <cell r="O8625" t="str">
            <v>0984485933</v>
          </cell>
          <cell r="P8625" t="str">
            <v>090307</v>
          </cell>
          <cell r="Q8625" t="str">
            <v>GUAYAQUIL</v>
          </cell>
          <cell r="R8625" t="str">
            <v>GUAYAS</v>
          </cell>
          <cell r="S8625" t="str">
            <v>GUAYAQUIL</v>
          </cell>
          <cell r="T8625" t="str">
            <v>ITSACOURIER</v>
          </cell>
          <cell r="U8625" t="str">
            <v>FLEXNETUIO_GYE</v>
          </cell>
          <cell r="V8625">
            <v>1</v>
          </cell>
          <cell r="W8625">
            <v>1</v>
          </cell>
          <cell r="X8625" t="str">
            <v>FLEXNET ECUADOR - MDELIVERY</v>
          </cell>
          <cell r="Y8625" t="str">
            <v>CALLE 28 DE JUNIO S/N Y GARCIA MORENO ENTRADA LLANO GRANDE</v>
          </cell>
        </row>
        <row r="8626">
          <cell r="A8626" t="str">
            <v>4715946</v>
          </cell>
          <cell r="B8626">
            <v>477372</v>
          </cell>
          <cell r="C8626" t="str">
            <v>4715946</v>
          </cell>
          <cell r="D8626" t="str">
            <v>MDELIVERY</v>
          </cell>
          <cell r="E8626" t="str">
            <v>DESPACHO</v>
          </cell>
          <cell r="F8626" t="str">
            <v>NORMAL</v>
          </cell>
          <cell r="G8626" t="str">
            <v>FT75015</v>
          </cell>
          <cell r="H8626">
            <v>44907</v>
          </cell>
          <cell r="I8626" t="str">
            <v>ENTREGADO</v>
          </cell>
          <cell r="J8626">
            <v>44908</v>
          </cell>
          <cell r="K8626" t="str">
            <v>LAURA KARINA GUERRERO PORTILLA</v>
          </cell>
          <cell r="L8626" t="str">
            <v>AV 6 DE DICIEMBRE  N49 92  Y CUCARDAS</v>
          </cell>
          <cell r="M8626" t="str">
            <v>1714988449</v>
          </cell>
          <cell r="N8626" t="str">
            <v>0995806167</v>
          </cell>
          <cell r="O8626" t="str">
            <v>0995806167</v>
          </cell>
          <cell r="P8626" t="str">
            <v>170502</v>
          </cell>
          <cell r="Q8626" t="str">
            <v>QUITO</v>
          </cell>
          <cell r="R8626" t="str">
            <v>PICHINCHA</v>
          </cell>
          <cell r="S8626" t="str">
            <v>QUITO</v>
          </cell>
          <cell r="T8626" t="str">
            <v>FLEXTRANS UIO</v>
          </cell>
          <cell r="U8626" t="str">
            <v>FLEXNETUIO_LOCAL</v>
          </cell>
          <cell r="V8626">
            <v>1</v>
          </cell>
          <cell r="W8626">
            <v>1</v>
          </cell>
          <cell r="X8626" t="str">
            <v>FLEXNET ECUADOR - MDELIVERY</v>
          </cell>
          <cell r="Y8626" t="str">
            <v>CALLE 28 DE JUNIO S/N Y GARCIA MORENO ENTRADA LLANO GRANDE</v>
          </cell>
        </row>
        <row r="8627">
          <cell r="A8627" t="str">
            <v>4716098</v>
          </cell>
          <cell r="B8627">
            <v>477373</v>
          </cell>
          <cell r="C8627" t="str">
            <v>4716098</v>
          </cell>
          <cell r="D8627" t="str">
            <v>MDELIVERY</v>
          </cell>
          <cell r="E8627" t="str">
            <v>DESPACHO</v>
          </cell>
          <cell r="F8627" t="str">
            <v>NORMAL</v>
          </cell>
          <cell r="G8627" t="str">
            <v>031080004716098</v>
          </cell>
          <cell r="H8627">
            <v>44907</v>
          </cell>
          <cell r="I8627" t="str">
            <v>ENTREGADO</v>
          </cell>
          <cell r="J8627">
            <v>44908</v>
          </cell>
          <cell r="K8627" t="str">
            <v>PAOLA ALEXANDRA TULCAN GUERRA</v>
          </cell>
          <cell r="L8627" t="str">
            <v>ATAHUALPA CALLE AV RODRIGO PACHANO LALAMA SN Y CAMINO DEL REY</v>
          </cell>
          <cell r="M8627" t="str">
            <v>1720207776</v>
          </cell>
          <cell r="N8627" t="str">
            <v>0984518365</v>
          </cell>
          <cell r="O8627" t="str">
            <v>0984518365</v>
          </cell>
          <cell r="P8627" t="str">
            <v>180110</v>
          </cell>
          <cell r="Q8627" t="str">
            <v>AMBATO</v>
          </cell>
          <cell r="R8627" t="str">
            <v>TUNGURAHUA</v>
          </cell>
          <cell r="S8627" t="str">
            <v>ATAHUALPA (CHISALATA) - IZAMBA - PARQUE INDUSTRIAL</v>
          </cell>
          <cell r="T8627" t="str">
            <v>TRAMACO</v>
          </cell>
          <cell r="U8627" t="str">
            <v>FLEXNETUIO_PROVINCIA</v>
          </cell>
          <cell r="V8627">
            <v>1</v>
          </cell>
          <cell r="W8627">
            <v>1</v>
          </cell>
          <cell r="X8627" t="str">
            <v>FLEXNET ECUADOR - MDELIVERY</v>
          </cell>
          <cell r="Y8627" t="str">
            <v>CALLE 28 DE JUNIO S/N Y GARCIA MORENO ENTRADA LLANO GRANDE</v>
          </cell>
        </row>
        <row r="8628">
          <cell r="A8628" t="str">
            <v>4716291</v>
          </cell>
          <cell r="B8628">
            <v>477374</v>
          </cell>
          <cell r="C8628" t="str">
            <v>4716291</v>
          </cell>
          <cell r="D8628" t="str">
            <v>MDELIVERY</v>
          </cell>
          <cell r="E8628" t="str">
            <v>DESPACHO</v>
          </cell>
          <cell r="F8628" t="str">
            <v>NORMAL</v>
          </cell>
          <cell r="G8628" t="str">
            <v>FT75095</v>
          </cell>
          <cell r="H8628">
            <v>44907</v>
          </cell>
          <cell r="I8628" t="str">
            <v>ENTREGADO</v>
          </cell>
          <cell r="J8628">
            <v>44908</v>
          </cell>
          <cell r="K8628" t="str">
            <v>ALEXANDER MANOLO VASQUEZ ARIAS</v>
          </cell>
          <cell r="L8628" t="str">
            <v>SANGOLQUI AV DE LOS SHYRIS  SN  16 DE ENERO</v>
          </cell>
          <cell r="M8628" t="str">
            <v>1717609125</v>
          </cell>
          <cell r="N8628" t="str">
            <v>0984364634</v>
          </cell>
          <cell r="O8628" t="str">
            <v>0984364634</v>
          </cell>
          <cell r="P8628" t="str">
            <v>171103</v>
          </cell>
          <cell r="Q8628" t="str">
            <v>RUMIÑAHUI</v>
          </cell>
          <cell r="R8628" t="str">
            <v>PICHINCHA</v>
          </cell>
          <cell r="S8628" t="str">
            <v>SANGOLQUI</v>
          </cell>
          <cell r="T8628" t="str">
            <v>FLEXTRANS UIO</v>
          </cell>
          <cell r="U8628" t="str">
            <v>FLEXNETUIO_LOCAL</v>
          </cell>
          <cell r="V8628">
            <v>1</v>
          </cell>
          <cell r="W8628">
            <v>1</v>
          </cell>
          <cell r="X8628" t="str">
            <v>FLEXNET ECUADOR - MDELIVERY</v>
          </cell>
          <cell r="Y8628" t="str">
            <v>CALLE 28 DE JUNIO S/N Y GARCIA MORENO ENTRADA LLANO GRANDE</v>
          </cell>
        </row>
        <row r="8629">
          <cell r="A8629" t="str">
            <v>4716314</v>
          </cell>
          <cell r="B8629">
            <v>477375</v>
          </cell>
          <cell r="C8629" t="str">
            <v>4716314</v>
          </cell>
          <cell r="D8629" t="str">
            <v>MDELIVERY</v>
          </cell>
          <cell r="E8629" t="str">
            <v>DESPACHO</v>
          </cell>
          <cell r="F8629" t="str">
            <v>DERIVADO PICK UP</v>
          </cell>
          <cell r="G8629" t="str">
            <v>031080004716314</v>
          </cell>
          <cell r="H8629">
            <v>44907</v>
          </cell>
          <cell r="I8629" t="str">
            <v>ENTREGADO</v>
          </cell>
          <cell r="J8629">
            <v>44911</v>
          </cell>
          <cell r="K8629" t="str">
            <v>AVEIGA SALDARRIAGA KATIUSCA YAJAIRA</v>
          </cell>
          <cell r="L8629" t="str">
            <v>OFICINA TRAMACO CHONE</v>
          </cell>
          <cell r="M8629" t="str">
            <v>1311703043</v>
          </cell>
          <cell r="N8629" t="str">
            <v>0996354169</v>
          </cell>
          <cell r="O8629" t="str">
            <v>0996354169</v>
          </cell>
          <cell r="P8629" t="str">
            <v>CHONE</v>
          </cell>
          <cell r="Q8629" t="str">
            <v>CHONE</v>
          </cell>
          <cell r="R8629" t="str">
            <v>MANABI</v>
          </cell>
          <cell r="T8629" t="str">
            <v>TRAMACO</v>
          </cell>
          <cell r="U8629" t="str">
            <v>FLEXNETUIO_PROVINCIA</v>
          </cell>
          <cell r="V8629">
            <v>1</v>
          </cell>
          <cell r="W8629">
            <v>1</v>
          </cell>
          <cell r="X8629" t="str">
            <v>FLEXNET ECUADOR - MDELIVERY</v>
          </cell>
          <cell r="Y8629" t="str">
            <v>CALLE 28 DE JUNIO S/N Y GARCIA MORENO ENTRADA LLANO GRANDE</v>
          </cell>
        </row>
        <row r="8630">
          <cell r="A8630" t="str">
            <v>4716565</v>
          </cell>
          <cell r="B8630">
            <v>477376</v>
          </cell>
          <cell r="C8630" t="str">
            <v>4716565</v>
          </cell>
          <cell r="D8630" t="str">
            <v>MDELIVERY</v>
          </cell>
          <cell r="E8630" t="str">
            <v>DESPACHO</v>
          </cell>
          <cell r="F8630" t="str">
            <v>NORMAL</v>
          </cell>
          <cell r="G8630" t="str">
            <v>031080004716565</v>
          </cell>
          <cell r="H8630">
            <v>44907</v>
          </cell>
          <cell r="I8630" t="str">
            <v>ENTREGADO</v>
          </cell>
          <cell r="J8630">
            <v>44908</v>
          </cell>
          <cell r="K8630" t="str">
            <v>MULLO CARRASCO SEGUNDO OSWALDO</v>
          </cell>
          <cell r="L8630" t="str">
            <v>LA MATRIZ CALLE MARCOS MONTALVO SN Y CALLE C1</v>
          </cell>
          <cell r="M8630" t="str">
            <v>0201334968</v>
          </cell>
          <cell r="N8630" t="str">
            <v>0969057266</v>
          </cell>
          <cell r="O8630" t="str">
            <v>0969057266</v>
          </cell>
          <cell r="P8630" t="str">
            <v>060501</v>
          </cell>
          <cell r="Q8630" t="str">
            <v>GUANO</v>
          </cell>
          <cell r="R8630" t="str">
            <v>CHIMBORAZO</v>
          </cell>
          <cell r="S8630" t="str">
            <v>GUANO - GUANANDO - LA PROVIDENCIA - SAN GERARDO DE PACAICAGUAN</v>
          </cell>
          <cell r="T8630" t="str">
            <v>TRAMACO</v>
          </cell>
          <cell r="U8630" t="str">
            <v>FLEXNETUIO_PROVINCIA</v>
          </cell>
          <cell r="V8630">
            <v>1</v>
          </cell>
          <cell r="W8630">
            <v>1</v>
          </cell>
          <cell r="X8630" t="str">
            <v>FLEXNET ECUADOR - MDELIVERY</v>
          </cell>
          <cell r="Y8630" t="str">
            <v>CALLE 28 DE JUNIO S/N Y GARCIA MORENO ENTRADA LLANO GRANDE</v>
          </cell>
        </row>
        <row r="8631">
          <cell r="A8631" t="str">
            <v>4716582</v>
          </cell>
          <cell r="B8631">
            <v>477377</v>
          </cell>
          <cell r="C8631" t="str">
            <v>4716582</v>
          </cell>
          <cell r="D8631" t="str">
            <v>MDELIVERY</v>
          </cell>
          <cell r="E8631" t="str">
            <v>DESPACHO</v>
          </cell>
          <cell r="F8631" t="str">
            <v>NORMAL</v>
          </cell>
          <cell r="G8631" t="str">
            <v>TF88566</v>
          </cell>
          <cell r="H8631">
            <v>44907</v>
          </cell>
          <cell r="I8631" t="str">
            <v>ENTREGADO</v>
          </cell>
          <cell r="J8631">
            <v>44908</v>
          </cell>
          <cell r="K8631" t="str">
            <v>CARLOS JAVIER SOLORZANO SANCAN</v>
          </cell>
          <cell r="L8631" t="str">
            <v>BOLIVAR SAGRARIO CALLE RUMICHAHA  2211 ENTRE HUANCAVILCA Y MANABI</v>
          </cell>
          <cell r="M8631" t="str">
            <v>0927224907</v>
          </cell>
          <cell r="N8631" t="str">
            <v>0995467811</v>
          </cell>
          <cell r="O8631" t="str">
            <v>0995467811</v>
          </cell>
          <cell r="P8631" t="str">
            <v>090308</v>
          </cell>
          <cell r="Q8631" t="str">
            <v>GUAYAQUIL</v>
          </cell>
          <cell r="R8631" t="str">
            <v>GUAYAS</v>
          </cell>
          <cell r="S8631" t="str">
            <v>GUAYAQUIL</v>
          </cell>
          <cell r="T8631" t="str">
            <v>ITSACOURIER</v>
          </cell>
          <cell r="U8631" t="str">
            <v>FLEXNETUIO_GYE</v>
          </cell>
          <cell r="V8631">
            <v>1</v>
          </cell>
          <cell r="W8631">
            <v>1</v>
          </cell>
          <cell r="X8631" t="str">
            <v>FLEXNET ECUADOR - MDELIVERY</v>
          </cell>
          <cell r="Y8631" t="str">
            <v>CALLE 28 DE JUNIO S/N Y GARCIA MORENO ENTRADA LLANO GRANDE</v>
          </cell>
        </row>
        <row r="8632">
          <cell r="A8632" t="str">
            <v>4716635</v>
          </cell>
          <cell r="B8632">
            <v>477378</v>
          </cell>
          <cell r="C8632" t="str">
            <v>4716635</v>
          </cell>
          <cell r="D8632" t="str">
            <v>MDELIVERY</v>
          </cell>
          <cell r="E8632" t="str">
            <v>DESPACHO</v>
          </cell>
          <cell r="F8632" t="str">
            <v>NORMAL</v>
          </cell>
          <cell r="G8632" t="str">
            <v>031080004716635</v>
          </cell>
          <cell r="H8632">
            <v>44907</v>
          </cell>
          <cell r="I8632" t="str">
            <v>ENTREGADO</v>
          </cell>
          <cell r="J8632">
            <v>44910</v>
          </cell>
          <cell r="K8632" t="str">
            <v>SILVIA MORAYMA AVEROS RUILOVA</v>
          </cell>
          <cell r="L8632" t="str">
            <v>RIOBMABA AV PRIMERA CONSTITUYENTE SN Y 5 DE JUNIO</v>
          </cell>
          <cell r="M8632" t="str">
            <v>0603241340</v>
          </cell>
          <cell r="N8632" t="str">
            <v>0992783380</v>
          </cell>
          <cell r="O8632" t="str">
            <v>0992783380</v>
          </cell>
          <cell r="P8632" t="str">
            <v>060111</v>
          </cell>
          <cell r="Q8632" t="str">
            <v>RIOBAMBA</v>
          </cell>
          <cell r="R8632" t="str">
            <v>CHIMBORAZO</v>
          </cell>
          <cell r="S8632" t="str">
            <v>RIOBAMBA</v>
          </cell>
          <cell r="T8632" t="str">
            <v>TRAMACO</v>
          </cell>
          <cell r="U8632" t="str">
            <v>FLEXNETUIO_PROVINCIA</v>
          </cell>
          <cell r="V8632">
            <v>1</v>
          </cell>
          <cell r="W8632">
            <v>1</v>
          </cell>
          <cell r="X8632" t="str">
            <v>FLEXNET ECUADOR - MDELIVERY</v>
          </cell>
          <cell r="Y8632" t="str">
            <v>CALLE 28 DE JUNIO S/N Y GARCIA MORENO ENTRADA LLANO GRANDE</v>
          </cell>
        </row>
        <row r="8633">
          <cell r="A8633" t="str">
            <v>4716673</v>
          </cell>
          <cell r="B8633">
            <v>477379</v>
          </cell>
          <cell r="C8633" t="str">
            <v>4716673</v>
          </cell>
          <cell r="D8633" t="str">
            <v>MDELIVERY</v>
          </cell>
          <cell r="E8633" t="str">
            <v>DESPACHO</v>
          </cell>
          <cell r="F8633" t="str">
            <v>NORMAL</v>
          </cell>
          <cell r="G8633" t="str">
            <v>FT74997</v>
          </cell>
          <cell r="H8633">
            <v>44907</v>
          </cell>
          <cell r="I8633" t="str">
            <v>ENTREGADO</v>
          </cell>
          <cell r="J8633">
            <v>44909</v>
          </cell>
          <cell r="K8633" t="str">
            <v>LUZ MARINA RUIZ IZQUIERDO</v>
          </cell>
          <cell r="L8633" t="str">
            <v>CONOCOTO PASAJE SEGUNDO PABLO CRUZ  S13 64 Y CALLE GARCIA MORENO</v>
          </cell>
          <cell r="M8633" t="str">
            <v>1100096393</v>
          </cell>
          <cell r="N8633" t="str">
            <v>0979239734</v>
          </cell>
          <cell r="O8633" t="str">
            <v>0979239734</v>
          </cell>
          <cell r="P8633" t="str">
            <v>170801</v>
          </cell>
          <cell r="Q8633" t="str">
            <v>QUITO</v>
          </cell>
          <cell r="R8633" t="str">
            <v>PICHINCHA</v>
          </cell>
          <cell r="S8633" t="str">
            <v>CONOCOTO</v>
          </cell>
          <cell r="T8633" t="str">
            <v>FLEXTRANS UIO</v>
          </cell>
          <cell r="U8633" t="str">
            <v>FLEXNETUIO_LOCAL</v>
          </cell>
          <cell r="V8633">
            <v>1</v>
          </cell>
          <cell r="W8633">
            <v>1</v>
          </cell>
          <cell r="X8633" t="str">
            <v>FLEXNET ECUADOR - MDELIVERY</v>
          </cell>
          <cell r="Y8633" t="str">
            <v>CALLE 28 DE JUNIO S/N Y GARCIA MORENO ENTRADA LLANO GRANDE</v>
          </cell>
        </row>
        <row r="8634">
          <cell r="A8634" t="str">
            <v>4716690</v>
          </cell>
          <cell r="B8634">
            <v>477380</v>
          </cell>
          <cell r="C8634" t="str">
            <v>4716690</v>
          </cell>
          <cell r="D8634" t="str">
            <v>MDELIVERY</v>
          </cell>
          <cell r="E8634" t="str">
            <v>DESPACHO</v>
          </cell>
          <cell r="F8634" t="str">
            <v>NORMAL</v>
          </cell>
          <cell r="G8634" t="str">
            <v>FT74995</v>
          </cell>
          <cell r="H8634">
            <v>44907</v>
          </cell>
          <cell r="I8634" t="str">
            <v>ENTREGADO</v>
          </cell>
          <cell r="J8634">
            <v>44908</v>
          </cell>
          <cell r="K8634" t="str">
            <v>LEONARDO FRANCISCO BONILLA ANDRADE</v>
          </cell>
          <cell r="L8634" t="str">
            <v>INAQUITO AV REPUBLICA  E7 197  Y DIEGO DE ALMAGRO</v>
          </cell>
          <cell r="M8634" t="str">
            <v>1723796502</v>
          </cell>
          <cell r="N8634" t="str">
            <v>0995689777</v>
          </cell>
          <cell r="O8634" t="str">
            <v>0995689777</v>
          </cell>
          <cell r="P8634" t="str">
            <v>170518</v>
          </cell>
          <cell r="Q8634" t="str">
            <v>QUITO</v>
          </cell>
          <cell r="R8634" t="str">
            <v>PICHINCHA</v>
          </cell>
          <cell r="S8634" t="str">
            <v>QUITO</v>
          </cell>
          <cell r="T8634" t="str">
            <v>FLEXTRANS UIO</v>
          </cell>
          <cell r="U8634" t="str">
            <v>FLEXNETUIO_LOCAL</v>
          </cell>
          <cell r="V8634">
            <v>1</v>
          </cell>
          <cell r="W8634">
            <v>1</v>
          </cell>
          <cell r="X8634" t="str">
            <v>FLEXNET ECUADOR - MDELIVERY</v>
          </cell>
          <cell r="Y8634" t="str">
            <v>CALLE 28 DE JUNIO S/N Y GARCIA MORENO ENTRADA LLANO GRANDE</v>
          </cell>
        </row>
        <row r="8635">
          <cell r="A8635" t="str">
            <v>4716755</v>
          </cell>
          <cell r="B8635">
            <v>477381</v>
          </cell>
          <cell r="C8635" t="str">
            <v>4716755</v>
          </cell>
          <cell r="D8635" t="str">
            <v>MDELIVERY</v>
          </cell>
          <cell r="E8635" t="str">
            <v>DESPACHO</v>
          </cell>
          <cell r="F8635" t="str">
            <v>DERIVADO PICK UP</v>
          </cell>
          <cell r="G8635" t="str">
            <v>031080004716755</v>
          </cell>
          <cell r="H8635">
            <v>44907</v>
          </cell>
          <cell r="I8635" t="str">
            <v>ENTREGADO</v>
          </cell>
          <cell r="J8635">
            <v>44909</v>
          </cell>
          <cell r="K8635" t="str">
            <v>NATHALIA ROSARIO GUACHAMIN OBANDO</v>
          </cell>
          <cell r="L8635" t="str">
            <v>OFICINA TRAMACO PUNTO DE ATENCION MATRIZ</v>
          </cell>
          <cell r="M8635" t="str">
            <v>1719705244</v>
          </cell>
          <cell r="N8635" t="str">
            <v>0969014846</v>
          </cell>
          <cell r="O8635" t="str">
            <v>0969014846</v>
          </cell>
          <cell r="P8635" t="str">
            <v>QUITO</v>
          </cell>
          <cell r="Q8635" t="str">
            <v>QUITO</v>
          </cell>
          <cell r="R8635" t="str">
            <v>PICHINCHA</v>
          </cell>
          <cell r="T8635" t="str">
            <v>TRAMACO</v>
          </cell>
          <cell r="U8635" t="str">
            <v>FLEXNETUIO_LOCAL</v>
          </cell>
          <cell r="V8635">
            <v>1</v>
          </cell>
          <cell r="W8635">
            <v>1</v>
          </cell>
          <cell r="X8635" t="str">
            <v>FLEXNET ECUADOR - MDELIVERY</v>
          </cell>
          <cell r="Y8635" t="str">
            <v>CALLE 28 DE JUNIO S/N Y GARCIA MORENO ENTRADA LLANO GRANDE</v>
          </cell>
        </row>
        <row r="8636">
          <cell r="A8636" t="str">
            <v>4716798</v>
          </cell>
          <cell r="B8636">
            <v>477382</v>
          </cell>
          <cell r="C8636" t="str">
            <v>4716798</v>
          </cell>
          <cell r="D8636" t="str">
            <v>MDELIVERY</v>
          </cell>
          <cell r="E8636" t="str">
            <v>DESPACHO</v>
          </cell>
          <cell r="F8636" t="str">
            <v>NORMAL</v>
          </cell>
          <cell r="G8636" t="str">
            <v>FT75016</v>
          </cell>
          <cell r="H8636">
            <v>44907</v>
          </cell>
          <cell r="I8636" t="str">
            <v>ENTREGADO</v>
          </cell>
          <cell r="J8636">
            <v>44908</v>
          </cell>
          <cell r="K8636" t="str">
            <v>EDISON JAVIER SUAREZ CARRION</v>
          </cell>
          <cell r="L8636" t="str">
            <v>EL CONDADO CALLE OE14  N79 106 Y OE19A</v>
          </cell>
          <cell r="M8636" t="str">
            <v>1718040874</v>
          </cell>
          <cell r="N8636" t="str">
            <v>0998157456</v>
          </cell>
          <cell r="O8636" t="str">
            <v>0998157456</v>
          </cell>
          <cell r="P8636" t="str">
            <v>170305</v>
          </cell>
          <cell r="Q8636" t="str">
            <v>QUITO</v>
          </cell>
          <cell r="R8636" t="str">
            <v>PICHINCHA</v>
          </cell>
          <cell r="S8636" t="str">
            <v>QUITO - URBANIZACION DE LOS ARQUITECTOS - CONJUNTO SAN GREGORIO</v>
          </cell>
          <cell r="T8636" t="str">
            <v>FLEXTRANS UIO</v>
          </cell>
          <cell r="U8636" t="str">
            <v>FLEXNETUIO_LOCAL</v>
          </cell>
          <cell r="V8636">
            <v>1</v>
          </cell>
          <cell r="W8636">
            <v>1</v>
          </cell>
          <cell r="X8636" t="str">
            <v>FLEXNET ECUADOR - MDELIVERY</v>
          </cell>
          <cell r="Y8636" t="str">
            <v>CALLE 28 DE JUNIO S/N Y GARCIA MORENO ENTRADA LLANO GRANDE</v>
          </cell>
        </row>
        <row r="8637">
          <cell r="A8637" t="str">
            <v>4716898</v>
          </cell>
          <cell r="B8637">
            <v>477384</v>
          </cell>
          <cell r="C8637" t="str">
            <v>4716898</v>
          </cell>
          <cell r="D8637" t="str">
            <v>MDELIVERY</v>
          </cell>
          <cell r="E8637" t="str">
            <v>DESPACHO</v>
          </cell>
          <cell r="F8637" t="str">
            <v>DERIVADO PICK UP</v>
          </cell>
          <cell r="G8637" t="str">
            <v>031080004716898</v>
          </cell>
          <cell r="H8637">
            <v>44907</v>
          </cell>
          <cell r="I8637" t="str">
            <v>ENTREGADO</v>
          </cell>
          <cell r="J8637">
            <v>44910</v>
          </cell>
          <cell r="K8637" t="str">
            <v>MENA BASTIDAS EDGAR EDUARDO</v>
          </cell>
          <cell r="L8637" t="str">
            <v>OFICINA TRAMACO QUITO ATAHUALPA</v>
          </cell>
          <cell r="M8637" t="str">
            <v>1704151644</v>
          </cell>
          <cell r="N8637" t="str">
            <v>0979187634</v>
          </cell>
          <cell r="O8637" t="str">
            <v>0979187634</v>
          </cell>
          <cell r="P8637" t="str">
            <v>QUITO</v>
          </cell>
          <cell r="Q8637" t="str">
            <v>QUITO</v>
          </cell>
          <cell r="R8637" t="str">
            <v>PICHINCHA</v>
          </cell>
          <cell r="T8637" t="str">
            <v>TRAMACO</v>
          </cell>
          <cell r="U8637" t="str">
            <v>FLEXNETUIO_LOCAL</v>
          </cell>
          <cell r="V8637">
            <v>1</v>
          </cell>
          <cell r="W8637">
            <v>1</v>
          </cell>
          <cell r="X8637" t="str">
            <v>FLEXNET ECUADOR - MDELIVERY</v>
          </cell>
          <cell r="Y8637" t="str">
            <v>CALLE 28 DE JUNIO S/N Y GARCIA MORENO ENTRADA LLANO GRANDE</v>
          </cell>
        </row>
        <row r="8638">
          <cell r="A8638" t="str">
            <v>4717002</v>
          </cell>
          <cell r="B8638">
            <v>477385</v>
          </cell>
          <cell r="C8638" t="str">
            <v>4717002</v>
          </cell>
          <cell r="D8638" t="str">
            <v>MDELIVERY</v>
          </cell>
          <cell r="E8638" t="str">
            <v>DESPACHO</v>
          </cell>
          <cell r="F8638" t="str">
            <v>DERIVADO PICK UP</v>
          </cell>
          <cell r="G8638" t="str">
            <v>031080004717002</v>
          </cell>
          <cell r="H8638">
            <v>44907</v>
          </cell>
          <cell r="I8638" t="str">
            <v>ENTREGADO</v>
          </cell>
          <cell r="J8638">
            <v>44908</v>
          </cell>
          <cell r="K8638" t="str">
            <v>IZQUIERDO FRANCO CESAR NARCISO</v>
          </cell>
          <cell r="L8638" t="str">
            <v>OFICINA TRAMACO VIA QUEVEDO</v>
          </cell>
          <cell r="M8638" t="str">
            <v>1709725673</v>
          </cell>
          <cell r="N8638" t="str">
            <v>0979056832</v>
          </cell>
          <cell r="O8638" t="str">
            <v>0979056832</v>
          </cell>
          <cell r="P8638" t="str">
            <v>SANTO DOMINGO</v>
          </cell>
          <cell r="Q8638" t="str">
            <v>SANTO DOMINGO</v>
          </cell>
          <cell r="R8638" t="str">
            <v>SANTO DOMINGO DE LOS TSACHILAS</v>
          </cell>
          <cell r="T8638" t="str">
            <v>TRAMACO</v>
          </cell>
          <cell r="U8638" t="str">
            <v>FLEXNETUIO_PROVINCIA</v>
          </cell>
          <cell r="V8638">
            <v>1</v>
          </cell>
          <cell r="W8638">
            <v>1</v>
          </cell>
          <cell r="X8638" t="str">
            <v>FLEXNET ECUADOR - MDELIVERY</v>
          </cell>
          <cell r="Y8638" t="str">
            <v>CALLE 28 DE JUNIO S/N Y GARCIA MORENO ENTRADA LLANO GRANDE</v>
          </cell>
        </row>
        <row r="8639">
          <cell r="A8639" t="str">
            <v>4717235</v>
          </cell>
          <cell r="B8639">
            <v>477386</v>
          </cell>
          <cell r="C8639" t="str">
            <v>4717235</v>
          </cell>
          <cell r="D8639" t="str">
            <v>MDELIVERY</v>
          </cell>
          <cell r="E8639" t="str">
            <v>DESPACHO</v>
          </cell>
          <cell r="F8639" t="str">
            <v>DERIVADO PICK UP</v>
          </cell>
          <cell r="G8639" t="str">
            <v>031080004717235</v>
          </cell>
          <cell r="H8639">
            <v>44907</v>
          </cell>
          <cell r="I8639" t="str">
            <v>ENTREGADO</v>
          </cell>
          <cell r="J8639">
            <v>44909</v>
          </cell>
          <cell r="K8639" t="str">
            <v>RAQUEL ELIZABETH SILVA PEREZ</v>
          </cell>
          <cell r="L8639" t="str">
            <v>OFICINA TRAMACO PUNTO DE ATENCION SANTO DOMINGO</v>
          </cell>
          <cell r="M8639" t="str">
            <v>1718039637</v>
          </cell>
          <cell r="N8639" t="str">
            <v>0992194800</v>
          </cell>
          <cell r="O8639" t="str">
            <v>0992194800</v>
          </cell>
          <cell r="P8639" t="str">
            <v>SANTO DOMINGO</v>
          </cell>
          <cell r="Q8639" t="str">
            <v>SANTO DOMINGO</v>
          </cell>
          <cell r="R8639" t="str">
            <v>SANTO DOMINGO DE LOS TSACHILAS</v>
          </cell>
          <cell r="T8639" t="str">
            <v>TRAMACO</v>
          </cell>
          <cell r="U8639" t="str">
            <v>FLEXNETUIO_PROVINCIA</v>
          </cell>
          <cell r="V8639">
            <v>1</v>
          </cell>
          <cell r="W8639">
            <v>1</v>
          </cell>
          <cell r="X8639" t="str">
            <v>FLEXNET ECUADOR - MDELIVERY</v>
          </cell>
          <cell r="Y8639" t="str">
            <v>CALLE 28 DE JUNIO S/N Y GARCIA MORENO ENTRADA LLANO GRANDE</v>
          </cell>
        </row>
        <row r="8640">
          <cell r="A8640" t="str">
            <v>4712827</v>
          </cell>
          <cell r="B8640">
            <v>477331</v>
          </cell>
          <cell r="C8640" t="str">
            <v>4712827</v>
          </cell>
          <cell r="D8640" t="str">
            <v>MDELIVERY</v>
          </cell>
          <cell r="E8640" t="str">
            <v>DESPACHO</v>
          </cell>
          <cell r="F8640" t="str">
            <v>NORMAL</v>
          </cell>
          <cell r="G8640" t="str">
            <v>031080004712827</v>
          </cell>
          <cell r="H8640">
            <v>44907</v>
          </cell>
          <cell r="I8640" t="str">
            <v>ENTREGADO</v>
          </cell>
          <cell r="J8640">
            <v>44908</v>
          </cell>
          <cell r="K8640" t="str">
            <v>Juan Carlos Cumbal Cualchi</v>
          </cell>
          <cell r="L8640" t="str">
            <v>CAYAMBE  CALLE TERAN  N1 68  Y VARGAS</v>
          </cell>
          <cell r="M8640" t="str">
            <v>1721286241</v>
          </cell>
          <cell r="N8640" t="str">
            <v>0993242577</v>
          </cell>
          <cell r="O8640" t="str">
            <v>0993242577</v>
          </cell>
          <cell r="P8640" t="str">
            <v>171002</v>
          </cell>
          <cell r="Q8640" t="str">
            <v>CAYAMBE</v>
          </cell>
          <cell r="R8640" t="str">
            <v>PICHINCHA</v>
          </cell>
          <cell r="S8640" t="str">
            <v>CAYAMBE - PRIMERO DE MAYO</v>
          </cell>
          <cell r="T8640" t="str">
            <v>TRAMACO</v>
          </cell>
          <cell r="U8640" t="str">
            <v>FLEXNETUIO_PROVINCIA</v>
          </cell>
          <cell r="V8640">
            <v>1</v>
          </cell>
          <cell r="W8640">
            <v>1</v>
          </cell>
          <cell r="X8640" t="str">
            <v>FLEXNET ECUADOR - MDELIVERY</v>
          </cell>
          <cell r="Y8640" t="str">
            <v>CALLE 28 DE JUNIO S/N Y GARCIA MORENO ENTRADA LLANO GRANDE</v>
          </cell>
        </row>
        <row r="8641">
          <cell r="A8641" t="str">
            <v>4712844</v>
          </cell>
          <cell r="B8641">
            <v>477332</v>
          </cell>
          <cell r="C8641" t="str">
            <v>4712844</v>
          </cell>
          <cell r="D8641" t="str">
            <v>MDELIVERY</v>
          </cell>
          <cell r="E8641" t="str">
            <v>DESPACHO</v>
          </cell>
          <cell r="F8641" t="str">
            <v>NORMAL</v>
          </cell>
          <cell r="G8641" t="str">
            <v>031080004712844</v>
          </cell>
          <cell r="H8641">
            <v>44907</v>
          </cell>
          <cell r="I8641" t="str">
            <v>ENTREGADO</v>
          </cell>
          <cell r="J8641">
            <v>44908</v>
          </cell>
          <cell r="K8641" t="str">
            <v>DIEGO FERNANDO ARIAS YEPEZ</v>
          </cell>
          <cell r="L8641" t="str">
            <v>SAGRARIO   AV ARGENTINA  N 4 51  CALLE BRASIL</v>
          </cell>
          <cell r="M8641" t="str">
            <v>1004963052</v>
          </cell>
          <cell r="N8641" t="str">
            <v>0963312806</v>
          </cell>
          <cell r="O8641" t="str">
            <v>0963312806</v>
          </cell>
          <cell r="P8641" t="str">
            <v>100104</v>
          </cell>
          <cell r="Q8641" t="str">
            <v>IBARRA</v>
          </cell>
          <cell r="R8641" t="str">
            <v>IMBABURA</v>
          </cell>
          <cell r="S8641" t="str">
            <v>SAN MIGUEL DE IBARRA</v>
          </cell>
          <cell r="T8641" t="str">
            <v>TRAMACO</v>
          </cell>
          <cell r="U8641" t="str">
            <v>FLEXNETUIO_PROVINCIA</v>
          </cell>
          <cell r="V8641">
            <v>1</v>
          </cell>
          <cell r="W8641">
            <v>1</v>
          </cell>
          <cell r="X8641" t="str">
            <v>FLEXNET ECUADOR - MDELIVERY</v>
          </cell>
          <cell r="Y8641" t="str">
            <v>CALLE 28 DE JUNIO S/N Y GARCIA MORENO ENTRADA LLANO GRANDE</v>
          </cell>
        </row>
        <row r="8642">
          <cell r="A8642" t="str">
            <v>4712845</v>
          </cell>
          <cell r="B8642">
            <v>477333</v>
          </cell>
          <cell r="C8642" t="str">
            <v>4712845</v>
          </cell>
          <cell r="D8642" t="str">
            <v>MDELIVERY</v>
          </cell>
          <cell r="E8642" t="str">
            <v>DESPACHO</v>
          </cell>
          <cell r="F8642" t="str">
            <v>NORMAL</v>
          </cell>
          <cell r="G8642" t="str">
            <v>TF88568</v>
          </cell>
          <cell r="H8642">
            <v>44907</v>
          </cell>
          <cell r="I8642" t="str">
            <v>ENTREGADO</v>
          </cell>
          <cell r="J8642">
            <v>44908</v>
          </cell>
          <cell r="K8642" t="str">
            <v>KAREM JESSENIA CHILUIZA COELLO</v>
          </cell>
          <cell r="L8642" t="str">
            <v>TARQUI  AV FRANCISCO DE ORELLANA  SN AV LOS TULIPANES</v>
          </cell>
          <cell r="M8642" t="str">
            <v>0924295215</v>
          </cell>
          <cell r="N8642" t="str">
            <v>0992965538</v>
          </cell>
          <cell r="O8642" t="str">
            <v>0992965538</v>
          </cell>
          <cell r="P8642" t="str">
            <v>090502</v>
          </cell>
          <cell r="Q8642" t="str">
            <v>GUAYAQUIL</v>
          </cell>
          <cell r="R8642" t="str">
            <v>GUAYAS</v>
          </cell>
          <cell r="S8642" t="str">
            <v>GUAYAQUIL</v>
          </cell>
          <cell r="T8642" t="str">
            <v>ITSACOURIER</v>
          </cell>
          <cell r="U8642" t="str">
            <v>FLEXNETUIO_GYE</v>
          </cell>
          <cell r="V8642">
            <v>1</v>
          </cell>
          <cell r="W8642">
            <v>1</v>
          </cell>
          <cell r="X8642" t="str">
            <v>FLEXNET ECUADOR - MDELIVERY</v>
          </cell>
          <cell r="Y8642" t="str">
            <v>CALLE 28 DE JUNIO S/N Y GARCIA MORENO ENTRADA LLANO GRANDE</v>
          </cell>
        </row>
        <row r="8643">
          <cell r="A8643" t="str">
            <v>4712873</v>
          </cell>
          <cell r="B8643">
            <v>477334</v>
          </cell>
          <cell r="C8643" t="str">
            <v>4712873</v>
          </cell>
          <cell r="D8643" t="str">
            <v>MDELIVERY</v>
          </cell>
          <cell r="E8643" t="str">
            <v>DESPACHO</v>
          </cell>
          <cell r="F8643" t="str">
            <v>NORMAL</v>
          </cell>
          <cell r="G8643" t="str">
            <v>031080004712873</v>
          </cell>
          <cell r="H8643">
            <v>44907</v>
          </cell>
          <cell r="I8643" t="str">
            <v>ENTREGADO</v>
          </cell>
          <cell r="J8643">
            <v>44908</v>
          </cell>
          <cell r="K8643" t="str">
            <v>Pedro Gregorio Mero Anchundia</v>
          </cell>
          <cell r="L8643" t="str">
            <v>LOS ESTEROS    CALLE 410  SN  AV 412</v>
          </cell>
          <cell r="M8643" t="str">
            <v>1309842613</v>
          </cell>
          <cell r="N8643" t="str">
            <v>0986102265</v>
          </cell>
          <cell r="O8643" t="str">
            <v>0986102265</v>
          </cell>
          <cell r="P8643" t="str">
            <v>130209</v>
          </cell>
          <cell r="Q8643" t="str">
            <v>MANTA</v>
          </cell>
          <cell r="R8643" t="str">
            <v>MANABI</v>
          </cell>
          <cell r="S8643" t="str">
            <v>MANTA</v>
          </cell>
          <cell r="T8643" t="str">
            <v>TRAMACO</v>
          </cell>
          <cell r="U8643" t="str">
            <v>FLEXNETUIO_PROVINCIA</v>
          </cell>
          <cell r="V8643">
            <v>1</v>
          </cell>
          <cell r="W8643">
            <v>1</v>
          </cell>
          <cell r="X8643" t="str">
            <v>FLEXNET ECUADOR - MDELIVERY</v>
          </cell>
          <cell r="Y8643" t="str">
            <v>CALLE 28 DE JUNIO S/N Y GARCIA MORENO ENTRADA LLANO GRANDE</v>
          </cell>
        </row>
        <row r="8644">
          <cell r="A8644" t="str">
            <v>4712907</v>
          </cell>
          <cell r="B8644">
            <v>477335</v>
          </cell>
          <cell r="C8644" t="str">
            <v>4712907</v>
          </cell>
          <cell r="D8644" t="str">
            <v>MDELIVERY</v>
          </cell>
          <cell r="E8644" t="str">
            <v>DESPACHO</v>
          </cell>
          <cell r="F8644" t="str">
            <v>NORMAL</v>
          </cell>
          <cell r="G8644" t="str">
            <v>FT74991</v>
          </cell>
          <cell r="H8644">
            <v>44907</v>
          </cell>
          <cell r="I8644" t="str">
            <v>ENTREGADO</v>
          </cell>
          <cell r="J8644">
            <v>44908</v>
          </cell>
          <cell r="K8644" t="str">
            <v>Dario Alexey Valencia Trujillo</v>
          </cell>
          <cell r="L8644" t="str">
            <v>TUMBACO  CALLE MIGUEL ASTURIAS N3 155 CALLE JOSE VINUEZA</v>
          </cell>
          <cell r="M8644" t="str">
            <v>1718447574</v>
          </cell>
          <cell r="N8644" t="str">
            <v>0998627253</v>
          </cell>
          <cell r="O8644" t="str">
            <v>0998627253</v>
          </cell>
          <cell r="P8644" t="str">
            <v>170903</v>
          </cell>
          <cell r="Q8644" t="str">
            <v>QUITO</v>
          </cell>
          <cell r="R8644" t="str">
            <v>PICHINCHA</v>
          </cell>
          <cell r="S8644" t="str">
            <v>TUMBACO</v>
          </cell>
          <cell r="T8644" t="str">
            <v>FLEXTRANS UIO</v>
          </cell>
          <cell r="U8644" t="str">
            <v>FLEXNETUIO_LOCAL</v>
          </cell>
          <cell r="V8644">
            <v>1</v>
          </cell>
          <cell r="W8644">
            <v>1</v>
          </cell>
          <cell r="X8644" t="str">
            <v>FLEXNET ECUADOR - MDELIVERY</v>
          </cell>
          <cell r="Y8644" t="str">
            <v>CALLE 28 DE JUNIO S/N Y GARCIA MORENO ENTRADA LLANO GRANDE</v>
          </cell>
        </row>
        <row r="8645">
          <cell r="A8645" t="str">
            <v>4712914</v>
          </cell>
          <cell r="B8645">
            <v>477336</v>
          </cell>
          <cell r="C8645" t="str">
            <v>4712914</v>
          </cell>
          <cell r="D8645" t="str">
            <v>MDELIVERY</v>
          </cell>
          <cell r="E8645" t="str">
            <v>DESPACHO</v>
          </cell>
          <cell r="F8645" t="str">
            <v>NORMAL</v>
          </cell>
          <cell r="G8645" t="str">
            <v>031080004712914</v>
          </cell>
          <cell r="H8645">
            <v>44907</v>
          </cell>
          <cell r="I8645" t="str">
            <v>ENTREGADO</v>
          </cell>
          <cell r="J8645">
            <v>44909</v>
          </cell>
          <cell r="K8645" t="str">
            <v>Johnny Elias Mateo Reyes</v>
          </cell>
          <cell r="L8645" t="str">
            <v>LA LIBERTAD  AV 15  SN ENTRE LA CALLE 16 Y LA CALLE 16A</v>
          </cell>
          <cell r="M8645" t="str">
            <v>0920273281</v>
          </cell>
          <cell r="N8645" t="str">
            <v>0988960336</v>
          </cell>
          <cell r="O8645" t="str">
            <v>0988960336</v>
          </cell>
          <cell r="P8645" t="str">
            <v>240202</v>
          </cell>
          <cell r="Q8645" t="str">
            <v>LA LIBERTAD</v>
          </cell>
          <cell r="R8645" t="str">
            <v>SANTA ELENA</v>
          </cell>
          <cell r="S8645" t="str">
            <v>LA LIBERTAD</v>
          </cell>
          <cell r="T8645" t="str">
            <v>TRAMACO</v>
          </cell>
          <cell r="U8645" t="str">
            <v>FLEXNETUIO_PROVINCIA</v>
          </cell>
          <cell r="V8645">
            <v>1</v>
          </cell>
          <cell r="W8645">
            <v>1</v>
          </cell>
          <cell r="X8645" t="str">
            <v>FLEXNET ECUADOR - MDELIVERY</v>
          </cell>
          <cell r="Y8645" t="str">
            <v>CALLE 28 DE JUNIO S/N Y GARCIA MORENO ENTRADA LLANO GRANDE</v>
          </cell>
        </row>
        <row r="8646">
          <cell r="A8646" t="str">
            <v>4713081</v>
          </cell>
          <cell r="B8646">
            <v>477337</v>
          </cell>
          <cell r="C8646" t="str">
            <v>4713081</v>
          </cell>
          <cell r="D8646" t="str">
            <v>MDELIVERY</v>
          </cell>
          <cell r="E8646" t="str">
            <v>DESPACHO</v>
          </cell>
          <cell r="F8646" t="str">
            <v>NORMAL</v>
          </cell>
          <cell r="G8646" t="str">
            <v>031080004713081</v>
          </cell>
          <cell r="H8646">
            <v>44907</v>
          </cell>
          <cell r="I8646" t="str">
            <v>ENTREGADO</v>
          </cell>
          <cell r="J8646">
            <v>44908</v>
          </cell>
          <cell r="K8646" t="str">
            <v>CUEVA QUINONEZ JEAN CARLOS</v>
          </cell>
          <cell r="L8646" t="str">
            <v>ESMERALDAS CALLE PIEDRAHITA  SN  Y BOLIVAR</v>
          </cell>
          <cell r="M8646" t="str">
            <v>0803560903</v>
          </cell>
          <cell r="N8646" t="str">
            <v>0980457529</v>
          </cell>
          <cell r="O8646" t="str">
            <v>0980457529</v>
          </cell>
          <cell r="P8646" t="str">
            <v>080105</v>
          </cell>
          <cell r="Q8646" t="str">
            <v>ESMERALDAS</v>
          </cell>
          <cell r="R8646" t="str">
            <v>ESMERALDAS</v>
          </cell>
          <cell r="S8646" t="str">
            <v>ESMERALDAS</v>
          </cell>
          <cell r="T8646" t="str">
            <v>TRAMACO</v>
          </cell>
          <cell r="U8646" t="str">
            <v>FLEXNETUIO_PROVINCIA</v>
          </cell>
          <cell r="V8646">
            <v>1</v>
          </cell>
          <cell r="W8646">
            <v>1</v>
          </cell>
          <cell r="X8646" t="str">
            <v>FLEXNET ECUADOR - MDELIVERY</v>
          </cell>
          <cell r="Y8646" t="str">
            <v>CALLE 28 DE JUNIO S/N Y GARCIA MORENO ENTRADA LLANO GRANDE</v>
          </cell>
        </row>
        <row r="8647">
          <cell r="A8647" t="str">
            <v>4713108</v>
          </cell>
          <cell r="B8647">
            <v>477338</v>
          </cell>
          <cell r="C8647" t="str">
            <v>4713108</v>
          </cell>
          <cell r="D8647" t="str">
            <v>MDELIVERY</v>
          </cell>
          <cell r="E8647" t="str">
            <v>DESPACHO</v>
          </cell>
          <cell r="F8647" t="str">
            <v>NORMAL</v>
          </cell>
          <cell r="G8647" t="str">
            <v>FT75023</v>
          </cell>
          <cell r="H8647">
            <v>44907</v>
          </cell>
          <cell r="I8647" t="str">
            <v>ENTREGADO</v>
          </cell>
          <cell r="J8647">
            <v>44910</v>
          </cell>
          <cell r="K8647" t="str">
            <v>CARLOS AUGUSTO TADEO CAZAR</v>
          </cell>
          <cell r="L8647" t="str">
            <v>CALDERON  CALLE VICENTE ROCAFUERTE  SN CALLE MADRID</v>
          </cell>
          <cell r="M8647" t="str">
            <v>1003166277</v>
          </cell>
          <cell r="N8647" t="str">
            <v>0987059261</v>
          </cell>
          <cell r="O8647" t="str">
            <v>0987059261</v>
          </cell>
          <cell r="P8647" t="str">
            <v>170201</v>
          </cell>
          <cell r="Q8647" t="str">
            <v>QUITO</v>
          </cell>
          <cell r="R8647" t="str">
            <v>PICHINCHA</v>
          </cell>
          <cell r="S8647" t="str">
            <v>CALDERON (CARAPUNGO)</v>
          </cell>
          <cell r="T8647" t="str">
            <v>FLEXTRANS UIO</v>
          </cell>
          <cell r="U8647" t="str">
            <v>FLEXNETUIO_LOCAL</v>
          </cell>
          <cell r="V8647">
            <v>1</v>
          </cell>
          <cell r="W8647">
            <v>1</v>
          </cell>
          <cell r="X8647" t="str">
            <v>FLEXNET ECUADOR - MDELIVERY</v>
          </cell>
          <cell r="Y8647" t="str">
            <v>CALLE 28 DE JUNIO S/N Y GARCIA MORENO ENTRADA LLANO GRANDE</v>
          </cell>
        </row>
        <row r="8648">
          <cell r="A8648" t="str">
            <v>4713157</v>
          </cell>
          <cell r="B8648">
            <v>477339</v>
          </cell>
          <cell r="C8648" t="str">
            <v>4713157</v>
          </cell>
          <cell r="D8648" t="str">
            <v>MDELIVERY</v>
          </cell>
          <cell r="E8648" t="str">
            <v>DESPACHO</v>
          </cell>
          <cell r="F8648" t="str">
            <v>DERIVADO PICK UP</v>
          </cell>
          <cell r="G8648" t="str">
            <v>031080004713157</v>
          </cell>
          <cell r="H8648">
            <v>44907</v>
          </cell>
          <cell r="I8648" t="str">
            <v>ENTREGADO</v>
          </cell>
          <cell r="J8648">
            <v>44911</v>
          </cell>
          <cell r="K8648" t="str">
            <v>HEREDIA LOPEZ WILSON GABRIEL</v>
          </cell>
          <cell r="L8648" t="str">
            <v>OFICINA TRAMACO LATACUNGA</v>
          </cell>
          <cell r="M8648" t="str">
            <v>0503464158</v>
          </cell>
          <cell r="N8648" t="str">
            <v>0987262795</v>
          </cell>
          <cell r="O8648" t="str">
            <v>0987262795</v>
          </cell>
          <cell r="P8648" t="str">
            <v>LATACUNGA</v>
          </cell>
          <cell r="Q8648" t="str">
            <v>LATACUNGA</v>
          </cell>
          <cell r="R8648" t="str">
            <v>COTOPAXI</v>
          </cell>
          <cell r="T8648" t="str">
            <v>TRAMACO</v>
          </cell>
          <cell r="U8648" t="str">
            <v>FLEXNETUIO_PROVINCIA</v>
          </cell>
          <cell r="V8648">
            <v>1</v>
          </cell>
          <cell r="W8648">
            <v>1</v>
          </cell>
          <cell r="X8648" t="str">
            <v>FLEXNET ECUADOR - MDELIVERY</v>
          </cell>
          <cell r="Y8648" t="str">
            <v>CALLE 28 DE JUNIO S/N Y GARCIA MORENO ENTRADA LLANO GRANDE</v>
          </cell>
        </row>
        <row r="8649">
          <cell r="A8649" t="str">
            <v>4713303</v>
          </cell>
          <cell r="B8649">
            <v>477340</v>
          </cell>
          <cell r="C8649" t="str">
            <v>4713303</v>
          </cell>
          <cell r="D8649" t="str">
            <v>MDELIVERY</v>
          </cell>
          <cell r="E8649" t="str">
            <v>DESPACHO</v>
          </cell>
          <cell r="F8649" t="str">
            <v>NORMAL</v>
          </cell>
          <cell r="G8649" t="str">
            <v>031080004713303</v>
          </cell>
          <cell r="H8649">
            <v>44907</v>
          </cell>
          <cell r="I8649" t="str">
            <v>ENTREGADO</v>
          </cell>
          <cell r="J8649">
            <v>44908</v>
          </cell>
          <cell r="K8649" t="str">
            <v>GENESIS IRINA TRIVINO ALARCON</v>
          </cell>
          <cell r="L8649" t="str">
            <v>LOS ESTEROS AV DEL EJERCITO SN CALLE CINCO DE JUNIO</v>
          </cell>
          <cell r="M8649" t="str">
            <v>1312953274</v>
          </cell>
          <cell r="N8649" t="str">
            <v>0988178665</v>
          </cell>
          <cell r="O8649" t="str">
            <v>0988178665</v>
          </cell>
          <cell r="P8649" t="str">
            <v>130106</v>
          </cell>
          <cell r="Q8649" t="str">
            <v>PORTOVIEJO</v>
          </cell>
          <cell r="R8649" t="str">
            <v>MANABI</v>
          </cell>
          <cell r="S8649" t="str">
            <v>PORTOVIEJO</v>
          </cell>
          <cell r="T8649" t="str">
            <v>TRAMACO</v>
          </cell>
          <cell r="U8649" t="str">
            <v>FLEXNETUIO_PROVINCIA</v>
          </cell>
          <cell r="V8649">
            <v>1</v>
          </cell>
          <cell r="W8649">
            <v>1</v>
          </cell>
          <cell r="X8649" t="str">
            <v>FLEXNET ECUADOR - MDELIVERY</v>
          </cell>
          <cell r="Y8649" t="str">
            <v>CALLE 28 DE JUNIO S/N Y GARCIA MORENO ENTRADA LLANO GRANDE</v>
          </cell>
        </row>
        <row r="8650">
          <cell r="A8650" t="str">
            <v>4713392</v>
          </cell>
          <cell r="B8650">
            <v>477342</v>
          </cell>
          <cell r="C8650" t="str">
            <v>4713392</v>
          </cell>
          <cell r="D8650" t="str">
            <v>MDELIVERY</v>
          </cell>
          <cell r="E8650" t="str">
            <v>DESPACHO</v>
          </cell>
          <cell r="F8650" t="str">
            <v>NORMAL</v>
          </cell>
          <cell r="G8650" t="str">
            <v>TF88564</v>
          </cell>
          <cell r="H8650">
            <v>44907</v>
          </cell>
          <cell r="I8650" t="str">
            <v>ENTREGADO</v>
          </cell>
          <cell r="J8650">
            <v>44908</v>
          </cell>
          <cell r="K8650" t="str">
            <v>CARDENAS MENDOZA LENIN ERNESTO</v>
          </cell>
          <cell r="L8650" t="str">
            <v>TARQUI AV RODRIGUEZ BONIN  SN</v>
          </cell>
          <cell r="M8650" t="str">
            <v>0925690331</v>
          </cell>
          <cell r="N8650" t="str">
            <v>0968150736</v>
          </cell>
          <cell r="O8650" t="str">
            <v>0968150736</v>
          </cell>
          <cell r="P8650" t="str">
            <v>090603</v>
          </cell>
          <cell r="Q8650" t="str">
            <v>GUAYAQUIL</v>
          </cell>
          <cell r="R8650" t="str">
            <v>GUAYAS</v>
          </cell>
          <cell r="S8650" t="str">
            <v>GUAYAQUIL</v>
          </cell>
          <cell r="T8650" t="str">
            <v>FLEXTRANS GYE</v>
          </cell>
          <cell r="U8650" t="str">
            <v>FLEXNETUIO_GYE</v>
          </cell>
          <cell r="V8650">
            <v>1</v>
          </cell>
          <cell r="W8650">
            <v>1</v>
          </cell>
          <cell r="X8650" t="str">
            <v>FLEXNET ECUADOR - MDELIVERY</v>
          </cell>
          <cell r="Y8650" t="str">
            <v>CALLE 28 DE JUNIO S/N Y GARCIA MORENO ENTRADA LLANO GRANDE</v>
          </cell>
        </row>
        <row r="8651">
          <cell r="A8651" t="str">
            <v>4713459</v>
          </cell>
          <cell r="B8651">
            <v>477343</v>
          </cell>
          <cell r="C8651" t="str">
            <v>4713459</v>
          </cell>
          <cell r="D8651" t="str">
            <v>MDELIVERY</v>
          </cell>
          <cell r="E8651" t="str">
            <v>DESPACHO</v>
          </cell>
          <cell r="F8651" t="str">
            <v>NORMAL</v>
          </cell>
          <cell r="G8651" t="str">
            <v>TF88565</v>
          </cell>
          <cell r="H8651">
            <v>44907</v>
          </cell>
          <cell r="I8651" t="str">
            <v>ENTREGADO</v>
          </cell>
          <cell r="J8651">
            <v>44908</v>
          </cell>
          <cell r="K8651" t="str">
            <v>Manuel Alejandro Mogrovejo Morales</v>
          </cell>
          <cell r="L8651" t="str">
            <v>TARQUI CDLA ALBORADA 5TA ETAPA  MZ CD VILLA 9</v>
          </cell>
          <cell r="M8651" t="str">
            <v>0901791665</v>
          </cell>
          <cell r="N8651" t="str">
            <v>0999963441</v>
          </cell>
          <cell r="O8651" t="str">
            <v>0999963441</v>
          </cell>
          <cell r="P8651" t="str">
            <v>090502</v>
          </cell>
          <cell r="Q8651" t="str">
            <v>GUAYAQUIL</v>
          </cell>
          <cell r="R8651" t="str">
            <v>GUAYAS</v>
          </cell>
          <cell r="S8651" t="str">
            <v>GUAYAQUIL</v>
          </cell>
          <cell r="T8651" t="str">
            <v>ITSACOURIER</v>
          </cell>
          <cell r="U8651" t="str">
            <v>FLEXNETUIO_GYE</v>
          </cell>
          <cell r="V8651">
            <v>1</v>
          </cell>
          <cell r="W8651">
            <v>1</v>
          </cell>
          <cell r="X8651" t="str">
            <v>FLEXNET ECUADOR - MDELIVERY</v>
          </cell>
          <cell r="Y8651" t="str">
            <v>CALLE 28 DE JUNIO S/N Y GARCIA MORENO ENTRADA LLANO GRANDE</v>
          </cell>
        </row>
        <row r="8652">
          <cell r="A8652" t="str">
            <v>4713488</v>
          </cell>
          <cell r="B8652">
            <v>477344</v>
          </cell>
          <cell r="C8652" t="str">
            <v>4713488</v>
          </cell>
          <cell r="D8652" t="str">
            <v>MDELIVERY</v>
          </cell>
          <cell r="E8652" t="str">
            <v>DESPACHO</v>
          </cell>
          <cell r="F8652" t="str">
            <v>NORMAL</v>
          </cell>
          <cell r="G8652" t="str">
            <v>FT75094</v>
          </cell>
          <cell r="H8652">
            <v>44907</v>
          </cell>
          <cell r="I8652" t="str">
            <v>ENTREGADO</v>
          </cell>
          <cell r="J8652">
            <v>44908</v>
          </cell>
          <cell r="K8652" t="str">
            <v>Mauro Hernan Auquilla Sinaluisa</v>
          </cell>
          <cell r="L8652" t="str">
            <v>CARCELEN   CALLE HERNANDO ANDINO  N83  58 CALLE ANTON VASQUEZ</v>
          </cell>
          <cell r="M8652" t="str">
            <v>1725301210</v>
          </cell>
          <cell r="N8652" t="str">
            <v>0962997221</v>
          </cell>
          <cell r="O8652" t="str">
            <v>0962997221</v>
          </cell>
          <cell r="P8652" t="str">
            <v>170302</v>
          </cell>
          <cell r="Q8652" t="str">
            <v>QUITO</v>
          </cell>
          <cell r="R8652" t="str">
            <v>PICHINCHA</v>
          </cell>
          <cell r="S8652" t="str">
            <v>QUITO</v>
          </cell>
          <cell r="T8652" t="str">
            <v>FLEXTRANS UIO</v>
          </cell>
          <cell r="U8652" t="str">
            <v>FLEXNETUIO_LOCAL</v>
          </cell>
          <cell r="V8652">
            <v>1</v>
          </cell>
          <cell r="W8652">
            <v>1</v>
          </cell>
          <cell r="X8652" t="str">
            <v>FLEXNET ECUADOR - MDELIVERY</v>
          </cell>
          <cell r="Y8652" t="str">
            <v>CALLE 28 DE JUNIO S/N Y GARCIA MORENO ENTRADA LLANO GRANDE</v>
          </cell>
        </row>
        <row r="8653">
          <cell r="A8653" t="str">
            <v>4713549</v>
          </cell>
          <cell r="B8653">
            <v>477346</v>
          </cell>
          <cell r="C8653" t="str">
            <v>4713549</v>
          </cell>
          <cell r="D8653" t="str">
            <v>MDELIVERY</v>
          </cell>
          <cell r="E8653" t="str">
            <v>DESPACHO</v>
          </cell>
          <cell r="F8653" t="str">
            <v>NORMAL</v>
          </cell>
          <cell r="G8653" t="str">
            <v>031080004713549</v>
          </cell>
          <cell r="H8653">
            <v>44907</v>
          </cell>
          <cell r="I8653" t="str">
            <v>ENTREGADO</v>
          </cell>
          <cell r="J8653">
            <v>44909</v>
          </cell>
          <cell r="K8653" t="str">
            <v>Yaritza Teresa Solorzano Arias</v>
          </cell>
          <cell r="L8653" t="str">
            <v>ELOY ALFARO VIA DURAN BOLICHE  KM 5 Y MEDIO</v>
          </cell>
          <cell r="M8653" t="str">
            <v>0929354983</v>
          </cell>
          <cell r="N8653" t="str">
            <v>0995149166</v>
          </cell>
          <cell r="O8653" t="str">
            <v>0995149166</v>
          </cell>
          <cell r="P8653" t="str">
            <v>092407</v>
          </cell>
          <cell r="Q8653" t="str">
            <v>DURAN</v>
          </cell>
          <cell r="R8653" t="str">
            <v>GUAYAS</v>
          </cell>
          <cell r="S8653" t="str">
            <v>ELOY ALFARO (DURAN)</v>
          </cell>
          <cell r="T8653" t="str">
            <v>TRAMACO</v>
          </cell>
          <cell r="U8653" t="str">
            <v>FLEXNETUIO_GYE</v>
          </cell>
          <cell r="V8653">
            <v>1</v>
          </cell>
          <cell r="W8653">
            <v>1</v>
          </cell>
          <cell r="X8653" t="str">
            <v>FLEXNET ECUADOR - MDELIVERY</v>
          </cell>
          <cell r="Y8653" t="str">
            <v>CALLE 28 DE JUNIO S/N Y GARCIA MORENO ENTRADA LLANO GRANDE</v>
          </cell>
        </row>
        <row r="8654">
          <cell r="A8654" t="str">
            <v>4713580</v>
          </cell>
          <cell r="B8654">
            <v>477347</v>
          </cell>
          <cell r="C8654" t="str">
            <v>4713580</v>
          </cell>
          <cell r="D8654" t="str">
            <v>MDELIVERY</v>
          </cell>
          <cell r="E8654" t="str">
            <v>DESPACHO</v>
          </cell>
          <cell r="F8654" t="str">
            <v>NORMAL</v>
          </cell>
          <cell r="G8654" t="str">
            <v>031080004713580</v>
          </cell>
          <cell r="H8654">
            <v>44907</v>
          </cell>
          <cell r="I8654" t="str">
            <v>ENTREGADO</v>
          </cell>
          <cell r="J8654">
            <v>44908</v>
          </cell>
          <cell r="K8654" t="str">
            <v>Rosa Isabel Ayala Reina</v>
          </cell>
          <cell r="L8654" t="str">
            <v>EL SAGRARIO CALLE SANCHEZ Y CIFUENTES SN CALLE JUAN DE VELASCO</v>
          </cell>
          <cell r="M8654" t="str">
            <v>1002869228</v>
          </cell>
          <cell r="N8654" t="str">
            <v>0983854787</v>
          </cell>
          <cell r="O8654" t="str">
            <v>0983854787</v>
          </cell>
          <cell r="P8654" t="str">
            <v>100106</v>
          </cell>
          <cell r="Q8654" t="str">
            <v>IBARRA</v>
          </cell>
          <cell r="R8654" t="str">
            <v>IMBABURA</v>
          </cell>
          <cell r="S8654" t="str">
            <v>SAN MIGUEL DE IBARRA</v>
          </cell>
          <cell r="T8654" t="str">
            <v>TRAMACO</v>
          </cell>
          <cell r="U8654" t="str">
            <v>FLEXNETUIO_PROVINCIA</v>
          </cell>
          <cell r="V8654">
            <v>1</v>
          </cell>
          <cell r="W8654">
            <v>1</v>
          </cell>
          <cell r="X8654" t="str">
            <v>FLEXNET ECUADOR - MDELIVERY</v>
          </cell>
          <cell r="Y8654" t="str">
            <v>CALLE 28 DE JUNIO S/N Y GARCIA MORENO ENTRADA LLANO GRANDE</v>
          </cell>
        </row>
        <row r="8655">
          <cell r="A8655" t="str">
            <v>4713649</v>
          </cell>
          <cell r="B8655">
            <v>477348</v>
          </cell>
          <cell r="C8655" t="str">
            <v>4713649</v>
          </cell>
          <cell r="D8655" t="str">
            <v>MDELIVERY</v>
          </cell>
          <cell r="E8655" t="str">
            <v>DESPACHO</v>
          </cell>
          <cell r="F8655" t="str">
            <v>NORMAL</v>
          </cell>
          <cell r="G8655" t="str">
            <v>FT74996</v>
          </cell>
          <cell r="H8655">
            <v>44907</v>
          </cell>
          <cell r="I8655" t="str">
            <v>ENTREGADO</v>
          </cell>
          <cell r="J8655">
            <v>44908</v>
          </cell>
          <cell r="K8655" t="str">
            <v>DIEGO JAVIER SOSAPANTA CAIZATOA</v>
          </cell>
          <cell r="L8655" t="str">
            <v>CALDERON CALLE LANDAZURI  SN CALLE BONANZA</v>
          </cell>
          <cell r="M8655" t="str">
            <v>1717747909</v>
          </cell>
          <cell r="N8655" t="str">
            <v>0999762942</v>
          </cell>
          <cell r="O8655" t="str">
            <v>0999762942</v>
          </cell>
          <cell r="P8655" t="str">
            <v>170208</v>
          </cell>
          <cell r="Q8655" t="str">
            <v>QUITO</v>
          </cell>
          <cell r="R8655" t="str">
            <v>PICHINCHA</v>
          </cell>
          <cell r="S8655" t="str">
            <v>CALDERON (CARAPUNGO)</v>
          </cell>
          <cell r="T8655" t="str">
            <v>FLEXTRANS UIO</v>
          </cell>
          <cell r="U8655" t="str">
            <v>FLEXNETUIO_LOCAL</v>
          </cell>
          <cell r="V8655">
            <v>1</v>
          </cell>
          <cell r="W8655">
            <v>1</v>
          </cell>
          <cell r="X8655" t="str">
            <v>FLEXNET ECUADOR - MDELIVERY</v>
          </cell>
          <cell r="Y8655" t="str">
            <v>CALLE 28 DE JUNIO S/N Y GARCIA MORENO ENTRADA LLANO GRANDE</v>
          </cell>
        </row>
        <row r="8656">
          <cell r="A8656" t="str">
            <v>4713847</v>
          </cell>
          <cell r="B8656">
            <v>477349</v>
          </cell>
          <cell r="C8656" t="str">
            <v>4713847</v>
          </cell>
          <cell r="D8656" t="str">
            <v>MDELIVERY</v>
          </cell>
          <cell r="E8656" t="str">
            <v>DESPACHO</v>
          </cell>
          <cell r="F8656" t="str">
            <v>DERIVADO PICK UP</v>
          </cell>
          <cell r="G8656" t="str">
            <v>031080004713847</v>
          </cell>
          <cell r="H8656">
            <v>44907</v>
          </cell>
          <cell r="I8656" t="str">
            <v>ENTREGADO</v>
          </cell>
          <cell r="J8656">
            <v>44916</v>
          </cell>
          <cell r="K8656" t="str">
            <v>JOSSELYN NAYELI LOPEZ AYOVI</v>
          </cell>
          <cell r="L8656" t="str">
            <v>OFICINA TRAMACO PORTETE</v>
          </cell>
          <cell r="M8656" t="str">
            <v>0943788190</v>
          </cell>
          <cell r="N8656" t="str">
            <v>0993801681</v>
          </cell>
          <cell r="O8656" t="str">
            <v>0993801681</v>
          </cell>
          <cell r="P8656" t="str">
            <v>GUAYAQUIL</v>
          </cell>
          <cell r="Q8656" t="str">
            <v>GUAYAQUIL</v>
          </cell>
          <cell r="R8656" t="str">
            <v>GUAYAS</v>
          </cell>
          <cell r="T8656" t="str">
            <v>TRAMACO</v>
          </cell>
          <cell r="U8656" t="str">
            <v>FLEXNETUIO_GYE</v>
          </cell>
          <cell r="V8656">
            <v>1</v>
          </cell>
          <cell r="W8656">
            <v>1</v>
          </cell>
          <cell r="X8656" t="str">
            <v>FLEXNET ECUADOR - MDELIVERY</v>
          </cell>
          <cell r="Y8656" t="str">
            <v>CALLE 28 DE JUNIO S/N Y GARCIA MORENO ENTRADA LLANO GRANDE</v>
          </cell>
        </row>
        <row r="8657">
          <cell r="A8657" t="str">
            <v>4713912</v>
          </cell>
          <cell r="B8657">
            <v>477350</v>
          </cell>
          <cell r="C8657" t="str">
            <v>4713912</v>
          </cell>
          <cell r="D8657" t="str">
            <v>MDELIVERY</v>
          </cell>
          <cell r="E8657" t="str">
            <v>DESPACHO</v>
          </cell>
          <cell r="F8657" t="str">
            <v>NORMAL</v>
          </cell>
          <cell r="G8657" t="str">
            <v>FT75013</v>
          </cell>
          <cell r="H8657">
            <v>44907</v>
          </cell>
          <cell r="I8657" t="str">
            <v>ENTREGADO</v>
          </cell>
          <cell r="J8657">
            <v>44909</v>
          </cell>
          <cell r="K8657" t="str">
            <v>EDGAR GUILLERMO LEMA CABASCANGO</v>
          </cell>
          <cell r="L8657" t="str">
            <v>ZAMBIZA CALLE AMBATO SN CALLE SIMON BOLIVAR</v>
          </cell>
          <cell r="M8657" t="str">
            <v>2350634511</v>
          </cell>
          <cell r="N8657" t="str">
            <v>0995493905</v>
          </cell>
          <cell r="O8657" t="str">
            <v>0995493905</v>
          </cell>
          <cell r="P8657" t="str">
            <v>170529</v>
          </cell>
          <cell r="Q8657" t="str">
            <v>QUITO</v>
          </cell>
          <cell r="R8657" t="str">
            <v>PICHINCHA</v>
          </cell>
          <cell r="S8657" t="str">
            <v>ZAMBIZA - YURAC AL PALOMA</v>
          </cell>
          <cell r="T8657" t="str">
            <v>FLEXTRANS UIO</v>
          </cell>
          <cell r="U8657" t="str">
            <v>FLEXNETUIO_LOCAL</v>
          </cell>
          <cell r="V8657">
            <v>1</v>
          </cell>
          <cell r="W8657">
            <v>1</v>
          </cell>
          <cell r="X8657" t="str">
            <v>FLEXNET ECUADOR - MDELIVERY</v>
          </cell>
          <cell r="Y8657" t="str">
            <v>CALLE 28 DE JUNIO S/N Y GARCIA MORENO ENTRADA LLANO GRANDE</v>
          </cell>
        </row>
        <row r="8658">
          <cell r="A8658" t="str">
            <v>4714339</v>
          </cell>
          <cell r="B8658">
            <v>477351</v>
          </cell>
          <cell r="C8658" t="str">
            <v>4714339</v>
          </cell>
          <cell r="D8658" t="str">
            <v>MDELIVERY</v>
          </cell>
          <cell r="E8658" t="str">
            <v>DESPACHO</v>
          </cell>
          <cell r="F8658" t="str">
            <v>DERIVADO PICK UP</v>
          </cell>
          <cell r="G8658" t="str">
            <v>031080004714339</v>
          </cell>
          <cell r="H8658">
            <v>44907</v>
          </cell>
          <cell r="I8658" t="str">
            <v>DEVOLUCION_EN_PROCESO</v>
          </cell>
          <cell r="J8658">
            <v>44917</v>
          </cell>
          <cell r="K8658" t="str">
            <v>AVEIGA URETA JORGE LUIS</v>
          </cell>
          <cell r="L8658" t="str">
            <v>OFICINA TRAMACO QUEVEDO</v>
          </cell>
          <cell r="M8658" t="str">
            <v>0804224244</v>
          </cell>
          <cell r="N8658" t="str">
            <v>0959931026</v>
          </cell>
          <cell r="O8658" t="str">
            <v>0959931026</v>
          </cell>
          <cell r="P8658" t="str">
            <v>QUEVEDO</v>
          </cell>
          <cell r="Q8658" t="str">
            <v>QUEVEDO</v>
          </cell>
          <cell r="R8658" t="str">
            <v>LOS RIOS</v>
          </cell>
          <cell r="T8658" t="str">
            <v>TRAMACO</v>
          </cell>
          <cell r="U8658" t="str">
            <v>FLEXNETUIO_PROVINCIA</v>
          </cell>
          <cell r="V8658">
            <v>1</v>
          </cell>
          <cell r="W8658">
            <v>1</v>
          </cell>
          <cell r="X8658" t="str">
            <v>FLEXNET ECUADOR - MDELIVERY</v>
          </cell>
          <cell r="Y8658" t="str">
            <v>CALLE 28 DE JUNIO S/N Y GARCIA MORENO ENTRADA LLANO GRANDE</v>
          </cell>
        </row>
        <row r="8659">
          <cell r="A8659" t="str">
            <v>4714407</v>
          </cell>
          <cell r="B8659">
            <v>477352</v>
          </cell>
          <cell r="C8659" t="str">
            <v>4714407</v>
          </cell>
          <cell r="D8659" t="str">
            <v>MDELIVERY</v>
          </cell>
          <cell r="E8659" t="str">
            <v>DESPACHO</v>
          </cell>
          <cell r="F8659" t="str">
            <v>NORMAL</v>
          </cell>
          <cell r="G8659" t="str">
            <v>031080004714407</v>
          </cell>
          <cell r="H8659">
            <v>44907</v>
          </cell>
          <cell r="I8659" t="str">
            <v>ENTREGADO</v>
          </cell>
          <cell r="J8659">
            <v>44908</v>
          </cell>
          <cell r="K8659" t="str">
            <v>NEITAN ALEJANDRO OYOLA SARMIENTO</v>
          </cell>
          <cell r="L8659" t="str">
            <v>VUELTA LARGA AV SIMON PLATA TORRE SN VIA E15</v>
          </cell>
          <cell r="M8659" t="str">
            <v>1106000886</v>
          </cell>
          <cell r="N8659" t="str">
            <v>0983365634</v>
          </cell>
          <cell r="O8659" t="str">
            <v>0983365634</v>
          </cell>
          <cell r="P8659" t="str">
            <v>080116</v>
          </cell>
          <cell r="Q8659" t="str">
            <v>ESMERALDAS</v>
          </cell>
          <cell r="R8659" t="str">
            <v>ESMERALDAS</v>
          </cell>
          <cell r="S8659" t="str">
            <v>ESMERALDAS</v>
          </cell>
          <cell r="T8659" t="str">
            <v>TRAMACO</v>
          </cell>
          <cell r="U8659" t="str">
            <v>FLEXNETUIO_PROVINCIA</v>
          </cell>
          <cell r="V8659">
            <v>1</v>
          </cell>
          <cell r="W8659">
            <v>1</v>
          </cell>
          <cell r="X8659" t="str">
            <v>FLEXNET ECUADOR - MDELIVERY</v>
          </cell>
          <cell r="Y8659" t="str">
            <v>CALLE 28 DE JUNIO S/N Y GARCIA MORENO ENTRADA LLANO GRANDE</v>
          </cell>
        </row>
        <row r="8660">
          <cell r="A8660" t="str">
            <v>4714456</v>
          </cell>
          <cell r="B8660">
            <v>477353</v>
          </cell>
          <cell r="C8660" t="str">
            <v>4714456</v>
          </cell>
          <cell r="D8660" t="str">
            <v>MDELIVERY</v>
          </cell>
          <cell r="E8660" t="str">
            <v>DESPACHO</v>
          </cell>
          <cell r="F8660" t="str">
            <v>NORMAL</v>
          </cell>
          <cell r="G8660" t="str">
            <v>FT75003</v>
          </cell>
          <cell r="H8660">
            <v>44907</v>
          </cell>
          <cell r="I8660" t="str">
            <v>ENTREGADO</v>
          </cell>
          <cell r="J8660">
            <v>44908</v>
          </cell>
          <cell r="K8660" t="str">
            <v>DARWIN ISIDRO SANZ NUNEZ</v>
          </cell>
          <cell r="L8660" t="str">
            <v>EL INCA  AV DE LOS CHOLANES  SN  Y E 18</v>
          </cell>
          <cell r="M8660" t="str">
            <v>1761423316</v>
          </cell>
          <cell r="N8660" t="str">
            <v>0963332699</v>
          </cell>
          <cell r="O8660" t="str">
            <v>0963332699</v>
          </cell>
          <cell r="P8660" t="str">
            <v>170514</v>
          </cell>
          <cell r="Q8660" t="str">
            <v>QUITO</v>
          </cell>
          <cell r="R8660" t="str">
            <v>PICHINCHA</v>
          </cell>
          <cell r="S8660" t="str">
            <v>QUITO</v>
          </cell>
          <cell r="T8660" t="str">
            <v>FLEXTRANS UIO</v>
          </cell>
          <cell r="U8660" t="str">
            <v>FLEXNETUIO_LOCAL</v>
          </cell>
          <cell r="V8660">
            <v>1</v>
          </cell>
          <cell r="W8660">
            <v>1</v>
          </cell>
          <cell r="X8660" t="str">
            <v>FLEXNET ECUADOR - MDELIVERY</v>
          </cell>
          <cell r="Y8660" t="str">
            <v>CALLE 28 DE JUNIO S/N Y GARCIA MORENO ENTRADA LLANO GRANDE</v>
          </cell>
        </row>
        <row r="8661">
          <cell r="A8661" t="str">
            <v>4714854</v>
          </cell>
          <cell r="B8661">
            <v>477354</v>
          </cell>
          <cell r="C8661" t="str">
            <v>4714854</v>
          </cell>
          <cell r="D8661" t="str">
            <v>MDELIVERY</v>
          </cell>
          <cell r="E8661" t="str">
            <v>DESPACHO</v>
          </cell>
          <cell r="F8661" t="str">
            <v>DERIVADO PICK UP</v>
          </cell>
          <cell r="G8661" t="str">
            <v>031080004714854</v>
          </cell>
          <cell r="H8661">
            <v>44907</v>
          </cell>
          <cell r="I8661" t="str">
            <v>ENTREGADO</v>
          </cell>
          <cell r="J8661">
            <v>44909</v>
          </cell>
          <cell r="K8661" t="str">
            <v>Dolores Maria Quimis Franco</v>
          </cell>
          <cell r="L8661" t="str">
            <v>OFICINA TRAMACO JIPIJAPA</v>
          </cell>
          <cell r="M8661" t="str">
            <v>1312335266</v>
          </cell>
          <cell r="N8661" t="str">
            <v>0984390436</v>
          </cell>
          <cell r="O8661" t="str">
            <v>0984390436</v>
          </cell>
          <cell r="P8661" t="str">
            <v>JIPIJAPA</v>
          </cell>
          <cell r="Q8661" t="str">
            <v>JIPIJAPA</v>
          </cell>
          <cell r="R8661" t="str">
            <v>MANABI</v>
          </cell>
          <cell r="T8661" t="str">
            <v>TRAMACO</v>
          </cell>
          <cell r="U8661" t="str">
            <v>FLEXNETUIO_PROVINCIA</v>
          </cell>
          <cell r="V8661">
            <v>1</v>
          </cell>
          <cell r="W8661">
            <v>1</v>
          </cell>
          <cell r="X8661" t="str">
            <v>FLEXNET ECUADOR - MDELIVERY</v>
          </cell>
          <cell r="Y8661" t="str">
            <v>CALLE 28 DE JUNIO S/N Y GARCIA MORENO ENTRADA LLANO GRANDE</v>
          </cell>
        </row>
        <row r="8662">
          <cell r="A8662" t="str">
            <v>4707691</v>
          </cell>
          <cell r="B8662">
            <v>477357</v>
          </cell>
          <cell r="C8662" t="str">
            <v>4707691</v>
          </cell>
          <cell r="D8662" t="str">
            <v>MDELIVERY</v>
          </cell>
          <cell r="E8662" t="str">
            <v>DESPACHO</v>
          </cell>
          <cell r="F8662" t="str">
            <v>NORMAL</v>
          </cell>
          <cell r="G8662" t="str">
            <v>031080004707691</v>
          </cell>
          <cell r="H8662">
            <v>44907</v>
          </cell>
          <cell r="I8662" t="str">
            <v>ENTREGADO</v>
          </cell>
          <cell r="J8662">
            <v>44910</v>
          </cell>
          <cell r="K8662" t="str">
            <v>CARLOS DEL JESUS REINO PACURUCO</v>
          </cell>
          <cell r="L8662" t="str">
            <v>PASCUALES BASTION POPULAR BLOQUE 1 B MZ 505 SL 43</v>
          </cell>
          <cell r="M8662" t="str">
            <v>0953486412</v>
          </cell>
          <cell r="N8662" t="str">
            <v>0982846965</v>
          </cell>
          <cell r="O8662" t="str">
            <v>0982846965</v>
          </cell>
          <cell r="P8662" t="str">
            <v>090705</v>
          </cell>
          <cell r="Q8662" t="str">
            <v>GUAYAQUIL</v>
          </cell>
          <cell r="R8662" t="str">
            <v>GUAYAS</v>
          </cell>
          <cell r="S8662" t="str">
            <v>GUAYAQUIL</v>
          </cell>
          <cell r="T8662" t="str">
            <v>TRAMACO</v>
          </cell>
          <cell r="U8662" t="str">
            <v>FLEXNETUIO_GYE</v>
          </cell>
          <cell r="V8662">
            <v>1</v>
          </cell>
          <cell r="W8662">
            <v>1</v>
          </cell>
          <cell r="X8662" t="str">
            <v>FLEXNET ECUADOR - MDELIVERY</v>
          </cell>
          <cell r="Y8662" t="str">
            <v>CALLE 28 DE JUNIO S/N Y GARCIA MORENO ENTRADA LLANO GRANDE</v>
          </cell>
        </row>
        <row r="8663">
          <cell r="A8663" t="str">
            <v>4708136</v>
          </cell>
          <cell r="B8663">
            <v>477358</v>
          </cell>
          <cell r="C8663" t="str">
            <v>4708136</v>
          </cell>
          <cell r="D8663" t="str">
            <v>MDELIVERY</v>
          </cell>
          <cell r="E8663" t="str">
            <v>DESPACHO</v>
          </cell>
          <cell r="F8663" t="str">
            <v>NORMAL</v>
          </cell>
          <cell r="G8663" t="str">
            <v>TF88592 / 031080004708136</v>
          </cell>
          <cell r="H8663">
            <v>44907</v>
          </cell>
          <cell r="I8663" t="str">
            <v>DEVOLUCION_EN_PROCESO</v>
          </cell>
          <cell r="J8663">
            <v>44922</v>
          </cell>
          <cell r="K8663" t="str">
            <v>ROMERO DIAZ DANNY JACINTO</v>
          </cell>
          <cell r="L8663" t="str">
            <v>FEBRES CORDERO AV LA LIBERTAD SN Y 2DO CJON 46 SO</v>
          </cell>
          <cell r="M8663" t="str">
            <v>0920242302</v>
          </cell>
          <cell r="N8663" t="str">
            <v>0920242302</v>
          </cell>
          <cell r="O8663" t="str">
            <v>0920242302</v>
          </cell>
          <cell r="P8663" t="str">
            <v>090406</v>
          </cell>
          <cell r="Q8663" t="str">
            <v>GUAYAQUIL</v>
          </cell>
          <cell r="R8663" t="str">
            <v>GUAYAS</v>
          </cell>
          <cell r="S8663" t="str">
            <v>GUAYAQUIL</v>
          </cell>
          <cell r="T8663" t="str">
            <v>TRAMACO</v>
          </cell>
          <cell r="U8663" t="str">
            <v>FLEXNETUIO_GYE</v>
          </cell>
          <cell r="V8663">
            <v>1</v>
          </cell>
          <cell r="W8663">
            <v>1</v>
          </cell>
          <cell r="X8663" t="str">
            <v>FLEXNET ECUADOR - MDELIVERY</v>
          </cell>
          <cell r="Y8663" t="str">
            <v>CALLE 28 DE JUNIO S/N Y GARCIA MORENO ENTRADA LLANO GRANDE</v>
          </cell>
        </row>
        <row r="8664">
          <cell r="A8664" t="str">
            <v>4708857</v>
          </cell>
          <cell r="B8664">
            <v>477359</v>
          </cell>
          <cell r="C8664" t="str">
            <v>4708857</v>
          </cell>
          <cell r="D8664" t="str">
            <v>MDELIVERY</v>
          </cell>
          <cell r="E8664" t="str">
            <v>DESPACHO</v>
          </cell>
          <cell r="F8664" t="str">
            <v>NORMAL</v>
          </cell>
          <cell r="G8664" t="str">
            <v>031080004708857</v>
          </cell>
          <cell r="H8664">
            <v>44907</v>
          </cell>
          <cell r="I8664" t="str">
            <v>ENTREGADO</v>
          </cell>
          <cell r="J8664">
            <v>44908</v>
          </cell>
          <cell r="K8664" t="str">
            <v>LITUMA ALBARRACIN JHAQUE YOMAYRA</v>
          </cell>
          <cell r="L8664" t="str">
            <v>CHIGUILPE  CALLE CATACOCHA  LOTE 3 MZ 33 BLOQUE 3  Y DIOSELINA DE LA CUEVA</v>
          </cell>
          <cell r="M8664" t="str">
            <v>1712376167</v>
          </cell>
          <cell r="N8664" t="str">
            <v>0984243133</v>
          </cell>
          <cell r="O8664" t="str">
            <v>0984243133</v>
          </cell>
          <cell r="P8664" t="str">
            <v>230104</v>
          </cell>
          <cell r="Q8664" t="str">
            <v>SANTO DOMINGO</v>
          </cell>
          <cell r="R8664" t="str">
            <v>SANTO DOMINGO DE LOS TSACHILAS</v>
          </cell>
          <cell r="S8664" t="str">
            <v>SANTO DOMINGO DE LOS COLORADOS</v>
          </cell>
          <cell r="T8664" t="str">
            <v>TRAMACO</v>
          </cell>
          <cell r="U8664" t="str">
            <v>FLEXNETUIO_PROVINCIA</v>
          </cell>
          <cell r="V8664">
            <v>1</v>
          </cell>
          <cell r="W8664">
            <v>1</v>
          </cell>
          <cell r="X8664" t="str">
            <v>FLEXNET ECUADOR - MDELIVERY</v>
          </cell>
          <cell r="Y8664" t="str">
            <v>CALLE 28 DE JUNIO S/N Y GARCIA MORENO ENTRADA LLANO GRANDE</v>
          </cell>
        </row>
        <row r="8665">
          <cell r="A8665" t="str">
            <v>4709884</v>
          </cell>
          <cell r="B8665">
            <v>477360</v>
          </cell>
          <cell r="C8665" t="str">
            <v>4709884</v>
          </cell>
          <cell r="D8665" t="str">
            <v>MDELIVERY</v>
          </cell>
          <cell r="E8665" t="str">
            <v>DESPACHO</v>
          </cell>
          <cell r="F8665" t="str">
            <v>NORMAL</v>
          </cell>
          <cell r="G8665" t="str">
            <v>FT75009</v>
          </cell>
          <cell r="H8665">
            <v>44907</v>
          </cell>
          <cell r="I8665" t="str">
            <v>ENTREGADO</v>
          </cell>
          <cell r="J8665">
            <v>44909</v>
          </cell>
          <cell r="K8665" t="str">
            <v>GILER VILLALVA MARTHA STEFANIA</v>
          </cell>
          <cell r="L8665" t="str">
            <v>SOLANDA CALLE JOSE ABARCAS  EO 383 Y LORENZO FLORES</v>
          </cell>
          <cell r="M8665" t="str">
            <v>0922901947</v>
          </cell>
          <cell r="N8665" t="str">
            <v>0992523216</v>
          </cell>
          <cell r="O8665" t="str">
            <v>0992523216</v>
          </cell>
          <cell r="P8665" t="str">
            <v>170606</v>
          </cell>
          <cell r="Q8665" t="str">
            <v>QUITO</v>
          </cell>
          <cell r="R8665" t="str">
            <v>PICHINCHA</v>
          </cell>
          <cell r="S8665" t="str">
            <v>QUITO</v>
          </cell>
          <cell r="T8665" t="str">
            <v>FLEXTRANS UIO</v>
          </cell>
          <cell r="U8665" t="str">
            <v>FLEXNETUIO_LOCAL</v>
          </cell>
          <cell r="V8665">
            <v>1</v>
          </cell>
          <cell r="W8665">
            <v>1</v>
          </cell>
          <cell r="X8665" t="str">
            <v>FLEXNET ECUADOR - MDELIVERY</v>
          </cell>
          <cell r="Y8665" t="str">
            <v>CALLE 28 DE JUNIO S/N Y GARCIA MORENO ENTRADA LLANO GRANDE</v>
          </cell>
        </row>
        <row r="8666">
          <cell r="A8666" t="str">
            <v>4712244</v>
          </cell>
          <cell r="B8666">
            <v>477361</v>
          </cell>
          <cell r="C8666" t="str">
            <v>4712244</v>
          </cell>
          <cell r="D8666" t="str">
            <v>MDELIVERY</v>
          </cell>
          <cell r="E8666" t="str">
            <v>DESPACHO</v>
          </cell>
          <cell r="F8666" t="str">
            <v>NORMAL</v>
          </cell>
          <cell r="G8666" t="str">
            <v>TF88554</v>
          </cell>
          <cell r="H8666">
            <v>44907</v>
          </cell>
          <cell r="I8666" t="str">
            <v>ENTREGADO</v>
          </cell>
          <cell r="J8666">
            <v>44910</v>
          </cell>
          <cell r="K8666" t="str">
            <v>ROBER JAVIER CAGUA RODRIGUEZ</v>
          </cell>
          <cell r="L8666" t="str">
            <v>PEDRO CARBO CALLE MALECON SIMON BOLIVAR SN CALLE LOJA</v>
          </cell>
          <cell r="M8666" t="str">
            <v>0940539448</v>
          </cell>
          <cell r="N8666" t="str">
            <v>0981951783</v>
          </cell>
          <cell r="O8666" t="str">
            <v>0981951783</v>
          </cell>
          <cell r="P8666" t="str">
            <v>090306</v>
          </cell>
          <cell r="Q8666" t="str">
            <v>GUAYAQUIL</v>
          </cell>
          <cell r="R8666" t="str">
            <v>GUAYAS</v>
          </cell>
          <cell r="S8666" t="str">
            <v>GUAYAQUIL</v>
          </cell>
          <cell r="T8666" t="str">
            <v>ITSACOURIER</v>
          </cell>
          <cell r="U8666" t="str">
            <v>FLEXNETUIO_GYE</v>
          </cell>
          <cell r="V8666">
            <v>1</v>
          </cell>
          <cell r="W8666">
            <v>1</v>
          </cell>
          <cell r="X8666" t="str">
            <v>FLEXNET ECUADOR - MDELIVERY</v>
          </cell>
          <cell r="Y8666" t="str">
            <v>CALLE 28 DE JUNIO S/N Y GARCIA MORENO ENTRADA LLANO GRANDE</v>
          </cell>
        </row>
        <row r="8667">
          <cell r="A8667" t="str">
            <v>4713010</v>
          </cell>
          <cell r="B8667">
            <v>477362</v>
          </cell>
          <cell r="C8667" t="str">
            <v>4713010</v>
          </cell>
          <cell r="D8667" t="str">
            <v>MDELIVERY</v>
          </cell>
          <cell r="E8667" t="str">
            <v>DESPACHO</v>
          </cell>
          <cell r="F8667" t="str">
            <v>NORMAL</v>
          </cell>
          <cell r="G8667" t="str">
            <v>031080004713010</v>
          </cell>
          <cell r="H8667">
            <v>44907</v>
          </cell>
          <cell r="I8667" t="str">
            <v>ENTREGADO</v>
          </cell>
          <cell r="J8667">
            <v>44910</v>
          </cell>
          <cell r="K8667" t="str">
            <v>JHON MARCO VITE MORA</v>
          </cell>
          <cell r="L8667" t="str">
            <v>BABAHOYO CALLE ROCAFUERTE  2206 Y 2DO CJON</v>
          </cell>
          <cell r="M8667" t="str">
            <v>1250032081</v>
          </cell>
          <cell r="N8667" t="str">
            <v>0959170425</v>
          </cell>
          <cell r="O8667" t="str">
            <v>0959170425</v>
          </cell>
          <cell r="P8667" t="str">
            <v>120105</v>
          </cell>
          <cell r="Q8667" t="str">
            <v>BABAHOYO</v>
          </cell>
          <cell r="R8667" t="str">
            <v>LOS RIOS</v>
          </cell>
          <cell r="S8667" t="str">
            <v>BABAHOYO</v>
          </cell>
          <cell r="T8667" t="str">
            <v>TRAMACO</v>
          </cell>
          <cell r="U8667" t="str">
            <v>FLEXNETUIO_PROVINCIA</v>
          </cell>
          <cell r="V8667">
            <v>1</v>
          </cell>
          <cell r="W8667">
            <v>1</v>
          </cell>
          <cell r="X8667" t="str">
            <v>FLEXNET ECUADOR - MDELIVERY</v>
          </cell>
          <cell r="Y8667" t="str">
            <v>CALLE 28 DE JUNIO S/N Y GARCIA MORENO ENTRADA LLANO GRANDE</v>
          </cell>
        </row>
        <row r="8668">
          <cell r="A8668" t="str">
            <v>4709503</v>
          </cell>
          <cell r="B8668">
            <v>477299</v>
          </cell>
          <cell r="C8668" t="str">
            <v>4709503</v>
          </cell>
          <cell r="D8668" t="str">
            <v>MDELIVERY</v>
          </cell>
          <cell r="E8668" t="str">
            <v>DESPACHO</v>
          </cell>
          <cell r="F8668" t="str">
            <v>NORMAL</v>
          </cell>
          <cell r="G8668" t="str">
            <v>031080004709503</v>
          </cell>
          <cell r="H8668">
            <v>44907</v>
          </cell>
          <cell r="I8668" t="str">
            <v>ENTREGADO</v>
          </cell>
          <cell r="J8668">
            <v>44909</v>
          </cell>
          <cell r="K8668" t="str">
            <v>ASHLEY YAMILET ALVAREZ BARROS</v>
          </cell>
          <cell r="L8668" t="str">
            <v>LA TRONCAL CALLE 27 DE FEBRERO SN Y AV JOSE PERALTA</v>
          </cell>
          <cell r="M8668" t="str">
            <v>0942586728</v>
          </cell>
          <cell r="N8668" t="str">
            <v>0987604357</v>
          </cell>
          <cell r="O8668" t="str">
            <v>0987604357</v>
          </cell>
          <cell r="P8668" t="str">
            <v>030302</v>
          </cell>
          <cell r="Q8668" t="str">
            <v>LA TRONCAL</v>
          </cell>
          <cell r="R8668" t="str">
            <v>CAÑAR</v>
          </cell>
          <cell r="S8668" t="str">
            <v>LA TRONCAL - VOLUNTAD DE DIOS</v>
          </cell>
          <cell r="T8668" t="str">
            <v>TRAMACO</v>
          </cell>
          <cell r="U8668" t="str">
            <v>FLEXNETUIO_PROVINCIA</v>
          </cell>
          <cell r="V8668">
            <v>1</v>
          </cell>
          <cell r="W8668">
            <v>1</v>
          </cell>
          <cell r="X8668" t="str">
            <v>FLEXNET ECUADOR - MDELIVERY</v>
          </cell>
          <cell r="Y8668" t="str">
            <v>CALLE 28 DE JUNIO S/N Y GARCIA MORENO ENTRADA LLANO GRANDE</v>
          </cell>
        </row>
        <row r="8669">
          <cell r="A8669" t="str">
            <v>4709582</v>
          </cell>
          <cell r="B8669">
            <v>477300</v>
          </cell>
          <cell r="C8669" t="str">
            <v>4709582</v>
          </cell>
          <cell r="D8669" t="str">
            <v>MDELIVERY</v>
          </cell>
          <cell r="E8669" t="str">
            <v>DESPACHO</v>
          </cell>
          <cell r="F8669" t="str">
            <v>NORMAL</v>
          </cell>
          <cell r="G8669" t="str">
            <v>FT75014</v>
          </cell>
          <cell r="H8669">
            <v>44907</v>
          </cell>
          <cell r="I8669" t="str">
            <v>ENTREGADO</v>
          </cell>
          <cell r="J8669">
            <v>44909</v>
          </cell>
          <cell r="K8669" t="str">
            <v>CARLOS AUGUSTO BALSECA MORA</v>
          </cell>
          <cell r="L8669" t="str">
            <v>INAQUITO  AV 10 DE AGOSTO  SN  Y JUAN PABLO SANZ</v>
          </cell>
          <cell r="M8669" t="str">
            <v>0503797623</v>
          </cell>
          <cell r="N8669" t="str">
            <v>0987515893</v>
          </cell>
          <cell r="O8669" t="str">
            <v>0987515893</v>
          </cell>
          <cell r="P8669" t="str">
            <v>170508</v>
          </cell>
          <cell r="Q8669" t="str">
            <v>QUITO</v>
          </cell>
          <cell r="R8669" t="str">
            <v>PICHINCHA</v>
          </cell>
          <cell r="S8669" t="str">
            <v>QUITO</v>
          </cell>
          <cell r="T8669" t="str">
            <v>FLEXTRANS UIO</v>
          </cell>
          <cell r="U8669" t="str">
            <v>FLEXNETUIO_LOCAL</v>
          </cell>
          <cell r="V8669">
            <v>1</v>
          </cell>
          <cell r="W8669">
            <v>1</v>
          </cell>
          <cell r="X8669" t="str">
            <v>FLEXNET ECUADOR - MDELIVERY</v>
          </cell>
          <cell r="Y8669" t="str">
            <v>CALLE 28 DE JUNIO S/N Y GARCIA MORENO ENTRADA LLANO GRANDE</v>
          </cell>
        </row>
        <row r="8670">
          <cell r="A8670" t="str">
            <v>4709768</v>
          </cell>
          <cell r="B8670">
            <v>477301</v>
          </cell>
          <cell r="C8670" t="str">
            <v>4709768</v>
          </cell>
          <cell r="D8670" t="str">
            <v>MDELIVERY</v>
          </cell>
          <cell r="E8670" t="str">
            <v>DESPACHO</v>
          </cell>
          <cell r="F8670" t="str">
            <v>NORMAL</v>
          </cell>
          <cell r="G8670" t="str">
            <v>031080004709768</v>
          </cell>
          <cell r="H8670">
            <v>44907</v>
          </cell>
          <cell r="I8670" t="str">
            <v>ENTREGADO</v>
          </cell>
          <cell r="J8670">
            <v>44908</v>
          </cell>
          <cell r="K8670" t="str">
            <v>ROMERO VERA GUILBERTH ALEXANDER</v>
          </cell>
          <cell r="L8670" t="str">
            <v>PINIAS AV 8 DE NOVIEMBRE  2555  Y AV LOJA</v>
          </cell>
          <cell r="M8670" t="str">
            <v>0704569334</v>
          </cell>
          <cell r="N8670" t="str">
            <v>0981608374</v>
          </cell>
          <cell r="O8670" t="str">
            <v>0981608374</v>
          </cell>
          <cell r="P8670" t="str">
            <v>070401</v>
          </cell>
          <cell r="Q8670" t="str">
            <v>PIÑAS</v>
          </cell>
          <cell r="R8670" t="str">
            <v>EL ORO</v>
          </cell>
          <cell r="S8670" t="str">
            <v>PINAS - SAN ROQUE (AMBROSIO MALDONADO)</v>
          </cell>
          <cell r="T8670" t="str">
            <v>TRAMACO</v>
          </cell>
          <cell r="U8670" t="str">
            <v>FLEXNETUIO_PROVINCIA</v>
          </cell>
          <cell r="V8670">
            <v>1</v>
          </cell>
          <cell r="W8670">
            <v>1</v>
          </cell>
          <cell r="X8670" t="str">
            <v>FLEXNET ECUADOR - MDELIVERY</v>
          </cell>
          <cell r="Y8670" t="str">
            <v>CALLE 28 DE JUNIO S/N Y GARCIA MORENO ENTRADA LLANO GRANDE</v>
          </cell>
        </row>
        <row r="8671">
          <cell r="A8671" t="str">
            <v>4709800</v>
          </cell>
          <cell r="B8671">
            <v>477302</v>
          </cell>
          <cell r="C8671" t="str">
            <v>4709800</v>
          </cell>
          <cell r="D8671" t="str">
            <v>MDELIVERY</v>
          </cell>
          <cell r="E8671" t="str">
            <v>DESPACHO</v>
          </cell>
          <cell r="F8671" t="str">
            <v>NORMAL</v>
          </cell>
          <cell r="G8671" t="str">
            <v>TF88559</v>
          </cell>
          <cell r="H8671">
            <v>44907</v>
          </cell>
          <cell r="I8671" t="str">
            <v>ENTREGADO</v>
          </cell>
          <cell r="J8671">
            <v>44908</v>
          </cell>
          <cell r="K8671" t="str">
            <v>VILLACRES FREIRE HUGO RAFAEL</v>
          </cell>
          <cell r="L8671" t="str">
            <v>XIMENA AV 25 DE JULIO  SN  Y ERNESTO ALBAN MOSQUERA</v>
          </cell>
          <cell r="M8671" t="str">
            <v>0916650542</v>
          </cell>
          <cell r="N8671" t="str">
            <v>0999600980</v>
          </cell>
          <cell r="O8671" t="str">
            <v>0981535416</v>
          </cell>
          <cell r="P8671" t="str">
            <v>090202</v>
          </cell>
          <cell r="Q8671" t="str">
            <v>GUAYAQUIL</v>
          </cell>
          <cell r="R8671" t="str">
            <v>GUAYAS</v>
          </cell>
          <cell r="S8671" t="str">
            <v>GUAYAQUIL</v>
          </cell>
          <cell r="T8671" t="str">
            <v>ITSACOURIER</v>
          </cell>
          <cell r="U8671" t="str">
            <v>FLEXNETUIO_GYE</v>
          </cell>
          <cell r="V8671">
            <v>1</v>
          </cell>
          <cell r="W8671">
            <v>1</v>
          </cell>
          <cell r="X8671" t="str">
            <v>FLEXNET ECUADOR - MDELIVERY</v>
          </cell>
          <cell r="Y8671" t="str">
            <v>CALLE 28 DE JUNIO S/N Y GARCIA MORENO ENTRADA LLANO GRANDE</v>
          </cell>
        </row>
        <row r="8672">
          <cell r="A8672" t="str">
            <v>4709910</v>
          </cell>
          <cell r="B8672">
            <v>477303</v>
          </cell>
          <cell r="C8672" t="str">
            <v>4709910</v>
          </cell>
          <cell r="D8672" t="str">
            <v>MDELIVERY</v>
          </cell>
          <cell r="E8672" t="str">
            <v>DESPACHO</v>
          </cell>
          <cell r="F8672" t="str">
            <v>DERIVADO PICK UP</v>
          </cell>
          <cell r="G8672" t="str">
            <v>031080004709910</v>
          </cell>
          <cell r="H8672">
            <v>44907</v>
          </cell>
          <cell r="I8672" t="str">
            <v>ENTREGADO</v>
          </cell>
          <cell r="J8672">
            <v>44908</v>
          </cell>
          <cell r="K8672" t="str">
            <v>MAURICIO ALEJANDRO BUENANO REMACHE</v>
          </cell>
          <cell r="L8672" t="str">
            <v>OFICINA TRAMACO PUNTO DE ATENCION AMBATO PRINCIPAL</v>
          </cell>
          <cell r="M8672" t="str">
            <v>1803503372</v>
          </cell>
          <cell r="N8672" t="str">
            <v>0987154544</v>
          </cell>
          <cell r="O8672" t="str">
            <v>0987154544</v>
          </cell>
          <cell r="P8672" t="str">
            <v>AMBATO</v>
          </cell>
          <cell r="Q8672" t="str">
            <v>AMBATO</v>
          </cell>
          <cell r="R8672" t="str">
            <v>TUNGURAHUA</v>
          </cell>
          <cell r="S8672" t="str">
            <v>AMBATO</v>
          </cell>
          <cell r="T8672" t="str">
            <v>TRAMACO</v>
          </cell>
          <cell r="U8672" t="str">
            <v>FLEXNETUIO_PROVINCIA</v>
          </cell>
          <cell r="V8672">
            <v>1</v>
          </cell>
          <cell r="W8672">
            <v>1</v>
          </cell>
          <cell r="X8672" t="str">
            <v>FLEXNET ECUADOR - MDELIVERY</v>
          </cell>
          <cell r="Y8672" t="str">
            <v>CALLE 28 DE JUNIO S/N Y GARCIA MORENO ENTRADA LLANO GRANDE</v>
          </cell>
        </row>
        <row r="8673">
          <cell r="A8673" t="str">
            <v>4709917</v>
          </cell>
          <cell r="B8673">
            <v>477304</v>
          </cell>
          <cell r="C8673" t="str">
            <v>4709917</v>
          </cell>
          <cell r="D8673" t="str">
            <v>MDELIVERY</v>
          </cell>
          <cell r="E8673" t="str">
            <v>DESPACHO</v>
          </cell>
          <cell r="F8673" t="str">
            <v>NORMAL</v>
          </cell>
          <cell r="G8673" t="str">
            <v>FT74984</v>
          </cell>
          <cell r="H8673">
            <v>44907</v>
          </cell>
          <cell r="I8673" t="str">
            <v>ENTREGADO</v>
          </cell>
          <cell r="J8673">
            <v>44908</v>
          </cell>
          <cell r="K8673" t="str">
            <v>JUAN MANUEL PEREZ INFANTE</v>
          </cell>
          <cell r="L8673" t="str">
            <v>BELISARIO QUEVEDO CALLE GUSTAVO DARQUEA  SN  Y VERSALLES</v>
          </cell>
          <cell r="M8673" t="str">
            <v>1761408788</v>
          </cell>
          <cell r="N8673" t="str">
            <v>0984274743</v>
          </cell>
          <cell r="O8673" t="str">
            <v>0984274743</v>
          </cell>
          <cell r="P8673" t="str">
            <v>170520</v>
          </cell>
          <cell r="Q8673" t="str">
            <v>QUITO</v>
          </cell>
          <cell r="R8673" t="str">
            <v>PICHINCHA</v>
          </cell>
          <cell r="S8673" t="str">
            <v>QUITO</v>
          </cell>
          <cell r="T8673" t="str">
            <v>FLEXTRANS UIO</v>
          </cell>
          <cell r="U8673" t="str">
            <v>FLEXNETUIO_LOCAL</v>
          </cell>
          <cell r="V8673">
            <v>1</v>
          </cell>
          <cell r="W8673">
            <v>1</v>
          </cell>
          <cell r="X8673" t="str">
            <v>FLEXNET ECUADOR - MDELIVERY</v>
          </cell>
          <cell r="Y8673" t="str">
            <v>CALLE 28 DE JUNIO S/N Y GARCIA MORENO ENTRADA LLANO GRANDE</v>
          </cell>
        </row>
        <row r="8674">
          <cell r="A8674" t="str">
            <v>4710201</v>
          </cell>
          <cell r="B8674">
            <v>477305</v>
          </cell>
          <cell r="C8674" t="str">
            <v>4710201</v>
          </cell>
          <cell r="D8674" t="str">
            <v>MDELIVERY</v>
          </cell>
          <cell r="E8674" t="str">
            <v>DESPACHO</v>
          </cell>
          <cell r="F8674" t="str">
            <v>NORMAL</v>
          </cell>
          <cell r="G8674" t="str">
            <v>FT75004</v>
          </cell>
          <cell r="H8674">
            <v>44907</v>
          </cell>
          <cell r="I8674" t="str">
            <v>ENTREGADO</v>
          </cell>
          <cell r="J8674">
            <v>44908</v>
          </cell>
          <cell r="K8674" t="str">
            <v>MANCERO JARA HUGO RODRIGO</v>
          </cell>
          <cell r="L8674" t="str">
            <v>CENTRO HISTORICO CALLE MEJIA  OE155 ENTRE FLORES Y ANTONIO BUSTAMANTE</v>
          </cell>
          <cell r="M8674" t="str">
            <v>1713720447</v>
          </cell>
          <cell r="N8674" t="str">
            <v>0984018278</v>
          </cell>
          <cell r="O8674" t="str">
            <v>0984018278</v>
          </cell>
          <cell r="P8674" t="str">
            <v>170401</v>
          </cell>
          <cell r="Q8674" t="str">
            <v>QUITO</v>
          </cell>
          <cell r="R8674" t="str">
            <v>PICHINCHA</v>
          </cell>
          <cell r="S8674" t="str">
            <v>QUITO</v>
          </cell>
          <cell r="T8674" t="str">
            <v>FLEXTRANS UIO</v>
          </cell>
          <cell r="U8674" t="str">
            <v>FLEXNETUIO_LOCAL</v>
          </cell>
          <cell r="V8674">
            <v>1</v>
          </cell>
          <cell r="W8674">
            <v>1</v>
          </cell>
          <cell r="X8674" t="str">
            <v>FLEXNET ECUADOR - MDELIVERY</v>
          </cell>
          <cell r="Y8674" t="str">
            <v>CALLE 28 DE JUNIO S/N Y GARCIA MORENO ENTRADA LLANO GRANDE</v>
          </cell>
        </row>
        <row r="8675">
          <cell r="A8675" t="str">
            <v>4710633</v>
          </cell>
          <cell r="B8675">
            <v>477306</v>
          </cell>
          <cell r="C8675" t="str">
            <v>4710633</v>
          </cell>
          <cell r="D8675" t="str">
            <v>MDELIVERY</v>
          </cell>
          <cell r="E8675" t="str">
            <v>DESPACHO</v>
          </cell>
          <cell r="F8675" t="str">
            <v>DERIVADO PICK UP</v>
          </cell>
          <cell r="G8675" t="str">
            <v>031080004710633</v>
          </cell>
          <cell r="H8675">
            <v>44907</v>
          </cell>
          <cell r="I8675" t="str">
            <v>ENTREGADO</v>
          </cell>
          <cell r="J8675">
            <v>44911</v>
          </cell>
          <cell r="K8675" t="str">
            <v>MORENO ROSERO YOLANDA DEL ROCIO</v>
          </cell>
          <cell r="L8675" t="str">
            <v>OFICINA TRAMACO IBARRA</v>
          </cell>
          <cell r="M8675" t="str">
            <v>0401441399</v>
          </cell>
          <cell r="N8675" t="str">
            <v>0984349967</v>
          </cell>
          <cell r="O8675" t="str">
            <v>0984349967</v>
          </cell>
          <cell r="P8675" t="str">
            <v>IBARRA</v>
          </cell>
          <cell r="Q8675" t="str">
            <v>IBARRA</v>
          </cell>
          <cell r="R8675" t="str">
            <v>IMBABURA</v>
          </cell>
          <cell r="T8675" t="str">
            <v>TRAMACO</v>
          </cell>
          <cell r="U8675" t="str">
            <v>FLEXNETUIO_PROVINCIA</v>
          </cell>
          <cell r="V8675">
            <v>1</v>
          </cell>
          <cell r="W8675">
            <v>1</v>
          </cell>
          <cell r="X8675" t="str">
            <v>FLEXNET ECUADOR - MDELIVERY</v>
          </cell>
          <cell r="Y8675" t="str">
            <v>CALLE 28 DE JUNIO S/N Y GARCIA MORENO ENTRADA LLANO GRANDE</v>
          </cell>
        </row>
        <row r="8676">
          <cell r="A8676" t="str">
            <v>4711036</v>
          </cell>
          <cell r="B8676">
            <v>477307</v>
          </cell>
          <cell r="C8676" t="str">
            <v>4711036</v>
          </cell>
          <cell r="D8676" t="str">
            <v>MDELIVERY</v>
          </cell>
          <cell r="E8676" t="str">
            <v>DESPACHO</v>
          </cell>
          <cell r="F8676" t="str">
            <v>DERIVADO PICK UP</v>
          </cell>
          <cell r="G8676" t="str">
            <v>031080004711036</v>
          </cell>
          <cell r="H8676">
            <v>44907</v>
          </cell>
          <cell r="I8676" t="str">
            <v>ENTREGADO</v>
          </cell>
          <cell r="J8676">
            <v>44908</v>
          </cell>
          <cell r="K8676" t="str">
            <v>GUSTAVO DONATO ONOFRE TORO</v>
          </cell>
          <cell r="L8676" t="str">
            <v>OFICINA TRAMACO PORTETE</v>
          </cell>
          <cell r="M8676" t="str">
            <v>0915533962</v>
          </cell>
          <cell r="N8676" t="str">
            <v>0984890097</v>
          </cell>
          <cell r="O8676" t="str">
            <v>0984890097</v>
          </cell>
          <cell r="P8676" t="str">
            <v>GUAYAQUIL</v>
          </cell>
          <cell r="Q8676" t="str">
            <v>GUAYAQUIL</v>
          </cell>
          <cell r="R8676" t="str">
            <v>GUAYAS</v>
          </cell>
          <cell r="T8676" t="str">
            <v>TRAMACO</v>
          </cell>
          <cell r="U8676" t="str">
            <v>FLEXNETUIO_GYE</v>
          </cell>
          <cell r="V8676">
            <v>1</v>
          </cell>
          <cell r="W8676">
            <v>1</v>
          </cell>
          <cell r="X8676" t="str">
            <v>FLEXNET ECUADOR - MDELIVERY</v>
          </cell>
          <cell r="Y8676" t="str">
            <v>CALLE 28 DE JUNIO S/N Y GARCIA MORENO ENTRADA LLANO GRANDE</v>
          </cell>
        </row>
        <row r="8677">
          <cell r="A8677" t="str">
            <v>4711346</v>
          </cell>
          <cell r="B8677">
            <v>477308</v>
          </cell>
          <cell r="C8677" t="str">
            <v>4711346</v>
          </cell>
          <cell r="D8677" t="str">
            <v>MDELIVERY</v>
          </cell>
          <cell r="E8677" t="str">
            <v>DESPACHO</v>
          </cell>
          <cell r="F8677" t="str">
            <v>NORMAL</v>
          </cell>
          <cell r="G8677" t="str">
            <v>031080004711346</v>
          </cell>
          <cell r="H8677">
            <v>44907</v>
          </cell>
          <cell r="I8677" t="str">
            <v>ENTREGADO</v>
          </cell>
          <cell r="J8677">
            <v>44908</v>
          </cell>
          <cell r="K8677" t="str">
            <v>MORA GUEVARA JUAN STAY</v>
          </cell>
          <cell r="L8677" t="str">
            <v>NUEVA LOJA CALLE 23 DE SEPTIEMBRE  SN  Y PDTE JAIME ROLDOS</v>
          </cell>
          <cell r="M8677" t="str">
            <v>1701386490</v>
          </cell>
          <cell r="N8677" t="str">
            <v>0995788169</v>
          </cell>
          <cell r="O8677" t="str">
            <v>0995788169</v>
          </cell>
          <cell r="P8677" t="str">
            <v>210201</v>
          </cell>
          <cell r="Q8677" t="str">
            <v>LAGO AGRIO</v>
          </cell>
          <cell r="R8677" t="str">
            <v>SUCUMBIOS</v>
          </cell>
          <cell r="S8677" t="str">
            <v>NUEVA LOJA - DIEZ DE AGOSTO</v>
          </cell>
          <cell r="T8677" t="str">
            <v>TRAMACO</v>
          </cell>
          <cell r="U8677" t="str">
            <v>FLEXNETUIO_PROVINCIA</v>
          </cell>
          <cell r="V8677">
            <v>1</v>
          </cell>
          <cell r="W8677">
            <v>1</v>
          </cell>
          <cell r="X8677" t="str">
            <v>FLEXNET ECUADOR - MDELIVERY</v>
          </cell>
          <cell r="Y8677" t="str">
            <v>CALLE 28 DE JUNIO S/N Y GARCIA MORENO ENTRADA LLANO GRANDE</v>
          </cell>
        </row>
        <row r="8678">
          <cell r="A8678" t="str">
            <v>4712552</v>
          </cell>
          <cell r="B8678">
            <v>477309</v>
          </cell>
          <cell r="C8678" t="str">
            <v>4712552</v>
          </cell>
          <cell r="D8678" t="str">
            <v>MDELIVERY</v>
          </cell>
          <cell r="E8678" t="str">
            <v>DESPACHO</v>
          </cell>
          <cell r="F8678" t="str">
            <v>NORMAL</v>
          </cell>
          <cell r="G8678" t="str">
            <v>031080004712552</v>
          </cell>
          <cell r="H8678">
            <v>44907</v>
          </cell>
          <cell r="I8678" t="str">
            <v>ENTREGADO</v>
          </cell>
          <cell r="J8678">
            <v>44908</v>
          </cell>
          <cell r="K8678" t="str">
            <v>MARIA LIZETH BENAVIDES ORTIZ</v>
          </cell>
          <cell r="L8678" t="str">
            <v>SAN FRANCISCO  CALLE EUSEBIO BORRERO IBARRA  266 Y MALDONADO</v>
          </cell>
          <cell r="M8678" t="str">
            <v>1003391321</v>
          </cell>
          <cell r="N8678" t="str">
            <v>0969528334</v>
          </cell>
          <cell r="O8678" t="str">
            <v>0969528334</v>
          </cell>
          <cell r="P8678" t="str">
            <v>100105</v>
          </cell>
          <cell r="Q8678" t="str">
            <v>IBARRA</v>
          </cell>
          <cell r="R8678" t="str">
            <v>IMBABURA</v>
          </cell>
          <cell r="S8678" t="str">
            <v>SAN MIGUEL DE IBARRA</v>
          </cell>
          <cell r="T8678" t="str">
            <v>TRAMACO</v>
          </cell>
          <cell r="U8678" t="str">
            <v>FLEXNETUIO_PROVINCIA</v>
          </cell>
          <cell r="V8678">
            <v>1</v>
          </cell>
          <cell r="W8678">
            <v>1</v>
          </cell>
          <cell r="X8678" t="str">
            <v>FLEXNET ECUADOR - MDELIVERY</v>
          </cell>
          <cell r="Y8678" t="str">
            <v>CALLE 28 DE JUNIO S/N Y GARCIA MORENO ENTRADA LLANO GRANDE</v>
          </cell>
        </row>
        <row r="8679">
          <cell r="A8679" t="str">
            <v>4661842</v>
          </cell>
          <cell r="B8679">
            <v>477310</v>
          </cell>
          <cell r="C8679" t="str">
            <v>4661842</v>
          </cell>
          <cell r="D8679" t="str">
            <v>MDELIVERY</v>
          </cell>
          <cell r="E8679" t="str">
            <v>DESPACHO</v>
          </cell>
          <cell r="F8679" t="str">
            <v>NORMAL</v>
          </cell>
          <cell r="G8679" t="str">
            <v>TF88560</v>
          </cell>
          <cell r="H8679">
            <v>44907</v>
          </cell>
          <cell r="I8679" t="str">
            <v>ENTREGADO</v>
          </cell>
          <cell r="J8679">
            <v>44908</v>
          </cell>
          <cell r="K8679" t="str">
            <v>ANCHUNDIA CHOEZ EDISON OMAR</v>
          </cell>
          <cell r="L8679" t="str">
            <v>TARQUI COOP BASTION POPULAR  BLOQUE 2 MZ 675 SOLAR 16</v>
          </cell>
          <cell r="M8679" t="str">
            <v>0930925946</v>
          </cell>
          <cell r="N8679" t="str">
            <v>0968461213</v>
          </cell>
          <cell r="O8679" t="str">
            <v>0968461213</v>
          </cell>
          <cell r="P8679" t="str">
            <v>090705</v>
          </cell>
          <cell r="Q8679" t="str">
            <v>GUAYAQUIL</v>
          </cell>
          <cell r="R8679" t="str">
            <v>GUAYAS</v>
          </cell>
          <cell r="S8679" t="str">
            <v>GUAYAQUIL</v>
          </cell>
          <cell r="T8679" t="str">
            <v>ITSACOURIER</v>
          </cell>
          <cell r="U8679" t="str">
            <v>FLEXNETUIO_GYE</v>
          </cell>
          <cell r="V8679">
            <v>1</v>
          </cell>
          <cell r="W8679">
            <v>1</v>
          </cell>
          <cell r="X8679" t="str">
            <v>FLEXNET ECUADOR - MDELIVERY</v>
          </cell>
          <cell r="Y8679" t="str">
            <v>CALLE 28 DE JUNIO S/N Y GARCIA MORENO ENTRADA LLANO GRANDE</v>
          </cell>
        </row>
        <row r="8680">
          <cell r="A8680" t="str">
            <v>4698630</v>
          </cell>
          <cell r="B8680">
            <v>477311</v>
          </cell>
          <cell r="C8680" t="str">
            <v>4698630</v>
          </cell>
          <cell r="D8680" t="str">
            <v>MDELIVERY</v>
          </cell>
          <cell r="E8680" t="str">
            <v>DESPACHO</v>
          </cell>
          <cell r="F8680" t="str">
            <v>DERIVADO PICK UP</v>
          </cell>
          <cell r="G8680" t="str">
            <v>031080004698630</v>
          </cell>
          <cell r="H8680">
            <v>44907</v>
          </cell>
          <cell r="I8680" t="str">
            <v>ENTREGADO</v>
          </cell>
          <cell r="J8680">
            <v>44910</v>
          </cell>
          <cell r="K8680" t="str">
            <v>ROSA ELVIRA CHIPANTIZA BALSECA</v>
          </cell>
          <cell r="L8680" t="str">
            <v>OFICINA TRAMACO AMBATO  AV CEVALLOS</v>
          </cell>
          <cell r="M8680" t="str">
            <v>1804545588</v>
          </cell>
          <cell r="N8680" t="str">
            <v>0981633056</v>
          </cell>
          <cell r="O8680" t="str">
            <v>0981633056</v>
          </cell>
          <cell r="P8680" t="str">
            <v>AMBATO</v>
          </cell>
          <cell r="Q8680" t="str">
            <v>AMBATO</v>
          </cell>
          <cell r="R8680" t="str">
            <v>TUNGURAHUA</v>
          </cell>
          <cell r="S8680" t="str">
            <v>AMBATO</v>
          </cell>
          <cell r="T8680" t="str">
            <v>TRAMACO</v>
          </cell>
          <cell r="U8680" t="str">
            <v>FLEXNETUIO_PROVINCIA</v>
          </cell>
          <cell r="V8680">
            <v>1</v>
          </cell>
          <cell r="W8680">
            <v>1</v>
          </cell>
          <cell r="X8680" t="str">
            <v>FLEXNET ECUADOR - MDELIVERY</v>
          </cell>
          <cell r="Y8680" t="str">
            <v>CALLE 28 DE JUNIO S/N Y GARCIA MORENO ENTRADA LLANO GRANDE</v>
          </cell>
        </row>
        <row r="8681">
          <cell r="A8681" t="str">
            <v>4701233</v>
          </cell>
          <cell r="B8681">
            <v>477312</v>
          </cell>
          <cell r="C8681" t="str">
            <v>4701233</v>
          </cell>
          <cell r="D8681" t="str">
            <v>MDELIVERY</v>
          </cell>
          <cell r="E8681" t="str">
            <v>DESPACHO</v>
          </cell>
          <cell r="F8681" t="str">
            <v>DERIVADO PICK UP</v>
          </cell>
          <cell r="G8681" t="str">
            <v>031080004701233</v>
          </cell>
          <cell r="H8681">
            <v>44907</v>
          </cell>
          <cell r="I8681" t="str">
            <v>ENTREGADO</v>
          </cell>
          <cell r="J8681">
            <v>44914</v>
          </cell>
          <cell r="K8681" t="str">
            <v>ZEREIDA MARIANA ANDRADE ARTEAGA</v>
          </cell>
          <cell r="L8681" t="str">
            <v>OFICINA TRAMACO QUININDE</v>
          </cell>
          <cell r="M8681" t="str">
            <v>1715776884</v>
          </cell>
          <cell r="N8681" t="str">
            <v>0983105714</v>
          </cell>
          <cell r="O8681" t="str">
            <v>0983105714</v>
          </cell>
          <cell r="P8681" t="str">
            <v>QUININDE</v>
          </cell>
          <cell r="Q8681" t="str">
            <v>QUININDE</v>
          </cell>
          <cell r="R8681" t="str">
            <v>ESMERALDAS</v>
          </cell>
          <cell r="T8681" t="str">
            <v>TRAMACO</v>
          </cell>
          <cell r="U8681" t="str">
            <v>FLEXNETUIO_PROVINCIA</v>
          </cell>
          <cell r="V8681">
            <v>1</v>
          </cell>
          <cell r="W8681">
            <v>1</v>
          </cell>
          <cell r="X8681" t="str">
            <v>FLEXNET ECUADOR - MDELIVERY</v>
          </cell>
          <cell r="Y8681" t="str">
            <v>CALLE 28 DE JUNIO S/N Y GARCIA MORENO ENTRADA LLANO GRANDE</v>
          </cell>
        </row>
        <row r="8682">
          <cell r="A8682" t="str">
            <v>4702434</v>
          </cell>
          <cell r="B8682">
            <v>477313</v>
          </cell>
          <cell r="C8682" t="str">
            <v>4702434</v>
          </cell>
          <cell r="D8682" t="str">
            <v>MDELIVERY</v>
          </cell>
          <cell r="E8682" t="str">
            <v>DESPACHO</v>
          </cell>
          <cell r="F8682" t="str">
            <v>NORMAL</v>
          </cell>
          <cell r="G8682" t="str">
            <v>TF88563</v>
          </cell>
          <cell r="H8682">
            <v>44907</v>
          </cell>
          <cell r="I8682" t="str">
            <v>ENTREGADO</v>
          </cell>
          <cell r="J8682">
            <v>44909</v>
          </cell>
          <cell r="K8682" t="str">
            <v>ARRIBASPLATA PADILLA ELVIS</v>
          </cell>
          <cell r="L8682" t="str">
            <v>TARQUI CDLA AV BALSAMOS NORTE  326  Y 4TA PEATONAL</v>
          </cell>
          <cell r="M8682" t="str">
            <v>0910836741</v>
          </cell>
          <cell r="N8682" t="str">
            <v>0999840839</v>
          </cell>
          <cell r="O8682" t="str">
            <v>0999840839</v>
          </cell>
          <cell r="P8682" t="str">
            <v>090507</v>
          </cell>
          <cell r="Q8682" t="str">
            <v>GUAYAQUIL</v>
          </cell>
          <cell r="R8682" t="str">
            <v>GUAYAS</v>
          </cell>
          <cell r="S8682" t="str">
            <v>GUAYAQUIL</v>
          </cell>
          <cell r="T8682" t="str">
            <v>ITSACOURIER</v>
          </cell>
          <cell r="U8682" t="str">
            <v>FLEXNETUIO_GYE</v>
          </cell>
          <cell r="V8682">
            <v>1</v>
          </cell>
          <cell r="W8682">
            <v>1</v>
          </cell>
          <cell r="X8682" t="str">
            <v>FLEXNET ECUADOR - MDELIVERY</v>
          </cell>
          <cell r="Y8682" t="str">
            <v>CALLE 28 DE JUNIO S/N Y GARCIA MORENO ENTRADA LLANO GRANDE</v>
          </cell>
        </row>
        <row r="8683">
          <cell r="A8683" t="str">
            <v>4704650</v>
          </cell>
          <cell r="B8683">
            <v>477314</v>
          </cell>
          <cell r="C8683" t="str">
            <v>4704650</v>
          </cell>
          <cell r="D8683" t="str">
            <v>MDELIVERY</v>
          </cell>
          <cell r="E8683" t="str">
            <v>DESPACHO</v>
          </cell>
          <cell r="F8683" t="str">
            <v>NORMAL</v>
          </cell>
          <cell r="G8683" t="str">
            <v>031080004704650</v>
          </cell>
          <cell r="H8683">
            <v>44907</v>
          </cell>
          <cell r="I8683" t="str">
            <v>ENTREGADO</v>
          </cell>
          <cell r="J8683">
            <v>44908</v>
          </cell>
          <cell r="K8683" t="str">
            <v>JOEL MATEO PAZUNA MAYORGA</v>
          </cell>
          <cell r="L8683" t="str">
            <v>LA MATRIZ CALLE EL SALADO SN  Y AV COTOPAXI</v>
          </cell>
          <cell r="M8683" t="str">
            <v>1751426972</v>
          </cell>
          <cell r="N8683" t="str">
            <v>0987030290</v>
          </cell>
          <cell r="O8683" t="str">
            <v>0987030290</v>
          </cell>
          <cell r="P8683" t="str">
            <v>050108</v>
          </cell>
          <cell r="Q8683" t="str">
            <v>LATACUNGA</v>
          </cell>
          <cell r="R8683" t="str">
            <v>COTOPAXI</v>
          </cell>
          <cell r="S8683" t="str">
            <v>LATACUNGA</v>
          </cell>
          <cell r="T8683" t="str">
            <v>TRAMACO</v>
          </cell>
          <cell r="U8683" t="str">
            <v>FLEXNETUIO_PROVINCIA</v>
          </cell>
          <cell r="V8683">
            <v>1</v>
          </cell>
          <cell r="W8683">
            <v>1</v>
          </cell>
          <cell r="X8683" t="str">
            <v>FLEXNET ECUADOR - MDELIVERY</v>
          </cell>
          <cell r="Y8683" t="str">
            <v>CALLE 28 DE JUNIO S/N Y GARCIA MORENO ENTRADA LLANO GRANDE</v>
          </cell>
        </row>
        <row r="8684">
          <cell r="A8684" t="str">
            <v>4706966</v>
          </cell>
          <cell r="B8684">
            <v>477315</v>
          </cell>
          <cell r="C8684" t="str">
            <v>4706966</v>
          </cell>
          <cell r="D8684" t="str">
            <v>MDELIVERY</v>
          </cell>
          <cell r="E8684" t="str">
            <v>DESPACHO</v>
          </cell>
          <cell r="F8684" t="str">
            <v>DERIVADO PICK UP</v>
          </cell>
          <cell r="G8684" t="str">
            <v>031080004706966</v>
          </cell>
          <cell r="H8684">
            <v>44907</v>
          </cell>
          <cell r="I8684" t="str">
            <v>DEVOLUCION_EN_PROCESO</v>
          </cell>
          <cell r="J8684">
            <v>44917</v>
          </cell>
          <cell r="K8684" t="str">
            <v>WILMER GABRIEL LERMA ARROYO</v>
          </cell>
          <cell r="L8684" t="str">
            <v>OFICINA TRAMACO SAN LORENZO</v>
          </cell>
          <cell r="M8684" t="str">
            <v>0955481122</v>
          </cell>
          <cell r="N8684" t="str">
            <v>0981744516</v>
          </cell>
          <cell r="O8684" t="str">
            <v>0981744516</v>
          </cell>
          <cell r="P8684" t="str">
            <v>SAN LORENZO</v>
          </cell>
          <cell r="Q8684" t="str">
            <v>SAN LORENZO</v>
          </cell>
          <cell r="R8684" t="str">
            <v>ESMERALDAS</v>
          </cell>
          <cell r="T8684" t="str">
            <v>TRAMACO</v>
          </cell>
          <cell r="U8684" t="str">
            <v>FLEXNETUIO_PROVINCIA</v>
          </cell>
          <cell r="V8684">
            <v>1</v>
          </cell>
          <cell r="W8684">
            <v>1</v>
          </cell>
          <cell r="X8684" t="str">
            <v>FLEXNET ECUADOR - MDELIVERY</v>
          </cell>
          <cell r="Y8684" t="str">
            <v>CALLE 28 DE JUNIO S/N Y GARCIA MORENO ENTRADA LLANO GRANDE</v>
          </cell>
        </row>
        <row r="8685">
          <cell r="A8685" t="str">
            <v>4707492</v>
          </cell>
          <cell r="B8685">
            <v>477316</v>
          </cell>
          <cell r="C8685" t="str">
            <v>4707492</v>
          </cell>
          <cell r="D8685" t="str">
            <v>MDELIVERY</v>
          </cell>
          <cell r="E8685" t="str">
            <v>DESPACHO</v>
          </cell>
          <cell r="F8685" t="str">
            <v>NORMAL</v>
          </cell>
          <cell r="G8685" t="str">
            <v>031080004707492</v>
          </cell>
          <cell r="H8685">
            <v>44907</v>
          </cell>
          <cell r="I8685" t="str">
            <v>ENTREGADO</v>
          </cell>
          <cell r="J8685">
            <v>44908</v>
          </cell>
          <cell r="K8685" t="str">
            <v>LEIDY TATIANA NARVAEZ RIOFRIO</v>
          </cell>
          <cell r="L8685" t="str">
            <v>NARANJITO CALLE KID MORALES  SN   GRAL CORDOVA</v>
          </cell>
          <cell r="M8685" t="str">
            <v>0707044731</v>
          </cell>
          <cell r="N8685" t="str">
            <v>0960221383</v>
          </cell>
          <cell r="O8685" t="str">
            <v>0960221383</v>
          </cell>
          <cell r="P8685" t="str">
            <v>091803</v>
          </cell>
          <cell r="Q8685" t="str">
            <v>NARANJITO</v>
          </cell>
          <cell r="R8685" t="str">
            <v>GUAYAS</v>
          </cell>
          <cell r="S8685" t="str">
            <v>NARANJITO - BARRAGANETAL - ROCAFUERTE - RECINTO SAN ANTONIO</v>
          </cell>
          <cell r="T8685" t="str">
            <v>TRAMACO</v>
          </cell>
          <cell r="U8685" t="str">
            <v>FLEXNETUIO_PROVINCIA</v>
          </cell>
          <cell r="V8685">
            <v>1</v>
          </cell>
          <cell r="W8685">
            <v>1</v>
          </cell>
          <cell r="X8685" t="str">
            <v>FLEXNET ECUADOR - MDELIVERY</v>
          </cell>
          <cell r="Y8685" t="str">
            <v>CALLE 28 DE JUNIO S/N Y GARCIA MORENO ENTRADA LLANO GRANDE</v>
          </cell>
        </row>
        <row r="8686">
          <cell r="A8686" t="str">
            <v>4708337</v>
          </cell>
          <cell r="B8686">
            <v>477317</v>
          </cell>
          <cell r="C8686" t="str">
            <v>4708337</v>
          </cell>
          <cell r="D8686" t="str">
            <v>MDELIVERY</v>
          </cell>
          <cell r="E8686" t="str">
            <v>DESPACHO</v>
          </cell>
          <cell r="F8686" t="str">
            <v>NORMAL</v>
          </cell>
          <cell r="G8686" t="str">
            <v>031080004708337</v>
          </cell>
          <cell r="H8686">
            <v>44907</v>
          </cell>
          <cell r="I8686" t="str">
            <v>ENTREGADO</v>
          </cell>
          <cell r="J8686">
            <v>44908</v>
          </cell>
          <cell r="K8686" t="str">
            <v>JONATHAN ALBERTO NAZARENO CASTILLO</v>
          </cell>
          <cell r="L8686" t="str">
            <v>JIPIJAPA  AV ALEJO LASCANO  SN  Y MONTUFAR</v>
          </cell>
          <cell r="M8686" t="str">
            <v>1723486260</v>
          </cell>
          <cell r="N8686" t="str">
            <v>0995414236</v>
          </cell>
          <cell r="O8686" t="str">
            <v>0995414236</v>
          </cell>
          <cell r="P8686" t="str">
            <v>130103</v>
          </cell>
          <cell r="Q8686" t="str">
            <v>PORTOVIEJO</v>
          </cell>
          <cell r="R8686" t="str">
            <v>MANABI</v>
          </cell>
          <cell r="S8686" t="str">
            <v>PORTOVIEJO</v>
          </cell>
          <cell r="T8686" t="str">
            <v>TRAMACO</v>
          </cell>
          <cell r="U8686" t="str">
            <v>FLEXNETUIO_PROVINCIA</v>
          </cell>
          <cell r="V8686">
            <v>1</v>
          </cell>
          <cell r="W8686">
            <v>1</v>
          </cell>
          <cell r="X8686" t="str">
            <v>FLEXNET ECUADOR - MDELIVERY</v>
          </cell>
          <cell r="Y8686" t="str">
            <v>CALLE 28 DE JUNIO S/N Y GARCIA MORENO ENTRADA LLANO GRANDE</v>
          </cell>
        </row>
        <row r="8687">
          <cell r="A8687" t="str">
            <v>4710094</v>
          </cell>
          <cell r="B8687">
            <v>477319</v>
          </cell>
          <cell r="C8687" t="str">
            <v>4710094</v>
          </cell>
          <cell r="D8687" t="str">
            <v>MDELIVERY</v>
          </cell>
          <cell r="E8687" t="str">
            <v>DESPACHO</v>
          </cell>
          <cell r="F8687" t="str">
            <v>DERIVADO PICK UP</v>
          </cell>
          <cell r="G8687" t="str">
            <v>031080004710094</v>
          </cell>
          <cell r="H8687">
            <v>44907</v>
          </cell>
          <cell r="I8687" t="str">
            <v>ENTREGADO</v>
          </cell>
          <cell r="J8687">
            <v>44911</v>
          </cell>
          <cell r="K8687" t="str">
            <v>CURIMILMA NOLE EDWIN SIGIFREDO</v>
          </cell>
          <cell r="L8687" t="str">
            <v>OFICINA TRAMACO PORTETE</v>
          </cell>
          <cell r="M8687" t="str">
            <v>0703191361</v>
          </cell>
          <cell r="N8687" t="str">
            <v>0999663266</v>
          </cell>
          <cell r="O8687" t="str">
            <v>0999663266</v>
          </cell>
          <cell r="P8687" t="str">
            <v>GUAYAQUIL</v>
          </cell>
          <cell r="Q8687" t="str">
            <v>GUAYAQUIL</v>
          </cell>
          <cell r="R8687" t="str">
            <v>GUAYAS</v>
          </cell>
          <cell r="T8687" t="str">
            <v>TRAMACO</v>
          </cell>
          <cell r="U8687" t="str">
            <v>FLEXNETUIO_GYE</v>
          </cell>
          <cell r="V8687">
            <v>1</v>
          </cell>
          <cell r="W8687">
            <v>1</v>
          </cell>
          <cell r="X8687" t="str">
            <v>FLEXNET ECUADOR - MDELIVERY</v>
          </cell>
          <cell r="Y8687" t="str">
            <v>CALLE 28 DE JUNIO S/N Y GARCIA MORENO ENTRADA LLANO GRANDE</v>
          </cell>
        </row>
        <row r="8688">
          <cell r="A8688" t="str">
            <v>4710601</v>
          </cell>
          <cell r="B8688">
            <v>477320</v>
          </cell>
          <cell r="C8688" t="str">
            <v>4710601</v>
          </cell>
          <cell r="D8688" t="str">
            <v>MDELIVERY</v>
          </cell>
          <cell r="E8688" t="str">
            <v>DESPACHO</v>
          </cell>
          <cell r="F8688" t="str">
            <v>NORMAL</v>
          </cell>
          <cell r="G8688" t="str">
            <v>031080004710601</v>
          </cell>
          <cell r="H8688">
            <v>44907</v>
          </cell>
          <cell r="I8688" t="str">
            <v>ENTREGADO</v>
          </cell>
          <cell r="J8688">
            <v>44909</v>
          </cell>
          <cell r="K8688" t="str">
            <v>RICARDO JAVIER RAMON BARBECHO</v>
          </cell>
          <cell r="L8688" t="str">
            <v>NUEVA LOJA CALLE TERCERA  SN  Y  CESAR VILLACIS</v>
          </cell>
          <cell r="M8688" t="str">
            <v>2100438197</v>
          </cell>
          <cell r="N8688" t="str">
            <v>0988477732</v>
          </cell>
          <cell r="O8688" t="str">
            <v>0988477732</v>
          </cell>
          <cell r="P8688" t="str">
            <v>210203</v>
          </cell>
          <cell r="Q8688" t="str">
            <v>LAGO AGRIO</v>
          </cell>
          <cell r="R8688" t="str">
            <v>SUCUMBIOS</v>
          </cell>
          <cell r="S8688" t="str">
            <v>NUEVA LOJA</v>
          </cell>
          <cell r="T8688" t="str">
            <v>TRAMACO</v>
          </cell>
          <cell r="U8688" t="str">
            <v>FLEXNETUIO_PROVINCIA</v>
          </cell>
          <cell r="V8688">
            <v>1</v>
          </cell>
          <cell r="W8688">
            <v>1</v>
          </cell>
          <cell r="X8688" t="str">
            <v>FLEXNET ECUADOR - MDELIVERY</v>
          </cell>
          <cell r="Y8688" t="str">
            <v>CALLE 28 DE JUNIO S/N Y GARCIA MORENO ENTRADA LLANO GRANDE</v>
          </cell>
        </row>
        <row r="8689">
          <cell r="A8689" t="str">
            <v>4710892</v>
          </cell>
          <cell r="B8689">
            <v>477321</v>
          </cell>
          <cell r="C8689" t="str">
            <v>4710892</v>
          </cell>
          <cell r="D8689" t="str">
            <v>MDELIVERY</v>
          </cell>
          <cell r="E8689" t="str">
            <v>DESPACHO</v>
          </cell>
          <cell r="F8689" t="str">
            <v>NORMAL</v>
          </cell>
          <cell r="G8689" t="str">
            <v>031080004710892</v>
          </cell>
          <cell r="H8689">
            <v>44907</v>
          </cell>
          <cell r="I8689" t="str">
            <v>ENTREGADO</v>
          </cell>
          <cell r="J8689">
            <v>44909</v>
          </cell>
          <cell r="K8689" t="str">
            <v>DAVID OMAR MORENO PUGA</v>
          </cell>
          <cell r="L8689" t="str">
            <v>MILAGRO  CALLE GARCIA MORENO  SN  Y ROBERTO ASTUDILLO</v>
          </cell>
          <cell r="M8689" t="str">
            <v>0925716243</v>
          </cell>
          <cell r="N8689" t="str">
            <v>0985850205</v>
          </cell>
          <cell r="O8689" t="str">
            <v>0985850205</v>
          </cell>
          <cell r="P8689" t="str">
            <v>091702</v>
          </cell>
          <cell r="Q8689" t="str">
            <v>MILAGRO</v>
          </cell>
          <cell r="R8689" t="str">
            <v>GUAYAS</v>
          </cell>
          <cell r="S8689" t="str">
            <v>MILAGRO</v>
          </cell>
          <cell r="T8689" t="str">
            <v>TRAMACO</v>
          </cell>
          <cell r="U8689" t="str">
            <v>FLEXNETUIO_PROVINCIA</v>
          </cell>
          <cell r="V8689">
            <v>1</v>
          </cell>
          <cell r="W8689">
            <v>1</v>
          </cell>
          <cell r="X8689" t="str">
            <v>FLEXNET ECUADOR - MDELIVERY</v>
          </cell>
          <cell r="Y8689" t="str">
            <v>CALLE 28 DE JUNIO S/N Y GARCIA MORENO ENTRADA LLANO GRANDE</v>
          </cell>
        </row>
        <row r="8690">
          <cell r="A8690" t="str">
            <v>4711191</v>
          </cell>
          <cell r="B8690">
            <v>477322</v>
          </cell>
          <cell r="C8690" t="str">
            <v>4711191</v>
          </cell>
          <cell r="D8690" t="str">
            <v>MDELIVERY</v>
          </cell>
          <cell r="E8690" t="str">
            <v>DESPACHO</v>
          </cell>
          <cell r="F8690" t="str">
            <v>NORMAL</v>
          </cell>
          <cell r="G8690" t="str">
            <v>031080004711191</v>
          </cell>
          <cell r="H8690">
            <v>44907</v>
          </cell>
          <cell r="I8690" t="str">
            <v>ENTREGADO</v>
          </cell>
          <cell r="J8690">
            <v>44908</v>
          </cell>
          <cell r="K8690" t="str">
            <v>ELVIA XIOMARA DE LA ROSA FEIJOO</v>
          </cell>
          <cell r="L8690" t="str">
            <v>MACHALA  AV ARIZAGA  114  ENTRE DE LAS PALMERAS Y 6TA OESTE</v>
          </cell>
          <cell r="M8690" t="str">
            <v>0702536897</v>
          </cell>
          <cell r="N8690" t="str">
            <v>0987220938</v>
          </cell>
          <cell r="O8690" t="str">
            <v>0987220938</v>
          </cell>
          <cell r="P8690" t="str">
            <v>070201</v>
          </cell>
          <cell r="Q8690" t="str">
            <v>MACHALA</v>
          </cell>
          <cell r="R8690" t="str">
            <v>EL ORO</v>
          </cell>
          <cell r="S8690" t="str">
            <v>MACHALA</v>
          </cell>
          <cell r="T8690" t="str">
            <v>TRAMACO</v>
          </cell>
          <cell r="U8690" t="str">
            <v>FLEXNETUIO_PROVINCIA</v>
          </cell>
          <cell r="V8690">
            <v>1</v>
          </cell>
          <cell r="W8690">
            <v>1</v>
          </cell>
          <cell r="X8690" t="str">
            <v>FLEXNET ECUADOR - MDELIVERY</v>
          </cell>
          <cell r="Y8690" t="str">
            <v>CALLE 28 DE JUNIO S/N Y GARCIA MORENO ENTRADA LLANO GRANDE</v>
          </cell>
        </row>
        <row r="8691">
          <cell r="A8691" t="str">
            <v>4711881</v>
          </cell>
          <cell r="B8691">
            <v>477323</v>
          </cell>
          <cell r="C8691" t="str">
            <v>4711881</v>
          </cell>
          <cell r="D8691" t="str">
            <v>MDELIVERY</v>
          </cell>
          <cell r="E8691" t="str">
            <v>DESPACHO</v>
          </cell>
          <cell r="F8691" t="str">
            <v>NORMAL</v>
          </cell>
          <cell r="G8691" t="str">
            <v>FT74988</v>
          </cell>
          <cell r="H8691">
            <v>44907</v>
          </cell>
          <cell r="I8691" t="str">
            <v>ENTREGADO</v>
          </cell>
          <cell r="J8691">
            <v>44908</v>
          </cell>
          <cell r="K8691" t="str">
            <v>SINGAUCHO PILATAXI LUIS ALFREDO</v>
          </cell>
          <cell r="L8691" t="str">
            <v>CALDERON   CALLE MARIANA DE JESUS  SN  CALLE FIDEL MARTINEZ</v>
          </cell>
          <cell r="M8691" t="str">
            <v>1714916978</v>
          </cell>
          <cell r="N8691" t="str">
            <v>0995463731</v>
          </cell>
          <cell r="O8691" t="str">
            <v>0995463731</v>
          </cell>
          <cell r="P8691" t="str">
            <v>170202</v>
          </cell>
          <cell r="Q8691" t="str">
            <v>QUITO</v>
          </cell>
          <cell r="R8691" t="str">
            <v>PICHINCHA</v>
          </cell>
          <cell r="S8691" t="str">
            <v>CALDERON (CARAPUNGO)</v>
          </cell>
          <cell r="T8691" t="str">
            <v>FLEXTRANS UIO</v>
          </cell>
          <cell r="U8691" t="str">
            <v>FLEXNETUIO_LOCAL</v>
          </cell>
          <cell r="V8691">
            <v>1</v>
          </cell>
          <cell r="W8691">
            <v>1</v>
          </cell>
          <cell r="X8691" t="str">
            <v>FLEXNET ECUADOR - MDELIVERY</v>
          </cell>
          <cell r="Y8691" t="str">
            <v>CALLE 28 DE JUNIO S/N Y GARCIA MORENO ENTRADA LLANO GRANDE</v>
          </cell>
        </row>
        <row r="8692">
          <cell r="A8692" t="str">
            <v>4712162</v>
          </cell>
          <cell r="B8692">
            <v>477324</v>
          </cell>
          <cell r="C8692" t="str">
            <v>4712162</v>
          </cell>
          <cell r="D8692" t="str">
            <v>MDELIVERY</v>
          </cell>
          <cell r="E8692" t="str">
            <v>DESPACHO</v>
          </cell>
          <cell r="F8692" t="str">
            <v>NORMAL</v>
          </cell>
          <cell r="G8692" t="str">
            <v>031080004712162</v>
          </cell>
          <cell r="H8692">
            <v>44907</v>
          </cell>
          <cell r="I8692" t="str">
            <v>ENTREGADO</v>
          </cell>
          <cell r="J8692">
            <v>44908</v>
          </cell>
          <cell r="K8692" t="str">
            <v>MOLINA CLAUDIO LIGIA MARGOTH</v>
          </cell>
          <cell r="L8692" t="str">
            <v>JUAN MONTALVO   CALLE ISLA MARCHENA  SN AV ORIENTE</v>
          </cell>
          <cell r="M8692" t="str">
            <v>0502289457</v>
          </cell>
          <cell r="N8692" t="str">
            <v>0983154830</v>
          </cell>
          <cell r="O8692" t="str">
            <v>0983154830</v>
          </cell>
          <cell r="P8692" t="str">
            <v>050102</v>
          </cell>
          <cell r="Q8692" t="str">
            <v>LATACUNGA</v>
          </cell>
          <cell r="R8692" t="str">
            <v>COTOPAXI</v>
          </cell>
          <cell r="S8692" t="str">
            <v>LATACUNGA</v>
          </cell>
          <cell r="T8692" t="str">
            <v>TRAMACO</v>
          </cell>
          <cell r="U8692" t="str">
            <v>FLEXNETUIO_PROVINCIA</v>
          </cell>
          <cell r="V8692">
            <v>1</v>
          </cell>
          <cell r="W8692">
            <v>1</v>
          </cell>
          <cell r="X8692" t="str">
            <v>FLEXNET ECUADOR - MDELIVERY</v>
          </cell>
          <cell r="Y8692" t="str">
            <v>CALLE 28 DE JUNIO S/N Y GARCIA MORENO ENTRADA LLANO GRANDE</v>
          </cell>
        </row>
        <row r="8693">
          <cell r="A8693" t="str">
            <v>4712522</v>
          </cell>
          <cell r="B8693">
            <v>477325</v>
          </cell>
          <cell r="C8693" t="str">
            <v>4712522</v>
          </cell>
          <cell r="D8693" t="str">
            <v>MDELIVERY</v>
          </cell>
          <cell r="E8693" t="str">
            <v>DESPACHO</v>
          </cell>
          <cell r="F8693" t="str">
            <v>NORMAL</v>
          </cell>
          <cell r="G8693" t="str">
            <v>FT75017</v>
          </cell>
          <cell r="H8693">
            <v>44907</v>
          </cell>
          <cell r="I8693" t="str">
            <v>ENTREGADO</v>
          </cell>
          <cell r="J8693">
            <v>44908</v>
          </cell>
          <cell r="K8693" t="str">
            <v>MARIA NATIVIDAD CONGACHA TOAPANTA</v>
          </cell>
          <cell r="L8693" t="str">
            <v>TURUBAMBA   CALLE LEONIDAS DUBLES   N 13  CALLE  E8B</v>
          </cell>
          <cell r="M8693" t="str">
            <v>1707054498</v>
          </cell>
          <cell r="N8693" t="str">
            <v>0995254046</v>
          </cell>
          <cell r="O8693" t="str">
            <v>0995254046</v>
          </cell>
          <cell r="P8693" t="str">
            <v>170709</v>
          </cell>
          <cell r="Q8693" t="str">
            <v>QUITO</v>
          </cell>
          <cell r="R8693" t="str">
            <v>PICHINCHA</v>
          </cell>
          <cell r="S8693" t="str">
            <v>QUITO</v>
          </cell>
          <cell r="T8693" t="str">
            <v>FLEXTRANS UIO</v>
          </cell>
          <cell r="U8693" t="str">
            <v>FLEXNETUIO_LOCAL</v>
          </cell>
          <cell r="V8693">
            <v>1</v>
          </cell>
          <cell r="W8693">
            <v>1</v>
          </cell>
          <cell r="X8693" t="str">
            <v>FLEXNET ECUADOR - MDELIVERY</v>
          </cell>
          <cell r="Y8693" t="str">
            <v>CALLE 28 DE JUNIO S/N Y GARCIA MORENO ENTRADA LLANO GRANDE</v>
          </cell>
        </row>
        <row r="8694">
          <cell r="A8694" t="str">
            <v>4712555</v>
          </cell>
          <cell r="B8694">
            <v>477326</v>
          </cell>
          <cell r="C8694" t="str">
            <v>4712555</v>
          </cell>
          <cell r="D8694" t="str">
            <v>MDELIVERY</v>
          </cell>
          <cell r="E8694" t="str">
            <v>DESPACHO</v>
          </cell>
          <cell r="F8694" t="str">
            <v>NORMAL</v>
          </cell>
          <cell r="G8694" t="str">
            <v>031080004712555</v>
          </cell>
          <cell r="H8694">
            <v>44907</v>
          </cell>
          <cell r="I8694" t="str">
            <v>ENTREGADO</v>
          </cell>
          <cell r="J8694">
            <v>44908</v>
          </cell>
          <cell r="K8694" t="str">
            <v>LUIS FERNANDO LEON REMACHE</v>
          </cell>
          <cell r="L8694" t="str">
            <v>EL RECREO CDLA EL RECREO 3RA ETAPA MZ 331 VILLA 14</v>
          </cell>
          <cell r="M8694" t="str">
            <v>0944306042</v>
          </cell>
          <cell r="N8694" t="str">
            <v>0988826790</v>
          </cell>
          <cell r="O8694" t="str">
            <v>0988826790</v>
          </cell>
          <cell r="P8694" t="str">
            <v>092405</v>
          </cell>
          <cell r="Q8694" t="str">
            <v>DURAN</v>
          </cell>
          <cell r="R8694" t="str">
            <v>GUAYAS</v>
          </cell>
          <cell r="S8694" t="str">
            <v>ELOY ALFARO (DURAN)</v>
          </cell>
          <cell r="T8694" t="str">
            <v>TRAMACO</v>
          </cell>
          <cell r="U8694" t="str">
            <v>FLEXNETUIO_GYE</v>
          </cell>
          <cell r="V8694">
            <v>1</v>
          </cell>
          <cell r="W8694">
            <v>1</v>
          </cell>
          <cell r="X8694" t="str">
            <v>FLEXNET ECUADOR - MDELIVERY</v>
          </cell>
          <cell r="Y8694" t="str">
            <v>CALLE 28 DE JUNIO S/N Y GARCIA MORENO ENTRADA LLANO GRANDE</v>
          </cell>
        </row>
        <row r="8695">
          <cell r="A8695" t="str">
            <v>4712592</v>
          </cell>
          <cell r="B8695">
            <v>477327</v>
          </cell>
          <cell r="C8695" t="str">
            <v>4712592</v>
          </cell>
          <cell r="D8695" t="str">
            <v>MDELIVERY</v>
          </cell>
          <cell r="E8695" t="str">
            <v>DESPACHO</v>
          </cell>
          <cell r="F8695" t="str">
            <v>DERIVADO PICK UP</v>
          </cell>
          <cell r="G8695" t="str">
            <v>031080004712592</v>
          </cell>
          <cell r="H8695">
            <v>44907</v>
          </cell>
          <cell r="I8695" t="str">
            <v>ENTREGADO</v>
          </cell>
          <cell r="J8695">
            <v>44915</v>
          </cell>
          <cell r="K8695" t="str">
            <v>VIVIANA ELIZABETH GAROFALO SALTOS</v>
          </cell>
          <cell r="L8695" t="str">
            <v>OFICINA TRAMACO QUININDE</v>
          </cell>
          <cell r="M8695" t="str">
            <v>0803425958</v>
          </cell>
          <cell r="N8695" t="str">
            <v>0999124160</v>
          </cell>
          <cell r="O8695" t="str">
            <v>0999124160</v>
          </cell>
          <cell r="P8695" t="str">
            <v>QUININDE</v>
          </cell>
          <cell r="Q8695" t="str">
            <v>QUININDE</v>
          </cell>
          <cell r="R8695" t="str">
            <v>ESMERALDAS</v>
          </cell>
          <cell r="T8695" t="str">
            <v>TRAMACO</v>
          </cell>
          <cell r="U8695" t="str">
            <v>FLEXNETUIO_PROVINCIA</v>
          </cell>
          <cell r="V8695">
            <v>1</v>
          </cell>
          <cell r="W8695">
            <v>1</v>
          </cell>
          <cell r="X8695" t="str">
            <v>FLEXNET ECUADOR - MDELIVERY</v>
          </cell>
          <cell r="Y8695" t="str">
            <v>CALLE 28 DE JUNIO S/N Y GARCIA MORENO ENTRADA LLANO GRANDE</v>
          </cell>
        </row>
        <row r="8696">
          <cell r="A8696" t="str">
            <v>4712614</v>
          </cell>
          <cell r="B8696">
            <v>477328</v>
          </cell>
          <cell r="C8696" t="str">
            <v>4712614</v>
          </cell>
          <cell r="D8696" t="str">
            <v>MDELIVERY</v>
          </cell>
          <cell r="E8696" t="str">
            <v>DESPACHO</v>
          </cell>
          <cell r="F8696" t="str">
            <v>NORMAL</v>
          </cell>
          <cell r="G8696" t="str">
            <v>FT75008</v>
          </cell>
          <cell r="H8696">
            <v>44907</v>
          </cell>
          <cell r="I8696" t="str">
            <v>ENTREGADO</v>
          </cell>
          <cell r="J8696">
            <v>44908</v>
          </cell>
          <cell r="K8696" t="str">
            <v>DIOGENES HEYDER PRADO ESTACIO</v>
          </cell>
          <cell r="L8696" t="str">
            <v>LA MAGDALENA CALLE EL CANELO OE5 633 CALLE OE5U</v>
          </cell>
          <cell r="M8696" t="str">
            <v>0803634997</v>
          </cell>
          <cell r="N8696" t="str">
            <v>0997794039</v>
          </cell>
          <cell r="O8696" t="str">
            <v>0997794039</v>
          </cell>
          <cell r="P8696" t="str">
            <v>170601</v>
          </cell>
          <cell r="Q8696" t="str">
            <v>QUITO</v>
          </cell>
          <cell r="R8696" t="str">
            <v>PICHINCHA</v>
          </cell>
          <cell r="S8696" t="str">
            <v>QUITO</v>
          </cell>
          <cell r="T8696" t="str">
            <v>FLEXTRANS UIO</v>
          </cell>
          <cell r="U8696" t="str">
            <v>FLEXNETUIO_LOCAL</v>
          </cell>
          <cell r="V8696">
            <v>1</v>
          </cell>
          <cell r="W8696">
            <v>1</v>
          </cell>
          <cell r="X8696" t="str">
            <v>FLEXNET ECUADOR - MDELIVERY</v>
          </cell>
          <cell r="Y8696" t="str">
            <v>CALLE 28 DE JUNIO S/N Y GARCIA MORENO ENTRADA LLANO GRANDE</v>
          </cell>
        </row>
        <row r="8697">
          <cell r="A8697" t="str">
            <v>4712681</v>
          </cell>
          <cell r="B8697">
            <v>477330</v>
          </cell>
          <cell r="C8697" t="str">
            <v>4712681</v>
          </cell>
          <cell r="D8697" t="str">
            <v>MDELIVERY</v>
          </cell>
          <cell r="E8697" t="str">
            <v>DESPACHO</v>
          </cell>
          <cell r="F8697" t="str">
            <v>NORMAL</v>
          </cell>
          <cell r="G8697" t="str">
            <v>031080004712681</v>
          </cell>
          <cell r="H8697">
            <v>44907</v>
          </cell>
          <cell r="I8697" t="str">
            <v>ENTREGADO</v>
          </cell>
          <cell r="J8697">
            <v>44910</v>
          </cell>
          <cell r="K8697" t="str">
            <v>PEDRO FERNANDO COELLO MERA</v>
          </cell>
          <cell r="L8697" t="str">
            <v>MOCACHE  VIA QUEVEDO  KM 7</v>
          </cell>
          <cell r="M8697" t="str">
            <v>1205160177</v>
          </cell>
          <cell r="N8697" t="str">
            <v>0995762184</v>
          </cell>
          <cell r="O8697" t="str">
            <v>0995762184</v>
          </cell>
          <cell r="P8697" t="str">
            <v>120313</v>
          </cell>
          <cell r="Q8697" t="str">
            <v>MOCACHE</v>
          </cell>
          <cell r="R8697" t="str">
            <v>LOS RIOS</v>
          </cell>
          <cell r="S8697" t="str">
            <v>MOCACHE - RECINTO SAN LUIS - SAN FELIPE</v>
          </cell>
          <cell r="T8697" t="str">
            <v>TRAMACO</v>
          </cell>
          <cell r="U8697" t="str">
            <v>FLEXNETUIO_PROVINCIA</v>
          </cell>
          <cell r="V8697">
            <v>1</v>
          </cell>
          <cell r="W8697">
            <v>1</v>
          </cell>
          <cell r="X8697" t="str">
            <v>FLEXNET ECUADOR - MDELIVERY</v>
          </cell>
          <cell r="Y8697" t="str">
            <v>CALLE 28 DE JUNIO S/N Y GARCIA MORENO ENTRADA LLANO GRANDE</v>
          </cell>
        </row>
        <row r="8698">
          <cell r="A8698" t="str">
            <v>4698013</v>
          </cell>
          <cell r="B8698">
            <v>477264</v>
          </cell>
          <cell r="C8698" t="str">
            <v>4698013</v>
          </cell>
          <cell r="D8698" t="str">
            <v>MDELIVERY</v>
          </cell>
          <cell r="E8698" t="str">
            <v>DESPACHO</v>
          </cell>
          <cell r="F8698" t="str">
            <v>NORMAL</v>
          </cell>
          <cell r="G8698" t="str">
            <v>031080004698013</v>
          </cell>
          <cell r="H8698">
            <v>44907</v>
          </cell>
          <cell r="I8698" t="str">
            <v>ENTREGADO</v>
          </cell>
          <cell r="J8698">
            <v>44908</v>
          </cell>
          <cell r="K8698" t="str">
            <v>FABIAN AGUSTIN CABRERA CARTUCHE</v>
          </cell>
          <cell r="L8698" t="str">
            <v>LOJA CALLE MIGUEL RIO FRIO  SN  Y RAMON PINTO</v>
          </cell>
          <cell r="M8698" t="str">
            <v>1103245559</v>
          </cell>
          <cell r="N8698" t="str">
            <v>0989547973</v>
          </cell>
          <cell r="O8698" t="str">
            <v>0985191681</v>
          </cell>
          <cell r="P8698" t="str">
            <v>110101</v>
          </cell>
          <cell r="Q8698" t="str">
            <v>LOJA</v>
          </cell>
          <cell r="R8698" t="str">
            <v>LOJA</v>
          </cell>
          <cell r="S8698" t="str">
            <v>LOJA</v>
          </cell>
          <cell r="T8698" t="str">
            <v>TRAMACO</v>
          </cell>
          <cell r="U8698" t="str">
            <v>FLEXNETUIO_PROVINCIA</v>
          </cell>
          <cell r="V8698">
            <v>1</v>
          </cell>
          <cell r="W8698">
            <v>1</v>
          </cell>
          <cell r="X8698" t="str">
            <v>FLEXNET ECUADOR - MDELIVERY</v>
          </cell>
          <cell r="Y8698" t="str">
            <v>CALLE 28 DE JUNIO S/N Y GARCIA MORENO ENTRADA LLANO GRANDE</v>
          </cell>
        </row>
        <row r="8699">
          <cell r="A8699" t="str">
            <v>4700072</v>
          </cell>
          <cell r="B8699">
            <v>477265</v>
          </cell>
          <cell r="C8699" t="str">
            <v>4700072</v>
          </cell>
          <cell r="D8699" t="str">
            <v>MDELIVERY</v>
          </cell>
          <cell r="E8699" t="str">
            <v>DESPACHO</v>
          </cell>
          <cell r="F8699" t="str">
            <v>NORMAL</v>
          </cell>
          <cell r="G8699" t="str">
            <v>TF88569</v>
          </cell>
          <cell r="H8699">
            <v>44907</v>
          </cell>
          <cell r="I8699" t="str">
            <v>ENTREGADO</v>
          </cell>
          <cell r="J8699">
            <v>44908</v>
          </cell>
          <cell r="K8699" t="str">
            <v>MUNOZ GALARZA ALEX JOSE</v>
          </cell>
          <cell r="L8699" t="str">
            <v>TARQUI CDLA SAUCES 6  MZ 359 VILLA 21</v>
          </cell>
          <cell r="M8699" t="str">
            <v>0953854809</v>
          </cell>
          <cell r="N8699" t="str">
            <v>0981789074</v>
          </cell>
          <cell r="O8699" t="str">
            <v>0000000000</v>
          </cell>
          <cell r="P8699" t="str">
            <v>090503</v>
          </cell>
          <cell r="Q8699" t="str">
            <v>GUAYAQUIL</v>
          </cell>
          <cell r="R8699" t="str">
            <v>GUAYAS</v>
          </cell>
          <cell r="S8699" t="str">
            <v>GUAYAQUIL</v>
          </cell>
          <cell r="T8699" t="str">
            <v>ITSACOURIER</v>
          </cell>
          <cell r="U8699" t="str">
            <v>FLEXNETUIO_GYE</v>
          </cell>
          <cell r="V8699">
            <v>1</v>
          </cell>
          <cell r="W8699">
            <v>1</v>
          </cell>
          <cell r="X8699" t="str">
            <v>FLEXNET ECUADOR - MDELIVERY</v>
          </cell>
          <cell r="Y8699" t="str">
            <v>CALLE 28 DE JUNIO S/N Y GARCIA MORENO ENTRADA LLANO GRANDE</v>
          </cell>
        </row>
        <row r="8700">
          <cell r="A8700" t="str">
            <v>4703973</v>
          </cell>
          <cell r="B8700">
            <v>477266</v>
          </cell>
          <cell r="C8700" t="str">
            <v>4703973</v>
          </cell>
          <cell r="D8700" t="str">
            <v>MDELIVERY</v>
          </cell>
          <cell r="E8700" t="str">
            <v>DESPACHO</v>
          </cell>
          <cell r="F8700" t="str">
            <v>DERIVADO PICK UP</v>
          </cell>
          <cell r="G8700" t="str">
            <v>031080004703973</v>
          </cell>
          <cell r="H8700">
            <v>44907</v>
          </cell>
          <cell r="I8700" t="str">
            <v>ENTREGADO</v>
          </cell>
          <cell r="J8700">
            <v>44908</v>
          </cell>
          <cell r="K8700" t="str">
            <v>WILMER ARGENIS SUMATT RICHART</v>
          </cell>
          <cell r="L8700" t="str">
            <v>OFICINA TRAMACO NARANJITO</v>
          </cell>
          <cell r="M8700" t="str">
            <v>0955127865</v>
          </cell>
          <cell r="N8700" t="str">
            <v>0999112141</v>
          </cell>
          <cell r="O8700" t="str">
            <v>0961178995</v>
          </cell>
          <cell r="P8700" t="str">
            <v>NARANJITO</v>
          </cell>
          <cell r="Q8700" t="str">
            <v>NARANJITO</v>
          </cell>
          <cell r="R8700" t="str">
            <v>GUAYAS</v>
          </cell>
          <cell r="T8700" t="str">
            <v>TRAMACO</v>
          </cell>
          <cell r="U8700" t="str">
            <v>FLEXNETUIO_PROVINCIA</v>
          </cell>
          <cell r="V8700">
            <v>1</v>
          </cell>
          <cell r="W8700">
            <v>1</v>
          </cell>
          <cell r="X8700" t="str">
            <v>FLEXNET ECUADOR - MDELIVERY</v>
          </cell>
          <cell r="Y8700" t="str">
            <v>CALLE 28 DE JUNIO S/N Y GARCIA MORENO ENTRADA LLANO GRANDE</v>
          </cell>
        </row>
        <row r="8701">
          <cell r="A8701" t="str">
            <v>4706914</v>
          </cell>
          <cell r="B8701">
            <v>477268</v>
          </cell>
          <cell r="C8701" t="str">
            <v>4706914</v>
          </cell>
          <cell r="D8701" t="str">
            <v>MDELIVERY</v>
          </cell>
          <cell r="E8701" t="str">
            <v>DESPACHO</v>
          </cell>
          <cell r="F8701" t="str">
            <v>NORMAL</v>
          </cell>
          <cell r="G8701" t="str">
            <v>FT75002</v>
          </cell>
          <cell r="H8701">
            <v>44907</v>
          </cell>
          <cell r="I8701" t="str">
            <v>ENTREGADO</v>
          </cell>
          <cell r="J8701">
            <v>44908</v>
          </cell>
          <cell r="K8701" t="str">
            <v>JUAN MANUEL PEREZ INFANTE</v>
          </cell>
          <cell r="L8701" t="str">
            <v>BELISARIO QUEVEDO CALLE GUSTAVO DARQUEA  SN  Y VERSALLES</v>
          </cell>
          <cell r="M8701" t="str">
            <v>1761408788</v>
          </cell>
          <cell r="N8701" t="str">
            <v>0984274743</v>
          </cell>
          <cell r="O8701" t="str">
            <v>0984274743</v>
          </cell>
          <cell r="P8701" t="str">
            <v>170520</v>
          </cell>
          <cell r="Q8701" t="str">
            <v>QUITO</v>
          </cell>
          <cell r="R8701" t="str">
            <v>PICHINCHA</v>
          </cell>
          <cell r="S8701" t="str">
            <v>QUITO</v>
          </cell>
          <cell r="T8701" t="str">
            <v>FLEXTRANS UIO</v>
          </cell>
          <cell r="U8701" t="str">
            <v>FLEXNETUIO_LOCAL</v>
          </cell>
          <cell r="V8701">
            <v>1</v>
          </cell>
          <cell r="W8701">
            <v>1</v>
          </cell>
          <cell r="X8701" t="str">
            <v>FLEXNET ECUADOR - MDELIVERY</v>
          </cell>
          <cell r="Y8701" t="str">
            <v>CALLE 28 DE JUNIO S/N Y GARCIA MORENO ENTRADA LLANO GRANDE</v>
          </cell>
        </row>
        <row r="8702">
          <cell r="A8702" t="str">
            <v>4707002</v>
          </cell>
          <cell r="B8702">
            <v>477269</v>
          </cell>
          <cell r="C8702" t="str">
            <v>4707002</v>
          </cell>
          <cell r="D8702" t="str">
            <v>MDELIVERY</v>
          </cell>
          <cell r="E8702" t="str">
            <v>DESPACHO</v>
          </cell>
          <cell r="F8702" t="str">
            <v>NORMAL</v>
          </cell>
          <cell r="G8702" t="str">
            <v>FT75024</v>
          </cell>
          <cell r="H8702">
            <v>44907</v>
          </cell>
          <cell r="I8702" t="str">
            <v>ENTREGADO</v>
          </cell>
          <cell r="J8702">
            <v>44908</v>
          </cell>
          <cell r="K8702" t="str">
            <v>WILSON SANTIAGO MEDRANO LARA</v>
          </cell>
          <cell r="L8702" t="str">
            <v>BELISARIO QUEVEDO CALLE BARROS DE SAN MILLAN 161 Y OE7A</v>
          </cell>
          <cell r="M8702" t="str">
            <v>0202255691</v>
          </cell>
          <cell r="N8702" t="str">
            <v>0980022133</v>
          </cell>
          <cell r="O8702" t="str">
            <v>0980022133</v>
          </cell>
          <cell r="P8702" t="str">
            <v>170521</v>
          </cell>
          <cell r="Q8702" t="str">
            <v>QUITO</v>
          </cell>
          <cell r="R8702" t="str">
            <v>PICHINCHA</v>
          </cell>
          <cell r="S8702" t="str">
            <v>QUITO</v>
          </cell>
          <cell r="T8702" t="str">
            <v>FLEXTRANS UIO</v>
          </cell>
          <cell r="U8702" t="str">
            <v>FLEXNETUIO_LOCAL</v>
          </cell>
          <cell r="V8702">
            <v>1</v>
          </cell>
          <cell r="W8702">
            <v>1</v>
          </cell>
          <cell r="X8702" t="str">
            <v>FLEXNET ECUADOR - MDELIVERY</v>
          </cell>
          <cell r="Y8702" t="str">
            <v>CALLE 28 DE JUNIO S/N Y GARCIA MORENO ENTRADA LLANO GRANDE</v>
          </cell>
        </row>
        <row r="8703">
          <cell r="A8703" t="str">
            <v>4707183</v>
          </cell>
          <cell r="B8703">
            <v>477270</v>
          </cell>
          <cell r="C8703" t="str">
            <v>4707183</v>
          </cell>
          <cell r="D8703" t="str">
            <v>MDELIVERY</v>
          </cell>
          <cell r="E8703" t="str">
            <v>DESPACHO</v>
          </cell>
          <cell r="F8703" t="str">
            <v>NORMAL</v>
          </cell>
          <cell r="G8703" t="str">
            <v>031080004707183</v>
          </cell>
          <cell r="H8703">
            <v>44907</v>
          </cell>
          <cell r="I8703" t="str">
            <v>ENTREGADO</v>
          </cell>
          <cell r="J8703">
            <v>44909</v>
          </cell>
          <cell r="K8703" t="str">
            <v>ANGEL GEOVANNY CALCAN LECHON</v>
          </cell>
          <cell r="L8703" t="str">
            <v>LA LIBERTAD CALLE ISIDRO AYORA SN CALLE GRAN COLOMBIA</v>
          </cell>
          <cell r="M8703" t="str">
            <v>1727034926</v>
          </cell>
          <cell r="N8703" t="str">
            <v>0999023600</v>
          </cell>
          <cell r="O8703" t="str">
            <v>0999023600</v>
          </cell>
          <cell r="P8703" t="str">
            <v>040301</v>
          </cell>
          <cell r="Q8703" t="str">
            <v>ESPEJO</v>
          </cell>
          <cell r="R8703" t="str">
            <v>CARCHI</v>
          </cell>
          <cell r="S8703" t="str">
            <v>EL ANGEL - INGUEZA - LA LIBERTAD (ALIZO) - SAN ISIDRO</v>
          </cell>
          <cell r="T8703" t="str">
            <v>TRAMACO</v>
          </cell>
          <cell r="U8703" t="str">
            <v>FLEXNETUIO_PROVINCIA</v>
          </cell>
          <cell r="V8703">
            <v>1</v>
          </cell>
          <cell r="W8703">
            <v>1</v>
          </cell>
          <cell r="X8703" t="str">
            <v>FLEXNET ECUADOR - MDELIVERY</v>
          </cell>
          <cell r="Y8703" t="str">
            <v>CALLE 28 DE JUNIO S/N Y GARCIA MORENO ENTRADA LLANO GRANDE</v>
          </cell>
        </row>
        <row r="8704">
          <cell r="A8704" t="str">
            <v>4707235</v>
          </cell>
          <cell r="B8704">
            <v>477271</v>
          </cell>
          <cell r="C8704" t="str">
            <v>4707235</v>
          </cell>
          <cell r="D8704" t="str">
            <v>MDELIVERY</v>
          </cell>
          <cell r="E8704" t="str">
            <v>DESPACHO</v>
          </cell>
          <cell r="F8704" t="str">
            <v>NORMAL</v>
          </cell>
          <cell r="G8704" t="str">
            <v>031080004707235</v>
          </cell>
          <cell r="H8704">
            <v>44907</v>
          </cell>
          <cell r="I8704" t="str">
            <v>ENTREGADO</v>
          </cell>
          <cell r="J8704">
            <v>44909</v>
          </cell>
          <cell r="K8704" t="str">
            <v>JOSE FRANCISCO RAMOS SERNAQUE</v>
          </cell>
          <cell r="L8704" t="str">
            <v>BALAO AV LA PAZ  SN</v>
          </cell>
          <cell r="M8704" t="str">
            <v>0706778032</v>
          </cell>
          <cell r="N8704" t="str">
            <v>0967494018</v>
          </cell>
          <cell r="O8704" t="str">
            <v>0967494018</v>
          </cell>
          <cell r="P8704" t="str">
            <v>091208</v>
          </cell>
          <cell r="Q8704" t="str">
            <v>BALAO</v>
          </cell>
          <cell r="R8704" t="str">
            <v>GUAYAS</v>
          </cell>
          <cell r="S8704" t="str">
            <v>BALAO - SAN CARLOS - SANTA RITA</v>
          </cell>
          <cell r="T8704" t="str">
            <v>TRAMACO</v>
          </cell>
          <cell r="U8704" t="str">
            <v>FLEXNETUIO_PROVINCIA</v>
          </cell>
          <cell r="V8704">
            <v>1</v>
          </cell>
          <cell r="W8704">
            <v>1</v>
          </cell>
          <cell r="X8704" t="str">
            <v>FLEXNET ECUADOR - MDELIVERY</v>
          </cell>
          <cell r="Y8704" t="str">
            <v>CALLE 28 DE JUNIO S/N Y GARCIA MORENO ENTRADA LLANO GRANDE</v>
          </cell>
        </row>
        <row r="8705">
          <cell r="A8705" t="str">
            <v>4707269</v>
          </cell>
          <cell r="B8705">
            <v>477272</v>
          </cell>
          <cell r="C8705" t="str">
            <v>4707269</v>
          </cell>
          <cell r="D8705" t="str">
            <v>MDELIVERY</v>
          </cell>
          <cell r="E8705" t="str">
            <v>DESPACHO</v>
          </cell>
          <cell r="F8705" t="str">
            <v>NORMAL</v>
          </cell>
          <cell r="G8705" t="str">
            <v>FT74992</v>
          </cell>
          <cell r="H8705">
            <v>44907</v>
          </cell>
          <cell r="I8705" t="str">
            <v>ENTREGADO</v>
          </cell>
          <cell r="J8705">
            <v>44908</v>
          </cell>
          <cell r="K8705" t="str">
            <v>ARIEL WIDMAN CANELOS VARGAS</v>
          </cell>
          <cell r="L8705" t="str">
            <v>YARUQUI CALLE HUGO ORTIZ SN Y LUIS PALLARES</v>
          </cell>
          <cell r="M8705" t="str">
            <v>1600774069</v>
          </cell>
          <cell r="N8705" t="str">
            <v>0968014836</v>
          </cell>
          <cell r="O8705" t="str">
            <v>0967223919</v>
          </cell>
          <cell r="P8705" t="str">
            <v>170908</v>
          </cell>
          <cell r="Q8705" t="str">
            <v>QUITO</v>
          </cell>
          <cell r="R8705" t="str">
            <v>PICHINCHA</v>
          </cell>
          <cell r="S8705" t="str">
            <v>YARUQUI</v>
          </cell>
          <cell r="T8705" t="str">
            <v>FLEXTRANS UIO</v>
          </cell>
          <cell r="U8705" t="str">
            <v>FLEXNETUIO_LOCAL</v>
          </cell>
          <cell r="V8705">
            <v>1</v>
          </cell>
          <cell r="W8705">
            <v>1</v>
          </cell>
          <cell r="X8705" t="str">
            <v>FLEXNET ECUADOR - MDELIVERY</v>
          </cell>
          <cell r="Y8705" t="str">
            <v>CALLE 28 DE JUNIO S/N Y GARCIA MORENO ENTRADA LLANO GRANDE</v>
          </cell>
        </row>
        <row r="8706">
          <cell r="A8706" t="str">
            <v>4707317</v>
          </cell>
          <cell r="B8706">
            <v>477273</v>
          </cell>
          <cell r="C8706" t="str">
            <v>4707317</v>
          </cell>
          <cell r="D8706" t="str">
            <v>MDELIVERY</v>
          </cell>
          <cell r="E8706" t="str">
            <v>DESPACHO</v>
          </cell>
          <cell r="F8706" t="str">
            <v>DERIVADO PICK UP</v>
          </cell>
          <cell r="G8706" t="str">
            <v>031080004707317</v>
          </cell>
          <cell r="H8706">
            <v>44907</v>
          </cell>
          <cell r="I8706" t="str">
            <v>ENTREGADO</v>
          </cell>
          <cell r="J8706">
            <v>44910</v>
          </cell>
          <cell r="K8706" t="str">
            <v>VARGAS SANTILLAN JIMMY ROLANDO</v>
          </cell>
          <cell r="L8706" t="str">
            <v>OFICINA TRAMACO LA LIBERTAD</v>
          </cell>
          <cell r="M8706" t="str">
            <v>1204140196</v>
          </cell>
          <cell r="N8706" t="str">
            <v>0991872900</v>
          </cell>
          <cell r="O8706" t="str">
            <v>0991872900</v>
          </cell>
          <cell r="P8706" t="str">
            <v>LA LIBERTAD</v>
          </cell>
          <cell r="Q8706" t="str">
            <v>LA LIBERTAD</v>
          </cell>
          <cell r="R8706" t="str">
            <v>SANTA ELENA</v>
          </cell>
          <cell r="T8706" t="str">
            <v>TRAMACO</v>
          </cell>
          <cell r="U8706" t="str">
            <v>FLEXNETUIO_PROVINCIA</v>
          </cell>
          <cell r="V8706">
            <v>1</v>
          </cell>
          <cell r="W8706">
            <v>1</v>
          </cell>
          <cell r="X8706" t="str">
            <v>FLEXNET ECUADOR - MDELIVERY</v>
          </cell>
          <cell r="Y8706" t="str">
            <v>CALLE 28 DE JUNIO S/N Y GARCIA MORENO ENTRADA LLANO GRANDE</v>
          </cell>
        </row>
        <row r="8707">
          <cell r="A8707" t="str">
            <v>4707349</v>
          </cell>
          <cell r="B8707">
            <v>477274</v>
          </cell>
          <cell r="C8707" t="str">
            <v>4707349</v>
          </cell>
          <cell r="D8707" t="str">
            <v>MDELIVERY</v>
          </cell>
          <cell r="E8707" t="str">
            <v>DESPACHO</v>
          </cell>
          <cell r="F8707" t="str">
            <v>NORMAL</v>
          </cell>
          <cell r="G8707" t="str">
            <v>FT75006</v>
          </cell>
          <cell r="H8707">
            <v>44907</v>
          </cell>
          <cell r="I8707" t="str">
            <v>ENTREGADO</v>
          </cell>
          <cell r="J8707">
            <v>44909</v>
          </cell>
          <cell r="K8707" t="str">
            <v>ORTIZ ORTEGA JOSE VICENTE</v>
          </cell>
          <cell r="L8707" t="str">
            <v>CUMBAYA    AV CIRCUNVALACION SN CALLE OSWALDO GUAYASAMIN</v>
          </cell>
          <cell r="M8707" t="str">
            <v>1713523080</v>
          </cell>
          <cell r="N8707" t="str">
            <v>0986717890</v>
          </cell>
          <cell r="O8707" t="str">
            <v>0986717890</v>
          </cell>
          <cell r="P8707" t="str">
            <v>170904</v>
          </cell>
          <cell r="Q8707" t="str">
            <v>QUITO</v>
          </cell>
          <cell r="R8707" t="str">
            <v>PICHINCHA</v>
          </cell>
          <cell r="S8707" t="str">
            <v>CUMBAYA</v>
          </cell>
          <cell r="T8707" t="str">
            <v>FLEXTRANS UIO</v>
          </cell>
          <cell r="U8707" t="str">
            <v>FLEXNETUIO_LOCAL</v>
          </cell>
          <cell r="V8707">
            <v>1</v>
          </cell>
          <cell r="W8707">
            <v>1</v>
          </cell>
          <cell r="X8707" t="str">
            <v>FLEXNET ECUADOR - MDELIVERY</v>
          </cell>
          <cell r="Y8707" t="str">
            <v>CALLE 28 DE JUNIO S/N Y GARCIA MORENO ENTRADA LLANO GRANDE</v>
          </cell>
        </row>
        <row r="8708">
          <cell r="A8708" t="str">
            <v>4707444</v>
          </cell>
          <cell r="B8708">
            <v>477275</v>
          </cell>
          <cell r="C8708" t="str">
            <v>4707444</v>
          </cell>
          <cell r="D8708" t="str">
            <v>MDELIVERY</v>
          </cell>
          <cell r="E8708" t="str">
            <v>DESPACHO</v>
          </cell>
          <cell r="F8708" t="str">
            <v>NORMAL</v>
          </cell>
          <cell r="G8708" t="str">
            <v>031080004707444</v>
          </cell>
          <cell r="H8708">
            <v>44907</v>
          </cell>
          <cell r="I8708" t="str">
            <v>ENTREGADO</v>
          </cell>
          <cell r="J8708">
            <v>44908</v>
          </cell>
          <cell r="K8708" t="str">
            <v>MANUEL ANTONIO ROMERO GOMEZ</v>
          </cell>
          <cell r="L8708" t="str">
            <v>LA LIBERTAD AV 9 DE OCTUBRE SN Y GUAYAQUIL</v>
          </cell>
          <cell r="M8708" t="str">
            <v>0917868796</v>
          </cell>
          <cell r="N8708" t="str">
            <v>0979534630</v>
          </cell>
          <cell r="O8708" t="str">
            <v>0979534630</v>
          </cell>
          <cell r="P8708" t="str">
            <v>240203</v>
          </cell>
          <cell r="Q8708" t="str">
            <v>LA LIBERTAD</v>
          </cell>
          <cell r="R8708" t="str">
            <v>SANTA ELENA</v>
          </cell>
          <cell r="S8708" t="str">
            <v>LA LIBERTAD</v>
          </cell>
          <cell r="T8708" t="str">
            <v>TRAMACO</v>
          </cell>
          <cell r="U8708" t="str">
            <v>FLEXNETUIO_PROVINCIA</v>
          </cell>
          <cell r="V8708">
            <v>1</v>
          </cell>
          <cell r="W8708">
            <v>1</v>
          </cell>
          <cell r="X8708" t="str">
            <v>FLEXNET ECUADOR - MDELIVERY</v>
          </cell>
          <cell r="Y8708" t="str">
            <v>CALLE 28 DE JUNIO S/N Y GARCIA MORENO ENTRADA LLANO GRANDE</v>
          </cell>
        </row>
        <row r="8709">
          <cell r="A8709" t="str">
            <v>4707594</v>
          </cell>
          <cell r="B8709">
            <v>477276</v>
          </cell>
          <cell r="C8709" t="str">
            <v>4707594</v>
          </cell>
          <cell r="D8709" t="str">
            <v>MDELIVERY</v>
          </cell>
          <cell r="E8709" t="str">
            <v>DESPACHO</v>
          </cell>
          <cell r="F8709" t="str">
            <v>NORMAL</v>
          </cell>
          <cell r="G8709" t="str">
            <v>FT74989</v>
          </cell>
          <cell r="H8709">
            <v>44907</v>
          </cell>
          <cell r="I8709" t="str">
            <v>ENTREGADO</v>
          </cell>
          <cell r="J8709">
            <v>44908</v>
          </cell>
          <cell r="K8709" t="str">
            <v>PATRICIA CATALINA GABELA BAQUERO</v>
          </cell>
          <cell r="L8709" t="str">
            <v>CHECA CALLE RIO GUAYAS  OE1 10  Y RIO MACHANGARA</v>
          </cell>
          <cell r="M8709" t="str">
            <v>1703555274</v>
          </cell>
          <cell r="N8709" t="str">
            <v>0999219814</v>
          </cell>
          <cell r="O8709" t="str">
            <v>0022777904</v>
          </cell>
          <cell r="P8709" t="str">
            <v>170910</v>
          </cell>
          <cell r="Q8709" t="str">
            <v>QUITO</v>
          </cell>
          <cell r="R8709" t="str">
            <v>PICHINCHA</v>
          </cell>
          <cell r="S8709" t="str">
            <v>CHECA (CHILPA)</v>
          </cell>
          <cell r="T8709" t="str">
            <v>FLEXTRANS UIO</v>
          </cell>
          <cell r="U8709" t="str">
            <v>FLEXNETUIO_LOCAL</v>
          </cell>
          <cell r="V8709">
            <v>1</v>
          </cell>
          <cell r="W8709">
            <v>1</v>
          </cell>
          <cell r="X8709" t="str">
            <v>FLEXNET ECUADOR - MDELIVERY</v>
          </cell>
          <cell r="Y8709" t="str">
            <v>CALLE 28 DE JUNIO S/N Y GARCIA MORENO ENTRADA LLANO GRANDE</v>
          </cell>
        </row>
        <row r="8710">
          <cell r="A8710" t="str">
            <v>4707792</v>
          </cell>
          <cell r="B8710">
            <v>477277</v>
          </cell>
          <cell r="C8710" t="str">
            <v>4707792</v>
          </cell>
          <cell r="D8710" t="str">
            <v>MDELIVERY</v>
          </cell>
          <cell r="E8710" t="str">
            <v>DESPACHO</v>
          </cell>
          <cell r="F8710" t="str">
            <v>NORMAL</v>
          </cell>
          <cell r="G8710" t="str">
            <v>FT74987</v>
          </cell>
          <cell r="H8710">
            <v>44907</v>
          </cell>
          <cell r="I8710" t="str">
            <v>ENTREGADO</v>
          </cell>
          <cell r="J8710">
            <v>44908</v>
          </cell>
          <cell r="K8710" t="str">
            <v>GUACHAGMIRA GUANOLEMA JONATHAN ALEXANDER</v>
          </cell>
          <cell r="L8710" t="str">
            <v>PIFO CALLE LAS ORQUIDEAS  SN Y LAS MARGARITAS</v>
          </cell>
          <cell r="M8710" t="str">
            <v>1723224463</v>
          </cell>
          <cell r="N8710" t="str">
            <v>0983753432</v>
          </cell>
          <cell r="O8710" t="str">
            <v>0983753432</v>
          </cell>
          <cell r="P8710" t="str">
            <v>170906</v>
          </cell>
          <cell r="Q8710" t="str">
            <v>QUITO</v>
          </cell>
          <cell r="R8710" t="str">
            <v>PICHINCHA</v>
          </cell>
          <cell r="S8710" t="str">
            <v>PIFO - ITULCACHI</v>
          </cell>
          <cell r="T8710" t="str">
            <v>FLEXTRANS UIO</v>
          </cell>
          <cell r="U8710" t="str">
            <v>FLEXNETUIO_LOCAL</v>
          </cell>
          <cell r="V8710">
            <v>1</v>
          </cell>
          <cell r="W8710">
            <v>1</v>
          </cell>
          <cell r="X8710" t="str">
            <v>FLEXNET ECUADOR - MDELIVERY</v>
          </cell>
          <cell r="Y8710" t="str">
            <v>CALLE 28 DE JUNIO S/N Y GARCIA MORENO ENTRADA LLANO GRANDE</v>
          </cell>
        </row>
        <row r="8711">
          <cell r="A8711" t="str">
            <v>4707908</v>
          </cell>
          <cell r="B8711">
            <v>477278</v>
          </cell>
          <cell r="C8711" t="str">
            <v>4707908</v>
          </cell>
          <cell r="D8711" t="str">
            <v>MDELIVERY</v>
          </cell>
          <cell r="E8711" t="str">
            <v>DESPACHO</v>
          </cell>
          <cell r="F8711" t="str">
            <v>NORMAL</v>
          </cell>
          <cell r="G8711" t="str">
            <v>031080004707908</v>
          </cell>
          <cell r="H8711">
            <v>44907</v>
          </cell>
          <cell r="I8711" t="str">
            <v>ENTREGADO</v>
          </cell>
          <cell r="J8711">
            <v>44908</v>
          </cell>
          <cell r="K8711" t="str">
            <v>ISRAEL ANDRES ROMAN ENDARA</v>
          </cell>
          <cell r="L8711" t="str">
            <v>LA PROVIDENCIA  PSJE 9NA ESTE  SN  ENTRE PICHINCHA Y BOLIVAR</v>
          </cell>
          <cell r="M8711" t="str">
            <v>1103921282</v>
          </cell>
          <cell r="N8711" t="str">
            <v>0987229864</v>
          </cell>
          <cell r="O8711" t="str">
            <v>0987229864</v>
          </cell>
          <cell r="P8711" t="str">
            <v>070212</v>
          </cell>
          <cell r="Q8711" t="str">
            <v>MACHALA</v>
          </cell>
          <cell r="R8711" t="str">
            <v>EL ORO</v>
          </cell>
          <cell r="S8711" t="str">
            <v>MACHALA</v>
          </cell>
          <cell r="T8711" t="str">
            <v>TRAMACO</v>
          </cell>
          <cell r="U8711" t="str">
            <v>FLEXNETUIO_PROVINCIA</v>
          </cell>
          <cell r="V8711">
            <v>1</v>
          </cell>
          <cell r="W8711">
            <v>1</v>
          </cell>
          <cell r="X8711" t="str">
            <v>FLEXNET ECUADOR - MDELIVERY</v>
          </cell>
          <cell r="Y8711" t="str">
            <v>CALLE 28 DE JUNIO S/N Y GARCIA MORENO ENTRADA LLANO GRANDE</v>
          </cell>
        </row>
        <row r="8712">
          <cell r="A8712" t="str">
            <v>4708011</v>
          </cell>
          <cell r="B8712">
            <v>477279</v>
          </cell>
          <cell r="C8712" t="str">
            <v>4708011</v>
          </cell>
          <cell r="D8712" t="str">
            <v>MDELIVERY</v>
          </cell>
          <cell r="E8712" t="str">
            <v>DESPACHO</v>
          </cell>
          <cell r="F8712" t="str">
            <v>DERIVADO PICK UP</v>
          </cell>
          <cell r="G8712" t="str">
            <v>031080004708011</v>
          </cell>
          <cell r="H8712">
            <v>44907</v>
          </cell>
          <cell r="I8712" t="str">
            <v>ENTREGADO</v>
          </cell>
          <cell r="J8712">
            <v>44910</v>
          </cell>
          <cell r="K8712" t="str">
            <v>JIMENA STEPHANIA ROLDAN TOAPANTA</v>
          </cell>
          <cell r="L8712" t="str">
            <v>OFICINA TRAMACO AMBATO  AV CEVALLOS</v>
          </cell>
          <cell r="M8712" t="str">
            <v>0250178183</v>
          </cell>
          <cell r="N8712" t="str">
            <v>0984248602</v>
          </cell>
          <cell r="O8712" t="str">
            <v>0984248602</v>
          </cell>
          <cell r="P8712" t="str">
            <v>AMBATO</v>
          </cell>
          <cell r="Q8712" t="str">
            <v>AMBATO</v>
          </cell>
          <cell r="R8712" t="str">
            <v>TUNGURAHUA</v>
          </cell>
          <cell r="S8712" t="str">
            <v>AMBATO</v>
          </cell>
          <cell r="T8712" t="str">
            <v>TRAMACO</v>
          </cell>
          <cell r="U8712" t="str">
            <v>FLEXNETUIO_PROVINCIA</v>
          </cell>
          <cell r="V8712">
            <v>1</v>
          </cell>
          <cell r="W8712">
            <v>1</v>
          </cell>
          <cell r="X8712" t="str">
            <v>FLEXNET ECUADOR - MDELIVERY</v>
          </cell>
          <cell r="Y8712" t="str">
            <v>CALLE 28 DE JUNIO S/N Y GARCIA MORENO ENTRADA LLANO GRANDE</v>
          </cell>
        </row>
        <row r="8713">
          <cell r="A8713" t="str">
            <v>4708342</v>
          </cell>
          <cell r="B8713">
            <v>477280</v>
          </cell>
          <cell r="C8713" t="str">
            <v>4708342</v>
          </cell>
          <cell r="D8713" t="str">
            <v>MDELIVERY</v>
          </cell>
          <cell r="E8713" t="str">
            <v>DESPACHO</v>
          </cell>
          <cell r="F8713" t="str">
            <v>NORMAL</v>
          </cell>
          <cell r="G8713" t="str">
            <v>031080004708342</v>
          </cell>
          <cell r="H8713">
            <v>44907</v>
          </cell>
          <cell r="I8713" t="str">
            <v>ENTREGADO</v>
          </cell>
          <cell r="J8713">
            <v>44908</v>
          </cell>
          <cell r="K8713" t="str">
            <v>GUTIERREZ GARCIA NORMA ROXANA</v>
          </cell>
          <cell r="L8713" t="str">
            <v>PASCUALES  VIA A DAULE KM 16 Y MEDIO</v>
          </cell>
          <cell r="M8713" t="str">
            <v>0917483745</v>
          </cell>
          <cell r="N8713" t="str">
            <v>0962652019</v>
          </cell>
          <cell r="O8713" t="str">
            <v>0962652019</v>
          </cell>
          <cell r="P8713" t="str">
            <v>090707</v>
          </cell>
          <cell r="Q8713" t="str">
            <v>GUAYAQUIL</v>
          </cell>
          <cell r="R8713" t="str">
            <v>GUAYAS</v>
          </cell>
          <cell r="S8713" t="str">
            <v>GUAYAQUIL</v>
          </cell>
          <cell r="T8713" t="str">
            <v>TRAMACO</v>
          </cell>
          <cell r="U8713" t="str">
            <v>FLEXNETUIO_GYE</v>
          </cell>
          <cell r="V8713">
            <v>1</v>
          </cell>
          <cell r="W8713">
            <v>1</v>
          </cell>
          <cell r="X8713" t="str">
            <v>FLEXNET ECUADOR - MDELIVERY</v>
          </cell>
          <cell r="Y8713" t="str">
            <v>CALLE 28 DE JUNIO S/N Y GARCIA MORENO ENTRADA LLANO GRANDE</v>
          </cell>
        </row>
        <row r="8714">
          <cell r="A8714" t="str">
            <v>4708363</v>
          </cell>
          <cell r="B8714">
            <v>477281</v>
          </cell>
          <cell r="C8714" t="str">
            <v>4708363</v>
          </cell>
          <cell r="D8714" t="str">
            <v>MDELIVERY</v>
          </cell>
          <cell r="E8714" t="str">
            <v>DESPACHO</v>
          </cell>
          <cell r="F8714" t="str">
            <v>NORMAL</v>
          </cell>
          <cell r="G8714" t="str">
            <v>031080004708363</v>
          </cell>
          <cell r="H8714">
            <v>44907</v>
          </cell>
          <cell r="I8714" t="str">
            <v>ENTREGADO</v>
          </cell>
          <cell r="J8714">
            <v>44908</v>
          </cell>
          <cell r="K8714" t="str">
            <v>ALEJANDRO EDUARDO CRUZ FERNANDEZ</v>
          </cell>
          <cell r="L8714" t="str">
            <v>SANTA ROSA CALLE TUNGURAHUA SN CALE MARUJA RAMIREZ</v>
          </cell>
          <cell r="M8714" t="str">
            <v>0750772287</v>
          </cell>
          <cell r="N8714" t="str">
            <v>0962670604</v>
          </cell>
          <cell r="O8714" t="str">
            <v>0962670604</v>
          </cell>
          <cell r="P8714" t="str">
            <v>070602</v>
          </cell>
          <cell r="Q8714" t="str">
            <v>SANTA ROSA</v>
          </cell>
          <cell r="R8714" t="str">
            <v>EL ORO</v>
          </cell>
          <cell r="S8714" t="str">
            <v>SANTA ROSA</v>
          </cell>
          <cell r="T8714" t="str">
            <v>TRAMACO</v>
          </cell>
          <cell r="U8714" t="str">
            <v>FLEXNETUIO_PROVINCIA</v>
          </cell>
          <cell r="V8714">
            <v>1</v>
          </cell>
          <cell r="W8714">
            <v>1</v>
          </cell>
          <cell r="X8714" t="str">
            <v>FLEXNET ECUADOR - MDELIVERY</v>
          </cell>
          <cell r="Y8714" t="str">
            <v>CALLE 28 DE JUNIO S/N Y GARCIA MORENO ENTRADA LLANO GRANDE</v>
          </cell>
        </row>
        <row r="8715">
          <cell r="A8715" t="str">
            <v>4708432</v>
          </cell>
          <cell r="B8715">
            <v>477282</v>
          </cell>
          <cell r="C8715" t="str">
            <v>4708432</v>
          </cell>
          <cell r="D8715" t="str">
            <v>MDELIVERY</v>
          </cell>
          <cell r="E8715" t="str">
            <v>DESPACHO</v>
          </cell>
          <cell r="F8715" t="str">
            <v>DERIVADO PICK UP</v>
          </cell>
          <cell r="G8715" t="str">
            <v>031080004708432</v>
          </cell>
          <cell r="H8715">
            <v>44907</v>
          </cell>
          <cell r="I8715" t="str">
            <v>ENTREGADO</v>
          </cell>
          <cell r="J8715">
            <v>44909</v>
          </cell>
          <cell r="K8715" t="str">
            <v>WALTER MANUEL CAICEDO YAGUAL</v>
          </cell>
          <cell r="L8715" t="str">
            <v>OFICINA TRAMACO PORTETE</v>
          </cell>
          <cell r="M8715" t="str">
            <v>0916255409</v>
          </cell>
          <cell r="N8715" t="str">
            <v>0983299698</v>
          </cell>
          <cell r="O8715" t="str">
            <v/>
          </cell>
          <cell r="P8715" t="str">
            <v>GUAYAQUIL</v>
          </cell>
          <cell r="Q8715" t="str">
            <v>GUAYAQUIL</v>
          </cell>
          <cell r="R8715" t="str">
            <v>GUAYAS</v>
          </cell>
          <cell r="T8715" t="str">
            <v>TRAMACO</v>
          </cell>
          <cell r="U8715" t="str">
            <v>FLEXNETUIO_GYE</v>
          </cell>
          <cell r="V8715">
            <v>1</v>
          </cell>
          <cell r="W8715">
            <v>1</v>
          </cell>
          <cell r="X8715" t="str">
            <v>FLEXNET ECUADOR - MDELIVERY</v>
          </cell>
          <cell r="Y8715" t="str">
            <v>CALLE 28 DE JUNIO S/N Y GARCIA MORENO ENTRADA LLANO GRANDE</v>
          </cell>
        </row>
        <row r="8716">
          <cell r="A8716" t="str">
            <v>4708444</v>
          </cell>
          <cell r="B8716">
            <v>477283</v>
          </cell>
          <cell r="C8716" t="str">
            <v>4708444</v>
          </cell>
          <cell r="D8716" t="str">
            <v>MDELIVERY</v>
          </cell>
          <cell r="E8716" t="str">
            <v>DESPACHO</v>
          </cell>
          <cell r="F8716" t="str">
            <v>NORMAL</v>
          </cell>
          <cell r="G8716" t="str">
            <v>FT75007</v>
          </cell>
          <cell r="H8716">
            <v>44907</v>
          </cell>
          <cell r="I8716" t="str">
            <v>ENTREGADO</v>
          </cell>
          <cell r="J8716">
            <v>44909</v>
          </cell>
          <cell r="K8716" t="str">
            <v>ELMER VLADIMIR ZAMBRANO TINOCO</v>
          </cell>
          <cell r="L8716" t="str">
            <v>KENNEDY CALLE JACINTO JIJON Y CAAMANIO SN CALLE JOSE RAFAEL BUSTAMANTE</v>
          </cell>
          <cell r="M8716" t="str">
            <v>1724597271</v>
          </cell>
          <cell r="N8716" t="str">
            <v>0983885233</v>
          </cell>
          <cell r="O8716" t="str">
            <v>0983885233</v>
          </cell>
          <cell r="P8716" t="str">
            <v>170502</v>
          </cell>
          <cell r="Q8716" t="str">
            <v>QUITO</v>
          </cell>
          <cell r="R8716" t="str">
            <v>PICHINCHA</v>
          </cell>
          <cell r="S8716" t="str">
            <v>QUITO</v>
          </cell>
          <cell r="T8716" t="str">
            <v>FLEXTRANS UIO</v>
          </cell>
          <cell r="U8716" t="str">
            <v>FLEXNETUIO_LOCAL</v>
          </cell>
          <cell r="V8716">
            <v>1</v>
          </cell>
          <cell r="W8716">
            <v>1</v>
          </cell>
          <cell r="X8716" t="str">
            <v>FLEXNET ECUADOR - MDELIVERY</v>
          </cell>
          <cell r="Y8716" t="str">
            <v>CALLE 28 DE JUNIO S/N Y GARCIA MORENO ENTRADA LLANO GRANDE</v>
          </cell>
        </row>
        <row r="8717">
          <cell r="A8717" t="str">
            <v>4708460</v>
          </cell>
          <cell r="B8717">
            <v>477284</v>
          </cell>
          <cell r="C8717" t="str">
            <v>4708460</v>
          </cell>
          <cell r="D8717" t="str">
            <v>MDELIVERY</v>
          </cell>
          <cell r="E8717" t="str">
            <v>DESPACHO</v>
          </cell>
          <cell r="F8717" t="str">
            <v>NORMAL</v>
          </cell>
          <cell r="G8717" t="str">
            <v>031080004708460</v>
          </cell>
          <cell r="H8717">
            <v>44907</v>
          </cell>
          <cell r="I8717" t="str">
            <v>ENTREGADO</v>
          </cell>
          <cell r="J8717">
            <v>44908</v>
          </cell>
          <cell r="K8717" t="str">
            <v>MAYRA PATRICIA GUASPUD MALA</v>
          </cell>
          <cell r="L8717" t="str">
            <v>LA CONCORDIA CALLE 1RO DE MAYO SN Y AV SIMON PLATA TORRES</v>
          </cell>
          <cell r="M8717" t="str">
            <v>0803778109</v>
          </cell>
          <cell r="N8717" t="str">
            <v>0979352771</v>
          </cell>
          <cell r="O8717" t="str">
            <v>0979352771</v>
          </cell>
          <cell r="P8717" t="str">
            <v>080701</v>
          </cell>
          <cell r="Q8717" t="str">
            <v>LA CONCORDIA</v>
          </cell>
          <cell r="R8717" t="str">
            <v>ESMERALDAS</v>
          </cell>
          <cell r="S8717" t="str">
            <v>LA CONCORDIA - FLOR DEL VALLE</v>
          </cell>
          <cell r="T8717" t="str">
            <v>TRAMACO</v>
          </cell>
          <cell r="U8717" t="str">
            <v>FLEXNETUIO_PROVINCIA</v>
          </cell>
          <cell r="V8717">
            <v>1</v>
          </cell>
          <cell r="W8717">
            <v>1</v>
          </cell>
          <cell r="X8717" t="str">
            <v>FLEXNET ECUADOR - MDELIVERY</v>
          </cell>
          <cell r="Y8717" t="str">
            <v>CALLE 28 DE JUNIO S/N Y GARCIA MORENO ENTRADA LLANO GRANDE</v>
          </cell>
        </row>
        <row r="8718">
          <cell r="A8718" t="str">
            <v>4708463</v>
          </cell>
          <cell r="B8718">
            <v>477285</v>
          </cell>
          <cell r="C8718" t="str">
            <v>4708463</v>
          </cell>
          <cell r="D8718" t="str">
            <v>MDELIVERY</v>
          </cell>
          <cell r="E8718" t="str">
            <v>DESPACHO</v>
          </cell>
          <cell r="F8718" t="str">
            <v>NORMAL</v>
          </cell>
          <cell r="G8718" t="str">
            <v>031080004708463</v>
          </cell>
          <cell r="H8718">
            <v>44907</v>
          </cell>
          <cell r="I8718" t="str">
            <v>ENTREGADO</v>
          </cell>
          <cell r="J8718">
            <v>44908</v>
          </cell>
          <cell r="K8718" t="str">
            <v>Jefferson Alexander Cortez Serrano</v>
          </cell>
          <cell r="L8718" t="str">
            <v>SAN MIGUEL DE IBARRA AV ATAHUALPA  33 38  Y GRAL PINTAG</v>
          </cell>
          <cell r="M8718" t="str">
            <v>1004504195</v>
          </cell>
          <cell r="N8718" t="str">
            <v>0998522188</v>
          </cell>
          <cell r="O8718" t="str">
            <v/>
          </cell>
          <cell r="P8718" t="str">
            <v>100108</v>
          </cell>
          <cell r="Q8718" t="str">
            <v>IBARRA</v>
          </cell>
          <cell r="R8718" t="str">
            <v>IMBABURA</v>
          </cell>
          <cell r="S8718" t="str">
            <v>SAN MIGUEL DE IBARRA</v>
          </cell>
          <cell r="T8718" t="str">
            <v>TRAMACO</v>
          </cell>
          <cell r="U8718" t="str">
            <v>FLEXNETUIO_PROVINCIA</v>
          </cell>
          <cell r="V8718">
            <v>1</v>
          </cell>
          <cell r="W8718">
            <v>1</v>
          </cell>
          <cell r="X8718" t="str">
            <v>FLEXNET ECUADOR - MDELIVERY</v>
          </cell>
          <cell r="Y8718" t="str">
            <v>CALLE 28 DE JUNIO S/N Y GARCIA MORENO ENTRADA LLANO GRANDE</v>
          </cell>
        </row>
        <row r="8719">
          <cell r="A8719" t="str">
            <v>4708480</v>
          </cell>
          <cell r="B8719">
            <v>477286</v>
          </cell>
          <cell r="C8719" t="str">
            <v>4708480</v>
          </cell>
          <cell r="D8719" t="str">
            <v>MDELIVERY</v>
          </cell>
          <cell r="E8719" t="str">
            <v>DESPACHO</v>
          </cell>
          <cell r="F8719" t="str">
            <v>NORMAL</v>
          </cell>
          <cell r="G8719" t="str">
            <v>TF88556</v>
          </cell>
          <cell r="H8719">
            <v>44907</v>
          </cell>
          <cell r="I8719" t="str">
            <v>ENTREGADO</v>
          </cell>
          <cell r="J8719">
            <v>44908</v>
          </cell>
          <cell r="K8719" t="str">
            <v>ESMERALDA CHIQUITO DOMINGA</v>
          </cell>
          <cell r="L8719" t="str">
            <v>TARQUI BASTION POPULAR BLOQUE 1B  MZ 577 SL 19 O 12</v>
          </cell>
          <cell r="M8719" t="str">
            <v>1302895345</v>
          </cell>
          <cell r="N8719" t="str">
            <v>0995716712</v>
          </cell>
          <cell r="O8719" t="str">
            <v/>
          </cell>
          <cell r="P8719" t="str">
            <v>090705</v>
          </cell>
          <cell r="Q8719" t="str">
            <v>GUAYAQUIL</v>
          </cell>
          <cell r="R8719" t="str">
            <v>GUAYAS</v>
          </cell>
          <cell r="S8719" t="str">
            <v>GUAYAQUIL</v>
          </cell>
          <cell r="T8719" t="str">
            <v>ITSACOURIER</v>
          </cell>
          <cell r="U8719" t="str">
            <v>FLEXNETUIO_GYE</v>
          </cell>
          <cell r="V8719">
            <v>1</v>
          </cell>
          <cell r="W8719">
            <v>1</v>
          </cell>
          <cell r="X8719" t="str">
            <v>FLEXNET ECUADOR - MDELIVERY</v>
          </cell>
          <cell r="Y8719" t="str">
            <v>CALLE 28 DE JUNIO S/N Y GARCIA MORENO ENTRADA LLANO GRANDE</v>
          </cell>
        </row>
        <row r="8720">
          <cell r="A8720" t="str">
            <v>4708550</v>
          </cell>
          <cell r="B8720">
            <v>477287</v>
          </cell>
          <cell r="C8720" t="str">
            <v>4708550</v>
          </cell>
          <cell r="D8720" t="str">
            <v>MDELIVERY</v>
          </cell>
          <cell r="E8720" t="str">
            <v>DESPACHO</v>
          </cell>
          <cell r="F8720" t="str">
            <v>NORMAL</v>
          </cell>
          <cell r="G8720" t="str">
            <v>FT75000</v>
          </cell>
          <cell r="H8720">
            <v>44907</v>
          </cell>
          <cell r="I8720" t="str">
            <v>ENTREGADO</v>
          </cell>
          <cell r="J8720">
            <v>44908</v>
          </cell>
          <cell r="K8720" t="str">
            <v>MIGUEL EDUARDO PINOS QUICHIMBO</v>
          </cell>
          <cell r="L8720" t="str">
            <v>CHILLOGALLO CALLE PROFETA MIQUEAS  OE11 234 Y LUIS FRANCISCO LOPEZ</v>
          </cell>
          <cell r="M8720" t="str">
            <v>0703811588</v>
          </cell>
          <cell r="N8720" t="str">
            <v>0987018060</v>
          </cell>
          <cell r="O8720" t="str">
            <v/>
          </cell>
          <cell r="P8720" t="str">
            <v>170607</v>
          </cell>
          <cell r="Q8720" t="str">
            <v>QUITO</v>
          </cell>
          <cell r="R8720" t="str">
            <v>PICHINCHA</v>
          </cell>
          <cell r="S8720" t="str">
            <v>QUITO</v>
          </cell>
          <cell r="T8720" t="str">
            <v>FLEXTRANS UIO</v>
          </cell>
          <cell r="U8720" t="str">
            <v>FLEXNETUIO_LOCAL</v>
          </cell>
          <cell r="V8720">
            <v>1</v>
          </cell>
          <cell r="W8720">
            <v>1</v>
          </cell>
          <cell r="X8720" t="str">
            <v>FLEXNET ECUADOR - MDELIVERY</v>
          </cell>
          <cell r="Y8720" t="str">
            <v>CALLE 28 DE JUNIO S/N Y GARCIA MORENO ENTRADA LLANO GRANDE</v>
          </cell>
        </row>
        <row r="8721">
          <cell r="A8721" t="str">
            <v>4708608</v>
          </cell>
          <cell r="B8721">
            <v>477288</v>
          </cell>
          <cell r="C8721" t="str">
            <v>4708608</v>
          </cell>
          <cell r="D8721" t="str">
            <v>MDELIVERY</v>
          </cell>
          <cell r="E8721" t="str">
            <v>DESPACHO</v>
          </cell>
          <cell r="F8721" t="str">
            <v>NORMAL</v>
          </cell>
          <cell r="G8721" t="str">
            <v>FT74999</v>
          </cell>
          <cell r="H8721">
            <v>44907</v>
          </cell>
          <cell r="I8721" t="str">
            <v>ENTREGADO</v>
          </cell>
          <cell r="J8721">
            <v>44909</v>
          </cell>
          <cell r="K8721" t="str">
            <v>MIRKA LORENA LEON ALVAREZ</v>
          </cell>
          <cell r="L8721" t="str">
            <v>JIPIJAPA AV SIMON BOLIVAR  SN Y VIA NAYON</v>
          </cell>
          <cell r="M8721" t="str">
            <v>1711499614</v>
          </cell>
          <cell r="N8721" t="str">
            <v>0999722815</v>
          </cell>
          <cell r="O8721" t="str">
            <v>0999722815</v>
          </cell>
          <cell r="P8721" t="str">
            <v>170529</v>
          </cell>
          <cell r="Q8721" t="str">
            <v>QUITO</v>
          </cell>
          <cell r="R8721" t="str">
            <v>PICHINCHA</v>
          </cell>
          <cell r="S8721" t="str">
            <v>ZAMBIZA - YURAC AL PALOMA</v>
          </cell>
          <cell r="T8721" t="str">
            <v>FLEXTRANS UIO</v>
          </cell>
          <cell r="U8721" t="str">
            <v>FLEXNETUIO_LOCAL</v>
          </cell>
          <cell r="V8721">
            <v>1</v>
          </cell>
          <cell r="W8721">
            <v>1</v>
          </cell>
          <cell r="X8721" t="str">
            <v>FLEXNET ECUADOR - MDELIVERY</v>
          </cell>
          <cell r="Y8721" t="str">
            <v>CALLE 28 DE JUNIO S/N Y GARCIA MORENO ENTRADA LLANO GRANDE</v>
          </cell>
        </row>
        <row r="8722">
          <cell r="A8722" t="str">
            <v>4708690</v>
          </cell>
          <cell r="B8722">
            <v>477289</v>
          </cell>
          <cell r="C8722" t="str">
            <v>4708690</v>
          </cell>
          <cell r="D8722" t="str">
            <v>MDELIVERY</v>
          </cell>
          <cell r="E8722" t="str">
            <v>DESPACHO</v>
          </cell>
          <cell r="F8722" t="str">
            <v>DERIVADO PICK UP</v>
          </cell>
          <cell r="G8722" t="str">
            <v>031080004708690</v>
          </cell>
          <cell r="H8722">
            <v>44907</v>
          </cell>
          <cell r="I8722" t="str">
            <v>DEVOLUCION_EN_PROCESO</v>
          </cell>
          <cell r="J8722">
            <v>44917</v>
          </cell>
          <cell r="K8722" t="str">
            <v>ZAMBRANO GONGORA ROSA DALIA</v>
          </cell>
          <cell r="L8722" t="str">
            <v>OFICINA TRAMACO ESMERALDAS</v>
          </cell>
          <cell r="M8722" t="str">
            <v>0801688417</v>
          </cell>
          <cell r="N8722" t="str">
            <v>0989856376</v>
          </cell>
          <cell r="O8722" t="str">
            <v>0989856376</v>
          </cell>
          <cell r="P8722" t="str">
            <v>ESMERALDAS</v>
          </cell>
          <cell r="Q8722" t="str">
            <v>ESMERALDAS</v>
          </cell>
          <cell r="R8722" t="str">
            <v>ESMERALDAS</v>
          </cell>
          <cell r="T8722" t="str">
            <v>TRAMACO</v>
          </cell>
          <cell r="U8722" t="str">
            <v>FLEXNETUIO_PROVINCIA</v>
          </cell>
          <cell r="V8722">
            <v>1</v>
          </cell>
          <cell r="W8722">
            <v>1</v>
          </cell>
          <cell r="X8722" t="str">
            <v>FLEXNET ECUADOR - MDELIVERY</v>
          </cell>
          <cell r="Y8722" t="str">
            <v>CALLE 28 DE JUNIO S/N Y GARCIA MORENO ENTRADA LLANO GRANDE</v>
          </cell>
        </row>
        <row r="8723">
          <cell r="A8723" t="str">
            <v>4708909</v>
          </cell>
          <cell r="B8723">
            <v>477291</v>
          </cell>
          <cell r="C8723" t="str">
            <v>4708909</v>
          </cell>
          <cell r="D8723" t="str">
            <v>MDELIVERY</v>
          </cell>
          <cell r="E8723" t="str">
            <v>DESPACHO</v>
          </cell>
          <cell r="F8723" t="str">
            <v>NORMAL</v>
          </cell>
          <cell r="G8723" t="str">
            <v>TF88562</v>
          </cell>
          <cell r="H8723">
            <v>44907</v>
          </cell>
          <cell r="I8723" t="str">
            <v>ENTREGADO</v>
          </cell>
          <cell r="J8723">
            <v>44908</v>
          </cell>
          <cell r="K8723" t="str">
            <v>ECUADOR EDUARDO FALQUEZ MENDOZA</v>
          </cell>
          <cell r="L8723" t="str">
            <v>TARQUI CALLE FRAY ENRIQUE VACAS GALINDO 1033 Y AV AMBATO</v>
          </cell>
          <cell r="M8723" t="str">
            <v>0915973994</v>
          </cell>
          <cell r="N8723" t="str">
            <v>0998688444</v>
          </cell>
          <cell r="O8723" t="str">
            <v>0998688444</v>
          </cell>
          <cell r="P8723" t="str">
            <v>090109</v>
          </cell>
          <cell r="Q8723" t="str">
            <v>GUAYAQUIL</v>
          </cell>
          <cell r="R8723" t="str">
            <v>GUAYAS</v>
          </cell>
          <cell r="S8723" t="str">
            <v>GUAYAQUIL</v>
          </cell>
          <cell r="T8723" t="str">
            <v>ITSACOURIER</v>
          </cell>
          <cell r="U8723" t="str">
            <v>FLEXNETUIO_GYE</v>
          </cell>
          <cell r="V8723">
            <v>1</v>
          </cell>
          <cell r="W8723">
            <v>1</v>
          </cell>
          <cell r="X8723" t="str">
            <v>FLEXNET ECUADOR - MDELIVERY</v>
          </cell>
          <cell r="Y8723" t="str">
            <v>CALLE 28 DE JUNIO S/N Y GARCIA MORENO ENTRADA LLANO GRANDE</v>
          </cell>
        </row>
        <row r="8724">
          <cell r="A8724" t="str">
            <v>4708949</v>
          </cell>
          <cell r="B8724">
            <v>477292</v>
          </cell>
          <cell r="C8724" t="str">
            <v>4708949</v>
          </cell>
          <cell r="D8724" t="str">
            <v>MDELIVERY</v>
          </cell>
          <cell r="E8724" t="str">
            <v>DESPACHO</v>
          </cell>
          <cell r="F8724" t="str">
            <v>NORMAL</v>
          </cell>
          <cell r="G8724" t="str">
            <v>FT74990</v>
          </cell>
          <cell r="H8724">
            <v>44907</v>
          </cell>
          <cell r="I8724" t="str">
            <v>ENTREGADO</v>
          </cell>
          <cell r="J8724">
            <v>44908</v>
          </cell>
          <cell r="K8724" t="str">
            <v>JUAN CARLOS LOJA QUILUMBA</v>
          </cell>
          <cell r="L8724" t="str">
            <v>CHILLOGALO CALLE JOSE PONTON LOTE 48 Y PIEDRAS</v>
          </cell>
          <cell r="M8724" t="str">
            <v>1720062064</v>
          </cell>
          <cell r="N8724" t="str">
            <v>0999292712</v>
          </cell>
          <cell r="O8724" t="str">
            <v>0999292712</v>
          </cell>
          <cell r="P8724" t="str">
            <v>170606</v>
          </cell>
          <cell r="Q8724" t="str">
            <v>QUITO</v>
          </cell>
          <cell r="R8724" t="str">
            <v>PICHINCHA</v>
          </cell>
          <cell r="S8724" t="str">
            <v>QUITO</v>
          </cell>
          <cell r="T8724" t="str">
            <v>FLEXTRANS UIO</v>
          </cell>
          <cell r="U8724" t="str">
            <v>FLEXNETUIO_LOCAL</v>
          </cell>
          <cell r="V8724">
            <v>1</v>
          </cell>
          <cell r="W8724">
            <v>1</v>
          </cell>
          <cell r="X8724" t="str">
            <v>FLEXNET ECUADOR - MDELIVERY</v>
          </cell>
          <cell r="Y8724" t="str">
            <v>CALLE 28 DE JUNIO S/N Y GARCIA MORENO ENTRADA LLANO GRANDE</v>
          </cell>
        </row>
        <row r="8725">
          <cell r="A8725" t="str">
            <v>4708950</v>
          </cell>
          <cell r="B8725">
            <v>477293</v>
          </cell>
          <cell r="C8725" t="str">
            <v>4708950</v>
          </cell>
          <cell r="D8725" t="str">
            <v>MDELIVERY</v>
          </cell>
          <cell r="E8725" t="str">
            <v>DESPACHO</v>
          </cell>
          <cell r="F8725" t="str">
            <v>NORMAL</v>
          </cell>
          <cell r="G8725" t="str">
            <v>FT74994</v>
          </cell>
          <cell r="H8725">
            <v>44907</v>
          </cell>
          <cell r="I8725" t="str">
            <v>ENTREGADO</v>
          </cell>
          <cell r="J8725">
            <v>44909</v>
          </cell>
          <cell r="K8725" t="str">
            <v>MARCO POLO JARAMILLO ANRRANGO</v>
          </cell>
          <cell r="L8725" t="str">
            <v>INAQUITO AV 6 DE DICIEMBRE  N33 29  Y ELOY ALFARO</v>
          </cell>
          <cell r="M8725" t="str">
            <v>1716459001</v>
          </cell>
          <cell r="N8725" t="str">
            <v>0962790423</v>
          </cell>
          <cell r="O8725" t="str">
            <v>0962790423</v>
          </cell>
          <cell r="P8725" t="str">
            <v>170505</v>
          </cell>
          <cell r="Q8725" t="str">
            <v>QUITO</v>
          </cell>
          <cell r="R8725" t="str">
            <v>PICHINCHA</v>
          </cell>
          <cell r="S8725" t="str">
            <v>QUITO</v>
          </cell>
          <cell r="T8725" t="str">
            <v>FLEXTRANS UIO</v>
          </cell>
          <cell r="U8725" t="str">
            <v>FLEXNETUIO_LOCAL</v>
          </cell>
          <cell r="V8725">
            <v>1</v>
          </cell>
          <cell r="W8725">
            <v>1</v>
          </cell>
          <cell r="X8725" t="str">
            <v>FLEXNET ECUADOR - MDELIVERY</v>
          </cell>
          <cell r="Y8725" t="str">
            <v>CALLE 28 DE JUNIO S/N Y GARCIA MORENO ENTRADA LLANO GRANDE</v>
          </cell>
        </row>
        <row r="8726">
          <cell r="A8726" t="str">
            <v>4708971</v>
          </cell>
          <cell r="B8726">
            <v>477294</v>
          </cell>
          <cell r="C8726" t="str">
            <v>4708971</v>
          </cell>
          <cell r="D8726" t="str">
            <v>MDELIVERY</v>
          </cell>
          <cell r="E8726" t="str">
            <v>DESPACHO</v>
          </cell>
          <cell r="F8726" t="str">
            <v>DERIVADO PICK UP</v>
          </cell>
          <cell r="G8726" t="str">
            <v>031080004708971</v>
          </cell>
          <cell r="H8726">
            <v>44907</v>
          </cell>
          <cell r="I8726" t="str">
            <v>ENTREGADO</v>
          </cell>
          <cell r="J8726">
            <v>44909</v>
          </cell>
          <cell r="K8726" t="str">
            <v>Marcela Elizabeth Pazmino Macias</v>
          </cell>
          <cell r="L8726" t="str">
            <v>OFICINA TRAMACO PUNTO DE ATENCION SAN MARINO</v>
          </cell>
          <cell r="M8726" t="str">
            <v>1708102957</v>
          </cell>
          <cell r="N8726" t="str">
            <v>0987469788</v>
          </cell>
          <cell r="O8726" t="str">
            <v>0987469788</v>
          </cell>
          <cell r="P8726" t="str">
            <v>090505</v>
          </cell>
          <cell r="Q8726" t="str">
            <v>GUAYAQUIL</v>
          </cell>
          <cell r="R8726" t="str">
            <v>GUAYAS</v>
          </cell>
          <cell r="S8726" t="str">
            <v>GUAYAQUIL</v>
          </cell>
          <cell r="T8726" t="str">
            <v>TRAMACO</v>
          </cell>
          <cell r="U8726" t="str">
            <v>FLEXNETUIO_GYE</v>
          </cell>
          <cell r="V8726">
            <v>1</v>
          </cell>
          <cell r="W8726">
            <v>1</v>
          </cell>
          <cell r="X8726" t="str">
            <v>FLEXNET ECUADOR - MDELIVERY</v>
          </cell>
          <cell r="Y8726" t="str">
            <v>CALLE 28 DE JUNIO S/N Y GARCIA MORENO ENTRADA LLANO GRANDE</v>
          </cell>
        </row>
        <row r="8727">
          <cell r="A8727" t="str">
            <v>4709096</v>
          </cell>
          <cell r="B8727">
            <v>477295</v>
          </cell>
          <cell r="C8727" t="str">
            <v>4709096</v>
          </cell>
          <cell r="D8727" t="str">
            <v>MDELIVERY</v>
          </cell>
          <cell r="E8727" t="str">
            <v>DESPACHO</v>
          </cell>
          <cell r="F8727" t="str">
            <v>NORMAL</v>
          </cell>
          <cell r="G8727" t="str">
            <v>FT75010</v>
          </cell>
          <cell r="H8727">
            <v>44907</v>
          </cell>
          <cell r="I8727" t="str">
            <v>ENTREGADO</v>
          </cell>
          <cell r="J8727">
            <v>44909</v>
          </cell>
          <cell r="K8727" t="str">
            <v>SILVIA ALEXANDRA CHAVEZ CERON</v>
          </cell>
          <cell r="L8727" t="str">
            <v>INAQUITO CALLE GONZALO SERRANO  E11 62  Y AV 6 DE DICIEMBRE</v>
          </cell>
          <cell r="M8727" t="str">
            <v>1714885702</v>
          </cell>
          <cell r="N8727" t="str">
            <v>0984200246</v>
          </cell>
          <cell r="O8727" t="str">
            <v>0984200246</v>
          </cell>
          <cell r="P8727" t="str">
            <v>170505</v>
          </cell>
          <cell r="Q8727" t="str">
            <v>QUITO</v>
          </cell>
          <cell r="R8727" t="str">
            <v>PICHINCHA</v>
          </cell>
          <cell r="S8727" t="str">
            <v>QUITO</v>
          </cell>
          <cell r="T8727" t="str">
            <v>FLEXTRANS UIO</v>
          </cell>
          <cell r="U8727" t="str">
            <v>FLEXNETUIO_LOCAL</v>
          </cell>
          <cell r="V8727">
            <v>1</v>
          </cell>
          <cell r="W8727">
            <v>1</v>
          </cell>
          <cell r="X8727" t="str">
            <v>FLEXNET ECUADOR - MDELIVERY</v>
          </cell>
          <cell r="Y8727" t="str">
            <v>CALLE 28 DE JUNIO S/N Y GARCIA MORENO ENTRADA LLANO GRANDE</v>
          </cell>
        </row>
        <row r="8728">
          <cell r="A8728" t="str">
            <v>4709149</v>
          </cell>
          <cell r="B8728">
            <v>477296</v>
          </cell>
          <cell r="C8728" t="str">
            <v>4709149</v>
          </cell>
          <cell r="D8728" t="str">
            <v>MDELIVERY</v>
          </cell>
          <cell r="E8728" t="str">
            <v>DESPACHO</v>
          </cell>
          <cell r="F8728" t="str">
            <v>NORMAL</v>
          </cell>
          <cell r="G8728" t="str">
            <v>031080004709149</v>
          </cell>
          <cell r="H8728">
            <v>44907</v>
          </cell>
          <cell r="I8728" t="str">
            <v>ENTREGADO</v>
          </cell>
          <cell r="J8728">
            <v>44908</v>
          </cell>
          <cell r="K8728" t="str">
            <v>DIEGO PATRICIO SEMANATE MICHILENA</v>
          </cell>
          <cell r="L8728" t="str">
            <v>SAN FRANCISCO CALLE JUANA ATABALIPA 15 03 Y H GONZALES DE SAA</v>
          </cell>
          <cell r="M8728" t="str">
            <v>1002769923</v>
          </cell>
          <cell r="N8728" t="str">
            <v>0998484918</v>
          </cell>
          <cell r="O8728" t="str">
            <v>0998484918</v>
          </cell>
          <cell r="P8728" t="str">
            <v>100108</v>
          </cell>
          <cell r="Q8728" t="str">
            <v>IBARRA</v>
          </cell>
          <cell r="R8728" t="str">
            <v>IMBABURA</v>
          </cell>
          <cell r="S8728" t="str">
            <v>SAN MIGUEL DE IBARRA</v>
          </cell>
          <cell r="T8728" t="str">
            <v>TRAMACO</v>
          </cell>
          <cell r="U8728" t="str">
            <v>FLEXNETUIO_PROVINCIA</v>
          </cell>
          <cell r="V8728">
            <v>1</v>
          </cell>
          <cell r="W8728">
            <v>1</v>
          </cell>
          <cell r="X8728" t="str">
            <v>FLEXNET ECUADOR - MDELIVERY</v>
          </cell>
          <cell r="Y8728" t="str">
            <v>CALLE 28 DE JUNIO S/N Y GARCIA MORENO ENTRADA LLANO GRANDE</v>
          </cell>
        </row>
        <row r="8729">
          <cell r="A8729" t="str">
            <v>4709273</v>
          </cell>
          <cell r="B8729">
            <v>477297</v>
          </cell>
          <cell r="C8729" t="str">
            <v>4709273</v>
          </cell>
          <cell r="D8729" t="str">
            <v>MDELIVERY</v>
          </cell>
          <cell r="E8729" t="str">
            <v>DESPACHO</v>
          </cell>
          <cell r="F8729" t="str">
            <v>NORMAL</v>
          </cell>
          <cell r="G8729" t="str">
            <v>031080004709273</v>
          </cell>
          <cell r="H8729">
            <v>44907</v>
          </cell>
          <cell r="I8729" t="str">
            <v>ENTREGADO</v>
          </cell>
          <cell r="J8729">
            <v>44909</v>
          </cell>
          <cell r="K8729" t="str">
            <v>ORDONEZ LLIGUISACA CARLOS MARTIN</v>
          </cell>
          <cell r="L8729" t="str">
            <v>CANAR CALLE AV 24 DE MAYO SN Y AV EL VERGEL</v>
          </cell>
          <cell r="M8729" t="str">
            <v>0301159885</v>
          </cell>
          <cell r="N8729" t="str">
            <v>0993561933</v>
          </cell>
          <cell r="O8729" t="str">
            <v>0997644420</v>
          </cell>
          <cell r="P8729" t="str">
            <v>030201</v>
          </cell>
          <cell r="Q8729" t="str">
            <v>CAÑAR</v>
          </cell>
          <cell r="R8729" t="str">
            <v>CAÑAR</v>
          </cell>
          <cell r="S8729" t="str">
            <v>CANAR</v>
          </cell>
          <cell r="T8729" t="str">
            <v>TRAMACO</v>
          </cell>
          <cell r="U8729" t="str">
            <v>FLEXNETUIO_PROVINCIA</v>
          </cell>
          <cell r="V8729">
            <v>1</v>
          </cell>
          <cell r="W8729">
            <v>1</v>
          </cell>
          <cell r="X8729" t="str">
            <v>FLEXNET ECUADOR - MDELIVERY</v>
          </cell>
          <cell r="Y8729" t="str">
            <v>CALLE 28 DE JUNIO S/N Y GARCIA MORENO ENTRADA LLANO GRANDE</v>
          </cell>
        </row>
        <row r="8730">
          <cell r="A8730" t="str">
            <v>4709425</v>
          </cell>
          <cell r="B8730">
            <v>477298</v>
          </cell>
          <cell r="C8730" t="str">
            <v>4709425</v>
          </cell>
          <cell r="D8730" t="str">
            <v>MDELIVERY</v>
          </cell>
          <cell r="E8730" t="str">
            <v>DESPACHO</v>
          </cell>
          <cell r="F8730" t="str">
            <v>NORMAL</v>
          </cell>
          <cell r="G8730" t="str">
            <v>FT75005</v>
          </cell>
          <cell r="H8730">
            <v>44907</v>
          </cell>
          <cell r="I8730" t="str">
            <v>ENTREGADO</v>
          </cell>
          <cell r="J8730">
            <v>44908</v>
          </cell>
          <cell r="K8730" t="str">
            <v>MATAMOROS ARTEAGA NAELIA KATERINE</v>
          </cell>
          <cell r="L8730" t="str">
            <v>CONOCOTO CALLE OSWALDO GUAYASAMIN  SN  Y LOS ALAMOS</v>
          </cell>
          <cell r="M8730" t="str">
            <v>2200021026</v>
          </cell>
          <cell r="N8730" t="str">
            <v>0989020402</v>
          </cell>
          <cell r="O8730" t="str">
            <v>0989020402</v>
          </cell>
          <cell r="P8730" t="str">
            <v>170806</v>
          </cell>
          <cell r="Q8730" t="str">
            <v>QUITO</v>
          </cell>
          <cell r="R8730" t="str">
            <v>PICHINCHA</v>
          </cell>
          <cell r="S8730" t="str">
            <v>CONOCOTO - EL ROSARIO - MONSERRAT</v>
          </cell>
          <cell r="T8730" t="str">
            <v>FLEXTRANS UIO</v>
          </cell>
          <cell r="U8730" t="str">
            <v>FLEXNETUIO_LOCAL</v>
          </cell>
          <cell r="V8730">
            <v>1</v>
          </cell>
          <cell r="W8730">
            <v>1</v>
          </cell>
          <cell r="X8730" t="str">
            <v>FLEXNET ECUADOR - MDELIVERY</v>
          </cell>
          <cell r="Y8730" t="str">
            <v>CALLE 28 DE JUNIO S/N Y GARCIA MORENO ENTRADA LLANO GRANDE</v>
          </cell>
        </row>
        <row r="8731">
          <cell r="A8731" t="str">
            <v>4684757</v>
          </cell>
          <cell r="B8731">
            <v>477263</v>
          </cell>
          <cell r="C8731" t="str">
            <v>4684757</v>
          </cell>
          <cell r="D8731" t="str">
            <v>MDELIVERY</v>
          </cell>
          <cell r="E8731" t="str">
            <v>DESPACHO</v>
          </cell>
          <cell r="F8731" t="str">
            <v>DERIVADO PICK UP</v>
          </cell>
          <cell r="G8731" t="str">
            <v>031080004684757</v>
          </cell>
          <cell r="H8731">
            <v>44907</v>
          </cell>
          <cell r="I8731" t="str">
            <v>ENTREGADO</v>
          </cell>
          <cell r="J8731">
            <v>44908</v>
          </cell>
          <cell r="K8731" t="str">
            <v>ARCENTALES MERO CARLOS ATANACIO</v>
          </cell>
          <cell r="L8731" t="str">
            <v>OFICINA TRAMACO LA LIBERTAD</v>
          </cell>
          <cell r="M8731" t="str">
            <v>1303925653</v>
          </cell>
          <cell r="N8731" t="str">
            <v>0983374130</v>
          </cell>
          <cell r="O8731" t="str">
            <v>0983374130</v>
          </cell>
          <cell r="P8731" t="str">
            <v>LA LIBERTAD</v>
          </cell>
          <cell r="Q8731" t="str">
            <v>LA LIBERTAD</v>
          </cell>
          <cell r="R8731" t="str">
            <v>SANTA ELENA</v>
          </cell>
          <cell r="T8731" t="str">
            <v>TRAMACO</v>
          </cell>
          <cell r="U8731" t="str">
            <v>FLEXNETUIO_PROVINCIA</v>
          </cell>
          <cell r="V8731">
            <v>1</v>
          </cell>
          <cell r="W8731">
            <v>1</v>
          </cell>
          <cell r="X8731" t="str">
            <v>FLEXNET ECUADOR - MDELIVERY</v>
          </cell>
          <cell r="Y8731" t="str">
            <v>CALLE 28 DE JUNIO S/N Y GARCIA MORENO ENTRADA LLANO GRANDE</v>
          </cell>
        </row>
        <row r="8732">
          <cell r="A8732" t="str">
            <v>98707478</v>
          </cell>
          <cell r="B8732">
            <v>477218</v>
          </cell>
          <cell r="C8732" t="str">
            <v>98707478</v>
          </cell>
          <cell r="D8732" t="str">
            <v>HYCITE</v>
          </cell>
          <cell r="E8732" t="str">
            <v>DESPACHO</v>
          </cell>
          <cell r="F8732" t="str">
            <v>NORMAL</v>
          </cell>
          <cell r="G8732" t="str">
            <v>031002004091283</v>
          </cell>
          <cell r="H8732">
            <v>44907</v>
          </cell>
          <cell r="I8732" t="str">
            <v>ENTREGADO</v>
          </cell>
          <cell r="J8732">
            <v>44914</v>
          </cell>
          <cell r="K8732" t="str">
            <v>NAINER OLMOS</v>
          </cell>
          <cell r="L8732" t="str">
            <v>GABRIEL ALMOROZ S/N PASAJE ARROYO CASA 2 PISOS PUJILI // UNIMBOCALLE PUJILI 050401 COTOPAXI</v>
          </cell>
          <cell r="M8732" t="str">
            <v/>
          </cell>
          <cell r="N8732" t="str">
            <v>0998071793 / 32723103</v>
          </cell>
          <cell r="O8732" t="str">
            <v>0998071793 / 32723103</v>
          </cell>
          <cell r="P8732" t="str">
            <v>050401</v>
          </cell>
          <cell r="Q8732" t="str">
            <v>PUJILI</v>
          </cell>
          <cell r="R8732" t="str">
            <v>COTOPAXI</v>
          </cell>
          <cell r="S8732" t="str">
            <v>PUJILI</v>
          </cell>
          <cell r="T8732" t="str">
            <v>TRAMACO</v>
          </cell>
          <cell r="U8732" t="str">
            <v>FLEXNETUIO_PROVINCIA</v>
          </cell>
          <cell r="V8732">
            <v>1</v>
          </cell>
          <cell r="W8732">
            <v>4.2</v>
          </cell>
          <cell r="X8732" t="str">
            <v>HYCITE QUITO</v>
          </cell>
          <cell r="Y8732" t="str">
            <v>FLEX NET CALLE 28 DE JUNIO S/N Y GARCIA MORENO ENTRADA LLANO GRANDE</v>
          </cell>
        </row>
        <row r="8733">
          <cell r="A8733" t="str">
            <v>98708564</v>
          </cell>
          <cell r="B8733">
            <v>477219</v>
          </cell>
          <cell r="C8733" t="str">
            <v>98708564</v>
          </cell>
          <cell r="D8733" t="str">
            <v>HYCITE</v>
          </cell>
          <cell r="E8733" t="str">
            <v>DESPACHO</v>
          </cell>
          <cell r="F8733" t="str">
            <v>NORMAL</v>
          </cell>
          <cell r="G8733" t="str">
            <v>TF88488</v>
          </cell>
          <cell r="H8733">
            <v>44907</v>
          </cell>
          <cell r="I8733" t="str">
            <v>ENTREGADO</v>
          </cell>
          <cell r="J8733">
            <v>44908</v>
          </cell>
          <cell r="K8733" t="str">
            <v>LILIANA JURADO</v>
          </cell>
          <cell r="L8733" t="str">
            <v>LOS RANCHOS MZ 80 SOLAR 5 GUAYAQUIL / TARQUI  TARQUI 090701 GUAYAS</v>
          </cell>
          <cell r="M8733" t="str">
            <v/>
          </cell>
          <cell r="N8733" t="str">
            <v>0986562123</v>
          </cell>
          <cell r="O8733" t="str">
            <v>0986562123</v>
          </cell>
          <cell r="P8733" t="str">
            <v>090701</v>
          </cell>
          <cell r="Q8733" t="str">
            <v>GUAYAQUIL</v>
          </cell>
          <cell r="R8733" t="str">
            <v>GUAYAS</v>
          </cell>
          <cell r="S8733" t="str">
            <v>GUAYAQUIL</v>
          </cell>
          <cell r="T8733" t="str">
            <v>FLEXTRANS GYE</v>
          </cell>
          <cell r="U8733" t="str">
            <v>FLEXNETUIO_GYE</v>
          </cell>
          <cell r="V8733">
            <v>1</v>
          </cell>
          <cell r="W8733">
            <v>8.1</v>
          </cell>
          <cell r="X8733" t="str">
            <v>HYCITE QUITO</v>
          </cell>
          <cell r="Y8733" t="str">
            <v>FLEX NET CALLE 28 DE JUNIO S/N Y GARCIA MORENO ENTRADA LLANO GRANDE</v>
          </cell>
        </row>
        <row r="8734">
          <cell r="A8734" t="str">
            <v>98708966</v>
          </cell>
          <cell r="B8734">
            <v>477220</v>
          </cell>
          <cell r="C8734" t="str">
            <v>98708966</v>
          </cell>
          <cell r="D8734" t="str">
            <v>HYCITE</v>
          </cell>
          <cell r="E8734" t="str">
            <v>DESPACHO</v>
          </cell>
          <cell r="F8734" t="str">
            <v>NORMAL</v>
          </cell>
          <cell r="G8734" t="str">
            <v>031002004091543</v>
          </cell>
          <cell r="H8734">
            <v>44907</v>
          </cell>
          <cell r="I8734" t="str">
            <v>ENTREGADO</v>
          </cell>
          <cell r="J8734">
            <v>44909</v>
          </cell>
          <cell r="K8734" t="str">
            <v>MARIA FERNANDEZ</v>
          </cell>
          <cell r="L8734" t="str">
            <v>S/N Y L ESPERANZA MZ 30 SOLAR 07 HECTOR CUELLO ESTADIO DE LA LIGA CENTRAL BUENA FE SAN JACINTO DE BUENA FE 120601 LOS RIOS</v>
          </cell>
          <cell r="N8734" t="str">
            <v>0985028072</v>
          </cell>
          <cell r="O8734" t="str">
            <v>0985028072</v>
          </cell>
          <cell r="P8734" t="str">
            <v>120601</v>
          </cell>
          <cell r="Q8734" t="str">
            <v>BUENA FE</v>
          </cell>
          <cell r="R8734" t="str">
            <v>LOS RIOS</v>
          </cell>
          <cell r="S8734" t="str">
            <v>SAN JACINTO DE BUENA FE</v>
          </cell>
          <cell r="T8734" t="str">
            <v>TRAMACO</v>
          </cell>
          <cell r="U8734" t="str">
            <v>FLEXNETUIO_PROVINCIA</v>
          </cell>
          <cell r="V8734">
            <v>2</v>
          </cell>
          <cell r="W8734">
            <v>14.5</v>
          </cell>
          <cell r="X8734" t="str">
            <v>HYCITE QUITO</v>
          </cell>
          <cell r="Y8734" t="str">
            <v>FLEX NET CALLE 28 DE JUNIO S/N Y GARCIA MORENO ENTRADA LLANO GRANDE</v>
          </cell>
        </row>
        <row r="8735">
          <cell r="A8735" t="str">
            <v>98709315</v>
          </cell>
          <cell r="B8735">
            <v>477222</v>
          </cell>
          <cell r="C8735" t="str">
            <v>98709315</v>
          </cell>
          <cell r="D8735" t="str">
            <v>HYCITE</v>
          </cell>
          <cell r="E8735" t="str">
            <v>DESPACHO</v>
          </cell>
          <cell r="F8735" t="str">
            <v>NORMAL</v>
          </cell>
          <cell r="G8735" t="str">
            <v>031002004091286</v>
          </cell>
          <cell r="H8735">
            <v>44907</v>
          </cell>
          <cell r="I8735" t="str">
            <v>ENTREGADO</v>
          </cell>
          <cell r="J8735">
            <v>44909</v>
          </cell>
          <cell r="K8735" t="str">
            <v>JUANA ALONSO</v>
          </cell>
          <cell r="L8735" t="str">
            <v>12 DE OCTUBRE DIAGONAL A LA ESQUINA VIRGILIO RATI PORTOVIEJO//LA SEQUITA CRUCITA 130119 MANABI</v>
          </cell>
          <cell r="M8735" t="str">
            <v/>
          </cell>
          <cell r="N8735" t="str">
            <v>0999369664 / 023961300</v>
          </cell>
          <cell r="O8735" t="str">
            <v>0999369664 / 023961300</v>
          </cell>
          <cell r="P8735" t="str">
            <v>130119</v>
          </cell>
          <cell r="Q8735" t="str">
            <v>PORTOVIEJO</v>
          </cell>
          <cell r="R8735" t="str">
            <v>MANABI</v>
          </cell>
          <cell r="S8735" t="str">
            <v>CRUCITA - LAS GILCES - SAN JOSE DE LA SEQUITA (CRUCITA)</v>
          </cell>
          <cell r="T8735" t="str">
            <v>TRAMACO</v>
          </cell>
          <cell r="U8735" t="str">
            <v>FLEXNETUIO_PROVINCIA</v>
          </cell>
          <cell r="V8735">
            <v>1</v>
          </cell>
          <cell r="W8735">
            <v>7.1</v>
          </cell>
          <cell r="X8735" t="str">
            <v>HYCITE QUITO</v>
          </cell>
          <cell r="Y8735" t="str">
            <v>FLEX NET CALLE 28 DE JUNIO S/N Y GARCIA MORENO ENTRADA LLANO GRANDE</v>
          </cell>
        </row>
        <row r="8736">
          <cell r="A8736" t="str">
            <v>98709495</v>
          </cell>
          <cell r="B8736">
            <v>477223</v>
          </cell>
          <cell r="C8736" t="str">
            <v>98709495</v>
          </cell>
          <cell r="D8736" t="str">
            <v>HYCITE</v>
          </cell>
          <cell r="E8736" t="str">
            <v>DESPACHO</v>
          </cell>
          <cell r="F8736" t="str">
            <v>NORMAL</v>
          </cell>
          <cell r="G8736" t="str">
            <v>031002004091287</v>
          </cell>
          <cell r="H8736">
            <v>44907</v>
          </cell>
          <cell r="I8736" t="str">
            <v>ENTREGADO</v>
          </cell>
          <cell r="J8736">
            <v>44909</v>
          </cell>
          <cell r="K8736" t="str">
            <v>JANNETH GAIBOR</v>
          </cell>
          <cell r="L8736" t="str">
            <v>CHONTAYAKU S/N YUSIPINO GRUAS QUEZADA EL TENA // ESTE TENA 150101 NAPO</v>
          </cell>
          <cell r="M8736" t="str">
            <v/>
          </cell>
          <cell r="N8736" t="str">
            <v>0999316457</v>
          </cell>
          <cell r="O8736" t="str">
            <v>0999316457</v>
          </cell>
          <cell r="P8736" t="str">
            <v>150101</v>
          </cell>
          <cell r="Q8736" t="str">
            <v>TENA</v>
          </cell>
          <cell r="R8736" t="str">
            <v>NAPO</v>
          </cell>
          <cell r="S8736" t="str">
            <v>TENA</v>
          </cell>
          <cell r="T8736" t="str">
            <v>TRAMACO</v>
          </cell>
          <cell r="U8736" t="str">
            <v>FLEXNETUIO_PROVINCIA</v>
          </cell>
          <cell r="V8736">
            <v>1</v>
          </cell>
          <cell r="W8736">
            <v>7.9</v>
          </cell>
          <cell r="X8736" t="str">
            <v>HYCITE QUITO</v>
          </cell>
          <cell r="Y8736" t="str">
            <v>FLEX NET CALLE 28 DE JUNIO S/N Y GARCIA MORENO ENTRADA LLANO GRANDE</v>
          </cell>
        </row>
        <row r="8737">
          <cell r="A8737" t="str">
            <v>98709864</v>
          </cell>
          <cell r="B8737">
            <v>477225</v>
          </cell>
          <cell r="C8737" t="str">
            <v>98709864</v>
          </cell>
          <cell r="D8737" t="str">
            <v>HYCITE</v>
          </cell>
          <cell r="E8737" t="str">
            <v>DESPACHO</v>
          </cell>
          <cell r="F8737" t="str">
            <v>NORMAL</v>
          </cell>
          <cell r="G8737" t="str">
            <v>TF88489</v>
          </cell>
          <cell r="H8737">
            <v>44907</v>
          </cell>
          <cell r="I8737" t="str">
            <v>ENTREGADO</v>
          </cell>
          <cell r="J8737">
            <v>44908</v>
          </cell>
          <cell r="K8737" t="str">
            <v>SOFIA MORALES</v>
          </cell>
          <cell r="L8737" t="str">
            <v>IGAVA 213 EL PEDRO PABLO GOMEZ Y ELLEDO CASA DE 3 PISOS COLOR MELON CON FILOS VE GUAYAQUIL//FEBRES CORDERO FEBRES CORDERO 090104 GUAYAS</v>
          </cell>
          <cell r="N8737" t="str">
            <v>0992009629</v>
          </cell>
          <cell r="O8737" t="str">
            <v>0992009629</v>
          </cell>
          <cell r="P8737" t="str">
            <v>090104</v>
          </cell>
          <cell r="Q8737" t="str">
            <v>GUAYAQUIL</v>
          </cell>
          <cell r="R8737" t="str">
            <v>GUAYAS</v>
          </cell>
          <cell r="S8737" t="str">
            <v>GUAYAQUIL - PUNA - CAMPO ALEGRE</v>
          </cell>
          <cell r="T8737" t="str">
            <v>FLEXTRANS GYE</v>
          </cell>
          <cell r="U8737" t="str">
            <v>FLEXNETUIO_GYE</v>
          </cell>
          <cell r="V8737">
            <v>1</v>
          </cell>
          <cell r="W8737">
            <v>3.1</v>
          </cell>
          <cell r="X8737" t="str">
            <v>HYCITE QUITO</v>
          </cell>
          <cell r="Y8737" t="str">
            <v>FLEX NET CALLE 28 DE JUNIO S/N Y GARCIA MORENO ENTRADA LLANO GRANDE</v>
          </cell>
        </row>
        <row r="8738">
          <cell r="A8738" t="str">
            <v>98710050</v>
          </cell>
          <cell r="B8738">
            <v>477226</v>
          </cell>
          <cell r="C8738" t="str">
            <v>98710050</v>
          </cell>
          <cell r="D8738" t="str">
            <v>HYCITE</v>
          </cell>
          <cell r="E8738" t="str">
            <v>DESPACHO</v>
          </cell>
          <cell r="F8738" t="str">
            <v>NORMAL</v>
          </cell>
          <cell r="G8738" t="str">
            <v>IC3816</v>
          </cell>
          <cell r="H8738">
            <v>44907</v>
          </cell>
          <cell r="I8738" t="str">
            <v>ENTREGADO</v>
          </cell>
          <cell r="J8738">
            <v>44908</v>
          </cell>
          <cell r="K8738" t="str">
            <v>MARIA ESQUIVEL</v>
          </cell>
          <cell r="L8738" t="str">
            <v>FRAY LUIS DE LEON 4-21 Y BARTOLOME DE LAS CASAS Y JOSE ZORRILLA CASA BEIGE CUENCA YANUNCAY YANUNCAY 010201 AZUAY</v>
          </cell>
          <cell r="M8738" t="str">
            <v/>
          </cell>
          <cell r="N8738" t="str">
            <v>0998160834</v>
          </cell>
          <cell r="O8738" t="str">
            <v>0998160834</v>
          </cell>
          <cell r="P8738" t="str">
            <v>010201</v>
          </cell>
          <cell r="Q8738" t="str">
            <v>CUENCA</v>
          </cell>
          <cell r="R8738" t="str">
            <v>AZUAY</v>
          </cell>
          <cell r="S8738" t="str">
            <v>CUENCA</v>
          </cell>
          <cell r="T8738" t="str">
            <v>ITSACOURIER</v>
          </cell>
          <cell r="U8738" t="str">
            <v>FLEXNETUIO_PROVINCIA</v>
          </cell>
          <cell r="V8738">
            <v>1</v>
          </cell>
          <cell r="W8738">
            <v>2.5</v>
          </cell>
          <cell r="X8738" t="str">
            <v>HYCITE QUITO</v>
          </cell>
          <cell r="Y8738" t="str">
            <v>FLEX NET CALLE 28 DE JUNIO S/N Y GARCIA MORENO ENTRADA LLANO GRANDE</v>
          </cell>
        </row>
        <row r="8739">
          <cell r="A8739" t="str">
            <v>98710081</v>
          </cell>
          <cell r="B8739">
            <v>477227</v>
          </cell>
          <cell r="C8739" t="str">
            <v>98710081</v>
          </cell>
          <cell r="D8739" t="str">
            <v>HYCITE</v>
          </cell>
          <cell r="E8739" t="str">
            <v>DESPACHO</v>
          </cell>
          <cell r="F8739" t="str">
            <v>NORMAL</v>
          </cell>
          <cell r="G8739" t="str">
            <v>031002004091289</v>
          </cell>
          <cell r="H8739">
            <v>44907</v>
          </cell>
          <cell r="I8739" t="str">
            <v>ENTREGADO</v>
          </cell>
          <cell r="J8739">
            <v>44908</v>
          </cell>
          <cell r="K8739" t="str">
            <v>CINTHIA ZAMORA</v>
          </cell>
          <cell r="L8739" t="str">
            <v>AV 103 CALLE 118 ESQUINA SECTOR SL 825 FRENTE A LA CLINICA LOS ESTEROS MANTA NORTE LOS ESTEROS 130801 MANABI</v>
          </cell>
          <cell r="M8739" t="str">
            <v/>
          </cell>
          <cell r="N8739" t="str">
            <v>0983834113</v>
          </cell>
          <cell r="O8739" t="str">
            <v>0983834113</v>
          </cell>
          <cell r="P8739" t="str">
            <v>130801</v>
          </cell>
          <cell r="Q8739" t="str">
            <v>PICHINCHA</v>
          </cell>
          <cell r="R8739" t="str">
            <v>MANABI</v>
          </cell>
          <cell r="S8739" t="str">
            <v>SAN SEBASTIAN</v>
          </cell>
          <cell r="T8739" t="str">
            <v>TRAMACO</v>
          </cell>
          <cell r="U8739" t="str">
            <v>FLEXNETUIO_PROVINCIA</v>
          </cell>
          <cell r="V8739">
            <v>1</v>
          </cell>
          <cell r="W8739">
            <v>13.7</v>
          </cell>
          <cell r="X8739" t="str">
            <v>HYCITE QUITO</v>
          </cell>
          <cell r="Y8739" t="str">
            <v>FLEX NET CALLE 28 DE JUNIO S/N Y GARCIA MORENO ENTRADA LLANO GRANDE</v>
          </cell>
        </row>
        <row r="8740">
          <cell r="A8740" t="str">
            <v>98710159</v>
          </cell>
          <cell r="B8740">
            <v>477228</v>
          </cell>
          <cell r="C8740" t="str">
            <v>98710159</v>
          </cell>
          <cell r="D8740" t="str">
            <v>HYCITE</v>
          </cell>
          <cell r="E8740" t="str">
            <v>DESPACHO</v>
          </cell>
          <cell r="F8740" t="str">
            <v>NORMAL</v>
          </cell>
          <cell r="G8740" t="str">
            <v>031002004091290</v>
          </cell>
          <cell r="H8740">
            <v>44907</v>
          </cell>
          <cell r="I8740" t="str">
            <v>ENTREGADO</v>
          </cell>
          <cell r="J8740">
            <v>44914</v>
          </cell>
          <cell r="K8740" t="str">
            <v>JULIA VERA</v>
          </cell>
          <cell r="L8740" t="str">
            <v>CALLE 28 DEMAYO Y CARMEN DE BETANCURT FRENTE DESPENSA DIAGONAL CEMENTERIO VENTANAS//SECTOR CEMENTERIO VENTANAS 120406 LOS RIOS</v>
          </cell>
          <cell r="M8740" t="str">
            <v/>
          </cell>
          <cell r="N8740" t="str">
            <v>0986757429</v>
          </cell>
          <cell r="O8740" t="str">
            <v>0986757429</v>
          </cell>
          <cell r="P8740" t="str">
            <v>120406</v>
          </cell>
          <cell r="Q8740" t="str">
            <v>VENTANAS</v>
          </cell>
          <cell r="R8740" t="str">
            <v>LOS RIOS</v>
          </cell>
          <cell r="S8740" t="str">
            <v>VENTANAS</v>
          </cell>
          <cell r="T8740" t="str">
            <v>TRAMACO</v>
          </cell>
          <cell r="U8740" t="str">
            <v>FLEXNETUIO_PROVINCIA</v>
          </cell>
          <cell r="V8740">
            <v>1</v>
          </cell>
          <cell r="W8740">
            <v>7.9</v>
          </cell>
          <cell r="X8740" t="str">
            <v>HYCITE QUITO</v>
          </cell>
          <cell r="Y8740" t="str">
            <v>FLEX NET CALLE 28 DE JUNIO S/N Y GARCIA MORENO ENTRADA LLANO GRANDE</v>
          </cell>
        </row>
        <row r="8741">
          <cell r="A8741" t="str">
            <v>98711528</v>
          </cell>
          <cell r="B8741">
            <v>477231</v>
          </cell>
          <cell r="C8741" t="str">
            <v>98711528</v>
          </cell>
          <cell r="D8741" t="str">
            <v>HYCITE</v>
          </cell>
          <cell r="E8741" t="str">
            <v>DESPACHO</v>
          </cell>
          <cell r="F8741" t="str">
            <v>NORMAL</v>
          </cell>
          <cell r="G8741" t="str">
            <v>TF88492</v>
          </cell>
          <cell r="H8741">
            <v>44907</v>
          </cell>
          <cell r="I8741" t="str">
            <v>ENTREGADO</v>
          </cell>
          <cell r="J8741">
            <v>44908</v>
          </cell>
          <cell r="K8741" t="str">
            <v>DENISSE MOREIRA</v>
          </cell>
          <cell r="L8741" t="str">
            <v>VILLACLUB MZ-K VILLA-4 AV FEBRES CORDERO GUAYAQUIL // NORTE TARQUI 090602 GUAYAS</v>
          </cell>
          <cell r="M8741" t="str">
            <v/>
          </cell>
          <cell r="N8741" t="str">
            <v>0968362111</v>
          </cell>
          <cell r="O8741" t="str">
            <v>0968362111</v>
          </cell>
          <cell r="P8741" t="str">
            <v>090602</v>
          </cell>
          <cell r="Q8741" t="str">
            <v>GUAYAQUIL</v>
          </cell>
          <cell r="R8741" t="str">
            <v>GUAYAS</v>
          </cell>
          <cell r="S8741" t="str">
            <v>GUAYAQUIL</v>
          </cell>
          <cell r="T8741" t="str">
            <v>ITSACOURIER</v>
          </cell>
          <cell r="U8741" t="str">
            <v>FLEXNETUIO_GYE</v>
          </cell>
          <cell r="V8741">
            <v>1</v>
          </cell>
          <cell r="W8741">
            <v>7.1</v>
          </cell>
          <cell r="X8741" t="str">
            <v>HYCITE QUITO</v>
          </cell>
          <cell r="Y8741" t="str">
            <v>FLEX NET CALLE 28 DE JUNIO S/N Y GARCIA MORENO ENTRADA LLANO GRANDE</v>
          </cell>
        </row>
        <row r="8742">
          <cell r="A8742" t="str">
            <v>98712278</v>
          </cell>
          <cell r="B8742">
            <v>477232</v>
          </cell>
          <cell r="C8742" t="str">
            <v>98712278</v>
          </cell>
          <cell r="D8742" t="str">
            <v>HYCITE</v>
          </cell>
          <cell r="E8742" t="str">
            <v>DESPACHO</v>
          </cell>
          <cell r="F8742" t="str">
            <v>NORMAL</v>
          </cell>
          <cell r="G8742" t="str">
            <v>TF88493</v>
          </cell>
          <cell r="H8742">
            <v>44907</v>
          </cell>
          <cell r="I8742" t="str">
            <v>ENTREGADO</v>
          </cell>
          <cell r="J8742">
            <v>44908</v>
          </cell>
          <cell r="K8742" t="str">
            <v>GLORIA AZANZA</v>
          </cell>
          <cell r="L8742" t="str">
            <v>URB LA LOJA ETAPA CORAL MZ 13 V.11 URB LA LOJA FRENTE AL PORTAL DAULE / LA LOJA LA AURORA 091910 GUAYAS</v>
          </cell>
          <cell r="N8742" t="str">
            <v>0993575094</v>
          </cell>
          <cell r="O8742" t="str">
            <v>0993575094</v>
          </cell>
          <cell r="P8742" t="str">
            <v>091901</v>
          </cell>
          <cell r="Q8742" t="str">
            <v>DAULE</v>
          </cell>
          <cell r="R8742" t="str">
            <v>GUAYAS</v>
          </cell>
          <cell r="S8742" t="str">
            <v>DAULE</v>
          </cell>
          <cell r="T8742" t="str">
            <v>ITSACOURIER</v>
          </cell>
          <cell r="U8742" t="str">
            <v>FLEXNETUIO_GYE</v>
          </cell>
          <cell r="V8742">
            <v>1</v>
          </cell>
          <cell r="W8742">
            <v>8.6</v>
          </cell>
          <cell r="X8742" t="str">
            <v>HYCITE QUITO</v>
          </cell>
          <cell r="Y8742" t="str">
            <v>FLEX NET CALLE 28 DE JUNIO S/N Y GARCIA MORENO ENTRADA LLANO GRANDE</v>
          </cell>
        </row>
        <row r="8743">
          <cell r="A8743" t="str">
            <v>98712324</v>
          </cell>
          <cell r="B8743">
            <v>477233</v>
          </cell>
          <cell r="C8743" t="str">
            <v>98712324</v>
          </cell>
          <cell r="D8743" t="str">
            <v>HYCITE</v>
          </cell>
          <cell r="E8743" t="str">
            <v>DESPACHO</v>
          </cell>
          <cell r="F8743" t="str">
            <v>NORMAL</v>
          </cell>
          <cell r="G8743" t="str">
            <v>TFQ88494</v>
          </cell>
          <cell r="H8743">
            <v>44907</v>
          </cell>
          <cell r="I8743" t="str">
            <v>ENTREGADO</v>
          </cell>
          <cell r="J8743">
            <v>44908</v>
          </cell>
          <cell r="K8743" t="str">
            <v>ERIKA ALEXANDRA MEZA TORRES</v>
          </cell>
          <cell r="L8743" t="str">
            <v>PADRE CARLOS CASA 57B Y PAMPITE CUMBAYA JARDINES DEL ESTE 1 QUITO CUMBAYA 170901 PICHINCHA</v>
          </cell>
          <cell r="N8743" t="str">
            <v>0995807868 / 984499292</v>
          </cell>
          <cell r="O8743" t="str">
            <v>0995807868 / 984499292</v>
          </cell>
          <cell r="P8743" t="str">
            <v>170901</v>
          </cell>
          <cell r="Q8743" t="str">
            <v>QUITO</v>
          </cell>
          <cell r="R8743" t="str">
            <v>PICHINCHA</v>
          </cell>
          <cell r="S8743" t="str">
            <v>CUMBAYA</v>
          </cell>
          <cell r="T8743" t="str">
            <v>FLEXTRANS UIO</v>
          </cell>
          <cell r="U8743" t="str">
            <v>FLEXNETUIO_LOCAL</v>
          </cell>
          <cell r="V8743">
            <v>1</v>
          </cell>
          <cell r="W8743">
            <v>1.2</v>
          </cell>
          <cell r="X8743" t="str">
            <v>HYCITE QUITO</v>
          </cell>
          <cell r="Y8743" t="str">
            <v>FLEX NET CALLE 28 DE JUNIO S/N Y GARCIA MORENO ENTRADA LLANO GRANDE</v>
          </cell>
        </row>
        <row r="8744">
          <cell r="A8744" t="str">
            <v>98712376</v>
          </cell>
          <cell r="B8744">
            <v>477234</v>
          </cell>
          <cell r="C8744" t="str">
            <v>98712376</v>
          </cell>
          <cell r="D8744" t="str">
            <v>HYCITE</v>
          </cell>
          <cell r="E8744" t="str">
            <v>DESPACHO</v>
          </cell>
          <cell r="F8744" t="str">
            <v>NORMAL</v>
          </cell>
          <cell r="G8744" t="str">
            <v>TFQ88495</v>
          </cell>
          <cell r="H8744">
            <v>44907</v>
          </cell>
          <cell r="I8744" t="str">
            <v>ENTREGADO</v>
          </cell>
          <cell r="J8744">
            <v>44908</v>
          </cell>
          <cell r="K8744" t="str">
            <v>OLGA LUCIA MORALES INGA</v>
          </cell>
          <cell r="L8744" t="str">
            <v>ATAHUALPA Y LOS ARRIEROS BARRIO SIEMPRE UNIDO LOTE 20 QUITO CALDERON 170202 PICHINCHA</v>
          </cell>
          <cell r="M8744" t="str">
            <v/>
          </cell>
          <cell r="N8744" t="str">
            <v>0999924260 / 990787556</v>
          </cell>
          <cell r="O8744" t="str">
            <v>0999924260 / 990787556</v>
          </cell>
          <cell r="P8744" t="str">
            <v>170202</v>
          </cell>
          <cell r="Q8744" t="str">
            <v>QUITO</v>
          </cell>
          <cell r="R8744" t="str">
            <v>PICHINCHA</v>
          </cell>
          <cell r="S8744" t="str">
            <v>CALDERON (CARAPUNGO)</v>
          </cell>
          <cell r="T8744" t="str">
            <v>FLEXTRANS UIO</v>
          </cell>
          <cell r="U8744" t="str">
            <v>FLEXNETUIO_LOCAL</v>
          </cell>
          <cell r="V8744">
            <v>1</v>
          </cell>
          <cell r="W8744">
            <v>3.7</v>
          </cell>
          <cell r="X8744" t="str">
            <v>HYCITE QUITO</v>
          </cell>
          <cell r="Y8744" t="str">
            <v>FLEX NET CALLE 28 DE JUNIO S/N Y GARCIA MORENO ENTRADA LLANO GRANDE</v>
          </cell>
        </row>
        <row r="8745">
          <cell r="A8745" t="str">
            <v>98713955</v>
          </cell>
          <cell r="B8745">
            <v>477235</v>
          </cell>
          <cell r="C8745" t="str">
            <v>98713955</v>
          </cell>
          <cell r="D8745" t="str">
            <v>HYCITE</v>
          </cell>
          <cell r="E8745" t="str">
            <v>DESPACHO</v>
          </cell>
          <cell r="F8745" t="str">
            <v>NORMAL</v>
          </cell>
          <cell r="G8745" t="str">
            <v>031002004091291</v>
          </cell>
          <cell r="H8745">
            <v>44907</v>
          </cell>
          <cell r="I8745" t="str">
            <v>ENTREGADO</v>
          </cell>
          <cell r="J8745">
            <v>44908</v>
          </cell>
          <cell r="K8745" t="str">
            <v>CENIA MENDOZA</v>
          </cell>
          <cell r="L8745" t="str">
            <v>BARRIO SAN FELIPE CALLE ECUADOR 2DA Y 3ERA TRANSVERSAL BOLIVAR // SAN FELIPE CALCETA 130601 MANABI</v>
          </cell>
          <cell r="M8745" t="str">
            <v/>
          </cell>
          <cell r="N8745" t="str">
            <v>0993831201</v>
          </cell>
          <cell r="O8745" t="str">
            <v>0993831201</v>
          </cell>
          <cell r="P8745" t="str">
            <v>130601</v>
          </cell>
          <cell r="Q8745" t="str">
            <v>BOLIVAR (MANABI)</v>
          </cell>
          <cell r="R8745" t="str">
            <v>MANABI</v>
          </cell>
          <cell r="S8745" t="str">
            <v>CALCETA</v>
          </cell>
          <cell r="T8745" t="str">
            <v>TRAMACO</v>
          </cell>
          <cell r="U8745" t="str">
            <v>FLEXNETUIO_PROVINCIA</v>
          </cell>
          <cell r="V8745">
            <v>1</v>
          </cell>
          <cell r="W8745">
            <v>3.5</v>
          </cell>
          <cell r="X8745" t="str">
            <v>HYCITE QUITO</v>
          </cell>
          <cell r="Y8745" t="str">
            <v>FLEX NET CALLE 28 DE JUNIO S/N Y GARCIA MORENO ENTRADA LLANO GRANDE</v>
          </cell>
        </row>
        <row r="8746">
          <cell r="A8746" t="str">
            <v>98714101</v>
          </cell>
          <cell r="B8746">
            <v>477236</v>
          </cell>
          <cell r="C8746" t="str">
            <v>98714101</v>
          </cell>
          <cell r="D8746" t="str">
            <v>HYCITE</v>
          </cell>
          <cell r="E8746" t="str">
            <v>DESPACHO</v>
          </cell>
          <cell r="F8746" t="str">
            <v>NORMAL</v>
          </cell>
          <cell r="G8746" t="str">
            <v>031002004091292</v>
          </cell>
          <cell r="H8746">
            <v>44907</v>
          </cell>
          <cell r="I8746" t="str">
            <v>ENTREGADO</v>
          </cell>
          <cell r="J8746">
            <v>44909</v>
          </cell>
          <cell r="K8746" t="str">
            <v>MIGUEL YEPEZ</v>
          </cell>
          <cell r="L8746" t="str">
            <v>JOSE MARTIN Y AV MARTHA BUCARAN SGL A TIENDA SELENITA MANTA - LEONIDAS PROANO MANTA 130217 MANABI</v>
          </cell>
          <cell r="M8746" t="str">
            <v/>
          </cell>
          <cell r="N8746" t="str">
            <v>0982713444</v>
          </cell>
          <cell r="O8746" t="str">
            <v>0982713444</v>
          </cell>
          <cell r="P8746" t="str">
            <v>130217</v>
          </cell>
          <cell r="Q8746" t="str">
            <v>MONTECRISTI</v>
          </cell>
          <cell r="R8746" t="str">
            <v>MANABI</v>
          </cell>
          <cell r="S8746" t="str">
            <v>MONTECRISTI</v>
          </cell>
          <cell r="T8746" t="str">
            <v>TRAMACO</v>
          </cell>
          <cell r="U8746" t="str">
            <v>FLEXNETUIO_PROVINCIA</v>
          </cell>
          <cell r="V8746">
            <v>1</v>
          </cell>
          <cell r="W8746">
            <v>11.1</v>
          </cell>
          <cell r="X8746" t="str">
            <v>HYCITE QUITO</v>
          </cell>
          <cell r="Y8746" t="str">
            <v>FLEX NET CALLE 28 DE JUNIO S/N Y GARCIA MORENO ENTRADA LLANO GRANDE</v>
          </cell>
        </row>
        <row r="8747">
          <cell r="A8747" t="str">
            <v>98714113</v>
          </cell>
          <cell r="B8747">
            <v>477237</v>
          </cell>
          <cell r="C8747" t="str">
            <v>98714113</v>
          </cell>
          <cell r="D8747" t="str">
            <v>HYCITE</v>
          </cell>
          <cell r="E8747" t="str">
            <v>DESPACHO</v>
          </cell>
          <cell r="F8747" t="str">
            <v>NORMAL</v>
          </cell>
          <cell r="G8747" t="str">
            <v>031002004091293</v>
          </cell>
          <cell r="H8747">
            <v>44907</v>
          </cell>
          <cell r="I8747" t="str">
            <v>EN_TRANSITO</v>
          </cell>
          <cell r="J8747">
            <v>44907</v>
          </cell>
          <cell r="K8747" t="str">
            <v>ANGELA MERINO</v>
          </cell>
          <cell r="L8747" t="str">
            <v>BR LA CASCADA CL DUNCAN Y PASAJE 4 SANTA CRUZ-SANTA CRUZ  PUERTO AYORA 200102 GALAPAGOS</v>
          </cell>
          <cell r="N8747" t="str">
            <v>0988032361 / 053014051</v>
          </cell>
          <cell r="O8747" t="str">
            <v>0988032361 / 053014051</v>
          </cell>
          <cell r="P8747" t="str">
            <v>200102</v>
          </cell>
          <cell r="Q8747" t="str">
            <v>SANTA CRUZ</v>
          </cell>
          <cell r="R8747" t="str">
            <v>GALAPAGOS</v>
          </cell>
          <cell r="S8747" t="str">
            <v>PUERTO AYORA</v>
          </cell>
          <cell r="T8747" t="str">
            <v>TRAMACO</v>
          </cell>
          <cell r="U8747" t="str">
            <v>FLEXNETUIO_PROVINCIA</v>
          </cell>
          <cell r="V8747">
            <v>1</v>
          </cell>
          <cell r="W8747">
            <v>9.3000000000000007</v>
          </cell>
          <cell r="X8747" t="str">
            <v>HYCITE QUITO</v>
          </cell>
          <cell r="Y8747" t="str">
            <v>FLEX NET CALLE 28 DE JUNIO S/N Y GARCIA MORENO ENTRADA LLANO GRANDE</v>
          </cell>
        </row>
        <row r="8748">
          <cell r="A8748" t="str">
            <v>98714130</v>
          </cell>
          <cell r="B8748">
            <v>477238</v>
          </cell>
          <cell r="C8748" t="str">
            <v>98714130</v>
          </cell>
          <cell r="D8748" t="str">
            <v>HYCITE</v>
          </cell>
          <cell r="E8748" t="str">
            <v>DESPACHO</v>
          </cell>
          <cell r="F8748" t="str">
            <v>NORMAL</v>
          </cell>
          <cell r="G8748" t="str">
            <v>031002004091294</v>
          </cell>
          <cell r="H8748">
            <v>44907</v>
          </cell>
          <cell r="I8748" t="str">
            <v>ENTREGADO</v>
          </cell>
          <cell r="J8748">
            <v>44914</v>
          </cell>
          <cell r="K8748" t="str">
            <v>JOFFRE ROGEL</v>
          </cell>
          <cell r="L8748" t="str">
            <v>TOMAS DE VERLANGA Y 12 DE FEBRERO CENTRO DEL MUNICIPIO SANTA CRUZ-SANTA CRUZ PUERTO AYORA 200102 GALAPAGOS</v>
          </cell>
          <cell r="N8748" t="str">
            <v>0998906020 / 052524730</v>
          </cell>
          <cell r="O8748" t="str">
            <v>0998906020 / 052524730</v>
          </cell>
          <cell r="P8748" t="str">
            <v>200102</v>
          </cell>
          <cell r="Q8748" t="str">
            <v>SANTA CRUZ</v>
          </cell>
          <cell r="R8748" t="str">
            <v>GALAPAGOS</v>
          </cell>
          <cell r="S8748" t="str">
            <v>PUERTO AYORA</v>
          </cell>
          <cell r="T8748" t="str">
            <v>TRAMACO</v>
          </cell>
          <cell r="U8748" t="str">
            <v>FLEXNETUIO_PROVINCIA</v>
          </cell>
          <cell r="V8748">
            <v>1</v>
          </cell>
          <cell r="W8748">
            <v>10</v>
          </cell>
          <cell r="X8748" t="str">
            <v>HYCITE QUITO</v>
          </cell>
          <cell r="Y8748" t="str">
            <v>FLEX NET CALLE 28 DE JUNIO S/N Y GARCIA MORENO ENTRADA LLANO GRANDE</v>
          </cell>
        </row>
        <row r="8749">
          <cell r="A8749" t="str">
            <v>98714337</v>
          </cell>
          <cell r="B8749">
            <v>477239</v>
          </cell>
          <cell r="C8749" t="str">
            <v>98714337</v>
          </cell>
          <cell r="D8749" t="str">
            <v>HYCITE</v>
          </cell>
          <cell r="E8749" t="str">
            <v>DESPACHO</v>
          </cell>
          <cell r="F8749" t="str">
            <v>NORMAL</v>
          </cell>
          <cell r="G8749" t="str">
            <v>TF88496</v>
          </cell>
          <cell r="H8749">
            <v>44907</v>
          </cell>
          <cell r="I8749" t="str">
            <v>ENTREGADO</v>
          </cell>
          <cell r="J8749">
            <v>44909</v>
          </cell>
          <cell r="K8749" t="str">
            <v>XAVIER MOROCHO</v>
          </cell>
          <cell r="L8749" t="str">
            <v>29 AV ENTRE MARACAIBO Y AUGUSTO GONZALES GUAYAQUIL-SUBURBIO OESTE  FEBRES CORDERO 090401 GUAYAS</v>
          </cell>
          <cell r="M8749" t="str">
            <v/>
          </cell>
          <cell r="N8749" t="str">
            <v>0996251881</v>
          </cell>
          <cell r="O8749" t="str">
            <v>0996251881</v>
          </cell>
          <cell r="P8749" t="str">
            <v>090401</v>
          </cell>
          <cell r="Q8749" t="str">
            <v>GUAYAQUIL</v>
          </cell>
          <cell r="R8749" t="str">
            <v>GUAYAS</v>
          </cell>
          <cell r="S8749" t="str">
            <v>GUAYAQUIL</v>
          </cell>
          <cell r="T8749" t="str">
            <v>FLEXTRANS GYE</v>
          </cell>
          <cell r="U8749" t="str">
            <v>FLEXNETUIO_GYE</v>
          </cell>
          <cell r="V8749">
            <v>1</v>
          </cell>
          <cell r="W8749">
            <v>4</v>
          </cell>
          <cell r="X8749" t="str">
            <v>HYCITE QUITO</v>
          </cell>
          <cell r="Y8749" t="str">
            <v>FLEX NET CALLE 28 DE JUNIO S/N Y GARCIA MORENO ENTRADA LLANO GRANDE</v>
          </cell>
        </row>
        <row r="8750">
          <cell r="A8750" t="str">
            <v>98714430</v>
          </cell>
          <cell r="B8750">
            <v>477240</v>
          </cell>
          <cell r="C8750" t="str">
            <v>98714430</v>
          </cell>
          <cell r="D8750" t="str">
            <v>HYCITE</v>
          </cell>
          <cell r="E8750" t="str">
            <v>DESPACHO</v>
          </cell>
          <cell r="F8750" t="str">
            <v>NORMAL</v>
          </cell>
          <cell r="G8750" t="str">
            <v>031002004091295</v>
          </cell>
          <cell r="H8750">
            <v>44907</v>
          </cell>
          <cell r="I8750" t="str">
            <v>ENTREGADO</v>
          </cell>
          <cell r="J8750">
            <v>44910</v>
          </cell>
          <cell r="K8750" t="str">
            <v>GARDENIA CANUZA</v>
          </cell>
          <cell r="L8750" t="str">
            <v>BENIGNO CRUZ ENTRE CORDILLERA DEL CONDOR Y QUITO JUNTO COMERCIAL BELEN EL PANGUI//EL PANGUI EL PANGUI 190650 ZAMORA-CHINCHIPE</v>
          </cell>
          <cell r="N8750" t="str">
            <v>0981749931</v>
          </cell>
          <cell r="O8750" t="str">
            <v>0981749931</v>
          </cell>
          <cell r="P8750" t="str">
            <v>190401</v>
          </cell>
          <cell r="Q8750" t="str">
            <v>EL PANGUI</v>
          </cell>
          <cell r="R8750" t="str">
            <v>ZAMORA CHINCHIPE</v>
          </cell>
          <cell r="S8750" t="str">
            <v>EL PANGUI - EL GUISME - PACHICUTZA - SAN ROQUE</v>
          </cell>
          <cell r="T8750" t="str">
            <v>TRAMACO</v>
          </cell>
          <cell r="U8750" t="str">
            <v>FLEXNETUIO_PROVINCIA</v>
          </cell>
          <cell r="V8750">
            <v>1</v>
          </cell>
          <cell r="W8750">
            <v>3.5</v>
          </cell>
          <cell r="X8750" t="str">
            <v>HYCITE QUITO</v>
          </cell>
          <cell r="Y8750" t="str">
            <v>FLEX NET CALLE 28 DE JUNIO S/N Y GARCIA MORENO ENTRADA LLANO GRANDE</v>
          </cell>
        </row>
        <row r="8751">
          <cell r="A8751" t="str">
            <v>98714555</v>
          </cell>
          <cell r="B8751">
            <v>477241</v>
          </cell>
          <cell r="C8751" t="str">
            <v>98714555</v>
          </cell>
          <cell r="D8751" t="str">
            <v>HYCITE</v>
          </cell>
          <cell r="E8751" t="str">
            <v>DESPACHO</v>
          </cell>
          <cell r="F8751" t="str">
            <v>NORMAL</v>
          </cell>
          <cell r="G8751" t="str">
            <v>031002004091296</v>
          </cell>
          <cell r="H8751">
            <v>44907</v>
          </cell>
          <cell r="I8751" t="str">
            <v>ENTREGADO</v>
          </cell>
          <cell r="J8751">
            <v>44910</v>
          </cell>
          <cell r="K8751" t="str">
            <v>ANDRES VEGA</v>
          </cell>
          <cell r="L8751" t="str">
            <v>LAS ANTORCHAS ROSITA PAREDES QUEVEDO-GRITO DE LA LIVERTAD VENUS 120308 LOS RIOS</v>
          </cell>
          <cell r="M8751" t="str">
            <v/>
          </cell>
          <cell r="N8751" t="str">
            <v>0991907923</v>
          </cell>
          <cell r="O8751" t="str">
            <v>0991907923</v>
          </cell>
          <cell r="P8751" t="str">
            <v>120308</v>
          </cell>
          <cell r="Q8751" t="str">
            <v>QUEVEDO</v>
          </cell>
          <cell r="R8751" t="str">
            <v>LOS RIOS</v>
          </cell>
          <cell r="S8751" t="str">
            <v>QUEVEDO</v>
          </cell>
          <cell r="T8751" t="str">
            <v>TRAMACO</v>
          </cell>
          <cell r="U8751" t="str">
            <v>FLEXNETUIO_PROVINCIA</v>
          </cell>
          <cell r="V8751">
            <v>1</v>
          </cell>
          <cell r="W8751">
            <v>3.1</v>
          </cell>
          <cell r="X8751" t="str">
            <v>HYCITE QUITO</v>
          </cell>
          <cell r="Y8751" t="str">
            <v>FLEX NET CALLE 28 DE JUNIO S/N Y GARCIA MORENO ENTRADA LLANO GRANDE</v>
          </cell>
        </row>
        <row r="8752">
          <cell r="A8752" t="str">
            <v>98714624</v>
          </cell>
          <cell r="B8752">
            <v>477242</v>
          </cell>
          <cell r="C8752" t="str">
            <v>98714624</v>
          </cell>
          <cell r="D8752" t="str">
            <v>HYCITE</v>
          </cell>
          <cell r="E8752" t="str">
            <v>DESPACHO</v>
          </cell>
          <cell r="F8752" t="str">
            <v>NORMAL</v>
          </cell>
          <cell r="G8752" t="str">
            <v>TFQ88497</v>
          </cell>
          <cell r="H8752">
            <v>44907</v>
          </cell>
          <cell r="I8752" t="str">
            <v>ENTREGADO</v>
          </cell>
          <cell r="J8752">
            <v>44908</v>
          </cell>
          <cell r="K8752" t="str">
            <v>KELLY ACARO</v>
          </cell>
          <cell r="L8752" t="str">
            <v>N 36 AV. MAA,OSCA OE 7102 OE 7 FCO CRUZ MIRANDA CONJUNTO EL BALCON, G-102 QUITO / ALTAMIRA RUMIPAMPA 170509 PICHINCHA</v>
          </cell>
          <cell r="M8752" t="str">
            <v/>
          </cell>
          <cell r="N8752" t="str">
            <v>0961500543</v>
          </cell>
          <cell r="O8752" t="str">
            <v>0961500543</v>
          </cell>
          <cell r="P8752" t="str">
            <v>170509</v>
          </cell>
          <cell r="Q8752" t="str">
            <v>QUITO</v>
          </cell>
          <cell r="R8752" t="str">
            <v>PICHINCHA</v>
          </cell>
          <cell r="S8752" t="str">
            <v>QUITO</v>
          </cell>
          <cell r="T8752" t="str">
            <v>FLEXTRANS UIO</v>
          </cell>
          <cell r="U8752" t="str">
            <v>FLEXNETUIO_LOCAL</v>
          </cell>
          <cell r="V8752">
            <v>1</v>
          </cell>
          <cell r="W8752">
            <v>11.3</v>
          </cell>
          <cell r="X8752" t="str">
            <v>HYCITE QUITO</v>
          </cell>
          <cell r="Y8752" t="str">
            <v>FLEX NET CALLE 28 DE JUNIO S/N Y GARCIA MORENO ENTRADA LLANO GRANDE</v>
          </cell>
        </row>
        <row r="8753">
          <cell r="A8753" t="str">
            <v>98714979</v>
          </cell>
          <cell r="B8753">
            <v>477243</v>
          </cell>
          <cell r="C8753" t="str">
            <v>98714979</v>
          </cell>
          <cell r="D8753" t="str">
            <v>HYCITE</v>
          </cell>
          <cell r="E8753" t="str">
            <v>DESPACHO</v>
          </cell>
          <cell r="F8753" t="str">
            <v>NORMAL</v>
          </cell>
          <cell r="G8753" t="str">
            <v>TF88498</v>
          </cell>
          <cell r="H8753">
            <v>44907</v>
          </cell>
          <cell r="I8753" t="str">
            <v>ENTREGADO</v>
          </cell>
          <cell r="J8753">
            <v>44908</v>
          </cell>
          <cell r="K8753" t="str">
            <v>ALEXANDRA FUNES</v>
          </cell>
          <cell r="L8753" t="str">
            <v>CDLA LETEL MZ 33 S 1 GUAYAQUIL  TARQUI 090501 GUAYAS</v>
          </cell>
          <cell r="M8753" t="str">
            <v/>
          </cell>
          <cell r="N8753" t="str">
            <v>0996652362</v>
          </cell>
          <cell r="O8753" t="str">
            <v>0996652362</v>
          </cell>
          <cell r="P8753" t="str">
            <v>090501</v>
          </cell>
          <cell r="Q8753" t="str">
            <v>GUAYAQUIL</v>
          </cell>
          <cell r="R8753" t="str">
            <v>GUAYAS</v>
          </cell>
          <cell r="S8753" t="str">
            <v>GUAYAQUIL</v>
          </cell>
          <cell r="T8753" t="str">
            <v>FLEXTRANS GYE</v>
          </cell>
          <cell r="U8753" t="str">
            <v>FLEXNETUIO_GYE</v>
          </cell>
          <cell r="V8753">
            <v>1</v>
          </cell>
          <cell r="W8753">
            <v>0.2</v>
          </cell>
          <cell r="X8753" t="str">
            <v>HYCITE QUITO</v>
          </cell>
          <cell r="Y8753" t="str">
            <v>FLEX NET CALLE 28 DE JUNIO S/N Y GARCIA MORENO ENTRADA LLANO GRANDE</v>
          </cell>
        </row>
        <row r="8754">
          <cell r="A8754" t="str">
            <v>98714997</v>
          </cell>
          <cell r="B8754">
            <v>477244</v>
          </cell>
          <cell r="C8754" t="str">
            <v>98714997</v>
          </cell>
          <cell r="D8754" t="str">
            <v>HYCITE</v>
          </cell>
          <cell r="E8754" t="str">
            <v>DESPACHO</v>
          </cell>
          <cell r="F8754" t="str">
            <v>NORMAL</v>
          </cell>
          <cell r="G8754" t="str">
            <v>TFQ88499</v>
          </cell>
          <cell r="H8754">
            <v>44907</v>
          </cell>
          <cell r="I8754" t="str">
            <v>ENTREGADO</v>
          </cell>
          <cell r="J8754">
            <v>44908</v>
          </cell>
          <cell r="K8754" t="str">
            <v>ANDRES ROMERO</v>
          </cell>
          <cell r="L8754" t="str">
            <v>URB URABA I CALLE A CASA 208 INTERCAMBIADOR DE CARCELEN QUITO // NORTE DE QUITO CARCELEN 170302 PICHINCHA</v>
          </cell>
          <cell r="M8754" t="str">
            <v/>
          </cell>
          <cell r="N8754" t="str">
            <v>0991103363</v>
          </cell>
          <cell r="O8754" t="str">
            <v>0991103363</v>
          </cell>
          <cell r="P8754" t="str">
            <v>170302</v>
          </cell>
          <cell r="Q8754" t="str">
            <v>QUITO</v>
          </cell>
          <cell r="R8754" t="str">
            <v>PICHINCHA</v>
          </cell>
          <cell r="S8754" t="str">
            <v>QUITO</v>
          </cell>
          <cell r="T8754" t="str">
            <v>FLEXTRANS UIO</v>
          </cell>
          <cell r="U8754" t="str">
            <v>FLEXNETUIO_LOCAL</v>
          </cell>
          <cell r="V8754">
            <v>1</v>
          </cell>
          <cell r="W8754">
            <v>8.9</v>
          </cell>
          <cell r="X8754" t="str">
            <v>HYCITE QUITO</v>
          </cell>
          <cell r="Y8754" t="str">
            <v>FLEX NET CALLE 28 DE JUNIO S/N Y GARCIA MORENO ENTRADA LLANO GRANDE</v>
          </cell>
        </row>
        <row r="8755">
          <cell r="A8755" t="str">
            <v>98715042</v>
          </cell>
          <cell r="B8755">
            <v>477245</v>
          </cell>
          <cell r="C8755" t="str">
            <v>98715042</v>
          </cell>
          <cell r="D8755" t="str">
            <v>HYCITE</v>
          </cell>
          <cell r="E8755" t="str">
            <v>DESPACHO</v>
          </cell>
          <cell r="F8755" t="str">
            <v>NORMAL</v>
          </cell>
          <cell r="G8755" t="str">
            <v>031002004091544</v>
          </cell>
          <cell r="H8755">
            <v>44907</v>
          </cell>
          <cell r="I8755" t="str">
            <v>ENTREGADO</v>
          </cell>
          <cell r="J8755">
            <v>44909</v>
          </cell>
          <cell r="K8755" t="str">
            <v>MARIA PENALOZA</v>
          </cell>
          <cell r="L8755" t="str">
            <v>VENTANAS KM 1 1/2 VIA PANAMERICANA VENTANAS-VENTANAS  VENTANAS 120401 LOS RIOS</v>
          </cell>
          <cell r="N8755" t="str">
            <v>0991401196</v>
          </cell>
          <cell r="O8755" t="str">
            <v>0991401196</v>
          </cell>
          <cell r="P8755" t="str">
            <v>120401</v>
          </cell>
          <cell r="Q8755" t="str">
            <v>VENTANAS</v>
          </cell>
          <cell r="R8755" t="str">
            <v>LOS RIOS</v>
          </cell>
          <cell r="S8755" t="str">
            <v>VENTANAS</v>
          </cell>
          <cell r="T8755" t="str">
            <v>TRAMACO</v>
          </cell>
          <cell r="U8755" t="str">
            <v>FLEXNETUIO_PROVINCIA</v>
          </cell>
          <cell r="V8755">
            <v>3</v>
          </cell>
          <cell r="W8755">
            <v>32.5</v>
          </cell>
          <cell r="X8755" t="str">
            <v>HYCITE QUITO</v>
          </cell>
          <cell r="Y8755" t="str">
            <v>FLEX NET CALLE 28 DE JUNIO S/N Y GARCIA MORENO ENTRADA LLANO GRANDE</v>
          </cell>
        </row>
        <row r="8756">
          <cell r="A8756" t="str">
            <v>98715047</v>
          </cell>
          <cell r="B8756">
            <v>477246</v>
          </cell>
          <cell r="C8756" t="str">
            <v>98715047</v>
          </cell>
          <cell r="D8756" t="str">
            <v>HYCITE</v>
          </cell>
          <cell r="E8756" t="str">
            <v>DESPACHO</v>
          </cell>
          <cell r="F8756" t="str">
            <v>NORMAL</v>
          </cell>
          <cell r="G8756" t="str">
            <v>TF88500</v>
          </cell>
          <cell r="H8756">
            <v>44907</v>
          </cell>
          <cell r="I8756" t="str">
            <v>ENTREGADO</v>
          </cell>
          <cell r="J8756">
            <v>44908</v>
          </cell>
          <cell r="K8756" t="str">
            <v>MONICA MARMOL</v>
          </cell>
          <cell r="L8756" t="str">
            <v>PUERTO AZUL MZ-C3 VILLA-12 GUAYAQUIL // GUAYAQUIL  TARQUI 090603 GUAYAS</v>
          </cell>
          <cell r="M8756" t="str">
            <v/>
          </cell>
          <cell r="N8756" t="str">
            <v>0995918612</v>
          </cell>
          <cell r="O8756" t="str">
            <v>0995918612</v>
          </cell>
          <cell r="P8756" t="str">
            <v>090603</v>
          </cell>
          <cell r="Q8756" t="str">
            <v>GUAYAQUIL</v>
          </cell>
          <cell r="R8756" t="str">
            <v>GUAYAS</v>
          </cell>
          <cell r="S8756" t="str">
            <v>GUAYAQUIL</v>
          </cell>
          <cell r="T8756" t="str">
            <v>FLEXTRANS GYE</v>
          </cell>
          <cell r="U8756" t="str">
            <v>FLEXNETUIO_GYE</v>
          </cell>
          <cell r="V8756">
            <v>1</v>
          </cell>
          <cell r="W8756">
            <v>7.2</v>
          </cell>
          <cell r="X8756" t="str">
            <v>HYCITE QUITO</v>
          </cell>
          <cell r="Y8756" t="str">
            <v>FLEX NET CALLE 28 DE JUNIO S/N Y GARCIA MORENO ENTRADA LLANO GRANDE</v>
          </cell>
        </row>
        <row r="8757">
          <cell r="A8757" t="str">
            <v>98715261</v>
          </cell>
          <cell r="B8757">
            <v>477247</v>
          </cell>
          <cell r="C8757" t="str">
            <v>98715261</v>
          </cell>
          <cell r="D8757" t="str">
            <v>HYCITE</v>
          </cell>
          <cell r="E8757" t="str">
            <v>DESPACHO</v>
          </cell>
          <cell r="F8757" t="str">
            <v>NORMAL</v>
          </cell>
          <cell r="G8757" t="str">
            <v>TFQ88501</v>
          </cell>
          <cell r="H8757">
            <v>44907</v>
          </cell>
          <cell r="I8757" t="str">
            <v>ENTREGADO</v>
          </cell>
          <cell r="J8757">
            <v>44908</v>
          </cell>
          <cell r="K8757" t="str">
            <v>ALEX CASTRO</v>
          </cell>
          <cell r="L8757" t="str">
            <v>CALLE LOS PINOS S/N AVENIDA ILALO CJ LA MARTINA CASA 12 QUITO // CENTRO (170902) TUMBACO 170902 PICHINCHA</v>
          </cell>
          <cell r="N8757" t="str">
            <v>0987989608 / 988437613</v>
          </cell>
          <cell r="O8757" t="str">
            <v>0987989608 / 988437613</v>
          </cell>
          <cell r="P8757" t="str">
            <v>170902</v>
          </cell>
          <cell r="Q8757" t="str">
            <v>QUITO</v>
          </cell>
          <cell r="R8757" t="str">
            <v>PICHINCHA</v>
          </cell>
          <cell r="S8757" t="str">
            <v>TUMBACO</v>
          </cell>
          <cell r="T8757" t="str">
            <v>FLEXTRANS UIO</v>
          </cell>
          <cell r="U8757" t="str">
            <v>FLEXNETUIO_LOCAL</v>
          </cell>
          <cell r="V8757">
            <v>1</v>
          </cell>
          <cell r="W8757">
            <v>5.5</v>
          </cell>
          <cell r="X8757" t="str">
            <v>HYCITE QUITO</v>
          </cell>
          <cell r="Y8757" t="str">
            <v>FLEX NET CALLE 28 DE JUNIO S/N Y GARCIA MORENO ENTRADA LLANO GRANDE</v>
          </cell>
        </row>
        <row r="8758">
          <cell r="A8758" t="str">
            <v>98715574</v>
          </cell>
          <cell r="B8758">
            <v>477248</v>
          </cell>
          <cell r="C8758" t="str">
            <v>98715574</v>
          </cell>
          <cell r="D8758" t="str">
            <v>HYCITE</v>
          </cell>
          <cell r="E8758" t="str">
            <v>DESPACHO</v>
          </cell>
          <cell r="F8758" t="str">
            <v>NORMAL</v>
          </cell>
          <cell r="G8758" t="str">
            <v>TFQ88502</v>
          </cell>
          <cell r="H8758">
            <v>44907</v>
          </cell>
          <cell r="I8758" t="str">
            <v>ENTREGADO</v>
          </cell>
          <cell r="J8758">
            <v>44908</v>
          </cell>
          <cell r="K8758" t="str">
            <v>EDISON TIPANTUNA</v>
          </cell>
          <cell r="L8758" t="str">
            <v>SUCRE MILITAR DE 21 ENTRADA AL CASTILLO ARCOS DEL CASTILLO DE ANAGUAA,A LA ESTANC QUITO // LA ESTANCIA AMAGUANA 170812 PICHINCHA</v>
          </cell>
          <cell r="N8758" t="str">
            <v>0961096873</v>
          </cell>
          <cell r="O8758" t="str">
            <v>0961096873</v>
          </cell>
          <cell r="P8758" t="str">
            <v>170812</v>
          </cell>
          <cell r="Q8758" t="str">
            <v>QUITO</v>
          </cell>
          <cell r="R8758" t="str">
            <v>PICHINCHA</v>
          </cell>
          <cell r="S8758" t="str">
            <v>AMAGUANA - COOP. GONZALEZ SUAREZ</v>
          </cell>
          <cell r="T8758" t="str">
            <v>FLEXTRANS UIO</v>
          </cell>
          <cell r="U8758" t="str">
            <v>FLEXNETUIO_LOCAL</v>
          </cell>
          <cell r="V8758">
            <v>1</v>
          </cell>
          <cell r="W8758">
            <v>3.7</v>
          </cell>
          <cell r="X8758" t="str">
            <v>HYCITE QUITO</v>
          </cell>
          <cell r="Y8758" t="str">
            <v>FLEX NET CALLE 28 DE JUNIO S/N Y GARCIA MORENO ENTRADA LLANO GRANDE</v>
          </cell>
        </row>
        <row r="8759">
          <cell r="A8759" t="str">
            <v>98716289</v>
          </cell>
          <cell r="B8759">
            <v>477249</v>
          </cell>
          <cell r="C8759" t="str">
            <v>98716289</v>
          </cell>
          <cell r="D8759" t="str">
            <v>HYCITE</v>
          </cell>
          <cell r="E8759" t="str">
            <v>DESPACHO</v>
          </cell>
          <cell r="F8759" t="str">
            <v>NORMAL</v>
          </cell>
          <cell r="G8759" t="str">
            <v>TFQ88503</v>
          </cell>
          <cell r="H8759">
            <v>44907</v>
          </cell>
          <cell r="I8759" t="str">
            <v>ENTREGADO</v>
          </cell>
          <cell r="J8759">
            <v>44908</v>
          </cell>
          <cell r="K8759" t="str">
            <v>BLANCA RAMIREZ</v>
          </cell>
          <cell r="L8759" t="str">
            <v>AV GALIO PLAZA LASSO JOSE RAFAEL BUSTAMANTE QUITO / LA LUZ LA LUZ 170502 PICHINCHA</v>
          </cell>
          <cell r="M8759" t="str">
            <v/>
          </cell>
          <cell r="N8759" t="str">
            <v>0983496976</v>
          </cell>
          <cell r="O8759" t="str">
            <v>0983496976</v>
          </cell>
          <cell r="P8759" t="str">
            <v>170502</v>
          </cell>
          <cell r="Q8759" t="str">
            <v>QUITO</v>
          </cell>
          <cell r="R8759" t="str">
            <v>PICHINCHA</v>
          </cell>
          <cell r="S8759" t="str">
            <v>QUITO</v>
          </cell>
          <cell r="T8759" t="str">
            <v>FLEXTRANS UIO</v>
          </cell>
          <cell r="U8759" t="str">
            <v>FLEXNETUIO_LOCAL</v>
          </cell>
          <cell r="V8759">
            <v>1</v>
          </cell>
          <cell r="W8759">
            <v>9.1</v>
          </cell>
          <cell r="X8759" t="str">
            <v>HYCITE QUITO</v>
          </cell>
          <cell r="Y8759" t="str">
            <v>FLEX NET CALLE 28 DE JUNIO S/N Y GARCIA MORENO ENTRADA LLANO GRANDE</v>
          </cell>
        </row>
        <row r="8760">
          <cell r="A8760" t="str">
            <v>98717722</v>
          </cell>
          <cell r="B8760">
            <v>477250</v>
          </cell>
          <cell r="C8760" t="str">
            <v>98717722</v>
          </cell>
          <cell r="D8760" t="str">
            <v>HYCITE</v>
          </cell>
          <cell r="E8760" t="str">
            <v>DESPACHO</v>
          </cell>
          <cell r="F8760" t="str">
            <v>NORMAL</v>
          </cell>
          <cell r="G8760" t="str">
            <v>031002004091298</v>
          </cell>
          <cell r="H8760">
            <v>44907</v>
          </cell>
          <cell r="I8760" t="str">
            <v>ENTREGADO</v>
          </cell>
          <cell r="J8760">
            <v>44914</v>
          </cell>
          <cell r="K8760" t="str">
            <v>TARCILA SALGADO</v>
          </cell>
          <cell r="L8760" t="str">
            <v>HUGOLINO CERASUOLO Y RAFAEL CHOISX EL CHOISX DIAG HOTEL JOSE CARLOS SAN CRISTOBAL // SAN CRISTOBAL PUERTO BAQUERIZO MORENO 200101 GALAPAGOS</v>
          </cell>
          <cell r="N8760" t="str">
            <v>0982940548 / 052520026</v>
          </cell>
          <cell r="O8760" t="str">
            <v>0982940548 / 052520026</v>
          </cell>
          <cell r="P8760" t="str">
            <v>200101</v>
          </cell>
          <cell r="Q8760" t="str">
            <v>SAN CRISTOBAL</v>
          </cell>
          <cell r="R8760" t="str">
            <v>GALAPAGOS</v>
          </cell>
          <cell r="S8760" t="str">
            <v>PUERTO BAQUERIZO MORENO - ISLA SANTA MARIA (FLOREANA) (CAB. EN  PTO. VELASCO IBARRA)</v>
          </cell>
          <cell r="T8760" t="str">
            <v>TRAMACO</v>
          </cell>
          <cell r="U8760" t="str">
            <v>FLEXNETUIO_PROVINCIA</v>
          </cell>
          <cell r="V8760">
            <v>1</v>
          </cell>
          <cell r="W8760">
            <v>6.4</v>
          </cell>
          <cell r="X8760" t="str">
            <v>HYCITE QUITO</v>
          </cell>
          <cell r="Y8760" t="str">
            <v>FLEX NET CALLE 28 DE JUNIO S/N Y GARCIA MORENO ENTRADA LLANO GRANDE</v>
          </cell>
        </row>
        <row r="8761">
          <cell r="A8761" t="str">
            <v>98717816</v>
          </cell>
          <cell r="B8761">
            <v>477251</v>
          </cell>
          <cell r="C8761" t="str">
            <v>98717816</v>
          </cell>
          <cell r="D8761" t="str">
            <v>HYCITE</v>
          </cell>
          <cell r="E8761" t="str">
            <v>DESPACHO</v>
          </cell>
          <cell r="F8761" t="str">
            <v>NORMAL</v>
          </cell>
          <cell r="G8761" t="str">
            <v>031002004091545</v>
          </cell>
          <cell r="H8761">
            <v>44907</v>
          </cell>
          <cell r="I8761" t="str">
            <v>ENTREGADO</v>
          </cell>
          <cell r="J8761">
            <v>44909</v>
          </cell>
          <cell r="K8761" t="str">
            <v>LUIS ZAMBRANO</v>
          </cell>
          <cell r="L8761" t="str">
            <v>SITIO EL CERRITO ROCA FUERTE CERCA DEL RESTAURANTE MI FINCA ROCAFUERTE // EL CERRITO ROCAFUERTE (MA) 131550 MANABI</v>
          </cell>
          <cell r="N8761" t="str">
            <v>0988555880</v>
          </cell>
          <cell r="O8761" t="str">
            <v>0988555880</v>
          </cell>
          <cell r="P8761" t="str">
            <v>131201</v>
          </cell>
          <cell r="Q8761" t="str">
            <v>ROCAFUERTE</v>
          </cell>
          <cell r="R8761" t="str">
            <v>MANABI</v>
          </cell>
          <cell r="S8761" t="str">
            <v>ROCAFUERTE - EL HIGUERON - SOSOTE - VALDEZ - RESBALON</v>
          </cell>
          <cell r="T8761" t="str">
            <v>TRAMACO</v>
          </cell>
          <cell r="U8761" t="str">
            <v>FLEXNETUIO_PROVINCIA</v>
          </cell>
          <cell r="V8761">
            <v>2</v>
          </cell>
          <cell r="W8761">
            <v>18</v>
          </cell>
          <cell r="X8761" t="str">
            <v>HYCITE QUITO</v>
          </cell>
          <cell r="Y8761" t="str">
            <v>FLEX NET CALLE 28 DE JUNIO S/N Y GARCIA MORENO ENTRADA LLANO GRANDE</v>
          </cell>
        </row>
        <row r="8762">
          <cell r="A8762" t="str">
            <v>98717972</v>
          </cell>
          <cell r="B8762">
            <v>477252</v>
          </cell>
          <cell r="C8762" t="str">
            <v>98717972</v>
          </cell>
          <cell r="D8762" t="str">
            <v>HYCITE</v>
          </cell>
          <cell r="E8762" t="str">
            <v>DESPACHO</v>
          </cell>
          <cell r="F8762" t="str">
            <v>NORMAL</v>
          </cell>
          <cell r="G8762" t="str">
            <v>031002004091300</v>
          </cell>
          <cell r="H8762">
            <v>44907</v>
          </cell>
          <cell r="I8762" t="str">
            <v>ENTREGADO</v>
          </cell>
          <cell r="J8762">
            <v>44908</v>
          </cell>
          <cell r="K8762" t="str">
            <v>EDGAR VALDIVIESO</v>
          </cell>
          <cell r="L8762" t="str">
            <v>AV MANUEL ASCASUBI Y ALEJANDRO ZALDUA A 2 CDRAS HOSPITAL IESS MILAGRO // CDL 100 CAMAS MILAGRO 091701 GUAYAS</v>
          </cell>
          <cell r="M8762" t="str">
            <v/>
          </cell>
          <cell r="N8762" t="str">
            <v>0979382062 / 990679382</v>
          </cell>
          <cell r="O8762" t="str">
            <v>0979382062 / 990679382</v>
          </cell>
          <cell r="P8762" t="str">
            <v>091701</v>
          </cell>
          <cell r="Q8762" t="str">
            <v>MILAGRO</v>
          </cell>
          <cell r="R8762" t="str">
            <v>GUAYAS</v>
          </cell>
          <cell r="S8762" t="str">
            <v>MILAGRO</v>
          </cell>
          <cell r="T8762" t="str">
            <v>TRAMACO</v>
          </cell>
          <cell r="U8762" t="str">
            <v>FLEXNETUIO_PROVINCIA</v>
          </cell>
          <cell r="V8762">
            <v>1</v>
          </cell>
          <cell r="W8762">
            <v>4.4000000000000004</v>
          </cell>
          <cell r="X8762" t="str">
            <v>HYCITE QUITO</v>
          </cell>
          <cell r="Y8762" t="str">
            <v>FLEX NET CALLE 28 DE JUNIO S/N Y GARCIA MORENO ENTRADA LLANO GRANDE</v>
          </cell>
        </row>
        <row r="8763">
          <cell r="A8763" t="str">
            <v>98718083</v>
          </cell>
          <cell r="B8763">
            <v>477253</v>
          </cell>
          <cell r="C8763" t="str">
            <v>98718083</v>
          </cell>
          <cell r="D8763" t="str">
            <v>HYCITE</v>
          </cell>
          <cell r="E8763" t="str">
            <v>DESPACHO</v>
          </cell>
          <cell r="F8763" t="str">
            <v>NORMAL</v>
          </cell>
          <cell r="G8763" t="str">
            <v>TFQ88504</v>
          </cell>
          <cell r="H8763">
            <v>44907</v>
          </cell>
          <cell r="I8763" t="str">
            <v>ENTREGADO</v>
          </cell>
          <cell r="J8763">
            <v>44908</v>
          </cell>
          <cell r="K8763" t="str">
            <v>MAURICIO GUERRA</v>
          </cell>
          <cell r="L8763" t="str">
            <v>AV LA PRENSA N-67-94 RAMON CHIRIBOGA (HOSTON TERRA) QUITO // COTOCALLAO COTOCALLAO 170301 PICHINCHA</v>
          </cell>
          <cell r="M8763" t="str">
            <v/>
          </cell>
          <cell r="N8763" t="str">
            <v>0963208691 / 983830563</v>
          </cell>
          <cell r="O8763" t="str">
            <v>0963208691 / 983830563</v>
          </cell>
          <cell r="P8763" t="str">
            <v>170301</v>
          </cell>
          <cell r="Q8763" t="str">
            <v>QUITO</v>
          </cell>
          <cell r="R8763" t="str">
            <v>PICHINCHA</v>
          </cell>
          <cell r="S8763" t="str">
            <v>QUITO</v>
          </cell>
          <cell r="T8763" t="str">
            <v>FLEXTRANS UIO</v>
          </cell>
          <cell r="U8763" t="str">
            <v>FLEXNETUIO_LOCAL</v>
          </cell>
          <cell r="V8763">
            <v>1</v>
          </cell>
          <cell r="W8763">
            <v>7.4</v>
          </cell>
          <cell r="X8763" t="str">
            <v>HYCITE QUITO</v>
          </cell>
          <cell r="Y8763" t="str">
            <v>FLEX NET CALLE 28 DE JUNIO S/N Y GARCIA MORENO ENTRADA LLANO GRANDE</v>
          </cell>
        </row>
        <row r="8764">
          <cell r="A8764" t="str">
            <v>98718168</v>
          </cell>
          <cell r="B8764">
            <v>477254</v>
          </cell>
          <cell r="C8764" t="str">
            <v>98718168</v>
          </cell>
          <cell r="D8764" t="str">
            <v>HYCITE</v>
          </cell>
          <cell r="E8764" t="str">
            <v>DESPACHO</v>
          </cell>
          <cell r="F8764" t="str">
            <v>NORMAL</v>
          </cell>
          <cell r="G8764" t="str">
            <v>TFQ88505</v>
          </cell>
          <cell r="H8764">
            <v>44907</v>
          </cell>
          <cell r="I8764" t="str">
            <v>ENTREGADO</v>
          </cell>
          <cell r="J8764">
            <v>44908</v>
          </cell>
          <cell r="K8764" t="str">
            <v>RODRIGO I CAMPOS ING.</v>
          </cell>
          <cell r="L8764" t="str">
            <v>ISLA FERNANDINA N43 125 Y TOMAS BERLANGA  QUITO DISTRITO METROPOLIT 170501 PICHINCHA</v>
          </cell>
          <cell r="M8764" t="str">
            <v/>
          </cell>
          <cell r="N8764" t="str">
            <v>0983896653 / 322867064</v>
          </cell>
          <cell r="O8764" t="str">
            <v>0983896653 / 322867064</v>
          </cell>
          <cell r="P8764" t="str">
            <v>170501</v>
          </cell>
          <cell r="Q8764" t="str">
            <v>QUITO</v>
          </cell>
          <cell r="R8764" t="str">
            <v>PICHINCHA</v>
          </cell>
          <cell r="S8764" t="str">
            <v>QUITO</v>
          </cell>
          <cell r="T8764" t="str">
            <v>FLEXTRANS UIO</v>
          </cell>
          <cell r="U8764" t="str">
            <v>FLEXNETUIO_LOCAL</v>
          </cell>
          <cell r="V8764">
            <v>1</v>
          </cell>
          <cell r="W8764">
            <v>10.48</v>
          </cell>
          <cell r="X8764" t="str">
            <v>HYCITE QUITO</v>
          </cell>
          <cell r="Y8764" t="str">
            <v>FLEX NET CALLE 28 DE JUNIO S/N Y GARCIA MORENO ENTRADA LLANO GRANDE</v>
          </cell>
        </row>
        <row r="8765">
          <cell r="A8765" t="str">
            <v>98718400</v>
          </cell>
          <cell r="B8765">
            <v>477255</v>
          </cell>
          <cell r="C8765" t="str">
            <v>98718400</v>
          </cell>
          <cell r="D8765" t="str">
            <v>HYCITE</v>
          </cell>
          <cell r="E8765" t="str">
            <v>DESPACHO</v>
          </cell>
          <cell r="F8765" t="str">
            <v>NORMAL</v>
          </cell>
          <cell r="G8765" t="str">
            <v>031002004091301</v>
          </cell>
          <cell r="H8765">
            <v>44907</v>
          </cell>
          <cell r="I8765" t="str">
            <v>ENTREGADO</v>
          </cell>
          <cell r="J8765">
            <v>44909</v>
          </cell>
          <cell r="K8765" t="str">
            <v>LUZ BEATRIZ PAGUAY CUV</v>
          </cell>
          <cell r="L8765" t="str">
            <v>FEDERICO MONTERO NO,1132 CASA 2PISOS PASOHURCO A DOS CUADRAS DEL ESTADIO TENA PAUSHIYACU ALTO TENA 150101 NAPO</v>
          </cell>
          <cell r="M8765" t="str">
            <v/>
          </cell>
          <cell r="N8765" t="str">
            <v>0961694126 / 922673285</v>
          </cell>
          <cell r="O8765" t="str">
            <v>0961694126 / 922673285</v>
          </cell>
          <cell r="P8765" t="str">
            <v>150101</v>
          </cell>
          <cell r="Q8765" t="str">
            <v>TENA</v>
          </cell>
          <cell r="R8765" t="str">
            <v>NAPO</v>
          </cell>
          <cell r="S8765" t="str">
            <v>TENA</v>
          </cell>
          <cell r="T8765" t="str">
            <v>TRAMACO</v>
          </cell>
          <cell r="U8765" t="str">
            <v>FLEXNETUIO_PROVINCIA</v>
          </cell>
          <cell r="V8765">
            <v>1</v>
          </cell>
          <cell r="W8765">
            <v>1.2</v>
          </cell>
          <cell r="X8765" t="str">
            <v>HYCITE QUITO</v>
          </cell>
          <cell r="Y8765" t="str">
            <v>FLEX NET CALLE 28 DE JUNIO S/N Y GARCIA MORENO ENTRADA LLANO GRANDE</v>
          </cell>
        </row>
        <row r="8766">
          <cell r="A8766" t="str">
            <v>98718550</v>
          </cell>
          <cell r="B8766">
            <v>477256</v>
          </cell>
          <cell r="C8766" t="str">
            <v>98718550</v>
          </cell>
          <cell r="D8766" t="str">
            <v>HYCITE</v>
          </cell>
          <cell r="E8766" t="str">
            <v>DESPACHO</v>
          </cell>
          <cell r="F8766" t="str">
            <v>NORMAL</v>
          </cell>
          <cell r="G8766" t="str">
            <v>TFQ88506</v>
          </cell>
          <cell r="H8766">
            <v>44907</v>
          </cell>
          <cell r="I8766" t="str">
            <v>ENTREGADO</v>
          </cell>
          <cell r="J8766">
            <v>44908</v>
          </cell>
          <cell r="K8766" t="str">
            <v>ROSARIO ORBE</v>
          </cell>
          <cell r="L8766" t="str">
            <v>GOLONDRINAS E 19 - 48 Y EL QUINDE CONJUNTO CAMPO ALEGRE QUITO // MONTESERRIN NAYON 170503 PICHINCHA</v>
          </cell>
          <cell r="N8766" t="str">
            <v>0993827583</v>
          </cell>
          <cell r="O8766" t="str">
            <v>0993827583</v>
          </cell>
          <cell r="P8766" t="str">
            <v>170503</v>
          </cell>
          <cell r="Q8766" t="str">
            <v>QUITO</v>
          </cell>
          <cell r="R8766" t="str">
            <v>PICHINCHA</v>
          </cell>
          <cell r="S8766" t="str">
            <v>QUITO</v>
          </cell>
          <cell r="T8766" t="str">
            <v>FLEXTRANS UIO</v>
          </cell>
          <cell r="U8766" t="str">
            <v>FLEXNETUIO_LOCAL</v>
          </cell>
          <cell r="V8766">
            <v>2</v>
          </cell>
          <cell r="W8766">
            <v>18.7</v>
          </cell>
          <cell r="X8766" t="str">
            <v>HYCITE QUITO</v>
          </cell>
          <cell r="Y8766" t="str">
            <v>FLEX NET CALLE 28 DE JUNIO S/N Y GARCIA MORENO ENTRADA LLANO GRANDE</v>
          </cell>
        </row>
        <row r="8767">
          <cell r="A8767" t="str">
            <v>98718625</v>
          </cell>
          <cell r="B8767">
            <v>477257</v>
          </cell>
          <cell r="C8767" t="str">
            <v>98718625</v>
          </cell>
          <cell r="D8767" t="str">
            <v>HYCITE</v>
          </cell>
          <cell r="E8767" t="str">
            <v>DESPACHO</v>
          </cell>
          <cell r="F8767" t="str">
            <v>NORMAL</v>
          </cell>
          <cell r="G8767" t="str">
            <v>TFQ88507</v>
          </cell>
          <cell r="H8767">
            <v>44907</v>
          </cell>
          <cell r="I8767" t="str">
            <v>ENTREGADO</v>
          </cell>
          <cell r="J8767">
            <v>44908</v>
          </cell>
          <cell r="K8767" t="str">
            <v>YOHANA NELO</v>
          </cell>
          <cell r="L8767" t="str">
            <v>PASAJE B Y QUITUMBE NAN A 2 CDRAS DE LA ESCUELA DE GUARDIAS 4GS QUITO-LA PERLA GUAMANI 170701 PICHINCHA</v>
          </cell>
          <cell r="M8767" t="str">
            <v/>
          </cell>
          <cell r="N8767" t="str">
            <v>0984865131</v>
          </cell>
          <cell r="O8767" t="str">
            <v>0984865131</v>
          </cell>
          <cell r="P8767" t="str">
            <v>170701</v>
          </cell>
          <cell r="Q8767" t="str">
            <v>QUITO</v>
          </cell>
          <cell r="R8767" t="str">
            <v>PICHINCHA</v>
          </cell>
          <cell r="S8767" t="str">
            <v>QUITO</v>
          </cell>
          <cell r="T8767" t="str">
            <v>FLEXTRANS UIO</v>
          </cell>
          <cell r="U8767" t="str">
            <v>FLEXNETUIO_LOCAL</v>
          </cell>
          <cell r="V8767">
            <v>1</v>
          </cell>
          <cell r="W8767">
            <v>10.5</v>
          </cell>
          <cell r="X8767" t="str">
            <v>HYCITE QUITO</v>
          </cell>
          <cell r="Y8767" t="str">
            <v>FLEX NET CALLE 28 DE JUNIO S/N Y GARCIA MORENO ENTRADA LLANO GRANDE</v>
          </cell>
        </row>
        <row r="8768">
          <cell r="A8768" t="str">
            <v>98719176</v>
          </cell>
          <cell r="B8768">
            <v>477258</v>
          </cell>
          <cell r="C8768" t="str">
            <v>98719176</v>
          </cell>
          <cell r="D8768" t="str">
            <v>HYCITE</v>
          </cell>
          <cell r="E8768" t="str">
            <v>DESPACHO</v>
          </cell>
          <cell r="F8768" t="str">
            <v>NORMAL</v>
          </cell>
          <cell r="G8768" t="str">
            <v>TF88508</v>
          </cell>
          <cell r="H8768">
            <v>44907</v>
          </cell>
          <cell r="I8768" t="str">
            <v>ENTREGADO</v>
          </cell>
          <cell r="J8768">
            <v>44908</v>
          </cell>
          <cell r="K8768" t="str">
            <v>ALEXANDRA BECERRA</v>
          </cell>
          <cell r="L8768" t="str">
            <v>LOTES CON SERVICIO ALEGRIA MZ 1574 V 6 ESCUELA MUMBRETO GARCIA ORTIZ GUAYAQUIL-NORTE TARQUI 090606 GUAYAS</v>
          </cell>
          <cell r="M8768" t="str">
            <v/>
          </cell>
          <cell r="N8768" t="str">
            <v>0979647841</v>
          </cell>
          <cell r="O8768" t="str">
            <v>0979647841</v>
          </cell>
          <cell r="P8768" t="str">
            <v>090606</v>
          </cell>
          <cell r="Q8768" t="str">
            <v>GUAYAQUIL</v>
          </cell>
          <cell r="R8768" t="str">
            <v>GUAYAS</v>
          </cell>
          <cell r="S8768" t="str">
            <v>GUAYAQUIL</v>
          </cell>
          <cell r="T8768" t="str">
            <v>FLEXTRANS GYE</v>
          </cell>
          <cell r="U8768" t="str">
            <v>FLEXNETUIO_GYE</v>
          </cell>
          <cell r="V8768">
            <v>1</v>
          </cell>
          <cell r="W8768">
            <v>3.2</v>
          </cell>
          <cell r="X8768" t="str">
            <v>HYCITE QUITO</v>
          </cell>
          <cell r="Y8768" t="str">
            <v>FLEX NET CALLE 28 DE JUNIO S/N Y GARCIA MORENO ENTRADA LLANO GRANDE</v>
          </cell>
        </row>
        <row r="8769">
          <cell r="A8769" t="str">
            <v>98719183</v>
          </cell>
          <cell r="B8769">
            <v>477259</v>
          </cell>
          <cell r="C8769" t="str">
            <v>98719183</v>
          </cell>
          <cell r="D8769" t="str">
            <v>HYCITE</v>
          </cell>
          <cell r="E8769" t="str">
            <v>DESPACHO</v>
          </cell>
          <cell r="F8769" t="str">
            <v>NORMAL</v>
          </cell>
          <cell r="G8769" t="str">
            <v>TFQ88509 / TFQ89472</v>
          </cell>
          <cell r="H8769">
            <v>44907</v>
          </cell>
          <cell r="I8769" t="str">
            <v>ENTREGADO</v>
          </cell>
          <cell r="J8769">
            <v>44914</v>
          </cell>
          <cell r="K8769" t="str">
            <v>RAUL FRANCISCO BACA GUEVARA</v>
          </cell>
          <cell r="L8769" t="str">
            <v>LA BUENA ESPERANZA, TUMBACO, RÍO BABA ES-23 RIO MINDO, PROVINCIA: PICHINCHA, CANTÓN: QUITO, PARROQUIA: TUMBACO, LOCALIDAD: LA BUENA ESPERANZA</v>
          </cell>
          <cell r="N8769" t="str">
            <v>099-938-4398</v>
          </cell>
          <cell r="O8769" t="str">
            <v>099-938-4398</v>
          </cell>
          <cell r="P8769" t="str">
            <v>170902</v>
          </cell>
          <cell r="Q8769" t="str">
            <v>QUITO</v>
          </cell>
          <cell r="R8769" t="str">
            <v>PICHINCHA</v>
          </cell>
          <cell r="S8769" t="str">
            <v>TUMBACO</v>
          </cell>
          <cell r="T8769" t="str">
            <v>FLEXTRANS UIO</v>
          </cell>
          <cell r="U8769" t="str">
            <v>FLEXNETUIO_LOCAL</v>
          </cell>
          <cell r="V8769">
            <v>1</v>
          </cell>
          <cell r="W8769">
            <v>0.5</v>
          </cell>
          <cell r="X8769" t="str">
            <v>HYCITE QUITO</v>
          </cell>
          <cell r="Y8769" t="str">
            <v>FLEX NET CALLE 28 DE JUNIO S/N Y GARCIA MORENO ENTRADA LLANO GRANDE</v>
          </cell>
        </row>
        <row r="8770">
          <cell r="A8770" t="str">
            <v>98719233</v>
          </cell>
          <cell r="B8770">
            <v>477260</v>
          </cell>
          <cell r="C8770" t="str">
            <v>98719233</v>
          </cell>
          <cell r="D8770" t="str">
            <v>HYCITE</v>
          </cell>
          <cell r="E8770" t="str">
            <v>DESPACHO</v>
          </cell>
          <cell r="F8770" t="str">
            <v>NORMAL</v>
          </cell>
          <cell r="G8770" t="str">
            <v>031002004091302</v>
          </cell>
          <cell r="H8770">
            <v>44907</v>
          </cell>
          <cell r="I8770" t="str">
            <v>ENTREGADO</v>
          </cell>
          <cell r="J8770">
            <v>44908</v>
          </cell>
          <cell r="K8770" t="str">
            <v>RENATA CHONLONG</v>
          </cell>
          <cell r="L8770" t="str">
            <v>CALLE SAN FELIPE CERCA DEL IESS CHONE // CHONE SANTA RITA (MA) 130701 MANABI</v>
          </cell>
          <cell r="M8770" t="str">
            <v/>
          </cell>
          <cell r="N8770" t="str">
            <v>0992196134</v>
          </cell>
          <cell r="O8770" t="str">
            <v>0992196134</v>
          </cell>
          <cell r="P8770" t="str">
            <v>130701</v>
          </cell>
          <cell r="Q8770" t="str">
            <v>CHONE</v>
          </cell>
          <cell r="R8770" t="str">
            <v>MANABI</v>
          </cell>
          <cell r="S8770" t="str">
            <v>CHONE</v>
          </cell>
          <cell r="T8770" t="str">
            <v>TRAMACO</v>
          </cell>
          <cell r="U8770" t="str">
            <v>FLEXNETUIO_PROVINCIA</v>
          </cell>
          <cell r="V8770">
            <v>1</v>
          </cell>
          <cell r="W8770">
            <v>12.6</v>
          </cell>
          <cell r="X8770" t="str">
            <v>HYCITE QUITO</v>
          </cell>
          <cell r="Y8770" t="str">
            <v>FLEX NET CALLE 28 DE JUNIO S/N Y GARCIA MORENO ENTRADA LLANO GRANDE</v>
          </cell>
        </row>
        <row r="8771">
          <cell r="A8771" t="str">
            <v>98719259</v>
          </cell>
          <cell r="B8771">
            <v>477261</v>
          </cell>
          <cell r="C8771" t="str">
            <v>98719259</v>
          </cell>
          <cell r="D8771" t="str">
            <v>HYCITE</v>
          </cell>
          <cell r="E8771" t="str">
            <v>DESPACHO</v>
          </cell>
          <cell r="F8771" t="str">
            <v>NORMAL</v>
          </cell>
          <cell r="G8771" t="str">
            <v>031002004091303</v>
          </cell>
          <cell r="H8771">
            <v>44907</v>
          </cell>
          <cell r="I8771" t="str">
            <v>ENTREGADO</v>
          </cell>
          <cell r="J8771">
            <v>44909</v>
          </cell>
          <cell r="K8771" t="str">
            <v>KARLA NAVARRETE</v>
          </cell>
          <cell r="L8771" t="str">
            <v>CDLA EL MAESTRO CALLE MERCY ALAVA Y MARIELA SANCHEZ PORTOVIEJO//PORTOVIEJO 18 DE OCTUBRE 130110 MANABI</v>
          </cell>
          <cell r="M8771" t="str">
            <v/>
          </cell>
          <cell r="N8771" t="str">
            <v>0992427439</v>
          </cell>
          <cell r="O8771" t="str">
            <v>0992427439</v>
          </cell>
          <cell r="P8771" t="str">
            <v>130110</v>
          </cell>
          <cell r="Q8771" t="str">
            <v>PORTOVIEJO</v>
          </cell>
          <cell r="R8771" t="str">
            <v>MANABI</v>
          </cell>
          <cell r="S8771" t="str">
            <v>PORTOVIEJO</v>
          </cell>
          <cell r="T8771" t="str">
            <v>TRAMACO</v>
          </cell>
          <cell r="U8771" t="str">
            <v>FLEXNETUIO_PROVINCIA</v>
          </cell>
          <cell r="V8771">
            <v>1</v>
          </cell>
          <cell r="W8771">
            <v>12.9</v>
          </cell>
          <cell r="X8771" t="str">
            <v>HYCITE QUITO</v>
          </cell>
          <cell r="Y8771" t="str">
            <v>FLEX NET CALLE 28 DE JUNIO S/N Y GARCIA MORENO ENTRADA LLANO GRANDE</v>
          </cell>
        </row>
        <row r="8772">
          <cell r="A8772" t="str">
            <v>98714326</v>
          </cell>
          <cell r="B8772">
            <v>477262</v>
          </cell>
          <cell r="C8772" t="str">
            <v>98714326</v>
          </cell>
          <cell r="D8772" t="str">
            <v>HYCITE</v>
          </cell>
          <cell r="E8772" t="str">
            <v>DESPACHO</v>
          </cell>
          <cell r="F8772" t="str">
            <v>NORMAL</v>
          </cell>
          <cell r="G8772" t="str">
            <v>031002004091304</v>
          </cell>
          <cell r="H8772">
            <v>44907</v>
          </cell>
          <cell r="I8772" t="str">
            <v>ENTREGADO</v>
          </cell>
          <cell r="J8772">
            <v>44909</v>
          </cell>
          <cell r="K8772" t="str">
            <v>MOISES TAPIA</v>
          </cell>
          <cell r="L8772" t="str">
            <v>VIA CALACAN LA INDEPENDENCIA E28 VIA EL PACHIJAL ENTRADA A LA MINA KM 90 S MIGUEL DE LOS BANCOS//S JOSE DE MILPE SAN MIGUEL DE LOS BANCOS 171202 PICHINCHA</v>
          </cell>
          <cell r="N8772" t="str">
            <v>0987014683 / 990830956</v>
          </cell>
          <cell r="O8772" t="str">
            <v>0987014683 / 990830956</v>
          </cell>
          <cell r="P8772" t="str">
            <v>171202</v>
          </cell>
          <cell r="Q8772" t="str">
            <v>SAN MIGUEL DE LOS BANCOS</v>
          </cell>
          <cell r="R8772" t="str">
            <v>PICHINCHA</v>
          </cell>
          <cell r="S8772" t="str">
            <v>SAN MIGUEL DE LOS BANCOS - SAN BERNABE - MINDO</v>
          </cell>
          <cell r="T8772" t="str">
            <v>TRAMACO</v>
          </cell>
          <cell r="U8772" t="str">
            <v>FLEXNETUIO_PROVINCIA</v>
          </cell>
          <cell r="V8772">
            <v>1</v>
          </cell>
          <cell r="W8772">
            <v>7.7</v>
          </cell>
          <cell r="X8772" t="str">
            <v>HYCITE QUITO</v>
          </cell>
          <cell r="Y8772" t="str">
            <v>FLEX NET CALLE 28 DE JUNIO S/N Y GARCIA MORENO ENTRADA LLANO GRANDE</v>
          </cell>
        </row>
        <row r="8773">
          <cell r="A8773" t="str">
            <v>98526237</v>
          </cell>
          <cell r="B8773">
            <v>477179</v>
          </cell>
          <cell r="C8773" t="str">
            <v>98526237</v>
          </cell>
          <cell r="D8773" t="str">
            <v>HYCITE</v>
          </cell>
          <cell r="E8773" t="str">
            <v>DESPACHO</v>
          </cell>
          <cell r="F8773" t="str">
            <v>NORMAL</v>
          </cell>
          <cell r="G8773" t="str">
            <v>TF88470</v>
          </cell>
          <cell r="H8773">
            <v>44907</v>
          </cell>
          <cell r="I8773" t="str">
            <v>ENTREGADO</v>
          </cell>
          <cell r="J8773">
            <v>44908</v>
          </cell>
          <cell r="K8773" t="str">
            <v>JOHANNA BASURTO</v>
          </cell>
          <cell r="L8773" t="str">
            <v>CALLE 0 ENTRE LA 44 Y 45 (ESTERO SOLDADO LA MITAD DE LA CUADRA IGLESIA CRISTO RED GUAYAQUIL / GUAYAQUIL FEBRES CORDERO 090708 GUAYAS</v>
          </cell>
          <cell r="M8773" t="str">
            <v/>
          </cell>
          <cell r="N8773" t="str">
            <v>0959098171 / 042846812</v>
          </cell>
          <cell r="O8773" t="str">
            <v>0959098171 / 042846812</v>
          </cell>
          <cell r="P8773" t="str">
            <v>090708</v>
          </cell>
          <cell r="Q8773" t="str">
            <v>GUAYAQUIL</v>
          </cell>
          <cell r="R8773" t="str">
            <v>GUAYAS</v>
          </cell>
          <cell r="S8773" t="str">
            <v>GUAYAQUIL</v>
          </cell>
          <cell r="T8773" t="str">
            <v>FLEXTRANS GYE</v>
          </cell>
          <cell r="U8773" t="str">
            <v>FLEXNETUIO_GYE</v>
          </cell>
          <cell r="V8773">
            <v>1</v>
          </cell>
          <cell r="W8773">
            <v>4</v>
          </cell>
          <cell r="X8773" t="str">
            <v>HYCITE QUITO</v>
          </cell>
          <cell r="Y8773" t="str">
            <v>FLEX NET CALLE 28 DE JUNIO S/N Y GARCIA MORENO ENTRADA LLANO GRANDE</v>
          </cell>
        </row>
        <row r="8774">
          <cell r="A8774" t="str">
            <v>98633656</v>
          </cell>
          <cell r="B8774">
            <v>477180</v>
          </cell>
          <cell r="C8774" t="str">
            <v>98633656</v>
          </cell>
          <cell r="D8774" t="str">
            <v>HYCITE</v>
          </cell>
          <cell r="E8774" t="str">
            <v>DESPACHO</v>
          </cell>
          <cell r="F8774" t="str">
            <v>NORMAL</v>
          </cell>
          <cell r="G8774" t="str">
            <v>031002004091263</v>
          </cell>
          <cell r="H8774">
            <v>44907</v>
          </cell>
          <cell r="I8774" t="str">
            <v>ENTREGADO</v>
          </cell>
          <cell r="J8774">
            <v>44908</v>
          </cell>
          <cell r="K8774" t="str">
            <v>JOHANNA FIGUEROA</v>
          </cell>
          <cell r="L8774" t="str">
            <v>LA FE DETRAS DE MANANDIALISIS CHONE// CDLA GONZALES  CHONE 130701 MANABI</v>
          </cell>
          <cell r="M8774" t="str">
            <v/>
          </cell>
          <cell r="N8774" t="str">
            <v>0939254621</v>
          </cell>
          <cell r="O8774" t="str">
            <v>0939254621</v>
          </cell>
          <cell r="P8774" t="str">
            <v>130701</v>
          </cell>
          <cell r="Q8774" t="str">
            <v>CHONE</v>
          </cell>
          <cell r="R8774" t="str">
            <v>MANABI</v>
          </cell>
          <cell r="S8774" t="str">
            <v>CHONE</v>
          </cell>
          <cell r="T8774" t="str">
            <v>TRAMACO</v>
          </cell>
          <cell r="U8774" t="str">
            <v>FLEXNETUIO_PROVINCIA</v>
          </cell>
          <cell r="V8774">
            <v>1</v>
          </cell>
          <cell r="W8774">
            <v>3.3</v>
          </cell>
          <cell r="X8774" t="str">
            <v>HYCITE QUITO</v>
          </cell>
          <cell r="Y8774" t="str">
            <v>FLEX NET CALLE 28 DE JUNIO S/N Y GARCIA MORENO ENTRADA LLANO GRANDE</v>
          </cell>
        </row>
        <row r="8775">
          <cell r="A8775" t="str">
            <v>98645976</v>
          </cell>
          <cell r="B8775">
            <v>477181</v>
          </cell>
          <cell r="C8775" t="str">
            <v>98645976</v>
          </cell>
          <cell r="D8775" t="str">
            <v>HYCITE</v>
          </cell>
          <cell r="E8775" t="str">
            <v>DESPACHO</v>
          </cell>
          <cell r="F8775" t="str">
            <v>NORMAL</v>
          </cell>
          <cell r="G8775" t="str">
            <v>TF88471</v>
          </cell>
          <cell r="H8775">
            <v>44907</v>
          </cell>
          <cell r="I8775" t="str">
            <v>ENTREGADO</v>
          </cell>
          <cell r="J8775">
            <v>44909</v>
          </cell>
          <cell r="K8775" t="str">
            <v>NURY CUADRADO</v>
          </cell>
          <cell r="L8775" t="str">
            <v>LA RAGATA MZ 22-62 VILLA 2 ATRAS DEL GYM COLOMBIANO GUAYAQUIL-LA FRAGATA XIMENA 090207 GUAYAS</v>
          </cell>
          <cell r="N8775" t="str">
            <v>0991550276</v>
          </cell>
          <cell r="O8775" t="str">
            <v>0991550276</v>
          </cell>
          <cell r="P8775" t="str">
            <v>GUAYAQUIL</v>
          </cell>
          <cell r="Q8775" t="str">
            <v>GUAYAQUIL</v>
          </cell>
          <cell r="R8775" t="str">
            <v>GUAYAS</v>
          </cell>
          <cell r="T8775" t="str">
            <v>FLEXTRANS GYE</v>
          </cell>
          <cell r="U8775" t="str">
            <v>FLEXNETUIO_GYE</v>
          </cell>
          <cell r="V8775">
            <v>1</v>
          </cell>
          <cell r="W8775">
            <v>7.1</v>
          </cell>
          <cell r="X8775" t="str">
            <v>HYCITE QUITO</v>
          </cell>
          <cell r="Y8775" t="str">
            <v>FLEX NET CALLE 28 DE JUNIO S/N Y GARCIA MORENO ENTRADA LLANO GRANDE</v>
          </cell>
        </row>
        <row r="8776">
          <cell r="A8776" t="str">
            <v>98661638</v>
          </cell>
          <cell r="B8776">
            <v>477183</v>
          </cell>
          <cell r="C8776" t="str">
            <v>98661638</v>
          </cell>
          <cell r="D8776" t="str">
            <v>HYCITE</v>
          </cell>
          <cell r="E8776" t="str">
            <v>DESPACHO</v>
          </cell>
          <cell r="F8776" t="str">
            <v>NORMAL</v>
          </cell>
          <cell r="G8776" t="str">
            <v>031002004091264</v>
          </cell>
          <cell r="H8776">
            <v>44907</v>
          </cell>
          <cell r="I8776" t="str">
            <v>ENTREGADO</v>
          </cell>
          <cell r="J8776">
            <v>44908</v>
          </cell>
          <cell r="K8776" t="str">
            <v>MARIA BALAREZO</v>
          </cell>
          <cell r="L8776" t="str">
            <v>AV ALFONZO ANDRADE Y EL MAESTRO POR REDONDEL DEL INGENIO LA TRONCAL LA TRONCAL 030301 CAA,AR</v>
          </cell>
          <cell r="M8776" t="str">
            <v/>
          </cell>
          <cell r="N8776" t="str">
            <v>0988081892 / 969302057</v>
          </cell>
          <cell r="O8776" t="str">
            <v>0988081892 / 969302057</v>
          </cell>
          <cell r="P8776" t="str">
            <v>030301</v>
          </cell>
          <cell r="Q8776" t="str">
            <v>LA TRONCAL</v>
          </cell>
          <cell r="R8776" t="str">
            <v>CAÑAR</v>
          </cell>
          <cell r="S8776" t="str">
            <v>LA TRONCAL</v>
          </cell>
          <cell r="T8776" t="str">
            <v>TRAMACO</v>
          </cell>
          <cell r="U8776" t="str">
            <v>FLEXNETUIO_PROVINCIA</v>
          </cell>
          <cell r="V8776">
            <v>1</v>
          </cell>
          <cell r="W8776">
            <v>5.6</v>
          </cell>
          <cell r="X8776" t="str">
            <v>HYCITE QUITO</v>
          </cell>
          <cell r="Y8776" t="str">
            <v>FLEX NET CALLE 28 DE JUNIO S/N Y GARCIA MORENO ENTRADA LLANO GRANDE</v>
          </cell>
        </row>
        <row r="8777">
          <cell r="A8777" t="str">
            <v>98670145</v>
          </cell>
          <cell r="B8777">
            <v>477184</v>
          </cell>
          <cell r="C8777" t="str">
            <v>98670145</v>
          </cell>
          <cell r="D8777" t="str">
            <v>HYCITE</v>
          </cell>
          <cell r="E8777" t="str">
            <v>DESPACHO</v>
          </cell>
          <cell r="F8777" t="str">
            <v>NORMAL</v>
          </cell>
          <cell r="G8777" t="str">
            <v>031002004091265</v>
          </cell>
          <cell r="H8777">
            <v>44907</v>
          </cell>
          <cell r="I8777" t="str">
            <v>ENTREGADO</v>
          </cell>
          <cell r="J8777">
            <v>44909</v>
          </cell>
          <cell r="K8777" t="str">
            <v>JUAN RIVERA</v>
          </cell>
          <cell r="L8777" t="str">
            <v>AV 113 Y CALLE ARTURO VERA BARRIO CENTENARIO CASA 2 PISOS #8 MANTA // BARRIO CENTENARIO LOS ESTEROS 130209 MANABI</v>
          </cell>
          <cell r="M8777" t="str">
            <v/>
          </cell>
          <cell r="N8777" t="str">
            <v>0980202134</v>
          </cell>
          <cell r="O8777" t="str">
            <v>0980202134</v>
          </cell>
          <cell r="P8777" t="str">
            <v>130209</v>
          </cell>
          <cell r="Q8777" t="str">
            <v>MANTA</v>
          </cell>
          <cell r="R8777" t="str">
            <v>MANABI</v>
          </cell>
          <cell r="S8777" t="str">
            <v>MANTA</v>
          </cell>
          <cell r="T8777" t="str">
            <v>TRAMACO</v>
          </cell>
          <cell r="U8777" t="str">
            <v>FLEXNETUIO_PROVINCIA</v>
          </cell>
          <cell r="V8777">
            <v>1</v>
          </cell>
          <cell r="W8777">
            <v>11.8</v>
          </cell>
          <cell r="X8777" t="str">
            <v>HYCITE QUITO</v>
          </cell>
          <cell r="Y8777" t="str">
            <v>FLEX NET CALLE 28 DE JUNIO S/N Y GARCIA MORENO ENTRADA LLANO GRANDE</v>
          </cell>
        </row>
        <row r="8778">
          <cell r="A8778" t="str">
            <v>98670724</v>
          </cell>
          <cell r="B8778">
            <v>477185</v>
          </cell>
          <cell r="C8778" t="str">
            <v>98670724</v>
          </cell>
          <cell r="D8778" t="str">
            <v>HYCITE</v>
          </cell>
          <cell r="E8778" t="str">
            <v>DESPACHO</v>
          </cell>
          <cell r="F8778" t="str">
            <v>NORMAL</v>
          </cell>
          <cell r="G8778" t="str">
            <v>TF88521</v>
          </cell>
          <cell r="H8778">
            <v>44907</v>
          </cell>
          <cell r="I8778" t="str">
            <v>ENTREGADO</v>
          </cell>
          <cell r="J8778">
            <v>44908</v>
          </cell>
          <cell r="K8778" t="str">
            <v>LEONEL MERO</v>
          </cell>
          <cell r="L8778" t="str">
            <v>VILLA DEL REY ETAPA KATE MZ 3 VA 6 DAULE// NORTE  LOS LOHS (ENRIQUE BAQUERI 090502 GUAYAS</v>
          </cell>
          <cell r="N8778" t="str">
            <v>0981739697 / 43801900</v>
          </cell>
          <cell r="O8778" t="str">
            <v>0981739697 / 43801900</v>
          </cell>
          <cell r="P8778" t="str">
            <v>090502</v>
          </cell>
          <cell r="Q8778" t="str">
            <v>GUAYAQUIL</v>
          </cell>
          <cell r="R8778" t="str">
            <v>GUAYAS</v>
          </cell>
          <cell r="S8778" t="str">
            <v>GUAYAQUIL</v>
          </cell>
          <cell r="T8778" t="str">
            <v>ITSACOURIER</v>
          </cell>
          <cell r="U8778" t="str">
            <v>FLEXNETUIO_GYE</v>
          </cell>
          <cell r="V8778">
            <v>2</v>
          </cell>
          <cell r="W8778">
            <v>22.7</v>
          </cell>
          <cell r="X8778" t="str">
            <v>HYCITE QUITO</v>
          </cell>
          <cell r="Y8778" t="str">
            <v>FLEX NET CALLE 28 DE JUNIO S/N Y GARCIA MORENO ENTRADA LLANO GRANDE</v>
          </cell>
        </row>
        <row r="8779">
          <cell r="A8779" t="str">
            <v>98671361</v>
          </cell>
          <cell r="B8779">
            <v>477186</v>
          </cell>
          <cell r="C8779" t="str">
            <v>98671361</v>
          </cell>
          <cell r="D8779" t="str">
            <v>HYCITE</v>
          </cell>
          <cell r="E8779" t="str">
            <v>DESPACHO</v>
          </cell>
          <cell r="F8779" t="str">
            <v>NORMAL</v>
          </cell>
          <cell r="G8779" t="str">
            <v>TF88474</v>
          </cell>
          <cell r="H8779">
            <v>44907</v>
          </cell>
          <cell r="I8779" t="str">
            <v>ENTREGADO</v>
          </cell>
          <cell r="J8779">
            <v>44908</v>
          </cell>
          <cell r="K8779" t="str">
            <v>ALEXANDRA CEVALLOS</v>
          </cell>
          <cell r="L8779" t="str">
            <v>GOMEZ REDONDO Y GUERREROS MARTINEZ 2821 GUAYQUIL // SUR OESTE XIMENA 090302 GUAYAS</v>
          </cell>
          <cell r="M8779" t="str">
            <v/>
          </cell>
          <cell r="N8779" t="str">
            <v>0968603189</v>
          </cell>
          <cell r="O8779" t="str">
            <v>0968603189</v>
          </cell>
          <cell r="P8779" t="str">
            <v>090302</v>
          </cell>
          <cell r="Q8779" t="str">
            <v>GUAYAQUIL</v>
          </cell>
          <cell r="R8779" t="str">
            <v>GUAYAS</v>
          </cell>
          <cell r="S8779" t="str">
            <v>GUAYAQUIL</v>
          </cell>
          <cell r="T8779" t="str">
            <v>FLEXTRANS GYE</v>
          </cell>
          <cell r="U8779" t="str">
            <v>FLEXNETUIO_GYE</v>
          </cell>
          <cell r="V8779">
            <v>1</v>
          </cell>
          <cell r="W8779">
            <v>8.8000000000000007</v>
          </cell>
          <cell r="X8779" t="str">
            <v>HYCITE QUITO</v>
          </cell>
          <cell r="Y8779" t="str">
            <v>FLEX NET CALLE 28 DE JUNIO S/N Y GARCIA MORENO ENTRADA LLANO GRANDE</v>
          </cell>
        </row>
        <row r="8780">
          <cell r="A8780" t="str">
            <v>98680147</v>
          </cell>
          <cell r="B8780">
            <v>477187</v>
          </cell>
          <cell r="C8780" t="str">
            <v>98680147</v>
          </cell>
          <cell r="D8780" t="str">
            <v>HYCITE</v>
          </cell>
          <cell r="E8780" t="str">
            <v>DESPACHO</v>
          </cell>
          <cell r="F8780" t="str">
            <v>NORMAL</v>
          </cell>
          <cell r="G8780" t="str">
            <v>031002004091266</v>
          </cell>
          <cell r="H8780">
            <v>44907</v>
          </cell>
          <cell r="I8780" t="str">
            <v>ENTREGADO</v>
          </cell>
          <cell r="J8780">
            <v>44909</v>
          </cell>
          <cell r="K8780" t="str">
            <v>JORGE BRICENO</v>
          </cell>
          <cell r="L8780" t="str">
            <v>AV TISBARO AV SAN MARCOS ZAMORA // SAN MARCOS TIMBARA 090101 ZAMORA-CHINCHIPE</v>
          </cell>
          <cell r="N8780" t="str">
            <v>0969760745 / 981415593</v>
          </cell>
          <cell r="O8780" t="str">
            <v>0969760745 / 981415593</v>
          </cell>
          <cell r="P8780" t="str">
            <v>190101</v>
          </cell>
          <cell r="Q8780" t="str">
            <v>ZAMORA</v>
          </cell>
          <cell r="R8780" t="str">
            <v>ZAMORA CHINCHIPE</v>
          </cell>
          <cell r="S8780" t="str">
            <v>ZAMORA</v>
          </cell>
          <cell r="T8780" t="str">
            <v>TRAMACO</v>
          </cell>
          <cell r="U8780" t="str">
            <v>FLEXNETUIO_PROVINCIA</v>
          </cell>
          <cell r="V8780">
            <v>1</v>
          </cell>
          <cell r="W8780">
            <v>9.3000000000000007</v>
          </cell>
          <cell r="X8780" t="str">
            <v>HYCITE QUITO</v>
          </cell>
          <cell r="Y8780" t="str">
            <v>FLEX NET CALLE 28 DE JUNIO S/N Y GARCIA MORENO ENTRADA LLANO GRANDE</v>
          </cell>
        </row>
        <row r="8781">
          <cell r="A8781" t="str">
            <v>98680528</v>
          </cell>
          <cell r="B8781">
            <v>477188</v>
          </cell>
          <cell r="C8781" t="str">
            <v>98680528</v>
          </cell>
          <cell r="D8781" t="str">
            <v>HYCITE</v>
          </cell>
          <cell r="E8781" t="str">
            <v>DESPACHO</v>
          </cell>
          <cell r="F8781" t="str">
            <v>NORMAL</v>
          </cell>
          <cell r="G8781" t="str">
            <v>031002004091267</v>
          </cell>
          <cell r="H8781">
            <v>44907</v>
          </cell>
          <cell r="I8781" t="str">
            <v>ENTREGADO</v>
          </cell>
          <cell r="J8781">
            <v>44909</v>
          </cell>
          <cell r="K8781" t="str">
            <v>CARMEN BRICENO</v>
          </cell>
          <cell r="L8781" t="str">
            <v>AV TIMBARA AV SAN MARCOS ZAMORA // SAN MARCOS TIMBARA 190156 ZAMORA-CHINCHIPE</v>
          </cell>
          <cell r="N8781" t="str">
            <v>0988927121</v>
          </cell>
          <cell r="O8781" t="str">
            <v>0988927121</v>
          </cell>
          <cell r="P8781" t="str">
            <v>190101</v>
          </cell>
          <cell r="Q8781" t="str">
            <v>ZAMORA</v>
          </cell>
          <cell r="R8781" t="str">
            <v>ZAMORA CHINCHIPE</v>
          </cell>
          <cell r="S8781" t="str">
            <v>ZAMORA</v>
          </cell>
          <cell r="T8781" t="str">
            <v>TRAMACO</v>
          </cell>
          <cell r="U8781" t="str">
            <v>FLEXNETUIO_PROVINCIA</v>
          </cell>
          <cell r="V8781">
            <v>1</v>
          </cell>
          <cell r="W8781">
            <v>10.4</v>
          </cell>
          <cell r="X8781" t="str">
            <v>HYCITE QUITO</v>
          </cell>
          <cell r="Y8781" t="str">
            <v>FLEX NET CALLE 28 DE JUNIO S/N Y GARCIA MORENO ENTRADA LLANO GRANDE</v>
          </cell>
        </row>
        <row r="8782">
          <cell r="A8782" t="str">
            <v>98681212</v>
          </cell>
          <cell r="B8782">
            <v>477189</v>
          </cell>
          <cell r="C8782" t="str">
            <v>98681212</v>
          </cell>
          <cell r="D8782" t="str">
            <v>HYCITE</v>
          </cell>
          <cell r="E8782" t="str">
            <v>DESPACHO</v>
          </cell>
          <cell r="F8782" t="str">
            <v>NORMAL</v>
          </cell>
          <cell r="G8782" t="str">
            <v>031002004091268</v>
          </cell>
          <cell r="H8782">
            <v>44907</v>
          </cell>
          <cell r="I8782" t="str">
            <v>ENTREGADO</v>
          </cell>
          <cell r="J8782">
            <v>44908</v>
          </cell>
          <cell r="K8782" t="str">
            <v>ANDREA GALARZA</v>
          </cell>
          <cell r="L8782" t="str">
            <v>BARRIO LUCHA DE LOS POBRES S 8 Y 6TA AVENIDA  PINAS 070101 EL ORO</v>
          </cell>
          <cell r="M8782" t="str">
            <v/>
          </cell>
          <cell r="N8782" t="str">
            <v>0963411525 / 999086358</v>
          </cell>
          <cell r="O8782" t="str">
            <v>0963411525 / 999086358</v>
          </cell>
          <cell r="P8782" t="str">
            <v>070101</v>
          </cell>
          <cell r="Q8782" t="str">
            <v>PASAJE</v>
          </cell>
          <cell r="R8782" t="str">
            <v>EL ORO</v>
          </cell>
          <cell r="S8782" t="str">
            <v>PASAJE</v>
          </cell>
          <cell r="T8782" t="str">
            <v>TRAMACO</v>
          </cell>
          <cell r="U8782" t="str">
            <v>FLEXNETUIO_PROVINCIA</v>
          </cell>
          <cell r="V8782">
            <v>1</v>
          </cell>
          <cell r="W8782">
            <v>4.8</v>
          </cell>
          <cell r="X8782" t="str">
            <v>HYCITE QUITO</v>
          </cell>
          <cell r="Y8782" t="str">
            <v>FLEX NET CALLE 28 DE JUNIO S/N Y GARCIA MORENO ENTRADA LLANO GRANDE</v>
          </cell>
        </row>
        <row r="8783">
          <cell r="A8783" t="str">
            <v>98684224</v>
          </cell>
          <cell r="B8783">
            <v>477190</v>
          </cell>
          <cell r="C8783" t="str">
            <v>98684224</v>
          </cell>
          <cell r="D8783" t="str">
            <v>HYCITE</v>
          </cell>
          <cell r="E8783" t="str">
            <v>DESPACHO</v>
          </cell>
          <cell r="F8783" t="str">
            <v>NORMAL</v>
          </cell>
          <cell r="G8783" t="str">
            <v>TFQ88475</v>
          </cell>
          <cell r="H8783">
            <v>44907</v>
          </cell>
          <cell r="I8783" t="str">
            <v>ENTREGADO</v>
          </cell>
          <cell r="J8783">
            <v>44908</v>
          </cell>
          <cell r="K8783" t="str">
            <v>ANA CUATAPI</v>
          </cell>
          <cell r="L8783" t="str">
            <v>CALLE RUMINAHUI Y ADBON CALDERON E 2 17 CALLE RUMINAHUI Y ADBON CALDERON QUITO//VALLE DE LOS CHILLOS ALANGASI 170808 PICHINCHA</v>
          </cell>
          <cell r="N8783" t="str">
            <v>0998112143</v>
          </cell>
          <cell r="O8783" t="str">
            <v>0998112143</v>
          </cell>
          <cell r="P8783" t="str">
            <v>170808</v>
          </cell>
          <cell r="Q8783" t="str">
            <v>QUITO</v>
          </cell>
          <cell r="R8783" t="str">
            <v>PICHINCHA</v>
          </cell>
          <cell r="S8783" t="str">
            <v>ALANGASI</v>
          </cell>
          <cell r="T8783" t="str">
            <v>FLEXTRANS UIO</v>
          </cell>
          <cell r="U8783" t="str">
            <v>FLEXNETUIO_LOCAL</v>
          </cell>
          <cell r="V8783">
            <v>1</v>
          </cell>
          <cell r="W8783">
            <v>3.7</v>
          </cell>
          <cell r="X8783" t="str">
            <v>HYCITE QUITO</v>
          </cell>
          <cell r="Y8783" t="str">
            <v>FLEX NET CALLE 28 DE JUNIO S/N Y GARCIA MORENO ENTRADA LLANO GRANDE</v>
          </cell>
        </row>
        <row r="8784">
          <cell r="A8784" t="str">
            <v>98684927</v>
          </cell>
          <cell r="B8784">
            <v>477191</v>
          </cell>
          <cell r="C8784" t="str">
            <v>98684927</v>
          </cell>
          <cell r="D8784" t="str">
            <v>HYCITE</v>
          </cell>
          <cell r="E8784" t="str">
            <v>DESPACHO</v>
          </cell>
          <cell r="F8784" t="str">
            <v>NORMAL</v>
          </cell>
          <cell r="G8784" t="str">
            <v>031002004091269</v>
          </cell>
          <cell r="H8784">
            <v>44907</v>
          </cell>
          <cell r="I8784" t="str">
            <v>ENTREGADO</v>
          </cell>
          <cell r="J8784">
            <v>44909</v>
          </cell>
          <cell r="K8784" t="str">
            <v>NARCIZA FLORES</v>
          </cell>
          <cell r="L8784" t="str">
            <v>LIBORIO MADERA 111 Y SALINAS CASA CON TERRANO IBARRA// CENTRO SAGRARIO 100105 IMBABURA</v>
          </cell>
          <cell r="M8784" t="str">
            <v/>
          </cell>
          <cell r="N8784" t="str">
            <v>0981966217</v>
          </cell>
          <cell r="O8784" t="str">
            <v>0981966217</v>
          </cell>
          <cell r="P8784" t="str">
            <v>100105</v>
          </cell>
          <cell r="Q8784" t="str">
            <v>IBARRA</v>
          </cell>
          <cell r="R8784" t="str">
            <v>IMBABURA</v>
          </cell>
          <cell r="S8784" t="str">
            <v>SAN MIGUEL DE IBARRA</v>
          </cell>
          <cell r="T8784" t="str">
            <v>TRAMACO</v>
          </cell>
          <cell r="U8784" t="str">
            <v>FLEXNETUIO_PROVINCIA</v>
          </cell>
          <cell r="V8784">
            <v>1</v>
          </cell>
          <cell r="W8784">
            <v>7</v>
          </cell>
          <cell r="X8784" t="str">
            <v>HYCITE QUITO</v>
          </cell>
          <cell r="Y8784" t="str">
            <v>FLEX NET CALLE 28 DE JUNIO S/N Y GARCIA MORENO ENTRADA LLANO GRANDE</v>
          </cell>
        </row>
        <row r="8785">
          <cell r="A8785" t="str">
            <v>98686102</v>
          </cell>
          <cell r="B8785">
            <v>477192</v>
          </cell>
          <cell r="C8785" t="str">
            <v>98686102</v>
          </cell>
          <cell r="D8785" t="str">
            <v>HYCITE</v>
          </cell>
          <cell r="E8785" t="str">
            <v>DESPACHO</v>
          </cell>
          <cell r="F8785" t="str">
            <v>NORMAL</v>
          </cell>
          <cell r="G8785" t="str">
            <v>031002004091270</v>
          </cell>
          <cell r="H8785">
            <v>44907</v>
          </cell>
          <cell r="I8785" t="str">
            <v>ENTREGADO</v>
          </cell>
          <cell r="J8785">
            <v>44914</v>
          </cell>
          <cell r="K8785" t="str">
            <v>JESSENIA CASTRO</v>
          </cell>
          <cell r="L8785" t="str">
            <v>AV 5 DE JUNIO Y AV MANAVI PORTOVIEJO-PORTOVIEJO  18 DE OCTUBRE 130103 MANABI</v>
          </cell>
          <cell r="M8785" t="str">
            <v/>
          </cell>
          <cell r="N8785" t="str">
            <v>0988168970 / 983134903</v>
          </cell>
          <cell r="O8785" t="str">
            <v>0988168970 / 983134903</v>
          </cell>
          <cell r="P8785" t="str">
            <v>130103</v>
          </cell>
          <cell r="Q8785" t="str">
            <v>PORTOVIEJO</v>
          </cell>
          <cell r="R8785" t="str">
            <v>MANABI</v>
          </cell>
          <cell r="S8785" t="str">
            <v>PORTOVIEJO</v>
          </cell>
          <cell r="T8785" t="str">
            <v>TRAMACO</v>
          </cell>
          <cell r="U8785" t="str">
            <v>FLEXNETUIO_PROVINCIA</v>
          </cell>
          <cell r="V8785">
            <v>1</v>
          </cell>
          <cell r="W8785">
            <v>7.1</v>
          </cell>
          <cell r="X8785" t="str">
            <v>HYCITE QUITO</v>
          </cell>
          <cell r="Y8785" t="str">
            <v>FLEX NET CALLE 28 DE JUNIO S/N Y GARCIA MORENO ENTRADA LLANO GRANDE</v>
          </cell>
        </row>
        <row r="8786">
          <cell r="A8786" t="str">
            <v>98687806</v>
          </cell>
          <cell r="B8786">
            <v>477193</v>
          </cell>
          <cell r="C8786" t="str">
            <v>98687806</v>
          </cell>
          <cell r="D8786" t="str">
            <v>HYCITE</v>
          </cell>
          <cell r="E8786" t="str">
            <v>DESPACHO</v>
          </cell>
          <cell r="F8786" t="str">
            <v>NORMAL</v>
          </cell>
          <cell r="G8786" t="str">
            <v>031002004091271</v>
          </cell>
          <cell r="H8786">
            <v>44907</v>
          </cell>
          <cell r="I8786" t="str">
            <v>ENTREGADO</v>
          </cell>
          <cell r="J8786">
            <v>44909</v>
          </cell>
          <cell r="K8786" t="str">
            <v>MANUEL CUZCO</v>
          </cell>
          <cell r="L8786" t="str">
            <v>24 DE MAYO Y SHUARAS TALLER DE REBOBINAJE SHUSHUFINDI ** SECTOR POZO 19 SHUSHUFINDI 210401 SUCUMBIOS</v>
          </cell>
          <cell r="M8786" t="str">
            <v/>
          </cell>
          <cell r="N8786" t="str">
            <v>0986377496</v>
          </cell>
          <cell r="O8786" t="str">
            <v>0986377496</v>
          </cell>
          <cell r="P8786" t="str">
            <v>210401</v>
          </cell>
          <cell r="Q8786" t="str">
            <v>SHUSHUFINDI</v>
          </cell>
          <cell r="R8786" t="str">
            <v>SUCUMBIOS</v>
          </cell>
          <cell r="S8786" t="str">
            <v>SHUSHUFINDI - LA VICTORIA</v>
          </cell>
          <cell r="T8786" t="str">
            <v>TRAMACO</v>
          </cell>
          <cell r="U8786" t="str">
            <v>FLEXNETUIO_PROVINCIA</v>
          </cell>
          <cell r="V8786">
            <v>1</v>
          </cell>
          <cell r="W8786">
            <v>13.7</v>
          </cell>
          <cell r="X8786" t="str">
            <v>HYCITE QUITO</v>
          </cell>
          <cell r="Y8786" t="str">
            <v>FLEX NET CALLE 28 DE JUNIO S/N Y GARCIA MORENO ENTRADA LLANO GRANDE</v>
          </cell>
        </row>
        <row r="8787">
          <cell r="A8787" t="str">
            <v>98692271</v>
          </cell>
          <cell r="B8787">
            <v>477194</v>
          </cell>
          <cell r="C8787" t="str">
            <v>98692271</v>
          </cell>
          <cell r="D8787" t="str">
            <v>HYCITE</v>
          </cell>
          <cell r="E8787" t="str">
            <v>DESPACHO</v>
          </cell>
          <cell r="F8787" t="str">
            <v>NORMAL</v>
          </cell>
          <cell r="G8787" t="str">
            <v>IC3815</v>
          </cell>
          <cell r="H8787">
            <v>44907</v>
          </cell>
          <cell r="I8787" t="str">
            <v>ENTREGADO</v>
          </cell>
          <cell r="J8787">
            <v>44908</v>
          </cell>
          <cell r="K8787" t="str">
            <v>MAYRA J PELAEZ R</v>
          </cell>
          <cell r="L8787" t="str">
            <v>FEDERICO MALO 1 308 Y TADEO TORRES   HUAYNACAPAC 010203 AZUAY</v>
          </cell>
          <cell r="M8787" t="str">
            <v/>
          </cell>
          <cell r="N8787" t="str">
            <v>0987740191 / 992782707</v>
          </cell>
          <cell r="O8787" t="str">
            <v>0987740191 / 992782707</v>
          </cell>
          <cell r="P8787" t="str">
            <v>010203</v>
          </cell>
          <cell r="Q8787" t="str">
            <v>CUENCA</v>
          </cell>
          <cell r="R8787" t="str">
            <v>AZUAY</v>
          </cell>
          <cell r="S8787" t="str">
            <v>CUENCA</v>
          </cell>
          <cell r="T8787" t="str">
            <v>ITSACOURIER</v>
          </cell>
          <cell r="U8787" t="str">
            <v>FLEXNETUIO_PROVINCIA</v>
          </cell>
          <cell r="V8787">
            <v>1</v>
          </cell>
          <cell r="W8787">
            <v>5.2</v>
          </cell>
          <cell r="X8787" t="str">
            <v>HYCITE QUITO</v>
          </cell>
          <cell r="Y8787" t="str">
            <v>FLEX NET CALLE 28 DE JUNIO S/N Y GARCIA MORENO ENTRADA LLANO GRANDE</v>
          </cell>
        </row>
        <row r="8788">
          <cell r="A8788" t="str">
            <v>98693566</v>
          </cell>
          <cell r="B8788">
            <v>477195</v>
          </cell>
          <cell r="C8788" t="str">
            <v>98693566</v>
          </cell>
          <cell r="D8788" t="str">
            <v>HYCITE</v>
          </cell>
          <cell r="E8788" t="str">
            <v>DESPACHO</v>
          </cell>
          <cell r="F8788" t="str">
            <v>NORMAL</v>
          </cell>
          <cell r="G8788" t="str">
            <v>031002004091272</v>
          </cell>
          <cell r="H8788">
            <v>44907</v>
          </cell>
          <cell r="I8788" t="str">
            <v>ENTREGADO</v>
          </cell>
          <cell r="J8788">
            <v>44922</v>
          </cell>
          <cell r="K8788" t="str">
            <v>GRICELDA LUNA</v>
          </cell>
          <cell r="L8788" t="str">
            <v>CALLE 10 DE AGOSTO FRENTE AL DENTISTA MANADENTAL FRENTE AL COMERCIAL BRAVO CHAGUARPAMBA // BARRIO 10 DE AGOSTO CHAGUARPAMBA 110208 LOJA</v>
          </cell>
          <cell r="M8788" t="str">
            <v/>
          </cell>
          <cell r="N8788" t="str">
            <v>0967417394 / 967395029</v>
          </cell>
          <cell r="O8788" t="str">
            <v>0967417394 / 967395029</v>
          </cell>
          <cell r="P8788" t="str">
            <v>110208</v>
          </cell>
          <cell r="Q8788" t="str">
            <v>CHAGUARPAMBA</v>
          </cell>
          <cell r="R8788" t="str">
            <v>LOJA</v>
          </cell>
          <cell r="S8788" t="str">
            <v>CHAGUARPAMBA - EL ROSARIO</v>
          </cell>
          <cell r="T8788" t="str">
            <v>TRAMACO</v>
          </cell>
          <cell r="U8788" t="str">
            <v>FLEXNETUIO_PROVINCIA</v>
          </cell>
          <cell r="V8788">
            <v>1</v>
          </cell>
          <cell r="W8788">
            <v>13.7</v>
          </cell>
          <cell r="X8788" t="str">
            <v>HYCITE QUITO</v>
          </cell>
          <cell r="Y8788" t="str">
            <v>FLEX NET CALLE 28 DE JUNIO S/N Y GARCIA MORENO ENTRADA LLANO GRANDE</v>
          </cell>
        </row>
        <row r="8789">
          <cell r="A8789" t="str">
            <v>98694068</v>
          </cell>
          <cell r="B8789">
            <v>477196</v>
          </cell>
          <cell r="C8789" t="str">
            <v>98694068</v>
          </cell>
          <cell r="D8789" t="str">
            <v>HYCITE</v>
          </cell>
          <cell r="E8789" t="str">
            <v>DESPACHO</v>
          </cell>
          <cell r="F8789" t="str">
            <v>NORMAL</v>
          </cell>
          <cell r="G8789" t="str">
            <v>TF88476</v>
          </cell>
          <cell r="H8789">
            <v>44907</v>
          </cell>
          <cell r="I8789" t="str">
            <v>ENTREGADO</v>
          </cell>
          <cell r="J8789">
            <v>44908</v>
          </cell>
          <cell r="K8789" t="str">
            <v>GISELLA SUASTEGUI</v>
          </cell>
          <cell r="L8789" t="str">
            <v>CL ALEGRIA MZ 15-16 SL 8 GUAN-JUAN MONTALVO GUAYAQUIL-NORTE TARQUI 090306 GUAYAS</v>
          </cell>
          <cell r="M8789" t="str">
            <v/>
          </cell>
          <cell r="N8789" t="str">
            <v>0996380869</v>
          </cell>
          <cell r="O8789" t="str">
            <v>0996380869</v>
          </cell>
          <cell r="P8789" t="str">
            <v>090306</v>
          </cell>
          <cell r="Q8789" t="str">
            <v>GUAYAQUIL</v>
          </cell>
          <cell r="R8789" t="str">
            <v>GUAYAS</v>
          </cell>
          <cell r="S8789" t="str">
            <v>GUAYAQUIL</v>
          </cell>
          <cell r="T8789" t="str">
            <v>FLEXTRANS GYE</v>
          </cell>
          <cell r="U8789" t="str">
            <v>FLEXNETUIO_GYE</v>
          </cell>
          <cell r="V8789">
            <v>1</v>
          </cell>
          <cell r="W8789">
            <v>8.8000000000000007</v>
          </cell>
          <cell r="X8789" t="str">
            <v>HYCITE QUITO</v>
          </cell>
          <cell r="Y8789" t="str">
            <v>FLEX NET CALLE 28 DE JUNIO S/N Y GARCIA MORENO ENTRADA LLANO GRANDE</v>
          </cell>
        </row>
        <row r="8790">
          <cell r="A8790" t="str">
            <v>98694173</v>
          </cell>
          <cell r="B8790">
            <v>477197</v>
          </cell>
          <cell r="C8790" t="str">
            <v>98694173</v>
          </cell>
          <cell r="D8790" t="str">
            <v>HYCITE</v>
          </cell>
          <cell r="E8790" t="str">
            <v>DESPACHO</v>
          </cell>
          <cell r="F8790" t="str">
            <v>NORMAL</v>
          </cell>
          <cell r="G8790" t="str">
            <v>031002004091273</v>
          </cell>
          <cell r="H8790">
            <v>44907</v>
          </cell>
          <cell r="I8790" t="str">
            <v>ENTREGADO</v>
          </cell>
          <cell r="J8790">
            <v>44909</v>
          </cell>
          <cell r="K8790" t="str">
            <v>PRICILA RAMIREZ</v>
          </cell>
          <cell r="L8790" t="str">
            <v>9 DE OCTUBRE Y CLEMENTINA A 20 METROS DE LA IGLESIA DIOS BESCEND IBALZAR //ESTE BALZAR 091302 GUAYAS</v>
          </cell>
          <cell r="M8790" t="str">
            <v/>
          </cell>
          <cell r="N8790" t="str">
            <v>0939704053 / 959769112</v>
          </cell>
          <cell r="O8790" t="str">
            <v>0939704053 / 959769112</v>
          </cell>
          <cell r="P8790" t="str">
            <v>091302</v>
          </cell>
          <cell r="Q8790" t="str">
            <v>BALZAR</v>
          </cell>
          <cell r="R8790" t="str">
            <v>GUAYAS</v>
          </cell>
          <cell r="S8790" t="str">
            <v>BALZAR - EL CERRITO</v>
          </cell>
          <cell r="T8790" t="str">
            <v>TRAMACO</v>
          </cell>
          <cell r="U8790" t="str">
            <v>FLEXNETUIO_PROVINCIA</v>
          </cell>
          <cell r="V8790">
            <v>1</v>
          </cell>
          <cell r="W8790">
            <v>2.1</v>
          </cell>
          <cell r="X8790" t="str">
            <v>HYCITE QUITO</v>
          </cell>
          <cell r="Y8790" t="str">
            <v>FLEX NET CALLE 28 DE JUNIO S/N Y GARCIA MORENO ENTRADA LLANO GRANDE</v>
          </cell>
        </row>
        <row r="8791">
          <cell r="A8791" t="str">
            <v>98695463</v>
          </cell>
          <cell r="B8791">
            <v>477198</v>
          </cell>
          <cell r="C8791" t="str">
            <v>98695463</v>
          </cell>
          <cell r="D8791" t="str">
            <v>HYCITE</v>
          </cell>
          <cell r="E8791" t="str">
            <v>DESPACHO</v>
          </cell>
          <cell r="F8791" t="str">
            <v>NORMAL</v>
          </cell>
          <cell r="G8791" t="str">
            <v>TF88477</v>
          </cell>
          <cell r="H8791">
            <v>44907</v>
          </cell>
          <cell r="I8791" t="str">
            <v>ENTREGADO</v>
          </cell>
          <cell r="J8791">
            <v>44908</v>
          </cell>
          <cell r="K8791" t="str">
            <v>MARIA GABRIEL PRIETO ULLOA</v>
          </cell>
          <cell r="L8791" t="str">
            <v>DALIAS Y CALLE JOSE RODRIGUEZ   GUAYAQUIL 090202 GUAYAS</v>
          </cell>
          <cell r="M8791" t="str">
            <v/>
          </cell>
          <cell r="N8791" t="str">
            <v>0994194659</v>
          </cell>
          <cell r="O8791" t="str">
            <v>0994194659</v>
          </cell>
          <cell r="P8791" t="str">
            <v>090202</v>
          </cell>
          <cell r="Q8791" t="str">
            <v>GUAYAQUIL</v>
          </cell>
          <cell r="R8791" t="str">
            <v>GUAYAS</v>
          </cell>
          <cell r="S8791" t="str">
            <v>GUAYAQUIL</v>
          </cell>
          <cell r="T8791" t="str">
            <v>FLEXTRANS GYE</v>
          </cell>
          <cell r="U8791" t="str">
            <v>FLEXNETUIO_GYE</v>
          </cell>
          <cell r="V8791">
            <v>1</v>
          </cell>
          <cell r="W8791">
            <v>6.6</v>
          </cell>
          <cell r="X8791" t="str">
            <v>HYCITE QUITO</v>
          </cell>
          <cell r="Y8791" t="str">
            <v>FLEX NET CALLE 28 DE JUNIO S/N Y GARCIA MORENO ENTRADA LLANO GRANDE</v>
          </cell>
        </row>
        <row r="8792">
          <cell r="A8792" t="str">
            <v>98697307</v>
          </cell>
          <cell r="B8792">
            <v>477199</v>
          </cell>
          <cell r="C8792" t="str">
            <v>98697307</v>
          </cell>
          <cell r="D8792" t="str">
            <v>HYCITE</v>
          </cell>
          <cell r="E8792" t="str">
            <v>DESPACHO</v>
          </cell>
          <cell r="F8792" t="str">
            <v>NORMAL</v>
          </cell>
          <cell r="G8792" t="str">
            <v>031002004091274</v>
          </cell>
          <cell r="H8792">
            <v>44907</v>
          </cell>
          <cell r="I8792" t="str">
            <v>ENTREGADO</v>
          </cell>
          <cell r="J8792">
            <v>44910</v>
          </cell>
          <cell r="K8792" t="str">
            <v>RAFAEL MANCHENO</v>
          </cell>
          <cell r="L8792" t="str">
            <v>PENNETIAL CIRCUNUALACION Y CALLE TENA ARCHIDONA ARCHIDONA 150107 NAPO</v>
          </cell>
          <cell r="M8792" t="str">
            <v/>
          </cell>
          <cell r="N8792" t="str">
            <v>0998271615</v>
          </cell>
          <cell r="O8792" t="str">
            <v>0998271615</v>
          </cell>
          <cell r="P8792" t="str">
            <v>150107</v>
          </cell>
          <cell r="Q8792" t="str">
            <v>ARCHIDONA</v>
          </cell>
          <cell r="R8792" t="str">
            <v>NAPO</v>
          </cell>
          <cell r="S8792" t="str">
            <v>ARCHIDONA</v>
          </cell>
          <cell r="T8792" t="str">
            <v>TRAMACO</v>
          </cell>
          <cell r="U8792" t="str">
            <v>FLEXNETUIO_PROVINCIA</v>
          </cell>
          <cell r="V8792">
            <v>1</v>
          </cell>
          <cell r="W8792">
            <v>6.2</v>
          </cell>
          <cell r="X8792" t="str">
            <v>HYCITE QUITO</v>
          </cell>
          <cell r="Y8792" t="str">
            <v>FLEX NET CALLE 28 DE JUNIO S/N Y GARCIA MORENO ENTRADA LLANO GRANDE</v>
          </cell>
        </row>
        <row r="8793">
          <cell r="A8793" t="str">
            <v>98700311</v>
          </cell>
          <cell r="B8793">
            <v>477200</v>
          </cell>
          <cell r="C8793" t="str">
            <v>98700311</v>
          </cell>
          <cell r="D8793" t="str">
            <v>HYCITE</v>
          </cell>
          <cell r="E8793" t="str">
            <v>DESPACHO</v>
          </cell>
          <cell r="F8793" t="str">
            <v>NORMAL</v>
          </cell>
          <cell r="G8793" t="str">
            <v>TF88478</v>
          </cell>
          <cell r="H8793">
            <v>44907</v>
          </cell>
          <cell r="I8793" t="str">
            <v>ENTREGADO</v>
          </cell>
          <cell r="J8793">
            <v>44908</v>
          </cell>
          <cell r="K8793" t="str">
            <v>JOSELYNE GONZALEZ</v>
          </cell>
          <cell r="L8793" t="str">
            <v>BASTIAN POPULAR BLOQUE 10 B GUAYAS-BASTIAN POPULAR  PASCUALES 090107 GUAYAS</v>
          </cell>
          <cell r="M8793" t="str">
            <v/>
          </cell>
          <cell r="N8793" t="str">
            <v>0969434955</v>
          </cell>
          <cell r="O8793" t="str">
            <v>0969434955</v>
          </cell>
          <cell r="P8793" t="str">
            <v>090107</v>
          </cell>
          <cell r="Q8793" t="str">
            <v>GUAYAQUIL</v>
          </cell>
          <cell r="R8793" t="str">
            <v>GUAYAS</v>
          </cell>
          <cell r="S8793" t="str">
            <v>GUAYAQUIL</v>
          </cell>
          <cell r="T8793" t="str">
            <v>FLEXTRANS GYE</v>
          </cell>
          <cell r="U8793" t="str">
            <v>FLEXNETUIO_GYE</v>
          </cell>
          <cell r="V8793">
            <v>1</v>
          </cell>
          <cell r="W8793">
            <v>7.1</v>
          </cell>
          <cell r="X8793" t="str">
            <v>HYCITE QUITO</v>
          </cell>
          <cell r="Y8793" t="str">
            <v>FLEX NET CALLE 28 DE JUNIO S/N Y GARCIA MORENO ENTRADA LLANO GRANDE</v>
          </cell>
        </row>
        <row r="8794">
          <cell r="A8794" t="str">
            <v>98700531</v>
          </cell>
          <cell r="B8794">
            <v>477201</v>
          </cell>
          <cell r="C8794" t="str">
            <v>98700531</v>
          </cell>
          <cell r="D8794" t="str">
            <v>HYCITE</v>
          </cell>
          <cell r="E8794" t="str">
            <v>DESPACHO</v>
          </cell>
          <cell r="F8794" t="str">
            <v>NORMAL</v>
          </cell>
          <cell r="G8794" t="str">
            <v>031002004091275</v>
          </cell>
          <cell r="H8794">
            <v>44907</v>
          </cell>
          <cell r="I8794" t="str">
            <v>ENTREGADO</v>
          </cell>
          <cell r="J8794">
            <v>44908</v>
          </cell>
          <cell r="K8794" t="str">
            <v>LISSETTE MASACHE</v>
          </cell>
          <cell r="L8794" t="str">
            <v>URBANIZACION CELESSIA CASA B-13 URUGUAY ENTRE BRASIL Y BOLIVIA MACHALA-UB LAS CRUCHAS 9 DE MAYO 070219 EL ORO</v>
          </cell>
          <cell r="M8794" t="str">
            <v/>
          </cell>
          <cell r="N8794" t="str">
            <v>0994351738</v>
          </cell>
          <cell r="O8794" t="str">
            <v>0994351738</v>
          </cell>
          <cell r="P8794" t="str">
            <v>070219</v>
          </cell>
          <cell r="Q8794" t="str">
            <v>MACHALA</v>
          </cell>
          <cell r="R8794" t="str">
            <v>EL ORO</v>
          </cell>
          <cell r="S8794" t="str">
            <v>MACHALA</v>
          </cell>
          <cell r="T8794" t="str">
            <v>TRAMACO</v>
          </cell>
          <cell r="U8794" t="str">
            <v>FLEXNETUIO_PROVINCIA</v>
          </cell>
          <cell r="V8794">
            <v>1</v>
          </cell>
          <cell r="W8794">
            <v>3.5</v>
          </cell>
          <cell r="X8794" t="str">
            <v>HYCITE QUITO</v>
          </cell>
          <cell r="Y8794" t="str">
            <v>FLEX NET CALLE 28 DE JUNIO S/N Y GARCIA MORENO ENTRADA LLANO GRANDE</v>
          </cell>
        </row>
        <row r="8795">
          <cell r="A8795" t="str">
            <v>98701215</v>
          </cell>
          <cell r="B8795">
            <v>477202</v>
          </cell>
          <cell r="C8795" t="str">
            <v>98701215</v>
          </cell>
          <cell r="D8795" t="str">
            <v>HYCITE</v>
          </cell>
          <cell r="E8795" t="str">
            <v>DESPACHO</v>
          </cell>
          <cell r="F8795" t="str">
            <v>NORMAL</v>
          </cell>
          <cell r="G8795" t="str">
            <v>TF88479</v>
          </cell>
          <cell r="H8795">
            <v>44907</v>
          </cell>
          <cell r="I8795" t="str">
            <v>ENTREGADO</v>
          </cell>
          <cell r="J8795">
            <v>44908</v>
          </cell>
          <cell r="K8795" t="str">
            <v>LUISA ALARCON</v>
          </cell>
          <cell r="L8795" t="str">
            <v>SAUCES 4 MZ 365 VILLA 48 GUAYAQUIL // NORTE  TARQUI 090504 GUAYAS</v>
          </cell>
          <cell r="M8795" t="str">
            <v/>
          </cell>
          <cell r="N8795" t="str">
            <v>0999482645</v>
          </cell>
          <cell r="O8795" t="str">
            <v>0999482645</v>
          </cell>
          <cell r="P8795" t="str">
            <v>090504</v>
          </cell>
          <cell r="Q8795" t="str">
            <v>GUAYAQUIL</v>
          </cell>
          <cell r="R8795" t="str">
            <v>GUAYAS</v>
          </cell>
          <cell r="S8795" t="str">
            <v>GUAYAQUIL</v>
          </cell>
          <cell r="T8795" t="str">
            <v>ITSACOURIER</v>
          </cell>
          <cell r="U8795" t="str">
            <v>FLEXNETUIO_GYE</v>
          </cell>
          <cell r="V8795">
            <v>1</v>
          </cell>
          <cell r="W8795">
            <v>0.2</v>
          </cell>
          <cell r="X8795" t="str">
            <v>HYCITE QUITO</v>
          </cell>
          <cell r="Y8795" t="str">
            <v>FLEX NET CALLE 28 DE JUNIO S/N Y GARCIA MORENO ENTRADA LLANO GRANDE</v>
          </cell>
        </row>
        <row r="8796">
          <cell r="A8796" t="str">
            <v>98701452</v>
          </cell>
          <cell r="B8796">
            <v>477203</v>
          </cell>
          <cell r="C8796" t="str">
            <v>98701452</v>
          </cell>
          <cell r="D8796" t="str">
            <v>HYCITE</v>
          </cell>
          <cell r="E8796" t="str">
            <v>DESPACHO</v>
          </cell>
          <cell r="F8796" t="str">
            <v>NORMAL</v>
          </cell>
          <cell r="G8796" t="str">
            <v>031002004091276</v>
          </cell>
          <cell r="H8796">
            <v>44907</v>
          </cell>
          <cell r="I8796" t="str">
            <v>ENTREGADO</v>
          </cell>
          <cell r="J8796">
            <v>44908</v>
          </cell>
          <cell r="K8796" t="str">
            <v>NARCISA AVILA</v>
          </cell>
          <cell r="L8796" t="str">
            <v>AV 8 DE ABRIL CIUDADELA PALMAS 2 TRIUNFO-TRIUNFO  TRIUNFO 091604 GUAYAS</v>
          </cell>
          <cell r="M8796" t="str">
            <v/>
          </cell>
          <cell r="N8796" t="str">
            <v>0988955771 / 968649582</v>
          </cell>
          <cell r="O8796" t="str">
            <v>0988955771 / 968649582</v>
          </cell>
          <cell r="P8796" t="str">
            <v>091604</v>
          </cell>
          <cell r="Q8796" t="str">
            <v>EL TRIUNFO</v>
          </cell>
          <cell r="R8796" t="str">
            <v>GUAYAS</v>
          </cell>
          <cell r="S8796" t="str">
            <v>EL TRIUNFO</v>
          </cell>
          <cell r="T8796" t="str">
            <v>TRAMACO</v>
          </cell>
          <cell r="U8796" t="str">
            <v>FLEXNETUIO_PROVINCIA</v>
          </cell>
          <cell r="V8796">
            <v>1</v>
          </cell>
          <cell r="W8796">
            <v>11.7</v>
          </cell>
          <cell r="X8796" t="str">
            <v>HYCITE QUITO</v>
          </cell>
          <cell r="Y8796" t="str">
            <v>FLEX NET CALLE 28 DE JUNIO S/N Y GARCIA MORENO ENTRADA LLANO GRANDE</v>
          </cell>
        </row>
        <row r="8797">
          <cell r="A8797" t="str">
            <v>98701522</v>
          </cell>
          <cell r="B8797">
            <v>477204</v>
          </cell>
          <cell r="C8797" t="str">
            <v>98701522</v>
          </cell>
          <cell r="D8797" t="str">
            <v>HYCITE</v>
          </cell>
          <cell r="E8797" t="str">
            <v>DESPACHO</v>
          </cell>
          <cell r="F8797" t="str">
            <v>NORMAL</v>
          </cell>
          <cell r="G8797" t="str">
            <v>031002004091277</v>
          </cell>
          <cell r="H8797">
            <v>44907</v>
          </cell>
          <cell r="I8797" t="str">
            <v>ENTREGADO</v>
          </cell>
          <cell r="J8797">
            <v>44908</v>
          </cell>
          <cell r="K8797" t="str">
            <v>MARIA CAMACHO</v>
          </cell>
          <cell r="L8797" t="str">
            <v>MANABI HOSTAL LOMAS MANABI Y 12 DE FEBRERO SHUSHUFINDI // ORELLANA SHUSHUFINDI 210401 SUCUMBIOS</v>
          </cell>
          <cell r="M8797" t="str">
            <v/>
          </cell>
          <cell r="N8797" t="str">
            <v>0999139878</v>
          </cell>
          <cell r="O8797" t="str">
            <v>0999139878</v>
          </cell>
          <cell r="P8797" t="str">
            <v>210401</v>
          </cell>
          <cell r="Q8797" t="str">
            <v>SHUSHUFINDI</v>
          </cell>
          <cell r="R8797" t="str">
            <v>SUCUMBIOS</v>
          </cell>
          <cell r="S8797" t="str">
            <v>SHUSHUFINDI - LA VICTORIA</v>
          </cell>
          <cell r="T8797" t="str">
            <v>TRAMACO</v>
          </cell>
          <cell r="U8797" t="str">
            <v>FLEXNETUIO_PROVINCIA</v>
          </cell>
          <cell r="V8797">
            <v>1</v>
          </cell>
          <cell r="W8797">
            <v>4.5</v>
          </cell>
          <cell r="X8797" t="str">
            <v>HYCITE QUITO</v>
          </cell>
          <cell r="Y8797" t="str">
            <v>FLEX NET CALLE 28 DE JUNIO S/N Y GARCIA MORENO ENTRADA LLANO GRANDE</v>
          </cell>
        </row>
        <row r="8798">
          <cell r="A8798" t="str">
            <v>98701955</v>
          </cell>
          <cell r="B8798">
            <v>477205</v>
          </cell>
          <cell r="C8798" t="str">
            <v>98701955</v>
          </cell>
          <cell r="D8798" t="str">
            <v>HYCITE</v>
          </cell>
          <cell r="E8798" t="str">
            <v>DESPACHO</v>
          </cell>
          <cell r="F8798" t="str">
            <v>NORMAL</v>
          </cell>
          <cell r="G8798" t="str">
            <v>TF88480</v>
          </cell>
          <cell r="H8798">
            <v>44907</v>
          </cell>
          <cell r="I8798" t="str">
            <v>ENTREGADO</v>
          </cell>
          <cell r="J8798">
            <v>44908</v>
          </cell>
          <cell r="K8798" t="str">
            <v>MARTHA LAZO</v>
          </cell>
          <cell r="L8798" t="str">
            <v>COOP EBENEZER MZ 8 SL 11 MONTE SINAI GUAYAQUIL-GUAYAQUIL  TARQUI 090204 GUAYAS</v>
          </cell>
          <cell r="M8798" t="str">
            <v/>
          </cell>
          <cell r="N8798" t="str">
            <v>0980881688</v>
          </cell>
          <cell r="O8798" t="str">
            <v>0980881688</v>
          </cell>
          <cell r="P8798" t="str">
            <v>090204</v>
          </cell>
          <cell r="Q8798" t="str">
            <v>GUAYAQUIL</v>
          </cell>
          <cell r="R8798" t="str">
            <v>GUAYAS</v>
          </cell>
          <cell r="S8798" t="str">
            <v>GUAYAQUIL</v>
          </cell>
          <cell r="T8798" t="str">
            <v>FLEXTRANS GYE</v>
          </cell>
          <cell r="U8798" t="str">
            <v>FLEXNETUIO_GYE</v>
          </cell>
          <cell r="V8798">
            <v>1</v>
          </cell>
          <cell r="W8798">
            <v>9.1</v>
          </cell>
          <cell r="X8798" t="str">
            <v>HYCITE QUITO</v>
          </cell>
          <cell r="Y8798" t="str">
            <v>FLEX NET CALLE 28 DE JUNIO S/N Y GARCIA MORENO ENTRADA LLANO GRANDE</v>
          </cell>
        </row>
        <row r="8799">
          <cell r="A8799" t="str">
            <v>98703949</v>
          </cell>
          <cell r="B8799">
            <v>477206</v>
          </cell>
          <cell r="C8799" t="str">
            <v>98703949</v>
          </cell>
          <cell r="D8799" t="str">
            <v>HYCITE</v>
          </cell>
          <cell r="E8799" t="str">
            <v>DESPACHO</v>
          </cell>
          <cell r="F8799" t="str">
            <v>NORMAL</v>
          </cell>
          <cell r="G8799" t="str">
            <v>TFQ88481</v>
          </cell>
          <cell r="H8799">
            <v>44907</v>
          </cell>
          <cell r="I8799" t="str">
            <v>ENTREGADO</v>
          </cell>
          <cell r="J8799">
            <v>44908</v>
          </cell>
          <cell r="K8799" t="str">
            <v>KAREN VIRACOCHA</v>
          </cell>
          <cell r="L8799" t="str">
            <v>PRINCESA PACAH VIA AMAGUANA AV HUANCAVILCA Y PRINCESA PACHA QUITO-CHAUPITENA AMAGUANA 170809 PICHINCHA</v>
          </cell>
          <cell r="N8799" t="str">
            <v>0963889640</v>
          </cell>
          <cell r="O8799" t="str">
            <v>0963889640</v>
          </cell>
          <cell r="P8799" t="str">
            <v>170809</v>
          </cell>
          <cell r="Q8799" t="str">
            <v>QUITO</v>
          </cell>
          <cell r="R8799" t="str">
            <v>PICHINCHA</v>
          </cell>
          <cell r="S8799" t="str">
            <v>AMAGUANA - URBANIZACION LAS MALVINAS - SANTA ISABEL - COOP. DON ELOY - MIRANDA - VIV. FISCAL CUARTEL</v>
          </cell>
          <cell r="T8799" t="str">
            <v>FLEXTRANS UIO</v>
          </cell>
          <cell r="U8799" t="str">
            <v>FLEXNETUIO_LOCAL</v>
          </cell>
          <cell r="V8799">
            <v>1</v>
          </cell>
          <cell r="W8799">
            <v>8.1999999999999993</v>
          </cell>
          <cell r="X8799" t="str">
            <v>HYCITE QUITO</v>
          </cell>
          <cell r="Y8799" t="str">
            <v>FLEX NET CALLE 28 DE JUNIO S/N Y GARCIA MORENO ENTRADA LLANO GRANDE</v>
          </cell>
        </row>
        <row r="8800">
          <cell r="A8800" t="str">
            <v>98704132</v>
          </cell>
          <cell r="B8800">
            <v>477207</v>
          </cell>
          <cell r="C8800" t="str">
            <v>98704132</v>
          </cell>
          <cell r="D8800" t="str">
            <v>HYCITE</v>
          </cell>
          <cell r="E8800" t="str">
            <v>DESPACHO</v>
          </cell>
          <cell r="F8800" t="str">
            <v>NORMAL</v>
          </cell>
          <cell r="G8800" t="str">
            <v>031002004091278</v>
          </cell>
          <cell r="H8800">
            <v>44907</v>
          </cell>
          <cell r="I8800" t="str">
            <v>ENTREGADO</v>
          </cell>
          <cell r="J8800">
            <v>44908</v>
          </cell>
          <cell r="K8800" t="str">
            <v>CESAR MONTES</v>
          </cell>
          <cell r="L8800" t="str">
            <v>AV ESMERALDAS Y AV EMILIO LORENO STHEL CAMPAMENTO PREFECTURA SANTO DOMINGO SANTO DOMINGO// URB LOS ANGELES SANTO DOMINGO 230203 SANTO DOMINGO</v>
          </cell>
          <cell r="M8800" t="str">
            <v/>
          </cell>
          <cell r="N8800" t="str">
            <v>0986200112</v>
          </cell>
          <cell r="O8800" t="str">
            <v>0986200112</v>
          </cell>
          <cell r="P8800" t="str">
            <v>230203</v>
          </cell>
          <cell r="Q8800" t="str">
            <v>SANTO DOMINGO</v>
          </cell>
          <cell r="R8800" t="str">
            <v>SANTO DOMINGO DE LOS TSACHILAS</v>
          </cell>
          <cell r="S8800" t="str">
            <v>SANTO DOMINGO DE LOS COLORADOS</v>
          </cell>
          <cell r="T8800" t="str">
            <v>TRAMACO</v>
          </cell>
          <cell r="U8800" t="str">
            <v>FLEXNETUIO_PROVINCIA</v>
          </cell>
          <cell r="V8800">
            <v>1</v>
          </cell>
          <cell r="W8800">
            <v>7.1</v>
          </cell>
          <cell r="X8800" t="str">
            <v>HYCITE QUITO</v>
          </cell>
          <cell r="Y8800" t="str">
            <v>FLEX NET CALLE 28 DE JUNIO S/N Y GARCIA MORENO ENTRADA LLANO GRANDE</v>
          </cell>
        </row>
        <row r="8801">
          <cell r="A8801" t="str">
            <v>98704225</v>
          </cell>
          <cell r="B8801">
            <v>477208</v>
          </cell>
          <cell r="C8801" t="str">
            <v>98704225</v>
          </cell>
          <cell r="D8801" t="str">
            <v>HYCITE</v>
          </cell>
          <cell r="E8801" t="str">
            <v>DESPACHO</v>
          </cell>
          <cell r="F8801" t="str">
            <v>NORMAL</v>
          </cell>
          <cell r="G8801" t="str">
            <v>TF88482</v>
          </cell>
          <cell r="H8801">
            <v>44907</v>
          </cell>
          <cell r="I8801" t="str">
            <v>ENTREGADO</v>
          </cell>
          <cell r="J8801">
            <v>44908</v>
          </cell>
          <cell r="K8801" t="str">
            <v>JOSE JIBAJA</v>
          </cell>
          <cell r="L8801" t="str">
            <v>LA JOYA RUBI MZ 12 V.30 FRENTE DE RIVER PLAZA DAULE / SATELITE LA AURORA 090101 GUAYAS</v>
          </cell>
          <cell r="M8801" t="str">
            <v/>
          </cell>
          <cell r="N8801" t="str">
            <v>0991777920 / 043712380</v>
          </cell>
          <cell r="O8801" t="str">
            <v>0991777920 / 043712380</v>
          </cell>
          <cell r="P8801" t="str">
            <v>090101</v>
          </cell>
          <cell r="Q8801" t="str">
            <v>GUAYAQUIL</v>
          </cell>
          <cell r="R8801" t="str">
            <v>GUAYAS</v>
          </cell>
          <cell r="S8801" t="str">
            <v>GUAYAQUIL</v>
          </cell>
          <cell r="T8801" t="str">
            <v>ITSACOURIER</v>
          </cell>
          <cell r="U8801" t="str">
            <v>FLEXNETUIO_GYE</v>
          </cell>
          <cell r="V8801">
            <v>1</v>
          </cell>
          <cell r="W8801">
            <v>7.5</v>
          </cell>
          <cell r="X8801" t="str">
            <v>HYCITE QUITO</v>
          </cell>
          <cell r="Y8801" t="str">
            <v>FLEX NET CALLE 28 DE JUNIO S/N Y GARCIA MORENO ENTRADA LLANO GRANDE</v>
          </cell>
        </row>
        <row r="8802">
          <cell r="A8802" t="str">
            <v>98704256</v>
          </cell>
          <cell r="B8802">
            <v>477209</v>
          </cell>
          <cell r="C8802" t="str">
            <v>98704256</v>
          </cell>
          <cell r="D8802" t="str">
            <v>HYCITE</v>
          </cell>
          <cell r="E8802" t="str">
            <v>DESPACHO</v>
          </cell>
          <cell r="F8802" t="str">
            <v>NORMAL</v>
          </cell>
          <cell r="G8802" t="str">
            <v>TF88483</v>
          </cell>
          <cell r="H8802">
            <v>44907</v>
          </cell>
          <cell r="I8802" t="str">
            <v>ENTREGADO</v>
          </cell>
          <cell r="J8802">
            <v>44908</v>
          </cell>
          <cell r="K8802" t="str">
            <v>MARY CALDERON</v>
          </cell>
          <cell r="L8802" t="str">
            <v>SAUCES 9 MZ 518 V.19 GUAYAQUIL / GUAYAQUIL  TARQUI 090509 GUAYAS</v>
          </cell>
          <cell r="M8802" t="str">
            <v/>
          </cell>
          <cell r="N8802" t="str">
            <v>0995651292</v>
          </cell>
          <cell r="O8802" t="str">
            <v>0995651292</v>
          </cell>
          <cell r="P8802" t="str">
            <v>090509</v>
          </cell>
          <cell r="Q8802" t="str">
            <v>GUAYAQUIL</v>
          </cell>
          <cell r="R8802" t="str">
            <v>GUAYAS</v>
          </cell>
          <cell r="S8802" t="str">
            <v>GUAYAQUIL</v>
          </cell>
          <cell r="T8802" t="str">
            <v>ITSACOURIER</v>
          </cell>
          <cell r="U8802" t="str">
            <v>FLEXNETUIO_GYE</v>
          </cell>
          <cell r="V8802">
            <v>1</v>
          </cell>
          <cell r="W8802">
            <v>6.5</v>
          </cell>
          <cell r="X8802" t="str">
            <v>HYCITE QUITO</v>
          </cell>
          <cell r="Y8802" t="str">
            <v>FLEX NET CALLE 28 DE JUNIO S/N Y GARCIA MORENO ENTRADA LLANO GRANDE</v>
          </cell>
        </row>
        <row r="8803">
          <cell r="A8803" t="str">
            <v>98704379</v>
          </cell>
          <cell r="B8803">
            <v>477210</v>
          </cell>
          <cell r="C8803" t="str">
            <v>98704379</v>
          </cell>
          <cell r="D8803" t="str">
            <v>HYCITE</v>
          </cell>
          <cell r="E8803" t="str">
            <v>DESPACHO</v>
          </cell>
          <cell r="F8803" t="str">
            <v>NORMAL</v>
          </cell>
          <cell r="G8803" t="str">
            <v>031002004091279</v>
          </cell>
          <cell r="H8803">
            <v>44907</v>
          </cell>
          <cell r="I8803" t="str">
            <v>ENTREGADO</v>
          </cell>
          <cell r="J8803">
            <v>44908</v>
          </cell>
          <cell r="K8803" t="str">
            <v>OSCAR D CARRASCO</v>
          </cell>
          <cell r="L8803" t="str">
            <v>PEDRO MONCAYO 653 ENTRE OLMEDO Y BOLIVAR   SAN FRANCISCO 100107 IMBABURA</v>
          </cell>
          <cell r="M8803" t="str">
            <v/>
          </cell>
          <cell r="N8803" t="str">
            <v>0987699733 / 065000788</v>
          </cell>
          <cell r="O8803" t="str">
            <v>0987699733 / 065000788</v>
          </cell>
          <cell r="P8803" t="str">
            <v>100107</v>
          </cell>
          <cell r="Q8803" t="str">
            <v>IBARRA</v>
          </cell>
          <cell r="R8803" t="str">
            <v>IMBABURA</v>
          </cell>
          <cell r="S8803" t="str">
            <v>SAN MIGUEL DE IBARRA</v>
          </cell>
          <cell r="T8803" t="str">
            <v>TRAMACO</v>
          </cell>
          <cell r="U8803" t="str">
            <v>FLEXNETUIO_PROVINCIA</v>
          </cell>
          <cell r="V8803">
            <v>1</v>
          </cell>
          <cell r="W8803">
            <v>3.94</v>
          </cell>
          <cell r="X8803" t="str">
            <v>HYCITE QUITO</v>
          </cell>
          <cell r="Y8803" t="str">
            <v>FLEX NET CALLE 28 DE JUNIO S/N Y GARCIA MORENO ENTRADA LLANO GRANDE</v>
          </cell>
        </row>
        <row r="8804">
          <cell r="A8804" t="str">
            <v>98704852</v>
          </cell>
          <cell r="B8804">
            <v>477211</v>
          </cell>
          <cell r="C8804" t="str">
            <v>98704852</v>
          </cell>
          <cell r="D8804" t="str">
            <v>HYCITE</v>
          </cell>
          <cell r="E8804" t="str">
            <v>DESPACHO</v>
          </cell>
          <cell r="F8804" t="str">
            <v>NORMAL</v>
          </cell>
          <cell r="G8804" t="str">
            <v>TF88484</v>
          </cell>
          <cell r="H8804">
            <v>44907</v>
          </cell>
          <cell r="I8804" t="str">
            <v>ENTREGADO</v>
          </cell>
          <cell r="J8804">
            <v>44909</v>
          </cell>
          <cell r="K8804" t="str">
            <v>JULIO GUAYRACAJA</v>
          </cell>
          <cell r="L8804" t="str">
            <v>SAUCES 8 MX 454 F31 VLL 5 AL FRENTE DE GUSTOSITO GUAYAQUIL// SAUCES TARQUI 090502 GUAYAS</v>
          </cell>
          <cell r="M8804" t="str">
            <v/>
          </cell>
          <cell r="N8804" t="str">
            <v>0969548020</v>
          </cell>
          <cell r="O8804" t="str">
            <v>0969548020</v>
          </cell>
          <cell r="P8804" t="str">
            <v>090502</v>
          </cell>
          <cell r="Q8804" t="str">
            <v>GUAYAQUIL</v>
          </cell>
          <cell r="R8804" t="str">
            <v>GUAYAS</v>
          </cell>
          <cell r="S8804" t="str">
            <v>GUAYAQUIL</v>
          </cell>
          <cell r="T8804" t="str">
            <v>ITSACOURIER</v>
          </cell>
          <cell r="U8804" t="str">
            <v>FLEXNETUIO_GYE</v>
          </cell>
          <cell r="V8804">
            <v>1</v>
          </cell>
          <cell r="W8804">
            <v>8.8000000000000007</v>
          </cell>
          <cell r="X8804" t="str">
            <v>HYCITE QUITO</v>
          </cell>
          <cell r="Y8804" t="str">
            <v>FLEX NET CALLE 28 DE JUNIO S/N Y GARCIA MORENO ENTRADA LLANO GRANDE</v>
          </cell>
        </row>
        <row r="8805">
          <cell r="A8805" t="str">
            <v>98704990</v>
          </cell>
          <cell r="B8805">
            <v>477212</v>
          </cell>
          <cell r="C8805" t="str">
            <v>98704990</v>
          </cell>
          <cell r="D8805" t="str">
            <v>HYCITE</v>
          </cell>
          <cell r="E8805" t="str">
            <v>DESPACHO</v>
          </cell>
          <cell r="F8805" t="str">
            <v>NORMAL</v>
          </cell>
          <cell r="G8805" t="str">
            <v>031002004091542</v>
          </cell>
          <cell r="H8805">
            <v>44907</v>
          </cell>
          <cell r="I8805" t="str">
            <v>ENTREGADO</v>
          </cell>
          <cell r="J8805">
            <v>44908</v>
          </cell>
          <cell r="K8805" t="str">
            <v>VICTOR ORDONEZ</v>
          </cell>
          <cell r="L8805" t="str">
            <v>JERUSALEN S/N 25 DE DICIEMBRE MECANICA GALEAS JOYAS DE LOS SACHAS//25 DE DICIEMBRE JOYA DE LOS SACHAS 220101 ORELLANA</v>
          </cell>
          <cell r="N8805" t="str">
            <v>0997579329 / 994971864</v>
          </cell>
          <cell r="O8805" t="str">
            <v>0997579329 / 994971864</v>
          </cell>
          <cell r="P8805" t="str">
            <v>220101</v>
          </cell>
          <cell r="Q8805" t="str">
            <v>LA JOYA DE LOS SACHAS</v>
          </cell>
          <cell r="R8805" t="str">
            <v>ORELLANA</v>
          </cell>
          <cell r="S8805" t="str">
            <v>LA JOYA DE LOS SACHAS - MARISCAL SUCRE - LOS LAURELES</v>
          </cell>
          <cell r="T8805" t="str">
            <v>TRAMACO</v>
          </cell>
          <cell r="U8805" t="str">
            <v>FLEXNETUIO_PROVINCIA</v>
          </cell>
          <cell r="V8805">
            <v>3</v>
          </cell>
          <cell r="W8805">
            <v>28.3</v>
          </cell>
          <cell r="X8805" t="str">
            <v>HYCITE QUITO</v>
          </cell>
          <cell r="Y8805" t="str">
            <v>FLEX NET CALLE 28 DE JUNIO S/N Y GARCIA MORENO ENTRADA LLANO GRANDE</v>
          </cell>
        </row>
        <row r="8806">
          <cell r="A8806" t="str">
            <v>98705079</v>
          </cell>
          <cell r="B8806">
            <v>477213</v>
          </cell>
          <cell r="C8806" t="str">
            <v>98705079</v>
          </cell>
          <cell r="D8806" t="str">
            <v>HYCITE</v>
          </cell>
          <cell r="E8806" t="str">
            <v>DESPACHO</v>
          </cell>
          <cell r="F8806" t="str">
            <v>NORMAL</v>
          </cell>
          <cell r="G8806" t="str">
            <v>TF88522</v>
          </cell>
          <cell r="H8806">
            <v>44907</v>
          </cell>
          <cell r="I8806" t="str">
            <v>ENTREGADO</v>
          </cell>
          <cell r="J8806">
            <v>44908</v>
          </cell>
          <cell r="K8806" t="str">
            <v>RONNY SOXO</v>
          </cell>
          <cell r="L8806" t="str">
            <v>MZ 2316 SOLAR 9 COOP CARLOS MAGNO ANDRADEA ATRAS DE SEM GUAYAQUIL ** NORTE TARQUI 090606 GUAYAS</v>
          </cell>
          <cell r="N8806" t="str">
            <v>0989640332</v>
          </cell>
          <cell r="O8806" t="str">
            <v>0989640332</v>
          </cell>
          <cell r="P8806" t="str">
            <v>090606</v>
          </cell>
          <cell r="Q8806" t="str">
            <v>GUAYAQUIL</v>
          </cell>
          <cell r="R8806" t="str">
            <v>GUAYAS</v>
          </cell>
          <cell r="S8806" t="str">
            <v>GUAYAQUIL</v>
          </cell>
          <cell r="T8806" t="str">
            <v>FLEXTRANS GYE</v>
          </cell>
          <cell r="U8806" t="str">
            <v>FLEXNETUIO_GYE</v>
          </cell>
          <cell r="V8806">
            <v>2</v>
          </cell>
          <cell r="W8806">
            <v>14.5</v>
          </cell>
          <cell r="X8806" t="str">
            <v>HYCITE QUITO</v>
          </cell>
          <cell r="Y8806" t="str">
            <v>FLEX NET CALLE 28 DE JUNIO S/N Y GARCIA MORENO ENTRADA LLANO GRANDE</v>
          </cell>
        </row>
        <row r="8807">
          <cell r="A8807" t="str">
            <v>98705574</v>
          </cell>
          <cell r="B8807">
            <v>477214</v>
          </cell>
          <cell r="C8807" t="str">
            <v>98705574</v>
          </cell>
          <cell r="D8807" t="str">
            <v>HYCITE</v>
          </cell>
          <cell r="E8807" t="str">
            <v>DESPACHO</v>
          </cell>
          <cell r="F8807" t="str">
            <v>NORMAL</v>
          </cell>
          <cell r="G8807" t="str">
            <v>031002004091281</v>
          </cell>
          <cell r="H8807">
            <v>44907</v>
          </cell>
          <cell r="I8807" t="str">
            <v>ENTREGADO</v>
          </cell>
          <cell r="J8807">
            <v>44909</v>
          </cell>
          <cell r="K8807" t="str">
            <v>EMANUEL LOOR</v>
          </cell>
          <cell r="L8807" t="str">
            <v>CL PPAL 24 Y J6 CL PPAL FTE AL CHIFU QUININDE-LA SEXTA LA SEXTA 080403 ESMERALDAS</v>
          </cell>
          <cell r="M8807" t="str">
            <v/>
          </cell>
          <cell r="N8807" t="str">
            <v>0939868385</v>
          </cell>
          <cell r="O8807" t="str">
            <v>0939868385</v>
          </cell>
          <cell r="P8807" t="str">
            <v>080403</v>
          </cell>
          <cell r="Q8807" t="str">
            <v>QUININDE</v>
          </cell>
          <cell r="R8807" t="str">
            <v>ESMERALDAS</v>
          </cell>
          <cell r="S8807" t="str">
            <v>ROSA ZARATE (QUININDE) - NUEVA JERUSALEN - SIMON BOLIVAR - UNION Y PROGRESO - ELOY ALFARO</v>
          </cell>
          <cell r="T8807" t="str">
            <v>TRAMACO</v>
          </cell>
          <cell r="U8807" t="str">
            <v>FLEXNETUIO_PROVINCIA</v>
          </cell>
          <cell r="V8807">
            <v>1</v>
          </cell>
          <cell r="W8807">
            <v>3.5</v>
          </cell>
          <cell r="X8807" t="str">
            <v>HYCITE QUITO</v>
          </cell>
          <cell r="Y8807" t="str">
            <v>FLEX NET CALLE 28 DE JUNIO S/N Y GARCIA MORENO ENTRADA LLANO GRANDE</v>
          </cell>
        </row>
        <row r="8808">
          <cell r="A8808" t="str">
            <v>98705793</v>
          </cell>
          <cell r="B8808">
            <v>477215</v>
          </cell>
          <cell r="C8808" t="str">
            <v>98705793</v>
          </cell>
          <cell r="D8808" t="str">
            <v>HYCITE</v>
          </cell>
          <cell r="E8808" t="str">
            <v>DESPACHO</v>
          </cell>
          <cell r="F8808" t="str">
            <v>NORMAL</v>
          </cell>
          <cell r="G8808" t="str">
            <v>031002004091282</v>
          </cell>
          <cell r="H8808">
            <v>44907</v>
          </cell>
          <cell r="I8808" t="str">
            <v>ENTREGADO</v>
          </cell>
          <cell r="J8808">
            <v>44908</v>
          </cell>
          <cell r="K8808" t="str">
            <v>ANA BONE</v>
          </cell>
          <cell r="L8808" t="str">
            <v>MANUELA SOEMO Y AVENIDA NACIONAL MANUELA SOEMO Y AVENIDA NACIONAL SHUSHUFINFI//LA ZENAIDA SHUSHUFINDI (7 DE JULIO) 210401 SUCUMBIOS</v>
          </cell>
          <cell r="M8808" t="str">
            <v/>
          </cell>
          <cell r="N8808" t="str">
            <v>0997311827</v>
          </cell>
          <cell r="O8808" t="str">
            <v>0997311827</v>
          </cell>
          <cell r="P8808" t="str">
            <v>210401</v>
          </cell>
          <cell r="Q8808" t="str">
            <v>SHUSHUFINDI</v>
          </cell>
          <cell r="R8808" t="str">
            <v>SUCUMBIOS</v>
          </cell>
          <cell r="S8808" t="str">
            <v>SHUSHUFINDI - LA VICTORIA</v>
          </cell>
          <cell r="T8808" t="str">
            <v>TRAMACO</v>
          </cell>
          <cell r="U8808" t="str">
            <v>FLEXNETUIO_PROVINCIA</v>
          </cell>
          <cell r="V8808">
            <v>1</v>
          </cell>
          <cell r="W8808">
            <v>3.3</v>
          </cell>
          <cell r="X8808" t="str">
            <v>HYCITE QUITO</v>
          </cell>
          <cell r="Y8808" t="str">
            <v>FLEX NET CALLE 28 DE JUNIO S/N Y GARCIA MORENO ENTRADA LLANO GRANDE</v>
          </cell>
        </row>
        <row r="8809">
          <cell r="A8809" t="str">
            <v>98706486</v>
          </cell>
          <cell r="B8809">
            <v>477216</v>
          </cell>
          <cell r="C8809" t="str">
            <v>98706486</v>
          </cell>
          <cell r="D8809" t="str">
            <v>HYCITE</v>
          </cell>
          <cell r="E8809" t="str">
            <v>DESPACHO</v>
          </cell>
          <cell r="F8809" t="str">
            <v>NORMAL</v>
          </cell>
          <cell r="G8809" t="str">
            <v>TF88486</v>
          </cell>
          <cell r="H8809">
            <v>44907</v>
          </cell>
          <cell r="I8809" t="str">
            <v>ENTREGADO</v>
          </cell>
          <cell r="J8809">
            <v>44908</v>
          </cell>
          <cell r="K8809" t="str">
            <v>SILVANA VASQUEZ</v>
          </cell>
          <cell r="L8809" t="str">
            <v>CDLA VILLA BONITA ETAPA 10 MZ 5394 SL 5 GUAYAQUIL / NORTE  TARQUI 090604 GUAYAS</v>
          </cell>
          <cell r="M8809" t="str">
            <v/>
          </cell>
          <cell r="N8809" t="str">
            <v>0992390871</v>
          </cell>
          <cell r="O8809" t="str">
            <v>0992390871</v>
          </cell>
          <cell r="P8809" t="str">
            <v>090604</v>
          </cell>
          <cell r="Q8809" t="str">
            <v>GUAYAQUIL</v>
          </cell>
          <cell r="R8809" t="str">
            <v>GUAYAS</v>
          </cell>
          <cell r="S8809" t="str">
            <v>GUAYAQUIL</v>
          </cell>
          <cell r="T8809" t="str">
            <v>FLEXTRANS GYE</v>
          </cell>
          <cell r="U8809" t="str">
            <v>FLEXNETUIO_GYE</v>
          </cell>
          <cell r="V8809">
            <v>1</v>
          </cell>
          <cell r="W8809">
            <v>8.4</v>
          </cell>
          <cell r="X8809" t="str">
            <v>HYCITE QUITO</v>
          </cell>
          <cell r="Y8809" t="str">
            <v>FLEX NET CALLE 28 DE JUNIO S/N Y GARCIA MORENO ENTRADA LLANO GRANDE</v>
          </cell>
        </row>
        <row r="8810">
          <cell r="A8810" t="str">
            <v>98706850</v>
          </cell>
          <cell r="B8810">
            <v>477217</v>
          </cell>
          <cell r="C8810" t="str">
            <v>98706850</v>
          </cell>
          <cell r="D8810" t="str">
            <v>HYCITE</v>
          </cell>
          <cell r="E8810" t="str">
            <v>DESPACHO</v>
          </cell>
          <cell r="F8810" t="str">
            <v>NORMAL</v>
          </cell>
          <cell r="G8810" t="str">
            <v>TFQ88487</v>
          </cell>
          <cell r="H8810">
            <v>44907</v>
          </cell>
          <cell r="I8810" t="str">
            <v>ENTREGADO</v>
          </cell>
          <cell r="J8810">
            <v>44908</v>
          </cell>
          <cell r="K8810" t="str">
            <v>CARLA P CASTRO B</v>
          </cell>
          <cell r="L8810" t="str">
            <v>RAO COFANES 328 Y BARTOLOMA, DE SEGOVIA OF. DISTR.  LA KENNEDY 179513 PICHINCHA</v>
          </cell>
          <cell r="N8810" t="str">
            <v>0990563329 / 932194255</v>
          </cell>
          <cell r="O8810" t="str">
            <v>0990563329 / 932194255</v>
          </cell>
          <cell r="P8810" t="str">
            <v>170208</v>
          </cell>
          <cell r="Q8810" t="str">
            <v>QUITO</v>
          </cell>
          <cell r="R8810" t="str">
            <v>PICHINCHA</v>
          </cell>
          <cell r="S8810" t="str">
            <v>CALDERON (CARAPUNGO)</v>
          </cell>
          <cell r="T8810" t="str">
            <v>FLEXTRANS UIO</v>
          </cell>
          <cell r="U8810" t="str">
            <v>FLEXNETUIO_LOCAL</v>
          </cell>
          <cell r="V8810">
            <v>1</v>
          </cell>
          <cell r="W8810">
            <v>0.6</v>
          </cell>
          <cell r="X8810" t="str">
            <v>HYCITE QUITO</v>
          </cell>
          <cell r="Y8810" t="str">
            <v>FLEX NET CALLE 28 DE JUNIO S/N Y GARCIA MORENO ENTRADA LLANO GRANDE</v>
          </cell>
        </row>
        <row r="8811">
          <cell r="A8811" t="str">
            <v>378325</v>
          </cell>
          <cell r="B8811">
            <v>477147</v>
          </cell>
          <cell r="C8811" t="str">
            <v>378325</v>
          </cell>
          <cell r="D8811" t="str">
            <v>MDELIVERY</v>
          </cell>
          <cell r="E8811" t="str">
            <v>DESPACHO</v>
          </cell>
          <cell r="F8811" t="str">
            <v>NORMAL</v>
          </cell>
          <cell r="G8811" t="str">
            <v>FT75022</v>
          </cell>
          <cell r="H8811">
            <v>44907</v>
          </cell>
          <cell r="I8811" t="str">
            <v>ENTREGADO</v>
          </cell>
          <cell r="J8811">
            <v>44908</v>
          </cell>
          <cell r="K8811" t="str">
            <v xml:space="preserve">GABRIELA VEGA Alexandra Cepeda_ PEREZ BUSTAMANTE Y PONCE ABOGADOS CIA LTDA </v>
          </cell>
          <cell r="L8811" t="str">
            <v xml:space="preserve"> Av Republica de El Salvador N36 140 y NN UU Edif Mansion Blanca Quito Ecuador </v>
          </cell>
          <cell r="M8811" t="str">
            <v>1791766008001</v>
          </cell>
          <cell r="N8811" t="str">
            <v>0987252070/ 0998135328</v>
          </cell>
          <cell r="O8811" t="str">
            <v/>
          </cell>
          <cell r="P8811" t="str">
            <v>QUITO</v>
          </cell>
          <cell r="Q8811" t="str">
            <v>QUITO</v>
          </cell>
          <cell r="R8811" t="str">
            <v>PICHINCHA</v>
          </cell>
          <cell r="T8811" t="str">
            <v>FLEXTRANS UIO</v>
          </cell>
          <cell r="U8811" t="str">
            <v>FLEXNETUIO_LOCAL</v>
          </cell>
          <cell r="V8811">
            <v>1</v>
          </cell>
          <cell r="W8811">
            <v>1</v>
          </cell>
          <cell r="X8811" t="str">
            <v>FLEXNET ECUADOR - MDELIVERY</v>
          </cell>
          <cell r="Y8811" t="str">
            <v>CALLE 28 DE JUNIO S/N Y GARCIA MORENO ENTRADA LLANO GRANDE</v>
          </cell>
        </row>
        <row r="8812">
          <cell r="A8812" t="str">
            <v>378326</v>
          </cell>
          <cell r="B8812">
            <v>477148</v>
          </cell>
          <cell r="C8812" t="str">
            <v>378326</v>
          </cell>
          <cell r="D8812" t="str">
            <v>MDELIVERY</v>
          </cell>
          <cell r="E8812" t="str">
            <v>DESPACHO</v>
          </cell>
          <cell r="F8812" t="str">
            <v>NORMAL</v>
          </cell>
          <cell r="G8812" t="str">
            <v>031080000378326</v>
          </cell>
          <cell r="H8812">
            <v>44907</v>
          </cell>
          <cell r="I8812" t="str">
            <v>ENTREGADO</v>
          </cell>
          <cell r="J8812">
            <v>44908</v>
          </cell>
          <cell r="K8812" t="str">
            <v>MANUEL DE JESUS ORELLANA OCHOA_MANUEL DE JESUS ORELLANA OCHOA</v>
          </cell>
          <cell r="L8812" t="str">
            <v>OLMEDO Y CATACOCHA ESQUINA FARMACIA SAN MARTIN CABALLERO</v>
          </cell>
          <cell r="M8812" t="str">
            <v>1104025240001</v>
          </cell>
          <cell r="N8812" t="str">
            <v>0998140971/0998140971</v>
          </cell>
          <cell r="O8812" t="str">
            <v/>
          </cell>
          <cell r="P8812" t="str">
            <v>LOJA</v>
          </cell>
          <cell r="Q8812" t="str">
            <v>LOJA</v>
          </cell>
          <cell r="R8812" t="str">
            <v>LOJA</v>
          </cell>
          <cell r="T8812" t="str">
            <v>TRAMACO</v>
          </cell>
          <cell r="U8812" t="str">
            <v>FLEXNETUIO_PROVINCIA</v>
          </cell>
          <cell r="V8812">
            <v>1</v>
          </cell>
          <cell r="W8812">
            <v>1</v>
          </cell>
          <cell r="X8812" t="str">
            <v>FLEXNET ECUADOR - MDELIVERY</v>
          </cell>
          <cell r="Y8812" t="str">
            <v>CALLE 28 DE JUNIO S/N Y GARCIA MORENO ENTRADA LLANO GRANDE</v>
          </cell>
        </row>
        <row r="8813">
          <cell r="A8813" t="str">
            <v>378327</v>
          </cell>
          <cell r="B8813">
            <v>477149</v>
          </cell>
          <cell r="C8813" t="str">
            <v>378327</v>
          </cell>
          <cell r="D8813" t="str">
            <v>MDELIVERY</v>
          </cell>
          <cell r="E8813" t="str">
            <v>DESPACHO</v>
          </cell>
          <cell r="F8813" t="str">
            <v>NORMAL</v>
          </cell>
          <cell r="G8813" t="str">
            <v>IC3818</v>
          </cell>
          <cell r="H8813">
            <v>44907</v>
          </cell>
          <cell r="I8813" t="str">
            <v>ENTREGADO</v>
          </cell>
          <cell r="J8813">
            <v>44908</v>
          </cell>
          <cell r="K8813" t="str">
            <v>NIETO SANGOLUISA SEGUNDO ALEJANDRO_NIETO SANGOLUISA SEGUNDO ALEJANDRO</v>
          </cell>
          <cell r="L8813" t="str">
            <v>12 DE OCTUBRE Y DON BOSCO EDIFICIO EN CONSTRUCCION EN 6 PISO</v>
          </cell>
          <cell r="M8813" t="str">
            <v>1713593422001</v>
          </cell>
          <cell r="N8813" t="str">
            <v>0985337394</v>
          </cell>
          <cell r="O8813" t="str">
            <v/>
          </cell>
          <cell r="P8813" t="str">
            <v>CUENCA</v>
          </cell>
          <cell r="Q8813" t="str">
            <v>CUENCA</v>
          </cell>
          <cell r="R8813" t="str">
            <v>AZUAY</v>
          </cell>
          <cell r="T8813" t="str">
            <v>ITSACOURIER</v>
          </cell>
          <cell r="U8813" t="str">
            <v>FLEXNETUIO_PROVINCIA</v>
          </cell>
          <cell r="V8813">
            <v>1</v>
          </cell>
          <cell r="W8813">
            <v>1</v>
          </cell>
          <cell r="X8813" t="str">
            <v>FLEXNET ECUADOR - MDELIVERY</v>
          </cell>
          <cell r="Y8813" t="str">
            <v>CALLE 28 DE JUNIO S/N Y GARCIA MORENO ENTRADA LLANO GRANDE</v>
          </cell>
        </row>
        <row r="8814">
          <cell r="A8814" t="str">
            <v>378328</v>
          </cell>
          <cell r="B8814">
            <v>477150</v>
          </cell>
          <cell r="C8814" t="str">
            <v>378328</v>
          </cell>
          <cell r="D8814" t="str">
            <v>MDELIVERY</v>
          </cell>
          <cell r="E8814" t="str">
            <v>DESPACHO</v>
          </cell>
          <cell r="F8814" t="str">
            <v>NORMAL</v>
          </cell>
          <cell r="G8814" t="str">
            <v>031080000378328</v>
          </cell>
          <cell r="H8814">
            <v>44907</v>
          </cell>
          <cell r="I8814" t="str">
            <v>ENTREGADO</v>
          </cell>
          <cell r="J8814">
            <v>44908</v>
          </cell>
          <cell r="K8814" t="str">
            <v>Dayan Luna_PRIME LABORATORIO PRILAB S A</v>
          </cell>
          <cell r="L8814" t="str">
            <v>Km 10 5 Via a Daule Parque Industrial Inmaconsa Eucalipto entre Cedros y Teca</v>
          </cell>
          <cell r="M8814" t="str">
            <v>0991316043001</v>
          </cell>
          <cell r="N8814" t="str">
            <v>0993129491</v>
          </cell>
          <cell r="O8814" t="str">
            <v/>
          </cell>
          <cell r="P8814" t="str">
            <v>GUAYAQUIL</v>
          </cell>
          <cell r="Q8814" t="str">
            <v>GUAYAQUIL</v>
          </cell>
          <cell r="R8814" t="str">
            <v>GUAYAS</v>
          </cell>
          <cell r="T8814" t="str">
            <v>TRAMACO</v>
          </cell>
          <cell r="U8814" t="str">
            <v>FLEXNETUIO_GYE</v>
          </cell>
          <cell r="V8814">
            <v>1</v>
          </cell>
          <cell r="W8814">
            <v>1</v>
          </cell>
          <cell r="X8814" t="str">
            <v>FLEXNET ECUADOR - MDELIVERY</v>
          </cell>
          <cell r="Y8814" t="str">
            <v>CALLE 28 DE JUNIO S/N Y GARCIA MORENO ENTRADA LLANO GRANDE</v>
          </cell>
        </row>
        <row r="8815">
          <cell r="A8815" t="str">
            <v>378330</v>
          </cell>
          <cell r="B8815">
            <v>477152</v>
          </cell>
          <cell r="C8815" t="str">
            <v>378330</v>
          </cell>
          <cell r="D8815" t="str">
            <v>MDELIVERY</v>
          </cell>
          <cell r="E8815" t="str">
            <v>DESPACHO</v>
          </cell>
          <cell r="F8815" t="str">
            <v>NORMAL</v>
          </cell>
          <cell r="G8815" t="str">
            <v>FT74975</v>
          </cell>
          <cell r="H8815">
            <v>44907</v>
          </cell>
          <cell r="I8815" t="str">
            <v>ENTREGADO</v>
          </cell>
          <cell r="J8815">
            <v>44909</v>
          </cell>
          <cell r="K8815" t="str">
            <v>ALONSO VINICIO OBANDO PORTILLA_ALONSO VINICIO OBANDO PORTILLA</v>
          </cell>
          <cell r="L8815" t="str">
            <v xml:space="preserve"> URBANIZACION SAN FRANSISCO DE QUITO VIA A CONOCOTO FRANSISCO CALDERON S6 7 16 Y PASAJE SAN LUCAS A 1 CUADRA DE LA CASA BARRIAL ULTIMA CALLE FACHADA PINTADO DE COLOR TOMATE CON BLANCO 0 14 56 0 S 78 2</v>
          </cell>
          <cell r="M8815" t="str">
            <v>0400820502001</v>
          </cell>
          <cell r="N8815" t="str">
            <v>0996263594</v>
          </cell>
          <cell r="O8815" t="str">
            <v/>
          </cell>
          <cell r="P8815" t="str">
            <v>QUITO</v>
          </cell>
          <cell r="Q8815" t="str">
            <v>QUITO</v>
          </cell>
          <cell r="R8815" t="str">
            <v>PICHINCHA</v>
          </cell>
          <cell r="T8815" t="str">
            <v>FLEXTRANS UIO</v>
          </cell>
          <cell r="U8815" t="str">
            <v>FLEXNETUIO_LOCAL</v>
          </cell>
          <cell r="V8815">
            <v>1</v>
          </cell>
          <cell r="W8815">
            <v>1</v>
          </cell>
          <cell r="X8815" t="str">
            <v>FLEXNET ECUADOR - MDELIVERY</v>
          </cell>
          <cell r="Y8815" t="str">
            <v>CALLE 28 DE JUNIO S/N Y GARCIA MORENO ENTRADA LLANO GRANDE</v>
          </cell>
        </row>
        <row r="8816">
          <cell r="A8816" t="str">
            <v>378331</v>
          </cell>
          <cell r="B8816">
            <v>477153</v>
          </cell>
          <cell r="C8816" t="str">
            <v>378331</v>
          </cell>
          <cell r="D8816" t="str">
            <v>MDELIVERY</v>
          </cell>
          <cell r="E8816" t="str">
            <v>DESPACHO</v>
          </cell>
          <cell r="F8816" t="str">
            <v>NORMAL</v>
          </cell>
          <cell r="G8816" t="str">
            <v>FT75021</v>
          </cell>
          <cell r="H8816">
            <v>44907</v>
          </cell>
          <cell r="I8816" t="str">
            <v>ENTREGADO</v>
          </cell>
          <cell r="J8816">
            <v>44908</v>
          </cell>
          <cell r="K8816" t="str">
            <v>SANTIAGO JACOME_PRODUCTOS AUTOADHESIVOS ARCLAD S A</v>
          </cell>
          <cell r="L8816" t="str">
            <v>Jose Andrade OE1 298 y Juan de Selis</v>
          </cell>
          <cell r="M8816" t="str">
            <v>1791283465001</v>
          </cell>
          <cell r="N8816" t="str">
            <v>0996390259</v>
          </cell>
          <cell r="O8816" t="str">
            <v/>
          </cell>
          <cell r="P8816" t="str">
            <v>QUITO</v>
          </cell>
          <cell r="Q8816" t="str">
            <v>QUITO</v>
          </cell>
          <cell r="R8816" t="str">
            <v>PICHINCHA</v>
          </cell>
          <cell r="T8816" t="str">
            <v>FLEXTRANS UIO</v>
          </cell>
          <cell r="U8816" t="str">
            <v>FLEXNETUIO_LOCAL</v>
          </cell>
          <cell r="V8816">
            <v>1</v>
          </cell>
          <cell r="W8816">
            <v>1</v>
          </cell>
          <cell r="X8816" t="str">
            <v>FLEXNET ECUADOR - MDELIVERY</v>
          </cell>
          <cell r="Y8816" t="str">
            <v>CALLE 28 DE JUNIO S/N Y GARCIA MORENO ENTRADA LLANO GRANDE</v>
          </cell>
        </row>
        <row r="8817">
          <cell r="A8817" t="str">
            <v>378333</v>
          </cell>
          <cell r="B8817">
            <v>477154</v>
          </cell>
          <cell r="C8817" t="str">
            <v>378333</v>
          </cell>
          <cell r="D8817" t="str">
            <v>MDELIVERY</v>
          </cell>
          <cell r="E8817" t="str">
            <v>DESPACHO</v>
          </cell>
          <cell r="F8817" t="str">
            <v>NORMAL</v>
          </cell>
          <cell r="G8817" t="str">
            <v>TF88587</v>
          </cell>
          <cell r="H8817">
            <v>44907</v>
          </cell>
          <cell r="I8817" t="str">
            <v>ENTREGADO</v>
          </cell>
          <cell r="J8817">
            <v>44908</v>
          </cell>
          <cell r="K8817" t="str">
            <v>Jessica Aguirre_CONSORCIO METROQUIL</v>
          </cell>
          <cell r="L8817" t="str">
            <v xml:space="preserve"> avenida raul clemente guerta estacion gualmor sur de la metro via </v>
          </cell>
          <cell r="M8817" t="str">
            <v>0992424036001</v>
          </cell>
          <cell r="N8817" t="str">
            <v>0999609471</v>
          </cell>
          <cell r="O8817" t="str">
            <v/>
          </cell>
          <cell r="P8817" t="str">
            <v>GUAYAQUIL</v>
          </cell>
          <cell r="Q8817" t="str">
            <v>GUAYAQUIL</v>
          </cell>
          <cell r="R8817" t="str">
            <v>GUAYAS</v>
          </cell>
          <cell r="T8817" t="str">
            <v>FLEXTRANS GYE</v>
          </cell>
          <cell r="U8817" t="str">
            <v>FLEXNETUIO_GYE</v>
          </cell>
          <cell r="V8817">
            <v>1</v>
          </cell>
          <cell r="W8817">
            <v>1</v>
          </cell>
          <cell r="X8817" t="str">
            <v>FLEXNET ECUADOR - MDELIVERY</v>
          </cell>
          <cell r="Y8817" t="str">
            <v>CALLE 28 DE JUNIO S/N Y GARCIA MORENO ENTRADA LLANO GRANDE</v>
          </cell>
        </row>
        <row r="8818">
          <cell r="A8818" t="str">
            <v>378334</v>
          </cell>
          <cell r="B8818">
            <v>477155</v>
          </cell>
          <cell r="C8818" t="str">
            <v>378334</v>
          </cell>
          <cell r="D8818" t="str">
            <v>MDELIVERY</v>
          </cell>
          <cell r="E8818" t="str">
            <v>DESPACHO</v>
          </cell>
          <cell r="F8818" t="str">
            <v>NORMAL</v>
          </cell>
          <cell r="G8818" t="str">
            <v>TF88588</v>
          </cell>
          <cell r="H8818">
            <v>44907</v>
          </cell>
          <cell r="I8818" t="str">
            <v>ENTREGADO</v>
          </cell>
          <cell r="J8818">
            <v>44908</v>
          </cell>
          <cell r="K8818" t="str">
            <v xml:space="preserve">Jorge Andres Lopez Meza_UNICOMER DE ECUADOR S A </v>
          </cell>
          <cell r="L8818" t="str">
            <v xml:space="preserve"> GUAYAS GUAYAQUIL Av Rodrigo Chavez Ciudad Colon Edif Pacifica Center pisos 5 6 y 7 </v>
          </cell>
          <cell r="M8818" t="str">
            <v>1790895548001</v>
          </cell>
          <cell r="N8818" t="str">
            <v>995917329</v>
          </cell>
          <cell r="O8818" t="str">
            <v/>
          </cell>
          <cell r="P8818" t="str">
            <v>GUAYAQUIL</v>
          </cell>
          <cell r="Q8818" t="str">
            <v>GUAYAQUIL</v>
          </cell>
          <cell r="R8818" t="str">
            <v>GUAYAS</v>
          </cell>
          <cell r="T8818" t="str">
            <v>ITSACOURIER</v>
          </cell>
          <cell r="U8818" t="str">
            <v>FLEXNETUIO_GYE</v>
          </cell>
          <cell r="V8818">
            <v>1</v>
          </cell>
          <cell r="W8818">
            <v>1</v>
          </cell>
          <cell r="X8818" t="str">
            <v>FLEXNET ECUADOR - MDELIVERY</v>
          </cell>
          <cell r="Y8818" t="str">
            <v>CALLE 28 DE JUNIO S/N Y GARCIA MORENO ENTRADA LLANO GRANDE</v>
          </cell>
        </row>
        <row r="8819">
          <cell r="A8819" t="str">
            <v>378339</v>
          </cell>
          <cell r="B8819">
            <v>477157</v>
          </cell>
          <cell r="C8819" t="str">
            <v>378339</v>
          </cell>
          <cell r="D8819" t="str">
            <v>MDELIVERY</v>
          </cell>
          <cell r="E8819" t="str">
            <v>DESPACHO</v>
          </cell>
          <cell r="F8819" t="str">
            <v>NORMAL</v>
          </cell>
          <cell r="G8819" t="str">
            <v>TF88582</v>
          </cell>
          <cell r="H8819">
            <v>44907</v>
          </cell>
          <cell r="I8819" t="str">
            <v>ENTREGADO</v>
          </cell>
          <cell r="J8819">
            <v>44908</v>
          </cell>
          <cell r="K8819" t="str">
            <v>CESAR SORIANO_SINDICATO PROVINCIALDE TRABAJADORES DE LA EMPRESA</v>
          </cell>
          <cell r="L8819" t="str">
            <v xml:space="preserve"> GUAYAS GUAYAQUIL KM 7 VIA A LA COSTA SALITRAL ENTRADA POR DURAGAS ELECTROGUAYAS GUAYAQUIL </v>
          </cell>
          <cell r="M8819" t="str">
            <v>0992633999001</v>
          </cell>
          <cell r="N8819" t="str">
            <v>0987684648</v>
          </cell>
          <cell r="O8819" t="str">
            <v/>
          </cell>
          <cell r="P8819" t="str">
            <v>GUAYAQUIL</v>
          </cell>
          <cell r="Q8819" t="str">
            <v>GUAYAQUIL</v>
          </cell>
          <cell r="R8819" t="str">
            <v>GUAYAS</v>
          </cell>
          <cell r="T8819" t="str">
            <v>FLEXTRANS GYE</v>
          </cell>
          <cell r="U8819" t="str">
            <v>FLEXNETUIO_GYE</v>
          </cell>
          <cell r="V8819">
            <v>1</v>
          </cell>
          <cell r="W8819">
            <v>1</v>
          </cell>
          <cell r="X8819" t="str">
            <v>FLEXNET ECUADOR - MDELIVERY</v>
          </cell>
          <cell r="Y8819" t="str">
            <v>CALLE 28 DE JUNIO S/N Y GARCIA MORENO ENTRADA LLANO GRANDE</v>
          </cell>
        </row>
        <row r="8820">
          <cell r="A8820" t="str">
            <v>378340</v>
          </cell>
          <cell r="B8820">
            <v>477158</v>
          </cell>
          <cell r="C8820" t="str">
            <v>378340</v>
          </cell>
          <cell r="D8820" t="str">
            <v>MDELIVERY</v>
          </cell>
          <cell r="E8820" t="str">
            <v>DESPACHO</v>
          </cell>
          <cell r="F8820" t="str">
            <v>NORMAL</v>
          </cell>
          <cell r="G8820" t="str">
            <v>031080000378340</v>
          </cell>
          <cell r="H8820">
            <v>44907</v>
          </cell>
          <cell r="I8820" t="str">
            <v>ENTREGADO</v>
          </cell>
          <cell r="J8820">
            <v>44916</v>
          </cell>
          <cell r="K8820" t="str">
            <v>RAMON ANTONIO CEDENO BRAVO NUMERO DE CONTACTO ADICIONAL 0967173967_RAMON ANTONIO CEDENO BRAVO</v>
          </cell>
          <cell r="L8820" t="str">
            <v xml:space="preserve"> SANTO DOMINGO DE LOS TSaCHILAS URBANIZACION EL PARAISO KM 4 , ViA A QUITO MANZANA NuMERO 4 DIAGONAL AL OJO DE aGUILA UNA CASA VERDE CON PALMERITAS COMUNICARSE CON EL SR ANTES DE ACERCARSE AL LUGAR </v>
          </cell>
          <cell r="M8820" t="str">
            <v>1721506812001</v>
          </cell>
          <cell r="N8820" t="str">
            <v>0982933434</v>
          </cell>
          <cell r="O8820" t="str">
            <v/>
          </cell>
          <cell r="P8820" t="str">
            <v>SANTO DOMINGO</v>
          </cell>
          <cell r="Q8820" t="str">
            <v>SANTO DOMINGO</v>
          </cell>
          <cell r="R8820" t="str">
            <v>SANTO DOMINGO DE LOS TSACHILAS</v>
          </cell>
          <cell r="T8820" t="str">
            <v>TRAMACO</v>
          </cell>
          <cell r="U8820" t="str">
            <v>FLEXNETUIO_PROVINCIA</v>
          </cell>
          <cell r="V8820">
            <v>1</v>
          </cell>
          <cell r="W8820">
            <v>1</v>
          </cell>
          <cell r="X8820" t="str">
            <v>FLEXNET ECUADOR - MDELIVERY</v>
          </cell>
          <cell r="Y8820" t="str">
            <v>CALLE 28 DE JUNIO S/N Y GARCIA MORENO ENTRADA LLANO GRANDE</v>
          </cell>
        </row>
        <row r="8821">
          <cell r="A8821" t="str">
            <v>378341</v>
          </cell>
          <cell r="B8821">
            <v>477159</v>
          </cell>
          <cell r="C8821" t="str">
            <v>378341</v>
          </cell>
          <cell r="D8821" t="str">
            <v>MDELIVERY</v>
          </cell>
          <cell r="E8821" t="str">
            <v>DESPACHO</v>
          </cell>
          <cell r="F8821" t="str">
            <v>DERIVADO PICK UP</v>
          </cell>
          <cell r="G8821" t="str">
            <v>031080000378341</v>
          </cell>
          <cell r="H8821">
            <v>44907</v>
          </cell>
          <cell r="I8821" t="str">
            <v>ENTREGADO</v>
          </cell>
          <cell r="J8821">
            <v>44908</v>
          </cell>
          <cell r="K8821" t="str">
            <v>LUIS ANIBAL ZAMBRANO ZAMBRANO PAMELA LIZBETH PLAZA MORENO ci 2450287525_LUIS ANIBAL ZAMBRANO ZAMBRANO</v>
          </cell>
          <cell r="L8821" t="str">
            <v>SANTA ELENA RETIRO AGENCIA TRAMACO EXPRESS LA LIBERTAD AV 4TA ENTRE CALLE 22 Y 23 AGENCIA TRAMACO</v>
          </cell>
          <cell r="M8821" t="str">
            <v>2400045726001</v>
          </cell>
          <cell r="N8821" t="str">
            <v>0983956224</v>
          </cell>
          <cell r="O8821" t="str">
            <v/>
          </cell>
          <cell r="P8821" t="str">
            <v>LA LIBERTAD</v>
          </cell>
          <cell r="Q8821" t="str">
            <v>LA LIBERTAD</v>
          </cell>
          <cell r="R8821" t="str">
            <v>SANTA ELENA</v>
          </cell>
          <cell r="T8821" t="str">
            <v>TRAMACO</v>
          </cell>
          <cell r="U8821" t="str">
            <v>FLEXNETUIO_PROVINCIA</v>
          </cell>
          <cell r="V8821">
            <v>1</v>
          </cell>
          <cell r="W8821">
            <v>1</v>
          </cell>
          <cell r="X8821" t="str">
            <v>FLEXNET ECUADOR - MDELIVERY</v>
          </cell>
          <cell r="Y8821" t="str">
            <v>CALLE 28 DE JUNIO S/N Y GARCIA MORENO ENTRADA LLANO GRANDE</v>
          </cell>
        </row>
        <row r="8822">
          <cell r="A8822" t="str">
            <v>378342</v>
          </cell>
          <cell r="B8822">
            <v>477160</v>
          </cell>
          <cell r="C8822" t="str">
            <v>378342</v>
          </cell>
          <cell r="D8822" t="str">
            <v>MDELIVERY</v>
          </cell>
          <cell r="E8822" t="str">
            <v>DESPACHO</v>
          </cell>
          <cell r="F8822" t="str">
            <v>DERIVADO PICK UP</v>
          </cell>
          <cell r="G8822" t="str">
            <v>031080000378342</v>
          </cell>
          <cell r="H8822">
            <v>44907</v>
          </cell>
          <cell r="I8822" t="str">
            <v>ENTREGADO</v>
          </cell>
          <cell r="J8822">
            <v>44909</v>
          </cell>
          <cell r="K8822" t="str">
            <v>FERNANDO HIGINIO HAIMAN ZAMORA_FERNANDO HIGINIO HAIMAN ZAMORA</v>
          </cell>
          <cell r="L8822" t="str">
            <v xml:space="preserve"> GUAYAS RETIRO AGENCIA TRAMACO PUNTO DE ATENCION VIA DAULE AV DR HONORATO VaSQUEZ O AVE LAS CASUARINAS MANZANA 5 SOLAR 1 Y QUINQUELLAS KM 10 5 ViA A DAULE EN LA LOTIZACIoN INDUSTRIAL INMACONSA </v>
          </cell>
          <cell r="M8822" t="str">
            <v>1205293564001</v>
          </cell>
          <cell r="N8822" t="str">
            <v>0987419775</v>
          </cell>
          <cell r="O8822" t="str">
            <v/>
          </cell>
          <cell r="P8822" t="str">
            <v>GUAYAQUIL</v>
          </cell>
          <cell r="Q8822" t="str">
            <v>GUAYAQUIL</v>
          </cell>
          <cell r="R8822" t="str">
            <v>GUAYAS</v>
          </cell>
          <cell r="T8822" t="str">
            <v>TRAMACO</v>
          </cell>
          <cell r="U8822" t="str">
            <v>FLEXNETUIO_GYE</v>
          </cell>
          <cell r="V8822">
            <v>1</v>
          </cell>
          <cell r="W8822">
            <v>1</v>
          </cell>
          <cell r="X8822" t="str">
            <v>FLEXNET ECUADOR - MDELIVERY</v>
          </cell>
          <cell r="Y8822" t="str">
            <v>CALLE 28 DE JUNIO S/N Y GARCIA MORENO ENTRADA LLANO GRANDE</v>
          </cell>
        </row>
        <row r="8823">
          <cell r="A8823" t="str">
            <v>378345</v>
          </cell>
          <cell r="B8823">
            <v>477161</v>
          </cell>
          <cell r="C8823" t="str">
            <v>378345</v>
          </cell>
          <cell r="D8823" t="str">
            <v>MDELIVERY</v>
          </cell>
          <cell r="E8823" t="str">
            <v>DESPACHO</v>
          </cell>
          <cell r="F8823" t="str">
            <v>NORMAL</v>
          </cell>
          <cell r="G8823" t="str">
            <v>FT74979</v>
          </cell>
          <cell r="H8823">
            <v>44907</v>
          </cell>
          <cell r="I8823" t="str">
            <v>ENTREGADO</v>
          </cell>
          <cell r="J8823">
            <v>44908</v>
          </cell>
          <cell r="K8823" t="str">
            <v>JOSE MAXIMO INTRIAGO ZAMBRANO_JOSE MAXIMO INTRIAGO ZAMBRANO</v>
          </cell>
          <cell r="L8823" t="str">
            <v>MENA DOS OE6D S18 68 Y DE OSORIO</v>
          </cell>
          <cell r="M8823" t="str">
            <v>1306315639001</v>
          </cell>
          <cell r="N8823" t="str">
            <v>0999804844</v>
          </cell>
          <cell r="O8823" t="str">
            <v/>
          </cell>
          <cell r="P8823" t="str">
            <v>QUITO</v>
          </cell>
          <cell r="Q8823" t="str">
            <v>QUITO</v>
          </cell>
          <cell r="R8823" t="str">
            <v>PICHINCHA</v>
          </cell>
          <cell r="T8823" t="str">
            <v>FLEXTRANS UIO</v>
          </cell>
          <cell r="U8823" t="str">
            <v>FLEXNETUIO_LOCAL</v>
          </cell>
          <cell r="V8823">
            <v>1</v>
          </cell>
          <cell r="W8823">
            <v>1</v>
          </cell>
          <cell r="X8823" t="str">
            <v>FLEXNET ECUADOR - MDELIVERY</v>
          </cell>
          <cell r="Y8823" t="str">
            <v>CALLE 28 DE JUNIO S/N Y GARCIA MORENO ENTRADA LLANO GRANDE</v>
          </cell>
        </row>
        <row r="8824">
          <cell r="A8824" t="str">
            <v>378350</v>
          </cell>
          <cell r="B8824">
            <v>477164</v>
          </cell>
          <cell r="C8824" t="str">
            <v>378350</v>
          </cell>
          <cell r="D8824" t="str">
            <v>MDELIVERY</v>
          </cell>
          <cell r="E8824" t="str">
            <v>DESPACHO</v>
          </cell>
          <cell r="F8824" t="str">
            <v>NORMAL</v>
          </cell>
          <cell r="G8824" t="str">
            <v>TF88581</v>
          </cell>
          <cell r="H8824">
            <v>44907</v>
          </cell>
          <cell r="I8824" t="str">
            <v>ENTREGADO</v>
          </cell>
          <cell r="J8824">
            <v>44908</v>
          </cell>
          <cell r="K8824" t="str">
            <v xml:space="preserve"> Guardia de turno_CLUB SOCIAL CULTURAL CANAL 2 TV</v>
          </cell>
          <cell r="L8824" t="str">
            <v>DX MANUEL GALECIO 117 Y BOYACA 511 TEATRO BORGES DENT RO DE LAS INSTALACIONES DE ECUAVISA DJ GUAYAQUIL</v>
          </cell>
          <cell r="M8824" t="str">
            <v>0991397027001</v>
          </cell>
          <cell r="N8824" t="str">
            <v>0995734734</v>
          </cell>
          <cell r="O8824" t="str">
            <v/>
          </cell>
          <cell r="P8824" t="str">
            <v>GUAYAQUIL</v>
          </cell>
          <cell r="Q8824" t="str">
            <v>GUAYAQUIL</v>
          </cell>
          <cell r="R8824" t="str">
            <v>GUAYAS</v>
          </cell>
          <cell r="T8824" t="str">
            <v>ITSACOURIER</v>
          </cell>
          <cell r="U8824" t="str">
            <v>FLEXNETUIO_GYE</v>
          </cell>
          <cell r="V8824">
            <v>1</v>
          </cell>
          <cell r="W8824">
            <v>1</v>
          </cell>
          <cell r="X8824" t="str">
            <v>FLEXNET ECUADOR - MDELIVERY</v>
          </cell>
          <cell r="Y8824" t="str">
            <v>CALLE 28 DE JUNIO S/N Y GARCIA MORENO ENTRADA LLANO GRANDE</v>
          </cell>
        </row>
        <row r="8825">
          <cell r="A8825" t="str">
            <v>378353</v>
          </cell>
          <cell r="B8825">
            <v>477165</v>
          </cell>
          <cell r="C8825" t="str">
            <v>378353</v>
          </cell>
          <cell r="D8825" t="str">
            <v>MDELIVERY</v>
          </cell>
          <cell r="E8825" t="str">
            <v>DESPACHO</v>
          </cell>
          <cell r="F8825" t="str">
            <v>NORMAL</v>
          </cell>
          <cell r="G8825" t="str">
            <v>TF88558</v>
          </cell>
          <cell r="H8825">
            <v>44907</v>
          </cell>
          <cell r="I8825" t="str">
            <v>ENTREGADO</v>
          </cell>
          <cell r="J8825">
            <v>44908</v>
          </cell>
          <cell r="K8825" t="str">
            <v>REYNA ISABEL SOTO QUISPE_REYNA ISABEL SOTO QUISPE</v>
          </cell>
          <cell r="L8825" t="str">
            <v>AV FRANCISCO DE ORELLANA LOS VERGELES MZ 216 VILLA 1</v>
          </cell>
          <cell r="M8825" t="str">
            <v>0930356209001</v>
          </cell>
          <cell r="N8825" t="str">
            <v>0994085546</v>
          </cell>
          <cell r="O8825" t="str">
            <v/>
          </cell>
          <cell r="P8825" t="str">
            <v>GUAYAQUIL</v>
          </cell>
          <cell r="Q8825" t="str">
            <v>GUAYAQUIL</v>
          </cell>
          <cell r="R8825" t="str">
            <v>GUAYAS</v>
          </cell>
          <cell r="T8825" t="str">
            <v>ITSACOURIER</v>
          </cell>
          <cell r="U8825" t="str">
            <v>FLEXNETUIO_GYE</v>
          </cell>
          <cell r="V8825">
            <v>1</v>
          </cell>
          <cell r="W8825">
            <v>1</v>
          </cell>
          <cell r="X8825" t="str">
            <v>FLEXNET ECUADOR - MDELIVERY</v>
          </cell>
          <cell r="Y8825" t="str">
            <v>CALLE 28 DE JUNIO S/N Y GARCIA MORENO ENTRADA LLANO GRANDE</v>
          </cell>
        </row>
        <row r="8826">
          <cell r="A8826" t="str">
            <v>378355</v>
          </cell>
          <cell r="B8826">
            <v>477166</v>
          </cell>
          <cell r="C8826" t="str">
            <v>378355</v>
          </cell>
          <cell r="D8826" t="str">
            <v>MDELIVERY</v>
          </cell>
          <cell r="E8826" t="str">
            <v>DESPACHO</v>
          </cell>
          <cell r="F8826" t="str">
            <v>NORMAL</v>
          </cell>
          <cell r="G8826" t="str">
            <v>031080000378355</v>
          </cell>
          <cell r="H8826">
            <v>44907</v>
          </cell>
          <cell r="I8826" t="str">
            <v>ENTREGADO</v>
          </cell>
          <cell r="J8826">
            <v>44909</v>
          </cell>
          <cell r="K8826" t="str">
            <v>YANEZ PITA DAVID ISAI O JULIANA HOLGUIN RUGEL_RED YANEZNET S A S</v>
          </cell>
          <cell r="L8826" t="str">
            <v>RECINTO FATIMA VIA DAULE SANTA LUCIA KM 59 CALLE 26 DE JULIO SN</v>
          </cell>
          <cell r="M8826" t="str">
            <v>0993344931001</v>
          </cell>
          <cell r="N8826" t="str">
            <v>0960491238/0987348558</v>
          </cell>
          <cell r="O8826" t="str">
            <v/>
          </cell>
          <cell r="P8826" t="str">
            <v>DAULE</v>
          </cell>
          <cell r="Q8826" t="str">
            <v>DAULE</v>
          </cell>
          <cell r="R8826" t="str">
            <v>GUAYAS</v>
          </cell>
          <cell r="T8826" t="str">
            <v>TRAMACO</v>
          </cell>
          <cell r="U8826" t="str">
            <v>FLEXNETUIO_PROVINCIA</v>
          </cell>
          <cell r="V8826">
            <v>1</v>
          </cell>
          <cell r="W8826">
            <v>1</v>
          </cell>
          <cell r="X8826" t="str">
            <v>FLEXNET ECUADOR - MDELIVERY</v>
          </cell>
          <cell r="Y8826" t="str">
            <v>CALLE 28 DE JUNIO S/N Y GARCIA MORENO ENTRADA LLANO GRANDE</v>
          </cell>
        </row>
        <row r="8827">
          <cell r="A8827" t="str">
            <v>378356</v>
          </cell>
          <cell r="B8827">
            <v>477167</v>
          </cell>
          <cell r="C8827" t="str">
            <v>378356</v>
          </cell>
          <cell r="D8827" t="str">
            <v>MDELIVERY</v>
          </cell>
          <cell r="E8827" t="str">
            <v>DESPACHO</v>
          </cell>
          <cell r="F8827" t="str">
            <v>NORMAL</v>
          </cell>
          <cell r="G8827" t="str">
            <v>TF88576 / 031080000378356</v>
          </cell>
          <cell r="H8827">
            <v>44907</v>
          </cell>
          <cell r="I8827" t="str">
            <v>ENTREGADO</v>
          </cell>
          <cell r="J8827">
            <v>44914</v>
          </cell>
          <cell r="K8827" t="str">
            <v>ROSA MARGARITA VIEJO MENDOZA O NARCISA PAREJO_ROSA MARGARITA VIEJO MENDOZA</v>
          </cell>
          <cell r="L8827" t="str">
            <v>RETIRO AGENCIA TRAMACO SAN MARINO</v>
          </cell>
          <cell r="M8827" t="str">
            <v>0913869392001</v>
          </cell>
          <cell r="N8827" t="str">
            <v>0982574958</v>
          </cell>
          <cell r="P8827" t="str">
            <v>GUAYAQUIL</v>
          </cell>
          <cell r="Q8827" t="str">
            <v>GUAYAQUIL</v>
          </cell>
          <cell r="R8827" t="str">
            <v>GUAYAS</v>
          </cell>
          <cell r="T8827" t="str">
            <v>TRAMACO</v>
          </cell>
          <cell r="U8827" t="str">
            <v>FLEXNETUIO_GYE</v>
          </cell>
          <cell r="V8827">
            <v>1</v>
          </cell>
          <cell r="W8827">
            <v>1</v>
          </cell>
          <cell r="X8827" t="str">
            <v>FLEXNET ECUADOR - MDELIVERY</v>
          </cell>
          <cell r="Y8827" t="str">
            <v>CALLE 28 DE JUNIO S/N Y GARCIA MORENO ENTRADA LLANO GRANDE</v>
          </cell>
        </row>
        <row r="8828">
          <cell r="A8828" t="str">
            <v>378359</v>
          </cell>
          <cell r="B8828">
            <v>477169</v>
          </cell>
          <cell r="C8828" t="str">
            <v>378359</v>
          </cell>
          <cell r="D8828" t="str">
            <v>MDELIVERY</v>
          </cell>
          <cell r="E8828" t="str">
            <v>DESPACHO</v>
          </cell>
          <cell r="F8828" t="str">
            <v>NORMAL</v>
          </cell>
          <cell r="G8828" t="str">
            <v>TF88580</v>
          </cell>
          <cell r="H8828">
            <v>44907</v>
          </cell>
          <cell r="I8828" t="str">
            <v>ENTREGADO</v>
          </cell>
          <cell r="J8828">
            <v>44908</v>
          </cell>
          <cell r="K8828" t="str">
            <v xml:space="preserve">Fernando Murillo_SEGUVIAL S A </v>
          </cell>
          <cell r="L8828" t="str">
            <v>Edificio Movistar Aeropuerto de Guayaquil Jose Joaquin de Olmedo Av de las Americas S N</v>
          </cell>
          <cell r="M8828" t="str">
            <v>0992365609001</v>
          </cell>
          <cell r="N8828" t="str">
            <v>0991169863</v>
          </cell>
          <cell r="O8828" t="str">
            <v/>
          </cell>
          <cell r="P8828" t="str">
            <v>GUAYAQUIL</v>
          </cell>
          <cell r="Q8828" t="str">
            <v>GUAYAQUIL</v>
          </cell>
          <cell r="R8828" t="str">
            <v>GUAYAS</v>
          </cell>
          <cell r="T8828" t="str">
            <v>ITSACOURIER</v>
          </cell>
          <cell r="U8828" t="str">
            <v>FLEXNETUIO_GYE</v>
          </cell>
          <cell r="V8828">
            <v>1</v>
          </cell>
          <cell r="W8828">
            <v>1</v>
          </cell>
          <cell r="X8828" t="str">
            <v>FLEXNET ECUADOR - MDELIVERY</v>
          </cell>
          <cell r="Y8828" t="str">
            <v>CALLE 28 DE JUNIO S/N Y GARCIA MORENO ENTRADA LLANO GRANDE</v>
          </cell>
        </row>
        <row r="8829">
          <cell r="A8829" t="str">
            <v>378360</v>
          </cell>
          <cell r="B8829">
            <v>477170</v>
          </cell>
          <cell r="C8829" t="str">
            <v>378360</v>
          </cell>
          <cell r="D8829" t="str">
            <v>MDELIVERY</v>
          </cell>
          <cell r="E8829" t="str">
            <v>DESPACHO</v>
          </cell>
          <cell r="F8829" t="str">
            <v>NORMAL</v>
          </cell>
          <cell r="G8829" t="str">
            <v>031080000378360</v>
          </cell>
          <cell r="H8829">
            <v>44907</v>
          </cell>
          <cell r="I8829" t="str">
            <v>ENTREGADO</v>
          </cell>
          <cell r="J8829">
            <v>44909</v>
          </cell>
          <cell r="K8829" t="str">
            <v>JORDAN JAVIER JIMENEZ GUAGUA_JORDAN JAVIER JIMENEZ GUAGUA</v>
          </cell>
          <cell r="L8829" t="str">
            <v>ESMERALDAS SECTOR TIWINZA CALLE 8VA MZ 50 SL 16 DE LA ESQUINA DEL MOVIMIENTO A 3 CUADRAS EN LA PRINCIPAL LA SEGUNDA CASA</v>
          </cell>
          <cell r="M8829" t="str">
            <v>0803380344001</v>
          </cell>
          <cell r="N8829" t="str">
            <v>0985784752</v>
          </cell>
          <cell r="O8829" t="str">
            <v/>
          </cell>
          <cell r="P8829" t="str">
            <v>ESMERALDAS</v>
          </cell>
          <cell r="Q8829" t="str">
            <v>ESMERALDAS</v>
          </cell>
          <cell r="R8829" t="str">
            <v>ESMERALDAS</v>
          </cell>
          <cell r="T8829" t="str">
            <v>TRAMACO</v>
          </cell>
          <cell r="U8829" t="str">
            <v>FLEXNETUIO_PROVINCIA</v>
          </cell>
          <cell r="V8829">
            <v>1</v>
          </cell>
          <cell r="W8829">
            <v>1</v>
          </cell>
          <cell r="X8829" t="str">
            <v>FLEXNET ECUADOR - MDELIVERY</v>
          </cell>
          <cell r="Y8829" t="str">
            <v>CALLE 28 DE JUNIO S/N Y GARCIA MORENO ENTRADA LLANO GRANDE</v>
          </cell>
        </row>
        <row r="8830">
          <cell r="A8830" t="str">
            <v>378362</v>
          </cell>
          <cell r="B8830">
            <v>477171</v>
          </cell>
          <cell r="C8830" t="str">
            <v>378362</v>
          </cell>
          <cell r="D8830" t="str">
            <v>MDELIVERY</v>
          </cell>
          <cell r="E8830" t="str">
            <v>DESPACHO</v>
          </cell>
          <cell r="F8830" t="str">
            <v>NORMAL</v>
          </cell>
          <cell r="G8830" t="str">
            <v>031080000378362</v>
          </cell>
          <cell r="H8830">
            <v>44907</v>
          </cell>
          <cell r="I8830" t="str">
            <v>ENTREGADO</v>
          </cell>
          <cell r="J8830">
            <v>44908</v>
          </cell>
          <cell r="K8830" t="str">
            <v>NATHALY GABRIELA PICON ARIAS O ROSA ARIAS_NATHALY GABRIELA PICON ARIAS</v>
          </cell>
          <cell r="L8830" t="str">
            <v>Urb Napoli 3 36 VIA A SALITRE AL LADO DE MILAN</v>
          </cell>
          <cell r="M8830" t="str">
            <v>0922622279001</v>
          </cell>
          <cell r="N8830" t="str">
            <v>0983319834</v>
          </cell>
          <cell r="O8830" t="str">
            <v/>
          </cell>
          <cell r="P8830" t="str">
            <v>GUAYAQUIL</v>
          </cell>
          <cell r="Q8830" t="str">
            <v>GUAYAQUIL</v>
          </cell>
          <cell r="R8830" t="str">
            <v>GUAYAS</v>
          </cell>
          <cell r="T8830" t="str">
            <v>TRAMACO</v>
          </cell>
          <cell r="U8830" t="str">
            <v>FLEXNETUIO_GYE</v>
          </cell>
          <cell r="V8830">
            <v>1</v>
          </cell>
          <cell r="W8830">
            <v>1</v>
          </cell>
          <cell r="X8830" t="str">
            <v>FLEXNET ECUADOR - MDELIVERY</v>
          </cell>
          <cell r="Y8830" t="str">
            <v>CALLE 28 DE JUNIO S/N Y GARCIA MORENO ENTRADA LLANO GRANDE</v>
          </cell>
        </row>
        <row r="8831">
          <cell r="A8831" t="str">
            <v>378364</v>
          </cell>
          <cell r="B8831">
            <v>477172</v>
          </cell>
          <cell r="C8831" t="str">
            <v>378364</v>
          </cell>
          <cell r="D8831" t="str">
            <v>MDELIVERY</v>
          </cell>
          <cell r="E8831" t="str">
            <v>DESPACHO</v>
          </cell>
          <cell r="F8831" t="str">
            <v>NORMAL</v>
          </cell>
          <cell r="G8831" t="str">
            <v>031080000378364</v>
          </cell>
          <cell r="H8831">
            <v>44907</v>
          </cell>
          <cell r="I8831" t="str">
            <v>ENTREGADO</v>
          </cell>
          <cell r="J8831">
            <v>44908</v>
          </cell>
          <cell r="K8831" t="str">
            <v xml:space="preserve">OTTO JAVIER BUENANO CAICEDO O KAREN SANTAMARIA_INDUSTRIAS CATEDRAL S A </v>
          </cell>
          <cell r="L8831" t="str">
            <v>AVENIDA RODRIGO PACHANO S N Y BATALLON MONTECRISTI DESVIO VIA PILLARRO PAREDES AMARILLAS</v>
          </cell>
          <cell r="M8831" t="str">
            <v>1890007976001</v>
          </cell>
          <cell r="N8831" t="str">
            <v>0997191477</v>
          </cell>
          <cell r="O8831" t="str">
            <v/>
          </cell>
          <cell r="P8831" t="str">
            <v>AMBATO</v>
          </cell>
          <cell r="Q8831" t="str">
            <v>AMBATO</v>
          </cell>
          <cell r="R8831" t="str">
            <v>TUNGURAHUA</v>
          </cell>
          <cell r="S8831" t="str">
            <v>AMBATO</v>
          </cell>
          <cell r="T8831" t="str">
            <v>TRAMACO</v>
          </cell>
          <cell r="U8831" t="str">
            <v>FLEXNETUIO_PROVINCIA</v>
          </cell>
          <cell r="V8831">
            <v>1</v>
          </cell>
          <cell r="W8831">
            <v>1</v>
          </cell>
          <cell r="X8831" t="str">
            <v>FLEXNET ECUADOR - MDELIVERY</v>
          </cell>
          <cell r="Y8831" t="str">
            <v>CALLE 28 DE JUNIO S/N Y GARCIA MORENO ENTRADA LLANO GRANDE</v>
          </cell>
        </row>
        <row r="8832">
          <cell r="A8832" t="str">
            <v>378366</v>
          </cell>
          <cell r="B8832">
            <v>477174</v>
          </cell>
          <cell r="C8832" t="str">
            <v>378366</v>
          </cell>
          <cell r="D8832" t="str">
            <v>MDELIVERY</v>
          </cell>
          <cell r="E8832" t="str">
            <v>DESPACHO</v>
          </cell>
          <cell r="F8832" t="str">
            <v>NORMAL</v>
          </cell>
          <cell r="G8832" t="str">
            <v>FT74972</v>
          </cell>
          <cell r="H8832">
            <v>44907</v>
          </cell>
          <cell r="I8832" t="str">
            <v>ENTREGADO</v>
          </cell>
          <cell r="J8832">
            <v>44908</v>
          </cell>
          <cell r="K8832" t="str">
            <v>Andrea Echeverria_ROAD TRACK ECUADOR S A</v>
          </cell>
          <cell r="L8832" t="str">
            <v>CALLE MANUEL NAJAS OE1 81 Y JUAN DE SELIS</v>
          </cell>
          <cell r="M8832" t="str">
            <v>1791887565001</v>
          </cell>
          <cell r="N8832" t="str">
            <v>0999095722</v>
          </cell>
          <cell r="O8832" t="str">
            <v/>
          </cell>
          <cell r="P8832" t="str">
            <v>QUITO</v>
          </cell>
          <cell r="Q8832" t="str">
            <v>QUITO</v>
          </cell>
          <cell r="R8832" t="str">
            <v>PICHINCHA</v>
          </cell>
          <cell r="T8832" t="str">
            <v>FLEXTRANS UIO</v>
          </cell>
          <cell r="U8832" t="str">
            <v>FLEXNETUIO_LOCAL</v>
          </cell>
          <cell r="V8832">
            <v>1</v>
          </cell>
          <cell r="W8832">
            <v>1</v>
          </cell>
          <cell r="X8832" t="str">
            <v>FLEXNET ECUADOR - MDELIVERY</v>
          </cell>
          <cell r="Y8832" t="str">
            <v>CALLE 28 DE JUNIO S/N Y GARCIA MORENO ENTRADA LLANO GRANDE</v>
          </cell>
        </row>
        <row r="8833">
          <cell r="A8833" t="str">
            <v>378367</v>
          </cell>
          <cell r="B8833">
            <v>477175</v>
          </cell>
          <cell r="C8833" t="str">
            <v>378367</v>
          </cell>
          <cell r="D8833" t="str">
            <v>MDELIVERY</v>
          </cell>
          <cell r="E8833" t="str">
            <v>DESPACHO</v>
          </cell>
          <cell r="F8833" t="str">
            <v>NORMAL</v>
          </cell>
          <cell r="G8833" t="str">
            <v>FT74980</v>
          </cell>
          <cell r="H8833">
            <v>44907</v>
          </cell>
          <cell r="I8833" t="str">
            <v>ENTREGADO</v>
          </cell>
          <cell r="J8833">
            <v>44908</v>
          </cell>
          <cell r="K8833" t="str">
            <v xml:space="preserve">Maria Fernanda Falconi_ASTAP CIA LTDA </v>
          </cell>
          <cell r="L8833" t="str">
            <v>Avenida naciones unidas 10 84 y avenida amazonas edicficio previsora torre B oficina 602</v>
          </cell>
          <cell r="M8833" t="str">
            <v>1790027740001</v>
          </cell>
          <cell r="N8833" t="str">
            <v>0998126662</v>
          </cell>
          <cell r="O8833" t="str">
            <v/>
          </cell>
          <cell r="P8833" t="str">
            <v>QUITO</v>
          </cell>
          <cell r="Q8833" t="str">
            <v>QUITO</v>
          </cell>
          <cell r="R8833" t="str">
            <v>PICHINCHA</v>
          </cell>
          <cell r="T8833" t="str">
            <v>FLEXTRANS UIO</v>
          </cell>
          <cell r="U8833" t="str">
            <v>FLEXNETUIO_LOCAL</v>
          </cell>
          <cell r="V8833">
            <v>1</v>
          </cell>
          <cell r="W8833">
            <v>1</v>
          </cell>
          <cell r="X8833" t="str">
            <v>FLEXNET ECUADOR - MDELIVERY</v>
          </cell>
          <cell r="Y8833" t="str">
            <v>CALLE 28 DE JUNIO S/N Y GARCIA MORENO ENTRADA LLANO GRANDE</v>
          </cell>
        </row>
        <row r="8834">
          <cell r="A8834" t="str">
            <v>378369</v>
          </cell>
          <cell r="B8834">
            <v>477176</v>
          </cell>
          <cell r="C8834" t="str">
            <v>378369</v>
          </cell>
          <cell r="D8834" t="str">
            <v>MDELIVERY</v>
          </cell>
          <cell r="E8834" t="str">
            <v>DESPACHO</v>
          </cell>
          <cell r="F8834" t="str">
            <v>NORMAL</v>
          </cell>
          <cell r="G8834" t="str">
            <v>FT75001</v>
          </cell>
          <cell r="H8834">
            <v>44907</v>
          </cell>
          <cell r="I8834" t="str">
            <v>ENTREGADO</v>
          </cell>
          <cell r="J8834">
            <v>44908</v>
          </cell>
          <cell r="K8834" t="str">
            <v>Andrea Arevalo_Andrea Arevalo</v>
          </cell>
          <cell r="L8834" t="str">
            <v xml:space="preserve"> Manuela Saenz y Misia Bertica Edificio Versailles Depto 26 Cumbaya Puntos de Referencia Detras del reservorio frente a la vieja hacienda al lado de Cats </v>
          </cell>
          <cell r="M8834" t="str">
            <v>1757675499</v>
          </cell>
          <cell r="N8834" t="str">
            <v>0983796861</v>
          </cell>
          <cell r="O8834" t="str">
            <v/>
          </cell>
          <cell r="P8834" t="str">
            <v>QUITO</v>
          </cell>
          <cell r="Q8834" t="str">
            <v>QUITO</v>
          </cell>
          <cell r="R8834" t="str">
            <v>PICHINCHA</v>
          </cell>
          <cell r="T8834" t="str">
            <v>FLEXTRANS UIO</v>
          </cell>
          <cell r="U8834" t="str">
            <v>FLEXNETUIO_LOCAL</v>
          </cell>
          <cell r="V8834">
            <v>1</v>
          </cell>
          <cell r="W8834">
            <v>1</v>
          </cell>
          <cell r="X8834" t="str">
            <v>FLEXNET ECUADOR - MDELIVERY</v>
          </cell>
          <cell r="Y8834" t="str">
            <v>CALLE 28 DE JUNIO S/N Y GARCIA MORENO ENTRADA LLANO GRANDE</v>
          </cell>
        </row>
        <row r="8835">
          <cell r="A8835" t="str">
            <v>378235</v>
          </cell>
          <cell r="B8835">
            <v>477111</v>
          </cell>
          <cell r="C8835" t="str">
            <v>378235</v>
          </cell>
          <cell r="D8835" t="str">
            <v>MDELIVERY</v>
          </cell>
          <cell r="E8835" t="str">
            <v>DESPACHO</v>
          </cell>
          <cell r="F8835" t="str">
            <v>NORMAL</v>
          </cell>
          <cell r="G8835" t="str">
            <v>FT75012</v>
          </cell>
          <cell r="H8835">
            <v>44907</v>
          </cell>
          <cell r="I8835" t="str">
            <v>ENTREGADO</v>
          </cell>
          <cell r="J8835">
            <v>44908</v>
          </cell>
          <cell r="K8835" t="str">
            <v xml:space="preserve">Alex Castillo_BANCO INTERNACIONAL S A </v>
          </cell>
          <cell r="L8835" t="str">
            <v>Quito Ecuador Sector la Real Audiencia Conjunto Mediterraneo casa 15C bloque A Calle Jose Maria Borrero y Galo Plaza</v>
          </cell>
          <cell r="M8835" t="str">
            <v>1790098354001</v>
          </cell>
          <cell r="N8835" t="str">
            <v>0995877921</v>
          </cell>
          <cell r="O8835" t="str">
            <v/>
          </cell>
          <cell r="P8835" t="str">
            <v>QUITO</v>
          </cell>
          <cell r="Q8835" t="str">
            <v>QUITO</v>
          </cell>
          <cell r="R8835" t="str">
            <v>PICHINCHA</v>
          </cell>
          <cell r="T8835" t="str">
            <v>FLEXTRANS UIO</v>
          </cell>
          <cell r="U8835" t="str">
            <v>FLEXNETUIO_LOCAL</v>
          </cell>
          <cell r="V8835">
            <v>1</v>
          </cell>
          <cell r="W8835">
            <v>1</v>
          </cell>
          <cell r="X8835" t="str">
            <v>FLEXNET ECUADOR - MDELIVERY</v>
          </cell>
          <cell r="Y8835" t="str">
            <v>CALLE 28 DE JUNIO S/N Y GARCIA MORENO ENTRADA LLANO GRANDE</v>
          </cell>
        </row>
        <row r="8836">
          <cell r="A8836" t="str">
            <v>378236</v>
          </cell>
          <cell r="B8836">
            <v>477112</v>
          </cell>
          <cell r="C8836" t="str">
            <v>378236</v>
          </cell>
          <cell r="D8836" t="str">
            <v>MDELIVERY</v>
          </cell>
          <cell r="E8836" t="str">
            <v>DESPACHO</v>
          </cell>
          <cell r="F8836" t="str">
            <v>NORMAL</v>
          </cell>
          <cell r="G8836" t="str">
            <v>FT75027</v>
          </cell>
          <cell r="H8836">
            <v>44907</v>
          </cell>
          <cell r="I8836" t="str">
            <v>ENTREGADO</v>
          </cell>
          <cell r="J8836">
            <v>44908</v>
          </cell>
          <cell r="K8836" t="str">
            <v xml:space="preserve">Maria Eugenia Ayala_TRECX S A </v>
          </cell>
          <cell r="L8836" t="str">
            <v xml:space="preserve"> RUMIHURCO OE4 365 Y PEDRO FREIRE EN PINTULAC QUITO 1701 QUITO 17 PICHINCHA </v>
          </cell>
          <cell r="M8836" t="str">
            <v>1791812484001</v>
          </cell>
          <cell r="N8836" t="str">
            <v>0996294594</v>
          </cell>
          <cell r="O8836" t="str">
            <v/>
          </cell>
          <cell r="P8836" t="str">
            <v>QUITO</v>
          </cell>
          <cell r="Q8836" t="str">
            <v>QUITO</v>
          </cell>
          <cell r="R8836" t="str">
            <v>PICHINCHA</v>
          </cell>
          <cell r="T8836" t="str">
            <v>FLEXTRANS UIO</v>
          </cell>
          <cell r="U8836" t="str">
            <v>FLEXNETUIO_LOCAL</v>
          </cell>
          <cell r="V8836">
            <v>1</v>
          </cell>
          <cell r="W8836">
            <v>1</v>
          </cell>
          <cell r="X8836" t="str">
            <v>FLEXNET ECUADOR - MDELIVERY</v>
          </cell>
          <cell r="Y8836" t="str">
            <v>CALLE 28 DE JUNIO S/N Y GARCIA MORENO ENTRADA LLANO GRANDE</v>
          </cell>
        </row>
        <row r="8837">
          <cell r="A8837" t="str">
            <v>378237</v>
          </cell>
          <cell r="B8837">
            <v>477113</v>
          </cell>
          <cell r="C8837" t="str">
            <v>378237</v>
          </cell>
          <cell r="D8837" t="str">
            <v>MDELIVERY</v>
          </cell>
          <cell r="E8837" t="str">
            <v>DESPACHO</v>
          </cell>
          <cell r="F8837" t="str">
            <v>NORMAL</v>
          </cell>
          <cell r="G8837" t="str">
            <v>FT74986</v>
          </cell>
          <cell r="H8837">
            <v>44907</v>
          </cell>
          <cell r="I8837" t="str">
            <v>ENTREGADO</v>
          </cell>
          <cell r="J8837">
            <v>44908</v>
          </cell>
          <cell r="K8837" t="str">
            <v>RODRIGO SAMUEZA SYLVIA_COOPERATIVA DE AHORRO Y CREDITO UNIVERSIDAD CATOLICA DEL ECUADOR</v>
          </cell>
          <cell r="L8837" t="str">
            <v>av 12 de octubre y veintimilla UNIVERSIDAD CATOLICA DEL ECUADOR DIRIGIRSE A COOPERATIVA PUCE PREGUNTAR POR RODRIGO SAMUEZA</v>
          </cell>
          <cell r="M8837" t="str">
            <v>1791708288001</v>
          </cell>
          <cell r="N8837" t="str">
            <v>0999046572</v>
          </cell>
          <cell r="O8837" t="str">
            <v/>
          </cell>
          <cell r="P8837" t="str">
            <v>QUITO</v>
          </cell>
          <cell r="Q8837" t="str">
            <v>QUITO</v>
          </cell>
          <cell r="R8837" t="str">
            <v>PICHINCHA</v>
          </cell>
          <cell r="T8837" t="str">
            <v>FLEXTRANS UIO</v>
          </cell>
          <cell r="U8837" t="str">
            <v>FLEXNETUIO_LOCAL</v>
          </cell>
          <cell r="V8837">
            <v>1</v>
          </cell>
          <cell r="W8837">
            <v>1</v>
          </cell>
          <cell r="X8837" t="str">
            <v>FLEXNET ECUADOR - MDELIVERY</v>
          </cell>
          <cell r="Y8837" t="str">
            <v>CALLE 28 DE JUNIO S/N Y GARCIA MORENO ENTRADA LLANO GRANDE</v>
          </cell>
        </row>
        <row r="8838">
          <cell r="A8838" t="str">
            <v>378240</v>
          </cell>
          <cell r="B8838">
            <v>477114</v>
          </cell>
          <cell r="C8838" t="str">
            <v>378240</v>
          </cell>
          <cell r="D8838" t="str">
            <v>MDELIVERY</v>
          </cell>
          <cell r="E8838" t="str">
            <v>DESPACHO</v>
          </cell>
          <cell r="F8838" t="str">
            <v>NORMAL</v>
          </cell>
          <cell r="G8838" t="str">
            <v>TF88575</v>
          </cell>
          <cell r="H8838">
            <v>44907</v>
          </cell>
          <cell r="I8838" t="str">
            <v>ENTREGADO</v>
          </cell>
          <cell r="J8838">
            <v>44908</v>
          </cell>
          <cell r="K8838" t="str">
            <v>MA FERNANDA DELGADO o MICHELLE COPPIANO_BANCO DEL PACIFICO</v>
          </cell>
          <cell r="L8838" t="str">
            <v>P ICAZA 200 Y PEDRO CARBO MATRIZ BANCO DELPACIFICO PISO 2 AREA NEGOCIOS SECTOR PUBLICO</v>
          </cell>
          <cell r="M8838" t="str">
            <v>0990005737001</v>
          </cell>
          <cell r="N8838" t="str">
            <v>0984488649/0983387403</v>
          </cell>
          <cell r="O8838" t="str">
            <v/>
          </cell>
          <cell r="P8838" t="str">
            <v>GUAYAQUIL</v>
          </cell>
          <cell r="Q8838" t="str">
            <v>GUAYAQUIL</v>
          </cell>
          <cell r="R8838" t="str">
            <v>GUAYAS</v>
          </cell>
          <cell r="T8838" t="str">
            <v>ITSACOURIER</v>
          </cell>
          <cell r="U8838" t="str">
            <v>FLEXNETUIO_GYE</v>
          </cell>
          <cell r="V8838">
            <v>1</v>
          </cell>
          <cell r="W8838">
            <v>1</v>
          </cell>
          <cell r="X8838" t="str">
            <v>FLEXNET ECUADOR - MDELIVERY</v>
          </cell>
          <cell r="Y8838" t="str">
            <v>CALLE 28 DE JUNIO S/N Y GARCIA MORENO ENTRADA LLANO GRANDE</v>
          </cell>
        </row>
        <row r="8839">
          <cell r="A8839" t="str">
            <v>378241</v>
          </cell>
          <cell r="B8839">
            <v>477115</v>
          </cell>
          <cell r="C8839" t="str">
            <v>378241</v>
          </cell>
          <cell r="D8839" t="str">
            <v>MDELIVERY</v>
          </cell>
          <cell r="E8839" t="str">
            <v>DESPACHO</v>
          </cell>
          <cell r="F8839" t="str">
            <v>NORMAL</v>
          </cell>
          <cell r="G8839" t="str">
            <v>TF88570</v>
          </cell>
          <cell r="H8839">
            <v>44907</v>
          </cell>
          <cell r="I8839" t="str">
            <v>ENTREGADO</v>
          </cell>
          <cell r="J8839">
            <v>44908</v>
          </cell>
          <cell r="K8839" t="str">
            <v>AARON ZAPATA_HUMBOLDT ZENTRUM</v>
          </cell>
          <cell r="L8839" t="str">
            <v>AV DEL BOMBERO KM 5 5 VIA A LA COSTA A LADO DE COLEGIO JAVIER</v>
          </cell>
          <cell r="M8839" t="str">
            <v>0993274127001</v>
          </cell>
          <cell r="N8839" t="str">
            <v>0983388975</v>
          </cell>
          <cell r="O8839" t="str">
            <v/>
          </cell>
          <cell r="P8839" t="str">
            <v>GUAYAQUIL</v>
          </cell>
          <cell r="Q8839" t="str">
            <v>GUAYAQUIL</v>
          </cell>
          <cell r="R8839" t="str">
            <v>GUAYAS</v>
          </cell>
          <cell r="T8839" t="str">
            <v>ITSACOURIER</v>
          </cell>
          <cell r="U8839" t="str">
            <v>FLEXNETUIO_GYE</v>
          </cell>
          <cell r="V8839">
            <v>1</v>
          </cell>
          <cell r="W8839">
            <v>1</v>
          </cell>
          <cell r="X8839" t="str">
            <v>FLEXNET ECUADOR - MDELIVERY</v>
          </cell>
          <cell r="Y8839" t="str">
            <v>CALLE 28 DE JUNIO S/N Y GARCIA MORENO ENTRADA LLANO GRANDE</v>
          </cell>
        </row>
        <row r="8840">
          <cell r="A8840" t="str">
            <v>378245</v>
          </cell>
          <cell r="B8840">
            <v>477116</v>
          </cell>
          <cell r="C8840" t="str">
            <v>378245</v>
          </cell>
          <cell r="D8840" t="str">
            <v>MDELIVERY</v>
          </cell>
          <cell r="E8840" t="str">
            <v>DESPACHO</v>
          </cell>
          <cell r="F8840" t="str">
            <v>NORMAL</v>
          </cell>
          <cell r="G8840" t="str">
            <v>FT74983</v>
          </cell>
          <cell r="H8840">
            <v>44907</v>
          </cell>
          <cell r="I8840" t="str">
            <v>ENTREGADO</v>
          </cell>
          <cell r="J8840">
            <v>44908</v>
          </cell>
          <cell r="K8840" t="str">
            <v>GLADYS ANGELICA NARANJO LOPEZ_GLADYS ANGELICA NARANJO LOPEZ</v>
          </cell>
          <cell r="L8840" t="str">
            <v>PQA LA CONCEPCION CLL JAIME CHIROBOGA Y NICOLAS LOPEZ CS 3PS BLANCA CON PUERTA NEGRA FRENTE EX AEROPUERTO</v>
          </cell>
          <cell r="M8840" t="str">
            <v>1716815269001</v>
          </cell>
          <cell r="N8840" t="str">
            <v>0984470260/0962821523</v>
          </cell>
          <cell r="O8840" t="str">
            <v/>
          </cell>
          <cell r="P8840" t="str">
            <v>QUITO</v>
          </cell>
          <cell r="Q8840" t="str">
            <v>QUITO</v>
          </cell>
          <cell r="R8840" t="str">
            <v>PICHINCHA</v>
          </cell>
          <cell r="T8840" t="str">
            <v>FLEXTRANS UIO</v>
          </cell>
          <cell r="U8840" t="str">
            <v>FLEXNETUIO_LOCAL</v>
          </cell>
          <cell r="V8840">
            <v>1</v>
          </cell>
          <cell r="W8840">
            <v>1</v>
          </cell>
          <cell r="X8840" t="str">
            <v>FLEXNET ECUADOR - MDELIVERY</v>
          </cell>
          <cell r="Y8840" t="str">
            <v>CALLE 28 DE JUNIO S/N Y GARCIA MORENO ENTRADA LLANO GRANDE</v>
          </cell>
        </row>
        <row r="8841">
          <cell r="A8841" t="str">
            <v>378246</v>
          </cell>
          <cell r="B8841">
            <v>477117</v>
          </cell>
          <cell r="C8841" t="str">
            <v>378246</v>
          </cell>
          <cell r="D8841" t="str">
            <v>MDELIVERY</v>
          </cell>
          <cell r="E8841" t="str">
            <v>DESPACHO</v>
          </cell>
          <cell r="F8841" t="str">
            <v>NORMAL</v>
          </cell>
          <cell r="G8841" t="str">
            <v>FT75011</v>
          </cell>
          <cell r="H8841">
            <v>44907</v>
          </cell>
          <cell r="I8841" t="str">
            <v>ENTREGADO</v>
          </cell>
          <cell r="J8841">
            <v>44910</v>
          </cell>
          <cell r="K8841" t="str">
            <v xml:space="preserve">Patricia Manzano_SEGUROS EQUINOCCIAL S A </v>
          </cell>
          <cell r="L8841" t="str">
            <v xml:space="preserve"> Av Manuel Cordova Galarza Conj Dos Hemisferios Mz 10 predio 3 4 casa A7 </v>
          </cell>
          <cell r="M8841" t="str">
            <v>1790007502001</v>
          </cell>
          <cell r="N8841" t="str">
            <v>0995015067</v>
          </cell>
          <cell r="O8841" t="str">
            <v/>
          </cell>
          <cell r="P8841" t="str">
            <v>QUITO</v>
          </cell>
          <cell r="Q8841" t="str">
            <v>QUITO</v>
          </cell>
          <cell r="R8841" t="str">
            <v>PICHINCHA</v>
          </cell>
          <cell r="T8841" t="str">
            <v>FLEXTRANS UIO</v>
          </cell>
          <cell r="U8841" t="str">
            <v>FLEXNETUIO_LOCAL</v>
          </cell>
          <cell r="V8841">
            <v>1</v>
          </cell>
          <cell r="W8841">
            <v>1</v>
          </cell>
          <cell r="X8841" t="str">
            <v>FLEXNET ECUADOR - MDELIVERY</v>
          </cell>
          <cell r="Y8841" t="str">
            <v>CALLE 28 DE JUNIO S/N Y GARCIA MORENO ENTRADA LLANO GRANDE</v>
          </cell>
        </row>
        <row r="8842">
          <cell r="A8842" t="str">
            <v>378248</v>
          </cell>
          <cell r="B8842">
            <v>477118</v>
          </cell>
          <cell r="C8842" t="str">
            <v>378248</v>
          </cell>
          <cell r="D8842" t="str">
            <v>MDELIVERY</v>
          </cell>
          <cell r="E8842" t="str">
            <v>DESPACHO</v>
          </cell>
          <cell r="F8842" t="str">
            <v>NORMAL</v>
          </cell>
          <cell r="G8842" t="str">
            <v>FT74976</v>
          </cell>
          <cell r="H8842">
            <v>44907</v>
          </cell>
          <cell r="I8842" t="str">
            <v>ENTREGADO</v>
          </cell>
          <cell r="J8842">
            <v>44909</v>
          </cell>
          <cell r="K8842" t="str">
            <v xml:space="preserve">Monica Castro_MINDSRX CIA LTDA </v>
          </cell>
          <cell r="L8842" t="str">
            <v>Calle del Establo s n y Av Interoceanica Edificio Cemacol oficina D Santa Lucia Cumbaya</v>
          </cell>
          <cell r="M8842" t="str">
            <v>1793181414001</v>
          </cell>
          <cell r="N8842" t="str">
            <v>0991405239</v>
          </cell>
          <cell r="O8842" t="str">
            <v/>
          </cell>
          <cell r="P8842" t="str">
            <v>QUITO</v>
          </cell>
          <cell r="Q8842" t="str">
            <v>QUITO</v>
          </cell>
          <cell r="R8842" t="str">
            <v>PICHINCHA</v>
          </cell>
          <cell r="T8842" t="str">
            <v>FLEXTRANS UIO</v>
          </cell>
          <cell r="U8842" t="str">
            <v>FLEXNETUIO_LOCAL</v>
          </cell>
          <cell r="V8842">
            <v>1</v>
          </cell>
          <cell r="W8842">
            <v>1</v>
          </cell>
          <cell r="X8842" t="str">
            <v>FLEXNET ECUADOR - MDELIVERY</v>
          </cell>
          <cell r="Y8842" t="str">
            <v>CALLE 28 DE JUNIO S/N Y GARCIA MORENO ENTRADA LLANO GRANDE</v>
          </cell>
        </row>
        <row r="8843">
          <cell r="A8843" t="str">
            <v>378251</v>
          </cell>
          <cell r="B8843">
            <v>477121</v>
          </cell>
          <cell r="C8843" t="str">
            <v>378251</v>
          </cell>
          <cell r="D8843" t="str">
            <v>MDELIVERY</v>
          </cell>
          <cell r="E8843" t="str">
            <v>DESPACHO</v>
          </cell>
          <cell r="F8843" t="str">
            <v>NORMAL</v>
          </cell>
          <cell r="G8843" t="str">
            <v>FT75020</v>
          </cell>
          <cell r="H8843">
            <v>44907</v>
          </cell>
          <cell r="I8843" t="str">
            <v>ENTREGADO</v>
          </cell>
          <cell r="J8843">
            <v>44909</v>
          </cell>
          <cell r="K8843" t="str">
            <v xml:space="preserve">Bryan Salazar_TENSORTEC ECUADOR S A </v>
          </cell>
          <cell r="L8843" t="str">
            <v>VIA A CALACALI LOTE 4C Y CALLE A Empresa Tensortec</v>
          </cell>
          <cell r="M8843" t="str">
            <v>1792321271001</v>
          </cell>
          <cell r="N8843" t="str">
            <v>0995033632</v>
          </cell>
          <cell r="O8843" t="str">
            <v/>
          </cell>
          <cell r="P8843" t="str">
            <v>QUITO</v>
          </cell>
          <cell r="Q8843" t="str">
            <v>QUITO</v>
          </cell>
          <cell r="R8843" t="str">
            <v>PICHINCHA</v>
          </cell>
          <cell r="T8843" t="str">
            <v>FLEXTRANS UIO</v>
          </cell>
          <cell r="U8843" t="str">
            <v>FLEXNETUIO_LOCAL</v>
          </cell>
          <cell r="V8843">
            <v>1</v>
          </cell>
          <cell r="W8843">
            <v>1</v>
          </cell>
          <cell r="X8843" t="str">
            <v>FLEXNET ECUADOR - MDELIVERY</v>
          </cell>
          <cell r="Y8843" t="str">
            <v>CALLE 28 DE JUNIO S/N Y GARCIA MORENO ENTRADA LLANO GRANDE</v>
          </cell>
        </row>
        <row r="8844">
          <cell r="A8844" t="str">
            <v>378253</v>
          </cell>
          <cell r="B8844">
            <v>477122</v>
          </cell>
          <cell r="C8844" t="str">
            <v>378253</v>
          </cell>
          <cell r="D8844" t="str">
            <v>MDELIVERY</v>
          </cell>
          <cell r="E8844" t="str">
            <v>DESPACHO</v>
          </cell>
          <cell r="F8844" t="str">
            <v>NORMAL</v>
          </cell>
          <cell r="G8844" t="str">
            <v>TF88574</v>
          </cell>
          <cell r="H8844">
            <v>44907</v>
          </cell>
          <cell r="I8844" t="str">
            <v>ENTREGADO</v>
          </cell>
          <cell r="J8844">
            <v>44908</v>
          </cell>
          <cell r="K8844" t="str">
            <v xml:space="preserve"> LUIS VALVERDE o SILVIA VERONICA VILLACIS FLORES _BANCO DEL PACIFICO</v>
          </cell>
          <cell r="L8844" t="str">
            <v xml:space="preserve"> AV 25 JULIO 6070 C C RIOCNETRO SUR CENTRO COMERCIAL RIOCENTRO SUR AGENCIA BANCO DEL PACIFICO PISO 2DO AREA SERVICIOS BANCARIOS </v>
          </cell>
          <cell r="M8844" t="str">
            <v>0990005737001</v>
          </cell>
          <cell r="N8844" t="str">
            <v>0967095056/0987264001</v>
          </cell>
          <cell r="O8844" t="str">
            <v/>
          </cell>
          <cell r="P8844" t="str">
            <v>GUAYAQUIL</v>
          </cell>
          <cell r="Q8844" t="str">
            <v>GUAYAQUIL</v>
          </cell>
          <cell r="R8844" t="str">
            <v>GUAYAS</v>
          </cell>
          <cell r="T8844" t="str">
            <v>ITSACOURIER</v>
          </cell>
          <cell r="U8844" t="str">
            <v>FLEXNETUIO_GYE</v>
          </cell>
          <cell r="V8844">
            <v>1</v>
          </cell>
          <cell r="W8844">
            <v>1</v>
          </cell>
          <cell r="X8844" t="str">
            <v>FLEXNET ECUADOR - MDELIVERY</v>
          </cell>
          <cell r="Y8844" t="str">
            <v>CALLE 28 DE JUNIO S/N Y GARCIA MORENO ENTRADA LLANO GRANDE</v>
          </cell>
        </row>
        <row r="8845">
          <cell r="A8845" t="str">
            <v>378254</v>
          </cell>
          <cell r="B8845">
            <v>477123</v>
          </cell>
          <cell r="C8845" t="str">
            <v>378254</v>
          </cell>
          <cell r="D8845" t="str">
            <v>MDELIVERY</v>
          </cell>
          <cell r="E8845" t="str">
            <v>DESPACHO</v>
          </cell>
          <cell r="F8845" t="str">
            <v>NORMAL</v>
          </cell>
          <cell r="G8845" t="str">
            <v>TF88589</v>
          </cell>
          <cell r="H8845">
            <v>44907</v>
          </cell>
          <cell r="I8845" t="str">
            <v>ENTREGADO</v>
          </cell>
          <cell r="J8845">
            <v>44908</v>
          </cell>
          <cell r="K8845" t="str">
            <v xml:space="preserve">GUARDIA TURNO_TELCONET S A </v>
          </cell>
          <cell r="L8845" t="str">
            <v xml:space="preserve"> GUAYAS GUAYAQUIL Kennedy Norte Mz 109 solar 21 En la garita de los agentes de seguridad </v>
          </cell>
          <cell r="M8845" t="str">
            <v>0991327371001</v>
          </cell>
          <cell r="N8845" t="str">
            <v>0995551760</v>
          </cell>
          <cell r="O8845" t="str">
            <v/>
          </cell>
          <cell r="P8845" t="str">
            <v>GUAYAQUIL</v>
          </cell>
          <cell r="Q8845" t="str">
            <v>GUAYAQUIL</v>
          </cell>
          <cell r="R8845" t="str">
            <v>GUAYAS</v>
          </cell>
          <cell r="T8845" t="str">
            <v>ITSACOURIER</v>
          </cell>
          <cell r="U8845" t="str">
            <v>FLEXNETUIO_GYE</v>
          </cell>
          <cell r="V8845">
            <v>1</v>
          </cell>
          <cell r="W8845">
            <v>1</v>
          </cell>
          <cell r="X8845" t="str">
            <v>FLEXNET ECUADOR - MDELIVERY</v>
          </cell>
          <cell r="Y8845" t="str">
            <v>CALLE 28 DE JUNIO S/N Y GARCIA MORENO ENTRADA LLANO GRANDE</v>
          </cell>
        </row>
        <row r="8846">
          <cell r="A8846" t="str">
            <v>378260</v>
          </cell>
          <cell r="B8846">
            <v>477124</v>
          </cell>
          <cell r="C8846" t="str">
            <v>378260</v>
          </cell>
          <cell r="D8846" t="str">
            <v>MDELIVERY</v>
          </cell>
          <cell r="E8846" t="str">
            <v>DESPACHO</v>
          </cell>
          <cell r="F8846" t="str">
            <v>NORMAL</v>
          </cell>
          <cell r="G8846" t="str">
            <v>FT74974</v>
          </cell>
          <cell r="H8846">
            <v>44907</v>
          </cell>
          <cell r="I8846" t="str">
            <v>ENTREGADO</v>
          </cell>
          <cell r="J8846">
            <v>44908</v>
          </cell>
          <cell r="K8846" t="str">
            <v>EDGAR MOLINA LARGO_EDGAR MOLINA LARGO</v>
          </cell>
          <cell r="L8846" t="str">
            <v xml:space="preserve"> DE LAS HIDRAS N42 48 Y POLANCO REFERENCIA UNA CUADRA DE LA ESTACION DE LA RIO COCA </v>
          </cell>
          <cell r="M8846" t="str">
            <v>1707778419001</v>
          </cell>
          <cell r="N8846" t="str">
            <v>0994713073</v>
          </cell>
          <cell r="O8846" t="str">
            <v/>
          </cell>
          <cell r="P8846" t="str">
            <v>QUITO</v>
          </cell>
          <cell r="Q8846" t="str">
            <v>QUITO</v>
          </cell>
          <cell r="R8846" t="str">
            <v>PICHINCHA</v>
          </cell>
          <cell r="T8846" t="str">
            <v>FLEXTRANS UIO</v>
          </cell>
          <cell r="U8846" t="str">
            <v>FLEXNETUIO_LOCAL</v>
          </cell>
          <cell r="V8846">
            <v>1</v>
          </cell>
          <cell r="W8846">
            <v>1</v>
          </cell>
          <cell r="X8846" t="str">
            <v>FLEXNET ECUADOR - MDELIVERY</v>
          </cell>
          <cell r="Y8846" t="str">
            <v>CALLE 28 DE JUNIO S/N Y GARCIA MORENO ENTRADA LLANO GRANDE</v>
          </cell>
        </row>
        <row r="8847">
          <cell r="A8847" t="str">
            <v>378263</v>
          </cell>
          <cell r="B8847">
            <v>477127</v>
          </cell>
          <cell r="C8847" t="str">
            <v>378263</v>
          </cell>
          <cell r="D8847" t="str">
            <v>MDELIVERY</v>
          </cell>
          <cell r="E8847" t="str">
            <v>DESPACHO</v>
          </cell>
          <cell r="F8847" t="str">
            <v>NORMAL</v>
          </cell>
          <cell r="G8847" t="str">
            <v>031080000378263</v>
          </cell>
          <cell r="H8847">
            <v>44907</v>
          </cell>
          <cell r="I8847" t="str">
            <v>ENTREGADO</v>
          </cell>
          <cell r="J8847">
            <v>44908</v>
          </cell>
          <cell r="K8847" t="str">
            <v xml:space="preserve">EDGAR ARELLANO_ALIMENTOS YUPI S A </v>
          </cell>
          <cell r="L8847" t="str">
            <v xml:space="preserve"> LOTIZACION INMACONSA MZ 18 SOLAR 2 INTERSEC MANGOS OF PB VIA DAULE KM 10 1 2 GUAYAQUIL SANTA LUCIA GUAYAS REGION COSTA Ecuador </v>
          </cell>
          <cell r="M8847" t="str">
            <v>1791895843001</v>
          </cell>
          <cell r="N8847" t="str">
            <v>0981825715</v>
          </cell>
          <cell r="O8847" t="str">
            <v/>
          </cell>
          <cell r="P8847" t="str">
            <v>GUAYAQUIL</v>
          </cell>
          <cell r="Q8847" t="str">
            <v>GUAYAQUIL</v>
          </cell>
          <cell r="R8847" t="str">
            <v>GUAYAS</v>
          </cell>
          <cell r="T8847" t="str">
            <v>TRAMACO</v>
          </cell>
          <cell r="U8847" t="str">
            <v>FLEXNETUIO_GYE</v>
          </cell>
          <cell r="V8847">
            <v>1</v>
          </cell>
          <cell r="W8847">
            <v>1</v>
          </cell>
          <cell r="X8847" t="str">
            <v>FLEXNET ECUADOR - MDELIVERY</v>
          </cell>
          <cell r="Y8847" t="str">
            <v>CALLE 28 DE JUNIO S/N Y GARCIA MORENO ENTRADA LLANO GRANDE</v>
          </cell>
        </row>
        <row r="8848">
          <cell r="A8848" t="str">
            <v>378265</v>
          </cell>
          <cell r="B8848">
            <v>477128</v>
          </cell>
          <cell r="C8848" t="str">
            <v>378265</v>
          </cell>
          <cell r="D8848" t="str">
            <v>MDELIVERY</v>
          </cell>
          <cell r="E8848" t="str">
            <v>DESPACHO</v>
          </cell>
          <cell r="F8848" t="str">
            <v>NORMAL</v>
          </cell>
          <cell r="G8848" t="str">
            <v>TF88579</v>
          </cell>
          <cell r="H8848">
            <v>44907</v>
          </cell>
          <cell r="I8848" t="str">
            <v>ENTREGADO</v>
          </cell>
          <cell r="J8848">
            <v>44908</v>
          </cell>
          <cell r="K8848" t="str">
            <v>Jenniffer Villacis_ASOCIACION SOLIDARISTA PROFUTURO</v>
          </cell>
          <cell r="L8848" t="str">
            <v xml:space="preserve"> GUAYAS GUAYAQUIL Av Jose Rodriguez Bonin y Av Barcelona Edificio El Caiman Planta Baja Oficina 2 </v>
          </cell>
          <cell r="M8848" t="str">
            <v>0992424222001</v>
          </cell>
          <cell r="N8848" t="str">
            <v>989547209</v>
          </cell>
          <cell r="O8848" t="str">
            <v/>
          </cell>
          <cell r="P8848" t="str">
            <v>GUAYAQUIL</v>
          </cell>
          <cell r="Q8848" t="str">
            <v>GUAYAQUIL</v>
          </cell>
          <cell r="R8848" t="str">
            <v>GUAYAS</v>
          </cell>
          <cell r="T8848" t="str">
            <v>FLEXTRANS GYE</v>
          </cell>
          <cell r="U8848" t="str">
            <v>FLEXNETUIO_GYE</v>
          </cell>
          <cell r="V8848">
            <v>1</v>
          </cell>
          <cell r="W8848">
            <v>1</v>
          </cell>
          <cell r="X8848" t="str">
            <v>FLEXNET ECUADOR - MDELIVERY</v>
          </cell>
          <cell r="Y8848" t="str">
            <v>CALLE 28 DE JUNIO S/N Y GARCIA MORENO ENTRADA LLANO GRANDE</v>
          </cell>
        </row>
        <row r="8849">
          <cell r="A8849" t="str">
            <v>378266</v>
          </cell>
          <cell r="B8849">
            <v>477129</v>
          </cell>
          <cell r="C8849" t="str">
            <v>378266</v>
          </cell>
          <cell r="D8849" t="str">
            <v>MDELIVERY</v>
          </cell>
          <cell r="E8849" t="str">
            <v>DESPACHO</v>
          </cell>
          <cell r="F8849" t="str">
            <v>NORMAL</v>
          </cell>
          <cell r="G8849" t="str">
            <v>FT74981</v>
          </cell>
          <cell r="H8849">
            <v>44907</v>
          </cell>
          <cell r="I8849" t="str">
            <v>ENTREGADO</v>
          </cell>
          <cell r="J8849">
            <v>44908</v>
          </cell>
          <cell r="K8849" t="str">
            <v>JHON ALFREDO VELEZ TAMAYO_JHON ALFREDO VELEZ TAMAYO</v>
          </cell>
          <cell r="L8849" t="str">
            <v>AV GENERAL ENRIQUEZ Y CALLE SAMBA COTOGCHOA COMO REFERENCIA PARADA DE BUSES DE LOS CHILLOS</v>
          </cell>
          <cell r="M8849" t="str">
            <v>0603569666001</v>
          </cell>
          <cell r="N8849" t="str">
            <v>0999283929/0963466994</v>
          </cell>
          <cell r="O8849" t="str">
            <v/>
          </cell>
          <cell r="P8849" t="str">
            <v>QUITO</v>
          </cell>
          <cell r="Q8849" t="str">
            <v>QUITO</v>
          </cell>
          <cell r="R8849" t="str">
            <v>PICHINCHA</v>
          </cell>
          <cell r="T8849" t="str">
            <v>FLEXTRANS UIO</v>
          </cell>
          <cell r="U8849" t="str">
            <v>FLEXNETUIO_LOCAL</v>
          </cell>
          <cell r="V8849">
            <v>1</v>
          </cell>
          <cell r="W8849">
            <v>1</v>
          </cell>
          <cell r="X8849" t="str">
            <v>FLEXNET ECUADOR - MDELIVERY</v>
          </cell>
          <cell r="Y8849" t="str">
            <v>CALLE 28 DE JUNIO S/N Y GARCIA MORENO ENTRADA LLANO GRANDE</v>
          </cell>
        </row>
        <row r="8850">
          <cell r="A8850" t="str">
            <v>378267</v>
          </cell>
          <cell r="B8850">
            <v>477130</v>
          </cell>
          <cell r="C8850" t="str">
            <v>378267</v>
          </cell>
          <cell r="D8850" t="str">
            <v>MDELIVERY</v>
          </cell>
          <cell r="E8850" t="str">
            <v>DESPACHO</v>
          </cell>
          <cell r="F8850" t="str">
            <v>NORMAL</v>
          </cell>
          <cell r="G8850" t="str">
            <v>031080000378267</v>
          </cell>
          <cell r="H8850">
            <v>44907</v>
          </cell>
          <cell r="I8850" t="str">
            <v>ENTREGADO</v>
          </cell>
          <cell r="J8850">
            <v>44908</v>
          </cell>
          <cell r="K8850" t="str">
            <v xml:space="preserve">Mario Amoroso_AUTOHYUN S A </v>
          </cell>
          <cell r="L8850" t="str">
            <v>Bolivar Y Huayna Capac esquina Oficina AUTOHYUN Cuenca Azuay</v>
          </cell>
          <cell r="M8850" t="str">
            <v>0190336662001</v>
          </cell>
          <cell r="N8850" t="str">
            <v>0991516518</v>
          </cell>
          <cell r="O8850" t="str">
            <v/>
          </cell>
          <cell r="P8850" t="str">
            <v>CUENCA</v>
          </cell>
          <cell r="Q8850" t="str">
            <v>CUENCA</v>
          </cell>
          <cell r="R8850" t="str">
            <v>AZUAY</v>
          </cell>
          <cell r="T8850" t="str">
            <v>TRAMACO</v>
          </cell>
          <cell r="U8850" t="str">
            <v>FLEXNETUIO_PROVINCIA</v>
          </cell>
          <cell r="V8850">
            <v>1</v>
          </cell>
          <cell r="W8850">
            <v>1</v>
          </cell>
          <cell r="X8850" t="str">
            <v>FLEXNET ECUADOR - MDELIVERY</v>
          </cell>
          <cell r="Y8850" t="str">
            <v>CALLE 28 DE JUNIO S/N Y GARCIA MORENO ENTRADA LLANO GRANDE</v>
          </cell>
        </row>
        <row r="8851">
          <cell r="A8851" t="str">
            <v>378268</v>
          </cell>
          <cell r="B8851">
            <v>477131</v>
          </cell>
          <cell r="C8851" t="str">
            <v>378268</v>
          </cell>
          <cell r="D8851" t="str">
            <v>MDELIVERY</v>
          </cell>
          <cell r="E8851" t="str">
            <v>DESPACHO</v>
          </cell>
          <cell r="F8851" t="str">
            <v>NORMAL</v>
          </cell>
          <cell r="G8851" t="str">
            <v>FT74973</v>
          </cell>
          <cell r="H8851">
            <v>44907</v>
          </cell>
          <cell r="I8851" t="str">
            <v>ENTREGADO</v>
          </cell>
          <cell r="J8851">
            <v>44908</v>
          </cell>
          <cell r="K8851" t="str">
            <v xml:space="preserve">Mauricio Torres_SEGUROS 123 AGENCIA ASESORA PRODUCTORA DE SEGUROS S A </v>
          </cell>
          <cell r="L8851" t="str">
            <v xml:space="preserve"> PICHINCHA QUITO Av Pampite SN Simon Valenzuela Edif Yoo </v>
          </cell>
          <cell r="M8851" t="str">
            <v>1792691060001</v>
          </cell>
          <cell r="N8851" t="str">
            <v>991775379</v>
          </cell>
          <cell r="O8851" t="str">
            <v/>
          </cell>
          <cell r="P8851" t="str">
            <v>QUITO</v>
          </cell>
          <cell r="Q8851" t="str">
            <v>QUITO</v>
          </cell>
          <cell r="R8851" t="str">
            <v>PICHINCHA</v>
          </cell>
          <cell r="T8851" t="str">
            <v>FLEXTRANS UIO</v>
          </cell>
          <cell r="U8851" t="str">
            <v>FLEXNETUIO_LOCAL</v>
          </cell>
          <cell r="V8851">
            <v>1</v>
          </cell>
          <cell r="W8851">
            <v>1</v>
          </cell>
          <cell r="X8851" t="str">
            <v>FLEXNET ECUADOR - MDELIVERY</v>
          </cell>
          <cell r="Y8851" t="str">
            <v>CALLE 28 DE JUNIO S/N Y GARCIA MORENO ENTRADA LLANO GRANDE</v>
          </cell>
        </row>
        <row r="8852">
          <cell r="A8852" t="str">
            <v>378271</v>
          </cell>
          <cell r="B8852">
            <v>477133</v>
          </cell>
          <cell r="C8852" t="str">
            <v>378271</v>
          </cell>
          <cell r="D8852" t="str">
            <v>MDELIVERY</v>
          </cell>
          <cell r="E8852" t="str">
            <v>DESPACHO</v>
          </cell>
          <cell r="F8852" t="str">
            <v>NORMAL</v>
          </cell>
          <cell r="G8852" t="str">
            <v>031080000378271</v>
          </cell>
          <cell r="H8852">
            <v>44907</v>
          </cell>
          <cell r="I8852" t="str">
            <v>ENTREGADO</v>
          </cell>
          <cell r="J8852">
            <v>44908</v>
          </cell>
          <cell r="K8852" t="str">
            <v>DEINNYS GEANCARLOS VERA MONTESDEOCA_DEINNYS GEANCARLOS VERA MONTESDEOCA</v>
          </cell>
          <cell r="L8852" t="str">
            <v>AV SAN LORENZO EN EL LOCAL IMRESIONES GRAFICAS DENNYSOL COORD 0 846653 80 167739</v>
          </cell>
          <cell r="M8852" t="str">
            <v>1308159480001</v>
          </cell>
          <cell r="N8852" t="str">
            <v>0982491487/0995903981</v>
          </cell>
          <cell r="P8852" t="str">
            <v>130601</v>
          </cell>
          <cell r="Q8852" t="str">
            <v>BOLIVAR (MANABI)</v>
          </cell>
          <cell r="R8852" t="str">
            <v>MANABI</v>
          </cell>
          <cell r="S8852" t="str">
            <v>CALCETA</v>
          </cell>
          <cell r="T8852" t="str">
            <v>TRAMACO</v>
          </cell>
          <cell r="V8852">
            <v>1</v>
          </cell>
          <cell r="W8852">
            <v>1</v>
          </cell>
          <cell r="X8852" t="str">
            <v>FLEXNET ECUADOR - MDELIVERY</v>
          </cell>
          <cell r="Y8852" t="str">
            <v>CALLE 28 DE JUNIO S/N Y GARCIA MORENO ENTRADA LLANO GRANDE</v>
          </cell>
        </row>
        <row r="8853">
          <cell r="A8853" t="str">
            <v>378272</v>
          </cell>
          <cell r="B8853">
            <v>477134</v>
          </cell>
          <cell r="C8853" t="str">
            <v>378272</v>
          </cell>
          <cell r="D8853" t="str">
            <v>MDELIVERY</v>
          </cell>
          <cell r="E8853" t="str">
            <v>DESPACHO</v>
          </cell>
          <cell r="F8853" t="str">
            <v>NORMAL</v>
          </cell>
          <cell r="G8853" t="str">
            <v>FT74977</v>
          </cell>
          <cell r="H8853">
            <v>44907</v>
          </cell>
          <cell r="I8853" t="str">
            <v>ENTREGADO</v>
          </cell>
          <cell r="J8853">
            <v>44908</v>
          </cell>
          <cell r="K8853" t="str">
            <v>Darwin Cantuna_AMAZONASHOT HOTELERIA ORGANIZACIONES Y TURISMO S A</v>
          </cell>
          <cell r="L8853" t="str">
            <v xml:space="preserve"> PICHINCHA QUITO INAQUITO AV ORELLANA 1172 AV AMAZONAS JW MARRIOTT QUITO </v>
          </cell>
          <cell r="M8853" t="str">
            <v>1791240251001</v>
          </cell>
          <cell r="N8853" t="str">
            <v>999586026</v>
          </cell>
          <cell r="O8853" t="str">
            <v/>
          </cell>
          <cell r="P8853" t="str">
            <v>QUITO</v>
          </cell>
          <cell r="Q8853" t="str">
            <v>QUITO</v>
          </cell>
          <cell r="R8853" t="str">
            <v>PICHINCHA</v>
          </cell>
          <cell r="T8853" t="str">
            <v>FLEXTRANS UIO</v>
          </cell>
          <cell r="U8853" t="str">
            <v>FLEXNETUIO_LOCAL</v>
          </cell>
          <cell r="V8853">
            <v>1</v>
          </cell>
          <cell r="W8853">
            <v>1</v>
          </cell>
          <cell r="X8853" t="str">
            <v>FLEXNET ECUADOR - MDELIVERY</v>
          </cell>
          <cell r="Y8853" t="str">
            <v>CALLE 28 DE JUNIO S/N Y GARCIA MORENO ENTRADA LLANO GRANDE</v>
          </cell>
        </row>
        <row r="8854">
          <cell r="A8854" t="str">
            <v>378273</v>
          </cell>
          <cell r="B8854">
            <v>477135</v>
          </cell>
          <cell r="C8854" t="str">
            <v>378273</v>
          </cell>
          <cell r="D8854" t="str">
            <v>MDELIVERY</v>
          </cell>
          <cell r="E8854" t="str">
            <v>DESPACHO</v>
          </cell>
          <cell r="F8854" t="str">
            <v>NORMAL</v>
          </cell>
          <cell r="G8854" t="str">
            <v>IC3820</v>
          </cell>
          <cell r="H8854">
            <v>44907</v>
          </cell>
          <cell r="I8854" t="str">
            <v>ENTREGADO</v>
          </cell>
          <cell r="J8854">
            <v>44908</v>
          </cell>
          <cell r="K8854" t="str">
            <v xml:space="preserve">JOHANNA TAPIA_CLINICA DE ESPECIALIDADES MEDICAS SANTA INES S A </v>
          </cell>
          <cell r="L8854" t="str">
            <v xml:space="preserve"> AZUAY CUENCA DANIEL CORDOVA 2 67 Y AGUSTIN CUEVA EN CLINICA SANTA INES </v>
          </cell>
          <cell r="M8854" t="str">
            <v>0190006808001</v>
          </cell>
          <cell r="N8854" t="str">
            <v>0992781418</v>
          </cell>
          <cell r="O8854" t="str">
            <v/>
          </cell>
          <cell r="P8854" t="str">
            <v>CUENCA</v>
          </cell>
          <cell r="Q8854" t="str">
            <v>CUENCA</v>
          </cell>
          <cell r="R8854" t="str">
            <v>AZUAY</v>
          </cell>
          <cell r="T8854" t="str">
            <v>ITSACOURIER</v>
          </cell>
          <cell r="U8854" t="str">
            <v>FLEXNETUIO_PROVINCIA</v>
          </cell>
          <cell r="V8854">
            <v>1</v>
          </cell>
          <cell r="W8854">
            <v>1</v>
          </cell>
          <cell r="X8854" t="str">
            <v>FLEXNET ECUADOR - MDELIVERY</v>
          </cell>
          <cell r="Y8854" t="str">
            <v>CALLE 28 DE JUNIO S/N Y GARCIA MORENO ENTRADA LLANO GRANDE</v>
          </cell>
        </row>
        <row r="8855">
          <cell r="A8855" t="str">
            <v>378274</v>
          </cell>
          <cell r="B8855">
            <v>477136</v>
          </cell>
          <cell r="C8855" t="str">
            <v>378274</v>
          </cell>
          <cell r="D8855" t="str">
            <v>MDELIVERY</v>
          </cell>
          <cell r="E8855" t="str">
            <v>DESPACHO</v>
          </cell>
          <cell r="F8855" t="str">
            <v>NORMAL</v>
          </cell>
          <cell r="G8855" t="str">
            <v>FT74970</v>
          </cell>
          <cell r="H8855">
            <v>44907</v>
          </cell>
          <cell r="I8855" t="str">
            <v>ENTREGADO</v>
          </cell>
          <cell r="J8855">
            <v>44908</v>
          </cell>
          <cell r="K8855" t="str">
            <v>GUARDIA DE TURNO DEL CONJUNTO_JORGE EDUARDO LASTRA CHANGO</v>
          </cell>
          <cell r="L8855" t="str">
            <v>QUITO ANONAS E 157 Y GUAYACANES CONJUNTO ALHAMBRA DEL EDEN TORRE 5 DEPARTAMENTE 304</v>
          </cell>
          <cell r="M8855" t="str">
            <v>1716803422001</v>
          </cell>
          <cell r="N8855" t="str">
            <v>0999869601</v>
          </cell>
          <cell r="O8855" t="str">
            <v/>
          </cell>
          <cell r="P8855" t="str">
            <v>QUITO</v>
          </cell>
          <cell r="Q8855" t="str">
            <v>QUITO</v>
          </cell>
          <cell r="R8855" t="str">
            <v>PICHINCHA</v>
          </cell>
          <cell r="T8855" t="str">
            <v>FLEXTRANS UIO</v>
          </cell>
          <cell r="U8855" t="str">
            <v>FLEXNETUIO_LOCAL</v>
          </cell>
          <cell r="V8855">
            <v>1</v>
          </cell>
          <cell r="W8855">
            <v>1</v>
          </cell>
          <cell r="X8855" t="str">
            <v>FLEXNET ECUADOR - MDELIVERY</v>
          </cell>
          <cell r="Y8855" t="str">
            <v>CALLE 28 DE JUNIO S/N Y GARCIA MORENO ENTRADA LLANO GRANDE</v>
          </cell>
        </row>
        <row r="8856">
          <cell r="A8856" t="str">
            <v>378275</v>
          </cell>
          <cell r="B8856">
            <v>477137</v>
          </cell>
          <cell r="C8856" t="str">
            <v>378275</v>
          </cell>
          <cell r="D8856" t="str">
            <v>MDELIVERY</v>
          </cell>
          <cell r="E8856" t="str">
            <v>DESPACHO</v>
          </cell>
          <cell r="F8856" t="str">
            <v>NORMAL</v>
          </cell>
          <cell r="G8856" t="str">
            <v>IC3821</v>
          </cell>
          <cell r="H8856">
            <v>44907</v>
          </cell>
          <cell r="I8856" t="str">
            <v>ENTREGADO</v>
          </cell>
          <cell r="J8856">
            <v>44908</v>
          </cell>
          <cell r="K8856" t="str">
            <v>MARJORIE BARZALLO_FARMACIA BRAVO LOPEZ</v>
          </cell>
          <cell r="L8856" t="str">
            <v>JAIME ROLDOS EDIFICIO EL CONSORCIO OFICINA 410</v>
          </cell>
          <cell r="M8856" t="str">
            <v>0190354695001</v>
          </cell>
          <cell r="N8856" t="str">
            <v>0963042508</v>
          </cell>
          <cell r="O8856" t="str">
            <v/>
          </cell>
          <cell r="P8856" t="str">
            <v>CUENCA</v>
          </cell>
          <cell r="Q8856" t="str">
            <v>CUENCA</v>
          </cell>
          <cell r="R8856" t="str">
            <v>AZUAY</v>
          </cell>
          <cell r="T8856" t="str">
            <v>ITSACOURIER</v>
          </cell>
          <cell r="U8856" t="str">
            <v>FLEXNETUIO_PROVINCIA</v>
          </cell>
          <cell r="V8856">
            <v>1</v>
          </cell>
          <cell r="W8856">
            <v>1</v>
          </cell>
          <cell r="X8856" t="str">
            <v>FLEXNET ECUADOR - MDELIVERY</v>
          </cell>
          <cell r="Y8856" t="str">
            <v>CALLE 28 DE JUNIO S/N Y GARCIA MORENO ENTRADA LLANO GRANDE</v>
          </cell>
        </row>
        <row r="8857">
          <cell r="A8857" t="str">
            <v>378309</v>
          </cell>
          <cell r="B8857">
            <v>477138</v>
          </cell>
          <cell r="C8857" t="str">
            <v>378309</v>
          </cell>
          <cell r="D8857" t="str">
            <v>MDELIVERY</v>
          </cell>
          <cell r="E8857" t="str">
            <v>DESPACHO</v>
          </cell>
          <cell r="F8857" t="str">
            <v>NORMAL</v>
          </cell>
          <cell r="G8857" t="str">
            <v>IC3817</v>
          </cell>
          <cell r="H8857">
            <v>44907</v>
          </cell>
          <cell r="I8857" t="str">
            <v>ENTREGADO</v>
          </cell>
          <cell r="J8857">
            <v>44908</v>
          </cell>
          <cell r="K8857" t="str">
            <v>MARJORIE BARZALLO_DANIEL ANDRES BRAVO MONTENEGRO</v>
          </cell>
          <cell r="L8857" t="str">
            <v>JAIME ROLDOS EDIFICIO EL CONSORCIO OFICINA 410</v>
          </cell>
          <cell r="M8857" t="str">
            <v>0105010680001</v>
          </cell>
          <cell r="N8857" t="str">
            <v>0963042508</v>
          </cell>
          <cell r="O8857" t="str">
            <v/>
          </cell>
          <cell r="P8857" t="str">
            <v>CUENCA</v>
          </cell>
          <cell r="Q8857" t="str">
            <v>CUENCA</v>
          </cell>
          <cell r="R8857" t="str">
            <v>AZUAY</v>
          </cell>
          <cell r="T8857" t="str">
            <v>ITSACOURIER</v>
          </cell>
          <cell r="U8857" t="str">
            <v>FLEXNETUIO_PROVINCIA</v>
          </cell>
          <cell r="V8857">
            <v>1</v>
          </cell>
          <cell r="W8857">
            <v>1</v>
          </cell>
          <cell r="X8857" t="str">
            <v>FLEXNET ECUADOR - MDELIVERY</v>
          </cell>
          <cell r="Y8857" t="str">
            <v>CALLE 28 DE JUNIO S/N Y GARCIA MORENO ENTRADA LLANO GRANDE</v>
          </cell>
        </row>
        <row r="8858">
          <cell r="A8858" t="str">
            <v>378314</v>
          </cell>
          <cell r="B8858">
            <v>477139</v>
          </cell>
          <cell r="C8858" t="str">
            <v>378314</v>
          </cell>
          <cell r="D8858" t="str">
            <v>MDELIVERY</v>
          </cell>
          <cell r="E8858" t="str">
            <v>DESPACHO</v>
          </cell>
          <cell r="F8858" t="str">
            <v>NORMAL</v>
          </cell>
          <cell r="G8858" t="str">
            <v>031080000378314</v>
          </cell>
          <cell r="H8858">
            <v>44907</v>
          </cell>
          <cell r="I8858" t="str">
            <v>ENTREGADO</v>
          </cell>
          <cell r="J8858">
            <v>44909</v>
          </cell>
          <cell r="K8858" t="str">
            <v xml:space="preserve">Denisse Ramos_OPERFEL S A </v>
          </cell>
          <cell r="L8858" t="str">
            <v>Km 14 5 via a Daule entrada a Pascuales diagonal a Mabe Empresa Operfel</v>
          </cell>
          <cell r="M8858" t="str">
            <v>0992534575001</v>
          </cell>
          <cell r="N8858" t="str">
            <v>0986221736</v>
          </cell>
          <cell r="O8858" t="str">
            <v/>
          </cell>
          <cell r="P8858" t="str">
            <v>GUAYAQUIL</v>
          </cell>
          <cell r="Q8858" t="str">
            <v>GUAYAQUIL</v>
          </cell>
          <cell r="R8858" t="str">
            <v>GUAYAS</v>
          </cell>
          <cell r="T8858" t="str">
            <v>TRAMACO</v>
          </cell>
          <cell r="U8858" t="str">
            <v>FLEXNETUIO_GYE</v>
          </cell>
          <cell r="V8858">
            <v>1</v>
          </cell>
          <cell r="W8858">
            <v>1</v>
          </cell>
          <cell r="X8858" t="str">
            <v>FLEXNET ECUADOR - MDELIVERY</v>
          </cell>
          <cell r="Y8858" t="str">
            <v>CALLE 28 DE JUNIO S/N Y GARCIA MORENO ENTRADA LLANO GRANDE</v>
          </cell>
        </row>
        <row r="8859">
          <cell r="A8859" t="str">
            <v>378315</v>
          </cell>
          <cell r="B8859">
            <v>477140</v>
          </cell>
          <cell r="C8859" t="str">
            <v>378315</v>
          </cell>
          <cell r="D8859" t="str">
            <v>MDELIVERY</v>
          </cell>
          <cell r="E8859" t="str">
            <v>DESPACHO</v>
          </cell>
          <cell r="F8859" t="str">
            <v>NORMAL</v>
          </cell>
          <cell r="G8859" t="str">
            <v>TF88573</v>
          </cell>
          <cell r="H8859">
            <v>44907</v>
          </cell>
          <cell r="I8859" t="str">
            <v>ENTREGADO</v>
          </cell>
          <cell r="J8859">
            <v>44908</v>
          </cell>
          <cell r="K8859" t="str">
            <v>cesar soriano_SINDICATO PROVINCIALDE TRABAJADORES DE LA EMPRESA</v>
          </cell>
          <cell r="L8859" t="str">
            <v>kilometro 7 5 via a la costa entrada por dura gas salitral electroguayas LA EMP TIENE ROTULOS DE TERMO ELECTRICA DJ</v>
          </cell>
          <cell r="M8859" t="str">
            <v>0992633999001</v>
          </cell>
          <cell r="N8859" t="str">
            <v>0987684648</v>
          </cell>
          <cell r="O8859" t="str">
            <v/>
          </cell>
          <cell r="P8859" t="str">
            <v>GUAYAQUIL</v>
          </cell>
          <cell r="Q8859" t="str">
            <v>GUAYAQUIL</v>
          </cell>
          <cell r="R8859" t="str">
            <v>GUAYAS</v>
          </cell>
          <cell r="T8859" t="str">
            <v>FLEXTRANS GYE</v>
          </cell>
          <cell r="U8859" t="str">
            <v>FLEXNETUIO_GYE</v>
          </cell>
          <cell r="V8859">
            <v>1</v>
          </cell>
          <cell r="W8859">
            <v>1</v>
          </cell>
          <cell r="X8859" t="str">
            <v>FLEXNET ECUADOR - MDELIVERY</v>
          </cell>
          <cell r="Y8859" t="str">
            <v>CALLE 28 DE JUNIO S/N Y GARCIA MORENO ENTRADA LLANO GRANDE</v>
          </cell>
        </row>
        <row r="8860">
          <cell r="A8860" t="str">
            <v>378319</v>
          </cell>
          <cell r="B8860">
            <v>477141</v>
          </cell>
          <cell r="C8860" t="str">
            <v>378319</v>
          </cell>
          <cell r="D8860" t="str">
            <v>MDELIVERY</v>
          </cell>
          <cell r="E8860" t="str">
            <v>DESPACHO</v>
          </cell>
          <cell r="F8860" t="str">
            <v>NORMAL</v>
          </cell>
          <cell r="G8860" t="str">
            <v>FT74971</v>
          </cell>
          <cell r="H8860">
            <v>44907</v>
          </cell>
          <cell r="I8860" t="str">
            <v>ENTREGADO</v>
          </cell>
          <cell r="J8860">
            <v>44908</v>
          </cell>
          <cell r="K8860" t="str">
            <v>CRISTIAN DAVID VALENZUELA BETANCOURT_CRISTIAN DAVID VALENZUELA BETANCOURT</v>
          </cell>
          <cell r="L8860" t="str">
            <v>AV SHYRIS E ISLA TORTUGA DIRECCION DEL SEGURO SOCIAL CAMPESINO IESS A POCOS PASOS DEL CORAL HIPERMERCADO</v>
          </cell>
          <cell r="M8860" t="str">
            <v>1002708889001</v>
          </cell>
          <cell r="N8860" t="str">
            <v>0984678969/0984678969</v>
          </cell>
          <cell r="O8860" t="str">
            <v/>
          </cell>
          <cell r="P8860" t="str">
            <v>QUITO</v>
          </cell>
          <cell r="Q8860" t="str">
            <v>QUITO</v>
          </cell>
          <cell r="R8860" t="str">
            <v>PICHINCHA</v>
          </cell>
          <cell r="T8860" t="str">
            <v>FLEXTRANS UIO</v>
          </cell>
          <cell r="U8860" t="str">
            <v>FLEXNETUIO_LOCAL</v>
          </cell>
          <cell r="V8860">
            <v>1</v>
          </cell>
          <cell r="W8860">
            <v>1</v>
          </cell>
          <cell r="X8860" t="str">
            <v>FLEXNET ECUADOR - MDELIVERY</v>
          </cell>
          <cell r="Y8860" t="str">
            <v>CALLE 28 DE JUNIO S/N Y GARCIA MORENO ENTRADA LLANO GRANDE</v>
          </cell>
        </row>
        <row r="8861">
          <cell r="A8861" t="str">
            <v>378320</v>
          </cell>
          <cell r="B8861">
            <v>477142</v>
          </cell>
          <cell r="C8861" t="str">
            <v>378320</v>
          </cell>
          <cell r="D8861" t="str">
            <v>MDELIVERY</v>
          </cell>
          <cell r="E8861" t="str">
            <v>DESPACHO</v>
          </cell>
          <cell r="F8861" t="str">
            <v>NORMAL</v>
          </cell>
          <cell r="G8861" t="str">
            <v>031080000378320</v>
          </cell>
          <cell r="H8861">
            <v>44907</v>
          </cell>
          <cell r="I8861" t="str">
            <v>ENTREGADO</v>
          </cell>
          <cell r="J8861">
            <v>44909</v>
          </cell>
          <cell r="K8861" t="str">
            <v>LUIS ANDRES ESTUPINAN PAREDES_LUIS ANDRES ESTUPINAN PAREDES</v>
          </cell>
          <cell r="L8861" t="str">
            <v>SANTO DOMINGO Calle 6 de Noviembre y Rio Toachi en Consultorio de terapia fisica Teofisio sector Estadio Obando y Pacheco</v>
          </cell>
          <cell r="M8861" t="str">
            <v>1716869209001</v>
          </cell>
          <cell r="N8861" t="str">
            <v>0982233028</v>
          </cell>
          <cell r="O8861" t="str">
            <v/>
          </cell>
          <cell r="P8861" t="str">
            <v>SANTO DOMINGO</v>
          </cell>
          <cell r="Q8861" t="str">
            <v>SANTO DOMINGO</v>
          </cell>
          <cell r="R8861" t="str">
            <v>SANTO DOMINGO DE LOS TSACHILAS</v>
          </cell>
          <cell r="T8861" t="str">
            <v>TRAMACO</v>
          </cell>
          <cell r="U8861" t="str">
            <v>FLEXNETUIO_PROVINCIA</v>
          </cell>
          <cell r="V8861">
            <v>1</v>
          </cell>
          <cell r="W8861">
            <v>1</v>
          </cell>
          <cell r="X8861" t="str">
            <v>FLEXNET ECUADOR - MDELIVERY</v>
          </cell>
          <cell r="Y8861" t="str">
            <v>CALLE 28 DE JUNIO S/N Y GARCIA MORENO ENTRADA LLANO GRANDE</v>
          </cell>
        </row>
        <row r="8862">
          <cell r="A8862" t="str">
            <v>378321</v>
          </cell>
          <cell r="B8862">
            <v>477143</v>
          </cell>
          <cell r="C8862" t="str">
            <v>378321</v>
          </cell>
          <cell r="D8862" t="str">
            <v>MDELIVERY</v>
          </cell>
          <cell r="E8862" t="str">
            <v>DESPACHO</v>
          </cell>
          <cell r="F8862" t="str">
            <v>NORMAL</v>
          </cell>
          <cell r="G8862" t="str">
            <v>TF88578</v>
          </cell>
          <cell r="H8862">
            <v>44907</v>
          </cell>
          <cell r="I8862" t="str">
            <v>ENTREGADO</v>
          </cell>
          <cell r="J8862">
            <v>44908</v>
          </cell>
          <cell r="K8862" t="str">
            <v>Lissete Salazar_BLUE CARGO ECUADOR S A BLUCARSA</v>
          </cell>
          <cell r="L8862" t="str">
            <v xml:space="preserve"> Km 1 5 Via Samborondon Edificio Business Center Torre B Of 301 302 </v>
          </cell>
          <cell r="M8862" t="str">
            <v>0992692014001</v>
          </cell>
          <cell r="N8862" t="str">
            <v>0991072891</v>
          </cell>
          <cell r="O8862" t="str">
            <v/>
          </cell>
          <cell r="P8862" t="str">
            <v>GUAYAQUIL</v>
          </cell>
          <cell r="Q8862" t="str">
            <v>GUAYAQUIL</v>
          </cell>
          <cell r="R8862" t="str">
            <v>GUAYAS</v>
          </cell>
          <cell r="T8862" t="str">
            <v>ITSACOURIER</v>
          </cell>
          <cell r="U8862" t="str">
            <v>FLEXNETUIO_GYE</v>
          </cell>
          <cell r="V8862">
            <v>1</v>
          </cell>
          <cell r="W8862">
            <v>1</v>
          </cell>
          <cell r="X8862" t="str">
            <v>FLEXNET ECUADOR - MDELIVERY</v>
          </cell>
          <cell r="Y8862" t="str">
            <v>CALLE 28 DE JUNIO S/N Y GARCIA MORENO ENTRADA LLANO GRANDE</v>
          </cell>
        </row>
        <row r="8863">
          <cell r="A8863" t="str">
            <v>378322</v>
          </cell>
          <cell r="B8863">
            <v>477144</v>
          </cell>
          <cell r="C8863" t="str">
            <v>378322</v>
          </cell>
          <cell r="D8863" t="str">
            <v>MDELIVERY</v>
          </cell>
          <cell r="E8863" t="str">
            <v>DESPACHO</v>
          </cell>
          <cell r="F8863" t="str">
            <v>NORMAL</v>
          </cell>
          <cell r="G8863" t="str">
            <v>TF88557</v>
          </cell>
          <cell r="H8863">
            <v>44907</v>
          </cell>
          <cell r="I8863" t="str">
            <v>ENTREGADO</v>
          </cell>
          <cell r="J8863">
            <v>44908</v>
          </cell>
          <cell r="K8863" t="str">
            <v>Jenniffer Villacis_ASOCIACION SOLIDARISTA PROFUTURO</v>
          </cell>
          <cell r="L8863" t="str">
            <v>Av Jose Rodriguez Bonin y Av Barcelona Edificio El Caiman Planta Baja Oficina 2 Guayaquil Ecuador</v>
          </cell>
          <cell r="M8863" t="str">
            <v>0992424222001</v>
          </cell>
          <cell r="N8863" t="str">
            <v>0989547209</v>
          </cell>
          <cell r="O8863" t="str">
            <v/>
          </cell>
          <cell r="P8863" t="str">
            <v>GUAYAQUIL</v>
          </cell>
          <cell r="Q8863" t="str">
            <v>GUAYAQUIL</v>
          </cell>
          <cell r="R8863" t="str">
            <v>GUAYAS</v>
          </cell>
          <cell r="T8863" t="str">
            <v>FLEXTRANS GYE</v>
          </cell>
          <cell r="U8863" t="str">
            <v>FLEXNETUIO_GYE</v>
          </cell>
          <cell r="V8863">
            <v>1</v>
          </cell>
          <cell r="W8863">
            <v>1</v>
          </cell>
          <cell r="X8863" t="str">
            <v>FLEXNET ECUADOR - MDELIVERY</v>
          </cell>
          <cell r="Y8863" t="str">
            <v>CALLE 28 DE JUNIO S/N Y GARCIA MORENO ENTRADA LLANO GRANDE</v>
          </cell>
        </row>
        <row r="8864">
          <cell r="A8864" t="str">
            <v>378323</v>
          </cell>
          <cell r="B8864">
            <v>477145</v>
          </cell>
          <cell r="C8864" t="str">
            <v>378323</v>
          </cell>
          <cell r="D8864" t="str">
            <v>MDELIVERY</v>
          </cell>
          <cell r="E8864" t="str">
            <v>DESPACHO</v>
          </cell>
          <cell r="F8864" t="str">
            <v>NORMAL</v>
          </cell>
          <cell r="G8864" t="str">
            <v>031080000378323</v>
          </cell>
          <cell r="H8864">
            <v>44907</v>
          </cell>
          <cell r="I8864" t="str">
            <v>ENTREGADO</v>
          </cell>
          <cell r="J8864">
            <v>44911</v>
          </cell>
          <cell r="K8864" t="str">
            <v>LEONEL WLADIMIR BAJANA SANTANA_LEONEL WLADIMIR BAJANA SANTANA</v>
          </cell>
          <cell r="L8864" t="str">
            <v>AGENCIA DE TRAMACO EXPRESS EN BABAHOYO MALECON 721 MARTIN ICAZA DIAGONAL AL KFC</v>
          </cell>
          <cell r="M8864" t="str">
            <v>1207786078001</v>
          </cell>
          <cell r="N8864" t="str">
            <v>0962764048</v>
          </cell>
          <cell r="O8864" t="str">
            <v/>
          </cell>
          <cell r="P8864" t="str">
            <v>BABAHOYO</v>
          </cell>
          <cell r="Q8864" t="str">
            <v>BABAHOYO</v>
          </cell>
          <cell r="R8864" t="str">
            <v>LOS RIOS</v>
          </cell>
          <cell r="S8864" t="str">
            <v>BABAHOYO - LA VIRGINIA</v>
          </cell>
          <cell r="T8864" t="str">
            <v>TRAMACO</v>
          </cell>
          <cell r="U8864" t="str">
            <v>FLEXNETUIO_PROVINCIA</v>
          </cell>
          <cell r="V8864">
            <v>1</v>
          </cell>
          <cell r="W8864">
            <v>1</v>
          </cell>
          <cell r="X8864" t="str">
            <v>FLEXNET ECUADOR - MDELIVERY</v>
          </cell>
          <cell r="Y8864" t="str">
            <v>CALLE 28 DE JUNIO S/N Y GARCIA MORENO ENTRADA LLANO GRANDE</v>
          </cell>
        </row>
        <row r="8865">
          <cell r="A8865" t="str">
            <v>378324</v>
          </cell>
          <cell r="B8865">
            <v>477146</v>
          </cell>
          <cell r="C8865" t="str">
            <v>378324</v>
          </cell>
          <cell r="D8865" t="str">
            <v>MDELIVERY</v>
          </cell>
          <cell r="E8865" t="str">
            <v>DESPACHO</v>
          </cell>
          <cell r="F8865" t="str">
            <v>NORMAL</v>
          </cell>
          <cell r="G8865" t="str">
            <v>FT75026</v>
          </cell>
          <cell r="H8865">
            <v>44907</v>
          </cell>
          <cell r="I8865" t="str">
            <v>ENTREGADO</v>
          </cell>
          <cell r="J8865">
            <v>44908</v>
          </cell>
          <cell r="K8865" t="str">
            <v>Ing Pablo Vergara_NOVA DRINKS Y FOODS S A</v>
          </cell>
          <cell r="L8865" t="str">
            <v>andalucia 584 y francisco salazar quito</v>
          </cell>
          <cell r="M8865" t="str">
            <v>1793192585001</v>
          </cell>
          <cell r="N8865" t="str">
            <v>0963085578</v>
          </cell>
          <cell r="O8865" t="str">
            <v/>
          </cell>
          <cell r="P8865" t="str">
            <v>QUITO</v>
          </cell>
          <cell r="Q8865" t="str">
            <v>QUITO</v>
          </cell>
          <cell r="R8865" t="str">
            <v>PICHINCHA</v>
          </cell>
          <cell r="T8865" t="str">
            <v>FLEXTRANS UIO</v>
          </cell>
          <cell r="U8865" t="str">
            <v>FLEXNETUIO_LOCAL</v>
          </cell>
          <cell r="V8865">
            <v>1</v>
          </cell>
          <cell r="W8865">
            <v>1</v>
          </cell>
          <cell r="X8865" t="str">
            <v>FLEXNET ECUADOR - MDELIVERY</v>
          </cell>
          <cell r="Y8865" t="str">
            <v>CALLE 28 DE JUNIO S/N Y GARCIA MORENO ENTRADA LLANO GRANDE</v>
          </cell>
        </row>
        <row r="8866">
          <cell r="A8866" t="str">
            <v>378227</v>
          </cell>
          <cell r="B8866">
            <v>477107</v>
          </cell>
          <cell r="C8866" t="str">
            <v>378227</v>
          </cell>
          <cell r="D8866" t="str">
            <v>MDELIVERY</v>
          </cell>
          <cell r="E8866" t="str">
            <v>DESPACHO</v>
          </cell>
          <cell r="F8866" t="str">
            <v>NORMAL</v>
          </cell>
          <cell r="G8866" t="str">
            <v>FT74978</v>
          </cell>
          <cell r="H8866">
            <v>44907</v>
          </cell>
          <cell r="I8866" t="str">
            <v>ENTREGADO</v>
          </cell>
          <cell r="J8866">
            <v>44908</v>
          </cell>
          <cell r="K8866" t="str">
            <v>ANA SALGUERO_FUNDACION LICEO INTERNACIONAL</v>
          </cell>
          <cell r="L8866" t="str">
            <v xml:space="preserve"> PICHINCHA QUITO DE LAS AMAPOLAS E15 268 Y DE LAS MALVAS LICEO INTERACIONAL </v>
          </cell>
          <cell r="M8866" t="str">
            <v>1790984788001</v>
          </cell>
          <cell r="N8866" t="str">
            <v>0987080879</v>
          </cell>
          <cell r="O8866" t="str">
            <v/>
          </cell>
          <cell r="P8866" t="str">
            <v>QUITO</v>
          </cell>
          <cell r="Q8866" t="str">
            <v>QUITO</v>
          </cell>
          <cell r="R8866" t="str">
            <v>PICHINCHA</v>
          </cell>
          <cell r="T8866" t="str">
            <v>FLEXTRANS UIO</v>
          </cell>
          <cell r="U8866" t="str">
            <v>FLEXNETUIO_LOCAL</v>
          </cell>
          <cell r="V8866">
            <v>1</v>
          </cell>
          <cell r="W8866">
            <v>1</v>
          </cell>
          <cell r="X8866" t="str">
            <v>FLEXNET ECUADOR - MDELIVERY</v>
          </cell>
          <cell r="Y8866" t="str">
            <v>CALLE 28 DE JUNIO S/N Y GARCIA MORENO ENTRADA LLANO GRANDE</v>
          </cell>
        </row>
        <row r="8867">
          <cell r="A8867" t="str">
            <v>378228</v>
          </cell>
          <cell r="B8867">
            <v>477108</v>
          </cell>
          <cell r="C8867" t="str">
            <v>378228</v>
          </cell>
          <cell r="D8867" t="str">
            <v>MDELIVERY</v>
          </cell>
          <cell r="E8867" t="str">
            <v>DESPACHO</v>
          </cell>
          <cell r="F8867" t="str">
            <v>NORMAL</v>
          </cell>
          <cell r="G8867" t="str">
            <v>TF88590</v>
          </cell>
          <cell r="H8867">
            <v>44907</v>
          </cell>
          <cell r="I8867" t="str">
            <v>ENTREGADO</v>
          </cell>
          <cell r="J8867">
            <v>44908</v>
          </cell>
          <cell r="K8867" t="str">
            <v>Jose Castro_MARIA PATRICIA QUINTERO ESTRADA</v>
          </cell>
          <cell r="L8867" t="str">
            <v>urbanizacon mirador del norte manzana 48 villa 26 frente al complejo del colegio San Jose la salle</v>
          </cell>
          <cell r="M8867" t="str">
            <v>0901440446001</v>
          </cell>
          <cell r="N8867" t="str">
            <v>0990675219</v>
          </cell>
          <cell r="O8867" t="str">
            <v/>
          </cell>
          <cell r="P8867" t="str">
            <v>GUAYAQUIL</v>
          </cell>
          <cell r="Q8867" t="str">
            <v>GUAYAQUIL</v>
          </cell>
          <cell r="R8867" t="str">
            <v>GUAYAS</v>
          </cell>
          <cell r="T8867" t="str">
            <v>ITSACOURIER</v>
          </cell>
          <cell r="U8867" t="str">
            <v>FLEXNETUIO_GYE</v>
          </cell>
          <cell r="V8867">
            <v>1</v>
          </cell>
          <cell r="W8867">
            <v>1</v>
          </cell>
          <cell r="X8867" t="str">
            <v>FLEXNET ECUADOR - MDELIVERY</v>
          </cell>
          <cell r="Y8867" t="str">
            <v>CALLE 28 DE JUNIO S/N Y GARCIA MORENO ENTRADA LLANO GRANDE</v>
          </cell>
        </row>
        <row r="8868">
          <cell r="A8868" t="str">
            <v>378229</v>
          </cell>
          <cell r="B8868">
            <v>477109</v>
          </cell>
          <cell r="C8868" t="str">
            <v>378229</v>
          </cell>
          <cell r="D8868" t="str">
            <v>MDELIVERY</v>
          </cell>
          <cell r="E8868" t="str">
            <v>DESPACHO</v>
          </cell>
          <cell r="F8868" t="str">
            <v>NORMAL</v>
          </cell>
          <cell r="G8868" t="str">
            <v>031080000378229</v>
          </cell>
          <cell r="H8868">
            <v>44907</v>
          </cell>
          <cell r="I8868" t="str">
            <v>ENTREGADO</v>
          </cell>
          <cell r="J8868">
            <v>44908</v>
          </cell>
          <cell r="K8868" t="str">
            <v>Maria Saltos_CONSERVAS ISABEL ECUATORIANA SA</v>
          </cell>
          <cell r="L8868" t="str">
            <v>Calle 125 y avenida 103 Los Esteros</v>
          </cell>
          <cell r="M8868" t="str">
            <v>1390050352001</v>
          </cell>
          <cell r="N8868" t="str">
            <v>0983315697</v>
          </cell>
          <cell r="O8868" t="str">
            <v/>
          </cell>
          <cell r="P8868" t="str">
            <v>MANTA</v>
          </cell>
          <cell r="Q8868" t="str">
            <v>MANTA</v>
          </cell>
          <cell r="R8868" t="str">
            <v>MANABI</v>
          </cell>
          <cell r="T8868" t="str">
            <v>TRAMACO</v>
          </cell>
          <cell r="U8868" t="str">
            <v>FLEXNETUIO_PROVINCIA</v>
          </cell>
          <cell r="V8868">
            <v>1</v>
          </cell>
          <cell r="W8868">
            <v>1</v>
          </cell>
          <cell r="X8868" t="str">
            <v>FLEXNET ECUADOR - MDELIVERY</v>
          </cell>
          <cell r="Y8868" t="str">
            <v>CALLE 28 DE JUNIO S/N Y GARCIA MORENO ENTRADA LLANO GRANDE</v>
          </cell>
        </row>
        <row r="8869">
          <cell r="A8869" t="str">
            <v>378232</v>
          </cell>
          <cell r="B8869">
            <v>477110</v>
          </cell>
          <cell r="C8869" t="str">
            <v>378232</v>
          </cell>
          <cell r="D8869" t="str">
            <v>MDELIVERY</v>
          </cell>
          <cell r="E8869" t="str">
            <v>DESPACHO</v>
          </cell>
          <cell r="F8869" t="str">
            <v>NORMAL</v>
          </cell>
          <cell r="G8869" t="str">
            <v>TF88586</v>
          </cell>
          <cell r="H8869">
            <v>44907</v>
          </cell>
          <cell r="I8869" t="str">
            <v>ENTREGADO</v>
          </cell>
          <cell r="J8869">
            <v>44908</v>
          </cell>
          <cell r="K8869" t="str">
            <v xml:space="preserve">GUARDIA TURNO_TELCONET S A </v>
          </cell>
          <cell r="L8869" t="str">
            <v xml:space="preserve"> GUAYAS GUAYAQUIL Kennedy Norte Mz 109 solar 21 En la garita de los agentes de seguridad </v>
          </cell>
          <cell r="M8869" t="str">
            <v>0991327371001</v>
          </cell>
          <cell r="N8869" t="str">
            <v>995551760</v>
          </cell>
          <cell r="O8869" t="str">
            <v/>
          </cell>
          <cell r="P8869" t="str">
            <v>GUAYAQUIL</v>
          </cell>
          <cell r="Q8869" t="str">
            <v>GUAYAQUIL</v>
          </cell>
          <cell r="R8869" t="str">
            <v>GUAYAS</v>
          </cell>
          <cell r="T8869" t="str">
            <v>ITSACOURIER</v>
          </cell>
          <cell r="U8869" t="str">
            <v>FLEXNETUIO_GYE</v>
          </cell>
          <cell r="V8869">
            <v>1</v>
          </cell>
          <cell r="W8869">
            <v>1</v>
          </cell>
          <cell r="X8869" t="str">
            <v>FLEXNET ECUADOR - MDELIVERY</v>
          </cell>
          <cell r="Y8869" t="str">
            <v>CALLE 28 DE JUNIO S/N Y GARCIA MORENO ENTRADA LLANO GRANDE</v>
          </cell>
        </row>
        <row r="8870">
          <cell r="A8870" t="str">
            <v>TK-7323</v>
          </cell>
          <cell r="B8870">
            <v>477081</v>
          </cell>
          <cell r="C8870" t="str">
            <v>TK-7323</v>
          </cell>
          <cell r="D8870" t="str">
            <v>MDELIVERY</v>
          </cell>
          <cell r="E8870" t="str">
            <v>DESPACHO</v>
          </cell>
          <cell r="F8870" t="str">
            <v>EXPRESS</v>
          </cell>
          <cell r="G8870" t="str">
            <v/>
          </cell>
          <cell r="H8870">
            <v>44904</v>
          </cell>
          <cell r="I8870" t="str">
            <v>ENTREGADO</v>
          </cell>
          <cell r="J8870">
            <v>44908</v>
          </cell>
          <cell r="K8870" t="str">
            <v>OTECEL</v>
          </cell>
          <cell r="L8870" t="str">
            <v>AVDA SIMON BOLIVAR Y VIA NAYON CONJUNTO CORPORATIVO EKOPARK TORRE 3 TELEFONICA</v>
          </cell>
          <cell r="M8870" t="str">
            <v/>
          </cell>
          <cell r="N8870" t="str">
            <v>098299225</v>
          </cell>
          <cell r="O8870" t="str">
            <v/>
          </cell>
          <cell r="P8870" t="str">
            <v>QUITO</v>
          </cell>
          <cell r="Q8870" t="str">
            <v>QUITO</v>
          </cell>
          <cell r="R8870" t="str">
            <v>PICHINCHA</v>
          </cell>
          <cell r="T8870" t="str">
            <v>FLEXTRANS UIO</v>
          </cell>
          <cell r="U8870" t="str">
            <v>FLEXNETUIO_LOCAL</v>
          </cell>
          <cell r="V8870">
            <v>1</v>
          </cell>
          <cell r="W8870">
            <v>1</v>
          </cell>
          <cell r="X8870" t="str">
            <v>FLEXNET ECUADOR - MDELIVERY</v>
          </cell>
          <cell r="Y8870" t="str">
            <v>CALLE 28 DE JUNIO S/N Y GARCIA MORENO ENTRADA LLANO GRANDE</v>
          </cell>
        </row>
        <row r="8871">
          <cell r="A8871" t="str">
            <v>TK-7324</v>
          </cell>
          <cell r="B8871">
            <v>477082</v>
          </cell>
          <cell r="C8871" t="str">
            <v>TK-7324</v>
          </cell>
          <cell r="D8871" t="str">
            <v>MDELIVERY</v>
          </cell>
          <cell r="E8871" t="str">
            <v>DESPACHO</v>
          </cell>
          <cell r="F8871" t="str">
            <v>EXPRESS</v>
          </cell>
          <cell r="G8871" t="str">
            <v/>
          </cell>
          <cell r="H8871">
            <v>44904</v>
          </cell>
          <cell r="I8871" t="str">
            <v>ENTREGADO</v>
          </cell>
          <cell r="J8871">
            <v>44908</v>
          </cell>
          <cell r="K8871" t="str">
            <v>OTECEL</v>
          </cell>
          <cell r="L8871" t="str">
            <v>AVDA SIMON BOLIVAR Y VIA NAYON CONJUNTO CORPORATIVO EKOPARK TORRE 3 TELEFONICA</v>
          </cell>
          <cell r="M8871" t="str">
            <v/>
          </cell>
          <cell r="N8871" t="str">
            <v>098299225</v>
          </cell>
          <cell r="O8871" t="str">
            <v/>
          </cell>
          <cell r="P8871" t="str">
            <v>QUITO</v>
          </cell>
          <cell r="Q8871" t="str">
            <v>QUITO</v>
          </cell>
          <cell r="R8871" t="str">
            <v>PICHINCHA</v>
          </cell>
          <cell r="T8871" t="str">
            <v>FLEXTRANS UIO</v>
          </cell>
          <cell r="U8871" t="str">
            <v>FLEXNETUIO_LOCAL</v>
          </cell>
          <cell r="V8871">
            <v>1</v>
          </cell>
          <cell r="W8871">
            <v>1</v>
          </cell>
          <cell r="X8871" t="str">
            <v>FLEXNET ECUADOR - MDELIVERY</v>
          </cell>
          <cell r="Y8871" t="str">
            <v>CALLE 28 DE JUNIO S/N Y GARCIA MORENO ENTRADA LLANO GRANDE</v>
          </cell>
        </row>
        <row r="8872">
          <cell r="A8872" t="str">
            <v>TK-7325</v>
          </cell>
          <cell r="B8872">
            <v>477083</v>
          </cell>
          <cell r="C8872" t="str">
            <v>TK-7325</v>
          </cell>
          <cell r="D8872" t="str">
            <v>MDELIVERY</v>
          </cell>
          <cell r="E8872" t="str">
            <v>DESPACHO</v>
          </cell>
          <cell r="F8872" t="str">
            <v>EXPRESS</v>
          </cell>
          <cell r="G8872" t="str">
            <v/>
          </cell>
          <cell r="H8872">
            <v>44904</v>
          </cell>
          <cell r="I8872" t="str">
            <v>ENTREGADO</v>
          </cell>
          <cell r="J8872">
            <v>44908</v>
          </cell>
          <cell r="K8872" t="str">
            <v>OTECEL</v>
          </cell>
          <cell r="L8872" t="str">
            <v>AVDA SIMON BOLIVAR Y VIA NAYON CONJUNTO CORPORATIVO EKOPARK TORRE 3 TELEFONICA</v>
          </cell>
          <cell r="M8872" t="str">
            <v/>
          </cell>
          <cell r="N8872" t="str">
            <v>098299225</v>
          </cell>
          <cell r="O8872" t="str">
            <v/>
          </cell>
          <cell r="P8872" t="str">
            <v>QUITO</v>
          </cell>
          <cell r="Q8872" t="str">
            <v>QUITO</v>
          </cell>
          <cell r="R8872" t="str">
            <v>PICHINCHA</v>
          </cell>
          <cell r="T8872" t="str">
            <v>FLEXTRANS UIO</v>
          </cell>
          <cell r="U8872" t="str">
            <v>FLEXNETUIO_LOCAL</v>
          </cell>
          <cell r="V8872">
            <v>1</v>
          </cell>
          <cell r="W8872">
            <v>1</v>
          </cell>
          <cell r="X8872" t="str">
            <v>FLEXNET ECUADOR - MDELIVERY</v>
          </cell>
          <cell r="Y8872" t="str">
            <v>CALLE 28 DE JUNIO S/N Y GARCIA MORENO ENTRADA LLANO GRANDE</v>
          </cell>
        </row>
        <row r="8873">
          <cell r="A8873" t="str">
            <v>TK-7326</v>
          </cell>
          <cell r="B8873">
            <v>477084</v>
          </cell>
          <cell r="C8873" t="str">
            <v>TK-7326</v>
          </cell>
          <cell r="D8873" t="str">
            <v>MDELIVERY</v>
          </cell>
          <cell r="E8873" t="str">
            <v>DESPACHO</v>
          </cell>
          <cell r="F8873" t="str">
            <v>EXPRESS</v>
          </cell>
          <cell r="G8873" t="str">
            <v/>
          </cell>
          <cell r="H8873">
            <v>44904</v>
          </cell>
          <cell r="I8873" t="str">
            <v>ENTREGADO</v>
          </cell>
          <cell r="J8873">
            <v>44908</v>
          </cell>
          <cell r="K8873" t="str">
            <v>OTECEL</v>
          </cell>
          <cell r="L8873" t="str">
            <v>AVDA SIMON BOLIVAR Y VIA NAYON CONJUNTO CORPORATIVO EKOPARK TORRE 3 TELEFONICA</v>
          </cell>
          <cell r="M8873" t="str">
            <v/>
          </cell>
          <cell r="N8873" t="str">
            <v>098299225</v>
          </cell>
          <cell r="O8873" t="str">
            <v/>
          </cell>
          <cell r="P8873" t="str">
            <v>QUITO</v>
          </cell>
          <cell r="Q8873" t="str">
            <v>QUITO</v>
          </cell>
          <cell r="R8873" t="str">
            <v>PICHINCHA</v>
          </cell>
          <cell r="T8873" t="str">
            <v>FLEXTRANS UIO</v>
          </cell>
          <cell r="U8873" t="str">
            <v>FLEXNETUIO_LOCAL</v>
          </cell>
          <cell r="V8873">
            <v>1</v>
          </cell>
          <cell r="W8873">
            <v>1</v>
          </cell>
          <cell r="X8873" t="str">
            <v>FLEXNET ECUADOR - MDELIVERY</v>
          </cell>
          <cell r="Y8873" t="str">
            <v>CALLE 28 DE JUNIO S/N Y GARCIA MORENO ENTRADA LLANO GRANDE</v>
          </cell>
        </row>
        <row r="8874">
          <cell r="A8874" t="str">
            <v>TK-7327</v>
          </cell>
          <cell r="B8874">
            <v>477085</v>
          </cell>
          <cell r="C8874" t="str">
            <v>TK-7327</v>
          </cell>
          <cell r="D8874" t="str">
            <v>MDELIVERY</v>
          </cell>
          <cell r="E8874" t="str">
            <v>DESPACHO</v>
          </cell>
          <cell r="F8874" t="str">
            <v>EXPRESS</v>
          </cell>
          <cell r="G8874" t="str">
            <v/>
          </cell>
          <cell r="H8874">
            <v>44904</v>
          </cell>
          <cell r="I8874" t="str">
            <v>ENTREGADO</v>
          </cell>
          <cell r="J8874">
            <v>44908</v>
          </cell>
          <cell r="K8874" t="str">
            <v>OTECEL</v>
          </cell>
          <cell r="L8874" t="str">
            <v>AVDA SIMON BOLIVAR Y VIA NAYON CONJUNTO CORPORATIVO EKOPARK TORRE 3 TELEFONICA</v>
          </cell>
          <cell r="M8874" t="str">
            <v/>
          </cell>
          <cell r="N8874" t="str">
            <v>098299225</v>
          </cell>
          <cell r="O8874" t="str">
            <v/>
          </cell>
          <cell r="P8874" t="str">
            <v>QUITO</v>
          </cell>
          <cell r="Q8874" t="str">
            <v>QUITO</v>
          </cell>
          <cell r="R8874" t="str">
            <v>PICHINCHA</v>
          </cell>
          <cell r="T8874" t="str">
            <v>FLEXTRANS UIO</v>
          </cell>
          <cell r="U8874" t="str">
            <v>FLEXNETUIO_LOCAL</v>
          </cell>
          <cell r="V8874">
            <v>1</v>
          </cell>
          <cell r="W8874">
            <v>1</v>
          </cell>
          <cell r="X8874" t="str">
            <v>FLEXNET ECUADOR - MDELIVERY</v>
          </cell>
          <cell r="Y8874" t="str">
            <v>CALLE 28 DE JUNIO S/N Y GARCIA MORENO ENTRADA LLANO GRANDE</v>
          </cell>
        </row>
        <row r="8875">
          <cell r="A8875" t="str">
            <v>TK-7328</v>
          </cell>
          <cell r="B8875">
            <v>477086</v>
          </cell>
          <cell r="C8875" t="str">
            <v>TK-7328</v>
          </cell>
          <cell r="D8875" t="str">
            <v>MDELIVERY</v>
          </cell>
          <cell r="E8875" t="str">
            <v>DESPACHO</v>
          </cell>
          <cell r="F8875" t="str">
            <v>EXPRESS</v>
          </cell>
          <cell r="G8875" t="str">
            <v/>
          </cell>
          <cell r="H8875">
            <v>44904</v>
          </cell>
          <cell r="I8875" t="str">
            <v>ENTREGADO</v>
          </cell>
          <cell r="J8875">
            <v>44908</v>
          </cell>
          <cell r="K8875" t="str">
            <v>OTECEL</v>
          </cell>
          <cell r="L8875" t="str">
            <v>AVDA SIMON BOLIVAR Y VIA NAYON CONJUNTO CORPORATIVO EKOPARK TORRE 3 TELEFONICA</v>
          </cell>
          <cell r="M8875" t="str">
            <v/>
          </cell>
          <cell r="N8875" t="str">
            <v>098299225</v>
          </cell>
          <cell r="O8875" t="str">
            <v/>
          </cell>
          <cell r="P8875" t="str">
            <v>QUITO</v>
          </cell>
          <cell r="Q8875" t="str">
            <v>QUITO</v>
          </cell>
          <cell r="R8875" t="str">
            <v>PICHINCHA</v>
          </cell>
          <cell r="T8875" t="str">
            <v>FLEXTRANS UIO</v>
          </cell>
          <cell r="U8875" t="str">
            <v>FLEXNETUIO_LOCAL</v>
          </cell>
          <cell r="V8875">
            <v>1</v>
          </cell>
          <cell r="W8875">
            <v>1</v>
          </cell>
          <cell r="X8875" t="str">
            <v>FLEXNET ECUADOR - MDELIVERY</v>
          </cell>
          <cell r="Y8875" t="str">
            <v>CALLE 28 DE JUNIO S/N Y GARCIA MORENO ENTRADA LLANO GRANDE</v>
          </cell>
        </row>
        <row r="8876">
          <cell r="A8876" t="str">
            <v>TK-7329</v>
          </cell>
          <cell r="B8876">
            <v>477087</v>
          </cell>
          <cell r="C8876" t="str">
            <v>TK-7329</v>
          </cell>
          <cell r="D8876" t="str">
            <v>MDELIVERY</v>
          </cell>
          <cell r="E8876" t="str">
            <v>DESPACHO</v>
          </cell>
          <cell r="F8876" t="str">
            <v>EXPRESS</v>
          </cell>
          <cell r="G8876" t="str">
            <v/>
          </cell>
          <cell r="H8876">
            <v>44904</v>
          </cell>
          <cell r="I8876" t="str">
            <v>ENTREGADO</v>
          </cell>
          <cell r="J8876">
            <v>44908</v>
          </cell>
          <cell r="K8876" t="str">
            <v>OTECEL</v>
          </cell>
          <cell r="L8876" t="str">
            <v>AVDA SIMON BOLIVAR Y VIA NAYON CONJUNTO CORPORATIVO EKOPARK TORRE 3 TELEFONICA</v>
          </cell>
          <cell r="M8876" t="str">
            <v/>
          </cell>
          <cell r="N8876" t="str">
            <v>098299225</v>
          </cell>
          <cell r="O8876" t="str">
            <v/>
          </cell>
          <cell r="P8876" t="str">
            <v>QUITO</v>
          </cell>
          <cell r="Q8876" t="str">
            <v>QUITO</v>
          </cell>
          <cell r="R8876" t="str">
            <v>PICHINCHA</v>
          </cell>
          <cell r="T8876" t="str">
            <v>FLEXTRANS UIO</v>
          </cell>
          <cell r="U8876" t="str">
            <v>FLEXNETUIO_LOCAL</v>
          </cell>
          <cell r="V8876">
            <v>1</v>
          </cell>
          <cell r="W8876">
            <v>1</v>
          </cell>
          <cell r="X8876" t="str">
            <v>FLEXNET ECUADOR - MDELIVERY</v>
          </cell>
          <cell r="Y8876" t="str">
            <v>CALLE 28 DE JUNIO S/N Y GARCIA MORENO ENTRADA LLANO GRANDE</v>
          </cell>
        </row>
        <row r="8877">
          <cell r="A8877" t="str">
            <v>TK-7330</v>
          </cell>
          <cell r="B8877">
            <v>477088</v>
          </cell>
          <cell r="C8877" t="str">
            <v>TK-7330</v>
          </cell>
          <cell r="D8877" t="str">
            <v>MDELIVERY</v>
          </cell>
          <cell r="E8877" t="str">
            <v>DESPACHO</v>
          </cell>
          <cell r="F8877" t="str">
            <v>EXPRESS</v>
          </cell>
          <cell r="G8877" t="str">
            <v/>
          </cell>
          <cell r="H8877">
            <v>44904</v>
          </cell>
          <cell r="I8877" t="str">
            <v>ENTREGADO</v>
          </cell>
          <cell r="J8877">
            <v>44908</v>
          </cell>
          <cell r="K8877" t="str">
            <v>OTECEL</v>
          </cell>
          <cell r="L8877" t="str">
            <v>AVDA SIMON BOLIVAR Y VIA NAYON CONJUNTO CORPORATIVO EKOPARK TORRE 3 TELEFONICA</v>
          </cell>
          <cell r="M8877" t="str">
            <v/>
          </cell>
          <cell r="N8877" t="str">
            <v>098299225</v>
          </cell>
          <cell r="O8877" t="str">
            <v/>
          </cell>
          <cell r="P8877" t="str">
            <v>QUITO</v>
          </cell>
          <cell r="Q8877" t="str">
            <v>QUITO</v>
          </cell>
          <cell r="R8877" t="str">
            <v>PICHINCHA</v>
          </cell>
          <cell r="T8877" t="str">
            <v>FLEXTRANS UIO</v>
          </cell>
          <cell r="U8877" t="str">
            <v>FLEXNETUIO_LOCAL</v>
          </cell>
          <cell r="V8877">
            <v>1</v>
          </cell>
          <cell r="W8877">
            <v>1</v>
          </cell>
          <cell r="X8877" t="str">
            <v>FLEXNET ECUADOR - MDELIVERY</v>
          </cell>
          <cell r="Y8877" t="str">
            <v>CALLE 28 DE JUNIO S/N Y GARCIA MORENO ENTRADA LLANO GRANDE</v>
          </cell>
        </row>
        <row r="8878">
          <cell r="A8878" t="str">
            <v>TK-7331</v>
          </cell>
          <cell r="B8878">
            <v>477089</v>
          </cell>
          <cell r="C8878" t="str">
            <v>TK-7331</v>
          </cell>
          <cell r="D8878" t="str">
            <v>MDELIVERY</v>
          </cell>
          <cell r="E8878" t="str">
            <v>DESPACHO</v>
          </cell>
          <cell r="F8878" t="str">
            <v>EXPRESS</v>
          </cell>
          <cell r="G8878" t="str">
            <v/>
          </cell>
          <cell r="H8878">
            <v>44904</v>
          </cell>
          <cell r="I8878" t="str">
            <v>ENTREGADO</v>
          </cell>
          <cell r="J8878">
            <v>44908</v>
          </cell>
          <cell r="K8878" t="str">
            <v>OTECEL</v>
          </cell>
          <cell r="L8878" t="str">
            <v>AVDA SIMON BOLIVAR Y VIA NAYON CONJUNTO CORPORATIVO EKOPARK TORRE 3 TELEFONICA</v>
          </cell>
          <cell r="M8878" t="str">
            <v/>
          </cell>
          <cell r="N8878" t="str">
            <v>098299225</v>
          </cell>
          <cell r="O8878" t="str">
            <v/>
          </cell>
          <cell r="P8878" t="str">
            <v>QUITO</v>
          </cell>
          <cell r="Q8878" t="str">
            <v>QUITO</v>
          </cell>
          <cell r="R8878" t="str">
            <v>PICHINCHA</v>
          </cell>
          <cell r="T8878" t="str">
            <v>FLEXTRANS UIO</v>
          </cell>
          <cell r="U8878" t="str">
            <v>FLEXNETUIO_LOCAL</v>
          </cell>
          <cell r="V8878">
            <v>1</v>
          </cell>
          <cell r="W8878">
            <v>1</v>
          </cell>
          <cell r="X8878" t="str">
            <v>FLEXNET ECUADOR - MDELIVERY</v>
          </cell>
          <cell r="Y8878" t="str">
            <v>CALLE 28 DE JUNIO S/N Y GARCIA MORENO ENTRADA LLANO GRANDE</v>
          </cell>
        </row>
        <row r="8879">
          <cell r="A8879" t="str">
            <v>TK-7332</v>
          </cell>
          <cell r="B8879">
            <v>477090</v>
          </cell>
          <cell r="C8879" t="str">
            <v>TK-7332</v>
          </cell>
          <cell r="D8879" t="str">
            <v>MDELIVERY</v>
          </cell>
          <cell r="E8879" t="str">
            <v>DESPACHO</v>
          </cell>
          <cell r="F8879" t="str">
            <v>EXPRESS</v>
          </cell>
          <cell r="G8879" t="str">
            <v/>
          </cell>
          <cell r="H8879">
            <v>44904</v>
          </cell>
          <cell r="I8879" t="str">
            <v>ENTREGADO</v>
          </cell>
          <cell r="J8879">
            <v>44908</v>
          </cell>
          <cell r="K8879" t="str">
            <v>OTECEL</v>
          </cell>
          <cell r="L8879" t="str">
            <v>AVDA SIMON BOLIVAR Y VIA NAYON CONJUNTO CORPORATIVO EKOPARK TORRE 3 TELEFONICA</v>
          </cell>
          <cell r="M8879" t="str">
            <v/>
          </cell>
          <cell r="N8879" t="str">
            <v>098299225</v>
          </cell>
          <cell r="O8879" t="str">
            <v/>
          </cell>
          <cell r="P8879" t="str">
            <v>QUITO</v>
          </cell>
          <cell r="Q8879" t="str">
            <v>QUITO</v>
          </cell>
          <cell r="R8879" t="str">
            <v>PICHINCHA</v>
          </cell>
          <cell r="T8879" t="str">
            <v>FLEXTRANS UIO</v>
          </cell>
          <cell r="U8879" t="str">
            <v>FLEXNETUIO_LOCAL</v>
          </cell>
          <cell r="V8879">
            <v>1</v>
          </cell>
          <cell r="W8879">
            <v>1</v>
          </cell>
          <cell r="X8879" t="str">
            <v>FLEXNET ECUADOR - MDELIVERY</v>
          </cell>
          <cell r="Y8879" t="str">
            <v>CALLE 28 DE JUNIO S/N Y GARCIA MORENO ENTRADA LLANO GRANDE</v>
          </cell>
        </row>
        <row r="8880">
          <cell r="A8880" t="str">
            <v>TK-7333</v>
          </cell>
          <cell r="B8880">
            <v>477091</v>
          </cell>
          <cell r="C8880" t="str">
            <v>TK-7333</v>
          </cell>
          <cell r="D8880" t="str">
            <v>MDELIVERY</v>
          </cell>
          <cell r="E8880" t="str">
            <v>DESPACHO</v>
          </cell>
          <cell r="F8880" t="str">
            <v>EXPRESS</v>
          </cell>
          <cell r="G8880" t="str">
            <v/>
          </cell>
          <cell r="H8880">
            <v>44904</v>
          </cell>
          <cell r="I8880" t="str">
            <v>ENTREGADO</v>
          </cell>
          <cell r="J8880">
            <v>44908</v>
          </cell>
          <cell r="K8880" t="str">
            <v>OTECEL</v>
          </cell>
          <cell r="L8880" t="str">
            <v>AVDA SIMON BOLIVAR Y VIA NAYON CONJUNTO CORPORATIVO EKOPARK TORRE 3 TELEFONICA</v>
          </cell>
          <cell r="M8880" t="str">
            <v/>
          </cell>
          <cell r="N8880" t="str">
            <v>098299225</v>
          </cell>
          <cell r="O8880" t="str">
            <v/>
          </cell>
          <cell r="P8880" t="str">
            <v>QUITO</v>
          </cell>
          <cell r="Q8880" t="str">
            <v>QUITO</v>
          </cell>
          <cell r="R8880" t="str">
            <v>PICHINCHA</v>
          </cell>
          <cell r="T8880" t="str">
            <v>FLEXTRANS UIO</v>
          </cell>
          <cell r="U8880" t="str">
            <v>FLEXNETUIO_LOCAL</v>
          </cell>
          <cell r="V8880">
            <v>1</v>
          </cell>
          <cell r="W8880">
            <v>1</v>
          </cell>
          <cell r="X8880" t="str">
            <v>FLEXNET ECUADOR - MDELIVERY</v>
          </cell>
          <cell r="Y8880" t="str">
            <v>CALLE 28 DE JUNIO S/N Y GARCIA MORENO ENTRADA LLANO GRANDE</v>
          </cell>
        </row>
        <row r="8881">
          <cell r="A8881" t="str">
            <v>TK-7321</v>
          </cell>
          <cell r="B8881">
            <v>477079</v>
          </cell>
          <cell r="C8881" t="str">
            <v>TK-7321</v>
          </cell>
          <cell r="D8881" t="str">
            <v>MDELIVERY</v>
          </cell>
          <cell r="E8881" t="str">
            <v>DESPACHO</v>
          </cell>
          <cell r="F8881" t="str">
            <v>EXPRESS</v>
          </cell>
          <cell r="G8881" t="str">
            <v/>
          </cell>
          <cell r="H8881">
            <v>44904</v>
          </cell>
          <cell r="I8881" t="str">
            <v>ENTREGADO</v>
          </cell>
          <cell r="J8881">
            <v>44908</v>
          </cell>
          <cell r="K8881" t="str">
            <v>OTECEL</v>
          </cell>
          <cell r="L8881" t="str">
            <v>AVDA SIMON BOLIVAR Y VIA NAYON CONJUNTO CORPORATIVO EKOPARK TORRE 3 TELEFONICA</v>
          </cell>
          <cell r="M8881" t="str">
            <v/>
          </cell>
          <cell r="N8881" t="str">
            <v>098299225</v>
          </cell>
          <cell r="O8881" t="str">
            <v/>
          </cell>
          <cell r="P8881" t="str">
            <v>QUITO</v>
          </cell>
          <cell r="Q8881" t="str">
            <v>QUITO</v>
          </cell>
          <cell r="R8881" t="str">
            <v>PICHINCHA</v>
          </cell>
          <cell r="T8881" t="str">
            <v>FLEXTRANS UIO</v>
          </cell>
          <cell r="U8881" t="str">
            <v>FLEXNETUIO_LOCAL</v>
          </cell>
          <cell r="V8881">
            <v>1</v>
          </cell>
          <cell r="W8881">
            <v>1</v>
          </cell>
          <cell r="X8881" t="str">
            <v>FLEXNET ECUADOR - MDELIVERY</v>
          </cell>
          <cell r="Y8881" t="str">
            <v>CALLE 28 DE JUNIO S/N Y GARCIA MORENO ENTRADA LLANO GRANDE</v>
          </cell>
        </row>
        <row r="8882">
          <cell r="A8882" t="str">
            <v>TK-7322</v>
          </cell>
          <cell r="B8882">
            <v>477080</v>
          </cell>
          <cell r="C8882" t="str">
            <v>TK-7322</v>
          </cell>
          <cell r="D8882" t="str">
            <v>MDELIVERY</v>
          </cell>
          <cell r="E8882" t="str">
            <v>DESPACHO</v>
          </cell>
          <cell r="F8882" t="str">
            <v>EXPRESS</v>
          </cell>
          <cell r="G8882" t="str">
            <v/>
          </cell>
          <cell r="H8882">
            <v>44904</v>
          </cell>
          <cell r="I8882" t="str">
            <v>ENTREGADO</v>
          </cell>
          <cell r="J8882">
            <v>44908</v>
          </cell>
          <cell r="K8882" t="str">
            <v>OTECEL</v>
          </cell>
          <cell r="L8882" t="str">
            <v>AVDA SIMON BOLIVAR Y VIA NAYON CONJUNTO CORPORATIVO EKOPARK TORRE 3 TELEFONICA</v>
          </cell>
          <cell r="M8882" t="str">
            <v/>
          </cell>
          <cell r="N8882" t="str">
            <v>098299225</v>
          </cell>
          <cell r="O8882" t="str">
            <v/>
          </cell>
          <cell r="P8882" t="str">
            <v>QUITO</v>
          </cell>
          <cell r="Q8882" t="str">
            <v>QUITO</v>
          </cell>
          <cell r="R8882" t="str">
            <v>PICHINCHA</v>
          </cell>
          <cell r="T8882" t="str">
            <v>FLEXTRANS UIO</v>
          </cell>
          <cell r="U8882" t="str">
            <v>FLEXNETUIO_LOCAL</v>
          </cell>
          <cell r="V8882">
            <v>1</v>
          </cell>
          <cell r="W8882">
            <v>1</v>
          </cell>
          <cell r="X8882" t="str">
            <v>FLEXNET ECUADOR - MDELIVERY</v>
          </cell>
          <cell r="Y8882" t="str">
            <v>CALLE 28 DE JUNIO S/N Y GARCIA MORENO ENTRADA LLANO GRANDE</v>
          </cell>
        </row>
        <row r="8883">
          <cell r="A8883" t="str">
            <v>SP_22_618_18572669</v>
          </cell>
          <cell r="B8883">
            <v>477045</v>
          </cell>
          <cell r="C8883" t="str">
            <v>SP_22_618_18572669</v>
          </cell>
          <cell r="D8883" t="str">
            <v>SPARE</v>
          </cell>
          <cell r="E8883" t="str">
            <v>DESPACHO</v>
          </cell>
          <cell r="F8883" t="str">
            <v>NORMAL</v>
          </cell>
          <cell r="G8883" t="str">
            <v>FT74896</v>
          </cell>
          <cell r="H8883">
            <v>44904</v>
          </cell>
          <cell r="I8883" t="str">
            <v>ENTREGADO</v>
          </cell>
          <cell r="J8883">
            <v>44908</v>
          </cell>
          <cell r="K8883" t="str">
            <v>FLEXNET GUAYAQUIL_STALIN PALMA</v>
          </cell>
          <cell r="L8883" t="str">
            <v>FERNANDO GUTIERREZ HILLKM 8 1/2 VIA DAULE</v>
          </cell>
          <cell r="M8883" t="str">
            <v>STALIN PALMA / GUAYAQUIL RUC 1791890663001</v>
          </cell>
          <cell r="P8883" t="str">
            <v>090606</v>
          </cell>
          <cell r="Q8883" t="str">
            <v>GUAYAQUIL</v>
          </cell>
          <cell r="R8883" t="str">
            <v>GUAYAS</v>
          </cell>
          <cell r="S8883" t="str">
            <v>GUAYAQUIL</v>
          </cell>
          <cell r="T8883" t="str">
            <v>CARGO UNION</v>
          </cell>
          <cell r="U8883" t="str">
            <v>FLEXNETUIO_GYE</v>
          </cell>
          <cell r="V8883">
            <v>1</v>
          </cell>
          <cell r="W8883">
            <v>7.7</v>
          </cell>
          <cell r="X8883" t="str">
            <v>FLEXNET DEL ECUADOR</v>
          </cell>
          <cell r="Y8883" t="str">
            <v>FLEX NET CALLE 28 DE JUNIO S/N Y GARCIA MORENO ENTRADA LLANO GRANDE</v>
          </cell>
        </row>
        <row r="8884">
          <cell r="A8884" t="str">
            <v>CLDEV_SIM220170</v>
          </cell>
          <cell r="B8884">
            <v>477044</v>
          </cell>
          <cell r="C8884" t="str">
            <v>CLDEV_SIM220170</v>
          </cell>
          <cell r="D8884" t="str">
            <v>CONECEL_DOCUMENTOS</v>
          </cell>
          <cell r="E8884" t="str">
            <v>DESPACHO</v>
          </cell>
          <cell r="F8884" t="str">
            <v>NORMAL</v>
          </cell>
          <cell r="G8884" t="str">
            <v>FT74926</v>
          </cell>
          <cell r="H8884">
            <v>44904</v>
          </cell>
          <cell r="I8884" t="str">
            <v>ENTREGADO</v>
          </cell>
          <cell r="J8884">
            <v>44908</v>
          </cell>
          <cell r="K8884" t="str">
            <v>CRISTIAN ZAMBRANO / CAROLINA PEREZ</v>
          </cell>
          <cell r="L8884" t="str">
            <v>AV. AMAZONAS N44-124 Y LUIS BARBERY, EDIFICIO COLOR BLANCO</v>
          </cell>
          <cell r="P8884" t="str">
            <v>QUITO</v>
          </cell>
          <cell r="Q8884" t="str">
            <v>QUITO</v>
          </cell>
          <cell r="R8884" t="str">
            <v>PICHINCHA</v>
          </cell>
          <cell r="T8884" t="str">
            <v>FLEXTRANS UIO</v>
          </cell>
          <cell r="U8884" t="str">
            <v>FLEXNETUIO_LOCAL</v>
          </cell>
          <cell r="V8884">
            <v>1</v>
          </cell>
          <cell r="W8884">
            <v>1</v>
          </cell>
          <cell r="X8884" t="str">
            <v>FLEXNET</v>
          </cell>
          <cell r="Y8884" t="str">
            <v>FLEX NET CALLE 28 DE JUNIO S/N Y GARCIA MORENO ENTRADA LLANO GRANDE</v>
          </cell>
        </row>
        <row r="8885">
          <cell r="A8885" t="str">
            <v>4665568_1</v>
          </cell>
          <cell r="B8885">
            <v>477040</v>
          </cell>
          <cell r="C8885" t="str">
            <v>4665568_1</v>
          </cell>
          <cell r="D8885" t="str">
            <v>MDELIVERY</v>
          </cell>
          <cell r="E8885" t="str">
            <v>DESPACHO</v>
          </cell>
          <cell r="F8885" t="str">
            <v>DERIVADO PICK UP</v>
          </cell>
          <cell r="G8885" t="str">
            <v>031080046655681</v>
          </cell>
          <cell r="H8885">
            <v>44904</v>
          </cell>
          <cell r="I8885" t="str">
            <v>ENTREGADO</v>
          </cell>
          <cell r="J8885">
            <v>44908</v>
          </cell>
          <cell r="K8885" t="str">
            <v>JORGE VALDEMAR JARAMILLO ALVAREZ</v>
          </cell>
          <cell r="L8885" t="str">
            <v>OFICINA TRAMACO PUNTO DE ATENCION PUMAPUNGO CUENCA</v>
          </cell>
          <cell r="M8885" t="str">
            <v>0102358694_V2343v1222</v>
          </cell>
          <cell r="N8885" t="str">
            <v>0993502639-</v>
          </cell>
          <cell r="P8885" t="str">
            <v>CUENCA</v>
          </cell>
          <cell r="Q8885" t="str">
            <v>CUENCA</v>
          </cell>
          <cell r="R8885" t="str">
            <v>AZUAY</v>
          </cell>
          <cell r="T8885" t="str">
            <v>TRAMACO</v>
          </cell>
          <cell r="U8885" t="str">
            <v>FLEXNETUIO_PROVINCIA</v>
          </cell>
          <cell r="V8885">
            <v>1</v>
          </cell>
          <cell r="W8885">
            <v>1</v>
          </cell>
          <cell r="X8885" t="str">
            <v>FLEXNET ECUADOR - MDELIVERY</v>
          </cell>
          <cell r="Y8885" t="str">
            <v>CALLE 28 DE JUNIO S/N Y GARCIA MORENO ENTRADA LLANO GRANDE</v>
          </cell>
        </row>
        <row r="8886">
          <cell r="A8886" t="str">
            <v>2022-12220</v>
          </cell>
          <cell r="B8886">
            <v>477032</v>
          </cell>
          <cell r="C8886" t="str">
            <v>2022-12220</v>
          </cell>
          <cell r="D8886" t="str">
            <v>MOVISTAR</v>
          </cell>
          <cell r="E8886" t="str">
            <v>DESPACHO</v>
          </cell>
          <cell r="F8886" t="str">
            <v>NORMAL</v>
          </cell>
          <cell r="G8886" t="str">
            <v>FT74895</v>
          </cell>
          <cell r="H8886">
            <v>44904</v>
          </cell>
          <cell r="I8886" t="str">
            <v>ENTREGADO</v>
          </cell>
          <cell r="J8886">
            <v>44910</v>
          </cell>
          <cell r="K8886" t="str">
            <v>FARMAENLACE AUTOSERVICIOS_VERONICA SALAS</v>
          </cell>
          <cell r="L8886" t="str">
            <v xml:space="preserve">CAPITAN RAFAEL RAMOS E2-210 Y CASTELLI. </v>
          </cell>
          <cell r="M8886" t="str">
            <v>1791984722001</v>
          </cell>
          <cell r="N8886" t="str">
            <v>999743573</v>
          </cell>
          <cell r="O8886" t="str">
            <v/>
          </cell>
          <cell r="P8886" t="str">
            <v>QUITO</v>
          </cell>
          <cell r="Q8886" t="str">
            <v>QUITO</v>
          </cell>
          <cell r="R8886" t="str">
            <v>PICHINCHA</v>
          </cell>
          <cell r="T8886" t="str">
            <v>TRANSERVISS</v>
          </cell>
          <cell r="U8886" t="str">
            <v>FLEXNETUIO_LOCAL</v>
          </cell>
          <cell r="V8886">
            <v>1</v>
          </cell>
          <cell r="W8886">
            <v>1</v>
          </cell>
          <cell r="X8886" t="str">
            <v>FLEXNET ECUADOR - MOVISTAR</v>
          </cell>
          <cell r="Y8886" t="str">
            <v>CALLE 28 DE JUNIO S/N Y GARCIA MORENO ENTRADA LLANO GRANDE</v>
          </cell>
        </row>
        <row r="8887">
          <cell r="A8887" t="str">
            <v>RE_CHE_22_004</v>
          </cell>
          <cell r="B8887">
            <v>477028</v>
          </cell>
          <cell r="C8887" t="str">
            <v>RE_CHE_22_004</v>
          </cell>
          <cell r="D8887" t="str">
            <v>CHEMIE</v>
          </cell>
          <cell r="E8887" t="str">
            <v>RETIRO</v>
          </cell>
          <cell r="F8887" t="str">
            <v>NORMAL</v>
          </cell>
          <cell r="G8887" t="str">
            <v>FT74856</v>
          </cell>
          <cell r="H8887">
            <v>44904</v>
          </cell>
          <cell r="I8887" t="str">
            <v>RECIBIDO_DISTRIBUCION</v>
          </cell>
          <cell r="J8887">
            <v>44911</v>
          </cell>
          <cell r="K8887" t="str">
            <v>FLEXNET GYE</v>
          </cell>
          <cell r="L8887" t="str">
            <v>KM 8 1/2 VIA DAULE</v>
          </cell>
          <cell r="P8887" t="str">
            <v>GUAYAQUIL</v>
          </cell>
          <cell r="Q8887" t="str">
            <v>GUAYAQUIL</v>
          </cell>
          <cell r="R8887" t="str">
            <v>GUAYAS</v>
          </cell>
          <cell r="T8887" t="str">
            <v>TRANSPORTES ROCHINA</v>
          </cell>
          <cell r="U8887" t="str">
            <v>FLEXNETUIO_GYE</v>
          </cell>
          <cell r="V8887">
            <v>6</v>
          </cell>
          <cell r="W8887">
            <v>1</v>
          </cell>
          <cell r="X8887" t="str">
            <v>BODEGA CHEMEIECUADOR</v>
          </cell>
          <cell r="Y8887" t="str">
            <v>VIA DURAN TAMBO KM 4.5 CC PLAZA SAI BABA PASILLO #3 BODEGA #9</v>
          </cell>
        </row>
        <row r="8888">
          <cell r="A8888" t="str">
            <v>20002940151115</v>
          </cell>
          <cell r="B8888">
            <v>477026</v>
          </cell>
          <cell r="C8888" t="str">
            <v>20002940151115</v>
          </cell>
          <cell r="D8888" t="str">
            <v>CONECEL_REG</v>
          </cell>
          <cell r="E8888" t="str">
            <v>DESPACHO</v>
          </cell>
          <cell r="F8888" t="str">
            <v>NORMAL</v>
          </cell>
          <cell r="G8888" t="str">
            <v>EC5730</v>
          </cell>
          <cell r="H8888">
            <v>44904</v>
          </cell>
          <cell r="I8888" t="str">
            <v>DEVOLUCION_EN_PROCESO</v>
          </cell>
          <cell r="J8888">
            <v>44910</v>
          </cell>
          <cell r="K8888" t="str">
            <v>SANTIAGO ARBOLEDA</v>
          </cell>
          <cell r="L8888" t="str">
            <v>QUITO ITCHIMBIA CALLE ALFONSO PERRIER NO: S/N Y CALLE IBERIA CASA DE 4 PISOS COLOR CREMA, EN LA PARTE DE ARRIBA DEL CHIFA</v>
          </cell>
          <cell r="M8888" t="str">
            <v>16756578</v>
          </cell>
          <cell r="N8888" t="str">
            <v>992708398</v>
          </cell>
          <cell r="P8888" t="str">
            <v>QUITO</v>
          </cell>
          <cell r="Q8888" t="str">
            <v>QUITO</v>
          </cell>
          <cell r="R8888" t="str">
            <v>PICHINCHA</v>
          </cell>
          <cell r="T8888" t="str">
            <v>EXPRESSCON</v>
          </cell>
          <cell r="U8888" t="str">
            <v>FLEXNETUIO_LOCAL</v>
          </cell>
          <cell r="V8888">
            <v>1</v>
          </cell>
          <cell r="W8888">
            <v>1</v>
          </cell>
          <cell r="X8888" t="str">
            <v>FLEXNET UIO</v>
          </cell>
          <cell r="Y8888" t="str">
            <v>FLEX NET CALLE 28 DE JUNIO S/N Y GARCIA MORENO ENTRADA LLANO GRANDE</v>
          </cell>
        </row>
        <row r="8889">
          <cell r="A8889" t="str">
            <v>20002948497635_1</v>
          </cell>
          <cell r="B8889">
            <v>477024</v>
          </cell>
          <cell r="C8889" t="str">
            <v>20002948497635_1</v>
          </cell>
          <cell r="D8889" t="str">
            <v>CONECEL_REG</v>
          </cell>
          <cell r="E8889" t="str">
            <v>DESPACHO</v>
          </cell>
          <cell r="F8889" t="str">
            <v>NORMAL</v>
          </cell>
          <cell r="G8889" t="str">
            <v>EC5731</v>
          </cell>
          <cell r="H8889">
            <v>44904</v>
          </cell>
          <cell r="I8889" t="str">
            <v>DEVOLUCION_EN_PROCESO</v>
          </cell>
          <cell r="J8889">
            <v>44916</v>
          </cell>
          <cell r="K8889" t="str">
            <v>TITO FABRICIO GUERRA</v>
          </cell>
          <cell r="L8889" t="str">
            <v>QUITO CONOCOTO CALLE CALLE JUAN CARLOS LAVALLE NO: N10-365 Y CALLE CALLE SERAFIN LASSO LA ARMENIA PUENTE 8 AUTOPISTA RUMINAHUI/CASA DE COLOR BLANCA CON PUERTAS VERDE DE 2 PISOS / DIAGONALA A LA TIEN</v>
          </cell>
          <cell r="M8889" t="str">
            <v>1708447915</v>
          </cell>
          <cell r="N8889" t="str">
            <v>981890079</v>
          </cell>
          <cell r="P8889" t="str">
            <v>QUITO</v>
          </cell>
          <cell r="Q8889" t="str">
            <v>QUITO</v>
          </cell>
          <cell r="R8889" t="str">
            <v>PICHINCHA</v>
          </cell>
          <cell r="T8889" t="str">
            <v>EXPRESSCON</v>
          </cell>
          <cell r="U8889" t="str">
            <v>FLEXNETUIO_LOCAL</v>
          </cell>
          <cell r="V8889">
            <v>1</v>
          </cell>
          <cell r="W8889">
            <v>1</v>
          </cell>
          <cell r="X8889" t="str">
            <v>FLEXNET UIO</v>
          </cell>
          <cell r="Y8889" t="str">
            <v>FLEX NET CALLE 28 DE JUNIO S/N Y GARCIA MORENO ENTRADA LLANO GRANDE</v>
          </cell>
        </row>
        <row r="8890">
          <cell r="A8890" t="str">
            <v>378195</v>
          </cell>
          <cell r="B8890">
            <v>476989</v>
          </cell>
          <cell r="C8890" t="str">
            <v>378195</v>
          </cell>
          <cell r="D8890" t="str">
            <v>MDELIVERY</v>
          </cell>
          <cell r="E8890" t="str">
            <v>DESPACHO</v>
          </cell>
          <cell r="F8890" t="str">
            <v>NORMAL</v>
          </cell>
          <cell r="G8890" t="str">
            <v>IC3809</v>
          </cell>
          <cell r="H8890">
            <v>44904</v>
          </cell>
          <cell r="I8890" t="str">
            <v>ENTREGADO</v>
          </cell>
          <cell r="J8890">
            <v>44908</v>
          </cell>
          <cell r="K8890" t="str">
            <v xml:space="preserve"> EDWIN QUISHPE_FINSOLRED S A </v>
          </cell>
          <cell r="L8890" t="str">
            <v>PADRE AGUIRRE ENTRE GRAN COLOMBIA Y LAMAR EN LOS ALTOS DEL ALMACEN ME COMPRAS EN FINSOLRED</v>
          </cell>
          <cell r="M8890" t="str">
            <v>0190453685001</v>
          </cell>
          <cell r="N8890" t="str">
            <v>993946365</v>
          </cell>
          <cell r="O8890" t="str">
            <v/>
          </cell>
          <cell r="P8890" t="str">
            <v>CUENCA</v>
          </cell>
          <cell r="Q8890" t="str">
            <v>CUENCA</v>
          </cell>
          <cell r="R8890" t="str">
            <v>AZUAY</v>
          </cell>
          <cell r="T8890" t="str">
            <v>ITSACOURIER</v>
          </cell>
          <cell r="U8890" t="str">
            <v>FLEXNETUIO_PROVINCIA</v>
          </cell>
          <cell r="V8890">
            <v>1</v>
          </cell>
          <cell r="W8890">
            <v>1</v>
          </cell>
          <cell r="X8890" t="str">
            <v>FLEXNET ECUADOR - MDELIVERY</v>
          </cell>
          <cell r="Y8890" t="str">
            <v>CALLE 28 DE JUNIO S/N Y GARCIA MORENO ENTRADA LLANO GRANDE</v>
          </cell>
        </row>
        <row r="8891">
          <cell r="A8891" t="str">
            <v>378198</v>
          </cell>
          <cell r="B8891">
            <v>476992</v>
          </cell>
          <cell r="C8891" t="str">
            <v>378198</v>
          </cell>
          <cell r="D8891" t="str">
            <v>MDELIVERY</v>
          </cell>
          <cell r="E8891" t="str">
            <v>DESPACHO</v>
          </cell>
          <cell r="F8891" t="str">
            <v>NORMAL</v>
          </cell>
          <cell r="G8891" t="str">
            <v>TF88436</v>
          </cell>
          <cell r="H8891">
            <v>44904</v>
          </cell>
          <cell r="I8891" t="str">
            <v>ENTREGADO</v>
          </cell>
          <cell r="J8891">
            <v>44909</v>
          </cell>
          <cell r="K8891" t="str">
            <v>DARLA ORTEGA//ORTEGA CUSME DARLA ANGIE_FERNANDEZ MARQUEZ JENNIFER MICHELLE</v>
          </cell>
          <cell r="L8891" t="str">
            <v>PROVICIA DE GUAYAS/CIUDAD GUAYAGUIL/ SECTOR SUR 31 Y ROSENDO AVILES A UNA CUADRA DEL MERCADO SANTA TERESITA, EN LA ESQUINA DE LA CASA HAY UNA TIENDA, ES LA CASA DE 3 PLANTAS COLOR PIEL</v>
          </cell>
          <cell r="M8891" t="str">
            <v>0926456948001</v>
          </cell>
          <cell r="N8891" t="str">
            <v>0991846027 / 0991846022</v>
          </cell>
          <cell r="P8891" t="str">
            <v>GUAYAQUIL</v>
          </cell>
          <cell r="Q8891" t="str">
            <v>GUAYAQUIL</v>
          </cell>
          <cell r="R8891" t="str">
            <v>GUAYAS</v>
          </cell>
          <cell r="T8891" t="str">
            <v>FLEXTRANS GYE</v>
          </cell>
          <cell r="U8891" t="str">
            <v>FLEXNETUIO_GYE</v>
          </cell>
          <cell r="V8891">
            <v>1</v>
          </cell>
          <cell r="W8891">
            <v>1</v>
          </cell>
          <cell r="X8891" t="str">
            <v>FLEXNET ECUADOR - MDELIVERY</v>
          </cell>
          <cell r="Y8891" t="str">
            <v>CALLE 28 DE JUNIO S/N Y GARCIA MORENO ENTRADA LLANO GRANDE</v>
          </cell>
        </row>
        <row r="8892">
          <cell r="A8892" t="str">
            <v>378201</v>
          </cell>
          <cell r="B8892">
            <v>476995</v>
          </cell>
          <cell r="C8892" t="str">
            <v>378201</v>
          </cell>
          <cell r="D8892" t="str">
            <v>MDELIVERY</v>
          </cell>
          <cell r="E8892" t="str">
            <v>DESPACHO</v>
          </cell>
          <cell r="F8892" t="str">
            <v>NORMAL</v>
          </cell>
          <cell r="G8892" t="str">
            <v>FT74865</v>
          </cell>
          <cell r="H8892">
            <v>44904</v>
          </cell>
          <cell r="I8892" t="str">
            <v>ENTREGADO</v>
          </cell>
          <cell r="J8892">
            <v>44908</v>
          </cell>
          <cell r="K8892" t="str">
            <v>LEONARDO MIGUEL PAREDES ANCHUNDIA_LEONARDO MIGUEL PAREDES ANCHUNDIA</v>
          </cell>
          <cell r="L8892" t="str">
            <v>RAMON MOYA Y BARTOLOME DAVILA CASA DE 2 PISOS COLOR BLANCA CON BALCON Y TIENE PLANTAS</v>
          </cell>
          <cell r="M8892" t="str">
            <v>1720784170001</v>
          </cell>
          <cell r="N8892" t="str">
            <v>0996891573</v>
          </cell>
          <cell r="O8892" t="str">
            <v/>
          </cell>
          <cell r="P8892" t="str">
            <v>QUITO</v>
          </cell>
          <cell r="Q8892" t="str">
            <v>QUITO</v>
          </cell>
          <cell r="R8892" t="str">
            <v>PICHINCHA</v>
          </cell>
          <cell r="T8892" t="str">
            <v>FLEXTRANS UIO</v>
          </cell>
          <cell r="U8892" t="str">
            <v>FLEXNETUIO_LOCAL</v>
          </cell>
          <cell r="V8892">
            <v>1</v>
          </cell>
          <cell r="W8892">
            <v>1</v>
          </cell>
          <cell r="X8892" t="str">
            <v>FLEXNET ECUADOR - MDELIVERY</v>
          </cell>
          <cell r="Y8892" t="str">
            <v>CALLE 28 DE JUNIO S/N Y GARCIA MORENO ENTRADA LLANO GRANDE</v>
          </cell>
        </row>
        <row r="8893">
          <cell r="A8893" t="str">
            <v>378212</v>
          </cell>
          <cell r="B8893">
            <v>477001</v>
          </cell>
          <cell r="C8893" t="str">
            <v>378212</v>
          </cell>
          <cell r="D8893" t="str">
            <v>MDELIVERY</v>
          </cell>
          <cell r="E8893" t="str">
            <v>DESPACHO</v>
          </cell>
          <cell r="F8893" t="str">
            <v>NORMAL</v>
          </cell>
          <cell r="G8893" t="str">
            <v>FT74879</v>
          </cell>
          <cell r="H8893">
            <v>44904</v>
          </cell>
          <cell r="I8893" t="str">
            <v>ENTREGADO</v>
          </cell>
          <cell r="J8893">
            <v>44911</v>
          </cell>
          <cell r="K8893" t="str">
            <v>Jorge Chavez_COMPANIA DE TRANSPORTE ESCOLAR E INSTITUCIONAL</v>
          </cell>
          <cell r="L8893" t="str">
            <v xml:space="preserve">Calle Herradura S6 117 y Granada Quito Ecuador </v>
          </cell>
          <cell r="M8893" t="str">
            <v>1792455529001</v>
          </cell>
          <cell r="N8893" t="str">
            <v>0983474433</v>
          </cell>
          <cell r="O8893" t="str">
            <v/>
          </cell>
          <cell r="P8893" t="str">
            <v>QUITO</v>
          </cell>
          <cell r="Q8893" t="str">
            <v>QUITO</v>
          </cell>
          <cell r="R8893" t="str">
            <v>PICHINCHA</v>
          </cell>
          <cell r="T8893" t="str">
            <v>FLEXTRANS UIO</v>
          </cell>
          <cell r="U8893" t="str">
            <v>FLEXNETUIO_LOCAL</v>
          </cell>
          <cell r="V8893">
            <v>1</v>
          </cell>
          <cell r="W8893">
            <v>1</v>
          </cell>
          <cell r="X8893" t="str">
            <v>FLEXNET ECUADOR - MDELIVERY</v>
          </cell>
          <cell r="Y8893" t="str">
            <v>CALLE 28 DE JUNIO S/N Y GARCIA MORENO ENTRADA LLANO GRANDE</v>
          </cell>
        </row>
        <row r="8894">
          <cell r="A8894" t="str">
            <v>378214</v>
          </cell>
          <cell r="B8894">
            <v>477003</v>
          </cell>
          <cell r="C8894" t="str">
            <v>378214</v>
          </cell>
          <cell r="D8894" t="str">
            <v>MDELIVERY</v>
          </cell>
          <cell r="E8894" t="str">
            <v>DESPACHO</v>
          </cell>
          <cell r="F8894" t="str">
            <v>NORMAL</v>
          </cell>
          <cell r="G8894" t="str">
            <v>TF88435</v>
          </cell>
          <cell r="H8894">
            <v>44904</v>
          </cell>
          <cell r="I8894" t="str">
            <v>ENTREGADO</v>
          </cell>
          <cell r="J8894">
            <v>44909</v>
          </cell>
          <cell r="K8894" t="str">
            <v>CHALEN CHAMAIDAN LEONOR JACINTA_CHALEN CHAMAIDAN LEONOR JACINTA</v>
          </cell>
          <cell r="L8894" t="str">
            <v>mucho lote 1 fany mayorca 2182 villa 9 casa 2 pisos color beige es en urb cerrada</v>
          </cell>
          <cell r="M8894" t="str">
            <v>0920292109001</v>
          </cell>
          <cell r="N8894" t="str">
            <v>0997473618</v>
          </cell>
          <cell r="O8894" t="str">
            <v/>
          </cell>
          <cell r="P8894" t="str">
            <v>GUAYAQUIL</v>
          </cell>
          <cell r="Q8894" t="str">
            <v>GUAYAQUIL</v>
          </cell>
          <cell r="R8894" t="str">
            <v>GUAYAS</v>
          </cell>
          <cell r="T8894" t="str">
            <v>ITSACOURIER</v>
          </cell>
          <cell r="U8894" t="str">
            <v>FLEXNETUIO_GYE</v>
          </cell>
          <cell r="V8894">
            <v>1</v>
          </cell>
          <cell r="W8894">
            <v>1</v>
          </cell>
          <cell r="X8894" t="str">
            <v>FLEXNET ECUADOR - MDELIVERY</v>
          </cell>
          <cell r="Y8894" t="str">
            <v>CALLE 28 DE JUNIO S/N Y GARCIA MORENO ENTRADA LLANO GRANDE</v>
          </cell>
        </row>
        <row r="8895">
          <cell r="A8895" t="str">
            <v>378218</v>
          </cell>
          <cell r="B8895">
            <v>477007</v>
          </cell>
          <cell r="C8895" t="str">
            <v>378218</v>
          </cell>
          <cell r="D8895" t="str">
            <v>MDELIVERY</v>
          </cell>
          <cell r="E8895" t="str">
            <v>DESPACHO</v>
          </cell>
          <cell r="F8895" t="str">
            <v>NORMAL</v>
          </cell>
          <cell r="G8895" t="str">
            <v>031080000378218</v>
          </cell>
          <cell r="H8895">
            <v>44904</v>
          </cell>
          <cell r="I8895" t="str">
            <v>ENTREGADO</v>
          </cell>
          <cell r="J8895">
            <v>44908</v>
          </cell>
          <cell r="K8895" t="str">
            <v>HOLGUIN BAQUE FABRICIO_HOLGUIN BAQUE FABRICIO</v>
          </cell>
          <cell r="L8895" t="str">
            <v>SECTOR DE LA PRIMAVERA 1 CALLE ALEMANIA Y CALLE RUMINAHUI MZ 4 VILLA 48 CASA DE 1 PLANTA CON REJAS NEGRAS FACHADA DE BALDOSA FRENTE A UNA CASA DE 3 PISOS COLOR BLANCA</v>
          </cell>
          <cell r="M8895" t="str">
            <v>0920920469001</v>
          </cell>
          <cell r="N8895" t="str">
            <v>0958843797</v>
          </cell>
          <cell r="O8895" t="str">
            <v/>
          </cell>
          <cell r="P8895" t="str">
            <v>DURAN</v>
          </cell>
          <cell r="Q8895" t="str">
            <v>DURAN</v>
          </cell>
          <cell r="R8895" t="str">
            <v>GUAYAS</v>
          </cell>
          <cell r="T8895" t="str">
            <v>TRAMACO</v>
          </cell>
          <cell r="U8895" t="str">
            <v>FLEXNETUIO_PROVINCIA</v>
          </cell>
          <cell r="V8895">
            <v>1</v>
          </cell>
          <cell r="W8895">
            <v>1</v>
          </cell>
          <cell r="X8895" t="str">
            <v>FLEXNET ECUADOR - MDELIVERY</v>
          </cell>
          <cell r="Y8895" t="str">
            <v>CALLE 28 DE JUNIO S/N Y GARCIA MORENO ENTRADA LLANO GRANDE</v>
          </cell>
        </row>
        <row r="8896">
          <cell r="A8896" t="str">
            <v>378167</v>
          </cell>
          <cell r="B8896">
            <v>476964</v>
          </cell>
          <cell r="C8896" t="str">
            <v>378167</v>
          </cell>
          <cell r="D8896" t="str">
            <v>MDELIVERY</v>
          </cell>
          <cell r="E8896" t="str">
            <v>DESPACHO</v>
          </cell>
          <cell r="F8896" t="str">
            <v>NORMAL</v>
          </cell>
          <cell r="G8896" t="str">
            <v>FT74859</v>
          </cell>
          <cell r="H8896">
            <v>44904</v>
          </cell>
          <cell r="I8896" t="str">
            <v>ENTREGADO</v>
          </cell>
          <cell r="J8896">
            <v>44909</v>
          </cell>
          <cell r="K8896" t="str">
            <v>CARMEN LUCIA ZAPATA SUAREZ_CARMEN LUCIA ZAPATA SUAREZ</v>
          </cell>
          <cell r="L8896" t="str">
            <v>CONOCOTO JULIO MORENO Y EUGENIO ESPEJO ALTOS DE LA MOYA 2 DETAS DEL PARQUE DE LA MOYA</v>
          </cell>
          <cell r="M8896" t="str">
            <v>1714199484001</v>
          </cell>
          <cell r="N8896" t="str">
            <v>0987444586/0992656682</v>
          </cell>
          <cell r="O8896" t="str">
            <v/>
          </cell>
          <cell r="P8896" t="str">
            <v>QUITO</v>
          </cell>
          <cell r="Q8896" t="str">
            <v>QUITO</v>
          </cell>
          <cell r="R8896" t="str">
            <v>PICHINCHA</v>
          </cell>
          <cell r="T8896" t="str">
            <v>FLEXTRANS UIO</v>
          </cell>
          <cell r="U8896" t="str">
            <v>FLEXNETUIO_LOCAL</v>
          </cell>
          <cell r="V8896">
            <v>1</v>
          </cell>
          <cell r="W8896">
            <v>1</v>
          </cell>
          <cell r="X8896" t="str">
            <v>FLEXNET ECUADOR - MDELIVERY</v>
          </cell>
          <cell r="Y8896" t="str">
            <v>CALLE 28 DE JUNIO S/N Y GARCIA MORENO ENTRADA LLANO GRANDE</v>
          </cell>
        </row>
        <row r="8897">
          <cell r="A8897" t="str">
            <v>378174</v>
          </cell>
          <cell r="B8897">
            <v>476969</v>
          </cell>
          <cell r="C8897" t="str">
            <v>378174</v>
          </cell>
          <cell r="D8897" t="str">
            <v>MDELIVERY</v>
          </cell>
          <cell r="E8897" t="str">
            <v>DESPACHO</v>
          </cell>
          <cell r="F8897" t="str">
            <v>NORMAL</v>
          </cell>
          <cell r="G8897" t="str">
            <v>031080000378174</v>
          </cell>
          <cell r="H8897">
            <v>44904</v>
          </cell>
          <cell r="I8897" t="str">
            <v>ENTREGADO</v>
          </cell>
          <cell r="J8897">
            <v>44908</v>
          </cell>
          <cell r="K8897" t="str">
            <v>FERMIN SEGUNDO LICUY TANGUILA_FERMIN SEGUNDO LICUY TANGUILA</v>
          </cell>
          <cell r="L8897" t="str">
            <v>PQA EL DORADO DE CASCALES KM 43 VIA A QUITO SECTOR PUENTE COLGANTE TONY SUIZO MARGEN IZQUIERDO COMUNIDAD SAN JOSE DE AGUARICO FERMIN LICUY CASA 1PS COLOR VERDE</v>
          </cell>
          <cell r="M8897" t="str">
            <v>2100419833001</v>
          </cell>
          <cell r="N8897" t="str">
            <v>0985610837</v>
          </cell>
          <cell r="O8897" t="str">
            <v/>
          </cell>
          <cell r="P8897" t="str">
            <v>GONZALO PIZARRO</v>
          </cell>
          <cell r="Q8897" t="str">
            <v>GONZALO PIZARRO</v>
          </cell>
          <cell r="R8897" t="str">
            <v>SUCUMBIOS</v>
          </cell>
          <cell r="T8897" t="str">
            <v>TRAMACO</v>
          </cell>
          <cell r="U8897" t="str">
            <v>FLEXNETUIO_PROVINCIA</v>
          </cell>
          <cell r="V8897">
            <v>1</v>
          </cell>
          <cell r="W8897">
            <v>1</v>
          </cell>
          <cell r="X8897" t="str">
            <v>FLEXNET ECUADOR - MDELIVERY</v>
          </cell>
          <cell r="Y8897" t="str">
            <v>CALLE 28 DE JUNIO S/N Y GARCIA MORENO ENTRADA LLANO GRANDE</v>
          </cell>
        </row>
        <row r="8898">
          <cell r="A8898" t="str">
            <v>378176</v>
          </cell>
          <cell r="B8898">
            <v>476971</v>
          </cell>
          <cell r="C8898" t="str">
            <v>378176</v>
          </cell>
          <cell r="D8898" t="str">
            <v>MDELIVERY</v>
          </cell>
          <cell r="E8898" t="str">
            <v>DESPACHO</v>
          </cell>
          <cell r="F8898" t="str">
            <v>NORMAL</v>
          </cell>
          <cell r="G8898" t="str">
            <v>031080000378176</v>
          </cell>
          <cell r="H8898">
            <v>44904</v>
          </cell>
          <cell r="I8898" t="str">
            <v>ENTREGADO</v>
          </cell>
          <cell r="J8898">
            <v>44908</v>
          </cell>
          <cell r="K8898" t="str">
            <v>MENDOZA MENDOZA RICKY IVAN_MENDOZA MENDOZA RICKY IVAN</v>
          </cell>
          <cell r="L8898" t="str">
            <v>BARRIO 11 DE ENERO CALLEJON JULIO MORENO ATRAS DEL PARQUE 11 DE ENERO CASA COLOR CAFE DE UNA PLANTA</v>
          </cell>
          <cell r="M8898" t="str">
            <v>1314233568001</v>
          </cell>
          <cell r="N8898" t="str">
            <v>0961807160</v>
          </cell>
          <cell r="O8898" t="str">
            <v/>
          </cell>
          <cell r="P8898" t="str">
            <v>SANTA ELENA</v>
          </cell>
          <cell r="Q8898" t="str">
            <v>SANTA ELENA</v>
          </cell>
          <cell r="R8898" t="str">
            <v>SANTA ELENA</v>
          </cell>
          <cell r="T8898" t="str">
            <v>TRAMACO</v>
          </cell>
          <cell r="U8898" t="str">
            <v>FLEXNETUIO_PROVINCIA</v>
          </cell>
          <cell r="V8898">
            <v>1</v>
          </cell>
          <cell r="W8898">
            <v>1</v>
          </cell>
          <cell r="X8898" t="str">
            <v>FLEXNET ECUADOR - MDELIVERY</v>
          </cell>
          <cell r="Y8898" t="str">
            <v>CALLE 28 DE JUNIO S/N Y GARCIA MORENO ENTRADA LLANO GRANDE</v>
          </cell>
        </row>
        <row r="8899">
          <cell r="A8899" t="str">
            <v>378177</v>
          </cell>
          <cell r="B8899">
            <v>476972</v>
          </cell>
          <cell r="C8899" t="str">
            <v>378177</v>
          </cell>
          <cell r="D8899" t="str">
            <v>MDELIVERY</v>
          </cell>
          <cell r="E8899" t="str">
            <v>DESPACHO</v>
          </cell>
          <cell r="F8899" t="str">
            <v>NORMAL</v>
          </cell>
          <cell r="G8899" t="str">
            <v>031080000378177</v>
          </cell>
          <cell r="H8899">
            <v>44904</v>
          </cell>
          <cell r="I8899" t="str">
            <v>ENTREGADO</v>
          </cell>
          <cell r="J8899">
            <v>44908</v>
          </cell>
          <cell r="K8899" t="str">
            <v xml:space="preserve">DORIS ELIZABETH RUIZ VARGAS_COMITe DE EMPRESA DE LOS TRABAJADORES DE LA EMPRESA ELECTIRCA REGIONAL CENTRO SUR C A </v>
          </cell>
          <cell r="L8899" t="str">
            <v>BENJAMIN DELGADO Y AV 29 DE MAYO EDIFICIO DE LA EMPRESA ELECTRICA AGENCIA MACAS EN ATENCION AL CLIENTE</v>
          </cell>
          <cell r="M8899" t="str">
            <v>0190158330001</v>
          </cell>
          <cell r="N8899" t="str">
            <v>0984035697</v>
          </cell>
          <cell r="O8899" t="str">
            <v/>
          </cell>
          <cell r="P8899" t="str">
            <v>MORONA</v>
          </cell>
          <cell r="Q8899" t="str">
            <v>MORONA</v>
          </cell>
          <cell r="R8899" t="str">
            <v>MORONA SANTIAGO</v>
          </cell>
          <cell r="T8899" t="str">
            <v>TRAMACO</v>
          </cell>
          <cell r="U8899" t="str">
            <v>FLEXNETUIO_PROVINCIA</v>
          </cell>
          <cell r="V8899">
            <v>1</v>
          </cell>
          <cell r="W8899">
            <v>1</v>
          </cell>
          <cell r="X8899" t="str">
            <v>FLEXNET ECUADOR - MDELIVERY</v>
          </cell>
          <cell r="Y8899" t="str">
            <v>CALLE 28 DE JUNIO S/N Y GARCIA MORENO ENTRADA LLANO GRANDE</v>
          </cell>
        </row>
        <row r="8900">
          <cell r="A8900" t="str">
            <v>378178</v>
          </cell>
          <cell r="B8900">
            <v>476973</v>
          </cell>
          <cell r="C8900" t="str">
            <v>378178</v>
          </cell>
          <cell r="D8900" t="str">
            <v>MDELIVERY</v>
          </cell>
          <cell r="E8900" t="str">
            <v>DESPACHO</v>
          </cell>
          <cell r="F8900" t="str">
            <v>NORMAL</v>
          </cell>
          <cell r="G8900" t="str">
            <v>031080000378178</v>
          </cell>
          <cell r="H8900">
            <v>44904</v>
          </cell>
          <cell r="I8900" t="str">
            <v>ENTREGADO</v>
          </cell>
          <cell r="J8900">
            <v>44908</v>
          </cell>
          <cell r="K8900" t="str">
            <v>LUIS VICENTE CAICEDO ONA O ALAN JAHIR BERMUDEZ_LUIS VICENTE CAICEDO ONA</v>
          </cell>
          <cell r="L8900" t="str">
            <v>Calle Ucom 2 Hay una fabrica de queso por un camino empedrado cuatro casas mas adelante casa esquinera color melon con porton de fierro color cafe</v>
          </cell>
          <cell r="M8900" t="str">
            <v>0803066844001</v>
          </cell>
          <cell r="N8900" t="str">
            <v>0959579437/0958819361</v>
          </cell>
          <cell r="O8900" t="str">
            <v/>
          </cell>
          <cell r="P8900" t="str">
            <v>SANTO DOMINGO</v>
          </cell>
          <cell r="Q8900" t="str">
            <v>SANTO DOMINGO</v>
          </cell>
          <cell r="R8900" t="str">
            <v>SANTO DOMINGO DE LOS TSACHILAS</v>
          </cell>
          <cell r="T8900" t="str">
            <v>TRAMACO</v>
          </cell>
          <cell r="U8900" t="str">
            <v>FLEXNETUIO_PROVINCIA</v>
          </cell>
          <cell r="V8900">
            <v>1</v>
          </cell>
          <cell r="W8900">
            <v>1</v>
          </cell>
          <cell r="X8900" t="str">
            <v>FLEXNET ECUADOR - MDELIVERY</v>
          </cell>
          <cell r="Y8900" t="str">
            <v>CALLE 28 DE JUNIO S/N Y GARCIA MORENO ENTRADA LLANO GRANDE</v>
          </cell>
        </row>
        <row r="8901">
          <cell r="A8901" t="str">
            <v>378179</v>
          </cell>
          <cell r="B8901">
            <v>476974</v>
          </cell>
          <cell r="C8901" t="str">
            <v>378179</v>
          </cell>
          <cell r="D8901" t="str">
            <v>MDELIVERY</v>
          </cell>
          <cell r="E8901" t="str">
            <v>DESPACHO</v>
          </cell>
          <cell r="F8901" t="str">
            <v>NORMAL</v>
          </cell>
          <cell r="G8901" t="str">
            <v>TF88427</v>
          </cell>
          <cell r="H8901">
            <v>44904</v>
          </cell>
          <cell r="I8901" t="str">
            <v>ENTREGADO</v>
          </cell>
          <cell r="J8901">
            <v>44908</v>
          </cell>
          <cell r="K8901" t="str">
            <v>JEAN PIERRE ORAMA RUIZ_JEAN PIERRE ORAMA RUIZ</v>
          </cell>
          <cell r="L8901" t="str">
            <v>Nicolas Segovia y Letamendi 1809 CASA DOS PISOS VERDE</v>
          </cell>
          <cell r="M8901" t="str">
            <v>0925750812001</v>
          </cell>
          <cell r="N8901" t="str">
            <v>0962055051</v>
          </cell>
          <cell r="O8901" t="str">
            <v/>
          </cell>
          <cell r="P8901" t="str">
            <v>GUAYAQUIL</v>
          </cell>
          <cell r="Q8901" t="str">
            <v>GUAYAQUIL</v>
          </cell>
          <cell r="R8901" t="str">
            <v>GUAYAS</v>
          </cell>
          <cell r="T8901" t="str">
            <v>ITSACOURIER</v>
          </cell>
          <cell r="U8901" t="str">
            <v>FLEXNETUIO_GYE</v>
          </cell>
          <cell r="V8901">
            <v>1</v>
          </cell>
          <cell r="W8901">
            <v>1</v>
          </cell>
          <cell r="X8901" t="str">
            <v>FLEXNET ECUADOR - MDELIVERY</v>
          </cell>
          <cell r="Y8901" t="str">
            <v>CALLE 28 DE JUNIO S/N Y GARCIA MORENO ENTRADA LLANO GRANDE</v>
          </cell>
        </row>
        <row r="8902">
          <cell r="A8902" t="str">
            <v>378182</v>
          </cell>
          <cell r="B8902">
            <v>476977</v>
          </cell>
          <cell r="C8902" t="str">
            <v>378182</v>
          </cell>
          <cell r="D8902" t="str">
            <v>MDELIVERY</v>
          </cell>
          <cell r="E8902" t="str">
            <v>DESPACHO</v>
          </cell>
          <cell r="F8902" t="str">
            <v>NORMAL</v>
          </cell>
          <cell r="G8902" t="str">
            <v>IC3813</v>
          </cell>
          <cell r="H8902">
            <v>44904</v>
          </cell>
          <cell r="I8902" t="str">
            <v>ENTREGADO</v>
          </cell>
          <cell r="J8902">
            <v>44908</v>
          </cell>
          <cell r="K8902" t="str">
            <v xml:space="preserve">MAYRA MERCHAN_CURTIEMBRE RENACIENTE S A </v>
          </cell>
          <cell r="L8902" t="str">
            <v>Av Pumapungo 18 123 y Calle Renaciente EN Curtiembre Renaciente</v>
          </cell>
          <cell r="M8902" t="str">
            <v>0190004937001</v>
          </cell>
          <cell r="N8902" t="str">
            <v>0995124404</v>
          </cell>
          <cell r="O8902" t="str">
            <v/>
          </cell>
          <cell r="P8902" t="str">
            <v>CUENCA</v>
          </cell>
          <cell r="Q8902" t="str">
            <v>CUENCA</v>
          </cell>
          <cell r="R8902" t="str">
            <v>AZUAY</v>
          </cell>
          <cell r="T8902" t="str">
            <v>ITSACOURIER</v>
          </cell>
          <cell r="U8902" t="str">
            <v>FLEXNETUIO_PROVINCIA</v>
          </cell>
          <cell r="V8902">
            <v>1</v>
          </cell>
          <cell r="W8902">
            <v>1</v>
          </cell>
          <cell r="X8902" t="str">
            <v>FLEXNET ECUADOR - MDELIVERY</v>
          </cell>
          <cell r="Y8902" t="str">
            <v>CALLE 28 DE JUNIO S/N Y GARCIA MORENO ENTRADA LLANO GRANDE</v>
          </cell>
        </row>
        <row r="8903">
          <cell r="A8903" t="str">
            <v>98718269</v>
          </cell>
          <cell r="B8903">
            <v>476960</v>
          </cell>
          <cell r="C8903" t="str">
            <v>98718269</v>
          </cell>
          <cell r="D8903" t="str">
            <v>HYCITE</v>
          </cell>
          <cell r="E8903" t="str">
            <v>DESPACHO</v>
          </cell>
          <cell r="F8903" t="str">
            <v>NORMAL</v>
          </cell>
          <cell r="G8903" t="str">
            <v>031002004088791</v>
          </cell>
          <cell r="H8903">
            <v>44904</v>
          </cell>
          <cell r="I8903" t="str">
            <v>ENTREGADO</v>
          </cell>
          <cell r="J8903">
            <v>44909</v>
          </cell>
          <cell r="K8903" t="str">
            <v>EMMA PAZMINO</v>
          </cell>
          <cell r="L8903" t="str">
            <v>RIO COCA Y PASTE URB DEL SOL 14 MZ L RIOBAMBA // RIOBAMBA ROSARIO 060101 CHIMBORAZO</v>
          </cell>
          <cell r="M8903" t="str">
            <v/>
          </cell>
          <cell r="N8903" t="str">
            <v>0994896002</v>
          </cell>
          <cell r="O8903" t="str">
            <v>0994896002</v>
          </cell>
          <cell r="P8903" t="str">
            <v>060101</v>
          </cell>
          <cell r="Q8903" t="str">
            <v>RIOBAMBA</v>
          </cell>
          <cell r="R8903" t="str">
            <v>CHIMBORAZO</v>
          </cell>
          <cell r="S8903" t="str">
            <v>RIOBAMBA</v>
          </cell>
          <cell r="T8903" t="str">
            <v>TRAMACO</v>
          </cell>
          <cell r="U8903" t="str">
            <v>FLEXNETUIO_PROVINCIA</v>
          </cell>
          <cell r="V8903">
            <v>1</v>
          </cell>
          <cell r="W8903">
            <v>3.5</v>
          </cell>
          <cell r="X8903" t="str">
            <v>HYCITE QUITO</v>
          </cell>
          <cell r="Y8903" t="str">
            <v>FLEX NET CALLE 28 DE JUNIO S/N Y GARCIA MORENO ENTRADA LLANO GRANDE</v>
          </cell>
        </row>
        <row r="8904">
          <cell r="A8904" t="str">
            <v>98704908</v>
          </cell>
          <cell r="B8904">
            <v>476926</v>
          </cell>
          <cell r="C8904" t="str">
            <v>98704908</v>
          </cell>
          <cell r="D8904" t="str">
            <v>HYCITE</v>
          </cell>
          <cell r="E8904" t="str">
            <v>DESPACHO</v>
          </cell>
          <cell r="F8904" t="str">
            <v>NORMAL</v>
          </cell>
          <cell r="G8904" t="str">
            <v>031002004088778</v>
          </cell>
          <cell r="H8904">
            <v>44904</v>
          </cell>
          <cell r="I8904" t="str">
            <v>ENTREGADO</v>
          </cell>
          <cell r="J8904">
            <v>44910</v>
          </cell>
          <cell r="K8904" t="str">
            <v>DAVID BENALCAZAR</v>
          </cell>
          <cell r="L8904" t="str">
            <v>CALLE A S/N 13 DE ABRIL A 20 MTS DE LA CANCHA CENTINELA DEL CONDOR-SAN JOSE ZUMBI 190750 ZAMORA-CHINCHIPE</v>
          </cell>
          <cell r="N8904" t="str">
            <v>0993636678 / 989190394</v>
          </cell>
          <cell r="O8904" t="str">
            <v>0993636678 / 989190394</v>
          </cell>
          <cell r="P8904" t="str">
            <v>190101</v>
          </cell>
          <cell r="Q8904" t="str">
            <v>ZAMORA</v>
          </cell>
          <cell r="R8904" t="str">
            <v>ZAMORA CHINCHIPE</v>
          </cell>
          <cell r="S8904" t="str">
            <v>ZAMORA</v>
          </cell>
          <cell r="T8904" t="str">
            <v>TRAMACO</v>
          </cell>
          <cell r="U8904" t="str">
            <v>FLEXNETUIO_PROVINCIA</v>
          </cell>
          <cell r="V8904">
            <v>1</v>
          </cell>
          <cell r="W8904">
            <v>3.3</v>
          </cell>
          <cell r="X8904" t="str">
            <v>HYCITE QUITO</v>
          </cell>
          <cell r="Y8904" t="str">
            <v>FLEX NET CALLE 28 DE JUNIO S/N Y GARCIA MORENO ENTRADA LLANO GRANDE</v>
          </cell>
        </row>
        <row r="8905">
          <cell r="A8905" t="str">
            <v>98710572</v>
          </cell>
          <cell r="B8905">
            <v>476930</v>
          </cell>
          <cell r="C8905" t="str">
            <v>98710572</v>
          </cell>
          <cell r="D8905" t="str">
            <v>HYCITE</v>
          </cell>
          <cell r="E8905" t="str">
            <v>DESPACHO</v>
          </cell>
          <cell r="F8905" t="str">
            <v>NORMAL</v>
          </cell>
          <cell r="G8905" t="str">
            <v>TFQ88395 / TFQ89471</v>
          </cell>
          <cell r="H8905">
            <v>44904</v>
          </cell>
          <cell r="I8905" t="str">
            <v>ENTREGADO</v>
          </cell>
          <cell r="J8905">
            <v>44914</v>
          </cell>
          <cell r="K8905" t="str">
            <v>VINICIO BONILLA</v>
          </cell>
          <cell r="L8905" t="str">
            <v>RIO COFANES Y BARTOLOME DE SEGOVIA E1-53/ ATRÁS DE LA GASOLINERA TERPEL, PROVINCIA: PICHINCHA, CANTÓN: QUITO, PARROQUIA: IÑAQUITO, LOCALIDAD: LA Y,</v>
          </cell>
          <cell r="N8905" t="str">
            <v>0992853713</v>
          </cell>
          <cell r="O8905" t="str">
            <v>0992853713</v>
          </cell>
          <cell r="P8905" t="str">
            <v>170404</v>
          </cell>
          <cell r="Q8905" t="str">
            <v>QUITO</v>
          </cell>
          <cell r="R8905" t="str">
            <v>PICHINCHA</v>
          </cell>
          <cell r="S8905" t="str">
            <v>QUITO</v>
          </cell>
          <cell r="T8905" t="str">
            <v>FLEXTRANS UIO</v>
          </cell>
          <cell r="U8905" t="str">
            <v>FLEXNETUIO_LOCAL</v>
          </cell>
          <cell r="V8905">
            <v>1</v>
          </cell>
          <cell r="W8905">
            <v>4.5999999999999996</v>
          </cell>
          <cell r="X8905" t="str">
            <v>HYCITE QUITO</v>
          </cell>
          <cell r="Y8905" t="str">
            <v>FLEX NET CALLE 28 DE JUNIO S/N Y GARCIA MORENO ENTRADA LLANO GRANDE</v>
          </cell>
        </row>
        <row r="8906">
          <cell r="A8906" t="str">
            <v>98710680</v>
          </cell>
          <cell r="B8906">
            <v>476931</v>
          </cell>
          <cell r="C8906" t="str">
            <v>98710680</v>
          </cell>
          <cell r="D8906" t="str">
            <v>HYCITE</v>
          </cell>
          <cell r="E8906" t="str">
            <v>DESPACHO</v>
          </cell>
          <cell r="F8906" t="str">
            <v>NORMAL</v>
          </cell>
          <cell r="G8906" t="str">
            <v>TFQ88396 / TFQ89068</v>
          </cell>
          <cell r="H8906">
            <v>44904</v>
          </cell>
          <cell r="I8906" t="str">
            <v>ENTREGADO</v>
          </cell>
          <cell r="J8906">
            <v>44910</v>
          </cell>
          <cell r="K8906" t="str">
            <v>GLADYS ROCIO AYMACANA ESTRELLA</v>
          </cell>
          <cell r="L8906" t="str">
            <v xml:space="preserve">CALLE E13 Y S2 CASA N° S1-145 DIAGONAL A LA CASA BARRIA, ENTREGAR A CUALQUIER HORA DEL DIA, QUITO,  BARRIO BOLIVAR RODRIGUEZ PUENGASI, PICHINCHA, ECUADOR RECIBE: HIJO DE LA TITULAR O SU MAMA	</v>
          </cell>
          <cell r="N8906" t="str">
            <v>+59399-981-4406</v>
          </cell>
          <cell r="O8906" t="str">
            <v>+59399-981-4406</v>
          </cell>
          <cell r="P8906" t="str">
            <v>170404</v>
          </cell>
          <cell r="Q8906" t="str">
            <v>QUITO</v>
          </cell>
          <cell r="R8906" t="str">
            <v>PICHINCHA</v>
          </cell>
          <cell r="S8906" t="str">
            <v>QUITO</v>
          </cell>
          <cell r="T8906" t="str">
            <v>FLEXTRANS UIO</v>
          </cell>
          <cell r="U8906" t="str">
            <v>FLEXNETUIO_LOCAL</v>
          </cell>
          <cell r="V8906">
            <v>1</v>
          </cell>
          <cell r="W8906">
            <v>2.5</v>
          </cell>
          <cell r="X8906" t="str">
            <v>HYCITE QUITO</v>
          </cell>
          <cell r="Y8906" t="str">
            <v>FLEX NET CALLE 28 DE JUNIO S/N Y GARCIA MORENO ENTRADA LLANO GRANDE</v>
          </cell>
        </row>
        <row r="8907">
          <cell r="A8907" t="str">
            <v>98710963</v>
          </cell>
          <cell r="B8907">
            <v>476932</v>
          </cell>
          <cell r="C8907" t="str">
            <v>98710963</v>
          </cell>
          <cell r="D8907" t="str">
            <v>HYCITE</v>
          </cell>
          <cell r="E8907" t="str">
            <v>DESPACHO</v>
          </cell>
          <cell r="F8907" t="str">
            <v>NORMAL</v>
          </cell>
          <cell r="G8907" t="str">
            <v>031002004088781</v>
          </cell>
          <cell r="H8907">
            <v>44904</v>
          </cell>
          <cell r="I8907" t="str">
            <v>ENTREGADO</v>
          </cell>
          <cell r="J8907">
            <v>44909</v>
          </cell>
          <cell r="K8907" t="str">
            <v>ZOILA VILLALTA</v>
          </cell>
          <cell r="L8907" t="str">
            <v>SERAFI SOLIZ Y ENRIQUE ARIZAGA EDMUNDO CARBAJAR SUCUA / BARRIO NORTE SUCUA 140301 MORONA-SANTIAGO</v>
          </cell>
          <cell r="M8907" t="str">
            <v/>
          </cell>
          <cell r="N8907" t="str">
            <v>0372740803</v>
          </cell>
          <cell r="O8907" t="str">
            <v>0372740803</v>
          </cell>
          <cell r="P8907" t="str">
            <v>140301</v>
          </cell>
          <cell r="Q8907" t="str">
            <v>SUCUA</v>
          </cell>
          <cell r="R8907" t="str">
            <v>MORONA SANTIAGO</v>
          </cell>
          <cell r="S8907" t="str">
            <v>SUCUA - NUEVO ISRAEL - ASUNCION - SANTA MARIANITA DE JESUS</v>
          </cell>
          <cell r="T8907" t="str">
            <v>TRAMACO</v>
          </cell>
          <cell r="U8907" t="str">
            <v>FLEXNETUIO_PROVINCIA</v>
          </cell>
          <cell r="V8907">
            <v>1</v>
          </cell>
          <cell r="W8907">
            <v>9.6</v>
          </cell>
          <cell r="X8907" t="str">
            <v>HYCITE QUITO</v>
          </cell>
          <cell r="Y8907" t="str">
            <v>FLEX NET CALLE 28 DE JUNIO S/N Y GARCIA MORENO ENTRADA LLANO GRANDE</v>
          </cell>
        </row>
        <row r="8908">
          <cell r="A8908" t="str">
            <v>98712033</v>
          </cell>
          <cell r="B8908">
            <v>476936</v>
          </cell>
          <cell r="C8908" t="str">
            <v>98712033</v>
          </cell>
          <cell r="D8908" t="str">
            <v>HYCITE</v>
          </cell>
          <cell r="E8908" t="str">
            <v>DESPACHO</v>
          </cell>
          <cell r="F8908" t="str">
            <v>NORMAL</v>
          </cell>
          <cell r="G8908" t="str">
            <v>031002004088784</v>
          </cell>
          <cell r="H8908">
            <v>44904</v>
          </cell>
          <cell r="I8908" t="str">
            <v>ENTREGADO</v>
          </cell>
          <cell r="J8908">
            <v>44909</v>
          </cell>
          <cell r="K8908" t="str">
            <v>ROBERT MERCHAN</v>
          </cell>
          <cell r="L8908" t="str">
            <v>24 DE MAYO O Y AV PUERTO QUITO DIAG AL CNH SIGUIENTE ENTRADA CASA 3 RES SATO DOMINGO//LA CONCORDIA -LA INDEPENDE LA UNION 080701 SANTO DOMINGO</v>
          </cell>
          <cell r="M8908" t="str">
            <v/>
          </cell>
          <cell r="N8908" t="str">
            <v>0994372582</v>
          </cell>
          <cell r="O8908" t="str">
            <v>0994372582</v>
          </cell>
          <cell r="P8908" t="str">
            <v>080701</v>
          </cell>
          <cell r="Q8908" t="str">
            <v>LA CONCORDIA</v>
          </cell>
          <cell r="R8908" t="str">
            <v>ESMERALDAS</v>
          </cell>
          <cell r="S8908" t="str">
            <v>LA CONCORDIA - FLOR DEL VALLE</v>
          </cell>
          <cell r="T8908" t="str">
            <v>TRAMACO</v>
          </cell>
          <cell r="U8908" t="str">
            <v>FLEXNETUIO_PROVINCIA</v>
          </cell>
          <cell r="V8908">
            <v>1</v>
          </cell>
          <cell r="W8908">
            <v>11.3</v>
          </cell>
          <cell r="X8908" t="str">
            <v>HYCITE QUITO</v>
          </cell>
          <cell r="Y8908" t="str">
            <v>FLEX NET CALLE 28 DE JUNIO S/N Y GARCIA MORENO ENTRADA LLANO GRANDE</v>
          </cell>
        </row>
        <row r="8909">
          <cell r="A8909" t="str">
            <v>98713123</v>
          </cell>
          <cell r="B8909">
            <v>476938</v>
          </cell>
          <cell r="C8909" t="str">
            <v>98713123</v>
          </cell>
          <cell r="D8909" t="str">
            <v>HYCITE</v>
          </cell>
          <cell r="E8909" t="str">
            <v>DESPACHO</v>
          </cell>
          <cell r="F8909" t="str">
            <v>NORMAL</v>
          </cell>
          <cell r="G8909" t="str">
            <v>TFQ88417</v>
          </cell>
          <cell r="H8909">
            <v>44904</v>
          </cell>
          <cell r="I8909" t="str">
            <v>ENTREGADO</v>
          </cell>
          <cell r="J8909">
            <v>44908</v>
          </cell>
          <cell r="K8909" t="str">
            <v>TANYA LIGER</v>
          </cell>
          <cell r="L8909" t="str">
            <v>REIMUNDO SALAZAR OE9-51 ENRIQUE GARCES RUIMUNDO SALAZAR A LADO DE LA FARMACIA S QUITO ** CIUDADELA 4 DE DICIEMBRE CHILIBULO 170608 PICHINCHA</v>
          </cell>
          <cell r="N8909" t="str">
            <v>0998183644</v>
          </cell>
          <cell r="O8909" t="str">
            <v>0998183644</v>
          </cell>
          <cell r="P8909" t="str">
            <v>170608</v>
          </cell>
          <cell r="Q8909" t="str">
            <v>QUITO</v>
          </cell>
          <cell r="R8909" t="str">
            <v>PICHINCHA</v>
          </cell>
          <cell r="S8909" t="str">
            <v>QUITO</v>
          </cell>
          <cell r="T8909" t="str">
            <v>FLEXTRANS UIO</v>
          </cell>
          <cell r="U8909" t="str">
            <v>FLEXNETUIO_LOCAL</v>
          </cell>
          <cell r="V8909">
            <v>2</v>
          </cell>
          <cell r="W8909">
            <v>25.3</v>
          </cell>
          <cell r="X8909" t="str">
            <v>HYCITE QUITO</v>
          </cell>
          <cell r="Y8909" t="str">
            <v>FLEX NET CALLE 28 DE JUNIO S/N Y GARCIA MORENO ENTRADA LLANO GRANDE</v>
          </cell>
        </row>
        <row r="8910">
          <cell r="A8910" t="str">
            <v>98714093</v>
          </cell>
          <cell r="B8910">
            <v>476941</v>
          </cell>
          <cell r="C8910" t="str">
            <v>98714093</v>
          </cell>
          <cell r="D8910" t="str">
            <v>HYCITE</v>
          </cell>
          <cell r="E8910" t="str">
            <v>DESPACHO</v>
          </cell>
          <cell r="F8910" t="str">
            <v>NORMAL</v>
          </cell>
          <cell r="G8910" t="str">
            <v>031002004088785</v>
          </cell>
          <cell r="H8910">
            <v>44904</v>
          </cell>
          <cell r="I8910" t="str">
            <v>ENTREGADO</v>
          </cell>
          <cell r="J8910">
            <v>44909</v>
          </cell>
          <cell r="K8910" t="str">
            <v>NARCISA RIOFRIO</v>
          </cell>
          <cell r="L8910" t="str">
            <v>LUIS SARGORINA Y PASTOR BERNAL CARLOS OLSON SUCUA / BARRIO UPANOS SUCUA 140301 MORONA-SANTIAGO</v>
          </cell>
          <cell r="M8910" t="str">
            <v/>
          </cell>
          <cell r="N8910" t="str">
            <v>0997374295</v>
          </cell>
          <cell r="O8910" t="str">
            <v>0997374295</v>
          </cell>
          <cell r="P8910" t="str">
            <v>140301</v>
          </cell>
          <cell r="Q8910" t="str">
            <v>SUCUA</v>
          </cell>
          <cell r="R8910" t="str">
            <v>MORONA SANTIAGO</v>
          </cell>
          <cell r="S8910" t="str">
            <v>SUCUA - NUEVO ISRAEL - ASUNCION - SANTA MARIANITA DE JESUS</v>
          </cell>
          <cell r="T8910" t="str">
            <v>TRAMACO</v>
          </cell>
          <cell r="U8910" t="str">
            <v>FLEXNETUIO_PROVINCIA</v>
          </cell>
          <cell r="V8910">
            <v>1</v>
          </cell>
          <cell r="W8910">
            <v>9.9</v>
          </cell>
          <cell r="X8910" t="str">
            <v>HYCITE QUITO</v>
          </cell>
          <cell r="Y8910" t="str">
            <v>FLEX NET CALLE 28 DE JUNIO S/N Y GARCIA MORENO ENTRADA LLANO GRANDE</v>
          </cell>
        </row>
        <row r="8911">
          <cell r="A8911" t="str">
            <v>98714906</v>
          </cell>
          <cell r="B8911">
            <v>476945</v>
          </cell>
          <cell r="C8911" t="str">
            <v>98714906</v>
          </cell>
          <cell r="D8911" t="str">
            <v>HYCITE</v>
          </cell>
          <cell r="E8911" t="str">
            <v>DESPACHO</v>
          </cell>
          <cell r="F8911" t="str">
            <v>NORMAL</v>
          </cell>
          <cell r="G8911" t="str">
            <v>031002004088787</v>
          </cell>
          <cell r="H8911">
            <v>44904</v>
          </cell>
          <cell r="I8911" t="str">
            <v>ENTREGADO</v>
          </cell>
          <cell r="J8911">
            <v>44914</v>
          </cell>
          <cell r="K8911" t="str">
            <v>MAYRA QUEZADA</v>
          </cell>
          <cell r="L8911" t="str">
            <v>URB CIUDAD VERDE PARQUE N VASUNI OESTE , SANTO DOMINGO RIO VERDE 230116 SANTO DOMINGO</v>
          </cell>
          <cell r="M8911" t="str">
            <v/>
          </cell>
          <cell r="N8911" t="str">
            <v>0969350011</v>
          </cell>
          <cell r="O8911" t="str">
            <v>0969350011</v>
          </cell>
          <cell r="P8911" t="str">
            <v>230116</v>
          </cell>
          <cell r="Q8911" t="str">
            <v>SANTO DOMINGO</v>
          </cell>
          <cell r="R8911" t="str">
            <v>SANTO DOMINGO DE LOS TSACHILAS</v>
          </cell>
          <cell r="S8911" t="str">
            <v>ALLURIQUIN</v>
          </cell>
          <cell r="T8911" t="str">
            <v>TRAMACO</v>
          </cell>
          <cell r="U8911" t="str">
            <v>FLEXNETUIO_PROVINCIA</v>
          </cell>
          <cell r="V8911">
            <v>1</v>
          </cell>
          <cell r="W8911">
            <v>1.1000000000000001</v>
          </cell>
          <cell r="X8911" t="str">
            <v>HYCITE QUITO</v>
          </cell>
          <cell r="Y8911" t="str">
            <v>FLEX NET CALLE 28 DE JUNIO S/N Y GARCIA MORENO ENTRADA LLANO GRANDE</v>
          </cell>
        </row>
        <row r="8912">
          <cell r="A8912" t="str">
            <v>98715000</v>
          </cell>
          <cell r="B8912">
            <v>476946</v>
          </cell>
          <cell r="C8912" t="str">
            <v>98715000</v>
          </cell>
          <cell r="D8912" t="str">
            <v>HYCITE</v>
          </cell>
          <cell r="E8912" t="str">
            <v>DESPACHO</v>
          </cell>
          <cell r="F8912" t="str">
            <v>NORMAL</v>
          </cell>
          <cell r="G8912" t="str">
            <v>TFQ88403</v>
          </cell>
          <cell r="H8912">
            <v>44904</v>
          </cell>
          <cell r="I8912" t="str">
            <v>ENTREGADO</v>
          </cell>
          <cell r="J8912">
            <v>44909</v>
          </cell>
          <cell r="K8912" t="str">
            <v>FRANKLIN HIDROBO</v>
          </cell>
          <cell r="L8912" t="str">
            <v>CALLE ALMEIDO OE 3-98 Y PASAJE SAN JOSE AVDA CUADRA DEL COLEGIO TOMAS JEFERSON QUITO / VALLE DE LOS CHILLOS CONOCOTO 170802 PICHINCHA</v>
          </cell>
          <cell r="N8912" t="str">
            <v>0987300490</v>
          </cell>
          <cell r="O8912" t="str">
            <v>0987300490</v>
          </cell>
          <cell r="P8912" t="str">
            <v>170802</v>
          </cell>
          <cell r="Q8912" t="str">
            <v>QUITO</v>
          </cell>
          <cell r="R8912" t="str">
            <v>PICHINCHA</v>
          </cell>
          <cell r="S8912" t="str">
            <v>CONOCOTO</v>
          </cell>
          <cell r="T8912" t="str">
            <v>FLEXTRANS UIO</v>
          </cell>
          <cell r="U8912" t="str">
            <v>FLEXNETUIO_LOCAL</v>
          </cell>
          <cell r="V8912">
            <v>1</v>
          </cell>
          <cell r="W8912">
            <v>3.3</v>
          </cell>
          <cell r="X8912" t="str">
            <v>HYCITE QUITO</v>
          </cell>
          <cell r="Y8912" t="str">
            <v>FLEX NET CALLE 28 DE JUNIO S/N Y GARCIA MORENO ENTRADA LLANO GRANDE</v>
          </cell>
        </row>
        <row r="8913">
          <cell r="A8913" t="str">
            <v>98715996</v>
          </cell>
          <cell r="B8913">
            <v>476947</v>
          </cell>
          <cell r="C8913" t="str">
            <v>98715996</v>
          </cell>
          <cell r="D8913" t="str">
            <v>HYCITE</v>
          </cell>
          <cell r="E8913" t="str">
            <v>DESPACHO</v>
          </cell>
          <cell r="F8913" t="str">
            <v>NORMAL</v>
          </cell>
          <cell r="G8913" t="str">
            <v>TFQ88404 / TFQ89220 / TFQ90381</v>
          </cell>
          <cell r="H8913">
            <v>44904</v>
          </cell>
          <cell r="I8913" t="str">
            <v>ENTREGADO</v>
          </cell>
          <cell r="J8913">
            <v>44918</v>
          </cell>
          <cell r="K8913" t="str">
            <v>SILVIA PATRICIA AREVALO REMACHE</v>
          </cell>
          <cell r="L8913" t="str">
            <v>CALLE B OE7 M48 18 Y TERCERA, QUITO, COCHAPAMBA, PICHINCHA</v>
          </cell>
          <cell r="N8913" t="str">
            <v>098-226-8861/098-350-8857</v>
          </cell>
          <cell r="O8913" t="str">
            <v>098-226-8861/098-350-8857</v>
          </cell>
          <cell r="P8913" t="str">
            <v>170304</v>
          </cell>
          <cell r="Q8913" t="str">
            <v>QUITO</v>
          </cell>
          <cell r="R8913" t="str">
            <v>PICHINCHA</v>
          </cell>
          <cell r="S8913" t="str">
            <v>QUITO</v>
          </cell>
          <cell r="T8913" t="str">
            <v>FLEXTRANS UIO</v>
          </cell>
          <cell r="U8913" t="str">
            <v>FLEXNETUIO_LOCAL</v>
          </cell>
          <cell r="V8913">
            <v>1</v>
          </cell>
          <cell r="W8913">
            <v>6.4</v>
          </cell>
          <cell r="X8913" t="str">
            <v>HYCITE QUITO</v>
          </cell>
          <cell r="Y8913" t="str">
            <v>FLEX NET CALLE 28 DE JUNIO S/N Y GARCIA MORENO ENTRADA LLANO GRANDE</v>
          </cell>
        </row>
        <row r="8914">
          <cell r="A8914" t="str">
            <v>98716217</v>
          </cell>
          <cell r="B8914">
            <v>476948</v>
          </cell>
          <cell r="C8914" t="str">
            <v>98716217</v>
          </cell>
          <cell r="D8914" t="str">
            <v>HYCITE</v>
          </cell>
          <cell r="E8914" t="str">
            <v>DESPACHO</v>
          </cell>
          <cell r="F8914" t="str">
            <v>NORMAL</v>
          </cell>
          <cell r="G8914" t="str">
            <v>031002004088788</v>
          </cell>
          <cell r="H8914">
            <v>44904</v>
          </cell>
          <cell r="I8914" t="str">
            <v>ENTREGADO</v>
          </cell>
          <cell r="J8914">
            <v>44908</v>
          </cell>
          <cell r="K8914" t="str">
            <v>NEPTALI BERMUDEZ</v>
          </cell>
          <cell r="L8914" t="str">
            <v>CALLE PRINCIPAL DEL PARQUE JESUS DE NEPT DIAGONAL A D MANUEL RESTAURANTE PIZZERIA MANTA // BARRIO JESUS DE NAZARETH MANTA 130213 MANABI</v>
          </cell>
          <cell r="M8914" t="str">
            <v/>
          </cell>
          <cell r="N8914" t="str">
            <v>0996842332</v>
          </cell>
          <cell r="O8914" t="str">
            <v>0996842332</v>
          </cell>
          <cell r="P8914" t="str">
            <v>130213</v>
          </cell>
          <cell r="Q8914" t="str">
            <v>MANTA</v>
          </cell>
          <cell r="R8914" t="str">
            <v>MANABI</v>
          </cell>
          <cell r="S8914" t="str">
            <v>MANTA</v>
          </cell>
          <cell r="T8914" t="str">
            <v>TRAMACO</v>
          </cell>
          <cell r="U8914" t="str">
            <v>FLEXNETUIO_PROVINCIA</v>
          </cell>
          <cell r="V8914">
            <v>1</v>
          </cell>
          <cell r="W8914">
            <v>5.7</v>
          </cell>
          <cell r="X8914" t="str">
            <v>HYCITE QUITO</v>
          </cell>
          <cell r="Y8914" t="str">
            <v>FLEX NET CALLE 28 DE JUNIO S/N Y GARCIA MORENO ENTRADA LLANO GRANDE</v>
          </cell>
        </row>
        <row r="8915">
          <cell r="A8915" t="str">
            <v>98672707</v>
          </cell>
          <cell r="B8915">
            <v>476909</v>
          </cell>
          <cell r="C8915" t="str">
            <v>98672707</v>
          </cell>
          <cell r="D8915" t="str">
            <v>HYCITE</v>
          </cell>
          <cell r="E8915" t="str">
            <v>DESPACHO</v>
          </cell>
          <cell r="F8915" t="str">
            <v>NORMAL</v>
          </cell>
          <cell r="G8915" t="str">
            <v>TFQ88416</v>
          </cell>
          <cell r="H8915">
            <v>44904</v>
          </cell>
          <cell r="I8915" t="str">
            <v>ENTREGADO</v>
          </cell>
          <cell r="J8915">
            <v>44908</v>
          </cell>
          <cell r="K8915" t="str">
            <v>CHRISTIAN RUEDA</v>
          </cell>
          <cell r="L8915" t="str">
            <v>MANUEL PAEZ OE5-59 JUAN COELLO PSJ URB CASAS ALPHA PASANDO PTA NEGRA QUITO / TUMBACO TUMBACO 170903 PICHINCHA</v>
          </cell>
          <cell r="N8915" t="str">
            <v>0999067615</v>
          </cell>
          <cell r="O8915" t="str">
            <v>0999067615</v>
          </cell>
          <cell r="P8915" t="str">
            <v>170903</v>
          </cell>
          <cell r="Q8915" t="str">
            <v>QUITO</v>
          </cell>
          <cell r="R8915" t="str">
            <v>PICHINCHA</v>
          </cell>
          <cell r="S8915" t="str">
            <v>TUMBACO</v>
          </cell>
          <cell r="T8915" t="str">
            <v>FLEXTRANS UIO</v>
          </cell>
          <cell r="U8915" t="str">
            <v>FLEXNETUIO_LOCAL</v>
          </cell>
          <cell r="V8915">
            <v>2</v>
          </cell>
          <cell r="W8915">
            <v>22.7</v>
          </cell>
          <cell r="X8915" t="str">
            <v>HYCITE QUITO</v>
          </cell>
          <cell r="Y8915" t="str">
            <v>FLEX NET CALLE 28 DE JUNIO S/N Y GARCIA MORENO ENTRADA LLANO GRANDE</v>
          </cell>
        </row>
        <row r="8916">
          <cell r="A8916" t="str">
            <v>98694478</v>
          </cell>
          <cell r="B8916">
            <v>476914</v>
          </cell>
          <cell r="C8916" t="str">
            <v>98694478</v>
          </cell>
          <cell r="D8916" t="str">
            <v>HYCITE</v>
          </cell>
          <cell r="E8916" t="str">
            <v>DESPACHO</v>
          </cell>
          <cell r="F8916" t="str">
            <v>NORMAL</v>
          </cell>
          <cell r="G8916" t="str">
            <v>TFQ88389 / TFQ89713</v>
          </cell>
          <cell r="H8916">
            <v>44904</v>
          </cell>
          <cell r="I8916" t="str">
            <v>ENTREGADO</v>
          </cell>
          <cell r="J8916">
            <v>44915</v>
          </cell>
          <cell r="K8916" t="str">
            <v>JERSON FRANCISCO RODRIGEZ GUTIERREZ</v>
          </cell>
          <cell r="L8916" t="str">
            <v>OE6A ARTETA Y CALIST N 67-143 N 68 PICHINCHA, COTOCOLLAO, QUITO-SAN JOSE DE CARRIN, CLIENTE SOLICITA ENTREGA ANTES DE LAS 12PM</v>
          </cell>
          <cell r="N8916" t="str">
            <v>+59397-863-0159</v>
          </cell>
          <cell r="O8916" t="str">
            <v>+59397-863-0159</v>
          </cell>
          <cell r="P8916" t="str">
            <v>170103</v>
          </cell>
          <cell r="Q8916" t="str">
            <v>QUITO</v>
          </cell>
          <cell r="R8916" t="str">
            <v>PICHINCHA</v>
          </cell>
          <cell r="S8916" t="str">
            <v>NANEGAL</v>
          </cell>
          <cell r="T8916" t="str">
            <v>FLEXTRANS UIO</v>
          </cell>
          <cell r="U8916" t="str">
            <v>FLEXNETUIO_LOCAL</v>
          </cell>
          <cell r="V8916">
            <v>1</v>
          </cell>
          <cell r="W8916">
            <v>10.1</v>
          </cell>
          <cell r="X8916" t="str">
            <v>HYCITE QUITO</v>
          </cell>
          <cell r="Y8916" t="str">
            <v>FLEX NET CALLE 28 DE JUNIO S/N Y GARCIA MORENO ENTRADA LLANO GRANDE</v>
          </cell>
        </row>
        <row r="8917">
          <cell r="A8917" t="str">
            <v>414232483</v>
          </cell>
          <cell r="B8917">
            <v>476894</v>
          </cell>
          <cell r="C8917" t="str">
            <v>414232483</v>
          </cell>
          <cell r="D8917" t="str">
            <v>FLEXTUENTI</v>
          </cell>
          <cell r="E8917" t="str">
            <v>DESPACHO</v>
          </cell>
          <cell r="F8917" t="str">
            <v>DERIVADO PICK UP</v>
          </cell>
          <cell r="G8917" t="str">
            <v>031080414232483</v>
          </cell>
          <cell r="H8917">
            <v>44904</v>
          </cell>
          <cell r="I8917" t="str">
            <v>ENTREGADO</v>
          </cell>
          <cell r="J8917">
            <v>44908</v>
          </cell>
          <cell r="K8917" t="str">
            <v>Felix david Acosta diaz</v>
          </cell>
          <cell r="L8917" t="str">
            <v>OFICINA TRAMACO BABAHOYO</v>
          </cell>
          <cell r="M8917" t="str">
            <v>1206420695</v>
          </cell>
          <cell r="N8917" t="str">
            <v>0969265007/0990351158</v>
          </cell>
          <cell r="O8917" t="str">
            <v/>
          </cell>
          <cell r="P8917" t="str">
            <v>BABAHOYO</v>
          </cell>
          <cell r="Q8917" t="str">
            <v>BABAHOYO</v>
          </cell>
          <cell r="R8917" t="str">
            <v>LOS RIOS</v>
          </cell>
          <cell r="S8917" t="str">
            <v>BABAHOYO - LA VIRGINIA</v>
          </cell>
          <cell r="T8917" t="str">
            <v>TRAMACO</v>
          </cell>
          <cell r="U8917" t="str">
            <v>FLEXNETUIO_PROVINCIA</v>
          </cell>
          <cell r="V8917">
            <v>1</v>
          </cell>
          <cell r="W8917">
            <v>1</v>
          </cell>
          <cell r="X8917" t="str">
            <v>FLEXNET ECUADOR - FLEXTUENTI</v>
          </cell>
          <cell r="Y8917" t="str">
            <v>CALLE 28 DE JUNIO S/N Y GARCIA MORENO ENTRADA LLANO GRANDE</v>
          </cell>
        </row>
        <row r="8918">
          <cell r="A8918" t="str">
            <v>414233148</v>
          </cell>
          <cell r="B8918">
            <v>476897</v>
          </cell>
          <cell r="C8918" t="str">
            <v>414233148</v>
          </cell>
          <cell r="D8918" t="str">
            <v>FLEXTUENTI</v>
          </cell>
          <cell r="E8918" t="str">
            <v>DESPACHO</v>
          </cell>
          <cell r="F8918" t="str">
            <v>DERIVADO PICK UP</v>
          </cell>
          <cell r="G8918" t="str">
            <v>031080414233148</v>
          </cell>
          <cell r="H8918">
            <v>44904</v>
          </cell>
          <cell r="I8918" t="str">
            <v>ENTREGADO</v>
          </cell>
          <cell r="J8918">
            <v>44908</v>
          </cell>
          <cell r="K8918" t="str">
            <v>Jose Luis Cusme Pereira</v>
          </cell>
          <cell r="L8918" t="str">
            <v>OFICINA TRAMACO QUEVEDO</v>
          </cell>
          <cell r="M8918" t="str">
            <v>0922203179</v>
          </cell>
          <cell r="N8918" t="str">
            <v>0980678592/0963041430</v>
          </cell>
          <cell r="O8918" t="str">
            <v/>
          </cell>
          <cell r="P8918" t="str">
            <v>QUEVEDO</v>
          </cell>
          <cell r="Q8918" t="str">
            <v>QUEVEDO</v>
          </cell>
          <cell r="R8918" t="str">
            <v>LOS RIOS</v>
          </cell>
          <cell r="T8918" t="str">
            <v>TRAMACO</v>
          </cell>
          <cell r="U8918" t="str">
            <v>FLEXNETUIO_PROVINCIA</v>
          </cell>
          <cell r="V8918">
            <v>1</v>
          </cell>
          <cell r="W8918">
            <v>1</v>
          </cell>
          <cell r="X8918" t="str">
            <v>FLEXNET ECUADOR - FLEXTUENTI</v>
          </cell>
          <cell r="Y8918" t="str">
            <v>CALLE 28 DE JUNIO S/N Y GARCIA MORENO ENTRADA LLANO GRANDE</v>
          </cell>
        </row>
        <row r="8919">
          <cell r="A8919" t="str">
            <v>414233170</v>
          </cell>
          <cell r="B8919">
            <v>476899</v>
          </cell>
          <cell r="C8919" t="str">
            <v>414233170</v>
          </cell>
          <cell r="D8919" t="str">
            <v>FLEXTUENTI</v>
          </cell>
          <cell r="E8919" t="str">
            <v>DESPACHO</v>
          </cell>
          <cell r="F8919" t="str">
            <v>NORMAL</v>
          </cell>
          <cell r="G8919" t="str">
            <v>031080414233170</v>
          </cell>
          <cell r="H8919">
            <v>44904</v>
          </cell>
          <cell r="I8919" t="str">
            <v>ENTREGADO</v>
          </cell>
          <cell r="J8919">
            <v>44908</v>
          </cell>
          <cell r="K8919" t="str">
            <v>Magaly amparo Carrion gonzalez</v>
          </cell>
          <cell r="L8919" t="str">
            <v>HUAQUILLAS CALLE MACHALA SN ENTRE CALLEJON MACARA  Y CALLE PORTOVELO</v>
          </cell>
          <cell r="M8919" t="str">
            <v>1721370177</v>
          </cell>
          <cell r="N8919" t="str">
            <v>0987717224/0981681020</v>
          </cell>
          <cell r="O8919" t="str">
            <v/>
          </cell>
          <cell r="P8919" t="str">
            <v>HUAQUILLAS</v>
          </cell>
          <cell r="Q8919" t="str">
            <v>HUAQUILLAS</v>
          </cell>
          <cell r="R8919" t="str">
            <v>EL ORO</v>
          </cell>
          <cell r="T8919" t="str">
            <v>TRAMACO</v>
          </cell>
          <cell r="U8919" t="str">
            <v>FLEXNETUIO_PROVINCIA</v>
          </cell>
          <cell r="V8919">
            <v>1</v>
          </cell>
          <cell r="W8919">
            <v>1</v>
          </cell>
          <cell r="X8919" t="str">
            <v>FLEXNET ECUADOR - FLEXTUENTI</v>
          </cell>
          <cell r="Y8919" t="str">
            <v>CALLE 28 DE JUNIO S/N Y GARCIA MORENO ENTRADA LLANO GRANDE</v>
          </cell>
        </row>
        <row r="8920">
          <cell r="A8920" t="str">
            <v>WS414233139</v>
          </cell>
          <cell r="B8920">
            <v>476906</v>
          </cell>
          <cell r="C8920" t="str">
            <v>WS414233139</v>
          </cell>
          <cell r="D8920" t="str">
            <v>FLEXTUENTI</v>
          </cell>
          <cell r="E8920" t="str">
            <v>DESPACHO</v>
          </cell>
          <cell r="F8920" t="str">
            <v>NORMAL</v>
          </cell>
          <cell r="G8920" t="str">
            <v>031080414233139</v>
          </cell>
          <cell r="H8920">
            <v>44904</v>
          </cell>
          <cell r="I8920" t="str">
            <v>ENTREGADO</v>
          </cell>
          <cell r="J8920">
            <v>44908</v>
          </cell>
          <cell r="K8920" t="str">
            <v>Joe Vasquez</v>
          </cell>
          <cell r="L8920" t="str">
            <v>LOJA CALLE ZAPOTILLO  SN  CALLE CHILE</v>
          </cell>
          <cell r="M8920" t="str">
            <v>1105690026</v>
          </cell>
          <cell r="N8920" t="str">
            <v>0969178456/0969178456</v>
          </cell>
          <cell r="O8920" t="str">
            <v/>
          </cell>
          <cell r="P8920" t="str">
            <v>LOJA</v>
          </cell>
          <cell r="Q8920" t="str">
            <v>LOJA</v>
          </cell>
          <cell r="R8920" t="str">
            <v>LOJA</v>
          </cell>
          <cell r="T8920" t="str">
            <v>TRAMACO</v>
          </cell>
          <cell r="U8920" t="str">
            <v>FLEXNETUIO_PROVINCIA</v>
          </cell>
          <cell r="V8920">
            <v>1</v>
          </cell>
          <cell r="W8920">
            <v>1</v>
          </cell>
          <cell r="X8920" t="str">
            <v>FLEXNET ECUADOR - FLEXTUENTI</v>
          </cell>
          <cell r="Y8920" t="str">
            <v>CALLE 28 DE JUNIO S/N Y GARCIA MORENO ENTRADA LLANO GRANDE</v>
          </cell>
        </row>
        <row r="8921">
          <cell r="A8921" t="str">
            <v>414231854</v>
          </cell>
          <cell r="B8921">
            <v>476886</v>
          </cell>
          <cell r="C8921" t="str">
            <v>414231854</v>
          </cell>
          <cell r="D8921" t="str">
            <v>FLEXTUENTI</v>
          </cell>
          <cell r="E8921" t="str">
            <v>DESPACHO</v>
          </cell>
          <cell r="F8921" t="str">
            <v>NORMAL</v>
          </cell>
          <cell r="G8921" t="str">
            <v>031080414231854</v>
          </cell>
          <cell r="H8921">
            <v>44904</v>
          </cell>
          <cell r="I8921" t="str">
            <v>ENTREGADO</v>
          </cell>
          <cell r="J8921">
            <v>44914</v>
          </cell>
          <cell r="K8921" t="str">
            <v>Fatima Del Cisne Songor Villa</v>
          </cell>
          <cell r="L8921" t="str">
            <v>EL VALLE  AV JOSE CORONEL  SN CALLE VENECIA</v>
          </cell>
          <cell r="M8921" t="str">
            <v>1105954216</v>
          </cell>
          <cell r="N8921" t="str">
            <v>0997507831/0997507831</v>
          </cell>
          <cell r="O8921" t="str">
            <v/>
          </cell>
          <cell r="P8921" t="str">
            <v>LOJA</v>
          </cell>
          <cell r="Q8921" t="str">
            <v>LOJA</v>
          </cell>
          <cell r="R8921" t="str">
            <v>LOJA</v>
          </cell>
          <cell r="T8921" t="str">
            <v>TRAMACO</v>
          </cell>
          <cell r="U8921" t="str">
            <v>FLEXNETUIO_PROVINCIA</v>
          </cell>
          <cell r="V8921">
            <v>1</v>
          </cell>
          <cell r="W8921">
            <v>1</v>
          </cell>
          <cell r="X8921" t="str">
            <v>FLEXNET ECUADOR - FLEXTUENTI</v>
          </cell>
          <cell r="Y8921" t="str">
            <v>CALLE 28 DE JUNIO S/N Y GARCIA MORENO ENTRADA LLANO GRANDE</v>
          </cell>
        </row>
        <row r="8922">
          <cell r="A8922" t="str">
            <v>4707927</v>
          </cell>
          <cell r="B8922">
            <v>476856</v>
          </cell>
          <cell r="C8922" t="str">
            <v>4707927</v>
          </cell>
          <cell r="D8922" t="str">
            <v>MDELIVERY</v>
          </cell>
          <cell r="E8922" t="str">
            <v>DESPACHO</v>
          </cell>
          <cell r="F8922" t="str">
            <v>NORMAL</v>
          </cell>
          <cell r="G8922" t="str">
            <v>TF88424</v>
          </cell>
          <cell r="H8922">
            <v>44904</v>
          </cell>
          <cell r="I8922" t="str">
            <v>ENTREGADO</v>
          </cell>
          <cell r="J8922">
            <v>44908</v>
          </cell>
          <cell r="K8922" t="str">
            <v>MARCOS IVAN GUERRA TAPIA</v>
          </cell>
          <cell r="L8922" t="str">
            <v>URBANIZACIÓN LA SIABA, MANZANA Q, VILLA 1. CALLE C Y CALLE SEXTA.</v>
          </cell>
          <cell r="M8922" t="str">
            <v>0913764627</v>
          </cell>
          <cell r="N8922" t="str">
            <v>0962984187</v>
          </cell>
          <cell r="P8922" t="str">
            <v>090108</v>
          </cell>
          <cell r="Q8922" t="str">
            <v>GUAYAQUIL</v>
          </cell>
          <cell r="R8922" t="str">
            <v>GUAYAS</v>
          </cell>
          <cell r="S8922" t="str">
            <v>GUAYAQUIL</v>
          </cell>
          <cell r="T8922" t="str">
            <v>ITSACOURIER</v>
          </cell>
          <cell r="U8922" t="str">
            <v>FLEXNETUIO_GYE</v>
          </cell>
          <cell r="V8922">
            <v>1</v>
          </cell>
          <cell r="W8922">
            <v>1</v>
          </cell>
          <cell r="X8922" t="str">
            <v>FLEXNET ECUADOR - MDELIVERY</v>
          </cell>
          <cell r="Y8922" t="str">
            <v>CALLE 28 DE JUNIO S/N Y GARCIA MORENO ENTRADA LLANO GRANDE</v>
          </cell>
        </row>
        <row r="8923">
          <cell r="A8923" t="str">
            <v>4708107</v>
          </cell>
          <cell r="B8923">
            <v>476858</v>
          </cell>
          <cell r="C8923" t="str">
            <v>4708107</v>
          </cell>
          <cell r="D8923" t="str">
            <v>MDELIVERY</v>
          </cell>
          <cell r="E8923" t="str">
            <v>DESPACHO</v>
          </cell>
          <cell r="F8923" t="str">
            <v>DERIVADO PICK UP</v>
          </cell>
          <cell r="G8923" t="str">
            <v>031080004708107</v>
          </cell>
          <cell r="H8923">
            <v>44904</v>
          </cell>
          <cell r="I8923" t="str">
            <v>ENTREGADO</v>
          </cell>
          <cell r="J8923">
            <v>44909</v>
          </cell>
          <cell r="K8923" t="str">
            <v>BENAVIDES ERAZO ALEXANDRA YADIRA</v>
          </cell>
          <cell r="L8923" t="str">
            <v>OFICINA TRAMACO LATACUNGA</v>
          </cell>
          <cell r="M8923" t="str">
            <v>0401377858</v>
          </cell>
          <cell r="N8923" t="str">
            <v>0984854393</v>
          </cell>
          <cell r="O8923" t="str">
            <v>0984854393</v>
          </cell>
          <cell r="P8923" t="str">
            <v>LATACUNGA</v>
          </cell>
          <cell r="Q8923" t="str">
            <v>LATACUNGA</v>
          </cell>
          <cell r="R8923" t="str">
            <v>COTOPAXI</v>
          </cell>
          <cell r="T8923" t="str">
            <v>TRAMACO</v>
          </cell>
          <cell r="U8923" t="str">
            <v>FLEXNETUIO_PROVINCIA</v>
          </cell>
          <cell r="V8923">
            <v>1</v>
          </cell>
          <cell r="W8923">
            <v>1</v>
          </cell>
          <cell r="X8923" t="str">
            <v>FLEXNET ECUADOR - MDELIVERY</v>
          </cell>
          <cell r="Y8923" t="str">
            <v>CALLE 28 DE JUNIO S/N Y GARCIA MORENO ENTRADA LLANO GRANDE</v>
          </cell>
        </row>
        <row r="8924">
          <cell r="A8924" t="str">
            <v>4708256</v>
          </cell>
          <cell r="B8924">
            <v>476862</v>
          </cell>
          <cell r="C8924" t="str">
            <v>4708256</v>
          </cell>
          <cell r="D8924" t="str">
            <v>MDELIVERY</v>
          </cell>
          <cell r="E8924" t="str">
            <v>DESPACHO</v>
          </cell>
          <cell r="F8924" t="str">
            <v>NORMAL</v>
          </cell>
          <cell r="G8924" t="str">
            <v>031080004708256</v>
          </cell>
          <cell r="H8924">
            <v>44904</v>
          </cell>
          <cell r="I8924" t="str">
            <v>ENTREGADO</v>
          </cell>
          <cell r="J8924">
            <v>44908</v>
          </cell>
          <cell r="K8924" t="str">
            <v>REYES TOALA WILINGTON AMARILDO</v>
          </cell>
          <cell r="L8924" t="str">
            <v>EL EMPALME CALLE 5 DE DICIEMBRE SN CALLE ORIENE ECUATORIANO</v>
          </cell>
          <cell r="M8924" t="str">
            <v>0913208914</v>
          </cell>
          <cell r="N8924" t="str">
            <v>0989735232</v>
          </cell>
          <cell r="O8924" t="str">
            <v>0989735232</v>
          </cell>
          <cell r="P8924" t="str">
            <v>091503</v>
          </cell>
          <cell r="Q8924" t="str">
            <v>EL EMPALME</v>
          </cell>
          <cell r="R8924" t="str">
            <v>GUAYAS</v>
          </cell>
          <cell r="S8924" t="str">
            <v>VELASCO IBARRA (CAB. EL EMPALME)</v>
          </cell>
          <cell r="T8924" t="str">
            <v>TRAMACO</v>
          </cell>
          <cell r="U8924" t="str">
            <v>FLEXNETUIO_PROVINCIA</v>
          </cell>
          <cell r="V8924">
            <v>1</v>
          </cell>
          <cell r="W8924">
            <v>1</v>
          </cell>
          <cell r="X8924" t="str">
            <v>FLEXNET ECUADOR - MDELIVERY</v>
          </cell>
          <cell r="Y8924" t="str">
            <v>CALLE 28 DE JUNIO S/N Y GARCIA MORENO ENTRADA LLANO GRANDE</v>
          </cell>
        </row>
        <row r="8925">
          <cell r="A8925" t="str">
            <v>4708289</v>
          </cell>
          <cell r="B8925">
            <v>476864</v>
          </cell>
          <cell r="C8925" t="str">
            <v>4708289</v>
          </cell>
          <cell r="D8925" t="str">
            <v>MDELIVERY</v>
          </cell>
          <cell r="E8925" t="str">
            <v>DESPACHO</v>
          </cell>
          <cell r="F8925" t="str">
            <v>DERIVADO PICK UP</v>
          </cell>
          <cell r="G8925" t="str">
            <v>031080004708289</v>
          </cell>
          <cell r="H8925">
            <v>44904</v>
          </cell>
          <cell r="I8925" t="str">
            <v>ENTREGADO</v>
          </cell>
          <cell r="J8925">
            <v>44911</v>
          </cell>
          <cell r="K8925" t="str">
            <v>FELIX DANIEL COELLO BALLADARES</v>
          </cell>
          <cell r="L8925" t="str">
            <v>OFICINA TRAMACO PUNTO DE ATENCION VIA DAULE</v>
          </cell>
          <cell r="M8925" t="str">
            <v>0955170808</v>
          </cell>
          <cell r="N8925" t="str">
            <v>0968194274</v>
          </cell>
          <cell r="O8925" t="str">
            <v>0968194274</v>
          </cell>
          <cell r="P8925" t="str">
            <v>GUAYAQUIL</v>
          </cell>
          <cell r="Q8925" t="str">
            <v>GUAYAQUIL</v>
          </cell>
          <cell r="R8925" t="str">
            <v>GUAYAS</v>
          </cell>
          <cell r="T8925" t="str">
            <v>TRAMACO</v>
          </cell>
          <cell r="U8925" t="str">
            <v>FLEXNETUIO_PROVINCIA</v>
          </cell>
          <cell r="V8925">
            <v>1</v>
          </cell>
          <cell r="W8925">
            <v>1</v>
          </cell>
          <cell r="X8925" t="str">
            <v>FLEXNET ECUADOR - MDELIVERY</v>
          </cell>
          <cell r="Y8925" t="str">
            <v>CALLE 28 DE JUNIO S/N Y GARCIA MORENO ENTRADA LLANO GRANDE</v>
          </cell>
        </row>
        <row r="8926">
          <cell r="A8926" t="str">
            <v>4701470</v>
          </cell>
          <cell r="B8926">
            <v>476835</v>
          </cell>
          <cell r="C8926" t="str">
            <v>4701470</v>
          </cell>
          <cell r="D8926" t="str">
            <v>MDELIVERY</v>
          </cell>
          <cell r="E8926" t="str">
            <v>DESPACHO</v>
          </cell>
          <cell r="F8926" t="str">
            <v>DERIVADO PICK UP</v>
          </cell>
          <cell r="G8926" t="str">
            <v>031080004701470</v>
          </cell>
          <cell r="H8926">
            <v>44904</v>
          </cell>
          <cell r="I8926" t="str">
            <v>ENTREGADO</v>
          </cell>
          <cell r="J8926">
            <v>44910</v>
          </cell>
          <cell r="K8926" t="str">
            <v>GARCIA GARCIA MARJORIE MARICELA</v>
          </cell>
          <cell r="L8926" t="str">
            <v>OFICINA TRAMACO PORTOVIEJO</v>
          </cell>
          <cell r="M8926" t="str">
            <v>1309017513</v>
          </cell>
          <cell r="N8926" t="str">
            <v>0960684065</v>
          </cell>
          <cell r="O8926" t="str">
            <v>0960684065</v>
          </cell>
          <cell r="P8926" t="str">
            <v>PORTOVIEJO</v>
          </cell>
          <cell r="Q8926" t="str">
            <v>PORTOVIEJO</v>
          </cell>
          <cell r="R8926" t="str">
            <v>MANABI</v>
          </cell>
          <cell r="T8926" t="str">
            <v>TRAMACO</v>
          </cell>
          <cell r="U8926" t="str">
            <v>FLEXNETUIO_PROVINCIA</v>
          </cell>
          <cell r="V8926">
            <v>1</v>
          </cell>
          <cell r="W8926">
            <v>1</v>
          </cell>
          <cell r="X8926" t="str">
            <v>FLEXNET ECUADOR - MDELIVERY</v>
          </cell>
          <cell r="Y8926" t="str">
            <v>CALLE 28 DE JUNIO S/N Y GARCIA MORENO ENTRADA LLANO GRANDE</v>
          </cell>
        </row>
        <row r="8927">
          <cell r="A8927" t="str">
            <v>4701897</v>
          </cell>
          <cell r="B8927">
            <v>476836</v>
          </cell>
          <cell r="C8927" t="str">
            <v>4701897</v>
          </cell>
          <cell r="D8927" t="str">
            <v>MDELIVERY</v>
          </cell>
          <cell r="E8927" t="str">
            <v>DESPACHO</v>
          </cell>
          <cell r="F8927" t="str">
            <v>DERIVADO PICK UP</v>
          </cell>
          <cell r="G8927" t="str">
            <v>031080004701897</v>
          </cell>
          <cell r="H8927">
            <v>44904</v>
          </cell>
          <cell r="I8927" t="str">
            <v>ENTREGADO</v>
          </cell>
          <cell r="J8927">
            <v>44908</v>
          </cell>
          <cell r="K8927" t="str">
            <v>NASE GALO JIMPIKIT CHUMPI</v>
          </cell>
          <cell r="L8927" t="str">
            <v>OFICINA TRAMACO EL PUYO</v>
          </cell>
          <cell r="M8927" t="str">
            <v>1400951842</v>
          </cell>
          <cell r="N8927" t="str">
            <v>0969463848</v>
          </cell>
          <cell r="O8927" t="str">
            <v>0969463848</v>
          </cell>
          <cell r="P8927" t="str">
            <v>PUYO</v>
          </cell>
          <cell r="Q8927" t="str">
            <v>PUYO</v>
          </cell>
          <cell r="R8927" t="str">
            <v>PASTAZA</v>
          </cell>
          <cell r="S8927" t="str">
            <v/>
          </cell>
          <cell r="T8927" t="str">
            <v>TRAMACO</v>
          </cell>
          <cell r="U8927" t="str">
            <v>FLEXNETUIO_PROVINCIA</v>
          </cell>
          <cell r="V8927">
            <v>1</v>
          </cell>
          <cell r="W8927">
            <v>1</v>
          </cell>
          <cell r="X8927" t="str">
            <v>FLEXNET ECUADOR - MDELIVERY</v>
          </cell>
          <cell r="Y8927" t="str">
            <v>CALLE 28 DE JUNIO S/N Y GARCIA MORENO ENTRADA LLANO GRANDE</v>
          </cell>
        </row>
        <row r="8928">
          <cell r="A8928" t="str">
            <v>4702271</v>
          </cell>
          <cell r="B8928">
            <v>476838</v>
          </cell>
          <cell r="C8928" t="str">
            <v>4702271</v>
          </cell>
          <cell r="D8928" t="str">
            <v>MDELIVERY</v>
          </cell>
          <cell r="E8928" t="str">
            <v>DESPACHO</v>
          </cell>
          <cell r="F8928" t="str">
            <v>NORMAL</v>
          </cell>
          <cell r="G8928" t="str">
            <v>031080004702271</v>
          </cell>
          <cell r="H8928">
            <v>44904</v>
          </cell>
          <cell r="I8928" t="str">
            <v>ENTREGADO</v>
          </cell>
          <cell r="J8928">
            <v>44908</v>
          </cell>
          <cell r="K8928" t="str">
            <v>MAYRA LISSET BARRIGA CASTILLO</v>
          </cell>
          <cell r="L8928" t="str">
            <v>MACAS CALLE SOASTI SN CALLE MANUEL GONZALES</v>
          </cell>
          <cell r="M8928" t="str">
            <v>1401226731</v>
          </cell>
          <cell r="N8928" t="str">
            <v>0982423920</v>
          </cell>
          <cell r="O8928" t="str">
            <v>0982423920</v>
          </cell>
          <cell r="P8928" t="str">
            <v>140101</v>
          </cell>
          <cell r="Q8928" t="str">
            <v>MORONA</v>
          </cell>
          <cell r="R8928" t="str">
            <v>MORONA SANTIAGO</v>
          </cell>
          <cell r="S8928" t="str">
            <v>MACAS</v>
          </cell>
          <cell r="T8928" t="str">
            <v>TRAMACO</v>
          </cell>
          <cell r="U8928" t="str">
            <v>FLEXNETUIO_PROVINCIA</v>
          </cell>
          <cell r="V8928">
            <v>1</v>
          </cell>
          <cell r="W8928">
            <v>1</v>
          </cell>
          <cell r="X8928" t="str">
            <v>FLEXNET ECUADOR - MDELIVERY</v>
          </cell>
          <cell r="Y8928" t="str">
            <v>CALLE 28 DE JUNIO S/N Y GARCIA MORENO ENTRADA LLANO GRANDE</v>
          </cell>
        </row>
        <row r="8929">
          <cell r="A8929" t="str">
            <v>4705583</v>
          </cell>
          <cell r="B8929">
            <v>476841</v>
          </cell>
          <cell r="C8929" t="str">
            <v>4705583</v>
          </cell>
          <cell r="D8929" t="str">
            <v>MDELIVERY</v>
          </cell>
          <cell r="E8929" t="str">
            <v>DESPACHO</v>
          </cell>
          <cell r="F8929" t="str">
            <v>NORMAL</v>
          </cell>
          <cell r="G8929" t="str">
            <v>TF88432</v>
          </cell>
          <cell r="H8929">
            <v>44904</v>
          </cell>
          <cell r="I8929" t="str">
            <v>ENTREGADO</v>
          </cell>
          <cell r="J8929">
            <v>44908</v>
          </cell>
          <cell r="K8929" t="str">
            <v>RAYMOND SANTOS DE LA CRUZ TOMALA</v>
          </cell>
          <cell r="L8929" t="str">
            <v>TARQUI  VIA A LA COSTA KM 8 Y MEDIO</v>
          </cell>
          <cell r="M8929" t="str">
            <v>0910146810</v>
          </cell>
          <cell r="N8929" t="str">
            <v>0987670434</v>
          </cell>
          <cell r="O8929" t="str">
            <v>0987670434</v>
          </cell>
          <cell r="P8929" t="str">
            <v>090902</v>
          </cell>
          <cell r="Q8929" t="str">
            <v>GUAYAQUIL</v>
          </cell>
          <cell r="R8929" t="str">
            <v>GUAYAS</v>
          </cell>
          <cell r="S8929" t="str">
            <v>GUAYAQUIL</v>
          </cell>
          <cell r="T8929" t="str">
            <v>FLEXTRANS GYE</v>
          </cell>
          <cell r="U8929" t="str">
            <v>FLEXNETUIO_GYE</v>
          </cell>
          <cell r="V8929">
            <v>1</v>
          </cell>
          <cell r="W8929">
            <v>1</v>
          </cell>
          <cell r="X8929" t="str">
            <v>FLEXNET ECUADOR - MDELIVERY</v>
          </cell>
          <cell r="Y8929" t="str">
            <v>CALLE 28 DE JUNIO S/N Y GARCIA MORENO ENTRADA LLANO GRANDE</v>
          </cell>
        </row>
        <row r="8930">
          <cell r="A8930" t="str">
            <v>4705629</v>
          </cell>
          <cell r="B8930">
            <v>476842</v>
          </cell>
          <cell r="C8930" t="str">
            <v>4705629</v>
          </cell>
          <cell r="D8930" t="str">
            <v>MDELIVERY</v>
          </cell>
          <cell r="E8930" t="str">
            <v>DESPACHO</v>
          </cell>
          <cell r="F8930" t="str">
            <v>NORMAL</v>
          </cell>
          <cell r="G8930" t="str">
            <v>031080004705629</v>
          </cell>
          <cell r="H8930">
            <v>44904</v>
          </cell>
          <cell r="I8930" t="str">
            <v>ENTREGADO</v>
          </cell>
          <cell r="J8930">
            <v>44908</v>
          </cell>
          <cell r="K8930" t="str">
            <v>LUIS CARLOS IMBAQUINGO NUNEZ</v>
          </cell>
          <cell r="L8930" t="str">
            <v>HUACHI LORETO PASAJE LUIS SAA  SN CALLE CACIQUE ALVAREZ</v>
          </cell>
          <cell r="M8930" t="str">
            <v>1804339057</v>
          </cell>
          <cell r="N8930" t="str">
            <v>0993287413</v>
          </cell>
          <cell r="O8930" t="str">
            <v/>
          </cell>
          <cell r="P8930" t="str">
            <v>180201</v>
          </cell>
          <cell r="Q8930" t="str">
            <v>AMBATO</v>
          </cell>
          <cell r="R8930" t="str">
            <v>TUNGURAHUA</v>
          </cell>
          <cell r="S8930" t="str">
            <v>AMBATO</v>
          </cell>
          <cell r="T8930" t="str">
            <v>TRAMACO</v>
          </cell>
          <cell r="U8930" t="str">
            <v>FLEXNETUIO_PROVINCIA</v>
          </cell>
          <cell r="V8930">
            <v>1</v>
          </cell>
          <cell r="W8930">
            <v>1</v>
          </cell>
          <cell r="X8930" t="str">
            <v>FLEXNET ECUADOR - MDELIVERY</v>
          </cell>
          <cell r="Y8930" t="str">
            <v>CALLE 28 DE JUNIO S/N Y GARCIA MORENO ENTRADA LLANO GRANDE</v>
          </cell>
        </row>
        <row r="8931">
          <cell r="A8931" t="str">
            <v>4705762</v>
          </cell>
          <cell r="B8931">
            <v>476843</v>
          </cell>
          <cell r="C8931" t="str">
            <v>4705762</v>
          </cell>
          <cell r="D8931" t="str">
            <v>MDELIVERY</v>
          </cell>
          <cell r="E8931" t="str">
            <v>DESPACHO</v>
          </cell>
          <cell r="F8931" t="str">
            <v>NORMAL</v>
          </cell>
          <cell r="G8931" t="str">
            <v>TF88425 / 031080004705762</v>
          </cell>
          <cell r="H8931">
            <v>44904</v>
          </cell>
          <cell r="I8931" t="str">
            <v>ENTREGADO</v>
          </cell>
          <cell r="J8931">
            <v>44916</v>
          </cell>
          <cell r="K8931" t="str">
            <v>WILSON WLADIMIR SANTANA SUAREZ</v>
          </cell>
          <cell r="L8931" t="str">
            <v>VIA DAULE KM 19 1/2  BODEGAS PORTRANS LLAMAR A ESTE NÚMERO 0988777844</v>
          </cell>
          <cell r="M8931" t="str">
            <v>0950633875</v>
          </cell>
          <cell r="N8931" t="str">
            <v>0988777844</v>
          </cell>
          <cell r="O8931" t="str">
            <v>0983728117</v>
          </cell>
          <cell r="P8931" t="str">
            <v>090701</v>
          </cell>
          <cell r="Q8931" t="str">
            <v>GUAYAQUIL</v>
          </cell>
          <cell r="R8931" t="str">
            <v>GUAYAS</v>
          </cell>
          <cell r="S8931" t="str">
            <v>GUAYAQUIL</v>
          </cell>
          <cell r="T8931" t="str">
            <v>TRAMACO</v>
          </cell>
          <cell r="U8931" t="str">
            <v>FLEXNETUIO_GYE</v>
          </cell>
          <cell r="V8931">
            <v>1</v>
          </cell>
          <cell r="W8931">
            <v>1</v>
          </cell>
          <cell r="X8931" t="str">
            <v>FLEXNET ECUADOR - MDELIVERY</v>
          </cell>
          <cell r="Y8931" t="str">
            <v>CALLE 28 DE JUNIO S/N Y GARCIA MORENO ENTRADA LLANO GRANDE</v>
          </cell>
        </row>
        <row r="8932">
          <cell r="A8932" t="str">
            <v>4706070</v>
          </cell>
          <cell r="B8932">
            <v>476844</v>
          </cell>
          <cell r="C8932" t="str">
            <v>4706070</v>
          </cell>
          <cell r="D8932" t="str">
            <v>MDELIVERY</v>
          </cell>
          <cell r="E8932" t="str">
            <v>DESPACHO</v>
          </cell>
          <cell r="F8932" t="str">
            <v>DERIVADO PICK UP</v>
          </cell>
          <cell r="G8932" t="str">
            <v>031080004706070</v>
          </cell>
          <cell r="H8932">
            <v>44904</v>
          </cell>
          <cell r="I8932" t="str">
            <v>ENTREGADO</v>
          </cell>
          <cell r="J8932">
            <v>44908</v>
          </cell>
          <cell r="K8932" t="str">
            <v>FELIX DANIEL COELLO BALLADARES</v>
          </cell>
          <cell r="L8932" t="str">
            <v>OFICINA TRAMACO PUNTO DE ATENCION VIA DAULE</v>
          </cell>
          <cell r="M8932" t="str">
            <v>0955170808</v>
          </cell>
          <cell r="N8932" t="str">
            <v>0968194274</v>
          </cell>
          <cell r="O8932" t="str">
            <v>0968194274</v>
          </cell>
          <cell r="P8932" t="str">
            <v>GUAYAQUIL</v>
          </cell>
          <cell r="Q8932" t="str">
            <v>GUAYAQUIL</v>
          </cell>
          <cell r="R8932" t="str">
            <v>GUAYAS</v>
          </cell>
          <cell r="T8932" t="str">
            <v>TRAMACO</v>
          </cell>
          <cell r="U8932" t="str">
            <v>FLEXNETUIO_PROVINCIA</v>
          </cell>
          <cell r="V8932">
            <v>1</v>
          </cell>
          <cell r="W8932">
            <v>1</v>
          </cell>
          <cell r="X8932" t="str">
            <v>FLEXNET ECUADOR - MDELIVERY</v>
          </cell>
          <cell r="Y8932" t="str">
            <v>CALLE 28 DE JUNIO S/N Y GARCIA MORENO ENTRADA LLANO GRANDE</v>
          </cell>
        </row>
        <row r="8933">
          <cell r="A8933" t="str">
            <v>4706235</v>
          </cell>
          <cell r="B8933">
            <v>476845</v>
          </cell>
          <cell r="C8933" t="str">
            <v>4706235</v>
          </cell>
          <cell r="D8933" t="str">
            <v>MDELIVERY</v>
          </cell>
          <cell r="E8933" t="str">
            <v>DESPACHO</v>
          </cell>
          <cell r="F8933" t="str">
            <v>DERIVADO PICK UP</v>
          </cell>
          <cell r="G8933" t="str">
            <v>031080004706235</v>
          </cell>
          <cell r="H8933">
            <v>44904</v>
          </cell>
          <cell r="I8933" t="str">
            <v>ENTREGADO</v>
          </cell>
          <cell r="J8933">
            <v>44910</v>
          </cell>
          <cell r="K8933" t="str">
            <v>GARCIA MURILLO JEAN CARLOS</v>
          </cell>
          <cell r="L8933" t="str">
            <v>OFICINA TRAMACO PORTOVIEJO</v>
          </cell>
          <cell r="M8933" t="str">
            <v>1315770873</v>
          </cell>
          <cell r="N8933" t="str">
            <v>0984716065</v>
          </cell>
          <cell r="O8933" t="str">
            <v>0984716065</v>
          </cell>
          <cell r="P8933" t="str">
            <v>PORTOVIEJO</v>
          </cell>
          <cell r="Q8933" t="str">
            <v>PORTOVIEJO</v>
          </cell>
          <cell r="R8933" t="str">
            <v>MANABI</v>
          </cell>
          <cell r="T8933" t="str">
            <v>TRAMACO</v>
          </cell>
          <cell r="U8933" t="str">
            <v>FLEXNETUIO_PROVINCIA</v>
          </cell>
          <cell r="V8933">
            <v>1</v>
          </cell>
          <cell r="W8933">
            <v>1</v>
          </cell>
          <cell r="X8933" t="str">
            <v>FLEXNET ECUADOR - MDELIVERY</v>
          </cell>
          <cell r="Y8933" t="str">
            <v>CALLE 28 DE JUNIO S/N Y GARCIA MORENO ENTRADA LLANO GRANDE</v>
          </cell>
        </row>
        <row r="8934">
          <cell r="A8934" t="str">
            <v>4707119</v>
          </cell>
          <cell r="B8934">
            <v>476849</v>
          </cell>
          <cell r="C8934" t="str">
            <v>4707119</v>
          </cell>
          <cell r="D8934" t="str">
            <v>MDELIVERY</v>
          </cell>
          <cell r="E8934" t="str">
            <v>DESPACHO</v>
          </cell>
          <cell r="F8934" t="str">
            <v>NORMAL</v>
          </cell>
          <cell r="G8934" t="str">
            <v>IC3807</v>
          </cell>
          <cell r="H8934">
            <v>44904</v>
          </cell>
          <cell r="I8934" t="str">
            <v>ENTREGADO</v>
          </cell>
          <cell r="J8934">
            <v>44908</v>
          </cell>
          <cell r="K8934" t="str">
            <v>JOHNNY XAVIER BERMUDEZ ESPINALES</v>
          </cell>
          <cell r="L8934" t="str">
            <v>GUALACEO  AV 9 DE OCTUBRE  SN CALLE LUIS SALAZAR RAMOS</v>
          </cell>
          <cell r="M8934" t="str">
            <v>1310442874</v>
          </cell>
          <cell r="N8934" t="str">
            <v>0980378148</v>
          </cell>
          <cell r="O8934" t="str">
            <v>0980378148</v>
          </cell>
          <cell r="P8934" t="str">
            <v>010402</v>
          </cell>
          <cell r="Q8934" t="str">
            <v>GUALACEO</v>
          </cell>
          <cell r="R8934" t="str">
            <v>AZUAY</v>
          </cell>
          <cell r="S8934" t="str">
            <v>GUALACEO</v>
          </cell>
          <cell r="T8934" t="str">
            <v>ITSACOURIER</v>
          </cell>
          <cell r="U8934" t="str">
            <v>FLEXNETUIO_PROVINCIA</v>
          </cell>
          <cell r="V8934">
            <v>1</v>
          </cell>
          <cell r="W8934">
            <v>1</v>
          </cell>
          <cell r="X8934" t="str">
            <v>FLEXNET ECUADOR - MDELIVERY</v>
          </cell>
          <cell r="Y8934" t="str">
            <v>CALLE 28 DE JUNIO S/N Y GARCIA MORENO ENTRADA LLANO GRANDE</v>
          </cell>
        </row>
        <row r="8935">
          <cell r="A8935" t="str">
            <v>4707585</v>
          </cell>
          <cell r="B8935">
            <v>476851</v>
          </cell>
          <cell r="C8935" t="str">
            <v>4707585</v>
          </cell>
          <cell r="D8935" t="str">
            <v>MDELIVERY</v>
          </cell>
          <cell r="E8935" t="str">
            <v>DESPACHO</v>
          </cell>
          <cell r="F8935" t="str">
            <v>NORMAL</v>
          </cell>
          <cell r="G8935" t="str">
            <v>031080004707585</v>
          </cell>
          <cell r="H8935">
            <v>44904</v>
          </cell>
          <cell r="I8935" t="str">
            <v>ENTREGADO</v>
          </cell>
          <cell r="J8935">
            <v>44908</v>
          </cell>
          <cell r="K8935" t="str">
            <v>CAIZA CATUCUAMBA JOSE RAFAEL</v>
          </cell>
          <cell r="L8935" t="str">
            <v>GONZALEZ SUAREZ CALLE GRAN COLOMBIA  SN CALLE 13 DE ABRIL</v>
          </cell>
          <cell r="M8935" t="str">
            <v>1002380002</v>
          </cell>
          <cell r="N8935" t="str">
            <v>0979274620</v>
          </cell>
          <cell r="O8935" t="str">
            <v>0979274620</v>
          </cell>
          <cell r="P8935" t="str">
            <v>100211</v>
          </cell>
          <cell r="Q8935" t="str">
            <v>OTAVALO</v>
          </cell>
          <cell r="R8935" t="str">
            <v>IMBABURA</v>
          </cell>
          <cell r="S8935" t="str">
            <v>GONZALEZ SUAREZ - SAN RAFAEL</v>
          </cell>
          <cell r="T8935" t="str">
            <v>TRAMACO</v>
          </cell>
          <cell r="U8935" t="str">
            <v>FLEXNETUIO_PROVINCIA</v>
          </cell>
          <cell r="V8935">
            <v>1</v>
          </cell>
          <cell r="W8935">
            <v>1</v>
          </cell>
          <cell r="X8935" t="str">
            <v>FLEXNET ECUADOR - MDELIVERY</v>
          </cell>
          <cell r="Y8935" t="str">
            <v>CALLE 28 DE JUNIO S/N Y GARCIA MORENO ENTRADA LLANO GRANDE</v>
          </cell>
        </row>
        <row r="8936">
          <cell r="A8936" t="str">
            <v>4707700</v>
          </cell>
          <cell r="B8936">
            <v>476852</v>
          </cell>
          <cell r="C8936" t="str">
            <v>4707700</v>
          </cell>
          <cell r="D8936" t="str">
            <v>MDELIVERY</v>
          </cell>
          <cell r="E8936" t="str">
            <v>DESPACHO</v>
          </cell>
          <cell r="F8936" t="str">
            <v>NORMAL</v>
          </cell>
          <cell r="G8936" t="str">
            <v>031080004707700</v>
          </cell>
          <cell r="H8936">
            <v>44904</v>
          </cell>
          <cell r="I8936" t="str">
            <v>ENTREGADO</v>
          </cell>
          <cell r="J8936">
            <v>44909</v>
          </cell>
          <cell r="K8936" t="str">
            <v>Johnatan Danilo Flores Jaramillo</v>
          </cell>
          <cell r="L8936" t="str">
            <v>MACAS CALLE 24 DE MAYO SN Y CUENCA</v>
          </cell>
          <cell r="M8936" t="str">
            <v>1400559504</v>
          </cell>
          <cell r="N8936" t="str">
            <v>0962909718</v>
          </cell>
          <cell r="O8936" t="str">
            <v/>
          </cell>
          <cell r="P8936" t="str">
            <v>140101</v>
          </cell>
          <cell r="Q8936" t="str">
            <v>MORONA</v>
          </cell>
          <cell r="R8936" t="str">
            <v>MORONA SANTIAGO</v>
          </cell>
          <cell r="S8936" t="str">
            <v>MACAS</v>
          </cell>
          <cell r="T8936" t="str">
            <v>TRAMACO</v>
          </cell>
          <cell r="U8936" t="str">
            <v>FLEXNETUIO_PROVINCIA</v>
          </cell>
          <cell r="V8936">
            <v>1</v>
          </cell>
          <cell r="W8936">
            <v>1</v>
          </cell>
          <cell r="X8936" t="str">
            <v>FLEXNET ECUADOR - MDELIVERY</v>
          </cell>
          <cell r="Y8936" t="str">
            <v>CALLE 28 DE JUNIO S/N Y GARCIA MORENO ENTRADA LLANO GRANDE</v>
          </cell>
        </row>
        <row r="8937">
          <cell r="A8937" t="str">
            <v>11559</v>
          </cell>
          <cell r="B8937">
            <v>476814</v>
          </cell>
          <cell r="C8937" t="str">
            <v>11559</v>
          </cell>
          <cell r="D8937" t="str">
            <v>MOVISTAR</v>
          </cell>
          <cell r="E8937" t="str">
            <v>RETIRO</v>
          </cell>
          <cell r="F8937" t="str">
            <v>NORMAL</v>
          </cell>
          <cell r="G8937" t="str">
            <v>031002004089461</v>
          </cell>
          <cell r="H8937">
            <v>44904</v>
          </cell>
          <cell r="I8937" t="str">
            <v>ENTREGADO</v>
          </cell>
          <cell r="J8937">
            <v>44914</v>
          </cell>
          <cell r="K8937" t="str">
            <v>FLEXNET - LI</v>
          </cell>
          <cell r="L8937" t="str">
            <v>CALLE 28 DE JUNIO S/N Y GARCIA MORENO ENTRADA LLANO GRANDE</v>
          </cell>
          <cell r="M8937" t="str">
            <v/>
          </cell>
          <cell r="N8937" t="str">
            <v>0983013833</v>
          </cell>
          <cell r="O8937" t="str">
            <v>0983013833</v>
          </cell>
          <cell r="P8937" t="str">
            <v>QUITO</v>
          </cell>
          <cell r="Q8937" t="str">
            <v>QUITO</v>
          </cell>
          <cell r="R8937" t="str">
            <v>PICHINCHA</v>
          </cell>
          <cell r="T8937" t="str">
            <v>TRAMACO</v>
          </cell>
          <cell r="U8937" t="str">
            <v>FLEXNETUIO_LOCAL</v>
          </cell>
          <cell r="V8937">
            <v>0</v>
          </cell>
          <cell r="W8937">
            <v>1</v>
          </cell>
          <cell r="X8937" t="str">
            <v>ESTEBAN JIMENEZ</v>
          </cell>
          <cell r="Y8937" t="str">
            <v>CENTRO COMERCIAL QUICENTRO SHOPPING AVENIDA NACIONES UNIDAS.</v>
          </cell>
        </row>
        <row r="8938">
          <cell r="A8938" t="str">
            <v>11562</v>
          </cell>
          <cell r="B8938">
            <v>476815</v>
          </cell>
          <cell r="C8938" t="str">
            <v>11562</v>
          </cell>
          <cell r="D8938" t="str">
            <v>MOVISTAR</v>
          </cell>
          <cell r="E8938" t="str">
            <v>RETIRO</v>
          </cell>
          <cell r="F8938" t="str">
            <v>NORMAL</v>
          </cell>
          <cell r="G8938" t="str">
            <v>031002004089497</v>
          </cell>
          <cell r="H8938">
            <v>44904</v>
          </cell>
          <cell r="I8938" t="str">
            <v>ENTREGADO</v>
          </cell>
          <cell r="J8938">
            <v>44914</v>
          </cell>
          <cell r="K8938" t="str">
            <v>FLEXNET - LI</v>
          </cell>
          <cell r="L8938" t="str">
            <v>CALLE 28 DE JUNIO S/N Y GARCIA MORENO ENTRADA LLANO GRANDE</v>
          </cell>
          <cell r="M8938" t="str">
            <v/>
          </cell>
          <cell r="N8938" t="str">
            <v>0981211402/0990030841</v>
          </cell>
          <cell r="O8938" t="str">
            <v>0981211402/0990030841</v>
          </cell>
          <cell r="P8938" t="str">
            <v>QUITO</v>
          </cell>
          <cell r="Q8938" t="str">
            <v>QUITO</v>
          </cell>
          <cell r="R8938" t="str">
            <v>PICHINCHA</v>
          </cell>
          <cell r="T8938" t="str">
            <v>TRAMACO</v>
          </cell>
          <cell r="U8938" t="str">
            <v>FLEXNETUIO_PROVINCIA</v>
          </cell>
          <cell r="V8938">
            <v>0</v>
          </cell>
          <cell r="W8938">
            <v>1</v>
          </cell>
          <cell r="X8938" t="str">
            <v>ANAHY MOREIRA/KARLA ESCOBAR</v>
          </cell>
          <cell r="Y8938" t="str">
            <v>AVENIDA 23 CALLE20 MALL DEL PACIFICO LOCAL 57 Y 58</v>
          </cell>
        </row>
        <row r="8939">
          <cell r="A8939" t="str">
            <v>FACT_2022_475</v>
          </cell>
          <cell r="B8939">
            <v>476812</v>
          </cell>
          <cell r="C8939" t="str">
            <v>FACT_2022_475</v>
          </cell>
          <cell r="D8939" t="str">
            <v>FACTOR</v>
          </cell>
          <cell r="E8939" t="str">
            <v>DESPACHO</v>
          </cell>
          <cell r="F8939" t="str">
            <v>NORMAL</v>
          </cell>
          <cell r="G8939" t="str">
            <v>031002004090163</v>
          </cell>
          <cell r="H8939">
            <v>44904</v>
          </cell>
          <cell r="I8939" t="str">
            <v>ENTREGADO</v>
          </cell>
          <cell r="J8939">
            <v>44909</v>
          </cell>
          <cell r="K8939" t="str">
            <v>ASSA RIOBAMBA</v>
          </cell>
          <cell r="L8939" t="str">
            <v>AV. LIZARZABURU Y RIO GUAYAS</v>
          </cell>
          <cell r="M8939" t="str">
            <v>1790978303001</v>
          </cell>
          <cell r="P8939" t="str">
            <v>060107</v>
          </cell>
          <cell r="Q8939" t="str">
            <v>RIOBAMBA</v>
          </cell>
          <cell r="R8939" t="str">
            <v>CHIMBORAZO</v>
          </cell>
          <cell r="S8939" t="str">
            <v>RIOBAMBA</v>
          </cell>
          <cell r="T8939" t="str">
            <v>TRAMACO</v>
          </cell>
          <cell r="U8939" t="str">
            <v>FLEXNETUIO_PROVINCIA</v>
          </cell>
          <cell r="V8939">
            <v>1</v>
          </cell>
          <cell r="W8939">
            <v>0.3</v>
          </cell>
          <cell r="X8939" t="str">
            <v>FLEXNET DEL ECUAODR</v>
          </cell>
          <cell r="Y8939" t="str">
            <v>CALLE 28 DE JUNIO Y GARCIA MORENO</v>
          </cell>
        </row>
        <row r="8940">
          <cell r="A8940" t="str">
            <v>2022-12199</v>
          </cell>
          <cell r="B8940">
            <v>476792</v>
          </cell>
          <cell r="C8940" t="str">
            <v>2022-12199</v>
          </cell>
          <cell r="D8940" t="str">
            <v>MOVISTAR</v>
          </cell>
          <cell r="E8940" t="str">
            <v>DESPACHO</v>
          </cell>
          <cell r="F8940" t="str">
            <v>NORMAL</v>
          </cell>
          <cell r="G8940" t="str">
            <v>FT75444</v>
          </cell>
          <cell r="H8940">
            <v>44904</v>
          </cell>
          <cell r="I8940" t="str">
            <v>ENTREGADO</v>
          </cell>
          <cell r="J8940">
            <v>44910</v>
          </cell>
          <cell r="K8940" t="str">
            <v>SECCIMACO QUITO_SERRANO VICUÑA JUAN PABLO</v>
          </cell>
          <cell r="L8940" t="str">
            <v>CUMBAYA ALFONSO LAMIÑA Y PASAJE COYOACAN, LUMBICITY PLAZA CENTRAL OFICINA COMLAM</v>
          </cell>
          <cell r="M8940" t="str">
            <v>1792709083</v>
          </cell>
          <cell r="N8940" t="str">
            <v>999734490</v>
          </cell>
          <cell r="P8940" t="str">
            <v>QUITO</v>
          </cell>
          <cell r="Q8940" t="str">
            <v>QUITO</v>
          </cell>
          <cell r="R8940" t="str">
            <v>PICHINCHA</v>
          </cell>
          <cell r="T8940" t="str">
            <v>FLEXTRANS UIO</v>
          </cell>
          <cell r="U8940" t="str">
            <v>FLEXNETUIO_LOCAL</v>
          </cell>
          <cell r="V8940">
            <v>1</v>
          </cell>
          <cell r="W8940">
            <v>1</v>
          </cell>
          <cell r="X8940" t="str">
            <v>FLEXNET ECUADOR - MOVISTAR</v>
          </cell>
          <cell r="Y8940" t="str">
            <v>CALLE 28 DE JUNIO S/N Y GARCIA MORENO ENTRADA LLANO GRANDE</v>
          </cell>
        </row>
        <row r="8941">
          <cell r="A8941" t="str">
            <v>20788</v>
          </cell>
          <cell r="B8941">
            <v>476782</v>
          </cell>
          <cell r="C8941" t="str">
            <v>20788</v>
          </cell>
          <cell r="D8941" t="str">
            <v>CARESTINO</v>
          </cell>
          <cell r="E8941" t="str">
            <v>DESPACHO</v>
          </cell>
          <cell r="F8941" t="str">
            <v>NORMAL</v>
          </cell>
          <cell r="G8941" t="str">
            <v>031002004089713</v>
          </cell>
          <cell r="H8941">
            <v>44904</v>
          </cell>
          <cell r="I8941" t="str">
            <v>ENTREGADO</v>
          </cell>
          <cell r="J8941">
            <v>44908</v>
          </cell>
          <cell r="K8941" t="str">
            <v>MELISSA TINOCO</v>
          </cell>
          <cell r="L8941" t="str">
            <v>CDLA JUAN MONTALVO CALLE PRIMERO DE MAYO Y PORTOVELO .. ENTRE CASA CREMA CON NARANJA DE 4 PISOS DIAGONAL A IMAGEN SHIK</v>
          </cell>
          <cell r="N8941" t="str">
            <v>593984542260</v>
          </cell>
          <cell r="O8941" t="str">
            <v>72996499</v>
          </cell>
          <cell r="P8941" t="str">
            <v>070501</v>
          </cell>
          <cell r="Q8941" t="str">
            <v>HUAQUILLAS</v>
          </cell>
          <cell r="R8941" t="str">
            <v>EL ORO</v>
          </cell>
          <cell r="S8941" t="str">
            <v>HUAQUILLAS</v>
          </cell>
          <cell r="T8941" t="str">
            <v>TRAMACO</v>
          </cell>
          <cell r="U8941" t="str">
            <v>FLEXNETGYE_PROVINCIA</v>
          </cell>
          <cell r="V8941">
            <v>1</v>
          </cell>
          <cell r="W8941">
            <v>13</v>
          </cell>
          <cell r="X8941" t="str">
            <v>FLEXNET ECUADOR - CAREST</v>
          </cell>
          <cell r="Y8941" t="str">
            <v>FERNANDO GUTIERREZ HILL VIA A DAULE KM 8 1/2 ENTRADA A COOPERATIVA JUAN MONTALVO</v>
          </cell>
        </row>
        <row r="8942">
          <cell r="A8942" t="str">
            <v>20645</v>
          </cell>
          <cell r="B8942">
            <v>476770</v>
          </cell>
          <cell r="C8942" t="str">
            <v>20645</v>
          </cell>
          <cell r="D8942" t="str">
            <v>CARESTINO</v>
          </cell>
          <cell r="E8942" t="str">
            <v>DESPACHO</v>
          </cell>
          <cell r="F8942" t="str">
            <v>NORMAL</v>
          </cell>
          <cell r="G8942" t="str">
            <v>031002004089298</v>
          </cell>
          <cell r="H8942">
            <v>44904</v>
          </cell>
          <cell r="I8942" t="str">
            <v>ENTREGADO</v>
          </cell>
          <cell r="J8942">
            <v>44908</v>
          </cell>
          <cell r="K8942" t="str">
            <v>LORENA TIXE</v>
          </cell>
          <cell r="L8942" t="str">
            <v>AV. ELIZA MARINO DE CARVAJAL Y 23DE ABRIL SN. ENTRE LOCAL VETERINARIO SALUD ANIMAL</v>
          </cell>
          <cell r="N8942" t="str">
            <v>997825622</v>
          </cell>
          <cell r="O8942" t="str">
            <v>988535222</v>
          </cell>
          <cell r="P8942" t="str">
            <v>020105</v>
          </cell>
          <cell r="Q8942" t="str">
            <v>GUARANDA</v>
          </cell>
          <cell r="R8942" t="str">
            <v>BOLIVAR</v>
          </cell>
          <cell r="S8942" t="str">
            <v>GUARANDA</v>
          </cell>
          <cell r="T8942" t="str">
            <v>TRAMACO</v>
          </cell>
          <cell r="U8942" t="str">
            <v>FLEXNETGYE_PROVINCIA</v>
          </cell>
          <cell r="V8942">
            <v>1</v>
          </cell>
          <cell r="W8942">
            <v>16</v>
          </cell>
          <cell r="X8942" t="str">
            <v>FLEXNET ECUADOR - CAREST</v>
          </cell>
          <cell r="Y8942" t="str">
            <v>FERNANDO GUTIERREZ HILL VIA A DAULE KM 8 1/2 ENTRADA A COOPERATIVA JUAN MONTALVO</v>
          </cell>
        </row>
        <row r="8943">
          <cell r="A8943" t="str">
            <v>20736</v>
          </cell>
          <cell r="B8943">
            <v>476774</v>
          </cell>
          <cell r="C8943" t="str">
            <v>20736</v>
          </cell>
          <cell r="D8943" t="str">
            <v>CARESTINO</v>
          </cell>
          <cell r="E8943" t="str">
            <v>DESPACHO</v>
          </cell>
          <cell r="F8943" t="str">
            <v>NORMAL</v>
          </cell>
          <cell r="G8943" t="str">
            <v>031002004089345</v>
          </cell>
          <cell r="H8943">
            <v>44904</v>
          </cell>
          <cell r="I8943" t="str">
            <v>ENTREGADO</v>
          </cell>
          <cell r="J8943">
            <v>44910</v>
          </cell>
          <cell r="K8943" t="str">
            <v>GABRIELA AIME HIDALGO YUGCHA</v>
          </cell>
          <cell r="L8943" t="str">
            <v>BARRIO EL COLIBRI  CALLE PELIKANOS Y ALCOHONES SN. ENTRE CASA DE 4 PISOS COLOR MOSTAZA CON  BALCON</v>
          </cell>
          <cell r="N8943" t="str">
            <v>963000376</v>
          </cell>
          <cell r="O8943" t="str">
            <v>963000376</v>
          </cell>
          <cell r="P8943" t="str">
            <v>171103</v>
          </cell>
          <cell r="Q8943" t="str">
            <v>RUMIÑAHUI</v>
          </cell>
          <cell r="R8943" t="str">
            <v>PICHINCHA</v>
          </cell>
          <cell r="S8943" t="str">
            <v>SANGOLQUI</v>
          </cell>
          <cell r="T8943" t="str">
            <v>TRAMACO</v>
          </cell>
          <cell r="U8943" t="str">
            <v>FLEXNETGYE_UIO</v>
          </cell>
          <cell r="V8943">
            <v>1</v>
          </cell>
          <cell r="W8943">
            <v>4</v>
          </cell>
          <cell r="X8943" t="str">
            <v>FLEXNET ECUADOR - CAREST</v>
          </cell>
          <cell r="Y8943" t="str">
            <v>FERNANDO GUTIERREZ HILL VIA A DAULE KM 8 1/2 ENTRADA A COOPERATIVA JUAN MONTALVO</v>
          </cell>
        </row>
        <row r="8944">
          <cell r="A8944" t="str">
            <v>20757</v>
          </cell>
          <cell r="B8944">
            <v>476777</v>
          </cell>
          <cell r="C8944" t="str">
            <v>20757</v>
          </cell>
          <cell r="D8944" t="str">
            <v>CARESTINO</v>
          </cell>
          <cell r="E8944" t="str">
            <v>DESPACHO</v>
          </cell>
          <cell r="F8944" t="str">
            <v>NORMAL</v>
          </cell>
          <cell r="G8944" t="str">
            <v>031002004089423</v>
          </cell>
          <cell r="H8944">
            <v>44904</v>
          </cell>
          <cell r="I8944" t="str">
            <v>ENTREGADO</v>
          </cell>
          <cell r="J8944">
            <v>44910</v>
          </cell>
          <cell r="K8944" t="str">
            <v>MARINA GARCIA</v>
          </cell>
          <cell r="L8944" t="str">
            <v>FLOR MARIA VALVERDE Y JOSE FERRIN SN. ENTRE DIAGONAL CANCHA SINTETICA PISTA DE PATINAJE CENTRO</v>
          </cell>
          <cell r="N8944" t="str">
            <v>593989411924</v>
          </cell>
          <cell r="O8944" t="str">
            <v>42721273</v>
          </cell>
          <cell r="P8944" t="str">
            <v>091801</v>
          </cell>
          <cell r="Q8944" t="str">
            <v>NARANJITO</v>
          </cell>
          <cell r="R8944" t="str">
            <v>GUAYAS</v>
          </cell>
          <cell r="S8944" t="str">
            <v>NARANJITO</v>
          </cell>
          <cell r="T8944" t="str">
            <v>TRAMACO</v>
          </cell>
          <cell r="U8944" t="str">
            <v>FLEXNETGYE_LOCAL</v>
          </cell>
          <cell r="V8944">
            <v>1</v>
          </cell>
          <cell r="W8944">
            <v>15</v>
          </cell>
          <cell r="X8944" t="str">
            <v>FLEXNET ECUADOR - CAREST</v>
          </cell>
          <cell r="Y8944" t="str">
            <v>FERNANDO GUTIERREZ HILL VIA A DAULE KM 8 1/2 ENTRADA A COOPERATIVA JUAN MONTALVO</v>
          </cell>
        </row>
        <row r="8945">
          <cell r="A8945" t="str">
            <v>20002930927071_1</v>
          </cell>
          <cell r="B8945">
            <v>476761</v>
          </cell>
          <cell r="C8945" t="str">
            <v>20002930927071_1</v>
          </cell>
          <cell r="D8945" t="str">
            <v>CONECEL</v>
          </cell>
          <cell r="E8945" t="str">
            <v>DESPACHO</v>
          </cell>
          <cell r="F8945" t="str">
            <v>NORMAL</v>
          </cell>
          <cell r="H8945">
            <v>44904</v>
          </cell>
          <cell r="I8945" t="str">
            <v>DEVOLUCION_EN_PROCESO</v>
          </cell>
          <cell r="J8945">
            <v>44914</v>
          </cell>
          <cell r="K8945" t="str">
            <v>DAVID ALEXANDER SALVATIERRA MINAYA</v>
          </cell>
          <cell r="L8945" t="str">
            <v>LORETO/LORETO/CALLE C Y MATEO PURAQUILLA VIA COCA CASA COLOR BLANCA DE 1 PISO PUNTO DE REFERENCIA A LADO DE LA CASA ADULTOS MAYORES</v>
          </cell>
          <cell r="M8945" t="str">
            <v>2200662878</v>
          </cell>
          <cell r="N8945" t="str">
            <v xml:space="preserve">983044938 /  </v>
          </cell>
          <cell r="P8945" t="str">
            <v>LORETO</v>
          </cell>
          <cell r="Q8945" t="str">
            <v>LORETO</v>
          </cell>
          <cell r="R8945" t="str">
            <v>ORELLANA</v>
          </cell>
          <cell r="U8945" t="str">
            <v>FLEXNETUIO_PROVINCIA</v>
          </cell>
          <cell r="V8945">
            <v>1</v>
          </cell>
          <cell r="W8945">
            <v>1</v>
          </cell>
          <cell r="X8945" t="str">
            <v>FLEXNET</v>
          </cell>
          <cell r="Y8945" t="str">
            <v>FLEX NET CALLE 28 DE JUNIO S/N Y GARCIA MORENO ENTRADA LLANO GRANDE</v>
          </cell>
        </row>
        <row r="8946">
          <cell r="A8946" t="str">
            <v>378022</v>
          </cell>
          <cell r="B8946">
            <v>476670</v>
          </cell>
          <cell r="C8946" t="str">
            <v>378022</v>
          </cell>
          <cell r="D8946" t="str">
            <v>MDELIVERY</v>
          </cell>
          <cell r="E8946" t="str">
            <v>DESPACHO</v>
          </cell>
          <cell r="F8946" t="str">
            <v>EXPRESS</v>
          </cell>
          <cell r="G8946" t="str">
            <v>EC5725</v>
          </cell>
          <cell r="H8946">
            <v>44904</v>
          </cell>
          <cell r="I8946" t="str">
            <v>ENTREGADO</v>
          </cell>
          <cell r="J8946">
            <v>44908</v>
          </cell>
          <cell r="K8946" t="str">
            <v>GLORIA ELIZABETH BUSTOS REALPE_GLORIA ELIZABETH BUSTOS REALPE</v>
          </cell>
          <cell r="L8946" t="str">
            <v>Av Tomas de Berlanga e Isla Seymour Edificio Orion</v>
          </cell>
          <cell r="M8946" t="str">
            <v>1719136846001</v>
          </cell>
          <cell r="N8946" t="str">
            <v>0996231164</v>
          </cell>
          <cell r="O8946" t="str">
            <v/>
          </cell>
          <cell r="P8946" t="str">
            <v>QUITO</v>
          </cell>
          <cell r="Q8946" t="str">
            <v>QUITO</v>
          </cell>
          <cell r="R8946" t="str">
            <v>PICHINCHA</v>
          </cell>
          <cell r="T8946" t="str">
            <v>EXPRESSCON</v>
          </cell>
          <cell r="U8946" t="str">
            <v>FLEXNETUIO_LOCAL</v>
          </cell>
          <cell r="V8946">
            <v>1</v>
          </cell>
          <cell r="W8946">
            <v>1</v>
          </cell>
          <cell r="X8946" t="str">
            <v>FLEXNET ECUADOR - MDELIVERY</v>
          </cell>
          <cell r="Y8946" t="str">
            <v>CALLE 28 DE JUNIO S/N Y GARCIA MORENO ENTRADA LLANO GRANDE</v>
          </cell>
        </row>
        <row r="8947">
          <cell r="A8947" t="str">
            <v>378033</v>
          </cell>
          <cell r="B8947">
            <v>476673</v>
          </cell>
          <cell r="C8947" t="str">
            <v>378033</v>
          </cell>
          <cell r="D8947" t="str">
            <v>MDELIVERY</v>
          </cell>
          <cell r="E8947" t="str">
            <v>DESPACHO</v>
          </cell>
          <cell r="F8947" t="str">
            <v>EXPRESS</v>
          </cell>
          <cell r="G8947" t="str">
            <v>TS7857</v>
          </cell>
          <cell r="H8947">
            <v>44904</v>
          </cell>
          <cell r="I8947" t="str">
            <v>ENTREGADO</v>
          </cell>
          <cell r="J8947">
            <v>44908</v>
          </cell>
          <cell r="K8947" t="str">
            <v>Nefi Trujillo_IGLESIA DE JESUCRISTO DE LOS SANTOS DE LOS ULTIMOS</v>
          </cell>
          <cell r="L8947" t="str">
            <v>Av Colon E8 71 entre Diego de Almagro y Yanez Pinzon</v>
          </cell>
          <cell r="M8947" t="str">
            <v>1790898954001</v>
          </cell>
          <cell r="N8947" t="str">
            <v>0999800130</v>
          </cell>
          <cell r="O8947" t="str">
            <v/>
          </cell>
          <cell r="P8947" t="str">
            <v>QUITO</v>
          </cell>
          <cell r="Q8947" t="str">
            <v>QUITO</v>
          </cell>
          <cell r="R8947" t="str">
            <v>PICHINCHA</v>
          </cell>
          <cell r="T8947" t="str">
            <v>TRANSERVISS</v>
          </cell>
          <cell r="U8947" t="str">
            <v>FLEXNETUIO_LOCAL</v>
          </cell>
          <cell r="V8947">
            <v>1</v>
          </cell>
          <cell r="W8947">
            <v>1</v>
          </cell>
          <cell r="X8947" t="str">
            <v>FLEXNET ECUADOR - MDELIVERY</v>
          </cell>
          <cell r="Y8947" t="str">
            <v>CALLE 28 DE JUNIO S/N Y GARCIA MORENO ENTRADA LLANO GRANDE</v>
          </cell>
        </row>
        <row r="8948">
          <cell r="A8948" t="str">
            <v>378060</v>
          </cell>
          <cell r="B8948">
            <v>476674</v>
          </cell>
          <cell r="C8948" t="str">
            <v>378060</v>
          </cell>
          <cell r="D8948" t="str">
            <v>MDELIVERY</v>
          </cell>
          <cell r="E8948" t="str">
            <v>DESPACHO</v>
          </cell>
          <cell r="F8948" t="str">
            <v>EXPRESS</v>
          </cell>
          <cell r="G8948" t="str">
            <v>TS7867</v>
          </cell>
          <cell r="H8948">
            <v>44904</v>
          </cell>
          <cell r="I8948" t="str">
            <v>ENTREGADO</v>
          </cell>
          <cell r="J8948">
            <v>44908</v>
          </cell>
          <cell r="K8948" t="str">
            <v>JEFFERSON VEGA FERNANDO PINZON RECEPCION_Laboratorios Bago del Ecuador S A</v>
          </cell>
          <cell r="L8948" t="str">
            <v>AV 12 de Octubre E10 80 y Lizardo Garcia Edificio Alto Aragon P B Frente Supermaxi 12 de Oct</v>
          </cell>
          <cell r="M8948" t="str">
            <v>1791224493001</v>
          </cell>
          <cell r="N8948" t="str">
            <v>0993987773</v>
          </cell>
          <cell r="O8948" t="str">
            <v/>
          </cell>
          <cell r="P8948" t="str">
            <v>QUITO</v>
          </cell>
          <cell r="Q8948" t="str">
            <v>QUITO</v>
          </cell>
          <cell r="R8948" t="str">
            <v>PICHINCHA</v>
          </cell>
          <cell r="T8948" t="str">
            <v>TRANSERVISS</v>
          </cell>
          <cell r="U8948" t="str">
            <v>FLEXNETUIO_LOCAL</v>
          </cell>
          <cell r="V8948">
            <v>1</v>
          </cell>
          <cell r="W8948">
            <v>1</v>
          </cell>
          <cell r="X8948" t="str">
            <v>FLEXNET ECUADOR - MDELIVERY</v>
          </cell>
          <cell r="Y8948" t="str">
            <v>CALLE 28 DE JUNIO S/N Y GARCIA MORENO ENTRADA LLANO GRANDE</v>
          </cell>
        </row>
        <row r="8949">
          <cell r="A8949" t="str">
            <v>378089</v>
          </cell>
          <cell r="B8949">
            <v>476676</v>
          </cell>
          <cell r="C8949" t="str">
            <v>378089</v>
          </cell>
          <cell r="D8949" t="str">
            <v>MDELIVERY</v>
          </cell>
          <cell r="E8949" t="str">
            <v>DESPACHO</v>
          </cell>
          <cell r="F8949" t="str">
            <v>EXPRESS</v>
          </cell>
          <cell r="G8949" t="str">
            <v>TS7860</v>
          </cell>
          <cell r="H8949">
            <v>44904</v>
          </cell>
          <cell r="I8949" t="str">
            <v>ENTREGADO</v>
          </cell>
          <cell r="J8949">
            <v>44908</v>
          </cell>
          <cell r="K8949" t="str">
            <v>JEFFERSON VEGA FERNANDO PINZON RECEPCION_Laboratorios Bago del Ecuador S A</v>
          </cell>
          <cell r="L8949" t="str">
            <v>AV 12 de Octubre E10 80 y Lizardo Garcia Edificio Alto Aragon P B Frente Supermaxi 12 de Oct</v>
          </cell>
          <cell r="M8949" t="str">
            <v>1791224493001</v>
          </cell>
          <cell r="N8949" t="str">
            <v>0993987773</v>
          </cell>
          <cell r="O8949" t="str">
            <v/>
          </cell>
          <cell r="P8949" t="str">
            <v>QUITO</v>
          </cell>
          <cell r="Q8949" t="str">
            <v>QUITO</v>
          </cell>
          <cell r="R8949" t="str">
            <v>PICHINCHA</v>
          </cell>
          <cell r="T8949" t="str">
            <v>TRANSERVISS</v>
          </cell>
          <cell r="U8949" t="str">
            <v>FLEXNETUIO_LOCAL</v>
          </cell>
          <cell r="V8949">
            <v>1</v>
          </cell>
          <cell r="W8949">
            <v>1</v>
          </cell>
          <cell r="X8949" t="str">
            <v>FLEXNET ECUADOR - MDELIVERY</v>
          </cell>
          <cell r="Y8949" t="str">
            <v>CALLE 28 DE JUNIO S/N Y GARCIA MORENO ENTRADA LLANO GRANDE</v>
          </cell>
        </row>
        <row r="8950">
          <cell r="A8950" t="str">
            <v>378095</v>
          </cell>
          <cell r="B8950">
            <v>476677</v>
          </cell>
          <cell r="C8950" t="str">
            <v>378095</v>
          </cell>
          <cell r="D8950" t="str">
            <v>MDELIVERY</v>
          </cell>
          <cell r="E8950" t="str">
            <v>DESPACHO</v>
          </cell>
          <cell r="F8950" t="str">
            <v>EXPRESS</v>
          </cell>
          <cell r="G8950" t="str">
            <v>TS7864</v>
          </cell>
          <cell r="H8950">
            <v>44904</v>
          </cell>
          <cell r="I8950" t="str">
            <v>ENTREGADO</v>
          </cell>
          <cell r="J8950">
            <v>44908</v>
          </cell>
          <cell r="K8950" t="str">
            <v>JEFFERSON VEGA FERNANDO PINZON RECEPCION_Laboratorios Bago del Ecuador S A</v>
          </cell>
          <cell r="L8950" t="str">
            <v>AV 12 de Octubre E10 80 y Lizardo Garcia Edificio Alto Aragon P B Frente Supermaxi 12 de Oct</v>
          </cell>
          <cell r="M8950" t="str">
            <v>1791224493001</v>
          </cell>
          <cell r="N8950" t="str">
            <v>0993987773</v>
          </cell>
          <cell r="O8950" t="str">
            <v/>
          </cell>
          <cell r="P8950" t="str">
            <v>QUITO</v>
          </cell>
          <cell r="Q8950" t="str">
            <v>QUITO</v>
          </cell>
          <cell r="R8950" t="str">
            <v>PICHINCHA</v>
          </cell>
          <cell r="T8950" t="str">
            <v>TRANSERVISS</v>
          </cell>
          <cell r="U8950" t="str">
            <v>FLEXNETUIO_LOCAL</v>
          </cell>
          <cell r="V8950">
            <v>1</v>
          </cell>
          <cell r="W8950">
            <v>1</v>
          </cell>
          <cell r="X8950" t="str">
            <v>FLEXNET ECUADOR - MDELIVERY</v>
          </cell>
          <cell r="Y8950" t="str">
            <v>CALLE 28 DE JUNIO S/N Y GARCIA MORENO ENTRADA LLANO GRANDE</v>
          </cell>
        </row>
        <row r="8951">
          <cell r="A8951" t="str">
            <v>378100</v>
          </cell>
          <cell r="B8951">
            <v>476678</v>
          </cell>
          <cell r="C8951" t="str">
            <v>378100</v>
          </cell>
          <cell r="D8951" t="str">
            <v>MDELIVERY</v>
          </cell>
          <cell r="E8951" t="str">
            <v>DESPACHO</v>
          </cell>
          <cell r="F8951" t="str">
            <v>EXPRESS</v>
          </cell>
          <cell r="G8951" t="str">
            <v>TS7866</v>
          </cell>
          <cell r="H8951">
            <v>44904</v>
          </cell>
          <cell r="I8951" t="str">
            <v>ENTREGADO</v>
          </cell>
          <cell r="J8951">
            <v>44908</v>
          </cell>
          <cell r="K8951" t="str">
            <v>JEFFERSON VEGA FERNANDO PINZON RECEPCION_Laboratorios Bago del Ecuador S A</v>
          </cell>
          <cell r="L8951" t="str">
            <v>AV 12 de Octubre E10 80 y Lizardo Garcia Edificio Alto Aragon P B Frente Supermaxi 12 de Oct</v>
          </cell>
          <cell r="M8951" t="str">
            <v>1791224493001</v>
          </cell>
          <cell r="N8951" t="str">
            <v>0993987773</v>
          </cell>
          <cell r="O8951" t="str">
            <v/>
          </cell>
          <cell r="P8951" t="str">
            <v>QUITO</v>
          </cell>
          <cell r="Q8951" t="str">
            <v>QUITO</v>
          </cell>
          <cell r="R8951" t="str">
            <v>PICHINCHA</v>
          </cell>
          <cell r="T8951" t="str">
            <v>TRANSERVISS</v>
          </cell>
          <cell r="U8951" t="str">
            <v>FLEXNETUIO_LOCAL</v>
          </cell>
          <cell r="V8951">
            <v>1</v>
          </cell>
          <cell r="W8951">
            <v>1</v>
          </cell>
          <cell r="X8951" t="str">
            <v>FLEXNET ECUADOR - MDELIVERY</v>
          </cell>
          <cell r="Y8951" t="str">
            <v>CALLE 28 DE JUNIO S/N Y GARCIA MORENO ENTRADA LLANO GRANDE</v>
          </cell>
        </row>
        <row r="8952">
          <cell r="A8952" t="str">
            <v>378107</v>
          </cell>
          <cell r="B8952">
            <v>476679</v>
          </cell>
          <cell r="C8952" t="str">
            <v>378107</v>
          </cell>
          <cell r="D8952" t="str">
            <v>MDELIVERY</v>
          </cell>
          <cell r="E8952" t="str">
            <v>DESPACHO</v>
          </cell>
          <cell r="F8952" t="str">
            <v>EXPRESS</v>
          </cell>
          <cell r="G8952" t="str">
            <v>TS7865</v>
          </cell>
          <cell r="H8952">
            <v>44904</v>
          </cell>
          <cell r="I8952" t="str">
            <v>ENTREGADO</v>
          </cell>
          <cell r="J8952">
            <v>44908</v>
          </cell>
          <cell r="K8952" t="str">
            <v>JEFFERSON VEGA FERNANDO PINZON RECEPCION_Laboratorios Bago del Ecuador S A</v>
          </cell>
          <cell r="L8952" t="str">
            <v>AV 12 de Octubre E10 80 y Lizardo Garcia Edificio Alto Aragon P B Frente Supermaxi 12 de Oct</v>
          </cell>
          <cell r="M8952" t="str">
            <v>1791224493001</v>
          </cell>
          <cell r="N8952" t="str">
            <v>0993987773</v>
          </cell>
          <cell r="O8952" t="str">
            <v/>
          </cell>
          <cell r="P8952" t="str">
            <v>QUITO</v>
          </cell>
          <cell r="Q8952" t="str">
            <v>QUITO</v>
          </cell>
          <cell r="R8952" t="str">
            <v>PICHINCHA</v>
          </cell>
          <cell r="T8952" t="str">
            <v>TRANSERVISS</v>
          </cell>
          <cell r="U8952" t="str">
            <v>FLEXNETUIO_LOCAL</v>
          </cell>
          <cell r="V8952">
            <v>1</v>
          </cell>
          <cell r="W8952">
            <v>1</v>
          </cell>
          <cell r="X8952" t="str">
            <v>FLEXNET ECUADOR - MDELIVERY</v>
          </cell>
          <cell r="Y8952" t="str">
            <v>CALLE 28 DE JUNIO S/N Y GARCIA MORENO ENTRADA LLANO GRANDE</v>
          </cell>
        </row>
        <row r="8953">
          <cell r="A8953" t="str">
            <v>378113</v>
          </cell>
          <cell r="B8953">
            <v>476680</v>
          </cell>
          <cell r="C8953" t="str">
            <v>378113</v>
          </cell>
          <cell r="D8953" t="str">
            <v>MDELIVERY</v>
          </cell>
          <cell r="E8953" t="str">
            <v>DESPACHO</v>
          </cell>
          <cell r="F8953" t="str">
            <v>EXPRESS</v>
          </cell>
          <cell r="G8953" t="str">
            <v>TS7859</v>
          </cell>
          <cell r="H8953">
            <v>44904</v>
          </cell>
          <cell r="I8953" t="str">
            <v>ENTREGADO</v>
          </cell>
          <cell r="J8953">
            <v>44908</v>
          </cell>
          <cell r="K8953" t="str">
            <v>JEFFERSON VEGA FERNANDO PINZON RECEPCION_Laboratorios Bago del Ecuador S A</v>
          </cell>
          <cell r="L8953" t="str">
            <v>AV 12 de Octubre E10 80 y Lizardo Garcia Edificio Alto Aragon P B Frente Supermaxi 12 de Oct</v>
          </cell>
          <cell r="M8953" t="str">
            <v>1791224493001</v>
          </cell>
          <cell r="N8953" t="str">
            <v>0993987773</v>
          </cell>
          <cell r="O8953" t="str">
            <v/>
          </cell>
          <cell r="P8953" t="str">
            <v>QUITO</v>
          </cell>
          <cell r="Q8953" t="str">
            <v>QUITO</v>
          </cell>
          <cell r="R8953" t="str">
            <v>PICHINCHA</v>
          </cell>
          <cell r="T8953" t="str">
            <v>TRANSERVISS</v>
          </cell>
          <cell r="U8953" t="str">
            <v>FLEXNETUIO_LOCAL</v>
          </cell>
          <cell r="V8953">
            <v>1</v>
          </cell>
          <cell r="W8953">
            <v>1</v>
          </cell>
          <cell r="X8953" t="str">
            <v>FLEXNET ECUADOR - MDELIVERY</v>
          </cell>
          <cell r="Y8953" t="str">
            <v>CALLE 28 DE JUNIO S/N Y GARCIA MORENO ENTRADA LLANO GRANDE</v>
          </cell>
        </row>
        <row r="8954">
          <cell r="A8954" t="str">
            <v>378117</v>
          </cell>
          <cell r="B8954">
            <v>476681</v>
          </cell>
          <cell r="C8954" t="str">
            <v>378117</v>
          </cell>
          <cell r="D8954" t="str">
            <v>MDELIVERY</v>
          </cell>
          <cell r="E8954" t="str">
            <v>DESPACHO</v>
          </cell>
          <cell r="F8954" t="str">
            <v>EXPRESS</v>
          </cell>
          <cell r="G8954" t="str">
            <v>TS7868</v>
          </cell>
          <cell r="H8954">
            <v>44904</v>
          </cell>
          <cell r="I8954" t="str">
            <v>ENTREGADO</v>
          </cell>
          <cell r="J8954">
            <v>44908</v>
          </cell>
          <cell r="K8954" t="str">
            <v>JEFFERSON VEGA FERNANDO PINZON RECEPCION_Laboratorios Bago del Ecuador S A</v>
          </cell>
          <cell r="L8954" t="str">
            <v>AV 12 de Octubre E10 80 y Lizardo Garcia Edificio Alto Aragon P B Frente Supermaxi 12 de Oct</v>
          </cell>
          <cell r="M8954" t="str">
            <v>1791224493001</v>
          </cell>
          <cell r="N8954" t="str">
            <v>0993987773</v>
          </cell>
          <cell r="O8954" t="str">
            <v/>
          </cell>
          <cell r="P8954" t="str">
            <v>QUITO</v>
          </cell>
          <cell r="Q8954" t="str">
            <v>QUITO</v>
          </cell>
          <cell r="R8954" t="str">
            <v>PICHINCHA</v>
          </cell>
          <cell r="T8954" t="str">
            <v>TRANSERVISS</v>
          </cell>
          <cell r="U8954" t="str">
            <v>FLEXNETUIO_LOCAL</v>
          </cell>
          <cell r="V8954">
            <v>1</v>
          </cell>
          <cell r="W8954">
            <v>1</v>
          </cell>
          <cell r="X8954" t="str">
            <v>FLEXNET ECUADOR - MDELIVERY</v>
          </cell>
          <cell r="Y8954" t="str">
            <v>CALLE 28 DE JUNIO S/N Y GARCIA MORENO ENTRADA LLANO GRANDE</v>
          </cell>
        </row>
        <row r="8955">
          <cell r="A8955" t="str">
            <v>378122</v>
          </cell>
          <cell r="B8955">
            <v>476683</v>
          </cell>
          <cell r="C8955" t="str">
            <v>378122</v>
          </cell>
          <cell r="D8955" t="str">
            <v>MDELIVERY</v>
          </cell>
          <cell r="E8955" t="str">
            <v>DESPACHO</v>
          </cell>
          <cell r="F8955" t="str">
            <v>EXPRESS</v>
          </cell>
          <cell r="G8955" t="str">
            <v>TS7858</v>
          </cell>
          <cell r="H8955">
            <v>44904</v>
          </cell>
          <cell r="I8955" t="str">
            <v>ENTREGADO</v>
          </cell>
          <cell r="J8955">
            <v>44908</v>
          </cell>
          <cell r="K8955" t="str">
            <v>JEFFERSON VEGA FERNANDO PINZON RECEPCION_Laboratorios Bago del Ecuador S A</v>
          </cell>
          <cell r="L8955" t="str">
            <v>AV 12 de Octubre E10 80 y Lizardo Garcia Edificio Alto Aragon P B Frente Supermaxi 12 de Oct</v>
          </cell>
          <cell r="M8955" t="str">
            <v>1791224493001</v>
          </cell>
          <cell r="N8955" t="str">
            <v>0993987773</v>
          </cell>
          <cell r="O8955" t="str">
            <v/>
          </cell>
          <cell r="P8955" t="str">
            <v>QUITO</v>
          </cell>
          <cell r="Q8955" t="str">
            <v>QUITO</v>
          </cell>
          <cell r="R8955" t="str">
            <v>PICHINCHA</v>
          </cell>
          <cell r="T8955" t="str">
            <v>TRANSERVISS</v>
          </cell>
          <cell r="U8955" t="str">
            <v>FLEXNETUIO_LOCAL</v>
          </cell>
          <cell r="V8955">
            <v>1</v>
          </cell>
          <cell r="W8955">
            <v>1</v>
          </cell>
          <cell r="X8955" t="str">
            <v>FLEXNET ECUADOR - MDELIVERY</v>
          </cell>
          <cell r="Y8955" t="str">
            <v>CALLE 28 DE JUNIO S/N Y GARCIA MORENO ENTRADA LLANO GRANDE</v>
          </cell>
        </row>
        <row r="8956">
          <cell r="A8956" t="str">
            <v>378128</v>
          </cell>
          <cell r="B8956">
            <v>476685</v>
          </cell>
          <cell r="C8956" t="str">
            <v>378128</v>
          </cell>
          <cell r="D8956" t="str">
            <v>MDELIVERY</v>
          </cell>
          <cell r="E8956" t="str">
            <v>DESPACHO</v>
          </cell>
          <cell r="F8956" t="str">
            <v>EXPRESS</v>
          </cell>
          <cell r="G8956" t="str">
            <v>TS7869</v>
          </cell>
          <cell r="H8956">
            <v>44904</v>
          </cell>
          <cell r="I8956" t="str">
            <v>ENTREGADO</v>
          </cell>
          <cell r="J8956">
            <v>44908</v>
          </cell>
          <cell r="K8956" t="str">
            <v>JEFFERSON VEGA FERNANDO PINZON RECEPCION_Laboratorios Bago del Ecuador S A</v>
          </cell>
          <cell r="L8956" t="str">
            <v>AV 12 de Octubre E10 80 y Lizardo Garcia Edificio Alto Aragon P B Frente Supermaxi 12 de Oct</v>
          </cell>
          <cell r="M8956" t="str">
            <v>1791224493001</v>
          </cell>
          <cell r="N8956" t="str">
            <v>0993987773</v>
          </cell>
          <cell r="O8956" t="str">
            <v/>
          </cell>
          <cell r="P8956" t="str">
            <v>QUITO</v>
          </cell>
          <cell r="Q8956" t="str">
            <v>QUITO</v>
          </cell>
          <cell r="R8956" t="str">
            <v>PICHINCHA</v>
          </cell>
          <cell r="T8956" t="str">
            <v>TRANSERVISS</v>
          </cell>
          <cell r="U8956" t="str">
            <v>FLEXNETUIO_LOCAL</v>
          </cell>
          <cell r="V8956">
            <v>1</v>
          </cell>
          <cell r="W8956">
            <v>1</v>
          </cell>
          <cell r="X8956" t="str">
            <v>FLEXNET ECUADOR - MDELIVERY</v>
          </cell>
          <cell r="Y8956" t="str">
            <v>CALLE 28 DE JUNIO S/N Y GARCIA MORENO ENTRADA LLANO GRANDE</v>
          </cell>
        </row>
        <row r="8957">
          <cell r="A8957" t="str">
            <v>378133</v>
          </cell>
          <cell r="B8957">
            <v>476686</v>
          </cell>
          <cell r="C8957" t="str">
            <v>378133</v>
          </cell>
          <cell r="D8957" t="str">
            <v>MDELIVERY</v>
          </cell>
          <cell r="E8957" t="str">
            <v>DESPACHO</v>
          </cell>
          <cell r="F8957" t="str">
            <v>EXPRESS</v>
          </cell>
          <cell r="G8957" t="str">
            <v>TS7861</v>
          </cell>
          <cell r="H8957">
            <v>44904</v>
          </cell>
          <cell r="I8957" t="str">
            <v>ENTREGADO</v>
          </cell>
          <cell r="J8957">
            <v>44908</v>
          </cell>
          <cell r="K8957" t="str">
            <v>JEFFERSON VEGA FERNANDO PINZON RECEPCION_Laboratorios Bago del Ecuador S A</v>
          </cell>
          <cell r="L8957" t="str">
            <v>AV 12 de Octubre E10 80 y Lizardo Garcia Edificio Alto Aragon P B Frente Supermaxi 12 de Oct</v>
          </cell>
          <cell r="M8957" t="str">
            <v>1791224493001</v>
          </cell>
          <cell r="N8957" t="str">
            <v>0993987773</v>
          </cell>
          <cell r="O8957" t="str">
            <v/>
          </cell>
          <cell r="P8957" t="str">
            <v>QUITO</v>
          </cell>
          <cell r="Q8957" t="str">
            <v>QUITO</v>
          </cell>
          <cell r="R8957" t="str">
            <v>PICHINCHA</v>
          </cell>
          <cell r="T8957" t="str">
            <v>TRANSERVISS</v>
          </cell>
          <cell r="U8957" t="str">
            <v>FLEXNETUIO_LOCAL</v>
          </cell>
          <cell r="V8957">
            <v>1</v>
          </cell>
          <cell r="W8957">
            <v>1</v>
          </cell>
          <cell r="X8957" t="str">
            <v>FLEXNET ECUADOR - MDELIVERY</v>
          </cell>
          <cell r="Y8957" t="str">
            <v>CALLE 28 DE JUNIO S/N Y GARCIA MORENO ENTRADA LLANO GRANDE</v>
          </cell>
        </row>
        <row r="8958">
          <cell r="A8958" t="str">
            <v>378142</v>
          </cell>
          <cell r="B8958">
            <v>476689</v>
          </cell>
          <cell r="C8958" t="str">
            <v>378142</v>
          </cell>
          <cell r="D8958" t="str">
            <v>MDELIVERY</v>
          </cell>
          <cell r="E8958" t="str">
            <v>DESPACHO</v>
          </cell>
          <cell r="F8958" t="str">
            <v>EXPRESS</v>
          </cell>
          <cell r="G8958" t="str">
            <v>TS7863</v>
          </cell>
          <cell r="H8958">
            <v>44904</v>
          </cell>
          <cell r="I8958" t="str">
            <v>ENTREGADO</v>
          </cell>
          <cell r="J8958">
            <v>44908</v>
          </cell>
          <cell r="K8958" t="str">
            <v>JEFFERSON VEGA FERNANDO PINZON RECEPCION_Laboratorios Bago del Ecuador S A</v>
          </cell>
          <cell r="L8958" t="str">
            <v>AV 12 de Octubre E10 80 y Lizardo Garcia Edificio Alto Aragon P B Frente Supermaxi 12 de Oct</v>
          </cell>
          <cell r="M8958" t="str">
            <v>1791224493001</v>
          </cell>
          <cell r="N8958" t="str">
            <v>0993987773</v>
          </cell>
          <cell r="O8958" t="str">
            <v/>
          </cell>
          <cell r="P8958" t="str">
            <v>QUITO</v>
          </cell>
          <cell r="Q8958" t="str">
            <v>QUITO</v>
          </cell>
          <cell r="R8958" t="str">
            <v>PICHINCHA</v>
          </cell>
          <cell r="T8958" t="str">
            <v>TRANSERVISS</v>
          </cell>
          <cell r="U8958" t="str">
            <v>FLEXNETUIO_LOCAL</v>
          </cell>
          <cell r="V8958">
            <v>1</v>
          </cell>
          <cell r="W8958">
            <v>1</v>
          </cell>
          <cell r="X8958" t="str">
            <v>FLEXNET ECUADOR - MDELIVERY</v>
          </cell>
          <cell r="Y8958" t="str">
            <v>CALLE 28 DE JUNIO S/N Y GARCIA MORENO ENTRADA LLANO GRANDE</v>
          </cell>
        </row>
        <row r="8959">
          <cell r="A8959" t="str">
            <v>378160</v>
          </cell>
          <cell r="B8959">
            <v>476692</v>
          </cell>
          <cell r="C8959" t="str">
            <v>378160</v>
          </cell>
          <cell r="D8959" t="str">
            <v>MDELIVERY</v>
          </cell>
          <cell r="E8959" t="str">
            <v>DESPACHO</v>
          </cell>
          <cell r="F8959" t="str">
            <v>EXPRESS</v>
          </cell>
          <cell r="G8959" t="str">
            <v>TS7870</v>
          </cell>
          <cell r="H8959">
            <v>44904</v>
          </cell>
          <cell r="I8959" t="str">
            <v>ENTREGADO</v>
          </cell>
          <cell r="J8959">
            <v>44908</v>
          </cell>
          <cell r="K8959" t="str">
            <v>JEFFERSON VEGA FERNANDO PINZON RECEPCION_Laboratorios Bago del Ecuador S A</v>
          </cell>
          <cell r="L8959" t="str">
            <v>AV 12 de Octubre E10 80 y Lizardo Garcia Edificio Alto Aragon P B Frente Supermaxi 12 de Oct</v>
          </cell>
          <cell r="M8959" t="str">
            <v>1791224493001</v>
          </cell>
          <cell r="N8959" t="str">
            <v>0993987773</v>
          </cell>
          <cell r="O8959" t="str">
            <v/>
          </cell>
          <cell r="P8959" t="str">
            <v>QUITO</v>
          </cell>
          <cell r="Q8959" t="str">
            <v>QUITO</v>
          </cell>
          <cell r="R8959" t="str">
            <v>PICHINCHA</v>
          </cell>
          <cell r="T8959" t="str">
            <v>TRANSERVISS</v>
          </cell>
          <cell r="U8959" t="str">
            <v>FLEXNETUIO_LOCAL</v>
          </cell>
          <cell r="V8959">
            <v>1</v>
          </cell>
          <cell r="W8959">
            <v>1</v>
          </cell>
          <cell r="X8959" t="str">
            <v>FLEXNET ECUADOR - MDELIVERY</v>
          </cell>
          <cell r="Y8959" t="str">
            <v>CALLE 28 DE JUNIO S/N Y GARCIA MORENO ENTRADA LLANO GRANDE</v>
          </cell>
        </row>
        <row r="8960">
          <cell r="A8960" t="str">
            <v>378027</v>
          </cell>
          <cell r="B8960">
            <v>476701</v>
          </cell>
          <cell r="C8960" t="str">
            <v>378027</v>
          </cell>
          <cell r="D8960" t="str">
            <v>MDELIVERY</v>
          </cell>
          <cell r="E8960" t="str">
            <v>DESPACHO</v>
          </cell>
          <cell r="F8960" t="str">
            <v>NORMAL</v>
          </cell>
          <cell r="G8960" t="str">
            <v>TF88372</v>
          </cell>
          <cell r="H8960">
            <v>44904</v>
          </cell>
          <cell r="I8960" t="str">
            <v>ENTREGADO</v>
          </cell>
          <cell r="J8960">
            <v>44908</v>
          </cell>
          <cell r="K8960" t="str">
            <v xml:space="preserve">Ing Priscila Rugel_HOTEL COLON GUAYAQUIL S A </v>
          </cell>
          <cell r="L8960" t="str">
            <v>Av Francisco de Orellana y V Hugo Sicouret Hotel Hilton Colon Guayaquil Dpto de Sistemas</v>
          </cell>
          <cell r="M8960" t="str">
            <v>0991189432001</v>
          </cell>
          <cell r="N8960" t="str">
            <v>0999881115</v>
          </cell>
          <cell r="O8960" t="str">
            <v/>
          </cell>
          <cell r="P8960" t="str">
            <v>GUAYAQUIL</v>
          </cell>
          <cell r="Q8960" t="str">
            <v>GUAYAQUIL</v>
          </cell>
          <cell r="R8960" t="str">
            <v>GUAYAS</v>
          </cell>
          <cell r="T8960" t="str">
            <v>ITSACOURIER</v>
          </cell>
          <cell r="U8960" t="str">
            <v>FLEXNETUIO_GYE</v>
          </cell>
          <cell r="V8960">
            <v>1</v>
          </cell>
          <cell r="W8960">
            <v>1</v>
          </cell>
          <cell r="X8960" t="str">
            <v>FLEXNET ECUADOR - MDELIVERY</v>
          </cell>
          <cell r="Y8960" t="str">
            <v>CALLE 28 DE JUNIO S/N Y GARCIA MORENO ENTRADA LLANO GRANDE</v>
          </cell>
        </row>
        <row r="8961">
          <cell r="A8961" t="str">
            <v>378058</v>
          </cell>
          <cell r="B8961">
            <v>476705</v>
          </cell>
          <cell r="C8961" t="str">
            <v>378058</v>
          </cell>
          <cell r="D8961" t="str">
            <v>MDELIVERY</v>
          </cell>
          <cell r="E8961" t="str">
            <v>DESPACHO</v>
          </cell>
          <cell r="F8961" t="str">
            <v>NORMAL</v>
          </cell>
          <cell r="G8961" t="str">
            <v>031080000378058</v>
          </cell>
          <cell r="H8961">
            <v>44904</v>
          </cell>
          <cell r="I8961" t="str">
            <v>ENTREGADO</v>
          </cell>
          <cell r="J8961">
            <v>44914</v>
          </cell>
          <cell r="K8961" t="str">
            <v>AGENCIA DE TRAMACO DEL TENA_LUIS ALBERTO CUENCA QUEZADA</v>
          </cell>
          <cell r="L8961" t="str">
            <v>AV PANO Y EDWIN ENRIQUEZ ESQUINA</v>
          </cell>
          <cell r="M8961" t="str">
            <v>1500407711001</v>
          </cell>
          <cell r="N8961" t="str">
            <v>0987175999</v>
          </cell>
          <cell r="O8961" t="str">
            <v/>
          </cell>
          <cell r="P8961" t="str">
            <v>TENA</v>
          </cell>
          <cell r="Q8961" t="str">
            <v>TENA</v>
          </cell>
          <cell r="R8961" t="str">
            <v>NAPO</v>
          </cell>
          <cell r="T8961" t="str">
            <v>TRAMACO</v>
          </cell>
          <cell r="U8961" t="str">
            <v>FLEXNETUIO_PROVINCIA</v>
          </cell>
          <cell r="V8961">
            <v>1</v>
          </cell>
          <cell r="W8961">
            <v>1</v>
          </cell>
          <cell r="X8961" t="str">
            <v>FLEXNET ECUADOR - MDELIVERY</v>
          </cell>
          <cell r="Y8961" t="str">
            <v>CALLE 28 DE JUNIO S/N Y GARCIA MORENO ENTRADA LLANO GRANDE</v>
          </cell>
        </row>
        <row r="8962">
          <cell r="A8962" t="str">
            <v>378088</v>
          </cell>
          <cell r="B8962">
            <v>476710</v>
          </cell>
          <cell r="C8962" t="str">
            <v>378088</v>
          </cell>
          <cell r="D8962" t="str">
            <v>MDELIVERY</v>
          </cell>
          <cell r="E8962" t="str">
            <v>DESPACHO</v>
          </cell>
          <cell r="F8962" t="str">
            <v>NORMAL</v>
          </cell>
          <cell r="G8962" t="str">
            <v>FT74835/031080000378088</v>
          </cell>
          <cell r="H8962">
            <v>44904</v>
          </cell>
          <cell r="I8962" t="str">
            <v>ENTREGADO</v>
          </cell>
          <cell r="J8962">
            <v>44910</v>
          </cell>
          <cell r="K8962" t="str">
            <v xml:space="preserve"> GUILLERMO FABIAN HIDALGO POVEDA_ GUILLERMO FABIAN HIDALGO POVEDA</v>
          </cell>
          <cell r="L8962" t="str">
            <v>AUGUSTO SALAZAR SN Y FRANCISCO BECERRA CURTIDURIA HIDALGO</v>
          </cell>
          <cell r="M8962" t="str">
            <v>1801405968001</v>
          </cell>
          <cell r="N8962" t="str">
            <v>0998354928</v>
          </cell>
          <cell r="P8962" t="str">
            <v>AMBATO</v>
          </cell>
          <cell r="Q8962" t="str">
            <v>AMBATO</v>
          </cell>
          <cell r="R8962" t="str">
            <v>TUNGURAHUA</v>
          </cell>
          <cell r="S8962" t="str">
            <v>AMBATO</v>
          </cell>
          <cell r="T8962" t="str">
            <v>TRAMACO</v>
          </cell>
          <cell r="U8962" t="str">
            <v>FLEXNETUIO_LOCAL</v>
          </cell>
          <cell r="V8962">
            <v>1</v>
          </cell>
          <cell r="W8962">
            <v>1</v>
          </cell>
          <cell r="X8962" t="str">
            <v>FLEXNET ECUADOR - MDELIVERY</v>
          </cell>
          <cell r="Y8962" t="str">
            <v>CALLE 28 DE JUNIO S/N Y GARCIA MORENO ENTRADA LLANO GRANDE</v>
          </cell>
        </row>
        <row r="8963">
          <cell r="A8963" t="str">
            <v>2022-12198</v>
          </cell>
          <cell r="B8963">
            <v>476667</v>
          </cell>
          <cell r="C8963" t="str">
            <v>2022-12198</v>
          </cell>
          <cell r="D8963" t="str">
            <v>TUENTI</v>
          </cell>
          <cell r="E8963" t="str">
            <v>DESPACHO</v>
          </cell>
          <cell r="F8963" t="str">
            <v>NORMAL</v>
          </cell>
          <cell r="G8963" t="str">
            <v>FT74894</v>
          </cell>
          <cell r="H8963">
            <v>44904</v>
          </cell>
          <cell r="I8963" t="str">
            <v>ENTREGADO</v>
          </cell>
          <cell r="J8963">
            <v>44910</v>
          </cell>
          <cell r="K8963" t="str">
            <v>FARMAENLACE BODEGA UIO_CONSUELO JASMINE VALENCIA VASCONEZ</v>
          </cell>
          <cell r="L8963" t="str">
            <v xml:space="preserve">CAPITAN RAFAEL RAMOS E2-210 Y CASTELLI. </v>
          </cell>
          <cell r="M8963" t="str">
            <v>1791984722001</v>
          </cell>
          <cell r="N8963" t="str">
            <v>0</v>
          </cell>
          <cell r="O8963" t="str">
            <v/>
          </cell>
          <cell r="P8963" t="str">
            <v>QUITO</v>
          </cell>
          <cell r="Q8963" t="str">
            <v>QUITO</v>
          </cell>
          <cell r="R8963" t="str">
            <v>PICHINCHA</v>
          </cell>
          <cell r="T8963" t="str">
            <v>TRANSERVISS</v>
          </cell>
          <cell r="U8963" t="str">
            <v>FLEXNETUIO_LOCAL</v>
          </cell>
          <cell r="V8963">
            <v>1</v>
          </cell>
          <cell r="W8963">
            <v>1</v>
          </cell>
          <cell r="X8963" t="str">
            <v>FLEXNET ECUADOR - MOVISTAR</v>
          </cell>
          <cell r="Y8963" t="str">
            <v>CALLE 28 DE JUNIO S/N Y GARCIA MORENO ENTRADA LLANO GRANDE</v>
          </cell>
        </row>
        <row r="8964">
          <cell r="A8964" t="str">
            <v>414233037</v>
          </cell>
          <cell r="B8964">
            <v>476660</v>
          </cell>
          <cell r="C8964" t="str">
            <v>414233037</v>
          </cell>
          <cell r="D8964" t="str">
            <v>FLEXTUENTI</v>
          </cell>
          <cell r="E8964" t="str">
            <v>DESPACHO</v>
          </cell>
          <cell r="F8964" t="str">
            <v>DERIVADO PICK UP</v>
          </cell>
          <cell r="G8964" t="str">
            <v>031080414233037</v>
          </cell>
          <cell r="H8964">
            <v>44904</v>
          </cell>
          <cell r="I8964" t="str">
            <v>ENTREGADO</v>
          </cell>
          <cell r="J8964">
            <v>44909</v>
          </cell>
          <cell r="K8964" t="str">
            <v>Byron Conforme</v>
          </cell>
          <cell r="L8964" t="str">
            <v>OFICINA TRAMACO PUNTO DE ATENCION SAN MARINO</v>
          </cell>
          <cell r="M8964" t="str">
            <v>0923353569</v>
          </cell>
          <cell r="N8964" t="str">
            <v>0986018936/0978934299</v>
          </cell>
          <cell r="O8964" t="str">
            <v/>
          </cell>
          <cell r="P8964" t="str">
            <v>GUAYAQUIL</v>
          </cell>
          <cell r="Q8964" t="str">
            <v>GUAYAQUIL</v>
          </cell>
          <cell r="R8964" t="str">
            <v>GUAYAS</v>
          </cell>
          <cell r="T8964" t="str">
            <v>TRAMACO</v>
          </cell>
          <cell r="U8964" t="str">
            <v>FLEXNETUIO_PROVINCIA</v>
          </cell>
          <cell r="V8964">
            <v>1</v>
          </cell>
          <cell r="W8964">
            <v>1</v>
          </cell>
          <cell r="X8964" t="str">
            <v>FLEXNET ECUADOR - FLEXTUENTI</v>
          </cell>
          <cell r="Y8964" t="str">
            <v>CALLE 28 DE JUNIO S/N Y GARCIA MORENO ENTRADA LLANO GRANDE</v>
          </cell>
        </row>
        <row r="8965">
          <cell r="A8965" t="str">
            <v>414231601</v>
          </cell>
          <cell r="B8965">
            <v>476625</v>
          </cell>
          <cell r="C8965" t="str">
            <v>414231601</v>
          </cell>
          <cell r="D8965" t="str">
            <v>FLEXTUENTI</v>
          </cell>
          <cell r="E8965" t="str">
            <v>DESPACHO</v>
          </cell>
          <cell r="F8965" t="str">
            <v>NORMAL</v>
          </cell>
          <cell r="G8965" t="str">
            <v>031080414231601</v>
          </cell>
          <cell r="H8965">
            <v>44904</v>
          </cell>
          <cell r="I8965" t="str">
            <v>DEVOLUCION_EN_PROCESO</v>
          </cell>
          <cell r="J8965">
            <v>44917</v>
          </cell>
          <cell r="K8965" t="str">
            <v>Edinson Oswaldo Moncada Mora</v>
          </cell>
          <cell r="L8965" t="str">
            <v>PASCUALES  CALLE BAA,OS M 171 SOLAR 56  CALLE PASCUALES</v>
          </cell>
          <cell r="M8965" t="str">
            <v>0915841779</v>
          </cell>
          <cell r="N8965" t="str">
            <v>0983769549/0963342584</v>
          </cell>
          <cell r="O8965" t="str">
            <v/>
          </cell>
          <cell r="P8965" t="str">
            <v>GUAYAQUIL</v>
          </cell>
          <cell r="Q8965" t="str">
            <v>GUAYAQUIL</v>
          </cell>
          <cell r="R8965" t="str">
            <v>GUAYAS</v>
          </cell>
          <cell r="T8965" t="str">
            <v>TRAMACO</v>
          </cell>
          <cell r="U8965" t="str">
            <v>FLEXNETUIO_PROVINCIA</v>
          </cell>
          <cell r="V8965">
            <v>1</v>
          </cell>
          <cell r="W8965">
            <v>1</v>
          </cell>
          <cell r="X8965" t="str">
            <v>FLEXNET ECUADOR - FLEXTUENTI</v>
          </cell>
          <cell r="Y8965" t="str">
            <v>CALLE 28 DE JUNIO S/N Y GARCIA MORENO ENTRADA LLANO GRANDE</v>
          </cell>
        </row>
        <row r="8966">
          <cell r="A8966" t="str">
            <v>414231700</v>
          </cell>
          <cell r="B8966">
            <v>476632</v>
          </cell>
          <cell r="C8966" t="str">
            <v>414231700</v>
          </cell>
          <cell r="D8966" t="str">
            <v>FLEXTUENTI</v>
          </cell>
          <cell r="E8966" t="str">
            <v>DESPACHO</v>
          </cell>
          <cell r="F8966" t="str">
            <v>NORMAL</v>
          </cell>
          <cell r="G8966" t="str">
            <v>FT74814</v>
          </cell>
          <cell r="H8966">
            <v>44904</v>
          </cell>
          <cell r="I8966" t="str">
            <v>ENTREGADO</v>
          </cell>
          <cell r="J8966">
            <v>44908</v>
          </cell>
          <cell r="K8966" t="str">
            <v>Angel Patricio Caizaguano Gualli</v>
          </cell>
          <cell r="L8966" t="str">
            <v>CENTRO HISTORICO   BAHIA DE CARAQUEZ SN AMBATO</v>
          </cell>
          <cell r="M8966" t="str">
            <v>0604392969</v>
          </cell>
          <cell r="N8966" t="str">
            <v>0939325764/0959127211</v>
          </cell>
          <cell r="O8966" t="str">
            <v/>
          </cell>
          <cell r="P8966" t="str">
            <v>QUITO</v>
          </cell>
          <cell r="Q8966" t="str">
            <v>QUITO</v>
          </cell>
          <cell r="R8966" t="str">
            <v>PICHINCHA</v>
          </cell>
          <cell r="T8966" t="str">
            <v>FLEXTRANS UIO</v>
          </cell>
          <cell r="U8966" t="str">
            <v>FLEXNETUIO_LOCAL</v>
          </cell>
          <cell r="V8966">
            <v>1</v>
          </cell>
          <cell r="W8966">
            <v>1</v>
          </cell>
          <cell r="X8966" t="str">
            <v>FLEXNET ECUADOR - FLEXTUENTI</v>
          </cell>
          <cell r="Y8966" t="str">
            <v>CALLE 28 DE JUNIO S/N Y GARCIA MORENO ENTRADA LLANO GRANDE</v>
          </cell>
        </row>
        <row r="8967">
          <cell r="A8967" t="str">
            <v>414232779</v>
          </cell>
          <cell r="B8967">
            <v>476635</v>
          </cell>
          <cell r="C8967" t="str">
            <v>414232779</v>
          </cell>
          <cell r="D8967" t="str">
            <v>FLEXTUENTI</v>
          </cell>
          <cell r="E8967" t="str">
            <v>DESPACHO</v>
          </cell>
          <cell r="F8967" t="str">
            <v>NORMAL</v>
          </cell>
          <cell r="G8967" t="str">
            <v>031080414232779</v>
          </cell>
          <cell r="H8967">
            <v>44904</v>
          </cell>
          <cell r="I8967" t="str">
            <v>ENTREGADO</v>
          </cell>
          <cell r="J8967">
            <v>44915</v>
          </cell>
          <cell r="K8967" t="str">
            <v>Roberto Aldas</v>
          </cell>
          <cell r="L8967" t="str">
            <v>CEVALLOS  CALLE FELIPA REAL  SN  AV  24 DE MAYO</v>
          </cell>
          <cell r="M8967" t="str">
            <v>1804048146</v>
          </cell>
          <cell r="N8967" t="str">
            <v>0984943728/0997812491</v>
          </cell>
          <cell r="O8967" t="str">
            <v/>
          </cell>
          <cell r="P8967" t="str">
            <v>CEVALLOS</v>
          </cell>
          <cell r="Q8967" t="str">
            <v>CEVALLOS</v>
          </cell>
          <cell r="R8967" t="str">
            <v>TUNGURAHUA</v>
          </cell>
          <cell r="T8967" t="str">
            <v>TRAMACO</v>
          </cell>
          <cell r="U8967" t="str">
            <v>FLEXNETUIO_PROVINCIA</v>
          </cell>
          <cell r="V8967">
            <v>1</v>
          </cell>
          <cell r="W8967">
            <v>1</v>
          </cell>
          <cell r="X8967" t="str">
            <v>FLEXNET ECUADOR - FLEXTUENTI</v>
          </cell>
          <cell r="Y8967" t="str">
            <v>CALLE 28 DE JUNIO S/N Y GARCIA MORENO ENTRADA LLANO GRANDE</v>
          </cell>
        </row>
        <row r="8968">
          <cell r="A8968" t="str">
            <v>377985</v>
          </cell>
          <cell r="B8968">
            <v>476602</v>
          </cell>
          <cell r="C8968" t="str">
            <v>377985</v>
          </cell>
          <cell r="D8968" t="str">
            <v>MDELIVERY</v>
          </cell>
          <cell r="E8968" t="str">
            <v>DESPACHO</v>
          </cell>
          <cell r="F8968" t="str">
            <v>NORMAL</v>
          </cell>
          <cell r="G8968" t="str">
            <v>TF88338</v>
          </cell>
          <cell r="H8968">
            <v>44904</v>
          </cell>
          <cell r="I8968" t="str">
            <v>ENTREGADO</v>
          </cell>
          <cell r="J8968">
            <v>44908</v>
          </cell>
          <cell r="K8968" t="str">
            <v>BOLIVAR JACINTO MURILLO GALARZA_BOLIVAR JACINTO MURILLO GALARZA</v>
          </cell>
          <cell r="L8968" t="str">
            <v>GUAYAS PARROQUIA TARQU VICTOR EMILIO ESTRADA 10 09 ENTRE ILANE JIGUA EDIFICIO DE DOS PLANTAS COLOR CELESTE CON BLANCO CLINICA SURIA AL FRENTE DE LAS PUNTIRAS UNIDAS COO 2 163096 79 913979</v>
          </cell>
          <cell r="M8968" t="str">
            <v>0913847554001</v>
          </cell>
          <cell r="N8968" t="str">
            <v>0980028809</v>
          </cell>
          <cell r="O8968" t="str">
            <v/>
          </cell>
          <cell r="P8968" t="str">
            <v>GUAYAQUIL</v>
          </cell>
          <cell r="Q8968" t="str">
            <v>GUAYAQUIL</v>
          </cell>
          <cell r="R8968" t="str">
            <v>GUAYAS</v>
          </cell>
          <cell r="T8968" t="str">
            <v>ITSACOURIER</v>
          </cell>
          <cell r="U8968" t="str">
            <v>FLEXNETUIO_GYE</v>
          </cell>
          <cell r="V8968">
            <v>1</v>
          </cell>
          <cell r="W8968">
            <v>1</v>
          </cell>
          <cell r="X8968" t="str">
            <v>FLEXNET ECUADOR - MDELIVERY</v>
          </cell>
          <cell r="Y8968" t="str">
            <v>CALLE 28 DE JUNIO S/N Y GARCIA MORENO ENTRADA LLANO GRANDE</v>
          </cell>
        </row>
        <row r="8969">
          <cell r="A8969" t="str">
            <v>378001</v>
          </cell>
          <cell r="B8969">
            <v>476611</v>
          </cell>
          <cell r="C8969" t="str">
            <v>378001</v>
          </cell>
          <cell r="D8969" t="str">
            <v>MDELIVERY</v>
          </cell>
          <cell r="E8969" t="str">
            <v>DESPACHO</v>
          </cell>
          <cell r="F8969" t="str">
            <v>NORMAL</v>
          </cell>
          <cell r="G8969" t="str">
            <v>031080000378001</v>
          </cell>
          <cell r="H8969">
            <v>44904</v>
          </cell>
          <cell r="I8969" t="str">
            <v>ENTREGADO</v>
          </cell>
          <cell r="J8969">
            <v>44908</v>
          </cell>
          <cell r="K8969" t="str">
            <v>ROSSANA BASURTO_ALARCON GUERRERO JOSE ANTONIO</v>
          </cell>
          <cell r="L8969" t="str">
            <v>Calle Bolivar y primero de mayo frente al parque central oficina comisaria Municipal</v>
          </cell>
          <cell r="M8969" t="str">
            <v>1391742452001</v>
          </cell>
          <cell r="N8969" t="str">
            <v>0958876527</v>
          </cell>
          <cell r="O8969" t="str">
            <v/>
          </cell>
          <cell r="P8969" t="str">
            <v>TOSAGUA</v>
          </cell>
          <cell r="Q8969" t="str">
            <v>TOSAGUA</v>
          </cell>
          <cell r="R8969" t="str">
            <v>MANABI</v>
          </cell>
          <cell r="T8969" t="str">
            <v>TRAMACO</v>
          </cell>
          <cell r="U8969" t="str">
            <v>FLEXNETUIO_PROVINCIA</v>
          </cell>
          <cell r="V8969">
            <v>1</v>
          </cell>
          <cell r="W8969">
            <v>1</v>
          </cell>
          <cell r="X8969" t="str">
            <v>FLEXNET ECUADOR - MDELIVERY</v>
          </cell>
          <cell r="Y8969" t="str">
            <v>CALLE 28 DE JUNIO S/N Y GARCIA MORENO ENTRADA LLANO GRANDE</v>
          </cell>
        </row>
        <row r="8970">
          <cell r="A8970" t="str">
            <v>377940</v>
          </cell>
          <cell r="B8970">
            <v>476587</v>
          </cell>
          <cell r="C8970" t="str">
            <v>377940</v>
          </cell>
          <cell r="D8970" t="str">
            <v>MDELIVERY</v>
          </cell>
          <cell r="E8970" t="str">
            <v>DESPACHO</v>
          </cell>
          <cell r="F8970" t="str">
            <v>NORMAL</v>
          </cell>
          <cell r="G8970" t="str">
            <v>TF88362</v>
          </cell>
          <cell r="H8970">
            <v>44904</v>
          </cell>
          <cell r="I8970" t="str">
            <v>ENTREGADO</v>
          </cell>
          <cell r="J8970">
            <v>44908</v>
          </cell>
          <cell r="K8970" t="str">
            <v>Melany Mendoza_ASOCIACION DE TRABAJADORES DE CNEL CORPORACION NAC</v>
          </cell>
          <cell r="L8970" t="str">
            <v>Bastion popular bloque 10 a manzana 1201 Villa 8 de una sola planta color melon frente a una iglesia remonte de Fe Hay tres palmeras grandes</v>
          </cell>
          <cell r="M8970" t="str">
            <v>0991393307001</v>
          </cell>
          <cell r="N8970" t="str">
            <v>0998605240</v>
          </cell>
          <cell r="O8970" t="str">
            <v/>
          </cell>
          <cell r="P8970" t="str">
            <v>GUAYAQUIL</v>
          </cell>
          <cell r="Q8970" t="str">
            <v>GUAYAQUIL</v>
          </cell>
          <cell r="R8970" t="str">
            <v>GUAYAS</v>
          </cell>
          <cell r="T8970" t="str">
            <v>ITSACOURIER</v>
          </cell>
          <cell r="U8970" t="str">
            <v>FLEXNETUIO_GYE</v>
          </cell>
          <cell r="V8970">
            <v>1</v>
          </cell>
          <cell r="W8970">
            <v>1</v>
          </cell>
          <cell r="X8970" t="str">
            <v>FLEXNET ECUADOR - MDELIVERY</v>
          </cell>
          <cell r="Y8970" t="str">
            <v>CALLE 28 DE JUNIO S/N Y GARCIA MORENO ENTRADA LLANO GRANDE</v>
          </cell>
        </row>
        <row r="8971">
          <cell r="A8971" t="str">
            <v>377958</v>
          </cell>
          <cell r="B8971">
            <v>476596</v>
          </cell>
          <cell r="C8971" t="str">
            <v>377958</v>
          </cell>
          <cell r="D8971" t="str">
            <v>MDELIVERY</v>
          </cell>
          <cell r="E8971" t="str">
            <v>DESPACHO</v>
          </cell>
          <cell r="F8971" t="str">
            <v>NORMAL</v>
          </cell>
          <cell r="G8971" t="str">
            <v>031080000377958</v>
          </cell>
          <cell r="H8971">
            <v>44904</v>
          </cell>
          <cell r="I8971" t="str">
            <v>ENTREGADO</v>
          </cell>
          <cell r="J8971">
            <v>44908</v>
          </cell>
          <cell r="K8971" t="str">
            <v>ALEXANDER JOSe YAGUACHI FEIJOO_ALEXANDER JOSe YAGUACHI FEIJOO</v>
          </cell>
          <cell r="L8971" t="str">
            <v>CATAMAYO 24 DE MAYO Y EUGENIO ESPEJO SEGUNDO PISO EN LOS ALTOS DE FARMACIA GALENO EDIFICIO ESQUINERO</v>
          </cell>
          <cell r="M8971" t="str">
            <v>1103867709001</v>
          </cell>
          <cell r="N8971" t="str">
            <v>0990794548/0984140151</v>
          </cell>
          <cell r="O8971" t="str">
            <v/>
          </cell>
          <cell r="P8971" t="str">
            <v>CATAMAYO</v>
          </cell>
          <cell r="Q8971" t="str">
            <v>CATAMAYO</v>
          </cell>
          <cell r="R8971" t="str">
            <v>LOJA</v>
          </cell>
          <cell r="T8971" t="str">
            <v>TRAMACO</v>
          </cell>
          <cell r="U8971" t="str">
            <v>FLEXNETUIO_PROVINCIA</v>
          </cell>
          <cell r="V8971">
            <v>1</v>
          </cell>
          <cell r="W8971">
            <v>1</v>
          </cell>
          <cell r="X8971" t="str">
            <v>FLEXNET ECUADOR - MDELIVERY</v>
          </cell>
          <cell r="Y8971" t="str">
            <v>CALLE 28 DE JUNIO S/N Y GARCIA MORENO ENTRADA LLANO GRANDE</v>
          </cell>
        </row>
        <row r="8972">
          <cell r="A8972" t="str">
            <v>377874</v>
          </cell>
          <cell r="B8972">
            <v>476540</v>
          </cell>
          <cell r="C8972" t="str">
            <v>377874</v>
          </cell>
          <cell r="D8972" t="str">
            <v>MDELIVERY</v>
          </cell>
          <cell r="E8972" t="str">
            <v>DESPACHO</v>
          </cell>
          <cell r="F8972" t="str">
            <v>EXPRESS</v>
          </cell>
          <cell r="G8972" t="str">
            <v>EC5718</v>
          </cell>
          <cell r="H8972">
            <v>44904</v>
          </cell>
          <cell r="I8972" t="str">
            <v>ENTREGADO</v>
          </cell>
          <cell r="J8972">
            <v>44908</v>
          </cell>
          <cell r="K8972" t="str">
            <v>SANTIAGO ACOSTA_AON RISK SERVICES ECUADOR S A</v>
          </cell>
          <cell r="L8972" t="str">
            <v>Llano Grande calles Astudillo y Racines conjunto Gissels 1 casa 9 por favor la casa da a la calle principal no ingresen por el conjunto</v>
          </cell>
          <cell r="M8972" t="str">
            <v>1791955293001</v>
          </cell>
          <cell r="N8972" t="str">
            <v>0995804448</v>
          </cell>
          <cell r="O8972" t="str">
            <v/>
          </cell>
          <cell r="P8972" t="str">
            <v>QUITO</v>
          </cell>
          <cell r="Q8972" t="str">
            <v>QUITO</v>
          </cell>
          <cell r="R8972" t="str">
            <v>PICHINCHA</v>
          </cell>
          <cell r="T8972" t="str">
            <v>EXPRESSCON</v>
          </cell>
          <cell r="U8972" t="str">
            <v>FLEXNETUIO_LOCAL</v>
          </cell>
          <cell r="V8972">
            <v>1</v>
          </cell>
          <cell r="W8972">
            <v>1</v>
          </cell>
          <cell r="X8972" t="str">
            <v>FLEXNET ECUADOR - MDELIVERY</v>
          </cell>
          <cell r="Y8972" t="str">
            <v>CALLE 28 DE JUNIO S/N Y GARCIA MORENO ENTRADA LLANO GRANDE</v>
          </cell>
        </row>
        <row r="8973">
          <cell r="A8973" t="str">
            <v>377875</v>
          </cell>
          <cell r="B8973">
            <v>476541</v>
          </cell>
          <cell r="C8973" t="str">
            <v>377875</v>
          </cell>
          <cell r="D8973" t="str">
            <v>MDELIVERY</v>
          </cell>
          <cell r="E8973" t="str">
            <v>DESPACHO</v>
          </cell>
          <cell r="F8973" t="str">
            <v>EXPRESS</v>
          </cell>
          <cell r="G8973" t="str">
            <v>EC5720</v>
          </cell>
          <cell r="H8973">
            <v>44904</v>
          </cell>
          <cell r="I8973" t="str">
            <v>ENTREGADO</v>
          </cell>
          <cell r="J8973">
            <v>44908</v>
          </cell>
          <cell r="K8973" t="str">
            <v>MA EUGENIA AYALA_TRECX S A</v>
          </cell>
          <cell r="L8973" t="str">
            <v>RUMIHURCO OE4 365 Y PEDRO FREIRE EN PINTULAC</v>
          </cell>
          <cell r="M8973" t="str">
            <v>1791812484001</v>
          </cell>
          <cell r="N8973" t="str">
            <v>0996294594</v>
          </cell>
          <cell r="O8973" t="str">
            <v/>
          </cell>
          <cell r="P8973" t="str">
            <v>QUITO</v>
          </cell>
          <cell r="Q8973" t="str">
            <v>QUITO</v>
          </cell>
          <cell r="R8973" t="str">
            <v>PICHINCHA</v>
          </cell>
          <cell r="T8973" t="str">
            <v>EXPRESSCON</v>
          </cell>
          <cell r="U8973" t="str">
            <v>FLEXNETUIO_LOCAL</v>
          </cell>
          <cell r="V8973">
            <v>1</v>
          </cell>
          <cell r="W8973">
            <v>1</v>
          </cell>
          <cell r="X8973" t="str">
            <v>FLEXNET ECUADOR - MDELIVERY</v>
          </cell>
          <cell r="Y8973" t="str">
            <v>CALLE 28 DE JUNIO S/N Y GARCIA MORENO ENTRADA LLANO GRANDE</v>
          </cell>
        </row>
        <row r="8974">
          <cell r="A8974" t="str">
            <v>377928</v>
          </cell>
          <cell r="B8974">
            <v>476546</v>
          </cell>
          <cell r="C8974" t="str">
            <v>377928</v>
          </cell>
          <cell r="D8974" t="str">
            <v>MDELIVERY</v>
          </cell>
          <cell r="E8974" t="str">
            <v>DESPACHO</v>
          </cell>
          <cell r="F8974" t="str">
            <v>EXPRESS</v>
          </cell>
          <cell r="G8974" t="str">
            <v>EC5715</v>
          </cell>
          <cell r="H8974">
            <v>44904</v>
          </cell>
          <cell r="I8974" t="str">
            <v>ENTREGADO</v>
          </cell>
          <cell r="J8974">
            <v>44908</v>
          </cell>
          <cell r="K8974" t="str">
            <v xml:space="preserve">Jacqueline Baquero_UPS SCS ECUADOR S A S </v>
          </cell>
          <cell r="L8974" t="str">
            <v>Juan de Dios Haro OE5 102 y Machala</v>
          </cell>
          <cell r="M8974" t="str">
            <v>1791770153001</v>
          </cell>
          <cell r="N8974" t="str">
            <v>0999225037</v>
          </cell>
          <cell r="O8974" t="str">
            <v/>
          </cell>
          <cell r="P8974" t="str">
            <v>QUITO</v>
          </cell>
          <cell r="Q8974" t="str">
            <v>QUITO</v>
          </cell>
          <cell r="R8974" t="str">
            <v>PICHINCHA</v>
          </cell>
          <cell r="T8974" t="str">
            <v>EXPRESSCON</v>
          </cell>
          <cell r="U8974" t="str">
            <v>FLEXNETUIO_LOCAL</v>
          </cell>
          <cell r="V8974">
            <v>1</v>
          </cell>
          <cell r="W8974">
            <v>1</v>
          </cell>
          <cell r="X8974" t="str">
            <v>FLEXNET ECUADOR - MDELIVERY</v>
          </cell>
          <cell r="Y8974" t="str">
            <v>CALLE 28 DE JUNIO S/N Y GARCIA MORENO ENTRADA LLANO GRANDE</v>
          </cell>
        </row>
        <row r="8975">
          <cell r="A8975" t="str">
            <v>4705215</v>
          </cell>
          <cell r="B8975">
            <v>476483</v>
          </cell>
          <cell r="C8975" t="str">
            <v>4705215</v>
          </cell>
          <cell r="D8975" t="str">
            <v>MDELIVERY</v>
          </cell>
          <cell r="E8975" t="str">
            <v>DESPACHO</v>
          </cell>
          <cell r="F8975" t="str">
            <v>NORMAL</v>
          </cell>
          <cell r="G8975" t="str">
            <v>FT74839/TF88932</v>
          </cell>
          <cell r="H8975">
            <v>44904</v>
          </cell>
          <cell r="I8975" t="str">
            <v>ENTREGADO</v>
          </cell>
          <cell r="J8975">
            <v>44910</v>
          </cell>
          <cell r="K8975" t="str">
            <v>AURA MARIA ALVAREZ COTO</v>
          </cell>
          <cell r="L8975" t="str">
            <v>CDLA. LOS ESTEROS MZ. 14-A VILLA 34. REFERENCIA 1 CUADRA DEL COLEGIO AMARILIS FUENTES, A LA IZQUIERDA.</v>
          </cell>
          <cell r="M8975" t="str">
            <v>0903948727</v>
          </cell>
          <cell r="N8975" t="str">
            <v>0998407501</v>
          </cell>
          <cell r="P8975" t="str">
            <v>GUAYAQUIL</v>
          </cell>
          <cell r="Q8975" t="str">
            <v>GUAYAQUIL</v>
          </cell>
          <cell r="R8975" t="str">
            <v>GUAYAS</v>
          </cell>
          <cell r="T8975" t="str">
            <v>ITSACOURIER</v>
          </cell>
          <cell r="U8975" t="str">
            <v>FLEXNETUIO_LOCAL</v>
          </cell>
          <cell r="V8975">
            <v>1</v>
          </cell>
          <cell r="W8975">
            <v>1</v>
          </cell>
          <cell r="X8975" t="str">
            <v>FLEXNET ECUADOR - MDELIVERY</v>
          </cell>
          <cell r="Y8975" t="str">
            <v>CALLE 28 DE JUNIO S/N Y GARCIA MORENO ENTRADA LLANO GRANDE</v>
          </cell>
        </row>
        <row r="8976">
          <cell r="A8976" t="str">
            <v>4705287</v>
          </cell>
          <cell r="B8976">
            <v>476484</v>
          </cell>
          <cell r="C8976" t="str">
            <v>4705287</v>
          </cell>
          <cell r="D8976" t="str">
            <v>MDELIVERY</v>
          </cell>
          <cell r="E8976" t="str">
            <v>DESPACHO</v>
          </cell>
          <cell r="F8976" t="str">
            <v>NORMAL</v>
          </cell>
          <cell r="G8976" t="str">
            <v>031080004705287</v>
          </cell>
          <cell r="H8976">
            <v>44904</v>
          </cell>
          <cell r="I8976" t="str">
            <v>ENTREGADO</v>
          </cell>
          <cell r="J8976">
            <v>44910</v>
          </cell>
          <cell r="K8976" t="str">
            <v>ANGEL ANIBAL PRADO QUISHPE</v>
          </cell>
          <cell r="L8976" t="str">
            <v>CHILLANES CALLE GARCIA MORENO SN Y CALLE S</v>
          </cell>
          <cell r="M8976" t="str">
            <v>0201031531</v>
          </cell>
          <cell r="N8976" t="str">
            <v>0990326244</v>
          </cell>
          <cell r="O8976" t="str">
            <v>0990326244</v>
          </cell>
          <cell r="P8976" t="str">
            <v>020201</v>
          </cell>
          <cell r="Q8976" t="str">
            <v>CHILLANES</v>
          </cell>
          <cell r="R8976" t="str">
            <v>BOLIVAR</v>
          </cell>
          <cell r="S8976" t="str">
            <v>CHILLANES - SANTA ROSA DE AGUA CLARA</v>
          </cell>
          <cell r="T8976" t="str">
            <v>TRAMACO</v>
          </cell>
          <cell r="U8976" t="str">
            <v>FLEXNETUIO_PROVINCIA</v>
          </cell>
          <cell r="V8976">
            <v>1</v>
          </cell>
          <cell r="W8976">
            <v>1</v>
          </cell>
          <cell r="X8976" t="str">
            <v>FLEXNET ECUADOR - MDELIVERY</v>
          </cell>
          <cell r="Y8976" t="str">
            <v>CALLE 28 DE JUNIO S/N Y GARCIA MORENO ENTRADA LLANO GRANDE</v>
          </cell>
        </row>
        <row r="8977">
          <cell r="A8977" t="str">
            <v>4705463</v>
          </cell>
          <cell r="B8977">
            <v>476489</v>
          </cell>
          <cell r="C8977" t="str">
            <v>4705463</v>
          </cell>
          <cell r="D8977" t="str">
            <v>MDELIVERY</v>
          </cell>
          <cell r="E8977" t="str">
            <v>DESPACHO</v>
          </cell>
          <cell r="F8977" t="str">
            <v>NORMAL</v>
          </cell>
          <cell r="G8977" t="str">
            <v>031080004705463</v>
          </cell>
          <cell r="H8977">
            <v>44904</v>
          </cell>
          <cell r="I8977" t="str">
            <v>ENTREGADO</v>
          </cell>
          <cell r="J8977">
            <v>44908</v>
          </cell>
          <cell r="K8977" t="str">
            <v>NARCISA DE JESUS ORTIZ CORDERO</v>
          </cell>
          <cell r="L8977" t="str">
            <v>LOS ESTEROS LOS ESTEROS CALLE UNIVERSIDAD 6  ENTRE AV UNIVERSIDAD 1 Y AV UNIVERSIDAD 2</v>
          </cell>
          <cell r="M8977" t="str">
            <v>0928047877</v>
          </cell>
          <cell r="N8977" t="str">
            <v>0995565570</v>
          </cell>
          <cell r="O8977" t="str">
            <v>0995565570</v>
          </cell>
          <cell r="P8977" t="str">
            <v>130214</v>
          </cell>
          <cell r="Q8977" t="str">
            <v>MANTA</v>
          </cell>
          <cell r="R8977" t="str">
            <v>MANABI</v>
          </cell>
          <cell r="S8977" t="str">
            <v>MANTA</v>
          </cell>
          <cell r="T8977" t="str">
            <v>TRAMACO</v>
          </cell>
          <cell r="U8977" t="str">
            <v>FLEXNETUIO_PROVINCIA</v>
          </cell>
          <cell r="V8977">
            <v>1</v>
          </cell>
          <cell r="W8977">
            <v>1</v>
          </cell>
          <cell r="X8977" t="str">
            <v>FLEXNET ECUADOR - MDELIVERY</v>
          </cell>
          <cell r="Y8977" t="str">
            <v>CALLE 28 DE JUNIO S/N Y GARCIA MORENO ENTRADA LLANO GRANDE</v>
          </cell>
        </row>
        <row r="8978">
          <cell r="A8978" t="str">
            <v>4705628</v>
          </cell>
          <cell r="B8978">
            <v>476498</v>
          </cell>
          <cell r="C8978" t="str">
            <v>4705628</v>
          </cell>
          <cell r="D8978" t="str">
            <v>MDELIVERY</v>
          </cell>
          <cell r="E8978" t="str">
            <v>DESPACHO</v>
          </cell>
          <cell r="F8978" t="str">
            <v>NORMAL</v>
          </cell>
          <cell r="G8978" t="str">
            <v>FT74787</v>
          </cell>
          <cell r="H8978">
            <v>44904</v>
          </cell>
          <cell r="I8978" t="str">
            <v>ENTREGADO</v>
          </cell>
          <cell r="J8978">
            <v>44909</v>
          </cell>
          <cell r="K8978" t="str">
            <v>ENRIQUE JAVIER ALVARADO LLERENA</v>
          </cell>
          <cell r="L8978" t="str">
            <v>JIPIJAPA VIA NAYON  SN  Y SIMON BOLIVAR</v>
          </cell>
          <cell r="M8978" t="str">
            <v>1803126166</v>
          </cell>
          <cell r="N8978" t="str">
            <v>0999023370</v>
          </cell>
          <cell r="O8978" t="str">
            <v/>
          </cell>
          <cell r="P8978" t="str">
            <v>170503</v>
          </cell>
          <cell r="Q8978" t="str">
            <v>QUITO</v>
          </cell>
          <cell r="R8978" t="str">
            <v>PICHINCHA</v>
          </cell>
          <cell r="S8978" t="str">
            <v>QUITO</v>
          </cell>
          <cell r="T8978" t="str">
            <v>FLEXTRANS UIO</v>
          </cell>
          <cell r="U8978" t="str">
            <v>FLEXNETUIO_LOCAL</v>
          </cell>
          <cell r="V8978">
            <v>1</v>
          </cell>
          <cell r="W8978">
            <v>1</v>
          </cell>
          <cell r="X8978" t="str">
            <v>FLEXNET ECUADOR - MDELIVERY</v>
          </cell>
          <cell r="Y8978" t="str">
            <v>CALLE 28 DE JUNIO S/N Y GARCIA MORENO ENTRADA LLANO GRANDE</v>
          </cell>
        </row>
        <row r="8979">
          <cell r="A8979" t="str">
            <v>4705663</v>
          </cell>
          <cell r="B8979">
            <v>476500</v>
          </cell>
          <cell r="C8979" t="str">
            <v>4705663</v>
          </cell>
          <cell r="D8979" t="str">
            <v>MDELIVERY</v>
          </cell>
          <cell r="E8979" t="str">
            <v>DESPACHO</v>
          </cell>
          <cell r="F8979" t="str">
            <v>NORMAL</v>
          </cell>
          <cell r="G8979" t="str">
            <v>FT74789</v>
          </cell>
          <cell r="H8979">
            <v>44904</v>
          </cell>
          <cell r="I8979" t="str">
            <v>ENTREGADO</v>
          </cell>
          <cell r="J8979">
            <v>44916</v>
          </cell>
          <cell r="K8979" t="str">
            <v>VERONICA ELIZABETH RUANO PANILUISA</v>
          </cell>
          <cell r="L8979" t="str">
            <v>CHILLOGALLO   CALLE CARLOS FREIRE  N 467 CALLE  BUENAVENTURA</v>
          </cell>
          <cell r="M8979" t="str">
            <v>1722798350</v>
          </cell>
          <cell r="N8979" t="str">
            <v>0995700255</v>
          </cell>
          <cell r="O8979" t="str">
            <v>0000000000</v>
          </cell>
          <cell r="P8979" t="str">
            <v>170708</v>
          </cell>
          <cell r="Q8979" t="str">
            <v>QUITO</v>
          </cell>
          <cell r="R8979" t="str">
            <v>PICHINCHA</v>
          </cell>
          <cell r="S8979" t="str">
            <v>QUITO</v>
          </cell>
          <cell r="T8979" t="str">
            <v>FLEXTRANS UIO</v>
          </cell>
          <cell r="U8979" t="str">
            <v>FLEXNETUIO_LOCAL</v>
          </cell>
          <cell r="V8979">
            <v>1</v>
          </cell>
          <cell r="W8979">
            <v>1</v>
          </cell>
          <cell r="X8979" t="str">
            <v>FLEXNET ECUADOR - MDELIVERY</v>
          </cell>
          <cell r="Y8979" t="str">
            <v>CALLE 28 DE JUNIO S/N Y GARCIA MORENO ENTRADA LLANO GRANDE</v>
          </cell>
        </row>
        <row r="8980">
          <cell r="A8980" t="str">
            <v>4706741</v>
          </cell>
          <cell r="B8980">
            <v>476516</v>
          </cell>
          <cell r="C8980" t="str">
            <v>4706741</v>
          </cell>
          <cell r="D8980" t="str">
            <v>MDELIVERY</v>
          </cell>
          <cell r="E8980" t="str">
            <v>DESPACHO</v>
          </cell>
          <cell r="F8980" t="str">
            <v>NORMAL</v>
          </cell>
          <cell r="G8980" t="str">
            <v>031080004706741</v>
          </cell>
          <cell r="H8980">
            <v>44904</v>
          </cell>
          <cell r="I8980" t="str">
            <v>ENTREGADO</v>
          </cell>
          <cell r="J8980">
            <v>44908</v>
          </cell>
          <cell r="K8980" t="str">
            <v>KATTY DANIELA ROBLES CALVA</v>
          </cell>
          <cell r="L8980" t="str">
            <v>CUTUGLAHUA  CALLE 24   LOTE 165 Y PSJE W</v>
          </cell>
          <cell r="M8980" t="str">
            <v>1105530511</v>
          </cell>
          <cell r="N8980" t="str">
            <v>0983991955</v>
          </cell>
          <cell r="O8980" t="str">
            <v/>
          </cell>
          <cell r="P8980" t="str">
            <v>171108</v>
          </cell>
          <cell r="Q8980" t="str">
            <v>MEJIA</v>
          </cell>
          <cell r="R8980" t="str">
            <v>PICHINCHA</v>
          </cell>
          <cell r="S8980" t="str">
            <v>SAN FRANCISCO DE CUTUGLAHUA</v>
          </cell>
          <cell r="T8980" t="str">
            <v>TRAMACO</v>
          </cell>
          <cell r="U8980" t="str">
            <v>FLEXNETUIO_PROVINCIA</v>
          </cell>
          <cell r="V8980">
            <v>1</v>
          </cell>
          <cell r="W8980">
            <v>1</v>
          </cell>
          <cell r="X8980" t="str">
            <v>FLEXNET ECUADOR - MDELIVERY</v>
          </cell>
          <cell r="Y8980" t="str">
            <v>CALLE 28 DE JUNIO S/N Y GARCIA MORENO ENTRADA LLANO GRANDE</v>
          </cell>
        </row>
        <row r="8981">
          <cell r="A8981" t="str">
            <v>4707166</v>
          </cell>
          <cell r="B8981">
            <v>476524</v>
          </cell>
          <cell r="C8981" t="str">
            <v>4707166</v>
          </cell>
          <cell r="D8981" t="str">
            <v>MDELIVERY</v>
          </cell>
          <cell r="E8981" t="str">
            <v>DESPACHO</v>
          </cell>
          <cell r="F8981" t="str">
            <v>NORMAL</v>
          </cell>
          <cell r="G8981" t="str">
            <v>TF88334 / 031080004707166</v>
          </cell>
          <cell r="H8981">
            <v>44904</v>
          </cell>
          <cell r="I8981" t="str">
            <v>ENTREGADO</v>
          </cell>
          <cell r="J8981">
            <v>44911</v>
          </cell>
          <cell r="K8981" t="str">
            <v>SANTAMARIA QUINDE JOSE LUIS</v>
          </cell>
          <cell r="L8981" t="str">
            <v>POSORJA  VIA DATA POSORJA  KM 14</v>
          </cell>
          <cell r="M8981" t="str">
            <v>0916645666</v>
          </cell>
          <cell r="N8981" t="str">
            <v>0978713246</v>
          </cell>
          <cell r="O8981" t="str">
            <v>0978713246</v>
          </cell>
          <cell r="P8981" t="str">
            <v>091001</v>
          </cell>
          <cell r="Q8981" t="str">
            <v>GUAYAQUIL</v>
          </cell>
          <cell r="R8981" t="str">
            <v>GUAYAS</v>
          </cell>
          <cell r="S8981" t="str">
            <v>POSORJA - DATA DE POSORJA</v>
          </cell>
          <cell r="T8981" t="str">
            <v>TRAMACO</v>
          </cell>
          <cell r="U8981" t="str">
            <v>FLEXNETUIO_PROVINCIA</v>
          </cell>
          <cell r="V8981">
            <v>1</v>
          </cell>
          <cell r="W8981">
            <v>1</v>
          </cell>
          <cell r="X8981" t="str">
            <v>FLEXNET ECUADOR - MDELIVERY</v>
          </cell>
          <cell r="Y8981" t="str">
            <v>CALLE 28 DE JUNIO S/N Y GARCIA MORENO ENTRADA LLANO GRANDE</v>
          </cell>
        </row>
        <row r="8982">
          <cell r="A8982" t="str">
            <v>4707410</v>
          </cell>
          <cell r="B8982">
            <v>476525</v>
          </cell>
          <cell r="C8982" t="str">
            <v>4707410</v>
          </cell>
          <cell r="D8982" t="str">
            <v>MDELIVERY</v>
          </cell>
          <cell r="E8982" t="str">
            <v>DESPACHO</v>
          </cell>
          <cell r="F8982" t="str">
            <v>NORMAL</v>
          </cell>
          <cell r="G8982" t="str">
            <v>031080004707410</v>
          </cell>
          <cell r="H8982">
            <v>44904</v>
          </cell>
          <cell r="I8982" t="str">
            <v>ENTREGADO</v>
          </cell>
          <cell r="J8982">
            <v>44910</v>
          </cell>
          <cell r="K8982" t="str">
            <v>OSCAR LENIN LOPEZ MIRANDA</v>
          </cell>
          <cell r="L8982" t="str">
            <v>CHAMBO CALLE FLOR DEL CARMELO SN  Y CALLE 11</v>
          </cell>
          <cell r="M8982" t="str">
            <v>0605089994</v>
          </cell>
          <cell r="N8982" t="str">
            <v>0959703544</v>
          </cell>
          <cell r="O8982" t="str">
            <v>0959703544</v>
          </cell>
          <cell r="P8982" t="str">
            <v>060116</v>
          </cell>
          <cell r="Q8982" t="str">
            <v>CHAMBO</v>
          </cell>
          <cell r="R8982" t="str">
            <v>CHIMBORAZO</v>
          </cell>
          <cell r="S8982" t="str">
            <v>CHAMBO</v>
          </cell>
          <cell r="T8982" t="str">
            <v>TRAMACO</v>
          </cell>
          <cell r="U8982" t="str">
            <v>FLEXNETUIO_PROVINCIA</v>
          </cell>
          <cell r="V8982">
            <v>1</v>
          </cell>
          <cell r="W8982">
            <v>1</v>
          </cell>
          <cell r="X8982" t="str">
            <v>FLEXNET ECUADOR - MDELIVERY</v>
          </cell>
          <cell r="Y8982" t="str">
            <v>CALLE 28 DE JUNIO S/N Y GARCIA MORENO ENTRADA LLANO GRANDE</v>
          </cell>
        </row>
        <row r="8983">
          <cell r="A8983" t="str">
            <v>4705647</v>
          </cell>
          <cell r="B8983">
            <v>476526</v>
          </cell>
          <cell r="C8983" t="str">
            <v>4705647</v>
          </cell>
          <cell r="D8983" t="str">
            <v>MDELIVERY</v>
          </cell>
          <cell r="E8983" t="str">
            <v>DESPACHO</v>
          </cell>
          <cell r="F8983" t="str">
            <v>NORMAL</v>
          </cell>
          <cell r="G8983" t="str">
            <v>FT74794</v>
          </cell>
          <cell r="H8983">
            <v>44904</v>
          </cell>
          <cell r="I8983" t="str">
            <v>ENTREGADO</v>
          </cell>
          <cell r="J8983">
            <v>44909</v>
          </cell>
          <cell r="K8983" t="str">
            <v>ENRIQUE JAVIER ALVARADO LLERENA</v>
          </cell>
          <cell r="L8983" t="str">
            <v>JIPIJAPA VIA A NAYON SN AV SIMON BOLIVAR</v>
          </cell>
          <cell r="M8983" t="str">
            <v>1803126166</v>
          </cell>
          <cell r="N8983" t="str">
            <v>0999023370</v>
          </cell>
          <cell r="O8983" t="str">
            <v/>
          </cell>
          <cell r="P8983" t="str">
            <v>170503</v>
          </cell>
          <cell r="Q8983" t="str">
            <v>QUITO</v>
          </cell>
          <cell r="R8983" t="str">
            <v>PICHINCHA</v>
          </cell>
          <cell r="S8983" t="str">
            <v>QUITO</v>
          </cell>
          <cell r="T8983" t="str">
            <v>FLEXTRANS UIO</v>
          </cell>
          <cell r="U8983" t="str">
            <v>FLEXNETUIO_LOCAL</v>
          </cell>
          <cell r="V8983">
            <v>1</v>
          </cell>
          <cell r="W8983">
            <v>1</v>
          </cell>
          <cell r="X8983" t="str">
            <v>FLEXNET ECUADOR - MDELIVERY</v>
          </cell>
          <cell r="Y8983" t="str">
            <v>CALLE 28 DE JUNIO S/N Y GARCIA MORENO ENTRADA LLANO GRANDE</v>
          </cell>
        </row>
        <row r="8984">
          <cell r="A8984" t="str">
            <v>4707645</v>
          </cell>
          <cell r="B8984">
            <v>476527</v>
          </cell>
          <cell r="C8984" t="str">
            <v>4707645</v>
          </cell>
          <cell r="D8984" t="str">
            <v>MDELIVERY</v>
          </cell>
          <cell r="E8984" t="str">
            <v>DESPACHO</v>
          </cell>
          <cell r="F8984" t="str">
            <v>NORMAL</v>
          </cell>
          <cell r="G8984" t="str">
            <v>TF88337 / 031080004707645</v>
          </cell>
          <cell r="H8984">
            <v>44904</v>
          </cell>
          <cell r="I8984" t="str">
            <v>ENTREGADO</v>
          </cell>
          <cell r="J8984">
            <v>44916</v>
          </cell>
          <cell r="K8984" t="str">
            <v>LUBIA JOANNA QUIMIS MORAN</v>
          </cell>
          <cell r="L8984" t="str">
            <v>RETIRO AGENCIA TRAMACO SAN MARINO</v>
          </cell>
          <cell r="M8984" t="str">
            <v>0914183868</v>
          </cell>
          <cell r="N8984" t="str">
            <v>0981624315</v>
          </cell>
          <cell r="P8984" t="str">
            <v>090701</v>
          </cell>
          <cell r="Q8984" t="str">
            <v>GUAYAQUIL</v>
          </cell>
          <cell r="R8984" t="str">
            <v>GUAYAS</v>
          </cell>
          <cell r="S8984" t="str">
            <v>GUAYAQUIL</v>
          </cell>
          <cell r="T8984" t="str">
            <v>TRAMACO</v>
          </cell>
          <cell r="U8984" t="str">
            <v>FLEXNETUIO_GYE</v>
          </cell>
          <cell r="V8984">
            <v>1</v>
          </cell>
          <cell r="W8984">
            <v>1</v>
          </cell>
          <cell r="X8984" t="str">
            <v>FLEXNET ECUADOR - MDELIVERY</v>
          </cell>
          <cell r="Y8984" t="str">
            <v>CALLE 28 DE JUNIO S/N Y GARCIA MORENO ENTRADA LLANO GRANDE</v>
          </cell>
        </row>
        <row r="8985">
          <cell r="A8985" t="str">
            <v>4699992</v>
          </cell>
          <cell r="B8985">
            <v>476466</v>
          </cell>
          <cell r="C8985" t="str">
            <v>4699992</v>
          </cell>
          <cell r="D8985" t="str">
            <v>MDELIVERY</v>
          </cell>
          <cell r="E8985" t="str">
            <v>DESPACHO</v>
          </cell>
          <cell r="F8985" t="str">
            <v>NORMAL</v>
          </cell>
          <cell r="G8985" t="str">
            <v>031080004699992</v>
          </cell>
          <cell r="H8985">
            <v>44904</v>
          </cell>
          <cell r="I8985" t="str">
            <v>INCIDENCIA</v>
          </cell>
          <cell r="J8985">
            <v>44923</v>
          </cell>
          <cell r="K8985" t="str">
            <v>CANDO LOPEZ CRISTIAN ELIAS</v>
          </cell>
          <cell r="L8985" t="str">
            <v>PUYO  CALLE BUGAMBILLA  SN  Y ANTURIOS</v>
          </cell>
          <cell r="M8985" t="str">
            <v>1600576365</v>
          </cell>
          <cell r="N8985" t="str">
            <v>0939600788</v>
          </cell>
          <cell r="O8985" t="str">
            <v>0939600788</v>
          </cell>
          <cell r="P8985" t="str">
            <v>160104</v>
          </cell>
          <cell r="Q8985" t="str">
            <v>PUYO</v>
          </cell>
          <cell r="R8985" t="str">
            <v>PASTAZA</v>
          </cell>
          <cell r="S8985" t="str">
            <v>PUYO - TARQUI - COOPERATIVA CARLOS PLAZA ARAY</v>
          </cell>
          <cell r="T8985" t="str">
            <v>TRAMACO</v>
          </cell>
          <cell r="U8985" t="str">
            <v>FLEXNETUIO_PROVINCIA</v>
          </cell>
          <cell r="V8985">
            <v>1</v>
          </cell>
          <cell r="W8985">
            <v>1</v>
          </cell>
          <cell r="X8985" t="str">
            <v>FLEXNET ECUADOR - MDELIVERY</v>
          </cell>
          <cell r="Y8985" t="str">
            <v>CALLE 28 DE JUNIO S/N Y GARCIA MORENO ENTRADA LLANO GRANDE</v>
          </cell>
        </row>
        <row r="8986">
          <cell r="A8986" t="str">
            <v>4703572</v>
          </cell>
          <cell r="B8986">
            <v>476472</v>
          </cell>
          <cell r="C8986" t="str">
            <v>4703572</v>
          </cell>
          <cell r="D8986" t="str">
            <v>MDELIVERY</v>
          </cell>
          <cell r="E8986" t="str">
            <v>DESPACHO</v>
          </cell>
          <cell r="F8986" t="str">
            <v>DERIVADO PICK UP</v>
          </cell>
          <cell r="G8986" t="str">
            <v>031080004703572</v>
          </cell>
          <cell r="H8986">
            <v>44904</v>
          </cell>
          <cell r="I8986" t="str">
            <v>ENTREGADO</v>
          </cell>
          <cell r="J8986">
            <v>44910</v>
          </cell>
          <cell r="K8986" t="str">
            <v>KASANDRA ESTEFANIA SELLAN CORTEZ</v>
          </cell>
          <cell r="L8986" t="str">
            <v>OFICINA TRAMACO PUNTO DE ATENCION SAN MARINO</v>
          </cell>
          <cell r="M8986" t="str">
            <v>0928846781</v>
          </cell>
          <cell r="N8986" t="str">
            <v>0988690545</v>
          </cell>
          <cell r="O8986" t="str">
            <v>0988690545</v>
          </cell>
          <cell r="P8986" t="str">
            <v>GUAYAQUIL</v>
          </cell>
          <cell r="Q8986" t="str">
            <v>GUAYAQUIL</v>
          </cell>
          <cell r="R8986" t="str">
            <v>GUAYAS</v>
          </cell>
          <cell r="T8986" t="str">
            <v>TRAMACO</v>
          </cell>
          <cell r="U8986" t="str">
            <v>FLEXNETUIO_PROVINCIA</v>
          </cell>
          <cell r="V8986">
            <v>1</v>
          </cell>
          <cell r="W8986">
            <v>1</v>
          </cell>
          <cell r="X8986" t="str">
            <v>FLEXNET ECUADOR - MDELIVERY</v>
          </cell>
          <cell r="Y8986" t="str">
            <v>CALLE 28 DE JUNIO S/N Y GARCIA MORENO ENTRADA LLANO GRANDE</v>
          </cell>
        </row>
        <row r="8987">
          <cell r="A8987" t="str">
            <v>4704018</v>
          </cell>
          <cell r="B8987">
            <v>476474</v>
          </cell>
          <cell r="C8987" t="str">
            <v>4704018</v>
          </cell>
          <cell r="D8987" t="str">
            <v>MDELIVERY</v>
          </cell>
          <cell r="E8987" t="str">
            <v>DESPACHO</v>
          </cell>
          <cell r="F8987" t="str">
            <v>NORMAL</v>
          </cell>
          <cell r="G8987" t="str">
            <v>031080004704018</v>
          </cell>
          <cell r="H8987">
            <v>44904</v>
          </cell>
          <cell r="I8987" t="str">
            <v>ENTREGADO</v>
          </cell>
          <cell r="J8987">
            <v>44908</v>
          </cell>
          <cell r="K8987" t="str">
            <v>MABEL JACQUELINE NICOLA ZAMBRANO</v>
          </cell>
          <cell r="L8987" t="str">
            <v>SANTO DOMINGO CALLE MANUELITA SAENZ  SN CALLE VASCO NUNIEZ</v>
          </cell>
          <cell r="M8987" t="str">
            <v>2350516791</v>
          </cell>
          <cell r="N8987" t="str">
            <v>0963876320</v>
          </cell>
          <cell r="O8987" t="str">
            <v>0963876320</v>
          </cell>
          <cell r="P8987" t="str">
            <v>230101</v>
          </cell>
          <cell r="Q8987" t="str">
            <v>SANTO DOMINGO</v>
          </cell>
          <cell r="R8987" t="str">
            <v>SANTO DOMINGO DE LOS TSACHILAS</v>
          </cell>
          <cell r="S8987" t="str">
            <v>SANTO DOMINGO DE LOS COLORADOS</v>
          </cell>
          <cell r="T8987" t="str">
            <v>TRAMACO</v>
          </cell>
          <cell r="U8987" t="str">
            <v>FLEXNETUIO_PROVINCIA</v>
          </cell>
          <cell r="V8987">
            <v>1</v>
          </cell>
          <cell r="W8987">
            <v>1</v>
          </cell>
          <cell r="X8987" t="str">
            <v>FLEXNET ECUADOR - MDELIVERY</v>
          </cell>
          <cell r="Y8987" t="str">
            <v>CALLE 28 DE JUNIO S/N Y GARCIA MORENO ENTRADA LLANO GRANDE</v>
          </cell>
        </row>
        <row r="8988">
          <cell r="A8988" t="str">
            <v>4704448</v>
          </cell>
          <cell r="B8988">
            <v>476477</v>
          </cell>
          <cell r="C8988" t="str">
            <v>4704448</v>
          </cell>
          <cell r="D8988" t="str">
            <v>MDELIVERY</v>
          </cell>
          <cell r="E8988" t="str">
            <v>DESPACHO</v>
          </cell>
          <cell r="F8988" t="str">
            <v>NORMAL</v>
          </cell>
          <cell r="G8988" t="str">
            <v>IC3799</v>
          </cell>
          <cell r="H8988">
            <v>44904</v>
          </cell>
          <cell r="I8988" t="str">
            <v>ENTREGADO</v>
          </cell>
          <cell r="J8988">
            <v>44909</v>
          </cell>
          <cell r="K8988" t="str">
            <v>ROMEL RIVALDO RIVERA GUTIERREZ</v>
          </cell>
          <cell r="L8988" t="str">
            <v>HNO MIGUEL CALLE DEL TAPIR  SN  Y AV DE LOS CHASQUIS</v>
          </cell>
          <cell r="M8988" t="str">
            <v>1400995518</v>
          </cell>
          <cell r="N8988" t="str">
            <v>0995087554</v>
          </cell>
          <cell r="O8988" t="str">
            <v>0995087554</v>
          </cell>
          <cell r="P8988" t="str">
            <v>010107</v>
          </cell>
          <cell r="Q8988" t="str">
            <v>CUENCA</v>
          </cell>
          <cell r="R8988" t="str">
            <v>AZUAY</v>
          </cell>
          <cell r="S8988" t="str">
            <v>CUENCA</v>
          </cell>
          <cell r="T8988" t="str">
            <v>ITSACOURIER</v>
          </cell>
          <cell r="U8988" t="str">
            <v>FLEXNETUIO_PROVINCIA</v>
          </cell>
          <cell r="V8988">
            <v>1</v>
          </cell>
          <cell r="W8988">
            <v>1</v>
          </cell>
          <cell r="X8988" t="str">
            <v>FLEXNET ECUADOR - MDELIVERY</v>
          </cell>
          <cell r="Y8988" t="str">
            <v>CALLE 28 DE JUNIO S/N Y GARCIA MORENO ENTRADA LLANO GRANDE</v>
          </cell>
        </row>
        <row r="8989">
          <cell r="A8989" t="str">
            <v>4704681</v>
          </cell>
          <cell r="B8989">
            <v>476479</v>
          </cell>
          <cell r="C8989" t="str">
            <v>4704681</v>
          </cell>
          <cell r="D8989" t="str">
            <v>MDELIVERY</v>
          </cell>
          <cell r="E8989" t="str">
            <v>DESPACHO</v>
          </cell>
          <cell r="F8989" t="str">
            <v>DERIVADO PICK UP</v>
          </cell>
          <cell r="G8989" t="str">
            <v>031080004704681</v>
          </cell>
          <cell r="H8989">
            <v>44904</v>
          </cell>
          <cell r="I8989" t="str">
            <v>ENTREGADO</v>
          </cell>
          <cell r="J8989">
            <v>44908</v>
          </cell>
          <cell r="K8989" t="str">
            <v>PARRALES JORDAN WILSON JORGE</v>
          </cell>
          <cell r="L8989" t="str">
            <v>OFICINA TRAMACO PUNTO DE ATENCION SAN MARINO</v>
          </cell>
          <cell r="M8989" t="str">
            <v>0926458027</v>
          </cell>
          <cell r="N8989" t="str">
            <v>0996722332</v>
          </cell>
          <cell r="O8989" t="str">
            <v>0996722332</v>
          </cell>
          <cell r="P8989" t="str">
            <v>DURAN</v>
          </cell>
          <cell r="Q8989" t="str">
            <v>DURAN</v>
          </cell>
          <cell r="R8989" t="str">
            <v>GUAYAS</v>
          </cell>
          <cell r="T8989" t="str">
            <v>TRAMACO</v>
          </cell>
          <cell r="U8989" t="str">
            <v>FLEXNETUIO_PROVINCIA</v>
          </cell>
          <cell r="V8989">
            <v>1</v>
          </cell>
          <cell r="W8989">
            <v>1</v>
          </cell>
          <cell r="X8989" t="str">
            <v>FLEXNET ECUADOR - MDELIVERY</v>
          </cell>
          <cell r="Y8989" t="str">
            <v>CALLE 28 DE JUNIO S/N Y GARCIA MORENO ENTRADA LLANO GRANDE</v>
          </cell>
        </row>
        <row r="8990">
          <cell r="A8990" t="str">
            <v>4704713</v>
          </cell>
          <cell r="B8990">
            <v>476480</v>
          </cell>
          <cell r="C8990" t="str">
            <v>4704713</v>
          </cell>
          <cell r="D8990" t="str">
            <v>MDELIVERY</v>
          </cell>
          <cell r="E8990" t="str">
            <v>DESPACHO</v>
          </cell>
          <cell r="F8990" t="str">
            <v>DERIVADO PICK UP</v>
          </cell>
          <cell r="G8990" t="str">
            <v>031080004704713</v>
          </cell>
          <cell r="H8990">
            <v>44904</v>
          </cell>
          <cell r="I8990" t="str">
            <v>ENTREGADO</v>
          </cell>
          <cell r="J8990">
            <v>44909</v>
          </cell>
          <cell r="K8990" t="str">
            <v>JHONNY ALEJANDRO DIAZ ARIAS</v>
          </cell>
          <cell r="L8990" t="str">
            <v>OFICINA TRAMACO PUNTO DE ATENCION SAN MARINO</v>
          </cell>
          <cell r="M8990" t="str">
            <v>0963994298</v>
          </cell>
          <cell r="N8990" t="str">
            <v>0978803189</v>
          </cell>
          <cell r="O8990" t="str">
            <v>0900000000</v>
          </cell>
          <cell r="P8990" t="str">
            <v>GUAYAQUIL</v>
          </cell>
          <cell r="Q8990" t="str">
            <v>GUAYAQUIL</v>
          </cell>
          <cell r="R8990" t="str">
            <v>GUAYAS</v>
          </cell>
          <cell r="T8990" t="str">
            <v>TRAMACO</v>
          </cell>
          <cell r="U8990" t="str">
            <v>FLEXNETUIO_PROVINCIA</v>
          </cell>
          <cell r="V8990">
            <v>1</v>
          </cell>
          <cell r="W8990">
            <v>1</v>
          </cell>
          <cell r="X8990" t="str">
            <v>FLEXNET ECUADOR - MDELIVERY</v>
          </cell>
          <cell r="Y8990" t="str">
            <v>CALLE 28 DE JUNIO S/N Y GARCIA MORENO ENTRADA LLANO GRANDE</v>
          </cell>
        </row>
        <row r="8991">
          <cell r="A8991" t="str">
            <v>98659596</v>
          </cell>
          <cell r="B8991">
            <v>476443</v>
          </cell>
          <cell r="C8991" t="str">
            <v>98659596</v>
          </cell>
          <cell r="D8991" t="str">
            <v>HYCITE</v>
          </cell>
          <cell r="E8991" t="str">
            <v>DESPACHO</v>
          </cell>
          <cell r="F8991" t="str">
            <v>NORMAL</v>
          </cell>
          <cell r="G8991" t="str">
            <v>031002004087304</v>
          </cell>
          <cell r="H8991">
            <v>44904</v>
          </cell>
          <cell r="I8991" t="str">
            <v>ENTREGADO</v>
          </cell>
          <cell r="J8991">
            <v>44922</v>
          </cell>
          <cell r="K8991" t="str">
            <v>JESUS CHAVEZ</v>
          </cell>
          <cell r="L8991" t="str">
            <v>AV PEDRO JULIO HERRERA S/N SANTA CRUZ HWY 2 CDRAS FTE UPC DE BELLAVISTA SANTA CRUZ-LAS PALMAS BELLAVISTA 200105 GALAPAGOS</v>
          </cell>
          <cell r="N8991" t="str">
            <v>0987234813</v>
          </cell>
          <cell r="O8991" t="str">
            <v>0987234813</v>
          </cell>
          <cell r="P8991" t="str">
            <v>200105</v>
          </cell>
          <cell r="Q8991" t="str">
            <v>SANTA CRUZ</v>
          </cell>
          <cell r="R8991" t="str">
            <v>GALAPAGOS</v>
          </cell>
          <cell r="S8991" t="str">
            <v>BELLAVISTA</v>
          </cell>
          <cell r="T8991" t="str">
            <v>TRAMACO</v>
          </cell>
          <cell r="U8991" t="str">
            <v>FLEXNETUIO_PROVINCIA</v>
          </cell>
          <cell r="V8991">
            <v>1</v>
          </cell>
          <cell r="W8991">
            <v>16.100000000000001</v>
          </cell>
          <cell r="X8991" t="str">
            <v>HYCITE QUITO</v>
          </cell>
          <cell r="Y8991" t="str">
            <v>FLEX NET CALLE 28 DE JUNIO S/N Y GARCIA MORENO ENTRADA LLANO GRANDE</v>
          </cell>
        </row>
        <row r="8992">
          <cell r="A8992" t="str">
            <v>98672235</v>
          </cell>
          <cell r="B8992">
            <v>476444</v>
          </cell>
          <cell r="C8992" t="str">
            <v>98672235</v>
          </cell>
          <cell r="D8992" t="str">
            <v>HYCITE</v>
          </cell>
          <cell r="E8992" t="str">
            <v>DESPACHO</v>
          </cell>
          <cell r="F8992" t="str">
            <v>NORMAL</v>
          </cell>
          <cell r="G8992" t="str">
            <v>031002004087305</v>
          </cell>
          <cell r="H8992">
            <v>44904</v>
          </cell>
          <cell r="I8992" t="str">
            <v>ENTREGADO</v>
          </cell>
          <cell r="J8992">
            <v>44915</v>
          </cell>
          <cell r="K8992" t="str">
            <v>PATRICIA PEREZ</v>
          </cell>
          <cell r="L8992" t="str">
            <v>JOSE JOAQUIN DE ALMEDO Y FLORENCIA FRENTE AL COLEGIO CAZARE SAN FRANCISCO SANTA CRUZ//EL EDEN SANTA CRUZ 200102 GALAPAGOS</v>
          </cell>
          <cell r="N8992" t="str">
            <v>0979831437</v>
          </cell>
          <cell r="O8992" t="str">
            <v>0979831437</v>
          </cell>
          <cell r="P8992" t="str">
            <v>200102</v>
          </cell>
          <cell r="Q8992" t="str">
            <v>SANTA CRUZ</v>
          </cell>
          <cell r="R8992" t="str">
            <v>GALAPAGOS</v>
          </cell>
          <cell r="S8992" t="str">
            <v>PUERTO AYORA</v>
          </cell>
          <cell r="T8992" t="str">
            <v>TRAMACO</v>
          </cell>
          <cell r="U8992" t="str">
            <v>FLEXNETUIO_PROVINCIA</v>
          </cell>
          <cell r="V8992">
            <v>1</v>
          </cell>
          <cell r="W8992">
            <v>8.8000000000000007</v>
          </cell>
          <cell r="X8992" t="str">
            <v>HYCITE QUITO</v>
          </cell>
          <cell r="Y8992" t="str">
            <v>FLEX NET CALLE 28 DE JUNIO S/N Y GARCIA MORENO ENTRADA LLANO GRANDE</v>
          </cell>
        </row>
        <row r="8993">
          <cell r="A8993" t="str">
            <v>98672826</v>
          </cell>
          <cell r="B8993">
            <v>476445</v>
          </cell>
          <cell r="C8993" t="str">
            <v>98672826</v>
          </cell>
          <cell r="D8993" t="str">
            <v>HYCITE</v>
          </cell>
          <cell r="E8993" t="str">
            <v>DESPACHO</v>
          </cell>
          <cell r="F8993" t="str">
            <v>NORMAL</v>
          </cell>
          <cell r="G8993" t="str">
            <v>031002004087306</v>
          </cell>
          <cell r="H8993">
            <v>44904</v>
          </cell>
          <cell r="I8993" t="str">
            <v>ENTREGADO</v>
          </cell>
          <cell r="J8993">
            <v>44922</v>
          </cell>
          <cell r="K8993" t="str">
            <v>CAROLINA FREIRE</v>
          </cell>
          <cell r="L8993" t="str">
            <v>JOSE JUAQUIEN DE OLMEDO Y FLOREANA FRENTE DEL COLEGIO SAN FRANCISCO SANTA CRUZ / EL EDEN PUERTO AYORA 200102 GALAPAGOS</v>
          </cell>
          <cell r="N8993" t="str">
            <v>0992091448</v>
          </cell>
          <cell r="O8993" t="str">
            <v>0992091448</v>
          </cell>
          <cell r="P8993" t="str">
            <v>200102</v>
          </cell>
          <cell r="Q8993" t="str">
            <v>SANTA CRUZ</v>
          </cell>
          <cell r="R8993" t="str">
            <v>GALAPAGOS</v>
          </cell>
          <cell r="S8993" t="str">
            <v>PUERTO AYORA</v>
          </cell>
          <cell r="T8993" t="str">
            <v>TRAMACO</v>
          </cell>
          <cell r="U8993" t="str">
            <v>FLEXNETUIO_PROVINCIA</v>
          </cell>
          <cell r="V8993">
            <v>1</v>
          </cell>
          <cell r="W8993">
            <v>8.8000000000000007</v>
          </cell>
          <cell r="X8993" t="str">
            <v>HYCITE QUITO</v>
          </cell>
          <cell r="Y8993" t="str">
            <v>FLEX NET CALLE 28 DE JUNIO S/N Y GARCIA MORENO ENTRADA LLANO GRANDE</v>
          </cell>
        </row>
        <row r="8994">
          <cell r="A8994" t="str">
            <v>98673337</v>
          </cell>
          <cell r="B8994">
            <v>476446</v>
          </cell>
          <cell r="C8994" t="str">
            <v>98673337</v>
          </cell>
          <cell r="D8994" t="str">
            <v>HYCITE</v>
          </cell>
          <cell r="E8994" t="str">
            <v>DESPACHO</v>
          </cell>
          <cell r="F8994" t="str">
            <v>NORMAL</v>
          </cell>
          <cell r="G8994" t="str">
            <v>031002004087307</v>
          </cell>
          <cell r="H8994">
            <v>44904</v>
          </cell>
          <cell r="I8994" t="str">
            <v>ENTREGADO</v>
          </cell>
          <cell r="J8994">
            <v>44914</v>
          </cell>
          <cell r="K8994" t="str">
            <v>MATILDE OJEDA</v>
          </cell>
          <cell r="L8994" t="str">
            <v>AV BALTRA S/N CHARLES BINFORD HOSTAL VISTA AL MAR SANTA CRUZ // PUERTO AYORA PUERTO AYORA 200102 GALAPAGOS</v>
          </cell>
          <cell r="N8994" t="str">
            <v>0968996775</v>
          </cell>
          <cell r="O8994" t="str">
            <v>0968996775</v>
          </cell>
          <cell r="P8994" t="str">
            <v>200102</v>
          </cell>
          <cell r="Q8994" t="str">
            <v>SANTA CRUZ</v>
          </cell>
          <cell r="R8994" t="str">
            <v>GALAPAGOS</v>
          </cell>
          <cell r="S8994" t="str">
            <v>PUERTO AYORA</v>
          </cell>
          <cell r="T8994" t="str">
            <v>TRAMACO</v>
          </cell>
          <cell r="U8994" t="str">
            <v>FLEXNETUIO_PROVINCIA</v>
          </cell>
          <cell r="V8994">
            <v>1</v>
          </cell>
          <cell r="W8994">
            <v>8.8000000000000007</v>
          </cell>
          <cell r="X8994" t="str">
            <v>HYCITE QUITO</v>
          </cell>
          <cell r="Y8994" t="str">
            <v>FLEX NET CALLE 28 DE JUNIO S/N Y GARCIA MORENO ENTRADA LLANO GRANDE</v>
          </cell>
        </row>
        <row r="8995">
          <cell r="A8995" t="str">
            <v>98673988</v>
          </cell>
          <cell r="B8995">
            <v>476448</v>
          </cell>
          <cell r="C8995" t="str">
            <v>98673988</v>
          </cell>
          <cell r="D8995" t="str">
            <v>HYCITE</v>
          </cell>
          <cell r="E8995" t="str">
            <v>DESPACHO</v>
          </cell>
          <cell r="F8995" t="str">
            <v>NORMAL</v>
          </cell>
          <cell r="G8995" t="str">
            <v>031002004087308</v>
          </cell>
          <cell r="H8995">
            <v>44904</v>
          </cell>
          <cell r="I8995" t="str">
            <v>EN_TRANSITO</v>
          </cell>
          <cell r="J8995">
            <v>44904</v>
          </cell>
          <cell r="K8995" t="str">
            <v>LUZ GRANDA</v>
          </cell>
          <cell r="L8995" t="str">
            <v>CALLE S Y LA 10 DIAG HOTEL DESCANZO DEL GUIA SANTA CRUZ // BARRIO MIRADOR PUERTO AYORA 200102 GALAPAGOS</v>
          </cell>
          <cell r="N8995" t="str">
            <v>0993646923 / 052526112</v>
          </cell>
          <cell r="O8995" t="str">
            <v>0993646923 / 052526112</v>
          </cell>
          <cell r="P8995" t="str">
            <v>200102</v>
          </cell>
          <cell r="Q8995" t="str">
            <v>SANTA CRUZ</v>
          </cell>
          <cell r="R8995" t="str">
            <v>GALAPAGOS</v>
          </cell>
          <cell r="S8995" t="str">
            <v>PUERTO AYORA</v>
          </cell>
          <cell r="T8995" t="str">
            <v>TRAMACO</v>
          </cell>
          <cell r="U8995" t="str">
            <v>FLEXNETUIO_PROVINCIA</v>
          </cell>
          <cell r="V8995">
            <v>1</v>
          </cell>
          <cell r="W8995">
            <v>16.100000000000001</v>
          </cell>
          <cell r="X8995" t="str">
            <v>HYCITE QUITO</v>
          </cell>
          <cell r="Y8995" t="str">
            <v>FLEX NET CALLE 28 DE JUNIO S/N Y GARCIA MORENO ENTRADA LLANO GRANDE</v>
          </cell>
        </row>
        <row r="8996">
          <cell r="A8996" t="str">
            <v>98708971</v>
          </cell>
          <cell r="B8996">
            <v>476452</v>
          </cell>
          <cell r="C8996" t="str">
            <v>98708971</v>
          </cell>
          <cell r="D8996" t="str">
            <v>HYCITE</v>
          </cell>
          <cell r="E8996" t="str">
            <v>DESPACHO</v>
          </cell>
          <cell r="F8996" t="str">
            <v>NORMAL</v>
          </cell>
          <cell r="G8996" t="str">
            <v>031002004087309</v>
          </cell>
          <cell r="H8996">
            <v>44904</v>
          </cell>
          <cell r="I8996" t="str">
            <v>ENTREGADO</v>
          </cell>
          <cell r="J8996">
            <v>44909</v>
          </cell>
          <cell r="K8996" t="str">
            <v>DIGNA ALVARADO</v>
          </cell>
          <cell r="L8996" t="str">
            <v>AV ULLOLA Y AV ALOVA SALON DEL REINO JEHOVA BUENA FE SAN JACINTO DE BUENA FE 120601 LOS RIOS</v>
          </cell>
          <cell r="M8996" t="str">
            <v/>
          </cell>
          <cell r="N8996" t="str">
            <v>0988119540</v>
          </cell>
          <cell r="O8996" t="str">
            <v>0988119540</v>
          </cell>
          <cell r="P8996" t="str">
            <v>120601</v>
          </cell>
          <cell r="Q8996" t="str">
            <v>BUENA FE</v>
          </cell>
          <cell r="R8996" t="str">
            <v>LOS RIOS</v>
          </cell>
          <cell r="S8996" t="str">
            <v>SAN JACINTO DE BUENA FE</v>
          </cell>
          <cell r="T8996" t="str">
            <v>TRAMACO</v>
          </cell>
          <cell r="U8996" t="str">
            <v>FLEXNETUIO_PROVINCIA</v>
          </cell>
          <cell r="V8996">
            <v>1</v>
          </cell>
          <cell r="W8996">
            <v>10.5</v>
          </cell>
          <cell r="X8996" t="str">
            <v>HYCITE QUITO</v>
          </cell>
          <cell r="Y8996" t="str">
            <v>FLEX NET CALLE 28 DE JUNIO S/N Y GARCIA MORENO ENTRADA LLANO GRANDE</v>
          </cell>
        </row>
        <row r="8997">
          <cell r="A8997" t="str">
            <v>98714038</v>
          </cell>
          <cell r="B8997">
            <v>476455</v>
          </cell>
          <cell r="C8997" t="str">
            <v>98714038</v>
          </cell>
          <cell r="D8997" t="str">
            <v>HYCITE</v>
          </cell>
          <cell r="E8997" t="str">
            <v>DESPACHO</v>
          </cell>
          <cell r="F8997" t="str">
            <v>NORMAL</v>
          </cell>
          <cell r="G8997" t="str">
            <v>031002004087311</v>
          </cell>
          <cell r="H8997">
            <v>44904</v>
          </cell>
          <cell r="I8997" t="str">
            <v>ENTREGADO</v>
          </cell>
          <cell r="J8997">
            <v>44909</v>
          </cell>
          <cell r="K8997" t="str">
            <v>MIRIAM PUNGUIL</v>
          </cell>
          <cell r="L8997" t="str">
            <v>AV. ALBERTO ZAMBRANO FRENTE AL REDONDEL DE LA BALSA, ELECTRO MECANICA GENESIS PASTAZA PUYO 160101 PASTAZA</v>
          </cell>
          <cell r="M8997" t="str">
            <v/>
          </cell>
          <cell r="N8997" t="str">
            <v>0995667157 / 992880641</v>
          </cell>
          <cell r="O8997" t="str">
            <v>0995667157 / 992880641</v>
          </cell>
          <cell r="P8997" t="str">
            <v>160101</v>
          </cell>
          <cell r="Q8997" t="str">
            <v>PUYO</v>
          </cell>
          <cell r="R8997" t="str">
            <v>PASTAZA</v>
          </cell>
          <cell r="S8997" t="str">
            <v>PUYO</v>
          </cell>
          <cell r="T8997" t="str">
            <v>TRAMACO</v>
          </cell>
          <cell r="U8997" t="str">
            <v>FLEXNETUIO_PROVINCIA</v>
          </cell>
          <cell r="V8997">
            <v>1</v>
          </cell>
          <cell r="W8997">
            <v>1.5</v>
          </cell>
          <cell r="X8997" t="str">
            <v>HYCITE QUITO</v>
          </cell>
          <cell r="Y8997" t="str">
            <v>FLEX NET CALLE 28 DE JUNIO S/N Y GARCIA MORENO ENTRADA LLANO GRANDE</v>
          </cell>
        </row>
        <row r="8998">
          <cell r="A8998" t="str">
            <v>TK-7308</v>
          </cell>
          <cell r="B8998">
            <v>476427</v>
          </cell>
          <cell r="C8998" t="str">
            <v>TK-7308</v>
          </cell>
          <cell r="D8998" t="str">
            <v>MDELIVERY</v>
          </cell>
          <cell r="E8998" t="str">
            <v>DESPACHO</v>
          </cell>
          <cell r="F8998" t="str">
            <v>EXPRESS</v>
          </cell>
          <cell r="G8998" t="str">
            <v/>
          </cell>
          <cell r="H8998">
            <v>44903</v>
          </cell>
          <cell r="I8998" t="str">
            <v>ENTREGADO</v>
          </cell>
          <cell r="J8998">
            <v>44908</v>
          </cell>
          <cell r="K8998" t="str">
            <v>OTECEL</v>
          </cell>
          <cell r="L8998" t="str">
            <v>AVDA SIMON BOLIVAR Y VIA NAYON CONJUNTO CORPORATIVO EKOPARK TORRE 3 TELEFONICA</v>
          </cell>
          <cell r="M8998" t="str">
            <v/>
          </cell>
          <cell r="N8998" t="str">
            <v>098299225</v>
          </cell>
          <cell r="O8998" t="str">
            <v/>
          </cell>
          <cell r="P8998" t="str">
            <v>QUITO</v>
          </cell>
          <cell r="Q8998" t="str">
            <v>QUITO</v>
          </cell>
          <cell r="R8998" t="str">
            <v>PICHINCHA</v>
          </cell>
          <cell r="T8998" t="str">
            <v>FLEXTRANS UIO</v>
          </cell>
          <cell r="U8998" t="str">
            <v>FLEXNETUIO_LOCAL</v>
          </cell>
          <cell r="V8998">
            <v>1</v>
          </cell>
          <cell r="W8998">
            <v>1</v>
          </cell>
          <cell r="X8998" t="str">
            <v>FLEXNET ECUADOR - MDELIVERY</v>
          </cell>
          <cell r="Y8998" t="str">
            <v>CALLE 28 DE JUNIO S/N Y GARCIA MORENO ENTRADA LLANO GRANDE</v>
          </cell>
        </row>
        <row r="8999">
          <cell r="A8999" t="str">
            <v>TK-7309</v>
          </cell>
          <cell r="B8999">
            <v>476428</v>
          </cell>
          <cell r="C8999" t="str">
            <v>TK-7309</v>
          </cell>
          <cell r="D8999" t="str">
            <v>MDELIVERY</v>
          </cell>
          <cell r="E8999" t="str">
            <v>DESPACHO</v>
          </cell>
          <cell r="F8999" t="str">
            <v>EXPRESS</v>
          </cell>
          <cell r="G8999" t="str">
            <v/>
          </cell>
          <cell r="H8999">
            <v>44903</v>
          </cell>
          <cell r="I8999" t="str">
            <v>ENTREGADO</v>
          </cell>
          <cell r="J8999">
            <v>44908</v>
          </cell>
          <cell r="K8999" t="str">
            <v>OTECEL</v>
          </cell>
          <cell r="L8999" t="str">
            <v>AVDA SIMON BOLIVAR Y VIA NAYON CONJUNTO CORPORATIVO EKOPARK TORRE 3 TELEFONICA</v>
          </cell>
          <cell r="M8999" t="str">
            <v/>
          </cell>
          <cell r="N8999" t="str">
            <v>098299225</v>
          </cell>
          <cell r="O8999" t="str">
            <v/>
          </cell>
          <cell r="P8999" t="str">
            <v>QUITO</v>
          </cell>
          <cell r="Q8999" t="str">
            <v>QUITO</v>
          </cell>
          <cell r="R8999" t="str">
            <v>PICHINCHA</v>
          </cell>
          <cell r="T8999" t="str">
            <v>FLEXTRANS UIO</v>
          </cell>
          <cell r="U8999" t="str">
            <v>FLEXNETUIO_LOCAL</v>
          </cell>
          <cell r="V8999">
            <v>1</v>
          </cell>
          <cell r="W8999">
            <v>1</v>
          </cell>
          <cell r="X8999" t="str">
            <v>FLEXNET ECUADOR - MDELIVERY</v>
          </cell>
          <cell r="Y8999" t="str">
            <v>CALLE 28 DE JUNIO S/N Y GARCIA MORENO ENTRADA LLANO GRANDE</v>
          </cell>
        </row>
        <row r="9000">
          <cell r="A9000" t="str">
            <v>TK-7310</v>
          </cell>
          <cell r="B9000">
            <v>476429</v>
          </cell>
          <cell r="C9000" t="str">
            <v>TK-7310</v>
          </cell>
          <cell r="D9000" t="str">
            <v>MDELIVERY</v>
          </cell>
          <cell r="E9000" t="str">
            <v>DESPACHO</v>
          </cell>
          <cell r="F9000" t="str">
            <v>EXPRESS</v>
          </cell>
          <cell r="G9000" t="str">
            <v/>
          </cell>
          <cell r="H9000">
            <v>44903</v>
          </cell>
          <cell r="I9000" t="str">
            <v>ENTREGADO</v>
          </cell>
          <cell r="J9000">
            <v>44908</v>
          </cell>
          <cell r="K9000" t="str">
            <v>OTECEL</v>
          </cell>
          <cell r="L9000" t="str">
            <v>AVDA SIMON BOLIVAR Y VIA NAYON CONJUNTO CORPORATIVO EKOPARK TORRE 3 TELEFONICA</v>
          </cell>
          <cell r="M9000" t="str">
            <v/>
          </cell>
          <cell r="N9000" t="str">
            <v>098299225</v>
          </cell>
          <cell r="O9000" t="str">
            <v/>
          </cell>
          <cell r="P9000" t="str">
            <v>QUITO</v>
          </cell>
          <cell r="Q9000" t="str">
            <v>QUITO</v>
          </cell>
          <cell r="R9000" t="str">
            <v>PICHINCHA</v>
          </cell>
          <cell r="T9000" t="str">
            <v>FLEXTRANS UIO</v>
          </cell>
          <cell r="U9000" t="str">
            <v>FLEXNETUIO_LOCAL</v>
          </cell>
          <cell r="V9000">
            <v>1</v>
          </cell>
          <cell r="W9000">
            <v>1</v>
          </cell>
          <cell r="X9000" t="str">
            <v>FLEXNET ECUADOR - MDELIVERY</v>
          </cell>
          <cell r="Y9000" t="str">
            <v>CALLE 28 DE JUNIO S/N Y GARCIA MORENO ENTRADA LLANO GRANDE</v>
          </cell>
        </row>
        <row r="9001">
          <cell r="A9001" t="str">
            <v>TK-7311</v>
          </cell>
          <cell r="B9001">
            <v>476430</v>
          </cell>
          <cell r="C9001" t="str">
            <v>TK-7311</v>
          </cell>
          <cell r="D9001" t="str">
            <v>MDELIVERY</v>
          </cell>
          <cell r="E9001" t="str">
            <v>DESPACHO</v>
          </cell>
          <cell r="F9001" t="str">
            <v>EXPRESS</v>
          </cell>
          <cell r="G9001" t="str">
            <v/>
          </cell>
          <cell r="H9001">
            <v>44903</v>
          </cell>
          <cell r="I9001" t="str">
            <v>ENTREGADO</v>
          </cell>
          <cell r="J9001">
            <v>44908</v>
          </cell>
          <cell r="K9001" t="str">
            <v>OTECEL</v>
          </cell>
          <cell r="L9001" t="str">
            <v>AVDA SIMON BOLIVAR Y VIA NAYON CONJUNTO CORPORATIVO EKOPARK TORRE 3 TELEFONICA</v>
          </cell>
          <cell r="M9001" t="str">
            <v/>
          </cell>
          <cell r="N9001" t="str">
            <v>098299225</v>
          </cell>
          <cell r="O9001" t="str">
            <v/>
          </cell>
          <cell r="P9001" t="str">
            <v>QUITO</v>
          </cell>
          <cell r="Q9001" t="str">
            <v>QUITO</v>
          </cell>
          <cell r="R9001" t="str">
            <v>PICHINCHA</v>
          </cell>
          <cell r="T9001" t="str">
            <v>FLEXTRANS UIO</v>
          </cell>
          <cell r="U9001" t="str">
            <v>FLEXNETUIO_LOCAL</v>
          </cell>
          <cell r="V9001">
            <v>1</v>
          </cell>
          <cell r="W9001">
            <v>1</v>
          </cell>
          <cell r="X9001" t="str">
            <v>FLEXNET ECUADOR - MDELIVERY</v>
          </cell>
          <cell r="Y9001" t="str">
            <v>CALLE 28 DE JUNIO S/N Y GARCIA MORENO ENTRADA LLANO GRANDE</v>
          </cell>
        </row>
        <row r="9002">
          <cell r="A9002" t="str">
            <v>TK-7313</v>
          </cell>
          <cell r="B9002">
            <v>476431</v>
          </cell>
          <cell r="C9002" t="str">
            <v>TK-7313</v>
          </cell>
          <cell r="D9002" t="str">
            <v>MDELIVERY</v>
          </cell>
          <cell r="E9002" t="str">
            <v>DESPACHO</v>
          </cell>
          <cell r="F9002" t="str">
            <v>EXPRESS</v>
          </cell>
          <cell r="G9002" t="str">
            <v/>
          </cell>
          <cell r="H9002">
            <v>44903</v>
          </cell>
          <cell r="I9002" t="str">
            <v>ENTREGADO</v>
          </cell>
          <cell r="J9002">
            <v>44908</v>
          </cell>
          <cell r="K9002" t="str">
            <v>OTECEL</v>
          </cell>
          <cell r="L9002" t="str">
            <v>AVDA SIMON BOLIVAR Y VIA NAYON CONJUNTO CORPORATIVO EKOPARK TORRE 3 TELEFONICA</v>
          </cell>
          <cell r="M9002" t="str">
            <v/>
          </cell>
          <cell r="N9002" t="str">
            <v>098299225</v>
          </cell>
          <cell r="O9002" t="str">
            <v/>
          </cell>
          <cell r="P9002" t="str">
            <v>QUITO</v>
          </cell>
          <cell r="Q9002" t="str">
            <v>QUITO</v>
          </cell>
          <cell r="R9002" t="str">
            <v>PICHINCHA</v>
          </cell>
          <cell r="T9002" t="str">
            <v>FLEXTRANS UIO</v>
          </cell>
          <cell r="U9002" t="str">
            <v>FLEXNETUIO_LOCAL</v>
          </cell>
          <cell r="V9002">
            <v>1</v>
          </cell>
          <cell r="W9002">
            <v>1</v>
          </cell>
          <cell r="X9002" t="str">
            <v>FLEXNET ECUADOR - MDELIVERY</v>
          </cell>
          <cell r="Y9002" t="str">
            <v>CALLE 28 DE JUNIO S/N Y GARCIA MORENO ENTRADA LLANO GRANDE</v>
          </cell>
        </row>
        <row r="9003">
          <cell r="A9003" t="str">
            <v>TK-7314</v>
          </cell>
          <cell r="B9003">
            <v>476432</v>
          </cell>
          <cell r="C9003" t="str">
            <v>TK-7314</v>
          </cell>
          <cell r="D9003" t="str">
            <v>MDELIVERY</v>
          </cell>
          <cell r="E9003" t="str">
            <v>DESPACHO</v>
          </cell>
          <cell r="F9003" t="str">
            <v>EXPRESS</v>
          </cell>
          <cell r="G9003" t="str">
            <v/>
          </cell>
          <cell r="H9003">
            <v>44903</v>
          </cell>
          <cell r="I9003" t="str">
            <v>ENTREGADO</v>
          </cell>
          <cell r="J9003">
            <v>44908</v>
          </cell>
          <cell r="K9003" t="str">
            <v>OTECEL</v>
          </cell>
          <cell r="L9003" t="str">
            <v>AVDA SIMON BOLIVAR Y VIA NAYON CONJUNTO CORPORATIVO EKOPARK TORRE 3 TELEFONICA</v>
          </cell>
          <cell r="M9003" t="str">
            <v/>
          </cell>
          <cell r="N9003" t="str">
            <v>098299225</v>
          </cell>
          <cell r="O9003" t="str">
            <v/>
          </cell>
          <cell r="P9003" t="str">
            <v>QUITO</v>
          </cell>
          <cell r="Q9003" t="str">
            <v>QUITO</v>
          </cell>
          <cell r="R9003" t="str">
            <v>PICHINCHA</v>
          </cell>
          <cell r="T9003" t="str">
            <v>FLEXTRANS UIO</v>
          </cell>
          <cell r="U9003" t="str">
            <v>FLEXNETUIO_LOCAL</v>
          </cell>
          <cell r="V9003">
            <v>1</v>
          </cell>
          <cell r="W9003">
            <v>1</v>
          </cell>
          <cell r="X9003" t="str">
            <v>FLEXNET ECUADOR - MDELIVERY</v>
          </cell>
          <cell r="Y9003" t="str">
            <v>CALLE 28 DE JUNIO S/N Y GARCIA MORENO ENTRADA LLANO GRANDE</v>
          </cell>
        </row>
        <row r="9004">
          <cell r="A9004" t="str">
            <v>TK-7315</v>
          </cell>
          <cell r="B9004">
            <v>476433</v>
          </cell>
          <cell r="C9004" t="str">
            <v>TK-7315</v>
          </cell>
          <cell r="D9004" t="str">
            <v>MDELIVERY</v>
          </cell>
          <cell r="E9004" t="str">
            <v>DESPACHO</v>
          </cell>
          <cell r="F9004" t="str">
            <v>EXPRESS</v>
          </cell>
          <cell r="G9004" t="str">
            <v/>
          </cell>
          <cell r="H9004">
            <v>44903</v>
          </cell>
          <cell r="I9004" t="str">
            <v>ENTREGADO</v>
          </cell>
          <cell r="J9004">
            <v>44908</v>
          </cell>
          <cell r="K9004" t="str">
            <v>OTECEL</v>
          </cell>
          <cell r="L9004" t="str">
            <v>AVDA SIMON BOLIVAR Y VIA NAYON CONJUNTO CORPORATIVO EKOPARK TORRE 3 TELEFONICA</v>
          </cell>
          <cell r="M9004" t="str">
            <v/>
          </cell>
          <cell r="N9004" t="str">
            <v>098299225</v>
          </cell>
          <cell r="O9004" t="str">
            <v/>
          </cell>
          <cell r="P9004" t="str">
            <v>QUITO</v>
          </cell>
          <cell r="Q9004" t="str">
            <v>QUITO</v>
          </cell>
          <cell r="R9004" t="str">
            <v>PICHINCHA</v>
          </cell>
          <cell r="T9004" t="str">
            <v>FLEXTRANS UIO</v>
          </cell>
          <cell r="U9004" t="str">
            <v>FLEXNETUIO_LOCAL</v>
          </cell>
          <cell r="V9004">
            <v>1</v>
          </cell>
          <cell r="W9004">
            <v>1</v>
          </cell>
          <cell r="X9004" t="str">
            <v>FLEXNET ECUADOR - MDELIVERY</v>
          </cell>
          <cell r="Y9004" t="str">
            <v>CALLE 28 DE JUNIO S/N Y GARCIA MORENO ENTRADA LLANO GRANDE</v>
          </cell>
        </row>
        <row r="9005">
          <cell r="A9005" t="str">
            <v>TK-7316</v>
          </cell>
          <cell r="B9005">
            <v>476434</v>
          </cell>
          <cell r="C9005" t="str">
            <v>TK-7316</v>
          </cell>
          <cell r="D9005" t="str">
            <v>MDELIVERY</v>
          </cell>
          <cell r="E9005" t="str">
            <v>DESPACHO</v>
          </cell>
          <cell r="F9005" t="str">
            <v>EXPRESS</v>
          </cell>
          <cell r="G9005" t="str">
            <v/>
          </cell>
          <cell r="H9005">
            <v>44903</v>
          </cell>
          <cell r="I9005" t="str">
            <v>ENTREGADO</v>
          </cell>
          <cell r="J9005">
            <v>44908</v>
          </cell>
          <cell r="K9005" t="str">
            <v>OTECEL</v>
          </cell>
          <cell r="L9005" t="str">
            <v>AVDA SIMON BOLIVAR Y VIA NAYON CONJUNTO CORPORATIVO EKOPARK TORRE 3 TELEFONICA</v>
          </cell>
          <cell r="M9005" t="str">
            <v/>
          </cell>
          <cell r="N9005" t="str">
            <v>098299225</v>
          </cell>
          <cell r="O9005" t="str">
            <v/>
          </cell>
          <cell r="P9005" t="str">
            <v>QUITO</v>
          </cell>
          <cell r="Q9005" t="str">
            <v>QUITO</v>
          </cell>
          <cell r="R9005" t="str">
            <v>PICHINCHA</v>
          </cell>
          <cell r="T9005" t="str">
            <v>FLEXTRANS UIO</v>
          </cell>
          <cell r="U9005" t="str">
            <v>FLEXNETUIO_LOCAL</v>
          </cell>
          <cell r="V9005">
            <v>1</v>
          </cell>
          <cell r="W9005">
            <v>1</v>
          </cell>
          <cell r="X9005" t="str">
            <v>FLEXNET ECUADOR - MDELIVERY</v>
          </cell>
          <cell r="Y9005" t="str">
            <v>CALLE 28 DE JUNIO S/N Y GARCIA MORENO ENTRADA LLANO GRANDE</v>
          </cell>
        </row>
        <row r="9006">
          <cell r="A9006" t="str">
            <v>TK-7318</v>
          </cell>
          <cell r="B9006">
            <v>476435</v>
          </cell>
          <cell r="C9006" t="str">
            <v>TK-7318</v>
          </cell>
          <cell r="D9006" t="str">
            <v>MDELIVERY</v>
          </cell>
          <cell r="E9006" t="str">
            <v>DESPACHO</v>
          </cell>
          <cell r="F9006" t="str">
            <v>EXPRESS</v>
          </cell>
          <cell r="G9006" t="str">
            <v/>
          </cell>
          <cell r="H9006">
            <v>44903</v>
          </cell>
          <cell r="I9006" t="str">
            <v>ENTREGADO</v>
          </cell>
          <cell r="J9006">
            <v>44908</v>
          </cell>
          <cell r="K9006" t="str">
            <v>OTECEL</v>
          </cell>
          <cell r="L9006" t="str">
            <v>AVDA SIMON BOLIVAR Y VIA NAYON CONJUNTO CORPORATIVO EKOPARK TORRE 3 TELEFONICA</v>
          </cell>
          <cell r="M9006" t="str">
            <v/>
          </cell>
          <cell r="N9006" t="str">
            <v>098299225</v>
          </cell>
          <cell r="O9006" t="str">
            <v/>
          </cell>
          <cell r="P9006" t="str">
            <v>QUITO</v>
          </cell>
          <cell r="Q9006" t="str">
            <v>QUITO</v>
          </cell>
          <cell r="R9006" t="str">
            <v>PICHINCHA</v>
          </cell>
          <cell r="T9006" t="str">
            <v>FLEXTRANS UIO</v>
          </cell>
          <cell r="U9006" t="str">
            <v>FLEXNETUIO_LOCAL</v>
          </cell>
          <cell r="V9006">
            <v>1</v>
          </cell>
          <cell r="W9006">
            <v>1</v>
          </cell>
          <cell r="X9006" t="str">
            <v>FLEXNET ECUADOR - MDELIVERY</v>
          </cell>
          <cell r="Y9006" t="str">
            <v>CALLE 28 DE JUNIO S/N Y GARCIA MORENO ENTRADA LLANO GRANDE</v>
          </cell>
        </row>
        <row r="9007">
          <cell r="A9007" t="str">
            <v>TK-7319</v>
          </cell>
          <cell r="B9007">
            <v>476436</v>
          </cell>
          <cell r="C9007" t="str">
            <v>TK-7319</v>
          </cell>
          <cell r="D9007" t="str">
            <v>MDELIVERY</v>
          </cell>
          <cell r="E9007" t="str">
            <v>DESPACHO</v>
          </cell>
          <cell r="F9007" t="str">
            <v>EXPRESS</v>
          </cell>
          <cell r="G9007" t="str">
            <v/>
          </cell>
          <cell r="H9007">
            <v>44903</v>
          </cell>
          <cell r="I9007" t="str">
            <v>ENTREGADO</v>
          </cell>
          <cell r="J9007">
            <v>44908</v>
          </cell>
          <cell r="K9007" t="str">
            <v>OTECEL</v>
          </cell>
          <cell r="L9007" t="str">
            <v>AVDA SIMON BOLIVAR Y VIA NAYON CONJUNTO CORPORATIVO EKOPARK TORRE 3 TELEFONICA</v>
          </cell>
          <cell r="M9007" t="str">
            <v/>
          </cell>
          <cell r="N9007" t="str">
            <v>098299225</v>
          </cell>
          <cell r="O9007" t="str">
            <v/>
          </cell>
          <cell r="P9007" t="str">
            <v>QUITO</v>
          </cell>
          <cell r="Q9007" t="str">
            <v>QUITO</v>
          </cell>
          <cell r="R9007" t="str">
            <v>PICHINCHA</v>
          </cell>
          <cell r="T9007" t="str">
            <v>FLEXTRANS UIO</v>
          </cell>
          <cell r="U9007" t="str">
            <v>FLEXNETUIO_LOCAL</v>
          </cell>
          <cell r="V9007">
            <v>1</v>
          </cell>
          <cell r="W9007">
            <v>1</v>
          </cell>
          <cell r="X9007" t="str">
            <v>FLEXNET ECUADOR - MDELIVERY</v>
          </cell>
          <cell r="Y9007" t="str">
            <v>CALLE 28 DE JUNIO S/N Y GARCIA MORENO ENTRADA LLANO GRANDE</v>
          </cell>
        </row>
        <row r="9008">
          <cell r="A9008" t="str">
            <v>TK-7320</v>
          </cell>
          <cell r="B9008">
            <v>476437</v>
          </cell>
          <cell r="C9008" t="str">
            <v>TK-7320</v>
          </cell>
          <cell r="D9008" t="str">
            <v>MDELIVERY</v>
          </cell>
          <cell r="E9008" t="str">
            <v>DESPACHO</v>
          </cell>
          <cell r="F9008" t="str">
            <v>EXPRESS</v>
          </cell>
          <cell r="G9008" t="str">
            <v/>
          </cell>
          <cell r="H9008">
            <v>44903</v>
          </cell>
          <cell r="I9008" t="str">
            <v>ENTREGADO</v>
          </cell>
          <cell r="J9008">
            <v>44908</v>
          </cell>
          <cell r="K9008" t="str">
            <v>OTECEL</v>
          </cell>
          <cell r="L9008" t="str">
            <v>AVDA SIMON BOLIVAR Y VIA NAYON CONJUNTO CORPORATIVO EKOPARK TORRE 3 TELEFONICA</v>
          </cell>
          <cell r="M9008" t="str">
            <v/>
          </cell>
          <cell r="N9008" t="str">
            <v>098299225</v>
          </cell>
          <cell r="O9008" t="str">
            <v/>
          </cell>
          <cell r="P9008" t="str">
            <v>QUITO</v>
          </cell>
          <cell r="Q9008" t="str">
            <v>QUITO</v>
          </cell>
          <cell r="R9008" t="str">
            <v>PICHINCHA</v>
          </cell>
          <cell r="T9008" t="str">
            <v>FLEXTRANS UIO</v>
          </cell>
          <cell r="U9008" t="str">
            <v>FLEXNETUIO_LOCAL</v>
          </cell>
          <cell r="V9008">
            <v>1</v>
          </cell>
          <cell r="W9008">
            <v>1</v>
          </cell>
          <cell r="X9008" t="str">
            <v>FLEXNET ECUADOR - MDELIVERY</v>
          </cell>
          <cell r="Y9008" t="str">
            <v>CALLE 28 DE JUNIO S/N Y GARCIA MORENO ENTRADA LLANO GRANDE</v>
          </cell>
        </row>
        <row r="9009">
          <cell r="A9009" t="str">
            <v>4704228_1</v>
          </cell>
          <cell r="B9009">
            <v>476416</v>
          </cell>
          <cell r="C9009" t="str">
            <v>4704228_1</v>
          </cell>
          <cell r="D9009" t="str">
            <v>MDELIVERY</v>
          </cell>
          <cell r="E9009" t="str">
            <v>DESPACHO</v>
          </cell>
          <cell r="F9009" t="str">
            <v>NORMAL</v>
          </cell>
          <cell r="G9009" t="str">
            <v>031080047042281</v>
          </cell>
          <cell r="H9009">
            <v>44903</v>
          </cell>
          <cell r="I9009" t="str">
            <v>ENTREGADO</v>
          </cell>
          <cell r="J9009">
            <v>44908</v>
          </cell>
          <cell r="K9009" t="str">
            <v>NARCISA DE JESUS ORTIZ CORDERO</v>
          </cell>
          <cell r="L9009" t="str">
            <v xml:space="preserve">LOS ESTEROS CALLE UNIVERSIDAD 6  ENTRE AV UNIVERSIDAD 1 Y AV UNIVERSIDAD 2 CDLA UNIVERSITARIA FRENTE A LOCAL ROLLWINGS ES UNA CASA 3 PISOS COLOR BLANCA PORTON BLANCO EN PANTA BAJA ESTA EL RESTAURANTE </v>
          </cell>
          <cell r="M9009" t="str">
            <v>0928047877</v>
          </cell>
          <cell r="N9009" t="str">
            <v>0115930995</v>
          </cell>
          <cell r="O9009" t="str">
            <v>65570</v>
          </cell>
          <cell r="P9009" t="str">
            <v>MANTA</v>
          </cell>
          <cell r="Q9009" t="str">
            <v>MANTA</v>
          </cell>
          <cell r="R9009" t="str">
            <v>MANABI</v>
          </cell>
          <cell r="T9009" t="str">
            <v>TRAMACO</v>
          </cell>
          <cell r="U9009" t="str">
            <v>FLEXNETUIO_PROVINCIA</v>
          </cell>
          <cell r="V9009">
            <v>1</v>
          </cell>
          <cell r="W9009">
            <v>1</v>
          </cell>
          <cell r="X9009" t="str">
            <v>FLEXNET ECUADOR - MDELIVERY</v>
          </cell>
          <cell r="Y9009" t="str">
            <v>CALLE 28 DE JUNIO S/N Y GARCIA MORENO ENTRADA LLANO GRANDE</v>
          </cell>
        </row>
        <row r="9010">
          <cell r="A9010" t="str">
            <v>20003009444290</v>
          </cell>
          <cell r="B9010">
            <v>476400</v>
          </cell>
          <cell r="C9010" t="str">
            <v>20003009444290</v>
          </cell>
          <cell r="D9010" t="str">
            <v>CONECEL</v>
          </cell>
          <cell r="E9010" t="str">
            <v>DESPACHO</v>
          </cell>
          <cell r="F9010" t="str">
            <v>NORMAL</v>
          </cell>
          <cell r="G9010" t="str">
            <v>031002004086745</v>
          </cell>
          <cell r="H9010">
            <v>44903</v>
          </cell>
          <cell r="I9010" t="str">
            <v>ENTREGADO</v>
          </cell>
          <cell r="J9010">
            <v>44923</v>
          </cell>
          <cell r="K9010" t="str">
            <v>PABEL IGNACIO VALDIVIEZO ESPINOSA</v>
          </cell>
          <cell r="L9010" t="str">
            <v>LOJA/SUCRE-CIUDAD VICTORIA/TRANSITO AMAGUANA Y DOLORES CACUANGO N40-130 BLANCA 3 PISOS/A UNA CUADRA DEL SUPERMERCADO CIUDAD VICTORIA</v>
          </cell>
          <cell r="M9010" t="str">
            <v>1102752951</v>
          </cell>
          <cell r="N9010" t="str">
            <v xml:space="preserve">961369117 /  </v>
          </cell>
          <cell r="P9010" t="str">
            <v>LOJA</v>
          </cell>
          <cell r="Q9010" t="str">
            <v>LOJA</v>
          </cell>
          <cell r="R9010" t="str">
            <v>LOJA</v>
          </cell>
          <cell r="T9010" t="str">
            <v>TRAMACO</v>
          </cell>
          <cell r="U9010" t="str">
            <v>FLEXNETUIO_PROVINCIA</v>
          </cell>
          <cell r="V9010">
            <v>1</v>
          </cell>
          <cell r="W9010">
            <v>1</v>
          </cell>
          <cell r="X9010" t="str">
            <v>FLEXNET</v>
          </cell>
          <cell r="Y9010" t="str">
            <v>FLEX NET CALLE 28 DE JUNIO S/N Y GARCIA MORENO ENTRADA LLANO GRANDE</v>
          </cell>
        </row>
        <row r="9011">
          <cell r="A9011" t="str">
            <v>GAR5007_1</v>
          </cell>
          <cell r="B9011">
            <v>476352</v>
          </cell>
          <cell r="C9011" t="str">
            <v>GAR5007_1</v>
          </cell>
          <cell r="D9011" t="str">
            <v>HYCITE</v>
          </cell>
          <cell r="E9011" t="str">
            <v>DESPACHO</v>
          </cell>
          <cell r="F9011" t="str">
            <v>NORMAL</v>
          </cell>
          <cell r="G9011" t="str">
            <v>TFQ88229</v>
          </cell>
          <cell r="H9011">
            <v>44903</v>
          </cell>
          <cell r="I9011" t="str">
            <v>INCIDENCIA</v>
          </cell>
          <cell r="J9011">
            <v>44904</v>
          </cell>
          <cell r="K9011" t="str">
            <v>TERESA DE JESUS DEL ROSARIO MITE</v>
          </cell>
          <cell r="L9011" t="str">
            <v>FERTIZA COOP 9 DE JULIO MZ2204 SL.13/GUAMO OESTE /GUAYAS -GUAYAQUIL /PUNTO DE REFERENCIA MI CASA QUEDA A LADO DE LA TIENDA LONDRES ES UNA ESQUINERA/DE UNA PLANTA COLOR ANARANJADA</v>
          </cell>
          <cell r="N9011" t="str">
            <v>989839479</v>
          </cell>
          <cell r="O9011" t="str">
            <v>989839479</v>
          </cell>
          <cell r="P9011" t="str">
            <v>GUAYAQUIL</v>
          </cell>
          <cell r="Q9011" t="str">
            <v>GUAYAQUIL</v>
          </cell>
          <cell r="R9011" t="str">
            <v>GUAYAS</v>
          </cell>
          <cell r="T9011" t="str">
            <v>FLEXTRANS GYE</v>
          </cell>
          <cell r="U9011" t="str">
            <v>FLEXNETUIO_GYE</v>
          </cell>
          <cell r="V9011">
            <v>1</v>
          </cell>
          <cell r="W9011">
            <v>1.3</v>
          </cell>
          <cell r="X9011" t="str">
            <v>HYCITE QUITO</v>
          </cell>
          <cell r="Y9011" t="str">
            <v>FLEX NET CALLE 28 DE JUNIO S/N Y GARCIA MORENO ENTRADA LLANO GRANDE</v>
          </cell>
        </row>
        <row r="9012">
          <cell r="A9012" t="str">
            <v>4703225</v>
          </cell>
          <cell r="B9012">
            <v>476314</v>
          </cell>
          <cell r="C9012" t="str">
            <v>4703225</v>
          </cell>
          <cell r="D9012" t="str">
            <v>MDELIVERY</v>
          </cell>
          <cell r="E9012" t="str">
            <v>DESPACHO</v>
          </cell>
          <cell r="F9012" t="str">
            <v>NORMAL</v>
          </cell>
          <cell r="G9012" t="str">
            <v>FT74753/031080004703225</v>
          </cell>
          <cell r="H9012">
            <v>44903</v>
          </cell>
          <cell r="I9012" t="str">
            <v>ENTREGADO</v>
          </cell>
          <cell r="J9012">
            <v>44910</v>
          </cell>
          <cell r="K9012" t="str">
            <v>TOMAS VICENTE TOBAR MARMOLEJO</v>
          </cell>
          <cell r="L9012" t="str">
            <v>RETIRO AGENCIA TRAMACO QUITUMBE</v>
          </cell>
          <cell r="M9012" t="str">
            <v>1205943705</v>
          </cell>
          <cell r="N9012" t="str">
            <v>0999281436</v>
          </cell>
          <cell r="P9012" t="str">
            <v>170703</v>
          </cell>
          <cell r="Q9012" t="str">
            <v>QUITO</v>
          </cell>
          <cell r="R9012" t="str">
            <v>PICHINCHA</v>
          </cell>
          <cell r="S9012" t="str">
            <v>QUITO</v>
          </cell>
          <cell r="T9012" t="str">
            <v>TRAMACO</v>
          </cell>
          <cell r="U9012" t="str">
            <v>FLEXNETUIO_LOCAL</v>
          </cell>
          <cell r="V9012">
            <v>1</v>
          </cell>
          <cell r="W9012">
            <v>1</v>
          </cell>
          <cell r="X9012" t="str">
            <v>FLEXNET ECUADOR - MDELIVERY</v>
          </cell>
          <cell r="Y9012" t="str">
            <v>CALLE 28 DE JUNIO S/N Y GARCIA MORENO ENTRADA LLANO GRANDE</v>
          </cell>
        </row>
        <row r="9013">
          <cell r="A9013" t="str">
            <v>4705118</v>
          </cell>
          <cell r="B9013">
            <v>476337</v>
          </cell>
          <cell r="C9013" t="str">
            <v>4705118</v>
          </cell>
          <cell r="D9013" t="str">
            <v>MDELIVERY</v>
          </cell>
          <cell r="E9013" t="str">
            <v>DESPACHO</v>
          </cell>
          <cell r="F9013" t="str">
            <v>NORMAL</v>
          </cell>
          <cell r="G9013" t="str">
            <v>031080004705118</v>
          </cell>
          <cell r="H9013">
            <v>44903</v>
          </cell>
          <cell r="I9013" t="str">
            <v>ENTREGADO</v>
          </cell>
          <cell r="J9013">
            <v>44914</v>
          </cell>
          <cell r="K9013" t="str">
            <v>CHANCAY MARCILLO FRANCISCA MARIANELA</v>
          </cell>
          <cell r="L9013" t="str">
            <v>JIPIJAPA CALLE SUCRE  SN CALLE MONTALVO</v>
          </cell>
          <cell r="M9013" t="str">
            <v>1307843266</v>
          </cell>
          <cell r="N9013" t="str">
            <v>0995979990</v>
          </cell>
          <cell r="O9013" t="str">
            <v>0995979990</v>
          </cell>
          <cell r="P9013" t="str">
            <v>130301</v>
          </cell>
          <cell r="Q9013" t="str">
            <v>JIPIJAPA</v>
          </cell>
          <cell r="R9013" t="str">
            <v>MANABI</v>
          </cell>
          <cell r="S9013" t="str">
            <v>JIPIJAPA</v>
          </cell>
          <cell r="T9013" t="str">
            <v>TRAMACO</v>
          </cell>
          <cell r="U9013" t="str">
            <v>FLEXNETUIO_PROVINCIA</v>
          </cell>
          <cell r="V9013">
            <v>1</v>
          </cell>
          <cell r="W9013">
            <v>1</v>
          </cell>
          <cell r="X9013" t="str">
            <v>FLEXNET ECUADOR - MDELIVERY</v>
          </cell>
          <cell r="Y9013" t="str">
            <v>CALLE 28 DE JUNIO S/N Y GARCIA MORENO ENTRADA LLANO GRANDE</v>
          </cell>
        </row>
        <row r="9014">
          <cell r="A9014" t="str">
            <v>4705308</v>
          </cell>
          <cell r="B9014">
            <v>476340</v>
          </cell>
          <cell r="C9014" t="str">
            <v>4705308</v>
          </cell>
          <cell r="D9014" t="str">
            <v>MDELIVERY</v>
          </cell>
          <cell r="E9014" t="str">
            <v>DESPACHO</v>
          </cell>
          <cell r="F9014" t="str">
            <v>DERIVADO PICK UP</v>
          </cell>
          <cell r="G9014" t="str">
            <v>031080004705308</v>
          </cell>
          <cell r="H9014">
            <v>44903</v>
          </cell>
          <cell r="I9014" t="str">
            <v>ENTREGADO</v>
          </cell>
          <cell r="J9014">
            <v>44909</v>
          </cell>
          <cell r="K9014" t="str">
            <v>JOSE RAUL INDACOCHEA GARCIA</v>
          </cell>
          <cell r="L9014" t="str">
            <v>OFICINA TRAMACO PORTETE</v>
          </cell>
          <cell r="M9014" t="str">
            <v>0920456118</v>
          </cell>
          <cell r="N9014" t="str">
            <v>0994132021</v>
          </cell>
          <cell r="O9014" t="str">
            <v>0994132021</v>
          </cell>
          <cell r="P9014" t="str">
            <v>GUAYAQUIL</v>
          </cell>
          <cell r="Q9014" t="str">
            <v>GUAYAQUIL</v>
          </cell>
          <cell r="R9014" t="str">
            <v>GUAYAS</v>
          </cell>
          <cell r="T9014" t="str">
            <v>TRAMACO</v>
          </cell>
          <cell r="U9014" t="str">
            <v>FLEXNETUIO_GYE</v>
          </cell>
          <cell r="V9014">
            <v>1</v>
          </cell>
          <cell r="W9014">
            <v>1</v>
          </cell>
          <cell r="X9014" t="str">
            <v>FLEXNET ECUADOR - MDELIVERY</v>
          </cell>
          <cell r="Y9014" t="str">
            <v>CALLE 28 DE JUNIO S/N Y GARCIA MORENO ENTRADA LLANO GRANDE</v>
          </cell>
        </row>
        <row r="9015">
          <cell r="A9015" t="str">
            <v>4705766</v>
          </cell>
          <cell r="B9015">
            <v>476345</v>
          </cell>
          <cell r="C9015" t="str">
            <v>4705766</v>
          </cell>
          <cell r="D9015" t="str">
            <v>MDELIVERY</v>
          </cell>
          <cell r="E9015" t="str">
            <v>DESPACHO</v>
          </cell>
          <cell r="F9015" t="str">
            <v>DERIVADO PICK UP</v>
          </cell>
          <cell r="G9015" t="str">
            <v>031080004705766</v>
          </cell>
          <cell r="H9015">
            <v>44903</v>
          </cell>
          <cell r="I9015" t="str">
            <v>ENTREGADO</v>
          </cell>
          <cell r="J9015">
            <v>44909</v>
          </cell>
          <cell r="K9015" t="str">
            <v>JHOSTIN RUBEN SOSA BAUTISTA</v>
          </cell>
          <cell r="L9015" t="str">
            <v>OFICINA TRAMACO PUNTO DE ATENCION SAN MARINO</v>
          </cell>
          <cell r="M9015" t="str">
            <v>0805226115</v>
          </cell>
          <cell r="N9015" t="str">
            <v>0978604552</v>
          </cell>
          <cell r="O9015" t="str">
            <v>0978604552</v>
          </cell>
          <cell r="P9015" t="str">
            <v>GUAYAQUIL</v>
          </cell>
          <cell r="Q9015" t="str">
            <v>GUAYAQUIL</v>
          </cell>
          <cell r="R9015" t="str">
            <v>GUAYAS</v>
          </cell>
          <cell r="T9015" t="str">
            <v>TRAMACO</v>
          </cell>
          <cell r="U9015" t="str">
            <v>FLEXNETUIO_GYE</v>
          </cell>
          <cell r="V9015">
            <v>1</v>
          </cell>
          <cell r="W9015">
            <v>1</v>
          </cell>
          <cell r="X9015" t="str">
            <v>FLEXNET ECUADOR - MDELIVERY</v>
          </cell>
          <cell r="Y9015" t="str">
            <v>CALLE 28 DE JUNIO S/N Y GARCIA MORENO ENTRADA LLANO GRANDE</v>
          </cell>
        </row>
        <row r="9016">
          <cell r="A9016" t="str">
            <v>4635250</v>
          </cell>
          <cell r="B9016">
            <v>476286</v>
          </cell>
          <cell r="C9016" t="str">
            <v>4635250</v>
          </cell>
          <cell r="D9016" t="str">
            <v>MDELIVERY</v>
          </cell>
          <cell r="E9016" t="str">
            <v>DESPACHO</v>
          </cell>
          <cell r="F9016" t="str">
            <v>NORMAL</v>
          </cell>
          <cell r="G9016" t="str">
            <v>031080004635250</v>
          </cell>
          <cell r="H9016">
            <v>44903</v>
          </cell>
          <cell r="I9016" t="str">
            <v>ENTREGADO</v>
          </cell>
          <cell r="J9016">
            <v>44908</v>
          </cell>
          <cell r="K9016" t="str">
            <v>JULIO FABRICIO ORRALA ZAMBRANO</v>
          </cell>
          <cell r="L9016" t="str">
            <v>AV.20 ,CALLE 26  Y 27 FRENTE A UNA TIENDA, PREGUNTAR POR PIEDAD,ORRALA ZAMBRANO,CASA DE 2 PISOSCOLOR MARRON , REJAS NEGRAS, A 2 CASAS HAY UNA MECANICA.</v>
          </cell>
          <cell r="M9016" t="str">
            <v>0921241873</v>
          </cell>
          <cell r="N9016" t="str">
            <v>961939637</v>
          </cell>
          <cell r="O9016" t="str">
            <v>961939637</v>
          </cell>
          <cell r="P9016" t="str">
            <v>SANTA ELENA</v>
          </cell>
          <cell r="Q9016" t="str">
            <v>SANTA ELENA</v>
          </cell>
          <cell r="R9016" t="str">
            <v>SANTA ELENA</v>
          </cell>
          <cell r="T9016" t="str">
            <v>TRAMACO</v>
          </cell>
          <cell r="U9016" t="str">
            <v>FLEXNETUIO_PROVINCIA</v>
          </cell>
          <cell r="V9016">
            <v>1</v>
          </cell>
          <cell r="W9016">
            <v>1</v>
          </cell>
          <cell r="X9016" t="str">
            <v>FLEXNET ECUADOR - MDELIVERY</v>
          </cell>
          <cell r="Y9016" t="str">
            <v>CALLE 28 DE JUNIO S/N Y GARCIA MORENO ENTRADA LLANO GRANDE</v>
          </cell>
        </row>
        <row r="9017">
          <cell r="A9017" t="str">
            <v>4698084</v>
          </cell>
          <cell r="B9017">
            <v>476294</v>
          </cell>
          <cell r="C9017" t="str">
            <v>4698084</v>
          </cell>
          <cell r="D9017" t="str">
            <v>MDELIVERY</v>
          </cell>
          <cell r="E9017" t="str">
            <v>DESPACHO</v>
          </cell>
          <cell r="F9017" t="str">
            <v>NORMAL</v>
          </cell>
          <cell r="G9017" t="str">
            <v>FT74736</v>
          </cell>
          <cell r="H9017">
            <v>44903</v>
          </cell>
          <cell r="I9017" t="str">
            <v>ENTREGADO</v>
          </cell>
          <cell r="J9017">
            <v>44909</v>
          </cell>
          <cell r="K9017" t="str">
            <v>ROLANDO JORDANO ZOLLER MENA</v>
          </cell>
          <cell r="L9017" t="str">
            <v>SECTOR SANCHEZ ORELLANA S43 Y E2F</v>
          </cell>
          <cell r="M9017" t="str">
            <v>1724660509</v>
          </cell>
          <cell r="N9017" t="str">
            <v>0990482052</v>
          </cell>
          <cell r="O9017" t="str">
            <v>0967742345</v>
          </cell>
          <cell r="P9017" t="str">
            <v>170607</v>
          </cell>
          <cell r="Q9017" t="str">
            <v>QUITO</v>
          </cell>
          <cell r="R9017" t="str">
            <v>PICHINCHA</v>
          </cell>
          <cell r="S9017" t="str">
            <v>QUITO</v>
          </cell>
          <cell r="T9017" t="str">
            <v>FLEXTRANS UIO</v>
          </cell>
          <cell r="U9017" t="str">
            <v>FLEXNETUIO_LOCAL</v>
          </cell>
          <cell r="V9017">
            <v>1</v>
          </cell>
          <cell r="W9017">
            <v>1</v>
          </cell>
          <cell r="X9017" t="str">
            <v>FLEXNET ECUADOR - MDELIVERY</v>
          </cell>
          <cell r="Y9017" t="str">
            <v>CALLE 28 DE JUNIO S/N Y GARCIA MORENO ENTRADA LLANO GRANDE</v>
          </cell>
        </row>
        <row r="9018">
          <cell r="A9018" t="str">
            <v>4701784</v>
          </cell>
          <cell r="B9018">
            <v>476299</v>
          </cell>
          <cell r="C9018" t="str">
            <v>4701784</v>
          </cell>
          <cell r="D9018" t="str">
            <v>MDELIVERY</v>
          </cell>
          <cell r="E9018" t="str">
            <v>DESPACHO</v>
          </cell>
          <cell r="F9018" t="str">
            <v>NORMAL</v>
          </cell>
          <cell r="G9018" t="str">
            <v>031080004701784</v>
          </cell>
          <cell r="H9018">
            <v>44903</v>
          </cell>
          <cell r="I9018" t="str">
            <v>ENTREGADO</v>
          </cell>
          <cell r="J9018">
            <v>44909</v>
          </cell>
          <cell r="K9018" t="str">
            <v>DAVID ROSENDO IDROVO SIGUENZA</v>
          </cell>
          <cell r="L9018" t="str">
            <v>GUALACEO CALLE AV 3 DE NOVIEMBRE SN Y LUIS SALAZAR</v>
          </cell>
          <cell r="M9018" t="str">
            <v>0350004743</v>
          </cell>
          <cell r="N9018" t="str">
            <v>0983010020</v>
          </cell>
          <cell r="O9018" t="str">
            <v/>
          </cell>
          <cell r="P9018" t="str">
            <v>010402</v>
          </cell>
          <cell r="Q9018" t="str">
            <v>GUALACEO</v>
          </cell>
          <cell r="R9018" t="str">
            <v>AZUAY</v>
          </cell>
          <cell r="S9018" t="str">
            <v>GUALACEO</v>
          </cell>
          <cell r="T9018" t="str">
            <v>TRAMACO</v>
          </cell>
          <cell r="U9018" t="str">
            <v>FLEXNETUIO_PROVINCIA</v>
          </cell>
          <cell r="V9018">
            <v>1</v>
          </cell>
          <cell r="W9018">
            <v>1</v>
          </cell>
          <cell r="X9018" t="str">
            <v>FLEXNET ECUADOR - MDELIVERY</v>
          </cell>
          <cell r="Y9018" t="str">
            <v>CALLE 28 DE JUNIO S/N Y GARCIA MORENO ENTRADA LLANO GRANDE</v>
          </cell>
        </row>
        <row r="9019">
          <cell r="A9019" t="str">
            <v>4703048</v>
          </cell>
          <cell r="B9019">
            <v>476304</v>
          </cell>
          <cell r="C9019" t="str">
            <v>4703048</v>
          </cell>
          <cell r="D9019" t="str">
            <v>MDELIVERY</v>
          </cell>
          <cell r="E9019" t="str">
            <v>DESPACHO</v>
          </cell>
          <cell r="F9019" t="str">
            <v>NORMAL</v>
          </cell>
          <cell r="G9019" t="str">
            <v>031080004703048</v>
          </cell>
          <cell r="H9019">
            <v>44903</v>
          </cell>
          <cell r="I9019" t="str">
            <v>ENTREGADO</v>
          </cell>
          <cell r="J9019">
            <v>44908</v>
          </cell>
          <cell r="K9019" t="str">
            <v>MARCO GIBRAN CONTENTO APOLO</v>
          </cell>
          <cell r="L9019" t="str">
            <v>EL COCA CALLE MIGUEL GAMBOA SN Y AUGUSTO RUEDA</v>
          </cell>
          <cell r="M9019" t="str">
            <v>2200082614</v>
          </cell>
          <cell r="N9019" t="str">
            <v>0999285028</v>
          </cell>
          <cell r="O9019" t="str">
            <v/>
          </cell>
          <cell r="P9019" t="str">
            <v>220201</v>
          </cell>
          <cell r="Q9019" t="str">
            <v>EL COCA</v>
          </cell>
          <cell r="R9019" t="str">
            <v>ORELLANA</v>
          </cell>
          <cell r="S9019" t="str">
            <v>PUERTO FRANCISCO DE ORELLANA (EL COCA)</v>
          </cell>
          <cell r="T9019" t="str">
            <v>TRAMACO</v>
          </cell>
          <cell r="U9019" t="str">
            <v>FLEXNETUIO_PROVINCIA</v>
          </cell>
          <cell r="V9019">
            <v>1</v>
          </cell>
          <cell r="W9019">
            <v>1</v>
          </cell>
          <cell r="X9019" t="str">
            <v>FLEXNET ECUADOR - MDELIVERY</v>
          </cell>
          <cell r="Y9019" t="str">
            <v>CALLE 28 DE JUNIO S/N Y GARCIA MORENO ENTRADA LLANO GRANDE</v>
          </cell>
        </row>
        <row r="9020">
          <cell r="A9020" t="str">
            <v>4703082</v>
          </cell>
          <cell r="B9020">
            <v>476305</v>
          </cell>
          <cell r="C9020" t="str">
            <v>4703082</v>
          </cell>
          <cell r="D9020" t="str">
            <v>MDELIVERY</v>
          </cell>
          <cell r="E9020" t="str">
            <v>DESPACHO</v>
          </cell>
          <cell r="F9020" t="str">
            <v>DERIVADO PICK UP</v>
          </cell>
          <cell r="G9020" t="str">
            <v>031080004703082</v>
          </cell>
          <cell r="H9020">
            <v>44903</v>
          </cell>
          <cell r="I9020" t="str">
            <v>ENTREGADO</v>
          </cell>
          <cell r="J9020">
            <v>44909</v>
          </cell>
          <cell r="K9020" t="str">
            <v>GREGORY MICHAEL CAICEDO RODRIGUEZ</v>
          </cell>
          <cell r="L9020" t="str">
            <v>OFICINA TRAMACO PUNTO DE ATENCION VIA DAULE</v>
          </cell>
          <cell r="M9020" t="str">
            <v>0955179668</v>
          </cell>
          <cell r="N9020" t="str">
            <v>0962087879</v>
          </cell>
          <cell r="O9020" t="str">
            <v>0986735428</v>
          </cell>
          <cell r="P9020" t="str">
            <v>GUAYAQUIL</v>
          </cell>
          <cell r="Q9020" t="str">
            <v>GUAYAQUIL</v>
          </cell>
          <cell r="R9020" t="str">
            <v>GUAYAS</v>
          </cell>
          <cell r="T9020" t="str">
            <v>TRAMACO</v>
          </cell>
          <cell r="U9020" t="str">
            <v>FLEXNETUIO_GYE</v>
          </cell>
          <cell r="V9020">
            <v>1</v>
          </cell>
          <cell r="W9020">
            <v>1</v>
          </cell>
          <cell r="X9020" t="str">
            <v>FLEXNET ECUADOR - MDELIVERY</v>
          </cell>
          <cell r="Y9020" t="str">
            <v>CALLE 28 DE JUNIO S/N Y GARCIA MORENO ENTRADA LLANO GRANDE</v>
          </cell>
        </row>
        <row r="9021">
          <cell r="A9021" t="str">
            <v>4703114</v>
          </cell>
          <cell r="B9021">
            <v>476308</v>
          </cell>
          <cell r="C9021" t="str">
            <v>4703114</v>
          </cell>
          <cell r="D9021" t="str">
            <v>MDELIVERY</v>
          </cell>
          <cell r="E9021" t="str">
            <v>DESPACHO</v>
          </cell>
          <cell r="F9021" t="str">
            <v>NORMAL</v>
          </cell>
          <cell r="G9021" t="str">
            <v>FT74744/FT74907/031080004703114</v>
          </cell>
          <cell r="H9021">
            <v>44903</v>
          </cell>
          <cell r="I9021" t="str">
            <v>ENTREGADO</v>
          </cell>
          <cell r="J9021">
            <v>44911</v>
          </cell>
          <cell r="K9021" t="str">
            <v>MARIA JOSE RECALDE LOAIZA</v>
          </cell>
          <cell r="L9021" t="str">
            <v>RETIRO AGENCIA LOS SHYRIS</v>
          </cell>
          <cell r="M9021" t="str">
            <v>1716119837</v>
          </cell>
          <cell r="N9021" t="str">
            <v>0987543482</v>
          </cell>
          <cell r="P9021" t="str">
            <v>170513</v>
          </cell>
          <cell r="Q9021" t="str">
            <v>QUITO</v>
          </cell>
          <cell r="R9021" t="str">
            <v>PICHINCHA</v>
          </cell>
          <cell r="S9021" t="str">
            <v>QUITO</v>
          </cell>
          <cell r="T9021" t="str">
            <v>TRAMACO</v>
          </cell>
          <cell r="U9021" t="str">
            <v>FLEXNETUIO_LOCAL</v>
          </cell>
          <cell r="V9021">
            <v>1</v>
          </cell>
          <cell r="W9021">
            <v>1</v>
          </cell>
          <cell r="X9021" t="str">
            <v>FLEXNET ECUADOR - MDELIVERY</v>
          </cell>
          <cell r="Y9021" t="str">
            <v>CALLE 28 DE JUNIO S/N Y GARCIA MORENO ENTRADA LLANO GRANDE</v>
          </cell>
        </row>
        <row r="9022">
          <cell r="A9022" t="str">
            <v>4703161</v>
          </cell>
          <cell r="B9022">
            <v>476310</v>
          </cell>
          <cell r="C9022" t="str">
            <v>4703161</v>
          </cell>
          <cell r="D9022" t="str">
            <v>MDELIVERY</v>
          </cell>
          <cell r="E9022" t="str">
            <v>DESPACHO</v>
          </cell>
          <cell r="F9022" t="str">
            <v>NORMAL</v>
          </cell>
          <cell r="G9022" t="str">
            <v>FT74759</v>
          </cell>
          <cell r="H9022">
            <v>44903</v>
          </cell>
          <cell r="I9022" t="str">
            <v>ENTREGADO</v>
          </cell>
          <cell r="J9022">
            <v>44908</v>
          </cell>
          <cell r="K9022" t="str">
            <v>KEVIN VINICIO JARAMILLO PAEZ</v>
          </cell>
          <cell r="L9022" t="str">
            <v>BELISARIO QUEVEDO CALLE SELVA ALEGRE  OE8 302  CALLE RICARDO  VILLAVICENCIO</v>
          </cell>
          <cell r="M9022" t="str">
            <v>1716561392</v>
          </cell>
          <cell r="N9022" t="str">
            <v>0981460737</v>
          </cell>
          <cell r="O9022" t="str">
            <v/>
          </cell>
          <cell r="P9022" t="str">
            <v>170521</v>
          </cell>
          <cell r="Q9022" t="str">
            <v>QUITO</v>
          </cell>
          <cell r="R9022" t="str">
            <v>PICHINCHA</v>
          </cell>
          <cell r="S9022" t="str">
            <v>QUITO</v>
          </cell>
          <cell r="T9022" t="str">
            <v>FLEXTRANS UIO</v>
          </cell>
          <cell r="U9022" t="str">
            <v>FLEXNETUIO_LOCAL</v>
          </cell>
          <cell r="V9022">
            <v>1</v>
          </cell>
          <cell r="W9022">
            <v>1</v>
          </cell>
          <cell r="X9022" t="str">
            <v>FLEXNET ECUADOR - MDELIVERY</v>
          </cell>
          <cell r="Y9022" t="str">
            <v>CALLE 28 DE JUNIO S/N Y GARCIA MORENO ENTRADA LLANO GRANDE</v>
          </cell>
        </row>
        <row r="9023">
          <cell r="A9023" t="str">
            <v>98701937</v>
          </cell>
          <cell r="B9023">
            <v>476240</v>
          </cell>
          <cell r="C9023" t="str">
            <v>98701937</v>
          </cell>
          <cell r="D9023" t="str">
            <v>HYCITE</v>
          </cell>
          <cell r="E9023" t="str">
            <v>DESPACHO</v>
          </cell>
          <cell r="F9023" t="str">
            <v>NORMAL</v>
          </cell>
          <cell r="G9023" t="str">
            <v>031002004085878</v>
          </cell>
          <cell r="H9023">
            <v>44903</v>
          </cell>
          <cell r="I9023" t="str">
            <v>ENTREGADO</v>
          </cell>
          <cell r="J9023">
            <v>44923</v>
          </cell>
          <cell r="K9023" t="str">
            <v>HORTENCIA SANCHEZ</v>
          </cell>
          <cell r="L9023" t="str">
            <v>AVTARQUI Y COSTA RICA CASA SAN FRANCISCO CASA ESQUINERA MILAGRO // MILAGRO CORONEL ENRIQUE VALDEZ 091703 GUAYAS</v>
          </cell>
          <cell r="N9023" t="str">
            <v>0981660822</v>
          </cell>
          <cell r="O9023" t="str">
            <v>0981660822</v>
          </cell>
          <cell r="P9023" t="str">
            <v>091703</v>
          </cell>
          <cell r="Q9023" t="str">
            <v>MILAGRO</v>
          </cell>
          <cell r="R9023" t="str">
            <v>GUAYAS</v>
          </cell>
          <cell r="S9023" t="str">
            <v>MILAGRO</v>
          </cell>
          <cell r="T9023" t="str">
            <v>TRAMACO</v>
          </cell>
          <cell r="U9023" t="str">
            <v>FLEXNETUIO_PROVINCIA</v>
          </cell>
          <cell r="V9023">
            <v>2</v>
          </cell>
          <cell r="W9023">
            <v>19.2</v>
          </cell>
          <cell r="X9023" t="str">
            <v>HYCITE QUITO</v>
          </cell>
          <cell r="Y9023" t="str">
            <v>FLEX NET CALLE 28 DE JUNIO S/N Y GARCIA MORENO ENTRADA LLANO GRANDE</v>
          </cell>
        </row>
        <row r="9024">
          <cell r="A9024" t="str">
            <v>98703638</v>
          </cell>
          <cell r="B9024">
            <v>476242</v>
          </cell>
          <cell r="C9024" t="str">
            <v>98703638</v>
          </cell>
          <cell r="D9024" t="str">
            <v>HYCITE</v>
          </cell>
          <cell r="E9024" t="str">
            <v>DESPACHO</v>
          </cell>
          <cell r="F9024" t="str">
            <v>NORMAL</v>
          </cell>
          <cell r="G9024" t="str">
            <v>TFQ88238 / TFQ89221</v>
          </cell>
          <cell r="H9024">
            <v>44903</v>
          </cell>
          <cell r="I9024" t="str">
            <v>ENTREGADO</v>
          </cell>
          <cell r="J9024">
            <v>44914</v>
          </cell>
          <cell r="K9024" t="str">
            <v>ALFREDO COYAGO</v>
          </cell>
          <cell r="L9024" t="str">
            <v>GUAYAQUIL DE2-20 JUAN MONTALVO, CLUB HERBALIFE, QUITO,  NORORIENTE, TUMBACO, PICHINCHA, ECUADOR</v>
          </cell>
          <cell r="N9024" t="str">
            <v>+59399-857-1463</v>
          </cell>
          <cell r="O9024" t="str">
            <v>+59399-857-1463</v>
          </cell>
          <cell r="P9024" t="str">
            <v>170902</v>
          </cell>
          <cell r="Q9024" t="str">
            <v>QUITO</v>
          </cell>
          <cell r="R9024" t="str">
            <v>PICHINCHA</v>
          </cell>
          <cell r="S9024" t="str">
            <v>TUMBACO</v>
          </cell>
          <cell r="T9024" t="str">
            <v>FLEXTRANS UIO</v>
          </cell>
          <cell r="U9024" t="str">
            <v>FLEXNETUIO_LOCAL</v>
          </cell>
          <cell r="V9024">
            <v>2</v>
          </cell>
          <cell r="W9024">
            <v>13.2</v>
          </cell>
          <cell r="X9024" t="str">
            <v>HYCITE QUITO</v>
          </cell>
          <cell r="Y9024" t="str">
            <v>FLEX NET CALLE 28 DE JUNIO S/N Y GARCIA MORENO ENTRADA LLANO GRANDE</v>
          </cell>
        </row>
        <row r="9025">
          <cell r="A9025" t="str">
            <v>98704751</v>
          </cell>
          <cell r="B9025">
            <v>476245</v>
          </cell>
          <cell r="C9025" t="str">
            <v>98704751</v>
          </cell>
          <cell r="D9025" t="str">
            <v>HYCITE</v>
          </cell>
          <cell r="E9025" t="str">
            <v>DESPACHO</v>
          </cell>
          <cell r="F9025" t="str">
            <v>NORMAL</v>
          </cell>
          <cell r="G9025" t="str">
            <v>TFQ88236</v>
          </cell>
          <cell r="H9025">
            <v>44903</v>
          </cell>
          <cell r="I9025" t="str">
            <v>ENTREGADO</v>
          </cell>
          <cell r="J9025">
            <v>44908</v>
          </cell>
          <cell r="K9025" t="str">
            <v>JESUS LOPEZ</v>
          </cell>
          <cell r="L9025" t="str">
            <v>ADOLFO DE VALDEZ N21 194 Y CALLE IVERIA//EDIF RIVAS DEPTO 2 QUITO//LA VICENTINA LA VICENTINA 170112 PICHINCHA</v>
          </cell>
          <cell r="N9025" t="str">
            <v>0997812538</v>
          </cell>
          <cell r="O9025" t="str">
            <v>0997812538</v>
          </cell>
          <cell r="P9025" t="str">
            <v>170208</v>
          </cell>
          <cell r="Q9025" t="str">
            <v>QUITO</v>
          </cell>
          <cell r="R9025" t="str">
            <v>PICHINCHA</v>
          </cell>
          <cell r="S9025" t="str">
            <v>CALDERON (CARAPUNGO)</v>
          </cell>
          <cell r="T9025" t="str">
            <v>FLEXTRANS UIO</v>
          </cell>
          <cell r="U9025" t="str">
            <v>FLEXNETUIO_LOCAL</v>
          </cell>
          <cell r="V9025">
            <v>1</v>
          </cell>
          <cell r="W9025">
            <v>6.4</v>
          </cell>
          <cell r="X9025" t="str">
            <v>HYCITE QUITO</v>
          </cell>
          <cell r="Y9025" t="str">
            <v>FLEX NET CALLE 28 DE JUNIO S/N Y GARCIA MORENO ENTRADA LLANO GRANDE</v>
          </cell>
        </row>
        <row r="9026">
          <cell r="A9026" t="str">
            <v>98705333</v>
          </cell>
          <cell r="B9026">
            <v>476247</v>
          </cell>
          <cell r="C9026" t="str">
            <v>98705333</v>
          </cell>
          <cell r="D9026" t="str">
            <v>HYCITE</v>
          </cell>
          <cell r="E9026" t="str">
            <v>DESPACHO</v>
          </cell>
          <cell r="F9026" t="str">
            <v>NORMAL</v>
          </cell>
          <cell r="G9026" t="str">
            <v>031002004084359</v>
          </cell>
          <cell r="H9026">
            <v>44903</v>
          </cell>
          <cell r="I9026" t="str">
            <v>DEVOLUCION_EN_PROCESO</v>
          </cell>
          <cell r="J9026">
            <v>44922</v>
          </cell>
          <cell r="K9026" t="str">
            <v>MARIA CHILLO</v>
          </cell>
          <cell r="L9026" t="str">
            <v>VIA EL COCA A SACHA SECTOR ITUAMAYACU JOYA DE LOS SANCHAS// HUAMAYACU SAN SEBASTIAN DEL COCA 220101 ORELLANA</v>
          </cell>
          <cell r="M9026" t="str">
            <v/>
          </cell>
          <cell r="N9026" t="str">
            <v>0960996506</v>
          </cell>
          <cell r="O9026" t="str">
            <v>0960996506</v>
          </cell>
          <cell r="P9026" t="str">
            <v>220101</v>
          </cell>
          <cell r="Q9026" t="str">
            <v>LA JOYA DE LOS SACHAS</v>
          </cell>
          <cell r="R9026" t="str">
            <v>ORELLANA</v>
          </cell>
          <cell r="S9026" t="str">
            <v>LA JOYA DE LOS SACHAS - MARISCAL SUCRE - LOS LAURELES</v>
          </cell>
          <cell r="T9026" t="str">
            <v>TRAMACO</v>
          </cell>
          <cell r="U9026" t="str">
            <v>FLEXNETUIO_PROVINCIA</v>
          </cell>
          <cell r="V9026">
            <v>1</v>
          </cell>
          <cell r="W9026">
            <v>9.9</v>
          </cell>
          <cell r="X9026" t="str">
            <v>HYCITE QUITO</v>
          </cell>
          <cell r="Y9026" t="str">
            <v>FLEX NET CALLE 28 DE JUNIO S/N Y GARCIA MORENO ENTRADA LLANO GRANDE</v>
          </cell>
        </row>
        <row r="9027">
          <cell r="A9027" t="str">
            <v>98711070</v>
          </cell>
          <cell r="B9027">
            <v>476263</v>
          </cell>
          <cell r="C9027" t="str">
            <v>98711070</v>
          </cell>
          <cell r="D9027" t="str">
            <v>HYCITE</v>
          </cell>
          <cell r="E9027" t="str">
            <v>DESPACHO</v>
          </cell>
          <cell r="F9027" t="str">
            <v>NORMAL</v>
          </cell>
          <cell r="G9027" t="str">
            <v>031002004084416</v>
          </cell>
          <cell r="H9027">
            <v>44903</v>
          </cell>
          <cell r="I9027" t="str">
            <v>ENTREGADO</v>
          </cell>
          <cell r="J9027">
            <v>44909</v>
          </cell>
          <cell r="K9027" t="str">
            <v>SANDRA VILLENA</v>
          </cell>
          <cell r="L9027" t="str">
            <v>SEGUNDA NORTE Y SEGUNDA ESTE BARRIO PARAIZO DE LOS ANDES SAN MIGUEL SAN MIGUEL (BO) 020301 BOLIVAR</v>
          </cell>
          <cell r="M9027" t="str">
            <v/>
          </cell>
          <cell r="N9027" t="str">
            <v>0994776105</v>
          </cell>
          <cell r="O9027" t="str">
            <v>0994776105</v>
          </cell>
          <cell r="P9027" t="str">
            <v>020301</v>
          </cell>
          <cell r="Q9027" t="str">
            <v>SAN MIGUEL</v>
          </cell>
          <cell r="R9027" t="str">
            <v>BOLIVAR</v>
          </cell>
          <cell r="S9027" t="str">
            <v>SAN MIGUEL</v>
          </cell>
          <cell r="T9027" t="str">
            <v>TRAMACO</v>
          </cell>
          <cell r="U9027" t="str">
            <v>FLEXNETUIO_PROVINCIA</v>
          </cell>
          <cell r="V9027">
            <v>1</v>
          </cell>
          <cell r="W9027">
            <v>4</v>
          </cell>
          <cell r="X9027" t="str">
            <v>HYCITE QUITO</v>
          </cell>
          <cell r="Y9027" t="str">
            <v>FLEX NET CALLE 28 DE JUNIO S/N Y GARCIA MORENO ENTRADA LLANO GRANDE</v>
          </cell>
        </row>
        <row r="9028">
          <cell r="A9028" t="str">
            <v>98654110</v>
          </cell>
          <cell r="B9028">
            <v>476218</v>
          </cell>
          <cell r="C9028" t="str">
            <v>98654110</v>
          </cell>
          <cell r="D9028" t="str">
            <v>HYCITE</v>
          </cell>
          <cell r="E9028" t="str">
            <v>DESPACHO</v>
          </cell>
          <cell r="F9028" t="str">
            <v>NORMAL</v>
          </cell>
          <cell r="G9028" t="str">
            <v>031002004084346</v>
          </cell>
          <cell r="H9028">
            <v>44903</v>
          </cell>
          <cell r="I9028" t="str">
            <v>ENTREGADO</v>
          </cell>
          <cell r="J9028">
            <v>44909</v>
          </cell>
          <cell r="K9028" t="str">
            <v>HILDA RAMIREZ</v>
          </cell>
          <cell r="L9028" t="str">
            <v>CALLE ITALIAN CALLE ESTADOS UNIDOS Y COLOMBIA SALINAS//SALINAS SALINAS 240206 SANTA ELENA</v>
          </cell>
          <cell r="M9028" t="str">
            <v/>
          </cell>
          <cell r="N9028" t="str">
            <v>0939396677 / 990611760</v>
          </cell>
          <cell r="O9028" t="str">
            <v>0939396677 / 990611760</v>
          </cell>
          <cell r="P9028" t="str">
            <v>240206</v>
          </cell>
          <cell r="Q9028" t="str">
            <v>SALINAS</v>
          </cell>
          <cell r="R9028" t="str">
            <v>SANTA ELENA</v>
          </cell>
          <cell r="S9028" t="str">
            <v>SALINAS</v>
          </cell>
          <cell r="T9028" t="str">
            <v>TRAMACO</v>
          </cell>
          <cell r="U9028" t="str">
            <v>FLEXNETUIO_PROVINCIA</v>
          </cell>
          <cell r="V9028">
            <v>1</v>
          </cell>
          <cell r="W9028">
            <v>16.100000000000001</v>
          </cell>
          <cell r="X9028" t="str">
            <v>HYCITE QUITO</v>
          </cell>
          <cell r="Y9028" t="str">
            <v>FLEX NET CALLE 28 DE JUNIO S/N Y GARCIA MORENO ENTRADA LLANO GRANDE</v>
          </cell>
        </row>
        <row r="9029">
          <cell r="A9029" t="str">
            <v>98674122</v>
          </cell>
          <cell r="B9029">
            <v>476223</v>
          </cell>
          <cell r="C9029" t="str">
            <v>98674122</v>
          </cell>
          <cell r="D9029" t="str">
            <v>HYCITE</v>
          </cell>
          <cell r="E9029" t="str">
            <v>DESPACHO</v>
          </cell>
          <cell r="F9029" t="str">
            <v>NORMAL</v>
          </cell>
          <cell r="G9029" t="str">
            <v>031002004085879</v>
          </cell>
          <cell r="H9029">
            <v>44903</v>
          </cell>
          <cell r="I9029" t="str">
            <v>ENTREGADO</v>
          </cell>
          <cell r="J9029">
            <v>44914</v>
          </cell>
          <cell r="K9029" t="str">
            <v>JEREMY CEVALLOS</v>
          </cell>
          <cell r="L9029" t="str">
            <v>MIGUEL NARANA MZ 17 SOLAR 9 -CASA ROSADA CALLEJON 17 A Y NARAA,A - CAYAMA BUENA FE / COOP. 19 DE OCTUBRE SAN JACINTO DE BUENA FE 120601 LOS RIOS</v>
          </cell>
          <cell r="N9029" t="str">
            <v>0972070990 / 939314148</v>
          </cell>
          <cell r="O9029" t="str">
            <v>0972070990 / 939314148</v>
          </cell>
          <cell r="P9029" t="str">
            <v>120601</v>
          </cell>
          <cell r="Q9029" t="str">
            <v>BUENA FE</v>
          </cell>
          <cell r="R9029" t="str">
            <v>LOS RIOS</v>
          </cell>
          <cell r="S9029" t="str">
            <v>SAN JACINTO DE BUENA FE</v>
          </cell>
          <cell r="T9029" t="str">
            <v>TRAMACO</v>
          </cell>
          <cell r="U9029" t="str">
            <v>FLEXNETUIO_PROVINCIA</v>
          </cell>
          <cell r="V9029">
            <v>2</v>
          </cell>
          <cell r="W9029">
            <v>9.8000000000000007</v>
          </cell>
          <cell r="X9029" t="str">
            <v>HYCITE QUITO</v>
          </cell>
          <cell r="Y9029" t="str">
            <v>FLEX NET CALLE 28 DE JUNIO S/N Y GARCIA MORENO ENTRADA LLANO GRANDE</v>
          </cell>
        </row>
        <row r="9030">
          <cell r="A9030" t="str">
            <v>98691718</v>
          </cell>
          <cell r="B9030">
            <v>476234</v>
          </cell>
          <cell r="C9030" t="str">
            <v>98691718</v>
          </cell>
          <cell r="D9030" t="str">
            <v>HYCITE</v>
          </cell>
          <cell r="E9030" t="str">
            <v>DESPACHO</v>
          </cell>
          <cell r="F9030" t="str">
            <v>NORMAL</v>
          </cell>
          <cell r="G9030" t="str">
            <v>031002004085877</v>
          </cell>
          <cell r="H9030">
            <v>44903</v>
          </cell>
          <cell r="I9030" t="str">
            <v>ENTREGADO</v>
          </cell>
          <cell r="J9030">
            <v>44909</v>
          </cell>
          <cell r="K9030" t="str">
            <v>GLENDA CHEVEZ</v>
          </cell>
          <cell r="L9030" t="str">
            <v>CDLA EL GUAYACAN MZA B6, VILLA 9 FRENTE AL PARQUE LA FAMILIA QUEVEDO // EL GUAYACAN GUAYACAN (LA VIRGINIA) 120504 LOS RIOS</v>
          </cell>
          <cell r="N9030" t="str">
            <v>0989521493</v>
          </cell>
          <cell r="O9030" t="str">
            <v>0989521493</v>
          </cell>
          <cell r="P9030" t="str">
            <v>120504</v>
          </cell>
          <cell r="Q9030" t="str">
            <v>VINCES</v>
          </cell>
          <cell r="R9030" t="str">
            <v>LOS RIOS</v>
          </cell>
          <cell r="S9030" t="str">
            <v>VINCES</v>
          </cell>
          <cell r="T9030" t="str">
            <v>TRAMACO</v>
          </cell>
          <cell r="U9030" t="str">
            <v>FLEXNETUIO_PROVINCIA</v>
          </cell>
          <cell r="V9030">
            <v>2</v>
          </cell>
          <cell r="W9030">
            <v>22.7</v>
          </cell>
          <cell r="X9030" t="str">
            <v>HYCITE QUITO</v>
          </cell>
          <cell r="Y9030" t="str">
            <v>FLEX NET CALLE 28 DE JUNIO S/N Y GARCIA MORENO ENTRADA LLANO GRANDE</v>
          </cell>
        </row>
        <row r="9031">
          <cell r="A9031" t="str">
            <v>377802</v>
          </cell>
          <cell r="B9031">
            <v>476177</v>
          </cell>
          <cell r="C9031" t="str">
            <v>377802</v>
          </cell>
          <cell r="D9031" t="str">
            <v>MDELIVERY</v>
          </cell>
          <cell r="E9031" t="str">
            <v>DESPACHO</v>
          </cell>
          <cell r="F9031" t="str">
            <v>NORMAL</v>
          </cell>
          <cell r="G9031" t="str">
            <v>031080000377802</v>
          </cell>
          <cell r="H9031">
            <v>44903</v>
          </cell>
          <cell r="I9031" t="str">
            <v>ENTREGADO</v>
          </cell>
          <cell r="J9031">
            <v>44910</v>
          </cell>
          <cell r="K9031" t="str">
            <v>KAROLINA PLUAS_CARLOS ALFREDO PEREZ PLUAS</v>
          </cell>
          <cell r="L9031" t="str">
            <v>GUAYAS CALLES Cristobal colon Y leopoldo gordon canton pedro carbo atras del banecuador casa color naranja dos plantas</v>
          </cell>
          <cell r="M9031" t="str">
            <v>0928136175001</v>
          </cell>
          <cell r="N9031" t="str">
            <v>0994754330</v>
          </cell>
          <cell r="O9031" t="str">
            <v/>
          </cell>
          <cell r="P9031" t="str">
            <v>PEDRO CARBO</v>
          </cell>
          <cell r="Q9031" t="str">
            <v>PEDRO CARBO</v>
          </cell>
          <cell r="R9031" t="str">
            <v>GUAYAS</v>
          </cell>
          <cell r="T9031" t="str">
            <v>TRAMACO</v>
          </cell>
          <cell r="U9031" t="str">
            <v>FLEXNETUIO_PROVINCIA</v>
          </cell>
          <cell r="V9031">
            <v>1</v>
          </cell>
          <cell r="W9031">
            <v>1</v>
          </cell>
          <cell r="X9031" t="str">
            <v>FLEXNET ECUADOR - MDELIVERY</v>
          </cell>
          <cell r="Y9031" t="str">
            <v>CALLE 28 DE JUNIO S/N Y GARCIA MORENO ENTRADA LLANO GRANDE</v>
          </cell>
        </row>
        <row r="9032">
          <cell r="A9032" t="str">
            <v>2022-12191</v>
          </cell>
          <cell r="B9032">
            <v>476154</v>
          </cell>
          <cell r="C9032" t="str">
            <v>2022-12191</v>
          </cell>
          <cell r="D9032" t="str">
            <v>TUENTI</v>
          </cell>
          <cell r="E9032" t="str">
            <v>DESPACHO</v>
          </cell>
          <cell r="F9032" t="str">
            <v>NORMAL</v>
          </cell>
          <cell r="G9032" t="str">
            <v>031080202212191</v>
          </cell>
          <cell r="H9032">
            <v>44903</v>
          </cell>
          <cell r="I9032" t="str">
            <v>ENTREGADO</v>
          </cell>
          <cell r="J9032">
            <v>44908</v>
          </cell>
          <cell r="K9032" t="str">
            <v>JORGE ISAAC CENTENO URETA_JORGE ISAAC CENTENO URETA</v>
          </cell>
          <cell r="L9032" t="str">
            <v>CALLE 13 ENTRE AV 16 Y AV 17</v>
          </cell>
          <cell r="M9032" t="str">
            <v>1307869394</v>
          </cell>
          <cell r="N9032" t="str">
            <v>958979105</v>
          </cell>
          <cell r="O9032" t="str">
            <v/>
          </cell>
          <cell r="P9032" t="str">
            <v>MANTA</v>
          </cell>
          <cell r="Q9032" t="str">
            <v>MANTA</v>
          </cell>
          <cell r="R9032" t="str">
            <v>MANABI</v>
          </cell>
          <cell r="T9032" t="str">
            <v>TRAMACO</v>
          </cell>
          <cell r="U9032" t="str">
            <v>FLEXNETUIO_PROVINCIA</v>
          </cell>
          <cell r="V9032">
            <v>1</v>
          </cell>
          <cell r="W9032">
            <v>1</v>
          </cell>
          <cell r="X9032" t="str">
            <v>FLEXNET ECUADOR - MOVISTAR</v>
          </cell>
          <cell r="Y9032" t="str">
            <v>CALLE 28 DE JUNIO S/N Y GARCIA MORENO ENTRADA LLANO GRANDE</v>
          </cell>
        </row>
        <row r="9033">
          <cell r="A9033" t="str">
            <v>11557</v>
          </cell>
          <cell r="B9033">
            <v>476105</v>
          </cell>
          <cell r="C9033" t="str">
            <v>11557</v>
          </cell>
          <cell r="D9033" t="str">
            <v>MOVISTAR</v>
          </cell>
          <cell r="E9033" t="str">
            <v>RETIRO</v>
          </cell>
          <cell r="F9033" t="str">
            <v>NORMAL</v>
          </cell>
          <cell r="G9033" t="str">
            <v>031002004084655</v>
          </cell>
          <cell r="H9033">
            <v>44903</v>
          </cell>
          <cell r="I9033" t="str">
            <v>ENTREGADO</v>
          </cell>
          <cell r="J9033">
            <v>44914</v>
          </cell>
          <cell r="K9033" t="str">
            <v>FLEXNET - LI</v>
          </cell>
          <cell r="L9033" t="str">
            <v>CALLE 28 DE JUNIO S/N Y GARCIA MORENO ENTRADA LLANO GRANDE</v>
          </cell>
          <cell r="M9033" t="str">
            <v/>
          </cell>
          <cell r="N9033" t="str">
            <v>0984356978</v>
          </cell>
          <cell r="O9033" t="str">
            <v>0984356978</v>
          </cell>
          <cell r="P9033" t="str">
            <v>QUITO</v>
          </cell>
          <cell r="Q9033" t="str">
            <v>QUITO</v>
          </cell>
          <cell r="R9033" t="str">
            <v>PICHINCHA</v>
          </cell>
          <cell r="T9033" t="str">
            <v>TRAMACO</v>
          </cell>
          <cell r="U9033" t="str">
            <v>FLEXNETUIO_LOCAL</v>
          </cell>
          <cell r="V9033">
            <v>0</v>
          </cell>
          <cell r="W9033">
            <v>1</v>
          </cell>
          <cell r="X9033" t="str">
            <v xml:space="preserve">XIMENA GIRALDO </v>
          </cell>
          <cell r="Y9033" t="str">
            <v xml:space="preserve">AVENIDA MORAN VALVERDE CENTRO COMERCIAL QUICENTRO SUR PLANTA ALTA </v>
          </cell>
        </row>
        <row r="9034">
          <cell r="A9034" t="str">
            <v>11558</v>
          </cell>
          <cell r="B9034">
            <v>476106</v>
          </cell>
          <cell r="C9034" t="str">
            <v>11558</v>
          </cell>
          <cell r="D9034" t="str">
            <v>MOVISTAR</v>
          </cell>
          <cell r="E9034" t="str">
            <v>RETIRO</v>
          </cell>
          <cell r="F9034" t="str">
            <v>NORMAL</v>
          </cell>
          <cell r="G9034" t="str">
            <v>031002004084772</v>
          </cell>
          <cell r="H9034">
            <v>44903</v>
          </cell>
          <cell r="I9034" t="str">
            <v>ENTREGADO</v>
          </cell>
          <cell r="J9034">
            <v>44914</v>
          </cell>
          <cell r="K9034" t="str">
            <v>FLEXNET - LI</v>
          </cell>
          <cell r="L9034" t="str">
            <v>CALLE 28 DE JUNIO S/N Y GARCIA MORENO ENTRADA LLANO GRANDE</v>
          </cell>
          <cell r="M9034" t="str">
            <v/>
          </cell>
          <cell r="N9034" t="str">
            <v>982387574</v>
          </cell>
          <cell r="O9034" t="str">
            <v>982387574</v>
          </cell>
          <cell r="P9034" t="str">
            <v>QUITO</v>
          </cell>
          <cell r="Q9034" t="str">
            <v>QUITO</v>
          </cell>
          <cell r="R9034" t="str">
            <v>PICHINCHA</v>
          </cell>
          <cell r="T9034" t="str">
            <v>TRAMACO</v>
          </cell>
          <cell r="U9034" t="str">
            <v>FLEXNETUIO_GYE</v>
          </cell>
          <cell r="V9034">
            <v>0</v>
          </cell>
          <cell r="W9034">
            <v>1</v>
          </cell>
          <cell r="X9034" t="str">
            <v>MAURENY ROMERO</v>
          </cell>
          <cell r="Y9034" t="str">
            <v>AV CASUARINA MALL DEL FORTIN LOCAL NRO 127</v>
          </cell>
        </row>
        <row r="9035">
          <cell r="A9035" t="str">
            <v>20003006068892</v>
          </cell>
          <cell r="B9035">
            <v>476097</v>
          </cell>
          <cell r="C9035" t="str">
            <v>20003006068892</v>
          </cell>
          <cell r="D9035" t="str">
            <v>CONECEL</v>
          </cell>
          <cell r="E9035" t="str">
            <v>DESPACHO</v>
          </cell>
          <cell r="F9035" t="str">
            <v>NORMAL</v>
          </cell>
          <cell r="G9035" t="str">
            <v/>
          </cell>
          <cell r="H9035">
            <v>44903</v>
          </cell>
          <cell r="I9035" t="str">
            <v>ENTREGADO</v>
          </cell>
          <cell r="J9035">
            <v>44914</v>
          </cell>
          <cell r="K9035" t="str">
            <v>JHONATHAN DANIEL CHANGO TIPANTUNA</v>
          </cell>
          <cell r="L9035" t="str">
            <v>EL CHACO/EL CHACO/CALLE PANAMERICANA Y CALLE TEXACO EN LA FERRETERIA COMERCIAL SU CONFIANZA CASA DE 4 PISOS COLOR CELESTE FRNETE AL CUERPO DE INGENIEROS CAMPAMENTO</v>
          </cell>
          <cell r="M9035" t="str">
            <v>1500762479</v>
          </cell>
          <cell r="N9035" t="str">
            <v xml:space="preserve">997861725 /  </v>
          </cell>
          <cell r="O9035" t="str">
            <v/>
          </cell>
          <cell r="P9035" t="str">
            <v>EL CHACO</v>
          </cell>
          <cell r="Q9035" t="str">
            <v>EL CHACO</v>
          </cell>
          <cell r="R9035" t="str">
            <v>NAPO</v>
          </cell>
          <cell r="U9035" t="str">
            <v>FLEXNETUIO_PROVINCIA</v>
          </cell>
          <cell r="V9035">
            <v>1</v>
          </cell>
          <cell r="W9035">
            <v>1</v>
          </cell>
          <cell r="X9035" t="str">
            <v>FLEXNET</v>
          </cell>
          <cell r="Y9035" t="str">
            <v>FLEX NET CALLE 28 DE JUNIO S/N Y GARCIA MORENO ENTRADA LLANO GRANDE</v>
          </cell>
        </row>
        <row r="9036">
          <cell r="A9036" t="str">
            <v>20003000324364</v>
          </cell>
          <cell r="B9036">
            <v>476077</v>
          </cell>
          <cell r="C9036" t="str">
            <v>20003000324364</v>
          </cell>
          <cell r="D9036" t="str">
            <v>CONECEL</v>
          </cell>
          <cell r="E9036" t="str">
            <v>DESPACHO</v>
          </cell>
          <cell r="F9036" t="str">
            <v>NORMAL</v>
          </cell>
          <cell r="H9036">
            <v>44903</v>
          </cell>
          <cell r="I9036" t="str">
            <v>DEVOLUCION_EN_PROCESO</v>
          </cell>
          <cell r="J9036">
            <v>44910</v>
          </cell>
          <cell r="K9036" t="str">
            <v>BOLIVAR GONZALO BARRERA RAMIREZ</v>
          </cell>
          <cell r="L9036" t="str">
            <v>TENA/TENA/CALLE 12 DE FEBRERO Y 26 DE MAYO EN EL MUNICIPIO DEL CHACO</v>
          </cell>
          <cell r="M9036" t="str">
            <v>1801580349</v>
          </cell>
          <cell r="N9036" t="str">
            <v xml:space="preserve">983870640 /  </v>
          </cell>
          <cell r="P9036" t="str">
            <v>TENA</v>
          </cell>
          <cell r="Q9036" t="str">
            <v>TENA</v>
          </cell>
          <cell r="R9036" t="str">
            <v>NAPO</v>
          </cell>
          <cell r="U9036" t="str">
            <v>FLEXNETUIO_PROVINCIA</v>
          </cell>
          <cell r="V9036">
            <v>1</v>
          </cell>
          <cell r="W9036">
            <v>1</v>
          </cell>
          <cell r="X9036" t="str">
            <v>FLEXNET</v>
          </cell>
          <cell r="Y9036" t="str">
            <v>FLEX NET CALLE 28 DE JUNIO S/N Y GARCIA MORENO ENTRADA LLANO GRANDE</v>
          </cell>
        </row>
        <row r="9037">
          <cell r="A9037" t="str">
            <v>377740</v>
          </cell>
          <cell r="B9037">
            <v>476005</v>
          </cell>
          <cell r="C9037" t="str">
            <v>377740</v>
          </cell>
          <cell r="D9037" t="str">
            <v>MDELIVERY</v>
          </cell>
          <cell r="E9037" t="str">
            <v>DESPACHO</v>
          </cell>
          <cell r="F9037" t="str">
            <v>NORMAL</v>
          </cell>
          <cell r="G9037" t="str">
            <v>031080000377740</v>
          </cell>
          <cell r="H9037">
            <v>44903</v>
          </cell>
          <cell r="I9037" t="str">
            <v>ENTREGADO</v>
          </cell>
          <cell r="J9037">
            <v>44915</v>
          </cell>
          <cell r="K9037" t="str">
            <v>WASHINGTON CRISPIN CEDENO GUERRERO_WASHINGTON CRISPIN CEDENO GUERRERO</v>
          </cell>
          <cell r="L9037" t="str">
            <v xml:space="preserve"> NAPO 11 05 Y LUIS UQUILLAS REFERENCIA ENTREGAR EN EL GOBIERNO MUNICIPAL EL COCA </v>
          </cell>
          <cell r="M9037" t="str">
            <v>0917275125001</v>
          </cell>
          <cell r="N9037" t="str">
            <v>0995596327 / 0986706656</v>
          </cell>
          <cell r="P9037" t="str">
            <v>220201</v>
          </cell>
          <cell r="Q9037" t="str">
            <v>EL COCA</v>
          </cell>
          <cell r="R9037" t="str">
            <v>ORELLANA</v>
          </cell>
          <cell r="S9037" t="str">
            <v>PUERTO FRANCISCO DE ORELLANA (EL COCA)</v>
          </cell>
          <cell r="T9037" t="str">
            <v>TRAMACO</v>
          </cell>
          <cell r="V9037">
            <v>1</v>
          </cell>
          <cell r="W9037">
            <v>1</v>
          </cell>
          <cell r="X9037" t="str">
            <v>FLEXNET ECUADOR - MDELIVERY</v>
          </cell>
          <cell r="Y9037" t="str">
            <v>CALLE 28 DE JUNIO S/N Y GARCIA MORENO ENTRADA LLANO GRANDE</v>
          </cell>
        </row>
        <row r="9038">
          <cell r="A9038" t="str">
            <v>00163890-D0F-AKX</v>
          </cell>
          <cell r="B9038">
            <v>475949</v>
          </cell>
          <cell r="C9038" t="str">
            <v>00163890-D0F-AKX</v>
          </cell>
          <cell r="D9038" t="str">
            <v>IBM</v>
          </cell>
          <cell r="E9038" t="str">
            <v>DESPACHO</v>
          </cell>
          <cell r="F9038" t="str">
            <v>DIRECT DELIVERY</v>
          </cell>
          <cell r="G9038" t="str">
            <v>I059011</v>
          </cell>
          <cell r="H9038">
            <v>44903</v>
          </cell>
          <cell r="I9038" t="str">
            <v>EN_PROCESO</v>
          </cell>
          <cell r="J9038">
            <v>44903</v>
          </cell>
          <cell r="K9038" t="str">
            <v>NEXSYS DEL ECUADOR</v>
          </cell>
          <cell r="L9038" t="str">
            <v>JUAN RAMIREZ N 35-20 Y GERMAN ALEMA QUITO O TAMARIZ</v>
          </cell>
          <cell r="M9038" t="str">
            <v>1791726537001</v>
          </cell>
          <cell r="N9038" t="str">
            <v>0983793190</v>
          </cell>
          <cell r="O9038" t="str">
            <v>0983793190</v>
          </cell>
          <cell r="P9038" t="str">
            <v>170504</v>
          </cell>
          <cell r="Q9038" t="str">
            <v>QUITO</v>
          </cell>
          <cell r="R9038" t="str">
            <v>PICHINCHA</v>
          </cell>
          <cell r="S9038" t="str">
            <v>QUITO</v>
          </cell>
          <cell r="U9038" t="str">
            <v>FLEXNETUIO_LOCAL</v>
          </cell>
          <cell r="V9038">
            <v>1</v>
          </cell>
          <cell r="W9038">
            <v>1</v>
          </cell>
          <cell r="X9038" t="str">
            <v>IBM BODEGA</v>
          </cell>
          <cell r="Y9038" t="str">
            <v>CALLE 28 DE JUNIO S/N Y GARCIA MORENO ENTRADA LLANO GRANDE</v>
          </cell>
        </row>
        <row r="9039">
          <cell r="A9039" t="str">
            <v>00163890-D0F-AKZ</v>
          </cell>
          <cell r="B9039">
            <v>475950</v>
          </cell>
          <cell r="C9039" t="str">
            <v>00163890-D0F-AKZ</v>
          </cell>
          <cell r="D9039" t="str">
            <v>IBM</v>
          </cell>
          <cell r="E9039" t="str">
            <v>DESPACHO</v>
          </cell>
          <cell r="F9039" t="str">
            <v>DIRECT DELIVERY</v>
          </cell>
          <cell r="G9039" t="str">
            <v>I059012</v>
          </cell>
          <cell r="H9039">
            <v>44903</v>
          </cell>
          <cell r="I9039" t="str">
            <v>EN_PROCESO</v>
          </cell>
          <cell r="J9039">
            <v>44903</v>
          </cell>
          <cell r="K9039" t="str">
            <v>NEXSYS DEL ECUADOR</v>
          </cell>
          <cell r="L9039" t="str">
            <v>JUAN RAMIREZ N 35-20 Y GERMAN ALEMA QUITO O TAMARIZ</v>
          </cell>
          <cell r="M9039" t="str">
            <v>1791726537001</v>
          </cell>
          <cell r="N9039" t="str">
            <v>0983793190</v>
          </cell>
          <cell r="O9039" t="str">
            <v>0983793190</v>
          </cell>
          <cell r="P9039" t="str">
            <v>170504</v>
          </cell>
          <cell r="Q9039" t="str">
            <v>QUITO</v>
          </cell>
          <cell r="R9039" t="str">
            <v>PICHINCHA</v>
          </cell>
          <cell r="S9039" t="str">
            <v>QUITO</v>
          </cell>
          <cell r="U9039" t="str">
            <v>FLEXNETUIO_LOCAL</v>
          </cell>
          <cell r="V9039">
            <v>1</v>
          </cell>
          <cell r="W9039">
            <v>1</v>
          </cell>
          <cell r="X9039" t="str">
            <v>IBM BODEGA</v>
          </cell>
          <cell r="Y9039" t="str">
            <v>CALLE 28 DE JUNIO S/N Y GARCIA MORENO ENTRADA LLANO GRANDE</v>
          </cell>
        </row>
        <row r="9040">
          <cell r="A9040" t="str">
            <v>00163890-D0F-AK0</v>
          </cell>
          <cell r="B9040">
            <v>475951</v>
          </cell>
          <cell r="C9040" t="str">
            <v>00163890-D0F-AK0</v>
          </cell>
          <cell r="D9040" t="str">
            <v>IBM</v>
          </cell>
          <cell r="E9040" t="str">
            <v>DESPACHO</v>
          </cell>
          <cell r="F9040" t="str">
            <v>DIRECT DELIVERY</v>
          </cell>
          <cell r="G9040" t="str">
            <v>I059013</v>
          </cell>
          <cell r="H9040">
            <v>44903</v>
          </cell>
          <cell r="I9040" t="str">
            <v>EN_PROCESO</v>
          </cell>
          <cell r="J9040">
            <v>44903</v>
          </cell>
          <cell r="K9040" t="str">
            <v>NEXSYS DEL ECUADOR</v>
          </cell>
          <cell r="L9040" t="str">
            <v>JUAN RAMIREZ N 35-20 Y GERMAN ALEMA QUITO O TAMARIZ</v>
          </cell>
          <cell r="M9040" t="str">
            <v>1791726537001</v>
          </cell>
          <cell r="N9040" t="str">
            <v>0983793190</v>
          </cell>
          <cell r="O9040" t="str">
            <v>0983793190</v>
          </cell>
          <cell r="P9040" t="str">
            <v>170504</v>
          </cell>
          <cell r="Q9040" t="str">
            <v>QUITO</v>
          </cell>
          <cell r="R9040" t="str">
            <v>PICHINCHA</v>
          </cell>
          <cell r="S9040" t="str">
            <v>QUITO</v>
          </cell>
          <cell r="U9040" t="str">
            <v>FLEXNETUIO_LOCAL</v>
          </cell>
          <cell r="V9040">
            <v>1</v>
          </cell>
          <cell r="W9040">
            <v>1</v>
          </cell>
          <cell r="X9040" t="str">
            <v>IBM BODEGA</v>
          </cell>
          <cell r="Y9040" t="str">
            <v>CALLE 28 DE JUNIO S/N Y GARCIA MORENO ENTRADA LLANO GRANDE</v>
          </cell>
        </row>
        <row r="9041">
          <cell r="A9041" t="str">
            <v>GAR5256</v>
          </cell>
          <cell r="B9041">
            <v>475892</v>
          </cell>
          <cell r="C9041" t="str">
            <v>GAR5256</v>
          </cell>
          <cell r="D9041" t="str">
            <v>HYCITE</v>
          </cell>
          <cell r="E9041" t="str">
            <v>RETIRO</v>
          </cell>
          <cell r="F9041" t="str">
            <v>NORMAL</v>
          </cell>
          <cell r="G9041" t="str">
            <v>031001000226902</v>
          </cell>
          <cell r="H9041">
            <v>44903</v>
          </cell>
          <cell r="I9041" t="str">
            <v>ENTREGADO</v>
          </cell>
          <cell r="J9041">
            <v>44914</v>
          </cell>
          <cell r="K9041" t="str">
            <v>KAROL NICOLE MURILLO RIVAS</v>
          </cell>
          <cell r="L9041" t="str">
            <v>CODESA CALLE C Y CALLE 7 REF AL LADO DE BAR KARAOKE EXCLUSIVO, PARROQUIA: SIMON PLATA TORRES, CODIGO POSTAL: 080117, PROVINCIA ESMERALDAS</v>
          </cell>
          <cell r="N9041" t="str">
            <v>993047922</v>
          </cell>
          <cell r="O9041" t="str">
            <v>993047922</v>
          </cell>
          <cell r="P9041" t="str">
            <v>080108</v>
          </cell>
          <cell r="Q9041" t="str">
            <v>ESMERALDAS</v>
          </cell>
          <cell r="R9041" t="str">
            <v>ESMERALDAS</v>
          </cell>
          <cell r="S9041" t="str">
            <v>ESMERALDAS</v>
          </cell>
          <cell r="T9041" t="str">
            <v>TRAMACO</v>
          </cell>
          <cell r="U9041" t="str">
            <v>FLEXNETUIO_PROVINCIA</v>
          </cell>
          <cell r="V9041">
            <v>0</v>
          </cell>
          <cell r="W9041">
            <v>0</v>
          </cell>
          <cell r="X9041" t="str">
            <v>HYCITE QUITO</v>
          </cell>
          <cell r="Y9041" t="str">
            <v>FLEX NET CALLE 28 DE JUNIO S/N Y GARCIA MORENO ENTRADA LLANO GRANDE</v>
          </cell>
        </row>
        <row r="9042">
          <cell r="A9042" t="str">
            <v>GAR5258</v>
          </cell>
          <cell r="B9042">
            <v>475894</v>
          </cell>
          <cell r="C9042" t="str">
            <v>GAR5258</v>
          </cell>
          <cell r="D9042" t="str">
            <v>HYCITE</v>
          </cell>
          <cell r="E9042" t="str">
            <v>RETIRO</v>
          </cell>
          <cell r="F9042" t="str">
            <v>NORMAL</v>
          </cell>
          <cell r="G9042" t="str">
            <v>TF88088</v>
          </cell>
          <cell r="H9042">
            <v>44903</v>
          </cell>
          <cell r="I9042" t="str">
            <v>INCIDENCIA</v>
          </cell>
          <cell r="J9042">
            <v>44904</v>
          </cell>
          <cell r="K9042" t="str">
            <v>JORGE WASHINGTON GRANISO ULLAURI</v>
          </cell>
          <cell r="L9042" t="str">
            <v>PEDRO MENENDEZ GILBER SALINAS DEPS AV PEDRO GILBERT BASE AEREA GUAYAQUIL 090505, TARQUI  GUAYAS ECUADOR</v>
          </cell>
          <cell r="N9042" t="str">
            <v>958622810</v>
          </cell>
          <cell r="O9042" t="str">
            <v>958622810</v>
          </cell>
          <cell r="P9042" t="str">
            <v>090109</v>
          </cell>
          <cell r="Q9042" t="str">
            <v>GUAYAQUIL</v>
          </cell>
          <cell r="R9042" t="str">
            <v>GUAYAS</v>
          </cell>
          <cell r="S9042" t="str">
            <v>GUAYAQUIL</v>
          </cell>
          <cell r="T9042" t="str">
            <v>FLEXTRANS GYE</v>
          </cell>
          <cell r="U9042" t="str">
            <v>FLEXNETUIO_GYE</v>
          </cell>
          <cell r="V9042">
            <v>0</v>
          </cell>
          <cell r="W9042">
            <v>0</v>
          </cell>
          <cell r="X9042" t="str">
            <v>HYCITE QUITO</v>
          </cell>
          <cell r="Y9042" t="str">
            <v>FLEX NET CALLE 28 DE JUNIO S/N Y GARCIA MORENO ENTRADA LLANO GRANDE</v>
          </cell>
        </row>
        <row r="9043">
          <cell r="A9043" t="str">
            <v>GAR5260</v>
          </cell>
          <cell r="B9043">
            <v>475896</v>
          </cell>
          <cell r="C9043" t="str">
            <v>GAR5260</v>
          </cell>
          <cell r="D9043" t="str">
            <v>HYCITE</v>
          </cell>
          <cell r="E9043" t="str">
            <v>RETIRO</v>
          </cell>
          <cell r="F9043" t="str">
            <v>NORMAL</v>
          </cell>
          <cell r="G9043" t="str">
            <v>031001000226903</v>
          </cell>
          <cell r="H9043">
            <v>44903</v>
          </cell>
          <cell r="I9043" t="str">
            <v>ENTREGADO</v>
          </cell>
          <cell r="J9043">
            <v>44914</v>
          </cell>
          <cell r="K9043" t="str">
            <v>RICARDO XAVIER CHAVEZ BETANCOURT</v>
          </cell>
          <cell r="L9043" t="str">
            <v>CIUDAD: BABAHOYO PROVINCIA: LOS RIOS CANTON: BABAHOYO LOCALIDAD: BABAHOYO PARROQUIA: CAMILO PONCE CODIGO POSTAL: 120102 DIRECCION: VIA A JUJAN DIAGONAL A ODORICIO CELULAR: 0986897067 REFERENCIA: URBAN</v>
          </cell>
          <cell r="N9043" t="str">
            <v>986897067</v>
          </cell>
          <cell r="O9043" t="str">
            <v>986897067</v>
          </cell>
          <cell r="P9043" t="str">
            <v>120101</v>
          </cell>
          <cell r="Q9043" t="str">
            <v>BABAHOYO</v>
          </cell>
          <cell r="R9043" t="str">
            <v>LOS RIOS</v>
          </cell>
          <cell r="S9043" t="str">
            <v>BABAHOYO - LA VIRGINIA</v>
          </cell>
          <cell r="T9043" t="str">
            <v>TRAMACO</v>
          </cell>
          <cell r="U9043" t="str">
            <v>FLEXNETUIO_PROVINCIA</v>
          </cell>
          <cell r="V9043">
            <v>0</v>
          </cell>
          <cell r="W9043">
            <v>0</v>
          </cell>
          <cell r="X9043" t="str">
            <v>HYCITE QUITO</v>
          </cell>
          <cell r="Y9043" t="str">
            <v>FLEX NET CALLE 28 DE JUNIO S/N Y GARCIA MORENO ENTRADA LLANO GRANDE</v>
          </cell>
        </row>
        <row r="9044">
          <cell r="A9044" t="str">
            <v>GAR5263</v>
          </cell>
          <cell r="B9044">
            <v>475899</v>
          </cell>
          <cell r="C9044" t="str">
            <v>GAR5263</v>
          </cell>
          <cell r="D9044" t="str">
            <v>HYCITE</v>
          </cell>
          <cell r="E9044" t="str">
            <v>RETIRO</v>
          </cell>
          <cell r="F9044" t="str">
            <v>NORMAL</v>
          </cell>
          <cell r="G9044" t="str">
            <v>031001000226904</v>
          </cell>
          <cell r="H9044">
            <v>44903</v>
          </cell>
          <cell r="I9044" t="str">
            <v>ENTREGADO</v>
          </cell>
          <cell r="J9044">
            <v>44914</v>
          </cell>
          <cell r="K9044" t="str">
            <v>KAREN ESTHELA CARRANZA CHICAIZA</v>
          </cell>
          <cell r="L9044" t="str">
            <v>"SAN LUIS CALLE ""A"" CASA NUMERO 46 CRUZANDO EL OLEODUCTO ANTES DE LLEGAR AL SEMINARIO SAN PEDRO CASA COLOR AMARILLA CON CERCO ELECTRICO FRENTE A CANCHA DE BOLY DE TIERRA, PROVINCIA: SANTO DOMINGO DE</v>
          </cell>
          <cell r="N9044" t="str">
            <v>986507558</v>
          </cell>
          <cell r="O9044" t="str">
            <v>986507558</v>
          </cell>
          <cell r="P9044" t="str">
            <v>230101</v>
          </cell>
          <cell r="Q9044" t="str">
            <v>SANTO DOMINGO</v>
          </cell>
          <cell r="R9044" t="str">
            <v>SANTO DOMINGO DE LOS TSACHILAS</v>
          </cell>
          <cell r="S9044" t="str">
            <v>SANTO DOMINGO DE LOS COLORADOS</v>
          </cell>
          <cell r="T9044" t="str">
            <v>TRAMACO</v>
          </cell>
          <cell r="U9044" t="str">
            <v>FLEXNETUIO_PROVINCIA</v>
          </cell>
          <cell r="V9044">
            <v>0</v>
          </cell>
          <cell r="W9044">
            <v>0</v>
          </cell>
          <cell r="X9044" t="str">
            <v>HYCITE QUITO</v>
          </cell>
          <cell r="Y9044" t="str">
            <v>FLEX NET CALLE 28 DE JUNIO S/N Y GARCIA MORENO ENTRADA LLANO GRANDE</v>
          </cell>
        </row>
        <row r="9045">
          <cell r="A9045" t="str">
            <v>GAR5265</v>
          </cell>
          <cell r="B9045">
            <v>475901</v>
          </cell>
          <cell r="C9045" t="str">
            <v>GAR5265</v>
          </cell>
          <cell r="D9045" t="str">
            <v>HYCITE</v>
          </cell>
          <cell r="E9045" t="str">
            <v>RETIRO</v>
          </cell>
          <cell r="F9045" t="str">
            <v>NORMAL</v>
          </cell>
          <cell r="G9045" t="str">
            <v>TFQ88086</v>
          </cell>
          <cell r="H9045">
            <v>44903</v>
          </cell>
          <cell r="I9045" t="str">
            <v>INCIDENCIA</v>
          </cell>
          <cell r="J9045">
            <v>44909</v>
          </cell>
          <cell r="K9045" t="str">
            <v>CINTHIA MERCEDES DIAZ CRUZ</v>
          </cell>
          <cell r="L9045" t="str">
            <v>BARTOLOME DE ZAMORA N66-77 A UN LADO DE TOTAL CARS QUITO // LA OFELIA PONCEANO, PI 170303</v>
          </cell>
          <cell r="M9045" t="str">
            <v/>
          </cell>
          <cell r="N9045" t="str">
            <v>99-529-949</v>
          </cell>
          <cell r="O9045" t="str">
            <v>99-529-949</v>
          </cell>
          <cell r="P9045" t="str">
            <v>170301</v>
          </cell>
          <cell r="Q9045" t="str">
            <v>QUITO</v>
          </cell>
          <cell r="R9045" t="str">
            <v>PICHINCHA</v>
          </cell>
          <cell r="S9045" t="str">
            <v>QUITO</v>
          </cell>
          <cell r="T9045" t="str">
            <v>FLEXTRANS UIO</v>
          </cell>
          <cell r="U9045" t="str">
            <v>FLEXNETUIO_LOCAL</v>
          </cell>
          <cell r="V9045">
            <v>0</v>
          </cell>
          <cell r="W9045">
            <v>0</v>
          </cell>
          <cell r="X9045" t="str">
            <v>HYCITE QUITO</v>
          </cell>
          <cell r="Y9045" t="str">
            <v>FLEX NET CALLE 28 DE JUNIO S/N Y GARCIA MORENO ENTRADA LLANO GRANDE</v>
          </cell>
        </row>
        <row r="9046">
          <cell r="A9046" t="str">
            <v>GAR5268</v>
          </cell>
          <cell r="B9046">
            <v>475904</v>
          </cell>
          <cell r="C9046" t="str">
            <v>GAR5268</v>
          </cell>
          <cell r="D9046" t="str">
            <v>HYCITE</v>
          </cell>
          <cell r="E9046" t="str">
            <v>RETIRO</v>
          </cell>
          <cell r="F9046" t="str">
            <v>NORMAL</v>
          </cell>
          <cell r="G9046" t="str">
            <v>031001000226905</v>
          </cell>
          <cell r="H9046">
            <v>44903</v>
          </cell>
          <cell r="I9046" t="str">
            <v>INCIDENCIA</v>
          </cell>
          <cell r="J9046">
            <v>44918</v>
          </cell>
          <cell r="K9046" t="str">
            <v>LUZ ELISA ZUMBA VILLARROEL</v>
          </cell>
          <cell r="L9046" t="str">
            <v>AV. ANTONIO JOSE DE SUCRE 31-53 Y AV. DE LOS HEROES CASA 31-53, REFERENCIAS SECTOR COLEGIO MILITAR, EN LA DISTRIBUIDORA DE ALUMINIO FISA,</v>
          </cell>
          <cell r="N9046" t="str">
            <v>0998707157  032944488</v>
          </cell>
          <cell r="O9046" t="str">
            <v>0998707157  032944488</v>
          </cell>
          <cell r="P9046" t="str">
            <v>060101</v>
          </cell>
          <cell r="Q9046" t="str">
            <v>RIOBAMBA</v>
          </cell>
          <cell r="R9046" t="str">
            <v>CHIMBORAZO</v>
          </cell>
          <cell r="S9046" t="str">
            <v>RIOBAMBA</v>
          </cell>
          <cell r="T9046" t="str">
            <v>TRAMACO</v>
          </cell>
          <cell r="U9046" t="str">
            <v>FLEXNETUIO_PROVINCIA</v>
          </cell>
          <cell r="V9046">
            <v>0</v>
          </cell>
          <cell r="W9046">
            <v>0</v>
          </cell>
          <cell r="X9046" t="str">
            <v>HYCITE QUITO</v>
          </cell>
          <cell r="Y9046" t="str">
            <v>FLEX NET CALLE 28 DE JUNIO S/N Y GARCIA MORENO ENTRADA LLANO GRANDE</v>
          </cell>
        </row>
        <row r="9047">
          <cell r="A9047" t="str">
            <v>GAR5269</v>
          </cell>
          <cell r="B9047">
            <v>475905</v>
          </cell>
          <cell r="C9047" t="str">
            <v>GAR5269</v>
          </cell>
          <cell r="D9047" t="str">
            <v>HYCITE</v>
          </cell>
          <cell r="E9047" t="str">
            <v>RETIRO</v>
          </cell>
          <cell r="F9047" t="str">
            <v>NORMAL</v>
          </cell>
          <cell r="G9047" t="str">
            <v>031001000226906</v>
          </cell>
          <cell r="H9047">
            <v>44903</v>
          </cell>
          <cell r="I9047" t="str">
            <v>INCIDENCIA</v>
          </cell>
          <cell r="J9047">
            <v>44918</v>
          </cell>
          <cell r="K9047" t="str">
            <v>CARLOS EDUARDO PENA</v>
          </cell>
          <cell r="L9047" t="str">
            <v>DIRECCION: BOLIVAR ENTRE JUAN DE SALINAS Y AV EMILIANO ORTEGA CANTON LOJA, PROVINCIA LOJA PARROQUIA: EL SAGRARIO CODIGO POSTAL: 110110</v>
          </cell>
          <cell r="N9047" t="str">
            <v xml:space="preserve">98-403-4563 </v>
          </cell>
          <cell r="O9047" t="str">
            <v xml:space="preserve">98-403-4563 </v>
          </cell>
          <cell r="P9047" t="str">
            <v>110101</v>
          </cell>
          <cell r="Q9047" t="str">
            <v>LOJA</v>
          </cell>
          <cell r="R9047" t="str">
            <v>LOJA</v>
          </cell>
          <cell r="S9047" t="str">
            <v>LOJA</v>
          </cell>
          <cell r="T9047" t="str">
            <v>TRAMACO</v>
          </cell>
          <cell r="U9047" t="str">
            <v>FLEXNETUIO_PROVINCIA</v>
          </cell>
          <cell r="V9047">
            <v>0</v>
          </cell>
          <cell r="W9047">
            <v>0</v>
          </cell>
          <cell r="X9047" t="str">
            <v>HYCITE QUITO</v>
          </cell>
          <cell r="Y9047" t="str">
            <v>FLEX NET CALLE 28 DE JUNIO S/N Y GARCIA MORENO ENTRADA LLANO GRANDE</v>
          </cell>
        </row>
        <row r="9048">
          <cell r="A9048" t="str">
            <v>GAR5270</v>
          </cell>
          <cell r="B9048">
            <v>475906</v>
          </cell>
          <cell r="C9048" t="str">
            <v>GAR5270</v>
          </cell>
          <cell r="D9048" t="str">
            <v>HYCITE</v>
          </cell>
          <cell r="E9048" t="str">
            <v>RETIRO</v>
          </cell>
          <cell r="F9048" t="str">
            <v>NORMAL</v>
          </cell>
          <cell r="G9048" t="str">
            <v>031001000226907</v>
          </cell>
          <cell r="H9048">
            <v>44903</v>
          </cell>
          <cell r="I9048" t="str">
            <v>ENTREGADO</v>
          </cell>
          <cell r="J9048">
            <v>44914</v>
          </cell>
          <cell r="K9048" t="str">
            <v>WILSON RAMIRO MENESES GUTIERREZ</v>
          </cell>
          <cell r="L9048" t="str">
            <v xml:space="preserve">ERNESTO MONGE SANDOVAL Y PIEDAD GOMEZ JURADO 1-180  DEPARTAMENTO: NUMERO DOS,  PARROQUIA EL SAGRARIO </v>
          </cell>
          <cell r="N9048" t="str">
            <v>0984055421, 0987429606</v>
          </cell>
          <cell r="O9048" t="str">
            <v>0984055421, 0987429606</v>
          </cell>
          <cell r="P9048" t="str">
            <v>100101</v>
          </cell>
          <cell r="Q9048" t="str">
            <v>IBARRA</v>
          </cell>
          <cell r="R9048" t="str">
            <v>IMBABURA</v>
          </cell>
          <cell r="S9048" t="str">
            <v>SAN MIGUEL DE IBARRA</v>
          </cell>
          <cell r="T9048" t="str">
            <v>TRAMACO</v>
          </cell>
          <cell r="U9048" t="str">
            <v>FLEXNETUIO_PROVINCIA</v>
          </cell>
          <cell r="V9048">
            <v>0</v>
          </cell>
          <cell r="W9048">
            <v>0</v>
          </cell>
          <cell r="X9048" t="str">
            <v>HYCITE QUITO</v>
          </cell>
          <cell r="Y9048" t="str">
            <v>FLEX NET CALLE 28 DE JUNIO S/N Y GARCIA MORENO ENTRADA LLANO GRANDE</v>
          </cell>
        </row>
        <row r="9049">
          <cell r="A9049" t="str">
            <v>GAR5271</v>
          </cell>
          <cell r="B9049">
            <v>475907</v>
          </cell>
          <cell r="C9049" t="str">
            <v>GAR5271</v>
          </cell>
          <cell r="D9049" t="str">
            <v>HYCITE</v>
          </cell>
          <cell r="E9049" t="str">
            <v>RETIRO</v>
          </cell>
          <cell r="F9049" t="str">
            <v>NORMAL</v>
          </cell>
          <cell r="G9049" t="str">
            <v>031001000226908</v>
          </cell>
          <cell r="H9049">
            <v>44903</v>
          </cell>
          <cell r="I9049" t="str">
            <v>ENTREGADO</v>
          </cell>
          <cell r="J9049">
            <v>44915</v>
          </cell>
          <cell r="K9049" t="str">
            <v>SANDRO EDEBIN MUNOZ CARLOSAMA</v>
          </cell>
          <cell r="L9049" t="str">
            <v>BARTOLOME GARCIA S/N Y REINALDO CHAVEZ, REFERENCIA: DETRAS DE LA UNIDAD EDUCATIVA GUDINO VASQUEZ. CASA BLANCO CON ROJO,  PARROQUIA: SAN FRANCISCO, LOCALIDAD: BARRIO BOLA AMARILLA, CODIGO POSTAL: 10010</v>
          </cell>
          <cell r="N9049" t="str">
            <v>988884296</v>
          </cell>
          <cell r="O9049" t="str">
            <v>988884296</v>
          </cell>
          <cell r="P9049" t="str">
            <v>100101</v>
          </cell>
          <cell r="Q9049" t="str">
            <v>IBARRA</v>
          </cell>
          <cell r="R9049" t="str">
            <v>IMBABURA</v>
          </cell>
          <cell r="S9049" t="str">
            <v>SAN MIGUEL DE IBARRA</v>
          </cell>
          <cell r="T9049" t="str">
            <v>TRAMACO</v>
          </cell>
          <cell r="U9049" t="str">
            <v>FLEXNETUIO_PROVINCIA</v>
          </cell>
          <cell r="V9049">
            <v>0</v>
          </cell>
          <cell r="W9049">
            <v>0</v>
          </cell>
          <cell r="X9049" t="str">
            <v>HYCITE QUITO</v>
          </cell>
          <cell r="Y9049" t="str">
            <v>FLEX NET CALLE 28 DE JUNIO S/N Y GARCIA MORENO ENTRADA LLANO GRANDE</v>
          </cell>
        </row>
        <row r="9050">
          <cell r="A9050" t="str">
            <v>GAR5273</v>
          </cell>
          <cell r="B9050">
            <v>475908</v>
          </cell>
          <cell r="C9050" t="str">
            <v>GAR5273</v>
          </cell>
          <cell r="D9050" t="str">
            <v>HYCITE</v>
          </cell>
          <cell r="E9050" t="str">
            <v>RETIRO</v>
          </cell>
          <cell r="F9050" t="str">
            <v>NORMAL</v>
          </cell>
          <cell r="G9050" t="str">
            <v>031001000226909</v>
          </cell>
          <cell r="H9050">
            <v>44903</v>
          </cell>
          <cell r="I9050" t="str">
            <v>ENTREGADO</v>
          </cell>
          <cell r="J9050">
            <v>44915</v>
          </cell>
          <cell r="K9050" t="str">
            <v>LUZ BEATRIZ PAGUAY CUVI</v>
          </cell>
          <cell r="L9050" t="str">
            <v>FEDERICO MONTERO NUMERO DE CASA O DEPARTAMENTO: 1132 Y PASOHURCO  PROVINCIA:NAPO CANTON:TENA PARROQUIA:TENA CODIGO POSTAL:150101 REFERENCIAS DEL DOMICILIO (CALLES CON LAS QUE CRUZA, PUNTOS DE REFERENC</v>
          </cell>
          <cell r="N9050" t="str">
            <v>984257822</v>
          </cell>
          <cell r="O9050" t="str">
            <v>984257822</v>
          </cell>
          <cell r="P9050" t="str">
            <v>150101</v>
          </cell>
          <cell r="Q9050" t="str">
            <v>TENA</v>
          </cell>
          <cell r="R9050" t="str">
            <v>NAPO</v>
          </cell>
          <cell r="S9050" t="str">
            <v>TENA</v>
          </cell>
          <cell r="T9050" t="str">
            <v>TRAMACO</v>
          </cell>
          <cell r="U9050" t="str">
            <v>FLEXNETUIO_PROVINCIA</v>
          </cell>
          <cell r="V9050">
            <v>0</v>
          </cell>
          <cell r="W9050">
            <v>0</v>
          </cell>
          <cell r="X9050" t="str">
            <v>HYCITE QUITO</v>
          </cell>
          <cell r="Y9050" t="str">
            <v>FLEX NET CALLE 28 DE JUNIO S/N Y GARCIA MORENO ENTRADA LLANO GRANDE</v>
          </cell>
        </row>
        <row r="9051">
          <cell r="A9051" t="str">
            <v>GAR5274</v>
          </cell>
          <cell r="B9051">
            <v>475909</v>
          </cell>
          <cell r="C9051" t="str">
            <v>GAR5274</v>
          </cell>
          <cell r="D9051" t="str">
            <v>HYCITE</v>
          </cell>
          <cell r="E9051" t="str">
            <v>RETIRO</v>
          </cell>
          <cell r="F9051" t="str">
            <v>NORMAL</v>
          </cell>
          <cell r="G9051" t="str">
            <v>031001000226910</v>
          </cell>
          <cell r="H9051">
            <v>44903</v>
          </cell>
          <cell r="I9051" t="str">
            <v>INCIDENCIA</v>
          </cell>
          <cell r="J9051">
            <v>44918</v>
          </cell>
          <cell r="K9051" t="str">
            <v>CLAUDIA JAQUELINE CORDERO CORDERO</v>
          </cell>
          <cell r="L9051" t="str">
            <v>PRIMERO DE MAYO 10 DE AGOSTO FRANCISCO DE ORELLANA // 6 DE DICIEMBRE FRANCISCO DE ORELLANA, OR 220201</v>
          </cell>
          <cell r="N9051" t="str">
            <v>98-752-1314</v>
          </cell>
          <cell r="O9051" t="str">
            <v>98-752-1314</v>
          </cell>
          <cell r="P9051" t="str">
            <v>220201</v>
          </cell>
          <cell r="Q9051" t="str">
            <v>EL COCA</v>
          </cell>
          <cell r="R9051" t="str">
            <v>ORELLANA</v>
          </cell>
          <cell r="S9051" t="str">
            <v>PUERTO FRANCISCO DE ORELLANA (EL COCA)</v>
          </cell>
          <cell r="T9051" t="str">
            <v>TRAMACO</v>
          </cell>
          <cell r="U9051" t="str">
            <v>FLEXNETUIO_PROVINCIA</v>
          </cell>
          <cell r="V9051">
            <v>0</v>
          </cell>
          <cell r="W9051">
            <v>0</v>
          </cell>
          <cell r="X9051" t="str">
            <v>HYCITE QUITO</v>
          </cell>
          <cell r="Y9051" t="str">
            <v>FLEX NET CALLE 28 DE JUNIO S/N Y GARCIA MORENO ENTRADA LLANO GRANDE</v>
          </cell>
        </row>
        <row r="9052">
          <cell r="A9052" t="str">
            <v>GAR5276</v>
          </cell>
          <cell r="B9052">
            <v>475911</v>
          </cell>
          <cell r="C9052" t="str">
            <v>GAR5276</v>
          </cell>
          <cell r="D9052" t="str">
            <v>HYCITE</v>
          </cell>
          <cell r="E9052" t="str">
            <v>RETIRO</v>
          </cell>
          <cell r="F9052" t="str">
            <v>NORMAL</v>
          </cell>
          <cell r="G9052" t="str">
            <v>031001000226911</v>
          </cell>
          <cell r="H9052">
            <v>44903</v>
          </cell>
          <cell r="I9052" t="str">
            <v>ENTREGADO</v>
          </cell>
          <cell r="J9052">
            <v>44918</v>
          </cell>
          <cell r="K9052" t="str">
            <v>DANNY GREGORIO PINARGOTE HURTADO</v>
          </cell>
          <cell r="L9052" t="str">
            <v>VIL CABAMBA Y ELOY ALFARO JUNTO AL PARQU PICA PIEDRA EN LA IGLESIA EVANGELICA ALI LAGO AGRIO 210201, NUEVA LOJA  SUCUMBIOS</v>
          </cell>
          <cell r="N9052" t="str">
            <v xml:space="preserve">98-641-1266   </v>
          </cell>
          <cell r="O9052" t="str">
            <v xml:space="preserve">98-641-1266   </v>
          </cell>
          <cell r="P9052" t="str">
            <v>210201</v>
          </cell>
          <cell r="Q9052" t="str">
            <v>LAGO AGRIO</v>
          </cell>
          <cell r="R9052" t="str">
            <v>SUCUMBIOS</v>
          </cell>
          <cell r="S9052" t="str">
            <v>NUEVA LOJA - DIEZ DE AGOSTO</v>
          </cell>
          <cell r="T9052" t="str">
            <v>TRAMACO</v>
          </cell>
          <cell r="U9052" t="str">
            <v>FLEXNETUIO_PROVINCIA</v>
          </cell>
          <cell r="V9052">
            <v>0</v>
          </cell>
          <cell r="W9052">
            <v>0</v>
          </cell>
          <cell r="X9052" t="str">
            <v>HYCITE QUITO</v>
          </cell>
          <cell r="Y9052" t="str">
            <v>FLEX NET CALLE 28 DE JUNIO S/N Y GARCIA MORENO ENTRADA LLANO GRANDE</v>
          </cell>
        </row>
        <row r="9053">
          <cell r="A9053" t="str">
            <v>GAR5278</v>
          </cell>
          <cell r="B9053">
            <v>475913</v>
          </cell>
          <cell r="C9053" t="str">
            <v>GAR5278</v>
          </cell>
          <cell r="D9053" t="str">
            <v>HYCITE</v>
          </cell>
          <cell r="E9053" t="str">
            <v>RETIRO</v>
          </cell>
          <cell r="F9053" t="str">
            <v>NORMAL</v>
          </cell>
          <cell r="G9053" t="str">
            <v>TF88094</v>
          </cell>
          <cell r="H9053">
            <v>44903</v>
          </cell>
          <cell r="I9053" t="str">
            <v>INCIDENCIA</v>
          </cell>
          <cell r="J9053">
            <v>44904</v>
          </cell>
          <cell r="K9053" t="str">
            <v>JANETTE YADIRA SALAZAR AGUILERA</v>
          </cell>
          <cell r="L9053" t="str">
            <v>URB LA JOYA ETAPA LA PERLA MZ 13 S6 SEGUNDO REDONDAL DIAGO PLAZTIA -(091905) DAULE // 091905 LA, AURORA,  GUAYAS</v>
          </cell>
          <cell r="N9053" t="str">
            <v>99-886-4240</v>
          </cell>
          <cell r="O9053" t="str">
            <v>99-886-4240</v>
          </cell>
          <cell r="P9053" t="str">
            <v>090109</v>
          </cell>
          <cell r="Q9053" t="str">
            <v>GUAYAQUIL</v>
          </cell>
          <cell r="R9053" t="str">
            <v>GUAYAS</v>
          </cell>
          <cell r="S9053" t="str">
            <v>GUAYAQUIL</v>
          </cell>
          <cell r="T9053" t="str">
            <v>ITSACOURIER</v>
          </cell>
          <cell r="U9053" t="str">
            <v>FLEXNETUIO_GYE</v>
          </cell>
          <cell r="V9053">
            <v>0</v>
          </cell>
          <cell r="W9053">
            <v>0</v>
          </cell>
          <cell r="X9053" t="str">
            <v>HYCITE QUITO</v>
          </cell>
          <cell r="Y9053" t="str">
            <v>FLEX NET CALLE 28 DE JUNIO S/N Y GARCIA MORENO ENTRADA LLANO GRANDE</v>
          </cell>
        </row>
        <row r="9054">
          <cell r="A9054" t="str">
            <v>GAR5281</v>
          </cell>
          <cell r="B9054">
            <v>475915</v>
          </cell>
          <cell r="C9054" t="str">
            <v>GAR5281</v>
          </cell>
          <cell r="D9054" t="str">
            <v>HYCITE</v>
          </cell>
          <cell r="E9054" t="str">
            <v>RETIRO</v>
          </cell>
          <cell r="F9054" t="str">
            <v>NORMAL</v>
          </cell>
          <cell r="G9054" t="str">
            <v>031001000226912</v>
          </cell>
          <cell r="H9054">
            <v>44903</v>
          </cell>
          <cell r="I9054" t="str">
            <v>ENTREGADO</v>
          </cell>
          <cell r="J9054">
            <v>44914</v>
          </cell>
          <cell r="K9054" t="str">
            <v>NELLY MELINA CAICEDO BENAVIDES</v>
          </cell>
          <cell r="L9054" t="str">
            <v>CALLE CESLAO MARIN Y JUAN DE VELASCO EDIFICIO VELEZ. LOCAL DE ROPA AMERICANA</v>
          </cell>
          <cell r="N9054" t="str">
            <v>995323703</v>
          </cell>
          <cell r="O9054" t="str">
            <v>995323703</v>
          </cell>
          <cell r="P9054" t="str">
            <v>160101</v>
          </cell>
          <cell r="Q9054" t="str">
            <v>PUYO</v>
          </cell>
          <cell r="R9054" t="str">
            <v>PASTAZA</v>
          </cell>
          <cell r="S9054" t="str">
            <v>PUYO</v>
          </cell>
          <cell r="T9054" t="str">
            <v>TRAMACO</v>
          </cell>
          <cell r="U9054" t="str">
            <v>FLEXNETUIO_PROVINCIA</v>
          </cell>
          <cell r="V9054">
            <v>0</v>
          </cell>
          <cell r="W9054">
            <v>0</v>
          </cell>
          <cell r="X9054" t="str">
            <v>HYCITE QUITO</v>
          </cell>
          <cell r="Y9054" t="str">
            <v>FLEX NET CALLE 28 DE JUNIO S/N Y GARCIA MORENO ENTRADA LLANO GRANDE</v>
          </cell>
        </row>
        <row r="9055">
          <cell r="A9055" t="str">
            <v>GAR5282</v>
          </cell>
          <cell r="B9055">
            <v>475916</v>
          </cell>
          <cell r="C9055" t="str">
            <v>GAR5282</v>
          </cell>
          <cell r="D9055" t="str">
            <v>HYCITE</v>
          </cell>
          <cell r="E9055" t="str">
            <v>RETIRO</v>
          </cell>
          <cell r="F9055" t="str">
            <v>NORMAL</v>
          </cell>
          <cell r="G9055" t="str">
            <v>031001000226913</v>
          </cell>
          <cell r="H9055">
            <v>44903</v>
          </cell>
          <cell r="I9055" t="str">
            <v>INCIDENCIA</v>
          </cell>
          <cell r="J9055">
            <v>44918</v>
          </cell>
          <cell r="K9055" t="str">
            <v>EMMA MARY PAZMINO ESCALANTE</v>
          </cell>
          <cell r="L9055" t="str">
            <v>URBANIZACION DEL SOL RIO COCA Y RIO DAULE, CASA # 14 MZ  L., PROVINCIA CHIMBORAZO, PARROQUIA: EL ROSARIO, CODIGO POSTAL: 060103, SECTOR TRAS LAS ACACIAS SECTOR NORTE</v>
          </cell>
          <cell r="N9055" t="str">
            <v>994896002</v>
          </cell>
          <cell r="O9055" t="str">
            <v>994896002</v>
          </cell>
          <cell r="P9055" t="str">
            <v>060101</v>
          </cell>
          <cell r="Q9055" t="str">
            <v>RIOBAMBA</v>
          </cell>
          <cell r="R9055" t="str">
            <v>CHIMBORAZO</v>
          </cell>
          <cell r="S9055" t="str">
            <v>RIOBAMBA</v>
          </cell>
          <cell r="T9055" t="str">
            <v>TRAMACO</v>
          </cell>
          <cell r="U9055" t="str">
            <v>FLEXNETUIO_PROVINCIA</v>
          </cell>
          <cell r="V9055">
            <v>0</v>
          </cell>
          <cell r="W9055">
            <v>0</v>
          </cell>
          <cell r="X9055" t="str">
            <v>HYCITE QUITO</v>
          </cell>
          <cell r="Y9055" t="str">
            <v>FLEX NET CALLE 28 DE JUNIO S/N Y GARCIA MORENO ENTRADA LLANO GRANDE</v>
          </cell>
        </row>
        <row r="9056">
          <cell r="A9056" t="str">
            <v>414181351</v>
          </cell>
          <cell r="B9056">
            <v>475862</v>
          </cell>
          <cell r="C9056" t="str">
            <v>414181351</v>
          </cell>
          <cell r="D9056" t="str">
            <v>FLEXTUENTI</v>
          </cell>
          <cell r="E9056" t="str">
            <v>DESPACHO</v>
          </cell>
          <cell r="F9056" t="str">
            <v>NORMAL</v>
          </cell>
          <cell r="G9056" t="str">
            <v>IC3780</v>
          </cell>
          <cell r="H9056">
            <v>44903</v>
          </cell>
          <cell r="I9056" t="str">
            <v>ENTREGADO</v>
          </cell>
          <cell r="J9056">
            <v>44909</v>
          </cell>
          <cell r="K9056" t="str">
            <v>Juan Stalyn Chavez Molina</v>
          </cell>
          <cell r="L9056" t="str">
            <v>YANUNCAY  AV DE LAS AMERICAS  SN  AV ISABEL LA CATOLICA</v>
          </cell>
          <cell r="M9056" t="str">
            <v>0107027476</v>
          </cell>
          <cell r="N9056" t="str">
            <v>0959782833/0986927944</v>
          </cell>
          <cell r="O9056" t="str">
            <v/>
          </cell>
          <cell r="P9056" t="str">
            <v>CUENCA</v>
          </cell>
          <cell r="Q9056" t="str">
            <v>CUENCA</v>
          </cell>
          <cell r="R9056" t="str">
            <v>AZUAY</v>
          </cell>
          <cell r="T9056" t="str">
            <v>ITSACOURIER</v>
          </cell>
          <cell r="U9056" t="str">
            <v>FLEXNETUIO_PROVINCIA</v>
          </cell>
          <cell r="V9056">
            <v>1</v>
          </cell>
          <cell r="W9056">
            <v>1</v>
          </cell>
          <cell r="X9056" t="str">
            <v>FLEXNET ECUADOR - FLEXTUENTI</v>
          </cell>
          <cell r="Y9056" t="str">
            <v>CALLE 28 DE JUNIO S/N Y GARCIA MORENO ENTRADA LLANO GRANDE</v>
          </cell>
        </row>
        <row r="9057">
          <cell r="A9057" t="str">
            <v>414201571</v>
          </cell>
          <cell r="B9057">
            <v>475877</v>
          </cell>
          <cell r="C9057" t="str">
            <v>414201571</v>
          </cell>
          <cell r="D9057" t="str">
            <v>FLEXTUENTI</v>
          </cell>
          <cell r="E9057" t="str">
            <v>DESPACHO</v>
          </cell>
          <cell r="F9057" t="str">
            <v>NORMAL</v>
          </cell>
          <cell r="G9057" t="str">
            <v>031080414201571</v>
          </cell>
          <cell r="H9057">
            <v>44903</v>
          </cell>
          <cell r="I9057" t="str">
            <v>ENTREGADO</v>
          </cell>
          <cell r="J9057">
            <v>44909</v>
          </cell>
          <cell r="K9057" t="str">
            <v>Shirley Tatiana Moran Arce</v>
          </cell>
          <cell r="L9057" t="str">
            <v>NOBOL  CALLE B2 MNZ 124 SOLAR 25  ENTRE CALLE PRIMERA Y CALLE SEGUNDA</v>
          </cell>
          <cell r="M9057" t="str">
            <v>0917418071</v>
          </cell>
          <cell r="N9057" t="str">
            <v>0984982473/0979803855</v>
          </cell>
          <cell r="O9057" t="str">
            <v/>
          </cell>
          <cell r="P9057" t="str">
            <v>NOBOL</v>
          </cell>
          <cell r="Q9057" t="str">
            <v>NOBOL</v>
          </cell>
          <cell r="R9057" t="str">
            <v>GUAYAS</v>
          </cell>
          <cell r="T9057" t="str">
            <v>TRAMACO</v>
          </cell>
          <cell r="U9057" t="str">
            <v>FLEXNETUIO_PROVINCIA</v>
          </cell>
          <cell r="V9057">
            <v>1</v>
          </cell>
          <cell r="W9057">
            <v>1</v>
          </cell>
          <cell r="X9057" t="str">
            <v>FLEXNET ECUADOR - FLEXTUENTI</v>
          </cell>
          <cell r="Y9057" t="str">
            <v>CALLE 28 DE JUNIO S/N Y GARCIA MORENO ENTRADA LLANO GRANDE</v>
          </cell>
        </row>
        <row r="9058">
          <cell r="A9058" t="str">
            <v>414181798</v>
          </cell>
          <cell r="B9058">
            <v>475883</v>
          </cell>
          <cell r="C9058" t="str">
            <v>414181798</v>
          </cell>
          <cell r="D9058" t="str">
            <v>FLEXTUENTI</v>
          </cell>
          <cell r="E9058" t="str">
            <v>DESPACHO</v>
          </cell>
          <cell r="F9058" t="str">
            <v>DERIVADO PICK UP</v>
          </cell>
          <cell r="G9058" t="str">
            <v>031080414181798</v>
          </cell>
          <cell r="H9058">
            <v>44903</v>
          </cell>
          <cell r="I9058" t="str">
            <v>ENTREGADO</v>
          </cell>
          <cell r="J9058">
            <v>44908</v>
          </cell>
          <cell r="K9058" t="str">
            <v>Dayana Lissbeth Gonzalez Orellana</v>
          </cell>
          <cell r="L9058" t="str">
            <v>OFICINA TRAMACO AZOGUES</v>
          </cell>
          <cell r="M9058" t="str">
            <v>0302519269</v>
          </cell>
          <cell r="N9058" t="str">
            <v>0979128789/0983459790</v>
          </cell>
          <cell r="O9058" t="str">
            <v/>
          </cell>
          <cell r="P9058" t="str">
            <v>AZOGUES</v>
          </cell>
          <cell r="Q9058" t="str">
            <v>AZOGUES</v>
          </cell>
          <cell r="R9058" t="str">
            <v>CAÑAR</v>
          </cell>
          <cell r="S9058" t="str">
            <v>AZOGUES</v>
          </cell>
          <cell r="T9058" t="str">
            <v>TRAMACO</v>
          </cell>
          <cell r="U9058" t="str">
            <v>FLEXNETUIO_PROVINCIA</v>
          </cell>
          <cell r="V9058">
            <v>1</v>
          </cell>
          <cell r="W9058">
            <v>1</v>
          </cell>
          <cell r="X9058" t="str">
            <v>FLEXNET ECUADOR - FLEXTUENTI</v>
          </cell>
          <cell r="Y9058" t="str">
            <v>CALLE 28 DE JUNIO S/N Y GARCIA MORENO ENTRADA LLANO GRANDE</v>
          </cell>
        </row>
        <row r="9059">
          <cell r="A9059" t="str">
            <v>414218658</v>
          </cell>
          <cell r="B9059">
            <v>475886</v>
          </cell>
          <cell r="C9059" t="str">
            <v>414218658</v>
          </cell>
          <cell r="D9059" t="str">
            <v>FLEXTUENTI</v>
          </cell>
          <cell r="E9059" t="str">
            <v>DESPACHO</v>
          </cell>
          <cell r="F9059" t="str">
            <v>NORMAL</v>
          </cell>
          <cell r="G9059" t="str">
            <v>031080414218658</v>
          </cell>
          <cell r="H9059">
            <v>44903</v>
          </cell>
          <cell r="I9059" t="str">
            <v>ENTREGADO</v>
          </cell>
          <cell r="J9059">
            <v>44914</v>
          </cell>
          <cell r="K9059" t="str">
            <v>Rina Narvaez</v>
          </cell>
          <cell r="L9059" t="str">
            <v>SAN JACINTO DE BUENA FE  CALLE SN  SOLAR 20  TRONCAL DE LA  COSTA</v>
          </cell>
          <cell r="M9059" t="str">
            <v>1202480164</v>
          </cell>
          <cell r="N9059" t="str">
            <v>0969559593/0985616708</v>
          </cell>
          <cell r="O9059" t="str">
            <v/>
          </cell>
          <cell r="P9059" t="str">
            <v>BUENA FE</v>
          </cell>
          <cell r="Q9059" t="str">
            <v>BUENA FE</v>
          </cell>
          <cell r="R9059" t="str">
            <v>LOS RIOS</v>
          </cell>
          <cell r="T9059" t="str">
            <v>TRAMACO</v>
          </cell>
          <cell r="U9059" t="str">
            <v>FLEXNETUIO_PROVINCIA</v>
          </cell>
          <cell r="V9059">
            <v>1</v>
          </cell>
          <cell r="W9059">
            <v>1</v>
          </cell>
          <cell r="X9059" t="str">
            <v>FLEXNET ECUADOR - FLEXTUENTI</v>
          </cell>
          <cell r="Y9059" t="str">
            <v>CALLE 28 DE JUNIO S/N Y GARCIA MORENO ENTRADA LLANO GRANDE</v>
          </cell>
        </row>
        <row r="9060">
          <cell r="A9060" t="str">
            <v>414230844</v>
          </cell>
          <cell r="B9060">
            <v>475888</v>
          </cell>
          <cell r="C9060" t="str">
            <v>414230844</v>
          </cell>
          <cell r="D9060" t="str">
            <v>FLEXTUENTI</v>
          </cell>
          <cell r="E9060" t="str">
            <v>DESPACHO</v>
          </cell>
          <cell r="F9060" t="str">
            <v>NORMAL</v>
          </cell>
          <cell r="G9060" t="str">
            <v>031080414230844</v>
          </cell>
          <cell r="H9060">
            <v>44903</v>
          </cell>
          <cell r="I9060" t="str">
            <v>ENTREGADO</v>
          </cell>
          <cell r="J9060">
            <v>44909</v>
          </cell>
          <cell r="K9060" t="str">
            <v>Manuel Kleber Delgado Barcia</v>
          </cell>
          <cell r="L9060" t="str">
            <v>MONTECRISTI ANIBAL SAN ANDRES  AV METROPILITANA SN CALLE 9 DE OCTUBRE</v>
          </cell>
          <cell r="M9060" t="str">
            <v>1304837972</v>
          </cell>
          <cell r="N9060" t="str">
            <v>0969874783/0979927996</v>
          </cell>
          <cell r="O9060" t="str">
            <v/>
          </cell>
          <cell r="P9060" t="str">
            <v>MONTECRISTI</v>
          </cell>
          <cell r="Q9060" t="str">
            <v>MONTECRISTI</v>
          </cell>
          <cell r="R9060" t="str">
            <v>MANABI</v>
          </cell>
          <cell r="T9060" t="str">
            <v>TRAMACO</v>
          </cell>
          <cell r="U9060" t="str">
            <v>FLEXNETUIO_PROVINCIA</v>
          </cell>
          <cell r="V9060">
            <v>1</v>
          </cell>
          <cell r="W9060">
            <v>1</v>
          </cell>
          <cell r="X9060" t="str">
            <v>FLEXNET ECUADOR - FLEXTUENTI</v>
          </cell>
          <cell r="Y9060" t="str">
            <v>CALLE 28 DE JUNIO S/N Y GARCIA MORENO ENTRADA LLANO GRANDE</v>
          </cell>
        </row>
        <row r="9061">
          <cell r="A9061" t="str">
            <v>20002973676254_1</v>
          </cell>
          <cell r="B9061">
            <v>475851</v>
          </cell>
          <cell r="C9061" t="str">
            <v>20002973676254_1</v>
          </cell>
          <cell r="D9061" t="str">
            <v>CONECEL_REG</v>
          </cell>
          <cell r="E9061" t="str">
            <v>DESPACHO</v>
          </cell>
          <cell r="F9061" t="str">
            <v>NORMAL</v>
          </cell>
          <cell r="G9061" t="str">
            <v>EC5674</v>
          </cell>
          <cell r="H9061">
            <v>44903</v>
          </cell>
          <cell r="I9061" t="str">
            <v>DEVOLUCION_EN_PROCESO</v>
          </cell>
          <cell r="J9061">
            <v>44910</v>
          </cell>
          <cell r="K9061" t="str">
            <v>WASHINGTON ORTIZ</v>
          </cell>
          <cell r="L9061" t="str">
            <v>QUITO LA MAGDALENA CALLE JUAN TORRES NO: 172 Y AV LAURO GUERRERO CASA COLOR ROSADA 2 PISOS REF ATRAS DEL CC COMERCIAL EL RECRERO PASANDO EL PUENTE 3 CALLE A LA IZQUIERDA</v>
          </cell>
          <cell r="M9061" t="str">
            <v>1703666337</v>
          </cell>
          <cell r="N9061" t="str">
            <v>0991209788,0991209788,0991209788</v>
          </cell>
          <cell r="P9061" t="str">
            <v>QUITO</v>
          </cell>
          <cell r="Q9061" t="str">
            <v>QUITO</v>
          </cell>
          <cell r="R9061" t="str">
            <v>PICHINCHA</v>
          </cell>
          <cell r="T9061" t="str">
            <v>EXPRESSCON</v>
          </cell>
          <cell r="U9061" t="str">
            <v>FLEXNETUIO_LOCAL</v>
          </cell>
          <cell r="V9061">
            <v>1</v>
          </cell>
          <cell r="W9061">
            <v>1</v>
          </cell>
          <cell r="X9061" t="str">
            <v>FLEXNET UIO</v>
          </cell>
          <cell r="Y9061" t="str">
            <v>FLEX NET CALLE 28 DE JUNIO S/N Y GARCIA MORENO ENTRADA LLANO GRANDE</v>
          </cell>
        </row>
        <row r="9062">
          <cell r="A9062" t="str">
            <v>20002982820451</v>
          </cell>
          <cell r="B9062">
            <v>475853</v>
          </cell>
          <cell r="C9062" t="str">
            <v>20002982820451</v>
          </cell>
          <cell r="D9062" t="str">
            <v>CONECEL_REG</v>
          </cell>
          <cell r="E9062" t="str">
            <v>DESPACHO</v>
          </cell>
          <cell r="F9062" t="str">
            <v>NORMAL</v>
          </cell>
          <cell r="G9062" t="str">
            <v>EC5675</v>
          </cell>
          <cell r="H9062">
            <v>44903</v>
          </cell>
          <cell r="I9062" t="str">
            <v>DEVOLUCION_EN_PROCESO</v>
          </cell>
          <cell r="J9062">
            <v>44910</v>
          </cell>
          <cell r="K9062" t="str">
            <v>ROMINA DARLYN ROMERO</v>
          </cell>
          <cell r="L9062" t="str">
            <v>QUITO BELISARIO QUEVEDO AV FRANCISCO JAVIER LIZARAZU NO: 25 75 Y AV MATEO PONCE DE LEON OE8B FCO LIZARAZU N25 75 N25D PONCE DE LEON PAMBACHUPA</v>
          </cell>
          <cell r="M9062" t="str">
            <v>1724089535</v>
          </cell>
          <cell r="N9062" t="str">
            <v>991947792</v>
          </cell>
          <cell r="P9062" t="str">
            <v>QUITO</v>
          </cell>
          <cell r="Q9062" t="str">
            <v>QUITO</v>
          </cell>
          <cell r="R9062" t="str">
            <v>PICHINCHA</v>
          </cell>
          <cell r="T9062" t="str">
            <v>EXPRESSCON</v>
          </cell>
          <cell r="U9062" t="str">
            <v>FLEXNETUIO_LOCAL</v>
          </cell>
          <cell r="V9062">
            <v>1</v>
          </cell>
          <cell r="W9062">
            <v>1</v>
          </cell>
          <cell r="X9062" t="str">
            <v>FLEXNET UIO</v>
          </cell>
          <cell r="Y9062" t="str">
            <v>FLEX NET CALLE 29 DE JUNIO S/N Y GARCIA MORENO ENTRADA LLANO GRANDE</v>
          </cell>
        </row>
        <row r="9063">
          <cell r="A9063" t="str">
            <v>20002900700880_1</v>
          </cell>
          <cell r="B9063">
            <v>475855</v>
          </cell>
          <cell r="C9063" t="str">
            <v>20002900700880_1</v>
          </cell>
          <cell r="D9063" t="str">
            <v>CONECEL_REG</v>
          </cell>
          <cell r="E9063" t="str">
            <v>DESPACHO</v>
          </cell>
          <cell r="F9063" t="str">
            <v>NORMAL</v>
          </cell>
          <cell r="G9063" t="str">
            <v>EC5677</v>
          </cell>
          <cell r="H9063">
            <v>44903</v>
          </cell>
          <cell r="I9063" t="str">
            <v>DEVOLUCION_EN_PROCESO</v>
          </cell>
          <cell r="J9063">
            <v>44910</v>
          </cell>
          <cell r="K9063" t="str">
            <v>DE LA TORRE MARTHA ELENA ANDRADE</v>
          </cell>
          <cell r="L9063" t="str">
            <v>QUITO INAQUITO AV RIO AMAZONAS NO: S/N Y AV GASPAR DE VILLARROEL A LADO DE POLLOS STAV</v>
          </cell>
          <cell r="M9063" t="str">
            <v>1708932494</v>
          </cell>
          <cell r="N9063" t="str">
            <v>984251122</v>
          </cell>
          <cell r="P9063" t="str">
            <v>QUITO</v>
          </cell>
          <cell r="Q9063" t="str">
            <v>QUITO</v>
          </cell>
          <cell r="R9063" t="str">
            <v>PICHINCHA</v>
          </cell>
          <cell r="T9063" t="str">
            <v>EXPRESSCON</v>
          </cell>
          <cell r="U9063" t="str">
            <v>FLEXNETUIO_LOCAL</v>
          </cell>
          <cell r="V9063">
            <v>1</v>
          </cell>
          <cell r="W9063">
            <v>1</v>
          </cell>
          <cell r="X9063" t="str">
            <v>FLEXNET UIO</v>
          </cell>
          <cell r="Y9063" t="str">
            <v>FLEX NET CALLE 28 DE JUNIO S/N Y GARCIA MORENO ENTRADA LLANO GRANDE</v>
          </cell>
        </row>
        <row r="9064">
          <cell r="A9064" t="str">
            <v>20002994033821</v>
          </cell>
          <cell r="B9064">
            <v>475856</v>
          </cell>
          <cell r="C9064" t="str">
            <v>20002994033821</v>
          </cell>
          <cell r="D9064" t="str">
            <v>CONECEL_REG</v>
          </cell>
          <cell r="E9064" t="str">
            <v>DESPACHO</v>
          </cell>
          <cell r="F9064" t="str">
            <v>NORMAL</v>
          </cell>
          <cell r="G9064" t="str">
            <v>EC5676</v>
          </cell>
          <cell r="H9064">
            <v>44903</v>
          </cell>
          <cell r="I9064" t="str">
            <v>DEVOLUCION_EN_PROCESO</v>
          </cell>
          <cell r="J9064">
            <v>44910</v>
          </cell>
          <cell r="K9064" t="str">
            <v>AYELEN ADAMARIS SUAREZ SABANDO</v>
          </cell>
          <cell r="L9064" t="str">
            <v>QUITO SAN BARTOLO CALLE EL CANELO, OE5 S11 48 S12, SANTA ANITA PB. CASA DE DOS PISOS COLOR CREMA PORTON VERDE - FRENTE A ENCEBOLLADOS EL TRIANGULO</v>
          </cell>
          <cell r="M9064" t="str">
            <v>1752585446</v>
          </cell>
          <cell r="N9064" t="str">
            <v>993074667</v>
          </cell>
          <cell r="P9064" t="str">
            <v>QUITO</v>
          </cell>
          <cell r="Q9064" t="str">
            <v>QUITO</v>
          </cell>
          <cell r="R9064" t="str">
            <v>PICHINCHA</v>
          </cell>
          <cell r="T9064" t="str">
            <v>EXPRESSCON</v>
          </cell>
          <cell r="U9064" t="str">
            <v>FLEXNETUIO_LOCAL</v>
          </cell>
          <cell r="V9064">
            <v>1</v>
          </cell>
          <cell r="W9064">
            <v>1</v>
          </cell>
          <cell r="X9064" t="str">
            <v>FLEXNET UIO</v>
          </cell>
          <cell r="Y9064" t="str">
            <v>FLEX NET CALLE 28 DE JUNIO S/N Y GARCIA MORENO ENTRADA LLANO GRANDE</v>
          </cell>
        </row>
        <row r="9065">
          <cell r="A9065" t="str">
            <v>98709728</v>
          </cell>
          <cell r="B9065">
            <v>475769</v>
          </cell>
          <cell r="C9065" t="str">
            <v>98709728</v>
          </cell>
          <cell r="D9065" t="str">
            <v>HYCITE</v>
          </cell>
          <cell r="E9065" t="str">
            <v>DESPACHO</v>
          </cell>
          <cell r="F9065" t="str">
            <v>NORMAL</v>
          </cell>
          <cell r="G9065" t="str">
            <v>TFQ88136 / TFQ88791</v>
          </cell>
          <cell r="H9065">
            <v>44903</v>
          </cell>
          <cell r="I9065" t="str">
            <v>ENTREGADO</v>
          </cell>
          <cell r="J9065">
            <v>44909</v>
          </cell>
          <cell r="K9065" t="str">
            <v>DIANA PEREIRA</v>
          </cell>
          <cell r="L9065" t="str">
            <v>AV. REPÚBLICA DEL SALVADOR N35-104 Y PORTUGAL EDIFICIO TWIN TOWERS TORRE 2 OFICINA 1G, PROVINCIA: PICHINCHA, CANTON: QUITO, PARROQUIA: QUITO DISTRITO METROPOLITANO, LOCALIDAD: BATAN BAJO</v>
          </cell>
          <cell r="N9065" t="str">
            <v>0978943060</v>
          </cell>
          <cell r="O9065" t="str">
            <v>0978943060</v>
          </cell>
          <cell r="P9065" t="str">
            <v>170208</v>
          </cell>
          <cell r="Q9065" t="str">
            <v>QUITO</v>
          </cell>
          <cell r="R9065" t="str">
            <v>PICHINCHA</v>
          </cell>
          <cell r="S9065" t="str">
            <v>CALDERON (CARAPUNGO)</v>
          </cell>
          <cell r="T9065" t="str">
            <v>FLEXTRANS UIO</v>
          </cell>
          <cell r="U9065" t="str">
            <v>FLEXNETUIO_LOCAL</v>
          </cell>
          <cell r="V9065">
            <v>1</v>
          </cell>
          <cell r="W9065">
            <v>8.8000000000000007</v>
          </cell>
          <cell r="X9065" t="str">
            <v>HYCITE QUITO</v>
          </cell>
          <cell r="Y9065" t="str">
            <v>FLEX NET CALLE 28 DE JUNIO S/N Y GARCIA MORENO ENTRADA LLANO GRANDE</v>
          </cell>
        </row>
        <row r="9066">
          <cell r="A9066" t="str">
            <v>98698161</v>
          </cell>
          <cell r="B9066">
            <v>475721</v>
          </cell>
          <cell r="C9066" t="str">
            <v>98698161</v>
          </cell>
          <cell r="D9066" t="str">
            <v>HYCITE</v>
          </cell>
          <cell r="E9066" t="str">
            <v>DESPACHO</v>
          </cell>
          <cell r="F9066" t="str">
            <v>NORMAL</v>
          </cell>
          <cell r="G9066" t="str">
            <v>031002004084496</v>
          </cell>
          <cell r="H9066">
            <v>44903</v>
          </cell>
          <cell r="I9066" t="str">
            <v>ENTREGADO</v>
          </cell>
          <cell r="J9066">
            <v>44908</v>
          </cell>
          <cell r="K9066" t="str">
            <v>NEYVA CARBO</v>
          </cell>
          <cell r="L9066" t="str">
            <v>CDLA MUNOZ RUBIO S/N CDLA MUNOZ RUBIO A MEDIA CUADRA DEL JOR BABAHOYO / BABAHOYO CLEMENTE BAQUERIZO 120110 LOS RIOS</v>
          </cell>
          <cell r="N9066" t="str">
            <v>0993227766 / 993567821</v>
          </cell>
          <cell r="O9066" t="str">
            <v>0993227766 / 993567821</v>
          </cell>
          <cell r="P9066" t="str">
            <v>120110</v>
          </cell>
          <cell r="Q9066" t="str">
            <v>BABAHOYO</v>
          </cell>
          <cell r="R9066" t="str">
            <v>LOS RIOS</v>
          </cell>
          <cell r="S9066" t="str">
            <v>LA UNION</v>
          </cell>
          <cell r="T9066" t="str">
            <v>TRAMACO</v>
          </cell>
          <cell r="U9066" t="str">
            <v>FLEXNETUIO_PROVINCIA</v>
          </cell>
          <cell r="V9066">
            <v>2</v>
          </cell>
          <cell r="W9066">
            <v>9.8000000000000007</v>
          </cell>
          <cell r="X9066" t="str">
            <v>HYCITE QUITO</v>
          </cell>
          <cell r="Y9066" t="str">
            <v>FLEX NET CALLE 28 DE JUNIO S/N Y GARCIA MORENO ENTRADA LLANO GRANDE</v>
          </cell>
        </row>
        <row r="9067">
          <cell r="A9067" t="str">
            <v>98698526</v>
          </cell>
          <cell r="B9067">
            <v>475724</v>
          </cell>
          <cell r="C9067" t="str">
            <v>98698526</v>
          </cell>
          <cell r="D9067" t="str">
            <v>HYCITE</v>
          </cell>
          <cell r="E9067" t="str">
            <v>DESPACHO</v>
          </cell>
          <cell r="F9067" t="str">
            <v>NORMAL</v>
          </cell>
          <cell r="G9067" t="str">
            <v>031002004083149</v>
          </cell>
          <cell r="H9067">
            <v>44903</v>
          </cell>
          <cell r="I9067" t="str">
            <v>ENTREGADO</v>
          </cell>
          <cell r="J9067">
            <v>44908</v>
          </cell>
          <cell r="K9067" t="str">
            <v>IVON OCHOA</v>
          </cell>
          <cell r="L9067" t="str">
            <v>AV ESMERALDAS Y SANTA ROSA FRENTE BANCO DISTRIBUIDORA MUELLE IMPERIAL SANTO DOMINGO // BOMBOLI BOMBOLI 230204 SANTO DOMINGO</v>
          </cell>
          <cell r="M9067" t="str">
            <v/>
          </cell>
          <cell r="N9067" t="str">
            <v>0969386798</v>
          </cell>
          <cell r="O9067" t="str">
            <v>0969386798</v>
          </cell>
          <cell r="P9067" t="str">
            <v>230204</v>
          </cell>
          <cell r="Q9067" t="str">
            <v>SANTO DOMINGO</v>
          </cell>
          <cell r="R9067" t="str">
            <v>SANTO DOMINGO DE LOS TSACHILAS</v>
          </cell>
          <cell r="S9067" t="str">
            <v>SANTO DOMINGO DE LOS COLORADOS</v>
          </cell>
          <cell r="T9067" t="str">
            <v>TRAMACO</v>
          </cell>
          <cell r="U9067" t="str">
            <v>FLEXNETUIO_PROVINCIA</v>
          </cell>
          <cell r="V9067">
            <v>1</v>
          </cell>
          <cell r="W9067">
            <v>3.7</v>
          </cell>
          <cell r="X9067" t="str">
            <v>HYCITE QUITO</v>
          </cell>
          <cell r="Y9067" t="str">
            <v>FLEX NET CALLE 28 DE JUNIO S/N Y GARCIA MORENO ENTRADA LLANO GRANDE</v>
          </cell>
        </row>
        <row r="9068">
          <cell r="A9068" t="str">
            <v>98698608</v>
          </cell>
          <cell r="B9068">
            <v>475726</v>
          </cell>
          <cell r="C9068" t="str">
            <v>98698608</v>
          </cell>
          <cell r="D9068" t="str">
            <v>HYCITE</v>
          </cell>
          <cell r="E9068" t="str">
            <v>DESPACHO</v>
          </cell>
          <cell r="F9068" t="str">
            <v>NORMAL</v>
          </cell>
          <cell r="G9068" t="str">
            <v>031002004083151</v>
          </cell>
          <cell r="H9068">
            <v>44903</v>
          </cell>
          <cell r="I9068" t="str">
            <v>ENTREGADO</v>
          </cell>
          <cell r="J9068">
            <v>44909</v>
          </cell>
          <cell r="K9068" t="str">
            <v>ZOILA ALTAMIRANO</v>
          </cell>
          <cell r="L9068" t="str">
            <v>AV GALAPAGOS MICONIA CASA 276 ISLA DONCAN SANTA CRUZ PTO AYORA PUERTO AYORA PUERTO AYORA 200102 GALAPAGOS</v>
          </cell>
          <cell r="M9068" t="str">
            <v/>
          </cell>
          <cell r="N9068" t="str">
            <v>0988944501</v>
          </cell>
          <cell r="O9068" t="str">
            <v>0988944501</v>
          </cell>
          <cell r="P9068" t="str">
            <v>200102</v>
          </cell>
          <cell r="Q9068" t="str">
            <v>SANTA CRUZ</v>
          </cell>
          <cell r="R9068" t="str">
            <v>GALAPAGOS</v>
          </cell>
          <cell r="S9068" t="str">
            <v>PUERTO AYORA</v>
          </cell>
          <cell r="T9068" t="str">
            <v>TRAMACO</v>
          </cell>
          <cell r="U9068" t="str">
            <v>FLEXNETUIO_PROVINCIA</v>
          </cell>
          <cell r="V9068">
            <v>1</v>
          </cell>
          <cell r="W9068">
            <v>10.6</v>
          </cell>
          <cell r="X9068" t="str">
            <v>HYCITE QUITO</v>
          </cell>
          <cell r="Y9068" t="str">
            <v>FLEX NET CALLE 28 DE JUNIO S/N Y GARCIA MORENO ENTRADA LLANO GRANDE</v>
          </cell>
        </row>
        <row r="9069">
          <cell r="A9069" t="str">
            <v>98699376</v>
          </cell>
          <cell r="B9069">
            <v>475730</v>
          </cell>
          <cell r="C9069" t="str">
            <v>98699376</v>
          </cell>
          <cell r="D9069" t="str">
            <v>HYCITE</v>
          </cell>
          <cell r="E9069" t="str">
            <v>DESPACHO</v>
          </cell>
          <cell r="F9069" t="str">
            <v>NORMAL</v>
          </cell>
          <cell r="G9069" t="str">
            <v>031002004083154</v>
          </cell>
          <cell r="H9069">
            <v>44903</v>
          </cell>
          <cell r="I9069" t="str">
            <v>ENTREGADO</v>
          </cell>
          <cell r="J9069">
            <v>44910</v>
          </cell>
          <cell r="K9069" t="str">
            <v>PATRICIA ECHEVERRIA</v>
          </cell>
          <cell r="L9069" t="str">
            <v>CALLEJON GUSTAVO FEBRES CORDERO AV URB NORTE EN EL COLEGIO MIGUEL MACHALA / NORTE PROVIDENCIA 070204 EL ORO</v>
          </cell>
          <cell r="M9069" t="str">
            <v/>
          </cell>
          <cell r="N9069" t="str">
            <v>0999422633</v>
          </cell>
          <cell r="O9069" t="str">
            <v>0999422633</v>
          </cell>
          <cell r="P9069" t="str">
            <v>070204</v>
          </cell>
          <cell r="Q9069" t="str">
            <v>MACHALA</v>
          </cell>
          <cell r="R9069" t="str">
            <v>EL ORO</v>
          </cell>
          <cell r="S9069" t="str">
            <v>MACHALA</v>
          </cell>
          <cell r="T9069" t="str">
            <v>TRAMACO</v>
          </cell>
          <cell r="U9069" t="str">
            <v>FLEXNETUIO_PROVINCIA</v>
          </cell>
          <cell r="V9069">
            <v>1</v>
          </cell>
          <cell r="W9069">
            <v>10.7</v>
          </cell>
          <cell r="X9069" t="str">
            <v>HYCITE QUITO</v>
          </cell>
          <cell r="Y9069" t="str">
            <v>FLEX NET CALLE 28 DE JUNIO S/N Y GARCIA MORENO ENTRADA LLANO GRANDE</v>
          </cell>
        </row>
        <row r="9070">
          <cell r="A9070" t="str">
            <v>98699817</v>
          </cell>
          <cell r="B9070">
            <v>475732</v>
          </cell>
          <cell r="C9070" t="str">
            <v>98699817</v>
          </cell>
          <cell r="D9070" t="str">
            <v>HYCITE</v>
          </cell>
          <cell r="E9070" t="str">
            <v>DESPACHO</v>
          </cell>
          <cell r="F9070" t="str">
            <v>NORMAL</v>
          </cell>
          <cell r="G9070" t="str">
            <v>031002004083156</v>
          </cell>
          <cell r="H9070">
            <v>44903</v>
          </cell>
          <cell r="I9070" t="str">
            <v>EN_TRANSITO</v>
          </cell>
          <cell r="J9070">
            <v>44903</v>
          </cell>
          <cell r="K9070" t="str">
            <v>INES HERAS</v>
          </cell>
          <cell r="L9070" t="str">
            <v>ROBERTO SHIESS Y SAN CRISTOBAL H-172 FRENTE AL YATE ANAHI SANTA CRUZ (PTO. AYORA) // SANTA CRUZ PUERTO AYORA 200102 GALAPAGOS</v>
          </cell>
          <cell r="M9070" t="str">
            <v/>
          </cell>
          <cell r="N9070" t="str">
            <v>0995541797</v>
          </cell>
          <cell r="O9070" t="str">
            <v>0995541797</v>
          </cell>
          <cell r="P9070" t="str">
            <v>200102</v>
          </cell>
          <cell r="Q9070" t="str">
            <v>SANTA CRUZ</v>
          </cell>
          <cell r="R9070" t="str">
            <v>GALAPAGOS</v>
          </cell>
          <cell r="S9070" t="str">
            <v>PUERTO AYORA</v>
          </cell>
          <cell r="T9070" t="str">
            <v>TRAMACO</v>
          </cell>
          <cell r="U9070" t="str">
            <v>FLEXNETUIO_PROVINCIA</v>
          </cell>
          <cell r="V9070">
            <v>1</v>
          </cell>
          <cell r="W9070">
            <v>7</v>
          </cell>
          <cell r="X9070" t="str">
            <v>HYCITE QUITO</v>
          </cell>
          <cell r="Y9070" t="str">
            <v>FLEX NET CALLE 28 DE JUNIO S/N Y GARCIA MORENO ENTRADA LLANO GRANDE</v>
          </cell>
        </row>
        <row r="9071">
          <cell r="A9071" t="str">
            <v>98699982</v>
          </cell>
          <cell r="B9071">
            <v>475733</v>
          </cell>
          <cell r="C9071" t="str">
            <v>98699982</v>
          </cell>
          <cell r="D9071" t="str">
            <v>HYCITE</v>
          </cell>
          <cell r="E9071" t="str">
            <v>DESPACHO</v>
          </cell>
          <cell r="F9071" t="str">
            <v>NORMAL</v>
          </cell>
          <cell r="G9071" t="str">
            <v>031002004083157</v>
          </cell>
          <cell r="H9071">
            <v>44903</v>
          </cell>
          <cell r="I9071" t="str">
            <v>EN_TRANSITO</v>
          </cell>
          <cell r="J9071">
            <v>44903</v>
          </cell>
          <cell r="K9071" t="str">
            <v>EDISSON ANGO</v>
          </cell>
          <cell r="L9071" t="str">
            <v>BARRIO ARRAYANES ISLA SANTIAGO 058 Y ARRAYANES SANTA CRUZ (PTO. AYORA)//SANTA CRUZ PUERTO AYORA 200102 GALAPAGOS</v>
          </cell>
          <cell r="M9071" t="str">
            <v/>
          </cell>
          <cell r="N9071" t="str">
            <v>0969371809 / 052526153</v>
          </cell>
          <cell r="O9071" t="str">
            <v>0969371809 / 052526153</v>
          </cell>
          <cell r="P9071" t="str">
            <v>200102</v>
          </cell>
          <cell r="Q9071" t="str">
            <v>SANTA CRUZ</v>
          </cell>
          <cell r="R9071" t="str">
            <v>GALAPAGOS</v>
          </cell>
          <cell r="S9071" t="str">
            <v>PUERTO AYORA</v>
          </cell>
          <cell r="T9071" t="str">
            <v>TRAMACO</v>
          </cell>
          <cell r="U9071" t="str">
            <v>FLEXNETUIO_PROVINCIA</v>
          </cell>
          <cell r="V9071">
            <v>1</v>
          </cell>
          <cell r="W9071">
            <v>14.1</v>
          </cell>
          <cell r="X9071" t="str">
            <v>HYCITE QUITO</v>
          </cell>
          <cell r="Y9071" t="str">
            <v>FLEX NET CALLE 28 DE JUNIO S/N Y GARCIA MORENO ENTRADA LLANO GRANDE</v>
          </cell>
        </row>
        <row r="9072">
          <cell r="A9072" t="str">
            <v>98700130</v>
          </cell>
          <cell r="B9072">
            <v>475734</v>
          </cell>
          <cell r="C9072" t="str">
            <v>98700130</v>
          </cell>
          <cell r="D9072" t="str">
            <v>HYCITE</v>
          </cell>
          <cell r="E9072" t="str">
            <v>DESPACHO</v>
          </cell>
          <cell r="F9072" t="str">
            <v>NORMAL</v>
          </cell>
          <cell r="G9072" t="str">
            <v>031002004083158/533001000014796</v>
          </cell>
          <cell r="H9072">
            <v>44903</v>
          </cell>
          <cell r="I9072" t="str">
            <v>ENTREGADO</v>
          </cell>
          <cell r="J9072">
            <v>44916</v>
          </cell>
          <cell r="K9072" t="str">
            <v>BYRON ARMIJOS</v>
          </cell>
          <cell r="L9072" t="str">
            <v>AVENIDA ROCAFUERTE Y QUITO ESQUINA REFERENCIA: OFICINA ROYAL PRESTIGE PROVINCIA: EL ORO CANTON: PASAJE LOCALIDAD: PARROQUIA OCHOA LEON</v>
          </cell>
          <cell r="N9072" t="str">
            <v>0980897409</v>
          </cell>
          <cell r="O9072" t="str">
            <v>0980897409</v>
          </cell>
          <cell r="P9072" t="str">
            <v>070104</v>
          </cell>
          <cell r="Q9072" t="str">
            <v>PASAJE</v>
          </cell>
          <cell r="R9072" t="str">
            <v>EL ORO</v>
          </cell>
          <cell r="S9072" t="str">
            <v>PASAJE</v>
          </cell>
          <cell r="T9072" t="str">
            <v>TRAMACO</v>
          </cell>
          <cell r="U9072" t="str">
            <v>FLEXNETUIO_PROVINCIA</v>
          </cell>
          <cell r="V9072">
            <v>1</v>
          </cell>
          <cell r="W9072">
            <v>12.3</v>
          </cell>
          <cell r="X9072" t="str">
            <v>HYCITE QUITO</v>
          </cell>
          <cell r="Y9072" t="str">
            <v>FLEX NET CALLE 28 DE JUNIO S/N Y GARCIA MORENO ENTRADA LLANO GRANDE</v>
          </cell>
        </row>
        <row r="9073">
          <cell r="A9073" t="str">
            <v>98700587</v>
          </cell>
          <cell r="B9073">
            <v>475741</v>
          </cell>
          <cell r="C9073" t="str">
            <v>98700587</v>
          </cell>
          <cell r="D9073" t="str">
            <v>HYCITE</v>
          </cell>
          <cell r="E9073" t="str">
            <v>DESPACHO</v>
          </cell>
          <cell r="F9073" t="str">
            <v>NORMAL</v>
          </cell>
          <cell r="G9073" t="str">
            <v>031002004083164</v>
          </cell>
          <cell r="H9073">
            <v>44903</v>
          </cell>
          <cell r="I9073" t="str">
            <v>ENTREGADO</v>
          </cell>
          <cell r="J9073">
            <v>44915</v>
          </cell>
          <cell r="K9073" t="str">
            <v>RAQUEL MANTILLA</v>
          </cell>
          <cell r="L9073" t="str">
            <v>DUNCAN 1104 Y PIQUEROS SANTA CRUZ  PUERTO AYORA 200102 GALAPAGOS</v>
          </cell>
          <cell r="M9073" t="str">
            <v/>
          </cell>
          <cell r="N9073" t="str">
            <v>0994804058 / 052526189</v>
          </cell>
          <cell r="O9073" t="str">
            <v>0994804058 / 052526189</v>
          </cell>
          <cell r="P9073" t="str">
            <v>200102</v>
          </cell>
          <cell r="Q9073" t="str">
            <v>SANTA CRUZ</v>
          </cell>
          <cell r="R9073" t="str">
            <v>GALAPAGOS</v>
          </cell>
          <cell r="S9073" t="str">
            <v>PUERTO AYORA</v>
          </cell>
          <cell r="T9073" t="str">
            <v>TRAMACO</v>
          </cell>
          <cell r="U9073" t="str">
            <v>FLEXNETUIO_PROVINCIA</v>
          </cell>
          <cell r="V9073">
            <v>1</v>
          </cell>
          <cell r="W9073">
            <v>3.3</v>
          </cell>
          <cell r="X9073" t="str">
            <v>HYCITE QUITO</v>
          </cell>
          <cell r="Y9073" t="str">
            <v>FLEX NET CALLE 28 DE JUNIO S/N Y GARCIA MORENO ENTRADA LLANO GRANDE</v>
          </cell>
        </row>
        <row r="9074">
          <cell r="A9074" t="str">
            <v>98700660</v>
          </cell>
          <cell r="B9074">
            <v>475742</v>
          </cell>
          <cell r="C9074" t="str">
            <v>98700660</v>
          </cell>
          <cell r="D9074" t="str">
            <v>HYCITE</v>
          </cell>
          <cell r="E9074" t="str">
            <v>DESPACHO</v>
          </cell>
          <cell r="F9074" t="str">
            <v>NORMAL</v>
          </cell>
          <cell r="G9074" t="str">
            <v>031002004084501</v>
          </cell>
          <cell r="H9074">
            <v>44903</v>
          </cell>
          <cell r="I9074" t="str">
            <v>EN_TRANSITO</v>
          </cell>
          <cell r="J9074">
            <v>44903</v>
          </cell>
          <cell r="K9074" t="str">
            <v>JOHANNA MORENO</v>
          </cell>
          <cell r="L9074" t="str">
            <v>FRAGATA Y ESPANOLA CASA # 1041 CASA 2 PISOS DIAGONAL IGLESIA OR SANTA CRUZ // BARRIO PAMPAS COLORADAS PUERTO AYORA 200102 GALAPAGOS</v>
          </cell>
          <cell r="N9074" t="str">
            <v>0994391590</v>
          </cell>
          <cell r="O9074" t="str">
            <v>0994391590</v>
          </cell>
          <cell r="P9074" t="str">
            <v>200102</v>
          </cell>
          <cell r="Q9074" t="str">
            <v>SANTA CRUZ</v>
          </cell>
          <cell r="R9074" t="str">
            <v>GALAPAGOS</v>
          </cell>
          <cell r="S9074" t="str">
            <v>PUERTO AYORA</v>
          </cell>
          <cell r="T9074" t="str">
            <v>TRAMACO</v>
          </cell>
          <cell r="U9074" t="str">
            <v>FLEXNETUIO_PROVINCIA</v>
          </cell>
          <cell r="V9074">
            <v>3</v>
          </cell>
          <cell r="W9074">
            <v>34.4</v>
          </cell>
          <cell r="X9074" t="str">
            <v>HYCITE QUITO</v>
          </cell>
          <cell r="Y9074" t="str">
            <v>FLEX NET CALLE 28 DE JUNIO S/N Y GARCIA MORENO ENTRADA LLANO GRANDE</v>
          </cell>
        </row>
        <row r="9075">
          <cell r="A9075" t="str">
            <v>98701771</v>
          </cell>
          <cell r="B9075">
            <v>475743</v>
          </cell>
          <cell r="C9075" t="str">
            <v>98701771</v>
          </cell>
          <cell r="D9075" t="str">
            <v>HYCITE</v>
          </cell>
          <cell r="E9075" t="str">
            <v>DESPACHO</v>
          </cell>
          <cell r="F9075" t="str">
            <v>NORMAL</v>
          </cell>
          <cell r="G9075" t="str">
            <v>031002004083166</v>
          </cell>
          <cell r="H9075">
            <v>44903</v>
          </cell>
          <cell r="I9075" t="str">
            <v>ENTREGADO</v>
          </cell>
          <cell r="J9075">
            <v>44917</v>
          </cell>
          <cell r="K9075" t="str">
            <v>JENNIFER BUSTE</v>
          </cell>
          <cell r="L9075" t="str">
            <v>AV 29 DE MAYO Y PASAJE MIRADOR SANTO DOMINGO DE LOS COLORADOS//CENTRO BOMBOLI 230102 SANTO DOMINGO</v>
          </cell>
          <cell r="M9075" t="str">
            <v/>
          </cell>
          <cell r="N9075" t="str">
            <v>0960647511</v>
          </cell>
          <cell r="O9075" t="str">
            <v>0960647511</v>
          </cell>
          <cell r="P9075" t="str">
            <v>230102</v>
          </cell>
          <cell r="Q9075" t="str">
            <v>SANTO DOMINGO</v>
          </cell>
          <cell r="R9075" t="str">
            <v>SANTO DOMINGO DE LOS TSACHILAS</v>
          </cell>
          <cell r="S9075" t="str">
            <v>SANTO DOMINGO DE LOS COLORADOS</v>
          </cell>
          <cell r="T9075" t="str">
            <v>TRAMACO</v>
          </cell>
          <cell r="U9075" t="str">
            <v>FLEXNETUIO_PROVINCIA</v>
          </cell>
          <cell r="V9075">
            <v>1</v>
          </cell>
          <cell r="W9075">
            <v>7.1</v>
          </cell>
          <cell r="X9075" t="str">
            <v>HYCITE QUITO</v>
          </cell>
          <cell r="Y9075" t="str">
            <v>FLEX NET CALLE 28 DE JUNIO S/N Y GARCIA MORENO ENTRADA LLANO GRANDE</v>
          </cell>
        </row>
        <row r="9076">
          <cell r="A9076" t="str">
            <v>98690081</v>
          </cell>
          <cell r="B9076">
            <v>475702</v>
          </cell>
          <cell r="C9076" t="str">
            <v>98690081</v>
          </cell>
          <cell r="D9076" t="str">
            <v>HYCITE</v>
          </cell>
          <cell r="E9076" t="str">
            <v>DESPACHO</v>
          </cell>
          <cell r="F9076" t="str">
            <v>NORMAL</v>
          </cell>
          <cell r="G9076" t="str">
            <v>031002004083136</v>
          </cell>
          <cell r="H9076">
            <v>44903</v>
          </cell>
          <cell r="I9076" t="str">
            <v>ENTREGADO</v>
          </cell>
          <cell r="J9076">
            <v>44910</v>
          </cell>
          <cell r="K9076" t="str">
            <v>GINA PAZMINO</v>
          </cell>
          <cell r="L9076" t="str">
            <v>CALLE ARIZAGA 1810 Y SANTA ROSA AL LADO DE TORTAS SARITA VIA AL PUERTO MACHALA/ 24 DE MAYO MACHALA 070202 EL ORO</v>
          </cell>
          <cell r="M9076" t="str">
            <v/>
          </cell>
          <cell r="N9076" t="str">
            <v>0999613759</v>
          </cell>
          <cell r="O9076" t="str">
            <v>0999613759</v>
          </cell>
          <cell r="P9076" t="str">
            <v>070202</v>
          </cell>
          <cell r="Q9076" t="str">
            <v>MACHALA</v>
          </cell>
          <cell r="R9076" t="str">
            <v>EL ORO</v>
          </cell>
          <cell r="S9076" t="str">
            <v>MACHALA</v>
          </cell>
          <cell r="T9076" t="str">
            <v>TRAMACO</v>
          </cell>
          <cell r="U9076" t="str">
            <v>FLEXNETUIO_PROVINCIA</v>
          </cell>
          <cell r="V9076">
            <v>1</v>
          </cell>
          <cell r="W9076">
            <v>3.3</v>
          </cell>
          <cell r="X9076" t="str">
            <v>HYCITE QUITO</v>
          </cell>
          <cell r="Y9076" t="str">
            <v>FLEX NET CALLE 28 DE JUNIO S/N Y GARCIA MORENO ENTRADA LLANO GRANDE</v>
          </cell>
        </row>
        <row r="9077">
          <cell r="A9077" t="str">
            <v>98691908</v>
          </cell>
          <cell r="B9077">
            <v>475703</v>
          </cell>
          <cell r="C9077" t="str">
            <v>98691908</v>
          </cell>
          <cell r="D9077" t="str">
            <v>HYCITE</v>
          </cell>
          <cell r="E9077" t="str">
            <v>DESPACHO</v>
          </cell>
          <cell r="F9077" t="str">
            <v>NORMAL</v>
          </cell>
          <cell r="G9077" t="str">
            <v>031002004083137</v>
          </cell>
          <cell r="H9077">
            <v>44903</v>
          </cell>
          <cell r="I9077" t="str">
            <v>INCIDENCIA</v>
          </cell>
          <cell r="J9077">
            <v>44923</v>
          </cell>
          <cell r="K9077" t="str">
            <v>MARIA FUENTES</v>
          </cell>
          <cell r="L9077" t="str">
            <v>PUYO 3171 ENTRE CISNE Y DEL PELICANO IBARRA //LAS PALMAS GUAYAQUIL DE ALPACHACA 100103 IMBABURA</v>
          </cell>
          <cell r="N9077" t="str">
            <v>0986576024</v>
          </cell>
          <cell r="O9077" t="str">
            <v>0986576024</v>
          </cell>
          <cell r="P9077" t="str">
            <v>100103</v>
          </cell>
          <cell r="Q9077" t="str">
            <v>IBARRA</v>
          </cell>
          <cell r="R9077" t="str">
            <v>IMBABURA</v>
          </cell>
          <cell r="S9077" t="str">
            <v>SAN MIGUEL DE IBARRA</v>
          </cell>
          <cell r="T9077" t="str">
            <v>TRAMACO</v>
          </cell>
          <cell r="U9077" t="str">
            <v>FLEXNETUIO_PROVINCIA</v>
          </cell>
          <cell r="V9077">
            <v>1</v>
          </cell>
          <cell r="W9077">
            <v>9.9</v>
          </cell>
          <cell r="X9077" t="str">
            <v>HYCITE QUITO</v>
          </cell>
          <cell r="Y9077" t="str">
            <v>FLEX NET CALLE 28 DE JUNIO S/N Y GARCIA MORENO ENTRADA LLANO GRANDE</v>
          </cell>
        </row>
        <row r="9078">
          <cell r="A9078" t="str">
            <v>98693785</v>
          </cell>
          <cell r="B9078">
            <v>475713</v>
          </cell>
          <cell r="C9078" t="str">
            <v>98693785</v>
          </cell>
          <cell r="D9078" t="str">
            <v>HYCITE</v>
          </cell>
          <cell r="E9078" t="str">
            <v>DESPACHO</v>
          </cell>
          <cell r="F9078" t="str">
            <v>NORMAL</v>
          </cell>
          <cell r="G9078" t="str">
            <v>031002004084495</v>
          </cell>
          <cell r="H9078">
            <v>44903</v>
          </cell>
          <cell r="I9078" t="str">
            <v>ENTREGADO</v>
          </cell>
          <cell r="J9078">
            <v>44909</v>
          </cell>
          <cell r="K9078" t="str">
            <v>ANGEL ENCARNACION</v>
          </cell>
          <cell r="L9078" t="str">
            <v>ANDES QUITOS//CASA ESQ ENCERRAMIENTO 2LANFORD LAGO AGRIO//CINDICATO DE CHOFERES NO 2 NUEVA LOJA 210201 SUCUMBIOS</v>
          </cell>
          <cell r="N9078" t="str">
            <v>0994304100</v>
          </cell>
          <cell r="O9078" t="str">
            <v>0994304100</v>
          </cell>
          <cell r="P9078" t="str">
            <v>210201</v>
          </cell>
          <cell r="Q9078" t="str">
            <v>LAGO AGRIO</v>
          </cell>
          <cell r="R9078" t="str">
            <v>SUCUMBIOS</v>
          </cell>
          <cell r="S9078" t="str">
            <v>NUEVA LOJA - DIEZ DE AGOSTO</v>
          </cell>
          <cell r="T9078" t="str">
            <v>TRAMACO</v>
          </cell>
          <cell r="U9078" t="str">
            <v>FLEXNETUIO_PROVINCIA</v>
          </cell>
          <cell r="V9078">
            <v>2</v>
          </cell>
          <cell r="W9078">
            <v>13.1</v>
          </cell>
          <cell r="X9078" t="str">
            <v>HYCITE QUITO</v>
          </cell>
          <cell r="Y9078" t="str">
            <v>FLEX NET CALLE 28 DE JUNIO S/N Y GARCIA MORENO ENTRADA LLANO GRANDE</v>
          </cell>
        </row>
        <row r="9079">
          <cell r="A9079" t="str">
            <v>4702746</v>
          </cell>
          <cell r="B9079">
            <v>475655</v>
          </cell>
          <cell r="C9079" t="str">
            <v>4702746</v>
          </cell>
          <cell r="D9079" t="str">
            <v>MDELIVERY</v>
          </cell>
          <cell r="E9079" t="str">
            <v>DESPACHO</v>
          </cell>
          <cell r="F9079" t="str">
            <v>NORMAL</v>
          </cell>
          <cell r="G9079" t="str">
            <v>031080004702746</v>
          </cell>
          <cell r="H9079">
            <v>44903</v>
          </cell>
          <cell r="I9079" t="str">
            <v>ENTREGADO</v>
          </cell>
          <cell r="J9079">
            <v>44908</v>
          </cell>
          <cell r="K9079" t="str">
            <v>DIANA MARIELISA GOMEZ CRESPO</v>
          </cell>
          <cell r="L9079" t="str">
            <v>MACAS  AV 29 DE MAYO  SN  Y ELA RIVADENEIRA</v>
          </cell>
          <cell r="M9079" t="str">
            <v>0105412993</v>
          </cell>
          <cell r="N9079" t="str">
            <v>0999201055</v>
          </cell>
          <cell r="O9079" t="str">
            <v/>
          </cell>
          <cell r="P9079" t="str">
            <v>140101</v>
          </cell>
          <cell r="Q9079" t="str">
            <v>MORONA</v>
          </cell>
          <cell r="R9079" t="str">
            <v>MORONA SANTIAGO</v>
          </cell>
          <cell r="S9079" t="str">
            <v>MACAS</v>
          </cell>
          <cell r="T9079" t="str">
            <v>TRAMACO</v>
          </cell>
          <cell r="U9079" t="str">
            <v>FLEXNETUIO_PROVINCIA</v>
          </cell>
          <cell r="V9079">
            <v>1</v>
          </cell>
          <cell r="W9079">
            <v>1</v>
          </cell>
          <cell r="X9079" t="str">
            <v>FLEXNET ECUADOR - MDELIVERY</v>
          </cell>
          <cell r="Y9079" t="str">
            <v>CALLE 28 DE JUNIO S/N Y GARCIA MORENO ENTRADA LLANO GRANDE</v>
          </cell>
        </row>
        <row r="9080">
          <cell r="A9080" t="str">
            <v>4702877</v>
          </cell>
          <cell r="B9080">
            <v>475658</v>
          </cell>
          <cell r="C9080" t="str">
            <v>4702877</v>
          </cell>
          <cell r="D9080" t="str">
            <v>MDELIVERY</v>
          </cell>
          <cell r="E9080" t="str">
            <v>DESPACHO</v>
          </cell>
          <cell r="F9080" t="str">
            <v>NORMAL</v>
          </cell>
          <cell r="G9080" t="str">
            <v>031080004702877</v>
          </cell>
          <cell r="H9080">
            <v>44903</v>
          </cell>
          <cell r="I9080" t="str">
            <v>ENTREGADO</v>
          </cell>
          <cell r="J9080">
            <v>44908</v>
          </cell>
          <cell r="K9080" t="str">
            <v>CHASING QUINONEZ CARLOS LUIS</v>
          </cell>
          <cell r="L9080" t="str">
            <v>ELOY ALFARO VIA DURAN TAMBO  KM 7 Y MEDIO</v>
          </cell>
          <cell r="M9080" t="str">
            <v>0941096091</v>
          </cell>
          <cell r="N9080" t="str">
            <v>0990629926</v>
          </cell>
          <cell r="O9080" t="str">
            <v>0990629926</v>
          </cell>
          <cell r="P9080" t="str">
            <v>092407</v>
          </cell>
          <cell r="Q9080" t="str">
            <v>DURAN</v>
          </cell>
          <cell r="R9080" t="str">
            <v>GUAYAS</v>
          </cell>
          <cell r="S9080" t="str">
            <v>ELOY ALFARO (DURAN)</v>
          </cell>
          <cell r="T9080" t="str">
            <v>TRAMACO</v>
          </cell>
          <cell r="U9080" t="str">
            <v>FLEXNETUIO_GYE</v>
          </cell>
          <cell r="V9080">
            <v>1</v>
          </cell>
          <cell r="W9080">
            <v>1</v>
          </cell>
          <cell r="X9080" t="str">
            <v>FLEXNET ECUADOR - MDELIVERY</v>
          </cell>
          <cell r="Y9080" t="str">
            <v>CALLE 28 DE JUNIO S/N Y GARCIA MORENO ENTRADA LLANO GRANDE</v>
          </cell>
        </row>
        <row r="9081">
          <cell r="A9081" t="str">
            <v>4703330</v>
          </cell>
          <cell r="B9081">
            <v>475667</v>
          </cell>
          <cell r="C9081" t="str">
            <v>4703330</v>
          </cell>
          <cell r="D9081" t="str">
            <v>MDELIVERY</v>
          </cell>
          <cell r="E9081" t="str">
            <v>DESPACHO</v>
          </cell>
          <cell r="F9081" t="str">
            <v>DERIVADO PICK UP</v>
          </cell>
          <cell r="G9081" t="str">
            <v>031080004703330</v>
          </cell>
          <cell r="H9081">
            <v>44903</v>
          </cell>
          <cell r="I9081" t="str">
            <v>ENTREGADO</v>
          </cell>
          <cell r="J9081">
            <v>44908</v>
          </cell>
          <cell r="K9081" t="str">
            <v>MILTON MANUEL ANGULO DELGADO</v>
          </cell>
          <cell r="L9081" t="str">
            <v>OFICINA TRAMACO QUININDE</v>
          </cell>
          <cell r="M9081" t="str">
            <v>0801659178</v>
          </cell>
          <cell r="N9081" t="str">
            <v>0986185152</v>
          </cell>
          <cell r="O9081" t="str">
            <v>0986185152</v>
          </cell>
          <cell r="P9081" t="str">
            <v>QUININDE</v>
          </cell>
          <cell r="Q9081" t="str">
            <v>QUININDE</v>
          </cell>
          <cell r="R9081" t="str">
            <v>ESMERALDAS</v>
          </cell>
          <cell r="T9081" t="str">
            <v>TRAMACO</v>
          </cell>
          <cell r="U9081" t="str">
            <v>FLEXNETUIO_PROVINCIA</v>
          </cell>
          <cell r="V9081">
            <v>1</v>
          </cell>
          <cell r="W9081">
            <v>1</v>
          </cell>
          <cell r="X9081" t="str">
            <v>FLEXNET ECUADOR - MDELIVERY</v>
          </cell>
          <cell r="Y9081" t="str">
            <v>CALLE 28 DE JUNIO S/N Y GARCIA MORENO ENTRADA LLANO GRANDE</v>
          </cell>
        </row>
        <row r="9082">
          <cell r="A9082" t="str">
            <v>4703337</v>
          </cell>
          <cell r="B9082">
            <v>475668</v>
          </cell>
          <cell r="C9082" t="str">
            <v>4703337</v>
          </cell>
          <cell r="D9082" t="str">
            <v>MDELIVERY</v>
          </cell>
          <cell r="E9082" t="str">
            <v>DESPACHO</v>
          </cell>
          <cell r="F9082" t="str">
            <v>NORMAL</v>
          </cell>
          <cell r="G9082" t="str">
            <v>TF88161 / 031080004703337</v>
          </cell>
          <cell r="H9082">
            <v>44903</v>
          </cell>
          <cell r="I9082" t="str">
            <v>ENTREGADO</v>
          </cell>
          <cell r="J9082">
            <v>44915</v>
          </cell>
          <cell r="K9082" t="str">
            <v>DIOMEDES IGNACIO CEDENO SANCAN</v>
          </cell>
          <cell r="L9082" t="str">
            <v>RETIRO AGENCIA TRAMACO SAN MARINO</v>
          </cell>
          <cell r="M9082" t="str">
            <v>1310425697</v>
          </cell>
          <cell r="N9082" t="str">
            <v>0998000040</v>
          </cell>
          <cell r="O9082" t="str">
            <v>0998000040</v>
          </cell>
          <cell r="P9082" t="str">
            <v>090301</v>
          </cell>
          <cell r="Q9082" t="str">
            <v>GUAYAQUIL</v>
          </cell>
          <cell r="R9082" t="str">
            <v>GUAYAS</v>
          </cell>
          <cell r="S9082" t="str">
            <v>GUAYAQUIL</v>
          </cell>
          <cell r="T9082" t="str">
            <v>TRAMACO</v>
          </cell>
          <cell r="U9082" t="str">
            <v>FLEXNETUIO_GYE</v>
          </cell>
          <cell r="V9082">
            <v>1</v>
          </cell>
          <cell r="W9082">
            <v>1</v>
          </cell>
          <cell r="X9082" t="str">
            <v>FLEXNET ECUADOR - MDELIVERY</v>
          </cell>
          <cell r="Y9082" t="str">
            <v>CALLE 28 DE JUNIO S/N Y GARCIA MORENO ENTRADA LLANO GRANDE</v>
          </cell>
        </row>
        <row r="9083">
          <cell r="A9083" t="str">
            <v>4703581</v>
          </cell>
          <cell r="B9083">
            <v>475671</v>
          </cell>
          <cell r="C9083" t="str">
            <v>4703581</v>
          </cell>
          <cell r="D9083" t="str">
            <v>MDELIVERY</v>
          </cell>
          <cell r="E9083" t="str">
            <v>DESPACHO</v>
          </cell>
          <cell r="F9083" t="str">
            <v>NORMAL</v>
          </cell>
          <cell r="G9083" t="str">
            <v>031080004703581</v>
          </cell>
          <cell r="H9083">
            <v>44903</v>
          </cell>
          <cell r="I9083" t="str">
            <v>ENTREGADO</v>
          </cell>
          <cell r="J9083">
            <v>44922</v>
          </cell>
          <cell r="K9083" t="str">
            <v>JOSUE ABEL VALENCIA ARROYO</v>
          </cell>
          <cell r="L9083" t="str">
            <v>SAN LORENZO CALLE LOJA  SN  Y PADRE LINO CAMPESAN</v>
          </cell>
          <cell r="M9083" t="str">
            <v>0803948108</v>
          </cell>
          <cell r="N9083" t="str">
            <v>0969691439</v>
          </cell>
          <cell r="O9083" t="str">
            <v>0969691439</v>
          </cell>
          <cell r="P9083" t="str">
            <v>080501</v>
          </cell>
          <cell r="Q9083" t="str">
            <v>SAN LORENZO</v>
          </cell>
          <cell r="R9083" t="str">
            <v>ESMERALDAS</v>
          </cell>
          <cell r="S9083" t="str">
            <v>SAN LORENZO - LA FLORIDA - ANCON (PICHANGAL) (CAB. EN PALMA REAL) - MATAJE (CAB. EN SANTANDER)</v>
          </cell>
          <cell r="T9083" t="str">
            <v>TRAMACO</v>
          </cell>
          <cell r="U9083" t="str">
            <v>FLEXNETUIO_PROVINCIA</v>
          </cell>
          <cell r="V9083">
            <v>1</v>
          </cell>
          <cell r="W9083">
            <v>1</v>
          </cell>
          <cell r="X9083" t="str">
            <v>FLEXNET ECUADOR - MDELIVERY</v>
          </cell>
          <cell r="Y9083" t="str">
            <v>CALLE 28 DE JUNIO S/N Y GARCIA MORENO ENTRADA LLANO GRANDE</v>
          </cell>
        </row>
        <row r="9084">
          <cell r="A9084" t="str">
            <v>4692229</v>
          </cell>
          <cell r="B9084">
            <v>475611</v>
          </cell>
          <cell r="C9084" t="str">
            <v>4692229</v>
          </cell>
          <cell r="D9084" t="str">
            <v>MDELIVERY</v>
          </cell>
          <cell r="E9084" t="str">
            <v>DESPACHO</v>
          </cell>
          <cell r="F9084" t="str">
            <v>NORMAL</v>
          </cell>
          <cell r="G9084" t="str">
            <v>031080004692229</v>
          </cell>
          <cell r="H9084">
            <v>44903</v>
          </cell>
          <cell r="I9084" t="str">
            <v>ENTREGADO</v>
          </cell>
          <cell r="J9084">
            <v>44908</v>
          </cell>
          <cell r="K9084" t="str">
            <v>ARMIJOS ARMIJOS MILO FRANCISCO</v>
          </cell>
          <cell r="L9084" t="str">
            <v>PORTOVELO VIA A ZARUMA SN CALLE 6</v>
          </cell>
          <cell r="M9084" t="str">
            <v>1711459097</v>
          </cell>
          <cell r="N9084" t="str">
            <v>0968095980</v>
          </cell>
          <cell r="O9084" t="str">
            <v>0985916533</v>
          </cell>
          <cell r="P9084" t="str">
            <v>070304</v>
          </cell>
          <cell r="Q9084" t="str">
            <v>PORTOVELO</v>
          </cell>
          <cell r="R9084" t="str">
            <v>EL ORO</v>
          </cell>
          <cell r="S9084" t="str">
            <v>PORTOVELO - LOURDES</v>
          </cell>
          <cell r="T9084" t="str">
            <v>TRAMACO</v>
          </cell>
          <cell r="U9084" t="str">
            <v>FLEXNETUIO_PROVINCIA</v>
          </cell>
          <cell r="V9084">
            <v>1</v>
          </cell>
          <cell r="W9084">
            <v>1</v>
          </cell>
          <cell r="X9084" t="str">
            <v>FLEXNET ECUADOR - MDELIVERY</v>
          </cell>
          <cell r="Y9084" t="str">
            <v>CALLE 28 DE JUNIO S/N Y GARCIA MORENO ENTRADA LLANO GRANDE</v>
          </cell>
        </row>
        <row r="9085">
          <cell r="A9085" t="str">
            <v>4693027</v>
          </cell>
          <cell r="B9085">
            <v>475612</v>
          </cell>
          <cell r="C9085" t="str">
            <v>4693027</v>
          </cell>
          <cell r="D9085" t="str">
            <v>MDELIVERY</v>
          </cell>
          <cell r="E9085" t="str">
            <v>DESPACHO</v>
          </cell>
          <cell r="F9085" t="str">
            <v>DERIVADO PICK UP</v>
          </cell>
          <cell r="G9085" t="str">
            <v>031080004693027</v>
          </cell>
          <cell r="H9085">
            <v>44903</v>
          </cell>
          <cell r="I9085" t="str">
            <v>ENTREGADO</v>
          </cell>
          <cell r="J9085">
            <v>44909</v>
          </cell>
          <cell r="K9085" t="str">
            <v>SEGUNDO MIGUEL SHARUPI CHINGUIASHO</v>
          </cell>
          <cell r="L9085" t="str">
            <v>OFICINA TRAMACO SHUSHUFINDI</v>
          </cell>
          <cell r="M9085" t="str">
            <v>1500328719</v>
          </cell>
          <cell r="N9085" t="str">
            <v>0986475974</v>
          </cell>
          <cell r="O9085" t="str">
            <v>0986475974</v>
          </cell>
          <cell r="P9085" t="str">
            <v>SHUSHUFINDI</v>
          </cell>
          <cell r="Q9085" t="str">
            <v>SHUSHUFINDI</v>
          </cell>
          <cell r="R9085" t="str">
            <v>SUCUMBIOS</v>
          </cell>
          <cell r="T9085" t="str">
            <v>TRAMACO</v>
          </cell>
          <cell r="U9085" t="str">
            <v>FLEXNETUIO_PROVINCIA</v>
          </cell>
          <cell r="V9085">
            <v>1</v>
          </cell>
          <cell r="W9085">
            <v>1</v>
          </cell>
          <cell r="X9085" t="str">
            <v>FLEXNET ECUADOR - MDELIVERY</v>
          </cell>
          <cell r="Y9085" t="str">
            <v>CALLE 28 DE JUNIO S/N Y GARCIA MORENO ENTRADA LLANO GRANDE</v>
          </cell>
        </row>
        <row r="9086">
          <cell r="A9086" t="str">
            <v>4697287</v>
          </cell>
          <cell r="B9086">
            <v>475617</v>
          </cell>
          <cell r="C9086" t="str">
            <v>4697287</v>
          </cell>
          <cell r="D9086" t="str">
            <v>MDELIVERY</v>
          </cell>
          <cell r="E9086" t="str">
            <v>DESPACHO</v>
          </cell>
          <cell r="F9086" t="str">
            <v>NORMAL</v>
          </cell>
          <cell r="G9086" t="str">
            <v>031080004697287</v>
          </cell>
          <cell r="H9086">
            <v>44903</v>
          </cell>
          <cell r="I9086" t="str">
            <v>ENTREGADO</v>
          </cell>
          <cell r="J9086">
            <v>44916</v>
          </cell>
          <cell r="K9086" t="str">
            <v>ANGEL RAUL AVILA VACA</v>
          </cell>
          <cell r="L9086" t="str">
            <v>PALANDA CALLE SAN VICENTE SN CALLE MERCADILLO</v>
          </cell>
          <cell r="M9086" t="str">
            <v>1950098317</v>
          </cell>
          <cell r="N9086" t="str">
            <v>0963958402</v>
          </cell>
          <cell r="O9086" t="str">
            <v>0969476308</v>
          </cell>
          <cell r="P9086" t="str">
            <v>190306</v>
          </cell>
          <cell r="Q9086" t="str">
            <v>PALANDA</v>
          </cell>
          <cell r="R9086" t="str">
            <v>ZAMORA CHINCHIPE</v>
          </cell>
          <cell r="S9086" t="str">
            <v>PALANDA - VALLADOLID</v>
          </cell>
          <cell r="T9086" t="str">
            <v>TRAMACO</v>
          </cell>
          <cell r="U9086" t="str">
            <v>FLEXNETUIO_PROVINCIA</v>
          </cell>
          <cell r="V9086">
            <v>1</v>
          </cell>
          <cell r="W9086">
            <v>1</v>
          </cell>
          <cell r="X9086" t="str">
            <v>FLEXNET ECUADOR - MDELIVERY</v>
          </cell>
          <cell r="Y9086" t="str">
            <v>CALLE 28 DE JUNIO S/N Y GARCIA MORENO ENTRADA LLANO GRANDE</v>
          </cell>
        </row>
        <row r="9087">
          <cell r="A9087" t="str">
            <v>4698480</v>
          </cell>
          <cell r="B9087">
            <v>475618</v>
          </cell>
          <cell r="C9087" t="str">
            <v>4698480</v>
          </cell>
          <cell r="D9087" t="str">
            <v>MDELIVERY</v>
          </cell>
          <cell r="E9087" t="str">
            <v>DESPACHO</v>
          </cell>
          <cell r="F9087" t="str">
            <v>DERIVADO PICK UP</v>
          </cell>
          <cell r="G9087" t="str">
            <v>031080004698480</v>
          </cell>
          <cell r="H9087">
            <v>44903</v>
          </cell>
          <cell r="I9087" t="str">
            <v>ENTREGADO</v>
          </cell>
          <cell r="J9087">
            <v>44911</v>
          </cell>
          <cell r="K9087" t="str">
            <v>RONALD DARWIN GARCIA CARPIO</v>
          </cell>
          <cell r="L9087" t="str">
            <v>OFICINA TRAMACO QUININDE</v>
          </cell>
          <cell r="M9087" t="str">
            <v>1205666405</v>
          </cell>
          <cell r="N9087" t="str">
            <v>0985786674</v>
          </cell>
          <cell r="O9087" t="str">
            <v>0985786674</v>
          </cell>
          <cell r="P9087" t="str">
            <v>QUININDE</v>
          </cell>
          <cell r="Q9087" t="str">
            <v>QUININDE</v>
          </cell>
          <cell r="R9087" t="str">
            <v>ESMERALDAS</v>
          </cell>
          <cell r="T9087" t="str">
            <v>TRAMACO</v>
          </cell>
          <cell r="U9087" t="str">
            <v>FLEXNETUIO_PROVINCIA</v>
          </cell>
          <cell r="V9087">
            <v>1</v>
          </cell>
          <cell r="W9087">
            <v>1</v>
          </cell>
          <cell r="X9087" t="str">
            <v>FLEXNET ECUADOR - MDELIVERY</v>
          </cell>
          <cell r="Y9087" t="str">
            <v>CALLE 28 DE JUNIO S/N Y GARCIA MORENO ENTRADA LLANO GRANDE</v>
          </cell>
        </row>
        <row r="9088">
          <cell r="A9088" t="str">
            <v>4698875</v>
          </cell>
          <cell r="B9088">
            <v>475619</v>
          </cell>
          <cell r="C9088" t="str">
            <v>4698875</v>
          </cell>
          <cell r="D9088" t="str">
            <v>MDELIVERY</v>
          </cell>
          <cell r="E9088" t="str">
            <v>DESPACHO</v>
          </cell>
          <cell r="F9088" t="str">
            <v>DERIVADO PICK UP</v>
          </cell>
          <cell r="G9088" t="str">
            <v>031080004698875</v>
          </cell>
          <cell r="H9088">
            <v>44903</v>
          </cell>
          <cell r="I9088" t="str">
            <v>ENTREGADO</v>
          </cell>
          <cell r="J9088">
            <v>44908</v>
          </cell>
          <cell r="K9088" t="str">
            <v>HERNANDEZ MUSO ANGEL MARIA</v>
          </cell>
          <cell r="L9088" t="str">
            <v>OFICINA TRAMACO AMBATO  AV CEVALLOS</v>
          </cell>
          <cell r="M9088" t="str">
            <v>1802858561</v>
          </cell>
          <cell r="N9088" t="str">
            <v>0999092231</v>
          </cell>
          <cell r="O9088" t="str">
            <v>0987838116</v>
          </cell>
          <cell r="P9088" t="str">
            <v>AMBATO</v>
          </cell>
          <cell r="Q9088" t="str">
            <v>AMBATO</v>
          </cell>
          <cell r="R9088" t="str">
            <v>TUNGURAHUA</v>
          </cell>
          <cell r="S9088" t="str">
            <v>AMBATO</v>
          </cell>
          <cell r="T9088" t="str">
            <v>TRAMACO</v>
          </cell>
          <cell r="U9088" t="str">
            <v>FLEXNETUIO_PROVINCIA</v>
          </cell>
          <cell r="V9088">
            <v>1</v>
          </cell>
          <cell r="W9088">
            <v>1</v>
          </cell>
          <cell r="X9088" t="str">
            <v>FLEXNET ECUADOR - MDELIVERY</v>
          </cell>
          <cell r="Y9088" t="str">
            <v>CALLE 28 DE JUNIO S/N Y GARCIA MORENO ENTRADA LLANO GRANDE</v>
          </cell>
        </row>
        <row r="9089">
          <cell r="A9089" t="str">
            <v>4701815</v>
          </cell>
          <cell r="B9089">
            <v>475640</v>
          </cell>
          <cell r="C9089" t="str">
            <v>4701815</v>
          </cell>
          <cell r="D9089" t="str">
            <v>MDELIVERY</v>
          </cell>
          <cell r="E9089" t="str">
            <v>DESPACHO</v>
          </cell>
          <cell r="F9089" t="str">
            <v>DERIVADO PICK UP</v>
          </cell>
          <cell r="G9089" t="str">
            <v>031080004701815</v>
          </cell>
          <cell r="H9089">
            <v>44903</v>
          </cell>
          <cell r="I9089" t="str">
            <v>ENTREGADO</v>
          </cell>
          <cell r="J9089">
            <v>44908</v>
          </cell>
          <cell r="K9089" t="str">
            <v>NOREXI JUDITH RODRIGUEZ LINDAO</v>
          </cell>
          <cell r="L9089" t="str">
            <v>OFICINA TRAMACO LA LIBERTAD</v>
          </cell>
          <cell r="M9089" t="str">
            <v>0927943431</v>
          </cell>
          <cell r="N9089" t="str">
            <v>0995064667</v>
          </cell>
          <cell r="O9089" t="str">
            <v>0991074216</v>
          </cell>
          <cell r="P9089" t="str">
            <v>LA LIBERTAD</v>
          </cell>
          <cell r="Q9089" t="str">
            <v>LA LIBERTAD</v>
          </cell>
          <cell r="R9089" t="str">
            <v>SANTA ELENA</v>
          </cell>
          <cell r="T9089" t="str">
            <v>TRAMACO</v>
          </cell>
          <cell r="U9089" t="str">
            <v>FLEXNETUIO_PROVINCIA</v>
          </cell>
          <cell r="V9089">
            <v>1</v>
          </cell>
          <cell r="W9089">
            <v>1</v>
          </cell>
          <cell r="X9089" t="str">
            <v>FLEXNET ECUADOR - MDELIVERY</v>
          </cell>
          <cell r="Y9089" t="str">
            <v>CALLE 28 DE JUNIO S/N Y GARCIA MORENO ENTRADA LLANO GRANDE</v>
          </cell>
        </row>
        <row r="9090">
          <cell r="A9090" t="str">
            <v>4702409</v>
          </cell>
          <cell r="B9090">
            <v>475647</v>
          </cell>
          <cell r="C9090" t="str">
            <v>4702409</v>
          </cell>
          <cell r="D9090" t="str">
            <v>MDELIVERY</v>
          </cell>
          <cell r="E9090" t="str">
            <v>DESPACHO</v>
          </cell>
          <cell r="F9090" t="str">
            <v>NORMAL</v>
          </cell>
          <cell r="G9090" t="str">
            <v>FT74611</v>
          </cell>
          <cell r="H9090">
            <v>44903</v>
          </cell>
          <cell r="I9090" t="str">
            <v>ENTREGADO</v>
          </cell>
          <cell r="J9090">
            <v>44910</v>
          </cell>
          <cell r="K9090" t="str">
            <v>CHANCUSIG QUINGA HUGO FABIAN</v>
          </cell>
          <cell r="L9090" t="str">
            <v>LA ECUATORIANA CALLE E8C  S41 30  S41</v>
          </cell>
          <cell r="M9090" t="str">
            <v>1714427570</v>
          </cell>
          <cell r="N9090" t="str">
            <v>0939818082</v>
          </cell>
          <cell r="O9090" t="str">
            <v>0939818082</v>
          </cell>
          <cell r="P9090" t="str">
            <v>170703</v>
          </cell>
          <cell r="Q9090" t="str">
            <v>QUITO</v>
          </cell>
          <cell r="R9090" t="str">
            <v>PICHINCHA</v>
          </cell>
          <cell r="S9090" t="str">
            <v>QUITO</v>
          </cell>
          <cell r="T9090" t="str">
            <v>FLEXTRANS UIO</v>
          </cell>
          <cell r="U9090" t="str">
            <v>FLEXNETUIO_LOCAL</v>
          </cell>
          <cell r="V9090">
            <v>1</v>
          </cell>
          <cell r="W9090">
            <v>1</v>
          </cell>
          <cell r="X9090" t="str">
            <v>FLEXNET ECUADOR - MDELIVERY</v>
          </cell>
          <cell r="Y9090" t="str">
            <v>CALLE 28 DE JUNIO S/N Y GARCIA MORENO ENTRADA LLANO GRANDE</v>
          </cell>
        </row>
        <row r="9091">
          <cell r="A9091" t="str">
            <v>MEGAPROFER-PUSHM-71222</v>
          </cell>
          <cell r="B9091">
            <v>475601</v>
          </cell>
          <cell r="C9091" t="str">
            <v>MEGAPROFER-PUSHM-71222</v>
          </cell>
          <cell r="D9091" t="str">
            <v>SG</v>
          </cell>
          <cell r="E9091" t="str">
            <v>RETIRO_DESPACHO</v>
          </cell>
          <cell r="F9091" t="str">
            <v>NORMAL</v>
          </cell>
          <cell r="G9091" t="str">
            <v>88070</v>
          </cell>
          <cell r="H9091">
            <v>44902</v>
          </cell>
          <cell r="I9091" t="str">
            <v>EN_PROCESO</v>
          </cell>
          <cell r="J9091">
            <v>44902</v>
          </cell>
          <cell r="K9091" t="str">
            <v>MEGAPROFER UIO-PUSH MONEY</v>
          </cell>
          <cell r="L9091" t="str">
            <v>GALO PLAZA LASSO N60-58 Y SANTA LUCIA, REFERENCIA: (JUNTO A BODEGA ETAFASHION)</v>
          </cell>
          <cell r="N9091" t="str">
            <v>Ana Ronh</v>
          </cell>
          <cell r="O9091" t="str">
            <v>02-3827470/0990411271</v>
          </cell>
          <cell r="P9091" t="str">
            <v>QUITO</v>
          </cell>
          <cell r="Q9091" t="str">
            <v>QUITO</v>
          </cell>
          <cell r="R9091" t="str">
            <v>PICHINCHA</v>
          </cell>
          <cell r="U9091" t="str">
            <v>FLEXNETGYE_UIO</v>
          </cell>
          <cell r="V9091">
            <v>1</v>
          </cell>
          <cell r="W9091">
            <v>1</v>
          </cell>
          <cell r="X9091" t="str">
            <v>OFICINAS SAINT GOBAIN</v>
          </cell>
          <cell r="Y9091" t="str">
            <v>EDIFICIO EMPORIOM PISO 16 OFIC 6-7</v>
          </cell>
        </row>
        <row r="9092">
          <cell r="A9092" t="str">
            <v>PROFERMARCO-PUSHM-71222</v>
          </cell>
          <cell r="B9092">
            <v>475598</v>
          </cell>
          <cell r="C9092" t="str">
            <v>PROFERMARCO-PUSHM-71222</v>
          </cell>
          <cell r="D9092" t="str">
            <v>SG</v>
          </cell>
          <cell r="E9092" t="str">
            <v>RETIRO_DESPACHO</v>
          </cell>
          <cell r="F9092" t="str">
            <v>NORMAL</v>
          </cell>
          <cell r="G9092" t="str">
            <v>88069</v>
          </cell>
          <cell r="H9092">
            <v>44902</v>
          </cell>
          <cell r="I9092" t="str">
            <v>EN_PROCESO</v>
          </cell>
          <cell r="J9092">
            <v>44902</v>
          </cell>
          <cell r="K9092" t="str">
            <v>PROFERMARCO-PUSH MONEY</v>
          </cell>
          <cell r="L9092" t="str">
            <v>CALDERON Y AV CARAPUNGO OE7-348 Y LANDAZURI, QUITO</v>
          </cell>
          <cell r="N9092" t="str">
            <v>Sthephany Zambrano</v>
          </cell>
          <cell r="O9092" t="str">
            <v>0982221902</v>
          </cell>
          <cell r="P9092" t="str">
            <v>QUITO</v>
          </cell>
          <cell r="Q9092" t="str">
            <v>QUITO</v>
          </cell>
          <cell r="R9092" t="str">
            <v>PICHINCHA</v>
          </cell>
          <cell r="U9092" t="str">
            <v>FLEXNETGYE_UIO</v>
          </cell>
          <cell r="V9092">
            <v>1</v>
          </cell>
          <cell r="W9092">
            <v>1</v>
          </cell>
          <cell r="X9092" t="str">
            <v>OFICINAS SAINT GOBAIN</v>
          </cell>
          <cell r="Y9092" t="str">
            <v>EDIFICIO EMPORIOM PISO 16 OFIC 6-7</v>
          </cell>
        </row>
        <row r="9093">
          <cell r="A9093" t="str">
            <v>LINAMD07122022</v>
          </cell>
          <cell r="B9093">
            <v>475590</v>
          </cell>
          <cell r="C9093" t="str">
            <v>LINAMD07122022</v>
          </cell>
          <cell r="D9093" t="str">
            <v>LINA</v>
          </cell>
          <cell r="E9093" t="str">
            <v>DESPACHO</v>
          </cell>
          <cell r="F9093" t="str">
            <v>NORMAL</v>
          </cell>
          <cell r="G9093" t="str">
            <v>FLEXT45609</v>
          </cell>
          <cell r="H9093">
            <v>44902</v>
          </cell>
          <cell r="I9093" t="str">
            <v>ENTREGADO</v>
          </cell>
          <cell r="J9093">
            <v>44915</v>
          </cell>
          <cell r="K9093" t="str">
            <v>TUAREZ MOREIRA MARIA GABRIELA - ING. RICARDO MAZON</v>
          </cell>
          <cell r="L9093" t="str">
            <v>MANABI- MANTA - TARQUI - ANILLO VIAL VIA SAN MATEO 309 S/N</v>
          </cell>
          <cell r="N9093" t="str">
            <v>0939855824</v>
          </cell>
          <cell r="P9093" t="str">
            <v>130201</v>
          </cell>
          <cell r="Q9093" t="str">
            <v>MANTA</v>
          </cell>
          <cell r="R9093" t="str">
            <v>MANABI</v>
          </cell>
          <cell r="S9093" t="str">
            <v>MANTA</v>
          </cell>
          <cell r="T9093" t="str">
            <v>FLEXTRANS UIO</v>
          </cell>
          <cell r="U9093" t="str">
            <v>FLEXNETUIO_LOCAL</v>
          </cell>
          <cell r="V9093">
            <v>28</v>
          </cell>
          <cell r="X9093" t="str">
            <v>FLEXNET UIO</v>
          </cell>
          <cell r="Y9093" t="str">
            <v>ENTRADA  LLANO GRANDE, GARCIA MORENO Y 28 DE JUNIO</v>
          </cell>
        </row>
        <row r="9094">
          <cell r="A9094" t="str">
            <v>TK-7296</v>
          </cell>
          <cell r="B9094">
            <v>475509</v>
          </cell>
          <cell r="C9094" t="str">
            <v>TK-7296</v>
          </cell>
          <cell r="D9094" t="str">
            <v>MDELIVERY</v>
          </cell>
          <cell r="E9094" t="str">
            <v>DESPACHO</v>
          </cell>
          <cell r="F9094" t="str">
            <v>EXPRESS</v>
          </cell>
          <cell r="G9094" t="str">
            <v/>
          </cell>
          <cell r="H9094">
            <v>44902</v>
          </cell>
          <cell r="I9094" t="str">
            <v>EN_CARTA_PORTE</v>
          </cell>
          <cell r="J9094">
            <v>44903</v>
          </cell>
          <cell r="K9094" t="str">
            <v>OTECEL</v>
          </cell>
          <cell r="L9094" t="str">
            <v>AVDA SIMON BOLIVAR Y VIA NAYON CONJUNTO CORPORATIVO EKOPARK TORRE 3 TELEFONICA</v>
          </cell>
          <cell r="M9094" t="str">
            <v/>
          </cell>
          <cell r="N9094" t="str">
            <v>098299225</v>
          </cell>
          <cell r="O9094" t="str">
            <v/>
          </cell>
          <cell r="P9094" t="str">
            <v>QUITO</v>
          </cell>
          <cell r="Q9094" t="str">
            <v>QUITO</v>
          </cell>
          <cell r="R9094" t="str">
            <v>PICHINCHA</v>
          </cell>
          <cell r="T9094" t="str">
            <v>FLEXTRANS UIO</v>
          </cell>
          <cell r="U9094" t="str">
            <v>FLEXNETUIO_LOCAL</v>
          </cell>
          <cell r="V9094">
            <v>1</v>
          </cell>
          <cell r="W9094">
            <v>1</v>
          </cell>
          <cell r="X9094" t="str">
            <v>FLEXNET ECUADOR - MDELIVERY</v>
          </cell>
          <cell r="Y9094" t="str">
            <v>CALLE 28 DE JUNIO S/N Y GARCIA MORENO ENTRADA LLANO GRANDE</v>
          </cell>
        </row>
        <row r="9095">
          <cell r="A9095" t="str">
            <v>TK-7297</v>
          </cell>
          <cell r="B9095">
            <v>475510</v>
          </cell>
          <cell r="C9095" t="str">
            <v>TK-7297</v>
          </cell>
          <cell r="D9095" t="str">
            <v>MDELIVERY</v>
          </cell>
          <cell r="E9095" t="str">
            <v>DESPACHO</v>
          </cell>
          <cell r="F9095" t="str">
            <v>EXPRESS</v>
          </cell>
          <cell r="G9095" t="str">
            <v/>
          </cell>
          <cell r="H9095">
            <v>44902</v>
          </cell>
          <cell r="I9095" t="str">
            <v>EN_CARTA_PORTE</v>
          </cell>
          <cell r="J9095">
            <v>44903</v>
          </cell>
          <cell r="K9095" t="str">
            <v>OTECEL</v>
          </cell>
          <cell r="L9095" t="str">
            <v>AVDA SIMON BOLIVAR Y VIA NAYON CONJUNTO CORPORATIVO EKOPARK TORRE 3 TELEFONICA</v>
          </cell>
          <cell r="M9095" t="str">
            <v/>
          </cell>
          <cell r="N9095" t="str">
            <v>098299225</v>
          </cell>
          <cell r="O9095" t="str">
            <v/>
          </cell>
          <cell r="P9095" t="str">
            <v>QUITO</v>
          </cell>
          <cell r="Q9095" t="str">
            <v>QUITO</v>
          </cell>
          <cell r="R9095" t="str">
            <v>PICHINCHA</v>
          </cell>
          <cell r="T9095" t="str">
            <v>FLEXTRANS UIO</v>
          </cell>
          <cell r="U9095" t="str">
            <v>FLEXNETUIO_LOCAL</v>
          </cell>
          <cell r="V9095">
            <v>1</v>
          </cell>
          <cell r="W9095">
            <v>1</v>
          </cell>
          <cell r="X9095" t="str">
            <v>FLEXNET ECUADOR - MDELIVERY</v>
          </cell>
          <cell r="Y9095" t="str">
            <v>CALLE 28 DE JUNIO S/N Y GARCIA MORENO ENTRADA LLANO GRANDE</v>
          </cell>
        </row>
        <row r="9096">
          <cell r="A9096" t="str">
            <v>TK-7298</v>
          </cell>
          <cell r="B9096">
            <v>475511</v>
          </cell>
          <cell r="C9096" t="str">
            <v>TK-7298</v>
          </cell>
          <cell r="D9096" t="str">
            <v>MDELIVERY</v>
          </cell>
          <cell r="E9096" t="str">
            <v>DESPACHO</v>
          </cell>
          <cell r="F9096" t="str">
            <v>EXPRESS</v>
          </cell>
          <cell r="G9096" t="str">
            <v/>
          </cell>
          <cell r="H9096">
            <v>44902</v>
          </cell>
          <cell r="I9096" t="str">
            <v>EN_CARTA_PORTE</v>
          </cell>
          <cell r="J9096">
            <v>44903</v>
          </cell>
          <cell r="K9096" t="str">
            <v>OTECEL</v>
          </cell>
          <cell r="L9096" t="str">
            <v>AVDA SIMON BOLIVAR Y VIA NAYON CONJUNTO CORPORATIVO EKOPARK TORRE 3 TELEFONICA</v>
          </cell>
          <cell r="M9096" t="str">
            <v/>
          </cell>
          <cell r="N9096" t="str">
            <v>098299225</v>
          </cell>
          <cell r="O9096" t="str">
            <v/>
          </cell>
          <cell r="P9096" t="str">
            <v>QUITO</v>
          </cell>
          <cell r="Q9096" t="str">
            <v>QUITO</v>
          </cell>
          <cell r="R9096" t="str">
            <v>PICHINCHA</v>
          </cell>
          <cell r="T9096" t="str">
            <v>FLEXTRANS UIO</v>
          </cell>
          <cell r="U9096" t="str">
            <v>FLEXNETUIO_LOCAL</v>
          </cell>
          <cell r="V9096">
            <v>1</v>
          </cell>
          <cell r="W9096">
            <v>1</v>
          </cell>
          <cell r="X9096" t="str">
            <v>FLEXNET ECUADOR - MDELIVERY</v>
          </cell>
          <cell r="Y9096" t="str">
            <v>CALLE 28 DE JUNIO S/N Y GARCIA MORENO ENTRADA LLANO GRANDE</v>
          </cell>
        </row>
        <row r="9097">
          <cell r="A9097" t="str">
            <v>TK-7299</v>
          </cell>
          <cell r="B9097">
            <v>475512</v>
          </cell>
          <cell r="C9097" t="str">
            <v>TK-7299</v>
          </cell>
          <cell r="D9097" t="str">
            <v>MDELIVERY</v>
          </cell>
          <cell r="E9097" t="str">
            <v>DESPACHO</v>
          </cell>
          <cell r="F9097" t="str">
            <v>EXPRESS</v>
          </cell>
          <cell r="G9097" t="str">
            <v/>
          </cell>
          <cell r="H9097">
            <v>44902</v>
          </cell>
          <cell r="I9097" t="str">
            <v>EN_CARTA_PORTE</v>
          </cell>
          <cell r="J9097">
            <v>44903</v>
          </cell>
          <cell r="K9097" t="str">
            <v>OTECEL</v>
          </cell>
          <cell r="L9097" t="str">
            <v>AVDA SIMON BOLIVAR Y VIA NAYON CONJUNTO CORPORATIVO EKOPARK TORRE 3 TELEFONICA</v>
          </cell>
          <cell r="M9097" t="str">
            <v/>
          </cell>
          <cell r="N9097" t="str">
            <v>098299225</v>
          </cell>
          <cell r="O9097" t="str">
            <v/>
          </cell>
          <cell r="P9097" t="str">
            <v>QUITO</v>
          </cell>
          <cell r="Q9097" t="str">
            <v>QUITO</v>
          </cell>
          <cell r="R9097" t="str">
            <v>PICHINCHA</v>
          </cell>
          <cell r="T9097" t="str">
            <v>FLEXTRANS UIO</v>
          </cell>
          <cell r="U9097" t="str">
            <v>FLEXNETUIO_LOCAL</v>
          </cell>
          <cell r="V9097">
            <v>1</v>
          </cell>
          <cell r="W9097">
            <v>1</v>
          </cell>
          <cell r="X9097" t="str">
            <v>FLEXNET ECUADOR - MDELIVERY</v>
          </cell>
          <cell r="Y9097" t="str">
            <v>CALLE 28 DE JUNIO S/N Y GARCIA MORENO ENTRADA LLANO GRANDE</v>
          </cell>
        </row>
        <row r="9098">
          <cell r="A9098" t="str">
            <v>TK-7300</v>
          </cell>
          <cell r="B9098">
            <v>475513</v>
          </cell>
          <cell r="C9098" t="str">
            <v>TK-7300</v>
          </cell>
          <cell r="D9098" t="str">
            <v>MDELIVERY</v>
          </cell>
          <cell r="E9098" t="str">
            <v>DESPACHO</v>
          </cell>
          <cell r="F9098" t="str">
            <v>EXPRESS</v>
          </cell>
          <cell r="G9098" t="str">
            <v/>
          </cell>
          <cell r="H9098">
            <v>44902</v>
          </cell>
          <cell r="I9098" t="str">
            <v>EN_CARTA_PORTE</v>
          </cell>
          <cell r="J9098">
            <v>44903</v>
          </cell>
          <cell r="K9098" t="str">
            <v>OTECEL</v>
          </cell>
          <cell r="L9098" t="str">
            <v>AVDA SIMON BOLIVAR Y VIA NAYON CONJUNTO CORPORATIVO EKOPARK TORRE 3 TELEFONICA</v>
          </cell>
          <cell r="M9098" t="str">
            <v/>
          </cell>
          <cell r="N9098" t="str">
            <v>098299225</v>
          </cell>
          <cell r="O9098" t="str">
            <v/>
          </cell>
          <cell r="P9098" t="str">
            <v>QUITO</v>
          </cell>
          <cell r="Q9098" t="str">
            <v>QUITO</v>
          </cell>
          <cell r="R9098" t="str">
            <v>PICHINCHA</v>
          </cell>
          <cell r="T9098" t="str">
            <v>FLEXTRANS UIO</v>
          </cell>
          <cell r="U9098" t="str">
            <v>FLEXNETUIO_LOCAL</v>
          </cell>
          <cell r="V9098">
            <v>1</v>
          </cell>
          <cell r="W9098">
            <v>1</v>
          </cell>
          <cell r="X9098" t="str">
            <v>FLEXNET ECUADOR - MDELIVERY</v>
          </cell>
          <cell r="Y9098" t="str">
            <v>CALLE 28 DE JUNIO S/N Y GARCIA MORENO ENTRADA LLANO GRANDE</v>
          </cell>
        </row>
        <row r="9099">
          <cell r="A9099" t="str">
            <v>TK-7301</v>
          </cell>
          <cell r="B9099">
            <v>475514</v>
          </cell>
          <cell r="C9099" t="str">
            <v>TK-7301</v>
          </cell>
          <cell r="D9099" t="str">
            <v>MDELIVERY</v>
          </cell>
          <cell r="E9099" t="str">
            <v>DESPACHO</v>
          </cell>
          <cell r="F9099" t="str">
            <v>EXPRESS</v>
          </cell>
          <cell r="G9099" t="str">
            <v/>
          </cell>
          <cell r="H9099">
            <v>44902</v>
          </cell>
          <cell r="I9099" t="str">
            <v>EN_CARTA_PORTE</v>
          </cell>
          <cell r="J9099">
            <v>44903</v>
          </cell>
          <cell r="K9099" t="str">
            <v>OTECEL</v>
          </cell>
          <cell r="L9099" t="str">
            <v>AVDA SIMON BOLIVAR Y VIA NAYON CONJUNTO CORPORATIVO EKOPARK TORRE 3 TELEFONICA</v>
          </cell>
          <cell r="M9099" t="str">
            <v/>
          </cell>
          <cell r="N9099" t="str">
            <v>098299225</v>
          </cell>
          <cell r="O9099" t="str">
            <v/>
          </cell>
          <cell r="P9099" t="str">
            <v>QUITO</v>
          </cell>
          <cell r="Q9099" t="str">
            <v>QUITO</v>
          </cell>
          <cell r="R9099" t="str">
            <v>PICHINCHA</v>
          </cell>
          <cell r="T9099" t="str">
            <v>FLEXTRANS UIO</v>
          </cell>
          <cell r="U9099" t="str">
            <v>FLEXNETUIO_LOCAL</v>
          </cell>
          <cell r="V9099">
            <v>1</v>
          </cell>
          <cell r="W9099">
            <v>1</v>
          </cell>
          <cell r="X9099" t="str">
            <v>FLEXNET ECUADOR - MDELIVERY</v>
          </cell>
          <cell r="Y9099" t="str">
            <v>CALLE 28 DE JUNIO S/N Y GARCIA MORENO ENTRADA LLANO GRANDE</v>
          </cell>
        </row>
        <row r="9100">
          <cell r="A9100" t="str">
            <v>TK-7302</v>
          </cell>
          <cell r="B9100">
            <v>475515</v>
          </cell>
          <cell r="C9100" t="str">
            <v>TK-7302</v>
          </cell>
          <cell r="D9100" t="str">
            <v>MDELIVERY</v>
          </cell>
          <cell r="E9100" t="str">
            <v>DESPACHO</v>
          </cell>
          <cell r="F9100" t="str">
            <v>EXPRESS</v>
          </cell>
          <cell r="G9100" t="str">
            <v/>
          </cell>
          <cell r="H9100">
            <v>44902</v>
          </cell>
          <cell r="I9100" t="str">
            <v>EN_CARTA_PORTE</v>
          </cell>
          <cell r="J9100">
            <v>44903</v>
          </cell>
          <cell r="K9100" t="str">
            <v>OTECEL</v>
          </cell>
          <cell r="L9100" t="str">
            <v>AVDA SIMON BOLIVAR Y VIA NAYON CONJUNTO CORPORATIVO EKOPARK TORRE 3 TELEFONICA</v>
          </cell>
          <cell r="M9100" t="str">
            <v/>
          </cell>
          <cell r="N9100" t="str">
            <v>098299225</v>
          </cell>
          <cell r="O9100" t="str">
            <v/>
          </cell>
          <cell r="P9100" t="str">
            <v>QUITO</v>
          </cell>
          <cell r="Q9100" t="str">
            <v>QUITO</v>
          </cell>
          <cell r="R9100" t="str">
            <v>PICHINCHA</v>
          </cell>
          <cell r="T9100" t="str">
            <v>FLEXTRANS UIO</v>
          </cell>
          <cell r="U9100" t="str">
            <v>FLEXNETUIO_LOCAL</v>
          </cell>
          <cell r="V9100">
            <v>1</v>
          </cell>
          <cell r="W9100">
            <v>1</v>
          </cell>
          <cell r="X9100" t="str">
            <v>FLEXNET ECUADOR - MDELIVERY</v>
          </cell>
          <cell r="Y9100" t="str">
            <v>CALLE 28 DE JUNIO S/N Y GARCIA MORENO ENTRADA LLANO GRANDE</v>
          </cell>
        </row>
        <row r="9101">
          <cell r="A9101" t="str">
            <v>TK-7303</v>
          </cell>
          <cell r="B9101">
            <v>475516</v>
          </cell>
          <cell r="C9101" t="str">
            <v>TK-7303</v>
          </cell>
          <cell r="D9101" t="str">
            <v>MDELIVERY</v>
          </cell>
          <cell r="E9101" t="str">
            <v>DESPACHO</v>
          </cell>
          <cell r="F9101" t="str">
            <v>EXPRESS</v>
          </cell>
          <cell r="G9101" t="str">
            <v/>
          </cell>
          <cell r="H9101">
            <v>44902</v>
          </cell>
          <cell r="I9101" t="str">
            <v>EN_CARTA_PORTE</v>
          </cell>
          <cell r="J9101">
            <v>44903</v>
          </cell>
          <cell r="K9101" t="str">
            <v>OTECEL</v>
          </cell>
          <cell r="L9101" t="str">
            <v>AVDA SIMON BOLIVAR Y VIA NAYON CONJUNTO CORPORATIVO EKOPARK TORRE 3 TELEFONICA</v>
          </cell>
          <cell r="M9101" t="str">
            <v/>
          </cell>
          <cell r="N9101" t="str">
            <v>098299225</v>
          </cell>
          <cell r="O9101" t="str">
            <v/>
          </cell>
          <cell r="P9101" t="str">
            <v>QUITO</v>
          </cell>
          <cell r="Q9101" t="str">
            <v>QUITO</v>
          </cell>
          <cell r="R9101" t="str">
            <v>PICHINCHA</v>
          </cell>
          <cell r="T9101" t="str">
            <v>FLEXTRANS UIO</v>
          </cell>
          <cell r="U9101" t="str">
            <v>FLEXNETUIO_LOCAL</v>
          </cell>
          <cell r="V9101">
            <v>1</v>
          </cell>
          <cell r="W9101">
            <v>1</v>
          </cell>
          <cell r="X9101" t="str">
            <v>FLEXNET ECUADOR - MDELIVERY</v>
          </cell>
          <cell r="Y9101" t="str">
            <v>CALLE 28 DE JUNIO S/N Y GARCIA MORENO ENTRADA LLANO GRANDE</v>
          </cell>
        </row>
        <row r="9102">
          <cell r="A9102" t="str">
            <v>TK-7304</v>
          </cell>
          <cell r="B9102">
            <v>475517</v>
          </cell>
          <cell r="C9102" t="str">
            <v>TK-7304</v>
          </cell>
          <cell r="D9102" t="str">
            <v>MDELIVERY</v>
          </cell>
          <cell r="E9102" t="str">
            <v>DESPACHO</v>
          </cell>
          <cell r="F9102" t="str">
            <v>EXPRESS</v>
          </cell>
          <cell r="G9102" t="str">
            <v/>
          </cell>
          <cell r="H9102">
            <v>44902</v>
          </cell>
          <cell r="I9102" t="str">
            <v>EN_CARTA_PORTE</v>
          </cell>
          <cell r="J9102">
            <v>44903</v>
          </cell>
          <cell r="K9102" t="str">
            <v>OTECEL</v>
          </cell>
          <cell r="L9102" t="str">
            <v>AVDA SIMON BOLIVAR Y VIA NAYON CONJUNTO CORPORATIVO EKOPARK TORRE 3 TELEFONICA</v>
          </cell>
          <cell r="M9102" t="str">
            <v/>
          </cell>
          <cell r="N9102" t="str">
            <v>098299225</v>
          </cell>
          <cell r="O9102" t="str">
            <v/>
          </cell>
          <cell r="P9102" t="str">
            <v>QUITO</v>
          </cell>
          <cell r="Q9102" t="str">
            <v>QUITO</v>
          </cell>
          <cell r="R9102" t="str">
            <v>PICHINCHA</v>
          </cell>
          <cell r="T9102" t="str">
            <v>FLEXTRANS UIO</v>
          </cell>
          <cell r="U9102" t="str">
            <v>FLEXNETUIO_LOCAL</v>
          </cell>
          <cell r="V9102">
            <v>1</v>
          </cell>
          <cell r="W9102">
            <v>1</v>
          </cell>
          <cell r="X9102" t="str">
            <v>FLEXNET ECUADOR - MDELIVERY</v>
          </cell>
          <cell r="Y9102" t="str">
            <v>CALLE 28 DE JUNIO S/N Y GARCIA MORENO ENTRADA LLANO GRANDE</v>
          </cell>
        </row>
        <row r="9103">
          <cell r="A9103" t="str">
            <v>TK-7305</v>
          </cell>
          <cell r="B9103">
            <v>475518</v>
          </cell>
          <cell r="C9103" t="str">
            <v>TK-7305</v>
          </cell>
          <cell r="D9103" t="str">
            <v>MDELIVERY</v>
          </cell>
          <cell r="E9103" t="str">
            <v>DESPACHO</v>
          </cell>
          <cell r="F9103" t="str">
            <v>EXPRESS</v>
          </cell>
          <cell r="G9103" t="str">
            <v/>
          </cell>
          <cell r="H9103">
            <v>44902</v>
          </cell>
          <cell r="I9103" t="str">
            <v>EN_CARTA_PORTE</v>
          </cell>
          <cell r="J9103">
            <v>44903</v>
          </cell>
          <cell r="K9103" t="str">
            <v>OTECEL</v>
          </cell>
          <cell r="L9103" t="str">
            <v>AVDA SIMON BOLIVAR Y VIA NAYON CONJUNTO CORPORATIVO EKOPARK TORRE 3 TELEFONICA</v>
          </cell>
          <cell r="M9103" t="str">
            <v/>
          </cell>
          <cell r="N9103" t="str">
            <v>098299225</v>
          </cell>
          <cell r="O9103" t="str">
            <v/>
          </cell>
          <cell r="P9103" t="str">
            <v>QUITO</v>
          </cell>
          <cell r="Q9103" t="str">
            <v>QUITO</v>
          </cell>
          <cell r="R9103" t="str">
            <v>PICHINCHA</v>
          </cell>
          <cell r="T9103" t="str">
            <v>FLEXTRANS UIO</v>
          </cell>
          <cell r="U9103" t="str">
            <v>FLEXNETUIO_LOCAL</v>
          </cell>
          <cell r="V9103">
            <v>1</v>
          </cell>
          <cell r="W9103">
            <v>1</v>
          </cell>
          <cell r="X9103" t="str">
            <v>FLEXNET ECUADOR - MDELIVERY</v>
          </cell>
          <cell r="Y9103" t="str">
            <v>CALLE 28 DE JUNIO S/N Y GARCIA MORENO ENTRADA LLANO GRANDE</v>
          </cell>
        </row>
        <row r="9104">
          <cell r="A9104" t="str">
            <v>TK-7307</v>
          </cell>
          <cell r="B9104">
            <v>475519</v>
          </cell>
          <cell r="C9104" t="str">
            <v>TK-7307</v>
          </cell>
          <cell r="D9104" t="str">
            <v>MDELIVERY</v>
          </cell>
          <cell r="E9104" t="str">
            <v>DESPACHO</v>
          </cell>
          <cell r="F9104" t="str">
            <v>EXPRESS</v>
          </cell>
          <cell r="G9104" t="str">
            <v/>
          </cell>
          <cell r="H9104">
            <v>44902</v>
          </cell>
          <cell r="I9104" t="str">
            <v>EN_CARTA_PORTE</v>
          </cell>
          <cell r="J9104">
            <v>44903</v>
          </cell>
          <cell r="K9104" t="str">
            <v>OTECEL</v>
          </cell>
          <cell r="L9104" t="str">
            <v>AVDA SIMON BOLIVAR Y VIA NAYON CONJUNTO CORPORATIVO EKOPARK TORRE 3 TELEFONICA</v>
          </cell>
          <cell r="M9104" t="str">
            <v/>
          </cell>
          <cell r="N9104" t="str">
            <v>098299225</v>
          </cell>
          <cell r="O9104" t="str">
            <v/>
          </cell>
          <cell r="P9104" t="str">
            <v>QUITO</v>
          </cell>
          <cell r="Q9104" t="str">
            <v>QUITO</v>
          </cell>
          <cell r="R9104" t="str">
            <v>PICHINCHA</v>
          </cell>
          <cell r="T9104" t="str">
            <v>FLEXTRANS UIO</v>
          </cell>
          <cell r="U9104" t="str">
            <v>FLEXNETUIO_LOCAL</v>
          </cell>
          <cell r="V9104">
            <v>1</v>
          </cell>
          <cell r="W9104">
            <v>1</v>
          </cell>
          <cell r="X9104" t="str">
            <v>FLEXNET ECUADOR - MDELIVERY</v>
          </cell>
          <cell r="Y9104" t="str">
            <v>CALLE 28 DE JUNIO S/N Y GARCIA MORENO ENTRADA LLANO GRANDE</v>
          </cell>
        </row>
        <row r="9105">
          <cell r="A9105" t="str">
            <v>414181360</v>
          </cell>
          <cell r="B9105">
            <v>475478</v>
          </cell>
          <cell r="C9105" t="str">
            <v>414181360</v>
          </cell>
          <cell r="D9105" t="str">
            <v>FLEXTUENTI</v>
          </cell>
          <cell r="E9105" t="str">
            <v>DESPACHO</v>
          </cell>
          <cell r="F9105" t="str">
            <v>NORMAL</v>
          </cell>
          <cell r="G9105" t="str">
            <v>031080414181360</v>
          </cell>
          <cell r="H9105">
            <v>44902</v>
          </cell>
          <cell r="I9105" t="str">
            <v>ENTREGADO</v>
          </cell>
          <cell r="J9105">
            <v>44908</v>
          </cell>
          <cell r="K9105" t="str">
            <v>Isidro Fuentes</v>
          </cell>
          <cell r="L9105" t="str">
            <v>QUERO CALLE JUAN LEON MERA  SN  ANTONIO JOSE DE SUCRE</v>
          </cell>
          <cell r="M9105" t="str">
            <v>1204185407</v>
          </cell>
          <cell r="N9105" t="str">
            <v>0994127137/0984766103</v>
          </cell>
          <cell r="O9105" t="str">
            <v/>
          </cell>
          <cell r="P9105" t="str">
            <v>QUERO</v>
          </cell>
          <cell r="Q9105" t="str">
            <v>QUERO</v>
          </cell>
          <cell r="R9105" t="str">
            <v>TUNGURAHUA</v>
          </cell>
          <cell r="T9105" t="str">
            <v>TRAMACO</v>
          </cell>
          <cell r="U9105" t="str">
            <v>FLEXNETUIO_PROVINCIA</v>
          </cell>
          <cell r="V9105">
            <v>1</v>
          </cell>
          <cell r="W9105">
            <v>1</v>
          </cell>
          <cell r="X9105" t="str">
            <v>FLEXNET ECUADOR - FLEXTUENTI</v>
          </cell>
          <cell r="Y9105" t="str">
            <v>CALLE 28 DE JUNIO S/N Y GARCIA MORENO ENTRADA LLANO GRANDE</v>
          </cell>
        </row>
        <row r="9106">
          <cell r="A9106" t="str">
            <v>20002996722842</v>
          </cell>
          <cell r="B9106">
            <v>475461</v>
          </cell>
          <cell r="C9106" t="str">
            <v>20002996722842</v>
          </cell>
          <cell r="D9106" t="str">
            <v>CONECEL_REG</v>
          </cell>
          <cell r="E9106" t="str">
            <v>DESPACHO</v>
          </cell>
          <cell r="F9106" t="str">
            <v>NORMAL</v>
          </cell>
          <cell r="G9106" t="str">
            <v>EC6028</v>
          </cell>
          <cell r="H9106">
            <v>44902</v>
          </cell>
          <cell r="I9106" t="str">
            <v>DEVOLUCION_EN_PROCESO</v>
          </cell>
          <cell r="J9106">
            <v>44910</v>
          </cell>
          <cell r="K9106" t="str">
            <v>EDISON ESTUARDO BOHORQUEZ</v>
          </cell>
          <cell r="L9106" t="str">
            <v>QUITO LA MAGDALENA Calle AMANCAY  s13-168  Y 4TA TRANSVERSAL EN LA URBANIZACION SATIAGO 2 /CASA VERDE DE 2PISOS CERCA DE UNA CANCHA DE FUTBOL</v>
          </cell>
          <cell r="M9106" t="str">
            <v>1705279121</v>
          </cell>
          <cell r="N9106" t="str">
            <v>0984581335</v>
          </cell>
          <cell r="O9106" t="str">
            <v/>
          </cell>
          <cell r="P9106" t="str">
            <v>QUITO</v>
          </cell>
          <cell r="Q9106" t="str">
            <v>QUITO</v>
          </cell>
          <cell r="R9106" t="str">
            <v>PICHINCHA</v>
          </cell>
          <cell r="T9106" t="str">
            <v>EXPRESSCON</v>
          </cell>
          <cell r="U9106" t="str">
            <v>FLEXNETUIO_LOCAL</v>
          </cell>
          <cell r="V9106">
            <v>1</v>
          </cell>
          <cell r="W9106">
            <v>1</v>
          </cell>
          <cell r="X9106" t="str">
            <v>FLEXNET UIO</v>
          </cell>
          <cell r="Y9106" t="str">
            <v>FLEX NET CALLE 28 DE JUNIO S/N Y GARCIA MORENO ENTRADA LLANO GRANDE</v>
          </cell>
        </row>
        <row r="9107">
          <cell r="A9107" t="str">
            <v>20002996567128</v>
          </cell>
          <cell r="B9107">
            <v>475462</v>
          </cell>
          <cell r="C9107" t="str">
            <v>20002996567128</v>
          </cell>
          <cell r="D9107" t="str">
            <v>CONECEL_REG</v>
          </cell>
          <cell r="E9107" t="str">
            <v>DESPACHO</v>
          </cell>
          <cell r="F9107" t="str">
            <v>NORMAL</v>
          </cell>
          <cell r="G9107" t="str">
            <v>EC6029</v>
          </cell>
          <cell r="H9107">
            <v>44902</v>
          </cell>
          <cell r="I9107" t="str">
            <v>DEVOLUCION_EN_PROCESO</v>
          </cell>
          <cell r="J9107">
            <v>44910</v>
          </cell>
          <cell r="K9107" t="str">
            <v>GEOVANNA NARCISA QUISTIAL</v>
          </cell>
          <cell r="L9107" t="str">
            <v xml:space="preserve">QUITO  BELISARIO QUEVEDO MARISCAL ANTONIO JOSE DE SUCRE N25 172/ Y HUMBERTO ALBORNOZ /CASA DE COLOR  VERDE DE 3 PISOS /EN EL LOCAL DE FERRETERIA </v>
          </cell>
          <cell r="M9107" t="str">
            <v>1709021354</v>
          </cell>
          <cell r="N9107" t="str">
            <v>0992594402</v>
          </cell>
          <cell r="P9107" t="str">
            <v>QUITO</v>
          </cell>
          <cell r="Q9107" t="str">
            <v>QUITO</v>
          </cell>
          <cell r="R9107" t="str">
            <v>PICHINCHA</v>
          </cell>
          <cell r="T9107" t="str">
            <v>EXPRESSCON</v>
          </cell>
          <cell r="U9107" t="str">
            <v>FLEXNETUIO_LOCAL</v>
          </cell>
          <cell r="V9107">
            <v>1</v>
          </cell>
          <cell r="W9107">
            <v>1</v>
          </cell>
          <cell r="X9107" t="str">
            <v>FLEXNET UIO</v>
          </cell>
          <cell r="Y9107" t="str">
            <v>FLEX NET CALLE 28 DE JUNIO S/N Y GARCIA MORENO ENTRADA LLANO GRANDE</v>
          </cell>
        </row>
        <row r="9108">
          <cell r="A9108" t="str">
            <v>20002996549373</v>
          </cell>
          <cell r="B9108">
            <v>475471</v>
          </cell>
          <cell r="C9108" t="str">
            <v>20002996549373</v>
          </cell>
          <cell r="D9108" t="str">
            <v>CONECEL_REG</v>
          </cell>
          <cell r="E9108" t="str">
            <v>DESPACHO</v>
          </cell>
          <cell r="F9108" t="str">
            <v>NORMAL</v>
          </cell>
          <cell r="G9108" t="str">
            <v>EC6038</v>
          </cell>
          <cell r="H9108">
            <v>44902</v>
          </cell>
          <cell r="I9108" t="str">
            <v>DEVOLUCION_EN_PROCESO</v>
          </cell>
          <cell r="J9108">
            <v>44910</v>
          </cell>
          <cell r="K9108" t="str">
            <v>SONIA DE LOS ANGELES JOUVE</v>
          </cell>
          <cell r="L9108" t="str">
            <v xml:space="preserve">QUITO PONCEANO AV MOISES LUNA ANDRADE NO: S/N Y CALLE 2 EDIFICIO BELHORIZONTE 2 PISO DEP 2B/AL FRENTE DE LA CLINICA TOA  DE TRAUMATOLOGIA </v>
          </cell>
          <cell r="M9108" t="str">
            <v>1703830248</v>
          </cell>
          <cell r="N9108" t="str">
            <v>0983156290  0986349746</v>
          </cell>
          <cell r="P9108" t="str">
            <v>QUITO</v>
          </cell>
          <cell r="Q9108" t="str">
            <v>QUITO</v>
          </cell>
          <cell r="R9108" t="str">
            <v>PICHINCHA</v>
          </cell>
          <cell r="T9108" t="str">
            <v>EXPRESSCON</v>
          </cell>
          <cell r="U9108" t="str">
            <v>FLEXNETUIO_LOCAL</v>
          </cell>
          <cell r="V9108">
            <v>1</v>
          </cell>
          <cell r="W9108">
            <v>1</v>
          </cell>
          <cell r="X9108" t="str">
            <v>FLEXNET UIO</v>
          </cell>
          <cell r="Y9108" t="str">
            <v>FLEX NET CALLE 28 DE JUNIO S/N Y GARCIA MORENO ENTRADA LLANO GRANDE</v>
          </cell>
        </row>
        <row r="9109">
          <cell r="A9109" t="str">
            <v>RE_CHE_22_003</v>
          </cell>
          <cell r="B9109">
            <v>475439</v>
          </cell>
          <cell r="C9109" t="str">
            <v>RE_CHE_22_003</v>
          </cell>
          <cell r="D9109" t="str">
            <v>CHEMIE</v>
          </cell>
          <cell r="E9109" t="str">
            <v>RETIRO</v>
          </cell>
          <cell r="F9109" t="str">
            <v>NORMAL</v>
          </cell>
          <cell r="G9109" t="str">
            <v>FT74543</v>
          </cell>
          <cell r="H9109">
            <v>44902</v>
          </cell>
          <cell r="I9109" t="str">
            <v>RECIBIDO_DISTRIBUCION</v>
          </cell>
          <cell r="J9109">
            <v>44902</v>
          </cell>
          <cell r="K9109" t="str">
            <v>FLEXNET GYE</v>
          </cell>
          <cell r="L9109" t="str">
            <v>KM 8 1/2 VIA DAULE</v>
          </cell>
          <cell r="P9109" t="str">
            <v>GUAYAQUIL</v>
          </cell>
          <cell r="Q9109" t="str">
            <v>GUAYAQUIL</v>
          </cell>
          <cell r="R9109" t="str">
            <v>GUAYAS</v>
          </cell>
          <cell r="T9109" t="str">
            <v>TRANSPORTES ROCHINA</v>
          </cell>
          <cell r="U9109" t="str">
            <v>FLEXNETGYE_LOCAL</v>
          </cell>
          <cell r="V9109">
            <v>10</v>
          </cell>
          <cell r="W9109">
            <v>1</v>
          </cell>
          <cell r="X9109" t="str">
            <v>BODEGA CHEMEIECUADOR</v>
          </cell>
          <cell r="Y9109" t="str">
            <v>VIA DURAN TAMBO KM 4.5 CC PLAZA SAI BABA PASILLO #3 BODEGA #9</v>
          </cell>
        </row>
        <row r="9110">
          <cell r="A9110" t="str">
            <v>98698924</v>
          </cell>
          <cell r="B9110">
            <v>475416</v>
          </cell>
          <cell r="C9110" t="str">
            <v>98698924</v>
          </cell>
          <cell r="D9110" t="str">
            <v>HYCITE</v>
          </cell>
          <cell r="E9110" t="str">
            <v>DESPACHO</v>
          </cell>
          <cell r="F9110" t="str">
            <v>NORMAL</v>
          </cell>
          <cell r="G9110" t="str">
            <v>031002004081985.</v>
          </cell>
          <cell r="H9110">
            <v>44902</v>
          </cell>
          <cell r="I9110" t="str">
            <v>INCIDENCIA</v>
          </cell>
          <cell r="J9110">
            <v>44917</v>
          </cell>
          <cell r="K9110" t="str">
            <v>JHANINA LIMA</v>
          </cell>
          <cell r="L9110" t="str">
            <v>JAIME ROLDOS AGUILERA ENTRE AURELIO ESPI CASA 2 PISOS BLANCA DIAGONAL AL SUBCENTR CENTINELA DEL CONDOR ZUMBI 190204 ZAMORA-CHINCHIPE</v>
          </cell>
          <cell r="N9110" t="str">
            <v>00988335671</v>
          </cell>
          <cell r="O9110" t="str">
            <v>00988335671</v>
          </cell>
          <cell r="P9110" t="str">
            <v>190204</v>
          </cell>
          <cell r="Q9110" t="str">
            <v>CENTINELA DEL CONDOR</v>
          </cell>
          <cell r="R9110" t="str">
            <v>ZAMORA CHINCHIPE</v>
          </cell>
          <cell r="S9110" t="str">
            <v>ZUMBI - ZUMBI (PAGUINTZA)</v>
          </cell>
          <cell r="T9110" t="str">
            <v>TRAMACO</v>
          </cell>
          <cell r="U9110" t="str">
            <v>FLEXNETUIO_PROVINCIA</v>
          </cell>
          <cell r="V9110">
            <v>3</v>
          </cell>
          <cell r="W9110">
            <v>24.8</v>
          </cell>
          <cell r="X9110" t="str">
            <v>HYCITE QUITO</v>
          </cell>
          <cell r="Y9110" t="str">
            <v>FLEX NET CALLE 28 DE JUNIO S/N Y GARCIA MORENO ENTRADA LLANO GRANDE</v>
          </cell>
        </row>
        <row r="9111">
          <cell r="A9111" t="str">
            <v>98703447</v>
          </cell>
          <cell r="B9111">
            <v>475420</v>
          </cell>
          <cell r="C9111" t="str">
            <v>98703447</v>
          </cell>
          <cell r="D9111" t="str">
            <v>HYCITE</v>
          </cell>
          <cell r="E9111" t="str">
            <v>DESPACHO</v>
          </cell>
          <cell r="F9111" t="str">
            <v>NORMAL</v>
          </cell>
          <cell r="G9111" t="str">
            <v>031002004080548</v>
          </cell>
          <cell r="H9111">
            <v>44902</v>
          </cell>
          <cell r="I9111" t="str">
            <v>DEVOLUCION_EN_PROCESO</v>
          </cell>
          <cell r="J9111">
            <v>44923</v>
          </cell>
          <cell r="K9111" t="str">
            <v>IRMA CAMPANA</v>
          </cell>
          <cell r="L9111" t="str">
            <v>UYUMBICHO CAYAMBE Y REYNALDO MURGUEYTIO COMPLEJO DEPORTIVO MEJIA-UYUMBICHO UYUMBICHO 171109 PICHINCHA</v>
          </cell>
          <cell r="N9111" t="str">
            <v>00995092717</v>
          </cell>
          <cell r="O9111" t="str">
            <v>00995092717</v>
          </cell>
          <cell r="P9111" t="str">
            <v>171109</v>
          </cell>
          <cell r="Q9111" t="str">
            <v>MEJIA</v>
          </cell>
          <cell r="R9111" t="str">
            <v>PICHINCHA</v>
          </cell>
          <cell r="S9111" t="str">
            <v>UYUMBICHO</v>
          </cell>
          <cell r="T9111" t="str">
            <v>TRAMACO</v>
          </cell>
          <cell r="U9111" t="str">
            <v>FLEXNETUIO_PROVINCIA</v>
          </cell>
          <cell r="V9111">
            <v>1</v>
          </cell>
          <cell r="W9111">
            <v>7.7</v>
          </cell>
          <cell r="X9111" t="str">
            <v>HYCITE QUITO</v>
          </cell>
          <cell r="Y9111" t="str">
            <v>FLEX NET CALLE 28 DE JUNIO S/N Y GARCIA MORENO ENTRADA LLANO GRANDE</v>
          </cell>
        </row>
        <row r="9112">
          <cell r="A9112" t="str">
            <v>98704118</v>
          </cell>
          <cell r="B9112">
            <v>475421</v>
          </cell>
          <cell r="C9112" t="str">
            <v>98704118</v>
          </cell>
          <cell r="D9112" t="str">
            <v>HYCITE</v>
          </cell>
          <cell r="E9112" t="str">
            <v>DESPACHO</v>
          </cell>
          <cell r="F9112" t="str">
            <v>NORMAL</v>
          </cell>
          <cell r="G9112" t="str">
            <v>031002004081989</v>
          </cell>
          <cell r="H9112">
            <v>44902</v>
          </cell>
          <cell r="I9112" t="str">
            <v>ENTREGADO</v>
          </cell>
          <cell r="J9112">
            <v>44909</v>
          </cell>
          <cell r="K9112" t="str">
            <v>OMER ORTEGA</v>
          </cell>
          <cell r="L9112" t="str">
            <v>AV. AMAZONAS ENTRE KIRUBA Y JUAN DE SALINAS LA CASA DEL MOTOR, PLANTA ALTA MACAS (MORONA) / BARRIO UNIVERSITARIO MACAS 140101 MORONA-SANTIAGO</v>
          </cell>
          <cell r="N9112" t="str">
            <v>00991476000</v>
          </cell>
          <cell r="O9112" t="str">
            <v>00991476000</v>
          </cell>
          <cell r="P9112" t="str">
            <v>140101</v>
          </cell>
          <cell r="Q9112" t="str">
            <v>MORONA</v>
          </cell>
          <cell r="R9112" t="str">
            <v>MORONA SANTIAGO</v>
          </cell>
          <cell r="S9112" t="str">
            <v>MACAS</v>
          </cell>
          <cell r="T9112" t="str">
            <v>TRAMACO</v>
          </cell>
          <cell r="U9112" t="str">
            <v>FLEXNETUIO_PROVINCIA</v>
          </cell>
          <cell r="V9112">
            <v>2</v>
          </cell>
          <cell r="W9112">
            <v>23.2</v>
          </cell>
          <cell r="X9112" t="str">
            <v>HYCITE QUITO</v>
          </cell>
          <cell r="Y9112" t="str">
            <v>FLEX NET CALLE 28 DE JUNIO S/N Y GARCIA MORENO ENTRADA LLANO GRANDE</v>
          </cell>
        </row>
        <row r="9113">
          <cell r="A9113" t="str">
            <v>98561815</v>
          </cell>
          <cell r="B9113">
            <v>475395</v>
          </cell>
          <cell r="C9113" t="str">
            <v>98561815</v>
          </cell>
          <cell r="D9113" t="str">
            <v>HYCITE</v>
          </cell>
          <cell r="E9113" t="str">
            <v>DESPACHO</v>
          </cell>
          <cell r="F9113" t="str">
            <v>NORMAL</v>
          </cell>
          <cell r="G9113" t="str">
            <v>TFQ87970 / TFQ89219</v>
          </cell>
          <cell r="H9113">
            <v>44902</v>
          </cell>
          <cell r="I9113" t="str">
            <v>ENTREGADO</v>
          </cell>
          <cell r="J9113">
            <v>44911</v>
          </cell>
          <cell r="K9113" t="str">
            <v>ELSA MARINA VIVAS AULESTIA</v>
          </cell>
          <cell r="L9113" t="str">
            <v xml:space="preserve">CALLE SUMBAGUA S15 151 PASAJE 2, SECTOR SAN BARTOLO FRENTE AL COLEGIO GONZALO ESCUDERO, PICHINCHA, QUITO, ARGELIA, CIUDADELA ORANGINES, </v>
          </cell>
          <cell r="N9113" t="str">
            <v>+59399-944-1239</v>
          </cell>
          <cell r="O9113" t="str">
            <v>+59399-944-1239</v>
          </cell>
          <cell r="P9113" t="str">
            <v>170801</v>
          </cell>
          <cell r="Q9113" t="str">
            <v>QUITO</v>
          </cell>
          <cell r="R9113" t="str">
            <v>PICHINCHA</v>
          </cell>
          <cell r="S9113" t="str">
            <v>CONOCOTO</v>
          </cell>
          <cell r="T9113" t="str">
            <v>FLEXTRANS UIO</v>
          </cell>
          <cell r="U9113" t="str">
            <v>FLEXNETUIO_LOCAL</v>
          </cell>
          <cell r="V9113">
            <v>1</v>
          </cell>
          <cell r="W9113">
            <v>7</v>
          </cell>
          <cell r="X9113" t="str">
            <v>HYCITE QUITO</v>
          </cell>
          <cell r="Y9113" t="str">
            <v>FLEX NET CALLE 28 DE JUNIO S/N Y GARCIA MORENO ENTRADA LLANO GRANDE</v>
          </cell>
        </row>
        <row r="9114">
          <cell r="A9114" t="str">
            <v>98697816</v>
          </cell>
          <cell r="B9114">
            <v>475413</v>
          </cell>
          <cell r="C9114" t="str">
            <v>98697816</v>
          </cell>
          <cell r="D9114" t="str">
            <v>HYCITE</v>
          </cell>
          <cell r="E9114" t="str">
            <v>DESPACHO</v>
          </cell>
          <cell r="F9114" t="str">
            <v>NORMAL</v>
          </cell>
          <cell r="G9114" t="str">
            <v>031002004080542</v>
          </cell>
          <cell r="H9114">
            <v>44902</v>
          </cell>
          <cell r="I9114" t="str">
            <v>ENTREGADO</v>
          </cell>
          <cell r="J9114">
            <v>44910</v>
          </cell>
          <cell r="K9114" t="str">
            <v>KAREN LISSETH GODOS GUAMAN</v>
          </cell>
          <cell r="L9114" t="str">
            <v>SANCHEZ Y CIFUENTES 5-57 Y BORRERO. A DOS CUADRAS DEL PARQUE LA MERCED</v>
          </cell>
          <cell r="P9114" t="str">
            <v>100105</v>
          </cell>
          <cell r="Q9114" t="str">
            <v>IBARRA</v>
          </cell>
          <cell r="R9114" t="str">
            <v>IMBABURA</v>
          </cell>
          <cell r="S9114" t="str">
            <v>SAN MIGUEL DE IBARRA</v>
          </cell>
          <cell r="T9114" t="str">
            <v>TRAMACO</v>
          </cell>
          <cell r="U9114" t="str">
            <v>FLEXNETUIO_PROVINCIA</v>
          </cell>
          <cell r="V9114">
            <v>1</v>
          </cell>
          <cell r="W9114">
            <v>6.3</v>
          </cell>
          <cell r="X9114" t="str">
            <v>HYCITE QUITO</v>
          </cell>
          <cell r="Y9114" t="str">
            <v>FLEX NET CALLE 28 DE JUNIO S/N Y GARCIA MORENO ENTRADA LLANO GRANDE</v>
          </cell>
        </row>
        <row r="9115">
          <cell r="A9115" t="str">
            <v>4701610</v>
          </cell>
          <cell r="B9115">
            <v>475392</v>
          </cell>
          <cell r="C9115" t="str">
            <v>4701610</v>
          </cell>
          <cell r="D9115" t="str">
            <v>MDELIVERY</v>
          </cell>
          <cell r="E9115" t="str">
            <v>DESPACHO</v>
          </cell>
          <cell r="F9115" t="str">
            <v>DERIVADO PICK UP</v>
          </cell>
          <cell r="G9115" t="str">
            <v>031080004701610</v>
          </cell>
          <cell r="H9115">
            <v>44902</v>
          </cell>
          <cell r="I9115" t="str">
            <v>ENTREGADO</v>
          </cell>
          <cell r="J9115">
            <v>44908</v>
          </cell>
          <cell r="K9115" t="str">
            <v>FLORES VILLALBA JORGE BOLIVAR</v>
          </cell>
          <cell r="L9115" t="str">
            <v>OFICINA TRAMACO PUNTO DE ATENCION SAN MARINO</v>
          </cell>
          <cell r="M9115" t="str">
            <v>0927463695</v>
          </cell>
          <cell r="N9115" t="str">
            <v>0998544048</v>
          </cell>
          <cell r="O9115" t="str">
            <v>0998544048</v>
          </cell>
          <cell r="P9115" t="str">
            <v>GUAYAQUIL</v>
          </cell>
          <cell r="Q9115" t="str">
            <v>GUAYAQUIL</v>
          </cell>
          <cell r="R9115" t="str">
            <v>GUAYAS</v>
          </cell>
          <cell r="T9115" t="str">
            <v>TRAMACO</v>
          </cell>
          <cell r="U9115" t="str">
            <v>FLEXNETUIO_GYE</v>
          </cell>
          <cell r="V9115">
            <v>1</v>
          </cell>
          <cell r="W9115">
            <v>1</v>
          </cell>
          <cell r="X9115" t="str">
            <v>FLEXNET ECUADOR - MDELIVERY</v>
          </cell>
          <cell r="Y9115" t="str">
            <v>CALLE 28 DE JUNIO S/N Y GARCIA MORENO ENTRADA LLANO GRANDE</v>
          </cell>
        </row>
        <row r="9116">
          <cell r="A9116" t="str">
            <v>4700430</v>
          </cell>
          <cell r="B9116">
            <v>475382</v>
          </cell>
          <cell r="C9116" t="str">
            <v>4700430</v>
          </cell>
          <cell r="D9116" t="str">
            <v>MDELIVERY</v>
          </cell>
          <cell r="E9116" t="str">
            <v>DESPACHO</v>
          </cell>
          <cell r="F9116" t="str">
            <v>DERIVADO PICK UP</v>
          </cell>
          <cell r="G9116" t="str">
            <v>031080004700430</v>
          </cell>
          <cell r="H9116">
            <v>44902</v>
          </cell>
          <cell r="I9116" t="str">
            <v>ENTREGADO</v>
          </cell>
          <cell r="J9116">
            <v>44908</v>
          </cell>
          <cell r="K9116" t="str">
            <v>FAUSTO GERARDO CARVAJAL CARVAJAL</v>
          </cell>
          <cell r="L9116" t="str">
            <v>OFICINA TRAMACO QUININDE</v>
          </cell>
          <cell r="M9116" t="str">
            <v>1724851108</v>
          </cell>
          <cell r="N9116" t="str">
            <v>0999899079</v>
          </cell>
          <cell r="O9116" t="str">
            <v>0999899079</v>
          </cell>
          <cell r="P9116" t="str">
            <v>QUININDE</v>
          </cell>
          <cell r="Q9116" t="str">
            <v>QUININDE</v>
          </cell>
          <cell r="R9116" t="str">
            <v>ESMERALDAS</v>
          </cell>
          <cell r="T9116" t="str">
            <v>TRAMACO</v>
          </cell>
          <cell r="U9116" t="str">
            <v>FLEXNETUIO_PROVINCIA</v>
          </cell>
          <cell r="V9116">
            <v>1</v>
          </cell>
          <cell r="W9116">
            <v>1</v>
          </cell>
          <cell r="X9116" t="str">
            <v>FLEXNET ECUADOR - MDELIVERY</v>
          </cell>
          <cell r="Y9116" t="str">
            <v>CALLE 28 DE JUNIO S/N Y GARCIA MORENO ENTRADA LLANO GRANDE</v>
          </cell>
        </row>
        <row r="9117">
          <cell r="A9117" t="str">
            <v>11553</v>
          </cell>
          <cell r="B9117">
            <v>475345</v>
          </cell>
          <cell r="C9117" t="str">
            <v>11553</v>
          </cell>
          <cell r="D9117" t="str">
            <v>MOVISTAR</v>
          </cell>
          <cell r="E9117" t="str">
            <v>RETIRO</v>
          </cell>
          <cell r="F9117" t="str">
            <v>NORMAL</v>
          </cell>
          <cell r="G9117" t="str">
            <v>031002004080399</v>
          </cell>
          <cell r="H9117">
            <v>44902</v>
          </cell>
          <cell r="I9117" t="str">
            <v>ENTREGADO</v>
          </cell>
          <cell r="J9117">
            <v>44914</v>
          </cell>
          <cell r="K9117" t="str">
            <v>FLEXNET - LI</v>
          </cell>
          <cell r="L9117" t="str">
            <v>CALLE 28 DE JUNIO S/N Y GARCIA MORENO ENTRADA LLANO GRANDE</v>
          </cell>
          <cell r="M9117" t="str">
            <v/>
          </cell>
          <cell r="N9117" t="str">
            <v>983232907</v>
          </cell>
          <cell r="O9117" t="str">
            <v>983232907</v>
          </cell>
          <cell r="P9117" t="str">
            <v>QUITO</v>
          </cell>
          <cell r="Q9117" t="str">
            <v>QUITO</v>
          </cell>
          <cell r="R9117" t="str">
            <v>PICHINCHA</v>
          </cell>
          <cell r="T9117" t="str">
            <v>TRAMACO</v>
          </cell>
          <cell r="U9117" t="str">
            <v>FLEXNETUIO_PROVINCIA</v>
          </cell>
          <cell r="V9117">
            <v>0</v>
          </cell>
          <cell r="W9117">
            <v>1</v>
          </cell>
          <cell r="X9117" t="str">
            <v>FANNY CECILIA DOMINGUEZ CARDENAS - MACAS</v>
          </cell>
          <cell r="Y9117" t="str">
            <v>BOLIVAR Y AMAZONAS</v>
          </cell>
        </row>
        <row r="9118">
          <cell r="A9118" t="str">
            <v>11555</v>
          </cell>
          <cell r="B9118">
            <v>475346</v>
          </cell>
          <cell r="C9118" t="str">
            <v>11555</v>
          </cell>
          <cell r="D9118" t="str">
            <v>MOVISTAR</v>
          </cell>
          <cell r="E9118" t="str">
            <v>RETIRO</v>
          </cell>
          <cell r="F9118" t="str">
            <v>NORMAL</v>
          </cell>
          <cell r="G9118" t="str">
            <v>031002004080380</v>
          </cell>
          <cell r="H9118">
            <v>44902</v>
          </cell>
          <cell r="I9118" t="str">
            <v>ENTREGADO</v>
          </cell>
          <cell r="J9118">
            <v>44914</v>
          </cell>
          <cell r="K9118" t="str">
            <v>FLEXNET - LI</v>
          </cell>
          <cell r="L9118" t="str">
            <v>CALLE 28 DE JUNIO S/N Y GARCIA MORENO ENTRADA LLANO GRANDE</v>
          </cell>
          <cell r="M9118" t="str">
            <v/>
          </cell>
          <cell r="N9118" t="str">
            <v>0999888539</v>
          </cell>
          <cell r="O9118" t="str">
            <v>0999888539</v>
          </cell>
          <cell r="P9118" t="str">
            <v>QUITO</v>
          </cell>
          <cell r="Q9118" t="str">
            <v>QUITO</v>
          </cell>
          <cell r="R9118" t="str">
            <v>PICHINCHA</v>
          </cell>
          <cell r="T9118" t="str">
            <v>TRAMACO</v>
          </cell>
          <cell r="U9118" t="str">
            <v>FLEXNETUIO_GYE</v>
          </cell>
          <cell r="V9118">
            <v>0</v>
          </cell>
          <cell r="W9118">
            <v>1</v>
          </cell>
          <cell r="X9118" t="str">
            <v>EDUARDO CHINGA</v>
          </cell>
          <cell r="Y9118" t="str">
            <v>C.C. RIOCENTRO SUR Av. 25 de Julio al lado de la Universidad Agraria de Guayaquil, segundo Piso frente   a  claro y comandato</v>
          </cell>
        </row>
        <row r="9119">
          <cell r="A9119" t="str">
            <v>11556</v>
          </cell>
          <cell r="B9119">
            <v>475347</v>
          </cell>
          <cell r="C9119" t="str">
            <v>11556</v>
          </cell>
          <cell r="D9119" t="str">
            <v>MOVISTAR</v>
          </cell>
          <cell r="E9119" t="str">
            <v>RETIRO</v>
          </cell>
          <cell r="F9119" t="str">
            <v>NORMAL</v>
          </cell>
          <cell r="G9119" t="str">
            <v>031002004080365</v>
          </cell>
          <cell r="H9119">
            <v>44902</v>
          </cell>
          <cell r="I9119" t="str">
            <v>ENTREGADO</v>
          </cell>
          <cell r="J9119">
            <v>44914</v>
          </cell>
          <cell r="K9119" t="str">
            <v>FLEXNET - LI</v>
          </cell>
          <cell r="L9119" t="str">
            <v>CALLE 28 DE JUNIO S/N Y GARCIA MORENO ENTRADA LLANO GRANDE</v>
          </cell>
          <cell r="M9119" t="str">
            <v/>
          </cell>
          <cell r="N9119" t="str">
            <v>0979389288</v>
          </cell>
          <cell r="O9119" t="str">
            <v>0979389288</v>
          </cell>
          <cell r="P9119" t="str">
            <v>QUITO</v>
          </cell>
          <cell r="Q9119" t="str">
            <v>QUITO</v>
          </cell>
          <cell r="R9119" t="str">
            <v>PICHINCHA</v>
          </cell>
          <cell r="T9119" t="str">
            <v>TRAMACO</v>
          </cell>
          <cell r="U9119" t="str">
            <v>FLEXNETUIO_PROVINCIA</v>
          </cell>
          <cell r="V9119">
            <v>0</v>
          </cell>
          <cell r="W9119">
            <v>1</v>
          </cell>
          <cell r="X9119" t="str">
            <v>ANDREA ASQUI</v>
          </cell>
          <cell r="Y9119" t="str">
            <v>PASEO SHOPPING RIOBAMBA, ANTONIO JOSE DE SUCRE Y BEGONIAS PLANTA BAJA FRENTE A PHARMACYS</v>
          </cell>
        </row>
        <row r="9120">
          <cell r="A9120" t="str">
            <v>377428</v>
          </cell>
          <cell r="B9120">
            <v>475242</v>
          </cell>
          <cell r="C9120" t="str">
            <v>377428</v>
          </cell>
          <cell r="D9120" t="str">
            <v>MDELIVERY</v>
          </cell>
          <cell r="E9120" t="str">
            <v>DESPACHO</v>
          </cell>
          <cell r="F9120" t="str">
            <v>NORMAL</v>
          </cell>
          <cell r="G9120" t="str">
            <v>TF88027 / 031080000377428</v>
          </cell>
          <cell r="H9120">
            <v>44902</v>
          </cell>
          <cell r="I9120" t="str">
            <v>ENTREGADO</v>
          </cell>
          <cell r="J9120">
            <v>44908</v>
          </cell>
          <cell r="K9120" t="str">
            <v>FELICITA DALILA LITARDO COELLO O MARIO RAMIREZ_FELICITA DALILA LITARDO COELLO</v>
          </cell>
          <cell r="L9120" t="str">
            <v>RETIRO AGENCIA SAN MARINO</v>
          </cell>
          <cell r="M9120" t="str">
            <v>1207239441001</v>
          </cell>
          <cell r="N9120" t="str">
            <v>0967312994/0979669100</v>
          </cell>
          <cell r="P9120" t="str">
            <v>GUAYAQUIL</v>
          </cell>
          <cell r="Q9120" t="str">
            <v>GUAYAQUIL</v>
          </cell>
          <cell r="R9120" t="str">
            <v>GUAYAS</v>
          </cell>
          <cell r="T9120" t="str">
            <v>TRAMACO</v>
          </cell>
          <cell r="U9120" t="str">
            <v>FLEXNETUIO_GYE</v>
          </cell>
          <cell r="V9120">
            <v>1</v>
          </cell>
          <cell r="W9120">
            <v>1</v>
          </cell>
          <cell r="X9120" t="str">
            <v>FLEXNET ECUADOR - MDELIVERY</v>
          </cell>
          <cell r="Y9120" t="str">
            <v>CALLE 28 DE JUNIO S/N Y GARCIA MORENO ENTRADA LLANO GRANDE</v>
          </cell>
        </row>
        <row r="9121">
          <cell r="A9121" t="str">
            <v>377265</v>
          </cell>
          <cell r="B9121">
            <v>475140</v>
          </cell>
          <cell r="C9121" t="str">
            <v>377265</v>
          </cell>
          <cell r="D9121" t="str">
            <v>MDELIVERY</v>
          </cell>
          <cell r="E9121" t="str">
            <v>DESPACHO</v>
          </cell>
          <cell r="F9121" t="str">
            <v>NORMAL</v>
          </cell>
          <cell r="G9121" t="str">
            <v>031080000377265</v>
          </cell>
          <cell r="H9121">
            <v>44902</v>
          </cell>
          <cell r="I9121" t="str">
            <v>ENTREGADO</v>
          </cell>
          <cell r="J9121">
            <v>44908</v>
          </cell>
          <cell r="K9121" t="str">
            <v>FERMIN SEGUNDO LICUY TANGUILA_FERMIN SEGUNDO LICUY TANGUILA</v>
          </cell>
          <cell r="L9121" t="str">
            <v>PQA LUMBAQUI AV COFANES Y CRISTOBAL COLON PLAZA COMERCIAL DE LUMBAQUI AGENCIA DE TRAMACO CLIENTE RETIRA EN AGENCIA</v>
          </cell>
          <cell r="M9121" t="str">
            <v>2100419833001</v>
          </cell>
          <cell r="N9121" t="str">
            <v>0983662975/0985610837</v>
          </cell>
          <cell r="O9121" t="str">
            <v/>
          </cell>
          <cell r="P9121" t="str">
            <v>GONZALO PIZARRO</v>
          </cell>
          <cell r="Q9121" t="str">
            <v>GONZALO PIZARRO</v>
          </cell>
          <cell r="R9121" t="str">
            <v>SUCUMBIOS</v>
          </cell>
          <cell r="T9121" t="str">
            <v>TRAMACO</v>
          </cell>
          <cell r="U9121" t="str">
            <v>FLEXNETUIO_PROVINCIA</v>
          </cell>
          <cell r="V9121">
            <v>1</v>
          </cell>
          <cell r="W9121">
            <v>1</v>
          </cell>
          <cell r="X9121" t="str">
            <v>FLEXNET ECUADOR - MDELIVERY</v>
          </cell>
          <cell r="Y9121" t="str">
            <v>CALLE 28 DE JUNIO S/N Y GARCIA MORENO ENTRADA LLANO GRANDE</v>
          </cell>
        </row>
        <row r="9122">
          <cell r="A9122" t="str">
            <v>377307</v>
          </cell>
          <cell r="B9122">
            <v>475151</v>
          </cell>
          <cell r="C9122" t="str">
            <v>377307</v>
          </cell>
          <cell r="D9122" t="str">
            <v>MDELIVERY</v>
          </cell>
          <cell r="E9122" t="str">
            <v>DESPACHO</v>
          </cell>
          <cell r="F9122" t="str">
            <v>NORMAL</v>
          </cell>
          <cell r="G9122" t="str">
            <v>031080000377307</v>
          </cell>
          <cell r="H9122">
            <v>44902</v>
          </cell>
          <cell r="I9122" t="str">
            <v>ENTREGADO</v>
          </cell>
          <cell r="J9122">
            <v>44909</v>
          </cell>
          <cell r="K9122" t="str">
            <v>CAMINO AVELINO EDISON JAVIER_CAMINO AVELINO EDISON JAVIER</v>
          </cell>
          <cell r="L9122" t="str">
            <v>MILAGRO VECINDARIO SIND EMP VALDEZ CALLE RIO MARANON S N Y CALLE E S N CASA COLOR MOSTAZA CON CERRAMIENTO MOSTAZA CON REJAS BLANCAS DIAGONAL A LA UNIDAD EDUCATIVA LA ALBORADA FRENTE A UNA CASA DE CERR</v>
          </cell>
          <cell r="M9122" t="str">
            <v>0929748101001</v>
          </cell>
          <cell r="N9122" t="str">
            <v>0983743032/0939437769</v>
          </cell>
          <cell r="O9122" t="str">
            <v/>
          </cell>
          <cell r="P9122" t="str">
            <v>MILAGRO</v>
          </cell>
          <cell r="Q9122" t="str">
            <v>MILAGRO</v>
          </cell>
          <cell r="R9122" t="str">
            <v>GUAYAS</v>
          </cell>
          <cell r="T9122" t="str">
            <v>TRAMACO</v>
          </cell>
          <cell r="U9122" t="str">
            <v>FLEXNETUIO_PROVINCIA</v>
          </cell>
          <cell r="V9122">
            <v>1</v>
          </cell>
          <cell r="W9122">
            <v>1</v>
          </cell>
          <cell r="X9122" t="str">
            <v>FLEXNET ECUADOR - MDELIVERY</v>
          </cell>
          <cell r="Y9122" t="str">
            <v>CALLE 28 DE JUNIO S/N Y GARCIA MORENO ENTRADA LLANO GRANDE</v>
          </cell>
        </row>
        <row r="9123">
          <cell r="A9123" t="str">
            <v>4693423</v>
          </cell>
          <cell r="B9123">
            <v>475078</v>
          </cell>
          <cell r="C9123" t="str">
            <v>4693423</v>
          </cell>
          <cell r="D9123" t="str">
            <v>MDELIVERY</v>
          </cell>
          <cell r="E9123" t="str">
            <v>DESPACHO</v>
          </cell>
          <cell r="F9123" t="str">
            <v>NORMAL</v>
          </cell>
          <cell r="G9123" t="str">
            <v>031080004693423/031002004104246</v>
          </cell>
          <cell r="H9123">
            <v>44902</v>
          </cell>
          <cell r="I9123" t="str">
            <v>ENTREGADO</v>
          </cell>
          <cell r="J9123">
            <v>44915</v>
          </cell>
          <cell r="K9123" t="str">
            <v>MENDOZA FELIPE DE JESUS</v>
          </cell>
          <cell r="L9123" t="str">
            <v>LOS ANGELES   KM 49 VIA A SANTO DOMINGO QUEVEDO  SN</v>
          </cell>
          <cell r="M9123" t="str">
            <v>1202294367</v>
          </cell>
          <cell r="N9123" t="str">
            <v>0983371842</v>
          </cell>
          <cell r="O9123" t="str">
            <v>0983371842</v>
          </cell>
          <cell r="P9123" t="str">
            <v>120607</v>
          </cell>
          <cell r="Q9123" t="str">
            <v>BUENA FE</v>
          </cell>
          <cell r="R9123" t="str">
            <v>LOS RIOS</v>
          </cell>
          <cell r="S9123" t="str">
            <v>PATRICIA PILAR - BARRIO LINDO - AMAZU - RECINTO LOS ANGELES</v>
          </cell>
          <cell r="T9123" t="str">
            <v>TRAMACO</v>
          </cell>
          <cell r="U9123" t="str">
            <v>FLEXNETUIO_PROVINCIA</v>
          </cell>
          <cell r="V9123">
            <v>1</v>
          </cell>
          <cell r="W9123">
            <v>1</v>
          </cell>
          <cell r="X9123" t="str">
            <v>FLEXNET ECUADOR - MDELIVERY</v>
          </cell>
          <cell r="Y9123" t="str">
            <v>CALLE 28 DE JUNIO S/N Y GARCIA MORENO ENTRADA LLANO GRANDE</v>
          </cell>
        </row>
        <row r="9124">
          <cell r="A9124" t="str">
            <v>4695970</v>
          </cell>
          <cell r="B9124">
            <v>475086</v>
          </cell>
          <cell r="C9124" t="str">
            <v>4695970</v>
          </cell>
          <cell r="D9124" t="str">
            <v>MDELIVERY</v>
          </cell>
          <cell r="E9124" t="str">
            <v>DESPACHO</v>
          </cell>
          <cell r="F9124" t="str">
            <v>NORMAL</v>
          </cell>
          <cell r="G9124" t="str">
            <v>TF88026 / 031080004695970</v>
          </cell>
          <cell r="H9124">
            <v>44902</v>
          </cell>
          <cell r="I9124" t="str">
            <v>ENTREGADO</v>
          </cell>
          <cell r="J9124">
            <v>44908</v>
          </cell>
          <cell r="K9124" t="str">
            <v>HENRY JOSE ESPINOZA FIGUEROA</v>
          </cell>
          <cell r="L9124" t="str">
            <v>POSORJA    CALLE MALPELO  SN TEODORO WOLF</v>
          </cell>
          <cell r="M9124" t="str">
            <v>0929348688</v>
          </cell>
          <cell r="N9124" t="str">
            <v>0981658695</v>
          </cell>
          <cell r="O9124" t="str">
            <v>0981658695</v>
          </cell>
          <cell r="P9124" t="str">
            <v>091001</v>
          </cell>
          <cell r="Q9124" t="str">
            <v>GUAYAQUIL</v>
          </cell>
          <cell r="R9124" t="str">
            <v>GUAYAS</v>
          </cell>
          <cell r="S9124" t="str">
            <v>POSORJA - DATA DE POSORJA</v>
          </cell>
          <cell r="T9124" t="str">
            <v>TRAMACO</v>
          </cell>
          <cell r="U9124" t="str">
            <v>FLEXNETUIO_PROVINCIA</v>
          </cell>
          <cell r="V9124">
            <v>1</v>
          </cell>
          <cell r="W9124">
            <v>1</v>
          </cell>
          <cell r="X9124" t="str">
            <v>FLEXNET ECUADOR - MDELIVERY</v>
          </cell>
          <cell r="Y9124" t="str">
            <v>CALLE 28 DE JUNIO S/N Y GARCIA MORENO ENTRADA LLANO GRANDE</v>
          </cell>
        </row>
        <row r="9125">
          <cell r="A9125" t="str">
            <v>4695980</v>
          </cell>
          <cell r="B9125">
            <v>475087</v>
          </cell>
          <cell r="C9125" t="str">
            <v>4695980</v>
          </cell>
          <cell r="D9125" t="str">
            <v>MDELIVERY</v>
          </cell>
          <cell r="E9125" t="str">
            <v>DESPACHO</v>
          </cell>
          <cell r="F9125" t="str">
            <v>NORMAL</v>
          </cell>
          <cell r="G9125" t="str">
            <v>TF88040 / 031080004695980</v>
          </cell>
          <cell r="H9125">
            <v>44902</v>
          </cell>
          <cell r="I9125" t="str">
            <v>ENTREGADO</v>
          </cell>
          <cell r="J9125">
            <v>44910</v>
          </cell>
          <cell r="K9125" t="str">
            <v>MARTINEZ CASTILLO ANGEL KEVIN</v>
          </cell>
          <cell r="L9125" t="str">
            <v>SAMBORONDON CALLE ROCAFUERTE MZ B SL 28 Y RITA LUNA DE JORDAN</v>
          </cell>
          <cell r="M9125" t="str">
            <v>0940016470</v>
          </cell>
          <cell r="N9125" t="str">
            <v>0968028001</v>
          </cell>
          <cell r="O9125" t="str">
            <v>0968028001</v>
          </cell>
          <cell r="P9125" t="str">
            <v>092304</v>
          </cell>
          <cell r="Q9125" t="str">
            <v>SAMBORONDON</v>
          </cell>
          <cell r="R9125" t="str">
            <v>GUAYAS</v>
          </cell>
          <cell r="S9125" t="str">
            <v>SAMBORONDON - SANTA MARTHA</v>
          </cell>
          <cell r="T9125" t="str">
            <v>TRAMACO</v>
          </cell>
          <cell r="U9125" t="str">
            <v>FLEXNETUIO_GYE</v>
          </cell>
          <cell r="V9125">
            <v>1</v>
          </cell>
          <cell r="W9125">
            <v>1</v>
          </cell>
          <cell r="X9125" t="str">
            <v>FLEXNET ECUADOR - MDELIVERY</v>
          </cell>
          <cell r="Y9125" t="str">
            <v>CALLE 28 DE JUNIO S/N Y GARCIA MORENO ENTRADA LLANO GRANDE</v>
          </cell>
        </row>
        <row r="9126">
          <cell r="A9126" t="str">
            <v>4696417</v>
          </cell>
          <cell r="B9126">
            <v>475090</v>
          </cell>
          <cell r="C9126" t="str">
            <v>4696417</v>
          </cell>
          <cell r="D9126" t="str">
            <v>MDELIVERY</v>
          </cell>
          <cell r="E9126" t="str">
            <v>DESPACHO</v>
          </cell>
          <cell r="F9126" t="str">
            <v>DERIVADO PICK UP</v>
          </cell>
          <cell r="G9126" t="str">
            <v>031080004696417</v>
          </cell>
          <cell r="H9126">
            <v>44902</v>
          </cell>
          <cell r="I9126" t="str">
            <v>ENTREGADO</v>
          </cell>
          <cell r="J9126">
            <v>44908</v>
          </cell>
          <cell r="K9126" t="str">
            <v>QUIMIS BAILON BYRON MARTIN</v>
          </cell>
          <cell r="L9126" t="str">
            <v>OFICINA TRAMACO MANTA PUNTO DE VENTA CENTRO</v>
          </cell>
          <cell r="M9126" t="str">
            <v>1309909925</v>
          </cell>
          <cell r="N9126" t="str">
            <v>0983082791</v>
          </cell>
          <cell r="O9126" t="str">
            <v>0983082791</v>
          </cell>
          <cell r="P9126" t="str">
            <v>MANTA</v>
          </cell>
          <cell r="Q9126" t="str">
            <v>MANTA</v>
          </cell>
          <cell r="R9126" t="str">
            <v>MANABI</v>
          </cell>
          <cell r="T9126" t="str">
            <v>TRAMACO</v>
          </cell>
          <cell r="U9126" t="str">
            <v>FLEXNETUIO_PROVINCIA</v>
          </cell>
          <cell r="V9126">
            <v>1</v>
          </cell>
          <cell r="W9126">
            <v>1</v>
          </cell>
          <cell r="X9126" t="str">
            <v>FLEXNET ECUADOR - MDELIVERY</v>
          </cell>
          <cell r="Y9126" t="str">
            <v>CALLE 28 DE JUNIO S/N Y GARCIA MORENO ENTRADA LLANO GRANDE</v>
          </cell>
        </row>
        <row r="9127">
          <cell r="A9127" t="str">
            <v>4697457</v>
          </cell>
          <cell r="B9127">
            <v>475109</v>
          </cell>
          <cell r="C9127" t="str">
            <v>4697457</v>
          </cell>
          <cell r="D9127" t="str">
            <v>MDELIVERY</v>
          </cell>
          <cell r="E9127" t="str">
            <v>DESPACHO</v>
          </cell>
          <cell r="F9127" t="str">
            <v>DERIVADO PICK UP</v>
          </cell>
          <cell r="G9127" t="str">
            <v>031080004697457</v>
          </cell>
          <cell r="H9127">
            <v>44902</v>
          </cell>
          <cell r="I9127" t="str">
            <v>ENTREGADO</v>
          </cell>
          <cell r="J9127">
            <v>44908</v>
          </cell>
          <cell r="K9127" t="str">
            <v>JARRIN ROBERTO PLAZA RAMIREZ</v>
          </cell>
          <cell r="L9127" t="str">
            <v>OFICINA TRAMACO QUITO PUEMBO</v>
          </cell>
          <cell r="M9127" t="str">
            <v>0803192228</v>
          </cell>
          <cell r="N9127" t="str">
            <v>0987926755</v>
          </cell>
          <cell r="O9127" t="str">
            <v>0987926755</v>
          </cell>
          <cell r="P9127" t="str">
            <v>QUITO</v>
          </cell>
          <cell r="Q9127" t="str">
            <v>QUITO</v>
          </cell>
          <cell r="R9127" t="str">
            <v>PICHINCHA</v>
          </cell>
          <cell r="T9127" t="str">
            <v>TRAMACO</v>
          </cell>
          <cell r="U9127" t="str">
            <v>FLEXNETUIO_LOCAL</v>
          </cell>
          <cell r="V9127">
            <v>1</v>
          </cell>
          <cell r="W9127">
            <v>1</v>
          </cell>
          <cell r="X9127" t="str">
            <v>FLEXNET ECUADOR - MDELIVERY</v>
          </cell>
          <cell r="Y9127" t="str">
            <v>CALLE 28 DE JUNIO S/N Y GARCIA MORENO ENTRADA LLANO GRANDE</v>
          </cell>
        </row>
        <row r="9128">
          <cell r="A9128" t="str">
            <v>4698486</v>
          </cell>
          <cell r="B9128">
            <v>475112</v>
          </cell>
          <cell r="C9128" t="str">
            <v>4698486</v>
          </cell>
          <cell r="D9128" t="str">
            <v>MDELIVERY</v>
          </cell>
          <cell r="E9128" t="str">
            <v>DESPACHO</v>
          </cell>
          <cell r="F9128" t="str">
            <v>DERIVADO PICK UP</v>
          </cell>
          <cell r="G9128" t="str">
            <v>031080004698486</v>
          </cell>
          <cell r="H9128">
            <v>44902</v>
          </cell>
          <cell r="I9128" t="str">
            <v>ENTREGADO</v>
          </cell>
          <cell r="J9128">
            <v>44908</v>
          </cell>
          <cell r="K9128" t="str">
            <v>MARIA LUPE VERGARA MACIAS</v>
          </cell>
          <cell r="L9128" t="str">
            <v>OFICINA TRAMACO BABAHOYO</v>
          </cell>
          <cell r="M9128" t="str">
            <v>1250617766</v>
          </cell>
          <cell r="N9128" t="str">
            <v>0988581783</v>
          </cell>
          <cell r="O9128" t="str">
            <v>0988581783</v>
          </cell>
          <cell r="P9128" t="str">
            <v>BABAHOYO</v>
          </cell>
          <cell r="Q9128" t="str">
            <v>BABAHOYO</v>
          </cell>
          <cell r="R9128" t="str">
            <v>LOS RIOS</v>
          </cell>
          <cell r="S9128" t="str">
            <v>BABAHOYO - LA VIRGINIA</v>
          </cell>
          <cell r="T9128" t="str">
            <v>TRAMACO</v>
          </cell>
          <cell r="U9128" t="str">
            <v>FLEXNETUIO_PROVINCIA</v>
          </cell>
          <cell r="V9128">
            <v>1</v>
          </cell>
          <cell r="W9128">
            <v>1</v>
          </cell>
          <cell r="X9128" t="str">
            <v>FLEXNET ECUADOR - MDELIVERY</v>
          </cell>
          <cell r="Y9128" t="str">
            <v>CALLE 28 DE JUNIO S/N Y GARCIA MORENO ENTRADA LLANO GRANDE</v>
          </cell>
        </row>
        <row r="9129">
          <cell r="A9129" t="str">
            <v>98701420</v>
          </cell>
          <cell r="B9129">
            <v>475040</v>
          </cell>
          <cell r="C9129" t="str">
            <v>98701420</v>
          </cell>
          <cell r="D9129" t="str">
            <v>HYCITE</v>
          </cell>
          <cell r="E9129" t="str">
            <v>DESPACHO</v>
          </cell>
          <cell r="F9129" t="str">
            <v>NORMAL</v>
          </cell>
          <cell r="G9129" t="str">
            <v>031002004078970</v>
          </cell>
          <cell r="H9129">
            <v>44902</v>
          </cell>
          <cell r="I9129" t="str">
            <v>ENTREGADO</v>
          </cell>
          <cell r="J9129">
            <v>44909</v>
          </cell>
          <cell r="K9129" t="str">
            <v>MIGUEL NAGUA</v>
          </cell>
          <cell r="L9129" t="str">
            <v>BARRIO LOS CACTUS ISABELA Y GUILLERMO VEGA JUNTO A LA NOTARIA SAN CRISTOBAL SAN CRISTOBAL PUERTO BAQUERIZO MORENO 200101 GALAPAGOS</v>
          </cell>
          <cell r="N9129" t="str">
            <v>0993247960 / 990127623</v>
          </cell>
          <cell r="O9129" t="str">
            <v>0993247960 / 990127623</v>
          </cell>
          <cell r="P9129" t="str">
            <v>200101</v>
          </cell>
          <cell r="Q9129" t="str">
            <v>SAN CRISTOBAL</v>
          </cell>
          <cell r="R9129" t="str">
            <v>GALAPAGOS</v>
          </cell>
          <cell r="S9129" t="str">
            <v>PUERTO BAQUERIZO MORENO - ISLA SANTA MARIA (FLOREANA) (CAB. EN  PTO. VELASCO IBARRA)</v>
          </cell>
          <cell r="T9129" t="str">
            <v>TRAMACO</v>
          </cell>
          <cell r="U9129" t="str">
            <v>FLEXNETUIO_PROVINCIA</v>
          </cell>
          <cell r="V9129">
            <v>1</v>
          </cell>
          <cell r="W9129">
            <v>7.1</v>
          </cell>
          <cell r="X9129" t="str">
            <v>HYCITE QUITO</v>
          </cell>
          <cell r="Y9129" t="str">
            <v>FLEX NET CALLE 28 DE JUNIO S/N Y GARCIA MORENO ENTRADA LLANO GRANDE</v>
          </cell>
        </row>
        <row r="9130">
          <cell r="A9130" t="str">
            <v>98701850</v>
          </cell>
          <cell r="B9130">
            <v>475043</v>
          </cell>
          <cell r="C9130" t="str">
            <v>98701850</v>
          </cell>
          <cell r="D9130" t="str">
            <v>HYCITE</v>
          </cell>
          <cell r="E9130" t="str">
            <v>DESPACHO</v>
          </cell>
          <cell r="F9130" t="str">
            <v>NORMAL</v>
          </cell>
          <cell r="G9130" t="str">
            <v>031002004078973</v>
          </cell>
          <cell r="H9130">
            <v>44902</v>
          </cell>
          <cell r="I9130" t="str">
            <v>ENTREGADO</v>
          </cell>
          <cell r="J9130">
            <v>44910</v>
          </cell>
          <cell r="K9130" t="str">
            <v>BEATRIZ TORRES</v>
          </cell>
          <cell r="L9130" t="str">
            <v>KM 1.5 VIA A PAQUISHA CASA COLOR CREMA VIA PAQUISHA DE BUSES (VICERA) CANTINELA DEL CONDOR ** NANGUIPA BAJO ZUMBI 190750 ZAMORA-CHINCHIPE</v>
          </cell>
          <cell r="N9130" t="str">
            <v>0997450777 / 073035684</v>
          </cell>
          <cell r="O9130" t="str">
            <v>0997450777 / 073035684</v>
          </cell>
          <cell r="P9130" t="str">
            <v>190101</v>
          </cell>
          <cell r="Q9130" t="str">
            <v>ZAMORA</v>
          </cell>
          <cell r="R9130" t="str">
            <v>ZAMORA CHINCHIPE</v>
          </cell>
          <cell r="S9130" t="str">
            <v>ZAMORA</v>
          </cell>
          <cell r="T9130" t="str">
            <v>TRAMACO</v>
          </cell>
          <cell r="U9130" t="str">
            <v>FLEXNETUIO_PROVINCIA</v>
          </cell>
          <cell r="V9130">
            <v>1</v>
          </cell>
          <cell r="W9130">
            <v>11.6</v>
          </cell>
          <cell r="X9130" t="str">
            <v>HYCITE QUITO</v>
          </cell>
          <cell r="Y9130" t="str">
            <v>FLEX NET CALLE 28 DE JUNIO S/N Y GARCIA MORENO ENTRADA LLANO GRANDE</v>
          </cell>
        </row>
        <row r="9131">
          <cell r="A9131" t="str">
            <v>98701886</v>
          </cell>
          <cell r="B9131">
            <v>475044</v>
          </cell>
          <cell r="C9131" t="str">
            <v>98701886</v>
          </cell>
          <cell r="D9131" t="str">
            <v>HYCITE</v>
          </cell>
          <cell r="E9131" t="str">
            <v>DESPACHO</v>
          </cell>
          <cell r="F9131" t="str">
            <v>NORMAL</v>
          </cell>
          <cell r="G9131" t="str">
            <v>031002004079401</v>
          </cell>
          <cell r="H9131">
            <v>44902</v>
          </cell>
          <cell r="I9131" t="str">
            <v>ENTREGADO</v>
          </cell>
          <cell r="J9131">
            <v>44910</v>
          </cell>
          <cell r="K9131" t="str">
            <v>NELLY TORREZ</v>
          </cell>
          <cell r="L9131" t="str">
            <v>VIA A NANGUIPA ALTA CASA COLOR PILARES VERDE - A 300 METROS DE LA PAQUISHA CENTINELA DEL CONDOR / NANGUIPA BAJO ZUMBI 190750 ZAMORA-CHINCHIPE</v>
          </cell>
          <cell r="N9131" t="str">
            <v>0959476186 / 980559082</v>
          </cell>
          <cell r="O9131" t="str">
            <v>0959476186 / 980559082</v>
          </cell>
          <cell r="P9131" t="str">
            <v>190204</v>
          </cell>
          <cell r="Q9131" t="str">
            <v>CENTINELA DEL CONDOR</v>
          </cell>
          <cell r="R9131" t="str">
            <v>ZAMORA CHINCHIPE</v>
          </cell>
          <cell r="S9131" t="str">
            <v>ZUMBI - ZUMBI (PAGUINTZA)</v>
          </cell>
          <cell r="T9131" t="str">
            <v>TRAMACO</v>
          </cell>
          <cell r="U9131" t="str">
            <v>FLEXNETUIO_PROVINCIA</v>
          </cell>
          <cell r="V9131">
            <v>2</v>
          </cell>
          <cell r="W9131">
            <v>17.8</v>
          </cell>
          <cell r="X9131" t="str">
            <v>HYCITE QUITO</v>
          </cell>
          <cell r="Y9131" t="str">
            <v>FLEX NET CALLE 28 DE JUNIO S/N Y GARCIA MORENO ENTRADA LLANO GRANDE</v>
          </cell>
        </row>
        <row r="9132">
          <cell r="A9132" t="str">
            <v>98703463</v>
          </cell>
          <cell r="B9132">
            <v>475046</v>
          </cell>
          <cell r="C9132" t="str">
            <v>98703463</v>
          </cell>
          <cell r="D9132" t="str">
            <v>HYCITE</v>
          </cell>
          <cell r="E9132" t="str">
            <v>DESPACHO</v>
          </cell>
          <cell r="F9132" t="str">
            <v>NORMAL</v>
          </cell>
          <cell r="G9132" t="str">
            <v>031002004078977</v>
          </cell>
          <cell r="H9132">
            <v>44902</v>
          </cell>
          <cell r="I9132" t="str">
            <v>ENTREGADO</v>
          </cell>
          <cell r="J9132">
            <v>44915</v>
          </cell>
          <cell r="K9132" t="str">
            <v>MARIA JUMBO</v>
          </cell>
          <cell r="L9132" t="str">
            <v>CUBA #320 C/ 8VA Y 9NA (NOVENA) MACHALA ** MACHALA LA PROVIDENCIA 070218 EL ORO</v>
          </cell>
          <cell r="M9132" t="str">
            <v/>
          </cell>
          <cell r="N9132" t="str">
            <v>0959008694</v>
          </cell>
          <cell r="O9132" t="str">
            <v>0959008694</v>
          </cell>
          <cell r="P9132" t="str">
            <v>070218</v>
          </cell>
          <cell r="Q9132" t="str">
            <v>MACHALA</v>
          </cell>
          <cell r="R9132" t="str">
            <v>EL ORO</v>
          </cell>
          <cell r="S9132" t="str">
            <v>MACHALA</v>
          </cell>
          <cell r="T9132" t="str">
            <v>TRAMACO</v>
          </cell>
          <cell r="U9132" t="str">
            <v>FLEXNETUIO_PROVINCIA</v>
          </cell>
          <cell r="V9132">
            <v>1</v>
          </cell>
          <cell r="W9132">
            <v>10.1</v>
          </cell>
          <cell r="X9132" t="str">
            <v>HYCITE QUITO</v>
          </cell>
          <cell r="Y9132" t="str">
            <v>FLEX NET CALLE 28 DE JUNIO S/N Y GARCIA MORENO ENTRADA LLANO GRANDE</v>
          </cell>
        </row>
        <row r="9133">
          <cell r="A9133" t="str">
            <v>98705846</v>
          </cell>
          <cell r="B9133">
            <v>475060</v>
          </cell>
          <cell r="C9133" t="str">
            <v>98705846</v>
          </cell>
          <cell r="D9133" t="str">
            <v>HYCITE</v>
          </cell>
          <cell r="E9133" t="str">
            <v>DESPACHO</v>
          </cell>
          <cell r="F9133" t="str">
            <v>NORMAL</v>
          </cell>
          <cell r="G9133" t="str">
            <v>031002004078986</v>
          </cell>
          <cell r="H9133">
            <v>44902</v>
          </cell>
          <cell r="I9133" t="str">
            <v>ENTREGADO</v>
          </cell>
          <cell r="J9133">
            <v>44909</v>
          </cell>
          <cell r="K9133" t="str">
            <v>TERESA PIEDAD CHIRIGUAY APRECIADO</v>
          </cell>
          <cell r="L9133" t="str">
            <v>MIGUEL GRAU 809-07 ESQ MANUEL BELGRANO ESQ IGLESIA PENTECOSTAL LOJA LOS OPERADORES PUNZARA 110111 LOJA</v>
          </cell>
          <cell r="M9133" t="str">
            <v/>
          </cell>
          <cell r="N9133" t="str">
            <v>0988614112 / 076060805</v>
          </cell>
          <cell r="O9133" t="str">
            <v>0988614112 / 076060805</v>
          </cell>
          <cell r="P9133" t="str">
            <v>110111</v>
          </cell>
          <cell r="Q9133" t="str">
            <v>LOJA</v>
          </cell>
          <cell r="R9133" t="str">
            <v>LOJA</v>
          </cell>
          <cell r="S9133" t="str">
            <v>LOJA</v>
          </cell>
          <cell r="T9133" t="str">
            <v>TRAMACO</v>
          </cell>
          <cell r="U9133" t="str">
            <v>FLEXNETUIO_PROVINCIA</v>
          </cell>
          <cell r="V9133">
            <v>1</v>
          </cell>
          <cell r="W9133">
            <v>1.1000000000000001</v>
          </cell>
          <cell r="X9133" t="str">
            <v>HYCITE QUITO</v>
          </cell>
          <cell r="Y9133" t="str">
            <v>FLEX NET CALLE 28 DE JUNIO S/N Y GARCIA MORENO ENTRADA LLANO GRANDE</v>
          </cell>
        </row>
        <row r="9134">
          <cell r="A9134" t="str">
            <v>98691836</v>
          </cell>
          <cell r="B9134">
            <v>475003</v>
          </cell>
          <cell r="C9134" t="str">
            <v>98691836</v>
          </cell>
          <cell r="D9134" t="str">
            <v>HYCITE</v>
          </cell>
          <cell r="E9134" t="str">
            <v>DESPACHO</v>
          </cell>
          <cell r="F9134" t="str">
            <v>NORMAL</v>
          </cell>
          <cell r="G9134" t="str">
            <v>031002004078948</v>
          </cell>
          <cell r="H9134">
            <v>44902</v>
          </cell>
          <cell r="I9134" t="str">
            <v>ENTREGADO</v>
          </cell>
          <cell r="J9134">
            <v>44908</v>
          </cell>
          <cell r="K9134" t="str">
            <v>MICHELLI SANTANA</v>
          </cell>
          <cell r="L9134" t="str">
            <v>JUAN PEREIRA Y RIO TACHINA COMERCIALIZADORA MABEL PEDERNALES ** PEDERNALES PEDERNALES 131001 MANABI</v>
          </cell>
          <cell r="M9134" t="str">
            <v/>
          </cell>
          <cell r="N9134" t="str">
            <v>0993165798 / 994477213</v>
          </cell>
          <cell r="O9134" t="str">
            <v>0993165798 / 994477213</v>
          </cell>
          <cell r="P9134" t="str">
            <v>131001</v>
          </cell>
          <cell r="Q9134" t="str">
            <v>PEDERNALES</v>
          </cell>
          <cell r="R9134" t="str">
            <v>MANABI</v>
          </cell>
          <cell r="S9134" t="str">
            <v>PEDERNALES - RECINTO COAQUE - RECINTO LA CHORRERA</v>
          </cell>
          <cell r="T9134" t="str">
            <v>TRAMACO</v>
          </cell>
          <cell r="U9134" t="str">
            <v>FLEXNETUIO_PROVINCIA</v>
          </cell>
          <cell r="V9134">
            <v>1</v>
          </cell>
          <cell r="W9134">
            <v>12.3</v>
          </cell>
          <cell r="X9134" t="str">
            <v>HYCITE QUITO</v>
          </cell>
          <cell r="Y9134" t="str">
            <v>FLEX NET CALLE 28 DE JUNIO S/N Y GARCIA MORENO ENTRADA LLANO GRANDE</v>
          </cell>
        </row>
        <row r="9135">
          <cell r="A9135" t="str">
            <v>98692045</v>
          </cell>
          <cell r="B9135">
            <v>475006</v>
          </cell>
          <cell r="C9135" t="str">
            <v>98692045</v>
          </cell>
          <cell r="D9135" t="str">
            <v>HYCITE</v>
          </cell>
          <cell r="E9135" t="str">
            <v>DESPACHO</v>
          </cell>
          <cell r="F9135" t="str">
            <v>NORMAL</v>
          </cell>
          <cell r="G9135" t="str">
            <v>TFQ87940 / TFQ88622</v>
          </cell>
          <cell r="H9135">
            <v>44902</v>
          </cell>
          <cell r="I9135" t="str">
            <v>ENTREGADO</v>
          </cell>
          <cell r="J9135">
            <v>44908</v>
          </cell>
          <cell r="K9135" t="str">
            <v>JOSE DAVID INGA ACHIG</v>
          </cell>
          <cell r="L9135" t="str">
            <v>JULIO JORA Y AGUSTIN ALBAN BORJA, ESCUELA JULIO DANOS TRANSITO DE CHILLOGA, QUITO,  TRANSITO DE CHILLOGALLO, CHILLOGALLO, PICHINCHA, ECUADOR</v>
          </cell>
          <cell r="N9135" t="str">
            <v>0982554611</v>
          </cell>
          <cell r="O9135" t="str">
            <v>0982554611</v>
          </cell>
          <cell r="P9135" t="str">
            <v>170208</v>
          </cell>
          <cell r="Q9135" t="str">
            <v>QUITO</v>
          </cell>
          <cell r="R9135" t="str">
            <v>PICHINCHA</v>
          </cell>
          <cell r="S9135" t="str">
            <v>CALDERON (CARAPUNGO)</v>
          </cell>
          <cell r="T9135" t="str">
            <v>FLEXTRANS UIO</v>
          </cell>
          <cell r="U9135" t="str">
            <v>FLEXNETUIO_LOCAL</v>
          </cell>
          <cell r="V9135">
            <v>1</v>
          </cell>
          <cell r="W9135">
            <v>1.7</v>
          </cell>
          <cell r="X9135" t="str">
            <v>HYCITE QUITO</v>
          </cell>
          <cell r="Y9135" t="str">
            <v>FLEX NET CALLE 28 DE JUNIO S/N Y GARCIA MORENO ENTRADA LLANO GRANDE</v>
          </cell>
        </row>
        <row r="9136">
          <cell r="A9136" t="str">
            <v>98692729</v>
          </cell>
          <cell r="B9136">
            <v>475010</v>
          </cell>
          <cell r="C9136" t="str">
            <v>98692729</v>
          </cell>
          <cell r="D9136" t="str">
            <v>HYCITE</v>
          </cell>
          <cell r="E9136" t="str">
            <v>DESPACHO</v>
          </cell>
          <cell r="F9136" t="str">
            <v>NORMAL</v>
          </cell>
          <cell r="G9136" t="str">
            <v>031002004078952</v>
          </cell>
          <cell r="H9136">
            <v>44902</v>
          </cell>
          <cell r="I9136" t="str">
            <v>ENTREGADO</v>
          </cell>
          <cell r="J9136">
            <v>44909</v>
          </cell>
          <cell r="K9136" t="str">
            <v>NIEVE PINARGOTE</v>
          </cell>
          <cell r="L9136" t="str">
            <v>AV CHARLES DARWIN Y JOSE DE VILLAMIL CAFETERIA TONGO REEF SAN CRISTOBAL PUERTO BAQUERIZO MORENO 200101 GALAPAGOS</v>
          </cell>
          <cell r="N9136" t="str">
            <v>0986396709</v>
          </cell>
          <cell r="O9136" t="str">
            <v>0986396709</v>
          </cell>
          <cell r="P9136" t="str">
            <v>200101</v>
          </cell>
          <cell r="Q9136" t="str">
            <v>SAN CRISTOBAL</v>
          </cell>
          <cell r="R9136" t="str">
            <v>GALAPAGOS</v>
          </cell>
          <cell r="S9136" t="str">
            <v>PUERTO BAQUERIZO MORENO - ISLA SANTA MARIA (FLOREANA) (CAB. EN  PTO. VELASCO IBARRA)</v>
          </cell>
          <cell r="T9136" t="str">
            <v>TRAMACO</v>
          </cell>
          <cell r="U9136" t="str">
            <v>FLEXNETUIO_PROVINCIA</v>
          </cell>
          <cell r="V9136">
            <v>1</v>
          </cell>
          <cell r="W9136">
            <v>7</v>
          </cell>
          <cell r="X9136" t="str">
            <v>HYCITE QUITO</v>
          </cell>
          <cell r="Y9136" t="str">
            <v>FLEX NET CALLE 28 DE JUNIO S/N Y GARCIA MORENO ENTRADA LLANO GRANDE</v>
          </cell>
        </row>
        <row r="9137">
          <cell r="A9137" t="str">
            <v>98697989</v>
          </cell>
          <cell r="B9137">
            <v>475027</v>
          </cell>
          <cell r="C9137" t="str">
            <v>98697989</v>
          </cell>
          <cell r="D9137" t="str">
            <v>HYCITE</v>
          </cell>
          <cell r="E9137" t="str">
            <v>DESPACHO</v>
          </cell>
          <cell r="F9137" t="str">
            <v>NORMAL</v>
          </cell>
          <cell r="G9137" t="str">
            <v>031002004078959</v>
          </cell>
          <cell r="H9137">
            <v>44902</v>
          </cell>
          <cell r="I9137" t="str">
            <v>ENTREGADO</v>
          </cell>
          <cell r="J9137">
            <v>44910</v>
          </cell>
          <cell r="K9137" t="str">
            <v>DORIS CASTRO</v>
          </cell>
          <cell r="L9137" t="str">
            <v>EMILIO HUALATOCA Y LAS PALMAS AV LAGO AGRIO MARCIAL OA,A CHACO-MARCIAL OA,A SANTA ROSA 150201 NAPO</v>
          </cell>
          <cell r="M9137" t="str">
            <v/>
          </cell>
          <cell r="N9137" t="str">
            <v>0997223323 / 999461363</v>
          </cell>
          <cell r="O9137" t="str">
            <v>0997223323 / 999461363</v>
          </cell>
          <cell r="P9137" t="str">
            <v>150201</v>
          </cell>
          <cell r="Q9137" t="str">
            <v>EL CHACO</v>
          </cell>
          <cell r="R9137" t="str">
            <v>NAPO</v>
          </cell>
          <cell r="S9137" t="str">
            <v>EL CHACO - LA UNION</v>
          </cell>
          <cell r="T9137" t="str">
            <v>TRAMACO</v>
          </cell>
          <cell r="U9137" t="str">
            <v>FLEXNETUIO_PROVINCIA</v>
          </cell>
          <cell r="V9137">
            <v>1</v>
          </cell>
          <cell r="W9137">
            <v>10.6</v>
          </cell>
          <cell r="X9137" t="str">
            <v>HYCITE QUITO</v>
          </cell>
          <cell r="Y9137" t="str">
            <v>FLEX NET CALLE 28 DE JUNIO S/N Y GARCIA MORENO ENTRADA LLANO GRANDE</v>
          </cell>
        </row>
        <row r="9138">
          <cell r="A9138" t="str">
            <v>98698652</v>
          </cell>
          <cell r="B9138">
            <v>475030</v>
          </cell>
          <cell r="C9138" t="str">
            <v>98698652</v>
          </cell>
          <cell r="D9138" t="str">
            <v>HYCITE</v>
          </cell>
          <cell r="E9138" t="str">
            <v>DESPACHO</v>
          </cell>
          <cell r="F9138" t="str">
            <v>NORMAL</v>
          </cell>
          <cell r="G9138" t="str">
            <v>031002004078962</v>
          </cell>
          <cell r="H9138">
            <v>44902</v>
          </cell>
          <cell r="I9138" t="str">
            <v>ENTREGADO</v>
          </cell>
          <cell r="J9138">
            <v>44908</v>
          </cell>
          <cell r="K9138" t="str">
            <v>YILDA MOREIRA</v>
          </cell>
          <cell r="L9138" t="str">
            <v>SAN LORENZO KM 8 JUNTO A PALMERA DEL PAILON SAN LORENZO / LA FLORIDA SAN LORENZO 080501 ESMERALDAS</v>
          </cell>
          <cell r="M9138" t="str">
            <v/>
          </cell>
          <cell r="N9138" t="str">
            <v>0988523536</v>
          </cell>
          <cell r="O9138" t="str">
            <v>0988523536</v>
          </cell>
          <cell r="P9138" t="str">
            <v>080501</v>
          </cell>
          <cell r="Q9138" t="str">
            <v>SAN LORENZO</v>
          </cell>
          <cell r="R9138" t="str">
            <v>ESMERALDAS</v>
          </cell>
          <cell r="S9138" t="str">
            <v>SAN LORENZO - LA FLORIDA - ANCON (PICHANGAL) (CAB. EN PALMA REAL) - MATAJE (CAB. EN SANTANDER)</v>
          </cell>
          <cell r="T9138" t="str">
            <v>TRAMACO</v>
          </cell>
          <cell r="U9138" t="str">
            <v>FLEXNETUIO_PROVINCIA</v>
          </cell>
          <cell r="V9138">
            <v>1</v>
          </cell>
          <cell r="W9138">
            <v>3.7</v>
          </cell>
          <cell r="X9138" t="str">
            <v>HYCITE QUITO</v>
          </cell>
          <cell r="Y9138" t="str">
            <v>FLEX NET CALLE 28 DE JUNIO S/N Y GARCIA MORENO ENTRADA LLANO GRANDE</v>
          </cell>
        </row>
        <row r="9139">
          <cell r="A9139" t="str">
            <v>98657577</v>
          </cell>
          <cell r="B9139">
            <v>474960</v>
          </cell>
          <cell r="C9139" t="str">
            <v>98657577</v>
          </cell>
          <cell r="D9139" t="str">
            <v>HYCITE</v>
          </cell>
          <cell r="E9139" t="str">
            <v>DESPACHO</v>
          </cell>
          <cell r="F9139" t="str">
            <v>NORMAL</v>
          </cell>
          <cell r="G9139" t="str">
            <v>031002004078912</v>
          </cell>
          <cell r="H9139">
            <v>44902</v>
          </cell>
          <cell r="I9139" t="str">
            <v>ENTREGADO</v>
          </cell>
          <cell r="J9139">
            <v>44914</v>
          </cell>
          <cell r="K9139" t="str">
            <v>GUSTAVO ASTUDILLO</v>
          </cell>
          <cell r="L9139" t="str">
            <v>9 OCTUBRE 7A° CALDERON FTE A LA IGLESIA ADVENTISTA BABAHOYO-LA UNION DE CLEMENTINA LA UNION DE CLEMENTINA 120110 LOS RIOS</v>
          </cell>
          <cell r="M9139" t="str">
            <v/>
          </cell>
          <cell r="N9139" t="str">
            <v>0967485056 / 983664633</v>
          </cell>
          <cell r="O9139" t="str">
            <v>0967485056 / 983664633</v>
          </cell>
          <cell r="P9139" t="str">
            <v>120110</v>
          </cell>
          <cell r="Q9139" t="str">
            <v>BABAHOYO</v>
          </cell>
          <cell r="R9139" t="str">
            <v>LOS RIOS</v>
          </cell>
          <cell r="S9139" t="str">
            <v>LA UNION</v>
          </cell>
          <cell r="T9139" t="str">
            <v>TRAMACO</v>
          </cell>
          <cell r="U9139" t="str">
            <v>FLEXNETUIO_PROVINCIA</v>
          </cell>
          <cell r="V9139">
            <v>1</v>
          </cell>
          <cell r="W9139">
            <v>8.8000000000000007</v>
          </cell>
          <cell r="X9139" t="str">
            <v>HYCITE QUITO</v>
          </cell>
          <cell r="Y9139" t="str">
            <v>FLEX NET CALLE 28 DE JUNIO S/N Y GARCIA MORENO ENTRADA LLANO GRANDE</v>
          </cell>
        </row>
        <row r="9140">
          <cell r="A9140" t="str">
            <v>98681339</v>
          </cell>
          <cell r="B9140">
            <v>474973</v>
          </cell>
          <cell r="C9140" t="str">
            <v>98681339</v>
          </cell>
          <cell r="D9140" t="str">
            <v>HYCITE</v>
          </cell>
          <cell r="E9140" t="str">
            <v>DESPACHO</v>
          </cell>
          <cell r="F9140" t="str">
            <v>NORMAL</v>
          </cell>
          <cell r="G9140" t="str">
            <v>031002004078922</v>
          </cell>
          <cell r="H9140">
            <v>44902</v>
          </cell>
          <cell r="I9140" t="str">
            <v>ENTREGADO</v>
          </cell>
          <cell r="J9140">
            <v>44908</v>
          </cell>
          <cell r="K9140" t="str">
            <v>VINICIO MUNOZ</v>
          </cell>
          <cell r="L9140" t="str">
            <v>CDLA VERGELES SECTOR D LOTE DEL PARQUE MACHALA//VERGELES LA PROVIDENCIA 070208 EL ORO</v>
          </cell>
          <cell r="M9140" t="str">
            <v/>
          </cell>
          <cell r="N9140" t="str">
            <v>0939043587</v>
          </cell>
          <cell r="O9140" t="str">
            <v>0939043587</v>
          </cell>
          <cell r="P9140" t="str">
            <v>070208</v>
          </cell>
          <cell r="Q9140" t="str">
            <v>MACHALA</v>
          </cell>
          <cell r="R9140" t="str">
            <v>EL ORO</v>
          </cell>
          <cell r="S9140" t="str">
            <v>MACHALA</v>
          </cell>
          <cell r="T9140" t="str">
            <v>TRAMACO</v>
          </cell>
          <cell r="U9140" t="str">
            <v>FLEXNETUIO_PROVINCIA</v>
          </cell>
          <cell r="V9140">
            <v>1</v>
          </cell>
          <cell r="W9140">
            <v>10.199999999999999</v>
          </cell>
          <cell r="X9140" t="str">
            <v>HYCITE QUITO</v>
          </cell>
          <cell r="Y9140" t="str">
            <v>FLEX NET CALLE 28 DE JUNIO S/N Y GARCIA MORENO ENTRADA LLANO GRANDE</v>
          </cell>
        </row>
        <row r="9141">
          <cell r="A9141" t="str">
            <v>98685512</v>
          </cell>
          <cell r="B9141">
            <v>474981</v>
          </cell>
          <cell r="C9141" t="str">
            <v>98685512</v>
          </cell>
          <cell r="D9141" t="str">
            <v>HYCITE</v>
          </cell>
          <cell r="E9141" t="str">
            <v>DESPACHO</v>
          </cell>
          <cell r="F9141" t="str">
            <v>NORMAL</v>
          </cell>
          <cell r="G9141" t="str">
            <v>031002004078929</v>
          </cell>
          <cell r="H9141">
            <v>44902</v>
          </cell>
          <cell r="I9141" t="str">
            <v>ENTREGADO</v>
          </cell>
          <cell r="J9141">
            <v>44909</v>
          </cell>
          <cell r="K9141" t="str">
            <v>ANITA ALMEIDA</v>
          </cell>
          <cell r="L9141" t="str">
            <v>CESAR JACOME CAJIO Y CIUDADELA ATRAS DE LA UNIVERSIDAD DE BOLIVAR SAN MIGUEL-CDLA LA LIBERTAD CENTRAL 020301 BOLIVAR</v>
          </cell>
          <cell r="M9141" t="str">
            <v/>
          </cell>
          <cell r="N9141" t="str">
            <v>0992048512</v>
          </cell>
          <cell r="O9141" t="str">
            <v>0992048512</v>
          </cell>
          <cell r="P9141" t="str">
            <v>020301</v>
          </cell>
          <cell r="Q9141" t="str">
            <v>SAN MIGUEL</v>
          </cell>
          <cell r="R9141" t="str">
            <v>BOLIVAR</v>
          </cell>
          <cell r="S9141" t="str">
            <v>SAN MIGUEL</v>
          </cell>
          <cell r="T9141" t="str">
            <v>TRAMACO</v>
          </cell>
          <cell r="U9141" t="str">
            <v>FLEXNETUIO_PROVINCIA</v>
          </cell>
          <cell r="V9141">
            <v>1</v>
          </cell>
          <cell r="W9141">
            <v>14.2</v>
          </cell>
          <cell r="X9141" t="str">
            <v>HYCITE QUITO</v>
          </cell>
          <cell r="Y9141" t="str">
            <v>FLEX NET CALLE 28 DE JUNIO S/N Y GARCIA MORENO ENTRADA LLANO GRANDE</v>
          </cell>
        </row>
        <row r="9142">
          <cell r="A9142" t="str">
            <v>PROA_22_003_RET</v>
          </cell>
          <cell r="B9142">
            <v>474958</v>
          </cell>
          <cell r="C9142" t="str">
            <v>PROA_22_003_RET</v>
          </cell>
          <cell r="D9142" t="str">
            <v>PROASTIC</v>
          </cell>
          <cell r="E9142" t="str">
            <v>RETIRO</v>
          </cell>
          <cell r="F9142" t="str">
            <v>EXCLUSIVO</v>
          </cell>
          <cell r="G9142" t="str">
            <v>FT74466</v>
          </cell>
          <cell r="H9142">
            <v>44902</v>
          </cell>
          <cell r="I9142" t="str">
            <v>EN_CARTA_PORTE_RETIRO</v>
          </cell>
          <cell r="J9142">
            <v>44902</v>
          </cell>
          <cell r="K9142" t="str">
            <v>FLEXNET ECUADOR - MDELIVERY</v>
          </cell>
          <cell r="L9142" t="str">
            <v>K 8 1/2 VIA A DAULE</v>
          </cell>
          <cell r="P9142" t="str">
            <v>GUAYAQUIL</v>
          </cell>
          <cell r="Q9142" t="str">
            <v>GUAYAQUIL</v>
          </cell>
          <cell r="R9142" t="str">
            <v>GUAYAS</v>
          </cell>
          <cell r="T9142" t="str">
            <v>ITSACOURIER</v>
          </cell>
          <cell r="U9142" t="str">
            <v>FLEXNETGYE_LOCAL</v>
          </cell>
          <cell r="V9142">
            <v>1</v>
          </cell>
          <cell r="W9142">
            <v>1</v>
          </cell>
          <cell r="X9142" t="str">
            <v xml:space="preserve">CARDSERVICE </v>
          </cell>
          <cell r="Y9142" t="str">
            <v>CENTRO GYE LUQUE 229 Y PEDRO CARBO PISO 2, ALTOS DE LIBRERÍA CIENTÍFICA.</v>
          </cell>
        </row>
        <row r="9143">
          <cell r="A9143" t="str">
            <v>414165417</v>
          </cell>
          <cell r="B9143">
            <v>474920</v>
          </cell>
          <cell r="C9143" t="str">
            <v>414165417</v>
          </cell>
          <cell r="D9143" t="str">
            <v>FLEXTUENTI</v>
          </cell>
          <cell r="E9143" t="str">
            <v>DESPACHO</v>
          </cell>
          <cell r="F9143" t="str">
            <v>NORMAL</v>
          </cell>
          <cell r="G9143" t="str">
            <v>031080414165417</v>
          </cell>
          <cell r="H9143">
            <v>44902</v>
          </cell>
          <cell r="I9143" t="str">
            <v>ENTREGADO</v>
          </cell>
          <cell r="J9143">
            <v>44915</v>
          </cell>
          <cell r="K9143" t="str">
            <v>Marcos Menendez</v>
          </cell>
          <cell r="L9143" t="str">
            <v>JAMA  AV JAMA SN NESTOR MIGUEL CEVALLOS</v>
          </cell>
          <cell r="M9143" t="str">
            <v>1313045088</v>
          </cell>
          <cell r="N9143" t="str">
            <v>0960117112/0963707049</v>
          </cell>
          <cell r="O9143" t="str">
            <v/>
          </cell>
          <cell r="P9143" t="str">
            <v>JAMA</v>
          </cell>
          <cell r="Q9143" t="str">
            <v>JAMA</v>
          </cell>
          <cell r="R9143" t="str">
            <v>MANABI</v>
          </cell>
          <cell r="T9143" t="str">
            <v>TRAMACO</v>
          </cell>
          <cell r="U9143" t="str">
            <v>FLEXNETUIO_PROVINCIA</v>
          </cell>
          <cell r="V9143">
            <v>1</v>
          </cell>
          <cell r="W9143">
            <v>1</v>
          </cell>
          <cell r="X9143" t="str">
            <v>FLEXNET ECUADOR - FLEXTUENTI</v>
          </cell>
          <cell r="Y9143" t="str">
            <v>CALLE 28 DE JUNIO S/N Y GARCIA MORENO ENTRADA LLANO GRANDE</v>
          </cell>
        </row>
        <row r="9144">
          <cell r="A9144" t="str">
            <v>414176110</v>
          </cell>
          <cell r="B9144">
            <v>474930</v>
          </cell>
          <cell r="C9144" t="str">
            <v>414176110</v>
          </cell>
          <cell r="D9144" t="str">
            <v>FLEXTUENTI</v>
          </cell>
          <cell r="E9144" t="str">
            <v>DESPACHO</v>
          </cell>
          <cell r="F9144" t="str">
            <v>DERIVADO PICK UP</v>
          </cell>
          <cell r="G9144" t="str">
            <v>031080414176110</v>
          </cell>
          <cell r="H9144">
            <v>44902</v>
          </cell>
          <cell r="I9144" t="str">
            <v>ENTREGADO</v>
          </cell>
          <cell r="J9144">
            <v>44908</v>
          </cell>
          <cell r="K9144" t="str">
            <v>Jonathan Sarmiento</v>
          </cell>
          <cell r="L9144" t="str">
            <v>OFICINA TRAMACO QUEVEDO</v>
          </cell>
          <cell r="M9144" t="str">
            <v>0707309779</v>
          </cell>
          <cell r="N9144" t="str">
            <v>0990365478/0961927804</v>
          </cell>
          <cell r="O9144" t="str">
            <v/>
          </cell>
          <cell r="P9144" t="str">
            <v>QUEVEDO</v>
          </cell>
          <cell r="Q9144" t="str">
            <v>QUEVEDO</v>
          </cell>
          <cell r="R9144" t="str">
            <v>LOS RIOS</v>
          </cell>
          <cell r="T9144" t="str">
            <v>TRAMACO</v>
          </cell>
          <cell r="U9144" t="str">
            <v>FLEXNETUIO_PROVINCIA</v>
          </cell>
          <cell r="V9144">
            <v>1</v>
          </cell>
          <cell r="W9144">
            <v>1</v>
          </cell>
          <cell r="X9144" t="str">
            <v>FLEXNET ECUADOR - FLEXTUENTI</v>
          </cell>
          <cell r="Y9144" t="str">
            <v>CALLE 28 DE JUNIO S/N Y GARCIA MORENO ENTRADA LLANO GRANDE</v>
          </cell>
        </row>
        <row r="9145">
          <cell r="A9145" t="str">
            <v>414176206</v>
          </cell>
          <cell r="B9145">
            <v>474934</v>
          </cell>
          <cell r="C9145" t="str">
            <v>414176206</v>
          </cell>
          <cell r="D9145" t="str">
            <v>FLEXTUENTI</v>
          </cell>
          <cell r="E9145" t="str">
            <v>DESPACHO</v>
          </cell>
          <cell r="F9145" t="str">
            <v>NORMAL</v>
          </cell>
          <cell r="G9145" t="str">
            <v>IC3766</v>
          </cell>
          <cell r="H9145">
            <v>44902</v>
          </cell>
          <cell r="I9145" t="str">
            <v>ENTREGADO</v>
          </cell>
          <cell r="J9145">
            <v>44910</v>
          </cell>
          <cell r="K9145" t="str">
            <v>Juan Trnecela</v>
          </cell>
          <cell r="L9145" t="str">
            <v>SAN JOAQUIN CALLE CUENCA MOLLETURO  NARANJAL  SN  SN</v>
          </cell>
          <cell r="M9145" t="str">
            <v>0150570828</v>
          </cell>
          <cell r="N9145" t="str">
            <v>0939777799/0939777799</v>
          </cell>
          <cell r="O9145" t="str">
            <v/>
          </cell>
          <cell r="P9145" t="str">
            <v>CUENCA</v>
          </cell>
          <cell r="Q9145" t="str">
            <v>CUENCA</v>
          </cell>
          <cell r="R9145" t="str">
            <v>AZUAY</v>
          </cell>
          <cell r="T9145" t="str">
            <v>ITSACOURIER</v>
          </cell>
          <cell r="U9145" t="str">
            <v>FLEXNETUIO_PROVINCIA</v>
          </cell>
          <cell r="V9145">
            <v>1</v>
          </cell>
          <cell r="W9145">
            <v>1</v>
          </cell>
          <cell r="X9145" t="str">
            <v>FLEXNET ECUADOR - FLEXTUENTI</v>
          </cell>
          <cell r="Y9145" t="str">
            <v>CALLE 28 DE JUNIO S/N Y GARCIA MORENO ENTRADA LLANO GRANDE</v>
          </cell>
        </row>
        <row r="9146">
          <cell r="A9146" t="str">
            <v>SG_2022_2087</v>
          </cell>
          <cell r="B9146">
            <v>474794</v>
          </cell>
          <cell r="C9146" t="str">
            <v>SG_2022_2087</v>
          </cell>
          <cell r="D9146" t="str">
            <v>SG</v>
          </cell>
          <cell r="E9146" t="str">
            <v>DESPACHO</v>
          </cell>
          <cell r="F9146" t="str">
            <v>NORMAL</v>
          </cell>
          <cell r="H9146">
            <v>44901</v>
          </cell>
          <cell r="I9146" t="str">
            <v>EN_PROCESO</v>
          </cell>
          <cell r="J9146">
            <v>44901</v>
          </cell>
          <cell r="K9146" t="str">
            <v>PROFERMACO CIA LTDA</v>
          </cell>
          <cell r="L9146" t="str">
            <v>CALDERON Y AV CARAPUNGO OE7-348, QUITO</v>
          </cell>
          <cell r="P9146" t="str">
            <v>000001</v>
          </cell>
          <cell r="Q9146" t="str">
            <v>QUITO</v>
          </cell>
          <cell r="R9146" t="str">
            <v>PICHINCHA</v>
          </cell>
          <cell r="S9146" t="str">
            <v>BODEGA FLEXNET UIO - RETIRA CLIENTE</v>
          </cell>
          <cell r="U9146" t="str">
            <v>FLEXNETGYE_UIO</v>
          </cell>
          <cell r="V9146">
            <v>2</v>
          </cell>
          <cell r="W9146">
            <v>22.54</v>
          </cell>
          <cell r="X9146" t="str">
            <v>FLEXNET - GYE</v>
          </cell>
          <cell r="Y9146" t="str">
            <v>FERNANDO GUTIERREZ HILL KM 8 1/2 VIA DAULE</v>
          </cell>
        </row>
        <row r="9147">
          <cell r="A9147" t="str">
            <v>R_24961_01</v>
          </cell>
          <cell r="B9147">
            <v>474780</v>
          </cell>
          <cell r="C9147" t="str">
            <v>R_24961_01</v>
          </cell>
          <cell r="D9147" t="str">
            <v>WORLINASLI</v>
          </cell>
          <cell r="E9147" t="str">
            <v>RETIRO</v>
          </cell>
          <cell r="F9147" t="str">
            <v>NORMAL</v>
          </cell>
          <cell r="G9147" t="str">
            <v>87839</v>
          </cell>
          <cell r="H9147">
            <v>44901</v>
          </cell>
          <cell r="I9147" t="str">
            <v>INCIDENCIA</v>
          </cell>
          <cell r="J9147">
            <v>44903</v>
          </cell>
          <cell r="K9147" t="str">
            <v>FLEXNET GYE</v>
          </cell>
          <cell r="L9147" t="str">
            <v>FERNANDO GUTIERREZ HILL VIA A DAULE KM 8 1/2 ENTRADA A COOPERATIVA JUAN MONTALVO</v>
          </cell>
          <cell r="N9147" t="str">
            <v>0996541305</v>
          </cell>
          <cell r="P9147" t="str">
            <v>090101</v>
          </cell>
          <cell r="Q9147" t="str">
            <v>GUAYAQUIL</v>
          </cell>
          <cell r="R9147" t="str">
            <v>GUAYAS</v>
          </cell>
          <cell r="S9147" t="str">
            <v>GUAYAQUIL</v>
          </cell>
          <cell r="T9147" t="str">
            <v>FLEXTRANS GYE</v>
          </cell>
          <cell r="U9147" t="str">
            <v>FLEXNETGYE_LOCAL</v>
          </cell>
          <cell r="V9147">
            <v>1</v>
          </cell>
          <cell r="W9147">
            <v>3.5</v>
          </cell>
          <cell r="X9147" t="str">
            <v>JAVIER MICHAEL ORTIZ AVILEZ</v>
          </cell>
          <cell r="Y9147" t="str">
            <v>FLORIDA NORTE COOP. PANCHO JACOME MZ 308 SOLAR 10</v>
          </cell>
        </row>
        <row r="9148">
          <cell r="A9148" t="str">
            <v>GAR5245</v>
          </cell>
          <cell r="B9148">
            <v>474760</v>
          </cell>
          <cell r="C9148" t="str">
            <v>GAR5245</v>
          </cell>
          <cell r="D9148" t="str">
            <v>HYCITE</v>
          </cell>
          <cell r="E9148" t="str">
            <v>RETIRO</v>
          </cell>
          <cell r="F9148" t="str">
            <v>NORMAL</v>
          </cell>
          <cell r="G9148" t="str">
            <v>031001000226676</v>
          </cell>
          <cell r="H9148">
            <v>44901</v>
          </cell>
          <cell r="I9148" t="str">
            <v>ENTREGADO</v>
          </cell>
          <cell r="J9148">
            <v>44914</v>
          </cell>
          <cell r="K9148" t="str">
            <v>JOSE LEONARDO PINTADO HUACA</v>
          </cell>
          <cell r="L9148" t="str">
            <v xml:space="preserve">MONSENOR LABAKA Y GARCIA MORENO ESQ, ¨PROVINCIA ORELLANA,  REFERENCIA: EN FERRETERIA PINTADO, FRENTE A LA PARADA DE BUSES JIVINO VERDE. </v>
          </cell>
          <cell r="N9148" t="str">
            <v>990066303</v>
          </cell>
          <cell r="O9148" t="str">
            <v>990066303</v>
          </cell>
          <cell r="P9148" t="str">
            <v>220201</v>
          </cell>
          <cell r="Q9148" t="str">
            <v>EL COCA</v>
          </cell>
          <cell r="R9148" t="str">
            <v>ORELLANA</v>
          </cell>
          <cell r="S9148" t="str">
            <v>PUERTO FRANCISCO DE ORELLANA (EL COCA)</v>
          </cell>
          <cell r="T9148" t="str">
            <v>TRAMACO</v>
          </cell>
          <cell r="U9148" t="str">
            <v>FLEXNETUIO_PROVINCIA</v>
          </cell>
          <cell r="V9148">
            <v>0</v>
          </cell>
          <cell r="W9148">
            <v>0</v>
          </cell>
          <cell r="X9148" t="str">
            <v>HYCITE QUITO</v>
          </cell>
          <cell r="Y9148" t="str">
            <v>FLEX NET CALLE 28 DE JUNIO S/N Y GARCIA MORENO ENTRADA LLANO GRANDE</v>
          </cell>
        </row>
        <row r="9149">
          <cell r="A9149" t="str">
            <v>GAR5246</v>
          </cell>
          <cell r="B9149">
            <v>474761</v>
          </cell>
          <cell r="C9149" t="str">
            <v>GAR5246</v>
          </cell>
          <cell r="D9149" t="str">
            <v>HYCITE</v>
          </cell>
          <cell r="E9149" t="str">
            <v>RETIRO</v>
          </cell>
          <cell r="F9149" t="str">
            <v>NORMAL</v>
          </cell>
          <cell r="G9149" t="str">
            <v>031001000226677</v>
          </cell>
          <cell r="H9149">
            <v>44901</v>
          </cell>
          <cell r="I9149" t="str">
            <v>ENTREGADO</v>
          </cell>
          <cell r="J9149">
            <v>44914</v>
          </cell>
          <cell r="K9149" t="str">
            <v>MANUEL EDUARDO GUARTAN TENEMAZA</v>
          </cell>
          <cell r="L9149" t="str">
            <v>BERNARDO VALDIVIEZO #191-38 Y QUITO LOJA LOJA 110108 LOJA 110108 - 1101_LOJA - 11_LOJA</v>
          </cell>
          <cell r="N9149" t="str">
            <v>376060805</v>
          </cell>
          <cell r="O9149" t="str">
            <v>376060805</v>
          </cell>
          <cell r="P9149" t="str">
            <v>110101</v>
          </cell>
          <cell r="Q9149" t="str">
            <v>LOJA</v>
          </cell>
          <cell r="R9149" t="str">
            <v>LOJA</v>
          </cell>
          <cell r="S9149" t="str">
            <v>LOJA</v>
          </cell>
          <cell r="T9149" t="str">
            <v>TRAMACO</v>
          </cell>
          <cell r="U9149" t="str">
            <v>FLEXNETUIO_PROVINCIA</v>
          </cell>
          <cell r="V9149">
            <v>0</v>
          </cell>
          <cell r="W9149">
            <v>0</v>
          </cell>
          <cell r="X9149" t="str">
            <v>HYCITE QUITO</v>
          </cell>
          <cell r="Y9149" t="str">
            <v>FLEX NET CALLE 28 DE JUNIO S/N Y GARCIA MORENO ENTRADA LLANO GRANDE</v>
          </cell>
        </row>
        <row r="9150">
          <cell r="A9150" t="str">
            <v>GAR5249</v>
          </cell>
          <cell r="B9150">
            <v>474764</v>
          </cell>
          <cell r="C9150" t="str">
            <v>GAR5249</v>
          </cell>
          <cell r="D9150" t="str">
            <v>HYCITE</v>
          </cell>
          <cell r="E9150" t="str">
            <v>RETIRO</v>
          </cell>
          <cell r="F9150" t="str">
            <v>NORMAL</v>
          </cell>
          <cell r="G9150" t="str">
            <v>031001000226678</v>
          </cell>
          <cell r="H9150">
            <v>44901</v>
          </cell>
          <cell r="I9150" t="str">
            <v>ENTREGADO</v>
          </cell>
          <cell r="J9150">
            <v>44914</v>
          </cell>
          <cell r="K9150" t="str">
            <v>LILIANA VACA ACURIO</v>
          </cell>
          <cell r="L9150" t="str">
            <v xml:space="preserve">BARRIO SAGRADO CORAZON DE JESUS, PARROQUIA:TENA, PROVINCIA NAPO, CODIGO POSTAL:150150 </v>
          </cell>
          <cell r="N9150" t="str">
            <v>961149292</v>
          </cell>
          <cell r="O9150" t="str">
            <v>961149292</v>
          </cell>
          <cell r="P9150" t="str">
            <v>150101</v>
          </cell>
          <cell r="Q9150" t="str">
            <v>TENA</v>
          </cell>
          <cell r="R9150" t="str">
            <v>NAPO</v>
          </cell>
          <cell r="S9150" t="str">
            <v>TENA</v>
          </cell>
          <cell r="T9150" t="str">
            <v>TRAMACO</v>
          </cell>
          <cell r="U9150" t="str">
            <v>FLEXNETUIO_PROVINCIA</v>
          </cell>
          <cell r="V9150">
            <v>0</v>
          </cell>
          <cell r="W9150">
            <v>0</v>
          </cell>
          <cell r="X9150" t="str">
            <v>HYCITE QUITO</v>
          </cell>
          <cell r="Y9150" t="str">
            <v>FLEX NET CALLE 28 DE JUNIO S/N Y GARCIA MORENO ENTRADA LLANO GRANDE</v>
          </cell>
        </row>
        <row r="9151">
          <cell r="A9151" t="str">
            <v>GAR5251</v>
          </cell>
          <cell r="B9151">
            <v>474766</v>
          </cell>
          <cell r="C9151" t="str">
            <v>GAR5251</v>
          </cell>
          <cell r="D9151" t="str">
            <v>HYCITE</v>
          </cell>
          <cell r="E9151" t="str">
            <v>RETIRO</v>
          </cell>
          <cell r="F9151" t="str">
            <v>NORMAL</v>
          </cell>
          <cell r="G9151" t="str">
            <v>031001000226679</v>
          </cell>
          <cell r="H9151">
            <v>44901</v>
          </cell>
          <cell r="I9151" t="str">
            <v>ENTREGADO</v>
          </cell>
          <cell r="J9151">
            <v>44914</v>
          </cell>
          <cell r="K9151" t="str">
            <v>CARMITA MERCEDES ACOSTA RUBIO</v>
          </cell>
          <cell r="L9151" t="str">
            <v>PASAJE LUIS PEREZ 1-08 Y ROCAFUERTE, JUNTO A DISTRIBUIDORA PINGÜINO, PROVINCIA: IMBABURA, PARROQUIA: SAN FRANCISCO, SECTOR: BARRIO DON BOSCO, CODIGO POSTAL: 100106</v>
          </cell>
          <cell r="N9151" t="str">
            <v>998595408</v>
          </cell>
          <cell r="O9151" t="str">
            <v>998595408</v>
          </cell>
          <cell r="P9151" t="str">
            <v>100101</v>
          </cell>
          <cell r="Q9151" t="str">
            <v>IBARRA</v>
          </cell>
          <cell r="R9151" t="str">
            <v>IMBABURA</v>
          </cell>
          <cell r="S9151" t="str">
            <v>SAN MIGUEL DE IBARRA</v>
          </cell>
          <cell r="T9151" t="str">
            <v>TRAMACO</v>
          </cell>
          <cell r="U9151" t="str">
            <v>FLEXNETUIO_PROVINCIA</v>
          </cell>
          <cell r="V9151">
            <v>0</v>
          </cell>
          <cell r="W9151">
            <v>0</v>
          </cell>
          <cell r="X9151" t="str">
            <v>HYCITE QUITO</v>
          </cell>
          <cell r="Y9151" t="str">
            <v>FLEX NET CALLE 28 DE JUNIO S/N Y GARCIA MORENO ENTRADA LLANO GRANDE</v>
          </cell>
        </row>
        <row r="9152">
          <cell r="A9152" t="str">
            <v>GAR5255</v>
          </cell>
          <cell r="B9152">
            <v>474770</v>
          </cell>
          <cell r="C9152" t="str">
            <v>GAR5255</v>
          </cell>
          <cell r="D9152" t="str">
            <v>HYCITE</v>
          </cell>
          <cell r="E9152" t="str">
            <v>RETIRO</v>
          </cell>
          <cell r="F9152" t="str">
            <v>NORMAL</v>
          </cell>
          <cell r="G9152" t="str">
            <v>031001000226680</v>
          </cell>
          <cell r="H9152">
            <v>44901</v>
          </cell>
          <cell r="I9152" t="str">
            <v>INCIDENCIA</v>
          </cell>
          <cell r="J9152">
            <v>44918</v>
          </cell>
          <cell r="K9152" t="str">
            <v>GLADYS PATRICIA LUNA VACA</v>
          </cell>
          <cell r="L9152" t="str">
            <v>GALAPAGOS 16 Y BALTRA CASA ESQUINERA BEIGE FILOS VINOS AMBATO // CDLA AMAZONAS HUACHI LORENO, TU  (180205)</v>
          </cell>
          <cell r="N9152" t="str">
            <v>99-833-5090</v>
          </cell>
          <cell r="O9152" t="str">
            <v>99-833-5090</v>
          </cell>
          <cell r="P9152" t="str">
            <v>180101</v>
          </cell>
          <cell r="Q9152" t="str">
            <v>AMBATO</v>
          </cell>
          <cell r="R9152" t="str">
            <v>TUNGURAHUA</v>
          </cell>
          <cell r="S9152" t="str">
            <v>AMBATO</v>
          </cell>
          <cell r="T9152" t="str">
            <v>TRAMACO</v>
          </cell>
          <cell r="U9152" t="str">
            <v>FLEXNETUIO_PROVINCIA</v>
          </cell>
          <cell r="V9152">
            <v>0</v>
          </cell>
          <cell r="W9152">
            <v>0</v>
          </cell>
          <cell r="X9152" t="str">
            <v>HYCITE QUITO</v>
          </cell>
          <cell r="Y9152" t="str">
            <v>FLEX NET CALLE 28 DE JUNIO S/N Y GARCIA MORENO ENTRADA LLANO GRANDE</v>
          </cell>
        </row>
        <row r="9153">
          <cell r="A9153" t="str">
            <v>GAR5241</v>
          </cell>
          <cell r="B9153">
            <v>474756</v>
          </cell>
          <cell r="C9153" t="str">
            <v>GAR5241</v>
          </cell>
          <cell r="D9153" t="str">
            <v>HYCITE</v>
          </cell>
          <cell r="E9153" t="str">
            <v>RETIRO</v>
          </cell>
          <cell r="F9153" t="str">
            <v>NORMAL</v>
          </cell>
          <cell r="G9153" t="str">
            <v>031001000226674</v>
          </cell>
          <cell r="H9153">
            <v>44901</v>
          </cell>
          <cell r="I9153" t="str">
            <v>ENTREGADO</v>
          </cell>
          <cell r="J9153">
            <v>44914</v>
          </cell>
          <cell r="K9153" t="str">
            <v>MIGUELA EDITH BAQUE PIN</v>
          </cell>
          <cell r="L9153" t="str">
            <v xml:space="preserve">CALLE CAFETOS Y PRIMERO DE MAYO, PROVINCIA: SANTO DOMINGO DE LOS TSACHILAS, PARROQUIA: LA CONCORDIA, </v>
          </cell>
          <cell r="N9153" t="str">
            <v>988064393</v>
          </cell>
          <cell r="O9153" t="str">
            <v>988064393</v>
          </cell>
          <cell r="P9153" t="str">
            <v>230101</v>
          </cell>
          <cell r="Q9153" t="str">
            <v>SANTO DOMINGO</v>
          </cell>
          <cell r="R9153" t="str">
            <v>SANTO DOMINGO DE LOS TSACHILAS</v>
          </cell>
          <cell r="S9153" t="str">
            <v>SANTO DOMINGO DE LOS COLORADOS</v>
          </cell>
          <cell r="T9153" t="str">
            <v>TRAMACO</v>
          </cell>
          <cell r="U9153" t="str">
            <v>FLEXNETUIO_PROVINCIA</v>
          </cell>
          <cell r="V9153">
            <v>0</v>
          </cell>
          <cell r="W9153">
            <v>0</v>
          </cell>
          <cell r="X9153" t="str">
            <v>HYCITE QUITO</v>
          </cell>
          <cell r="Y9153" t="str">
            <v>FLEX NET CALLE 28 DE JUNIO S/N Y GARCIA MORENO ENTRADA LLANO GRANDE</v>
          </cell>
        </row>
        <row r="9154">
          <cell r="A9154" t="str">
            <v>GAR5243</v>
          </cell>
          <cell r="B9154">
            <v>474758</v>
          </cell>
          <cell r="C9154" t="str">
            <v>GAR5243</v>
          </cell>
          <cell r="D9154" t="str">
            <v>HYCITE</v>
          </cell>
          <cell r="E9154" t="str">
            <v>RETIRO</v>
          </cell>
          <cell r="F9154" t="str">
            <v>NORMAL</v>
          </cell>
          <cell r="G9154" t="str">
            <v>031001000226675</v>
          </cell>
          <cell r="H9154">
            <v>44901</v>
          </cell>
          <cell r="I9154" t="str">
            <v>ENTREGADO</v>
          </cell>
          <cell r="J9154">
            <v>44914</v>
          </cell>
          <cell r="K9154" t="str">
            <v>NEREISI CARVAJAL</v>
          </cell>
          <cell r="L9154" t="str">
            <v>CASCO COMERCIAL 1 MZ SL 14 BOLIVAR ENTRE LA 7MA Y 8VA (OFICINA #3), PROVINCIA LOS RIOS, CANTON QUEVEDO LOCALIDAD CABECERA CANTONAL CODIGO POSTAL 120305</v>
          </cell>
          <cell r="N9154" t="str">
            <v>995396165</v>
          </cell>
          <cell r="O9154" t="str">
            <v>995396165</v>
          </cell>
          <cell r="P9154" t="str">
            <v>120101</v>
          </cell>
          <cell r="Q9154" t="str">
            <v>BABAHOYO</v>
          </cell>
          <cell r="R9154" t="str">
            <v>LOS RIOS</v>
          </cell>
          <cell r="S9154" t="str">
            <v>BABAHOYO - LA VIRGINIA</v>
          </cell>
          <cell r="T9154" t="str">
            <v>TRAMACO</v>
          </cell>
          <cell r="U9154" t="str">
            <v>FLEXNETUIO_PROVINCIA</v>
          </cell>
          <cell r="V9154">
            <v>0</v>
          </cell>
          <cell r="W9154">
            <v>0</v>
          </cell>
          <cell r="X9154" t="str">
            <v>HYCITE QUITO</v>
          </cell>
          <cell r="Y9154" t="str">
            <v>FLEX NET CALLE 28 DE JUNIO S/N Y GARCIA MORENO ENTRADA LLANO GRANDE</v>
          </cell>
        </row>
        <row r="9155">
          <cell r="A9155" t="str">
            <v>GAR5244</v>
          </cell>
          <cell r="B9155">
            <v>474759</v>
          </cell>
          <cell r="C9155" t="str">
            <v>GAR5244</v>
          </cell>
          <cell r="D9155" t="str">
            <v>HYCITE</v>
          </cell>
          <cell r="E9155" t="str">
            <v>RETIRO</v>
          </cell>
          <cell r="F9155" t="str">
            <v>NORMAL</v>
          </cell>
          <cell r="G9155" t="str">
            <v>TF87828</v>
          </cell>
          <cell r="H9155">
            <v>44901</v>
          </cell>
          <cell r="I9155" t="str">
            <v>INCIDENCIA</v>
          </cell>
          <cell r="J9155">
            <v>44902</v>
          </cell>
          <cell r="K9155" t="str">
            <v>GEMA DE JESUS CARRILLO MENOSCAL</v>
          </cell>
          <cell r="L9155" t="str">
            <v>GALAPAGO Y LA 27 ATRAS DEL HOSPITAL GUAYAQUIL GUAYAQUIL / SUBAMBIO FEBRES CORDERO, GU 090204</v>
          </cell>
          <cell r="N9155" t="str">
            <v>93-995-2074</v>
          </cell>
          <cell r="O9155" t="str">
            <v>93-995-2074</v>
          </cell>
          <cell r="P9155" t="str">
            <v>091103</v>
          </cell>
          <cell r="Q9155" t="str">
            <v>ALFREDO BAQUERIZO MORENO</v>
          </cell>
          <cell r="R9155" t="str">
            <v>GUAYAS</v>
          </cell>
          <cell r="S9155" t="str">
            <v>ALFREDO BAQUERIZO MORENO (JUJAN)</v>
          </cell>
          <cell r="T9155" t="str">
            <v>FLEXTRANS GYE</v>
          </cell>
          <cell r="U9155" t="str">
            <v>FLEXNETUIO_GYE</v>
          </cell>
          <cell r="V9155">
            <v>0</v>
          </cell>
          <cell r="W9155">
            <v>0</v>
          </cell>
          <cell r="X9155" t="str">
            <v>HYCITE QUITO</v>
          </cell>
          <cell r="Y9155" t="str">
            <v>FLEX NET CALLE 28 DE JUNIO S/N Y GARCIA MORENO ENTRADA LLANO GRANDE</v>
          </cell>
        </row>
        <row r="9156">
          <cell r="A9156" t="str">
            <v>414165242</v>
          </cell>
          <cell r="B9156">
            <v>474669</v>
          </cell>
          <cell r="C9156" t="str">
            <v>414165242</v>
          </cell>
          <cell r="D9156" t="str">
            <v>FLEXTUENTI</v>
          </cell>
          <cell r="E9156" t="str">
            <v>DESPACHO</v>
          </cell>
          <cell r="F9156" t="str">
            <v>NORMAL</v>
          </cell>
          <cell r="G9156" t="str">
            <v>031080414165242</v>
          </cell>
          <cell r="H9156">
            <v>44901</v>
          </cell>
          <cell r="I9156" t="str">
            <v>ENTREGADO</v>
          </cell>
          <cell r="J9156">
            <v>44910</v>
          </cell>
          <cell r="K9156" t="str">
            <v>GISELLA GISELLASAN ANDRES</v>
          </cell>
          <cell r="L9156" t="str">
            <v>LA AURORA   AV LEON FEBRES CORDERO  MZ 6   V33 KM 14 5 VIA LA AURORA</v>
          </cell>
          <cell r="M9156" t="str">
            <v>0914324553</v>
          </cell>
          <cell r="N9156" t="str">
            <v>0996965177/0999075504</v>
          </cell>
          <cell r="O9156" t="str">
            <v/>
          </cell>
          <cell r="P9156" t="str">
            <v>DAULE</v>
          </cell>
          <cell r="Q9156" t="str">
            <v>DAULE</v>
          </cell>
          <cell r="R9156" t="str">
            <v>GUAYAS</v>
          </cell>
          <cell r="T9156" t="str">
            <v>TRAMACO</v>
          </cell>
          <cell r="U9156" t="str">
            <v>FLEXNETUIO_PROVINCIA</v>
          </cell>
          <cell r="V9156">
            <v>1</v>
          </cell>
          <cell r="W9156">
            <v>1</v>
          </cell>
          <cell r="X9156" t="str">
            <v>FLEXNET ECUADOR - FLEXTUENTI</v>
          </cell>
          <cell r="Y9156" t="str">
            <v>CALLE 28 DE JUNIO S/N Y GARCIA MORENO ENTRADA LLANO GRANDE</v>
          </cell>
        </row>
        <row r="9157">
          <cell r="A9157" t="str">
            <v>414176040</v>
          </cell>
          <cell r="B9157">
            <v>474684</v>
          </cell>
          <cell r="C9157" t="str">
            <v>414176040</v>
          </cell>
          <cell r="D9157" t="str">
            <v>FLEXTUENTI</v>
          </cell>
          <cell r="E9157" t="str">
            <v>DESPACHO</v>
          </cell>
          <cell r="F9157" t="str">
            <v>NORMAL</v>
          </cell>
          <cell r="G9157" t="str">
            <v>031080414176040</v>
          </cell>
          <cell r="H9157">
            <v>44901</v>
          </cell>
          <cell r="I9157" t="str">
            <v>ENTREGADO</v>
          </cell>
          <cell r="J9157">
            <v>44908</v>
          </cell>
          <cell r="K9157" t="str">
            <v>Javier Guevara</v>
          </cell>
          <cell r="L9157" t="str">
            <v>QUERO AV ANTONIO JOSE DE SUCRE  SN  JUAN LEON MERA</v>
          </cell>
          <cell r="M9157" t="str">
            <v>1803558301</v>
          </cell>
          <cell r="N9157" t="str">
            <v>0983027048/0983027048</v>
          </cell>
          <cell r="O9157" t="str">
            <v/>
          </cell>
          <cell r="P9157" t="str">
            <v>QUERO</v>
          </cell>
          <cell r="Q9157" t="str">
            <v>QUERO</v>
          </cell>
          <cell r="R9157" t="str">
            <v>TUNGURAHUA</v>
          </cell>
          <cell r="T9157" t="str">
            <v>TRAMACO</v>
          </cell>
          <cell r="U9157" t="str">
            <v>FLEXNETUIO_PROVINCIA</v>
          </cell>
          <cell r="V9157">
            <v>1</v>
          </cell>
          <cell r="W9157">
            <v>1</v>
          </cell>
          <cell r="X9157" t="str">
            <v>FLEXNET ECUADOR - FLEXTUENTI</v>
          </cell>
          <cell r="Y9157" t="str">
            <v>CALLE 28 DE JUNIO S/N Y GARCIA MORENO ENTRADA LLANO GRANDE</v>
          </cell>
        </row>
        <row r="9158">
          <cell r="A9158" t="str">
            <v>414176064</v>
          </cell>
          <cell r="B9158">
            <v>474686</v>
          </cell>
          <cell r="C9158" t="str">
            <v>414176064</v>
          </cell>
          <cell r="D9158" t="str">
            <v>FLEXTUENTI</v>
          </cell>
          <cell r="E9158" t="str">
            <v>DESPACHO</v>
          </cell>
          <cell r="F9158" t="str">
            <v>NORMAL</v>
          </cell>
          <cell r="G9158" t="str">
            <v>031080414176064</v>
          </cell>
          <cell r="H9158">
            <v>44901</v>
          </cell>
          <cell r="I9158" t="str">
            <v>ENTREGADO</v>
          </cell>
          <cell r="J9158">
            <v>44908</v>
          </cell>
          <cell r="K9158" t="str">
            <v>Jeniffer Vera</v>
          </cell>
          <cell r="L9158" t="str">
            <v>EL CARMEN  CALLE PORTOVIEJO SN  CALLE ENRIQUE DELGADO</v>
          </cell>
          <cell r="M9158" t="str">
            <v>1351448319</v>
          </cell>
          <cell r="N9158" t="str">
            <v>0967290604/0991797203</v>
          </cell>
          <cell r="O9158" t="str">
            <v/>
          </cell>
          <cell r="P9158" t="str">
            <v>EL CARMEN</v>
          </cell>
          <cell r="Q9158" t="str">
            <v>EL CARMEN</v>
          </cell>
          <cell r="R9158" t="str">
            <v>MANABI</v>
          </cell>
          <cell r="T9158" t="str">
            <v>TRAMACO</v>
          </cell>
          <cell r="U9158" t="str">
            <v>FLEXNETUIO_PROVINCIA</v>
          </cell>
          <cell r="V9158">
            <v>1</v>
          </cell>
          <cell r="W9158">
            <v>1</v>
          </cell>
          <cell r="X9158" t="str">
            <v>FLEXNET ECUADOR - FLEXTUENTI</v>
          </cell>
          <cell r="Y9158" t="str">
            <v>CALLE 28 DE JUNIO S/N Y GARCIA MORENO ENTRADA LLANO GRANDE</v>
          </cell>
        </row>
        <row r="9159">
          <cell r="A9159" t="str">
            <v>4678539</v>
          </cell>
          <cell r="B9159">
            <v>474588</v>
          </cell>
          <cell r="C9159" t="str">
            <v>4678539</v>
          </cell>
          <cell r="D9159" t="str">
            <v>MDELIVERY</v>
          </cell>
          <cell r="E9159" t="str">
            <v>DESPACHO</v>
          </cell>
          <cell r="F9159" t="str">
            <v>NORMAL</v>
          </cell>
          <cell r="G9159" t="str">
            <v>031080004678539</v>
          </cell>
          <cell r="H9159">
            <v>44901</v>
          </cell>
          <cell r="I9159" t="str">
            <v>ENTREGADO</v>
          </cell>
          <cell r="J9159">
            <v>44909</v>
          </cell>
          <cell r="K9159" t="str">
            <v>TIRSO GERARDO MOSQUERA MOGRO</v>
          </cell>
          <cell r="L9159" t="str">
            <v>QUEVEDO CALLE BOLIVAR  615  CALLE SEPTIMA</v>
          </cell>
          <cell r="M9159" t="str">
            <v>1711918670</v>
          </cell>
          <cell r="N9159" t="str">
            <v>0999277173</v>
          </cell>
          <cell r="O9159" t="str">
            <v>0999277173</v>
          </cell>
          <cell r="P9159" t="str">
            <v>120305</v>
          </cell>
          <cell r="Q9159" t="str">
            <v>QUEVEDO</v>
          </cell>
          <cell r="R9159" t="str">
            <v>LOS RIOS</v>
          </cell>
          <cell r="S9159" t="str">
            <v>QUEVEDO</v>
          </cell>
          <cell r="T9159" t="str">
            <v>TRAMACO</v>
          </cell>
          <cell r="U9159" t="str">
            <v>FLEXNETUIO_PROVINCIA</v>
          </cell>
          <cell r="V9159">
            <v>1</v>
          </cell>
          <cell r="W9159">
            <v>1</v>
          </cell>
          <cell r="X9159" t="str">
            <v>FLEXNET ECUADOR - MDELIVERY</v>
          </cell>
          <cell r="Y9159" t="str">
            <v>CALLE 28 DE JUNIO S/N Y GARCIA MORENO ENTRADA LLANO GRANDE</v>
          </cell>
        </row>
        <row r="9160">
          <cell r="A9160" t="str">
            <v>11544</v>
          </cell>
          <cell r="B9160">
            <v>474525</v>
          </cell>
          <cell r="C9160" t="str">
            <v>11544</v>
          </cell>
          <cell r="D9160" t="str">
            <v>MOVISTAR</v>
          </cell>
          <cell r="E9160" t="str">
            <v>RETIRO</v>
          </cell>
          <cell r="F9160" t="str">
            <v>NORMAL</v>
          </cell>
          <cell r="G9160" t="str">
            <v>031002004077345</v>
          </cell>
          <cell r="H9160">
            <v>44901</v>
          </cell>
          <cell r="I9160" t="str">
            <v>ENTREGADO</v>
          </cell>
          <cell r="J9160">
            <v>44914</v>
          </cell>
          <cell r="K9160" t="str">
            <v>FLEXNET - LI</v>
          </cell>
          <cell r="L9160" t="str">
            <v>CALLE 28 DE JUNIO S/N Y GARCIA MORENO ENTRADA LLANO GRANDE</v>
          </cell>
          <cell r="M9160" t="str">
            <v/>
          </cell>
          <cell r="N9160" t="str">
            <v>0969092347</v>
          </cell>
          <cell r="O9160" t="str">
            <v>0969092347</v>
          </cell>
          <cell r="P9160" t="str">
            <v>QUITO</v>
          </cell>
          <cell r="Q9160" t="str">
            <v>QUITO</v>
          </cell>
          <cell r="R9160" t="str">
            <v>PICHINCHA</v>
          </cell>
          <cell r="T9160" t="str">
            <v>TRAMACO</v>
          </cell>
          <cell r="U9160" t="str">
            <v>FLEXNETUIO_PROVINCIA</v>
          </cell>
          <cell r="V9160">
            <v>0</v>
          </cell>
          <cell r="W9160">
            <v>1</v>
          </cell>
          <cell r="X9160" t="str">
            <v>GABRIELA GANCINO</v>
          </cell>
          <cell r="Y9160" t="str">
            <v>Av. Cevallos 15-57 entre Mera y Martinez (Edificio Asociacion de Empleados de Tungurahua) Planta baja</v>
          </cell>
        </row>
        <row r="9161">
          <cell r="A9161" t="str">
            <v>11545</v>
          </cell>
          <cell r="B9161">
            <v>474526</v>
          </cell>
          <cell r="C9161" t="str">
            <v>11545</v>
          </cell>
          <cell r="D9161" t="str">
            <v>MOVISTAR</v>
          </cell>
          <cell r="E9161" t="str">
            <v>RETIRO</v>
          </cell>
          <cell r="F9161" t="str">
            <v>NORMAL</v>
          </cell>
          <cell r="G9161" t="str">
            <v>031002004076479</v>
          </cell>
          <cell r="H9161">
            <v>44901</v>
          </cell>
          <cell r="I9161" t="str">
            <v>ENTREGADO</v>
          </cell>
          <cell r="J9161">
            <v>44914</v>
          </cell>
          <cell r="K9161" t="str">
            <v>FLEXNET - LI</v>
          </cell>
          <cell r="L9161" t="str">
            <v>CALLE 28 DE JUNIO S/N Y GARCIA MORENO ENTRADA LLANO GRANDE</v>
          </cell>
          <cell r="M9161" t="str">
            <v/>
          </cell>
          <cell r="N9161" t="str">
            <v>096845300</v>
          </cell>
          <cell r="O9161" t="str">
            <v>096845300</v>
          </cell>
          <cell r="P9161" t="str">
            <v>QUITO</v>
          </cell>
          <cell r="Q9161" t="str">
            <v>QUITO</v>
          </cell>
          <cell r="R9161" t="str">
            <v>PICHINCHA</v>
          </cell>
          <cell r="T9161" t="str">
            <v>TRAMACO</v>
          </cell>
          <cell r="U9161" t="str">
            <v>FLEXNETUIO_GYE</v>
          </cell>
          <cell r="V9161">
            <v>0</v>
          </cell>
          <cell r="W9161">
            <v>1</v>
          </cell>
          <cell r="X9161" t="str">
            <v>ERICK MEDRANDA</v>
          </cell>
          <cell r="Y9161" t="str">
            <v>C.C. RIOCENTRO CEIBOS, Local # 28 PB Av. Del Bomberovia a la costa KM 6.5</v>
          </cell>
        </row>
        <row r="9162">
          <cell r="A9162" t="str">
            <v>11546</v>
          </cell>
          <cell r="B9162">
            <v>474527</v>
          </cell>
          <cell r="C9162" t="str">
            <v>11546</v>
          </cell>
          <cell r="D9162" t="str">
            <v>MOVISTAR</v>
          </cell>
          <cell r="E9162" t="str">
            <v>RETIRO</v>
          </cell>
          <cell r="F9162" t="str">
            <v>NORMAL</v>
          </cell>
          <cell r="G9162" t="str">
            <v>031002004076954</v>
          </cell>
          <cell r="H9162">
            <v>44901</v>
          </cell>
          <cell r="I9162" t="str">
            <v>ENTREGADO</v>
          </cell>
          <cell r="J9162">
            <v>44914</v>
          </cell>
          <cell r="K9162" t="str">
            <v>FLEXNET - LI</v>
          </cell>
          <cell r="L9162" t="str">
            <v>CALLE 28 DE JUNIO S/N Y GARCIA MORENO ENTRADA LLANO GRANDE</v>
          </cell>
          <cell r="M9162" t="str">
            <v/>
          </cell>
          <cell r="N9162" t="str">
            <v>967197164</v>
          </cell>
          <cell r="O9162" t="str">
            <v>967197164</v>
          </cell>
          <cell r="P9162" t="str">
            <v>QUITO</v>
          </cell>
          <cell r="Q9162" t="str">
            <v>QUITO</v>
          </cell>
          <cell r="R9162" t="str">
            <v>PICHINCHA</v>
          </cell>
          <cell r="T9162" t="str">
            <v>TRAMACO</v>
          </cell>
          <cell r="U9162" t="str">
            <v>FLEXNETUIO_PROVINCIA</v>
          </cell>
          <cell r="V9162">
            <v>0</v>
          </cell>
          <cell r="W9162">
            <v>1</v>
          </cell>
          <cell r="X9162" t="str">
            <v>ANDRES SUAREZ</v>
          </cell>
          <cell r="Y9162" t="str">
            <v>Av. Mariano Acosta 21-47 y Victor Gomez Jurado C.C. La Plaza Shopping Center local movistar</v>
          </cell>
        </row>
        <row r="9163">
          <cell r="A9163" t="str">
            <v>11547</v>
          </cell>
          <cell r="B9163">
            <v>474528</v>
          </cell>
          <cell r="C9163" t="str">
            <v>11547</v>
          </cell>
          <cell r="D9163" t="str">
            <v>MOVISTAR</v>
          </cell>
          <cell r="E9163" t="str">
            <v>RETIRO</v>
          </cell>
          <cell r="F9163" t="str">
            <v>NORMAL</v>
          </cell>
          <cell r="G9163" t="str">
            <v>031002004076501</v>
          </cell>
          <cell r="H9163">
            <v>44901</v>
          </cell>
          <cell r="I9163" t="str">
            <v>ENTREGADO</v>
          </cell>
          <cell r="J9163">
            <v>44914</v>
          </cell>
          <cell r="K9163" t="str">
            <v>FLEXNET - LI</v>
          </cell>
          <cell r="L9163" t="str">
            <v>CALLE 28 DE JUNIO S/N Y GARCIA MORENO ENTRADA LLANO GRANDE</v>
          </cell>
          <cell r="M9163" t="str">
            <v/>
          </cell>
          <cell r="N9163" t="str">
            <v>982387574</v>
          </cell>
          <cell r="O9163" t="str">
            <v>982387574</v>
          </cell>
          <cell r="P9163" t="str">
            <v>QUITO</v>
          </cell>
          <cell r="Q9163" t="str">
            <v>QUITO</v>
          </cell>
          <cell r="R9163" t="str">
            <v>PICHINCHA</v>
          </cell>
          <cell r="T9163" t="str">
            <v>TRAMACO</v>
          </cell>
          <cell r="U9163" t="str">
            <v>FLEXNETUIO_GYE</v>
          </cell>
          <cell r="V9163">
            <v>0</v>
          </cell>
          <cell r="W9163">
            <v>1</v>
          </cell>
          <cell r="X9163" t="str">
            <v>MAURENY ROMERO</v>
          </cell>
          <cell r="Y9163" t="str">
            <v>Av. 25 de Julio y Ernesto Alban locales 111 y 112</v>
          </cell>
        </row>
        <row r="9164">
          <cell r="A9164" t="str">
            <v>11548</v>
          </cell>
          <cell r="B9164">
            <v>474529</v>
          </cell>
          <cell r="C9164" t="str">
            <v>11548</v>
          </cell>
          <cell r="D9164" t="str">
            <v>MOVISTAR</v>
          </cell>
          <cell r="E9164" t="str">
            <v>RETIRO</v>
          </cell>
          <cell r="F9164" t="str">
            <v>NORMAL</v>
          </cell>
          <cell r="G9164" t="str">
            <v>031002004076549</v>
          </cell>
          <cell r="H9164">
            <v>44901</v>
          </cell>
          <cell r="I9164" t="str">
            <v>ENTREGADO</v>
          </cell>
          <cell r="J9164">
            <v>44914</v>
          </cell>
          <cell r="K9164" t="str">
            <v>FLEXNET - LI</v>
          </cell>
          <cell r="L9164" t="str">
            <v>CALLE 28 DE JUNIO S/N Y GARCIA MORENO ENTRADA LLANO GRANDE</v>
          </cell>
          <cell r="M9164" t="str">
            <v/>
          </cell>
          <cell r="N9164" t="str">
            <v>982387574</v>
          </cell>
          <cell r="O9164" t="str">
            <v>982387574</v>
          </cell>
          <cell r="P9164" t="str">
            <v>QUITO</v>
          </cell>
          <cell r="Q9164" t="str">
            <v>QUITO</v>
          </cell>
          <cell r="R9164" t="str">
            <v>PICHINCHA</v>
          </cell>
          <cell r="T9164" t="str">
            <v>TRAMACO</v>
          </cell>
          <cell r="U9164" t="str">
            <v>FLEXNETUIO_GYE</v>
          </cell>
          <cell r="V9164">
            <v>0</v>
          </cell>
          <cell r="W9164">
            <v>1</v>
          </cell>
          <cell r="X9164" t="str">
            <v>MAURENY ROMERO</v>
          </cell>
          <cell r="Y9164" t="str">
            <v>Av. 25 de Julio y Ernesto Alban locales 111 y 112</v>
          </cell>
        </row>
        <row r="9165">
          <cell r="A9165" t="str">
            <v>11549</v>
          </cell>
          <cell r="B9165">
            <v>474530</v>
          </cell>
          <cell r="C9165" t="str">
            <v>11549</v>
          </cell>
          <cell r="D9165" t="str">
            <v>MOVISTAR</v>
          </cell>
          <cell r="E9165" t="str">
            <v>RETIRO</v>
          </cell>
          <cell r="F9165" t="str">
            <v>NORMAL</v>
          </cell>
          <cell r="G9165" t="str">
            <v/>
          </cell>
          <cell r="H9165">
            <v>44901</v>
          </cell>
          <cell r="I9165" t="str">
            <v>EN_TRANSITO</v>
          </cell>
          <cell r="J9165">
            <v>44901</v>
          </cell>
          <cell r="K9165" t="str">
            <v>FLEXNET - LI</v>
          </cell>
          <cell r="L9165" t="str">
            <v>CALLE 28 DE JUNIO S/N Y GARCIA MORENO ENTRADA LLANO GRANDE</v>
          </cell>
          <cell r="M9165" t="str">
            <v/>
          </cell>
          <cell r="N9165" t="str">
            <v>0983009120 / 0996541305</v>
          </cell>
          <cell r="O9165" t="str">
            <v>0983009120 / 0996541305</v>
          </cell>
          <cell r="P9165" t="str">
            <v>QUITO</v>
          </cell>
          <cell r="Q9165" t="str">
            <v>QUITO</v>
          </cell>
          <cell r="R9165" t="str">
            <v>PICHINCHA</v>
          </cell>
          <cell r="T9165" t="str">
            <v>TRAMACO</v>
          </cell>
          <cell r="U9165" t="str">
            <v>FLEXNETUIO_GYE</v>
          </cell>
          <cell r="V9165">
            <v>0</v>
          </cell>
          <cell r="W9165">
            <v>1</v>
          </cell>
          <cell r="X9165" t="str">
            <v>GABRIEL SAAVEDRA / ANDREA NARANJO</v>
          </cell>
          <cell r="Y9165" t="str">
            <v>CC SAN MARINO - AV FCO DE ORELLANA Y AV PLAZA DANIN</v>
          </cell>
        </row>
        <row r="9166">
          <cell r="A9166" t="str">
            <v>11550</v>
          </cell>
          <cell r="B9166">
            <v>474531</v>
          </cell>
          <cell r="C9166" t="str">
            <v>11550</v>
          </cell>
          <cell r="D9166" t="str">
            <v>MOVISTAR</v>
          </cell>
          <cell r="E9166" t="str">
            <v>RETIRO</v>
          </cell>
          <cell r="F9166" t="str">
            <v>NORMAL</v>
          </cell>
          <cell r="G9166" t="str">
            <v>031002004077396</v>
          </cell>
          <cell r="H9166">
            <v>44901</v>
          </cell>
          <cell r="I9166" t="str">
            <v>ENTREGADO</v>
          </cell>
          <cell r="J9166">
            <v>44914</v>
          </cell>
          <cell r="K9166" t="str">
            <v>FLEXNET - LI</v>
          </cell>
          <cell r="L9166" t="str">
            <v>CALLE 28 DE JUNIO S/N Y GARCIA MORENO ENTRADA LLANO GRANDE</v>
          </cell>
          <cell r="M9166" t="str">
            <v/>
          </cell>
          <cell r="N9166" t="str">
            <v>0982387574</v>
          </cell>
          <cell r="O9166" t="str">
            <v>0982387574</v>
          </cell>
          <cell r="P9166" t="str">
            <v>QUITO</v>
          </cell>
          <cell r="Q9166" t="str">
            <v>QUITO</v>
          </cell>
          <cell r="R9166" t="str">
            <v>PICHINCHA</v>
          </cell>
          <cell r="T9166" t="str">
            <v>TRAMACO</v>
          </cell>
          <cell r="U9166" t="str">
            <v>FLEXNETUIO_PROVINCIA</v>
          </cell>
          <cell r="V9166">
            <v>0</v>
          </cell>
          <cell r="W9166">
            <v>1</v>
          </cell>
          <cell r="X9166" t="str">
            <v>MAURENY ROMERO</v>
          </cell>
          <cell r="Y9166" t="str">
            <v>KM 1 1/2 VIA BUENA FE DENTRO PASEO SHOPPING LOCAL MOVISTAR #48</v>
          </cell>
        </row>
        <row r="9167">
          <cell r="A9167" t="str">
            <v>11551</v>
          </cell>
          <cell r="B9167">
            <v>474532</v>
          </cell>
          <cell r="C9167" t="str">
            <v>11551</v>
          </cell>
          <cell r="D9167" t="str">
            <v>MOVISTAR</v>
          </cell>
          <cell r="E9167" t="str">
            <v>RETIRO</v>
          </cell>
          <cell r="F9167" t="str">
            <v>NORMAL</v>
          </cell>
          <cell r="G9167" t="str">
            <v>031002004077082</v>
          </cell>
          <cell r="H9167">
            <v>44901</v>
          </cell>
          <cell r="I9167" t="str">
            <v>ENTREGADO</v>
          </cell>
          <cell r="J9167">
            <v>44914</v>
          </cell>
          <cell r="K9167" t="str">
            <v>FLEXNET - LI</v>
          </cell>
          <cell r="L9167" t="str">
            <v>CALLE 28 DE JUNIO S/N Y GARCIA MORENO ENTRADA LLANO GRANDE</v>
          </cell>
          <cell r="M9167" t="str">
            <v/>
          </cell>
          <cell r="N9167" t="str">
            <v>0990813155</v>
          </cell>
          <cell r="O9167" t="str">
            <v>0990813155</v>
          </cell>
          <cell r="P9167" t="str">
            <v>QUITO</v>
          </cell>
          <cell r="Q9167" t="str">
            <v>QUITO</v>
          </cell>
          <cell r="R9167" t="str">
            <v>PICHINCHA</v>
          </cell>
          <cell r="T9167" t="str">
            <v>TRAMACO</v>
          </cell>
          <cell r="U9167" t="str">
            <v>FLEXNETUIO_PROVINCIA</v>
          </cell>
          <cell r="V9167">
            <v>0</v>
          </cell>
          <cell r="W9167">
            <v>1</v>
          </cell>
          <cell r="X9167" t="str">
            <v>JAVIER COELLO</v>
          </cell>
          <cell r="Y9167" t="str">
            <v>29 DE MAYO Y LATACUNGA A LADO DEL POLLO GUS SANTO DOMINGO</v>
          </cell>
        </row>
        <row r="9168">
          <cell r="A9168" t="str">
            <v>11522</v>
          </cell>
          <cell r="B9168">
            <v>474503</v>
          </cell>
          <cell r="C9168" t="str">
            <v>11522</v>
          </cell>
          <cell r="D9168" t="str">
            <v>MOVISTAR</v>
          </cell>
          <cell r="E9168" t="str">
            <v>RETIRO</v>
          </cell>
          <cell r="F9168" t="str">
            <v>NORMAL</v>
          </cell>
          <cell r="G9168" t="str">
            <v>031002004075932</v>
          </cell>
          <cell r="H9168">
            <v>44901</v>
          </cell>
          <cell r="I9168" t="str">
            <v>ENTREGADO</v>
          </cell>
          <cell r="J9168">
            <v>44914</v>
          </cell>
          <cell r="K9168" t="str">
            <v>FLEXNET - LI</v>
          </cell>
          <cell r="L9168" t="str">
            <v>CALLE 28 DE JUNIO S/N Y GARCIA MORENO ENTRADA LLANO GRANDE</v>
          </cell>
          <cell r="M9168" t="str">
            <v/>
          </cell>
          <cell r="N9168" t="str">
            <v>0983013833</v>
          </cell>
          <cell r="O9168" t="str">
            <v>0983013833</v>
          </cell>
          <cell r="P9168" t="str">
            <v>QUITO</v>
          </cell>
          <cell r="Q9168" t="str">
            <v>QUITO</v>
          </cell>
          <cell r="R9168" t="str">
            <v>PICHINCHA</v>
          </cell>
          <cell r="T9168" t="str">
            <v>TRAMACO</v>
          </cell>
          <cell r="U9168" t="str">
            <v>FLEXNETUIO_LOCAL</v>
          </cell>
          <cell r="V9168">
            <v>0</v>
          </cell>
          <cell r="W9168">
            <v>1</v>
          </cell>
          <cell r="X9168" t="str">
            <v>ESTEBAN JIMENEZ</v>
          </cell>
          <cell r="Y9168" t="str">
            <v>CENTRO COMERCIAL QUICENTRO SHOPPING AVENIDA NACIONES UNIDAS.</v>
          </cell>
        </row>
        <row r="9169">
          <cell r="A9169" t="str">
            <v>11523</v>
          </cell>
          <cell r="B9169">
            <v>474504</v>
          </cell>
          <cell r="C9169" t="str">
            <v>11523</v>
          </cell>
          <cell r="D9169" t="str">
            <v>MOVISTAR</v>
          </cell>
          <cell r="E9169" t="str">
            <v>RETIRO</v>
          </cell>
          <cell r="F9169" t="str">
            <v>NORMAL</v>
          </cell>
          <cell r="G9169" t="str">
            <v>031002004076031</v>
          </cell>
          <cell r="H9169">
            <v>44901</v>
          </cell>
          <cell r="I9169" t="str">
            <v>ENTREGADO</v>
          </cell>
          <cell r="J9169">
            <v>44914</v>
          </cell>
          <cell r="K9169" t="str">
            <v>FLEXNET - LI</v>
          </cell>
          <cell r="L9169" t="str">
            <v>CALLE 28 DE JUNIO S/N Y GARCIA MORENO ENTRADA LLANO GRANDE</v>
          </cell>
          <cell r="M9169" t="str">
            <v/>
          </cell>
          <cell r="N9169" t="str">
            <v>998239158</v>
          </cell>
          <cell r="O9169" t="str">
            <v>998239158</v>
          </cell>
          <cell r="P9169" t="str">
            <v>QUITO</v>
          </cell>
          <cell r="Q9169" t="str">
            <v>QUITO</v>
          </cell>
          <cell r="R9169" t="str">
            <v>PICHINCHA</v>
          </cell>
          <cell r="T9169" t="str">
            <v>TRAMACO</v>
          </cell>
          <cell r="U9169" t="str">
            <v>FLEXNETUIO_LOCAL</v>
          </cell>
          <cell r="V9169">
            <v>0</v>
          </cell>
          <cell r="W9169">
            <v>1</v>
          </cell>
          <cell r="X9169" t="str">
            <v>Pablo Mosquera</v>
          </cell>
          <cell r="Y9169" t="str">
            <v>Av San Luis S/N e Isla Santa Clara Edi. San Luis Shopping</v>
          </cell>
        </row>
        <row r="9170">
          <cell r="A9170" t="str">
            <v>11524</v>
          </cell>
          <cell r="B9170">
            <v>474505</v>
          </cell>
          <cell r="C9170" t="str">
            <v>11524</v>
          </cell>
          <cell r="D9170" t="str">
            <v>MOVISTAR</v>
          </cell>
          <cell r="E9170" t="str">
            <v>RETIRO</v>
          </cell>
          <cell r="F9170" t="str">
            <v>NORMAL</v>
          </cell>
          <cell r="G9170" t="str">
            <v>031002004076191</v>
          </cell>
          <cell r="H9170">
            <v>44901</v>
          </cell>
          <cell r="I9170" t="str">
            <v>ENTREGADO</v>
          </cell>
          <cell r="J9170">
            <v>44914</v>
          </cell>
          <cell r="K9170" t="str">
            <v>FLEXNET - LI</v>
          </cell>
          <cell r="L9170" t="str">
            <v>CALLE 28 DE JUNIO S/N Y GARCIA MORENO ENTRADA LLANO GRANDE</v>
          </cell>
          <cell r="M9170" t="str">
            <v/>
          </cell>
          <cell r="N9170" t="str">
            <v>0959589879</v>
          </cell>
          <cell r="O9170" t="str">
            <v>0959589879</v>
          </cell>
          <cell r="P9170" t="str">
            <v>QUITO</v>
          </cell>
          <cell r="Q9170" t="str">
            <v>QUITO</v>
          </cell>
          <cell r="R9170" t="str">
            <v>PICHINCHA</v>
          </cell>
          <cell r="T9170" t="str">
            <v>TRAMACO</v>
          </cell>
          <cell r="U9170" t="str">
            <v>FLEXNETUIO_PROVINCIA</v>
          </cell>
          <cell r="V9170">
            <v>0</v>
          </cell>
          <cell r="W9170">
            <v>1</v>
          </cell>
          <cell r="X9170" t="str">
            <v>MIGUEL MONTOYA</v>
          </cell>
          <cell r="Y9170" t="str">
            <v xml:space="preserve">  C.C. EL PASEO SHOPPING LA PENINSULA LOCAL 1 PLANTA BAJA (barrio san francisco mz 38. calle 9)  </v>
          </cell>
        </row>
        <row r="9171">
          <cell r="A9171" t="str">
            <v>11525</v>
          </cell>
          <cell r="B9171">
            <v>474506</v>
          </cell>
          <cell r="C9171" t="str">
            <v>11525</v>
          </cell>
          <cell r="D9171" t="str">
            <v>MOVISTAR</v>
          </cell>
          <cell r="E9171" t="str">
            <v>RETIRO</v>
          </cell>
          <cell r="F9171" t="str">
            <v>NORMAL</v>
          </cell>
          <cell r="G9171" t="str">
            <v>031002004076241</v>
          </cell>
          <cell r="H9171">
            <v>44901</v>
          </cell>
          <cell r="I9171" t="str">
            <v>ENTREGADO</v>
          </cell>
          <cell r="J9171">
            <v>44914</v>
          </cell>
          <cell r="K9171" t="str">
            <v>FLEXNET - LI</v>
          </cell>
          <cell r="L9171" t="str">
            <v>CALLE 28 DE JUNIO S/N Y GARCIA MORENO ENTRADA LLANO GRANDE</v>
          </cell>
          <cell r="M9171" t="str">
            <v/>
          </cell>
          <cell r="N9171" t="str">
            <v>0998543884</v>
          </cell>
          <cell r="O9171" t="str">
            <v>0998543884</v>
          </cell>
          <cell r="P9171" t="str">
            <v>QUITO</v>
          </cell>
          <cell r="Q9171" t="str">
            <v>QUITO</v>
          </cell>
          <cell r="R9171" t="str">
            <v>PICHINCHA</v>
          </cell>
          <cell r="T9171" t="str">
            <v>TRAMACO</v>
          </cell>
          <cell r="U9171" t="str">
            <v>FLEXNETUIO_PROVINCIA</v>
          </cell>
          <cell r="V9171">
            <v>0</v>
          </cell>
          <cell r="W9171">
            <v>1</v>
          </cell>
          <cell r="X9171" t="str">
            <v>Johana Villarreal</v>
          </cell>
          <cell r="Y9171" t="str">
            <v xml:space="preserve">RESTAURACION Y JUNIN CENTRO COMERCIAL GRAN AKI </v>
          </cell>
        </row>
        <row r="9172">
          <cell r="A9172" t="str">
            <v>11526</v>
          </cell>
          <cell r="B9172">
            <v>474507</v>
          </cell>
          <cell r="C9172" t="str">
            <v>11526</v>
          </cell>
          <cell r="D9172" t="str">
            <v>MOVISTAR</v>
          </cell>
          <cell r="E9172" t="str">
            <v>RETIRO</v>
          </cell>
          <cell r="F9172" t="str">
            <v>NORMAL</v>
          </cell>
          <cell r="G9172" t="str">
            <v>031002004076321</v>
          </cell>
          <cell r="H9172">
            <v>44901</v>
          </cell>
          <cell r="I9172" t="str">
            <v>ENTREGADO</v>
          </cell>
          <cell r="J9172">
            <v>44914</v>
          </cell>
          <cell r="K9172" t="str">
            <v>FLEXNET - LI</v>
          </cell>
          <cell r="L9172" t="str">
            <v>CALLE 28 DE JUNIO S/N Y GARCIA MORENO ENTRADA LLANO GRANDE</v>
          </cell>
          <cell r="M9172" t="str">
            <v/>
          </cell>
          <cell r="N9172" t="str">
            <v>0999066026</v>
          </cell>
          <cell r="O9172" t="str">
            <v>0999066026</v>
          </cell>
          <cell r="P9172" t="str">
            <v>QUITO</v>
          </cell>
          <cell r="Q9172" t="str">
            <v>QUITO</v>
          </cell>
          <cell r="R9172" t="str">
            <v>PICHINCHA</v>
          </cell>
          <cell r="T9172" t="str">
            <v>TRAMACO</v>
          </cell>
          <cell r="U9172" t="str">
            <v>FLEXNETUIO_GYE</v>
          </cell>
          <cell r="V9172">
            <v>0</v>
          </cell>
          <cell r="W9172">
            <v>1</v>
          </cell>
          <cell r="X9172" t="str">
            <v>Elvis Hidalgo</v>
          </cell>
          <cell r="Y9172" t="str">
            <v>C.C. RIOCENTRO SUR Av. 25 de Julio al lado de la Universidad Agraria de Guayaquil</v>
          </cell>
        </row>
        <row r="9173">
          <cell r="A9173" t="str">
            <v>11527</v>
          </cell>
          <cell r="B9173">
            <v>474508</v>
          </cell>
          <cell r="C9173" t="str">
            <v>11527</v>
          </cell>
          <cell r="D9173" t="str">
            <v>MOVISTAR</v>
          </cell>
          <cell r="E9173" t="str">
            <v>RETIRO</v>
          </cell>
          <cell r="F9173" t="str">
            <v>NORMAL</v>
          </cell>
          <cell r="G9173" t="str">
            <v>031002004076678</v>
          </cell>
          <cell r="H9173">
            <v>44901</v>
          </cell>
          <cell r="I9173" t="str">
            <v>ENTREGADO</v>
          </cell>
          <cell r="J9173">
            <v>44914</v>
          </cell>
          <cell r="K9173" t="str">
            <v>FLEXNET - LI</v>
          </cell>
          <cell r="L9173" t="str">
            <v>CALLE 28 DE JUNIO S/N Y GARCIA MORENO ENTRADA LLANO GRANDE</v>
          </cell>
          <cell r="M9173" t="str">
            <v/>
          </cell>
          <cell r="N9173" t="str">
            <v>0996615434</v>
          </cell>
          <cell r="O9173" t="str">
            <v>0996615434</v>
          </cell>
          <cell r="P9173" t="str">
            <v>QUITO</v>
          </cell>
          <cell r="Q9173" t="str">
            <v>QUITO</v>
          </cell>
          <cell r="R9173" t="str">
            <v>PICHINCHA</v>
          </cell>
          <cell r="T9173" t="str">
            <v>TRAMACO</v>
          </cell>
          <cell r="U9173" t="str">
            <v>FLEXNETUIO_PROVINCIA</v>
          </cell>
          <cell r="V9173">
            <v>0</v>
          </cell>
          <cell r="W9173">
            <v>1</v>
          </cell>
          <cell r="X9173" t="str">
            <v>FRANCHESKA ARAUJO</v>
          </cell>
          <cell r="Y9173" t="str">
            <v>Av. America y Jorge Washington local 16 y 17 Planta Baja</v>
          </cell>
        </row>
        <row r="9174">
          <cell r="A9174" t="str">
            <v>11528</v>
          </cell>
          <cell r="B9174">
            <v>474509</v>
          </cell>
          <cell r="C9174" t="str">
            <v>11528</v>
          </cell>
          <cell r="D9174" t="str">
            <v>MOVISTAR</v>
          </cell>
          <cell r="E9174" t="str">
            <v>RETIRO</v>
          </cell>
          <cell r="F9174" t="str">
            <v>NORMAL</v>
          </cell>
          <cell r="G9174" t="str">
            <v>031002004076721</v>
          </cell>
          <cell r="H9174">
            <v>44901</v>
          </cell>
          <cell r="I9174" t="str">
            <v>ENTREGADO</v>
          </cell>
          <cell r="J9174">
            <v>44914</v>
          </cell>
          <cell r="K9174" t="str">
            <v>FLEXNET - LI</v>
          </cell>
          <cell r="L9174" t="str">
            <v>CALLE 28 DE JUNIO S/N Y GARCIA MORENO ENTRADA LLANO GRANDE</v>
          </cell>
          <cell r="M9174" t="str">
            <v/>
          </cell>
          <cell r="N9174" t="str">
            <v>0987148413</v>
          </cell>
          <cell r="O9174" t="str">
            <v>0987148413</v>
          </cell>
          <cell r="P9174" t="str">
            <v>QUITO</v>
          </cell>
          <cell r="Q9174" t="str">
            <v>QUITO</v>
          </cell>
          <cell r="R9174" t="str">
            <v>PICHINCHA</v>
          </cell>
          <cell r="T9174" t="str">
            <v>TRAMACO</v>
          </cell>
          <cell r="U9174" t="str">
            <v>FLEXNETUIO_PROVINCIA</v>
          </cell>
          <cell r="V9174">
            <v>0</v>
          </cell>
          <cell r="W9174">
            <v>1</v>
          </cell>
          <cell r="X9174" t="str">
            <v>DIEGO SOLORZANO</v>
          </cell>
          <cell r="Y9174" t="str">
            <v xml:space="preserve">Av. 4 de Noviembre, Manta 130210 LOCAL 21 PLANTA ALTA </v>
          </cell>
        </row>
        <row r="9175">
          <cell r="A9175" t="str">
            <v>11529</v>
          </cell>
          <cell r="B9175">
            <v>474510</v>
          </cell>
          <cell r="C9175" t="str">
            <v>11529</v>
          </cell>
          <cell r="D9175" t="str">
            <v>MOVISTAR</v>
          </cell>
          <cell r="E9175" t="str">
            <v>RETIRO</v>
          </cell>
          <cell r="F9175" t="str">
            <v>NORMAL</v>
          </cell>
          <cell r="G9175" t="str">
            <v>031002004076779</v>
          </cell>
          <cell r="H9175">
            <v>44901</v>
          </cell>
          <cell r="I9175" t="str">
            <v>ENTREGADO</v>
          </cell>
          <cell r="J9175">
            <v>44914</v>
          </cell>
          <cell r="K9175" t="str">
            <v>FLEXNET - LI</v>
          </cell>
          <cell r="L9175" t="str">
            <v>CALLE 28 DE JUNIO S/N Y GARCIA MORENO ENTRADA LLANO GRANDE</v>
          </cell>
          <cell r="M9175" t="str">
            <v/>
          </cell>
          <cell r="N9175" t="str">
            <v>0999471892</v>
          </cell>
          <cell r="O9175" t="str">
            <v>0999471892</v>
          </cell>
          <cell r="P9175" t="str">
            <v>QUITO</v>
          </cell>
          <cell r="Q9175" t="str">
            <v>QUITO</v>
          </cell>
          <cell r="R9175" t="str">
            <v>PICHINCHA</v>
          </cell>
          <cell r="T9175" t="str">
            <v>TRAMACO</v>
          </cell>
          <cell r="U9175" t="str">
            <v>FLEXNETUIO_PROVINCIA</v>
          </cell>
          <cell r="V9175">
            <v>0</v>
          </cell>
          <cell r="W9175">
            <v>1</v>
          </cell>
          <cell r="X9175" t="str">
            <v>LILIANA ZAMBRANO</v>
          </cell>
          <cell r="Y9175" t="str">
            <v>Calle Pichincha entre Calles Washington y Bolivar a lado de Almacenes Artefacta</v>
          </cell>
        </row>
        <row r="9176">
          <cell r="A9176" t="str">
            <v>11530</v>
          </cell>
          <cell r="B9176">
            <v>474511</v>
          </cell>
          <cell r="C9176" t="str">
            <v>11530</v>
          </cell>
          <cell r="D9176" t="str">
            <v>MOVISTAR</v>
          </cell>
          <cell r="E9176" t="str">
            <v>RETIRO</v>
          </cell>
          <cell r="F9176" t="str">
            <v>NORMAL</v>
          </cell>
          <cell r="G9176" t="str">
            <v>031002004076351</v>
          </cell>
          <cell r="H9176">
            <v>44901</v>
          </cell>
          <cell r="I9176" t="str">
            <v>ENTREGADO</v>
          </cell>
          <cell r="J9176">
            <v>44914</v>
          </cell>
          <cell r="K9176" t="str">
            <v>FLEXNET - LI</v>
          </cell>
          <cell r="L9176" t="str">
            <v>CALLE 28 DE JUNIO S/N Y GARCIA MORENO ENTRADA LLANO GRANDE</v>
          </cell>
          <cell r="M9176" t="str">
            <v/>
          </cell>
          <cell r="N9176" t="str">
            <v>0983345657</v>
          </cell>
          <cell r="O9176" t="str">
            <v>0983345657</v>
          </cell>
          <cell r="P9176" t="str">
            <v>QUITO</v>
          </cell>
          <cell r="Q9176" t="str">
            <v>QUITO</v>
          </cell>
          <cell r="R9176" t="str">
            <v>PICHINCHA</v>
          </cell>
          <cell r="T9176" t="str">
            <v>TRAMACO</v>
          </cell>
          <cell r="U9176" t="str">
            <v>FLEXNETUIO_GYE</v>
          </cell>
          <cell r="V9176">
            <v>0</v>
          </cell>
          <cell r="W9176">
            <v>1</v>
          </cell>
          <cell r="X9176" t="str">
            <v>JORGE MERINO</v>
          </cell>
          <cell r="Y9176" t="str">
            <v>Cdla Kenney Av Del Periodista y Dr Juan Bautista Arzube CC Policentro local #48, (Local Movistar)</v>
          </cell>
        </row>
        <row r="9177">
          <cell r="A9177" t="str">
            <v>11531</v>
          </cell>
          <cell r="B9177">
            <v>474512</v>
          </cell>
          <cell r="C9177" t="str">
            <v>11531</v>
          </cell>
          <cell r="D9177" t="str">
            <v>MOVISTAR</v>
          </cell>
          <cell r="E9177" t="str">
            <v>RETIRO</v>
          </cell>
          <cell r="F9177" t="str">
            <v>NORMAL</v>
          </cell>
          <cell r="G9177" t="str">
            <v>031002004076825</v>
          </cell>
          <cell r="H9177">
            <v>44901</v>
          </cell>
          <cell r="I9177" t="str">
            <v>ENTREGADO</v>
          </cell>
          <cell r="J9177">
            <v>44914</v>
          </cell>
          <cell r="K9177" t="str">
            <v>FLEXNET - LI</v>
          </cell>
          <cell r="L9177" t="str">
            <v>CALLE 28 DE JUNIO S/N Y GARCIA MORENO ENTRADA LLANO GRANDE</v>
          </cell>
          <cell r="M9177" t="str">
            <v/>
          </cell>
          <cell r="N9177" t="str">
            <v>984448116</v>
          </cell>
          <cell r="O9177" t="str">
            <v>984448116</v>
          </cell>
          <cell r="P9177" t="str">
            <v>QUITO</v>
          </cell>
          <cell r="Q9177" t="str">
            <v>QUITO</v>
          </cell>
          <cell r="R9177" t="str">
            <v>PICHINCHA</v>
          </cell>
          <cell r="T9177" t="str">
            <v>TRAMACO</v>
          </cell>
          <cell r="U9177" t="str">
            <v>FLEXNETUIO_PROVINCIA</v>
          </cell>
          <cell r="V9177">
            <v>0</v>
          </cell>
          <cell r="W9177">
            <v>1</v>
          </cell>
          <cell r="X9177" t="str">
            <v xml:space="preserve">KARINA QUINAPALLO </v>
          </cell>
          <cell r="Y9177" t="str">
            <v xml:space="preserve">CLLE. GARCIA MORENO 22-14 Y 10 DE AGOSTO ESQUINA DIAGONAL AL BANCO INTERNACIONAL </v>
          </cell>
        </row>
        <row r="9178">
          <cell r="A9178" t="str">
            <v>11532</v>
          </cell>
          <cell r="B9178">
            <v>474513</v>
          </cell>
          <cell r="C9178" t="str">
            <v>11532</v>
          </cell>
          <cell r="D9178" t="str">
            <v>MOVISTAR</v>
          </cell>
          <cell r="E9178" t="str">
            <v>RETIRO</v>
          </cell>
          <cell r="F9178" t="str">
            <v>NORMAL</v>
          </cell>
          <cell r="G9178" t="str">
            <v>031002004076915</v>
          </cell>
          <cell r="H9178">
            <v>44901</v>
          </cell>
          <cell r="I9178" t="str">
            <v>ENTREGADO</v>
          </cell>
          <cell r="J9178">
            <v>44914</v>
          </cell>
          <cell r="K9178" t="str">
            <v>FLEXNET - LI</v>
          </cell>
          <cell r="L9178" t="str">
            <v>CALLE 28 DE JUNIO S/N Y GARCIA MORENO ENTRADA LLANO GRANDE</v>
          </cell>
          <cell r="M9178" t="str">
            <v/>
          </cell>
          <cell r="N9178" t="str">
            <v>958915204</v>
          </cell>
          <cell r="O9178" t="str">
            <v>958915204</v>
          </cell>
          <cell r="P9178" t="str">
            <v>QUITO</v>
          </cell>
          <cell r="Q9178" t="str">
            <v>QUITO</v>
          </cell>
          <cell r="R9178" t="str">
            <v>PICHINCHA</v>
          </cell>
          <cell r="T9178" t="str">
            <v>TRAMACO</v>
          </cell>
          <cell r="U9178" t="str">
            <v>FLEXNETUIO_PROVINCIA</v>
          </cell>
          <cell r="V9178">
            <v>0</v>
          </cell>
          <cell r="W9178">
            <v>1</v>
          </cell>
          <cell r="X9178" t="str">
            <v>AGRIPINA LEON</v>
          </cell>
          <cell r="Y9178" t="str">
            <v>CC.PASEO SHOPPING  LOCAL 8-9</v>
          </cell>
        </row>
        <row r="9179">
          <cell r="A9179" t="str">
            <v>11533</v>
          </cell>
          <cell r="B9179">
            <v>474514</v>
          </cell>
          <cell r="C9179" t="str">
            <v>11533</v>
          </cell>
          <cell r="D9179" t="str">
            <v>MOVISTAR</v>
          </cell>
          <cell r="E9179" t="str">
            <v>RETIRO</v>
          </cell>
          <cell r="F9179" t="str">
            <v>NORMAL</v>
          </cell>
          <cell r="G9179" t="str">
            <v>031002004076060</v>
          </cell>
          <cell r="H9179">
            <v>44901</v>
          </cell>
          <cell r="I9179" t="str">
            <v>ENTREGADO</v>
          </cell>
          <cell r="J9179">
            <v>44914</v>
          </cell>
          <cell r="K9179" t="str">
            <v>FLEXNET - LI</v>
          </cell>
          <cell r="L9179" t="str">
            <v>CALLE 28 DE JUNIO S/N Y GARCIA MORENO ENTRADA LLANO GRANDE</v>
          </cell>
          <cell r="M9179" t="str">
            <v/>
          </cell>
          <cell r="N9179" t="str">
            <v>0998065185</v>
          </cell>
          <cell r="O9179" t="str">
            <v>0998065185</v>
          </cell>
          <cell r="P9179" t="str">
            <v>QUITO</v>
          </cell>
          <cell r="Q9179" t="str">
            <v>QUITO</v>
          </cell>
          <cell r="R9179" t="str">
            <v>PICHINCHA</v>
          </cell>
          <cell r="T9179" t="str">
            <v>TRAMACO</v>
          </cell>
          <cell r="U9179" t="str">
            <v>FLEXNETUIO_LOCAL</v>
          </cell>
          <cell r="V9179">
            <v>0</v>
          </cell>
          <cell r="W9179">
            <v>1</v>
          </cell>
          <cell r="X9179" t="str">
            <v>LIZETH SARABIA</v>
          </cell>
          <cell r="Y9179" t="str">
            <v xml:space="preserve">Av. Amazonas N6-114 y Republica CC El Jardin Segunda Planta Locales 228 y 229 </v>
          </cell>
        </row>
        <row r="9180">
          <cell r="A9180" t="str">
            <v>11534</v>
          </cell>
          <cell r="B9180">
            <v>474515</v>
          </cell>
          <cell r="C9180" t="str">
            <v>11534</v>
          </cell>
          <cell r="D9180" t="str">
            <v>MOVISTAR</v>
          </cell>
          <cell r="E9180" t="str">
            <v>RETIRO</v>
          </cell>
          <cell r="F9180" t="str">
            <v>NORMAL</v>
          </cell>
          <cell r="G9180" t="str">
            <v>031002004076991</v>
          </cell>
          <cell r="H9180">
            <v>44901</v>
          </cell>
          <cell r="I9180" t="str">
            <v>ENTREGADO</v>
          </cell>
          <cell r="J9180">
            <v>44914</v>
          </cell>
          <cell r="K9180" t="str">
            <v>FLEXNET - LI</v>
          </cell>
          <cell r="L9180" t="str">
            <v>CALLE 28 DE JUNIO S/N Y GARCIA MORENO ENTRADA LLANO GRANDE</v>
          </cell>
          <cell r="M9180" t="str">
            <v/>
          </cell>
          <cell r="N9180" t="str">
            <v>967197164</v>
          </cell>
          <cell r="O9180" t="str">
            <v>967197164</v>
          </cell>
          <cell r="P9180" t="str">
            <v>QUITO</v>
          </cell>
          <cell r="Q9180" t="str">
            <v>QUITO</v>
          </cell>
          <cell r="R9180" t="str">
            <v>PICHINCHA</v>
          </cell>
          <cell r="T9180" t="str">
            <v>TRAMACO</v>
          </cell>
          <cell r="U9180" t="str">
            <v>FLEXNETUIO_PROVINCIA</v>
          </cell>
          <cell r="V9180">
            <v>0</v>
          </cell>
          <cell r="W9180">
            <v>1</v>
          </cell>
          <cell r="X9180" t="str">
            <v>ANDRES SUAREZ</v>
          </cell>
          <cell r="Y9180" t="str">
            <v>Av. Mariano Acosta 21-47 y Victor Gomez Jurado C.C. La Plaza Shopping Center local movistar</v>
          </cell>
        </row>
        <row r="9181">
          <cell r="A9181" t="str">
            <v>11535</v>
          </cell>
          <cell r="B9181">
            <v>474516</v>
          </cell>
          <cell r="C9181" t="str">
            <v>11535</v>
          </cell>
          <cell r="D9181" t="str">
            <v>MOVISTAR</v>
          </cell>
          <cell r="E9181" t="str">
            <v>RETIRO</v>
          </cell>
          <cell r="F9181" t="str">
            <v>NORMAL</v>
          </cell>
          <cell r="G9181" t="str">
            <v>031002004077104</v>
          </cell>
          <cell r="H9181">
            <v>44901</v>
          </cell>
          <cell r="I9181" t="str">
            <v>ENTREGADO</v>
          </cell>
          <cell r="J9181">
            <v>44914</v>
          </cell>
          <cell r="K9181" t="str">
            <v>FLEXNET - LI</v>
          </cell>
          <cell r="L9181" t="str">
            <v>CALLE 28 DE JUNIO S/N Y GARCIA MORENO ENTRADA LLANO GRANDE</v>
          </cell>
          <cell r="M9181" t="str">
            <v/>
          </cell>
          <cell r="N9181" t="str">
            <v>0993714346</v>
          </cell>
          <cell r="O9181" t="str">
            <v>0993714346</v>
          </cell>
          <cell r="P9181" t="str">
            <v>QUITO</v>
          </cell>
          <cell r="Q9181" t="str">
            <v>QUITO</v>
          </cell>
          <cell r="R9181" t="str">
            <v>PICHINCHA</v>
          </cell>
          <cell r="T9181" t="str">
            <v>TRAMACO</v>
          </cell>
          <cell r="U9181" t="str">
            <v>FLEXNETUIO_PROVINCIA</v>
          </cell>
          <cell r="V9181">
            <v>0</v>
          </cell>
          <cell r="W9181">
            <v>1</v>
          </cell>
          <cell r="X9181" t="str">
            <v xml:space="preserve">GABRIELA PEREZ </v>
          </cell>
          <cell r="Y9181" t="str">
            <v>Av. Quito y Av. Abraham Calazacon Centro Comercial Pase Shopping Local 15</v>
          </cell>
        </row>
        <row r="9182">
          <cell r="A9182" t="str">
            <v>11536</v>
          </cell>
          <cell r="B9182">
            <v>474517</v>
          </cell>
          <cell r="C9182" t="str">
            <v>11536</v>
          </cell>
          <cell r="D9182" t="str">
            <v>MOVISTAR</v>
          </cell>
          <cell r="E9182" t="str">
            <v>RETIRO</v>
          </cell>
          <cell r="F9182" t="str">
            <v>NORMAL</v>
          </cell>
          <cell r="G9182" t="str">
            <v>031002004076116</v>
          </cell>
          <cell r="H9182">
            <v>44901</v>
          </cell>
          <cell r="I9182" t="str">
            <v>ENTREGADO</v>
          </cell>
          <cell r="J9182">
            <v>44914</v>
          </cell>
          <cell r="K9182" t="str">
            <v>FLEXNET - LI</v>
          </cell>
          <cell r="L9182" t="str">
            <v>CALLE 28 DE JUNIO S/N Y GARCIA MORENO ENTRADA LLANO GRANDE</v>
          </cell>
          <cell r="M9182" t="str">
            <v/>
          </cell>
          <cell r="N9182" t="str">
            <v>0987252104</v>
          </cell>
          <cell r="O9182" t="str">
            <v>0987252104</v>
          </cell>
          <cell r="P9182" t="str">
            <v>QUITO</v>
          </cell>
          <cell r="Q9182" t="str">
            <v>QUITO</v>
          </cell>
          <cell r="R9182" t="str">
            <v>PICHINCHA</v>
          </cell>
          <cell r="T9182" t="str">
            <v>TRAMACO</v>
          </cell>
          <cell r="U9182" t="str">
            <v>FLEXNETUIO_LOCAL</v>
          </cell>
          <cell r="V9182">
            <v>0</v>
          </cell>
          <cell r="W9182">
            <v>1</v>
          </cell>
          <cell r="X9182" t="str">
            <v>FERNANDA SALAZAR</v>
          </cell>
          <cell r="Y9182" t="str">
            <v>Av. Galo Plaza Lasso y Av. Simon Bolivar, Centro Comercial Portal Shopping local 52- 53 piso Dos</v>
          </cell>
        </row>
        <row r="9183">
          <cell r="A9183" t="str">
            <v>11537</v>
          </cell>
          <cell r="B9183">
            <v>474518</v>
          </cell>
          <cell r="C9183" t="str">
            <v>11537</v>
          </cell>
          <cell r="D9183" t="str">
            <v>MOVISTAR</v>
          </cell>
          <cell r="E9183" t="str">
            <v>RETIRO</v>
          </cell>
          <cell r="F9183" t="str">
            <v>NORMAL</v>
          </cell>
          <cell r="G9183" t="str">
            <v>031002004076405</v>
          </cell>
          <cell r="H9183">
            <v>44901</v>
          </cell>
          <cell r="I9183" t="str">
            <v>ENTREGADO</v>
          </cell>
          <cell r="J9183">
            <v>44914</v>
          </cell>
          <cell r="K9183" t="str">
            <v>FLEXNET - LI</v>
          </cell>
          <cell r="L9183" t="str">
            <v>CALLE 28 DE JUNIO S/N Y GARCIA MORENO ENTRADA LLANO GRANDE</v>
          </cell>
          <cell r="M9183" t="str">
            <v/>
          </cell>
          <cell r="N9183" t="str">
            <v>0998181413</v>
          </cell>
          <cell r="O9183" t="str">
            <v>0998181413</v>
          </cell>
          <cell r="P9183" t="str">
            <v>QUITO</v>
          </cell>
          <cell r="Q9183" t="str">
            <v>QUITO</v>
          </cell>
          <cell r="R9183" t="str">
            <v>PICHINCHA</v>
          </cell>
          <cell r="T9183" t="str">
            <v>TRAMACO</v>
          </cell>
          <cell r="U9183" t="str">
            <v>FLEXNETUIO_GYE</v>
          </cell>
          <cell r="V9183">
            <v>0</v>
          </cell>
          <cell r="W9183">
            <v>1</v>
          </cell>
          <cell r="X9183" t="str">
            <v>DANIELA MORAN</v>
          </cell>
          <cell r="Y9183" t="str">
            <v>Avenida Joaquin Orrantia y Avenida Constitucion. Parroquia Tarqui 4to Pasaje 1 NE.Postal 090513 CC Mall del Sol Local A55 PB Zona 1 (local Movistar)</v>
          </cell>
        </row>
        <row r="9184">
          <cell r="A9184" t="str">
            <v>11538</v>
          </cell>
          <cell r="B9184">
            <v>474519</v>
          </cell>
          <cell r="C9184" t="str">
            <v>11538</v>
          </cell>
          <cell r="D9184" t="str">
            <v>MOVISTAR</v>
          </cell>
          <cell r="E9184" t="str">
            <v>RETIRO</v>
          </cell>
          <cell r="F9184" t="str">
            <v>NORMAL</v>
          </cell>
          <cell r="G9184" t="str">
            <v>031002004077184</v>
          </cell>
          <cell r="H9184">
            <v>44901</v>
          </cell>
          <cell r="I9184" t="str">
            <v>ENTREGADO</v>
          </cell>
          <cell r="J9184">
            <v>44914</v>
          </cell>
          <cell r="K9184" t="str">
            <v>FLEXNET - LI</v>
          </cell>
          <cell r="L9184" t="str">
            <v>CALLE 28 DE JUNIO S/N Y GARCIA MORENO ENTRADA LLANO GRANDE</v>
          </cell>
          <cell r="M9184" t="str">
            <v/>
          </cell>
          <cell r="N9184" t="str">
            <v>0979594076</v>
          </cell>
          <cell r="O9184" t="str">
            <v>0979594076</v>
          </cell>
          <cell r="P9184" t="str">
            <v>QUITO</v>
          </cell>
          <cell r="Q9184" t="str">
            <v>QUITO</v>
          </cell>
          <cell r="R9184" t="str">
            <v>PICHINCHA</v>
          </cell>
          <cell r="T9184" t="str">
            <v>TRAMACO</v>
          </cell>
          <cell r="U9184" t="str">
            <v>FLEXNETUIO_PROVINCIA</v>
          </cell>
          <cell r="V9184">
            <v>0</v>
          </cell>
          <cell r="W9184">
            <v>1</v>
          </cell>
          <cell r="X9184" t="str">
            <v>MADELIN VELEZ</v>
          </cell>
          <cell r="Y9184" t="str">
            <v>El Carmen, Abdon Calderon y Av. Chone frente a Japon Motos, Diagonal al Banco Pichincha a lado de farmacia Sana Sana</v>
          </cell>
        </row>
        <row r="9185">
          <cell r="A9185" t="str">
            <v>11539</v>
          </cell>
          <cell r="B9185">
            <v>474520</v>
          </cell>
          <cell r="C9185" t="str">
            <v>11539</v>
          </cell>
          <cell r="D9185" t="str">
            <v>MOVISTAR</v>
          </cell>
          <cell r="E9185" t="str">
            <v>RETIRO</v>
          </cell>
          <cell r="F9185" t="str">
            <v>NORMAL</v>
          </cell>
          <cell r="G9185" t="str">
            <v>031002004077229</v>
          </cell>
          <cell r="H9185">
            <v>44901</v>
          </cell>
          <cell r="I9185" t="str">
            <v>ENTREGADO</v>
          </cell>
          <cell r="J9185">
            <v>44914</v>
          </cell>
          <cell r="K9185" t="str">
            <v>FLEXNET - LI</v>
          </cell>
          <cell r="L9185" t="str">
            <v>CALLE 28 DE JUNIO S/N Y GARCIA MORENO ENTRADA LLANO GRANDE</v>
          </cell>
          <cell r="M9185" t="str">
            <v/>
          </cell>
          <cell r="N9185" t="str">
            <v>0998619422</v>
          </cell>
          <cell r="O9185" t="str">
            <v>0998619422</v>
          </cell>
          <cell r="P9185" t="str">
            <v>QUITO</v>
          </cell>
          <cell r="Q9185" t="str">
            <v>QUITO</v>
          </cell>
          <cell r="R9185" t="str">
            <v>PICHINCHA</v>
          </cell>
          <cell r="T9185" t="str">
            <v>TRAMACO</v>
          </cell>
          <cell r="U9185" t="str">
            <v>FLEXNETUIO_PROVINCIA</v>
          </cell>
          <cell r="V9185">
            <v>0</v>
          </cell>
          <cell r="W9185">
            <v>1</v>
          </cell>
          <cell r="X9185" t="str">
            <v>JEFFERSON GUANCHALA</v>
          </cell>
          <cell r="Y9185" t="str">
            <v xml:space="preserve">BELISARIO QUEVEDO 8-07 Y JUAN ABEL ECHEVERRIA , Junto Almacenes La Ganga Edificio de 3 pisos Ventana </v>
          </cell>
        </row>
        <row r="9186">
          <cell r="A9186" t="str">
            <v>11540</v>
          </cell>
          <cell r="B9186">
            <v>474521</v>
          </cell>
          <cell r="C9186" t="str">
            <v>11540</v>
          </cell>
          <cell r="D9186" t="str">
            <v>MOVISTAR</v>
          </cell>
          <cell r="E9186" t="str">
            <v>RETIRO</v>
          </cell>
          <cell r="F9186" t="str">
            <v>NORMAL</v>
          </cell>
          <cell r="G9186" t="str">
            <v>031002004076130</v>
          </cell>
          <cell r="H9186">
            <v>44901</v>
          </cell>
          <cell r="I9186" t="str">
            <v>ENTREGADO</v>
          </cell>
          <cell r="J9186">
            <v>44922</v>
          </cell>
          <cell r="K9186" t="str">
            <v>FLEXNET - LI</v>
          </cell>
          <cell r="L9186" t="str">
            <v>CALLE 28 DE JUNIO S/N Y GARCIA MORENO ENTRADA LLANO GRANDE</v>
          </cell>
          <cell r="M9186" t="str">
            <v/>
          </cell>
          <cell r="N9186" t="str">
            <v>0987045549</v>
          </cell>
          <cell r="O9186" t="str">
            <v>0987045549</v>
          </cell>
          <cell r="P9186" t="str">
            <v>QUITO</v>
          </cell>
          <cell r="Q9186" t="str">
            <v>QUITO</v>
          </cell>
          <cell r="R9186" t="str">
            <v>PICHINCHA</v>
          </cell>
          <cell r="T9186" t="str">
            <v>TRAMACO</v>
          </cell>
          <cell r="U9186" t="str">
            <v>FLEXNETUIO_LOCAL</v>
          </cell>
          <cell r="V9186">
            <v>0</v>
          </cell>
          <cell r="W9186">
            <v>1</v>
          </cell>
          <cell r="X9186" t="str">
            <v>JONATHAN GALLEGOS</v>
          </cell>
          <cell r="Y9186" t="str">
            <v>Av. Interoceanica y Juna Montalvo junto a Produbanco C.C. Santa Maria</v>
          </cell>
        </row>
        <row r="9187">
          <cell r="A9187" t="str">
            <v>11541</v>
          </cell>
          <cell r="B9187">
            <v>474522</v>
          </cell>
          <cell r="C9187" t="str">
            <v>11541</v>
          </cell>
          <cell r="D9187" t="str">
            <v>MOVISTAR</v>
          </cell>
          <cell r="E9187" t="str">
            <v>RETIRO</v>
          </cell>
          <cell r="F9187" t="str">
            <v>NORMAL</v>
          </cell>
          <cell r="G9187" t="str">
            <v>031002004076157</v>
          </cell>
          <cell r="H9187">
            <v>44901</v>
          </cell>
          <cell r="I9187" t="str">
            <v>ENTREGADO</v>
          </cell>
          <cell r="J9187">
            <v>44914</v>
          </cell>
          <cell r="K9187" t="str">
            <v>FLEXNET - LI</v>
          </cell>
          <cell r="L9187" t="str">
            <v>CALLE 28 DE JUNIO S/N Y GARCIA MORENO ENTRADA LLANO GRANDE</v>
          </cell>
          <cell r="M9187" t="str">
            <v/>
          </cell>
          <cell r="N9187" t="str">
            <v>0998746094</v>
          </cell>
          <cell r="O9187" t="str">
            <v>0998746094</v>
          </cell>
          <cell r="P9187" t="str">
            <v>QUITO</v>
          </cell>
          <cell r="Q9187" t="str">
            <v>QUITO</v>
          </cell>
          <cell r="R9187" t="str">
            <v>PICHINCHA</v>
          </cell>
          <cell r="T9187" t="str">
            <v>TRAMACO</v>
          </cell>
          <cell r="U9187" t="str">
            <v>FLEXNETUIO_LOCAL</v>
          </cell>
          <cell r="V9187">
            <v>0</v>
          </cell>
          <cell r="W9187">
            <v>1</v>
          </cell>
          <cell r="X9187" t="str">
            <v>PAULA CHAVEZ</v>
          </cell>
          <cell r="Y9187" t="str">
            <v>Avenida de la Prensa y Avenida Kennedy Centro Comercial Condado Shopping nivel 2 frente a AKI Local 314</v>
          </cell>
        </row>
        <row r="9188">
          <cell r="A9188" t="str">
            <v>11542</v>
          </cell>
          <cell r="B9188">
            <v>474523</v>
          </cell>
          <cell r="C9188" t="str">
            <v>11542</v>
          </cell>
          <cell r="D9188" t="str">
            <v>MOVISTAR</v>
          </cell>
          <cell r="E9188" t="str">
            <v>RETIRO</v>
          </cell>
          <cell r="F9188" t="str">
            <v>NORMAL</v>
          </cell>
          <cell r="G9188" t="str">
            <v>031002004076444</v>
          </cell>
          <cell r="H9188">
            <v>44901</v>
          </cell>
          <cell r="I9188" t="str">
            <v>ENTREGADO</v>
          </cell>
          <cell r="J9188">
            <v>44914</v>
          </cell>
          <cell r="K9188" t="str">
            <v>FLEXNET - LI</v>
          </cell>
          <cell r="L9188" t="str">
            <v>CALLE 28 DE JUNIO S/N Y GARCIA MORENO ENTRADA LLANO GRANDE</v>
          </cell>
          <cell r="M9188" t="str">
            <v/>
          </cell>
          <cell r="N9188" t="str">
            <v>0984194554</v>
          </cell>
          <cell r="O9188" t="str">
            <v>0984194554</v>
          </cell>
          <cell r="P9188" t="str">
            <v>QUITO</v>
          </cell>
          <cell r="Q9188" t="str">
            <v>QUITO</v>
          </cell>
          <cell r="R9188" t="str">
            <v>PICHINCHA</v>
          </cell>
          <cell r="T9188" t="str">
            <v>TRAMACO</v>
          </cell>
          <cell r="U9188" t="str">
            <v>FLEXNETUIO_GYE</v>
          </cell>
          <cell r="V9188">
            <v>0</v>
          </cell>
          <cell r="W9188">
            <v>1</v>
          </cell>
          <cell r="X9188" t="str">
            <v>CARMEN RAMIREZ</v>
          </cell>
          <cell r="Y9188" t="str">
            <v>C.C. RIOCENTRO NORTE Avda. Francisco Orellana Local 10 C.C. planta Baja</v>
          </cell>
        </row>
        <row r="9189">
          <cell r="A9189" t="str">
            <v>11543</v>
          </cell>
          <cell r="B9189">
            <v>474524</v>
          </cell>
          <cell r="C9189" t="str">
            <v>11543</v>
          </cell>
          <cell r="D9189" t="str">
            <v>MOVISTAR</v>
          </cell>
          <cell r="E9189" t="str">
            <v>RETIRO</v>
          </cell>
          <cell r="F9189" t="str">
            <v>NORMAL</v>
          </cell>
          <cell r="G9189" t="str">
            <v>031002004077292</v>
          </cell>
          <cell r="H9189">
            <v>44901</v>
          </cell>
          <cell r="I9189" t="str">
            <v>ENTREGADO</v>
          </cell>
          <cell r="J9189">
            <v>44914</v>
          </cell>
          <cell r="K9189" t="str">
            <v>FLEXNET - LI</v>
          </cell>
          <cell r="L9189" t="str">
            <v>CALLE 28 DE JUNIO S/N Y GARCIA MORENO ENTRADA LLANO GRANDE</v>
          </cell>
          <cell r="M9189" t="str">
            <v/>
          </cell>
          <cell r="N9189" t="str">
            <v>0995482890</v>
          </cell>
          <cell r="O9189" t="str">
            <v>0995482890</v>
          </cell>
          <cell r="P9189" t="str">
            <v>QUITO</v>
          </cell>
          <cell r="Q9189" t="str">
            <v>QUITO</v>
          </cell>
          <cell r="R9189" t="str">
            <v>PICHINCHA</v>
          </cell>
          <cell r="T9189" t="str">
            <v>TRAMACO</v>
          </cell>
          <cell r="U9189" t="str">
            <v>FLEXNETUIO_GYE</v>
          </cell>
          <cell r="V9189">
            <v>0</v>
          </cell>
          <cell r="W9189">
            <v>1</v>
          </cell>
          <cell r="X9189" t="str">
            <v>ANDY SOLORZANO</v>
          </cell>
          <cell r="Y9189" t="str">
            <v>C.C. SHOPPING DURAN  KILOMETRO 3.5 DE LA AUTOPISTA DURAN</v>
          </cell>
        </row>
        <row r="9190">
          <cell r="A9190" t="str">
            <v>2022-12059</v>
          </cell>
          <cell r="B9190">
            <v>474448</v>
          </cell>
          <cell r="C9190" t="str">
            <v>2022-12059</v>
          </cell>
          <cell r="D9190" t="str">
            <v>MOVISTAR</v>
          </cell>
          <cell r="E9190" t="str">
            <v>DESPACHO</v>
          </cell>
          <cell r="F9190" t="str">
            <v>NORMAL</v>
          </cell>
          <cell r="G9190" t="str">
            <v>FT75443</v>
          </cell>
          <cell r="H9190">
            <v>44901</v>
          </cell>
          <cell r="I9190" t="str">
            <v>ENTREGADO</v>
          </cell>
          <cell r="J9190">
            <v>44910</v>
          </cell>
          <cell r="K9190" t="str">
            <v>SECCIMACO QUITO_SERRANO VICUÑA JUAN PABLO</v>
          </cell>
          <cell r="L9190" t="str">
            <v>CUMBAYA ALFONSO LAMIÑA Y PASAJE COYOACAN, LUMBICITY PLAZA CENTRAL OFICINA COMLAM</v>
          </cell>
          <cell r="M9190" t="str">
            <v>1792709083</v>
          </cell>
          <cell r="N9190" t="str">
            <v>0999734490</v>
          </cell>
          <cell r="P9190" t="str">
            <v>QUITO</v>
          </cell>
          <cell r="Q9190" t="str">
            <v>QUITO</v>
          </cell>
          <cell r="R9190" t="str">
            <v>PICHINCHA</v>
          </cell>
          <cell r="T9190" t="str">
            <v>FLEXTRANS UIO</v>
          </cell>
          <cell r="U9190" t="str">
            <v>FLEXNETUIO_LOCAL</v>
          </cell>
          <cell r="V9190">
            <v>1</v>
          </cell>
          <cell r="W9190">
            <v>1</v>
          </cell>
          <cell r="X9190" t="str">
            <v>FLEXNET ECUADOR - MOVISTAR</v>
          </cell>
          <cell r="Y9190" t="str">
            <v>CALLE 28 DE JUNIO S/N Y GARCIA MORENO ENTRADA LLANO GRANDE</v>
          </cell>
        </row>
        <row r="9191">
          <cell r="A9191" t="str">
            <v>20003004036430</v>
          </cell>
          <cell r="B9191">
            <v>474414</v>
          </cell>
          <cell r="C9191" t="str">
            <v>20003004036430</v>
          </cell>
          <cell r="D9191" t="str">
            <v>BRELDYNG</v>
          </cell>
          <cell r="E9191" t="str">
            <v>DESPACHO</v>
          </cell>
          <cell r="F9191" t="str">
            <v>NORMAL</v>
          </cell>
          <cell r="G9191" t="str">
            <v>031002004078880</v>
          </cell>
          <cell r="H9191">
            <v>44901</v>
          </cell>
          <cell r="I9191" t="str">
            <v>DEVOLUCION_EN_PROCESO</v>
          </cell>
          <cell r="J9191">
            <v>44911</v>
          </cell>
          <cell r="K9191" t="str">
            <v>URBAN MORAN LEODAN OSCAR</v>
          </cell>
          <cell r="L9191" t="str">
            <v>GUAYAS / GUAYAQUIL / TARQUI / VIA DAULE KM 10 Y MEDIO /  / AV HONORATO VASQUEZ Y QUINQUELLAS / LOTIZACION INMACONSA OFICINA DE TRAMACO MZ 5 SL 1 QUINQUELAS</v>
          </cell>
          <cell r="M9191" t="str">
            <v>929038461</v>
          </cell>
          <cell r="N9191" t="str">
            <v>993761114</v>
          </cell>
          <cell r="P9191" t="str">
            <v>GUAYAQUIL</v>
          </cell>
          <cell r="Q9191" t="str">
            <v>GUAYAQUIL</v>
          </cell>
          <cell r="R9191" t="str">
            <v>GUAYAS</v>
          </cell>
          <cell r="T9191" t="str">
            <v>TRAMACO</v>
          </cell>
          <cell r="U9191" t="str">
            <v>FLEXNETGYE_LOCAL</v>
          </cell>
          <cell r="V9191">
            <v>2</v>
          </cell>
          <cell r="W9191">
            <v>12</v>
          </cell>
          <cell r="X9191" t="str">
            <v>FLEXNET</v>
          </cell>
          <cell r="Y9191" t="str">
            <v>FLEX NET GYE KM 8.5 VIA DAULE</v>
          </cell>
        </row>
        <row r="9192">
          <cell r="A9192" t="str">
            <v>20508</v>
          </cell>
          <cell r="B9192">
            <v>474369</v>
          </cell>
          <cell r="C9192" t="str">
            <v>20508</v>
          </cell>
          <cell r="D9192" t="str">
            <v>CARESTINO</v>
          </cell>
          <cell r="E9192" t="str">
            <v>RETIRO</v>
          </cell>
          <cell r="F9192" t="str">
            <v>NORMAL</v>
          </cell>
          <cell r="G9192" t="str">
            <v>87723</v>
          </cell>
          <cell r="H9192">
            <v>44901</v>
          </cell>
          <cell r="I9192" t="str">
            <v>RECIBIDO_OPERACIONES</v>
          </cell>
          <cell r="J9192">
            <v>44903</v>
          </cell>
          <cell r="K9192" t="str">
            <v>FLEXNET ECUADOR - CARESTINO</v>
          </cell>
          <cell r="L9192" t="str">
            <v>FERNANDO GUTIERREZ HILL VIA A DAULE KM 8 1/2 ENTRADA A COOPERATIVA JUAN MONTALVO</v>
          </cell>
          <cell r="N9192" t="str">
            <v>0996541305</v>
          </cell>
          <cell r="P9192" t="str">
            <v>090101</v>
          </cell>
          <cell r="Q9192" t="str">
            <v>GUAYAQUIL</v>
          </cell>
          <cell r="R9192" t="str">
            <v>GUAYAS</v>
          </cell>
          <cell r="S9192" t="str">
            <v>GUAYAQUIL</v>
          </cell>
          <cell r="T9192" t="str">
            <v>FLEXTRANS GYE</v>
          </cell>
          <cell r="U9192" t="str">
            <v>FLEXNETGYE_LOCAL</v>
          </cell>
          <cell r="V9192">
            <v>1</v>
          </cell>
          <cell r="W9192">
            <v>14.7</v>
          </cell>
          <cell r="X9192" t="str">
            <v>CARLOS OCAMPO</v>
          </cell>
          <cell r="Y9192" t="str">
            <v>VIA A LA COSTA, URB. BELOHORIZONTE MZ3 VILLA 18</v>
          </cell>
        </row>
        <row r="9193">
          <cell r="A9193" t="str">
            <v>98667479</v>
          </cell>
          <cell r="B9193">
            <v>474190</v>
          </cell>
          <cell r="C9193" t="str">
            <v>98667479</v>
          </cell>
          <cell r="D9193" t="str">
            <v>HYCITE</v>
          </cell>
          <cell r="E9193" t="str">
            <v>DESPACHO</v>
          </cell>
          <cell r="F9193" t="str">
            <v>NORMAL</v>
          </cell>
          <cell r="G9193" t="str">
            <v>031002004074697</v>
          </cell>
          <cell r="H9193">
            <v>44901</v>
          </cell>
          <cell r="I9193" t="str">
            <v>ENTREGADO</v>
          </cell>
          <cell r="J9193">
            <v>44909</v>
          </cell>
          <cell r="K9193" t="str">
            <v>ALEGRIA GANDO</v>
          </cell>
          <cell r="L9193" t="str">
            <v>AV ANTONIO GIL Y AV 4TA BARRIO PENAS ALTAS FRENTE A TIENDA SAN CRISTOBAL (PTO. BAQ. MORENO) PUERTO BAQUERIZO MORENO 200101 GALAPAGOS</v>
          </cell>
          <cell r="N9193" t="str">
            <v>0983292965</v>
          </cell>
          <cell r="O9193" t="str">
            <v>0983292965</v>
          </cell>
          <cell r="P9193" t="str">
            <v>200101</v>
          </cell>
          <cell r="Q9193" t="str">
            <v>SAN CRISTOBAL</v>
          </cell>
          <cell r="R9193" t="str">
            <v>GALAPAGOS</v>
          </cell>
          <cell r="S9193" t="str">
            <v>PUERTO BAQUERIZO MORENO - ISLA SANTA MARIA (FLOREANA) (CAB. EN  PTO. VELASCO IBARRA)</v>
          </cell>
          <cell r="T9193" t="str">
            <v>TRAMACO</v>
          </cell>
          <cell r="U9193" t="str">
            <v>FLEXNETUIO_PROVINCIA</v>
          </cell>
          <cell r="V9193">
            <v>1</v>
          </cell>
          <cell r="W9193">
            <v>7.1</v>
          </cell>
          <cell r="X9193" t="str">
            <v>HYCITE QUITO</v>
          </cell>
          <cell r="Y9193" t="str">
            <v>FLEX NET CALLE 28 DE JUNIO S/N Y GARCIA MORENO ENTRADA LLANO GRANDE</v>
          </cell>
        </row>
        <row r="9194">
          <cell r="A9194" t="str">
            <v>98674472</v>
          </cell>
          <cell r="B9194">
            <v>474193</v>
          </cell>
          <cell r="C9194" t="str">
            <v>98674472</v>
          </cell>
          <cell r="D9194" t="str">
            <v>HYCITE</v>
          </cell>
          <cell r="E9194" t="str">
            <v>DESPACHO</v>
          </cell>
          <cell r="F9194" t="str">
            <v>NORMAL</v>
          </cell>
          <cell r="G9194" t="str">
            <v>031002004074698</v>
          </cell>
          <cell r="H9194">
            <v>44901</v>
          </cell>
          <cell r="I9194" t="str">
            <v>ENTREGADO</v>
          </cell>
          <cell r="J9194">
            <v>44908</v>
          </cell>
          <cell r="K9194" t="str">
            <v>BLADIMIR PAREDES</v>
          </cell>
          <cell r="L9194" t="str">
            <v>CASA 113 URBANIZACION EL PORTAL PANAMERICANA SUR MEJIA//MACHACHI ALOAG 171110 PICHINCHA</v>
          </cell>
          <cell r="M9194" t="str">
            <v/>
          </cell>
          <cell r="N9194" t="str">
            <v>0968801199</v>
          </cell>
          <cell r="O9194" t="str">
            <v>0968801199</v>
          </cell>
          <cell r="P9194" t="str">
            <v>171110</v>
          </cell>
          <cell r="Q9194" t="str">
            <v>MEJIA</v>
          </cell>
          <cell r="R9194" t="str">
            <v>PICHINCHA</v>
          </cell>
          <cell r="S9194" t="str">
            <v>MACHACHI</v>
          </cell>
          <cell r="T9194" t="str">
            <v>TRAMACO</v>
          </cell>
          <cell r="U9194" t="str">
            <v>FLEXNETUIO_PROVINCIA</v>
          </cell>
          <cell r="V9194">
            <v>1</v>
          </cell>
          <cell r="W9194">
            <v>9.6</v>
          </cell>
          <cell r="X9194" t="str">
            <v>HYCITE QUITO</v>
          </cell>
          <cell r="Y9194" t="str">
            <v>FLEX NET CALLE 28 DE JUNIO S/N Y GARCIA MORENO ENTRADA LLANO GRANDE</v>
          </cell>
        </row>
        <row r="9195">
          <cell r="A9195" t="str">
            <v>98682341</v>
          </cell>
          <cell r="B9195">
            <v>474195</v>
          </cell>
          <cell r="C9195" t="str">
            <v>98682341</v>
          </cell>
          <cell r="D9195" t="str">
            <v>HYCITE</v>
          </cell>
          <cell r="E9195" t="str">
            <v>DESPACHO</v>
          </cell>
          <cell r="F9195" t="str">
            <v>NORMAL</v>
          </cell>
          <cell r="G9195" t="str">
            <v>031002004074700/011002000072052</v>
          </cell>
          <cell r="H9195">
            <v>44901</v>
          </cell>
          <cell r="I9195" t="str">
            <v>ENTREGADO</v>
          </cell>
          <cell r="J9195">
            <v>44915</v>
          </cell>
          <cell r="K9195" t="str">
            <v>MARIA YEPEZ</v>
          </cell>
          <cell r="L9195" t="str">
            <v>VIA SAN CLEMENTE IBARRA///SAN ANTONIO  AMBUQUI 100116 IMBABURA</v>
          </cell>
          <cell r="N9195" t="str">
            <v>0968089906</v>
          </cell>
          <cell r="O9195" t="str">
            <v>0968089906</v>
          </cell>
          <cell r="P9195" t="str">
            <v>100116</v>
          </cell>
          <cell r="Q9195" t="str">
            <v>IBARRA</v>
          </cell>
          <cell r="R9195" t="str">
            <v>IMBABURA</v>
          </cell>
          <cell r="S9195" t="str">
            <v>AMBUQUI - CARPUELA - JUNCAL - EL CHOTA</v>
          </cell>
          <cell r="T9195" t="str">
            <v>TRAMACO</v>
          </cell>
          <cell r="U9195" t="str">
            <v>FLEXNETUIO_PROVINCIA</v>
          </cell>
          <cell r="V9195">
            <v>1</v>
          </cell>
          <cell r="W9195">
            <v>7.1</v>
          </cell>
          <cell r="X9195" t="str">
            <v>HYCITE QUITO</v>
          </cell>
          <cell r="Y9195" t="str">
            <v>FLEX NET CALLE 28 DE JUNIO S/N Y GARCIA MORENO ENTRADA LLANO GRANDE</v>
          </cell>
        </row>
        <row r="9196">
          <cell r="A9196" t="str">
            <v>98691539</v>
          </cell>
          <cell r="B9196">
            <v>474208</v>
          </cell>
          <cell r="C9196" t="str">
            <v>98691539</v>
          </cell>
          <cell r="D9196" t="str">
            <v>HYCITE</v>
          </cell>
          <cell r="E9196" t="str">
            <v>DESPACHO</v>
          </cell>
          <cell r="F9196" t="str">
            <v>NORMAL</v>
          </cell>
          <cell r="G9196" t="str">
            <v>031002004074706</v>
          </cell>
          <cell r="H9196">
            <v>44901</v>
          </cell>
          <cell r="I9196" t="str">
            <v>EN_TRANSITO</v>
          </cell>
          <cell r="J9196">
            <v>44901</v>
          </cell>
          <cell r="K9196" t="str">
            <v>CARLOS BANCHON</v>
          </cell>
          <cell r="L9196" t="str">
            <v>CAMINO VIEJO VIA TOMAS DE BENANGA BARRIO LA ESPERANZA SANTA CRUZ SANTA CRUZ (PTO. AYORA) 200102 GALAPAGOS</v>
          </cell>
          <cell r="N9196" t="str">
            <v>0969722025</v>
          </cell>
          <cell r="O9196" t="str">
            <v>0969722025</v>
          </cell>
          <cell r="P9196" t="str">
            <v>200102</v>
          </cell>
          <cell r="Q9196" t="str">
            <v>SANTA CRUZ</v>
          </cell>
          <cell r="R9196" t="str">
            <v>GALAPAGOS</v>
          </cell>
          <cell r="S9196" t="str">
            <v>PUERTO AYORA</v>
          </cell>
          <cell r="T9196" t="str">
            <v>TRAMACO</v>
          </cell>
          <cell r="U9196" t="str">
            <v>FLEXNETUIO_PROVINCIA</v>
          </cell>
          <cell r="V9196">
            <v>1</v>
          </cell>
          <cell r="W9196">
            <v>1.5</v>
          </cell>
          <cell r="X9196" t="str">
            <v>HYCITE QUITO</v>
          </cell>
          <cell r="Y9196" t="str">
            <v>FLEX NET CALLE 28 DE JUNIO S/N Y GARCIA MORENO ENTRADA LLANO GRANDE</v>
          </cell>
        </row>
        <row r="9197">
          <cell r="A9197" t="str">
            <v>98679639</v>
          </cell>
          <cell r="B9197">
            <v>474154</v>
          </cell>
          <cell r="C9197" t="str">
            <v>98679639</v>
          </cell>
          <cell r="D9197" t="str">
            <v>HYCITE</v>
          </cell>
          <cell r="E9197" t="str">
            <v>DESPACHO</v>
          </cell>
          <cell r="F9197" t="str">
            <v>NORMAL</v>
          </cell>
          <cell r="G9197" t="str">
            <v>031002004075174</v>
          </cell>
          <cell r="H9197">
            <v>44901</v>
          </cell>
          <cell r="I9197" t="str">
            <v>EN_TRANSITO</v>
          </cell>
          <cell r="J9197">
            <v>44901</v>
          </cell>
          <cell r="K9197" t="str">
            <v>ROBERTO ROBLES</v>
          </cell>
          <cell r="L9197" t="str">
            <v>BARRIO LA CASCADA CALLEJON # 3 ENTRE FUNCAN Y MARCHENA SANTA CRUZ PUERTO AYORA 200102 GALAPAGOS</v>
          </cell>
          <cell r="N9197" t="str">
            <v>0989602698 / 052526166</v>
          </cell>
          <cell r="O9197" t="str">
            <v>0989602698 / 052526166</v>
          </cell>
          <cell r="P9197" t="str">
            <v>200102</v>
          </cell>
          <cell r="Q9197" t="str">
            <v>SANTA CRUZ</v>
          </cell>
          <cell r="R9197" t="str">
            <v>GALAPAGOS</v>
          </cell>
          <cell r="S9197" t="str">
            <v>PUERTO AYORA</v>
          </cell>
          <cell r="T9197" t="str">
            <v>TRAMACO</v>
          </cell>
          <cell r="U9197" t="str">
            <v>FLEXNETUIO_PROVINCIA</v>
          </cell>
          <cell r="V9197">
            <v>2</v>
          </cell>
          <cell r="W9197">
            <v>19.5</v>
          </cell>
          <cell r="X9197" t="str">
            <v>HYCITE QUITO</v>
          </cell>
          <cell r="Y9197" t="str">
            <v>FLEX NET CALLE 28 DE JUNIO S/N Y GARCIA MORENO ENTRADA LLANO GRANDE</v>
          </cell>
        </row>
        <row r="9198">
          <cell r="A9198" t="str">
            <v>98677647</v>
          </cell>
          <cell r="B9198">
            <v>474168</v>
          </cell>
          <cell r="C9198" t="str">
            <v>98677647</v>
          </cell>
          <cell r="D9198" t="str">
            <v>HYCITE</v>
          </cell>
          <cell r="E9198" t="str">
            <v>DESPACHO</v>
          </cell>
          <cell r="F9198" t="str">
            <v>NORMAL</v>
          </cell>
          <cell r="G9198" t="str">
            <v>031002004074689</v>
          </cell>
          <cell r="H9198">
            <v>44901</v>
          </cell>
          <cell r="I9198" t="str">
            <v>ENTREGADO</v>
          </cell>
          <cell r="J9198">
            <v>44910</v>
          </cell>
          <cell r="K9198" t="str">
            <v>JUAN PULLOPAXI</v>
          </cell>
          <cell r="L9198" t="str">
            <v>VIA REFINERIA BARRIO LOS BOSQUES AMAZONAS CALLE AV NACIONES UNIDAS FRENTE SHUSHUFINDI SHUSHUFINDI (7 DE JULIO) 210401 SUCUMBIOS</v>
          </cell>
          <cell r="M9198" t="str">
            <v/>
          </cell>
          <cell r="N9198" t="str">
            <v>0939380894</v>
          </cell>
          <cell r="O9198" t="str">
            <v>0939380894</v>
          </cell>
          <cell r="P9198" t="str">
            <v>210401</v>
          </cell>
          <cell r="Q9198" t="str">
            <v>SHUSHUFINDI</v>
          </cell>
          <cell r="R9198" t="str">
            <v>SUCUMBIOS</v>
          </cell>
          <cell r="S9198" t="str">
            <v>SHUSHUFINDI - LA VICTORIA</v>
          </cell>
          <cell r="T9198" t="str">
            <v>TRAMACO</v>
          </cell>
          <cell r="U9198" t="str">
            <v>FLEXNETUIO_PROVINCIA</v>
          </cell>
          <cell r="V9198">
            <v>1</v>
          </cell>
          <cell r="W9198">
            <v>8.8000000000000007</v>
          </cell>
          <cell r="X9198" t="str">
            <v>HYCITE QUITO</v>
          </cell>
          <cell r="Y9198" t="str">
            <v>FLEX NET CALLE 28 DE JUNIO S/N Y GARCIA MORENO ENTRADA LLANO GRANDE</v>
          </cell>
        </row>
        <row r="9199">
          <cell r="A9199" t="str">
            <v>98694145</v>
          </cell>
          <cell r="B9199">
            <v>474183</v>
          </cell>
          <cell r="C9199" t="str">
            <v>98694145</v>
          </cell>
          <cell r="D9199" t="str">
            <v>HYCITE</v>
          </cell>
          <cell r="E9199" t="str">
            <v>DESPACHO</v>
          </cell>
          <cell r="F9199" t="str">
            <v>NORMAL</v>
          </cell>
          <cell r="G9199" t="str">
            <v>031002004074679</v>
          </cell>
          <cell r="H9199">
            <v>44901</v>
          </cell>
          <cell r="I9199" t="str">
            <v>ENTREGADO</v>
          </cell>
          <cell r="J9199">
            <v>44908</v>
          </cell>
          <cell r="K9199" t="str">
            <v>ANA ROSALES</v>
          </cell>
          <cell r="L9199" t="str">
            <v>NAPO LOTE 1 Y UQUILLAS-MUNICIPIO ORELLANA-DIRECCION ADMINISTRATIVA EL COCA-PTO SAN FRANCISCO ORELLANA EL COCA 220202 ORELLANA</v>
          </cell>
          <cell r="M9199" t="str">
            <v/>
          </cell>
          <cell r="N9199" t="str">
            <v>0995929595</v>
          </cell>
          <cell r="O9199" t="str">
            <v>0995929595</v>
          </cell>
          <cell r="P9199" t="str">
            <v>220202</v>
          </cell>
          <cell r="Q9199" t="str">
            <v>EL COCA</v>
          </cell>
          <cell r="R9199" t="str">
            <v>ORELLANA</v>
          </cell>
          <cell r="S9199" t="str">
            <v>PUERTO FRANCISCO DE ORELLANA (EL COCA) - FLOR DE ORIENTE</v>
          </cell>
          <cell r="T9199" t="str">
            <v>TRAMACO</v>
          </cell>
          <cell r="U9199" t="str">
            <v>FLEXNETUIO_PROVINCIA</v>
          </cell>
          <cell r="V9199">
            <v>1</v>
          </cell>
          <cell r="W9199">
            <v>8.5</v>
          </cell>
          <cell r="X9199" t="str">
            <v>HYCITE QUITO</v>
          </cell>
          <cell r="Y9199" t="str">
            <v>FLEX NET CALLE 28 DE JUNIO S/N Y GARCIA MORENO ENTRADA LLANO GRANDE</v>
          </cell>
        </row>
        <row r="9200">
          <cell r="A9200" t="str">
            <v>98614933</v>
          </cell>
          <cell r="B9200">
            <v>474145</v>
          </cell>
          <cell r="C9200" t="str">
            <v>98614933</v>
          </cell>
          <cell r="D9200" t="str">
            <v>HYCITE</v>
          </cell>
          <cell r="E9200" t="str">
            <v>DESPACHO</v>
          </cell>
          <cell r="F9200" t="str">
            <v>NORMAL</v>
          </cell>
          <cell r="G9200" t="str">
            <v>031002004074676</v>
          </cell>
          <cell r="H9200">
            <v>44901</v>
          </cell>
          <cell r="I9200" t="str">
            <v>ENTREGADO</v>
          </cell>
          <cell r="J9200">
            <v>44908</v>
          </cell>
          <cell r="K9200" t="str">
            <v>JOSE CASTILLO</v>
          </cell>
          <cell r="L9200" t="str">
            <v>CLL 6 DE DICIEMBRE ENTRE CLL H Y CLL I A 3 CUADRAS ESCUELA GUADALUPE ARRIBA ORELLANA- GUADALUPE LARRIVA PTO FIO ORELLANA 220201 ORELLANA</v>
          </cell>
          <cell r="M9200" t="str">
            <v/>
          </cell>
          <cell r="N9200" t="str">
            <v>0994572824 / 062881686</v>
          </cell>
          <cell r="O9200" t="str">
            <v>0994572824 / 062881686</v>
          </cell>
          <cell r="P9200" t="str">
            <v>220201</v>
          </cell>
          <cell r="Q9200" t="str">
            <v>EL COCA</v>
          </cell>
          <cell r="R9200" t="str">
            <v>ORELLANA</v>
          </cell>
          <cell r="S9200" t="str">
            <v>PUERTO FRANCISCO DE ORELLANA (EL COCA)</v>
          </cell>
          <cell r="T9200" t="str">
            <v>TRAMACO</v>
          </cell>
          <cell r="U9200" t="str">
            <v>FLEXNETUIO_PROVINCIA</v>
          </cell>
          <cell r="V9200">
            <v>1</v>
          </cell>
          <cell r="W9200">
            <v>11.2</v>
          </cell>
          <cell r="X9200" t="str">
            <v>HYCITE QUITO</v>
          </cell>
          <cell r="Y9200" t="str">
            <v>FLEX NET CALLE 28 DE JUNIO S/N Y GARCIA MORENO ENTRADA LLANO GRANDE</v>
          </cell>
        </row>
        <row r="9201">
          <cell r="A9201" t="str">
            <v>4693516</v>
          </cell>
          <cell r="B9201">
            <v>474117</v>
          </cell>
          <cell r="C9201" t="str">
            <v>4693516</v>
          </cell>
          <cell r="D9201" t="str">
            <v>MDELIVERY</v>
          </cell>
          <cell r="E9201" t="str">
            <v>DESPACHO</v>
          </cell>
          <cell r="F9201" t="str">
            <v>DERIVADO PICK UP</v>
          </cell>
          <cell r="G9201" t="str">
            <v>031080004693516</v>
          </cell>
          <cell r="H9201">
            <v>44901</v>
          </cell>
          <cell r="I9201" t="str">
            <v>ENTREGADO</v>
          </cell>
          <cell r="J9201">
            <v>44908</v>
          </cell>
          <cell r="K9201" t="str">
            <v>LILIANA SALOME RIOS PAREDES</v>
          </cell>
          <cell r="L9201" t="str">
            <v>OFICINA TRAMACO QUITO ELOY ALFARO</v>
          </cell>
          <cell r="M9201" t="str">
            <v>1714350061</v>
          </cell>
          <cell r="N9201" t="str">
            <v>0995813105</v>
          </cell>
          <cell r="O9201" t="str">
            <v/>
          </cell>
          <cell r="P9201" t="str">
            <v>QUITO</v>
          </cell>
          <cell r="Q9201" t="str">
            <v>QUITO</v>
          </cell>
          <cell r="R9201" t="str">
            <v>PICHINCHA</v>
          </cell>
          <cell r="T9201" t="str">
            <v>TRAMACO</v>
          </cell>
          <cell r="U9201" t="str">
            <v>FLEXNETUIO_LOCAL</v>
          </cell>
          <cell r="V9201">
            <v>1</v>
          </cell>
          <cell r="W9201">
            <v>1</v>
          </cell>
          <cell r="X9201" t="str">
            <v>FLEXNET ECUADOR - MDELIVERY</v>
          </cell>
          <cell r="Y9201" t="str">
            <v>CALLE 28 DE JUNIO S/N Y GARCIA MORENO ENTRADA LLANO GRANDE</v>
          </cell>
        </row>
        <row r="9202">
          <cell r="A9202" t="str">
            <v>4693779</v>
          </cell>
          <cell r="B9202">
            <v>474123</v>
          </cell>
          <cell r="C9202" t="str">
            <v>4693779</v>
          </cell>
          <cell r="D9202" t="str">
            <v>MDELIVERY</v>
          </cell>
          <cell r="E9202" t="str">
            <v>DESPACHO</v>
          </cell>
          <cell r="F9202" t="str">
            <v>NORMAL</v>
          </cell>
          <cell r="G9202" t="str">
            <v>TF87803 / 031080004693779</v>
          </cell>
          <cell r="H9202">
            <v>44901</v>
          </cell>
          <cell r="I9202" t="str">
            <v>ENTREGADO</v>
          </cell>
          <cell r="J9202">
            <v>44910</v>
          </cell>
          <cell r="K9202" t="str">
            <v>DANNER JEAMPIER OBANDO CABEZAS</v>
          </cell>
          <cell r="L9202" t="str">
            <v>TARQUI   KM 19 VIA A LA COSTA  SN</v>
          </cell>
          <cell r="M9202" t="str">
            <v>0959033432</v>
          </cell>
          <cell r="N9202" t="str">
            <v>0939339109</v>
          </cell>
          <cell r="P9202" t="str">
            <v>090901</v>
          </cell>
          <cell r="Q9202" t="str">
            <v>GUAYAQUIL</v>
          </cell>
          <cell r="R9202" t="str">
            <v>GUAYAS</v>
          </cell>
          <cell r="S9202" t="str">
            <v>GUAYAQUIL</v>
          </cell>
          <cell r="T9202" t="str">
            <v>TRAMACO</v>
          </cell>
          <cell r="U9202" t="str">
            <v>FLEXNETUIO_GYE</v>
          </cell>
          <cell r="V9202">
            <v>1</v>
          </cell>
          <cell r="W9202">
            <v>1</v>
          </cell>
          <cell r="X9202" t="str">
            <v>FLEXNET ECUADOR - MDELIVERY</v>
          </cell>
          <cell r="Y9202" t="str">
            <v>CALLE 28 DE JUNIO S/N Y GARCIA MORENO ENTRADA LLANO GRANDE</v>
          </cell>
        </row>
        <row r="9203">
          <cell r="A9203" t="str">
            <v>4659131</v>
          </cell>
          <cell r="B9203">
            <v>474089</v>
          </cell>
          <cell r="C9203" t="str">
            <v>4659131</v>
          </cell>
          <cell r="D9203" t="str">
            <v>MDELIVERY</v>
          </cell>
          <cell r="E9203" t="str">
            <v>DESPACHO</v>
          </cell>
          <cell r="F9203" t="str">
            <v>NORMAL</v>
          </cell>
          <cell r="G9203" t="str">
            <v>IC3751</v>
          </cell>
          <cell r="H9203">
            <v>44901</v>
          </cell>
          <cell r="I9203" t="str">
            <v>ENTREGADO</v>
          </cell>
          <cell r="J9203">
            <v>44909</v>
          </cell>
          <cell r="K9203" t="str">
            <v>CARLOS OSWALDO PINTADO GUNCAY</v>
          </cell>
          <cell r="L9203" t="str">
            <v>CUENCA AV ORDONEZ LASSO  SN  Y VIA SAN MIGUEL DE PUTUZHI</v>
          </cell>
          <cell r="M9203" t="str">
            <v>0105277123</v>
          </cell>
          <cell r="N9203" t="str">
            <v>0963267538</v>
          </cell>
          <cell r="O9203" t="str">
            <v>0963967538</v>
          </cell>
          <cell r="P9203" t="str">
            <v>010219</v>
          </cell>
          <cell r="Q9203" t="str">
            <v>CUENCA</v>
          </cell>
          <cell r="R9203" t="str">
            <v>AZUAY</v>
          </cell>
          <cell r="S9203" t="str">
            <v>CUENCA</v>
          </cell>
          <cell r="T9203" t="str">
            <v>ITSACOURIER</v>
          </cell>
          <cell r="U9203" t="str">
            <v>FLEXNETUIO_PROVINCIA</v>
          </cell>
          <cell r="V9203">
            <v>1</v>
          </cell>
          <cell r="W9203">
            <v>1</v>
          </cell>
          <cell r="X9203" t="str">
            <v>FLEXNET ECUADOR - MDELIVERY</v>
          </cell>
          <cell r="Y9203" t="str">
            <v>CALLE 28 DE JUNIO S/N Y GARCIA MORENO ENTRADA LLANO GRANDE</v>
          </cell>
        </row>
        <row r="9204">
          <cell r="A9204" t="str">
            <v>4689067</v>
          </cell>
          <cell r="B9204">
            <v>474031</v>
          </cell>
          <cell r="C9204" t="str">
            <v>4689067</v>
          </cell>
          <cell r="D9204" t="str">
            <v>MDELIVERY</v>
          </cell>
          <cell r="E9204" t="str">
            <v>DESPACHO</v>
          </cell>
          <cell r="F9204" t="str">
            <v>NORMAL</v>
          </cell>
          <cell r="G9204" t="str">
            <v>TF87824 / 031080004689067</v>
          </cell>
          <cell r="H9204">
            <v>44901</v>
          </cell>
          <cell r="I9204" t="str">
            <v>ENTREGADO</v>
          </cell>
          <cell r="J9204">
            <v>44908</v>
          </cell>
          <cell r="K9204" t="str">
            <v>MANUEL GERMAN CONFORME SAA</v>
          </cell>
          <cell r="L9204" t="str">
            <v>XIMENA COOP ESMERALDAS VIEJA MZ 04353 SL 29</v>
          </cell>
          <cell r="M9204" t="str">
            <v>0922928346</v>
          </cell>
          <cell r="N9204" t="str">
            <v>0995428073</v>
          </cell>
          <cell r="O9204" t="str">
            <v>0995428073</v>
          </cell>
          <cell r="P9204" t="str">
            <v>090203</v>
          </cell>
          <cell r="Q9204" t="str">
            <v>GUAYAQUIL</v>
          </cell>
          <cell r="R9204" t="str">
            <v>GUAYAS</v>
          </cell>
          <cell r="S9204" t="str">
            <v>GUAYAQUIL</v>
          </cell>
          <cell r="T9204" t="str">
            <v>TRAMACO</v>
          </cell>
          <cell r="U9204" t="str">
            <v>FLEXNETUIO_GYE</v>
          </cell>
          <cell r="V9204">
            <v>1</v>
          </cell>
          <cell r="W9204">
            <v>1</v>
          </cell>
          <cell r="X9204" t="str">
            <v>FLEXNET ECUADOR - MDELIVERY</v>
          </cell>
          <cell r="Y9204" t="str">
            <v>CALLE 28 DE JUNIO S/N Y GARCIA MORENO ENTRADA LLANO GRANDE</v>
          </cell>
        </row>
        <row r="9205">
          <cell r="A9205" t="str">
            <v>4690069</v>
          </cell>
          <cell r="B9205">
            <v>474033</v>
          </cell>
          <cell r="C9205" t="str">
            <v>4690069</v>
          </cell>
          <cell r="D9205" t="str">
            <v>MDELIVERY</v>
          </cell>
          <cell r="E9205" t="str">
            <v>DESPACHO</v>
          </cell>
          <cell r="F9205" t="str">
            <v>NORMAL</v>
          </cell>
          <cell r="G9205" t="str">
            <v>031080004690069</v>
          </cell>
          <cell r="H9205">
            <v>44901</v>
          </cell>
          <cell r="I9205" t="str">
            <v>DEVOLUCION_EN_PROCESO</v>
          </cell>
          <cell r="J9205">
            <v>44917</v>
          </cell>
          <cell r="K9205" t="str">
            <v>ALVARADO MALDONADO DIANA SILVANIA</v>
          </cell>
          <cell r="L9205" t="str">
            <v>PASCUALES BASTION POPULAR BLOQUE 1A  MZ 586 SL 39</v>
          </cell>
          <cell r="M9205" t="str">
            <v>0916465602</v>
          </cell>
          <cell r="N9205" t="str">
            <v>0997248921</v>
          </cell>
          <cell r="O9205" t="str">
            <v>0997248921</v>
          </cell>
          <cell r="P9205" t="str">
            <v>090705</v>
          </cell>
          <cell r="Q9205" t="str">
            <v>GUAYAQUIL</v>
          </cell>
          <cell r="R9205" t="str">
            <v>GUAYAS</v>
          </cell>
          <cell r="S9205" t="str">
            <v>GUAYAQUIL</v>
          </cell>
          <cell r="T9205" t="str">
            <v>TRAMACO</v>
          </cell>
          <cell r="U9205" t="str">
            <v>FLEXNETUIO_GYE</v>
          </cell>
          <cell r="V9205">
            <v>1</v>
          </cell>
          <cell r="W9205">
            <v>1</v>
          </cell>
          <cell r="X9205" t="str">
            <v>FLEXNET ECUADOR - MDELIVERY</v>
          </cell>
          <cell r="Y9205" t="str">
            <v>CALLE 28 DE JUNIO S/N Y GARCIA MORENO ENTRADA LLANO GRANDE</v>
          </cell>
        </row>
        <row r="9206">
          <cell r="A9206" t="str">
            <v>4680152</v>
          </cell>
          <cell r="B9206">
            <v>473937</v>
          </cell>
          <cell r="C9206" t="str">
            <v>4680152</v>
          </cell>
          <cell r="D9206" t="str">
            <v>MDELIVERY</v>
          </cell>
          <cell r="E9206" t="str">
            <v>DESPACHO</v>
          </cell>
          <cell r="F9206" t="str">
            <v>NORMAL</v>
          </cell>
          <cell r="G9206" t="str">
            <v>TF87864 / 031080004680152</v>
          </cell>
          <cell r="H9206">
            <v>44901</v>
          </cell>
          <cell r="I9206" t="str">
            <v>ENTREGADO</v>
          </cell>
          <cell r="J9206">
            <v>44908</v>
          </cell>
          <cell r="K9206" t="str">
            <v>WILINTON MANUEL CHONILLO BENITES</v>
          </cell>
          <cell r="L9206" t="str">
            <v>POSORJA CALLE GUAYAQUIL  SN  Y GUIDO CHIRIBOGA</v>
          </cell>
          <cell r="M9206" t="str">
            <v>0942976465</v>
          </cell>
          <cell r="N9206" t="str">
            <v>0986163765</v>
          </cell>
          <cell r="O9206" t="str">
            <v>0986163765</v>
          </cell>
          <cell r="P9206" t="str">
            <v>091001</v>
          </cell>
          <cell r="Q9206" t="str">
            <v>GUAYAQUIL</v>
          </cell>
          <cell r="R9206" t="str">
            <v>GUAYAS</v>
          </cell>
          <cell r="S9206" t="str">
            <v>POSORJA - DATA DE POSORJA</v>
          </cell>
          <cell r="T9206" t="str">
            <v>TRAMACO</v>
          </cell>
          <cell r="U9206" t="str">
            <v>FLEXNETUIO_PROVINCIA</v>
          </cell>
          <cell r="V9206">
            <v>1</v>
          </cell>
          <cell r="W9206">
            <v>1</v>
          </cell>
          <cell r="X9206" t="str">
            <v>FLEXNET ECUADOR - MDELIVERY</v>
          </cell>
          <cell r="Y9206" t="str">
            <v>CALLE 28 DE JUNIO S/N Y GARCIA MORENO ENTRADA LLANO GRANDE</v>
          </cell>
        </row>
        <row r="9207">
          <cell r="A9207" t="str">
            <v>376905</v>
          </cell>
          <cell r="B9207">
            <v>473906</v>
          </cell>
          <cell r="C9207" t="str">
            <v>376905</v>
          </cell>
          <cell r="D9207" t="str">
            <v>MDELIVERY</v>
          </cell>
          <cell r="E9207" t="str">
            <v>DESPACHO</v>
          </cell>
          <cell r="F9207" t="str">
            <v>NORMAL</v>
          </cell>
          <cell r="G9207" t="str">
            <v>TF87755 / 031080000376905</v>
          </cell>
          <cell r="H9207">
            <v>44901</v>
          </cell>
          <cell r="I9207" t="str">
            <v>ENTREGADO</v>
          </cell>
          <cell r="J9207">
            <v>44910</v>
          </cell>
          <cell r="K9207" t="str">
            <v>JEFFERSON JAVIER YANCHAPANTA CAHUANA_JEFFERSON JAVIER YANCHAPANTA CAHUANA</v>
          </cell>
          <cell r="L9207" t="str">
            <v>AGENCIA DE TRAMACO PORTETE</v>
          </cell>
          <cell r="M9207" t="str">
            <v>0951372846001</v>
          </cell>
          <cell r="N9207" t="str">
            <v>0963357072</v>
          </cell>
          <cell r="P9207" t="str">
            <v>GUAYAQUIL</v>
          </cell>
          <cell r="Q9207" t="str">
            <v>GUAYAQUIL</v>
          </cell>
          <cell r="R9207" t="str">
            <v>GUAYAS</v>
          </cell>
          <cell r="T9207" t="str">
            <v>TRAMACO</v>
          </cell>
          <cell r="U9207" t="str">
            <v>FLEXNETUIO_GYE</v>
          </cell>
          <cell r="V9207">
            <v>1</v>
          </cell>
          <cell r="W9207">
            <v>1</v>
          </cell>
          <cell r="X9207" t="str">
            <v>FLEXNET ECUADOR - MDELIVERY</v>
          </cell>
          <cell r="Y9207" t="str">
            <v>CALLE 28 DE JUNIO S/N Y GARCIA MORENO ENTRADA LLANO GRANDE</v>
          </cell>
        </row>
        <row r="9208">
          <cell r="A9208" t="str">
            <v>414097066</v>
          </cell>
          <cell r="B9208">
            <v>473837</v>
          </cell>
          <cell r="C9208" t="str">
            <v>414097066</v>
          </cell>
          <cell r="D9208" t="str">
            <v>FLEXTUENTI</v>
          </cell>
          <cell r="E9208" t="str">
            <v>DESPACHO</v>
          </cell>
          <cell r="F9208" t="str">
            <v>NORMAL</v>
          </cell>
          <cell r="G9208" t="str">
            <v>031080414097066</v>
          </cell>
          <cell r="H9208">
            <v>44901</v>
          </cell>
          <cell r="I9208" t="str">
            <v>ENTREGADO</v>
          </cell>
          <cell r="J9208">
            <v>44910</v>
          </cell>
          <cell r="K9208" t="str">
            <v>Nora Camacho</v>
          </cell>
          <cell r="L9208" t="str">
            <v>RIO VERDE  CALLE MARIANO SUAREZ 117 MIGUEL ANGEL LEON</v>
          </cell>
          <cell r="M9208" t="str">
            <v>1706185251</v>
          </cell>
          <cell r="N9208" t="str">
            <v>0986226519/0996899930</v>
          </cell>
          <cell r="O9208" t="str">
            <v/>
          </cell>
          <cell r="P9208" t="str">
            <v>SANTO DOMINGO</v>
          </cell>
          <cell r="Q9208" t="str">
            <v>SANTO DOMINGO</v>
          </cell>
          <cell r="R9208" t="str">
            <v>SANTO DOMINGO DE LOS TSACHILAS</v>
          </cell>
          <cell r="T9208" t="str">
            <v>TRAMACO</v>
          </cell>
          <cell r="U9208" t="str">
            <v>FLEXNETUIO_PROVINCIA</v>
          </cell>
          <cell r="V9208">
            <v>1</v>
          </cell>
          <cell r="W9208">
            <v>1</v>
          </cell>
          <cell r="X9208" t="str">
            <v>FLEXNET ECUADOR - FLEXTUENTI</v>
          </cell>
          <cell r="Y9208" t="str">
            <v>CALLE 28 DE JUNIO S/N Y GARCIA MORENO ENTRADA LLANO GRANDE</v>
          </cell>
        </row>
        <row r="9209">
          <cell r="A9209" t="str">
            <v>414075699</v>
          </cell>
          <cell r="B9209">
            <v>473803</v>
          </cell>
          <cell r="C9209" t="str">
            <v>414075699</v>
          </cell>
          <cell r="D9209" t="str">
            <v>FLEXTUENTI</v>
          </cell>
          <cell r="E9209" t="str">
            <v>DESPACHO</v>
          </cell>
          <cell r="F9209" t="str">
            <v>NORMAL</v>
          </cell>
          <cell r="G9209" t="str">
            <v>031080414075699</v>
          </cell>
          <cell r="H9209">
            <v>44901</v>
          </cell>
          <cell r="I9209" t="str">
            <v>ENTREGADO</v>
          </cell>
          <cell r="J9209">
            <v>44908</v>
          </cell>
          <cell r="K9209" t="str">
            <v>Angelica Ambuludi</v>
          </cell>
          <cell r="L9209" t="str">
            <v>LOJA CALLE 10 DE AGOSTO  SN  CALLE BERNARDO</v>
          </cell>
          <cell r="M9209" t="str">
            <v>1104088404</v>
          </cell>
          <cell r="N9209" t="str">
            <v>0989105524/0984510422</v>
          </cell>
          <cell r="O9209" t="str">
            <v/>
          </cell>
          <cell r="P9209" t="str">
            <v>LOJA</v>
          </cell>
          <cell r="Q9209" t="str">
            <v>LOJA</v>
          </cell>
          <cell r="R9209" t="str">
            <v>LOJA</v>
          </cell>
          <cell r="T9209" t="str">
            <v>TRAMACO</v>
          </cell>
          <cell r="U9209" t="str">
            <v>FLEXNETUIO_PROVINCIA</v>
          </cell>
          <cell r="V9209">
            <v>1</v>
          </cell>
          <cell r="W9209">
            <v>1</v>
          </cell>
          <cell r="X9209" t="str">
            <v>FLEXNET ECUADOR - FLEXTUENTI</v>
          </cell>
          <cell r="Y9209" t="str">
            <v>CALLE 28 DE JUNIO S/N Y GARCIA MORENO ENTRADA LLANO GRANDE</v>
          </cell>
        </row>
        <row r="9210">
          <cell r="A9210" t="str">
            <v>WS414006157</v>
          </cell>
          <cell r="B9210">
            <v>473760</v>
          </cell>
          <cell r="C9210" t="str">
            <v>WS414006157</v>
          </cell>
          <cell r="D9210" t="str">
            <v>FLEXTUENTI</v>
          </cell>
          <cell r="E9210" t="str">
            <v>DESPACHO</v>
          </cell>
          <cell r="F9210" t="str">
            <v>NORMAL</v>
          </cell>
          <cell r="G9210" t="str">
            <v>031080414006157</v>
          </cell>
          <cell r="H9210">
            <v>44901</v>
          </cell>
          <cell r="I9210" t="str">
            <v>ENTREGADO</v>
          </cell>
          <cell r="J9210">
            <v>44911</v>
          </cell>
          <cell r="K9210" t="str">
            <v>Erika Zulay Mora Espin</v>
          </cell>
          <cell r="L9210" t="str">
            <v>LA MANA (LR)  CALLE SAN PABLO SN  CALLE GUAYAQUIL</v>
          </cell>
          <cell r="M9210" t="str">
            <v>0504257080</v>
          </cell>
          <cell r="N9210" t="str">
            <v>0979545328/0979545328</v>
          </cell>
          <cell r="O9210" t="str">
            <v/>
          </cell>
          <cell r="P9210" t="str">
            <v>LA MANA</v>
          </cell>
          <cell r="Q9210" t="str">
            <v>LA MANA</v>
          </cell>
          <cell r="R9210" t="str">
            <v>COTOPAXI</v>
          </cell>
          <cell r="T9210" t="str">
            <v>TRAMACO</v>
          </cell>
          <cell r="U9210" t="str">
            <v>FLEXNETUIO_PROVINCIA</v>
          </cell>
          <cell r="V9210">
            <v>1</v>
          </cell>
          <cell r="W9210">
            <v>1</v>
          </cell>
          <cell r="X9210" t="str">
            <v>FLEXNET ECUADOR - FLEXTUENTI</v>
          </cell>
          <cell r="Y9210" t="str">
            <v>CALLE 28 DE JUNIO S/N Y GARCIA MORENO ENTRADA LLANO GRANDE</v>
          </cell>
        </row>
        <row r="9211">
          <cell r="A9211" t="str">
            <v>414057599</v>
          </cell>
          <cell r="B9211">
            <v>473724</v>
          </cell>
          <cell r="C9211" t="str">
            <v>414057599</v>
          </cell>
          <cell r="D9211" t="str">
            <v>FLEXTUENTI</v>
          </cell>
          <cell r="E9211" t="str">
            <v>DESPACHO</v>
          </cell>
          <cell r="F9211" t="str">
            <v>DERIVADO PICK UP</v>
          </cell>
          <cell r="G9211" t="str">
            <v>031080414057599</v>
          </cell>
          <cell r="H9211">
            <v>44901</v>
          </cell>
          <cell r="I9211" t="str">
            <v>ENTREGADO</v>
          </cell>
          <cell r="J9211">
            <v>44908</v>
          </cell>
          <cell r="K9211" t="str">
            <v>Lorena Calderon</v>
          </cell>
          <cell r="L9211" t="str">
            <v>OFICINA TRAMACO PUNTO DE ATENCION SAN MARINO</v>
          </cell>
          <cell r="M9211" t="str">
            <v>0916167398</v>
          </cell>
          <cell r="N9211" t="str">
            <v>0994442747/0980089536</v>
          </cell>
          <cell r="O9211" t="str">
            <v/>
          </cell>
          <cell r="P9211" t="str">
            <v>GUAYAQUIL</v>
          </cell>
          <cell r="Q9211" t="str">
            <v>GUAYAQUIL</v>
          </cell>
          <cell r="R9211" t="str">
            <v>GUAYAS</v>
          </cell>
          <cell r="T9211" t="str">
            <v>TRAMACO</v>
          </cell>
          <cell r="U9211" t="str">
            <v>FLEXNETUIO_GYE</v>
          </cell>
          <cell r="V9211">
            <v>1</v>
          </cell>
          <cell r="W9211">
            <v>1</v>
          </cell>
          <cell r="X9211" t="str">
            <v>FLEXNET ECUADOR - FLEXTUENTI</v>
          </cell>
          <cell r="Y9211" t="str">
            <v>CALLE 28 DE JUNIO S/N Y GARCIA MORENO ENTRADA LLANO GRANDE</v>
          </cell>
        </row>
        <row r="9212">
          <cell r="A9212" t="str">
            <v>20002997768605</v>
          </cell>
          <cell r="B9212">
            <v>473671</v>
          </cell>
          <cell r="C9212" t="str">
            <v>20002997768605</v>
          </cell>
          <cell r="D9212" t="str">
            <v>BRELDYNG</v>
          </cell>
          <cell r="E9212" t="str">
            <v>DESPACHO</v>
          </cell>
          <cell r="F9212" t="str">
            <v>NORMAL</v>
          </cell>
          <cell r="G9212" t="str">
            <v>031002004073694</v>
          </cell>
          <cell r="H9212">
            <v>44900</v>
          </cell>
          <cell r="I9212" t="str">
            <v>DEVOLUCION_EN_PROCESO</v>
          </cell>
          <cell r="J9212">
            <v>44923</v>
          </cell>
          <cell r="K9212" t="str">
            <v>LUISA EPIFANIA PARRALES RIVERA</v>
          </cell>
          <cell r="L9212" t="str">
            <v>GUAYAS / GUAYAQUIL / TARQUI / AV FRANCISCO DE ORELLANA / SN /  / OFICINA TRAMACO SAN MARINO CONJUNTO RESIDENCIAL CENTROPOLIS</v>
          </cell>
          <cell r="M9212" t="str">
            <v>1308460037</v>
          </cell>
          <cell r="N9212" t="str">
            <v>989900899</v>
          </cell>
          <cell r="P9212" t="str">
            <v>GUAYAQUIL</v>
          </cell>
          <cell r="Q9212" t="str">
            <v>GUAYAQUIL</v>
          </cell>
          <cell r="R9212" t="str">
            <v>GUAYAS</v>
          </cell>
          <cell r="T9212" t="str">
            <v>TRAMACO</v>
          </cell>
          <cell r="U9212" t="str">
            <v>FLEXNETGYE_LOCAL</v>
          </cell>
          <cell r="V9212">
            <v>1</v>
          </cell>
          <cell r="W9212">
            <v>3</v>
          </cell>
          <cell r="X9212" t="str">
            <v>FLEXNET</v>
          </cell>
          <cell r="Y9212" t="str">
            <v>FLEX NET GYE KM 8.5 VIA DAULE</v>
          </cell>
        </row>
        <row r="9213">
          <cell r="A9213" t="str">
            <v>INSUMOS_ORIENTE_1</v>
          </cell>
          <cell r="B9213">
            <v>473638</v>
          </cell>
          <cell r="C9213" t="str">
            <v>INSUMOS_ORIENTE_1</v>
          </cell>
          <cell r="D9213" t="str">
            <v>CONECEL_DOCUMENTOS</v>
          </cell>
          <cell r="E9213" t="str">
            <v>DESPACHO</v>
          </cell>
          <cell r="H9213">
            <v>44897</v>
          </cell>
          <cell r="I9213" t="str">
            <v>COORDINADO</v>
          </cell>
          <cell r="J9213">
            <v>44897</v>
          </cell>
          <cell r="K9213" t="str">
            <v>SANDRA LOOR</v>
          </cell>
          <cell r="L9213" t="str">
            <v>AGENCIA TRAMACO LAGO AGRIO</v>
          </cell>
          <cell r="P9213" t="str">
            <v>210201</v>
          </cell>
          <cell r="Q9213" t="str">
            <v>LAGO AGRIO</v>
          </cell>
          <cell r="R9213" t="str">
            <v>SUCUMBIOS</v>
          </cell>
          <cell r="S9213" t="str">
            <v>NUEVA LOJA - DIEZ DE AGOSTO</v>
          </cell>
          <cell r="T9213" t="str">
            <v>TRAMACO</v>
          </cell>
          <cell r="U9213" t="str">
            <v>FLEXNETUIO_PROVINCIA</v>
          </cell>
          <cell r="V9213">
            <v>1</v>
          </cell>
          <cell r="X9213" t="str">
            <v>FLEXNET DEL ECUADOR</v>
          </cell>
        </row>
        <row r="9214">
          <cell r="A9214" t="str">
            <v>20002968971907</v>
          </cell>
          <cell r="B9214">
            <v>473516</v>
          </cell>
          <cell r="C9214" t="str">
            <v>20002968971907</v>
          </cell>
          <cell r="D9214" t="str">
            <v>CONECEL_REG</v>
          </cell>
          <cell r="E9214" t="str">
            <v>DESPACHO</v>
          </cell>
          <cell r="F9214" t="str">
            <v>NORMAL</v>
          </cell>
          <cell r="G9214" t="str">
            <v>EC5588</v>
          </cell>
          <cell r="H9214">
            <v>44897</v>
          </cell>
          <cell r="I9214" t="str">
            <v>DEVOLUCION_EN_PROCESO</v>
          </cell>
          <cell r="J9214">
            <v>44910</v>
          </cell>
          <cell r="K9214" t="str">
            <v>DIANA CAROLINA RIERA</v>
          </cell>
          <cell r="L9214" t="str">
            <v>QUITO/RUMIPAMBA/AV DE LA REPUBLICA Y FRANCISCO HERNANDEZ /A MEDIA CUDRA DE LA CLINICA ATLAS /FRENTE A LOS CEVICHES DE LA RUMINAHUI EN EL INSTITUTO DE NEUROCIENCIAS</v>
          </cell>
          <cell r="M9214" t="str">
            <v>550225841</v>
          </cell>
          <cell r="N9214" t="str">
            <v>983269290</v>
          </cell>
          <cell r="O9214" t="str">
            <v>0</v>
          </cell>
          <cell r="P9214" t="str">
            <v>QUITO</v>
          </cell>
          <cell r="Q9214" t="str">
            <v>QUITO</v>
          </cell>
          <cell r="R9214" t="str">
            <v>PICHINCHA</v>
          </cell>
          <cell r="T9214" t="str">
            <v>EXPRESSCON</v>
          </cell>
          <cell r="U9214" t="str">
            <v>FLEXNETUIO_LOCAL</v>
          </cell>
          <cell r="V9214">
            <v>1</v>
          </cell>
          <cell r="W9214">
            <v>1</v>
          </cell>
          <cell r="X9214" t="str">
            <v>FLEXNET UIO</v>
          </cell>
          <cell r="Y9214" t="str">
            <v>FLEX NET CALLE 28 DE JUNIO S/N Y GARCIA MORENO ENTRADA LLANO GRANDE</v>
          </cell>
        </row>
        <row r="9215">
          <cell r="A9215" t="str">
            <v>20002929688885_1</v>
          </cell>
          <cell r="B9215">
            <v>473536</v>
          </cell>
          <cell r="C9215" t="str">
            <v>20002929688885_1</v>
          </cell>
          <cell r="D9215" t="str">
            <v>CONECEL_REG</v>
          </cell>
          <cell r="E9215" t="str">
            <v>DESPACHO</v>
          </cell>
          <cell r="F9215" t="str">
            <v>NORMAL</v>
          </cell>
          <cell r="G9215" t="str">
            <v>EC5590</v>
          </cell>
          <cell r="H9215">
            <v>44897</v>
          </cell>
          <cell r="I9215" t="str">
            <v>DEVOLUCION_EN_PROCESO</v>
          </cell>
          <cell r="J9215">
            <v>44916</v>
          </cell>
          <cell r="K9215" t="str">
            <v>STEVEN LEANDRO SAGAL</v>
          </cell>
          <cell r="L9215" t="str">
            <v>QUITO /AMAGUANA/ SECTOR CUENDINA / CALLE DE LOS CHOLANES /EN LA EMPRESA METAL TRUCKS (JUAN PASCOE) /AL FRENTE DE LA EMPRESA FAVALLE CIA. LTDA</v>
          </cell>
          <cell r="M9215" t="str">
            <v>1724734650</v>
          </cell>
          <cell r="N9215" t="str">
            <v>985451638</v>
          </cell>
          <cell r="O9215" t="str">
            <v>0</v>
          </cell>
          <cell r="P9215" t="str">
            <v>QUITO</v>
          </cell>
          <cell r="Q9215" t="str">
            <v>QUITO</v>
          </cell>
          <cell r="R9215" t="str">
            <v>PICHINCHA</v>
          </cell>
          <cell r="T9215" t="str">
            <v>EXPRESSCON</v>
          </cell>
          <cell r="U9215" t="str">
            <v>FLEXNETUIO_LOCAL</v>
          </cell>
          <cell r="V9215">
            <v>1</v>
          </cell>
          <cell r="W9215">
            <v>1</v>
          </cell>
          <cell r="X9215" t="str">
            <v>FLEXNET UIO</v>
          </cell>
          <cell r="Y9215" t="str">
            <v>FLEX NET CALLE 28 DE JUNIO S/N Y GARCIA MORENO ENTRADA LLANO GRANDE</v>
          </cell>
        </row>
        <row r="9216">
          <cell r="A9216" t="str">
            <v>GAR5212</v>
          </cell>
          <cell r="B9216">
            <v>473485</v>
          </cell>
          <cell r="C9216" t="str">
            <v>GAR5212</v>
          </cell>
          <cell r="D9216" t="str">
            <v>HYCITE</v>
          </cell>
          <cell r="E9216" t="str">
            <v>RETIRO</v>
          </cell>
          <cell r="F9216" t="str">
            <v>NORMAL</v>
          </cell>
          <cell r="G9216" t="str">
            <v>031001000226660</v>
          </cell>
          <cell r="H9216">
            <v>44897</v>
          </cell>
          <cell r="I9216" t="str">
            <v>ENTREGADO</v>
          </cell>
          <cell r="J9216">
            <v>44914</v>
          </cell>
          <cell r="K9216" t="str">
            <v>OLGA LIVIA AREVALO AVILA</v>
          </cell>
          <cell r="L9216" t="str">
            <v>CALLE 8 UNIDOS SOMOS MAS CALLE F M 55 SL 15 EMERALDAS // ESMERALDAS 080117, SIMON PLATA TORRES  ESMERALDAS</v>
          </cell>
          <cell r="N9216" t="str">
            <v>99-069-4124</v>
          </cell>
          <cell r="O9216" t="str">
            <v>99-069-4124</v>
          </cell>
          <cell r="P9216" t="str">
            <v>080108</v>
          </cell>
          <cell r="Q9216" t="str">
            <v>ESMERALDAS</v>
          </cell>
          <cell r="R9216" t="str">
            <v>ESMERALDAS</v>
          </cell>
          <cell r="S9216" t="str">
            <v>ESMERALDAS</v>
          </cell>
          <cell r="T9216" t="str">
            <v>TRAMACO</v>
          </cell>
          <cell r="U9216" t="str">
            <v>FLEXNETUIO_PROVINCIA</v>
          </cell>
          <cell r="V9216">
            <v>0</v>
          </cell>
          <cell r="W9216">
            <v>0</v>
          </cell>
          <cell r="X9216" t="str">
            <v>HYCITE QUITO</v>
          </cell>
          <cell r="Y9216" t="str">
            <v>FLEX NET CALLE 28 DE JUNIO S/N Y GARCIA MORENO ENTRADA LLANO GRANDE</v>
          </cell>
        </row>
        <row r="9217">
          <cell r="A9217" t="str">
            <v>GAR5213</v>
          </cell>
          <cell r="B9217">
            <v>473486</v>
          </cell>
          <cell r="C9217" t="str">
            <v>GAR5213</v>
          </cell>
          <cell r="D9217" t="str">
            <v>HYCITE</v>
          </cell>
          <cell r="E9217" t="str">
            <v>RETIRO</v>
          </cell>
          <cell r="F9217" t="str">
            <v>NORMAL</v>
          </cell>
          <cell r="G9217" t="str">
            <v>031001000226661</v>
          </cell>
          <cell r="H9217">
            <v>44897</v>
          </cell>
          <cell r="I9217" t="str">
            <v>INCIDENCIA</v>
          </cell>
          <cell r="J9217">
            <v>44918</v>
          </cell>
          <cell r="K9217" t="str">
            <v>EUGENIO GARCIA MENDOZA</v>
          </cell>
          <cell r="L9217" t="str">
            <v>CALLE SUCRE Y ADON ZEA CENTRO// BALZAR BALZAR, GU 091302</v>
          </cell>
          <cell r="N9217" t="str">
            <v>98-153-311</v>
          </cell>
          <cell r="O9217" t="str">
            <v>98-153-311</v>
          </cell>
          <cell r="P9217" t="str">
            <v>090109</v>
          </cell>
          <cell r="Q9217" t="str">
            <v>GUAYAQUIL</v>
          </cell>
          <cell r="R9217" t="str">
            <v>GUAYAS</v>
          </cell>
          <cell r="S9217" t="str">
            <v>GUAYAQUIL</v>
          </cell>
          <cell r="T9217" t="str">
            <v>TRAMACO</v>
          </cell>
          <cell r="U9217" t="str">
            <v>FLEXNETUIO_PROVINCIA</v>
          </cell>
          <cell r="V9217">
            <v>0</v>
          </cell>
          <cell r="W9217">
            <v>0</v>
          </cell>
          <cell r="X9217" t="str">
            <v>HYCITE QUITO</v>
          </cell>
          <cell r="Y9217" t="str">
            <v>FLEX NET CALLE 28 DE JUNIO S/N Y GARCIA MORENO ENTRADA LLANO GRANDE</v>
          </cell>
        </row>
        <row r="9218">
          <cell r="A9218" t="str">
            <v>GAR5214</v>
          </cell>
          <cell r="B9218">
            <v>473487</v>
          </cell>
          <cell r="C9218" t="str">
            <v>GAR5214</v>
          </cell>
          <cell r="D9218" t="str">
            <v>HYCITE</v>
          </cell>
          <cell r="E9218" t="str">
            <v>RETIRO</v>
          </cell>
          <cell r="F9218" t="str">
            <v>NORMAL</v>
          </cell>
          <cell r="G9218" t="str">
            <v>TF87572</v>
          </cell>
          <cell r="H9218">
            <v>44897</v>
          </cell>
          <cell r="I9218" t="str">
            <v>INCIDENCIA</v>
          </cell>
          <cell r="J9218">
            <v>44900</v>
          </cell>
          <cell r="K9218" t="str">
            <v>OTILIA ALEXANDRA CABRERA JARA</v>
          </cell>
          <cell r="L9218" t="str">
            <v>BELLAVISTA MZ 68 V 11 CIUDADELA BELLAVISTA GUAYAQUIL // NORTE  TARQUI, GU 040603</v>
          </cell>
          <cell r="N9218" t="str">
            <v>96-968-5945</v>
          </cell>
          <cell r="O9218" t="str">
            <v>96-968-5945</v>
          </cell>
          <cell r="P9218" t="str">
            <v>090109</v>
          </cell>
          <cell r="Q9218" t="str">
            <v>GUAYAQUIL</v>
          </cell>
          <cell r="R9218" t="str">
            <v>GUAYAS</v>
          </cell>
          <cell r="S9218" t="str">
            <v>GUAYAQUIL</v>
          </cell>
          <cell r="T9218" t="str">
            <v>FLEXTRANS GYE</v>
          </cell>
          <cell r="U9218" t="str">
            <v>FLEXNETUIO_GYE</v>
          </cell>
          <cell r="V9218">
            <v>0</v>
          </cell>
          <cell r="W9218">
            <v>0</v>
          </cell>
          <cell r="X9218" t="str">
            <v>HYCITE QUITO</v>
          </cell>
          <cell r="Y9218" t="str">
            <v>FLEX NET CALLE 28 DE JUNIO S/N Y GARCIA MORENO ENTRADA LLANO GRANDE</v>
          </cell>
        </row>
        <row r="9219">
          <cell r="A9219" t="str">
            <v>GAR5215</v>
          </cell>
          <cell r="B9219">
            <v>473488</v>
          </cell>
          <cell r="C9219" t="str">
            <v>GAR5215</v>
          </cell>
          <cell r="D9219" t="str">
            <v>HYCITE</v>
          </cell>
          <cell r="E9219" t="str">
            <v>RETIRO</v>
          </cell>
          <cell r="F9219" t="str">
            <v>NORMAL</v>
          </cell>
          <cell r="G9219" t="str">
            <v>031001000226662</v>
          </cell>
          <cell r="H9219">
            <v>44897</v>
          </cell>
          <cell r="I9219" t="str">
            <v>INCIDENCIA</v>
          </cell>
          <cell r="J9219">
            <v>44918</v>
          </cell>
          <cell r="K9219" t="str">
            <v>MARIA CLEMENCIA BORJA PAZTO</v>
          </cell>
          <cell r="L9219" t="str">
            <v>JUAN BENIGNO VELA, CANTON PASTAZA, PARROQUIA PUYO,  REFERENCIAS CALLE VICENTE ROCAFUERTE. DIAGONAL AL PARQUE CUMANDA.</v>
          </cell>
          <cell r="N9219" t="str">
            <v>999532193</v>
          </cell>
          <cell r="O9219" t="str">
            <v>999532193</v>
          </cell>
          <cell r="P9219" t="str">
            <v>160101</v>
          </cell>
          <cell r="Q9219" t="str">
            <v>PUYO</v>
          </cell>
          <cell r="R9219" t="str">
            <v>PASTAZA</v>
          </cell>
          <cell r="S9219" t="str">
            <v>PUYO</v>
          </cell>
          <cell r="T9219" t="str">
            <v>TRAMACO</v>
          </cell>
          <cell r="U9219" t="str">
            <v>FLEXNETUIO_PROVINCIA</v>
          </cell>
          <cell r="V9219">
            <v>0</v>
          </cell>
          <cell r="W9219">
            <v>0</v>
          </cell>
          <cell r="X9219" t="str">
            <v>HYCITE QUITO</v>
          </cell>
          <cell r="Y9219" t="str">
            <v>FLEX NET CALLE 28 DE JUNIO S/N Y GARCIA MORENO ENTRADA LLANO GRANDE</v>
          </cell>
        </row>
        <row r="9220">
          <cell r="A9220" t="str">
            <v>GAR5216</v>
          </cell>
          <cell r="B9220">
            <v>473489</v>
          </cell>
          <cell r="C9220" t="str">
            <v>GAR5216</v>
          </cell>
          <cell r="D9220" t="str">
            <v>HYCITE</v>
          </cell>
          <cell r="E9220" t="str">
            <v>RETIRO</v>
          </cell>
          <cell r="F9220" t="str">
            <v>NORMAL</v>
          </cell>
          <cell r="G9220" t="str">
            <v>031001000226663</v>
          </cell>
          <cell r="H9220">
            <v>44897</v>
          </cell>
          <cell r="I9220" t="str">
            <v>ENTREGADO</v>
          </cell>
          <cell r="J9220">
            <v>44914</v>
          </cell>
          <cell r="K9220" t="str">
            <v>MENA HIDALGO ODILA LUCINDA</v>
          </cell>
          <cell r="L9220" t="str">
            <v>AV. VELASCO IBARRA  N3A-35 Y CRISTOBAL COLON N3A-35, PARROQUIA LA JOYA DE LOS SACHAS, PROVINCIA ORELLANA</v>
          </cell>
          <cell r="N9220" t="str">
            <v>997101890</v>
          </cell>
          <cell r="O9220" t="str">
            <v>997101890</v>
          </cell>
          <cell r="P9220" t="str">
            <v>220201</v>
          </cell>
          <cell r="Q9220" t="str">
            <v>EL COCA</v>
          </cell>
          <cell r="R9220" t="str">
            <v>ORELLANA</v>
          </cell>
          <cell r="S9220" t="str">
            <v>PUERTO FRANCISCO DE ORELLANA (EL COCA)</v>
          </cell>
          <cell r="T9220" t="str">
            <v>TRAMACO</v>
          </cell>
          <cell r="U9220" t="str">
            <v>FLEXNETUIO_PROVINCIA</v>
          </cell>
          <cell r="V9220">
            <v>0</v>
          </cell>
          <cell r="W9220">
            <v>0</v>
          </cell>
          <cell r="X9220" t="str">
            <v>HYCITE QUITO</v>
          </cell>
          <cell r="Y9220" t="str">
            <v>FLEX NET CALLE 28 DE JUNIO S/N Y GARCIA MORENO ENTRADA LLANO GRANDE</v>
          </cell>
        </row>
        <row r="9221">
          <cell r="A9221" t="str">
            <v>GAR5218</v>
          </cell>
          <cell r="B9221">
            <v>473491</v>
          </cell>
          <cell r="C9221" t="str">
            <v>GAR5218</v>
          </cell>
          <cell r="D9221" t="str">
            <v>HYCITE</v>
          </cell>
          <cell r="E9221" t="str">
            <v>RETIRO</v>
          </cell>
          <cell r="F9221" t="str">
            <v>NORMAL</v>
          </cell>
          <cell r="G9221" t="str">
            <v>031001000226664</v>
          </cell>
          <cell r="H9221">
            <v>44897</v>
          </cell>
          <cell r="I9221" t="str">
            <v>ENTREGADO</v>
          </cell>
          <cell r="J9221">
            <v>44914</v>
          </cell>
          <cell r="K9221" t="str">
            <v xml:space="preserve">ROCKY CARRASCO &amp; NANCY OLIVO    </v>
          </cell>
          <cell r="L9221" t="str">
            <v>PROVINCIA: CHIMBORAZO ,CIUDAD: RIOBAMBA LOCALIDAD: RIOBAMBA PARROQUIA: VELOZ CODIGO POSTAL: 060104 DIRECCION: OLMEDO 16-13 Y ALVARADO</v>
          </cell>
          <cell r="N9221" t="str">
            <v>999768590</v>
          </cell>
          <cell r="O9221" t="str">
            <v>999768590</v>
          </cell>
          <cell r="P9221" t="str">
            <v>060101</v>
          </cell>
          <cell r="Q9221" t="str">
            <v>RIOBAMBA</v>
          </cell>
          <cell r="R9221" t="str">
            <v>CHIMBORAZO</v>
          </cell>
          <cell r="S9221" t="str">
            <v>RIOBAMBA</v>
          </cell>
          <cell r="T9221" t="str">
            <v>TRAMACO</v>
          </cell>
          <cell r="U9221" t="str">
            <v>FLEXNETUIO_PROVINCIA</v>
          </cell>
          <cell r="V9221">
            <v>0</v>
          </cell>
          <cell r="W9221">
            <v>0</v>
          </cell>
          <cell r="X9221" t="str">
            <v>HYCITE QUITO</v>
          </cell>
          <cell r="Y9221" t="str">
            <v>FLEX NET CALLE 28 DE JUNIO S/N Y GARCIA MORENO ENTRADA LLANO GRANDE</v>
          </cell>
        </row>
        <row r="9222">
          <cell r="A9222" t="str">
            <v>GAR5219</v>
          </cell>
          <cell r="B9222">
            <v>473492</v>
          </cell>
          <cell r="C9222" t="str">
            <v>GAR5219</v>
          </cell>
          <cell r="D9222" t="str">
            <v>HYCITE</v>
          </cell>
          <cell r="E9222" t="str">
            <v>RETIRO</v>
          </cell>
          <cell r="F9222" t="str">
            <v>NORMAL</v>
          </cell>
          <cell r="G9222" t="str">
            <v>031001000226665</v>
          </cell>
          <cell r="H9222">
            <v>44897</v>
          </cell>
          <cell r="I9222" t="str">
            <v>ENTREGADO</v>
          </cell>
          <cell r="J9222">
            <v>44914</v>
          </cell>
          <cell r="K9222" t="str">
            <v>ROSA BEATRIZ MORA BEDON</v>
          </cell>
          <cell r="L9222" t="str">
            <v>AVENIDA ATAHUALPA Y GENERAL MIHI CASA NUMERO 954 PROVINCIA IMBABURA CANTON IBARRA PARROQUIA CARANQUI A UNA CUADRA DEL PARQE CENTRAL CASA ESQUINERA CON ROTULO DE HELADERIA</v>
          </cell>
          <cell r="N9222" t="str">
            <v>651024 0982784123</v>
          </cell>
          <cell r="O9222" t="str">
            <v>651024 0982784123</v>
          </cell>
          <cell r="P9222" t="str">
            <v>100101</v>
          </cell>
          <cell r="Q9222" t="str">
            <v>IBARRA</v>
          </cell>
          <cell r="R9222" t="str">
            <v>IMBABURA</v>
          </cell>
          <cell r="S9222" t="str">
            <v>SAN MIGUEL DE IBARRA</v>
          </cell>
          <cell r="T9222" t="str">
            <v>TRAMACO</v>
          </cell>
          <cell r="U9222" t="str">
            <v>FLEXNETUIO_PROVINCIA</v>
          </cell>
          <cell r="V9222">
            <v>0</v>
          </cell>
          <cell r="W9222">
            <v>0</v>
          </cell>
          <cell r="X9222" t="str">
            <v>HYCITE QUITO</v>
          </cell>
          <cell r="Y9222" t="str">
            <v>FLEX NET CALLE 28 DE JUNIO S/N Y GARCIA MORENO ENTRADA LLANO GRANDE</v>
          </cell>
        </row>
        <row r="9223">
          <cell r="A9223" t="str">
            <v>GAR5221</v>
          </cell>
          <cell r="B9223">
            <v>473494</v>
          </cell>
          <cell r="C9223" t="str">
            <v>GAR5221</v>
          </cell>
          <cell r="D9223" t="str">
            <v>HYCITE</v>
          </cell>
          <cell r="E9223" t="str">
            <v>RETIRO</v>
          </cell>
          <cell r="F9223" t="str">
            <v>NORMAL</v>
          </cell>
          <cell r="G9223" t="str">
            <v>031001000226666</v>
          </cell>
          <cell r="H9223">
            <v>44897</v>
          </cell>
          <cell r="I9223" t="str">
            <v>INCIDENCIA</v>
          </cell>
          <cell r="J9223">
            <v>44918</v>
          </cell>
          <cell r="K9223" t="str">
            <v>GLADYS ENITH CORDOVA MALDONADO</v>
          </cell>
          <cell r="L9223" t="str">
            <v>LOURDES 162-37 ENTRE OLMEDO Y JUAN JOSE PENA, PROVINCIA LONJA / PARROQUIA SAN SEBASTIAN</v>
          </cell>
          <cell r="N9223" t="str">
            <v>984826164</v>
          </cell>
          <cell r="O9223" t="str">
            <v>984826164</v>
          </cell>
          <cell r="P9223" t="str">
            <v>110101</v>
          </cell>
          <cell r="Q9223" t="str">
            <v>LOJA</v>
          </cell>
          <cell r="R9223" t="str">
            <v>LOJA</v>
          </cell>
          <cell r="S9223" t="str">
            <v>LOJA</v>
          </cell>
          <cell r="T9223" t="str">
            <v>TRAMACO</v>
          </cell>
          <cell r="U9223" t="str">
            <v>FLEXNETUIO_PROVINCIA</v>
          </cell>
          <cell r="V9223">
            <v>0</v>
          </cell>
          <cell r="W9223">
            <v>0</v>
          </cell>
          <cell r="X9223" t="str">
            <v>HYCITE QUITO</v>
          </cell>
          <cell r="Y9223" t="str">
            <v>FLEX NET CALLE 28 DE JUNIO S/N Y GARCIA MORENO ENTRADA LLANO GRANDE</v>
          </cell>
        </row>
        <row r="9224">
          <cell r="A9224" t="str">
            <v>GAR5223</v>
          </cell>
          <cell r="B9224">
            <v>473496</v>
          </cell>
          <cell r="C9224" t="str">
            <v>GAR5223</v>
          </cell>
          <cell r="D9224" t="str">
            <v>HYCITE</v>
          </cell>
          <cell r="E9224" t="str">
            <v>RETIRO</v>
          </cell>
          <cell r="F9224" t="str">
            <v>NORMAL</v>
          </cell>
          <cell r="G9224" t="str">
            <v>031001000226667</v>
          </cell>
          <cell r="H9224">
            <v>44897</v>
          </cell>
          <cell r="I9224" t="str">
            <v>ENTREGADO</v>
          </cell>
          <cell r="J9224">
            <v>44915</v>
          </cell>
          <cell r="K9224" t="str">
            <v>MATILDE ALEJANDRINA OCHOA MENDIETA</v>
          </cell>
          <cell r="L9224" t="str">
            <v>PARROQUIA SAN CARLOS CALDERON SECTOR CALDERON FRENTE A SAIBA BALAO GRANDE // BALAO GRANDE GU / BALAO (091207)</v>
          </cell>
          <cell r="N9224" t="str">
            <v>98-584-8479</v>
          </cell>
          <cell r="O9224" t="str">
            <v>98-584-8479</v>
          </cell>
          <cell r="P9224" t="str">
            <v>090109</v>
          </cell>
          <cell r="Q9224" t="str">
            <v>GUAYAQUIL</v>
          </cell>
          <cell r="R9224" t="str">
            <v>GUAYAS</v>
          </cell>
          <cell r="S9224" t="str">
            <v>GUAYAQUIL</v>
          </cell>
          <cell r="T9224" t="str">
            <v>TRAMACO</v>
          </cell>
          <cell r="U9224" t="str">
            <v>FLEXNETUIO_PROVINCIA</v>
          </cell>
          <cell r="V9224">
            <v>0</v>
          </cell>
          <cell r="W9224">
            <v>0</v>
          </cell>
          <cell r="X9224" t="str">
            <v>HYCITE QUITO</v>
          </cell>
          <cell r="Y9224" t="str">
            <v>FLEX NET CALLE 28 DE JUNIO S/N Y GARCIA MORENO ENTRADA LLANO GRANDE</v>
          </cell>
        </row>
        <row r="9225">
          <cell r="A9225" t="str">
            <v>GAR5229</v>
          </cell>
          <cell r="B9225">
            <v>473501</v>
          </cell>
          <cell r="C9225" t="str">
            <v>GAR5229</v>
          </cell>
          <cell r="D9225" t="str">
            <v>HYCITE</v>
          </cell>
          <cell r="E9225" t="str">
            <v>RETIRO</v>
          </cell>
          <cell r="F9225" t="str">
            <v>NORMAL</v>
          </cell>
          <cell r="G9225" t="str">
            <v>031001000226668</v>
          </cell>
          <cell r="H9225">
            <v>44897</v>
          </cell>
          <cell r="I9225" t="str">
            <v>ENTREGADO</v>
          </cell>
          <cell r="J9225">
            <v>44914</v>
          </cell>
          <cell r="K9225" t="str">
            <v>DANNY GALINDO AGUAIZA TENELEMA</v>
          </cell>
          <cell r="L9225" t="str">
            <v>CALLE 314 AV 220 BARRIO SAN IGNACIO DE LOYOLA A 5 CDRAS DE LA INTERBARRIEL MANTA // MANTA (130805) MA / ELOY ALFARO</v>
          </cell>
          <cell r="N9225" t="str">
            <v>99-643-4136</v>
          </cell>
          <cell r="O9225" t="str">
            <v>99-643-4136</v>
          </cell>
          <cell r="P9225" t="str">
            <v>130101</v>
          </cell>
          <cell r="Q9225" t="str">
            <v>PORTOVIEJO</v>
          </cell>
          <cell r="R9225" t="str">
            <v>MANABI</v>
          </cell>
          <cell r="S9225" t="str">
            <v>PORTOVIEJO</v>
          </cell>
          <cell r="T9225" t="str">
            <v>TRAMACO</v>
          </cell>
          <cell r="U9225" t="str">
            <v>FLEXNETUIO_PROVINCIA</v>
          </cell>
          <cell r="V9225">
            <v>0</v>
          </cell>
          <cell r="W9225">
            <v>0</v>
          </cell>
          <cell r="X9225" t="str">
            <v>HYCITE QUITO</v>
          </cell>
          <cell r="Y9225" t="str">
            <v>FLEX NET CALLE 28 DE JUNIO S/N Y GARCIA MORENO ENTRADA LLANO GRANDE</v>
          </cell>
        </row>
        <row r="9226">
          <cell r="A9226" t="str">
            <v>GAR5231</v>
          </cell>
          <cell r="B9226">
            <v>473503</v>
          </cell>
          <cell r="C9226" t="str">
            <v>GAR5231</v>
          </cell>
          <cell r="D9226" t="str">
            <v>HYCITE</v>
          </cell>
          <cell r="E9226" t="str">
            <v>RETIRO</v>
          </cell>
          <cell r="F9226" t="str">
            <v>NORMAL</v>
          </cell>
          <cell r="G9226" t="str">
            <v>031001000226669</v>
          </cell>
          <cell r="H9226">
            <v>44897</v>
          </cell>
          <cell r="I9226" t="str">
            <v>INCIDENCIA</v>
          </cell>
          <cell r="J9226">
            <v>44918</v>
          </cell>
          <cell r="K9226" t="str">
            <v>OSCAR GEOVANNY VIVAS CHILLO</v>
          </cell>
          <cell r="L9226" t="str">
            <v>VIA A PACAYACO KM 27 FRENTE A UNA MINA LAGO AGRIO // 12 DE OCTUBRE DURENO, SU 210207</v>
          </cell>
          <cell r="N9226" t="str">
            <v xml:space="preserve">95-971-0298 </v>
          </cell>
          <cell r="O9226" t="str">
            <v xml:space="preserve">95-971-0298 </v>
          </cell>
          <cell r="P9226" t="str">
            <v>210201</v>
          </cell>
          <cell r="Q9226" t="str">
            <v>LAGO AGRIO</v>
          </cell>
          <cell r="R9226" t="str">
            <v>SUCUMBIOS</v>
          </cell>
          <cell r="S9226" t="str">
            <v>NUEVA LOJA - DIEZ DE AGOSTO</v>
          </cell>
          <cell r="T9226" t="str">
            <v>TRAMACO</v>
          </cell>
          <cell r="U9226" t="str">
            <v>FLEXNETUIO_PROVINCIA</v>
          </cell>
          <cell r="V9226">
            <v>0</v>
          </cell>
          <cell r="W9226">
            <v>0</v>
          </cell>
          <cell r="X9226" t="str">
            <v>HYCITE QUITO</v>
          </cell>
          <cell r="Y9226" t="str">
            <v>FLEX NET CALLE 28 DE JUNIO S/N Y GARCIA MORENO ENTRADA LLANO GRANDE</v>
          </cell>
        </row>
        <row r="9227">
          <cell r="A9227" t="str">
            <v>GAR5232</v>
          </cell>
          <cell r="B9227">
            <v>473504</v>
          </cell>
          <cell r="C9227" t="str">
            <v>GAR5232</v>
          </cell>
          <cell r="D9227" t="str">
            <v>HYCITE</v>
          </cell>
          <cell r="E9227" t="str">
            <v>RETIRO</v>
          </cell>
          <cell r="F9227" t="str">
            <v>NORMAL</v>
          </cell>
          <cell r="G9227" t="str">
            <v>031001000226670</v>
          </cell>
          <cell r="H9227">
            <v>44897</v>
          </cell>
          <cell r="I9227" t="str">
            <v>ENTREGADO</v>
          </cell>
          <cell r="J9227">
            <v>44914</v>
          </cell>
          <cell r="K9227" t="str">
            <v>ISABEL CRISTINA ANDRADE ORTIZ</v>
          </cell>
          <cell r="L9227" t="str">
            <v xml:space="preserve">VIA BARBASQUILLO ED MYKONOS TORRE B PISO 3 DPTO 301 ED MYKONOS TORRE B PISO 3 DPTO 301 / PROVINCIA MANABI / PARROQUIA BARBASQUILLO /REFERENCIAS JUNTO A HOTEL POSEIDON </v>
          </cell>
          <cell r="N9227" t="str">
            <v>999945660</v>
          </cell>
          <cell r="O9227" t="str">
            <v>999945660</v>
          </cell>
          <cell r="P9227" t="str">
            <v>130101</v>
          </cell>
          <cell r="Q9227" t="str">
            <v>PORTOVIEJO</v>
          </cell>
          <cell r="R9227" t="str">
            <v>MANABI</v>
          </cell>
          <cell r="S9227" t="str">
            <v>PORTOVIEJO</v>
          </cell>
          <cell r="T9227" t="str">
            <v>TRAMACO</v>
          </cell>
          <cell r="U9227" t="str">
            <v>FLEXNETUIO_PROVINCIA</v>
          </cell>
          <cell r="V9227">
            <v>0</v>
          </cell>
          <cell r="W9227">
            <v>0</v>
          </cell>
          <cell r="X9227" t="str">
            <v>HYCITE QUITO</v>
          </cell>
          <cell r="Y9227" t="str">
            <v>FLEX NET CALLE 28 DE JUNIO S/N Y GARCIA MORENO ENTRADA LLANO GRANDE</v>
          </cell>
        </row>
        <row r="9228">
          <cell r="A9228" t="str">
            <v>GAR5234</v>
          </cell>
          <cell r="B9228">
            <v>473506</v>
          </cell>
          <cell r="C9228" t="str">
            <v>GAR5234</v>
          </cell>
          <cell r="D9228" t="str">
            <v>HYCITE</v>
          </cell>
          <cell r="E9228" t="str">
            <v>RETIRO</v>
          </cell>
          <cell r="F9228" t="str">
            <v>NORMAL</v>
          </cell>
          <cell r="G9228" t="str">
            <v>031001000226671</v>
          </cell>
          <cell r="H9228">
            <v>44897</v>
          </cell>
          <cell r="I9228" t="str">
            <v>ENTREGADO</v>
          </cell>
          <cell r="J9228">
            <v>44914</v>
          </cell>
          <cell r="K9228" t="str">
            <v>CARMINTA CARDENAS</v>
          </cell>
          <cell r="L9228" t="str">
            <v>PROVINCIA: CHIMBORAZO CIUDAD: RIOBAMBA LOCALIDAD: PUCARA PARROQUIA: MALDOANDO CODIGO POSTAL: 060110 DIRECCION: SAN JOSE Y BELMOPAN FRENTE AL JARDIN CARLOS CISNEROS</v>
          </cell>
          <cell r="N9228" t="str">
            <v xml:space="preserve">/ 99994885198-012-4047 </v>
          </cell>
          <cell r="O9228" t="str">
            <v xml:space="preserve">/ 99994885198-012-4047 </v>
          </cell>
          <cell r="P9228" t="str">
            <v>060101</v>
          </cell>
          <cell r="Q9228" t="str">
            <v>RIOBAMBA</v>
          </cell>
          <cell r="R9228" t="str">
            <v>CHIMBORAZO</v>
          </cell>
          <cell r="S9228" t="str">
            <v>RIOBAMBA</v>
          </cell>
          <cell r="T9228" t="str">
            <v>TRAMACO</v>
          </cell>
          <cell r="U9228" t="str">
            <v>FLEXNETUIO_PROVINCIA</v>
          </cell>
          <cell r="V9228">
            <v>0</v>
          </cell>
          <cell r="W9228">
            <v>0</v>
          </cell>
          <cell r="X9228" t="str">
            <v>HYCITE QUITO</v>
          </cell>
          <cell r="Y9228" t="str">
            <v>FLEX NET CALLE 28 DE JUNIO S/N Y GARCIA MORENO ENTRADA LLANO GRANDE</v>
          </cell>
        </row>
        <row r="9229">
          <cell r="A9229" t="str">
            <v>GAR5236</v>
          </cell>
          <cell r="B9229">
            <v>473508</v>
          </cell>
          <cell r="C9229" t="str">
            <v>GAR5236</v>
          </cell>
          <cell r="D9229" t="str">
            <v>HYCITE</v>
          </cell>
          <cell r="E9229" t="str">
            <v>RETIRO</v>
          </cell>
          <cell r="F9229" t="str">
            <v>NORMAL</v>
          </cell>
          <cell r="G9229" t="str">
            <v>031001000226672</v>
          </cell>
          <cell r="H9229">
            <v>44897</v>
          </cell>
          <cell r="I9229" t="str">
            <v>INCIDENCIA</v>
          </cell>
          <cell r="J9229">
            <v>44918</v>
          </cell>
          <cell r="K9229" t="str">
            <v>MARTIZA JEANNETH RAMIREZ</v>
          </cell>
          <cell r="L9229" t="str">
            <v>AV EL COOPERATIVISMO CALLE 1 MANZANA 13 PARADA DE BUSES RIO VERDE Nº 1 SANTO DOMINGO // SANTO DOMINGO (230112) 230112, RIO VERDE  SANTO DOMINGO</v>
          </cell>
          <cell r="N9229" t="str">
            <v>99382109</v>
          </cell>
          <cell r="O9229" t="str">
            <v>99382109</v>
          </cell>
          <cell r="P9229" t="str">
            <v>230101</v>
          </cell>
          <cell r="Q9229" t="str">
            <v>SANTO DOMINGO</v>
          </cell>
          <cell r="R9229" t="str">
            <v>SANTO DOMINGO DE LOS TSACHILAS</v>
          </cell>
          <cell r="S9229" t="str">
            <v>SANTO DOMINGO DE LOS COLORADOS</v>
          </cell>
          <cell r="T9229" t="str">
            <v>TRAMACO</v>
          </cell>
          <cell r="U9229" t="str">
            <v>FLEXNETUIO_PROVINCIA</v>
          </cell>
          <cell r="V9229">
            <v>0</v>
          </cell>
          <cell r="W9229">
            <v>0</v>
          </cell>
          <cell r="X9229" t="str">
            <v>HYCITE QUITO</v>
          </cell>
          <cell r="Y9229" t="str">
            <v>FLEX NET CALLE 28 DE JUNIO S/N Y GARCIA MORENO ENTRADA LLANO GRANDE</v>
          </cell>
        </row>
        <row r="9230">
          <cell r="A9230" t="str">
            <v>GAR5237</v>
          </cell>
          <cell r="B9230">
            <v>473509</v>
          </cell>
          <cell r="C9230" t="str">
            <v>GAR5237</v>
          </cell>
          <cell r="D9230" t="str">
            <v>HYCITE</v>
          </cell>
          <cell r="E9230" t="str">
            <v>RETIRO</v>
          </cell>
          <cell r="F9230" t="str">
            <v>NORMAL</v>
          </cell>
          <cell r="G9230" t="str">
            <v>031001000226673</v>
          </cell>
          <cell r="H9230">
            <v>44897</v>
          </cell>
          <cell r="I9230" t="str">
            <v>ENTREGADO</v>
          </cell>
          <cell r="J9230">
            <v>44914</v>
          </cell>
          <cell r="K9230" t="str">
            <v>ANGELA OSMALDA FRANCO VERA</v>
          </cell>
          <cell r="L9230" t="str">
            <v>ROLDOS Y GARCIA MORENO ESQUINA DIAGONAL A LA FUNERARIA AVENDANO, PARROQUIA CAMILO PONCE, CODIGO POSTAL 120102</v>
          </cell>
          <cell r="N9230" t="str">
            <v>994620190</v>
          </cell>
          <cell r="O9230" t="str">
            <v>994620190</v>
          </cell>
          <cell r="P9230" t="str">
            <v>120101</v>
          </cell>
          <cell r="Q9230" t="str">
            <v>BABAHOYO</v>
          </cell>
          <cell r="R9230" t="str">
            <v>LOS RIOS</v>
          </cell>
          <cell r="S9230" t="str">
            <v>BABAHOYO - LA VIRGINIA</v>
          </cell>
          <cell r="T9230" t="str">
            <v>TRAMACO</v>
          </cell>
          <cell r="U9230" t="str">
            <v>FLEXNETUIO_PROVINCIA</v>
          </cell>
          <cell r="V9230">
            <v>0</v>
          </cell>
          <cell r="W9230">
            <v>0</v>
          </cell>
          <cell r="X9230" t="str">
            <v>HYCITE QUITO</v>
          </cell>
          <cell r="Y9230" t="str">
            <v>FLEX NET CALLE 28 DE JUNIO S/N Y GARCIA MORENO ENTRADA LLANO GRANDE</v>
          </cell>
        </row>
        <row r="9231">
          <cell r="A9231" t="str">
            <v>376709</v>
          </cell>
          <cell r="B9231">
            <v>473386</v>
          </cell>
          <cell r="C9231" t="str">
            <v>376709</v>
          </cell>
          <cell r="D9231" t="str">
            <v>MDELIVERY</v>
          </cell>
          <cell r="E9231" t="str">
            <v>DESPACHO</v>
          </cell>
          <cell r="F9231" t="str">
            <v>NORMAL</v>
          </cell>
          <cell r="G9231" t="str">
            <v>TF87596 / 031080000376709</v>
          </cell>
          <cell r="H9231">
            <v>44897</v>
          </cell>
          <cell r="I9231" t="str">
            <v>ENTREGADO</v>
          </cell>
          <cell r="J9231">
            <v>44908</v>
          </cell>
          <cell r="K9231" t="str">
            <v>GREGORIO STEEVEN VELIZ ROSADO_GREGORIO STEEVEN VELIZ ROSADO</v>
          </cell>
          <cell r="L9231" t="str">
            <v>RETIRO AGENCIA TRAMACO VIA DAULE</v>
          </cell>
          <cell r="M9231" t="str">
            <v>0952700300001</v>
          </cell>
          <cell r="N9231" t="str">
            <v>0960600536</v>
          </cell>
          <cell r="P9231" t="str">
            <v>GUAYAQUIL</v>
          </cell>
          <cell r="Q9231" t="str">
            <v>GUAYAQUIL</v>
          </cell>
          <cell r="R9231" t="str">
            <v>GUAYAS</v>
          </cell>
          <cell r="T9231" t="str">
            <v>TRAMACO</v>
          </cell>
          <cell r="U9231" t="str">
            <v>FLEXNETUIO_GYE</v>
          </cell>
          <cell r="V9231">
            <v>1</v>
          </cell>
          <cell r="W9231">
            <v>1</v>
          </cell>
          <cell r="X9231" t="str">
            <v>FLEXNET ECUADOR - MDELIVERY</v>
          </cell>
          <cell r="Y9231" t="str">
            <v>CALLE 28 DE JUNIO S/N Y GARCIA MORENO ENTRADA LLANO GRANDE</v>
          </cell>
        </row>
        <row r="9232">
          <cell r="A9232" t="str">
            <v>98677929</v>
          </cell>
          <cell r="B9232">
            <v>473340</v>
          </cell>
          <cell r="C9232" t="str">
            <v>98677929</v>
          </cell>
          <cell r="D9232" t="str">
            <v>HYCITE</v>
          </cell>
          <cell r="E9232" t="str">
            <v>DESPACHO</v>
          </cell>
          <cell r="F9232" t="str">
            <v>NORMAL</v>
          </cell>
          <cell r="G9232" t="str">
            <v>TFQ87547 / TFQ88621</v>
          </cell>
          <cell r="H9232">
            <v>44897</v>
          </cell>
          <cell r="I9232" t="str">
            <v>ENTREGADO</v>
          </cell>
          <cell r="J9232">
            <v>44908</v>
          </cell>
          <cell r="K9232" t="str">
            <v>KERLY MIREYA LARA GUICHAY</v>
          </cell>
          <cell r="L9232" t="str">
            <v>AV DE LA REPUBLICA OE2 4 Y TERESA DE CEPEDA, QUITO, QUITO DISTRITO METROPOLIT, PICHINCHA, ECUADOR</v>
          </cell>
          <cell r="N9232" t="str">
            <v>0962089628</v>
          </cell>
          <cell r="O9232" t="str">
            <v>0962089628</v>
          </cell>
          <cell r="P9232" t="str">
            <v>170508</v>
          </cell>
          <cell r="Q9232" t="str">
            <v>QUITO</v>
          </cell>
          <cell r="R9232" t="str">
            <v>PICHINCHA</v>
          </cell>
          <cell r="S9232" t="str">
            <v>QUITO</v>
          </cell>
          <cell r="T9232" t="str">
            <v>FLEXTRANS UIO</v>
          </cell>
          <cell r="U9232" t="str">
            <v>FLEXNETUIO_LOCAL</v>
          </cell>
          <cell r="V9232">
            <v>1</v>
          </cell>
          <cell r="W9232">
            <v>15.3</v>
          </cell>
          <cell r="X9232" t="str">
            <v>HYCITE QUITO</v>
          </cell>
          <cell r="Y9232" t="str">
            <v>FLEX NET CALLE 28 DE JUNIO S/N Y GARCIA MORENO ENTRADA LLANO GRANDE</v>
          </cell>
        </row>
        <row r="9233">
          <cell r="A9233" t="str">
            <v>98685842</v>
          </cell>
          <cell r="B9233">
            <v>473354</v>
          </cell>
          <cell r="C9233" t="str">
            <v>98685842</v>
          </cell>
          <cell r="D9233" t="str">
            <v>HYCITE</v>
          </cell>
          <cell r="E9233" t="str">
            <v>DESPACHO</v>
          </cell>
          <cell r="F9233" t="str">
            <v>NORMAL</v>
          </cell>
          <cell r="G9233" t="str">
            <v>031002004071143</v>
          </cell>
          <cell r="H9233">
            <v>44897</v>
          </cell>
          <cell r="I9233" t="str">
            <v>ENTREGADO</v>
          </cell>
          <cell r="J9233">
            <v>44915</v>
          </cell>
          <cell r="K9233" t="str">
            <v>JOSE ROMERO (D)</v>
          </cell>
          <cell r="L9233" t="str">
            <v>VIA PRINCIPAL KM 56 VIA LA 60 FRENTE A MOTEL FANTASIA J SACHAS//LOS LAURELES LA JOYA DE LOS SACHAS 220202 ORELLANA</v>
          </cell>
          <cell r="M9233" t="str">
            <v/>
          </cell>
          <cell r="N9233" t="str">
            <v>0987050749 / 982774460</v>
          </cell>
          <cell r="O9233" t="str">
            <v>0987050749 / 982774460</v>
          </cell>
          <cell r="P9233" t="str">
            <v>220202</v>
          </cell>
          <cell r="Q9233" t="str">
            <v>EL COCA</v>
          </cell>
          <cell r="R9233" t="str">
            <v>ORELLANA</v>
          </cell>
          <cell r="S9233" t="str">
            <v>PUERTO FRANCISCO DE ORELLANA (EL COCA) - FLOR DE ORIENTE</v>
          </cell>
          <cell r="T9233" t="str">
            <v>TRAMACO</v>
          </cell>
          <cell r="U9233" t="str">
            <v>FLEXNETUIO_PROVINCIA</v>
          </cell>
          <cell r="V9233">
            <v>1</v>
          </cell>
          <cell r="W9233">
            <v>3.1</v>
          </cell>
          <cell r="X9233" t="str">
            <v>HYCITE QUITO</v>
          </cell>
          <cell r="Y9233" t="str">
            <v>FLEX NET CALLE 28 DE JUNIO S/N Y GARCIA MORENO ENTRADA LLANO GRANDE</v>
          </cell>
        </row>
        <row r="9234">
          <cell r="A9234" t="str">
            <v>11521</v>
          </cell>
          <cell r="B9234">
            <v>473302</v>
          </cell>
          <cell r="C9234" t="str">
            <v>11521</v>
          </cell>
          <cell r="D9234" t="str">
            <v>MOVISTAR</v>
          </cell>
          <cell r="E9234" t="str">
            <v>RETIRO</v>
          </cell>
          <cell r="F9234" t="str">
            <v>NORMAL</v>
          </cell>
          <cell r="G9234" t="str">
            <v>031002004070787</v>
          </cell>
          <cell r="H9234">
            <v>44897</v>
          </cell>
          <cell r="I9234" t="str">
            <v>ENTREGADO</v>
          </cell>
          <cell r="J9234">
            <v>44914</v>
          </cell>
          <cell r="K9234" t="str">
            <v>FLEXNET - LI</v>
          </cell>
          <cell r="L9234" t="str">
            <v>CALLE 28 DE JUNIO S/N Y GARCIA MORENO ENTRADA LLANO GRANDE</v>
          </cell>
          <cell r="M9234" t="str">
            <v/>
          </cell>
          <cell r="N9234" t="str">
            <v>0995936079</v>
          </cell>
          <cell r="O9234" t="str">
            <v>0995936079</v>
          </cell>
          <cell r="P9234" t="str">
            <v>QUITO</v>
          </cell>
          <cell r="Q9234" t="str">
            <v>QUITO</v>
          </cell>
          <cell r="R9234" t="str">
            <v>PICHINCHA</v>
          </cell>
          <cell r="T9234" t="str">
            <v>TRAMACO</v>
          </cell>
          <cell r="U9234" t="str">
            <v>FLEXNETUIO_PROVINCIA</v>
          </cell>
          <cell r="V9234">
            <v>0</v>
          </cell>
          <cell r="W9234">
            <v>1</v>
          </cell>
          <cell r="X9234" t="str">
            <v>GALO PALLAROSO</v>
          </cell>
          <cell r="Y9234" t="str">
            <v>CALLE TENEMAZA 5-13 Y AV. 24 DE MAYO</v>
          </cell>
        </row>
        <row r="9235">
          <cell r="A9235" t="str">
            <v>4677710</v>
          </cell>
          <cell r="B9235">
            <v>473278</v>
          </cell>
          <cell r="C9235" t="str">
            <v>4677710</v>
          </cell>
          <cell r="D9235" t="str">
            <v>MDELIVERY</v>
          </cell>
          <cell r="E9235" t="str">
            <v>DESPACHO</v>
          </cell>
          <cell r="F9235" t="str">
            <v>NORMAL</v>
          </cell>
          <cell r="G9235" t="str">
            <v>031080004677710</v>
          </cell>
          <cell r="H9235">
            <v>44897</v>
          </cell>
          <cell r="I9235" t="str">
            <v>ENTREGADO</v>
          </cell>
          <cell r="J9235">
            <v>44910</v>
          </cell>
          <cell r="K9235" t="str">
            <v>CRISTIAN SANTIAGO GORDON QUISHPE Cedula: 1751521004</v>
          </cell>
          <cell r="L9235" t="str">
            <v>EL QUINCHE CALLE SAN JOSE  SN</v>
          </cell>
          <cell r="M9235" t="str">
            <v>1751521004</v>
          </cell>
          <cell r="N9235" t="str">
            <v>0998067167</v>
          </cell>
          <cell r="O9235" t="str">
            <v>0998067167</v>
          </cell>
          <cell r="P9235" t="str">
            <v>170911</v>
          </cell>
          <cell r="Q9235" t="str">
            <v>QUITO</v>
          </cell>
          <cell r="R9235" t="str">
            <v>PICHINCHA</v>
          </cell>
          <cell r="S9235" t="str">
            <v>EL QUINCHE - LA ESPERANZA - FINCAS VACACIONALES BELLO HORIZONTE 1RA ETAPA - IGUINARO</v>
          </cell>
          <cell r="T9235" t="str">
            <v>TRAMACO</v>
          </cell>
          <cell r="U9235" t="str">
            <v>FLEXNETUIO_LOCAL</v>
          </cell>
          <cell r="V9235">
            <v>1</v>
          </cell>
          <cell r="W9235">
            <v>1</v>
          </cell>
          <cell r="X9235" t="str">
            <v>FLEXNET ECUADOR - MDELIVERY</v>
          </cell>
          <cell r="Y9235" t="str">
            <v>CALLE 28 DE JUNIO S/N Y GARCIA MORENO ENTRADA LLANO GRANDE</v>
          </cell>
        </row>
        <row r="9236">
          <cell r="A9236" t="str">
            <v>376636</v>
          </cell>
          <cell r="B9236">
            <v>473143</v>
          </cell>
          <cell r="C9236" t="str">
            <v>376636</v>
          </cell>
          <cell r="D9236" t="str">
            <v>MDELIVERY</v>
          </cell>
          <cell r="E9236" t="str">
            <v>DESPACHO</v>
          </cell>
          <cell r="F9236" t="str">
            <v>NORMAL</v>
          </cell>
          <cell r="G9236" t="str">
            <v>031080000376636/660001000002962</v>
          </cell>
          <cell r="H9236">
            <v>44897</v>
          </cell>
          <cell r="I9236" t="str">
            <v>ENTREGADO</v>
          </cell>
          <cell r="J9236">
            <v>44914</v>
          </cell>
          <cell r="K9236" t="str">
            <v>SANCHEZ BONE MIRIAN MARIELA_SANCHEZ BONE MIRIAN MARIELA</v>
          </cell>
          <cell r="L9236" t="str">
            <v>QUININDE CIUDADELA EL GALLERO FONDO LIMON</v>
          </cell>
          <cell r="M9236" t="str">
            <v>0805416237001</v>
          </cell>
          <cell r="N9236" t="str">
            <v>0991292695</v>
          </cell>
          <cell r="P9236" t="str">
            <v>ESMERALDAS</v>
          </cell>
          <cell r="Q9236" t="str">
            <v>ESMERALDAS</v>
          </cell>
          <cell r="R9236" t="str">
            <v>ESMERALDAS</v>
          </cell>
          <cell r="T9236" t="str">
            <v>TRAMACO</v>
          </cell>
          <cell r="U9236" t="str">
            <v>FLEXNETUIO_PROVINCIA</v>
          </cell>
          <cell r="V9236">
            <v>1</v>
          </cell>
          <cell r="W9236">
            <v>1</v>
          </cell>
          <cell r="X9236" t="str">
            <v>FLEXNET ECUADOR - MDELIVERY</v>
          </cell>
          <cell r="Y9236" t="str">
            <v>CALLE 28 DE JUNIO S/N Y GARCIA MORENO ENTRADA LLANO GRANDE</v>
          </cell>
        </row>
        <row r="9237">
          <cell r="A9237" t="str">
            <v>R_25028_01</v>
          </cell>
          <cell r="B9237">
            <v>473100</v>
          </cell>
          <cell r="C9237" t="str">
            <v>R_25028_01</v>
          </cell>
          <cell r="D9237" t="str">
            <v>WORLINASLI</v>
          </cell>
          <cell r="E9237" t="str">
            <v>RETIRO</v>
          </cell>
          <cell r="F9237" t="str">
            <v>NORMAL</v>
          </cell>
          <cell r="G9237" t="str">
            <v>87425</v>
          </cell>
          <cell r="H9237">
            <v>44897</v>
          </cell>
          <cell r="I9237" t="str">
            <v>RECIBIDO_OPERACIONES</v>
          </cell>
          <cell r="J9237">
            <v>44908</v>
          </cell>
          <cell r="K9237" t="str">
            <v>FLEXNET ECUADOR - WORLIN</v>
          </cell>
          <cell r="L9237" t="str">
            <v>FERNANDO GUTIERREZ HILL VIA A DAULE KM 8 1/2 ENTRADA A COOPERATIVA JUAN MONTALVO</v>
          </cell>
          <cell r="N9237" t="str">
            <v>0968799930</v>
          </cell>
          <cell r="O9237" t="str">
            <v>0989804918</v>
          </cell>
          <cell r="P9237" t="str">
            <v>090606</v>
          </cell>
          <cell r="Q9237" t="str">
            <v>GUAYAQUIL</v>
          </cell>
          <cell r="R9237" t="str">
            <v>GUAYAS</v>
          </cell>
          <cell r="S9237" t="str">
            <v>GUAYAQUIL</v>
          </cell>
          <cell r="T9237" t="str">
            <v>FLEXTRANS UIO</v>
          </cell>
          <cell r="U9237" t="str">
            <v>FLEXNETGYE_UIO</v>
          </cell>
          <cell r="V9237">
            <v>1</v>
          </cell>
          <cell r="W9237">
            <v>3.5</v>
          </cell>
          <cell r="X9237" t="str">
            <v>RONAL RAMIREZ USECHE</v>
          </cell>
          <cell r="Y9237" t="str">
            <v>CALLE RITA LECUMBERRY TOLA PARTE BAJA CASA N3-95</v>
          </cell>
        </row>
        <row r="9238">
          <cell r="A9238" t="str">
            <v>20002958747021</v>
          </cell>
          <cell r="B9238">
            <v>473097</v>
          </cell>
          <cell r="C9238" t="str">
            <v>20002958747021</v>
          </cell>
          <cell r="D9238" t="str">
            <v>CONECEL_REG</v>
          </cell>
          <cell r="E9238" t="str">
            <v>DESPACHO</v>
          </cell>
          <cell r="F9238" t="str">
            <v>NORMAL</v>
          </cell>
          <cell r="G9238" t="str">
            <v>EC5547</v>
          </cell>
          <cell r="H9238">
            <v>44897</v>
          </cell>
          <cell r="I9238" t="str">
            <v>DEVOLUCION_EN_PROCESO</v>
          </cell>
          <cell r="J9238">
            <v>44910</v>
          </cell>
          <cell r="K9238" t="str">
            <v>VICENTE ALEJANDRO GUAMAN</v>
          </cell>
          <cell r="L9238" t="str">
            <v>QUITO/LA MAGDALENA CALLE ZARUMA NO: S10 141 Y CALLE ARENILLAS CS 2 PISOS CLR VERDE AGUA/AL FRENTE FRENTE DE LA PIZZERIA NICE</v>
          </cell>
          <cell r="M9238" t="str">
            <v>503604472</v>
          </cell>
          <cell r="N9238" t="str">
            <v>0961135918 0990849207</v>
          </cell>
          <cell r="O9238" t="str">
            <v>0</v>
          </cell>
          <cell r="P9238" t="str">
            <v>QUITO</v>
          </cell>
          <cell r="Q9238" t="str">
            <v>QUITO</v>
          </cell>
          <cell r="R9238" t="str">
            <v>PICHINCHA</v>
          </cell>
          <cell r="T9238" t="str">
            <v>EXPRESSCON</v>
          </cell>
          <cell r="U9238" t="str">
            <v>FLEXNETUIO_LOCAL</v>
          </cell>
          <cell r="V9238">
            <v>1</v>
          </cell>
          <cell r="W9238">
            <v>1</v>
          </cell>
          <cell r="X9238" t="str">
            <v>FLEXNET UIO</v>
          </cell>
          <cell r="Y9238" t="str">
            <v>FLEX NET CALLE 28 DE JUNIO S/N Y GARCIA MORENO ENTRADA LLANO GRANDE</v>
          </cell>
        </row>
        <row r="9239">
          <cell r="A9239" t="str">
            <v>98684100</v>
          </cell>
          <cell r="B9239">
            <v>472963</v>
          </cell>
          <cell r="C9239" t="str">
            <v>98684100</v>
          </cell>
          <cell r="D9239" t="str">
            <v>HYCITE</v>
          </cell>
          <cell r="E9239" t="str">
            <v>DESPACHO</v>
          </cell>
          <cell r="F9239" t="str">
            <v>NORMAL</v>
          </cell>
          <cell r="G9239" t="str">
            <v>031002004069538</v>
          </cell>
          <cell r="H9239">
            <v>44897</v>
          </cell>
          <cell r="I9239" t="str">
            <v>INCIDENCIA</v>
          </cell>
          <cell r="J9239">
            <v>44923</v>
          </cell>
          <cell r="K9239" t="str">
            <v>JULIA CALERO</v>
          </cell>
          <cell r="L9239" t="str">
            <v>LOBO MARINO Y LA DUNCAN VILLA 201 FRENTE AL HOTEL DEL SOL SANTA CRUZ // SANTA CRUZ PUERTO AYORA 200102 GALAPAGOS</v>
          </cell>
          <cell r="N9239" t="str">
            <v>0992731137</v>
          </cell>
          <cell r="O9239" t="str">
            <v>0992731137</v>
          </cell>
          <cell r="P9239" t="str">
            <v>200102</v>
          </cell>
          <cell r="Q9239" t="str">
            <v>SANTA CRUZ</v>
          </cell>
          <cell r="R9239" t="str">
            <v>GALAPAGOS</v>
          </cell>
          <cell r="S9239" t="str">
            <v>PUERTO AYORA</v>
          </cell>
          <cell r="T9239" t="str">
            <v>TRAMACO</v>
          </cell>
          <cell r="U9239" t="str">
            <v>FLEXNETUIO_PROVINCIA</v>
          </cell>
          <cell r="V9239">
            <v>1</v>
          </cell>
          <cell r="W9239">
            <v>8.6999999999999993</v>
          </cell>
          <cell r="X9239" t="str">
            <v>HYCITE QUITO</v>
          </cell>
          <cell r="Y9239" t="str">
            <v>FLEX NET CALLE 28 DE JUNIO S/N Y GARCIA MORENO ENTRADA LLANO GRANDE</v>
          </cell>
        </row>
        <row r="9240">
          <cell r="A9240" t="str">
            <v>98688149</v>
          </cell>
          <cell r="B9240">
            <v>472980</v>
          </cell>
          <cell r="C9240" t="str">
            <v>98688149</v>
          </cell>
          <cell r="D9240" t="str">
            <v>HYCITE</v>
          </cell>
          <cell r="E9240" t="str">
            <v>DESPACHO</v>
          </cell>
          <cell r="F9240" t="str">
            <v>NORMAL</v>
          </cell>
          <cell r="G9240" t="str">
            <v>TFQ87470</v>
          </cell>
          <cell r="H9240">
            <v>44897</v>
          </cell>
          <cell r="I9240" t="str">
            <v>ENTREGADO</v>
          </cell>
          <cell r="J9240">
            <v>44908</v>
          </cell>
          <cell r="K9240" t="str">
            <v>ZOILA CEVALLOS</v>
          </cell>
          <cell r="L9240" t="str">
            <v>SOLANO E6-24 Y PEDRO MONCAYO A 2 CUADRAS DEL HOSPITA EUGENIO ESPEJO QUITO // CENTRO NORTE QUITO ITCHIMBIA 170403 PICHINCHA</v>
          </cell>
          <cell r="M9240" t="str">
            <v/>
          </cell>
          <cell r="N9240" t="str">
            <v>0998338003 / 990831914</v>
          </cell>
          <cell r="O9240" t="str">
            <v>0998338003 / 990831914</v>
          </cell>
          <cell r="P9240" t="str">
            <v>170403</v>
          </cell>
          <cell r="Q9240" t="str">
            <v>QUITO</v>
          </cell>
          <cell r="R9240" t="str">
            <v>PICHINCHA</v>
          </cell>
          <cell r="S9240" t="str">
            <v>QUITO</v>
          </cell>
          <cell r="T9240" t="str">
            <v>FLEXTRANS UIO</v>
          </cell>
          <cell r="U9240" t="str">
            <v>FLEXNETUIO_LOCAL</v>
          </cell>
          <cell r="V9240">
            <v>1</v>
          </cell>
          <cell r="W9240">
            <v>4.5999999999999996</v>
          </cell>
          <cell r="X9240" t="str">
            <v>HYCITE QUITO</v>
          </cell>
          <cell r="Y9240" t="str">
            <v>FLEX NET CALLE 28 DE JUNIO S/N Y GARCIA MORENO ENTRADA LLANO GRANDE</v>
          </cell>
        </row>
        <row r="9241">
          <cell r="A9241" t="str">
            <v>98668666</v>
          </cell>
          <cell r="B9241">
            <v>472920</v>
          </cell>
          <cell r="C9241" t="str">
            <v>98668666</v>
          </cell>
          <cell r="D9241" t="str">
            <v>HYCITE</v>
          </cell>
          <cell r="E9241" t="str">
            <v>DESPACHO</v>
          </cell>
          <cell r="F9241" t="str">
            <v>NORMAL</v>
          </cell>
          <cell r="G9241" t="str">
            <v>031002004069516</v>
          </cell>
          <cell r="H9241">
            <v>44897</v>
          </cell>
          <cell r="I9241" t="str">
            <v>ENTREGADO</v>
          </cell>
          <cell r="J9241">
            <v>44909</v>
          </cell>
          <cell r="K9241" t="str">
            <v>EFRAIN ANDRADE</v>
          </cell>
          <cell r="L9241" t="str">
            <v>PASAJE A ENTRE MACHALA Y BARRERA FRENTE AL HOTEL BUNCAN SANTA CRUZ (PTO. AYORA) // SANTA CRUZ PUERTO AYORA 200102 GALAPAGOS</v>
          </cell>
          <cell r="N9241" t="str">
            <v>0959109592 / 053013948</v>
          </cell>
          <cell r="O9241" t="str">
            <v>0959109592 / 053013948</v>
          </cell>
          <cell r="P9241" t="str">
            <v>200102</v>
          </cell>
          <cell r="Q9241" t="str">
            <v>SANTA CRUZ</v>
          </cell>
          <cell r="R9241" t="str">
            <v>GALAPAGOS</v>
          </cell>
          <cell r="S9241" t="str">
            <v>PUERTO AYORA</v>
          </cell>
          <cell r="T9241" t="str">
            <v>TRAMACO</v>
          </cell>
          <cell r="U9241" t="str">
            <v>FLEXNETUIO_PROVINCIA</v>
          </cell>
          <cell r="V9241">
            <v>1</v>
          </cell>
          <cell r="W9241">
            <v>3.3</v>
          </cell>
          <cell r="X9241" t="str">
            <v>HYCITE QUITO</v>
          </cell>
          <cell r="Y9241" t="str">
            <v>FLEX NET CALLE 28 DE JUNIO S/N Y GARCIA MORENO ENTRADA LLANO GRANDE</v>
          </cell>
        </row>
        <row r="9242">
          <cell r="A9242" t="str">
            <v>98643336</v>
          </cell>
          <cell r="B9242">
            <v>472907</v>
          </cell>
          <cell r="C9242" t="str">
            <v>98643336</v>
          </cell>
          <cell r="D9242" t="str">
            <v>HYCITE</v>
          </cell>
          <cell r="E9242" t="str">
            <v>DESPACHO</v>
          </cell>
          <cell r="F9242" t="str">
            <v>NORMAL</v>
          </cell>
          <cell r="G9242" t="str">
            <v>031002004069507</v>
          </cell>
          <cell r="H9242">
            <v>44897</v>
          </cell>
          <cell r="I9242" t="str">
            <v>ENTREGADO</v>
          </cell>
          <cell r="J9242">
            <v>44910</v>
          </cell>
          <cell r="K9242" t="str">
            <v>JESSICA ERAZO</v>
          </cell>
          <cell r="L9242" t="str">
            <v>AV ORIENTE PASAJE S/N AV ORIENTE Y SAN CRISTOBAL LATACUNGA-GUALUNDUN JUAN MONTALVO (SAN SEBAST 050103 COTOPAXI</v>
          </cell>
          <cell r="M9242" t="str">
            <v/>
          </cell>
          <cell r="N9242" t="str">
            <v>0983049763</v>
          </cell>
          <cell r="O9242" t="str">
            <v>0983049763</v>
          </cell>
          <cell r="P9242" t="str">
            <v>050103</v>
          </cell>
          <cell r="Q9242" t="str">
            <v>LATACUNGA</v>
          </cell>
          <cell r="R9242" t="str">
            <v>COTOPAXI</v>
          </cell>
          <cell r="S9242" t="str">
            <v>LATACUNGA</v>
          </cell>
          <cell r="T9242" t="str">
            <v>TRAMACO</v>
          </cell>
          <cell r="U9242" t="str">
            <v>FLEXNETUIO_PROVINCIA</v>
          </cell>
          <cell r="V9242">
            <v>1</v>
          </cell>
          <cell r="W9242">
            <v>7.1</v>
          </cell>
          <cell r="X9242" t="str">
            <v>HYCITE QUITO</v>
          </cell>
          <cell r="Y9242" t="str">
            <v>FLEX NET CALLE 28 DE JUNIO S/N Y GARCIA MORENO ENTRADA LLANO GRANDE</v>
          </cell>
        </row>
        <row r="9243">
          <cell r="A9243" t="str">
            <v>98645111</v>
          </cell>
          <cell r="B9243">
            <v>472908</v>
          </cell>
          <cell r="C9243" t="str">
            <v>98645111</v>
          </cell>
          <cell r="D9243" t="str">
            <v>HYCITE</v>
          </cell>
          <cell r="E9243" t="str">
            <v>DESPACHO</v>
          </cell>
          <cell r="F9243" t="str">
            <v>NORMAL</v>
          </cell>
          <cell r="G9243" t="str">
            <v>TF87435 - 88731</v>
          </cell>
          <cell r="H9243">
            <v>44897</v>
          </cell>
          <cell r="I9243" t="str">
            <v>ENTREGADO</v>
          </cell>
          <cell r="J9243">
            <v>44908</v>
          </cell>
          <cell r="K9243" t="str">
            <v>GABRIELA PANCHANA - JOSE COELLO</v>
          </cell>
          <cell r="L9243" t="str">
            <v>ALBORADA 12VA ETAPA MZ 10 V 16</v>
          </cell>
          <cell r="N9243" t="str">
            <v>0993024909</v>
          </cell>
          <cell r="O9243" t="str">
            <v>0993024909</v>
          </cell>
          <cell r="P9243" t="str">
            <v>092406</v>
          </cell>
          <cell r="Q9243" t="str">
            <v>DURAN</v>
          </cell>
          <cell r="R9243" t="str">
            <v>GUAYAS</v>
          </cell>
          <cell r="S9243" t="str">
            <v>ELOY ALFARO (DURAN)</v>
          </cell>
          <cell r="T9243" t="str">
            <v>ITSACOURIER</v>
          </cell>
          <cell r="U9243" t="str">
            <v>FLEXNETUIO_GYE</v>
          </cell>
          <cell r="V9243">
            <v>1</v>
          </cell>
          <cell r="W9243">
            <v>7.1</v>
          </cell>
          <cell r="X9243" t="str">
            <v>HYCITE QUITO</v>
          </cell>
          <cell r="Y9243" t="str">
            <v>FLEX NET CALLE 28 DE JUNIO S/N Y GARCIA MORENO ENTRADA LLANO GRANDE</v>
          </cell>
        </row>
        <row r="9244">
          <cell r="A9244" t="str">
            <v>SOBRE 767</v>
          </cell>
          <cell r="B9244">
            <v>472715</v>
          </cell>
          <cell r="C9244" t="str">
            <v>SOBRE 767</v>
          </cell>
          <cell r="D9244" t="str">
            <v>HYCITE</v>
          </cell>
          <cell r="E9244" t="str">
            <v>DESPACHO</v>
          </cell>
          <cell r="F9244" t="str">
            <v>NORMAL</v>
          </cell>
          <cell r="G9244" t="str">
            <v>031002004067648</v>
          </cell>
          <cell r="H9244">
            <v>44896</v>
          </cell>
          <cell r="I9244" t="str">
            <v>INCIDENCIA</v>
          </cell>
          <cell r="J9244">
            <v>44923</v>
          </cell>
          <cell r="K9244" t="str">
            <v>AMERICANSTYLE CIA LTDA - MARIA DEL ROSARIO URREA LEDESMA</v>
          </cell>
          <cell r="L9244" t="str">
            <v>BRASIL 20 21 Y LUIS ALBERTO FALCONI RIOBAMBA</v>
          </cell>
          <cell r="N9244" t="str">
            <v>96-708-9411</v>
          </cell>
          <cell r="O9244" t="str">
            <v>96-708-9411</v>
          </cell>
          <cell r="P9244" t="str">
            <v>060101</v>
          </cell>
          <cell r="Q9244" t="str">
            <v>RIOBAMBA</v>
          </cell>
          <cell r="R9244" t="str">
            <v>CHIMBORAZO</v>
          </cell>
          <cell r="S9244" t="str">
            <v>RIOBAMBA</v>
          </cell>
          <cell r="T9244" t="str">
            <v>TRAMACO</v>
          </cell>
          <cell r="U9244" t="str">
            <v>FLEXNETUIO_PROVINCIA</v>
          </cell>
          <cell r="V9244">
            <v>1</v>
          </cell>
          <cell r="W9244">
            <v>0.2</v>
          </cell>
          <cell r="X9244" t="str">
            <v>HYCITE QUITO</v>
          </cell>
          <cell r="Y9244" t="str">
            <v>FLEX NET CALLE 28 DE JUNIO S/N Y GARCIA MORENO ENTRADA LLANO GRANDE</v>
          </cell>
        </row>
        <row r="9245">
          <cell r="A9245" t="str">
            <v>2022-11868</v>
          </cell>
          <cell r="B9245">
            <v>472489</v>
          </cell>
          <cell r="C9245" t="str">
            <v>2022-11868</v>
          </cell>
          <cell r="D9245" t="str">
            <v>MOVISTAR</v>
          </cell>
          <cell r="E9245" t="str">
            <v>DESPACHO</v>
          </cell>
          <cell r="F9245" t="str">
            <v>NORMAL</v>
          </cell>
          <cell r="G9245" t="str">
            <v>031080202211868</v>
          </cell>
          <cell r="H9245">
            <v>44896</v>
          </cell>
          <cell r="I9245" t="str">
            <v>ENTREGADO</v>
          </cell>
          <cell r="J9245">
            <v>44908</v>
          </cell>
          <cell r="K9245" t="str">
            <v>AE CELISTICS CCI_KLEBER GRANDA_DANY IMBAQUINGO</v>
          </cell>
          <cell r="L9245" t="str">
            <v>AV AMAZONAS Y NACIONES UNIDAS CENTRO COMERCIAL INAQUITO LC 223 224</v>
          </cell>
          <cell r="M9245" t="str">
            <v>1792161037001</v>
          </cell>
          <cell r="N9245" t="str">
            <v>0992567346_094084829</v>
          </cell>
          <cell r="O9245" t="str">
            <v/>
          </cell>
          <cell r="P9245" t="str">
            <v>QUITO</v>
          </cell>
          <cell r="Q9245" t="str">
            <v>QUITO</v>
          </cell>
          <cell r="R9245" t="str">
            <v>PICHINCHA</v>
          </cell>
          <cell r="T9245" t="str">
            <v>TRAMACO</v>
          </cell>
          <cell r="U9245" t="str">
            <v>FLEXNETUIO_LOCAL</v>
          </cell>
          <cell r="V9245">
            <v>1</v>
          </cell>
          <cell r="W9245">
            <v>1</v>
          </cell>
          <cell r="X9245" t="str">
            <v>FLEXNET ECUADOR - MOVISTAR</v>
          </cell>
          <cell r="Y9245" t="str">
            <v>CALLE 28 DE JUNIO S/N Y GARCIA MORENO ENTRADA LLANO GRANDE</v>
          </cell>
        </row>
        <row r="9246">
          <cell r="A9246" t="str">
            <v>11519</v>
          </cell>
          <cell r="B9246">
            <v>472415</v>
          </cell>
          <cell r="C9246" t="str">
            <v>11519</v>
          </cell>
          <cell r="D9246" t="str">
            <v>MOVISTAR</v>
          </cell>
          <cell r="E9246" t="str">
            <v>RETIRO</v>
          </cell>
          <cell r="F9246" t="str">
            <v>NORMAL</v>
          </cell>
          <cell r="G9246" t="str">
            <v>031002004066618</v>
          </cell>
          <cell r="H9246">
            <v>44896</v>
          </cell>
          <cell r="I9246" t="str">
            <v>ENTREGADO</v>
          </cell>
          <cell r="J9246">
            <v>44914</v>
          </cell>
          <cell r="K9246" t="str">
            <v>FLEXNET - LI</v>
          </cell>
          <cell r="L9246" t="str">
            <v>CALLE 28 DE JUNIO S/N Y GARCIA MORENO ENTRADA LLANO GRANDE</v>
          </cell>
          <cell r="M9246" t="str">
            <v/>
          </cell>
          <cell r="N9246" t="str">
            <v>0983732758</v>
          </cell>
          <cell r="O9246" t="str">
            <v>0983732758</v>
          </cell>
          <cell r="P9246" t="str">
            <v>QUITO</v>
          </cell>
          <cell r="Q9246" t="str">
            <v>QUITO</v>
          </cell>
          <cell r="R9246" t="str">
            <v>PICHINCHA</v>
          </cell>
          <cell r="T9246" t="str">
            <v>TRAMACO</v>
          </cell>
          <cell r="U9246" t="str">
            <v>FLEXNETUIO_LOCAL</v>
          </cell>
          <cell r="V9246">
            <v>0</v>
          </cell>
          <cell r="W9246">
            <v>1</v>
          </cell>
          <cell r="X9246" t="str">
            <v>MISHEL MALDONADO</v>
          </cell>
          <cell r="Y9246" t="str">
            <v>Av. Interoceanica Km 12 ½ y Pasaje El Valle (Cumbaya) L133 – NIVEL P.B.</v>
          </cell>
        </row>
        <row r="9247">
          <cell r="A9247" t="str">
            <v>11520</v>
          </cell>
          <cell r="B9247">
            <v>472416</v>
          </cell>
          <cell r="C9247" t="str">
            <v>11520</v>
          </cell>
          <cell r="D9247" t="str">
            <v>MOVISTAR</v>
          </cell>
          <cell r="E9247" t="str">
            <v>RETIRO</v>
          </cell>
          <cell r="F9247" t="str">
            <v>NORMAL</v>
          </cell>
          <cell r="G9247" t="str">
            <v>031002004066593</v>
          </cell>
          <cell r="H9247">
            <v>44896</v>
          </cell>
          <cell r="I9247" t="str">
            <v>ENTREGADO</v>
          </cell>
          <cell r="J9247">
            <v>44914</v>
          </cell>
          <cell r="K9247" t="str">
            <v>FLEXNET - LI</v>
          </cell>
          <cell r="L9247" t="str">
            <v>CALLE 28 DE JUNIO S/N Y GARCIA MORENO ENTRADA LLANO GRANDE</v>
          </cell>
          <cell r="M9247" t="str">
            <v/>
          </cell>
          <cell r="N9247" t="str">
            <v>0984356978</v>
          </cell>
          <cell r="O9247" t="str">
            <v>0984356978</v>
          </cell>
          <cell r="P9247" t="str">
            <v>QUITO</v>
          </cell>
          <cell r="Q9247" t="str">
            <v>QUITO</v>
          </cell>
          <cell r="R9247" t="str">
            <v>PICHINCHA</v>
          </cell>
          <cell r="T9247" t="str">
            <v>TRAMACO</v>
          </cell>
          <cell r="U9247" t="str">
            <v>FLEXNETUIO_LOCAL</v>
          </cell>
          <cell r="V9247">
            <v>0</v>
          </cell>
          <cell r="W9247">
            <v>1</v>
          </cell>
          <cell r="X9247" t="str">
            <v xml:space="preserve">XIMENA GIRALDO </v>
          </cell>
          <cell r="Y9247" t="str">
            <v xml:space="preserve">AVENIDA MORAN VALVERDE CENTRO COMERCIAL QUICENTRO SUR PLANTA ALTA </v>
          </cell>
        </row>
        <row r="9248">
          <cell r="A9248" t="str">
            <v>4667130</v>
          </cell>
          <cell r="B9248">
            <v>472082</v>
          </cell>
          <cell r="C9248" t="str">
            <v>4667130</v>
          </cell>
          <cell r="D9248" t="str">
            <v>MDELIVERY</v>
          </cell>
          <cell r="E9248" t="str">
            <v>DESPACHO</v>
          </cell>
          <cell r="F9248" t="str">
            <v>NORMAL</v>
          </cell>
          <cell r="G9248" t="str">
            <v>TF87207 / 031080004667130</v>
          </cell>
          <cell r="H9248">
            <v>44896</v>
          </cell>
          <cell r="I9248" t="str">
            <v>ENTREGADO</v>
          </cell>
          <cell r="J9248">
            <v>44911</v>
          </cell>
          <cell r="K9248" t="str">
            <v>URINA URINA DANIEL APOLONIO</v>
          </cell>
          <cell r="L9248" t="str">
            <v>TARQUI COOP LA ESPERANZA  MZ 253 VILLA 15</v>
          </cell>
          <cell r="M9248" t="str">
            <v>0912708450</v>
          </cell>
          <cell r="N9248" t="str">
            <v>0979339302</v>
          </cell>
          <cell r="O9248" t="str">
            <v>0979339302</v>
          </cell>
          <cell r="P9248" t="str">
            <v>090601</v>
          </cell>
          <cell r="Q9248" t="str">
            <v>GUAYAQUIL</v>
          </cell>
          <cell r="R9248" t="str">
            <v>GUAYAS</v>
          </cell>
          <cell r="S9248" t="str">
            <v>GUAYAQUIL</v>
          </cell>
          <cell r="T9248" t="str">
            <v>TRAMACO</v>
          </cell>
          <cell r="U9248" t="str">
            <v>FLEXNETUIO_GYE</v>
          </cell>
          <cell r="V9248">
            <v>1</v>
          </cell>
          <cell r="W9248">
            <v>1</v>
          </cell>
          <cell r="X9248" t="str">
            <v>FLEXNET ECUADOR - MDELIVERY</v>
          </cell>
          <cell r="Y9248" t="str">
            <v>CALLE 28 DE JUNIO S/N Y GARCIA MORENO ENTRADA LLANO GRANDE</v>
          </cell>
        </row>
        <row r="9249">
          <cell r="A9249" t="str">
            <v>4675789</v>
          </cell>
          <cell r="B9249">
            <v>472114</v>
          </cell>
          <cell r="C9249" t="str">
            <v>4675789</v>
          </cell>
          <cell r="D9249" t="str">
            <v>MDELIVERY</v>
          </cell>
          <cell r="E9249" t="str">
            <v>DESPACHO</v>
          </cell>
          <cell r="F9249" t="str">
            <v>DERIVADO PICK UP</v>
          </cell>
          <cell r="G9249" t="str">
            <v>031080004675789</v>
          </cell>
          <cell r="H9249">
            <v>44896</v>
          </cell>
          <cell r="I9249" t="str">
            <v>ENTREGADO</v>
          </cell>
          <cell r="J9249">
            <v>44908</v>
          </cell>
          <cell r="K9249" t="str">
            <v>MIRIAN PILAR PANCHI CHANCUSIG</v>
          </cell>
          <cell r="L9249" t="str">
            <v>OFICINA TRAMACO QUITO QUITUMBE</v>
          </cell>
          <cell r="M9249" t="str">
            <v>0501939177</v>
          </cell>
          <cell r="N9249" t="str">
            <v>0962603010</v>
          </cell>
          <cell r="O9249" t="str">
            <v>0995137383</v>
          </cell>
          <cell r="P9249" t="str">
            <v>QUITO</v>
          </cell>
          <cell r="Q9249" t="str">
            <v>QUITO</v>
          </cell>
          <cell r="R9249" t="str">
            <v>PICHINCHA</v>
          </cell>
          <cell r="T9249" t="str">
            <v>TRAMACO</v>
          </cell>
          <cell r="U9249" t="str">
            <v>FLEXNETUIO_LOCAL</v>
          </cell>
          <cell r="V9249">
            <v>1</v>
          </cell>
          <cell r="W9249">
            <v>1</v>
          </cell>
          <cell r="X9249" t="str">
            <v>FLEXNET ECUADOR - MDELIVERY</v>
          </cell>
          <cell r="Y9249" t="str">
            <v>CALLE 28 DE JUNIO S/N Y GARCIA MORENO ENTRADA LLANO GRANDE</v>
          </cell>
        </row>
        <row r="9250">
          <cell r="A9250" t="str">
            <v>R_25090_01</v>
          </cell>
          <cell r="B9250">
            <v>472075</v>
          </cell>
          <cell r="C9250" t="str">
            <v>R_25090_01</v>
          </cell>
          <cell r="D9250" t="str">
            <v>WORLINASLI</v>
          </cell>
          <cell r="E9250" t="str">
            <v>RETIRO</v>
          </cell>
          <cell r="F9250" t="str">
            <v>NORMAL</v>
          </cell>
          <cell r="G9250" t="str">
            <v>87050</v>
          </cell>
          <cell r="H9250">
            <v>44896</v>
          </cell>
          <cell r="I9250" t="str">
            <v>INCIDENCIA</v>
          </cell>
          <cell r="J9250">
            <v>44904</v>
          </cell>
          <cell r="K9250" t="str">
            <v>FLEXNET ECUADOR - WORLIN</v>
          </cell>
          <cell r="L9250" t="str">
            <v>FERNANDO GUTIERREZ HILL VIA A DAULE KM 8 1/2 ENTRADA A COOPERATIVA JUAN MONTALVO</v>
          </cell>
          <cell r="N9250" t="str">
            <v>0963471683</v>
          </cell>
          <cell r="O9250" t="str">
            <v>0978615957</v>
          </cell>
          <cell r="P9250" t="str">
            <v>090606</v>
          </cell>
          <cell r="Q9250" t="str">
            <v>GUAYAQUIL</v>
          </cell>
          <cell r="R9250" t="str">
            <v>GUAYAS</v>
          </cell>
          <cell r="S9250" t="str">
            <v>GUAYAQUIL</v>
          </cell>
          <cell r="T9250" t="str">
            <v>FLEXTRANS UIO</v>
          </cell>
          <cell r="U9250" t="str">
            <v>FLEXNETGYE_UIO</v>
          </cell>
          <cell r="V9250">
            <v>1</v>
          </cell>
          <cell r="W9250">
            <v>3.5</v>
          </cell>
          <cell r="X9250" t="str">
            <v>YOICER JOSE BLANCO BLANCO</v>
          </cell>
          <cell r="Y9250" t="str">
            <v>CALLE 24 DE AGOSTO CON PASAJE SAN IGNACIO, LUMBISI. APARTAMENTO #06</v>
          </cell>
        </row>
        <row r="9251">
          <cell r="A9251" t="str">
            <v>98674130</v>
          </cell>
          <cell r="B9251">
            <v>471951</v>
          </cell>
          <cell r="C9251" t="str">
            <v>98674130</v>
          </cell>
          <cell r="D9251" t="str">
            <v>HYCITE</v>
          </cell>
          <cell r="E9251" t="str">
            <v>DESPACHO</v>
          </cell>
          <cell r="F9251" t="str">
            <v>NORMAL</v>
          </cell>
          <cell r="G9251" t="str">
            <v>031002004065389</v>
          </cell>
          <cell r="H9251">
            <v>44896</v>
          </cell>
          <cell r="I9251" t="str">
            <v>ENTREGADO</v>
          </cell>
          <cell r="J9251">
            <v>44910</v>
          </cell>
          <cell r="K9251" t="str">
            <v>JENNY YUNGA</v>
          </cell>
          <cell r="L9251" t="str">
            <v>TRAPICHILLO ALTO FRENTE A LA EMPRESA ELECTRICA JUNTO A LA LA CHOZA CATAMAYO // CENTRO TRAPICHILLO 110202 LOJA</v>
          </cell>
          <cell r="M9251" t="str">
            <v/>
          </cell>
          <cell r="N9251" t="str">
            <v>0980777918</v>
          </cell>
          <cell r="O9251" t="str">
            <v>0980777918</v>
          </cell>
          <cell r="P9251" t="str">
            <v>110202</v>
          </cell>
          <cell r="Q9251" t="str">
            <v>CATAMAYO</v>
          </cell>
          <cell r="R9251" t="str">
            <v>LOJA</v>
          </cell>
          <cell r="S9251" t="str">
            <v>CATAMAYO (LA TOMA)</v>
          </cell>
          <cell r="T9251" t="str">
            <v>TRAMACO</v>
          </cell>
          <cell r="U9251" t="str">
            <v>FLEXNETUIO_PROVINCIA</v>
          </cell>
          <cell r="V9251">
            <v>1</v>
          </cell>
          <cell r="W9251">
            <v>9.9</v>
          </cell>
          <cell r="X9251" t="str">
            <v>HYCITE QUITO</v>
          </cell>
          <cell r="Y9251" t="str">
            <v>FLEX NET CALLE 28 DE JUNIO S/N Y GARCIA MORENO ENTRADA LLANO GRANDE</v>
          </cell>
        </row>
        <row r="9252">
          <cell r="A9252" t="str">
            <v>98661871_1</v>
          </cell>
          <cell r="B9252">
            <v>471773</v>
          </cell>
          <cell r="C9252" t="str">
            <v>98661871_1</v>
          </cell>
          <cell r="D9252" t="str">
            <v>HYCITE</v>
          </cell>
          <cell r="E9252" t="str">
            <v>DESPACHO</v>
          </cell>
          <cell r="F9252" t="str">
            <v>NORMAL</v>
          </cell>
          <cell r="H9252">
            <v>44895</v>
          </cell>
          <cell r="I9252" t="str">
            <v>EN_PROCESO</v>
          </cell>
          <cell r="J9252">
            <v>44895</v>
          </cell>
          <cell r="K9252" t="str">
            <v>HYCITE QUITO</v>
          </cell>
          <cell r="L9252" t="str">
            <v>FLEX NET CALLE 28 DE JUNIO S/N Y GARCIA MORENO ENTRADA LLANO GRANDE</v>
          </cell>
          <cell r="P9252" t="str">
            <v>170208</v>
          </cell>
          <cell r="Q9252" t="str">
            <v>QUITO</v>
          </cell>
          <cell r="R9252" t="str">
            <v>PICHINCHA</v>
          </cell>
          <cell r="S9252" t="str">
            <v>CALDERON (CARAPUNGO)</v>
          </cell>
          <cell r="T9252" t="str">
            <v>FLEXTRANS UIO</v>
          </cell>
          <cell r="U9252" t="str">
            <v>FLEXNETUIO_LOCAL</v>
          </cell>
          <cell r="V9252">
            <v>3</v>
          </cell>
          <cell r="W9252">
            <v>18</v>
          </cell>
          <cell r="X9252" t="str">
            <v>HYCITE GUAYAQUIL</v>
          </cell>
          <cell r="Y9252" t="str">
            <v>FERNANDO GUTIERREZ HILL, KM 8 1/2 VÍA A DAULE</v>
          </cell>
        </row>
        <row r="9253">
          <cell r="A9253" t="str">
            <v>20002992634506</v>
          </cell>
          <cell r="B9253">
            <v>471753</v>
          </cell>
          <cell r="C9253" t="str">
            <v>20002992634506</v>
          </cell>
          <cell r="D9253" t="str">
            <v>CONECEL_REG</v>
          </cell>
          <cell r="E9253" t="str">
            <v>DESPACHO</v>
          </cell>
          <cell r="F9253" t="str">
            <v>NORMAL</v>
          </cell>
          <cell r="G9253" t="str">
            <v>FT73894</v>
          </cell>
          <cell r="H9253">
            <v>44895</v>
          </cell>
          <cell r="I9253" t="str">
            <v>DEVOLUCION_EN_PROCESO</v>
          </cell>
          <cell r="J9253">
            <v>44901</v>
          </cell>
          <cell r="K9253" t="str">
            <v>JAIME ANDRES ORTIZ ACOSTA</v>
          </cell>
          <cell r="L9253" t="str">
            <v>INAQUITO|6 DE DICIEMBRE|CHECOSLOVAQUIA||NUM./VILLA:N34-154|||EDIFICIO ATELIER TORRE 1 PISO 9 DEP 907</v>
          </cell>
          <cell r="M9253" t="str">
            <v>401016241</v>
          </cell>
          <cell r="N9253" t="str">
            <v>999010011</v>
          </cell>
          <cell r="O9253" t="str">
            <v>0</v>
          </cell>
          <cell r="P9253" t="str">
            <v>QUITO</v>
          </cell>
          <cell r="Q9253" t="str">
            <v>QUITO</v>
          </cell>
          <cell r="R9253" t="str">
            <v>PICHINCHA</v>
          </cell>
          <cell r="T9253" t="str">
            <v>FLEXTRANS UIO</v>
          </cell>
          <cell r="U9253" t="str">
            <v>FLEXNETUIO_LOCAL</v>
          </cell>
          <cell r="V9253">
            <v>1</v>
          </cell>
          <cell r="W9253">
            <v>1</v>
          </cell>
          <cell r="X9253" t="str">
            <v>FLEXNET UIO</v>
          </cell>
          <cell r="Y9253" t="str">
            <v>FLEX NET CALLE 28 DE JUNIO S/N Y GARCIA MORENO ENTRADA LLANO GRANDE</v>
          </cell>
        </row>
        <row r="9254">
          <cell r="A9254" t="str">
            <v>20002948010917_1</v>
          </cell>
          <cell r="B9254">
            <v>471758</v>
          </cell>
          <cell r="C9254" t="str">
            <v>20002948010917_1</v>
          </cell>
          <cell r="D9254" t="str">
            <v>CONECEL_REG</v>
          </cell>
          <cell r="E9254" t="str">
            <v>DESPACHO</v>
          </cell>
          <cell r="F9254" t="str">
            <v>NORMAL</v>
          </cell>
          <cell r="G9254" t="str">
            <v>FT73824</v>
          </cell>
          <cell r="H9254">
            <v>44895</v>
          </cell>
          <cell r="I9254" t="str">
            <v>DEVOLUCION_EN_PROCESO</v>
          </cell>
          <cell r="J9254">
            <v>44901</v>
          </cell>
          <cell r="K9254" t="str">
            <v>LA BARRA DANIELA VICTORIA ROSAS</v>
          </cell>
          <cell r="L9254" t="str">
            <v>QUITO INAQUITO AV DE LA REPUBLICA NO: N13 31 Y CALLE ALEMANIA EDIFICIO ALVAREZ GARCIA, FRENTE A LA CAMARA DEL COMERCIO, JUNTO AL MINIMARKET PLAN B EN LA PLANTA BAJA</v>
          </cell>
          <cell r="M9254" t="str">
            <v>1722511704</v>
          </cell>
          <cell r="N9254" t="str">
            <v>023514357 0962221333 0995662239</v>
          </cell>
          <cell r="O9254" t="str">
            <v>0</v>
          </cell>
          <cell r="P9254" t="str">
            <v>QUITO</v>
          </cell>
          <cell r="Q9254" t="str">
            <v>QUITO</v>
          </cell>
          <cell r="R9254" t="str">
            <v>PICHINCHA</v>
          </cell>
          <cell r="T9254" t="str">
            <v>FLEXTRANS UIO</v>
          </cell>
          <cell r="U9254" t="str">
            <v>FLEXNETUIO_LOCAL</v>
          </cell>
          <cell r="V9254">
            <v>1</v>
          </cell>
          <cell r="W9254">
            <v>1</v>
          </cell>
          <cell r="X9254" t="str">
            <v>FLEXNET UIO</v>
          </cell>
          <cell r="Y9254" t="str">
            <v>FLEX NET CALLE 28 DE JUNIO S/N Y GARCIA MORENO ENTRADA LLANO GRANDE</v>
          </cell>
        </row>
        <row r="9255">
          <cell r="A9255" t="str">
            <v>20002989901056</v>
          </cell>
          <cell r="B9255">
            <v>471761</v>
          </cell>
          <cell r="C9255" t="str">
            <v>20002989901056</v>
          </cell>
          <cell r="D9255" t="str">
            <v>CONECEL_REG</v>
          </cell>
          <cell r="E9255" t="str">
            <v>DESPACHO</v>
          </cell>
          <cell r="F9255" t="str">
            <v>NORMAL</v>
          </cell>
          <cell r="G9255" t="str">
            <v>FT73818</v>
          </cell>
          <cell r="H9255">
            <v>44895</v>
          </cell>
          <cell r="I9255" t="str">
            <v>DEVOLUCION_EN_PROCESO</v>
          </cell>
          <cell r="J9255">
            <v>44901</v>
          </cell>
          <cell r="K9255" t="str">
            <v>MYRIAM JENNY BARRETO</v>
          </cell>
          <cell r="L9255" t="str">
            <v>QUITO PONCEANO AV EUCALIPTOS No: SN y CALLE JORGE PEREZ CONCHA CONJUNTO SAN SEBASTIAN BLOQUE 19 DPTO 4A REF JUNTO A PARADA DE TAXIS AGUA CLARA</v>
          </cell>
          <cell r="M9255" t="str">
            <v>1720287224</v>
          </cell>
          <cell r="N9255" t="str">
            <v>0984878758 0998555857</v>
          </cell>
          <cell r="O9255" t="str">
            <v>0</v>
          </cell>
          <cell r="P9255" t="str">
            <v>QUITO</v>
          </cell>
          <cell r="Q9255" t="str">
            <v>QUITO</v>
          </cell>
          <cell r="R9255" t="str">
            <v>PICHINCHA</v>
          </cell>
          <cell r="T9255" t="str">
            <v>FLEXTRANS UIO</v>
          </cell>
          <cell r="U9255" t="str">
            <v>FLEXNETUIO_LOCAL</v>
          </cell>
          <cell r="V9255">
            <v>1</v>
          </cell>
          <cell r="W9255">
            <v>1</v>
          </cell>
          <cell r="X9255" t="str">
            <v>FLEXNET UIO</v>
          </cell>
          <cell r="Y9255" t="str">
            <v>FLEX NET CALLE 28 DE JUNIO S/N Y GARCIA MORENO ENTRADA LLANO GRANDE</v>
          </cell>
        </row>
        <row r="9256">
          <cell r="A9256" t="str">
            <v>413987038</v>
          </cell>
          <cell r="B9256">
            <v>471708</v>
          </cell>
          <cell r="C9256" t="str">
            <v>413987038</v>
          </cell>
          <cell r="D9256" t="str">
            <v>FLEXTUENTI</v>
          </cell>
          <cell r="E9256" t="str">
            <v>DESPACHO</v>
          </cell>
          <cell r="F9256" t="str">
            <v>DERIVADO PICK UP</v>
          </cell>
          <cell r="G9256" t="str">
            <v>031080413987038</v>
          </cell>
          <cell r="H9256">
            <v>44895</v>
          </cell>
          <cell r="I9256" t="str">
            <v>ENTREGADO</v>
          </cell>
          <cell r="J9256">
            <v>44908</v>
          </cell>
          <cell r="K9256" t="str">
            <v>Leddy karina Palma mora</v>
          </cell>
          <cell r="L9256" t="str">
            <v>OFICINA TRAMACO PORTETE</v>
          </cell>
          <cell r="M9256" t="str">
            <v>0704001981</v>
          </cell>
          <cell r="N9256" t="str">
            <v>0989822714/0992842303</v>
          </cell>
          <cell r="O9256" t="str">
            <v/>
          </cell>
          <cell r="P9256" t="str">
            <v>GUAYAQUIL</v>
          </cell>
          <cell r="Q9256" t="str">
            <v>GUAYAQUIL</v>
          </cell>
          <cell r="R9256" t="str">
            <v>GUAYAS</v>
          </cell>
          <cell r="T9256" t="str">
            <v>TRAMACO</v>
          </cell>
          <cell r="U9256" t="str">
            <v>FLEXNETUIO_GYE</v>
          </cell>
          <cell r="V9256">
            <v>1</v>
          </cell>
          <cell r="W9256">
            <v>1</v>
          </cell>
          <cell r="X9256" t="str">
            <v>FLEXNET ECUADOR - FLEXTUENTI</v>
          </cell>
          <cell r="Y9256" t="str">
            <v>CALLE 28 DE JUNIO S/N Y GARCIA MORENO ENTRADA LLANO GRANDE</v>
          </cell>
        </row>
        <row r="9257">
          <cell r="A9257" t="str">
            <v>98666705</v>
          </cell>
          <cell r="B9257">
            <v>471151</v>
          </cell>
          <cell r="C9257" t="str">
            <v>98666705</v>
          </cell>
          <cell r="D9257" t="str">
            <v>HYCITE</v>
          </cell>
          <cell r="E9257" t="str">
            <v>DESPACHO</v>
          </cell>
          <cell r="F9257" t="str">
            <v>NORMAL</v>
          </cell>
          <cell r="G9257" t="str">
            <v>031002004061822/031002004098241</v>
          </cell>
          <cell r="H9257">
            <v>44895</v>
          </cell>
          <cell r="I9257" t="str">
            <v>ENTREGADO</v>
          </cell>
          <cell r="J9257">
            <v>44910</v>
          </cell>
          <cell r="K9257" t="str">
            <v>ANGEL CAICE</v>
          </cell>
          <cell r="L9257" t="str">
            <v>AV PUERTO QUITO O Y CALLE AMERICA FRENTE A LA UNID EDUCA LA INDEPENDENCIA QUINUNDE // LA INDEPEDENCIA LA UNION 080701 ESMERALDAS</v>
          </cell>
          <cell r="N9257" t="str">
            <v>0969815231</v>
          </cell>
          <cell r="O9257" t="str">
            <v>0969815231</v>
          </cell>
          <cell r="P9257" t="str">
            <v>080701</v>
          </cell>
          <cell r="Q9257" t="str">
            <v>LA CONCORDIA</v>
          </cell>
          <cell r="R9257" t="str">
            <v>ESMERALDAS</v>
          </cell>
          <cell r="S9257" t="str">
            <v>LA CONCORDIA - FLOR DEL VALLE</v>
          </cell>
          <cell r="T9257" t="str">
            <v>TRAMACO</v>
          </cell>
          <cell r="U9257" t="str">
            <v>FLEXNETUIO_PROVINCIA</v>
          </cell>
          <cell r="V9257">
            <v>1</v>
          </cell>
          <cell r="W9257">
            <v>8</v>
          </cell>
          <cell r="X9257" t="str">
            <v>HYCITE QUITO</v>
          </cell>
          <cell r="Y9257" t="str">
            <v>FLEX NET CALLE 28 DE JUNIO S/N Y GARCIA MORENO ENTRADA LLANO GRANDE</v>
          </cell>
        </row>
        <row r="9258">
          <cell r="A9258" t="str">
            <v>98595712</v>
          </cell>
          <cell r="B9258">
            <v>471088</v>
          </cell>
          <cell r="C9258" t="str">
            <v>98595712</v>
          </cell>
          <cell r="D9258" t="str">
            <v>HYCITE</v>
          </cell>
          <cell r="E9258" t="str">
            <v>DESPACHO</v>
          </cell>
          <cell r="F9258" t="str">
            <v>NORMAL</v>
          </cell>
          <cell r="G9258" t="str">
            <v>031002004061795</v>
          </cell>
          <cell r="H9258">
            <v>44895</v>
          </cell>
          <cell r="I9258" t="str">
            <v>ENTREGADO</v>
          </cell>
          <cell r="J9258">
            <v>44914</v>
          </cell>
          <cell r="K9258" t="str">
            <v>SEGUNDO PINTA</v>
          </cell>
          <cell r="L9258" t="str">
            <v>BARRIO 30 DE AGOSTO A DOS CUADRAS DEL PARQUE GUAYAQUIL // GUAYAQUIL POSORJA 091001 GUAYAS</v>
          </cell>
          <cell r="N9258" t="str">
            <v>0994041567</v>
          </cell>
          <cell r="O9258" t="str">
            <v>0994041567</v>
          </cell>
          <cell r="P9258" t="str">
            <v>091001</v>
          </cell>
          <cell r="Q9258" t="str">
            <v>GUAYAQUIL</v>
          </cell>
          <cell r="R9258" t="str">
            <v>GUAYAS</v>
          </cell>
          <cell r="S9258" t="str">
            <v>POSORJA - DATA DE POSORJA</v>
          </cell>
          <cell r="T9258" t="str">
            <v>TRAMACO</v>
          </cell>
          <cell r="U9258" t="str">
            <v>FLEXNETUIO_PROVINCIA</v>
          </cell>
          <cell r="V9258">
            <v>1</v>
          </cell>
          <cell r="W9258">
            <v>4.4000000000000004</v>
          </cell>
          <cell r="X9258" t="str">
            <v>HYCITE QUITO</v>
          </cell>
          <cell r="Y9258" t="str">
            <v>FLEX NET CALLE 28 DE JUNIO S/N Y GARCIA MORENO ENTRADA LLANO GRANDE</v>
          </cell>
        </row>
        <row r="9259">
          <cell r="A9259" t="str">
            <v>413986964</v>
          </cell>
          <cell r="B9259">
            <v>471027</v>
          </cell>
          <cell r="C9259" t="str">
            <v>413986964</v>
          </cell>
          <cell r="D9259" t="str">
            <v>FLEXTUENTI</v>
          </cell>
          <cell r="E9259" t="str">
            <v>DESPACHO</v>
          </cell>
          <cell r="F9259" t="str">
            <v>DERIVADO PICK UP</v>
          </cell>
          <cell r="G9259" t="str">
            <v>031080413986964</v>
          </cell>
          <cell r="H9259">
            <v>44895</v>
          </cell>
          <cell r="I9259" t="str">
            <v>ENTREGADO</v>
          </cell>
          <cell r="J9259">
            <v>44910</v>
          </cell>
          <cell r="K9259" t="str">
            <v>Marco Antonio Huaca Sanchez</v>
          </cell>
          <cell r="L9259" t="str">
            <v>OFICINA TRAMACO PUNTO DE ATENCION SAN MARINO</v>
          </cell>
          <cell r="M9259" t="str">
            <v>1705900718</v>
          </cell>
          <cell r="N9259" t="str">
            <v>0997553283/0961430677</v>
          </cell>
          <cell r="O9259" t="str">
            <v/>
          </cell>
          <cell r="P9259" t="str">
            <v>GUAYAQUIL</v>
          </cell>
          <cell r="Q9259" t="str">
            <v>GUAYAQUIL</v>
          </cell>
          <cell r="R9259" t="str">
            <v>GUAYAS</v>
          </cell>
          <cell r="T9259" t="str">
            <v>TRAMACO</v>
          </cell>
          <cell r="U9259" t="str">
            <v>FLEXNETUIO_GYE</v>
          </cell>
          <cell r="V9259">
            <v>1</v>
          </cell>
          <cell r="W9259">
            <v>1</v>
          </cell>
          <cell r="X9259" t="str">
            <v>FLEXNET ECUADOR - FLEXTUENTI</v>
          </cell>
          <cell r="Y9259" t="str">
            <v>CALLE 28 DE JUNIO S/N Y GARCIA MORENO ENTRADA LLANO GRANDE</v>
          </cell>
        </row>
        <row r="9260">
          <cell r="A9260" t="str">
            <v>98485183_B</v>
          </cell>
          <cell r="B9260">
            <v>470946</v>
          </cell>
          <cell r="C9260" t="str">
            <v>98485183_B</v>
          </cell>
          <cell r="D9260" t="str">
            <v>HYCITE</v>
          </cell>
          <cell r="E9260" t="str">
            <v>DESPACHO</v>
          </cell>
          <cell r="F9260" t="str">
            <v>NORMAL</v>
          </cell>
          <cell r="G9260" t="str">
            <v>TFQ86782 / TFQ89218</v>
          </cell>
          <cell r="H9260">
            <v>44894</v>
          </cell>
          <cell r="I9260" t="str">
            <v>ENTREGADO</v>
          </cell>
          <cell r="J9260">
            <v>44911</v>
          </cell>
          <cell r="K9260" t="str">
            <v>ING. HENRY CASTRO CL. 1725370264</v>
          </cell>
          <cell r="L9260" t="str">
            <v>PINAR ALTO, CALLE B N48-18 Y CALLE TERCERA. AL FINAL DEL PASAJE, FRENTE A LA ESCUELA CANADÁ.LOS DÍAS DE ENTREGA DEBE SER EN HORAS DE OFICINA, DE LUNES A VIERNES EN EL HORARIO DE 9H00 A 17H00. PROVINCI</v>
          </cell>
          <cell r="N9260" t="str">
            <v>0987674607</v>
          </cell>
          <cell r="O9260" t="str">
            <v>0987674607</v>
          </cell>
          <cell r="P9260" t="str">
            <v>170808</v>
          </cell>
          <cell r="Q9260" t="str">
            <v>QUITO</v>
          </cell>
          <cell r="R9260" t="str">
            <v>PICHINCHA</v>
          </cell>
          <cell r="S9260" t="str">
            <v>ALANGASI</v>
          </cell>
          <cell r="T9260" t="str">
            <v>FLEXTRANS UIO</v>
          </cell>
          <cell r="U9260" t="str">
            <v>FLEXNETUIO_LOCAL</v>
          </cell>
          <cell r="V9260">
            <v>1</v>
          </cell>
          <cell r="W9260">
            <v>0.01</v>
          </cell>
          <cell r="X9260" t="str">
            <v>HYCITE QUITO</v>
          </cell>
          <cell r="Y9260" t="str">
            <v>FLEX NET CALLE 28 DE JUNIO S/N Y GARCIA MORENO ENTRADA LLANO GRANDE</v>
          </cell>
        </row>
        <row r="9261">
          <cell r="A9261" t="str">
            <v>98506820_A</v>
          </cell>
          <cell r="B9261">
            <v>470856</v>
          </cell>
          <cell r="C9261" t="str">
            <v>98506820_A</v>
          </cell>
          <cell r="D9261" t="str">
            <v>HYCITE</v>
          </cell>
          <cell r="E9261" t="str">
            <v>DESPACHO</v>
          </cell>
          <cell r="F9261" t="str">
            <v>NORMAL</v>
          </cell>
          <cell r="G9261" t="str">
            <v>TFQ86692 / TFQ89217</v>
          </cell>
          <cell r="H9261">
            <v>44894</v>
          </cell>
          <cell r="I9261" t="str">
            <v>ENTREGADO</v>
          </cell>
          <cell r="J9261">
            <v>44911</v>
          </cell>
          <cell r="K9261" t="str">
            <v>EDGAR GIOVANNY SALCEDO</v>
          </cell>
          <cell r="L9261" t="str">
            <v>CALLE INGLATERRA E7106 Y REPÚBLICA REFERENCIAS PARTICULARES: EDIFICIO KIOTO OFICINA 203 HORA: DE 9:00 A 18:00 PROVINCIA: PICHINCHA CANTON: QUITO  PARROQUIA: IÑAQUITO LOCALIDAD: CAROLINA</v>
          </cell>
          <cell r="N9261" t="str">
            <v>0984344876</v>
          </cell>
          <cell r="O9261" t="str">
            <v>0984344876</v>
          </cell>
          <cell r="P9261" t="str">
            <v>170103</v>
          </cell>
          <cell r="Q9261" t="str">
            <v>QUITO</v>
          </cell>
          <cell r="R9261" t="str">
            <v>PICHINCHA</v>
          </cell>
          <cell r="S9261" t="str">
            <v>NANEGAL</v>
          </cell>
          <cell r="T9261" t="str">
            <v>FLEXTRANS UIO</v>
          </cell>
          <cell r="U9261" t="str">
            <v>FLEXNETUIO_LOCAL</v>
          </cell>
          <cell r="V9261">
            <v>1</v>
          </cell>
          <cell r="W9261">
            <v>1.1000000000000001</v>
          </cell>
          <cell r="X9261" t="str">
            <v>HYCITE QUITO</v>
          </cell>
          <cell r="Y9261" t="str">
            <v>FLEX NET CALLE 28 DE JUNIO S/N Y GARCIA MORENO ENTRADA LLANO GRANDE</v>
          </cell>
        </row>
        <row r="9262">
          <cell r="A9262" t="str">
            <v>FTSTO00138</v>
          </cell>
          <cell r="B9262">
            <v>470826</v>
          </cell>
          <cell r="C9262" t="str">
            <v>FTSTO00138</v>
          </cell>
          <cell r="D9262" t="str">
            <v>CONECEL_DOCUMENTOS</v>
          </cell>
          <cell r="E9262" t="str">
            <v>DESPACHO</v>
          </cell>
          <cell r="H9262">
            <v>44894</v>
          </cell>
          <cell r="I9262" t="str">
            <v>EN_PROCESO</v>
          </cell>
          <cell r="J9262">
            <v>44894</v>
          </cell>
          <cell r="K9262" t="str">
            <v>FERNANDA SABANO</v>
          </cell>
          <cell r="L9262" t="str">
            <v>RETIRA AGENCIA TRAMACO STO DOMINGO VIA QUEVEDO</v>
          </cell>
          <cell r="P9262" t="str">
            <v>230101</v>
          </cell>
          <cell r="Q9262" t="str">
            <v>SANTO DOMINGO</v>
          </cell>
          <cell r="R9262" t="str">
            <v>SANTO DOMINGO DE LOS TSACHILAS</v>
          </cell>
          <cell r="S9262" t="str">
            <v>SANTO DOMINGO DE LOS COLORADOS</v>
          </cell>
          <cell r="T9262" t="str">
            <v>TRAMACO</v>
          </cell>
          <cell r="U9262" t="str">
            <v>FLEXNETUIO_PROVINCIA</v>
          </cell>
          <cell r="V9262">
            <v>1</v>
          </cell>
          <cell r="X9262" t="str">
            <v>FLEXNET</v>
          </cell>
        </row>
        <row r="9263">
          <cell r="A9263" t="str">
            <v>98643327_A</v>
          </cell>
          <cell r="B9263">
            <v>470806</v>
          </cell>
          <cell r="C9263" t="str">
            <v>98643327_A</v>
          </cell>
          <cell r="D9263" t="str">
            <v>HYCITE</v>
          </cell>
          <cell r="E9263" t="str">
            <v>DESPACHO</v>
          </cell>
          <cell r="F9263" t="str">
            <v>NORMAL</v>
          </cell>
          <cell r="G9263" t="str">
            <v>031002004060806/031002004091355</v>
          </cell>
          <cell r="H9263">
            <v>44894</v>
          </cell>
          <cell r="I9263" t="str">
            <v>ENTREGADO</v>
          </cell>
          <cell r="J9263">
            <v>44910</v>
          </cell>
          <cell r="K9263" t="str">
            <v>GERARDO CUENCA</v>
          </cell>
          <cell r="L9263" t="str">
            <v>CALLE CLOTORU MEDIA Y EUGENIO ESPEJO JUNTO UNIDAD EDUCATIVA LUIS FELIPE BORJA ZAMORA-BOMBOSCARO ZAMORA 190101 ZAMORA-CHINCHIPE</v>
          </cell>
          <cell r="N9263" t="str">
            <v>0969225537 / 989512523</v>
          </cell>
          <cell r="O9263" t="str">
            <v>0969225537 / 989512523</v>
          </cell>
          <cell r="P9263" t="str">
            <v>190101</v>
          </cell>
          <cell r="Q9263" t="str">
            <v>ZAMORA</v>
          </cell>
          <cell r="R9263" t="str">
            <v>ZAMORA CHINCHIPE</v>
          </cell>
          <cell r="S9263" t="str">
            <v>ZAMORA</v>
          </cell>
          <cell r="T9263" t="str">
            <v>TRAMACO</v>
          </cell>
          <cell r="U9263" t="str">
            <v>FLEXNETUIO_PROVINCIA</v>
          </cell>
          <cell r="V9263">
            <v>1</v>
          </cell>
          <cell r="W9263">
            <v>2.2000000000000002</v>
          </cell>
          <cell r="X9263" t="str">
            <v>HYCITE QUITO</v>
          </cell>
          <cell r="Y9263" t="str">
            <v>FLEX NET CALLE 28 DE JUNIO S/N Y GARCIA MORENO ENTRADA LLANO GRANDE</v>
          </cell>
        </row>
        <row r="9264">
          <cell r="A9264" t="str">
            <v>98655362_A</v>
          </cell>
          <cell r="B9264">
            <v>470815</v>
          </cell>
          <cell r="C9264" t="str">
            <v>98655362_A</v>
          </cell>
          <cell r="D9264" t="str">
            <v>HYCITE</v>
          </cell>
          <cell r="E9264" t="str">
            <v>DESPACHO</v>
          </cell>
          <cell r="F9264" t="str">
            <v>NORMAL</v>
          </cell>
          <cell r="G9264" t="str">
            <v>031002004060814</v>
          </cell>
          <cell r="H9264">
            <v>44894</v>
          </cell>
          <cell r="I9264" t="str">
            <v>ENTREGADO</v>
          </cell>
          <cell r="J9264">
            <v>44908</v>
          </cell>
          <cell r="K9264" t="str">
            <v>ALISSON MOREIRA</v>
          </cell>
          <cell r="L9264" t="str">
            <v>AV 3 DE JULIO Y ACACIA A LADO DE LA BALZA FTE SIND CHOFERES F EL CARMEN-EL CARMEN EL CARMEN 130505 MANABI</v>
          </cell>
          <cell r="M9264" t="str">
            <v/>
          </cell>
          <cell r="N9264" t="str">
            <v>0994490402</v>
          </cell>
          <cell r="O9264" t="str">
            <v>0994490402</v>
          </cell>
          <cell r="P9264" t="str">
            <v>130505</v>
          </cell>
          <cell r="Q9264" t="str">
            <v>EL CARMEN</v>
          </cell>
          <cell r="R9264" t="str">
            <v>MANABI</v>
          </cell>
          <cell r="S9264" t="str">
            <v>EL CARMEN - LA BRAMADORA</v>
          </cell>
          <cell r="T9264" t="str">
            <v>TRAMACO</v>
          </cell>
          <cell r="U9264" t="str">
            <v>FLEXNETUIO_PROVINCIA</v>
          </cell>
          <cell r="V9264">
            <v>1</v>
          </cell>
          <cell r="W9264">
            <v>2.6</v>
          </cell>
          <cell r="X9264" t="str">
            <v>HYCITE QUITO</v>
          </cell>
          <cell r="Y9264" t="str">
            <v>FLEX NET CALLE 28 DE JUNIO S/N Y GARCIA MORENO ENTRADA LLANO GRANDE</v>
          </cell>
        </row>
        <row r="9265">
          <cell r="A9265" t="str">
            <v>98594469_A</v>
          </cell>
          <cell r="B9265">
            <v>470789</v>
          </cell>
          <cell r="C9265" t="str">
            <v>98594469_A</v>
          </cell>
          <cell r="D9265" t="str">
            <v>HYCITE</v>
          </cell>
          <cell r="E9265" t="str">
            <v>DESPACHO</v>
          </cell>
          <cell r="F9265" t="str">
            <v>NORMAL</v>
          </cell>
          <cell r="G9265" t="str">
            <v>031002004060789/031002004132052</v>
          </cell>
          <cell r="H9265">
            <v>44894</v>
          </cell>
          <cell r="I9265" t="str">
            <v>EN_TRANSITO</v>
          </cell>
          <cell r="J9265">
            <v>44917</v>
          </cell>
          <cell r="K9265" t="str">
            <v>ADRIANA GOMEZ</v>
          </cell>
          <cell r="L9265" t="str">
            <v xml:space="preserve">GUAYAS, CANTON: GUAYAQUIL, PARROQUIA: TARQUI, LOCALIDAD: NORTE  ALAMOS DE LA ATARAZANA MZ K VILLA 14C, FRENTE A LA IGLESIA TESTIGO DE JEHOVA PUERTAS VERDE </v>
          </cell>
          <cell r="N9265" t="str">
            <v>0962671495</v>
          </cell>
          <cell r="O9265" t="str">
            <v>0962671495</v>
          </cell>
          <cell r="P9265" t="str">
            <v>090505</v>
          </cell>
          <cell r="Q9265" t="str">
            <v>GUAYAQUIL</v>
          </cell>
          <cell r="R9265" t="str">
            <v>GUAYAS</v>
          </cell>
          <cell r="S9265" t="str">
            <v>GUAYAQUIL</v>
          </cell>
          <cell r="T9265" t="str">
            <v>TRAMACO</v>
          </cell>
          <cell r="U9265" t="str">
            <v>FLEXNETUIO_PROVINCIA</v>
          </cell>
          <cell r="V9265">
            <v>1</v>
          </cell>
          <cell r="W9265">
            <v>1.1000000000000001</v>
          </cell>
          <cell r="X9265" t="str">
            <v>HYCITE QUITO</v>
          </cell>
          <cell r="Y9265" t="str">
            <v>FLEX NET CALLE 28 DE JUNIO S/N Y GARCIA MORENO ENTRADA LLANO GRANDE</v>
          </cell>
        </row>
        <row r="9266">
          <cell r="A9266" t="str">
            <v>98628355_A</v>
          </cell>
          <cell r="B9266">
            <v>470798</v>
          </cell>
          <cell r="C9266" t="str">
            <v>98628355_A</v>
          </cell>
          <cell r="D9266" t="str">
            <v>HYCITE</v>
          </cell>
          <cell r="E9266" t="str">
            <v>DESPACHO</v>
          </cell>
          <cell r="F9266" t="str">
            <v>NORMAL</v>
          </cell>
          <cell r="G9266" t="str">
            <v>031002004060798</v>
          </cell>
          <cell r="H9266">
            <v>44894</v>
          </cell>
          <cell r="I9266" t="str">
            <v>ENTREGADO</v>
          </cell>
          <cell r="J9266">
            <v>44911</v>
          </cell>
          <cell r="K9266" t="str">
            <v>JOHNNY VERGARA</v>
          </cell>
          <cell r="L9266" t="str">
            <v>BARRIO LOS ALAMOS Y 27 DE NOVIEMBRE (ESQUINA) LA MANA//CENTRO LA MANA 050202 COTOPAXI</v>
          </cell>
          <cell r="N9266" t="str">
            <v>0980524310</v>
          </cell>
          <cell r="O9266" t="str">
            <v>0980524310</v>
          </cell>
          <cell r="P9266" t="str">
            <v>050202</v>
          </cell>
          <cell r="Q9266" t="str">
            <v>LA MANA</v>
          </cell>
          <cell r="R9266" t="str">
            <v>COTOPAXI</v>
          </cell>
          <cell r="S9266" t="str">
            <v>LA MANA</v>
          </cell>
          <cell r="T9266" t="str">
            <v>TRAMACO</v>
          </cell>
          <cell r="U9266" t="str">
            <v>FLEXNETUIO_PROVINCIA</v>
          </cell>
          <cell r="V9266">
            <v>1</v>
          </cell>
          <cell r="W9266">
            <v>0.02</v>
          </cell>
          <cell r="X9266" t="str">
            <v>HYCITE QUITO</v>
          </cell>
          <cell r="Y9266" t="str">
            <v>FLEX NET CALLE 28 DE JUNIO S/N Y GARCIA MORENO ENTRADA LLANO GRANDE</v>
          </cell>
        </row>
        <row r="9267">
          <cell r="A9267" t="str">
            <v>WTEC32211290001</v>
          </cell>
          <cell r="B9267">
            <v>470750</v>
          </cell>
          <cell r="C9267" t="str">
            <v>WTEC32211290001</v>
          </cell>
          <cell r="D9267" t="str">
            <v>HUAWEI</v>
          </cell>
          <cell r="E9267" t="str">
            <v>DESPACHO</v>
          </cell>
          <cell r="F9267" t="str">
            <v>NORMAL</v>
          </cell>
          <cell r="G9267" t="str">
            <v>TF86601</v>
          </cell>
          <cell r="H9267">
            <v>44894</v>
          </cell>
          <cell r="I9267" t="str">
            <v>ENTREGADO</v>
          </cell>
          <cell r="J9267">
            <v>44923</v>
          </cell>
          <cell r="K9267" t="str">
            <v>FLEXNET QUITO</v>
          </cell>
          <cell r="L9267" t="str">
            <v>COMPLEJO SAN JORGE. 28 DE JUNIO Y GARCIA MORENO - ENTRADA A LLANO GRANDE.</v>
          </cell>
          <cell r="M9267" t="str">
            <v>SANTIAGO GUAÑUNA - RUC: 1791890663001</v>
          </cell>
          <cell r="N9267" t="str">
            <v>0987213306</v>
          </cell>
          <cell r="P9267" t="str">
            <v>170209</v>
          </cell>
          <cell r="Q9267" t="str">
            <v>QUITO</v>
          </cell>
          <cell r="R9267" t="str">
            <v>PICHINCHA</v>
          </cell>
          <cell r="S9267" t="str">
            <v>LLANO CHICO</v>
          </cell>
          <cell r="T9267" t="str">
            <v>CARGO UNION</v>
          </cell>
          <cell r="U9267" t="str">
            <v>FLEXNETUIO_LOCAL</v>
          </cell>
          <cell r="V9267">
            <v>1</v>
          </cell>
          <cell r="W9267">
            <v>121.08</v>
          </cell>
          <cell r="X9267" t="str">
            <v>FLEXNET GUAYAQUIL</v>
          </cell>
          <cell r="Y9267" t="str">
            <v>FERNANDO GUTIERREZ HILL KM 8 1/2 VIA DAULE COOP. JUAN MONTALVO / FRENTE A PEPSI COLA</v>
          </cell>
        </row>
        <row r="9268">
          <cell r="A9268" t="str">
            <v>18557875</v>
          </cell>
          <cell r="B9268">
            <v>470748</v>
          </cell>
          <cell r="C9268" t="str">
            <v>18557875</v>
          </cell>
          <cell r="D9268" t="str">
            <v>SPARE</v>
          </cell>
          <cell r="E9268" t="str">
            <v>DESPACHO</v>
          </cell>
          <cell r="F9268" t="str">
            <v>NORMAL</v>
          </cell>
          <cell r="G9268" t="str">
            <v>TF86587</v>
          </cell>
          <cell r="H9268">
            <v>44894</v>
          </cell>
          <cell r="I9268" t="str">
            <v>ENTREGADO</v>
          </cell>
          <cell r="J9268">
            <v>44923</v>
          </cell>
          <cell r="K9268" t="str">
            <v>FLEXNET QUITO</v>
          </cell>
          <cell r="L9268" t="str">
            <v>COMPLEJO SAN JORGE. 28 DE JUNIO Y GARCIA MORENO - ENTRADA A LLANO GRANDE.</v>
          </cell>
          <cell r="M9268" t="str">
            <v>PATRICIO  PONCE - RUC: 1791890663001</v>
          </cell>
          <cell r="N9268" t="str">
            <v>0987602087</v>
          </cell>
          <cell r="P9268" t="str">
            <v>170208</v>
          </cell>
          <cell r="Q9268" t="str">
            <v>QUITO</v>
          </cell>
          <cell r="R9268" t="str">
            <v>PICHINCHA</v>
          </cell>
          <cell r="S9268" t="str">
            <v>CALDERON (CARAPUNGO)</v>
          </cell>
          <cell r="T9268" t="str">
            <v>CARGO UNION</v>
          </cell>
          <cell r="U9268" t="str">
            <v>FLEXNETGYE_UIO</v>
          </cell>
          <cell r="V9268">
            <v>2</v>
          </cell>
          <cell r="W9268">
            <v>3.1</v>
          </cell>
          <cell r="X9268" t="str">
            <v>FLEXNET GUAYAQUIL</v>
          </cell>
          <cell r="Y9268" t="str">
            <v>FERNANDO GUTIERREZ HILL KM 8 1/2 VIA DAULE COOP. JUAN MONTALVO / FRENTE A PEPSI COLA</v>
          </cell>
        </row>
        <row r="9269">
          <cell r="A9269" t="str">
            <v>SG_2022_2083</v>
          </cell>
          <cell r="B9269">
            <v>470742</v>
          </cell>
          <cell r="C9269" t="str">
            <v>SG_2022_2083</v>
          </cell>
          <cell r="D9269" t="str">
            <v>SG</v>
          </cell>
          <cell r="E9269" t="str">
            <v>DESPACHO</v>
          </cell>
          <cell r="F9269" t="str">
            <v>NORMAL</v>
          </cell>
          <cell r="H9269">
            <v>44894</v>
          </cell>
          <cell r="I9269" t="str">
            <v>EN_PROCESO</v>
          </cell>
          <cell r="J9269">
            <v>44894</v>
          </cell>
          <cell r="K9269" t="str">
            <v>IMPORTADORA IMMAKA GYE</v>
          </cell>
          <cell r="L9269" t="str">
            <v>KM 11,5 VÍA A DAULE. INGRESANDO POR INMACONSA, CALLE A, ENTRE CEDROS Y TECAS, BODEGA 5 Y 6(IMACONSA CALIFORNIA).</v>
          </cell>
          <cell r="P9269" t="str">
            <v>GUAYAQUIL</v>
          </cell>
          <cell r="Q9269" t="str">
            <v>GUAYAQUIL</v>
          </cell>
          <cell r="R9269" t="str">
            <v>GUAYAS</v>
          </cell>
          <cell r="U9269" t="str">
            <v>FLEXNETGYE_LOCAL</v>
          </cell>
          <cell r="V9269">
            <v>25</v>
          </cell>
          <cell r="W9269">
            <v>142.9</v>
          </cell>
          <cell r="X9269" t="str">
            <v>FLEXNET - GYE</v>
          </cell>
          <cell r="Y9269" t="str">
            <v>FERNANDO GUTIERREZ HILL KM 8 1/2 VIA DAULE</v>
          </cell>
        </row>
        <row r="9270">
          <cell r="A9270" t="str">
            <v>SG_22_1717</v>
          </cell>
          <cell r="B9270">
            <v>470708</v>
          </cell>
          <cell r="C9270" t="str">
            <v>SG_22_1717</v>
          </cell>
          <cell r="D9270" t="str">
            <v>SG</v>
          </cell>
          <cell r="E9270" t="str">
            <v>DESPACHO</v>
          </cell>
          <cell r="F9270" t="str">
            <v>NORMAL</v>
          </cell>
          <cell r="H9270">
            <v>44894</v>
          </cell>
          <cell r="I9270" t="str">
            <v>EN_PROCESO</v>
          </cell>
          <cell r="J9270">
            <v>44894</v>
          </cell>
          <cell r="K9270" t="str">
            <v>TUPIZA HERNANDEZ OSCAR VINICIO</v>
          </cell>
          <cell r="L9270" t="str">
            <v>LLANO GRANDE, CALLE 28 DE JUNIO # OE10-237 Y GARCÍA MORENO, FRENTE A FABRICA ENGOMA LOCAL GVIDEAS</v>
          </cell>
          <cell r="P9270" t="str">
            <v>170208</v>
          </cell>
          <cell r="Q9270" t="str">
            <v>QUITO</v>
          </cell>
          <cell r="R9270" t="str">
            <v>PICHINCHA</v>
          </cell>
          <cell r="S9270" t="str">
            <v>CALDERON (CARAPUNGO)</v>
          </cell>
          <cell r="U9270" t="str">
            <v>FLEXNETUIO_LOCAL</v>
          </cell>
          <cell r="V9270">
            <v>1</v>
          </cell>
          <cell r="W9270">
            <v>8</v>
          </cell>
          <cell r="X9270" t="str">
            <v>FLEXNET UIO</v>
          </cell>
          <cell r="Y9270" t="str">
            <v>PANAMERICANA NORTE KM 12 1/2  LLANO GRANDE</v>
          </cell>
        </row>
        <row r="9271">
          <cell r="A9271" t="str">
            <v>RE_CHE_22_001</v>
          </cell>
          <cell r="B9271">
            <v>470696</v>
          </cell>
          <cell r="C9271" t="str">
            <v>RE_CHE_22_001</v>
          </cell>
          <cell r="D9271" t="str">
            <v>CHEMIE</v>
          </cell>
          <cell r="E9271" t="str">
            <v>RETIRO</v>
          </cell>
          <cell r="F9271" t="str">
            <v>NORMAL</v>
          </cell>
          <cell r="G9271" t="str">
            <v>FT73639</v>
          </cell>
          <cell r="H9271">
            <v>44894</v>
          </cell>
          <cell r="I9271" t="str">
            <v>RECIBIDO_DISTRIBUCION</v>
          </cell>
          <cell r="J9271">
            <v>44901</v>
          </cell>
          <cell r="K9271" t="str">
            <v>FLEXNET GYE</v>
          </cell>
          <cell r="L9271" t="str">
            <v>KM 8 1/2 VIA DAULE</v>
          </cell>
          <cell r="P9271" t="str">
            <v>GUAYAQUIL</v>
          </cell>
          <cell r="Q9271" t="str">
            <v>GUAYAQUIL</v>
          </cell>
          <cell r="R9271" t="str">
            <v>GUAYAS</v>
          </cell>
          <cell r="T9271" t="str">
            <v>TRANSPORTES ROCHINA</v>
          </cell>
          <cell r="U9271" t="str">
            <v>FLEXNETGYE_LOCAL</v>
          </cell>
          <cell r="V9271">
            <v>6</v>
          </cell>
          <cell r="W9271">
            <v>1</v>
          </cell>
          <cell r="X9271" t="str">
            <v>BODEGA CHEMEIECUADOR</v>
          </cell>
          <cell r="Y9271" t="str">
            <v>VIA DURAN TAMBO KM 4.5 CC PLAZA SAI BABA PASILLO #3 BODEGA #9</v>
          </cell>
        </row>
        <row r="9272">
          <cell r="A9272" t="str">
            <v>413977021</v>
          </cell>
          <cell r="B9272">
            <v>470545</v>
          </cell>
          <cell r="C9272" t="str">
            <v>413977021</v>
          </cell>
          <cell r="D9272" t="str">
            <v>FLEXTUENTI</v>
          </cell>
          <cell r="E9272" t="str">
            <v>DESPACHO</v>
          </cell>
          <cell r="F9272" t="str">
            <v>NORMAL</v>
          </cell>
          <cell r="G9272" t="str">
            <v>031080413977021</v>
          </cell>
          <cell r="H9272">
            <v>44894</v>
          </cell>
          <cell r="I9272" t="str">
            <v>ENTREGADO</v>
          </cell>
          <cell r="J9272">
            <v>44910</v>
          </cell>
          <cell r="K9272" t="str">
            <v>Ramon Aguilar</v>
          </cell>
          <cell r="L9272" t="str">
            <v>SAN LORENZO DE JIPIJAPA   COTOPAXI SN MACARA</v>
          </cell>
          <cell r="M9272" t="str">
            <v>1309128096</v>
          </cell>
          <cell r="N9272" t="str">
            <v>0989581097/0998585331</v>
          </cell>
          <cell r="O9272" t="str">
            <v/>
          </cell>
          <cell r="P9272" t="str">
            <v>JIPIJAPA</v>
          </cell>
          <cell r="Q9272" t="str">
            <v>JIPIJAPA</v>
          </cell>
          <cell r="R9272" t="str">
            <v>MANABI</v>
          </cell>
          <cell r="T9272" t="str">
            <v>TRAMACO</v>
          </cell>
          <cell r="U9272" t="str">
            <v>FLEXNETUIO_PROVINCIA</v>
          </cell>
          <cell r="V9272">
            <v>1</v>
          </cell>
          <cell r="W9272">
            <v>1</v>
          </cell>
          <cell r="X9272" t="str">
            <v>FLEXNET ECUADOR - FLEXTUENTI</v>
          </cell>
          <cell r="Y9272" t="str">
            <v>CALLE 28 DE JUNIO S/N Y GARCIA MORENO ENTRADA LLANO GRANDE</v>
          </cell>
        </row>
        <row r="9273">
          <cell r="A9273" t="str">
            <v>SG_22_1708</v>
          </cell>
          <cell r="B9273">
            <v>470352</v>
          </cell>
          <cell r="C9273" t="str">
            <v>SG_22_1708</v>
          </cell>
          <cell r="D9273" t="str">
            <v>SG</v>
          </cell>
          <cell r="E9273" t="str">
            <v>DESPACHO</v>
          </cell>
          <cell r="F9273" t="str">
            <v>NORMAL</v>
          </cell>
          <cell r="G9273" t="str">
            <v>FT75058</v>
          </cell>
          <cell r="H9273">
            <v>44894</v>
          </cell>
          <cell r="I9273" t="str">
            <v>ENTREGADO</v>
          </cell>
          <cell r="J9273">
            <v>44908</v>
          </cell>
          <cell r="K9273" t="str">
            <v>MEGAPRODUCTOS S.A. - GYE</v>
          </cell>
          <cell r="L9273" t="str">
            <v>KM 7.5 VÍA A DAULE, CDLA. SANTA CECILIA CALLE 12AVA #501 ENTRE CALLE 3ERA Y 4TA</v>
          </cell>
          <cell r="P9273" t="str">
            <v>090602</v>
          </cell>
          <cell r="Q9273" t="str">
            <v>GUAYAQUIL</v>
          </cell>
          <cell r="R9273" t="str">
            <v>GUAYAS</v>
          </cell>
          <cell r="S9273" t="str">
            <v>GUAYAQUIL</v>
          </cell>
          <cell r="T9273" t="str">
            <v>FLEXTRANS GYE</v>
          </cell>
          <cell r="U9273" t="str">
            <v>FLEXNETUIO_GYE</v>
          </cell>
          <cell r="V9273">
            <v>1</v>
          </cell>
          <cell r="W9273">
            <v>8</v>
          </cell>
          <cell r="X9273" t="str">
            <v>FLEXNET UIO</v>
          </cell>
          <cell r="Y9273" t="str">
            <v>PANAMERICANA NORTE KM 12 1/2  LLANO GRANDE</v>
          </cell>
        </row>
        <row r="9274">
          <cell r="A9274" t="str">
            <v>SG_22_1698</v>
          </cell>
          <cell r="B9274">
            <v>470348</v>
          </cell>
          <cell r="C9274" t="str">
            <v>SG_22_1698</v>
          </cell>
          <cell r="D9274" t="str">
            <v>SG</v>
          </cell>
          <cell r="E9274" t="str">
            <v>DESPACHO</v>
          </cell>
          <cell r="F9274" t="str">
            <v>NORMAL</v>
          </cell>
          <cell r="H9274">
            <v>44894</v>
          </cell>
          <cell r="I9274" t="str">
            <v>EN_PROCESO</v>
          </cell>
          <cell r="J9274">
            <v>44894</v>
          </cell>
          <cell r="K9274" t="str">
            <v>DEMACO AMBATO</v>
          </cell>
          <cell r="L9274" t="str">
            <v>PANAMERICANA NORTE S/N / AV. INDOAMERICA  PILLAR KM 5</v>
          </cell>
          <cell r="P9274" t="str">
            <v>180101</v>
          </cell>
          <cell r="Q9274" t="str">
            <v>AMBATO</v>
          </cell>
          <cell r="R9274" t="str">
            <v>TUNGURAHUA</v>
          </cell>
          <cell r="S9274" t="str">
            <v>AMBATO</v>
          </cell>
          <cell r="U9274" t="str">
            <v>FLEXNETUIO_PROVINCIA</v>
          </cell>
          <cell r="V9274">
            <v>1</v>
          </cell>
          <cell r="W9274">
            <v>22</v>
          </cell>
          <cell r="X9274" t="str">
            <v>FLEXNET UIO</v>
          </cell>
          <cell r="Y9274" t="str">
            <v>PANAMERICANA NORTE KM 12 1/2  LLANO GRANDE</v>
          </cell>
        </row>
        <row r="9275">
          <cell r="A9275" t="str">
            <v>52634</v>
          </cell>
          <cell r="B9275">
            <v>470336</v>
          </cell>
          <cell r="C9275" t="str">
            <v>52634</v>
          </cell>
          <cell r="D9275" t="str">
            <v>DEGSO</v>
          </cell>
          <cell r="E9275" t="str">
            <v>DESPACHO</v>
          </cell>
          <cell r="F9275" t="str">
            <v>NORMAL</v>
          </cell>
          <cell r="G9275" t="str">
            <v>FT73659</v>
          </cell>
          <cell r="H9275">
            <v>44894</v>
          </cell>
          <cell r="I9275" t="str">
            <v>EN_PROCESO</v>
          </cell>
          <cell r="J9275">
            <v>44894</v>
          </cell>
          <cell r="K9275" t="str">
            <v>RAMIREZ ROSALES GABRIEL ALEJANDRO</v>
          </cell>
          <cell r="L9275" t="str">
            <v>DIRECCION: PASAJE S Y LOT 351 CALLE SAN VISANTE- AL FINAL DE LA CALLE ANGEL LUDENA. SENTIDO OCCIDENTAL. DETRAS DEL COLEGIO LUCIANO ANDRADE MARIN. CONTACTO GABRIEL RAMIREZ 0958989515-COBRAR:RETIRAR CHE</v>
          </cell>
          <cell r="M9275" t="str">
            <v>400732137001</v>
          </cell>
          <cell r="N9275" t="str">
            <v>99-832-0225</v>
          </cell>
          <cell r="O9275" t="str">
            <v>99-832-0225</v>
          </cell>
          <cell r="P9275" t="str">
            <v>170301</v>
          </cell>
          <cell r="Q9275" t="str">
            <v>QUITO</v>
          </cell>
          <cell r="R9275" t="str">
            <v>PICHINCHA</v>
          </cell>
          <cell r="S9275" t="str">
            <v>QUITO</v>
          </cell>
          <cell r="U9275" t="str">
            <v>FLEXNETUIO_LOCAL</v>
          </cell>
          <cell r="V9275">
            <v>1</v>
          </cell>
          <cell r="W9275">
            <v>6.9</v>
          </cell>
          <cell r="X9275" t="str">
            <v>FLEXNET</v>
          </cell>
          <cell r="Y9275" t="str">
            <v>FLEX NET CALLE 28 DE JUNIO S/N Y GARCIA MORENO ENTRADA LLANO GRANDE</v>
          </cell>
        </row>
        <row r="9276">
          <cell r="A9276" t="str">
            <v>9470</v>
          </cell>
          <cell r="B9276">
            <v>470342</v>
          </cell>
          <cell r="C9276" t="str">
            <v>9470</v>
          </cell>
          <cell r="D9276" t="str">
            <v>DEGSO</v>
          </cell>
          <cell r="E9276" t="str">
            <v>DESPACHO</v>
          </cell>
          <cell r="F9276" t="str">
            <v>NORMAL</v>
          </cell>
          <cell r="G9276" t="str">
            <v>#N/A</v>
          </cell>
          <cell r="H9276">
            <v>44894</v>
          </cell>
          <cell r="I9276" t="str">
            <v>EN_PROCESO</v>
          </cell>
          <cell r="J9276">
            <v>44894</v>
          </cell>
          <cell r="K9276" t="str">
            <v>ECUAQUIMICA ECUATORIANA DE PRODUCTOS QUIMICOS C.A.</v>
          </cell>
          <cell r="L9276" t="str">
            <v xml:space="preserve">DIRECCION: : TRAMACO - GUAYAQUIL - ECUAQUIMICA PLANTA PASCUALES UBICADA EN KM. 15 1/2 VIA A DAULE - ATENCION SHYARA BANCHON. </v>
          </cell>
          <cell r="M9276" t="str">
            <v>#N/A</v>
          </cell>
          <cell r="N9276" t="str">
            <v>99-832-0225</v>
          </cell>
          <cell r="O9276" t="str">
            <v>99-832-0225</v>
          </cell>
          <cell r="P9276" t="str">
            <v>090101</v>
          </cell>
          <cell r="Q9276" t="str">
            <v>GUAYAQUIL</v>
          </cell>
          <cell r="R9276" t="str">
            <v>GUAYAS</v>
          </cell>
          <cell r="S9276" t="str">
            <v>GUAYAQUIL</v>
          </cell>
          <cell r="U9276" t="str">
            <v>FLEXNETUIO_GYE</v>
          </cell>
          <cell r="V9276">
            <v>1</v>
          </cell>
          <cell r="W9276">
            <v>7.4</v>
          </cell>
          <cell r="X9276" t="str">
            <v>FLEXNET</v>
          </cell>
          <cell r="Y9276" t="str">
            <v>FLEX NET CALLE 28 DE JUNIO S/N Y GARCIA MORENO ENTRADA LLANO GRANDE</v>
          </cell>
        </row>
        <row r="9277">
          <cell r="A9277" t="str">
            <v>19935</v>
          </cell>
          <cell r="B9277">
            <v>470232</v>
          </cell>
          <cell r="C9277" t="str">
            <v>19935</v>
          </cell>
          <cell r="D9277" t="str">
            <v>CARESTINO</v>
          </cell>
          <cell r="E9277" t="str">
            <v>DESPACHO</v>
          </cell>
          <cell r="G9277" t="str">
            <v>031002004058590</v>
          </cell>
          <cell r="H9277">
            <v>44894</v>
          </cell>
          <cell r="I9277" t="str">
            <v>ENTREGADO</v>
          </cell>
          <cell r="J9277">
            <v>44914</v>
          </cell>
          <cell r="K9277" t="str">
            <v>HENRY ASTUDILLO</v>
          </cell>
          <cell r="L9277" t="str">
            <v>ORDONEZ LASSO Y GUAYACAN, EDIFICIO ASTUDILLO SN PISO/DPTO: 7A. ENTRE FRENTE AL BALCON QUITENO</v>
          </cell>
          <cell r="N9277" t="str">
            <v xml:space="preserve">593987500379	</v>
          </cell>
          <cell r="O9277" t="str">
            <v>593984886036</v>
          </cell>
          <cell r="P9277" t="str">
            <v>010101</v>
          </cell>
          <cell r="Q9277" t="str">
            <v>CUENCA</v>
          </cell>
          <cell r="R9277" t="str">
            <v>AZUAY</v>
          </cell>
          <cell r="S9277" t="str">
            <v>CUENCA</v>
          </cell>
          <cell r="T9277" t="str">
            <v>TRAMACO</v>
          </cell>
          <cell r="U9277" t="str">
            <v>FLEXNETGYE_PROVINCIA</v>
          </cell>
          <cell r="V9277">
            <v>2</v>
          </cell>
          <cell r="W9277">
            <v>18.5</v>
          </cell>
          <cell r="X9277" t="str">
            <v>FLEXNET ECUADOR - CAREST</v>
          </cell>
          <cell r="Y9277" t="str">
            <v>FERNANDO GUTIERREZ HILL VIA A DAULE KM 8 1/2 ENTRADA A COOPERATIVA JUAN MONTALVO</v>
          </cell>
        </row>
        <row r="9278">
          <cell r="A9278" t="str">
            <v>98662528</v>
          </cell>
          <cell r="B9278">
            <v>470059</v>
          </cell>
          <cell r="C9278" t="str">
            <v>98662528</v>
          </cell>
          <cell r="D9278" t="str">
            <v>HYCITE</v>
          </cell>
          <cell r="E9278" t="str">
            <v>DESPACHO</v>
          </cell>
          <cell r="F9278" t="str">
            <v>NORMAL</v>
          </cell>
          <cell r="G9278" t="str">
            <v>031002004057984/500001000078782/031002004114531</v>
          </cell>
          <cell r="H9278">
            <v>44894</v>
          </cell>
          <cell r="I9278" t="str">
            <v>ENTREGADO</v>
          </cell>
          <cell r="J9278">
            <v>44915</v>
          </cell>
          <cell r="K9278" t="str">
            <v xml:space="preserve"> ROBERTO MORA &amp; JONATHAN ESPIN</v>
          </cell>
          <cell r="L9278" t="str">
            <v xml:space="preserve"> AV DE LA REPUBLICA Y TERESA DE CEPEDA</v>
          </cell>
          <cell r="N9278" t="str">
            <v>0995788039</v>
          </cell>
          <cell r="O9278" t="str">
            <v>00991258787</v>
          </cell>
          <cell r="P9278" t="str">
            <v>QUITO</v>
          </cell>
          <cell r="Q9278" t="str">
            <v>QUITO</v>
          </cell>
          <cell r="R9278" t="str">
            <v>PICHINCHA</v>
          </cell>
          <cell r="T9278" t="str">
            <v>TRAMACO</v>
          </cell>
          <cell r="U9278" t="str">
            <v>FLEXNETUIO_PROVINCIA</v>
          </cell>
          <cell r="V9278">
            <v>1</v>
          </cell>
          <cell r="W9278">
            <v>13.6</v>
          </cell>
          <cell r="X9278" t="str">
            <v>HYCITE QUITO</v>
          </cell>
          <cell r="Y9278" t="str">
            <v>FLEX NET CALLE 28 DE JUNIO S/N Y GARCIA MORENO ENTRADA LLANO GRANDE</v>
          </cell>
        </row>
        <row r="9279">
          <cell r="A9279" t="str">
            <v>98662533</v>
          </cell>
          <cell r="B9279">
            <v>470060</v>
          </cell>
          <cell r="C9279" t="str">
            <v>98662533</v>
          </cell>
          <cell r="D9279" t="str">
            <v>HYCITE</v>
          </cell>
          <cell r="E9279" t="str">
            <v>DESPACHO</v>
          </cell>
          <cell r="F9279" t="str">
            <v>NORMAL</v>
          </cell>
          <cell r="G9279" t="str">
            <v>031002004057985/500001000078781/031002004114545</v>
          </cell>
          <cell r="H9279">
            <v>44894</v>
          </cell>
          <cell r="I9279" t="str">
            <v>ENTREGADO</v>
          </cell>
          <cell r="J9279">
            <v>44915</v>
          </cell>
          <cell r="K9279" t="str">
            <v>ROBERTO MORA &amp; JONATHAN ESPIN</v>
          </cell>
          <cell r="L9279" t="str">
            <v>AV DE LA REPUBLICA Y TERESA DE CEPEDA</v>
          </cell>
          <cell r="N9279" t="str">
            <v>0995788039</v>
          </cell>
          <cell r="O9279" t="str">
            <v>0933316140</v>
          </cell>
          <cell r="P9279" t="str">
            <v>000001</v>
          </cell>
          <cell r="Q9279" t="str">
            <v>QUITO</v>
          </cell>
          <cell r="R9279" t="str">
            <v>PICHINCHA</v>
          </cell>
          <cell r="S9279" t="str">
            <v>BODEGA FLEXNET UIO - RETIRA CLIENTE</v>
          </cell>
          <cell r="T9279" t="str">
            <v>TRAMACO</v>
          </cell>
          <cell r="U9279" t="str">
            <v>FLEXNETUIO_PROVINCIA</v>
          </cell>
          <cell r="V9279">
            <v>1</v>
          </cell>
          <cell r="W9279">
            <v>12.2</v>
          </cell>
          <cell r="X9279" t="str">
            <v>HYCITE QUITO</v>
          </cell>
          <cell r="Y9279" t="str">
            <v>FLEX NET CALLE 28 DE JUNIO S/N Y GARCIA MORENO ENTRADA LLANO GRANDE</v>
          </cell>
        </row>
        <row r="9280">
          <cell r="A9280" t="str">
            <v>RT_FACT 0202-3257-3253</v>
          </cell>
          <cell r="B9280">
            <v>469981</v>
          </cell>
          <cell r="C9280" t="str">
            <v>RT_FACT 0202-3257-3253</v>
          </cell>
          <cell r="D9280" t="str">
            <v>SG</v>
          </cell>
          <cell r="E9280" t="str">
            <v>RETIRO</v>
          </cell>
          <cell r="F9280" t="str">
            <v>NORMAL</v>
          </cell>
          <cell r="G9280" t="str">
            <v>FT73554</v>
          </cell>
          <cell r="H9280">
            <v>44893</v>
          </cell>
          <cell r="I9280" t="str">
            <v>INCIDENCIA</v>
          </cell>
          <cell r="J9280">
            <v>44894</v>
          </cell>
          <cell r="K9280" t="str">
            <v>FLEXNET UIO</v>
          </cell>
          <cell r="L9280" t="str">
            <v>PANAMERICANA NORTE KM 12 1/2  LLANO GRANDE</v>
          </cell>
          <cell r="P9280" t="str">
            <v>170208</v>
          </cell>
          <cell r="Q9280" t="str">
            <v>QUITO</v>
          </cell>
          <cell r="R9280" t="str">
            <v>PICHINCHA</v>
          </cell>
          <cell r="S9280" t="str">
            <v>CALDERON (CARAPUNGO)</v>
          </cell>
          <cell r="U9280" t="str">
            <v>FLEXNETUIO_LOCAL</v>
          </cell>
          <cell r="V9280">
            <v>1</v>
          </cell>
          <cell r="W9280">
            <v>1</v>
          </cell>
          <cell r="X9280" t="str">
            <v>PROFERMACO CIA LTDAC</v>
          </cell>
          <cell r="Y9280" t="str">
            <v>CALDERON Y AV CARAPUNGO OE7-348, QUITO</v>
          </cell>
        </row>
        <row r="9281">
          <cell r="A9281" t="str">
            <v>Retiro-Santa Leonor-28-11-2022</v>
          </cell>
          <cell r="B9281">
            <v>469975</v>
          </cell>
          <cell r="C9281" t="str">
            <v>Retiro-Santa Leonor-28-11-2022</v>
          </cell>
          <cell r="D9281" t="str">
            <v>SG</v>
          </cell>
          <cell r="E9281" t="str">
            <v>RETIRO</v>
          </cell>
          <cell r="F9281" t="str">
            <v>NORMAL</v>
          </cell>
          <cell r="G9281" t="str">
            <v>86421</v>
          </cell>
          <cell r="H9281">
            <v>44893</v>
          </cell>
          <cell r="I9281" t="str">
            <v>EN_CARTA_PORTE_RETIRO</v>
          </cell>
          <cell r="J9281">
            <v>44895</v>
          </cell>
          <cell r="K9281" t="str">
            <v>FLEXNET - GYE</v>
          </cell>
          <cell r="L9281" t="str">
            <v>FERNANDO GUTIERREZ HILL KM 8 1/2 VIA DAULE</v>
          </cell>
          <cell r="P9281" t="str">
            <v>GUAYAQUIL</v>
          </cell>
          <cell r="Q9281" t="str">
            <v>GUAYAQUIL</v>
          </cell>
          <cell r="R9281" t="str">
            <v>GUAYAS</v>
          </cell>
          <cell r="U9281" t="str">
            <v>FLEXNETGYE_LOCAL</v>
          </cell>
          <cell r="V9281">
            <v>8</v>
          </cell>
          <cell r="X9281" t="str">
            <v>DEMACO STA LEONOR</v>
          </cell>
          <cell r="Y9281" t="str">
            <v>AV BENJAMIN ROSALES URBANIZACION SANTA LEONOR MZ 6 SOLAR 13</v>
          </cell>
        </row>
        <row r="9282">
          <cell r="A9282" t="str">
            <v>Tickets-Tapitex-entrega 25-11-2022</v>
          </cell>
          <cell r="B9282">
            <v>469912</v>
          </cell>
          <cell r="C9282" t="str">
            <v>Tickets-Tapitex-entrega 25-11-2022</v>
          </cell>
          <cell r="D9282" t="str">
            <v>SG</v>
          </cell>
          <cell r="E9282" t="str">
            <v>DESPACHO</v>
          </cell>
          <cell r="F9282" t="str">
            <v>NORMAL</v>
          </cell>
          <cell r="G9282" t="str">
            <v>031002004056390</v>
          </cell>
          <cell r="H9282">
            <v>44893</v>
          </cell>
          <cell r="I9282" t="str">
            <v>INCIDENCIA</v>
          </cell>
          <cell r="J9282">
            <v>44923</v>
          </cell>
          <cell r="K9282" t="str">
            <v>TAPITEX-TICKETS</v>
          </cell>
          <cell r="L9282" t="str">
            <v>PARQUE INDUSTRIAL AV. DEL TORIL Y CARAPUNGO (A CUADRA Y MEDIA DE LA BOMBA DE GASOLINA DE LOS CHOFERES), LA PERSONA QUE RECIBE ES GABRIELA ESPINOZA</v>
          </cell>
          <cell r="P9282" t="str">
            <v>GUAYAQUIL</v>
          </cell>
          <cell r="Q9282" t="str">
            <v>GUAYAQUIL</v>
          </cell>
          <cell r="R9282" t="str">
            <v>GUAYAS</v>
          </cell>
          <cell r="T9282" t="str">
            <v>TRAMACO</v>
          </cell>
          <cell r="U9282" t="str">
            <v>FLEXNETGYE_PROVINCIA</v>
          </cell>
          <cell r="V9282">
            <v>1</v>
          </cell>
          <cell r="W9282">
            <v>1</v>
          </cell>
          <cell r="X9282" t="str">
            <v>FLEXNET GYE</v>
          </cell>
          <cell r="Y9282" t="str">
            <v>KM 8.5 VIA A DAULE</v>
          </cell>
        </row>
        <row r="9283">
          <cell r="A9283" t="str">
            <v>SONEG_2022_019_S</v>
          </cell>
          <cell r="B9283">
            <v>469849</v>
          </cell>
          <cell r="C9283" t="str">
            <v>SONEG_2022_019_S</v>
          </cell>
          <cell r="D9283" t="str">
            <v>SONRIEPRO</v>
          </cell>
          <cell r="E9283" t="str">
            <v>DESPACHO</v>
          </cell>
          <cell r="F9283" t="str">
            <v>NORMAL</v>
          </cell>
          <cell r="G9283" t="str">
            <v>031002004023455</v>
          </cell>
          <cell r="H9283">
            <v>44893</v>
          </cell>
          <cell r="I9283" t="str">
            <v>ENTREGADO</v>
          </cell>
          <cell r="J9283">
            <v>44922</v>
          </cell>
          <cell r="K9283" t="str">
            <v>BANFI BETANCOURTH</v>
          </cell>
          <cell r="L9283" t="str">
            <v>LOS ARCOS PLAZA OF 109 , VÍA A SAMBORONDON ,</v>
          </cell>
          <cell r="N9283" t="str">
            <v>0993298991 - 0984535407</v>
          </cell>
          <cell r="O9283" t="str">
            <v>0993298991 - 0984535407</v>
          </cell>
          <cell r="P9283" t="str">
            <v>092302</v>
          </cell>
          <cell r="Q9283" t="str">
            <v>SAMBORONDON</v>
          </cell>
          <cell r="R9283" t="str">
            <v>GUAYAS</v>
          </cell>
          <cell r="S9283" t="str">
            <v>SAMBORONDON</v>
          </cell>
          <cell r="T9283" t="str">
            <v>TRAMACO</v>
          </cell>
          <cell r="U9283" t="str">
            <v>FLEXNETUIO_GYE</v>
          </cell>
          <cell r="V9283">
            <v>2</v>
          </cell>
          <cell r="W9283">
            <v>44</v>
          </cell>
          <cell r="X9283" t="str">
            <v>BODEGA SONRIEPRO</v>
          </cell>
          <cell r="Y9283" t="str">
            <v>PANAMERICA NORTE Y PASAJE CENEPA (JUNTO A LAS BODEGAS DE TESALIA DE SUR A NORTE PASANDO LAS BODEGAS DE QUIFATEX</v>
          </cell>
        </row>
        <row r="9284">
          <cell r="A9284" t="str">
            <v>98661179</v>
          </cell>
          <cell r="B9284">
            <v>469820</v>
          </cell>
          <cell r="C9284" t="str">
            <v>98661179</v>
          </cell>
          <cell r="D9284" t="str">
            <v>HYCITE</v>
          </cell>
          <cell r="E9284" t="str">
            <v>DESPACHO</v>
          </cell>
          <cell r="F9284" t="str">
            <v>NORMAL</v>
          </cell>
          <cell r="G9284" t="str">
            <v>031002004055051</v>
          </cell>
          <cell r="H9284">
            <v>44893</v>
          </cell>
          <cell r="I9284" t="str">
            <v>ENTREGADO</v>
          </cell>
          <cell r="J9284">
            <v>44908</v>
          </cell>
          <cell r="K9284" t="str">
            <v>ANA ARIAS</v>
          </cell>
          <cell r="L9284" t="str">
            <v>RECINTO SALASACA RANCHO PERROMAR KM3 SANTA CRUZ SANTA CRUZ SANTA ROSA 200106 GALAPAGOS</v>
          </cell>
          <cell r="N9284" t="str">
            <v>0994354234</v>
          </cell>
          <cell r="O9284" t="str">
            <v>0994354234</v>
          </cell>
          <cell r="P9284" t="str">
            <v>200106</v>
          </cell>
          <cell r="Q9284" t="str">
            <v>SANTA CRUZ</v>
          </cell>
          <cell r="R9284" t="str">
            <v>GALAPAGOS</v>
          </cell>
          <cell r="S9284" t="str">
            <v>SANTA ROSA</v>
          </cell>
          <cell r="T9284" t="str">
            <v>TRAMACO</v>
          </cell>
          <cell r="U9284" t="str">
            <v>FLEXNETUIO_PROVINCIA</v>
          </cell>
          <cell r="V9284">
            <v>1</v>
          </cell>
          <cell r="W9284">
            <v>4.0999999999999996</v>
          </cell>
          <cell r="X9284" t="str">
            <v>HYCITE QUITO</v>
          </cell>
          <cell r="Y9284" t="str">
            <v>FLEX NET CALLE 28 DE JUNIO S/N Y GARCIA MORENO ENTRADA LLANO GRANDE</v>
          </cell>
        </row>
        <row r="9285">
          <cell r="A9285" t="str">
            <v>11493</v>
          </cell>
          <cell r="B9285">
            <v>469705</v>
          </cell>
          <cell r="C9285" t="str">
            <v>11493</v>
          </cell>
          <cell r="D9285" t="str">
            <v>MOVISTAR</v>
          </cell>
          <cell r="E9285" t="str">
            <v>RETIRO</v>
          </cell>
          <cell r="F9285" t="str">
            <v>NORMAL</v>
          </cell>
          <cell r="G9285" t="str">
            <v/>
          </cell>
          <cell r="H9285">
            <v>44893</v>
          </cell>
          <cell r="I9285" t="str">
            <v>EN_TRANSITO</v>
          </cell>
          <cell r="J9285">
            <v>44894</v>
          </cell>
          <cell r="K9285" t="str">
            <v>FLEXNET - LI</v>
          </cell>
          <cell r="L9285" t="str">
            <v>CALLE 28 DE JUNIO S/N Y GARCIA MORENO ENTRADA LLANO GRANDE</v>
          </cell>
          <cell r="M9285" t="str">
            <v/>
          </cell>
          <cell r="N9285" t="str">
            <v>988578652</v>
          </cell>
          <cell r="O9285" t="str">
            <v>988578652</v>
          </cell>
          <cell r="P9285" t="str">
            <v>QUITO</v>
          </cell>
          <cell r="Q9285" t="str">
            <v>QUITO</v>
          </cell>
          <cell r="R9285" t="str">
            <v>PICHINCHA</v>
          </cell>
          <cell r="T9285" t="str">
            <v>TRAMACO</v>
          </cell>
          <cell r="U9285" t="str">
            <v>FLEXNETUIO_PROVINCIA</v>
          </cell>
          <cell r="V9285">
            <v>0</v>
          </cell>
          <cell r="W9285">
            <v>1</v>
          </cell>
          <cell r="X9285" t="str">
            <v>Marcela Choco Samaniego</v>
          </cell>
          <cell r="Y9285" t="str">
            <v xml:space="preserve">Presidente Cordova 7-100 y Luis Cordero esquina </v>
          </cell>
        </row>
        <row r="9286">
          <cell r="A9286" t="str">
            <v>GAR5158</v>
          </cell>
          <cell r="B9286">
            <v>469491</v>
          </cell>
          <cell r="C9286" t="str">
            <v>GAR5158</v>
          </cell>
          <cell r="D9286" t="str">
            <v>HYCITE</v>
          </cell>
          <cell r="E9286" t="str">
            <v>RETIRO</v>
          </cell>
          <cell r="F9286" t="str">
            <v>NORMAL</v>
          </cell>
          <cell r="G9286" t="str">
            <v>031001000226343</v>
          </cell>
          <cell r="H9286">
            <v>44893</v>
          </cell>
          <cell r="I9286" t="str">
            <v>ENTREGADO</v>
          </cell>
          <cell r="J9286">
            <v>44910</v>
          </cell>
          <cell r="K9286" t="str">
            <v>JENNY TERESA IZQUIETA HALL</v>
          </cell>
          <cell r="L9286" t="str">
            <v>ALFREDO GOMEZ JAIME MARIANO SUAREZ VEINTIMILLA IBARRA // AJAUI SAGRARIO, IM 100104</v>
          </cell>
          <cell r="N9286" t="str">
            <v>99-699-6917</v>
          </cell>
          <cell r="O9286" t="str">
            <v>99-699-6917</v>
          </cell>
          <cell r="P9286" t="str">
            <v>100101</v>
          </cell>
          <cell r="Q9286" t="str">
            <v>IBARRA</v>
          </cell>
          <cell r="R9286" t="str">
            <v>IMBABURA</v>
          </cell>
          <cell r="S9286" t="str">
            <v>SAN MIGUEL DE IBARRA</v>
          </cell>
          <cell r="T9286" t="str">
            <v>TRAMACO</v>
          </cell>
          <cell r="U9286" t="str">
            <v>FLEXNETUIO_PROVINCIA</v>
          </cell>
          <cell r="V9286">
            <v>0</v>
          </cell>
          <cell r="W9286">
            <v>0</v>
          </cell>
          <cell r="X9286" t="str">
            <v>HYCITE QUITO</v>
          </cell>
          <cell r="Y9286" t="str">
            <v>FLEX NET CALLE 28 DE JUNIO S/N Y GARCIA MORENO ENTRADA LLANO GRANDE</v>
          </cell>
        </row>
        <row r="9287">
          <cell r="A9287" t="str">
            <v>GAR5159</v>
          </cell>
          <cell r="B9287">
            <v>469492</v>
          </cell>
          <cell r="C9287" t="str">
            <v>GAR5159</v>
          </cell>
          <cell r="D9287" t="str">
            <v>HYCITE</v>
          </cell>
          <cell r="E9287" t="str">
            <v>RETIRO</v>
          </cell>
          <cell r="F9287" t="str">
            <v>NORMAL</v>
          </cell>
          <cell r="G9287" t="str">
            <v>031001000226344</v>
          </cell>
          <cell r="H9287">
            <v>44893</v>
          </cell>
          <cell r="I9287" t="str">
            <v>ENTREGADO</v>
          </cell>
          <cell r="J9287">
            <v>44910</v>
          </cell>
          <cell r="K9287" t="str">
            <v>ADRIANA VERONICA PROCEL OROZCO</v>
          </cell>
          <cell r="L9287" t="str">
            <v>PRIMERA CONSTITUYENTE Y CUBA NUMERO 11-30 CHIMBORAZO RIOBAMBA MALDONADO 060111 CASA PEQUENA DE DOS PLANTAS COLOR CREMA PUERTA PLOMA DE HIERRO, JUNTO A MAXILAR PLUS E IMPRENTA OXIGENO 0994743878</v>
          </cell>
          <cell r="N9287" t="str">
            <v>994743878</v>
          </cell>
          <cell r="O9287" t="str">
            <v>994743878</v>
          </cell>
          <cell r="P9287" t="str">
            <v>060101</v>
          </cell>
          <cell r="Q9287" t="str">
            <v>RIOBAMBA</v>
          </cell>
          <cell r="R9287" t="str">
            <v>CHIMBORAZO</v>
          </cell>
          <cell r="S9287" t="str">
            <v>RIOBAMBA</v>
          </cell>
          <cell r="T9287" t="str">
            <v>TRAMACO</v>
          </cell>
          <cell r="U9287" t="str">
            <v>FLEXNETUIO_PROVINCIA</v>
          </cell>
          <cell r="V9287">
            <v>0</v>
          </cell>
          <cell r="W9287">
            <v>0</v>
          </cell>
          <cell r="X9287" t="str">
            <v>HYCITE QUITO</v>
          </cell>
          <cell r="Y9287" t="str">
            <v>FLEX NET CALLE 28 DE JUNIO S/N Y GARCIA MORENO ENTRADA LLANO GRANDE</v>
          </cell>
        </row>
        <row r="9288">
          <cell r="A9288" t="str">
            <v>19753</v>
          </cell>
          <cell r="B9288">
            <v>469458</v>
          </cell>
          <cell r="C9288" t="str">
            <v>19753</v>
          </cell>
          <cell r="D9288" t="str">
            <v>CARESTINO</v>
          </cell>
          <cell r="E9288" t="str">
            <v>DESPACHO</v>
          </cell>
          <cell r="G9288" t="str">
            <v>031002004056971 / 500001000078759</v>
          </cell>
          <cell r="H9288">
            <v>44893</v>
          </cell>
          <cell r="I9288" t="str">
            <v>ENTREGADO</v>
          </cell>
          <cell r="J9288">
            <v>44911</v>
          </cell>
          <cell r="K9288" t="str">
            <v>ADRIAN NARVAEZ</v>
          </cell>
          <cell r="L9288" t="str">
            <v>LA UNION SN Y 10 DE AGOSTO (FARMACIA ANDREY) 110101. ENTRE FARMACIA ANDREY</v>
          </cell>
          <cell r="N9288" t="str">
            <v>8959004941</v>
          </cell>
          <cell r="O9288" t="str">
            <v>095962342</v>
          </cell>
          <cell r="P9288" t="str">
            <v>110208</v>
          </cell>
          <cell r="Q9288" t="str">
            <v>CHAGUARPAMBA</v>
          </cell>
          <cell r="R9288" t="str">
            <v>LOJA</v>
          </cell>
          <cell r="S9288" t="str">
            <v>CHAGUARPAMBA - EL ROSARIO</v>
          </cell>
          <cell r="T9288" t="str">
            <v>TRAMACO</v>
          </cell>
          <cell r="U9288" t="str">
            <v>FLEXNETGYE_PROVINCIA</v>
          </cell>
          <cell r="V9288">
            <v>3</v>
          </cell>
          <cell r="W9288">
            <v>30</v>
          </cell>
          <cell r="X9288" t="str">
            <v>FLEXNET ECUADOR - CAREST</v>
          </cell>
          <cell r="Y9288" t="str">
            <v>FERNANDO GUTIERREZ HILL VIA A DAULE KM 8 1/2 ENTRADA A COOPERATIVA JUAN MONTALVO</v>
          </cell>
        </row>
        <row r="9289">
          <cell r="A9289" t="str">
            <v>19862</v>
          </cell>
          <cell r="B9289">
            <v>469478</v>
          </cell>
          <cell r="C9289" t="str">
            <v>19862</v>
          </cell>
          <cell r="D9289" t="str">
            <v>CARESTINO</v>
          </cell>
          <cell r="E9289" t="str">
            <v>DESPACHO</v>
          </cell>
          <cell r="G9289" t="str">
            <v>031002004057193 / 533001000014763</v>
          </cell>
          <cell r="H9289">
            <v>44893</v>
          </cell>
          <cell r="I9289" t="str">
            <v>ENTREGADO</v>
          </cell>
          <cell r="J9289">
            <v>44910</v>
          </cell>
          <cell r="K9289" t="str">
            <v>VALERIA RACINES</v>
          </cell>
          <cell r="L9289" t="str">
            <v>CALLE MANOSCA ENTRE PASAJE OE8 SN Y AVENIDA OCCIDENTAL SN PISO/DPTO: 304. ENTRE EDIFICIO SAN GREGORIO PLAZA, ULTIMO EDIFICIO UBICADO ANTES DE LLEGAR A LA OCCIDENTAL POR EL LADO DERECHO</v>
          </cell>
          <cell r="N9289" t="str">
            <v xml:space="preserve">593987235844	</v>
          </cell>
          <cell r="O9289" t="str">
            <v>593995763345</v>
          </cell>
          <cell r="P9289" t="str">
            <v>000001</v>
          </cell>
          <cell r="Q9289" t="str">
            <v>QUITO</v>
          </cell>
          <cell r="R9289" t="str">
            <v>PICHINCHA</v>
          </cell>
          <cell r="S9289" t="str">
            <v>BODEGA FLEXNET UIO - RETIRA CLIENTE</v>
          </cell>
          <cell r="T9289" t="str">
            <v>TRAMACO</v>
          </cell>
          <cell r="U9289" t="str">
            <v>FLEXNETGYE_UIO</v>
          </cell>
          <cell r="V9289">
            <v>1</v>
          </cell>
          <cell r="W9289">
            <v>10.7</v>
          </cell>
          <cell r="X9289" t="str">
            <v>FLEXNET ECUADOR - CAREST</v>
          </cell>
          <cell r="Y9289" t="str">
            <v>FERNANDO GUTIERREZ HILL VIA A DAULE KM 8 1/2 ENTRADA A COOPERATIVA JUAN MONTALVO</v>
          </cell>
        </row>
        <row r="9290">
          <cell r="A9290" t="str">
            <v>19509</v>
          </cell>
          <cell r="B9290">
            <v>469424</v>
          </cell>
          <cell r="C9290" t="str">
            <v>19509</v>
          </cell>
          <cell r="D9290" t="str">
            <v>CARESTINO</v>
          </cell>
          <cell r="E9290" t="str">
            <v>DESPACHO</v>
          </cell>
          <cell r="G9290" t="str">
            <v>86430</v>
          </cell>
          <cell r="H9290">
            <v>44893</v>
          </cell>
          <cell r="I9290" t="str">
            <v>HABILITADO_RUTEO</v>
          </cell>
          <cell r="J9290">
            <v>44893</v>
          </cell>
          <cell r="K9290" t="str">
            <v>KENYI JIMENEZ</v>
          </cell>
          <cell r="L9290" t="str">
            <v>GUAYAQUIL GUAYAQUIL. ENTRE CDLA LA FAE MZ 8 VILLA 2 DIAGONAL AL CENTRO SOCIAL LOJA</v>
          </cell>
          <cell r="N9290" t="str">
            <v>09996210978</v>
          </cell>
          <cell r="P9290" t="str">
            <v>090101</v>
          </cell>
          <cell r="Q9290" t="str">
            <v>GUAYAQUIL</v>
          </cell>
          <cell r="R9290" t="str">
            <v>GUAYAS</v>
          </cell>
          <cell r="S9290" t="str">
            <v>GUAYAQUIL</v>
          </cell>
          <cell r="U9290" t="str">
            <v>FLEXNETGYE_LOCAL</v>
          </cell>
          <cell r="V9290">
            <v>1</v>
          </cell>
          <cell r="W9290">
            <v>14.3</v>
          </cell>
          <cell r="X9290" t="str">
            <v>FLEXNET ECUADOR - CAREST</v>
          </cell>
          <cell r="Y9290" t="str">
            <v>FERNANDO GUTIERREZ HILL VIA A DAULE KM 8 1/2 ENTRADA A COOPERATIVA JUAN MONTALVO</v>
          </cell>
        </row>
        <row r="9291">
          <cell r="A9291" t="str">
            <v>98647215</v>
          </cell>
          <cell r="B9291">
            <v>469284</v>
          </cell>
          <cell r="C9291" t="str">
            <v>98647215</v>
          </cell>
          <cell r="D9291" t="str">
            <v>HYCITE</v>
          </cell>
          <cell r="E9291" t="str">
            <v>DESPACHO</v>
          </cell>
          <cell r="F9291" t="str">
            <v>NORMAL</v>
          </cell>
          <cell r="G9291" t="str">
            <v>031002004053803</v>
          </cell>
          <cell r="H9291">
            <v>44893</v>
          </cell>
          <cell r="I9291" t="str">
            <v>ENTREGADO</v>
          </cell>
          <cell r="J9291">
            <v>44908</v>
          </cell>
          <cell r="K9291" t="str">
            <v>JENNY MOSQUERA</v>
          </cell>
          <cell r="L9291" t="str">
            <v>CALLE 5 CIUDADELA MARGARITA 2 CABO JOSE ARANGO Y ERNESTO VACA MILAGRO/MARGARITA 2 CORONEL ENRIQUE VALDEZ 090212 GUAYAS</v>
          </cell>
          <cell r="N9291" t="str">
            <v>0939935474</v>
          </cell>
          <cell r="O9291" t="str">
            <v>0939935474</v>
          </cell>
          <cell r="P9291" t="str">
            <v>091701</v>
          </cell>
          <cell r="Q9291" t="str">
            <v>MILAGRO</v>
          </cell>
          <cell r="R9291" t="str">
            <v>GUAYAS</v>
          </cell>
          <cell r="S9291" t="str">
            <v>MILAGRO</v>
          </cell>
          <cell r="T9291" t="str">
            <v>TRAMACO</v>
          </cell>
          <cell r="U9291" t="str">
            <v>FLEXNETUIO_PROVINCIA</v>
          </cell>
          <cell r="V9291">
            <v>1</v>
          </cell>
          <cell r="W9291">
            <v>9</v>
          </cell>
          <cell r="X9291" t="str">
            <v>HYCITE QUITO</v>
          </cell>
          <cell r="Y9291" t="str">
            <v>FLEX NET CALLE 28 DE JUNIO S/N Y GARCIA MORENO ENTRADA LLANO GRANDE</v>
          </cell>
        </row>
        <row r="9292">
          <cell r="A9292" t="str">
            <v>GAR5144</v>
          </cell>
          <cell r="B9292">
            <v>468819</v>
          </cell>
          <cell r="C9292" t="str">
            <v>GAR5144</v>
          </cell>
          <cell r="D9292" t="str">
            <v>HYCITE</v>
          </cell>
          <cell r="E9292" t="str">
            <v>RETIRO</v>
          </cell>
          <cell r="F9292" t="str">
            <v>NORMAL</v>
          </cell>
          <cell r="G9292" t="str">
            <v>031001000226336</v>
          </cell>
          <cell r="H9292">
            <v>44890</v>
          </cell>
          <cell r="I9292" t="str">
            <v>ENTREGADO</v>
          </cell>
          <cell r="J9292">
            <v>44910</v>
          </cell>
          <cell r="K9292" t="str">
            <v>DUBERLY JUAN CASTRO VERA</v>
          </cell>
          <cell r="L9292" t="str">
            <v>CALLE RIO VERDE Y H. OBANDO FARMACIA CRUZ AZUL SEGUNDO PISO/ PROVINCIA ESMERALDAS, PARROQUIA BORBON, CÓDIGO POSTAL 080203</v>
          </cell>
          <cell r="N9292" t="str">
            <v>939939491</v>
          </cell>
          <cell r="O9292" t="str">
            <v>939939491</v>
          </cell>
          <cell r="P9292" t="str">
            <v>080101</v>
          </cell>
          <cell r="Q9292" t="str">
            <v>ESMERALDAS</v>
          </cell>
          <cell r="R9292" t="str">
            <v>ESMERALDAS</v>
          </cell>
          <cell r="S9292" t="str">
            <v>ESMERALDAS</v>
          </cell>
          <cell r="T9292" t="str">
            <v>TRAMACO</v>
          </cell>
          <cell r="U9292" t="str">
            <v>FLEXNETUIO_PROVINCIA</v>
          </cell>
          <cell r="X9292" t="str">
            <v>HYCITE QUITO</v>
          </cell>
          <cell r="Y9292" t="str">
            <v>FLEX NET CALLE 28 DE JUNIO S/N Y GARCIA MORENO ENTRADA LLANO GRANDE</v>
          </cell>
        </row>
        <row r="9293">
          <cell r="A9293" t="str">
            <v>GAR5122</v>
          </cell>
          <cell r="B9293">
            <v>468716</v>
          </cell>
          <cell r="C9293" t="str">
            <v>GAR5122</v>
          </cell>
          <cell r="D9293" t="str">
            <v>HYCITE</v>
          </cell>
          <cell r="E9293" t="str">
            <v>RETIRO</v>
          </cell>
          <cell r="F9293" t="str">
            <v>NORMAL</v>
          </cell>
          <cell r="G9293" t="str">
            <v>031002004074437</v>
          </cell>
          <cell r="H9293">
            <v>44890</v>
          </cell>
          <cell r="I9293" t="str">
            <v>ENTREGADO</v>
          </cell>
          <cell r="J9293">
            <v>44910</v>
          </cell>
          <cell r="K9293" t="str">
            <v>ALEXANDRA JADIRA LEON OLMEDO</v>
          </cell>
          <cell r="L9293" t="str">
            <v>URBANIZACION CAMPO ABIERTO MZ A SOLAR 5 KM 5 VIA A NARANJILLO MILAGRO // MILAGRO ROBERTO ASTUDILLO, GU 091705</v>
          </cell>
          <cell r="N9293" t="str">
            <v>93-932-5164</v>
          </cell>
          <cell r="O9293" t="str">
            <v>93-932-5164</v>
          </cell>
          <cell r="P9293" t="str">
            <v>091701</v>
          </cell>
          <cell r="Q9293" t="str">
            <v>MILAGRO</v>
          </cell>
          <cell r="R9293" t="str">
            <v>GUAYAS</v>
          </cell>
          <cell r="S9293" t="str">
            <v>MILAGRO</v>
          </cell>
          <cell r="T9293" t="str">
            <v>TRAMACO</v>
          </cell>
          <cell r="U9293" t="str">
            <v>FLEXNETUIO_PROVINCIA</v>
          </cell>
          <cell r="V9293">
            <v>0</v>
          </cell>
          <cell r="W9293">
            <v>0</v>
          </cell>
          <cell r="X9293" t="str">
            <v>HYCITE QUITO</v>
          </cell>
          <cell r="Y9293" t="str">
            <v>FLEX NET CALLE 28 DE JUNIO S/N Y GARCIA MORENO ENTRADA LLANO GRANDE</v>
          </cell>
        </row>
        <row r="9294">
          <cell r="A9294" t="str">
            <v>GAR5125</v>
          </cell>
          <cell r="B9294">
            <v>468647</v>
          </cell>
          <cell r="C9294" t="str">
            <v>GAR5125</v>
          </cell>
          <cell r="D9294" t="str">
            <v>HYCITE</v>
          </cell>
          <cell r="E9294" t="str">
            <v>RETIRO</v>
          </cell>
          <cell r="F9294" t="str">
            <v>NORMAL</v>
          </cell>
          <cell r="G9294" t="str">
            <v>031001000226326</v>
          </cell>
          <cell r="H9294">
            <v>44890</v>
          </cell>
          <cell r="I9294" t="str">
            <v>ENTREGADO</v>
          </cell>
          <cell r="J9294">
            <v>44910</v>
          </cell>
          <cell r="K9294" t="str">
            <v>PASTOR FRANCISCO CAIZAPANTA CALAHOR</v>
          </cell>
          <cell r="L9294" t="str">
            <v>CALLE EL ORO Y COTOPOTAXI FRENTE A CANCHA SINTETICA CONSEJO PROVIN LAGO AGRIO / B.ABDON CALDERON 210201, NUEVA LOJA  SUCUMBIOS ECUADOR</v>
          </cell>
          <cell r="N9294" t="str">
            <v>998924894</v>
          </cell>
          <cell r="O9294" t="str">
            <v>998924894</v>
          </cell>
          <cell r="P9294" t="str">
            <v>210201</v>
          </cell>
          <cell r="Q9294" t="str">
            <v>LAGO AGRIO</v>
          </cell>
          <cell r="R9294" t="str">
            <v>SUCUMBIOS</v>
          </cell>
          <cell r="S9294" t="str">
            <v>NUEVA LOJA - DIEZ DE AGOSTO</v>
          </cell>
          <cell r="T9294" t="str">
            <v>TRAMACO</v>
          </cell>
          <cell r="U9294" t="str">
            <v>FLEXNETUIO_PROVINCIA</v>
          </cell>
          <cell r="V9294">
            <v>0</v>
          </cell>
          <cell r="W9294">
            <v>0</v>
          </cell>
          <cell r="X9294" t="str">
            <v>HYCITE QUITO</v>
          </cell>
          <cell r="Y9294" t="str">
            <v>FLEX NET CALLE 28 DE JUNIO S/N Y GARCIA MORENO ENTRADA LLANO GRANDE</v>
          </cell>
        </row>
        <row r="9295">
          <cell r="A9295" t="str">
            <v>GAR5136</v>
          </cell>
          <cell r="B9295">
            <v>468658</v>
          </cell>
          <cell r="C9295" t="str">
            <v>GAR5136</v>
          </cell>
          <cell r="D9295" t="str">
            <v>HYCITE</v>
          </cell>
          <cell r="E9295" t="str">
            <v>RETIRO</v>
          </cell>
          <cell r="F9295" t="str">
            <v>NORMAL</v>
          </cell>
          <cell r="G9295" t="str">
            <v>031001000226333</v>
          </cell>
          <cell r="H9295">
            <v>44890</v>
          </cell>
          <cell r="I9295" t="str">
            <v>ENTREGADO</v>
          </cell>
          <cell r="J9295">
            <v>44910</v>
          </cell>
          <cell r="K9295" t="str">
            <v>ISMELDA MARGARITA VARGAS MERA</v>
          </cell>
          <cell r="L9295" t="str">
            <v>NOMBRE Y NUMERO DE LA CALLE: VIA LA ESPERANZA ENTRE LA Y Y LA G TRAS DEL PARQUECITO LA ESPERANZA CASA ESQUINERA EN CONSTRUCCION  NUMERO DE CASA O DEPARTAMENTO: NO HAY  PROVINCIA: MANABI  CANTON: EL CA</v>
          </cell>
          <cell r="N9295" t="str">
            <v>959835779</v>
          </cell>
          <cell r="O9295" t="str">
            <v>959835779</v>
          </cell>
          <cell r="P9295" t="str">
            <v>130101</v>
          </cell>
          <cell r="Q9295" t="str">
            <v>PORTOVIEJO</v>
          </cell>
          <cell r="R9295" t="str">
            <v>MANABI</v>
          </cell>
          <cell r="S9295" t="str">
            <v>PORTOVIEJO</v>
          </cell>
          <cell r="T9295" t="str">
            <v>TRAMACO</v>
          </cell>
          <cell r="U9295" t="str">
            <v>FLEXNETUIO_PROVINCIA</v>
          </cell>
          <cell r="V9295">
            <v>0</v>
          </cell>
          <cell r="W9295">
            <v>0</v>
          </cell>
          <cell r="X9295" t="str">
            <v>HYCITE QUITO</v>
          </cell>
          <cell r="Y9295" t="str">
            <v>FLEX NET CALLE 28 DE JUNIO S/N Y GARCIA MORENO ENTRADA LLANO GRANDE</v>
          </cell>
        </row>
        <row r="9296">
          <cell r="A9296" t="str">
            <v>9454</v>
          </cell>
          <cell r="B9296">
            <v>468621</v>
          </cell>
          <cell r="C9296" t="str">
            <v>9454</v>
          </cell>
          <cell r="D9296" t="str">
            <v>DEGSO</v>
          </cell>
          <cell r="E9296" t="str">
            <v>DESPACHO</v>
          </cell>
          <cell r="F9296" t="str">
            <v>NORMAL</v>
          </cell>
          <cell r="G9296" t="str">
            <v>#N/A</v>
          </cell>
          <cell r="H9296">
            <v>44890</v>
          </cell>
          <cell r="I9296" t="str">
            <v>EN_PROCESO</v>
          </cell>
          <cell r="J9296">
            <v>44890</v>
          </cell>
          <cell r="K9296" t="str">
            <v>PETREX S.A.</v>
          </cell>
          <cell r="L9296" t="str">
            <v>DIRECCION: BASE PETREX QUITO/ INSTALACIONES GRUAS ATLAS -  AV.  E-35 Y ANTONIO VALLEJO JUNTO A LAS BODEGAS DE SNOB. - HTTPS://BIT.LY/3XXP3DC- HORARIO DE ATENCION (L-V): 8:30 - 13:00  Y DE 14:00 - 17:3</v>
          </cell>
          <cell r="M9296" t="str">
            <v>992444762001</v>
          </cell>
          <cell r="N9296" t="str">
            <v>99-832-0225</v>
          </cell>
          <cell r="O9296" t="str">
            <v>99-832-0225</v>
          </cell>
          <cell r="P9296" t="str">
            <v>170301</v>
          </cell>
          <cell r="Q9296" t="str">
            <v>QUITO</v>
          </cell>
          <cell r="R9296" t="str">
            <v>PICHINCHA</v>
          </cell>
          <cell r="S9296" t="str">
            <v>QUITO</v>
          </cell>
          <cell r="U9296" t="str">
            <v>FLEXNETUIO_LOCAL</v>
          </cell>
          <cell r="V9296">
            <v>1</v>
          </cell>
          <cell r="W9296">
            <v>1.1000000000000001</v>
          </cell>
          <cell r="X9296" t="str">
            <v>FLEXNET</v>
          </cell>
          <cell r="Y9296" t="str">
            <v>FLEX NET CALLE 28 DE JUNIO S/N Y GARCIA MORENO ENTRADA LLANO GRANDE</v>
          </cell>
        </row>
        <row r="9297">
          <cell r="A9297" t="str">
            <v>4625457</v>
          </cell>
          <cell r="B9297">
            <v>468448</v>
          </cell>
          <cell r="C9297" t="str">
            <v>4625457</v>
          </cell>
          <cell r="D9297" t="str">
            <v>MDELIVERY</v>
          </cell>
          <cell r="E9297" t="str">
            <v>DESPACHO</v>
          </cell>
          <cell r="F9297" t="str">
            <v>NORMAL</v>
          </cell>
          <cell r="G9297" t="str">
            <v>031080046254571</v>
          </cell>
          <cell r="H9297">
            <v>44890</v>
          </cell>
          <cell r="I9297" t="str">
            <v>ENTREGADO</v>
          </cell>
          <cell r="J9297">
            <v>44909</v>
          </cell>
          <cell r="K9297" t="str">
            <v>FRANKLIN LEONARDO AVESICHA PACHECO</v>
          </cell>
          <cell r="L9297" t="str">
            <v>GUALACEO CALLE HUMBERTO LEON  SN  Y ESPEJO</v>
          </cell>
          <cell r="M9297" t="str">
            <v>0106935604</v>
          </cell>
          <cell r="N9297" t="str">
            <v>0997310119</v>
          </cell>
          <cell r="O9297" t="str">
            <v>0997310119</v>
          </cell>
          <cell r="P9297" t="str">
            <v>010402</v>
          </cell>
          <cell r="Q9297" t="str">
            <v>GUALACEO</v>
          </cell>
          <cell r="R9297" t="str">
            <v>AZUAY</v>
          </cell>
          <cell r="S9297" t="str">
            <v>GUALACEO</v>
          </cell>
          <cell r="T9297" t="str">
            <v>TRAMACO</v>
          </cell>
          <cell r="U9297" t="str">
            <v>FLEXNETUIO_PROVINCIA</v>
          </cell>
          <cell r="V9297">
            <v>1</v>
          </cell>
          <cell r="W9297">
            <v>1</v>
          </cell>
          <cell r="X9297" t="str">
            <v>FLEXNET ECUADOR - MDELIVERY</v>
          </cell>
          <cell r="Y9297" t="str">
            <v>CALLE 28 DE JUNIO S/N Y GARCIA MORENO ENTRADA LLANO GRANDE</v>
          </cell>
        </row>
        <row r="9298">
          <cell r="A9298" t="str">
            <v>20002859098649</v>
          </cell>
          <cell r="B9298">
            <v>468345</v>
          </cell>
          <cell r="C9298" t="str">
            <v>20002859098649</v>
          </cell>
          <cell r="D9298" t="str">
            <v>CONECEL_REG</v>
          </cell>
          <cell r="E9298" t="str">
            <v>DESPACHO</v>
          </cell>
          <cell r="F9298" t="str">
            <v>NORMAL</v>
          </cell>
          <cell r="G9298" t="str">
            <v>EC5397</v>
          </cell>
          <cell r="H9298">
            <v>44890</v>
          </cell>
          <cell r="I9298" t="str">
            <v>DEVOLUCION_EN_PROCESO</v>
          </cell>
          <cell r="J9298">
            <v>44902</v>
          </cell>
          <cell r="K9298" t="str">
            <v>MARIA DEL CONSUELO FARINANGO</v>
          </cell>
          <cell r="L9298" t="str">
            <v>QUITO EL CONDADO RANCHO BAJO O EL MANANTIAL N78 OE5193 CASA DE 3P CON PORTON CAFE OSCURO REFERENCIA CASI POR LA IGLESIA SANTO CURA DEAR</v>
          </cell>
          <cell r="M9298" t="str">
            <v>1707667562</v>
          </cell>
          <cell r="N9298" t="str">
            <v>0986629791 0984331514</v>
          </cell>
          <cell r="P9298" t="str">
            <v>QUITO</v>
          </cell>
          <cell r="Q9298" t="str">
            <v>QUITO</v>
          </cell>
          <cell r="R9298" t="str">
            <v>PICHINCHA</v>
          </cell>
          <cell r="T9298" t="str">
            <v>EXPRESSCON</v>
          </cell>
          <cell r="U9298" t="str">
            <v>FLEXNETUIO_LOCAL</v>
          </cell>
          <cell r="V9298">
            <v>1</v>
          </cell>
          <cell r="W9298">
            <v>1</v>
          </cell>
          <cell r="X9298" t="str">
            <v>FLEXNET UIO</v>
          </cell>
          <cell r="Y9298" t="str">
            <v>FLEX NET CALLE 28 DE JUNIO S/N Y GARCIA MORENO ENTRADA LLANO GRANDE</v>
          </cell>
        </row>
        <row r="9299">
          <cell r="A9299" t="str">
            <v>98636677</v>
          </cell>
          <cell r="B9299">
            <v>468071</v>
          </cell>
          <cell r="C9299" t="str">
            <v>98636677</v>
          </cell>
          <cell r="D9299" t="str">
            <v>HYCITE</v>
          </cell>
          <cell r="E9299" t="str">
            <v>DESPACHO</v>
          </cell>
          <cell r="F9299" t="str">
            <v>NORMAL</v>
          </cell>
          <cell r="G9299" t="str">
            <v>031002004050318</v>
          </cell>
          <cell r="H9299">
            <v>44890</v>
          </cell>
          <cell r="I9299" t="str">
            <v>ENTREGADO</v>
          </cell>
          <cell r="J9299">
            <v>44909</v>
          </cell>
          <cell r="K9299" t="str">
            <v>KAREN FISCHER</v>
          </cell>
          <cell r="L9299" t="str">
            <v>AV LUZ SANCHEZ PAEZ Y ANA NORTE MACHALA // MACHALA MACHALA 075002 EL ORO</v>
          </cell>
          <cell r="N9299" t="str">
            <v>0998300919</v>
          </cell>
          <cell r="O9299" t="str">
            <v>0998300919</v>
          </cell>
          <cell r="P9299" t="str">
            <v>070201</v>
          </cell>
          <cell r="Q9299" t="str">
            <v>MACHALA</v>
          </cell>
          <cell r="R9299" t="str">
            <v>EL ORO</v>
          </cell>
          <cell r="S9299" t="str">
            <v>MACHALA</v>
          </cell>
          <cell r="T9299" t="str">
            <v>TRAMACO</v>
          </cell>
          <cell r="U9299" t="str">
            <v>FLEXNETUIO_PROVINCIA</v>
          </cell>
          <cell r="V9299">
            <v>1</v>
          </cell>
          <cell r="W9299">
            <v>0</v>
          </cell>
          <cell r="X9299" t="str">
            <v>HYCITE QUITO</v>
          </cell>
          <cell r="Y9299" t="str">
            <v>FLEX NET CALLE 28 DE JUNIO S/N Y GARCIA MORENO ENTRADA LLANO GRANDE</v>
          </cell>
        </row>
        <row r="9300">
          <cell r="A9300" t="str">
            <v>45392</v>
          </cell>
          <cell r="B9300">
            <v>467916</v>
          </cell>
          <cell r="C9300" t="str">
            <v>45392</v>
          </cell>
          <cell r="D9300" t="str">
            <v>TELEAD</v>
          </cell>
          <cell r="E9300" t="str">
            <v>RETIRO</v>
          </cell>
          <cell r="F9300" t="str">
            <v>NORMAL</v>
          </cell>
          <cell r="G9300" t="str">
            <v>45392</v>
          </cell>
          <cell r="H9300">
            <v>44889</v>
          </cell>
          <cell r="I9300" t="str">
            <v>EN_PROCESO</v>
          </cell>
          <cell r="J9300">
            <v>44889</v>
          </cell>
          <cell r="K9300" t="str">
            <v>BPONE</v>
          </cell>
          <cell r="L9300" t="str">
            <v xml:space="preserve">RUMIPAMBA E2-194 Y AV. REPÚBLICA, EDIFICIO SIGNATURE, PISO 2, OFICINA 202 </v>
          </cell>
          <cell r="N9300" t="str">
            <v>0981320884-Elluz Carrillo</v>
          </cell>
          <cell r="P9300" t="str">
            <v>QUITO</v>
          </cell>
          <cell r="Q9300" t="str">
            <v>QUITO</v>
          </cell>
          <cell r="R9300" t="str">
            <v>PICHINCHA</v>
          </cell>
          <cell r="U9300" t="str">
            <v>FLEXNETUIO_LOCAL</v>
          </cell>
          <cell r="V9300">
            <v>5</v>
          </cell>
          <cell r="W9300">
            <v>75</v>
          </cell>
          <cell r="X9300" t="str">
            <v>FLEXNET</v>
          </cell>
          <cell r="Y9300" t="str">
            <v>PANAMERICANA NORTE KM 12 1/2 Y GARCIA MORENO</v>
          </cell>
        </row>
        <row r="9301">
          <cell r="A9301" t="str">
            <v>45391</v>
          </cell>
          <cell r="B9301">
            <v>467914</v>
          </cell>
          <cell r="C9301" t="str">
            <v>45391</v>
          </cell>
          <cell r="D9301" t="str">
            <v>TELEAD</v>
          </cell>
          <cell r="E9301" t="str">
            <v>RETIRO</v>
          </cell>
          <cell r="F9301" t="str">
            <v>NORMAL</v>
          </cell>
          <cell r="G9301" t="str">
            <v>45391</v>
          </cell>
          <cell r="H9301">
            <v>44889</v>
          </cell>
          <cell r="I9301" t="str">
            <v>EN_PROCESO</v>
          </cell>
          <cell r="J9301">
            <v>44889</v>
          </cell>
          <cell r="K9301" t="str">
            <v>INTEGRA</v>
          </cell>
          <cell r="L9301" t="str">
            <v>PANAMERICANA NORTE Y CALLE CARAPUNGO (ESQUINA)</v>
          </cell>
          <cell r="N9301" t="str">
            <v>0996910947-Julio Egas</v>
          </cell>
          <cell r="P9301" t="str">
            <v>170208</v>
          </cell>
          <cell r="Q9301" t="str">
            <v>QUITO</v>
          </cell>
          <cell r="R9301" t="str">
            <v>PICHINCHA</v>
          </cell>
          <cell r="S9301" t="str">
            <v>CALDERON (CARAPUNGO)</v>
          </cell>
          <cell r="U9301" t="str">
            <v>FLEXNETUIO_LOCAL</v>
          </cell>
          <cell r="V9301">
            <v>18</v>
          </cell>
          <cell r="W9301">
            <v>270</v>
          </cell>
          <cell r="X9301" t="str">
            <v>FLEXNET</v>
          </cell>
          <cell r="Y9301" t="str">
            <v>PANAMERICANA NORTE KM 12 1/2 Y GARCIA MORENO</v>
          </cell>
        </row>
        <row r="9302">
          <cell r="A9302" t="str">
            <v>98623195</v>
          </cell>
          <cell r="B9302">
            <v>467114</v>
          </cell>
          <cell r="C9302" t="str">
            <v>98623195</v>
          </cell>
          <cell r="D9302" t="str">
            <v>HYCITE</v>
          </cell>
          <cell r="E9302" t="str">
            <v>DESPACHO</v>
          </cell>
          <cell r="F9302" t="str">
            <v>NORMAL</v>
          </cell>
          <cell r="G9302" t="str">
            <v>031002004046669</v>
          </cell>
          <cell r="H9302">
            <v>44889</v>
          </cell>
          <cell r="I9302" t="str">
            <v>ENTREGADO</v>
          </cell>
          <cell r="J9302">
            <v>44908</v>
          </cell>
          <cell r="K9302" t="str">
            <v>ENMA BRITO</v>
          </cell>
          <cell r="L9302" t="str">
            <v>AV. RIO NAPO CESAR DAVILA ANDRADE MILAGRO / MILAGRO CORONEL ENRIQUE VALDEZ 091708 GUAYAS</v>
          </cell>
          <cell r="N9302" t="str">
            <v>0981871921</v>
          </cell>
          <cell r="O9302" t="str">
            <v>0981871921</v>
          </cell>
          <cell r="P9302" t="str">
            <v>091708</v>
          </cell>
          <cell r="Q9302" t="str">
            <v>MILAGRO</v>
          </cell>
          <cell r="R9302" t="str">
            <v>GUAYAS</v>
          </cell>
          <cell r="S9302" t="str">
            <v>MILAGRO - CHOBO</v>
          </cell>
          <cell r="T9302" t="str">
            <v>TRAMACO</v>
          </cell>
          <cell r="U9302" t="str">
            <v>FLEXNETUIO_PROVINCIA</v>
          </cell>
          <cell r="V9302">
            <v>1</v>
          </cell>
          <cell r="W9302">
            <v>4</v>
          </cell>
          <cell r="X9302" t="str">
            <v>HYCITE QUITO</v>
          </cell>
          <cell r="Y9302" t="str">
            <v>FLEX NET CALLE 28 DE JUNIO S/N Y GARCIA MORENO ENTRADA LLANO GRANDE</v>
          </cell>
        </row>
        <row r="9303">
          <cell r="A9303" t="str">
            <v>98603028</v>
          </cell>
          <cell r="B9303">
            <v>466956</v>
          </cell>
          <cell r="C9303" t="str">
            <v>98603028</v>
          </cell>
          <cell r="D9303" t="str">
            <v>HYCITE</v>
          </cell>
          <cell r="E9303" t="str">
            <v>DESPACHO</v>
          </cell>
          <cell r="F9303" t="str">
            <v>NORMAL</v>
          </cell>
          <cell r="G9303" t="str">
            <v>031002004045099</v>
          </cell>
          <cell r="H9303">
            <v>44888</v>
          </cell>
          <cell r="I9303" t="str">
            <v>ENTREGADO</v>
          </cell>
          <cell r="J9303">
            <v>44915</v>
          </cell>
          <cell r="K9303" t="str">
            <v>DAVID HERNAN BENALCAZAR CALLE</v>
          </cell>
          <cell r="L9303" t="str">
            <v>BARRIO SAN JOSE, CALLE 13 DE ABRIL Y BOLIVAR TREADO DUSUR PROVINCIA: ZAMORA/ CANTON: CENTINELA DEL CONDOR / PARROQUIA: ZUMBI</v>
          </cell>
          <cell r="N9303" t="str">
            <v>0989190394/076060805</v>
          </cell>
          <cell r="O9303" t="str">
            <v>0989190394/076060805</v>
          </cell>
          <cell r="P9303" t="str">
            <v>190204</v>
          </cell>
          <cell r="Q9303" t="str">
            <v>CENTINELA DEL CONDOR</v>
          </cell>
          <cell r="R9303" t="str">
            <v>ZAMORA CHINCHIPE</v>
          </cell>
          <cell r="S9303" t="str">
            <v>ZUMBI - ZUMBI (PAGUINTZA)</v>
          </cell>
          <cell r="T9303" t="str">
            <v>TRAMACO</v>
          </cell>
          <cell r="V9303">
            <v>1</v>
          </cell>
          <cell r="W9303">
            <v>15.2</v>
          </cell>
          <cell r="X9303" t="str">
            <v>HYCITE QUITO</v>
          </cell>
          <cell r="Y9303" t="str">
            <v>FLEX NET CALLE 28 DE JUNIO S/N Y GARCIA MORENO ENTRADA LLANO GRANDE</v>
          </cell>
        </row>
        <row r="9304">
          <cell r="A9304" t="str">
            <v>561249</v>
          </cell>
          <cell r="B9304">
            <v>466939</v>
          </cell>
          <cell r="C9304" t="str">
            <v>561249</v>
          </cell>
          <cell r="D9304" t="str">
            <v>DPW</v>
          </cell>
          <cell r="E9304" t="str">
            <v>DESPACHO</v>
          </cell>
          <cell r="F9304" t="str">
            <v>NORMAL</v>
          </cell>
          <cell r="G9304" t="str">
            <v/>
          </cell>
          <cell r="H9304">
            <v>44888</v>
          </cell>
          <cell r="I9304" t="str">
            <v>EN_PROCESO</v>
          </cell>
          <cell r="J9304">
            <v>44888</v>
          </cell>
          <cell r="K9304" t="str">
            <v>Unidad Educativa Particular Cardenal Spellman</v>
          </cell>
          <cell r="L9304" t="str">
            <v>Mercadillo OE3 40 y Versalles, Pichincha, Quito, Ecuador./Fireli Romero/593983815921/// //</v>
          </cell>
          <cell r="M9304" t="str">
            <v>#N/A</v>
          </cell>
          <cell r="N9304" t="str">
            <v>99-952-3557</v>
          </cell>
          <cell r="O9304" t="str">
            <v>99-952-3557</v>
          </cell>
          <cell r="P9304" t="str">
            <v>170301</v>
          </cell>
          <cell r="Q9304" t="str">
            <v>QUITO</v>
          </cell>
          <cell r="R9304" t="str">
            <v>PICHINCHA</v>
          </cell>
          <cell r="S9304" t="str">
            <v>QUITO</v>
          </cell>
          <cell r="V9304">
            <v>1</v>
          </cell>
          <cell r="W9304">
            <v>1</v>
          </cell>
          <cell r="X9304" t="str">
            <v>FLEXNET</v>
          </cell>
          <cell r="Y9304" t="str">
            <v>FLEX NET CALLE 28 DE JUNIO S/N Y GARCIA MORENO ENTRADA LLANO GRANDE</v>
          </cell>
        </row>
        <row r="9305">
          <cell r="A9305" t="str">
            <v>TARJ_CARLOSVELEZ_PROMESA231122</v>
          </cell>
          <cell r="B9305">
            <v>466936</v>
          </cell>
          <cell r="C9305" t="str">
            <v>TARJ_CARLOSVELEZ_PROMESA231122</v>
          </cell>
          <cell r="D9305" t="str">
            <v>SG</v>
          </cell>
          <cell r="E9305" t="str">
            <v>RETIRO_DESPACHO</v>
          </cell>
          <cell r="F9305" t="str">
            <v>NORMAL</v>
          </cell>
          <cell r="G9305" t="str">
            <v>85607</v>
          </cell>
          <cell r="H9305">
            <v>44888</v>
          </cell>
          <cell r="I9305" t="str">
            <v>EN_PROCESO</v>
          </cell>
          <cell r="J9305">
            <v>44888</v>
          </cell>
          <cell r="K9305" t="str">
            <v>OFICINA PROMESA</v>
          </cell>
          <cell r="L9305" t="str">
            <v>OFICINA MATRIZ KM 5.5 VIA DAULE</v>
          </cell>
          <cell r="P9305" t="str">
            <v>GUAYAQUIL</v>
          </cell>
          <cell r="Q9305" t="str">
            <v>GUAYAQUIL</v>
          </cell>
          <cell r="R9305" t="str">
            <v>GUAYAS</v>
          </cell>
          <cell r="U9305" t="str">
            <v>FLEXNETGYE_LOCAL</v>
          </cell>
          <cell r="V9305">
            <v>1</v>
          </cell>
          <cell r="W9305">
            <v>1</v>
          </cell>
          <cell r="X9305" t="str">
            <v>OFICINAS SAINT GOBAIN</v>
          </cell>
          <cell r="Y9305" t="str">
            <v>EDIFICIO EMPORIOM PISO 16 OFIC 6-7</v>
          </cell>
        </row>
        <row r="9306">
          <cell r="A9306" t="str">
            <v>52572</v>
          </cell>
          <cell r="B9306">
            <v>466735</v>
          </cell>
          <cell r="C9306" t="str">
            <v>52572</v>
          </cell>
          <cell r="D9306" t="str">
            <v>DEGSO</v>
          </cell>
          <cell r="E9306" t="str">
            <v>DESPACHO</v>
          </cell>
          <cell r="F9306" t="str">
            <v>NORMAL</v>
          </cell>
          <cell r="G9306" t="str">
            <v>FT73006</v>
          </cell>
          <cell r="H9306">
            <v>44888</v>
          </cell>
          <cell r="I9306" t="str">
            <v>EN_PROCESO</v>
          </cell>
          <cell r="J9306">
            <v>44888</v>
          </cell>
          <cell r="K9306" t="str">
            <v>PMEC INGENIERIA Y CONSTRUCCION METALMECANICA ECUATORIANA S.A.</v>
          </cell>
          <cell r="L9306" t="str">
            <v xml:space="preserve">Direccion:BODEGA QUITO // Calle de las Magnolias y Avenida General Ruminahui S/N, barrio Cuendina detras el paradero los Tres-via Amaguana // Diego Grijalva // 0983376230 // diego.grijalva@pmecsa.com </v>
          </cell>
          <cell r="M9306" t="str">
            <v>#N/A</v>
          </cell>
          <cell r="N9306" t="str">
            <v>99-832-0225</v>
          </cell>
          <cell r="O9306" t="str">
            <v>99-832-0225</v>
          </cell>
          <cell r="P9306" t="str">
            <v>170301</v>
          </cell>
          <cell r="Q9306" t="str">
            <v>QUITO</v>
          </cell>
          <cell r="R9306" t="str">
            <v>PICHINCHA</v>
          </cell>
          <cell r="S9306" t="str">
            <v>QUITO</v>
          </cell>
          <cell r="U9306" t="str">
            <v>FLEXNETUIO_LOCAL</v>
          </cell>
          <cell r="V9306">
            <v>1</v>
          </cell>
          <cell r="W9306">
            <v>1</v>
          </cell>
          <cell r="X9306" t="str">
            <v>FLEXNET</v>
          </cell>
          <cell r="Y9306" t="str">
            <v>FLEX NET CALLE 28 DE JUNIO S/N Y GARCIA MORENO ENTRADA LLANO GRANDE</v>
          </cell>
        </row>
        <row r="9307">
          <cell r="A9307" t="str">
            <v>11448</v>
          </cell>
          <cell r="B9307">
            <v>466703</v>
          </cell>
          <cell r="C9307" t="str">
            <v>11448</v>
          </cell>
          <cell r="D9307" t="str">
            <v>MOVISTAR</v>
          </cell>
          <cell r="E9307" t="str">
            <v>RETIRO</v>
          </cell>
          <cell r="F9307" t="str">
            <v>NORMAL</v>
          </cell>
          <cell r="G9307" t="str">
            <v>031002004044263</v>
          </cell>
          <cell r="H9307">
            <v>44888</v>
          </cell>
          <cell r="I9307" t="str">
            <v>EN_TRANSITO</v>
          </cell>
          <cell r="J9307">
            <v>44895</v>
          </cell>
          <cell r="K9307" t="str">
            <v>FLEXNET - LI</v>
          </cell>
          <cell r="L9307" t="str">
            <v>CALLE 28 DE JUNIO S/N Y GARCIA MORENO ENTRADA LLANO GRANDE</v>
          </cell>
          <cell r="M9307" t="str">
            <v/>
          </cell>
          <cell r="N9307" t="str">
            <v>0983345657</v>
          </cell>
          <cell r="O9307" t="str">
            <v>0983345657</v>
          </cell>
          <cell r="P9307" t="str">
            <v>QUITO</v>
          </cell>
          <cell r="Q9307" t="str">
            <v>QUITO</v>
          </cell>
          <cell r="R9307" t="str">
            <v>PICHINCHA</v>
          </cell>
          <cell r="T9307" t="str">
            <v>TRAMACO</v>
          </cell>
          <cell r="U9307" t="str">
            <v>FLEXNETUIO_GYE</v>
          </cell>
          <cell r="V9307">
            <v>0</v>
          </cell>
          <cell r="W9307">
            <v>1</v>
          </cell>
          <cell r="X9307" t="str">
            <v>JORGE MERINO</v>
          </cell>
          <cell r="Y9307" t="str">
            <v>Cdla Kenney Av Del Periodista y Dr Juan Bautista Arzube CC Policentro local #48, (Local Movistar)</v>
          </cell>
        </row>
        <row r="9308">
          <cell r="A9308" t="str">
            <v>20002915697813_1</v>
          </cell>
          <cell r="B9308">
            <v>466319</v>
          </cell>
          <cell r="C9308" t="str">
            <v>20002915697813_1</v>
          </cell>
          <cell r="D9308" t="str">
            <v>CONECEL_REG</v>
          </cell>
          <cell r="E9308" t="str">
            <v>DESPACHO</v>
          </cell>
          <cell r="F9308" t="str">
            <v>NORMAL</v>
          </cell>
          <cell r="G9308" t="str">
            <v>TS7536/EC5622</v>
          </cell>
          <cell r="H9308">
            <v>44888</v>
          </cell>
          <cell r="I9308" t="str">
            <v>DEVOLUCION_EN_PROCESO</v>
          </cell>
          <cell r="J9308">
            <v>44901</v>
          </cell>
          <cell r="K9308" t="str">
            <v>SERGIO ALI MENDEZ</v>
          </cell>
          <cell r="L9308" t="str">
            <v xml:space="preserve">QUITO INAQUITO AVENIDA ELOY ALFARO 234 Y CALLE CATALINA ALDAS EDIF AMALFI LOCAL 1/EN LA PELUQUERIA CANINA BELLOS PET GRUMMY </v>
          </cell>
          <cell r="M9308" t="str">
            <v>1759320755</v>
          </cell>
          <cell r="N9308" t="str">
            <v>996321025</v>
          </cell>
          <cell r="P9308" t="str">
            <v>QUITO</v>
          </cell>
          <cell r="Q9308" t="str">
            <v>QUITO</v>
          </cell>
          <cell r="R9308" t="str">
            <v>PICHINCHA</v>
          </cell>
          <cell r="T9308" t="str">
            <v>EXPRESSCON</v>
          </cell>
          <cell r="U9308" t="str">
            <v>FLEXNETUIO_LOCAL</v>
          </cell>
          <cell r="V9308">
            <v>1</v>
          </cell>
          <cell r="W9308">
            <v>1</v>
          </cell>
          <cell r="X9308" t="str">
            <v>FLEXNET UIO</v>
          </cell>
          <cell r="Y9308" t="str">
            <v>FLEX NET CALLE 28 DE JUNIO S/N Y GARCIA MORENO ENTRADA LLANO GRANDE</v>
          </cell>
        </row>
        <row r="9309">
          <cell r="A9309" t="str">
            <v>4644080</v>
          </cell>
          <cell r="B9309">
            <v>466137</v>
          </cell>
          <cell r="C9309" t="str">
            <v>4644080</v>
          </cell>
          <cell r="D9309" t="str">
            <v>MDELIVERY</v>
          </cell>
          <cell r="E9309" t="str">
            <v>DESPACHO</v>
          </cell>
          <cell r="F9309" t="str">
            <v>NORMAL</v>
          </cell>
          <cell r="G9309" t="str">
            <v>TF85646</v>
          </cell>
          <cell r="H9309">
            <v>44888</v>
          </cell>
          <cell r="I9309" t="str">
            <v>ENTREGADO</v>
          </cell>
          <cell r="J9309">
            <v>44909</v>
          </cell>
          <cell r="K9309" t="str">
            <v>ZOILA DEL ROCIO ORTIZ ZAMBRANO</v>
          </cell>
          <cell r="L9309" t="str">
            <v>ALBORADA DÉCIMA ETAPA MZ 204 VILLA 28 ATRÁS DE LA ROTONDA PUERTAS NEGRAS FRENTE A SOLAR VACÍO</v>
          </cell>
          <cell r="M9309" t="str">
            <v>0920788312</v>
          </cell>
          <cell r="N9309" t="str">
            <v>968678180/0993056330</v>
          </cell>
          <cell r="P9309" t="str">
            <v>090505</v>
          </cell>
          <cell r="Q9309" t="str">
            <v>GUAYAQUIL</v>
          </cell>
          <cell r="R9309" t="str">
            <v>GUAYAS</v>
          </cell>
          <cell r="S9309" t="str">
            <v>GUAYAQUIL</v>
          </cell>
          <cell r="T9309" t="str">
            <v>ITSACOURIER</v>
          </cell>
          <cell r="U9309" t="str">
            <v>FLEXNETUIO_GYE</v>
          </cell>
          <cell r="V9309">
            <v>1</v>
          </cell>
          <cell r="W9309">
            <v>1</v>
          </cell>
          <cell r="X9309" t="str">
            <v>FLEXNET ECUADOR - MDELIVERY</v>
          </cell>
          <cell r="Y9309" t="str">
            <v>CALLE 28 DE JUNIO S/N Y GARCIA MORENO ENTRADA LLANO GRANDE</v>
          </cell>
        </row>
        <row r="9310">
          <cell r="A9310" t="str">
            <v>RETIRO_211122</v>
          </cell>
          <cell r="B9310">
            <v>465837</v>
          </cell>
          <cell r="C9310" t="str">
            <v>RETIRO_211122</v>
          </cell>
          <cell r="D9310" t="str">
            <v>CARESTINO</v>
          </cell>
          <cell r="E9310" t="str">
            <v>RETIRO</v>
          </cell>
          <cell r="F9310" t="str">
            <v>NORMAL</v>
          </cell>
          <cell r="H9310">
            <v>44887</v>
          </cell>
          <cell r="I9310" t="str">
            <v>EN_CARTA_PORTE_RETIRO</v>
          </cell>
          <cell r="J9310">
            <v>44895</v>
          </cell>
          <cell r="K9310" t="str">
            <v>FLEXNET ECUADOR - CARESTINO</v>
          </cell>
          <cell r="L9310" t="str">
            <v>FERNANDO GUTIERREZ HILL VIA A DAULE KM 8 1/2 ENTRADA A COOPERATIVA JUAN MONTALVO</v>
          </cell>
          <cell r="N9310" t="str">
            <v>0996541305</v>
          </cell>
          <cell r="O9310" t="str">
            <v>0996541305</v>
          </cell>
          <cell r="P9310" t="str">
            <v>090101</v>
          </cell>
          <cell r="Q9310" t="str">
            <v>GUAYAQUIL</v>
          </cell>
          <cell r="R9310" t="str">
            <v>GUAYAS</v>
          </cell>
          <cell r="S9310" t="str">
            <v>GUAYAQUIL</v>
          </cell>
          <cell r="T9310" t="str">
            <v>TRAMACO</v>
          </cell>
          <cell r="U9310" t="str">
            <v>FLEXNETGYE_PROVINCIA</v>
          </cell>
          <cell r="V9310">
            <v>1</v>
          </cell>
          <cell r="W9310">
            <v>11.58</v>
          </cell>
          <cell r="X9310" t="str">
            <v>ERIKA PAOLA YACELGA</v>
          </cell>
          <cell r="Y9310" t="str">
            <v>ARAQUE- BELLAVISTA S-B 80 / CÓDIGO A RETIRAR SL005-MO</v>
          </cell>
        </row>
        <row r="9311">
          <cell r="A9311" t="str">
            <v>SG_22_1661</v>
          </cell>
          <cell r="B9311">
            <v>465715</v>
          </cell>
          <cell r="C9311" t="str">
            <v>SG_22_1661</v>
          </cell>
          <cell r="D9311" t="str">
            <v>SG</v>
          </cell>
          <cell r="E9311" t="str">
            <v>DESPACHO</v>
          </cell>
          <cell r="F9311" t="str">
            <v>NORMAL</v>
          </cell>
          <cell r="H9311">
            <v>44887</v>
          </cell>
          <cell r="I9311" t="str">
            <v>EN_PROCESO</v>
          </cell>
          <cell r="J9311">
            <v>44887</v>
          </cell>
          <cell r="K9311" t="str">
            <v>PROMESA</v>
          </cell>
          <cell r="L9311" t="str">
            <v>KM 1 AUTOPISTA NARCISA DE JESUS (AUTOPISTA TERMINAL PASCUALES) A 100 MTS DE CIUDADES METROPOLIS 2</v>
          </cell>
          <cell r="P9311" t="str">
            <v>090601</v>
          </cell>
          <cell r="Q9311" t="str">
            <v>GUAYAQUIL</v>
          </cell>
          <cell r="R9311" t="str">
            <v>GUAYAS</v>
          </cell>
          <cell r="S9311" t="str">
            <v>GUAYAQUIL</v>
          </cell>
          <cell r="U9311" t="str">
            <v>FLEXNETUIO_GYE</v>
          </cell>
          <cell r="V9311">
            <v>1</v>
          </cell>
          <cell r="W9311">
            <v>27</v>
          </cell>
          <cell r="X9311" t="str">
            <v>FLEXNET UIO</v>
          </cell>
          <cell r="Y9311" t="str">
            <v>PANAMERICANA NORTE KM 12 1/2  LLANO GRANDE</v>
          </cell>
        </row>
        <row r="9312">
          <cell r="A9312" t="str">
            <v>RETIRO_19089</v>
          </cell>
          <cell r="B9312">
            <v>465538</v>
          </cell>
          <cell r="C9312" t="str">
            <v>RETIRO_19089</v>
          </cell>
          <cell r="D9312" t="str">
            <v>CARESTINO</v>
          </cell>
          <cell r="E9312" t="str">
            <v>RETIRO</v>
          </cell>
          <cell r="F9312" t="str">
            <v>NORMAL</v>
          </cell>
          <cell r="G9312" t="str">
            <v>72641</v>
          </cell>
          <cell r="H9312">
            <v>44887</v>
          </cell>
          <cell r="I9312" t="str">
            <v>RECIBIDO_OPERACIONES</v>
          </cell>
          <cell r="J9312">
            <v>44889</v>
          </cell>
          <cell r="K9312" t="str">
            <v>FLEXNET ECUADOR - CARESTINO</v>
          </cell>
          <cell r="L9312" t="str">
            <v>FERNANDO GUTIERREZ HILL VIA A DAULE KM 8 1/2 ENTRADA A COOPERATIVA JUAN MONTALVO</v>
          </cell>
          <cell r="N9312" t="str">
            <v>0996541305</v>
          </cell>
          <cell r="O9312" t="str">
            <v>0996541305</v>
          </cell>
          <cell r="P9312" t="str">
            <v>091901</v>
          </cell>
          <cell r="Q9312" t="str">
            <v>DAULE</v>
          </cell>
          <cell r="R9312" t="str">
            <v>GUAYAS</v>
          </cell>
          <cell r="S9312" t="str">
            <v>DAULE</v>
          </cell>
          <cell r="T9312" t="str">
            <v>FLEXTRANS GYE</v>
          </cell>
          <cell r="U9312" t="str">
            <v>FLEXNETGYE_LOCAL</v>
          </cell>
          <cell r="V9312">
            <v>1</v>
          </cell>
          <cell r="W9312">
            <v>6.25</v>
          </cell>
          <cell r="X9312" t="str">
            <v>JOSE ALBERTO BARRERA VALVERDE</v>
          </cell>
          <cell r="Y9312" t="str">
            <v>URB. PALMAR DEL RIO, KM 4.5 VIA A SAMBORONDON, GUAYAS, ECUADOR 154B - CODIGO A RETIRAR SL006-GR</v>
          </cell>
        </row>
        <row r="9313">
          <cell r="A9313" t="str">
            <v>98638584</v>
          </cell>
          <cell r="B9313">
            <v>465364</v>
          </cell>
          <cell r="C9313" t="str">
            <v>98638584</v>
          </cell>
          <cell r="D9313" t="str">
            <v>HYCITE</v>
          </cell>
          <cell r="E9313" t="str">
            <v>DESPACHO</v>
          </cell>
          <cell r="F9313" t="str">
            <v>NORMAL</v>
          </cell>
          <cell r="G9313" t="str">
            <v>031002004038481/031002004098393</v>
          </cell>
          <cell r="H9313">
            <v>44887</v>
          </cell>
          <cell r="I9313" t="str">
            <v>ENTREGADO</v>
          </cell>
          <cell r="J9313">
            <v>44910</v>
          </cell>
          <cell r="K9313" t="str">
            <v xml:space="preserve"> YANINA MARIA GARCIA CEDENO</v>
          </cell>
          <cell r="L9313" t="str">
            <v>DALIAS Y JOSE RODRIGUEZ GUAYAQUIL</v>
          </cell>
          <cell r="N9313" t="str">
            <v>0967447732</v>
          </cell>
          <cell r="O9313" t="str">
            <v>0993201765</v>
          </cell>
          <cell r="P9313" t="str">
            <v xml:space="preserve"> VILLAMIL PLAYAS</v>
          </cell>
          <cell r="Q9313" t="str">
            <v>GUAYAQUIL</v>
          </cell>
          <cell r="R9313" t="str">
            <v>GUAYAS</v>
          </cell>
          <cell r="S9313" t="str">
            <v/>
          </cell>
          <cell r="T9313" t="str">
            <v>TRAMACO</v>
          </cell>
          <cell r="U9313" t="str">
            <v>FLEXNETUIO_PROVINCIA</v>
          </cell>
          <cell r="V9313">
            <v>1</v>
          </cell>
          <cell r="W9313">
            <v>10</v>
          </cell>
          <cell r="X9313" t="str">
            <v>HYCITE QUITO</v>
          </cell>
          <cell r="Y9313" t="str">
            <v>FLEX NET CALLE 28 DE JUNIO S/N Y GARCIA MORENO ENTRADA LLANO GRANDE</v>
          </cell>
        </row>
        <row r="9314">
          <cell r="A9314" t="str">
            <v>98622933</v>
          </cell>
          <cell r="B9314">
            <v>465311</v>
          </cell>
          <cell r="C9314" t="str">
            <v>98622933</v>
          </cell>
          <cell r="D9314" t="str">
            <v>HYCITE</v>
          </cell>
          <cell r="E9314" t="str">
            <v>DESPACHO</v>
          </cell>
          <cell r="F9314" t="str">
            <v>NORMAL</v>
          </cell>
          <cell r="G9314" t="str">
            <v>031002004038464 / 031002004111803</v>
          </cell>
          <cell r="H9314">
            <v>44887</v>
          </cell>
          <cell r="I9314" t="str">
            <v>ENTREGADO</v>
          </cell>
          <cell r="J9314">
            <v>44922</v>
          </cell>
          <cell r="K9314" t="str">
            <v>CLEMENTE NAVARRETE VARGAS</v>
          </cell>
          <cell r="L9314" t="str">
            <v>CALLE PEATONAL A, REFERENCIAS PARTICULARES:AL FRENTE TIENDA DON TORRES PROVINCIA: LOS RIOS, CANTON: BABAHOYO, PARROQUIA: EL SALTO, LOCALIDAD: BABAHOYO ENTREGAR POR LA MAÑANA LO MAS TEMPRANO POSIBLE</v>
          </cell>
          <cell r="N9314" t="str">
            <v>0987024079</v>
          </cell>
          <cell r="O9314" t="str">
            <v>0987024079</v>
          </cell>
          <cell r="P9314" t="str">
            <v>120101</v>
          </cell>
          <cell r="Q9314" t="str">
            <v>BABAHOYO</v>
          </cell>
          <cell r="R9314" t="str">
            <v>LOS RIOS</v>
          </cell>
          <cell r="S9314" t="str">
            <v>BABAHOYO - LA VIRGINIA</v>
          </cell>
          <cell r="T9314" t="str">
            <v>TRAMACO</v>
          </cell>
          <cell r="U9314" t="str">
            <v>FLEXNETUIO_PROVINCIA</v>
          </cell>
          <cell r="V9314">
            <v>1</v>
          </cell>
          <cell r="W9314">
            <v>3.3</v>
          </cell>
          <cell r="X9314" t="str">
            <v>HYCITE QUITO</v>
          </cell>
          <cell r="Y9314" t="str">
            <v>FLEX NET CALLE 28 DE JUNIO S/N Y GARCIA MORENO ENTRADA LLANO GRANDE</v>
          </cell>
        </row>
        <row r="9315">
          <cell r="A9315" t="str">
            <v>GAR5092</v>
          </cell>
          <cell r="B9315">
            <v>465116</v>
          </cell>
          <cell r="C9315" t="str">
            <v>GAR5092</v>
          </cell>
          <cell r="D9315" t="str">
            <v>HYCITE</v>
          </cell>
          <cell r="E9315" t="str">
            <v>RETIRO</v>
          </cell>
          <cell r="F9315" t="str">
            <v>NORMAL</v>
          </cell>
          <cell r="G9315" t="str">
            <v>031001000225855</v>
          </cell>
          <cell r="H9315">
            <v>44886</v>
          </cell>
          <cell r="I9315" t="str">
            <v>ENTREGADO</v>
          </cell>
          <cell r="J9315">
            <v>44910</v>
          </cell>
          <cell r="K9315" t="str">
            <v>JENNY JANETH ULCUANGO MEJIA</v>
          </cell>
          <cell r="L9315" t="str">
            <v>LOS ANTURIOS Y LAS CUCARDAS AL LADO DEL ESPACIO VIDA Y SALUD PASTAZA//PUYO 160101, PUYO  PASTAZA ECUADOR</v>
          </cell>
          <cell r="N9315" t="str">
            <v>983517494</v>
          </cell>
          <cell r="O9315" t="str">
            <v>983517494</v>
          </cell>
          <cell r="P9315" t="str">
            <v>160101</v>
          </cell>
          <cell r="Q9315" t="str">
            <v>PUYO</v>
          </cell>
          <cell r="R9315" t="str">
            <v>PASTAZA</v>
          </cell>
          <cell r="S9315" t="str">
            <v>PUYO</v>
          </cell>
          <cell r="T9315" t="str">
            <v>TRAMACO</v>
          </cell>
          <cell r="U9315" t="str">
            <v>FLEXNETUIO_PROVINCIA</v>
          </cell>
          <cell r="V9315">
            <v>0</v>
          </cell>
          <cell r="W9315">
            <v>0</v>
          </cell>
          <cell r="X9315" t="str">
            <v>HYCITE QUITO</v>
          </cell>
          <cell r="Y9315" t="str">
            <v>FLEX NET CALLE 28 DE JUNIO S/N Y GARCIA MORENO ENTRADA LLANO GRANDE</v>
          </cell>
        </row>
        <row r="9316">
          <cell r="A9316" t="str">
            <v>20002921275498</v>
          </cell>
          <cell r="B9316">
            <v>465059</v>
          </cell>
          <cell r="C9316" t="str">
            <v>20002921275498</v>
          </cell>
          <cell r="D9316" t="str">
            <v>CONECEL_REG</v>
          </cell>
          <cell r="E9316" t="str">
            <v>DESPACHO</v>
          </cell>
          <cell r="F9316" t="str">
            <v>NORMAL</v>
          </cell>
          <cell r="G9316" t="str">
            <v>FT72524/EC5612</v>
          </cell>
          <cell r="H9316">
            <v>44886</v>
          </cell>
          <cell r="I9316" t="str">
            <v>DEVOLUCION_EN_PROCESO</v>
          </cell>
          <cell r="J9316">
            <v>44901</v>
          </cell>
          <cell r="K9316" t="str">
            <v>JENNIFFER CAROLINA CALERO</v>
          </cell>
          <cell r="L9316" t="str">
            <v>QUITO CARCELEN CALLE JUAN BUSTAMANTE No: SN y CALLE N87B CASA 1 PISO DE PORTON VERDE REF GALLERA</v>
          </cell>
          <cell r="M9316" t="str">
            <v>2300453764</v>
          </cell>
          <cell r="N9316" t="str">
            <v>0964113062 025156265</v>
          </cell>
          <cell r="O9316" t="str">
            <v/>
          </cell>
          <cell r="P9316" t="str">
            <v>QUITO</v>
          </cell>
          <cell r="Q9316" t="str">
            <v>QUITO</v>
          </cell>
          <cell r="R9316" t="str">
            <v>PICHINCHA</v>
          </cell>
          <cell r="T9316" t="str">
            <v>EXPRESSCON</v>
          </cell>
          <cell r="U9316" t="str">
            <v>FLEXNETUIO_LOCAL</v>
          </cell>
          <cell r="V9316">
            <v>1</v>
          </cell>
          <cell r="W9316">
            <v>1</v>
          </cell>
          <cell r="X9316" t="str">
            <v>FLEXNET UIO</v>
          </cell>
          <cell r="Y9316" t="str">
            <v>FLEX NET CALLE 28 DE JUNIO S/N Y GARCIA MORENO ENTRADA LLANO GRANDE</v>
          </cell>
        </row>
        <row r="9317">
          <cell r="A9317" t="str">
            <v>20002885011328</v>
          </cell>
          <cell r="B9317">
            <v>465033</v>
          </cell>
          <cell r="C9317" t="str">
            <v>20002885011328</v>
          </cell>
          <cell r="D9317" t="str">
            <v>CONECEL_REG</v>
          </cell>
          <cell r="E9317" t="str">
            <v>DESPACHO</v>
          </cell>
          <cell r="F9317" t="str">
            <v>NORMAL</v>
          </cell>
          <cell r="G9317" t="str">
            <v>FT72542/EC5611</v>
          </cell>
          <cell r="H9317">
            <v>44886</v>
          </cell>
          <cell r="I9317" t="str">
            <v>DEVOLUCION_EN_PROCESO</v>
          </cell>
          <cell r="J9317">
            <v>44901</v>
          </cell>
          <cell r="K9317" t="str">
            <v>SANTIAGO OMAR CEVALLOS</v>
          </cell>
          <cell r="L9317" t="str">
            <v>QUITO INAQUITO AV DE LOS SHYRIS NO: 1240 Y CALLE PORTUGAL EDIFICIO ALBATROS QUINTO PISO OFICINA 501</v>
          </cell>
          <cell r="M9317" t="str">
            <v>1705570073</v>
          </cell>
          <cell r="N9317" t="str">
            <v>0997863080 0023237479</v>
          </cell>
          <cell r="P9317" t="str">
            <v>QUITO</v>
          </cell>
          <cell r="Q9317" t="str">
            <v>QUITO</v>
          </cell>
          <cell r="R9317" t="str">
            <v>PICHINCHA</v>
          </cell>
          <cell r="T9317" t="str">
            <v>EXPRESSCON</v>
          </cell>
          <cell r="U9317" t="str">
            <v>FLEXNETUIO_LOCAL</v>
          </cell>
          <cell r="V9317">
            <v>1</v>
          </cell>
          <cell r="W9317">
            <v>1</v>
          </cell>
          <cell r="X9317" t="str">
            <v>FLEXNET UIO</v>
          </cell>
          <cell r="Y9317" t="str">
            <v>FLEX NET CALLE 28 DE JUNIO S/N Y GARCIA MORENO ENTRADA LLANO GRANDE</v>
          </cell>
        </row>
        <row r="9318">
          <cell r="A9318" t="str">
            <v>20002944836852</v>
          </cell>
          <cell r="B9318">
            <v>464667</v>
          </cell>
          <cell r="C9318" t="str">
            <v>20002944836852</v>
          </cell>
          <cell r="D9318" t="str">
            <v>CONECEL_REG</v>
          </cell>
          <cell r="E9318" t="str">
            <v>DESPACHO</v>
          </cell>
          <cell r="F9318" t="str">
            <v>NORMAL</v>
          </cell>
          <cell r="G9318" t="str">
            <v>FT72509/EC5606</v>
          </cell>
          <cell r="H9318">
            <v>44886</v>
          </cell>
          <cell r="I9318" t="str">
            <v>DEVOLUCION_EN_PROCESO</v>
          </cell>
          <cell r="J9318">
            <v>44901</v>
          </cell>
          <cell r="K9318" t="str">
            <v>JUAN PABLO VILLACRESES</v>
          </cell>
          <cell r="L9318" t="str">
            <v>QUITO /CUMBAYA/CALLE PAMPITE Y AV INTEROCEANICA /EN LA UNIVERSIDAD SAN FRANCISCO DE QUITO /</v>
          </cell>
          <cell r="M9318" t="str">
            <v>1719735381</v>
          </cell>
          <cell r="N9318" t="str">
            <v>987608679</v>
          </cell>
          <cell r="O9318" t="str">
            <v>0</v>
          </cell>
          <cell r="P9318" t="str">
            <v>QUITO</v>
          </cell>
          <cell r="Q9318" t="str">
            <v>QUITO</v>
          </cell>
          <cell r="R9318" t="str">
            <v>PICHINCHA</v>
          </cell>
          <cell r="T9318" t="str">
            <v>EXPRESSCON</v>
          </cell>
          <cell r="U9318" t="str">
            <v>FLEXNETUIO_LOCAL</v>
          </cell>
          <cell r="V9318">
            <v>1</v>
          </cell>
          <cell r="W9318">
            <v>1</v>
          </cell>
          <cell r="X9318" t="str">
            <v>FLEXNET UIO</v>
          </cell>
          <cell r="Y9318" t="str">
            <v>FLEX NET CALLE 28 DE JUNIO S/N Y GARCIA MORENO ENTRADA LLANO GRANDE</v>
          </cell>
        </row>
        <row r="9319">
          <cell r="A9319" t="str">
            <v>4637685</v>
          </cell>
          <cell r="B9319">
            <v>464373</v>
          </cell>
          <cell r="C9319" t="str">
            <v>4637685</v>
          </cell>
          <cell r="D9319" t="str">
            <v>MDELIVERY</v>
          </cell>
          <cell r="E9319" t="str">
            <v>DESPACHO</v>
          </cell>
          <cell r="F9319" t="str">
            <v>DERIVADO PICK UP</v>
          </cell>
          <cell r="G9319" t="str">
            <v>031080004637685</v>
          </cell>
          <cell r="H9319">
            <v>44886</v>
          </cell>
          <cell r="I9319" t="str">
            <v>DEVOLUCION_EN_PROCESO</v>
          </cell>
          <cell r="J9319">
            <v>44895</v>
          </cell>
          <cell r="K9319" t="str">
            <v>ARELYS LISSETH ZAMBRANO NICOLA</v>
          </cell>
          <cell r="L9319" t="str">
            <v>OFICINA TRAMACO PUNTO DE ATENCION VIA DAULE</v>
          </cell>
          <cell r="M9319" t="str">
            <v>0957387624</v>
          </cell>
          <cell r="N9319" t="str">
            <v>0985959232</v>
          </cell>
          <cell r="O9319" t="str">
            <v>0985959232</v>
          </cell>
          <cell r="P9319" t="str">
            <v>GUAYAQUIL</v>
          </cell>
          <cell r="Q9319" t="str">
            <v>GUAYAQUIL</v>
          </cell>
          <cell r="R9319" t="str">
            <v>GUAYAS</v>
          </cell>
          <cell r="T9319" t="str">
            <v>TRAMACO</v>
          </cell>
          <cell r="U9319" t="str">
            <v>FLEXNETUIO_GYE</v>
          </cell>
          <cell r="V9319">
            <v>1</v>
          </cell>
          <cell r="W9319">
            <v>1</v>
          </cell>
          <cell r="X9319" t="str">
            <v>FLEXNET ECUADOR - MDELIVERY</v>
          </cell>
          <cell r="Y9319" t="str">
            <v>CALLE 28 DE JUNIO S/N Y GARCIA MORENO ENTRADA LLANO GRANDE</v>
          </cell>
        </row>
        <row r="9320">
          <cell r="A9320" t="str">
            <v>4629583</v>
          </cell>
          <cell r="B9320">
            <v>464241</v>
          </cell>
          <cell r="C9320" t="str">
            <v>4629583</v>
          </cell>
          <cell r="D9320" t="str">
            <v>MDELIVERY</v>
          </cell>
          <cell r="E9320" t="str">
            <v>DESPACHO</v>
          </cell>
          <cell r="F9320" t="str">
            <v>NORMAL</v>
          </cell>
          <cell r="G9320" t="str">
            <v>FT72354</v>
          </cell>
          <cell r="H9320">
            <v>44886</v>
          </cell>
          <cell r="I9320" t="str">
            <v>ENTREGADO</v>
          </cell>
          <cell r="J9320">
            <v>44909</v>
          </cell>
          <cell r="K9320" t="str">
            <v>VERA ZAMBRANO LUIS ANTONIO</v>
          </cell>
          <cell r="L9320" t="str">
            <v>SAN ANTONIO VIA CALACALI  KM 18</v>
          </cell>
          <cell r="M9320" t="str">
            <v>1306647270</v>
          </cell>
          <cell r="N9320" t="str">
            <v>0984830283</v>
          </cell>
          <cell r="O9320" t="str">
            <v>0999940140</v>
          </cell>
          <cell r="P9320" t="str">
            <v>170312</v>
          </cell>
          <cell r="Q9320" t="str">
            <v>QUITO</v>
          </cell>
          <cell r="R9320" t="str">
            <v>PICHINCHA</v>
          </cell>
          <cell r="S9320" t="str">
            <v>SAN ANTONIO - LA MARCA</v>
          </cell>
          <cell r="T9320" t="str">
            <v>FLEXTRANS UIO</v>
          </cell>
          <cell r="U9320" t="str">
            <v>FLEXNETUIO_LOCAL</v>
          </cell>
          <cell r="V9320">
            <v>1</v>
          </cell>
          <cell r="W9320">
            <v>1</v>
          </cell>
          <cell r="X9320" t="str">
            <v>FLEXNET ECUADOR - MDELIVERY</v>
          </cell>
          <cell r="Y9320" t="str">
            <v>CALLE 28 DE JUNIO S/N Y GARCIA MORENO ENTRADA LLANO GRANDE</v>
          </cell>
        </row>
        <row r="9321">
          <cell r="A9321" t="str">
            <v>MYD_2022_00101</v>
          </cell>
          <cell r="B9321">
            <v>464012</v>
          </cell>
          <cell r="C9321" t="str">
            <v>MYD_2022_00101</v>
          </cell>
          <cell r="D9321" t="str">
            <v>MYD</v>
          </cell>
          <cell r="E9321" t="str">
            <v>DESPACHO</v>
          </cell>
          <cell r="F9321" t="str">
            <v>NORMAL</v>
          </cell>
          <cell r="G9321" t="str">
            <v>FT72210</v>
          </cell>
          <cell r="H9321">
            <v>44883</v>
          </cell>
          <cell r="I9321" t="str">
            <v>INCIDENCIA</v>
          </cell>
          <cell r="J9321">
            <v>44886</v>
          </cell>
          <cell r="K9321" t="str">
            <v>MIGUEL ANGEL FRUGONE/ PAULA FRUGONE</v>
          </cell>
          <cell r="L9321" t="str">
            <v>URBANIZACION DEL ARQUITECTO CALLE B OE4-22 Y CALLE C - NORTE - SECTOR PISULI</v>
          </cell>
          <cell r="M9321" t="str">
            <v>Maria Elizabeth Frugone Villagomez</v>
          </cell>
          <cell r="N9321" t="str">
            <v>0984407303</v>
          </cell>
          <cell r="O9321" t="str">
            <v>0984407303</v>
          </cell>
          <cell r="P9321" t="str">
            <v>170208</v>
          </cell>
          <cell r="Q9321" t="str">
            <v>QUITO</v>
          </cell>
          <cell r="R9321" t="str">
            <v>PICHINCHA</v>
          </cell>
          <cell r="S9321" t="str">
            <v>CALDERON (CARAPUNGO)</v>
          </cell>
          <cell r="T9321" t="str">
            <v>TRANSERVISS</v>
          </cell>
          <cell r="V9321">
            <v>1</v>
          </cell>
          <cell r="W9321">
            <v>1</v>
          </cell>
          <cell r="X9321" t="str">
            <v>FLEXNET</v>
          </cell>
          <cell r="Y9321" t="str">
            <v>FLEX NET CALLE 28 DE JUNIO S/N Y GARCIA MORENO ENTRADA LLANO GRANDE</v>
          </cell>
        </row>
        <row r="9322">
          <cell r="A9322" t="str">
            <v>GAR4011_1</v>
          </cell>
          <cell r="B9322">
            <v>463981</v>
          </cell>
          <cell r="C9322" t="str">
            <v>GAR4011_1</v>
          </cell>
          <cell r="D9322" t="str">
            <v>HYCITE</v>
          </cell>
          <cell r="E9322" t="str">
            <v>DESPACHO</v>
          </cell>
          <cell r="F9322" t="str">
            <v>NORMAL</v>
          </cell>
          <cell r="G9322" t="str">
            <v>TF84872</v>
          </cell>
          <cell r="H9322">
            <v>44883</v>
          </cell>
          <cell r="I9322" t="str">
            <v>INCIDENCIA</v>
          </cell>
          <cell r="J9322">
            <v>44887</v>
          </cell>
          <cell r="K9322" t="str">
            <v>Flor Donatila Zambrano Alcivar</v>
          </cell>
          <cell r="L9322" t="str">
            <v>Direccion Alborada 3ra etapa Mz B Villa 6/Codigo postal 090501 /Ciudad Guayaquil Ecuador</v>
          </cell>
          <cell r="M9322" t="str">
            <v/>
          </cell>
          <cell r="N9322" t="str">
            <v xml:space="preserve"> 0995667157 / 0932417115</v>
          </cell>
          <cell r="O9322" t="str">
            <v xml:space="preserve"> 0995667157 / 0932417115</v>
          </cell>
          <cell r="P9322" t="str">
            <v>090109</v>
          </cell>
          <cell r="Q9322" t="str">
            <v>GUAYAQUIL</v>
          </cell>
          <cell r="R9322" t="str">
            <v>GUAYAS</v>
          </cell>
          <cell r="S9322" t="str">
            <v>GUAYAQUIL</v>
          </cell>
          <cell r="T9322" t="str">
            <v>ITSACOURIER</v>
          </cell>
          <cell r="U9322" t="str">
            <v>FLEXNETUIO_GYE</v>
          </cell>
          <cell r="V9322">
            <v>1</v>
          </cell>
          <cell r="W9322">
            <v>0</v>
          </cell>
          <cell r="X9322" t="str">
            <v>HYCITE QUITO</v>
          </cell>
          <cell r="Y9322" t="str">
            <v>FLEX NET CALLE 28 DE JUNIO S/N Y GARCIA MORENO ENTRADA LLANO GRANDE</v>
          </cell>
        </row>
        <row r="9323">
          <cell r="A9323" t="str">
            <v>20002867724874</v>
          </cell>
          <cell r="B9323">
            <v>463506</v>
          </cell>
          <cell r="C9323" t="str">
            <v>20002867724874</v>
          </cell>
          <cell r="D9323" t="str">
            <v>CONECEL_REG</v>
          </cell>
          <cell r="E9323" t="str">
            <v>DESPACHO</v>
          </cell>
          <cell r="F9323" t="str">
            <v>NORMAL</v>
          </cell>
          <cell r="G9323" t="str">
            <v>EC5215</v>
          </cell>
          <cell r="H9323">
            <v>44883</v>
          </cell>
          <cell r="I9323" t="str">
            <v>DEVOLUCION_EN_PROCESO</v>
          </cell>
          <cell r="J9323">
            <v>44901</v>
          </cell>
          <cell r="K9323" t="str">
            <v xml:space="preserve">FRANCISCO GABRIEL PARRA  </v>
          </cell>
          <cell r="L9323" t="str">
            <v>29/11/2022//"QUITO SAN ISIDRO DEL INCA EL INCA FRANCISCO DE IZAZAGA N45 / 148 Y PABLO DE SOLAR CASA DE 1 PISO A UNAS 2 CUADRAS DEL COLEGIO AMERICA  "</v>
          </cell>
          <cell r="N9323" t="str">
            <v>0983387797</v>
          </cell>
          <cell r="P9323" t="str">
            <v>000001</v>
          </cell>
          <cell r="Q9323" t="str">
            <v>QUITO</v>
          </cell>
          <cell r="R9323" t="str">
            <v>PICHINCHA</v>
          </cell>
          <cell r="S9323" t="str">
            <v>BODEGA FLEXNET UIO - RETIRA CLIENTE</v>
          </cell>
          <cell r="T9323" t="str">
            <v>EXPRESSCON</v>
          </cell>
          <cell r="U9323" t="str">
            <v>RETIRA_CLIENTE</v>
          </cell>
          <cell r="V9323">
            <v>1</v>
          </cell>
          <cell r="X9323" t="str">
            <v>FLEXNET</v>
          </cell>
        </row>
        <row r="9324">
          <cell r="A9324" t="str">
            <v>98590315</v>
          </cell>
          <cell r="B9324">
            <v>463340</v>
          </cell>
          <cell r="C9324" t="str">
            <v>98590315</v>
          </cell>
          <cell r="D9324" t="str">
            <v>HYCITE</v>
          </cell>
          <cell r="E9324" t="str">
            <v>DESPACHO</v>
          </cell>
          <cell r="F9324" t="str">
            <v>NORMAL</v>
          </cell>
          <cell r="G9324" t="str">
            <v>031002004030976</v>
          </cell>
          <cell r="H9324">
            <v>44883</v>
          </cell>
          <cell r="I9324" t="str">
            <v>ENTREGADO</v>
          </cell>
          <cell r="J9324">
            <v>44908</v>
          </cell>
          <cell r="K9324" t="str">
            <v>JAIME JARAMILLO &amp; NARCISA MACAS</v>
          </cell>
          <cell r="L9324" t="str">
            <v>BERNARDO VALDIVIESO Y QUITO 191-38, LOJA, SON OFICINAS DEL DISTRIBUIDOR</v>
          </cell>
          <cell r="N9324" t="str">
            <v>0988614112/0936060805</v>
          </cell>
          <cell r="O9324" t="str">
            <v>0988614112/0936060805</v>
          </cell>
          <cell r="P9324" t="str">
            <v>110101</v>
          </cell>
          <cell r="Q9324" t="str">
            <v>LOJA</v>
          </cell>
          <cell r="R9324" t="str">
            <v>LOJA</v>
          </cell>
          <cell r="S9324" t="str">
            <v>LOJA</v>
          </cell>
          <cell r="T9324" t="str">
            <v>TRAMACO</v>
          </cell>
          <cell r="U9324" t="str">
            <v>FLEXNETUIO_PROVINCIA</v>
          </cell>
          <cell r="V9324">
            <v>1</v>
          </cell>
          <cell r="W9324">
            <v>9.9</v>
          </cell>
          <cell r="X9324" t="str">
            <v>HYCITE QUITO</v>
          </cell>
          <cell r="Y9324" t="str">
            <v>FLEX NET CALLE 28 DE JUNIO S/N Y GARCIA MORENO ENTRADA LLANO GRANDE</v>
          </cell>
        </row>
        <row r="9325">
          <cell r="A9325" t="str">
            <v>5770247</v>
          </cell>
          <cell r="B9325">
            <v>463319</v>
          </cell>
          <cell r="C9325" t="str">
            <v>5770247</v>
          </cell>
          <cell r="D9325" t="str">
            <v>CONECEL_REG</v>
          </cell>
          <cell r="E9325" t="str">
            <v>DESPACHO</v>
          </cell>
          <cell r="F9325" t="str">
            <v>NORMAL</v>
          </cell>
          <cell r="G9325" t="str">
            <v>EC5210</v>
          </cell>
          <cell r="H9325">
            <v>44883</v>
          </cell>
          <cell r="I9325" t="str">
            <v>DEVOLUCION_EN_PROCESO</v>
          </cell>
          <cell r="J9325">
            <v>44901</v>
          </cell>
          <cell r="K9325" t="str">
            <v>YERSON ENRIQUE RAMOS BELARDE</v>
          </cell>
          <cell r="L9325" t="str">
            <v>23/11/2022//QUITO/CALDERON CALLE GIOVANNI CALLES NO: OE1-76 Y AV CACHA LOCAL RESTOBAR EL BARRIL ARRIBA DISCOTECA ACUYU</v>
          </cell>
          <cell r="M9325" t="str">
            <v>1757778657</v>
          </cell>
          <cell r="N9325" t="str">
            <v>0998817867</v>
          </cell>
          <cell r="P9325" t="str">
            <v>QUITO</v>
          </cell>
          <cell r="Q9325" t="str">
            <v>QUITO</v>
          </cell>
          <cell r="R9325" t="str">
            <v>PICHINCHA</v>
          </cell>
          <cell r="T9325" t="str">
            <v>EXPRESSCON</v>
          </cell>
          <cell r="U9325" t="str">
            <v>FLEXNETUIO_LOCAL</v>
          </cell>
          <cell r="V9325">
            <v>1</v>
          </cell>
          <cell r="W9325">
            <v>1</v>
          </cell>
          <cell r="X9325" t="str">
            <v>FLEXNET UIO</v>
          </cell>
          <cell r="Y9325" t="str">
            <v>FLEX NET CALLE 28 DE JUNIO S/N Y GARCIA MORENO ENTRADA LLANO GRANDE</v>
          </cell>
        </row>
        <row r="9326">
          <cell r="A9326" t="str">
            <v>SG_2022_1987</v>
          </cell>
          <cell r="B9326">
            <v>463078</v>
          </cell>
          <cell r="C9326" t="str">
            <v>SG_2022_1987</v>
          </cell>
          <cell r="D9326" t="str">
            <v>SG</v>
          </cell>
          <cell r="E9326" t="str">
            <v>DESPACHO</v>
          </cell>
          <cell r="F9326" t="str">
            <v>NORMAL</v>
          </cell>
          <cell r="G9326" t="str">
            <v>84745</v>
          </cell>
          <cell r="H9326">
            <v>44882</v>
          </cell>
          <cell r="I9326" t="str">
            <v>EN_PROCESO</v>
          </cell>
          <cell r="J9326">
            <v>44882</v>
          </cell>
          <cell r="K9326" t="str">
            <v>HIPERCOLOR/ROMERO LOPEZ</v>
          </cell>
          <cell r="L9326" t="str">
            <v>25AVA Y 2DO. CALLEJON FRANCISCO SEGURA</v>
          </cell>
          <cell r="P9326" t="str">
            <v>GUAYAQUIL</v>
          </cell>
          <cell r="Q9326" t="str">
            <v>GUAYAQUIL</v>
          </cell>
          <cell r="R9326" t="str">
            <v>GUAYAS</v>
          </cell>
          <cell r="U9326" t="str">
            <v>FLEXNETGYE_LOCAL</v>
          </cell>
          <cell r="V9326">
            <v>3</v>
          </cell>
          <cell r="W9326">
            <v>91.77</v>
          </cell>
          <cell r="X9326" t="str">
            <v>FLEXNET - GYE</v>
          </cell>
          <cell r="Y9326" t="str">
            <v>FERNANDO GUTIERREZ HILL KM 8 1/2 VIA DAULE</v>
          </cell>
        </row>
        <row r="9327">
          <cell r="A9327" t="str">
            <v>GAR5047</v>
          </cell>
          <cell r="B9327">
            <v>462328</v>
          </cell>
          <cell r="C9327" t="str">
            <v>GAR5047</v>
          </cell>
          <cell r="D9327" t="str">
            <v>HYCITE</v>
          </cell>
          <cell r="E9327" t="str">
            <v>RETIRO</v>
          </cell>
          <cell r="F9327" t="str">
            <v>NORMAL</v>
          </cell>
          <cell r="G9327" t="str">
            <v>031001000226650</v>
          </cell>
          <cell r="H9327">
            <v>44882</v>
          </cell>
          <cell r="I9327" t="str">
            <v>ENTREGADO</v>
          </cell>
          <cell r="J9327">
            <v>44914</v>
          </cell>
          <cell r="K9327" t="str">
            <v>ANA ISABEL CEVALLOS MENDOZA</v>
          </cell>
          <cell r="L9327" t="str">
            <v> VIA BORBON KM14 SAN PEDRO. PROVINCIA: ESMERALDAS CANTON: ELOY ALFARO PARROQUIA: BORBON CODIGO POSTAL: 080203 TIENDA GOMEZ FRENTE A LA ESCUELA</v>
          </cell>
          <cell r="N9327" t="str">
            <v>99-80-2321</v>
          </cell>
          <cell r="O9327" t="str">
            <v>99-80-2321</v>
          </cell>
          <cell r="P9327" t="str">
            <v>080108</v>
          </cell>
          <cell r="Q9327" t="str">
            <v>ESMERALDAS</v>
          </cell>
          <cell r="R9327" t="str">
            <v>ESMERALDAS</v>
          </cell>
          <cell r="S9327" t="str">
            <v>ESMERALDAS</v>
          </cell>
          <cell r="T9327" t="str">
            <v>TRAMACO</v>
          </cell>
          <cell r="U9327" t="str">
            <v>FLEXNETUIO_PROVINCIA</v>
          </cell>
          <cell r="V9327">
            <v>0</v>
          </cell>
          <cell r="W9327">
            <v>0</v>
          </cell>
          <cell r="X9327" t="str">
            <v>HYCITE QUITO</v>
          </cell>
          <cell r="Y9327" t="str">
            <v>FLEX NET CALLE 28 DE JUNIO S/N Y GARCIA MORENO ENTRADA LLANO GRANDE</v>
          </cell>
        </row>
        <row r="9328">
          <cell r="A9328" t="str">
            <v>5078</v>
          </cell>
          <cell r="B9328">
            <v>462123</v>
          </cell>
          <cell r="C9328" t="str">
            <v>5078</v>
          </cell>
          <cell r="D9328" t="str">
            <v>DEGSO</v>
          </cell>
          <cell r="E9328" t="str">
            <v>DESPACHO</v>
          </cell>
          <cell r="F9328" t="str">
            <v>NORMAL</v>
          </cell>
          <cell r="G9328" t="str">
            <v>FT71905</v>
          </cell>
          <cell r="H9328">
            <v>44881</v>
          </cell>
          <cell r="I9328" t="str">
            <v>EN_PROCESO</v>
          </cell>
          <cell r="J9328">
            <v>44881</v>
          </cell>
          <cell r="K9328" t="str">
            <v>DEGSO</v>
          </cell>
          <cell r="L9328" t="str">
            <v>TRANSFORMACION PARA FACTURAR A CLIENTE EMASEP SANTA ROSA</v>
          </cell>
          <cell r="M9328" t="str">
            <v>1791705122001</v>
          </cell>
          <cell r="N9328" t="str">
            <v>99-832-0225</v>
          </cell>
          <cell r="O9328" t="str">
            <v>99-832-0225</v>
          </cell>
          <cell r="P9328" t="str">
            <v>170301</v>
          </cell>
          <cell r="Q9328" t="str">
            <v>QUITO</v>
          </cell>
          <cell r="R9328" t="str">
            <v>PICHINCHA</v>
          </cell>
          <cell r="S9328" t="str">
            <v>QUITO</v>
          </cell>
          <cell r="U9328" t="str">
            <v>FLEXNETUIO_LOCAL</v>
          </cell>
          <cell r="V9328">
            <v>1</v>
          </cell>
          <cell r="W9328">
            <v>1</v>
          </cell>
          <cell r="X9328" t="str">
            <v>FLEXNET</v>
          </cell>
          <cell r="Y9328" t="str">
            <v>FLEX NET CALLE 28 DE JUNIO S/N Y GARCIA MORENO ENTRADA LLANO GRANDE</v>
          </cell>
        </row>
        <row r="9329">
          <cell r="A9329" t="str">
            <v>MYD_2022_00097</v>
          </cell>
          <cell r="B9329">
            <v>461996</v>
          </cell>
          <cell r="C9329" t="str">
            <v>MYD_2022_00097</v>
          </cell>
          <cell r="D9329" t="str">
            <v>MYD</v>
          </cell>
          <cell r="E9329" t="str">
            <v>DESPACHO</v>
          </cell>
          <cell r="F9329" t="str">
            <v>NORMAL</v>
          </cell>
          <cell r="H9329">
            <v>44881</v>
          </cell>
          <cell r="I9329" t="str">
            <v>EN_PROCESO</v>
          </cell>
          <cell r="J9329">
            <v>44881</v>
          </cell>
          <cell r="K9329" t="str">
            <v>INES MONSERRATE DOMINGUEZ ALCIVAR</v>
          </cell>
          <cell r="L9329" t="str">
            <v>CALLE PAULO EMILIO MACIAS FRENTE A LA COOPERATIVA CALCETA - SPA SALUD Y BELLEZA - CONTACTO: INES MONSERRATE DOMINGUEZ ALCIVAR - TELF: 099 446 6504</v>
          </cell>
          <cell r="M9329" t="str">
            <v>#N/D</v>
          </cell>
          <cell r="P9329" t="str">
            <v>130101</v>
          </cell>
          <cell r="Q9329" t="str">
            <v>PORTOVIEJO</v>
          </cell>
          <cell r="R9329" t="str">
            <v>MANABI</v>
          </cell>
          <cell r="S9329" t="str">
            <v>PORTOVIEJO</v>
          </cell>
          <cell r="V9329">
            <v>1</v>
          </cell>
          <cell r="W9329">
            <v>1</v>
          </cell>
          <cell r="X9329" t="str">
            <v>FLEXNET</v>
          </cell>
          <cell r="Y9329" t="str">
            <v>FLEX NET CALLE 28 DE JUNIO S/N Y GARCIA MORENO ENTRADA LLANO GRANDE</v>
          </cell>
        </row>
        <row r="9330">
          <cell r="A9330" t="str">
            <v>20002958506585</v>
          </cell>
          <cell r="B9330">
            <v>460505</v>
          </cell>
          <cell r="C9330" t="str">
            <v>20002958506585</v>
          </cell>
          <cell r="D9330" t="str">
            <v>CONECEL_REG</v>
          </cell>
          <cell r="E9330" t="str">
            <v>DESPACHO</v>
          </cell>
          <cell r="F9330" t="str">
            <v>NORMAL</v>
          </cell>
          <cell r="G9330" t="str">
            <v>FT71425</v>
          </cell>
          <cell r="H9330">
            <v>44879</v>
          </cell>
          <cell r="I9330" t="str">
            <v>INCIDENCIA</v>
          </cell>
          <cell r="J9330">
            <v>44922</v>
          </cell>
          <cell r="K9330" t="str">
            <v>CLAUDIO FRANCISCO DUQUE</v>
          </cell>
          <cell r="L9330" t="str">
            <v>QUITO MARISCAL SUCRE /CALLE 9 DE OCTUBRE N27-27 Y AV ORELLANA /EDIFICIO DE COLOR CAFE DE 5 PISOS ES EN EL EDIFICIO MONSERRAT /A 20 MTRS DE ARCOTEL</v>
          </cell>
          <cell r="M9330" t="str">
            <v>1050114576</v>
          </cell>
          <cell r="N9330" t="str">
            <v xml:space="preserve">0968104559  </v>
          </cell>
          <cell r="P9330" t="str">
            <v>QUITO</v>
          </cell>
          <cell r="Q9330" t="str">
            <v>QUITO</v>
          </cell>
          <cell r="R9330" t="str">
            <v>PICHINCHA</v>
          </cell>
          <cell r="T9330" t="str">
            <v>FLEXTRANS UIO</v>
          </cell>
          <cell r="U9330" t="str">
            <v>FLEXNETUIO_LOCAL</v>
          </cell>
          <cell r="V9330">
            <v>1</v>
          </cell>
          <cell r="W9330">
            <v>1</v>
          </cell>
          <cell r="X9330" t="str">
            <v>FLEXNET UIO</v>
          </cell>
          <cell r="Y9330" t="str">
            <v>FLEX NET CALLE 28 DE JUNIO S/N Y GARCIA MORENO ENTRADA LLANO GRANDE</v>
          </cell>
        </row>
        <row r="9331">
          <cell r="A9331" t="str">
            <v>4607053</v>
          </cell>
          <cell r="B9331">
            <v>459599</v>
          </cell>
          <cell r="C9331" t="str">
            <v>4607053</v>
          </cell>
          <cell r="D9331" t="str">
            <v>MDELIVERY</v>
          </cell>
          <cell r="E9331" t="str">
            <v>DESPACHO</v>
          </cell>
          <cell r="F9331" t="str">
            <v>NORMAL</v>
          </cell>
          <cell r="G9331" t="str">
            <v>031080004607053</v>
          </cell>
          <cell r="H9331">
            <v>44879</v>
          </cell>
          <cell r="I9331" t="str">
            <v>ENTREGADO</v>
          </cell>
          <cell r="J9331">
            <v>44908</v>
          </cell>
          <cell r="K9331" t="str">
            <v>MIGUEL ANGEL ESTACIO MEDINA</v>
          </cell>
          <cell r="L9331" t="str">
            <v>NANEGALITO    E28  VIA CALACALI  KM 61 SN</v>
          </cell>
          <cell r="M9331" t="str">
            <v>1004137426</v>
          </cell>
          <cell r="N9331" t="str">
            <v>0968472469</v>
          </cell>
          <cell r="O9331" t="str">
            <v>0968486758</v>
          </cell>
          <cell r="P9331" t="str">
            <v>170102</v>
          </cell>
          <cell r="Q9331" t="str">
            <v>QUITO</v>
          </cell>
          <cell r="R9331" t="str">
            <v>PICHINCHA</v>
          </cell>
          <cell r="S9331" t="str">
            <v>GUALEA</v>
          </cell>
          <cell r="T9331" t="str">
            <v>TRAMACO</v>
          </cell>
          <cell r="U9331" t="str">
            <v>FLEXNETUIO_PROVINCIA</v>
          </cell>
          <cell r="V9331">
            <v>1</v>
          </cell>
          <cell r="W9331">
            <v>1</v>
          </cell>
          <cell r="X9331" t="str">
            <v>FLEXNET ECUADOR - MDELIVERY</v>
          </cell>
          <cell r="Y9331" t="str">
            <v>CALLE 28 DE JUNIO S/N Y GARCIA MORENO ENTRADA LLANO GRANDE</v>
          </cell>
        </row>
        <row r="9332">
          <cell r="A9332" t="str">
            <v>3122</v>
          </cell>
          <cell r="B9332">
            <v>459399</v>
          </cell>
          <cell r="C9332" t="str">
            <v>3122</v>
          </cell>
          <cell r="D9332" t="str">
            <v>TEST</v>
          </cell>
          <cell r="E9332" t="str">
            <v>DESPACHO</v>
          </cell>
          <cell r="F9332" t="str">
            <v>NORMAL</v>
          </cell>
          <cell r="H9332">
            <v>44879</v>
          </cell>
          <cell r="I9332" t="str">
            <v>INCIDENCIA</v>
          </cell>
          <cell r="J9332">
            <v>44879</v>
          </cell>
          <cell r="K9332" t="str">
            <v>AGUSTIN FAVA</v>
          </cell>
          <cell r="L9332" t="str">
            <v>BELGRANO 271 PISO/DPTO: 1. ENTRE A Y B</v>
          </cell>
          <cell r="N9332" t="str">
            <v>2615195065</v>
          </cell>
          <cell r="O9332" t="str">
            <v>02615195065</v>
          </cell>
          <cell r="P9332" t="str">
            <v>000002</v>
          </cell>
          <cell r="Q9332" t="str">
            <v>GUAYAQUIL</v>
          </cell>
          <cell r="R9332" t="str">
            <v>GUAYAS</v>
          </cell>
          <cell r="S9332" t="str">
            <v>BODEGA FLEXNET GYE - RETIRA CLIENTE</v>
          </cell>
          <cell r="U9332" t="str">
            <v>FLEXNETGYE_LOCAL</v>
          </cell>
          <cell r="V9332">
            <v>1</v>
          </cell>
          <cell r="W9332">
            <v>0</v>
          </cell>
          <cell r="X9332" t="str">
            <v>FLEXNET ECUADOR - PRUEBA</v>
          </cell>
          <cell r="Y9332" t="str">
            <v>FERNANDO GUTIERREZ HILL VIA A DAULE KM 8 1/2 ENTRADA A COOPERATIVA JUAN MONTALVO</v>
          </cell>
        </row>
        <row r="9333">
          <cell r="A9333" t="str">
            <v>17858</v>
          </cell>
          <cell r="B9333">
            <v>459294</v>
          </cell>
          <cell r="C9333" t="str">
            <v>17858</v>
          </cell>
          <cell r="D9333" t="str">
            <v>DPW</v>
          </cell>
          <cell r="E9333" t="str">
            <v>DESPACHO</v>
          </cell>
          <cell r="F9333" t="str">
            <v>NORMAL</v>
          </cell>
          <cell r="G9333" t="str">
            <v/>
          </cell>
          <cell r="H9333">
            <v>44876</v>
          </cell>
          <cell r="I9333" t="str">
            <v>EN_PROCESO</v>
          </cell>
          <cell r="J9333">
            <v>44876</v>
          </cell>
          <cell r="K9333" t="str">
            <v>Unidad Educativa Particular Letort - Primaria</v>
          </cell>
          <cell r="L9333" t="str">
            <v>Los Alamos E13-20, De los Guayacanes, Pichincha, Quito, Ecuador./Jose Luis Hidalgo/593995004186/Karen Yepez/593997687592/7:15am-15:00pm//</v>
          </cell>
          <cell r="M9333" t="str">
            <v>#N/A</v>
          </cell>
          <cell r="N9333" t="str">
            <v>99-952-3557</v>
          </cell>
          <cell r="O9333" t="str">
            <v>99-952-3557</v>
          </cell>
          <cell r="P9333" t="str">
            <v>170301</v>
          </cell>
          <cell r="Q9333" t="str">
            <v>QUITO</v>
          </cell>
          <cell r="R9333" t="str">
            <v>PICHINCHA</v>
          </cell>
          <cell r="S9333" t="str">
            <v>QUITO</v>
          </cell>
          <cell r="V9333">
            <v>1</v>
          </cell>
          <cell r="W9333">
            <v>1</v>
          </cell>
          <cell r="X9333" t="str">
            <v>FLEXNET</v>
          </cell>
          <cell r="Y9333" t="str">
            <v>FLEX NET CALLE 28 DE JUNIO S/N Y GARCIA MORENO ENTRADA LLANO GRANDE</v>
          </cell>
        </row>
        <row r="9334">
          <cell r="A9334" t="str">
            <v>20002915697813</v>
          </cell>
          <cell r="B9334">
            <v>459225</v>
          </cell>
          <cell r="C9334" t="str">
            <v>20002915697813</v>
          </cell>
          <cell r="D9334" t="str">
            <v>CONECEL_REG</v>
          </cell>
          <cell r="E9334" t="str">
            <v>DESPACHO</v>
          </cell>
          <cell r="F9334" t="str">
            <v>NORMAL</v>
          </cell>
          <cell r="G9334" t="str">
            <v>FT71135/EC5605</v>
          </cell>
          <cell r="H9334">
            <v>44876</v>
          </cell>
          <cell r="I9334" t="str">
            <v>DEVOLUCION_EN_PROCESO</v>
          </cell>
          <cell r="J9334">
            <v>44901</v>
          </cell>
          <cell r="K9334" t="str">
            <v xml:space="preserve">SERGIO ALI MENDEZ  </v>
          </cell>
          <cell r="L9334" t="str">
            <v> INAQUITO AV ELOY ALFARO NO: 234 Y CALLE CATALINA ALDAS EDIFICIO AMALFI PLANTA BAJA LOCAL 1</v>
          </cell>
          <cell r="M9334" t="str">
            <v>1759320755</v>
          </cell>
          <cell r="N9334" t="str">
            <v>0996321025</v>
          </cell>
          <cell r="P9334" t="str">
            <v>QUITO</v>
          </cell>
          <cell r="Q9334" t="str">
            <v>QUITO</v>
          </cell>
          <cell r="R9334" t="str">
            <v>PICHINCHA</v>
          </cell>
          <cell r="T9334" t="str">
            <v>EXPRESSCON</v>
          </cell>
          <cell r="U9334" t="str">
            <v>FLEXNETUIO_LOCAL</v>
          </cell>
          <cell r="V9334">
            <v>1</v>
          </cell>
          <cell r="W9334">
            <v>1</v>
          </cell>
          <cell r="X9334" t="str">
            <v>FLEXNET UIO</v>
          </cell>
          <cell r="Y9334" t="str">
            <v>FLEX NET CALLE 28 DE JUNIO S/N Y GARCIA MORENO ENTRADA LLANO GRANDE</v>
          </cell>
        </row>
        <row r="9335">
          <cell r="A9335" t="str">
            <v>20002874728553</v>
          </cell>
          <cell r="B9335">
            <v>459240</v>
          </cell>
          <cell r="C9335" t="str">
            <v>20002874728553</v>
          </cell>
          <cell r="D9335" t="str">
            <v>CONECEL_REG</v>
          </cell>
          <cell r="E9335" t="str">
            <v>DESPACHO</v>
          </cell>
          <cell r="F9335" t="str">
            <v>NORMAL</v>
          </cell>
          <cell r="G9335" t="str">
            <v>FT71149/EC5774</v>
          </cell>
          <cell r="H9335">
            <v>44876</v>
          </cell>
          <cell r="I9335" t="str">
            <v>DEVOLUCION_EN_PROCESO</v>
          </cell>
          <cell r="J9335">
            <v>44910</v>
          </cell>
          <cell r="K9335" t="str">
            <v xml:space="preserve">GUSTAVO ADOLFO ALVAREZ  </v>
          </cell>
          <cell r="L9335" t="str">
            <v>QUITO CALDERON  PASAJE A NO: N6-100 Y AV AVENIDA GEOVANNY CALLES A 1 CUADRA DE LA BOMBA DE GASOLINA</v>
          </cell>
          <cell r="M9335" t="str">
            <v>1759046673</v>
          </cell>
          <cell r="N9335" t="str">
            <v>988056505</v>
          </cell>
          <cell r="P9335" t="str">
            <v>QUITO</v>
          </cell>
          <cell r="Q9335" t="str">
            <v>QUITO</v>
          </cell>
          <cell r="R9335" t="str">
            <v>PICHINCHA</v>
          </cell>
          <cell r="T9335" t="str">
            <v>EXPRESSCON</v>
          </cell>
          <cell r="U9335" t="str">
            <v>FLEXNETUIO_LOCAL</v>
          </cell>
          <cell r="V9335">
            <v>1</v>
          </cell>
          <cell r="W9335">
            <v>1</v>
          </cell>
          <cell r="X9335" t="str">
            <v>FLEXNET UIO</v>
          </cell>
          <cell r="Y9335" t="str">
            <v>FLEX NET CALLE 28 DE JUNIO S/N Y GARCIA MORENO ENTRADA LLANO GRANDE</v>
          </cell>
        </row>
        <row r="9336">
          <cell r="A9336" t="str">
            <v>MYD_2022_00095</v>
          </cell>
          <cell r="B9336">
            <v>458658</v>
          </cell>
          <cell r="C9336" t="str">
            <v>MYD_2022_00095</v>
          </cell>
          <cell r="D9336" t="str">
            <v>MYD</v>
          </cell>
          <cell r="E9336" t="str">
            <v>DESPACHO</v>
          </cell>
          <cell r="F9336" t="str">
            <v>NORMAL</v>
          </cell>
          <cell r="G9336" t="str">
            <v>FT70965</v>
          </cell>
          <cell r="H9336">
            <v>44875</v>
          </cell>
          <cell r="I9336" t="str">
            <v>INCIDENCIA</v>
          </cell>
          <cell r="J9336">
            <v>44876</v>
          </cell>
          <cell r="K9336" t="str">
            <v>SURUKA RODRIGUEZ</v>
          </cell>
          <cell r="L9336" t="str">
            <v>VIA SANTA INES  EL AROMITO LOTE 12</v>
          </cell>
          <cell r="M9336" t="str">
            <v>SURUKA RODRIGUEZ</v>
          </cell>
          <cell r="N9336" t="str">
            <v>098 568 0999</v>
          </cell>
          <cell r="O9336" t="str">
            <v>098 568 0999</v>
          </cell>
          <cell r="P9336" t="str">
            <v>170208</v>
          </cell>
          <cell r="Q9336" t="str">
            <v>QUITO</v>
          </cell>
          <cell r="R9336" t="str">
            <v>PICHINCHA</v>
          </cell>
          <cell r="S9336" t="str">
            <v>CALDERON (CARAPUNGO)</v>
          </cell>
          <cell r="T9336" t="str">
            <v>FLEXTRANS UIO</v>
          </cell>
          <cell r="U9336" t="str">
            <v>FLEXNETUIO_LOCAL</v>
          </cell>
          <cell r="V9336">
            <v>1</v>
          </cell>
          <cell r="W9336">
            <v>1</v>
          </cell>
          <cell r="X9336" t="str">
            <v>FLEXNET</v>
          </cell>
          <cell r="Y9336" t="str">
            <v>FLEX NET CALLE 28 DE JUNIO S/N Y GARCIA MORENO ENTRADA LLANO GRANDE</v>
          </cell>
        </row>
        <row r="9337">
          <cell r="A9337" t="str">
            <v>20002870656979</v>
          </cell>
          <cell r="B9337">
            <v>458622</v>
          </cell>
          <cell r="C9337" t="str">
            <v>20002870656979</v>
          </cell>
          <cell r="D9337" t="str">
            <v>CONECEL_REG</v>
          </cell>
          <cell r="E9337" t="str">
            <v>DESPACHO</v>
          </cell>
          <cell r="F9337" t="str">
            <v>NORMAL</v>
          </cell>
          <cell r="G9337" t="str">
            <v>FT71003/EC5565</v>
          </cell>
          <cell r="H9337">
            <v>44875</v>
          </cell>
          <cell r="I9337" t="str">
            <v>DEVOLUCION_EN_PROCESO</v>
          </cell>
          <cell r="J9337">
            <v>44901</v>
          </cell>
          <cell r="K9337" t="str">
            <v xml:space="preserve">WILLIAM ESTUARDO JIMENEZ  </v>
          </cell>
          <cell r="L9337" t="str">
            <v>QUITO /COMITE DEL PUEBLO E13 JORGE GARCES N68 58 CARLOS D SALAS / ED. CHASILUISA AZUERO PB 1/ REF. CERCA DEL CENTRO DE SALUD TIPO C DEL COMITE DEL PUEBLO EDIF CHASILUISA AZUERO PB 1 A UNA CUADRA DEL C</v>
          </cell>
          <cell r="M9337" t="str">
            <v>1712688421</v>
          </cell>
          <cell r="N9337" t="str">
            <v>0987798849, 0984549791</v>
          </cell>
          <cell r="P9337" t="str">
            <v>QUITO</v>
          </cell>
          <cell r="Q9337" t="str">
            <v>QUITO</v>
          </cell>
          <cell r="R9337" t="str">
            <v>PICHINCHA</v>
          </cell>
          <cell r="T9337" t="str">
            <v>EXPRESSCON</v>
          </cell>
          <cell r="U9337" t="str">
            <v>FLEXNETUIO_LOCAL</v>
          </cell>
          <cell r="V9337">
            <v>1</v>
          </cell>
          <cell r="W9337">
            <v>1</v>
          </cell>
          <cell r="X9337" t="str">
            <v>FLEXNET UIO</v>
          </cell>
          <cell r="Y9337" t="str">
            <v>FLEX NET CALLE 28 DE JUNIO S/N Y GARCIA MORENO ENTRADA LLANO GRANDE</v>
          </cell>
        </row>
        <row r="9338">
          <cell r="A9338" t="str">
            <v>R_24975_01</v>
          </cell>
          <cell r="B9338">
            <v>458541</v>
          </cell>
          <cell r="C9338" t="str">
            <v>R_24975_01</v>
          </cell>
          <cell r="D9338" t="str">
            <v>WORLINASLI</v>
          </cell>
          <cell r="E9338" t="str">
            <v>RETIRO</v>
          </cell>
          <cell r="F9338" t="str">
            <v>NORMAL</v>
          </cell>
          <cell r="G9338" t="str">
            <v>83589</v>
          </cell>
          <cell r="H9338">
            <v>44875</v>
          </cell>
          <cell r="I9338" t="str">
            <v>EN_PROCESO</v>
          </cell>
          <cell r="J9338">
            <v>44875</v>
          </cell>
          <cell r="K9338" t="str">
            <v>FLEXNET ECUADOR - WORLIN</v>
          </cell>
          <cell r="L9338" t="str">
            <v>FERNANDO GUTIERREZ HILL VIA A DAULE KM 8 1/2 ENTRADA A COOPERATIVA JUAN MONTALVO</v>
          </cell>
          <cell r="N9338" t="str">
            <v>0959470491</v>
          </cell>
          <cell r="O9338" t="str">
            <v>0979376599</v>
          </cell>
          <cell r="P9338" t="str">
            <v>090606</v>
          </cell>
          <cell r="Q9338" t="str">
            <v>GUAYAQUIL</v>
          </cell>
          <cell r="R9338" t="str">
            <v>GUAYAS</v>
          </cell>
          <cell r="S9338" t="str">
            <v>GUAYAQUIL</v>
          </cell>
          <cell r="U9338" t="str">
            <v>FLEXNETGYE_UIO</v>
          </cell>
          <cell r="V9338">
            <v>1</v>
          </cell>
          <cell r="W9338">
            <v>3.5</v>
          </cell>
          <cell r="X9338" t="str">
            <v>ANGEL SANTORUM OJEDA</v>
          </cell>
          <cell r="Y9338" t="str">
            <v>PEDRO CAPIRO 272 CASA</v>
          </cell>
        </row>
        <row r="9339">
          <cell r="A9339" t="str">
            <v>3118</v>
          </cell>
          <cell r="B9339">
            <v>458241</v>
          </cell>
          <cell r="C9339" t="str">
            <v>3118</v>
          </cell>
          <cell r="D9339" t="str">
            <v>TEST</v>
          </cell>
          <cell r="E9339" t="str">
            <v>DESPACHO</v>
          </cell>
          <cell r="F9339" t="str">
            <v>NORMAL</v>
          </cell>
          <cell r="H9339">
            <v>44875</v>
          </cell>
          <cell r="I9339" t="str">
            <v>INCIDENCIA</v>
          </cell>
          <cell r="J9339">
            <v>44875</v>
          </cell>
          <cell r="K9339" t="str">
            <v>AGUSTIN FAVA</v>
          </cell>
          <cell r="L9339" t="str">
            <v>BELGRANO 271 5501. ENTRE A Y B</v>
          </cell>
          <cell r="N9339" t="str">
            <v>2615195065</v>
          </cell>
          <cell r="O9339" t="str">
            <v>95065615195065</v>
          </cell>
          <cell r="P9339" t="str">
            <v>020201</v>
          </cell>
          <cell r="Q9339" t="str">
            <v>CHILLANES</v>
          </cell>
          <cell r="R9339" t="str">
            <v>BOLIVAR</v>
          </cell>
          <cell r="S9339" t="str">
            <v>CHILLANES - SANTA ROSA DE AGUA CLARA</v>
          </cell>
          <cell r="U9339" t="str">
            <v>FLEXNETGYE_PROVINCIA</v>
          </cell>
          <cell r="V9339">
            <v>0</v>
          </cell>
          <cell r="W9339">
            <v>0</v>
          </cell>
          <cell r="X9339" t="str">
            <v>FLEXNET ECUADOR - PRUEBA</v>
          </cell>
          <cell r="Y9339" t="str">
            <v>FERNANDO GUTIERREZ HILL VIA A DAULE KM 8 1/2 ENTRADA A COOPERATIVA JUAN MONTALVO</v>
          </cell>
        </row>
        <row r="9340">
          <cell r="A9340" t="str">
            <v>3121</v>
          </cell>
          <cell r="B9340">
            <v>458242</v>
          </cell>
          <cell r="C9340" t="str">
            <v>3121</v>
          </cell>
          <cell r="D9340" t="str">
            <v>TEST</v>
          </cell>
          <cell r="E9340" t="str">
            <v>DESPACHO</v>
          </cell>
          <cell r="F9340" t="str">
            <v>NORMAL</v>
          </cell>
          <cell r="H9340">
            <v>44875</v>
          </cell>
          <cell r="I9340" t="str">
            <v>EN_TRANSITO</v>
          </cell>
          <cell r="J9340">
            <v>44875</v>
          </cell>
          <cell r="K9340" t="str">
            <v>AGUSTIN FAVA</v>
          </cell>
          <cell r="L9340" t="str">
            <v>SAN MARTIN</v>
          </cell>
          <cell r="N9340" t="str">
            <v>2615111111</v>
          </cell>
          <cell r="O9340" t="str">
            <v>02615195065</v>
          </cell>
          <cell r="P9340" t="str">
            <v>020302</v>
          </cell>
          <cell r="Q9340" t="str">
            <v>CHIMBO</v>
          </cell>
          <cell r="R9340" t="str">
            <v>BOLIVAR</v>
          </cell>
          <cell r="S9340" t="str">
            <v>SAN JOSE DE CHIMBO - SAN SEBASTIAN</v>
          </cell>
          <cell r="U9340" t="str">
            <v>FLEXNETGYE_PROVINCIA</v>
          </cell>
          <cell r="V9340">
            <v>0</v>
          </cell>
          <cell r="W9340">
            <v>0</v>
          </cell>
          <cell r="X9340" t="str">
            <v>FLEXNET ECUADOR - PRUEBA</v>
          </cell>
          <cell r="Y9340" t="str">
            <v>FERNANDO GUTIERREZ HILL VIA A DAULE KM 8 1/2 ENTRADA A COOPERATIVA JUAN MONTALVO</v>
          </cell>
        </row>
        <row r="9341">
          <cell r="A9341" t="str">
            <v>Recoleccion_11</v>
          </cell>
          <cell r="B9341">
            <v>458163</v>
          </cell>
          <cell r="C9341" t="str">
            <v>Recoleccion_11</v>
          </cell>
          <cell r="D9341" t="str">
            <v>DPW</v>
          </cell>
          <cell r="E9341" t="str">
            <v>DESPACHO</v>
          </cell>
          <cell r="F9341" t="str">
            <v>NORMAL</v>
          </cell>
          <cell r="G9341" t="str">
            <v>031002004013817</v>
          </cell>
          <cell r="H9341">
            <v>44875</v>
          </cell>
          <cell r="I9341" t="str">
            <v>ENTREGADO</v>
          </cell>
          <cell r="J9341">
            <v>44922</v>
          </cell>
          <cell r="K9341" t="str">
            <v>UNIDAD EDUCATIVA JUAN JACOBO ROUSSEAU</v>
          </cell>
          <cell r="L9341" t="str">
            <v>VIA A PAQUISTANCIA S/N COLONIA/ZONA CIUDAD: CAYAMBE/JUAN CARLOS AGURTO/593995909160//593958933884/8:00AM-14:00PM//</v>
          </cell>
          <cell r="M9341" t="str">
            <v>#N/A</v>
          </cell>
          <cell r="N9341" t="str">
            <v>99-952-3557</v>
          </cell>
          <cell r="O9341" t="str">
            <v>99-952-3557</v>
          </cell>
          <cell r="P9341" t="str">
            <v>171001</v>
          </cell>
          <cell r="Q9341" t="str">
            <v>CAYAMBE</v>
          </cell>
          <cell r="R9341" t="str">
            <v>PICHINCHA</v>
          </cell>
          <cell r="S9341" t="str">
            <v>CAYAMBE</v>
          </cell>
          <cell r="T9341" t="str">
            <v>TRAMACO</v>
          </cell>
          <cell r="U9341" t="str">
            <v>FLEXNETUIO_PROVINCIA</v>
          </cell>
          <cell r="V9341">
            <v>1</v>
          </cell>
          <cell r="W9341">
            <v>1</v>
          </cell>
          <cell r="X9341" t="str">
            <v>FLEXNET</v>
          </cell>
          <cell r="Y9341" t="str">
            <v>FLEX NET CALLE 28 DE JUNIO S/N Y GARCIA MORENO ENTRADA LLANO GRANDE</v>
          </cell>
        </row>
        <row r="9342">
          <cell r="A9342" t="str">
            <v>RET22-014</v>
          </cell>
          <cell r="B9342">
            <v>457804</v>
          </cell>
          <cell r="C9342" t="str">
            <v>RET22-014</v>
          </cell>
          <cell r="D9342" t="str">
            <v>MOVISTAR</v>
          </cell>
          <cell r="E9342" t="str">
            <v>RETIRO</v>
          </cell>
          <cell r="F9342" t="str">
            <v>NORMAL</v>
          </cell>
          <cell r="G9342" t="str">
            <v/>
          </cell>
          <cell r="H9342">
            <v>44874</v>
          </cell>
          <cell r="I9342" t="str">
            <v>EN_TRANSITO</v>
          </cell>
          <cell r="J9342">
            <v>44874</v>
          </cell>
          <cell r="K9342" t="str">
            <v>FLEXNET - LI</v>
          </cell>
          <cell r="L9342" t="str">
            <v>CALLE 28 DE JUNIO S/N Y GARCIA MORENO ENTRADA LLANO GRANDE</v>
          </cell>
          <cell r="M9342" t="str">
            <v/>
          </cell>
          <cell r="N9342" t="str">
            <v>0969060810</v>
          </cell>
          <cell r="O9342" t="str">
            <v>0969060810</v>
          </cell>
          <cell r="P9342" t="str">
            <v>QUITO</v>
          </cell>
          <cell r="Q9342" t="str">
            <v>QUITO</v>
          </cell>
          <cell r="R9342" t="str">
            <v>PICHINCHA</v>
          </cell>
          <cell r="T9342" t="str">
            <v>TRAMACO</v>
          </cell>
          <cell r="U9342" t="str">
            <v>FLEXNETUIO_LOCAL</v>
          </cell>
          <cell r="V9342">
            <v>0</v>
          </cell>
          <cell r="W9342">
            <v>1</v>
          </cell>
          <cell r="X9342" t="str">
            <v>KATHERINE QUILLUPAGUI</v>
          </cell>
          <cell r="Y9342" t="str">
            <v xml:space="preserve">Av. Amazonas N6-114 y Republica CC El Jardin Segunda Planta Locales 228 y 229 </v>
          </cell>
        </row>
        <row r="9343">
          <cell r="A9343" t="str">
            <v>RET22-015</v>
          </cell>
          <cell r="B9343">
            <v>457805</v>
          </cell>
          <cell r="C9343" t="str">
            <v>RET22-015</v>
          </cell>
          <cell r="D9343" t="str">
            <v>MOVISTAR</v>
          </cell>
          <cell r="E9343" t="str">
            <v>RETIRO</v>
          </cell>
          <cell r="F9343" t="str">
            <v>NORMAL</v>
          </cell>
          <cell r="G9343" t="str">
            <v/>
          </cell>
          <cell r="H9343">
            <v>44874</v>
          </cell>
          <cell r="I9343" t="str">
            <v>EN_TRANSITO</v>
          </cell>
          <cell r="J9343">
            <v>44874</v>
          </cell>
          <cell r="K9343" t="str">
            <v>FLEXNET - LI</v>
          </cell>
          <cell r="L9343" t="str">
            <v>CALLE 28 DE JUNIO S/N Y GARCIA MORENO ENTRADA LLANO GRANDE</v>
          </cell>
          <cell r="M9343" t="str">
            <v/>
          </cell>
          <cell r="N9343" t="str">
            <v>0999706039</v>
          </cell>
          <cell r="O9343" t="str">
            <v>0999706039</v>
          </cell>
          <cell r="P9343" t="str">
            <v>QUITO</v>
          </cell>
          <cell r="Q9343" t="str">
            <v>QUITO</v>
          </cell>
          <cell r="R9343" t="str">
            <v>PICHINCHA</v>
          </cell>
          <cell r="T9343" t="str">
            <v>TRAMACO</v>
          </cell>
          <cell r="U9343" t="str">
            <v>FLEXNETUIO_LOCAL</v>
          </cell>
          <cell r="V9343">
            <v>0</v>
          </cell>
          <cell r="W9343">
            <v>1</v>
          </cell>
          <cell r="X9343" t="str">
            <v>CECILIA PILATASIG</v>
          </cell>
          <cell r="Y9343" t="str">
            <v>Avenida de la Prensa y Avenida Kennedy Centro Comercial Condado Shopping nivel 2 frente a AKI Local 314</v>
          </cell>
        </row>
        <row r="9344">
          <cell r="A9344" t="str">
            <v>RET22-016</v>
          </cell>
          <cell r="B9344">
            <v>457806</v>
          </cell>
          <cell r="C9344" t="str">
            <v>RET22-016</v>
          </cell>
          <cell r="D9344" t="str">
            <v>MOVISTAR</v>
          </cell>
          <cell r="E9344" t="str">
            <v>RETIRO</v>
          </cell>
          <cell r="F9344" t="str">
            <v>NORMAL</v>
          </cell>
          <cell r="G9344" t="str">
            <v/>
          </cell>
          <cell r="H9344">
            <v>44874</v>
          </cell>
          <cell r="I9344" t="str">
            <v>EN_TRANSITO</v>
          </cell>
          <cell r="J9344">
            <v>44874</v>
          </cell>
          <cell r="K9344" t="str">
            <v>FLEXNET - LI</v>
          </cell>
          <cell r="L9344" t="str">
            <v>CALLE 28 DE JUNIO S/N Y GARCIA MORENO ENTRADA LLANO GRANDE</v>
          </cell>
          <cell r="M9344" t="str">
            <v/>
          </cell>
          <cell r="N9344" t="str">
            <v>0983732758</v>
          </cell>
          <cell r="O9344" t="str">
            <v>0983732758</v>
          </cell>
          <cell r="P9344" t="str">
            <v>QUITO</v>
          </cell>
          <cell r="Q9344" t="str">
            <v>QUITO</v>
          </cell>
          <cell r="R9344" t="str">
            <v>PICHINCHA</v>
          </cell>
          <cell r="T9344" t="str">
            <v>TRAMACO</v>
          </cell>
          <cell r="U9344" t="str">
            <v>FLEXNETUIO_LOCAL</v>
          </cell>
          <cell r="V9344">
            <v>0</v>
          </cell>
          <cell r="W9344">
            <v>1</v>
          </cell>
          <cell r="X9344" t="str">
            <v>MISHEL MALDONADO</v>
          </cell>
          <cell r="Y9344" t="str">
            <v>Av. Interoceanica Km 12 ½ y Pasaje El Valle (Cumbaya) L133 – NIVEL P.B.</v>
          </cell>
        </row>
        <row r="9345">
          <cell r="A9345" t="str">
            <v>R_24966_01</v>
          </cell>
          <cell r="B9345">
            <v>457285</v>
          </cell>
          <cell r="C9345" t="str">
            <v>R_24966_01</v>
          </cell>
          <cell r="D9345" t="str">
            <v>WORLINASLI</v>
          </cell>
          <cell r="E9345" t="str">
            <v>RETIRO</v>
          </cell>
          <cell r="F9345" t="str">
            <v>NORMAL</v>
          </cell>
          <cell r="G9345" t="str">
            <v>83237</v>
          </cell>
          <cell r="H9345">
            <v>44874</v>
          </cell>
          <cell r="I9345" t="str">
            <v>INCIDENCIA</v>
          </cell>
          <cell r="J9345">
            <v>44875</v>
          </cell>
          <cell r="K9345" t="str">
            <v>FLEXNET ECUADOR - WORLIN</v>
          </cell>
          <cell r="L9345" t="str">
            <v>FERNANDO GUTIERREZ HILL VIA A DAULE KM 8 1/2 ENTRADA A COOPERATIVA JUAN MONTALVO</v>
          </cell>
          <cell r="N9345" t="str">
            <v>0984881991</v>
          </cell>
          <cell r="O9345" t="str">
            <v>025018674</v>
          </cell>
          <cell r="P9345" t="str">
            <v>090606</v>
          </cell>
          <cell r="Q9345" t="str">
            <v>GUAYAQUIL</v>
          </cell>
          <cell r="R9345" t="str">
            <v>GUAYAS</v>
          </cell>
          <cell r="S9345" t="str">
            <v>GUAYAQUIL</v>
          </cell>
          <cell r="T9345" t="str">
            <v>FLEXTRANS UIO</v>
          </cell>
          <cell r="U9345" t="str">
            <v>FLEXNETGYE_UIO</v>
          </cell>
          <cell r="V9345">
            <v>1</v>
          </cell>
          <cell r="W9345">
            <v>3.5</v>
          </cell>
          <cell r="X9345" t="str">
            <v>ALFREDO JOSE CARVAJAL LEON</v>
          </cell>
          <cell r="Y9345" t="str">
            <v>FERNANDO ORTEGA N64-138 Y MIGUEL ARISTIZABAL, SECTOR COMITE DEL PUEBLO</v>
          </cell>
        </row>
        <row r="9346">
          <cell r="A9346" t="str">
            <v>CART_22_452</v>
          </cell>
          <cell r="B9346">
            <v>457075</v>
          </cell>
          <cell r="C9346" t="str">
            <v>CART_22_452</v>
          </cell>
          <cell r="D9346" t="str">
            <v>CARESTINO</v>
          </cell>
          <cell r="E9346" t="str">
            <v>DESPACHO</v>
          </cell>
          <cell r="F9346" t="str">
            <v>NORMAL</v>
          </cell>
          <cell r="G9346" t="str">
            <v>031002004003710</v>
          </cell>
          <cell r="H9346">
            <v>44874</v>
          </cell>
          <cell r="I9346" t="str">
            <v>INCIDENCIA</v>
          </cell>
          <cell r="J9346">
            <v>44923</v>
          </cell>
          <cell r="K9346" t="str">
            <v>ANDREA VERNICA GOMEZ ZAMBRANO</v>
          </cell>
          <cell r="L9346" t="str">
            <v>CALLE DE LA ARTES Y DE LA LIBERTAD. CDLA GONZALEZ 149</v>
          </cell>
          <cell r="N9346" t="str">
            <v>988886184</v>
          </cell>
          <cell r="O9346" t="str">
            <v>988886184</v>
          </cell>
          <cell r="P9346" t="str">
            <v>130301</v>
          </cell>
          <cell r="Q9346" t="str">
            <v>JIPIJAPA</v>
          </cell>
          <cell r="R9346" t="str">
            <v>MANABI</v>
          </cell>
          <cell r="S9346" t="str">
            <v>JIPIJAPA</v>
          </cell>
          <cell r="T9346" t="str">
            <v>TRAMACO</v>
          </cell>
          <cell r="U9346" t="str">
            <v>FLEXNETGYE_PROVINCIA</v>
          </cell>
          <cell r="V9346">
            <v>1</v>
          </cell>
          <cell r="W9346">
            <v>5.5</v>
          </cell>
          <cell r="X9346" t="str">
            <v>FLEXNET ECUADOR - CAREST</v>
          </cell>
          <cell r="Y9346" t="str">
            <v>FERNANDO GUTIERREZ HILL VIA A DAULE KM 8 1/2 ENTRADA A COOPERATIVA JUAN MONTALVO</v>
          </cell>
        </row>
        <row r="9347">
          <cell r="A9347" t="str">
            <v>RETIRO_SOBRE_029</v>
          </cell>
          <cell r="B9347">
            <v>457071</v>
          </cell>
          <cell r="C9347" t="str">
            <v>RETIRO_SOBRE_029</v>
          </cell>
          <cell r="D9347" t="str">
            <v>SEGAB</v>
          </cell>
          <cell r="E9347" t="str">
            <v>RETIRO_DESPACHO</v>
          </cell>
          <cell r="F9347" t="str">
            <v>NORMAL</v>
          </cell>
          <cell r="G9347" t="str">
            <v>TF83228</v>
          </cell>
          <cell r="H9347">
            <v>44874</v>
          </cell>
          <cell r="I9347" t="str">
            <v>ENTREGADO</v>
          </cell>
          <cell r="J9347">
            <v>44909</v>
          </cell>
          <cell r="K9347" t="str">
            <v>PAOLA GUALOTUÑA</v>
          </cell>
          <cell r="L9347" t="str">
            <v>RIO COFANES 328 DE SEGOVIA. EDIFICIO ROYAL PRESTIGE</v>
          </cell>
          <cell r="P9347" t="str">
            <v>QUITO</v>
          </cell>
          <cell r="Q9347" t="str">
            <v>QUITO</v>
          </cell>
          <cell r="R9347" t="str">
            <v>PICHINCHA</v>
          </cell>
          <cell r="T9347" t="str">
            <v>TRANSCONDUCINT</v>
          </cell>
          <cell r="U9347" t="str">
            <v>FLEXNETGYE_UIO</v>
          </cell>
          <cell r="V9347">
            <v>1</v>
          </cell>
          <cell r="W9347">
            <v>1</v>
          </cell>
          <cell r="X9347" t="str">
            <v>MARÍA DEL CARMEN PATIÑO</v>
          </cell>
          <cell r="Y9347" t="str">
            <v>KENNEDY NORTE MZ 301 SOLAR 2 CALLE ELEAODORO ARBOLEDA Y JOSE FALCONI DIAGONAL A LA EMBAJADA DE PANAMÁ,  DEL EDIFICIO DE DINERS GIRA A LA DERECHA EDIFICIO PLOMO DE 3 PISOS, PISO 2</v>
          </cell>
        </row>
        <row r="9348">
          <cell r="A9348" t="str">
            <v>SG_22_1575</v>
          </cell>
          <cell r="B9348">
            <v>456103</v>
          </cell>
          <cell r="C9348" t="str">
            <v>SG_22_1575</v>
          </cell>
          <cell r="D9348" t="str">
            <v>SG</v>
          </cell>
          <cell r="E9348" t="str">
            <v>DESPACHO</v>
          </cell>
          <cell r="F9348" t="str">
            <v>NORMAL</v>
          </cell>
          <cell r="H9348">
            <v>44872</v>
          </cell>
          <cell r="I9348" t="str">
            <v>EN_PROCESO</v>
          </cell>
          <cell r="J9348">
            <v>44872</v>
          </cell>
          <cell r="K9348" t="str">
            <v>TUPIZA HERNANDEZ OSCAR VINICIO</v>
          </cell>
          <cell r="L9348" t="str">
            <v>LLANO GRANDE, CALLE 28 DE JUNIO # OE10-237 Y GARCÍA MORENO, FRENTE A FABRICA ENGOMA LOCAL GVIDEAS</v>
          </cell>
          <cell r="P9348" t="str">
            <v>170208</v>
          </cell>
          <cell r="Q9348" t="str">
            <v>QUITO</v>
          </cell>
          <cell r="R9348" t="str">
            <v>PICHINCHA</v>
          </cell>
          <cell r="S9348" t="str">
            <v>CALDERON (CARAPUNGO)</v>
          </cell>
          <cell r="U9348" t="str">
            <v>FLEXNETUIO_LOCAL</v>
          </cell>
          <cell r="V9348">
            <v>1</v>
          </cell>
          <cell r="W9348">
            <v>3.5</v>
          </cell>
          <cell r="X9348" t="str">
            <v>FLEXNET UIO</v>
          </cell>
          <cell r="Y9348" t="str">
            <v>PANAMERICANA NORTE KM 12 1/2  LLANO GRANDE</v>
          </cell>
        </row>
        <row r="9349">
          <cell r="A9349" t="str">
            <v>R_24933_01</v>
          </cell>
          <cell r="B9349">
            <v>456012</v>
          </cell>
          <cell r="C9349" t="str">
            <v>R_24933_01</v>
          </cell>
          <cell r="D9349" t="str">
            <v>WORLINASLI</v>
          </cell>
          <cell r="E9349" t="str">
            <v>RETIRO</v>
          </cell>
          <cell r="F9349" t="str">
            <v>NORMAL</v>
          </cell>
          <cell r="G9349" t="str">
            <v>82968</v>
          </cell>
          <cell r="H9349">
            <v>44872</v>
          </cell>
          <cell r="I9349" t="str">
            <v>INCIDENCIA</v>
          </cell>
          <cell r="J9349">
            <v>44873</v>
          </cell>
          <cell r="K9349" t="str">
            <v>FLEXNET ECUADOR - WORLIN</v>
          </cell>
          <cell r="L9349" t="str">
            <v>FERNANDO GUTIERREZ HILL VIA A DAULE KM 8 1/2 ENTRADA A COOPERATIVA JUAN MONTALVO</v>
          </cell>
          <cell r="N9349" t="str">
            <v>0985571236</v>
          </cell>
          <cell r="O9349" t="str">
            <v>0960661751</v>
          </cell>
          <cell r="P9349" t="str">
            <v>090606</v>
          </cell>
          <cell r="Q9349" t="str">
            <v>GUAYAQUIL</v>
          </cell>
          <cell r="R9349" t="str">
            <v>GUAYAS</v>
          </cell>
          <cell r="S9349" t="str">
            <v>GUAYAQUIL</v>
          </cell>
          <cell r="T9349" t="str">
            <v>FLEXTRANS UIO</v>
          </cell>
          <cell r="U9349" t="str">
            <v>FLEXNETGYE_UIO</v>
          </cell>
          <cell r="V9349">
            <v>1</v>
          </cell>
          <cell r="W9349">
            <v>3.5</v>
          </cell>
          <cell r="X9349" t="str">
            <v>BYRON RODRIGO CARRERA YANEZ</v>
          </cell>
          <cell r="Y9349" t="str">
            <v>JULIO ARELLANO N28-62 Y SELVA ALEGRE SECTOR LAS CASAS ROTULO COPIAS DE LLAVES EN LA PARED - 0985571236	0960661751</v>
          </cell>
        </row>
        <row r="9350">
          <cell r="A9350" t="str">
            <v>R_24957_01</v>
          </cell>
          <cell r="B9350">
            <v>456017</v>
          </cell>
          <cell r="C9350" t="str">
            <v>R_24957_01</v>
          </cell>
          <cell r="D9350" t="str">
            <v>WORLINASLI</v>
          </cell>
          <cell r="E9350" t="str">
            <v>RETIRO</v>
          </cell>
          <cell r="F9350" t="str">
            <v>NORMAL</v>
          </cell>
          <cell r="G9350" t="str">
            <v>82953 - 85367 - 87635</v>
          </cell>
          <cell r="H9350">
            <v>44872</v>
          </cell>
          <cell r="I9350" t="str">
            <v>RECIBIDO_OPERACIONES</v>
          </cell>
          <cell r="J9350">
            <v>44916</v>
          </cell>
          <cell r="K9350" t="str">
            <v>FLEXNET ECUADOR - WORLIN</v>
          </cell>
          <cell r="L9350" t="str">
            <v>FERNANDO GUTIERREZ HILL VIA A DAULE KM 8 1/2 ENTRADA A COOPERATIVA JUAN MONTALVO</v>
          </cell>
          <cell r="N9350" t="str">
            <v>0983860985</v>
          </cell>
          <cell r="O9350" t="str">
            <v>0969391131</v>
          </cell>
          <cell r="P9350" t="str">
            <v>090606</v>
          </cell>
          <cell r="Q9350" t="str">
            <v>GUAYAQUIL</v>
          </cell>
          <cell r="R9350" t="str">
            <v>GUAYAS</v>
          </cell>
          <cell r="S9350" t="str">
            <v>GUAYAQUIL</v>
          </cell>
          <cell r="T9350" t="str">
            <v>FLEXTRANS UIO</v>
          </cell>
          <cell r="U9350" t="str">
            <v>FLEXNETGYE_UIO</v>
          </cell>
          <cell r="V9350">
            <v>1</v>
          </cell>
          <cell r="W9350">
            <v>3.5</v>
          </cell>
          <cell r="X9350" t="str">
            <v>RICARDO CONDOR NARVAEZ</v>
          </cell>
          <cell r="Y9350" t="str">
            <v>PASAJE MARIANO SUASTE E11-70 Y AV. ELOY ALFARO COMO REFERENCIA HABÍA DICHO QUE LA ENTRADA ES POR LA CALLE ELOY ALFARO EN LA ESQUINA HAY UNA TIENDA Y UNA LAVADORA DE AUTOS</v>
          </cell>
        </row>
        <row r="9351">
          <cell r="A9351" t="str">
            <v>RET_CARESTINO_007</v>
          </cell>
          <cell r="B9351">
            <v>455990</v>
          </cell>
          <cell r="C9351" t="str">
            <v>RET_CARESTINO_007</v>
          </cell>
          <cell r="D9351" t="str">
            <v>CARESTINO</v>
          </cell>
          <cell r="E9351" t="str">
            <v>RETIRO</v>
          </cell>
          <cell r="F9351" t="str">
            <v>NORMAL</v>
          </cell>
          <cell r="G9351" t="str">
            <v>TF82951</v>
          </cell>
          <cell r="H9351">
            <v>44872</v>
          </cell>
          <cell r="I9351" t="str">
            <v>RECIBIDO_OPERACIONES</v>
          </cell>
          <cell r="J9351">
            <v>44874</v>
          </cell>
          <cell r="K9351" t="str">
            <v>FLEX NET GYE</v>
          </cell>
          <cell r="L9351" t="str">
            <v xml:space="preserve">KM 8 1/2 VIA A DAULE COOP. JUAN MONTALVO </v>
          </cell>
          <cell r="M9351" t="str">
            <v>1791890663001 - JEANINA ZAMBRANO</v>
          </cell>
          <cell r="N9351" t="str">
            <v>098-7607452</v>
          </cell>
          <cell r="O9351" t="str">
            <v>098-7607452</v>
          </cell>
          <cell r="P9351" t="str">
            <v>090606</v>
          </cell>
          <cell r="Q9351" t="str">
            <v>GUAYAQUIL</v>
          </cell>
          <cell r="R9351" t="str">
            <v>GUAYAS</v>
          </cell>
          <cell r="S9351" t="str">
            <v>GUAYAQUIL</v>
          </cell>
          <cell r="T9351" t="str">
            <v>FLEXTRANS GYE</v>
          </cell>
          <cell r="U9351" t="str">
            <v>FLEXNETGYE_LOCAL</v>
          </cell>
          <cell r="V9351">
            <v>1</v>
          </cell>
          <cell r="W9351">
            <v>10</v>
          </cell>
          <cell r="X9351" t="str">
            <v>JONATHAN ZAMORA SUAREZ</v>
          </cell>
          <cell r="Y9351" t="str">
            <v>AV. LOS ESTEROS Y LUIS NOBOA NARANJO 732 - 0979750809 - 0963317748</v>
          </cell>
        </row>
        <row r="9352">
          <cell r="A9352" t="str">
            <v>20002841998470</v>
          </cell>
          <cell r="B9352">
            <v>455815</v>
          </cell>
          <cell r="C9352" t="str">
            <v>20002841998470</v>
          </cell>
          <cell r="D9352" t="str">
            <v>CONECEL_REG</v>
          </cell>
          <cell r="E9352" t="str">
            <v>DESPACHO</v>
          </cell>
          <cell r="F9352" t="str">
            <v>NORMAL</v>
          </cell>
          <cell r="G9352" t="str">
            <v/>
          </cell>
          <cell r="H9352">
            <v>44872</v>
          </cell>
          <cell r="I9352" t="str">
            <v>GESTION TELEFONICA</v>
          </cell>
          <cell r="J9352">
            <v>44907</v>
          </cell>
          <cell r="K9352" t="str">
            <v>CESAR ALONSO NARVAEZ</v>
          </cell>
          <cell r="L9352" t="str">
            <v>PICHINCHA / QUITO / PONCEANO / ISABEL DE SANTIAGO / SN / AVENIDA DIEGO DE VASQUEZ / CASA DE 2 PISOS COLOR CREMA LLAMAR CON ANTICIPACION</v>
          </cell>
          <cell r="M9352" t="str">
            <v>1723923189</v>
          </cell>
          <cell r="N9352" t="str">
            <v>022810919, 0984945200</v>
          </cell>
          <cell r="O9352" t="str">
            <v/>
          </cell>
          <cell r="P9352" t="str">
            <v>QUITO</v>
          </cell>
          <cell r="Q9352" t="str">
            <v>QUITO</v>
          </cell>
          <cell r="R9352" t="str">
            <v>PICHINCHA</v>
          </cell>
          <cell r="T9352" t="str">
            <v>FLEXTRANS UIO</v>
          </cell>
          <cell r="U9352" t="str">
            <v>FLEXNETUIO_LOCAL</v>
          </cell>
          <cell r="V9352">
            <v>1</v>
          </cell>
          <cell r="W9352">
            <v>1</v>
          </cell>
          <cell r="X9352" t="str">
            <v>FLEXNET UIO</v>
          </cell>
          <cell r="Y9352" t="str">
            <v>FLEX NET CALLE 28 DE JUNIO S/N Y GARCIA MORENO ENTRADA LLANO GRANDE</v>
          </cell>
        </row>
        <row r="9353">
          <cell r="A9353" t="str">
            <v>GAR4982</v>
          </cell>
          <cell r="B9353">
            <v>455709</v>
          </cell>
          <cell r="C9353" t="str">
            <v>GAR4982</v>
          </cell>
          <cell r="D9353" t="str">
            <v>HYCITE</v>
          </cell>
          <cell r="E9353" t="str">
            <v>RETIRO</v>
          </cell>
          <cell r="F9353" t="str">
            <v>NORMAL</v>
          </cell>
          <cell r="G9353" t="str">
            <v>031001000225004</v>
          </cell>
          <cell r="H9353">
            <v>44872</v>
          </cell>
          <cell r="I9353" t="str">
            <v>ENTREGADO</v>
          </cell>
          <cell r="J9353">
            <v>44909</v>
          </cell>
          <cell r="K9353" t="str">
            <v>SARA PILAR IBARRA GUERRERO</v>
          </cell>
          <cell r="L9353" t="str">
            <v>LEOPOLDO MONCAYO Y LA FLORIDA MZ 5 SOLAR 20A PALESTINA // PALESTINA PALESTINA, GU 091307</v>
          </cell>
          <cell r="N9353" t="str">
            <v>98-690-5270</v>
          </cell>
          <cell r="O9353" t="str">
            <v>98-690-5270</v>
          </cell>
          <cell r="P9353" t="str">
            <v>090109</v>
          </cell>
          <cell r="Q9353" t="str">
            <v>GUAYAQUIL</v>
          </cell>
          <cell r="R9353" t="str">
            <v>GUAYAS</v>
          </cell>
          <cell r="S9353" t="str">
            <v>GUAYAQUIL</v>
          </cell>
          <cell r="T9353" t="str">
            <v>TRAMACO</v>
          </cell>
          <cell r="U9353" t="str">
            <v>FLEXNETUIO_PROVINCIA</v>
          </cell>
          <cell r="V9353">
            <v>0</v>
          </cell>
          <cell r="W9353">
            <v>0</v>
          </cell>
          <cell r="X9353" t="str">
            <v>HYCITE QUITO</v>
          </cell>
          <cell r="Y9353" t="str">
            <v>FLEX NET CALLE 28 DE JUNIO S/N Y GARCIA MORENO ENTRADA LLANO GRANDE</v>
          </cell>
        </row>
        <row r="9354">
          <cell r="A9354" t="str">
            <v>GAR4984</v>
          </cell>
          <cell r="B9354">
            <v>455711</v>
          </cell>
          <cell r="C9354" t="str">
            <v>GAR4984</v>
          </cell>
          <cell r="D9354" t="str">
            <v>HYCITE</v>
          </cell>
          <cell r="E9354" t="str">
            <v>RETIRO</v>
          </cell>
          <cell r="F9354" t="str">
            <v>NORMAL</v>
          </cell>
          <cell r="G9354" t="str">
            <v>031001000225005</v>
          </cell>
          <cell r="H9354">
            <v>44872</v>
          </cell>
          <cell r="I9354" t="str">
            <v>ENTREGADO</v>
          </cell>
          <cell r="J9354">
            <v>44911</v>
          </cell>
          <cell r="K9354" t="str">
            <v>LIDA TINITANA LUDENA</v>
          </cell>
          <cell r="L9354" t="str">
            <v>AV REALES TAMARINDO / REF: A 100 MTS DE PARRILLADAS EL GATO CANTON/PARROQUIA: PORTOVIEJO / 18 DE OCTUBRE    PROVINCIA: MANABI</v>
          </cell>
          <cell r="N9354" t="str">
            <v>098 767 3952</v>
          </cell>
          <cell r="O9354" t="str">
            <v>098 767 3952</v>
          </cell>
          <cell r="P9354" t="str">
            <v>130101</v>
          </cell>
          <cell r="Q9354" t="str">
            <v>PORTOVIEJO</v>
          </cell>
          <cell r="R9354" t="str">
            <v>MANABI</v>
          </cell>
          <cell r="S9354" t="str">
            <v>PORTOVIEJO</v>
          </cell>
          <cell r="T9354" t="str">
            <v>TRAMACO</v>
          </cell>
          <cell r="U9354" t="str">
            <v>FLEXNETUIO_PROVINCIA</v>
          </cell>
          <cell r="V9354">
            <v>0</v>
          </cell>
          <cell r="W9354">
            <v>0</v>
          </cell>
          <cell r="X9354" t="str">
            <v>HYCITE QUITO</v>
          </cell>
          <cell r="Y9354" t="str">
            <v>FLEX NET CALLE 28 DE JUNIO S/N Y GARCIA MORENO ENTRADA LLANO GRANDE</v>
          </cell>
        </row>
        <row r="9355">
          <cell r="A9355" t="str">
            <v>GAR4992</v>
          </cell>
          <cell r="B9355">
            <v>455718</v>
          </cell>
          <cell r="C9355" t="str">
            <v>GAR4992</v>
          </cell>
          <cell r="D9355" t="str">
            <v>HYCITE</v>
          </cell>
          <cell r="E9355" t="str">
            <v>RETIRO</v>
          </cell>
          <cell r="F9355" t="str">
            <v>NORMAL</v>
          </cell>
          <cell r="G9355" t="str">
            <v>031001000225009</v>
          </cell>
          <cell r="H9355">
            <v>44872</v>
          </cell>
          <cell r="I9355" t="str">
            <v>ENTREGADO</v>
          </cell>
          <cell r="J9355">
            <v>44911</v>
          </cell>
          <cell r="K9355" t="str">
            <v>JOSE MELCHOR LOZANO IDROVO</v>
          </cell>
          <cell r="L9355" t="str">
            <v>DIRECCION: CALLE CESLAO MARIN Y JUAN DE VELAZCO REFERENCIA: EDIFICIO HELADERIA IGLU CUARTO PISO CANTON: PUYO PARROQUIA: PASTAZA PROVINCIA: PASTAZA COD POSTAL: 160101</v>
          </cell>
          <cell r="N9355" t="str">
            <v>989944242</v>
          </cell>
          <cell r="O9355" t="str">
            <v>989944242</v>
          </cell>
          <cell r="P9355" t="str">
            <v>160101</v>
          </cell>
          <cell r="Q9355" t="str">
            <v>PUYO</v>
          </cell>
          <cell r="R9355" t="str">
            <v>PASTAZA</v>
          </cell>
          <cell r="S9355" t="str">
            <v>PUYO</v>
          </cell>
          <cell r="T9355" t="str">
            <v>TRAMACO</v>
          </cell>
          <cell r="U9355" t="str">
            <v>FLEXNETUIO_PROVINCIA</v>
          </cell>
          <cell r="V9355">
            <v>0</v>
          </cell>
          <cell r="W9355">
            <v>0</v>
          </cell>
          <cell r="X9355" t="str">
            <v>HYCITE QUITO</v>
          </cell>
          <cell r="Y9355" t="str">
            <v>FLEX NET CALLE 28 DE JUNIO S/N Y GARCIA MORENO ENTRADA LLANO GRANDE</v>
          </cell>
        </row>
        <row r="9356">
          <cell r="A9356" t="str">
            <v>GAR4994</v>
          </cell>
          <cell r="B9356">
            <v>455720</v>
          </cell>
          <cell r="C9356" t="str">
            <v>GAR4994</v>
          </cell>
          <cell r="D9356" t="str">
            <v>HYCITE</v>
          </cell>
          <cell r="E9356" t="str">
            <v>RETIRO</v>
          </cell>
          <cell r="F9356" t="str">
            <v>NORMAL</v>
          </cell>
          <cell r="G9356" t="str">
            <v>TFQ82837</v>
          </cell>
          <cell r="H9356">
            <v>44872</v>
          </cell>
          <cell r="I9356" t="str">
            <v>INCIDENCIA</v>
          </cell>
          <cell r="J9356">
            <v>44873</v>
          </cell>
          <cell r="K9356" t="str">
            <v>NORMA SUSANA LUZCANDO OLVERA</v>
          </cell>
          <cell r="L9356" t="str">
            <v>ISLA ISABELA OE 7-67 ENTRE SANTA CRUZ Y SAN CRISTOBAL/CONOCOT QUITO SALVADOR CELI 170803, CONOCOTO  PICHINCHA</v>
          </cell>
          <cell r="M9356" t="str">
            <v/>
          </cell>
          <cell r="N9356" t="str">
            <v xml:space="preserve">99-349-9793 </v>
          </cell>
          <cell r="O9356" t="str">
            <v xml:space="preserve">99-349-9793 </v>
          </cell>
          <cell r="P9356" t="str">
            <v>170301</v>
          </cell>
          <cell r="Q9356" t="str">
            <v>QUITO</v>
          </cell>
          <cell r="R9356" t="str">
            <v>PICHINCHA</v>
          </cell>
          <cell r="S9356" t="str">
            <v>QUITO</v>
          </cell>
          <cell r="T9356" t="str">
            <v>FLEXTRANS UIO</v>
          </cell>
          <cell r="U9356" t="str">
            <v>FLEXNETUIO_LOCAL</v>
          </cell>
          <cell r="V9356">
            <v>0</v>
          </cell>
          <cell r="W9356">
            <v>0</v>
          </cell>
          <cell r="X9356" t="str">
            <v>HYCITE QUITO</v>
          </cell>
          <cell r="Y9356" t="str">
            <v>FLEX NET CALLE 28 DE JUNIO S/N Y GARCIA MORENO ENTRADA LLANO GRANDE</v>
          </cell>
        </row>
        <row r="9357">
          <cell r="A9357" t="str">
            <v>GAR4966</v>
          </cell>
          <cell r="B9357">
            <v>455693</v>
          </cell>
          <cell r="C9357" t="str">
            <v>GAR4966</v>
          </cell>
          <cell r="D9357" t="str">
            <v>HYCITE</v>
          </cell>
          <cell r="E9357" t="str">
            <v>RETIRO</v>
          </cell>
          <cell r="F9357" t="str">
            <v>NORMAL</v>
          </cell>
          <cell r="G9357" t="str">
            <v>TFQ82825</v>
          </cell>
          <cell r="H9357">
            <v>44872</v>
          </cell>
          <cell r="I9357" t="str">
            <v>INCIDENCIA</v>
          </cell>
          <cell r="J9357">
            <v>44873</v>
          </cell>
          <cell r="K9357" t="str">
            <v>JORGE ISRAEL SIERRA ARTEAGA</v>
          </cell>
          <cell r="L9357" t="str">
            <v>.</v>
          </cell>
          <cell r="N9357" t="str">
            <v>985141252</v>
          </cell>
          <cell r="O9357" t="str">
            <v>985141252</v>
          </cell>
          <cell r="P9357" t="str">
            <v>170301</v>
          </cell>
          <cell r="Q9357" t="str">
            <v>QUITO</v>
          </cell>
          <cell r="R9357" t="str">
            <v>PICHINCHA</v>
          </cell>
          <cell r="S9357" t="str">
            <v>QUITO</v>
          </cell>
          <cell r="T9357" t="str">
            <v>FLEXTRANS UIO</v>
          </cell>
          <cell r="U9357" t="str">
            <v>FLEXNETUIO_LOCAL</v>
          </cell>
          <cell r="V9357">
            <v>0</v>
          </cell>
          <cell r="W9357">
            <v>0</v>
          </cell>
          <cell r="X9357" t="str">
            <v>HYCITE QUITO</v>
          </cell>
          <cell r="Y9357" t="str">
            <v>FLEX NET CALLE 28 DE JUNIO S/N Y GARCIA MORENO ENTRADA LLANO GRANDE</v>
          </cell>
        </row>
        <row r="9358">
          <cell r="A9358" t="str">
            <v>RETIRO_SOBRE_026</v>
          </cell>
          <cell r="B9358">
            <v>454400</v>
          </cell>
          <cell r="C9358" t="str">
            <v>RETIRO_SOBRE_026</v>
          </cell>
          <cell r="D9358" t="str">
            <v>SEGAB</v>
          </cell>
          <cell r="E9358" t="str">
            <v>RETIRO</v>
          </cell>
          <cell r="F9358" t="str">
            <v>NORMAL</v>
          </cell>
          <cell r="G9358" t="str">
            <v>TF82557</v>
          </cell>
          <cell r="H9358">
            <v>44867</v>
          </cell>
          <cell r="I9358" t="str">
            <v>EN_CARTA_PORTE_RETIRO</v>
          </cell>
          <cell r="J9358">
            <v>44872</v>
          </cell>
          <cell r="K9358" t="str">
            <v>FLEXNET QUITO / KEVIN ESCOLA</v>
          </cell>
          <cell r="L9358" t="str">
            <v>COMPLEJO SAN JORGE ENTREDA LLANO GRANDE</v>
          </cell>
          <cell r="P9358" t="str">
            <v>QUITO</v>
          </cell>
          <cell r="Q9358" t="str">
            <v>QUITO</v>
          </cell>
          <cell r="R9358" t="str">
            <v>PICHINCHA</v>
          </cell>
          <cell r="T9358" t="str">
            <v>ITSACOURIER</v>
          </cell>
          <cell r="U9358" t="str">
            <v>FLEXNETGYE_UIO</v>
          </cell>
          <cell r="V9358">
            <v>1</v>
          </cell>
          <cell r="W9358">
            <v>1</v>
          </cell>
          <cell r="X9358" t="str">
            <v>MARÍA DEL CARMEN PATIÑO</v>
          </cell>
          <cell r="Y9358" t="str">
            <v>KENNEDY NORTE MZ 301 SOLAR 2 CALLE ELEAODORO ARBOLEDA Y JOSE FALCONI DIAGONAL A LA EMBAJADA DE PANAMÁ,  DEL EDIFICIO DE DINERS GIRA A LA DERECHA EDIFICIO PLOMO DE 3 PISOS, PISO 2</v>
          </cell>
        </row>
        <row r="9359">
          <cell r="A9359" t="str">
            <v>4569714</v>
          </cell>
          <cell r="B9359">
            <v>454295</v>
          </cell>
          <cell r="C9359" t="str">
            <v>4569714</v>
          </cell>
          <cell r="D9359" t="str">
            <v>MDELIVERY</v>
          </cell>
          <cell r="E9359" t="str">
            <v>DESPACHO</v>
          </cell>
          <cell r="F9359" t="str">
            <v>NORMAL</v>
          </cell>
          <cell r="G9359" t="str">
            <v>4569714.</v>
          </cell>
          <cell r="H9359">
            <v>44867</v>
          </cell>
          <cell r="I9359" t="str">
            <v>ENTREGADO</v>
          </cell>
          <cell r="J9359">
            <v>44915</v>
          </cell>
          <cell r="K9359" t="str">
            <v>SAILEMA LUCAS RUDY ALVARO</v>
          </cell>
          <cell r="L9359" t="str">
            <v>SAN CRISTOBLA CALLE CARLOS MORA  SN  Y JUAN JOSE FLORES</v>
          </cell>
          <cell r="M9359" t="str">
            <v>2000146445</v>
          </cell>
          <cell r="N9359" t="str">
            <v>0963302299</v>
          </cell>
          <cell r="O9359" t="str">
            <v>0963302299</v>
          </cell>
          <cell r="P9359" t="str">
            <v>200101</v>
          </cell>
          <cell r="Q9359" t="str">
            <v>SAN CRISTOBAL</v>
          </cell>
          <cell r="R9359" t="str">
            <v>GALAPAGOS</v>
          </cell>
          <cell r="S9359" t="str">
            <v>PUERTO BAQUERIZO MORENO - ISLA SANTA MARIA (FLOREANA) (CAB. EN  PTO. VELASCO IBARRA)</v>
          </cell>
          <cell r="T9359" t="str">
            <v>LAAR COURIER</v>
          </cell>
          <cell r="U9359" t="str">
            <v>FLEXNETUIO_PROVINCIA</v>
          </cell>
          <cell r="V9359">
            <v>1</v>
          </cell>
          <cell r="W9359">
            <v>1</v>
          </cell>
          <cell r="X9359" t="str">
            <v>FLEXNET ECUADOR - MDELIVERY</v>
          </cell>
          <cell r="Y9359" t="str">
            <v>CALLE 28 DE JUNIO S/N Y GARCIA MORENO ENTRADA LLANO GRANDE</v>
          </cell>
        </row>
        <row r="9360">
          <cell r="A9360" t="str">
            <v>4569949</v>
          </cell>
          <cell r="B9360">
            <v>454297</v>
          </cell>
          <cell r="C9360" t="str">
            <v>4569949</v>
          </cell>
          <cell r="D9360" t="str">
            <v>MDELIVERY</v>
          </cell>
          <cell r="E9360" t="str">
            <v>DESPACHO</v>
          </cell>
          <cell r="F9360" t="str">
            <v>NORMAL</v>
          </cell>
          <cell r="G9360" t="str">
            <v>4569949.</v>
          </cell>
          <cell r="H9360">
            <v>44867</v>
          </cell>
          <cell r="I9360" t="str">
            <v>ENTREGADO</v>
          </cell>
          <cell r="J9360">
            <v>44916</v>
          </cell>
          <cell r="K9360" t="str">
            <v>RUDY ALVARO SAILEMA LUCAS</v>
          </cell>
          <cell r="L9360" t="str">
            <v>PUERTO BAQUERIZO MORENO CALLE CARLOS MORA SN  Y AV JUAN JOSE FLORES</v>
          </cell>
          <cell r="M9360" t="str">
            <v>2000146445</v>
          </cell>
          <cell r="N9360" t="str">
            <v>0963302299</v>
          </cell>
          <cell r="O9360" t="str">
            <v>0963302299</v>
          </cell>
          <cell r="P9360" t="str">
            <v>200101</v>
          </cell>
          <cell r="Q9360" t="str">
            <v>SAN CRISTOBAL</v>
          </cell>
          <cell r="R9360" t="str">
            <v>GALAPAGOS</v>
          </cell>
          <cell r="S9360" t="str">
            <v>PUERTO BAQUERIZO MORENO - ISLA SANTA MARIA (FLOREANA) (CAB. EN  PTO. VELASCO IBARRA)</v>
          </cell>
          <cell r="T9360" t="str">
            <v>LAAR COURIER</v>
          </cell>
          <cell r="U9360" t="str">
            <v>FLEXNETUIO_PROVINCIA</v>
          </cell>
          <cell r="V9360">
            <v>1</v>
          </cell>
          <cell r="W9360">
            <v>1</v>
          </cell>
          <cell r="X9360" t="str">
            <v>FLEXNET ECUADOR - MDELIVERY</v>
          </cell>
          <cell r="Y9360" t="str">
            <v>CALLE 28 DE JUNIO S/N Y GARCIA MORENO ENTRADA LLANO GRANDE</v>
          </cell>
        </row>
        <row r="9361">
          <cell r="A9361" t="str">
            <v>R_24920_01</v>
          </cell>
          <cell r="B9361">
            <v>454133</v>
          </cell>
          <cell r="C9361" t="str">
            <v>R_24920_01</v>
          </cell>
          <cell r="D9361" t="str">
            <v>WORLINASLI</v>
          </cell>
          <cell r="E9361" t="str">
            <v>RETIRO</v>
          </cell>
          <cell r="F9361" t="str">
            <v>NORMAL</v>
          </cell>
          <cell r="G9361" t="str">
            <v>82471</v>
          </cell>
          <cell r="H9361">
            <v>44866</v>
          </cell>
          <cell r="I9361" t="str">
            <v>INCIDENCIA</v>
          </cell>
          <cell r="J9361">
            <v>44873</v>
          </cell>
          <cell r="K9361" t="str">
            <v>FLEXNET ECUADOR - WORLIN</v>
          </cell>
          <cell r="L9361" t="str">
            <v>FERNANDO GUTIERREZ HILL VIA A DAULE KM 8 1/2 ENTRADA A COOPERATIVA JUAN MONTALVO</v>
          </cell>
          <cell r="N9361" t="str">
            <v>0995109863</v>
          </cell>
          <cell r="O9361" t="str">
            <v>0999010116</v>
          </cell>
          <cell r="P9361" t="str">
            <v>090606</v>
          </cell>
          <cell r="Q9361" t="str">
            <v>GUAYAQUIL</v>
          </cell>
          <cell r="R9361" t="str">
            <v>GUAYAS</v>
          </cell>
          <cell r="S9361" t="str">
            <v>GUAYAQUIL</v>
          </cell>
          <cell r="T9361" t="str">
            <v>FLEXTRANS UIO</v>
          </cell>
          <cell r="U9361" t="str">
            <v>FLEXNETGYE_UIO</v>
          </cell>
          <cell r="V9361">
            <v>1</v>
          </cell>
          <cell r="W9361">
            <v>3.5</v>
          </cell>
          <cell r="X9361" t="str">
            <v>JEANMARCO SAMUEL CAPRILE RODRIGUEZ</v>
          </cell>
          <cell r="Y9361" t="str">
            <v>AMAZONAS Y AZUAY EDIFICIO COPLADI ODONTOLAND PISO 1 OFICINA 101A</v>
          </cell>
        </row>
        <row r="9362">
          <cell r="A9362" t="str">
            <v>MULTI_22_170</v>
          </cell>
          <cell r="B9362">
            <v>453993</v>
          </cell>
          <cell r="C9362" t="str">
            <v>MULTI_22_170</v>
          </cell>
          <cell r="D9362" t="str">
            <v>MULTIVAC</v>
          </cell>
          <cell r="E9362" t="str">
            <v>DESPACHO</v>
          </cell>
          <cell r="G9362" t="str">
            <v>FT76137</v>
          </cell>
          <cell r="H9362">
            <v>44866</v>
          </cell>
          <cell r="I9362" t="str">
            <v>ENTREGADO</v>
          </cell>
          <cell r="J9362">
            <v>44916</v>
          </cell>
          <cell r="K9362" t="str">
            <v>NIRSA S.A</v>
          </cell>
          <cell r="L9362" t="str">
            <v>AV. CARLOS LUIS PLAZA DAÑIN Y AV. DEMOCRACIA (OFICINA CENTRAL - ATARAZANA)</v>
          </cell>
          <cell r="P9362" t="str">
            <v>090301</v>
          </cell>
          <cell r="Q9362" t="str">
            <v>GUAYAQUIL</v>
          </cell>
          <cell r="R9362" t="str">
            <v>GUAYAS</v>
          </cell>
          <cell r="S9362" t="str">
            <v>GUAYAQUIL</v>
          </cell>
          <cell r="T9362" t="str">
            <v>FLEXTRANS GYE</v>
          </cell>
          <cell r="U9362" t="str">
            <v>FLEXNETUIO_GYE</v>
          </cell>
          <cell r="V9362">
            <v>1</v>
          </cell>
          <cell r="W9362">
            <v>1</v>
          </cell>
          <cell r="X9362" t="str">
            <v>FLEXNET UIO</v>
          </cell>
          <cell r="Y9362" t="str">
            <v>PANAMERICANA NORTE KM 12 1/2  LLANO GRANDE</v>
          </cell>
        </row>
        <row r="9363">
          <cell r="A9363" t="str">
            <v>11361</v>
          </cell>
          <cell r="B9363">
            <v>453827</v>
          </cell>
          <cell r="C9363" t="str">
            <v>11361</v>
          </cell>
          <cell r="D9363" t="str">
            <v>MOVISTAR</v>
          </cell>
          <cell r="E9363" t="str">
            <v>RETIRO</v>
          </cell>
          <cell r="F9363" t="str">
            <v>NORMAL</v>
          </cell>
          <cell r="G9363" t="str">
            <v>031002003989000</v>
          </cell>
          <cell r="H9363">
            <v>44866</v>
          </cell>
          <cell r="I9363" t="str">
            <v>ENTREGADO</v>
          </cell>
          <cell r="J9363">
            <v>44910</v>
          </cell>
          <cell r="K9363" t="str">
            <v>FLEXNET - LI</v>
          </cell>
          <cell r="L9363" t="str">
            <v>CALLE 28 DE JUNIO S/N Y GARCIA MORENO ENTRADA LLANO GRANDE</v>
          </cell>
          <cell r="M9363" t="str">
            <v/>
          </cell>
          <cell r="N9363" t="str">
            <v>096845300</v>
          </cell>
          <cell r="O9363" t="str">
            <v>096845300</v>
          </cell>
          <cell r="P9363" t="str">
            <v>QUITO</v>
          </cell>
          <cell r="Q9363" t="str">
            <v>QUITO</v>
          </cell>
          <cell r="R9363" t="str">
            <v>PICHINCHA</v>
          </cell>
          <cell r="T9363" t="str">
            <v>TRAMACO</v>
          </cell>
          <cell r="U9363" t="str">
            <v>FLEXNETUIO_GYE</v>
          </cell>
          <cell r="V9363">
            <v>0</v>
          </cell>
          <cell r="W9363">
            <v>1</v>
          </cell>
          <cell r="X9363" t="str">
            <v>ERICK MEDRANDA</v>
          </cell>
          <cell r="Y9363" t="str">
            <v>C.C. RIOCENTRO CEIBOS, Local # 28 PB Av. Del Bomberovia a la costa KM 6.5</v>
          </cell>
        </row>
        <row r="9364">
          <cell r="A9364" t="str">
            <v>11362</v>
          </cell>
          <cell r="B9364">
            <v>453828</v>
          </cell>
          <cell r="C9364" t="str">
            <v>11362</v>
          </cell>
          <cell r="D9364" t="str">
            <v>MOVISTAR</v>
          </cell>
          <cell r="E9364" t="str">
            <v>RETIRO</v>
          </cell>
          <cell r="F9364" t="str">
            <v>NORMAL</v>
          </cell>
          <cell r="G9364" t="str">
            <v>031002003989038</v>
          </cell>
          <cell r="H9364">
            <v>44866</v>
          </cell>
          <cell r="I9364" t="str">
            <v>ENTREGADO</v>
          </cell>
          <cell r="J9364">
            <v>44910</v>
          </cell>
          <cell r="K9364" t="str">
            <v>FLEXNET - LI</v>
          </cell>
          <cell r="L9364" t="str">
            <v>CALLE 28 DE JUNIO S/N Y GARCIA MORENO ENTRADA LLANO GRANDE</v>
          </cell>
          <cell r="M9364" t="str">
            <v/>
          </cell>
          <cell r="N9364" t="str">
            <v>0959589879</v>
          </cell>
          <cell r="O9364" t="str">
            <v>0959589879</v>
          </cell>
          <cell r="P9364" t="str">
            <v>QUITO</v>
          </cell>
          <cell r="Q9364" t="str">
            <v>QUITO</v>
          </cell>
          <cell r="R9364" t="str">
            <v>PICHINCHA</v>
          </cell>
          <cell r="T9364" t="str">
            <v>TRAMACO</v>
          </cell>
          <cell r="U9364" t="str">
            <v>FLEXNETUIO_PROVINCIA</v>
          </cell>
          <cell r="V9364">
            <v>0</v>
          </cell>
          <cell r="W9364">
            <v>1</v>
          </cell>
          <cell r="X9364" t="str">
            <v>MIGUEL MONTOYA</v>
          </cell>
          <cell r="Y9364" t="str">
            <v xml:space="preserve">  C.C. EL PASEO SHOPPING LA PENINSULA LOCAL 1 PLANTA BAJA (barrio san francisco mz 38. calle 9)  </v>
          </cell>
        </row>
        <row r="9365">
          <cell r="A9365" t="str">
            <v>11363</v>
          </cell>
          <cell r="B9365">
            <v>453829</v>
          </cell>
          <cell r="C9365" t="str">
            <v>11363</v>
          </cell>
          <cell r="D9365" t="str">
            <v>MOVISTAR</v>
          </cell>
          <cell r="E9365" t="str">
            <v>RETIRO</v>
          </cell>
          <cell r="F9365" t="str">
            <v>NORMAL</v>
          </cell>
          <cell r="G9365" t="str">
            <v>031002003989132</v>
          </cell>
          <cell r="H9365">
            <v>44866</v>
          </cell>
          <cell r="I9365" t="str">
            <v>ENTREGADO</v>
          </cell>
          <cell r="J9365">
            <v>44910</v>
          </cell>
          <cell r="K9365" t="str">
            <v>FLEXNET - LI</v>
          </cell>
          <cell r="L9365" t="str">
            <v>CALLE 28 DE JUNIO S/N Y GARCIA MORENO ENTRADA LLANO GRANDE</v>
          </cell>
          <cell r="M9365" t="str">
            <v/>
          </cell>
          <cell r="N9365" t="str">
            <v>0983013833</v>
          </cell>
          <cell r="O9365" t="str">
            <v>0983013833</v>
          </cell>
          <cell r="P9365" t="str">
            <v>QUITO</v>
          </cell>
          <cell r="Q9365" t="str">
            <v>QUITO</v>
          </cell>
          <cell r="R9365" t="str">
            <v>PICHINCHA</v>
          </cell>
          <cell r="T9365" t="str">
            <v>TRAMACO</v>
          </cell>
          <cell r="U9365" t="str">
            <v>FLEXNETUIO_LOCAL</v>
          </cell>
          <cell r="V9365">
            <v>0</v>
          </cell>
          <cell r="W9365">
            <v>1</v>
          </cell>
          <cell r="X9365" t="str">
            <v>ESTEBAN JIMENEZ</v>
          </cell>
          <cell r="Y9365" t="str">
            <v>CENTRO COMERCIAL QUICENTRO SHOPPING AVENIDA NACIONES UNIDAS.</v>
          </cell>
        </row>
        <row r="9366">
          <cell r="A9366" t="str">
            <v>11364</v>
          </cell>
          <cell r="B9366">
            <v>453830</v>
          </cell>
          <cell r="C9366" t="str">
            <v>11364</v>
          </cell>
          <cell r="D9366" t="str">
            <v>MOVISTAR</v>
          </cell>
          <cell r="E9366" t="str">
            <v>RETIRO</v>
          </cell>
          <cell r="F9366" t="str">
            <v>NORMAL</v>
          </cell>
          <cell r="G9366" t="str">
            <v>031002003989102</v>
          </cell>
          <cell r="H9366">
            <v>44866</v>
          </cell>
          <cell r="I9366" t="str">
            <v>ENTREGADO</v>
          </cell>
          <cell r="J9366">
            <v>44910</v>
          </cell>
          <cell r="K9366" t="str">
            <v>FLEXNET - LI</v>
          </cell>
          <cell r="L9366" t="str">
            <v>CALLE 28 DE JUNIO S/N Y GARCIA MORENO ENTRADA LLANO GRANDE</v>
          </cell>
          <cell r="M9366" t="str">
            <v/>
          </cell>
          <cell r="N9366" t="str">
            <v>992954906</v>
          </cell>
          <cell r="O9366" t="str">
            <v>992954906</v>
          </cell>
          <cell r="P9366" t="str">
            <v>QUITO</v>
          </cell>
          <cell r="Q9366" t="str">
            <v>QUITO</v>
          </cell>
          <cell r="R9366" t="str">
            <v>PICHINCHA</v>
          </cell>
          <cell r="T9366" t="str">
            <v>TRAMACO</v>
          </cell>
          <cell r="U9366" t="str">
            <v>FLEXNETUIO_LOCAL</v>
          </cell>
          <cell r="V9366">
            <v>0</v>
          </cell>
          <cell r="W9366">
            <v>2</v>
          </cell>
          <cell r="X9366" t="str">
            <v xml:space="preserve">JACOB CRUZ </v>
          </cell>
          <cell r="Y9366" t="str">
            <v>AV 6 DE DICIEMBRE Y TOMAS DE BERLANGA CC RIOCENTRO 6 DE DICIEMBRE</v>
          </cell>
        </row>
        <row r="9367">
          <cell r="A9367" t="str">
            <v>11365</v>
          </cell>
          <cell r="B9367">
            <v>453831</v>
          </cell>
          <cell r="C9367" t="str">
            <v>11365</v>
          </cell>
          <cell r="D9367" t="str">
            <v>MOVISTAR</v>
          </cell>
          <cell r="E9367" t="str">
            <v>RETIRO</v>
          </cell>
          <cell r="F9367" t="str">
            <v>NORMAL</v>
          </cell>
          <cell r="G9367" t="str">
            <v>031002003989083</v>
          </cell>
          <cell r="H9367">
            <v>44866</v>
          </cell>
          <cell r="I9367" t="str">
            <v>ENTREGADO</v>
          </cell>
          <cell r="J9367">
            <v>44910</v>
          </cell>
          <cell r="K9367" t="str">
            <v>FLEXNET - LI</v>
          </cell>
          <cell r="L9367" t="str">
            <v>CALLE 28 DE JUNIO S/N Y GARCIA MORENO ENTRADA LLANO GRANDE</v>
          </cell>
          <cell r="M9367" t="str">
            <v/>
          </cell>
          <cell r="N9367" t="str">
            <v>0994827525</v>
          </cell>
          <cell r="O9367" t="str">
            <v>0994827525</v>
          </cell>
          <cell r="P9367" t="str">
            <v>QUITO</v>
          </cell>
          <cell r="Q9367" t="str">
            <v>QUITO</v>
          </cell>
          <cell r="R9367" t="str">
            <v>PICHINCHA</v>
          </cell>
          <cell r="T9367" t="str">
            <v>TRAMACO</v>
          </cell>
          <cell r="U9367" t="str">
            <v>FLEXNETUIO_LOCAL</v>
          </cell>
          <cell r="V9367">
            <v>0</v>
          </cell>
          <cell r="W9367">
            <v>1</v>
          </cell>
          <cell r="X9367" t="str">
            <v xml:space="preserve">Jorge Cardenas </v>
          </cell>
          <cell r="Y9367" t="str">
            <v xml:space="preserve">AV DEL PARQUE Y ALONSO TORRES CC EL BOSQUE LOCAL 29 MOVISTAR </v>
          </cell>
        </row>
        <row r="9368">
          <cell r="A9368" t="str">
            <v>11366</v>
          </cell>
          <cell r="B9368">
            <v>453832</v>
          </cell>
          <cell r="C9368" t="str">
            <v>11366</v>
          </cell>
          <cell r="D9368" t="str">
            <v>MOVISTAR</v>
          </cell>
          <cell r="E9368" t="str">
            <v>RETIRO</v>
          </cell>
          <cell r="F9368" t="str">
            <v>NORMAL</v>
          </cell>
          <cell r="G9368" t="str">
            <v>031002003989062</v>
          </cell>
          <cell r="H9368">
            <v>44866</v>
          </cell>
          <cell r="I9368" t="str">
            <v>ENTREGADO</v>
          </cell>
          <cell r="J9368">
            <v>44910</v>
          </cell>
          <cell r="K9368" t="str">
            <v>FLEXNET - LI</v>
          </cell>
          <cell r="L9368" t="str">
            <v>CALLE 28 DE JUNIO S/N Y GARCIA MORENO ENTRADA LLANO GRANDE</v>
          </cell>
          <cell r="M9368" t="str">
            <v/>
          </cell>
          <cell r="N9368" t="str">
            <v>0984356978</v>
          </cell>
          <cell r="O9368" t="str">
            <v>0984356978</v>
          </cell>
          <cell r="P9368" t="str">
            <v>QUITO</v>
          </cell>
          <cell r="Q9368" t="str">
            <v>QUITO</v>
          </cell>
          <cell r="R9368" t="str">
            <v>PICHINCHA</v>
          </cell>
          <cell r="T9368" t="str">
            <v>TRAMACO</v>
          </cell>
          <cell r="U9368" t="str">
            <v>FLEXNETUIO_LOCAL</v>
          </cell>
          <cell r="V9368">
            <v>0</v>
          </cell>
          <cell r="W9368">
            <v>1</v>
          </cell>
          <cell r="X9368" t="str">
            <v xml:space="preserve">XIMENA GIRALDO </v>
          </cell>
          <cell r="Y9368" t="str">
            <v xml:space="preserve">AVENIDA MORAN VALVERDE CENTRO COMERCIAL QUICENTRO SUR PLANTA ALTA </v>
          </cell>
        </row>
        <row r="9369">
          <cell r="A9369" t="str">
            <v>RT_NC-FC-N-0005</v>
          </cell>
          <cell r="B9369">
            <v>453625</v>
          </cell>
          <cell r="C9369" t="str">
            <v>RT_NC-FC-N-0005</v>
          </cell>
          <cell r="D9369" t="str">
            <v>SG</v>
          </cell>
          <cell r="E9369" t="str">
            <v>RETIRO_DESPACHO</v>
          </cell>
          <cell r="F9369" t="str">
            <v>NORMAL</v>
          </cell>
          <cell r="G9369" t="str">
            <v>FT69968</v>
          </cell>
          <cell r="H9369">
            <v>44866</v>
          </cell>
          <cell r="I9369" t="str">
            <v>EN_CARTA_PORTE_RETIRO</v>
          </cell>
          <cell r="J9369">
            <v>44866</v>
          </cell>
          <cell r="K9369" t="str">
            <v>FLEXNET UIO</v>
          </cell>
          <cell r="L9369" t="str">
            <v>PANAMERICANA NORTE KM 12 1/2  LLANO GRANDE</v>
          </cell>
          <cell r="P9369" t="str">
            <v>170208</v>
          </cell>
          <cell r="Q9369" t="str">
            <v>QUITO</v>
          </cell>
          <cell r="R9369" t="str">
            <v>PICHINCHA</v>
          </cell>
          <cell r="S9369" t="str">
            <v>CALDERON (CARAPUNGO)</v>
          </cell>
          <cell r="U9369" t="str">
            <v>FLEXNETUIO_LOCAL</v>
          </cell>
          <cell r="V9369">
            <v>1</v>
          </cell>
          <cell r="W9369">
            <v>423</v>
          </cell>
          <cell r="X9369" t="str">
            <v>INABRAS SUCURSAL QUITO</v>
          </cell>
          <cell r="Y9369" t="str">
            <v>PICHINCHA / QUITO / COTOCOLLAO / PANAMERICANA NORTE A-15</v>
          </cell>
        </row>
        <row r="9370">
          <cell r="A9370" t="str">
            <v>11353</v>
          </cell>
          <cell r="B9370">
            <v>452162</v>
          </cell>
          <cell r="C9370" t="str">
            <v>11353</v>
          </cell>
          <cell r="D9370" t="str">
            <v>MOVISTAR</v>
          </cell>
          <cell r="E9370" t="str">
            <v>RETIRO</v>
          </cell>
          <cell r="F9370" t="str">
            <v>NORMAL</v>
          </cell>
          <cell r="G9370" t="str">
            <v>031002003980886</v>
          </cell>
          <cell r="H9370">
            <v>44862</v>
          </cell>
          <cell r="I9370" t="str">
            <v>ENTREGADO</v>
          </cell>
          <cell r="J9370">
            <v>44923</v>
          </cell>
          <cell r="K9370" t="str">
            <v>FLEXNET - LI</v>
          </cell>
          <cell r="L9370" t="str">
            <v>CALLE 28 DE JUNIO S/N Y GARCIA MORENO ENTRADA LLANO GRANDE</v>
          </cell>
          <cell r="M9370" t="str">
            <v/>
          </cell>
          <cell r="N9370" t="str">
            <v>097964661 / 098 767 2636</v>
          </cell>
          <cell r="O9370" t="str">
            <v>097964661 / 098 767 2636</v>
          </cell>
          <cell r="P9370" t="str">
            <v>QUITO</v>
          </cell>
          <cell r="Q9370" t="str">
            <v>QUITO</v>
          </cell>
          <cell r="R9370" t="str">
            <v>PICHINCHA</v>
          </cell>
          <cell r="T9370" t="str">
            <v>TRAMACO</v>
          </cell>
          <cell r="U9370" t="str">
            <v>FLEXNETUIO_LOCAL</v>
          </cell>
          <cell r="V9370">
            <v>0</v>
          </cell>
          <cell r="W9370">
            <v>1</v>
          </cell>
          <cell r="X9370" t="str">
            <v>Cesar Celi / Antonio Miranda</v>
          </cell>
          <cell r="Y9370" t="str">
            <v>Av. Galo Plaza Lasso y Av. Simon Bolivar, Centro Comercial Portal Shopping Tercer Piso P3 – 50</v>
          </cell>
        </row>
        <row r="9371">
          <cell r="A9371" t="str">
            <v>11356</v>
          </cell>
          <cell r="B9371">
            <v>452165</v>
          </cell>
          <cell r="C9371" t="str">
            <v>11356</v>
          </cell>
          <cell r="D9371" t="str">
            <v>MOVISTAR</v>
          </cell>
          <cell r="E9371" t="str">
            <v>RETIRO</v>
          </cell>
          <cell r="F9371" t="str">
            <v>NORMAL</v>
          </cell>
          <cell r="G9371" t="str">
            <v>031002003980850</v>
          </cell>
          <cell r="H9371">
            <v>44862</v>
          </cell>
          <cell r="I9371" t="str">
            <v>ENTREGADO</v>
          </cell>
          <cell r="J9371">
            <v>44923</v>
          </cell>
          <cell r="K9371" t="str">
            <v>FLEXNET - LI</v>
          </cell>
          <cell r="L9371" t="str">
            <v>CALLE 28 DE JUNIO S/N Y GARCIA MORENO ENTRADA LLANO GRANDE</v>
          </cell>
          <cell r="M9371" t="str">
            <v/>
          </cell>
          <cell r="N9371" t="str">
            <v>0984194554</v>
          </cell>
          <cell r="O9371" t="str">
            <v>0984194554</v>
          </cell>
          <cell r="P9371" t="str">
            <v>QUITO</v>
          </cell>
          <cell r="Q9371" t="str">
            <v>QUITO</v>
          </cell>
          <cell r="R9371" t="str">
            <v>PICHINCHA</v>
          </cell>
          <cell r="T9371" t="str">
            <v>TRAMACO</v>
          </cell>
          <cell r="U9371" t="str">
            <v>FLEXNETUIO_GYE</v>
          </cell>
          <cell r="V9371">
            <v>0</v>
          </cell>
          <cell r="W9371">
            <v>1</v>
          </cell>
          <cell r="X9371" t="str">
            <v>CARMEN RAMIREZ</v>
          </cell>
          <cell r="Y9371" t="str">
            <v>C.C. RIOCENTRO NORTE Avda. Francisco Orellana Local 10 C.C. planta Baja</v>
          </cell>
        </row>
        <row r="9372">
          <cell r="A9372" t="str">
            <v>11357</v>
          </cell>
          <cell r="B9372">
            <v>452166</v>
          </cell>
          <cell r="C9372" t="str">
            <v>11357</v>
          </cell>
          <cell r="D9372" t="str">
            <v>MOVISTAR</v>
          </cell>
          <cell r="E9372" t="str">
            <v>RETIRO</v>
          </cell>
          <cell r="F9372" t="str">
            <v>NORMAL</v>
          </cell>
          <cell r="G9372" t="str">
            <v>031002003980941</v>
          </cell>
          <cell r="H9372">
            <v>44862</v>
          </cell>
          <cell r="I9372" t="str">
            <v>ENTREGADO</v>
          </cell>
          <cell r="J9372">
            <v>44923</v>
          </cell>
          <cell r="K9372" t="str">
            <v>FLEXNET - LI</v>
          </cell>
          <cell r="L9372" t="str">
            <v>CALLE 28 DE JUNIO S/N Y GARCIA MORENO ENTRADA LLANO GRANDE</v>
          </cell>
          <cell r="M9372" t="str">
            <v/>
          </cell>
          <cell r="N9372" t="str">
            <v>0969060810</v>
          </cell>
          <cell r="O9372" t="str">
            <v>0969060810</v>
          </cell>
          <cell r="P9372" t="str">
            <v>QUITO</v>
          </cell>
          <cell r="Q9372" t="str">
            <v>QUITO</v>
          </cell>
          <cell r="R9372" t="str">
            <v>PICHINCHA</v>
          </cell>
          <cell r="T9372" t="str">
            <v>TRAMACO</v>
          </cell>
          <cell r="U9372" t="str">
            <v>FLEXNETUIO_LOCAL</v>
          </cell>
          <cell r="V9372">
            <v>0</v>
          </cell>
          <cell r="W9372">
            <v>1</v>
          </cell>
          <cell r="X9372" t="str">
            <v>KATHERINE QUILLUPAGUI</v>
          </cell>
          <cell r="Y9372" t="str">
            <v xml:space="preserve">Av. Amazonas N6-114 y Republica CC El Jardin Segunda Planta Locales 228 y 229 </v>
          </cell>
        </row>
        <row r="9373">
          <cell r="A9373" t="str">
            <v>11358</v>
          </cell>
          <cell r="B9373">
            <v>452167</v>
          </cell>
          <cell r="C9373" t="str">
            <v>11358</v>
          </cell>
          <cell r="D9373" t="str">
            <v>MOVISTAR</v>
          </cell>
          <cell r="E9373" t="str">
            <v>RETIRO</v>
          </cell>
          <cell r="F9373" t="str">
            <v>NORMAL</v>
          </cell>
          <cell r="G9373" t="str">
            <v>031002003980733</v>
          </cell>
          <cell r="H9373">
            <v>44862</v>
          </cell>
          <cell r="I9373" t="str">
            <v>ENTREGADO</v>
          </cell>
          <cell r="J9373">
            <v>44923</v>
          </cell>
          <cell r="K9373" t="str">
            <v>FLEXNET - LI</v>
          </cell>
          <cell r="L9373" t="str">
            <v>CALLE 28 DE JUNIO S/N Y GARCIA MORENO ENTRADA LLANO GRANDE</v>
          </cell>
          <cell r="M9373" t="str">
            <v/>
          </cell>
          <cell r="N9373" t="str">
            <v>0979594076</v>
          </cell>
          <cell r="O9373" t="str">
            <v>0979594076</v>
          </cell>
          <cell r="P9373" t="str">
            <v>QUITO</v>
          </cell>
          <cell r="Q9373" t="str">
            <v>QUITO</v>
          </cell>
          <cell r="R9373" t="str">
            <v>PICHINCHA</v>
          </cell>
          <cell r="T9373" t="str">
            <v>TRAMACO</v>
          </cell>
          <cell r="U9373" t="str">
            <v>FLEXNETUIO_PROVINCIA</v>
          </cell>
          <cell r="V9373">
            <v>0</v>
          </cell>
          <cell r="W9373">
            <v>1</v>
          </cell>
          <cell r="X9373" t="str">
            <v>MADELIN VELEZ</v>
          </cell>
          <cell r="Y9373" t="str">
            <v>El Carmen, Abdon Calderon y Av. Chone frente a Japon Motos, Diagonal al Banco Pichincha a lado de farmacia Sana Sana</v>
          </cell>
        </row>
        <row r="9374">
          <cell r="A9374" t="str">
            <v>11359</v>
          </cell>
          <cell r="B9374">
            <v>452168</v>
          </cell>
          <cell r="C9374" t="str">
            <v>11359</v>
          </cell>
          <cell r="D9374" t="str">
            <v>MOVISTAR</v>
          </cell>
          <cell r="E9374" t="str">
            <v>RETIRO</v>
          </cell>
          <cell r="F9374" t="str">
            <v>NORMAL</v>
          </cell>
          <cell r="G9374" t="str">
            <v>031002003980715</v>
          </cell>
          <cell r="H9374">
            <v>44862</v>
          </cell>
          <cell r="I9374" t="str">
            <v>ENTREGADO</v>
          </cell>
          <cell r="J9374">
            <v>44923</v>
          </cell>
          <cell r="K9374" t="str">
            <v>FLEXNET - LI</v>
          </cell>
          <cell r="L9374" t="str">
            <v>CALLE 28 DE JUNIO S/N Y GARCIA MORENO ENTRADA LLANO GRANDE</v>
          </cell>
          <cell r="M9374" t="str">
            <v/>
          </cell>
          <cell r="N9374" t="str">
            <v>0999471892</v>
          </cell>
          <cell r="O9374" t="str">
            <v>0999471892</v>
          </cell>
          <cell r="P9374" t="str">
            <v>QUITO</v>
          </cell>
          <cell r="Q9374" t="str">
            <v>QUITO</v>
          </cell>
          <cell r="R9374" t="str">
            <v>PICHINCHA</v>
          </cell>
          <cell r="T9374" t="str">
            <v>TRAMACO</v>
          </cell>
          <cell r="U9374" t="str">
            <v>FLEXNETUIO_PROVINCIA</v>
          </cell>
          <cell r="V9374">
            <v>0</v>
          </cell>
          <cell r="W9374">
            <v>1</v>
          </cell>
          <cell r="X9374" t="str">
            <v>LILIANA ZAMBRANO</v>
          </cell>
          <cell r="Y9374" t="str">
            <v>Calle Pichincha entre Calles Washington y Bolivar a lado de Almacenes Artefacta</v>
          </cell>
        </row>
        <row r="9375">
          <cell r="A9375" t="str">
            <v>11360</v>
          </cell>
          <cell r="B9375">
            <v>452169</v>
          </cell>
          <cell r="C9375" t="str">
            <v>11360</v>
          </cell>
          <cell r="D9375" t="str">
            <v>MOVISTAR</v>
          </cell>
          <cell r="E9375" t="str">
            <v>RETIRO</v>
          </cell>
          <cell r="F9375" t="str">
            <v>NORMAL</v>
          </cell>
          <cell r="G9375" t="str">
            <v>031002003980861</v>
          </cell>
          <cell r="H9375">
            <v>44862</v>
          </cell>
          <cell r="I9375" t="str">
            <v>ENTREGADO</v>
          </cell>
          <cell r="J9375">
            <v>44923</v>
          </cell>
          <cell r="K9375" t="str">
            <v>FLEXNET - LI</v>
          </cell>
          <cell r="L9375" t="str">
            <v>CALLE 28 DE JUNIO S/N Y GARCIA MORENO ENTRADA LLANO GRANDE</v>
          </cell>
          <cell r="M9375" t="str">
            <v/>
          </cell>
          <cell r="N9375" t="str">
            <v>0987045549</v>
          </cell>
          <cell r="O9375" t="str">
            <v>0987045549</v>
          </cell>
          <cell r="P9375" t="str">
            <v>QUITO</v>
          </cell>
          <cell r="Q9375" t="str">
            <v>QUITO</v>
          </cell>
          <cell r="R9375" t="str">
            <v>PICHINCHA</v>
          </cell>
          <cell r="T9375" t="str">
            <v>TRAMACO</v>
          </cell>
          <cell r="U9375" t="str">
            <v>FLEXNETUIO_LOCAL</v>
          </cell>
          <cell r="V9375">
            <v>0</v>
          </cell>
          <cell r="W9375">
            <v>1</v>
          </cell>
          <cell r="X9375" t="str">
            <v>JONATHAN GALLEGOS</v>
          </cell>
          <cell r="Y9375" t="str">
            <v>Av. Interoceanica y Juna Montalvo junto a Produbanco C.C. Santa Maria</v>
          </cell>
        </row>
        <row r="9376">
          <cell r="A9376" t="str">
            <v>SG_22_1541</v>
          </cell>
          <cell r="B9376">
            <v>451227</v>
          </cell>
          <cell r="C9376" t="str">
            <v>SG_22_1541</v>
          </cell>
          <cell r="D9376" t="str">
            <v>SG</v>
          </cell>
          <cell r="E9376" t="str">
            <v>DESPACHO</v>
          </cell>
          <cell r="F9376" t="str">
            <v>NORMAL</v>
          </cell>
          <cell r="G9376" t="str">
            <v>031002003978391</v>
          </cell>
          <cell r="H9376">
            <v>44861</v>
          </cell>
          <cell r="I9376" t="str">
            <v>ENTREGADO</v>
          </cell>
          <cell r="J9376">
            <v>44911</v>
          </cell>
          <cell r="K9376" t="str">
            <v>ZURIDIST CIA LTDA</v>
          </cell>
          <cell r="L9376" t="str">
            <v>VIA MANTA MONTECRISTI SECTOR LA Y</v>
          </cell>
          <cell r="P9376" t="str">
            <v>130201</v>
          </cell>
          <cell r="Q9376" t="str">
            <v>MANTA</v>
          </cell>
          <cell r="R9376" t="str">
            <v>MANABI</v>
          </cell>
          <cell r="S9376" t="str">
            <v>MANTA</v>
          </cell>
          <cell r="U9376" t="str">
            <v>FLEXNETUIO_PROVINCIA</v>
          </cell>
          <cell r="V9376">
            <v>1</v>
          </cell>
          <cell r="W9376">
            <v>22</v>
          </cell>
          <cell r="X9376" t="str">
            <v>FLEXNET UIO</v>
          </cell>
          <cell r="Y9376" t="str">
            <v>PANAMERICANA NORTE KM 12 1/2  LLANO GRANDE</v>
          </cell>
        </row>
        <row r="9377">
          <cell r="A9377" t="str">
            <v>MEGAPRODUCTGYE-Pu55-ARC181022</v>
          </cell>
          <cell r="B9377">
            <v>450669</v>
          </cell>
          <cell r="C9377" t="str">
            <v>MEGAPRODUCTGYE-Pu55-ARC181022</v>
          </cell>
          <cell r="D9377" t="str">
            <v>SG</v>
          </cell>
          <cell r="E9377" t="str">
            <v>RETIRO</v>
          </cell>
          <cell r="F9377" t="str">
            <v>NORMAL</v>
          </cell>
          <cell r="G9377" t="str">
            <v>81358</v>
          </cell>
          <cell r="H9377">
            <v>44860</v>
          </cell>
          <cell r="I9377" t="str">
            <v>INCIDENCIA</v>
          </cell>
          <cell r="J9377">
            <v>44865</v>
          </cell>
          <cell r="K9377" t="str">
            <v>FLEXNET GYE</v>
          </cell>
          <cell r="L9377" t="str">
            <v>KM 8.5 VIA A DAULE</v>
          </cell>
          <cell r="P9377" t="str">
            <v>GUAYAQUIL</v>
          </cell>
          <cell r="Q9377" t="str">
            <v>GUAYAQUIL</v>
          </cell>
          <cell r="R9377" t="str">
            <v>GUAYAS</v>
          </cell>
          <cell r="T9377" t="str">
            <v>FLEXTRANS GYE</v>
          </cell>
          <cell r="U9377" t="str">
            <v>FLEXNETGYE_LOCAL</v>
          </cell>
          <cell r="V9377">
            <v>9</v>
          </cell>
          <cell r="W9377">
            <v>6</v>
          </cell>
          <cell r="X9377" t="str">
            <v>MEGAPRODUCTOS GYE</v>
          </cell>
          <cell r="Y9377" t="str">
            <v>KM 7.5 VÍA A DAULE, CDLA. SANTA CECILIA CALLE 12AVA #501 ENTRE CALLE 3ERA Y 4TA</v>
          </cell>
        </row>
        <row r="9378">
          <cell r="A9378" t="str">
            <v>Recoleccion_08</v>
          </cell>
          <cell r="B9378">
            <v>449810</v>
          </cell>
          <cell r="C9378" t="str">
            <v>Recoleccion_08</v>
          </cell>
          <cell r="D9378" t="str">
            <v>DPW</v>
          </cell>
          <cell r="E9378" t="str">
            <v>DESPACHO</v>
          </cell>
          <cell r="F9378" t="str">
            <v>NORMAL</v>
          </cell>
          <cell r="G9378" t="str">
            <v>031002003976635</v>
          </cell>
          <cell r="H9378">
            <v>44859</v>
          </cell>
          <cell r="I9378" t="str">
            <v>ENTREGADO</v>
          </cell>
          <cell r="J9378">
            <v>44922</v>
          </cell>
          <cell r="K9378" t="str">
            <v>UNIDAD EDUCATIVA PARTICULAR ABDON CALDERON (UEPAC)</v>
          </cell>
          <cell r="L9378" t="str">
            <v>KM. 2 1/2 VIA EL EMPALME, QUEVEDO, REPUBLICA DEL ECUADOR, LOS RIOS, ECUADOR./ELINA TAPIA/593997233568/// //</v>
          </cell>
          <cell r="M9378" t="str">
            <v>#N/A</v>
          </cell>
          <cell r="N9378" t="str">
            <v>99-952-3557</v>
          </cell>
          <cell r="O9378" t="str">
            <v>99-952-3557</v>
          </cell>
          <cell r="P9378" t="str">
            <v>120301</v>
          </cell>
          <cell r="Q9378" t="str">
            <v>QUEVEDO</v>
          </cell>
          <cell r="R9378" t="str">
            <v>LOS RIOS</v>
          </cell>
          <cell r="S9378" t="str">
            <v>QUEVEDO</v>
          </cell>
          <cell r="T9378" t="str">
            <v>TRAMACO</v>
          </cell>
          <cell r="U9378" t="str">
            <v>FLEXNETUIO_PROVINCIA</v>
          </cell>
          <cell r="V9378">
            <v>1</v>
          </cell>
          <cell r="W9378">
            <v>1</v>
          </cell>
          <cell r="X9378" t="str">
            <v>FLEXNET</v>
          </cell>
          <cell r="Y9378" t="str">
            <v>FLEX NET CALLE 28 DE JUNIO S/N Y GARCIA MORENO ENTRADA LLANO GRANDE</v>
          </cell>
        </row>
        <row r="9379">
          <cell r="A9379" t="str">
            <v>R_24724_01</v>
          </cell>
          <cell r="B9379">
            <v>449562</v>
          </cell>
          <cell r="C9379" t="str">
            <v>R_24724_01</v>
          </cell>
          <cell r="D9379" t="str">
            <v>WORLINASLI</v>
          </cell>
          <cell r="E9379" t="str">
            <v>RETIRO</v>
          </cell>
          <cell r="F9379" t="str">
            <v>NORMAL</v>
          </cell>
          <cell r="G9379" t="str">
            <v>TF81046</v>
          </cell>
          <cell r="H9379">
            <v>44859</v>
          </cell>
          <cell r="I9379" t="str">
            <v>RECIBIDO_OPERACIONES</v>
          </cell>
          <cell r="J9379">
            <v>44865</v>
          </cell>
          <cell r="K9379" t="str">
            <v>FLEXNET ECUADOR - WORLIN</v>
          </cell>
          <cell r="L9379" t="str">
            <v>FERNANDO GUTIERREZ HILL VIA A DAULE KM 8 1/2 ENTRADA A COOPERATIVA JUAN MONTALVO</v>
          </cell>
          <cell r="N9379" t="str">
            <v>0989153498</v>
          </cell>
          <cell r="P9379" t="str">
            <v>090606</v>
          </cell>
          <cell r="Q9379" t="str">
            <v>GUAYAQUIL</v>
          </cell>
          <cell r="R9379" t="str">
            <v>GUAYAS</v>
          </cell>
          <cell r="S9379" t="str">
            <v>GUAYAQUIL</v>
          </cell>
          <cell r="T9379" t="str">
            <v>FLEXTRANS UIO</v>
          </cell>
          <cell r="U9379" t="str">
            <v>FLEXNETGYE_UIO</v>
          </cell>
          <cell r="V9379">
            <v>1</v>
          </cell>
          <cell r="W9379">
            <v>3.05</v>
          </cell>
          <cell r="X9379" t="str">
            <v>PEDRO MAZA CHAMBA</v>
          </cell>
          <cell r="Y9379" t="str">
            <v>DE LAS TORONJAS N48-54 MANUEL LIZARZABURO - 0989153498</v>
          </cell>
        </row>
        <row r="9380">
          <cell r="A9380" t="str">
            <v>R_24790_01</v>
          </cell>
          <cell r="B9380">
            <v>449570</v>
          </cell>
          <cell r="C9380" t="str">
            <v>R_24790_01</v>
          </cell>
          <cell r="D9380" t="str">
            <v>WORLINASLI</v>
          </cell>
          <cell r="E9380" t="str">
            <v>RETIRO</v>
          </cell>
          <cell r="F9380" t="str">
            <v>NORMAL</v>
          </cell>
          <cell r="G9380" t="str">
            <v>031002004082492</v>
          </cell>
          <cell r="H9380">
            <v>44859</v>
          </cell>
          <cell r="I9380" t="str">
            <v>RECIBIDO_OPERACIONES</v>
          </cell>
          <cell r="J9380">
            <v>44904</v>
          </cell>
          <cell r="K9380" t="str">
            <v>FLEXNET ECUADOR - WORLIN</v>
          </cell>
          <cell r="L9380" t="str">
            <v>FERNANDO GUTIERREZ HILL VIA A DAULE KM 8 1/2 ENTRADA A COOPERATIVA JUAN MONTALVO</v>
          </cell>
          <cell r="M9380" t="str">
            <v>jzambrano@itsanet.com</v>
          </cell>
          <cell r="N9380" t="str">
            <v>0984706661</v>
          </cell>
          <cell r="O9380" t="str">
            <v>0982986221</v>
          </cell>
          <cell r="P9380" t="str">
            <v>090606</v>
          </cell>
          <cell r="Q9380" t="str">
            <v>GUAYAQUIL</v>
          </cell>
          <cell r="R9380" t="str">
            <v>GUAYAS</v>
          </cell>
          <cell r="S9380" t="str">
            <v>GUAYAQUIL</v>
          </cell>
          <cell r="T9380" t="str">
            <v>TRAMACO</v>
          </cell>
          <cell r="U9380" t="str">
            <v>FLEXNETGYE_PROVINCIA</v>
          </cell>
          <cell r="V9380">
            <v>0</v>
          </cell>
          <cell r="W9380">
            <v>0</v>
          </cell>
          <cell r="X9380" t="str">
            <v>SANTIAGO ENRIQUE VERA FARIAS</v>
          </cell>
          <cell r="Y9380" t="str">
            <v>SANTA CECILIA CALLE A</v>
          </cell>
        </row>
        <row r="9381">
          <cell r="A9381" t="str">
            <v>11323</v>
          </cell>
          <cell r="B9381">
            <v>448745</v>
          </cell>
          <cell r="C9381" t="str">
            <v>11323</v>
          </cell>
          <cell r="D9381" t="str">
            <v>MOVISTAR</v>
          </cell>
          <cell r="E9381" t="str">
            <v>RETIRO</v>
          </cell>
          <cell r="F9381" t="str">
            <v>NORMAL</v>
          </cell>
          <cell r="G9381" t="str">
            <v>031002003966155</v>
          </cell>
          <cell r="H9381">
            <v>44858</v>
          </cell>
          <cell r="I9381" t="str">
            <v>ENTREGADO</v>
          </cell>
          <cell r="J9381">
            <v>44923</v>
          </cell>
          <cell r="K9381" t="str">
            <v>FLEXNET - LI</v>
          </cell>
          <cell r="L9381" t="str">
            <v>CALLE 28 DE JUNIO S/N Y GARCIA MORENO ENTRADA LLANO GRANDE</v>
          </cell>
          <cell r="M9381" t="str">
            <v/>
          </cell>
          <cell r="N9381" t="str">
            <v>0939523079</v>
          </cell>
          <cell r="O9381" t="str">
            <v>0939523079</v>
          </cell>
          <cell r="P9381" t="str">
            <v>QUITO</v>
          </cell>
          <cell r="Q9381" t="str">
            <v>QUITO</v>
          </cell>
          <cell r="R9381" t="str">
            <v>PICHINCHA</v>
          </cell>
          <cell r="T9381" t="str">
            <v>TRAMACO</v>
          </cell>
          <cell r="U9381" t="str">
            <v>FLEXNETUIO_PROVINCIA</v>
          </cell>
          <cell r="V9381">
            <v>0</v>
          </cell>
          <cell r="W9381">
            <v>1</v>
          </cell>
          <cell r="X9381" t="str">
            <v xml:space="preserve">SANTIAGO PABON </v>
          </cell>
          <cell r="Y9381" t="str">
            <v>AV MARIANO ACOSTA Y FRAY VACAS GALINDO CENTRO COMERCIAL LAGUNA MALL IBARRA LOCAL 135 JUNTO BCO PACIFICO</v>
          </cell>
        </row>
        <row r="9382">
          <cell r="A9382" t="str">
            <v>11325</v>
          </cell>
          <cell r="B9382">
            <v>448746</v>
          </cell>
          <cell r="C9382" t="str">
            <v>11325</v>
          </cell>
          <cell r="D9382" t="str">
            <v>MOVISTAR</v>
          </cell>
          <cell r="E9382" t="str">
            <v>RETIRO</v>
          </cell>
          <cell r="F9382" t="str">
            <v>NORMAL</v>
          </cell>
          <cell r="G9382" t="str">
            <v>031002003966125</v>
          </cell>
          <cell r="H9382">
            <v>44858</v>
          </cell>
          <cell r="I9382" t="str">
            <v>ENTREGADO</v>
          </cell>
          <cell r="J9382">
            <v>44923</v>
          </cell>
          <cell r="K9382" t="str">
            <v>FLEXNET - LI</v>
          </cell>
          <cell r="L9382" t="str">
            <v>CALLE 28 DE JUNIO S/N Y GARCIA MORENO ENTRADA LLANO GRANDE</v>
          </cell>
          <cell r="M9382" t="str">
            <v/>
          </cell>
          <cell r="N9382" t="str">
            <v>992954906</v>
          </cell>
          <cell r="O9382" t="str">
            <v>992954906</v>
          </cell>
          <cell r="P9382" t="str">
            <v>QUITO</v>
          </cell>
          <cell r="Q9382" t="str">
            <v>QUITO</v>
          </cell>
          <cell r="R9382" t="str">
            <v>PICHINCHA</v>
          </cell>
          <cell r="T9382" t="str">
            <v>TRAMACO</v>
          </cell>
          <cell r="U9382" t="str">
            <v>FLEXNETUIO_LOCAL</v>
          </cell>
          <cell r="V9382">
            <v>0</v>
          </cell>
          <cell r="W9382">
            <v>1</v>
          </cell>
          <cell r="X9382" t="str">
            <v xml:space="preserve">JACOB CRUZ </v>
          </cell>
          <cell r="Y9382" t="str">
            <v>AV 6 DE DICIEMBRE Y TOMAS DE BERLANGA CC RIOCENTRO 6 DE DICIEMBRE</v>
          </cell>
        </row>
        <row r="9383">
          <cell r="A9383" t="str">
            <v>11326</v>
          </cell>
          <cell r="B9383">
            <v>448747</v>
          </cell>
          <cell r="C9383" t="str">
            <v>11326</v>
          </cell>
          <cell r="D9383" t="str">
            <v>MOVISTAR</v>
          </cell>
          <cell r="E9383" t="str">
            <v>RETIRO</v>
          </cell>
          <cell r="F9383" t="str">
            <v>NORMAL</v>
          </cell>
          <cell r="G9383" t="str">
            <v>031002003965229</v>
          </cell>
          <cell r="H9383">
            <v>44858</v>
          </cell>
          <cell r="I9383" t="str">
            <v>ENTREGADO</v>
          </cell>
          <cell r="J9383">
            <v>44923</v>
          </cell>
          <cell r="K9383" t="str">
            <v>FLEXNET - LI</v>
          </cell>
          <cell r="L9383" t="str">
            <v>CALLE 28 DE JUNIO S/N Y GARCIA MORENO ENTRADA LLANO GRANDE</v>
          </cell>
          <cell r="M9383" t="str">
            <v/>
          </cell>
          <cell r="N9383" t="str">
            <v>0983345657</v>
          </cell>
          <cell r="O9383" t="str">
            <v>0983345657</v>
          </cell>
          <cell r="P9383" t="str">
            <v>QUITO</v>
          </cell>
          <cell r="Q9383" t="str">
            <v>QUITO</v>
          </cell>
          <cell r="R9383" t="str">
            <v>PICHINCHA</v>
          </cell>
          <cell r="T9383" t="str">
            <v>TRAMACO</v>
          </cell>
          <cell r="U9383" t="str">
            <v>FLEXNETUIO_GYE</v>
          </cell>
          <cell r="V9383">
            <v>0</v>
          </cell>
          <cell r="W9383">
            <v>1</v>
          </cell>
          <cell r="X9383" t="str">
            <v>JORGE MERINO</v>
          </cell>
          <cell r="Y9383" t="str">
            <v>Cdla Kenney Av Del Periodista y Dr Juan Bautista Arzube CC Policentro local #48, (Local Movistar)</v>
          </cell>
        </row>
        <row r="9384">
          <cell r="A9384" t="str">
            <v>11327</v>
          </cell>
          <cell r="B9384">
            <v>448748</v>
          </cell>
          <cell r="C9384" t="str">
            <v>11327</v>
          </cell>
          <cell r="D9384" t="str">
            <v>MOVISTAR</v>
          </cell>
          <cell r="E9384" t="str">
            <v>RETIRO</v>
          </cell>
          <cell r="F9384" t="str">
            <v>NORMAL</v>
          </cell>
          <cell r="G9384" t="str">
            <v>031002003965201</v>
          </cell>
          <cell r="H9384">
            <v>44858</v>
          </cell>
          <cell r="I9384" t="str">
            <v>ENTREGADO</v>
          </cell>
          <cell r="J9384">
            <v>44923</v>
          </cell>
          <cell r="K9384" t="str">
            <v>FLEXNET - LI</v>
          </cell>
          <cell r="L9384" t="str">
            <v>CALLE 28 DE JUNIO S/N Y GARCIA MORENO ENTRADA LLANO GRANDE</v>
          </cell>
          <cell r="M9384" t="str">
            <v/>
          </cell>
          <cell r="N9384" t="str">
            <v>0997120187</v>
          </cell>
          <cell r="O9384" t="str">
            <v>0997120187</v>
          </cell>
          <cell r="P9384" t="str">
            <v>QUITO</v>
          </cell>
          <cell r="Q9384" t="str">
            <v>QUITO</v>
          </cell>
          <cell r="R9384" t="str">
            <v>PICHINCHA</v>
          </cell>
          <cell r="T9384" t="str">
            <v>TRAMACO</v>
          </cell>
          <cell r="U9384" t="str">
            <v>FLEXNETUIO_PROVINCIA</v>
          </cell>
          <cell r="V9384">
            <v>0</v>
          </cell>
          <cell r="W9384">
            <v>1</v>
          </cell>
          <cell r="X9384" t="str">
            <v>PRISCILA MOSQUERA</v>
          </cell>
          <cell r="Y9384" t="str">
            <v>CALLE HONORATO MARQUEZ Y SUCRE A POCOS METROS COLEGIO 26 DE NOVIEMBRE</v>
          </cell>
        </row>
        <row r="9385">
          <cell r="A9385" t="str">
            <v>11320</v>
          </cell>
          <cell r="B9385">
            <v>447767</v>
          </cell>
          <cell r="C9385" t="str">
            <v>11320</v>
          </cell>
          <cell r="D9385" t="str">
            <v>MOVISTAR</v>
          </cell>
          <cell r="E9385" t="str">
            <v>RETIRO</v>
          </cell>
          <cell r="F9385" t="str">
            <v>NORMAL</v>
          </cell>
          <cell r="G9385" t="str">
            <v>031002003961123</v>
          </cell>
          <cell r="H9385">
            <v>44855</v>
          </cell>
          <cell r="I9385" t="str">
            <v>ENTREGADO</v>
          </cell>
          <cell r="J9385">
            <v>44923</v>
          </cell>
          <cell r="K9385" t="str">
            <v>FLEXNET - LI</v>
          </cell>
          <cell r="L9385" t="str">
            <v>CALLE 28 DE JUNIO S/N Y GARCIA MORENO ENTRADA LLANO GRANDE</v>
          </cell>
          <cell r="M9385" t="str">
            <v/>
          </cell>
          <cell r="N9385" t="str">
            <v>982387574</v>
          </cell>
          <cell r="O9385" t="str">
            <v>982387574</v>
          </cell>
          <cell r="P9385" t="str">
            <v>QUITO</v>
          </cell>
          <cell r="Q9385" t="str">
            <v>QUITO</v>
          </cell>
          <cell r="R9385" t="str">
            <v>PICHINCHA</v>
          </cell>
          <cell r="T9385" t="str">
            <v>TRAMACO</v>
          </cell>
          <cell r="U9385" t="str">
            <v>FLEXNETUIO_GYE</v>
          </cell>
          <cell r="V9385">
            <v>0</v>
          </cell>
          <cell r="W9385">
            <v>1</v>
          </cell>
          <cell r="X9385" t="str">
            <v>MAURENY ROMERO</v>
          </cell>
          <cell r="Y9385" t="str">
            <v>AV CASUARINA MALL DEL FORTIN LOCAL NRO 127</v>
          </cell>
        </row>
        <row r="9386">
          <cell r="A9386" t="str">
            <v>11321</v>
          </cell>
          <cell r="B9386">
            <v>447768</v>
          </cell>
          <cell r="C9386" t="str">
            <v>11321</v>
          </cell>
          <cell r="D9386" t="str">
            <v>MOVISTAR</v>
          </cell>
          <cell r="E9386" t="str">
            <v>RETIRO</v>
          </cell>
          <cell r="F9386" t="str">
            <v>NORMAL</v>
          </cell>
          <cell r="G9386" t="str">
            <v>031002003961132</v>
          </cell>
          <cell r="H9386">
            <v>44855</v>
          </cell>
          <cell r="I9386" t="str">
            <v>ENTREGADO</v>
          </cell>
          <cell r="J9386">
            <v>44923</v>
          </cell>
          <cell r="K9386" t="str">
            <v>FLEXNET - LI</v>
          </cell>
          <cell r="L9386" t="str">
            <v>CALLE 28 DE JUNIO S/N Y GARCIA MORENO ENTRADA LLANO GRANDE</v>
          </cell>
          <cell r="M9386" t="str">
            <v/>
          </cell>
          <cell r="N9386" t="str">
            <v>0981211402/0990030841</v>
          </cell>
          <cell r="O9386" t="str">
            <v>0981211402/0990030841</v>
          </cell>
          <cell r="P9386" t="str">
            <v>QUITO</v>
          </cell>
          <cell r="Q9386" t="str">
            <v>QUITO</v>
          </cell>
          <cell r="R9386" t="str">
            <v>PICHINCHA</v>
          </cell>
          <cell r="T9386" t="str">
            <v>TRAMACO</v>
          </cell>
          <cell r="U9386" t="str">
            <v>FLEXNETUIO_PROVINCIA</v>
          </cell>
          <cell r="V9386">
            <v>0</v>
          </cell>
          <cell r="W9386">
            <v>1</v>
          </cell>
          <cell r="X9386" t="str">
            <v>ANAHY MOREIRA/KARLA ESCOBAR</v>
          </cell>
          <cell r="Y9386" t="str">
            <v>AVENIDA 23 CALLE20 MALL DEL PACIFICO LOCAL 57 Y 58</v>
          </cell>
        </row>
        <row r="9387">
          <cell r="A9387" t="str">
            <v>11322</v>
          </cell>
          <cell r="B9387">
            <v>447769</v>
          </cell>
          <cell r="C9387" t="str">
            <v>11322</v>
          </cell>
          <cell r="D9387" t="str">
            <v>MOVISTAR</v>
          </cell>
          <cell r="E9387" t="str">
            <v>RETIRO</v>
          </cell>
          <cell r="F9387" t="str">
            <v>NORMAL</v>
          </cell>
          <cell r="G9387" t="str">
            <v>031002003961131</v>
          </cell>
          <cell r="H9387">
            <v>44855</v>
          </cell>
          <cell r="I9387" t="str">
            <v>ENTREGADO</v>
          </cell>
          <cell r="J9387">
            <v>44923</v>
          </cell>
          <cell r="K9387" t="str">
            <v>FLEXNET - LI</v>
          </cell>
          <cell r="L9387" t="str">
            <v>CALLE 28 DE JUNIO S/N Y GARCIA MORENO ENTRADA LLANO GRANDE</v>
          </cell>
          <cell r="M9387" t="str">
            <v/>
          </cell>
          <cell r="N9387" t="str">
            <v>0981211402/0990030841</v>
          </cell>
          <cell r="O9387" t="str">
            <v>0981211402/0990030841</v>
          </cell>
          <cell r="P9387" t="str">
            <v>QUITO</v>
          </cell>
          <cell r="Q9387" t="str">
            <v>QUITO</v>
          </cell>
          <cell r="R9387" t="str">
            <v>PICHINCHA</v>
          </cell>
          <cell r="T9387" t="str">
            <v>TRAMACO</v>
          </cell>
          <cell r="U9387" t="str">
            <v>FLEXNETUIO_PROVINCIA</v>
          </cell>
          <cell r="V9387">
            <v>0</v>
          </cell>
          <cell r="W9387">
            <v>1</v>
          </cell>
          <cell r="X9387" t="str">
            <v>ANAHY MOREIRA/KARLA ESCOBAR</v>
          </cell>
          <cell r="Y9387" t="str">
            <v>AVENIDA 23 CALLE20 MALL DEL PACIFICO LOCAL 57 Y 58</v>
          </cell>
        </row>
        <row r="9388">
          <cell r="A9388" t="str">
            <v>pr201020222</v>
          </cell>
          <cell r="B9388">
            <v>446641</v>
          </cell>
          <cell r="C9388" t="str">
            <v>pr201020222</v>
          </cell>
          <cell r="D9388" t="str">
            <v>TEST</v>
          </cell>
          <cell r="E9388" t="str">
            <v>DESPACHO</v>
          </cell>
          <cell r="F9388" t="str">
            <v>NORMAL</v>
          </cell>
          <cell r="H9388">
            <v>44854</v>
          </cell>
          <cell r="I9388" t="str">
            <v>EN_TRANSITO</v>
          </cell>
          <cell r="J9388">
            <v>44917</v>
          </cell>
          <cell r="K9388" t="str">
            <v>CARLOS DAVID</v>
          </cell>
          <cell r="L9388" t="str">
            <v>PANAMERICANA NORTE KM 12.15 Y GARCIA MORENO</v>
          </cell>
          <cell r="P9388" t="str">
            <v>000001</v>
          </cell>
          <cell r="Q9388" t="str">
            <v>QUITO</v>
          </cell>
          <cell r="R9388" t="str">
            <v>PICHINCHA</v>
          </cell>
          <cell r="S9388" t="str">
            <v>BODEGA FLEXNET UIO - RETIRA CLIENTE</v>
          </cell>
          <cell r="T9388" t="str">
            <v>TRANSERVISS</v>
          </cell>
          <cell r="U9388" t="str">
            <v>FLEXNETUIO_LOCAL</v>
          </cell>
          <cell r="V9388">
            <v>1</v>
          </cell>
          <cell r="X9388" t="str">
            <v>EDUARDO NICOLALDE</v>
          </cell>
          <cell r="Y9388" t="str">
            <v>DIRECCION AV DE LAS AMERICAS GUAYAS - GUAYQUIL</v>
          </cell>
        </row>
        <row r="9389">
          <cell r="A9389" t="str">
            <v>pr201020221</v>
          </cell>
          <cell r="B9389">
            <v>446640</v>
          </cell>
          <cell r="C9389" t="str">
            <v>pr201020221</v>
          </cell>
          <cell r="D9389" t="str">
            <v>TEST</v>
          </cell>
          <cell r="E9389" t="str">
            <v>DESPACHO</v>
          </cell>
          <cell r="F9389" t="str">
            <v>NORMAL</v>
          </cell>
          <cell r="H9389">
            <v>44854</v>
          </cell>
          <cell r="I9389" t="str">
            <v>EN_TRANSITO</v>
          </cell>
          <cell r="J9389">
            <v>44917</v>
          </cell>
          <cell r="K9389" t="str">
            <v>ALEJANDRO GONZALES</v>
          </cell>
          <cell r="L9389" t="str">
            <v>PANAMERICANA NORTE KM 12.15 Y GARCIA MORENO</v>
          </cell>
          <cell r="P9389" t="str">
            <v>000001</v>
          </cell>
          <cell r="Q9389" t="str">
            <v>QUITO</v>
          </cell>
          <cell r="R9389" t="str">
            <v>PICHINCHA</v>
          </cell>
          <cell r="S9389" t="str">
            <v>BODEGA FLEXNET UIO - RETIRA CLIENTE</v>
          </cell>
          <cell r="T9389" t="str">
            <v>TRANSERVISS</v>
          </cell>
          <cell r="U9389" t="str">
            <v>RETIRA_CLIENTE</v>
          </cell>
          <cell r="V9389">
            <v>1</v>
          </cell>
          <cell r="X9389" t="str">
            <v>EDUARDO NICOLALDE</v>
          </cell>
          <cell r="Y9389" t="str">
            <v>PANAMERICANA NORTE KM 12.15 Y GARCIA MORENO</v>
          </cell>
        </row>
        <row r="9390">
          <cell r="A9390" t="str">
            <v>GAR4824</v>
          </cell>
          <cell r="B9390">
            <v>445617</v>
          </cell>
          <cell r="C9390" t="str">
            <v>GAR4824</v>
          </cell>
          <cell r="D9390" t="str">
            <v>HYCITE</v>
          </cell>
          <cell r="E9390" t="str">
            <v>RETIRO</v>
          </cell>
          <cell r="F9390" t="str">
            <v>NORMAL</v>
          </cell>
          <cell r="G9390" t="str">
            <v>031001000224164</v>
          </cell>
          <cell r="H9390">
            <v>44853</v>
          </cell>
          <cell r="I9390" t="str">
            <v>ENTREGADO</v>
          </cell>
          <cell r="J9390">
            <v>44923</v>
          </cell>
          <cell r="K9390" t="str">
            <v>PATRICIA YOKASTA/ VICTOR ALFONSO MONCAYO POSLIGUA</v>
          </cell>
          <cell r="L9390" t="str">
            <v>PROVINCIA: LOJA CANTON: LOJA PARROQUIA: EL SAGRARIO LOCALIDAD: CELI ROMAN CODIGO POSTAL: 110103 CALLE Y NUMERO: JOSE MARIA RIOFRIO 192-10 Y CARLOS ROMAN DESCRIPCION Y REFERENCIAS: CASA DE 2 PISOS ESQU</v>
          </cell>
          <cell r="N9390" t="str">
            <v>098 705 3866</v>
          </cell>
          <cell r="O9390" t="str">
            <v>098 705 3866</v>
          </cell>
          <cell r="P9390" t="str">
            <v>110101</v>
          </cell>
          <cell r="Q9390" t="str">
            <v>LOJA</v>
          </cell>
          <cell r="R9390" t="str">
            <v>LOJA</v>
          </cell>
          <cell r="S9390" t="str">
            <v>LOJA</v>
          </cell>
          <cell r="T9390" t="str">
            <v>TRAMACO</v>
          </cell>
          <cell r="U9390" t="str">
            <v>FLEXNETUIO_PROVINCIA</v>
          </cell>
          <cell r="V9390">
            <v>0</v>
          </cell>
          <cell r="W9390">
            <v>0</v>
          </cell>
          <cell r="X9390" t="str">
            <v>HYCITE QUITO</v>
          </cell>
          <cell r="Y9390" t="str">
            <v>FLEX NET CALLE 28 DE JUNIO S/N Y GARCIA MORENO ENTRADA LLANO GRANDE</v>
          </cell>
        </row>
        <row r="9391">
          <cell r="A9391" t="str">
            <v>5716221</v>
          </cell>
          <cell r="B9391">
            <v>441769</v>
          </cell>
          <cell r="C9391" t="str">
            <v>5716221</v>
          </cell>
          <cell r="D9391" t="str">
            <v>CONECEL_REG</v>
          </cell>
          <cell r="E9391" t="str">
            <v>DESPACHO</v>
          </cell>
          <cell r="F9391" t="str">
            <v>NORMAL</v>
          </cell>
          <cell r="G9391" t="str">
            <v>FT67892</v>
          </cell>
          <cell r="H9391">
            <v>44848</v>
          </cell>
          <cell r="I9391" t="str">
            <v>DEVOLUCION_EN_PROCESO</v>
          </cell>
          <cell r="J9391">
            <v>44903</v>
          </cell>
          <cell r="K9391" t="str">
            <v xml:space="preserve">OSWALDO ARTURO GARCIA  </v>
          </cell>
          <cell r="L9391" t="str">
            <v>QUITO COCHAPAMBA CALLE JUAN ARAUZ N50-09 Y CALLE VICENTE HEREDIA CASA BLANCA 2 PISOS AL FINAL DE LA CUCHARA</v>
          </cell>
          <cell r="M9391" t="str">
            <v>1705657060</v>
          </cell>
          <cell r="N9391" t="str">
            <v>999939565</v>
          </cell>
          <cell r="P9391" t="str">
            <v>QUITO</v>
          </cell>
          <cell r="Q9391" t="str">
            <v>QUITO</v>
          </cell>
          <cell r="R9391" t="str">
            <v>PICHINCHA</v>
          </cell>
          <cell r="T9391" t="str">
            <v>FLEXTRANS UIO</v>
          </cell>
          <cell r="U9391" t="str">
            <v>FLEXNETUIO_LOCAL</v>
          </cell>
          <cell r="V9391">
            <v>1</v>
          </cell>
          <cell r="W9391">
            <v>1</v>
          </cell>
          <cell r="X9391" t="str">
            <v>FLEXNET UIO</v>
          </cell>
          <cell r="Y9391" t="str">
            <v>FLEX NET CALLE 28 DE JUNIO S/N Y GARCIA MORENO ENTRADA LLANO GRANDE</v>
          </cell>
        </row>
        <row r="9392">
          <cell r="A9392" t="str">
            <v>11293</v>
          </cell>
          <cell r="B9392">
            <v>441736</v>
          </cell>
          <cell r="C9392" t="str">
            <v>11293</v>
          </cell>
          <cell r="D9392" t="str">
            <v>MOVISTAR</v>
          </cell>
          <cell r="E9392" t="str">
            <v>RETIRO</v>
          </cell>
          <cell r="F9392" t="str">
            <v>NORMAL</v>
          </cell>
          <cell r="G9392" t="str">
            <v>031002003943104</v>
          </cell>
          <cell r="H9392">
            <v>44848</v>
          </cell>
          <cell r="I9392" t="str">
            <v>ENTREGADO</v>
          </cell>
          <cell r="J9392">
            <v>44923</v>
          </cell>
          <cell r="K9392" t="str">
            <v>FLEXNET - LI</v>
          </cell>
          <cell r="L9392" t="str">
            <v>CALLE 28 DE JUNIO S/N Y GARCIA MORENO ENTRADA LLANO GRANDE</v>
          </cell>
          <cell r="M9392" t="str">
            <v/>
          </cell>
          <cell r="N9392" t="str">
            <v>991522034</v>
          </cell>
          <cell r="O9392" t="str">
            <v>991522034</v>
          </cell>
          <cell r="P9392" t="str">
            <v>QUITO</v>
          </cell>
          <cell r="Q9392" t="str">
            <v>QUITO</v>
          </cell>
          <cell r="R9392" t="str">
            <v>PICHINCHA</v>
          </cell>
          <cell r="T9392" t="str">
            <v>TRAMACO</v>
          </cell>
          <cell r="U9392" t="str">
            <v>FLEXNETUIO_LOCAL</v>
          </cell>
          <cell r="V9392">
            <v>0</v>
          </cell>
          <cell r="W9392">
            <v>1</v>
          </cell>
          <cell r="X9392" t="str">
            <v>ERNESTO CORDOBA</v>
          </cell>
          <cell r="Y9392" t="str">
            <v>PLAZA DE LAS AMERICAS INTERSECCION DE LAS AVENIDAS NACIONES UNIDAS Y REPUBLICA PB (6-2), QUITO , QUITO, PICHINCHA, REGION SIERRA, Ecuador</v>
          </cell>
        </row>
        <row r="9393">
          <cell r="A9393" t="str">
            <v>11240</v>
          </cell>
          <cell r="B9393">
            <v>437697</v>
          </cell>
          <cell r="C9393" t="str">
            <v>11240</v>
          </cell>
          <cell r="D9393" t="str">
            <v>MOVISTAR</v>
          </cell>
          <cell r="E9393" t="str">
            <v>RETIRO</v>
          </cell>
          <cell r="F9393" t="str">
            <v>NORMAL</v>
          </cell>
          <cell r="G9393" t="str">
            <v>031002003926152</v>
          </cell>
          <cell r="H9393">
            <v>44841</v>
          </cell>
          <cell r="I9393" t="str">
            <v>ENTREGADO</v>
          </cell>
          <cell r="J9393">
            <v>44923</v>
          </cell>
          <cell r="K9393" t="str">
            <v>FLEXNET - LI</v>
          </cell>
          <cell r="L9393" t="str">
            <v>CALLE 28 DE JUNIO S/N Y GARCIA MORENO ENTRADA LLANO GRANDE</v>
          </cell>
          <cell r="M9393" t="str">
            <v/>
          </cell>
          <cell r="N9393" t="str">
            <v>958915204</v>
          </cell>
          <cell r="O9393" t="str">
            <v>958915204</v>
          </cell>
          <cell r="P9393" t="str">
            <v>QUITO</v>
          </cell>
          <cell r="Q9393" t="str">
            <v>QUITO</v>
          </cell>
          <cell r="R9393" t="str">
            <v>PICHINCHA</v>
          </cell>
          <cell r="T9393" t="str">
            <v>TRAMACO</v>
          </cell>
          <cell r="U9393" t="str">
            <v>FLEXNETUIO_PROVINCIA</v>
          </cell>
          <cell r="V9393">
            <v>0</v>
          </cell>
          <cell r="W9393">
            <v>1</v>
          </cell>
          <cell r="X9393" t="str">
            <v>AGRIPINA LEON</v>
          </cell>
          <cell r="Y9393" t="str">
            <v>CC.PASEO SHOPPING  LOCAL 8-9</v>
          </cell>
        </row>
        <row r="9394">
          <cell r="A9394" t="str">
            <v>11243</v>
          </cell>
          <cell r="B9394">
            <v>437698</v>
          </cell>
          <cell r="C9394" t="str">
            <v>11243</v>
          </cell>
          <cell r="D9394" t="str">
            <v>MOVISTAR</v>
          </cell>
          <cell r="E9394" t="str">
            <v>RETIRO</v>
          </cell>
          <cell r="F9394" t="str">
            <v>NORMAL</v>
          </cell>
          <cell r="G9394" t="str">
            <v>031002003926128</v>
          </cell>
          <cell r="H9394">
            <v>44841</v>
          </cell>
          <cell r="I9394" t="str">
            <v>ENTREGADO</v>
          </cell>
          <cell r="J9394">
            <v>44923</v>
          </cell>
          <cell r="K9394" t="str">
            <v>FLEXNET - LI</v>
          </cell>
          <cell r="L9394" t="str">
            <v>CALLE 28 DE JUNIO S/N Y GARCIA MORENO ENTRADA LLANO GRANDE</v>
          </cell>
          <cell r="M9394" t="str">
            <v/>
          </cell>
          <cell r="N9394" t="str">
            <v>982387574</v>
          </cell>
          <cell r="O9394" t="str">
            <v>982387574</v>
          </cell>
          <cell r="P9394" t="str">
            <v>QUITO</v>
          </cell>
          <cell r="Q9394" t="str">
            <v>QUITO</v>
          </cell>
          <cell r="R9394" t="str">
            <v>PICHINCHA</v>
          </cell>
          <cell r="T9394" t="str">
            <v>TRAMACO</v>
          </cell>
          <cell r="U9394" t="str">
            <v>FLEXNETUIO_GYE</v>
          </cell>
          <cell r="V9394">
            <v>0</v>
          </cell>
          <cell r="W9394">
            <v>1</v>
          </cell>
          <cell r="X9394" t="str">
            <v>MAURENY ROMERO</v>
          </cell>
          <cell r="Y9394" t="str">
            <v>Av. 25 de Julio y Ernesto Alban locales 111 y 112</v>
          </cell>
        </row>
        <row r="9395">
          <cell r="A9395" t="str">
            <v>11244</v>
          </cell>
          <cell r="B9395">
            <v>437699</v>
          </cell>
          <cell r="C9395" t="str">
            <v>11244</v>
          </cell>
          <cell r="D9395" t="str">
            <v>MOVISTAR</v>
          </cell>
          <cell r="E9395" t="str">
            <v>RETIRO</v>
          </cell>
          <cell r="F9395" t="str">
            <v>NORMAL</v>
          </cell>
          <cell r="G9395" t="str">
            <v>031002003926074</v>
          </cell>
          <cell r="H9395">
            <v>44841</v>
          </cell>
          <cell r="I9395" t="str">
            <v>ENTREGADO</v>
          </cell>
          <cell r="J9395">
            <v>44923</v>
          </cell>
          <cell r="K9395" t="str">
            <v>FLEXNET - LI</v>
          </cell>
          <cell r="L9395" t="str">
            <v>CALLE 28 DE JUNIO S/N Y GARCIA MORENO ENTRADA LLANO GRANDE</v>
          </cell>
          <cell r="M9395" t="str">
            <v/>
          </cell>
          <cell r="N9395" t="str">
            <v>992954906</v>
          </cell>
          <cell r="O9395" t="str">
            <v>992954906</v>
          </cell>
          <cell r="P9395" t="str">
            <v>QUITO</v>
          </cell>
          <cell r="Q9395" t="str">
            <v>QUITO</v>
          </cell>
          <cell r="R9395" t="str">
            <v>PICHINCHA</v>
          </cell>
          <cell r="T9395" t="str">
            <v>TRAMACO</v>
          </cell>
          <cell r="U9395" t="str">
            <v>FLEXNETUIO_LOCAL</v>
          </cell>
          <cell r="V9395">
            <v>0</v>
          </cell>
          <cell r="W9395">
            <v>1</v>
          </cell>
          <cell r="X9395" t="str">
            <v xml:space="preserve">JACOB CRUZ </v>
          </cell>
          <cell r="Y9395" t="str">
            <v>AV 6 DE DICIEMBRE Y TOMAS DE BERLANGA CC RIOCENTRO 6 DE DICIEMBRE</v>
          </cell>
        </row>
        <row r="9396">
          <cell r="A9396" t="str">
            <v>11245</v>
          </cell>
          <cell r="B9396">
            <v>437700</v>
          </cell>
          <cell r="C9396" t="str">
            <v>11245</v>
          </cell>
          <cell r="D9396" t="str">
            <v>MOVISTAR</v>
          </cell>
          <cell r="E9396" t="str">
            <v>RETIRO</v>
          </cell>
          <cell r="F9396" t="str">
            <v>NORMAL</v>
          </cell>
          <cell r="G9396" t="str">
            <v>031002003926108</v>
          </cell>
          <cell r="H9396">
            <v>44841</v>
          </cell>
          <cell r="I9396" t="str">
            <v>ENTREGADO</v>
          </cell>
          <cell r="J9396">
            <v>44923</v>
          </cell>
          <cell r="K9396" t="str">
            <v>FLEXNET - LI</v>
          </cell>
          <cell r="L9396" t="str">
            <v>CALLE 28 DE JUNIO S/N Y GARCIA MORENO ENTRADA LLANO GRANDE</v>
          </cell>
          <cell r="M9396" t="str">
            <v/>
          </cell>
          <cell r="N9396" t="str">
            <v>0995936079</v>
          </cell>
          <cell r="O9396" t="str">
            <v>0995936079</v>
          </cell>
          <cell r="P9396" t="str">
            <v>QUITO</v>
          </cell>
          <cell r="Q9396" t="str">
            <v>QUITO</v>
          </cell>
          <cell r="R9396" t="str">
            <v>PICHINCHA</v>
          </cell>
          <cell r="T9396" t="str">
            <v>TRAMACO</v>
          </cell>
          <cell r="U9396" t="str">
            <v>FLEXNETUIO_PROVINCIA</v>
          </cell>
          <cell r="V9396">
            <v>0</v>
          </cell>
          <cell r="W9396">
            <v>1</v>
          </cell>
          <cell r="X9396" t="str">
            <v>GALO PALLAROSO</v>
          </cell>
          <cell r="Y9396" t="str">
            <v>CALLE TENEMAZA 5-13 Y AV. 24 DE MAYO</v>
          </cell>
        </row>
        <row r="9397">
          <cell r="A9397" t="str">
            <v>11246</v>
          </cell>
          <cell r="B9397">
            <v>437701</v>
          </cell>
          <cell r="C9397" t="str">
            <v>11246</v>
          </cell>
          <cell r="D9397" t="str">
            <v>MOVISTAR</v>
          </cell>
          <cell r="E9397" t="str">
            <v>RETIRO</v>
          </cell>
          <cell r="F9397" t="str">
            <v>NORMAL</v>
          </cell>
          <cell r="G9397" t="str">
            <v>031002003926029</v>
          </cell>
          <cell r="H9397">
            <v>44841</v>
          </cell>
          <cell r="I9397" t="str">
            <v>ENTREGADO</v>
          </cell>
          <cell r="J9397">
            <v>44923</v>
          </cell>
          <cell r="K9397" t="str">
            <v>FLEXNET - LI</v>
          </cell>
          <cell r="L9397" t="str">
            <v>CALLE 28 DE JUNIO S/N Y GARCIA MORENO ENTRADA LLANO GRANDE</v>
          </cell>
          <cell r="M9397" t="str">
            <v/>
          </cell>
          <cell r="N9397" t="str">
            <v>0983013833</v>
          </cell>
          <cell r="O9397" t="str">
            <v>0983013833</v>
          </cell>
          <cell r="P9397" t="str">
            <v>QUITO</v>
          </cell>
          <cell r="Q9397" t="str">
            <v>QUITO</v>
          </cell>
          <cell r="R9397" t="str">
            <v>PICHINCHA</v>
          </cell>
          <cell r="T9397" t="str">
            <v>TRAMACO</v>
          </cell>
          <cell r="U9397" t="str">
            <v>FLEXNETUIO_LOCAL</v>
          </cell>
          <cell r="V9397">
            <v>0</v>
          </cell>
          <cell r="W9397">
            <v>1</v>
          </cell>
          <cell r="X9397" t="str">
            <v>ESTEBAN JIMENEZ</v>
          </cell>
          <cell r="Y9397" t="str">
            <v>CENTRO COMERCIAL QUICENTRO SHOPPING AVENIDA NACIONES UNIDAS.</v>
          </cell>
        </row>
        <row r="9398">
          <cell r="A9398" t="str">
            <v>11247</v>
          </cell>
          <cell r="B9398">
            <v>437702</v>
          </cell>
          <cell r="C9398" t="str">
            <v>11247</v>
          </cell>
          <cell r="D9398" t="str">
            <v>MOVISTAR</v>
          </cell>
          <cell r="E9398" t="str">
            <v>RETIRO</v>
          </cell>
          <cell r="F9398" t="str">
            <v>NORMAL</v>
          </cell>
          <cell r="G9398" t="str">
            <v>031002003926035</v>
          </cell>
          <cell r="H9398">
            <v>44841</v>
          </cell>
          <cell r="I9398" t="str">
            <v>ENTREGADO</v>
          </cell>
          <cell r="J9398">
            <v>44923</v>
          </cell>
          <cell r="K9398" t="str">
            <v>FLEXNET - LI</v>
          </cell>
          <cell r="L9398" t="str">
            <v>CALLE 28 DE JUNIO S/N Y GARCIA MORENO ENTRADA LLANO GRANDE</v>
          </cell>
          <cell r="M9398" t="str">
            <v/>
          </cell>
          <cell r="N9398" t="str">
            <v>0983013833</v>
          </cell>
          <cell r="O9398" t="str">
            <v>0983013833</v>
          </cell>
          <cell r="P9398" t="str">
            <v>QUITO</v>
          </cell>
          <cell r="Q9398" t="str">
            <v>QUITO</v>
          </cell>
          <cell r="R9398" t="str">
            <v>PICHINCHA</v>
          </cell>
          <cell r="T9398" t="str">
            <v>TRAMACO</v>
          </cell>
          <cell r="U9398" t="str">
            <v>FLEXNETUIO_LOCAL</v>
          </cell>
          <cell r="V9398">
            <v>0</v>
          </cell>
          <cell r="W9398">
            <v>1</v>
          </cell>
          <cell r="X9398" t="str">
            <v>ESTEBAN JIMENEZ</v>
          </cell>
          <cell r="Y9398" t="str">
            <v>CENTRO COMERCIAL QUICENTRO SHOPPING AVENIDA NACIONES UNIDAS.</v>
          </cell>
        </row>
        <row r="9399">
          <cell r="A9399" t="str">
            <v>SOBRE 631</v>
          </cell>
          <cell r="B9399">
            <v>437590</v>
          </cell>
          <cell r="C9399" t="str">
            <v>SOBRE 631</v>
          </cell>
          <cell r="D9399" t="str">
            <v>HYCITE</v>
          </cell>
          <cell r="E9399" t="str">
            <v>DESPACHO</v>
          </cell>
          <cell r="F9399" t="str">
            <v>NORMAL</v>
          </cell>
          <cell r="G9399" t="str">
            <v>031002003926733</v>
          </cell>
          <cell r="H9399">
            <v>44841</v>
          </cell>
          <cell r="I9399" t="str">
            <v>DEVOLUCION_EN_PROCESO</v>
          </cell>
          <cell r="J9399">
            <v>44895</v>
          </cell>
          <cell r="K9399" t="str">
            <v>MANASTARS SKSC CIA LTDA JOSE GREGORIO SUAREZ SANTANA</v>
          </cell>
          <cell r="L9399" t="str">
            <v>CALLE ATANACIO SANTOS Y 25 DE DICIEMBRE REF 50 METROS DE LA CLINICA V MORAN PORTO VIEJO</v>
          </cell>
          <cell r="N9399" t="str">
            <v>22-233-7751</v>
          </cell>
          <cell r="O9399" t="str">
            <v>22-233-7751</v>
          </cell>
          <cell r="P9399" t="str">
            <v>130101</v>
          </cell>
          <cell r="Q9399" t="str">
            <v>PORTOVIEJO</v>
          </cell>
          <cell r="R9399" t="str">
            <v>MANABI</v>
          </cell>
          <cell r="S9399" t="str">
            <v>PORTOVIEJO</v>
          </cell>
          <cell r="T9399" t="str">
            <v>TRAMACO</v>
          </cell>
          <cell r="U9399" t="str">
            <v>FLEXNETUIO_PROVINCIA</v>
          </cell>
          <cell r="V9399">
            <v>1</v>
          </cell>
          <cell r="W9399">
            <v>0.2</v>
          </cell>
          <cell r="X9399" t="str">
            <v>HYCITE QUITO</v>
          </cell>
          <cell r="Y9399" t="str">
            <v>FLEX NET CALLE 28 DE JUNIO S/N Y GARCIA MORENO ENTRADA LLANO GRANDE</v>
          </cell>
        </row>
        <row r="9400">
          <cell r="A9400" t="str">
            <v>11236</v>
          </cell>
          <cell r="B9400">
            <v>436853</v>
          </cell>
          <cell r="C9400" t="str">
            <v>11236</v>
          </cell>
          <cell r="D9400" t="str">
            <v>MOVISTAR</v>
          </cell>
          <cell r="E9400" t="str">
            <v>RETIRO</v>
          </cell>
          <cell r="F9400" t="str">
            <v>NORMAL</v>
          </cell>
          <cell r="G9400" t="str">
            <v>031002003922187</v>
          </cell>
          <cell r="H9400">
            <v>44840</v>
          </cell>
          <cell r="I9400" t="str">
            <v>ENTREGADO</v>
          </cell>
          <cell r="J9400">
            <v>44923</v>
          </cell>
          <cell r="K9400" t="str">
            <v>FLEXNET - LI</v>
          </cell>
          <cell r="L9400" t="str">
            <v>CALLE 28 DE JUNIO S/N Y GARCIA MORENO ENTRADA LLANO GRANDE</v>
          </cell>
          <cell r="M9400" t="str">
            <v/>
          </cell>
          <cell r="N9400" t="str">
            <v>0990592565</v>
          </cell>
          <cell r="O9400" t="str">
            <v>0990592565</v>
          </cell>
          <cell r="P9400" t="str">
            <v>QUITO</v>
          </cell>
          <cell r="Q9400" t="str">
            <v>QUITO</v>
          </cell>
          <cell r="R9400" t="str">
            <v>PICHINCHA</v>
          </cell>
          <cell r="T9400" t="str">
            <v>TRAMACO</v>
          </cell>
          <cell r="U9400" t="str">
            <v>FLEXNETUIO_PROVINCIA</v>
          </cell>
          <cell r="V9400">
            <v>0</v>
          </cell>
          <cell r="W9400">
            <v>1</v>
          </cell>
          <cell r="X9400" t="str">
            <v>Diego Vasquez</v>
          </cell>
          <cell r="Y9400" t="str">
            <v>CC COMERCIAL PASEO SHOPPING AMBATOAv. Mauelita Saenz y Pio Baroja,   tercer piso local 103 Movistar</v>
          </cell>
        </row>
        <row r="9401">
          <cell r="A9401" t="str">
            <v>11237</v>
          </cell>
          <cell r="B9401">
            <v>436854</v>
          </cell>
          <cell r="C9401" t="str">
            <v>11237</v>
          </cell>
          <cell r="D9401" t="str">
            <v>MOVISTAR</v>
          </cell>
          <cell r="E9401" t="str">
            <v>RETIRO</v>
          </cell>
          <cell r="F9401" t="str">
            <v>NORMAL</v>
          </cell>
          <cell r="G9401" t="str">
            <v>031002003922150</v>
          </cell>
          <cell r="H9401">
            <v>44840</v>
          </cell>
          <cell r="I9401" t="str">
            <v>ENTREGADO</v>
          </cell>
          <cell r="J9401">
            <v>44923</v>
          </cell>
          <cell r="K9401" t="str">
            <v>FLEXNET - LI</v>
          </cell>
          <cell r="L9401" t="str">
            <v>CALLE 28 DE JUNIO S/N Y GARCIA MORENO ENTRADA LLANO GRANDE</v>
          </cell>
          <cell r="M9401" t="str">
            <v/>
          </cell>
          <cell r="N9401" t="str">
            <v>0994827525</v>
          </cell>
          <cell r="O9401" t="str">
            <v>0994827525</v>
          </cell>
          <cell r="P9401" t="str">
            <v>QUITO</v>
          </cell>
          <cell r="Q9401" t="str">
            <v>QUITO</v>
          </cell>
          <cell r="R9401" t="str">
            <v>PICHINCHA</v>
          </cell>
          <cell r="T9401" t="str">
            <v>TRAMACO</v>
          </cell>
          <cell r="U9401" t="str">
            <v>FLEXNETUIO_LOCAL</v>
          </cell>
          <cell r="V9401">
            <v>0</v>
          </cell>
          <cell r="W9401">
            <v>1</v>
          </cell>
          <cell r="X9401" t="str">
            <v xml:space="preserve">Jorge Cardenas </v>
          </cell>
          <cell r="Y9401" t="str">
            <v xml:space="preserve">AV DEL PARQUE Y ALONSO TORRES CC EL BOSQUE LOCAL 29 MOVISTAR </v>
          </cell>
        </row>
        <row r="9402">
          <cell r="A9402" t="str">
            <v>11238</v>
          </cell>
          <cell r="B9402">
            <v>436855</v>
          </cell>
          <cell r="C9402" t="str">
            <v>11238</v>
          </cell>
          <cell r="D9402" t="str">
            <v>MOVISTAR</v>
          </cell>
          <cell r="E9402" t="str">
            <v>RETIRO</v>
          </cell>
          <cell r="F9402" t="str">
            <v>NORMAL</v>
          </cell>
          <cell r="G9402" t="str">
            <v>031002003922126</v>
          </cell>
          <cell r="H9402">
            <v>44840</v>
          </cell>
          <cell r="I9402" t="str">
            <v>ENTREGADO</v>
          </cell>
          <cell r="J9402">
            <v>44923</v>
          </cell>
          <cell r="K9402" t="str">
            <v>FLEXNET - LI</v>
          </cell>
          <cell r="L9402" t="str">
            <v>CALLE 28 DE JUNIO S/N Y GARCIA MORENO ENTRADA LLANO GRANDE</v>
          </cell>
          <cell r="M9402" t="str">
            <v/>
          </cell>
          <cell r="N9402" t="str">
            <v>0984356978</v>
          </cell>
          <cell r="O9402" t="str">
            <v>0984356978</v>
          </cell>
          <cell r="P9402" t="str">
            <v>QUITO</v>
          </cell>
          <cell r="Q9402" t="str">
            <v>QUITO</v>
          </cell>
          <cell r="R9402" t="str">
            <v>PICHINCHA</v>
          </cell>
          <cell r="T9402" t="str">
            <v>TRAMACO</v>
          </cell>
          <cell r="U9402" t="str">
            <v>FLEXNETUIO_LOCAL</v>
          </cell>
          <cell r="V9402">
            <v>0</v>
          </cell>
          <cell r="W9402">
            <v>1</v>
          </cell>
          <cell r="X9402" t="str">
            <v xml:space="preserve">XIMENA GIRALDO </v>
          </cell>
          <cell r="Y9402" t="str">
            <v xml:space="preserve">AVENIDA MORAN VALVERDE CENTRO COMERCIAL QUICENTRO SUR PLANTA ALTA </v>
          </cell>
        </row>
        <row r="9403">
          <cell r="A9403" t="str">
            <v>11137</v>
          </cell>
          <cell r="B9403">
            <v>426244</v>
          </cell>
          <cell r="C9403" t="str">
            <v>11137</v>
          </cell>
          <cell r="D9403" t="str">
            <v>MOVISTAR</v>
          </cell>
          <cell r="E9403" t="str">
            <v>RETIRO</v>
          </cell>
          <cell r="F9403" t="str">
            <v>NORMAL</v>
          </cell>
          <cell r="G9403" t="str">
            <v>031002003873983</v>
          </cell>
          <cell r="H9403">
            <v>44823</v>
          </cell>
          <cell r="I9403" t="str">
            <v>ENTREGADO</v>
          </cell>
          <cell r="J9403">
            <v>44923</v>
          </cell>
          <cell r="K9403" t="str">
            <v>FLEXNET - LI</v>
          </cell>
          <cell r="L9403" t="str">
            <v>CALLE 28 DE JUNIO S/N Y GARCIA MORENO ENTRADA LLANO GRANDE</v>
          </cell>
          <cell r="M9403" t="str">
            <v/>
          </cell>
          <cell r="N9403" t="str">
            <v>0983009120 / 0996541305</v>
          </cell>
          <cell r="O9403" t="str">
            <v>0983009120 / 0996541305</v>
          </cell>
          <cell r="P9403" t="str">
            <v>QUITO</v>
          </cell>
          <cell r="Q9403" t="str">
            <v>QUITO</v>
          </cell>
          <cell r="R9403" t="str">
            <v>PICHINCHA</v>
          </cell>
          <cell r="T9403" t="str">
            <v>TRAMACO</v>
          </cell>
          <cell r="U9403" t="str">
            <v>FLEXNETUIO_GYE</v>
          </cell>
          <cell r="V9403">
            <v>0</v>
          </cell>
          <cell r="W9403">
            <v>1</v>
          </cell>
          <cell r="X9403" t="str">
            <v>GABRIEL SAAVEDRA/ MICHELLE TRIANA</v>
          </cell>
          <cell r="Y9403" t="str">
            <v>CC SAN MARINO - AV FCO DE ORELLANA Y AV PLAZA DANIN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4290F2-7FA8-4452-A108-CFA580A1D23E}" name="Tabla1" displayName="Tabla1" ref="A1:A33" totalsRowShown="0" headerRowDxfId="4" dataDxfId="2" headerRowBorderDxfId="3" tableBorderDxfId="1">
  <tableColumns count="1">
    <tableColumn id="1" xr3:uid="{82A1D441-57D1-4D08-A712-5ABECF026FDE}" name="REFERENCIA" dataDxfId="0"/>
  </tableColumns>
  <tableStyleInfo name="TableStyleMedium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702E-0EBF-4BCA-8246-E70C0D5A8DE6}">
  <sheetPr codeName="Hoja1"/>
  <dimension ref="A5:N58"/>
  <sheetViews>
    <sheetView view="pageBreakPreview" zoomScale="40" zoomScaleNormal="40" zoomScaleSheetLayoutView="40" workbookViewId="0">
      <selection activeCell="N9" sqref="N9"/>
    </sheetView>
  </sheetViews>
  <sheetFormatPr baseColWidth="10" defaultRowHeight="23.25" x14ac:dyDescent="0.35"/>
  <cols>
    <col min="1" max="1" width="15.5703125" style="1" customWidth="1"/>
    <col min="2" max="2" width="25.42578125" style="1" customWidth="1"/>
    <col min="3" max="3" width="20.5703125" style="1" customWidth="1"/>
    <col min="4" max="4" width="19.140625" style="1" bestFit="1" customWidth="1"/>
    <col min="5" max="5" width="11.42578125" style="1"/>
    <col min="6" max="6" width="21.28515625" style="1" customWidth="1"/>
    <col min="7" max="7" width="19.7109375" style="1" customWidth="1"/>
    <col min="8" max="8" width="26.28515625" style="1" customWidth="1"/>
    <col min="9" max="9" width="9.5703125" style="1" customWidth="1"/>
    <col min="10" max="13" width="11.42578125" style="1"/>
    <col min="14" max="14" width="63" style="1" bestFit="1" customWidth="1"/>
    <col min="15" max="16384" width="11.42578125" style="1"/>
  </cols>
  <sheetData>
    <row r="5" spans="3:14" ht="40.5" customHeight="1" x14ac:dyDescent="0.35"/>
    <row r="6" spans="3:14" x14ac:dyDescent="0.35">
      <c r="N6" s="54" t="s">
        <v>0</v>
      </c>
    </row>
    <row r="7" spans="3:14" ht="72.75" customHeight="1" x14ac:dyDescent="0.35">
      <c r="N7" s="54"/>
    </row>
    <row r="8" spans="3:14" x14ac:dyDescent="0.35">
      <c r="H8" s="1" t="s">
        <v>1</v>
      </c>
    </row>
    <row r="9" spans="3:14" ht="26.25" x14ac:dyDescent="0.35">
      <c r="D9" s="4">
        <f ca="1">TODAY()</f>
        <v>44923</v>
      </c>
      <c r="H9" s="55" t="str">
        <f>N9</f>
        <v>412816713</v>
      </c>
      <c r="I9" s="55"/>
      <c r="N9" s="44" t="s">
        <v>24</v>
      </c>
    </row>
    <row r="10" spans="3:14" ht="34.5" customHeight="1" x14ac:dyDescent="0.35"/>
    <row r="11" spans="3:14" x14ac:dyDescent="0.35">
      <c r="D11" s="4">
        <f ca="1">D9+3</f>
        <v>44926</v>
      </c>
      <c r="H11" s="4">
        <f ca="1">D9</f>
        <v>44923</v>
      </c>
    </row>
    <row r="12" spans="3:14" x14ac:dyDescent="0.35">
      <c r="H12" s="1" t="s">
        <v>1</v>
      </c>
    </row>
    <row r="13" spans="3:14" x14ac:dyDescent="0.35">
      <c r="H13" s="1" t="s">
        <v>1</v>
      </c>
    </row>
    <row r="15" spans="3:14" x14ac:dyDescent="0.35">
      <c r="C15" s="1" t="s">
        <v>2</v>
      </c>
    </row>
    <row r="18" spans="2:9" x14ac:dyDescent="0.35">
      <c r="C18" s="1" t="s">
        <v>3</v>
      </c>
    </row>
    <row r="20" spans="2:9" x14ac:dyDescent="0.35">
      <c r="C20" s="1" t="s">
        <v>4</v>
      </c>
      <c r="G20" s="1" t="s">
        <v>5</v>
      </c>
    </row>
    <row r="23" spans="2:9" x14ac:dyDescent="0.35">
      <c r="C23" s="1" t="s">
        <v>6</v>
      </c>
      <c r="H23" s="3" t="s">
        <v>7</v>
      </c>
    </row>
    <row r="25" spans="2:9" x14ac:dyDescent="0.35">
      <c r="C25" s="56" t="e">
        <f>IFERROR(VLOOKUP(H9,'[1]DEPOT (CSV)'!$A:$K,11,0),ERROR)</f>
        <v>#NAME?</v>
      </c>
      <c r="D25" s="56"/>
      <c r="E25" s="56"/>
      <c r="F25" s="56"/>
      <c r="G25" s="56"/>
      <c r="H25" s="56"/>
      <c r="I25" s="56"/>
    </row>
    <row r="26" spans="2:9" x14ac:dyDescent="0.35">
      <c r="C26" s="56"/>
      <c r="D26" s="56"/>
      <c r="E26" s="56"/>
      <c r="F26" s="56"/>
      <c r="G26" s="56"/>
      <c r="H26" s="56"/>
      <c r="I26" s="56"/>
    </row>
    <row r="27" spans="2:9" x14ac:dyDescent="0.35">
      <c r="C27" s="53" t="e">
        <f>IFERROR(VLOOKUP(H9,'[1]DEPOT (CSV)'!$R:$W,6,0),ERROR)</f>
        <v>#NAME?</v>
      </c>
      <c r="D27" s="53"/>
      <c r="E27" s="53"/>
      <c r="F27" s="53"/>
      <c r="G27" s="3" t="e">
        <f>IFERROR(VLOOKUP(H9,'[1]DEPOT (CSV)'!$R:$X,7,0),ERROR)</f>
        <v>#NAME?</v>
      </c>
    </row>
    <row r="29" spans="2:9" ht="55.5" customHeight="1" x14ac:dyDescent="0.35">
      <c r="C29" s="57" t="e">
        <f>IFERROR(VLOOKUP(H9,'[1]DEPOT (CSV)'!$A:$L,12,0),ERROR)</f>
        <v>#NAME?</v>
      </c>
      <c r="D29" s="57"/>
      <c r="E29" s="57"/>
      <c r="F29" s="57"/>
      <c r="G29" s="57"/>
      <c r="H29" s="57"/>
      <c r="I29" s="57"/>
    </row>
    <row r="30" spans="2:9" ht="27" customHeight="1" x14ac:dyDescent="0.35">
      <c r="C30" s="53" t="e">
        <f>IFERROR(VLOOKUP(H9,'[1]DEPOT (CSV)'!$A:$Q,17,0),ERROR)</f>
        <v>#NAME?</v>
      </c>
      <c r="D30" s="53"/>
      <c r="E30" s="53"/>
    </row>
    <row r="31" spans="2:9" x14ac:dyDescent="0.35">
      <c r="B31" s="5" t="s">
        <v>8</v>
      </c>
      <c r="C31" s="58" t="e">
        <f>IFERROR(VLOOKUP(H9,'[1]DEPOT (CSV)'!$R:$AH,17,0),ERROR)</f>
        <v>#NAME?</v>
      </c>
      <c r="D31" s="58"/>
      <c r="E31" s="58"/>
      <c r="F31" s="58"/>
      <c r="G31" s="58"/>
    </row>
    <row r="32" spans="2:9" x14ac:dyDescent="0.35">
      <c r="C32" s="58"/>
      <c r="D32" s="58"/>
      <c r="E32" s="58"/>
      <c r="F32" s="58"/>
      <c r="G32" s="58"/>
      <c r="H32" s="5" t="e">
        <f>IFERROR(VLOOKUP(H9,'[1]DEPOT (CSV)'!$A:$P,16,0),ERROR)</f>
        <v>#NAME?</v>
      </c>
    </row>
    <row r="43" spans="1:10" x14ac:dyDescent="0.35">
      <c r="A43" s="2" t="e">
        <f>IFERROR(VLOOKUP(H9,'[1]DEPOT (CSV)'!$R:$AD,13,0),ERROR)</f>
        <v>#NAME?</v>
      </c>
      <c r="B43" s="1" t="s">
        <v>9</v>
      </c>
      <c r="I43" s="1" t="e">
        <f>IFERROR(VLOOKUP(H9,'[1]DEPOT (CSV)'!$R:$AE,14,0),ERROR)</f>
        <v>#NAME?</v>
      </c>
      <c r="J43" s="1" t="s">
        <v>10</v>
      </c>
    </row>
    <row r="44" spans="1:10" x14ac:dyDescent="0.35">
      <c r="B44" s="1" t="s">
        <v>11</v>
      </c>
      <c r="C44" s="1" t="e">
        <f>IFERROR(VLOOKUP(H9,'[1]DEPOT (CSV)'!$R:$AV,31,0),ERROR)</f>
        <v>#NAME?</v>
      </c>
    </row>
    <row r="45" spans="1:10" x14ac:dyDescent="0.35">
      <c r="B45" s="1" t="s">
        <v>12</v>
      </c>
    </row>
    <row r="46" spans="1:10" x14ac:dyDescent="0.35">
      <c r="B46" s="3" t="str">
        <f>IFERROR(VLOOKUP(H9,'[1]DEPOT (CSV)'!$A:$B,2,0),"")</f>
        <v/>
      </c>
      <c r="D46" s="52" t="e">
        <f>IFERROR(VLOOKUP(H9,'[1]DEPOT (CSV)'!$R:$S,2,0),ERROR)</f>
        <v>#NAME?</v>
      </c>
      <c r="E46" s="52"/>
      <c r="F46" s="52"/>
      <c r="G46" s="52"/>
      <c r="H46" s="52"/>
      <c r="I46" s="52"/>
    </row>
    <row r="48" spans="1:10" x14ac:dyDescent="0.35">
      <c r="C48" s="50" t="e">
        <f>IFERROR(VLOOKUP(H9,'[1]DEPOT (CSV)'!$R:$AY,34,0),ERROR)</f>
        <v>#NAME?</v>
      </c>
      <c r="D48" s="50"/>
      <c r="E48" s="50"/>
      <c r="F48" s="50"/>
      <c r="G48" s="50"/>
      <c r="H48" s="50"/>
    </row>
    <row r="49" spans="2:8" x14ac:dyDescent="0.35">
      <c r="C49" s="50"/>
      <c r="D49" s="50"/>
      <c r="E49" s="50"/>
      <c r="F49" s="50"/>
      <c r="G49" s="50"/>
      <c r="H49" s="50"/>
    </row>
    <row r="50" spans="2:8" x14ac:dyDescent="0.35">
      <c r="C50" s="50"/>
      <c r="D50" s="50"/>
      <c r="E50" s="50"/>
      <c r="F50" s="50"/>
      <c r="G50" s="50"/>
      <c r="H50" s="50"/>
    </row>
    <row r="51" spans="2:8" x14ac:dyDescent="0.35">
      <c r="C51" s="50"/>
      <c r="D51" s="50"/>
      <c r="E51" s="50"/>
      <c r="F51" s="50"/>
      <c r="G51" s="50"/>
      <c r="H51" s="50"/>
    </row>
    <row r="52" spans="2:8" x14ac:dyDescent="0.35">
      <c r="C52" s="50"/>
      <c r="D52" s="50"/>
      <c r="E52" s="50"/>
      <c r="F52" s="50"/>
      <c r="G52" s="50"/>
      <c r="H52" s="50"/>
    </row>
    <row r="53" spans="2:8" x14ac:dyDescent="0.35">
      <c r="C53" s="50"/>
      <c r="D53" s="50"/>
      <c r="E53" s="50"/>
      <c r="F53" s="50"/>
      <c r="G53" s="50"/>
      <c r="H53" s="50"/>
    </row>
    <row r="54" spans="2:8" x14ac:dyDescent="0.35">
      <c r="C54" s="50"/>
      <c r="D54" s="50"/>
      <c r="E54" s="50"/>
      <c r="F54" s="50"/>
      <c r="G54" s="50"/>
      <c r="H54" s="50"/>
    </row>
    <row r="56" spans="2:8" ht="42.75" customHeight="1" x14ac:dyDescent="0.35">
      <c r="C56" s="51" t="str">
        <f>IFERROR(VLOOKUP(H9,'[1]DEPOT (CSV)'!$R:$BA,36,0),"")</f>
        <v/>
      </c>
      <c r="D56" s="51"/>
      <c r="E56" s="51"/>
      <c r="F56" s="51"/>
      <c r="G56" s="51"/>
    </row>
    <row r="57" spans="2:8" ht="27" customHeight="1" x14ac:dyDescent="0.35">
      <c r="B57" s="1" t="s">
        <v>5</v>
      </c>
    </row>
    <row r="58" spans="2:8" ht="33" customHeight="1" x14ac:dyDescent="0.35">
      <c r="B58" s="1">
        <v>6004123356</v>
      </c>
    </row>
  </sheetData>
  <sheetProtection algorithmName="SHA-512" hashValue="yAszMqIvJFYWpVmenxZZjbsl57/bqeH7ID3+xs1s/eFojHkT+JVuJdtIx9tg4kqz0C9JJczBbW+nNR/08SJ/LA==" saltValue="wooM8EBIDI8L67mW23fAUQ==" spinCount="100000" sheet="1" objects="1" scenarios="1" selectLockedCells="1"/>
  <mergeCells count="10">
    <mergeCell ref="C48:H54"/>
    <mergeCell ref="C56:G56"/>
    <mergeCell ref="D46:I46"/>
    <mergeCell ref="C30:E30"/>
    <mergeCell ref="N6:N7"/>
    <mergeCell ref="H9:I9"/>
    <mergeCell ref="C25:I26"/>
    <mergeCell ref="C27:F27"/>
    <mergeCell ref="C29:I29"/>
    <mergeCell ref="C31:G32"/>
  </mergeCells>
  <pageMargins left="0.7" right="0.7" top="0.75" bottom="0.75" header="0.3" footer="0.3"/>
  <pageSetup paperSize="9" scale="5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37BB-3682-4F06-9203-5C79EE55F809}">
  <sheetPr codeName="Hoja3">
    <tabColor rgb="FFFFC000"/>
  </sheetPr>
  <dimension ref="A5:N58"/>
  <sheetViews>
    <sheetView view="pageBreakPreview" zoomScale="40" zoomScaleNormal="40" zoomScaleSheetLayoutView="40" workbookViewId="0">
      <selection activeCell="N9" sqref="N9"/>
    </sheetView>
  </sheetViews>
  <sheetFormatPr baseColWidth="10" defaultRowHeight="23.25" x14ac:dyDescent="0.35"/>
  <cols>
    <col min="1" max="1" width="15.5703125" style="1" customWidth="1"/>
    <col min="2" max="2" width="25.42578125" style="1" customWidth="1"/>
    <col min="3" max="3" width="20.5703125" style="1" customWidth="1"/>
    <col min="4" max="4" width="19.140625" style="1" bestFit="1" customWidth="1"/>
    <col min="5" max="5" width="11.42578125" style="1"/>
    <col min="6" max="6" width="20.5703125" style="1" customWidth="1"/>
    <col min="7" max="7" width="29.42578125" style="1" customWidth="1"/>
    <col min="8" max="8" width="23.42578125" style="1" customWidth="1"/>
    <col min="9" max="9" width="9.5703125" style="1" customWidth="1"/>
    <col min="10" max="13" width="11.42578125" style="1"/>
    <col min="14" max="14" width="63" style="1" bestFit="1" customWidth="1"/>
    <col min="15" max="16384" width="11.42578125" style="1"/>
  </cols>
  <sheetData>
    <row r="5" spans="3:14" ht="40.5" customHeight="1" x14ac:dyDescent="0.35"/>
    <row r="6" spans="3:14" x14ac:dyDescent="0.35">
      <c r="N6" s="54" t="s">
        <v>0</v>
      </c>
    </row>
    <row r="7" spans="3:14" ht="72.75" customHeight="1" x14ac:dyDescent="0.35">
      <c r="N7" s="54"/>
    </row>
    <row r="8" spans="3:14" x14ac:dyDescent="0.35">
      <c r="H8" s="1" t="s">
        <v>1</v>
      </c>
    </row>
    <row r="9" spans="3:14" ht="26.25" x14ac:dyDescent="0.35">
      <c r="D9" s="4">
        <f ca="1">TODAY()</f>
        <v>44923</v>
      </c>
      <c r="H9" s="55" t="str">
        <f>N9</f>
        <v>GR_22_005</v>
      </c>
      <c r="I9" s="55"/>
      <c r="N9" s="44" t="s">
        <v>23</v>
      </c>
    </row>
    <row r="10" spans="3:14" ht="34.5" customHeight="1" x14ac:dyDescent="0.35"/>
    <row r="11" spans="3:14" x14ac:dyDescent="0.35">
      <c r="D11" s="4">
        <f ca="1">D9+3</f>
        <v>44926</v>
      </c>
      <c r="H11" s="4">
        <f ca="1">D9</f>
        <v>44923</v>
      </c>
    </row>
    <row r="12" spans="3:14" x14ac:dyDescent="0.35">
      <c r="H12" s="1" t="s">
        <v>1</v>
      </c>
    </row>
    <row r="13" spans="3:14" x14ac:dyDescent="0.35">
      <c r="H13" s="1" t="s">
        <v>1</v>
      </c>
    </row>
    <row r="15" spans="3:14" x14ac:dyDescent="0.35">
      <c r="C15" s="1" t="s">
        <v>2</v>
      </c>
    </row>
    <row r="18" spans="2:9" x14ac:dyDescent="0.35">
      <c r="C18" s="1" t="e">
        <f>VLOOKUP(H9,[2]control_de_carga!$C:$X,22,0)</f>
        <v>#N/A</v>
      </c>
    </row>
    <row r="20" spans="2:9" x14ac:dyDescent="0.35">
      <c r="C20" s="1" t="s">
        <v>4</v>
      </c>
    </row>
    <row r="23" spans="2:9" ht="48" customHeight="1" x14ac:dyDescent="0.35">
      <c r="C23" s="61" t="e">
        <f>VLOOKUP(H9,[2]!Tabla_Consulta_desde_TMS8[[Nro_Referencia]:[direccion_origen]],23,0)</f>
        <v>#N/A</v>
      </c>
      <c r="D23" s="61"/>
      <c r="E23" s="61"/>
      <c r="F23" s="61"/>
      <c r="G23" s="61"/>
      <c r="H23" s="61"/>
      <c r="I23" s="61"/>
    </row>
    <row r="24" spans="2:9" ht="27" customHeight="1" x14ac:dyDescent="0.35">
      <c r="H24" s="5" t="s">
        <v>7</v>
      </c>
    </row>
    <row r="25" spans="2:9" x14ac:dyDescent="0.35">
      <c r="C25" s="57" t="e">
        <f>VLOOKUP(H9,[2]control_de_carga!$C$2:$K$13543,9,0)</f>
        <v>#N/A</v>
      </c>
      <c r="D25" s="57"/>
      <c r="E25" s="57"/>
      <c r="F25" s="57"/>
      <c r="G25" s="57"/>
      <c r="H25" s="57"/>
      <c r="I25" s="57"/>
    </row>
    <row r="26" spans="2:9" x14ac:dyDescent="0.35">
      <c r="C26" s="57"/>
      <c r="D26" s="57"/>
      <c r="E26" s="57"/>
      <c r="F26" s="57"/>
      <c r="G26" s="57"/>
      <c r="H26" s="57"/>
      <c r="I26" s="57"/>
    </row>
    <row r="27" spans="2:9" x14ac:dyDescent="0.35">
      <c r="C27" s="53" t="e">
        <f>VLOOKUP(H9,[2]control_de_carga!$C$2:$M$13543,11,0)</f>
        <v>#N/A</v>
      </c>
      <c r="D27" s="53"/>
      <c r="E27" s="53"/>
      <c r="F27" s="53"/>
      <c r="G27" s="3" t="e">
        <f>VLOOKUP(H9,[2]!Tabla_Consulta_desde_TMS8[[Nro_Referencia]:[telefono_movil]],12,0)</f>
        <v>#N/A</v>
      </c>
      <c r="H27" s="3" t="e">
        <f>_xlfn.CONCAT("","/",VLOOKUP(H9,[2]!Tabla_Consulta_desde_TMS8[[Nro_Referencia]:[telefono_personal]],13,0))</f>
        <v>#N/A</v>
      </c>
    </row>
    <row r="29" spans="2:9" ht="55.5" customHeight="1" x14ac:dyDescent="0.35">
      <c r="C29" s="57" t="e">
        <f>VLOOKUP(H9,[2]control_de_carga!$C$2:$L$13543,10,0)</f>
        <v>#N/A</v>
      </c>
      <c r="D29" s="57"/>
      <c r="E29" s="57"/>
      <c r="F29" s="57"/>
      <c r="G29" s="57"/>
      <c r="H29" s="57"/>
      <c r="I29" s="57"/>
    </row>
    <row r="30" spans="2:9" ht="27" customHeight="1" x14ac:dyDescent="0.35">
      <c r="C30" s="57"/>
      <c r="D30" s="57"/>
      <c r="E30" s="57"/>
      <c r="F30" s="57"/>
      <c r="G30" s="57"/>
      <c r="H30" s="57"/>
      <c r="I30" s="57"/>
    </row>
    <row r="31" spans="2:9" x14ac:dyDescent="0.35">
      <c r="B31" s="5"/>
      <c r="C31" s="8"/>
      <c r="D31" s="8"/>
      <c r="E31" s="8"/>
      <c r="F31" s="8"/>
      <c r="G31" s="8"/>
    </row>
    <row r="32" spans="2:9" x14ac:dyDescent="0.35">
      <c r="C32" s="1" t="e">
        <f>VLOOKUP(H9,[2]control_de_carga!$C:$R,16,0)</f>
        <v>#N/A</v>
      </c>
      <c r="D32" s="8"/>
      <c r="E32" s="8"/>
      <c r="F32" s="8"/>
      <c r="G32" s="8"/>
      <c r="H32" s="5" t="e">
        <f>VLOOKUP(H9,[2]control_de_carga!$C:$Q,15,0)</f>
        <v>#N/A</v>
      </c>
    </row>
    <row r="43" spans="1:10" ht="25.5" x14ac:dyDescent="0.35">
      <c r="A43" s="9" t="e">
        <f>IFERROR(VLOOKUP(H9,[2]control_de_carga!$C:$V,20,0),ERROR)</f>
        <v>#NAME?</v>
      </c>
      <c r="B43" s="1" t="s">
        <v>9</v>
      </c>
      <c r="H43" s="60" t="e">
        <f>IFERROR(VLOOKUP(H9,[2]control_de_carga!$C:$W,21,0),ERROR)</f>
        <v>#NAME?</v>
      </c>
      <c r="I43" s="60"/>
      <c r="J43" s="1" t="s">
        <v>10</v>
      </c>
    </row>
    <row r="44" spans="1:10" x14ac:dyDescent="0.35">
      <c r="H44" s="60"/>
      <c r="I44" s="60"/>
    </row>
    <row r="46" spans="1:10" x14ac:dyDescent="0.35">
      <c r="B46" s="3" t="e">
        <f>IFERROR(VLOOKUP(H9,[2]control_de_carga!$C:$D,2,0),ERROR)</f>
        <v>#NAME?</v>
      </c>
      <c r="D46" s="59"/>
      <c r="E46" s="59"/>
      <c r="F46" s="59"/>
      <c r="G46" s="59"/>
      <c r="H46" s="59"/>
      <c r="I46" s="59"/>
    </row>
    <row r="48" spans="1:10" x14ac:dyDescent="0.35">
      <c r="C48" s="7"/>
      <c r="D48" s="7"/>
      <c r="E48" s="7"/>
      <c r="F48" s="7"/>
      <c r="G48" s="7"/>
      <c r="H48" s="7"/>
    </row>
    <row r="49" spans="2:8" ht="23.25" customHeight="1" x14ac:dyDescent="0.35">
      <c r="C49" s="45"/>
      <c r="D49" s="45"/>
      <c r="E49" s="45"/>
      <c r="F49" s="45"/>
      <c r="G49" s="7"/>
      <c r="H49" s="7"/>
    </row>
    <row r="50" spans="2:8" ht="23.25" customHeight="1" x14ac:dyDescent="0.35">
      <c r="C50" s="45"/>
      <c r="D50" s="45"/>
      <c r="E50" s="45"/>
      <c r="F50" s="45"/>
      <c r="G50" s="7"/>
      <c r="H50" s="7"/>
    </row>
    <row r="51" spans="2:8" x14ac:dyDescent="0.35">
      <c r="C51" s="7"/>
      <c r="D51" s="7"/>
      <c r="E51" s="7"/>
      <c r="F51" s="7"/>
      <c r="G51" s="7"/>
      <c r="H51" s="7"/>
    </row>
    <row r="52" spans="2:8" x14ac:dyDescent="0.35">
      <c r="C52" s="7"/>
      <c r="D52" s="7"/>
      <c r="E52" s="7"/>
      <c r="F52" s="7"/>
      <c r="G52" s="7"/>
      <c r="H52" s="7"/>
    </row>
    <row r="53" spans="2:8" x14ac:dyDescent="0.35">
      <c r="C53" s="7"/>
      <c r="D53" s="7"/>
      <c r="E53" s="7"/>
      <c r="F53" s="7"/>
      <c r="G53" s="7"/>
      <c r="H53" s="7"/>
    </row>
    <row r="54" spans="2:8" x14ac:dyDescent="0.35">
      <c r="C54" s="7"/>
      <c r="D54" s="7"/>
      <c r="E54" s="7"/>
      <c r="F54" s="7"/>
      <c r="G54" s="7"/>
      <c r="H54" s="7"/>
    </row>
    <row r="56" spans="2:8" ht="42.75" customHeight="1" x14ac:dyDescent="0.35">
      <c r="C56" s="1" t="s">
        <v>13</v>
      </c>
    </row>
    <row r="57" spans="2:8" x14ac:dyDescent="0.35">
      <c r="B57" s="6" t="s">
        <v>5</v>
      </c>
    </row>
    <row r="58" spans="2:8" ht="30.75" customHeight="1" x14ac:dyDescent="0.35">
      <c r="B58" s="6">
        <v>6004123356</v>
      </c>
    </row>
  </sheetData>
  <sheetProtection algorithmName="SHA-512" hashValue="WNdxGOF2UuB1X0e8h/7UcB1JyvX7ZhgYT9Dv1lldOMrU1lEbpH9hMx7AFu+3OYYkRCgVFzuTWYeZOw0AKJA4cQ==" saltValue="OVIKIy0AgZXLnId3BMejmQ==" spinCount="100000" sheet="1" objects="1" scenarios="1" selectLockedCells="1"/>
  <mergeCells count="8">
    <mergeCell ref="D46:I46"/>
    <mergeCell ref="N6:N7"/>
    <mergeCell ref="H9:I9"/>
    <mergeCell ref="C25:I26"/>
    <mergeCell ref="C27:F27"/>
    <mergeCell ref="C29:I30"/>
    <mergeCell ref="H43:I44"/>
    <mergeCell ref="C23:I23"/>
  </mergeCells>
  <pageMargins left="0.7" right="0.7" top="0.75" bottom="0.75" header="0.3" footer="0.3"/>
  <pageSetup paperSize="9" scale="4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1E759-BF4C-4610-85C9-8B30228F51F2}">
  <sheetPr codeName="Hoja4">
    <tabColor rgb="FFFF0000"/>
  </sheetPr>
  <dimension ref="A1:F33"/>
  <sheetViews>
    <sheetView showGridLines="0" tabSelected="1" workbookViewId="0">
      <selection activeCell="A4" sqref="A4"/>
    </sheetView>
  </sheetViews>
  <sheetFormatPr baseColWidth="10" defaultRowHeight="15" x14ac:dyDescent="0.25"/>
  <cols>
    <col min="1" max="1" width="40.42578125" style="49" customWidth="1"/>
    <col min="3" max="3" width="18" customWidth="1"/>
    <col min="4" max="4" width="15.5703125" customWidth="1"/>
  </cols>
  <sheetData>
    <row r="1" spans="1:6" ht="27" thickBot="1" x14ac:dyDescent="0.3">
      <c r="A1" s="47" t="s">
        <v>0</v>
      </c>
      <c r="B1" s="62" t="s">
        <v>22</v>
      </c>
      <c r="C1" s="63"/>
    </row>
    <row r="2" spans="1:6" ht="18.75" customHeight="1" thickBot="1" x14ac:dyDescent="0.3">
      <c r="A2" s="48"/>
      <c r="B2" s="64"/>
      <c r="C2" s="65"/>
    </row>
    <row r="3" spans="1:6" ht="18.75" customHeight="1" x14ac:dyDescent="0.25">
      <c r="A3" s="48"/>
    </row>
    <row r="4" spans="1:6" ht="18.75" customHeight="1" x14ac:dyDescent="0.25">
      <c r="A4" s="48"/>
      <c r="F4" s="46"/>
    </row>
    <row r="5" spans="1:6" ht="18.75" customHeight="1" x14ac:dyDescent="0.25">
      <c r="A5" s="48"/>
    </row>
    <row r="6" spans="1:6" ht="18.75" x14ac:dyDescent="0.25">
      <c r="A6" s="48"/>
    </row>
    <row r="7" spans="1:6" ht="18.75" x14ac:dyDescent="0.25">
      <c r="A7" s="48"/>
    </row>
    <row r="8" spans="1:6" ht="18.75" x14ac:dyDescent="0.25">
      <c r="A8" s="48"/>
    </row>
    <row r="9" spans="1:6" ht="18.75" x14ac:dyDescent="0.25">
      <c r="A9" s="48"/>
    </row>
    <row r="10" spans="1:6" ht="18.75" x14ac:dyDescent="0.25">
      <c r="A10" s="48"/>
    </row>
    <row r="11" spans="1:6" ht="18.75" x14ac:dyDescent="0.25">
      <c r="A11" s="48"/>
    </row>
    <row r="12" spans="1:6" ht="18.75" x14ac:dyDescent="0.25">
      <c r="A12" s="48"/>
    </row>
    <row r="13" spans="1:6" ht="18.75" x14ac:dyDescent="0.25">
      <c r="A13" s="48"/>
    </row>
    <row r="14" spans="1:6" ht="18.75" x14ac:dyDescent="0.25">
      <c r="A14" s="48"/>
    </row>
    <row r="15" spans="1:6" ht="18.75" x14ac:dyDescent="0.25">
      <c r="A15" s="48"/>
    </row>
    <row r="16" spans="1:6" ht="18.75" x14ac:dyDescent="0.25">
      <c r="A16" s="48"/>
    </row>
    <row r="17" spans="1:1" ht="18.75" x14ac:dyDescent="0.25">
      <c r="A17" s="48"/>
    </row>
    <row r="18" spans="1:1" ht="18.75" x14ac:dyDescent="0.25">
      <c r="A18" s="48"/>
    </row>
    <row r="19" spans="1:1" ht="18.75" x14ac:dyDescent="0.25">
      <c r="A19" s="48"/>
    </row>
    <row r="20" spans="1:1" ht="18.75" x14ac:dyDescent="0.25">
      <c r="A20" s="48"/>
    </row>
    <row r="21" spans="1:1" ht="18.75" x14ac:dyDescent="0.25">
      <c r="A21" s="48"/>
    </row>
    <row r="22" spans="1:1" ht="18.75" x14ac:dyDescent="0.25">
      <c r="A22" s="48"/>
    </row>
    <row r="23" spans="1:1" ht="18.75" x14ac:dyDescent="0.25">
      <c r="A23" s="48"/>
    </row>
    <row r="24" spans="1:1" ht="18.75" x14ac:dyDescent="0.25">
      <c r="A24" s="48"/>
    </row>
    <row r="25" spans="1:1" ht="18.75" x14ac:dyDescent="0.25">
      <c r="A25" s="48"/>
    </row>
    <row r="26" spans="1:1" ht="18.75" x14ac:dyDescent="0.25">
      <c r="A26" s="48"/>
    </row>
    <row r="27" spans="1:1" ht="18.75" x14ac:dyDescent="0.25">
      <c r="A27" s="48"/>
    </row>
    <row r="28" spans="1:1" ht="18.75" x14ac:dyDescent="0.25">
      <c r="A28" s="48"/>
    </row>
    <row r="29" spans="1:1" ht="18.75" x14ac:dyDescent="0.25">
      <c r="A29" s="48"/>
    </row>
    <row r="30" spans="1:1" ht="18.75" x14ac:dyDescent="0.25">
      <c r="A30" s="48"/>
    </row>
    <row r="31" spans="1:1" ht="18.75" x14ac:dyDescent="0.25">
      <c r="A31" s="48"/>
    </row>
    <row r="32" spans="1:1" ht="18.75" x14ac:dyDescent="0.25">
      <c r="A32" s="48"/>
    </row>
    <row r="33" spans="1:1" ht="18.75" x14ac:dyDescent="0.25">
      <c r="A33" s="48"/>
    </row>
  </sheetData>
  <sheetProtection selectLockedCells="1"/>
  <mergeCells count="2">
    <mergeCell ref="B1:C1"/>
    <mergeCell ref="B2:C2"/>
  </mergeCells>
  <dataValidations count="1">
    <dataValidation type="list" allowBlank="1" showInputMessage="1" showErrorMessage="1" sqref="B2:C2" xr:uid="{DDB6754A-F546-4C05-90B9-EA40EF571398}">
      <formula1>"TRAMACO,FLEXTRANS,EXPRESSCON,TRANSERVISS,TRANSFIRME,ITSACOURIER"</formula1>
    </dataValidation>
  </dataValidation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FBFFC-05A3-4F83-AD78-480B63222F23}">
  <sheetPr codeName="Hoja5">
    <tabColor theme="4"/>
  </sheetPr>
  <dimension ref="A1:AH24"/>
  <sheetViews>
    <sheetView view="pageBreakPreview" zoomScaleNormal="100" zoomScaleSheetLayoutView="100" workbookViewId="0">
      <selection activeCell="B2" sqref="B2"/>
    </sheetView>
  </sheetViews>
  <sheetFormatPr baseColWidth="10" defaultColWidth="0" defaultRowHeight="18" customHeight="1" zeroHeight="1" x14ac:dyDescent="0.25"/>
  <cols>
    <col min="1" max="1" width="17.140625" customWidth="1"/>
    <col min="2" max="2" width="15.42578125" customWidth="1"/>
    <col min="3" max="3" width="15.140625" bestFit="1" customWidth="1"/>
    <col min="4" max="8" width="11.42578125" customWidth="1"/>
  </cols>
  <sheetData>
    <row r="1" spans="1:34" ht="18" customHeight="1" thickTop="1" x14ac:dyDescent="0.5">
      <c r="A1" s="42"/>
      <c r="B1" s="37"/>
      <c r="C1" s="37"/>
      <c r="D1" s="37"/>
      <c r="E1" s="66">
        <f>'PROCESO CLARO'!B2</f>
        <v>0</v>
      </c>
      <c r="F1" s="66"/>
      <c r="G1" s="66"/>
      <c r="H1" s="67"/>
      <c r="K1" s="10"/>
      <c r="L1" s="10"/>
      <c r="N1" s="10"/>
      <c r="O1" s="10"/>
      <c r="P1" s="10"/>
      <c r="Q1" s="10"/>
      <c r="R1" s="10"/>
      <c r="S1" s="10"/>
      <c r="T1" s="10"/>
      <c r="U1" s="10"/>
      <c r="Z1" s="10"/>
      <c r="AA1" s="10"/>
      <c r="AB1" s="10"/>
      <c r="AC1" s="10"/>
      <c r="AD1" s="10"/>
      <c r="AE1" s="10"/>
      <c r="AF1" s="10"/>
      <c r="AG1" s="10"/>
      <c r="AH1" s="10"/>
    </row>
    <row r="2" spans="1:34" ht="18" customHeight="1" x14ac:dyDescent="0.35">
      <c r="A2" s="38" t="s">
        <v>14</v>
      </c>
      <c r="B2" s="43" t="s">
        <v>26</v>
      </c>
      <c r="C2" s="12"/>
      <c r="D2" s="13"/>
      <c r="E2" s="68"/>
      <c r="F2" s="68"/>
      <c r="G2" s="68"/>
      <c r="H2" s="69"/>
      <c r="I2" s="10"/>
      <c r="K2" s="10"/>
      <c r="L2" s="10"/>
      <c r="M2" s="10"/>
      <c r="N2" s="10"/>
      <c r="O2" s="10"/>
      <c r="P2" s="10"/>
      <c r="Q2" s="10"/>
      <c r="R2" s="10"/>
      <c r="S2" s="10"/>
      <c r="T2" s="10"/>
      <c r="U2" s="10"/>
      <c r="Y2" s="10"/>
      <c r="Z2" s="10"/>
      <c r="AA2" s="10"/>
      <c r="AB2" s="10"/>
      <c r="AC2" s="10"/>
      <c r="AD2" s="10"/>
      <c r="AE2" s="10"/>
      <c r="AF2" s="10"/>
      <c r="AG2" s="10"/>
      <c r="AH2" s="10"/>
    </row>
    <row r="3" spans="1:34" ht="18" customHeight="1" x14ac:dyDescent="0.35">
      <c r="A3" s="38" t="s">
        <v>15</v>
      </c>
      <c r="B3" s="14">
        <f>_xlfn.IFNA(_xlfn.IFS(B2&gt;1,VLOOKUP(B2,[1]CONECEL!$A:$B,2,0)),IF(B2&gt;1,VLOOKUP(B2,[2]control_de_carga!$A:$B,2,0),""))</f>
        <v>485044</v>
      </c>
      <c r="C3" s="13"/>
      <c r="D3" s="13"/>
      <c r="E3" s="68"/>
      <c r="F3" s="68"/>
      <c r="G3" s="68"/>
      <c r="H3" s="69"/>
      <c r="I3" s="10"/>
      <c r="J3" s="10"/>
      <c r="K3" s="10"/>
      <c r="L3" s="10"/>
      <c r="M3" s="10"/>
      <c r="N3" s="10"/>
      <c r="O3" s="10"/>
      <c r="P3" s="10"/>
      <c r="Q3" s="10"/>
      <c r="R3" s="10"/>
      <c r="S3" s="10"/>
      <c r="T3" s="10"/>
      <c r="U3" s="10"/>
      <c r="Y3" s="10"/>
      <c r="Z3" s="10"/>
      <c r="AA3" s="10"/>
      <c r="AB3" s="10"/>
      <c r="AC3" s="10"/>
      <c r="AD3" s="10"/>
      <c r="AE3" s="10"/>
      <c r="AF3" s="10"/>
      <c r="AG3" s="10"/>
      <c r="AH3" s="10"/>
    </row>
    <row r="4" spans="1:34" ht="18" customHeight="1" x14ac:dyDescent="0.8">
      <c r="A4" s="38" t="s">
        <v>16</v>
      </c>
      <c r="B4" s="15" t="e">
        <f>_xlfn.CONCAT(_xlfn.IFNA(_xlfn.IFS(B2&gt;1,VLOOKUP(B2,[2]!Tabla_Consulta_desde_TMS8[[Nro_Referencia]:[cantidad_bultos]],20,0)),IF(B2&gt;1,VLOOKUP(B2,[2]control_de_carga!$A:$V,22,0),""))," / ","1")</f>
        <v>#N/A</v>
      </c>
      <c r="C4" s="12"/>
      <c r="D4" s="16"/>
      <c r="E4" s="17"/>
      <c r="F4" s="17"/>
      <c r="G4" s="17"/>
      <c r="H4" s="36"/>
      <c r="I4" s="10"/>
      <c r="J4" s="10"/>
      <c r="K4" s="10"/>
      <c r="L4" s="10"/>
      <c r="M4" s="10"/>
      <c r="N4" s="10"/>
      <c r="O4" s="10"/>
      <c r="P4" s="10"/>
      <c r="Q4" s="10"/>
      <c r="R4" s="10"/>
      <c r="S4" s="10"/>
      <c r="T4" s="10"/>
      <c r="U4" s="10"/>
      <c r="Y4" s="10"/>
      <c r="Z4" s="10"/>
      <c r="AA4" s="10"/>
      <c r="AB4" s="10"/>
      <c r="AC4" s="10"/>
      <c r="AD4" s="10"/>
      <c r="AE4" s="10"/>
      <c r="AF4" s="10"/>
      <c r="AG4" s="10"/>
      <c r="AH4" s="10"/>
    </row>
    <row r="5" spans="1:34" ht="18" customHeight="1" x14ac:dyDescent="0.8">
      <c r="A5" s="38" t="s">
        <v>17</v>
      </c>
      <c r="B5" s="11" t="str">
        <f>_xlfn.IFNA(_xlfn.IFS(B2&gt;1,VLOOKUP(B2,[1]CONECEL!$C:$E,3,0)),IF(B2&gt;1,VLOOKUP(B2,[2]control_de_carga!$C:$D,2,0),""))</f>
        <v>CONECEL</v>
      </c>
      <c r="C5" s="16"/>
      <c r="D5" s="16"/>
      <c r="E5" s="17"/>
      <c r="F5" s="17"/>
      <c r="G5" s="17"/>
      <c r="H5" s="36"/>
      <c r="I5" s="18"/>
      <c r="J5" s="10"/>
      <c r="K5" s="10"/>
      <c r="L5" s="10"/>
      <c r="M5" s="10"/>
      <c r="N5" s="10"/>
      <c r="O5" s="10"/>
      <c r="P5" s="10"/>
      <c r="Q5" s="10"/>
      <c r="R5" s="10"/>
      <c r="S5" s="10"/>
      <c r="T5" s="10"/>
      <c r="U5" s="10"/>
      <c r="Y5" s="10"/>
      <c r="Z5" s="10"/>
      <c r="AA5" s="10"/>
      <c r="AB5" s="10"/>
      <c r="AC5" s="10"/>
      <c r="AD5" s="10"/>
      <c r="AE5" s="10"/>
      <c r="AF5" s="10"/>
      <c r="AG5" s="10"/>
      <c r="AH5" s="10"/>
    </row>
    <row r="6" spans="1:34" ht="18" customHeight="1" x14ac:dyDescent="0.8">
      <c r="A6" s="38" t="s">
        <v>18</v>
      </c>
      <c r="B6" s="19" t="str">
        <f>_xlfn.IFNA(_xlfn.IFS(B2&gt;1,VLOOKUP(B2,[1]CONECEL!$C:$H,6,0)),IF(B2&gt;1,VLOOKUP(B2,[2]control_de_carga!$C:$K,9,0),""))</f>
        <v xml:space="preserve">KEVIN MAURICIO BUENANO ORDONEZ / </v>
      </c>
      <c r="C6" s="12"/>
      <c r="D6" s="16"/>
      <c r="E6" s="17"/>
      <c r="F6" s="17"/>
      <c r="G6" s="17"/>
      <c r="H6" s="36"/>
      <c r="I6" s="18"/>
      <c r="J6" s="20"/>
      <c r="K6" s="10"/>
      <c r="L6" s="10"/>
      <c r="M6" s="10"/>
      <c r="N6" s="10"/>
      <c r="O6" s="10"/>
      <c r="P6" s="10"/>
      <c r="Q6" s="10"/>
      <c r="R6" s="10"/>
      <c r="S6" s="10"/>
      <c r="T6" s="10"/>
      <c r="U6" s="10"/>
      <c r="Y6" s="10"/>
      <c r="Z6" s="10"/>
      <c r="AA6" s="10"/>
      <c r="AB6" s="10"/>
      <c r="AC6" s="10"/>
      <c r="AD6" s="10"/>
      <c r="AE6" s="10"/>
      <c r="AF6" s="10"/>
      <c r="AG6" s="10"/>
      <c r="AH6" s="10"/>
    </row>
    <row r="7" spans="1:34" ht="18" customHeight="1" x14ac:dyDescent="0.5">
      <c r="A7" s="70" t="s">
        <v>19</v>
      </c>
      <c r="B7" s="71" t="str">
        <f>_xlfn.IFNA(_xlfn.IFS(B2&gt;1,VLOOKUP(B2,[1]CONECEL!$C:$J,8,0)),IF(B2&gt;1,VLOOKUP(B2,[2]control_de_carga!$C:$L,10,0),""))</f>
        <v>CALLE VILLANACO 10-85 Y CERRO HERMOSO FRENTE A LA UNIDAD EDUCATIVA PEREZ PALLARES, QUITO</v>
      </c>
      <c r="C7" s="71"/>
      <c r="D7" s="71"/>
      <c r="E7" s="71"/>
      <c r="F7" s="71"/>
      <c r="G7" s="71"/>
      <c r="H7" s="72"/>
      <c r="I7" s="18"/>
      <c r="J7" s="18"/>
      <c r="K7" s="18"/>
      <c r="L7" s="18"/>
      <c r="M7" s="10"/>
      <c r="N7" s="10"/>
      <c r="O7" s="10"/>
      <c r="P7" s="10"/>
      <c r="Q7" s="10"/>
      <c r="R7" s="10"/>
      <c r="S7" s="10"/>
      <c r="T7" s="10"/>
      <c r="U7" s="10"/>
      <c r="Y7" s="10"/>
      <c r="Z7" s="10"/>
      <c r="AA7" s="10"/>
      <c r="AB7" s="10"/>
      <c r="AC7" s="10"/>
      <c r="AD7" s="10"/>
      <c r="AE7" s="10"/>
      <c r="AF7" s="10"/>
      <c r="AG7" s="10"/>
      <c r="AH7" s="10"/>
    </row>
    <row r="8" spans="1:34" ht="18" customHeight="1" x14ac:dyDescent="0.5">
      <c r="A8" s="70"/>
      <c r="B8" s="71"/>
      <c r="C8" s="71"/>
      <c r="D8" s="71"/>
      <c r="E8" s="71"/>
      <c r="F8" s="71"/>
      <c r="G8" s="71"/>
      <c r="H8" s="72"/>
      <c r="I8" s="18"/>
      <c r="J8" s="18"/>
      <c r="K8" s="18"/>
      <c r="L8" s="18"/>
      <c r="AB8" s="10"/>
      <c r="AC8" s="10"/>
      <c r="AD8" s="10"/>
      <c r="AE8" s="10"/>
      <c r="AF8" s="10"/>
      <c r="AG8" s="10"/>
      <c r="AH8" s="10"/>
    </row>
    <row r="9" spans="1:34" ht="18" customHeight="1" x14ac:dyDescent="0.5">
      <c r="A9" s="38" t="s">
        <v>20</v>
      </c>
      <c r="B9" s="11" t="str">
        <f>_xlfn.IFNA(_xlfn.IFS(B2&gt;1,VLOOKUP(B2,[1]CONECEL!$C:$O,13,0)),IF(B2&gt;1,VLOOKUP(B2,[2]control_de_carga!$C:$Q,15,0),""))</f>
        <v>QUITO</v>
      </c>
      <c r="C9" s="21"/>
      <c r="D9" s="21"/>
      <c r="E9" s="21"/>
      <c r="F9" s="21"/>
      <c r="G9" s="21"/>
      <c r="H9" s="32"/>
      <c r="I9" s="18"/>
      <c r="J9" s="18"/>
      <c r="K9" s="18"/>
      <c r="L9" s="18"/>
      <c r="AB9" s="10"/>
      <c r="AC9" s="10"/>
      <c r="AD9" s="10"/>
      <c r="AE9" s="10"/>
      <c r="AF9" s="10"/>
      <c r="AG9" s="10"/>
      <c r="AH9" s="10"/>
    </row>
    <row r="10" spans="1:34" ht="18" customHeight="1" x14ac:dyDescent="0.8">
      <c r="A10" s="38" t="s">
        <v>21</v>
      </c>
      <c r="B10" s="11" t="str">
        <f>_xlfn.IFNA(_xlfn.IFS(B2&gt;1,VLOOKUP(B2,[1]CONECEL!$C:$G,5,0)),IF(B2&gt;1,VLOOKUP(B2,[2]control_de_carga!$C:$F,4,0),""))</f>
        <v>NORMAL</v>
      </c>
      <c r="C10" s="22"/>
      <c r="D10" s="21"/>
      <c r="E10" s="21"/>
      <c r="F10" s="21"/>
      <c r="G10" s="21"/>
      <c r="H10" s="33"/>
      <c r="I10" s="17"/>
      <c r="J10" s="17"/>
      <c r="K10" s="17"/>
      <c r="L10" s="18"/>
      <c r="AB10" s="10"/>
      <c r="AC10" s="10"/>
      <c r="AD10" s="10"/>
      <c r="AE10" s="10"/>
      <c r="AF10" s="10"/>
      <c r="AG10" s="10"/>
      <c r="AH10" s="10"/>
    </row>
    <row r="11" spans="1:34" ht="18" customHeight="1" x14ac:dyDescent="0.8">
      <c r="A11" s="39"/>
      <c r="B11" s="23"/>
      <c r="C11" s="23"/>
      <c r="D11" s="23"/>
      <c r="E11" s="23"/>
      <c r="F11" s="23"/>
      <c r="G11" s="23"/>
      <c r="H11" s="34"/>
      <c r="I11" s="17"/>
      <c r="J11" s="17"/>
      <c r="K11" s="17"/>
      <c r="L11" s="18"/>
      <c r="AB11" s="10"/>
      <c r="AC11" s="10"/>
      <c r="AD11" s="10"/>
      <c r="AE11" s="10"/>
      <c r="AF11" s="10"/>
      <c r="AG11" s="10"/>
      <c r="AH11" s="10"/>
    </row>
    <row r="12" spans="1:34" ht="18" customHeight="1" x14ac:dyDescent="0.5">
      <c r="A12" s="40"/>
      <c r="B12" s="23"/>
      <c r="C12" s="23"/>
      <c r="D12" s="23"/>
      <c r="E12" s="23"/>
      <c r="F12" s="23"/>
      <c r="G12" s="23"/>
      <c r="H12" s="34"/>
      <c r="I12" s="24"/>
      <c r="J12" s="24"/>
      <c r="K12" s="24"/>
      <c r="L12" s="18"/>
      <c r="AB12" s="10"/>
      <c r="AC12" s="10"/>
      <c r="AD12" s="10"/>
      <c r="AE12" s="10"/>
      <c r="AF12" s="10"/>
      <c r="AG12" s="10"/>
      <c r="AH12" s="10"/>
    </row>
    <row r="13" spans="1:34" ht="71.25" customHeight="1" x14ac:dyDescent="0.9">
      <c r="A13" s="40"/>
      <c r="B13" s="25" t="str">
        <f>"*"&amp;C16&amp;"*"</f>
        <v>*485044-1*</v>
      </c>
      <c r="D13" s="23"/>
      <c r="E13" s="23"/>
      <c r="F13" s="23"/>
      <c r="G13" s="23"/>
      <c r="H13" s="34"/>
      <c r="AB13" s="10"/>
      <c r="AC13" s="10"/>
      <c r="AD13" s="10"/>
      <c r="AE13" s="10"/>
      <c r="AF13" s="10"/>
      <c r="AG13" s="10"/>
      <c r="AH13" s="10"/>
    </row>
    <row r="14" spans="1:34" ht="18" customHeight="1" thickBot="1" x14ac:dyDescent="0.55000000000000004">
      <c r="A14" s="41"/>
      <c r="B14" s="31"/>
      <c r="C14" s="31"/>
      <c r="D14" s="31"/>
      <c r="E14" s="31"/>
      <c r="F14" s="31"/>
      <c r="G14" s="31"/>
      <c r="H14" s="35"/>
      <c r="I14" s="26"/>
      <c r="J14" s="26"/>
      <c r="K14" s="26"/>
      <c r="L14" s="18"/>
    </row>
    <row r="15" spans="1:34" ht="1.5" customHeight="1" thickTop="1" x14ac:dyDescent="0.5">
      <c r="A15" s="23"/>
      <c r="B15" s="23"/>
      <c r="C15" s="23"/>
      <c r="D15" s="23"/>
      <c r="E15" s="23"/>
      <c r="F15" s="23"/>
      <c r="G15" s="23"/>
      <c r="H15" s="23"/>
      <c r="I15" s="26"/>
      <c r="J15" s="26"/>
      <c r="K15" s="26"/>
      <c r="L15" s="18"/>
    </row>
    <row r="16" spans="1:34" ht="27" hidden="1" customHeight="1" x14ac:dyDescent="0.25">
      <c r="C16" s="73" t="str">
        <f>_xlfn.CONCAT(B3,"-1")</f>
        <v>485044-1</v>
      </c>
      <c r="D16" s="73"/>
      <c r="E16" s="73"/>
    </row>
    <row r="17" spans="1:22" ht="18" hidden="1" customHeight="1" x14ac:dyDescent="0.8">
      <c r="A17" s="26"/>
      <c r="B17" s="26"/>
      <c r="C17" s="26"/>
      <c r="D17" s="26"/>
      <c r="E17" s="26"/>
      <c r="F17" s="26"/>
      <c r="G17" s="27"/>
      <c r="H17" s="28"/>
      <c r="I17" s="28"/>
      <c r="J17" s="28"/>
      <c r="K17" s="28"/>
      <c r="L17" s="18"/>
    </row>
    <row r="18" spans="1:22" ht="18" hidden="1" customHeight="1" x14ac:dyDescent="0.45">
      <c r="A18" s="29"/>
      <c r="B18" s="29"/>
      <c r="C18" s="29"/>
      <c r="D18" s="29"/>
      <c r="E18" s="29"/>
      <c r="F18" s="29"/>
      <c r="G18" s="29"/>
    </row>
    <row r="19" spans="1:22" ht="18" hidden="1" customHeight="1" x14ac:dyDescent="0.25">
      <c r="B19" s="30"/>
      <c r="C19" s="30"/>
      <c r="E19" s="30"/>
      <c r="F19" s="30"/>
      <c r="G19" s="30"/>
      <c r="H19" s="30"/>
      <c r="I19" s="30"/>
      <c r="J19" s="30"/>
      <c r="K19" s="30"/>
      <c r="L19" s="30"/>
      <c r="M19" s="30"/>
      <c r="N19" s="30"/>
      <c r="O19" s="30"/>
      <c r="P19" s="30"/>
      <c r="Q19" s="30"/>
      <c r="R19" s="30"/>
      <c r="S19" s="30"/>
      <c r="T19" s="30"/>
      <c r="U19" s="30"/>
      <c r="V19" s="30"/>
    </row>
    <row r="20" spans="1:22" ht="18" hidden="1" customHeight="1" x14ac:dyDescent="0.25">
      <c r="A20" s="30"/>
      <c r="B20" s="30"/>
      <c r="C20" s="30"/>
      <c r="D20" s="30"/>
      <c r="E20" s="30"/>
      <c r="F20" s="30"/>
      <c r="G20" s="30"/>
      <c r="H20" s="30"/>
      <c r="I20" s="30"/>
      <c r="J20" s="30"/>
      <c r="K20" s="30"/>
      <c r="L20" s="30"/>
      <c r="M20" s="30"/>
      <c r="N20" s="30"/>
      <c r="O20" s="30"/>
      <c r="P20" s="30"/>
      <c r="Q20" s="30"/>
      <c r="R20" s="30"/>
      <c r="S20" s="30"/>
      <c r="T20" s="30"/>
      <c r="U20" s="30"/>
      <c r="V20" s="30"/>
    </row>
    <row r="21" spans="1:22" ht="18" hidden="1" customHeight="1" x14ac:dyDescent="0.25">
      <c r="A21" s="30"/>
      <c r="B21" s="30"/>
      <c r="C21" s="30"/>
      <c r="D21" s="30"/>
      <c r="E21" s="30"/>
      <c r="F21" s="30"/>
      <c r="G21" s="30"/>
      <c r="H21" s="30"/>
      <c r="I21" s="30"/>
      <c r="J21" s="30"/>
      <c r="K21" s="30"/>
      <c r="L21" s="30"/>
      <c r="M21" s="30"/>
      <c r="N21" s="30"/>
      <c r="O21" s="30"/>
      <c r="P21" s="30"/>
      <c r="Q21" s="30"/>
      <c r="R21" s="30"/>
      <c r="S21" s="30"/>
      <c r="T21" s="30"/>
      <c r="U21" s="30"/>
      <c r="V21" s="30"/>
    </row>
    <row r="22" spans="1:22" ht="18" hidden="1" customHeight="1" x14ac:dyDescent="0.25">
      <c r="A22" s="30"/>
      <c r="B22" s="30"/>
      <c r="C22" s="30"/>
      <c r="D22" s="30"/>
      <c r="E22" s="30"/>
      <c r="F22" s="30"/>
      <c r="G22" s="30"/>
      <c r="H22" s="30"/>
      <c r="I22" s="30"/>
      <c r="J22" s="30"/>
      <c r="K22" s="30"/>
      <c r="L22" s="30"/>
      <c r="M22" s="30"/>
      <c r="N22" s="30"/>
      <c r="O22" s="30"/>
      <c r="P22" s="30"/>
      <c r="Q22" s="30"/>
      <c r="R22" s="30"/>
      <c r="S22" s="30"/>
      <c r="T22" s="30"/>
      <c r="U22" s="30"/>
      <c r="V22" s="30"/>
    </row>
    <row r="23" spans="1:22" ht="18" hidden="1" customHeight="1" x14ac:dyDescent="0.25">
      <c r="B23" s="30"/>
      <c r="C23" s="30"/>
      <c r="D23" s="30"/>
      <c r="E23" s="30"/>
      <c r="F23" s="30"/>
      <c r="G23" s="30"/>
      <c r="H23" s="30"/>
      <c r="I23" s="30"/>
      <c r="J23" s="30"/>
    </row>
    <row r="24" spans="1:22" ht="18" hidden="1" customHeight="1" x14ac:dyDescent="0.25">
      <c r="D24" s="30"/>
      <c r="E24" s="30"/>
      <c r="F24" s="30"/>
      <c r="G24" s="30"/>
      <c r="H24" s="30"/>
      <c r="I24" s="30"/>
      <c r="J24" s="30"/>
    </row>
  </sheetData>
  <sheetProtection algorithmName="SHA-512" hashValue="O+9DskkUfz0eSUtXS3pke6dFKE88dXeFs2HN1J2uDLU9VYH+WAPMSFDNbNP6HoIHX3T01jRHx8SMZW3ZYTo6nw==" saltValue="0UkVlQgLt5Rn8a/wazc3OQ==" spinCount="100000" sheet="1" objects="1" scenarios="1" selectLockedCells="1"/>
  <mergeCells count="4">
    <mergeCell ref="E1:H3"/>
    <mergeCell ref="A7:A8"/>
    <mergeCell ref="B7:H8"/>
    <mergeCell ref="C16:E16"/>
  </mergeCells>
  <printOptions verticalCentered="1"/>
  <pageMargins left="0" right="0" top="0" bottom="0" header="0" footer="0"/>
  <pageSetup paperSize="256" scale="45" orientation="portrait" horizontalDpi="203" verticalDpi="20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98BF-BE0F-4274-808A-7AC0AC3054CC}">
  <sheetPr codeName="Hoja2">
    <tabColor theme="9"/>
  </sheetPr>
  <dimension ref="A5:N58"/>
  <sheetViews>
    <sheetView view="pageBreakPreview" zoomScale="40" zoomScaleNormal="40" zoomScaleSheetLayoutView="40" workbookViewId="0">
      <selection activeCell="N9" sqref="N9"/>
    </sheetView>
  </sheetViews>
  <sheetFormatPr baseColWidth="10" defaultRowHeight="23.25" x14ac:dyDescent="0.35"/>
  <cols>
    <col min="1" max="1" width="15.5703125" style="1" customWidth="1"/>
    <col min="2" max="2" width="25.42578125" style="1" customWidth="1"/>
    <col min="3" max="3" width="20.5703125" style="1" customWidth="1"/>
    <col min="4" max="4" width="19.140625" style="1" bestFit="1" customWidth="1"/>
    <col min="5" max="5" width="11.42578125" style="1"/>
    <col min="6" max="6" width="21.28515625" style="1" customWidth="1"/>
    <col min="7" max="7" width="19.7109375" style="1" customWidth="1"/>
    <col min="8" max="8" width="26.28515625" style="1" customWidth="1"/>
    <col min="9" max="9" width="13.5703125" style="1" customWidth="1"/>
    <col min="10" max="13" width="11.42578125" style="1"/>
    <col min="14" max="14" width="63" style="1" bestFit="1" customWidth="1"/>
    <col min="15" max="16384" width="11.42578125" style="1"/>
  </cols>
  <sheetData>
    <row r="5" spans="3:14" ht="40.5" customHeight="1" x14ac:dyDescent="0.35"/>
    <row r="6" spans="3:14" x14ac:dyDescent="0.35">
      <c r="N6" s="54" t="s">
        <v>0</v>
      </c>
    </row>
    <row r="7" spans="3:14" ht="72.75" customHeight="1" x14ac:dyDescent="0.35">
      <c r="N7" s="54"/>
    </row>
    <row r="8" spans="3:14" x14ac:dyDescent="0.35">
      <c r="H8" s="1" t="s">
        <v>1</v>
      </c>
    </row>
    <row r="9" spans="3:14" ht="26.25" x14ac:dyDescent="0.35">
      <c r="D9" s="4">
        <f ca="1">TODAY()</f>
        <v>44923</v>
      </c>
      <c r="H9" s="55" t="str">
        <f>N9</f>
        <v>20003011367922_1</v>
      </c>
      <c r="I9" s="55"/>
      <c r="N9" s="44" t="s">
        <v>27</v>
      </c>
    </row>
    <row r="10" spans="3:14" ht="34.5" customHeight="1" x14ac:dyDescent="0.35"/>
    <row r="11" spans="3:14" x14ac:dyDescent="0.35">
      <c r="D11" s="4">
        <f ca="1">D9+3</f>
        <v>44926</v>
      </c>
      <c r="H11" s="4">
        <f ca="1">D9</f>
        <v>44923</v>
      </c>
    </row>
    <row r="12" spans="3:14" x14ac:dyDescent="0.35">
      <c r="H12" s="1" t="s">
        <v>1</v>
      </c>
    </row>
    <row r="13" spans="3:14" x14ac:dyDescent="0.35">
      <c r="H13" s="1" t="s">
        <v>1</v>
      </c>
    </row>
    <row r="15" spans="3:14" x14ac:dyDescent="0.35">
      <c r="C15" s="1" t="s">
        <v>2</v>
      </c>
    </row>
    <row r="18" spans="2:9" x14ac:dyDescent="0.35">
      <c r="C18" s="1" t="str">
        <f>IFERROR(_xlfn.IFS(VLOOKUP(H9,[2]control_de_carga!$C:$E,3,0)="RETIRO",VLOOKUP(H9,[2]control_de_carga!$C:$X,22,0)),"FLEXNET DEL ECUADOR")</f>
        <v>FLEXNET DEL ECUADOR</v>
      </c>
    </row>
    <row r="20" spans="2:9" x14ac:dyDescent="0.35">
      <c r="C20" s="1" t="str">
        <f>IF(C18="FLEXNET DEL ECUADOR","1791256115001","")</f>
        <v>1791256115001</v>
      </c>
      <c r="G20" s="1" t="s">
        <v>5</v>
      </c>
    </row>
    <row r="23" spans="2:9" x14ac:dyDescent="0.35">
      <c r="C23" s="1" t="str">
        <f>IFERROR(_xlfn.IFS(VLOOKUP(H9,[2]control_de_carga!$C:$E,3,0)="RETIRO",VLOOKUP(H9,[2]control_de_carga!$C:$Y,23,0)),"Complejo San Jorge LT # 2 Entrada Llano Grande")</f>
        <v>Complejo San Jorge LT # 2 Entrada Llano Grande</v>
      </c>
      <c r="H23" s="1" t="s">
        <v>7</v>
      </c>
    </row>
    <row r="25" spans="2:9" x14ac:dyDescent="0.35">
      <c r="C25" s="57" t="str">
        <f>IFERROR(VLOOKUP(H9,[2]control_de_carga!$C:$K,9,0),ERROR)</f>
        <v>VICTOR CLEMENTE PILLALAZA</v>
      </c>
      <c r="D25" s="57"/>
      <c r="E25" s="57"/>
      <c r="F25" s="57"/>
      <c r="G25" s="57"/>
      <c r="H25" s="57"/>
      <c r="I25" s="57"/>
    </row>
    <row r="26" spans="2:9" x14ac:dyDescent="0.35">
      <c r="C26" s="57"/>
      <c r="D26" s="57"/>
      <c r="E26" s="57"/>
      <c r="F26" s="57"/>
      <c r="G26" s="57"/>
      <c r="H26" s="57"/>
      <c r="I26" s="57"/>
    </row>
    <row r="27" spans="2:9" x14ac:dyDescent="0.35">
      <c r="C27" s="53" t="str">
        <f>IFERROR(_xlfn.IFNA(VLOOKUP(H9,[2]control_de_carga!$C:$M,11,0),VLOOKUP(H9,'[1]DEPOT (CSV)'!$R:$W,6,0)),ERROR)</f>
        <v>1708748528</v>
      </c>
      <c r="D27" s="53"/>
      <c r="E27" s="53"/>
      <c r="F27" s="53"/>
      <c r="G27" s="76" t="str">
        <f>IFERROR(_xlfn.IFNA(_xlfn.CONCAT(VLOOKUP(H9,[2]control_de_carga!$C:$N,12,0),"/",VLOOKUP(H9,[2]control_de_carga!$C:$O,13,0)),VLOOKUP(H9,'[1]DEPOT (CSV)'!$R:$X,7,0)),"ERROR")</f>
        <v>992777705/</v>
      </c>
      <c r="H27" s="76"/>
    </row>
    <row r="29" spans="2:9" ht="55.5" customHeight="1" x14ac:dyDescent="0.35">
      <c r="C29" s="57" t="str">
        <f>IFERROR(_xlfn.IFNA(VLOOKUP(H9,[2]control_de_carga!$C:$L,10,0),VLOOKUP(H9,'[1]DEPOT (CSV)'!$A:$L,12,0)),"ERROR")</f>
        <v>QUITO SAN ISIDRO DEL INCA AV DE LOS GUABOS N49-112 y CALLE CUCARDAS JUNTO A FARMACIA LOS GUABOS</v>
      </c>
      <c r="D29" s="57"/>
      <c r="E29" s="57"/>
      <c r="F29" s="57"/>
      <c r="G29" s="57"/>
      <c r="H29" s="57"/>
      <c r="I29" s="57"/>
    </row>
    <row r="30" spans="2:9" ht="27" customHeight="1" x14ac:dyDescent="0.35">
      <c r="C30" s="1" t="str">
        <f>IFERROR(VLOOKUP(H9,'[1]DEPOT (CSV)'!$A:$Q,17,0),"")</f>
        <v/>
      </c>
    </row>
    <row r="31" spans="2:9" x14ac:dyDescent="0.35">
      <c r="B31" s="5" t="s">
        <v>8</v>
      </c>
      <c r="C31" s="58" t="str">
        <f>IFERROR(_xlfn.IFNA(VLOOKUP(H9,[2]control_de_carga!$C:$Q,15,0),VLOOKUP(H9,'[1]DEPOT (CSV)'!$R:$AH,17,0)),"ERROR")</f>
        <v>QUITO</v>
      </c>
      <c r="D31" s="58"/>
      <c r="E31" s="58"/>
      <c r="F31" s="58"/>
      <c r="G31" s="58"/>
    </row>
    <row r="32" spans="2:9" x14ac:dyDescent="0.35">
      <c r="C32" s="58"/>
      <c r="D32" s="58"/>
      <c r="E32" s="58"/>
      <c r="F32" s="58"/>
      <c r="G32" s="58"/>
      <c r="H32" s="5" t="str">
        <f>IFERROR(_xlfn.IFNA(VLOOKUP(H9,[2]control_de_carga!$C:$R,16,0),VLOOKUP(H9,'[1]DEPOT (CSV)'!$A:$P,16,0)),"")</f>
        <v>PICHINCHA</v>
      </c>
    </row>
    <row r="43" spans="1:9" x14ac:dyDescent="0.35">
      <c r="A43" s="2">
        <f>IFERROR(_xlfn.IFNA(VLOOKUP(H9,[2]control_de_carga!$C:$V,20,0),VLOOKUP(H9,'[1]DEPOT (CSV)'!$R:$AD,13,0)),"")</f>
        <v>1</v>
      </c>
      <c r="B43" s="53" t="s">
        <v>25</v>
      </c>
      <c r="C43" s="53"/>
      <c r="I43" s="1" t="str">
        <f>IFERROR(VLOOKUP(H9,'[1]DEPOT (CSV)'!$R:$AE,14,0),"1")</f>
        <v>1</v>
      </c>
    </row>
    <row r="44" spans="1:9" x14ac:dyDescent="0.35">
      <c r="B44" s="5" t="str">
        <f>IFERROR(IF(_xlfn.IFNA(OR(VLOOKUP(N9,[2]control_de_carga!$C:$D,2,0)="CONECEL",VLOOKUP(N9,[2]control_de_carga!$C:$D,2,0)="CONECEL_REG"),"FALSO"),"","ITEMS:"),"ERROR")</f>
        <v/>
      </c>
      <c r="C44" s="5" t="str">
        <f>IFERROR(VLOOKUP(H9,'[1]DEPOT (CSV)'!$R:$AV,31,0),"")</f>
        <v/>
      </c>
    </row>
    <row r="45" spans="1:9" x14ac:dyDescent="0.35">
      <c r="B45" s="77" t="s">
        <v>12</v>
      </c>
      <c r="C45" s="77"/>
    </row>
    <row r="46" spans="1:9" x14ac:dyDescent="0.35">
      <c r="B46" s="55" t="str">
        <f>IFERROR(_xlfn.IFNA(VLOOKUP(H9,'[1]DEPOT (CSV)'!$A:$B,2,0),VLOOKUP(H9,[2]control_de_carga!$C:$D,2,0)),"")</f>
        <v>CONECEL_REG</v>
      </c>
      <c r="C46" s="55"/>
      <c r="D46" s="59"/>
      <c r="E46" s="59"/>
      <c r="F46" s="59"/>
      <c r="G46" s="59"/>
      <c r="H46" s="59"/>
      <c r="I46" s="59"/>
    </row>
    <row r="47" spans="1:9" x14ac:dyDescent="0.35">
      <c r="C47" s="50" t="str">
        <f>IFERROR(_xlfn.IFNA(VLOOKUP(H9,'[1]DEPOT (CSV)'!$R:$AY,34,0),ERROR),"")</f>
        <v/>
      </c>
      <c r="D47" s="50"/>
      <c r="E47" s="50"/>
      <c r="F47" s="50"/>
      <c r="G47" s="50"/>
      <c r="H47" s="50"/>
    </row>
    <row r="48" spans="1:9" x14ac:dyDescent="0.35">
      <c r="C48" s="50"/>
      <c r="D48" s="50"/>
      <c r="E48" s="50"/>
      <c r="F48" s="50"/>
      <c r="G48" s="50"/>
      <c r="H48" s="50"/>
    </row>
    <row r="49" spans="2:8" x14ac:dyDescent="0.35">
      <c r="C49" s="50"/>
      <c r="D49" s="50"/>
      <c r="E49" s="50"/>
      <c r="F49" s="50"/>
      <c r="G49" s="50"/>
      <c r="H49" s="50"/>
    </row>
    <row r="50" spans="2:8" x14ac:dyDescent="0.35">
      <c r="C50" s="74" t="str">
        <f>IFERROR(VLOOKUP(H9,'[1]DEPOT (CSV)'!$R:$AO,24,0),"")</f>
        <v/>
      </c>
      <c r="D50" s="74"/>
      <c r="E50" s="74"/>
      <c r="F50" s="7"/>
      <c r="G50" s="7"/>
      <c r="H50" s="7"/>
    </row>
    <row r="51" spans="2:8" x14ac:dyDescent="0.35">
      <c r="C51" s="75" t="str">
        <f>IFERROR(VLOOKUP(H9,'[1]DEPOT (CSV)'!$R:$BA,36,0),"")</f>
        <v/>
      </c>
      <c r="D51" s="75"/>
      <c r="E51" s="75"/>
      <c r="F51" s="75"/>
      <c r="G51" s="75"/>
      <c r="H51" s="7"/>
    </row>
    <row r="52" spans="2:8" x14ac:dyDescent="0.35">
      <c r="C52" s="75"/>
      <c r="D52" s="75"/>
      <c r="E52" s="75"/>
      <c r="F52" s="75"/>
      <c r="G52" s="75"/>
      <c r="H52" s="7"/>
    </row>
    <row r="53" spans="2:8" x14ac:dyDescent="0.35">
      <c r="C53" s="75"/>
      <c r="D53" s="75"/>
      <c r="E53" s="75"/>
      <c r="F53" s="75"/>
      <c r="G53" s="75"/>
      <c r="H53" s="7"/>
    </row>
    <row r="54" spans="2:8" x14ac:dyDescent="0.35">
      <c r="C54" s="7"/>
      <c r="D54" s="7"/>
      <c r="E54" s="7"/>
      <c r="F54" s="7"/>
      <c r="G54" s="7"/>
      <c r="H54" s="7"/>
    </row>
    <row r="56" spans="2:8" ht="42.75" customHeight="1" x14ac:dyDescent="0.35">
      <c r="C56" s="1" t="s">
        <v>13</v>
      </c>
    </row>
    <row r="57" spans="2:8" x14ac:dyDescent="0.35">
      <c r="B57" s="6" t="s">
        <v>5</v>
      </c>
    </row>
    <row r="58" spans="2:8" ht="30.75" customHeight="1" x14ac:dyDescent="0.35">
      <c r="B58" s="6">
        <v>6004123356</v>
      </c>
    </row>
  </sheetData>
  <sheetProtection algorithmName="SHA-512" hashValue="x4G7RQYz16Zga8InFbNoj/LJj51gy2HNvHczN4CV9hISrSAx0c05rZD/ptJeObsXqvqTgQto6yLYVzeEoqFjxg==" saltValue="tBHWu7NbjlXtX67vjFw0Xg==" spinCount="100000" sheet="1" selectLockedCells="1"/>
  <mergeCells count="14">
    <mergeCell ref="C47:H49"/>
    <mergeCell ref="C50:E50"/>
    <mergeCell ref="C51:G53"/>
    <mergeCell ref="D46:I46"/>
    <mergeCell ref="N6:N7"/>
    <mergeCell ref="H9:I9"/>
    <mergeCell ref="C25:I26"/>
    <mergeCell ref="C27:F27"/>
    <mergeCell ref="C29:I29"/>
    <mergeCell ref="C31:G32"/>
    <mergeCell ref="G27:H27"/>
    <mergeCell ref="B43:C43"/>
    <mergeCell ref="B45:C45"/>
    <mergeCell ref="B46:C46"/>
  </mergeCells>
  <pageMargins left="0.7" right="0.7" top="0.75" bottom="0.75" header="0.3" footer="0.3"/>
  <pageSetup paperSize="9" scale="5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GUIAS MOVI</vt:lpstr>
      <vt:lpstr>GUIAS CARGA-RETIRO</vt:lpstr>
      <vt:lpstr>PROCESO CLARO</vt:lpstr>
      <vt:lpstr>FORMATO ETIQUETA</vt:lpstr>
      <vt:lpstr>GUIAS CLARO</vt:lpstr>
      <vt:lpstr>'FORMATO ETIQUETA'!Área_de_impresión</vt:lpstr>
      <vt:lpstr>'GUIAS CARGA-RETIRO'!Área_de_impresión</vt:lpstr>
      <vt:lpstr>'GUIAS CLARO'!Área_de_impresión</vt:lpstr>
      <vt:lpstr>'GUIAS MOVI'!Área_de_impresión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OPERATIVOS</dc:creator>
  <cp:lastModifiedBy>JOEL JG. GANCHOZO</cp:lastModifiedBy>
  <cp:lastPrinted>2022-12-28T23:40:00Z</cp:lastPrinted>
  <dcterms:created xsi:type="dcterms:W3CDTF">2022-09-13T02:05:43Z</dcterms:created>
  <dcterms:modified xsi:type="dcterms:W3CDTF">2022-12-28T23:40:04Z</dcterms:modified>
</cp:coreProperties>
</file>